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user\Desktop\Яндекс диск\Расчетный отдел\"/>
    </mc:Choice>
  </mc:AlternateContent>
  <xr:revisionPtr revIDLastSave="0" documentId="13_ncr:1_{8DF2ABFB-4953-4623-952A-9E0DC0C304D2}" xr6:coauthVersionLast="45" xr6:coauthVersionMax="45" xr10:uidLastSave="{00000000-0000-0000-0000-000000000000}"/>
  <bookViews>
    <workbookView xWindow="-120" yWindow="-120" windowWidth="29040" windowHeight="15840" tabRatio="837" activeTab="2" xr2:uid="{00000000-000D-0000-FFFF-FFFF00000000}"/>
  </bookViews>
  <sheets>
    <sheet name="Обработка исходного" sheetId="1" r:id="rId1"/>
    <sheet name="Rm, МПа" sheetId="2" r:id="rId2"/>
    <sheet name="Rp0,2, МПа" sheetId="3" r:id="rId3"/>
    <sheet name="A, %" sheetId="4" r:id="rId4"/>
    <sheet name="Z, %" sheetId="5" r:id="rId5"/>
    <sheet name="alpha, мкК-1" sheetId="15" r:id="rId6"/>
    <sheet name="E, ГПа" sheetId="16" r:id="rId7"/>
    <sheet name="σ и σw, МПа" sheetId="7" r:id="rId8"/>
    <sheet name="Допускаемые НУЭ, МПа" sheetId="11" r:id="rId9"/>
    <sheet name="Допускаемые ПЗ, МПа" sheetId="12" r:id="rId10"/>
    <sheet name="Допускаемые МРЗ, МПа" sheetId="13" r:id="rId11"/>
    <sheet name="Генерация JSON" sheetId="8" r:id="rId12"/>
    <sheet name="Для давления ГИ" sheetId="9" r:id="rId13"/>
  </sheets>
  <definedNames>
    <definedName name="_xlnm._FilterDatabase" localSheetId="5" hidden="1">'alpha, мкК-1'!$A$1:$P$359</definedName>
    <definedName name="_xlnm._FilterDatabase" localSheetId="6" hidden="1">'E, ГПа'!$A$1:$P$359</definedName>
    <definedName name="_xlnm._FilterDatabase" localSheetId="12" hidden="1">'Для давления ГИ'!$A$1:$AC$359</definedName>
    <definedName name="_xlnm._FilterDatabase" localSheetId="10" hidden="1">'Допускаемые МРЗ, МПа'!$A$1:$BH$359</definedName>
    <definedName name="_xlnm._FilterDatabase" localSheetId="0" hidden="1">'Обработка исходного'!$A$1:$S$1430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P141" i="2" l="1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G146" i="2"/>
  <c r="C359" i="16" l="1"/>
  <c r="C358" i="16"/>
  <c r="C357" i="16"/>
  <c r="C356" i="16"/>
  <c r="C355" i="16"/>
  <c r="C354" i="16"/>
  <c r="C353" i="16"/>
  <c r="C352" i="16"/>
  <c r="C351" i="16"/>
  <c r="C350" i="16"/>
  <c r="C349" i="16"/>
  <c r="C348" i="16"/>
  <c r="C347" i="16"/>
  <c r="C346" i="16"/>
  <c r="C345" i="16"/>
  <c r="C344" i="16"/>
  <c r="C343" i="16"/>
  <c r="C342" i="16"/>
  <c r="C341" i="16"/>
  <c r="C340" i="16"/>
  <c r="C339" i="16"/>
  <c r="C338" i="16"/>
  <c r="C337" i="16"/>
  <c r="C336" i="16"/>
  <c r="C335" i="16"/>
  <c r="C334" i="16"/>
  <c r="C333" i="16"/>
  <c r="C332" i="16"/>
  <c r="C331" i="16"/>
  <c r="C330" i="16"/>
  <c r="C329" i="16"/>
  <c r="C328" i="16"/>
  <c r="C327" i="16"/>
  <c r="C326" i="16"/>
  <c r="C325" i="16"/>
  <c r="C324" i="16"/>
  <c r="C323" i="16"/>
  <c r="C322" i="16"/>
  <c r="C321" i="16"/>
  <c r="C320" i="16"/>
  <c r="C319" i="16"/>
  <c r="C318" i="16"/>
  <c r="C317" i="16"/>
  <c r="C316" i="16"/>
  <c r="C315" i="16"/>
  <c r="C314" i="16"/>
  <c r="C313" i="16"/>
  <c r="C312" i="16"/>
  <c r="C311" i="16"/>
  <c r="C310" i="16"/>
  <c r="C309" i="16"/>
  <c r="C308" i="16"/>
  <c r="C307" i="16"/>
  <c r="C306" i="16"/>
  <c r="C305" i="16"/>
  <c r="C304" i="16"/>
  <c r="C303" i="16"/>
  <c r="C302" i="16"/>
  <c r="C301" i="16"/>
  <c r="C300" i="16"/>
  <c r="C299" i="16"/>
  <c r="C298" i="16"/>
  <c r="C297" i="16"/>
  <c r="C296" i="16"/>
  <c r="C295" i="16"/>
  <c r="C294" i="16"/>
  <c r="C293" i="16"/>
  <c r="C292" i="16"/>
  <c r="C291" i="16"/>
  <c r="C290" i="16"/>
  <c r="C289" i="16"/>
  <c r="C288" i="16"/>
  <c r="C287" i="16"/>
  <c r="C286" i="16"/>
  <c r="C285" i="16"/>
  <c r="C284" i="16"/>
  <c r="C283" i="16"/>
  <c r="C282" i="16"/>
  <c r="C281" i="16"/>
  <c r="C280" i="16"/>
  <c r="C279" i="16"/>
  <c r="C278" i="16"/>
  <c r="C277" i="16"/>
  <c r="C276" i="16"/>
  <c r="C275" i="16"/>
  <c r="C274" i="16"/>
  <c r="C273" i="16"/>
  <c r="C272" i="16"/>
  <c r="C271" i="16"/>
  <c r="C270" i="16"/>
  <c r="C269" i="16"/>
  <c r="C268" i="16"/>
  <c r="C267" i="16"/>
  <c r="C266" i="16"/>
  <c r="C265" i="16"/>
  <c r="C264" i="16"/>
  <c r="C263" i="16"/>
  <c r="C262" i="16"/>
  <c r="C261" i="16"/>
  <c r="C260" i="16"/>
  <c r="C259" i="16"/>
  <c r="C258" i="16"/>
  <c r="C257" i="16"/>
  <c r="C256" i="16"/>
  <c r="C255" i="16"/>
  <c r="C254" i="16"/>
  <c r="C253" i="16"/>
  <c r="C252" i="16"/>
  <c r="C251" i="16"/>
  <c r="C250" i="16"/>
  <c r="C249" i="16"/>
  <c r="C248" i="16"/>
  <c r="C247" i="16"/>
  <c r="C246" i="16"/>
  <c r="C245" i="16"/>
  <c r="C244" i="16"/>
  <c r="C243" i="16"/>
  <c r="C242" i="16"/>
  <c r="C241" i="16"/>
  <c r="C240" i="16"/>
  <c r="C239" i="16"/>
  <c r="C238" i="16"/>
  <c r="C237" i="16"/>
  <c r="C236" i="16"/>
  <c r="C235" i="16"/>
  <c r="C234" i="16"/>
  <c r="C233" i="16"/>
  <c r="C232" i="16"/>
  <c r="C231" i="16"/>
  <c r="C230" i="16"/>
  <c r="C229" i="16"/>
  <c r="C228" i="16"/>
  <c r="C227" i="16"/>
  <c r="C226" i="16"/>
  <c r="C225" i="16"/>
  <c r="C224" i="16"/>
  <c r="C223" i="16"/>
  <c r="C222" i="16"/>
  <c r="C221" i="16"/>
  <c r="C220" i="16"/>
  <c r="C219" i="16"/>
  <c r="C218" i="16"/>
  <c r="C217" i="16"/>
  <c r="C216" i="16"/>
  <c r="C215" i="16"/>
  <c r="C214" i="16"/>
  <c r="C213" i="16"/>
  <c r="C212" i="16"/>
  <c r="C211" i="16"/>
  <c r="C210" i="16"/>
  <c r="C209" i="16"/>
  <c r="C208" i="16"/>
  <c r="C207" i="16"/>
  <c r="C206" i="16"/>
  <c r="C205" i="16"/>
  <c r="C204" i="16"/>
  <c r="C203" i="16"/>
  <c r="C202" i="16"/>
  <c r="C201" i="16"/>
  <c r="C200" i="16"/>
  <c r="C199" i="16"/>
  <c r="C198" i="16"/>
  <c r="C197" i="16"/>
  <c r="C196" i="16"/>
  <c r="C195" i="16"/>
  <c r="C194" i="16"/>
  <c r="C193" i="16"/>
  <c r="C192" i="16"/>
  <c r="C191" i="16"/>
  <c r="C190" i="16"/>
  <c r="C189" i="16"/>
  <c r="C188" i="16"/>
  <c r="C187" i="16"/>
  <c r="C186" i="16"/>
  <c r="C185" i="16"/>
  <c r="C184" i="16"/>
  <c r="C183" i="16"/>
  <c r="C182" i="16"/>
  <c r="C181" i="16"/>
  <c r="C180" i="16"/>
  <c r="C179" i="16"/>
  <c r="C178" i="16"/>
  <c r="C177" i="16"/>
  <c r="C176" i="16"/>
  <c r="C175" i="16"/>
  <c r="C174" i="16"/>
  <c r="C173" i="16"/>
  <c r="C172" i="16"/>
  <c r="C171" i="16"/>
  <c r="C170" i="16"/>
  <c r="C169" i="16"/>
  <c r="C168" i="16"/>
  <c r="C167" i="16"/>
  <c r="C166" i="16"/>
  <c r="C165" i="16"/>
  <c r="C164" i="16"/>
  <c r="C163" i="16"/>
  <c r="C162" i="16"/>
  <c r="C161" i="16"/>
  <c r="C160" i="16"/>
  <c r="C159" i="16"/>
  <c r="C158" i="16"/>
  <c r="C157" i="16"/>
  <c r="C156" i="16"/>
  <c r="C155" i="16"/>
  <c r="C154" i="16"/>
  <c r="C153" i="16"/>
  <c r="C152" i="16"/>
  <c r="C151" i="16"/>
  <c r="C150" i="16"/>
  <c r="C149" i="16"/>
  <c r="C148" i="16"/>
  <c r="C147" i="16"/>
  <c r="C146" i="16"/>
  <c r="C145" i="16"/>
  <c r="C144" i="16"/>
  <c r="C143" i="16"/>
  <c r="C142" i="16"/>
  <c r="C141" i="16"/>
  <c r="C140" i="16"/>
  <c r="C139" i="16"/>
  <c r="C138" i="16"/>
  <c r="C137" i="16"/>
  <c r="C136" i="16"/>
  <c r="C135" i="16"/>
  <c r="C134" i="16"/>
  <c r="C133" i="16"/>
  <c r="C132" i="16"/>
  <c r="C131" i="16"/>
  <c r="C130" i="16"/>
  <c r="C129" i="16"/>
  <c r="C128" i="16"/>
  <c r="C127" i="16"/>
  <c r="C126" i="16"/>
  <c r="C125" i="16"/>
  <c r="C124" i="16"/>
  <c r="C123" i="16"/>
  <c r="C122" i="16"/>
  <c r="C121" i="16"/>
  <c r="C120" i="16"/>
  <c r="C119" i="16"/>
  <c r="C118" i="16"/>
  <c r="C117" i="16"/>
  <c r="C116" i="16"/>
  <c r="C115" i="16"/>
  <c r="C114" i="16"/>
  <c r="C113" i="16"/>
  <c r="C112" i="16"/>
  <c r="C111" i="16"/>
  <c r="C110" i="16"/>
  <c r="C109" i="16"/>
  <c r="C108" i="16"/>
  <c r="C107" i="16"/>
  <c r="C106" i="16"/>
  <c r="C105" i="16"/>
  <c r="C104" i="16"/>
  <c r="C103" i="16"/>
  <c r="C102" i="16"/>
  <c r="C101" i="16"/>
  <c r="C100" i="16"/>
  <c r="C99" i="16"/>
  <c r="C98" i="16"/>
  <c r="C97" i="16"/>
  <c r="C96" i="16"/>
  <c r="C95" i="16"/>
  <c r="C94" i="16"/>
  <c r="C93" i="16"/>
  <c r="C92" i="16"/>
  <c r="C91" i="16"/>
  <c r="C90" i="16"/>
  <c r="C89" i="16"/>
  <c r="C88" i="16"/>
  <c r="C87" i="16"/>
  <c r="C86" i="16"/>
  <c r="C85" i="16"/>
  <c r="C84" i="16"/>
  <c r="C83" i="16"/>
  <c r="C82" i="16"/>
  <c r="C81" i="16"/>
  <c r="C80" i="16"/>
  <c r="C79" i="16"/>
  <c r="C78" i="16"/>
  <c r="C77" i="16"/>
  <c r="C76" i="16"/>
  <c r="C75" i="16"/>
  <c r="C74" i="16"/>
  <c r="C73" i="16"/>
  <c r="C72" i="16"/>
  <c r="C71" i="16"/>
  <c r="C70" i="16"/>
  <c r="C69" i="16"/>
  <c r="C68" i="16"/>
  <c r="C67" i="16"/>
  <c r="C66" i="16"/>
  <c r="C65" i="16"/>
  <c r="C64" i="16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25" i="16"/>
  <c r="C24" i="16"/>
  <c r="C23" i="16"/>
  <c r="C22" i="16"/>
  <c r="C21" i="16"/>
  <c r="C20" i="16"/>
  <c r="C19" i="16"/>
  <c r="C18" i="16"/>
  <c r="C17" i="16"/>
  <c r="C16" i="16"/>
  <c r="C15" i="16"/>
  <c r="C14" i="16"/>
  <c r="C13" i="16"/>
  <c r="C12" i="16"/>
  <c r="C11" i="16"/>
  <c r="C10" i="16"/>
  <c r="C9" i="16"/>
  <c r="C8" i="16"/>
  <c r="C7" i="16"/>
  <c r="C6" i="16"/>
  <c r="C5" i="16"/>
  <c r="C4" i="16"/>
  <c r="C3" i="16"/>
  <c r="C359" i="15" l="1"/>
  <c r="C358" i="15"/>
  <c r="C357" i="15"/>
  <c r="C356" i="15"/>
  <c r="C355" i="15"/>
  <c r="C354" i="15"/>
  <c r="C353" i="15"/>
  <c r="C352" i="15"/>
  <c r="C351" i="15"/>
  <c r="C350" i="15"/>
  <c r="C349" i="15"/>
  <c r="C348" i="15"/>
  <c r="C347" i="15"/>
  <c r="C346" i="15"/>
  <c r="C345" i="15"/>
  <c r="C344" i="15"/>
  <c r="C343" i="15"/>
  <c r="C342" i="15"/>
  <c r="C341" i="15"/>
  <c r="C340" i="15"/>
  <c r="C339" i="15"/>
  <c r="C338" i="15"/>
  <c r="C337" i="15"/>
  <c r="C336" i="15"/>
  <c r="C335" i="15"/>
  <c r="C334" i="15"/>
  <c r="C333" i="15"/>
  <c r="C332" i="15"/>
  <c r="C331" i="15"/>
  <c r="C330" i="15"/>
  <c r="C329" i="15"/>
  <c r="C328" i="15"/>
  <c r="C327" i="15"/>
  <c r="C326" i="15"/>
  <c r="C325" i="15"/>
  <c r="C324" i="15"/>
  <c r="C323" i="15"/>
  <c r="C322" i="15"/>
  <c r="C321" i="15"/>
  <c r="C320" i="15"/>
  <c r="C319" i="15"/>
  <c r="C318" i="15"/>
  <c r="C317" i="15"/>
  <c r="C316" i="15"/>
  <c r="C315" i="15"/>
  <c r="C314" i="15"/>
  <c r="C313" i="15"/>
  <c r="C312" i="15"/>
  <c r="C311" i="15"/>
  <c r="C310" i="15"/>
  <c r="C309" i="15"/>
  <c r="C308" i="15"/>
  <c r="C307" i="15"/>
  <c r="C306" i="15"/>
  <c r="C305" i="15"/>
  <c r="C304" i="15"/>
  <c r="C303" i="15"/>
  <c r="C302" i="15"/>
  <c r="C301" i="15"/>
  <c r="C300" i="15"/>
  <c r="C299" i="15"/>
  <c r="C298" i="15"/>
  <c r="C297" i="15"/>
  <c r="C296" i="15"/>
  <c r="C295" i="15"/>
  <c r="C294" i="15"/>
  <c r="C293" i="15"/>
  <c r="C292" i="15"/>
  <c r="C291" i="15"/>
  <c r="C290" i="15"/>
  <c r="C289" i="15"/>
  <c r="C288" i="15"/>
  <c r="C287" i="15"/>
  <c r="C286" i="15"/>
  <c r="C285" i="15"/>
  <c r="C284" i="15"/>
  <c r="C283" i="15"/>
  <c r="C282" i="15"/>
  <c r="C281" i="15"/>
  <c r="C280" i="15"/>
  <c r="C279" i="15"/>
  <c r="C278" i="15"/>
  <c r="C277" i="15"/>
  <c r="C276" i="15"/>
  <c r="C275" i="15"/>
  <c r="C274" i="15"/>
  <c r="C273" i="15"/>
  <c r="C272" i="15"/>
  <c r="C271" i="15"/>
  <c r="C270" i="15"/>
  <c r="C269" i="15"/>
  <c r="C268" i="15"/>
  <c r="C267" i="15"/>
  <c r="C266" i="15"/>
  <c r="C265" i="15"/>
  <c r="C264" i="15"/>
  <c r="C263" i="15"/>
  <c r="C262" i="15"/>
  <c r="C261" i="15"/>
  <c r="C260" i="15"/>
  <c r="C259" i="15"/>
  <c r="C258" i="15"/>
  <c r="C257" i="15"/>
  <c r="C256" i="15"/>
  <c r="C255" i="15"/>
  <c r="C254" i="15"/>
  <c r="C253" i="15"/>
  <c r="C252" i="15"/>
  <c r="C251" i="15"/>
  <c r="C250" i="15"/>
  <c r="C249" i="15"/>
  <c r="C248" i="15"/>
  <c r="C247" i="15"/>
  <c r="C246" i="15"/>
  <c r="C245" i="15"/>
  <c r="C244" i="15"/>
  <c r="C243" i="15"/>
  <c r="C242" i="15"/>
  <c r="C241" i="15"/>
  <c r="C240" i="15"/>
  <c r="C239" i="15"/>
  <c r="C238" i="15"/>
  <c r="C237" i="15"/>
  <c r="C236" i="15"/>
  <c r="C235" i="15"/>
  <c r="C234" i="15"/>
  <c r="C233" i="15"/>
  <c r="C232" i="15"/>
  <c r="C231" i="15"/>
  <c r="C230" i="15"/>
  <c r="C229" i="15"/>
  <c r="C228" i="15"/>
  <c r="C227" i="15"/>
  <c r="C226" i="15"/>
  <c r="C225" i="15"/>
  <c r="C224" i="15"/>
  <c r="C223" i="15"/>
  <c r="C222" i="15"/>
  <c r="C221" i="15"/>
  <c r="C220" i="15"/>
  <c r="C219" i="15"/>
  <c r="C218" i="15"/>
  <c r="C217" i="15"/>
  <c r="C216" i="15"/>
  <c r="C215" i="15"/>
  <c r="C214" i="15"/>
  <c r="C213" i="15"/>
  <c r="C212" i="15"/>
  <c r="C211" i="15"/>
  <c r="C210" i="15"/>
  <c r="C209" i="15"/>
  <c r="C208" i="15"/>
  <c r="C207" i="15"/>
  <c r="C206" i="15"/>
  <c r="C205" i="15"/>
  <c r="C204" i="15"/>
  <c r="C203" i="15"/>
  <c r="C202" i="15"/>
  <c r="C201" i="15"/>
  <c r="C200" i="15"/>
  <c r="C199" i="15"/>
  <c r="C198" i="15"/>
  <c r="C197" i="15"/>
  <c r="C196" i="15"/>
  <c r="C195" i="15"/>
  <c r="C194" i="15"/>
  <c r="C193" i="15"/>
  <c r="C192" i="15"/>
  <c r="C191" i="15"/>
  <c r="C190" i="15"/>
  <c r="C189" i="15"/>
  <c r="C188" i="15"/>
  <c r="C187" i="15"/>
  <c r="C186" i="15"/>
  <c r="C185" i="15"/>
  <c r="C184" i="15"/>
  <c r="C183" i="15"/>
  <c r="C182" i="15"/>
  <c r="C181" i="15"/>
  <c r="C180" i="15"/>
  <c r="C179" i="15"/>
  <c r="C178" i="15"/>
  <c r="C177" i="15"/>
  <c r="C176" i="15"/>
  <c r="C175" i="15"/>
  <c r="C174" i="15"/>
  <c r="C173" i="15"/>
  <c r="C172" i="15"/>
  <c r="C171" i="15"/>
  <c r="C170" i="15"/>
  <c r="C169" i="15"/>
  <c r="C168" i="15"/>
  <c r="C167" i="15"/>
  <c r="C166" i="15"/>
  <c r="C165" i="15"/>
  <c r="C164" i="15"/>
  <c r="C163" i="15"/>
  <c r="C162" i="15"/>
  <c r="C161" i="15"/>
  <c r="C160" i="15"/>
  <c r="C159" i="15"/>
  <c r="C158" i="15"/>
  <c r="C157" i="15"/>
  <c r="C156" i="15"/>
  <c r="C155" i="15"/>
  <c r="C154" i="15"/>
  <c r="C153" i="15"/>
  <c r="C152" i="15"/>
  <c r="C151" i="15"/>
  <c r="C150" i="15"/>
  <c r="C149" i="15"/>
  <c r="C148" i="15"/>
  <c r="C147" i="15"/>
  <c r="C146" i="15"/>
  <c r="C145" i="15"/>
  <c r="C144" i="15"/>
  <c r="C143" i="15"/>
  <c r="C142" i="15"/>
  <c r="C141" i="15"/>
  <c r="C140" i="15"/>
  <c r="C139" i="15"/>
  <c r="C138" i="15"/>
  <c r="C137" i="15"/>
  <c r="C136" i="15"/>
  <c r="C135" i="15"/>
  <c r="C134" i="15"/>
  <c r="C133" i="15"/>
  <c r="C132" i="15"/>
  <c r="C131" i="15"/>
  <c r="C130" i="15"/>
  <c r="C129" i="15"/>
  <c r="C128" i="15"/>
  <c r="C127" i="15"/>
  <c r="C126" i="15"/>
  <c r="C125" i="15"/>
  <c r="C124" i="15"/>
  <c r="C123" i="15"/>
  <c r="C122" i="15"/>
  <c r="C121" i="15"/>
  <c r="C120" i="15"/>
  <c r="C119" i="15"/>
  <c r="C118" i="15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C105" i="15"/>
  <c r="C104" i="15"/>
  <c r="C103" i="15"/>
  <c r="C102" i="15"/>
  <c r="C101" i="15"/>
  <c r="C100" i="15"/>
  <c r="C99" i="15"/>
  <c r="C98" i="15"/>
  <c r="C97" i="15"/>
  <c r="C96" i="15"/>
  <c r="C95" i="15"/>
  <c r="C94" i="15"/>
  <c r="C93" i="15"/>
  <c r="C92" i="15"/>
  <c r="C91" i="15"/>
  <c r="C90" i="15"/>
  <c r="C89" i="15"/>
  <c r="C88" i="15"/>
  <c r="C87" i="15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C6" i="15"/>
  <c r="C5" i="15"/>
  <c r="C4" i="15"/>
  <c r="C3" i="15"/>
  <c r="C3" i="9" l="1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A300" i="8"/>
  <c r="B300" i="8" s="1"/>
  <c r="C332" i="5"/>
  <c r="D332" i="5"/>
  <c r="E332" i="5"/>
  <c r="F332" i="5"/>
  <c r="G332" i="5"/>
  <c r="H332" i="5"/>
  <c r="I332" i="5"/>
  <c r="J332" i="5"/>
  <c r="K332" i="5"/>
  <c r="L332" i="5"/>
  <c r="M332" i="5"/>
  <c r="N332" i="5"/>
  <c r="O332" i="5"/>
  <c r="P332" i="5"/>
  <c r="C333" i="5"/>
  <c r="D333" i="5"/>
  <c r="E333" i="5"/>
  <c r="F333" i="5"/>
  <c r="G333" i="5"/>
  <c r="H333" i="5"/>
  <c r="I333" i="5"/>
  <c r="J333" i="5"/>
  <c r="K333" i="5"/>
  <c r="L333" i="5"/>
  <c r="M333" i="5"/>
  <c r="N333" i="5"/>
  <c r="O333" i="5"/>
  <c r="P333" i="5"/>
  <c r="C334" i="5"/>
  <c r="D334" i="5"/>
  <c r="E334" i="5"/>
  <c r="F334" i="5"/>
  <c r="G334" i="5"/>
  <c r="H334" i="5"/>
  <c r="I334" i="5"/>
  <c r="J334" i="5"/>
  <c r="K334" i="5"/>
  <c r="L334" i="5"/>
  <c r="M334" i="5"/>
  <c r="N334" i="5"/>
  <c r="O334" i="5"/>
  <c r="P334" i="5"/>
  <c r="C335" i="5"/>
  <c r="D335" i="5"/>
  <c r="E335" i="5"/>
  <c r="F335" i="5"/>
  <c r="G335" i="5"/>
  <c r="H335" i="5"/>
  <c r="I335" i="5"/>
  <c r="J335" i="5"/>
  <c r="K335" i="5"/>
  <c r="L335" i="5"/>
  <c r="M335" i="5"/>
  <c r="N335" i="5"/>
  <c r="O335" i="5"/>
  <c r="P335" i="5"/>
  <c r="C336" i="5"/>
  <c r="D336" i="5"/>
  <c r="E336" i="5"/>
  <c r="F336" i="5"/>
  <c r="G336" i="5"/>
  <c r="H336" i="5"/>
  <c r="I336" i="5"/>
  <c r="J336" i="5"/>
  <c r="K336" i="5"/>
  <c r="L336" i="5"/>
  <c r="M336" i="5"/>
  <c r="N336" i="5"/>
  <c r="O336" i="5"/>
  <c r="P336" i="5"/>
  <c r="C337" i="5"/>
  <c r="D337" i="5"/>
  <c r="E337" i="5"/>
  <c r="F337" i="5"/>
  <c r="G337" i="5"/>
  <c r="H337" i="5"/>
  <c r="I337" i="5"/>
  <c r="J337" i="5"/>
  <c r="K337" i="5"/>
  <c r="L337" i="5"/>
  <c r="M337" i="5"/>
  <c r="N337" i="5"/>
  <c r="O337" i="5"/>
  <c r="P337" i="5"/>
  <c r="C338" i="5"/>
  <c r="D338" i="5"/>
  <c r="E338" i="5"/>
  <c r="F338" i="5"/>
  <c r="G338" i="5"/>
  <c r="H338" i="5"/>
  <c r="I338" i="5"/>
  <c r="J338" i="5"/>
  <c r="K338" i="5"/>
  <c r="L338" i="5"/>
  <c r="M338" i="5"/>
  <c r="N338" i="5"/>
  <c r="O338" i="5"/>
  <c r="P338" i="5"/>
  <c r="C339" i="5"/>
  <c r="D339" i="5"/>
  <c r="E339" i="5"/>
  <c r="F339" i="5"/>
  <c r="G339" i="5"/>
  <c r="H339" i="5"/>
  <c r="I339" i="5"/>
  <c r="J339" i="5"/>
  <c r="K339" i="5"/>
  <c r="L339" i="5"/>
  <c r="M339" i="5"/>
  <c r="N339" i="5"/>
  <c r="O339" i="5"/>
  <c r="P339" i="5"/>
  <c r="C340" i="5"/>
  <c r="D340" i="5"/>
  <c r="E340" i="5"/>
  <c r="F340" i="5"/>
  <c r="G340" i="5"/>
  <c r="H340" i="5"/>
  <c r="I340" i="5"/>
  <c r="J340" i="5"/>
  <c r="K340" i="5"/>
  <c r="L340" i="5"/>
  <c r="M340" i="5"/>
  <c r="N340" i="5"/>
  <c r="O340" i="5"/>
  <c r="P340" i="5"/>
  <c r="C341" i="5"/>
  <c r="D341" i="5"/>
  <c r="E341" i="5"/>
  <c r="F341" i="5"/>
  <c r="G341" i="5"/>
  <c r="H341" i="5"/>
  <c r="I341" i="5"/>
  <c r="J341" i="5"/>
  <c r="K341" i="5"/>
  <c r="L341" i="5"/>
  <c r="M341" i="5"/>
  <c r="N341" i="5"/>
  <c r="O341" i="5"/>
  <c r="P341" i="5"/>
  <c r="C342" i="5"/>
  <c r="D342" i="5"/>
  <c r="E342" i="5"/>
  <c r="F342" i="5"/>
  <c r="G342" i="5"/>
  <c r="H342" i="5"/>
  <c r="I342" i="5"/>
  <c r="J342" i="5"/>
  <c r="K342" i="5"/>
  <c r="L342" i="5"/>
  <c r="M342" i="5"/>
  <c r="N342" i="5"/>
  <c r="O342" i="5"/>
  <c r="P342" i="5"/>
  <c r="C343" i="5"/>
  <c r="D343" i="5"/>
  <c r="E343" i="5"/>
  <c r="F343" i="5"/>
  <c r="G343" i="5"/>
  <c r="H343" i="5"/>
  <c r="I343" i="5"/>
  <c r="J343" i="5"/>
  <c r="K343" i="5"/>
  <c r="L343" i="5"/>
  <c r="M343" i="5"/>
  <c r="N343" i="5"/>
  <c r="O343" i="5"/>
  <c r="P343" i="5"/>
  <c r="C344" i="5"/>
  <c r="D344" i="5"/>
  <c r="E344" i="5"/>
  <c r="F344" i="5"/>
  <c r="G344" i="5"/>
  <c r="H344" i="5"/>
  <c r="I344" i="5"/>
  <c r="J344" i="5"/>
  <c r="K344" i="5"/>
  <c r="L344" i="5"/>
  <c r="M344" i="5"/>
  <c r="N344" i="5"/>
  <c r="O344" i="5"/>
  <c r="P344" i="5"/>
  <c r="C345" i="5"/>
  <c r="D345" i="5"/>
  <c r="E345" i="5"/>
  <c r="F345" i="5"/>
  <c r="G345" i="5"/>
  <c r="H345" i="5"/>
  <c r="I345" i="5"/>
  <c r="J345" i="5"/>
  <c r="K345" i="5"/>
  <c r="L345" i="5"/>
  <c r="M345" i="5"/>
  <c r="N345" i="5"/>
  <c r="O345" i="5"/>
  <c r="P345" i="5"/>
  <c r="C346" i="5"/>
  <c r="D346" i="5"/>
  <c r="E346" i="5"/>
  <c r="F346" i="5"/>
  <c r="G346" i="5"/>
  <c r="H346" i="5"/>
  <c r="I346" i="5"/>
  <c r="J346" i="5"/>
  <c r="K346" i="5"/>
  <c r="L346" i="5"/>
  <c r="M346" i="5"/>
  <c r="N346" i="5"/>
  <c r="O346" i="5"/>
  <c r="P346" i="5"/>
  <c r="C347" i="5"/>
  <c r="D347" i="5"/>
  <c r="E347" i="5"/>
  <c r="F347" i="5"/>
  <c r="G347" i="5"/>
  <c r="H347" i="5"/>
  <c r="I347" i="5"/>
  <c r="J347" i="5"/>
  <c r="K347" i="5"/>
  <c r="L347" i="5"/>
  <c r="M347" i="5"/>
  <c r="N347" i="5"/>
  <c r="O347" i="5"/>
  <c r="P347" i="5"/>
  <c r="C348" i="5"/>
  <c r="D348" i="5"/>
  <c r="E348" i="5"/>
  <c r="F348" i="5"/>
  <c r="G348" i="5"/>
  <c r="H348" i="5"/>
  <c r="I348" i="5"/>
  <c r="J348" i="5"/>
  <c r="K348" i="5"/>
  <c r="L348" i="5"/>
  <c r="M348" i="5"/>
  <c r="N348" i="5"/>
  <c r="O348" i="5"/>
  <c r="P348" i="5"/>
  <c r="C349" i="5"/>
  <c r="D349" i="5"/>
  <c r="E349" i="5"/>
  <c r="F349" i="5"/>
  <c r="G349" i="5"/>
  <c r="H349" i="5"/>
  <c r="I349" i="5"/>
  <c r="J349" i="5"/>
  <c r="K349" i="5"/>
  <c r="L349" i="5"/>
  <c r="M349" i="5"/>
  <c r="N349" i="5"/>
  <c r="O349" i="5"/>
  <c r="P349" i="5"/>
  <c r="C350" i="5"/>
  <c r="D350" i="5"/>
  <c r="E350" i="5"/>
  <c r="F350" i="5"/>
  <c r="G350" i="5"/>
  <c r="H350" i="5"/>
  <c r="I350" i="5"/>
  <c r="J350" i="5"/>
  <c r="K350" i="5"/>
  <c r="L350" i="5"/>
  <c r="M350" i="5"/>
  <c r="N350" i="5"/>
  <c r="O350" i="5"/>
  <c r="P350" i="5"/>
  <c r="C351" i="5"/>
  <c r="D351" i="5"/>
  <c r="E351" i="5"/>
  <c r="F351" i="5"/>
  <c r="G351" i="5"/>
  <c r="H351" i="5"/>
  <c r="I351" i="5"/>
  <c r="J351" i="5"/>
  <c r="K351" i="5"/>
  <c r="L351" i="5"/>
  <c r="M351" i="5"/>
  <c r="N351" i="5"/>
  <c r="O351" i="5"/>
  <c r="P351" i="5"/>
  <c r="C352" i="5"/>
  <c r="D352" i="5"/>
  <c r="E352" i="5"/>
  <c r="F352" i="5"/>
  <c r="G352" i="5"/>
  <c r="H352" i="5"/>
  <c r="I352" i="5"/>
  <c r="J352" i="5"/>
  <c r="K352" i="5"/>
  <c r="L352" i="5"/>
  <c r="M352" i="5"/>
  <c r="N352" i="5"/>
  <c r="O352" i="5"/>
  <c r="P352" i="5"/>
  <c r="C353" i="5"/>
  <c r="D353" i="5"/>
  <c r="E353" i="5"/>
  <c r="F353" i="5"/>
  <c r="G353" i="5"/>
  <c r="H353" i="5"/>
  <c r="I353" i="5"/>
  <c r="J353" i="5"/>
  <c r="K353" i="5"/>
  <c r="L353" i="5"/>
  <c r="M353" i="5"/>
  <c r="N353" i="5"/>
  <c r="O353" i="5"/>
  <c r="P353" i="5"/>
  <c r="C354" i="5"/>
  <c r="D354" i="5"/>
  <c r="E354" i="5"/>
  <c r="F354" i="5"/>
  <c r="G354" i="5"/>
  <c r="H354" i="5"/>
  <c r="I354" i="5"/>
  <c r="J354" i="5"/>
  <c r="K354" i="5"/>
  <c r="L354" i="5"/>
  <c r="M354" i="5"/>
  <c r="N354" i="5"/>
  <c r="O354" i="5"/>
  <c r="P354" i="5"/>
  <c r="C355" i="5"/>
  <c r="D355" i="5"/>
  <c r="E355" i="5"/>
  <c r="F355" i="5"/>
  <c r="G355" i="5"/>
  <c r="H355" i="5"/>
  <c r="I355" i="5"/>
  <c r="J355" i="5"/>
  <c r="K355" i="5"/>
  <c r="L355" i="5"/>
  <c r="M355" i="5"/>
  <c r="N355" i="5"/>
  <c r="O355" i="5"/>
  <c r="P355" i="5"/>
  <c r="C356" i="5"/>
  <c r="D356" i="5"/>
  <c r="E356" i="5"/>
  <c r="F356" i="5"/>
  <c r="G356" i="5"/>
  <c r="H356" i="5"/>
  <c r="I356" i="5"/>
  <c r="J356" i="5"/>
  <c r="K356" i="5"/>
  <c r="L356" i="5"/>
  <c r="M356" i="5"/>
  <c r="N356" i="5"/>
  <c r="O356" i="5"/>
  <c r="P356" i="5"/>
  <c r="C357" i="5"/>
  <c r="D357" i="5"/>
  <c r="E357" i="5"/>
  <c r="F357" i="5"/>
  <c r="G357" i="5"/>
  <c r="H357" i="5"/>
  <c r="I357" i="5"/>
  <c r="J357" i="5"/>
  <c r="K357" i="5"/>
  <c r="L357" i="5"/>
  <c r="M357" i="5"/>
  <c r="N357" i="5"/>
  <c r="O357" i="5"/>
  <c r="P357" i="5"/>
  <c r="C358" i="5"/>
  <c r="D358" i="5"/>
  <c r="E358" i="5"/>
  <c r="F358" i="5"/>
  <c r="G358" i="5"/>
  <c r="H358" i="5"/>
  <c r="I358" i="5"/>
  <c r="J358" i="5"/>
  <c r="K358" i="5"/>
  <c r="L358" i="5"/>
  <c r="M358" i="5"/>
  <c r="N358" i="5"/>
  <c r="O358" i="5"/>
  <c r="P358" i="5"/>
  <c r="C359" i="5"/>
  <c r="D359" i="5"/>
  <c r="E359" i="5"/>
  <c r="F359" i="5"/>
  <c r="G359" i="5"/>
  <c r="H359" i="5"/>
  <c r="I359" i="5"/>
  <c r="J359" i="5"/>
  <c r="K359" i="5"/>
  <c r="L359" i="5"/>
  <c r="M359" i="5"/>
  <c r="N359" i="5"/>
  <c r="O359" i="5"/>
  <c r="P359" i="5"/>
  <c r="C332" i="4"/>
  <c r="D332" i="4"/>
  <c r="E332" i="4"/>
  <c r="F332" i="4"/>
  <c r="G332" i="4"/>
  <c r="H332" i="4"/>
  <c r="I332" i="4"/>
  <c r="J332" i="4"/>
  <c r="K332" i="4"/>
  <c r="L332" i="4"/>
  <c r="M332" i="4"/>
  <c r="N332" i="4"/>
  <c r="O332" i="4"/>
  <c r="P332" i="4"/>
  <c r="C333" i="4"/>
  <c r="D333" i="4"/>
  <c r="E333" i="4"/>
  <c r="F333" i="4"/>
  <c r="G333" i="4"/>
  <c r="H333" i="4"/>
  <c r="I333" i="4"/>
  <c r="J333" i="4"/>
  <c r="K333" i="4"/>
  <c r="L333" i="4"/>
  <c r="M333" i="4"/>
  <c r="N333" i="4"/>
  <c r="O333" i="4"/>
  <c r="P333" i="4"/>
  <c r="C334" i="4"/>
  <c r="D334" i="4"/>
  <c r="E334" i="4"/>
  <c r="F334" i="4"/>
  <c r="G334" i="4"/>
  <c r="H334" i="4"/>
  <c r="I334" i="4"/>
  <c r="J334" i="4"/>
  <c r="K334" i="4"/>
  <c r="L334" i="4"/>
  <c r="M334" i="4"/>
  <c r="N334" i="4"/>
  <c r="O334" i="4"/>
  <c r="P334" i="4"/>
  <c r="C335" i="4"/>
  <c r="D335" i="4"/>
  <c r="E335" i="4"/>
  <c r="F335" i="4"/>
  <c r="G335" i="4"/>
  <c r="H335" i="4"/>
  <c r="I335" i="4"/>
  <c r="J335" i="4"/>
  <c r="K335" i="4"/>
  <c r="L335" i="4"/>
  <c r="M335" i="4"/>
  <c r="N335" i="4"/>
  <c r="O335" i="4"/>
  <c r="P335" i="4"/>
  <c r="C336" i="4"/>
  <c r="D336" i="4"/>
  <c r="E336" i="4"/>
  <c r="F336" i="4"/>
  <c r="G336" i="4"/>
  <c r="H336" i="4"/>
  <c r="I336" i="4"/>
  <c r="J336" i="4"/>
  <c r="K336" i="4"/>
  <c r="L336" i="4"/>
  <c r="M336" i="4"/>
  <c r="N336" i="4"/>
  <c r="O336" i="4"/>
  <c r="P336" i="4"/>
  <c r="C337" i="4"/>
  <c r="D337" i="4"/>
  <c r="E337" i="4"/>
  <c r="F337" i="4"/>
  <c r="G337" i="4"/>
  <c r="H337" i="4"/>
  <c r="I337" i="4"/>
  <c r="J337" i="4"/>
  <c r="K337" i="4"/>
  <c r="L337" i="4"/>
  <c r="M337" i="4"/>
  <c r="N337" i="4"/>
  <c r="O337" i="4"/>
  <c r="P337" i="4"/>
  <c r="C338" i="4"/>
  <c r="D338" i="4"/>
  <c r="E338" i="4"/>
  <c r="F338" i="4"/>
  <c r="G338" i="4"/>
  <c r="H338" i="4"/>
  <c r="I338" i="4"/>
  <c r="J338" i="4"/>
  <c r="K338" i="4"/>
  <c r="L338" i="4"/>
  <c r="M338" i="4"/>
  <c r="N338" i="4"/>
  <c r="O338" i="4"/>
  <c r="P338" i="4"/>
  <c r="C339" i="4"/>
  <c r="D339" i="4"/>
  <c r="E339" i="4"/>
  <c r="F339" i="4"/>
  <c r="G339" i="4"/>
  <c r="H339" i="4"/>
  <c r="I339" i="4"/>
  <c r="J339" i="4"/>
  <c r="K339" i="4"/>
  <c r="L339" i="4"/>
  <c r="M339" i="4"/>
  <c r="N339" i="4"/>
  <c r="O339" i="4"/>
  <c r="P339" i="4"/>
  <c r="C340" i="4"/>
  <c r="D340" i="4"/>
  <c r="E340" i="4"/>
  <c r="F340" i="4"/>
  <c r="G340" i="4"/>
  <c r="H340" i="4"/>
  <c r="I340" i="4"/>
  <c r="J340" i="4"/>
  <c r="K340" i="4"/>
  <c r="L340" i="4"/>
  <c r="M340" i="4"/>
  <c r="N340" i="4"/>
  <c r="O340" i="4"/>
  <c r="P340" i="4"/>
  <c r="C341" i="4"/>
  <c r="D341" i="4"/>
  <c r="E341" i="4"/>
  <c r="F341" i="4"/>
  <c r="G341" i="4"/>
  <c r="H341" i="4"/>
  <c r="I341" i="4"/>
  <c r="J341" i="4"/>
  <c r="K341" i="4"/>
  <c r="L341" i="4"/>
  <c r="M341" i="4"/>
  <c r="N341" i="4"/>
  <c r="O341" i="4"/>
  <c r="P341" i="4"/>
  <c r="C342" i="4"/>
  <c r="D342" i="4"/>
  <c r="E342" i="4"/>
  <c r="F342" i="4"/>
  <c r="G342" i="4"/>
  <c r="H342" i="4"/>
  <c r="I342" i="4"/>
  <c r="J342" i="4"/>
  <c r="K342" i="4"/>
  <c r="L342" i="4"/>
  <c r="M342" i="4"/>
  <c r="N342" i="4"/>
  <c r="O342" i="4"/>
  <c r="P342" i="4"/>
  <c r="C343" i="4"/>
  <c r="D343" i="4"/>
  <c r="E343" i="4"/>
  <c r="F343" i="4"/>
  <c r="G343" i="4"/>
  <c r="H343" i="4"/>
  <c r="I343" i="4"/>
  <c r="J343" i="4"/>
  <c r="K343" i="4"/>
  <c r="L343" i="4"/>
  <c r="M343" i="4"/>
  <c r="N343" i="4"/>
  <c r="O343" i="4"/>
  <c r="P343" i="4"/>
  <c r="C344" i="4"/>
  <c r="D344" i="4"/>
  <c r="E344" i="4"/>
  <c r="F344" i="4"/>
  <c r="G344" i="4"/>
  <c r="H344" i="4"/>
  <c r="I344" i="4"/>
  <c r="J344" i="4"/>
  <c r="K344" i="4"/>
  <c r="L344" i="4"/>
  <c r="M344" i="4"/>
  <c r="N344" i="4"/>
  <c r="O344" i="4"/>
  <c r="P344" i="4"/>
  <c r="C345" i="4"/>
  <c r="D345" i="4"/>
  <c r="E345" i="4"/>
  <c r="F345" i="4"/>
  <c r="G345" i="4"/>
  <c r="H345" i="4"/>
  <c r="I345" i="4"/>
  <c r="J345" i="4"/>
  <c r="K345" i="4"/>
  <c r="L345" i="4"/>
  <c r="M345" i="4"/>
  <c r="N345" i="4"/>
  <c r="O345" i="4"/>
  <c r="P345" i="4"/>
  <c r="C346" i="4"/>
  <c r="D346" i="4"/>
  <c r="E346" i="4"/>
  <c r="F346" i="4"/>
  <c r="G346" i="4"/>
  <c r="H346" i="4"/>
  <c r="I346" i="4"/>
  <c r="J346" i="4"/>
  <c r="K346" i="4"/>
  <c r="L346" i="4"/>
  <c r="M346" i="4"/>
  <c r="N346" i="4"/>
  <c r="O346" i="4"/>
  <c r="P346" i="4"/>
  <c r="C347" i="4"/>
  <c r="D347" i="4"/>
  <c r="E347" i="4"/>
  <c r="F347" i="4"/>
  <c r="G347" i="4"/>
  <c r="H347" i="4"/>
  <c r="I347" i="4"/>
  <c r="J347" i="4"/>
  <c r="K347" i="4"/>
  <c r="L347" i="4"/>
  <c r="M347" i="4"/>
  <c r="N347" i="4"/>
  <c r="O347" i="4"/>
  <c r="P347" i="4"/>
  <c r="C348" i="4"/>
  <c r="D348" i="4"/>
  <c r="E348" i="4"/>
  <c r="F348" i="4"/>
  <c r="G348" i="4"/>
  <c r="H348" i="4"/>
  <c r="I348" i="4"/>
  <c r="J348" i="4"/>
  <c r="K348" i="4"/>
  <c r="L348" i="4"/>
  <c r="M348" i="4"/>
  <c r="N348" i="4"/>
  <c r="O348" i="4"/>
  <c r="P348" i="4"/>
  <c r="C349" i="4"/>
  <c r="D349" i="4"/>
  <c r="E349" i="4"/>
  <c r="F349" i="4"/>
  <c r="G349" i="4"/>
  <c r="H349" i="4"/>
  <c r="I349" i="4"/>
  <c r="J349" i="4"/>
  <c r="K349" i="4"/>
  <c r="L349" i="4"/>
  <c r="M349" i="4"/>
  <c r="N349" i="4"/>
  <c r="O349" i="4"/>
  <c r="P349" i="4"/>
  <c r="C350" i="4"/>
  <c r="D350" i="4"/>
  <c r="E350" i="4"/>
  <c r="F350" i="4"/>
  <c r="G350" i="4"/>
  <c r="H350" i="4"/>
  <c r="I350" i="4"/>
  <c r="J350" i="4"/>
  <c r="K350" i="4"/>
  <c r="L350" i="4"/>
  <c r="M350" i="4"/>
  <c r="N350" i="4"/>
  <c r="O350" i="4"/>
  <c r="P350" i="4"/>
  <c r="C351" i="4"/>
  <c r="D351" i="4"/>
  <c r="E351" i="4"/>
  <c r="F351" i="4"/>
  <c r="G351" i="4"/>
  <c r="H351" i="4"/>
  <c r="I351" i="4"/>
  <c r="J351" i="4"/>
  <c r="K351" i="4"/>
  <c r="L351" i="4"/>
  <c r="M351" i="4"/>
  <c r="N351" i="4"/>
  <c r="O351" i="4"/>
  <c r="P351" i="4"/>
  <c r="C352" i="4"/>
  <c r="D352" i="4"/>
  <c r="E352" i="4"/>
  <c r="F352" i="4"/>
  <c r="G352" i="4"/>
  <c r="H352" i="4"/>
  <c r="I352" i="4"/>
  <c r="J352" i="4"/>
  <c r="K352" i="4"/>
  <c r="L352" i="4"/>
  <c r="M352" i="4"/>
  <c r="N352" i="4"/>
  <c r="O352" i="4"/>
  <c r="P352" i="4"/>
  <c r="C353" i="4"/>
  <c r="D353" i="4"/>
  <c r="E353" i="4"/>
  <c r="F353" i="4"/>
  <c r="G353" i="4"/>
  <c r="H353" i="4"/>
  <c r="I353" i="4"/>
  <c r="J353" i="4"/>
  <c r="K353" i="4"/>
  <c r="L353" i="4"/>
  <c r="M353" i="4"/>
  <c r="N353" i="4"/>
  <c r="O353" i="4"/>
  <c r="P353" i="4"/>
  <c r="C354" i="4"/>
  <c r="D354" i="4"/>
  <c r="E354" i="4"/>
  <c r="F354" i="4"/>
  <c r="G354" i="4"/>
  <c r="H354" i="4"/>
  <c r="I354" i="4"/>
  <c r="J354" i="4"/>
  <c r="K354" i="4"/>
  <c r="L354" i="4"/>
  <c r="M354" i="4"/>
  <c r="N354" i="4"/>
  <c r="O354" i="4"/>
  <c r="P354" i="4"/>
  <c r="C355" i="4"/>
  <c r="D355" i="4"/>
  <c r="E355" i="4"/>
  <c r="F355" i="4"/>
  <c r="G355" i="4"/>
  <c r="H355" i="4"/>
  <c r="I355" i="4"/>
  <c r="J355" i="4"/>
  <c r="K355" i="4"/>
  <c r="L355" i="4"/>
  <c r="M355" i="4"/>
  <c r="N355" i="4"/>
  <c r="O355" i="4"/>
  <c r="P355" i="4"/>
  <c r="C356" i="4"/>
  <c r="D356" i="4"/>
  <c r="E356" i="4"/>
  <c r="F356" i="4"/>
  <c r="G356" i="4"/>
  <c r="H356" i="4"/>
  <c r="I356" i="4"/>
  <c r="J356" i="4"/>
  <c r="K356" i="4"/>
  <c r="L356" i="4"/>
  <c r="M356" i="4"/>
  <c r="N356" i="4"/>
  <c r="O356" i="4"/>
  <c r="P356" i="4"/>
  <c r="C357" i="4"/>
  <c r="D357" i="4"/>
  <c r="E357" i="4"/>
  <c r="F357" i="4"/>
  <c r="G357" i="4"/>
  <c r="H357" i="4"/>
  <c r="I357" i="4"/>
  <c r="J357" i="4"/>
  <c r="K357" i="4"/>
  <c r="L357" i="4"/>
  <c r="M357" i="4"/>
  <c r="N357" i="4"/>
  <c r="O357" i="4"/>
  <c r="P357" i="4"/>
  <c r="C358" i="4"/>
  <c r="D358" i="4"/>
  <c r="E358" i="4"/>
  <c r="F358" i="4"/>
  <c r="G358" i="4"/>
  <c r="H358" i="4"/>
  <c r="I358" i="4"/>
  <c r="J358" i="4"/>
  <c r="K358" i="4"/>
  <c r="L358" i="4"/>
  <c r="M358" i="4"/>
  <c r="N358" i="4"/>
  <c r="O358" i="4"/>
  <c r="P358" i="4"/>
  <c r="C359" i="4"/>
  <c r="D359" i="4"/>
  <c r="E359" i="4"/>
  <c r="F359" i="4"/>
  <c r="G359" i="4"/>
  <c r="H359" i="4"/>
  <c r="I359" i="4"/>
  <c r="J359" i="4"/>
  <c r="K359" i="4"/>
  <c r="L359" i="4"/>
  <c r="M359" i="4"/>
  <c r="N359" i="4"/>
  <c r="O359" i="4"/>
  <c r="P359" i="4"/>
  <c r="F339" i="7"/>
  <c r="G342" i="7"/>
  <c r="K344" i="7"/>
  <c r="K359" i="7"/>
  <c r="C332" i="3"/>
  <c r="D332" i="3"/>
  <c r="E332" i="3"/>
  <c r="F332" i="3"/>
  <c r="G332" i="3"/>
  <c r="H332" i="3"/>
  <c r="I332" i="3"/>
  <c r="J332" i="3"/>
  <c r="K332" i="3"/>
  <c r="L332" i="3"/>
  <c r="M332" i="3"/>
  <c r="N332" i="3"/>
  <c r="O332" i="3"/>
  <c r="P332" i="3"/>
  <c r="C333" i="3"/>
  <c r="D333" i="3"/>
  <c r="E333" i="3"/>
  <c r="F333" i="3"/>
  <c r="G333" i="3"/>
  <c r="H333" i="3"/>
  <c r="I333" i="3"/>
  <c r="J333" i="3"/>
  <c r="K333" i="3"/>
  <c r="L333" i="3"/>
  <c r="M333" i="3"/>
  <c r="N333" i="3"/>
  <c r="O333" i="3"/>
  <c r="P333" i="3"/>
  <c r="C334" i="3"/>
  <c r="C334" i="7" s="1"/>
  <c r="D334" i="3"/>
  <c r="E334" i="3"/>
  <c r="F334" i="3"/>
  <c r="G334" i="3"/>
  <c r="H334" i="3"/>
  <c r="I334" i="3"/>
  <c r="J334" i="3"/>
  <c r="K334" i="3"/>
  <c r="L334" i="3"/>
  <c r="M334" i="3"/>
  <c r="N334" i="3"/>
  <c r="O334" i="3"/>
  <c r="P334" i="3"/>
  <c r="C335" i="3"/>
  <c r="D335" i="3"/>
  <c r="E335" i="3"/>
  <c r="F335" i="3"/>
  <c r="G335" i="3"/>
  <c r="H335" i="3"/>
  <c r="I335" i="3"/>
  <c r="J335" i="3"/>
  <c r="K335" i="3"/>
  <c r="L335" i="3"/>
  <c r="M335" i="3"/>
  <c r="N335" i="3"/>
  <c r="O335" i="3"/>
  <c r="P335" i="3"/>
  <c r="C336" i="3"/>
  <c r="D336" i="3"/>
  <c r="E336" i="3"/>
  <c r="F336" i="3"/>
  <c r="G336" i="3"/>
  <c r="H336" i="3"/>
  <c r="H336" i="7" s="1"/>
  <c r="I336" i="3"/>
  <c r="J336" i="3"/>
  <c r="K336" i="3"/>
  <c r="L336" i="3"/>
  <c r="M336" i="3"/>
  <c r="N336" i="3"/>
  <c r="O336" i="3"/>
  <c r="P336" i="3"/>
  <c r="C337" i="3"/>
  <c r="C337" i="7" s="1"/>
  <c r="D337" i="3"/>
  <c r="E337" i="3"/>
  <c r="F337" i="3"/>
  <c r="G337" i="3"/>
  <c r="H337" i="3"/>
  <c r="I337" i="3"/>
  <c r="J337" i="3"/>
  <c r="K337" i="3"/>
  <c r="L337" i="3"/>
  <c r="M337" i="3"/>
  <c r="N337" i="3"/>
  <c r="O337" i="3"/>
  <c r="P337" i="3"/>
  <c r="C338" i="3"/>
  <c r="D338" i="3"/>
  <c r="E338" i="3"/>
  <c r="F338" i="3"/>
  <c r="G338" i="3"/>
  <c r="H338" i="3"/>
  <c r="I338" i="3"/>
  <c r="J338" i="3"/>
  <c r="J338" i="7" s="1"/>
  <c r="K338" i="3"/>
  <c r="X338" i="7" s="1"/>
  <c r="L338" i="3"/>
  <c r="M338" i="3"/>
  <c r="N338" i="3"/>
  <c r="O338" i="3"/>
  <c r="P338" i="3"/>
  <c r="C339" i="3"/>
  <c r="D339" i="3"/>
  <c r="E339" i="3"/>
  <c r="F339" i="3"/>
  <c r="G339" i="3"/>
  <c r="H339" i="3"/>
  <c r="I339" i="3"/>
  <c r="J339" i="3"/>
  <c r="K339" i="3"/>
  <c r="L339" i="3"/>
  <c r="M339" i="3"/>
  <c r="N339" i="3"/>
  <c r="O339" i="3"/>
  <c r="P339" i="3"/>
  <c r="C340" i="3"/>
  <c r="C340" i="7" s="1"/>
  <c r="D340" i="3"/>
  <c r="E340" i="3"/>
  <c r="F340" i="3"/>
  <c r="G340" i="3"/>
  <c r="H340" i="3"/>
  <c r="I340" i="3"/>
  <c r="J340" i="3"/>
  <c r="K340" i="3"/>
  <c r="L340" i="3"/>
  <c r="M340" i="3"/>
  <c r="N340" i="3"/>
  <c r="O340" i="3"/>
  <c r="P340" i="3"/>
  <c r="C341" i="3"/>
  <c r="D341" i="3"/>
  <c r="E341" i="3"/>
  <c r="F341" i="3"/>
  <c r="G341" i="3"/>
  <c r="H341" i="3"/>
  <c r="I341" i="3"/>
  <c r="J341" i="3"/>
  <c r="K341" i="3"/>
  <c r="L341" i="3"/>
  <c r="M341" i="3"/>
  <c r="N341" i="3"/>
  <c r="AA341" i="7" s="1"/>
  <c r="O341" i="3"/>
  <c r="P341" i="3"/>
  <c r="C342" i="3"/>
  <c r="D342" i="3"/>
  <c r="E342" i="3"/>
  <c r="F342" i="3"/>
  <c r="G342" i="3"/>
  <c r="H342" i="3"/>
  <c r="I342" i="3"/>
  <c r="J342" i="3"/>
  <c r="K342" i="3"/>
  <c r="L342" i="3"/>
  <c r="M342" i="3"/>
  <c r="N342" i="3"/>
  <c r="O342" i="3"/>
  <c r="P342" i="3"/>
  <c r="C343" i="3"/>
  <c r="C343" i="7" s="1"/>
  <c r="D343" i="3"/>
  <c r="E343" i="3"/>
  <c r="F343" i="3"/>
  <c r="G343" i="3"/>
  <c r="H343" i="3"/>
  <c r="I343" i="3"/>
  <c r="J343" i="3"/>
  <c r="K343" i="3"/>
  <c r="L343" i="3"/>
  <c r="M343" i="3"/>
  <c r="N343" i="3"/>
  <c r="O343" i="3"/>
  <c r="P343" i="3"/>
  <c r="AC343" i="7" s="1"/>
  <c r="C344" i="3"/>
  <c r="D344" i="3"/>
  <c r="E344" i="3"/>
  <c r="F344" i="3"/>
  <c r="G344" i="3"/>
  <c r="H344" i="3"/>
  <c r="I344" i="3"/>
  <c r="J344" i="3"/>
  <c r="K344" i="3"/>
  <c r="L344" i="3"/>
  <c r="M344" i="3"/>
  <c r="N344" i="3"/>
  <c r="O344" i="3"/>
  <c r="P344" i="3"/>
  <c r="C345" i="3"/>
  <c r="D345" i="3"/>
  <c r="E345" i="3"/>
  <c r="F345" i="3"/>
  <c r="G345" i="3"/>
  <c r="H345" i="3"/>
  <c r="I345" i="3"/>
  <c r="J345" i="3"/>
  <c r="K345" i="3"/>
  <c r="L345" i="3"/>
  <c r="M345" i="3"/>
  <c r="N345" i="3"/>
  <c r="O345" i="3"/>
  <c r="P345" i="3"/>
  <c r="C346" i="3"/>
  <c r="C346" i="7" s="1"/>
  <c r="D346" i="3"/>
  <c r="E346" i="3"/>
  <c r="F346" i="3"/>
  <c r="G346" i="3"/>
  <c r="H346" i="3"/>
  <c r="I346" i="3"/>
  <c r="J346" i="3"/>
  <c r="K346" i="3"/>
  <c r="L346" i="3"/>
  <c r="M346" i="3"/>
  <c r="N346" i="3"/>
  <c r="N346" i="7" s="1"/>
  <c r="O346" i="3"/>
  <c r="P346" i="3"/>
  <c r="P346" i="7" s="1"/>
  <c r="C347" i="3"/>
  <c r="D347" i="3"/>
  <c r="E347" i="3"/>
  <c r="F347" i="3"/>
  <c r="G347" i="3"/>
  <c r="H347" i="3"/>
  <c r="I347" i="3"/>
  <c r="J347" i="3"/>
  <c r="K347" i="3"/>
  <c r="L347" i="3"/>
  <c r="M347" i="3"/>
  <c r="N347" i="3"/>
  <c r="O347" i="3"/>
  <c r="P347" i="3"/>
  <c r="C348" i="3"/>
  <c r="D348" i="3"/>
  <c r="E348" i="3"/>
  <c r="F348" i="3"/>
  <c r="F348" i="7" s="1"/>
  <c r="G348" i="3"/>
  <c r="H348" i="3"/>
  <c r="I348" i="3"/>
  <c r="J348" i="3"/>
  <c r="K348" i="3"/>
  <c r="L348" i="3"/>
  <c r="M348" i="3"/>
  <c r="N348" i="3"/>
  <c r="O348" i="3"/>
  <c r="P348" i="3"/>
  <c r="C349" i="3"/>
  <c r="C349" i="7" s="1"/>
  <c r="D349" i="3"/>
  <c r="E349" i="3"/>
  <c r="F349" i="3"/>
  <c r="G349" i="3"/>
  <c r="H349" i="3"/>
  <c r="I349" i="3"/>
  <c r="J349" i="3"/>
  <c r="K349" i="3"/>
  <c r="L349" i="3"/>
  <c r="M349" i="3"/>
  <c r="N349" i="3"/>
  <c r="O349" i="3"/>
  <c r="P349" i="3"/>
  <c r="C350" i="3"/>
  <c r="D350" i="3"/>
  <c r="E350" i="3"/>
  <c r="F350" i="3"/>
  <c r="G350" i="3"/>
  <c r="H350" i="3"/>
  <c r="I350" i="3"/>
  <c r="J350" i="3"/>
  <c r="K350" i="3"/>
  <c r="X350" i="7" s="1"/>
  <c r="L350" i="3"/>
  <c r="M350" i="3"/>
  <c r="N350" i="3"/>
  <c r="O350" i="3"/>
  <c r="P350" i="3"/>
  <c r="C351" i="3"/>
  <c r="D351" i="3"/>
  <c r="D351" i="7" s="1"/>
  <c r="E351" i="3"/>
  <c r="F351" i="3"/>
  <c r="G351" i="3"/>
  <c r="H351" i="3"/>
  <c r="I351" i="3"/>
  <c r="J351" i="3"/>
  <c r="K351" i="3"/>
  <c r="L351" i="3"/>
  <c r="M351" i="3"/>
  <c r="N351" i="3"/>
  <c r="O351" i="3"/>
  <c r="P351" i="3"/>
  <c r="C352" i="3"/>
  <c r="C352" i="7" s="1"/>
  <c r="D352" i="3"/>
  <c r="E352" i="3"/>
  <c r="F352" i="3"/>
  <c r="G352" i="3"/>
  <c r="H352" i="3"/>
  <c r="I352" i="3"/>
  <c r="J352" i="3"/>
  <c r="K352" i="3"/>
  <c r="L352" i="3"/>
  <c r="M352" i="3"/>
  <c r="Z352" i="7" s="1"/>
  <c r="N352" i="3"/>
  <c r="O352" i="3"/>
  <c r="P352" i="3"/>
  <c r="C353" i="3"/>
  <c r="D353" i="3"/>
  <c r="E353" i="3"/>
  <c r="F353" i="3"/>
  <c r="G353" i="3"/>
  <c r="H353" i="3"/>
  <c r="I353" i="3"/>
  <c r="J353" i="3"/>
  <c r="K353" i="3"/>
  <c r="L353" i="3"/>
  <c r="M353" i="3"/>
  <c r="N353" i="3"/>
  <c r="O353" i="3"/>
  <c r="P353" i="3"/>
  <c r="C354" i="3"/>
  <c r="D354" i="3"/>
  <c r="E354" i="3"/>
  <c r="F354" i="3"/>
  <c r="G354" i="3"/>
  <c r="H354" i="3"/>
  <c r="I354" i="3"/>
  <c r="J354" i="3"/>
  <c r="K354" i="3"/>
  <c r="L354" i="3"/>
  <c r="M354" i="3"/>
  <c r="N354" i="3"/>
  <c r="O354" i="3"/>
  <c r="P354" i="3"/>
  <c r="C355" i="3"/>
  <c r="C355" i="7" s="1"/>
  <c r="D355" i="3"/>
  <c r="AC355" i="9" s="1"/>
  <c r="E355" i="3"/>
  <c r="F355" i="3"/>
  <c r="G355" i="3"/>
  <c r="H355" i="3"/>
  <c r="I355" i="3"/>
  <c r="J355" i="3"/>
  <c r="K355" i="3"/>
  <c r="L355" i="3"/>
  <c r="M355" i="3"/>
  <c r="N355" i="3"/>
  <c r="O355" i="3"/>
  <c r="P355" i="3"/>
  <c r="AC355" i="7" s="1"/>
  <c r="C356" i="3"/>
  <c r="D356" i="3"/>
  <c r="E356" i="3"/>
  <c r="F356" i="3"/>
  <c r="G356" i="3"/>
  <c r="H356" i="3"/>
  <c r="I356" i="3"/>
  <c r="J356" i="3"/>
  <c r="K356" i="3"/>
  <c r="L356" i="3"/>
  <c r="M356" i="3"/>
  <c r="N356" i="3"/>
  <c r="O356" i="3"/>
  <c r="P356" i="3"/>
  <c r="C357" i="3"/>
  <c r="D357" i="3"/>
  <c r="E357" i="3"/>
  <c r="F357" i="3"/>
  <c r="G357" i="3"/>
  <c r="H357" i="3"/>
  <c r="I357" i="3"/>
  <c r="J357" i="3"/>
  <c r="K357" i="3"/>
  <c r="L357" i="3"/>
  <c r="M357" i="3"/>
  <c r="N357" i="3"/>
  <c r="O357" i="3"/>
  <c r="P357" i="3"/>
  <c r="C358" i="3"/>
  <c r="C358" i="7" s="1"/>
  <c r="D358" i="3"/>
  <c r="E358" i="3"/>
  <c r="F358" i="3"/>
  <c r="G358" i="3"/>
  <c r="H358" i="3"/>
  <c r="I358" i="3"/>
  <c r="J358" i="3"/>
  <c r="K358" i="3"/>
  <c r="L358" i="3"/>
  <c r="M358" i="3"/>
  <c r="N358" i="3"/>
  <c r="O358" i="3"/>
  <c r="P358" i="3"/>
  <c r="C359" i="3"/>
  <c r="D359" i="3"/>
  <c r="E359" i="3"/>
  <c r="F359" i="3"/>
  <c r="G359" i="3"/>
  <c r="H359" i="3"/>
  <c r="I359" i="3"/>
  <c r="J359" i="3"/>
  <c r="K359" i="3"/>
  <c r="L359" i="3"/>
  <c r="M359" i="3"/>
  <c r="N359" i="3"/>
  <c r="O359" i="3"/>
  <c r="P359" i="3"/>
  <c r="C359" i="2"/>
  <c r="D359" i="2"/>
  <c r="E359" i="2"/>
  <c r="F359" i="2"/>
  <c r="N359" i="9" s="1"/>
  <c r="G359" i="2"/>
  <c r="M359" i="9" s="1"/>
  <c r="H359" i="2"/>
  <c r="L359" i="9" s="1"/>
  <c r="I359" i="2"/>
  <c r="K359" i="9" s="1"/>
  <c r="J359" i="2"/>
  <c r="J359" i="9" s="1"/>
  <c r="K359" i="2"/>
  <c r="I359" i="9" s="1"/>
  <c r="L359" i="2"/>
  <c r="H359" i="9" s="1"/>
  <c r="M359" i="2"/>
  <c r="G359" i="9" s="1"/>
  <c r="N359" i="2"/>
  <c r="F359" i="9" s="1"/>
  <c r="O359" i="2"/>
  <c r="E359" i="9" s="1"/>
  <c r="D359" i="9"/>
  <c r="C332" i="2"/>
  <c r="D332" i="2"/>
  <c r="D332" i="8" s="1"/>
  <c r="E332" i="2"/>
  <c r="O332" i="9" s="1"/>
  <c r="F332" i="2"/>
  <c r="N332" i="9" s="1"/>
  <c r="G332" i="2"/>
  <c r="M332" i="9" s="1"/>
  <c r="H332" i="2"/>
  <c r="L332" i="9" s="1"/>
  <c r="I332" i="2"/>
  <c r="K332" i="9" s="1"/>
  <c r="J332" i="2"/>
  <c r="J332" i="9" s="1"/>
  <c r="K332" i="2"/>
  <c r="L332" i="2"/>
  <c r="H332" i="9" s="1"/>
  <c r="M332" i="2"/>
  <c r="G332" i="9" s="1"/>
  <c r="N332" i="2"/>
  <c r="F332" i="9" s="1"/>
  <c r="O332" i="2"/>
  <c r="E332" i="9" s="1"/>
  <c r="D332" i="9"/>
  <c r="C333" i="2"/>
  <c r="D333" i="2"/>
  <c r="E333" i="2"/>
  <c r="O333" i="9" s="1"/>
  <c r="F333" i="2"/>
  <c r="N333" i="9" s="1"/>
  <c r="G333" i="2"/>
  <c r="H333" i="2"/>
  <c r="L333" i="9" s="1"/>
  <c r="I333" i="2"/>
  <c r="K333" i="9" s="1"/>
  <c r="J333" i="2"/>
  <c r="J333" i="9" s="1"/>
  <c r="K333" i="2"/>
  <c r="I333" i="9" s="1"/>
  <c r="L333" i="2"/>
  <c r="H333" i="9" s="1"/>
  <c r="M333" i="2"/>
  <c r="G333" i="9" s="1"/>
  <c r="N333" i="2"/>
  <c r="F333" i="9" s="1"/>
  <c r="O333" i="2"/>
  <c r="E333" i="9" s="1"/>
  <c r="D333" i="9"/>
  <c r="C334" i="2"/>
  <c r="D334" i="2"/>
  <c r="D334" i="7" s="1"/>
  <c r="E334" i="2"/>
  <c r="F334" i="2"/>
  <c r="N334" i="9" s="1"/>
  <c r="G334" i="2"/>
  <c r="M334" i="9" s="1"/>
  <c r="H334" i="2"/>
  <c r="L334" i="9" s="1"/>
  <c r="I334" i="2"/>
  <c r="K334" i="9" s="1"/>
  <c r="J334" i="2"/>
  <c r="J334" i="9" s="1"/>
  <c r="K334" i="2"/>
  <c r="I334" i="9" s="1"/>
  <c r="L334" i="2"/>
  <c r="H334" i="9" s="1"/>
  <c r="M334" i="2"/>
  <c r="G334" i="9" s="1"/>
  <c r="N334" i="2"/>
  <c r="F334" i="9" s="1"/>
  <c r="O334" i="2"/>
  <c r="D334" i="9"/>
  <c r="C335" i="2"/>
  <c r="D335" i="2"/>
  <c r="D335" i="8" s="1"/>
  <c r="E335" i="2"/>
  <c r="O335" i="9" s="1"/>
  <c r="F335" i="2"/>
  <c r="N335" i="9" s="1"/>
  <c r="G335" i="2"/>
  <c r="M335" i="9" s="1"/>
  <c r="H335" i="2"/>
  <c r="L335" i="9" s="1"/>
  <c r="I335" i="2"/>
  <c r="K335" i="9" s="1"/>
  <c r="J335" i="2"/>
  <c r="J335" i="9" s="1"/>
  <c r="K335" i="2"/>
  <c r="L335" i="2"/>
  <c r="H335" i="9" s="1"/>
  <c r="M335" i="2"/>
  <c r="G335" i="9" s="1"/>
  <c r="N335" i="2"/>
  <c r="F335" i="9" s="1"/>
  <c r="O335" i="2"/>
  <c r="E335" i="9" s="1"/>
  <c r="D335" i="9"/>
  <c r="C336" i="2"/>
  <c r="D336" i="2"/>
  <c r="D336" i="7" s="1"/>
  <c r="E336" i="2"/>
  <c r="F336" i="2"/>
  <c r="N336" i="9" s="1"/>
  <c r="G336" i="2"/>
  <c r="H336" i="2"/>
  <c r="I336" i="2"/>
  <c r="K336" i="9" s="1"/>
  <c r="J336" i="2"/>
  <c r="J336" i="9" s="1"/>
  <c r="K336" i="2"/>
  <c r="I336" i="9" s="1"/>
  <c r="L336" i="2"/>
  <c r="H336" i="9" s="1"/>
  <c r="M336" i="2"/>
  <c r="N336" i="2"/>
  <c r="F336" i="9" s="1"/>
  <c r="O336" i="2"/>
  <c r="E336" i="9" s="1"/>
  <c r="D336" i="9"/>
  <c r="C337" i="2"/>
  <c r="D337" i="2"/>
  <c r="E337" i="2"/>
  <c r="F337" i="2"/>
  <c r="G337" i="2"/>
  <c r="M337" i="9" s="1"/>
  <c r="H337" i="2"/>
  <c r="L337" i="9" s="1"/>
  <c r="I337" i="2"/>
  <c r="K337" i="9" s="1"/>
  <c r="J337" i="2"/>
  <c r="J337" i="9" s="1"/>
  <c r="K337" i="2"/>
  <c r="I337" i="9" s="1"/>
  <c r="L337" i="2"/>
  <c r="L337" i="7" s="1"/>
  <c r="M337" i="2"/>
  <c r="G337" i="9" s="1"/>
  <c r="N337" i="2"/>
  <c r="F337" i="9" s="1"/>
  <c r="O337" i="2"/>
  <c r="D337" i="9"/>
  <c r="C338" i="2"/>
  <c r="D338" i="2"/>
  <c r="D338" i="8" s="1"/>
  <c r="E338" i="2"/>
  <c r="F338" i="2"/>
  <c r="F338" i="7" s="1"/>
  <c r="G338" i="2"/>
  <c r="M338" i="9" s="1"/>
  <c r="H338" i="2"/>
  <c r="L338" i="9" s="1"/>
  <c r="I338" i="2"/>
  <c r="K338" i="9" s="1"/>
  <c r="J338" i="2"/>
  <c r="J338" i="9" s="1"/>
  <c r="K338" i="2"/>
  <c r="I338" i="9" s="1"/>
  <c r="L338" i="2"/>
  <c r="H338" i="9" s="1"/>
  <c r="M338" i="2"/>
  <c r="G338" i="9" s="1"/>
  <c r="N338" i="2"/>
  <c r="F338" i="9" s="1"/>
  <c r="O338" i="2"/>
  <c r="E338" i="9" s="1"/>
  <c r="D338" i="9"/>
  <c r="C339" i="2"/>
  <c r="D339" i="2"/>
  <c r="E339" i="2"/>
  <c r="F339" i="2"/>
  <c r="N339" i="9" s="1"/>
  <c r="G339" i="2"/>
  <c r="H339" i="2"/>
  <c r="L339" i="9" s="1"/>
  <c r="I339" i="2"/>
  <c r="K339" i="9" s="1"/>
  <c r="J339" i="2"/>
  <c r="J339" i="9" s="1"/>
  <c r="K339" i="2"/>
  <c r="L339" i="2"/>
  <c r="H339" i="9" s="1"/>
  <c r="M339" i="2"/>
  <c r="G339" i="9" s="1"/>
  <c r="N339" i="2"/>
  <c r="F339" i="9" s="1"/>
  <c r="O339" i="2"/>
  <c r="E339" i="9" s="1"/>
  <c r="D339" i="9"/>
  <c r="C340" i="2"/>
  <c r="D340" i="2"/>
  <c r="D340" i="7" s="1"/>
  <c r="E340" i="2"/>
  <c r="O340" i="9" s="1"/>
  <c r="F340" i="2"/>
  <c r="N340" i="9" s="1"/>
  <c r="G340" i="2"/>
  <c r="M340" i="9" s="1"/>
  <c r="H340" i="2"/>
  <c r="L340" i="9" s="1"/>
  <c r="I340" i="2"/>
  <c r="K340" i="9" s="1"/>
  <c r="J340" i="2"/>
  <c r="K340" i="2"/>
  <c r="I340" i="9" s="1"/>
  <c r="L340" i="2"/>
  <c r="H340" i="9" s="1"/>
  <c r="M340" i="2"/>
  <c r="G340" i="9" s="1"/>
  <c r="N340" i="2"/>
  <c r="F340" i="9" s="1"/>
  <c r="O340" i="2"/>
  <c r="D340" i="9"/>
  <c r="C341" i="2"/>
  <c r="D341" i="2"/>
  <c r="D341" i="8" s="1"/>
  <c r="E341" i="2"/>
  <c r="O341" i="9" s="1"/>
  <c r="F341" i="2"/>
  <c r="N341" i="9" s="1"/>
  <c r="G341" i="2"/>
  <c r="M341" i="9" s="1"/>
  <c r="H341" i="2"/>
  <c r="L341" i="9" s="1"/>
  <c r="I341" i="2"/>
  <c r="J341" i="2"/>
  <c r="J341" i="9" s="1"/>
  <c r="K341" i="2"/>
  <c r="L341" i="2"/>
  <c r="H341" i="9" s="1"/>
  <c r="M341" i="2"/>
  <c r="G341" i="9" s="1"/>
  <c r="N341" i="2"/>
  <c r="F341" i="9" s="1"/>
  <c r="O341" i="2"/>
  <c r="E341" i="9" s="1"/>
  <c r="D341" i="9"/>
  <c r="C342" i="2"/>
  <c r="D342" i="2"/>
  <c r="E342" i="2"/>
  <c r="F342" i="2"/>
  <c r="G342" i="2"/>
  <c r="M342" i="9" s="1"/>
  <c r="H342" i="2"/>
  <c r="L342" i="9" s="1"/>
  <c r="I342" i="2"/>
  <c r="K342" i="9" s="1"/>
  <c r="J342" i="2"/>
  <c r="J342" i="9" s="1"/>
  <c r="K342" i="2"/>
  <c r="I342" i="9" s="1"/>
  <c r="L342" i="2"/>
  <c r="H342" i="9" s="1"/>
  <c r="M342" i="2"/>
  <c r="G342" i="9" s="1"/>
  <c r="N342" i="2"/>
  <c r="F342" i="9" s="1"/>
  <c r="O342" i="2"/>
  <c r="E342" i="9" s="1"/>
  <c r="D342" i="9"/>
  <c r="C343" i="2"/>
  <c r="D343" i="2"/>
  <c r="D343" i="8" s="1"/>
  <c r="E343" i="2"/>
  <c r="E343" i="7" s="1"/>
  <c r="F343" i="2"/>
  <c r="N343" i="9" s="1"/>
  <c r="G343" i="2"/>
  <c r="M343" i="9" s="1"/>
  <c r="H343" i="2"/>
  <c r="L343" i="9" s="1"/>
  <c r="I343" i="2"/>
  <c r="K343" i="9" s="1"/>
  <c r="J343" i="2"/>
  <c r="J343" i="9" s="1"/>
  <c r="K343" i="2"/>
  <c r="I343" i="9" s="1"/>
  <c r="L343" i="2"/>
  <c r="H343" i="9" s="1"/>
  <c r="M343" i="2"/>
  <c r="G343" i="9" s="1"/>
  <c r="N343" i="2"/>
  <c r="F343" i="9" s="1"/>
  <c r="O343" i="2"/>
  <c r="E343" i="9" s="1"/>
  <c r="D343" i="9"/>
  <c r="C344" i="2"/>
  <c r="D344" i="2"/>
  <c r="D344" i="8" s="1"/>
  <c r="E344" i="2"/>
  <c r="O344" i="9" s="1"/>
  <c r="F344" i="2"/>
  <c r="N344" i="9" s="1"/>
  <c r="G344" i="2"/>
  <c r="H344" i="2"/>
  <c r="L344" i="9" s="1"/>
  <c r="I344" i="2"/>
  <c r="K344" i="9" s="1"/>
  <c r="J344" i="2"/>
  <c r="J344" i="9" s="1"/>
  <c r="K344" i="2"/>
  <c r="I344" i="9" s="1"/>
  <c r="L344" i="2"/>
  <c r="H344" i="9" s="1"/>
  <c r="M344" i="2"/>
  <c r="G344" i="9" s="1"/>
  <c r="N344" i="2"/>
  <c r="F344" i="9" s="1"/>
  <c r="O344" i="2"/>
  <c r="E344" i="9" s="1"/>
  <c r="D344" i="9"/>
  <c r="C345" i="2"/>
  <c r="D345" i="2"/>
  <c r="E345" i="2"/>
  <c r="O345" i="9" s="1"/>
  <c r="F345" i="2"/>
  <c r="N345" i="9" s="1"/>
  <c r="G345" i="2"/>
  <c r="M345" i="9" s="1"/>
  <c r="H345" i="2"/>
  <c r="L345" i="9" s="1"/>
  <c r="I345" i="2"/>
  <c r="K345" i="9" s="1"/>
  <c r="J345" i="2"/>
  <c r="J345" i="9" s="1"/>
  <c r="K345" i="2"/>
  <c r="I345" i="9" s="1"/>
  <c r="L345" i="2"/>
  <c r="H345" i="9" s="1"/>
  <c r="M345" i="2"/>
  <c r="G345" i="9" s="1"/>
  <c r="N345" i="2"/>
  <c r="F345" i="9" s="1"/>
  <c r="O345" i="2"/>
  <c r="E345" i="9" s="1"/>
  <c r="D345" i="9"/>
  <c r="C346" i="2"/>
  <c r="D346" i="2"/>
  <c r="E346" i="2"/>
  <c r="F346" i="2"/>
  <c r="N346" i="9" s="1"/>
  <c r="G346" i="2"/>
  <c r="M346" i="9" s="1"/>
  <c r="H346" i="2"/>
  <c r="L346" i="9" s="1"/>
  <c r="I346" i="2"/>
  <c r="K346" i="9" s="1"/>
  <c r="J346" i="2"/>
  <c r="J346" i="9" s="1"/>
  <c r="K346" i="2"/>
  <c r="I346" i="9" s="1"/>
  <c r="L346" i="2"/>
  <c r="H346" i="9" s="1"/>
  <c r="M346" i="2"/>
  <c r="G346" i="9" s="1"/>
  <c r="N346" i="2"/>
  <c r="F346" i="9" s="1"/>
  <c r="O346" i="2"/>
  <c r="E346" i="9" s="1"/>
  <c r="D346" i="9"/>
  <c r="C347" i="2"/>
  <c r="D347" i="2"/>
  <c r="D347" i="8" s="1"/>
  <c r="E347" i="2"/>
  <c r="O347" i="9" s="1"/>
  <c r="F347" i="2"/>
  <c r="N347" i="9" s="1"/>
  <c r="G347" i="2"/>
  <c r="M347" i="9" s="1"/>
  <c r="H347" i="2"/>
  <c r="H347" i="7" s="1"/>
  <c r="I347" i="2"/>
  <c r="K347" i="9" s="1"/>
  <c r="J347" i="2"/>
  <c r="J347" i="9" s="1"/>
  <c r="K347" i="2"/>
  <c r="I347" i="9" s="1"/>
  <c r="L347" i="2"/>
  <c r="H347" i="9" s="1"/>
  <c r="M347" i="2"/>
  <c r="G347" i="9" s="1"/>
  <c r="N347" i="2"/>
  <c r="F347" i="9" s="1"/>
  <c r="O347" i="2"/>
  <c r="E347" i="9" s="1"/>
  <c r="D347" i="9"/>
  <c r="C348" i="2"/>
  <c r="D348" i="2"/>
  <c r="E348" i="2"/>
  <c r="O348" i="9" s="1"/>
  <c r="F348" i="2"/>
  <c r="N348" i="9" s="1"/>
  <c r="G348" i="2"/>
  <c r="M348" i="9" s="1"/>
  <c r="H348" i="2"/>
  <c r="L348" i="9" s="1"/>
  <c r="I348" i="2"/>
  <c r="K348" i="9" s="1"/>
  <c r="J348" i="2"/>
  <c r="J348" i="9" s="1"/>
  <c r="K348" i="2"/>
  <c r="I348" i="9" s="1"/>
  <c r="L348" i="2"/>
  <c r="H348" i="9" s="1"/>
  <c r="M348" i="2"/>
  <c r="G348" i="9" s="1"/>
  <c r="N348" i="2"/>
  <c r="F348" i="9" s="1"/>
  <c r="O348" i="2"/>
  <c r="E348" i="9" s="1"/>
  <c r="D348" i="9"/>
  <c r="C349" i="2"/>
  <c r="D349" i="2"/>
  <c r="E349" i="2"/>
  <c r="O349" i="9" s="1"/>
  <c r="F349" i="2"/>
  <c r="G349" i="2"/>
  <c r="M349" i="9" s="1"/>
  <c r="H349" i="2"/>
  <c r="L349" i="9" s="1"/>
  <c r="I349" i="2"/>
  <c r="J349" i="2"/>
  <c r="J349" i="9" s="1"/>
  <c r="K349" i="2"/>
  <c r="I349" i="9" s="1"/>
  <c r="L349" i="2"/>
  <c r="H349" i="9" s="1"/>
  <c r="M349" i="2"/>
  <c r="G349" i="9" s="1"/>
  <c r="N349" i="2"/>
  <c r="F349" i="9" s="1"/>
  <c r="O349" i="2"/>
  <c r="E349" i="9" s="1"/>
  <c r="D349" i="9"/>
  <c r="C350" i="2"/>
  <c r="D350" i="2"/>
  <c r="D350" i="8" s="1"/>
  <c r="E350" i="2"/>
  <c r="F350" i="2"/>
  <c r="N350" i="9" s="1"/>
  <c r="G350" i="2"/>
  <c r="M350" i="9" s="1"/>
  <c r="H350" i="2"/>
  <c r="I350" i="2"/>
  <c r="J350" i="2"/>
  <c r="J350" i="9" s="1"/>
  <c r="K350" i="2"/>
  <c r="I350" i="9" s="1"/>
  <c r="L350" i="2"/>
  <c r="H350" i="9" s="1"/>
  <c r="M350" i="2"/>
  <c r="G350" i="9" s="1"/>
  <c r="N350" i="2"/>
  <c r="F350" i="9" s="1"/>
  <c r="O350" i="2"/>
  <c r="D350" i="9"/>
  <c r="C351" i="2"/>
  <c r="D351" i="2"/>
  <c r="E351" i="2"/>
  <c r="O351" i="9" s="1"/>
  <c r="F351" i="2"/>
  <c r="N351" i="9" s="1"/>
  <c r="G351" i="2"/>
  <c r="H351" i="2"/>
  <c r="L351" i="9" s="1"/>
  <c r="I351" i="2"/>
  <c r="K351" i="9" s="1"/>
  <c r="J351" i="2"/>
  <c r="J351" i="9" s="1"/>
  <c r="K351" i="2"/>
  <c r="I351" i="9" s="1"/>
  <c r="L351" i="2"/>
  <c r="H351" i="9" s="1"/>
  <c r="M351" i="2"/>
  <c r="G351" i="9" s="1"/>
  <c r="N351" i="2"/>
  <c r="F351" i="9" s="1"/>
  <c r="O351" i="2"/>
  <c r="E351" i="9" s="1"/>
  <c r="D351" i="9"/>
  <c r="C352" i="2"/>
  <c r="D352" i="2"/>
  <c r="D352" i="7" s="1"/>
  <c r="E352" i="2"/>
  <c r="F352" i="2"/>
  <c r="N352" i="9" s="1"/>
  <c r="G352" i="2"/>
  <c r="H352" i="2"/>
  <c r="L352" i="9" s="1"/>
  <c r="I352" i="2"/>
  <c r="K352" i="9" s="1"/>
  <c r="J352" i="2"/>
  <c r="J352" i="9" s="1"/>
  <c r="K352" i="2"/>
  <c r="I352" i="9" s="1"/>
  <c r="L352" i="2"/>
  <c r="H352" i="9" s="1"/>
  <c r="M352" i="2"/>
  <c r="G352" i="9" s="1"/>
  <c r="N352" i="2"/>
  <c r="F352" i="9" s="1"/>
  <c r="O352" i="2"/>
  <c r="E352" i="9" s="1"/>
  <c r="D352" i="9"/>
  <c r="C353" i="2"/>
  <c r="D353" i="2"/>
  <c r="D353" i="8" s="1"/>
  <c r="E353" i="2"/>
  <c r="F353" i="2"/>
  <c r="G353" i="2"/>
  <c r="H353" i="2"/>
  <c r="L353" i="9" s="1"/>
  <c r="I353" i="2"/>
  <c r="K353" i="9" s="1"/>
  <c r="J353" i="2"/>
  <c r="K353" i="2"/>
  <c r="I353" i="9" s="1"/>
  <c r="L353" i="2"/>
  <c r="M353" i="2"/>
  <c r="G353" i="9" s="1"/>
  <c r="N353" i="2"/>
  <c r="F353" i="9" s="1"/>
  <c r="O353" i="2"/>
  <c r="E353" i="9" s="1"/>
  <c r="D353" i="9"/>
  <c r="C354" i="2"/>
  <c r="D354" i="2"/>
  <c r="E354" i="2"/>
  <c r="F354" i="2"/>
  <c r="G354" i="2"/>
  <c r="M354" i="9" s="1"/>
  <c r="H354" i="2"/>
  <c r="L354" i="9" s="1"/>
  <c r="I354" i="2"/>
  <c r="J354" i="2"/>
  <c r="J354" i="9" s="1"/>
  <c r="K354" i="2"/>
  <c r="L354" i="2"/>
  <c r="H354" i="9" s="1"/>
  <c r="M354" i="2"/>
  <c r="G354" i="9" s="1"/>
  <c r="N354" i="2"/>
  <c r="F354" i="9" s="1"/>
  <c r="O354" i="2"/>
  <c r="E354" i="9" s="1"/>
  <c r="D354" i="9"/>
  <c r="C355" i="2"/>
  <c r="D355" i="2"/>
  <c r="D355" i="8" s="1"/>
  <c r="E355" i="2"/>
  <c r="E355" i="7" s="1"/>
  <c r="F355" i="2"/>
  <c r="N355" i="9" s="1"/>
  <c r="G355" i="2"/>
  <c r="M355" i="9" s="1"/>
  <c r="H355" i="2"/>
  <c r="I355" i="2"/>
  <c r="K355" i="9" s="1"/>
  <c r="J355" i="2"/>
  <c r="J355" i="9" s="1"/>
  <c r="K355" i="2"/>
  <c r="L355" i="2"/>
  <c r="H355" i="9" s="1"/>
  <c r="M355" i="2"/>
  <c r="G355" i="9" s="1"/>
  <c r="N355" i="2"/>
  <c r="O355" i="2"/>
  <c r="E355" i="9" s="1"/>
  <c r="D355" i="9"/>
  <c r="C356" i="2"/>
  <c r="D356" i="2"/>
  <c r="E356" i="2"/>
  <c r="O356" i="9" s="1"/>
  <c r="F356" i="2"/>
  <c r="N356" i="9" s="1"/>
  <c r="G356" i="2"/>
  <c r="M356" i="9" s="1"/>
  <c r="H356" i="2"/>
  <c r="L356" i="9" s="1"/>
  <c r="I356" i="2"/>
  <c r="K356" i="9" s="1"/>
  <c r="J356" i="2"/>
  <c r="J356" i="9" s="1"/>
  <c r="K356" i="2"/>
  <c r="I356" i="9" s="1"/>
  <c r="L356" i="2"/>
  <c r="H356" i="9" s="1"/>
  <c r="M356" i="2"/>
  <c r="G356" i="9" s="1"/>
  <c r="N356" i="2"/>
  <c r="F356" i="9" s="1"/>
  <c r="O356" i="2"/>
  <c r="E356" i="9" s="1"/>
  <c r="D356" i="9"/>
  <c r="C357" i="2"/>
  <c r="D357" i="2"/>
  <c r="E357" i="2"/>
  <c r="O357" i="9" s="1"/>
  <c r="F357" i="2"/>
  <c r="N357" i="9" s="1"/>
  <c r="G357" i="2"/>
  <c r="M357" i="9" s="1"/>
  <c r="H357" i="2"/>
  <c r="L357" i="9" s="1"/>
  <c r="I357" i="2"/>
  <c r="K357" i="9" s="1"/>
  <c r="J357" i="2"/>
  <c r="J357" i="9" s="1"/>
  <c r="K357" i="2"/>
  <c r="I357" i="9" s="1"/>
  <c r="L357" i="2"/>
  <c r="H357" i="9" s="1"/>
  <c r="M357" i="2"/>
  <c r="G357" i="9" s="1"/>
  <c r="N357" i="2"/>
  <c r="F357" i="9" s="1"/>
  <c r="O357" i="2"/>
  <c r="E357" i="9" s="1"/>
  <c r="D357" i="9"/>
  <c r="C358" i="2"/>
  <c r="D358" i="2"/>
  <c r="E358" i="2"/>
  <c r="F358" i="2"/>
  <c r="G358" i="2"/>
  <c r="M358" i="9" s="1"/>
  <c r="H358" i="2"/>
  <c r="I358" i="2"/>
  <c r="K358" i="9" s="1"/>
  <c r="J358" i="2"/>
  <c r="J358" i="9" s="1"/>
  <c r="K358" i="2"/>
  <c r="I358" i="9" s="1"/>
  <c r="L358" i="2"/>
  <c r="H358" i="9" s="1"/>
  <c r="M358" i="2"/>
  <c r="G358" i="9" s="1"/>
  <c r="N358" i="2"/>
  <c r="F358" i="9" s="1"/>
  <c r="O358" i="2"/>
  <c r="E358" i="9" s="1"/>
  <c r="D358" i="9"/>
  <c r="F1118" i="1"/>
  <c r="D1118" i="1"/>
  <c r="B1118" i="1"/>
  <c r="F1117" i="1"/>
  <c r="D1117" i="1"/>
  <c r="B1117" i="1"/>
  <c r="F1116" i="1"/>
  <c r="D1116" i="1"/>
  <c r="B1116" i="1"/>
  <c r="F1115" i="1"/>
  <c r="F1122" i="1"/>
  <c r="D1122" i="1"/>
  <c r="B1122" i="1"/>
  <c r="F1121" i="1"/>
  <c r="D1121" i="1"/>
  <c r="B1121" i="1"/>
  <c r="F1120" i="1"/>
  <c r="D1120" i="1"/>
  <c r="B1120" i="1"/>
  <c r="F1119" i="1"/>
  <c r="D1119" i="1"/>
  <c r="B1119" i="1"/>
  <c r="F1110" i="1"/>
  <c r="D1110" i="1"/>
  <c r="B1110" i="1"/>
  <c r="F1109" i="1"/>
  <c r="D1109" i="1"/>
  <c r="B1109" i="1"/>
  <c r="F1108" i="1"/>
  <c r="D1108" i="1"/>
  <c r="B1108" i="1"/>
  <c r="F1107" i="1"/>
  <c r="D1107" i="1"/>
  <c r="B1107" i="1"/>
  <c r="F950" i="1"/>
  <c r="D950" i="1"/>
  <c r="B950" i="1"/>
  <c r="F949" i="1"/>
  <c r="D949" i="1"/>
  <c r="B949" i="1"/>
  <c r="F948" i="1"/>
  <c r="D948" i="1"/>
  <c r="B948" i="1"/>
  <c r="F947" i="1"/>
  <c r="D947" i="1"/>
  <c r="B947" i="1"/>
  <c r="F1186" i="1"/>
  <c r="D1186" i="1"/>
  <c r="B1186" i="1"/>
  <c r="F1185" i="1"/>
  <c r="D1185" i="1"/>
  <c r="B1185" i="1"/>
  <c r="F1184" i="1"/>
  <c r="D1184" i="1"/>
  <c r="B1184" i="1"/>
  <c r="F1183" i="1"/>
  <c r="F1182" i="1"/>
  <c r="D1182" i="1"/>
  <c r="B1182" i="1"/>
  <c r="F1181" i="1"/>
  <c r="D1181" i="1"/>
  <c r="B1181" i="1"/>
  <c r="F1180" i="1"/>
  <c r="D1180" i="1"/>
  <c r="B1180" i="1"/>
  <c r="F1179" i="1"/>
  <c r="F1178" i="1"/>
  <c r="D1178" i="1"/>
  <c r="B1178" i="1"/>
  <c r="F1177" i="1"/>
  <c r="D1177" i="1"/>
  <c r="B1177" i="1"/>
  <c r="F1176" i="1"/>
  <c r="D1176" i="1"/>
  <c r="B1176" i="1"/>
  <c r="F1175" i="1"/>
  <c r="D1175" i="1"/>
  <c r="B1175" i="1"/>
  <c r="F1187" i="1"/>
  <c r="B1188" i="1"/>
  <c r="D1188" i="1"/>
  <c r="F1188" i="1"/>
  <c r="B1189" i="1"/>
  <c r="D1189" i="1"/>
  <c r="F1189" i="1"/>
  <c r="B1190" i="1"/>
  <c r="D1190" i="1"/>
  <c r="F1190" i="1"/>
  <c r="B1191" i="1"/>
  <c r="D1191" i="1"/>
  <c r="F1191" i="1"/>
  <c r="B1192" i="1"/>
  <c r="D1192" i="1"/>
  <c r="F1192" i="1"/>
  <c r="B1193" i="1"/>
  <c r="D1193" i="1"/>
  <c r="F1193" i="1"/>
  <c r="B1194" i="1"/>
  <c r="D1194" i="1"/>
  <c r="F1194" i="1"/>
  <c r="B1195" i="1"/>
  <c r="D1195" i="1"/>
  <c r="F1195" i="1"/>
  <c r="B1196" i="1"/>
  <c r="D1196" i="1"/>
  <c r="F1196" i="1"/>
  <c r="B1197" i="1"/>
  <c r="D1197" i="1"/>
  <c r="F1197" i="1"/>
  <c r="B1198" i="1"/>
  <c r="D1198" i="1"/>
  <c r="F1198" i="1"/>
  <c r="F1174" i="1"/>
  <c r="D1174" i="1"/>
  <c r="B1174" i="1"/>
  <c r="F1173" i="1"/>
  <c r="D1173" i="1"/>
  <c r="B1173" i="1"/>
  <c r="F1172" i="1"/>
  <c r="D1172" i="1"/>
  <c r="B1172" i="1"/>
  <c r="F1171" i="1"/>
  <c r="F1210" i="1"/>
  <c r="D1210" i="1"/>
  <c r="B1210" i="1"/>
  <c r="F1209" i="1"/>
  <c r="D1209" i="1"/>
  <c r="B1209" i="1"/>
  <c r="F1208" i="1"/>
  <c r="D1208" i="1"/>
  <c r="B1208" i="1"/>
  <c r="F1207" i="1"/>
  <c r="F1206" i="1"/>
  <c r="D1206" i="1"/>
  <c r="B1206" i="1"/>
  <c r="F1205" i="1"/>
  <c r="D1205" i="1"/>
  <c r="B1205" i="1"/>
  <c r="F1204" i="1"/>
  <c r="D1204" i="1"/>
  <c r="B1204" i="1"/>
  <c r="F1203" i="1"/>
  <c r="F1202" i="1"/>
  <c r="D1202" i="1"/>
  <c r="B1202" i="1"/>
  <c r="F1201" i="1"/>
  <c r="D1201" i="1"/>
  <c r="B1201" i="1"/>
  <c r="F1200" i="1"/>
  <c r="D1200" i="1"/>
  <c r="B1200" i="1"/>
  <c r="F1199" i="1"/>
  <c r="F1258" i="1"/>
  <c r="D1258" i="1"/>
  <c r="B1258" i="1"/>
  <c r="F1257" i="1"/>
  <c r="D1257" i="1"/>
  <c r="B1257" i="1"/>
  <c r="F1256" i="1"/>
  <c r="D1256" i="1"/>
  <c r="B1256" i="1"/>
  <c r="F1255" i="1"/>
  <c r="F1254" i="1"/>
  <c r="D1254" i="1"/>
  <c r="B1254" i="1"/>
  <c r="F1253" i="1"/>
  <c r="D1253" i="1"/>
  <c r="B1253" i="1"/>
  <c r="F1252" i="1"/>
  <c r="D1252" i="1"/>
  <c r="B1252" i="1"/>
  <c r="F1251" i="1"/>
  <c r="F1250" i="1"/>
  <c r="D1250" i="1"/>
  <c r="B1250" i="1"/>
  <c r="F1249" i="1"/>
  <c r="D1249" i="1"/>
  <c r="B1249" i="1"/>
  <c r="F1248" i="1"/>
  <c r="D1248" i="1"/>
  <c r="B1248" i="1"/>
  <c r="F1247" i="1"/>
  <c r="F1246" i="1"/>
  <c r="D1246" i="1"/>
  <c r="B1246" i="1"/>
  <c r="F1245" i="1"/>
  <c r="D1245" i="1"/>
  <c r="B1245" i="1"/>
  <c r="F1244" i="1"/>
  <c r="D1244" i="1"/>
  <c r="B1244" i="1"/>
  <c r="F1243" i="1"/>
  <c r="F1242" i="1"/>
  <c r="D1242" i="1"/>
  <c r="B1242" i="1"/>
  <c r="F1241" i="1"/>
  <c r="D1241" i="1"/>
  <c r="B1241" i="1"/>
  <c r="F1240" i="1"/>
  <c r="D1240" i="1"/>
  <c r="B1240" i="1"/>
  <c r="F1239" i="1"/>
  <c r="D1239" i="1"/>
  <c r="B1239" i="1"/>
  <c r="F930" i="1"/>
  <c r="D930" i="1"/>
  <c r="B930" i="1"/>
  <c r="F929" i="1"/>
  <c r="D929" i="1"/>
  <c r="B929" i="1"/>
  <c r="F928" i="1"/>
  <c r="D928" i="1"/>
  <c r="B928" i="1"/>
  <c r="F927" i="1"/>
  <c r="F926" i="1"/>
  <c r="D926" i="1"/>
  <c r="B926" i="1"/>
  <c r="F925" i="1"/>
  <c r="D925" i="1"/>
  <c r="B925" i="1"/>
  <c r="F924" i="1"/>
  <c r="D924" i="1"/>
  <c r="B924" i="1"/>
  <c r="F923" i="1"/>
  <c r="F922" i="1"/>
  <c r="D922" i="1"/>
  <c r="B922" i="1"/>
  <c r="F921" i="1"/>
  <c r="D921" i="1"/>
  <c r="B921" i="1"/>
  <c r="F920" i="1"/>
  <c r="D920" i="1"/>
  <c r="B920" i="1"/>
  <c r="F919" i="1"/>
  <c r="F918" i="1"/>
  <c r="D918" i="1"/>
  <c r="B918" i="1"/>
  <c r="F917" i="1"/>
  <c r="D917" i="1"/>
  <c r="B917" i="1"/>
  <c r="F916" i="1"/>
  <c r="D916" i="1"/>
  <c r="B916" i="1"/>
  <c r="F915" i="1"/>
  <c r="D915" i="1"/>
  <c r="B915" i="1"/>
  <c r="F842" i="1"/>
  <c r="D842" i="1"/>
  <c r="B842" i="1"/>
  <c r="F841" i="1"/>
  <c r="D841" i="1"/>
  <c r="B841" i="1"/>
  <c r="F840" i="1"/>
  <c r="D840" i="1"/>
  <c r="B840" i="1"/>
  <c r="F839" i="1"/>
  <c r="F838" i="1"/>
  <c r="D838" i="1"/>
  <c r="B838" i="1"/>
  <c r="F837" i="1"/>
  <c r="D837" i="1"/>
  <c r="B837" i="1"/>
  <c r="F836" i="1"/>
  <c r="D836" i="1"/>
  <c r="B836" i="1"/>
  <c r="F835" i="1"/>
  <c r="D835" i="1"/>
  <c r="B835" i="1"/>
  <c r="B843" i="1"/>
  <c r="D843" i="1"/>
  <c r="F843" i="1"/>
  <c r="B844" i="1"/>
  <c r="D844" i="1"/>
  <c r="F844" i="1"/>
  <c r="B845" i="1"/>
  <c r="D845" i="1"/>
  <c r="F845" i="1"/>
  <c r="B846" i="1"/>
  <c r="D846" i="1"/>
  <c r="F846" i="1"/>
  <c r="F847" i="1"/>
  <c r="B848" i="1"/>
  <c r="D848" i="1"/>
  <c r="F848" i="1"/>
  <c r="B849" i="1"/>
  <c r="D849" i="1"/>
  <c r="F849" i="1"/>
  <c r="B850" i="1"/>
  <c r="D850" i="1"/>
  <c r="F850" i="1"/>
  <c r="F814" i="1"/>
  <c r="D814" i="1"/>
  <c r="B814" i="1"/>
  <c r="F813" i="1"/>
  <c r="D813" i="1"/>
  <c r="B813" i="1"/>
  <c r="F812" i="1"/>
  <c r="D812" i="1"/>
  <c r="B812" i="1"/>
  <c r="F811" i="1"/>
  <c r="F810" i="1"/>
  <c r="D810" i="1"/>
  <c r="B810" i="1"/>
  <c r="F809" i="1"/>
  <c r="D809" i="1"/>
  <c r="B809" i="1"/>
  <c r="F808" i="1"/>
  <c r="D808" i="1"/>
  <c r="B808" i="1"/>
  <c r="F807" i="1"/>
  <c r="F806" i="1"/>
  <c r="D806" i="1"/>
  <c r="B806" i="1"/>
  <c r="F805" i="1"/>
  <c r="D805" i="1"/>
  <c r="B805" i="1"/>
  <c r="F804" i="1"/>
  <c r="D804" i="1"/>
  <c r="B804" i="1"/>
  <c r="F803" i="1"/>
  <c r="F802" i="1"/>
  <c r="D802" i="1"/>
  <c r="B802" i="1"/>
  <c r="F801" i="1"/>
  <c r="D801" i="1"/>
  <c r="B801" i="1"/>
  <c r="F800" i="1"/>
  <c r="D800" i="1"/>
  <c r="B800" i="1"/>
  <c r="F799" i="1"/>
  <c r="D799" i="1"/>
  <c r="B799" i="1"/>
  <c r="B815" i="1"/>
  <c r="D815" i="1"/>
  <c r="F815" i="1"/>
  <c r="B816" i="1"/>
  <c r="D816" i="1"/>
  <c r="F816" i="1"/>
  <c r="B817" i="1"/>
  <c r="D817" i="1"/>
  <c r="F817" i="1"/>
  <c r="B818" i="1"/>
  <c r="D818" i="1"/>
  <c r="F818" i="1"/>
  <c r="F819" i="1"/>
  <c r="B820" i="1"/>
  <c r="D820" i="1"/>
  <c r="F820" i="1"/>
  <c r="B821" i="1"/>
  <c r="D821" i="1"/>
  <c r="F821" i="1"/>
  <c r="B822" i="1"/>
  <c r="D822" i="1"/>
  <c r="F822" i="1"/>
  <c r="F823" i="1"/>
  <c r="B824" i="1"/>
  <c r="D824" i="1"/>
  <c r="F824" i="1"/>
  <c r="B825" i="1"/>
  <c r="D825" i="1"/>
  <c r="F825" i="1"/>
  <c r="B826" i="1"/>
  <c r="D826" i="1"/>
  <c r="F826" i="1"/>
  <c r="F827" i="1"/>
  <c r="B828" i="1"/>
  <c r="D828" i="1"/>
  <c r="F828" i="1"/>
  <c r="B829" i="1"/>
  <c r="D829" i="1"/>
  <c r="F829" i="1"/>
  <c r="B830" i="1"/>
  <c r="D830" i="1"/>
  <c r="F830" i="1"/>
  <c r="F630" i="1"/>
  <c r="D630" i="1"/>
  <c r="B630" i="1"/>
  <c r="F629" i="1"/>
  <c r="D629" i="1"/>
  <c r="B629" i="1"/>
  <c r="F628" i="1"/>
  <c r="D628" i="1"/>
  <c r="B628" i="1"/>
  <c r="F627" i="1"/>
  <c r="F634" i="1"/>
  <c r="D634" i="1"/>
  <c r="B634" i="1"/>
  <c r="F633" i="1"/>
  <c r="D633" i="1"/>
  <c r="B633" i="1"/>
  <c r="F632" i="1"/>
  <c r="D632" i="1"/>
  <c r="B632" i="1"/>
  <c r="F631" i="1"/>
  <c r="D631" i="1"/>
  <c r="B631" i="1"/>
  <c r="D819" i="1" l="1"/>
  <c r="B206" i="16"/>
  <c r="B206" i="15"/>
  <c r="B206" i="13"/>
  <c r="B206" i="12"/>
  <c r="B206" i="11"/>
  <c r="B206" i="9"/>
  <c r="D847" i="1"/>
  <c r="B213" i="16"/>
  <c r="B213" i="15"/>
  <c r="B213" i="13"/>
  <c r="B213" i="12"/>
  <c r="B213" i="11"/>
  <c r="B213" i="9"/>
  <c r="D1199" i="1"/>
  <c r="B301" i="16"/>
  <c r="B301" i="15"/>
  <c r="B301" i="13"/>
  <c r="B301" i="11"/>
  <c r="B301" i="12"/>
  <c r="B301" i="9"/>
  <c r="B1179" i="1"/>
  <c r="A296" i="16"/>
  <c r="A296" i="15"/>
  <c r="A296" i="12"/>
  <c r="A296" i="11"/>
  <c r="A296" i="13"/>
  <c r="A296" i="8"/>
  <c r="B296" i="8" s="1"/>
  <c r="A296" i="9"/>
  <c r="A282" i="16"/>
  <c r="A282" i="15"/>
  <c r="A282" i="13"/>
  <c r="A282" i="12"/>
  <c r="A282" i="11"/>
  <c r="A282" i="8"/>
  <c r="B282" i="8" s="1"/>
  <c r="A282" i="9"/>
  <c r="B819" i="1"/>
  <c r="A206" i="16"/>
  <c r="A206" i="15"/>
  <c r="A206" i="13"/>
  <c r="A206" i="12"/>
  <c r="A206" i="11"/>
  <c r="A206" i="9"/>
  <c r="A206" i="8"/>
  <c r="B206" i="8" s="1"/>
  <c r="B847" i="1"/>
  <c r="A213" i="16"/>
  <c r="A213" i="15"/>
  <c r="A213" i="13"/>
  <c r="A213" i="12"/>
  <c r="A213" i="11"/>
  <c r="A213" i="8"/>
  <c r="B213" i="8" s="1"/>
  <c r="A213" i="9"/>
  <c r="D919" i="1"/>
  <c r="B231" i="16"/>
  <c r="B231" i="15"/>
  <c r="B231" i="13"/>
  <c r="B231" i="12"/>
  <c r="B231" i="11"/>
  <c r="B231" i="9"/>
  <c r="B1199" i="1"/>
  <c r="A301" i="16"/>
  <c r="A301" i="15"/>
  <c r="A301" i="13"/>
  <c r="A301" i="12"/>
  <c r="A301" i="11"/>
  <c r="A301" i="8"/>
  <c r="B301" i="8" s="1"/>
  <c r="A301" i="9"/>
  <c r="D1179" i="1"/>
  <c r="B296" i="16"/>
  <c r="B296" i="15"/>
  <c r="B296" i="13"/>
  <c r="B296" i="12"/>
  <c r="B296" i="11"/>
  <c r="B296" i="9"/>
  <c r="B239" i="16"/>
  <c r="B239" i="15"/>
  <c r="B239" i="13"/>
  <c r="B239" i="12"/>
  <c r="B239" i="11"/>
  <c r="B239" i="9"/>
  <c r="A239" i="16"/>
  <c r="A239" i="15"/>
  <c r="A239" i="13"/>
  <c r="A239" i="12"/>
  <c r="A239" i="11"/>
  <c r="A239" i="9"/>
  <c r="A239" i="8"/>
  <c r="B239" i="8" s="1"/>
  <c r="A160" i="16"/>
  <c r="A160" i="15"/>
  <c r="A160" i="12"/>
  <c r="A160" i="13"/>
  <c r="A160" i="11"/>
  <c r="A160" i="8"/>
  <c r="B160" i="8" s="1"/>
  <c r="A160" i="9"/>
  <c r="B803" i="1"/>
  <c r="A202" i="16"/>
  <c r="A202" i="15"/>
  <c r="A202" i="13"/>
  <c r="A202" i="12"/>
  <c r="A202" i="11"/>
  <c r="A202" i="8"/>
  <c r="B202" i="8" s="1"/>
  <c r="A202" i="9"/>
  <c r="B839" i="1"/>
  <c r="A211" i="16"/>
  <c r="A211" i="15"/>
  <c r="A211" i="13"/>
  <c r="A211" i="12"/>
  <c r="A211" i="11"/>
  <c r="A211" i="9"/>
  <c r="B1243" i="1"/>
  <c r="A312" i="16"/>
  <c r="A312" i="15"/>
  <c r="A312" i="13"/>
  <c r="A312" i="12"/>
  <c r="A312" i="11"/>
  <c r="A312" i="8"/>
  <c r="B312" i="8" s="1"/>
  <c r="A312" i="9"/>
  <c r="J332" i="7"/>
  <c r="B919" i="1"/>
  <c r="A231" i="16"/>
  <c r="A231" i="15"/>
  <c r="A231" i="13"/>
  <c r="A231" i="12"/>
  <c r="A231" i="11"/>
  <c r="A231" i="9"/>
  <c r="A231" i="8"/>
  <c r="B231" i="8" s="1"/>
  <c r="B160" i="16"/>
  <c r="B160" i="15"/>
  <c r="B160" i="13"/>
  <c r="B160" i="12"/>
  <c r="B160" i="11"/>
  <c r="B160" i="9"/>
  <c r="D803" i="1"/>
  <c r="B202" i="16"/>
  <c r="B202" i="15"/>
  <c r="B202" i="13"/>
  <c r="B202" i="12"/>
  <c r="B202" i="11"/>
  <c r="B202" i="9"/>
  <c r="D839" i="1"/>
  <c r="B211" i="16"/>
  <c r="B211" i="15"/>
  <c r="B211" i="13"/>
  <c r="B211" i="12"/>
  <c r="B211" i="11"/>
  <c r="B211" i="9"/>
  <c r="D1243" i="1"/>
  <c r="B312" i="16"/>
  <c r="B312" i="15"/>
  <c r="B312" i="13"/>
  <c r="B312" i="12"/>
  <c r="B312" i="11"/>
  <c r="B312" i="9"/>
  <c r="J341" i="7"/>
  <c r="B300" i="16"/>
  <c r="B300" i="15"/>
  <c r="B300" i="13"/>
  <c r="B300" i="12"/>
  <c r="B300" i="11"/>
  <c r="B300" i="9"/>
  <c r="A279" i="16"/>
  <c r="A279" i="15"/>
  <c r="A279" i="13"/>
  <c r="A279" i="12"/>
  <c r="A279" i="11"/>
  <c r="A279" i="9"/>
  <c r="A279" i="8"/>
  <c r="B279" i="8" s="1"/>
  <c r="J359" i="7"/>
  <c r="J359" i="11" s="1"/>
  <c r="J356" i="7"/>
  <c r="J347" i="7"/>
  <c r="J344" i="7"/>
  <c r="A300" i="16"/>
  <c r="A300" i="15"/>
  <c r="A300" i="12"/>
  <c r="A300" i="13"/>
  <c r="A300" i="11"/>
  <c r="A300" i="9"/>
  <c r="B279" i="16"/>
  <c r="B279" i="15"/>
  <c r="B279" i="13"/>
  <c r="B279" i="12"/>
  <c r="B279" i="11"/>
  <c r="B279" i="9"/>
  <c r="I359" i="7"/>
  <c r="V359" i="12" s="1"/>
  <c r="J335" i="7"/>
  <c r="H345" i="7"/>
  <c r="A211" i="8"/>
  <c r="B211" i="8" s="1"/>
  <c r="I332" i="7"/>
  <c r="V332" i="13" s="1"/>
  <c r="F357" i="7"/>
  <c r="S357" i="13" s="1"/>
  <c r="N355" i="7"/>
  <c r="F354" i="7"/>
  <c r="S354" i="13" s="1"/>
  <c r="N349" i="7"/>
  <c r="N349" i="13" s="1"/>
  <c r="F345" i="7"/>
  <c r="N343" i="7"/>
  <c r="F342" i="7"/>
  <c r="N340" i="7"/>
  <c r="N340" i="11" s="1"/>
  <c r="F336" i="7"/>
  <c r="F336" i="13" s="1"/>
  <c r="N334" i="7"/>
  <c r="L338" i="7"/>
  <c r="L332" i="7"/>
  <c r="B282" i="16"/>
  <c r="B282" i="15"/>
  <c r="B282" i="13"/>
  <c r="B282" i="12"/>
  <c r="B282" i="11"/>
  <c r="B282" i="9"/>
  <c r="P343" i="7"/>
  <c r="M358" i="7"/>
  <c r="E354" i="7"/>
  <c r="M346" i="7"/>
  <c r="E345" i="7"/>
  <c r="E345" i="12" s="1"/>
  <c r="N347" i="7"/>
  <c r="L347" i="7"/>
  <c r="F341" i="7"/>
  <c r="S341" i="13" s="1"/>
  <c r="G354" i="7"/>
  <c r="I356" i="7"/>
  <c r="M349" i="7"/>
  <c r="M340" i="7"/>
  <c r="F353" i="7"/>
  <c r="F353" i="11" s="1"/>
  <c r="J337" i="7"/>
  <c r="W337" i="13" s="1"/>
  <c r="J357" i="7"/>
  <c r="J350" i="7"/>
  <c r="H353" i="7"/>
  <c r="U353" i="13" s="1"/>
  <c r="J343" i="7"/>
  <c r="H333" i="7"/>
  <c r="K356" i="7"/>
  <c r="F333" i="7"/>
  <c r="F358" i="7"/>
  <c r="S358" i="13" s="1"/>
  <c r="F355" i="7"/>
  <c r="F355" i="13" s="1"/>
  <c r="N353" i="7"/>
  <c r="N353" i="12" s="1"/>
  <c r="J351" i="7"/>
  <c r="J351" i="11" s="1"/>
  <c r="N350" i="7"/>
  <c r="J348" i="7"/>
  <c r="F346" i="7"/>
  <c r="F343" i="7"/>
  <c r="F343" i="11" s="1"/>
  <c r="J339" i="7"/>
  <c r="W339" i="13" s="1"/>
  <c r="F337" i="7"/>
  <c r="F337" i="13" s="1"/>
  <c r="N335" i="7"/>
  <c r="N335" i="12" s="1"/>
  <c r="J333" i="7"/>
  <c r="J333" i="11" s="1"/>
  <c r="E358" i="7"/>
  <c r="I357" i="7"/>
  <c r="M350" i="7"/>
  <c r="I348" i="7"/>
  <c r="I348" i="12" s="1"/>
  <c r="M347" i="7"/>
  <c r="M347" i="12" s="1"/>
  <c r="E346" i="7"/>
  <c r="E346" i="11" s="1"/>
  <c r="I345" i="7"/>
  <c r="I345" i="13" s="1"/>
  <c r="I339" i="7"/>
  <c r="I339" i="13" s="1"/>
  <c r="M338" i="7"/>
  <c r="E337" i="7"/>
  <c r="I333" i="7"/>
  <c r="M332" i="7"/>
  <c r="Z332" i="13" s="1"/>
  <c r="P355" i="7"/>
  <c r="J345" i="7"/>
  <c r="P342" i="7"/>
  <c r="N332" i="7"/>
  <c r="AA332" i="13" s="1"/>
  <c r="J355" i="7"/>
  <c r="F335" i="7"/>
  <c r="N338" i="7"/>
  <c r="S353" i="13"/>
  <c r="F353" i="13"/>
  <c r="S353" i="12"/>
  <c r="S353" i="11"/>
  <c r="J337" i="12"/>
  <c r="J337" i="11"/>
  <c r="U347" i="13"/>
  <c r="H347" i="13"/>
  <c r="U347" i="12"/>
  <c r="H347" i="12"/>
  <c r="U347" i="11"/>
  <c r="H347" i="11"/>
  <c r="D336" i="13"/>
  <c r="Q336" i="13"/>
  <c r="Q336" i="12"/>
  <c r="D336" i="12"/>
  <c r="Q336" i="11"/>
  <c r="D336" i="11"/>
  <c r="S338" i="13"/>
  <c r="F338" i="13"/>
  <c r="S338" i="12"/>
  <c r="F338" i="12"/>
  <c r="S338" i="11"/>
  <c r="F338" i="11"/>
  <c r="S358" i="12"/>
  <c r="F358" i="11"/>
  <c r="S355" i="13"/>
  <c r="S355" i="11"/>
  <c r="F355" i="11"/>
  <c r="N353" i="13"/>
  <c r="AA353" i="12"/>
  <c r="W351" i="11"/>
  <c r="N350" i="13"/>
  <c r="AA350" i="13"/>
  <c r="N350" i="12"/>
  <c r="AA350" i="12"/>
  <c r="AA350" i="11"/>
  <c r="N350" i="11"/>
  <c r="W348" i="13"/>
  <c r="J348" i="13"/>
  <c r="W348" i="12"/>
  <c r="J348" i="12"/>
  <c r="W348" i="11"/>
  <c r="J348" i="11"/>
  <c r="F346" i="13"/>
  <c r="S346" i="13"/>
  <c r="S346" i="12"/>
  <c r="F346" i="12"/>
  <c r="S346" i="11"/>
  <c r="F346" i="11"/>
  <c r="F343" i="13"/>
  <c r="S343" i="13"/>
  <c r="F343" i="12"/>
  <c r="S343" i="11"/>
  <c r="J339" i="12"/>
  <c r="J339" i="11"/>
  <c r="S337" i="13"/>
  <c r="S337" i="11"/>
  <c r="F337" i="11"/>
  <c r="N335" i="13"/>
  <c r="AA335" i="12"/>
  <c r="W333" i="11"/>
  <c r="R358" i="13"/>
  <c r="E358" i="13"/>
  <c r="E358" i="12"/>
  <c r="R358" i="12"/>
  <c r="R358" i="11"/>
  <c r="E358" i="11"/>
  <c r="Z350" i="13"/>
  <c r="M350" i="13"/>
  <c r="M350" i="12"/>
  <c r="Z350" i="12"/>
  <c r="M350" i="11"/>
  <c r="Z350" i="11"/>
  <c r="M347" i="13"/>
  <c r="Z347" i="12"/>
  <c r="R346" i="13"/>
  <c r="E346" i="13"/>
  <c r="R346" i="12"/>
  <c r="E346" i="12"/>
  <c r="R346" i="11"/>
  <c r="I345" i="11"/>
  <c r="V339" i="13"/>
  <c r="Z338" i="13"/>
  <c r="M338" i="13"/>
  <c r="Z338" i="12"/>
  <c r="M338" i="12"/>
  <c r="M338" i="11"/>
  <c r="Z338" i="11"/>
  <c r="V333" i="13"/>
  <c r="I333" i="13"/>
  <c r="V333" i="12"/>
  <c r="I333" i="12"/>
  <c r="I333" i="11"/>
  <c r="V333" i="11"/>
  <c r="Z332" i="12"/>
  <c r="M332" i="12"/>
  <c r="M332" i="11"/>
  <c r="I357" i="13"/>
  <c r="V357" i="13"/>
  <c r="I357" i="12"/>
  <c r="V357" i="12"/>
  <c r="V357" i="11"/>
  <c r="I357" i="11"/>
  <c r="I348" i="13"/>
  <c r="V348" i="12"/>
  <c r="R337" i="13"/>
  <c r="E337" i="13"/>
  <c r="R337" i="12"/>
  <c r="E337" i="12"/>
  <c r="R337" i="11"/>
  <c r="E337" i="11"/>
  <c r="AA355" i="13"/>
  <c r="N355" i="13"/>
  <c r="N355" i="12"/>
  <c r="AA355" i="12"/>
  <c r="AA355" i="11"/>
  <c r="N355" i="11"/>
  <c r="AA349" i="13"/>
  <c r="S345" i="13"/>
  <c r="F345" i="13"/>
  <c r="S345" i="12"/>
  <c r="F345" i="12"/>
  <c r="F345" i="11"/>
  <c r="S345" i="11"/>
  <c r="W344" i="13"/>
  <c r="J344" i="13"/>
  <c r="W344" i="12"/>
  <c r="J344" i="12"/>
  <c r="J344" i="11"/>
  <c r="W344" i="11"/>
  <c r="AA343" i="13"/>
  <c r="N343" i="13"/>
  <c r="AA343" i="12"/>
  <c r="N343" i="12"/>
  <c r="AA343" i="11"/>
  <c r="N343" i="11"/>
  <c r="F342" i="13"/>
  <c r="S342" i="13"/>
  <c r="S342" i="12"/>
  <c r="F342" i="12"/>
  <c r="S342" i="11"/>
  <c r="F342" i="11"/>
  <c r="W341" i="13"/>
  <c r="J341" i="13"/>
  <c r="W341" i="12"/>
  <c r="J341" i="12"/>
  <c r="W341" i="11"/>
  <c r="J341" i="11"/>
  <c r="AA340" i="13"/>
  <c r="N340" i="13"/>
  <c r="N340" i="12"/>
  <c r="AA340" i="11"/>
  <c r="W338" i="13"/>
  <c r="J338" i="13"/>
  <c r="W338" i="12"/>
  <c r="J338" i="12"/>
  <c r="W338" i="11"/>
  <c r="J338" i="11"/>
  <c r="S336" i="13"/>
  <c r="F336" i="11"/>
  <c r="W335" i="13"/>
  <c r="J335" i="13"/>
  <c r="W335" i="12"/>
  <c r="J335" i="12"/>
  <c r="W335" i="11"/>
  <c r="J335" i="11"/>
  <c r="AA334" i="13"/>
  <c r="N334" i="13"/>
  <c r="AA334" i="12"/>
  <c r="N334" i="12"/>
  <c r="AA334" i="11"/>
  <c r="N334" i="11"/>
  <c r="W332" i="13"/>
  <c r="J332" i="13"/>
  <c r="W332" i="12"/>
  <c r="J332" i="12"/>
  <c r="J332" i="11"/>
  <c r="W332" i="11"/>
  <c r="W356" i="13"/>
  <c r="J356" i="13"/>
  <c r="J356" i="12"/>
  <c r="W356" i="12"/>
  <c r="W356" i="11"/>
  <c r="J356" i="11"/>
  <c r="I359" i="13"/>
  <c r="I359" i="12"/>
  <c r="W359" i="12"/>
  <c r="W359" i="11"/>
  <c r="F357" i="12"/>
  <c r="F357" i="11"/>
  <c r="F354" i="13"/>
  <c r="F354" i="11"/>
  <c r="W347" i="13"/>
  <c r="J347" i="13"/>
  <c r="W347" i="12"/>
  <c r="J347" i="12"/>
  <c r="W347" i="11"/>
  <c r="J347" i="11"/>
  <c r="R355" i="13"/>
  <c r="E355" i="13"/>
  <c r="E355" i="12"/>
  <c r="R355" i="12"/>
  <c r="R355" i="11"/>
  <c r="E355" i="11"/>
  <c r="R343" i="13"/>
  <c r="E343" i="13"/>
  <c r="R343" i="12"/>
  <c r="E343" i="12"/>
  <c r="R343" i="11"/>
  <c r="E343" i="11"/>
  <c r="Z358" i="13"/>
  <c r="M358" i="13"/>
  <c r="Z358" i="12"/>
  <c r="M358" i="12"/>
  <c r="Z358" i="11"/>
  <c r="M358" i="11"/>
  <c r="V356" i="13"/>
  <c r="I356" i="13"/>
  <c r="I356" i="12"/>
  <c r="V356" i="12"/>
  <c r="V356" i="11"/>
  <c r="I356" i="11"/>
  <c r="R354" i="13"/>
  <c r="E354" i="13"/>
  <c r="R354" i="12"/>
  <c r="E354" i="12"/>
  <c r="R354" i="11"/>
  <c r="E354" i="11"/>
  <c r="Z349" i="13"/>
  <c r="M349" i="13"/>
  <c r="Z349" i="12"/>
  <c r="M349" i="12"/>
  <c r="Z349" i="11"/>
  <c r="M349" i="11"/>
  <c r="Z346" i="13"/>
  <c r="M346" i="13"/>
  <c r="Z346" i="12"/>
  <c r="M346" i="12"/>
  <c r="Z346" i="11"/>
  <c r="M346" i="11"/>
  <c r="E345" i="13"/>
  <c r="R345" i="12"/>
  <c r="Z340" i="13"/>
  <c r="M340" i="13"/>
  <c r="Z340" i="12"/>
  <c r="M340" i="12"/>
  <c r="Z340" i="11"/>
  <c r="M340" i="11"/>
  <c r="V332" i="12"/>
  <c r="I332" i="12"/>
  <c r="I332" i="11"/>
  <c r="R348" i="7"/>
  <c r="AB348" i="9"/>
  <c r="V344" i="7"/>
  <c r="X344" i="9"/>
  <c r="R342" i="7"/>
  <c r="AB342" i="9"/>
  <c r="V338" i="7"/>
  <c r="X338" i="9"/>
  <c r="R336" i="7"/>
  <c r="AB336" i="9"/>
  <c r="H353" i="11"/>
  <c r="Q351" i="13"/>
  <c r="D351" i="13"/>
  <c r="D351" i="12"/>
  <c r="Q351" i="12"/>
  <c r="Q351" i="11"/>
  <c r="D351" i="11"/>
  <c r="N346" i="13"/>
  <c r="AA346" i="13"/>
  <c r="AA346" i="12"/>
  <c r="N346" i="12"/>
  <c r="AA346" i="11"/>
  <c r="N346" i="11"/>
  <c r="W343" i="13"/>
  <c r="J343" i="13"/>
  <c r="W343" i="12"/>
  <c r="J343" i="12"/>
  <c r="W343" i="11"/>
  <c r="J343" i="11"/>
  <c r="T342" i="13"/>
  <c r="G342" i="13"/>
  <c r="T342" i="12"/>
  <c r="G342" i="12"/>
  <c r="T342" i="11"/>
  <c r="G342" i="11"/>
  <c r="F341" i="13"/>
  <c r="F341" i="11"/>
  <c r="Y337" i="13"/>
  <c r="L337" i="13"/>
  <c r="Y337" i="12"/>
  <c r="L337" i="12"/>
  <c r="Y337" i="11"/>
  <c r="L337" i="11"/>
  <c r="S335" i="13"/>
  <c r="F335" i="13"/>
  <c r="S335" i="12"/>
  <c r="F335" i="12"/>
  <c r="S335" i="11"/>
  <c r="F335" i="11"/>
  <c r="N332" i="11"/>
  <c r="D358" i="8"/>
  <c r="P358" i="9"/>
  <c r="H353" i="9"/>
  <c r="D352" i="8"/>
  <c r="P352" i="9"/>
  <c r="D349" i="8"/>
  <c r="E349" i="8" s="1"/>
  <c r="P349" i="9"/>
  <c r="D346" i="8"/>
  <c r="P346" i="9"/>
  <c r="D340" i="8"/>
  <c r="E340" i="8" s="1"/>
  <c r="F340" i="8" s="1"/>
  <c r="G340" i="8" s="1"/>
  <c r="H340" i="8" s="1"/>
  <c r="I340" i="8" s="1"/>
  <c r="P340" i="9"/>
  <c r="D337" i="8"/>
  <c r="P337" i="9"/>
  <c r="L336" i="9"/>
  <c r="D334" i="8"/>
  <c r="P334" i="9"/>
  <c r="D359" i="8"/>
  <c r="E359" i="8" s="1"/>
  <c r="F359" i="8" s="1"/>
  <c r="G359" i="8" s="1"/>
  <c r="H359" i="8" s="1"/>
  <c r="I359" i="8" s="1"/>
  <c r="J359" i="8" s="1"/>
  <c r="K359" i="8" s="1"/>
  <c r="L359" i="8" s="1"/>
  <c r="M359" i="8" s="1"/>
  <c r="N359" i="8" s="1"/>
  <c r="O359" i="8" s="1"/>
  <c r="P359" i="8" s="1"/>
  <c r="P359" i="9"/>
  <c r="U359" i="7"/>
  <c r="Y359" i="9"/>
  <c r="Y358" i="7"/>
  <c r="U358" i="9"/>
  <c r="AC357" i="7"/>
  <c r="Q357" i="9"/>
  <c r="Q357" i="7"/>
  <c r="Q357" i="8"/>
  <c r="R357" i="8" s="1"/>
  <c r="S357" i="8" s="1"/>
  <c r="T357" i="8" s="1"/>
  <c r="U357" i="8" s="1"/>
  <c r="V357" i="8" s="1"/>
  <c r="W357" i="8" s="1"/>
  <c r="X357" i="8" s="1"/>
  <c r="Y357" i="8" s="1"/>
  <c r="Z357" i="8" s="1"/>
  <c r="AA357" i="8" s="1"/>
  <c r="AB357" i="8" s="1"/>
  <c r="AC357" i="8" s="1"/>
  <c r="AC357" i="9"/>
  <c r="U356" i="7"/>
  <c r="Y356" i="9"/>
  <c r="Y355" i="7"/>
  <c r="U355" i="9"/>
  <c r="AC354" i="7"/>
  <c r="Q354" i="9"/>
  <c r="Q354" i="7"/>
  <c r="Q354" i="8"/>
  <c r="R354" i="8" s="1"/>
  <c r="S354" i="8" s="1"/>
  <c r="T354" i="8" s="1"/>
  <c r="U354" i="8" s="1"/>
  <c r="V354" i="8" s="1"/>
  <c r="W354" i="8" s="1"/>
  <c r="X354" i="8" s="1"/>
  <c r="Y354" i="8" s="1"/>
  <c r="Z354" i="8" s="1"/>
  <c r="AA354" i="8" s="1"/>
  <c r="AB354" i="8" s="1"/>
  <c r="AC354" i="8" s="1"/>
  <c r="AC354" i="9"/>
  <c r="U353" i="7"/>
  <c r="Y353" i="9"/>
  <c r="Y352" i="7"/>
  <c r="U352" i="9"/>
  <c r="AC351" i="7"/>
  <c r="Q351" i="9"/>
  <c r="Q351" i="7"/>
  <c r="Q351" i="8"/>
  <c r="R351" i="8" s="1"/>
  <c r="S351" i="8" s="1"/>
  <c r="AC351" i="9"/>
  <c r="U350" i="7"/>
  <c r="Y350" i="9"/>
  <c r="Y349" i="7"/>
  <c r="U349" i="9"/>
  <c r="AC348" i="7"/>
  <c r="Q348" i="9"/>
  <c r="Q348" i="7"/>
  <c r="Q348" i="8"/>
  <c r="R348" i="8" s="1"/>
  <c r="S348" i="8" s="1"/>
  <c r="T348" i="8" s="1"/>
  <c r="U348" i="8" s="1"/>
  <c r="V348" i="8" s="1"/>
  <c r="W348" i="8" s="1"/>
  <c r="X348" i="8" s="1"/>
  <c r="Y348" i="8" s="1"/>
  <c r="Z348" i="8" s="1"/>
  <c r="AA348" i="8" s="1"/>
  <c r="AB348" i="8" s="1"/>
  <c r="AC348" i="8" s="1"/>
  <c r="AC348" i="9"/>
  <c r="U347" i="7"/>
  <c r="Y347" i="9"/>
  <c r="Y346" i="7"/>
  <c r="U346" i="9"/>
  <c r="AC345" i="7"/>
  <c r="Q345" i="9"/>
  <c r="Q345" i="7"/>
  <c r="Q345" i="8"/>
  <c r="R345" i="8" s="1"/>
  <c r="S345" i="8" s="1"/>
  <c r="T345" i="8" s="1"/>
  <c r="U345" i="8" s="1"/>
  <c r="V345" i="8" s="1"/>
  <c r="W345" i="8" s="1"/>
  <c r="X345" i="8" s="1"/>
  <c r="Y345" i="8" s="1"/>
  <c r="Z345" i="8" s="1"/>
  <c r="AA345" i="8" s="1"/>
  <c r="AB345" i="8" s="1"/>
  <c r="AC345" i="8" s="1"/>
  <c r="AC345" i="9"/>
  <c r="U344" i="7"/>
  <c r="Y344" i="9"/>
  <c r="Y343" i="7"/>
  <c r="U343" i="9"/>
  <c r="AC342" i="7"/>
  <c r="Q342" i="9"/>
  <c r="Q342" i="7"/>
  <c r="Q342" i="8"/>
  <c r="R342" i="8" s="1"/>
  <c r="S342" i="8" s="1"/>
  <c r="T342" i="8" s="1"/>
  <c r="U342" i="8" s="1"/>
  <c r="V342" i="8" s="1"/>
  <c r="W342" i="8" s="1"/>
  <c r="X342" i="8" s="1"/>
  <c r="Y342" i="8" s="1"/>
  <c r="Z342" i="8" s="1"/>
  <c r="AA342" i="8" s="1"/>
  <c r="AB342" i="8" s="1"/>
  <c r="AC342" i="8" s="1"/>
  <c r="AC342" i="9"/>
  <c r="U341" i="7"/>
  <c r="Y341" i="9"/>
  <c r="Y340" i="7"/>
  <c r="U340" i="9"/>
  <c r="AC339" i="7"/>
  <c r="Q339" i="9"/>
  <c r="Q339" i="7"/>
  <c r="Q339" i="8"/>
  <c r="R339" i="8" s="1"/>
  <c r="S339" i="8" s="1"/>
  <c r="T339" i="8" s="1"/>
  <c r="U339" i="8" s="1"/>
  <c r="V339" i="8" s="1"/>
  <c r="W339" i="8" s="1"/>
  <c r="X339" i="8" s="1"/>
  <c r="Y339" i="8" s="1"/>
  <c r="Z339" i="8" s="1"/>
  <c r="AA339" i="8" s="1"/>
  <c r="AB339" i="8" s="1"/>
  <c r="AC339" i="8" s="1"/>
  <c r="AC339" i="9"/>
  <c r="U338" i="7"/>
  <c r="Y338" i="9"/>
  <c r="Y337" i="7"/>
  <c r="U337" i="9"/>
  <c r="AC336" i="7"/>
  <c r="Q336" i="9"/>
  <c r="Q336" i="7"/>
  <c r="Q336" i="8"/>
  <c r="R336" i="8" s="1"/>
  <c r="AC336" i="9"/>
  <c r="U335" i="7"/>
  <c r="Y335" i="9"/>
  <c r="Y334" i="7"/>
  <c r="U334" i="9"/>
  <c r="AC333" i="7"/>
  <c r="Q333" i="9"/>
  <c r="Q333" i="7"/>
  <c r="Q333" i="8"/>
  <c r="R333" i="8" s="1"/>
  <c r="S333" i="8" s="1"/>
  <c r="T333" i="8" s="1"/>
  <c r="U333" i="8" s="1"/>
  <c r="V333" i="8" s="1"/>
  <c r="W333" i="8" s="1"/>
  <c r="X333" i="8" s="1"/>
  <c r="Y333" i="8" s="1"/>
  <c r="Z333" i="8" s="1"/>
  <c r="AA333" i="8" s="1"/>
  <c r="AB333" i="8" s="1"/>
  <c r="AC333" i="8" s="1"/>
  <c r="AC333" i="9"/>
  <c r="U332" i="7"/>
  <c r="Y332" i="9"/>
  <c r="L358" i="7"/>
  <c r="P349" i="7"/>
  <c r="P348" i="7"/>
  <c r="E352" i="8"/>
  <c r="F352" i="8" s="1"/>
  <c r="O352" i="9"/>
  <c r="O359" i="9"/>
  <c r="V350" i="7"/>
  <c r="X350" i="9"/>
  <c r="R333" i="7"/>
  <c r="AB333" i="9"/>
  <c r="M339" i="9"/>
  <c r="G339" i="7"/>
  <c r="E337" i="9"/>
  <c r="O337" i="7"/>
  <c r="M336" i="9"/>
  <c r="G336" i="7"/>
  <c r="I335" i="9"/>
  <c r="K335" i="7"/>
  <c r="G333" i="7"/>
  <c r="M333" i="9"/>
  <c r="I332" i="9"/>
  <c r="K332" i="7"/>
  <c r="T359" i="7"/>
  <c r="Z359" i="9"/>
  <c r="X358" i="7"/>
  <c r="V358" i="9"/>
  <c r="AB357" i="7"/>
  <c r="R357" i="9"/>
  <c r="O357" i="7"/>
  <c r="C357" i="13"/>
  <c r="C357" i="12"/>
  <c r="C357" i="11"/>
  <c r="C357" i="7"/>
  <c r="T356" i="7"/>
  <c r="Z356" i="9"/>
  <c r="G356" i="7"/>
  <c r="X355" i="7"/>
  <c r="V355" i="9"/>
  <c r="K355" i="7"/>
  <c r="AB354" i="7"/>
  <c r="R354" i="9"/>
  <c r="O354" i="7"/>
  <c r="C354" i="13"/>
  <c r="C354" i="12"/>
  <c r="C354" i="11"/>
  <c r="C354" i="7"/>
  <c r="T353" i="7"/>
  <c r="Z353" i="9"/>
  <c r="G353" i="7"/>
  <c r="X352" i="7"/>
  <c r="V352" i="9"/>
  <c r="K352" i="7"/>
  <c r="AB351" i="7"/>
  <c r="R351" i="9"/>
  <c r="O351" i="7"/>
  <c r="C351" i="13"/>
  <c r="C351" i="12"/>
  <c r="C351" i="11"/>
  <c r="C351" i="7"/>
  <c r="T350" i="7"/>
  <c r="Z350" i="9"/>
  <c r="G350" i="7"/>
  <c r="X349" i="7"/>
  <c r="V349" i="9"/>
  <c r="K349" i="7"/>
  <c r="AB348" i="7"/>
  <c r="R348" i="9"/>
  <c r="O348" i="7"/>
  <c r="C348" i="13"/>
  <c r="C348" i="12"/>
  <c r="C348" i="11"/>
  <c r="C348" i="7"/>
  <c r="T347" i="7"/>
  <c r="Z347" i="9"/>
  <c r="G347" i="7"/>
  <c r="X346" i="7"/>
  <c r="V346" i="9"/>
  <c r="K346" i="7"/>
  <c r="AB345" i="7"/>
  <c r="R345" i="9"/>
  <c r="O345" i="7"/>
  <c r="C345" i="13"/>
  <c r="C345" i="12"/>
  <c r="C345" i="11"/>
  <c r="C345" i="7"/>
  <c r="T344" i="7"/>
  <c r="Z344" i="9"/>
  <c r="G344" i="7"/>
  <c r="X343" i="7"/>
  <c r="V343" i="9"/>
  <c r="K343" i="7"/>
  <c r="AB342" i="7"/>
  <c r="O342" i="7"/>
  <c r="R342" i="9"/>
  <c r="C342" i="13"/>
  <c r="C342" i="12"/>
  <c r="C342" i="11"/>
  <c r="C342" i="7"/>
  <c r="T341" i="7"/>
  <c r="Z341" i="9"/>
  <c r="G341" i="7"/>
  <c r="X340" i="7"/>
  <c r="V340" i="9"/>
  <c r="K340" i="7"/>
  <c r="AB339" i="7"/>
  <c r="R339" i="9"/>
  <c r="O339" i="7"/>
  <c r="C339" i="13"/>
  <c r="C339" i="12"/>
  <c r="C339" i="11"/>
  <c r="C339" i="7"/>
  <c r="T338" i="7"/>
  <c r="Z338" i="9"/>
  <c r="G338" i="7"/>
  <c r="X337" i="7"/>
  <c r="V337" i="9"/>
  <c r="K337" i="7"/>
  <c r="AB336" i="7"/>
  <c r="R336" i="9"/>
  <c r="O336" i="7"/>
  <c r="C336" i="13"/>
  <c r="C336" i="12"/>
  <c r="C336" i="11"/>
  <c r="C336" i="7"/>
  <c r="T335" i="7"/>
  <c r="Z335" i="9"/>
  <c r="G335" i="7"/>
  <c r="X334" i="7"/>
  <c r="V334" i="9"/>
  <c r="K334" i="7"/>
  <c r="AB333" i="7"/>
  <c r="R333" i="9"/>
  <c r="O333" i="7"/>
  <c r="C333" i="13"/>
  <c r="C333" i="12"/>
  <c r="C333" i="11"/>
  <c r="C333" i="7"/>
  <c r="T332" i="7"/>
  <c r="Z332" i="9"/>
  <c r="G332" i="7"/>
  <c r="K358" i="7"/>
  <c r="H357" i="7"/>
  <c r="O349" i="7"/>
  <c r="N348" i="7"/>
  <c r="Y347" i="13"/>
  <c r="L347" i="13"/>
  <c r="Y347" i="12"/>
  <c r="L347" i="12"/>
  <c r="Y347" i="11"/>
  <c r="L347" i="11"/>
  <c r="L346" i="7"/>
  <c r="U345" i="13"/>
  <c r="H345" i="13"/>
  <c r="U345" i="12"/>
  <c r="H345" i="12"/>
  <c r="U345" i="11"/>
  <c r="H345" i="11"/>
  <c r="I344" i="7"/>
  <c r="E342" i="7"/>
  <c r="P339" i="7"/>
  <c r="Y338" i="13"/>
  <c r="L338" i="13"/>
  <c r="L338" i="12"/>
  <c r="Y338" i="12"/>
  <c r="Y338" i="11"/>
  <c r="L338" i="11"/>
  <c r="E336" i="7"/>
  <c r="P333" i="7"/>
  <c r="L332" i="13"/>
  <c r="Y332" i="13"/>
  <c r="Y332" i="12"/>
  <c r="L332" i="12"/>
  <c r="Y332" i="11"/>
  <c r="L332" i="11"/>
  <c r="L347" i="9"/>
  <c r="E355" i="8"/>
  <c r="F355" i="8" s="1"/>
  <c r="G355" i="8" s="1"/>
  <c r="H355" i="8" s="1"/>
  <c r="I355" i="8" s="1"/>
  <c r="J355" i="8" s="1"/>
  <c r="K355" i="8" s="1"/>
  <c r="L355" i="8" s="1"/>
  <c r="M355" i="8" s="1"/>
  <c r="N355" i="8" s="1"/>
  <c r="O355" i="8" s="1"/>
  <c r="P355" i="8" s="1"/>
  <c r="O355" i="9"/>
  <c r="V359" i="7"/>
  <c r="X359" i="9"/>
  <c r="R354" i="7"/>
  <c r="AB354" i="9"/>
  <c r="V347" i="7"/>
  <c r="X347" i="9"/>
  <c r="R339" i="7"/>
  <c r="AB339" i="9"/>
  <c r="Z334" i="7"/>
  <c r="T334" i="9"/>
  <c r="W355" i="13"/>
  <c r="J355" i="13"/>
  <c r="W355" i="12"/>
  <c r="J355" i="12"/>
  <c r="W355" i="11"/>
  <c r="J355" i="11"/>
  <c r="U336" i="13"/>
  <c r="H336" i="13"/>
  <c r="U336" i="12"/>
  <c r="H336" i="12"/>
  <c r="U336" i="11"/>
  <c r="H336" i="11"/>
  <c r="M351" i="9"/>
  <c r="K338" i="7"/>
  <c r="E334" i="9"/>
  <c r="O334" i="7"/>
  <c r="F355" i="9"/>
  <c r="N354" i="9"/>
  <c r="J353" i="9"/>
  <c r="N342" i="9"/>
  <c r="S359" i="7"/>
  <c r="AA359" i="9"/>
  <c r="W358" i="7"/>
  <c r="W358" i="9"/>
  <c r="AA357" i="7"/>
  <c r="S357" i="9"/>
  <c r="S356" i="7"/>
  <c r="AA356" i="9"/>
  <c r="W355" i="7"/>
  <c r="W355" i="9"/>
  <c r="AA354" i="7"/>
  <c r="S354" i="9"/>
  <c r="S353" i="7"/>
  <c r="AA353" i="9"/>
  <c r="W352" i="7"/>
  <c r="W352" i="9"/>
  <c r="AA351" i="7"/>
  <c r="S351" i="9"/>
  <c r="S350" i="7"/>
  <c r="AA350" i="9"/>
  <c r="W349" i="7"/>
  <c r="W349" i="9"/>
  <c r="AA348" i="7"/>
  <c r="S348" i="9"/>
  <c r="S347" i="7"/>
  <c r="AA347" i="9"/>
  <c r="W346" i="7"/>
  <c r="W346" i="9"/>
  <c r="AA345" i="7"/>
  <c r="S345" i="9"/>
  <c r="S344" i="7"/>
  <c r="AA344" i="9"/>
  <c r="W343" i="7"/>
  <c r="W343" i="9"/>
  <c r="AA342" i="7"/>
  <c r="S342" i="9"/>
  <c r="S341" i="7"/>
  <c r="AA341" i="9"/>
  <c r="W340" i="7"/>
  <c r="W340" i="9"/>
  <c r="AA339" i="7"/>
  <c r="S339" i="9"/>
  <c r="S338" i="7"/>
  <c r="AA338" i="9"/>
  <c r="W337" i="7"/>
  <c r="W337" i="9"/>
  <c r="AA336" i="7"/>
  <c r="S336" i="9"/>
  <c r="S335" i="7"/>
  <c r="AA335" i="9"/>
  <c r="W334" i="7"/>
  <c r="W334" i="9"/>
  <c r="AA333" i="7"/>
  <c r="S333" i="9"/>
  <c r="S332" i="7"/>
  <c r="AA332" i="9"/>
  <c r="H359" i="7"/>
  <c r="J358" i="7"/>
  <c r="G357" i="7"/>
  <c r="H356" i="7"/>
  <c r="D355" i="7"/>
  <c r="D354" i="7"/>
  <c r="K347" i="7"/>
  <c r="J346" i="7"/>
  <c r="G345" i="7"/>
  <c r="H344" i="7"/>
  <c r="D343" i="7"/>
  <c r="D342" i="7"/>
  <c r="P340" i="7"/>
  <c r="N339" i="7"/>
  <c r="P334" i="7"/>
  <c r="N333" i="7"/>
  <c r="K354" i="9"/>
  <c r="V353" i="7"/>
  <c r="X353" i="9"/>
  <c r="Z337" i="7"/>
  <c r="T337" i="9"/>
  <c r="I341" i="9"/>
  <c r="K341" i="7"/>
  <c r="O354" i="9"/>
  <c r="K350" i="9"/>
  <c r="O342" i="9"/>
  <c r="K341" i="9"/>
  <c r="O339" i="9"/>
  <c r="O336" i="9"/>
  <c r="R359" i="7"/>
  <c r="AB359" i="9"/>
  <c r="V358" i="7"/>
  <c r="X358" i="9"/>
  <c r="I358" i="7"/>
  <c r="Z357" i="7"/>
  <c r="T357" i="9"/>
  <c r="M357" i="7"/>
  <c r="R356" i="7"/>
  <c r="E356" i="7"/>
  <c r="AB356" i="9"/>
  <c r="V355" i="7"/>
  <c r="X355" i="9"/>
  <c r="I355" i="7"/>
  <c r="Z354" i="7"/>
  <c r="T354" i="9"/>
  <c r="M354" i="7"/>
  <c r="R353" i="7"/>
  <c r="AB353" i="9"/>
  <c r="E353" i="7"/>
  <c r="V352" i="7"/>
  <c r="X352" i="9"/>
  <c r="I352" i="7"/>
  <c r="Z351" i="7"/>
  <c r="T351" i="9"/>
  <c r="M351" i="7"/>
  <c r="R350" i="7"/>
  <c r="AB350" i="9"/>
  <c r="E350" i="7"/>
  <c r="V349" i="7"/>
  <c r="X349" i="9"/>
  <c r="I349" i="7"/>
  <c r="Z348" i="7"/>
  <c r="T348" i="9"/>
  <c r="M348" i="7"/>
  <c r="R347" i="7"/>
  <c r="AB347" i="9"/>
  <c r="E347" i="7"/>
  <c r="V346" i="7"/>
  <c r="X346" i="9"/>
  <c r="I346" i="7"/>
  <c r="Z345" i="7"/>
  <c r="T345" i="9"/>
  <c r="M345" i="7"/>
  <c r="R344" i="7"/>
  <c r="AB344" i="9"/>
  <c r="E344" i="7"/>
  <c r="V343" i="7"/>
  <c r="X343" i="9"/>
  <c r="I343" i="7"/>
  <c r="Z342" i="7"/>
  <c r="T342" i="9"/>
  <c r="M342" i="7"/>
  <c r="R341" i="7"/>
  <c r="AB341" i="9"/>
  <c r="E341" i="7"/>
  <c r="V340" i="7"/>
  <c r="X340" i="9"/>
  <c r="I340" i="7"/>
  <c r="Z339" i="7"/>
  <c r="T339" i="9"/>
  <c r="M339" i="7"/>
  <c r="R338" i="7"/>
  <c r="AB338" i="9"/>
  <c r="E338" i="7"/>
  <c r="V337" i="7"/>
  <c r="X337" i="9"/>
  <c r="I337" i="7"/>
  <c r="Z336" i="7"/>
  <c r="T336" i="9"/>
  <c r="M336" i="7"/>
  <c r="R335" i="7"/>
  <c r="AB335" i="9"/>
  <c r="E335" i="7"/>
  <c r="V334" i="7"/>
  <c r="X334" i="9"/>
  <c r="I334" i="7"/>
  <c r="Z333" i="7"/>
  <c r="T333" i="9"/>
  <c r="M333" i="7"/>
  <c r="R332" i="7"/>
  <c r="AB332" i="9"/>
  <c r="E332" i="7"/>
  <c r="G359" i="7"/>
  <c r="F356" i="7"/>
  <c r="P352" i="7"/>
  <c r="P351" i="7"/>
  <c r="F344" i="7"/>
  <c r="I338" i="7"/>
  <c r="D337" i="7"/>
  <c r="R357" i="7"/>
  <c r="AB357" i="9"/>
  <c r="Z349" i="7"/>
  <c r="T349" i="9"/>
  <c r="V335" i="7"/>
  <c r="X335" i="9"/>
  <c r="E340" i="9"/>
  <c r="O340" i="7"/>
  <c r="D357" i="8"/>
  <c r="E357" i="8" s="1"/>
  <c r="F357" i="8" s="1"/>
  <c r="G357" i="8" s="1"/>
  <c r="H357" i="8" s="1"/>
  <c r="I357" i="8" s="1"/>
  <c r="J357" i="8" s="1"/>
  <c r="K357" i="8" s="1"/>
  <c r="L357" i="8" s="1"/>
  <c r="M357" i="8" s="1"/>
  <c r="N357" i="8" s="1"/>
  <c r="O357" i="8" s="1"/>
  <c r="P357" i="8" s="1"/>
  <c r="P357" i="9"/>
  <c r="D354" i="8"/>
  <c r="E354" i="8" s="1"/>
  <c r="F354" i="8" s="1"/>
  <c r="G354" i="8" s="1"/>
  <c r="H354" i="8" s="1"/>
  <c r="I354" i="8" s="1"/>
  <c r="J354" i="8" s="1"/>
  <c r="K354" i="8" s="1"/>
  <c r="L354" i="8" s="1"/>
  <c r="M354" i="8" s="1"/>
  <c r="N354" i="8" s="1"/>
  <c r="O354" i="8" s="1"/>
  <c r="P354" i="8" s="1"/>
  <c r="P354" i="9"/>
  <c r="D351" i="8"/>
  <c r="E351" i="8" s="1"/>
  <c r="F351" i="8" s="1"/>
  <c r="G351" i="8" s="1"/>
  <c r="H351" i="8" s="1"/>
  <c r="I351" i="8" s="1"/>
  <c r="J351" i="8" s="1"/>
  <c r="K351" i="8" s="1"/>
  <c r="L351" i="8" s="1"/>
  <c r="M351" i="8" s="1"/>
  <c r="N351" i="8" s="1"/>
  <c r="O351" i="8" s="1"/>
  <c r="P351" i="8" s="1"/>
  <c r="P351" i="9"/>
  <c r="L350" i="9"/>
  <c r="D348" i="8"/>
  <c r="E348" i="8" s="1"/>
  <c r="F348" i="8" s="1"/>
  <c r="G348" i="8" s="1"/>
  <c r="H348" i="8" s="1"/>
  <c r="I348" i="8" s="1"/>
  <c r="J348" i="8" s="1"/>
  <c r="K348" i="8" s="1"/>
  <c r="L348" i="8" s="1"/>
  <c r="M348" i="8" s="1"/>
  <c r="N348" i="8" s="1"/>
  <c r="O348" i="8" s="1"/>
  <c r="P348" i="8" s="1"/>
  <c r="P348" i="9"/>
  <c r="D345" i="8"/>
  <c r="E345" i="8" s="1"/>
  <c r="F345" i="8" s="1"/>
  <c r="G345" i="8" s="1"/>
  <c r="H345" i="8" s="1"/>
  <c r="I345" i="8" s="1"/>
  <c r="J345" i="8" s="1"/>
  <c r="K345" i="8" s="1"/>
  <c r="L345" i="8" s="1"/>
  <c r="M345" i="8" s="1"/>
  <c r="N345" i="8" s="1"/>
  <c r="O345" i="8" s="1"/>
  <c r="P345" i="8" s="1"/>
  <c r="P345" i="9"/>
  <c r="D342" i="8"/>
  <c r="E342" i="8" s="1"/>
  <c r="F342" i="8" s="1"/>
  <c r="G342" i="8" s="1"/>
  <c r="H342" i="8" s="1"/>
  <c r="I342" i="8" s="1"/>
  <c r="J342" i="8" s="1"/>
  <c r="K342" i="8" s="1"/>
  <c r="L342" i="8" s="1"/>
  <c r="M342" i="8" s="1"/>
  <c r="N342" i="8" s="1"/>
  <c r="O342" i="8" s="1"/>
  <c r="P342" i="8" s="1"/>
  <c r="P342" i="9"/>
  <c r="D339" i="8"/>
  <c r="E339" i="8" s="1"/>
  <c r="F339" i="8" s="1"/>
  <c r="G339" i="8" s="1"/>
  <c r="H339" i="8" s="1"/>
  <c r="I339" i="8" s="1"/>
  <c r="J339" i="8" s="1"/>
  <c r="K339" i="8" s="1"/>
  <c r="L339" i="8" s="1"/>
  <c r="M339" i="8" s="1"/>
  <c r="N339" i="8" s="1"/>
  <c r="O339" i="8" s="1"/>
  <c r="P339" i="8" s="1"/>
  <c r="P339" i="9"/>
  <c r="H337" i="9"/>
  <c r="D336" i="8"/>
  <c r="E336" i="8" s="1"/>
  <c r="F336" i="8" s="1"/>
  <c r="G336" i="8" s="1"/>
  <c r="H336" i="8" s="1"/>
  <c r="I336" i="8" s="1"/>
  <c r="J336" i="8" s="1"/>
  <c r="K336" i="8" s="1"/>
  <c r="L336" i="8" s="1"/>
  <c r="M336" i="8" s="1"/>
  <c r="N336" i="8" s="1"/>
  <c r="O336" i="8" s="1"/>
  <c r="P336" i="8" s="1"/>
  <c r="P336" i="9"/>
  <c r="D333" i="8"/>
  <c r="E333" i="8" s="1"/>
  <c r="F333" i="8" s="1"/>
  <c r="G333" i="8" s="1"/>
  <c r="H333" i="8" s="1"/>
  <c r="I333" i="8" s="1"/>
  <c r="J333" i="8" s="1"/>
  <c r="K333" i="8" s="1"/>
  <c r="L333" i="8" s="1"/>
  <c r="M333" i="8" s="1"/>
  <c r="N333" i="8" s="1"/>
  <c r="O333" i="8" s="1"/>
  <c r="P333" i="8" s="1"/>
  <c r="P333" i="9"/>
  <c r="AC359" i="7"/>
  <c r="Q359" i="9"/>
  <c r="P359" i="7"/>
  <c r="Q359" i="7"/>
  <c r="Q359" i="8"/>
  <c r="R359" i="8" s="1"/>
  <c r="S359" i="8" s="1"/>
  <c r="T359" i="8" s="1"/>
  <c r="U359" i="8" s="1"/>
  <c r="V359" i="8" s="1"/>
  <c r="W359" i="8" s="1"/>
  <c r="X359" i="8" s="1"/>
  <c r="Y359" i="8" s="1"/>
  <c r="Z359" i="8" s="1"/>
  <c r="AA359" i="8" s="1"/>
  <c r="AB359" i="8" s="1"/>
  <c r="AC359" i="8" s="1"/>
  <c r="AC359" i="9"/>
  <c r="D359" i="7"/>
  <c r="U358" i="7"/>
  <c r="Y358" i="9"/>
  <c r="H358" i="7"/>
  <c r="Y357" i="7"/>
  <c r="U357" i="9"/>
  <c r="L357" i="7"/>
  <c r="AC356" i="7"/>
  <c r="Q356" i="9"/>
  <c r="P356" i="7"/>
  <c r="Q356" i="7"/>
  <c r="Q356" i="8"/>
  <c r="R356" i="8" s="1"/>
  <c r="S356" i="8" s="1"/>
  <c r="T356" i="8" s="1"/>
  <c r="U356" i="8" s="1"/>
  <c r="V356" i="8" s="1"/>
  <c r="W356" i="8" s="1"/>
  <c r="X356" i="8" s="1"/>
  <c r="Y356" i="8" s="1"/>
  <c r="Z356" i="8" s="1"/>
  <c r="AA356" i="8" s="1"/>
  <c r="AB356" i="8" s="1"/>
  <c r="AC356" i="8" s="1"/>
  <c r="AC356" i="9"/>
  <c r="D356" i="7"/>
  <c r="U355" i="7"/>
  <c r="Y355" i="9"/>
  <c r="H355" i="7"/>
  <c r="Y354" i="7"/>
  <c r="U354" i="9"/>
  <c r="L354" i="7"/>
  <c r="AC353" i="7"/>
  <c r="Q353" i="9"/>
  <c r="P353" i="7"/>
  <c r="Q353" i="7"/>
  <c r="Q353" i="8"/>
  <c r="R353" i="8" s="1"/>
  <c r="S353" i="8" s="1"/>
  <c r="T353" i="8" s="1"/>
  <c r="U353" i="8" s="1"/>
  <c r="V353" i="8" s="1"/>
  <c r="W353" i="8" s="1"/>
  <c r="X353" i="8" s="1"/>
  <c r="Y353" i="8" s="1"/>
  <c r="Z353" i="8" s="1"/>
  <c r="AA353" i="8" s="1"/>
  <c r="AB353" i="8" s="1"/>
  <c r="AC353" i="8" s="1"/>
  <c r="AC353" i="9"/>
  <c r="D353" i="7"/>
  <c r="U352" i="7"/>
  <c r="Y352" i="9"/>
  <c r="H352" i="7"/>
  <c r="Y351" i="7"/>
  <c r="L351" i="7"/>
  <c r="U351" i="9"/>
  <c r="AC350" i="7"/>
  <c r="Q350" i="9"/>
  <c r="P350" i="7"/>
  <c r="Q350" i="7"/>
  <c r="Q350" i="8"/>
  <c r="R350" i="8" s="1"/>
  <c r="S350" i="8" s="1"/>
  <c r="T350" i="8" s="1"/>
  <c r="U350" i="8" s="1"/>
  <c r="V350" i="8" s="1"/>
  <c r="W350" i="8" s="1"/>
  <c r="X350" i="8" s="1"/>
  <c r="Y350" i="8" s="1"/>
  <c r="Z350" i="8" s="1"/>
  <c r="AA350" i="8" s="1"/>
  <c r="AB350" i="8" s="1"/>
  <c r="AC350" i="8" s="1"/>
  <c r="AC350" i="9"/>
  <c r="D350" i="7"/>
  <c r="U349" i="7"/>
  <c r="Y349" i="9"/>
  <c r="H349" i="7"/>
  <c r="Y348" i="7"/>
  <c r="U348" i="9"/>
  <c r="L348" i="7"/>
  <c r="AC347" i="7"/>
  <c r="Q347" i="9"/>
  <c r="P347" i="7"/>
  <c r="Q347" i="7"/>
  <c r="Q347" i="8"/>
  <c r="R347" i="8" s="1"/>
  <c r="S347" i="8" s="1"/>
  <c r="T347" i="8" s="1"/>
  <c r="U347" i="8" s="1"/>
  <c r="V347" i="8" s="1"/>
  <c r="W347" i="8" s="1"/>
  <c r="X347" i="8" s="1"/>
  <c r="Y347" i="8" s="1"/>
  <c r="Z347" i="8" s="1"/>
  <c r="AA347" i="8" s="1"/>
  <c r="AB347" i="8" s="1"/>
  <c r="AC347" i="8" s="1"/>
  <c r="AC347" i="9"/>
  <c r="D347" i="7"/>
  <c r="U346" i="7"/>
  <c r="Y346" i="9"/>
  <c r="H346" i="7"/>
  <c r="Y345" i="7"/>
  <c r="U345" i="9"/>
  <c r="L345" i="7"/>
  <c r="AC344" i="7"/>
  <c r="Q344" i="9"/>
  <c r="P344" i="7"/>
  <c r="Q344" i="7"/>
  <c r="Q344" i="8"/>
  <c r="R344" i="8" s="1"/>
  <c r="S344" i="8" s="1"/>
  <c r="T344" i="8" s="1"/>
  <c r="U344" i="8" s="1"/>
  <c r="V344" i="8" s="1"/>
  <c r="W344" i="8" s="1"/>
  <c r="X344" i="8" s="1"/>
  <c r="Y344" i="8" s="1"/>
  <c r="Z344" i="8" s="1"/>
  <c r="AA344" i="8" s="1"/>
  <c r="AB344" i="8" s="1"/>
  <c r="AC344" i="8" s="1"/>
  <c r="AC344" i="9"/>
  <c r="D344" i="7"/>
  <c r="U343" i="7"/>
  <c r="Y343" i="9"/>
  <c r="H343" i="7"/>
  <c r="Y342" i="7"/>
  <c r="U342" i="9"/>
  <c r="L342" i="7"/>
  <c r="AC341" i="7"/>
  <c r="Q341" i="9"/>
  <c r="P341" i="7"/>
  <c r="Q341" i="7"/>
  <c r="Q341" i="8"/>
  <c r="R341" i="8" s="1"/>
  <c r="S341" i="8" s="1"/>
  <c r="T341" i="8" s="1"/>
  <c r="U341" i="8" s="1"/>
  <c r="V341" i="8" s="1"/>
  <c r="W341" i="8" s="1"/>
  <c r="X341" i="8" s="1"/>
  <c r="Y341" i="8" s="1"/>
  <c r="Z341" i="8" s="1"/>
  <c r="AA341" i="8" s="1"/>
  <c r="AB341" i="8" s="1"/>
  <c r="AC341" i="8" s="1"/>
  <c r="AC341" i="9"/>
  <c r="D341" i="7"/>
  <c r="U340" i="7"/>
  <c r="Y340" i="9"/>
  <c r="H340" i="7"/>
  <c r="Y339" i="7"/>
  <c r="L339" i="7"/>
  <c r="U339" i="9"/>
  <c r="AC338" i="7"/>
  <c r="Q338" i="9"/>
  <c r="P338" i="7"/>
  <c r="Q338" i="7"/>
  <c r="Q338" i="8"/>
  <c r="R338" i="8" s="1"/>
  <c r="S338" i="8" s="1"/>
  <c r="T338" i="8" s="1"/>
  <c r="U338" i="8" s="1"/>
  <c r="V338" i="8" s="1"/>
  <c r="W338" i="8" s="1"/>
  <c r="X338" i="8" s="1"/>
  <c r="Y338" i="8" s="1"/>
  <c r="Z338" i="8" s="1"/>
  <c r="AA338" i="8" s="1"/>
  <c r="AB338" i="8" s="1"/>
  <c r="AC338" i="8" s="1"/>
  <c r="AC338" i="9"/>
  <c r="D338" i="7"/>
  <c r="U337" i="7"/>
  <c r="Y337" i="9"/>
  <c r="H337" i="7"/>
  <c r="Y336" i="7"/>
  <c r="U336" i="9"/>
  <c r="L336" i="7"/>
  <c r="AC335" i="7"/>
  <c r="Q335" i="9"/>
  <c r="P335" i="7"/>
  <c r="Q335" i="7"/>
  <c r="Q335" i="8"/>
  <c r="R335" i="8" s="1"/>
  <c r="S335" i="8" s="1"/>
  <c r="T335" i="8" s="1"/>
  <c r="U335" i="8" s="1"/>
  <c r="V335" i="8" s="1"/>
  <c r="W335" i="8" s="1"/>
  <c r="X335" i="8" s="1"/>
  <c r="Y335" i="8" s="1"/>
  <c r="Z335" i="8" s="1"/>
  <c r="AA335" i="8" s="1"/>
  <c r="AB335" i="8" s="1"/>
  <c r="AC335" i="8" s="1"/>
  <c r="AC335" i="9"/>
  <c r="D335" i="7"/>
  <c r="U334" i="7"/>
  <c r="Y334" i="9"/>
  <c r="H334" i="7"/>
  <c r="Y333" i="7"/>
  <c r="U333" i="9"/>
  <c r="L333" i="7"/>
  <c r="AC332" i="7"/>
  <c r="Q332" i="9"/>
  <c r="P332" i="7"/>
  <c r="Q332" i="7"/>
  <c r="Q332" i="8"/>
  <c r="R332" i="8" s="1"/>
  <c r="S332" i="8" s="1"/>
  <c r="T332" i="8" s="1"/>
  <c r="U332" i="8" s="1"/>
  <c r="V332" i="8" s="1"/>
  <c r="W332" i="8" s="1"/>
  <c r="X332" i="8" s="1"/>
  <c r="Y332" i="8" s="1"/>
  <c r="Z332" i="8" s="1"/>
  <c r="AA332" i="8" s="1"/>
  <c r="AB332" i="8" s="1"/>
  <c r="AC332" i="8" s="1"/>
  <c r="AC332" i="9"/>
  <c r="D332" i="7"/>
  <c r="F359" i="7"/>
  <c r="E357" i="7"/>
  <c r="O352" i="7"/>
  <c r="N351" i="7"/>
  <c r="L350" i="7"/>
  <c r="L349" i="7"/>
  <c r="H348" i="7"/>
  <c r="I347" i="7"/>
  <c r="H338" i="7"/>
  <c r="M334" i="7"/>
  <c r="H332" i="7"/>
  <c r="P355" i="9"/>
  <c r="Z358" i="7"/>
  <c r="T358" i="9"/>
  <c r="N347" i="13"/>
  <c r="AA347" i="13"/>
  <c r="AA347" i="12"/>
  <c r="N347" i="12"/>
  <c r="AA347" i="11"/>
  <c r="N347" i="11"/>
  <c r="I355" i="9"/>
  <c r="M353" i="9"/>
  <c r="M344" i="9"/>
  <c r="AB359" i="7"/>
  <c r="R359" i="9"/>
  <c r="O359" i="7"/>
  <c r="C359" i="13"/>
  <c r="C359" i="12"/>
  <c r="C359" i="11"/>
  <c r="C359" i="7"/>
  <c r="T358" i="7"/>
  <c r="G358" i="7"/>
  <c r="Z358" i="9"/>
  <c r="X357" i="7"/>
  <c r="V357" i="9"/>
  <c r="K357" i="7"/>
  <c r="AB356" i="7"/>
  <c r="R356" i="9"/>
  <c r="O356" i="7"/>
  <c r="C356" i="13"/>
  <c r="C356" i="12"/>
  <c r="C356" i="11"/>
  <c r="C356" i="7"/>
  <c r="T355" i="7"/>
  <c r="Z355" i="9"/>
  <c r="G355" i="7"/>
  <c r="X354" i="7"/>
  <c r="V354" i="9"/>
  <c r="K354" i="7"/>
  <c r="AB353" i="7"/>
  <c r="R353" i="9"/>
  <c r="O353" i="7"/>
  <c r="C353" i="13"/>
  <c r="C353" i="12"/>
  <c r="C353" i="11"/>
  <c r="C353" i="7"/>
  <c r="T352" i="7"/>
  <c r="Z352" i="9"/>
  <c r="G352" i="7"/>
  <c r="X351" i="7"/>
  <c r="V351" i="9"/>
  <c r="K351" i="7"/>
  <c r="AB350" i="7"/>
  <c r="R350" i="9"/>
  <c r="O350" i="7"/>
  <c r="C350" i="13"/>
  <c r="C350" i="12"/>
  <c r="C350" i="11"/>
  <c r="C350" i="7"/>
  <c r="T349" i="7"/>
  <c r="Z349" i="9"/>
  <c r="G349" i="7"/>
  <c r="X348" i="7"/>
  <c r="V348" i="9"/>
  <c r="K348" i="7"/>
  <c r="AB347" i="7"/>
  <c r="R347" i="9"/>
  <c r="O347" i="7"/>
  <c r="C347" i="13"/>
  <c r="C347" i="12"/>
  <c r="C347" i="11"/>
  <c r="C347" i="7"/>
  <c r="T346" i="7"/>
  <c r="G346" i="7"/>
  <c r="Z346" i="9"/>
  <c r="X345" i="7"/>
  <c r="V345" i="9"/>
  <c r="K345" i="7"/>
  <c r="AB344" i="7"/>
  <c r="R344" i="9"/>
  <c r="O344" i="7"/>
  <c r="C344" i="13"/>
  <c r="C344" i="12"/>
  <c r="C344" i="11"/>
  <c r="C344" i="7"/>
  <c r="T343" i="7"/>
  <c r="Z343" i="9"/>
  <c r="G343" i="7"/>
  <c r="X342" i="7"/>
  <c r="V342" i="9"/>
  <c r="K342" i="7"/>
  <c r="AB341" i="7"/>
  <c r="R341" i="9"/>
  <c r="O341" i="7"/>
  <c r="C341" i="13"/>
  <c r="C341" i="12"/>
  <c r="C341" i="11"/>
  <c r="C341" i="7"/>
  <c r="T340" i="7"/>
  <c r="Z340" i="9"/>
  <c r="G340" i="7"/>
  <c r="X339" i="7"/>
  <c r="V339" i="9"/>
  <c r="K339" i="7"/>
  <c r="AB338" i="7"/>
  <c r="R338" i="9"/>
  <c r="O338" i="7"/>
  <c r="C338" i="13"/>
  <c r="C338" i="12"/>
  <c r="C338" i="11"/>
  <c r="C338" i="7"/>
  <c r="T337" i="7"/>
  <c r="Z337" i="9"/>
  <c r="G337" i="7"/>
  <c r="X336" i="7"/>
  <c r="V336" i="9"/>
  <c r="K336" i="7"/>
  <c r="AB335" i="7"/>
  <c r="R335" i="9"/>
  <c r="O335" i="7"/>
  <c r="C335" i="13"/>
  <c r="C335" i="12"/>
  <c r="C335" i="11"/>
  <c r="C335" i="7"/>
  <c r="T334" i="7"/>
  <c r="G334" i="7"/>
  <c r="Z334" i="9"/>
  <c r="X333" i="7"/>
  <c r="V333" i="9"/>
  <c r="K333" i="7"/>
  <c r="AB332" i="7"/>
  <c r="R332" i="9"/>
  <c r="O332" i="7"/>
  <c r="C332" i="13"/>
  <c r="C332" i="12"/>
  <c r="C332" i="11"/>
  <c r="C332" i="7"/>
  <c r="E359" i="7"/>
  <c r="D358" i="7"/>
  <c r="D357" i="7"/>
  <c r="N352" i="7"/>
  <c r="K350" i="7"/>
  <c r="J349" i="7"/>
  <c r="G348" i="7"/>
  <c r="D346" i="7"/>
  <c r="D345" i="7"/>
  <c r="N341" i="7"/>
  <c r="L340" i="7"/>
  <c r="H339" i="7"/>
  <c r="L334" i="7"/>
  <c r="U333" i="13"/>
  <c r="H333" i="13"/>
  <c r="U333" i="12"/>
  <c r="H333" i="12"/>
  <c r="U333" i="11"/>
  <c r="H333" i="11"/>
  <c r="F332" i="7"/>
  <c r="P343" i="9"/>
  <c r="T352" i="9"/>
  <c r="Z346" i="7"/>
  <c r="T346" i="9"/>
  <c r="X356" i="13"/>
  <c r="K356" i="13"/>
  <c r="K356" i="12"/>
  <c r="X356" i="12"/>
  <c r="X356" i="11"/>
  <c r="K356" i="11"/>
  <c r="AA359" i="7"/>
  <c r="S359" i="9"/>
  <c r="AA356" i="7"/>
  <c r="S356" i="9"/>
  <c r="W354" i="7"/>
  <c r="W354" i="9"/>
  <c r="AA332" i="7"/>
  <c r="S332" i="9"/>
  <c r="AC355" i="13"/>
  <c r="P355" i="13"/>
  <c r="P355" i="12"/>
  <c r="AC355" i="12"/>
  <c r="AC355" i="11"/>
  <c r="P355" i="11"/>
  <c r="M353" i="7"/>
  <c r="M352" i="7"/>
  <c r="I351" i="7"/>
  <c r="P343" i="13"/>
  <c r="AC343" i="13"/>
  <c r="AC343" i="12"/>
  <c r="P343" i="12"/>
  <c r="AC343" i="11"/>
  <c r="P343" i="11"/>
  <c r="AC342" i="13"/>
  <c r="P342" i="13"/>
  <c r="AC342" i="12"/>
  <c r="P342" i="12"/>
  <c r="AC342" i="11"/>
  <c r="P342" i="11"/>
  <c r="M341" i="7"/>
  <c r="S339" i="13"/>
  <c r="F339" i="13"/>
  <c r="S339" i="12"/>
  <c r="F339" i="12"/>
  <c r="S339" i="11"/>
  <c r="F339" i="11"/>
  <c r="M335" i="7"/>
  <c r="J334" i="7"/>
  <c r="F333" i="13"/>
  <c r="S333" i="13"/>
  <c r="S333" i="12"/>
  <c r="F333" i="12"/>
  <c r="F333" i="11"/>
  <c r="S333" i="11"/>
  <c r="S341" i="9"/>
  <c r="E358" i="8"/>
  <c r="F358" i="8" s="1"/>
  <c r="G358" i="8" s="1"/>
  <c r="H358" i="8" s="1"/>
  <c r="I358" i="8" s="1"/>
  <c r="J358" i="8" s="1"/>
  <c r="K358" i="8" s="1"/>
  <c r="L358" i="8" s="1"/>
  <c r="M358" i="8" s="1"/>
  <c r="N358" i="8" s="1"/>
  <c r="O358" i="8" s="1"/>
  <c r="P358" i="8" s="1"/>
  <c r="O358" i="9"/>
  <c r="E343" i="8"/>
  <c r="F343" i="8" s="1"/>
  <c r="G343" i="8" s="1"/>
  <c r="H343" i="8" s="1"/>
  <c r="I343" i="8" s="1"/>
  <c r="J343" i="8" s="1"/>
  <c r="K343" i="8" s="1"/>
  <c r="L343" i="8" s="1"/>
  <c r="M343" i="8" s="1"/>
  <c r="N343" i="8" s="1"/>
  <c r="O343" i="8" s="1"/>
  <c r="P343" i="8" s="1"/>
  <c r="O343" i="9"/>
  <c r="AZ352" i="13"/>
  <c r="AM352" i="13"/>
  <c r="AM352" i="12"/>
  <c r="AZ352" i="12"/>
  <c r="AZ352" i="11"/>
  <c r="AM352" i="11"/>
  <c r="X359" i="13"/>
  <c r="K359" i="13"/>
  <c r="K359" i="12"/>
  <c r="X359" i="12"/>
  <c r="X359" i="11"/>
  <c r="K359" i="11"/>
  <c r="Q352" i="13"/>
  <c r="D352" i="13"/>
  <c r="D352" i="12"/>
  <c r="Q352" i="12"/>
  <c r="Q352" i="11"/>
  <c r="D352" i="11"/>
  <c r="W345" i="13"/>
  <c r="J345" i="13"/>
  <c r="W345" i="12"/>
  <c r="J345" i="12"/>
  <c r="W345" i="11"/>
  <c r="J345" i="11"/>
  <c r="J340" i="8"/>
  <c r="K340" i="8" s="1"/>
  <c r="L340" i="8" s="1"/>
  <c r="M340" i="8" s="1"/>
  <c r="N340" i="8" s="1"/>
  <c r="O340" i="8" s="1"/>
  <c r="P340" i="8" s="1"/>
  <c r="J340" i="9"/>
  <c r="S358" i="7"/>
  <c r="AA358" i="9"/>
  <c r="W357" i="7"/>
  <c r="W357" i="9"/>
  <c r="S355" i="7"/>
  <c r="AA355" i="9"/>
  <c r="AA353" i="7"/>
  <c r="S353" i="9"/>
  <c r="S352" i="7"/>
  <c r="S352" i="8"/>
  <c r="T352" i="8" s="1"/>
  <c r="U352" i="8" s="1"/>
  <c r="V352" i="8" s="1"/>
  <c r="W352" i="8" s="1"/>
  <c r="X352" i="8" s="1"/>
  <c r="Y352" i="8" s="1"/>
  <c r="Z352" i="8" s="1"/>
  <c r="AA352" i="8" s="1"/>
  <c r="AB352" i="8" s="1"/>
  <c r="AC352" i="8" s="1"/>
  <c r="AA352" i="9"/>
  <c r="S349" i="7"/>
  <c r="AA349" i="9"/>
  <c r="AA347" i="7"/>
  <c r="S347" i="9"/>
  <c r="W345" i="7"/>
  <c r="W345" i="9"/>
  <c r="S343" i="7"/>
  <c r="AA343" i="9"/>
  <c r="W342" i="7"/>
  <c r="W342" i="9"/>
  <c r="S340" i="7"/>
  <c r="AA340" i="9"/>
  <c r="AA338" i="7"/>
  <c r="S338" i="9"/>
  <c r="S337" i="7"/>
  <c r="AA337" i="9"/>
  <c r="AA335" i="7"/>
  <c r="S335" i="9"/>
  <c r="S334" i="7"/>
  <c r="AA334" i="9"/>
  <c r="W333" i="7"/>
  <c r="W333" i="9"/>
  <c r="P354" i="7"/>
  <c r="J350" i="13"/>
  <c r="W350" i="13"/>
  <c r="J350" i="12"/>
  <c r="W350" i="12"/>
  <c r="W350" i="11"/>
  <c r="J350" i="11"/>
  <c r="F349" i="7"/>
  <c r="F347" i="7"/>
  <c r="J340" i="7"/>
  <c r="K349" i="9"/>
  <c r="E338" i="8"/>
  <c r="F338" i="8" s="1"/>
  <c r="G338" i="8" s="1"/>
  <c r="H338" i="8" s="1"/>
  <c r="I338" i="8" s="1"/>
  <c r="J338" i="8" s="1"/>
  <c r="K338" i="8" s="1"/>
  <c r="L338" i="8" s="1"/>
  <c r="M338" i="8" s="1"/>
  <c r="N338" i="8" s="1"/>
  <c r="O338" i="8" s="1"/>
  <c r="P338" i="8" s="1"/>
  <c r="O338" i="9"/>
  <c r="G336" i="9"/>
  <c r="Z359" i="7"/>
  <c r="T359" i="9"/>
  <c r="R358" i="7"/>
  <c r="AB358" i="9"/>
  <c r="V357" i="7"/>
  <c r="X357" i="9"/>
  <c r="Z356" i="7"/>
  <c r="T356" i="9"/>
  <c r="R355" i="7"/>
  <c r="AB355" i="9"/>
  <c r="V354" i="7"/>
  <c r="X354" i="9"/>
  <c r="Z353" i="7"/>
  <c r="T353" i="9"/>
  <c r="R352" i="7"/>
  <c r="AB352" i="9"/>
  <c r="V351" i="7"/>
  <c r="X351" i="9"/>
  <c r="Z350" i="7"/>
  <c r="T350" i="9"/>
  <c r="R349" i="7"/>
  <c r="AB349" i="9"/>
  <c r="V348" i="7"/>
  <c r="X348" i="9"/>
  <c r="Z347" i="7"/>
  <c r="T347" i="9"/>
  <c r="R346" i="7"/>
  <c r="AB346" i="9"/>
  <c r="V345" i="7"/>
  <c r="X345" i="9"/>
  <c r="Z344" i="7"/>
  <c r="T344" i="9"/>
  <c r="R343" i="7"/>
  <c r="AB343" i="9"/>
  <c r="V342" i="7"/>
  <c r="X342" i="9"/>
  <c r="Z341" i="7"/>
  <c r="T341" i="9"/>
  <c r="R340" i="7"/>
  <c r="AB340" i="9"/>
  <c r="V339" i="7"/>
  <c r="X339" i="9"/>
  <c r="Z338" i="7"/>
  <c r="T338" i="9"/>
  <c r="R337" i="7"/>
  <c r="AB337" i="9"/>
  <c r="V336" i="7"/>
  <c r="X336" i="9"/>
  <c r="Z335" i="7"/>
  <c r="T335" i="9"/>
  <c r="R334" i="7"/>
  <c r="AB334" i="9"/>
  <c r="V333" i="7"/>
  <c r="X333" i="9"/>
  <c r="Z332" i="7"/>
  <c r="T332" i="9"/>
  <c r="O355" i="7"/>
  <c r="N354" i="7"/>
  <c r="L353" i="7"/>
  <c r="L352" i="7"/>
  <c r="H351" i="7"/>
  <c r="I350" i="7"/>
  <c r="E349" i="7"/>
  <c r="E348" i="7"/>
  <c r="O343" i="7"/>
  <c r="N342" i="7"/>
  <c r="L341" i="7"/>
  <c r="F340" i="7"/>
  <c r="E339" i="7"/>
  <c r="P336" i="7"/>
  <c r="L335" i="7"/>
  <c r="F334" i="7"/>
  <c r="E333" i="7"/>
  <c r="Z355" i="7"/>
  <c r="T355" i="9"/>
  <c r="R351" i="7"/>
  <c r="AB351" i="9"/>
  <c r="R345" i="7"/>
  <c r="AB345" i="9"/>
  <c r="Z343" i="7"/>
  <c r="T343" i="9"/>
  <c r="Z340" i="7"/>
  <c r="T340" i="9"/>
  <c r="T354" i="13"/>
  <c r="G354" i="13"/>
  <c r="G354" i="12"/>
  <c r="T354" i="12"/>
  <c r="T354" i="11"/>
  <c r="G354" i="11"/>
  <c r="N338" i="13"/>
  <c r="AA338" i="13"/>
  <c r="AA338" i="12"/>
  <c r="N338" i="12"/>
  <c r="AA338" i="11"/>
  <c r="N338" i="11"/>
  <c r="N353" i="9"/>
  <c r="N338" i="9"/>
  <c r="W351" i="7"/>
  <c r="W351" i="9"/>
  <c r="W348" i="7"/>
  <c r="W348" i="9"/>
  <c r="S346" i="7"/>
  <c r="AA346" i="9"/>
  <c r="AA344" i="7"/>
  <c r="S344" i="9"/>
  <c r="BA341" i="13"/>
  <c r="AN341" i="13"/>
  <c r="BA341" i="12"/>
  <c r="AN341" i="12"/>
  <c r="BA341" i="11"/>
  <c r="AN341" i="11"/>
  <c r="W339" i="7"/>
  <c r="W339" i="9"/>
  <c r="W336" i="7"/>
  <c r="W336" i="9"/>
  <c r="S348" i="13"/>
  <c r="F348" i="13"/>
  <c r="S348" i="12"/>
  <c r="F348" i="12"/>
  <c r="S348" i="11"/>
  <c r="F348" i="11"/>
  <c r="E353" i="8"/>
  <c r="F353" i="8" s="1"/>
  <c r="G353" i="8" s="1"/>
  <c r="H353" i="8" s="1"/>
  <c r="I353" i="8" s="1"/>
  <c r="J353" i="8" s="1"/>
  <c r="K353" i="8" s="1"/>
  <c r="L353" i="8" s="1"/>
  <c r="M353" i="8" s="1"/>
  <c r="N353" i="8" s="1"/>
  <c r="O353" i="8" s="1"/>
  <c r="P353" i="8" s="1"/>
  <c r="O353" i="9"/>
  <c r="E350" i="8"/>
  <c r="F350" i="8" s="1"/>
  <c r="G350" i="8" s="1"/>
  <c r="H350" i="8" s="1"/>
  <c r="I350" i="8" s="1"/>
  <c r="J350" i="8" s="1"/>
  <c r="K350" i="8" s="1"/>
  <c r="L350" i="8" s="1"/>
  <c r="M350" i="8" s="1"/>
  <c r="N350" i="8" s="1"/>
  <c r="O350" i="8" s="1"/>
  <c r="P350" i="8" s="1"/>
  <c r="O350" i="9"/>
  <c r="L358" i="9"/>
  <c r="D356" i="8"/>
  <c r="E356" i="8" s="1"/>
  <c r="F356" i="8" s="1"/>
  <c r="G356" i="8" s="1"/>
  <c r="H356" i="8" s="1"/>
  <c r="I356" i="8" s="1"/>
  <c r="J356" i="8" s="1"/>
  <c r="K356" i="8" s="1"/>
  <c r="L356" i="8" s="1"/>
  <c r="M356" i="8" s="1"/>
  <c r="N356" i="8" s="1"/>
  <c r="O356" i="8" s="1"/>
  <c r="P356" i="8" s="1"/>
  <c r="P356" i="9"/>
  <c r="N359" i="7"/>
  <c r="P358" i="7"/>
  <c r="N356" i="7"/>
  <c r="J354" i="7"/>
  <c r="K353" i="7"/>
  <c r="J352" i="7"/>
  <c r="G351" i="7"/>
  <c r="H350" i="7"/>
  <c r="D349" i="7"/>
  <c r="D348" i="7"/>
  <c r="N344" i="7"/>
  <c r="J342" i="7"/>
  <c r="E340" i="7"/>
  <c r="D339" i="7"/>
  <c r="P337" i="7"/>
  <c r="N336" i="7"/>
  <c r="E334" i="7"/>
  <c r="D333" i="7"/>
  <c r="E346" i="8"/>
  <c r="F346" i="8" s="1"/>
  <c r="G346" i="8" s="1"/>
  <c r="O346" i="9"/>
  <c r="E337" i="8"/>
  <c r="F337" i="8" s="1"/>
  <c r="G337" i="8" s="1"/>
  <c r="H337" i="8" s="1"/>
  <c r="I337" i="8" s="1"/>
  <c r="J337" i="8" s="1"/>
  <c r="K337" i="8" s="1"/>
  <c r="L337" i="8" s="1"/>
  <c r="M337" i="8" s="1"/>
  <c r="N337" i="8" s="1"/>
  <c r="O337" i="8" s="1"/>
  <c r="P337" i="8" s="1"/>
  <c r="O337" i="9"/>
  <c r="V356" i="7"/>
  <c r="X356" i="9"/>
  <c r="V341" i="7"/>
  <c r="X341" i="9"/>
  <c r="V332" i="7"/>
  <c r="X332" i="9"/>
  <c r="K344" i="13"/>
  <c r="X344" i="13"/>
  <c r="X344" i="12"/>
  <c r="K344" i="12"/>
  <c r="X344" i="11"/>
  <c r="K344" i="11"/>
  <c r="I354" i="9"/>
  <c r="G352" i="8"/>
  <c r="H352" i="8" s="1"/>
  <c r="I352" i="8" s="1"/>
  <c r="J352" i="8" s="1"/>
  <c r="K352" i="8" s="1"/>
  <c r="L352" i="8" s="1"/>
  <c r="M352" i="8" s="1"/>
  <c r="N352" i="8" s="1"/>
  <c r="O352" i="8" s="1"/>
  <c r="P352" i="8" s="1"/>
  <c r="M352" i="9"/>
  <c r="I339" i="9"/>
  <c r="M359" i="7"/>
  <c r="O358" i="7"/>
  <c r="P357" i="7"/>
  <c r="M356" i="7"/>
  <c r="M355" i="7"/>
  <c r="I354" i="7"/>
  <c r="J353" i="7"/>
  <c r="F352" i="7"/>
  <c r="F351" i="7"/>
  <c r="F350" i="7"/>
  <c r="AC346" i="13"/>
  <c r="P346" i="13"/>
  <c r="P346" i="12"/>
  <c r="AC346" i="12"/>
  <c r="AC346" i="11"/>
  <c r="P346" i="11"/>
  <c r="P345" i="7"/>
  <c r="M344" i="7"/>
  <c r="M343" i="7"/>
  <c r="I342" i="7"/>
  <c r="I341" i="7"/>
  <c r="Q340" i="13"/>
  <c r="D340" i="13"/>
  <c r="Q340" i="12"/>
  <c r="D340" i="12"/>
  <c r="Q340" i="11"/>
  <c r="D340" i="11"/>
  <c r="N337" i="7"/>
  <c r="J336" i="7"/>
  <c r="I335" i="7"/>
  <c r="Q334" i="13"/>
  <c r="D334" i="13"/>
  <c r="D334" i="12"/>
  <c r="Q334" i="12"/>
  <c r="Q334" i="11"/>
  <c r="D334" i="11"/>
  <c r="E334" i="8"/>
  <c r="F334" i="8" s="1"/>
  <c r="G334" i="8" s="1"/>
  <c r="H334" i="8" s="1"/>
  <c r="I334" i="8" s="1"/>
  <c r="J334" i="8" s="1"/>
  <c r="K334" i="8" s="1"/>
  <c r="L334" i="8" s="1"/>
  <c r="M334" i="8" s="1"/>
  <c r="N334" i="8" s="1"/>
  <c r="O334" i="8" s="1"/>
  <c r="P334" i="8" s="1"/>
  <c r="O334" i="9"/>
  <c r="W357" i="13"/>
  <c r="J357" i="13"/>
  <c r="J357" i="12"/>
  <c r="W357" i="12"/>
  <c r="W357" i="11"/>
  <c r="J357" i="11"/>
  <c r="AA350" i="7"/>
  <c r="S350" i="9"/>
  <c r="E350" i="9"/>
  <c r="N358" i="9"/>
  <c r="F349" i="8"/>
  <c r="G349" i="8" s="1"/>
  <c r="H349" i="8" s="1"/>
  <c r="I349" i="8" s="1"/>
  <c r="J349" i="8" s="1"/>
  <c r="K349" i="8" s="1"/>
  <c r="L349" i="8" s="1"/>
  <c r="M349" i="8" s="1"/>
  <c r="N349" i="8" s="1"/>
  <c r="O349" i="8" s="1"/>
  <c r="P349" i="8" s="1"/>
  <c r="N349" i="9"/>
  <c r="N337" i="9"/>
  <c r="W359" i="7"/>
  <c r="W359" i="9"/>
  <c r="AA358" i="7"/>
  <c r="S358" i="9"/>
  <c r="S357" i="7"/>
  <c r="AA357" i="9"/>
  <c r="W356" i="7"/>
  <c r="W356" i="9"/>
  <c r="AA355" i="7"/>
  <c r="S355" i="9"/>
  <c r="S354" i="7"/>
  <c r="AA354" i="9"/>
  <c r="W353" i="7"/>
  <c r="W353" i="9"/>
  <c r="AA352" i="7"/>
  <c r="S352" i="9"/>
  <c r="S351" i="7"/>
  <c r="AA351" i="9"/>
  <c r="W350" i="7"/>
  <c r="W350" i="9"/>
  <c r="AA349" i="7"/>
  <c r="S349" i="9"/>
  <c r="S348" i="7"/>
  <c r="AA348" i="9"/>
  <c r="W347" i="7"/>
  <c r="W347" i="9"/>
  <c r="AA346" i="7"/>
  <c r="S346" i="9"/>
  <c r="S345" i="7"/>
  <c r="AA345" i="9"/>
  <c r="W344" i="7"/>
  <c r="W344" i="9"/>
  <c r="AA343" i="7"/>
  <c r="S343" i="9"/>
  <c r="S342" i="7"/>
  <c r="AA342" i="9"/>
  <c r="W341" i="7"/>
  <c r="W341" i="9"/>
  <c r="AA340" i="7"/>
  <c r="S340" i="9"/>
  <c r="S339" i="7"/>
  <c r="AA339" i="9"/>
  <c r="W338" i="7"/>
  <c r="W338" i="9"/>
  <c r="AA337" i="7"/>
  <c r="S337" i="9"/>
  <c r="S336" i="7"/>
  <c r="S336" i="8"/>
  <c r="T336" i="8" s="1"/>
  <c r="U336" i="8" s="1"/>
  <c r="V336" i="8" s="1"/>
  <c r="W336" i="8" s="1"/>
  <c r="X336" i="8" s="1"/>
  <c r="Y336" i="8" s="1"/>
  <c r="Z336" i="8" s="1"/>
  <c r="AA336" i="8" s="1"/>
  <c r="AB336" i="8" s="1"/>
  <c r="AC336" i="8" s="1"/>
  <c r="AA336" i="9"/>
  <c r="W335" i="7"/>
  <c r="W335" i="9"/>
  <c r="AA334" i="7"/>
  <c r="S334" i="9"/>
  <c r="S333" i="7"/>
  <c r="AA333" i="9"/>
  <c r="W332" i="7"/>
  <c r="W332" i="9"/>
  <c r="L359" i="7"/>
  <c r="N358" i="7"/>
  <c r="N357" i="7"/>
  <c r="L356" i="7"/>
  <c r="L355" i="7"/>
  <c r="H354" i="7"/>
  <c r="I353" i="7"/>
  <c r="E352" i="7"/>
  <c r="E351" i="7"/>
  <c r="O346" i="7"/>
  <c r="N345" i="7"/>
  <c r="L344" i="7"/>
  <c r="L343" i="7"/>
  <c r="H342" i="7"/>
  <c r="H341" i="7"/>
  <c r="M337" i="7"/>
  <c r="I336" i="7"/>
  <c r="H335" i="7"/>
  <c r="P344" i="9"/>
  <c r="P332" i="9"/>
  <c r="P353" i="9"/>
  <c r="P341" i="9"/>
  <c r="V350" i="9"/>
  <c r="V338" i="9"/>
  <c r="L355" i="9"/>
  <c r="P350" i="9"/>
  <c r="P338" i="9"/>
  <c r="P347" i="9"/>
  <c r="P335" i="9"/>
  <c r="E347" i="8"/>
  <c r="F347" i="8" s="1"/>
  <c r="G347" i="8" s="1"/>
  <c r="H347" i="8" s="1"/>
  <c r="I347" i="8" s="1"/>
  <c r="J347" i="8" s="1"/>
  <c r="K347" i="8" s="1"/>
  <c r="L347" i="8" s="1"/>
  <c r="M347" i="8" s="1"/>
  <c r="N347" i="8" s="1"/>
  <c r="O347" i="8" s="1"/>
  <c r="P347" i="8" s="1"/>
  <c r="H346" i="8"/>
  <c r="I346" i="8" s="1"/>
  <c r="J346" i="8" s="1"/>
  <c r="K346" i="8" s="1"/>
  <c r="L346" i="8" s="1"/>
  <c r="M346" i="8" s="1"/>
  <c r="N346" i="8" s="1"/>
  <c r="O346" i="8" s="1"/>
  <c r="P346" i="8" s="1"/>
  <c r="E344" i="8"/>
  <c r="F344" i="8" s="1"/>
  <c r="G344" i="8" s="1"/>
  <c r="H344" i="8" s="1"/>
  <c r="I344" i="8" s="1"/>
  <c r="J344" i="8" s="1"/>
  <c r="K344" i="8" s="1"/>
  <c r="L344" i="8" s="1"/>
  <c r="M344" i="8" s="1"/>
  <c r="N344" i="8" s="1"/>
  <c r="O344" i="8" s="1"/>
  <c r="P344" i="8" s="1"/>
  <c r="E341" i="8"/>
  <c r="F341" i="8" s="1"/>
  <c r="G341" i="8" s="1"/>
  <c r="H341" i="8" s="1"/>
  <c r="I341" i="8" s="1"/>
  <c r="J341" i="8" s="1"/>
  <c r="K341" i="8" s="1"/>
  <c r="L341" i="8" s="1"/>
  <c r="M341" i="8" s="1"/>
  <c r="N341" i="8" s="1"/>
  <c r="O341" i="8" s="1"/>
  <c r="P341" i="8" s="1"/>
  <c r="E335" i="8"/>
  <c r="F335" i="8" s="1"/>
  <c r="G335" i="8" s="1"/>
  <c r="H335" i="8" s="1"/>
  <c r="I335" i="8" s="1"/>
  <c r="J335" i="8" s="1"/>
  <c r="K335" i="8" s="1"/>
  <c r="L335" i="8" s="1"/>
  <c r="M335" i="8" s="1"/>
  <c r="N335" i="8" s="1"/>
  <c r="O335" i="8" s="1"/>
  <c r="P335" i="8" s="1"/>
  <c r="E332" i="8"/>
  <c r="F332" i="8" s="1"/>
  <c r="G332" i="8" s="1"/>
  <c r="H332" i="8" s="1"/>
  <c r="I332" i="8" s="1"/>
  <c r="J332" i="8" s="1"/>
  <c r="K332" i="8" s="1"/>
  <c r="L332" i="8" s="1"/>
  <c r="M332" i="8" s="1"/>
  <c r="N332" i="8" s="1"/>
  <c r="O332" i="8" s="1"/>
  <c r="P332" i="8" s="1"/>
  <c r="Y359" i="7"/>
  <c r="U359" i="9"/>
  <c r="AC358" i="7"/>
  <c r="Q358" i="9"/>
  <c r="Q358" i="7"/>
  <c r="Q358" i="8"/>
  <c r="R358" i="8" s="1"/>
  <c r="S358" i="8" s="1"/>
  <c r="T358" i="8" s="1"/>
  <c r="U358" i="8" s="1"/>
  <c r="V358" i="8" s="1"/>
  <c r="W358" i="8" s="1"/>
  <c r="X358" i="8" s="1"/>
  <c r="Y358" i="8" s="1"/>
  <c r="Z358" i="8" s="1"/>
  <c r="AA358" i="8" s="1"/>
  <c r="AB358" i="8" s="1"/>
  <c r="AC358" i="8" s="1"/>
  <c r="AC358" i="9"/>
  <c r="U357" i="7"/>
  <c r="Y357" i="9"/>
  <c r="Y356" i="7"/>
  <c r="U356" i="9"/>
  <c r="BC355" i="13"/>
  <c r="AP355" i="13"/>
  <c r="AP355" i="12"/>
  <c r="BC355" i="12"/>
  <c r="BC355" i="11"/>
  <c r="AP355" i="11"/>
  <c r="Q355" i="7"/>
  <c r="Q355" i="8"/>
  <c r="R355" i="8" s="1"/>
  <c r="S355" i="8" s="1"/>
  <c r="T355" i="8" s="1"/>
  <c r="U355" i="8" s="1"/>
  <c r="V355" i="8" s="1"/>
  <c r="W355" i="8" s="1"/>
  <c r="X355" i="8" s="1"/>
  <c r="Y355" i="8" s="1"/>
  <c r="Z355" i="8" s="1"/>
  <c r="AA355" i="8" s="1"/>
  <c r="AB355" i="8" s="1"/>
  <c r="AC355" i="8" s="1"/>
  <c r="U354" i="7"/>
  <c r="Y354" i="9"/>
  <c r="Y353" i="7"/>
  <c r="U353" i="9"/>
  <c r="AC352" i="7"/>
  <c r="Q352" i="9"/>
  <c r="Q352" i="7"/>
  <c r="Q352" i="8"/>
  <c r="R352" i="8" s="1"/>
  <c r="AC352" i="9"/>
  <c r="U351" i="7"/>
  <c r="Y351" i="9"/>
  <c r="Y350" i="7"/>
  <c r="U350" i="9"/>
  <c r="AC349" i="7"/>
  <c r="Q349" i="9"/>
  <c r="Q349" i="7"/>
  <c r="Q349" i="8"/>
  <c r="R349" i="8" s="1"/>
  <c r="S349" i="8" s="1"/>
  <c r="T349" i="8" s="1"/>
  <c r="U349" i="8" s="1"/>
  <c r="V349" i="8" s="1"/>
  <c r="W349" i="8" s="1"/>
  <c r="X349" i="8" s="1"/>
  <c r="Y349" i="8" s="1"/>
  <c r="Z349" i="8" s="1"/>
  <c r="AA349" i="8" s="1"/>
  <c r="AB349" i="8" s="1"/>
  <c r="AC349" i="8" s="1"/>
  <c r="AC349" i="9"/>
  <c r="U348" i="7"/>
  <c r="Y348" i="9"/>
  <c r="Y347" i="7"/>
  <c r="U347" i="9"/>
  <c r="AC346" i="7"/>
  <c r="Q346" i="9"/>
  <c r="Q346" i="7"/>
  <c r="Q346" i="8"/>
  <c r="R346" i="8" s="1"/>
  <c r="S346" i="8" s="1"/>
  <c r="T346" i="8" s="1"/>
  <c r="U346" i="8" s="1"/>
  <c r="V346" i="8" s="1"/>
  <c r="W346" i="8" s="1"/>
  <c r="X346" i="8" s="1"/>
  <c r="Y346" i="8" s="1"/>
  <c r="Z346" i="8" s="1"/>
  <c r="AA346" i="8" s="1"/>
  <c r="AB346" i="8" s="1"/>
  <c r="AC346" i="8" s="1"/>
  <c r="AC346" i="9"/>
  <c r="U345" i="7"/>
  <c r="Y345" i="9"/>
  <c r="Y344" i="7"/>
  <c r="U344" i="9"/>
  <c r="AP343" i="13"/>
  <c r="BC343" i="13"/>
  <c r="BC343" i="12"/>
  <c r="AP343" i="12"/>
  <c r="BC343" i="11"/>
  <c r="AP343" i="11"/>
  <c r="Q343" i="7"/>
  <c r="Q343" i="8"/>
  <c r="R343" i="8" s="1"/>
  <c r="S343" i="8" s="1"/>
  <c r="T343" i="8" s="1"/>
  <c r="U343" i="8" s="1"/>
  <c r="V343" i="8" s="1"/>
  <c r="W343" i="8" s="1"/>
  <c r="X343" i="8" s="1"/>
  <c r="Y343" i="8" s="1"/>
  <c r="Z343" i="8" s="1"/>
  <c r="AA343" i="8" s="1"/>
  <c r="AB343" i="8" s="1"/>
  <c r="AC343" i="8" s="1"/>
  <c r="U342" i="7"/>
  <c r="Y342" i="9"/>
  <c r="Y341" i="7"/>
  <c r="U341" i="9"/>
  <c r="AC340" i="7"/>
  <c r="Q340" i="9"/>
  <c r="Q340" i="7"/>
  <c r="Q340" i="8"/>
  <c r="R340" i="8" s="1"/>
  <c r="S340" i="8" s="1"/>
  <c r="T340" i="8" s="1"/>
  <c r="U340" i="8" s="1"/>
  <c r="V340" i="8" s="1"/>
  <c r="W340" i="8" s="1"/>
  <c r="X340" i="8" s="1"/>
  <c r="Y340" i="8" s="1"/>
  <c r="Z340" i="8" s="1"/>
  <c r="AA340" i="8" s="1"/>
  <c r="AB340" i="8" s="1"/>
  <c r="AC340" i="8" s="1"/>
  <c r="AC340" i="9"/>
  <c r="U339" i="7"/>
  <c r="Y339" i="9"/>
  <c r="Y338" i="7"/>
  <c r="U338" i="9"/>
  <c r="AC337" i="7"/>
  <c r="Q337" i="9"/>
  <c r="Q337" i="7"/>
  <c r="Q337" i="8"/>
  <c r="R337" i="8" s="1"/>
  <c r="S337" i="8" s="1"/>
  <c r="T337" i="8" s="1"/>
  <c r="U337" i="8" s="1"/>
  <c r="V337" i="8" s="1"/>
  <c r="W337" i="8" s="1"/>
  <c r="X337" i="8" s="1"/>
  <c r="Y337" i="8" s="1"/>
  <c r="Z337" i="8" s="1"/>
  <c r="AA337" i="8" s="1"/>
  <c r="AB337" i="8" s="1"/>
  <c r="AC337" i="8" s="1"/>
  <c r="AC337" i="9"/>
  <c r="U336" i="7"/>
  <c r="Y336" i="9"/>
  <c r="Y335" i="7"/>
  <c r="U335" i="9"/>
  <c r="AC334" i="7"/>
  <c r="Q334" i="9"/>
  <c r="Q334" i="7"/>
  <c r="Q334" i="8"/>
  <c r="R334" i="8" s="1"/>
  <c r="S334" i="8" s="1"/>
  <c r="T334" i="8" s="1"/>
  <c r="U334" i="8" s="1"/>
  <c r="V334" i="8" s="1"/>
  <c r="W334" i="8" s="1"/>
  <c r="X334" i="8" s="1"/>
  <c r="Y334" i="8" s="1"/>
  <c r="Z334" i="8" s="1"/>
  <c r="AA334" i="8" s="1"/>
  <c r="AB334" i="8" s="1"/>
  <c r="AC334" i="8" s="1"/>
  <c r="AC334" i="9"/>
  <c r="U333" i="7"/>
  <c r="Y333" i="9"/>
  <c r="Y332" i="7"/>
  <c r="U332" i="9"/>
  <c r="Q355" i="9"/>
  <c r="AC343" i="9"/>
  <c r="X359" i="7"/>
  <c r="V359" i="9"/>
  <c r="AB358" i="7"/>
  <c r="R358" i="9"/>
  <c r="C358" i="13"/>
  <c r="C358" i="12"/>
  <c r="C358" i="11"/>
  <c r="T357" i="7"/>
  <c r="Z357" i="9"/>
  <c r="X356" i="7"/>
  <c r="V356" i="9"/>
  <c r="AB355" i="7"/>
  <c r="R355" i="9"/>
  <c r="C355" i="13"/>
  <c r="C355" i="12"/>
  <c r="C355" i="11"/>
  <c r="T354" i="7"/>
  <c r="Z354" i="9"/>
  <c r="X353" i="7"/>
  <c r="V353" i="9"/>
  <c r="AB352" i="7"/>
  <c r="R352" i="9"/>
  <c r="C352" i="13"/>
  <c r="C352" i="12"/>
  <c r="C352" i="11"/>
  <c r="T351" i="7"/>
  <c r="T351" i="8"/>
  <c r="U351" i="8" s="1"/>
  <c r="V351" i="8" s="1"/>
  <c r="W351" i="8" s="1"/>
  <c r="X351" i="8" s="1"/>
  <c r="Y351" i="8" s="1"/>
  <c r="Z351" i="8" s="1"/>
  <c r="AA351" i="8" s="1"/>
  <c r="AB351" i="8" s="1"/>
  <c r="AC351" i="8" s="1"/>
  <c r="Z351" i="9"/>
  <c r="AX350" i="13"/>
  <c r="AK350" i="13"/>
  <c r="AX350" i="12"/>
  <c r="AK350" i="12"/>
  <c r="AX350" i="11"/>
  <c r="AK350" i="11"/>
  <c r="AB349" i="7"/>
  <c r="R349" i="9"/>
  <c r="C349" i="13"/>
  <c r="C349" i="12"/>
  <c r="C349" i="11"/>
  <c r="T348" i="7"/>
  <c r="Z348" i="9"/>
  <c r="X347" i="7"/>
  <c r="V347" i="9"/>
  <c r="AB346" i="7"/>
  <c r="R346" i="9"/>
  <c r="C346" i="13"/>
  <c r="C346" i="12"/>
  <c r="C346" i="11"/>
  <c r="T345" i="7"/>
  <c r="Z345" i="9"/>
  <c r="X344" i="7"/>
  <c r="V344" i="9"/>
  <c r="AB343" i="7"/>
  <c r="R343" i="9"/>
  <c r="C343" i="13"/>
  <c r="C343" i="12"/>
  <c r="C343" i="11"/>
  <c r="T342" i="7"/>
  <c r="Z342" i="9"/>
  <c r="X341" i="7"/>
  <c r="V341" i="9"/>
  <c r="AB340" i="7"/>
  <c r="R340" i="9"/>
  <c r="C340" i="13"/>
  <c r="C340" i="12"/>
  <c r="C340" i="11"/>
  <c r="T339" i="7"/>
  <c r="Z339" i="9"/>
  <c r="AX338" i="13"/>
  <c r="AK338" i="13"/>
  <c r="AX338" i="12"/>
  <c r="AK338" i="12"/>
  <c r="AX338" i="11"/>
  <c r="AK338" i="11"/>
  <c r="AB337" i="7"/>
  <c r="R337" i="9"/>
  <c r="C337" i="13"/>
  <c r="C337" i="12"/>
  <c r="C337" i="11"/>
  <c r="T336" i="7"/>
  <c r="Z336" i="9"/>
  <c r="X335" i="7"/>
  <c r="V335" i="9"/>
  <c r="AB334" i="7"/>
  <c r="R334" i="9"/>
  <c r="C334" i="13"/>
  <c r="C334" i="12"/>
  <c r="C334" i="11"/>
  <c r="T333" i="7"/>
  <c r="Z333" i="9"/>
  <c r="X332" i="7"/>
  <c r="V332" i="9"/>
  <c r="Q343" i="9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E4" i="2"/>
  <c r="E5" i="2"/>
  <c r="O5" i="9" s="1"/>
  <c r="E6" i="2"/>
  <c r="O6" i="9" s="1"/>
  <c r="E7" i="2"/>
  <c r="E8" i="2"/>
  <c r="E9" i="2"/>
  <c r="O9" i="9" s="1"/>
  <c r="E10" i="2"/>
  <c r="O10" i="9" s="1"/>
  <c r="E11" i="2"/>
  <c r="E12" i="2"/>
  <c r="E13" i="2"/>
  <c r="O13" i="9" s="1"/>
  <c r="E14" i="2"/>
  <c r="O14" i="9" s="1"/>
  <c r="E15" i="2"/>
  <c r="E16" i="2"/>
  <c r="E17" i="2"/>
  <c r="O17" i="9" s="1"/>
  <c r="E18" i="2"/>
  <c r="O18" i="9" s="1"/>
  <c r="E19" i="2"/>
  <c r="E20" i="2"/>
  <c r="E21" i="2"/>
  <c r="O21" i="9" s="1"/>
  <c r="E22" i="2"/>
  <c r="O22" i="9" s="1"/>
  <c r="E23" i="2"/>
  <c r="E24" i="2"/>
  <c r="E25" i="2"/>
  <c r="O25" i="9" s="1"/>
  <c r="E26" i="2"/>
  <c r="O26" i="9" s="1"/>
  <c r="E27" i="2"/>
  <c r="E28" i="2"/>
  <c r="E29" i="2"/>
  <c r="O29" i="9" s="1"/>
  <c r="E30" i="2"/>
  <c r="O30" i="9" s="1"/>
  <c r="E31" i="2"/>
  <c r="E32" i="2"/>
  <c r="O32" i="9" s="1"/>
  <c r="E33" i="2"/>
  <c r="O33" i="9" s="1"/>
  <c r="E34" i="2"/>
  <c r="E35" i="2"/>
  <c r="E36" i="2"/>
  <c r="O36" i="9" s="1"/>
  <c r="E37" i="2"/>
  <c r="E38" i="2"/>
  <c r="E39" i="2"/>
  <c r="E40" i="2"/>
  <c r="O40" i="9" s="1"/>
  <c r="E41" i="2"/>
  <c r="O41" i="9" s="1"/>
  <c r="E42" i="2"/>
  <c r="O42" i="9" s="1"/>
  <c r="E43" i="2"/>
  <c r="E44" i="2"/>
  <c r="O44" i="9" s="1"/>
  <c r="E45" i="2"/>
  <c r="E46" i="2"/>
  <c r="O46" i="9" s="1"/>
  <c r="E47" i="2"/>
  <c r="O47" i="9" s="1"/>
  <c r="E48" i="2"/>
  <c r="O48" i="9" s="1"/>
  <c r="E49" i="2"/>
  <c r="E50" i="2"/>
  <c r="O50" i="9" s="1"/>
  <c r="E51" i="2"/>
  <c r="O51" i="9" s="1"/>
  <c r="E52" i="2"/>
  <c r="O52" i="9" s="1"/>
  <c r="E53" i="2"/>
  <c r="E54" i="2"/>
  <c r="O54" i="9" s="1"/>
  <c r="E55" i="2"/>
  <c r="O55" i="9" s="1"/>
  <c r="E56" i="2"/>
  <c r="O56" i="9" s="1"/>
  <c r="E57" i="2"/>
  <c r="E58" i="2"/>
  <c r="O58" i="9" s="1"/>
  <c r="E59" i="2"/>
  <c r="O59" i="9" s="1"/>
  <c r="E60" i="2"/>
  <c r="O60" i="9" s="1"/>
  <c r="E61" i="2"/>
  <c r="E62" i="2"/>
  <c r="O62" i="9" s="1"/>
  <c r="E63" i="2"/>
  <c r="O63" i="9" s="1"/>
  <c r="E64" i="2"/>
  <c r="O64" i="9" s="1"/>
  <c r="E65" i="2"/>
  <c r="E66" i="2"/>
  <c r="O66" i="9" s="1"/>
  <c r="E67" i="2"/>
  <c r="O67" i="9" s="1"/>
  <c r="E68" i="2"/>
  <c r="O68" i="9" s="1"/>
  <c r="E69" i="2"/>
  <c r="E70" i="2"/>
  <c r="O70" i="9" s="1"/>
  <c r="E71" i="2"/>
  <c r="O71" i="9" s="1"/>
  <c r="E72" i="2"/>
  <c r="E73" i="2"/>
  <c r="O73" i="9" s="1"/>
  <c r="E74" i="2"/>
  <c r="E75" i="2"/>
  <c r="O75" i="9" s="1"/>
  <c r="E76" i="2"/>
  <c r="E77" i="2"/>
  <c r="O77" i="9" s="1"/>
  <c r="E78" i="2"/>
  <c r="E79" i="2"/>
  <c r="O79" i="9" s="1"/>
  <c r="E80" i="2"/>
  <c r="O80" i="9" s="1"/>
  <c r="E81" i="2"/>
  <c r="O81" i="9" s="1"/>
  <c r="E82" i="2"/>
  <c r="E83" i="2"/>
  <c r="O83" i="9" s="1"/>
  <c r="E84" i="2"/>
  <c r="O84" i="9" s="1"/>
  <c r="E85" i="2"/>
  <c r="O85" i="9" s="1"/>
  <c r="E86" i="2"/>
  <c r="E87" i="2"/>
  <c r="O87" i="9" s="1"/>
  <c r="E88" i="2"/>
  <c r="O88" i="9" s="1"/>
  <c r="E89" i="2"/>
  <c r="O89" i="9" s="1"/>
  <c r="E90" i="2"/>
  <c r="E91" i="2"/>
  <c r="O91" i="9" s="1"/>
  <c r="E92" i="2"/>
  <c r="O92" i="9" s="1"/>
  <c r="E93" i="2"/>
  <c r="O93" i="9" s="1"/>
  <c r="E94" i="2"/>
  <c r="E95" i="2"/>
  <c r="O95" i="9" s="1"/>
  <c r="E96" i="2"/>
  <c r="O96" i="9" s="1"/>
  <c r="E97" i="2"/>
  <c r="O97" i="9" s="1"/>
  <c r="E98" i="2"/>
  <c r="E99" i="2"/>
  <c r="O99" i="9" s="1"/>
  <c r="E100" i="2"/>
  <c r="E101" i="2"/>
  <c r="O101" i="9" s="1"/>
  <c r="E102" i="2"/>
  <c r="O102" i="9" s="1"/>
  <c r="E103" i="2"/>
  <c r="O103" i="9" s="1"/>
  <c r="E104" i="2"/>
  <c r="O104" i="9" s="1"/>
  <c r="E105" i="2"/>
  <c r="E106" i="2"/>
  <c r="E107" i="2"/>
  <c r="O107" i="9" s="1"/>
  <c r="E108" i="2"/>
  <c r="O108" i="9" s="1"/>
  <c r="E109" i="2"/>
  <c r="E110" i="2"/>
  <c r="O110" i="9" s="1"/>
  <c r="E111" i="2"/>
  <c r="E112" i="2"/>
  <c r="O112" i="9" s="1"/>
  <c r="E113" i="2"/>
  <c r="E114" i="2"/>
  <c r="E115" i="2"/>
  <c r="O115" i="9" s="1"/>
  <c r="E116" i="2"/>
  <c r="O116" i="9" s="1"/>
  <c r="E117" i="2"/>
  <c r="O117" i="9" s="1"/>
  <c r="E118" i="2"/>
  <c r="O118" i="9" s="1"/>
  <c r="E119" i="2"/>
  <c r="O119" i="9" s="1"/>
  <c r="E120" i="2"/>
  <c r="E121" i="2"/>
  <c r="O121" i="9" s="1"/>
  <c r="E122" i="2"/>
  <c r="O122" i="9" s="1"/>
  <c r="E123" i="2"/>
  <c r="O123" i="9" s="1"/>
  <c r="E124" i="2"/>
  <c r="E125" i="2"/>
  <c r="E126" i="2"/>
  <c r="O126" i="9" s="1"/>
  <c r="E127" i="2"/>
  <c r="O127" i="9" s="1"/>
  <c r="E128" i="2"/>
  <c r="E129" i="2"/>
  <c r="E130" i="2"/>
  <c r="O130" i="9" s="1"/>
  <c r="E131" i="2"/>
  <c r="O131" i="9" s="1"/>
  <c r="E132" i="2"/>
  <c r="E133" i="2"/>
  <c r="E134" i="2"/>
  <c r="O134" i="9" s="1"/>
  <c r="E135" i="2"/>
  <c r="O135" i="9" s="1"/>
  <c r="E136" i="2"/>
  <c r="E137" i="2"/>
  <c r="E138" i="2"/>
  <c r="O138" i="9" s="1"/>
  <c r="E139" i="2"/>
  <c r="O139" i="9" s="1"/>
  <c r="E140" i="2"/>
  <c r="E141" i="2"/>
  <c r="O141" i="9" s="1"/>
  <c r="E142" i="2"/>
  <c r="E143" i="2"/>
  <c r="O143" i="9" s="1"/>
  <c r="E144" i="2"/>
  <c r="E145" i="2"/>
  <c r="O145" i="9" s="1"/>
  <c r="E146" i="2"/>
  <c r="O146" i="9" s="1"/>
  <c r="E147" i="2"/>
  <c r="O147" i="9" s="1"/>
  <c r="E148" i="2"/>
  <c r="E149" i="2"/>
  <c r="O149" i="9" s="1"/>
  <c r="E150" i="2"/>
  <c r="O150" i="9" s="1"/>
  <c r="E151" i="2"/>
  <c r="O151" i="9" s="1"/>
  <c r="E152" i="2"/>
  <c r="O152" i="9" s="1"/>
  <c r="E153" i="2"/>
  <c r="O153" i="9" s="1"/>
  <c r="E154" i="2"/>
  <c r="O154" i="9" s="1"/>
  <c r="E155" i="2"/>
  <c r="O155" i="9" s="1"/>
  <c r="E156" i="2"/>
  <c r="O156" i="9" s="1"/>
  <c r="E157" i="2"/>
  <c r="O157" i="9" s="1"/>
  <c r="E158" i="2"/>
  <c r="O158" i="9" s="1"/>
  <c r="E159" i="2"/>
  <c r="O159" i="9" s="1"/>
  <c r="E160" i="2"/>
  <c r="O160" i="9" s="1"/>
  <c r="E161" i="2"/>
  <c r="O161" i="9" s="1"/>
  <c r="E162" i="2"/>
  <c r="O162" i="9" s="1"/>
  <c r="E163" i="2"/>
  <c r="O163" i="9" s="1"/>
  <c r="E164" i="2"/>
  <c r="O164" i="9" s="1"/>
  <c r="E165" i="2"/>
  <c r="O165" i="9" s="1"/>
  <c r="E166" i="2"/>
  <c r="O166" i="9" s="1"/>
  <c r="E167" i="2"/>
  <c r="O167" i="9" s="1"/>
  <c r="E168" i="2"/>
  <c r="O168" i="9" s="1"/>
  <c r="E169" i="2"/>
  <c r="O169" i="9" s="1"/>
  <c r="E170" i="2"/>
  <c r="O170" i="9" s="1"/>
  <c r="E171" i="2"/>
  <c r="O171" i="9" s="1"/>
  <c r="E172" i="2"/>
  <c r="O172" i="9" s="1"/>
  <c r="E173" i="2"/>
  <c r="O173" i="9" s="1"/>
  <c r="E174" i="2"/>
  <c r="O174" i="9" s="1"/>
  <c r="E175" i="2"/>
  <c r="O175" i="9" s="1"/>
  <c r="E176" i="2"/>
  <c r="O176" i="9" s="1"/>
  <c r="E177" i="2"/>
  <c r="O177" i="9" s="1"/>
  <c r="E178" i="2"/>
  <c r="O178" i="9" s="1"/>
  <c r="E179" i="2"/>
  <c r="O179" i="9" s="1"/>
  <c r="E180" i="2"/>
  <c r="O180" i="9" s="1"/>
  <c r="E181" i="2"/>
  <c r="O181" i="9" s="1"/>
  <c r="E182" i="2"/>
  <c r="O182" i="9" s="1"/>
  <c r="E183" i="2"/>
  <c r="O183" i="9" s="1"/>
  <c r="E184" i="2"/>
  <c r="E185" i="2"/>
  <c r="O185" i="9" s="1"/>
  <c r="E186" i="2"/>
  <c r="O186" i="9" s="1"/>
  <c r="E187" i="2"/>
  <c r="O187" i="9" s="1"/>
  <c r="E188" i="2"/>
  <c r="E189" i="2"/>
  <c r="E190" i="2"/>
  <c r="O190" i="9" s="1"/>
  <c r="E191" i="2"/>
  <c r="E192" i="2"/>
  <c r="E193" i="2"/>
  <c r="E194" i="2"/>
  <c r="E195" i="2"/>
  <c r="E196" i="2"/>
  <c r="E197" i="2"/>
  <c r="O197" i="9" s="1"/>
  <c r="E198" i="2"/>
  <c r="E199" i="2"/>
  <c r="E200" i="2"/>
  <c r="E201" i="2"/>
  <c r="E202" i="2"/>
  <c r="O202" i="9" s="1"/>
  <c r="E203" i="2"/>
  <c r="E204" i="2"/>
  <c r="E205" i="2"/>
  <c r="O205" i="9" s="1"/>
  <c r="E206" i="2"/>
  <c r="O206" i="9" s="1"/>
  <c r="E207" i="2"/>
  <c r="E208" i="2"/>
  <c r="O208" i="9" s="1"/>
  <c r="E209" i="2"/>
  <c r="O209" i="9" s="1"/>
  <c r="E210" i="2"/>
  <c r="E211" i="2"/>
  <c r="O211" i="9" s="1"/>
  <c r="E212" i="2"/>
  <c r="O212" i="9" s="1"/>
  <c r="E213" i="2"/>
  <c r="E214" i="2"/>
  <c r="O214" i="9" s="1"/>
  <c r="E215" i="2"/>
  <c r="O215" i="9" s="1"/>
  <c r="E216" i="2"/>
  <c r="O216" i="9" s="1"/>
  <c r="E217" i="2"/>
  <c r="E218" i="2"/>
  <c r="O218" i="9" s="1"/>
  <c r="E219" i="2"/>
  <c r="O219" i="9" s="1"/>
  <c r="E220" i="2"/>
  <c r="O220" i="9" s="1"/>
  <c r="E221" i="2"/>
  <c r="O221" i="9" s="1"/>
  <c r="E222" i="2"/>
  <c r="O222" i="9" s="1"/>
  <c r="E223" i="2"/>
  <c r="O223" i="9" s="1"/>
  <c r="E224" i="2"/>
  <c r="E225" i="2"/>
  <c r="E226" i="2"/>
  <c r="O226" i="9" s="1"/>
  <c r="E227" i="2"/>
  <c r="O227" i="9" s="1"/>
  <c r="E228" i="2"/>
  <c r="O228" i="9" s="1"/>
  <c r="E229" i="2"/>
  <c r="E230" i="2"/>
  <c r="E231" i="2"/>
  <c r="O231" i="9" s="1"/>
  <c r="E232" i="2"/>
  <c r="E233" i="2"/>
  <c r="E234" i="2"/>
  <c r="O234" i="9" s="1"/>
  <c r="E235" i="2"/>
  <c r="O235" i="9" s="1"/>
  <c r="E236" i="2"/>
  <c r="E237" i="2"/>
  <c r="E238" i="2"/>
  <c r="O238" i="9" s="1"/>
  <c r="E239" i="2"/>
  <c r="O239" i="9" s="1"/>
  <c r="E240" i="2"/>
  <c r="E241" i="2"/>
  <c r="O241" i="9" s="1"/>
  <c r="E242" i="2"/>
  <c r="O242" i="9" s="1"/>
  <c r="E243" i="2"/>
  <c r="O243" i="9" s="1"/>
  <c r="E244" i="2"/>
  <c r="E245" i="2"/>
  <c r="O245" i="9" s="1"/>
  <c r="E246" i="2"/>
  <c r="O246" i="9" s="1"/>
  <c r="E247" i="2"/>
  <c r="E248" i="2"/>
  <c r="E249" i="2"/>
  <c r="O249" i="9" s="1"/>
  <c r="E250" i="2"/>
  <c r="O250" i="9" s="1"/>
  <c r="E251" i="2"/>
  <c r="O251" i="9" s="1"/>
  <c r="E252" i="2"/>
  <c r="E253" i="2"/>
  <c r="O253" i="9" s="1"/>
  <c r="E254" i="2"/>
  <c r="O254" i="9" s="1"/>
  <c r="E255" i="2"/>
  <c r="E256" i="2"/>
  <c r="E257" i="2"/>
  <c r="O257" i="9" s="1"/>
  <c r="E258" i="2"/>
  <c r="O258" i="9" s="1"/>
  <c r="E259" i="2"/>
  <c r="O259" i="9" s="1"/>
  <c r="E260" i="2"/>
  <c r="E261" i="2"/>
  <c r="O261" i="9" s="1"/>
  <c r="E262" i="2"/>
  <c r="O262" i="9" s="1"/>
  <c r="E263" i="2"/>
  <c r="E264" i="2"/>
  <c r="O264" i="9" s="1"/>
  <c r="E265" i="2"/>
  <c r="O265" i="9" s="1"/>
  <c r="E266" i="2"/>
  <c r="O266" i="9" s="1"/>
  <c r="E267" i="2"/>
  <c r="E268" i="2"/>
  <c r="O268" i="9" s="1"/>
  <c r="E269" i="2"/>
  <c r="O269" i="9" s="1"/>
  <c r="E270" i="2"/>
  <c r="O270" i="9" s="1"/>
  <c r="E271" i="2"/>
  <c r="E272" i="2"/>
  <c r="E273" i="2"/>
  <c r="O273" i="9" s="1"/>
  <c r="E274" i="2"/>
  <c r="O274" i="9" s="1"/>
  <c r="E275" i="2"/>
  <c r="E276" i="2"/>
  <c r="E277" i="2"/>
  <c r="O277" i="9" s="1"/>
  <c r="E278" i="2"/>
  <c r="O278" i="9" s="1"/>
  <c r="E279" i="2"/>
  <c r="E280" i="2"/>
  <c r="O280" i="9" s="1"/>
  <c r="E281" i="2"/>
  <c r="O281" i="9" s="1"/>
  <c r="E282" i="2"/>
  <c r="O282" i="9" s="1"/>
  <c r="E283" i="2"/>
  <c r="E284" i="2"/>
  <c r="O284" i="9" s="1"/>
  <c r="E285" i="2"/>
  <c r="O285" i="9" s="1"/>
  <c r="E286" i="2"/>
  <c r="O286" i="9" s="1"/>
  <c r="E287" i="2"/>
  <c r="E288" i="2"/>
  <c r="O288" i="9" s="1"/>
  <c r="E289" i="2"/>
  <c r="O289" i="9" s="1"/>
  <c r="E290" i="2"/>
  <c r="E291" i="2"/>
  <c r="O291" i="9" s="1"/>
  <c r="E292" i="2"/>
  <c r="O292" i="9" s="1"/>
  <c r="E293" i="2"/>
  <c r="E294" i="2"/>
  <c r="E295" i="2"/>
  <c r="O295" i="9" s="1"/>
  <c r="E296" i="2"/>
  <c r="O296" i="9" s="1"/>
  <c r="E297" i="2"/>
  <c r="E298" i="2"/>
  <c r="E299" i="2"/>
  <c r="O299" i="9" s="1"/>
  <c r="E300" i="2"/>
  <c r="O300" i="9" s="1"/>
  <c r="E301" i="2"/>
  <c r="O301" i="9" s="1"/>
  <c r="E302" i="2"/>
  <c r="E303" i="2"/>
  <c r="O303" i="9" s="1"/>
  <c r="E304" i="2"/>
  <c r="O304" i="9" s="1"/>
  <c r="E305" i="2"/>
  <c r="E306" i="2"/>
  <c r="E307" i="2"/>
  <c r="O307" i="9" s="1"/>
  <c r="E308" i="2"/>
  <c r="O308" i="9" s="1"/>
  <c r="E309" i="2"/>
  <c r="E310" i="2"/>
  <c r="O310" i="9" s="1"/>
  <c r="E311" i="2"/>
  <c r="O311" i="9" s="1"/>
  <c r="E312" i="2"/>
  <c r="E313" i="2"/>
  <c r="O313" i="9" s="1"/>
  <c r="E314" i="2"/>
  <c r="E315" i="2"/>
  <c r="O315" i="9" s="1"/>
  <c r="E316" i="2"/>
  <c r="E317" i="2"/>
  <c r="E318" i="2"/>
  <c r="E319" i="2"/>
  <c r="E320" i="2"/>
  <c r="E321" i="2"/>
  <c r="E322" i="2"/>
  <c r="E323" i="2"/>
  <c r="E324" i="2"/>
  <c r="O324" i="9" s="1"/>
  <c r="E325" i="2"/>
  <c r="E326" i="2"/>
  <c r="E327" i="2"/>
  <c r="O327" i="9" s="1"/>
  <c r="E328" i="2"/>
  <c r="O328" i="9" s="1"/>
  <c r="E329" i="2"/>
  <c r="E330" i="2"/>
  <c r="E331" i="2"/>
  <c r="F4" i="2"/>
  <c r="N4" i="9" s="1"/>
  <c r="F5" i="2"/>
  <c r="N5" i="9" s="1"/>
  <c r="F6" i="2"/>
  <c r="N6" i="9" s="1"/>
  <c r="F7" i="2"/>
  <c r="F8" i="2"/>
  <c r="N8" i="9" s="1"/>
  <c r="F9" i="2"/>
  <c r="N9" i="9" s="1"/>
  <c r="F10" i="2"/>
  <c r="N10" i="9" s="1"/>
  <c r="F11" i="2"/>
  <c r="F12" i="2"/>
  <c r="N12" i="9" s="1"/>
  <c r="F13" i="2"/>
  <c r="N13" i="9" s="1"/>
  <c r="F14" i="2"/>
  <c r="N14" i="9" s="1"/>
  <c r="F15" i="2"/>
  <c r="F16" i="2"/>
  <c r="N16" i="9" s="1"/>
  <c r="F17" i="2"/>
  <c r="N17" i="9" s="1"/>
  <c r="F18" i="2"/>
  <c r="N18" i="9" s="1"/>
  <c r="F19" i="2"/>
  <c r="F20" i="2"/>
  <c r="N20" i="9" s="1"/>
  <c r="F21" i="2"/>
  <c r="N21" i="9" s="1"/>
  <c r="F22" i="2"/>
  <c r="N22" i="9" s="1"/>
  <c r="F23" i="2"/>
  <c r="F24" i="2"/>
  <c r="N24" i="9" s="1"/>
  <c r="F25" i="2"/>
  <c r="N25" i="9" s="1"/>
  <c r="F26" i="2"/>
  <c r="N26" i="9" s="1"/>
  <c r="F27" i="2"/>
  <c r="F28" i="2"/>
  <c r="N28" i="9" s="1"/>
  <c r="F29" i="2"/>
  <c r="F30" i="2"/>
  <c r="N30" i="9" s="1"/>
  <c r="F31" i="2"/>
  <c r="F32" i="2"/>
  <c r="N32" i="9" s="1"/>
  <c r="F33" i="2"/>
  <c r="N33" i="9" s="1"/>
  <c r="F34" i="2"/>
  <c r="N34" i="9" s="1"/>
  <c r="F35" i="2"/>
  <c r="F36" i="2"/>
  <c r="N36" i="9" s="1"/>
  <c r="F37" i="2"/>
  <c r="N37" i="9" s="1"/>
  <c r="F38" i="2"/>
  <c r="N38" i="9" s="1"/>
  <c r="F39" i="2"/>
  <c r="N39" i="9" s="1"/>
  <c r="F40" i="2"/>
  <c r="F41" i="2"/>
  <c r="N41" i="9" s="1"/>
  <c r="F42" i="2"/>
  <c r="N42" i="9" s="1"/>
  <c r="F43" i="2"/>
  <c r="F44" i="2"/>
  <c r="N44" i="9" s="1"/>
  <c r="F45" i="2"/>
  <c r="N45" i="9" s="1"/>
  <c r="F46" i="2"/>
  <c r="N46" i="9" s="1"/>
  <c r="F47" i="2"/>
  <c r="N47" i="9" s="1"/>
  <c r="F48" i="2"/>
  <c r="N48" i="9" s="1"/>
  <c r="F49" i="2"/>
  <c r="N49" i="9" s="1"/>
  <c r="F50" i="2"/>
  <c r="N50" i="9" s="1"/>
  <c r="F51" i="2"/>
  <c r="N51" i="9" s="1"/>
  <c r="F52" i="2"/>
  <c r="N52" i="9" s="1"/>
  <c r="F53" i="2"/>
  <c r="N53" i="9" s="1"/>
  <c r="F54" i="2"/>
  <c r="N54" i="9" s="1"/>
  <c r="F55" i="2"/>
  <c r="N55" i="9" s="1"/>
  <c r="F56" i="2"/>
  <c r="N56" i="9" s="1"/>
  <c r="F57" i="2"/>
  <c r="N57" i="9" s="1"/>
  <c r="F58" i="2"/>
  <c r="F59" i="2"/>
  <c r="F60" i="2"/>
  <c r="N60" i="9" s="1"/>
  <c r="F61" i="2"/>
  <c r="N61" i="9" s="1"/>
  <c r="F62" i="2"/>
  <c r="N62" i="9" s="1"/>
  <c r="F63" i="2"/>
  <c r="F64" i="2"/>
  <c r="F65" i="2"/>
  <c r="N65" i="9" s="1"/>
  <c r="F66" i="2"/>
  <c r="N66" i="9" s="1"/>
  <c r="F67" i="2"/>
  <c r="F68" i="2"/>
  <c r="F69" i="2"/>
  <c r="N69" i="9" s="1"/>
  <c r="F70" i="2"/>
  <c r="N70" i="9" s="1"/>
  <c r="F71" i="2"/>
  <c r="F72" i="2"/>
  <c r="N72" i="9" s="1"/>
  <c r="F73" i="2"/>
  <c r="N73" i="9" s="1"/>
  <c r="F74" i="2"/>
  <c r="N74" i="9" s="1"/>
  <c r="F75" i="2"/>
  <c r="N75" i="9" s="1"/>
  <c r="F76" i="2"/>
  <c r="N76" i="9" s="1"/>
  <c r="F77" i="2"/>
  <c r="N77" i="9" s="1"/>
  <c r="F78" i="2"/>
  <c r="N78" i="9" s="1"/>
  <c r="F79" i="2"/>
  <c r="F80" i="2"/>
  <c r="N80" i="9" s="1"/>
  <c r="F81" i="2"/>
  <c r="F82" i="2"/>
  <c r="N82" i="9" s="1"/>
  <c r="F83" i="2"/>
  <c r="N83" i="9" s="1"/>
  <c r="F84" i="2"/>
  <c r="N84" i="9" s="1"/>
  <c r="F85" i="2"/>
  <c r="N85" i="9" s="1"/>
  <c r="F86" i="2"/>
  <c r="N86" i="9" s="1"/>
  <c r="F87" i="2"/>
  <c r="N87" i="9" s="1"/>
  <c r="F88" i="2"/>
  <c r="N88" i="9" s="1"/>
  <c r="F89" i="2"/>
  <c r="N89" i="9" s="1"/>
  <c r="F90" i="2"/>
  <c r="N90" i="9" s="1"/>
  <c r="F91" i="2"/>
  <c r="N91" i="9" s="1"/>
  <c r="F92" i="2"/>
  <c r="N92" i="9" s="1"/>
  <c r="F93" i="2"/>
  <c r="N93" i="9" s="1"/>
  <c r="F94" i="2"/>
  <c r="N94" i="9" s="1"/>
  <c r="F95" i="2"/>
  <c r="N95" i="9" s="1"/>
  <c r="F96" i="2"/>
  <c r="N96" i="9" s="1"/>
  <c r="F97" i="2"/>
  <c r="N97" i="9" s="1"/>
  <c r="F98" i="2"/>
  <c r="N98" i="9" s="1"/>
  <c r="F99" i="2"/>
  <c r="N99" i="9" s="1"/>
  <c r="F100" i="2"/>
  <c r="N100" i="9" s="1"/>
  <c r="F101" i="2"/>
  <c r="N101" i="9" s="1"/>
  <c r="F102" i="2"/>
  <c r="N102" i="9" s="1"/>
  <c r="F103" i="2"/>
  <c r="N103" i="9" s="1"/>
  <c r="F104" i="2"/>
  <c r="N104" i="9" s="1"/>
  <c r="F105" i="2"/>
  <c r="F106" i="2"/>
  <c r="N106" i="9" s="1"/>
  <c r="F107" i="2"/>
  <c r="N107" i="9" s="1"/>
  <c r="F108" i="2"/>
  <c r="N108" i="9" s="1"/>
  <c r="F109" i="2"/>
  <c r="F110" i="2"/>
  <c r="N110" i="9" s="1"/>
  <c r="F111" i="2"/>
  <c r="N111" i="9" s="1"/>
  <c r="F112" i="2"/>
  <c r="N112" i="9" s="1"/>
  <c r="F113" i="2"/>
  <c r="N113" i="9" s="1"/>
  <c r="F114" i="2"/>
  <c r="N114" i="9" s="1"/>
  <c r="F115" i="2"/>
  <c r="N115" i="9" s="1"/>
  <c r="F116" i="2"/>
  <c r="N116" i="9" s="1"/>
  <c r="F117" i="2"/>
  <c r="F118" i="2"/>
  <c r="N118" i="9" s="1"/>
  <c r="F119" i="2"/>
  <c r="F120" i="2"/>
  <c r="N120" i="9" s="1"/>
  <c r="F121" i="2"/>
  <c r="N121" i="9" s="1"/>
  <c r="F122" i="2"/>
  <c r="N122" i="9" s="1"/>
  <c r="F123" i="2"/>
  <c r="N123" i="9" s="1"/>
  <c r="F124" i="2"/>
  <c r="F125" i="2"/>
  <c r="N125" i="9" s="1"/>
  <c r="F126" i="2"/>
  <c r="N126" i="9" s="1"/>
  <c r="F127" i="2"/>
  <c r="N127" i="9" s="1"/>
  <c r="F128" i="2"/>
  <c r="N128" i="9" s="1"/>
  <c r="F129" i="2"/>
  <c r="N129" i="9" s="1"/>
  <c r="F130" i="2"/>
  <c r="N130" i="9" s="1"/>
  <c r="F131" i="2"/>
  <c r="N131" i="9" s="1"/>
  <c r="F132" i="2"/>
  <c r="F133" i="2"/>
  <c r="N133" i="9" s="1"/>
  <c r="F134" i="2"/>
  <c r="F135" i="2"/>
  <c r="N135" i="9" s="1"/>
  <c r="F136" i="2"/>
  <c r="F137" i="2"/>
  <c r="N137" i="9" s="1"/>
  <c r="F138" i="2"/>
  <c r="F139" i="2"/>
  <c r="N139" i="9" s="1"/>
  <c r="F140" i="2"/>
  <c r="N140" i="9" s="1"/>
  <c r="F141" i="2"/>
  <c r="N141" i="9" s="1"/>
  <c r="F142" i="2"/>
  <c r="N142" i="9" s="1"/>
  <c r="F143" i="2"/>
  <c r="N143" i="9" s="1"/>
  <c r="F144" i="2"/>
  <c r="N144" i="9" s="1"/>
  <c r="F145" i="2"/>
  <c r="F146" i="2"/>
  <c r="N146" i="9" s="1"/>
  <c r="F147" i="2"/>
  <c r="N147" i="9" s="1"/>
  <c r="F148" i="2"/>
  <c r="N148" i="9" s="1"/>
  <c r="F149" i="2"/>
  <c r="F150" i="2"/>
  <c r="N150" i="9" s="1"/>
  <c r="F151" i="2"/>
  <c r="N151" i="9" s="1"/>
  <c r="F152" i="2"/>
  <c r="N152" i="9" s="1"/>
  <c r="F153" i="2"/>
  <c r="N153" i="9" s="1"/>
  <c r="F154" i="2"/>
  <c r="F155" i="2"/>
  <c r="F156" i="2"/>
  <c r="N156" i="9" s="1"/>
  <c r="F157" i="2"/>
  <c r="F158" i="2"/>
  <c r="F159" i="2"/>
  <c r="N159" i="9" s="1"/>
  <c r="F160" i="2"/>
  <c r="N160" i="9" s="1"/>
  <c r="F161" i="2"/>
  <c r="F162" i="2"/>
  <c r="F163" i="2"/>
  <c r="F164" i="2"/>
  <c r="N164" i="9" s="1"/>
  <c r="F165" i="2"/>
  <c r="F166" i="2"/>
  <c r="F167" i="2"/>
  <c r="F168" i="2"/>
  <c r="F169" i="2"/>
  <c r="N169" i="9" s="1"/>
  <c r="F170" i="2"/>
  <c r="F171" i="2"/>
  <c r="N171" i="9" s="1"/>
  <c r="F172" i="2"/>
  <c r="N172" i="9" s="1"/>
  <c r="F173" i="2"/>
  <c r="N173" i="9" s="1"/>
  <c r="F174" i="2"/>
  <c r="N174" i="9" s="1"/>
  <c r="F175" i="2"/>
  <c r="N175" i="9" s="1"/>
  <c r="F176" i="2"/>
  <c r="N176" i="9" s="1"/>
  <c r="F177" i="2"/>
  <c r="N177" i="9" s="1"/>
  <c r="F178" i="2"/>
  <c r="F179" i="2"/>
  <c r="N179" i="9" s="1"/>
  <c r="F180" i="2"/>
  <c r="F181" i="2"/>
  <c r="N181" i="9" s="1"/>
  <c r="F182" i="2"/>
  <c r="F183" i="2"/>
  <c r="N183" i="9" s="1"/>
  <c r="F184" i="2"/>
  <c r="N184" i="9" s="1"/>
  <c r="F185" i="2"/>
  <c r="N185" i="9" s="1"/>
  <c r="F186" i="2"/>
  <c r="N186" i="9" s="1"/>
  <c r="F187" i="2"/>
  <c r="F188" i="2"/>
  <c r="N188" i="9" s="1"/>
  <c r="F189" i="2"/>
  <c r="N189" i="9" s="1"/>
  <c r="F190" i="2"/>
  <c r="N190" i="9" s="1"/>
  <c r="F191" i="2"/>
  <c r="F192" i="2"/>
  <c r="F193" i="2"/>
  <c r="N193" i="9" s="1"/>
  <c r="F194" i="2"/>
  <c r="F195" i="2"/>
  <c r="N195" i="9" s="1"/>
  <c r="F196" i="2"/>
  <c r="F197" i="2"/>
  <c r="N197" i="9" s="1"/>
  <c r="F198" i="2"/>
  <c r="N198" i="9" s="1"/>
  <c r="F199" i="2"/>
  <c r="F200" i="2"/>
  <c r="F201" i="2"/>
  <c r="N201" i="9" s="1"/>
  <c r="F202" i="2"/>
  <c r="N202" i="9" s="1"/>
  <c r="F203" i="2"/>
  <c r="N203" i="9" s="1"/>
  <c r="F204" i="2"/>
  <c r="N204" i="9" s="1"/>
  <c r="F205" i="2"/>
  <c r="N205" i="9" s="1"/>
  <c r="F206" i="2"/>
  <c r="N206" i="9" s="1"/>
  <c r="F207" i="2"/>
  <c r="N207" i="9" s="1"/>
  <c r="F208" i="2"/>
  <c r="N208" i="9" s="1"/>
  <c r="F209" i="2"/>
  <c r="F210" i="2"/>
  <c r="N210" i="9" s="1"/>
  <c r="F211" i="2"/>
  <c r="N211" i="9" s="1"/>
  <c r="F212" i="2"/>
  <c r="N212" i="9" s="1"/>
  <c r="F213" i="2"/>
  <c r="N213" i="9" s="1"/>
  <c r="F214" i="2"/>
  <c r="N214" i="9" s="1"/>
  <c r="F215" i="2"/>
  <c r="N215" i="9" s="1"/>
  <c r="F216" i="2"/>
  <c r="F217" i="2"/>
  <c r="N217" i="9" s="1"/>
  <c r="F218" i="2"/>
  <c r="N218" i="9" s="1"/>
  <c r="F219" i="2"/>
  <c r="N219" i="9" s="1"/>
  <c r="F220" i="2"/>
  <c r="N220" i="9" s="1"/>
  <c r="F221" i="2"/>
  <c r="N221" i="9" s="1"/>
  <c r="F222" i="2"/>
  <c r="N222" i="9" s="1"/>
  <c r="F223" i="2"/>
  <c r="N223" i="9" s="1"/>
  <c r="F224" i="2"/>
  <c r="N224" i="9" s="1"/>
  <c r="F225" i="2"/>
  <c r="N225" i="9" s="1"/>
  <c r="F226" i="2"/>
  <c r="N226" i="9" s="1"/>
  <c r="F227" i="2"/>
  <c r="F228" i="2"/>
  <c r="N228" i="9" s="1"/>
  <c r="F229" i="2"/>
  <c r="N229" i="9" s="1"/>
  <c r="F230" i="2"/>
  <c r="N230" i="9" s="1"/>
  <c r="F231" i="2"/>
  <c r="N231" i="9" s="1"/>
  <c r="F232" i="2"/>
  <c r="N232" i="9" s="1"/>
  <c r="F233" i="2"/>
  <c r="F234" i="2"/>
  <c r="N234" i="9" s="1"/>
  <c r="F235" i="2"/>
  <c r="N235" i="9" s="1"/>
  <c r="F236" i="2"/>
  <c r="N236" i="9" s="1"/>
  <c r="F237" i="2"/>
  <c r="F238" i="2"/>
  <c r="N238" i="9" s="1"/>
  <c r="F239" i="2"/>
  <c r="N239" i="9" s="1"/>
  <c r="F240" i="2"/>
  <c r="N240" i="9" s="1"/>
  <c r="F241" i="2"/>
  <c r="F242" i="2"/>
  <c r="N242" i="9" s="1"/>
  <c r="F243" i="2"/>
  <c r="N243" i="9" s="1"/>
  <c r="F244" i="2"/>
  <c r="N244" i="9" s="1"/>
  <c r="F245" i="2"/>
  <c r="N245" i="9" s="1"/>
  <c r="F246" i="2"/>
  <c r="F247" i="2"/>
  <c r="N247" i="9" s="1"/>
  <c r="F248" i="2"/>
  <c r="N248" i="9" s="1"/>
  <c r="F249" i="2"/>
  <c r="N249" i="9" s="1"/>
  <c r="F250" i="2"/>
  <c r="N250" i="9" s="1"/>
  <c r="F251" i="2"/>
  <c r="N251" i="9" s="1"/>
  <c r="F252" i="2"/>
  <c r="N252" i="9" s="1"/>
  <c r="F253" i="2"/>
  <c r="F254" i="2"/>
  <c r="F255" i="2"/>
  <c r="N255" i="9" s="1"/>
  <c r="F256" i="2"/>
  <c r="N256" i="9" s="1"/>
  <c r="F257" i="2"/>
  <c r="N257" i="9" s="1"/>
  <c r="F258" i="2"/>
  <c r="N258" i="9" s="1"/>
  <c r="F259" i="2"/>
  <c r="N259" i="9" s="1"/>
  <c r="F260" i="2"/>
  <c r="N260" i="9" s="1"/>
  <c r="F261" i="2"/>
  <c r="N261" i="9" s="1"/>
  <c r="F262" i="2"/>
  <c r="N262" i="9" s="1"/>
  <c r="F263" i="2"/>
  <c r="N263" i="9" s="1"/>
  <c r="F264" i="2"/>
  <c r="N264" i="9" s="1"/>
  <c r="F265" i="2"/>
  <c r="F266" i="2"/>
  <c r="F267" i="2"/>
  <c r="N267" i="9" s="1"/>
  <c r="F268" i="2"/>
  <c r="N268" i="9" s="1"/>
  <c r="F269" i="2"/>
  <c r="F270" i="2"/>
  <c r="N270" i="9" s="1"/>
  <c r="F271" i="2"/>
  <c r="N271" i="9" s="1"/>
  <c r="F272" i="2"/>
  <c r="N272" i="9" s="1"/>
  <c r="F273" i="2"/>
  <c r="F274" i="2"/>
  <c r="F275" i="2"/>
  <c r="N275" i="9" s="1"/>
  <c r="F276" i="2"/>
  <c r="N276" i="9" s="1"/>
  <c r="F277" i="2"/>
  <c r="F278" i="2"/>
  <c r="N278" i="9" s="1"/>
  <c r="F279" i="2"/>
  <c r="N279" i="9" s="1"/>
  <c r="F280" i="2"/>
  <c r="N280" i="9" s="1"/>
  <c r="F281" i="2"/>
  <c r="F282" i="2"/>
  <c r="F283" i="2"/>
  <c r="N283" i="9" s="1"/>
  <c r="F284" i="2"/>
  <c r="N284" i="9" s="1"/>
  <c r="F285" i="2"/>
  <c r="F286" i="2"/>
  <c r="N286" i="9" s="1"/>
  <c r="F287" i="2"/>
  <c r="N287" i="9" s="1"/>
  <c r="F288" i="2"/>
  <c r="N288" i="9" s="1"/>
  <c r="F289" i="2"/>
  <c r="N289" i="9" s="1"/>
  <c r="F290" i="2"/>
  <c r="N290" i="9" s="1"/>
  <c r="F291" i="2"/>
  <c r="N291" i="9" s="1"/>
  <c r="F292" i="2"/>
  <c r="N292" i="9" s="1"/>
  <c r="F293" i="2"/>
  <c r="N293" i="9" s="1"/>
  <c r="F294" i="2"/>
  <c r="N294" i="9" s="1"/>
  <c r="F295" i="2"/>
  <c r="N295" i="9" s="1"/>
  <c r="F296" i="2"/>
  <c r="N296" i="9" s="1"/>
  <c r="F297" i="2"/>
  <c r="N297" i="9" s="1"/>
  <c r="F298" i="2"/>
  <c r="N298" i="9" s="1"/>
  <c r="F299" i="2"/>
  <c r="N299" i="9" s="1"/>
  <c r="F300" i="2"/>
  <c r="F301" i="2"/>
  <c r="N301" i="9" s="1"/>
  <c r="F302" i="2"/>
  <c r="N302" i="9" s="1"/>
  <c r="F303" i="2"/>
  <c r="N303" i="9" s="1"/>
  <c r="F304" i="2"/>
  <c r="F305" i="2"/>
  <c r="F306" i="2"/>
  <c r="N306" i="9" s="1"/>
  <c r="F307" i="2"/>
  <c r="N307" i="9" s="1"/>
  <c r="F308" i="2"/>
  <c r="N308" i="9" s="1"/>
  <c r="F309" i="2"/>
  <c r="F310" i="2"/>
  <c r="N310" i="9" s="1"/>
  <c r="F311" i="2"/>
  <c r="N311" i="9" s="1"/>
  <c r="F312" i="2"/>
  <c r="F313" i="2"/>
  <c r="N313" i="9" s="1"/>
  <c r="F314" i="2"/>
  <c r="N314" i="9" s="1"/>
  <c r="F315" i="2"/>
  <c r="N315" i="9" s="1"/>
  <c r="F316" i="2"/>
  <c r="F317" i="2"/>
  <c r="F318" i="2"/>
  <c r="F319" i="2"/>
  <c r="N319" i="9" s="1"/>
  <c r="F320" i="2"/>
  <c r="N320" i="9" s="1"/>
  <c r="F321" i="2"/>
  <c r="N321" i="9" s="1"/>
  <c r="F322" i="2"/>
  <c r="N322" i="9" s="1"/>
  <c r="F323" i="2"/>
  <c r="N323" i="9" s="1"/>
  <c r="F324" i="2"/>
  <c r="N324" i="9" s="1"/>
  <c r="F325" i="2"/>
  <c r="F325" i="7" s="1"/>
  <c r="F326" i="2"/>
  <c r="F327" i="2"/>
  <c r="N327" i="9" s="1"/>
  <c r="F328" i="2"/>
  <c r="F329" i="2"/>
  <c r="F330" i="2"/>
  <c r="N330" i="9" s="1"/>
  <c r="F331" i="2"/>
  <c r="N331" i="9" s="1"/>
  <c r="G4" i="2"/>
  <c r="M4" i="9" s="1"/>
  <c r="G5" i="2"/>
  <c r="M5" i="9" s="1"/>
  <c r="G6" i="2"/>
  <c r="M6" i="9" s="1"/>
  <c r="G7" i="2"/>
  <c r="M7" i="9" s="1"/>
  <c r="G8" i="2"/>
  <c r="M8" i="9" s="1"/>
  <c r="G9" i="2"/>
  <c r="M9" i="9" s="1"/>
  <c r="G10" i="2"/>
  <c r="M10" i="9" s="1"/>
  <c r="G11" i="2"/>
  <c r="M11" i="9" s="1"/>
  <c r="G12" i="2"/>
  <c r="M12" i="9" s="1"/>
  <c r="G13" i="2"/>
  <c r="M13" i="9" s="1"/>
  <c r="G14" i="2"/>
  <c r="M14" i="9" s="1"/>
  <c r="G15" i="2"/>
  <c r="M15" i="9" s="1"/>
  <c r="G16" i="2"/>
  <c r="M16" i="9" s="1"/>
  <c r="G17" i="2"/>
  <c r="M17" i="9" s="1"/>
  <c r="G18" i="2"/>
  <c r="M18" i="9" s="1"/>
  <c r="G19" i="2"/>
  <c r="M19" i="9" s="1"/>
  <c r="G20" i="2"/>
  <c r="M20" i="9" s="1"/>
  <c r="G21" i="2"/>
  <c r="M21" i="9" s="1"/>
  <c r="G22" i="2"/>
  <c r="M22" i="9" s="1"/>
  <c r="G23" i="2"/>
  <c r="M23" i="9" s="1"/>
  <c r="G24" i="2"/>
  <c r="M24" i="9" s="1"/>
  <c r="G25" i="2"/>
  <c r="M25" i="9" s="1"/>
  <c r="G26" i="2"/>
  <c r="M26" i="9" s="1"/>
  <c r="G27" i="2"/>
  <c r="M27" i="9" s="1"/>
  <c r="G28" i="2"/>
  <c r="M28" i="9" s="1"/>
  <c r="G29" i="2"/>
  <c r="M29" i="9" s="1"/>
  <c r="G30" i="2"/>
  <c r="M30" i="9" s="1"/>
  <c r="G31" i="2"/>
  <c r="M31" i="9" s="1"/>
  <c r="G32" i="2"/>
  <c r="G33" i="2"/>
  <c r="M33" i="9" s="1"/>
  <c r="G34" i="2"/>
  <c r="M34" i="9" s="1"/>
  <c r="G35" i="2"/>
  <c r="M35" i="9" s="1"/>
  <c r="G36" i="2"/>
  <c r="G37" i="2"/>
  <c r="M37" i="9" s="1"/>
  <c r="G38" i="2"/>
  <c r="M38" i="9" s="1"/>
  <c r="G39" i="2"/>
  <c r="M39" i="9" s="1"/>
  <c r="G40" i="2"/>
  <c r="M40" i="9" s="1"/>
  <c r="G41" i="2"/>
  <c r="M41" i="9" s="1"/>
  <c r="G42" i="2"/>
  <c r="M42" i="9" s="1"/>
  <c r="G43" i="2"/>
  <c r="M43" i="9" s="1"/>
  <c r="G44" i="2"/>
  <c r="M44" i="9" s="1"/>
  <c r="G45" i="2"/>
  <c r="M45" i="9" s="1"/>
  <c r="G46" i="2"/>
  <c r="G47" i="2"/>
  <c r="M47" i="9" s="1"/>
  <c r="G48" i="2"/>
  <c r="M48" i="9" s="1"/>
  <c r="G49" i="2"/>
  <c r="M49" i="9" s="1"/>
  <c r="G50" i="2"/>
  <c r="G51" i="2"/>
  <c r="M51" i="9" s="1"/>
  <c r="G52" i="2"/>
  <c r="G53" i="2"/>
  <c r="G54" i="2"/>
  <c r="G55" i="2"/>
  <c r="M55" i="9" s="1"/>
  <c r="G56" i="2"/>
  <c r="G57" i="2"/>
  <c r="G58" i="2"/>
  <c r="G59" i="2"/>
  <c r="M59" i="9" s="1"/>
  <c r="G60" i="2"/>
  <c r="M60" i="9" s="1"/>
  <c r="G61" i="2"/>
  <c r="M61" i="9" s="1"/>
  <c r="G62" i="2"/>
  <c r="M62" i="9" s="1"/>
  <c r="G63" i="2"/>
  <c r="G64" i="2"/>
  <c r="G65" i="2"/>
  <c r="M65" i="9" s="1"/>
  <c r="G66" i="2"/>
  <c r="M66" i="9" s="1"/>
  <c r="G67" i="2"/>
  <c r="G68" i="2"/>
  <c r="M68" i="9" s="1"/>
  <c r="G69" i="2"/>
  <c r="M69" i="9" s="1"/>
  <c r="G70" i="2"/>
  <c r="M70" i="9" s="1"/>
  <c r="G71" i="2"/>
  <c r="G72" i="2"/>
  <c r="M72" i="9" s="1"/>
  <c r="G73" i="2"/>
  <c r="M73" i="9" s="1"/>
  <c r="G74" i="2"/>
  <c r="M74" i="9" s="1"/>
  <c r="G75" i="2"/>
  <c r="M75" i="9" s="1"/>
  <c r="G76" i="2"/>
  <c r="M76" i="9" s="1"/>
  <c r="G77" i="2"/>
  <c r="M77" i="9" s="1"/>
  <c r="G78" i="2"/>
  <c r="M78" i="9" s="1"/>
  <c r="G79" i="2"/>
  <c r="M79" i="9" s="1"/>
  <c r="G80" i="2"/>
  <c r="M80" i="9" s="1"/>
  <c r="G81" i="2"/>
  <c r="M81" i="9" s="1"/>
  <c r="G82" i="2"/>
  <c r="M82" i="9" s="1"/>
  <c r="G83" i="2"/>
  <c r="M83" i="9" s="1"/>
  <c r="G84" i="2"/>
  <c r="M84" i="9" s="1"/>
  <c r="G85" i="2"/>
  <c r="G86" i="2"/>
  <c r="M86" i="9" s="1"/>
  <c r="G87" i="2"/>
  <c r="M87" i="9" s="1"/>
  <c r="G88" i="2"/>
  <c r="G89" i="2"/>
  <c r="G90" i="2"/>
  <c r="M90" i="9" s="1"/>
  <c r="G91" i="2"/>
  <c r="M91" i="9" s="1"/>
  <c r="G92" i="2"/>
  <c r="M92" i="9" s="1"/>
  <c r="G93" i="2"/>
  <c r="M93" i="9" s="1"/>
  <c r="G94" i="2"/>
  <c r="M94" i="9" s="1"/>
  <c r="G95" i="2"/>
  <c r="G96" i="2"/>
  <c r="M96" i="9" s="1"/>
  <c r="G97" i="2"/>
  <c r="G98" i="2"/>
  <c r="M98" i="9" s="1"/>
  <c r="G99" i="2"/>
  <c r="G100" i="2"/>
  <c r="M100" i="9" s="1"/>
  <c r="G101" i="2"/>
  <c r="M101" i="9" s="1"/>
  <c r="G102" i="2"/>
  <c r="M102" i="9" s="1"/>
  <c r="G103" i="2"/>
  <c r="M103" i="9" s="1"/>
  <c r="G104" i="2"/>
  <c r="G105" i="2"/>
  <c r="M105" i="9" s="1"/>
  <c r="G106" i="2"/>
  <c r="G107" i="2"/>
  <c r="M107" i="9" s="1"/>
  <c r="G108" i="2"/>
  <c r="M108" i="9" s="1"/>
  <c r="G109" i="2"/>
  <c r="M109" i="9" s="1"/>
  <c r="G110" i="2"/>
  <c r="M110" i="9" s="1"/>
  <c r="G111" i="2"/>
  <c r="G112" i="2"/>
  <c r="M112" i="9" s="1"/>
  <c r="G113" i="2"/>
  <c r="G114" i="2"/>
  <c r="M114" i="9" s="1"/>
  <c r="G115" i="2"/>
  <c r="M115" i="9" s="1"/>
  <c r="G116" i="2"/>
  <c r="G117" i="2"/>
  <c r="M117" i="9" s="1"/>
  <c r="G118" i="2"/>
  <c r="M118" i="9" s="1"/>
  <c r="G119" i="2"/>
  <c r="M119" i="9" s="1"/>
  <c r="G120" i="2"/>
  <c r="M120" i="9" s="1"/>
  <c r="G121" i="2"/>
  <c r="M121" i="9" s="1"/>
  <c r="G122" i="2"/>
  <c r="M122" i="9" s="1"/>
  <c r="G123" i="2"/>
  <c r="M123" i="9" s="1"/>
  <c r="G124" i="2"/>
  <c r="M124" i="9" s="1"/>
  <c r="G125" i="2"/>
  <c r="G126" i="2"/>
  <c r="M126" i="9" s="1"/>
  <c r="G127" i="2"/>
  <c r="M127" i="9" s="1"/>
  <c r="G128" i="2"/>
  <c r="M128" i="9" s="1"/>
  <c r="G129" i="2"/>
  <c r="G130" i="2"/>
  <c r="M130" i="9" s="1"/>
  <c r="G131" i="2"/>
  <c r="M131" i="9" s="1"/>
  <c r="G132" i="2"/>
  <c r="M132" i="9" s="1"/>
  <c r="G133" i="2"/>
  <c r="M133" i="9" s="1"/>
  <c r="G134" i="2"/>
  <c r="M134" i="9" s="1"/>
  <c r="G135" i="2"/>
  <c r="M135" i="9" s="1"/>
  <c r="G136" i="2"/>
  <c r="M136" i="9" s="1"/>
  <c r="G137" i="2"/>
  <c r="G138" i="2"/>
  <c r="M138" i="9" s="1"/>
  <c r="G139" i="2"/>
  <c r="M139" i="9" s="1"/>
  <c r="G140" i="2"/>
  <c r="M140" i="9" s="1"/>
  <c r="G141" i="2"/>
  <c r="M141" i="9" s="1"/>
  <c r="G142" i="2"/>
  <c r="M142" i="9" s="1"/>
  <c r="G143" i="2"/>
  <c r="M143" i="9" s="1"/>
  <c r="G144" i="2"/>
  <c r="M144" i="9" s="1"/>
  <c r="G145" i="2"/>
  <c r="M145" i="9" s="1"/>
  <c r="M146" i="9"/>
  <c r="G147" i="2"/>
  <c r="M147" i="9" s="1"/>
  <c r="G148" i="2"/>
  <c r="M148" i="9" s="1"/>
  <c r="G149" i="2"/>
  <c r="M149" i="9" s="1"/>
  <c r="G150" i="2"/>
  <c r="M150" i="9" s="1"/>
  <c r="G151" i="2"/>
  <c r="M151" i="9" s="1"/>
  <c r="G152" i="2"/>
  <c r="M152" i="9" s="1"/>
  <c r="G153" i="2"/>
  <c r="M153" i="9" s="1"/>
  <c r="G154" i="2"/>
  <c r="M154" i="9" s="1"/>
  <c r="G155" i="2"/>
  <c r="M155" i="9" s="1"/>
  <c r="G156" i="2"/>
  <c r="M156" i="9" s="1"/>
  <c r="G157" i="2"/>
  <c r="M157" i="9" s="1"/>
  <c r="G158" i="2"/>
  <c r="M158" i="9" s="1"/>
  <c r="G159" i="2"/>
  <c r="M159" i="9" s="1"/>
  <c r="G160" i="2"/>
  <c r="M160" i="9" s="1"/>
  <c r="G161" i="2"/>
  <c r="M161" i="9" s="1"/>
  <c r="G162" i="2"/>
  <c r="M162" i="9" s="1"/>
  <c r="G163" i="2"/>
  <c r="M163" i="9" s="1"/>
  <c r="G164" i="2"/>
  <c r="M164" i="9" s="1"/>
  <c r="G165" i="2"/>
  <c r="G166" i="2"/>
  <c r="M166" i="9" s="1"/>
  <c r="G167" i="2"/>
  <c r="M167" i="9" s="1"/>
  <c r="G168" i="2"/>
  <c r="M168" i="9" s="1"/>
  <c r="G169" i="2"/>
  <c r="M169" i="9" s="1"/>
  <c r="G170" i="2"/>
  <c r="M170" i="9" s="1"/>
  <c r="G171" i="2"/>
  <c r="M171" i="9" s="1"/>
  <c r="G172" i="2"/>
  <c r="M172" i="9" s="1"/>
  <c r="G173" i="2"/>
  <c r="G174" i="2"/>
  <c r="M174" i="9" s="1"/>
  <c r="G175" i="2"/>
  <c r="M175" i="9" s="1"/>
  <c r="G176" i="2"/>
  <c r="M176" i="9" s="1"/>
  <c r="G177" i="2"/>
  <c r="M177" i="9" s="1"/>
  <c r="G178" i="2"/>
  <c r="M178" i="9" s="1"/>
  <c r="G179" i="2"/>
  <c r="M179" i="9" s="1"/>
  <c r="G180" i="2"/>
  <c r="M180" i="9" s="1"/>
  <c r="G181" i="2"/>
  <c r="G182" i="2"/>
  <c r="M182" i="9" s="1"/>
  <c r="G183" i="2"/>
  <c r="M183" i="9" s="1"/>
  <c r="G184" i="2"/>
  <c r="G185" i="2"/>
  <c r="M185" i="9" s="1"/>
  <c r="G186" i="2"/>
  <c r="M186" i="9" s="1"/>
  <c r="G187" i="2"/>
  <c r="G188" i="2"/>
  <c r="M188" i="9" s="1"/>
  <c r="G189" i="2"/>
  <c r="G190" i="2"/>
  <c r="M190" i="9" s="1"/>
  <c r="G191" i="2"/>
  <c r="M191" i="9" s="1"/>
  <c r="G192" i="2"/>
  <c r="M192" i="9" s="1"/>
  <c r="G193" i="2"/>
  <c r="G194" i="2"/>
  <c r="M194" i="9" s="1"/>
  <c r="G195" i="2"/>
  <c r="M195" i="9" s="1"/>
  <c r="G196" i="2"/>
  <c r="M196" i="9" s="1"/>
  <c r="G197" i="2"/>
  <c r="G198" i="2"/>
  <c r="M198" i="9" s="1"/>
  <c r="G199" i="2"/>
  <c r="M199" i="9" s="1"/>
  <c r="G200" i="2"/>
  <c r="G201" i="2"/>
  <c r="M201" i="9" s="1"/>
  <c r="G202" i="2"/>
  <c r="M202" i="9" s="1"/>
  <c r="G203" i="2"/>
  <c r="M203" i="9" s="1"/>
  <c r="G204" i="2"/>
  <c r="M204" i="9" s="1"/>
  <c r="G205" i="2"/>
  <c r="M205" i="9" s="1"/>
  <c r="G206" i="2"/>
  <c r="M206" i="9" s="1"/>
  <c r="G207" i="2"/>
  <c r="M207" i="9" s="1"/>
  <c r="G208" i="2"/>
  <c r="G209" i="2"/>
  <c r="M209" i="9" s="1"/>
  <c r="G210" i="2"/>
  <c r="M210" i="9" s="1"/>
  <c r="G211" i="2"/>
  <c r="G212" i="2"/>
  <c r="G213" i="2"/>
  <c r="M213" i="9" s="1"/>
  <c r="G214" i="2"/>
  <c r="G215" i="2"/>
  <c r="M215" i="9" s="1"/>
  <c r="G216" i="2"/>
  <c r="M216" i="9" s="1"/>
  <c r="G217" i="2"/>
  <c r="M217" i="9" s="1"/>
  <c r="G218" i="2"/>
  <c r="M218" i="9" s="1"/>
  <c r="G219" i="2"/>
  <c r="M219" i="9" s="1"/>
  <c r="G220" i="2"/>
  <c r="M220" i="9" s="1"/>
  <c r="G221" i="2"/>
  <c r="M221" i="9" s="1"/>
  <c r="G222" i="2"/>
  <c r="M222" i="9" s="1"/>
  <c r="G223" i="2"/>
  <c r="M223" i="9" s="1"/>
  <c r="G224" i="2"/>
  <c r="M224" i="9" s="1"/>
  <c r="G225" i="2"/>
  <c r="G226" i="2"/>
  <c r="G227" i="2"/>
  <c r="G228" i="2"/>
  <c r="M228" i="9" s="1"/>
  <c r="G229" i="2"/>
  <c r="M229" i="9" s="1"/>
  <c r="G230" i="2"/>
  <c r="M230" i="9" s="1"/>
  <c r="G231" i="2"/>
  <c r="G232" i="2"/>
  <c r="G233" i="2"/>
  <c r="M233" i="9" s="1"/>
  <c r="G234" i="2"/>
  <c r="M234" i="9" s="1"/>
  <c r="G235" i="2"/>
  <c r="M235" i="9" s="1"/>
  <c r="G236" i="2"/>
  <c r="G237" i="2"/>
  <c r="M237" i="9" s="1"/>
  <c r="G238" i="2"/>
  <c r="M238" i="9" s="1"/>
  <c r="G239" i="2"/>
  <c r="M239" i="9" s="1"/>
  <c r="G240" i="2"/>
  <c r="M240" i="9" s="1"/>
  <c r="G241" i="2"/>
  <c r="M241" i="9" s="1"/>
  <c r="G242" i="2"/>
  <c r="M242" i="9" s="1"/>
  <c r="G243" i="2"/>
  <c r="M243" i="9" s="1"/>
  <c r="G244" i="2"/>
  <c r="G245" i="2"/>
  <c r="M245" i="9" s="1"/>
  <c r="G246" i="2"/>
  <c r="M246" i="9" s="1"/>
  <c r="G247" i="2"/>
  <c r="M247" i="9" s="1"/>
  <c r="G248" i="2"/>
  <c r="G249" i="2"/>
  <c r="M249" i="9" s="1"/>
  <c r="G250" i="2"/>
  <c r="M250" i="9" s="1"/>
  <c r="G251" i="2"/>
  <c r="M251" i="9" s="1"/>
  <c r="G252" i="2"/>
  <c r="M252" i="9" s="1"/>
  <c r="G253" i="2"/>
  <c r="M253" i="9" s="1"/>
  <c r="G254" i="2"/>
  <c r="M254" i="9" s="1"/>
  <c r="G255" i="2"/>
  <c r="M255" i="9" s="1"/>
  <c r="G256" i="2"/>
  <c r="G257" i="2"/>
  <c r="M257" i="9" s="1"/>
  <c r="G258" i="2"/>
  <c r="M258" i="9" s="1"/>
  <c r="G259" i="2"/>
  <c r="M259" i="9" s="1"/>
  <c r="G260" i="2"/>
  <c r="M260" i="9" s="1"/>
  <c r="G261" i="2"/>
  <c r="M261" i="9" s="1"/>
  <c r="G262" i="2"/>
  <c r="M262" i="9" s="1"/>
  <c r="G263" i="2"/>
  <c r="M263" i="9" s="1"/>
  <c r="G264" i="2"/>
  <c r="G265" i="2"/>
  <c r="M265" i="9" s="1"/>
  <c r="G266" i="2"/>
  <c r="M266" i="9" s="1"/>
  <c r="G267" i="2"/>
  <c r="M267" i="9" s="1"/>
  <c r="G268" i="2"/>
  <c r="M268" i="9" s="1"/>
  <c r="G269" i="2"/>
  <c r="M269" i="9" s="1"/>
  <c r="G270" i="2"/>
  <c r="G271" i="2"/>
  <c r="M271" i="9" s="1"/>
  <c r="G272" i="2"/>
  <c r="M272" i="9" s="1"/>
  <c r="G273" i="2"/>
  <c r="M273" i="9" s="1"/>
  <c r="G274" i="2"/>
  <c r="M274" i="9" s="1"/>
  <c r="G275" i="2"/>
  <c r="G276" i="2"/>
  <c r="G277" i="2"/>
  <c r="M277" i="9" s="1"/>
  <c r="G278" i="2"/>
  <c r="M278" i="9" s="1"/>
  <c r="G279" i="2"/>
  <c r="M279" i="9" s="1"/>
  <c r="G280" i="2"/>
  <c r="G281" i="2"/>
  <c r="M281" i="9" s="1"/>
  <c r="G282" i="2"/>
  <c r="M282" i="9" s="1"/>
  <c r="G283" i="2"/>
  <c r="G284" i="2"/>
  <c r="G285" i="2"/>
  <c r="G286" i="2"/>
  <c r="M286" i="9" s="1"/>
  <c r="G287" i="2"/>
  <c r="M287" i="9" s="1"/>
  <c r="G288" i="2"/>
  <c r="G289" i="2"/>
  <c r="M289" i="9" s="1"/>
  <c r="G290" i="2"/>
  <c r="G291" i="2"/>
  <c r="M291" i="9" s="1"/>
  <c r="G292" i="2"/>
  <c r="G293" i="2"/>
  <c r="M293" i="9" s="1"/>
  <c r="G294" i="2"/>
  <c r="G295" i="2"/>
  <c r="G296" i="2"/>
  <c r="G297" i="2"/>
  <c r="M297" i="9" s="1"/>
  <c r="G298" i="2"/>
  <c r="M298" i="9" s="1"/>
  <c r="G299" i="2"/>
  <c r="G300" i="2"/>
  <c r="M300" i="9" s="1"/>
  <c r="G301" i="2"/>
  <c r="M301" i="9" s="1"/>
  <c r="G302" i="2"/>
  <c r="M302" i="9" s="1"/>
  <c r="G303" i="2"/>
  <c r="M303" i="9" s="1"/>
  <c r="G304" i="2"/>
  <c r="M304" i="9" s="1"/>
  <c r="G305" i="2"/>
  <c r="M305" i="9" s="1"/>
  <c r="G306" i="2"/>
  <c r="G307" i="2"/>
  <c r="G308" i="2"/>
  <c r="M308" i="9" s="1"/>
  <c r="G309" i="2"/>
  <c r="M309" i="9" s="1"/>
  <c r="G310" i="2"/>
  <c r="G311" i="2"/>
  <c r="M311" i="9" s="1"/>
  <c r="G312" i="2"/>
  <c r="M312" i="9" s="1"/>
  <c r="G313" i="2"/>
  <c r="M313" i="9" s="1"/>
  <c r="G314" i="2"/>
  <c r="G315" i="2"/>
  <c r="M315" i="9" s="1"/>
  <c r="G316" i="2"/>
  <c r="M316" i="9" s="1"/>
  <c r="G317" i="2"/>
  <c r="M317" i="9" s="1"/>
  <c r="G318" i="2"/>
  <c r="G319" i="2"/>
  <c r="M319" i="9" s="1"/>
  <c r="G320" i="2"/>
  <c r="M320" i="9" s="1"/>
  <c r="G321" i="2"/>
  <c r="M321" i="9" s="1"/>
  <c r="G322" i="2"/>
  <c r="M322" i="9" s="1"/>
  <c r="G323" i="2"/>
  <c r="G324" i="2"/>
  <c r="G325" i="2"/>
  <c r="G326" i="2"/>
  <c r="G327" i="2"/>
  <c r="M327" i="9" s="1"/>
  <c r="G328" i="2"/>
  <c r="M328" i="9" s="1"/>
  <c r="G329" i="2"/>
  <c r="M329" i="9" s="1"/>
  <c r="G330" i="2"/>
  <c r="M330" i="9" s="1"/>
  <c r="G331" i="2"/>
  <c r="M331" i="9" s="1"/>
  <c r="H4" i="2"/>
  <c r="L4" i="9" s="1"/>
  <c r="H5" i="2"/>
  <c r="L5" i="9" s="1"/>
  <c r="H6" i="2"/>
  <c r="L6" i="9" s="1"/>
  <c r="H7" i="2"/>
  <c r="L7" i="9" s="1"/>
  <c r="H8" i="2"/>
  <c r="L8" i="9" s="1"/>
  <c r="H9" i="2"/>
  <c r="L9" i="9" s="1"/>
  <c r="H10" i="2"/>
  <c r="L10" i="9" s="1"/>
  <c r="H11" i="2"/>
  <c r="L11" i="9" s="1"/>
  <c r="H12" i="2"/>
  <c r="L12" i="9" s="1"/>
  <c r="H13" i="2"/>
  <c r="L13" i="9" s="1"/>
  <c r="H14" i="2"/>
  <c r="L14" i="9" s="1"/>
  <c r="H15" i="2"/>
  <c r="L15" i="9" s="1"/>
  <c r="H16" i="2"/>
  <c r="L16" i="9" s="1"/>
  <c r="H17" i="2"/>
  <c r="L17" i="9" s="1"/>
  <c r="H18" i="2"/>
  <c r="L18" i="9" s="1"/>
  <c r="H19" i="2"/>
  <c r="L19" i="9" s="1"/>
  <c r="H20" i="2"/>
  <c r="L20" i="9" s="1"/>
  <c r="H21" i="2"/>
  <c r="L21" i="9" s="1"/>
  <c r="H22" i="2"/>
  <c r="L22" i="9" s="1"/>
  <c r="H23" i="2"/>
  <c r="L23" i="9" s="1"/>
  <c r="H24" i="2"/>
  <c r="L24" i="9" s="1"/>
  <c r="H25" i="2"/>
  <c r="L25" i="9" s="1"/>
  <c r="H26" i="2"/>
  <c r="L26" i="9" s="1"/>
  <c r="H27" i="2"/>
  <c r="L27" i="9" s="1"/>
  <c r="H28" i="2"/>
  <c r="L28" i="9" s="1"/>
  <c r="H29" i="2"/>
  <c r="L29" i="9" s="1"/>
  <c r="H30" i="2"/>
  <c r="L30" i="9" s="1"/>
  <c r="H31" i="2"/>
  <c r="L31" i="9" s="1"/>
  <c r="H32" i="2"/>
  <c r="L32" i="9" s="1"/>
  <c r="H33" i="2"/>
  <c r="L33" i="9" s="1"/>
  <c r="H34" i="2"/>
  <c r="L34" i="9" s="1"/>
  <c r="H35" i="2"/>
  <c r="L35" i="9" s="1"/>
  <c r="H36" i="2"/>
  <c r="L36" i="9" s="1"/>
  <c r="H37" i="2"/>
  <c r="L37" i="9" s="1"/>
  <c r="H38" i="2"/>
  <c r="L38" i="9" s="1"/>
  <c r="H39" i="2"/>
  <c r="L39" i="9" s="1"/>
  <c r="H40" i="2"/>
  <c r="L40" i="9" s="1"/>
  <c r="H41" i="2"/>
  <c r="H42" i="2"/>
  <c r="L42" i="9" s="1"/>
  <c r="H43" i="2"/>
  <c r="L43" i="9" s="1"/>
  <c r="H44" i="2"/>
  <c r="L44" i="9" s="1"/>
  <c r="H45" i="2"/>
  <c r="L45" i="9" s="1"/>
  <c r="H46" i="2"/>
  <c r="L46" i="9" s="1"/>
  <c r="H47" i="2"/>
  <c r="L47" i="9" s="1"/>
  <c r="H48" i="2"/>
  <c r="L48" i="9" s="1"/>
  <c r="H49" i="2"/>
  <c r="L49" i="9" s="1"/>
  <c r="H50" i="2"/>
  <c r="L50" i="9" s="1"/>
  <c r="H51" i="2"/>
  <c r="L51" i="9" s="1"/>
  <c r="H52" i="2"/>
  <c r="L52" i="9" s="1"/>
  <c r="H53" i="2"/>
  <c r="L53" i="9" s="1"/>
  <c r="H54" i="2"/>
  <c r="L54" i="9" s="1"/>
  <c r="H55" i="2"/>
  <c r="L55" i="9" s="1"/>
  <c r="H56" i="2"/>
  <c r="L56" i="9" s="1"/>
  <c r="H57" i="2"/>
  <c r="L57" i="9" s="1"/>
  <c r="H58" i="2"/>
  <c r="L58" i="9" s="1"/>
  <c r="H59" i="2"/>
  <c r="L59" i="9" s="1"/>
  <c r="H60" i="2"/>
  <c r="L60" i="9" s="1"/>
  <c r="H61" i="2"/>
  <c r="L61" i="9" s="1"/>
  <c r="H62" i="2"/>
  <c r="L62" i="9" s="1"/>
  <c r="H63" i="2"/>
  <c r="L63" i="9" s="1"/>
  <c r="H64" i="2"/>
  <c r="L64" i="9" s="1"/>
  <c r="H65" i="2"/>
  <c r="L65" i="9" s="1"/>
  <c r="H66" i="2"/>
  <c r="L66" i="9" s="1"/>
  <c r="H67" i="2"/>
  <c r="L67" i="9" s="1"/>
  <c r="H68" i="2"/>
  <c r="L68" i="9" s="1"/>
  <c r="H69" i="2"/>
  <c r="L69" i="9" s="1"/>
  <c r="H70" i="2"/>
  <c r="L70" i="9" s="1"/>
  <c r="H71" i="2"/>
  <c r="L71" i="9" s="1"/>
  <c r="H72" i="2"/>
  <c r="L72" i="9" s="1"/>
  <c r="H73" i="2"/>
  <c r="L73" i="9" s="1"/>
  <c r="H74" i="2"/>
  <c r="L74" i="9" s="1"/>
  <c r="H75" i="2"/>
  <c r="L75" i="9" s="1"/>
  <c r="H76" i="2"/>
  <c r="L76" i="9" s="1"/>
  <c r="H77" i="2"/>
  <c r="L77" i="9" s="1"/>
  <c r="H78" i="2"/>
  <c r="L78" i="9" s="1"/>
  <c r="H79" i="2"/>
  <c r="L79" i="9" s="1"/>
  <c r="H80" i="2"/>
  <c r="L80" i="9" s="1"/>
  <c r="H81" i="2"/>
  <c r="L81" i="9" s="1"/>
  <c r="H82" i="2"/>
  <c r="L82" i="9" s="1"/>
  <c r="H83" i="2"/>
  <c r="L83" i="9" s="1"/>
  <c r="H84" i="2"/>
  <c r="L84" i="9" s="1"/>
  <c r="H85" i="2"/>
  <c r="L85" i="9" s="1"/>
  <c r="H86" i="2"/>
  <c r="L86" i="9" s="1"/>
  <c r="H87" i="2"/>
  <c r="L87" i="9" s="1"/>
  <c r="H88" i="2"/>
  <c r="L88" i="9" s="1"/>
  <c r="H89" i="2"/>
  <c r="L89" i="9" s="1"/>
  <c r="H90" i="2"/>
  <c r="L90" i="9" s="1"/>
  <c r="H91" i="2"/>
  <c r="L91" i="9" s="1"/>
  <c r="H92" i="2"/>
  <c r="L92" i="9" s="1"/>
  <c r="H93" i="2"/>
  <c r="L93" i="9" s="1"/>
  <c r="H94" i="2"/>
  <c r="L94" i="9" s="1"/>
  <c r="H95" i="2"/>
  <c r="L95" i="9" s="1"/>
  <c r="H96" i="2"/>
  <c r="L96" i="9" s="1"/>
  <c r="H97" i="2"/>
  <c r="L97" i="9" s="1"/>
  <c r="H98" i="2"/>
  <c r="L98" i="9" s="1"/>
  <c r="H99" i="2"/>
  <c r="L99" i="9" s="1"/>
  <c r="H100" i="2"/>
  <c r="L100" i="9" s="1"/>
  <c r="H101" i="2"/>
  <c r="L101" i="9" s="1"/>
  <c r="H102" i="2"/>
  <c r="L102" i="9" s="1"/>
  <c r="H103" i="2"/>
  <c r="L103" i="9" s="1"/>
  <c r="H104" i="2"/>
  <c r="L104" i="9" s="1"/>
  <c r="H105" i="2"/>
  <c r="H106" i="2"/>
  <c r="L106" i="9" s="1"/>
  <c r="H107" i="2"/>
  <c r="L107" i="9" s="1"/>
  <c r="H108" i="2"/>
  <c r="H109" i="2"/>
  <c r="H110" i="2"/>
  <c r="L110" i="9" s="1"/>
  <c r="H111" i="2"/>
  <c r="L111" i="9" s="1"/>
  <c r="H112" i="2"/>
  <c r="L112" i="9" s="1"/>
  <c r="H113" i="2"/>
  <c r="L113" i="9" s="1"/>
  <c r="H114" i="2"/>
  <c r="L114" i="9" s="1"/>
  <c r="H115" i="2"/>
  <c r="L115" i="9" s="1"/>
  <c r="H116" i="2"/>
  <c r="L116" i="9" s="1"/>
  <c r="H117" i="2"/>
  <c r="L117" i="9" s="1"/>
  <c r="H118" i="2"/>
  <c r="L118" i="9" s="1"/>
  <c r="H119" i="2"/>
  <c r="L119" i="9" s="1"/>
  <c r="H120" i="2"/>
  <c r="L120" i="9" s="1"/>
  <c r="H121" i="2"/>
  <c r="L121" i="9" s="1"/>
  <c r="H122" i="2"/>
  <c r="L122" i="9" s="1"/>
  <c r="H123" i="2"/>
  <c r="L123" i="9" s="1"/>
  <c r="H124" i="2"/>
  <c r="L124" i="9" s="1"/>
  <c r="H125" i="2"/>
  <c r="L125" i="9" s="1"/>
  <c r="H126" i="2"/>
  <c r="L126" i="9" s="1"/>
  <c r="H127" i="2"/>
  <c r="L127" i="9" s="1"/>
  <c r="H128" i="2"/>
  <c r="L128" i="9" s="1"/>
  <c r="H129" i="2"/>
  <c r="L129" i="9" s="1"/>
  <c r="H130" i="2"/>
  <c r="L130" i="9" s="1"/>
  <c r="H131" i="2"/>
  <c r="L131" i="9" s="1"/>
  <c r="H132" i="2"/>
  <c r="L132" i="9" s="1"/>
  <c r="H133" i="2"/>
  <c r="L133" i="9" s="1"/>
  <c r="H134" i="2"/>
  <c r="L134" i="9" s="1"/>
  <c r="H135" i="2"/>
  <c r="L135" i="9" s="1"/>
  <c r="H136" i="2"/>
  <c r="L136" i="9" s="1"/>
  <c r="H137" i="2"/>
  <c r="L137" i="9" s="1"/>
  <c r="H138" i="2"/>
  <c r="L138" i="9" s="1"/>
  <c r="H139" i="2"/>
  <c r="L139" i="9" s="1"/>
  <c r="H140" i="2"/>
  <c r="L140" i="9" s="1"/>
  <c r="H141" i="2"/>
  <c r="L141" i="9" s="1"/>
  <c r="H142" i="2"/>
  <c r="L142" i="9" s="1"/>
  <c r="H143" i="2"/>
  <c r="L143" i="9" s="1"/>
  <c r="H144" i="2"/>
  <c r="L144" i="9" s="1"/>
  <c r="H145" i="2"/>
  <c r="L145" i="9" s="1"/>
  <c r="H146" i="2"/>
  <c r="L146" i="9" s="1"/>
  <c r="H147" i="2"/>
  <c r="L147" i="9" s="1"/>
  <c r="H148" i="2"/>
  <c r="L148" i="9" s="1"/>
  <c r="H149" i="2"/>
  <c r="L149" i="9" s="1"/>
  <c r="H150" i="2"/>
  <c r="L150" i="9" s="1"/>
  <c r="H151" i="2"/>
  <c r="L151" i="9" s="1"/>
  <c r="H152" i="2"/>
  <c r="L152" i="9" s="1"/>
  <c r="H153" i="2"/>
  <c r="L153" i="9" s="1"/>
  <c r="H154" i="2"/>
  <c r="L154" i="9" s="1"/>
  <c r="H155" i="2"/>
  <c r="L155" i="9" s="1"/>
  <c r="H156" i="2"/>
  <c r="L156" i="9" s="1"/>
  <c r="H157" i="2"/>
  <c r="L157" i="9" s="1"/>
  <c r="H158" i="2"/>
  <c r="L158" i="9" s="1"/>
  <c r="H159" i="2"/>
  <c r="L159" i="9" s="1"/>
  <c r="H160" i="2"/>
  <c r="L160" i="9" s="1"/>
  <c r="H161" i="2"/>
  <c r="L161" i="9" s="1"/>
  <c r="H162" i="2"/>
  <c r="L162" i="9" s="1"/>
  <c r="H163" i="2"/>
  <c r="L163" i="9" s="1"/>
  <c r="H164" i="2"/>
  <c r="L164" i="9" s="1"/>
  <c r="H165" i="2"/>
  <c r="L165" i="9" s="1"/>
  <c r="H166" i="2"/>
  <c r="L166" i="9" s="1"/>
  <c r="H167" i="2"/>
  <c r="L167" i="9" s="1"/>
  <c r="H168" i="2"/>
  <c r="L168" i="9" s="1"/>
  <c r="H169" i="2"/>
  <c r="L169" i="9" s="1"/>
  <c r="H170" i="2"/>
  <c r="L170" i="9" s="1"/>
  <c r="H171" i="2"/>
  <c r="L171" i="9" s="1"/>
  <c r="H172" i="2"/>
  <c r="L172" i="9" s="1"/>
  <c r="H173" i="2"/>
  <c r="L173" i="9" s="1"/>
  <c r="H174" i="2"/>
  <c r="L174" i="9" s="1"/>
  <c r="H175" i="2"/>
  <c r="L175" i="9" s="1"/>
  <c r="H176" i="2"/>
  <c r="L176" i="9" s="1"/>
  <c r="H177" i="2"/>
  <c r="L177" i="9" s="1"/>
  <c r="H178" i="2"/>
  <c r="L178" i="9" s="1"/>
  <c r="H179" i="2"/>
  <c r="L179" i="9" s="1"/>
  <c r="H180" i="2"/>
  <c r="H181" i="2"/>
  <c r="L181" i="9" s="1"/>
  <c r="H182" i="2"/>
  <c r="L182" i="9" s="1"/>
  <c r="H183" i="2"/>
  <c r="L183" i="9" s="1"/>
  <c r="H184" i="2"/>
  <c r="H185" i="2"/>
  <c r="L185" i="9" s="1"/>
  <c r="H186" i="2"/>
  <c r="L186" i="9" s="1"/>
  <c r="H187" i="2"/>
  <c r="L187" i="9" s="1"/>
  <c r="H188" i="2"/>
  <c r="L188" i="9" s="1"/>
  <c r="H189" i="2"/>
  <c r="L189" i="9" s="1"/>
  <c r="H190" i="2"/>
  <c r="L190" i="9" s="1"/>
  <c r="H191" i="2"/>
  <c r="L191" i="9" s="1"/>
  <c r="H192" i="2"/>
  <c r="H193" i="2"/>
  <c r="L193" i="9" s="1"/>
  <c r="H194" i="2"/>
  <c r="L194" i="9" s="1"/>
  <c r="H195" i="2"/>
  <c r="L195" i="9" s="1"/>
  <c r="H196" i="2"/>
  <c r="L196" i="9" s="1"/>
  <c r="H197" i="2"/>
  <c r="L197" i="9" s="1"/>
  <c r="H198" i="2"/>
  <c r="L198" i="9" s="1"/>
  <c r="H199" i="2"/>
  <c r="L199" i="9" s="1"/>
  <c r="H200" i="2"/>
  <c r="L200" i="9" s="1"/>
  <c r="H201" i="2"/>
  <c r="H202" i="2"/>
  <c r="L202" i="9" s="1"/>
  <c r="H203" i="2"/>
  <c r="L203" i="9" s="1"/>
  <c r="H204" i="2"/>
  <c r="L204" i="9" s="1"/>
  <c r="H205" i="2"/>
  <c r="L205" i="9" s="1"/>
  <c r="H206" i="2"/>
  <c r="L206" i="9" s="1"/>
  <c r="H207" i="2"/>
  <c r="L207" i="9" s="1"/>
  <c r="H208" i="2"/>
  <c r="L208" i="9" s="1"/>
  <c r="H209" i="2"/>
  <c r="L209" i="9" s="1"/>
  <c r="H210" i="2"/>
  <c r="L210" i="9" s="1"/>
  <c r="H211" i="2"/>
  <c r="L211" i="9" s="1"/>
  <c r="H212" i="2"/>
  <c r="L212" i="9" s="1"/>
  <c r="H213" i="2"/>
  <c r="L213" i="9" s="1"/>
  <c r="H214" i="2"/>
  <c r="L214" i="9" s="1"/>
  <c r="H215" i="2"/>
  <c r="L215" i="9" s="1"/>
  <c r="H216" i="2"/>
  <c r="L216" i="9" s="1"/>
  <c r="H217" i="2"/>
  <c r="L217" i="9" s="1"/>
  <c r="H218" i="2"/>
  <c r="L218" i="9" s="1"/>
  <c r="H219" i="2"/>
  <c r="L219" i="9" s="1"/>
  <c r="H220" i="2"/>
  <c r="H221" i="2"/>
  <c r="L221" i="9" s="1"/>
  <c r="H222" i="2"/>
  <c r="L222" i="9" s="1"/>
  <c r="H223" i="2"/>
  <c r="L223" i="9" s="1"/>
  <c r="H224" i="2"/>
  <c r="L224" i="9" s="1"/>
  <c r="H225" i="2"/>
  <c r="L225" i="9" s="1"/>
  <c r="H226" i="2"/>
  <c r="L226" i="9" s="1"/>
  <c r="H227" i="2"/>
  <c r="L227" i="9" s="1"/>
  <c r="H228" i="2"/>
  <c r="L228" i="9" s="1"/>
  <c r="H229" i="2"/>
  <c r="L229" i="9" s="1"/>
  <c r="H230" i="2"/>
  <c r="L230" i="9" s="1"/>
  <c r="H231" i="2"/>
  <c r="L231" i="9" s="1"/>
  <c r="H232" i="2"/>
  <c r="L232" i="9" s="1"/>
  <c r="H233" i="2"/>
  <c r="H234" i="2"/>
  <c r="L234" i="9" s="1"/>
  <c r="H235" i="2"/>
  <c r="L235" i="9" s="1"/>
  <c r="H236" i="2"/>
  <c r="L236" i="9" s="1"/>
  <c r="H237" i="2"/>
  <c r="H238" i="2"/>
  <c r="L238" i="9" s="1"/>
  <c r="H239" i="2"/>
  <c r="L239" i="9" s="1"/>
  <c r="H240" i="2"/>
  <c r="L240" i="9" s="1"/>
  <c r="H241" i="2"/>
  <c r="L241" i="9" s="1"/>
  <c r="H242" i="2"/>
  <c r="L242" i="9" s="1"/>
  <c r="H243" i="2"/>
  <c r="L243" i="9" s="1"/>
  <c r="H244" i="2"/>
  <c r="L244" i="9" s="1"/>
  <c r="H245" i="2"/>
  <c r="L245" i="9" s="1"/>
  <c r="H246" i="2"/>
  <c r="L246" i="9" s="1"/>
  <c r="H247" i="2"/>
  <c r="L247" i="9" s="1"/>
  <c r="H248" i="2"/>
  <c r="L248" i="9" s="1"/>
  <c r="H249" i="2"/>
  <c r="L249" i="9" s="1"/>
  <c r="H250" i="2"/>
  <c r="L250" i="9" s="1"/>
  <c r="H251" i="2"/>
  <c r="H252" i="2"/>
  <c r="L252" i="9" s="1"/>
  <c r="H253" i="2"/>
  <c r="L253" i="9" s="1"/>
  <c r="H254" i="2"/>
  <c r="L254" i="9" s="1"/>
  <c r="H255" i="2"/>
  <c r="L255" i="9" s="1"/>
  <c r="H256" i="2"/>
  <c r="L256" i="9" s="1"/>
  <c r="H257" i="2"/>
  <c r="L257" i="9" s="1"/>
  <c r="H258" i="2"/>
  <c r="L258" i="9" s="1"/>
  <c r="H259" i="2"/>
  <c r="H260" i="2"/>
  <c r="L260" i="9" s="1"/>
  <c r="H261" i="2"/>
  <c r="L261" i="9" s="1"/>
  <c r="H262" i="2"/>
  <c r="L262" i="9" s="1"/>
  <c r="H263" i="2"/>
  <c r="H264" i="2"/>
  <c r="L264" i="9" s="1"/>
  <c r="H265" i="2"/>
  <c r="L265" i="9" s="1"/>
  <c r="H266" i="2"/>
  <c r="H267" i="2"/>
  <c r="L267" i="9" s="1"/>
  <c r="H268" i="2"/>
  <c r="L268" i="9" s="1"/>
  <c r="H269" i="2"/>
  <c r="L269" i="9" s="1"/>
  <c r="H270" i="2"/>
  <c r="L270" i="9" s="1"/>
  <c r="H271" i="2"/>
  <c r="H272" i="2"/>
  <c r="L272" i="9" s="1"/>
  <c r="H273" i="2"/>
  <c r="H274" i="2"/>
  <c r="L274" i="9" s="1"/>
  <c r="H275" i="2"/>
  <c r="L275" i="9" s="1"/>
  <c r="H276" i="2"/>
  <c r="L276" i="9" s="1"/>
  <c r="H277" i="2"/>
  <c r="L277" i="9" s="1"/>
  <c r="H278" i="2"/>
  <c r="L278" i="9" s="1"/>
  <c r="H279" i="2"/>
  <c r="L279" i="9" s="1"/>
  <c r="H280" i="2"/>
  <c r="L280" i="9" s="1"/>
  <c r="H281" i="2"/>
  <c r="L281" i="9" s="1"/>
  <c r="H282" i="2"/>
  <c r="L282" i="9" s="1"/>
  <c r="H283" i="2"/>
  <c r="L283" i="9" s="1"/>
  <c r="H284" i="2"/>
  <c r="L284" i="9" s="1"/>
  <c r="H285" i="2"/>
  <c r="L285" i="9" s="1"/>
  <c r="H286" i="2"/>
  <c r="L286" i="9" s="1"/>
  <c r="H287" i="2"/>
  <c r="L287" i="9" s="1"/>
  <c r="H288" i="2"/>
  <c r="L288" i="9" s="1"/>
  <c r="H289" i="2"/>
  <c r="L289" i="9" s="1"/>
  <c r="H290" i="2"/>
  <c r="L290" i="9" s="1"/>
  <c r="H291" i="2"/>
  <c r="L291" i="9" s="1"/>
  <c r="H292" i="2"/>
  <c r="L292" i="9" s="1"/>
  <c r="H293" i="2"/>
  <c r="L293" i="9" s="1"/>
  <c r="H294" i="2"/>
  <c r="L294" i="9" s="1"/>
  <c r="H295" i="2"/>
  <c r="L295" i="9" s="1"/>
  <c r="H296" i="2"/>
  <c r="L296" i="9" s="1"/>
  <c r="H297" i="2"/>
  <c r="H298" i="2"/>
  <c r="L298" i="9" s="1"/>
  <c r="H299" i="2"/>
  <c r="L299" i="9" s="1"/>
  <c r="H300" i="2"/>
  <c r="L300" i="9" s="1"/>
  <c r="H301" i="2"/>
  <c r="L301" i="9" s="1"/>
  <c r="H302" i="2"/>
  <c r="L302" i="9" s="1"/>
  <c r="H303" i="2"/>
  <c r="L303" i="9" s="1"/>
  <c r="H304" i="2"/>
  <c r="L304" i="9" s="1"/>
  <c r="H305" i="2"/>
  <c r="L305" i="9" s="1"/>
  <c r="H306" i="2"/>
  <c r="L306" i="9" s="1"/>
  <c r="H307" i="2"/>
  <c r="L307" i="9" s="1"/>
  <c r="H308" i="2"/>
  <c r="L308" i="9" s="1"/>
  <c r="H309" i="2"/>
  <c r="L309" i="9" s="1"/>
  <c r="H310" i="2"/>
  <c r="L310" i="9" s="1"/>
  <c r="H311" i="2"/>
  <c r="L311" i="9" s="1"/>
  <c r="H312" i="2"/>
  <c r="L312" i="9" s="1"/>
  <c r="H313" i="2"/>
  <c r="L313" i="9" s="1"/>
  <c r="H314" i="2"/>
  <c r="L314" i="9" s="1"/>
  <c r="H315" i="2"/>
  <c r="L315" i="9" s="1"/>
  <c r="H316" i="2"/>
  <c r="L316" i="9" s="1"/>
  <c r="H317" i="2"/>
  <c r="L317" i="9" s="1"/>
  <c r="H318" i="2"/>
  <c r="L318" i="9" s="1"/>
  <c r="H319" i="2"/>
  <c r="H320" i="2"/>
  <c r="H321" i="2"/>
  <c r="H322" i="2"/>
  <c r="H323" i="2"/>
  <c r="L323" i="9" s="1"/>
  <c r="H324" i="2"/>
  <c r="L324" i="9" s="1"/>
  <c r="H325" i="2"/>
  <c r="L325" i="9" s="1"/>
  <c r="H326" i="2"/>
  <c r="L326" i="9" s="1"/>
  <c r="H327" i="2"/>
  <c r="L327" i="9" s="1"/>
  <c r="H328" i="2"/>
  <c r="L328" i="9" s="1"/>
  <c r="H329" i="2"/>
  <c r="L329" i="9" s="1"/>
  <c r="H330" i="2"/>
  <c r="L330" i="9" s="1"/>
  <c r="H331" i="2"/>
  <c r="H3" i="2"/>
  <c r="L3" i="9" s="1"/>
  <c r="I4" i="2"/>
  <c r="K4" i="9" s="1"/>
  <c r="I5" i="2"/>
  <c r="K5" i="9" s="1"/>
  <c r="I6" i="2"/>
  <c r="I7" i="2"/>
  <c r="K7" i="9" s="1"/>
  <c r="I8" i="2"/>
  <c r="K8" i="9" s="1"/>
  <c r="I9" i="2"/>
  <c r="K9" i="9" s="1"/>
  <c r="I10" i="2"/>
  <c r="K10" i="9" s="1"/>
  <c r="I11" i="2"/>
  <c r="K11" i="9" s="1"/>
  <c r="I12" i="2"/>
  <c r="K12" i="9" s="1"/>
  <c r="I13" i="2"/>
  <c r="K13" i="9" s="1"/>
  <c r="I14" i="2"/>
  <c r="I15" i="2"/>
  <c r="K15" i="9" s="1"/>
  <c r="I16" i="2"/>
  <c r="K16" i="9" s="1"/>
  <c r="I17" i="2"/>
  <c r="K17" i="9" s="1"/>
  <c r="I18" i="2"/>
  <c r="I19" i="2"/>
  <c r="K19" i="9" s="1"/>
  <c r="I20" i="2"/>
  <c r="K20" i="9" s="1"/>
  <c r="I21" i="2"/>
  <c r="K21" i="9" s="1"/>
  <c r="I22" i="2"/>
  <c r="K22" i="9" s="1"/>
  <c r="I23" i="2"/>
  <c r="K23" i="9" s="1"/>
  <c r="I24" i="2"/>
  <c r="I25" i="2"/>
  <c r="K25" i="9" s="1"/>
  <c r="I26" i="2"/>
  <c r="K26" i="9" s="1"/>
  <c r="I27" i="2"/>
  <c r="K27" i="9" s="1"/>
  <c r="I28" i="2"/>
  <c r="I29" i="2"/>
  <c r="K29" i="9" s="1"/>
  <c r="I30" i="2"/>
  <c r="K30" i="9" s="1"/>
  <c r="I31" i="2"/>
  <c r="K31" i="9" s="1"/>
  <c r="I32" i="2"/>
  <c r="K32" i="9" s="1"/>
  <c r="I33" i="2"/>
  <c r="K33" i="9" s="1"/>
  <c r="I34" i="2"/>
  <c r="K34" i="9" s="1"/>
  <c r="I35" i="2"/>
  <c r="K35" i="9" s="1"/>
  <c r="I36" i="2"/>
  <c r="K36" i="9" s="1"/>
  <c r="I37" i="2"/>
  <c r="K37" i="9" s="1"/>
  <c r="I38" i="2"/>
  <c r="K38" i="9" s="1"/>
  <c r="I39" i="2"/>
  <c r="K39" i="9" s="1"/>
  <c r="I40" i="2"/>
  <c r="K40" i="9" s="1"/>
  <c r="I41" i="2"/>
  <c r="K41" i="9" s="1"/>
  <c r="I42" i="2"/>
  <c r="K42" i="9" s="1"/>
  <c r="I43" i="2"/>
  <c r="K43" i="9" s="1"/>
  <c r="I44" i="2"/>
  <c r="K44" i="9" s="1"/>
  <c r="I45" i="2"/>
  <c r="K45" i="9" s="1"/>
  <c r="I46" i="2"/>
  <c r="K46" i="9" s="1"/>
  <c r="I47" i="2"/>
  <c r="K47" i="9" s="1"/>
  <c r="I48" i="2"/>
  <c r="K48" i="9" s="1"/>
  <c r="I49" i="2"/>
  <c r="K49" i="9" s="1"/>
  <c r="I50" i="2"/>
  <c r="K50" i="9" s="1"/>
  <c r="I51" i="2"/>
  <c r="K51" i="9" s="1"/>
  <c r="I52" i="2"/>
  <c r="K52" i="9" s="1"/>
  <c r="I53" i="2"/>
  <c r="K53" i="9" s="1"/>
  <c r="I54" i="2"/>
  <c r="K54" i="9" s="1"/>
  <c r="I55" i="2"/>
  <c r="K55" i="9" s="1"/>
  <c r="I56" i="2"/>
  <c r="K56" i="9" s="1"/>
  <c r="I57" i="2"/>
  <c r="K57" i="9" s="1"/>
  <c r="I58" i="2"/>
  <c r="K58" i="9" s="1"/>
  <c r="I59" i="2"/>
  <c r="K59" i="9" s="1"/>
  <c r="I60" i="2"/>
  <c r="K60" i="9" s="1"/>
  <c r="I61" i="2"/>
  <c r="K61" i="9" s="1"/>
  <c r="I62" i="2"/>
  <c r="K62" i="9" s="1"/>
  <c r="I63" i="2"/>
  <c r="I64" i="2"/>
  <c r="K64" i="9" s="1"/>
  <c r="I65" i="2"/>
  <c r="K65" i="9" s="1"/>
  <c r="I66" i="2"/>
  <c r="K66" i="9" s="1"/>
  <c r="I67" i="2"/>
  <c r="I68" i="2"/>
  <c r="K68" i="9" s="1"/>
  <c r="I69" i="2"/>
  <c r="K69" i="9" s="1"/>
  <c r="I70" i="2"/>
  <c r="K70" i="9" s="1"/>
  <c r="I71" i="2"/>
  <c r="K71" i="9" s="1"/>
  <c r="I72" i="2"/>
  <c r="K72" i="9" s="1"/>
  <c r="I73" i="2"/>
  <c r="K73" i="9" s="1"/>
  <c r="I74" i="2"/>
  <c r="K74" i="9" s="1"/>
  <c r="I75" i="2"/>
  <c r="K75" i="9" s="1"/>
  <c r="I76" i="2"/>
  <c r="K76" i="9" s="1"/>
  <c r="I77" i="2"/>
  <c r="K77" i="9" s="1"/>
  <c r="I78" i="2"/>
  <c r="K78" i="9" s="1"/>
  <c r="I79" i="2"/>
  <c r="K79" i="9" s="1"/>
  <c r="I80" i="2"/>
  <c r="K80" i="9" s="1"/>
  <c r="I81" i="2"/>
  <c r="K81" i="9" s="1"/>
  <c r="I82" i="2"/>
  <c r="K82" i="9" s="1"/>
  <c r="I83" i="2"/>
  <c r="K83" i="9" s="1"/>
  <c r="I84" i="2"/>
  <c r="K84" i="9" s="1"/>
  <c r="I85" i="2"/>
  <c r="K85" i="9" s="1"/>
  <c r="I86" i="2"/>
  <c r="K86" i="9" s="1"/>
  <c r="I87" i="2"/>
  <c r="K87" i="9" s="1"/>
  <c r="I88" i="2"/>
  <c r="K88" i="9" s="1"/>
  <c r="I89" i="2"/>
  <c r="K89" i="9" s="1"/>
  <c r="I90" i="2"/>
  <c r="K90" i="9" s="1"/>
  <c r="I91" i="2"/>
  <c r="K91" i="9" s="1"/>
  <c r="I92" i="2"/>
  <c r="K92" i="9" s="1"/>
  <c r="I93" i="2"/>
  <c r="K93" i="9" s="1"/>
  <c r="I94" i="2"/>
  <c r="K94" i="9" s="1"/>
  <c r="I95" i="2"/>
  <c r="K95" i="9" s="1"/>
  <c r="I96" i="2"/>
  <c r="K96" i="9" s="1"/>
  <c r="I97" i="2"/>
  <c r="K97" i="9" s="1"/>
  <c r="I98" i="2"/>
  <c r="K98" i="9" s="1"/>
  <c r="I99" i="2"/>
  <c r="K99" i="9" s="1"/>
  <c r="I100" i="2"/>
  <c r="K100" i="9" s="1"/>
  <c r="I101" i="2"/>
  <c r="K101" i="9" s="1"/>
  <c r="I102" i="2"/>
  <c r="K102" i="9" s="1"/>
  <c r="I103" i="2"/>
  <c r="K103" i="9" s="1"/>
  <c r="I104" i="2"/>
  <c r="K104" i="9" s="1"/>
  <c r="I105" i="2"/>
  <c r="K105" i="9" s="1"/>
  <c r="I106" i="2"/>
  <c r="K106" i="9" s="1"/>
  <c r="I107" i="2"/>
  <c r="K107" i="9" s="1"/>
  <c r="I108" i="2"/>
  <c r="K108" i="9" s="1"/>
  <c r="I109" i="2"/>
  <c r="K109" i="9" s="1"/>
  <c r="I110" i="2"/>
  <c r="K110" i="9" s="1"/>
  <c r="I111" i="2"/>
  <c r="I112" i="2"/>
  <c r="K112" i="9" s="1"/>
  <c r="I113" i="2"/>
  <c r="K113" i="9" s="1"/>
  <c r="I114" i="2"/>
  <c r="K114" i="9" s="1"/>
  <c r="I115" i="2"/>
  <c r="K115" i="9" s="1"/>
  <c r="I116" i="2"/>
  <c r="I117" i="2"/>
  <c r="K117" i="9" s="1"/>
  <c r="I118" i="2"/>
  <c r="K118" i="9" s="1"/>
  <c r="I119" i="2"/>
  <c r="K119" i="9" s="1"/>
  <c r="I120" i="2"/>
  <c r="K120" i="9" s="1"/>
  <c r="I121" i="2"/>
  <c r="K121" i="9" s="1"/>
  <c r="I122" i="2"/>
  <c r="K122" i="9" s="1"/>
  <c r="I123" i="2"/>
  <c r="K123" i="9" s="1"/>
  <c r="I124" i="2"/>
  <c r="K124" i="9" s="1"/>
  <c r="I125" i="2"/>
  <c r="K125" i="9" s="1"/>
  <c r="I126" i="2"/>
  <c r="K126" i="9" s="1"/>
  <c r="I127" i="2"/>
  <c r="K127" i="9" s="1"/>
  <c r="I128" i="2"/>
  <c r="K128" i="9" s="1"/>
  <c r="I129" i="2"/>
  <c r="K129" i="9" s="1"/>
  <c r="I130" i="2"/>
  <c r="I131" i="2"/>
  <c r="K131" i="9" s="1"/>
  <c r="I132" i="2"/>
  <c r="K132" i="9" s="1"/>
  <c r="I133" i="2"/>
  <c r="K133" i="9" s="1"/>
  <c r="I134" i="2"/>
  <c r="K134" i="9" s="1"/>
  <c r="I135" i="2"/>
  <c r="K135" i="9" s="1"/>
  <c r="I136" i="2"/>
  <c r="K136" i="9" s="1"/>
  <c r="I137" i="2"/>
  <c r="K137" i="9" s="1"/>
  <c r="I138" i="2"/>
  <c r="K138" i="9" s="1"/>
  <c r="I139" i="2"/>
  <c r="K139" i="9" s="1"/>
  <c r="I140" i="2"/>
  <c r="K140" i="9" s="1"/>
  <c r="I141" i="2"/>
  <c r="K141" i="9" s="1"/>
  <c r="I142" i="2"/>
  <c r="K142" i="9" s="1"/>
  <c r="I143" i="2"/>
  <c r="K143" i="9" s="1"/>
  <c r="I144" i="2"/>
  <c r="K144" i="9" s="1"/>
  <c r="I145" i="2"/>
  <c r="K145" i="9" s="1"/>
  <c r="I146" i="2"/>
  <c r="K146" i="9" s="1"/>
  <c r="I147" i="2"/>
  <c r="K147" i="9" s="1"/>
  <c r="I148" i="2"/>
  <c r="K148" i="9" s="1"/>
  <c r="I149" i="2"/>
  <c r="K149" i="9" s="1"/>
  <c r="I150" i="2"/>
  <c r="K150" i="9" s="1"/>
  <c r="I151" i="2"/>
  <c r="I152" i="2"/>
  <c r="K152" i="9" s="1"/>
  <c r="I153" i="2"/>
  <c r="K153" i="9" s="1"/>
  <c r="I154" i="2"/>
  <c r="K154" i="9" s="1"/>
  <c r="I155" i="2"/>
  <c r="K155" i="9" s="1"/>
  <c r="I156" i="2"/>
  <c r="I157" i="2"/>
  <c r="K157" i="9" s="1"/>
  <c r="I158" i="2"/>
  <c r="K158" i="9" s="1"/>
  <c r="I159" i="2"/>
  <c r="K159" i="9" s="1"/>
  <c r="I160" i="2"/>
  <c r="I161" i="2"/>
  <c r="K161" i="9" s="1"/>
  <c r="I162" i="2"/>
  <c r="K162" i="9" s="1"/>
  <c r="I163" i="2"/>
  <c r="K163" i="9" s="1"/>
  <c r="I164" i="2"/>
  <c r="K164" i="9" s="1"/>
  <c r="I165" i="2"/>
  <c r="K165" i="9" s="1"/>
  <c r="I166" i="2"/>
  <c r="K166" i="9" s="1"/>
  <c r="I167" i="2"/>
  <c r="K167" i="9" s="1"/>
  <c r="I168" i="2"/>
  <c r="K168" i="9" s="1"/>
  <c r="I169" i="2"/>
  <c r="K169" i="9" s="1"/>
  <c r="I170" i="2"/>
  <c r="K170" i="9" s="1"/>
  <c r="I171" i="2"/>
  <c r="K171" i="9" s="1"/>
  <c r="I172" i="2"/>
  <c r="K172" i="9" s="1"/>
  <c r="I173" i="2"/>
  <c r="K173" i="9" s="1"/>
  <c r="I174" i="2"/>
  <c r="I175" i="2"/>
  <c r="K175" i="9" s="1"/>
  <c r="I176" i="2"/>
  <c r="K176" i="9" s="1"/>
  <c r="I177" i="2"/>
  <c r="K177" i="9" s="1"/>
  <c r="I178" i="2"/>
  <c r="I179" i="2"/>
  <c r="I180" i="2"/>
  <c r="K180" i="9" s="1"/>
  <c r="I181" i="2"/>
  <c r="I182" i="2"/>
  <c r="K182" i="9" s="1"/>
  <c r="I183" i="2"/>
  <c r="K183" i="9" s="1"/>
  <c r="I184" i="2"/>
  <c r="K184" i="9" s="1"/>
  <c r="I185" i="2"/>
  <c r="K185" i="9" s="1"/>
  <c r="I186" i="2"/>
  <c r="K186" i="9" s="1"/>
  <c r="I187" i="2"/>
  <c r="I188" i="2"/>
  <c r="K188" i="9" s="1"/>
  <c r="I189" i="2"/>
  <c r="K189" i="9" s="1"/>
  <c r="I190" i="2"/>
  <c r="K190" i="9" s="1"/>
  <c r="I191" i="2"/>
  <c r="K191" i="9" s="1"/>
  <c r="I192" i="2"/>
  <c r="K192" i="9" s="1"/>
  <c r="I193" i="2"/>
  <c r="K193" i="9" s="1"/>
  <c r="I194" i="2"/>
  <c r="K194" i="9" s="1"/>
  <c r="I195" i="2"/>
  <c r="K195" i="9" s="1"/>
  <c r="I196" i="2"/>
  <c r="K196" i="9" s="1"/>
  <c r="I197" i="2"/>
  <c r="K197" i="9" s="1"/>
  <c r="I198" i="2"/>
  <c r="K198" i="9" s="1"/>
  <c r="I199" i="2"/>
  <c r="K199" i="9" s="1"/>
  <c r="I200" i="2"/>
  <c r="K200" i="9" s="1"/>
  <c r="I201" i="2"/>
  <c r="K201" i="9" s="1"/>
  <c r="I202" i="2"/>
  <c r="K202" i="9" s="1"/>
  <c r="I203" i="2"/>
  <c r="K203" i="9" s="1"/>
  <c r="I204" i="2"/>
  <c r="K204" i="9" s="1"/>
  <c r="I205" i="2"/>
  <c r="K205" i="9" s="1"/>
  <c r="I206" i="2"/>
  <c r="K206" i="9" s="1"/>
  <c r="I207" i="2"/>
  <c r="K207" i="9" s="1"/>
  <c r="I208" i="2"/>
  <c r="K208" i="9" s="1"/>
  <c r="I209" i="2"/>
  <c r="K209" i="9" s="1"/>
  <c r="I210" i="2"/>
  <c r="K210" i="9" s="1"/>
  <c r="I211" i="2"/>
  <c r="K211" i="9" s="1"/>
  <c r="I212" i="2"/>
  <c r="K212" i="9" s="1"/>
  <c r="I213" i="2"/>
  <c r="K213" i="9" s="1"/>
  <c r="I214" i="2"/>
  <c r="K214" i="9" s="1"/>
  <c r="I215" i="2"/>
  <c r="K215" i="9" s="1"/>
  <c r="I216" i="2"/>
  <c r="K216" i="9" s="1"/>
  <c r="I217" i="2"/>
  <c r="K217" i="9" s="1"/>
  <c r="I218" i="2"/>
  <c r="K218" i="9" s="1"/>
  <c r="I219" i="2"/>
  <c r="K219" i="9" s="1"/>
  <c r="I220" i="2"/>
  <c r="K220" i="9" s="1"/>
  <c r="I221" i="2"/>
  <c r="K221" i="9" s="1"/>
  <c r="I222" i="2"/>
  <c r="I223" i="2"/>
  <c r="K223" i="9" s="1"/>
  <c r="I224" i="2"/>
  <c r="K224" i="9" s="1"/>
  <c r="I225" i="2"/>
  <c r="K225" i="9" s="1"/>
  <c r="I226" i="2"/>
  <c r="K226" i="9" s="1"/>
  <c r="I227" i="2"/>
  <c r="I228" i="2"/>
  <c r="K228" i="9" s="1"/>
  <c r="I229" i="2"/>
  <c r="K229" i="9" s="1"/>
  <c r="I230" i="2"/>
  <c r="K230" i="9" s="1"/>
  <c r="I231" i="2"/>
  <c r="K231" i="9" s="1"/>
  <c r="I232" i="2"/>
  <c r="K232" i="9" s="1"/>
  <c r="I233" i="2"/>
  <c r="K233" i="9" s="1"/>
  <c r="I234" i="2"/>
  <c r="K234" i="9" s="1"/>
  <c r="I235" i="2"/>
  <c r="K235" i="9" s="1"/>
  <c r="I236" i="2"/>
  <c r="K236" i="9" s="1"/>
  <c r="I237" i="2"/>
  <c r="K237" i="9" s="1"/>
  <c r="I238" i="2"/>
  <c r="K238" i="9" s="1"/>
  <c r="I239" i="2"/>
  <c r="K239" i="9" s="1"/>
  <c r="I240" i="2"/>
  <c r="K240" i="9" s="1"/>
  <c r="I241" i="2"/>
  <c r="K241" i="9" s="1"/>
  <c r="I242" i="2"/>
  <c r="K242" i="9" s="1"/>
  <c r="I243" i="2"/>
  <c r="K243" i="9" s="1"/>
  <c r="I244" i="2"/>
  <c r="K244" i="9" s="1"/>
  <c r="I245" i="2"/>
  <c r="K245" i="9" s="1"/>
  <c r="I246" i="2"/>
  <c r="K246" i="9" s="1"/>
  <c r="I247" i="2"/>
  <c r="K247" i="9" s="1"/>
  <c r="I248" i="2"/>
  <c r="K248" i="9" s="1"/>
  <c r="I249" i="2"/>
  <c r="I250" i="2"/>
  <c r="K250" i="9" s="1"/>
  <c r="I251" i="2"/>
  <c r="K251" i="9" s="1"/>
  <c r="I252" i="2"/>
  <c r="K252" i="9" s="1"/>
  <c r="I253" i="2"/>
  <c r="K253" i="9" s="1"/>
  <c r="I254" i="2"/>
  <c r="K254" i="9" s="1"/>
  <c r="I255" i="2"/>
  <c r="K255" i="9" s="1"/>
  <c r="I256" i="2"/>
  <c r="K256" i="9" s="1"/>
  <c r="I257" i="2"/>
  <c r="I258" i="2"/>
  <c r="K258" i="9" s="1"/>
  <c r="I259" i="2"/>
  <c r="K259" i="9" s="1"/>
  <c r="I260" i="2"/>
  <c r="K260" i="9" s="1"/>
  <c r="I261" i="2"/>
  <c r="K261" i="9" s="1"/>
  <c r="I262" i="2"/>
  <c r="K262" i="9" s="1"/>
  <c r="I263" i="2"/>
  <c r="K263" i="9" s="1"/>
  <c r="I264" i="2"/>
  <c r="K264" i="9" s="1"/>
  <c r="I265" i="2"/>
  <c r="I266" i="2"/>
  <c r="K266" i="9" s="1"/>
  <c r="I267" i="2"/>
  <c r="K267" i="9" s="1"/>
  <c r="I268" i="2"/>
  <c r="K268" i="9" s="1"/>
  <c r="I269" i="2"/>
  <c r="K269" i="9" s="1"/>
  <c r="I270" i="2"/>
  <c r="K270" i="9" s="1"/>
  <c r="I271" i="2"/>
  <c r="K271" i="9" s="1"/>
  <c r="I272" i="2"/>
  <c r="K272" i="9" s="1"/>
  <c r="I273" i="2"/>
  <c r="K273" i="9" s="1"/>
  <c r="I274" i="2"/>
  <c r="K274" i="9" s="1"/>
  <c r="I275" i="2"/>
  <c r="K275" i="9" s="1"/>
  <c r="I276" i="2"/>
  <c r="K276" i="9" s="1"/>
  <c r="I277" i="2"/>
  <c r="I278" i="2"/>
  <c r="K278" i="9" s="1"/>
  <c r="I279" i="2"/>
  <c r="K279" i="9" s="1"/>
  <c r="I280" i="2"/>
  <c r="K280" i="9" s="1"/>
  <c r="I281" i="2"/>
  <c r="I282" i="2"/>
  <c r="K282" i="9" s="1"/>
  <c r="I283" i="2"/>
  <c r="K283" i="9" s="1"/>
  <c r="I284" i="2"/>
  <c r="K284" i="9" s="1"/>
  <c r="I285" i="2"/>
  <c r="K285" i="9" s="1"/>
  <c r="I286" i="2"/>
  <c r="K286" i="9" s="1"/>
  <c r="I287" i="2"/>
  <c r="K287" i="9" s="1"/>
  <c r="I288" i="2"/>
  <c r="K288" i="9" s="1"/>
  <c r="I289" i="2"/>
  <c r="I290" i="2"/>
  <c r="K290" i="9" s="1"/>
  <c r="I291" i="2"/>
  <c r="K291" i="9" s="1"/>
  <c r="I292" i="2"/>
  <c r="K292" i="9" s="1"/>
  <c r="I293" i="2"/>
  <c r="K293" i="9" s="1"/>
  <c r="I294" i="2"/>
  <c r="K294" i="9" s="1"/>
  <c r="I295" i="2"/>
  <c r="I296" i="2"/>
  <c r="K296" i="9" s="1"/>
  <c r="I297" i="2"/>
  <c r="K297" i="9" s="1"/>
  <c r="I298" i="2"/>
  <c r="K298" i="9" s="1"/>
  <c r="I299" i="2"/>
  <c r="K299" i="9" s="1"/>
  <c r="I300" i="2"/>
  <c r="K300" i="9" s="1"/>
  <c r="I301" i="2"/>
  <c r="K301" i="9" s="1"/>
  <c r="I302" i="2"/>
  <c r="K302" i="9" s="1"/>
  <c r="I303" i="2"/>
  <c r="I304" i="2"/>
  <c r="K304" i="9" s="1"/>
  <c r="I305" i="2"/>
  <c r="K305" i="9" s="1"/>
  <c r="I306" i="2"/>
  <c r="K306" i="9" s="1"/>
  <c r="I307" i="2"/>
  <c r="I308" i="2"/>
  <c r="K308" i="9" s="1"/>
  <c r="I309" i="2"/>
  <c r="K309" i="9" s="1"/>
  <c r="I310" i="2"/>
  <c r="K310" i="9" s="1"/>
  <c r="I311" i="2"/>
  <c r="K311" i="9" s="1"/>
  <c r="I312" i="2"/>
  <c r="K312" i="9" s="1"/>
  <c r="I313" i="2"/>
  <c r="K313" i="9" s="1"/>
  <c r="I314" i="2"/>
  <c r="K314" i="9" s="1"/>
  <c r="I315" i="2"/>
  <c r="K315" i="9" s="1"/>
  <c r="I316" i="2"/>
  <c r="I317" i="2"/>
  <c r="I318" i="2"/>
  <c r="K318" i="9" s="1"/>
  <c r="I319" i="2"/>
  <c r="K319" i="9" s="1"/>
  <c r="I320" i="2"/>
  <c r="K320" i="9" s="1"/>
  <c r="I321" i="2"/>
  <c r="K321" i="9" s="1"/>
  <c r="I322" i="2"/>
  <c r="K322" i="9" s="1"/>
  <c r="I323" i="2"/>
  <c r="K323" i="9" s="1"/>
  <c r="I324" i="2"/>
  <c r="K324" i="9" s="1"/>
  <c r="I325" i="2"/>
  <c r="K325" i="9" s="1"/>
  <c r="I326" i="2"/>
  <c r="K326" i="9" s="1"/>
  <c r="I327" i="2"/>
  <c r="K327" i="9" s="1"/>
  <c r="I328" i="2"/>
  <c r="I329" i="2"/>
  <c r="I330" i="2"/>
  <c r="K330" i="9" s="1"/>
  <c r="I331" i="2"/>
  <c r="K331" i="9" s="1"/>
  <c r="J4" i="2"/>
  <c r="J4" i="9" s="1"/>
  <c r="J5" i="2"/>
  <c r="J5" i="9" s="1"/>
  <c r="J6" i="2"/>
  <c r="J6" i="9" s="1"/>
  <c r="J7" i="2"/>
  <c r="J7" i="9" s="1"/>
  <c r="J8" i="2"/>
  <c r="J8" i="9" s="1"/>
  <c r="J9" i="2"/>
  <c r="J9" i="9" s="1"/>
  <c r="J10" i="2"/>
  <c r="J10" i="9" s="1"/>
  <c r="J11" i="2"/>
  <c r="J11" i="9" s="1"/>
  <c r="J12" i="2"/>
  <c r="J12" i="9" s="1"/>
  <c r="J13" i="2"/>
  <c r="J13" i="9" s="1"/>
  <c r="J14" i="2"/>
  <c r="J14" i="9" s="1"/>
  <c r="J15" i="2"/>
  <c r="J15" i="9" s="1"/>
  <c r="J16" i="2"/>
  <c r="J16" i="9" s="1"/>
  <c r="J17" i="2"/>
  <c r="J17" i="9" s="1"/>
  <c r="J18" i="2"/>
  <c r="J18" i="9" s="1"/>
  <c r="J19" i="2"/>
  <c r="J19" i="9" s="1"/>
  <c r="J20" i="2"/>
  <c r="J20" i="9" s="1"/>
  <c r="J21" i="2"/>
  <c r="J21" i="9" s="1"/>
  <c r="J22" i="2"/>
  <c r="J22" i="9" s="1"/>
  <c r="J23" i="2"/>
  <c r="J23" i="9" s="1"/>
  <c r="J24" i="2"/>
  <c r="J24" i="9" s="1"/>
  <c r="J25" i="2"/>
  <c r="J25" i="9" s="1"/>
  <c r="J26" i="2"/>
  <c r="J26" i="9" s="1"/>
  <c r="J27" i="2"/>
  <c r="J27" i="9" s="1"/>
  <c r="J28" i="2"/>
  <c r="J28" i="9" s="1"/>
  <c r="J29" i="2"/>
  <c r="J29" i="9" s="1"/>
  <c r="J30" i="2"/>
  <c r="J30" i="9" s="1"/>
  <c r="J31" i="2"/>
  <c r="J31" i="9" s="1"/>
  <c r="J32" i="2"/>
  <c r="J32" i="9" s="1"/>
  <c r="J33" i="2"/>
  <c r="J33" i="9" s="1"/>
  <c r="J34" i="2"/>
  <c r="J34" i="9" s="1"/>
  <c r="J35" i="2"/>
  <c r="J36" i="2"/>
  <c r="J36" i="9" s="1"/>
  <c r="J37" i="2"/>
  <c r="J37" i="9" s="1"/>
  <c r="J38" i="2"/>
  <c r="J38" i="9" s="1"/>
  <c r="J39" i="2"/>
  <c r="J39" i="9" s="1"/>
  <c r="J40" i="2"/>
  <c r="J40" i="9" s="1"/>
  <c r="J41" i="2"/>
  <c r="J41" i="9" s="1"/>
  <c r="J42" i="2"/>
  <c r="J42" i="9" s="1"/>
  <c r="J43" i="2"/>
  <c r="J43" i="9" s="1"/>
  <c r="J44" i="2"/>
  <c r="J44" i="9" s="1"/>
  <c r="J45" i="2"/>
  <c r="J46" i="2"/>
  <c r="J46" i="9" s="1"/>
  <c r="J47" i="2"/>
  <c r="J48" i="2"/>
  <c r="J48" i="9" s="1"/>
  <c r="J49" i="2"/>
  <c r="J50" i="2"/>
  <c r="J50" i="9" s="1"/>
  <c r="J51" i="2"/>
  <c r="J51" i="9" s="1"/>
  <c r="J52" i="2"/>
  <c r="J52" i="9" s="1"/>
  <c r="J53" i="2"/>
  <c r="J53" i="9" s="1"/>
  <c r="J54" i="2"/>
  <c r="J54" i="9" s="1"/>
  <c r="J55" i="2"/>
  <c r="J55" i="9" s="1"/>
  <c r="J56" i="2"/>
  <c r="J56" i="9" s="1"/>
  <c r="J57" i="2"/>
  <c r="J57" i="9" s="1"/>
  <c r="J58" i="2"/>
  <c r="J58" i="9" s="1"/>
  <c r="J59" i="2"/>
  <c r="J59" i="9" s="1"/>
  <c r="J60" i="2"/>
  <c r="J61" i="2"/>
  <c r="J61" i="9" s="1"/>
  <c r="J62" i="2"/>
  <c r="J62" i="9" s="1"/>
  <c r="J63" i="2"/>
  <c r="J63" i="9" s="1"/>
  <c r="J64" i="2"/>
  <c r="J65" i="2"/>
  <c r="J65" i="9" s="1"/>
  <c r="J66" i="2"/>
  <c r="J66" i="9" s="1"/>
  <c r="J67" i="2"/>
  <c r="J67" i="9" s="1"/>
  <c r="J68" i="2"/>
  <c r="J68" i="9" s="1"/>
  <c r="J69" i="2"/>
  <c r="J69" i="9" s="1"/>
  <c r="J70" i="2"/>
  <c r="J70" i="9" s="1"/>
  <c r="J71" i="2"/>
  <c r="J71" i="9" s="1"/>
  <c r="J72" i="2"/>
  <c r="J72" i="9" s="1"/>
  <c r="J73" i="2"/>
  <c r="J73" i="9" s="1"/>
  <c r="J74" i="2"/>
  <c r="J74" i="9" s="1"/>
  <c r="J75" i="2"/>
  <c r="J75" i="9" s="1"/>
  <c r="J76" i="2"/>
  <c r="J76" i="9" s="1"/>
  <c r="J77" i="2"/>
  <c r="J77" i="9" s="1"/>
  <c r="J78" i="2"/>
  <c r="J78" i="9" s="1"/>
  <c r="J79" i="2"/>
  <c r="J79" i="9" s="1"/>
  <c r="J80" i="2"/>
  <c r="J80" i="9" s="1"/>
  <c r="J81" i="2"/>
  <c r="J81" i="9" s="1"/>
  <c r="J82" i="2"/>
  <c r="J82" i="9" s="1"/>
  <c r="J83" i="2"/>
  <c r="J83" i="9" s="1"/>
  <c r="J84" i="2"/>
  <c r="J84" i="9" s="1"/>
  <c r="J85" i="2"/>
  <c r="J85" i="9" s="1"/>
  <c r="J86" i="2"/>
  <c r="J86" i="9" s="1"/>
  <c r="J87" i="2"/>
  <c r="J87" i="9" s="1"/>
  <c r="J88" i="2"/>
  <c r="J88" i="9" s="1"/>
  <c r="J89" i="2"/>
  <c r="J89" i="9" s="1"/>
  <c r="J90" i="2"/>
  <c r="J90" i="9" s="1"/>
  <c r="J91" i="2"/>
  <c r="J91" i="9" s="1"/>
  <c r="J92" i="2"/>
  <c r="J92" i="9" s="1"/>
  <c r="J93" i="2"/>
  <c r="J93" i="9" s="1"/>
  <c r="J94" i="2"/>
  <c r="J94" i="9" s="1"/>
  <c r="J95" i="2"/>
  <c r="J95" i="9" s="1"/>
  <c r="J96" i="2"/>
  <c r="J97" i="2"/>
  <c r="J97" i="9" s="1"/>
  <c r="J98" i="2"/>
  <c r="J98" i="9" s="1"/>
  <c r="J99" i="2"/>
  <c r="J99" i="9" s="1"/>
  <c r="J100" i="2"/>
  <c r="J100" i="9" s="1"/>
  <c r="J101" i="2"/>
  <c r="J101" i="9" s="1"/>
  <c r="J102" i="2"/>
  <c r="J103" i="2"/>
  <c r="J103" i="9" s="1"/>
  <c r="J104" i="2"/>
  <c r="J104" i="9" s="1"/>
  <c r="J105" i="2"/>
  <c r="J105" i="9" s="1"/>
  <c r="J106" i="2"/>
  <c r="J106" i="9" s="1"/>
  <c r="J107" i="2"/>
  <c r="J107" i="9" s="1"/>
  <c r="J108" i="2"/>
  <c r="J108" i="9" s="1"/>
  <c r="J109" i="2"/>
  <c r="J109" i="9" s="1"/>
  <c r="J110" i="2"/>
  <c r="J110" i="9" s="1"/>
  <c r="J111" i="2"/>
  <c r="J111" i="9" s="1"/>
  <c r="J112" i="2"/>
  <c r="J112" i="9" s="1"/>
  <c r="J113" i="2"/>
  <c r="J113" i="9" s="1"/>
  <c r="J114" i="2"/>
  <c r="J115" i="2"/>
  <c r="J115" i="9" s="1"/>
  <c r="J116" i="2"/>
  <c r="J116" i="9" s="1"/>
  <c r="J117" i="2"/>
  <c r="J117" i="9" s="1"/>
  <c r="J118" i="2"/>
  <c r="J118" i="9" s="1"/>
  <c r="J119" i="2"/>
  <c r="J119" i="9" s="1"/>
  <c r="J120" i="2"/>
  <c r="J120" i="9" s="1"/>
  <c r="J121" i="2"/>
  <c r="J121" i="9" s="1"/>
  <c r="J122" i="2"/>
  <c r="J122" i="9" s="1"/>
  <c r="J123" i="2"/>
  <c r="J123" i="9" s="1"/>
  <c r="J124" i="2"/>
  <c r="J124" i="9" s="1"/>
  <c r="J125" i="2"/>
  <c r="J125" i="9" s="1"/>
  <c r="J126" i="2"/>
  <c r="J126" i="9" s="1"/>
  <c r="J127" i="2"/>
  <c r="J127" i="9" s="1"/>
  <c r="J128" i="2"/>
  <c r="J128" i="9" s="1"/>
  <c r="J129" i="2"/>
  <c r="J129" i="9" s="1"/>
  <c r="J130" i="2"/>
  <c r="J130" i="9" s="1"/>
  <c r="J131" i="2"/>
  <c r="J131" i="9" s="1"/>
  <c r="J132" i="2"/>
  <c r="J132" i="9" s="1"/>
  <c r="J133" i="2"/>
  <c r="J133" i="9" s="1"/>
  <c r="J134" i="2"/>
  <c r="J134" i="9" s="1"/>
  <c r="J135" i="2"/>
  <c r="J135" i="9" s="1"/>
  <c r="J136" i="2"/>
  <c r="J136" i="9" s="1"/>
  <c r="J137" i="2"/>
  <c r="J138" i="2"/>
  <c r="J139" i="2"/>
  <c r="J139" i="9" s="1"/>
  <c r="J140" i="2"/>
  <c r="J140" i="9" s="1"/>
  <c r="J141" i="2"/>
  <c r="J141" i="9" s="1"/>
  <c r="J142" i="2"/>
  <c r="J142" i="9" s="1"/>
  <c r="J143" i="2"/>
  <c r="J143" i="9" s="1"/>
  <c r="J144" i="2"/>
  <c r="J144" i="9" s="1"/>
  <c r="J145" i="2"/>
  <c r="J145" i="9" s="1"/>
  <c r="J146" i="2"/>
  <c r="J146" i="9" s="1"/>
  <c r="J147" i="2"/>
  <c r="J147" i="9" s="1"/>
  <c r="J148" i="2"/>
  <c r="J148" i="9" s="1"/>
  <c r="J149" i="2"/>
  <c r="J149" i="9" s="1"/>
  <c r="J150" i="2"/>
  <c r="J150" i="9" s="1"/>
  <c r="J151" i="2"/>
  <c r="J151" i="9" s="1"/>
  <c r="J152" i="2"/>
  <c r="J152" i="9" s="1"/>
  <c r="J153" i="2"/>
  <c r="J153" i="9" s="1"/>
  <c r="J154" i="2"/>
  <c r="J154" i="9" s="1"/>
  <c r="J155" i="2"/>
  <c r="J155" i="9" s="1"/>
  <c r="J156" i="2"/>
  <c r="J156" i="9" s="1"/>
  <c r="J157" i="2"/>
  <c r="J158" i="2"/>
  <c r="J158" i="9" s="1"/>
  <c r="J159" i="2"/>
  <c r="J159" i="9" s="1"/>
  <c r="J160" i="2"/>
  <c r="J160" i="9" s="1"/>
  <c r="J161" i="2"/>
  <c r="J161" i="9" s="1"/>
  <c r="J162" i="2"/>
  <c r="J162" i="9" s="1"/>
  <c r="J163" i="2"/>
  <c r="J163" i="9" s="1"/>
  <c r="J164" i="2"/>
  <c r="J164" i="9" s="1"/>
  <c r="J165" i="2"/>
  <c r="J165" i="9" s="1"/>
  <c r="J166" i="2"/>
  <c r="J166" i="9" s="1"/>
  <c r="J167" i="2"/>
  <c r="J167" i="9" s="1"/>
  <c r="J168" i="2"/>
  <c r="J169" i="2"/>
  <c r="J169" i="9" s="1"/>
  <c r="J170" i="2"/>
  <c r="J170" i="9" s="1"/>
  <c r="J171" i="2"/>
  <c r="J171" i="9" s="1"/>
  <c r="J172" i="2"/>
  <c r="J172" i="9" s="1"/>
  <c r="J173" i="2"/>
  <c r="J173" i="9" s="1"/>
  <c r="J174" i="2"/>
  <c r="J174" i="9" s="1"/>
  <c r="J175" i="2"/>
  <c r="J175" i="9" s="1"/>
  <c r="J176" i="2"/>
  <c r="J176" i="9" s="1"/>
  <c r="J177" i="2"/>
  <c r="J177" i="9" s="1"/>
  <c r="J178" i="2"/>
  <c r="J178" i="9" s="1"/>
  <c r="J179" i="2"/>
  <c r="J180" i="2"/>
  <c r="J180" i="9" s="1"/>
  <c r="J181" i="2"/>
  <c r="J181" i="9" s="1"/>
  <c r="J182" i="2"/>
  <c r="J182" i="9" s="1"/>
  <c r="J183" i="2"/>
  <c r="J183" i="9" s="1"/>
  <c r="J184" i="2"/>
  <c r="J184" i="9" s="1"/>
  <c r="J185" i="2"/>
  <c r="J185" i="9" s="1"/>
  <c r="J186" i="2"/>
  <c r="J186" i="9" s="1"/>
  <c r="J187" i="2"/>
  <c r="J187" i="9" s="1"/>
  <c r="J188" i="2"/>
  <c r="J188" i="9" s="1"/>
  <c r="J189" i="2"/>
  <c r="J189" i="9" s="1"/>
  <c r="J190" i="2"/>
  <c r="J190" i="9" s="1"/>
  <c r="J191" i="2"/>
  <c r="J191" i="9" s="1"/>
  <c r="J192" i="2"/>
  <c r="J192" i="9" s="1"/>
  <c r="J193" i="2"/>
  <c r="J193" i="9" s="1"/>
  <c r="J194" i="2"/>
  <c r="J194" i="9" s="1"/>
  <c r="J195" i="2"/>
  <c r="J195" i="9" s="1"/>
  <c r="J196" i="2"/>
  <c r="J196" i="9" s="1"/>
  <c r="J197" i="2"/>
  <c r="J197" i="9" s="1"/>
  <c r="J198" i="2"/>
  <c r="J198" i="9" s="1"/>
  <c r="J199" i="2"/>
  <c r="J199" i="9" s="1"/>
  <c r="J200" i="2"/>
  <c r="J200" i="9" s="1"/>
  <c r="J201" i="2"/>
  <c r="J201" i="9" s="1"/>
  <c r="J202" i="2"/>
  <c r="J202" i="9" s="1"/>
  <c r="J203" i="2"/>
  <c r="J203" i="9" s="1"/>
  <c r="J204" i="2"/>
  <c r="J204" i="9" s="1"/>
  <c r="J205" i="2"/>
  <c r="J205" i="9" s="1"/>
  <c r="J206" i="2"/>
  <c r="J206" i="9" s="1"/>
  <c r="J207" i="2"/>
  <c r="J207" i="9" s="1"/>
  <c r="J208" i="2"/>
  <c r="J208" i="9" s="1"/>
  <c r="J209" i="2"/>
  <c r="J209" i="9" s="1"/>
  <c r="J210" i="2"/>
  <c r="J210" i="9" s="1"/>
  <c r="J211" i="2"/>
  <c r="J212" i="2"/>
  <c r="J212" i="9" s="1"/>
  <c r="J213" i="2"/>
  <c r="J213" i="9" s="1"/>
  <c r="J214" i="2"/>
  <c r="J215" i="2"/>
  <c r="J215" i="9" s="1"/>
  <c r="J216" i="2"/>
  <c r="J216" i="9" s="1"/>
  <c r="J217" i="2"/>
  <c r="J217" i="9" s="1"/>
  <c r="J218" i="2"/>
  <c r="J218" i="9" s="1"/>
  <c r="J219" i="2"/>
  <c r="J219" i="9" s="1"/>
  <c r="J220" i="2"/>
  <c r="J220" i="9" s="1"/>
  <c r="J221" i="2"/>
  <c r="J221" i="9" s="1"/>
  <c r="J222" i="2"/>
  <c r="J222" i="9" s="1"/>
  <c r="J223" i="2"/>
  <c r="J224" i="2"/>
  <c r="J224" i="9" s="1"/>
  <c r="J225" i="2"/>
  <c r="J225" i="9" s="1"/>
  <c r="J226" i="2"/>
  <c r="J226" i="9" s="1"/>
  <c r="J227" i="2"/>
  <c r="J227" i="9" s="1"/>
  <c r="J228" i="2"/>
  <c r="J228" i="9" s="1"/>
  <c r="J229" i="2"/>
  <c r="J229" i="9" s="1"/>
  <c r="J230" i="2"/>
  <c r="J230" i="9" s="1"/>
  <c r="J231" i="2"/>
  <c r="J231" i="9" s="1"/>
  <c r="J232" i="2"/>
  <c r="J232" i="9" s="1"/>
  <c r="J233" i="2"/>
  <c r="J233" i="9" s="1"/>
  <c r="J234" i="2"/>
  <c r="J234" i="9" s="1"/>
  <c r="J235" i="2"/>
  <c r="J235" i="9" s="1"/>
  <c r="J236" i="2"/>
  <c r="J236" i="9" s="1"/>
  <c r="J237" i="2"/>
  <c r="J237" i="9" s="1"/>
  <c r="J238" i="2"/>
  <c r="J238" i="9" s="1"/>
  <c r="J239" i="2"/>
  <c r="J239" i="9" s="1"/>
  <c r="J240" i="2"/>
  <c r="J241" i="2"/>
  <c r="J241" i="9" s="1"/>
  <c r="J242" i="2"/>
  <c r="J242" i="9" s="1"/>
  <c r="J243" i="2"/>
  <c r="J243" i="9" s="1"/>
  <c r="J244" i="2"/>
  <c r="J244" i="9" s="1"/>
  <c r="J245" i="2"/>
  <c r="J245" i="9" s="1"/>
  <c r="J246" i="2"/>
  <c r="J246" i="9" s="1"/>
  <c r="J247" i="2"/>
  <c r="J247" i="9" s="1"/>
  <c r="J248" i="2"/>
  <c r="J249" i="2"/>
  <c r="J249" i="9" s="1"/>
  <c r="J250" i="2"/>
  <c r="J250" i="9" s="1"/>
  <c r="J251" i="2"/>
  <c r="J251" i="9" s="1"/>
  <c r="J252" i="2"/>
  <c r="J252" i="9" s="1"/>
  <c r="J253" i="2"/>
  <c r="J253" i="9" s="1"/>
  <c r="J254" i="2"/>
  <c r="J254" i="9" s="1"/>
  <c r="J255" i="2"/>
  <c r="J256" i="2"/>
  <c r="J257" i="2"/>
  <c r="J257" i="9" s="1"/>
  <c r="J258" i="2"/>
  <c r="J258" i="9" s="1"/>
  <c r="J259" i="2"/>
  <c r="J259" i="9" s="1"/>
  <c r="J260" i="2"/>
  <c r="J261" i="2"/>
  <c r="J261" i="9" s="1"/>
  <c r="J262" i="2"/>
  <c r="J262" i="9" s="1"/>
  <c r="J263" i="2"/>
  <c r="J263" i="9" s="1"/>
  <c r="J264" i="2"/>
  <c r="J265" i="2"/>
  <c r="J265" i="9" s="1"/>
  <c r="J266" i="2"/>
  <c r="J266" i="9" s="1"/>
  <c r="J267" i="2"/>
  <c r="J267" i="9" s="1"/>
  <c r="J268" i="2"/>
  <c r="J268" i="9" s="1"/>
  <c r="J269" i="2"/>
  <c r="J269" i="9" s="1"/>
  <c r="J270" i="2"/>
  <c r="J271" i="2"/>
  <c r="J271" i="9" s="1"/>
  <c r="J272" i="2"/>
  <c r="J272" i="9" s="1"/>
  <c r="J273" i="2"/>
  <c r="J273" i="9" s="1"/>
  <c r="J274" i="2"/>
  <c r="J274" i="9" s="1"/>
  <c r="J275" i="2"/>
  <c r="J275" i="9" s="1"/>
  <c r="J276" i="2"/>
  <c r="J277" i="2"/>
  <c r="J277" i="9" s="1"/>
  <c r="J278" i="2"/>
  <c r="J278" i="9" s="1"/>
  <c r="J279" i="2"/>
  <c r="J279" i="9" s="1"/>
  <c r="J280" i="2"/>
  <c r="J280" i="9" s="1"/>
  <c r="J281" i="2"/>
  <c r="J281" i="9" s="1"/>
  <c r="J282" i="2"/>
  <c r="J282" i="9" s="1"/>
  <c r="J283" i="2"/>
  <c r="J283" i="9" s="1"/>
  <c r="J284" i="2"/>
  <c r="J284" i="9" s="1"/>
  <c r="J285" i="2"/>
  <c r="J285" i="9" s="1"/>
  <c r="J286" i="2"/>
  <c r="J286" i="9" s="1"/>
  <c r="J287" i="2"/>
  <c r="J287" i="9" s="1"/>
  <c r="J288" i="2"/>
  <c r="J288" i="9" s="1"/>
  <c r="J289" i="2"/>
  <c r="J289" i="9" s="1"/>
  <c r="J290" i="2"/>
  <c r="J290" i="9" s="1"/>
  <c r="J291" i="2"/>
  <c r="J291" i="9" s="1"/>
  <c r="J292" i="2"/>
  <c r="J292" i="9" s="1"/>
  <c r="J293" i="2"/>
  <c r="J293" i="9" s="1"/>
  <c r="J294" i="2"/>
  <c r="J294" i="9" s="1"/>
  <c r="J295" i="2"/>
  <c r="J295" i="9" s="1"/>
  <c r="J296" i="2"/>
  <c r="J296" i="9" s="1"/>
  <c r="J297" i="2"/>
  <c r="J297" i="9" s="1"/>
  <c r="J298" i="2"/>
  <c r="J298" i="9" s="1"/>
  <c r="J299" i="2"/>
  <c r="J300" i="2"/>
  <c r="J300" i="9" s="1"/>
  <c r="J301" i="2"/>
  <c r="J301" i="9" s="1"/>
  <c r="J302" i="2"/>
  <c r="J302" i="9" s="1"/>
  <c r="J303" i="2"/>
  <c r="J303" i="9" s="1"/>
  <c r="J304" i="2"/>
  <c r="J304" i="9" s="1"/>
  <c r="J305" i="2"/>
  <c r="J306" i="2"/>
  <c r="J307" i="2"/>
  <c r="J307" i="9" s="1"/>
  <c r="J308" i="2"/>
  <c r="J308" i="9" s="1"/>
  <c r="J309" i="2"/>
  <c r="J309" i="9" s="1"/>
  <c r="J310" i="2"/>
  <c r="J310" i="9" s="1"/>
  <c r="J311" i="2"/>
  <c r="J311" i="9" s="1"/>
  <c r="J312" i="2"/>
  <c r="J312" i="9" s="1"/>
  <c r="J313" i="2"/>
  <c r="J313" i="9" s="1"/>
  <c r="J314" i="2"/>
  <c r="J314" i="9" s="1"/>
  <c r="J315" i="2"/>
  <c r="J315" i="9" s="1"/>
  <c r="J316" i="2"/>
  <c r="J316" i="9" s="1"/>
  <c r="J317" i="2"/>
  <c r="J317" i="9" s="1"/>
  <c r="J318" i="2"/>
  <c r="J318" i="9" s="1"/>
  <c r="J319" i="2"/>
  <c r="J319" i="9" s="1"/>
  <c r="J320" i="2"/>
  <c r="J320" i="9" s="1"/>
  <c r="J321" i="2"/>
  <c r="J321" i="9" s="1"/>
  <c r="J322" i="2"/>
  <c r="J323" i="2"/>
  <c r="J324" i="2"/>
  <c r="J325" i="2"/>
  <c r="J326" i="2"/>
  <c r="J326" i="9" s="1"/>
  <c r="J327" i="2"/>
  <c r="J327" i="9" s="1"/>
  <c r="J328" i="2"/>
  <c r="J328" i="9" s="1"/>
  <c r="J329" i="2"/>
  <c r="J329" i="9" s="1"/>
  <c r="J330" i="2"/>
  <c r="J330" i="9" s="1"/>
  <c r="J331" i="2"/>
  <c r="J331" i="9" s="1"/>
  <c r="K4" i="2"/>
  <c r="I4" i="9" s="1"/>
  <c r="K5" i="2"/>
  <c r="I5" i="9" s="1"/>
  <c r="K6" i="2"/>
  <c r="I6" i="9" s="1"/>
  <c r="K7" i="2"/>
  <c r="I7" i="9" s="1"/>
  <c r="K8" i="2"/>
  <c r="I8" i="9" s="1"/>
  <c r="K9" i="2"/>
  <c r="I9" i="9" s="1"/>
  <c r="K10" i="2"/>
  <c r="I10" i="9" s="1"/>
  <c r="K11" i="2"/>
  <c r="I11" i="9" s="1"/>
  <c r="K12" i="2"/>
  <c r="I12" i="9" s="1"/>
  <c r="K13" i="2"/>
  <c r="I13" i="9" s="1"/>
  <c r="K14" i="2"/>
  <c r="I14" i="9" s="1"/>
  <c r="K15" i="2"/>
  <c r="I15" i="9" s="1"/>
  <c r="K16" i="2"/>
  <c r="I16" i="9" s="1"/>
  <c r="K17" i="2"/>
  <c r="I17" i="9" s="1"/>
  <c r="K18" i="2"/>
  <c r="I18" i="9" s="1"/>
  <c r="K19" i="2"/>
  <c r="I19" i="9" s="1"/>
  <c r="K20" i="2"/>
  <c r="I20" i="9" s="1"/>
  <c r="K21" i="2"/>
  <c r="I21" i="9" s="1"/>
  <c r="K22" i="2"/>
  <c r="I22" i="9" s="1"/>
  <c r="K23" i="2"/>
  <c r="I23" i="9" s="1"/>
  <c r="K24" i="2"/>
  <c r="I24" i="9" s="1"/>
  <c r="K25" i="2"/>
  <c r="I25" i="9" s="1"/>
  <c r="K26" i="2"/>
  <c r="I26" i="9" s="1"/>
  <c r="K27" i="2"/>
  <c r="I27" i="9" s="1"/>
  <c r="K28" i="2"/>
  <c r="I28" i="9" s="1"/>
  <c r="K29" i="2"/>
  <c r="I29" i="9" s="1"/>
  <c r="K30" i="2"/>
  <c r="I30" i="9" s="1"/>
  <c r="K31" i="2"/>
  <c r="I31" i="9" s="1"/>
  <c r="K32" i="2"/>
  <c r="I32" i="9" s="1"/>
  <c r="K33" i="2"/>
  <c r="I33" i="9" s="1"/>
  <c r="K34" i="2"/>
  <c r="I34" i="9" s="1"/>
  <c r="K35" i="2"/>
  <c r="K36" i="2"/>
  <c r="I36" i="9" s="1"/>
  <c r="K37" i="2"/>
  <c r="I37" i="9" s="1"/>
  <c r="K38" i="2"/>
  <c r="I38" i="9" s="1"/>
  <c r="K39" i="2"/>
  <c r="I39" i="9" s="1"/>
  <c r="K40" i="2"/>
  <c r="I40" i="9" s="1"/>
  <c r="K41" i="2"/>
  <c r="I41" i="9" s="1"/>
  <c r="K42" i="2"/>
  <c r="I42" i="9" s="1"/>
  <c r="K43" i="2"/>
  <c r="K44" i="2"/>
  <c r="I44" i="9" s="1"/>
  <c r="K45" i="2"/>
  <c r="I45" i="9" s="1"/>
  <c r="K46" i="2"/>
  <c r="I46" i="9" s="1"/>
  <c r="K47" i="2"/>
  <c r="I47" i="9" s="1"/>
  <c r="K48" i="2"/>
  <c r="I48" i="9" s="1"/>
  <c r="K49" i="2"/>
  <c r="I49" i="9" s="1"/>
  <c r="K50" i="2"/>
  <c r="I50" i="9" s="1"/>
  <c r="K51" i="2"/>
  <c r="I51" i="9" s="1"/>
  <c r="K52" i="2"/>
  <c r="I52" i="9" s="1"/>
  <c r="K53" i="2"/>
  <c r="I53" i="9" s="1"/>
  <c r="K54" i="2"/>
  <c r="I54" i="9" s="1"/>
  <c r="K55" i="2"/>
  <c r="I55" i="9" s="1"/>
  <c r="K56" i="2"/>
  <c r="I56" i="9" s="1"/>
  <c r="K57" i="2"/>
  <c r="I57" i="9" s="1"/>
  <c r="K58" i="2"/>
  <c r="I58" i="9" s="1"/>
  <c r="K59" i="2"/>
  <c r="I59" i="9" s="1"/>
  <c r="K60" i="2"/>
  <c r="I60" i="9" s="1"/>
  <c r="K61" i="2"/>
  <c r="I61" i="9" s="1"/>
  <c r="K62" i="2"/>
  <c r="I62" i="9" s="1"/>
  <c r="K63" i="2"/>
  <c r="I63" i="9" s="1"/>
  <c r="K64" i="2"/>
  <c r="I64" i="9" s="1"/>
  <c r="K65" i="2"/>
  <c r="I65" i="9" s="1"/>
  <c r="K66" i="2"/>
  <c r="I66" i="9" s="1"/>
  <c r="K67" i="2"/>
  <c r="I67" i="9" s="1"/>
  <c r="K68" i="2"/>
  <c r="I68" i="9" s="1"/>
  <c r="K69" i="2"/>
  <c r="I69" i="9" s="1"/>
  <c r="K70" i="2"/>
  <c r="I70" i="9" s="1"/>
  <c r="K71" i="2"/>
  <c r="I71" i="9" s="1"/>
  <c r="K72" i="2"/>
  <c r="I72" i="9" s="1"/>
  <c r="K73" i="2"/>
  <c r="I73" i="9" s="1"/>
  <c r="K74" i="2"/>
  <c r="I74" i="9" s="1"/>
  <c r="K75" i="2"/>
  <c r="I75" i="9" s="1"/>
  <c r="K76" i="2"/>
  <c r="I76" i="9" s="1"/>
  <c r="K77" i="2"/>
  <c r="I77" i="9" s="1"/>
  <c r="K78" i="2"/>
  <c r="I78" i="9" s="1"/>
  <c r="K79" i="2"/>
  <c r="I79" i="9" s="1"/>
  <c r="K80" i="2"/>
  <c r="I80" i="9" s="1"/>
  <c r="K81" i="2"/>
  <c r="I81" i="9" s="1"/>
  <c r="K82" i="2"/>
  <c r="I82" i="9" s="1"/>
  <c r="K83" i="2"/>
  <c r="I83" i="9" s="1"/>
  <c r="K84" i="2"/>
  <c r="I84" i="9" s="1"/>
  <c r="K85" i="2"/>
  <c r="I85" i="9" s="1"/>
  <c r="K86" i="2"/>
  <c r="I86" i="9" s="1"/>
  <c r="K87" i="2"/>
  <c r="I87" i="9" s="1"/>
  <c r="K88" i="2"/>
  <c r="I88" i="9" s="1"/>
  <c r="K89" i="2"/>
  <c r="I89" i="9" s="1"/>
  <c r="K90" i="2"/>
  <c r="I90" i="9" s="1"/>
  <c r="K91" i="2"/>
  <c r="I91" i="9" s="1"/>
  <c r="K92" i="2"/>
  <c r="I92" i="9" s="1"/>
  <c r="K93" i="2"/>
  <c r="I93" i="9" s="1"/>
  <c r="K94" i="2"/>
  <c r="I94" i="9" s="1"/>
  <c r="K95" i="2"/>
  <c r="I95" i="9" s="1"/>
  <c r="K96" i="2"/>
  <c r="I96" i="9" s="1"/>
  <c r="K97" i="2"/>
  <c r="I97" i="9" s="1"/>
  <c r="K98" i="2"/>
  <c r="I98" i="9" s="1"/>
  <c r="K99" i="2"/>
  <c r="I99" i="9" s="1"/>
  <c r="K100" i="2"/>
  <c r="K101" i="2"/>
  <c r="I101" i="9" s="1"/>
  <c r="K102" i="2"/>
  <c r="I102" i="9" s="1"/>
  <c r="K103" i="2"/>
  <c r="I103" i="9" s="1"/>
  <c r="K104" i="2"/>
  <c r="I104" i="9" s="1"/>
  <c r="K105" i="2"/>
  <c r="I105" i="9" s="1"/>
  <c r="K106" i="2"/>
  <c r="I106" i="9" s="1"/>
  <c r="K107" i="2"/>
  <c r="I107" i="9" s="1"/>
  <c r="K108" i="2"/>
  <c r="I108" i="9" s="1"/>
  <c r="K109" i="2"/>
  <c r="I109" i="9" s="1"/>
  <c r="K110" i="2"/>
  <c r="I110" i="9" s="1"/>
  <c r="K111" i="2"/>
  <c r="I111" i="9" s="1"/>
  <c r="K112" i="2"/>
  <c r="I112" i="9" s="1"/>
  <c r="K113" i="2"/>
  <c r="I113" i="9" s="1"/>
  <c r="K114" i="2"/>
  <c r="I114" i="9" s="1"/>
  <c r="K115" i="2"/>
  <c r="K116" i="2"/>
  <c r="I116" i="9" s="1"/>
  <c r="K117" i="2"/>
  <c r="I117" i="9" s="1"/>
  <c r="K118" i="2"/>
  <c r="I118" i="9" s="1"/>
  <c r="K119" i="2"/>
  <c r="I119" i="9" s="1"/>
  <c r="K120" i="2"/>
  <c r="I120" i="9" s="1"/>
  <c r="K121" i="2"/>
  <c r="I121" i="9" s="1"/>
  <c r="K122" i="2"/>
  <c r="I122" i="9" s="1"/>
  <c r="K123" i="2"/>
  <c r="I123" i="9" s="1"/>
  <c r="K124" i="2"/>
  <c r="I124" i="9" s="1"/>
  <c r="K125" i="2"/>
  <c r="I125" i="9" s="1"/>
  <c r="K126" i="2"/>
  <c r="I126" i="9" s="1"/>
  <c r="K127" i="2"/>
  <c r="I127" i="9" s="1"/>
  <c r="K128" i="2"/>
  <c r="I128" i="9" s="1"/>
  <c r="K129" i="2"/>
  <c r="I129" i="9" s="1"/>
  <c r="K130" i="2"/>
  <c r="I130" i="9" s="1"/>
  <c r="K131" i="2"/>
  <c r="I131" i="9" s="1"/>
  <c r="K132" i="2"/>
  <c r="I132" i="9" s="1"/>
  <c r="K133" i="2"/>
  <c r="I133" i="9" s="1"/>
  <c r="K134" i="2"/>
  <c r="I134" i="9" s="1"/>
  <c r="K135" i="2"/>
  <c r="I135" i="9" s="1"/>
  <c r="K136" i="2"/>
  <c r="I136" i="9" s="1"/>
  <c r="K137" i="2"/>
  <c r="I137" i="9" s="1"/>
  <c r="K138" i="2"/>
  <c r="I138" i="9" s="1"/>
  <c r="K139" i="2"/>
  <c r="I139" i="9" s="1"/>
  <c r="K140" i="2"/>
  <c r="I140" i="9" s="1"/>
  <c r="K141" i="2"/>
  <c r="I141" i="9" s="1"/>
  <c r="K142" i="2"/>
  <c r="I142" i="9" s="1"/>
  <c r="K143" i="2"/>
  <c r="I143" i="9" s="1"/>
  <c r="K144" i="2"/>
  <c r="I144" i="9" s="1"/>
  <c r="K145" i="2"/>
  <c r="I145" i="9" s="1"/>
  <c r="K146" i="2"/>
  <c r="I146" i="9" s="1"/>
  <c r="K147" i="2"/>
  <c r="I147" i="9" s="1"/>
  <c r="K148" i="2"/>
  <c r="I148" i="9" s="1"/>
  <c r="K149" i="2"/>
  <c r="I149" i="9" s="1"/>
  <c r="K150" i="2"/>
  <c r="I150" i="9" s="1"/>
  <c r="K151" i="2"/>
  <c r="I151" i="9" s="1"/>
  <c r="K152" i="2"/>
  <c r="I152" i="9" s="1"/>
  <c r="K153" i="2"/>
  <c r="I153" i="9" s="1"/>
  <c r="K154" i="2"/>
  <c r="I154" i="9" s="1"/>
  <c r="K155" i="2"/>
  <c r="I155" i="9" s="1"/>
  <c r="K156" i="2"/>
  <c r="I156" i="9" s="1"/>
  <c r="K157" i="2"/>
  <c r="I157" i="9" s="1"/>
  <c r="K158" i="2"/>
  <c r="I158" i="9" s="1"/>
  <c r="K159" i="2"/>
  <c r="I159" i="9" s="1"/>
  <c r="K160" i="2"/>
  <c r="I160" i="9" s="1"/>
  <c r="K161" i="2"/>
  <c r="I161" i="9" s="1"/>
  <c r="K162" i="2"/>
  <c r="I162" i="9" s="1"/>
  <c r="K163" i="2"/>
  <c r="I163" i="9" s="1"/>
  <c r="K164" i="2"/>
  <c r="I164" i="9" s="1"/>
  <c r="K165" i="2"/>
  <c r="I165" i="9" s="1"/>
  <c r="K166" i="2"/>
  <c r="K167" i="2"/>
  <c r="I167" i="9" s="1"/>
  <c r="K168" i="2"/>
  <c r="I168" i="9" s="1"/>
  <c r="K169" i="2"/>
  <c r="I169" i="9" s="1"/>
  <c r="K170" i="2"/>
  <c r="I170" i="9" s="1"/>
  <c r="K171" i="2"/>
  <c r="I171" i="9" s="1"/>
  <c r="K172" i="2"/>
  <c r="I172" i="9" s="1"/>
  <c r="K173" i="2"/>
  <c r="I173" i="9" s="1"/>
  <c r="K174" i="2"/>
  <c r="I174" i="9" s="1"/>
  <c r="K175" i="2"/>
  <c r="I175" i="9" s="1"/>
  <c r="K176" i="2"/>
  <c r="I176" i="9" s="1"/>
  <c r="K177" i="2"/>
  <c r="I177" i="9" s="1"/>
  <c r="K178" i="2"/>
  <c r="I178" i="9" s="1"/>
  <c r="K179" i="2"/>
  <c r="I179" i="9" s="1"/>
  <c r="K180" i="2"/>
  <c r="I180" i="9" s="1"/>
  <c r="K181" i="2"/>
  <c r="I181" i="9" s="1"/>
  <c r="K182" i="2"/>
  <c r="I182" i="9" s="1"/>
  <c r="K183" i="2"/>
  <c r="I183" i="9" s="1"/>
  <c r="K184" i="2"/>
  <c r="I184" i="9" s="1"/>
  <c r="K185" i="2"/>
  <c r="I185" i="9" s="1"/>
  <c r="K186" i="2"/>
  <c r="I186" i="9" s="1"/>
  <c r="K187" i="2"/>
  <c r="K188" i="2"/>
  <c r="I188" i="9" s="1"/>
  <c r="K189" i="2"/>
  <c r="I189" i="9" s="1"/>
  <c r="K190" i="2"/>
  <c r="I190" i="9" s="1"/>
  <c r="K191" i="2"/>
  <c r="I191" i="9" s="1"/>
  <c r="K192" i="2"/>
  <c r="I192" i="9" s="1"/>
  <c r="K193" i="2"/>
  <c r="I193" i="9" s="1"/>
  <c r="K194" i="2"/>
  <c r="K195" i="2"/>
  <c r="I195" i="9" s="1"/>
  <c r="K196" i="2"/>
  <c r="I196" i="9" s="1"/>
  <c r="K197" i="2"/>
  <c r="I197" i="9" s="1"/>
  <c r="K198" i="2"/>
  <c r="I198" i="9" s="1"/>
  <c r="K199" i="2"/>
  <c r="I199" i="9" s="1"/>
  <c r="K200" i="2"/>
  <c r="I200" i="9" s="1"/>
  <c r="K201" i="2"/>
  <c r="I201" i="9" s="1"/>
  <c r="K202" i="2"/>
  <c r="I202" i="9" s="1"/>
  <c r="K203" i="2"/>
  <c r="K204" i="2"/>
  <c r="I204" i="9" s="1"/>
  <c r="K205" i="2"/>
  <c r="I205" i="9" s="1"/>
  <c r="K206" i="2"/>
  <c r="I206" i="9" s="1"/>
  <c r="K207" i="2"/>
  <c r="K208" i="2"/>
  <c r="I208" i="9" s="1"/>
  <c r="K209" i="2"/>
  <c r="I209" i="9" s="1"/>
  <c r="K210" i="2"/>
  <c r="K211" i="2"/>
  <c r="I211" i="9" s="1"/>
  <c r="K212" i="2"/>
  <c r="I212" i="9" s="1"/>
  <c r="K213" i="2"/>
  <c r="I213" i="9" s="1"/>
  <c r="K214" i="2"/>
  <c r="I214" i="9" s="1"/>
  <c r="K215" i="2"/>
  <c r="K216" i="2"/>
  <c r="I216" i="9" s="1"/>
  <c r="K217" i="2"/>
  <c r="I217" i="9" s="1"/>
  <c r="K218" i="2"/>
  <c r="I218" i="9" s="1"/>
  <c r="K219" i="2"/>
  <c r="K220" i="2"/>
  <c r="I220" i="9" s="1"/>
  <c r="K221" i="2"/>
  <c r="I221" i="9" s="1"/>
  <c r="K222" i="2"/>
  <c r="I222" i="9" s="1"/>
  <c r="K223" i="2"/>
  <c r="I223" i="9" s="1"/>
  <c r="K224" i="2"/>
  <c r="I224" i="9" s="1"/>
  <c r="K225" i="2"/>
  <c r="I225" i="9" s="1"/>
  <c r="K226" i="2"/>
  <c r="K227" i="2"/>
  <c r="I227" i="9" s="1"/>
  <c r="K228" i="2"/>
  <c r="I228" i="9" s="1"/>
  <c r="K229" i="2"/>
  <c r="I229" i="9" s="1"/>
  <c r="K230" i="2"/>
  <c r="I230" i="9" s="1"/>
  <c r="K231" i="2"/>
  <c r="I231" i="9" s="1"/>
  <c r="K232" i="2"/>
  <c r="I232" i="9" s="1"/>
  <c r="K233" i="2"/>
  <c r="I233" i="9" s="1"/>
  <c r="K234" i="2"/>
  <c r="I234" i="9" s="1"/>
  <c r="K235" i="2"/>
  <c r="I235" i="9" s="1"/>
  <c r="K236" i="2"/>
  <c r="I236" i="9" s="1"/>
  <c r="K237" i="2"/>
  <c r="I237" i="9" s="1"/>
  <c r="K238" i="2"/>
  <c r="I238" i="9" s="1"/>
  <c r="K239" i="2"/>
  <c r="I239" i="9" s="1"/>
  <c r="K240" i="2"/>
  <c r="I240" i="9" s="1"/>
  <c r="K241" i="2"/>
  <c r="I241" i="9" s="1"/>
  <c r="K242" i="2"/>
  <c r="I242" i="9" s="1"/>
  <c r="K243" i="2"/>
  <c r="I243" i="9" s="1"/>
  <c r="K244" i="2"/>
  <c r="I244" i="9" s="1"/>
  <c r="K245" i="2"/>
  <c r="I245" i="9" s="1"/>
  <c r="K246" i="2"/>
  <c r="K247" i="2"/>
  <c r="I247" i="9" s="1"/>
  <c r="K248" i="2"/>
  <c r="I248" i="9" s="1"/>
  <c r="K249" i="2"/>
  <c r="I249" i="9" s="1"/>
  <c r="K250" i="2"/>
  <c r="I250" i="9" s="1"/>
  <c r="K251" i="2"/>
  <c r="I251" i="9" s="1"/>
  <c r="K252" i="2"/>
  <c r="I252" i="9" s="1"/>
  <c r="K253" i="2"/>
  <c r="I253" i="9" s="1"/>
  <c r="K254" i="2"/>
  <c r="I254" i="9" s="1"/>
  <c r="K255" i="2"/>
  <c r="I255" i="9" s="1"/>
  <c r="K256" i="2"/>
  <c r="I256" i="9" s="1"/>
  <c r="K257" i="2"/>
  <c r="K258" i="2"/>
  <c r="K259" i="2"/>
  <c r="I259" i="9" s="1"/>
  <c r="K260" i="2"/>
  <c r="I260" i="9" s="1"/>
  <c r="K261" i="2"/>
  <c r="I261" i="9" s="1"/>
  <c r="K262" i="2"/>
  <c r="I262" i="9" s="1"/>
  <c r="K263" i="2"/>
  <c r="I263" i="9" s="1"/>
  <c r="K264" i="2"/>
  <c r="I264" i="9" s="1"/>
  <c r="K265" i="2"/>
  <c r="K266" i="2"/>
  <c r="I266" i="9" s="1"/>
  <c r="K267" i="2"/>
  <c r="I267" i="9" s="1"/>
  <c r="K268" i="2"/>
  <c r="I268" i="9" s="1"/>
  <c r="K269" i="2"/>
  <c r="I269" i="9" s="1"/>
  <c r="K270" i="2"/>
  <c r="I270" i="9" s="1"/>
  <c r="K271" i="2"/>
  <c r="I271" i="9" s="1"/>
  <c r="K272" i="2"/>
  <c r="I272" i="9" s="1"/>
  <c r="K273" i="2"/>
  <c r="I273" i="9" s="1"/>
  <c r="K274" i="2"/>
  <c r="K275" i="2"/>
  <c r="I275" i="9" s="1"/>
  <c r="K276" i="2"/>
  <c r="I276" i="9" s="1"/>
  <c r="K277" i="2"/>
  <c r="I277" i="9" s="1"/>
  <c r="K278" i="2"/>
  <c r="K279" i="2"/>
  <c r="I279" i="9" s="1"/>
  <c r="K280" i="2"/>
  <c r="I280" i="9" s="1"/>
  <c r="K281" i="2"/>
  <c r="K282" i="2"/>
  <c r="I282" i="9" s="1"/>
  <c r="K283" i="2"/>
  <c r="I283" i="9" s="1"/>
  <c r="K284" i="2"/>
  <c r="I284" i="9" s="1"/>
  <c r="K285" i="2"/>
  <c r="I285" i="9" s="1"/>
  <c r="K286" i="2"/>
  <c r="I286" i="9" s="1"/>
  <c r="K287" i="2"/>
  <c r="I287" i="9" s="1"/>
  <c r="K288" i="2"/>
  <c r="I288" i="9" s="1"/>
  <c r="K289" i="2"/>
  <c r="I289" i="9" s="1"/>
  <c r="K290" i="2"/>
  <c r="I290" i="9" s="1"/>
  <c r="K291" i="2"/>
  <c r="I291" i="9" s="1"/>
  <c r="K292" i="2"/>
  <c r="I292" i="9" s="1"/>
  <c r="K293" i="2"/>
  <c r="I293" i="9" s="1"/>
  <c r="K294" i="2"/>
  <c r="I294" i="9" s="1"/>
  <c r="K295" i="2"/>
  <c r="I295" i="9" s="1"/>
  <c r="K296" i="2"/>
  <c r="I296" i="9" s="1"/>
  <c r="K297" i="2"/>
  <c r="I297" i="9" s="1"/>
  <c r="K298" i="2"/>
  <c r="I298" i="9" s="1"/>
  <c r="K299" i="2"/>
  <c r="I299" i="9" s="1"/>
  <c r="K300" i="2"/>
  <c r="I300" i="9" s="1"/>
  <c r="K301" i="2"/>
  <c r="I301" i="9" s="1"/>
  <c r="K302" i="2"/>
  <c r="I302" i="9" s="1"/>
  <c r="K303" i="2"/>
  <c r="I303" i="9" s="1"/>
  <c r="K304" i="2"/>
  <c r="I304" i="9" s="1"/>
  <c r="K305" i="2"/>
  <c r="I305" i="9" s="1"/>
  <c r="K306" i="2"/>
  <c r="I306" i="9" s="1"/>
  <c r="K307" i="2"/>
  <c r="K308" i="2"/>
  <c r="I308" i="9" s="1"/>
  <c r="K309" i="2"/>
  <c r="I309" i="9" s="1"/>
  <c r="K310" i="2"/>
  <c r="I310" i="9" s="1"/>
  <c r="K311" i="2"/>
  <c r="I311" i="9" s="1"/>
  <c r="K312" i="2"/>
  <c r="I312" i="9" s="1"/>
  <c r="K313" i="2"/>
  <c r="I313" i="9" s="1"/>
  <c r="K314" i="2"/>
  <c r="I314" i="9" s="1"/>
  <c r="K315" i="2"/>
  <c r="I315" i="9" s="1"/>
  <c r="K316" i="2"/>
  <c r="I316" i="9" s="1"/>
  <c r="K317" i="2"/>
  <c r="I317" i="9" s="1"/>
  <c r="K318" i="2"/>
  <c r="K319" i="2"/>
  <c r="K320" i="2"/>
  <c r="K321" i="2"/>
  <c r="K322" i="2"/>
  <c r="I322" i="9" s="1"/>
  <c r="K323" i="2"/>
  <c r="I323" i="9" s="1"/>
  <c r="K324" i="2"/>
  <c r="I324" i="9" s="1"/>
  <c r="K325" i="2"/>
  <c r="I325" i="9" s="1"/>
  <c r="K326" i="2"/>
  <c r="I326" i="9" s="1"/>
  <c r="K327" i="2"/>
  <c r="I327" i="9" s="1"/>
  <c r="K328" i="2"/>
  <c r="K329" i="2"/>
  <c r="I329" i="9" s="1"/>
  <c r="K330" i="2"/>
  <c r="K331" i="2"/>
  <c r="L4" i="2"/>
  <c r="H4" i="9" s="1"/>
  <c r="L5" i="2"/>
  <c r="H5" i="9" s="1"/>
  <c r="L6" i="2"/>
  <c r="H6" i="9" s="1"/>
  <c r="L7" i="2"/>
  <c r="H7" i="9" s="1"/>
  <c r="L8" i="2"/>
  <c r="H8" i="9" s="1"/>
  <c r="L9" i="2"/>
  <c r="H9" i="9" s="1"/>
  <c r="L10" i="2"/>
  <c r="H10" i="9" s="1"/>
  <c r="L11" i="2"/>
  <c r="H11" i="9" s="1"/>
  <c r="L12" i="2"/>
  <c r="H12" i="9" s="1"/>
  <c r="L13" i="2"/>
  <c r="H13" i="9" s="1"/>
  <c r="L14" i="2"/>
  <c r="H14" i="9" s="1"/>
  <c r="L15" i="2"/>
  <c r="H15" i="9" s="1"/>
  <c r="L16" i="2"/>
  <c r="H16" i="9" s="1"/>
  <c r="L17" i="2"/>
  <c r="L18" i="2"/>
  <c r="H18" i="9" s="1"/>
  <c r="L19" i="2"/>
  <c r="H19" i="9" s="1"/>
  <c r="L20" i="2"/>
  <c r="H20" i="9" s="1"/>
  <c r="L21" i="2"/>
  <c r="H21" i="9" s="1"/>
  <c r="L22" i="2"/>
  <c r="H22" i="9" s="1"/>
  <c r="L23" i="2"/>
  <c r="L24" i="2"/>
  <c r="H24" i="9" s="1"/>
  <c r="L25" i="2"/>
  <c r="H25" i="9" s="1"/>
  <c r="L26" i="2"/>
  <c r="H26" i="9" s="1"/>
  <c r="L27" i="2"/>
  <c r="H27" i="9" s="1"/>
  <c r="L28" i="2"/>
  <c r="H28" i="9" s="1"/>
  <c r="L29" i="2"/>
  <c r="H29" i="9" s="1"/>
  <c r="L30" i="2"/>
  <c r="H30" i="9" s="1"/>
  <c r="L31" i="2"/>
  <c r="H31" i="9" s="1"/>
  <c r="L32" i="2"/>
  <c r="H32" i="9" s="1"/>
  <c r="L33" i="2"/>
  <c r="H33" i="9" s="1"/>
  <c r="L34" i="2"/>
  <c r="H34" i="9" s="1"/>
  <c r="L35" i="2"/>
  <c r="H35" i="9" s="1"/>
  <c r="L36" i="2"/>
  <c r="H36" i="9" s="1"/>
  <c r="L37" i="2"/>
  <c r="L38" i="2"/>
  <c r="H38" i="9" s="1"/>
  <c r="L39" i="2"/>
  <c r="H39" i="9" s="1"/>
  <c r="L40" i="2"/>
  <c r="H40" i="9" s="1"/>
  <c r="L41" i="2"/>
  <c r="H41" i="9" s="1"/>
  <c r="L42" i="2"/>
  <c r="H42" i="9" s="1"/>
  <c r="L43" i="2"/>
  <c r="H43" i="9" s="1"/>
  <c r="L44" i="2"/>
  <c r="H44" i="9" s="1"/>
  <c r="L45" i="2"/>
  <c r="H45" i="9" s="1"/>
  <c r="L46" i="2"/>
  <c r="H46" i="9" s="1"/>
  <c r="L47" i="2"/>
  <c r="H47" i="9" s="1"/>
  <c r="L48" i="2"/>
  <c r="H48" i="9" s="1"/>
  <c r="L49" i="2"/>
  <c r="H49" i="9" s="1"/>
  <c r="L50" i="2"/>
  <c r="H50" i="9" s="1"/>
  <c r="L51" i="2"/>
  <c r="H51" i="9" s="1"/>
  <c r="L52" i="2"/>
  <c r="H52" i="9" s="1"/>
  <c r="L53" i="2"/>
  <c r="H53" i="9" s="1"/>
  <c r="L54" i="2"/>
  <c r="H54" i="9" s="1"/>
  <c r="L55" i="2"/>
  <c r="H55" i="9" s="1"/>
  <c r="L56" i="2"/>
  <c r="H56" i="9" s="1"/>
  <c r="L57" i="2"/>
  <c r="H57" i="9" s="1"/>
  <c r="L58" i="2"/>
  <c r="H58" i="9" s="1"/>
  <c r="L59" i="2"/>
  <c r="H59" i="9" s="1"/>
  <c r="L60" i="2"/>
  <c r="H60" i="9" s="1"/>
  <c r="L61" i="2"/>
  <c r="H61" i="9" s="1"/>
  <c r="L62" i="2"/>
  <c r="H62" i="9" s="1"/>
  <c r="L63" i="2"/>
  <c r="H63" i="9" s="1"/>
  <c r="L64" i="2"/>
  <c r="H64" i="9" s="1"/>
  <c r="L65" i="2"/>
  <c r="H65" i="9" s="1"/>
  <c r="L66" i="2"/>
  <c r="H66" i="9" s="1"/>
  <c r="L67" i="2"/>
  <c r="H67" i="9" s="1"/>
  <c r="L68" i="2"/>
  <c r="H68" i="9" s="1"/>
  <c r="L69" i="2"/>
  <c r="H69" i="9" s="1"/>
  <c r="L70" i="2"/>
  <c r="H70" i="9" s="1"/>
  <c r="L71" i="2"/>
  <c r="H71" i="9" s="1"/>
  <c r="L72" i="2"/>
  <c r="H72" i="9" s="1"/>
  <c r="L73" i="2"/>
  <c r="H73" i="9" s="1"/>
  <c r="L74" i="2"/>
  <c r="H74" i="9" s="1"/>
  <c r="L75" i="2"/>
  <c r="H75" i="9" s="1"/>
  <c r="L76" i="2"/>
  <c r="H76" i="9" s="1"/>
  <c r="L77" i="2"/>
  <c r="H77" i="9" s="1"/>
  <c r="L78" i="2"/>
  <c r="H78" i="9" s="1"/>
  <c r="L79" i="2"/>
  <c r="H79" i="9" s="1"/>
  <c r="L80" i="2"/>
  <c r="H80" i="9" s="1"/>
  <c r="L81" i="2"/>
  <c r="H81" i="9" s="1"/>
  <c r="L82" i="2"/>
  <c r="H82" i="9" s="1"/>
  <c r="L83" i="2"/>
  <c r="H83" i="9" s="1"/>
  <c r="L84" i="2"/>
  <c r="H84" i="9" s="1"/>
  <c r="L85" i="2"/>
  <c r="H85" i="9" s="1"/>
  <c r="L86" i="2"/>
  <c r="H86" i="9" s="1"/>
  <c r="L87" i="2"/>
  <c r="H87" i="9" s="1"/>
  <c r="L88" i="2"/>
  <c r="H88" i="9" s="1"/>
  <c r="L89" i="2"/>
  <c r="H89" i="9" s="1"/>
  <c r="L90" i="2"/>
  <c r="H90" i="9" s="1"/>
  <c r="L91" i="2"/>
  <c r="H91" i="9" s="1"/>
  <c r="L92" i="2"/>
  <c r="H92" i="9" s="1"/>
  <c r="L93" i="2"/>
  <c r="H93" i="9" s="1"/>
  <c r="L94" i="2"/>
  <c r="H94" i="9" s="1"/>
  <c r="L95" i="2"/>
  <c r="H95" i="9" s="1"/>
  <c r="L96" i="2"/>
  <c r="H96" i="9" s="1"/>
  <c r="L97" i="2"/>
  <c r="H97" i="9" s="1"/>
  <c r="L98" i="2"/>
  <c r="H98" i="9" s="1"/>
  <c r="L99" i="2"/>
  <c r="H99" i="9" s="1"/>
  <c r="L100" i="2"/>
  <c r="H100" i="9" s="1"/>
  <c r="L101" i="2"/>
  <c r="H101" i="9" s="1"/>
  <c r="L102" i="2"/>
  <c r="H102" i="9" s="1"/>
  <c r="L103" i="2"/>
  <c r="H103" i="9" s="1"/>
  <c r="L104" i="2"/>
  <c r="H104" i="9" s="1"/>
  <c r="L105" i="2"/>
  <c r="H105" i="9" s="1"/>
  <c r="L106" i="2"/>
  <c r="L107" i="2"/>
  <c r="H107" i="9" s="1"/>
  <c r="L108" i="2"/>
  <c r="H108" i="9" s="1"/>
  <c r="L109" i="2"/>
  <c r="H109" i="9" s="1"/>
  <c r="L110" i="2"/>
  <c r="L111" i="2"/>
  <c r="H111" i="9" s="1"/>
  <c r="L112" i="2"/>
  <c r="H112" i="9" s="1"/>
  <c r="L113" i="2"/>
  <c r="H113" i="9" s="1"/>
  <c r="L114" i="2"/>
  <c r="H114" i="9" s="1"/>
  <c r="L115" i="2"/>
  <c r="H115" i="9" s="1"/>
  <c r="L116" i="2"/>
  <c r="H116" i="9" s="1"/>
  <c r="L117" i="2"/>
  <c r="H117" i="9" s="1"/>
  <c r="L118" i="2"/>
  <c r="H118" i="9" s="1"/>
  <c r="L119" i="2"/>
  <c r="H119" i="9" s="1"/>
  <c r="L120" i="2"/>
  <c r="H120" i="9" s="1"/>
  <c r="L121" i="2"/>
  <c r="H121" i="9" s="1"/>
  <c r="L122" i="2"/>
  <c r="H122" i="9" s="1"/>
  <c r="L123" i="2"/>
  <c r="H123" i="9" s="1"/>
  <c r="L124" i="2"/>
  <c r="H124" i="9" s="1"/>
  <c r="L125" i="2"/>
  <c r="H125" i="9" s="1"/>
  <c r="L126" i="2"/>
  <c r="H126" i="9" s="1"/>
  <c r="L127" i="2"/>
  <c r="H127" i="9" s="1"/>
  <c r="L128" i="2"/>
  <c r="H128" i="9" s="1"/>
  <c r="L129" i="2"/>
  <c r="H129" i="9" s="1"/>
  <c r="L130" i="2"/>
  <c r="H130" i="9" s="1"/>
  <c r="L131" i="2"/>
  <c r="H131" i="9" s="1"/>
  <c r="L132" i="2"/>
  <c r="H132" i="9" s="1"/>
  <c r="L133" i="2"/>
  <c r="H133" i="9" s="1"/>
  <c r="L134" i="2"/>
  <c r="H134" i="9" s="1"/>
  <c r="L135" i="2"/>
  <c r="H135" i="9" s="1"/>
  <c r="L136" i="2"/>
  <c r="H136" i="9" s="1"/>
  <c r="L137" i="2"/>
  <c r="H137" i="9" s="1"/>
  <c r="L138" i="2"/>
  <c r="H138" i="9" s="1"/>
  <c r="L139" i="2"/>
  <c r="H139" i="9" s="1"/>
  <c r="L140" i="2"/>
  <c r="L141" i="2"/>
  <c r="H141" i="9" s="1"/>
  <c r="L142" i="2"/>
  <c r="H142" i="9" s="1"/>
  <c r="L143" i="2"/>
  <c r="L144" i="2"/>
  <c r="H144" i="9" s="1"/>
  <c r="L145" i="2"/>
  <c r="H145" i="9" s="1"/>
  <c r="L146" i="2"/>
  <c r="H146" i="9" s="1"/>
  <c r="L147" i="2"/>
  <c r="L148" i="2"/>
  <c r="H148" i="9" s="1"/>
  <c r="L149" i="2"/>
  <c r="H149" i="9" s="1"/>
  <c r="L150" i="2"/>
  <c r="H150" i="9" s="1"/>
  <c r="L151" i="2"/>
  <c r="H151" i="9" s="1"/>
  <c r="L152" i="2"/>
  <c r="H152" i="9" s="1"/>
  <c r="L153" i="2"/>
  <c r="H153" i="9" s="1"/>
  <c r="L154" i="2"/>
  <c r="H154" i="9" s="1"/>
  <c r="L155" i="2"/>
  <c r="H155" i="9" s="1"/>
  <c r="L156" i="2"/>
  <c r="H156" i="9" s="1"/>
  <c r="L157" i="2"/>
  <c r="H157" i="9" s="1"/>
  <c r="L158" i="2"/>
  <c r="H158" i="9" s="1"/>
  <c r="L159" i="2"/>
  <c r="L160" i="2"/>
  <c r="H160" i="9" s="1"/>
  <c r="L161" i="2"/>
  <c r="L162" i="2"/>
  <c r="H162" i="9" s="1"/>
  <c r="L163" i="2"/>
  <c r="H163" i="9" s="1"/>
  <c r="L164" i="2"/>
  <c r="H164" i="9" s="1"/>
  <c r="L165" i="2"/>
  <c r="H165" i="9" s="1"/>
  <c r="L166" i="2"/>
  <c r="H166" i="9" s="1"/>
  <c r="L167" i="2"/>
  <c r="H167" i="9" s="1"/>
  <c r="L168" i="2"/>
  <c r="H168" i="9" s="1"/>
  <c r="L169" i="2"/>
  <c r="H169" i="9" s="1"/>
  <c r="L170" i="2"/>
  <c r="L171" i="2"/>
  <c r="H171" i="9" s="1"/>
  <c r="L172" i="2"/>
  <c r="H172" i="9" s="1"/>
  <c r="L173" i="2"/>
  <c r="H173" i="9" s="1"/>
  <c r="L174" i="2"/>
  <c r="H174" i="9" s="1"/>
  <c r="L175" i="2"/>
  <c r="H175" i="9" s="1"/>
  <c r="L176" i="2"/>
  <c r="H176" i="9" s="1"/>
  <c r="L177" i="2"/>
  <c r="H177" i="9" s="1"/>
  <c r="L178" i="2"/>
  <c r="H178" i="9" s="1"/>
  <c r="L179" i="2"/>
  <c r="H179" i="9" s="1"/>
  <c r="L180" i="2"/>
  <c r="L181" i="2"/>
  <c r="L182" i="2"/>
  <c r="H182" i="9" s="1"/>
  <c r="L183" i="2"/>
  <c r="H183" i="9" s="1"/>
  <c r="L184" i="2"/>
  <c r="H184" i="9" s="1"/>
  <c r="L185" i="2"/>
  <c r="H185" i="9" s="1"/>
  <c r="L186" i="2"/>
  <c r="H186" i="9" s="1"/>
  <c r="L187" i="2"/>
  <c r="H187" i="9" s="1"/>
  <c r="L188" i="2"/>
  <c r="H188" i="9" s="1"/>
  <c r="L189" i="2"/>
  <c r="H189" i="9" s="1"/>
  <c r="L190" i="2"/>
  <c r="H190" i="9" s="1"/>
  <c r="L191" i="2"/>
  <c r="H191" i="9" s="1"/>
  <c r="L192" i="2"/>
  <c r="H192" i="9" s="1"/>
  <c r="L193" i="2"/>
  <c r="H193" i="9" s="1"/>
  <c r="L194" i="2"/>
  <c r="L195" i="2"/>
  <c r="H195" i="9" s="1"/>
  <c r="L196" i="2"/>
  <c r="H196" i="9" s="1"/>
  <c r="L197" i="2"/>
  <c r="H197" i="9" s="1"/>
  <c r="L198" i="2"/>
  <c r="H198" i="9" s="1"/>
  <c r="L199" i="2"/>
  <c r="H199" i="9" s="1"/>
  <c r="L200" i="2"/>
  <c r="H200" i="9" s="1"/>
  <c r="L201" i="2"/>
  <c r="H201" i="9" s="1"/>
  <c r="L202" i="2"/>
  <c r="H202" i="9" s="1"/>
  <c r="L203" i="2"/>
  <c r="H203" i="9" s="1"/>
  <c r="L204" i="2"/>
  <c r="H204" i="9" s="1"/>
  <c r="L205" i="2"/>
  <c r="H205" i="9" s="1"/>
  <c r="L206" i="2"/>
  <c r="H206" i="9" s="1"/>
  <c r="L207" i="2"/>
  <c r="H207" i="9" s="1"/>
  <c r="L208" i="2"/>
  <c r="H208" i="9" s="1"/>
  <c r="L209" i="2"/>
  <c r="H209" i="9" s="1"/>
  <c r="L210" i="2"/>
  <c r="H210" i="9" s="1"/>
  <c r="L211" i="2"/>
  <c r="H211" i="9" s="1"/>
  <c r="L212" i="2"/>
  <c r="H212" i="9" s="1"/>
  <c r="L213" i="2"/>
  <c r="H213" i="9" s="1"/>
  <c r="L214" i="2"/>
  <c r="H214" i="9" s="1"/>
  <c r="L215" i="2"/>
  <c r="H215" i="9" s="1"/>
  <c r="L216" i="2"/>
  <c r="H216" i="9" s="1"/>
  <c r="L217" i="2"/>
  <c r="L218" i="2"/>
  <c r="L219" i="2"/>
  <c r="H219" i="9" s="1"/>
  <c r="L220" i="2"/>
  <c r="H220" i="9" s="1"/>
  <c r="L221" i="2"/>
  <c r="H221" i="9" s="1"/>
  <c r="L222" i="2"/>
  <c r="H222" i="9" s="1"/>
  <c r="L223" i="2"/>
  <c r="H223" i="9" s="1"/>
  <c r="L224" i="2"/>
  <c r="H224" i="9" s="1"/>
  <c r="L225" i="2"/>
  <c r="H225" i="9" s="1"/>
  <c r="L226" i="2"/>
  <c r="H226" i="9" s="1"/>
  <c r="L227" i="2"/>
  <c r="H227" i="9" s="1"/>
  <c r="L228" i="2"/>
  <c r="H228" i="9" s="1"/>
  <c r="L229" i="2"/>
  <c r="H229" i="9" s="1"/>
  <c r="L230" i="2"/>
  <c r="H230" i="9" s="1"/>
  <c r="L231" i="2"/>
  <c r="H231" i="9" s="1"/>
  <c r="L232" i="2"/>
  <c r="H232" i="9" s="1"/>
  <c r="L233" i="2"/>
  <c r="H233" i="9" s="1"/>
  <c r="L234" i="2"/>
  <c r="H234" i="9" s="1"/>
  <c r="L235" i="2"/>
  <c r="H235" i="9" s="1"/>
  <c r="L236" i="2"/>
  <c r="H236" i="9" s="1"/>
  <c r="L237" i="2"/>
  <c r="H237" i="9" s="1"/>
  <c r="L238" i="2"/>
  <c r="H238" i="9" s="1"/>
  <c r="L239" i="2"/>
  <c r="H239" i="9" s="1"/>
  <c r="L240" i="2"/>
  <c r="H240" i="9" s="1"/>
  <c r="L241" i="2"/>
  <c r="H241" i="9" s="1"/>
  <c r="L242" i="2"/>
  <c r="H242" i="9" s="1"/>
  <c r="L243" i="2"/>
  <c r="H243" i="9" s="1"/>
  <c r="L244" i="2"/>
  <c r="H244" i="9" s="1"/>
  <c r="L245" i="2"/>
  <c r="H245" i="9" s="1"/>
  <c r="L246" i="2"/>
  <c r="H246" i="9" s="1"/>
  <c r="L247" i="2"/>
  <c r="H247" i="9" s="1"/>
  <c r="L248" i="2"/>
  <c r="H248" i="9" s="1"/>
  <c r="L249" i="2"/>
  <c r="H249" i="9" s="1"/>
  <c r="L250" i="2"/>
  <c r="H250" i="9" s="1"/>
  <c r="L251" i="2"/>
  <c r="H251" i="9" s="1"/>
  <c r="L252" i="2"/>
  <c r="H252" i="9" s="1"/>
  <c r="L253" i="2"/>
  <c r="H253" i="9" s="1"/>
  <c r="L254" i="2"/>
  <c r="H254" i="9" s="1"/>
  <c r="L255" i="2"/>
  <c r="H255" i="9" s="1"/>
  <c r="L256" i="2"/>
  <c r="H256" i="9" s="1"/>
  <c r="L257" i="2"/>
  <c r="H257" i="9" s="1"/>
  <c r="L258" i="2"/>
  <c r="H258" i="9" s="1"/>
  <c r="L259" i="2"/>
  <c r="L260" i="2"/>
  <c r="H260" i="9" s="1"/>
  <c r="L261" i="2"/>
  <c r="H261" i="9" s="1"/>
  <c r="L262" i="2"/>
  <c r="H262" i="9" s="1"/>
  <c r="L263" i="2"/>
  <c r="L264" i="2"/>
  <c r="H264" i="9" s="1"/>
  <c r="L265" i="2"/>
  <c r="H265" i="9" s="1"/>
  <c r="L266" i="2"/>
  <c r="H266" i="9" s="1"/>
  <c r="L267" i="2"/>
  <c r="H267" i="9" s="1"/>
  <c r="L268" i="2"/>
  <c r="H268" i="9" s="1"/>
  <c r="L269" i="2"/>
  <c r="H269" i="9" s="1"/>
  <c r="L270" i="2"/>
  <c r="H270" i="9" s="1"/>
  <c r="L271" i="2"/>
  <c r="H271" i="9" s="1"/>
  <c r="L272" i="2"/>
  <c r="H272" i="9" s="1"/>
  <c r="L273" i="2"/>
  <c r="H273" i="9" s="1"/>
  <c r="L274" i="2"/>
  <c r="H274" i="9" s="1"/>
  <c r="L275" i="2"/>
  <c r="H275" i="9" s="1"/>
  <c r="L276" i="2"/>
  <c r="L277" i="2"/>
  <c r="H277" i="9" s="1"/>
  <c r="L278" i="2"/>
  <c r="H278" i="9" s="1"/>
  <c r="L279" i="2"/>
  <c r="H279" i="9" s="1"/>
  <c r="L280" i="2"/>
  <c r="H280" i="9" s="1"/>
  <c r="L281" i="2"/>
  <c r="H281" i="9" s="1"/>
  <c r="L282" i="2"/>
  <c r="H282" i="9" s="1"/>
  <c r="L283" i="2"/>
  <c r="H283" i="9" s="1"/>
  <c r="L284" i="2"/>
  <c r="H284" i="9" s="1"/>
  <c r="L285" i="2"/>
  <c r="H285" i="9" s="1"/>
  <c r="L286" i="2"/>
  <c r="H286" i="9" s="1"/>
  <c r="L287" i="2"/>
  <c r="H287" i="9" s="1"/>
  <c r="L288" i="2"/>
  <c r="H288" i="9" s="1"/>
  <c r="L289" i="2"/>
  <c r="H289" i="9" s="1"/>
  <c r="L290" i="2"/>
  <c r="H290" i="9" s="1"/>
  <c r="L291" i="2"/>
  <c r="H291" i="9" s="1"/>
  <c r="L292" i="2"/>
  <c r="H292" i="9" s="1"/>
  <c r="L293" i="2"/>
  <c r="H293" i="9" s="1"/>
  <c r="L294" i="2"/>
  <c r="H294" i="9" s="1"/>
  <c r="L295" i="2"/>
  <c r="H295" i="9" s="1"/>
  <c r="L296" i="2"/>
  <c r="H296" i="9" s="1"/>
  <c r="L297" i="2"/>
  <c r="H297" i="9" s="1"/>
  <c r="L298" i="2"/>
  <c r="H298" i="9" s="1"/>
  <c r="L299" i="2"/>
  <c r="H299" i="9" s="1"/>
  <c r="L300" i="2"/>
  <c r="H300" i="9" s="1"/>
  <c r="L301" i="2"/>
  <c r="H301" i="9" s="1"/>
  <c r="L302" i="2"/>
  <c r="H302" i="9" s="1"/>
  <c r="L303" i="2"/>
  <c r="H303" i="9" s="1"/>
  <c r="L304" i="2"/>
  <c r="H304" i="9" s="1"/>
  <c r="L305" i="2"/>
  <c r="H305" i="9" s="1"/>
  <c r="L306" i="2"/>
  <c r="H306" i="9" s="1"/>
  <c r="L307" i="2"/>
  <c r="H307" i="9" s="1"/>
  <c r="L308" i="2"/>
  <c r="H308" i="9" s="1"/>
  <c r="L309" i="2"/>
  <c r="H309" i="9" s="1"/>
  <c r="L310" i="2"/>
  <c r="H310" i="9" s="1"/>
  <c r="L311" i="2"/>
  <c r="H311" i="9" s="1"/>
  <c r="L312" i="2"/>
  <c r="H312" i="9" s="1"/>
  <c r="L313" i="2"/>
  <c r="H313" i="9" s="1"/>
  <c r="L314" i="2"/>
  <c r="H314" i="9" s="1"/>
  <c r="L315" i="2"/>
  <c r="H315" i="9" s="1"/>
  <c r="L316" i="2"/>
  <c r="L317" i="2"/>
  <c r="L318" i="2"/>
  <c r="H318" i="9" s="1"/>
  <c r="L319" i="2"/>
  <c r="H319" i="9" s="1"/>
  <c r="L320" i="2"/>
  <c r="H320" i="9" s="1"/>
  <c r="L321" i="2"/>
  <c r="H321" i="9" s="1"/>
  <c r="L322" i="2"/>
  <c r="H322" i="9" s="1"/>
  <c r="L323" i="2"/>
  <c r="H323" i="9" s="1"/>
  <c r="L324" i="2"/>
  <c r="H324" i="9" s="1"/>
  <c r="L325" i="2"/>
  <c r="H325" i="9" s="1"/>
  <c r="L326" i="2"/>
  <c r="L327" i="2"/>
  <c r="H327" i="9" s="1"/>
  <c r="L328" i="2"/>
  <c r="L329" i="2"/>
  <c r="L330" i="2"/>
  <c r="H330" i="9" s="1"/>
  <c r="L331" i="2"/>
  <c r="M4" i="2"/>
  <c r="G4" i="9" s="1"/>
  <c r="M5" i="2"/>
  <c r="G5" i="9" s="1"/>
  <c r="M6" i="2"/>
  <c r="G6" i="9" s="1"/>
  <c r="M7" i="2"/>
  <c r="G7" i="9" s="1"/>
  <c r="M8" i="2"/>
  <c r="G8" i="9" s="1"/>
  <c r="M9" i="2"/>
  <c r="G9" i="9" s="1"/>
  <c r="M10" i="2"/>
  <c r="G10" i="9" s="1"/>
  <c r="M11" i="2"/>
  <c r="G11" i="9" s="1"/>
  <c r="M12" i="2"/>
  <c r="G12" i="9" s="1"/>
  <c r="M13" i="2"/>
  <c r="G13" i="9" s="1"/>
  <c r="M14" i="2"/>
  <c r="G14" i="9" s="1"/>
  <c r="M15" i="2"/>
  <c r="G15" i="9" s="1"/>
  <c r="M16" i="2"/>
  <c r="G16" i="9" s="1"/>
  <c r="M17" i="2"/>
  <c r="G17" i="9" s="1"/>
  <c r="M18" i="2"/>
  <c r="G18" i="9" s="1"/>
  <c r="M19" i="2"/>
  <c r="G19" i="9" s="1"/>
  <c r="M20" i="2"/>
  <c r="G20" i="9" s="1"/>
  <c r="M21" i="2"/>
  <c r="G21" i="9" s="1"/>
  <c r="M22" i="2"/>
  <c r="G22" i="9" s="1"/>
  <c r="M23" i="2"/>
  <c r="G23" i="9" s="1"/>
  <c r="M24" i="2"/>
  <c r="G24" i="9" s="1"/>
  <c r="M25" i="2"/>
  <c r="G25" i="9" s="1"/>
  <c r="M26" i="2"/>
  <c r="G26" i="9" s="1"/>
  <c r="M27" i="2"/>
  <c r="G27" i="9" s="1"/>
  <c r="M28" i="2"/>
  <c r="G28" i="9" s="1"/>
  <c r="M29" i="2"/>
  <c r="G29" i="9" s="1"/>
  <c r="M30" i="2"/>
  <c r="G30" i="9" s="1"/>
  <c r="M31" i="2"/>
  <c r="G31" i="9" s="1"/>
  <c r="M32" i="2"/>
  <c r="G32" i="9" s="1"/>
  <c r="M33" i="2"/>
  <c r="G33" i="9" s="1"/>
  <c r="M34" i="2"/>
  <c r="G34" i="9" s="1"/>
  <c r="M35" i="2"/>
  <c r="G35" i="9" s="1"/>
  <c r="M36" i="2"/>
  <c r="G36" i="9" s="1"/>
  <c r="M37" i="2"/>
  <c r="G37" i="9" s="1"/>
  <c r="M38" i="2"/>
  <c r="G38" i="9" s="1"/>
  <c r="M39" i="2"/>
  <c r="G39" i="9" s="1"/>
  <c r="M40" i="2"/>
  <c r="G40" i="9" s="1"/>
  <c r="M41" i="2"/>
  <c r="G41" i="9" s="1"/>
  <c r="M42" i="2"/>
  <c r="G42" i="9" s="1"/>
  <c r="M43" i="2"/>
  <c r="G43" i="9" s="1"/>
  <c r="M44" i="2"/>
  <c r="G44" i="9" s="1"/>
  <c r="M45" i="2"/>
  <c r="G45" i="9" s="1"/>
  <c r="M46" i="2"/>
  <c r="M47" i="2"/>
  <c r="G47" i="9" s="1"/>
  <c r="M48" i="2"/>
  <c r="G48" i="9" s="1"/>
  <c r="M49" i="2"/>
  <c r="G49" i="9" s="1"/>
  <c r="M50" i="2"/>
  <c r="M51" i="2"/>
  <c r="G51" i="9" s="1"/>
  <c r="M52" i="2"/>
  <c r="G52" i="9" s="1"/>
  <c r="M53" i="2"/>
  <c r="G53" i="9" s="1"/>
  <c r="M54" i="2"/>
  <c r="G54" i="9" s="1"/>
  <c r="M55" i="2"/>
  <c r="G55" i="9" s="1"/>
  <c r="M56" i="2"/>
  <c r="G56" i="9" s="1"/>
  <c r="M57" i="2"/>
  <c r="G57" i="9" s="1"/>
  <c r="M58" i="2"/>
  <c r="G58" i="9" s="1"/>
  <c r="M59" i="2"/>
  <c r="M60" i="2"/>
  <c r="G60" i="9" s="1"/>
  <c r="M61" i="2"/>
  <c r="G61" i="9" s="1"/>
  <c r="M62" i="2"/>
  <c r="G62" i="9" s="1"/>
  <c r="M63" i="2"/>
  <c r="G63" i="9" s="1"/>
  <c r="M64" i="2"/>
  <c r="G64" i="9" s="1"/>
  <c r="M65" i="2"/>
  <c r="G65" i="9" s="1"/>
  <c r="M66" i="2"/>
  <c r="G66" i="9" s="1"/>
  <c r="M67" i="2"/>
  <c r="G67" i="9" s="1"/>
  <c r="M68" i="2"/>
  <c r="G68" i="9" s="1"/>
  <c r="M69" i="2"/>
  <c r="G69" i="9" s="1"/>
  <c r="M70" i="2"/>
  <c r="G70" i="9" s="1"/>
  <c r="M71" i="2"/>
  <c r="G71" i="9" s="1"/>
  <c r="M72" i="2"/>
  <c r="G72" i="9" s="1"/>
  <c r="M73" i="2"/>
  <c r="G73" i="9" s="1"/>
  <c r="M74" i="2"/>
  <c r="G74" i="9" s="1"/>
  <c r="M75" i="2"/>
  <c r="G75" i="9" s="1"/>
  <c r="M76" i="2"/>
  <c r="G76" i="9" s="1"/>
  <c r="M77" i="2"/>
  <c r="G77" i="9" s="1"/>
  <c r="M78" i="2"/>
  <c r="G78" i="9" s="1"/>
  <c r="M79" i="2"/>
  <c r="G79" i="9" s="1"/>
  <c r="M80" i="2"/>
  <c r="G80" i="9" s="1"/>
  <c r="M81" i="2"/>
  <c r="G81" i="9" s="1"/>
  <c r="M82" i="2"/>
  <c r="G82" i="9" s="1"/>
  <c r="M83" i="2"/>
  <c r="G83" i="9" s="1"/>
  <c r="M84" i="2"/>
  <c r="G84" i="9" s="1"/>
  <c r="M85" i="2"/>
  <c r="G85" i="9" s="1"/>
  <c r="M86" i="2"/>
  <c r="G86" i="9" s="1"/>
  <c r="M87" i="2"/>
  <c r="G87" i="9" s="1"/>
  <c r="M88" i="2"/>
  <c r="G88" i="9" s="1"/>
  <c r="M89" i="2"/>
  <c r="G89" i="9" s="1"/>
  <c r="M90" i="2"/>
  <c r="G90" i="9" s="1"/>
  <c r="M91" i="2"/>
  <c r="G91" i="9" s="1"/>
  <c r="M92" i="2"/>
  <c r="G92" i="9" s="1"/>
  <c r="M93" i="2"/>
  <c r="G93" i="9" s="1"/>
  <c r="M94" i="2"/>
  <c r="G94" i="9" s="1"/>
  <c r="M95" i="2"/>
  <c r="G95" i="9" s="1"/>
  <c r="M96" i="2"/>
  <c r="G96" i="9" s="1"/>
  <c r="M97" i="2"/>
  <c r="G97" i="9" s="1"/>
  <c r="M98" i="2"/>
  <c r="G98" i="9" s="1"/>
  <c r="M99" i="2"/>
  <c r="G99" i="9" s="1"/>
  <c r="M100" i="2"/>
  <c r="G100" i="9" s="1"/>
  <c r="M101" i="2"/>
  <c r="G101" i="9" s="1"/>
  <c r="M102" i="2"/>
  <c r="G102" i="9" s="1"/>
  <c r="M103" i="2"/>
  <c r="M104" i="2"/>
  <c r="G104" i="9" s="1"/>
  <c r="M105" i="2"/>
  <c r="G105" i="9" s="1"/>
  <c r="M106" i="2"/>
  <c r="G106" i="9" s="1"/>
  <c r="M107" i="2"/>
  <c r="M108" i="2"/>
  <c r="G108" i="9" s="1"/>
  <c r="M109" i="2"/>
  <c r="G109" i="9" s="1"/>
  <c r="M110" i="2"/>
  <c r="G110" i="9" s="1"/>
  <c r="M111" i="2"/>
  <c r="G111" i="9" s="1"/>
  <c r="M112" i="2"/>
  <c r="M113" i="2"/>
  <c r="G113" i="9" s="1"/>
  <c r="M114" i="2"/>
  <c r="G114" i="9" s="1"/>
  <c r="M115" i="2"/>
  <c r="G115" i="9" s="1"/>
  <c r="M116" i="2"/>
  <c r="G116" i="9" s="1"/>
  <c r="M117" i="2"/>
  <c r="G117" i="9" s="1"/>
  <c r="M118" i="2"/>
  <c r="G118" i="9" s="1"/>
  <c r="M119" i="2"/>
  <c r="G119" i="9" s="1"/>
  <c r="M120" i="2"/>
  <c r="G120" i="9" s="1"/>
  <c r="M121" i="2"/>
  <c r="G121" i="9" s="1"/>
  <c r="M122" i="2"/>
  <c r="G122" i="9" s="1"/>
  <c r="M123" i="2"/>
  <c r="M124" i="2"/>
  <c r="G124" i="9" s="1"/>
  <c r="M125" i="2"/>
  <c r="G125" i="9" s="1"/>
  <c r="M126" i="2"/>
  <c r="G126" i="9" s="1"/>
  <c r="M127" i="2"/>
  <c r="G127" i="9" s="1"/>
  <c r="M128" i="2"/>
  <c r="G128" i="9" s="1"/>
  <c r="M129" i="2"/>
  <c r="G129" i="9" s="1"/>
  <c r="M130" i="2"/>
  <c r="G130" i="9" s="1"/>
  <c r="M131" i="2"/>
  <c r="G131" i="9" s="1"/>
  <c r="M132" i="2"/>
  <c r="G132" i="9" s="1"/>
  <c r="M133" i="2"/>
  <c r="G133" i="9" s="1"/>
  <c r="M134" i="2"/>
  <c r="G134" i="9" s="1"/>
  <c r="M135" i="2"/>
  <c r="G135" i="9" s="1"/>
  <c r="M136" i="2"/>
  <c r="G136" i="9" s="1"/>
  <c r="M137" i="2"/>
  <c r="G137" i="9" s="1"/>
  <c r="M138" i="2"/>
  <c r="G138" i="9" s="1"/>
  <c r="M139" i="2"/>
  <c r="G139" i="9" s="1"/>
  <c r="M140" i="2"/>
  <c r="G140" i="9" s="1"/>
  <c r="M141" i="2"/>
  <c r="G141" i="9" s="1"/>
  <c r="M142" i="2"/>
  <c r="G142" i="9" s="1"/>
  <c r="M143" i="2"/>
  <c r="G143" i="9" s="1"/>
  <c r="M144" i="2"/>
  <c r="G144" i="9" s="1"/>
  <c r="M145" i="2"/>
  <c r="G145" i="9" s="1"/>
  <c r="M146" i="2"/>
  <c r="G146" i="9" s="1"/>
  <c r="M147" i="2"/>
  <c r="G147" i="9" s="1"/>
  <c r="M148" i="2"/>
  <c r="G148" i="9" s="1"/>
  <c r="M149" i="2"/>
  <c r="G149" i="9" s="1"/>
  <c r="M150" i="2"/>
  <c r="G150" i="9" s="1"/>
  <c r="M151" i="2"/>
  <c r="G151" i="9" s="1"/>
  <c r="M152" i="2"/>
  <c r="G152" i="9" s="1"/>
  <c r="M153" i="2"/>
  <c r="G153" i="9" s="1"/>
  <c r="M154" i="2"/>
  <c r="G154" i="9" s="1"/>
  <c r="M155" i="2"/>
  <c r="G155" i="9" s="1"/>
  <c r="M156" i="2"/>
  <c r="G156" i="9" s="1"/>
  <c r="M157" i="2"/>
  <c r="G157" i="9" s="1"/>
  <c r="M158" i="2"/>
  <c r="G158" i="9" s="1"/>
  <c r="M159" i="2"/>
  <c r="G159" i="9" s="1"/>
  <c r="M160" i="2"/>
  <c r="G160" i="9" s="1"/>
  <c r="M161" i="2"/>
  <c r="G161" i="9" s="1"/>
  <c r="M162" i="2"/>
  <c r="G162" i="9" s="1"/>
  <c r="M163" i="2"/>
  <c r="G163" i="9" s="1"/>
  <c r="M164" i="2"/>
  <c r="G164" i="9" s="1"/>
  <c r="M165" i="2"/>
  <c r="G165" i="9" s="1"/>
  <c r="M166" i="2"/>
  <c r="G166" i="9" s="1"/>
  <c r="M167" i="2"/>
  <c r="G167" i="9" s="1"/>
  <c r="M168" i="2"/>
  <c r="G168" i="9" s="1"/>
  <c r="M169" i="2"/>
  <c r="G169" i="9" s="1"/>
  <c r="M170" i="2"/>
  <c r="G170" i="9" s="1"/>
  <c r="M171" i="2"/>
  <c r="G171" i="9" s="1"/>
  <c r="M172" i="2"/>
  <c r="G172" i="9" s="1"/>
  <c r="M173" i="2"/>
  <c r="G173" i="9" s="1"/>
  <c r="M174" i="2"/>
  <c r="M175" i="2"/>
  <c r="G175" i="9" s="1"/>
  <c r="M176" i="2"/>
  <c r="G176" i="9" s="1"/>
  <c r="M177" i="2"/>
  <c r="G177" i="9" s="1"/>
  <c r="M178" i="2"/>
  <c r="G178" i="9" s="1"/>
  <c r="M179" i="2"/>
  <c r="G179" i="9" s="1"/>
  <c r="M180" i="2"/>
  <c r="G180" i="9" s="1"/>
  <c r="M181" i="2"/>
  <c r="G181" i="9" s="1"/>
  <c r="M182" i="2"/>
  <c r="G182" i="9" s="1"/>
  <c r="M183" i="2"/>
  <c r="G183" i="9" s="1"/>
  <c r="M184" i="2"/>
  <c r="G184" i="9" s="1"/>
  <c r="M185" i="2"/>
  <c r="G185" i="9" s="1"/>
  <c r="M186" i="2"/>
  <c r="G186" i="9" s="1"/>
  <c r="M187" i="2"/>
  <c r="G187" i="9" s="1"/>
  <c r="M188" i="2"/>
  <c r="G188" i="9" s="1"/>
  <c r="M189" i="2"/>
  <c r="G189" i="9" s="1"/>
  <c r="M190" i="2"/>
  <c r="G190" i="9" s="1"/>
  <c r="M191" i="2"/>
  <c r="G191" i="9" s="1"/>
  <c r="M192" i="2"/>
  <c r="G192" i="9" s="1"/>
  <c r="M193" i="2"/>
  <c r="G193" i="9" s="1"/>
  <c r="M194" i="2"/>
  <c r="G194" i="9" s="1"/>
  <c r="M195" i="2"/>
  <c r="G195" i="9" s="1"/>
  <c r="M196" i="2"/>
  <c r="G196" i="9" s="1"/>
  <c r="M197" i="2"/>
  <c r="G197" i="9" s="1"/>
  <c r="M198" i="2"/>
  <c r="G198" i="9" s="1"/>
  <c r="M199" i="2"/>
  <c r="G199" i="9" s="1"/>
  <c r="M200" i="2"/>
  <c r="G200" i="9" s="1"/>
  <c r="M201" i="2"/>
  <c r="G201" i="9" s="1"/>
  <c r="M202" i="2"/>
  <c r="G202" i="9" s="1"/>
  <c r="M203" i="2"/>
  <c r="G203" i="9" s="1"/>
  <c r="M204" i="2"/>
  <c r="G204" i="9" s="1"/>
  <c r="M205" i="2"/>
  <c r="G205" i="9" s="1"/>
  <c r="M206" i="2"/>
  <c r="G206" i="9" s="1"/>
  <c r="M207" i="2"/>
  <c r="G207" i="9" s="1"/>
  <c r="M208" i="2"/>
  <c r="G208" i="9" s="1"/>
  <c r="M209" i="2"/>
  <c r="G209" i="9" s="1"/>
  <c r="M210" i="2"/>
  <c r="G210" i="9" s="1"/>
  <c r="M211" i="2"/>
  <c r="G211" i="9" s="1"/>
  <c r="M212" i="2"/>
  <c r="G212" i="9" s="1"/>
  <c r="M213" i="2"/>
  <c r="G213" i="9" s="1"/>
  <c r="M214" i="2"/>
  <c r="G214" i="9" s="1"/>
  <c r="M215" i="2"/>
  <c r="G215" i="9" s="1"/>
  <c r="M216" i="2"/>
  <c r="G216" i="9" s="1"/>
  <c r="M217" i="2"/>
  <c r="G217" i="9" s="1"/>
  <c r="M218" i="2"/>
  <c r="G218" i="9" s="1"/>
  <c r="M219" i="2"/>
  <c r="G219" i="9" s="1"/>
  <c r="M220" i="2"/>
  <c r="G220" i="9" s="1"/>
  <c r="M221" i="2"/>
  <c r="G221" i="9" s="1"/>
  <c r="M222" i="2"/>
  <c r="G222" i="9" s="1"/>
  <c r="M223" i="2"/>
  <c r="G223" i="9" s="1"/>
  <c r="M224" i="2"/>
  <c r="G224" i="9" s="1"/>
  <c r="M225" i="2"/>
  <c r="G225" i="9" s="1"/>
  <c r="M226" i="2"/>
  <c r="G226" i="9" s="1"/>
  <c r="M227" i="2"/>
  <c r="G227" i="9" s="1"/>
  <c r="M228" i="2"/>
  <c r="G228" i="9" s="1"/>
  <c r="M229" i="2"/>
  <c r="G229" i="9" s="1"/>
  <c r="M230" i="2"/>
  <c r="G230" i="9" s="1"/>
  <c r="M231" i="2"/>
  <c r="G231" i="9" s="1"/>
  <c r="M232" i="2"/>
  <c r="G232" i="9" s="1"/>
  <c r="M233" i="2"/>
  <c r="G233" i="9" s="1"/>
  <c r="M234" i="2"/>
  <c r="G234" i="9" s="1"/>
  <c r="M235" i="2"/>
  <c r="G235" i="9" s="1"/>
  <c r="M236" i="2"/>
  <c r="G236" i="9" s="1"/>
  <c r="M237" i="2"/>
  <c r="M238" i="2"/>
  <c r="G238" i="9" s="1"/>
  <c r="M239" i="2"/>
  <c r="G239" i="9" s="1"/>
  <c r="M240" i="2"/>
  <c r="G240" i="9" s="1"/>
  <c r="M241" i="2"/>
  <c r="M242" i="2"/>
  <c r="G242" i="9" s="1"/>
  <c r="M243" i="2"/>
  <c r="M244" i="2"/>
  <c r="G244" i="9" s="1"/>
  <c r="M245" i="2"/>
  <c r="G245" i="9" s="1"/>
  <c r="M246" i="2"/>
  <c r="G246" i="9" s="1"/>
  <c r="M247" i="2"/>
  <c r="G247" i="9" s="1"/>
  <c r="M248" i="2"/>
  <c r="G248" i="9" s="1"/>
  <c r="M249" i="2"/>
  <c r="G249" i="9" s="1"/>
  <c r="M250" i="2"/>
  <c r="G250" i="9" s="1"/>
  <c r="M251" i="2"/>
  <c r="M252" i="2"/>
  <c r="G252" i="9" s="1"/>
  <c r="M253" i="2"/>
  <c r="G253" i="9" s="1"/>
  <c r="M254" i="2"/>
  <c r="G254" i="9" s="1"/>
  <c r="M255" i="2"/>
  <c r="G255" i="9" s="1"/>
  <c r="M256" i="2"/>
  <c r="G256" i="9" s="1"/>
  <c r="M257" i="2"/>
  <c r="G257" i="9" s="1"/>
  <c r="M258" i="2"/>
  <c r="G258" i="9" s="1"/>
  <c r="M259" i="2"/>
  <c r="G259" i="9" s="1"/>
  <c r="M260" i="2"/>
  <c r="G260" i="9" s="1"/>
  <c r="M261" i="2"/>
  <c r="G261" i="9" s="1"/>
  <c r="M262" i="2"/>
  <c r="G262" i="9" s="1"/>
  <c r="M263" i="2"/>
  <c r="G263" i="9" s="1"/>
  <c r="M264" i="2"/>
  <c r="G264" i="9" s="1"/>
  <c r="M265" i="2"/>
  <c r="G265" i="9" s="1"/>
  <c r="M266" i="2"/>
  <c r="G266" i="9" s="1"/>
  <c r="M267" i="2"/>
  <c r="G267" i="9" s="1"/>
  <c r="M268" i="2"/>
  <c r="G268" i="9" s="1"/>
  <c r="M269" i="2"/>
  <c r="G269" i="9" s="1"/>
  <c r="M270" i="2"/>
  <c r="G270" i="9" s="1"/>
  <c r="M271" i="2"/>
  <c r="G271" i="9" s="1"/>
  <c r="M272" i="2"/>
  <c r="G272" i="9" s="1"/>
  <c r="M273" i="2"/>
  <c r="G273" i="9" s="1"/>
  <c r="M274" i="2"/>
  <c r="G274" i="9" s="1"/>
  <c r="M275" i="2"/>
  <c r="G275" i="9" s="1"/>
  <c r="M276" i="2"/>
  <c r="G276" i="9" s="1"/>
  <c r="M277" i="2"/>
  <c r="M278" i="2"/>
  <c r="G278" i="9" s="1"/>
  <c r="M279" i="2"/>
  <c r="G279" i="9" s="1"/>
  <c r="M280" i="2"/>
  <c r="G280" i="9" s="1"/>
  <c r="M281" i="2"/>
  <c r="G281" i="9" s="1"/>
  <c r="M282" i="2"/>
  <c r="G282" i="9" s="1"/>
  <c r="M283" i="2"/>
  <c r="G283" i="9" s="1"/>
  <c r="M284" i="2"/>
  <c r="G284" i="9" s="1"/>
  <c r="M285" i="2"/>
  <c r="G285" i="9" s="1"/>
  <c r="M286" i="2"/>
  <c r="G286" i="9" s="1"/>
  <c r="M287" i="2"/>
  <c r="G287" i="9" s="1"/>
  <c r="M288" i="2"/>
  <c r="M289" i="2"/>
  <c r="G289" i="9" s="1"/>
  <c r="M290" i="2"/>
  <c r="G290" i="9" s="1"/>
  <c r="M291" i="2"/>
  <c r="G291" i="9" s="1"/>
  <c r="M292" i="2"/>
  <c r="G292" i="9" s="1"/>
  <c r="M293" i="2"/>
  <c r="G293" i="9" s="1"/>
  <c r="M294" i="2"/>
  <c r="G294" i="9" s="1"/>
  <c r="M295" i="2"/>
  <c r="G295" i="9" s="1"/>
  <c r="M296" i="2"/>
  <c r="G296" i="9" s="1"/>
  <c r="M297" i="2"/>
  <c r="G297" i="9" s="1"/>
  <c r="M298" i="2"/>
  <c r="G298" i="9" s="1"/>
  <c r="M299" i="2"/>
  <c r="G299" i="9" s="1"/>
  <c r="M300" i="2"/>
  <c r="G300" i="9" s="1"/>
  <c r="M301" i="2"/>
  <c r="G301" i="9" s="1"/>
  <c r="M302" i="2"/>
  <c r="G302" i="9" s="1"/>
  <c r="M303" i="2"/>
  <c r="G303" i="9" s="1"/>
  <c r="M304" i="2"/>
  <c r="G304" i="9" s="1"/>
  <c r="M305" i="2"/>
  <c r="G305" i="9" s="1"/>
  <c r="M306" i="2"/>
  <c r="G306" i="9" s="1"/>
  <c r="M307" i="2"/>
  <c r="G307" i="9" s="1"/>
  <c r="M308" i="2"/>
  <c r="G308" i="9" s="1"/>
  <c r="M309" i="2"/>
  <c r="G309" i="9" s="1"/>
  <c r="M310" i="2"/>
  <c r="G310" i="9" s="1"/>
  <c r="M311" i="2"/>
  <c r="G311" i="9" s="1"/>
  <c r="M312" i="2"/>
  <c r="G312" i="9" s="1"/>
  <c r="M313" i="2"/>
  <c r="G313" i="9" s="1"/>
  <c r="M314" i="2"/>
  <c r="G314" i="9" s="1"/>
  <c r="M315" i="2"/>
  <c r="G315" i="9" s="1"/>
  <c r="M316" i="2"/>
  <c r="G316" i="9" s="1"/>
  <c r="M317" i="2"/>
  <c r="G317" i="9" s="1"/>
  <c r="M318" i="2"/>
  <c r="G318" i="9" s="1"/>
  <c r="M319" i="2"/>
  <c r="G319" i="9" s="1"/>
  <c r="M320" i="2"/>
  <c r="G320" i="9" s="1"/>
  <c r="M321" i="2"/>
  <c r="M322" i="2"/>
  <c r="M323" i="2"/>
  <c r="M324" i="2"/>
  <c r="M325" i="2"/>
  <c r="M326" i="2"/>
  <c r="G326" i="9" s="1"/>
  <c r="M327" i="2"/>
  <c r="G327" i="9" s="1"/>
  <c r="M328" i="2"/>
  <c r="G328" i="9" s="1"/>
  <c r="M329" i="2"/>
  <c r="G329" i="9" s="1"/>
  <c r="M330" i="2"/>
  <c r="M331" i="2"/>
  <c r="G331" i="9" s="1"/>
  <c r="N4" i="2"/>
  <c r="F4" i="9" s="1"/>
  <c r="N5" i="2"/>
  <c r="F5" i="9" s="1"/>
  <c r="N6" i="2"/>
  <c r="F6" i="9" s="1"/>
  <c r="N7" i="2"/>
  <c r="F7" i="9" s="1"/>
  <c r="N8" i="2"/>
  <c r="F8" i="9" s="1"/>
  <c r="N9" i="2"/>
  <c r="F9" i="9" s="1"/>
  <c r="N10" i="2"/>
  <c r="F10" i="9" s="1"/>
  <c r="N11" i="2"/>
  <c r="F11" i="9" s="1"/>
  <c r="N12" i="2"/>
  <c r="F12" i="9" s="1"/>
  <c r="N13" i="2"/>
  <c r="F13" i="9" s="1"/>
  <c r="N14" i="2"/>
  <c r="F14" i="9" s="1"/>
  <c r="N15" i="2"/>
  <c r="F15" i="9" s="1"/>
  <c r="N16" i="2"/>
  <c r="F16" i="9" s="1"/>
  <c r="N17" i="2"/>
  <c r="F17" i="9" s="1"/>
  <c r="N18" i="2"/>
  <c r="F18" i="9" s="1"/>
  <c r="N19" i="2"/>
  <c r="F19" i="9" s="1"/>
  <c r="N20" i="2"/>
  <c r="F20" i="9" s="1"/>
  <c r="N21" i="2"/>
  <c r="F21" i="9" s="1"/>
  <c r="N22" i="2"/>
  <c r="F22" i="9" s="1"/>
  <c r="N23" i="2"/>
  <c r="F23" i="9" s="1"/>
  <c r="N24" i="2"/>
  <c r="F24" i="9" s="1"/>
  <c r="N25" i="2"/>
  <c r="F25" i="9" s="1"/>
  <c r="N26" i="2"/>
  <c r="F26" i="9" s="1"/>
  <c r="N27" i="2"/>
  <c r="F27" i="9" s="1"/>
  <c r="N28" i="2"/>
  <c r="F28" i="9" s="1"/>
  <c r="N29" i="2"/>
  <c r="F29" i="9" s="1"/>
  <c r="N30" i="2"/>
  <c r="F30" i="9" s="1"/>
  <c r="N31" i="2"/>
  <c r="F31" i="9" s="1"/>
  <c r="N32" i="2"/>
  <c r="F32" i="9" s="1"/>
  <c r="N33" i="2"/>
  <c r="F33" i="9" s="1"/>
  <c r="N34" i="2"/>
  <c r="F34" i="9" s="1"/>
  <c r="N35" i="2"/>
  <c r="F35" i="9" s="1"/>
  <c r="N36" i="2"/>
  <c r="F36" i="9" s="1"/>
  <c r="N37" i="2"/>
  <c r="F37" i="9" s="1"/>
  <c r="N38" i="2"/>
  <c r="F38" i="9" s="1"/>
  <c r="N39" i="2"/>
  <c r="N40" i="2"/>
  <c r="F40" i="9" s="1"/>
  <c r="N41" i="2"/>
  <c r="F41" i="9" s="1"/>
  <c r="N42" i="2"/>
  <c r="F42" i="9" s="1"/>
  <c r="N43" i="2"/>
  <c r="F43" i="9" s="1"/>
  <c r="N44" i="2"/>
  <c r="F44" i="9" s="1"/>
  <c r="N45" i="2"/>
  <c r="F45" i="9" s="1"/>
  <c r="N46" i="2"/>
  <c r="F46" i="9" s="1"/>
  <c r="N47" i="2"/>
  <c r="F47" i="9" s="1"/>
  <c r="N48" i="2"/>
  <c r="F48" i="9" s="1"/>
  <c r="N49" i="2"/>
  <c r="F49" i="9" s="1"/>
  <c r="N50" i="2"/>
  <c r="N51" i="2"/>
  <c r="F51" i="9" s="1"/>
  <c r="N52" i="2"/>
  <c r="F52" i="9" s="1"/>
  <c r="N53" i="2"/>
  <c r="F53" i="9" s="1"/>
  <c r="N54" i="2"/>
  <c r="F54" i="9" s="1"/>
  <c r="N55" i="2"/>
  <c r="F55" i="9" s="1"/>
  <c r="N56" i="2"/>
  <c r="F56" i="9" s="1"/>
  <c r="N57" i="2"/>
  <c r="F57" i="9" s="1"/>
  <c r="N58" i="2"/>
  <c r="F58" i="9" s="1"/>
  <c r="N59" i="2"/>
  <c r="F59" i="9" s="1"/>
  <c r="N60" i="2"/>
  <c r="F60" i="9" s="1"/>
  <c r="N61" i="2"/>
  <c r="F61" i="9" s="1"/>
  <c r="N62" i="2"/>
  <c r="F62" i="9" s="1"/>
  <c r="N63" i="2"/>
  <c r="F63" i="9" s="1"/>
  <c r="N64" i="2"/>
  <c r="F64" i="9" s="1"/>
  <c r="N65" i="2"/>
  <c r="F65" i="9" s="1"/>
  <c r="N66" i="2"/>
  <c r="F66" i="9" s="1"/>
  <c r="N67" i="2"/>
  <c r="F67" i="9" s="1"/>
  <c r="N68" i="2"/>
  <c r="F68" i="9" s="1"/>
  <c r="N69" i="2"/>
  <c r="F69" i="9" s="1"/>
  <c r="N70" i="2"/>
  <c r="N71" i="2"/>
  <c r="F71" i="9" s="1"/>
  <c r="N72" i="2"/>
  <c r="F72" i="9" s="1"/>
  <c r="N73" i="2"/>
  <c r="F73" i="9" s="1"/>
  <c r="N74" i="2"/>
  <c r="F74" i="9" s="1"/>
  <c r="N75" i="2"/>
  <c r="F75" i="9" s="1"/>
  <c r="N76" i="2"/>
  <c r="F76" i="9" s="1"/>
  <c r="N77" i="2"/>
  <c r="F77" i="9" s="1"/>
  <c r="N78" i="2"/>
  <c r="F78" i="9" s="1"/>
  <c r="N79" i="2"/>
  <c r="F79" i="9" s="1"/>
  <c r="N80" i="2"/>
  <c r="F80" i="9" s="1"/>
  <c r="N81" i="2"/>
  <c r="F81" i="9" s="1"/>
  <c r="N82" i="2"/>
  <c r="F82" i="9" s="1"/>
  <c r="N83" i="2"/>
  <c r="N84" i="2"/>
  <c r="F84" i="9" s="1"/>
  <c r="N85" i="2"/>
  <c r="F85" i="9" s="1"/>
  <c r="N86" i="2"/>
  <c r="F86" i="9" s="1"/>
  <c r="N87" i="2"/>
  <c r="F87" i="9" s="1"/>
  <c r="N88" i="2"/>
  <c r="F88" i="9" s="1"/>
  <c r="N89" i="2"/>
  <c r="F89" i="9" s="1"/>
  <c r="N90" i="2"/>
  <c r="F90" i="9" s="1"/>
  <c r="N91" i="2"/>
  <c r="F91" i="9" s="1"/>
  <c r="N92" i="2"/>
  <c r="F92" i="9" s="1"/>
  <c r="N93" i="2"/>
  <c r="F93" i="9" s="1"/>
  <c r="N94" i="2"/>
  <c r="F94" i="9" s="1"/>
  <c r="N95" i="2"/>
  <c r="F95" i="9" s="1"/>
  <c r="N96" i="2"/>
  <c r="F96" i="9" s="1"/>
  <c r="N97" i="2"/>
  <c r="F97" i="9" s="1"/>
  <c r="N98" i="2"/>
  <c r="F98" i="9" s="1"/>
  <c r="N99" i="2"/>
  <c r="F99" i="9" s="1"/>
  <c r="N100" i="2"/>
  <c r="F100" i="9" s="1"/>
  <c r="N101" i="2"/>
  <c r="F101" i="9" s="1"/>
  <c r="N102" i="2"/>
  <c r="F102" i="9" s="1"/>
  <c r="N103" i="2"/>
  <c r="F103" i="9" s="1"/>
  <c r="N104" i="2"/>
  <c r="F104" i="9" s="1"/>
  <c r="N105" i="2"/>
  <c r="N106" i="2"/>
  <c r="F106" i="9" s="1"/>
  <c r="N107" i="2"/>
  <c r="F107" i="9" s="1"/>
  <c r="N108" i="2"/>
  <c r="F108" i="9" s="1"/>
  <c r="N109" i="2"/>
  <c r="F109" i="9" s="1"/>
  <c r="N110" i="2"/>
  <c r="F110" i="9" s="1"/>
  <c r="N111" i="2"/>
  <c r="F111" i="9" s="1"/>
  <c r="N112" i="2"/>
  <c r="F112" i="9" s="1"/>
  <c r="N113" i="2"/>
  <c r="F113" i="9" s="1"/>
  <c r="N114" i="2"/>
  <c r="F114" i="9" s="1"/>
  <c r="N115" i="2"/>
  <c r="N116" i="2"/>
  <c r="F116" i="9" s="1"/>
  <c r="N117" i="2"/>
  <c r="F117" i="9" s="1"/>
  <c r="N118" i="2"/>
  <c r="F118" i="9" s="1"/>
  <c r="N119" i="2"/>
  <c r="F119" i="9" s="1"/>
  <c r="N120" i="2"/>
  <c r="F120" i="9" s="1"/>
  <c r="N121" i="2"/>
  <c r="F121" i="9" s="1"/>
  <c r="N122" i="2"/>
  <c r="F122" i="9" s="1"/>
  <c r="N123" i="2"/>
  <c r="F123" i="9" s="1"/>
  <c r="N124" i="2"/>
  <c r="F124" i="9" s="1"/>
  <c r="N125" i="2"/>
  <c r="F125" i="9" s="1"/>
  <c r="N126" i="2"/>
  <c r="F126" i="9" s="1"/>
  <c r="N127" i="2"/>
  <c r="F127" i="9" s="1"/>
  <c r="N128" i="2"/>
  <c r="F128" i="9" s="1"/>
  <c r="N129" i="2"/>
  <c r="F129" i="9" s="1"/>
  <c r="N130" i="2"/>
  <c r="F130" i="9" s="1"/>
  <c r="N131" i="2"/>
  <c r="F131" i="9" s="1"/>
  <c r="N132" i="2"/>
  <c r="F132" i="9" s="1"/>
  <c r="N133" i="2"/>
  <c r="F133" i="9" s="1"/>
  <c r="N134" i="2"/>
  <c r="F134" i="9" s="1"/>
  <c r="N135" i="2"/>
  <c r="F135" i="9" s="1"/>
  <c r="N136" i="2"/>
  <c r="F136" i="9" s="1"/>
  <c r="N137" i="2"/>
  <c r="F137" i="9" s="1"/>
  <c r="N138" i="2"/>
  <c r="F138" i="9" s="1"/>
  <c r="N139" i="2"/>
  <c r="F139" i="9" s="1"/>
  <c r="N140" i="2"/>
  <c r="F140" i="9" s="1"/>
  <c r="N141" i="2"/>
  <c r="N142" i="2"/>
  <c r="N143" i="2"/>
  <c r="F143" i="9" s="1"/>
  <c r="N144" i="2"/>
  <c r="F144" i="9" s="1"/>
  <c r="N145" i="2"/>
  <c r="F145" i="9" s="1"/>
  <c r="N146" i="2"/>
  <c r="F146" i="9" s="1"/>
  <c r="N147" i="2"/>
  <c r="F147" i="9" s="1"/>
  <c r="N148" i="2"/>
  <c r="F148" i="9" s="1"/>
  <c r="N149" i="2"/>
  <c r="F149" i="9" s="1"/>
  <c r="N150" i="2"/>
  <c r="F150" i="9" s="1"/>
  <c r="N151" i="2"/>
  <c r="F151" i="9" s="1"/>
  <c r="N152" i="2"/>
  <c r="F152" i="9" s="1"/>
  <c r="N153" i="2"/>
  <c r="F153" i="9" s="1"/>
  <c r="N154" i="2"/>
  <c r="F154" i="9" s="1"/>
  <c r="N155" i="2"/>
  <c r="F155" i="9" s="1"/>
  <c r="N156" i="2"/>
  <c r="F156" i="9" s="1"/>
  <c r="N157" i="2"/>
  <c r="F157" i="9" s="1"/>
  <c r="N158" i="2"/>
  <c r="F158" i="9" s="1"/>
  <c r="N159" i="2"/>
  <c r="F159" i="9" s="1"/>
  <c r="N160" i="2"/>
  <c r="F160" i="9" s="1"/>
  <c r="N161" i="2"/>
  <c r="F161" i="9" s="1"/>
  <c r="N162" i="2"/>
  <c r="F162" i="9" s="1"/>
  <c r="N163" i="2"/>
  <c r="F163" i="9" s="1"/>
  <c r="N164" i="2"/>
  <c r="F164" i="9" s="1"/>
  <c r="N165" i="2"/>
  <c r="F165" i="9" s="1"/>
  <c r="N166" i="2"/>
  <c r="F166" i="9" s="1"/>
  <c r="N167" i="2"/>
  <c r="F167" i="9" s="1"/>
  <c r="N168" i="2"/>
  <c r="F168" i="9" s="1"/>
  <c r="N169" i="2"/>
  <c r="F169" i="9" s="1"/>
  <c r="N170" i="2"/>
  <c r="F170" i="9" s="1"/>
  <c r="N171" i="2"/>
  <c r="F171" i="9" s="1"/>
  <c r="N172" i="2"/>
  <c r="F172" i="9" s="1"/>
  <c r="N173" i="2"/>
  <c r="F173" i="9" s="1"/>
  <c r="N174" i="2"/>
  <c r="N175" i="2"/>
  <c r="F175" i="9" s="1"/>
  <c r="N176" i="2"/>
  <c r="F176" i="9" s="1"/>
  <c r="N177" i="2"/>
  <c r="F177" i="9" s="1"/>
  <c r="N178" i="2"/>
  <c r="F178" i="9" s="1"/>
  <c r="N179" i="2"/>
  <c r="F179" i="9" s="1"/>
  <c r="N180" i="2"/>
  <c r="F180" i="9" s="1"/>
  <c r="N181" i="2"/>
  <c r="F181" i="9" s="1"/>
  <c r="N182" i="2"/>
  <c r="F182" i="9" s="1"/>
  <c r="N183" i="2"/>
  <c r="F183" i="9" s="1"/>
  <c r="N184" i="2"/>
  <c r="F184" i="9" s="1"/>
  <c r="N185" i="2"/>
  <c r="F185" i="9" s="1"/>
  <c r="N186" i="2"/>
  <c r="F186" i="9" s="1"/>
  <c r="N187" i="2"/>
  <c r="F187" i="9" s="1"/>
  <c r="N188" i="2"/>
  <c r="F188" i="9" s="1"/>
  <c r="N189" i="2"/>
  <c r="F189" i="9" s="1"/>
  <c r="N190" i="2"/>
  <c r="F190" i="9" s="1"/>
  <c r="N191" i="2"/>
  <c r="F191" i="9" s="1"/>
  <c r="N192" i="2"/>
  <c r="F192" i="9" s="1"/>
  <c r="N193" i="2"/>
  <c r="F193" i="9" s="1"/>
  <c r="N194" i="2"/>
  <c r="F194" i="9" s="1"/>
  <c r="N195" i="2"/>
  <c r="F195" i="9" s="1"/>
  <c r="N196" i="2"/>
  <c r="F196" i="9" s="1"/>
  <c r="N197" i="2"/>
  <c r="F197" i="9" s="1"/>
  <c r="N198" i="2"/>
  <c r="F198" i="9" s="1"/>
  <c r="N199" i="2"/>
  <c r="F199" i="9" s="1"/>
  <c r="N200" i="2"/>
  <c r="F200" i="9" s="1"/>
  <c r="N201" i="2"/>
  <c r="F201" i="9" s="1"/>
  <c r="N202" i="2"/>
  <c r="N203" i="2"/>
  <c r="F203" i="9" s="1"/>
  <c r="N204" i="2"/>
  <c r="F204" i="9" s="1"/>
  <c r="N205" i="2"/>
  <c r="N206" i="2"/>
  <c r="F206" i="9" s="1"/>
  <c r="N207" i="2"/>
  <c r="N208" i="2"/>
  <c r="F208" i="9" s="1"/>
  <c r="N209" i="2"/>
  <c r="F209" i="9" s="1"/>
  <c r="N210" i="2"/>
  <c r="F210" i="9" s="1"/>
  <c r="N211" i="2"/>
  <c r="F211" i="9" s="1"/>
  <c r="N212" i="2"/>
  <c r="F212" i="9" s="1"/>
  <c r="N213" i="2"/>
  <c r="F213" i="9" s="1"/>
  <c r="N214" i="2"/>
  <c r="F214" i="9" s="1"/>
  <c r="N215" i="2"/>
  <c r="F215" i="9" s="1"/>
  <c r="N216" i="2"/>
  <c r="F216" i="9" s="1"/>
  <c r="N217" i="2"/>
  <c r="F217" i="9" s="1"/>
  <c r="N218" i="2"/>
  <c r="F218" i="9" s="1"/>
  <c r="N219" i="2"/>
  <c r="F219" i="9" s="1"/>
  <c r="N220" i="2"/>
  <c r="F220" i="9" s="1"/>
  <c r="N221" i="2"/>
  <c r="F221" i="9" s="1"/>
  <c r="N222" i="2"/>
  <c r="F222" i="9" s="1"/>
  <c r="N223" i="2"/>
  <c r="F223" i="9" s="1"/>
  <c r="N224" i="2"/>
  <c r="F224" i="9" s="1"/>
  <c r="N225" i="2"/>
  <c r="F225" i="9" s="1"/>
  <c r="N226" i="2"/>
  <c r="F226" i="9" s="1"/>
  <c r="N227" i="2"/>
  <c r="N228" i="2"/>
  <c r="F228" i="9" s="1"/>
  <c r="N229" i="2"/>
  <c r="F229" i="9" s="1"/>
  <c r="N230" i="2"/>
  <c r="F230" i="9" s="1"/>
  <c r="N231" i="2"/>
  <c r="F231" i="9" s="1"/>
  <c r="N232" i="2"/>
  <c r="F232" i="9" s="1"/>
  <c r="N233" i="2"/>
  <c r="F233" i="9" s="1"/>
  <c r="N234" i="2"/>
  <c r="F234" i="9" s="1"/>
  <c r="N235" i="2"/>
  <c r="F235" i="9" s="1"/>
  <c r="N236" i="2"/>
  <c r="F236" i="9" s="1"/>
  <c r="N237" i="2"/>
  <c r="F237" i="9" s="1"/>
  <c r="N238" i="2"/>
  <c r="F238" i="9" s="1"/>
  <c r="N239" i="2"/>
  <c r="F239" i="9" s="1"/>
  <c r="N240" i="2"/>
  <c r="F240" i="9" s="1"/>
  <c r="N241" i="2"/>
  <c r="F241" i="9" s="1"/>
  <c r="N242" i="2"/>
  <c r="F242" i="9" s="1"/>
  <c r="N243" i="2"/>
  <c r="F243" i="9" s="1"/>
  <c r="N244" i="2"/>
  <c r="F244" i="9" s="1"/>
  <c r="N245" i="2"/>
  <c r="N246" i="2"/>
  <c r="F246" i="9" s="1"/>
  <c r="N247" i="2"/>
  <c r="F247" i="9" s="1"/>
  <c r="N248" i="2"/>
  <c r="N249" i="2"/>
  <c r="F249" i="9" s="1"/>
  <c r="N250" i="2"/>
  <c r="F250" i="9" s="1"/>
  <c r="N251" i="2"/>
  <c r="F251" i="9" s="1"/>
  <c r="N252" i="2"/>
  <c r="F252" i="9" s="1"/>
  <c r="N253" i="2"/>
  <c r="N254" i="2"/>
  <c r="F254" i="9" s="1"/>
  <c r="N255" i="2"/>
  <c r="F255" i="9" s="1"/>
  <c r="N256" i="2"/>
  <c r="N257" i="2"/>
  <c r="F257" i="9" s="1"/>
  <c r="N258" i="2"/>
  <c r="F258" i="9" s="1"/>
  <c r="N259" i="2"/>
  <c r="F259" i="9" s="1"/>
  <c r="N260" i="2"/>
  <c r="F260" i="9" s="1"/>
  <c r="N261" i="2"/>
  <c r="F261" i="9" s="1"/>
  <c r="N262" i="2"/>
  <c r="F262" i="9" s="1"/>
  <c r="N263" i="2"/>
  <c r="F263" i="9" s="1"/>
  <c r="N264" i="2"/>
  <c r="F264" i="9" s="1"/>
  <c r="N265" i="2"/>
  <c r="F265" i="9" s="1"/>
  <c r="N266" i="2"/>
  <c r="F266" i="9" s="1"/>
  <c r="N267" i="2"/>
  <c r="F267" i="9" s="1"/>
  <c r="N268" i="2"/>
  <c r="N269" i="2"/>
  <c r="F269" i="9" s="1"/>
  <c r="N270" i="2"/>
  <c r="F270" i="9" s="1"/>
  <c r="N271" i="2"/>
  <c r="F271" i="9" s="1"/>
  <c r="N272" i="2"/>
  <c r="F272" i="9" s="1"/>
  <c r="N273" i="2"/>
  <c r="F273" i="9" s="1"/>
  <c r="N274" i="2"/>
  <c r="F274" i="9" s="1"/>
  <c r="N275" i="2"/>
  <c r="F275" i="9" s="1"/>
  <c r="N276" i="2"/>
  <c r="F276" i="9" s="1"/>
  <c r="N277" i="2"/>
  <c r="F277" i="9" s="1"/>
  <c r="N278" i="2"/>
  <c r="F278" i="9" s="1"/>
  <c r="N279" i="2"/>
  <c r="F279" i="9" s="1"/>
  <c r="N280" i="2"/>
  <c r="F280" i="9" s="1"/>
  <c r="N281" i="2"/>
  <c r="F281" i="9" s="1"/>
  <c r="N282" i="2"/>
  <c r="F282" i="9" s="1"/>
  <c r="N283" i="2"/>
  <c r="F283" i="9" s="1"/>
  <c r="N284" i="2"/>
  <c r="F284" i="9" s="1"/>
  <c r="N285" i="2"/>
  <c r="N286" i="2"/>
  <c r="F286" i="9" s="1"/>
  <c r="N287" i="2"/>
  <c r="F287" i="9" s="1"/>
  <c r="N288" i="2"/>
  <c r="F288" i="9" s="1"/>
  <c r="N289" i="2"/>
  <c r="F289" i="9" s="1"/>
  <c r="N290" i="2"/>
  <c r="F290" i="9" s="1"/>
  <c r="N291" i="2"/>
  <c r="F291" i="9" s="1"/>
  <c r="N292" i="2"/>
  <c r="F292" i="9" s="1"/>
  <c r="N293" i="2"/>
  <c r="F293" i="9" s="1"/>
  <c r="N294" i="2"/>
  <c r="F294" i="9" s="1"/>
  <c r="N295" i="2"/>
  <c r="F295" i="9" s="1"/>
  <c r="N296" i="2"/>
  <c r="F296" i="9" s="1"/>
  <c r="N297" i="2"/>
  <c r="F297" i="9" s="1"/>
  <c r="N298" i="2"/>
  <c r="F298" i="9" s="1"/>
  <c r="N299" i="2"/>
  <c r="F299" i="9" s="1"/>
  <c r="N300" i="2"/>
  <c r="F300" i="9" s="1"/>
  <c r="N301" i="2"/>
  <c r="F301" i="9" s="1"/>
  <c r="N302" i="2"/>
  <c r="F302" i="9" s="1"/>
  <c r="N303" i="2"/>
  <c r="F303" i="9" s="1"/>
  <c r="N304" i="2"/>
  <c r="F304" i="9" s="1"/>
  <c r="N305" i="2"/>
  <c r="F305" i="9" s="1"/>
  <c r="N306" i="2"/>
  <c r="F306" i="9" s="1"/>
  <c r="N307" i="2"/>
  <c r="F307" i="9" s="1"/>
  <c r="N308" i="2"/>
  <c r="F308" i="9" s="1"/>
  <c r="N309" i="2"/>
  <c r="F309" i="9" s="1"/>
  <c r="N310" i="2"/>
  <c r="F310" i="9" s="1"/>
  <c r="N311" i="2"/>
  <c r="F311" i="9" s="1"/>
  <c r="N312" i="2"/>
  <c r="F312" i="9" s="1"/>
  <c r="N313" i="2"/>
  <c r="F313" i="9" s="1"/>
  <c r="N314" i="2"/>
  <c r="F314" i="9" s="1"/>
  <c r="N315" i="2"/>
  <c r="F315" i="9" s="1"/>
  <c r="N316" i="2"/>
  <c r="F316" i="9" s="1"/>
  <c r="N317" i="2"/>
  <c r="F317" i="9" s="1"/>
  <c r="N318" i="2"/>
  <c r="N319" i="2"/>
  <c r="N320" i="2"/>
  <c r="N321" i="2"/>
  <c r="N322" i="2"/>
  <c r="F322" i="9" s="1"/>
  <c r="N323" i="2"/>
  <c r="F323" i="9" s="1"/>
  <c r="N324" i="2"/>
  <c r="F324" i="9" s="1"/>
  <c r="N325" i="2"/>
  <c r="F325" i="9" s="1"/>
  <c r="N326" i="2"/>
  <c r="F326" i="9" s="1"/>
  <c r="N327" i="2"/>
  <c r="F327" i="9" s="1"/>
  <c r="N328" i="2"/>
  <c r="F328" i="9" s="1"/>
  <c r="N329" i="2"/>
  <c r="F329" i="9" s="1"/>
  <c r="N330" i="2"/>
  <c r="N331" i="2"/>
  <c r="O4" i="2"/>
  <c r="E4" i="9" s="1"/>
  <c r="O5" i="2"/>
  <c r="E5" i="9" s="1"/>
  <c r="O6" i="2"/>
  <c r="E6" i="9" s="1"/>
  <c r="O7" i="2"/>
  <c r="E7" i="9" s="1"/>
  <c r="O8" i="2"/>
  <c r="O9" i="2"/>
  <c r="E9" i="9" s="1"/>
  <c r="O10" i="2"/>
  <c r="E10" i="9" s="1"/>
  <c r="O11" i="2"/>
  <c r="E11" i="9" s="1"/>
  <c r="O12" i="2"/>
  <c r="O13" i="2"/>
  <c r="E13" i="9" s="1"/>
  <c r="O14" i="2"/>
  <c r="E14" i="9" s="1"/>
  <c r="O15" i="2"/>
  <c r="E15" i="9" s="1"/>
  <c r="O16" i="2"/>
  <c r="E16" i="9" s="1"/>
  <c r="O17" i="2"/>
  <c r="E17" i="9" s="1"/>
  <c r="O18" i="2"/>
  <c r="E18" i="9" s="1"/>
  <c r="O19" i="2"/>
  <c r="E19" i="9" s="1"/>
  <c r="O20" i="2"/>
  <c r="O21" i="2"/>
  <c r="E21" i="9" s="1"/>
  <c r="O22" i="2"/>
  <c r="E22" i="9" s="1"/>
  <c r="O23" i="2"/>
  <c r="E23" i="9" s="1"/>
  <c r="O24" i="2"/>
  <c r="E24" i="9" s="1"/>
  <c r="O25" i="2"/>
  <c r="E25" i="9" s="1"/>
  <c r="O26" i="2"/>
  <c r="E26" i="9" s="1"/>
  <c r="O27" i="2"/>
  <c r="E27" i="9" s="1"/>
  <c r="O28" i="2"/>
  <c r="O29" i="2"/>
  <c r="E29" i="9" s="1"/>
  <c r="O30" i="2"/>
  <c r="E30" i="9" s="1"/>
  <c r="O31" i="2"/>
  <c r="E31" i="9" s="1"/>
  <c r="O32" i="2"/>
  <c r="E32" i="9" s="1"/>
  <c r="O33" i="2"/>
  <c r="E33" i="9" s="1"/>
  <c r="O34" i="2"/>
  <c r="E34" i="9" s="1"/>
  <c r="O35" i="2"/>
  <c r="E35" i="9" s="1"/>
  <c r="O36" i="2"/>
  <c r="E36" i="9" s="1"/>
  <c r="O37" i="2"/>
  <c r="E37" i="9" s="1"/>
  <c r="O38" i="2"/>
  <c r="E38" i="9" s="1"/>
  <c r="O39" i="2"/>
  <c r="E39" i="9" s="1"/>
  <c r="O40" i="2"/>
  <c r="E40" i="9" s="1"/>
  <c r="O41" i="2"/>
  <c r="E41" i="9" s="1"/>
  <c r="O42" i="2"/>
  <c r="E42" i="9" s="1"/>
  <c r="O43" i="2"/>
  <c r="E43" i="9" s="1"/>
  <c r="O44" i="2"/>
  <c r="E44" i="9" s="1"/>
  <c r="O45" i="2"/>
  <c r="E45" i="9" s="1"/>
  <c r="O46" i="2"/>
  <c r="E46" i="9" s="1"/>
  <c r="O47" i="2"/>
  <c r="E47" i="9" s="1"/>
  <c r="O48" i="2"/>
  <c r="E48" i="9" s="1"/>
  <c r="O49" i="2"/>
  <c r="E49" i="9" s="1"/>
  <c r="O50" i="2"/>
  <c r="E50" i="9" s="1"/>
  <c r="O51" i="2"/>
  <c r="E51" i="9" s="1"/>
  <c r="O52" i="2"/>
  <c r="E52" i="9" s="1"/>
  <c r="O53" i="2"/>
  <c r="E53" i="9" s="1"/>
  <c r="O54" i="2"/>
  <c r="E54" i="9" s="1"/>
  <c r="O55" i="2"/>
  <c r="E55" i="9" s="1"/>
  <c r="O56" i="2"/>
  <c r="E56" i="9" s="1"/>
  <c r="O57" i="2"/>
  <c r="E57" i="9" s="1"/>
  <c r="O58" i="2"/>
  <c r="E58" i="9" s="1"/>
  <c r="O59" i="2"/>
  <c r="E59" i="9" s="1"/>
  <c r="O60" i="2"/>
  <c r="E60" i="9" s="1"/>
  <c r="O61" i="2"/>
  <c r="E61" i="9" s="1"/>
  <c r="O62" i="2"/>
  <c r="E62" i="9" s="1"/>
  <c r="O63" i="2"/>
  <c r="E63" i="9" s="1"/>
  <c r="O64" i="2"/>
  <c r="E64" i="9" s="1"/>
  <c r="O65" i="2"/>
  <c r="E65" i="9" s="1"/>
  <c r="O66" i="2"/>
  <c r="E66" i="9" s="1"/>
  <c r="O67" i="2"/>
  <c r="E67" i="9" s="1"/>
  <c r="O68" i="2"/>
  <c r="E68" i="9" s="1"/>
  <c r="O69" i="2"/>
  <c r="E69" i="9" s="1"/>
  <c r="O70" i="2"/>
  <c r="E70" i="9" s="1"/>
  <c r="O71" i="2"/>
  <c r="E71" i="9" s="1"/>
  <c r="O72" i="2"/>
  <c r="E72" i="9" s="1"/>
  <c r="O73" i="2"/>
  <c r="E73" i="9" s="1"/>
  <c r="O74" i="2"/>
  <c r="E74" i="9" s="1"/>
  <c r="O75" i="2"/>
  <c r="E75" i="9" s="1"/>
  <c r="O76" i="2"/>
  <c r="E76" i="9" s="1"/>
  <c r="O77" i="2"/>
  <c r="E77" i="9" s="1"/>
  <c r="O78" i="2"/>
  <c r="E78" i="9" s="1"/>
  <c r="O79" i="2"/>
  <c r="E79" i="9" s="1"/>
  <c r="O80" i="2"/>
  <c r="E80" i="9" s="1"/>
  <c r="O81" i="2"/>
  <c r="E81" i="9" s="1"/>
  <c r="O82" i="2"/>
  <c r="E82" i="9" s="1"/>
  <c r="O83" i="2"/>
  <c r="E83" i="9" s="1"/>
  <c r="O84" i="2"/>
  <c r="E84" i="9" s="1"/>
  <c r="O85" i="2"/>
  <c r="E85" i="9" s="1"/>
  <c r="O86" i="2"/>
  <c r="E86" i="9" s="1"/>
  <c r="O87" i="2"/>
  <c r="E87" i="9" s="1"/>
  <c r="O88" i="2"/>
  <c r="E88" i="9" s="1"/>
  <c r="O89" i="2"/>
  <c r="E89" i="9" s="1"/>
  <c r="O90" i="2"/>
  <c r="E90" i="9" s="1"/>
  <c r="O91" i="2"/>
  <c r="E91" i="9" s="1"/>
  <c r="O92" i="2"/>
  <c r="E92" i="9" s="1"/>
  <c r="O93" i="2"/>
  <c r="E93" i="9" s="1"/>
  <c r="O94" i="2"/>
  <c r="E94" i="9" s="1"/>
  <c r="O95" i="2"/>
  <c r="E95" i="9" s="1"/>
  <c r="O96" i="2"/>
  <c r="E96" i="9" s="1"/>
  <c r="O97" i="2"/>
  <c r="E97" i="9" s="1"/>
  <c r="O98" i="2"/>
  <c r="E98" i="9" s="1"/>
  <c r="O99" i="2"/>
  <c r="E99" i="9" s="1"/>
  <c r="O100" i="2"/>
  <c r="E100" i="9" s="1"/>
  <c r="O101" i="2"/>
  <c r="E101" i="9" s="1"/>
  <c r="O102" i="2"/>
  <c r="E102" i="9" s="1"/>
  <c r="O103" i="2"/>
  <c r="E103" i="9" s="1"/>
  <c r="O104" i="2"/>
  <c r="E104" i="9" s="1"/>
  <c r="O105" i="2"/>
  <c r="E105" i="9" s="1"/>
  <c r="O106" i="2"/>
  <c r="E106" i="9" s="1"/>
  <c r="O107" i="2"/>
  <c r="E107" i="9" s="1"/>
  <c r="O108" i="2"/>
  <c r="E108" i="9" s="1"/>
  <c r="O109" i="2"/>
  <c r="E109" i="9" s="1"/>
  <c r="O110" i="2"/>
  <c r="E110" i="9" s="1"/>
  <c r="O111" i="2"/>
  <c r="E111" i="9" s="1"/>
  <c r="O112" i="2"/>
  <c r="E112" i="9" s="1"/>
  <c r="O113" i="2"/>
  <c r="E113" i="9" s="1"/>
  <c r="O114" i="2"/>
  <c r="E114" i="9" s="1"/>
  <c r="O115" i="2"/>
  <c r="E115" i="9" s="1"/>
  <c r="O116" i="2"/>
  <c r="E116" i="9" s="1"/>
  <c r="O117" i="2"/>
  <c r="E117" i="9" s="1"/>
  <c r="O118" i="2"/>
  <c r="E118" i="9" s="1"/>
  <c r="O119" i="2"/>
  <c r="E119" i="9" s="1"/>
  <c r="O120" i="2"/>
  <c r="E120" i="9" s="1"/>
  <c r="O121" i="2"/>
  <c r="E121" i="9" s="1"/>
  <c r="O122" i="2"/>
  <c r="E122" i="9" s="1"/>
  <c r="O123" i="2"/>
  <c r="E123" i="9" s="1"/>
  <c r="O124" i="2"/>
  <c r="E124" i="9" s="1"/>
  <c r="O125" i="2"/>
  <c r="E125" i="9" s="1"/>
  <c r="O126" i="2"/>
  <c r="E126" i="9" s="1"/>
  <c r="O127" i="2"/>
  <c r="O128" i="2"/>
  <c r="E128" i="9" s="1"/>
  <c r="O129" i="2"/>
  <c r="E129" i="9" s="1"/>
  <c r="O130" i="2"/>
  <c r="E130" i="9" s="1"/>
  <c r="O131" i="2"/>
  <c r="E131" i="9" s="1"/>
  <c r="O132" i="2"/>
  <c r="E132" i="9" s="1"/>
  <c r="O133" i="2"/>
  <c r="E133" i="9" s="1"/>
  <c r="O134" i="2"/>
  <c r="E134" i="9" s="1"/>
  <c r="O135" i="2"/>
  <c r="E135" i="9" s="1"/>
  <c r="O136" i="2"/>
  <c r="E136" i="9" s="1"/>
  <c r="O137" i="2"/>
  <c r="E137" i="9" s="1"/>
  <c r="O138" i="2"/>
  <c r="E138" i="9" s="1"/>
  <c r="O139" i="2"/>
  <c r="E139" i="9" s="1"/>
  <c r="O140" i="2"/>
  <c r="E140" i="9" s="1"/>
  <c r="O141" i="2"/>
  <c r="E141" i="9" s="1"/>
  <c r="O142" i="2"/>
  <c r="E142" i="9" s="1"/>
  <c r="O143" i="2"/>
  <c r="E143" i="9" s="1"/>
  <c r="O144" i="2"/>
  <c r="E144" i="9" s="1"/>
  <c r="O145" i="2"/>
  <c r="E145" i="9" s="1"/>
  <c r="O146" i="2"/>
  <c r="E146" i="9" s="1"/>
  <c r="O147" i="2"/>
  <c r="E147" i="9" s="1"/>
  <c r="O148" i="2"/>
  <c r="E148" i="9" s="1"/>
  <c r="O149" i="2"/>
  <c r="E149" i="9" s="1"/>
  <c r="O150" i="2"/>
  <c r="E150" i="9" s="1"/>
  <c r="O151" i="2"/>
  <c r="E151" i="9" s="1"/>
  <c r="O152" i="2"/>
  <c r="E152" i="9" s="1"/>
  <c r="O153" i="2"/>
  <c r="E153" i="9" s="1"/>
  <c r="O154" i="2"/>
  <c r="E154" i="9" s="1"/>
  <c r="O155" i="2"/>
  <c r="E155" i="9" s="1"/>
  <c r="O156" i="2"/>
  <c r="E156" i="9" s="1"/>
  <c r="O157" i="2"/>
  <c r="E157" i="9" s="1"/>
  <c r="O158" i="2"/>
  <c r="E158" i="9" s="1"/>
  <c r="O159" i="2"/>
  <c r="E159" i="9" s="1"/>
  <c r="O160" i="2"/>
  <c r="E160" i="9" s="1"/>
  <c r="O161" i="2"/>
  <c r="E161" i="9" s="1"/>
  <c r="O162" i="2"/>
  <c r="E162" i="9" s="1"/>
  <c r="O163" i="2"/>
  <c r="E163" i="9" s="1"/>
  <c r="O164" i="2"/>
  <c r="E164" i="9" s="1"/>
  <c r="O165" i="2"/>
  <c r="E165" i="9" s="1"/>
  <c r="O166" i="2"/>
  <c r="E166" i="9" s="1"/>
  <c r="O167" i="2"/>
  <c r="E167" i="9" s="1"/>
  <c r="O168" i="2"/>
  <c r="O169" i="2"/>
  <c r="E169" i="9" s="1"/>
  <c r="O170" i="2"/>
  <c r="E170" i="9" s="1"/>
  <c r="O171" i="2"/>
  <c r="E171" i="9" s="1"/>
  <c r="O172" i="2"/>
  <c r="E172" i="9" s="1"/>
  <c r="O173" i="2"/>
  <c r="E173" i="9" s="1"/>
  <c r="O174" i="2"/>
  <c r="E174" i="9" s="1"/>
  <c r="O175" i="2"/>
  <c r="E175" i="9" s="1"/>
  <c r="O176" i="2"/>
  <c r="E176" i="9" s="1"/>
  <c r="O177" i="2"/>
  <c r="E177" i="9" s="1"/>
  <c r="O178" i="2"/>
  <c r="E178" i="9" s="1"/>
  <c r="O179" i="2"/>
  <c r="E179" i="9" s="1"/>
  <c r="O180" i="2"/>
  <c r="E180" i="9" s="1"/>
  <c r="O181" i="2"/>
  <c r="E181" i="9" s="1"/>
  <c r="O182" i="2"/>
  <c r="E182" i="9" s="1"/>
  <c r="O183" i="2"/>
  <c r="E183" i="9" s="1"/>
  <c r="O184" i="2"/>
  <c r="E184" i="9" s="1"/>
  <c r="O185" i="2"/>
  <c r="E185" i="9" s="1"/>
  <c r="O186" i="2"/>
  <c r="E186" i="9" s="1"/>
  <c r="O187" i="2"/>
  <c r="E187" i="9" s="1"/>
  <c r="O188" i="2"/>
  <c r="E188" i="9" s="1"/>
  <c r="O189" i="2"/>
  <c r="E189" i="9" s="1"/>
  <c r="O190" i="2"/>
  <c r="E190" i="9" s="1"/>
  <c r="O191" i="2"/>
  <c r="E191" i="9" s="1"/>
  <c r="O192" i="2"/>
  <c r="E192" i="9" s="1"/>
  <c r="O193" i="2"/>
  <c r="E193" i="9" s="1"/>
  <c r="O194" i="2"/>
  <c r="E194" i="9" s="1"/>
  <c r="O195" i="2"/>
  <c r="E195" i="9" s="1"/>
  <c r="O196" i="2"/>
  <c r="E196" i="9" s="1"/>
  <c r="O197" i="2"/>
  <c r="E197" i="9" s="1"/>
  <c r="O198" i="2"/>
  <c r="E198" i="9" s="1"/>
  <c r="O199" i="2"/>
  <c r="E199" i="9" s="1"/>
  <c r="O200" i="2"/>
  <c r="E200" i="9" s="1"/>
  <c r="O201" i="2"/>
  <c r="E201" i="9" s="1"/>
  <c r="O202" i="2"/>
  <c r="E202" i="9" s="1"/>
  <c r="O203" i="2"/>
  <c r="E203" i="9" s="1"/>
  <c r="O204" i="2"/>
  <c r="E204" i="9" s="1"/>
  <c r="O205" i="2"/>
  <c r="E205" i="9" s="1"/>
  <c r="O206" i="2"/>
  <c r="E206" i="9" s="1"/>
  <c r="O207" i="2"/>
  <c r="E207" i="9" s="1"/>
  <c r="O208" i="2"/>
  <c r="E208" i="9" s="1"/>
  <c r="O209" i="2"/>
  <c r="E209" i="9" s="1"/>
  <c r="O210" i="2"/>
  <c r="E210" i="9" s="1"/>
  <c r="O211" i="2"/>
  <c r="E211" i="9" s="1"/>
  <c r="O212" i="2"/>
  <c r="E212" i="9" s="1"/>
  <c r="O213" i="2"/>
  <c r="E213" i="9" s="1"/>
  <c r="O214" i="2"/>
  <c r="E214" i="9" s="1"/>
  <c r="O215" i="2"/>
  <c r="E215" i="9" s="1"/>
  <c r="O216" i="2"/>
  <c r="E216" i="9" s="1"/>
  <c r="O217" i="2"/>
  <c r="E217" i="9" s="1"/>
  <c r="O218" i="2"/>
  <c r="E218" i="9" s="1"/>
  <c r="O219" i="2"/>
  <c r="E219" i="9" s="1"/>
  <c r="O220" i="2"/>
  <c r="E220" i="9" s="1"/>
  <c r="O221" i="2"/>
  <c r="E221" i="9" s="1"/>
  <c r="O222" i="2"/>
  <c r="E222" i="9" s="1"/>
  <c r="O223" i="2"/>
  <c r="E223" i="9" s="1"/>
  <c r="O224" i="2"/>
  <c r="E224" i="9" s="1"/>
  <c r="O225" i="2"/>
  <c r="E225" i="9" s="1"/>
  <c r="O226" i="2"/>
  <c r="E226" i="9" s="1"/>
  <c r="O227" i="2"/>
  <c r="E227" i="9" s="1"/>
  <c r="O228" i="2"/>
  <c r="E228" i="9" s="1"/>
  <c r="O229" i="2"/>
  <c r="E229" i="9" s="1"/>
  <c r="O230" i="2"/>
  <c r="E230" i="9" s="1"/>
  <c r="O231" i="2"/>
  <c r="E231" i="9" s="1"/>
  <c r="O232" i="2"/>
  <c r="E232" i="9" s="1"/>
  <c r="O233" i="2"/>
  <c r="E233" i="9" s="1"/>
  <c r="O234" i="2"/>
  <c r="E234" i="9" s="1"/>
  <c r="O235" i="2"/>
  <c r="E235" i="9" s="1"/>
  <c r="O236" i="2"/>
  <c r="E236" i="9" s="1"/>
  <c r="O237" i="2"/>
  <c r="E237" i="9" s="1"/>
  <c r="O238" i="2"/>
  <c r="E238" i="9" s="1"/>
  <c r="O239" i="2"/>
  <c r="E239" i="9" s="1"/>
  <c r="O240" i="2"/>
  <c r="E240" i="9" s="1"/>
  <c r="O241" i="2"/>
  <c r="E241" i="9" s="1"/>
  <c r="O242" i="2"/>
  <c r="E242" i="9" s="1"/>
  <c r="O243" i="2"/>
  <c r="E243" i="9" s="1"/>
  <c r="O244" i="2"/>
  <c r="E244" i="9" s="1"/>
  <c r="O245" i="2"/>
  <c r="E245" i="9" s="1"/>
  <c r="O246" i="2"/>
  <c r="E246" i="9" s="1"/>
  <c r="O247" i="2"/>
  <c r="E247" i="9" s="1"/>
  <c r="O248" i="2"/>
  <c r="E248" i="9" s="1"/>
  <c r="O249" i="2"/>
  <c r="E249" i="9" s="1"/>
  <c r="O250" i="2"/>
  <c r="E250" i="9" s="1"/>
  <c r="O251" i="2"/>
  <c r="E251" i="9" s="1"/>
  <c r="O252" i="2"/>
  <c r="E252" i="9" s="1"/>
  <c r="O253" i="2"/>
  <c r="E253" i="9" s="1"/>
  <c r="O254" i="2"/>
  <c r="E254" i="9" s="1"/>
  <c r="O255" i="2"/>
  <c r="E255" i="9" s="1"/>
  <c r="O256" i="2"/>
  <c r="E256" i="9" s="1"/>
  <c r="O257" i="2"/>
  <c r="E257" i="9" s="1"/>
  <c r="O258" i="2"/>
  <c r="E258" i="9" s="1"/>
  <c r="O259" i="2"/>
  <c r="E259" i="9" s="1"/>
  <c r="O260" i="2"/>
  <c r="E260" i="9" s="1"/>
  <c r="O261" i="2"/>
  <c r="E261" i="9" s="1"/>
  <c r="O262" i="2"/>
  <c r="E262" i="9" s="1"/>
  <c r="O263" i="2"/>
  <c r="E263" i="9" s="1"/>
  <c r="O264" i="2"/>
  <c r="E264" i="9" s="1"/>
  <c r="O265" i="2"/>
  <c r="E265" i="9" s="1"/>
  <c r="O266" i="2"/>
  <c r="E266" i="9" s="1"/>
  <c r="O267" i="2"/>
  <c r="E267" i="9" s="1"/>
  <c r="O268" i="2"/>
  <c r="E268" i="9" s="1"/>
  <c r="O269" i="2"/>
  <c r="E269" i="9" s="1"/>
  <c r="O270" i="2"/>
  <c r="E270" i="9" s="1"/>
  <c r="O271" i="2"/>
  <c r="E271" i="9" s="1"/>
  <c r="O272" i="2"/>
  <c r="O273" i="2"/>
  <c r="E273" i="9" s="1"/>
  <c r="O274" i="2"/>
  <c r="E274" i="9" s="1"/>
  <c r="O275" i="2"/>
  <c r="E275" i="9" s="1"/>
  <c r="O276" i="2"/>
  <c r="E276" i="9" s="1"/>
  <c r="O277" i="2"/>
  <c r="E277" i="9" s="1"/>
  <c r="O278" i="2"/>
  <c r="E278" i="9" s="1"/>
  <c r="O279" i="2"/>
  <c r="E279" i="9" s="1"/>
  <c r="O280" i="2"/>
  <c r="O281" i="2"/>
  <c r="E281" i="9" s="1"/>
  <c r="O282" i="2"/>
  <c r="E282" i="9" s="1"/>
  <c r="O283" i="2"/>
  <c r="E283" i="9" s="1"/>
  <c r="O284" i="2"/>
  <c r="E284" i="9" s="1"/>
  <c r="O285" i="2"/>
  <c r="E285" i="9" s="1"/>
  <c r="O286" i="2"/>
  <c r="E286" i="9" s="1"/>
  <c r="O287" i="2"/>
  <c r="E287" i="9" s="1"/>
  <c r="O288" i="2"/>
  <c r="E288" i="9" s="1"/>
  <c r="O289" i="2"/>
  <c r="E289" i="9" s="1"/>
  <c r="O290" i="2"/>
  <c r="E290" i="9" s="1"/>
  <c r="O291" i="2"/>
  <c r="E291" i="9" s="1"/>
  <c r="O292" i="2"/>
  <c r="E292" i="9" s="1"/>
  <c r="O293" i="2"/>
  <c r="E293" i="9" s="1"/>
  <c r="O294" i="2"/>
  <c r="E294" i="9" s="1"/>
  <c r="O295" i="2"/>
  <c r="E295" i="9" s="1"/>
  <c r="O296" i="2"/>
  <c r="E296" i="9" s="1"/>
  <c r="O297" i="2"/>
  <c r="E297" i="9" s="1"/>
  <c r="O298" i="2"/>
  <c r="E298" i="9" s="1"/>
  <c r="O299" i="2"/>
  <c r="E299" i="9" s="1"/>
  <c r="O300" i="2"/>
  <c r="E300" i="9" s="1"/>
  <c r="O301" i="2"/>
  <c r="E301" i="9" s="1"/>
  <c r="O302" i="2"/>
  <c r="E302" i="9" s="1"/>
  <c r="O303" i="2"/>
  <c r="E303" i="9" s="1"/>
  <c r="O304" i="2"/>
  <c r="E304" i="9" s="1"/>
  <c r="O305" i="2"/>
  <c r="E305" i="9" s="1"/>
  <c r="O306" i="2"/>
  <c r="E306" i="9" s="1"/>
  <c r="O307" i="2"/>
  <c r="E307" i="9" s="1"/>
  <c r="O308" i="2"/>
  <c r="E308" i="9" s="1"/>
  <c r="O309" i="2"/>
  <c r="E309" i="9" s="1"/>
  <c r="O310" i="2"/>
  <c r="E310" i="9" s="1"/>
  <c r="O311" i="2"/>
  <c r="E311" i="9" s="1"/>
  <c r="O312" i="2"/>
  <c r="E312" i="9" s="1"/>
  <c r="O313" i="2"/>
  <c r="E313" i="9" s="1"/>
  <c r="O314" i="2"/>
  <c r="E314" i="9" s="1"/>
  <c r="O315" i="2"/>
  <c r="E315" i="9" s="1"/>
  <c r="O316" i="2"/>
  <c r="O317" i="2"/>
  <c r="O318" i="2"/>
  <c r="E318" i="9" s="1"/>
  <c r="O319" i="2"/>
  <c r="E319" i="9" s="1"/>
  <c r="O320" i="2"/>
  <c r="E320" i="9" s="1"/>
  <c r="O321" i="2"/>
  <c r="E321" i="9" s="1"/>
  <c r="O322" i="2"/>
  <c r="O323" i="2"/>
  <c r="E323" i="9" s="1"/>
  <c r="O324" i="2"/>
  <c r="E324" i="9" s="1"/>
  <c r="O325" i="2"/>
  <c r="E325" i="9" s="1"/>
  <c r="O326" i="2"/>
  <c r="O327" i="2"/>
  <c r="E327" i="9" s="1"/>
  <c r="O328" i="2"/>
  <c r="O329" i="2"/>
  <c r="O330" i="2"/>
  <c r="E330" i="9" s="1"/>
  <c r="O331" i="2"/>
  <c r="E331" i="9" s="1"/>
  <c r="P4" i="2"/>
  <c r="D4" i="9" s="1"/>
  <c r="P5" i="2"/>
  <c r="D5" i="9" s="1"/>
  <c r="P6" i="2"/>
  <c r="D6" i="9" s="1"/>
  <c r="P7" i="2"/>
  <c r="D7" i="9" s="1"/>
  <c r="P8" i="2"/>
  <c r="D8" i="9" s="1"/>
  <c r="P9" i="2"/>
  <c r="D9" i="9" s="1"/>
  <c r="P10" i="2"/>
  <c r="D10" i="9" s="1"/>
  <c r="P11" i="2"/>
  <c r="D11" i="9" s="1"/>
  <c r="P12" i="2"/>
  <c r="D12" i="9" s="1"/>
  <c r="P13" i="2"/>
  <c r="D13" i="9" s="1"/>
  <c r="P14" i="2"/>
  <c r="D14" i="9" s="1"/>
  <c r="P15" i="2"/>
  <c r="D15" i="9" s="1"/>
  <c r="P16" i="2"/>
  <c r="D16" i="9" s="1"/>
  <c r="P17" i="2"/>
  <c r="D17" i="9" s="1"/>
  <c r="P18" i="2"/>
  <c r="D18" i="9" s="1"/>
  <c r="P19" i="2"/>
  <c r="D19" i="9" s="1"/>
  <c r="P20" i="2"/>
  <c r="D20" i="9" s="1"/>
  <c r="P21" i="2"/>
  <c r="D21" i="9" s="1"/>
  <c r="P22" i="2"/>
  <c r="D22" i="9" s="1"/>
  <c r="P23" i="2"/>
  <c r="D23" i="9" s="1"/>
  <c r="P24" i="2"/>
  <c r="D24" i="9" s="1"/>
  <c r="P25" i="2"/>
  <c r="D25" i="9" s="1"/>
  <c r="P26" i="2"/>
  <c r="D26" i="9" s="1"/>
  <c r="P27" i="2"/>
  <c r="D27" i="9" s="1"/>
  <c r="P28" i="2"/>
  <c r="D28" i="9" s="1"/>
  <c r="P29" i="2"/>
  <c r="D29" i="9" s="1"/>
  <c r="P30" i="2"/>
  <c r="D30" i="9" s="1"/>
  <c r="P31" i="2"/>
  <c r="D31" i="9" s="1"/>
  <c r="P32" i="2"/>
  <c r="D32" i="9" s="1"/>
  <c r="P33" i="2"/>
  <c r="D33" i="9" s="1"/>
  <c r="P34" i="2"/>
  <c r="D34" i="9" s="1"/>
  <c r="P35" i="2"/>
  <c r="D35" i="9" s="1"/>
  <c r="P36" i="2"/>
  <c r="D36" i="9" s="1"/>
  <c r="P37" i="2"/>
  <c r="D37" i="9" s="1"/>
  <c r="P38" i="2"/>
  <c r="D38" i="9" s="1"/>
  <c r="P39" i="2"/>
  <c r="D39" i="9" s="1"/>
  <c r="P40" i="2"/>
  <c r="D40" i="9" s="1"/>
  <c r="P41" i="2"/>
  <c r="D41" i="9" s="1"/>
  <c r="P42" i="2"/>
  <c r="D42" i="9" s="1"/>
  <c r="P43" i="2"/>
  <c r="D43" i="9" s="1"/>
  <c r="P44" i="2"/>
  <c r="D44" i="9" s="1"/>
  <c r="P45" i="2"/>
  <c r="D45" i="9" s="1"/>
  <c r="P46" i="2"/>
  <c r="D46" i="9" s="1"/>
  <c r="P47" i="2"/>
  <c r="D47" i="9" s="1"/>
  <c r="P48" i="2"/>
  <c r="D48" i="9" s="1"/>
  <c r="P49" i="2"/>
  <c r="D49" i="9" s="1"/>
  <c r="P50" i="2"/>
  <c r="D50" i="9" s="1"/>
  <c r="P51" i="2"/>
  <c r="D51" i="9" s="1"/>
  <c r="P52" i="2"/>
  <c r="D52" i="9" s="1"/>
  <c r="P53" i="2"/>
  <c r="D53" i="9" s="1"/>
  <c r="P54" i="2"/>
  <c r="D54" i="9" s="1"/>
  <c r="P55" i="2"/>
  <c r="D55" i="9" s="1"/>
  <c r="P56" i="2"/>
  <c r="D56" i="9" s="1"/>
  <c r="P57" i="2"/>
  <c r="D57" i="9" s="1"/>
  <c r="P58" i="2"/>
  <c r="D58" i="9" s="1"/>
  <c r="P59" i="2"/>
  <c r="D59" i="9" s="1"/>
  <c r="P60" i="2"/>
  <c r="D60" i="9" s="1"/>
  <c r="P61" i="2"/>
  <c r="D61" i="9" s="1"/>
  <c r="P62" i="2"/>
  <c r="D62" i="9" s="1"/>
  <c r="P63" i="2"/>
  <c r="D63" i="9" s="1"/>
  <c r="P64" i="2"/>
  <c r="D64" i="9" s="1"/>
  <c r="P65" i="2"/>
  <c r="D65" i="9" s="1"/>
  <c r="P66" i="2"/>
  <c r="D66" i="9" s="1"/>
  <c r="P67" i="2"/>
  <c r="D67" i="9" s="1"/>
  <c r="P68" i="2"/>
  <c r="D68" i="9" s="1"/>
  <c r="P69" i="2"/>
  <c r="D69" i="9" s="1"/>
  <c r="P70" i="2"/>
  <c r="D70" i="9" s="1"/>
  <c r="P71" i="2"/>
  <c r="D71" i="9" s="1"/>
  <c r="P72" i="2"/>
  <c r="D72" i="9" s="1"/>
  <c r="P73" i="2"/>
  <c r="D73" i="9" s="1"/>
  <c r="P74" i="2"/>
  <c r="D74" i="9" s="1"/>
  <c r="P75" i="2"/>
  <c r="D75" i="9" s="1"/>
  <c r="P76" i="2"/>
  <c r="D76" i="9" s="1"/>
  <c r="P77" i="2"/>
  <c r="D77" i="9" s="1"/>
  <c r="P78" i="2"/>
  <c r="D78" i="9" s="1"/>
  <c r="P79" i="2"/>
  <c r="D79" i="9" s="1"/>
  <c r="P80" i="2"/>
  <c r="P81" i="2"/>
  <c r="D81" i="9" s="1"/>
  <c r="P82" i="2"/>
  <c r="D82" i="9" s="1"/>
  <c r="P83" i="2"/>
  <c r="D83" i="9" s="1"/>
  <c r="P84" i="2"/>
  <c r="D84" i="9" s="1"/>
  <c r="P85" i="2"/>
  <c r="D85" i="9" s="1"/>
  <c r="P86" i="2"/>
  <c r="D86" i="9" s="1"/>
  <c r="P87" i="2"/>
  <c r="D87" i="9" s="1"/>
  <c r="P88" i="2"/>
  <c r="D88" i="9" s="1"/>
  <c r="P89" i="2"/>
  <c r="D89" i="9" s="1"/>
  <c r="P90" i="2"/>
  <c r="D90" i="9" s="1"/>
  <c r="P91" i="2"/>
  <c r="D91" i="9" s="1"/>
  <c r="P92" i="2"/>
  <c r="D92" i="9" s="1"/>
  <c r="P93" i="2"/>
  <c r="D93" i="9" s="1"/>
  <c r="P94" i="2"/>
  <c r="D94" i="9" s="1"/>
  <c r="P95" i="2"/>
  <c r="D95" i="9" s="1"/>
  <c r="P96" i="2"/>
  <c r="D96" i="9" s="1"/>
  <c r="P97" i="2"/>
  <c r="D97" i="9" s="1"/>
  <c r="P98" i="2"/>
  <c r="D98" i="9" s="1"/>
  <c r="P99" i="2"/>
  <c r="D99" i="9" s="1"/>
  <c r="P100" i="2"/>
  <c r="D100" i="9" s="1"/>
  <c r="P101" i="2"/>
  <c r="D101" i="9" s="1"/>
  <c r="P102" i="2"/>
  <c r="D102" i="9" s="1"/>
  <c r="P103" i="2"/>
  <c r="D103" i="9" s="1"/>
  <c r="P104" i="2"/>
  <c r="D104" i="9" s="1"/>
  <c r="P105" i="2"/>
  <c r="D105" i="9" s="1"/>
  <c r="P106" i="2"/>
  <c r="D106" i="9" s="1"/>
  <c r="P107" i="2"/>
  <c r="D107" i="9" s="1"/>
  <c r="P108" i="2"/>
  <c r="D108" i="9" s="1"/>
  <c r="P109" i="2"/>
  <c r="D109" i="9" s="1"/>
  <c r="P110" i="2"/>
  <c r="D110" i="9" s="1"/>
  <c r="P111" i="2"/>
  <c r="D111" i="9" s="1"/>
  <c r="P112" i="2"/>
  <c r="D112" i="9" s="1"/>
  <c r="P113" i="2"/>
  <c r="D113" i="9" s="1"/>
  <c r="P114" i="2"/>
  <c r="D114" i="9" s="1"/>
  <c r="P115" i="2"/>
  <c r="D115" i="9" s="1"/>
  <c r="P116" i="2"/>
  <c r="D116" i="9" s="1"/>
  <c r="P117" i="2"/>
  <c r="D117" i="9" s="1"/>
  <c r="P118" i="2"/>
  <c r="D118" i="9" s="1"/>
  <c r="P119" i="2"/>
  <c r="D119" i="9" s="1"/>
  <c r="P120" i="2"/>
  <c r="D120" i="9" s="1"/>
  <c r="P121" i="2"/>
  <c r="D121" i="9" s="1"/>
  <c r="P122" i="2"/>
  <c r="D122" i="9" s="1"/>
  <c r="P123" i="2"/>
  <c r="D123" i="9" s="1"/>
  <c r="P124" i="2"/>
  <c r="D124" i="9" s="1"/>
  <c r="P125" i="2"/>
  <c r="D125" i="9" s="1"/>
  <c r="P126" i="2"/>
  <c r="D126" i="9" s="1"/>
  <c r="P127" i="2"/>
  <c r="D127" i="9" s="1"/>
  <c r="P128" i="2"/>
  <c r="D128" i="9" s="1"/>
  <c r="P129" i="2"/>
  <c r="D129" i="9" s="1"/>
  <c r="P130" i="2"/>
  <c r="D130" i="9" s="1"/>
  <c r="P131" i="2"/>
  <c r="D131" i="9" s="1"/>
  <c r="P132" i="2"/>
  <c r="D132" i="9" s="1"/>
  <c r="P133" i="2"/>
  <c r="D133" i="9" s="1"/>
  <c r="P134" i="2"/>
  <c r="D134" i="9" s="1"/>
  <c r="P135" i="2"/>
  <c r="D135" i="9" s="1"/>
  <c r="P136" i="2"/>
  <c r="D136" i="9" s="1"/>
  <c r="P137" i="2"/>
  <c r="D137" i="9" s="1"/>
  <c r="P138" i="2"/>
  <c r="D138" i="9" s="1"/>
  <c r="P139" i="2"/>
  <c r="P140" i="2"/>
  <c r="D140" i="9" s="1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40" i="9"/>
  <c r="D241" i="9"/>
  <c r="D242" i="9"/>
  <c r="D243" i="9"/>
  <c r="D244" i="9"/>
  <c r="D245" i="9"/>
  <c r="D246" i="9"/>
  <c r="D247" i="9"/>
  <c r="D248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6" i="9"/>
  <c r="D327" i="9"/>
  <c r="D328" i="9"/>
  <c r="D329" i="9"/>
  <c r="D330" i="9"/>
  <c r="D331" i="9"/>
  <c r="C331" i="5"/>
  <c r="C330" i="5"/>
  <c r="C329" i="5"/>
  <c r="C328" i="5"/>
  <c r="C327" i="5"/>
  <c r="C326" i="5"/>
  <c r="C325" i="5"/>
  <c r="C324" i="5"/>
  <c r="C323" i="5"/>
  <c r="C322" i="5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331" i="4"/>
  <c r="C330" i="4"/>
  <c r="C329" i="4"/>
  <c r="C328" i="4"/>
  <c r="C327" i="4"/>
  <c r="C326" i="4"/>
  <c r="C325" i="4"/>
  <c r="C324" i="4"/>
  <c r="C323" i="4"/>
  <c r="C322" i="4"/>
  <c r="C321" i="4"/>
  <c r="C320" i="4"/>
  <c r="C319" i="4"/>
  <c r="C318" i="4"/>
  <c r="C317" i="4"/>
  <c r="C316" i="4"/>
  <c r="C315" i="4"/>
  <c r="C314" i="4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" i="2"/>
  <c r="D316" i="5"/>
  <c r="E316" i="5"/>
  <c r="F316" i="5"/>
  <c r="G316" i="5"/>
  <c r="H316" i="5"/>
  <c r="I316" i="5"/>
  <c r="J316" i="5"/>
  <c r="K316" i="5"/>
  <c r="L316" i="5"/>
  <c r="M316" i="5"/>
  <c r="N316" i="5"/>
  <c r="O316" i="5"/>
  <c r="P316" i="5"/>
  <c r="D317" i="5"/>
  <c r="E317" i="5"/>
  <c r="F317" i="5"/>
  <c r="G317" i="5"/>
  <c r="H317" i="5"/>
  <c r="I317" i="5"/>
  <c r="J317" i="5"/>
  <c r="K317" i="5"/>
  <c r="L317" i="5"/>
  <c r="M317" i="5"/>
  <c r="N317" i="5"/>
  <c r="O317" i="5"/>
  <c r="P317" i="5"/>
  <c r="D318" i="5"/>
  <c r="E318" i="5"/>
  <c r="F318" i="5"/>
  <c r="G318" i="5"/>
  <c r="H318" i="5"/>
  <c r="I318" i="5"/>
  <c r="J318" i="5"/>
  <c r="K318" i="5"/>
  <c r="L318" i="5"/>
  <c r="M318" i="5"/>
  <c r="N318" i="5"/>
  <c r="O318" i="5"/>
  <c r="P318" i="5"/>
  <c r="D319" i="5"/>
  <c r="E319" i="5"/>
  <c r="F319" i="5"/>
  <c r="G319" i="5"/>
  <c r="H319" i="5"/>
  <c r="I319" i="5"/>
  <c r="J319" i="5"/>
  <c r="K319" i="5"/>
  <c r="L319" i="5"/>
  <c r="M319" i="5"/>
  <c r="N319" i="5"/>
  <c r="O319" i="5"/>
  <c r="P319" i="5"/>
  <c r="D320" i="5"/>
  <c r="E320" i="5"/>
  <c r="F320" i="5"/>
  <c r="G320" i="5"/>
  <c r="H320" i="5"/>
  <c r="I320" i="5"/>
  <c r="J320" i="5"/>
  <c r="K320" i="5"/>
  <c r="L320" i="5"/>
  <c r="M320" i="5"/>
  <c r="N320" i="5"/>
  <c r="O320" i="5"/>
  <c r="P320" i="5"/>
  <c r="D321" i="5"/>
  <c r="E321" i="5"/>
  <c r="F321" i="5"/>
  <c r="G321" i="5"/>
  <c r="H321" i="5"/>
  <c r="I321" i="5"/>
  <c r="J321" i="5"/>
  <c r="K321" i="5"/>
  <c r="L321" i="5"/>
  <c r="M321" i="5"/>
  <c r="N321" i="5"/>
  <c r="O321" i="5"/>
  <c r="P321" i="5"/>
  <c r="D322" i="5"/>
  <c r="E322" i="5"/>
  <c r="F322" i="5"/>
  <c r="G322" i="5"/>
  <c r="H322" i="5"/>
  <c r="I322" i="5"/>
  <c r="J322" i="5"/>
  <c r="K322" i="5"/>
  <c r="L322" i="5"/>
  <c r="M322" i="5"/>
  <c r="N322" i="5"/>
  <c r="O322" i="5"/>
  <c r="P322" i="5"/>
  <c r="D323" i="5"/>
  <c r="E323" i="5"/>
  <c r="F323" i="5"/>
  <c r="G323" i="5"/>
  <c r="H323" i="5"/>
  <c r="I323" i="5"/>
  <c r="J323" i="5"/>
  <c r="K323" i="5"/>
  <c r="L323" i="5"/>
  <c r="M323" i="5"/>
  <c r="N323" i="5"/>
  <c r="O323" i="5"/>
  <c r="P323" i="5"/>
  <c r="D324" i="5"/>
  <c r="E324" i="5"/>
  <c r="F324" i="5"/>
  <c r="G324" i="5"/>
  <c r="H324" i="5"/>
  <c r="I324" i="5"/>
  <c r="J324" i="5"/>
  <c r="K324" i="5"/>
  <c r="L324" i="5"/>
  <c r="M324" i="5"/>
  <c r="N324" i="5"/>
  <c r="O324" i="5"/>
  <c r="P324" i="5"/>
  <c r="D325" i="5"/>
  <c r="E325" i="5"/>
  <c r="F325" i="5"/>
  <c r="G325" i="5"/>
  <c r="H325" i="5"/>
  <c r="I325" i="5"/>
  <c r="J325" i="5"/>
  <c r="K325" i="5"/>
  <c r="L325" i="5"/>
  <c r="M325" i="5"/>
  <c r="N325" i="5"/>
  <c r="O325" i="5"/>
  <c r="P325" i="5"/>
  <c r="D326" i="5"/>
  <c r="E326" i="5"/>
  <c r="F326" i="5"/>
  <c r="G326" i="5"/>
  <c r="H326" i="5"/>
  <c r="I326" i="5"/>
  <c r="J326" i="5"/>
  <c r="K326" i="5"/>
  <c r="L326" i="5"/>
  <c r="M326" i="5"/>
  <c r="N326" i="5"/>
  <c r="O326" i="5"/>
  <c r="P326" i="5"/>
  <c r="D327" i="5"/>
  <c r="E327" i="5"/>
  <c r="F327" i="5"/>
  <c r="G327" i="5"/>
  <c r="H327" i="5"/>
  <c r="I327" i="5"/>
  <c r="J327" i="5"/>
  <c r="K327" i="5"/>
  <c r="L327" i="5"/>
  <c r="M327" i="5"/>
  <c r="N327" i="5"/>
  <c r="O327" i="5"/>
  <c r="P327" i="5"/>
  <c r="D328" i="5"/>
  <c r="E328" i="5"/>
  <c r="F328" i="5"/>
  <c r="G328" i="5"/>
  <c r="H328" i="5"/>
  <c r="I328" i="5"/>
  <c r="J328" i="5"/>
  <c r="K328" i="5"/>
  <c r="L328" i="5"/>
  <c r="M328" i="5"/>
  <c r="N328" i="5"/>
  <c r="O328" i="5"/>
  <c r="P328" i="5"/>
  <c r="D329" i="5"/>
  <c r="E329" i="5"/>
  <c r="F329" i="5"/>
  <c r="G329" i="5"/>
  <c r="H329" i="5"/>
  <c r="I329" i="5"/>
  <c r="J329" i="5"/>
  <c r="K329" i="5"/>
  <c r="L329" i="5"/>
  <c r="M329" i="5"/>
  <c r="N329" i="5"/>
  <c r="O329" i="5"/>
  <c r="P329" i="5"/>
  <c r="D330" i="5"/>
  <c r="E330" i="5"/>
  <c r="F330" i="5"/>
  <c r="G330" i="5"/>
  <c r="H330" i="5"/>
  <c r="I330" i="5"/>
  <c r="J330" i="5"/>
  <c r="K330" i="5"/>
  <c r="L330" i="5"/>
  <c r="M330" i="5"/>
  <c r="N330" i="5"/>
  <c r="O330" i="5"/>
  <c r="P330" i="5"/>
  <c r="D331" i="5"/>
  <c r="E331" i="5"/>
  <c r="F331" i="5"/>
  <c r="G331" i="5"/>
  <c r="H331" i="5"/>
  <c r="I331" i="5"/>
  <c r="J331" i="5"/>
  <c r="K331" i="5"/>
  <c r="L331" i="5"/>
  <c r="M331" i="5"/>
  <c r="N331" i="5"/>
  <c r="O331" i="5"/>
  <c r="P331" i="5"/>
  <c r="D316" i="4"/>
  <c r="E316" i="4"/>
  <c r="F316" i="4"/>
  <c r="G316" i="4"/>
  <c r="H316" i="4"/>
  <c r="I316" i="4"/>
  <c r="J316" i="4"/>
  <c r="K316" i="4"/>
  <c r="L316" i="4"/>
  <c r="M316" i="4"/>
  <c r="N316" i="4"/>
  <c r="O316" i="4"/>
  <c r="P316" i="4"/>
  <c r="D317" i="4"/>
  <c r="E317" i="4"/>
  <c r="F317" i="4"/>
  <c r="G317" i="4"/>
  <c r="H317" i="4"/>
  <c r="I317" i="4"/>
  <c r="J317" i="4"/>
  <c r="K317" i="4"/>
  <c r="L317" i="4"/>
  <c r="M317" i="4"/>
  <c r="N317" i="4"/>
  <c r="O317" i="4"/>
  <c r="P317" i="4"/>
  <c r="D318" i="4"/>
  <c r="E318" i="4"/>
  <c r="F318" i="4"/>
  <c r="G318" i="4"/>
  <c r="H318" i="4"/>
  <c r="I318" i="4"/>
  <c r="J318" i="4"/>
  <c r="K318" i="4"/>
  <c r="L318" i="4"/>
  <c r="M318" i="4"/>
  <c r="N318" i="4"/>
  <c r="O318" i="4"/>
  <c r="P318" i="4"/>
  <c r="D319" i="4"/>
  <c r="E319" i="4"/>
  <c r="F319" i="4"/>
  <c r="G319" i="4"/>
  <c r="H319" i="4"/>
  <c r="I319" i="4"/>
  <c r="J319" i="4"/>
  <c r="K319" i="4"/>
  <c r="L319" i="4"/>
  <c r="M319" i="4"/>
  <c r="N319" i="4"/>
  <c r="O319" i="4"/>
  <c r="P319" i="4"/>
  <c r="D320" i="4"/>
  <c r="E320" i="4"/>
  <c r="F320" i="4"/>
  <c r="G320" i="4"/>
  <c r="H320" i="4"/>
  <c r="I320" i="4"/>
  <c r="J320" i="4"/>
  <c r="K320" i="4"/>
  <c r="L320" i="4"/>
  <c r="M320" i="4"/>
  <c r="N320" i="4"/>
  <c r="O320" i="4"/>
  <c r="P320" i="4"/>
  <c r="D321" i="4"/>
  <c r="E321" i="4"/>
  <c r="F321" i="4"/>
  <c r="G321" i="4"/>
  <c r="H321" i="4"/>
  <c r="I321" i="4"/>
  <c r="J321" i="4"/>
  <c r="K321" i="4"/>
  <c r="L321" i="4"/>
  <c r="M321" i="4"/>
  <c r="N321" i="4"/>
  <c r="O321" i="4"/>
  <c r="P321" i="4"/>
  <c r="D322" i="4"/>
  <c r="E322" i="4"/>
  <c r="F322" i="4"/>
  <c r="G322" i="4"/>
  <c r="H322" i="4"/>
  <c r="I322" i="4"/>
  <c r="J322" i="4"/>
  <c r="K322" i="4"/>
  <c r="L322" i="4"/>
  <c r="M322" i="4"/>
  <c r="N322" i="4"/>
  <c r="O322" i="4"/>
  <c r="P322" i="4"/>
  <c r="D323" i="4"/>
  <c r="E323" i="4"/>
  <c r="F323" i="4"/>
  <c r="G323" i="4"/>
  <c r="H323" i="4"/>
  <c r="I323" i="4"/>
  <c r="J323" i="4"/>
  <c r="K323" i="4"/>
  <c r="L323" i="4"/>
  <c r="M323" i="4"/>
  <c r="N323" i="4"/>
  <c r="O323" i="4"/>
  <c r="P323" i="4"/>
  <c r="D324" i="4"/>
  <c r="E324" i="4"/>
  <c r="F324" i="4"/>
  <c r="G324" i="4"/>
  <c r="H324" i="4"/>
  <c r="I324" i="4"/>
  <c r="J324" i="4"/>
  <c r="K324" i="4"/>
  <c r="L324" i="4"/>
  <c r="M324" i="4"/>
  <c r="N324" i="4"/>
  <c r="O324" i="4"/>
  <c r="P324" i="4"/>
  <c r="D325" i="4"/>
  <c r="E325" i="4"/>
  <c r="F325" i="4"/>
  <c r="G325" i="4"/>
  <c r="H325" i="4"/>
  <c r="I325" i="4"/>
  <c r="J325" i="4"/>
  <c r="K325" i="4"/>
  <c r="L325" i="4"/>
  <c r="M325" i="4"/>
  <c r="N325" i="4"/>
  <c r="O325" i="4"/>
  <c r="P325" i="4"/>
  <c r="D326" i="4"/>
  <c r="E326" i="4"/>
  <c r="F326" i="4"/>
  <c r="G326" i="4"/>
  <c r="H326" i="4"/>
  <c r="I326" i="4"/>
  <c r="J326" i="4"/>
  <c r="K326" i="4"/>
  <c r="L326" i="4"/>
  <c r="M326" i="4"/>
  <c r="N326" i="4"/>
  <c r="O326" i="4"/>
  <c r="P326" i="4"/>
  <c r="D327" i="4"/>
  <c r="E327" i="4"/>
  <c r="F327" i="4"/>
  <c r="G327" i="4"/>
  <c r="H327" i="4"/>
  <c r="I327" i="4"/>
  <c r="J327" i="4"/>
  <c r="K327" i="4"/>
  <c r="L327" i="4"/>
  <c r="M327" i="4"/>
  <c r="N327" i="4"/>
  <c r="O327" i="4"/>
  <c r="P327" i="4"/>
  <c r="D328" i="4"/>
  <c r="E328" i="4"/>
  <c r="F328" i="4"/>
  <c r="G328" i="4"/>
  <c r="H328" i="4"/>
  <c r="I328" i="4"/>
  <c r="J328" i="4"/>
  <c r="K328" i="4"/>
  <c r="L328" i="4"/>
  <c r="M328" i="4"/>
  <c r="N328" i="4"/>
  <c r="O328" i="4"/>
  <c r="P328" i="4"/>
  <c r="D329" i="4"/>
  <c r="E329" i="4"/>
  <c r="F329" i="4"/>
  <c r="G329" i="4"/>
  <c r="H329" i="4"/>
  <c r="I329" i="4"/>
  <c r="J329" i="4"/>
  <c r="K329" i="4"/>
  <c r="L329" i="4"/>
  <c r="M329" i="4"/>
  <c r="N329" i="4"/>
  <c r="O329" i="4"/>
  <c r="P329" i="4"/>
  <c r="D330" i="4"/>
  <c r="E330" i="4"/>
  <c r="F330" i="4"/>
  <c r="G330" i="4"/>
  <c r="H330" i="4"/>
  <c r="I330" i="4"/>
  <c r="J330" i="4"/>
  <c r="K330" i="4"/>
  <c r="L330" i="4"/>
  <c r="M330" i="4"/>
  <c r="N330" i="4"/>
  <c r="O330" i="4"/>
  <c r="P330" i="4"/>
  <c r="D331" i="4"/>
  <c r="E331" i="4"/>
  <c r="F331" i="4"/>
  <c r="G331" i="4"/>
  <c r="H331" i="4"/>
  <c r="I331" i="4"/>
  <c r="J331" i="4"/>
  <c r="K331" i="4"/>
  <c r="L331" i="4"/>
  <c r="M331" i="4"/>
  <c r="N331" i="4"/>
  <c r="O331" i="4"/>
  <c r="P331" i="4"/>
  <c r="D316" i="7"/>
  <c r="E316" i="7"/>
  <c r="H316" i="7"/>
  <c r="K316" i="7"/>
  <c r="E317" i="7"/>
  <c r="K317" i="7"/>
  <c r="D318" i="7"/>
  <c r="E318" i="7"/>
  <c r="G318" i="7"/>
  <c r="D319" i="7"/>
  <c r="G319" i="7"/>
  <c r="J319" i="7"/>
  <c r="D320" i="7"/>
  <c r="G320" i="7"/>
  <c r="J320" i="7"/>
  <c r="D321" i="7"/>
  <c r="G321" i="7"/>
  <c r="J321" i="7"/>
  <c r="P321" i="7"/>
  <c r="D322" i="7"/>
  <c r="G322" i="7"/>
  <c r="I322" i="7"/>
  <c r="F323" i="7"/>
  <c r="I323" i="7"/>
  <c r="F324" i="7"/>
  <c r="I324" i="7"/>
  <c r="E326" i="7"/>
  <c r="F326" i="7"/>
  <c r="H326" i="7"/>
  <c r="J326" i="7"/>
  <c r="K326" i="7"/>
  <c r="E328" i="7"/>
  <c r="H328" i="7"/>
  <c r="K328" i="7"/>
  <c r="E329" i="7"/>
  <c r="H329" i="7"/>
  <c r="K329" i="7"/>
  <c r="D330" i="7"/>
  <c r="E330" i="7"/>
  <c r="F330" i="7"/>
  <c r="G330" i="7"/>
  <c r="H330" i="7"/>
  <c r="I330" i="7"/>
  <c r="J330" i="7"/>
  <c r="D331" i="7"/>
  <c r="G331" i="7"/>
  <c r="J331" i="7"/>
  <c r="L318" i="7"/>
  <c r="M319" i="7"/>
  <c r="P319" i="7"/>
  <c r="M320" i="7"/>
  <c r="L323" i="7"/>
  <c r="O323" i="7"/>
  <c r="L324" i="7"/>
  <c r="N329" i="7"/>
  <c r="L330" i="7"/>
  <c r="M321" i="7"/>
  <c r="L325" i="7"/>
  <c r="B214" i="16" l="1"/>
  <c r="B214" i="15"/>
  <c r="B214" i="13"/>
  <c r="B214" i="12"/>
  <c r="B214" i="11"/>
  <c r="B214" i="9"/>
  <c r="O325" i="7"/>
  <c r="J333" i="12"/>
  <c r="W351" i="12"/>
  <c r="B923" i="1"/>
  <c r="A232" i="16"/>
  <c r="A232" i="15"/>
  <c r="A232" i="13"/>
  <c r="A232" i="12"/>
  <c r="A232" i="11"/>
  <c r="A232" i="8"/>
  <c r="B232" i="8" s="1"/>
  <c r="A232" i="9"/>
  <c r="A212" i="16"/>
  <c r="A212" i="15"/>
  <c r="A212" i="12"/>
  <c r="A212" i="13"/>
  <c r="A212" i="11"/>
  <c r="A212" i="9"/>
  <c r="A212" i="8"/>
  <c r="B212" i="8" s="1"/>
  <c r="B807" i="1"/>
  <c r="A203" i="16"/>
  <c r="A203" i="15"/>
  <c r="A203" i="13"/>
  <c r="A203" i="12"/>
  <c r="A203" i="11"/>
  <c r="A203" i="9"/>
  <c r="A203" i="8"/>
  <c r="B203" i="8" s="1"/>
  <c r="D1203" i="1"/>
  <c r="B302" i="16"/>
  <c r="B302" i="15"/>
  <c r="B302" i="13"/>
  <c r="B302" i="12"/>
  <c r="B302" i="11"/>
  <c r="B302" i="9"/>
  <c r="N317" i="7"/>
  <c r="H318" i="7"/>
  <c r="AA332" i="11"/>
  <c r="U353" i="11"/>
  <c r="V332" i="11"/>
  <c r="R345" i="13"/>
  <c r="S357" i="11"/>
  <c r="J359" i="12"/>
  <c r="V359" i="13"/>
  <c r="AA340" i="12"/>
  <c r="V348" i="13"/>
  <c r="Z332" i="11"/>
  <c r="V345" i="11"/>
  <c r="Z347" i="13"/>
  <c r="W333" i="12"/>
  <c r="AA335" i="13"/>
  <c r="W339" i="11"/>
  <c r="S343" i="12"/>
  <c r="J351" i="12"/>
  <c r="AA353" i="13"/>
  <c r="S358" i="11"/>
  <c r="W337" i="11"/>
  <c r="F353" i="12"/>
  <c r="B1247" i="1"/>
  <c r="A313" i="16"/>
  <c r="A313" i="15"/>
  <c r="A313" i="13"/>
  <c r="A313" i="12"/>
  <c r="A313" i="11"/>
  <c r="A313" i="8"/>
  <c r="B313" i="8" s="1"/>
  <c r="A313" i="9"/>
  <c r="B1183" i="1"/>
  <c r="A297" i="16"/>
  <c r="A297" i="15"/>
  <c r="A297" i="13"/>
  <c r="A297" i="12"/>
  <c r="A297" i="11"/>
  <c r="A297" i="8"/>
  <c r="B297" i="8" s="1"/>
  <c r="A297" i="9"/>
  <c r="N332" i="12"/>
  <c r="U353" i="12"/>
  <c r="J359" i="13"/>
  <c r="AA349" i="11"/>
  <c r="I339" i="11"/>
  <c r="I345" i="12"/>
  <c r="J333" i="13"/>
  <c r="W351" i="13"/>
  <c r="D807" i="1"/>
  <c r="B203" i="16"/>
  <c r="B203" i="15"/>
  <c r="B203" i="13"/>
  <c r="B203" i="12"/>
  <c r="B203" i="11"/>
  <c r="B203" i="9"/>
  <c r="D923" i="1"/>
  <c r="B232" i="16"/>
  <c r="B232" i="15"/>
  <c r="B232" i="13"/>
  <c r="B232" i="12"/>
  <c r="B232" i="11"/>
  <c r="B232" i="9"/>
  <c r="A214" i="16"/>
  <c r="A214" i="15"/>
  <c r="A214" i="13"/>
  <c r="A214" i="12"/>
  <c r="A214" i="11"/>
  <c r="A214" i="9"/>
  <c r="A214" i="8"/>
  <c r="B214" i="8" s="1"/>
  <c r="B823" i="1"/>
  <c r="A207" i="16"/>
  <c r="A207" i="15"/>
  <c r="A207" i="13"/>
  <c r="A207" i="12"/>
  <c r="A207" i="11"/>
  <c r="A207" i="9"/>
  <c r="A207" i="8"/>
  <c r="B207" i="8" s="1"/>
  <c r="AA332" i="12"/>
  <c r="S341" i="11"/>
  <c r="H353" i="12"/>
  <c r="S354" i="11"/>
  <c r="S357" i="12"/>
  <c r="W359" i="13"/>
  <c r="S336" i="11"/>
  <c r="N349" i="11"/>
  <c r="V339" i="11"/>
  <c r="V345" i="12"/>
  <c r="W333" i="13"/>
  <c r="W339" i="12"/>
  <c r="J351" i="13"/>
  <c r="F358" i="12"/>
  <c r="W337" i="12"/>
  <c r="B212" i="16"/>
  <c r="B212" i="15"/>
  <c r="B212" i="13"/>
  <c r="B212" i="12"/>
  <c r="B212" i="11"/>
  <c r="B212" i="9"/>
  <c r="D1183" i="1"/>
  <c r="B297" i="16"/>
  <c r="B297" i="15"/>
  <c r="B297" i="13"/>
  <c r="B297" i="12"/>
  <c r="B297" i="11"/>
  <c r="B297" i="9"/>
  <c r="B1203" i="1"/>
  <c r="A302" i="16"/>
  <c r="A302" i="15"/>
  <c r="A302" i="13"/>
  <c r="A302" i="12"/>
  <c r="A302" i="11"/>
  <c r="A302" i="9"/>
  <c r="A302" i="8"/>
  <c r="B302" i="8" s="1"/>
  <c r="N332" i="13"/>
  <c r="F341" i="12"/>
  <c r="H353" i="13"/>
  <c r="I332" i="13"/>
  <c r="E345" i="11"/>
  <c r="S354" i="12"/>
  <c r="F357" i="13"/>
  <c r="I359" i="11"/>
  <c r="F336" i="12"/>
  <c r="N349" i="12"/>
  <c r="I348" i="11"/>
  <c r="M332" i="13"/>
  <c r="I339" i="12"/>
  <c r="V345" i="13"/>
  <c r="M347" i="11"/>
  <c r="N335" i="11"/>
  <c r="F337" i="12"/>
  <c r="J339" i="13"/>
  <c r="N353" i="11"/>
  <c r="S355" i="12"/>
  <c r="F358" i="13"/>
  <c r="J337" i="13"/>
  <c r="D1247" i="1"/>
  <c r="B313" i="16"/>
  <c r="B313" i="15"/>
  <c r="B313" i="13"/>
  <c r="B313" i="12"/>
  <c r="B313" i="11"/>
  <c r="B313" i="9"/>
  <c r="S341" i="12"/>
  <c r="R345" i="11"/>
  <c r="F354" i="12"/>
  <c r="V359" i="11"/>
  <c r="S336" i="12"/>
  <c r="AA349" i="12"/>
  <c r="V348" i="11"/>
  <c r="V339" i="12"/>
  <c r="Z347" i="11"/>
  <c r="AA335" i="11"/>
  <c r="S337" i="12"/>
  <c r="AA353" i="11"/>
  <c r="F355" i="12"/>
  <c r="I325" i="7"/>
  <c r="D823" i="1"/>
  <c r="B207" i="16"/>
  <c r="B207" i="15"/>
  <c r="B207" i="13"/>
  <c r="B207" i="12"/>
  <c r="B207" i="11"/>
  <c r="B207" i="9"/>
  <c r="P330" i="7"/>
  <c r="F322" i="7"/>
  <c r="F322" i="11" s="1"/>
  <c r="I318" i="7"/>
  <c r="O330" i="7"/>
  <c r="O318" i="7"/>
  <c r="P326" i="7"/>
  <c r="N316" i="7"/>
  <c r="O324" i="7"/>
  <c r="N322" i="7"/>
  <c r="K322" i="7"/>
  <c r="F322" i="12"/>
  <c r="S322" i="12"/>
  <c r="S322" i="11"/>
  <c r="C120" i="7"/>
  <c r="C120" i="13"/>
  <c r="C120" i="12"/>
  <c r="C120" i="11"/>
  <c r="C300" i="7"/>
  <c r="C300" i="13"/>
  <c r="C300" i="12"/>
  <c r="C300" i="11"/>
  <c r="F141" i="9"/>
  <c r="F105" i="9"/>
  <c r="M325" i="7"/>
  <c r="G325" i="9"/>
  <c r="G241" i="9"/>
  <c r="L329" i="7"/>
  <c r="H329" i="9"/>
  <c r="L317" i="7"/>
  <c r="H317" i="9"/>
  <c r="K321" i="7"/>
  <c r="I321" i="9"/>
  <c r="I317" i="7"/>
  <c r="K317" i="9"/>
  <c r="K281" i="9"/>
  <c r="H322" i="7"/>
  <c r="L322" i="9"/>
  <c r="M314" i="9"/>
  <c r="N282" i="9"/>
  <c r="N162" i="9"/>
  <c r="N138" i="9"/>
  <c r="O106" i="9"/>
  <c r="D326" i="7"/>
  <c r="D326" i="8"/>
  <c r="P326" i="9"/>
  <c r="D302" i="8"/>
  <c r="P302" i="9"/>
  <c r="D278" i="8"/>
  <c r="E278" i="8" s="1"/>
  <c r="F278" i="8" s="1"/>
  <c r="G278" i="8" s="1"/>
  <c r="H278" i="8" s="1"/>
  <c r="I278" i="8" s="1"/>
  <c r="J278" i="8" s="1"/>
  <c r="P278" i="9"/>
  <c r="D254" i="8"/>
  <c r="E254" i="8" s="1"/>
  <c r="P254" i="9"/>
  <c r="D218" i="8"/>
  <c r="E218" i="8" s="1"/>
  <c r="F218" i="8" s="1"/>
  <c r="G218" i="8" s="1"/>
  <c r="H218" i="8" s="1"/>
  <c r="I218" i="8" s="1"/>
  <c r="J218" i="8" s="1"/>
  <c r="K218" i="8" s="1"/>
  <c r="P218" i="9"/>
  <c r="D194" i="8"/>
  <c r="P194" i="9"/>
  <c r="D170" i="8"/>
  <c r="E170" i="8" s="1"/>
  <c r="P170" i="9"/>
  <c r="D146" i="8"/>
  <c r="E146" i="8" s="1"/>
  <c r="F146" i="8" s="1"/>
  <c r="G146" i="8" s="1"/>
  <c r="H146" i="8" s="1"/>
  <c r="I146" i="8" s="1"/>
  <c r="J146" i="8" s="1"/>
  <c r="K146" i="8" s="1"/>
  <c r="L146" i="8" s="1"/>
  <c r="M146" i="8" s="1"/>
  <c r="N146" i="8" s="1"/>
  <c r="O146" i="8" s="1"/>
  <c r="P146" i="8" s="1"/>
  <c r="P146" i="9"/>
  <c r="D122" i="8"/>
  <c r="E122" i="8" s="1"/>
  <c r="F122" i="8" s="1"/>
  <c r="G122" i="8" s="1"/>
  <c r="H122" i="8" s="1"/>
  <c r="I122" i="8" s="1"/>
  <c r="J122" i="8" s="1"/>
  <c r="K122" i="8" s="1"/>
  <c r="L122" i="8" s="1"/>
  <c r="M122" i="8" s="1"/>
  <c r="N122" i="8" s="1"/>
  <c r="O122" i="8" s="1"/>
  <c r="P122" i="8" s="1"/>
  <c r="P122" i="9"/>
  <c r="D98" i="8"/>
  <c r="P98" i="9"/>
  <c r="D74" i="8"/>
  <c r="P74" i="9"/>
  <c r="D50" i="8"/>
  <c r="E50" i="8" s="1"/>
  <c r="F50" i="8" s="1"/>
  <c r="P50" i="9"/>
  <c r="D14" i="8"/>
  <c r="E14" i="8" s="1"/>
  <c r="F14" i="8" s="1"/>
  <c r="G14" i="8" s="1"/>
  <c r="H14" i="8" s="1"/>
  <c r="P14" i="9"/>
  <c r="AC318" i="7"/>
  <c r="Q318" i="9"/>
  <c r="AC282" i="7"/>
  <c r="Q282" i="9"/>
  <c r="AC258" i="7"/>
  <c r="Q258" i="9"/>
  <c r="AC234" i="7"/>
  <c r="Q234" i="9"/>
  <c r="AC210" i="7"/>
  <c r="Q210" i="9"/>
  <c r="AC174" i="7"/>
  <c r="Q174" i="9"/>
  <c r="AC138" i="7"/>
  <c r="Q138" i="9"/>
  <c r="AC114" i="7"/>
  <c r="Q114" i="9"/>
  <c r="AC90" i="7"/>
  <c r="Q90" i="9"/>
  <c r="AC66" i="7"/>
  <c r="Q66" i="9"/>
  <c r="AC42" i="7"/>
  <c r="Q42" i="9"/>
  <c r="AC18" i="7"/>
  <c r="Q18" i="9"/>
  <c r="AB286" i="7"/>
  <c r="R286" i="9"/>
  <c r="AB262" i="7"/>
  <c r="R262" i="9"/>
  <c r="AB238" i="7"/>
  <c r="R238" i="9"/>
  <c r="AB214" i="7"/>
  <c r="R214" i="9"/>
  <c r="AB190" i="7"/>
  <c r="R190" i="9"/>
  <c r="AB154" i="7"/>
  <c r="R154" i="9"/>
  <c r="AB130" i="7"/>
  <c r="R130" i="9"/>
  <c r="AB106" i="7"/>
  <c r="R106" i="9"/>
  <c r="AB82" i="7"/>
  <c r="R82" i="9"/>
  <c r="AB58" i="7"/>
  <c r="R58" i="9"/>
  <c r="AB34" i="7"/>
  <c r="R34" i="9"/>
  <c r="AB22" i="7"/>
  <c r="R22" i="9"/>
  <c r="AB10" i="7"/>
  <c r="R10" i="9"/>
  <c r="AA326" i="7"/>
  <c r="S326" i="9"/>
  <c r="AA314" i="7"/>
  <c r="S314" i="9"/>
  <c r="AA290" i="7"/>
  <c r="S290" i="9"/>
  <c r="AA278" i="7"/>
  <c r="S278" i="9"/>
  <c r="AA266" i="7"/>
  <c r="S266" i="9"/>
  <c r="AA254" i="7"/>
  <c r="S254" i="9"/>
  <c r="AA242" i="7"/>
  <c r="S242" i="9"/>
  <c r="AA230" i="7"/>
  <c r="S230" i="9"/>
  <c r="AA218" i="7"/>
  <c r="S218" i="9"/>
  <c r="AA206" i="7"/>
  <c r="S206" i="9"/>
  <c r="AA194" i="7"/>
  <c r="S194" i="9"/>
  <c r="AA182" i="7"/>
  <c r="S182" i="9"/>
  <c r="AA170" i="7"/>
  <c r="S170" i="9"/>
  <c r="AA158" i="7"/>
  <c r="S158" i="9"/>
  <c r="AA146" i="7"/>
  <c r="S146" i="9"/>
  <c r="AA134" i="7"/>
  <c r="S134" i="9"/>
  <c r="AA122" i="7"/>
  <c r="S122" i="9"/>
  <c r="AA110" i="7"/>
  <c r="S110" i="9"/>
  <c r="AA98" i="7"/>
  <c r="S98" i="9"/>
  <c r="AA86" i="7"/>
  <c r="S86" i="9"/>
  <c r="AA74" i="7"/>
  <c r="S74" i="9"/>
  <c r="AA62" i="7"/>
  <c r="S62" i="9"/>
  <c r="AA50" i="7"/>
  <c r="S50" i="9"/>
  <c r="AA38" i="7"/>
  <c r="S38" i="9"/>
  <c r="AA26" i="7"/>
  <c r="S26" i="9"/>
  <c r="AA14" i="7"/>
  <c r="S14" i="9"/>
  <c r="Z330" i="7"/>
  <c r="T330" i="9"/>
  <c r="Z318" i="7"/>
  <c r="T318" i="9"/>
  <c r="Z306" i="7"/>
  <c r="T306" i="9"/>
  <c r="Z294" i="7"/>
  <c r="T294" i="9"/>
  <c r="Z282" i="7"/>
  <c r="T282" i="9"/>
  <c r="Z270" i="7"/>
  <c r="T270" i="9"/>
  <c r="Z258" i="7"/>
  <c r="T258" i="9"/>
  <c r="Z246" i="7"/>
  <c r="T246" i="9"/>
  <c r="Z234" i="7"/>
  <c r="T234" i="9"/>
  <c r="Z222" i="7"/>
  <c r="T222" i="9"/>
  <c r="Z210" i="7"/>
  <c r="T210" i="9"/>
  <c r="Z198" i="7"/>
  <c r="T198" i="9"/>
  <c r="Z186" i="7"/>
  <c r="T186" i="9"/>
  <c r="Z174" i="7"/>
  <c r="T174" i="9"/>
  <c r="Z162" i="7"/>
  <c r="T162" i="9"/>
  <c r="Z150" i="7"/>
  <c r="T150" i="9"/>
  <c r="Z138" i="7"/>
  <c r="T138" i="9"/>
  <c r="Z126" i="7"/>
  <c r="T126" i="9"/>
  <c r="Z114" i="7"/>
  <c r="T114" i="9"/>
  <c r="Z102" i="7"/>
  <c r="T102" i="9"/>
  <c r="Z90" i="7"/>
  <c r="T90" i="9"/>
  <c r="Z78" i="7"/>
  <c r="T78" i="9"/>
  <c r="Z66" i="7"/>
  <c r="T66" i="9"/>
  <c r="Z54" i="7"/>
  <c r="T54" i="9"/>
  <c r="Z42" i="7"/>
  <c r="T42" i="9"/>
  <c r="Z30" i="7"/>
  <c r="T30" i="9"/>
  <c r="Z18" i="7"/>
  <c r="T18" i="9"/>
  <c r="Z6" i="7"/>
  <c r="T6" i="9"/>
  <c r="Y322" i="7"/>
  <c r="U322" i="9"/>
  <c r="Y310" i="7"/>
  <c r="U310" i="9"/>
  <c r="Y298" i="7"/>
  <c r="U298" i="9"/>
  <c r="Y286" i="7"/>
  <c r="U286" i="9"/>
  <c r="Y274" i="7"/>
  <c r="U274" i="9"/>
  <c r="Y262" i="7"/>
  <c r="U262" i="9"/>
  <c r="Y250" i="7"/>
  <c r="U250" i="9"/>
  <c r="Y238" i="7"/>
  <c r="U238" i="9"/>
  <c r="Y226" i="7"/>
  <c r="U226" i="9"/>
  <c r="Y214" i="7"/>
  <c r="U214" i="9"/>
  <c r="Y202" i="7"/>
  <c r="U202" i="9"/>
  <c r="Y190" i="7"/>
  <c r="U190" i="9"/>
  <c r="Y178" i="7"/>
  <c r="U178" i="9"/>
  <c r="Y166" i="7"/>
  <c r="U166" i="9"/>
  <c r="Y154" i="7"/>
  <c r="U154" i="9"/>
  <c r="Y142" i="7"/>
  <c r="U142" i="9"/>
  <c r="Y130" i="7"/>
  <c r="U130" i="9"/>
  <c r="Y118" i="7"/>
  <c r="U118" i="9"/>
  <c r="Y106" i="7"/>
  <c r="U106" i="9"/>
  <c r="Y94" i="7"/>
  <c r="U94" i="9"/>
  <c r="Y82" i="7"/>
  <c r="U82" i="9"/>
  <c r="Y70" i="7"/>
  <c r="U70" i="9"/>
  <c r="Y58" i="7"/>
  <c r="U58" i="9"/>
  <c r="Y46" i="7"/>
  <c r="U46" i="9"/>
  <c r="Y34" i="7"/>
  <c r="U34" i="9"/>
  <c r="Y22" i="7"/>
  <c r="U22" i="9"/>
  <c r="Y10" i="7"/>
  <c r="U10" i="9"/>
  <c r="X326" i="7"/>
  <c r="V326" i="9"/>
  <c r="X314" i="7"/>
  <c r="V314" i="9"/>
  <c r="X302" i="7"/>
  <c r="V302" i="9"/>
  <c r="X290" i="7"/>
  <c r="V290" i="9"/>
  <c r="X278" i="7"/>
  <c r="V278" i="9"/>
  <c r="X266" i="7"/>
  <c r="V266" i="9"/>
  <c r="X254" i="7"/>
  <c r="V254" i="9"/>
  <c r="X242" i="7"/>
  <c r="V242" i="9"/>
  <c r="X230" i="7"/>
  <c r="V230" i="9"/>
  <c r="X218" i="7"/>
  <c r="V218" i="9"/>
  <c r="X206" i="7"/>
  <c r="V206" i="9"/>
  <c r="X194" i="7"/>
  <c r="V194" i="9"/>
  <c r="X182" i="7"/>
  <c r="V182" i="9"/>
  <c r="X170" i="7"/>
  <c r="V170" i="9"/>
  <c r="X158" i="7"/>
  <c r="V158" i="9"/>
  <c r="X146" i="7"/>
  <c r="V146" i="9"/>
  <c r="X134" i="7"/>
  <c r="V134" i="9"/>
  <c r="X122" i="7"/>
  <c r="V122" i="9"/>
  <c r="X110" i="7"/>
  <c r="V110" i="9"/>
  <c r="X98" i="7"/>
  <c r="V98" i="9"/>
  <c r="X86" i="7"/>
  <c r="V86" i="9"/>
  <c r="X74" i="7"/>
  <c r="V74" i="9"/>
  <c r="X62" i="7"/>
  <c r="V62" i="9"/>
  <c r="X50" i="7"/>
  <c r="V50" i="9"/>
  <c r="X38" i="7"/>
  <c r="V38" i="9"/>
  <c r="X26" i="7"/>
  <c r="V26" i="9"/>
  <c r="X14" i="7"/>
  <c r="V14" i="9"/>
  <c r="W330" i="7"/>
  <c r="W330" i="9"/>
  <c r="W318" i="7"/>
  <c r="W318" i="9"/>
  <c r="W306" i="7"/>
  <c r="W306" i="9"/>
  <c r="W294" i="7"/>
  <c r="W294" i="9"/>
  <c r="W282" i="7"/>
  <c r="W282" i="9"/>
  <c r="W270" i="7"/>
  <c r="W270" i="9"/>
  <c r="W258" i="7"/>
  <c r="W258" i="9"/>
  <c r="W246" i="7"/>
  <c r="W246" i="9"/>
  <c r="W234" i="7"/>
  <c r="W234" i="9"/>
  <c r="W222" i="7"/>
  <c r="W222" i="9"/>
  <c r="W210" i="7"/>
  <c r="W210" i="9"/>
  <c r="W198" i="7"/>
  <c r="W198" i="9"/>
  <c r="W186" i="7"/>
  <c r="W186" i="9"/>
  <c r="W174" i="7"/>
  <c r="W174" i="9"/>
  <c r="W162" i="7"/>
  <c r="W162" i="9"/>
  <c r="W150" i="7"/>
  <c r="W150" i="9"/>
  <c r="W138" i="7"/>
  <c r="W138" i="9"/>
  <c r="W126" i="7"/>
  <c r="W126" i="9"/>
  <c r="W114" i="7"/>
  <c r="W114" i="9"/>
  <c r="W102" i="7"/>
  <c r="W102" i="9"/>
  <c r="W90" i="7"/>
  <c r="W90" i="9"/>
  <c r="W78" i="7"/>
  <c r="W78" i="9"/>
  <c r="W66" i="7"/>
  <c r="W66" i="9"/>
  <c r="W54" i="7"/>
  <c r="W54" i="9"/>
  <c r="W42" i="7"/>
  <c r="W42" i="9"/>
  <c r="W30" i="7"/>
  <c r="W30" i="9"/>
  <c r="W18" i="7"/>
  <c r="W18" i="9"/>
  <c r="W6" i="7"/>
  <c r="W6" i="9"/>
  <c r="V322" i="7"/>
  <c r="X322" i="9"/>
  <c r="V310" i="7"/>
  <c r="X310" i="9"/>
  <c r="V298" i="7"/>
  <c r="X298" i="9"/>
  <c r="V286" i="7"/>
  <c r="X286" i="9"/>
  <c r="V274" i="7"/>
  <c r="X274" i="9"/>
  <c r="V262" i="7"/>
  <c r="X262" i="9"/>
  <c r="V250" i="7"/>
  <c r="X250" i="9"/>
  <c r="V238" i="7"/>
  <c r="X238" i="9"/>
  <c r="V226" i="7"/>
  <c r="X226" i="9"/>
  <c r="V214" i="7"/>
  <c r="X214" i="9"/>
  <c r="V202" i="7"/>
  <c r="X202" i="9"/>
  <c r="V190" i="7"/>
  <c r="X190" i="9"/>
  <c r="V166" i="7"/>
  <c r="X166" i="9"/>
  <c r="V154" i="7"/>
  <c r="X154" i="9"/>
  <c r="V142" i="7"/>
  <c r="X142" i="9"/>
  <c r="V130" i="7"/>
  <c r="X130" i="9"/>
  <c r="V118" i="7"/>
  <c r="X118" i="9"/>
  <c r="V106" i="7"/>
  <c r="X106" i="9"/>
  <c r="V94" i="7"/>
  <c r="X94" i="9"/>
  <c r="V82" i="7"/>
  <c r="X82" i="9"/>
  <c r="V70" i="7"/>
  <c r="X70" i="9"/>
  <c r="V58" i="7"/>
  <c r="X58" i="9"/>
  <c r="V46" i="7"/>
  <c r="X46" i="9"/>
  <c r="V34" i="7"/>
  <c r="X34" i="9"/>
  <c r="V22" i="7"/>
  <c r="X22" i="9"/>
  <c r="V10" i="7"/>
  <c r="X10" i="9"/>
  <c r="U326" i="7"/>
  <c r="Y326" i="9"/>
  <c r="U314" i="7"/>
  <c r="Y314" i="9"/>
  <c r="U302" i="7"/>
  <c r="Y302" i="9"/>
  <c r="U290" i="7"/>
  <c r="Y290" i="9"/>
  <c r="U278" i="7"/>
  <c r="Y278" i="9"/>
  <c r="U266" i="7"/>
  <c r="Y266" i="9"/>
  <c r="U254" i="7"/>
  <c r="Y254" i="9"/>
  <c r="U242" i="7"/>
  <c r="Y242" i="9"/>
  <c r="U230" i="7"/>
  <c r="Y230" i="9"/>
  <c r="U218" i="7"/>
  <c r="Y218" i="9"/>
  <c r="U206" i="7"/>
  <c r="Y206" i="9"/>
  <c r="U194" i="7"/>
  <c r="Y194" i="9"/>
  <c r="U182" i="7"/>
  <c r="Y182" i="9"/>
  <c r="U170" i="7"/>
  <c r="Y170" i="9"/>
  <c r="U158" i="7"/>
  <c r="Y158" i="9"/>
  <c r="U146" i="7"/>
  <c r="Y146" i="9"/>
  <c r="U134" i="7"/>
  <c r="Y134" i="9"/>
  <c r="U122" i="7"/>
  <c r="Y122" i="9"/>
  <c r="U110" i="7"/>
  <c r="Y110" i="9"/>
  <c r="U98" i="7"/>
  <c r="Y98" i="9"/>
  <c r="U86" i="7"/>
  <c r="Y86" i="9"/>
  <c r="U74" i="7"/>
  <c r="Y74" i="9"/>
  <c r="U62" i="7"/>
  <c r="Y62" i="9"/>
  <c r="U50" i="7"/>
  <c r="Y50" i="9"/>
  <c r="U38" i="7"/>
  <c r="Y38" i="9"/>
  <c r="U26" i="7"/>
  <c r="Y26" i="9"/>
  <c r="U14" i="7"/>
  <c r="Y14" i="9"/>
  <c r="T330" i="7"/>
  <c r="Z330" i="9"/>
  <c r="T318" i="7"/>
  <c r="Z318" i="9"/>
  <c r="T306" i="7"/>
  <c r="Z306" i="9"/>
  <c r="T294" i="7"/>
  <c r="Z294" i="9"/>
  <c r="T282" i="7"/>
  <c r="Z282" i="9"/>
  <c r="T270" i="7"/>
  <c r="Z270" i="9"/>
  <c r="T258" i="7"/>
  <c r="Z258" i="9"/>
  <c r="T246" i="7"/>
  <c r="Z246" i="9"/>
  <c r="T234" i="7"/>
  <c r="Z234" i="9"/>
  <c r="T222" i="7"/>
  <c r="Z222" i="9"/>
  <c r="T210" i="7"/>
  <c r="Z210" i="9"/>
  <c r="T198" i="7"/>
  <c r="Z198" i="9"/>
  <c r="T186" i="7"/>
  <c r="Z186" i="9"/>
  <c r="T174" i="7"/>
  <c r="Z174" i="9"/>
  <c r="T162" i="7"/>
  <c r="Z162" i="9"/>
  <c r="T150" i="7"/>
  <c r="Z150" i="9"/>
  <c r="T138" i="7"/>
  <c r="Z138" i="9"/>
  <c r="T126" i="7"/>
  <c r="Z126" i="9"/>
  <c r="T114" i="7"/>
  <c r="Z114" i="9"/>
  <c r="T102" i="7"/>
  <c r="Z102" i="9"/>
  <c r="T90" i="7"/>
  <c r="Z90" i="9"/>
  <c r="T78" i="7"/>
  <c r="Z78" i="9"/>
  <c r="T66" i="7"/>
  <c r="Z66" i="9"/>
  <c r="T54" i="7"/>
  <c r="Z54" i="9"/>
  <c r="T42" i="7"/>
  <c r="Z42" i="9"/>
  <c r="T30" i="7"/>
  <c r="Z30" i="9"/>
  <c r="T18" i="7"/>
  <c r="Z18" i="9"/>
  <c r="T6" i="7"/>
  <c r="Z6" i="9"/>
  <c r="S322" i="7"/>
  <c r="AA322" i="9"/>
  <c r="S310" i="7"/>
  <c r="AA310" i="9"/>
  <c r="S298" i="7"/>
  <c r="AA298" i="9"/>
  <c r="S286" i="7"/>
  <c r="AA286" i="9"/>
  <c r="S274" i="7"/>
  <c r="AA274" i="9"/>
  <c r="S262" i="7"/>
  <c r="AA262" i="9"/>
  <c r="S250" i="7"/>
  <c r="AA250" i="9"/>
  <c r="S238" i="7"/>
  <c r="AA238" i="9"/>
  <c r="S226" i="7"/>
  <c r="AA226" i="9"/>
  <c r="S214" i="7"/>
  <c r="AA214" i="9"/>
  <c r="S202" i="7"/>
  <c r="AA202" i="9"/>
  <c r="S190" i="7"/>
  <c r="AA190" i="9"/>
  <c r="S178" i="7"/>
  <c r="AA178" i="9"/>
  <c r="S166" i="7"/>
  <c r="AA166" i="9"/>
  <c r="S154" i="7"/>
  <c r="AA154" i="9"/>
  <c r="S142" i="7"/>
  <c r="AA142" i="9"/>
  <c r="S130" i="7"/>
  <c r="AA130" i="9"/>
  <c r="S118" i="7"/>
  <c r="AA118" i="9"/>
  <c r="S106" i="7"/>
  <c r="AA106" i="9"/>
  <c r="S94" i="7"/>
  <c r="AA94" i="9"/>
  <c r="S82" i="7"/>
  <c r="AA82" i="9"/>
  <c r="S70" i="7"/>
  <c r="AA70" i="9"/>
  <c r="S58" i="7"/>
  <c r="AA58" i="9"/>
  <c r="S46" i="7"/>
  <c r="AA46" i="9"/>
  <c r="S34" i="7"/>
  <c r="AA34" i="9"/>
  <c r="S22" i="7"/>
  <c r="AA22" i="9"/>
  <c r="S10" i="7"/>
  <c r="AA10" i="9"/>
  <c r="R326" i="7"/>
  <c r="AB326" i="9"/>
  <c r="R314" i="7"/>
  <c r="AB314" i="9"/>
  <c r="R302" i="7"/>
  <c r="AB302" i="9"/>
  <c r="R290" i="7"/>
  <c r="AB290" i="9"/>
  <c r="R278" i="7"/>
  <c r="AB278" i="9"/>
  <c r="R266" i="7"/>
  <c r="AB266" i="9"/>
  <c r="R254" i="7"/>
  <c r="AB254" i="9"/>
  <c r="R242" i="7"/>
  <c r="AB242" i="9"/>
  <c r="R230" i="7"/>
  <c r="AB230" i="9"/>
  <c r="R218" i="7"/>
  <c r="AB218" i="9"/>
  <c r="R206" i="7"/>
  <c r="AB206" i="9"/>
  <c r="R194" i="7"/>
  <c r="AB194" i="9"/>
  <c r="R182" i="7"/>
  <c r="AB182" i="9"/>
  <c r="R170" i="7"/>
  <c r="AB170" i="9"/>
  <c r="R158" i="7"/>
  <c r="AB158" i="9"/>
  <c r="R146" i="7"/>
  <c r="AB146" i="9"/>
  <c r="R134" i="7"/>
  <c r="AB134" i="9"/>
  <c r="R122" i="7"/>
  <c r="AB122" i="9"/>
  <c r="R110" i="7"/>
  <c r="AB110" i="9"/>
  <c r="R98" i="7"/>
  <c r="AB98" i="9"/>
  <c r="R86" i="7"/>
  <c r="AB86" i="9"/>
  <c r="R74" i="7"/>
  <c r="AB74" i="9"/>
  <c r="R62" i="7"/>
  <c r="AB62" i="9"/>
  <c r="R50" i="7"/>
  <c r="AB50" i="9"/>
  <c r="R38" i="7"/>
  <c r="AB38" i="9"/>
  <c r="R26" i="7"/>
  <c r="AB26" i="9"/>
  <c r="R14" i="7"/>
  <c r="AB14" i="9"/>
  <c r="Q330" i="7"/>
  <c r="Q330" i="8"/>
  <c r="AC330" i="9"/>
  <c r="Q318" i="7"/>
  <c r="Q318" i="8"/>
  <c r="R318" i="8" s="1"/>
  <c r="S318" i="8" s="1"/>
  <c r="T318" i="8" s="1"/>
  <c r="U318" i="8" s="1"/>
  <c r="AC318" i="9"/>
  <c r="Q306" i="7"/>
  <c r="Q306" i="8"/>
  <c r="R306" i="8" s="1"/>
  <c r="S306" i="8" s="1"/>
  <c r="T306" i="8" s="1"/>
  <c r="U306" i="8" s="1"/>
  <c r="V306" i="8" s="1"/>
  <c r="W306" i="8" s="1"/>
  <c r="X306" i="8" s="1"/>
  <c r="Y306" i="8" s="1"/>
  <c r="Z306" i="8" s="1"/>
  <c r="AA306" i="8" s="1"/>
  <c r="AB306" i="8" s="1"/>
  <c r="AC306" i="8" s="1"/>
  <c r="AC306" i="9"/>
  <c r="Q294" i="7"/>
  <c r="Q294" i="8"/>
  <c r="R294" i="8" s="1"/>
  <c r="AC294" i="9"/>
  <c r="Q282" i="7"/>
  <c r="Q282" i="8"/>
  <c r="AC282" i="9"/>
  <c r="Q270" i="7"/>
  <c r="Q270" i="8"/>
  <c r="R270" i="8" s="1"/>
  <c r="AC270" i="9"/>
  <c r="Q258" i="7"/>
  <c r="Q258" i="8"/>
  <c r="AC258" i="9"/>
  <c r="Q246" i="7"/>
  <c r="Q246" i="8"/>
  <c r="AC246" i="9"/>
  <c r="Q234" i="7"/>
  <c r="Q234" i="8"/>
  <c r="R234" i="8" s="1"/>
  <c r="AC234" i="9"/>
  <c r="Q222" i="7"/>
  <c r="Q222" i="8"/>
  <c r="R222" i="8" s="1"/>
  <c r="AC222" i="9"/>
  <c r="Q210" i="7"/>
  <c r="Q210" i="8"/>
  <c r="AC210" i="9"/>
  <c r="Q198" i="7"/>
  <c r="Q198" i="8"/>
  <c r="AC198" i="9"/>
  <c r="Q186" i="7"/>
  <c r="Q186" i="8"/>
  <c r="AC186" i="9"/>
  <c r="Q174" i="7"/>
  <c r="Q174" i="8"/>
  <c r="AC174" i="9"/>
  <c r="Q162" i="7"/>
  <c r="Q162" i="8"/>
  <c r="AC162" i="9"/>
  <c r="Q150" i="7"/>
  <c r="Q150" i="8"/>
  <c r="AC150" i="9"/>
  <c r="Q138" i="7"/>
  <c r="Q138" i="8"/>
  <c r="AC138" i="9"/>
  <c r="Q126" i="7"/>
  <c r="Q126" i="8"/>
  <c r="AC126" i="9"/>
  <c r="Q114" i="7"/>
  <c r="Q114" i="8"/>
  <c r="R114" i="8" s="1"/>
  <c r="S114" i="8" s="1"/>
  <c r="T114" i="8" s="1"/>
  <c r="U114" i="8" s="1"/>
  <c r="AC114" i="9"/>
  <c r="Q102" i="7"/>
  <c r="Q102" i="8"/>
  <c r="R102" i="8" s="1"/>
  <c r="S102" i="8" s="1"/>
  <c r="T102" i="8" s="1"/>
  <c r="U102" i="8" s="1"/>
  <c r="V102" i="8" s="1"/>
  <c r="W102" i="8" s="1"/>
  <c r="X102" i="8" s="1"/>
  <c r="Y102" i="8" s="1"/>
  <c r="Z102" i="8" s="1"/>
  <c r="AA102" i="8" s="1"/>
  <c r="AB102" i="8" s="1"/>
  <c r="AC102" i="8" s="1"/>
  <c r="AC102" i="9"/>
  <c r="Q90" i="7"/>
  <c r="Q90" i="8"/>
  <c r="AC90" i="9"/>
  <c r="Q78" i="7"/>
  <c r="Q78" i="8"/>
  <c r="R78" i="8" s="1"/>
  <c r="S78" i="8" s="1"/>
  <c r="T78" i="8" s="1"/>
  <c r="AC78" i="9"/>
  <c r="Q66" i="7"/>
  <c r="Q66" i="8"/>
  <c r="AC66" i="9"/>
  <c r="Q54" i="7"/>
  <c r="Q54" i="8"/>
  <c r="AC54" i="9"/>
  <c r="Q42" i="7"/>
  <c r="Q42" i="8"/>
  <c r="AC42" i="9"/>
  <c r="Q30" i="7"/>
  <c r="Q30" i="8"/>
  <c r="R30" i="8" s="1"/>
  <c r="S30" i="8" s="1"/>
  <c r="T30" i="8" s="1"/>
  <c r="U30" i="8" s="1"/>
  <c r="V30" i="8" s="1"/>
  <c r="W30" i="8" s="1"/>
  <c r="X30" i="8" s="1"/>
  <c r="Y30" i="8" s="1"/>
  <c r="Z30" i="8" s="1"/>
  <c r="AA30" i="8" s="1"/>
  <c r="AB30" i="8" s="1"/>
  <c r="AC30" i="8" s="1"/>
  <c r="AC30" i="9"/>
  <c r="Q18" i="7"/>
  <c r="Q18" i="8"/>
  <c r="R18" i="8" s="1"/>
  <c r="S18" i="8" s="1"/>
  <c r="T18" i="8" s="1"/>
  <c r="AC18" i="9"/>
  <c r="Q6" i="7"/>
  <c r="Q6" i="8"/>
  <c r="R6" i="8" s="1"/>
  <c r="S6" i="8" s="1"/>
  <c r="T6" i="8" s="1"/>
  <c r="AC6" i="9"/>
  <c r="BB340" i="13"/>
  <c r="AO340" i="13"/>
  <c r="BB340" i="12"/>
  <c r="AO340" i="12"/>
  <c r="BB340" i="11"/>
  <c r="AO340" i="11"/>
  <c r="AT351" i="13"/>
  <c r="AG351" i="13"/>
  <c r="AG351" i="12"/>
  <c r="AT351" i="12"/>
  <c r="AT351" i="11"/>
  <c r="AG351" i="11"/>
  <c r="BB358" i="13"/>
  <c r="AO358" i="13"/>
  <c r="AO358" i="12"/>
  <c r="BB358" i="12"/>
  <c r="BB358" i="11"/>
  <c r="AO358" i="11"/>
  <c r="AD334" i="13"/>
  <c r="AQ334" i="13"/>
  <c r="AQ334" i="12"/>
  <c r="AD334" i="12"/>
  <c r="AQ334" i="11"/>
  <c r="AD334" i="11"/>
  <c r="BC337" i="13"/>
  <c r="AP337" i="13"/>
  <c r="BC337" i="12"/>
  <c r="AP337" i="12"/>
  <c r="BC337" i="11"/>
  <c r="AP337" i="11"/>
  <c r="AY341" i="13"/>
  <c r="AL341" i="13"/>
  <c r="AY341" i="12"/>
  <c r="AL341" i="12"/>
  <c r="AY341" i="11"/>
  <c r="AL341" i="11"/>
  <c r="AU348" i="13"/>
  <c r="AH348" i="13"/>
  <c r="AU348" i="12"/>
  <c r="AH348" i="12"/>
  <c r="AH348" i="11"/>
  <c r="AU348" i="11"/>
  <c r="AQ352" i="13"/>
  <c r="AD352" i="13"/>
  <c r="AD352" i="12"/>
  <c r="AQ352" i="12"/>
  <c r="AD352" i="11"/>
  <c r="AQ352" i="11"/>
  <c r="U341" i="13"/>
  <c r="H341" i="13"/>
  <c r="U341" i="12"/>
  <c r="H341" i="12"/>
  <c r="U341" i="11"/>
  <c r="H341" i="11"/>
  <c r="AA357" i="13"/>
  <c r="N357" i="13"/>
  <c r="N357" i="12"/>
  <c r="AA357" i="12"/>
  <c r="AA357" i="11"/>
  <c r="N357" i="11"/>
  <c r="AJ347" i="13"/>
  <c r="AW347" i="13"/>
  <c r="AW347" i="12"/>
  <c r="AJ347" i="12"/>
  <c r="AW347" i="11"/>
  <c r="AJ347" i="11"/>
  <c r="AW353" i="13"/>
  <c r="AJ353" i="13"/>
  <c r="AW353" i="12"/>
  <c r="AJ353" i="12"/>
  <c r="AW353" i="11"/>
  <c r="AJ353" i="11"/>
  <c r="AW359" i="13"/>
  <c r="AJ359" i="13"/>
  <c r="AJ359" i="12"/>
  <c r="AW359" i="12"/>
  <c r="AW359" i="11"/>
  <c r="AJ359" i="11"/>
  <c r="V335" i="13"/>
  <c r="I335" i="13"/>
  <c r="I335" i="12"/>
  <c r="V335" i="12"/>
  <c r="V335" i="11"/>
  <c r="I335" i="11"/>
  <c r="Z344" i="13"/>
  <c r="M344" i="13"/>
  <c r="Z344" i="12"/>
  <c r="M344" i="12"/>
  <c r="Z344" i="11"/>
  <c r="M344" i="11"/>
  <c r="V354" i="13"/>
  <c r="I354" i="13"/>
  <c r="I354" i="12"/>
  <c r="V354" i="12"/>
  <c r="I354" i="11"/>
  <c r="V354" i="11"/>
  <c r="AV356" i="13"/>
  <c r="AI356" i="13"/>
  <c r="AI356" i="12"/>
  <c r="AV356" i="12"/>
  <c r="AV356" i="11"/>
  <c r="AI356" i="11"/>
  <c r="AA344" i="13"/>
  <c r="N344" i="13"/>
  <c r="AA344" i="12"/>
  <c r="N344" i="12"/>
  <c r="AA344" i="11"/>
  <c r="N344" i="11"/>
  <c r="E333" i="13"/>
  <c r="R333" i="13"/>
  <c r="R333" i="12"/>
  <c r="E333" i="12"/>
  <c r="R333" i="11"/>
  <c r="E333" i="11"/>
  <c r="H351" i="13"/>
  <c r="U351" i="13"/>
  <c r="H351" i="12"/>
  <c r="U351" i="12"/>
  <c r="U351" i="11"/>
  <c r="H351" i="11"/>
  <c r="AR340" i="13"/>
  <c r="AE340" i="13"/>
  <c r="AR340" i="12"/>
  <c r="AE340" i="12"/>
  <c r="AR340" i="11"/>
  <c r="AE340" i="11"/>
  <c r="AZ356" i="13"/>
  <c r="AM356" i="13"/>
  <c r="AZ356" i="12"/>
  <c r="AM356" i="12"/>
  <c r="AZ356" i="11"/>
  <c r="AM356" i="11"/>
  <c r="AC354" i="13"/>
  <c r="P354" i="13"/>
  <c r="P354" i="12"/>
  <c r="AC354" i="12"/>
  <c r="AC354" i="11"/>
  <c r="P354" i="11"/>
  <c r="M353" i="13"/>
  <c r="Z353" i="13"/>
  <c r="M353" i="12"/>
  <c r="Z353" i="12"/>
  <c r="Z353" i="11"/>
  <c r="M353" i="11"/>
  <c r="AN356" i="13"/>
  <c r="BA356" i="13"/>
  <c r="AN356" i="12"/>
  <c r="BA356" i="12"/>
  <c r="BA356" i="11"/>
  <c r="AN356" i="11"/>
  <c r="N341" i="13"/>
  <c r="AA341" i="13"/>
  <c r="AA341" i="12"/>
  <c r="N341" i="12"/>
  <c r="AA341" i="11"/>
  <c r="N341" i="11"/>
  <c r="AG337" i="13"/>
  <c r="AT337" i="13"/>
  <c r="AT337" i="12"/>
  <c r="AG337" i="12"/>
  <c r="AG337" i="11"/>
  <c r="AT337" i="11"/>
  <c r="T343" i="13"/>
  <c r="G343" i="13"/>
  <c r="T343" i="12"/>
  <c r="G343" i="12"/>
  <c r="T343" i="11"/>
  <c r="G343" i="11"/>
  <c r="AK345" i="13"/>
  <c r="AX345" i="13"/>
  <c r="AX345" i="12"/>
  <c r="AK345" i="12"/>
  <c r="AX345" i="11"/>
  <c r="AK345" i="11"/>
  <c r="X351" i="13"/>
  <c r="K351" i="13"/>
  <c r="K351" i="12"/>
  <c r="X351" i="12"/>
  <c r="X351" i="11"/>
  <c r="K351" i="11"/>
  <c r="AB356" i="13"/>
  <c r="O356" i="13"/>
  <c r="AB356" i="12"/>
  <c r="O356" i="12"/>
  <c r="AB356" i="11"/>
  <c r="O356" i="11"/>
  <c r="L349" i="13"/>
  <c r="Y349" i="13"/>
  <c r="Y349" i="12"/>
  <c r="L349" i="12"/>
  <c r="Y349" i="11"/>
  <c r="L349" i="11"/>
  <c r="AC335" i="13"/>
  <c r="P335" i="13"/>
  <c r="AC335" i="12"/>
  <c r="P335" i="12"/>
  <c r="AC335" i="11"/>
  <c r="P335" i="11"/>
  <c r="AQ338" i="13"/>
  <c r="AD338" i="13"/>
  <c r="AQ338" i="12"/>
  <c r="AD338" i="12"/>
  <c r="AQ338" i="11"/>
  <c r="AD338" i="11"/>
  <c r="AU346" i="13"/>
  <c r="AH346" i="13"/>
  <c r="AU346" i="12"/>
  <c r="AH346" i="12"/>
  <c r="AU346" i="11"/>
  <c r="AH346" i="11"/>
  <c r="H352" i="13"/>
  <c r="U352" i="13"/>
  <c r="H352" i="12"/>
  <c r="U352" i="12"/>
  <c r="U352" i="11"/>
  <c r="H352" i="11"/>
  <c r="Y357" i="13"/>
  <c r="L357" i="13"/>
  <c r="L357" i="12"/>
  <c r="Y357" i="12"/>
  <c r="Y357" i="11"/>
  <c r="L357" i="11"/>
  <c r="BC359" i="13"/>
  <c r="AP359" i="13"/>
  <c r="BC359" i="12"/>
  <c r="AP359" i="12"/>
  <c r="BC359" i="11"/>
  <c r="AP359" i="11"/>
  <c r="AB340" i="13"/>
  <c r="O340" i="13"/>
  <c r="AB340" i="12"/>
  <c r="O340" i="12"/>
  <c r="AB340" i="11"/>
  <c r="O340" i="11"/>
  <c r="AC352" i="13"/>
  <c r="P352" i="13"/>
  <c r="P352" i="12"/>
  <c r="AC352" i="12"/>
  <c r="AC352" i="11"/>
  <c r="P352" i="11"/>
  <c r="AV334" i="13"/>
  <c r="AI334" i="13"/>
  <c r="AV334" i="12"/>
  <c r="AI334" i="12"/>
  <c r="AV334" i="11"/>
  <c r="AI334" i="11"/>
  <c r="AR353" i="13"/>
  <c r="AE353" i="13"/>
  <c r="AE353" i="12"/>
  <c r="AR353" i="12"/>
  <c r="AR353" i="11"/>
  <c r="AE353" i="11"/>
  <c r="AV353" i="13"/>
  <c r="AI353" i="13"/>
  <c r="AI353" i="12"/>
  <c r="AV353" i="12"/>
  <c r="AV353" i="11"/>
  <c r="AI353" i="11"/>
  <c r="K347" i="13"/>
  <c r="X347" i="13"/>
  <c r="X347" i="12"/>
  <c r="K347" i="12"/>
  <c r="X347" i="11"/>
  <c r="K347" i="11"/>
  <c r="AW334" i="13"/>
  <c r="AJ334" i="13"/>
  <c r="AW334" i="12"/>
  <c r="AJ334" i="12"/>
  <c r="AW334" i="11"/>
  <c r="AJ334" i="11"/>
  <c r="AN345" i="13"/>
  <c r="BA345" i="13"/>
  <c r="BA345" i="12"/>
  <c r="AN345" i="12"/>
  <c r="BA345" i="11"/>
  <c r="AN345" i="11"/>
  <c r="BA351" i="13"/>
  <c r="AN351" i="13"/>
  <c r="AN351" i="12"/>
  <c r="BA351" i="12"/>
  <c r="BA351" i="11"/>
  <c r="AN351" i="11"/>
  <c r="V344" i="13"/>
  <c r="I344" i="13"/>
  <c r="V344" i="12"/>
  <c r="I344" i="12"/>
  <c r="V344" i="11"/>
  <c r="I344" i="11"/>
  <c r="G347" i="13"/>
  <c r="T347" i="13"/>
  <c r="T347" i="12"/>
  <c r="G347" i="12"/>
  <c r="T347" i="11"/>
  <c r="G347" i="11"/>
  <c r="AX349" i="13"/>
  <c r="AK349" i="13"/>
  <c r="AK349" i="12"/>
  <c r="AX349" i="12"/>
  <c r="AX349" i="11"/>
  <c r="AK349" i="11"/>
  <c r="BB354" i="13"/>
  <c r="AO354" i="13"/>
  <c r="BB354" i="12"/>
  <c r="AO354" i="12"/>
  <c r="BB354" i="11"/>
  <c r="AO354" i="11"/>
  <c r="AU341" i="13"/>
  <c r="AH341" i="13"/>
  <c r="AU341" i="12"/>
  <c r="AH341" i="12"/>
  <c r="AU341" i="11"/>
  <c r="AH341" i="11"/>
  <c r="AQ345" i="13"/>
  <c r="AD345" i="13"/>
  <c r="AQ345" i="12"/>
  <c r="AD345" i="12"/>
  <c r="AQ345" i="11"/>
  <c r="AD345" i="11"/>
  <c r="C24" i="7"/>
  <c r="C24" i="13"/>
  <c r="C24" i="12"/>
  <c r="C24" i="11"/>
  <c r="C108" i="7"/>
  <c r="C108" i="13"/>
  <c r="C108" i="12"/>
  <c r="C108" i="11"/>
  <c r="C240" i="7"/>
  <c r="C240" i="13"/>
  <c r="C240" i="12"/>
  <c r="C240" i="11"/>
  <c r="F285" i="9"/>
  <c r="H161" i="9"/>
  <c r="H17" i="9"/>
  <c r="J325" i="7"/>
  <c r="J325" i="9"/>
  <c r="J157" i="9"/>
  <c r="J49" i="9"/>
  <c r="I329" i="7"/>
  <c r="K329" i="9"/>
  <c r="K257" i="9"/>
  <c r="G326" i="7"/>
  <c r="M326" i="9"/>
  <c r="M290" i="9"/>
  <c r="G50" i="8"/>
  <c r="H50" i="8" s="1"/>
  <c r="I50" i="8" s="1"/>
  <c r="J50" i="8" s="1"/>
  <c r="K50" i="8" s="1"/>
  <c r="L50" i="8" s="1"/>
  <c r="M50" i="9"/>
  <c r="F318" i="7"/>
  <c r="N318" i="9"/>
  <c r="N246" i="9"/>
  <c r="E322" i="7"/>
  <c r="O322" i="9"/>
  <c r="O298" i="9"/>
  <c r="O142" i="9"/>
  <c r="O94" i="9"/>
  <c r="O82" i="9"/>
  <c r="O34" i="9"/>
  <c r="D314" i="8"/>
  <c r="P314" i="9"/>
  <c r="D290" i="8"/>
  <c r="P290" i="9"/>
  <c r="D266" i="8"/>
  <c r="E266" i="8" s="1"/>
  <c r="P266" i="9"/>
  <c r="D242" i="8"/>
  <c r="E242" i="8" s="1"/>
  <c r="F242" i="8" s="1"/>
  <c r="G242" i="8" s="1"/>
  <c r="H242" i="8" s="1"/>
  <c r="I242" i="8" s="1"/>
  <c r="J242" i="8" s="1"/>
  <c r="K242" i="8" s="1"/>
  <c r="L242" i="8" s="1"/>
  <c r="M242" i="8" s="1"/>
  <c r="N242" i="8" s="1"/>
  <c r="O242" i="8" s="1"/>
  <c r="P242" i="8" s="1"/>
  <c r="P242" i="9"/>
  <c r="D230" i="8"/>
  <c r="P230" i="9"/>
  <c r="D206" i="8"/>
  <c r="E206" i="8" s="1"/>
  <c r="F206" i="8" s="1"/>
  <c r="G206" i="8" s="1"/>
  <c r="H206" i="8" s="1"/>
  <c r="I206" i="8" s="1"/>
  <c r="J206" i="8" s="1"/>
  <c r="K206" i="8" s="1"/>
  <c r="L206" i="8" s="1"/>
  <c r="M206" i="8" s="1"/>
  <c r="N206" i="8" s="1"/>
  <c r="O206" i="8" s="1"/>
  <c r="P206" i="8" s="1"/>
  <c r="P206" i="9"/>
  <c r="D182" i="8"/>
  <c r="E182" i="8" s="1"/>
  <c r="P182" i="9"/>
  <c r="D158" i="8"/>
  <c r="E158" i="8" s="1"/>
  <c r="P158" i="9"/>
  <c r="D134" i="8"/>
  <c r="E134" i="8" s="1"/>
  <c r="P134" i="9"/>
  <c r="D110" i="8"/>
  <c r="E110" i="8" s="1"/>
  <c r="F110" i="8" s="1"/>
  <c r="G110" i="8" s="1"/>
  <c r="H110" i="8" s="1"/>
  <c r="I110" i="8" s="1"/>
  <c r="J110" i="8" s="1"/>
  <c r="K110" i="8" s="1"/>
  <c r="P110" i="9"/>
  <c r="D86" i="8"/>
  <c r="P86" i="9"/>
  <c r="D62" i="8"/>
  <c r="E62" i="8" s="1"/>
  <c r="F62" i="8" s="1"/>
  <c r="G62" i="8" s="1"/>
  <c r="H62" i="8" s="1"/>
  <c r="I62" i="8" s="1"/>
  <c r="J62" i="8" s="1"/>
  <c r="K62" i="8" s="1"/>
  <c r="L62" i="8" s="1"/>
  <c r="M62" i="8" s="1"/>
  <c r="N62" i="8" s="1"/>
  <c r="O62" i="8" s="1"/>
  <c r="P62" i="8" s="1"/>
  <c r="P62" i="9"/>
  <c r="D38" i="8"/>
  <c r="P38" i="9"/>
  <c r="D26" i="8"/>
  <c r="E26" i="8" s="1"/>
  <c r="F26" i="8" s="1"/>
  <c r="G26" i="8" s="1"/>
  <c r="H26" i="8" s="1"/>
  <c r="I26" i="8" s="1"/>
  <c r="J26" i="8" s="1"/>
  <c r="K26" i="8" s="1"/>
  <c r="L26" i="8" s="1"/>
  <c r="M26" i="8" s="1"/>
  <c r="N26" i="8" s="1"/>
  <c r="O26" i="8" s="1"/>
  <c r="P26" i="8" s="1"/>
  <c r="P26" i="9"/>
  <c r="AC330" i="7"/>
  <c r="Q330" i="9"/>
  <c r="AC306" i="7"/>
  <c r="Q306" i="9"/>
  <c r="AC294" i="7"/>
  <c r="Q294" i="9"/>
  <c r="AC270" i="7"/>
  <c r="Q270" i="9"/>
  <c r="AC246" i="7"/>
  <c r="Q246" i="9"/>
  <c r="AC222" i="7"/>
  <c r="Q222" i="9"/>
  <c r="AC198" i="7"/>
  <c r="Q198" i="9"/>
  <c r="AC186" i="7"/>
  <c r="Q186" i="9"/>
  <c r="AC162" i="7"/>
  <c r="Q162" i="9"/>
  <c r="AC150" i="7"/>
  <c r="Q150" i="9"/>
  <c r="AC126" i="7"/>
  <c r="Q126" i="9"/>
  <c r="AC102" i="7"/>
  <c r="Q102" i="9"/>
  <c r="AC78" i="7"/>
  <c r="Q78" i="9"/>
  <c r="AC54" i="7"/>
  <c r="Q54" i="9"/>
  <c r="AC30" i="7"/>
  <c r="Q30" i="9"/>
  <c r="AC6" i="7"/>
  <c r="Q6" i="9"/>
  <c r="AB322" i="7"/>
  <c r="R322" i="9"/>
  <c r="AB310" i="7"/>
  <c r="R310" i="9"/>
  <c r="AB298" i="7"/>
  <c r="R298" i="9"/>
  <c r="AB274" i="7"/>
  <c r="R274" i="9"/>
  <c r="AB250" i="7"/>
  <c r="R250" i="9"/>
  <c r="AB226" i="7"/>
  <c r="R226" i="9"/>
  <c r="AB202" i="7"/>
  <c r="R202" i="9"/>
  <c r="AB178" i="7"/>
  <c r="R178" i="9"/>
  <c r="AB166" i="7"/>
  <c r="R166" i="9"/>
  <c r="AB142" i="7"/>
  <c r="R142" i="9"/>
  <c r="AB118" i="7"/>
  <c r="R118" i="9"/>
  <c r="AB94" i="7"/>
  <c r="R94" i="9"/>
  <c r="AB70" i="7"/>
  <c r="R70" i="9"/>
  <c r="AB46" i="7"/>
  <c r="R46" i="9"/>
  <c r="AA302" i="7"/>
  <c r="S302" i="9"/>
  <c r="V178" i="7"/>
  <c r="X178" i="9"/>
  <c r="N328" i="7"/>
  <c r="Y318" i="13"/>
  <c r="L318" i="13"/>
  <c r="L318" i="12"/>
  <c r="Y318" i="12"/>
  <c r="Y318" i="11"/>
  <c r="L318" i="11"/>
  <c r="Q330" i="13"/>
  <c r="D330" i="13"/>
  <c r="Q330" i="12"/>
  <c r="D330" i="12"/>
  <c r="Q330" i="11"/>
  <c r="D330" i="11"/>
  <c r="E326" i="13"/>
  <c r="R326" i="13"/>
  <c r="R326" i="12"/>
  <c r="E326" i="12"/>
  <c r="R326" i="11"/>
  <c r="E326" i="11"/>
  <c r="Q322" i="13"/>
  <c r="D322" i="13"/>
  <c r="D322" i="12"/>
  <c r="Q322" i="12"/>
  <c r="Q322" i="11"/>
  <c r="D322" i="11"/>
  <c r="J318" i="7"/>
  <c r="Q316" i="13"/>
  <c r="D316" i="13"/>
  <c r="D316" i="12"/>
  <c r="Q316" i="12"/>
  <c r="Q316" i="11"/>
  <c r="D316" i="11"/>
  <c r="C13" i="7"/>
  <c r="C13" i="13"/>
  <c r="C13" i="12"/>
  <c r="C13" i="11"/>
  <c r="C25" i="7"/>
  <c r="C25" i="13"/>
  <c r="C25" i="12"/>
  <c r="C25" i="11"/>
  <c r="C37" i="7"/>
  <c r="C37" i="13"/>
  <c r="C37" i="12"/>
  <c r="C37" i="11"/>
  <c r="C49" i="7"/>
  <c r="C49" i="13"/>
  <c r="C49" i="12"/>
  <c r="C49" i="11"/>
  <c r="C61" i="7"/>
  <c r="C61" i="13"/>
  <c r="C61" i="12"/>
  <c r="C61" i="11"/>
  <c r="C73" i="7"/>
  <c r="C73" i="13"/>
  <c r="C73" i="12"/>
  <c r="C73" i="11"/>
  <c r="C85" i="7"/>
  <c r="C85" i="13"/>
  <c r="C85" i="12"/>
  <c r="C85" i="11"/>
  <c r="C97" i="7"/>
  <c r="C97" i="13"/>
  <c r="C97" i="12"/>
  <c r="C97" i="11"/>
  <c r="C109" i="7"/>
  <c r="C109" i="13"/>
  <c r="C109" i="12"/>
  <c r="C109" i="11"/>
  <c r="C121" i="7"/>
  <c r="C121" i="13"/>
  <c r="C121" i="12"/>
  <c r="C121" i="11"/>
  <c r="C133" i="7"/>
  <c r="C133" i="13"/>
  <c r="C133" i="12"/>
  <c r="C133" i="11"/>
  <c r="C145" i="7"/>
  <c r="C145" i="13"/>
  <c r="C145" i="12"/>
  <c r="C145" i="11"/>
  <c r="C157" i="7"/>
  <c r="C157" i="13"/>
  <c r="C157" i="12"/>
  <c r="C157" i="11"/>
  <c r="C169" i="7"/>
  <c r="C169" i="13"/>
  <c r="C169" i="12"/>
  <c r="C169" i="11"/>
  <c r="C181" i="7"/>
  <c r="C181" i="13"/>
  <c r="C181" i="12"/>
  <c r="C181" i="11"/>
  <c r="C193" i="7"/>
  <c r="C193" i="13"/>
  <c r="C193" i="12"/>
  <c r="C193" i="11"/>
  <c r="C205" i="7"/>
  <c r="C205" i="13"/>
  <c r="C205" i="12"/>
  <c r="C205" i="11"/>
  <c r="C217" i="7"/>
  <c r="C217" i="13"/>
  <c r="C217" i="12"/>
  <c r="C217" i="11"/>
  <c r="C229" i="7"/>
  <c r="C229" i="13"/>
  <c r="C229" i="12"/>
  <c r="C229" i="11"/>
  <c r="C241" i="7"/>
  <c r="C241" i="13"/>
  <c r="C241" i="12"/>
  <c r="C241" i="11"/>
  <c r="C253" i="7"/>
  <c r="C253" i="13"/>
  <c r="C253" i="12"/>
  <c r="C253" i="11"/>
  <c r="C265" i="7"/>
  <c r="C265" i="13"/>
  <c r="C265" i="12"/>
  <c r="C265" i="11"/>
  <c r="C277" i="7"/>
  <c r="C277" i="13"/>
  <c r="C277" i="12"/>
  <c r="C277" i="11"/>
  <c r="C289" i="7"/>
  <c r="C289" i="13"/>
  <c r="C289" i="12"/>
  <c r="C289" i="11"/>
  <c r="C301" i="7"/>
  <c r="C301" i="13"/>
  <c r="C301" i="12"/>
  <c r="C301" i="11"/>
  <c r="C313" i="7"/>
  <c r="C313" i="13"/>
  <c r="C313" i="12"/>
  <c r="C313" i="11"/>
  <c r="C325" i="7"/>
  <c r="C325" i="13"/>
  <c r="C325" i="12"/>
  <c r="C325" i="11"/>
  <c r="P324" i="7"/>
  <c r="D324" i="9"/>
  <c r="O328" i="7"/>
  <c r="E328" i="9"/>
  <c r="O316" i="7"/>
  <c r="E316" i="9"/>
  <c r="E280" i="9"/>
  <c r="E28" i="9"/>
  <c r="N320" i="7"/>
  <c r="F320" i="9"/>
  <c r="F248" i="9"/>
  <c r="M324" i="7"/>
  <c r="G324" i="9"/>
  <c r="G288" i="9"/>
  <c r="L328" i="7"/>
  <c r="H328" i="9"/>
  <c r="L316" i="7"/>
  <c r="H316" i="9"/>
  <c r="K320" i="7"/>
  <c r="I320" i="9"/>
  <c r="J324" i="7"/>
  <c r="J324" i="9"/>
  <c r="J276" i="9"/>
  <c r="J264" i="9"/>
  <c r="J240" i="9"/>
  <c r="J168" i="9"/>
  <c r="J96" i="9"/>
  <c r="J60" i="9"/>
  <c r="I328" i="7"/>
  <c r="K328" i="9"/>
  <c r="I316" i="7"/>
  <c r="K316" i="9"/>
  <c r="K160" i="9"/>
  <c r="K28" i="9"/>
  <c r="H321" i="7"/>
  <c r="L321" i="9"/>
  <c r="L297" i="9"/>
  <c r="L273" i="9"/>
  <c r="L237" i="9"/>
  <c r="L201" i="9"/>
  <c r="L105" i="9"/>
  <c r="G325" i="7"/>
  <c r="M325" i="9"/>
  <c r="M193" i="9"/>
  <c r="M181" i="9"/>
  <c r="M97" i="9"/>
  <c r="M85" i="9"/>
  <c r="F329" i="7"/>
  <c r="N329" i="9"/>
  <c r="F317" i="7"/>
  <c r="N317" i="9"/>
  <c r="N305" i="9"/>
  <c r="N281" i="9"/>
  <c r="N269" i="9"/>
  <c r="N233" i="9"/>
  <c r="N209" i="9"/>
  <c r="N161" i="9"/>
  <c r="N149" i="9"/>
  <c r="N29" i="9"/>
  <c r="E321" i="7"/>
  <c r="O321" i="9"/>
  <c r="O309" i="9"/>
  <c r="O297" i="9"/>
  <c r="O237" i="9"/>
  <c r="O225" i="9"/>
  <c r="O213" i="9"/>
  <c r="O201" i="9"/>
  <c r="O189" i="9"/>
  <c r="O129" i="9"/>
  <c r="O105" i="9"/>
  <c r="O69" i="9"/>
  <c r="O57" i="9"/>
  <c r="O45" i="9"/>
  <c r="D325" i="7"/>
  <c r="D325" i="8"/>
  <c r="P325" i="9"/>
  <c r="D313" i="8"/>
  <c r="E313" i="8" s="1"/>
  <c r="F313" i="8" s="1"/>
  <c r="G313" i="8" s="1"/>
  <c r="H313" i="8" s="1"/>
  <c r="I313" i="8" s="1"/>
  <c r="J313" i="8" s="1"/>
  <c r="K313" i="8" s="1"/>
  <c r="L313" i="8" s="1"/>
  <c r="M313" i="8" s="1"/>
  <c r="N313" i="8" s="1"/>
  <c r="O313" i="8" s="1"/>
  <c r="P313" i="8" s="1"/>
  <c r="P313" i="9"/>
  <c r="D301" i="8"/>
  <c r="E301" i="8" s="1"/>
  <c r="F301" i="8" s="1"/>
  <c r="G301" i="8" s="1"/>
  <c r="H301" i="8" s="1"/>
  <c r="I301" i="8" s="1"/>
  <c r="J301" i="8" s="1"/>
  <c r="K301" i="8" s="1"/>
  <c r="L301" i="8" s="1"/>
  <c r="M301" i="8" s="1"/>
  <c r="N301" i="8" s="1"/>
  <c r="O301" i="8" s="1"/>
  <c r="P301" i="8" s="1"/>
  <c r="P301" i="9"/>
  <c r="D289" i="8"/>
  <c r="E289" i="8" s="1"/>
  <c r="F289" i="8" s="1"/>
  <c r="G289" i="8" s="1"/>
  <c r="H289" i="8" s="1"/>
  <c r="P289" i="9"/>
  <c r="D277" i="8"/>
  <c r="E277" i="8" s="1"/>
  <c r="P277" i="9"/>
  <c r="D265" i="8"/>
  <c r="E265" i="8" s="1"/>
  <c r="P265" i="9"/>
  <c r="D253" i="8"/>
  <c r="E253" i="8" s="1"/>
  <c r="P253" i="9"/>
  <c r="D241" i="8"/>
  <c r="E241" i="8" s="1"/>
  <c r="P241" i="9"/>
  <c r="D229" i="8"/>
  <c r="P229" i="9"/>
  <c r="D217" i="8"/>
  <c r="P217" i="9"/>
  <c r="D205" i="8"/>
  <c r="E205" i="8" s="1"/>
  <c r="F205" i="8" s="1"/>
  <c r="G205" i="8" s="1"/>
  <c r="H205" i="8" s="1"/>
  <c r="I205" i="8" s="1"/>
  <c r="J205" i="8" s="1"/>
  <c r="K205" i="8" s="1"/>
  <c r="L205" i="8" s="1"/>
  <c r="M205" i="8" s="1"/>
  <c r="P205" i="9"/>
  <c r="D193" i="8"/>
  <c r="P193" i="9"/>
  <c r="D181" i="8"/>
  <c r="E181" i="8" s="1"/>
  <c r="F181" i="8" s="1"/>
  <c r="G181" i="8" s="1"/>
  <c r="H181" i="8" s="1"/>
  <c r="I181" i="8" s="1"/>
  <c r="J181" i="8" s="1"/>
  <c r="K181" i="8" s="1"/>
  <c r="L181" i="8" s="1"/>
  <c r="M181" i="8" s="1"/>
  <c r="N181" i="8" s="1"/>
  <c r="O181" i="8" s="1"/>
  <c r="P181" i="8" s="1"/>
  <c r="P181" i="9"/>
  <c r="D169" i="8"/>
  <c r="E169" i="8" s="1"/>
  <c r="F169" i="8" s="1"/>
  <c r="G169" i="8" s="1"/>
  <c r="H169" i="8" s="1"/>
  <c r="I169" i="8" s="1"/>
  <c r="J169" i="8" s="1"/>
  <c r="K169" i="8" s="1"/>
  <c r="L169" i="8" s="1"/>
  <c r="M169" i="8" s="1"/>
  <c r="N169" i="8" s="1"/>
  <c r="O169" i="8" s="1"/>
  <c r="P169" i="8" s="1"/>
  <c r="P169" i="9"/>
  <c r="D157" i="8"/>
  <c r="E157" i="8" s="1"/>
  <c r="P157" i="9"/>
  <c r="D145" i="8"/>
  <c r="E145" i="8" s="1"/>
  <c r="P145" i="9"/>
  <c r="D133" i="8"/>
  <c r="P133" i="9"/>
  <c r="D121" i="8"/>
  <c r="E121" i="8" s="1"/>
  <c r="F121" i="8" s="1"/>
  <c r="G121" i="8" s="1"/>
  <c r="H121" i="8" s="1"/>
  <c r="I121" i="8" s="1"/>
  <c r="J121" i="8" s="1"/>
  <c r="K121" i="8" s="1"/>
  <c r="L121" i="8" s="1"/>
  <c r="M121" i="8" s="1"/>
  <c r="N121" i="8" s="1"/>
  <c r="O121" i="8" s="1"/>
  <c r="P121" i="8" s="1"/>
  <c r="P121" i="9"/>
  <c r="D109" i="8"/>
  <c r="P109" i="9"/>
  <c r="D97" i="8"/>
  <c r="E97" i="8" s="1"/>
  <c r="F97" i="8" s="1"/>
  <c r="G97" i="8" s="1"/>
  <c r="H97" i="8" s="1"/>
  <c r="I97" i="8" s="1"/>
  <c r="J97" i="8" s="1"/>
  <c r="K97" i="8" s="1"/>
  <c r="L97" i="8" s="1"/>
  <c r="M97" i="8" s="1"/>
  <c r="N97" i="8" s="1"/>
  <c r="O97" i="8" s="1"/>
  <c r="P97" i="8" s="1"/>
  <c r="P97" i="9"/>
  <c r="D85" i="8"/>
  <c r="E85" i="8" s="1"/>
  <c r="F85" i="8" s="1"/>
  <c r="G85" i="8" s="1"/>
  <c r="H85" i="8" s="1"/>
  <c r="I85" i="8" s="1"/>
  <c r="J85" i="8" s="1"/>
  <c r="K85" i="8" s="1"/>
  <c r="L85" i="8" s="1"/>
  <c r="M85" i="8" s="1"/>
  <c r="N85" i="8" s="1"/>
  <c r="O85" i="8" s="1"/>
  <c r="P85" i="8" s="1"/>
  <c r="P85" i="9"/>
  <c r="D73" i="8"/>
  <c r="E73" i="8" s="1"/>
  <c r="F73" i="8" s="1"/>
  <c r="G73" i="8" s="1"/>
  <c r="H73" i="8" s="1"/>
  <c r="I73" i="8" s="1"/>
  <c r="J73" i="8" s="1"/>
  <c r="K73" i="8" s="1"/>
  <c r="L73" i="8" s="1"/>
  <c r="M73" i="8" s="1"/>
  <c r="N73" i="8" s="1"/>
  <c r="O73" i="8" s="1"/>
  <c r="P73" i="8" s="1"/>
  <c r="P73" i="9"/>
  <c r="D61" i="8"/>
  <c r="P61" i="9"/>
  <c r="D49" i="8"/>
  <c r="P49" i="9"/>
  <c r="D37" i="8"/>
  <c r="P37" i="9"/>
  <c r="D25" i="8"/>
  <c r="E25" i="8" s="1"/>
  <c r="F25" i="8" s="1"/>
  <c r="G25" i="8" s="1"/>
  <c r="H25" i="8" s="1"/>
  <c r="I25" i="8" s="1"/>
  <c r="J25" i="8" s="1"/>
  <c r="K25" i="8" s="1"/>
  <c r="L25" i="8" s="1"/>
  <c r="M25" i="8" s="1"/>
  <c r="N25" i="8" s="1"/>
  <c r="O25" i="8" s="1"/>
  <c r="P25" i="8" s="1"/>
  <c r="P25" i="9"/>
  <c r="D13" i="8"/>
  <c r="E13" i="8" s="1"/>
  <c r="F13" i="8" s="1"/>
  <c r="G13" i="8" s="1"/>
  <c r="H13" i="8" s="1"/>
  <c r="I13" i="8" s="1"/>
  <c r="J13" i="8" s="1"/>
  <c r="K13" i="8" s="1"/>
  <c r="L13" i="8" s="1"/>
  <c r="M13" i="8" s="1"/>
  <c r="N13" i="8" s="1"/>
  <c r="O13" i="8" s="1"/>
  <c r="P13" i="8" s="1"/>
  <c r="P13" i="9"/>
  <c r="AC329" i="7"/>
  <c r="Q329" i="9"/>
  <c r="AC317" i="7"/>
  <c r="Q317" i="9"/>
  <c r="AC305" i="7"/>
  <c r="Q305" i="9"/>
  <c r="AC293" i="7"/>
  <c r="Q293" i="9"/>
  <c r="AC281" i="7"/>
  <c r="Q281" i="9"/>
  <c r="AC269" i="7"/>
  <c r="Q269" i="9"/>
  <c r="AC257" i="7"/>
  <c r="Q257" i="9"/>
  <c r="AC245" i="7"/>
  <c r="Q245" i="9"/>
  <c r="AC233" i="7"/>
  <c r="Q233" i="9"/>
  <c r="AC221" i="7"/>
  <c r="Q221" i="9"/>
  <c r="AC209" i="7"/>
  <c r="Q209" i="9"/>
  <c r="AC197" i="7"/>
  <c r="Q197" i="9"/>
  <c r="AC185" i="7"/>
  <c r="Q185" i="9"/>
  <c r="AC173" i="7"/>
  <c r="Q173" i="9"/>
  <c r="AC161" i="7"/>
  <c r="Q161" i="9"/>
  <c r="AC149" i="7"/>
  <c r="Q149" i="9"/>
  <c r="AC137" i="7"/>
  <c r="Q137" i="9"/>
  <c r="AC125" i="7"/>
  <c r="Q125" i="9"/>
  <c r="AC113" i="7"/>
  <c r="Q113" i="9"/>
  <c r="AC101" i="7"/>
  <c r="Q101" i="9"/>
  <c r="AC89" i="7"/>
  <c r="Q89" i="9"/>
  <c r="AC77" i="7"/>
  <c r="Q77" i="9"/>
  <c r="AC65" i="7"/>
  <c r="Q65" i="9"/>
  <c r="AC53" i="7"/>
  <c r="Q53" i="9"/>
  <c r="AC41" i="7"/>
  <c r="Q41" i="9"/>
  <c r="AC29" i="7"/>
  <c r="Q29" i="9"/>
  <c r="AC17" i="7"/>
  <c r="Q17" i="9"/>
  <c r="AC5" i="7"/>
  <c r="Q5" i="9"/>
  <c r="AB321" i="7"/>
  <c r="R321" i="9"/>
  <c r="AB309" i="7"/>
  <c r="R309" i="9"/>
  <c r="AB297" i="7"/>
  <c r="R297" i="9"/>
  <c r="AB285" i="7"/>
  <c r="R285" i="9"/>
  <c r="AB273" i="7"/>
  <c r="R273" i="9"/>
  <c r="AB261" i="7"/>
  <c r="R261" i="9"/>
  <c r="AB249" i="7"/>
  <c r="R249" i="9"/>
  <c r="AB237" i="7"/>
  <c r="R237" i="9"/>
  <c r="AB225" i="7"/>
  <c r="R225" i="9"/>
  <c r="AB213" i="7"/>
  <c r="R213" i="9"/>
  <c r="AB201" i="7"/>
  <c r="R201" i="9"/>
  <c r="AB189" i="7"/>
  <c r="R189" i="9"/>
  <c r="AB177" i="7"/>
  <c r="R177" i="9"/>
  <c r="AB165" i="7"/>
  <c r="R165" i="9"/>
  <c r="AB153" i="7"/>
  <c r="R153" i="9"/>
  <c r="AB141" i="7"/>
  <c r="R141" i="9"/>
  <c r="AB129" i="7"/>
  <c r="R129" i="9"/>
  <c r="AB117" i="7"/>
  <c r="R117" i="9"/>
  <c r="AB105" i="7"/>
  <c r="R105" i="9"/>
  <c r="AB93" i="7"/>
  <c r="R93" i="9"/>
  <c r="AB81" i="7"/>
  <c r="R81" i="9"/>
  <c r="AB69" i="7"/>
  <c r="R69" i="9"/>
  <c r="AB57" i="7"/>
  <c r="R57" i="9"/>
  <c r="AB45" i="7"/>
  <c r="R45" i="9"/>
  <c r="AB33" i="7"/>
  <c r="R33" i="9"/>
  <c r="AB21" i="7"/>
  <c r="R21" i="9"/>
  <c r="AB9" i="7"/>
  <c r="R9" i="9"/>
  <c r="AA325" i="7"/>
  <c r="S325" i="9"/>
  <c r="AA313" i="7"/>
  <c r="S313" i="9"/>
  <c r="AA301" i="7"/>
  <c r="S301" i="9"/>
  <c r="AA289" i="7"/>
  <c r="S289" i="9"/>
  <c r="AA277" i="7"/>
  <c r="S277" i="9"/>
  <c r="AA265" i="7"/>
  <c r="S265" i="9"/>
  <c r="AA253" i="7"/>
  <c r="S253" i="9"/>
  <c r="AA241" i="7"/>
  <c r="S241" i="9"/>
  <c r="AA229" i="7"/>
  <c r="S229" i="9"/>
  <c r="AA217" i="7"/>
  <c r="S217" i="9"/>
  <c r="AA205" i="7"/>
  <c r="S205" i="9"/>
  <c r="AA193" i="7"/>
  <c r="S193" i="9"/>
  <c r="AA181" i="7"/>
  <c r="S181" i="9"/>
  <c r="AA169" i="7"/>
  <c r="S169" i="9"/>
  <c r="AA157" i="7"/>
  <c r="S157" i="9"/>
  <c r="AA145" i="7"/>
  <c r="S145" i="9"/>
  <c r="AA133" i="7"/>
  <c r="S133" i="9"/>
  <c r="AA121" i="7"/>
  <c r="S121" i="9"/>
  <c r="AA109" i="7"/>
  <c r="S109" i="9"/>
  <c r="AA97" i="7"/>
  <c r="S97" i="9"/>
  <c r="AA85" i="7"/>
  <c r="S85" i="9"/>
  <c r="AA73" i="7"/>
  <c r="S73" i="9"/>
  <c r="AA61" i="7"/>
  <c r="S61" i="9"/>
  <c r="AA49" i="7"/>
  <c r="S49" i="9"/>
  <c r="AA37" i="7"/>
  <c r="S37" i="9"/>
  <c r="AA25" i="7"/>
  <c r="S25" i="9"/>
  <c r="AA13" i="7"/>
  <c r="S13" i="9"/>
  <c r="Z329" i="7"/>
  <c r="T329" i="9"/>
  <c r="Z317" i="7"/>
  <c r="T317" i="9"/>
  <c r="Z305" i="7"/>
  <c r="T305" i="9"/>
  <c r="Z293" i="7"/>
  <c r="T293" i="9"/>
  <c r="Z281" i="7"/>
  <c r="T281" i="9"/>
  <c r="Z269" i="7"/>
  <c r="T269" i="9"/>
  <c r="Z257" i="7"/>
  <c r="T257" i="9"/>
  <c r="Z245" i="7"/>
  <c r="T245" i="9"/>
  <c r="Z233" i="7"/>
  <c r="T233" i="9"/>
  <c r="Z221" i="7"/>
  <c r="T221" i="9"/>
  <c r="Z209" i="7"/>
  <c r="T209" i="9"/>
  <c r="Z197" i="7"/>
  <c r="T197" i="9"/>
  <c r="Z185" i="7"/>
  <c r="T185" i="9"/>
  <c r="Z173" i="7"/>
  <c r="T173" i="9"/>
  <c r="Z161" i="7"/>
  <c r="T161" i="9"/>
  <c r="Z149" i="7"/>
  <c r="T149" i="9"/>
  <c r="Z137" i="7"/>
  <c r="T137" i="9"/>
  <c r="Z125" i="7"/>
  <c r="T125" i="9"/>
  <c r="Z113" i="7"/>
  <c r="T113" i="9"/>
  <c r="Z101" i="7"/>
  <c r="T101" i="9"/>
  <c r="Z89" i="7"/>
  <c r="T89" i="9"/>
  <c r="Z77" i="7"/>
  <c r="T77" i="9"/>
  <c r="Z65" i="7"/>
  <c r="T65" i="9"/>
  <c r="Z53" i="7"/>
  <c r="T53" i="9"/>
  <c r="Z41" i="7"/>
  <c r="T41" i="9"/>
  <c r="Z29" i="7"/>
  <c r="T29" i="9"/>
  <c r="Z17" i="7"/>
  <c r="T17" i="9"/>
  <c r="Z5" i="7"/>
  <c r="T5" i="9"/>
  <c r="Y321" i="7"/>
  <c r="U321" i="9"/>
  <c r="Y309" i="7"/>
  <c r="U309" i="9"/>
  <c r="Y297" i="7"/>
  <c r="U297" i="9"/>
  <c r="Y285" i="7"/>
  <c r="U285" i="9"/>
  <c r="Y273" i="7"/>
  <c r="U273" i="9"/>
  <c r="Y261" i="7"/>
  <c r="U261" i="9"/>
  <c r="Y249" i="7"/>
  <c r="U249" i="9"/>
  <c r="Y237" i="7"/>
  <c r="U237" i="9"/>
  <c r="Y225" i="7"/>
  <c r="U225" i="9"/>
  <c r="Y213" i="7"/>
  <c r="U213" i="9"/>
  <c r="Y201" i="7"/>
  <c r="U201" i="9"/>
  <c r="Y189" i="7"/>
  <c r="U189" i="9"/>
  <c r="Y177" i="7"/>
  <c r="U177" i="9"/>
  <c r="Y165" i="7"/>
  <c r="U165" i="9"/>
  <c r="Y153" i="7"/>
  <c r="U153" i="9"/>
  <c r="Y141" i="7"/>
  <c r="U141" i="9"/>
  <c r="Y129" i="7"/>
  <c r="U129" i="9"/>
  <c r="Y117" i="7"/>
  <c r="U117" i="9"/>
  <c r="Y105" i="7"/>
  <c r="U105" i="9"/>
  <c r="Y93" i="7"/>
  <c r="U93" i="9"/>
  <c r="Y81" i="7"/>
  <c r="U81" i="9"/>
  <c r="Y69" i="7"/>
  <c r="U69" i="9"/>
  <c r="Y57" i="7"/>
  <c r="U57" i="9"/>
  <c r="Y45" i="7"/>
  <c r="U45" i="9"/>
  <c r="Y33" i="7"/>
  <c r="U33" i="9"/>
  <c r="Y21" i="7"/>
  <c r="U21" i="9"/>
  <c r="Y9" i="7"/>
  <c r="U9" i="9"/>
  <c r="X325" i="7"/>
  <c r="V325" i="9"/>
  <c r="X313" i="7"/>
  <c r="V313" i="9"/>
  <c r="X301" i="7"/>
  <c r="V301" i="9"/>
  <c r="X289" i="7"/>
  <c r="V289" i="9"/>
  <c r="X277" i="7"/>
  <c r="V277" i="9"/>
  <c r="X265" i="7"/>
  <c r="V265" i="9"/>
  <c r="X253" i="7"/>
  <c r="V253" i="9"/>
  <c r="X241" i="7"/>
  <c r="V241" i="9"/>
  <c r="X229" i="7"/>
  <c r="V229" i="9"/>
  <c r="X217" i="7"/>
  <c r="V217" i="9"/>
  <c r="X205" i="7"/>
  <c r="V205" i="9"/>
  <c r="X193" i="7"/>
  <c r="V193" i="9"/>
  <c r="X181" i="7"/>
  <c r="V181" i="9"/>
  <c r="X169" i="7"/>
  <c r="V169" i="9"/>
  <c r="X157" i="7"/>
  <c r="V157" i="9"/>
  <c r="X145" i="7"/>
  <c r="V145" i="9"/>
  <c r="X133" i="7"/>
  <c r="V133" i="9"/>
  <c r="X121" i="7"/>
  <c r="V121" i="9"/>
  <c r="X109" i="7"/>
  <c r="V109" i="9"/>
  <c r="X97" i="7"/>
  <c r="V97" i="9"/>
  <c r="X85" i="7"/>
  <c r="V85" i="9"/>
  <c r="X73" i="7"/>
  <c r="V73" i="9"/>
  <c r="X61" i="7"/>
  <c r="V61" i="9"/>
  <c r="X49" i="7"/>
  <c r="V49" i="9"/>
  <c r="X37" i="7"/>
  <c r="V37" i="9"/>
  <c r="X25" i="7"/>
  <c r="V25" i="9"/>
  <c r="X13" i="7"/>
  <c r="V13" i="9"/>
  <c r="W329" i="7"/>
  <c r="W329" i="9"/>
  <c r="W317" i="7"/>
  <c r="W317" i="9"/>
  <c r="W305" i="7"/>
  <c r="W305" i="9"/>
  <c r="W293" i="7"/>
  <c r="W293" i="9"/>
  <c r="W281" i="7"/>
  <c r="W281" i="9"/>
  <c r="W269" i="7"/>
  <c r="W269" i="9"/>
  <c r="W257" i="7"/>
  <c r="W257" i="9"/>
  <c r="W245" i="7"/>
  <c r="W245" i="9"/>
  <c r="W233" i="7"/>
  <c r="W233" i="9"/>
  <c r="W221" i="7"/>
  <c r="W221" i="9"/>
  <c r="W209" i="7"/>
  <c r="W209" i="9"/>
  <c r="W197" i="7"/>
  <c r="W197" i="9"/>
  <c r="W185" i="7"/>
  <c r="W185" i="9"/>
  <c r="W173" i="7"/>
  <c r="W173" i="9"/>
  <c r="W161" i="7"/>
  <c r="W161" i="9"/>
  <c r="W149" i="7"/>
  <c r="W149" i="9"/>
  <c r="W137" i="7"/>
  <c r="W137" i="9"/>
  <c r="W125" i="7"/>
  <c r="W125" i="9"/>
  <c r="W113" i="7"/>
  <c r="W113" i="9"/>
  <c r="W101" i="7"/>
  <c r="W101" i="9"/>
  <c r="W89" i="7"/>
  <c r="W89" i="9"/>
  <c r="W77" i="7"/>
  <c r="W77" i="9"/>
  <c r="W65" i="7"/>
  <c r="W65" i="9"/>
  <c r="W53" i="7"/>
  <c r="W53" i="9"/>
  <c r="W41" i="7"/>
  <c r="W41" i="9"/>
  <c r="W29" i="7"/>
  <c r="W29" i="9"/>
  <c r="W17" i="7"/>
  <c r="W17" i="9"/>
  <c r="W5" i="7"/>
  <c r="W5" i="9"/>
  <c r="V321" i="7"/>
  <c r="X321" i="9"/>
  <c r="V309" i="7"/>
  <c r="X309" i="9"/>
  <c r="V297" i="7"/>
  <c r="X297" i="9"/>
  <c r="V285" i="7"/>
  <c r="X285" i="9"/>
  <c r="V273" i="7"/>
  <c r="X273" i="9"/>
  <c r="V261" i="7"/>
  <c r="X261" i="9"/>
  <c r="V249" i="7"/>
  <c r="X249" i="9"/>
  <c r="V237" i="7"/>
  <c r="X237" i="9"/>
  <c r="V225" i="7"/>
  <c r="X225" i="9"/>
  <c r="V213" i="7"/>
  <c r="X213" i="9"/>
  <c r="V201" i="7"/>
  <c r="X201" i="9"/>
  <c r="V189" i="7"/>
  <c r="X189" i="9"/>
  <c r="V177" i="7"/>
  <c r="X177" i="9"/>
  <c r="V165" i="7"/>
  <c r="X165" i="9"/>
  <c r="V153" i="7"/>
  <c r="X153" i="9"/>
  <c r="V141" i="7"/>
  <c r="X141" i="9"/>
  <c r="V129" i="7"/>
  <c r="X129" i="9"/>
  <c r="V117" i="7"/>
  <c r="X117" i="9"/>
  <c r="V105" i="7"/>
  <c r="X105" i="9"/>
  <c r="V93" i="7"/>
  <c r="X93" i="9"/>
  <c r="V81" i="7"/>
  <c r="X81" i="9"/>
  <c r="V69" i="7"/>
  <c r="X69" i="9"/>
  <c r="V57" i="7"/>
  <c r="X57" i="9"/>
  <c r="V45" i="7"/>
  <c r="X45" i="9"/>
  <c r="V33" i="7"/>
  <c r="X33" i="9"/>
  <c r="V21" i="7"/>
  <c r="X21" i="9"/>
  <c r="V9" i="7"/>
  <c r="X9" i="9"/>
  <c r="U325" i="7"/>
  <c r="Y325" i="9"/>
  <c r="U313" i="7"/>
  <c r="Y313" i="9"/>
  <c r="U301" i="7"/>
  <c r="Y301" i="9"/>
  <c r="U289" i="7"/>
  <c r="Y289" i="9"/>
  <c r="U277" i="7"/>
  <c r="Y277" i="9"/>
  <c r="U265" i="7"/>
  <c r="Y265" i="9"/>
  <c r="U253" i="7"/>
  <c r="Y253" i="9"/>
  <c r="U241" i="7"/>
  <c r="Y241" i="9"/>
  <c r="U229" i="7"/>
  <c r="Y229" i="9"/>
  <c r="U217" i="7"/>
  <c r="Y217" i="9"/>
  <c r="U205" i="7"/>
  <c r="Y205" i="9"/>
  <c r="U193" i="7"/>
  <c r="Y193" i="9"/>
  <c r="U181" i="7"/>
  <c r="Y181" i="9"/>
  <c r="U169" i="7"/>
  <c r="Y169" i="9"/>
  <c r="U157" i="7"/>
  <c r="Y157" i="9"/>
  <c r="U145" i="7"/>
  <c r="Y145" i="9"/>
  <c r="U133" i="7"/>
  <c r="Y133" i="9"/>
  <c r="U121" i="7"/>
  <c r="Y121" i="9"/>
  <c r="U109" i="7"/>
  <c r="Y109" i="9"/>
  <c r="U97" i="7"/>
  <c r="Y97" i="9"/>
  <c r="U85" i="7"/>
  <c r="Y85" i="9"/>
  <c r="U73" i="7"/>
  <c r="Y73" i="9"/>
  <c r="U61" i="7"/>
  <c r="Y61" i="9"/>
  <c r="U49" i="7"/>
  <c r="Y49" i="9"/>
  <c r="U37" i="7"/>
  <c r="Y37" i="9"/>
  <c r="U25" i="7"/>
  <c r="Y25" i="9"/>
  <c r="U13" i="7"/>
  <c r="Y13" i="9"/>
  <c r="T329" i="7"/>
  <c r="Z329" i="9"/>
  <c r="T317" i="7"/>
  <c r="Z317" i="9"/>
  <c r="T305" i="7"/>
  <c r="Z305" i="9"/>
  <c r="T293" i="7"/>
  <c r="Z293" i="9"/>
  <c r="T281" i="7"/>
  <c r="Z281" i="9"/>
  <c r="T269" i="7"/>
  <c r="Z269" i="9"/>
  <c r="T257" i="7"/>
  <c r="Z257" i="9"/>
  <c r="T245" i="7"/>
  <c r="Z245" i="9"/>
  <c r="T233" i="7"/>
  <c r="Z233" i="9"/>
  <c r="T221" i="7"/>
  <c r="Z221" i="9"/>
  <c r="T209" i="7"/>
  <c r="Z209" i="9"/>
  <c r="T197" i="7"/>
  <c r="Z197" i="9"/>
  <c r="T185" i="7"/>
  <c r="Z185" i="9"/>
  <c r="T173" i="7"/>
  <c r="Z173" i="9"/>
  <c r="T161" i="7"/>
  <c r="Z161" i="9"/>
  <c r="T149" i="7"/>
  <c r="Z149" i="9"/>
  <c r="T137" i="7"/>
  <c r="Z137" i="9"/>
  <c r="T125" i="7"/>
  <c r="Z125" i="9"/>
  <c r="T113" i="7"/>
  <c r="Z113" i="9"/>
  <c r="T101" i="7"/>
  <c r="Z101" i="9"/>
  <c r="T89" i="7"/>
  <c r="Z89" i="9"/>
  <c r="T77" i="7"/>
  <c r="Z77" i="9"/>
  <c r="T65" i="7"/>
  <c r="Z65" i="9"/>
  <c r="T53" i="7"/>
  <c r="Z53" i="9"/>
  <c r="T41" i="7"/>
  <c r="Z41" i="9"/>
  <c r="T29" i="7"/>
  <c r="Z29" i="9"/>
  <c r="T17" i="7"/>
  <c r="Z17" i="9"/>
  <c r="T5" i="7"/>
  <c r="Z5" i="9"/>
  <c r="S321" i="7"/>
  <c r="AA321" i="9"/>
  <c r="S309" i="7"/>
  <c r="AA309" i="9"/>
  <c r="S297" i="7"/>
  <c r="AA297" i="9"/>
  <c r="S285" i="7"/>
  <c r="AA285" i="9"/>
  <c r="S273" i="7"/>
  <c r="AA273" i="9"/>
  <c r="S261" i="7"/>
  <c r="AA261" i="9"/>
  <c r="S249" i="7"/>
  <c r="AA249" i="9"/>
  <c r="S237" i="7"/>
  <c r="AA237" i="9"/>
  <c r="S225" i="7"/>
  <c r="AA225" i="9"/>
  <c r="S213" i="7"/>
  <c r="AA213" i="9"/>
  <c r="S201" i="7"/>
  <c r="AA201" i="9"/>
  <c r="S189" i="7"/>
  <c r="AA189" i="9"/>
  <c r="S177" i="7"/>
  <c r="AA177" i="9"/>
  <c r="S165" i="7"/>
  <c r="AA165" i="9"/>
  <c r="S153" i="7"/>
  <c r="AA153" i="9"/>
  <c r="S141" i="7"/>
  <c r="AA141" i="9"/>
  <c r="S129" i="7"/>
  <c r="AA129" i="9"/>
  <c r="S117" i="7"/>
  <c r="AA117" i="9"/>
  <c r="S105" i="7"/>
  <c r="AA105" i="9"/>
  <c r="S93" i="7"/>
  <c r="AA93" i="9"/>
  <c r="S81" i="7"/>
  <c r="AA81" i="9"/>
  <c r="S69" i="7"/>
  <c r="AA69" i="9"/>
  <c r="S57" i="7"/>
  <c r="AA57" i="9"/>
  <c r="S45" i="7"/>
  <c r="AA45" i="9"/>
  <c r="S33" i="7"/>
  <c r="AA33" i="9"/>
  <c r="S21" i="7"/>
  <c r="AA21" i="9"/>
  <c r="S9" i="7"/>
  <c r="AA9" i="9"/>
  <c r="R325" i="7"/>
  <c r="AB325" i="9"/>
  <c r="R313" i="7"/>
  <c r="AB313" i="9"/>
  <c r="R301" i="7"/>
  <c r="AB301" i="9"/>
  <c r="R289" i="7"/>
  <c r="AB289" i="9"/>
  <c r="R277" i="7"/>
  <c r="AB277" i="9"/>
  <c r="R265" i="7"/>
  <c r="AB265" i="9"/>
  <c r="R253" i="7"/>
  <c r="AB253" i="9"/>
  <c r="R241" i="7"/>
  <c r="AB241" i="9"/>
  <c r="R229" i="7"/>
  <c r="AB229" i="9"/>
  <c r="R217" i="7"/>
  <c r="AB217" i="9"/>
  <c r="R205" i="7"/>
  <c r="AB205" i="9"/>
  <c r="R193" i="7"/>
  <c r="AB193" i="9"/>
  <c r="R181" i="7"/>
  <c r="AB181" i="9"/>
  <c r="R169" i="7"/>
  <c r="AB169" i="9"/>
  <c r="R157" i="7"/>
  <c r="AB157" i="9"/>
  <c r="R145" i="7"/>
  <c r="AB145" i="9"/>
  <c r="R133" i="7"/>
  <c r="AB133" i="9"/>
  <c r="R121" i="7"/>
  <c r="AB121" i="9"/>
  <c r="R109" i="7"/>
  <c r="AB109" i="9"/>
  <c r="R97" i="7"/>
  <c r="AB97" i="9"/>
  <c r="R85" i="7"/>
  <c r="AB85" i="9"/>
  <c r="R73" i="7"/>
  <c r="AB73" i="9"/>
  <c r="R61" i="7"/>
  <c r="AB61" i="9"/>
  <c r="R49" i="7"/>
  <c r="AB49" i="9"/>
  <c r="R37" i="7"/>
  <c r="AB37" i="9"/>
  <c r="R25" i="7"/>
  <c r="AB25" i="9"/>
  <c r="R13" i="7"/>
  <c r="AB13" i="9"/>
  <c r="Q329" i="7"/>
  <c r="Q329" i="8"/>
  <c r="R329" i="8" s="1"/>
  <c r="S329" i="8" s="1"/>
  <c r="T329" i="8" s="1"/>
  <c r="U329" i="8" s="1"/>
  <c r="V329" i="8" s="1"/>
  <c r="W329" i="8" s="1"/>
  <c r="X329" i="8" s="1"/>
  <c r="Y329" i="8" s="1"/>
  <c r="Z329" i="8" s="1"/>
  <c r="AA329" i="8" s="1"/>
  <c r="AB329" i="8" s="1"/>
  <c r="AC329" i="8" s="1"/>
  <c r="AC329" i="9"/>
  <c r="Q317" i="7"/>
  <c r="Q317" i="8"/>
  <c r="AC317" i="9"/>
  <c r="Q305" i="7"/>
  <c r="Q305" i="8"/>
  <c r="R305" i="8" s="1"/>
  <c r="S305" i="8" s="1"/>
  <c r="T305" i="8" s="1"/>
  <c r="U305" i="8" s="1"/>
  <c r="V305" i="8" s="1"/>
  <c r="W305" i="8" s="1"/>
  <c r="X305" i="8" s="1"/>
  <c r="Y305" i="8" s="1"/>
  <c r="Z305" i="8" s="1"/>
  <c r="AA305" i="8" s="1"/>
  <c r="AB305" i="8" s="1"/>
  <c r="AC305" i="8" s="1"/>
  <c r="AC305" i="9"/>
  <c r="Q293" i="7"/>
  <c r="Q293" i="8"/>
  <c r="R293" i="8" s="1"/>
  <c r="S293" i="8" s="1"/>
  <c r="T293" i="8" s="1"/>
  <c r="U293" i="8" s="1"/>
  <c r="V293" i="8" s="1"/>
  <c r="W293" i="8" s="1"/>
  <c r="X293" i="8" s="1"/>
  <c r="Y293" i="8" s="1"/>
  <c r="Z293" i="8" s="1"/>
  <c r="AA293" i="8" s="1"/>
  <c r="AB293" i="8" s="1"/>
  <c r="AC293" i="8" s="1"/>
  <c r="AC293" i="9"/>
  <c r="Q281" i="7"/>
  <c r="Q281" i="8"/>
  <c r="AC281" i="9"/>
  <c r="Q269" i="7"/>
  <c r="Q269" i="8"/>
  <c r="AC269" i="9"/>
  <c r="Q257" i="7"/>
  <c r="Q257" i="8"/>
  <c r="AC257" i="9"/>
  <c r="Q245" i="7"/>
  <c r="Q245" i="8"/>
  <c r="AC245" i="9"/>
  <c r="Q233" i="7"/>
  <c r="Q233" i="8"/>
  <c r="R233" i="8" s="1"/>
  <c r="S233" i="8" s="1"/>
  <c r="T233" i="8" s="1"/>
  <c r="U233" i="8" s="1"/>
  <c r="V233" i="8" s="1"/>
  <c r="W233" i="8" s="1"/>
  <c r="X233" i="8" s="1"/>
  <c r="Y233" i="8" s="1"/>
  <c r="Z233" i="8" s="1"/>
  <c r="AA233" i="8" s="1"/>
  <c r="AB233" i="8" s="1"/>
  <c r="AC233" i="8" s="1"/>
  <c r="AC233" i="9"/>
  <c r="Q221" i="7"/>
  <c r="Q221" i="8"/>
  <c r="R221" i="8" s="1"/>
  <c r="S221" i="8" s="1"/>
  <c r="T221" i="8" s="1"/>
  <c r="U221" i="8" s="1"/>
  <c r="AC221" i="9"/>
  <c r="Q209" i="7"/>
  <c r="Q209" i="8"/>
  <c r="R209" i="8" s="1"/>
  <c r="S209" i="8" s="1"/>
  <c r="T209" i="8" s="1"/>
  <c r="U209" i="8" s="1"/>
  <c r="V209" i="8" s="1"/>
  <c r="W209" i="8" s="1"/>
  <c r="X209" i="8" s="1"/>
  <c r="Y209" i="8" s="1"/>
  <c r="Z209" i="8" s="1"/>
  <c r="AA209" i="8" s="1"/>
  <c r="AB209" i="8" s="1"/>
  <c r="AC209" i="8" s="1"/>
  <c r="AC209" i="9"/>
  <c r="Q197" i="7"/>
  <c r="Q197" i="8"/>
  <c r="AC197" i="9"/>
  <c r="Q185" i="7"/>
  <c r="Q185" i="8"/>
  <c r="AC185" i="9"/>
  <c r="Q173" i="7"/>
  <c r="Q173" i="8"/>
  <c r="R173" i="8" s="1"/>
  <c r="AC173" i="9"/>
  <c r="Q161" i="7"/>
  <c r="Q161" i="8"/>
  <c r="AC161" i="9"/>
  <c r="Q149" i="7"/>
  <c r="Q149" i="8"/>
  <c r="AC149" i="9"/>
  <c r="Q137" i="7"/>
  <c r="Q137" i="8"/>
  <c r="R137" i="8" s="1"/>
  <c r="AC137" i="9"/>
  <c r="Q125" i="7"/>
  <c r="Q125" i="8"/>
  <c r="R125" i="8" s="1"/>
  <c r="S125" i="8" s="1"/>
  <c r="T125" i="8" s="1"/>
  <c r="AC125" i="9"/>
  <c r="Q113" i="7"/>
  <c r="Q113" i="8"/>
  <c r="R113" i="8" s="1"/>
  <c r="S113" i="8" s="1"/>
  <c r="T113" i="8" s="1"/>
  <c r="U113" i="8" s="1"/>
  <c r="V113" i="8" s="1"/>
  <c r="W113" i="8" s="1"/>
  <c r="X113" i="8" s="1"/>
  <c r="Y113" i="8" s="1"/>
  <c r="Z113" i="8" s="1"/>
  <c r="AA113" i="8" s="1"/>
  <c r="AB113" i="8" s="1"/>
  <c r="AC113" i="8" s="1"/>
  <c r="AC113" i="9"/>
  <c r="Q101" i="7"/>
  <c r="Q101" i="8"/>
  <c r="AC101" i="9"/>
  <c r="Q89" i="7"/>
  <c r="Q89" i="8"/>
  <c r="AC89" i="9"/>
  <c r="Q77" i="7"/>
  <c r="Q77" i="8"/>
  <c r="AC77" i="9"/>
  <c r="Q65" i="7"/>
  <c r="Q65" i="8"/>
  <c r="R65" i="8" s="1"/>
  <c r="S65" i="8" s="1"/>
  <c r="T65" i="8" s="1"/>
  <c r="U65" i="8" s="1"/>
  <c r="V65" i="8" s="1"/>
  <c r="W65" i="8" s="1"/>
  <c r="X65" i="8" s="1"/>
  <c r="Y65" i="8" s="1"/>
  <c r="Z65" i="8" s="1"/>
  <c r="AA65" i="8" s="1"/>
  <c r="AB65" i="8" s="1"/>
  <c r="AC65" i="8" s="1"/>
  <c r="AC65" i="9"/>
  <c r="Q53" i="7"/>
  <c r="Q53" i="8"/>
  <c r="R53" i="8" s="1"/>
  <c r="S53" i="8" s="1"/>
  <c r="T53" i="8" s="1"/>
  <c r="U53" i="8" s="1"/>
  <c r="V53" i="8" s="1"/>
  <c r="W53" i="8" s="1"/>
  <c r="X53" i="8" s="1"/>
  <c r="Y53" i="8" s="1"/>
  <c r="Z53" i="8" s="1"/>
  <c r="AA53" i="8" s="1"/>
  <c r="AB53" i="8" s="1"/>
  <c r="AC53" i="8" s="1"/>
  <c r="AC53" i="9"/>
  <c r="Q41" i="7"/>
  <c r="Q41" i="8"/>
  <c r="AC41" i="9"/>
  <c r="Q29" i="7"/>
  <c r="Q29" i="8"/>
  <c r="AC29" i="9"/>
  <c r="Q17" i="7"/>
  <c r="Q17" i="8"/>
  <c r="AC17" i="9"/>
  <c r="Q5" i="7"/>
  <c r="Q5" i="8"/>
  <c r="AC5" i="9"/>
  <c r="BB334" i="13"/>
  <c r="AO334" i="13"/>
  <c r="BB334" i="12"/>
  <c r="AO334" i="12"/>
  <c r="BB334" i="11"/>
  <c r="AO334" i="11"/>
  <c r="AG345" i="13"/>
  <c r="AT345" i="13"/>
  <c r="AT345" i="12"/>
  <c r="AG345" i="12"/>
  <c r="AT345" i="11"/>
  <c r="AG345" i="11"/>
  <c r="AY344" i="13"/>
  <c r="AL344" i="13"/>
  <c r="AY344" i="12"/>
  <c r="AL344" i="12"/>
  <c r="AY344" i="11"/>
  <c r="AL344" i="11"/>
  <c r="AY359" i="13"/>
  <c r="AL359" i="13"/>
  <c r="AL359" i="12"/>
  <c r="AY359" i="12"/>
  <c r="AY359" i="11"/>
  <c r="AL359" i="11"/>
  <c r="H342" i="13"/>
  <c r="U342" i="13"/>
  <c r="H342" i="12"/>
  <c r="U342" i="12"/>
  <c r="U342" i="11"/>
  <c r="H342" i="11"/>
  <c r="N358" i="13"/>
  <c r="AA358" i="13"/>
  <c r="N358" i="12"/>
  <c r="AA358" i="12"/>
  <c r="AA358" i="11"/>
  <c r="N358" i="11"/>
  <c r="AS336" i="13"/>
  <c r="AF336" i="13"/>
  <c r="AS336" i="12"/>
  <c r="AF336" i="12"/>
  <c r="AS336" i="11"/>
  <c r="AF336" i="11"/>
  <c r="W336" i="13"/>
  <c r="J336" i="13"/>
  <c r="W336" i="12"/>
  <c r="J336" i="12"/>
  <c r="W336" i="11"/>
  <c r="J336" i="11"/>
  <c r="P345" i="13"/>
  <c r="AC345" i="13"/>
  <c r="AC345" i="12"/>
  <c r="P345" i="12"/>
  <c r="AC345" i="11"/>
  <c r="P345" i="11"/>
  <c r="Z355" i="13"/>
  <c r="M355" i="13"/>
  <c r="M355" i="12"/>
  <c r="Z355" i="12"/>
  <c r="Z355" i="11"/>
  <c r="M355" i="11"/>
  <c r="D348" i="13"/>
  <c r="Q348" i="13"/>
  <c r="Q348" i="12"/>
  <c r="D348" i="12"/>
  <c r="Q348" i="11"/>
  <c r="D348" i="11"/>
  <c r="AN344" i="13"/>
  <c r="BA344" i="13"/>
  <c r="BA344" i="12"/>
  <c r="AN344" i="12"/>
  <c r="BA344" i="11"/>
  <c r="AN344" i="11"/>
  <c r="F334" i="13"/>
  <c r="S334" i="13"/>
  <c r="S334" i="12"/>
  <c r="F334" i="12"/>
  <c r="S334" i="11"/>
  <c r="F334" i="11"/>
  <c r="Y352" i="13"/>
  <c r="L352" i="13"/>
  <c r="Y352" i="12"/>
  <c r="L352" i="12"/>
  <c r="Y352" i="11"/>
  <c r="L352" i="11"/>
  <c r="AZ335" i="13"/>
  <c r="AM335" i="13"/>
  <c r="AZ335" i="12"/>
  <c r="AM335" i="12"/>
  <c r="AZ335" i="11"/>
  <c r="AM335" i="11"/>
  <c r="AV351" i="13"/>
  <c r="AI351" i="13"/>
  <c r="AI351" i="12"/>
  <c r="AV351" i="12"/>
  <c r="AV351" i="11"/>
  <c r="AI351" i="11"/>
  <c r="AS340" i="13"/>
  <c r="AF340" i="13"/>
  <c r="AS340" i="12"/>
  <c r="AF340" i="12"/>
  <c r="AS340" i="11"/>
  <c r="AF340" i="11"/>
  <c r="W334" i="13"/>
  <c r="J334" i="13"/>
  <c r="W334" i="12"/>
  <c r="J334" i="12"/>
  <c r="W334" i="11"/>
  <c r="J334" i="11"/>
  <c r="D345" i="13"/>
  <c r="Q345" i="13"/>
  <c r="Q345" i="12"/>
  <c r="D345" i="12"/>
  <c r="Q345" i="11"/>
  <c r="D345" i="11"/>
  <c r="AT340" i="13"/>
  <c r="AG340" i="13"/>
  <c r="AT340" i="12"/>
  <c r="AG340" i="12"/>
  <c r="AT340" i="11"/>
  <c r="AG340" i="11"/>
  <c r="AX348" i="13"/>
  <c r="AK348" i="13"/>
  <c r="AX348" i="12"/>
  <c r="AK348" i="12"/>
  <c r="AX348" i="11"/>
  <c r="AK348" i="11"/>
  <c r="BB353" i="13"/>
  <c r="AO353" i="13"/>
  <c r="AO353" i="12"/>
  <c r="BB353" i="12"/>
  <c r="AO353" i="11"/>
  <c r="BB353" i="11"/>
  <c r="AB359" i="13"/>
  <c r="O359" i="13"/>
  <c r="AB359" i="12"/>
  <c r="O359" i="12"/>
  <c r="AB359" i="11"/>
  <c r="O359" i="11"/>
  <c r="Y350" i="13"/>
  <c r="L350" i="13"/>
  <c r="L350" i="12"/>
  <c r="Y350" i="12"/>
  <c r="Y350" i="11"/>
  <c r="L350" i="11"/>
  <c r="BC332" i="13"/>
  <c r="AP332" i="13"/>
  <c r="AP332" i="12"/>
  <c r="BC332" i="12"/>
  <c r="BC332" i="11"/>
  <c r="AP332" i="11"/>
  <c r="AC338" i="13"/>
  <c r="P338" i="13"/>
  <c r="AC338" i="12"/>
  <c r="P338" i="12"/>
  <c r="P338" i="11"/>
  <c r="AC338" i="11"/>
  <c r="AD341" i="13"/>
  <c r="AQ341" i="13"/>
  <c r="AQ341" i="12"/>
  <c r="AD341" i="12"/>
  <c r="AQ341" i="11"/>
  <c r="AD341" i="11"/>
  <c r="Q347" i="13"/>
  <c r="D347" i="13"/>
  <c r="Q347" i="12"/>
  <c r="D347" i="12"/>
  <c r="Q347" i="11"/>
  <c r="D347" i="11"/>
  <c r="AU349" i="13"/>
  <c r="AH349" i="13"/>
  <c r="AU349" i="12"/>
  <c r="AH349" i="12"/>
  <c r="AU349" i="11"/>
  <c r="AH349" i="11"/>
  <c r="AY354" i="13"/>
  <c r="AL354" i="13"/>
  <c r="AL354" i="12"/>
  <c r="AY354" i="12"/>
  <c r="AY354" i="11"/>
  <c r="AL354" i="11"/>
  <c r="S356" i="13"/>
  <c r="F356" i="13"/>
  <c r="S356" i="12"/>
  <c r="F356" i="12"/>
  <c r="S356" i="11"/>
  <c r="F356" i="11"/>
  <c r="R335" i="13"/>
  <c r="E335" i="13"/>
  <c r="R335" i="12"/>
  <c r="E335" i="12"/>
  <c r="R335" i="11"/>
  <c r="E335" i="11"/>
  <c r="AR338" i="13"/>
  <c r="AE338" i="13"/>
  <c r="AR338" i="12"/>
  <c r="AE338" i="12"/>
  <c r="AR338" i="11"/>
  <c r="AE338" i="11"/>
  <c r="AZ342" i="13"/>
  <c r="AM342" i="13"/>
  <c r="AZ342" i="12"/>
  <c r="AM342" i="12"/>
  <c r="AZ342" i="11"/>
  <c r="AM342" i="11"/>
  <c r="AV346" i="13"/>
  <c r="AI346" i="13"/>
  <c r="AV346" i="12"/>
  <c r="AI346" i="12"/>
  <c r="AV346" i="11"/>
  <c r="AI346" i="11"/>
  <c r="Z354" i="13"/>
  <c r="M354" i="13"/>
  <c r="M354" i="12"/>
  <c r="Z354" i="12"/>
  <c r="Z354" i="11"/>
  <c r="M354" i="11"/>
  <c r="AZ357" i="13"/>
  <c r="AM357" i="13"/>
  <c r="AM357" i="12"/>
  <c r="AZ357" i="12"/>
  <c r="AZ357" i="11"/>
  <c r="AM357" i="11"/>
  <c r="Q354" i="13"/>
  <c r="D354" i="13"/>
  <c r="D354" i="12"/>
  <c r="Q354" i="12"/>
  <c r="Q354" i="11"/>
  <c r="D354" i="11"/>
  <c r="BA357" i="13"/>
  <c r="AN357" i="13"/>
  <c r="AN357" i="12"/>
  <c r="BA357" i="12"/>
  <c r="BA357" i="11"/>
  <c r="AN357" i="11"/>
  <c r="X338" i="13"/>
  <c r="K338" i="13"/>
  <c r="X338" i="12"/>
  <c r="K338" i="12"/>
  <c r="X338" i="11"/>
  <c r="K338" i="11"/>
  <c r="AB333" i="13"/>
  <c r="O333" i="13"/>
  <c r="AB333" i="12"/>
  <c r="O333" i="12"/>
  <c r="AB333" i="11"/>
  <c r="O333" i="11"/>
  <c r="AG344" i="13"/>
  <c r="AT344" i="13"/>
  <c r="AT344" i="12"/>
  <c r="AG344" i="12"/>
  <c r="AT344" i="11"/>
  <c r="AG344" i="11"/>
  <c r="T350" i="13"/>
  <c r="G350" i="13"/>
  <c r="T350" i="12"/>
  <c r="G350" i="12"/>
  <c r="T350" i="11"/>
  <c r="G350" i="11"/>
  <c r="K355" i="13"/>
  <c r="X355" i="13"/>
  <c r="K355" i="12"/>
  <c r="X355" i="12"/>
  <c r="K355" i="11"/>
  <c r="X355" i="11"/>
  <c r="BB357" i="13"/>
  <c r="AO357" i="13"/>
  <c r="AO357" i="12"/>
  <c r="BB357" i="12"/>
  <c r="BB357" i="11"/>
  <c r="AO357" i="11"/>
  <c r="T336" i="13"/>
  <c r="G336" i="13"/>
  <c r="T336" i="12"/>
  <c r="G336" i="12"/>
  <c r="T336" i="11"/>
  <c r="G336" i="11"/>
  <c r="BC333" i="13"/>
  <c r="AP333" i="13"/>
  <c r="BC333" i="12"/>
  <c r="AP333" i="12"/>
  <c r="BC333" i="11"/>
  <c r="AP333" i="11"/>
  <c r="AY337" i="13"/>
  <c r="AL337" i="13"/>
  <c r="AY337" i="12"/>
  <c r="AL337" i="12"/>
  <c r="AY337" i="11"/>
  <c r="AL337" i="11"/>
  <c r="AY349" i="13"/>
  <c r="AL349" i="13"/>
  <c r="AY349" i="12"/>
  <c r="AL349" i="12"/>
  <c r="AY349" i="11"/>
  <c r="AL349" i="11"/>
  <c r="AU353" i="13"/>
  <c r="AH353" i="13"/>
  <c r="AU353" i="12"/>
  <c r="AH353" i="12"/>
  <c r="AU353" i="11"/>
  <c r="AH353" i="11"/>
  <c r="AQ357" i="13"/>
  <c r="AD357" i="13"/>
  <c r="AQ357" i="12"/>
  <c r="AD357" i="12"/>
  <c r="AQ357" i="11"/>
  <c r="AD357" i="11"/>
  <c r="AV338" i="13"/>
  <c r="AI338" i="13"/>
  <c r="AV338" i="12"/>
  <c r="AI338" i="12"/>
  <c r="AV338" i="11"/>
  <c r="AI338" i="11"/>
  <c r="AB318" i="13"/>
  <c r="O318" i="13"/>
  <c r="AB318" i="12"/>
  <c r="O318" i="12"/>
  <c r="AB318" i="11"/>
  <c r="O318" i="11"/>
  <c r="C48" i="7"/>
  <c r="C48" i="13"/>
  <c r="C48" i="12"/>
  <c r="C48" i="11"/>
  <c r="C144" i="7"/>
  <c r="C144" i="13"/>
  <c r="C144" i="12"/>
  <c r="C144" i="11"/>
  <c r="C252" i="7"/>
  <c r="C252" i="13"/>
  <c r="C252" i="12"/>
  <c r="C252" i="11"/>
  <c r="AC326" i="13"/>
  <c r="P326" i="13"/>
  <c r="P326" i="12"/>
  <c r="AC326" i="12"/>
  <c r="P326" i="11"/>
  <c r="AC326" i="11"/>
  <c r="AA317" i="13"/>
  <c r="N317" i="13"/>
  <c r="AA317" i="12"/>
  <c r="N317" i="12"/>
  <c r="AA317" i="11"/>
  <c r="N317" i="11"/>
  <c r="X329" i="13"/>
  <c r="K329" i="13"/>
  <c r="X329" i="12"/>
  <c r="K329" i="12"/>
  <c r="X329" i="11"/>
  <c r="K329" i="11"/>
  <c r="V325" i="13"/>
  <c r="I325" i="13"/>
  <c r="V325" i="12"/>
  <c r="I325" i="12"/>
  <c r="V325" i="11"/>
  <c r="I325" i="11"/>
  <c r="V318" i="13"/>
  <c r="I318" i="13"/>
  <c r="V318" i="12"/>
  <c r="I318" i="12"/>
  <c r="V318" i="11"/>
  <c r="I318" i="11"/>
  <c r="C14" i="7"/>
  <c r="C14" i="13"/>
  <c r="C14" i="12"/>
  <c r="C14" i="11"/>
  <c r="C38" i="7"/>
  <c r="C38" i="13"/>
  <c r="C38" i="12"/>
  <c r="C38" i="11"/>
  <c r="C62" i="7"/>
  <c r="C62" i="13"/>
  <c r="C62" i="12"/>
  <c r="C62" i="11"/>
  <c r="C86" i="7"/>
  <c r="C86" i="13"/>
  <c r="C86" i="12"/>
  <c r="C86" i="11"/>
  <c r="C98" i="7"/>
  <c r="C98" i="13"/>
  <c r="C98" i="12"/>
  <c r="C98" i="11"/>
  <c r="C122" i="7"/>
  <c r="C122" i="13"/>
  <c r="C122" i="12"/>
  <c r="C122" i="11"/>
  <c r="C134" i="7"/>
  <c r="C134" i="13"/>
  <c r="C134" i="12"/>
  <c r="C134" i="11"/>
  <c r="C146" i="7"/>
  <c r="C146" i="13"/>
  <c r="C146" i="12"/>
  <c r="C146" i="11"/>
  <c r="C158" i="7"/>
  <c r="C158" i="13"/>
  <c r="C158" i="12"/>
  <c r="C158" i="11"/>
  <c r="C170" i="7"/>
  <c r="C170" i="13"/>
  <c r="C170" i="12"/>
  <c r="C170" i="11"/>
  <c r="C182" i="7"/>
  <c r="C182" i="13"/>
  <c r="C182" i="12"/>
  <c r="C182" i="11"/>
  <c r="C194" i="7"/>
  <c r="C194" i="13"/>
  <c r="C194" i="12"/>
  <c r="C194" i="11"/>
  <c r="C206" i="7"/>
  <c r="C206" i="13"/>
  <c r="C206" i="12"/>
  <c r="C206" i="11"/>
  <c r="C218" i="7"/>
  <c r="C218" i="13"/>
  <c r="C218" i="12"/>
  <c r="C218" i="11"/>
  <c r="C230" i="7"/>
  <c r="C230" i="13"/>
  <c r="C230" i="12"/>
  <c r="C230" i="11"/>
  <c r="C242" i="7"/>
  <c r="C242" i="13"/>
  <c r="C242" i="12"/>
  <c r="C242" i="11"/>
  <c r="C254" i="7"/>
  <c r="C254" i="13"/>
  <c r="C254" i="12"/>
  <c r="C254" i="11"/>
  <c r="C266" i="7"/>
  <c r="C266" i="13"/>
  <c r="C266" i="12"/>
  <c r="C266" i="11"/>
  <c r="C278" i="7"/>
  <c r="C278" i="13"/>
  <c r="C278" i="12"/>
  <c r="C278" i="11"/>
  <c r="C290" i="7"/>
  <c r="C290" i="13"/>
  <c r="C290" i="12"/>
  <c r="C290" i="11"/>
  <c r="C302" i="7"/>
  <c r="C302" i="13"/>
  <c r="C302" i="12"/>
  <c r="C302" i="11"/>
  <c r="C314" i="7"/>
  <c r="C314" i="13"/>
  <c r="C314" i="12"/>
  <c r="C314" i="11"/>
  <c r="C326" i="7"/>
  <c r="C326" i="13"/>
  <c r="C326" i="12"/>
  <c r="C326" i="11"/>
  <c r="P323" i="7"/>
  <c r="D323" i="9"/>
  <c r="D239" i="9"/>
  <c r="N331" i="7"/>
  <c r="F331" i="9"/>
  <c r="N319" i="7"/>
  <c r="F319" i="9"/>
  <c r="F115" i="9"/>
  <c r="M323" i="7"/>
  <c r="G323" i="9"/>
  <c r="G251" i="9"/>
  <c r="G107" i="9"/>
  <c r="G59" i="9"/>
  <c r="H159" i="9"/>
  <c r="H147" i="9"/>
  <c r="K331" i="7"/>
  <c r="I331" i="9"/>
  <c r="K319" i="7"/>
  <c r="I319" i="9"/>
  <c r="I307" i="9"/>
  <c r="I187" i="9"/>
  <c r="I115" i="9"/>
  <c r="I43" i="9"/>
  <c r="J323" i="7"/>
  <c r="J323" i="9"/>
  <c r="J299" i="9"/>
  <c r="J179" i="9"/>
  <c r="J47" i="9"/>
  <c r="J35" i="9"/>
  <c r="K303" i="9"/>
  <c r="K111" i="9"/>
  <c r="K63" i="9"/>
  <c r="H320" i="7"/>
  <c r="L320" i="9"/>
  <c r="G324" i="7"/>
  <c r="M324" i="9"/>
  <c r="M288" i="9"/>
  <c r="M276" i="9"/>
  <c r="M264" i="9"/>
  <c r="M36" i="9"/>
  <c r="F328" i="7"/>
  <c r="N328" i="9"/>
  <c r="F316" i="7"/>
  <c r="N316" i="9"/>
  <c r="N304" i="9"/>
  <c r="N196" i="9"/>
  <c r="N136" i="9"/>
  <c r="N124" i="9"/>
  <c r="N64" i="9"/>
  <c r="N40" i="9"/>
  <c r="E320" i="7"/>
  <c r="O320" i="9"/>
  <c r="O272" i="9"/>
  <c r="O260" i="9"/>
  <c r="O248" i="9"/>
  <c r="O236" i="9"/>
  <c r="O224" i="9"/>
  <c r="O200" i="9"/>
  <c r="O188" i="9"/>
  <c r="O140" i="9"/>
  <c r="O128" i="9"/>
  <c r="O20" i="9"/>
  <c r="O8" i="9"/>
  <c r="D324" i="7"/>
  <c r="D324" i="8"/>
  <c r="E324" i="8" s="1"/>
  <c r="F324" i="8" s="1"/>
  <c r="G324" i="8" s="1"/>
  <c r="H324" i="8" s="1"/>
  <c r="I324" i="8" s="1"/>
  <c r="J324" i="8" s="1"/>
  <c r="K324" i="8" s="1"/>
  <c r="L324" i="8" s="1"/>
  <c r="M324" i="8" s="1"/>
  <c r="N324" i="8" s="1"/>
  <c r="O324" i="8" s="1"/>
  <c r="P324" i="8" s="1"/>
  <c r="P324" i="9"/>
  <c r="D312" i="8"/>
  <c r="P312" i="9"/>
  <c r="D300" i="8"/>
  <c r="E300" i="8" s="1"/>
  <c r="P300" i="9"/>
  <c r="D288" i="8"/>
  <c r="E288" i="8" s="1"/>
  <c r="F288" i="8" s="1"/>
  <c r="G288" i="8" s="1"/>
  <c r="H288" i="8" s="1"/>
  <c r="I288" i="8" s="1"/>
  <c r="J288" i="8" s="1"/>
  <c r="K288" i="8" s="1"/>
  <c r="L288" i="8" s="1"/>
  <c r="M288" i="8" s="1"/>
  <c r="N288" i="8" s="1"/>
  <c r="O288" i="8" s="1"/>
  <c r="P288" i="8" s="1"/>
  <c r="P288" i="9"/>
  <c r="D276" i="8"/>
  <c r="P276" i="9"/>
  <c r="D264" i="8"/>
  <c r="E264" i="8" s="1"/>
  <c r="F264" i="8" s="1"/>
  <c r="G264" i="8" s="1"/>
  <c r="H264" i="8" s="1"/>
  <c r="I264" i="8" s="1"/>
  <c r="J264" i="8" s="1"/>
  <c r="K264" i="8" s="1"/>
  <c r="L264" i="8" s="1"/>
  <c r="M264" i="8" s="1"/>
  <c r="N264" i="8" s="1"/>
  <c r="O264" i="8" s="1"/>
  <c r="P264" i="8" s="1"/>
  <c r="P264" i="9"/>
  <c r="D252" i="8"/>
  <c r="P252" i="9"/>
  <c r="D240" i="8"/>
  <c r="P240" i="9"/>
  <c r="D228" i="8"/>
  <c r="E228" i="8" s="1"/>
  <c r="F228" i="8" s="1"/>
  <c r="G228" i="8" s="1"/>
  <c r="H228" i="8" s="1"/>
  <c r="I228" i="8" s="1"/>
  <c r="J228" i="8" s="1"/>
  <c r="K228" i="8" s="1"/>
  <c r="L228" i="8" s="1"/>
  <c r="M228" i="8" s="1"/>
  <c r="N228" i="8" s="1"/>
  <c r="O228" i="8" s="1"/>
  <c r="P228" i="8" s="1"/>
  <c r="P228" i="9"/>
  <c r="D216" i="8"/>
  <c r="E216" i="8" s="1"/>
  <c r="P216" i="9"/>
  <c r="D204" i="8"/>
  <c r="P204" i="9"/>
  <c r="D192" i="8"/>
  <c r="P192" i="9"/>
  <c r="D180" i="8"/>
  <c r="E180" i="8" s="1"/>
  <c r="P180" i="9"/>
  <c r="D168" i="8"/>
  <c r="E168" i="8" s="1"/>
  <c r="P168" i="9"/>
  <c r="D156" i="8"/>
  <c r="E156" i="8" s="1"/>
  <c r="F156" i="8" s="1"/>
  <c r="G156" i="8" s="1"/>
  <c r="H156" i="8" s="1"/>
  <c r="P156" i="9"/>
  <c r="D144" i="8"/>
  <c r="P144" i="9"/>
  <c r="D132" i="8"/>
  <c r="P132" i="9"/>
  <c r="D120" i="8"/>
  <c r="P120" i="9"/>
  <c r="D108" i="8"/>
  <c r="E108" i="8" s="1"/>
  <c r="F108" i="8" s="1"/>
  <c r="G108" i="8" s="1"/>
  <c r="P108" i="9"/>
  <c r="D96" i="8"/>
  <c r="E96" i="8" s="1"/>
  <c r="F96" i="8" s="1"/>
  <c r="G96" i="8" s="1"/>
  <c r="H96" i="8" s="1"/>
  <c r="I96" i="8" s="1"/>
  <c r="J96" i="8" s="1"/>
  <c r="K96" i="8" s="1"/>
  <c r="L96" i="8" s="1"/>
  <c r="M96" i="8" s="1"/>
  <c r="N96" i="8" s="1"/>
  <c r="O96" i="8" s="1"/>
  <c r="P96" i="8" s="1"/>
  <c r="P96" i="9"/>
  <c r="D84" i="8"/>
  <c r="E84" i="8" s="1"/>
  <c r="F84" i="8" s="1"/>
  <c r="G84" i="8" s="1"/>
  <c r="H84" i="8" s="1"/>
  <c r="I84" i="8" s="1"/>
  <c r="J84" i="8" s="1"/>
  <c r="K84" i="8" s="1"/>
  <c r="L84" i="8" s="1"/>
  <c r="M84" i="8" s="1"/>
  <c r="N84" i="8" s="1"/>
  <c r="O84" i="8" s="1"/>
  <c r="P84" i="8" s="1"/>
  <c r="P84" i="9"/>
  <c r="D72" i="8"/>
  <c r="P72" i="9"/>
  <c r="D60" i="8"/>
  <c r="E60" i="8" s="1"/>
  <c r="F60" i="8" s="1"/>
  <c r="G60" i="8" s="1"/>
  <c r="H60" i="8" s="1"/>
  <c r="I60" i="8" s="1"/>
  <c r="J60" i="8" s="1"/>
  <c r="K60" i="8" s="1"/>
  <c r="L60" i="8" s="1"/>
  <c r="M60" i="8" s="1"/>
  <c r="N60" i="8" s="1"/>
  <c r="O60" i="8" s="1"/>
  <c r="P60" i="8" s="1"/>
  <c r="P60" i="9"/>
  <c r="D48" i="8"/>
  <c r="E48" i="8" s="1"/>
  <c r="F48" i="8" s="1"/>
  <c r="G48" i="8" s="1"/>
  <c r="H48" i="8" s="1"/>
  <c r="I48" i="8" s="1"/>
  <c r="J48" i="8" s="1"/>
  <c r="K48" i="8" s="1"/>
  <c r="L48" i="8" s="1"/>
  <c r="M48" i="8" s="1"/>
  <c r="N48" i="8" s="1"/>
  <c r="O48" i="8" s="1"/>
  <c r="P48" i="8" s="1"/>
  <c r="P48" i="9"/>
  <c r="D36" i="8"/>
  <c r="E36" i="8" s="1"/>
  <c r="F36" i="8" s="1"/>
  <c r="G36" i="8" s="1"/>
  <c r="H36" i="8" s="1"/>
  <c r="I36" i="8" s="1"/>
  <c r="J36" i="8" s="1"/>
  <c r="K36" i="8" s="1"/>
  <c r="L36" i="8" s="1"/>
  <c r="M36" i="8" s="1"/>
  <c r="N36" i="8" s="1"/>
  <c r="O36" i="8" s="1"/>
  <c r="P36" i="8" s="1"/>
  <c r="P36" i="9"/>
  <c r="D24" i="8"/>
  <c r="P24" i="9"/>
  <c r="D12" i="8"/>
  <c r="P12" i="9"/>
  <c r="AC328" i="7"/>
  <c r="Q328" i="9"/>
  <c r="AC316" i="7"/>
  <c r="Q316" i="9"/>
  <c r="AC304" i="7"/>
  <c r="Q304" i="9"/>
  <c r="AC292" i="7"/>
  <c r="Q292" i="9"/>
  <c r="AC280" i="7"/>
  <c r="Q280" i="9"/>
  <c r="AC268" i="7"/>
  <c r="Q268" i="9"/>
  <c r="AC256" i="7"/>
  <c r="Q256" i="9"/>
  <c r="AC244" i="7"/>
  <c r="Q244" i="9"/>
  <c r="AC232" i="7"/>
  <c r="Q232" i="9"/>
  <c r="AC220" i="7"/>
  <c r="Q220" i="9"/>
  <c r="AC208" i="7"/>
  <c r="Q208" i="9"/>
  <c r="AC196" i="7"/>
  <c r="Q196" i="9"/>
  <c r="AC184" i="7"/>
  <c r="Q184" i="9"/>
  <c r="AC172" i="7"/>
  <c r="Q172" i="9"/>
  <c r="AC160" i="7"/>
  <c r="Q160" i="9"/>
  <c r="AC148" i="7"/>
  <c r="Q148" i="9"/>
  <c r="AC136" i="7"/>
  <c r="Q136" i="9"/>
  <c r="AC124" i="7"/>
  <c r="Q124" i="9"/>
  <c r="AC112" i="7"/>
  <c r="Q112" i="9"/>
  <c r="AC100" i="7"/>
  <c r="Q100" i="9"/>
  <c r="AC88" i="7"/>
  <c r="Q88" i="9"/>
  <c r="AC76" i="7"/>
  <c r="Q76" i="9"/>
  <c r="AC64" i="7"/>
  <c r="Q64" i="9"/>
  <c r="AC52" i="7"/>
  <c r="Q52" i="9"/>
  <c r="AC40" i="7"/>
  <c r="Q40" i="9"/>
  <c r="AC28" i="7"/>
  <c r="Q28" i="9"/>
  <c r="AC16" i="7"/>
  <c r="Q16" i="9"/>
  <c r="AC4" i="7"/>
  <c r="Q4" i="9"/>
  <c r="AB320" i="7"/>
  <c r="R320" i="9"/>
  <c r="AB308" i="7"/>
  <c r="R308" i="9"/>
  <c r="AB296" i="7"/>
  <c r="R296" i="9"/>
  <c r="AB284" i="7"/>
  <c r="R284" i="9"/>
  <c r="AB272" i="7"/>
  <c r="R272" i="9"/>
  <c r="AB260" i="7"/>
  <c r="R260" i="9"/>
  <c r="AB248" i="7"/>
  <c r="R248" i="9"/>
  <c r="AB236" i="7"/>
  <c r="R236" i="9"/>
  <c r="AB224" i="7"/>
  <c r="R224" i="9"/>
  <c r="AB212" i="7"/>
  <c r="R212" i="9"/>
  <c r="AB200" i="7"/>
  <c r="R200" i="9"/>
  <c r="AB188" i="7"/>
  <c r="R188" i="9"/>
  <c r="AB176" i="7"/>
  <c r="R176" i="9"/>
  <c r="AB164" i="7"/>
  <c r="R164" i="9"/>
  <c r="AB152" i="7"/>
  <c r="R152" i="9"/>
  <c r="AB140" i="7"/>
  <c r="R140" i="9"/>
  <c r="AB128" i="7"/>
  <c r="R128" i="9"/>
  <c r="AB116" i="7"/>
  <c r="R116" i="9"/>
  <c r="AB104" i="7"/>
  <c r="R104" i="9"/>
  <c r="AB92" i="7"/>
  <c r="R92" i="9"/>
  <c r="AB80" i="7"/>
  <c r="R80" i="9"/>
  <c r="AB68" i="7"/>
  <c r="R68" i="9"/>
  <c r="AB56" i="7"/>
  <c r="R56" i="9"/>
  <c r="AB44" i="7"/>
  <c r="R44" i="9"/>
  <c r="AB32" i="7"/>
  <c r="R32" i="9"/>
  <c r="AB20" i="7"/>
  <c r="R20" i="9"/>
  <c r="AB8" i="7"/>
  <c r="R8" i="9"/>
  <c r="AA324" i="7"/>
  <c r="S324" i="9"/>
  <c r="AA312" i="7"/>
  <c r="S312" i="9"/>
  <c r="AA300" i="7"/>
  <c r="S300" i="9"/>
  <c r="AA288" i="7"/>
  <c r="S288" i="9"/>
  <c r="AA276" i="7"/>
  <c r="S276" i="9"/>
  <c r="AA264" i="7"/>
  <c r="S264" i="9"/>
  <c r="AA252" i="7"/>
  <c r="S252" i="9"/>
  <c r="AA240" i="7"/>
  <c r="S240" i="9"/>
  <c r="AA228" i="7"/>
  <c r="S228" i="9"/>
  <c r="AA216" i="7"/>
  <c r="S216" i="9"/>
  <c r="AA204" i="7"/>
  <c r="S204" i="9"/>
  <c r="AA192" i="7"/>
  <c r="S192" i="9"/>
  <c r="AA180" i="7"/>
  <c r="S180" i="9"/>
  <c r="AA168" i="7"/>
  <c r="S168" i="9"/>
  <c r="AA156" i="7"/>
  <c r="S156" i="9"/>
  <c r="AA144" i="7"/>
  <c r="S144" i="9"/>
  <c r="AA132" i="7"/>
  <c r="S132" i="9"/>
  <c r="AA120" i="7"/>
  <c r="S120" i="9"/>
  <c r="AA108" i="7"/>
  <c r="S108" i="9"/>
  <c r="AA96" i="7"/>
  <c r="S96" i="9"/>
  <c r="AA84" i="7"/>
  <c r="S84" i="9"/>
  <c r="AA72" i="7"/>
  <c r="S72" i="9"/>
  <c r="AA60" i="7"/>
  <c r="S60" i="9"/>
  <c r="AA48" i="7"/>
  <c r="S48" i="9"/>
  <c r="AA36" i="7"/>
  <c r="S36" i="9"/>
  <c r="AA24" i="7"/>
  <c r="S24" i="9"/>
  <c r="AA12" i="7"/>
  <c r="S12" i="9"/>
  <c r="Z328" i="7"/>
  <c r="T328" i="9"/>
  <c r="Z316" i="7"/>
  <c r="T316" i="9"/>
  <c r="Z304" i="7"/>
  <c r="T304" i="9"/>
  <c r="Z292" i="7"/>
  <c r="T292" i="9"/>
  <c r="Z280" i="7"/>
  <c r="T280" i="9"/>
  <c r="Z268" i="7"/>
  <c r="T268" i="9"/>
  <c r="Z256" i="7"/>
  <c r="T256" i="9"/>
  <c r="Z244" i="7"/>
  <c r="T244" i="9"/>
  <c r="Z232" i="7"/>
  <c r="T232" i="9"/>
  <c r="Z220" i="7"/>
  <c r="T220" i="9"/>
  <c r="Z208" i="7"/>
  <c r="T208" i="9"/>
  <c r="Z196" i="7"/>
  <c r="T196" i="9"/>
  <c r="Z184" i="7"/>
  <c r="T184" i="9"/>
  <c r="Z172" i="7"/>
  <c r="T172" i="9"/>
  <c r="Z160" i="7"/>
  <c r="T160" i="9"/>
  <c r="Z148" i="7"/>
  <c r="T148" i="9"/>
  <c r="Z136" i="7"/>
  <c r="T136" i="9"/>
  <c r="Z124" i="7"/>
  <c r="T124" i="9"/>
  <c r="Z112" i="7"/>
  <c r="T112" i="9"/>
  <c r="Z100" i="7"/>
  <c r="T100" i="9"/>
  <c r="Z88" i="7"/>
  <c r="T88" i="9"/>
  <c r="Z76" i="7"/>
  <c r="T76" i="9"/>
  <c r="Z64" i="7"/>
  <c r="T64" i="9"/>
  <c r="Z52" i="7"/>
  <c r="T52" i="9"/>
  <c r="Z40" i="7"/>
  <c r="T40" i="9"/>
  <c r="Z28" i="7"/>
  <c r="T28" i="9"/>
  <c r="Z16" i="7"/>
  <c r="T16" i="9"/>
  <c r="Z4" i="7"/>
  <c r="T4" i="9"/>
  <c r="Y320" i="7"/>
  <c r="U320" i="9"/>
  <c r="Y308" i="7"/>
  <c r="U308" i="9"/>
  <c r="Y296" i="7"/>
  <c r="U296" i="9"/>
  <c r="Y284" i="7"/>
  <c r="U284" i="9"/>
  <c r="Y272" i="7"/>
  <c r="U272" i="9"/>
  <c r="Y260" i="7"/>
  <c r="U260" i="9"/>
  <c r="Y248" i="7"/>
  <c r="U248" i="9"/>
  <c r="Y236" i="7"/>
  <c r="U236" i="9"/>
  <c r="Y224" i="7"/>
  <c r="U224" i="9"/>
  <c r="Y212" i="7"/>
  <c r="U212" i="9"/>
  <c r="Y200" i="7"/>
  <c r="U200" i="9"/>
  <c r="Y188" i="7"/>
  <c r="U188" i="9"/>
  <c r="Y176" i="7"/>
  <c r="U176" i="9"/>
  <c r="Y164" i="7"/>
  <c r="U164" i="9"/>
  <c r="Y152" i="7"/>
  <c r="U152" i="9"/>
  <c r="Y140" i="7"/>
  <c r="U140" i="9"/>
  <c r="Y128" i="7"/>
  <c r="U128" i="9"/>
  <c r="Y116" i="7"/>
  <c r="U116" i="9"/>
  <c r="Y104" i="7"/>
  <c r="U104" i="9"/>
  <c r="Y92" i="7"/>
  <c r="U92" i="9"/>
  <c r="Y80" i="7"/>
  <c r="U80" i="9"/>
  <c r="Y68" i="7"/>
  <c r="U68" i="9"/>
  <c r="Y56" i="7"/>
  <c r="U56" i="9"/>
  <c r="Y44" i="7"/>
  <c r="U44" i="9"/>
  <c r="Y32" i="7"/>
  <c r="U32" i="9"/>
  <c r="Y20" i="7"/>
  <c r="U20" i="9"/>
  <c r="Y8" i="7"/>
  <c r="U8" i="9"/>
  <c r="X324" i="7"/>
  <c r="V324" i="9"/>
  <c r="X312" i="7"/>
  <c r="V312" i="9"/>
  <c r="X300" i="7"/>
  <c r="V300" i="9"/>
  <c r="X288" i="7"/>
  <c r="V288" i="9"/>
  <c r="X276" i="7"/>
  <c r="V276" i="9"/>
  <c r="X264" i="7"/>
  <c r="V264" i="9"/>
  <c r="X252" i="7"/>
  <c r="V252" i="9"/>
  <c r="X240" i="7"/>
  <c r="V240" i="9"/>
  <c r="X228" i="7"/>
  <c r="V228" i="9"/>
  <c r="X216" i="7"/>
  <c r="V216" i="9"/>
  <c r="X204" i="7"/>
  <c r="V204" i="9"/>
  <c r="X192" i="7"/>
  <c r="V192" i="9"/>
  <c r="X180" i="7"/>
  <c r="V180" i="9"/>
  <c r="X168" i="7"/>
  <c r="V168" i="9"/>
  <c r="X156" i="7"/>
  <c r="V156" i="9"/>
  <c r="X144" i="7"/>
  <c r="V144" i="9"/>
  <c r="X132" i="7"/>
  <c r="V132" i="9"/>
  <c r="X120" i="7"/>
  <c r="V120" i="9"/>
  <c r="X108" i="7"/>
  <c r="V108" i="9"/>
  <c r="X96" i="7"/>
  <c r="V96" i="9"/>
  <c r="X84" i="7"/>
  <c r="V84" i="9"/>
  <c r="X72" i="7"/>
  <c r="V72" i="9"/>
  <c r="X60" i="7"/>
  <c r="V60" i="9"/>
  <c r="X48" i="7"/>
  <c r="V48" i="9"/>
  <c r="X36" i="7"/>
  <c r="V36" i="9"/>
  <c r="X24" i="7"/>
  <c r="V24" i="9"/>
  <c r="X12" i="7"/>
  <c r="V12" i="9"/>
  <c r="W328" i="7"/>
  <c r="W328" i="9"/>
  <c r="W316" i="7"/>
  <c r="W316" i="9"/>
  <c r="W304" i="7"/>
  <c r="W304" i="9"/>
  <c r="W292" i="7"/>
  <c r="W292" i="9"/>
  <c r="W280" i="7"/>
  <c r="W280" i="9"/>
  <c r="W268" i="7"/>
  <c r="W268" i="9"/>
  <c r="W256" i="7"/>
  <c r="W256" i="9"/>
  <c r="W244" i="7"/>
  <c r="W244" i="9"/>
  <c r="W232" i="7"/>
  <c r="W232" i="9"/>
  <c r="W220" i="7"/>
  <c r="W220" i="9"/>
  <c r="W208" i="7"/>
  <c r="W208" i="9"/>
  <c r="W196" i="7"/>
  <c r="W196" i="9"/>
  <c r="W184" i="7"/>
  <c r="W184" i="9"/>
  <c r="W172" i="7"/>
  <c r="W172" i="9"/>
  <c r="W160" i="7"/>
  <c r="W160" i="9"/>
  <c r="W148" i="7"/>
  <c r="W148" i="9"/>
  <c r="W136" i="7"/>
  <c r="W136" i="9"/>
  <c r="W124" i="7"/>
  <c r="W124" i="9"/>
  <c r="W112" i="7"/>
  <c r="W112" i="9"/>
  <c r="W100" i="7"/>
  <c r="W100" i="9"/>
  <c r="W88" i="7"/>
  <c r="W88" i="9"/>
  <c r="W76" i="7"/>
  <c r="W76" i="9"/>
  <c r="W64" i="7"/>
  <c r="W64" i="9"/>
  <c r="W52" i="7"/>
  <c r="W52" i="9"/>
  <c r="W40" i="7"/>
  <c r="W40" i="9"/>
  <c r="W28" i="7"/>
  <c r="W28" i="9"/>
  <c r="W16" i="7"/>
  <c r="W16" i="9"/>
  <c r="W4" i="7"/>
  <c r="W4" i="9"/>
  <c r="V320" i="7"/>
  <c r="X320" i="9"/>
  <c r="V308" i="7"/>
  <c r="X308" i="9"/>
  <c r="V296" i="7"/>
  <c r="X296" i="9"/>
  <c r="V284" i="7"/>
  <c r="X284" i="9"/>
  <c r="V272" i="7"/>
  <c r="X272" i="9"/>
  <c r="V260" i="7"/>
  <c r="X260" i="9"/>
  <c r="V248" i="7"/>
  <c r="X248" i="9"/>
  <c r="V236" i="7"/>
  <c r="X236" i="9"/>
  <c r="V224" i="7"/>
  <c r="X224" i="9"/>
  <c r="V212" i="7"/>
  <c r="X212" i="9"/>
  <c r="V200" i="7"/>
  <c r="X200" i="9"/>
  <c r="V188" i="7"/>
  <c r="X188" i="9"/>
  <c r="V176" i="7"/>
  <c r="X176" i="9"/>
  <c r="V164" i="7"/>
  <c r="X164" i="9"/>
  <c r="V152" i="7"/>
  <c r="X152" i="9"/>
  <c r="V140" i="7"/>
  <c r="X140" i="9"/>
  <c r="V128" i="7"/>
  <c r="X128" i="9"/>
  <c r="V116" i="7"/>
  <c r="X116" i="9"/>
  <c r="V104" i="7"/>
  <c r="X104" i="9"/>
  <c r="V92" i="7"/>
  <c r="X92" i="9"/>
  <c r="V80" i="7"/>
  <c r="X80" i="9"/>
  <c r="V68" i="7"/>
  <c r="X68" i="9"/>
  <c r="V56" i="7"/>
  <c r="X56" i="9"/>
  <c r="V44" i="7"/>
  <c r="X44" i="9"/>
  <c r="V32" i="7"/>
  <c r="X32" i="9"/>
  <c r="V20" i="7"/>
  <c r="X20" i="9"/>
  <c r="V8" i="7"/>
  <c r="X8" i="9"/>
  <c r="U324" i="7"/>
  <c r="Y324" i="9"/>
  <c r="U312" i="7"/>
  <c r="Y312" i="9"/>
  <c r="U300" i="7"/>
  <c r="Y300" i="9"/>
  <c r="U288" i="7"/>
  <c r="Y288" i="9"/>
  <c r="U276" i="7"/>
  <c r="Y276" i="9"/>
  <c r="U264" i="7"/>
  <c r="Y264" i="9"/>
  <c r="U252" i="7"/>
  <c r="Y252" i="9"/>
  <c r="U240" i="7"/>
  <c r="Y240" i="9"/>
  <c r="U228" i="7"/>
  <c r="Y228" i="9"/>
  <c r="U216" i="7"/>
  <c r="Y216" i="9"/>
  <c r="U204" i="7"/>
  <c r="Y204" i="9"/>
  <c r="U192" i="7"/>
  <c r="Y192" i="9"/>
  <c r="U180" i="7"/>
  <c r="Y180" i="9"/>
  <c r="U168" i="7"/>
  <c r="Y168" i="9"/>
  <c r="U156" i="7"/>
  <c r="Y156" i="9"/>
  <c r="U144" i="7"/>
  <c r="Y144" i="9"/>
  <c r="U132" i="7"/>
  <c r="Y132" i="9"/>
  <c r="U120" i="7"/>
  <c r="Y120" i="9"/>
  <c r="U108" i="7"/>
  <c r="Y108" i="9"/>
  <c r="U96" i="7"/>
  <c r="Y96" i="9"/>
  <c r="U84" i="7"/>
  <c r="Y84" i="9"/>
  <c r="U72" i="7"/>
  <c r="Y72" i="9"/>
  <c r="U60" i="7"/>
  <c r="Y60" i="9"/>
  <c r="U48" i="7"/>
  <c r="Y48" i="9"/>
  <c r="U36" i="7"/>
  <c r="Y36" i="9"/>
  <c r="U24" i="7"/>
  <c r="Y24" i="9"/>
  <c r="U12" i="7"/>
  <c r="Y12" i="9"/>
  <c r="T328" i="7"/>
  <c r="Z328" i="9"/>
  <c r="T316" i="7"/>
  <c r="Z316" i="9"/>
  <c r="T304" i="7"/>
  <c r="Z304" i="9"/>
  <c r="T292" i="7"/>
  <c r="Z292" i="9"/>
  <c r="T280" i="7"/>
  <c r="Z280" i="9"/>
  <c r="T268" i="7"/>
  <c r="Z268" i="9"/>
  <c r="T256" i="7"/>
  <c r="Z256" i="9"/>
  <c r="T244" i="7"/>
  <c r="Z244" i="9"/>
  <c r="T232" i="7"/>
  <c r="Z232" i="9"/>
  <c r="T220" i="7"/>
  <c r="Z220" i="9"/>
  <c r="T208" i="7"/>
  <c r="Z208" i="9"/>
  <c r="T196" i="7"/>
  <c r="Z196" i="9"/>
  <c r="T184" i="7"/>
  <c r="Z184" i="9"/>
  <c r="T172" i="7"/>
  <c r="Z172" i="9"/>
  <c r="T160" i="7"/>
  <c r="Z160" i="9"/>
  <c r="T148" i="7"/>
  <c r="Z148" i="9"/>
  <c r="T136" i="7"/>
  <c r="Z136" i="9"/>
  <c r="T124" i="7"/>
  <c r="Z124" i="9"/>
  <c r="T112" i="7"/>
  <c r="Z112" i="9"/>
  <c r="T100" i="7"/>
  <c r="Z100" i="9"/>
  <c r="T88" i="7"/>
  <c r="Z88" i="9"/>
  <c r="T76" i="7"/>
  <c r="Z76" i="9"/>
  <c r="T64" i="7"/>
  <c r="Z64" i="9"/>
  <c r="T52" i="7"/>
  <c r="Z52" i="9"/>
  <c r="T40" i="7"/>
  <c r="Z40" i="9"/>
  <c r="T28" i="7"/>
  <c r="Z28" i="9"/>
  <c r="T16" i="7"/>
  <c r="Z16" i="9"/>
  <c r="T4" i="7"/>
  <c r="Z4" i="9"/>
  <c r="S320" i="7"/>
  <c r="AA320" i="9"/>
  <c r="S308" i="7"/>
  <c r="AA308" i="9"/>
  <c r="S296" i="7"/>
  <c r="AA296" i="9"/>
  <c r="S284" i="7"/>
  <c r="AA284" i="9"/>
  <c r="S272" i="7"/>
  <c r="AA272" i="9"/>
  <c r="S260" i="7"/>
  <c r="AA260" i="9"/>
  <c r="S248" i="7"/>
  <c r="AA248" i="9"/>
  <c r="S236" i="7"/>
  <c r="AA236" i="9"/>
  <c r="S224" i="7"/>
  <c r="AA224" i="9"/>
  <c r="S212" i="7"/>
  <c r="AA212" i="9"/>
  <c r="S200" i="7"/>
  <c r="AA200" i="9"/>
  <c r="S188" i="7"/>
  <c r="AA188" i="9"/>
  <c r="S176" i="7"/>
  <c r="AA176" i="9"/>
  <c r="S164" i="7"/>
  <c r="AA164" i="9"/>
  <c r="S152" i="7"/>
  <c r="AA152" i="9"/>
  <c r="S140" i="7"/>
  <c r="AA140" i="9"/>
  <c r="S128" i="7"/>
  <c r="AA128" i="9"/>
  <c r="S116" i="7"/>
  <c r="AA116" i="9"/>
  <c r="S104" i="7"/>
  <c r="AA104" i="9"/>
  <c r="S92" i="7"/>
  <c r="AA92" i="9"/>
  <c r="S80" i="7"/>
  <c r="AA80" i="9"/>
  <c r="S68" i="7"/>
  <c r="AA68" i="9"/>
  <c r="S56" i="7"/>
  <c r="AA56" i="9"/>
  <c r="S44" i="7"/>
  <c r="AA44" i="9"/>
  <c r="S32" i="7"/>
  <c r="AA32" i="9"/>
  <c r="S20" i="7"/>
  <c r="AA20" i="9"/>
  <c r="S8" i="7"/>
  <c r="AA8" i="9"/>
  <c r="R324" i="7"/>
  <c r="AB324" i="9"/>
  <c r="R312" i="7"/>
  <c r="AB312" i="9"/>
  <c r="R300" i="7"/>
  <c r="AB300" i="9"/>
  <c r="R288" i="7"/>
  <c r="AB288" i="9"/>
  <c r="R276" i="7"/>
  <c r="AB276" i="9"/>
  <c r="R264" i="7"/>
  <c r="AB264" i="9"/>
  <c r="R252" i="7"/>
  <c r="AB252" i="9"/>
  <c r="R240" i="7"/>
  <c r="AB240" i="9"/>
  <c r="R228" i="7"/>
  <c r="AB228" i="9"/>
  <c r="R216" i="7"/>
  <c r="AB216" i="9"/>
  <c r="R204" i="7"/>
  <c r="AB204" i="9"/>
  <c r="R192" i="7"/>
  <c r="AB192" i="9"/>
  <c r="R180" i="7"/>
  <c r="AB180" i="9"/>
  <c r="R168" i="7"/>
  <c r="AB168" i="9"/>
  <c r="R156" i="7"/>
  <c r="AB156" i="9"/>
  <c r="R144" i="7"/>
  <c r="AB144" i="9"/>
  <c r="R132" i="7"/>
  <c r="AB132" i="9"/>
  <c r="R120" i="7"/>
  <c r="AB120" i="9"/>
  <c r="R108" i="7"/>
  <c r="AB108" i="9"/>
  <c r="R96" i="7"/>
  <c r="AB96" i="9"/>
  <c r="R84" i="7"/>
  <c r="AB84" i="9"/>
  <c r="R72" i="7"/>
  <c r="AB72" i="9"/>
  <c r="R60" i="7"/>
  <c r="AB60" i="9"/>
  <c r="R48" i="7"/>
  <c r="AB48" i="9"/>
  <c r="R36" i="7"/>
  <c r="AB36" i="9"/>
  <c r="R24" i="7"/>
  <c r="AB24" i="9"/>
  <c r="R12" i="7"/>
  <c r="AB12" i="9"/>
  <c r="Q328" i="7"/>
  <c r="Q328" i="8"/>
  <c r="R328" i="8" s="1"/>
  <c r="S328" i="8" s="1"/>
  <c r="T328" i="8" s="1"/>
  <c r="U328" i="8" s="1"/>
  <c r="V328" i="8" s="1"/>
  <c r="W328" i="8" s="1"/>
  <c r="X328" i="8" s="1"/>
  <c r="Y328" i="8" s="1"/>
  <c r="Z328" i="8" s="1"/>
  <c r="AA328" i="8" s="1"/>
  <c r="AB328" i="8" s="1"/>
  <c r="AC328" i="8" s="1"/>
  <c r="AC328" i="9"/>
  <c r="Q316" i="7"/>
  <c r="Q316" i="8"/>
  <c r="R316" i="8" s="1"/>
  <c r="AC316" i="9"/>
  <c r="Q304" i="7"/>
  <c r="Q304" i="8"/>
  <c r="AC304" i="9"/>
  <c r="Q292" i="7"/>
  <c r="Q292" i="8"/>
  <c r="AC292" i="9"/>
  <c r="Q280" i="7"/>
  <c r="Q280" i="8"/>
  <c r="R280" i="8" s="1"/>
  <c r="S280" i="8" s="1"/>
  <c r="T280" i="8" s="1"/>
  <c r="U280" i="8" s="1"/>
  <c r="AC280" i="9"/>
  <c r="Q268" i="7"/>
  <c r="Q268" i="8"/>
  <c r="R268" i="8" s="1"/>
  <c r="S268" i="8" s="1"/>
  <c r="T268" i="8" s="1"/>
  <c r="U268" i="8" s="1"/>
  <c r="V268" i="8" s="1"/>
  <c r="W268" i="8" s="1"/>
  <c r="X268" i="8" s="1"/>
  <c r="AC268" i="9"/>
  <c r="Q256" i="7"/>
  <c r="Q256" i="8"/>
  <c r="R256" i="8" s="1"/>
  <c r="AC256" i="9"/>
  <c r="Q244" i="7"/>
  <c r="Q244" i="8"/>
  <c r="R244" i="8" s="1"/>
  <c r="S244" i="8" s="1"/>
  <c r="T244" i="8" s="1"/>
  <c r="U244" i="8" s="1"/>
  <c r="V244" i="8" s="1"/>
  <c r="W244" i="8" s="1"/>
  <c r="X244" i="8" s="1"/>
  <c r="Y244" i="8" s="1"/>
  <c r="Z244" i="8" s="1"/>
  <c r="AA244" i="8" s="1"/>
  <c r="AB244" i="8" s="1"/>
  <c r="AC244" i="8" s="1"/>
  <c r="AC244" i="9"/>
  <c r="Q232" i="7"/>
  <c r="Q232" i="8"/>
  <c r="AC232" i="9"/>
  <c r="Q220" i="7"/>
  <c r="Q220" i="8"/>
  <c r="AC220" i="9"/>
  <c r="Q208" i="7"/>
  <c r="Q208" i="8"/>
  <c r="R208" i="8" s="1"/>
  <c r="S208" i="8" s="1"/>
  <c r="T208" i="8" s="1"/>
  <c r="U208" i="8" s="1"/>
  <c r="V208" i="8" s="1"/>
  <c r="W208" i="8" s="1"/>
  <c r="X208" i="8" s="1"/>
  <c r="Y208" i="8" s="1"/>
  <c r="Z208" i="8" s="1"/>
  <c r="AA208" i="8" s="1"/>
  <c r="AB208" i="8" s="1"/>
  <c r="AC208" i="8" s="1"/>
  <c r="AC208" i="9"/>
  <c r="Q196" i="7"/>
  <c r="Q196" i="8"/>
  <c r="R196" i="8" s="1"/>
  <c r="S196" i="8" s="1"/>
  <c r="T196" i="8" s="1"/>
  <c r="U196" i="8" s="1"/>
  <c r="V196" i="8" s="1"/>
  <c r="W196" i="8" s="1"/>
  <c r="X196" i="8" s="1"/>
  <c r="Y196" i="8" s="1"/>
  <c r="Z196" i="8" s="1"/>
  <c r="AA196" i="8" s="1"/>
  <c r="AB196" i="8" s="1"/>
  <c r="AC196" i="8" s="1"/>
  <c r="AC196" i="9"/>
  <c r="Q184" i="7"/>
  <c r="Q184" i="8"/>
  <c r="R184" i="8" s="1"/>
  <c r="AC184" i="9"/>
  <c r="Q172" i="7"/>
  <c r="Q172" i="8"/>
  <c r="AC172" i="9"/>
  <c r="Q160" i="7"/>
  <c r="Q160" i="8"/>
  <c r="R160" i="8" s="1"/>
  <c r="S160" i="8" s="1"/>
  <c r="T160" i="8" s="1"/>
  <c r="U160" i="8" s="1"/>
  <c r="V160" i="8" s="1"/>
  <c r="W160" i="8" s="1"/>
  <c r="AC160" i="9"/>
  <c r="Q148" i="7"/>
  <c r="Q148" i="8"/>
  <c r="R148" i="8" s="1"/>
  <c r="S148" i="8" s="1"/>
  <c r="T148" i="8" s="1"/>
  <c r="U148" i="8" s="1"/>
  <c r="V148" i="8" s="1"/>
  <c r="W148" i="8" s="1"/>
  <c r="X148" i="8" s="1"/>
  <c r="Y148" i="8" s="1"/>
  <c r="Z148" i="8" s="1"/>
  <c r="AA148" i="8" s="1"/>
  <c r="AB148" i="8" s="1"/>
  <c r="AC148" i="8" s="1"/>
  <c r="AC148" i="9"/>
  <c r="Q136" i="7"/>
  <c r="Q136" i="8"/>
  <c r="R136" i="8" s="1"/>
  <c r="AC136" i="9"/>
  <c r="Q124" i="7"/>
  <c r="Q124" i="8"/>
  <c r="AC124" i="9"/>
  <c r="Q112" i="7"/>
  <c r="Q112" i="8"/>
  <c r="AC112" i="9"/>
  <c r="Q100" i="7"/>
  <c r="Q100" i="8"/>
  <c r="AC100" i="9"/>
  <c r="Q88" i="7"/>
  <c r="Q88" i="8"/>
  <c r="AC88" i="9"/>
  <c r="Q76" i="7"/>
  <c r="Q76" i="8"/>
  <c r="R76" i="8" s="1"/>
  <c r="S76" i="8" s="1"/>
  <c r="T76" i="8" s="1"/>
  <c r="U76" i="8" s="1"/>
  <c r="V76" i="8" s="1"/>
  <c r="W76" i="8" s="1"/>
  <c r="X76" i="8" s="1"/>
  <c r="Y76" i="8" s="1"/>
  <c r="Z76" i="8" s="1"/>
  <c r="AA76" i="8" s="1"/>
  <c r="AB76" i="8" s="1"/>
  <c r="AC76" i="8" s="1"/>
  <c r="AC76" i="9"/>
  <c r="Q64" i="7"/>
  <c r="Q64" i="8"/>
  <c r="AC64" i="9"/>
  <c r="Q52" i="7"/>
  <c r="Q52" i="8"/>
  <c r="AC52" i="9"/>
  <c r="Q40" i="7"/>
  <c r="Q40" i="8"/>
  <c r="AC40" i="9"/>
  <c r="Q28" i="7"/>
  <c r="Q28" i="8"/>
  <c r="R28" i="8" s="1"/>
  <c r="AC28" i="9"/>
  <c r="Q16" i="7"/>
  <c r="Q16" i="8"/>
  <c r="R16" i="8" s="1"/>
  <c r="S16" i="8" s="1"/>
  <c r="T16" i="8" s="1"/>
  <c r="U16" i="8" s="1"/>
  <c r="V16" i="8" s="1"/>
  <c r="W16" i="8" s="1"/>
  <c r="X16" i="8" s="1"/>
  <c r="Y16" i="8" s="1"/>
  <c r="Z16" i="8" s="1"/>
  <c r="AA16" i="8" s="1"/>
  <c r="AB16" i="8" s="1"/>
  <c r="AC16" i="8" s="1"/>
  <c r="AC16" i="9"/>
  <c r="Q4" i="7"/>
  <c r="Q4" i="8"/>
  <c r="R4" i="8" s="1"/>
  <c r="S4" i="8" s="1"/>
  <c r="T4" i="8" s="1"/>
  <c r="U4" i="8" s="1"/>
  <c r="V4" i="8" s="1"/>
  <c r="W4" i="8" s="1"/>
  <c r="X4" i="8" s="1"/>
  <c r="Y4" i="8" s="1"/>
  <c r="Z4" i="8" s="1"/>
  <c r="AA4" i="8" s="1"/>
  <c r="AB4" i="8" s="1"/>
  <c r="AC4" i="8" s="1"/>
  <c r="AC4" i="9"/>
  <c r="AK341" i="13"/>
  <c r="AX341" i="13"/>
  <c r="AX341" i="12"/>
  <c r="AK341" i="12"/>
  <c r="AX341" i="11"/>
  <c r="AK341" i="11"/>
  <c r="BB355" i="13"/>
  <c r="AO355" i="13"/>
  <c r="AO355" i="12"/>
  <c r="BB355" i="12"/>
  <c r="BB355" i="11"/>
  <c r="AO355" i="11"/>
  <c r="AX359" i="13"/>
  <c r="AK359" i="13"/>
  <c r="AX359" i="12"/>
  <c r="AK359" i="12"/>
  <c r="AX359" i="11"/>
  <c r="AK359" i="11"/>
  <c r="AP334" i="13"/>
  <c r="BC334" i="13"/>
  <c r="BC334" i="12"/>
  <c r="AP334" i="12"/>
  <c r="BC334" i="11"/>
  <c r="AP334" i="11"/>
  <c r="BC352" i="13"/>
  <c r="AP352" i="13"/>
  <c r="AP352" i="12"/>
  <c r="BC352" i="12"/>
  <c r="AP352" i="11"/>
  <c r="BC352" i="11"/>
  <c r="Y343" i="13"/>
  <c r="L343" i="13"/>
  <c r="Y343" i="12"/>
  <c r="L343" i="12"/>
  <c r="Y343" i="11"/>
  <c r="L343" i="11"/>
  <c r="Y359" i="13"/>
  <c r="L359" i="13"/>
  <c r="Y359" i="12"/>
  <c r="L359" i="12"/>
  <c r="Y359" i="11"/>
  <c r="L359" i="11"/>
  <c r="AS342" i="13"/>
  <c r="AF342" i="13"/>
  <c r="AF342" i="12"/>
  <c r="AS342" i="12"/>
  <c r="AS342" i="11"/>
  <c r="AF342" i="11"/>
  <c r="AS348" i="13"/>
  <c r="AF348" i="13"/>
  <c r="AS348" i="12"/>
  <c r="AF348" i="12"/>
  <c r="AS348" i="11"/>
  <c r="AF348" i="11"/>
  <c r="AS354" i="13"/>
  <c r="AF354" i="13"/>
  <c r="AF354" i="12"/>
  <c r="AS354" i="12"/>
  <c r="AS354" i="11"/>
  <c r="AF354" i="11"/>
  <c r="AA337" i="13"/>
  <c r="N337" i="13"/>
  <c r="AA337" i="12"/>
  <c r="N337" i="12"/>
  <c r="N337" i="11"/>
  <c r="AA337" i="11"/>
  <c r="Z356" i="13"/>
  <c r="M356" i="13"/>
  <c r="Z356" i="12"/>
  <c r="M356" i="12"/>
  <c r="Z356" i="11"/>
  <c r="M356" i="11"/>
  <c r="Q349" i="13"/>
  <c r="D349" i="13"/>
  <c r="Q349" i="12"/>
  <c r="D349" i="12"/>
  <c r="Q349" i="11"/>
  <c r="D349" i="11"/>
  <c r="Y335" i="13"/>
  <c r="L335" i="13"/>
  <c r="Y335" i="12"/>
  <c r="L335" i="12"/>
  <c r="Y335" i="11"/>
  <c r="L335" i="11"/>
  <c r="Y353" i="13"/>
  <c r="L353" i="13"/>
  <c r="Y353" i="12"/>
  <c r="L353" i="12"/>
  <c r="Y353" i="11"/>
  <c r="L353" i="11"/>
  <c r="AM341" i="13"/>
  <c r="AZ341" i="13"/>
  <c r="AM341" i="12"/>
  <c r="AZ341" i="12"/>
  <c r="AZ341" i="11"/>
  <c r="AM341" i="11"/>
  <c r="AR346" i="13"/>
  <c r="AE346" i="13"/>
  <c r="AR346" i="12"/>
  <c r="AE346" i="12"/>
  <c r="AR346" i="11"/>
  <c r="AE346" i="11"/>
  <c r="AW333" i="13"/>
  <c r="AJ333" i="13"/>
  <c r="AW333" i="12"/>
  <c r="AJ333" i="12"/>
  <c r="AW333" i="11"/>
  <c r="AJ333" i="11"/>
  <c r="AF352" i="13"/>
  <c r="AS352" i="13"/>
  <c r="AF352" i="12"/>
  <c r="AS352" i="12"/>
  <c r="AS352" i="11"/>
  <c r="AF352" i="11"/>
  <c r="Z335" i="13"/>
  <c r="M335" i="13"/>
  <c r="Z335" i="12"/>
  <c r="M335" i="12"/>
  <c r="Z335" i="11"/>
  <c r="M335" i="11"/>
  <c r="BA359" i="13"/>
  <c r="AN359" i="13"/>
  <c r="BA359" i="12"/>
  <c r="AN359" i="12"/>
  <c r="BA359" i="11"/>
  <c r="AN359" i="11"/>
  <c r="S332" i="13"/>
  <c r="F332" i="13"/>
  <c r="F332" i="12"/>
  <c r="S332" i="12"/>
  <c r="S332" i="11"/>
  <c r="F332" i="11"/>
  <c r="Q346" i="13"/>
  <c r="D346" i="13"/>
  <c r="D346" i="12"/>
  <c r="Q346" i="12"/>
  <c r="Q346" i="11"/>
  <c r="D346" i="11"/>
  <c r="O332" i="13"/>
  <c r="AB332" i="13"/>
  <c r="AB332" i="12"/>
  <c r="O332" i="12"/>
  <c r="AB332" i="11"/>
  <c r="O332" i="11"/>
  <c r="AT343" i="13"/>
  <c r="AG343" i="13"/>
  <c r="AT343" i="12"/>
  <c r="AG343" i="12"/>
  <c r="AT343" i="11"/>
  <c r="AG343" i="11"/>
  <c r="T346" i="13"/>
  <c r="G346" i="13"/>
  <c r="T346" i="12"/>
  <c r="G346" i="12"/>
  <c r="T346" i="11"/>
  <c r="G346" i="11"/>
  <c r="T349" i="13"/>
  <c r="G349" i="13"/>
  <c r="G349" i="12"/>
  <c r="T349" i="12"/>
  <c r="T349" i="11"/>
  <c r="G349" i="11"/>
  <c r="AX351" i="13"/>
  <c r="AK351" i="13"/>
  <c r="AK351" i="12"/>
  <c r="AX351" i="12"/>
  <c r="AX351" i="11"/>
  <c r="AK351" i="11"/>
  <c r="X354" i="13"/>
  <c r="K354" i="13"/>
  <c r="K354" i="12"/>
  <c r="X354" i="12"/>
  <c r="X354" i="11"/>
  <c r="K354" i="11"/>
  <c r="BB356" i="13"/>
  <c r="AO356" i="13"/>
  <c r="AO356" i="12"/>
  <c r="BB356" i="12"/>
  <c r="BB356" i="11"/>
  <c r="AO356" i="11"/>
  <c r="AA351" i="13"/>
  <c r="N351" i="13"/>
  <c r="AA351" i="12"/>
  <c r="N351" i="12"/>
  <c r="AA351" i="11"/>
  <c r="N351" i="11"/>
  <c r="Y333" i="13"/>
  <c r="L333" i="13"/>
  <c r="Y333" i="12"/>
  <c r="L333" i="12"/>
  <c r="Y333" i="11"/>
  <c r="L333" i="11"/>
  <c r="BC335" i="13"/>
  <c r="AP335" i="13"/>
  <c r="BC335" i="12"/>
  <c r="AP335" i="12"/>
  <c r="BC335" i="11"/>
  <c r="AP335" i="11"/>
  <c r="P341" i="13"/>
  <c r="AC341" i="13"/>
  <c r="AC341" i="12"/>
  <c r="P341" i="12"/>
  <c r="AC341" i="11"/>
  <c r="P341" i="11"/>
  <c r="AQ344" i="13"/>
  <c r="AD344" i="13"/>
  <c r="AD344" i="12"/>
  <c r="AQ344" i="12"/>
  <c r="AQ344" i="11"/>
  <c r="AD344" i="11"/>
  <c r="Q350" i="13"/>
  <c r="D350" i="13"/>
  <c r="D350" i="12"/>
  <c r="Q350" i="12"/>
  <c r="D350" i="11"/>
  <c r="Q350" i="11"/>
  <c r="U355" i="13"/>
  <c r="H355" i="13"/>
  <c r="U355" i="12"/>
  <c r="H355" i="12"/>
  <c r="H355" i="11"/>
  <c r="U355" i="11"/>
  <c r="AY357" i="13"/>
  <c r="AL357" i="13"/>
  <c r="AL357" i="12"/>
  <c r="AY357" i="12"/>
  <c r="AY357" i="11"/>
  <c r="AL357" i="11"/>
  <c r="G359" i="13"/>
  <c r="T359" i="13"/>
  <c r="G359" i="12"/>
  <c r="T359" i="12"/>
  <c r="T359" i="11"/>
  <c r="G359" i="11"/>
  <c r="Z339" i="13"/>
  <c r="M339" i="13"/>
  <c r="Z339" i="12"/>
  <c r="M339" i="12"/>
  <c r="Z339" i="11"/>
  <c r="M339" i="11"/>
  <c r="V343" i="13"/>
  <c r="I343" i="13"/>
  <c r="V343" i="12"/>
  <c r="I343" i="12"/>
  <c r="V343" i="11"/>
  <c r="I343" i="11"/>
  <c r="R347" i="13"/>
  <c r="E347" i="13"/>
  <c r="R347" i="12"/>
  <c r="E347" i="12"/>
  <c r="R347" i="11"/>
  <c r="E347" i="11"/>
  <c r="AR350" i="13"/>
  <c r="AE350" i="13"/>
  <c r="AR350" i="12"/>
  <c r="AE350" i="12"/>
  <c r="AR350" i="11"/>
  <c r="AE350" i="11"/>
  <c r="V358" i="13"/>
  <c r="I358" i="13"/>
  <c r="V358" i="12"/>
  <c r="I358" i="12"/>
  <c r="V358" i="11"/>
  <c r="I358" i="11"/>
  <c r="Q355" i="13"/>
  <c r="D355" i="13"/>
  <c r="Q355" i="12"/>
  <c r="D355" i="12"/>
  <c r="Q355" i="11"/>
  <c r="D355" i="11"/>
  <c r="AS335" i="13"/>
  <c r="AF335" i="13"/>
  <c r="AS335" i="12"/>
  <c r="AF335" i="12"/>
  <c r="AS335" i="11"/>
  <c r="AF335" i="11"/>
  <c r="AJ340" i="13"/>
  <c r="AW340" i="13"/>
  <c r="AW340" i="12"/>
  <c r="AJ340" i="12"/>
  <c r="AW340" i="11"/>
  <c r="AJ340" i="11"/>
  <c r="AW346" i="13"/>
  <c r="AJ346" i="13"/>
  <c r="AW346" i="12"/>
  <c r="AJ346" i="12"/>
  <c r="AW346" i="11"/>
  <c r="AJ346" i="11"/>
  <c r="AW352" i="13"/>
  <c r="AJ352" i="13"/>
  <c r="AJ352" i="12"/>
  <c r="AW352" i="12"/>
  <c r="AW352" i="11"/>
  <c r="AJ352" i="11"/>
  <c r="AR354" i="13"/>
  <c r="AE354" i="13"/>
  <c r="AR354" i="12"/>
  <c r="AE354" i="12"/>
  <c r="AR354" i="11"/>
  <c r="AE354" i="11"/>
  <c r="AC333" i="13"/>
  <c r="P333" i="13"/>
  <c r="AC333" i="12"/>
  <c r="P333" i="12"/>
  <c r="AC333" i="11"/>
  <c r="P333" i="11"/>
  <c r="AA348" i="13"/>
  <c r="N348" i="13"/>
  <c r="N348" i="12"/>
  <c r="AA348" i="12"/>
  <c r="AA348" i="11"/>
  <c r="N348" i="11"/>
  <c r="AB336" i="13"/>
  <c r="O336" i="13"/>
  <c r="AB336" i="12"/>
  <c r="O336" i="12"/>
  <c r="O336" i="11"/>
  <c r="AB336" i="11"/>
  <c r="AT347" i="13"/>
  <c r="AG347" i="13"/>
  <c r="AG347" i="12"/>
  <c r="AT347" i="12"/>
  <c r="AT347" i="11"/>
  <c r="AG347" i="11"/>
  <c r="AX352" i="13"/>
  <c r="AK352" i="13"/>
  <c r="AK352" i="12"/>
  <c r="AX352" i="12"/>
  <c r="AX352" i="11"/>
  <c r="AK352" i="11"/>
  <c r="BC345" i="13"/>
  <c r="AP345" i="13"/>
  <c r="BC345" i="12"/>
  <c r="AP345" i="12"/>
  <c r="BC345" i="11"/>
  <c r="AP345" i="11"/>
  <c r="C12" i="7"/>
  <c r="C12" i="13"/>
  <c r="C12" i="12"/>
  <c r="C12" i="11"/>
  <c r="C312" i="7"/>
  <c r="C312" i="13"/>
  <c r="C312" i="12"/>
  <c r="C312" i="11"/>
  <c r="G277" i="9"/>
  <c r="P321" i="13"/>
  <c r="AC321" i="13"/>
  <c r="P321" i="12"/>
  <c r="AC321" i="12"/>
  <c r="AC321" i="11"/>
  <c r="P321" i="11"/>
  <c r="C26" i="7"/>
  <c r="C26" i="13"/>
  <c r="C26" i="12"/>
  <c r="C26" i="11"/>
  <c r="C50" i="7"/>
  <c r="C50" i="13"/>
  <c r="C50" i="12"/>
  <c r="C50" i="11"/>
  <c r="C74" i="7"/>
  <c r="C74" i="13"/>
  <c r="C74" i="12"/>
  <c r="C74" i="11"/>
  <c r="C110" i="7"/>
  <c r="C110" i="13"/>
  <c r="C110" i="12"/>
  <c r="C110" i="11"/>
  <c r="AB325" i="13"/>
  <c r="O325" i="13"/>
  <c r="AB325" i="12"/>
  <c r="O325" i="12"/>
  <c r="AB325" i="11"/>
  <c r="O325" i="11"/>
  <c r="AA316" i="13"/>
  <c r="N316" i="13"/>
  <c r="N316" i="12"/>
  <c r="AA316" i="12"/>
  <c r="N316" i="11"/>
  <c r="AA316" i="11"/>
  <c r="U329" i="13"/>
  <c r="H329" i="13"/>
  <c r="U329" i="12"/>
  <c r="H329" i="12"/>
  <c r="U329" i="11"/>
  <c r="H329" i="11"/>
  <c r="S325" i="13"/>
  <c r="F325" i="13"/>
  <c r="S325" i="12"/>
  <c r="F325" i="12"/>
  <c r="S325" i="11"/>
  <c r="F325" i="11"/>
  <c r="W321" i="13"/>
  <c r="J321" i="13"/>
  <c r="W321" i="12"/>
  <c r="J321" i="12"/>
  <c r="W321" i="11"/>
  <c r="J321" i="11"/>
  <c r="U318" i="13"/>
  <c r="H318" i="13"/>
  <c r="H318" i="12"/>
  <c r="U318" i="12"/>
  <c r="U318" i="11"/>
  <c r="H318" i="11"/>
  <c r="C3" i="7"/>
  <c r="C3" i="13"/>
  <c r="C3" i="12"/>
  <c r="C3" i="11"/>
  <c r="C15" i="7"/>
  <c r="C15" i="13"/>
  <c r="C15" i="12"/>
  <c r="C15" i="11"/>
  <c r="C27" i="7"/>
  <c r="C27" i="13"/>
  <c r="C27" i="12"/>
  <c r="C27" i="11"/>
  <c r="C39" i="7"/>
  <c r="C39" i="13"/>
  <c r="C39" i="12"/>
  <c r="C39" i="11"/>
  <c r="C51" i="7"/>
  <c r="C51" i="13"/>
  <c r="C51" i="12"/>
  <c r="C51" i="11"/>
  <c r="C63" i="7"/>
  <c r="C63" i="13"/>
  <c r="C63" i="12"/>
  <c r="C63" i="11"/>
  <c r="C75" i="7"/>
  <c r="C75" i="13"/>
  <c r="C75" i="12"/>
  <c r="C75" i="11"/>
  <c r="C87" i="7"/>
  <c r="C87" i="13"/>
  <c r="C87" i="12"/>
  <c r="C87" i="11"/>
  <c r="C99" i="7"/>
  <c r="C99" i="13"/>
  <c r="C99" i="12"/>
  <c r="C99" i="11"/>
  <c r="C111" i="7"/>
  <c r="C111" i="13"/>
  <c r="C111" i="12"/>
  <c r="C111" i="11"/>
  <c r="C123" i="7"/>
  <c r="C123" i="13"/>
  <c r="C123" i="12"/>
  <c r="C123" i="11"/>
  <c r="C135" i="7"/>
  <c r="C135" i="13"/>
  <c r="C135" i="12"/>
  <c r="C135" i="11"/>
  <c r="C147" i="7"/>
  <c r="C147" i="13"/>
  <c r="C147" i="12"/>
  <c r="C147" i="11"/>
  <c r="C159" i="7"/>
  <c r="C159" i="13"/>
  <c r="C159" i="12"/>
  <c r="C159" i="11"/>
  <c r="C171" i="7"/>
  <c r="C171" i="13"/>
  <c r="C171" i="12"/>
  <c r="C171" i="11"/>
  <c r="C183" i="7"/>
  <c r="C183" i="13"/>
  <c r="C183" i="12"/>
  <c r="C183" i="11"/>
  <c r="C195" i="7"/>
  <c r="C195" i="13"/>
  <c r="C195" i="12"/>
  <c r="C195" i="11"/>
  <c r="C207" i="7"/>
  <c r="C207" i="13"/>
  <c r="C207" i="12"/>
  <c r="C207" i="11"/>
  <c r="C219" i="7"/>
  <c r="C219" i="13"/>
  <c r="C219" i="12"/>
  <c r="C219" i="11"/>
  <c r="C231" i="7"/>
  <c r="C231" i="13"/>
  <c r="C231" i="12"/>
  <c r="C231" i="11"/>
  <c r="C243" i="7"/>
  <c r="C243" i="13"/>
  <c r="C243" i="12"/>
  <c r="C243" i="11"/>
  <c r="C255" i="7"/>
  <c r="C255" i="13"/>
  <c r="C255" i="12"/>
  <c r="C255" i="11"/>
  <c r="C267" i="7"/>
  <c r="C267" i="13"/>
  <c r="C267" i="12"/>
  <c r="C267" i="11"/>
  <c r="C279" i="7"/>
  <c r="C279" i="13"/>
  <c r="C279" i="12"/>
  <c r="C279" i="11"/>
  <c r="C291" i="7"/>
  <c r="C291" i="13"/>
  <c r="C291" i="12"/>
  <c r="C291" i="11"/>
  <c r="C303" i="7"/>
  <c r="C303" i="13"/>
  <c r="C303" i="12"/>
  <c r="C303" i="11"/>
  <c r="C315" i="7"/>
  <c r="C315" i="13"/>
  <c r="C315" i="12"/>
  <c r="C315" i="11"/>
  <c r="C327" i="7"/>
  <c r="C327" i="13"/>
  <c r="C327" i="12"/>
  <c r="C327" i="11"/>
  <c r="P322" i="7"/>
  <c r="D322" i="9"/>
  <c r="D190" i="9"/>
  <c r="O326" i="7"/>
  <c r="E326" i="9"/>
  <c r="N330" i="7"/>
  <c r="F330" i="9"/>
  <c r="N318" i="7"/>
  <c r="F318" i="9"/>
  <c r="F174" i="9"/>
  <c r="M322" i="7"/>
  <c r="G322" i="9"/>
  <c r="G46" i="9"/>
  <c r="L326" i="7"/>
  <c r="H326" i="9"/>
  <c r="L218" i="8"/>
  <c r="M218" i="8" s="1"/>
  <c r="N218" i="8" s="1"/>
  <c r="O218" i="8" s="1"/>
  <c r="P218" i="8" s="1"/>
  <c r="H218" i="9"/>
  <c r="H194" i="9"/>
  <c r="H170" i="9"/>
  <c r="L110" i="8"/>
  <c r="M110" i="8" s="1"/>
  <c r="N110" i="8" s="1"/>
  <c r="O110" i="8" s="1"/>
  <c r="P110" i="8" s="1"/>
  <c r="H110" i="9"/>
  <c r="K330" i="7"/>
  <c r="I330" i="9"/>
  <c r="K318" i="7"/>
  <c r="I318" i="9"/>
  <c r="I258" i="9"/>
  <c r="I246" i="9"/>
  <c r="I210" i="9"/>
  <c r="J322" i="7"/>
  <c r="J322" i="9"/>
  <c r="J214" i="9"/>
  <c r="I14" i="8"/>
  <c r="J14" i="8" s="1"/>
  <c r="K14" i="8" s="1"/>
  <c r="L14" i="8" s="1"/>
  <c r="M14" i="8" s="1"/>
  <c r="N14" i="8" s="1"/>
  <c r="O14" i="8" s="1"/>
  <c r="P14" i="8" s="1"/>
  <c r="K14" i="9"/>
  <c r="H331" i="7"/>
  <c r="L331" i="9"/>
  <c r="H319" i="7"/>
  <c r="L319" i="9"/>
  <c r="L271" i="9"/>
  <c r="L259" i="9"/>
  <c r="G323" i="7"/>
  <c r="M323" i="9"/>
  <c r="M299" i="9"/>
  <c r="M275" i="9"/>
  <c r="M227" i="9"/>
  <c r="M95" i="9"/>
  <c r="M71" i="9"/>
  <c r="N63" i="9"/>
  <c r="N27" i="9"/>
  <c r="N15" i="9"/>
  <c r="E331" i="7"/>
  <c r="O331" i="9"/>
  <c r="E319" i="7"/>
  <c r="O319" i="9"/>
  <c r="O283" i="9"/>
  <c r="O271" i="9"/>
  <c r="O247" i="9"/>
  <c r="O199" i="9"/>
  <c r="O43" i="9"/>
  <c r="O31" i="9"/>
  <c r="O19" i="9"/>
  <c r="O7" i="9"/>
  <c r="D323" i="7"/>
  <c r="D323" i="8"/>
  <c r="P323" i="9"/>
  <c r="D311" i="8"/>
  <c r="E311" i="8" s="1"/>
  <c r="F311" i="8" s="1"/>
  <c r="G311" i="8" s="1"/>
  <c r="H311" i="8" s="1"/>
  <c r="I311" i="8" s="1"/>
  <c r="J311" i="8" s="1"/>
  <c r="K311" i="8" s="1"/>
  <c r="L311" i="8" s="1"/>
  <c r="M311" i="8" s="1"/>
  <c r="N311" i="8" s="1"/>
  <c r="O311" i="8" s="1"/>
  <c r="P311" i="8" s="1"/>
  <c r="P311" i="9"/>
  <c r="D299" i="8"/>
  <c r="E299" i="8" s="1"/>
  <c r="F299" i="8" s="1"/>
  <c r="G299" i="8" s="1"/>
  <c r="H299" i="8" s="1"/>
  <c r="I299" i="8" s="1"/>
  <c r="J299" i="8" s="1"/>
  <c r="K299" i="8" s="1"/>
  <c r="L299" i="8" s="1"/>
  <c r="M299" i="8" s="1"/>
  <c r="N299" i="8" s="1"/>
  <c r="O299" i="8" s="1"/>
  <c r="P299" i="8" s="1"/>
  <c r="P299" i="9"/>
  <c r="D287" i="8"/>
  <c r="P287" i="9"/>
  <c r="D275" i="8"/>
  <c r="P275" i="9"/>
  <c r="D263" i="8"/>
  <c r="P263" i="9"/>
  <c r="D251" i="8"/>
  <c r="E251" i="8" s="1"/>
  <c r="F251" i="8" s="1"/>
  <c r="G251" i="8" s="1"/>
  <c r="P251" i="9"/>
  <c r="D239" i="8"/>
  <c r="E239" i="8" s="1"/>
  <c r="F239" i="8" s="1"/>
  <c r="G239" i="8" s="1"/>
  <c r="H239" i="8" s="1"/>
  <c r="I239" i="8" s="1"/>
  <c r="J239" i="8" s="1"/>
  <c r="K239" i="8" s="1"/>
  <c r="L239" i="8" s="1"/>
  <c r="M239" i="8" s="1"/>
  <c r="N239" i="8" s="1"/>
  <c r="O239" i="8" s="1"/>
  <c r="P239" i="8" s="1"/>
  <c r="P239" i="9"/>
  <c r="D227" i="8"/>
  <c r="E227" i="8" s="1"/>
  <c r="P227" i="9"/>
  <c r="D215" i="8"/>
  <c r="E215" i="8" s="1"/>
  <c r="F215" i="8" s="1"/>
  <c r="G215" i="8" s="1"/>
  <c r="H215" i="8" s="1"/>
  <c r="I215" i="8" s="1"/>
  <c r="J215" i="8" s="1"/>
  <c r="P215" i="9"/>
  <c r="D203" i="8"/>
  <c r="P203" i="9"/>
  <c r="D191" i="8"/>
  <c r="P191" i="9"/>
  <c r="D179" i="8"/>
  <c r="E179" i="8" s="1"/>
  <c r="F179" i="8" s="1"/>
  <c r="G179" i="8" s="1"/>
  <c r="H179" i="8" s="1"/>
  <c r="P179" i="9"/>
  <c r="D167" i="8"/>
  <c r="E167" i="8" s="1"/>
  <c r="P167" i="9"/>
  <c r="D155" i="8"/>
  <c r="E155" i="8" s="1"/>
  <c r="P155" i="9"/>
  <c r="D143" i="8"/>
  <c r="E143" i="8" s="1"/>
  <c r="F143" i="8" s="1"/>
  <c r="G143" i="8" s="1"/>
  <c r="H143" i="8" s="1"/>
  <c r="I143" i="8" s="1"/>
  <c r="J143" i="8" s="1"/>
  <c r="K143" i="8" s="1"/>
  <c r="L143" i="8" s="1"/>
  <c r="M143" i="8" s="1"/>
  <c r="N143" i="8" s="1"/>
  <c r="O143" i="8" s="1"/>
  <c r="P143" i="8" s="1"/>
  <c r="P143" i="9"/>
  <c r="D131" i="8"/>
  <c r="E131" i="8" s="1"/>
  <c r="F131" i="8" s="1"/>
  <c r="G131" i="8" s="1"/>
  <c r="H131" i="8" s="1"/>
  <c r="I131" i="8" s="1"/>
  <c r="J131" i="8" s="1"/>
  <c r="K131" i="8" s="1"/>
  <c r="L131" i="8" s="1"/>
  <c r="M131" i="8" s="1"/>
  <c r="N131" i="8" s="1"/>
  <c r="O131" i="8" s="1"/>
  <c r="P131" i="8" s="1"/>
  <c r="P131" i="9"/>
  <c r="D119" i="8"/>
  <c r="E119" i="8" s="1"/>
  <c r="P119" i="9"/>
  <c r="D107" i="8"/>
  <c r="E107" i="8" s="1"/>
  <c r="F107" i="8" s="1"/>
  <c r="G107" i="8" s="1"/>
  <c r="H107" i="8" s="1"/>
  <c r="I107" i="8" s="1"/>
  <c r="J107" i="8" s="1"/>
  <c r="K107" i="8" s="1"/>
  <c r="L107" i="8" s="1"/>
  <c r="M107" i="8" s="1"/>
  <c r="N107" i="8" s="1"/>
  <c r="O107" i="8" s="1"/>
  <c r="P107" i="8" s="1"/>
  <c r="P107" i="9"/>
  <c r="D95" i="8"/>
  <c r="E95" i="8" s="1"/>
  <c r="F95" i="8" s="1"/>
  <c r="G95" i="8" s="1"/>
  <c r="H95" i="8" s="1"/>
  <c r="I95" i="8" s="1"/>
  <c r="J95" i="8" s="1"/>
  <c r="K95" i="8" s="1"/>
  <c r="L95" i="8" s="1"/>
  <c r="M95" i="8" s="1"/>
  <c r="N95" i="8" s="1"/>
  <c r="O95" i="8" s="1"/>
  <c r="P95" i="8" s="1"/>
  <c r="P95" i="9"/>
  <c r="D83" i="8"/>
  <c r="E83" i="8" s="1"/>
  <c r="F83" i="8" s="1"/>
  <c r="G83" i="8" s="1"/>
  <c r="H83" i="8" s="1"/>
  <c r="I83" i="8" s="1"/>
  <c r="J83" i="8" s="1"/>
  <c r="K83" i="8" s="1"/>
  <c r="L83" i="8" s="1"/>
  <c r="M83" i="8" s="1"/>
  <c r="P83" i="9"/>
  <c r="D71" i="8"/>
  <c r="E71" i="8" s="1"/>
  <c r="P71" i="9"/>
  <c r="D59" i="8"/>
  <c r="E59" i="8" s="1"/>
  <c r="P59" i="9"/>
  <c r="D47" i="8"/>
  <c r="E47" i="8" s="1"/>
  <c r="F47" i="8" s="1"/>
  <c r="G47" i="8" s="1"/>
  <c r="H47" i="8" s="1"/>
  <c r="I47" i="8" s="1"/>
  <c r="J47" i="8" s="1"/>
  <c r="K47" i="8" s="1"/>
  <c r="L47" i="8" s="1"/>
  <c r="M47" i="8" s="1"/>
  <c r="N47" i="8" s="1"/>
  <c r="O47" i="8" s="1"/>
  <c r="P47" i="8" s="1"/>
  <c r="P47" i="9"/>
  <c r="D35" i="8"/>
  <c r="P35" i="9"/>
  <c r="D23" i="8"/>
  <c r="P23" i="9"/>
  <c r="D11" i="8"/>
  <c r="P11" i="9"/>
  <c r="AC327" i="7"/>
  <c r="Q327" i="9"/>
  <c r="AC315" i="7"/>
  <c r="Q315" i="9"/>
  <c r="AC303" i="7"/>
  <c r="Q303" i="9"/>
  <c r="AC291" i="7"/>
  <c r="Q291" i="9"/>
  <c r="AC279" i="7"/>
  <c r="Q279" i="9"/>
  <c r="AC267" i="7"/>
  <c r="Q267" i="9"/>
  <c r="AC255" i="7"/>
  <c r="Q255" i="9"/>
  <c r="AC243" i="7"/>
  <c r="Q243" i="9"/>
  <c r="AC231" i="7"/>
  <c r="Q231" i="9"/>
  <c r="AC219" i="7"/>
  <c r="Q219" i="9"/>
  <c r="AC207" i="7"/>
  <c r="Q207" i="9"/>
  <c r="AC195" i="7"/>
  <c r="Q195" i="9"/>
  <c r="AC183" i="7"/>
  <c r="Q183" i="9"/>
  <c r="AC171" i="7"/>
  <c r="Q171" i="9"/>
  <c r="AC159" i="7"/>
  <c r="Q159" i="9"/>
  <c r="AC147" i="7"/>
  <c r="Q147" i="9"/>
  <c r="AC135" i="7"/>
  <c r="Q135" i="9"/>
  <c r="AC123" i="7"/>
  <c r="Q123" i="9"/>
  <c r="AC111" i="7"/>
  <c r="Q111" i="9"/>
  <c r="AC99" i="7"/>
  <c r="Q99" i="9"/>
  <c r="AC87" i="7"/>
  <c r="Q87" i="9"/>
  <c r="AC75" i="7"/>
  <c r="Q75" i="9"/>
  <c r="AC63" i="7"/>
  <c r="Q63" i="9"/>
  <c r="AC51" i="7"/>
  <c r="Q51" i="9"/>
  <c r="AC39" i="7"/>
  <c r="Q39" i="9"/>
  <c r="AC27" i="7"/>
  <c r="Q27" i="9"/>
  <c r="AC15" i="7"/>
  <c r="Q15" i="9"/>
  <c r="AB331" i="7"/>
  <c r="R331" i="9"/>
  <c r="AB319" i="7"/>
  <c r="R319" i="9"/>
  <c r="AB307" i="7"/>
  <c r="R307" i="9"/>
  <c r="AB295" i="7"/>
  <c r="R295" i="9"/>
  <c r="AB283" i="7"/>
  <c r="R283" i="9"/>
  <c r="AB271" i="7"/>
  <c r="R271" i="9"/>
  <c r="AB259" i="7"/>
  <c r="R259" i="9"/>
  <c r="AB247" i="7"/>
  <c r="R247" i="9"/>
  <c r="AB235" i="7"/>
  <c r="R235" i="9"/>
  <c r="AB223" i="7"/>
  <c r="R223" i="9"/>
  <c r="AB211" i="7"/>
  <c r="R211" i="9"/>
  <c r="AB199" i="7"/>
  <c r="R199" i="9"/>
  <c r="AB187" i="7"/>
  <c r="R187" i="9"/>
  <c r="AB175" i="7"/>
  <c r="R175" i="9"/>
  <c r="AB163" i="7"/>
  <c r="R163" i="9"/>
  <c r="AB151" i="7"/>
  <c r="R151" i="9"/>
  <c r="AB139" i="7"/>
  <c r="R139" i="9"/>
  <c r="AB127" i="7"/>
  <c r="R127" i="9"/>
  <c r="AB115" i="7"/>
  <c r="R115" i="9"/>
  <c r="AB103" i="7"/>
  <c r="R103" i="9"/>
  <c r="AB91" i="7"/>
  <c r="R91" i="9"/>
  <c r="AB79" i="7"/>
  <c r="R79" i="9"/>
  <c r="AB67" i="7"/>
  <c r="R67" i="9"/>
  <c r="AB55" i="7"/>
  <c r="R55" i="9"/>
  <c r="AB43" i="7"/>
  <c r="R43" i="9"/>
  <c r="AB31" i="7"/>
  <c r="R31" i="9"/>
  <c r="AB19" i="7"/>
  <c r="R19" i="9"/>
  <c r="AB7" i="7"/>
  <c r="R7" i="9"/>
  <c r="AA323" i="7"/>
  <c r="S323" i="9"/>
  <c r="AA311" i="7"/>
  <c r="S311" i="9"/>
  <c r="AA299" i="7"/>
  <c r="S299" i="9"/>
  <c r="AA287" i="7"/>
  <c r="S287" i="9"/>
  <c r="AA275" i="7"/>
  <c r="S275" i="9"/>
  <c r="AA263" i="7"/>
  <c r="S263" i="9"/>
  <c r="AA251" i="7"/>
  <c r="S251" i="9"/>
  <c r="AA239" i="7"/>
  <c r="S239" i="9"/>
  <c r="AA227" i="7"/>
  <c r="S227" i="9"/>
  <c r="AA215" i="7"/>
  <c r="S215" i="9"/>
  <c r="AA203" i="7"/>
  <c r="S203" i="9"/>
  <c r="AA191" i="7"/>
  <c r="S191" i="9"/>
  <c r="AA179" i="7"/>
  <c r="S179" i="9"/>
  <c r="AA167" i="7"/>
  <c r="S167" i="9"/>
  <c r="AA155" i="7"/>
  <c r="S155" i="9"/>
  <c r="AA143" i="7"/>
  <c r="S143" i="9"/>
  <c r="AA131" i="7"/>
  <c r="S131" i="9"/>
  <c r="AA119" i="7"/>
  <c r="S119" i="9"/>
  <c r="AA107" i="7"/>
  <c r="S107" i="9"/>
  <c r="AA95" i="7"/>
  <c r="S95" i="9"/>
  <c r="AA83" i="7"/>
  <c r="S83" i="9"/>
  <c r="AA71" i="7"/>
  <c r="S71" i="9"/>
  <c r="AA59" i="7"/>
  <c r="S59" i="9"/>
  <c r="AA47" i="7"/>
  <c r="S47" i="9"/>
  <c r="AA35" i="7"/>
  <c r="S35" i="9"/>
  <c r="AA23" i="7"/>
  <c r="S23" i="9"/>
  <c r="AA11" i="7"/>
  <c r="S11" i="9"/>
  <c r="Z327" i="7"/>
  <c r="T327" i="9"/>
  <c r="Z315" i="7"/>
  <c r="T315" i="9"/>
  <c r="Z303" i="7"/>
  <c r="T303" i="9"/>
  <c r="Z291" i="7"/>
  <c r="T291" i="9"/>
  <c r="Z279" i="7"/>
  <c r="T279" i="9"/>
  <c r="Z267" i="7"/>
  <c r="T267" i="9"/>
  <c r="Z255" i="7"/>
  <c r="T255" i="9"/>
  <c r="Z243" i="7"/>
  <c r="T243" i="9"/>
  <c r="Z231" i="7"/>
  <c r="T231" i="9"/>
  <c r="Z219" i="7"/>
  <c r="T219" i="9"/>
  <c r="Z207" i="7"/>
  <c r="T207" i="9"/>
  <c r="Z195" i="7"/>
  <c r="T195" i="9"/>
  <c r="Z183" i="7"/>
  <c r="T183" i="9"/>
  <c r="Z171" i="7"/>
  <c r="T171" i="9"/>
  <c r="Z159" i="7"/>
  <c r="T159" i="9"/>
  <c r="Z147" i="7"/>
  <c r="T147" i="9"/>
  <c r="Z135" i="7"/>
  <c r="T135" i="9"/>
  <c r="Z123" i="7"/>
  <c r="T123" i="9"/>
  <c r="Z111" i="7"/>
  <c r="T111" i="9"/>
  <c r="Z99" i="7"/>
  <c r="T99" i="9"/>
  <c r="Z87" i="7"/>
  <c r="T87" i="9"/>
  <c r="Z75" i="7"/>
  <c r="T75" i="9"/>
  <c r="Z63" i="7"/>
  <c r="T63" i="9"/>
  <c r="Z51" i="7"/>
  <c r="T51" i="9"/>
  <c r="Z39" i="7"/>
  <c r="T39" i="9"/>
  <c r="Z27" i="7"/>
  <c r="T27" i="9"/>
  <c r="Z15" i="7"/>
  <c r="T15" i="9"/>
  <c r="Y331" i="7"/>
  <c r="U331" i="9"/>
  <c r="Y319" i="7"/>
  <c r="U319" i="9"/>
  <c r="Y307" i="7"/>
  <c r="U307" i="9"/>
  <c r="Y295" i="7"/>
  <c r="U295" i="9"/>
  <c r="Y283" i="7"/>
  <c r="U283" i="9"/>
  <c r="Y271" i="7"/>
  <c r="U271" i="9"/>
  <c r="Y259" i="7"/>
  <c r="U259" i="9"/>
  <c r="Y247" i="7"/>
  <c r="U247" i="9"/>
  <c r="Y235" i="7"/>
  <c r="U235" i="9"/>
  <c r="Y223" i="7"/>
  <c r="U223" i="9"/>
  <c r="Y211" i="7"/>
  <c r="U211" i="9"/>
  <c r="Y199" i="7"/>
  <c r="U199" i="9"/>
  <c r="Y187" i="7"/>
  <c r="U187" i="9"/>
  <c r="Y175" i="7"/>
  <c r="U175" i="9"/>
  <c r="Y163" i="7"/>
  <c r="U163" i="9"/>
  <c r="Y151" i="7"/>
  <c r="U151" i="9"/>
  <c r="Y139" i="7"/>
  <c r="U139" i="9"/>
  <c r="Y127" i="7"/>
  <c r="U127" i="9"/>
  <c r="Y115" i="7"/>
  <c r="U115" i="9"/>
  <c r="Y103" i="7"/>
  <c r="U103" i="9"/>
  <c r="Y91" i="7"/>
  <c r="U91" i="9"/>
  <c r="Y79" i="7"/>
  <c r="U79" i="9"/>
  <c r="Y67" i="7"/>
  <c r="U67" i="9"/>
  <c r="Y55" i="7"/>
  <c r="U55" i="9"/>
  <c r="Y43" i="7"/>
  <c r="U43" i="9"/>
  <c r="Y31" i="7"/>
  <c r="U31" i="9"/>
  <c r="Y19" i="7"/>
  <c r="U19" i="9"/>
  <c r="Y7" i="7"/>
  <c r="U7" i="9"/>
  <c r="X323" i="7"/>
  <c r="V323" i="9"/>
  <c r="X311" i="7"/>
  <c r="V311" i="9"/>
  <c r="X299" i="7"/>
  <c r="V299" i="9"/>
  <c r="X287" i="7"/>
  <c r="V287" i="9"/>
  <c r="X275" i="7"/>
  <c r="V275" i="9"/>
  <c r="X263" i="7"/>
  <c r="V263" i="9"/>
  <c r="X251" i="7"/>
  <c r="V251" i="9"/>
  <c r="X239" i="7"/>
  <c r="V239" i="9"/>
  <c r="X227" i="7"/>
  <c r="V227" i="9"/>
  <c r="X215" i="7"/>
  <c r="V215" i="9"/>
  <c r="X203" i="7"/>
  <c r="V203" i="9"/>
  <c r="X191" i="7"/>
  <c r="V191" i="9"/>
  <c r="X179" i="7"/>
  <c r="V179" i="9"/>
  <c r="X167" i="7"/>
  <c r="V167" i="9"/>
  <c r="X155" i="7"/>
  <c r="V155" i="9"/>
  <c r="X143" i="7"/>
  <c r="V143" i="9"/>
  <c r="X131" i="7"/>
  <c r="V131" i="9"/>
  <c r="X119" i="7"/>
  <c r="V119" i="9"/>
  <c r="X107" i="7"/>
  <c r="V107" i="9"/>
  <c r="X95" i="7"/>
  <c r="V95" i="9"/>
  <c r="X83" i="7"/>
  <c r="V83" i="9"/>
  <c r="X71" i="7"/>
  <c r="V71" i="9"/>
  <c r="X59" i="7"/>
  <c r="V59" i="9"/>
  <c r="X47" i="7"/>
  <c r="V47" i="9"/>
  <c r="X35" i="7"/>
  <c r="V35" i="9"/>
  <c r="X23" i="7"/>
  <c r="V23" i="9"/>
  <c r="X11" i="7"/>
  <c r="V11" i="9"/>
  <c r="W327" i="7"/>
  <c r="W327" i="9"/>
  <c r="W315" i="7"/>
  <c r="W315" i="9"/>
  <c r="W303" i="7"/>
  <c r="W303" i="9"/>
  <c r="W291" i="7"/>
  <c r="W291" i="9"/>
  <c r="W279" i="7"/>
  <c r="W279" i="9"/>
  <c r="W267" i="7"/>
  <c r="W267" i="9"/>
  <c r="W255" i="7"/>
  <c r="W255" i="9"/>
  <c r="W243" i="7"/>
  <c r="W243" i="9"/>
  <c r="W231" i="7"/>
  <c r="W231" i="9"/>
  <c r="W219" i="7"/>
  <c r="W219" i="9"/>
  <c r="W207" i="7"/>
  <c r="W207" i="9"/>
  <c r="W195" i="7"/>
  <c r="W195" i="9"/>
  <c r="W183" i="7"/>
  <c r="W183" i="9"/>
  <c r="W171" i="7"/>
  <c r="W171" i="9"/>
  <c r="W159" i="7"/>
  <c r="W159" i="9"/>
  <c r="W147" i="7"/>
  <c r="W147" i="9"/>
  <c r="W135" i="7"/>
  <c r="W135" i="9"/>
  <c r="W123" i="7"/>
  <c r="W123" i="9"/>
  <c r="W111" i="7"/>
  <c r="W111" i="9"/>
  <c r="W99" i="7"/>
  <c r="W99" i="9"/>
  <c r="W87" i="7"/>
  <c r="W87" i="9"/>
  <c r="W75" i="7"/>
  <c r="W75" i="9"/>
  <c r="W63" i="7"/>
  <c r="W63" i="9"/>
  <c r="W51" i="7"/>
  <c r="W51" i="9"/>
  <c r="W39" i="7"/>
  <c r="W39" i="9"/>
  <c r="W27" i="7"/>
  <c r="W27" i="9"/>
  <c r="W15" i="7"/>
  <c r="W15" i="9"/>
  <c r="V331" i="7"/>
  <c r="X331" i="9"/>
  <c r="V319" i="7"/>
  <c r="X319" i="9"/>
  <c r="V307" i="7"/>
  <c r="X307" i="9"/>
  <c r="V295" i="7"/>
  <c r="X295" i="9"/>
  <c r="V283" i="7"/>
  <c r="X283" i="9"/>
  <c r="V271" i="7"/>
  <c r="X271" i="9"/>
  <c r="V259" i="7"/>
  <c r="X259" i="9"/>
  <c r="V247" i="7"/>
  <c r="X247" i="9"/>
  <c r="V235" i="7"/>
  <c r="X235" i="9"/>
  <c r="V223" i="7"/>
  <c r="X223" i="9"/>
  <c r="V211" i="7"/>
  <c r="X211" i="9"/>
  <c r="V199" i="7"/>
  <c r="X199" i="9"/>
  <c r="V187" i="7"/>
  <c r="X187" i="9"/>
  <c r="V175" i="7"/>
  <c r="X175" i="9"/>
  <c r="V163" i="7"/>
  <c r="X163" i="9"/>
  <c r="V151" i="7"/>
  <c r="X151" i="9"/>
  <c r="V139" i="7"/>
  <c r="X139" i="9"/>
  <c r="V127" i="7"/>
  <c r="X127" i="9"/>
  <c r="V115" i="7"/>
  <c r="X115" i="9"/>
  <c r="V103" i="7"/>
  <c r="X103" i="9"/>
  <c r="V91" i="7"/>
  <c r="X91" i="9"/>
  <c r="V79" i="7"/>
  <c r="X79" i="9"/>
  <c r="V67" i="7"/>
  <c r="X67" i="9"/>
  <c r="V55" i="7"/>
  <c r="X55" i="9"/>
  <c r="V43" i="7"/>
  <c r="X43" i="9"/>
  <c r="V31" i="7"/>
  <c r="X31" i="9"/>
  <c r="V19" i="7"/>
  <c r="X19" i="9"/>
  <c r="V7" i="7"/>
  <c r="X7" i="9"/>
  <c r="U323" i="7"/>
  <c r="Y323" i="9"/>
  <c r="U311" i="7"/>
  <c r="Y311" i="9"/>
  <c r="U299" i="7"/>
  <c r="Y299" i="9"/>
  <c r="U287" i="7"/>
  <c r="Y287" i="9"/>
  <c r="U275" i="7"/>
  <c r="Y275" i="9"/>
  <c r="U263" i="7"/>
  <c r="Y263" i="9"/>
  <c r="U251" i="7"/>
  <c r="Y251" i="9"/>
  <c r="U239" i="7"/>
  <c r="Y239" i="9"/>
  <c r="U227" i="7"/>
  <c r="Y227" i="9"/>
  <c r="U215" i="7"/>
  <c r="Y215" i="9"/>
  <c r="U203" i="7"/>
  <c r="Y203" i="9"/>
  <c r="U191" i="7"/>
  <c r="Y191" i="9"/>
  <c r="U179" i="7"/>
  <c r="Y179" i="9"/>
  <c r="U167" i="7"/>
  <c r="Y167" i="9"/>
  <c r="U155" i="7"/>
  <c r="Y155" i="9"/>
  <c r="U143" i="7"/>
  <c r="Y143" i="9"/>
  <c r="U131" i="7"/>
  <c r="Y131" i="9"/>
  <c r="U119" i="7"/>
  <c r="Y119" i="9"/>
  <c r="U107" i="7"/>
  <c r="Y107" i="9"/>
  <c r="U95" i="7"/>
  <c r="Y95" i="9"/>
  <c r="U83" i="7"/>
  <c r="Y83" i="9"/>
  <c r="U71" i="7"/>
  <c r="Y71" i="9"/>
  <c r="U59" i="7"/>
  <c r="Y59" i="9"/>
  <c r="U47" i="7"/>
  <c r="Y47" i="9"/>
  <c r="U35" i="7"/>
  <c r="Y35" i="9"/>
  <c r="U23" i="7"/>
  <c r="Y23" i="9"/>
  <c r="U11" i="7"/>
  <c r="Y11" i="9"/>
  <c r="T327" i="7"/>
  <c r="Z327" i="9"/>
  <c r="T315" i="7"/>
  <c r="Z315" i="9"/>
  <c r="T303" i="7"/>
  <c r="Z303" i="9"/>
  <c r="T291" i="7"/>
  <c r="Z291" i="9"/>
  <c r="T279" i="7"/>
  <c r="Z279" i="9"/>
  <c r="T267" i="7"/>
  <c r="Z267" i="9"/>
  <c r="T255" i="7"/>
  <c r="Z255" i="9"/>
  <c r="T243" i="7"/>
  <c r="Z243" i="9"/>
  <c r="T231" i="7"/>
  <c r="Z231" i="9"/>
  <c r="T219" i="7"/>
  <c r="Z219" i="9"/>
  <c r="T207" i="7"/>
  <c r="Z207" i="9"/>
  <c r="T195" i="7"/>
  <c r="Z195" i="9"/>
  <c r="T183" i="7"/>
  <c r="Z183" i="9"/>
  <c r="T171" i="7"/>
  <c r="Z171" i="9"/>
  <c r="T159" i="7"/>
  <c r="Z159" i="9"/>
  <c r="T147" i="7"/>
  <c r="Z147" i="9"/>
  <c r="T135" i="7"/>
  <c r="Z135" i="9"/>
  <c r="T123" i="7"/>
  <c r="Z123" i="9"/>
  <c r="T111" i="7"/>
  <c r="Z111" i="9"/>
  <c r="T99" i="7"/>
  <c r="Z99" i="9"/>
  <c r="T87" i="7"/>
  <c r="Z87" i="9"/>
  <c r="T75" i="7"/>
  <c r="Z75" i="9"/>
  <c r="T63" i="7"/>
  <c r="Z63" i="9"/>
  <c r="T51" i="7"/>
  <c r="Z51" i="9"/>
  <c r="T39" i="7"/>
  <c r="Z39" i="9"/>
  <c r="T27" i="7"/>
  <c r="Z27" i="9"/>
  <c r="T15" i="7"/>
  <c r="Z15" i="9"/>
  <c r="S331" i="7"/>
  <c r="AA331" i="9"/>
  <c r="S319" i="7"/>
  <c r="AA319" i="9"/>
  <c r="S307" i="7"/>
  <c r="AA307" i="9"/>
  <c r="S295" i="7"/>
  <c r="AA295" i="9"/>
  <c r="S283" i="7"/>
  <c r="AA283" i="9"/>
  <c r="S271" i="7"/>
  <c r="AA271" i="9"/>
  <c r="S259" i="7"/>
  <c r="AA259" i="9"/>
  <c r="S247" i="7"/>
  <c r="AA247" i="9"/>
  <c r="S235" i="7"/>
  <c r="AA235" i="9"/>
  <c r="S223" i="7"/>
  <c r="AA223" i="9"/>
  <c r="S211" i="7"/>
  <c r="AA211" i="9"/>
  <c r="S199" i="7"/>
  <c r="AA199" i="9"/>
  <c r="S187" i="7"/>
  <c r="AA187" i="9"/>
  <c r="S175" i="7"/>
  <c r="AA175" i="9"/>
  <c r="S163" i="7"/>
  <c r="AA163" i="9"/>
  <c r="S151" i="7"/>
  <c r="AA151" i="9"/>
  <c r="S139" i="7"/>
  <c r="AA139" i="9"/>
  <c r="S127" i="7"/>
  <c r="AA127" i="9"/>
  <c r="S115" i="7"/>
  <c r="AA115" i="9"/>
  <c r="S103" i="7"/>
  <c r="AA103" i="9"/>
  <c r="S91" i="7"/>
  <c r="AA91" i="9"/>
  <c r="S79" i="7"/>
  <c r="AA79" i="9"/>
  <c r="S67" i="7"/>
  <c r="AA67" i="9"/>
  <c r="S55" i="7"/>
  <c r="AA55" i="9"/>
  <c r="S43" i="7"/>
  <c r="AA43" i="9"/>
  <c r="S31" i="7"/>
  <c r="AA31" i="9"/>
  <c r="S19" i="7"/>
  <c r="AA19" i="9"/>
  <c r="S7" i="7"/>
  <c r="AA7" i="9"/>
  <c r="R323" i="7"/>
  <c r="AB323" i="9"/>
  <c r="R311" i="7"/>
  <c r="AB311" i="9"/>
  <c r="R299" i="7"/>
  <c r="AB299" i="9"/>
  <c r="R287" i="7"/>
  <c r="AB287" i="9"/>
  <c r="R275" i="7"/>
  <c r="AB275" i="9"/>
  <c r="R263" i="7"/>
  <c r="AB263" i="9"/>
  <c r="R251" i="7"/>
  <c r="AB251" i="9"/>
  <c r="R239" i="7"/>
  <c r="AB239" i="9"/>
  <c r="R227" i="7"/>
  <c r="AB227" i="9"/>
  <c r="R215" i="7"/>
  <c r="AB215" i="9"/>
  <c r="R203" i="7"/>
  <c r="AB203" i="9"/>
  <c r="R191" i="7"/>
  <c r="AB191" i="9"/>
  <c r="R179" i="7"/>
  <c r="AB179" i="9"/>
  <c r="R167" i="7"/>
  <c r="AB167" i="9"/>
  <c r="R155" i="7"/>
  <c r="AB155" i="9"/>
  <c r="R143" i="7"/>
  <c r="AB143" i="9"/>
  <c r="R131" i="7"/>
  <c r="AB131" i="9"/>
  <c r="R119" i="7"/>
  <c r="AB119" i="9"/>
  <c r="R107" i="7"/>
  <c r="AB107" i="9"/>
  <c r="R95" i="7"/>
  <c r="AB95" i="9"/>
  <c r="R83" i="7"/>
  <c r="AB83" i="9"/>
  <c r="R71" i="7"/>
  <c r="AB71" i="9"/>
  <c r="R59" i="7"/>
  <c r="AB59" i="9"/>
  <c r="R47" i="7"/>
  <c r="AB47" i="9"/>
  <c r="R35" i="7"/>
  <c r="AB35" i="9"/>
  <c r="R23" i="7"/>
  <c r="AB23" i="9"/>
  <c r="R11" i="7"/>
  <c r="AB11" i="9"/>
  <c r="Q327" i="7"/>
  <c r="Q327" i="8"/>
  <c r="R327" i="8" s="1"/>
  <c r="AC327" i="9"/>
  <c r="Q315" i="7"/>
  <c r="Q315" i="8"/>
  <c r="AC315" i="9"/>
  <c r="Q303" i="7"/>
  <c r="Q303" i="8"/>
  <c r="AC303" i="9"/>
  <c r="Q291" i="7"/>
  <c r="Q291" i="8"/>
  <c r="AC291" i="9"/>
  <c r="Q279" i="7"/>
  <c r="Q279" i="8"/>
  <c r="R279" i="8" s="1"/>
  <c r="AC279" i="9"/>
  <c r="Q267" i="7"/>
  <c r="Q267" i="8"/>
  <c r="R267" i="8" s="1"/>
  <c r="AC267" i="9"/>
  <c r="Q255" i="7"/>
  <c r="Q255" i="8"/>
  <c r="R255" i="8" s="1"/>
  <c r="S255" i="8" s="1"/>
  <c r="T255" i="8" s="1"/>
  <c r="U255" i="8" s="1"/>
  <c r="V255" i="8" s="1"/>
  <c r="W255" i="8" s="1"/>
  <c r="AC255" i="9"/>
  <c r="Q243" i="7"/>
  <c r="Q243" i="8"/>
  <c r="R243" i="8" s="1"/>
  <c r="S243" i="8" s="1"/>
  <c r="T243" i="8" s="1"/>
  <c r="U243" i="8" s="1"/>
  <c r="AC243" i="9"/>
  <c r="Q231" i="7"/>
  <c r="Q231" i="8"/>
  <c r="AC231" i="9"/>
  <c r="Q219" i="7"/>
  <c r="Q219" i="8"/>
  <c r="AC219" i="9"/>
  <c r="Q207" i="7"/>
  <c r="Q207" i="8"/>
  <c r="AC207" i="9"/>
  <c r="Q195" i="7"/>
  <c r="Q195" i="8"/>
  <c r="AC195" i="9"/>
  <c r="Q183" i="7"/>
  <c r="Q183" i="8"/>
  <c r="AC183" i="9"/>
  <c r="Q171" i="7"/>
  <c r="Q171" i="8"/>
  <c r="AC171" i="9"/>
  <c r="Q159" i="7"/>
  <c r="Q159" i="8"/>
  <c r="AC159" i="9"/>
  <c r="Q147" i="7"/>
  <c r="Q147" i="8"/>
  <c r="AC147" i="9"/>
  <c r="Q135" i="7"/>
  <c r="Q135" i="8"/>
  <c r="AC135" i="9"/>
  <c r="Q123" i="7"/>
  <c r="Q123" i="8"/>
  <c r="AC123" i="9"/>
  <c r="Q111" i="7"/>
  <c r="Q111" i="8"/>
  <c r="R111" i="8" s="1"/>
  <c r="S111" i="8" s="1"/>
  <c r="T111" i="8" s="1"/>
  <c r="U111" i="8" s="1"/>
  <c r="V111" i="8" s="1"/>
  <c r="W111" i="8" s="1"/>
  <c r="X111" i="8" s="1"/>
  <c r="Y111" i="8" s="1"/>
  <c r="Z111" i="8" s="1"/>
  <c r="AA111" i="8" s="1"/>
  <c r="AB111" i="8" s="1"/>
  <c r="AC111" i="8" s="1"/>
  <c r="AC111" i="9"/>
  <c r="Q99" i="7"/>
  <c r="Q99" i="8"/>
  <c r="AC99" i="9"/>
  <c r="Q87" i="7"/>
  <c r="Q87" i="8"/>
  <c r="AC87" i="9"/>
  <c r="Q75" i="7"/>
  <c r="Q75" i="8"/>
  <c r="AC75" i="9"/>
  <c r="Q63" i="7"/>
  <c r="Q63" i="8"/>
  <c r="AC63" i="9"/>
  <c r="Q51" i="7"/>
  <c r="Q51" i="8"/>
  <c r="AC51" i="9"/>
  <c r="Q39" i="7"/>
  <c r="Q39" i="8"/>
  <c r="AC39" i="9"/>
  <c r="Q27" i="7"/>
  <c r="Q27" i="8"/>
  <c r="AC27" i="9"/>
  <c r="Q15" i="7"/>
  <c r="Q15" i="8"/>
  <c r="AC15" i="9"/>
  <c r="AX335" i="13"/>
  <c r="AK335" i="13"/>
  <c r="AX335" i="12"/>
  <c r="AK335" i="12"/>
  <c r="AX335" i="11"/>
  <c r="AK335" i="11"/>
  <c r="AO349" i="13"/>
  <c r="BB349" i="13"/>
  <c r="AO349" i="12"/>
  <c r="BB349" i="12"/>
  <c r="BB349" i="11"/>
  <c r="AO349" i="11"/>
  <c r="AL338" i="13"/>
  <c r="AY338" i="13"/>
  <c r="AY338" i="12"/>
  <c r="AL338" i="12"/>
  <c r="AY338" i="11"/>
  <c r="AL338" i="11"/>
  <c r="AH342" i="13"/>
  <c r="AU342" i="13"/>
  <c r="AU342" i="12"/>
  <c r="AH342" i="12"/>
  <c r="AU342" i="11"/>
  <c r="AH342" i="11"/>
  <c r="AU345" i="13"/>
  <c r="AH345" i="13"/>
  <c r="AU345" i="12"/>
  <c r="AH345" i="12"/>
  <c r="AU345" i="11"/>
  <c r="AH345" i="11"/>
  <c r="AQ349" i="13"/>
  <c r="AD349" i="13"/>
  <c r="AD349" i="12"/>
  <c r="AQ349" i="12"/>
  <c r="AQ349" i="11"/>
  <c r="AD349" i="11"/>
  <c r="Y344" i="13"/>
  <c r="L344" i="13"/>
  <c r="Y344" i="12"/>
  <c r="L344" i="12"/>
  <c r="Y344" i="11"/>
  <c r="L344" i="11"/>
  <c r="BA337" i="13"/>
  <c r="AN337" i="13"/>
  <c r="BA337" i="12"/>
  <c r="AN337" i="12"/>
  <c r="BA337" i="11"/>
  <c r="AN337" i="11"/>
  <c r="AC357" i="13"/>
  <c r="P357" i="13"/>
  <c r="P357" i="12"/>
  <c r="AC357" i="12"/>
  <c r="AC357" i="11"/>
  <c r="P357" i="11"/>
  <c r="U350" i="13"/>
  <c r="H350" i="13"/>
  <c r="H350" i="12"/>
  <c r="U350" i="12"/>
  <c r="U350" i="11"/>
  <c r="H350" i="11"/>
  <c r="AW336" i="13"/>
  <c r="AJ336" i="13"/>
  <c r="AW336" i="12"/>
  <c r="AJ336" i="12"/>
  <c r="AW336" i="11"/>
  <c r="AJ336" i="11"/>
  <c r="AS346" i="13"/>
  <c r="AF346" i="13"/>
  <c r="AS346" i="12"/>
  <c r="AF346" i="12"/>
  <c r="AS346" i="11"/>
  <c r="AF346" i="11"/>
  <c r="AZ340" i="13"/>
  <c r="AM340" i="13"/>
  <c r="AZ340" i="12"/>
  <c r="AM340" i="12"/>
  <c r="AZ340" i="11"/>
  <c r="AM340" i="11"/>
  <c r="P336" i="13"/>
  <c r="AC336" i="13"/>
  <c r="AC336" i="12"/>
  <c r="P336" i="12"/>
  <c r="AC336" i="11"/>
  <c r="P336" i="11"/>
  <c r="AA354" i="13"/>
  <c r="N354" i="13"/>
  <c r="N354" i="12"/>
  <c r="AA354" i="12"/>
  <c r="AA354" i="11"/>
  <c r="N354" i="11"/>
  <c r="AV336" i="13"/>
  <c r="AI336" i="13"/>
  <c r="AV336" i="12"/>
  <c r="AI336" i="12"/>
  <c r="AV336" i="11"/>
  <c r="AI336" i="11"/>
  <c r="AR352" i="13"/>
  <c r="AE352" i="13"/>
  <c r="AR352" i="12"/>
  <c r="AE352" i="12"/>
  <c r="AR352" i="11"/>
  <c r="AE352" i="11"/>
  <c r="AV357" i="13"/>
  <c r="AI357" i="13"/>
  <c r="AI357" i="12"/>
  <c r="AV357" i="12"/>
  <c r="AV357" i="11"/>
  <c r="AI357" i="11"/>
  <c r="W340" i="13"/>
  <c r="J340" i="13"/>
  <c r="J340" i="12"/>
  <c r="W340" i="12"/>
  <c r="W340" i="11"/>
  <c r="J340" i="11"/>
  <c r="AW342" i="13"/>
  <c r="AJ342" i="13"/>
  <c r="AW342" i="12"/>
  <c r="AJ342" i="12"/>
  <c r="AW342" i="11"/>
  <c r="AJ342" i="11"/>
  <c r="G348" i="13"/>
  <c r="T348" i="13"/>
  <c r="T348" i="12"/>
  <c r="G348" i="12"/>
  <c r="T348" i="11"/>
  <c r="G348" i="11"/>
  <c r="AB335" i="13"/>
  <c r="O335" i="13"/>
  <c r="AB335" i="12"/>
  <c r="O335" i="12"/>
  <c r="AB335" i="11"/>
  <c r="O335" i="11"/>
  <c r="AG346" i="13"/>
  <c r="AT346" i="13"/>
  <c r="AT346" i="12"/>
  <c r="AG346" i="12"/>
  <c r="AT346" i="11"/>
  <c r="AG346" i="11"/>
  <c r="T352" i="13"/>
  <c r="G352" i="13"/>
  <c r="T352" i="12"/>
  <c r="G352" i="12"/>
  <c r="T352" i="11"/>
  <c r="G352" i="11"/>
  <c r="X357" i="13"/>
  <c r="K357" i="13"/>
  <c r="K357" i="12"/>
  <c r="X357" i="12"/>
  <c r="X357" i="11"/>
  <c r="K357" i="11"/>
  <c r="BB359" i="13"/>
  <c r="AO359" i="13"/>
  <c r="AO359" i="12"/>
  <c r="BB359" i="12"/>
  <c r="BB359" i="11"/>
  <c r="AO359" i="11"/>
  <c r="AB352" i="13"/>
  <c r="O352" i="13"/>
  <c r="O352" i="12"/>
  <c r="AB352" i="12"/>
  <c r="AB352" i="11"/>
  <c r="O352" i="11"/>
  <c r="Y336" i="13"/>
  <c r="L336" i="13"/>
  <c r="Y336" i="12"/>
  <c r="L336" i="12"/>
  <c r="Y336" i="11"/>
  <c r="L336" i="11"/>
  <c r="BC338" i="13"/>
  <c r="AP338" i="13"/>
  <c r="BC338" i="12"/>
  <c r="AP338" i="12"/>
  <c r="BC338" i="11"/>
  <c r="AP338" i="11"/>
  <c r="P344" i="13"/>
  <c r="AC344" i="13"/>
  <c r="AC344" i="12"/>
  <c r="P344" i="12"/>
  <c r="AC344" i="11"/>
  <c r="P344" i="11"/>
  <c r="AU352" i="13"/>
  <c r="AH352" i="13"/>
  <c r="AH352" i="12"/>
  <c r="AU352" i="12"/>
  <c r="AU352" i="11"/>
  <c r="AH352" i="11"/>
  <c r="U358" i="13"/>
  <c r="H358" i="13"/>
  <c r="H358" i="12"/>
  <c r="U358" i="12"/>
  <c r="U358" i="11"/>
  <c r="H358" i="11"/>
  <c r="AI335" i="13"/>
  <c r="AV335" i="13"/>
  <c r="AV335" i="12"/>
  <c r="AI335" i="12"/>
  <c r="AV335" i="11"/>
  <c r="AI335" i="11"/>
  <c r="R332" i="13"/>
  <c r="E332" i="13"/>
  <c r="R332" i="12"/>
  <c r="E332" i="12"/>
  <c r="R332" i="11"/>
  <c r="E332" i="11"/>
  <c r="AR335" i="13"/>
  <c r="AE335" i="13"/>
  <c r="AR335" i="12"/>
  <c r="AE335" i="12"/>
  <c r="AR335" i="11"/>
  <c r="AE335" i="11"/>
  <c r="Z351" i="13"/>
  <c r="M351" i="13"/>
  <c r="M351" i="12"/>
  <c r="Z351" i="12"/>
  <c r="Z351" i="11"/>
  <c r="M351" i="11"/>
  <c r="AZ354" i="13"/>
  <c r="AM354" i="13"/>
  <c r="AZ354" i="12"/>
  <c r="AM354" i="12"/>
  <c r="AZ354" i="11"/>
  <c r="AM354" i="11"/>
  <c r="AA333" i="13"/>
  <c r="N333" i="13"/>
  <c r="AA333" i="12"/>
  <c r="N333" i="12"/>
  <c r="AA333" i="11"/>
  <c r="N333" i="11"/>
  <c r="U356" i="13"/>
  <c r="H356" i="13"/>
  <c r="H356" i="12"/>
  <c r="U356" i="12"/>
  <c r="U356" i="11"/>
  <c r="H356" i="11"/>
  <c r="AW358" i="13"/>
  <c r="AJ358" i="13"/>
  <c r="AJ358" i="12"/>
  <c r="AW358" i="12"/>
  <c r="AJ358" i="11"/>
  <c r="AW358" i="11"/>
  <c r="R336" i="13"/>
  <c r="E336" i="13"/>
  <c r="R336" i="12"/>
  <c r="E336" i="12"/>
  <c r="R336" i="11"/>
  <c r="E336" i="11"/>
  <c r="AB349" i="13"/>
  <c r="O349" i="13"/>
  <c r="AB349" i="12"/>
  <c r="O349" i="12"/>
  <c r="AB349" i="11"/>
  <c r="O349" i="11"/>
  <c r="BB333" i="13"/>
  <c r="AO333" i="13"/>
  <c r="BB333" i="12"/>
  <c r="AO333" i="12"/>
  <c r="BB333" i="11"/>
  <c r="AO333" i="11"/>
  <c r="AB339" i="13"/>
  <c r="O339" i="13"/>
  <c r="AB339" i="12"/>
  <c r="O339" i="12"/>
  <c r="AB339" i="11"/>
  <c r="O339" i="11"/>
  <c r="AT350" i="13"/>
  <c r="AG350" i="13"/>
  <c r="AT350" i="12"/>
  <c r="AG350" i="12"/>
  <c r="AT350" i="11"/>
  <c r="AG350" i="11"/>
  <c r="T353" i="13"/>
  <c r="G353" i="13"/>
  <c r="G353" i="12"/>
  <c r="T353" i="12"/>
  <c r="T353" i="11"/>
  <c r="G353" i="11"/>
  <c r="AX355" i="13"/>
  <c r="AK355" i="13"/>
  <c r="AK355" i="12"/>
  <c r="AX355" i="12"/>
  <c r="AX355" i="11"/>
  <c r="AK355" i="11"/>
  <c r="AX358" i="13"/>
  <c r="AK358" i="13"/>
  <c r="AX358" i="12"/>
  <c r="AK358" i="12"/>
  <c r="AX358" i="11"/>
  <c r="AK358" i="11"/>
  <c r="AY334" i="13"/>
  <c r="AL334" i="13"/>
  <c r="AY334" i="12"/>
  <c r="AL334" i="12"/>
  <c r="AY334" i="11"/>
  <c r="AL334" i="11"/>
  <c r="AU338" i="13"/>
  <c r="AH338" i="13"/>
  <c r="AU338" i="12"/>
  <c r="AH338" i="12"/>
  <c r="AU338" i="11"/>
  <c r="AH338" i="11"/>
  <c r="AD342" i="13"/>
  <c r="AQ342" i="13"/>
  <c r="AQ342" i="12"/>
  <c r="AD342" i="12"/>
  <c r="AQ342" i="11"/>
  <c r="AD342" i="11"/>
  <c r="BC357" i="13"/>
  <c r="AP357" i="13"/>
  <c r="BC357" i="12"/>
  <c r="AP357" i="12"/>
  <c r="BC357" i="11"/>
  <c r="AP357" i="11"/>
  <c r="Q319" i="13"/>
  <c r="D319" i="13"/>
  <c r="D319" i="12"/>
  <c r="Q319" i="12"/>
  <c r="Q319" i="11"/>
  <c r="D319" i="11"/>
  <c r="C60" i="7"/>
  <c r="C60" i="13"/>
  <c r="C60" i="12"/>
  <c r="C60" i="11"/>
  <c r="C168" i="7"/>
  <c r="C168" i="13"/>
  <c r="C168" i="12"/>
  <c r="C168" i="11"/>
  <c r="C276" i="7"/>
  <c r="C276" i="13"/>
  <c r="C276" i="12"/>
  <c r="C276" i="11"/>
  <c r="O329" i="7"/>
  <c r="E329" i="9"/>
  <c r="Y324" i="13"/>
  <c r="L324" i="13"/>
  <c r="Y324" i="12"/>
  <c r="L324" i="12"/>
  <c r="Y324" i="11"/>
  <c r="L324" i="11"/>
  <c r="J331" i="13"/>
  <c r="W331" i="13"/>
  <c r="W331" i="12"/>
  <c r="J331" i="12"/>
  <c r="W331" i="11"/>
  <c r="J331" i="11"/>
  <c r="E329" i="13"/>
  <c r="R329" i="13"/>
  <c r="R329" i="12"/>
  <c r="E329" i="12"/>
  <c r="R329" i="11"/>
  <c r="E329" i="11"/>
  <c r="AB324" i="13"/>
  <c r="O324" i="13"/>
  <c r="AB324" i="12"/>
  <c r="O324" i="12"/>
  <c r="AB324" i="11"/>
  <c r="O324" i="11"/>
  <c r="T321" i="13"/>
  <c r="G321" i="13"/>
  <c r="G321" i="12"/>
  <c r="T321" i="12"/>
  <c r="T321" i="11"/>
  <c r="G321" i="11"/>
  <c r="T318" i="13"/>
  <c r="G318" i="13"/>
  <c r="T318" i="12"/>
  <c r="G318" i="12"/>
  <c r="T318" i="11"/>
  <c r="G318" i="11"/>
  <c r="C4" i="7"/>
  <c r="C4" i="13"/>
  <c r="C4" i="12"/>
  <c r="C4" i="11"/>
  <c r="C16" i="7"/>
  <c r="C16" i="13"/>
  <c r="C16" i="12"/>
  <c r="C16" i="11"/>
  <c r="C28" i="7"/>
  <c r="C28" i="13"/>
  <c r="C28" i="12"/>
  <c r="C28" i="11"/>
  <c r="C40" i="7"/>
  <c r="C40" i="13"/>
  <c r="C40" i="12"/>
  <c r="C40" i="11"/>
  <c r="C52" i="7"/>
  <c r="C52" i="13"/>
  <c r="C52" i="12"/>
  <c r="C52" i="11"/>
  <c r="C64" i="7"/>
  <c r="C64" i="13"/>
  <c r="C64" i="12"/>
  <c r="C64" i="11"/>
  <c r="C76" i="7"/>
  <c r="C76" i="13"/>
  <c r="C76" i="12"/>
  <c r="C76" i="11"/>
  <c r="C88" i="7"/>
  <c r="C88" i="13"/>
  <c r="C88" i="12"/>
  <c r="C88" i="11"/>
  <c r="C100" i="7"/>
  <c r="C100" i="13"/>
  <c r="C100" i="12"/>
  <c r="C100" i="11"/>
  <c r="C112" i="7"/>
  <c r="C112" i="13"/>
  <c r="C112" i="12"/>
  <c r="C112" i="11"/>
  <c r="C124" i="7"/>
  <c r="C124" i="13"/>
  <c r="C124" i="12"/>
  <c r="C124" i="11"/>
  <c r="C136" i="7"/>
  <c r="C136" i="13"/>
  <c r="C136" i="12"/>
  <c r="C136" i="11"/>
  <c r="C148" i="7"/>
  <c r="C148" i="13"/>
  <c r="C148" i="12"/>
  <c r="C148" i="11"/>
  <c r="C160" i="7"/>
  <c r="C160" i="13"/>
  <c r="C160" i="12"/>
  <c r="C160" i="11"/>
  <c r="C172" i="7"/>
  <c r="C172" i="13"/>
  <c r="C172" i="12"/>
  <c r="C172" i="11"/>
  <c r="C184" i="7"/>
  <c r="C184" i="13"/>
  <c r="C184" i="12"/>
  <c r="C184" i="11"/>
  <c r="C196" i="7"/>
  <c r="C196" i="13"/>
  <c r="C196" i="12"/>
  <c r="C196" i="11"/>
  <c r="C208" i="7"/>
  <c r="C208" i="13"/>
  <c r="C208" i="12"/>
  <c r="C208" i="11"/>
  <c r="C220" i="7"/>
  <c r="C220" i="13"/>
  <c r="C220" i="12"/>
  <c r="C220" i="11"/>
  <c r="C232" i="7"/>
  <c r="C232" i="13"/>
  <c r="C232" i="12"/>
  <c r="C232" i="11"/>
  <c r="C244" i="7"/>
  <c r="C244" i="13"/>
  <c r="C244" i="12"/>
  <c r="C244" i="11"/>
  <c r="C256" i="7"/>
  <c r="C256" i="13"/>
  <c r="C256" i="12"/>
  <c r="C256" i="11"/>
  <c r="C268" i="7"/>
  <c r="C268" i="13"/>
  <c r="C268" i="12"/>
  <c r="C268" i="11"/>
  <c r="C280" i="7"/>
  <c r="C280" i="13"/>
  <c r="C280" i="12"/>
  <c r="C280" i="11"/>
  <c r="C292" i="7"/>
  <c r="C292" i="13"/>
  <c r="C292" i="12"/>
  <c r="C292" i="11"/>
  <c r="C304" i="7"/>
  <c r="C304" i="13"/>
  <c r="C304" i="12"/>
  <c r="C304" i="11"/>
  <c r="C316" i="7"/>
  <c r="C316" i="13"/>
  <c r="C316" i="12"/>
  <c r="C316" i="11"/>
  <c r="C328" i="7"/>
  <c r="C328" i="13"/>
  <c r="C328" i="12"/>
  <c r="C328" i="11"/>
  <c r="D249" i="9"/>
  <c r="F245" i="9"/>
  <c r="G321" i="9"/>
  <c r="G237" i="9"/>
  <c r="H217" i="9"/>
  <c r="H181" i="9"/>
  <c r="H37" i="9"/>
  <c r="I281" i="9"/>
  <c r="I257" i="9"/>
  <c r="J45" i="9"/>
  <c r="I289" i="8"/>
  <c r="J289" i="8" s="1"/>
  <c r="K289" i="8" s="1"/>
  <c r="L289" i="8" s="1"/>
  <c r="M289" i="8" s="1"/>
  <c r="N289" i="8" s="1"/>
  <c r="O289" i="8" s="1"/>
  <c r="K289" i="9"/>
  <c r="K277" i="9"/>
  <c r="K265" i="9"/>
  <c r="K181" i="9"/>
  <c r="M310" i="9"/>
  <c r="M226" i="9"/>
  <c r="M214" i="9"/>
  <c r="M106" i="9"/>
  <c r="M58" i="9"/>
  <c r="M46" i="9"/>
  <c r="N326" i="9"/>
  <c r="F266" i="8"/>
  <c r="G266" i="8" s="1"/>
  <c r="N266" i="9"/>
  <c r="F254" i="8"/>
  <c r="G254" i="8" s="1"/>
  <c r="H254" i="8" s="1"/>
  <c r="I254" i="8" s="1"/>
  <c r="J254" i="8" s="1"/>
  <c r="K254" i="8" s="1"/>
  <c r="L254" i="8" s="1"/>
  <c r="M254" i="8" s="1"/>
  <c r="N254" i="8" s="1"/>
  <c r="O254" i="8" s="1"/>
  <c r="P254" i="8" s="1"/>
  <c r="N254" i="9"/>
  <c r="N194" i="9"/>
  <c r="F182" i="8"/>
  <c r="G182" i="8" s="1"/>
  <c r="H182" i="8" s="1"/>
  <c r="I182" i="8" s="1"/>
  <c r="J182" i="8" s="1"/>
  <c r="K182" i="8" s="1"/>
  <c r="L182" i="8" s="1"/>
  <c r="M182" i="8" s="1"/>
  <c r="N182" i="8" s="1"/>
  <c r="O182" i="8" s="1"/>
  <c r="P182" i="8" s="1"/>
  <c r="N182" i="9"/>
  <c r="F170" i="8"/>
  <c r="G170" i="8" s="1"/>
  <c r="H170" i="8" s="1"/>
  <c r="I170" i="8" s="1"/>
  <c r="J170" i="8" s="1"/>
  <c r="K170" i="8" s="1"/>
  <c r="L170" i="8" s="1"/>
  <c r="M170" i="8" s="1"/>
  <c r="N170" i="8" s="1"/>
  <c r="O170" i="8" s="1"/>
  <c r="P170" i="8" s="1"/>
  <c r="N170" i="9"/>
  <c r="F158" i="8"/>
  <c r="G158" i="8" s="1"/>
  <c r="H158" i="8" s="1"/>
  <c r="I158" i="8" s="1"/>
  <c r="J158" i="8" s="1"/>
  <c r="K158" i="8" s="1"/>
  <c r="L158" i="8" s="1"/>
  <c r="M158" i="8" s="1"/>
  <c r="N158" i="8" s="1"/>
  <c r="O158" i="8" s="1"/>
  <c r="P158" i="8" s="1"/>
  <c r="N158" i="9"/>
  <c r="F134" i="8"/>
  <c r="G134" i="8" s="1"/>
  <c r="H134" i="8" s="1"/>
  <c r="I134" i="8" s="1"/>
  <c r="J134" i="8" s="1"/>
  <c r="K134" i="8" s="1"/>
  <c r="L134" i="8" s="1"/>
  <c r="M134" i="8" s="1"/>
  <c r="N134" i="8" s="1"/>
  <c r="O134" i="8" s="1"/>
  <c r="P134" i="8" s="1"/>
  <c r="N134" i="9"/>
  <c r="O330" i="9"/>
  <c r="O318" i="9"/>
  <c r="O306" i="9"/>
  <c r="O294" i="9"/>
  <c r="O210" i="9"/>
  <c r="O198" i="9"/>
  <c r="O114" i="9"/>
  <c r="O90" i="9"/>
  <c r="O78" i="9"/>
  <c r="D322" i="8"/>
  <c r="E322" i="8" s="1"/>
  <c r="F322" i="8" s="1"/>
  <c r="G322" i="8" s="1"/>
  <c r="H322" i="8" s="1"/>
  <c r="I322" i="8" s="1"/>
  <c r="J322" i="8" s="1"/>
  <c r="K322" i="8" s="1"/>
  <c r="L322" i="8" s="1"/>
  <c r="M322" i="8" s="1"/>
  <c r="N322" i="8" s="1"/>
  <c r="P322" i="9"/>
  <c r="D310" i="8"/>
  <c r="E310" i="8" s="1"/>
  <c r="F310" i="8" s="1"/>
  <c r="G310" i="8" s="1"/>
  <c r="H310" i="8" s="1"/>
  <c r="I310" i="8" s="1"/>
  <c r="J310" i="8" s="1"/>
  <c r="K310" i="8" s="1"/>
  <c r="L310" i="8" s="1"/>
  <c r="M310" i="8" s="1"/>
  <c r="N310" i="8" s="1"/>
  <c r="O310" i="8" s="1"/>
  <c r="P310" i="8" s="1"/>
  <c r="P310" i="9"/>
  <c r="D298" i="8"/>
  <c r="E298" i="8" s="1"/>
  <c r="F298" i="8" s="1"/>
  <c r="G298" i="8" s="1"/>
  <c r="H298" i="8" s="1"/>
  <c r="I298" i="8" s="1"/>
  <c r="J298" i="8" s="1"/>
  <c r="K298" i="8" s="1"/>
  <c r="L298" i="8" s="1"/>
  <c r="M298" i="8" s="1"/>
  <c r="N298" i="8" s="1"/>
  <c r="O298" i="8" s="1"/>
  <c r="P298" i="8" s="1"/>
  <c r="P298" i="9"/>
  <c r="D286" i="8"/>
  <c r="E286" i="8" s="1"/>
  <c r="F286" i="8" s="1"/>
  <c r="G286" i="8" s="1"/>
  <c r="H286" i="8" s="1"/>
  <c r="I286" i="8" s="1"/>
  <c r="J286" i="8" s="1"/>
  <c r="K286" i="8" s="1"/>
  <c r="L286" i="8" s="1"/>
  <c r="M286" i="8" s="1"/>
  <c r="N286" i="8" s="1"/>
  <c r="O286" i="8" s="1"/>
  <c r="P286" i="8" s="1"/>
  <c r="P286" i="9"/>
  <c r="D274" i="8"/>
  <c r="E274" i="8" s="1"/>
  <c r="P274" i="9"/>
  <c r="D262" i="8"/>
  <c r="E262" i="8" s="1"/>
  <c r="F262" i="8" s="1"/>
  <c r="G262" i="8" s="1"/>
  <c r="H262" i="8" s="1"/>
  <c r="I262" i="8" s="1"/>
  <c r="J262" i="8" s="1"/>
  <c r="K262" i="8" s="1"/>
  <c r="L262" i="8" s="1"/>
  <c r="M262" i="8" s="1"/>
  <c r="N262" i="8" s="1"/>
  <c r="O262" i="8" s="1"/>
  <c r="P262" i="8" s="1"/>
  <c r="P262" i="9"/>
  <c r="D250" i="8"/>
  <c r="E250" i="8" s="1"/>
  <c r="F250" i="8" s="1"/>
  <c r="G250" i="8" s="1"/>
  <c r="H250" i="8" s="1"/>
  <c r="I250" i="8" s="1"/>
  <c r="J250" i="8" s="1"/>
  <c r="K250" i="8" s="1"/>
  <c r="L250" i="8" s="1"/>
  <c r="M250" i="8" s="1"/>
  <c r="N250" i="8" s="1"/>
  <c r="O250" i="8" s="1"/>
  <c r="P250" i="8" s="1"/>
  <c r="P250" i="9"/>
  <c r="D238" i="8"/>
  <c r="E238" i="8" s="1"/>
  <c r="F238" i="8" s="1"/>
  <c r="G238" i="8" s="1"/>
  <c r="H238" i="8" s="1"/>
  <c r="I238" i="8" s="1"/>
  <c r="J238" i="8" s="1"/>
  <c r="K238" i="8" s="1"/>
  <c r="L238" i="8" s="1"/>
  <c r="M238" i="8" s="1"/>
  <c r="N238" i="8" s="1"/>
  <c r="O238" i="8" s="1"/>
  <c r="P238" i="8" s="1"/>
  <c r="P238" i="9"/>
  <c r="D226" i="8"/>
  <c r="E226" i="8" s="1"/>
  <c r="F226" i="8" s="1"/>
  <c r="G226" i="8" s="1"/>
  <c r="H226" i="8" s="1"/>
  <c r="I226" i="8" s="1"/>
  <c r="J226" i="8" s="1"/>
  <c r="K226" i="8" s="1"/>
  <c r="L226" i="8" s="1"/>
  <c r="M226" i="8" s="1"/>
  <c r="N226" i="8" s="1"/>
  <c r="O226" i="8" s="1"/>
  <c r="P226" i="8" s="1"/>
  <c r="P226" i="9"/>
  <c r="D214" i="8"/>
  <c r="E214" i="8" s="1"/>
  <c r="F214" i="8" s="1"/>
  <c r="G214" i="8" s="1"/>
  <c r="H214" i="8" s="1"/>
  <c r="I214" i="8" s="1"/>
  <c r="J214" i="8" s="1"/>
  <c r="K214" i="8" s="1"/>
  <c r="L214" i="8" s="1"/>
  <c r="M214" i="8" s="1"/>
  <c r="N214" i="8" s="1"/>
  <c r="O214" i="8" s="1"/>
  <c r="P214" i="8" s="1"/>
  <c r="P214" i="9"/>
  <c r="D202" i="8"/>
  <c r="E202" i="8" s="1"/>
  <c r="F202" i="8" s="1"/>
  <c r="G202" i="8" s="1"/>
  <c r="H202" i="8" s="1"/>
  <c r="I202" i="8" s="1"/>
  <c r="J202" i="8" s="1"/>
  <c r="K202" i="8" s="1"/>
  <c r="L202" i="8" s="1"/>
  <c r="M202" i="8" s="1"/>
  <c r="P202" i="9"/>
  <c r="D190" i="8"/>
  <c r="E190" i="8" s="1"/>
  <c r="F190" i="8" s="1"/>
  <c r="G190" i="8" s="1"/>
  <c r="H190" i="8" s="1"/>
  <c r="I190" i="8" s="1"/>
  <c r="J190" i="8" s="1"/>
  <c r="K190" i="8" s="1"/>
  <c r="L190" i="8" s="1"/>
  <c r="M190" i="8" s="1"/>
  <c r="N190" i="8" s="1"/>
  <c r="O190" i="8" s="1"/>
  <c r="P190" i="8" s="1"/>
  <c r="P190" i="9"/>
  <c r="D178" i="8"/>
  <c r="E178" i="8" s="1"/>
  <c r="P178" i="9"/>
  <c r="D166" i="8"/>
  <c r="E166" i="8" s="1"/>
  <c r="P166" i="9"/>
  <c r="D154" i="8"/>
  <c r="E154" i="8" s="1"/>
  <c r="P154" i="9"/>
  <c r="D142" i="8"/>
  <c r="E142" i="8" s="1"/>
  <c r="F142" i="8" s="1"/>
  <c r="G142" i="8" s="1"/>
  <c r="H142" i="8" s="1"/>
  <c r="I142" i="8" s="1"/>
  <c r="J142" i="8" s="1"/>
  <c r="K142" i="8" s="1"/>
  <c r="L142" i="8" s="1"/>
  <c r="M142" i="8" s="1"/>
  <c r="N142" i="8" s="1"/>
  <c r="O142" i="8" s="1"/>
  <c r="P142" i="8" s="1"/>
  <c r="P142" i="9"/>
  <c r="D130" i="8"/>
  <c r="E130" i="8" s="1"/>
  <c r="F130" i="8" s="1"/>
  <c r="G130" i="8" s="1"/>
  <c r="H130" i="8" s="1"/>
  <c r="P130" i="9"/>
  <c r="D118" i="8"/>
  <c r="E118" i="8" s="1"/>
  <c r="F118" i="8" s="1"/>
  <c r="G118" i="8" s="1"/>
  <c r="H118" i="8" s="1"/>
  <c r="I118" i="8" s="1"/>
  <c r="J118" i="8" s="1"/>
  <c r="K118" i="8" s="1"/>
  <c r="L118" i="8" s="1"/>
  <c r="M118" i="8" s="1"/>
  <c r="N118" i="8" s="1"/>
  <c r="O118" i="8" s="1"/>
  <c r="P118" i="8" s="1"/>
  <c r="P118" i="9"/>
  <c r="D106" i="8"/>
  <c r="E106" i="8" s="1"/>
  <c r="F106" i="8" s="1"/>
  <c r="G106" i="8" s="1"/>
  <c r="H106" i="8" s="1"/>
  <c r="I106" i="8" s="1"/>
  <c r="J106" i="8" s="1"/>
  <c r="K106" i="8" s="1"/>
  <c r="L106" i="8" s="1"/>
  <c r="M106" i="8" s="1"/>
  <c r="N106" i="8" s="1"/>
  <c r="O106" i="8" s="1"/>
  <c r="P106" i="8" s="1"/>
  <c r="P106" i="9"/>
  <c r="D94" i="8"/>
  <c r="E94" i="8" s="1"/>
  <c r="F94" i="8" s="1"/>
  <c r="G94" i="8" s="1"/>
  <c r="H94" i="8" s="1"/>
  <c r="I94" i="8" s="1"/>
  <c r="J94" i="8" s="1"/>
  <c r="K94" i="8" s="1"/>
  <c r="L94" i="8" s="1"/>
  <c r="M94" i="8" s="1"/>
  <c r="N94" i="8" s="1"/>
  <c r="O94" i="8" s="1"/>
  <c r="P94" i="8" s="1"/>
  <c r="P94" i="9"/>
  <c r="D82" i="8"/>
  <c r="E82" i="8" s="1"/>
  <c r="F82" i="8" s="1"/>
  <c r="G82" i="8" s="1"/>
  <c r="H82" i="8" s="1"/>
  <c r="I82" i="8" s="1"/>
  <c r="J82" i="8" s="1"/>
  <c r="K82" i="8" s="1"/>
  <c r="L82" i="8" s="1"/>
  <c r="M82" i="8" s="1"/>
  <c r="N82" i="8" s="1"/>
  <c r="O82" i="8" s="1"/>
  <c r="P82" i="8" s="1"/>
  <c r="P82" i="9"/>
  <c r="D70" i="8"/>
  <c r="E70" i="8" s="1"/>
  <c r="F70" i="8" s="1"/>
  <c r="G70" i="8" s="1"/>
  <c r="H70" i="8" s="1"/>
  <c r="I70" i="8" s="1"/>
  <c r="J70" i="8" s="1"/>
  <c r="K70" i="8" s="1"/>
  <c r="L70" i="8" s="1"/>
  <c r="M70" i="8" s="1"/>
  <c r="P70" i="9"/>
  <c r="D58" i="8"/>
  <c r="E58" i="8" s="1"/>
  <c r="P58" i="9"/>
  <c r="D46" i="8"/>
  <c r="E46" i="8" s="1"/>
  <c r="F46" i="8" s="1"/>
  <c r="G46" i="8" s="1"/>
  <c r="H46" i="8" s="1"/>
  <c r="I46" i="8" s="1"/>
  <c r="J46" i="8" s="1"/>
  <c r="K46" i="8" s="1"/>
  <c r="L46" i="8" s="1"/>
  <c r="M46" i="8" s="1"/>
  <c r="N46" i="8" s="1"/>
  <c r="O46" i="8" s="1"/>
  <c r="P46" i="8" s="1"/>
  <c r="P46" i="9"/>
  <c r="D34" i="8"/>
  <c r="E34" i="8" s="1"/>
  <c r="F34" i="8" s="1"/>
  <c r="G34" i="8" s="1"/>
  <c r="H34" i="8" s="1"/>
  <c r="I34" i="8" s="1"/>
  <c r="J34" i="8" s="1"/>
  <c r="K34" i="8" s="1"/>
  <c r="L34" i="8" s="1"/>
  <c r="M34" i="8" s="1"/>
  <c r="N34" i="8" s="1"/>
  <c r="O34" i="8" s="1"/>
  <c r="P34" i="8" s="1"/>
  <c r="P34" i="9"/>
  <c r="D22" i="8"/>
  <c r="E22" i="8" s="1"/>
  <c r="F22" i="8" s="1"/>
  <c r="G22" i="8" s="1"/>
  <c r="H22" i="8" s="1"/>
  <c r="I22" i="8" s="1"/>
  <c r="J22" i="8" s="1"/>
  <c r="K22" i="8" s="1"/>
  <c r="L22" i="8" s="1"/>
  <c r="M22" i="8" s="1"/>
  <c r="N22" i="8" s="1"/>
  <c r="O22" i="8" s="1"/>
  <c r="P22" i="8" s="1"/>
  <c r="P22" i="9"/>
  <c r="D10" i="8"/>
  <c r="E10" i="8" s="1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P10" i="9"/>
  <c r="AC326" i="7"/>
  <c r="Q326" i="9"/>
  <c r="AC314" i="7"/>
  <c r="Q314" i="9"/>
  <c r="AC302" i="7"/>
  <c r="Q302" i="9"/>
  <c r="AC290" i="7"/>
  <c r="Q290" i="9"/>
  <c r="AC278" i="7"/>
  <c r="Q278" i="9"/>
  <c r="AC266" i="7"/>
  <c r="Q266" i="9"/>
  <c r="AC254" i="7"/>
  <c r="Q254" i="9"/>
  <c r="AC242" i="7"/>
  <c r="Q242" i="9"/>
  <c r="AC230" i="7"/>
  <c r="Q230" i="9"/>
  <c r="AC218" i="7"/>
  <c r="Q218" i="9"/>
  <c r="AC206" i="7"/>
  <c r="Q206" i="9"/>
  <c r="AC194" i="7"/>
  <c r="Q194" i="9"/>
  <c r="AC182" i="7"/>
  <c r="Q182" i="9"/>
  <c r="AC170" i="7"/>
  <c r="Q170" i="9"/>
  <c r="AC158" i="7"/>
  <c r="Q158" i="9"/>
  <c r="AC146" i="7"/>
  <c r="Q146" i="9"/>
  <c r="AC134" i="7"/>
  <c r="Q134" i="9"/>
  <c r="AC122" i="7"/>
  <c r="Q122" i="9"/>
  <c r="AC110" i="7"/>
  <c r="Q110" i="9"/>
  <c r="AC98" i="7"/>
  <c r="Q98" i="9"/>
  <c r="AC86" i="7"/>
  <c r="Q86" i="9"/>
  <c r="AC74" i="7"/>
  <c r="Q74" i="9"/>
  <c r="AC62" i="7"/>
  <c r="Q62" i="9"/>
  <c r="AC50" i="7"/>
  <c r="Q50" i="9"/>
  <c r="AC38" i="7"/>
  <c r="Q38" i="9"/>
  <c r="AC26" i="7"/>
  <c r="Q26" i="9"/>
  <c r="AC14" i="7"/>
  <c r="Q14" i="9"/>
  <c r="AB330" i="7"/>
  <c r="R330" i="9"/>
  <c r="AB318" i="7"/>
  <c r="R318" i="9"/>
  <c r="AB306" i="7"/>
  <c r="R306" i="9"/>
  <c r="AB294" i="7"/>
  <c r="R294" i="9"/>
  <c r="AB282" i="7"/>
  <c r="R282" i="9"/>
  <c r="AB270" i="7"/>
  <c r="R270" i="9"/>
  <c r="AB258" i="7"/>
  <c r="R258" i="9"/>
  <c r="AB246" i="7"/>
  <c r="R246" i="9"/>
  <c r="AB234" i="7"/>
  <c r="R234" i="9"/>
  <c r="AB222" i="7"/>
  <c r="R222" i="9"/>
  <c r="AB210" i="7"/>
  <c r="R210" i="9"/>
  <c r="AB198" i="7"/>
  <c r="R198" i="9"/>
  <c r="AB186" i="7"/>
  <c r="R186" i="9"/>
  <c r="AB174" i="7"/>
  <c r="R174" i="9"/>
  <c r="AB162" i="7"/>
  <c r="R162" i="9"/>
  <c r="AB150" i="7"/>
  <c r="R150" i="9"/>
  <c r="AB138" i="7"/>
  <c r="R138" i="9"/>
  <c r="AB126" i="7"/>
  <c r="R126" i="9"/>
  <c r="AB114" i="7"/>
  <c r="R114" i="9"/>
  <c r="AB102" i="7"/>
  <c r="R102" i="9"/>
  <c r="AB90" i="7"/>
  <c r="R90" i="9"/>
  <c r="AB78" i="7"/>
  <c r="R78" i="9"/>
  <c r="AB66" i="7"/>
  <c r="R66" i="9"/>
  <c r="AB54" i="7"/>
  <c r="R54" i="9"/>
  <c r="AB42" i="7"/>
  <c r="R42" i="9"/>
  <c r="AB30" i="7"/>
  <c r="R30" i="9"/>
  <c r="AB18" i="7"/>
  <c r="R18" i="9"/>
  <c r="AB6" i="7"/>
  <c r="R6" i="9"/>
  <c r="AA322" i="7"/>
  <c r="S322" i="9"/>
  <c r="AA310" i="7"/>
  <c r="S310" i="9"/>
  <c r="AA298" i="7"/>
  <c r="S298" i="9"/>
  <c r="AA286" i="7"/>
  <c r="S286" i="9"/>
  <c r="AA274" i="7"/>
  <c r="S274" i="9"/>
  <c r="AA262" i="7"/>
  <c r="S262" i="9"/>
  <c r="AA250" i="7"/>
  <c r="S250" i="9"/>
  <c r="AA238" i="7"/>
  <c r="S238" i="9"/>
  <c r="AA226" i="7"/>
  <c r="S226" i="9"/>
  <c r="AA214" i="7"/>
  <c r="S214" i="9"/>
  <c r="AA202" i="7"/>
  <c r="S202" i="9"/>
  <c r="AA190" i="7"/>
  <c r="S190" i="9"/>
  <c r="AA178" i="7"/>
  <c r="S178" i="9"/>
  <c r="AA166" i="7"/>
  <c r="S166" i="9"/>
  <c r="AA154" i="7"/>
  <c r="S154" i="9"/>
  <c r="AA142" i="7"/>
  <c r="S142" i="9"/>
  <c r="AA130" i="7"/>
  <c r="S130" i="9"/>
  <c r="AA118" i="7"/>
  <c r="S118" i="9"/>
  <c r="AA106" i="7"/>
  <c r="S106" i="9"/>
  <c r="AA94" i="7"/>
  <c r="S94" i="9"/>
  <c r="AA82" i="7"/>
  <c r="S82" i="9"/>
  <c r="AA70" i="7"/>
  <c r="S70" i="9"/>
  <c r="AA58" i="7"/>
  <c r="S58" i="9"/>
  <c r="AA46" i="7"/>
  <c r="S46" i="9"/>
  <c r="AA34" i="7"/>
  <c r="S34" i="9"/>
  <c r="AA22" i="7"/>
  <c r="S22" i="9"/>
  <c r="AA10" i="7"/>
  <c r="S10" i="9"/>
  <c r="Z326" i="7"/>
  <c r="T326" i="9"/>
  <c r="Z314" i="7"/>
  <c r="T314" i="9"/>
  <c r="Z302" i="7"/>
  <c r="T302" i="9"/>
  <c r="Z290" i="7"/>
  <c r="T290" i="9"/>
  <c r="Z278" i="7"/>
  <c r="T278" i="9"/>
  <c r="Z266" i="7"/>
  <c r="T266" i="9"/>
  <c r="Z254" i="7"/>
  <c r="T254" i="9"/>
  <c r="Z242" i="7"/>
  <c r="T242" i="9"/>
  <c r="Z230" i="7"/>
  <c r="T230" i="9"/>
  <c r="Z218" i="7"/>
  <c r="T218" i="9"/>
  <c r="Z206" i="7"/>
  <c r="T206" i="9"/>
  <c r="Z194" i="7"/>
  <c r="T194" i="9"/>
  <c r="Z182" i="7"/>
  <c r="T182" i="9"/>
  <c r="Z170" i="7"/>
  <c r="T170" i="9"/>
  <c r="Z158" i="7"/>
  <c r="T158" i="9"/>
  <c r="Z146" i="7"/>
  <c r="T146" i="9"/>
  <c r="Z134" i="7"/>
  <c r="T134" i="9"/>
  <c r="Z122" i="7"/>
  <c r="T122" i="9"/>
  <c r="Z110" i="7"/>
  <c r="T110" i="9"/>
  <c r="Z98" i="7"/>
  <c r="T98" i="9"/>
  <c r="Z86" i="7"/>
  <c r="T86" i="9"/>
  <c r="Z74" i="7"/>
  <c r="T74" i="9"/>
  <c r="Z62" i="7"/>
  <c r="T62" i="9"/>
  <c r="Z50" i="7"/>
  <c r="T50" i="9"/>
  <c r="Z38" i="7"/>
  <c r="T38" i="9"/>
  <c r="Z26" i="7"/>
  <c r="T26" i="9"/>
  <c r="Z14" i="7"/>
  <c r="T14" i="9"/>
  <c r="Y330" i="7"/>
  <c r="U330" i="9"/>
  <c r="Y318" i="7"/>
  <c r="U318" i="9"/>
  <c r="Y306" i="7"/>
  <c r="U306" i="9"/>
  <c r="Y294" i="7"/>
  <c r="U294" i="9"/>
  <c r="Y282" i="7"/>
  <c r="U282" i="9"/>
  <c r="Y270" i="7"/>
  <c r="U270" i="9"/>
  <c r="Y258" i="7"/>
  <c r="U258" i="9"/>
  <c r="Y246" i="7"/>
  <c r="U246" i="9"/>
  <c r="Y234" i="7"/>
  <c r="U234" i="9"/>
  <c r="Y222" i="7"/>
  <c r="U222" i="9"/>
  <c r="Y210" i="7"/>
  <c r="U210" i="9"/>
  <c r="Y198" i="7"/>
  <c r="U198" i="9"/>
  <c r="Y186" i="7"/>
  <c r="U186" i="9"/>
  <c r="Y174" i="7"/>
  <c r="U174" i="9"/>
  <c r="Y162" i="7"/>
  <c r="U162" i="9"/>
  <c r="Y150" i="7"/>
  <c r="U150" i="9"/>
  <c r="Y138" i="7"/>
  <c r="U138" i="9"/>
  <c r="Y126" i="7"/>
  <c r="U126" i="9"/>
  <c r="Y114" i="7"/>
  <c r="U114" i="9"/>
  <c r="Y102" i="7"/>
  <c r="U102" i="9"/>
  <c r="Y90" i="7"/>
  <c r="U90" i="9"/>
  <c r="Y78" i="7"/>
  <c r="U78" i="9"/>
  <c r="Y66" i="7"/>
  <c r="U66" i="9"/>
  <c r="Y54" i="7"/>
  <c r="U54" i="9"/>
  <c r="Y42" i="7"/>
  <c r="U42" i="9"/>
  <c r="Y30" i="7"/>
  <c r="U30" i="9"/>
  <c r="Y18" i="7"/>
  <c r="U18" i="9"/>
  <c r="Y6" i="7"/>
  <c r="U6" i="9"/>
  <c r="X322" i="7"/>
  <c r="V322" i="9"/>
  <c r="X310" i="7"/>
  <c r="V310" i="9"/>
  <c r="X298" i="7"/>
  <c r="V298" i="9"/>
  <c r="X286" i="7"/>
  <c r="V286" i="9"/>
  <c r="X274" i="7"/>
  <c r="V274" i="9"/>
  <c r="X262" i="7"/>
  <c r="V262" i="9"/>
  <c r="X250" i="7"/>
  <c r="V250" i="9"/>
  <c r="X238" i="7"/>
  <c r="V238" i="9"/>
  <c r="X226" i="7"/>
  <c r="V226" i="9"/>
  <c r="X214" i="7"/>
  <c r="V214" i="9"/>
  <c r="X202" i="7"/>
  <c r="V202" i="9"/>
  <c r="X190" i="7"/>
  <c r="V190" i="9"/>
  <c r="X178" i="7"/>
  <c r="V178" i="9"/>
  <c r="X166" i="7"/>
  <c r="V166" i="9"/>
  <c r="X154" i="7"/>
  <c r="V154" i="9"/>
  <c r="X142" i="7"/>
  <c r="V142" i="9"/>
  <c r="X130" i="7"/>
  <c r="V130" i="9"/>
  <c r="X118" i="7"/>
  <c r="V118" i="9"/>
  <c r="X106" i="7"/>
  <c r="V106" i="9"/>
  <c r="X94" i="7"/>
  <c r="V94" i="9"/>
  <c r="X82" i="7"/>
  <c r="V82" i="9"/>
  <c r="X70" i="7"/>
  <c r="V70" i="9"/>
  <c r="X58" i="7"/>
  <c r="V58" i="9"/>
  <c r="X46" i="7"/>
  <c r="V46" i="9"/>
  <c r="X34" i="7"/>
  <c r="V34" i="9"/>
  <c r="X22" i="7"/>
  <c r="V22" i="9"/>
  <c r="X10" i="7"/>
  <c r="V10" i="9"/>
  <c r="W326" i="7"/>
  <c r="W326" i="9"/>
  <c r="W314" i="7"/>
  <c r="W314" i="9"/>
  <c r="W302" i="7"/>
  <c r="W302" i="9"/>
  <c r="W290" i="7"/>
  <c r="W290" i="9"/>
  <c r="W278" i="7"/>
  <c r="W278" i="9"/>
  <c r="W266" i="7"/>
  <c r="W266" i="9"/>
  <c r="W254" i="7"/>
  <c r="W254" i="9"/>
  <c r="W242" i="7"/>
  <c r="W242" i="9"/>
  <c r="W230" i="7"/>
  <c r="W230" i="9"/>
  <c r="W218" i="7"/>
  <c r="W218" i="9"/>
  <c r="W206" i="7"/>
  <c r="W206" i="9"/>
  <c r="W194" i="7"/>
  <c r="W194" i="9"/>
  <c r="W182" i="7"/>
  <c r="W182" i="9"/>
  <c r="W170" i="7"/>
  <c r="W170" i="9"/>
  <c r="W158" i="7"/>
  <c r="W158" i="9"/>
  <c r="W146" i="7"/>
  <c r="W146" i="9"/>
  <c r="W134" i="7"/>
  <c r="W134" i="9"/>
  <c r="W122" i="7"/>
  <c r="W122" i="9"/>
  <c r="W110" i="7"/>
  <c r="W110" i="9"/>
  <c r="W98" i="7"/>
  <c r="W98" i="9"/>
  <c r="W86" i="7"/>
  <c r="W86" i="9"/>
  <c r="W74" i="7"/>
  <c r="W74" i="9"/>
  <c r="W62" i="7"/>
  <c r="W62" i="9"/>
  <c r="W50" i="7"/>
  <c r="W50" i="9"/>
  <c r="W38" i="7"/>
  <c r="W38" i="9"/>
  <c r="W26" i="7"/>
  <c r="W26" i="9"/>
  <c r="W14" i="7"/>
  <c r="W14" i="9"/>
  <c r="V330" i="7"/>
  <c r="X330" i="9"/>
  <c r="V318" i="7"/>
  <c r="V318" i="8"/>
  <c r="W318" i="8" s="1"/>
  <c r="X318" i="8" s="1"/>
  <c r="Y318" i="8" s="1"/>
  <c r="Z318" i="8" s="1"/>
  <c r="AA318" i="8" s="1"/>
  <c r="AB318" i="8" s="1"/>
  <c r="AC318" i="8" s="1"/>
  <c r="X318" i="9"/>
  <c r="V306" i="7"/>
  <c r="X306" i="9"/>
  <c r="V294" i="7"/>
  <c r="X294" i="9"/>
  <c r="V282" i="7"/>
  <c r="X282" i="9"/>
  <c r="V270" i="7"/>
  <c r="X270" i="9"/>
  <c r="V258" i="7"/>
  <c r="X258" i="9"/>
  <c r="V246" i="7"/>
  <c r="X246" i="9"/>
  <c r="V234" i="7"/>
  <c r="X234" i="9"/>
  <c r="V222" i="7"/>
  <c r="X222" i="9"/>
  <c r="V210" i="7"/>
  <c r="X210" i="9"/>
  <c r="V198" i="7"/>
  <c r="X198" i="9"/>
  <c r="V186" i="7"/>
  <c r="X186" i="9"/>
  <c r="V174" i="7"/>
  <c r="X174" i="9"/>
  <c r="V162" i="7"/>
  <c r="X162" i="9"/>
  <c r="V150" i="7"/>
  <c r="X150" i="9"/>
  <c r="V138" i="7"/>
  <c r="X138" i="9"/>
  <c r="V126" i="7"/>
  <c r="X126" i="9"/>
  <c r="V114" i="7"/>
  <c r="V114" i="8"/>
  <c r="W114" i="8" s="1"/>
  <c r="X114" i="8" s="1"/>
  <c r="Y114" i="8" s="1"/>
  <c r="Z114" i="8" s="1"/>
  <c r="AA114" i="8" s="1"/>
  <c r="AB114" i="8" s="1"/>
  <c r="AC114" i="8" s="1"/>
  <c r="X114" i="9"/>
  <c r="V102" i="7"/>
  <c r="X102" i="9"/>
  <c r="V90" i="7"/>
  <c r="X90" i="9"/>
  <c r="V78" i="7"/>
  <c r="X78" i="9"/>
  <c r="V66" i="7"/>
  <c r="X66" i="9"/>
  <c r="V54" i="7"/>
  <c r="X54" i="9"/>
  <c r="V42" i="7"/>
  <c r="X42" i="9"/>
  <c r="V30" i="7"/>
  <c r="X30" i="9"/>
  <c r="V18" i="7"/>
  <c r="X18" i="9"/>
  <c r="V6" i="7"/>
  <c r="X6" i="9"/>
  <c r="U322" i="7"/>
  <c r="Y322" i="9"/>
  <c r="U310" i="7"/>
  <c r="Y310" i="9"/>
  <c r="U298" i="7"/>
  <c r="Y298" i="9"/>
  <c r="U286" i="7"/>
  <c r="Y286" i="9"/>
  <c r="U274" i="7"/>
  <c r="Y274" i="9"/>
  <c r="U262" i="7"/>
  <c r="Y262" i="9"/>
  <c r="U250" i="7"/>
  <c r="Y250" i="9"/>
  <c r="U238" i="7"/>
  <c r="Y238" i="9"/>
  <c r="U226" i="7"/>
  <c r="Y226" i="9"/>
  <c r="U214" i="7"/>
  <c r="Y214" i="9"/>
  <c r="U202" i="7"/>
  <c r="Y202" i="9"/>
  <c r="U190" i="7"/>
  <c r="Y190" i="9"/>
  <c r="U178" i="7"/>
  <c r="Y178" i="9"/>
  <c r="U166" i="7"/>
  <c r="Y166" i="9"/>
  <c r="U154" i="7"/>
  <c r="Y154" i="9"/>
  <c r="U142" i="7"/>
  <c r="Y142" i="9"/>
  <c r="U130" i="7"/>
  <c r="Y130" i="9"/>
  <c r="U118" i="7"/>
  <c r="Y118" i="9"/>
  <c r="U106" i="7"/>
  <c r="Y106" i="9"/>
  <c r="U94" i="7"/>
  <c r="Y94" i="9"/>
  <c r="U82" i="7"/>
  <c r="Y82" i="9"/>
  <c r="U70" i="7"/>
  <c r="Y70" i="9"/>
  <c r="U58" i="7"/>
  <c r="Y58" i="9"/>
  <c r="U46" i="7"/>
  <c r="Y46" i="9"/>
  <c r="U34" i="7"/>
  <c r="Y34" i="9"/>
  <c r="U22" i="7"/>
  <c r="Y22" i="9"/>
  <c r="U10" i="7"/>
  <c r="Y10" i="9"/>
  <c r="T326" i="7"/>
  <c r="Z326" i="9"/>
  <c r="T314" i="7"/>
  <c r="Z314" i="9"/>
  <c r="T302" i="7"/>
  <c r="Z302" i="9"/>
  <c r="T290" i="7"/>
  <c r="Z290" i="9"/>
  <c r="T278" i="7"/>
  <c r="Z278" i="9"/>
  <c r="T266" i="7"/>
  <c r="Z266" i="9"/>
  <c r="T254" i="7"/>
  <c r="Z254" i="9"/>
  <c r="T242" i="7"/>
  <c r="Z242" i="9"/>
  <c r="T230" i="7"/>
  <c r="Z230" i="9"/>
  <c r="T218" i="7"/>
  <c r="Z218" i="9"/>
  <c r="T206" i="7"/>
  <c r="Z206" i="9"/>
  <c r="T194" i="7"/>
  <c r="Z194" i="9"/>
  <c r="T182" i="7"/>
  <c r="Z182" i="9"/>
  <c r="T170" i="7"/>
  <c r="Z170" i="9"/>
  <c r="T158" i="7"/>
  <c r="Z158" i="9"/>
  <c r="T146" i="7"/>
  <c r="Z146" i="9"/>
  <c r="T134" i="7"/>
  <c r="Z134" i="9"/>
  <c r="T122" i="7"/>
  <c r="Z122" i="9"/>
  <c r="T110" i="7"/>
  <c r="Z110" i="9"/>
  <c r="T98" i="7"/>
  <c r="Z98" i="9"/>
  <c r="T86" i="7"/>
  <c r="Z86" i="9"/>
  <c r="T74" i="7"/>
  <c r="Z74" i="9"/>
  <c r="T62" i="7"/>
  <c r="Z62" i="9"/>
  <c r="T50" i="7"/>
  <c r="Z50" i="9"/>
  <c r="T38" i="7"/>
  <c r="Z38" i="9"/>
  <c r="T26" i="7"/>
  <c r="Z26" i="9"/>
  <c r="T14" i="7"/>
  <c r="Z14" i="9"/>
  <c r="S330" i="7"/>
  <c r="AA330" i="9"/>
  <c r="S318" i="7"/>
  <c r="AA318" i="9"/>
  <c r="S306" i="7"/>
  <c r="AA306" i="9"/>
  <c r="S294" i="7"/>
  <c r="S294" i="8"/>
  <c r="T294" i="8" s="1"/>
  <c r="U294" i="8" s="1"/>
  <c r="V294" i="8" s="1"/>
  <c r="W294" i="8" s="1"/>
  <c r="X294" i="8" s="1"/>
  <c r="Y294" i="8" s="1"/>
  <c r="Z294" i="8" s="1"/>
  <c r="AA294" i="8" s="1"/>
  <c r="AB294" i="8" s="1"/>
  <c r="AC294" i="8" s="1"/>
  <c r="AA294" i="9"/>
  <c r="S282" i="7"/>
  <c r="AA282" i="9"/>
  <c r="S270" i="7"/>
  <c r="S270" i="8"/>
  <c r="T270" i="8" s="1"/>
  <c r="U270" i="8" s="1"/>
  <c r="V270" i="8" s="1"/>
  <c r="W270" i="8" s="1"/>
  <c r="X270" i="8" s="1"/>
  <c r="Y270" i="8" s="1"/>
  <c r="Z270" i="8" s="1"/>
  <c r="AA270" i="9"/>
  <c r="S258" i="7"/>
  <c r="AA258" i="9"/>
  <c r="S246" i="7"/>
  <c r="AA246" i="9"/>
  <c r="S234" i="7"/>
  <c r="S234" i="8"/>
  <c r="T234" i="8" s="1"/>
  <c r="U234" i="8" s="1"/>
  <c r="V234" i="8" s="1"/>
  <c r="W234" i="8" s="1"/>
  <c r="X234" i="8" s="1"/>
  <c r="Y234" i="8" s="1"/>
  <c r="Z234" i="8" s="1"/>
  <c r="AA234" i="8" s="1"/>
  <c r="AB234" i="8" s="1"/>
  <c r="AC234" i="8" s="1"/>
  <c r="AA234" i="9"/>
  <c r="S222" i="7"/>
  <c r="S222" i="8"/>
  <c r="T222" i="8" s="1"/>
  <c r="U222" i="8" s="1"/>
  <c r="V222" i="8" s="1"/>
  <c r="W222" i="8" s="1"/>
  <c r="X222" i="8" s="1"/>
  <c r="Y222" i="8" s="1"/>
  <c r="Z222" i="8" s="1"/>
  <c r="AA222" i="8" s="1"/>
  <c r="AB222" i="8" s="1"/>
  <c r="AC222" i="8" s="1"/>
  <c r="AA222" i="9"/>
  <c r="S210" i="7"/>
  <c r="AA210" i="9"/>
  <c r="S198" i="7"/>
  <c r="AA198" i="9"/>
  <c r="S186" i="7"/>
  <c r="AA186" i="9"/>
  <c r="S174" i="7"/>
  <c r="AA174" i="9"/>
  <c r="S162" i="7"/>
  <c r="AA162" i="9"/>
  <c r="S150" i="7"/>
  <c r="AA150" i="9"/>
  <c r="S138" i="7"/>
  <c r="AA138" i="9"/>
  <c r="S126" i="7"/>
  <c r="AA126" i="9"/>
  <c r="S114" i="7"/>
  <c r="AA114" i="9"/>
  <c r="S102" i="7"/>
  <c r="AA102" i="9"/>
  <c r="S90" i="7"/>
  <c r="AA90" i="9"/>
  <c r="S78" i="7"/>
  <c r="AA78" i="9"/>
  <c r="S66" i="7"/>
  <c r="AA66" i="9"/>
  <c r="S54" i="7"/>
  <c r="AA54" i="9"/>
  <c r="S42" i="7"/>
  <c r="AA42" i="9"/>
  <c r="S30" i="7"/>
  <c r="AA30" i="9"/>
  <c r="S18" i="7"/>
  <c r="AA18" i="9"/>
  <c r="S6" i="7"/>
  <c r="AA6" i="9"/>
  <c r="R322" i="7"/>
  <c r="AB322" i="9"/>
  <c r="R310" i="7"/>
  <c r="AB310" i="9"/>
  <c r="R298" i="7"/>
  <c r="AB298" i="9"/>
  <c r="R286" i="7"/>
  <c r="AB286" i="9"/>
  <c r="R274" i="7"/>
  <c r="AB274" i="9"/>
  <c r="R262" i="7"/>
  <c r="AB262" i="9"/>
  <c r="R250" i="7"/>
  <c r="AB250" i="9"/>
  <c r="R238" i="7"/>
  <c r="AB238" i="9"/>
  <c r="R226" i="7"/>
  <c r="AB226" i="9"/>
  <c r="R214" i="7"/>
  <c r="AB214" i="9"/>
  <c r="R202" i="7"/>
  <c r="AB202" i="9"/>
  <c r="R190" i="7"/>
  <c r="AB190" i="9"/>
  <c r="R178" i="7"/>
  <c r="AB178" i="9"/>
  <c r="R166" i="7"/>
  <c r="AB166" i="9"/>
  <c r="R154" i="7"/>
  <c r="AB154" i="9"/>
  <c r="R142" i="7"/>
  <c r="AB142" i="9"/>
  <c r="R130" i="7"/>
  <c r="AB130" i="9"/>
  <c r="R118" i="7"/>
  <c r="AB118" i="9"/>
  <c r="R106" i="7"/>
  <c r="AB106" i="9"/>
  <c r="R94" i="7"/>
  <c r="AB94" i="9"/>
  <c r="R82" i="7"/>
  <c r="AB82" i="9"/>
  <c r="R70" i="7"/>
  <c r="AB70" i="9"/>
  <c r="R58" i="7"/>
  <c r="AB58" i="9"/>
  <c r="R46" i="7"/>
  <c r="AB46" i="9"/>
  <c r="R34" i="7"/>
  <c r="AB34" i="9"/>
  <c r="R22" i="7"/>
  <c r="AB22" i="9"/>
  <c r="R10" i="7"/>
  <c r="AB10" i="9"/>
  <c r="Q326" i="7"/>
  <c r="Q326" i="8"/>
  <c r="R326" i="8" s="1"/>
  <c r="S326" i="8" s="1"/>
  <c r="T326" i="8" s="1"/>
  <c r="U326" i="8" s="1"/>
  <c r="V326" i="8" s="1"/>
  <c r="W326" i="8" s="1"/>
  <c r="X326" i="8" s="1"/>
  <c r="Y326" i="8" s="1"/>
  <c r="Z326" i="8" s="1"/>
  <c r="AA326" i="8" s="1"/>
  <c r="AB326" i="8" s="1"/>
  <c r="AC326" i="8" s="1"/>
  <c r="AC326" i="9"/>
  <c r="Q314" i="7"/>
  <c r="Q314" i="8"/>
  <c r="R314" i="8" s="1"/>
  <c r="S314" i="8" s="1"/>
  <c r="T314" i="8" s="1"/>
  <c r="U314" i="8" s="1"/>
  <c r="V314" i="8" s="1"/>
  <c r="W314" i="8" s="1"/>
  <c r="X314" i="8" s="1"/>
  <c r="Y314" i="8" s="1"/>
  <c r="Z314" i="8" s="1"/>
  <c r="AA314" i="8" s="1"/>
  <c r="AB314" i="8" s="1"/>
  <c r="AC314" i="8" s="1"/>
  <c r="AC314" i="9"/>
  <c r="Q302" i="7"/>
  <c r="Q302" i="8"/>
  <c r="R302" i="8" s="1"/>
  <c r="AC302" i="9"/>
  <c r="Q290" i="7"/>
  <c r="Q290" i="8"/>
  <c r="R290" i="8" s="1"/>
  <c r="S290" i="8" s="1"/>
  <c r="T290" i="8" s="1"/>
  <c r="U290" i="8" s="1"/>
  <c r="V290" i="8" s="1"/>
  <c r="W290" i="8" s="1"/>
  <c r="X290" i="8" s="1"/>
  <c r="Y290" i="8" s="1"/>
  <c r="Z290" i="8" s="1"/>
  <c r="AA290" i="8" s="1"/>
  <c r="AB290" i="8" s="1"/>
  <c r="AC290" i="8" s="1"/>
  <c r="AC290" i="9"/>
  <c r="Q278" i="7"/>
  <c r="Q278" i="8"/>
  <c r="R278" i="8" s="1"/>
  <c r="S278" i="8" s="1"/>
  <c r="T278" i="8" s="1"/>
  <c r="U278" i="8" s="1"/>
  <c r="V278" i="8" s="1"/>
  <c r="W278" i="8" s="1"/>
  <c r="X278" i="8" s="1"/>
  <c r="Y278" i="8" s="1"/>
  <c r="Z278" i="8" s="1"/>
  <c r="AA278" i="8" s="1"/>
  <c r="AB278" i="8" s="1"/>
  <c r="AC278" i="8" s="1"/>
  <c r="AC278" i="9"/>
  <c r="Q266" i="7"/>
  <c r="Q266" i="8"/>
  <c r="R266" i="8" s="1"/>
  <c r="S266" i="8" s="1"/>
  <c r="T266" i="8" s="1"/>
  <c r="U266" i="8" s="1"/>
  <c r="V266" i="8" s="1"/>
  <c r="W266" i="8" s="1"/>
  <c r="X266" i="8" s="1"/>
  <c r="Y266" i="8" s="1"/>
  <c r="Z266" i="8" s="1"/>
  <c r="AA266" i="8" s="1"/>
  <c r="AB266" i="8" s="1"/>
  <c r="AC266" i="8" s="1"/>
  <c r="AC266" i="9"/>
  <c r="Q254" i="7"/>
  <c r="Q254" i="8"/>
  <c r="R254" i="8" s="1"/>
  <c r="S254" i="8" s="1"/>
  <c r="T254" i="8" s="1"/>
  <c r="U254" i="8" s="1"/>
  <c r="V254" i="8" s="1"/>
  <c r="W254" i="8" s="1"/>
  <c r="X254" i="8" s="1"/>
  <c r="Y254" i="8" s="1"/>
  <c r="Z254" i="8" s="1"/>
  <c r="AA254" i="8" s="1"/>
  <c r="AB254" i="8" s="1"/>
  <c r="AC254" i="8" s="1"/>
  <c r="AC254" i="9"/>
  <c r="Q242" i="7"/>
  <c r="Q242" i="8"/>
  <c r="R242" i="8" s="1"/>
  <c r="S242" i="8" s="1"/>
  <c r="T242" i="8" s="1"/>
  <c r="U242" i="8" s="1"/>
  <c r="V242" i="8" s="1"/>
  <c r="W242" i="8" s="1"/>
  <c r="X242" i="8" s="1"/>
  <c r="Y242" i="8" s="1"/>
  <c r="Z242" i="8" s="1"/>
  <c r="AA242" i="8" s="1"/>
  <c r="AB242" i="8" s="1"/>
  <c r="AC242" i="8" s="1"/>
  <c r="AC242" i="9"/>
  <c r="Q230" i="7"/>
  <c r="Q230" i="8"/>
  <c r="R230" i="8" s="1"/>
  <c r="AC230" i="9"/>
  <c r="Q218" i="7"/>
  <c r="Q218" i="8"/>
  <c r="R218" i="8" s="1"/>
  <c r="AC218" i="9"/>
  <c r="Q206" i="7"/>
  <c r="Q206" i="8"/>
  <c r="R206" i="8" s="1"/>
  <c r="S206" i="8" s="1"/>
  <c r="T206" i="8" s="1"/>
  <c r="U206" i="8" s="1"/>
  <c r="V206" i="8" s="1"/>
  <c r="W206" i="8" s="1"/>
  <c r="X206" i="8" s="1"/>
  <c r="Y206" i="8" s="1"/>
  <c r="Z206" i="8" s="1"/>
  <c r="AA206" i="8" s="1"/>
  <c r="AB206" i="8" s="1"/>
  <c r="AC206" i="8" s="1"/>
  <c r="AC206" i="9"/>
  <c r="Q194" i="7"/>
  <c r="Q194" i="8"/>
  <c r="R194" i="8" s="1"/>
  <c r="S194" i="8" s="1"/>
  <c r="T194" i="8" s="1"/>
  <c r="U194" i="8" s="1"/>
  <c r="V194" i="8" s="1"/>
  <c r="W194" i="8" s="1"/>
  <c r="X194" i="8" s="1"/>
  <c r="Y194" i="8" s="1"/>
  <c r="Z194" i="8" s="1"/>
  <c r="AA194" i="8" s="1"/>
  <c r="AB194" i="8" s="1"/>
  <c r="AC194" i="8" s="1"/>
  <c r="AC194" i="9"/>
  <c r="Q182" i="7"/>
  <c r="Q182" i="8"/>
  <c r="R182" i="8" s="1"/>
  <c r="S182" i="8" s="1"/>
  <c r="T182" i="8" s="1"/>
  <c r="U182" i="8" s="1"/>
  <c r="V182" i="8" s="1"/>
  <c r="W182" i="8" s="1"/>
  <c r="X182" i="8" s="1"/>
  <c r="Y182" i="8" s="1"/>
  <c r="Z182" i="8" s="1"/>
  <c r="AA182" i="8" s="1"/>
  <c r="AB182" i="8" s="1"/>
  <c r="AC182" i="8" s="1"/>
  <c r="AC182" i="9"/>
  <c r="Q170" i="7"/>
  <c r="Q170" i="8"/>
  <c r="R170" i="8" s="1"/>
  <c r="S170" i="8" s="1"/>
  <c r="T170" i="8" s="1"/>
  <c r="U170" i="8" s="1"/>
  <c r="V170" i="8" s="1"/>
  <c r="W170" i="8" s="1"/>
  <c r="X170" i="8" s="1"/>
  <c r="Y170" i="8" s="1"/>
  <c r="Z170" i="8" s="1"/>
  <c r="AA170" i="8" s="1"/>
  <c r="AB170" i="8" s="1"/>
  <c r="AC170" i="8" s="1"/>
  <c r="AC170" i="9"/>
  <c r="Q158" i="7"/>
  <c r="Q158" i="8"/>
  <c r="R158" i="8" s="1"/>
  <c r="S158" i="8" s="1"/>
  <c r="T158" i="8" s="1"/>
  <c r="U158" i="8" s="1"/>
  <c r="V158" i="8" s="1"/>
  <c r="W158" i="8" s="1"/>
  <c r="X158" i="8" s="1"/>
  <c r="Y158" i="8" s="1"/>
  <c r="Z158" i="8" s="1"/>
  <c r="AA158" i="8" s="1"/>
  <c r="AB158" i="8" s="1"/>
  <c r="AC158" i="8" s="1"/>
  <c r="AC158" i="9"/>
  <c r="Q146" i="7"/>
  <c r="Q146" i="8"/>
  <c r="R146" i="8" s="1"/>
  <c r="S146" i="8" s="1"/>
  <c r="T146" i="8" s="1"/>
  <c r="U146" i="8" s="1"/>
  <c r="V146" i="8" s="1"/>
  <c r="W146" i="8" s="1"/>
  <c r="X146" i="8" s="1"/>
  <c r="Y146" i="8" s="1"/>
  <c r="Z146" i="8" s="1"/>
  <c r="AA146" i="8" s="1"/>
  <c r="AB146" i="8" s="1"/>
  <c r="AC146" i="8" s="1"/>
  <c r="AC146" i="9"/>
  <c r="Q134" i="7"/>
  <c r="Q134" i="8"/>
  <c r="R134" i="8" s="1"/>
  <c r="S134" i="8" s="1"/>
  <c r="T134" i="8" s="1"/>
  <c r="U134" i="8" s="1"/>
  <c r="V134" i="8" s="1"/>
  <c r="W134" i="8" s="1"/>
  <c r="X134" i="8" s="1"/>
  <c r="Y134" i="8" s="1"/>
  <c r="Z134" i="8" s="1"/>
  <c r="AA134" i="8" s="1"/>
  <c r="AB134" i="8" s="1"/>
  <c r="AC134" i="8" s="1"/>
  <c r="AC134" i="9"/>
  <c r="Q122" i="7"/>
  <c r="Q122" i="8"/>
  <c r="R122" i="8" s="1"/>
  <c r="S122" i="8" s="1"/>
  <c r="T122" i="8" s="1"/>
  <c r="U122" i="8" s="1"/>
  <c r="V122" i="8" s="1"/>
  <c r="W122" i="8" s="1"/>
  <c r="X122" i="8" s="1"/>
  <c r="Y122" i="8" s="1"/>
  <c r="Z122" i="8" s="1"/>
  <c r="AA122" i="8" s="1"/>
  <c r="AB122" i="8" s="1"/>
  <c r="AC122" i="8" s="1"/>
  <c r="AC122" i="9"/>
  <c r="Q110" i="7"/>
  <c r="Q110" i="8"/>
  <c r="R110" i="8" s="1"/>
  <c r="S110" i="8" s="1"/>
  <c r="T110" i="8" s="1"/>
  <c r="U110" i="8" s="1"/>
  <c r="V110" i="8" s="1"/>
  <c r="W110" i="8" s="1"/>
  <c r="X110" i="8" s="1"/>
  <c r="Y110" i="8" s="1"/>
  <c r="Z110" i="8" s="1"/>
  <c r="AA110" i="8" s="1"/>
  <c r="AB110" i="8" s="1"/>
  <c r="AC110" i="8" s="1"/>
  <c r="AC110" i="9"/>
  <c r="Q98" i="7"/>
  <c r="Q98" i="8"/>
  <c r="R98" i="8" s="1"/>
  <c r="S98" i="8" s="1"/>
  <c r="T98" i="8" s="1"/>
  <c r="U98" i="8" s="1"/>
  <c r="V98" i="8" s="1"/>
  <c r="W98" i="8" s="1"/>
  <c r="X98" i="8" s="1"/>
  <c r="Y98" i="8" s="1"/>
  <c r="Z98" i="8" s="1"/>
  <c r="AA98" i="8" s="1"/>
  <c r="AB98" i="8" s="1"/>
  <c r="AC98" i="8" s="1"/>
  <c r="AC98" i="9"/>
  <c r="Q86" i="7"/>
  <c r="Q86" i="8"/>
  <c r="R86" i="8" s="1"/>
  <c r="S86" i="8" s="1"/>
  <c r="T86" i="8" s="1"/>
  <c r="U86" i="8" s="1"/>
  <c r="V86" i="8" s="1"/>
  <c r="W86" i="8" s="1"/>
  <c r="X86" i="8" s="1"/>
  <c r="Y86" i="8" s="1"/>
  <c r="Z86" i="8" s="1"/>
  <c r="AA86" i="8" s="1"/>
  <c r="AB86" i="8" s="1"/>
  <c r="AC86" i="8" s="1"/>
  <c r="AC86" i="9"/>
  <c r="Q74" i="7"/>
  <c r="Q74" i="8"/>
  <c r="R74" i="8" s="1"/>
  <c r="S74" i="8" s="1"/>
  <c r="T74" i="8" s="1"/>
  <c r="U74" i="8" s="1"/>
  <c r="V74" i="8" s="1"/>
  <c r="W74" i="8" s="1"/>
  <c r="X74" i="8" s="1"/>
  <c r="Y74" i="8" s="1"/>
  <c r="Z74" i="8" s="1"/>
  <c r="AA74" i="8" s="1"/>
  <c r="AB74" i="8" s="1"/>
  <c r="AC74" i="8" s="1"/>
  <c r="AC74" i="9"/>
  <c r="Q62" i="7"/>
  <c r="Q62" i="8"/>
  <c r="R62" i="8" s="1"/>
  <c r="S62" i="8" s="1"/>
  <c r="T62" i="8" s="1"/>
  <c r="U62" i="8" s="1"/>
  <c r="V62" i="8" s="1"/>
  <c r="W62" i="8" s="1"/>
  <c r="X62" i="8" s="1"/>
  <c r="Y62" i="8" s="1"/>
  <c r="Z62" i="8" s="1"/>
  <c r="AA62" i="8" s="1"/>
  <c r="AB62" i="8" s="1"/>
  <c r="AC62" i="8" s="1"/>
  <c r="AC62" i="9"/>
  <c r="Q50" i="7"/>
  <c r="Q50" i="8"/>
  <c r="R50" i="8" s="1"/>
  <c r="S50" i="8" s="1"/>
  <c r="T50" i="8" s="1"/>
  <c r="U50" i="8" s="1"/>
  <c r="V50" i="8" s="1"/>
  <c r="W50" i="8" s="1"/>
  <c r="X50" i="8" s="1"/>
  <c r="Y50" i="8" s="1"/>
  <c r="Z50" i="8" s="1"/>
  <c r="AA50" i="8" s="1"/>
  <c r="AB50" i="8" s="1"/>
  <c r="AC50" i="8" s="1"/>
  <c r="AC50" i="9"/>
  <c r="Q38" i="7"/>
  <c r="Q38" i="8"/>
  <c r="R38" i="8" s="1"/>
  <c r="S38" i="8" s="1"/>
  <c r="T38" i="8" s="1"/>
  <c r="U38" i="8" s="1"/>
  <c r="V38" i="8" s="1"/>
  <c r="W38" i="8" s="1"/>
  <c r="X38" i="8" s="1"/>
  <c r="Y38" i="8" s="1"/>
  <c r="Z38" i="8" s="1"/>
  <c r="AA38" i="8" s="1"/>
  <c r="AB38" i="8" s="1"/>
  <c r="AC38" i="8" s="1"/>
  <c r="AC38" i="9"/>
  <c r="Q26" i="7"/>
  <c r="Q26" i="8"/>
  <c r="R26" i="8" s="1"/>
  <c r="S26" i="8" s="1"/>
  <c r="T26" i="8" s="1"/>
  <c r="U26" i="8" s="1"/>
  <c r="V26" i="8" s="1"/>
  <c r="W26" i="8" s="1"/>
  <c r="X26" i="8" s="1"/>
  <c r="Y26" i="8" s="1"/>
  <c r="Z26" i="8" s="1"/>
  <c r="AA26" i="8" s="1"/>
  <c r="AB26" i="8" s="1"/>
  <c r="AC26" i="8" s="1"/>
  <c r="AC26" i="9"/>
  <c r="Q14" i="7"/>
  <c r="Q14" i="8"/>
  <c r="R14" i="8" s="1"/>
  <c r="S14" i="8" s="1"/>
  <c r="T14" i="8" s="1"/>
  <c r="U14" i="8" s="1"/>
  <c r="V14" i="8" s="1"/>
  <c r="W14" i="8" s="1"/>
  <c r="X14" i="8" s="1"/>
  <c r="Y14" i="8" s="1"/>
  <c r="Z14" i="8" s="1"/>
  <c r="AA14" i="8" s="1"/>
  <c r="AB14" i="8" s="1"/>
  <c r="AC14" i="8" s="1"/>
  <c r="AC14" i="9"/>
  <c r="AT342" i="13"/>
  <c r="AG342" i="13"/>
  <c r="AT342" i="12"/>
  <c r="AG342" i="12"/>
  <c r="AT342" i="11"/>
  <c r="AG342" i="11"/>
  <c r="AX356" i="13"/>
  <c r="AK356" i="13"/>
  <c r="AX356" i="12"/>
  <c r="AK356" i="12"/>
  <c r="AX356" i="11"/>
  <c r="AK356" i="11"/>
  <c r="AY335" i="13"/>
  <c r="AL335" i="13"/>
  <c r="AY335" i="12"/>
  <c r="AL335" i="12"/>
  <c r="AY335" i="11"/>
  <c r="AL335" i="11"/>
  <c r="AY353" i="13"/>
  <c r="AL353" i="13"/>
  <c r="AL353" i="12"/>
  <c r="AY353" i="12"/>
  <c r="AY353" i="11"/>
  <c r="AL353" i="11"/>
  <c r="AY356" i="13"/>
  <c r="AL356" i="13"/>
  <c r="AL356" i="12"/>
  <c r="AY356" i="12"/>
  <c r="AY356" i="11"/>
  <c r="AL356" i="11"/>
  <c r="N345" i="13"/>
  <c r="AA345" i="13"/>
  <c r="AA345" i="12"/>
  <c r="N345" i="12"/>
  <c r="AA345" i="11"/>
  <c r="N345" i="11"/>
  <c r="AJ332" i="13"/>
  <c r="AW332" i="13"/>
  <c r="AW332" i="12"/>
  <c r="AJ332" i="12"/>
  <c r="AW332" i="11"/>
  <c r="AJ332" i="11"/>
  <c r="BA343" i="13"/>
  <c r="AN343" i="13"/>
  <c r="BA343" i="12"/>
  <c r="AN343" i="12"/>
  <c r="BA343" i="11"/>
  <c r="AN343" i="11"/>
  <c r="BA349" i="13"/>
  <c r="AN349" i="13"/>
  <c r="BA349" i="12"/>
  <c r="AN349" i="12"/>
  <c r="BA349" i="11"/>
  <c r="AN349" i="11"/>
  <c r="BA355" i="13"/>
  <c r="AN355" i="13"/>
  <c r="AN355" i="12"/>
  <c r="BA355" i="12"/>
  <c r="BA355" i="11"/>
  <c r="AN355" i="11"/>
  <c r="AB358" i="13"/>
  <c r="O358" i="13"/>
  <c r="O358" i="12"/>
  <c r="AB358" i="12"/>
  <c r="AB358" i="11"/>
  <c r="O358" i="11"/>
  <c r="G351" i="13"/>
  <c r="T351" i="13"/>
  <c r="G351" i="12"/>
  <c r="T351" i="12"/>
  <c r="T351" i="11"/>
  <c r="G351" i="11"/>
  <c r="R339" i="13"/>
  <c r="E339" i="13"/>
  <c r="E339" i="12"/>
  <c r="R339" i="12"/>
  <c r="R339" i="11"/>
  <c r="E339" i="11"/>
  <c r="AB355" i="13"/>
  <c r="O355" i="13"/>
  <c r="O355" i="12"/>
  <c r="AB355" i="12"/>
  <c r="AB355" i="11"/>
  <c r="O355" i="11"/>
  <c r="AV342" i="13"/>
  <c r="AI342" i="13"/>
  <c r="AV342" i="12"/>
  <c r="AI342" i="12"/>
  <c r="AV342" i="11"/>
  <c r="AI342" i="11"/>
  <c r="AZ347" i="13"/>
  <c r="AM347" i="13"/>
  <c r="AZ347" i="12"/>
  <c r="AM347" i="12"/>
  <c r="AZ347" i="11"/>
  <c r="AM347" i="11"/>
  <c r="S347" i="13"/>
  <c r="F347" i="13"/>
  <c r="S347" i="12"/>
  <c r="F347" i="12"/>
  <c r="S347" i="11"/>
  <c r="F347" i="11"/>
  <c r="AS334" i="13"/>
  <c r="AF334" i="13"/>
  <c r="AS334" i="12"/>
  <c r="AF334" i="12"/>
  <c r="AS334" i="11"/>
  <c r="AF334" i="11"/>
  <c r="BA353" i="13"/>
  <c r="AN353" i="13"/>
  <c r="AN353" i="12"/>
  <c r="BA353" i="12"/>
  <c r="BA353" i="11"/>
  <c r="AN353" i="11"/>
  <c r="W349" i="13"/>
  <c r="J349" i="13"/>
  <c r="W349" i="12"/>
  <c r="J349" i="12"/>
  <c r="W349" i="11"/>
  <c r="J349" i="11"/>
  <c r="BB332" i="13"/>
  <c r="AO332" i="13"/>
  <c r="BB332" i="12"/>
  <c r="AO332" i="12"/>
  <c r="BB332" i="11"/>
  <c r="AO332" i="11"/>
  <c r="AG349" i="13"/>
  <c r="AT349" i="13"/>
  <c r="AG349" i="12"/>
  <c r="AT349" i="12"/>
  <c r="AG349" i="11"/>
  <c r="AT349" i="11"/>
  <c r="AX354" i="13"/>
  <c r="AK354" i="13"/>
  <c r="AK354" i="12"/>
  <c r="AX354" i="12"/>
  <c r="AX354" i="11"/>
  <c r="AK354" i="11"/>
  <c r="R357" i="13"/>
  <c r="E357" i="13"/>
  <c r="E357" i="12"/>
  <c r="R357" i="12"/>
  <c r="R357" i="11"/>
  <c r="E357" i="11"/>
  <c r="AY333" i="13"/>
  <c r="AL333" i="13"/>
  <c r="AY333" i="12"/>
  <c r="AL333" i="12"/>
  <c r="AY333" i="11"/>
  <c r="AL333" i="11"/>
  <c r="AP341" i="13"/>
  <c r="BC341" i="13"/>
  <c r="BC341" i="12"/>
  <c r="AP341" i="12"/>
  <c r="BC341" i="11"/>
  <c r="AP341" i="11"/>
  <c r="AQ347" i="13"/>
  <c r="AD347" i="13"/>
  <c r="AQ347" i="12"/>
  <c r="AD347" i="12"/>
  <c r="AQ347" i="11"/>
  <c r="AD347" i="11"/>
  <c r="Q353" i="13"/>
  <c r="D353" i="13"/>
  <c r="D353" i="12"/>
  <c r="Q353" i="12"/>
  <c r="Q353" i="11"/>
  <c r="D353" i="11"/>
  <c r="AU355" i="13"/>
  <c r="AH355" i="13"/>
  <c r="AU355" i="12"/>
  <c r="AH355" i="12"/>
  <c r="AU355" i="11"/>
  <c r="AH355" i="11"/>
  <c r="Z336" i="13"/>
  <c r="M336" i="13"/>
  <c r="Z336" i="12"/>
  <c r="M336" i="12"/>
  <c r="Z336" i="11"/>
  <c r="M336" i="11"/>
  <c r="AZ339" i="13"/>
  <c r="AM339" i="13"/>
  <c r="AZ339" i="12"/>
  <c r="AM339" i="12"/>
  <c r="AZ339" i="11"/>
  <c r="AM339" i="11"/>
  <c r="AI343" i="13"/>
  <c r="AV343" i="13"/>
  <c r="AV343" i="12"/>
  <c r="AI343" i="12"/>
  <c r="AV343" i="11"/>
  <c r="AI343" i="11"/>
  <c r="AE347" i="13"/>
  <c r="AR347" i="13"/>
  <c r="AR347" i="12"/>
  <c r="AE347" i="12"/>
  <c r="AR347" i="11"/>
  <c r="AE347" i="11"/>
  <c r="V355" i="13"/>
  <c r="I355" i="13"/>
  <c r="I355" i="12"/>
  <c r="V355" i="12"/>
  <c r="V355" i="11"/>
  <c r="I355" i="11"/>
  <c r="AV358" i="13"/>
  <c r="AI358" i="13"/>
  <c r="AV358" i="12"/>
  <c r="AI358" i="12"/>
  <c r="AV358" i="11"/>
  <c r="AI358" i="11"/>
  <c r="AC334" i="13"/>
  <c r="P334" i="13"/>
  <c r="P334" i="12"/>
  <c r="AC334" i="12"/>
  <c r="AC334" i="11"/>
  <c r="P334" i="11"/>
  <c r="T357" i="13"/>
  <c r="G357" i="13"/>
  <c r="G357" i="12"/>
  <c r="T357" i="12"/>
  <c r="T357" i="11"/>
  <c r="G357" i="11"/>
  <c r="AN336" i="13"/>
  <c r="BA336" i="13"/>
  <c r="BA336" i="12"/>
  <c r="AN336" i="12"/>
  <c r="BA336" i="11"/>
  <c r="AN336" i="11"/>
  <c r="AF341" i="13"/>
  <c r="AS341" i="13"/>
  <c r="AS341" i="12"/>
  <c r="AF341" i="12"/>
  <c r="AS341" i="11"/>
  <c r="AF341" i="11"/>
  <c r="AS347" i="13"/>
  <c r="AF347" i="13"/>
  <c r="AS347" i="12"/>
  <c r="AF347" i="12"/>
  <c r="AS347" i="11"/>
  <c r="AF347" i="11"/>
  <c r="AV359" i="13"/>
  <c r="AI359" i="13"/>
  <c r="AI359" i="12"/>
  <c r="AV359" i="12"/>
  <c r="AI359" i="11"/>
  <c r="AV359" i="11"/>
  <c r="U357" i="13"/>
  <c r="H357" i="13"/>
  <c r="U357" i="12"/>
  <c r="H357" i="12"/>
  <c r="U357" i="11"/>
  <c r="H357" i="11"/>
  <c r="X334" i="13"/>
  <c r="K334" i="13"/>
  <c r="X334" i="12"/>
  <c r="K334" i="12"/>
  <c r="X334" i="11"/>
  <c r="K334" i="11"/>
  <c r="BB336" i="13"/>
  <c r="AO336" i="13"/>
  <c r="BB336" i="12"/>
  <c r="AO336" i="12"/>
  <c r="BB336" i="11"/>
  <c r="AO336" i="11"/>
  <c r="T356" i="13"/>
  <c r="G356" i="13"/>
  <c r="G356" i="12"/>
  <c r="T356" i="12"/>
  <c r="G356" i="11"/>
  <c r="T356" i="11"/>
  <c r="AB337" i="13"/>
  <c r="O337" i="13"/>
  <c r="AB337" i="12"/>
  <c r="O337" i="12"/>
  <c r="AB337" i="11"/>
  <c r="O337" i="11"/>
  <c r="P348" i="13"/>
  <c r="AC348" i="13"/>
  <c r="AC348" i="12"/>
  <c r="P348" i="12"/>
  <c r="AC348" i="11"/>
  <c r="P348" i="11"/>
  <c r="AL346" i="13"/>
  <c r="AY346" i="13"/>
  <c r="AY346" i="12"/>
  <c r="AL346" i="12"/>
  <c r="AY346" i="11"/>
  <c r="AL346" i="11"/>
  <c r="AH350" i="13"/>
  <c r="AU350" i="13"/>
  <c r="AH350" i="12"/>
  <c r="AU350" i="12"/>
  <c r="AU350" i="11"/>
  <c r="AH350" i="11"/>
  <c r="AD354" i="13"/>
  <c r="AQ354" i="13"/>
  <c r="AD354" i="12"/>
  <c r="AQ354" i="12"/>
  <c r="AQ354" i="11"/>
  <c r="AD354" i="11"/>
  <c r="AR342" i="13"/>
  <c r="AE342" i="13"/>
  <c r="AR342" i="12"/>
  <c r="AE342" i="12"/>
  <c r="AR342" i="11"/>
  <c r="AE342" i="11"/>
  <c r="AA329" i="13"/>
  <c r="N329" i="13"/>
  <c r="AA329" i="12"/>
  <c r="N329" i="12"/>
  <c r="AA329" i="11"/>
  <c r="N329" i="11"/>
  <c r="C36" i="7"/>
  <c r="C36" i="13"/>
  <c r="C36" i="12"/>
  <c r="C36" i="11"/>
  <c r="C228" i="7"/>
  <c r="C228" i="13"/>
  <c r="C228" i="12"/>
  <c r="C228" i="11"/>
  <c r="X328" i="13"/>
  <c r="K328" i="13"/>
  <c r="X328" i="12"/>
  <c r="K328" i="12"/>
  <c r="K328" i="11"/>
  <c r="X328" i="11"/>
  <c r="C29" i="7"/>
  <c r="C29" i="13"/>
  <c r="C29" i="12"/>
  <c r="C29" i="11"/>
  <c r="C77" i="7"/>
  <c r="C77" i="13"/>
  <c r="C77" i="12"/>
  <c r="C77" i="11"/>
  <c r="C125" i="7"/>
  <c r="C125" i="13"/>
  <c r="C125" i="12"/>
  <c r="C125" i="11"/>
  <c r="C173" i="7"/>
  <c r="C173" i="13"/>
  <c r="C173" i="12"/>
  <c r="C173" i="11"/>
  <c r="C233" i="7"/>
  <c r="C233" i="13"/>
  <c r="C233" i="12"/>
  <c r="C233" i="11"/>
  <c r="C293" i="7"/>
  <c r="C293" i="13"/>
  <c r="C293" i="12"/>
  <c r="C293" i="11"/>
  <c r="E168" i="9"/>
  <c r="F268" i="9"/>
  <c r="F256" i="9"/>
  <c r="H276" i="9"/>
  <c r="H180" i="9"/>
  <c r="I328" i="9"/>
  <c r="I100" i="9"/>
  <c r="J260" i="9"/>
  <c r="J248" i="9"/>
  <c r="I156" i="8"/>
  <c r="J156" i="8" s="1"/>
  <c r="K156" i="8" s="1"/>
  <c r="L156" i="8" s="1"/>
  <c r="M156" i="8" s="1"/>
  <c r="N156" i="8" s="1"/>
  <c r="O156" i="8" s="1"/>
  <c r="P156" i="8" s="1"/>
  <c r="K156" i="9"/>
  <c r="K24" i="9"/>
  <c r="L233" i="9"/>
  <c r="L41" i="9"/>
  <c r="M285" i="9"/>
  <c r="M225" i="9"/>
  <c r="M189" i="9"/>
  <c r="M165" i="9"/>
  <c r="M129" i="9"/>
  <c r="M57" i="9"/>
  <c r="N325" i="9"/>
  <c r="F277" i="8"/>
  <c r="G277" i="8" s="1"/>
  <c r="H277" i="8" s="1"/>
  <c r="I277" i="8" s="1"/>
  <c r="J277" i="8" s="1"/>
  <c r="K277" i="8" s="1"/>
  <c r="L277" i="8" s="1"/>
  <c r="M277" i="8" s="1"/>
  <c r="N277" i="8" s="1"/>
  <c r="O277" i="8" s="1"/>
  <c r="P277" i="8" s="1"/>
  <c r="N277" i="9"/>
  <c r="F265" i="8"/>
  <c r="G265" i="8" s="1"/>
  <c r="H265" i="8" s="1"/>
  <c r="I265" i="8" s="1"/>
  <c r="J265" i="8" s="1"/>
  <c r="K265" i="8" s="1"/>
  <c r="L265" i="8" s="1"/>
  <c r="M265" i="8" s="1"/>
  <c r="N265" i="8" s="1"/>
  <c r="O265" i="8" s="1"/>
  <c r="P265" i="8" s="1"/>
  <c r="N265" i="9"/>
  <c r="F253" i="8"/>
  <c r="G253" i="8" s="1"/>
  <c r="H253" i="8" s="1"/>
  <c r="I253" i="8" s="1"/>
  <c r="J253" i="8" s="1"/>
  <c r="K253" i="8" s="1"/>
  <c r="L253" i="8" s="1"/>
  <c r="M253" i="8" s="1"/>
  <c r="N253" i="8" s="1"/>
  <c r="O253" i="8" s="1"/>
  <c r="P253" i="8" s="1"/>
  <c r="N253" i="9"/>
  <c r="F241" i="8"/>
  <c r="G241" i="8" s="1"/>
  <c r="H241" i="8" s="1"/>
  <c r="I241" i="8" s="1"/>
  <c r="J241" i="8" s="1"/>
  <c r="K241" i="8" s="1"/>
  <c r="L241" i="8" s="1"/>
  <c r="M241" i="8" s="1"/>
  <c r="N241" i="8" s="1"/>
  <c r="O241" i="8" s="1"/>
  <c r="P241" i="8" s="1"/>
  <c r="N241" i="9"/>
  <c r="F157" i="8"/>
  <c r="G157" i="8" s="1"/>
  <c r="H157" i="8" s="1"/>
  <c r="I157" i="8" s="1"/>
  <c r="J157" i="8" s="1"/>
  <c r="K157" i="8" s="1"/>
  <c r="L157" i="8" s="1"/>
  <c r="M157" i="8" s="1"/>
  <c r="N157" i="8" s="1"/>
  <c r="O157" i="8" s="1"/>
  <c r="P157" i="8" s="1"/>
  <c r="N157" i="9"/>
  <c r="F145" i="8"/>
  <c r="G145" i="8" s="1"/>
  <c r="H145" i="8" s="1"/>
  <c r="I145" i="8" s="1"/>
  <c r="J145" i="8" s="1"/>
  <c r="K145" i="8" s="1"/>
  <c r="L145" i="8" s="1"/>
  <c r="M145" i="8" s="1"/>
  <c r="N145" i="8" s="1"/>
  <c r="O145" i="8" s="1"/>
  <c r="P145" i="8" s="1"/>
  <c r="N145" i="9"/>
  <c r="N109" i="9"/>
  <c r="O329" i="9"/>
  <c r="O317" i="9"/>
  <c r="O305" i="9"/>
  <c r="O293" i="9"/>
  <c r="O233" i="9"/>
  <c r="O137" i="9"/>
  <c r="O125" i="9"/>
  <c r="O113" i="9"/>
  <c r="O65" i="9"/>
  <c r="O53" i="9"/>
  <c r="D321" i="8"/>
  <c r="E321" i="8" s="1"/>
  <c r="F321" i="8" s="1"/>
  <c r="G321" i="8" s="1"/>
  <c r="H321" i="8" s="1"/>
  <c r="I321" i="8" s="1"/>
  <c r="J321" i="8" s="1"/>
  <c r="K321" i="8" s="1"/>
  <c r="L321" i="8" s="1"/>
  <c r="M321" i="8" s="1"/>
  <c r="N321" i="8" s="1"/>
  <c r="O321" i="8" s="1"/>
  <c r="P321" i="8" s="1"/>
  <c r="P321" i="9"/>
  <c r="D309" i="8"/>
  <c r="E309" i="8" s="1"/>
  <c r="F309" i="8" s="1"/>
  <c r="G309" i="8" s="1"/>
  <c r="H309" i="8" s="1"/>
  <c r="I309" i="8" s="1"/>
  <c r="J309" i="8" s="1"/>
  <c r="K309" i="8" s="1"/>
  <c r="L309" i="8" s="1"/>
  <c r="M309" i="8" s="1"/>
  <c r="N309" i="8" s="1"/>
  <c r="O309" i="8" s="1"/>
  <c r="P309" i="8" s="1"/>
  <c r="P309" i="9"/>
  <c r="D297" i="8"/>
  <c r="E297" i="8" s="1"/>
  <c r="F297" i="8" s="1"/>
  <c r="G297" i="8" s="1"/>
  <c r="H297" i="8" s="1"/>
  <c r="I297" i="8" s="1"/>
  <c r="J297" i="8" s="1"/>
  <c r="K297" i="8" s="1"/>
  <c r="L297" i="8" s="1"/>
  <c r="M297" i="8" s="1"/>
  <c r="N297" i="8" s="1"/>
  <c r="O297" i="8" s="1"/>
  <c r="P297" i="8" s="1"/>
  <c r="P297" i="9"/>
  <c r="D285" i="8"/>
  <c r="E285" i="8" s="1"/>
  <c r="P285" i="9"/>
  <c r="D273" i="8"/>
  <c r="E273" i="8" s="1"/>
  <c r="P273" i="9"/>
  <c r="D261" i="8"/>
  <c r="E261" i="8" s="1"/>
  <c r="F261" i="8" s="1"/>
  <c r="G261" i="8" s="1"/>
  <c r="H261" i="8" s="1"/>
  <c r="I261" i="8" s="1"/>
  <c r="J261" i="8" s="1"/>
  <c r="K261" i="8" s="1"/>
  <c r="L261" i="8" s="1"/>
  <c r="M261" i="8" s="1"/>
  <c r="N261" i="8" s="1"/>
  <c r="O261" i="8" s="1"/>
  <c r="P261" i="8" s="1"/>
  <c r="P261" i="9"/>
  <c r="D249" i="8"/>
  <c r="E249" i="8" s="1"/>
  <c r="F249" i="8" s="1"/>
  <c r="G249" i="8" s="1"/>
  <c r="H249" i="8" s="1"/>
  <c r="P249" i="9"/>
  <c r="D237" i="8"/>
  <c r="E237" i="8" s="1"/>
  <c r="F237" i="8" s="1"/>
  <c r="G237" i="8" s="1"/>
  <c r="H237" i="8" s="1"/>
  <c r="I237" i="8" s="1"/>
  <c r="J237" i="8" s="1"/>
  <c r="K237" i="8" s="1"/>
  <c r="L237" i="8" s="1"/>
  <c r="M237" i="8" s="1"/>
  <c r="N237" i="8" s="1"/>
  <c r="O237" i="8" s="1"/>
  <c r="P237" i="8" s="1"/>
  <c r="P237" i="9"/>
  <c r="D225" i="8"/>
  <c r="E225" i="8" s="1"/>
  <c r="F225" i="8" s="1"/>
  <c r="G225" i="8" s="1"/>
  <c r="H225" i="8" s="1"/>
  <c r="I225" i="8" s="1"/>
  <c r="J225" i="8" s="1"/>
  <c r="K225" i="8" s="1"/>
  <c r="L225" i="8" s="1"/>
  <c r="M225" i="8" s="1"/>
  <c r="N225" i="8" s="1"/>
  <c r="O225" i="8" s="1"/>
  <c r="P225" i="8" s="1"/>
  <c r="P225" i="9"/>
  <c r="D213" i="8"/>
  <c r="E213" i="8" s="1"/>
  <c r="F213" i="8" s="1"/>
  <c r="G213" i="8" s="1"/>
  <c r="H213" i="8" s="1"/>
  <c r="I213" i="8" s="1"/>
  <c r="J213" i="8" s="1"/>
  <c r="K213" i="8" s="1"/>
  <c r="L213" i="8" s="1"/>
  <c r="M213" i="8" s="1"/>
  <c r="N213" i="8" s="1"/>
  <c r="O213" i="8" s="1"/>
  <c r="P213" i="8" s="1"/>
  <c r="P213" i="9"/>
  <c r="D201" i="8"/>
  <c r="E201" i="8" s="1"/>
  <c r="F201" i="8" s="1"/>
  <c r="G201" i="8" s="1"/>
  <c r="H201" i="8" s="1"/>
  <c r="I201" i="8" s="1"/>
  <c r="J201" i="8" s="1"/>
  <c r="K201" i="8" s="1"/>
  <c r="L201" i="8" s="1"/>
  <c r="M201" i="8" s="1"/>
  <c r="N201" i="8" s="1"/>
  <c r="O201" i="8" s="1"/>
  <c r="P201" i="8" s="1"/>
  <c r="P201" i="9"/>
  <c r="D189" i="8"/>
  <c r="E189" i="8" s="1"/>
  <c r="F189" i="8" s="1"/>
  <c r="G189" i="8" s="1"/>
  <c r="H189" i="8" s="1"/>
  <c r="I189" i="8" s="1"/>
  <c r="J189" i="8" s="1"/>
  <c r="K189" i="8" s="1"/>
  <c r="L189" i="8" s="1"/>
  <c r="M189" i="8" s="1"/>
  <c r="N189" i="8" s="1"/>
  <c r="O189" i="8" s="1"/>
  <c r="P189" i="8" s="1"/>
  <c r="P189" i="9"/>
  <c r="D177" i="8"/>
  <c r="E177" i="8" s="1"/>
  <c r="F177" i="8" s="1"/>
  <c r="G177" i="8" s="1"/>
  <c r="H177" i="8" s="1"/>
  <c r="I177" i="8" s="1"/>
  <c r="J177" i="8" s="1"/>
  <c r="K177" i="8" s="1"/>
  <c r="L177" i="8" s="1"/>
  <c r="M177" i="8" s="1"/>
  <c r="N177" i="8" s="1"/>
  <c r="O177" i="8" s="1"/>
  <c r="P177" i="8" s="1"/>
  <c r="P177" i="9"/>
  <c r="D165" i="8"/>
  <c r="E165" i="8" s="1"/>
  <c r="P165" i="9"/>
  <c r="D153" i="8"/>
  <c r="E153" i="8" s="1"/>
  <c r="F153" i="8" s="1"/>
  <c r="G153" i="8" s="1"/>
  <c r="H153" i="8" s="1"/>
  <c r="I153" i="8" s="1"/>
  <c r="J153" i="8" s="1"/>
  <c r="K153" i="8" s="1"/>
  <c r="L153" i="8" s="1"/>
  <c r="M153" i="8" s="1"/>
  <c r="N153" i="8" s="1"/>
  <c r="O153" i="8" s="1"/>
  <c r="P153" i="8" s="1"/>
  <c r="P153" i="9"/>
  <c r="D141" i="8"/>
  <c r="E141" i="8" s="1"/>
  <c r="F141" i="8" s="1"/>
  <c r="G141" i="8" s="1"/>
  <c r="H141" i="8" s="1"/>
  <c r="I141" i="8" s="1"/>
  <c r="J141" i="8" s="1"/>
  <c r="K141" i="8" s="1"/>
  <c r="L141" i="8" s="1"/>
  <c r="M141" i="8" s="1"/>
  <c r="N141" i="8" s="1"/>
  <c r="O141" i="8" s="1"/>
  <c r="P141" i="8" s="1"/>
  <c r="P141" i="9"/>
  <c r="D129" i="8"/>
  <c r="E129" i="8" s="1"/>
  <c r="F129" i="8" s="1"/>
  <c r="G129" i="8" s="1"/>
  <c r="H129" i="8" s="1"/>
  <c r="I129" i="8" s="1"/>
  <c r="J129" i="8" s="1"/>
  <c r="K129" i="8" s="1"/>
  <c r="L129" i="8" s="1"/>
  <c r="M129" i="8" s="1"/>
  <c r="N129" i="8" s="1"/>
  <c r="O129" i="8" s="1"/>
  <c r="P129" i="8" s="1"/>
  <c r="P129" i="9"/>
  <c r="D117" i="8"/>
  <c r="E117" i="8" s="1"/>
  <c r="P117" i="9"/>
  <c r="D105" i="8"/>
  <c r="E105" i="8" s="1"/>
  <c r="F105" i="8" s="1"/>
  <c r="G105" i="8" s="1"/>
  <c r="H105" i="8" s="1"/>
  <c r="I105" i="8" s="1"/>
  <c r="J105" i="8" s="1"/>
  <c r="K105" i="8" s="1"/>
  <c r="L105" i="8" s="1"/>
  <c r="M105" i="8" s="1"/>
  <c r="N105" i="8" s="1"/>
  <c r="O105" i="8" s="1"/>
  <c r="P105" i="8" s="1"/>
  <c r="P105" i="9"/>
  <c r="D93" i="8"/>
  <c r="E93" i="8" s="1"/>
  <c r="F93" i="8" s="1"/>
  <c r="G93" i="8" s="1"/>
  <c r="H93" i="8" s="1"/>
  <c r="I93" i="8" s="1"/>
  <c r="J93" i="8" s="1"/>
  <c r="K93" i="8" s="1"/>
  <c r="L93" i="8" s="1"/>
  <c r="M93" i="8" s="1"/>
  <c r="N93" i="8" s="1"/>
  <c r="O93" i="8" s="1"/>
  <c r="P93" i="8" s="1"/>
  <c r="P93" i="9"/>
  <c r="D81" i="8"/>
  <c r="E81" i="8" s="1"/>
  <c r="P81" i="9"/>
  <c r="D69" i="8"/>
  <c r="E69" i="8" s="1"/>
  <c r="F69" i="8" s="1"/>
  <c r="G69" i="8" s="1"/>
  <c r="H69" i="8" s="1"/>
  <c r="I69" i="8" s="1"/>
  <c r="J69" i="8" s="1"/>
  <c r="K69" i="8" s="1"/>
  <c r="L69" i="8" s="1"/>
  <c r="M69" i="8" s="1"/>
  <c r="N69" i="8" s="1"/>
  <c r="O69" i="8" s="1"/>
  <c r="P69" i="8" s="1"/>
  <c r="P69" i="9"/>
  <c r="D57" i="8"/>
  <c r="E57" i="8" s="1"/>
  <c r="F57" i="8" s="1"/>
  <c r="G57" i="8" s="1"/>
  <c r="H57" i="8" s="1"/>
  <c r="I57" i="8" s="1"/>
  <c r="J57" i="8" s="1"/>
  <c r="K57" i="8" s="1"/>
  <c r="L57" i="8" s="1"/>
  <c r="M57" i="8" s="1"/>
  <c r="N57" i="8" s="1"/>
  <c r="O57" i="8" s="1"/>
  <c r="P57" i="8" s="1"/>
  <c r="P57" i="9"/>
  <c r="D45" i="8"/>
  <c r="E45" i="8" s="1"/>
  <c r="F45" i="8" s="1"/>
  <c r="G45" i="8" s="1"/>
  <c r="H45" i="8" s="1"/>
  <c r="I45" i="8" s="1"/>
  <c r="J45" i="8" s="1"/>
  <c r="K45" i="8" s="1"/>
  <c r="L45" i="8" s="1"/>
  <c r="M45" i="8" s="1"/>
  <c r="N45" i="8" s="1"/>
  <c r="O45" i="8" s="1"/>
  <c r="P45" i="8" s="1"/>
  <c r="P45" i="9"/>
  <c r="D33" i="8"/>
  <c r="E33" i="8" s="1"/>
  <c r="F33" i="8" s="1"/>
  <c r="G33" i="8" s="1"/>
  <c r="H33" i="8" s="1"/>
  <c r="I33" i="8" s="1"/>
  <c r="J33" i="8" s="1"/>
  <c r="K33" i="8" s="1"/>
  <c r="L33" i="8" s="1"/>
  <c r="M33" i="8" s="1"/>
  <c r="N33" i="8" s="1"/>
  <c r="O33" i="8" s="1"/>
  <c r="P33" i="8" s="1"/>
  <c r="P33" i="9"/>
  <c r="D21" i="8"/>
  <c r="E21" i="8" s="1"/>
  <c r="F21" i="8" s="1"/>
  <c r="G21" i="8" s="1"/>
  <c r="H21" i="8" s="1"/>
  <c r="I21" i="8" s="1"/>
  <c r="J21" i="8" s="1"/>
  <c r="K21" i="8" s="1"/>
  <c r="L21" i="8" s="1"/>
  <c r="M21" i="8" s="1"/>
  <c r="N21" i="8" s="1"/>
  <c r="O21" i="8" s="1"/>
  <c r="P21" i="8" s="1"/>
  <c r="P21" i="9"/>
  <c r="D9" i="8"/>
  <c r="E9" i="8" s="1"/>
  <c r="F9" i="8" s="1"/>
  <c r="G9" i="8" s="1"/>
  <c r="H9" i="8" s="1"/>
  <c r="I9" i="8" s="1"/>
  <c r="J9" i="8" s="1"/>
  <c r="K9" i="8" s="1"/>
  <c r="L9" i="8" s="1"/>
  <c r="M9" i="8" s="1"/>
  <c r="N9" i="8" s="1"/>
  <c r="O9" i="8" s="1"/>
  <c r="P9" i="8" s="1"/>
  <c r="P9" i="9"/>
  <c r="AC325" i="7"/>
  <c r="Q325" i="9"/>
  <c r="AC313" i="7"/>
  <c r="Q313" i="9"/>
  <c r="AC301" i="7"/>
  <c r="Q301" i="9"/>
  <c r="AC289" i="7"/>
  <c r="Q289" i="9"/>
  <c r="AC277" i="7"/>
  <c r="Q277" i="9"/>
  <c r="AC265" i="7"/>
  <c r="Q265" i="9"/>
  <c r="AC253" i="7"/>
  <c r="Q253" i="9"/>
  <c r="AC241" i="7"/>
  <c r="Q241" i="9"/>
  <c r="AC229" i="7"/>
  <c r="Q229" i="9"/>
  <c r="AC217" i="7"/>
  <c r="Q217" i="9"/>
  <c r="AC205" i="7"/>
  <c r="Q205" i="9"/>
  <c r="AC193" i="7"/>
  <c r="Q193" i="9"/>
  <c r="AC181" i="7"/>
  <c r="Q181" i="9"/>
  <c r="AC169" i="7"/>
  <c r="Q169" i="9"/>
  <c r="AC157" i="7"/>
  <c r="Q157" i="9"/>
  <c r="AC145" i="7"/>
  <c r="Q145" i="9"/>
  <c r="AC133" i="7"/>
  <c r="Q133" i="9"/>
  <c r="AC121" i="7"/>
  <c r="Q121" i="9"/>
  <c r="AC109" i="7"/>
  <c r="Q109" i="9"/>
  <c r="AC97" i="7"/>
  <c r="Q97" i="9"/>
  <c r="AC85" i="7"/>
  <c r="Q85" i="9"/>
  <c r="AC73" i="7"/>
  <c r="Q73" i="9"/>
  <c r="AC61" i="7"/>
  <c r="Q61" i="9"/>
  <c r="AC49" i="7"/>
  <c r="Q49" i="9"/>
  <c r="AC37" i="7"/>
  <c r="Q37" i="9"/>
  <c r="AC25" i="7"/>
  <c r="Q25" i="9"/>
  <c r="AC13" i="7"/>
  <c r="Q13" i="9"/>
  <c r="AB329" i="7"/>
  <c r="R329" i="9"/>
  <c r="AB317" i="7"/>
  <c r="R317" i="9"/>
  <c r="AB305" i="7"/>
  <c r="R305" i="9"/>
  <c r="AB293" i="7"/>
  <c r="R293" i="9"/>
  <c r="AB281" i="7"/>
  <c r="R281" i="9"/>
  <c r="AB269" i="7"/>
  <c r="R269" i="9"/>
  <c r="AB257" i="7"/>
  <c r="R257" i="9"/>
  <c r="AB245" i="7"/>
  <c r="R245" i="9"/>
  <c r="AB233" i="7"/>
  <c r="R233" i="9"/>
  <c r="AB221" i="7"/>
  <c r="R221" i="9"/>
  <c r="AB209" i="7"/>
  <c r="R209" i="9"/>
  <c r="AB197" i="7"/>
  <c r="R197" i="9"/>
  <c r="AB185" i="7"/>
  <c r="R185" i="9"/>
  <c r="AB173" i="7"/>
  <c r="R173" i="9"/>
  <c r="AB161" i="7"/>
  <c r="R161" i="9"/>
  <c r="AB149" i="7"/>
  <c r="R149" i="9"/>
  <c r="AB137" i="7"/>
  <c r="R137" i="9"/>
  <c r="AB125" i="7"/>
  <c r="R125" i="9"/>
  <c r="AB113" i="7"/>
  <c r="R113" i="9"/>
  <c r="AB101" i="7"/>
  <c r="R101" i="9"/>
  <c r="AB89" i="7"/>
  <c r="R89" i="9"/>
  <c r="AB77" i="7"/>
  <c r="R77" i="9"/>
  <c r="AB65" i="7"/>
  <c r="R65" i="9"/>
  <c r="AB53" i="7"/>
  <c r="R53" i="9"/>
  <c r="AB41" i="7"/>
  <c r="R41" i="9"/>
  <c r="AB29" i="7"/>
  <c r="R29" i="9"/>
  <c r="AB17" i="7"/>
  <c r="R17" i="9"/>
  <c r="AB5" i="7"/>
  <c r="R5" i="9"/>
  <c r="AA321" i="7"/>
  <c r="S321" i="9"/>
  <c r="AA309" i="7"/>
  <c r="S309" i="9"/>
  <c r="AA297" i="7"/>
  <c r="S297" i="9"/>
  <c r="AA285" i="7"/>
  <c r="S285" i="9"/>
  <c r="AA273" i="7"/>
  <c r="S273" i="9"/>
  <c r="AA261" i="7"/>
  <c r="S261" i="9"/>
  <c r="AA249" i="7"/>
  <c r="S249" i="9"/>
  <c r="AA237" i="7"/>
  <c r="S237" i="9"/>
  <c r="AA225" i="7"/>
  <c r="S225" i="9"/>
  <c r="AA213" i="7"/>
  <c r="S213" i="9"/>
  <c r="AA201" i="7"/>
  <c r="S201" i="9"/>
  <c r="AA189" i="7"/>
  <c r="S189" i="9"/>
  <c r="AA177" i="7"/>
  <c r="S177" i="9"/>
  <c r="AA165" i="7"/>
  <c r="S165" i="9"/>
  <c r="AA153" i="7"/>
  <c r="S153" i="9"/>
  <c r="AA141" i="7"/>
  <c r="S141" i="9"/>
  <c r="AA129" i="7"/>
  <c r="S129" i="9"/>
  <c r="AA117" i="7"/>
  <c r="S117" i="9"/>
  <c r="AA105" i="7"/>
  <c r="S105" i="9"/>
  <c r="AA93" i="7"/>
  <c r="S93" i="9"/>
  <c r="AA81" i="7"/>
  <c r="S81" i="9"/>
  <c r="AA69" i="7"/>
  <c r="S69" i="9"/>
  <c r="AA57" i="7"/>
  <c r="S57" i="9"/>
  <c r="AA45" i="7"/>
  <c r="S45" i="9"/>
  <c r="AA33" i="7"/>
  <c r="S33" i="9"/>
  <c r="AA21" i="7"/>
  <c r="S21" i="9"/>
  <c r="AA9" i="7"/>
  <c r="S9" i="9"/>
  <c r="Z325" i="7"/>
  <c r="T325" i="9"/>
  <c r="Z313" i="7"/>
  <c r="T313" i="9"/>
  <c r="Z301" i="7"/>
  <c r="T301" i="9"/>
  <c r="Z289" i="7"/>
  <c r="T289" i="9"/>
  <c r="Z277" i="7"/>
  <c r="T277" i="9"/>
  <c r="Z265" i="7"/>
  <c r="T265" i="9"/>
  <c r="Z253" i="7"/>
  <c r="T253" i="9"/>
  <c r="Z241" i="7"/>
  <c r="T241" i="9"/>
  <c r="Z229" i="7"/>
  <c r="T229" i="9"/>
  <c r="Z217" i="7"/>
  <c r="T217" i="9"/>
  <c r="Z205" i="7"/>
  <c r="T205" i="9"/>
  <c r="Z193" i="7"/>
  <c r="T193" i="9"/>
  <c r="Z181" i="7"/>
  <c r="T181" i="9"/>
  <c r="Z169" i="7"/>
  <c r="T169" i="9"/>
  <c r="Z157" i="7"/>
  <c r="T157" i="9"/>
  <c r="Z145" i="7"/>
  <c r="T145" i="9"/>
  <c r="Z133" i="7"/>
  <c r="T133" i="9"/>
  <c r="Z121" i="7"/>
  <c r="T121" i="9"/>
  <c r="Z109" i="7"/>
  <c r="T109" i="9"/>
  <c r="Z97" i="7"/>
  <c r="T97" i="9"/>
  <c r="Z85" i="7"/>
  <c r="T85" i="9"/>
  <c r="Z73" i="7"/>
  <c r="T73" i="9"/>
  <c r="Z61" i="7"/>
  <c r="T61" i="9"/>
  <c r="Z49" i="7"/>
  <c r="T49" i="9"/>
  <c r="Z37" i="7"/>
  <c r="T37" i="9"/>
  <c r="Z25" i="7"/>
  <c r="T25" i="9"/>
  <c r="Z13" i="7"/>
  <c r="T13" i="9"/>
  <c r="Y329" i="7"/>
  <c r="U329" i="9"/>
  <c r="Y317" i="7"/>
  <c r="U317" i="9"/>
  <c r="Y305" i="7"/>
  <c r="U305" i="9"/>
  <c r="Y293" i="7"/>
  <c r="U293" i="9"/>
  <c r="Y281" i="7"/>
  <c r="U281" i="9"/>
  <c r="Y269" i="7"/>
  <c r="U269" i="9"/>
  <c r="Y257" i="7"/>
  <c r="U257" i="9"/>
  <c r="Y245" i="7"/>
  <c r="U245" i="9"/>
  <c r="Y233" i="7"/>
  <c r="U233" i="9"/>
  <c r="Y221" i="7"/>
  <c r="U221" i="9"/>
  <c r="Y209" i="7"/>
  <c r="U209" i="9"/>
  <c r="Y197" i="7"/>
  <c r="U197" i="9"/>
  <c r="Y185" i="7"/>
  <c r="U185" i="9"/>
  <c r="Y173" i="7"/>
  <c r="U173" i="9"/>
  <c r="Y161" i="7"/>
  <c r="U161" i="9"/>
  <c r="Y149" i="7"/>
  <c r="U149" i="9"/>
  <c r="Y137" i="7"/>
  <c r="U137" i="9"/>
  <c r="Y125" i="7"/>
  <c r="U125" i="9"/>
  <c r="Y113" i="7"/>
  <c r="U113" i="9"/>
  <c r="Y101" i="7"/>
  <c r="U101" i="9"/>
  <c r="Y89" i="7"/>
  <c r="U89" i="9"/>
  <c r="Y77" i="7"/>
  <c r="U77" i="9"/>
  <c r="Y65" i="7"/>
  <c r="U65" i="9"/>
  <c r="Y53" i="7"/>
  <c r="U53" i="9"/>
  <c r="Y41" i="7"/>
  <c r="U41" i="9"/>
  <c r="Y29" i="7"/>
  <c r="U29" i="9"/>
  <c r="Y17" i="7"/>
  <c r="U17" i="9"/>
  <c r="Y5" i="7"/>
  <c r="U5" i="9"/>
  <c r="X321" i="7"/>
  <c r="V321" i="9"/>
  <c r="X309" i="7"/>
  <c r="V309" i="9"/>
  <c r="X297" i="7"/>
  <c r="V297" i="9"/>
  <c r="X285" i="7"/>
  <c r="V285" i="9"/>
  <c r="X273" i="7"/>
  <c r="V273" i="9"/>
  <c r="X261" i="7"/>
  <c r="V261" i="9"/>
  <c r="X249" i="7"/>
  <c r="V249" i="9"/>
  <c r="X237" i="7"/>
  <c r="V237" i="9"/>
  <c r="X225" i="7"/>
  <c r="V225" i="9"/>
  <c r="X213" i="7"/>
  <c r="V213" i="9"/>
  <c r="X201" i="7"/>
  <c r="V201" i="9"/>
  <c r="X189" i="7"/>
  <c r="V189" i="9"/>
  <c r="X177" i="7"/>
  <c r="V177" i="9"/>
  <c r="X165" i="7"/>
  <c r="V165" i="9"/>
  <c r="X153" i="7"/>
  <c r="V153" i="9"/>
  <c r="X141" i="7"/>
  <c r="V141" i="9"/>
  <c r="X129" i="7"/>
  <c r="V129" i="9"/>
  <c r="X117" i="7"/>
  <c r="V117" i="9"/>
  <c r="X105" i="7"/>
  <c r="V105" i="9"/>
  <c r="X93" i="7"/>
  <c r="V93" i="9"/>
  <c r="X81" i="7"/>
  <c r="V81" i="9"/>
  <c r="X69" i="7"/>
  <c r="V69" i="9"/>
  <c r="X57" i="7"/>
  <c r="V57" i="9"/>
  <c r="X45" i="7"/>
  <c r="V45" i="9"/>
  <c r="X33" i="7"/>
  <c r="V33" i="9"/>
  <c r="X21" i="7"/>
  <c r="V21" i="9"/>
  <c r="X9" i="7"/>
  <c r="V9" i="9"/>
  <c r="W325" i="7"/>
  <c r="W325" i="9"/>
  <c r="W313" i="7"/>
  <c r="W313" i="9"/>
  <c r="W301" i="7"/>
  <c r="W301" i="9"/>
  <c r="W289" i="7"/>
  <c r="W289" i="9"/>
  <c r="W277" i="7"/>
  <c r="W277" i="9"/>
  <c r="W265" i="7"/>
  <c r="W265" i="9"/>
  <c r="W253" i="7"/>
  <c r="W253" i="9"/>
  <c r="W241" i="7"/>
  <c r="W241" i="9"/>
  <c r="W229" i="7"/>
  <c r="W229" i="9"/>
  <c r="W217" i="7"/>
  <c r="W217" i="9"/>
  <c r="W205" i="7"/>
  <c r="W205" i="9"/>
  <c r="W193" i="7"/>
  <c r="W193" i="9"/>
  <c r="W181" i="7"/>
  <c r="W181" i="9"/>
  <c r="W169" i="7"/>
  <c r="W169" i="9"/>
  <c r="W157" i="7"/>
  <c r="W157" i="9"/>
  <c r="W145" i="7"/>
  <c r="W145" i="9"/>
  <c r="W133" i="7"/>
  <c r="W133" i="9"/>
  <c r="W121" i="7"/>
  <c r="W121" i="9"/>
  <c r="W109" i="7"/>
  <c r="W109" i="9"/>
  <c r="W97" i="7"/>
  <c r="W97" i="9"/>
  <c r="W85" i="7"/>
  <c r="W85" i="9"/>
  <c r="W73" i="7"/>
  <c r="W73" i="9"/>
  <c r="W61" i="7"/>
  <c r="W61" i="9"/>
  <c r="W49" i="7"/>
  <c r="W49" i="9"/>
  <c r="W37" i="7"/>
  <c r="W37" i="9"/>
  <c r="W25" i="7"/>
  <c r="W25" i="9"/>
  <c r="W13" i="7"/>
  <c r="W13" i="9"/>
  <c r="V329" i="7"/>
  <c r="X329" i="9"/>
  <c r="V317" i="7"/>
  <c r="X317" i="9"/>
  <c r="V305" i="7"/>
  <c r="X305" i="9"/>
  <c r="V293" i="7"/>
  <c r="X293" i="9"/>
  <c r="V281" i="7"/>
  <c r="X281" i="9"/>
  <c r="V269" i="7"/>
  <c r="X269" i="9"/>
  <c r="V257" i="7"/>
  <c r="X257" i="9"/>
  <c r="V245" i="7"/>
  <c r="X245" i="9"/>
  <c r="V233" i="7"/>
  <c r="X233" i="9"/>
  <c r="V221" i="7"/>
  <c r="V221" i="8"/>
  <c r="W221" i="8" s="1"/>
  <c r="X221" i="8" s="1"/>
  <c r="Y221" i="8" s="1"/>
  <c r="Z221" i="8" s="1"/>
  <c r="AA221" i="8" s="1"/>
  <c r="AB221" i="8" s="1"/>
  <c r="AC221" i="8" s="1"/>
  <c r="X221" i="9"/>
  <c r="V209" i="7"/>
  <c r="X209" i="9"/>
  <c r="V197" i="7"/>
  <c r="X197" i="9"/>
  <c r="V185" i="7"/>
  <c r="X185" i="9"/>
  <c r="V173" i="7"/>
  <c r="X173" i="9"/>
  <c r="V161" i="7"/>
  <c r="X161" i="9"/>
  <c r="V149" i="7"/>
  <c r="X149" i="9"/>
  <c r="V137" i="7"/>
  <c r="X137" i="9"/>
  <c r="V125" i="7"/>
  <c r="X125" i="9"/>
  <c r="V113" i="7"/>
  <c r="X113" i="9"/>
  <c r="V101" i="7"/>
  <c r="X101" i="9"/>
  <c r="V89" i="7"/>
  <c r="X89" i="9"/>
  <c r="V77" i="7"/>
  <c r="X77" i="9"/>
  <c r="V65" i="7"/>
  <c r="X65" i="9"/>
  <c r="V53" i="7"/>
  <c r="X53" i="9"/>
  <c r="V41" i="7"/>
  <c r="X41" i="9"/>
  <c r="V29" i="7"/>
  <c r="X29" i="9"/>
  <c r="V17" i="7"/>
  <c r="X17" i="9"/>
  <c r="V5" i="7"/>
  <c r="X5" i="9"/>
  <c r="U321" i="7"/>
  <c r="Y321" i="9"/>
  <c r="U309" i="7"/>
  <c r="Y309" i="9"/>
  <c r="U297" i="7"/>
  <c r="Y297" i="9"/>
  <c r="U285" i="7"/>
  <c r="Y285" i="9"/>
  <c r="U273" i="7"/>
  <c r="Y273" i="9"/>
  <c r="U261" i="7"/>
  <c r="Y261" i="9"/>
  <c r="U249" i="7"/>
  <c r="Y249" i="9"/>
  <c r="U237" i="7"/>
  <c r="Y237" i="9"/>
  <c r="U225" i="7"/>
  <c r="Y225" i="9"/>
  <c r="U213" i="7"/>
  <c r="Y213" i="9"/>
  <c r="U201" i="7"/>
  <c r="Y201" i="9"/>
  <c r="U189" i="7"/>
  <c r="Y189" i="9"/>
  <c r="U177" i="7"/>
  <c r="Y177" i="9"/>
  <c r="U165" i="7"/>
  <c r="Y165" i="9"/>
  <c r="U153" i="7"/>
  <c r="Y153" i="9"/>
  <c r="U141" i="7"/>
  <c r="Y141" i="9"/>
  <c r="U129" i="7"/>
  <c r="Y129" i="9"/>
  <c r="U117" i="7"/>
  <c r="Y117" i="9"/>
  <c r="U105" i="7"/>
  <c r="Y105" i="9"/>
  <c r="U93" i="7"/>
  <c r="Y93" i="9"/>
  <c r="U81" i="7"/>
  <c r="Y81" i="9"/>
  <c r="U69" i="7"/>
  <c r="Y69" i="9"/>
  <c r="U57" i="7"/>
  <c r="Y57" i="9"/>
  <c r="U45" i="7"/>
  <c r="Y45" i="9"/>
  <c r="U33" i="7"/>
  <c r="Y33" i="9"/>
  <c r="U21" i="7"/>
  <c r="Y21" i="9"/>
  <c r="U9" i="7"/>
  <c r="Y9" i="9"/>
  <c r="T325" i="7"/>
  <c r="Z325" i="9"/>
  <c r="T313" i="7"/>
  <c r="Z313" i="9"/>
  <c r="T301" i="7"/>
  <c r="Z301" i="9"/>
  <c r="T289" i="7"/>
  <c r="Z289" i="9"/>
  <c r="T277" i="7"/>
  <c r="Z277" i="9"/>
  <c r="T265" i="7"/>
  <c r="Z265" i="9"/>
  <c r="T253" i="7"/>
  <c r="Z253" i="9"/>
  <c r="T241" i="7"/>
  <c r="Z241" i="9"/>
  <c r="T229" i="7"/>
  <c r="Z229" i="9"/>
  <c r="T217" i="7"/>
  <c r="Z217" i="9"/>
  <c r="T205" i="7"/>
  <c r="Z205" i="9"/>
  <c r="T193" i="7"/>
  <c r="Z193" i="9"/>
  <c r="T181" i="7"/>
  <c r="Z181" i="9"/>
  <c r="T169" i="7"/>
  <c r="Z169" i="9"/>
  <c r="T157" i="7"/>
  <c r="Z157" i="9"/>
  <c r="T145" i="7"/>
  <c r="Z145" i="9"/>
  <c r="T133" i="7"/>
  <c r="Z133" i="9"/>
  <c r="T121" i="7"/>
  <c r="Z121" i="9"/>
  <c r="T109" i="7"/>
  <c r="Z109" i="9"/>
  <c r="T97" i="7"/>
  <c r="Z97" i="9"/>
  <c r="T85" i="7"/>
  <c r="Z85" i="9"/>
  <c r="T73" i="7"/>
  <c r="Z73" i="9"/>
  <c r="T61" i="7"/>
  <c r="Z61" i="9"/>
  <c r="T49" i="7"/>
  <c r="Z49" i="9"/>
  <c r="T37" i="7"/>
  <c r="Z37" i="9"/>
  <c r="T25" i="7"/>
  <c r="Z25" i="9"/>
  <c r="T13" i="7"/>
  <c r="Z13" i="9"/>
  <c r="S329" i="7"/>
  <c r="AA329" i="9"/>
  <c r="S317" i="7"/>
  <c r="AA317" i="9"/>
  <c r="S305" i="7"/>
  <c r="AA305" i="9"/>
  <c r="S293" i="7"/>
  <c r="AA293" i="9"/>
  <c r="S281" i="7"/>
  <c r="AA281" i="9"/>
  <c r="S269" i="7"/>
  <c r="AA269" i="9"/>
  <c r="S257" i="7"/>
  <c r="AA257" i="9"/>
  <c r="S245" i="7"/>
  <c r="AA245" i="9"/>
  <c r="S233" i="7"/>
  <c r="AA233" i="9"/>
  <c r="S221" i="7"/>
  <c r="AA221" i="9"/>
  <c r="S209" i="7"/>
  <c r="AA209" i="9"/>
  <c r="S197" i="7"/>
  <c r="AA197" i="9"/>
  <c r="S185" i="7"/>
  <c r="AA185" i="9"/>
  <c r="S173" i="7"/>
  <c r="S173" i="8"/>
  <c r="T173" i="8" s="1"/>
  <c r="U173" i="8" s="1"/>
  <c r="V173" i="8" s="1"/>
  <c r="W173" i="8" s="1"/>
  <c r="X173" i="8" s="1"/>
  <c r="Y173" i="8" s="1"/>
  <c r="Z173" i="8" s="1"/>
  <c r="AA173" i="8" s="1"/>
  <c r="AB173" i="8" s="1"/>
  <c r="AC173" i="8" s="1"/>
  <c r="AA173" i="9"/>
  <c r="S161" i="7"/>
  <c r="AA161" i="9"/>
  <c r="S149" i="7"/>
  <c r="AA149" i="9"/>
  <c r="S137" i="7"/>
  <c r="S137" i="8"/>
  <c r="T137" i="8" s="1"/>
  <c r="U137" i="8" s="1"/>
  <c r="V137" i="8" s="1"/>
  <c r="W137" i="8" s="1"/>
  <c r="X137" i="8" s="1"/>
  <c r="Y137" i="8" s="1"/>
  <c r="Z137" i="8" s="1"/>
  <c r="AA137" i="8" s="1"/>
  <c r="AB137" i="8" s="1"/>
  <c r="AC137" i="8" s="1"/>
  <c r="AA137" i="9"/>
  <c r="S125" i="7"/>
  <c r="AA125" i="9"/>
  <c r="S113" i="7"/>
  <c r="AA113" i="9"/>
  <c r="S101" i="7"/>
  <c r="AA101" i="9"/>
  <c r="S89" i="7"/>
  <c r="AA89" i="9"/>
  <c r="S77" i="7"/>
  <c r="AA77" i="9"/>
  <c r="S65" i="7"/>
  <c r="AA65" i="9"/>
  <c r="S53" i="7"/>
  <c r="AA53" i="9"/>
  <c r="S41" i="7"/>
  <c r="AA41" i="9"/>
  <c r="S29" i="7"/>
  <c r="AA29" i="9"/>
  <c r="S17" i="7"/>
  <c r="AA17" i="9"/>
  <c r="S5" i="7"/>
  <c r="AA5" i="9"/>
  <c r="R321" i="7"/>
  <c r="AB321" i="9"/>
  <c r="R309" i="7"/>
  <c r="AB309" i="9"/>
  <c r="R297" i="7"/>
  <c r="AB297" i="9"/>
  <c r="R285" i="7"/>
  <c r="AB285" i="9"/>
  <c r="R273" i="7"/>
  <c r="AB273" i="9"/>
  <c r="R261" i="7"/>
  <c r="AB261" i="9"/>
  <c r="R249" i="7"/>
  <c r="AB249" i="9"/>
  <c r="R237" i="7"/>
  <c r="AB237" i="9"/>
  <c r="R225" i="7"/>
  <c r="AB225" i="9"/>
  <c r="R213" i="7"/>
  <c r="AB213" i="9"/>
  <c r="R201" i="7"/>
  <c r="AB201" i="9"/>
  <c r="R189" i="7"/>
  <c r="AB189" i="9"/>
  <c r="R177" i="7"/>
  <c r="AB177" i="9"/>
  <c r="R165" i="7"/>
  <c r="AB165" i="9"/>
  <c r="R153" i="7"/>
  <c r="AB153" i="9"/>
  <c r="R141" i="7"/>
  <c r="AB141" i="9"/>
  <c r="R129" i="7"/>
  <c r="AB129" i="9"/>
  <c r="R117" i="7"/>
  <c r="AB117" i="9"/>
  <c r="R105" i="7"/>
  <c r="AB105" i="9"/>
  <c r="R93" i="7"/>
  <c r="AB93" i="9"/>
  <c r="R81" i="7"/>
  <c r="AB81" i="9"/>
  <c r="R69" i="7"/>
  <c r="AB69" i="9"/>
  <c r="R57" i="7"/>
  <c r="AB57" i="9"/>
  <c r="R45" i="7"/>
  <c r="AB45" i="9"/>
  <c r="R33" i="7"/>
  <c r="AB33" i="9"/>
  <c r="R21" i="7"/>
  <c r="AB21" i="9"/>
  <c r="R9" i="7"/>
  <c r="AB9" i="9"/>
  <c r="Q325" i="7"/>
  <c r="Q325" i="8"/>
  <c r="R325" i="8" s="1"/>
  <c r="S325" i="8" s="1"/>
  <c r="T325" i="8" s="1"/>
  <c r="U325" i="8" s="1"/>
  <c r="V325" i="8" s="1"/>
  <c r="W325" i="8" s="1"/>
  <c r="X325" i="8" s="1"/>
  <c r="Y325" i="8" s="1"/>
  <c r="Z325" i="8" s="1"/>
  <c r="AA325" i="8" s="1"/>
  <c r="AB325" i="8" s="1"/>
  <c r="AC325" i="8" s="1"/>
  <c r="AC325" i="9"/>
  <c r="Q313" i="7"/>
  <c r="Q313" i="8"/>
  <c r="R313" i="8" s="1"/>
  <c r="S313" i="8" s="1"/>
  <c r="T313" i="8" s="1"/>
  <c r="U313" i="8" s="1"/>
  <c r="V313" i="8" s="1"/>
  <c r="W313" i="8" s="1"/>
  <c r="X313" i="8" s="1"/>
  <c r="Y313" i="8" s="1"/>
  <c r="Z313" i="8" s="1"/>
  <c r="AA313" i="8" s="1"/>
  <c r="AB313" i="8" s="1"/>
  <c r="AC313" i="8" s="1"/>
  <c r="AC313" i="9"/>
  <c r="Q301" i="7"/>
  <c r="Q301" i="8"/>
  <c r="R301" i="8" s="1"/>
  <c r="S301" i="8" s="1"/>
  <c r="T301" i="8" s="1"/>
  <c r="U301" i="8" s="1"/>
  <c r="V301" i="8" s="1"/>
  <c r="W301" i="8" s="1"/>
  <c r="X301" i="8" s="1"/>
  <c r="Y301" i="8" s="1"/>
  <c r="Z301" i="8" s="1"/>
  <c r="AA301" i="8" s="1"/>
  <c r="AB301" i="8" s="1"/>
  <c r="AC301" i="8" s="1"/>
  <c r="AC301" i="9"/>
  <c r="Q289" i="7"/>
  <c r="Q289" i="8"/>
  <c r="R289" i="8" s="1"/>
  <c r="S289" i="8" s="1"/>
  <c r="T289" i="8" s="1"/>
  <c r="U289" i="8" s="1"/>
  <c r="V289" i="8" s="1"/>
  <c r="W289" i="8" s="1"/>
  <c r="X289" i="8" s="1"/>
  <c r="Y289" i="8" s="1"/>
  <c r="Z289" i="8" s="1"/>
  <c r="AA289" i="8" s="1"/>
  <c r="AB289" i="8" s="1"/>
  <c r="AC289" i="8" s="1"/>
  <c r="AC289" i="9"/>
  <c r="Q277" i="7"/>
  <c r="Q277" i="8"/>
  <c r="R277" i="8" s="1"/>
  <c r="S277" i="8" s="1"/>
  <c r="T277" i="8" s="1"/>
  <c r="U277" i="8" s="1"/>
  <c r="V277" i="8" s="1"/>
  <c r="W277" i="8" s="1"/>
  <c r="X277" i="8" s="1"/>
  <c r="Y277" i="8" s="1"/>
  <c r="Z277" i="8" s="1"/>
  <c r="AA277" i="8" s="1"/>
  <c r="AB277" i="8" s="1"/>
  <c r="AC277" i="8" s="1"/>
  <c r="AC277" i="9"/>
  <c r="Q265" i="7"/>
  <c r="Q265" i="8"/>
  <c r="R265" i="8" s="1"/>
  <c r="S265" i="8" s="1"/>
  <c r="T265" i="8" s="1"/>
  <c r="U265" i="8" s="1"/>
  <c r="V265" i="8" s="1"/>
  <c r="W265" i="8" s="1"/>
  <c r="X265" i="8" s="1"/>
  <c r="Y265" i="8" s="1"/>
  <c r="Z265" i="8" s="1"/>
  <c r="AA265" i="8" s="1"/>
  <c r="AB265" i="8" s="1"/>
  <c r="AC265" i="8" s="1"/>
  <c r="AC265" i="9"/>
  <c r="Q253" i="7"/>
  <c r="Q253" i="8"/>
  <c r="R253" i="8" s="1"/>
  <c r="S253" i="8" s="1"/>
  <c r="T253" i="8" s="1"/>
  <c r="U253" i="8" s="1"/>
  <c r="V253" i="8" s="1"/>
  <c r="W253" i="8" s="1"/>
  <c r="X253" i="8" s="1"/>
  <c r="Y253" i="8" s="1"/>
  <c r="Z253" i="8" s="1"/>
  <c r="AA253" i="8" s="1"/>
  <c r="AB253" i="8" s="1"/>
  <c r="AC253" i="8" s="1"/>
  <c r="AC253" i="9"/>
  <c r="Q241" i="7"/>
  <c r="Q241" i="8"/>
  <c r="R241" i="8" s="1"/>
  <c r="S241" i="8" s="1"/>
  <c r="T241" i="8" s="1"/>
  <c r="U241" i="8" s="1"/>
  <c r="V241" i="8" s="1"/>
  <c r="W241" i="8" s="1"/>
  <c r="X241" i="8" s="1"/>
  <c r="Y241" i="8" s="1"/>
  <c r="Z241" i="8" s="1"/>
  <c r="AA241" i="8" s="1"/>
  <c r="AB241" i="8" s="1"/>
  <c r="AC241" i="8" s="1"/>
  <c r="AC241" i="9"/>
  <c r="Q229" i="7"/>
  <c r="Q229" i="8"/>
  <c r="R229" i="8" s="1"/>
  <c r="S229" i="8" s="1"/>
  <c r="T229" i="8" s="1"/>
  <c r="U229" i="8" s="1"/>
  <c r="V229" i="8" s="1"/>
  <c r="W229" i="8" s="1"/>
  <c r="X229" i="8" s="1"/>
  <c r="Y229" i="8" s="1"/>
  <c r="Z229" i="8" s="1"/>
  <c r="AA229" i="8" s="1"/>
  <c r="AB229" i="8" s="1"/>
  <c r="AC229" i="8" s="1"/>
  <c r="AC229" i="9"/>
  <c r="Q217" i="7"/>
  <c r="Q217" i="8"/>
  <c r="R217" i="8" s="1"/>
  <c r="S217" i="8" s="1"/>
  <c r="T217" i="8" s="1"/>
  <c r="U217" i="8" s="1"/>
  <c r="V217" i="8" s="1"/>
  <c r="W217" i="8" s="1"/>
  <c r="X217" i="8" s="1"/>
  <c r="Y217" i="8" s="1"/>
  <c r="Z217" i="8" s="1"/>
  <c r="AA217" i="8" s="1"/>
  <c r="AB217" i="8" s="1"/>
  <c r="AC217" i="8" s="1"/>
  <c r="AC217" i="9"/>
  <c r="Q205" i="7"/>
  <c r="Q205" i="8"/>
  <c r="R205" i="8" s="1"/>
  <c r="S205" i="8" s="1"/>
  <c r="T205" i="8" s="1"/>
  <c r="U205" i="8" s="1"/>
  <c r="V205" i="8" s="1"/>
  <c r="W205" i="8" s="1"/>
  <c r="X205" i="8" s="1"/>
  <c r="Y205" i="8" s="1"/>
  <c r="Z205" i="8" s="1"/>
  <c r="AA205" i="8" s="1"/>
  <c r="AB205" i="8" s="1"/>
  <c r="AC205" i="8" s="1"/>
  <c r="AC205" i="9"/>
  <c r="Q193" i="7"/>
  <c r="Q193" i="8"/>
  <c r="R193" i="8" s="1"/>
  <c r="AC193" i="9"/>
  <c r="Q181" i="7"/>
  <c r="Q181" i="8"/>
  <c r="R181" i="8" s="1"/>
  <c r="S181" i="8" s="1"/>
  <c r="T181" i="8" s="1"/>
  <c r="U181" i="8" s="1"/>
  <c r="V181" i="8" s="1"/>
  <c r="W181" i="8" s="1"/>
  <c r="X181" i="8" s="1"/>
  <c r="Y181" i="8" s="1"/>
  <c r="Z181" i="8" s="1"/>
  <c r="AA181" i="8" s="1"/>
  <c r="AB181" i="8" s="1"/>
  <c r="AC181" i="8" s="1"/>
  <c r="AC181" i="9"/>
  <c r="Q169" i="7"/>
  <c r="Q169" i="8"/>
  <c r="R169" i="8" s="1"/>
  <c r="S169" i="8" s="1"/>
  <c r="T169" i="8" s="1"/>
  <c r="U169" i="8" s="1"/>
  <c r="V169" i="8" s="1"/>
  <c r="W169" i="8" s="1"/>
  <c r="X169" i="8" s="1"/>
  <c r="Y169" i="8" s="1"/>
  <c r="Z169" i="8" s="1"/>
  <c r="AA169" i="8" s="1"/>
  <c r="AB169" i="8" s="1"/>
  <c r="AC169" i="8" s="1"/>
  <c r="AC169" i="9"/>
  <c r="Q157" i="7"/>
  <c r="Q157" i="8"/>
  <c r="R157" i="8" s="1"/>
  <c r="S157" i="8" s="1"/>
  <c r="T157" i="8" s="1"/>
  <c r="U157" i="8" s="1"/>
  <c r="V157" i="8" s="1"/>
  <c r="W157" i="8" s="1"/>
  <c r="X157" i="8" s="1"/>
  <c r="Y157" i="8" s="1"/>
  <c r="Z157" i="8" s="1"/>
  <c r="AA157" i="8" s="1"/>
  <c r="AB157" i="8" s="1"/>
  <c r="AC157" i="8" s="1"/>
  <c r="AC157" i="9"/>
  <c r="Q145" i="7"/>
  <c r="Q145" i="8"/>
  <c r="R145" i="8" s="1"/>
  <c r="S145" i="8" s="1"/>
  <c r="T145" i="8" s="1"/>
  <c r="U145" i="8" s="1"/>
  <c r="V145" i="8" s="1"/>
  <c r="W145" i="8" s="1"/>
  <c r="X145" i="8" s="1"/>
  <c r="Y145" i="8" s="1"/>
  <c r="Z145" i="8" s="1"/>
  <c r="AA145" i="8" s="1"/>
  <c r="AB145" i="8" s="1"/>
  <c r="AC145" i="8" s="1"/>
  <c r="AC145" i="9"/>
  <c r="Q133" i="7"/>
  <c r="Q133" i="8"/>
  <c r="R133" i="8" s="1"/>
  <c r="S133" i="8" s="1"/>
  <c r="T133" i="8" s="1"/>
  <c r="U133" i="8" s="1"/>
  <c r="V133" i="8" s="1"/>
  <c r="W133" i="8" s="1"/>
  <c r="X133" i="8" s="1"/>
  <c r="Y133" i="8" s="1"/>
  <c r="Z133" i="8" s="1"/>
  <c r="AA133" i="8" s="1"/>
  <c r="AB133" i="8" s="1"/>
  <c r="AC133" i="8" s="1"/>
  <c r="AC133" i="9"/>
  <c r="Q121" i="7"/>
  <c r="Q121" i="8"/>
  <c r="R121" i="8" s="1"/>
  <c r="S121" i="8" s="1"/>
  <c r="T121" i="8" s="1"/>
  <c r="U121" i="8" s="1"/>
  <c r="AC121" i="9"/>
  <c r="Q109" i="7"/>
  <c r="Q109" i="8"/>
  <c r="R109" i="8" s="1"/>
  <c r="S109" i="8" s="1"/>
  <c r="T109" i="8" s="1"/>
  <c r="U109" i="8" s="1"/>
  <c r="V109" i="8" s="1"/>
  <c r="W109" i="8" s="1"/>
  <c r="X109" i="8" s="1"/>
  <c r="Y109" i="8" s="1"/>
  <c r="Z109" i="8" s="1"/>
  <c r="AA109" i="8" s="1"/>
  <c r="AB109" i="8" s="1"/>
  <c r="AC109" i="8" s="1"/>
  <c r="AC109" i="9"/>
  <c r="Q97" i="7"/>
  <c r="Q97" i="8"/>
  <c r="R97" i="8" s="1"/>
  <c r="S97" i="8" s="1"/>
  <c r="T97" i="8" s="1"/>
  <c r="U97" i="8" s="1"/>
  <c r="V97" i="8" s="1"/>
  <c r="W97" i="8" s="1"/>
  <c r="X97" i="8" s="1"/>
  <c r="Y97" i="8" s="1"/>
  <c r="Z97" i="8" s="1"/>
  <c r="AA97" i="8" s="1"/>
  <c r="AB97" i="8" s="1"/>
  <c r="AC97" i="8" s="1"/>
  <c r="AC97" i="9"/>
  <c r="Q85" i="7"/>
  <c r="Q85" i="8"/>
  <c r="R85" i="8" s="1"/>
  <c r="S85" i="8" s="1"/>
  <c r="T85" i="8" s="1"/>
  <c r="U85" i="8" s="1"/>
  <c r="V85" i="8" s="1"/>
  <c r="W85" i="8" s="1"/>
  <c r="X85" i="8" s="1"/>
  <c r="Y85" i="8" s="1"/>
  <c r="Z85" i="8" s="1"/>
  <c r="AA85" i="8" s="1"/>
  <c r="AB85" i="8" s="1"/>
  <c r="AC85" i="8" s="1"/>
  <c r="AC85" i="9"/>
  <c r="Q73" i="7"/>
  <c r="Q73" i="8"/>
  <c r="R73" i="8" s="1"/>
  <c r="S73" i="8" s="1"/>
  <c r="T73" i="8" s="1"/>
  <c r="U73" i="8" s="1"/>
  <c r="V73" i="8" s="1"/>
  <c r="W73" i="8" s="1"/>
  <c r="X73" i="8" s="1"/>
  <c r="Y73" i="8" s="1"/>
  <c r="Z73" i="8" s="1"/>
  <c r="AA73" i="8" s="1"/>
  <c r="AB73" i="8" s="1"/>
  <c r="AC73" i="8" s="1"/>
  <c r="AC73" i="9"/>
  <c r="Q61" i="7"/>
  <c r="Q61" i="8"/>
  <c r="R61" i="8" s="1"/>
  <c r="S61" i="8" s="1"/>
  <c r="T61" i="8" s="1"/>
  <c r="U61" i="8" s="1"/>
  <c r="V61" i="8" s="1"/>
  <c r="W61" i="8" s="1"/>
  <c r="X61" i="8" s="1"/>
  <c r="Y61" i="8" s="1"/>
  <c r="Z61" i="8" s="1"/>
  <c r="AA61" i="8" s="1"/>
  <c r="AB61" i="8" s="1"/>
  <c r="AC61" i="8" s="1"/>
  <c r="AC61" i="9"/>
  <c r="Q49" i="7"/>
  <c r="Q49" i="8"/>
  <c r="R49" i="8" s="1"/>
  <c r="S49" i="8" s="1"/>
  <c r="T49" i="8" s="1"/>
  <c r="U49" i="8" s="1"/>
  <c r="V49" i="8" s="1"/>
  <c r="W49" i="8" s="1"/>
  <c r="X49" i="8" s="1"/>
  <c r="Y49" i="8" s="1"/>
  <c r="Z49" i="8" s="1"/>
  <c r="AA49" i="8" s="1"/>
  <c r="AB49" i="8" s="1"/>
  <c r="AC49" i="8" s="1"/>
  <c r="AC49" i="9"/>
  <c r="Q37" i="7"/>
  <c r="Q37" i="8"/>
  <c r="R37" i="8" s="1"/>
  <c r="S37" i="8" s="1"/>
  <c r="T37" i="8" s="1"/>
  <c r="U37" i="8" s="1"/>
  <c r="V37" i="8" s="1"/>
  <c r="W37" i="8" s="1"/>
  <c r="X37" i="8" s="1"/>
  <c r="Y37" i="8" s="1"/>
  <c r="Z37" i="8" s="1"/>
  <c r="AA37" i="8" s="1"/>
  <c r="AB37" i="8" s="1"/>
  <c r="AC37" i="8" s="1"/>
  <c r="AC37" i="9"/>
  <c r="Q25" i="7"/>
  <c r="Q25" i="8"/>
  <c r="R25" i="8" s="1"/>
  <c r="S25" i="8" s="1"/>
  <c r="T25" i="8" s="1"/>
  <c r="U25" i="8" s="1"/>
  <c r="V25" i="8" s="1"/>
  <c r="W25" i="8" s="1"/>
  <c r="X25" i="8" s="1"/>
  <c r="Y25" i="8" s="1"/>
  <c r="Z25" i="8" s="1"/>
  <c r="AA25" i="8" s="1"/>
  <c r="AB25" i="8" s="1"/>
  <c r="AC25" i="8" s="1"/>
  <c r="AC25" i="9"/>
  <c r="Q13" i="7"/>
  <c r="Q13" i="8"/>
  <c r="R13" i="8" s="1"/>
  <c r="S13" i="8" s="1"/>
  <c r="T13" i="8" s="1"/>
  <c r="U13" i="8" s="1"/>
  <c r="V13" i="8" s="1"/>
  <c r="W13" i="8" s="1"/>
  <c r="X13" i="8" s="1"/>
  <c r="Y13" i="8" s="1"/>
  <c r="Z13" i="8" s="1"/>
  <c r="AA13" i="8" s="1"/>
  <c r="AB13" i="8" s="1"/>
  <c r="AC13" i="8" s="1"/>
  <c r="AC13" i="9"/>
  <c r="BB352" i="13"/>
  <c r="AO352" i="13"/>
  <c r="BB352" i="12"/>
  <c r="AO352" i="12"/>
  <c r="BB352" i="11"/>
  <c r="AO352" i="11"/>
  <c r="AU339" i="13"/>
  <c r="AH339" i="13"/>
  <c r="AU339" i="12"/>
  <c r="AH339" i="12"/>
  <c r="AU339" i="11"/>
  <c r="AH339" i="11"/>
  <c r="AD343" i="13"/>
  <c r="AQ343" i="13"/>
  <c r="AQ343" i="12"/>
  <c r="AD343" i="12"/>
  <c r="AQ343" i="11"/>
  <c r="AD343" i="11"/>
  <c r="BC349" i="13"/>
  <c r="AP349" i="13"/>
  <c r="AP349" i="12"/>
  <c r="BC349" i="12"/>
  <c r="BC349" i="11"/>
  <c r="AP349" i="11"/>
  <c r="AB346" i="13"/>
  <c r="O346" i="13"/>
  <c r="AB346" i="12"/>
  <c r="O346" i="12"/>
  <c r="AB346" i="11"/>
  <c r="O346" i="11"/>
  <c r="AW338" i="13"/>
  <c r="AJ338" i="13"/>
  <c r="AJ338" i="12"/>
  <c r="AW338" i="12"/>
  <c r="AW338" i="11"/>
  <c r="AJ338" i="11"/>
  <c r="BA350" i="13"/>
  <c r="AN350" i="13"/>
  <c r="AN350" i="12"/>
  <c r="BA350" i="12"/>
  <c r="BA350" i="11"/>
  <c r="AN350" i="11"/>
  <c r="Z359" i="13"/>
  <c r="M359" i="13"/>
  <c r="Z359" i="12"/>
  <c r="M359" i="12"/>
  <c r="Z359" i="11"/>
  <c r="M359" i="11"/>
  <c r="Q333" i="13"/>
  <c r="D333" i="13"/>
  <c r="Q333" i="12"/>
  <c r="D333" i="12"/>
  <c r="Q333" i="11"/>
  <c r="D333" i="11"/>
  <c r="W352" i="13"/>
  <c r="J352" i="13"/>
  <c r="J352" i="12"/>
  <c r="W352" i="12"/>
  <c r="W352" i="11"/>
  <c r="J352" i="11"/>
  <c r="AW339" i="13"/>
  <c r="AJ339" i="13"/>
  <c r="AW339" i="12"/>
  <c r="AJ339" i="12"/>
  <c r="AW339" i="11"/>
  <c r="AJ339" i="11"/>
  <c r="AJ348" i="13"/>
  <c r="AW348" i="13"/>
  <c r="AW348" i="12"/>
  <c r="AJ348" i="12"/>
  <c r="AW348" i="11"/>
  <c r="AJ348" i="11"/>
  <c r="AM343" i="13"/>
  <c r="AZ343" i="13"/>
  <c r="AZ343" i="12"/>
  <c r="AM343" i="12"/>
  <c r="AM343" i="11"/>
  <c r="AZ343" i="11"/>
  <c r="S340" i="13"/>
  <c r="F340" i="13"/>
  <c r="S340" i="12"/>
  <c r="F340" i="12"/>
  <c r="S340" i="11"/>
  <c r="F340" i="11"/>
  <c r="AZ353" i="13"/>
  <c r="AM353" i="13"/>
  <c r="AM353" i="12"/>
  <c r="AZ353" i="12"/>
  <c r="AZ353" i="11"/>
  <c r="AM353" i="11"/>
  <c r="S349" i="13"/>
  <c r="F349" i="13"/>
  <c r="S349" i="12"/>
  <c r="F349" i="12"/>
  <c r="S349" i="11"/>
  <c r="F349" i="11"/>
  <c r="AS343" i="13"/>
  <c r="AF343" i="13"/>
  <c r="AS343" i="12"/>
  <c r="AF343" i="12"/>
  <c r="AS343" i="11"/>
  <c r="AF343" i="11"/>
  <c r="X350" i="13"/>
  <c r="K350" i="13"/>
  <c r="K350" i="12"/>
  <c r="X350" i="12"/>
  <c r="X350" i="11"/>
  <c r="K350" i="11"/>
  <c r="X333" i="13"/>
  <c r="K333" i="13"/>
  <c r="K333" i="12"/>
  <c r="X333" i="12"/>
  <c r="X333" i="11"/>
  <c r="K333" i="11"/>
  <c r="BB335" i="13"/>
  <c r="AO335" i="13"/>
  <c r="BB335" i="12"/>
  <c r="AO335" i="12"/>
  <c r="BB335" i="11"/>
  <c r="AO335" i="11"/>
  <c r="AB338" i="13"/>
  <c r="O338" i="13"/>
  <c r="AB338" i="12"/>
  <c r="O338" i="12"/>
  <c r="AB338" i="11"/>
  <c r="O338" i="11"/>
  <c r="T355" i="13"/>
  <c r="G355" i="13"/>
  <c r="G355" i="12"/>
  <c r="T355" i="12"/>
  <c r="T355" i="11"/>
  <c r="G355" i="11"/>
  <c r="AX357" i="13"/>
  <c r="AK357" i="13"/>
  <c r="AX357" i="12"/>
  <c r="AK357" i="12"/>
  <c r="AX357" i="11"/>
  <c r="AK357" i="11"/>
  <c r="AZ358" i="13"/>
  <c r="AM358" i="13"/>
  <c r="AZ358" i="12"/>
  <c r="AM358" i="12"/>
  <c r="AZ358" i="11"/>
  <c r="AM358" i="11"/>
  <c r="S359" i="13"/>
  <c r="F359" i="13"/>
  <c r="S359" i="12"/>
  <c r="F359" i="12"/>
  <c r="S359" i="11"/>
  <c r="F359" i="11"/>
  <c r="U334" i="13"/>
  <c r="H334" i="13"/>
  <c r="U334" i="12"/>
  <c r="H334" i="12"/>
  <c r="U334" i="11"/>
  <c r="H334" i="11"/>
  <c r="AY336" i="13"/>
  <c r="AL336" i="13"/>
  <c r="AL336" i="12"/>
  <c r="AY336" i="12"/>
  <c r="AY336" i="11"/>
  <c r="AL336" i="11"/>
  <c r="Y339" i="13"/>
  <c r="L339" i="13"/>
  <c r="Y339" i="12"/>
  <c r="L339" i="12"/>
  <c r="L339" i="11"/>
  <c r="Y339" i="11"/>
  <c r="Y342" i="13"/>
  <c r="L342" i="13"/>
  <c r="Y342" i="12"/>
  <c r="L342" i="12"/>
  <c r="Y342" i="11"/>
  <c r="L342" i="11"/>
  <c r="BC344" i="13"/>
  <c r="AP344" i="13"/>
  <c r="AP344" i="12"/>
  <c r="BC344" i="12"/>
  <c r="BC344" i="11"/>
  <c r="AP344" i="11"/>
  <c r="AC347" i="13"/>
  <c r="P347" i="13"/>
  <c r="AC347" i="12"/>
  <c r="P347" i="12"/>
  <c r="P347" i="11"/>
  <c r="AC347" i="11"/>
  <c r="AQ350" i="13"/>
  <c r="AD350" i="13"/>
  <c r="AD350" i="12"/>
  <c r="AQ350" i="12"/>
  <c r="AQ350" i="11"/>
  <c r="AD350" i="11"/>
  <c r="D356" i="13"/>
  <c r="Q356" i="13"/>
  <c r="D356" i="12"/>
  <c r="Q356" i="12"/>
  <c r="Q356" i="11"/>
  <c r="D356" i="11"/>
  <c r="AU358" i="13"/>
  <c r="AH358" i="13"/>
  <c r="AH358" i="12"/>
  <c r="AU358" i="12"/>
  <c r="AU358" i="11"/>
  <c r="AH358" i="11"/>
  <c r="AZ349" i="13"/>
  <c r="AM349" i="13"/>
  <c r="AM349" i="12"/>
  <c r="AZ349" i="12"/>
  <c r="AZ349" i="11"/>
  <c r="AM349" i="11"/>
  <c r="AR332" i="13"/>
  <c r="AE332" i="13"/>
  <c r="AR332" i="12"/>
  <c r="AE332" i="12"/>
  <c r="AR332" i="11"/>
  <c r="AE332" i="11"/>
  <c r="V340" i="13"/>
  <c r="I340" i="13"/>
  <c r="V340" i="12"/>
  <c r="I340" i="12"/>
  <c r="V340" i="11"/>
  <c r="I340" i="11"/>
  <c r="R344" i="13"/>
  <c r="E344" i="13"/>
  <c r="R344" i="12"/>
  <c r="E344" i="12"/>
  <c r="R344" i="11"/>
  <c r="E344" i="11"/>
  <c r="Z348" i="13"/>
  <c r="M348" i="13"/>
  <c r="Z348" i="12"/>
  <c r="M348" i="12"/>
  <c r="Z348" i="11"/>
  <c r="M348" i="11"/>
  <c r="AM351" i="13"/>
  <c r="AZ351" i="13"/>
  <c r="AM351" i="12"/>
  <c r="AZ351" i="12"/>
  <c r="AZ351" i="11"/>
  <c r="AM351" i="11"/>
  <c r="AA339" i="13"/>
  <c r="N339" i="13"/>
  <c r="AA339" i="12"/>
  <c r="N339" i="12"/>
  <c r="AA339" i="11"/>
  <c r="N339" i="11"/>
  <c r="W358" i="13"/>
  <c r="J358" i="13"/>
  <c r="J358" i="12"/>
  <c r="W358" i="12"/>
  <c r="W358" i="11"/>
  <c r="J358" i="11"/>
  <c r="AS353" i="13"/>
  <c r="AF353" i="13"/>
  <c r="AF353" i="12"/>
  <c r="AS353" i="12"/>
  <c r="AS353" i="11"/>
  <c r="AF353" i="11"/>
  <c r="AS359" i="13"/>
  <c r="AF359" i="13"/>
  <c r="AF359" i="12"/>
  <c r="AS359" i="12"/>
  <c r="AS359" i="11"/>
  <c r="AF359" i="11"/>
  <c r="X358" i="13"/>
  <c r="K358" i="13"/>
  <c r="X358" i="12"/>
  <c r="K358" i="12"/>
  <c r="X358" i="11"/>
  <c r="K358" i="11"/>
  <c r="X337" i="13"/>
  <c r="K337" i="13"/>
  <c r="X337" i="12"/>
  <c r="K337" i="12"/>
  <c r="X337" i="11"/>
  <c r="K337" i="11"/>
  <c r="BB339" i="13"/>
  <c r="AO339" i="13"/>
  <c r="AO339" i="12"/>
  <c r="BB339" i="12"/>
  <c r="BB339" i="11"/>
  <c r="AO339" i="11"/>
  <c r="AB342" i="13"/>
  <c r="O342" i="13"/>
  <c r="AB342" i="12"/>
  <c r="O342" i="12"/>
  <c r="AB342" i="11"/>
  <c r="O342" i="11"/>
  <c r="AT353" i="13"/>
  <c r="AG353" i="13"/>
  <c r="AG353" i="12"/>
  <c r="AT353" i="12"/>
  <c r="AT353" i="11"/>
  <c r="AG353" i="11"/>
  <c r="AT359" i="13"/>
  <c r="AG359" i="13"/>
  <c r="AT359" i="12"/>
  <c r="AG359" i="12"/>
  <c r="AT359" i="11"/>
  <c r="AG359" i="11"/>
  <c r="AC349" i="13"/>
  <c r="P349" i="13"/>
  <c r="AC349" i="12"/>
  <c r="P349" i="12"/>
  <c r="AC349" i="11"/>
  <c r="P349" i="11"/>
  <c r="AU335" i="13"/>
  <c r="AH335" i="13"/>
  <c r="AU335" i="12"/>
  <c r="AH335" i="12"/>
  <c r="AU335" i="11"/>
  <c r="AH335" i="11"/>
  <c r="AP342" i="13"/>
  <c r="BC342" i="13"/>
  <c r="BC342" i="12"/>
  <c r="AP342" i="12"/>
  <c r="BC342" i="11"/>
  <c r="AP342" i="11"/>
  <c r="AL358" i="13"/>
  <c r="AY358" i="13"/>
  <c r="AL358" i="12"/>
  <c r="AY358" i="12"/>
  <c r="AY358" i="11"/>
  <c r="AL358" i="11"/>
  <c r="C72" i="7"/>
  <c r="C72" i="13"/>
  <c r="C72" i="12"/>
  <c r="C72" i="11"/>
  <c r="C156" i="7"/>
  <c r="C156" i="13"/>
  <c r="C156" i="12"/>
  <c r="C156" i="11"/>
  <c r="C264" i="7"/>
  <c r="C264" i="13"/>
  <c r="C264" i="12"/>
  <c r="C264" i="11"/>
  <c r="O317" i="7"/>
  <c r="E317" i="9"/>
  <c r="N321" i="7"/>
  <c r="F321" i="9"/>
  <c r="L325" i="13"/>
  <c r="Y325" i="13"/>
  <c r="L325" i="12"/>
  <c r="Y325" i="12"/>
  <c r="Y325" i="11"/>
  <c r="L325" i="11"/>
  <c r="G331" i="13"/>
  <c r="T331" i="13"/>
  <c r="T331" i="12"/>
  <c r="G331" i="12"/>
  <c r="T331" i="11"/>
  <c r="G331" i="11"/>
  <c r="D321" i="13"/>
  <c r="Q321" i="13"/>
  <c r="D321" i="12"/>
  <c r="Q321" i="12"/>
  <c r="Q321" i="11"/>
  <c r="D321" i="11"/>
  <c r="C5" i="7"/>
  <c r="C5" i="13"/>
  <c r="C5" i="12"/>
  <c r="C5" i="11"/>
  <c r="C53" i="7"/>
  <c r="C53" i="13"/>
  <c r="C53" i="12"/>
  <c r="C53" i="11"/>
  <c r="C101" i="7"/>
  <c r="C101" i="13"/>
  <c r="C101" i="12"/>
  <c r="C101" i="11"/>
  <c r="C137" i="7"/>
  <c r="C137" i="13"/>
  <c r="C137" i="12"/>
  <c r="C137" i="11"/>
  <c r="C185" i="7"/>
  <c r="C185" i="13"/>
  <c r="C185" i="12"/>
  <c r="C185" i="11"/>
  <c r="C221" i="7"/>
  <c r="C221" i="13"/>
  <c r="C221" i="12"/>
  <c r="C221" i="11"/>
  <c r="C281" i="7"/>
  <c r="C281" i="13"/>
  <c r="C281" i="12"/>
  <c r="C281" i="11"/>
  <c r="C329" i="7"/>
  <c r="C329" i="13"/>
  <c r="C329" i="12"/>
  <c r="C329" i="11"/>
  <c r="D80" i="9"/>
  <c r="Q331" i="13"/>
  <c r="D331" i="13"/>
  <c r="Q331" i="12"/>
  <c r="D331" i="12"/>
  <c r="Q331" i="11"/>
  <c r="D331" i="11"/>
  <c r="C126" i="7"/>
  <c r="C126" i="13"/>
  <c r="C126" i="12"/>
  <c r="C126" i="11"/>
  <c r="D139" i="9"/>
  <c r="F207" i="9"/>
  <c r="F39" i="9"/>
  <c r="G103" i="9"/>
  <c r="H263" i="9"/>
  <c r="H143" i="9"/>
  <c r="H23" i="9"/>
  <c r="I219" i="9"/>
  <c r="I207" i="9"/>
  <c r="J223" i="9"/>
  <c r="J211" i="9"/>
  <c r="K227" i="9"/>
  <c r="I179" i="8"/>
  <c r="J179" i="8" s="1"/>
  <c r="K179" i="8" s="1"/>
  <c r="L179" i="8" s="1"/>
  <c r="M179" i="8" s="1"/>
  <c r="N179" i="8" s="1"/>
  <c r="O179" i="8" s="1"/>
  <c r="P179" i="8" s="1"/>
  <c r="K179" i="9"/>
  <c r="L220" i="9"/>
  <c r="L184" i="9"/>
  <c r="M296" i="9"/>
  <c r="M284" i="9"/>
  <c r="M248" i="9"/>
  <c r="M236" i="9"/>
  <c r="M212" i="9"/>
  <c r="M200" i="9"/>
  <c r="M116" i="9"/>
  <c r="M104" i="9"/>
  <c r="M56" i="9"/>
  <c r="M32" i="9"/>
  <c r="N312" i="9"/>
  <c r="F300" i="8"/>
  <c r="G300" i="8" s="1"/>
  <c r="H300" i="8" s="1"/>
  <c r="I300" i="8" s="1"/>
  <c r="J300" i="8" s="1"/>
  <c r="K300" i="8" s="1"/>
  <c r="L300" i="8" s="1"/>
  <c r="M300" i="8" s="1"/>
  <c r="N300" i="8" s="1"/>
  <c r="O300" i="8" s="1"/>
  <c r="P300" i="8" s="1"/>
  <c r="N300" i="9"/>
  <c r="F216" i="8"/>
  <c r="G216" i="8" s="1"/>
  <c r="H216" i="8" s="1"/>
  <c r="I216" i="8" s="1"/>
  <c r="J216" i="8" s="1"/>
  <c r="K216" i="8" s="1"/>
  <c r="L216" i="8" s="1"/>
  <c r="M216" i="8" s="1"/>
  <c r="N216" i="8" s="1"/>
  <c r="O216" i="8" s="1"/>
  <c r="P216" i="8" s="1"/>
  <c r="N216" i="9"/>
  <c r="N192" i="9"/>
  <c r="F180" i="8"/>
  <c r="G180" i="8" s="1"/>
  <c r="N180" i="9"/>
  <c r="F168" i="8"/>
  <c r="G168" i="8" s="1"/>
  <c r="H168" i="8" s="1"/>
  <c r="I168" i="8" s="1"/>
  <c r="J168" i="8" s="1"/>
  <c r="K168" i="8" s="1"/>
  <c r="L168" i="8" s="1"/>
  <c r="M168" i="8" s="1"/>
  <c r="N168" i="8" s="1"/>
  <c r="O168" i="8" s="1"/>
  <c r="P168" i="8" s="1"/>
  <c r="N168" i="9"/>
  <c r="N132" i="9"/>
  <c r="O316" i="9"/>
  <c r="O256" i="9"/>
  <c r="O244" i="9"/>
  <c r="O232" i="9"/>
  <c r="O196" i="9"/>
  <c r="O184" i="9"/>
  <c r="O148" i="9"/>
  <c r="O136" i="9"/>
  <c r="O124" i="9"/>
  <c r="O100" i="9"/>
  <c r="O76" i="9"/>
  <c r="O28" i="9"/>
  <c r="O16" i="9"/>
  <c r="O4" i="9"/>
  <c r="D320" i="8"/>
  <c r="E320" i="8" s="1"/>
  <c r="F320" i="8" s="1"/>
  <c r="G320" i="8" s="1"/>
  <c r="H320" i="8" s="1"/>
  <c r="I320" i="8" s="1"/>
  <c r="J320" i="8" s="1"/>
  <c r="K320" i="8" s="1"/>
  <c r="L320" i="8" s="1"/>
  <c r="M320" i="8" s="1"/>
  <c r="N320" i="8" s="1"/>
  <c r="O320" i="8" s="1"/>
  <c r="P320" i="8" s="1"/>
  <c r="P320" i="9"/>
  <c r="D308" i="8"/>
  <c r="E308" i="8" s="1"/>
  <c r="F308" i="8" s="1"/>
  <c r="G308" i="8" s="1"/>
  <c r="H308" i="8" s="1"/>
  <c r="I308" i="8" s="1"/>
  <c r="J308" i="8" s="1"/>
  <c r="K308" i="8" s="1"/>
  <c r="L308" i="8" s="1"/>
  <c r="M308" i="8" s="1"/>
  <c r="N308" i="8" s="1"/>
  <c r="O308" i="8" s="1"/>
  <c r="P308" i="8" s="1"/>
  <c r="P308" i="9"/>
  <c r="D296" i="8"/>
  <c r="E296" i="8" s="1"/>
  <c r="F296" i="8" s="1"/>
  <c r="G296" i="8" s="1"/>
  <c r="H296" i="8" s="1"/>
  <c r="I296" i="8" s="1"/>
  <c r="J296" i="8" s="1"/>
  <c r="K296" i="8" s="1"/>
  <c r="L296" i="8" s="1"/>
  <c r="M296" i="8" s="1"/>
  <c r="N296" i="8" s="1"/>
  <c r="O296" i="8" s="1"/>
  <c r="P296" i="8" s="1"/>
  <c r="P296" i="9"/>
  <c r="D284" i="8"/>
  <c r="E284" i="8" s="1"/>
  <c r="F284" i="8" s="1"/>
  <c r="G284" i="8" s="1"/>
  <c r="H284" i="8" s="1"/>
  <c r="I284" i="8" s="1"/>
  <c r="J284" i="8" s="1"/>
  <c r="K284" i="8" s="1"/>
  <c r="L284" i="8" s="1"/>
  <c r="M284" i="8" s="1"/>
  <c r="N284" i="8" s="1"/>
  <c r="O284" i="8" s="1"/>
  <c r="P284" i="8" s="1"/>
  <c r="P284" i="9"/>
  <c r="D272" i="8"/>
  <c r="E272" i="8" s="1"/>
  <c r="F272" i="8" s="1"/>
  <c r="G272" i="8" s="1"/>
  <c r="H272" i="8" s="1"/>
  <c r="I272" i="8" s="1"/>
  <c r="J272" i="8" s="1"/>
  <c r="K272" i="8" s="1"/>
  <c r="L272" i="8" s="1"/>
  <c r="M272" i="8" s="1"/>
  <c r="N272" i="8" s="1"/>
  <c r="O272" i="8" s="1"/>
  <c r="P272" i="8" s="1"/>
  <c r="P272" i="9"/>
  <c r="D260" i="8"/>
  <c r="E260" i="8" s="1"/>
  <c r="F260" i="8" s="1"/>
  <c r="G260" i="8" s="1"/>
  <c r="H260" i="8" s="1"/>
  <c r="I260" i="8" s="1"/>
  <c r="J260" i="8" s="1"/>
  <c r="K260" i="8" s="1"/>
  <c r="L260" i="8" s="1"/>
  <c r="M260" i="8" s="1"/>
  <c r="N260" i="8" s="1"/>
  <c r="O260" i="8" s="1"/>
  <c r="P260" i="8" s="1"/>
  <c r="P260" i="9"/>
  <c r="D248" i="8"/>
  <c r="E248" i="8" s="1"/>
  <c r="F248" i="8" s="1"/>
  <c r="G248" i="8" s="1"/>
  <c r="H248" i="8" s="1"/>
  <c r="I248" i="8" s="1"/>
  <c r="J248" i="8" s="1"/>
  <c r="K248" i="8" s="1"/>
  <c r="L248" i="8" s="1"/>
  <c r="M248" i="8" s="1"/>
  <c r="N248" i="8" s="1"/>
  <c r="O248" i="8" s="1"/>
  <c r="P248" i="8" s="1"/>
  <c r="P248" i="9"/>
  <c r="D236" i="8"/>
  <c r="E236" i="8" s="1"/>
  <c r="F236" i="8" s="1"/>
  <c r="G236" i="8" s="1"/>
  <c r="H236" i="8" s="1"/>
  <c r="I236" i="8" s="1"/>
  <c r="J236" i="8" s="1"/>
  <c r="K236" i="8" s="1"/>
  <c r="L236" i="8" s="1"/>
  <c r="M236" i="8" s="1"/>
  <c r="N236" i="8" s="1"/>
  <c r="O236" i="8" s="1"/>
  <c r="P236" i="8" s="1"/>
  <c r="P236" i="9"/>
  <c r="D224" i="8"/>
  <c r="E224" i="8" s="1"/>
  <c r="F224" i="8" s="1"/>
  <c r="G224" i="8" s="1"/>
  <c r="H224" i="8" s="1"/>
  <c r="I224" i="8" s="1"/>
  <c r="J224" i="8" s="1"/>
  <c r="K224" i="8" s="1"/>
  <c r="L224" i="8" s="1"/>
  <c r="M224" i="8" s="1"/>
  <c r="N224" i="8" s="1"/>
  <c r="O224" i="8" s="1"/>
  <c r="P224" i="8" s="1"/>
  <c r="P224" i="9"/>
  <c r="D212" i="8"/>
  <c r="E212" i="8" s="1"/>
  <c r="F212" i="8" s="1"/>
  <c r="G212" i="8" s="1"/>
  <c r="H212" i="8" s="1"/>
  <c r="I212" i="8" s="1"/>
  <c r="J212" i="8" s="1"/>
  <c r="K212" i="8" s="1"/>
  <c r="L212" i="8" s="1"/>
  <c r="M212" i="8" s="1"/>
  <c r="N212" i="8" s="1"/>
  <c r="O212" i="8" s="1"/>
  <c r="P212" i="8" s="1"/>
  <c r="P212" i="9"/>
  <c r="D200" i="8"/>
  <c r="E200" i="8" s="1"/>
  <c r="F200" i="8" s="1"/>
  <c r="G200" i="8" s="1"/>
  <c r="H200" i="8" s="1"/>
  <c r="I200" i="8" s="1"/>
  <c r="J200" i="8" s="1"/>
  <c r="K200" i="8" s="1"/>
  <c r="L200" i="8" s="1"/>
  <c r="M200" i="8" s="1"/>
  <c r="N200" i="8" s="1"/>
  <c r="O200" i="8" s="1"/>
  <c r="P200" i="8" s="1"/>
  <c r="P200" i="9"/>
  <c r="D188" i="8"/>
  <c r="E188" i="8" s="1"/>
  <c r="F188" i="8" s="1"/>
  <c r="G188" i="8" s="1"/>
  <c r="H188" i="8" s="1"/>
  <c r="I188" i="8" s="1"/>
  <c r="J188" i="8" s="1"/>
  <c r="K188" i="8" s="1"/>
  <c r="L188" i="8" s="1"/>
  <c r="M188" i="8" s="1"/>
  <c r="N188" i="8" s="1"/>
  <c r="O188" i="8" s="1"/>
  <c r="P188" i="8" s="1"/>
  <c r="P188" i="9"/>
  <c r="D176" i="8"/>
  <c r="E176" i="8" s="1"/>
  <c r="F176" i="8" s="1"/>
  <c r="G176" i="8" s="1"/>
  <c r="H176" i="8" s="1"/>
  <c r="I176" i="8" s="1"/>
  <c r="J176" i="8" s="1"/>
  <c r="K176" i="8" s="1"/>
  <c r="L176" i="8" s="1"/>
  <c r="M176" i="8" s="1"/>
  <c r="N176" i="8" s="1"/>
  <c r="O176" i="8" s="1"/>
  <c r="P176" i="8" s="1"/>
  <c r="P176" i="9"/>
  <c r="D164" i="8"/>
  <c r="E164" i="8" s="1"/>
  <c r="F164" i="8" s="1"/>
  <c r="G164" i="8" s="1"/>
  <c r="H164" i="8" s="1"/>
  <c r="I164" i="8" s="1"/>
  <c r="J164" i="8" s="1"/>
  <c r="K164" i="8" s="1"/>
  <c r="L164" i="8" s="1"/>
  <c r="M164" i="8" s="1"/>
  <c r="N164" i="8" s="1"/>
  <c r="O164" i="8" s="1"/>
  <c r="P164" i="8" s="1"/>
  <c r="P164" i="9"/>
  <c r="D152" i="8"/>
  <c r="E152" i="8" s="1"/>
  <c r="F152" i="8" s="1"/>
  <c r="G152" i="8" s="1"/>
  <c r="H152" i="8" s="1"/>
  <c r="I152" i="8" s="1"/>
  <c r="J152" i="8" s="1"/>
  <c r="K152" i="8" s="1"/>
  <c r="L152" i="8" s="1"/>
  <c r="M152" i="8" s="1"/>
  <c r="N152" i="8" s="1"/>
  <c r="O152" i="8" s="1"/>
  <c r="P152" i="8" s="1"/>
  <c r="P152" i="9"/>
  <c r="D140" i="8"/>
  <c r="E140" i="8" s="1"/>
  <c r="F140" i="8" s="1"/>
  <c r="G140" i="8" s="1"/>
  <c r="H140" i="8" s="1"/>
  <c r="I140" i="8" s="1"/>
  <c r="J140" i="8" s="1"/>
  <c r="K140" i="8" s="1"/>
  <c r="L140" i="8" s="1"/>
  <c r="M140" i="8" s="1"/>
  <c r="N140" i="8" s="1"/>
  <c r="O140" i="8" s="1"/>
  <c r="P140" i="8" s="1"/>
  <c r="P140" i="9"/>
  <c r="D128" i="8"/>
  <c r="E128" i="8" s="1"/>
  <c r="F128" i="8" s="1"/>
  <c r="G128" i="8" s="1"/>
  <c r="H128" i="8" s="1"/>
  <c r="I128" i="8" s="1"/>
  <c r="J128" i="8" s="1"/>
  <c r="K128" i="8" s="1"/>
  <c r="L128" i="8" s="1"/>
  <c r="M128" i="8" s="1"/>
  <c r="N128" i="8" s="1"/>
  <c r="O128" i="8" s="1"/>
  <c r="P128" i="8" s="1"/>
  <c r="P128" i="9"/>
  <c r="D116" i="8"/>
  <c r="E116" i="8" s="1"/>
  <c r="F116" i="8" s="1"/>
  <c r="G116" i="8" s="1"/>
  <c r="H116" i="8" s="1"/>
  <c r="I116" i="8" s="1"/>
  <c r="J116" i="8" s="1"/>
  <c r="K116" i="8" s="1"/>
  <c r="L116" i="8" s="1"/>
  <c r="M116" i="8" s="1"/>
  <c r="N116" i="8" s="1"/>
  <c r="O116" i="8" s="1"/>
  <c r="P116" i="8" s="1"/>
  <c r="P116" i="9"/>
  <c r="D104" i="8"/>
  <c r="E104" i="8" s="1"/>
  <c r="F104" i="8" s="1"/>
  <c r="G104" i="8" s="1"/>
  <c r="H104" i="8" s="1"/>
  <c r="I104" i="8" s="1"/>
  <c r="J104" i="8" s="1"/>
  <c r="K104" i="8" s="1"/>
  <c r="L104" i="8" s="1"/>
  <c r="M104" i="8" s="1"/>
  <c r="N104" i="8" s="1"/>
  <c r="O104" i="8" s="1"/>
  <c r="P104" i="8" s="1"/>
  <c r="P104" i="9"/>
  <c r="D92" i="8"/>
  <c r="E92" i="8" s="1"/>
  <c r="F92" i="8" s="1"/>
  <c r="G92" i="8" s="1"/>
  <c r="H92" i="8" s="1"/>
  <c r="I92" i="8" s="1"/>
  <c r="J92" i="8" s="1"/>
  <c r="K92" i="8" s="1"/>
  <c r="L92" i="8" s="1"/>
  <c r="M92" i="8" s="1"/>
  <c r="N92" i="8" s="1"/>
  <c r="O92" i="8" s="1"/>
  <c r="P92" i="8" s="1"/>
  <c r="P92" i="9"/>
  <c r="D80" i="8"/>
  <c r="E80" i="8" s="1"/>
  <c r="F80" i="8" s="1"/>
  <c r="G80" i="8" s="1"/>
  <c r="H80" i="8" s="1"/>
  <c r="I80" i="8" s="1"/>
  <c r="J80" i="8" s="1"/>
  <c r="K80" i="8" s="1"/>
  <c r="L80" i="8" s="1"/>
  <c r="M80" i="8" s="1"/>
  <c r="N80" i="8" s="1"/>
  <c r="O80" i="8" s="1"/>
  <c r="P80" i="8" s="1"/>
  <c r="P80" i="9"/>
  <c r="D68" i="8"/>
  <c r="E68" i="8" s="1"/>
  <c r="P68" i="9"/>
  <c r="D56" i="8"/>
  <c r="E56" i="8" s="1"/>
  <c r="F56" i="8" s="1"/>
  <c r="G56" i="8" s="1"/>
  <c r="H56" i="8" s="1"/>
  <c r="I56" i="8" s="1"/>
  <c r="J56" i="8" s="1"/>
  <c r="K56" i="8" s="1"/>
  <c r="L56" i="8" s="1"/>
  <c r="M56" i="8" s="1"/>
  <c r="N56" i="8" s="1"/>
  <c r="O56" i="8" s="1"/>
  <c r="P56" i="8" s="1"/>
  <c r="P56" i="9"/>
  <c r="D44" i="8"/>
  <c r="E44" i="8" s="1"/>
  <c r="F44" i="8" s="1"/>
  <c r="G44" i="8" s="1"/>
  <c r="H44" i="8" s="1"/>
  <c r="I44" i="8" s="1"/>
  <c r="J44" i="8" s="1"/>
  <c r="K44" i="8" s="1"/>
  <c r="L44" i="8" s="1"/>
  <c r="M44" i="8" s="1"/>
  <c r="N44" i="8" s="1"/>
  <c r="O44" i="8" s="1"/>
  <c r="P44" i="8" s="1"/>
  <c r="P44" i="9"/>
  <c r="D32" i="8"/>
  <c r="E32" i="8" s="1"/>
  <c r="F32" i="8" s="1"/>
  <c r="G32" i="8" s="1"/>
  <c r="H32" i="8" s="1"/>
  <c r="I32" i="8" s="1"/>
  <c r="J32" i="8" s="1"/>
  <c r="K32" i="8" s="1"/>
  <c r="L32" i="8" s="1"/>
  <c r="M32" i="8" s="1"/>
  <c r="N32" i="8" s="1"/>
  <c r="O32" i="8" s="1"/>
  <c r="P32" i="8" s="1"/>
  <c r="P32" i="9"/>
  <c r="D20" i="8"/>
  <c r="E20" i="8" s="1"/>
  <c r="F20" i="8" s="1"/>
  <c r="G20" i="8" s="1"/>
  <c r="H20" i="8" s="1"/>
  <c r="I20" i="8" s="1"/>
  <c r="J20" i="8" s="1"/>
  <c r="K20" i="8" s="1"/>
  <c r="L20" i="8" s="1"/>
  <c r="M20" i="8" s="1"/>
  <c r="N20" i="8" s="1"/>
  <c r="O20" i="8" s="1"/>
  <c r="P20" i="8" s="1"/>
  <c r="P20" i="9"/>
  <c r="D8" i="8"/>
  <c r="E8" i="8" s="1"/>
  <c r="F8" i="8" s="1"/>
  <c r="G8" i="8" s="1"/>
  <c r="H8" i="8" s="1"/>
  <c r="I8" i="8" s="1"/>
  <c r="J8" i="8" s="1"/>
  <c r="K8" i="8" s="1"/>
  <c r="L8" i="8" s="1"/>
  <c r="M8" i="8" s="1"/>
  <c r="N8" i="8" s="1"/>
  <c r="O8" i="8" s="1"/>
  <c r="P8" i="8" s="1"/>
  <c r="P8" i="9"/>
  <c r="AC324" i="7"/>
  <c r="Q324" i="9"/>
  <c r="AC312" i="7"/>
  <c r="Q312" i="9"/>
  <c r="AC300" i="7"/>
  <c r="Q300" i="9"/>
  <c r="AC288" i="7"/>
  <c r="Q288" i="9"/>
  <c r="AC276" i="7"/>
  <c r="Q276" i="9"/>
  <c r="AC264" i="7"/>
  <c r="Q264" i="9"/>
  <c r="AC252" i="7"/>
  <c r="Q252" i="9"/>
  <c r="AC240" i="7"/>
  <c r="Q240" i="9"/>
  <c r="AC228" i="7"/>
  <c r="Q228" i="9"/>
  <c r="AC216" i="7"/>
  <c r="Q216" i="9"/>
  <c r="AC204" i="7"/>
  <c r="Q204" i="9"/>
  <c r="AC192" i="7"/>
  <c r="Q192" i="9"/>
  <c r="AC180" i="7"/>
  <c r="Q180" i="9"/>
  <c r="AC168" i="7"/>
  <c r="Q168" i="9"/>
  <c r="AC156" i="7"/>
  <c r="Q156" i="9"/>
  <c r="AC144" i="7"/>
  <c r="Q144" i="9"/>
  <c r="AC132" i="7"/>
  <c r="Q132" i="9"/>
  <c r="AC120" i="7"/>
  <c r="Q120" i="9"/>
  <c r="AC108" i="7"/>
  <c r="Q108" i="9"/>
  <c r="AC96" i="7"/>
  <c r="Q96" i="9"/>
  <c r="AC84" i="7"/>
  <c r="Q84" i="9"/>
  <c r="AC72" i="7"/>
  <c r="Q72" i="9"/>
  <c r="AC60" i="7"/>
  <c r="Q60" i="9"/>
  <c r="AC48" i="7"/>
  <c r="Q48" i="9"/>
  <c r="AC36" i="7"/>
  <c r="Q36" i="9"/>
  <c r="AC24" i="7"/>
  <c r="Q24" i="9"/>
  <c r="AC12" i="7"/>
  <c r="Q12" i="9"/>
  <c r="AB328" i="7"/>
  <c r="R328" i="9"/>
  <c r="AB316" i="7"/>
  <c r="R316" i="9"/>
  <c r="AB304" i="7"/>
  <c r="R304" i="9"/>
  <c r="AB292" i="7"/>
  <c r="R292" i="9"/>
  <c r="AB280" i="7"/>
  <c r="R280" i="9"/>
  <c r="AB268" i="7"/>
  <c r="R268" i="9"/>
  <c r="AB256" i="7"/>
  <c r="R256" i="9"/>
  <c r="AB244" i="7"/>
  <c r="R244" i="9"/>
  <c r="AB232" i="7"/>
  <c r="R232" i="9"/>
  <c r="AB220" i="7"/>
  <c r="R220" i="9"/>
  <c r="AB208" i="7"/>
  <c r="R208" i="9"/>
  <c r="AB196" i="7"/>
  <c r="R196" i="9"/>
  <c r="AB184" i="7"/>
  <c r="R184" i="9"/>
  <c r="AB172" i="7"/>
  <c r="R172" i="9"/>
  <c r="AB160" i="7"/>
  <c r="R160" i="9"/>
  <c r="AB148" i="7"/>
  <c r="R148" i="9"/>
  <c r="AB136" i="7"/>
  <c r="R136" i="9"/>
  <c r="AB124" i="7"/>
  <c r="R124" i="9"/>
  <c r="AB112" i="7"/>
  <c r="R112" i="9"/>
  <c r="AB100" i="7"/>
  <c r="R100" i="9"/>
  <c r="AB88" i="7"/>
  <c r="R88" i="9"/>
  <c r="AB76" i="7"/>
  <c r="R76" i="9"/>
  <c r="AB64" i="7"/>
  <c r="R64" i="9"/>
  <c r="AB52" i="7"/>
  <c r="R52" i="9"/>
  <c r="AB40" i="7"/>
  <c r="R40" i="9"/>
  <c r="AB28" i="7"/>
  <c r="R28" i="9"/>
  <c r="AB16" i="7"/>
  <c r="R16" i="9"/>
  <c r="AB4" i="7"/>
  <c r="R4" i="9"/>
  <c r="AA320" i="7"/>
  <c r="S320" i="9"/>
  <c r="AA308" i="7"/>
  <c r="S308" i="9"/>
  <c r="AA296" i="7"/>
  <c r="S296" i="9"/>
  <c r="AA284" i="7"/>
  <c r="S284" i="9"/>
  <c r="AA272" i="7"/>
  <c r="S272" i="9"/>
  <c r="AA260" i="7"/>
  <c r="S260" i="9"/>
  <c r="AA248" i="7"/>
  <c r="S248" i="9"/>
  <c r="AA236" i="7"/>
  <c r="S236" i="9"/>
  <c r="AA224" i="7"/>
  <c r="S224" i="9"/>
  <c r="AA212" i="7"/>
  <c r="S212" i="9"/>
  <c r="AA200" i="7"/>
  <c r="S200" i="9"/>
  <c r="AA188" i="7"/>
  <c r="S188" i="9"/>
  <c r="AA176" i="7"/>
  <c r="S176" i="9"/>
  <c r="AA164" i="7"/>
  <c r="S164" i="9"/>
  <c r="AA152" i="7"/>
  <c r="S152" i="9"/>
  <c r="AA140" i="7"/>
  <c r="S140" i="9"/>
  <c r="AA128" i="7"/>
  <c r="S128" i="9"/>
  <c r="AA116" i="7"/>
  <c r="S116" i="9"/>
  <c r="AA104" i="7"/>
  <c r="S104" i="9"/>
  <c r="AA92" i="7"/>
  <c r="S92" i="9"/>
  <c r="AA80" i="7"/>
  <c r="S80" i="9"/>
  <c r="AA68" i="7"/>
  <c r="S68" i="9"/>
  <c r="AA56" i="7"/>
  <c r="S56" i="9"/>
  <c r="AA44" i="7"/>
  <c r="S44" i="9"/>
  <c r="AA32" i="7"/>
  <c r="S32" i="9"/>
  <c r="AA20" i="7"/>
  <c r="S20" i="9"/>
  <c r="AA8" i="7"/>
  <c r="S8" i="9"/>
  <c r="Z324" i="7"/>
  <c r="T324" i="9"/>
  <c r="Z312" i="7"/>
  <c r="T312" i="9"/>
  <c r="Z300" i="7"/>
  <c r="T300" i="9"/>
  <c r="Z288" i="7"/>
  <c r="T288" i="9"/>
  <c r="Z276" i="7"/>
  <c r="T276" i="9"/>
  <c r="Z264" i="7"/>
  <c r="T264" i="9"/>
  <c r="Z252" i="7"/>
  <c r="T252" i="9"/>
  <c r="Z240" i="7"/>
  <c r="T240" i="9"/>
  <c r="Z228" i="7"/>
  <c r="T228" i="9"/>
  <c r="Z216" i="7"/>
  <c r="T216" i="9"/>
  <c r="Z204" i="7"/>
  <c r="T204" i="9"/>
  <c r="Z192" i="7"/>
  <c r="T192" i="9"/>
  <c r="Z180" i="7"/>
  <c r="T180" i="9"/>
  <c r="Z168" i="7"/>
  <c r="T168" i="9"/>
  <c r="Z156" i="7"/>
  <c r="T156" i="9"/>
  <c r="Z144" i="7"/>
  <c r="T144" i="9"/>
  <c r="Z132" i="7"/>
  <c r="T132" i="9"/>
  <c r="Z120" i="7"/>
  <c r="T120" i="9"/>
  <c r="Z108" i="7"/>
  <c r="T108" i="9"/>
  <c r="Z96" i="7"/>
  <c r="T96" i="9"/>
  <c r="Z84" i="7"/>
  <c r="T84" i="9"/>
  <c r="Z72" i="7"/>
  <c r="T72" i="9"/>
  <c r="Z60" i="7"/>
  <c r="T60" i="9"/>
  <c r="Z48" i="7"/>
  <c r="T48" i="9"/>
  <c r="Z36" i="7"/>
  <c r="T36" i="9"/>
  <c r="Z24" i="7"/>
  <c r="T24" i="9"/>
  <c r="Z12" i="7"/>
  <c r="T12" i="9"/>
  <c r="Y328" i="7"/>
  <c r="U328" i="9"/>
  <c r="Y316" i="7"/>
  <c r="U316" i="9"/>
  <c r="Y304" i="7"/>
  <c r="U304" i="9"/>
  <c r="Y292" i="7"/>
  <c r="U292" i="9"/>
  <c r="Y280" i="7"/>
  <c r="U280" i="9"/>
  <c r="Y268" i="7"/>
  <c r="Y268" i="8"/>
  <c r="Z268" i="8" s="1"/>
  <c r="AA268" i="8" s="1"/>
  <c r="AB268" i="8" s="1"/>
  <c r="AC268" i="8" s="1"/>
  <c r="U268" i="9"/>
  <c r="Y256" i="7"/>
  <c r="U256" i="9"/>
  <c r="Y244" i="7"/>
  <c r="U244" i="9"/>
  <c r="Y232" i="7"/>
  <c r="U232" i="9"/>
  <c r="Y220" i="7"/>
  <c r="U220" i="9"/>
  <c r="Y208" i="7"/>
  <c r="U208" i="9"/>
  <c r="Y196" i="7"/>
  <c r="U196" i="9"/>
  <c r="Y184" i="7"/>
  <c r="U184" i="9"/>
  <c r="Y172" i="7"/>
  <c r="U172" i="9"/>
  <c r="Y160" i="7"/>
  <c r="U160" i="9"/>
  <c r="Y148" i="7"/>
  <c r="U148" i="9"/>
  <c r="Y136" i="7"/>
  <c r="U136" i="9"/>
  <c r="Y124" i="7"/>
  <c r="U124" i="9"/>
  <c r="Y112" i="7"/>
  <c r="U112" i="9"/>
  <c r="Y100" i="7"/>
  <c r="U100" i="9"/>
  <c r="Y88" i="7"/>
  <c r="U88" i="9"/>
  <c r="Y76" i="7"/>
  <c r="U76" i="9"/>
  <c r="Y64" i="7"/>
  <c r="U64" i="9"/>
  <c r="Y52" i="7"/>
  <c r="U52" i="9"/>
  <c r="Y40" i="7"/>
  <c r="U40" i="9"/>
  <c r="Y28" i="7"/>
  <c r="U28" i="9"/>
  <c r="Y16" i="7"/>
  <c r="U16" i="9"/>
  <c r="Y4" i="7"/>
  <c r="U4" i="9"/>
  <c r="X320" i="7"/>
  <c r="V320" i="9"/>
  <c r="X308" i="7"/>
  <c r="V308" i="9"/>
  <c r="X296" i="7"/>
  <c r="V296" i="9"/>
  <c r="X284" i="7"/>
  <c r="V284" i="9"/>
  <c r="X272" i="7"/>
  <c r="V272" i="9"/>
  <c r="X260" i="7"/>
  <c r="V260" i="9"/>
  <c r="X248" i="7"/>
  <c r="V248" i="9"/>
  <c r="X236" i="7"/>
  <c r="V236" i="9"/>
  <c r="X224" i="7"/>
  <c r="V224" i="9"/>
  <c r="X212" i="7"/>
  <c r="V212" i="9"/>
  <c r="X200" i="7"/>
  <c r="V200" i="9"/>
  <c r="X188" i="7"/>
  <c r="V188" i="9"/>
  <c r="X176" i="7"/>
  <c r="V176" i="9"/>
  <c r="X164" i="7"/>
  <c r="V164" i="9"/>
  <c r="X152" i="7"/>
  <c r="V152" i="9"/>
  <c r="X140" i="7"/>
  <c r="V140" i="9"/>
  <c r="X128" i="7"/>
  <c r="V128" i="9"/>
  <c r="X116" i="7"/>
  <c r="V116" i="9"/>
  <c r="X104" i="7"/>
  <c r="V104" i="9"/>
  <c r="X92" i="7"/>
  <c r="V92" i="9"/>
  <c r="X80" i="7"/>
  <c r="V80" i="9"/>
  <c r="X68" i="7"/>
  <c r="V68" i="9"/>
  <c r="X56" i="7"/>
  <c r="V56" i="9"/>
  <c r="X44" i="7"/>
  <c r="V44" i="9"/>
  <c r="X32" i="7"/>
  <c r="V32" i="9"/>
  <c r="X20" i="7"/>
  <c r="V20" i="9"/>
  <c r="X8" i="7"/>
  <c r="V8" i="9"/>
  <c r="W324" i="7"/>
  <c r="W324" i="9"/>
  <c r="W312" i="7"/>
  <c r="W312" i="9"/>
  <c r="W300" i="7"/>
  <c r="W300" i="9"/>
  <c r="W288" i="7"/>
  <c r="W288" i="9"/>
  <c r="W276" i="7"/>
  <c r="W276" i="9"/>
  <c r="W264" i="7"/>
  <c r="W264" i="9"/>
  <c r="W252" i="7"/>
  <c r="W252" i="9"/>
  <c r="W240" i="7"/>
  <c r="W240" i="9"/>
  <c r="W228" i="7"/>
  <c r="W228" i="9"/>
  <c r="W216" i="7"/>
  <c r="W216" i="9"/>
  <c r="W204" i="7"/>
  <c r="W204" i="9"/>
  <c r="W192" i="7"/>
  <c r="W192" i="9"/>
  <c r="W180" i="7"/>
  <c r="W180" i="9"/>
  <c r="W168" i="7"/>
  <c r="W168" i="9"/>
  <c r="W156" i="7"/>
  <c r="W156" i="9"/>
  <c r="W144" i="7"/>
  <c r="W144" i="9"/>
  <c r="W132" i="7"/>
  <c r="W132" i="9"/>
  <c r="W120" i="7"/>
  <c r="W120" i="9"/>
  <c r="W108" i="7"/>
  <c r="W108" i="9"/>
  <c r="W96" i="7"/>
  <c r="W96" i="9"/>
  <c r="W84" i="7"/>
  <c r="W84" i="9"/>
  <c r="W72" i="7"/>
  <c r="W72" i="9"/>
  <c r="W60" i="7"/>
  <c r="W60" i="9"/>
  <c r="W48" i="7"/>
  <c r="W48" i="9"/>
  <c r="W36" i="7"/>
  <c r="W36" i="9"/>
  <c r="W24" i="7"/>
  <c r="W24" i="9"/>
  <c r="W12" i="7"/>
  <c r="W12" i="9"/>
  <c r="V328" i="7"/>
  <c r="X328" i="9"/>
  <c r="V316" i="7"/>
  <c r="X316" i="9"/>
  <c r="V304" i="7"/>
  <c r="X304" i="9"/>
  <c r="V292" i="7"/>
  <c r="X292" i="9"/>
  <c r="V280" i="7"/>
  <c r="V280" i="8"/>
  <c r="W280" i="8" s="1"/>
  <c r="X280" i="8" s="1"/>
  <c r="Y280" i="8" s="1"/>
  <c r="Z280" i="8" s="1"/>
  <c r="AA280" i="8" s="1"/>
  <c r="AB280" i="8" s="1"/>
  <c r="AC280" i="8" s="1"/>
  <c r="X280" i="9"/>
  <c r="V268" i="7"/>
  <c r="X268" i="9"/>
  <c r="V256" i="7"/>
  <c r="X256" i="9"/>
  <c r="V244" i="7"/>
  <c r="X244" i="9"/>
  <c r="V232" i="7"/>
  <c r="X232" i="9"/>
  <c r="V220" i="7"/>
  <c r="X220" i="9"/>
  <c r="V208" i="7"/>
  <c r="X208" i="9"/>
  <c r="V196" i="7"/>
  <c r="X196" i="9"/>
  <c r="V184" i="7"/>
  <c r="X184" i="9"/>
  <c r="V172" i="7"/>
  <c r="X172" i="9"/>
  <c r="V160" i="7"/>
  <c r="X160" i="9"/>
  <c r="V148" i="7"/>
  <c r="X148" i="9"/>
  <c r="V136" i="7"/>
  <c r="X136" i="9"/>
  <c r="V124" i="7"/>
  <c r="X124" i="9"/>
  <c r="V112" i="7"/>
  <c r="X112" i="9"/>
  <c r="V100" i="7"/>
  <c r="X100" i="9"/>
  <c r="V88" i="7"/>
  <c r="X88" i="9"/>
  <c r="V76" i="7"/>
  <c r="X76" i="9"/>
  <c r="V64" i="7"/>
  <c r="X64" i="9"/>
  <c r="V52" i="7"/>
  <c r="X52" i="9"/>
  <c r="V40" i="7"/>
  <c r="X40" i="9"/>
  <c r="V28" i="7"/>
  <c r="X28" i="9"/>
  <c r="V16" i="7"/>
  <c r="X16" i="9"/>
  <c r="V4" i="7"/>
  <c r="X4" i="9"/>
  <c r="U320" i="7"/>
  <c r="Y320" i="9"/>
  <c r="U308" i="7"/>
  <c r="Y308" i="9"/>
  <c r="U296" i="7"/>
  <c r="Y296" i="9"/>
  <c r="U284" i="7"/>
  <c r="Y284" i="9"/>
  <c r="U272" i="7"/>
  <c r="Y272" i="9"/>
  <c r="U260" i="7"/>
  <c r="Y260" i="9"/>
  <c r="U248" i="7"/>
  <c r="Y248" i="9"/>
  <c r="U236" i="7"/>
  <c r="Y236" i="9"/>
  <c r="U224" i="7"/>
  <c r="Y224" i="9"/>
  <c r="U212" i="7"/>
  <c r="Y212" i="9"/>
  <c r="U200" i="7"/>
  <c r="Y200" i="9"/>
  <c r="U188" i="7"/>
  <c r="Y188" i="9"/>
  <c r="U176" i="7"/>
  <c r="Y176" i="9"/>
  <c r="U164" i="7"/>
  <c r="Y164" i="9"/>
  <c r="U152" i="7"/>
  <c r="Y152" i="9"/>
  <c r="U140" i="7"/>
  <c r="Y140" i="9"/>
  <c r="U128" i="7"/>
  <c r="Y128" i="9"/>
  <c r="U116" i="7"/>
  <c r="Y116" i="9"/>
  <c r="U104" i="7"/>
  <c r="Y104" i="9"/>
  <c r="U92" i="7"/>
  <c r="Y92" i="9"/>
  <c r="U80" i="7"/>
  <c r="Y80" i="9"/>
  <c r="U68" i="7"/>
  <c r="Y68" i="9"/>
  <c r="U56" i="7"/>
  <c r="Y56" i="9"/>
  <c r="U44" i="7"/>
  <c r="Y44" i="9"/>
  <c r="U32" i="7"/>
  <c r="Y32" i="9"/>
  <c r="U20" i="7"/>
  <c r="Y20" i="9"/>
  <c r="U8" i="7"/>
  <c r="Y8" i="9"/>
  <c r="T324" i="7"/>
  <c r="Z324" i="9"/>
  <c r="T312" i="7"/>
  <c r="Z312" i="9"/>
  <c r="T300" i="7"/>
  <c r="Z300" i="9"/>
  <c r="T288" i="7"/>
  <c r="Z288" i="9"/>
  <c r="T276" i="7"/>
  <c r="Z276" i="9"/>
  <c r="T264" i="7"/>
  <c r="Z264" i="9"/>
  <c r="T252" i="7"/>
  <c r="Z252" i="9"/>
  <c r="T240" i="7"/>
  <c r="Z240" i="9"/>
  <c r="T228" i="7"/>
  <c r="Z228" i="9"/>
  <c r="T216" i="7"/>
  <c r="Z216" i="9"/>
  <c r="T204" i="7"/>
  <c r="Z204" i="9"/>
  <c r="T192" i="7"/>
  <c r="Z192" i="9"/>
  <c r="T180" i="7"/>
  <c r="Z180" i="9"/>
  <c r="T168" i="7"/>
  <c r="Z168" i="9"/>
  <c r="T156" i="7"/>
  <c r="Z156" i="9"/>
  <c r="T144" i="7"/>
  <c r="Z144" i="9"/>
  <c r="T132" i="7"/>
  <c r="Z132" i="9"/>
  <c r="T120" i="7"/>
  <c r="Z120" i="9"/>
  <c r="T108" i="7"/>
  <c r="Z108" i="9"/>
  <c r="T96" i="7"/>
  <c r="Z96" i="9"/>
  <c r="T84" i="7"/>
  <c r="Z84" i="9"/>
  <c r="T72" i="7"/>
  <c r="Z72" i="9"/>
  <c r="T60" i="7"/>
  <c r="Z60" i="9"/>
  <c r="T48" i="7"/>
  <c r="Z48" i="9"/>
  <c r="T36" i="7"/>
  <c r="Z36" i="9"/>
  <c r="T24" i="7"/>
  <c r="Z24" i="9"/>
  <c r="T12" i="7"/>
  <c r="Z12" i="9"/>
  <c r="S328" i="7"/>
  <c r="AA328" i="9"/>
  <c r="S316" i="7"/>
  <c r="S316" i="8"/>
  <c r="T316" i="8" s="1"/>
  <c r="U316" i="8" s="1"/>
  <c r="V316" i="8" s="1"/>
  <c r="W316" i="8" s="1"/>
  <c r="X316" i="8" s="1"/>
  <c r="Y316" i="8" s="1"/>
  <c r="Z316" i="8" s="1"/>
  <c r="AA316" i="8" s="1"/>
  <c r="AB316" i="8" s="1"/>
  <c r="AC316" i="8" s="1"/>
  <c r="AA316" i="9"/>
  <c r="S304" i="7"/>
  <c r="AA304" i="9"/>
  <c r="S292" i="7"/>
  <c r="AA292" i="9"/>
  <c r="S280" i="7"/>
  <c r="AA280" i="9"/>
  <c r="S268" i="7"/>
  <c r="AA268" i="9"/>
  <c r="S256" i="7"/>
  <c r="S256" i="8"/>
  <c r="T256" i="8" s="1"/>
  <c r="U256" i="8" s="1"/>
  <c r="V256" i="8" s="1"/>
  <c r="W256" i="8" s="1"/>
  <c r="X256" i="8" s="1"/>
  <c r="Y256" i="8" s="1"/>
  <c r="Z256" i="8" s="1"/>
  <c r="AA256" i="8" s="1"/>
  <c r="AB256" i="8" s="1"/>
  <c r="AC256" i="8" s="1"/>
  <c r="AA256" i="9"/>
  <c r="S244" i="7"/>
  <c r="AA244" i="9"/>
  <c r="S232" i="7"/>
  <c r="AA232" i="9"/>
  <c r="S220" i="7"/>
  <c r="AA220" i="9"/>
  <c r="S208" i="7"/>
  <c r="AA208" i="9"/>
  <c r="S196" i="7"/>
  <c r="AA196" i="9"/>
  <c r="S184" i="7"/>
  <c r="S184" i="8"/>
  <c r="T184" i="8" s="1"/>
  <c r="U184" i="8" s="1"/>
  <c r="V184" i="8" s="1"/>
  <c r="W184" i="8" s="1"/>
  <c r="X184" i="8" s="1"/>
  <c r="Y184" i="8" s="1"/>
  <c r="Z184" i="8" s="1"/>
  <c r="AA184" i="8" s="1"/>
  <c r="AB184" i="8" s="1"/>
  <c r="AC184" i="8" s="1"/>
  <c r="AA184" i="9"/>
  <c r="S172" i="7"/>
  <c r="AA172" i="9"/>
  <c r="S160" i="7"/>
  <c r="AA160" i="9"/>
  <c r="S148" i="7"/>
  <c r="AA148" i="9"/>
  <c r="S136" i="7"/>
  <c r="S136" i="8"/>
  <c r="T136" i="8" s="1"/>
  <c r="U136" i="8" s="1"/>
  <c r="V136" i="8" s="1"/>
  <c r="W136" i="8" s="1"/>
  <c r="X136" i="8" s="1"/>
  <c r="Y136" i="8" s="1"/>
  <c r="Z136" i="8" s="1"/>
  <c r="AA136" i="8" s="1"/>
  <c r="AB136" i="8" s="1"/>
  <c r="AC136" i="8" s="1"/>
  <c r="AA136" i="9"/>
  <c r="S124" i="7"/>
  <c r="AA124" i="9"/>
  <c r="S112" i="7"/>
  <c r="AA112" i="9"/>
  <c r="S100" i="7"/>
  <c r="AA100" i="9"/>
  <c r="S88" i="7"/>
  <c r="AA88" i="9"/>
  <c r="S76" i="7"/>
  <c r="AA76" i="9"/>
  <c r="S64" i="7"/>
  <c r="AA64" i="9"/>
  <c r="S52" i="7"/>
  <c r="AA52" i="9"/>
  <c r="S40" i="7"/>
  <c r="AA40" i="9"/>
  <c r="S28" i="7"/>
  <c r="S28" i="8"/>
  <c r="T28" i="8" s="1"/>
  <c r="U28" i="8" s="1"/>
  <c r="V28" i="8" s="1"/>
  <c r="W28" i="8" s="1"/>
  <c r="X28" i="8" s="1"/>
  <c r="Y28" i="8" s="1"/>
  <c r="Z28" i="8" s="1"/>
  <c r="AA28" i="8" s="1"/>
  <c r="AB28" i="8" s="1"/>
  <c r="AC28" i="8" s="1"/>
  <c r="AA28" i="9"/>
  <c r="S16" i="7"/>
  <c r="AA16" i="9"/>
  <c r="S4" i="7"/>
  <c r="AA4" i="9"/>
  <c r="R320" i="7"/>
  <c r="AB320" i="9"/>
  <c r="R308" i="7"/>
  <c r="AB308" i="9"/>
  <c r="R296" i="7"/>
  <c r="AB296" i="9"/>
  <c r="R284" i="7"/>
  <c r="AB284" i="9"/>
  <c r="R272" i="7"/>
  <c r="AB272" i="9"/>
  <c r="R260" i="7"/>
  <c r="AB260" i="9"/>
  <c r="R248" i="7"/>
  <c r="AB248" i="9"/>
  <c r="R236" i="7"/>
  <c r="AB236" i="9"/>
  <c r="R224" i="7"/>
  <c r="AB224" i="9"/>
  <c r="R212" i="7"/>
  <c r="AB212" i="9"/>
  <c r="R200" i="7"/>
  <c r="AB200" i="9"/>
  <c r="R188" i="7"/>
  <c r="AB188" i="9"/>
  <c r="R176" i="7"/>
  <c r="AB176" i="9"/>
  <c r="R164" i="7"/>
  <c r="AB164" i="9"/>
  <c r="R152" i="7"/>
  <c r="AB152" i="9"/>
  <c r="R140" i="7"/>
  <c r="AB140" i="9"/>
  <c r="R128" i="7"/>
  <c r="AB128" i="9"/>
  <c r="R116" i="7"/>
  <c r="AB116" i="9"/>
  <c r="R104" i="7"/>
  <c r="AB104" i="9"/>
  <c r="R92" i="7"/>
  <c r="AB92" i="9"/>
  <c r="R80" i="7"/>
  <c r="AB80" i="9"/>
  <c r="R68" i="7"/>
  <c r="AB68" i="9"/>
  <c r="R56" i="7"/>
  <c r="AB56" i="9"/>
  <c r="R44" i="7"/>
  <c r="AB44" i="9"/>
  <c r="R32" i="7"/>
  <c r="AB32" i="9"/>
  <c r="R20" i="7"/>
  <c r="AB20" i="9"/>
  <c r="R8" i="7"/>
  <c r="AB8" i="9"/>
  <c r="Q324" i="7"/>
  <c r="Q324" i="8"/>
  <c r="R324" i="8" s="1"/>
  <c r="AC324" i="9"/>
  <c r="Q312" i="7"/>
  <c r="Q312" i="8"/>
  <c r="R312" i="8" s="1"/>
  <c r="S312" i="8" s="1"/>
  <c r="T312" i="8" s="1"/>
  <c r="U312" i="8" s="1"/>
  <c r="V312" i="8" s="1"/>
  <c r="W312" i="8" s="1"/>
  <c r="X312" i="8" s="1"/>
  <c r="Y312" i="8" s="1"/>
  <c r="Z312" i="8" s="1"/>
  <c r="AA312" i="8" s="1"/>
  <c r="AB312" i="8" s="1"/>
  <c r="AC312" i="8" s="1"/>
  <c r="AC312" i="9"/>
  <c r="Q300" i="7"/>
  <c r="Q300" i="8"/>
  <c r="R300" i="8" s="1"/>
  <c r="S300" i="8" s="1"/>
  <c r="T300" i="8" s="1"/>
  <c r="U300" i="8" s="1"/>
  <c r="V300" i="8" s="1"/>
  <c r="W300" i="8" s="1"/>
  <c r="X300" i="8" s="1"/>
  <c r="Y300" i="8" s="1"/>
  <c r="Z300" i="8" s="1"/>
  <c r="AA300" i="8" s="1"/>
  <c r="AB300" i="8" s="1"/>
  <c r="AC300" i="8" s="1"/>
  <c r="AC300" i="9"/>
  <c r="Q288" i="7"/>
  <c r="Q288" i="8"/>
  <c r="R288" i="8" s="1"/>
  <c r="AC288" i="9"/>
  <c r="Q276" i="7"/>
  <c r="Q276" i="8"/>
  <c r="R276" i="8" s="1"/>
  <c r="S276" i="8" s="1"/>
  <c r="T276" i="8" s="1"/>
  <c r="U276" i="8" s="1"/>
  <c r="AC276" i="9"/>
  <c r="Q264" i="7"/>
  <c r="Q264" i="8"/>
  <c r="R264" i="8" s="1"/>
  <c r="S264" i="8" s="1"/>
  <c r="T264" i="8" s="1"/>
  <c r="U264" i="8" s="1"/>
  <c r="V264" i="8" s="1"/>
  <c r="W264" i="8" s="1"/>
  <c r="X264" i="8" s="1"/>
  <c r="Y264" i="8" s="1"/>
  <c r="Z264" i="8" s="1"/>
  <c r="AA264" i="8" s="1"/>
  <c r="AB264" i="8" s="1"/>
  <c r="AC264" i="8" s="1"/>
  <c r="AC264" i="9"/>
  <c r="Q252" i="7"/>
  <c r="Q252" i="8"/>
  <c r="R252" i="8" s="1"/>
  <c r="S252" i="8" s="1"/>
  <c r="T252" i="8" s="1"/>
  <c r="U252" i="8" s="1"/>
  <c r="V252" i="8" s="1"/>
  <c r="W252" i="8" s="1"/>
  <c r="X252" i="8" s="1"/>
  <c r="Y252" i="8" s="1"/>
  <c r="Z252" i="8" s="1"/>
  <c r="AA252" i="8" s="1"/>
  <c r="AB252" i="8" s="1"/>
  <c r="AC252" i="8" s="1"/>
  <c r="AC252" i="9"/>
  <c r="Q240" i="7"/>
  <c r="Q240" i="8"/>
  <c r="R240" i="8" s="1"/>
  <c r="S240" i="8" s="1"/>
  <c r="T240" i="8" s="1"/>
  <c r="U240" i="8" s="1"/>
  <c r="V240" i="8" s="1"/>
  <c r="W240" i="8" s="1"/>
  <c r="X240" i="8" s="1"/>
  <c r="Y240" i="8" s="1"/>
  <c r="Z240" i="8" s="1"/>
  <c r="AA240" i="8" s="1"/>
  <c r="AB240" i="8" s="1"/>
  <c r="AC240" i="8" s="1"/>
  <c r="AC240" i="9"/>
  <c r="Q228" i="7"/>
  <c r="Q228" i="8"/>
  <c r="R228" i="8" s="1"/>
  <c r="S228" i="8" s="1"/>
  <c r="T228" i="8" s="1"/>
  <c r="U228" i="8" s="1"/>
  <c r="V228" i="8" s="1"/>
  <c r="W228" i="8" s="1"/>
  <c r="X228" i="8" s="1"/>
  <c r="Y228" i="8" s="1"/>
  <c r="Z228" i="8" s="1"/>
  <c r="AA228" i="8" s="1"/>
  <c r="AB228" i="8" s="1"/>
  <c r="AC228" i="8" s="1"/>
  <c r="AC228" i="9"/>
  <c r="Q216" i="7"/>
  <c r="Q216" i="8"/>
  <c r="R216" i="8" s="1"/>
  <c r="S216" i="8" s="1"/>
  <c r="T216" i="8" s="1"/>
  <c r="U216" i="8" s="1"/>
  <c r="V216" i="8" s="1"/>
  <c r="W216" i="8" s="1"/>
  <c r="X216" i="8" s="1"/>
  <c r="Y216" i="8" s="1"/>
  <c r="Z216" i="8" s="1"/>
  <c r="AA216" i="8" s="1"/>
  <c r="AB216" i="8" s="1"/>
  <c r="AC216" i="8" s="1"/>
  <c r="AC216" i="9"/>
  <c r="Q204" i="7"/>
  <c r="Q204" i="8"/>
  <c r="R204" i="8" s="1"/>
  <c r="S204" i="8" s="1"/>
  <c r="T204" i="8" s="1"/>
  <c r="U204" i="8" s="1"/>
  <c r="V204" i="8" s="1"/>
  <c r="W204" i="8" s="1"/>
  <c r="X204" i="8" s="1"/>
  <c r="Y204" i="8" s="1"/>
  <c r="Z204" i="8" s="1"/>
  <c r="AA204" i="8" s="1"/>
  <c r="AB204" i="8" s="1"/>
  <c r="AC204" i="8" s="1"/>
  <c r="AC204" i="9"/>
  <c r="Q192" i="7"/>
  <c r="Q192" i="8"/>
  <c r="R192" i="8" s="1"/>
  <c r="S192" i="8" s="1"/>
  <c r="T192" i="8" s="1"/>
  <c r="U192" i="8" s="1"/>
  <c r="V192" i="8" s="1"/>
  <c r="W192" i="8" s="1"/>
  <c r="X192" i="8" s="1"/>
  <c r="Y192" i="8" s="1"/>
  <c r="Z192" i="8" s="1"/>
  <c r="AA192" i="8" s="1"/>
  <c r="AB192" i="8" s="1"/>
  <c r="AC192" i="8" s="1"/>
  <c r="AC192" i="9"/>
  <c r="Q180" i="7"/>
  <c r="Q180" i="8"/>
  <c r="R180" i="8" s="1"/>
  <c r="S180" i="8" s="1"/>
  <c r="T180" i="8" s="1"/>
  <c r="U180" i="8" s="1"/>
  <c r="V180" i="8" s="1"/>
  <c r="W180" i="8" s="1"/>
  <c r="X180" i="8" s="1"/>
  <c r="Y180" i="8" s="1"/>
  <c r="Z180" i="8" s="1"/>
  <c r="AA180" i="8" s="1"/>
  <c r="AB180" i="8" s="1"/>
  <c r="AC180" i="8" s="1"/>
  <c r="AC180" i="9"/>
  <c r="Q168" i="7"/>
  <c r="Q168" i="8"/>
  <c r="R168" i="8" s="1"/>
  <c r="S168" i="8" s="1"/>
  <c r="T168" i="8" s="1"/>
  <c r="U168" i="8" s="1"/>
  <c r="V168" i="8" s="1"/>
  <c r="W168" i="8" s="1"/>
  <c r="X168" i="8" s="1"/>
  <c r="Y168" i="8" s="1"/>
  <c r="Z168" i="8" s="1"/>
  <c r="AA168" i="8" s="1"/>
  <c r="AB168" i="8" s="1"/>
  <c r="AC168" i="8" s="1"/>
  <c r="AC168" i="9"/>
  <c r="Q156" i="7"/>
  <c r="Q156" i="8"/>
  <c r="R156" i="8" s="1"/>
  <c r="S156" i="8" s="1"/>
  <c r="T156" i="8" s="1"/>
  <c r="U156" i="8" s="1"/>
  <c r="V156" i="8" s="1"/>
  <c r="W156" i="8" s="1"/>
  <c r="X156" i="8" s="1"/>
  <c r="Y156" i="8" s="1"/>
  <c r="Z156" i="8" s="1"/>
  <c r="AA156" i="8" s="1"/>
  <c r="AB156" i="8" s="1"/>
  <c r="AC156" i="8" s="1"/>
  <c r="AC156" i="9"/>
  <c r="Q144" i="7"/>
  <c r="Q144" i="8"/>
  <c r="R144" i="8" s="1"/>
  <c r="S144" i="8" s="1"/>
  <c r="T144" i="8" s="1"/>
  <c r="U144" i="8" s="1"/>
  <c r="V144" i="8" s="1"/>
  <c r="W144" i="8" s="1"/>
  <c r="X144" i="8" s="1"/>
  <c r="Y144" i="8" s="1"/>
  <c r="Z144" i="8" s="1"/>
  <c r="AA144" i="8" s="1"/>
  <c r="AB144" i="8" s="1"/>
  <c r="AC144" i="8" s="1"/>
  <c r="AC144" i="9"/>
  <c r="Q132" i="7"/>
  <c r="Q132" i="8"/>
  <c r="R132" i="8" s="1"/>
  <c r="S132" i="8" s="1"/>
  <c r="T132" i="8" s="1"/>
  <c r="U132" i="8" s="1"/>
  <c r="V132" i="8" s="1"/>
  <c r="W132" i="8" s="1"/>
  <c r="X132" i="8" s="1"/>
  <c r="Y132" i="8" s="1"/>
  <c r="Z132" i="8" s="1"/>
  <c r="AA132" i="8" s="1"/>
  <c r="AB132" i="8" s="1"/>
  <c r="AC132" i="8" s="1"/>
  <c r="AC132" i="9"/>
  <c r="Q120" i="7"/>
  <c r="Q120" i="8"/>
  <c r="R120" i="8" s="1"/>
  <c r="S120" i="8" s="1"/>
  <c r="T120" i="8" s="1"/>
  <c r="U120" i="8" s="1"/>
  <c r="V120" i="8" s="1"/>
  <c r="W120" i="8" s="1"/>
  <c r="X120" i="8" s="1"/>
  <c r="Y120" i="8" s="1"/>
  <c r="Z120" i="8" s="1"/>
  <c r="AA120" i="8" s="1"/>
  <c r="AB120" i="8" s="1"/>
  <c r="AC120" i="8" s="1"/>
  <c r="AC120" i="9"/>
  <c r="Q108" i="7"/>
  <c r="Q108" i="8"/>
  <c r="R108" i="8" s="1"/>
  <c r="S108" i="8" s="1"/>
  <c r="T108" i="8" s="1"/>
  <c r="U108" i="8" s="1"/>
  <c r="V108" i="8" s="1"/>
  <c r="W108" i="8" s="1"/>
  <c r="X108" i="8" s="1"/>
  <c r="Y108" i="8" s="1"/>
  <c r="Z108" i="8" s="1"/>
  <c r="AA108" i="8" s="1"/>
  <c r="AB108" i="8" s="1"/>
  <c r="AC108" i="8" s="1"/>
  <c r="AC108" i="9"/>
  <c r="Q96" i="7"/>
  <c r="Q96" i="8"/>
  <c r="R96" i="8" s="1"/>
  <c r="S96" i="8" s="1"/>
  <c r="T96" i="8" s="1"/>
  <c r="U96" i="8" s="1"/>
  <c r="V96" i="8" s="1"/>
  <c r="W96" i="8" s="1"/>
  <c r="X96" i="8" s="1"/>
  <c r="Y96" i="8" s="1"/>
  <c r="Z96" i="8" s="1"/>
  <c r="AA96" i="8" s="1"/>
  <c r="AB96" i="8" s="1"/>
  <c r="AC96" i="8" s="1"/>
  <c r="AC96" i="9"/>
  <c r="Q84" i="7"/>
  <c r="Q84" i="8"/>
  <c r="R84" i="8" s="1"/>
  <c r="S84" i="8" s="1"/>
  <c r="T84" i="8" s="1"/>
  <c r="U84" i="8" s="1"/>
  <c r="V84" i="8" s="1"/>
  <c r="W84" i="8" s="1"/>
  <c r="X84" i="8" s="1"/>
  <c r="Y84" i="8" s="1"/>
  <c r="Z84" i="8" s="1"/>
  <c r="AA84" i="8" s="1"/>
  <c r="AB84" i="8" s="1"/>
  <c r="AC84" i="8" s="1"/>
  <c r="AC84" i="9"/>
  <c r="Q72" i="7"/>
  <c r="Q72" i="8"/>
  <c r="R72" i="8" s="1"/>
  <c r="S72" i="8" s="1"/>
  <c r="T72" i="8" s="1"/>
  <c r="U72" i="8" s="1"/>
  <c r="V72" i="8" s="1"/>
  <c r="W72" i="8" s="1"/>
  <c r="X72" i="8" s="1"/>
  <c r="Y72" i="8" s="1"/>
  <c r="Z72" i="8" s="1"/>
  <c r="AA72" i="8" s="1"/>
  <c r="AB72" i="8" s="1"/>
  <c r="AC72" i="8" s="1"/>
  <c r="AC72" i="9"/>
  <c r="Q60" i="7"/>
  <c r="Q60" i="8"/>
  <c r="R60" i="8" s="1"/>
  <c r="S60" i="8" s="1"/>
  <c r="T60" i="8" s="1"/>
  <c r="U60" i="8" s="1"/>
  <c r="V60" i="8" s="1"/>
  <c r="W60" i="8" s="1"/>
  <c r="X60" i="8" s="1"/>
  <c r="Y60" i="8" s="1"/>
  <c r="Z60" i="8" s="1"/>
  <c r="AA60" i="8" s="1"/>
  <c r="AB60" i="8" s="1"/>
  <c r="AC60" i="8" s="1"/>
  <c r="AC60" i="9"/>
  <c r="Q48" i="7"/>
  <c r="Q48" i="8"/>
  <c r="R48" i="8" s="1"/>
  <c r="S48" i="8" s="1"/>
  <c r="T48" i="8" s="1"/>
  <c r="U48" i="8" s="1"/>
  <c r="V48" i="8" s="1"/>
  <c r="W48" i="8" s="1"/>
  <c r="X48" i="8" s="1"/>
  <c r="Y48" i="8" s="1"/>
  <c r="Z48" i="8" s="1"/>
  <c r="AA48" i="8" s="1"/>
  <c r="AB48" i="8" s="1"/>
  <c r="AC48" i="8" s="1"/>
  <c r="AC48" i="9"/>
  <c r="Q36" i="7"/>
  <c r="Q36" i="8"/>
  <c r="R36" i="8" s="1"/>
  <c r="S36" i="8" s="1"/>
  <c r="T36" i="8" s="1"/>
  <c r="U36" i="8" s="1"/>
  <c r="V36" i="8" s="1"/>
  <c r="W36" i="8" s="1"/>
  <c r="X36" i="8" s="1"/>
  <c r="Y36" i="8" s="1"/>
  <c r="Z36" i="8" s="1"/>
  <c r="AA36" i="8" s="1"/>
  <c r="AB36" i="8" s="1"/>
  <c r="AC36" i="8" s="1"/>
  <c r="AC36" i="9"/>
  <c r="Q24" i="7"/>
  <c r="Q24" i="8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C24" i="8" s="1"/>
  <c r="AC24" i="9"/>
  <c r="Q12" i="7"/>
  <c r="Q12" i="8"/>
  <c r="R12" i="8" s="1"/>
  <c r="S12" i="8" s="1"/>
  <c r="T12" i="8" s="1"/>
  <c r="U12" i="8" s="1"/>
  <c r="V12" i="8" s="1"/>
  <c r="W12" i="8" s="1"/>
  <c r="X12" i="8" s="1"/>
  <c r="Y12" i="8" s="1"/>
  <c r="Z12" i="8" s="1"/>
  <c r="AA12" i="8" s="1"/>
  <c r="AB12" i="8" s="1"/>
  <c r="AC12" i="8" s="1"/>
  <c r="AC12" i="9"/>
  <c r="AK332" i="13"/>
  <c r="AX332" i="13"/>
  <c r="AX332" i="12"/>
  <c r="AK332" i="12"/>
  <c r="AX332" i="11"/>
  <c r="AK332" i="11"/>
  <c r="AT336" i="13"/>
  <c r="AG336" i="13"/>
  <c r="AT336" i="12"/>
  <c r="AG336" i="12"/>
  <c r="AT336" i="11"/>
  <c r="AG336" i="11"/>
  <c r="BB346" i="13"/>
  <c r="AO346" i="13"/>
  <c r="BB346" i="12"/>
  <c r="AO346" i="12"/>
  <c r="BB346" i="11"/>
  <c r="AO346" i="11"/>
  <c r="AD346" i="13"/>
  <c r="AQ346" i="13"/>
  <c r="AQ346" i="12"/>
  <c r="AD346" i="12"/>
  <c r="AQ346" i="11"/>
  <c r="AD346" i="11"/>
  <c r="AU354" i="13"/>
  <c r="AH354" i="13"/>
  <c r="AH354" i="12"/>
  <c r="AU354" i="12"/>
  <c r="AU354" i="11"/>
  <c r="AH354" i="11"/>
  <c r="AU357" i="13"/>
  <c r="AH357" i="13"/>
  <c r="AH357" i="12"/>
  <c r="AU357" i="12"/>
  <c r="AU357" i="11"/>
  <c r="AH357" i="11"/>
  <c r="R351" i="13"/>
  <c r="E351" i="13"/>
  <c r="E351" i="12"/>
  <c r="R351" i="12"/>
  <c r="R351" i="11"/>
  <c r="E351" i="11"/>
  <c r="AS333" i="13"/>
  <c r="AF333" i="13"/>
  <c r="AS333" i="12"/>
  <c r="AF333" i="12"/>
  <c r="AS333" i="11"/>
  <c r="AF333" i="11"/>
  <c r="AW344" i="13"/>
  <c r="AJ344" i="13"/>
  <c r="AW344" i="12"/>
  <c r="AJ344" i="12"/>
  <c r="AW344" i="11"/>
  <c r="AJ344" i="11"/>
  <c r="AW350" i="13"/>
  <c r="AJ350" i="13"/>
  <c r="AJ350" i="12"/>
  <c r="AW350" i="12"/>
  <c r="AW350" i="11"/>
  <c r="AJ350" i="11"/>
  <c r="AW356" i="13"/>
  <c r="AJ356" i="13"/>
  <c r="AJ356" i="12"/>
  <c r="AW356" i="12"/>
  <c r="AW356" i="11"/>
  <c r="AJ356" i="11"/>
  <c r="R334" i="13"/>
  <c r="E334" i="13"/>
  <c r="R334" i="12"/>
  <c r="E334" i="12"/>
  <c r="E334" i="11"/>
  <c r="R334" i="11"/>
  <c r="X353" i="13"/>
  <c r="K353" i="13"/>
  <c r="K353" i="12"/>
  <c r="X353" i="12"/>
  <c r="X353" i="11"/>
  <c r="K353" i="11"/>
  <c r="Y341" i="13"/>
  <c r="L341" i="13"/>
  <c r="Y341" i="12"/>
  <c r="L341" i="12"/>
  <c r="Y341" i="11"/>
  <c r="L341" i="11"/>
  <c r="AM332" i="13"/>
  <c r="AZ332" i="13"/>
  <c r="AZ332" i="12"/>
  <c r="AM332" i="12"/>
  <c r="AZ332" i="11"/>
  <c r="AM332" i="11"/>
  <c r="AR337" i="13"/>
  <c r="AE337" i="13"/>
  <c r="AE337" i="12"/>
  <c r="AR337" i="12"/>
  <c r="AR337" i="11"/>
  <c r="AE337" i="11"/>
  <c r="AV348" i="13"/>
  <c r="AI348" i="13"/>
  <c r="AV348" i="12"/>
  <c r="AI348" i="12"/>
  <c r="AV348" i="11"/>
  <c r="AI348" i="11"/>
  <c r="AR358" i="13"/>
  <c r="AE358" i="13"/>
  <c r="AE358" i="12"/>
  <c r="AR358" i="12"/>
  <c r="AR358" i="11"/>
  <c r="AE358" i="11"/>
  <c r="BA335" i="13"/>
  <c r="AN335" i="13"/>
  <c r="BA335" i="12"/>
  <c r="AN335" i="12"/>
  <c r="BA335" i="11"/>
  <c r="AN335" i="11"/>
  <c r="AS355" i="13"/>
  <c r="AF355" i="13"/>
  <c r="AS355" i="12"/>
  <c r="AF355" i="12"/>
  <c r="AS355" i="11"/>
  <c r="AF355" i="11"/>
  <c r="AA352" i="13"/>
  <c r="N352" i="13"/>
  <c r="N352" i="12"/>
  <c r="AA352" i="12"/>
  <c r="AA352" i="11"/>
  <c r="N352" i="11"/>
  <c r="X336" i="13"/>
  <c r="K336" i="13"/>
  <c r="X336" i="12"/>
  <c r="K336" i="12"/>
  <c r="X336" i="11"/>
  <c r="K336" i="11"/>
  <c r="O341" i="13"/>
  <c r="AB341" i="13"/>
  <c r="O341" i="12"/>
  <c r="AB341" i="12"/>
  <c r="AB341" i="11"/>
  <c r="O341" i="11"/>
  <c r="AT352" i="13"/>
  <c r="AG352" i="13"/>
  <c r="AG352" i="12"/>
  <c r="AT352" i="12"/>
  <c r="AT352" i="11"/>
  <c r="AG352" i="11"/>
  <c r="Q332" i="13"/>
  <c r="D332" i="13"/>
  <c r="Q332" i="12"/>
  <c r="D332" i="12"/>
  <c r="Q332" i="11"/>
  <c r="D332" i="11"/>
  <c r="U337" i="13"/>
  <c r="H337" i="13"/>
  <c r="U337" i="12"/>
  <c r="H337" i="12"/>
  <c r="U337" i="11"/>
  <c r="H337" i="11"/>
  <c r="AY339" i="13"/>
  <c r="AL339" i="13"/>
  <c r="AY339" i="12"/>
  <c r="AL339" i="12"/>
  <c r="AY339" i="11"/>
  <c r="AL339" i="11"/>
  <c r="Y345" i="13"/>
  <c r="L345" i="13"/>
  <c r="Y345" i="12"/>
  <c r="L345" i="12"/>
  <c r="Y345" i="11"/>
  <c r="L345" i="11"/>
  <c r="AC350" i="13"/>
  <c r="P350" i="13"/>
  <c r="P350" i="12"/>
  <c r="AC350" i="12"/>
  <c r="AC350" i="11"/>
  <c r="P350" i="11"/>
  <c r="Q359" i="13"/>
  <c r="D359" i="13"/>
  <c r="Q359" i="12"/>
  <c r="D359" i="12"/>
  <c r="D359" i="11"/>
  <c r="Q359" i="11"/>
  <c r="M333" i="13"/>
  <c r="Z333" i="13"/>
  <c r="Z333" i="12"/>
  <c r="M333" i="12"/>
  <c r="Z333" i="11"/>
  <c r="M333" i="11"/>
  <c r="AZ336" i="13"/>
  <c r="AM336" i="13"/>
  <c r="AZ336" i="12"/>
  <c r="AM336" i="12"/>
  <c r="AZ336" i="11"/>
  <c r="AM336" i="11"/>
  <c r="V352" i="13"/>
  <c r="I352" i="13"/>
  <c r="I352" i="12"/>
  <c r="V352" i="12"/>
  <c r="V352" i="11"/>
  <c r="I352" i="11"/>
  <c r="AE359" i="13"/>
  <c r="AR359" i="13"/>
  <c r="AR359" i="12"/>
  <c r="AE359" i="12"/>
  <c r="AR359" i="11"/>
  <c r="AE359" i="11"/>
  <c r="AC340" i="13"/>
  <c r="P340" i="13"/>
  <c r="AC340" i="12"/>
  <c r="P340" i="12"/>
  <c r="AC340" i="11"/>
  <c r="P340" i="11"/>
  <c r="U359" i="13"/>
  <c r="H359" i="13"/>
  <c r="H359" i="12"/>
  <c r="U359" i="12"/>
  <c r="U359" i="11"/>
  <c r="H359" i="11"/>
  <c r="AW337" i="13"/>
  <c r="AJ337" i="13"/>
  <c r="AW337" i="12"/>
  <c r="AJ337" i="12"/>
  <c r="AW337" i="11"/>
  <c r="AJ337" i="11"/>
  <c r="BA342" i="13"/>
  <c r="AN342" i="13"/>
  <c r="BA342" i="12"/>
  <c r="AN342" i="12"/>
  <c r="AN342" i="11"/>
  <c r="BA342" i="11"/>
  <c r="AN348" i="13"/>
  <c r="BA348" i="13"/>
  <c r="BA348" i="12"/>
  <c r="AN348" i="12"/>
  <c r="BA348" i="11"/>
  <c r="AN348" i="11"/>
  <c r="AZ334" i="13"/>
  <c r="AM334" i="13"/>
  <c r="AZ334" i="12"/>
  <c r="AM334" i="12"/>
  <c r="AZ334" i="11"/>
  <c r="AM334" i="11"/>
  <c r="T332" i="13"/>
  <c r="G332" i="13"/>
  <c r="T332" i="12"/>
  <c r="G332" i="12"/>
  <c r="G332" i="11"/>
  <c r="T332" i="11"/>
  <c r="AX334" i="13"/>
  <c r="AK334" i="13"/>
  <c r="AX334" i="12"/>
  <c r="AK334" i="12"/>
  <c r="AX334" i="11"/>
  <c r="AK334" i="11"/>
  <c r="X340" i="13"/>
  <c r="K340" i="13"/>
  <c r="X340" i="12"/>
  <c r="K340" i="12"/>
  <c r="X340" i="11"/>
  <c r="K340" i="11"/>
  <c r="AB345" i="13"/>
  <c r="O345" i="13"/>
  <c r="AB345" i="12"/>
  <c r="O345" i="12"/>
  <c r="AB345" i="11"/>
  <c r="O345" i="11"/>
  <c r="AT356" i="13"/>
  <c r="AG356" i="13"/>
  <c r="AG356" i="12"/>
  <c r="AT356" i="12"/>
  <c r="AT356" i="11"/>
  <c r="AG356" i="11"/>
  <c r="X332" i="13"/>
  <c r="K332" i="13"/>
  <c r="X332" i="12"/>
  <c r="K332" i="12"/>
  <c r="X332" i="11"/>
  <c r="K332" i="11"/>
  <c r="G339" i="13"/>
  <c r="T339" i="13"/>
  <c r="T339" i="12"/>
  <c r="G339" i="12"/>
  <c r="T339" i="11"/>
  <c r="G339" i="11"/>
  <c r="Y358" i="13"/>
  <c r="L358" i="13"/>
  <c r="L358" i="12"/>
  <c r="Y358" i="12"/>
  <c r="Y358" i="11"/>
  <c r="L358" i="11"/>
  <c r="AQ339" i="13"/>
  <c r="AD339" i="13"/>
  <c r="AQ339" i="12"/>
  <c r="AD339" i="12"/>
  <c r="AQ339" i="11"/>
  <c r="AD339" i="11"/>
  <c r="AU347" i="13"/>
  <c r="AH347" i="13"/>
  <c r="AU347" i="12"/>
  <c r="AH347" i="12"/>
  <c r="AU347" i="11"/>
  <c r="AH347" i="11"/>
  <c r="AP354" i="13"/>
  <c r="BC354" i="13"/>
  <c r="AP354" i="12"/>
  <c r="BC354" i="12"/>
  <c r="BC354" i="11"/>
  <c r="AP354" i="11"/>
  <c r="AI344" i="13"/>
  <c r="AV344" i="13"/>
  <c r="AV344" i="12"/>
  <c r="AI344" i="12"/>
  <c r="AV344" i="11"/>
  <c r="AI344" i="11"/>
  <c r="C96" i="7"/>
  <c r="C96" i="13"/>
  <c r="C96" i="12"/>
  <c r="C96" i="11"/>
  <c r="C216" i="7"/>
  <c r="C216" i="13"/>
  <c r="C216" i="12"/>
  <c r="C216" i="11"/>
  <c r="C324" i="7"/>
  <c r="C324" i="13"/>
  <c r="C324" i="12"/>
  <c r="C324" i="11"/>
  <c r="V324" i="13"/>
  <c r="I324" i="13"/>
  <c r="I324" i="12"/>
  <c r="V324" i="12"/>
  <c r="V324" i="11"/>
  <c r="I324" i="11"/>
  <c r="C17" i="7"/>
  <c r="C17" i="13"/>
  <c r="C17" i="12"/>
  <c r="C17" i="11"/>
  <c r="C65" i="7"/>
  <c r="C65" i="13"/>
  <c r="C65" i="12"/>
  <c r="C65" i="11"/>
  <c r="C113" i="7"/>
  <c r="C113" i="13"/>
  <c r="C113" i="12"/>
  <c r="C113" i="11"/>
  <c r="C161" i="7"/>
  <c r="C161" i="13"/>
  <c r="C161" i="12"/>
  <c r="C161" i="11"/>
  <c r="C209" i="7"/>
  <c r="C209" i="13"/>
  <c r="C209" i="12"/>
  <c r="C209" i="11"/>
  <c r="C257" i="7"/>
  <c r="C257" i="13"/>
  <c r="C257" i="12"/>
  <c r="C257" i="11"/>
  <c r="C317" i="7"/>
  <c r="C317" i="13"/>
  <c r="C317" i="12"/>
  <c r="C317" i="11"/>
  <c r="Y323" i="13"/>
  <c r="L323" i="13"/>
  <c r="L323" i="12"/>
  <c r="Y323" i="12"/>
  <c r="Y323" i="11"/>
  <c r="L323" i="11"/>
  <c r="P320" i="7"/>
  <c r="C18" i="7"/>
  <c r="C18" i="13"/>
  <c r="C18" i="12"/>
  <c r="C18" i="11"/>
  <c r="C42" i="7"/>
  <c r="C42" i="13"/>
  <c r="C42" i="12"/>
  <c r="C42" i="11"/>
  <c r="C66" i="7"/>
  <c r="C66" i="13"/>
  <c r="C66" i="12"/>
  <c r="C66" i="11"/>
  <c r="C90" i="7"/>
  <c r="C90" i="13"/>
  <c r="C90" i="12"/>
  <c r="C90" i="11"/>
  <c r="C114" i="7"/>
  <c r="C114" i="13"/>
  <c r="C114" i="12"/>
  <c r="C114" i="11"/>
  <c r="C150" i="7"/>
  <c r="C150" i="13"/>
  <c r="C150" i="12"/>
  <c r="C150" i="11"/>
  <c r="C174" i="7"/>
  <c r="C174" i="13"/>
  <c r="C174" i="12"/>
  <c r="C174" i="11"/>
  <c r="C198" i="7"/>
  <c r="C198" i="13"/>
  <c r="C198" i="12"/>
  <c r="C198" i="11"/>
  <c r="C210" i="7"/>
  <c r="C210" i="13"/>
  <c r="C210" i="12"/>
  <c r="C210" i="11"/>
  <c r="C234" i="7"/>
  <c r="C234" i="13"/>
  <c r="C234" i="12"/>
  <c r="C234" i="11"/>
  <c r="C258" i="7"/>
  <c r="C258" i="13"/>
  <c r="C258" i="12"/>
  <c r="C258" i="11"/>
  <c r="C282" i="7"/>
  <c r="C282" i="13"/>
  <c r="C282" i="12"/>
  <c r="C282" i="11"/>
  <c r="C306" i="7"/>
  <c r="C306" i="13"/>
  <c r="C306" i="12"/>
  <c r="C306" i="11"/>
  <c r="C330" i="7"/>
  <c r="C330" i="13"/>
  <c r="C330" i="12"/>
  <c r="C330" i="11"/>
  <c r="R328" i="13"/>
  <c r="E328" i="13"/>
  <c r="R328" i="12"/>
  <c r="E328" i="12"/>
  <c r="R328" i="11"/>
  <c r="E328" i="11"/>
  <c r="C19" i="7"/>
  <c r="C19" i="13"/>
  <c r="C19" i="12"/>
  <c r="C19" i="11"/>
  <c r="C67" i="7"/>
  <c r="C67" i="13"/>
  <c r="C67" i="12"/>
  <c r="C67" i="11"/>
  <c r="C139" i="7"/>
  <c r="C139" i="13"/>
  <c r="C139" i="12"/>
  <c r="C139" i="11"/>
  <c r="C295" i="7"/>
  <c r="C295" i="13"/>
  <c r="C295" i="12"/>
  <c r="C295" i="11"/>
  <c r="G330" i="9"/>
  <c r="G174" i="9"/>
  <c r="H106" i="9"/>
  <c r="K278" i="8"/>
  <c r="L278" i="8" s="1"/>
  <c r="M278" i="8" s="1"/>
  <c r="N278" i="8" s="1"/>
  <c r="O278" i="8" s="1"/>
  <c r="P278" i="8" s="1"/>
  <c r="I278" i="9"/>
  <c r="I194" i="9"/>
  <c r="J306" i="9"/>
  <c r="J270" i="9"/>
  <c r="J138" i="9"/>
  <c r="J114" i="9"/>
  <c r="J102" i="9"/>
  <c r="K178" i="9"/>
  <c r="I130" i="8"/>
  <c r="J130" i="8" s="1"/>
  <c r="K130" i="8" s="1"/>
  <c r="L130" i="8" s="1"/>
  <c r="M130" i="8" s="1"/>
  <c r="N130" i="8" s="1"/>
  <c r="O130" i="8" s="1"/>
  <c r="P130" i="8" s="1"/>
  <c r="K130" i="9"/>
  <c r="M307" i="9"/>
  <c r="M295" i="9"/>
  <c r="M283" i="9"/>
  <c r="M211" i="9"/>
  <c r="M187" i="9"/>
  <c r="M67" i="9"/>
  <c r="F227" i="8"/>
  <c r="G227" i="8" s="1"/>
  <c r="H227" i="8" s="1"/>
  <c r="I227" i="8" s="1"/>
  <c r="J227" i="8" s="1"/>
  <c r="K227" i="8" s="1"/>
  <c r="L227" i="8" s="1"/>
  <c r="M227" i="8" s="1"/>
  <c r="N227" i="8" s="1"/>
  <c r="O227" i="8" s="1"/>
  <c r="P227" i="8" s="1"/>
  <c r="N227" i="9"/>
  <c r="N191" i="9"/>
  <c r="F167" i="8"/>
  <c r="G167" i="8" s="1"/>
  <c r="H167" i="8" s="1"/>
  <c r="I167" i="8" s="1"/>
  <c r="J167" i="8" s="1"/>
  <c r="K167" i="8" s="1"/>
  <c r="L167" i="8" s="1"/>
  <c r="M167" i="8" s="1"/>
  <c r="N167" i="8" s="1"/>
  <c r="O167" i="8" s="1"/>
  <c r="P167" i="8" s="1"/>
  <c r="N167" i="9"/>
  <c r="F155" i="8"/>
  <c r="G155" i="8" s="1"/>
  <c r="H155" i="8" s="1"/>
  <c r="I155" i="8" s="1"/>
  <c r="J155" i="8" s="1"/>
  <c r="K155" i="8" s="1"/>
  <c r="L155" i="8" s="1"/>
  <c r="M155" i="8" s="1"/>
  <c r="N155" i="8" s="1"/>
  <c r="O155" i="8" s="1"/>
  <c r="P155" i="8" s="1"/>
  <c r="N155" i="9"/>
  <c r="F119" i="8"/>
  <c r="G119" i="8" s="1"/>
  <c r="H119" i="8" s="1"/>
  <c r="I119" i="8" s="1"/>
  <c r="J119" i="8" s="1"/>
  <c r="K119" i="8" s="1"/>
  <c r="L119" i="8" s="1"/>
  <c r="M119" i="8" s="1"/>
  <c r="N119" i="8" s="1"/>
  <c r="O119" i="8" s="1"/>
  <c r="P119" i="8" s="1"/>
  <c r="N119" i="9"/>
  <c r="F71" i="8"/>
  <c r="G71" i="8" s="1"/>
  <c r="H71" i="8" s="1"/>
  <c r="I71" i="8" s="1"/>
  <c r="J71" i="8" s="1"/>
  <c r="K71" i="8" s="1"/>
  <c r="L71" i="8" s="1"/>
  <c r="M71" i="8" s="1"/>
  <c r="N71" i="8" s="1"/>
  <c r="O71" i="8" s="1"/>
  <c r="P71" i="8" s="1"/>
  <c r="N71" i="9"/>
  <c r="F59" i="8"/>
  <c r="G59" i="8" s="1"/>
  <c r="H59" i="8" s="1"/>
  <c r="I59" i="8" s="1"/>
  <c r="J59" i="8" s="1"/>
  <c r="K59" i="8" s="1"/>
  <c r="L59" i="8" s="1"/>
  <c r="M59" i="8" s="1"/>
  <c r="N59" i="8" s="1"/>
  <c r="O59" i="8" s="1"/>
  <c r="P59" i="8" s="1"/>
  <c r="N59" i="9"/>
  <c r="N35" i="9"/>
  <c r="N23" i="9"/>
  <c r="N11" i="9"/>
  <c r="O279" i="9"/>
  <c r="O267" i="9"/>
  <c r="O255" i="9"/>
  <c r="O207" i="9"/>
  <c r="O195" i="9"/>
  <c r="O111" i="9"/>
  <c r="O39" i="9"/>
  <c r="O27" i="9"/>
  <c r="O15" i="9"/>
  <c r="D331" i="8"/>
  <c r="E331" i="8" s="1"/>
  <c r="F331" i="8" s="1"/>
  <c r="G331" i="8" s="1"/>
  <c r="H331" i="8" s="1"/>
  <c r="I331" i="8" s="1"/>
  <c r="J331" i="8" s="1"/>
  <c r="K331" i="8" s="1"/>
  <c r="P331" i="9"/>
  <c r="D319" i="8"/>
  <c r="E319" i="8" s="1"/>
  <c r="F319" i="8" s="1"/>
  <c r="G319" i="8" s="1"/>
  <c r="H319" i="8" s="1"/>
  <c r="I319" i="8" s="1"/>
  <c r="J319" i="8" s="1"/>
  <c r="K319" i="8" s="1"/>
  <c r="L319" i="8" s="1"/>
  <c r="M319" i="8" s="1"/>
  <c r="N319" i="8" s="1"/>
  <c r="O319" i="8" s="1"/>
  <c r="P319" i="8" s="1"/>
  <c r="P319" i="9"/>
  <c r="D307" i="8"/>
  <c r="E307" i="8" s="1"/>
  <c r="F307" i="8" s="1"/>
  <c r="G307" i="8" s="1"/>
  <c r="H307" i="8" s="1"/>
  <c r="I307" i="8" s="1"/>
  <c r="J307" i="8" s="1"/>
  <c r="K307" i="8" s="1"/>
  <c r="L307" i="8" s="1"/>
  <c r="M307" i="8" s="1"/>
  <c r="N307" i="8" s="1"/>
  <c r="O307" i="8" s="1"/>
  <c r="P307" i="8" s="1"/>
  <c r="P307" i="9"/>
  <c r="D295" i="8"/>
  <c r="E295" i="8" s="1"/>
  <c r="F295" i="8" s="1"/>
  <c r="G295" i="8" s="1"/>
  <c r="H295" i="8" s="1"/>
  <c r="I295" i="8" s="1"/>
  <c r="J295" i="8" s="1"/>
  <c r="K295" i="8" s="1"/>
  <c r="L295" i="8" s="1"/>
  <c r="M295" i="8" s="1"/>
  <c r="N295" i="8" s="1"/>
  <c r="O295" i="8" s="1"/>
  <c r="P295" i="8" s="1"/>
  <c r="P295" i="9"/>
  <c r="D283" i="8"/>
  <c r="E283" i="8" s="1"/>
  <c r="F283" i="8" s="1"/>
  <c r="G283" i="8" s="1"/>
  <c r="H283" i="8" s="1"/>
  <c r="I283" i="8" s="1"/>
  <c r="J283" i="8" s="1"/>
  <c r="K283" i="8" s="1"/>
  <c r="L283" i="8" s="1"/>
  <c r="M283" i="8" s="1"/>
  <c r="N283" i="8" s="1"/>
  <c r="O283" i="8" s="1"/>
  <c r="P283" i="8" s="1"/>
  <c r="P283" i="9"/>
  <c r="D271" i="8"/>
  <c r="E271" i="8" s="1"/>
  <c r="F271" i="8" s="1"/>
  <c r="G271" i="8" s="1"/>
  <c r="H271" i="8" s="1"/>
  <c r="I271" i="8" s="1"/>
  <c r="J271" i="8" s="1"/>
  <c r="K271" i="8" s="1"/>
  <c r="L271" i="8" s="1"/>
  <c r="M271" i="8" s="1"/>
  <c r="N271" i="8" s="1"/>
  <c r="O271" i="8" s="1"/>
  <c r="P271" i="8" s="1"/>
  <c r="P271" i="9"/>
  <c r="D259" i="8"/>
  <c r="E259" i="8" s="1"/>
  <c r="F259" i="8" s="1"/>
  <c r="G259" i="8" s="1"/>
  <c r="H259" i="8" s="1"/>
  <c r="I259" i="8" s="1"/>
  <c r="J259" i="8" s="1"/>
  <c r="K259" i="8" s="1"/>
  <c r="L259" i="8" s="1"/>
  <c r="M259" i="8" s="1"/>
  <c r="N259" i="8" s="1"/>
  <c r="O259" i="8" s="1"/>
  <c r="P259" i="8" s="1"/>
  <c r="P259" i="9"/>
  <c r="D247" i="8"/>
  <c r="E247" i="8" s="1"/>
  <c r="F247" i="8" s="1"/>
  <c r="G247" i="8" s="1"/>
  <c r="H247" i="8" s="1"/>
  <c r="I247" i="8" s="1"/>
  <c r="J247" i="8" s="1"/>
  <c r="K247" i="8" s="1"/>
  <c r="L247" i="8" s="1"/>
  <c r="M247" i="8" s="1"/>
  <c r="N247" i="8" s="1"/>
  <c r="O247" i="8" s="1"/>
  <c r="P247" i="8" s="1"/>
  <c r="P247" i="9"/>
  <c r="D235" i="8"/>
  <c r="E235" i="8" s="1"/>
  <c r="F235" i="8" s="1"/>
  <c r="G235" i="8" s="1"/>
  <c r="H235" i="8" s="1"/>
  <c r="I235" i="8" s="1"/>
  <c r="J235" i="8" s="1"/>
  <c r="K235" i="8" s="1"/>
  <c r="L235" i="8" s="1"/>
  <c r="M235" i="8" s="1"/>
  <c r="N235" i="8" s="1"/>
  <c r="O235" i="8" s="1"/>
  <c r="P235" i="8" s="1"/>
  <c r="P235" i="9"/>
  <c r="D223" i="8"/>
  <c r="E223" i="8" s="1"/>
  <c r="F223" i="8" s="1"/>
  <c r="G223" i="8" s="1"/>
  <c r="H223" i="8" s="1"/>
  <c r="I223" i="8" s="1"/>
  <c r="J223" i="8" s="1"/>
  <c r="K223" i="8" s="1"/>
  <c r="L223" i="8" s="1"/>
  <c r="M223" i="8" s="1"/>
  <c r="N223" i="8" s="1"/>
  <c r="O223" i="8" s="1"/>
  <c r="P223" i="8" s="1"/>
  <c r="P223" i="9"/>
  <c r="D211" i="8"/>
  <c r="E211" i="8" s="1"/>
  <c r="F211" i="8" s="1"/>
  <c r="G211" i="8" s="1"/>
  <c r="H211" i="8" s="1"/>
  <c r="I211" i="8" s="1"/>
  <c r="J211" i="8" s="1"/>
  <c r="K211" i="8" s="1"/>
  <c r="L211" i="8" s="1"/>
  <c r="M211" i="8" s="1"/>
  <c r="N211" i="8" s="1"/>
  <c r="O211" i="8" s="1"/>
  <c r="P211" i="8" s="1"/>
  <c r="P211" i="9"/>
  <c r="D199" i="8"/>
  <c r="E199" i="8" s="1"/>
  <c r="F199" i="8" s="1"/>
  <c r="G199" i="8" s="1"/>
  <c r="H199" i="8" s="1"/>
  <c r="I199" i="8" s="1"/>
  <c r="J199" i="8" s="1"/>
  <c r="K199" i="8" s="1"/>
  <c r="L199" i="8" s="1"/>
  <c r="M199" i="8" s="1"/>
  <c r="N199" i="8" s="1"/>
  <c r="O199" i="8" s="1"/>
  <c r="P199" i="8" s="1"/>
  <c r="P199" i="9"/>
  <c r="D187" i="8"/>
  <c r="E187" i="8" s="1"/>
  <c r="F187" i="8" s="1"/>
  <c r="G187" i="8" s="1"/>
  <c r="H187" i="8" s="1"/>
  <c r="I187" i="8" s="1"/>
  <c r="J187" i="8" s="1"/>
  <c r="K187" i="8" s="1"/>
  <c r="L187" i="8" s="1"/>
  <c r="M187" i="8" s="1"/>
  <c r="N187" i="8" s="1"/>
  <c r="O187" i="8" s="1"/>
  <c r="P187" i="8" s="1"/>
  <c r="P187" i="9"/>
  <c r="D175" i="8"/>
  <c r="E175" i="8" s="1"/>
  <c r="F175" i="8" s="1"/>
  <c r="G175" i="8" s="1"/>
  <c r="H175" i="8" s="1"/>
  <c r="I175" i="8" s="1"/>
  <c r="J175" i="8" s="1"/>
  <c r="K175" i="8" s="1"/>
  <c r="L175" i="8" s="1"/>
  <c r="M175" i="8" s="1"/>
  <c r="N175" i="8" s="1"/>
  <c r="O175" i="8" s="1"/>
  <c r="P175" i="8" s="1"/>
  <c r="P175" i="9"/>
  <c r="D163" i="8"/>
  <c r="E163" i="8" s="1"/>
  <c r="P163" i="9"/>
  <c r="D151" i="8"/>
  <c r="E151" i="8" s="1"/>
  <c r="F151" i="8" s="1"/>
  <c r="G151" i="8" s="1"/>
  <c r="H151" i="8" s="1"/>
  <c r="P151" i="9"/>
  <c r="D139" i="8"/>
  <c r="E139" i="8" s="1"/>
  <c r="F139" i="8" s="1"/>
  <c r="G139" i="8" s="1"/>
  <c r="H139" i="8" s="1"/>
  <c r="I139" i="8" s="1"/>
  <c r="J139" i="8" s="1"/>
  <c r="K139" i="8" s="1"/>
  <c r="L139" i="8" s="1"/>
  <c r="M139" i="8" s="1"/>
  <c r="N139" i="8" s="1"/>
  <c r="O139" i="8" s="1"/>
  <c r="P139" i="8" s="1"/>
  <c r="P139" i="9"/>
  <c r="D127" i="8"/>
  <c r="E127" i="8" s="1"/>
  <c r="F127" i="8" s="1"/>
  <c r="G127" i="8" s="1"/>
  <c r="H127" i="8" s="1"/>
  <c r="I127" i="8" s="1"/>
  <c r="J127" i="8" s="1"/>
  <c r="K127" i="8" s="1"/>
  <c r="L127" i="8" s="1"/>
  <c r="M127" i="8" s="1"/>
  <c r="N127" i="8" s="1"/>
  <c r="P127" i="9"/>
  <c r="D115" i="8"/>
  <c r="E115" i="8" s="1"/>
  <c r="F115" i="8" s="1"/>
  <c r="G115" i="8" s="1"/>
  <c r="H115" i="8" s="1"/>
  <c r="I115" i="8" s="1"/>
  <c r="J115" i="8" s="1"/>
  <c r="K115" i="8" s="1"/>
  <c r="L115" i="8" s="1"/>
  <c r="M115" i="8" s="1"/>
  <c r="N115" i="8" s="1"/>
  <c r="O115" i="8" s="1"/>
  <c r="P115" i="8" s="1"/>
  <c r="P115" i="9"/>
  <c r="D103" i="8"/>
  <c r="E103" i="8" s="1"/>
  <c r="F103" i="8" s="1"/>
  <c r="G103" i="8" s="1"/>
  <c r="H103" i="8" s="1"/>
  <c r="I103" i="8" s="1"/>
  <c r="J103" i="8" s="1"/>
  <c r="K103" i="8" s="1"/>
  <c r="L103" i="8" s="1"/>
  <c r="M103" i="8" s="1"/>
  <c r="N103" i="8" s="1"/>
  <c r="O103" i="8" s="1"/>
  <c r="P103" i="8" s="1"/>
  <c r="P103" i="9"/>
  <c r="D91" i="8"/>
  <c r="E91" i="8" s="1"/>
  <c r="F91" i="8" s="1"/>
  <c r="G91" i="8" s="1"/>
  <c r="H91" i="8" s="1"/>
  <c r="I91" i="8" s="1"/>
  <c r="J91" i="8" s="1"/>
  <c r="K91" i="8" s="1"/>
  <c r="L91" i="8" s="1"/>
  <c r="M91" i="8" s="1"/>
  <c r="N91" i="8" s="1"/>
  <c r="O91" i="8" s="1"/>
  <c r="P91" i="8" s="1"/>
  <c r="P91" i="9"/>
  <c r="D79" i="8"/>
  <c r="E79" i="8" s="1"/>
  <c r="P79" i="9"/>
  <c r="D67" i="8"/>
  <c r="E67" i="8" s="1"/>
  <c r="P67" i="9"/>
  <c r="D55" i="8"/>
  <c r="E55" i="8" s="1"/>
  <c r="F55" i="8" s="1"/>
  <c r="G55" i="8" s="1"/>
  <c r="H55" i="8" s="1"/>
  <c r="I55" i="8" s="1"/>
  <c r="J55" i="8" s="1"/>
  <c r="K55" i="8" s="1"/>
  <c r="L55" i="8" s="1"/>
  <c r="M55" i="8" s="1"/>
  <c r="N55" i="8" s="1"/>
  <c r="O55" i="8" s="1"/>
  <c r="P55" i="8" s="1"/>
  <c r="P55" i="9"/>
  <c r="D43" i="8"/>
  <c r="E43" i="8" s="1"/>
  <c r="F43" i="8" s="1"/>
  <c r="G43" i="8" s="1"/>
  <c r="H43" i="8" s="1"/>
  <c r="I43" i="8" s="1"/>
  <c r="J43" i="8" s="1"/>
  <c r="K43" i="8" s="1"/>
  <c r="L43" i="8" s="1"/>
  <c r="M43" i="8" s="1"/>
  <c r="N43" i="8" s="1"/>
  <c r="O43" i="8" s="1"/>
  <c r="P43" i="8" s="1"/>
  <c r="P43" i="9"/>
  <c r="D31" i="8"/>
  <c r="E31" i="8" s="1"/>
  <c r="F31" i="8" s="1"/>
  <c r="G31" i="8" s="1"/>
  <c r="H31" i="8" s="1"/>
  <c r="I31" i="8" s="1"/>
  <c r="J31" i="8" s="1"/>
  <c r="K31" i="8" s="1"/>
  <c r="L31" i="8" s="1"/>
  <c r="M31" i="8" s="1"/>
  <c r="N31" i="8" s="1"/>
  <c r="O31" i="8" s="1"/>
  <c r="P31" i="8" s="1"/>
  <c r="P31" i="9"/>
  <c r="D19" i="8"/>
  <c r="E19" i="8" s="1"/>
  <c r="F19" i="8" s="1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P19" i="9"/>
  <c r="D7" i="8"/>
  <c r="E7" i="8" s="1"/>
  <c r="F7" i="8" s="1"/>
  <c r="G7" i="8" s="1"/>
  <c r="H7" i="8" s="1"/>
  <c r="I7" i="8" s="1"/>
  <c r="J7" i="8" s="1"/>
  <c r="K7" i="8" s="1"/>
  <c r="L7" i="8" s="1"/>
  <c r="M7" i="8" s="1"/>
  <c r="N7" i="8" s="1"/>
  <c r="O7" i="8" s="1"/>
  <c r="P7" i="8" s="1"/>
  <c r="P7" i="9"/>
  <c r="AC323" i="7"/>
  <c r="Q323" i="9"/>
  <c r="AC311" i="7"/>
  <c r="Q311" i="9"/>
  <c r="AC299" i="7"/>
  <c r="Q299" i="9"/>
  <c r="AC287" i="7"/>
  <c r="Q287" i="9"/>
  <c r="AC275" i="7"/>
  <c r="Q275" i="9"/>
  <c r="AC263" i="7"/>
  <c r="Q263" i="9"/>
  <c r="AC251" i="7"/>
  <c r="Q251" i="9"/>
  <c r="AC239" i="7"/>
  <c r="Q239" i="9"/>
  <c r="AC227" i="7"/>
  <c r="Q227" i="9"/>
  <c r="AC215" i="7"/>
  <c r="Q215" i="9"/>
  <c r="AC203" i="7"/>
  <c r="Q203" i="9"/>
  <c r="AC191" i="7"/>
  <c r="Q191" i="9"/>
  <c r="AC179" i="7"/>
  <c r="Q179" i="9"/>
  <c r="AC167" i="7"/>
  <c r="Q167" i="9"/>
  <c r="AC155" i="7"/>
  <c r="Q155" i="9"/>
  <c r="AC143" i="7"/>
  <c r="Q143" i="9"/>
  <c r="AC131" i="7"/>
  <c r="Q131" i="9"/>
  <c r="AC119" i="7"/>
  <c r="Q119" i="9"/>
  <c r="AC107" i="7"/>
  <c r="Q107" i="9"/>
  <c r="AC95" i="7"/>
  <c r="Q95" i="9"/>
  <c r="AC83" i="7"/>
  <c r="Q83" i="9"/>
  <c r="AC71" i="7"/>
  <c r="Q71" i="9"/>
  <c r="AC59" i="7"/>
  <c r="Q59" i="9"/>
  <c r="AC47" i="7"/>
  <c r="Q47" i="9"/>
  <c r="AC35" i="7"/>
  <c r="Q35" i="9"/>
  <c r="AC23" i="7"/>
  <c r="Q23" i="9"/>
  <c r="AC11" i="7"/>
  <c r="Q11" i="9"/>
  <c r="AB327" i="7"/>
  <c r="R327" i="9"/>
  <c r="AB315" i="7"/>
  <c r="R315" i="9"/>
  <c r="AB303" i="7"/>
  <c r="R303" i="9"/>
  <c r="AB291" i="7"/>
  <c r="R291" i="9"/>
  <c r="AB279" i="7"/>
  <c r="R279" i="9"/>
  <c r="AB267" i="7"/>
  <c r="R267" i="9"/>
  <c r="AB255" i="7"/>
  <c r="R255" i="9"/>
  <c r="AB243" i="7"/>
  <c r="R243" i="9"/>
  <c r="AB231" i="7"/>
  <c r="R231" i="9"/>
  <c r="AB219" i="7"/>
  <c r="R219" i="9"/>
  <c r="AB207" i="7"/>
  <c r="R207" i="9"/>
  <c r="AB195" i="7"/>
  <c r="R195" i="9"/>
  <c r="AB183" i="7"/>
  <c r="R183" i="9"/>
  <c r="AB171" i="7"/>
  <c r="R171" i="9"/>
  <c r="AB159" i="7"/>
  <c r="R159" i="9"/>
  <c r="AB147" i="7"/>
  <c r="R147" i="9"/>
  <c r="AB135" i="7"/>
  <c r="R135" i="9"/>
  <c r="AB123" i="7"/>
  <c r="R123" i="9"/>
  <c r="AB111" i="7"/>
  <c r="R111" i="9"/>
  <c r="AB99" i="7"/>
  <c r="R99" i="9"/>
  <c r="AB87" i="7"/>
  <c r="R87" i="9"/>
  <c r="AB75" i="7"/>
  <c r="R75" i="9"/>
  <c r="AB63" i="7"/>
  <c r="R63" i="9"/>
  <c r="AB51" i="7"/>
  <c r="R51" i="9"/>
  <c r="AB39" i="7"/>
  <c r="R39" i="9"/>
  <c r="AB27" i="7"/>
  <c r="R27" i="9"/>
  <c r="AB15" i="7"/>
  <c r="R15" i="9"/>
  <c r="AA331" i="7"/>
  <c r="S331" i="9"/>
  <c r="AA319" i="7"/>
  <c r="S319" i="9"/>
  <c r="AA307" i="7"/>
  <c r="S307" i="9"/>
  <c r="AA295" i="7"/>
  <c r="S295" i="9"/>
  <c r="AA283" i="7"/>
  <c r="S283" i="9"/>
  <c r="AA271" i="7"/>
  <c r="S271" i="9"/>
  <c r="AA259" i="7"/>
  <c r="S259" i="9"/>
  <c r="AA247" i="7"/>
  <c r="S247" i="9"/>
  <c r="AA235" i="7"/>
  <c r="S235" i="9"/>
  <c r="AA223" i="7"/>
  <c r="S223" i="9"/>
  <c r="AA211" i="7"/>
  <c r="S211" i="9"/>
  <c r="AA199" i="7"/>
  <c r="S199" i="9"/>
  <c r="AA187" i="7"/>
  <c r="S187" i="9"/>
  <c r="AA175" i="7"/>
  <c r="S175" i="9"/>
  <c r="AA163" i="7"/>
  <c r="S163" i="9"/>
  <c r="AA151" i="7"/>
  <c r="S151" i="9"/>
  <c r="AA139" i="7"/>
  <c r="S139" i="9"/>
  <c r="AA127" i="7"/>
  <c r="S127" i="9"/>
  <c r="AA115" i="7"/>
  <c r="S115" i="9"/>
  <c r="AA103" i="7"/>
  <c r="S103" i="9"/>
  <c r="AA91" i="7"/>
  <c r="S91" i="9"/>
  <c r="AA79" i="7"/>
  <c r="S79" i="9"/>
  <c r="AA67" i="7"/>
  <c r="S67" i="9"/>
  <c r="AA55" i="7"/>
  <c r="S55" i="9"/>
  <c r="AA43" i="7"/>
  <c r="S43" i="9"/>
  <c r="AA31" i="7"/>
  <c r="S31" i="9"/>
  <c r="AA19" i="7"/>
  <c r="S19" i="9"/>
  <c r="AA7" i="7"/>
  <c r="S7" i="9"/>
  <c r="Z323" i="7"/>
  <c r="T323" i="9"/>
  <c r="Z311" i="7"/>
  <c r="T311" i="9"/>
  <c r="Z299" i="7"/>
  <c r="T299" i="9"/>
  <c r="Z287" i="7"/>
  <c r="T287" i="9"/>
  <c r="Z275" i="7"/>
  <c r="T275" i="9"/>
  <c r="Z263" i="7"/>
  <c r="T263" i="9"/>
  <c r="Z251" i="7"/>
  <c r="T251" i="9"/>
  <c r="Z239" i="7"/>
  <c r="T239" i="9"/>
  <c r="Z227" i="7"/>
  <c r="T227" i="9"/>
  <c r="Z215" i="7"/>
  <c r="T215" i="9"/>
  <c r="Z203" i="7"/>
  <c r="T203" i="9"/>
  <c r="Z191" i="7"/>
  <c r="T191" i="9"/>
  <c r="Z179" i="7"/>
  <c r="T179" i="9"/>
  <c r="Z167" i="7"/>
  <c r="T167" i="9"/>
  <c r="Z155" i="7"/>
  <c r="T155" i="9"/>
  <c r="Z143" i="7"/>
  <c r="T143" i="9"/>
  <c r="Z131" i="7"/>
  <c r="T131" i="9"/>
  <c r="Z119" i="7"/>
  <c r="T119" i="9"/>
  <c r="Z107" i="7"/>
  <c r="T107" i="9"/>
  <c r="Z95" i="7"/>
  <c r="T95" i="9"/>
  <c r="Z83" i="7"/>
  <c r="T83" i="9"/>
  <c r="Z71" i="7"/>
  <c r="T71" i="9"/>
  <c r="Z59" i="7"/>
  <c r="T59" i="9"/>
  <c r="Z47" i="7"/>
  <c r="T47" i="9"/>
  <c r="Z35" i="7"/>
  <c r="T35" i="9"/>
  <c r="Z23" i="7"/>
  <c r="T23" i="9"/>
  <c r="Z11" i="7"/>
  <c r="T11" i="9"/>
  <c r="Y327" i="7"/>
  <c r="U327" i="9"/>
  <c r="Y315" i="7"/>
  <c r="U315" i="9"/>
  <c r="Y303" i="7"/>
  <c r="U303" i="9"/>
  <c r="Y291" i="7"/>
  <c r="U291" i="9"/>
  <c r="Y279" i="7"/>
  <c r="U279" i="9"/>
  <c r="Y267" i="7"/>
  <c r="U267" i="9"/>
  <c r="Y255" i="7"/>
  <c r="U255" i="9"/>
  <c r="Y243" i="7"/>
  <c r="U243" i="9"/>
  <c r="Y231" i="7"/>
  <c r="U231" i="9"/>
  <c r="Y219" i="7"/>
  <c r="U219" i="9"/>
  <c r="Y207" i="7"/>
  <c r="U207" i="9"/>
  <c r="Y195" i="7"/>
  <c r="U195" i="9"/>
  <c r="Y183" i="7"/>
  <c r="U183" i="9"/>
  <c r="Y171" i="7"/>
  <c r="U171" i="9"/>
  <c r="Y159" i="7"/>
  <c r="U159" i="9"/>
  <c r="Y147" i="7"/>
  <c r="U147" i="9"/>
  <c r="Y135" i="7"/>
  <c r="U135" i="9"/>
  <c r="Y123" i="7"/>
  <c r="U123" i="9"/>
  <c r="Y111" i="7"/>
  <c r="U111" i="9"/>
  <c r="Y99" i="7"/>
  <c r="U99" i="9"/>
  <c r="Y87" i="7"/>
  <c r="U87" i="9"/>
  <c r="Y75" i="7"/>
  <c r="U75" i="9"/>
  <c r="Y63" i="7"/>
  <c r="U63" i="9"/>
  <c r="Y51" i="7"/>
  <c r="U51" i="9"/>
  <c r="Y39" i="7"/>
  <c r="U39" i="9"/>
  <c r="Y27" i="7"/>
  <c r="U27" i="9"/>
  <c r="Y15" i="7"/>
  <c r="U15" i="9"/>
  <c r="X331" i="7"/>
  <c r="V331" i="9"/>
  <c r="X319" i="7"/>
  <c r="V319" i="9"/>
  <c r="X307" i="7"/>
  <c r="V307" i="9"/>
  <c r="X295" i="7"/>
  <c r="V295" i="9"/>
  <c r="X283" i="7"/>
  <c r="V283" i="9"/>
  <c r="X271" i="7"/>
  <c r="V271" i="9"/>
  <c r="X259" i="7"/>
  <c r="V259" i="9"/>
  <c r="X247" i="7"/>
  <c r="V247" i="9"/>
  <c r="X235" i="7"/>
  <c r="V235" i="9"/>
  <c r="X223" i="7"/>
  <c r="V223" i="9"/>
  <c r="X211" i="7"/>
  <c r="V211" i="9"/>
  <c r="X199" i="7"/>
  <c r="V199" i="9"/>
  <c r="X187" i="7"/>
  <c r="V187" i="9"/>
  <c r="X175" i="7"/>
  <c r="V175" i="9"/>
  <c r="X163" i="7"/>
  <c r="V163" i="9"/>
  <c r="X151" i="7"/>
  <c r="V151" i="9"/>
  <c r="X139" i="7"/>
  <c r="V139" i="9"/>
  <c r="X127" i="7"/>
  <c r="V127" i="9"/>
  <c r="X115" i="7"/>
  <c r="V115" i="9"/>
  <c r="X103" i="7"/>
  <c r="V103" i="9"/>
  <c r="X91" i="7"/>
  <c r="V91" i="9"/>
  <c r="X79" i="7"/>
  <c r="V79" i="9"/>
  <c r="X67" i="7"/>
  <c r="V67" i="9"/>
  <c r="X55" i="7"/>
  <c r="V55" i="9"/>
  <c r="X43" i="7"/>
  <c r="V43" i="9"/>
  <c r="X31" i="7"/>
  <c r="V31" i="9"/>
  <c r="X19" i="7"/>
  <c r="V19" i="9"/>
  <c r="X7" i="7"/>
  <c r="V7" i="9"/>
  <c r="W323" i="7"/>
  <c r="W323" i="9"/>
  <c r="W311" i="7"/>
  <c r="W311" i="9"/>
  <c r="W299" i="7"/>
  <c r="W299" i="9"/>
  <c r="W287" i="7"/>
  <c r="W287" i="9"/>
  <c r="W275" i="7"/>
  <c r="W275" i="9"/>
  <c r="W263" i="7"/>
  <c r="W263" i="9"/>
  <c r="W251" i="7"/>
  <c r="W251" i="9"/>
  <c r="W239" i="7"/>
  <c r="W239" i="9"/>
  <c r="W227" i="7"/>
  <c r="W227" i="9"/>
  <c r="W215" i="7"/>
  <c r="W215" i="9"/>
  <c r="W203" i="7"/>
  <c r="W203" i="9"/>
  <c r="W191" i="7"/>
  <c r="W191" i="9"/>
  <c r="W179" i="7"/>
  <c r="W179" i="9"/>
  <c r="W167" i="7"/>
  <c r="W167" i="9"/>
  <c r="W155" i="7"/>
  <c r="W155" i="9"/>
  <c r="W143" i="7"/>
  <c r="W143" i="9"/>
  <c r="W131" i="7"/>
  <c r="W131" i="9"/>
  <c r="W119" i="7"/>
  <c r="W119" i="9"/>
  <c r="W107" i="7"/>
  <c r="W107" i="9"/>
  <c r="W95" i="7"/>
  <c r="W95" i="9"/>
  <c r="W83" i="7"/>
  <c r="W83" i="9"/>
  <c r="W71" i="7"/>
  <c r="W71" i="9"/>
  <c r="W59" i="7"/>
  <c r="W59" i="9"/>
  <c r="W47" i="7"/>
  <c r="W47" i="9"/>
  <c r="W35" i="7"/>
  <c r="W35" i="9"/>
  <c r="W23" i="7"/>
  <c r="W23" i="9"/>
  <c r="W11" i="7"/>
  <c r="W11" i="9"/>
  <c r="V327" i="7"/>
  <c r="X327" i="9"/>
  <c r="V315" i="7"/>
  <c r="X315" i="9"/>
  <c r="V303" i="7"/>
  <c r="X303" i="9"/>
  <c r="V291" i="7"/>
  <c r="X291" i="9"/>
  <c r="V279" i="7"/>
  <c r="X279" i="9"/>
  <c r="V267" i="7"/>
  <c r="X267" i="9"/>
  <c r="V255" i="7"/>
  <c r="X255" i="9"/>
  <c r="V243" i="7"/>
  <c r="V243" i="8"/>
  <c r="W243" i="8" s="1"/>
  <c r="X243" i="8" s="1"/>
  <c r="Y243" i="8" s="1"/>
  <c r="Z243" i="8" s="1"/>
  <c r="AA243" i="8" s="1"/>
  <c r="AB243" i="8" s="1"/>
  <c r="AC243" i="8" s="1"/>
  <c r="X243" i="9"/>
  <c r="V231" i="7"/>
  <c r="X231" i="9"/>
  <c r="V219" i="7"/>
  <c r="X219" i="9"/>
  <c r="V207" i="7"/>
  <c r="X207" i="9"/>
  <c r="V195" i="7"/>
  <c r="X195" i="9"/>
  <c r="V183" i="7"/>
  <c r="X183" i="9"/>
  <c r="V171" i="7"/>
  <c r="X171" i="9"/>
  <c r="V159" i="7"/>
  <c r="X159" i="9"/>
  <c r="V147" i="7"/>
  <c r="X147" i="9"/>
  <c r="V135" i="7"/>
  <c r="X135" i="9"/>
  <c r="V123" i="7"/>
  <c r="X123" i="9"/>
  <c r="V111" i="7"/>
  <c r="X111" i="9"/>
  <c r="V99" i="7"/>
  <c r="X99" i="9"/>
  <c r="V87" i="7"/>
  <c r="X87" i="9"/>
  <c r="V75" i="7"/>
  <c r="X75" i="9"/>
  <c r="V63" i="7"/>
  <c r="X63" i="9"/>
  <c r="V51" i="7"/>
  <c r="X51" i="9"/>
  <c r="V39" i="7"/>
  <c r="X39" i="9"/>
  <c r="V27" i="7"/>
  <c r="X27" i="9"/>
  <c r="V15" i="7"/>
  <c r="X15" i="9"/>
  <c r="U331" i="7"/>
  <c r="Y331" i="9"/>
  <c r="U319" i="7"/>
  <c r="Y319" i="9"/>
  <c r="U307" i="7"/>
  <c r="Y307" i="9"/>
  <c r="U295" i="7"/>
  <c r="Y295" i="9"/>
  <c r="U283" i="7"/>
  <c r="Y283" i="9"/>
  <c r="U271" i="7"/>
  <c r="Y271" i="9"/>
  <c r="U259" i="7"/>
  <c r="Y259" i="9"/>
  <c r="U247" i="7"/>
  <c r="Y247" i="9"/>
  <c r="U235" i="7"/>
  <c r="Y235" i="9"/>
  <c r="U223" i="7"/>
  <c r="Y223" i="9"/>
  <c r="U211" i="7"/>
  <c r="Y211" i="9"/>
  <c r="U199" i="7"/>
  <c r="Y199" i="9"/>
  <c r="U187" i="7"/>
  <c r="Y187" i="9"/>
  <c r="U175" i="7"/>
  <c r="Y175" i="9"/>
  <c r="U163" i="7"/>
  <c r="Y163" i="9"/>
  <c r="U151" i="7"/>
  <c r="Y151" i="9"/>
  <c r="U139" i="7"/>
  <c r="Y139" i="9"/>
  <c r="U127" i="7"/>
  <c r="Y127" i="9"/>
  <c r="U115" i="7"/>
  <c r="Y115" i="9"/>
  <c r="U103" i="7"/>
  <c r="Y103" i="9"/>
  <c r="U91" i="7"/>
  <c r="Y91" i="9"/>
  <c r="U79" i="7"/>
  <c r="Y79" i="9"/>
  <c r="U67" i="7"/>
  <c r="Y67" i="9"/>
  <c r="U55" i="7"/>
  <c r="Y55" i="9"/>
  <c r="U43" i="7"/>
  <c r="Y43" i="9"/>
  <c r="U31" i="7"/>
  <c r="Y31" i="9"/>
  <c r="U19" i="7"/>
  <c r="Y19" i="9"/>
  <c r="U7" i="7"/>
  <c r="Y7" i="9"/>
  <c r="T323" i="7"/>
  <c r="Z323" i="9"/>
  <c r="T311" i="7"/>
  <c r="Z311" i="9"/>
  <c r="T299" i="7"/>
  <c r="Z299" i="9"/>
  <c r="T287" i="7"/>
  <c r="Z287" i="9"/>
  <c r="T275" i="7"/>
  <c r="Z275" i="9"/>
  <c r="T263" i="7"/>
  <c r="Z263" i="9"/>
  <c r="T251" i="7"/>
  <c r="Z251" i="9"/>
  <c r="T239" i="7"/>
  <c r="Z239" i="9"/>
  <c r="T227" i="7"/>
  <c r="Z227" i="9"/>
  <c r="T215" i="7"/>
  <c r="Z215" i="9"/>
  <c r="T203" i="7"/>
  <c r="Z203" i="9"/>
  <c r="T191" i="7"/>
  <c r="Z191" i="9"/>
  <c r="T179" i="7"/>
  <c r="Z179" i="9"/>
  <c r="T167" i="7"/>
  <c r="Z167" i="9"/>
  <c r="T155" i="7"/>
  <c r="Z155" i="9"/>
  <c r="T143" i="7"/>
  <c r="Z143" i="9"/>
  <c r="T131" i="7"/>
  <c r="Z131" i="9"/>
  <c r="T119" i="7"/>
  <c r="Z119" i="9"/>
  <c r="T107" i="7"/>
  <c r="Z107" i="9"/>
  <c r="T95" i="7"/>
  <c r="Z95" i="9"/>
  <c r="T83" i="7"/>
  <c r="Z83" i="9"/>
  <c r="T71" i="7"/>
  <c r="Z71" i="9"/>
  <c r="T59" i="7"/>
  <c r="Z59" i="9"/>
  <c r="T47" i="7"/>
  <c r="Z47" i="9"/>
  <c r="T35" i="7"/>
  <c r="Z35" i="9"/>
  <c r="T23" i="7"/>
  <c r="Z23" i="9"/>
  <c r="T11" i="7"/>
  <c r="Z11" i="9"/>
  <c r="S327" i="7"/>
  <c r="S327" i="8"/>
  <c r="T327" i="8" s="1"/>
  <c r="U327" i="8" s="1"/>
  <c r="V327" i="8" s="1"/>
  <c r="W327" i="8" s="1"/>
  <c r="AA327" i="9"/>
  <c r="S315" i="7"/>
  <c r="AA315" i="9"/>
  <c r="S303" i="7"/>
  <c r="AA303" i="9"/>
  <c r="S291" i="7"/>
  <c r="AA291" i="9"/>
  <c r="S279" i="7"/>
  <c r="S279" i="8"/>
  <c r="T279" i="8" s="1"/>
  <c r="U279" i="8" s="1"/>
  <c r="V279" i="8" s="1"/>
  <c r="W279" i="8" s="1"/>
  <c r="X279" i="8" s="1"/>
  <c r="Y279" i="8" s="1"/>
  <c r="Z279" i="8" s="1"/>
  <c r="AA279" i="8" s="1"/>
  <c r="AB279" i="8" s="1"/>
  <c r="AC279" i="8" s="1"/>
  <c r="AA279" i="9"/>
  <c r="S267" i="7"/>
  <c r="S267" i="8"/>
  <c r="T267" i="8" s="1"/>
  <c r="U267" i="8" s="1"/>
  <c r="V267" i="8" s="1"/>
  <c r="W267" i="8" s="1"/>
  <c r="X267" i="8" s="1"/>
  <c r="Y267" i="8" s="1"/>
  <c r="Z267" i="8" s="1"/>
  <c r="AA267" i="8" s="1"/>
  <c r="AB267" i="8" s="1"/>
  <c r="AC267" i="8" s="1"/>
  <c r="AA267" i="9"/>
  <c r="S255" i="7"/>
  <c r="AA255" i="9"/>
  <c r="S243" i="7"/>
  <c r="AA243" i="9"/>
  <c r="S231" i="7"/>
  <c r="AA231" i="9"/>
  <c r="S219" i="7"/>
  <c r="AA219" i="9"/>
  <c r="S207" i="7"/>
  <c r="AA207" i="9"/>
  <c r="S195" i="7"/>
  <c r="AA195" i="9"/>
  <c r="S183" i="7"/>
  <c r="AA183" i="9"/>
  <c r="S171" i="7"/>
  <c r="AA171" i="9"/>
  <c r="S159" i="7"/>
  <c r="AA159" i="9"/>
  <c r="S147" i="7"/>
  <c r="AA147" i="9"/>
  <c r="S135" i="7"/>
  <c r="AA135" i="9"/>
  <c r="S123" i="7"/>
  <c r="AA123" i="9"/>
  <c r="S111" i="7"/>
  <c r="AA111" i="9"/>
  <c r="S99" i="7"/>
  <c r="AA99" i="9"/>
  <c r="S87" i="7"/>
  <c r="AA87" i="9"/>
  <c r="S75" i="7"/>
  <c r="AA75" i="9"/>
  <c r="S63" i="7"/>
  <c r="AA63" i="9"/>
  <c r="S51" i="7"/>
  <c r="AA51" i="9"/>
  <c r="S39" i="7"/>
  <c r="AA39" i="9"/>
  <c r="S27" i="7"/>
  <c r="AA27" i="9"/>
  <c r="S15" i="7"/>
  <c r="AA15" i="9"/>
  <c r="R331" i="7"/>
  <c r="AB331" i="9"/>
  <c r="R319" i="7"/>
  <c r="AB319" i="9"/>
  <c r="R307" i="7"/>
  <c r="AB307" i="9"/>
  <c r="R295" i="7"/>
  <c r="AB295" i="9"/>
  <c r="R283" i="7"/>
  <c r="AB283" i="9"/>
  <c r="R271" i="7"/>
  <c r="AB271" i="9"/>
  <c r="R259" i="7"/>
  <c r="AB259" i="9"/>
  <c r="R247" i="7"/>
  <c r="AB247" i="9"/>
  <c r="R235" i="7"/>
  <c r="AB235" i="9"/>
  <c r="R223" i="7"/>
  <c r="AB223" i="9"/>
  <c r="R211" i="7"/>
  <c r="AB211" i="9"/>
  <c r="R199" i="7"/>
  <c r="AB199" i="9"/>
  <c r="R187" i="7"/>
  <c r="AB187" i="9"/>
  <c r="R175" i="7"/>
  <c r="AB175" i="9"/>
  <c r="R163" i="7"/>
  <c r="AB163" i="9"/>
  <c r="R151" i="7"/>
  <c r="AB151" i="9"/>
  <c r="R139" i="7"/>
  <c r="AB139" i="9"/>
  <c r="R127" i="7"/>
  <c r="AB127" i="9"/>
  <c r="R115" i="7"/>
  <c r="AB115" i="9"/>
  <c r="R103" i="7"/>
  <c r="AB103" i="9"/>
  <c r="R91" i="7"/>
  <c r="AB91" i="9"/>
  <c r="R79" i="7"/>
  <c r="AB79" i="9"/>
  <c r="R67" i="7"/>
  <c r="AB67" i="9"/>
  <c r="R55" i="7"/>
  <c r="AB55" i="9"/>
  <c r="R43" i="7"/>
  <c r="AB43" i="9"/>
  <c r="R31" i="7"/>
  <c r="AB31" i="9"/>
  <c r="R19" i="7"/>
  <c r="AB19" i="9"/>
  <c r="R7" i="7"/>
  <c r="AB7" i="9"/>
  <c r="Q323" i="7"/>
  <c r="Q323" i="8"/>
  <c r="R323" i="8" s="1"/>
  <c r="AC323" i="9"/>
  <c r="Q311" i="7"/>
  <c r="Q311" i="8"/>
  <c r="R311" i="8" s="1"/>
  <c r="S311" i="8" s="1"/>
  <c r="T311" i="8" s="1"/>
  <c r="U311" i="8" s="1"/>
  <c r="V311" i="8" s="1"/>
  <c r="W311" i="8" s="1"/>
  <c r="X311" i="8" s="1"/>
  <c r="Y311" i="8" s="1"/>
  <c r="Z311" i="8" s="1"/>
  <c r="AA311" i="8" s="1"/>
  <c r="AB311" i="8" s="1"/>
  <c r="AC311" i="8" s="1"/>
  <c r="AC311" i="9"/>
  <c r="Q299" i="7"/>
  <c r="Q299" i="8"/>
  <c r="R299" i="8" s="1"/>
  <c r="S299" i="8" s="1"/>
  <c r="T299" i="8" s="1"/>
  <c r="U299" i="8" s="1"/>
  <c r="V299" i="8" s="1"/>
  <c r="W299" i="8" s="1"/>
  <c r="X299" i="8" s="1"/>
  <c r="Y299" i="8" s="1"/>
  <c r="Z299" i="8" s="1"/>
  <c r="AA299" i="8" s="1"/>
  <c r="AB299" i="8" s="1"/>
  <c r="AC299" i="8" s="1"/>
  <c r="AC299" i="9"/>
  <c r="Q287" i="7"/>
  <c r="Q287" i="8"/>
  <c r="R287" i="8" s="1"/>
  <c r="S287" i="8" s="1"/>
  <c r="T287" i="8" s="1"/>
  <c r="U287" i="8" s="1"/>
  <c r="V287" i="8" s="1"/>
  <c r="W287" i="8" s="1"/>
  <c r="X287" i="8" s="1"/>
  <c r="Y287" i="8" s="1"/>
  <c r="Z287" i="8" s="1"/>
  <c r="AA287" i="8" s="1"/>
  <c r="AB287" i="8" s="1"/>
  <c r="AC287" i="8" s="1"/>
  <c r="AC287" i="9"/>
  <c r="Q275" i="7"/>
  <c r="Q275" i="8"/>
  <c r="R275" i="8" s="1"/>
  <c r="S275" i="8" s="1"/>
  <c r="T275" i="8" s="1"/>
  <c r="U275" i="8" s="1"/>
  <c r="V275" i="8" s="1"/>
  <c r="W275" i="8" s="1"/>
  <c r="X275" i="8" s="1"/>
  <c r="Y275" i="8" s="1"/>
  <c r="Z275" i="8" s="1"/>
  <c r="AA275" i="8" s="1"/>
  <c r="AB275" i="8" s="1"/>
  <c r="AC275" i="8" s="1"/>
  <c r="AC275" i="9"/>
  <c r="Q263" i="7"/>
  <c r="Q263" i="8"/>
  <c r="R263" i="8" s="1"/>
  <c r="AC263" i="9"/>
  <c r="Q251" i="7"/>
  <c r="Q251" i="8"/>
  <c r="R251" i="8" s="1"/>
  <c r="S251" i="8" s="1"/>
  <c r="T251" i="8" s="1"/>
  <c r="U251" i="8" s="1"/>
  <c r="V251" i="8" s="1"/>
  <c r="W251" i="8" s="1"/>
  <c r="X251" i="8" s="1"/>
  <c r="Y251" i="8" s="1"/>
  <c r="Z251" i="8" s="1"/>
  <c r="AA251" i="8" s="1"/>
  <c r="AB251" i="8" s="1"/>
  <c r="AC251" i="8" s="1"/>
  <c r="AC251" i="9"/>
  <c r="Q239" i="7"/>
  <c r="Q239" i="8"/>
  <c r="R239" i="8" s="1"/>
  <c r="S239" i="8" s="1"/>
  <c r="T239" i="8" s="1"/>
  <c r="U239" i="8" s="1"/>
  <c r="V239" i="8" s="1"/>
  <c r="W239" i="8" s="1"/>
  <c r="X239" i="8" s="1"/>
  <c r="Y239" i="8" s="1"/>
  <c r="Z239" i="8" s="1"/>
  <c r="AA239" i="8" s="1"/>
  <c r="AB239" i="8" s="1"/>
  <c r="AC239" i="8" s="1"/>
  <c r="AC239" i="9"/>
  <c r="Q227" i="7"/>
  <c r="Q227" i="8"/>
  <c r="R227" i="8" s="1"/>
  <c r="S227" i="8" s="1"/>
  <c r="T227" i="8" s="1"/>
  <c r="U227" i="8" s="1"/>
  <c r="V227" i="8" s="1"/>
  <c r="W227" i="8" s="1"/>
  <c r="X227" i="8" s="1"/>
  <c r="Y227" i="8" s="1"/>
  <c r="Z227" i="8" s="1"/>
  <c r="AA227" i="8" s="1"/>
  <c r="AB227" i="8" s="1"/>
  <c r="AC227" i="8" s="1"/>
  <c r="AC227" i="9"/>
  <c r="Q215" i="7"/>
  <c r="Q215" i="8"/>
  <c r="R215" i="8" s="1"/>
  <c r="S215" i="8" s="1"/>
  <c r="T215" i="8" s="1"/>
  <c r="U215" i="8" s="1"/>
  <c r="V215" i="8" s="1"/>
  <c r="W215" i="8" s="1"/>
  <c r="X215" i="8" s="1"/>
  <c r="Y215" i="8" s="1"/>
  <c r="Z215" i="8" s="1"/>
  <c r="AA215" i="8" s="1"/>
  <c r="AB215" i="8" s="1"/>
  <c r="AC215" i="8" s="1"/>
  <c r="AC215" i="9"/>
  <c r="Q203" i="7"/>
  <c r="Q203" i="8"/>
  <c r="R203" i="8" s="1"/>
  <c r="S203" i="8" s="1"/>
  <c r="T203" i="8" s="1"/>
  <c r="U203" i="8" s="1"/>
  <c r="V203" i="8" s="1"/>
  <c r="W203" i="8" s="1"/>
  <c r="X203" i="8" s="1"/>
  <c r="Y203" i="8" s="1"/>
  <c r="Z203" i="8" s="1"/>
  <c r="AA203" i="8" s="1"/>
  <c r="AB203" i="8" s="1"/>
  <c r="AC203" i="8" s="1"/>
  <c r="AC203" i="9"/>
  <c r="Q191" i="7"/>
  <c r="Q191" i="8"/>
  <c r="R191" i="8" s="1"/>
  <c r="S191" i="8" s="1"/>
  <c r="T191" i="8" s="1"/>
  <c r="U191" i="8" s="1"/>
  <c r="V191" i="8" s="1"/>
  <c r="W191" i="8" s="1"/>
  <c r="X191" i="8" s="1"/>
  <c r="Y191" i="8" s="1"/>
  <c r="Z191" i="8" s="1"/>
  <c r="AA191" i="8" s="1"/>
  <c r="AB191" i="8" s="1"/>
  <c r="AC191" i="8" s="1"/>
  <c r="AC191" i="9"/>
  <c r="Q179" i="7"/>
  <c r="Q179" i="8"/>
  <c r="R179" i="8" s="1"/>
  <c r="S179" i="8" s="1"/>
  <c r="T179" i="8" s="1"/>
  <c r="U179" i="8" s="1"/>
  <c r="V179" i="8" s="1"/>
  <c r="W179" i="8" s="1"/>
  <c r="X179" i="8" s="1"/>
  <c r="Y179" i="8" s="1"/>
  <c r="Z179" i="8" s="1"/>
  <c r="AA179" i="8" s="1"/>
  <c r="AB179" i="8" s="1"/>
  <c r="AC179" i="8" s="1"/>
  <c r="AC179" i="9"/>
  <c r="Q167" i="7"/>
  <c r="Q167" i="8"/>
  <c r="R167" i="8" s="1"/>
  <c r="S167" i="8" s="1"/>
  <c r="T167" i="8" s="1"/>
  <c r="U167" i="8" s="1"/>
  <c r="V167" i="8" s="1"/>
  <c r="W167" i="8" s="1"/>
  <c r="X167" i="8" s="1"/>
  <c r="Y167" i="8" s="1"/>
  <c r="Z167" i="8" s="1"/>
  <c r="AA167" i="8" s="1"/>
  <c r="AB167" i="8" s="1"/>
  <c r="AC167" i="8" s="1"/>
  <c r="AC167" i="9"/>
  <c r="Q155" i="7"/>
  <c r="Q155" i="8"/>
  <c r="R155" i="8" s="1"/>
  <c r="S155" i="8" s="1"/>
  <c r="T155" i="8" s="1"/>
  <c r="U155" i="8" s="1"/>
  <c r="V155" i="8" s="1"/>
  <c r="W155" i="8" s="1"/>
  <c r="X155" i="8" s="1"/>
  <c r="Y155" i="8" s="1"/>
  <c r="Z155" i="8" s="1"/>
  <c r="AA155" i="8" s="1"/>
  <c r="AB155" i="8" s="1"/>
  <c r="AC155" i="8" s="1"/>
  <c r="AC155" i="9"/>
  <c r="Q143" i="7"/>
  <c r="Q143" i="8"/>
  <c r="R143" i="8" s="1"/>
  <c r="S143" i="8" s="1"/>
  <c r="T143" i="8" s="1"/>
  <c r="U143" i="8" s="1"/>
  <c r="V143" i="8" s="1"/>
  <c r="W143" i="8" s="1"/>
  <c r="X143" i="8" s="1"/>
  <c r="Y143" i="8" s="1"/>
  <c r="Z143" i="8" s="1"/>
  <c r="AA143" i="8" s="1"/>
  <c r="AB143" i="8" s="1"/>
  <c r="AC143" i="8" s="1"/>
  <c r="AC143" i="9"/>
  <c r="Q131" i="7"/>
  <c r="Q131" i="8"/>
  <c r="R131" i="8" s="1"/>
  <c r="S131" i="8" s="1"/>
  <c r="T131" i="8" s="1"/>
  <c r="U131" i="8" s="1"/>
  <c r="V131" i="8" s="1"/>
  <c r="W131" i="8" s="1"/>
  <c r="X131" i="8" s="1"/>
  <c r="Y131" i="8" s="1"/>
  <c r="Z131" i="8" s="1"/>
  <c r="AA131" i="8" s="1"/>
  <c r="AB131" i="8" s="1"/>
  <c r="AC131" i="8" s="1"/>
  <c r="AC131" i="9"/>
  <c r="Q119" i="7"/>
  <c r="Q119" i="8"/>
  <c r="R119" i="8" s="1"/>
  <c r="S119" i="8" s="1"/>
  <c r="T119" i="8" s="1"/>
  <c r="U119" i="8" s="1"/>
  <c r="V119" i="8" s="1"/>
  <c r="W119" i="8" s="1"/>
  <c r="X119" i="8" s="1"/>
  <c r="Y119" i="8" s="1"/>
  <c r="Z119" i="8" s="1"/>
  <c r="AA119" i="8" s="1"/>
  <c r="AB119" i="8" s="1"/>
  <c r="AC119" i="8" s="1"/>
  <c r="AC119" i="9"/>
  <c r="Q107" i="7"/>
  <c r="Q107" i="8"/>
  <c r="R107" i="8" s="1"/>
  <c r="AC107" i="9"/>
  <c r="Q95" i="7"/>
  <c r="Q95" i="8"/>
  <c r="R95" i="8" s="1"/>
  <c r="S95" i="8" s="1"/>
  <c r="T95" i="8" s="1"/>
  <c r="U95" i="8" s="1"/>
  <c r="V95" i="8" s="1"/>
  <c r="W95" i="8" s="1"/>
  <c r="X95" i="8" s="1"/>
  <c r="Y95" i="8" s="1"/>
  <c r="Z95" i="8" s="1"/>
  <c r="AA95" i="8" s="1"/>
  <c r="AB95" i="8" s="1"/>
  <c r="AC95" i="8" s="1"/>
  <c r="AC95" i="9"/>
  <c r="Q83" i="7"/>
  <c r="Q83" i="8"/>
  <c r="R83" i="8" s="1"/>
  <c r="S83" i="8" s="1"/>
  <c r="T83" i="8" s="1"/>
  <c r="U83" i="8" s="1"/>
  <c r="V83" i="8" s="1"/>
  <c r="W83" i="8" s="1"/>
  <c r="X83" i="8" s="1"/>
  <c r="Y83" i="8" s="1"/>
  <c r="Z83" i="8" s="1"/>
  <c r="AA83" i="8" s="1"/>
  <c r="AB83" i="8" s="1"/>
  <c r="AC83" i="8" s="1"/>
  <c r="AC83" i="9"/>
  <c r="Q71" i="7"/>
  <c r="Q71" i="8"/>
  <c r="R71" i="8" s="1"/>
  <c r="S71" i="8" s="1"/>
  <c r="T71" i="8" s="1"/>
  <c r="U71" i="8" s="1"/>
  <c r="V71" i="8" s="1"/>
  <c r="W71" i="8" s="1"/>
  <c r="X71" i="8" s="1"/>
  <c r="Y71" i="8" s="1"/>
  <c r="Z71" i="8" s="1"/>
  <c r="AA71" i="8" s="1"/>
  <c r="AB71" i="8" s="1"/>
  <c r="AC71" i="8" s="1"/>
  <c r="AC71" i="9"/>
  <c r="Q59" i="7"/>
  <c r="Q59" i="8"/>
  <c r="R59" i="8" s="1"/>
  <c r="S59" i="8" s="1"/>
  <c r="T59" i="8" s="1"/>
  <c r="U59" i="8" s="1"/>
  <c r="V59" i="8" s="1"/>
  <c r="W59" i="8" s="1"/>
  <c r="X59" i="8" s="1"/>
  <c r="Y59" i="8" s="1"/>
  <c r="Z59" i="8" s="1"/>
  <c r="AA59" i="8" s="1"/>
  <c r="AB59" i="8" s="1"/>
  <c r="AC59" i="8" s="1"/>
  <c r="AC59" i="9"/>
  <c r="Q47" i="7"/>
  <c r="Q47" i="8"/>
  <c r="R47" i="8" s="1"/>
  <c r="S47" i="8" s="1"/>
  <c r="T47" i="8" s="1"/>
  <c r="U47" i="8" s="1"/>
  <c r="V47" i="8" s="1"/>
  <c r="W47" i="8" s="1"/>
  <c r="X47" i="8" s="1"/>
  <c r="Y47" i="8" s="1"/>
  <c r="Z47" i="8" s="1"/>
  <c r="AA47" i="8" s="1"/>
  <c r="AB47" i="8" s="1"/>
  <c r="AC47" i="8" s="1"/>
  <c r="AC47" i="9"/>
  <c r="Q35" i="7"/>
  <c r="Q35" i="8"/>
  <c r="R35" i="8" s="1"/>
  <c r="S35" i="8" s="1"/>
  <c r="T35" i="8" s="1"/>
  <c r="U35" i="8" s="1"/>
  <c r="V35" i="8" s="1"/>
  <c r="W35" i="8" s="1"/>
  <c r="X35" i="8" s="1"/>
  <c r="Y35" i="8" s="1"/>
  <c r="Z35" i="8" s="1"/>
  <c r="AA35" i="8" s="1"/>
  <c r="AB35" i="8" s="1"/>
  <c r="AC35" i="8" s="1"/>
  <c r="AC35" i="9"/>
  <c r="Q23" i="7"/>
  <c r="Q23" i="8"/>
  <c r="R23" i="8" s="1"/>
  <c r="S23" i="8" s="1"/>
  <c r="T23" i="8" s="1"/>
  <c r="U23" i="8" s="1"/>
  <c r="V23" i="8" s="1"/>
  <c r="W23" i="8" s="1"/>
  <c r="X23" i="8" s="1"/>
  <c r="Y23" i="8" s="1"/>
  <c r="Z23" i="8" s="1"/>
  <c r="AA23" i="8" s="1"/>
  <c r="AB23" i="8" s="1"/>
  <c r="AC23" i="8" s="1"/>
  <c r="AC23" i="9"/>
  <c r="Q11" i="7"/>
  <c r="Q11" i="8"/>
  <c r="R11" i="8" s="1"/>
  <c r="S11" i="8" s="1"/>
  <c r="T11" i="8" s="1"/>
  <c r="U11" i="8" s="1"/>
  <c r="V11" i="8" s="1"/>
  <c r="W11" i="8" s="1"/>
  <c r="X11" i="8" s="1"/>
  <c r="Y11" i="8" s="1"/>
  <c r="Z11" i="8" s="1"/>
  <c r="AA11" i="8" s="1"/>
  <c r="AB11" i="8" s="1"/>
  <c r="AC11" i="8" s="1"/>
  <c r="AC11" i="9"/>
  <c r="AT339" i="13"/>
  <c r="AG339" i="13"/>
  <c r="AT339" i="12"/>
  <c r="AG339" i="12"/>
  <c r="AT339" i="11"/>
  <c r="AG339" i="11"/>
  <c r="AK353" i="13"/>
  <c r="AX353" i="13"/>
  <c r="AK353" i="12"/>
  <c r="AX353" i="12"/>
  <c r="AX353" i="11"/>
  <c r="AK353" i="11"/>
  <c r="AG357" i="13"/>
  <c r="AT357" i="13"/>
  <c r="AG357" i="12"/>
  <c r="AT357" i="12"/>
  <c r="AT357" i="11"/>
  <c r="AG357" i="11"/>
  <c r="AY332" i="13"/>
  <c r="AL332" i="13"/>
  <c r="AY332" i="12"/>
  <c r="AL332" i="12"/>
  <c r="AY332" i="11"/>
  <c r="AL332" i="11"/>
  <c r="AU336" i="13"/>
  <c r="AH336" i="13"/>
  <c r="AU336" i="12"/>
  <c r="AH336" i="12"/>
  <c r="AH336" i="11"/>
  <c r="AU336" i="11"/>
  <c r="AL350" i="13"/>
  <c r="AY350" i="13"/>
  <c r="AL350" i="12"/>
  <c r="AY350" i="12"/>
  <c r="AY350" i="11"/>
  <c r="AL350" i="11"/>
  <c r="R352" i="13"/>
  <c r="E352" i="13"/>
  <c r="R352" i="12"/>
  <c r="E352" i="12"/>
  <c r="R352" i="11"/>
  <c r="E352" i="11"/>
  <c r="AS339" i="13"/>
  <c r="AF339" i="13"/>
  <c r="AS339" i="12"/>
  <c r="AF339" i="12"/>
  <c r="AS339" i="11"/>
  <c r="AF339" i="11"/>
  <c r="AA336" i="13"/>
  <c r="N336" i="13"/>
  <c r="N336" i="12"/>
  <c r="AA336" i="12"/>
  <c r="AA336" i="11"/>
  <c r="N336" i="11"/>
  <c r="W354" i="13"/>
  <c r="J354" i="13"/>
  <c r="J354" i="12"/>
  <c r="W354" i="12"/>
  <c r="W354" i="11"/>
  <c r="J354" i="11"/>
  <c r="AW351" i="13"/>
  <c r="AJ351" i="13"/>
  <c r="AW351" i="12"/>
  <c r="AJ351" i="12"/>
  <c r="AW351" i="11"/>
  <c r="AJ351" i="11"/>
  <c r="AR345" i="13"/>
  <c r="AE345" i="13"/>
  <c r="AR345" i="12"/>
  <c r="AE345" i="12"/>
  <c r="AR345" i="11"/>
  <c r="AE345" i="11"/>
  <c r="N342" i="13"/>
  <c r="AA342" i="13"/>
  <c r="AA342" i="12"/>
  <c r="N342" i="12"/>
  <c r="AA342" i="11"/>
  <c r="N342" i="11"/>
  <c r="AR343" i="13"/>
  <c r="AE343" i="13"/>
  <c r="AR343" i="12"/>
  <c r="AE343" i="12"/>
  <c r="AR343" i="11"/>
  <c r="AE343" i="11"/>
  <c r="AV354" i="13"/>
  <c r="AI354" i="13"/>
  <c r="AI354" i="12"/>
  <c r="AV354" i="12"/>
  <c r="AV354" i="11"/>
  <c r="AI354" i="11"/>
  <c r="AW345" i="13"/>
  <c r="AJ345" i="13"/>
  <c r="AW345" i="12"/>
  <c r="AJ345" i="12"/>
  <c r="AW345" i="11"/>
  <c r="AJ345" i="11"/>
  <c r="Q357" i="13"/>
  <c r="D357" i="13"/>
  <c r="D357" i="12"/>
  <c r="Q357" i="12"/>
  <c r="Q357" i="11"/>
  <c r="D357" i="11"/>
  <c r="AK333" i="13"/>
  <c r="AX333" i="13"/>
  <c r="AX333" i="12"/>
  <c r="AK333" i="12"/>
  <c r="AX333" i="11"/>
  <c r="AK333" i="11"/>
  <c r="BB338" i="13"/>
  <c r="AO338" i="13"/>
  <c r="BB338" i="12"/>
  <c r="AO338" i="12"/>
  <c r="BB338" i="11"/>
  <c r="AO338" i="11"/>
  <c r="AB344" i="13"/>
  <c r="O344" i="13"/>
  <c r="AB344" i="12"/>
  <c r="O344" i="12"/>
  <c r="AB344" i="11"/>
  <c r="O344" i="11"/>
  <c r="AT355" i="13"/>
  <c r="AG355" i="13"/>
  <c r="AG355" i="12"/>
  <c r="AT355" i="12"/>
  <c r="AT355" i="11"/>
  <c r="AG355" i="11"/>
  <c r="T358" i="13"/>
  <c r="G358" i="13"/>
  <c r="G358" i="12"/>
  <c r="T358" i="12"/>
  <c r="T358" i="11"/>
  <c r="G358" i="11"/>
  <c r="H332" i="13"/>
  <c r="U332" i="13"/>
  <c r="U332" i="12"/>
  <c r="H332" i="12"/>
  <c r="U332" i="11"/>
  <c r="H332" i="11"/>
  <c r="AU334" i="13"/>
  <c r="AH334" i="13"/>
  <c r="AU334" i="12"/>
  <c r="AH334" i="12"/>
  <c r="AU334" i="11"/>
  <c r="AH334" i="11"/>
  <c r="U340" i="13"/>
  <c r="H340" i="13"/>
  <c r="U340" i="12"/>
  <c r="H340" i="12"/>
  <c r="U340" i="11"/>
  <c r="H340" i="11"/>
  <c r="AY342" i="13"/>
  <c r="AL342" i="13"/>
  <c r="AY342" i="12"/>
  <c r="AL342" i="12"/>
  <c r="AY342" i="11"/>
  <c r="AL342" i="11"/>
  <c r="BC347" i="13"/>
  <c r="AP347" i="13"/>
  <c r="BC347" i="12"/>
  <c r="AP347" i="12"/>
  <c r="BC347" i="11"/>
  <c r="AP347" i="11"/>
  <c r="AQ353" i="13"/>
  <c r="AD353" i="13"/>
  <c r="AD353" i="12"/>
  <c r="AQ353" i="12"/>
  <c r="AQ353" i="11"/>
  <c r="AD353" i="11"/>
  <c r="AR357" i="13"/>
  <c r="AE357" i="13"/>
  <c r="AE357" i="12"/>
  <c r="AR357" i="12"/>
  <c r="AR357" i="11"/>
  <c r="AE357" i="11"/>
  <c r="I337" i="13"/>
  <c r="V337" i="13"/>
  <c r="V337" i="12"/>
  <c r="I337" i="12"/>
  <c r="V337" i="11"/>
  <c r="I337" i="11"/>
  <c r="AV340" i="13"/>
  <c r="AI340" i="13"/>
  <c r="AV340" i="12"/>
  <c r="AI340" i="12"/>
  <c r="AV340" i="11"/>
  <c r="AI340" i="11"/>
  <c r="AR344" i="13"/>
  <c r="AE344" i="13"/>
  <c r="AR344" i="12"/>
  <c r="AE344" i="12"/>
  <c r="AR344" i="11"/>
  <c r="AE344" i="11"/>
  <c r="AZ348" i="13"/>
  <c r="AM348" i="13"/>
  <c r="AZ348" i="12"/>
  <c r="AM348" i="12"/>
  <c r="AZ348" i="11"/>
  <c r="AM348" i="11"/>
  <c r="AI355" i="13"/>
  <c r="AV355" i="13"/>
  <c r="AI355" i="12"/>
  <c r="AV355" i="12"/>
  <c r="AV355" i="11"/>
  <c r="AI355" i="11"/>
  <c r="X341" i="13"/>
  <c r="K341" i="13"/>
  <c r="X341" i="12"/>
  <c r="K341" i="12"/>
  <c r="X341" i="11"/>
  <c r="K341" i="11"/>
  <c r="Q342" i="13"/>
  <c r="D342" i="13"/>
  <c r="Q342" i="12"/>
  <c r="D342" i="12"/>
  <c r="Q342" i="11"/>
  <c r="D342" i="11"/>
  <c r="BA354" i="13"/>
  <c r="AN354" i="13"/>
  <c r="AN354" i="12"/>
  <c r="BA354" i="12"/>
  <c r="AN354" i="11"/>
  <c r="BA354" i="11"/>
  <c r="Y346" i="13"/>
  <c r="L346" i="13"/>
  <c r="Y346" i="12"/>
  <c r="L346" i="12"/>
  <c r="Y346" i="11"/>
  <c r="L346" i="11"/>
  <c r="T335" i="13"/>
  <c r="G335" i="13"/>
  <c r="T335" i="12"/>
  <c r="G335" i="12"/>
  <c r="T335" i="11"/>
  <c r="G335" i="11"/>
  <c r="AX337" i="13"/>
  <c r="AK337" i="13"/>
  <c r="AX337" i="12"/>
  <c r="AK337" i="12"/>
  <c r="AX337" i="11"/>
  <c r="AK337" i="11"/>
  <c r="BB342" i="13"/>
  <c r="AO342" i="13"/>
  <c r="BB342" i="12"/>
  <c r="AO342" i="12"/>
  <c r="BB342" i="11"/>
  <c r="AO342" i="11"/>
  <c r="AB348" i="13"/>
  <c r="O348" i="13"/>
  <c r="AB348" i="12"/>
  <c r="O348" i="12"/>
  <c r="O348" i="11"/>
  <c r="AB348" i="11"/>
  <c r="AY343" i="13"/>
  <c r="AL343" i="13"/>
  <c r="AY343" i="12"/>
  <c r="AL343" i="12"/>
  <c r="AY343" i="11"/>
  <c r="AL343" i="11"/>
  <c r="AQ351" i="13"/>
  <c r="AD351" i="13"/>
  <c r="AD351" i="12"/>
  <c r="AQ351" i="12"/>
  <c r="AQ351" i="11"/>
  <c r="AD351" i="11"/>
  <c r="AU359" i="13"/>
  <c r="AH359" i="13"/>
  <c r="AU359" i="12"/>
  <c r="AH359" i="12"/>
  <c r="AU359" i="11"/>
  <c r="AH359" i="11"/>
  <c r="R316" i="13"/>
  <c r="E316" i="13"/>
  <c r="E316" i="12"/>
  <c r="R316" i="12"/>
  <c r="R316" i="11"/>
  <c r="E316" i="11"/>
  <c r="C84" i="7"/>
  <c r="C84" i="13"/>
  <c r="C84" i="12"/>
  <c r="C84" i="11"/>
  <c r="C180" i="7"/>
  <c r="C180" i="13"/>
  <c r="C180" i="12"/>
  <c r="C180" i="11"/>
  <c r="C288" i="7"/>
  <c r="C288" i="13"/>
  <c r="C288" i="12"/>
  <c r="C288" i="11"/>
  <c r="P325" i="7"/>
  <c r="D325" i="9"/>
  <c r="P289" i="8"/>
  <c r="D289" i="9"/>
  <c r="AB323" i="13"/>
  <c r="O323" i="13"/>
  <c r="AB323" i="12"/>
  <c r="O323" i="12"/>
  <c r="AB323" i="11"/>
  <c r="O323" i="11"/>
  <c r="R318" i="13"/>
  <c r="E318" i="13"/>
  <c r="E318" i="12"/>
  <c r="R318" i="12"/>
  <c r="R318" i="11"/>
  <c r="E318" i="11"/>
  <c r="C41" i="7"/>
  <c r="C41" i="13"/>
  <c r="C41" i="12"/>
  <c r="C41" i="11"/>
  <c r="C89" i="7"/>
  <c r="C89" i="13"/>
  <c r="C89" i="12"/>
  <c r="C89" i="11"/>
  <c r="C149" i="7"/>
  <c r="C149" i="13"/>
  <c r="C149" i="12"/>
  <c r="C149" i="11"/>
  <c r="C197" i="7"/>
  <c r="C197" i="13"/>
  <c r="C197" i="12"/>
  <c r="C197" i="11"/>
  <c r="C245" i="7"/>
  <c r="C245" i="13"/>
  <c r="C245" i="12"/>
  <c r="C245" i="11"/>
  <c r="C269" i="7"/>
  <c r="C269" i="13"/>
  <c r="C269" i="12"/>
  <c r="C269" i="11"/>
  <c r="C305" i="7"/>
  <c r="C305" i="13"/>
  <c r="C305" i="12"/>
  <c r="C305" i="11"/>
  <c r="E12" i="9"/>
  <c r="Z321" i="13"/>
  <c r="M321" i="13"/>
  <c r="M321" i="12"/>
  <c r="Z321" i="12"/>
  <c r="Z321" i="11"/>
  <c r="M321" i="11"/>
  <c r="U328" i="13"/>
  <c r="H328" i="13"/>
  <c r="U328" i="12"/>
  <c r="H328" i="12"/>
  <c r="U328" i="11"/>
  <c r="H328" i="11"/>
  <c r="S324" i="13"/>
  <c r="F324" i="13"/>
  <c r="F324" i="12"/>
  <c r="S324" i="12"/>
  <c r="S324" i="11"/>
  <c r="F324" i="11"/>
  <c r="Q318" i="13"/>
  <c r="D318" i="13"/>
  <c r="D318" i="12"/>
  <c r="Q318" i="12"/>
  <c r="Q318" i="11"/>
  <c r="D318" i="11"/>
  <c r="C6" i="7"/>
  <c r="C6" i="13"/>
  <c r="C6" i="12"/>
  <c r="C6" i="11"/>
  <c r="C30" i="7"/>
  <c r="C30" i="13"/>
  <c r="C30" i="12"/>
  <c r="C30" i="11"/>
  <c r="C54" i="7"/>
  <c r="C54" i="13"/>
  <c r="C54" i="12"/>
  <c r="C54" i="11"/>
  <c r="C78" i="7"/>
  <c r="C78" i="13"/>
  <c r="C78" i="12"/>
  <c r="C78" i="11"/>
  <c r="C102" i="7"/>
  <c r="C102" i="13"/>
  <c r="C102" i="12"/>
  <c r="C102" i="11"/>
  <c r="C138" i="7"/>
  <c r="C138" i="13"/>
  <c r="C138" i="12"/>
  <c r="C138" i="11"/>
  <c r="C162" i="7"/>
  <c r="C162" i="13"/>
  <c r="C162" i="12"/>
  <c r="C162" i="11"/>
  <c r="C186" i="7"/>
  <c r="C186" i="13"/>
  <c r="C186" i="12"/>
  <c r="C186" i="11"/>
  <c r="C222" i="7"/>
  <c r="C222" i="13"/>
  <c r="C222" i="12"/>
  <c r="C222" i="11"/>
  <c r="C246" i="7"/>
  <c r="C246" i="13"/>
  <c r="C246" i="12"/>
  <c r="C246" i="11"/>
  <c r="C270" i="7"/>
  <c r="C270" i="13"/>
  <c r="C270" i="12"/>
  <c r="C270" i="11"/>
  <c r="C294" i="7"/>
  <c r="C294" i="13"/>
  <c r="C294" i="12"/>
  <c r="C294" i="11"/>
  <c r="C318" i="7"/>
  <c r="C318" i="13"/>
  <c r="C318" i="12"/>
  <c r="C318" i="11"/>
  <c r="P331" i="7"/>
  <c r="AA322" i="13"/>
  <c r="N322" i="13"/>
  <c r="N322" i="12"/>
  <c r="AA322" i="12"/>
  <c r="AA322" i="11"/>
  <c r="N322" i="11"/>
  <c r="J330" i="13"/>
  <c r="W330" i="13"/>
  <c r="W330" i="12"/>
  <c r="J330" i="12"/>
  <c r="W330" i="11"/>
  <c r="J330" i="11"/>
  <c r="V323" i="13"/>
  <c r="I323" i="13"/>
  <c r="I323" i="12"/>
  <c r="V323" i="12"/>
  <c r="V323" i="11"/>
  <c r="I323" i="11"/>
  <c r="W320" i="13"/>
  <c r="J320" i="13"/>
  <c r="J320" i="12"/>
  <c r="W320" i="12"/>
  <c r="W320" i="11"/>
  <c r="J320" i="11"/>
  <c r="X317" i="13"/>
  <c r="K317" i="13"/>
  <c r="K317" i="12"/>
  <c r="X317" i="12"/>
  <c r="X317" i="11"/>
  <c r="K317" i="11"/>
  <c r="C7" i="7"/>
  <c r="C7" i="13"/>
  <c r="C7" i="12"/>
  <c r="C7" i="11"/>
  <c r="C31" i="7"/>
  <c r="C31" i="13"/>
  <c r="C31" i="12"/>
  <c r="C31" i="11"/>
  <c r="C43" i="7"/>
  <c r="C43" i="13"/>
  <c r="C43" i="12"/>
  <c r="C43" i="11"/>
  <c r="C55" i="7"/>
  <c r="C55" i="13"/>
  <c r="C55" i="12"/>
  <c r="C55" i="11"/>
  <c r="C79" i="7"/>
  <c r="C79" i="13"/>
  <c r="C79" i="12"/>
  <c r="C79" i="11"/>
  <c r="C91" i="7"/>
  <c r="C91" i="13"/>
  <c r="C91" i="12"/>
  <c r="C91" i="11"/>
  <c r="C103" i="7"/>
  <c r="C103" i="13"/>
  <c r="C103" i="12"/>
  <c r="C103" i="11"/>
  <c r="C115" i="7"/>
  <c r="C115" i="13"/>
  <c r="C115" i="12"/>
  <c r="C115" i="11"/>
  <c r="C127" i="7"/>
  <c r="C127" i="13"/>
  <c r="C127" i="12"/>
  <c r="C127" i="11"/>
  <c r="C151" i="7"/>
  <c r="C151" i="13"/>
  <c r="C151" i="12"/>
  <c r="C151" i="11"/>
  <c r="C163" i="7"/>
  <c r="C163" i="13"/>
  <c r="C163" i="12"/>
  <c r="C163" i="11"/>
  <c r="C175" i="7"/>
  <c r="C175" i="13"/>
  <c r="C175" i="12"/>
  <c r="C175" i="11"/>
  <c r="C187" i="7"/>
  <c r="C187" i="13"/>
  <c r="C187" i="12"/>
  <c r="C187" i="11"/>
  <c r="C199" i="7"/>
  <c r="C199" i="13"/>
  <c r="C199" i="12"/>
  <c r="C199" i="11"/>
  <c r="C211" i="7"/>
  <c r="C211" i="13"/>
  <c r="C211" i="12"/>
  <c r="C211" i="11"/>
  <c r="C223" i="7"/>
  <c r="C223" i="13"/>
  <c r="C223" i="12"/>
  <c r="C223" i="11"/>
  <c r="C235" i="7"/>
  <c r="C235" i="13"/>
  <c r="C235" i="12"/>
  <c r="C235" i="11"/>
  <c r="C247" i="7"/>
  <c r="C247" i="13"/>
  <c r="C247" i="12"/>
  <c r="C247" i="11"/>
  <c r="C259" i="7"/>
  <c r="C259" i="13"/>
  <c r="C259" i="12"/>
  <c r="C259" i="11"/>
  <c r="C271" i="7"/>
  <c r="C271" i="13"/>
  <c r="C271" i="12"/>
  <c r="C271" i="11"/>
  <c r="C283" i="7"/>
  <c r="C283" i="13"/>
  <c r="C283" i="12"/>
  <c r="C283" i="11"/>
  <c r="C307" i="7"/>
  <c r="C307" i="13"/>
  <c r="C307" i="12"/>
  <c r="C307" i="11"/>
  <c r="C319" i="7"/>
  <c r="C319" i="13"/>
  <c r="C319" i="12"/>
  <c r="C319" i="11"/>
  <c r="C331" i="7"/>
  <c r="C331" i="13"/>
  <c r="C331" i="12"/>
  <c r="C331" i="11"/>
  <c r="O322" i="8"/>
  <c r="P322" i="8" s="1"/>
  <c r="E322" i="9"/>
  <c r="F50" i="9"/>
  <c r="M331" i="7"/>
  <c r="L322" i="7"/>
  <c r="V330" i="13"/>
  <c r="I330" i="13"/>
  <c r="V330" i="12"/>
  <c r="I330" i="12"/>
  <c r="V330" i="11"/>
  <c r="I330" i="11"/>
  <c r="M326" i="7"/>
  <c r="S323" i="13"/>
  <c r="F323" i="13"/>
  <c r="F323" i="12"/>
  <c r="S323" i="12"/>
  <c r="S323" i="11"/>
  <c r="F323" i="11"/>
  <c r="T320" i="13"/>
  <c r="G320" i="13"/>
  <c r="T320" i="12"/>
  <c r="G320" i="12"/>
  <c r="G320" i="11"/>
  <c r="T320" i="11"/>
  <c r="H317" i="7"/>
  <c r="C8" i="7"/>
  <c r="C8" i="13"/>
  <c r="C8" i="12"/>
  <c r="C8" i="11"/>
  <c r="C20" i="7"/>
  <c r="C20" i="13"/>
  <c r="C20" i="12"/>
  <c r="C20" i="11"/>
  <c r="C32" i="7"/>
  <c r="C32" i="13"/>
  <c r="C32" i="12"/>
  <c r="C32" i="11"/>
  <c r="C44" i="7"/>
  <c r="C44" i="13"/>
  <c r="C44" i="12"/>
  <c r="C44" i="11"/>
  <c r="C56" i="7"/>
  <c r="C56" i="13"/>
  <c r="C56" i="12"/>
  <c r="C56" i="11"/>
  <c r="C68" i="7"/>
  <c r="C68" i="13"/>
  <c r="C68" i="12"/>
  <c r="C68" i="11"/>
  <c r="C80" i="7"/>
  <c r="C80" i="13"/>
  <c r="C80" i="12"/>
  <c r="C80" i="11"/>
  <c r="C92" i="7"/>
  <c r="C92" i="13"/>
  <c r="C92" i="12"/>
  <c r="C92" i="11"/>
  <c r="C104" i="7"/>
  <c r="C104" i="13"/>
  <c r="C104" i="12"/>
  <c r="C104" i="11"/>
  <c r="C116" i="7"/>
  <c r="C116" i="13"/>
  <c r="C116" i="12"/>
  <c r="C116" i="11"/>
  <c r="C128" i="7"/>
  <c r="C128" i="13"/>
  <c r="C128" i="12"/>
  <c r="C128" i="11"/>
  <c r="C140" i="7"/>
  <c r="C140" i="13"/>
  <c r="C140" i="12"/>
  <c r="C140" i="11"/>
  <c r="C152" i="7"/>
  <c r="C152" i="13"/>
  <c r="C152" i="12"/>
  <c r="C152" i="11"/>
  <c r="C164" i="7"/>
  <c r="C164" i="13"/>
  <c r="C164" i="12"/>
  <c r="C164" i="11"/>
  <c r="C176" i="7"/>
  <c r="C176" i="13"/>
  <c r="C176" i="12"/>
  <c r="C176" i="11"/>
  <c r="C188" i="7"/>
  <c r="C188" i="13"/>
  <c r="C188" i="12"/>
  <c r="C188" i="11"/>
  <c r="C200" i="7"/>
  <c r="C200" i="13"/>
  <c r="C200" i="12"/>
  <c r="C200" i="11"/>
  <c r="C212" i="7"/>
  <c r="C212" i="13"/>
  <c r="C212" i="12"/>
  <c r="C212" i="11"/>
  <c r="C224" i="7"/>
  <c r="C224" i="13"/>
  <c r="C224" i="12"/>
  <c r="C224" i="11"/>
  <c r="C236" i="7"/>
  <c r="C236" i="13"/>
  <c r="C236" i="12"/>
  <c r="C236" i="11"/>
  <c r="C248" i="7"/>
  <c r="C248" i="13"/>
  <c r="C248" i="12"/>
  <c r="C248" i="11"/>
  <c r="C260" i="7"/>
  <c r="C260" i="13"/>
  <c r="C260" i="12"/>
  <c r="C260" i="11"/>
  <c r="C272" i="7"/>
  <c r="C272" i="13"/>
  <c r="C272" i="12"/>
  <c r="C272" i="11"/>
  <c r="C284" i="7"/>
  <c r="C284" i="13"/>
  <c r="C284" i="12"/>
  <c r="C284" i="11"/>
  <c r="C296" i="7"/>
  <c r="C296" i="13"/>
  <c r="C296" i="12"/>
  <c r="C296" i="11"/>
  <c r="C308" i="7"/>
  <c r="C308" i="13"/>
  <c r="C308" i="12"/>
  <c r="C308" i="11"/>
  <c r="C320" i="7"/>
  <c r="C320" i="13"/>
  <c r="C320" i="12"/>
  <c r="C320" i="11"/>
  <c r="F253" i="9"/>
  <c r="N205" i="8"/>
  <c r="O205" i="8" s="1"/>
  <c r="P205" i="8" s="1"/>
  <c r="F205" i="9"/>
  <c r="I265" i="9"/>
  <c r="J305" i="9"/>
  <c r="J137" i="9"/>
  <c r="I249" i="8"/>
  <c r="J249" i="8" s="1"/>
  <c r="K249" i="8" s="1"/>
  <c r="L249" i="8" s="1"/>
  <c r="M249" i="8" s="1"/>
  <c r="N249" i="8" s="1"/>
  <c r="O249" i="8" s="1"/>
  <c r="P249" i="8" s="1"/>
  <c r="K249" i="9"/>
  <c r="H266" i="8"/>
  <c r="I266" i="8" s="1"/>
  <c r="J266" i="8" s="1"/>
  <c r="K266" i="8" s="1"/>
  <c r="L266" i="8" s="1"/>
  <c r="M266" i="8" s="1"/>
  <c r="N266" i="8" s="1"/>
  <c r="O266" i="8" s="1"/>
  <c r="P266" i="8" s="1"/>
  <c r="L266" i="9"/>
  <c r="M318" i="9"/>
  <c r="M306" i="9"/>
  <c r="M294" i="9"/>
  <c r="M270" i="9"/>
  <c r="M54" i="9"/>
  <c r="F274" i="8"/>
  <c r="G274" i="8" s="1"/>
  <c r="H274" i="8" s="1"/>
  <c r="I274" i="8" s="1"/>
  <c r="J274" i="8" s="1"/>
  <c r="N274" i="9"/>
  <c r="F178" i="8"/>
  <c r="G178" i="8" s="1"/>
  <c r="H178" i="8" s="1"/>
  <c r="I178" i="8" s="1"/>
  <c r="J178" i="8" s="1"/>
  <c r="K178" i="8" s="1"/>
  <c r="L178" i="8" s="1"/>
  <c r="M178" i="8" s="1"/>
  <c r="N178" i="8" s="1"/>
  <c r="O178" i="8" s="1"/>
  <c r="P178" i="8" s="1"/>
  <c r="N178" i="9"/>
  <c r="F166" i="8"/>
  <c r="G166" i="8" s="1"/>
  <c r="H166" i="8" s="1"/>
  <c r="I166" i="8" s="1"/>
  <c r="J166" i="8" s="1"/>
  <c r="N166" i="9"/>
  <c r="F154" i="8"/>
  <c r="G154" i="8" s="1"/>
  <c r="H154" i="8" s="1"/>
  <c r="I154" i="8" s="1"/>
  <c r="J154" i="8" s="1"/>
  <c r="K154" i="8" s="1"/>
  <c r="L154" i="8" s="1"/>
  <c r="M154" i="8" s="1"/>
  <c r="N154" i="8" s="1"/>
  <c r="O154" i="8" s="1"/>
  <c r="P154" i="8" s="1"/>
  <c r="N154" i="9"/>
  <c r="F58" i="8"/>
  <c r="G58" i="8" s="1"/>
  <c r="H58" i="8" s="1"/>
  <c r="I58" i="8" s="1"/>
  <c r="J58" i="8" s="1"/>
  <c r="K58" i="8" s="1"/>
  <c r="L58" i="8" s="1"/>
  <c r="M58" i="8" s="1"/>
  <c r="N58" i="8" s="1"/>
  <c r="O58" i="8" s="1"/>
  <c r="P58" i="8" s="1"/>
  <c r="N58" i="9"/>
  <c r="E326" i="8"/>
  <c r="F326" i="8" s="1"/>
  <c r="G326" i="8" s="1"/>
  <c r="H326" i="8" s="1"/>
  <c r="I326" i="8" s="1"/>
  <c r="J326" i="8" s="1"/>
  <c r="K326" i="8" s="1"/>
  <c r="L326" i="8" s="1"/>
  <c r="M326" i="8" s="1"/>
  <c r="N326" i="8" s="1"/>
  <c r="O326" i="8" s="1"/>
  <c r="P326" i="8" s="1"/>
  <c r="O326" i="9"/>
  <c r="E314" i="8"/>
  <c r="F314" i="8" s="1"/>
  <c r="G314" i="8" s="1"/>
  <c r="H314" i="8" s="1"/>
  <c r="I314" i="8" s="1"/>
  <c r="J314" i="8" s="1"/>
  <c r="K314" i="8" s="1"/>
  <c r="L314" i="8" s="1"/>
  <c r="M314" i="8" s="1"/>
  <c r="N314" i="8" s="1"/>
  <c r="O314" i="8" s="1"/>
  <c r="P314" i="8" s="1"/>
  <c r="O314" i="9"/>
  <c r="E302" i="8"/>
  <c r="F302" i="8" s="1"/>
  <c r="G302" i="8" s="1"/>
  <c r="H302" i="8" s="1"/>
  <c r="I302" i="8" s="1"/>
  <c r="J302" i="8" s="1"/>
  <c r="K302" i="8" s="1"/>
  <c r="L302" i="8" s="1"/>
  <c r="M302" i="8" s="1"/>
  <c r="N302" i="8" s="1"/>
  <c r="O302" i="8" s="1"/>
  <c r="P302" i="8" s="1"/>
  <c r="O302" i="9"/>
  <c r="E290" i="8"/>
  <c r="F290" i="8" s="1"/>
  <c r="G290" i="8" s="1"/>
  <c r="H290" i="8" s="1"/>
  <c r="I290" i="8" s="1"/>
  <c r="J290" i="8" s="1"/>
  <c r="K290" i="8" s="1"/>
  <c r="L290" i="8" s="1"/>
  <c r="M290" i="8" s="1"/>
  <c r="N290" i="8" s="1"/>
  <c r="O290" i="8" s="1"/>
  <c r="P290" i="8" s="1"/>
  <c r="O290" i="9"/>
  <c r="E230" i="8"/>
  <c r="F230" i="8" s="1"/>
  <c r="G230" i="8" s="1"/>
  <c r="H230" i="8" s="1"/>
  <c r="I230" i="8" s="1"/>
  <c r="J230" i="8" s="1"/>
  <c r="K230" i="8" s="1"/>
  <c r="L230" i="8" s="1"/>
  <c r="M230" i="8" s="1"/>
  <c r="N230" i="8" s="1"/>
  <c r="O230" i="8" s="1"/>
  <c r="P230" i="8" s="1"/>
  <c r="O230" i="9"/>
  <c r="E194" i="8"/>
  <c r="F194" i="8" s="1"/>
  <c r="G194" i="8" s="1"/>
  <c r="H194" i="8" s="1"/>
  <c r="I194" i="8" s="1"/>
  <c r="J194" i="8" s="1"/>
  <c r="K194" i="8" s="1"/>
  <c r="L194" i="8" s="1"/>
  <c r="M194" i="8" s="1"/>
  <c r="N194" i="8" s="1"/>
  <c r="O194" i="8" s="1"/>
  <c r="P194" i="8" s="1"/>
  <c r="O194" i="9"/>
  <c r="E98" i="8"/>
  <c r="F98" i="8" s="1"/>
  <c r="G98" i="8" s="1"/>
  <c r="H98" i="8" s="1"/>
  <c r="I98" i="8" s="1"/>
  <c r="J98" i="8" s="1"/>
  <c r="K98" i="8" s="1"/>
  <c r="L98" i="8" s="1"/>
  <c r="M98" i="8" s="1"/>
  <c r="N98" i="8" s="1"/>
  <c r="O98" i="8" s="1"/>
  <c r="P98" i="8" s="1"/>
  <c r="O98" i="9"/>
  <c r="E86" i="8"/>
  <c r="F86" i="8" s="1"/>
  <c r="G86" i="8" s="1"/>
  <c r="H86" i="8" s="1"/>
  <c r="I86" i="8" s="1"/>
  <c r="J86" i="8" s="1"/>
  <c r="K86" i="8" s="1"/>
  <c r="L86" i="8" s="1"/>
  <c r="M86" i="8" s="1"/>
  <c r="N86" i="8" s="1"/>
  <c r="O86" i="8" s="1"/>
  <c r="P86" i="8" s="1"/>
  <c r="O86" i="9"/>
  <c r="E74" i="8"/>
  <c r="F74" i="8" s="1"/>
  <c r="G74" i="8" s="1"/>
  <c r="H74" i="8" s="1"/>
  <c r="I74" i="8" s="1"/>
  <c r="J74" i="8" s="1"/>
  <c r="K74" i="8" s="1"/>
  <c r="L74" i="8" s="1"/>
  <c r="M74" i="8" s="1"/>
  <c r="N74" i="8" s="1"/>
  <c r="O74" i="8" s="1"/>
  <c r="P74" i="8" s="1"/>
  <c r="O74" i="9"/>
  <c r="E38" i="8"/>
  <c r="F38" i="8" s="1"/>
  <c r="G38" i="8" s="1"/>
  <c r="H38" i="8" s="1"/>
  <c r="I38" i="8" s="1"/>
  <c r="J38" i="8" s="1"/>
  <c r="K38" i="8" s="1"/>
  <c r="L38" i="8" s="1"/>
  <c r="M38" i="8" s="1"/>
  <c r="N38" i="8" s="1"/>
  <c r="O38" i="8" s="1"/>
  <c r="P38" i="8" s="1"/>
  <c r="O38" i="9"/>
  <c r="D330" i="8"/>
  <c r="E330" i="8" s="1"/>
  <c r="F330" i="8" s="1"/>
  <c r="G330" i="8" s="1"/>
  <c r="H330" i="8" s="1"/>
  <c r="I330" i="8" s="1"/>
  <c r="J330" i="8" s="1"/>
  <c r="K330" i="8" s="1"/>
  <c r="L330" i="8" s="1"/>
  <c r="M330" i="8" s="1"/>
  <c r="N330" i="8" s="1"/>
  <c r="O330" i="8" s="1"/>
  <c r="P330" i="8" s="1"/>
  <c r="P330" i="9"/>
  <c r="D318" i="8"/>
  <c r="E318" i="8" s="1"/>
  <c r="F318" i="8" s="1"/>
  <c r="G318" i="8" s="1"/>
  <c r="H318" i="8" s="1"/>
  <c r="I318" i="8" s="1"/>
  <c r="J318" i="8" s="1"/>
  <c r="K318" i="8" s="1"/>
  <c r="L318" i="8" s="1"/>
  <c r="M318" i="8" s="1"/>
  <c r="N318" i="8" s="1"/>
  <c r="O318" i="8" s="1"/>
  <c r="P318" i="8" s="1"/>
  <c r="P318" i="9"/>
  <c r="D306" i="8"/>
  <c r="E306" i="8" s="1"/>
  <c r="F306" i="8" s="1"/>
  <c r="G306" i="8" s="1"/>
  <c r="H306" i="8" s="1"/>
  <c r="I306" i="8" s="1"/>
  <c r="J306" i="8" s="1"/>
  <c r="K306" i="8" s="1"/>
  <c r="L306" i="8" s="1"/>
  <c r="M306" i="8" s="1"/>
  <c r="N306" i="8" s="1"/>
  <c r="O306" i="8" s="1"/>
  <c r="P306" i="8" s="1"/>
  <c r="P306" i="9"/>
  <c r="D294" i="8"/>
  <c r="E294" i="8" s="1"/>
  <c r="F294" i="8" s="1"/>
  <c r="G294" i="8" s="1"/>
  <c r="H294" i="8" s="1"/>
  <c r="I294" i="8" s="1"/>
  <c r="J294" i="8" s="1"/>
  <c r="K294" i="8" s="1"/>
  <c r="L294" i="8" s="1"/>
  <c r="M294" i="8" s="1"/>
  <c r="N294" i="8" s="1"/>
  <c r="O294" i="8" s="1"/>
  <c r="P294" i="8" s="1"/>
  <c r="P294" i="9"/>
  <c r="D282" i="8"/>
  <c r="E282" i="8" s="1"/>
  <c r="F282" i="8" s="1"/>
  <c r="G282" i="8" s="1"/>
  <c r="H282" i="8" s="1"/>
  <c r="I282" i="8" s="1"/>
  <c r="J282" i="8" s="1"/>
  <c r="K282" i="8" s="1"/>
  <c r="L282" i="8" s="1"/>
  <c r="M282" i="8" s="1"/>
  <c r="N282" i="8" s="1"/>
  <c r="O282" i="8" s="1"/>
  <c r="P282" i="8" s="1"/>
  <c r="P282" i="9"/>
  <c r="D270" i="8"/>
  <c r="E270" i="8" s="1"/>
  <c r="F270" i="8" s="1"/>
  <c r="G270" i="8" s="1"/>
  <c r="H270" i="8" s="1"/>
  <c r="I270" i="8" s="1"/>
  <c r="J270" i="8" s="1"/>
  <c r="K270" i="8" s="1"/>
  <c r="L270" i="8" s="1"/>
  <c r="M270" i="8" s="1"/>
  <c r="N270" i="8" s="1"/>
  <c r="O270" i="8" s="1"/>
  <c r="P270" i="8" s="1"/>
  <c r="P270" i="9"/>
  <c r="D258" i="8"/>
  <c r="E258" i="8" s="1"/>
  <c r="F258" i="8" s="1"/>
  <c r="G258" i="8" s="1"/>
  <c r="H258" i="8" s="1"/>
  <c r="I258" i="8" s="1"/>
  <c r="J258" i="8" s="1"/>
  <c r="K258" i="8" s="1"/>
  <c r="L258" i="8" s="1"/>
  <c r="M258" i="8" s="1"/>
  <c r="N258" i="8" s="1"/>
  <c r="O258" i="8" s="1"/>
  <c r="P258" i="8" s="1"/>
  <c r="P258" i="9"/>
  <c r="D246" i="8"/>
  <c r="E246" i="8" s="1"/>
  <c r="F246" i="8" s="1"/>
  <c r="G246" i="8" s="1"/>
  <c r="H246" i="8" s="1"/>
  <c r="I246" i="8" s="1"/>
  <c r="J246" i="8" s="1"/>
  <c r="K246" i="8" s="1"/>
  <c r="L246" i="8" s="1"/>
  <c r="M246" i="8" s="1"/>
  <c r="N246" i="8" s="1"/>
  <c r="O246" i="8" s="1"/>
  <c r="P246" i="8" s="1"/>
  <c r="P246" i="9"/>
  <c r="D234" i="8"/>
  <c r="E234" i="8" s="1"/>
  <c r="F234" i="8" s="1"/>
  <c r="G234" i="8" s="1"/>
  <c r="H234" i="8" s="1"/>
  <c r="I234" i="8" s="1"/>
  <c r="J234" i="8" s="1"/>
  <c r="K234" i="8" s="1"/>
  <c r="L234" i="8" s="1"/>
  <c r="M234" i="8" s="1"/>
  <c r="N234" i="8" s="1"/>
  <c r="O234" i="8" s="1"/>
  <c r="P234" i="8" s="1"/>
  <c r="P234" i="9"/>
  <c r="D222" i="8"/>
  <c r="E222" i="8" s="1"/>
  <c r="F222" i="8" s="1"/>
  <c r="G222" i="8" s="1"/>
  <c r="H222" i="8" s="1"/>
  <c r="P222" i="9"/>
  <c r="D210" i="8"/>
  <c r="E210" i="8" s="1"/>
  <c r="F210" i="8" s="1"/>
  <c r="G210" i="8" s="1"/>
  <c r="H210" i="8" s="1"/>
  <c r="I210" i="8" s="1"/>
  <c r="J210" i="8" s="1"/>
  <c r="K210" i="8" s="1"/>
  <c r="L210" i="8" s="1"/>
  <c r="M210" i="8" s="1"/>
  <c r="N210" i="8" s="1"/>
  <c r="O210" i="8" s="1"/>
  <c r="P210" i="8" s="1"/>
  <c r="P210" i="9"/>
  <c r="D198" i="8"/>
  <c r="E198" i="8" s="1"/>
  <c r="F198" i="8" s="1"/>
  <c r="G198" i="8" s="1"/>
  <c r="H198" i="8" s="1"/>
  <c r="I198" i="8" s="1"/>
  <c r="J198" i="8" s="1"/>
  <c r="K198" i="8" s="1"/>
  <c r="L198" i="8" s="1"/>
  <c r="M198" i="8" s="1"/>
  <c r="N198" i="8" s="1"/>
  <c r="O198" i="8" s="1"/>
  <c r="P198" i="8" s="1"/>
  <c r="P198" i="9"/>
  <c r="D186" i="8"/>
  <c r="E186" i="8" s="1"/>
  <c r="F186" i="8" s="1"/>
  <c r="G186" i="8" s="1"/>
  <c r="H186" i="8" s="1"/>
  <c r="I186" i="8" s="1"/>
  <c r="J186" i="8" s="1"/>
  <c r="K186" i="8" s="1"/>
  <c r="L186" i="8" s="1"/>
  <c r="M186" i="8" s="1"/>
  <c r="N186" i="8" s="1"/>
  <c r="O186" i="8" s="1"/>
  <c r="P186" i="8" s="1"/>
  <c r="P186" i="9"/>
  <c r="D174" i="8"/>
  <c r="E174" i="8" s="1"/>
  <c r="F174" i="8" s="1"/>
  <c r="G174" i="8" s="1"/>
  <c r="H174" i="8" s="1"/>
  <c r="P174" i="9"/>
  <c r="D162" i="8"/>
  <c r="E162" i="8" s="1"/>
  <c r="F162" i="8" s="1"/>
  <c r="G162" i="8" s="1"/>
  <c r="H162" i="8" s="1"/>
  <c r="I162" i="8" s="1"/>
  <c r="J162" i="8" s="1"/>
  <c r="K162" i="8" s="1"/>
  <c r="L162" i="8" s="1"/>
  <c r="M162" i="8" s="1"/>
  <c r="N162" i="8" s="1"/>
  <c r="O162" i="8" s="1"/>
  <c r="P162" i="8" s="1"/>
  <c r="P162" i="9"/>
  <c r="D150" i="8"/>
  <c r="E150" i="8" s="1"/>
  <c r="F150" i="8" s="1"/>
  <c r="G150" i="8" s="1"/>
  <c r="H150" i="8" s="1"/>
  <c r="I150" i="8" s="1"/>
  <c r="J150" i="8" s="1"/>
  <c r="K150" i="8" s="1"/>
  <c r="L150" i="8" s="1"/>
  <c r="M150" i="8" s="1"/>
  <c r="N150" i="8" s="1"/>
  <c r="O150" i="8" s="1"/>
  <c r="P150" i="8" s="1"/>
  <c r="P150" i="9"/>
  <c r="D138" i="8"/>
  <c r="E138" i="8" s="1"/>
  <c r="F138" i="8" s="1"/>
  <c r="G138" i="8" s="1"/>
  <c r="H138" i="8" s="1"/>
  <c r="I138" i="8" s="1"/>
  <c r="J138" i="8" s="1"/>
  <c r="K138" i="8" s="1"/>
  <c r="L138" i="8" s="1"/>
  <c r="M138" i="8" s="1"/>
  <c r="N138" i="8" s="1"/>
  <c r="O138" i="8" s="1"/>
  <c r="P138" i="8" s="1"/>
  <c r="P138" i="9"/>
  <c r="D126" i="8"/>
  <c r="E126" i="8" s="1"/>
  <c r="F126" i="8" s="1"/>
  <c r="G126" i="8" s="1"/>
  <c r="H126" i="8" s="1"/>
  <c r="I126" i="8" s="1"/>
  <c r="J126" i="8" s="1"/>
  <c r="K126" i="8" s="1"/>
  <c r="L126" i="8" s="1"/>
  <c r="M126" i="8" s="1"/>
  <c r="N126" i="8" s="1"/>
  <c r="O126" i="8" s="1"/>
  <c r="P126" i="8" s="1"/>
  <c r="P126" i="9"/>
  <c r="D114" i="8"/>
  <c r="E114" i="8" s="1"/>
  <c r="F114" i="8" s="1"/>
  <c r="G114" i="8" s="1"/>
  <c r="H114" i="8" s="1"/>
  <c r="I114" i="8" s="1"/>
  <c r="J114" i="8" s="1"/>
  <c r="K114" i="8" s="1"/>
  <c r="L114" i="8" s="1"/>
  <c r="M114" i="8" s="1"/>
  <c r="N114" i="8" s="1"/>
  <c r="O114" i="8" s="1"/>
  <c r="P114" i="8" s="1"/>
  <c r="P114" i="9"/>
  <c r="D102" i="8"/>
  <c r="E102" i="8" s="1"/>
  <c r="F102" i="8" s="1"/>
  <c r="G102" i="8" s="1"/>
  <c r="H102" i="8" s="1"/>
  <c r="I102" i="8" s="1"/>
  <c r="J102" i="8" s="1"/>
  <c r="K102" i="8" s="1"/>
  <c r="L102" i="8" s="1"/>
  <c r="M102" i="8" s="1"/>
  <c r="N102" i="8" s="1"/>
  <c r="O102" i="8" s="1"/>
  <c r="P102" i="8" s="1"/>
  <c r="P102" i="9"/>
  <c r="D90" i="8"/>
  <c r="E90" i="8" s="1"/>
  <c r="F90" i="8" s="1"/>
  <c r="G90" i="8" s="1"/>
  <c r="H90" i="8" s="1"/>
  <c r="I90" i="8" s="1"/>
  <c r="J90" i="8" s="1"/>
  <c r="K90" i="8" s="1"/>
  <c r="L90" i="8" s="1"/>
  <c r="M90" i="8" s="1"/>
  <c r="N90" i="8" s="1"/>
  <c r="O90" i="8" s="1"/>
  <c r="P90" i="8" s="1"/>
  <c r="P90" i="9"/>
  <c r="D78" i="8"/>
  <c r="E78" i="8" s="1"/>
  <c r="F78" i="8" s="1"/>
  <c r="G78" i="8" s="1"/>
  <c r="H78" i="8" s="1"/>
  <c r="I78" i="8" s="1"/>
  <c r="J78" i="8" s="1"/>
  <c r="K78" i="8" s="1"/>
  <c r="L78" i="8" s="1"/>
  <c r="M78" i="8" s="1"/>
  <c r="N78" i="8" s="1"/>
  <c r="O78" i="8" s="1"/>
  <c r="P78" i="8" s="1"/>
  <c r="P78" i="9"/>
  <c r="D66" i="8"/>
  <c r="E66" i="8" s="1"/>
  <c r="F66" i="8" s="1"/>
  <c r="G66" i="8" s="1"/>
  <c r="H66" i="8" s="1"/>
  <c r="I66" i="8" s="1"/>
  <c r="J66" i="8" s="1"/>
  <c r="K66" i="8" s="1"/>
  <c r="L66" i="8" s="1"/>
  <c r="M66" i="8" s="1"/>
  <c r="N66" i="8" s="1"/>
  <c r="O66" i="8" s="1"/>
  <c r="P66" i="8" s="1"/>
  <c r="P66" i="9"/>
  <c r="D54" i="8"/>
  <c r="E54" i="8" s="1"/>
  <c r="F54" i="8" s="1"/>
  <c r="G54" i="8" s="1"/>
  <c r="H54" i="8" s="1"/>
  <c r="I54" i="8" s="1"/>
  <c r="J54" i="8" s="1"/>
  <c r="K54" i="8" s="1"/>
  <c r="L54" i="8" s="1"/>
  <c r="M54" i="8" s="1"/>
  <c r="N54" i="8" s="1"/>
  <c r="O54" i="8" s="1"/>
  <c r="P54" i="8" s="1"/>
  <c r="P54" i="9"/>
  <c r="D42" i="8"/>
  <c r="E42" i="8" s="1"/>
  <c r="F42" i="8" s="1"/>
  <c r="G42" i="8" s="1"/>
  <c r="H42" i="8" s="1"/>
  <c r="I42" i="8" s="1"/>
  <c r="J42" i="8" s="1"/>
  <c r="K42" i="8" s="1"/>
  <c r="L42" i="8" s="1"/>
  <c r="M42" i="8" s="1"/>
  <c r="N42" i="8" s="1"/>
  <c r="O42" i="8" s="1"/>
  <c r="P42" i="8" s="1"/>
  <c r="P42" i="9"/>
  <c r="D30" i="8"/>
  <c r="E30" i="8" s="1"/>
  <c r="F30" i="8" s="1"/>
  <c r="G30" i="8" s="1"/>
  <c r="H30" i="8" s="1"/>
  <c r="I30" i="8" s="1"/>
  <c r="J30" i="8" s="1"/>
  <c r="K30" i="8" s="1"/>
  <c r="L30" i="8" s="1"/>
  <c r="M30" i="8" s="1"/>
  <c r="N30" i="8" s="1"/>
  <c r="O30" i="8" s="1"/>
  <c r="P30" i="8" s="1"/>
  <c r="P30" i="9"/>
  <c r="D18" i="8"/>
  <c r="E18" i="8" s="1"/>
  <c r="F18" i="8" s="1"/>
  <c r="G18" i="8" s="1"/>
  <c r="H18" i="8" s="1"/>
  <c r="I18" i="8" s="1"/>
  <c r="J18" i="8" s="1"/>
  <c r="K18" i="8" s="1"/>
  <c r="L18" i="8" s="1"/>
  <c r="M18" i="8" s="1"/>
  <c r="N18" i="8" s="1"/>
  <c r="O18" i="8" s="1"/>
  <c r="P18" i="8" s="1"/>
  <c r="P18" i="9"/>
  <c r="D6" i="8"/>
  <c r="E6" i="8" s="1"/>
  <c r="F6" i="8" s="1"/>
  <c r="G6" i="8" s="1"/>
  <c r="H6" i="8" s="1"/>
  <c r="P6" i="9"/>
  <c r="AC322" i="7"/>
  <c r="Q322" i="9"/>
  <c r="AC310" i="7"/>
  <c r="Q310" i="9"/>
  <c r="AC298" i="7"/>
  <c r="Q298" i="9"/>
  <c r="AC286" i="7"/>
  <c r="Q286" i="9"/>
  <c r="AC274" i="7"/>
  <c r="Q274" i="9"/>
  <c r="AC262" i="7"/>
  <c r="Q262" i="9"/>
  <c r="AC250" i="7"/>
  <c r="Q250" i="9"/>
  <c r="AC238" i="7"/>
  <c r="Q238" i="9"/>
  <c r="AC226" i="7"/>
  <c r="Q226" i="9"/>
  <c r="AC214" i="7"/>
  <c r="Q214" i="9"/>
  <c r="AC202" i="7"/>
  <c r="Q202" i="9"/>
  <c r="AC190" i="7"/>
  <c r="Q190" i="9"/>
  <c r="AC178" i="7"/>
  <c r="Q178" i="9"/>
  <c r="AC166" i="7"/>
  <c r="Q166" i="9"/>
  <c r="AC154" i="7"/>
  <c r="Q154" i="9"/>
  <c r="AC142" i="7"/>
  <c r="Q142" i="9"/>
  <c r="AC130" i="7"/>
  <c r="Q130" i="9"/>
  <c r="AC118" i="7"/>
  <c r="Q118" i="9"/>
  <c r="AC106" i="7"/>
  <c r="Q106" i="9"/>
  <c r="AC94" i="7"/>
  <c r="Q94" i="9"/>
  <c r="AC82" i="7"/>
  <c r="Q82" i="9"/>
  <c r="AC70" i="7"/>
  <c r="Q70" i="9"/>
  <c r="AC58" i="7"/>
  <c r="Q58" i="9"/>
  <c r="AC46" i="7"/>
  <c r="Q46" i="9"/>
  <c r="AC34" i="7"/>
  <c r="Q34" i="9"/>
  <c r="AC22" i="7"/>
  <c r="Q22" i="9"/>
  <c r="AC10" i="7"/>
  <c r="Q10" i="9"/>
  <c r="AB326" i="7"/>
  <c r="R326" i="9"/>
  <c r="AB314" i="7"/>
  <c r="R314" i="9"/>
  <c r="AB302" i="7"/>
  <c r="R302" i="9"/>
  <c r="AB290" i="7"/>
  <c r="R290" i="9"/>
  <c r="AB278" i="7"/>
  <c r="R278" i="9"/>
  <c r="AB266" i="7"/>
  <c r="R266" i="9"/>
  <c r="AB254" i="7"/>
  <c r="R254" i="9"/>
  <c r="AB242" i="7"/>
  <c r="R242" i="9"/>
  <c r="AB230" i="7"/>
  <c r="R230" i="9"/>
  <c r="AB218" i="7"/>
  <c r="R218" i="9"/>
  <c r="AB206" i="7"/>
  <c r="R206" i="9"/>
  <c r="AB194" i="7"/>
  <c r="R194" i="9"/>
  <c r="AB182" i="7"/>
  <c r="R182" i="9"/>
  <c r="AB170" i="7"/>
  <c r="R170" i="9"/>
  <c r="AB158" i="7"/>
  <c r="R158" i="9"/>
  <c r="AB146" i="7"/>
  <c r="R146" i="9"/>
  <c r="AB134" i="7"/>
  <c r="R134" i="9"/>
  <c r="AB122" i="7"/>
  <c r="R122" i="9"/>
  <c r="AB110" i="7"/>
  <c r="R110" i="9"/>
  <c r="AB98" i="7"/>
  <c r="R98" i="9"/>
  <c r="AB86" i="7"/>
  <c r="R86" i="9"/>
  <c r="AB74" i="7"/>
  <c r="R74" i="9"/>
  <c r="AB62" i="7"/>
  <c r="R62" i="9"/>
  <c r="AB50" i="7"/>
  <c r="R50" i="9"/>
  <c r="AB38" i="7"/>
  <c r="R38" i="9"/>
  <c r="AB26" i="7"/>
  <c r="R26" i="9"/>
  <c r="AB14" i="7"/>
  <c r="R14" i="9"/>
  <c r="AA330" i="7"/>
  <c r="S330" i="9"/>
  <c r="AA318" i="7"/>
  <c r="S318" i="9"/>
  <c r="AA306" i="7"/>
  <c r="S306" i="9"/>
  <c r="AA294" i="7"/>
  <c r="S294" i="9"/>
  <c r="AA282" i="7"/>
  <c r="S282" i="9"/>
  <c r="AA270" i="7"/>
  <c r="AA270" i="8"/>
  <c r="AB270" i="8" s="1"/>
  <c r="AC270" i="8" s="1"/>
  <c r="S270" i="9"/>
  <c r="AA258" i="7"/>
  <c r="S258" i="9"/>
  <c r="AA246" i="7"/>
  <c r="S246" i="9"/>
  <c r="AA234" i="7"/>
  <c r="S234" i="9"/>
  <c r="AA222" i="7"/>
  <c r="S222" i="9"/>
  <c r="AA210" i="7"/>
  <c r="S210" i="9"/>
  <c r="AA198" i="7"/>
  <c r="S198" i="9"/>
  <c r="AA186" i="7"/>
  <c r="S186" i="9"/>
  <c r="AA174" i="7"/>
  <c r="S174" i="9"/>
  <c r="AA162" i="7"/>
  <c r="S162" i="9"/>
  <c r="AA150" i="7"/>
  <c r="S150" i="9"/>
  <c r="AA138" i="7"/>
  <c r="S138" i="9"/>
  <c r="AA126" i="7"/>
  <c r="S126" i="9"/>
  <c r="AA114" i="7"/>
  <c r="S114" i="9"/>
  <c r="AA102" i="7"/>
  <c r="S102" i="9"/>
  <c r="AA90" i="7"/>
  <c r="S90" i="9"/>
  <c r="AA78" i="7"/>
  <c r="S78" i="9"/>
  <c r="AA66" i="7"/>
  <c r="S66" i="9"/>
  <c r="AA54" i="7"/>
  <c r="S54" i="9"/>
  <c r="AA42" i="7"/>
  <c r="S42" i="9"/>
  <c r="AA30" i="7"/>
  <c r="S30" i="9"/>
  <c r="AA18" i="7"/>
  <c r="S18" i="9"/>
  <c r="AA6" i="7"/>
  <c r="S6" i="9"/>
  <c r="Z322" i="7"/>
  <c r="T322" i="9"/>
  <c r="Z310" i="7"/>
  <c r="T310" i="9"/>
  <c r="Z298" i="7"/>
  <c r="T298" i="9"/>
  <c r="Z286" i="7"/>
  <c r="T286" i="9"/>
  <c r="Z274" i="7"/>
  <c r="T274" i="9"/>
  <c r="Z262" i="7"/>
  <c r="T262" i="9"/>
  <c r="Z250" i="7"/>
  <c r="T250" i="9"/>
  <c r="Z238" i="7"/>
  <c r="T238" i="9"/>
  <c r="Z226" i="7"/>
  <c r="T226" i="9"/>
  <c r="Z214" i="7"/>
  <c r="T214" i="9"/>
  <c r="Z202" i="7"/>
  <c r="T202" i="9"/>
  <c r="Z190" i="7"/>
  <c r="T190" i="9"/>
  <c r="Z178" i="7"/>
  <c r="T178" i="9"/>
  <c r="Z166" i="7"/>
  <c r="T166" i="9"/>
  <c r="Z154" i="7"/>
  <c r="T154" i="9"/>
  <c r="Z142" i="7"/>
  <c r="T142" i="9"/>
  <c r="Z130" i="7"/>
  <c r="T130" i="9"/>
  <c r="Z118" i="7"/>
  <c r="T118" i="9"/>
  <c r="Z106" i="7"/>
  <c r="T106" i="9"/>
  <c r="Z94" i="7"/>
  <c r="T94" i="9"/>
  <c r="Z82" i="7"/>
  <c r="T82" i="9"/>
  <c r="Z70" i="7"/>
  <c r="T70" i="9"/>
  <c r="Z58" i="7"/>
  <c r="T58" i="9"/>
  <c r="Z46" i="7"/>
  <c r="T46" i="9"/>
  <c r="Z34" i="7"/>
  <c r="T34" i="9"/>
  <c r="Z22" i="7"/>
  <c r="T22" i="9"/>
  <c r="Z10" i="7"/>
  <c r="T10" i="9"/>
  <c r="Y326" i="7"/>
  <c r="U326" i="9"/>
  <c r="Y314" i="7"/>
  <c r="U314" i="9"/>
  <c r="Y302" i="7"/>
  <c r="U302" i="9"/>
  <c r="Y290" i="7"/>
  <c r="U290" i="9"/>
  <c r="Y278" i="7"/>
  <c r="U278" i="9"/>
  <c r="Y266" i="7"/>
  <c r="U266" i="9"/>
  <c r="Y254" i="7"/>
  <c r="U254" i="9"/>
  <c r="Y242" i="7"/>
  <c r="U242" i="9"/>
  <c r="Y230" i="7"/>
  <c r="U230" i="9"/>
  <c r="Y218" i="7"/>
  <c r="U218" i="9"/>
  <c r="Y206" i="7"/>
  <c r="U206" i="9"/>
  <c r="Y194" i="7"/>
  <c r="U194" i="9"/>
  <c r="Y182" i="7"/>
  <c r="U182" i="9"/>
  <c r="Y170" i="7"/>
  <c r="U170" i="9"/>
  <c r="Y158" i="7"/>
  <c r="U158" i="9"/>
  <c r="Y146" i="7"/>
  <c r="U146" i="9"/>
  <c r="Y134" i="7"/>
  <c r="U134" i="9"/>
  <c r="Y122" i="7"/>
  <c r="U122" i="9"/>
  <c r="Y110" i="7"/>
  <c r="U110" i="9"/>
  <c r="Y98" i="7"/>
  <c r="U98" i="9"/>
  <c r="Y86" i="7"/>
  <c r="U86" i="9"/>
  <c r="Y74" i="7"/>
  <c r="U74" i="9"/>
  <c r="Y62" i="7"/>
  <c r="U62" i="9"/>
  <c r="Y50" i="7"/>
  <c r="U50" i="9"/>
  <c r="Y38" i="7"/>
  <c r="U38" i="9"/>
  <c r="Y26" i="7"/>
  <c r="U26" i="9"/>
  <c r="Y14" i="7"/>
  <c r="U14" i="9"/>
  <c r="X330" i="7"/>
  <c r="V330" i="9"/>
  <c r="X318" i="7"/>
  <c r="V318" i="9"/>
  <c r="X306" i="7"/>
  <c r="V306" i="9"/>
  <c r="X294" i="7"/>
  <c r="V294" i="9"/>
  <c r="X282" i="7"/>
  <c r="V282" i="9"/>
  <c r="X270" i="7"/>
  <c r="V270" i="9"/>
  <c r="X258" i="7"/>
  <c r="V258" i="9"/>
  <c r="X246" i="7"/>
  <c r="V246" i="9"/>
  <c r="X234" i="7"/>
  <c r="V234" i="9"/>
  <c r="X222" i="7"/>
  <c r="V222" i="9"/>
  <c r="X210" i="7"/>
  <c r="V210" i="9"/>
  <c r="X198" i="7"/>
  <c r="V198" i="9"/>
  <c r="X186" i="7"/>
  <c r="V186" i="9"/>
  <c r="X174" i="7"/>
  <c r="V174" i="9"/>
  <c r="X162" i="7"/>
  <c r="V162" i="9"/>
  <c r="X150" i="7"/>
  <c r="V150" i="9"/>
  <c r="X138" i="7"/>
  <c r="V138" i="9"/>
  <c r="X126" i="7"/>
  <c r="V126" i="9"/>
  <c r="X114" i="7"/>
  <c r="V114" i="9"/>
  <c r="X102" i="7"/>
  <c r="V102" i="9"/>
  <c r="X90" i="7"/>
  <c r="V90" i="9"/>
  <c r="X78" i="7"/>
  <c r="V78" i="9"/>
  <c r="X66" i="7"/>
  <c r="V66" i="9"/>
  <c r="X54" i="7"/>
  <c r="V54" i="9"/>
  <c r="X42" i="7"/>
  <c r="V42" i="9"/>
  <c r="X30" i="7"/>
  <c r="V30" i="9"/>
  <c r="X18" i="7"/>
  <c r="V18" i="9"/>
  <c r="X6" i="7"/>
  <c r="V6" i="9"/>
  <c r="W322" i="7"/>
  <c r="W322" i="9"/>
  <c r="W310" i="7"/>
  <c r="W310" i="9"/>
  <c r="W298" i="7"/>
  <c r="W298" i="9"/>
  <c r="W286" i="7"/>
  <c r="W286" i="9"/>
  <c r="W274" i="7"/>
  <c r="W274" i="9"/>
  <c r="W262" i="7"/>
  <c r="W262" i="9"/>
  <c r="W250" i="7"/>
  <c r="W250" i="9"/>
  <c r="W238" i="7"/>
  <c r="W238" i="9"/>
  <c r="W226" i="7"/>
  <c r="W226" i="9"/>
  <c r="W214" i="7"/>
  <c r="W214" i="9"/>
  <c r="W202" i="7"/>
  <c r="W202" i="9"/>
  <c r="W190" i="7"/>
  <c r="W190" i="9"/>
  <c r="W178" i="7"/>
  <c r="W178" i="9"/>
  <c r="W166" i="7"/>
  <c r="W166" i="9"/>
  <c r="W154" i="7"/>
  <c r="W154" i="9"/>
  <c r="W142" i="7"/>
  <c r="W142" i="9"/>
  <c r="W130" i="7"/>
  <c r="W130" i="9"/>
  <c r="W118" i="7"/>
  <c r="W118" i="9"/>
  <c r="W106" i="7"/>
  <c r="W106" i="9"/>
  <c r="W94" i="7"/>
  <c r="W94" i="9"/>
  <c r="W82" i="7"/>
  <c r="W82" i="9"/>
  <c r="W70" i="7"/>
  <c r="W70" i="9"/>
  <c r="W58" i="7"/>
  <c r="W58" i="9"/>
  <c r="W46" i="7"/>
  <c r="W46" i="9"/>
  <c r="W34" i="7"/>
  <c r="W34" i="9"/>
  <c r="W22" i="7"/>
  <c r="W22" i="9"/>
  <c r="W10" i="7"/>
  <c r="W10" i="9"/>
  <c r="V326" i="7"/>
  <c r="X326" i="9"/>
  <c r="V314" i="7"/>
  <c r="X314" i="9"/>
  <c r="V302" i="7"/>
  <c r="X302" i="9"/>
  <c r="V290" i="7"/>
  <c r="X290" i="9"/>
  <c r="V278" i="7"/>
  <c r="X278" i="9"/>
  <c r="V266" i="7"/>
  <c r="X266" i="9"/>
  <c r="V254" i="7"/>
  <c r="X254" i="9"/>
  <c r="V242" i="7"/>
  <c r="X242" i="9"/>
  <c r="V230" i="7"/>
  <c r="X230" i="9"/>
  <c r="V218" i="7"/>
  <c r="X218" i="9"/>
  <c r="V206" i="7"/>
  <c r="X206" i="9"/>
  <c r="V194" i="7"/>
  <c r="X194" i="9"/>
  <c r="V182" i="7"/>
  <c r="X182" i="9"/>
  <c r="V170" i="7"/>
  <c r="X170" i="9"/>
  <c r="V158" i="7"/>
  <c r="X158" i="9"/>
  <c r="V146" i="7"/>
  <c r="X146" i="9"/>
  <c r="V134" i="7"/>
  <c r="X134" i="9"/>
  <c r="V122" i="7"/>
  <c r="X122" i="9"/>
  <c r="V110" i="7"/>
  <c r="X110" i="9"/>
  <c r="V98" i="7"/>
  <c r="X98" i="9"/>
  <c r="V86" i="7"/>
  <c r="X86" i="9"/>
  <c r="V74" i="7"/>
  <c r="X74" i="9"/>
  <c r="V62" i="7"/>
  <c r="X62" i="9"/>
  <c r="V50" i="7"/>
  <c r="X50" i="9"/>
  <c r="V38" i="7"/>
  <c r="X38" i="9"/>
  <c r="V26" i="7"/>
  <c r="X26" i="9"/>
  <c r="V14" i="7"/>
  <c r="X14" i="9"/>
  <c r="U330" i="7"/>
  <c r="Y330" i="9"/>
  <c r="U318" i="7"/>
  <c r="Y318" i="9"/>
  <c r="U306" i="7"/>
  <c r="Y306" i="9"/>
  <c r="U294" i="7"/>
  <c r="Y294" i="9"/>
  <c r="U282" i="7"/>
  <c r="Y282" i="9"/>
  <c r="U270" i="7"/>
  <c r="Y270" i="9"/>
  <c r="U258" i="7"/>
  <c r="Y258" i="9"/>
  <c r="U246" i="7"/>
  <c r="Y246" i="9"/>
  <c r="U234" i="7"/>
  <c r="Y234" i="9"/>
  <c r="U222" i="7"/>
  <c r="Y222" i="9"/>
  <c r="U210" i="7"/>
  <c r="Y210" i="9"/>
  <c r="U198" i="7"/>
  <c r="Y198" i="9"/>
  <c r="U186" i="7"/>
  <c r="Y186" i="9"/>
  <c r="U174" i="7"/>
  <c r="Y174" i="9"/>
  <c r="U162" i="7"/>
  <c r="Y162" i="9"/>
  <c r="U150" i="7"/>
  <c r="Y150" i="9"/>
  <c r="U138" i="7"/>
  <c r="Y138" i="9"/>
  <c r="U126" i="7"/>
  <c r="Y126" i="9"/>
  <c r="U114" i="7"/>
  <c r="Y114" i="9"/>
  <c r="U102" i="7"/>
  <c r="Y102" i="9"/>
  <c r="U90" i="7"/>
  <c r="Y90" i="9"/>
  <c r="U78" i="7"/>
  <c r="U78" i="8"/>
  <c r="V78" i="8" s="1"/>
  <c r="W78" i="8" s="1"/>
  <c r="X78" i="8" s="1"/>
  <c r="Y78" i="8" s="1"/>
  <c r="Z78" i="8" s="1"/>
  <c r="AA78" i="8" s="1"/>
  <c r="AB78" i="8" s="1"/>
  <c r="AC78" i="8" s="1"/>
  <c r="Y78" i="9"/>
  <c r="U66" i="7"/>
  <c r="Y66" i="9"/>
  <c r="U54" i="7"/>
  <c r="Y54" i="9"/>
  <c r="U42" i="7"/>
  <c r="Y42" i="9"/>
  <c r="U30" i="7"/>
  <c r="Y30" i="9"/>
  <c r="U18" i="7"/>
  <c r="U18" i="8"/>
  <c r="V18" i="8" s="1"/>
  <c r="W18" i="8" s="1"/>
  <c r="X18" i="8" s="1"/>
  <c r="Y18" i="8" s="1"/>
  <c r="Z18" i="8" s="1"/>
  <c r="AA18" i="8" s="1"/>
  <c r="AB18" i="8" s="1"/>
  <c r="AC18" i="8" s="1"/>
  <c r="Y18" i="9"/>
  <c r="U6" i="7"/>
  <c r="U6" i="8"/>
  <c r="V6" i="8" s="1"/>
  <c r="W6" i="8" s="1"/>
  <c r="X6" i="8" s="1"/>
  <c r="Y6" i="8" s="1"/>
  <c r="Z6" i="8" s="1"/>
  <c r="AA6" i="8" s="1"/>
  <c r="AB6" i="8" s="1"/>
  <c r="AC6" i="8" s="1"/>
  <c r="Y6" i="9"/>
  <c r="T322" i="7"/>
  <c r="Z322" i="9"/>
  <c r="T310" i="7"/>
  <c r="Z310" i="9"/>
  <c r="T298" i="7"/>
  <c r="Z298" i="9"/>
  <c r="T286" i="7"/>
  <c r="Z286" i="9"/>
  <c r="T274" i="7"/>
  <c r="Z274" i="9"/>
  <c r="T262" i="7"/>
  <c r="Z262" i="9"/>
  <c r="T250" i="7"/>
  <c r="Z250" i="9"/>
  <c r="T238" i="7"/>
  <c r="Z238" i="9"/>
  <c r="T226" i="7"/>
  <c r="Z226" i="9"/>
  <c r="T214" i="7"/>
  <c r="Z214" i="9"/>
  <c r="T202" i="7"/>
  <c r="Z202" i="9"/>
  <c r="T190" i="7"/>
  <c r="Z190" i="9"/>
  <c r="T178" i="7"/>
  <c r="Z178" i="9"/>
  <c r="T166" i="7"/>
  <c r="Z166" i="9"/>
  <c r="T154" i="7"/>
  <c r="Z154" i="9"/>
  <c r="T142" i="7"/>
  <c r="Z142" i="9"/>
  <c r="T130" i="7"/>
  <c r="Z130" i="9"/>
  <c r="T118" i="7"/>
  <c r="Z118" i="9"/>
  <c r="T106" i="7"/>
  <c r="Z106" i="9"/>
  <c r="T94" i="7"/>
  <c r="Z94" i="9"/>
  <c r="T82" i="7"/>
  <c r="Z82" i="9"/>
  <c r="T70" i="7"/>
  <c r="Z70" i="9"/>
  <c r="T58" i="7"/>
  <c r="Z58" i="9"/>
  <c r="T46" i="7"/>
  <c r="Z46" i="9"/>
  <c r="T34" i="7"/>
  <c r="Z34" i="9"/>
  <c r="T22" i="7"/>
  <c r="Z22" i="9"/>
  <c r="T10" i="7"/>
  <c r="Z10" i="9"/>
  <c r="S326" i="7"/>
  <c r="AA326" i="9"/>
  <c r="S314" i="7"/>
  <c r="AA314" i="9"/>
  <c r="S302" i="7"/>
  <c r="S302" i="8"/>
  <c r="T302" i="8" s="1"/>
  <c r="U302" i="8" s="1"/>
  <c r="V302" i="8" s="1"/>
  <c r="W302" i="8" s="1"/>
  <c r="X302" i="8" s="1"/>
  <c r="Y302" i="8" s="1"/>
  <c r="Z302" i="8" s="1"/>
  <c r="AA302" i="8" s="1"/>
  <c r="AB302" i="8" s="1"/>
  <c r="AC302" i="8" s="1"/>
  <c r="AA302" i="9"/>
  <c r="S290" i="7"/>
  <c r="AA290" i="9"/>
  <c r="S278" i="7"/>
  <c r="AA278" i="9"/>
  <c r="S266" i="7"/>
  <c r="AA266" i="9"/>
  <c r="S254" i="7"/>
  <c r="AA254" i="9"/>
  <c r="S242" i="7"/>
  <c r="AA242" i="9"/>
  <c r="S230" i="7"/>
  <c r="S230" i="8"/>
  <c r="T230" i="8" s="1"/>
  <c r="U230" i="8" s="1"/>
  <c r="V230" i="8" s="1"/>
  <c r="W230" i="8" s="1"/>
  <c r="X230" i="8" s="1"/>
  <c r="Y230" i="8" s="1"/>
  <c r="Z230" i="8" s="1"/>
  <c r="AA230" i="8" s="1"/>
  <c r="AB230" i="8" s="1"/>
  <c r="AC230" i="8" s="1"/>
  <c r="AA230" i="9"/>
  <c r="S218" i="7"/>
  <c r="S218" i="8"/>
  <c r="T218" i="8" s="1"/>
  <c r="U218" i="8" s="1"/>
  <c r="V218" i="8" s="1"/>
  <c r="W218" i="8" s="1"/>
  <c r="X218" i="8" s="1"/>
  <c r="Y218" i="8" s="1"/>
  <c r="Z218" i="8" s="1"/>
  <c r="AA218" i="8" s="1"/>
  <c r="AB218" i="8" s="1"/>
  <c r="AC218" i="8" s="1"/>
  <c r="AA218" i="9"/>
  <c r="S206" i="7"/>
  <c r="AA206" i="9"/>
  <c r="S194" i="7"/>
  <c r="AA194" i="9"/>
  <c r="S182" i="7"/>
  <c r="AA182" i="9"/>
  <c r="S170" i="7"/>
  <c r="AA170" i="9"/>
  <c r="S158" i="7"/>
  <c r="AA158" i="9"/>
  <c r="S146" i="7"/>
  <c r="AA146" i="9"/>
  <c r="S134" i="7"/>
  <c r="AA134" i="9"/>
  <c r="S122" i="7"/>
  <c r="AA122" i="9"/>
  <c r="S110" i="7"/>
  <c r="AA110" i="9"/>
  <c r="S98" i="7"/>
  <c r="AA98" i="9"/>
  <c r="S86" i="7"/>
  <c r="AA86" i="9"/>
  <c r="S74" i="7"/>
  <c r="AA74" i="9"/>
  <c r="S62" i="7"/>
  <c r="AA62" i="9"/>
  <c r="S50" i="7"/>
  <c r="AA50" i="9"/>
  <c r="S38" i="7"/>
  <c r="AA38" i="9"/>
  <c r="S26" i="7"/>
  <c r="AA26" i="9"/>
  <c r="S14" i="7"/>
  <c r="AA14" i="9"/>
  <c r="R330" i="7"/>
  <c r="R330" i="8"/>
  <c r="S330" i="8" s="1"/>
  <c r="T330" i="8" s="1"/>
  <c r="U330" i="8" s="1"/>
  <c r="V330" i="8" s="1"/>
  <c r="W330" i="8" s="1"/>
  <c r="X330" i="8" s="1"/>
  <c r="Y330" i="8" s="1"/>
  <c r="Z330" i="8" s="1"/>
  <c r="AA330" i="8" s="1"/>
  <c r="AB330" i="8" s="1"/>
  <c r="AC330" i="8" s="1"/>
  <c r="AB330" i="9"/>
  <c r="R318" i="7"/>
  <c r="AB318" i="9"/>
  <c r="R306" i="7"/>
  <c r="AB306" i="9"/>
  <c r="R294" i="7"/>
  <c r="AB294" i="9"/>
  <c r="R282" i="7"/>
  <c r="R282" i="8"/>
  <c r="S282" i="8" s="1"/>
  <c r="T282" i="8" s="1"/>
  <c r="U282" i="8" s="1"/>
  <c r="V282" i="8" s="1"/>
  <c r="W282" i="8" s="1"/>
  <c r="X282" i="8" s="1"/>
  <c r="Y282" i="8" s="1"/>
  <c r="Z282" i="8" s="1"/>
  <c r="AA282" i="8" s="1"/>
  <c r="AB282" i="8" s="1"/>
  <c r="AC282" i="8" s="1"/>
  <c r="AB282" i="9"/>
  <c r="R270" i="7"/>
  <c r="AB270" i="9"/>
  <c r="R258" i="7"/>
  <c r="R258" i="8"/>
  <c r="S258" i="8" s="1"/>
  <c r="T258" i="8" s="1"/>
  <c r="U258" i="8" s="1"/>
  <c r="V258" i="8" s="1"/>
  <c r="W258" i="8" s="1"/>
  <c r="X258" i="8" s="1"/>
  <c r="Y258" i="8" s="1"/>
  <c r="Z258" i="8" s="1"/>
  <c r="AA258" i="8" s="1"/>
  <c r="AB258" i="8" s="1"/>
  <c r="AC258" i="8" s="1"/>
  <c r="AB258" i="9"/>
  <c r="R246" i="7"/>
  <c r="R246" i="8"/>
  <c r="S246" i="8" s="1"/>
  <c r="T246" i="8" s="1"/>
  <c r="U246" i="8" s="1"/>
  <c r="V246" i="8" s="1"/>
  <c r="W246" i="8" s="1"/>
  <c r="X246" i="8" s="1"/>
  <c r="Y246" i="8" s="1"/>
  <c r="Z246" i="8" s="1"/>
  <c r="AA246" i="8" s="1"/>
  <c r="AB246" i="8" s="1"/>
  <c r="AC246" i="8" s="1"/>
  <c r="AB246" i="9"/>
  <c r="R234" i="7"/>
  <c r="AB234" i="9"/>
  <c r="R222" i="7"/>
  <c r="AB222" i="9"/>
  <c r="R210" i="7"/>
  <c r="R210" i="8"/>
  <c r="S210" i="8" s="1"/>
  <c r="T210" i="8" s="1"/>
  <c r="U210" i="8" s="1"/>
  <c r="V210" i="8" s="1"/>
  <c r="W210" i="8" s="1"/>
  <c r="X210" i="8" s="1"/>
  <c r="Y210" i="8" s="1"/>
  <c r="Z210" i="8" s="1"/>
  <c r="AA210" i="8" s="1"/>
  <c r="AB210" i="8" s="1"/>
  <c r="AC210" i="8" s="1"/>
  <c r="AB210" i="9"/>
  <c r="R198" i="7"/>
  <c r="R198" i="8"/>
  <c r="S198" i="8" s="1"/>
  <c r="T198" i="8" s="1"/>
  <c r="U198" i="8" s="1"/>
  <c r="V198" i="8" s="1"/>
  <c r="W198" i="8" s="1"/>
  <c r="X198" i="8" s="1"/>
  <c r="Y198" i="8" s="1"/>
  <c r="Z198" i="8" s="1"/>
  <c r="AA198" i="8" s="1"/>
  <c r="AB198" i="8" s="1"/>
  <c r="AC198" i="8" s="1"/>
  <c r="AB198" i="9"/>
  <c r="R186" i="7"/>
  <c r="R186" i="8"/>
  <c r="S186" i="8" s="1"/>
  <c r="T186" i="8" s="1"/>
  <c r="U186" i="8" s="1"/>
  <c r="V186" i="8" s="1"/>
  <c r="W186" i="8" s="1"/>
  <c r="X186" i="8" s="1"/>
  <c r="Y186" i="8" s="1"/>
  <c r="Z186" i="8" s="1"/>
  <c r="AA186" i="8" s="1"/>
  <c r="AB186" i="8" s="1"/>
  <c r="AC186" i="8" s="1"/>
  <c r="AB186" i="9"/>
  <c r="R174" i="7"/>
  <c r="R174" i="8"/>
  <c r="S174" i="8" s="1"/>
  <c r="T174" i="8" s="1"/>
  <c r="U174" i="8" s="1"/>
  <c r="V174" i="8" s="1"/>
  <c r="W174" i="8" s="1"/>
  <c r="X174" i="8" s="1"/>
  <c r="Y174" i="8" s="1"/>
  <c r="Z174" i="8" s="1"/>
  <c r="AA174" i="8" s="1"/>
  <c r="AB174" i="8" s="1"/>
  <c r="AC174" i="8" s="1"/>
  <c r="AB174" i="9"/>
  <c r="R162" i="7"/>
  <c r="R162" i="8"/>
  <c r="S162" i="8" s="1"/>
  <c r="T162" i="8" s="1"/>
  <c r="U162" i="8" s="1"/>
  <c r="V162" i="8" s="1"/>
  <c r="W162" i="8" s="1"/>
  <c r="X162" i="8" s="1"/>
  <c r="Y162" i="8" s="1"/>
  <c r="Z162" i="8" s="1"/>
  <c r="AA162" i="8" s="1"/>
  <c r="AB162" i="8" s="1"/>
  <c r="AC162" i="8" s="1"/>
  <c r="AB162" i="9"/>
  <c r="R150" i="7"/>
  <c r="R150" i="8"/>
  <c r="S150" i="8" s="1"/>
  <c r="T150" i="8" s="1"/>
  <c r="U150" i="8" s="1"/>
  <c r="V150" i="8" s="1"/>
  <c r="W150" i="8" s="1"/>
  <c r="X150" i="8" s="1"/>
  <c r="Y150" i="8" s="1"/>
  <c r="Z150" i="8" s="1"/>
  <c r="AA150" i="8" s="1"/>
  <c r="AB150" i="8" s="1"/>
  <c r="AC150" i="8" s="1"/>
  <c r="AB150" i="9"/>
  <c r="R138" i="7"/>
  <c r="R138" i="8"/>
  <c r="S138" i="8" s="1"/>
  <c r="T138" i="8" s="1"/>
  <c r="U138" i="8" s="1"/>
  <c r="V138" i="8" s="1"/>
  <c r="W138" i="8" s="1"/>
  <c r="X138" i="8" s="1"/>
  <c r="Y138" i="8" s="1"/>
  <c r="Z138" i="8" s="1"/>
  <c r="AA138" i="8" s="1"/>
  <c r="AB138" i="8" s="1"/>
  <c r="AC138" i="8" s="1"/>
  <c r="AB138" i="9"/>
  <c r="R126" i="7"/>
  <c r="R126" i="8"/>
  <c r="S126" i="8" s="1"/>
  <c r="T126" i="8" s="1"/>
  <c r="U126" i="8" s="1"/>
  <c r="V126" i="8" s="1"/>
  <c r="W126" i="8" s="1"/>
  <c r="X126" i="8" s="1"/>
  <c r="Y126" i="8" s="1"/>
  <c r="Z126" i="8" s="1"/>
  <c r="AA126" i="8" s="1"/>
  <c r="AB126" i="8" s="1"/>
  <c r="AC126" i="8" s="1"/>
  <c r="AB126" i="9"/>
  <c r="R114" i="7"/>
  <c r="AB114" i="9"/>
  <c r="R102" i="7"/>
  <c r="AB102" i="9"/>
  <c r="R90" i="7"/>
  <c r="R90" i="8"/>
  <c r="S90" i="8" s="1"/>
  <c r="T90" i="8" s="1"/>
  <c r="U90" i="8" s="1"/>
  <c r="V90" i="8" s="1"/>
  <c r="W90" i="8" s="1"/>
  <c r="X90" i="8" s="1"/>
  <c r="Y90" i="8" s="1"/>
  <c r="Z90" i="8" s="1"/>
  <c r="AA90" i="8" s="1"/>
  <c r="AB90" i="8" s="1"/>
  <c r="AC90" i="8" s="1"/>
  <c r="AB90" i="9"/>
  <c r="R78" i="7"/>
  <c r="AB78" i="9"/>
  <c r="R66" i="7"/>
  <c r="R66" i="8"/>
  <c r="S66" i="8" s="1"/>
  <c r="T66" i="8" s="1"/>
  <c r="U66" i="8" s="1"/>
  <c r="V66" i="8" s="1"/>
  <c r="W66" i="8" s="1"/>
  <c r="X66" i="8" s="1"/>
  <c r="Y66" i="8" s="1"/>
  <c r="Z66" i="8" s="1"/>
  <c r="AA66" i="8" s="1"/>
  <c r="AB66" i="8" s="1"/>
  <c r="AC66" i="8" s="1"/>
  <c r="AB66" i="9"/>
  <c r="R54" i="7"/>
  <c r="R54" i="8"/>
  <c r="S54" i="8" s="1"/>
  <c r="T54" i="8" s="1"/>
  <c r="U54" i="8" s="1"/>
  <c r="V54" i="8" s="1"/>
  <c r="W54" i="8" s="1"/>
  <c r="X54" i="8" s="1"/>
  <c r="Y54" i="8" s="1"/>
  <c r="Z54" i="8" s="1"/>
  <c r="AA54" i="8" s="1"/>
  <c r="AB54" i="8" s="1"/>
  <c r="AC54" i="8" s="1"/>
  <c r="AB54" i="9"/>
  <c r="R42" i="7"/>
  <c r="R42" i="8"/>
  <c r="S42" i="8" s="1"/>
  <c r="T42" i="8" s="1"/>
  <c r="U42" i="8" s="1"/>
  <c r="V42" i="8" s="1"/>
  <c r="W42" i="8" s="1"/>
  <c r="X42" i="8" s="1"/>
  <c r="Y42" i="8" s="1"/>
  <c r="Z42" i="8" s="1"/>
  <c r="AA42" i="8" s="1"/>
  <c r="AB42" i="8" s="1"/>
  <c r="AC42" i="8" s="1"/>
  <c r="AB42" i="9"/>
  <c r="R30" i="7"/>
  <c r="AB30" i="9"/>
  <c r="R18" i="7"/>
  <c r="AB18" i="9"/>
  <c r="R6" i="7"/>
  <c r="AB6" i="9"/>
  <c r="Q322" i="7"/>
  <c r="Q322" i="8"/>
  <c r="R322" i="8" s="1"/>
  <c r="S322" i="8" s="1"/>
  <c r="T322" i="8" s="1"/>
  <c r="U322" i="8" s="1"/>
  <c r="V322" i="8" s="1"/>
  <c r="W322" i="8" s="1"/>
  <c r="X322" i="8" s="1"/>
  <c r="Y322" i="8" s="1"/>
  <c r="Z322" i="8" s="1"/>
  <c r="AA322" i="8" s="1"/>
  <c r="AB322" i="8" s="1"/>
  <c r="AC322" i="8" s="1"/>
  <c r="AC322" i="9"/>
  <c r="Q310" i="7"/>
  <c r="Q310" i="8"/>
  <c r="R310" i="8" s="1"/>
  <c r="S310" i="8" s="1"/>
  <c r="T310" i="8" s="1"/>
  <c r="U310" i="8" s="1"/>
  <c r="V310" i="8" s="1"/>
  <c r="W310" i="8" s="1"/>
  <c r="X310" i="8" s="1"/>
  <c r="Y310" i="8" s="1"/>
  <c r="Z310" i="8" s="1"/>
  <c r="AA310" i="8" s="1"/>
  <c r="AB310" i="8" s="1"/>
  <c r="AC310" i="8" s="1"/>
  <c r="AC310" i="9"/>
  <c r="Q298" i="7"/>
  <c r="Q298" i="8"/>
  <c r="R298" i="8" s="1"/>
  <c r="S298" i="8" s="1"/>
  <c r="T298" i="8" s="1"/>
  <c r="U298" i="8" s="1"/>
  <c r="V298" i="8" s="1"/>
  <c r="W298" i="8" s="1"/>
  <c r="X298" i="8" s="1"/>
  <c r="Y298" i="8" s="1"/>
  <c r="Z298" i="8" s="1"/>
  <c r="AA298" i="8" s="1"/>
  <c r="AB298" i="8" s="1"/>
  <c r="AC298" i="8" s="1"/>
  <c r="AC298" i="9"/>
  <c r="Q286" i="7"/>
  <c r="Q286" i="8"/>
  <c r="R286" i="8" s="1"/>
  <c r="S286" i="8" s="1"/>
  <c r="T286" i="8" s="1"/>
  <c r="U286" i="8" s="1"/>
  <c r="V286" i="8" s="1"/>
  <c r="W286" i="8" s="1"/>
  <c r="X286" i="8" s="1"/>
  <c r="Y286" i="8" s="1"/>
  <c r="Z286" i="8" s="1"/>
  <c r="AA286" i="8" s="1"/>
  <c r="AB286" i="8" s="1"/>
  <c r="AC286" i="8" s="1"/>
  <c r="AC286" i="9"/>
  <c r="Q274" i="7"/>
  <c r="Q274" i="8"/>
  <c r="R274" i="8" s="1"/>
  <c r="S274" i="8" s="1"/>
  <c r="T274" i="8" s="1"/>
  <c r="U274" i="8" s="1"/>
  <c r="V274" i="8" s="1"/>
  <c r="W274" i="8" s="1"/>
  <c r="X274" i="8" s="1"/>
  <c r="Y274" i="8" s="1"/>
  <c r="Z274" i="8" s="1"/>
  <c r="AA274" i="8" s="1"/>
  <c r="AB274" i="8" s="1"/>
  <c r="AC274" i="8" s="1"/>
  <c r="AC274" i="9"/>
  <c r="Q262" i="7"/>
  <c r="Q262" i="8"/>
  <c r="R262" i="8" s="1"/>
  <c r="S262" i="8" s="1"/>
  <c r="T262" i="8" s="1"/>
  <c r="U262" i="8" s="1"/>
  <c r="V262" i="8" s="1"/>
  <c r="W262" i="8" s="1"/>
  <c r="X262" i="8" s="1"/>
  <c r="Y262" i="8" s="1"/>
  <c r="Z262" i="8" s="1"/>
  <c r="AA262" i="8" s="1"/>
  <c r="AB262" i="8" s="1"/>
  <c r="AC262" i="8" s="1"/>
  <c r="AC262" i="9"/>
  <c r="Q250" i="7"/>
  <c r="Q250" i="8"/>
  <c r="R250" i="8" s="1"/>
  <c r="S250" i="8" s="1"/>
  <c r="T250" i="8" s="1"/>
  <c r="U250" i="8" s="1"/>
  <c r="V250" i="8" s="1"/>
  <c r="W250" i="8" s="1"/>
  <c r="X250" i="8" s="1"/>
  <c r="Y250" i="8" s="1"/>
  <c r="Z250" i="8" s="1"/>
  <c r="AA250" i="8" s="1"/>
  <c r="AB250" i="8" s="1"/>
  <c r="AC250" i="8" s="1"/>
  <c r="AC250" i="9"/>
  <c r="Q238" i="7"/>
  <c r="Q238" i="8"/>
  <c r="R238" i="8" s="1"/>
  <c r="S238" i="8" s="1"/>
  <c r="T238" i="8" s="1"/>
  <c r="U238" i="8" s="1"/>
  <c r="V238" i="8" s="1"/>
  <c r="W238" i="8" s="1"/>
  <c r="X238" i="8" s="1"/>
  <c r="Y238" i="8" s="1"/>
  <c r="Z238" i="8" s="1"/>
  <c r="AA238" i="8" s="1"/>
  <c r="AB238" i="8" s="1"/>
  <c r="AC238" i="8" s="1"/>
  <c r="AC238" i="9"/>
  <c r="Q226" i="7"/>
  <c r="Q226" i="8"/>
  <c r="R226" i="8" s="1"/>
  <c r="S226" i="8" s="1"/>
  <c r="T226" i="8" s="1"/>
  <c r="U226" i="8" s="1"/>
  <c r="V226" i="8" s="1"/>
  <c r="W226" i="8" s="1"/>
  <c r="X226" i="8" s="1"/>
  <c r="Y226" i="8" s="1"/>
  <c r="Z226" i="8" s="1"/>
  <c r="AA226" i="8" s="1"/>
  <c r="AB226" i="8" s="1"/>
  <c r="AC226" i="8" s="1"/>
  <c r="AC226" i="9"/>
  <c r="Q214" i="7"/>
  <c r="Q214" i="8"/>
  <c r="R214" i="8" s="1"/>
  <c r="S214" i="8" s="1"/>
  <c r="T214" i="8" s="1"/>
  <c r="U214" i="8" s="1"/>
  <c r="V214" i="8" s="1"/>
  <c r="W214" i="8" s="1"/>
  <c r="X214" i="8" s="1"/>
  <c r="Y214" i="8" s="1"/>
  <c r="Z214" i="8" s="1"/>
  <c r="AA214" i="8" s="1"/>
  <c r="AB214" i="8" s="1"/>
  <c r="AC214" i="8" s="1"/>
  <c r="AC214" i="9"/>
  <c r="Q202" i="7"/>
  <c r="Q202" i="8"/>
  <c r="R202" i="8" s="1"/>
  <c r="S202" i="8" s="1"/>
  <c r="T202" i="8" s="1"/>
  <c r="U202" i="8" s="1"/>
  <c r="V202" i="8" s="1"/>
  <c r="W202" i="8" s="1"/>
  <c r="X202" i="8" s="1"/>
  <c r="Y202" i="8" s="1"/>
  <c r="Z202" i="8" s="1"/>
  <c r="AA202" i="8" s="1"/>
  <c r="AB202" i="8" s="1"/>
  <c r="AC202" i="8" s="1"/>
  <c r="AC202" i="9"/>
  <c r="Q190" i="7"/>
  <c r="Q190" i="8"/>
  <c r="R190" i="8" s="1"/>
  <c r="S190" i="8" s="1"/>
  <c r="T190" i="8" s="1"/>
  <c r="U190" i="8" s="1"/>
  <c r="V190" i="8" s="1"/>
  <c r="W190" i="8" s="1"/>
  <c r="X190" i="8" s="1"/>
  <c r="Y190" i="8" s="1"/>
  <c r="Z190" i="8" s="1"/>
  <c r="AA190" i="8" s="1"/>
  <c r="AB190" i="8" s="1"/>
  <c r="AC190" i="8" s="1"/>
  <c r="AC190" i="9"/>
  <c r="Q178" i="7"/>
  <c r="Q178" i="8"/>
  <c r="R178" i="8" s="1"/>
  <c r="S178" i="8" s="1"/>
  <c r="T178" i="8" s="1"/>
  <c r="U178" i="8" s="1"/>
  <c r="V178" i="8" s="1"/>
  <c r="W178" i="8" s="1"/>
  <c r="X178" i="8" s="1"/>
  <c r="Y178" i="8" s="1"/>
  <c r="Z178" i="8" s="1"/>
  <c r="AA178" i="8" s="1"/>
  <c r="AB178" i="8" s="1"/>
  <c r="AC178" i="8" s="1"/>
  <c r="AC178" i="9"/>
  <c r="Q166" i="7"/>
  <c r="Q166" i="8"/>
  <c r="R166" i="8" s="1"/>
  <c r="S166" i="8" s="1"/>
  <c r="T166" i="8" s="1"/>
  <c r="U166" i="8" s="1"/>
  <c r="V166" i="8" s="1"/>
  <c r="W166" i="8" s="1"/>
  <c r="X166" i="8" s="1"/>
  <c r="Y166" i="8" s="1"/>
  <c r="Z166" i="8" s="1"/>
  <c r="AA166" i="8" s="1"/>
  <c r="AB166" i="8" s="1"/>
  <c r="AC166" i="8" s="1"/>
  <c r="AC166" i="9"/>
  <c r="Q154" i="7"/>
  <c r="Q154" i="8"/>
  <c r="R154" i="8" s="1"/>
  <c r="S154" i="8" s="1"/>
  <c r="T154" i="8" s="1"/>
  <c r="U154" i="8" s="1"/>
  <c r="V154" i="8" s="1"/>
  <c r="W154" i="8" s="1"/>
  <c r="X154" i="8" s="1"/>
  <c r="Y154" i="8" s="1"/>
  <c r="Z154" i="8" s="1"/>
  <c r="AA154" i="8" s="1"/>
  <c r="AB154" i="8" s="1"/>
  <c r="AC154" i="8" s="1"/>
  <c r="AC154" i="9"/>
  <c r="Q142" i="7"/>
  <c r="Q142" i="8"/>
  <c r="R142" i="8" s="1"/>
  <c r="S142" i="8" s="1"/>
  <c r="T142" i="8" s="1"/>
  <c r="U142" i="8" s="1"/>
  <c r="V142" i="8" s="1"/>
  <c r="W142" i="8" s="1"/>
  <c r="X142" i="8" s="1"/>
  <c r="Y142" i="8" s="1"/>
  <c r="Z142" i="8" s="1"/>
  <c r="AA142" i="8" s="1"/>
  <c r="AB142" i="8" s="1"/>
  <c r="AC142" i="8" s="1"/>
  <c r="AC142" i="9"/>
  <c r="Q130" i="7"/>
  <c r="Q130" i="8"/>
  <c r="R130" i="8" s="1"/>
  <c r="S130" i="8" s="1"/>
  <c r="T130" i="8" s="1"/>
  <c r="U130" i="8" s="1"/>
  <c r="V130" i="8" s="1"/>
  <c r="W130" i="8" s="1"/>
  <c r="X130" i="8" s="1"/>
  <c r="Y130" i="8" s="1"/>
  <c r="Z130" i="8" s="1"/>
  <c r="AA130" i="8" s="1"/>
  <c r="AB130" i="8" s="1"/>
  <c r="AC130" i="8" s="1"/>
  <c r="AC130" i="9"/>
  <c r="Q118" i="7"/>
  <c r="Q118" i="8"/>
  <c r="R118" i="8" s="1"/>
  <c r="S118" i="8" s="1"/>
  <c r="T118" i="8" s="1"/>
  <c r="U118" i="8" s="1"/>
  <c r="V118" i="8" s="1"/>
  <c r="W118" i="8" s="1"/>
  <c r="X118" i="8" s="1"/>
  <c r="Y118" i="8" s="1"/>
  <c r="Z118" i="8" s="1"/>
  <c r="AA118" i="8" s="1"/>
  <c r="AB118" i="8" s="1"/>
  <c r="AC118" i="8" s="1"/>
  <c r="AC118" i="9"/>
  <c r="Q106" i="7"/>
  <c r="Q106" i="8"/>
  <c r="R106" i="8" s="1"/>
  <c r="S106" i="8" s="1"/>
  <c r="T106" i="8" s="1"/>
  <c r="U106" i="8" s="1"/>
  <c r="V106" i="8" s="1"/>
  <c r="W106" i="8" s="1"/>
  <c r="X106" i="8" s="1"/>
  <c r="Y106" i="8" s="1"/>
  <c r="Z106" i="8" s="1"/>
  <c r="AA106" i="8" s="1"/>
  <c r="AB106" i="8" s="1"/>
  <c r="AC106" i="8" s="1"/>
  <c r="AC106" i="9"/>
  <c r="Q94" i="7"/>
  <c r="Q94" i="8"/>
  <c r="R94" i="8" s="1"/>
  <c r="S94" i="8" s="1"/>
  <c r="T94" i="8" s="1"/>
  <c r="U94" i="8" s="1"/>
  <c r="V94" i="8" s="1"/>
  <c r="W94" i="8" s="1"/>
  <c r="X94" i="8" s="1"/>
  <c r="Y94" i="8" s="1"/>
  <c r="Z94" i="8" s="1"/>
  <c r="AA94" i="8" s="1"/>
  <c r="AB94" i="8" s="1"/>
  <c r="AC94" i="8" s="1"/>
  <c r="AC94" i="9"/>
  <c r="Q82" i="7"/>
  <c r="Q82" i="8"/>
  <c r="R82" i="8" s="1"/>
  <c r="S82" i="8" s="1"/>
  <c r="T82" i="8" s="1"/>
  <c r="U82" i="8" s="1"/>
  <c r="V82" i="8" s="1"/>
  <c r="W82" i="8" s="1"/>
  <c r="X82" i="8" s="1"/>
  <c r="Y82" i="8" s="1"/>
  <c r="Z82" i="8" s="1"/>
  <c r="AA82" i="8" s="1"/>
  <c r="AB82" i="8" s="1"/>
  <c r="AC82" i="8" s="1"/>
  <c r="AC82" i="9"/>
  <c r="Q70" i="7"/>
  <c r="Q70" i="8"/>
  <c r="R70" i="8" s="1"/>
  <c r="S70" i="8" s="1"/>
  <c r="T70" i="8" s="1"/>
  <c r="U70" i="8" s="1"/>
  <c r="V70" i="8" s="1"/>
  <c r="W70" i="8" s="1"/>
  <c r="X70" i="8" s="1"/>
  <c r="Y70" i="8" s="1"/>
  <c r="Z70" i="8" s="1"/>
  <c r="AA70" i="8" s="1"/>
  <c r="AB70" i="8" s="1"/>
  <c r="AC70" i="8" s="1"/>
  <c r="AC70" i="9"/>
  <c r="Q58" i="7"/>
  <c r="Q58" i="8"/>
  <c r="R58" i="8" s="1"/>
  <c r="S58" i="8" s="1"/>
  <c r="T58" i="8" s="1"/>
  <c r="U58" i="8" s="1"/>
  <c r="V58" i="8" s="1"/>
  <c r="W58" i="8" s="1"/>
  <c r="X58" i="8" s="1"/>
  <c r="Y58" i="8" s="1"/>
  <c r="Z58" i="8" s="1"/>
  <c r="AA58" i="8" s="1"/>
  <c r="AB58" i="8" s="1"/>
  <c r="AC58" i="8" s="1"/>
  <c r="AC58" i="9"/>
  <c r="Q46" i="7"/>
  <c r="Q46" i="8"/>
  <c r="R46" i="8" s="1"/>
  <c r="S46" i="8" s="1"/>
  <c r="T46" i="8" s="1"/>
  <c r="U46" i="8" s="1"/>
  <c r="V46" i="8" s="1"/>
  <c r="W46" i="8" s="1"/>
  <c r="X46" i="8" s="1"/>
  <c r="Y46" i="8" s="1"/>
  <c r="Z46" i="8" s="1"/>
  <c r="AA46" i="8" s="1"/>
  <c r="AB46" i="8" s="1"/>
  <c r="AC46" i="8" s="1"/>
  <c r="AC46" i="9"/>
  <c r="Q34" i="7"/>
  <c r="Q34" i="8"/>
  <c r="R34" i="8" s="1"/>
  <c r="S34" i="8" s="1"/>
  <c r="T34" i="8" s="1"/>
  <c r="U34" i="8" s="1"/>
  <c r="V34" i="8" s="1"/>
  <c r="W34" i="8" s="1"/>
  <c r="X34" i="8" s="1"/>
  <c r="Y34" i="8" s="1"/>
  <c r="Z34" i="8" s="1"/>
  <c r="AA34" i="8" s="1"/>
  <c r="AB34" i="8" s="1"/>
  <c r="AC34" i="8" s="1"/>
  <c r="AC34" i="9"/>
  <c r="Q22" i="7"/>
  <c r="Q22" i="8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C22" i="9"/>
  <c r="Q10" i="7"/>
  <c r="Q10" i="8"/>
  <c r="R10" i="8" s="1"/>
  <c r="S10" i="8" s="1"/>
  <c r="T10" i="8" s="1"/>
  <c r="U10" i="8" s="1"/>
  <c r="V10" i="8" s="1"/>
  <c r="W10" i="8" s="1"/>
  <c r="X10" i="8" s="1"/>
  <c r="Y10" i="8" s="1"/>
  <c r="Z10" i="8" s="1"/>
  <c r="AA10" i="8" s="1"/>
  <c r="AB10" i="8" s="1"/>
  <c r="AC10" i="8" s="1"/>
  <c r="AC10" i="9"/>
  <c r="AT333" i="13"/>
  <c r="AG333" i="13"/>
  <c r="AT333" i="12"/>
  <c r="AG333" i="12"/>
  <c r="AT333" i="11"/>
  <c r="AG333" i="11"/>
  <c r="AX347" i="13"/>
  <c r="AK347" i="13"/>
  <c r="AX347" i="12"/>
  <c r="AK347" i="12"/>
  <c r="AX347" i="11"/>
  <c r="AK347" i="11"/>
  <c r="AQ340" i="13"/>
  <c r="AD340" i="13"/>
  <c r="AQ340" i="12"/>
  <c r="AD340" i="12"/>
  <c r="AD340" i="11"/>
  <c r="AQ340" i="11"/>
  <c r="AP346" i="13"/>
  <c r="BC346" i="13"/>
  <c r="BC346" i="12"/>
  <c r="AP346" i="12"/>
  <c r="BC346" i="11"/>
  <c r="AP346" i="11"/>
  <c r="AQ355" i="13"/>
  <c r="AD355" i="13"/>
  <c r="AD355" i="12"/>
  <c r="AQ355" i="12"/>
  <c r="AQ355" i="11"/>
  <c r="AD355" i="11"/>
  <c r="V353" i="13"/>
  <c r="I353" i="13"/>
  <c r="I353" i="12"/>
  <c r="V353" i="12"/>
  <c r="V353" i="11"/>
  <c r="I353" i="11"/>
  <c r="BA334" i="13"/>
  <c r="AN334" i="13"/>
  <c r="AN334" i="12"/>
  <c r="BA334" i="12"/>
  <c r="BA334" i="11"/>
  <c r="AN334" i="11"/>
  <c r="AS345" i="13"/>
  <c r="AF345" i="13"/>
  <c r="AS345" i="12"/>
  <c r="AF345" i="12"/>
  <c r="AS345" i="11"/>
  <c r="AF345" i="11"/>
  <c r="AS351" i="13"/>
  <c r="AF351" i="13"/>
  <c r="AF351" i="12"/>
  <c r="AS351" i="12"/>
  <c r="AS351" i="11"/>
  <c r="AF351" i="11"/>
  <c r="AS357" i="13"/>
  <c r="AF357" i="13"/>
  <c r="AS357" i="12"/>
  <c r="AF357" i="12"/>
  <c r="AS357" i="11"/>
  <c r="AF357" i="11"/>
  <c r="S350" i="13"/>
  <c r="F350" i="13"/>
  <c r="F350" i="12"/>
  <c r="S350" i="12"/>
  <c r="S350" i="11"/>
  <c r="F350" i="11"/>
  <c r="AV332" i="13"/>
  <c r="AI332" i="13"/>
  <c r="AV332" i="12"/>
  <c r="AI332" i="12"/>
  <c r="AV332" i="11"/>
  <c r="AI332" i="11"/>
  <c r="AC337" i="13"/>
  <c r="P337" i="13"/>
  <c r="AC337" i="12"/>
  <c r="P337" i="12"/>
  <c r="AC337" i="11"/>
  <c r="P337" i="11"/>
  <c r="AA356" i="13"/>
  <c r="N356" i="13"/>
  <c r="N356" i="12"/>
  <c r="AA356" i="12"/>
  <c r="AA356" i="11"/>
  <c r="N356" i="11"/>
  <c r="O343" i="13"/>
  <c r="AB343" i="13"/>
  <c r="AB343" i="12"/>
  <c r="O343" i="12"/>
  <c r="AB343" i="11"/>
  <c r="O343" i="11"/>
  <c r="AV333" i="13"/>
  <c r="AI333" i="13"/>
  <c r="AI333" i="12"/>
  <c r="AV333" i="12"/>
  <c r="AV333" i="11"/>
  <c r="AI333" i="11"/>
  <c r="AZ338" i="13"/>
  <c r="AM338" i="13"/>
  <c r="AZ338" i="12"/>
  <c r="AM338" i="12"/>
  <c r="AZ338" i="11"/>
  <c r="AM338" i="11"/>
  <c r="AR349" i="13"/>
  <c r="AE349" i="13"/>
  <c r="AE349" i="12"/>
  <c r="AR349" i="12"/>
  <c r="AR349" i="11"/>
  <c r="AE349" i="11"/>
  <c r="AZ359" i="13"/>
  <c r="AM359" i="13"/>
  <c r="AZ359" i="12"/>
  <c r="AM359" i="12"/>
  <c r="AZ359" i="11"/>
  <c r="AM359" i="11"/>
  <c r="AW357" i="13"/>
  <c r="AJ357" i="13"/>
  <c r="AJ357" i="12"/>
  <c r="AW357" i="12"/>
  <c r="AW357" i="11"/>
  <c r="AJ357" i="11"/>
  <c r="BA332" i="13"/>
  <c r="AN332" i="13"/>
  <c r="BA332" i="12"/>
  <c r="AN332" i="12"/>
  <c r="BA332" i="11"/>
  <c r="AN332" i="11"/>
  <c r="Q358" i="13"/>
  <c r="D358" i="13"/>
  <c r="D358" i="12"/>
  <c r="Q358" i="12"/>
  <c r="Q358" i="11"/>
  <c r="D358" i="11"/>
  <c r="AX336" i="13"/>
  <c r="AK336" i="13"/>
  <c r="AX336" i="12"/>
  <c r="AK336" i="12"/>
  <c r="AX336" i="11"/>
  <c r="AK336" i="11"/>
  <c r="X339" i="13"/>
  <c r="K339" i="13"/>
  <c r="X339" i="12"/>
  <c r="K339" i="12"/>
  <c r="X339" i="11"/>
  <c r="K339" i="11"/>
  <c r="AO341" i="13"/>
  <c r="BB341" i="13"/>
  <c r="BB341" i="12"/>
  <c r="AO341" i="12"/>
  <c r="AO341" i="11"/>
  <c r="BB341" i="11"/>
  <c r="AB347" i="13"/>
  <c r="O347" i="13"/>
  <c r="AB347" i="12"/>
  <c r="O347" i="12"/>
  <c r="AB347" i="11"/>
  <c r="O347" i="11"/>
  <c r="AT358" i="13"/>
  <c r="AG358" i="13"/>
  <c r="AG358" i="12"/>
  <c r="AT358" i="12"/>
  <c r="AT358" i="11"/>
  <c r="AG358" i="11"/>
  <c r="Z334" i="13"/>
  <c r="M334" i="13"/>
  <c r="Z334" i="12"/>
  <c r="M334" i="12"/>
  <c r="Z334" i="11"/>
  <c r="M334" i="11"/>
  <c r="Q335" i="13"/>
  <c r="D335" i="13"/>
  <c r="Q335" i="12"/>
  <c r="D335" i="12"/>
  <c r="Q335" i="11"/>
  <c r="D335" i="11"/>
  <c r="AU337" i="13"/>
  <c r="AH337" i="13"/>
  <c r="AU337" i="12"/>
  <c r="AH337" i="12"/>
  <c r="AU337" i="11"/>
  <c r="AH337" i="11"/>
  <c r="U343" i="13"/>
  <c r="H343" i="13"/>
  <c r="U343" i="12"/>
  <c r="H343" i="12"/>
  <c r="H343" i="11"/>
  <c r="U343" i="11"/>
  <c r="AL345" i="13"/>
  <c r="AY345" i="13"/>
  <c r="AY345" i="12"/>
  <c r="AL345" i="12"/>
  <c r="AY345" i="11"/>
  <c r="AL345" i="11"/>
  <c r="L348" i="13"/>
  <c r="Y348" i="13"/>
  <c r="Y348" i="12"/>
  <c r="L348" i="12"/>
  <c r="Y348" i="11"/>
  <c r="L348" i="11"/>
  <c r="BC350" i="13"/>
  <c r="AP350" i="13"/>
  <c r="AP350" i="12"/>
  <c r="BC350" i="12"/>
  <c r="BC350" i="11"/>
  <c r="AP350" i="11"/>
  <c r="AC353" i="13"/>
  <c r="P353" i="13"/>
  <c r="P353" i="12"/>
  <c r="AC353" i="12"/>
  <c r="AC353" i="11"/>
  <c r="P353" i="11"/>
  <c r="AQ356" i="13"/>
  <c r="AD356" i="13"/>
  <c r="AD356" i="12"/>
  <c r="AQ356" i="12"/>
  <c r="AQ356" i="11"/>
  <c r="AD356" i="11"/>
  <c r="Q337" i="13"/>
  <c r="D337" i="13"/>
  <c r="Q337" i="12"/>
  <c r="D337" i="12"/>
  <c r="Q337" i="11"/>
  <c r="D337" i="11"/>
  <c r="AZ333" i="13"/>
  <c r="AM333" i="13"/>
  <c r="AZ333" i="12"/>
  <c r="AM333" i="12"/>
  <c r="AZ333" i="11"/>
  <c r="AM333" i="11"/>
  <c r="E341" i="13"/>
  <c r="R341" i="13"/>
  <c r="R341" i="12"/>
  <c r="E341" i="12"/>
  <c r="R341" i="11"/>
  <c r="E341" i="11"/>
  <c r="M345" i="13"/>
  <c r="Z345" i="13"/>
  <c r="Z345" i="12"/>
  <c r="M345" i="12"/>
  <c r="Z345" i="11"/>
  <c r="M345" i="11"/>
  <c r="I349" i="13"/>
  <c r="V349" i="13"/>
  <c r="V349" i="12"/>
  <c r="I349" i="12"/>
  <c r="V349" i="11"/>
  <c r="I349" i="11"/>
  <c r="AV352" i="13"/>
  <c r="AI352" i="13"/>
  <c r="AI352" i="12"/>
  <c r="AV352" i="12"/>
  <c r="AV352" i="11"/>
  <c r="AI352" i="11"/>
  <c r="Q343" i="13"/>
  <c r="D343" i="13"/>
  <c r="Q343" i="12"/>
  <c r="D343" i="12"/>
  <c r="Q343" i="11"/>
  <c r="D343" i="11"/>
  <c r="AF332" i="13"/>
  <c r="AS332" i="13"/>
  <c r="AS332" i="12"/>
  <c r="AF332" i="12"/>
  <c r="AS332" i="11"/>
  <c r="AF332" i="11"/>
  <c r="AW343" i="13"/>
  <c r="AJ343" i="13"/>
  <c r="AW343" i="12"/>
  <c r="AJ343" i="12"/>
  <c r="AW343" i="11"/>
  <c r="AJ343" i="11"/>
  <c r="AJ349" i="13"/>
  <c r="AW349" i="13"/>
  <c r="AJ349" i="12"/>
  <c r="AW349" i="12"/>
  <c r="AW349" i="11"/>
  <c r="AJ349" i="11"/>
  <c r="AT332" i="13"/>
  <c r="AG332" i="13"/>
  <c r="AT332" i="12"/>
  <c r="AG332" i="12"/>
  <c r="AG332" i="11"/>
  <c r="AT332" i="11"/>
  <c r="T338" i="13"/>
  <c r="G338" i="13"/>
  <c r="T338" i="12"/>
  <c r="G338" i="12"/>
  <c r="T338" i="11"/>
  <c r="G338" i="11"/>
  <c r="AX340" i="13"/>
  <c r="AK340" i="13"/>
  <c r="AX340" i="12"/>
  <c r="AK340" i="12"/>
  <c r="AX340" i="11"/>
  <c r="AK340" i="11"/>
  <c r="K343" i="13"/>
  <c r="X343" i="13"/>
  <c r="X343" i="12"/>
  <c r="K343" i="12"/>
  <c r="K343" i="11"/>
  <c r="X343" i="11"/>
  <c r="BB345" i="13"/>
  <c r="AO345" i="13"/>
  <c r="BB345" i="12"/>
  <c r="AO345" i="12"/>
  <c r="BB345" i="11"/>
  <c r="AO345" i="11"/>
  <c r="O351" i="13"/>
  <c r="AB351" i="13"/>
  <c r="O351" i="12"/>
  <c r="AB351" i="12"/>
  <c r="AB351" i="11"/>
  <c r="O351" i="11"/>
  <c r="AU332" i="13"/>
  <c r="AH332" i="13"/>
  <c r="AU332" i="12"/>
  <c r="AH332" i="12"/>
  <c r="AU332" i="11"/>
  <c r="AH332" i="11"/>
  <c r="AQ336" i="13"/>
  <c r="AD336" i="13"/>
  <c r="AQ336" i="12"/>
  <c r="AD336" i="12"/>
  <c r="AQ336" i="11"/>
  <c r="AD336" i="11"/>
  <c r="BC339" i="13"/>
  <c r="AP339" i="13"/>
  <c r="BC339" i="12"/>
  <c r="AP339" i="12"/>
  <c r="BC339" i="11"/>
  <c r="AP339" i="11"/>
  <c r="AY355" i="13"/>
  <c r="AL355" i="13"/>
  <c r="AL355" i="12"/>
  <c r="AY355" i="12"/>
  <c r="AY355" i="11"/>
  <c r="AL355" i="11"/>
  <c r="AE348" i="13"/>
  <c r="AR348" i="13"/>
  <c r="AR348" i="12"/>
  <c r="AE348" i="12"/>
  <c r="AR348" i="11"/>
  <c r="AE348" i="11"/>
  <c r="C132" i="7"/>
  <c r="C132" i="13"/>
  <c r="C132" i="12"/>
  <c r="C132" i="11"/>
  <c r="X322" i="13"/>
  <c r="K322" i="13"/>
  <c r="K322" i="12"/>
  <c r="X322" i="12"/>
  <c r="X322" i="11"/>
  <c r="K322" i="11"/>
  <c r="C21" i="7"/>
  <c r="C21" i="13"/>
  <c r="C21" i="12"/>
  <c r="C21" i="11"/>
  <c r="C81" i="7"/>
  <c r="C81" i="13"/>
  <c r="C81" i="12"/>
  <c r="C81" i="11"/>
  <c r="C129" i="7"/>
  <c r="C129" i="13"/>
  <c r="C129" i="12"/>
  <c r="C129" i="11"/>
  <c r="C177" i="7"/>
  <c r="C177" i="13"/>
  <c r="C177" i="12"/>
  <c r="C177" i="11"/>
  <c r="C201" i="7"/>
  <c r="C201" i="13"/>
  <c r="C201" i="12"/>
  <c r="C201" i="11"/>
  <c r="C237" i="7"/>
  <c r="C237" i="13"/>
  <c r="C237" i="12"/>
  <c r="C237" i="11"/>
  <c r="C249" i="7"/>
  <c r="C249" i="13"/>
  <c r="C249" i="12"/>
  <c r="C249" i="11"/>
  <c r="C261" i="7"/>
  <c r="C261" i="13"/>
  <c r="C261" i="12"/>
  <c r="C261" i="11"/>
  <c r="C273" i="7"/>
  <c r="C273" i="13"/>
  <c r="C273" i="12"/>
  <c r="C273" i="11"/>
  <c r="C309" i="7"/>
  <c r="C309" i="13"/>
  <c r="C309" i="12"/>
  <c r="C309" i="11"/>
  <c r="C321" i="7"/>
  <c r="C321" i="13"/>
  <c r="C321" i="12"/>
  <c r="C321" i="11"/>
  <c r="E272" i="9"/>
  <c r="E20" i="9"/>
  <c r="E8" i="9"/>
  <c r="G112" i="9"/>
  <c r="H140" i="9"/>
  <c r="J256" i="9"/>
  <c r="J64" i="9"/>
  <c r="K116" i="9"/>
  <c r="L109" i="9"/>
  <c r="G197" i="8"/>
  <c r="H197" i="8" s="1"/>
  <c r="I197" i="8" s="1"/>
  <c r="J197" i="8" s="1"/>
  <c r="K197" i="8" s="1"/>
  <c r="L197" i="8" s="1"/>
  <c r="M197" i="8" s="1"/>
  <c r="N197" i="8" s="1"/>
  <c r="O197" i="8" s="1"/>
  <c r="P197" i="8" s="1"/>
  <c r="M197" i="9"/>
  <c r="M173" i="9"/>
  <c r="M137" i="9"/>
  <c r="M125" i="9"/>
  <c r="M113" i="9"/>
  <c r="M89" i="9"/>
  <c r="M53" i="9"/>
  <c r="N309" i="9"/>
  <c r="F285" i="8"/>
  <c r="G285" i="8" s="1"/>
  <c r="H285" i="8" s="1"/>
  <c r="I285" i="8" s="1"/>
  <c r="J285" i="8" s="1"/>
  <c r="K285" i="8" s="1"/>
  <c r="L285" i="8" s="1"/>
  <c r="M285" i="8" s="1"/>
  <c r="N285" i="8" s="1"/>
  <c r="O285" i="8" s="1"/>
  <c r="P285" i="8" s="1"/>
  <c r="N285" i="9"/>
  <c r="F273" i="8"/>
  <c r="G273" i="8" s="1"/>
  <c r="H273" i="8" s="1"/>
  <c r="I273" i="8" s="1"/>
  <c r="J273" i="8" s="1"/>
  <c r="K273" i="8" s="1"/>
  <c r="L273" i="8" s="1"/>
  <c r="M273" i="8" s="1"/>
  <c r="N273" i="8" s="1"/>
  <c r="O273" i="8" s="1"/>
  <c r="P273" i="8" s="1"/>
  <c r="N273" i="9"/>
  <c r="N237" i="9"/>
  <c r="F165" i="8"/>
  <c r="G165" i="8" s="1"/>
  <c r="H165" i="8" s="1"/>
  <c r="I165" i="8" s="1"/>
  <c r="J165" i="8" s="1"/>
  <c r="K165" i="8" s="1"/>
  <c r="L165" i="8" s="1"/>
  <c r="M165" i="8" s="1"/>
  <c r="N165" i="8" s="1"/>
  <c r="O165" i="8" s="1"/>
  <c r="P165" i="8" s="1"/>
  <c r="N165" i="9"/>
  <c r="F117" i="8"/>
  <c r="G117" i="8" s="1"/>
  <c r="H117" i="8" s="1"/>
  <c r="I117" i="8" s="1"/>
  <c r="J117" i="8" s="1"/>
  <c r="K117" i="8" s="1"/>
  <c r="L117" i="8" s="1"/>
  <c r="M117" i="8" s="1"/>
  <c r="N117" i="8" s="1"/>
  <c r="O117" i="8" s="1"/>
  <c r="P117" i="8" s="1"/>
  <c r="N117" i="9"/>
  <c r="N105" i="9"/>
  <c r="F81" i="8"/>
  <c r="G81" i="8" s="1"/>
  <c r="H81" i="8" s="1"/>
  <c r="I81" i="8" s="1"/>
  <c r="J81" i="8" s="1"/>
  <c r="K81" i="8" s="1"/>
  <c r="L81" i="8" s="1"/>
  <c r="M81" i="8" s="1"/>
  <c r="N81" i="8" s="1"/>
  <c r="O81" i="8" s="1"/>
  <c r="P81" i="8" s="1"/>
  <c r="N81" i="9"/>
  <c r="E325" i="8"/>
  <c r="F325" i="8" s="1"/>
  <c r="G325" i="8" s="1"/>
  <c r="H325" i="8" s="1"/>
  <c r="I325" i="8" s="1"/>
  <c r="J325" i="8" s="1"/>
  <c r="K325" i="8" s="1"/>
  <c r="L325" i="8" s="1"/>
  <c r="M325" i="8" s="1"/>
  <c r="N325" i="8" s="1"/>
  <c r="O325" i="8" s="1"/>
  <c r="P325" i="8" s="1"/>
  <c r="O325" i="9"/>
  <c r="E229" i="8"/>
  <c r="F229" i="8" s="1"/>
  <c r="G229" i="8" s="1"/>
  <c r="H229" i="8" s="1"/>
  <c r="I229" i="8" s="1"/>
  <c r="J229" i="8" s="1"/>
  <c r="K229" i="8" s="1"/>
  <c r="L229" i="8" s="1"/>
  <c r="M229" i="8" s="1"/>
  <c r="N229" i="8" s="1"/>
  <c r="O229" i="8" s="1"/>
  <c r="P229" i="8" s="1"/>
  <c r="O229" i="9"/>
  <c r="E217" i="8"/>
  <c r="F217" i="8" s="1"/>
  <c r="G217" i="8" s="1"/>
  <c r="H217" i="8" s="1"/>
  <c r="I217" i="8" s="1"/>
  <c r="J217" i="8" s="1"/>
  <c r="K217" i="8" s="1"/>
  <c r="L217" i="8" s="1"/>
  <c r="M217" i="8" s="1"/>
  <c r="N217" i="8" s="1"/>
  <c r="O217" i="8" s="1"/>
  <c r="P217" i="8" s="1"/>
  <c r="O217" i="9"/>
  <c r="E193" i="8"/>
  <c r="F193" i="8" s="1"/>
  <c r="G193" i="8" s="1"/>
  <c r="H193" i="8" s="1"/>
  <c r="I193" i="8" s="1"/>
  <c r="J193" i="8" s="1"/>
  <c r="K193" i="8" s="1"/>
  <c r="L193" i="8" s="1"/>
  <c r="M193" i="8" s="1"/>
  <c r="N193" i="8" s="1"/>
  <c r="O193" i="8" s="1"/>
  <c r="P193" i="8" s="1"/>
  <c r="O193" i="9"/>
  <c r="E133" i="8"/>
  <c r="F133" i="8" s="1"/>
  <c r="G133" i="8" s="1"/>
  <c r="H133" i="8" s="1"/>
  <c r="I133" i="8" s="1"/>
  <c r="J133" i="8" s="1"/>
  <c r="K133" i="8" s="1"/>
  <c r="L133" i="8" s="1"/>
  <c r="M133" i="8" s="1"/>
  <c r="N133" i="8" s="1"/>
  <c r="O133" i="8" s="1"/>
  <c r="P133" i="8" s="1"/>
  <c r="O133" i="9"/>
  <c r="E109" i="8"/>
  <c r="F109" i="8" s="1"/>
  <c r="G109" i="8" s="1"/>
  <c r="H109" i="8" s="1"/>
  <c r="I109" i="8" s="1"/>
  <c r="J109" i="8" s="1"/>
  <c r="K109" i="8" s="1"/>
  <c r="L109" i="8" s="1"/>
  <c r="M109" i="8" s="1"/>
  <c r="N109" i="8" s="1"/>
  <c r="O109" i="8" s="1"/>
  <c r="P109" i="8" s="1"/>
  <c r="O109" i="9"/>
  <c r="E61" i="8"/>
  <c r="F61" i="8" s="1"/>
  <c r="G61" i="8" s="1"/>
  <c r="H61" i="8" s="1"/>
  <c r="I61" i="8" s="1"/>
  <c r="J61" i="8" s="1"/>
  <c r="K61" i="8" s="1"/>
  <c r="L61" i="8" s="1"/>
  <c r="M61" i="8" s="1"/>
  <c r="N61" i="8" s="1"/>
  <c r="O61" i="8" s="1"/>
  <c r="P61" i="8" s="1"/>
  <c r="O61" i="9"/>
  <c r="E49" i="8"/>
  <c r="F49" i="8" s="1"/>
  <c r="G49" i="8" s="1"/>
  <c r="H49" i="8" s="1"/>
  <c r="I49" i="8" s="1"/>
  <c r="J49" i="8" s="1"/>
  <c r="K49" i="8" s="1"/>
  <c r="L49" i="8" s="1"/>
  <c r="M49" i="8" s="1"/>
  <c r="N49" i="8" s="1"/>
  <c r="O49" i="8" s="1"/>
  <c r="P49" i="8" s="1"/>
  <c r="O49" i="9"/>
  <c r="E37" i="8"/>
  <c r="F37" i="8" s="1"/>
  <c r="G37" i="8" s="1"/>
  <c r="H37" i="8" s="1"/>
  <c r="I37" i="8" s="1"/>
  <c r="J37" i="8" s="1"/>
  <c r="K37" i="8" s="1"/>
  <c r="L37" i="8" s="1"/>
  <c r="M37" i="8" s="1"/>
  <c r="N37" i="8" s="1"/>
  <c r="O37" i="8" s="1"/>
  <c r="P37" i="8" s="1"/>
  <c r="O37" i="9"/>
  <c r="D329" i="8"/>
  <c r="E329" i="8" s="1"/>
  <c r="F329" i="8" s="1"/>
  <c r="G329" i="8" s="1"/>
  <c r="H329" i="8" s="1"/>
  <c r="I329" i="8" s="1"/>
  <c r="J329" i="8" s="1"/>
  <c r="K329" i="8" s="1"/>
  <c r="L329" i="8" s="1"/>
  <c r="M329" i="8" s="1"/>
  <c r="N329" i="8" s="1"/>
  <c r="O329" i="8" s="1"/>
  <c r="P329" i="8" s="1"/>
  <c r="P329" i="9"/>
  <c r="D317" i="8"/>
  <c r="E317" i="8" s="1"/>
  <c r="F317" i="8" s="1"/>
  <c r="G317" i="8" s="1"/>
  <c r="H317" i="8" s="1"/>
  <c r="I317" i="8" s="1"/>
  <c r="J317" i="8" s="1"/>
  <c r="K317" i="8" s="1"/>
  <c r="L317" i="8" s="1"/>
  <c r="M317" i="8" s="1"/>
  <c r="N317" i="8" s="1"/>
  <c r="O317" i="8" s="1"/>
  <c r="P317" i="8" s="1"/>
  <c r="P317" i="9"/>
  <c r="D305" i="8"/>
  <c r="E305" i="8" s="1"/>
  <c r="F305" i="8" s="1"/>
  <c r="G305" i="8" s="1"/>
  <c r="H305" i="8" s="1"/>
  <c r="I305" i="8" s="1"/>
  <c r="J305" i="8" s="1"/>
  <c r="K305" i="8" s="1"/>
  <c r="L305" i="8" s="1"/>
  <c r="M305" i="8" s="1"/>
  <c r="N305" i="8" s="1"/>
  <c r="O305" i="8" s="1"/>
  <c r="P305" i="8" s="1"/>
  <c r="P305" i="9"/>
  <c r="D293" i="8"/>
  <c r="E293" i="8" s="1"/>
  <c r="F293" i="8" s="1"/>
  <c r="G293" i="8" s="1"/>
  <c r="H293" i="8" s="1"/>
  <c r="I293" i="8" s="1"/>
  <c r="J293" i="8" s="1"/>
  <c r="K293" i="8" s="1"/>
  <c r="L293" i="8" s="1"/>
  <c r="M293" i="8" s="1"/>
  <c r="N293" i="8" s="1"/>
  <c r="O293" i="8" s="1"/>
  <c r="P293" i="8" s="1"/>
  <c r="P293" i="9"/>
  <c r="D281" i="8"/>
  <c r="E281" i="8" s="1"/>
  <c r="F281" i="8" s="1"/>
  <c r="G281" i="8" s="1"/>
  <c r="H281" i="8" s="1"/>
  <c r="I281" i="8" s="1"/>
  <c r="J281" i="8" s="1"/>
  <c r="K281" i="8" s="1"/>
  <c r="L281" i="8" s="1"/>
  <c r="M281" i="8" s="1"/>
  <c r="N281" i="8" s="1"/>
  <c r="O281" i="8" s="1"/>
  <c r="P281" i="8" s="1"/>
  <c r="P281" i="9"/>
  <c r="D269" i="8"/>
  <c r="E269" i="8" s="1"/>
  <c r="F269" i="8" s="1"/>
  <c r="G269" i="8" s="1"/>
  <c r="H269" i="8" s="1"/>
  <c r="I269" i="8" s="1"/>
  <c r="J269" i="8" s="1"/>
  <c r="K269" i="8" s="1"/>
  <c r="L269" i="8" s="1"/>
  <c r="M269" i="8" s="1"/>
  <c r="N269" i="8" s="1"/>
  <c r="O269" i="8" s="1"/>
  <c r="P269" i="8" s="1"/>
  <c r="P269" i="9"/>
  <c r="D257" i="8"/>
  <c r="E257" i="8" s="1"/>
  <c r="F257" i="8" s="1"/>
  <c r="G257" i="8" s="1"/>
  <c r="H257" i="8" s="1"/>
  <c r="I257" i="8" s="1"/>
  <c r="J257" i="8" s="1"/>
  <c r="K257" i="8" s="1"/>
  <c r="L257" i="8" s="1"/>
  <c r="M257" i="8" s="1"/>
  <c r="N257" i="8" s="1"/>
  <c r="O257" i="8" s="1"/>
  <c r="P257" i="8" s="1"/>
  <c r="P257" i="9"/>
  <c r="D245" i="8"/>
  <c r="E245" i="8" s="1"/>
  <c r="F245" i="8" s="1"/>
  <c r="G245" i="8" s="1"/>
  <c r="H245" i="8" s="1"/>
  <c r="I245" i="8" s="1"/>
  <c r="J245" i="8" s="1"/>
  <c r="K245" i="8" s="1"/>
  <c r="L245" i="8" s="1"/>
  <c r="M245" i="8" s="1"/>
  <c r="N245" i="8" s="1"/>
  <c r="O245" i="8" s="1"/>
  <c r="P245" i="8" s="1"/>
  <c r="P245" i="9"/>
  <c r="D233" i="8"/>
  <c r="E233" i="8" s="1"/>
  <c r="F233" i="8" s="1"/>
  <c r="G233" i="8" s="1"/>
  <c r="H233" i="8" s="1"/>
  <c r="I233" i="8" s="1"/>
  <c r="J233" i="8" s="1"/>
  <c r="K233" i="8" s="1"/>
  <c r="L233" i="8" s="1"/>
  <c r="M233" i="8" s="1"/>
  <c r="N233" i="8" s="1"/>
  <c r="O233" i="8" s="1"/>
  <c r="P233" i="8" s="1"/>
  <c r="P233" i="9"/>
  <c r="D221" i="8"/>
  <c r="E221" i="8" s="1"/>
  <c r="F221" i="8" s="1"/>
  <c r="G221" i="8" s="1"/>
  <c r="H221" i="8" s="1"/>
  <c r="I221" i="8" s="1"/>
  <c r="J221" i="8" s="1"/>
  <c r="K221" i="8" s="1"/>
  <c r="L221" i="8" s="1"/>
  <c r="M221" i="8" s="1"/>
  <c r="N221" i="8" s="1"/>
  <c r="O221" i="8" s="1"/>
  <c r="P221" i="8" s="1"/>
  <c r="P221" i="9"/>
  <c r="D209" i="8"/>
  <c r="E209" i="8" s="1"/>
  <c r="F209" i="8" s="1"/>
  <c r="G209" i="8" s="1"/>
  <c r="H209" i="8" s="1"/>
  <c r="I209" i="8" s="1"/>
  <c r="J209" i="8" s="1"/>
  <c r="K209" i="8" s="1"/>
  <c r="L209" i="8" s="1"/>
  <c r="M209" i="8" s="1"/>
  <c r="N209" i="8" s="1"/>
  <c r="O209" i="8" s="1"/>
  <c r="P209" i="8" s="1"/>
  <c r="P209" i="9"/>
  <c r="D197" i="8"/>
  <c r="E197" i="8" s="1"/>
  <c r="F197" i="8" s="1"/>
  <c r="P197" i="9"/>
  <c r="D185" i="8"/>
  <c r="E185" i="8" s="1"/>
  <c r="F185" i="8" s="1"/>
  <c r="G185" i="8" s="1"/>
  <c r="H185" i="8" s="1"/>
  <c r="I185" i="8" s="1"/>
  <c r="J185" i="8" s="1"/>
  <c r="K185" i="8" s="1"/>
  <c r="L185" i="8" s="1"/>
  <c r="M185" i="8" s="1"/>
  <c r="N185" i="8" s="1"/>
  <c r="O185" i="8" s="1"/>
  <c r="P185" i="8" s="1"/>
  <c r="P185" i="9"/>
  <c r="D173" i="8"/>
  <c r="E173" i="8" s="1"/>
  <c r="F173" i="8" s="1"/>
  <c r="G173" i="8" s="1"/>
  <c r="H173" i="8" s="1"/>
  <c r="I173" i="8" s="1"/>
  <c r="J173" i="8" s="1"/>
  <c r="K173" i="8" s="1"/>
  <c r="L173" i="8" s="1"/>
  <c r="M173" i="8" s="1"/>
  <c r="N173" i="8" s="1"/>
  <c r="O173" i="8" s="1"/>
  <c r="P173" i="8" s="1"/>
  <c r="P173" i="9"/>
  <c r="D161" i="8"/>
  <c r="E161" i="8" s="1"/>
  <c r="F161" i="8" s="1"/>
  <c r="G161" i="8" s="1"/>
  <c r="H161" i="8" s="1"/>
  <c r="I161" i="8" s="1"/>
  <c r="J161" i="8" s="1"/>
  <c r="K161" i="8" s="1"/>
  <c r="L161" i="8" s="1"/>
  <c r="M161" i="8" s="1"/>
  <c r="N161" i="8" s="1"/>
  <c r="O161" i="8" s="1"/>
  <c r="P161" i="8" s="1"/>
  <c r="P161" i="9"/>
  <c r="D149" i="8"/>
  <c r="E149" i="8" s="1"/>
  <c r="F149" i="8" s="1"/>
  <c r="G149" i="8" s="1"/>
  <c r="H149" i="8" s="1"/>
  <c r="I149" i="8" s="1"/>
  <c r="J149" i="8" s="1"/>
  <c r="K149" i="8" s="1"/>
  <c r="L149" i="8" s="1"/>
  <c r="M149" i="8" s="1"/>
  <c r="N149" i="8" s="1"/>
  <c r="O149" i="8" s="1"/>
  <c r="P149" i="8" s="1"/>
  <c r="P149" i="9"/>
  <c r="D137" i="8"/>
  <c r="E137" i="8" s="1"/>
  <c r="F137" i="8" s="1"/>
  <c r="G137" i="8" s="1"/>
  <c r="H137" i="8" s="1"/>
  <c r="I137" i="8" s="1"/>
  <c r="J137" i="8" s="1"/>
  <c r="K137" i="8" s="1"/>
  <c r="L137" i="8" s="1"/>
  <c r="M137" i="8" s="1"/>
  <c r="N137" i="8" s="1"/>
  <c r="O137" i="8" s="1"/>
  <c r="P137" i="8" s="1"/>
  <c r="P137" i="9"/>
  <c r="D125" i="8"/>
  <c r="E125" i="8" s="1"/>
  <c r="F125" i="8" s="1"/>
  <c r="G125" i="8" s="1"/>
  <c r="H125" i="8" s="1"/>
  <c r="I125" i="8" s="1"/>
  <c r="J125" i="8" s="1"/>
  <c r="K125" i="8" s="1"/>
  <c r="L125" i="8" s="1"/>
  <c r="M125" i="8" s="1"/>
  <c r="N125" i="8" s="1"/>
  <c r="O125" i="8" s="1"/>
  <c r="P125" i="8" s="1"/>
  <c r="P125" i="9"/>
  <c r="D113" i="8"/>
  <c r="E113" i="8" s="1"/>
  <c r="F113" i="8" s="1"/>
  <c r="G113" i="8" s="1"/>
  <c r="H113" i="8" s="1"/>
  <c r="I113" i="8" s="1"/>
  <c r="J113" i="8" s="1"/>
  <c r="K113" i="8" s="1"/>
  <c r="L113" i="8" s="1"/>
  <c r="M113" i="8" s="1"/>
  <c r="N113" i="8" s="1"/>
  <c r="O113" i="8" s="1"/>
  <c r="P113" i="8" s="1"/>
  <c r="P113" i="9"/>
  <c r="D101" i="8"/>
  <c r="E101" i="8" s="1"/>
  <c r="F101" i="8" s="1"/>
  <c r="G101" i="8" s="1"/>
  <c r="H101" i="8" s="1"/>
  <c r="I101" i="8" s="1"/>
  <c r="J101" i="8" s="1"/>
  <c r="K101" i="8" s="1"/>
  <c r="L101" i="8" s="1"/>
  <c r="M101" i="8" s="1"/>
  <c r="N101" i="8" s="1"/>
  <c r="O101" i="8" s="1"/>
  <c r="P101" i="8" s="1"/>
  <c r="P101" i="9"/>
  <c r="D89" i="8"/>
  <c r="E89" i="8" s="1"/>
  <c r="F89" i="8" s="1"/>
  <c r="G89" i="8" s="1"/>
  <c r="H89" i="8" s="1"/>
  <c r="I89" i="8" s="1"/>
  <c r="J89" i="8" s="1"/>
  <c r="K89" i="8" s="1"/>
  <c r="L89" i="8" s="1"/>
  <c r="M89" i="8" s="1"/>
  <c r="N89" i="8" s="1"/>
  <c r="O89" i="8" s="1"/>
  <c r="P89" i="8" s="1"/>
  <c r="P89" i="9"/>
  <c r="D77" i="8"/>
  <c r="E77" i="8" s="1"/>
  <c r="F77" i="8" s="1"/>
  <c r="G77" i="8" s="1"/>
  <c r="H77" i="8" s="1"/>
  <c r="I77" i="8" s="1"/>
  <c r="J77" i="8" s="1"/>
  <c r="K77" i="8" s="1"/>
  <c r="L77" i="8" s="1"/>
  <c r="M77" i="8" s="1"/>
  <c r="N77" i="8" s="1"/>
  <c r="O77" i="8" s="1"/>
  <c r="P77" i="8" s="1"/>
  <c r="P77" i="9"/>
  <c r="D65" i="8"/>
  <c r="E65" i="8" s="1"/>
  <c r="F65" i="8" s="1"/>
  <c r="G65" i="8" s="1"/>
  <c r="H65" i="8" s="1"/>
  <c r="I65" i="8" s="1"/>
  <c r="J65" i="8" s="1"/>
  <c r="K65" i="8" s="1"/>
  <c r="L65" i="8" s="1"/>
  <c r="M65" i="8" s="1"/>
  <c r="N65" i="8" s="1"/>
  <c r="O65" i="8" s="1"/>
  <c r="P65" i="8" s="1"/>
  <c r="P65" i="9"/>
  <c r="D53" i="8"/>
  <c r="E53" i="8" s="1"/>
  <c r="F53" i="8" s="1"/>
  <c r="G53" i="8" s="1"/>
  <c r="H53" i="8" s="1"/>
  <c r="I53" i="8" s="1"/>
  <c r="J53" i="8" s="1"/>
  <c r="K53" i="8" s="1"/>
  <c r="L53" i="8" s="1"/>
  <c r="M53" i="8" s="1"/>
  <c r="N53" i="8" s="1"/>
  <c r="O53" i="8" s="1"/>
  <c r="P53" i="8" s="1"/>
  <c r="P53" i="9"/>
  <c r="D41" i="8"/>
  <c r="E41" i="8" s="1"/>
  <c r="F41" i="8" s="1"/>
  <c r="G41" i="8" s="1"/>
  <c r="H41" i="8" s="1"/>
  <c r="I41" i="8" s="1"/>
  <c r="J41" i="8" s="1"/>
  <c r="K41" i="8" s="1"/>
  <c r="L41" i="8" s="1"/>
  <c r="M41" i="8" s="1"/>
  <c r="N41" i="8" s="1"/>
  <c r="O41" i="8" s="1"/>
  <c r="P41" i="8" s="1"/>
  <c r="P41" i="9"/>
  <c r="D29" i="8"/>
  <c r="E29" i="8" s="1"/>
  <c r="F29" i="8" s="1"/>
  <c r="G29" i="8" s="1"/>
  <c r="H29" i="8" s="1"/>
  <c r="I29" i="8" s="1"/>
  <c r="J29" i="8" s="1"/>
  <c r="K29" i="8" s="1"/>
  <c r="L29" i="8" s="1"/>
  <c r="M29" i="8" s="1"/>
  <c r="N29" i="8" s="1"/>
  <c r="O29" i="8" s="1"/>
  <c r="P29" i="8" s="1"/>
  <c r="P29" i="9"/>
  <c r="D17" i="8"/>
  <c r="E17" i="8" s="1"/>
  <c r="F17" i="8" s="1"/>
  <c r="G17" i="8" s="1"/>
  <c r="H17" i="8" s="1"/>
  <c r="I17" i="8" s="1"/>
  <c r="J17" i="8" s="1"/>
  <c r="K17" i="8" s="1"/>
  <c r="L17" i="8" s="1"/>
  <c r="M17" i="8" s="1"/>
  <c r="N17" i="8" s="1"/>
  <c r="O17" i="8" s="1"/>
  <c r="P17" i="8" s="1"/>
  <c r="P17" i="9"/>
  <c r="D5" i="8"/>
  <c r="E5" i="8" s="1"/>
  <c r="F5" i="8" s="1"/>
  <c r="G5" i="8" s="1"/>
  <c r="H5" i="8" s="1"/>
  <c r="I5" i="8" s="1"/>
  <c r="J5" i="8" s="1"/>
  <c r="K5" i="8" s="1"/>
  <c r="L5" i="8" s="1"/>
  <c r="M5" i="8" s="1"/>
  <c r="N5" i="8" s="1"/>
  <c r="O5" i="8" s="1"/>
  <c r="P5" i="8" s="1"/>
  <c r="P5" i="9"/>
  <c r="AC321" i="7"/>
  <c r="Q321" i="9"/>
  <c r="AC309" i="7"/>
  <c r="Q309" i="9"/>
  <c r="AC297" i="7"/>
  <c r="Q297" i="9"/>
  <c r="AC285" i="7"/>
  <c r="Q285" i="9"/>
  <c r="AC273" i="7"/>
  <c r="Q273" i="9"/>
  <c r="AC261" i="7"/>
  <c r="Q261" i="9"/>
  <c r="AC249" i="7"/>
  <c r="Q249" i="9"/>
  <c r="AC237" i="7"/>
  <c r="Q237" i="9"/>
  <c r="AC225" i="7"/>
  <c r="Q225" i="9"/>
  <c r="AC213" i="7"/>
  <c r="Q213" i="9"/>
  <c r="AC201" i="7"/>
  <c r="Q201" i="9"/>
  <c r="AC189" i="7"/>
  <c r="Q189" i="9"/>
  <c r="AC177" i="7"/>
  <c r="Q177" i="9"/>
  <c r="AC165" i="7"/>
  <c r="Q165" i="9"/>
  <c r="AC153" i="7"/>
  <c r="Q153" i="9"/>
  <c r="AC141" i="7"/>
  <c r="Q141" i="9"/>
  <c r="AC129" i="7"/>
  <c r="Q129" i="9"/>
  <c r="AC117" i="7"/>
  <c r="Q117" i="9"/>
  <c r="AC105" i="7"/>
  <c r="Q105" i="9"/>
  <c r="AC93" i="7"/>
  <c r="Q93" i="9"/>
  <c r="AC81" i="7"/>
  <c r="Q81" i="9"/>
  <c r="AC69" i="7"/>
  <c r="Q69" i="9"/>
  <c r="AC57" i="7"/>
  <c r="Q57" i="9"/>
  <c r="AC45" i="7"/>
  <c r="Q45" i="9"/>
  <c r="AC33" i="7"/>
  <c r="Q33" i="9"/>
  <c r="AC21" i="7"/>
  <c r="Q21" i="9"/>
  <c r="AC9" i="7"/>
  <c r="Q9" i="9"/>
  <c r="AB325" i="7"/>
  <c r="R325" i="9"/>
  <c r="AB313" i="7"/>
  <c r="R313" i="9"/>
  <c r="AB301" i="7"/>
  <c r="R301" i="9"/>
  <c r="AB289" i="7"/>
  <c r="R289" i="9"/>
  <c r="AB277" i="7"/>
  <c r="R277" i="9"/>
  <c r="AB265" i="7"/>
  <c r="R265" i="9"/>
  <c r="AB253" i="7"/>
  <c r="R253" i="9"/>
  <c r="AB241" i="7"/>
  <c r="R241" i="9"/>
  <c r="AB229" i="7"/>
  <c r="R229" i="9"/>
  <c r="AB217" i="7"/>
  <c r="R217" i="9"/>
  <c r="AB205" i="7"/>
  <c r="R205" i="9"/>
  <c r="AB193" i="7"/>
  <c r="R193" i="9"/>
  <c r="AB181" i="7"/>
  <c r="R181" i="9"/>
  <c r="AB169" i="7"/>
  <c r="R169" i="9"/>
  <c r="AB157" i="7"/>
  <c r="R157" i="9"/>
  <c r="AB145" i="7"/>
  <c r="R145" i="9"/>
  <c r="AB133" i="7"/>
  <c r="R133" i="9"/>
  <c r="AB121" i="7"/>
  <c r="R121" i="9"/>
  <c r="AB109" i="7"/>
  <c r="R109" i="9"/>
  <c r="AB97" i="7"/>
  <c r="R97" i="9"/>
  <c r="AB85" i="7"/>
  <c r="R85" i="9"/>
  <c r="AB73" i="7"/>
  <c r="R73" i="9"/>
  <c r="AB61" i="7"/>
  <c r="R61" i="9"/>
  <c r="AB49" i="7"/>
  <c r="R49" i="9"/>
  <c r="AB37" i="7"/>
  <c r="R37" i="9"/>
  <c r="AB25" i="7"/>
  <c r="R25" i="9"/>
  <c r="AB13" i="7"/>
  <c r="R13" i="9"/>
  <c r="AA329" i="7"/>
  <c r="S329" i="9"/>
  <c r="AA317" i="7"/>
  <c r="S317" i="9"/>
  <c r="AA305" i="7"/>
  <c r="S305" i="9"/>
  <c r="AA293" i="7"/>
  <c r="S293" i="9"/>
  <c r="AA281" i="7"/>
  <c r="S281" i="9"/>
  <c r="AA269" i="7"/>
  <c r="S269" i="9"/>
  <c r="AA257" i="7"/>
  <c r="S257" i="9"/>
  <c r="AA245" i="7"/>
  <c r="S245" i="9"/>
  <c r="AA233" i="7"/>
  <c r="S233" i="9"/>
  <c r="AA221" i="7"/>
  <c r="S221" i="9"/>
  <c r="AA209" i="7"/>
  <c r="S209" i="9"/>
  <c r="AA197" i="7"/>
  <c r="S197" i="9"/>
  <c r="AA185" i="7"/>
  <c r="S185" i="9"/>
  <c r="AA173" i="7"/>
  <c r="S173" i="9"/>
  <c r="AA161" i="7"/>
  <c r="S161" i="9"/>
  <c r="AA149" i="7"/>
  <c r="S149" i="9"/>
  <c r="AA137" i="7"/>
  <c r="S137" i="9"/>
  <c r="AA125" i="7"/>
  <c r="S125" i="9"/>
  <c r="AA113" i="7"/>
  <c r="S113" i="9"/>
  <c r="AA101" i="7"/>
  <c r="S101" i="9"/>
  <c r="AA89" i="7"/>
  <c r="S89" i="9"/>
  <c r="AA77" i="7"/>
  <c r="S77" i="9"/>
  <c r="AA65" i="7"/>
  <c r="S65" i="9"/>
  <c r="AA53" i="7"/>
  <c r="S53" i="9"/>
  <c r="AA41" i="7"/>
  <c r="S41" i="9"/>
  <c r="AA29" i="7"/>
  <c r="S29" i="9"/>
  <c r="AA17" i="7"/>
  <c r="S17" i="9"/>
  <c r="AA5" i="7"/>
  <c r="S5" i="9"/>
  <c r="Z321" i="7"/>
  <c r="T321" i="9"/>
  <c r="Z309" i="7"/>
  <c r="T309" i="9"/>
  <c r="Z297" i="7"/>
  <c r="T297" i="9"/>
  <c r="Z285" i="7"/>
  <c r="T285" i="9"/>
  <c r="Z273" i="7"/>
  <c r="T273" i="9"/>
  <c r="Z261" i="7"/>
  <c r="T261" i="9"/>
  <c r="Z249" i="7"/>
  <c r="T249" i="9"/>
  <c r="Z237" i="7"/>
  <c r="T237" i="9"/>
  <c r="Z225" i="7"/>
  <c r="T225" i="9"/>
  <c r="Z213" i="7"/>
  <c r="T213" i="9"/>
  <c r="Z201" i="7"/>
  <c r="T201" i="9"/>
  <c r="Z189" i="7"/>
  <c r="T189" i="9"/>
  <c r="Z177" i="7"/>
  <c r="T177" i="9"/>
  <c r="Z165" i="7"/>
  <c r="T165" i="9"/>
  <c r="Z153" i="7"/>
  <c r="T153" i="9"/>
  <c r="Z141" i="7"/>
  <c r="T141" i="9"/>
  <c r="Z129" i="7"/>
  <c r="T129" i="9"/>
  <c r="Z117" i="7"/>
  <c r="T117" i="9"/>
  <c r="Z105" i="7"/>
  <c r="T105" i="9"/>
  <c r="Z93" i="7"/>
  <c r="T93" i="9"/>
  <c r="Z81" i="7"/>
  <c r="T81" i="9"/>
  <c r="Z69" i="7"/>
  <c r="T69" i="9"/>
  <c r="Z57" i="7"/>
  <c r="T57" i="9"/>
  <c r="Z45" i="7"/>
  <c r="T45" i="9"/>
  <c r="Z33" i="7"/>
  <c r="T33" i="9"/>
  <c r="Z21" i="7"/>
  <c r="T21" i="9"/>
  <c r="Z9" i="7"/>
  <c r="T9" i="9"/>
  <c r="Y325" i="7"/>
  <c r="U325" i="9"/>
  <c r="Y313" i="7"/>
  <c r="U313" i="9"/>
  <c r="Y301" i="7"/>
  <c r="U301" i="9"/>
  <c r="Y289" i="7"/>
  <c r="U289" i="9"/>
  <c r="Y277" i="7"/>
  <c r="U277" i="9"/>
  <c r="Y265" i="7"/>
  <c r="U265" i="9"/>
  <c r="Y253" i="7"/>
  <c r="U253" i="9"/>
  <c r="Y241" i="7"/>
  <c r="U241" i="9"/>
  <c r="Y229" i="7"/>
  <c r="U229" i="9"/>
  <c r="Y217" i="7"/>
  <c r="U217" i="9"/>
  <c r="Y205" i="7"/>
  <c r="U205" i="9"/>
  <c r="Y193" i="7"/>
  <c r="U193" i="9"/>
  <c r="Y181" i="7"/>
  <c r="U181" i="9"/>
  <c r="Y169" i="7"/>
  <c r="U169" i="9"/>
  <c r="Y157" i="7"/>
  <c r="U157" i="9"/>
  <c r="Y145" i="7"/>
  <c r="U145" i="9"/>
  <c r="Y133" i="7"/>
  <c r="U133" i="9"/>
  <c r="Y121" i="7"/>
  <c r="U121" i="9"/>
  <c r="Y109" i="7"/>
  <c r="U109" i="9"/>
  <c r="Y97" i="7"/>
  <c r="U97" i="9"/>
  <c r="Y85" i="7"/>
  <c r="U85" i="9"/>
  <c r="Y73" i="7"/>
  <c r="U73" i="9"/>
  <c r="Y61" i="7"/>
  <c r="U61" i="9"/>
  <c r="Y49" i="7"/>
  <c r="U49" i="9"/>
  <c r="Y37" i="7"/>
  <c r="U37" i="9"/>
  <c r="Y25" i="7"/>
  <c r="U25" i="9"/>
  <c r="Y13" i="7"/>
  <c r="U13" i="9"/>
  <c r="X329" i="7"/>
  <c r="V329" i="9"/>
  <c r="X317" i="7"/>
  <c r="V317" i="9"/>
  <c r="X305" i="7"/>
  <c r="V305" i="9"/>
  <c r="X293" i="7"/>
  <c r="V293" i="9"/>
  <c r="X281" i="7"/>
  <c r="V281" i="9"/>
  <c r="X269" i="7"/>
  <c r="V269" i="9"/>
  <c r="X257" i="7"/>
  <c r="V257" i="9"/>
  <c r="X245" i="7"/>
  <c r="V245" i="9"/>
  <c r="X233" i="7"/>
  <c r="V233" i="9"/>
  <c r="X221" i="7"/>
  <c r="V221" i="9"/>
  <c r="X209" i="7"/>
  <c r="V209" i="9"/>
  <c r="X197" i="7"/>
  <c r="V197" i="9"/>
  <c r="X185" i="7"/>
  <c r="V185" i="9"/>
  <c r="X173" i="7"/>
  <c r="V173" i="9"/>
  <c r="X161" i="7"/>
  <c r="V161" i="9"/>
  <c r="X149" i="7"/>
  <c r="V149" i="9"/>
  <c r="X137" i="7"/>
  <c r="V137" i="9"/>
  <c r="X125" i="7"/>
  <c r="V125" i="9"/>
  <c r="X113" i="7"/>
  <c r="V113" i="9"/>
  <c r="X101" i="7"/>
  <c r="V101" i="9"/>
  <c r="X89" i="7"/>
  <c r="V89" i="9"/>
  <c r="X77" i="7"/>
  <c r="V77" i="9"/>
  <c r="X65" i="7"/>
  <c r="V65" i="9"/>
  <c r="X53" i="7"/>
  <c r="V53" i="9"/>
  <c r="X41" i="7"/>
  <c r="V41" i="9"/>
  <c r="X29" i="7"/>
  <c r="V29" i="9"/>
  <c r="X17" i="7"/>
  <c r="V17" i="9"/>
  <c r="X5" i="7"/>
  <c r="V5" i="9"/>
  <c r="W321" i="7"/>
  <c r="W321" i="9"/>
  <c r="W309" i="7"/>
  <c r="W309" i="9"/>
  <c r="W297" i="7"/>
  <c r="W297" i="9"/>
  <c r="W285" i="7"/>
  <c r="W285" i="9"/>
  <c r="W273" i="7"/>
  <c r="W273" i="9"/>
  <c r="W261" i="7"/>
  <c r="W261" i="9"/>
  <c r="W249" i="7"/>
  <c r="W249" i="9"/>
  <c r="W237" i="7"/>
  <c r="W237" i="9"/>
  <c r="W225" i="7"/>
  <c r="W225" i="9"/>
  <c r="W213" i="7"/>
  <c r="W213" i="9"/>
  <c r="W201" i="7"/>
  <c r="W201" i="9"/>
  <c r="W189" i="7"/>
  <c r="W189" i="9"/>
  <c r="W177" i="7"/>
  <c r="W177" i="9"/>
  <c r="W165" i="7"/>
  <c r="W165" i="9"/>
  <c r="W153" i="7"/>
  <c r="W153" i="9"/>
  <c r="W141" i="7"/>
  <c r="W141" i="9"/>
  <c r="W129" i="7"/>
  <c r="W129" i="9"/>
  <c r="W117" i="7"/>
  <c r="W117" i="9"/>
  <c r="W105" i="7"/>
  <c r="W105" i="9"/>
  <c r="W93" i="7"/>
  <c r="W93" i="9"/>
  <c r="W81" i="7"/>
  <c r="W81" i="9"/>
  <c r="W69" i="7"/>
  <c r="W69" i="9"/>
  <c r="W57" i="7"/>
  <c r="W57" i="9"/>
  <c r="W45" i="7"/>
  <c r="W45" i="9"/>
  <c r="W33" i="7"/>
  <c r="W33" i="9"/>
  <c r="W21" i="7"/>
  <c r="W21" i="9"/>
  <c r="W9" i="7"/>
  <c r="W9" i="9"/>
  <c r="V325" i="7"/>
  <c r="X325" i="9"/>
  <c r="V313" i="7"/>
  <c r="X313" i="9"/>
  <c r="V301" i="7"/>
  <c r="X301" i="9"/>
  <c r="V289" i="7"/>
  <c r="X289" i="9"/>
  <c r="V277" i="7"/>
  <c r="X277" i="9"/>
  <c r="V265" i="7"/>
  <c r="X265" i="9"/>
  <c r="V253" i="7"/>
  <c r="X253" i="9"/>
  <c r="V241" i="7"/>
  <c r="X241" i="9"/>
  <c r="V229" i="7"/>
  <c r="X229" i="9"/>
  <c r="V217" i="7"/>
  <c r="X217" i="9"/>
  <c r="V205" i="7"/>
  <c r="X205" i="9"/>
  <c r="V193" i="7"/>
  <c r="X193" i="9"/>
  <c r="V181" i="7"/>
  <c r="X181" i="9"/>
  <c r="V169" i="7"/>
  <c r="X169" i="9"/>
  <c r="V157" i="7"/>
  <c r="X157" i="9"/>
  <c r="V145" i="7"/>
  <c r="X145" i="9"/>
  <c r="V133" i="7"/>
  <c r="X133" i="9"/>
  <c r="V121" i="7"/>
  <c r="V121" i="8"/>
  <c r="W121" i="8" s="1"/>
  <c r="X121" i="8" s="1"/>
  <c r="Y121" i="8" s="1"/>
  <c r="Z121" i="8" s="1"/>
  <c r="AA121" i="8" s="1"/>
  <c r="AB121" i="8" s="1"/>
  <c r="AC121" i="8" s="1"/>
  <c r="X121" i="9"/>
  <c r="V109" i="7"/>
  <c r="X109" i="9"/>
  <c r="V97" i="7"/>
  <c r="X97" i="9"/>
  <c r="V85" i="7"/>
  <c r="X85" i="9"/>
  <c r="V73" i="7"/>
  <c r="X73" i="9"/>
  <c r="V61" i="7"/>
  <c r="X61" i="9"/>
  <c r="V49" i="7"/>
  <c r="X49" i="9"/>
  <c r="V37" i="7"/>
  <c r="X37" i="9"/>
  <c r="V25" i="7"/>
  <c r="X25" i="9"/>
  <c r="V13" i="7"/>
  <c r="X13" i="9"/>
  <c r="U329" i="7"/>
  <c r="Y329" i="9"/>
  <c r="U317" i="7"/>
  <c r="Y317" i="9"/>
  <c r="U305" i="7"/>
  <c r="Y305" i="9"/>
  <c r="U293" i="7"/>
  <c r="Y293" i="9"/>
  <c r="U281" i="7"/>
  <c r="Y281" i="9"/>
  <c r="U269" i="7"/>
  <c r="Y269" i="9"/>
  <c r="U257" i="7"/>
  <c r="Y257" i="9"/>
  <c r="U245" i="7"/>
  <c r="Y245" i="9"/>
  <c r="U233" i="7"/>
  <c r="Y233" i="9"/>
  <c r="U221" i="7"/>
  <c r="Y221" i="9"/>
  <c r="U209" i="7"/>
  <c r="Y209" i="9"/>
  <c r="U197" i="7"/>
  <c r="Y197" i="9"/>
  <c r="U185" i="7"/>
  <c r="Y185" i="9"/>
  <c r="U173" i="7"/>
  <c r="Y173" i="9"/>
  <c r="U161" i="7"/>
  <c r="Y161" i="9"/>
  <c r="U149" i="7"/>
  <c r="Y149" i="9"/>
  <c r="U137" i="7"/>
  <c r="Y137" i="9"/>
  <c r="U125" i="7"/>
  <c r="U125" i="8"/>
  <c r="V125" i="8" s="1"/>
  <c r="W125" i="8" s="1"/>
  <c r="X125" i="8" s="1"/>
  <c r="Y125" i="8" s="1"/>
  <c r="Z125" i="8" s="1"/>
  <c r="AA125" i="8" s="1"/>
  <c r="AB125" i="8" s="1"/>
  <c r="AC125" i="8" s="1"/>
  <c r="Y125" i="9"/>
  <c r="U113" i="7"/>
  <c r="Y113" i="9"/>
  <c r="U101" i="7"/>
  <c r="Y101" i="9"/>
  <c r="U89" i="7"/>
  <c r="Y89" i="9"/>
  <c r="U77" i="7"/>
  <c r="Y77" i="9"/>
  <c r="U65" i="7"/>
  <c r="Y65" i="9"/>
  <c r="U53" i="7"/>
  <c r="Y53" i="9"/>
  <c r="U41" i="7"/>
  <c r="Y41" i="9"/>
  <c r="U29" i="7"/>
  <c r="Y29" i="9"/>
  <c r="U17" i="7"/>
  <c r="Y17" i="9"/>
  <c r="U5" i="7"/>
  <c r="Y5" i="9"/>
  <c r="T321" i="7"/>
  <c r="Z321" i="9"/>
  <c r="T309" i="7"/>
  <c r="Z309" i="9"/>
  <c r="T297" i="7"/>
  <c r="Z297" i="9"/>
  <c r="T285" i="7"/>
  <c r="Z285" i="9"/>
  <c r="T273" i="7"/>
  <c r="Z273" i="9"/>
  <c r="T261" i="7"/>
  <c r="Z261" i="9"/>
  <c r="T249" i="7"/>
  <c r="Z249" i="9"/>
  <c r="T237" i="7"/>
  <c r="Z237" i="9"/>
  <c r="T225" i="7"/>
  <c r="Z225" i="9"/>
  <c r="T213" i="7"/>
  <c r="Z213" i="9"/>
  <c r="T201" i="7"/>
  <c r="Z201" i="9"/>
  <c r="T189" i="7"/>
  <c r="Z189" i="9"/>
  <c r="T177" i="7"/>
  <c r="Z177" i="9"/>
  <c r="T165" i="7"/>
  <c r="Z165" i="9"/>
  <c r="T153" i="7"/>
  <c r="Z153" i="9"/>
  <c r="T141" i="7"/>
  <c r="Z141" i="9"/>
  <c r="T129" i="7"/>
  <c r="Z129" i="9"/>
  <c r="T117" i="7"/>
  <c r="Z117" i="9"/>
  <c r="T105" i="7"/>
  <c r="Z105" i="9"/>
  <c r="T93" i="7"/>
  <c r="Z93" i="9"/>
  <c r="T81" i="7"/>
  <c r="Z81" i="9"/>
  <c r="T69" i="7"/>
  <c r="Z69" i="9"/>
  <c r="T57" i="7"/>
  <c r="Z57" i="9"/>
  <c r="T45" i="7"/>
  <c r="Z45" i="9"/>
  <c r="T33" i="7"/>
  <c r="Z33" i="9"/>
  <c r="T21" i="7"/>
  <c r="Z21" i="9"/>
  <c r="T9" i="7"/>
  <c r="Z9" i="9"/>
  <c r="S325" i="7"/>
  <c r="AA325" i="9"/>
  <c r="S313" i="7"/>
  <c r="AA313" i="9"/>
  <c r="S301" i="7"/>
  <c r="AA301" i="9"/>
  <c r="S289" i="7"/>
  <c r="AA289" i="9"/>
  <c r="S277" i="7"/>
  <c r="AA277" i="9"/>
  <c r="S265" i="7"/>
  <c r="AA265" i="9"/>
  <c r="S253" i="7"/>
  <c r="AA253" i="9"/>
  <c r="S241" i="7"/>
  <c r="AA241" i="9"/>
  <c r="S229" i="7"/>
  <c r="AA229" i="9"/>
  <c r="S217" i="7"/>
  <c r="AA217" i="9"/>
  <c r="S205" i="7"/>
  <c r="AA205" i="9"/>
  <c r="S193" i="7"/>
  <c r="S193" i="8"/>
  <c r="T193" i="8" s="1"/>
  <c r="U193" i="8" s="1"/>
  <c r="V193" i="8" s="1"/>
  <c r="W193" i="8" s="1"/>
  <c r="X193" i="8" s="1"/>
  <c r="Y193" i="8" s="1"/>
  <c r="Z193" i="8" s="1"/>
  <c r="AA193" i="8" s="1"/>
  <c r="AB193" i="8" s="1"/>
  <c r="AC193" i="8" s="1"/>
  <c r="AA193" i="9"/>
  <c r="S181" i="7"/>
  <c r="AA181" i="9"/>
  <c r="S169" i="7"/>
  <c r="AA169" i="9"/>
  <c r="S157" i="7"/>
  <c r="AA157" i="9"/>
  <c r="S145" i="7"/>
  <c r="AA145" i="9"/>
  <c r="S133" i="7"/>
  <c r="AA133" i="9"/>
  <c r="S121" i="7"/>
  <c r="AA121" i="9"/>
  <c r="S109" i="7"/>
  <c r="AA109" i="9"/>
  <c r="S97" i="7"/>
  <c r="AA97" i="9"/>
  <c r="S85" i="7"/>
  <c r="AA85" i="9"/>
  <c r="S73" i="7"/>
  <c r="AA73" i="9"/>
  <c r="S61" i="7"/>
  <c r="AA61" i="9"/>
  <c r="S49" i="7"/>
  <c r="AA49" i="9"/>
  <c r="S37" i="7"/>
  <c r="AA37" i="9"/>
  <c r="S25" i="7"/>
  <c r="AA25" i="9"/>
  <c r="S13" i="7"/>
  <c r="AA13" i="9"/>
  <c r="R329" i="7"/>
  <c r="AB329" i="9"/>
  <c r="R317" i="7"/>
  <c r="R317" i="8"/>
  <c r="S317" i="8" s="1"/>
  <c r="T317" i="8" s="1"/>
  <c r="U317" i="8" s="1"/>
  <c r="V317" i="8" s="1"/>
  <c r="W317" i="8" s="1"/>
  <c r="X317" i="8" s="1"/>
  <c r="Y317" i="8" s="1"/>
  <c r="Z317" i="8" s="1"/>
  <c r="AA317" i="8" s="1"/>
  <c r="AB317" i="8" s="1"/>
  <c r="AC317" i="8" s="1"/>
  <c r="AB317" i="9"/>
  <c r="R305" i="7"/>
  <c r="AB305" i="9"/>
  <c r="R293" i="7"/>
  <c r="AB293" i="9"/>
  <c r="R281" i="7"/>
  <c r="R281" i="8"/>
  <c r="S281" i="8" s="1"/>
  <c r="T281" i="8" s="1"/>
  <c r="U281" i="8" s="1"/>
  <c r="V281" i="8" s="1"/>
  <c r="W281" i="8" s="1"/>
  <c r="X281" i="8" s="1"/>
  <c r="Y281" i="8" s="1"/>
  <c r="Z281" i="8" s="1"/>
  <c r="AA281" i="8" s="1"/>
  <c r="AB281" i="8" s="1"/>
  <c r="AC281" i="8" s="1"/>
  <c r="AB281" i="9"/>
  <c r="R269" i="7"/>
  <c r="R269" i="8"/>
  <c r="S269" i="8" s="1"/>
  <c r="T269" i="8" s="1"/>
  <c r="U269" i="8" s="1"/>
  <c r="V269" i="8" s="1"/>
  <c r="W269" i="8" s="1"/>
  <c r="X269" i="8" s="1"/>
  <c r="Y269" i="8" s="1"/>
  <c r="Z269" i="8" s="1"/>
  <c r="AA269" i="8" s="1"/>
  <c r="AB269" i="8" s="1"/>
  <c r="AC269" i="8" s="1"/>
  <c r="AB269" i="9"/>
  <c r="R257" i="7"/>
  <c r="R257" i="8"/>
  <c r="S257" i="8" s="1"/>
  <c r="T257" i="8" s="1"/>
  <c r="U257" i="8" s="1"/>
  <c r="V257" i="8" s="1"/>
  <c r="W257" i="8" s="1"/>
  <c r="X257" i="8" s="1"/>
  <c r="Y257" i="8" s="1"/>
  <c r="Z257" i="8" s="1"/>
  <c r="AA257" i="8" s="1"/>
  <c r="AB257" i="8" s="1"/>
  <c r="AC257" i="8" s="1"/>
  <c r="AB257" i="9"/>
  <c r="R245" i="7"/>
  <c r="R245" i="8"/>
  <c r="S245" i="8" s="1"/>
  <c r="T245" i="8" s="1"/>
  <c r="U245" i="8" s="1"/>
  <c r="V245" i="8" s="1"/>
  <c r="W245" i="8" s="1"/>
  <c r="X245" i="8" s="1"/>
  <c r="Y245" i="8" s="1"/>
  <c r="Z245" i="8" s="1"/>
  <c r="AA245" i="8" s="1"/>
  <c r="AB245" i="8" s="1"/>
  <c r="AC245" i="8" s="1"/>
  <c r="AB245" i="9"/>
  <c r="R233" i="7"/>
  <c r="AB233" i="9"/>
  <c r="R221" i="7"/>
  <c r="AB221" i="9"/>
  <c r="R209" i="7"/>
  <c r="AB209" i="9"/>
  <c r="R197" i="7"/>
  <c r="R197" i="8"/>
  <c r="S197" i="8" s="1"/>
  <c r="T197" i="8" s="1"/>
  <c r="U197" i="8" s="1"/>
  <c r="V197" i="8" s="1"/>
  <c r="W197" i="8" s="1"/>
  <c r="X197" i="8" s="1"/>
  <c r="Y197" i="8" s="1"/>
  <c r="Z197" i="8" s="1"/>
  <c r="AA197" i="8" s="1"/>
  <c r="AB197" i="8" s="1"/>
  <c r="AC197" i="8" s="1"/>
  <c r="AB197" i="9"/>
  <c r="R185" i="7"/>
  <c r="R185" i="8"/>
  <c r="S185" i="8" s="1"/>
  <c r="T185" i="8" s="1"/>
  <c r="U185" i="8" s="1"/>
  <c r="V185" i="8" s="1"/>
  <c r="W185" i="8" s="1"/>
  <c r="X185" i="8" s="1"/>
  <c r="Y185" i="8" s="1"/>
  <c r="Z185" i="8" s="1"/>
  <c r="AA185" i="8" s="1"/>
  <c r="AB185" i="8" s="1"/>
  <c r="AC185" i="8" s="1"/>
  <c r="AB185" i="9"/>
  <c r="R173" i="7"/>
  <c r="AB173" i="9"/>
  <c r="R161" i="7"/>
  <c r="R161" i="8"/>
  <c r="S161" i="8" s="1"/>
  <c r="T161" i="8" s="1"/>
  <c r="U161" i="8" s="1"/>
  <c r="V161" i="8" s="1"/>
  <c r="W161" i="8" s="1"/>
  <c r="X161" i="8" s="1"/>
  <c r="Y161" i="8" s="1"/>
  <c r="Z161" i="8" s="1"/>
  <c r="AA161" i="8" s="1"/>
  <c r="AB161" i="8" s="1"/>
  <c r="AC161" i="8" s="1"/>
  <c r="AB161" i="9"/>
  <c r="R149" i="7"/>
  <c r="R149" i="8"/>
  <c r="S149" i="8" s="1"/>
  <c r="T149" i="8" s="1"/>
  <c r="U149" i="8" s="1"/>
  <c r="V149" i="8" s="1"/>
  <c r="W149" i="8" s="1"/>
  <c r="X149" i="8" s="1"/>
  <c r="Y149" i="8" s="1"/>
  <c r="Z149" i="8" s="1"/>
  <c r="AA149" i="8" s="1"/>
  <c r="AB149" i="8" s="1"/>
  <c r="AC149" i="8" s="1"/>
  <c r="AB149" i="9"/>
  <c r="R137" i="7"/>
  <c r="AB137" i="9"/>
  <c r="R125" i="7"/>
  <c r="AB125" i="9"/>
  <c r="R113" i="7"/>
  <c r="AB113" i="9"/>
  <c r="R101" i="7"/>
  <c r="R101" i="8"/>
  <c r="S101" i="8" s="1"/>
  <c r="T101" i="8" s="1"/>
  <c r="U101" i="8" s="1"/>
  <c r="V101" i="8" s="1"/>
  <c r="W101" i="8" s="1"/>
  <c r="X101" i="8" s="1"/>
  <c r="Y101" i="8" s="1"/>
  <c r="Z101" i="8" s="1"/>
  <c r="AA101" i="8" s="1"/>
  <c r="AB101" i="8" s="1"/>
  <c r="AC101" i="8" s="1"/>
  <c r="AB101" i="9"/>
  <c r="R89" i="7"/>
  <c r="R89" i="8"/>
  <c r="S89" i="8" s="1"/>
  <c r="T89" i="8" s="1"/>
  <c r="U89" i="8" s="1"/>
  <c r="V89" i="8" s="1"/>
  <c r="W89" i="8" s="1"/>
  <c r="X89" i="8" s="1"/>
  <c r="Y89" i="8" s="1"/>
  <c r="Z89" i="8" s="1"/>
  <c r="AA89" i="8" s="1"/>
  <c r="AB89" i="8" s="1"/>
  <c r="AC89" i="8" s="1"/>
  <c r="AB89" i="9"/>
  <c r="R77" i="7"/>
  <c r="R77" i="8"/>
  <c r="S77" i="8" s="1"/>
  <c r="T77" i="8" s="1"/>
  <c r="U77" i="8" s="1"/>
  <c r="V77" i="8" s="1"/>
  <c r="W77" i="8" s="1"/>
  <c r="X77" i="8" s="1"/>
  <c r="Y77" i="8" s="1"/>
  <c r="Z77" i="8" s="1"/>
  <c r="AA77" i="8" s="1"/>
  <c r="AB77" i="8" s="1"/>
  <c r="AC77" i="8" s="1"/>
  <c r="AB77" i="9"/>
  <c r="R65" i="7"/>
  <c r="AB65" i="9"/>
  <c r="R53" i="7"/>
  <c r="AB53" i="9"/>
  <c r="R41" i="7"/>
  <c r="R41" i="8"/>
  <c r="S41" i="8" s="1"/>
  <c r="T41" i="8" s="1"/>
  <c r="U41" i="8" s="1"/>
  <c r="V41" i="8" s="1"/>
  <c r="W41" i="8" s="1"/>
  <c r="X41" i="8" s="1"/>
  <c r="Y41" i="8" s="1"/>
  <c r="Z41" i="8" s="1"/>
  <c r="AA41" i="8" s="1"/>
  <c r="AB41" i="8" s="1"/>
  <c r="AC41" i="8" s="1"/>
  <c r="AB41" i="9"/>
  <c r="R29" i="7"/>
  <c r="R29" i="8"/>
  <c r="S29" i="8" s="1"/>
  <c r="T29" i="8" s="1"/>
  <c r="U29" i="8" s="1"/>
  <c r="V29" i="8" s="1"/>
  <c r="W29" i="8" s="1"/>
  <c r="X29" i="8" s="1"/>
  <c r="Y29" i="8" s="1"/>
  <c r="Z29" i="8" s="1"/>
  <c r="AA29" i="8" s="1"/>
  <c r="AB29" i="8" s="1"/>
  <c r="AC29" i="8" s="1"/>
  <c r="AB29" i="9"/>
  <c r="R17" i="7"/>
  <c r="R17" i="8"/>
  <c r="S17" i="8" s="1"/>
  <c r="T17" i="8" s="1"/>
  <c r="U17" i="8" s="1"/>
  <c r="V17" i="8" s="1"/>
  <c r="W17" i="8" s="1"/>
  <c r="X17" i="8" s="1"/>
  <c r="Y17" i="8" s="1"/>
  <c r="Z17" i="8" s="1"/>
  <c r="AA17" i="8" s="1"/>
  <c r="AB17" i="8" s="1"/>
  <c r="AC17" i="8" s="1"/>
  <c r="AB17" i="9"/>
  <c r="R5" i="7"/>
  <c r="R5" i="8"/>
  <c r="S5" i="8" s="1"/>
  <c r="T5" i="8" s="1"/>
  <c r="U5" i="8" s="1"/>
  <c r="V5" i="8" s="1"/>
  <c r="W5" i="8" s="1"/>
  <c r="X5" i="8" s="1"/>
  <c r="Y5" i="8" s="1"/>
  <c r="Z5" i="8" s="1"/>
  <c r="AA5" i="8" s="1"/>
  <c r="AB5" i="8" s="1"/>
  <c r="AC5" i="8" s="1"/>
  <c r="AB5" i="9"/>
  <c r="Q321" i="7"/>
  <c r="Q321" i="8"/>
  <c r="R321" i="8" s="1"/>
  <c r="S321" i="8" s="1"/>
  <c r="T321" i="8" s="1"/>
  <c r="U321" i="8" s="1"/>
  <c r="V321" i="8" s="1"/>
  <c r="W321" i="8" s="1"/>
  <c r="X321" i="8" s="1"/>
  <c r="Y321" i="8" s="1"/>
  <c r="Z321" i="8" s="1"/>
  <c r="AA321" i="8" s="1"/>
  <c r="AB321" i="8" s="1"/>
  <c r="AC321" i="8" s="1"/>
  <c r="AC321" i="9"/>
  <c r="Q309" i="7"/>
  <c r="Q309" i="8"/>
  <c r="R309" i="8" s="1"/>
  <c r="S309" i="8" s="1"/>
  <c r="T309" i="8" s="1"/>
  <c r="U309" i="8" s="1"/>
  <c r="V309" i="8" s="1"/>
  <c r="W309" i="8" s="1"/>
  <c r="X309" i="8" s="1"/>
  <c r="Y309" i="8" s="1"/>
  <c r="Z309" i="8" s="1"/>
  <c r="AA309" i="8" s="1"/>
  <c r="AB309" i="8" s="1"/>
  <c r="AC309" i="8" s="1"/>
  <c r="AC309" i="9"/>
  <c r="Q297" i="7"/>
  <c r="Q297" i="8"/>
  <c r="R297" i="8" s="1"/>
  <c r="S297" i="8" s="1"/>
  <c r="T297" i="8" s="1"/>
  <c r="U297" i="8" s="1"/>
  <c r="V297" i="8" s="1"/>
  <c r="W297" i="8" s="1"/>
  <c r="X297" i="8" s="1"/>
  <c r="Y297" i="8" s="1"/>
  <c r="Z297" i="8" s="1"/>
  <c r="AA297" i="8" s="1"/>
  <c r="AB297" i="8" s="1"/>
  <c r="AC297" i="8" s="1"/>
  <c r="AC297" i="9"/>
  <c r="Q285" i="7"/>
  <c r="Q285" i="8"/>
  <c r="R285" i="8" s="1"/>
  <c r="S285" i="8" s="1"/>
  <c r="T285" i="8" s="1"/>
  <c r="U285" i="8" s="1"/>
  <c r="V285" i="8" s="1"/>
  <c r="W285" i="8" s="1"/>
  <c r="X285" i="8" s="1"/>
  <c r="Y285" i="8" s="1"/>
  <c r="Z285" i="8" s="1"/>
  <c r="AA285" i="8" s="1"/>
  <c r="AB285" i="8" s="1"/>
  <c r="AC285" i="8" s="1"/>
  <c r="AC285" i="9"/>
  <c r="Q273" i="7"/>
  <c r="Q273" i="8"/>
  <c r="R273" i="8" s="1"/>
  <c r="S273" i="8" s="1"/>
  <c r="T273" i="8" s="1"/>
  <c r="U273" i="8" s="1"/>
  <c r="V273" i="8" s="1"/>
  <c r="W273" i="8" s="1"/>
  <c r="X273" i="8" s="1"/>
  <c r="Y273" i="8" s="1"/>
  <c r="Z273" i="8" s="1"/>
  <c r="AA273" i="8" s="1"/>
  <c r="AB273" i="8" s="1"/>
  <c r="AC273" i="8" s="1"/>
  <c r="AC273" i="9"/>
  <c r="Q261" i="7"/>
  <c r="Q261" i="8"/>
  <c r="R261" i="8" s="1"/>
  <c r="S261" i="8" s="1"/>
  <c r="T261" i="8" s="1"/>
  <c r="U261" i="8" s="1"/>
  <c r="V261" i="8" s="1"/>
  <c r="W261" i="8" s="1"/>
  <c r="X261" i="8" s="1"/>
  <c r="Y261" i="8" s="1"/>
  <c r="Z261" i="8" s="1"/>
  <c r="AA261" i="8" s="1"/>
  <c r="AB261" i="8" s="1"/>
  <c r="AC261" i="8" s="1"/>
  <c r="AC261" i="9"/>
  <c r="Q249" i="7"/>
  <c r="Q249" i="8"/>
  <c r="R249" i="8" s="1"/>
  <c r="S249" i="8" s="1"/>
  <c r="T249" i="8" s="1"/>
  <c r="U249" i="8" s="1"/>
  <c r="V249" i="8" s="1"/>
  <c r="W249" i="8" s="1"/>
  <c r="X249" i="8" s="1"/>
  <c r="Y249" i="8" s="1"/>
  <c r="Z249" i="8" s="1"/>
  <c r="AA249" i="8" s="1"/>
  <c r="AB249" i="8" s="1"/>
  <c r="AC249" i="8" s="1"/>
  <c r="AC249" i="9"/>
  <c r="Q237" i="7"/>
  <c r="Q237" i="8"/>
  <c r="R237" i="8" s="1"/>
  <c r="S237" i="8" s="1"/>
  <c r="T237" i="8" s="1"/>
  <c r="U237" i="8" s="1"/>
  <c r="V237" i="8" s="1"/>
  <c r="W237" i="8" s="1"/>
  <c r="X237" i="8" s="1"/>
  <c r="Y237" i="8" s="1"/>
  <c r="Z237" i="8" s="1"/>
  <c r="AA237" i="8" s="1"/>
  <c r="AB237" i="8" s="1"/>
  <c r="AC237" i="8" s="1"/>
  <c r="AC237" i="9"/>
  <c r="Q225" i="7"/>
  <c r="Q225" i="8"/>
  <c r="R225" i="8" s="1"/>
  <c r="S225" i="8" s="1"/>
  <c r="T225" i="8" s="1"/>
  <c r="U225" i="8" s="1"/>
  <c r="V225" i="8" s="1"/>
  <c r="W225" i="8" s="1"/>
  <c r="X225" i="8" s="1"/>
  <c r="Y225" i="8" s="1"/>
  <c r="Z225" i="8" s="1"/>
  <c r="AA225" i="8" s="1"/>
  <c r="AB225" i="8" s="1"/>
  <c r="AC225" i="8" s="1"/>
  <c r="AC225" i="9"/>
  <c r="Q213" i="7"/>
  <c r="Q213" i="8"/>
  <c r="R213" i="8" s="1"/>
  <c r="S213" i="8" s="1"/>
  <c r="T213" i="8" s="1"/>
  <c r="U213" i="8" s="1"/>
  <c r="V213" i="8" s="1"/>
  <c r="W213" i="8" s="1"/>
  <c r="X213" i="8" s="1"/>
  <c r="Y213" i="8" s="1"/>
  <c r="Z213" i="8" s="1"/>
  <c r="AA213" i="8" s="1"/>
  <c r="AB213" i="8" s="1"/>
  <c r="AC213" i="8" s="1"/>
  <c r="AC213" i="9"/>
  <c r="Q201" i="7"/>
  <c r="Q201" i="8"/>
  <c r="R201" i="8" s="1"/>
  <c r="S201" i="8" s="1"/>
  <c r="T201" i="8" s="1"/>
  <c r="U201" i="8" s="1"/>
  <c r="V201" i="8" s="1"/>
  <c r="W201" i="8" s="1"/>
  <c r="X201" i="8" s="1"/>
  <c r="Y201" i="8" s="1"/>
  <c r="Z201" i="8" s="1"/>
  <c r="AA201" i="8" s="1"/>
  <c r="AB201" i="8" s="1"/>
  <c r="AC201" i="8" s="1"/>
  <c r="AC201" i="9"/>
  <c r="Q189" i="7"/>
  <c r="Q189" i="8"/>
  <c r="R189" i="8" s="1"/>
  <c r="S189" i="8" s="1"/>
  <c r="T189" i="8" s="1"/>
  <c r="U189" i="8" s="1"/>
  <c r="V189" i="8" s="1"/>
  <c r="W189" i="8" s="1"/>
  <c r="X189" i="8" s="1"/>
  <c r="Y189" i="8" s="1"/>
  <c r="Z189" i="8" s="1"/>
  <c r="AA189" i="8" s="1"/>
  <c r="AB189" i="8" s="1"/>
  <c r="AC189" i="8" s="1"/>
  <c r="AC189" i="9"/>
  <c r="Q177" i="7"/>
  <c r="Q177" i="8"/>
  <c r="R177" i="8" s="1"/>
  <c r="S177" i="8" s="1"/>
  <c r="T177" i="8" s="1"/>
  <c r="U177" i="8" s="1"/>
  <c r="V177" i="8" s="1"/>
  <c r="W177" i="8" s="1"/>
  <c r="X177" i="8" s="1"/>
  <c r="Y177" i="8" s="1"/>
  <c r="Z177" i="8" s="1"/>
  <c r="AA177" i="8" s="1"/>
  <c r="AB177" i="8" s="1"/>
  <c r="AC177" i="8" s="1"/>
  <c r="AC177" i="9"/>
  <c r="Q165" i="7"/>
  <c r="Q165" i="8"/>
  <c r="R165" i="8" s="1"/>
  <c r="S165" i="8" s="1"/>
  <c r="T165" i="8" s="1"/>
  <c r="U165" i="8" s="1"/>
  <c r="V165" i="8" s="1"/>
  <c r="W165" i="8" s="1"/>
  <c r="X165" i="8" s="1"/>
  <c r="Y165" i="8" s="1"/>
  <c r="Z165" i="8" s="1"/>
  <c r="AA165" i="8" s="1"/>
  <c r="AB165" i="8" s="1"/>
  <c r="AC165" i="8" s="1"/>
  <c r="AC165" i="9"/>
  <c r="Q153" i="7"/>
  <c r="Q153" i="8"/>
  <c r="R153" i="8" s="1"/>
  <c r="S153" i="8" s="1"/>
  <c r="T153" i="8" s="1"/>
  <c r="U153" i="8" s="1"/>
  <c r="V153" i="8" s="1"/>
  <c r="W153" i="8" s="1"/>
  <c r="X153" i="8" s="1"/>
  <c r="Y153" i="8" s="1"/>
  <c r="Z153" i="8" s="1"/>
  <c r="AA153" i="8" s="1"/>
  <c r="AB153" i="8" s="1"/>
  <c r="AC153" i="8" s="1"/>
  <c r="AC153" i="9"/>
  <c r="Q141" i="7"/>
  <c r="Q141" i="8"/>
  <c r="R141" i="8" s="1"/>
  <c r="S141" i="8" s="1"/>
  <c r="T141" i="8" s="1"/>
  <c r="U141" i="8" s="1"/>
  <c r="V141" i="8" s="1"/>
  <c r="W141" i="8" s="1"/>
  <c r="X141" i="8" s="1"/>
  <c r="Y141" i="8" s="1"/>
  <c r="Z141" i="8" s="1"/>
  <c r="AA141" i="8" s="1"/>
  <c r="AB141" i="8" s="1"/>
  <c r="AC141" i="8" s="1"/>
  <c r="AC141" i="9"/>
  <c r="Q129" i="7"/>
  <c r="Q129" i="8"/>
  <c r="R129" i="8" s="1"/>
  <c r="S129" i="8" s="1"/>
  <c r="T129" i="8" s="1"/>
  <c r="U129" i="8" s="1"/>
  <c r="V129" i="8" s="1"/>
  <c r="W129" i="8" s="1"/>
  <c r="X129" i="8" s="1"/>
  <c r="Y129" i="8" s="1"/>
  <c r="Z129" i="8" s="1"/>
  <c r="AA129" i="8" s="1"/>
  <c r="AB129" i="8" s="1"/>
  <c r="AC129" i="8" s="1"/>
  <c r="AC129" i="9"/>
  <c r="Q117" i="7"/>
  <c r="Q117" i="8"/>
  <c r="R117" i="8" s="1"/>
  <c r="S117" i="8" s="1"/>
  <c r="T117" i="8" s="1"/>
  <c r="U117" i="8" s="1"/>
  <c r="V117" i="8" s="1"/>
  <c r="W117" i="8" s="1"/>
  <c r="X117" i="8" s="1"/>
  <c r="Y117" i="8" s="1"/>
  <c r="Z117" i="8" s="1"/>
  <c r="AA117" i="8" s="1"/>
  <c r="AB117" i="8" s="1"/>
  <c r="AC117" i="8" s="1"/>
  <c r="AC117" i="9"/>
  <c r="Q105" i="7"/>
  <c r="Q105" i="8"/>
  <c r="R105" i="8" s="1"/>
  <c r="S105" i="8" s="1"/>
  <c r="T105" i="8" s="1"/>
  <c r="U105" i="8" s="1"/>
  <c r="V105" i="8" s="1"/>
  <c r="W105" i="8" s="1"/>
  <c r="X105" i="8" s="1"/>
  <c r="Y105" i="8" s="1"/>
  <c r="Z105" i="8" s="1"/>
  <c r="AA105" i="8" s="1"/>
  <c r="AB105" i="8" s="1"/>
  <c r="AC105" i="8" s="1"/>
  <c r="AC105" i="9"/>
  <c r="Q93" i="7"/>
  <c r="Q93" i="8"/>
  <c r="R93" i="8" s="1"/>
  <c r="S93" i="8" s="1"/>
  <c r="T93" i="8" s="1"/>
  <c r="U93" i="8" s="1"/>
  <c r="V93" i="8" s="1"/>
  <c r="W93" i="8" s="1"/>
  <c r="X93" i="8" s="1"/>
  <c r="Y93" i="8" s="1"/>
  <c r="Z93" i="8" s="1"/>
  <c r="AA93" i="8" s="1"/>
  <c r="AB93" i="8" s="1"/>
  <c r="AC93" i="8" s="1"/>
  <c r="AC93" i="9"/>
  <c r="Q81" i="7"/>
  <c r="Q81" i="8"/>
  <c r="R81" i="8" s="1"/>
  <c r="S81" i="8" s="1"/>
  <c r="T81" i="8" s="1"/>
  <c r="U81" i="8" s="1"/>
  <c r="V81" i="8" s="1"/>
  <c r="W81" i="8" s="1"/>
  <c r="X81" i="8" s="1"/>
  <c r="Y81" i="8" s="1"/>
  <c r="Z81" i="8" s="1"/>
  <c r="AA81" i="8" s="1"/>
  <c r="AB81" i="8" s="1"/>
  <c r="AC81" i="8" s="1"/>
  <c r="AC81" i="9"/>
  <c r="Q69" i="7"/>
  <c r="Q69" i="8"/>
  <c r="R69" i="8" s="1"/>
  <c r="S69" i="8" s="1"/>
  <c r="T69" i="8" s="1"/>
  <c r="U69" i="8" s="1"/>
  <c r="V69" i="8" s="1"/>
  <c r="W69" i="8" s="1"/>
  <c r="X69" i="8" s="1"/>
  <c r="Y69" i="8" s="1"/>
  <c r="Z69" i="8" s="1"/>
  <c r="AA69" i="8" s="1"/>
  <c r="AB69" i="8" s="1"/>
  <c r="AC69" i="8" s="1"/>
  <c r="AC69" i="9"/>
  <c r="Q57" i="7"/>
  <c r="Q57" i="8"/>
  <c r="R57" i="8" s="1"/>
  <c r="S57" i="8" s="1"/>
  <c r="T57" i="8" s="1"/>
  <c r="U57" i="8" s="1"/>
  <c r="V57" i="8" s="1"/>
  <c r="W57" i="8" s="1"/>
  <c r="X57" i="8" s="1"/>
  <c r="Y57" i="8" s="1"/>
  <c r="Z57" i="8" s="1"/>
  <c r="AA57" i="8" s="1"/>
  <c r="AB57" i="8" s="1"/>
  <c r="AC57" i="8" s="1"/>
  <c r="AC57" i="9"/>
  <c r="Q45" i="7"/>
  <c r="Q45" i="8"/>
  <c r="R45" i="8" s="1"/>
  <c r="S45" i="8" s="1"/>
  <c r="T45" i="8" s="1"/>
  <c r="U45" i="8" s="1"/>
  <c r="V45" i="8" s="1"/>
  <c r="W45" i="8" s="1"/>
  <c r="X45" i="8" s="1"/>
  <c r="Y45" i="8" s="1"/>
  <c r="Z45" i="8" s="1"/>
  <c r="AA45" i="8" s="1"/>
  <c r="AB45" i="8" s="1"/>
  <c r="AC45" i="8" s="1"/>
  <c r="AC45" i="9"/>
  <c r="Q33" i="7"/>
  <c r="Q33" i="8"/>
  <c r="R33" i="8" s="1"/>
  <c r="S33" i="8" s="1"/>
  <c r="T33" i="8" s="1"/>
  <c r="U33" i="8" s="1"/>
  <c r="V33" i="8" s="1"/>
  <c r="W33" i="8" s="1"/>
  <c r="X33" i="8" s="1"/>
  <c r="Y33" i="8" s="1"/>
  <c r="Z33" i="8" s="1"/>
  <c r="AA33" i="8" s="1"/>
  <c r="AB33" i="8" s="1"/>
  <c r="AC33" i="8" s="1"/>
  <c r="AC33" i="9"/>
  <c r="Q21" i="7"/>
  <c r="Q21" i="8"/>
  <c r="R21" i="8" s="1"/>
  <c r="S21" i="8" s="1"/>
  <c r="T21" i="8" s="1"/>
  <c r="U21" i="8" s="1"/>
  <c r="V21" i="8" s="1"/>
  <c r="W21" i="8" s="1"/>
  <c r="X21" i="8" s="1"/>
  <c r="Y21" i="8" s="1"/>
  <c r="Z21" i="8" s="1"/>
  <c r="AA21" i="8" s="1"/>
  <c r="AB21" i="8" s="1"/>
  <c r="AC21" i="8" s="1"/>
  <c r="AC21" i="9"/>
  <c r="Q9" i="7"/>
  <c r="Q9" i="8"/>
  <c r="R9" i="8" s="1"/>
  <c r="S9" i="8" s="1"/>
  <c r="T9" i="8" s="1"/>
  <c r="U9" i="8" s="1"/>
  <c r="V9" i="8" s="1"/>
  <c r="W9" i="8" s="1"/>
  <c r="X9" i="8" s="1"/>
  <c r="Y9" i="8" s="1"/>
  <c r="Z9" i="8" s="1"/>
  <c r="AA9" i="8" s="1"/>
  <c r="AB9" i="8" s="1"/>
  <c r="AC9" i="8" s="1"/>
  <c r="AC9" i="9"/>
  <c r="BB343" i="13"/>
  <c r="AO343" i="13"/>
  <c r="BB343" i="12"/>
  <c r="AO343" i="12"/>
  <c r="BB343" i="11"/>
  <c r="AO343" i="11"/>
  <c r="AT354" i="13"/>
  <c r="AG354" i="13"/>
  <c r="AG354" i="12"/>
  <c r="AT354" i="12"/>
  <c r="AT354" i="11"/>
  <c r="AG354" i="11"/>
  <c r="AU333" i="13"/>
  <c r="AH333" i="13"/>
  <c r="AU333" i="12"/>
  <c r="AH333" i="12"/>
  <c r="AU333" i="11"/>
  <c r="AH333" i="11"/>
  <c r="AH351" i="13"/>
  <c r="AU351" i="13"/>
  <c r="AH351" i="12"/>
  <c r="AU351" i="12"/>
  <c r="AU351" i="11"/>
  <c r="AH351" i="11"/>
  <c r="AQ358" i="13"/>
  <c r="AD358" i="13"/>
  <c r="AD358" i="12"/>
  <c r="AQ358" i="12"/>
  <c r="AQ358" i="11"/>
  <c r="AD358" i="11"/>
  <c r="U335" i="13"/>
  <c r="H335" i="13"/>
  <c r="U335" i="12"/>
  <c r="H335" i="12"/>
  <c r="U335" i="11"/>
  <c r="H335" i="11"/>
  <c r="U354" i="13"/>
  <c r="H354" i="13"/>
  <c r="H354" i="12"/>
  <c r="U354" i="12"/>
  <c r="U354" i="11"/>
  <c r="H354" i="11"/>
  <c r="BA340" i="13"/>
  <c r="AN340" i="13"/>
  <c r="BA340" i="12"/>
  <c r="AN340" i="12"/>
  <c r="BA340" i="11"/>
  <c r="AN340" i="11"/>
  <c r="V341" i="13"/>
  <c r="I341" i="13"/>
  <c r="V341" i="12"/>
  <c r="I341" i="12"/>
  <c r="V341" i="11"/>
  <c r="I341" i="11"/>
  <c r="S351" i="13"/>
  <c r="F351" i="13"/>
  <c r="F351" i="12"/>
  <c r="S351" i="12"/>
  <c r="S351" i="11"/>
  <c r="F351" i="11"/>
  <c r="Q339" i="13"/>
  <c r="D339" i="13"/>
  <c r="Q339" i="12"/>
  <c r="D339" i="12"/>
  <c r="Q339" i="11"/>
  <c r="D339" i="11"/>
  <c r="AC358" i="13"/>
  <c r="P358" i="13"/>
  <c r="P358" i="12"/>
  <c r="AC358" i="12"/>
  <c r="AC358" i="11"/>
  <c r="P358" i="11"/>
  <c r="AR351" i="13"/>
  <c r="AE351" i="13"/>
  <c r="AE351" i="12"/>
  <c r="AR351" i="12"/>
  <c r="AE351" i="11"/>
  <c r="AR351" i="11"/>
  <c r="E348" i="13"/>
  <c r="R348" i="13"/>
  <c r="R348" i="12"/>
  <c r="E348" i="12"/>
  <c r="R348" i="11"/>
  <c r="E348" i="11"/>
  <c r="AZ344" i="13"/>
  <c r="AM344" i="13"/>
  <c r="AZ344" i="12"/>
  <c r="AM344" i="12"/>
  <c r="AZ344" i="11"/>
  <c r="AM344" i="11"/>
  <c r="AS337" i="13"/>
  <c r="AF337" i="13"/>
  <c r="AS337" i="12"/>
  <c r="AF337" i="12"/>
  <c r="AS337" i="11"/>
  <c r="AF337" i="11"/>
  <c r="BA347" i="13"/>
  <c r="AN347" i="13"/>
  <c r="BA347" i="12"/>
  <c r="AN347" i="12"/>
  <c r="BA347" i="11"/>
  <c r="AN347" i="11"/>
  <c r="M341" i="13"/>
  <c r="Z341" i="13"/>
  <c r="Z341" i="12"/>
  <c r="M341" i="12"/>
  <c r="Z341" i="11"/>
  <c r="M341" i="11"/>
  <c r="Y334" i="13"/>
  <c r="L334" i="13"/>
  <c r="Y334" i="12"/>
  <c r="L334" i="12"/>
  <c r="Y334" i="11"/>
  <c r="L334" i="11"/>
  <c r="R359" i="13"/>
  <c r="E359" i="13"/>
  <c r="E359" i="12"/>
  <c r="R359" i="12"/>
  <c r="R359" i="11"/>
  <c r="E359" i="11"/>
  <c r="T334" i="13"/>
  <c r="G334" i="13"/>
  <c r="T334" i="12"/>
  <c r="G334" i="12"/>
  <c r="T334" i="11"/>
  <c r="G334" i="11"/>
  <c r="T337" i="13"/>
  <c r="G337" i="13"/>
  <c r="G337" i="12"/>
  <c r="T337" i="12"/>
  <c r="T337" i="11"/>
  <c r="G337" i="11"/>
  <c r="X342" i="13"/>
  <c r="K342" i="13"/>
  <c r="X342" i="12"/>
  <c r="K342" i="12"/>
  <c r="X342" i="11"/>
  <c r="K342" i="11"/>
  <c r="BB344" i="13"/>
  <c r="AO344" i="13"/>
  <c r="BB344" i="12"/>
  <c r="AO344" i="12"/>
  <c r="BB344" i="11"/>
  <c r="AO344" i="11"/>
  <c r="AB350" i="13"/>
  <c r="O350" i="13"/>
  <c r="O350" i="12"/>
  <c r="AB350" i="12"/>
  <c r="AB350" i="11"/>
  <c r="O350" i="11"/>
  <c r="U338" i="13"/>
  <c r="H338" i="13"/>
  <c r="U338" i="12"/>
  <c r="H338" i="12"/>
  <c r="U338" i="11"/>
  <c r="H338" i="11"/>
  <c r="AQ332" i="13"/>
  <c r="AD332" i="13"/>
  <c r="AD332" i="12"/>
  <c r="AQ332" i="12"/>
  <c r="AQ332" i="11"/>
  <c r="AD332" i="11"/>
  <c r="Q338" i="13"/>
  <c r="D338" i="13"/>
  <c r="Q338" i="12"/>
  <c r="D338" i="12"/>
  <c r="D338" i="11"/>
  <c r="Q338" i="11"/>
  <c r="AU340" i="13"/>
  <c r="AH340" i="13"/>
  <c r="AH340" i="12"/>
  <c r="AU340" i="12"/>
  <c r="AU340" i="11"/>
  <c r="AH340" i="11"/>
  <c r="U346" i="13"/>
  <c r="H346" i="13"/>
  <c r="U346" i="12"/>
  <c r="H346" i="12"/>
  <c r="U346" i="11"/>
  <c r="H346" i="11"/>
  <c r="P356" i="13"/>
  <c r="AC356" i="13"/>
  <c r="P356" i="12"/>
  <c r="AC356" i="12"/>
  <c r="AC356" i="11"/>
  <c r="P356" i="11"/>
  <c r="AQ359" i="13"/>
  <c r="AD359" i="13"/>
  <c r="AQ359" i="12"/>
  <c r="AD359" i="12"/>
  <c r="AQ359" i="11"/>
  <c r="AD359" i="11"/>
  <c r="V338" i="13"/>
  <c r="I338" i="13"/>
  <c r="V338" i="12"/>
  <c r="I338" i="12"/>
  <c r="V338" i="11"/>
  <c r="I338" i="11"/>
  <c r="V334" i="13"/>
  <c r="I334" i="13"/>
  <c r="V334" i="12"/>
  <c r="I334" i="12"/>
  <c r="V334" i="11"/>
  <c r="I334" i="11"/>
  <c r="AV337" i="13"/>
  <c r="AI337" i="13"/>
  <c r="AV337" i="12"/>
  <c r="AI337" i="12"/>
  <c r="AV337" i="11"/>
  <c r="AI337" i="11"/>
  <c r="R353" i="13"/>
  <c r="E353" i="13"/>
  <c r="E353" i="12"/>
  <c r="R353" i="12"/>
  <c r="R353" i="11"/>
  <c r="E353" i="11"/>
  <c r="R356" i="13"/>
  <c r="E356" i="13"/>
  <c r="E356" i="12"/>
  <c r="R356" i="12"/>
  <c r="R356" i="11"/>
  <c r="E356" i="11"/>
  <c r="H344" i="13"/>
  <c r="U344" i="13"/>
  <c r="U344" i="12"/>
  <c r="H344" i="12"/>
  <c r="U344" i="11"/>
  <c r="H344" i="11"/>
  <c r="AS338" i="13"/>
  <c r="AF338" i="13"/>
  <c r="AS338" i="12"/>
  <c r="AF338" i="12"/>
  <c r="AF338" i="11"/>
  <c r="AS338" i="11"/>
  <c r="AW355" i="13"/>
  <c r="AJ355" i="13"/>
  <c r="AJ355" i="12"/>
  <c r="AW355" i="12"/>
  <c r="AW355" i="11"/>
  <c r="AJ355" i="11"/>
  <c r="AE339" i="13"/>
  <c r="AR339" i="13"/>
  <c r="AR339" i="12"/>
  <c r="AE339" i="12"/>
  <c r="AE339" i="11"/>
  <c r="AR339" i="11"/>
  <c r="AT335" i="13"/>
  <c r="AG335" i="13"/>
  <c r="AG335" i="12"/>
  <c r="AT335" i="12"/>
  <c r="AT335" i="11"/>
  <c r="AG335" i="11"/>
  <c r="G341" i="13"/>
  <c r="T341" i="13"/>
  <c r="T341" i="12"/>
  <c r="G341" i="12"/>
  <c r="T341" i="11"/>
  <c r="G341" i="11"/>
  <c r="X346" i="13"/>
  <c r="K346" i="13"/>
  <c r="X346" i="12"/>
  <c r="K346" i="12"/>
  <c r="X346" i="11"/>
  <c r="K346" i="11"/>
  <c r="AO348" i="13"/>
  <c r="BB348" i="13"/>
  <c r="BB348" i="12"/>
  <c r="AO348" i="12"/>
  <c r="BB348" i="11"/>
  <c r="AO348" i="11"/>
  <c r="AR333" i="13"/>
  <c r="AE333" i="13"/>
  <c r="AR333" i="12"/>
  <c r="AE333" i="12"/>
  <c r="AR333" i="11"/>
  <c r="AE333" i="11"/>
  <c r="AU344" i="13"/>
  <c r="AH344" i="13"/>
  <c r="AU344" i="12"/>
  <c r="AH344" i="12"/>
  <c r="AU344" i="11"/>
  <c r="AH344" i="11"/>
  <c r="AQ348" i="13"/>
  <c r="AD348" i="13"/>
  <c r="AQ348" i="12"/>
  <c r="AD348" i="12"/>
  <c r="AQ348" i="11"/>
  <c r="AD348" i="11"/>
  <c r="BC351" i="13"/>
  <c r="AP351" i="13"/>
  <c r="AP351" i="12"/>
  <c r="BC351" i="12"/>
  <c r="BC351" i="11"/>
  <c r="AP351" i="11"/>
  <c r="E330" i="13"/>
  <c r="R330" i="13"/>
  <c r="R330" i="12"/>
  <c r="E330" i="12"/>
  <c r="R330" i="11"/>
  <c r="E330" i="11"/>
  <c r="C192" i="7"/>
  <c r="C192" i="13"/>
  <c r="C192" i="12"/>
  <c r="C192" i="11"/>
  <c r="AC330" i="13"/>
  <c r="P330" i="13"/>
  <c r="AC330" i="12"/>
  <c r="P330" i="12"/>
  <c r="AC330" i="11"/>
  <c r="P330" i="11"/>
  <c r="U330" i="13"/>
  <c r="H330" i="13"/>
  <c r="H330" i="12"/>
  <c r="U330" i="12"/>
  <c r="U330" i="11"/>
  <c r="H330" i="11"/>
  <c r="Q320" i="13"/>
  <c r="D320" i="13"/>
  <c r="Q320" i="12"/>
  <c r="D320" i="12"/>
  <c r="Q320" i="11"/>
  <c r="D320" i="11"/>
  <c r="C9" i="7"/>
  <c r="C9" i="13"/>
  <c r="C9" i="12"/>
  <c r="C9" i="11"/>
  <c r="C45" i="7"/>
  <c r="C45" i="13"/>
  <c r="C45" i="12"/>
  <c r="C45" i="11"/>
  <c r="C69" i="7"/>
  <c r="C69" i="13"/>
  <c r="C69" i="12"/>
  <c r="C69" i="11"/>
  <c r="C117" i="7"/>
  <c r="C117" i="13"/>
  <c r="C117" i="12"/>
  <c r="C117" i="11"/>
  <c r="C153" i="7"/>
  <c r="C153" i="13"/>
  <c r="C153" i="12"/>
  <c r="C153" i="11"/>
  <c r="C225" i="7"/>
  <c r="C225" i="13"/>
  <c r="C225" i="12"/>
  <c r="C225" i="11"/>
  <c r="C285" i="7"/>
  <c r="C285" i="13"/>
  <c r="C285" i="12"/>
  <c r="C285" i="11"/>
  <c r="AC319" i="13"/>
  <c r="P319" i="13"/>
  <c r="P319" i="12"/>
  <c r="AC319" i="12"/>
  <c r="AC319" i="11"/>
  <c r="P319" i="11"/>
  <c r="W326" i="13"/>
  <c r="J326" i="13"/>
  <c r="W326" i="12"/>
  <c r="J326" i="12"/>
  <c r="W326" i="11"/>
  <c r="J326" i="11"/>
  <c r="X316" i="13"/>
  <c r="K316" i="13"/>
  <c r="X316" i="12"/>
  <c r="K316" i="12"/>
  <c r="K316" i="11"/>
  <c r="X316" i="11"/>
  <c r="C10" i="7"/>
  <c r="C10" i="13"/>
  <c r="C10" i="12"/>
  <c r="C10" i="11"/>
  <c r="C22" i="7"/>
  <c r="C22" i="13"/>
  <c r="C22" i="12"/>
  <c r="C22" i="11"/>
  <c r="C34" i="7"/>
  <c r="C34" i="13"/>
  <c r="C34" i="12"/>
  <c r="C34" i="11"/>
  <c r="C46" i="7"/>
  <c r="C46" i="13"/>
  <c r="C46" i="12"/>
  <c r="C46" i="11"/>
  <c r="C58" i="7"/>
  <c r="C58" i="13"/>
  <c r="C58" i="12"/>
  <c r="C58" i="11"/>
  <c r="C70" i="7"/>
  <c r="C70" i="13"/>
  <c r="C70" i="12"/>
  <c r="C70" i="11"/>
  <c r="C82" i="7"/>
  <c r="C82" i="13"/>
  <c r="C82" i="12"/>
  <c r="C82" i="11"/>
  <c r="C94" i="7"/>
  <c r="C94" i="13"/>
  <c r="C94" i="12"/>
  <c r="C94" i="11"/>
  <c r="C106" i="7"/>
  <c r="C106" i="13"/>
  <c r="C106" i="12"/>
  <c r="C106" i="11"/>
  <c r="C118" i="7"/>
  <c r="C118" i="13"/>
  <c r="C118" i="12"/>
  <c r="C118" i="11"/>
  <c r="C130" i="7"/>
  <c r="C130" i="13"/>
  <c r="C130" i="12"/>
  <c r="C130" i="11"/>
  <c r="C142" i="7"/>
  <c r="C142" i="13"/>
  <c r="C142" i="12"/>
  <c r="C142" i="11"/>
  <c r="C154" i="7"/>
  <c r="C154" i="13"/>
  <c r="C154" i="12"/>
  <c r="C154" i="11"/>
  <c r="C166" i="7"/>
  <c r="C166" i="13"/>
  <c r="C166" i="12"/>
  <c r="C166" i="11"/>
  <c r="C178" i="7"/>
  <c r="C178" i="13"/>
  <c r="C178" i="12"/>
  <c r="C178" i="11"/>
  <c r="C190" i="7"/>
  <c r="C190" i="13"/>
  <c r="C190" i="12"/>
  <c r="C190" i="11"/>
  <c r="C202" i="7"/>
  <c r="C202" i="13"/>
  <c r="C202" i="12"/>
  <c r="C202" i="11"/>
  <c r="C214" i="7"/>
  <c r="C214" i="13"/>
  <c r="C214" i="12"/>
  <c r="C214" i="11"/>
  <c r="C226" i="7"/>
  <c r="C226" i="13"/>
  <c r="C226" i="12"/>
  <c r="C226" i="11"/>
  <c r="C238" i="7"/>
  <c r="C238" i="13"/>
  <c r="C238" i="12"/>
  <c r="C238" i="11"/>
  <c r="C250" i="7"/>
  <c r="C250" i="13"/>
  <c r="C250" i="12"/>
  <c r="C250" i="11"/>
  <c r="C262" i="7"/>
  <c r="C262" i="13"/>
  <c r="C262" i="12"/>
  <c r="C262" i="11"/>
  <c r="C274" i="7"/>
  <c r="C274" i="13"/>
  <c r="C274" i="12"/>
  <c r="C274" i="11"/>
  <c r="C286" i="7"/>
  <c r="C286" i="13"/>
  <c r="C286" i="12"/>
  <c r="C286" i="11"/>
  <c r="C298" i="7"/>
  <c r="C298" i="13"/>
  <c r="C298" i="12"/>
  <c r="C298" i="11"/>
  <c r="C310" i="7"/>
  <c r="C310" i="13"/>
  <c r="C310" i="12"/>
  <c r="C310" i="11"/>
  <c r="C322" i="7"/>
  <c r="C322" i="13"/>
  <c r="C322" i="12"/>
  <c r="C322" i="11"/>
  <c r="O127" i="8"/>
  <c r="P127" i="8" s="1"/>
  <c r="E127" i="9"/>
  <c r="F227" i="9"/>
  <c r="N83" i="8"/>
  <c r="O83" i="8" s="1"/>
  <c r="P83" i="8" s="1"/>
  <c r="F83" i="9"/>
  <c r="G243" i="9"/>
  <c r="G123" i="9"/>
  <c r="L331" i="8"/>
  <c r="M331" i="8" s="1"/>
  <c r="N331" i="8" s="1"/>
  <c r="O331" i="8" s="1"/>
  <c r="P331" i="8" s="1"/>
  <c r="H331" i="9"/>
  <c r="H259" i="9"/>
  <c r="K215" i="8"/>
  <c r="L215" i="8" s="1"/>
  <c r="M215" i="8" s="1"/>
  <c r="N215" i="8" s="1"/>
  <c r="O215" i="8" s="1"/>
  <c r="P215" i="8" s="1"/>
  <c r="I215" i="9"/>
  <c r="I203" i="9"/>
  <c r="I35" i="9"/>
  <c r="J255" i="9"/>
  <c r="K307" i="9"/>
  <c r="K295" i="9"/>
  <c r="K187" i="9"/>
  <c r="I151" i="8"/>
  <c r="J151" i="8" s="1"/>
  <c r="K151" i="8" s="1"/>
  <c r="L151" i="8" s="1"/>
  <c r="M151" i="8" s="1"/>
  <c r="N151" i="8" s="1"/>
  <c r="O151" i="8" s="1"/>
  <c r="P151" i="8" s="1"/>
  <c r="K151" i="9"/>
  <c r="K67" i="9"/>
  <c r="L192" i="9"/>
  <c r="H180" i="8"/>
  <c r="I180" i="8" s="1"/>
  <c r="J180" i="8" s="1"/>
  <c r="K180" i="8" s="1"/>
  <c r="L180" i="8" s="1"/>
  <c r="M180" i="8" s="1"/>
  <c r="N180" i="8" s="1"/>
  <c r="O180" i="8" s="1"/>
  <c r="P180" i="8" s="1"/>
  <c r="L180" i="9"/>
  <c r="H108" i="8"/>
  <c r="I108" i="8" s="1"/>
  <c r="J108" i="8" s="1"/>
  <c r="K108" i="8" s="1"/>
  <c r="L108" i="8" s="1"/>
  <c r="M108" i="8" s="1"/>
  <c r="N108" i="8" s="1"/>
  <c r="O108" i="8" s="1"/>
  <c r="P108" i="8" s="1"/>
  <c r="L108" i="9"/>
  <c r="M292" i="9"/>
  <c r="M280" i="9"/>
  <c r="M256" i="9"/>
  <c r="M244" i="9"/>
  <c r="M232" i="9"/>
  <c r="G208" i="8"/>
  <c r="H208" i="8" s="1"/>
  <c r="I208" i="8" s="1"/>
  <c r="J208" i="8" s="1"/>
  <c r="K208" i="8" s="1"/>
  <c r="L208" i="8" s="1"/>
  <c r="M208" i="8" s="1"/>
  <c r="N208" i="8" s="1"/>
  <c r="O208" i="8" s="1"/>
  <c r="P208" i="8" s="1"/>
  <c r="M208" i="9"/>
  <c r="M184" i="9"/>
  <c r="M88" i="9"/>
  <c r="M64" i="9"/>
  <c r="M52" i="9"/>
  <c r="N200" i="9"/>
  <c r="F68" i="8"/>
  <c r="G68" i="8" s="1"/>
  <c r="H68" i="8" s="1"/>
  <c r="I68" i="8" s="1"/>
  <c r="J68" i="8" s="1"/>
  <c r="K68" i="8" s="1"/>
  <c r="L68" i="8" s="1"/>
  <c r="M68" i="8" s="1"/>
  <c r="N68" i="8" s="1"/>
  <c r="O68" i="8" s="1"/>
  <c r="P68" i="8" s="1"/>
  <c r="N68" i="9"/>
  <c r="E312" i="8"/>
  <c r="F312" i="8" s="1"/>
  <c r="G312" i="8" s="1"/>
  <c r="H312" i="8" s="1"/>
  <c r="I312" i="8" s="1"/>
  <c r="J312" i="8" s="1"/>
  <c r="K312" i="8" s="1"/>
  <c r="L312" i="8" s="1"/>
  <c r="M312" i="8" s="1"/>
  <c r="N312" i="8" s="1"/>
  <c r="O312" i="8" s="1"/>
  <c r="P312" i="8" s="1"/>
  <c r="O312" i="9"/>
  <c r="E276" i="8"/>
  <c r="F276" i="8" s="1"/>
  <c r="G276" i="8" s="1"/>
  <c r="H276" i="8" s="1"/>
  <c r="I276" i="8" s="1"/>
  <c r="J276" i="8" s="1"/>
  <c r="K276" i="8" s="1"/>
  <c r="L276" i="8" s="1"/>
  <c r="M276" i="8" s="1"/>
  <c r="N276" i="8" s="1"/>
  <c r="O276" i="8" s="1"/>
  <c r="P276" i="8" s="1"/>
  <c r="O276" i="9"/>
  <c r="E252" i="8"/>
  <c r="F252" i="8" s="1"/>
  <c r="G252" i="8" s="1"/>
  <c r="H252" i="8" s="1"/>
  <c r="I252" i="8" s="1"/>
  <c r="J252" i="8" s="1"/>
  <c r="K252" i="8" s="1"/>
  <c r="L252" i="8" s="1"/>
  <c r="M252" i="8" s="1"/>
  <c r="N252" i="8" s="1"/>
  <c r="O252" i="8" s="1"/>
  <c r="P252" i="8" s="1"/>
  <c r="O252" i="9"/>
  <c r="E240" i="8"/>
  <c r="F240" i="8" s="1"/>
  <c r="G240" i="8" s="1"/>
  <c r="H240" i="8" s="1"/>
  <c r="I240" i="8" s="1"/>
  <c r="J240" i="8" s="1"/>
  <c r="K240" i="8" s="1"/>
  <c r="L240" i="8" s="1"/>
  <c r="M240" i="8" s="1"/>
  <c r="N240" i="8" s="1"/>
  <c r="O240" i="8" s="1"/>
  <c r="P240" i="8" s="1"/>
  <c r="O240" i="9"/>
  <c r="E204" i="8"/>
  <c r="F204" i="8" s="1"/>
  <c r="G204" i="8" s="1"/>
  <c r="H204" i="8" s="1"/>
  <c r="I204" i="8" s="1"/>
  <c r="J204" i="8" s="1"/>
  <c r="K204" i="8" s="1"/>
  <c r="L204" i="8" s="1"/>
  <c r="M204" i="8" s="1"/>
  <c r="N204" i="8" s="1"/>
  <c r="O204" i="8" s="1"/>
  <c r="P204" i="8" s="1"/>
  <c r="O204" i="9"/>
  <c r="E192" i="8"/>
  <c r="F192" i="8" s="1"/>
  <c r="G192" i="8" s="1"/>
  <c r="H192" i="8" s="1"/>
  <c r="I192" i="8" s="1"/>
  <c r="J192" i="8" s="1"/>
  <c r="K192" i="8" s="1"/>
  <c r="L192" i="8" s="1"/>
  <c r="M192" i="8" s="1"/>
  <c r="N192" i="8" s="1"/>
  <c r="O192" i="8" s="1"/>
  <c r="P192" i="8" s="1"/>
  <c r="O192" i="9"/>
  <c r="E144" i="8"/>
  <c r="F144" i="8" s="1"/>
  <c r="G144" i="8" s="1"/>
  <c r="H144" i="8" s="1"/>
  <c r="I144" i="8" s="1"/>
  <c r="J144" i="8" s="1"/>
  <c r="K144" i="8" s="1"/>
  <c r="L144" i="8" s="1"/>
  <c r="M144" i="8" s="1"/>
  <c r="N144" i="8" s="1"/>
  <c r="O144" i="8" s="1"/>
  <c r="P144" i="8" s="1"/>
  <c r="O144" i="9"/>
  <c r="E132" i="8"/>
  <c r="F132" i="8" s="1"/>
  <c r="G132" i="8" s="1"/>
  <c r="H132" i="8" s="1"/>
  <c r="I132" i="8" s="1"/>
  <c r="J132" i="8" s="1"/>
  <c r="K132" i="8" s="1"/>
  <c r="L132" i="8" s="1"/>
  <c r="M132" i="8" s="1"/>
  <c r="N132" i="8" s="1"/>
  <c r="O132" i="8" s="1"/>
  <c r="P132" i="8" s="1"/>
  <c r="O132" i="9"/>
  <c r="E120" i="8"/>
  <c r="F120" i="8" s="1"/>
  <c r="G120" i="8" s="1"/>
  <c r="H120" i="8" s="1"/>
  <c r="I120" i="8" s="1"/>
  <c r="J120" i="8" s="1"/>
  <c r="K120" i="8" s="1"/>
  <c r="L120" i="8" s="1"/>
  <c r="M120" i="8" s="1"/>
  <c r="N120" i="8" s="1"/>
  <c r="O120" i="8" s="1"/>
  <c r="P120" i="8" s="1"/>
  <c r="O120" i="9"/>
  <c r="E72" i="8"/>
  <c r="F72" i="8" s="1"/>
  <c r="G72" i="8" s="1"/>
  <c r="H72" i="8" s="1"/>
  <c r="I72" i="8" s="1"/>
  <c r="J72" i="8" s="1"/>
  <c r="K72" i="8" s="1"/>
  <c r="L72" i="8" s="1"/>
  <c r="M72" i="8" s="1"/>
  <c r="N72" i="8" s="1"/>
  <c r="O72" i="8" s="1"/>
  <c r="P72" i="8" s="1"/>
  <c r="O72" i="9"/>
  <c r="E24" i="8"/>
  <c r="F24" i="8" s="1"/>
  <c r="G24" i="8" s="1"/>
  <c r="H24" i="8" s="1"/>
  <c r="I24" i="8" s="1"/>
  <c r="J24" i="8" s="1"/>
  <c r="K24" i="8" s="1"/>
  <c r="L24" i="8" s="1"/>
  <c r="M24" i="8" s="1"/>
  <c r="N24" i="8" s="1"/>
  <c r="O24" i="8" s="1"/>
  <c r="P24" i="8" s="1"/>
  <c r="O24" i="9"/>
  <c r="E12" i="8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O12" i="9"/>
  <c r="D328" i="8"/>
  <c r="E328" i="8" s="1"/>
  <c r="F328" i="8" s="1"/>
  <c r="G328" i="8" s="1"/>
  <c r="H328" i="8" s="1"/>
  <c r="I328" i="8" s="1"/>
  <c r="J328" i="8" s="1"/>
  <c r="K328" i="8" s="1"/>
  <c r="L328" i="8" s="1"/>
  <c r="M328" i="8" s="1"/>
  <c r="N328" i="8" s="1"/>
  <c r="O328" i="8" s="1"/>
  <c r="P328" i="8" s="1"/>
  <c r="P328" i="9"/>
  <c r="D316" i="8"/>
  <c r="E316" i="8" s="1"/>
  <c r="F316" i="8" s="1"/>
  <c r="G316" i="8" s="1"/>
  <c r="H316" i="8" s="1"/>
  <c r="I316" i="8" s="1"/>
  <c r="J316" i="8" s="1"/>
  <c r="K316" i="8" s="1"/>
  <c r="L316" i="8" s="1"/>
  <c r="M316" i="8" s="1"/>
  <c r="N316" i="8" s="1"/>
  <c r="O316" i="8" s="1"/>
  <c r="P316" i="8" s="1"/>
  <c r="P316" i="9"/>
  <c r="D304" i="8"/>
  <c r="E304" i="8" s="1"/>
  <c r="F304" i="8" s="1"/>
  <c r="G304" i="8" s="1"/>
  <c r="H304" i="8" s="1"/>
  <c r="I304" i="8" s="1"/>
  <c r="J304" i="8" s="1"/>
  <c r="K304" i="8" s="1"/>
  <c r="L304" i="8" s="1"/>
  <c r="M304" i="8" s="1"/>
  <c r="N304" i="8" s="1"/>
  <c r="O304" i="8" s="1"/>
  <c r="P304" i="8" s="1"/>
  <c r="P304" i="9"/>
  <c r="D292" i="8"/>
  <c r="E292" i="8" s="1"/>
  <c r="F292" i="8" s="1"/>
  <c r="G292" i="8" s="1"/>
  <c r="H292" i="8" s="1"/>
  <c r="I292" i="8" s="1"/>
  <c r="J292" i="8" s="1"/>
  <c r="K292" i="8" s="1"/>
  <c r="L292" i="8" s="1"/>
  <c r="M292" i="8" s="1"/>
  <c r="N292" i="8" s="1"/>
  <c r="O292" i="8" s="1"/>
  <c r="P292" i="8" s="1"/>
  <c r="P292" i="9"/>
  <c r="D280" i="8"/>
  <c r="E280" i="8" s="1"/>
  <c r="F280" i="8" s="1"/>
  <c r="G280" i="8" s="1"/>
  <c r="H280" i="8" s="1"/>
  <c r="I280" i="8" s="1"/>
  <c r="J280" i="8" s="1"/>
  <c r="K280" i="8" s="1"/>
  <c r="L280" i="8" s="1"/>
  <c r="M280" i="8" s="1"/>
  <c r="N280" i="8" s="1"/>
  <c r="O280" i="8" s="1"/>
  <c r="P280" i="8" s="1"/>
  <c r="P280" i="9"/>
  <c r="D268" i="8"/>
  <c r="E268" i="8" s="1"/>
  <c r="F268" i="8" s="1"/>
  <c r="G268" i="8" s="1"/>
  <c r="H268" i="8" s="1"/>
  <c r="I268" i="8" s="1"/>
  <c r="J268" i="8" s="1"/>
  <c r="K268" i="8" s="1"/>
  <c r="L268" i="8" s="1"/>
  <c r="M268" i="8" s="1"/>
  <c r="N268" i="8" s="1"/>
  <c r="O268" i="8" s="1"/>
  <c r="P268" i="8" s="1"/>
  <c r="P268" i="9"/>
  <c r="D256" i="8"/>
  <c r="E256" i="8" s="1"/>
  <c r="F256" i="8" s="1"/>
  <c r="G256" i="8" s="1"/>
  <c r="H256" i="8" s="1"/>
  <c r="I256" i="8" s="1"/>
  <c r="J256" i="8" s="1"/>
  <c r="K256" i="8" s="1"/>
  <c r="L256" i="8" s="1"/>
  <c r="M256" i="8" s="1"/>
  <c r="N256" i="8" s="1"/>
  <c r="O256" i="8" s="1"/>
  <c r="P256" i="8" s="1"/>
  <c r="P256" i="9"/>
  <c r="D244" i="8"/>
  <c r="E244" i="8" s="1"/>
  <c r="F244" i="8" s="1"/>
  <c r="G244" i="8" s="1"/>
  <c r="H244" i="8" s="1"/>
  <c r="I244" i="8" s="1"/>
  <c r="J244" i="8" s="1"/>
  <c r="K244" i="8" s="1"/>
  <c r="L244" i="8" s="1"/>
  <c r="M244" i="8" s="1"/>
  <c r="N244" i="8" s="1"/>
  <c r="O244" i="8" s="1"/>
  <c r="P244" i="8" s="1"/>
  <c r="P244" i="9"/>
  <c r="D232" i="8"/>
  <c r="E232" i="8" s="1"/>
  <c r="F232" i="8" s="1"/>
  <c r="G232" i="8" s="1"/>
  <c r="H232" i="8" s="1"/>
  <c r="I232" i="8" s="1"/>
  <c r="J232" i="8" s="1"/>
  <c r="K232" i="8" s="1"/>
  <c r="L232" i="8" s="1"/>
  <c r="M232" i="8" s="1"/>
  <c r="N232" i="8" s="1"/>
  <c r="O232" i="8" s="1"/>
  <c r="P232" i="8" s="1"/>
  <c r="P232" i="9"/>
  <c r="D220" i="8"/>
  <c r="E220" i="8" s="1"/>
  <c r="F220" i="8" s="1"/>
  <c r="G220" i="8" s="1"/>
  <c r="H220" i="8" s="1"/>
  <c r="I220" i="8" s="1"/>
  <c r="J220" i="8" s="1"/>
  <c r="K220" i="8" s="1"/>
  <c r="L220" i="8" s="1"/>
  <c r="M220" i="8" s="1"/>
  <c r="N220" i="8" s="1"/>
  <c r="O220" i="8" s="1"/>
  <c r="P220" i="8" s="1"/>
  <c r="P220" i="9"/>
  <c r="D208" i="8"/>
  <c r="E208" i="8" s="1"/>
  <c r="F208" i="8" s="1"/>
  <c r="P208" i="9"/>
  <c r="D196" i="8"/>
  <c r="E196" i="8" s="1"/>
  <c r="F196" i="8" s="1"/>
  <c r="G196" i="8" s="1"/>
  <c r="H196" i="8" s="1"/>
  <c r="I196" i="8" s="1"/>
  <c r="J196" i="8" s="1"/>
  <c r="K196" i="8" s="1"/>
  <c r="L196" i="8" s="1"/>
  <c r="M196" i="8" s="1"/>
  <c r="N196" i="8" s="1"/>
  <c r="O196" i="8" s="1"/>
  <c r="P196" i="8" s="1"/>
  <c r="P196" i="9"/>
  <c r="D184" i="8"/>
  <c r="E184" i="8" s="1"/>
  <c r="F184" i="8" s="1"/>
  <c r="G184" i="8" s="1"/>
  <c r="H184" i="8" s="1"/>
  <c r="I184" i="8" s="1"/>
  <c r="J184" i="8" s="1"/>
  <c r="K184" i="8" s="1"/>
  <c r="L184" i="8" s="1"/>
  <c r="M184" i="8" s="1"/>
  <c r="N184" i="8" s="1"/>
  <c r="O184" i="8" s="1"/>
  <c r="P184" i="8" s="1"/>
  <c r="P184" i="9"/>
  <c r="D172" i="8"/>
  <c r="E172" i="8" s="1"/>
  <c r="F172" i="8" s="1"/>
  <c r="G172" i="8" s="1"/>
  <c r="H172" i="8" s="1"/>
  <c r="I172" i="8" s="1"/>
  <c r="J172" i="8" s="1"/>
  <c r="K172" i="8" s="1"/>
  <c r="L172" i="8" s="1"/>
  <c r="M172" i="8" s="1"/>
  <c r="N172" i="8" s="1"/>
  <c r="O172" i="8" s="1"/>
  <c r="P172" i="8" s="1"/>
  <c r="P172" i="9"/>
  <c r="D160" i="8"/>
  <c r="E160" i="8" s="1"/>
  <c r="F160" i="8" s="1"/>
  <c r="G160" i="8" s="1"/>
  <c r="H160" i="8" s="1"/>
  <c r="I160" i="8" s="1"/>
  <c r="J160" i="8" s="1"/>
  <c r="K160" i="8" s="1"/>
  <c r="L160" i="8" s="1"/>
  <c r="M160" i="8" s="1"/>
  <c r="N160" i="8" s="1"/>
  <c r="O160" i="8" s="1"/>
  <c r="P160" i="8" s="1"/>
  <c r="P160" i="9"/>
  <c r="D148" i="8"/>
  <c r="E148" i="8" s="1"/>
  <c r="F148" i="8" s="1"/>
  <c r="G148" i="8" s="1"/>
  <c r="H148" i="8" s="1"/>
  <c r="I148" i="8" s="1"/>
  <c r="J148" i="8" s="1"/>
  <c r="K148" i="8" s="1"/>
  <c r="L148" i="8" s="1"/>
  <c r="M148" i="8" s="1"/>
  <c r="N148" i="8" s="1"/>
  <c r="O148" i="8" s="1"/>
  <c r="P148" i="8" s="1"/>
  <c r="P148" i="9"/>
  <c r="D136" i="8"/>
  <c r="E136" i="8" s="1"/>
  <c r="F136" i="8" s="1"/>
  <c r="G136" i="8" s="1"/>
  <c r="H136" i="8" s="1"/>
  <c r="I136" i="8" s="1"/>
  <c r="J136" i="8" s="1"/>
  <c r="K136" i="8" s="1"/>
  <c r="L136" i="8" s="1"/>
  <c r="M136" i="8" s="1"/>
  <c r="N136" i="8" s="1"/>
  <c r="O136" i="8" s="1"/>
  <c r="P136" i="8" s="1"/>
  <c r="P136" i="9"/>
  <c r="D124" i="8"/>
  <c r="E124" i="8" s="1"/>
  <c r="F124" i="8" s="1"/>
  <c r="G124" i="8" s="1"/>
  <c r="H124" i="8" s="1"/>
  <c r="I124" i="8" s="1"/>
  <c r="J124" i="8" s="1"/>
  <c r="K124" i="8" s="1"/>
  <c r="L124" i="8" s="1"/>
  <c r="M124" i="8" s="1"/>
  <c r="N124" i="8" s="1"/>
  <c r="O124" i="8" s="1"/>
  <c r="P124" i="8" s="1"/>
  <c r="P124" i="9"/>
  <c r="D112" i="8"/>
  <c r="E112" i="8" s="1"/>
  <c r="F112" i="8" s="1"/>
  <c r="G112" i="8" s="1"/>
  <c r="H112" i="8" s="1"/>
  <c r="I112" i="8" s="1"/>
  <c r="J112" i="8" s="1"/>
  <c r="K112" i="8" s="1"/>
  <c r="L112" i="8" s="1"/>
  <c r="M112" i="8" s="1"/>
  <c r="N112" i="8" s="1"/>
  <c r="O112" i="8" s="1"/>
  <c r="P112" i="8" s="1"/>
  <c r="P112" i="9"/>
  <c r="D100" i="8"/>
  <c r="E100" i="8" s="1"/>
  <c r="F100" i="8" s="1"/>
  <c r="G100" i="8" s="1"/>
  <c r="H100" i="8" s="1"/>
  <c r="I100" i="8" s="1"/>
  <c r="J100" i="8" s="1"/>
  <c r="K100" i="8" s="1"/>
  <c r="L100" i="8" s="1"/>
  <c r="M100" i="8" s="1"/>
  <c r="N100" i="8" s="1"/>
  <c r="O100" i="8" s="1"/>
  <c r="P100" i="8" s="1"/>
  <c r="P100" i="9"/>
  <c r="D88" i="8"/>
  <c r="E88" i="8" s="1"/>
  <c r="F88" i="8" s="1"/>
  <c r="G88" i="8" s="1"/>
  <c r="H88" i="8" s="1"/>
  <c r="I88" i="8" s="1"/>
  <c r="J88" i="8" s="1"/>
  <c r="K88" i="8" s="1"/>
  <c r="L88" i="8" s="1"/>
  <c r="M88" i="8" s="1"/>
  <c r="N88" i="8" s="1"/>
  <c r="O88" i="8" s="1"/>
  <c r="P88" i="8" s="1"/>
  <c r="P88" i="9"/>
  <c r="D76" i="8"/>
  <c r="E76" i="8" s="1"/>
  <c r="F76" i="8" s="1"/>
  <c r="G76" i="8" s="1"/>
  <c r="H76" i="8" s="1"/>
  <c r="I76" i="8" s="1"/>
  <c r="J76" i="8" s="1"/>
  <c r="K76" i="8" s="1"/>
  <c r="L76" i="8" s="1"/>
  <c r="M76" i="8" s="1"/>
  <c r="N76" i="8" s="1"/>
  <c r="O76" i="8" s="1"/>
  <c r="P76" i="8" s="1"/>
  <c r="P76" i="9"/>
  <c r="D64" i="8"/>
  <c r="E64" i="8" s="1"/>
  <c r="F64" i="8" s="1"/>
  <c r="G64" i="8" s="1"/>
  <c r="H64" i="8" s="1"/>
  <c r="I64" i="8" s="1"/>
  <c r="J64" i="8" s="1"/>
  <c r="K64" i="8" s="1"/>
  <c r="L64" i="8" s="1"/>
  <c r="M64" i="8" s="1"/>
  <c r="N64" i="8" s="1"/>
  <c r="O64" i="8" s="1"/>
  <c r="P64" i="8" s="1"/>
  <c r="P64" i="9"/>
  <c r="D52" i="8"/>
  <c r="E52" i="8" s="1"/>
  <c r="F52" i="8" s="1"/>
  <c r="G52" i="8" s="1"/>
  <c r="H52" i="8" s="1"/>
  <c r="I52" i="8" s="1"/>
  <c r="J52" i="8" s="1"/>
  <c r="K52" i="8" s="1"/>
  <c r="L52" i="8" s="1"/>
  <c r="M52" i="8" s="1"/>
  <c r="N52" i="8" s="1"/>
  <c r="O52" i="8" s="1"/>
  <c r="P52" i="8" s="1"/>
  <c r="P52" i="9"/>
  <c r="D40" i="8"/>
  <c r="E40" i="8" s="1"/>
  <c r="F40" i="8" s="1"/>
  <c r="G40" i="8" s="1"/>
  <c r="H40" i="8" s="1"/>
  <c r="I40" i="8" s="1"/>
  <c r="J40" i="8" s="1"/>
  <c r="K40" i="8" s="1"/>
  <c r="L40" i="8" s="1"/>
  <c r="M40" i="8" s="1"/>
  <c r="N40" i="8" s="1"/>
  <c r="O40" i="8" s="1"/>
  <c r="P40" i="8" s="1"/>
  <c r="P40" i="9"/>
  <c r="D28" i="8"/>
  <c r="E28" i="8" s="1"/>
  <c r="F28" i="8" s="1"/>
  <c r="G28" i="8" s="1"/>
  <c r="H28" i="8" s="1"/>
  <c r="I28" i="8" s="1"/>
  <c r="J28" i="8" s="1"/>
  <c r="K28" i="8" s="1"/>
  <c r="L28" i="8" s="1"/>
  <c r="M28" i="8" s="1"/>
  <c r="N28" i="8" s="1"/>
  <c r="O28" i="8" s="1"/>
  <c r="P28" i="8" s="1"/>
  <c r="P28" i="9"/>
  <c r="D16" i="8"/>
  <c r="E16" i="8" s="1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P16" i="9"/>
  <c r="D4" i="8"/>
  <c r="E4" i="8" s="1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P4" i="9"/>
  <c r="AC320" i="7"/>
  <c r="Q320" i="9"/>
  <c r="AC308" i="7"/>
  <c r="Q308" i="9"/>
  <c r="AC296" i="7"/>
  <c r="Q296" i="9"/>
  <c r="AC284" i="7"/>
  <c r="Q284" i="9"/>
  <c r="AC272" i="7"/>
  <c r="Q272" i="9"/>
  <c r="AC260" i="7"/>
  <c r="Q260" i="9"/>
  <c r="AC248" i="7"/>
  <c r="Q248" i="9"/>
  <c r="AC236" i="7"/>
  <c r="Q236" i="9"/>
  <c r="AC224" i="7"/>
  <c r="Q224" i="9"/>
  <c r="AC212" i="7"/>
  <c r="Q212" i="9"/>
  <c r="AC200" i="7"/>
  <c r="Q200" i="9"/>
  <c r="AC188" i="7"/>
  <c r="Q188" i="9"/>
  <c r="AC176" i="7"/>
  <c r="Q176" i="9"/>
  <c r="AC164" i="7"/>
  <c r="Q164" i="9"/>
  <c r="AC152" i="7"/>
  <c r="Q152" i="9"/>
  <c r="AC140" i="7"/>
  <c r="Q140" i="9"/>
  <c r="AC128" i="7"/>
  <c r="Q128" i="9"/>
  <c r="AC116" i="7"/>
  <c r="Q116" i="9"/>
  <c r="AC104" i="7"/>
  <c r="Q104" i="9"/>
  <c r="AC92" i="7"/>
  <c r="Q92" i="9"/>
  <c r="AC80" i="7"/>
  <c r="Q80" i="9"/>
  <c r="AC68" i="7"/>
  <c r="Q68" i="9"/>
  <c r="AC56" i="7"/>
  <c r="Q56" i="9"/>
  <c r="AC44" i="7"/>
  <c r="Q44" i="9"/>
  <c r="AC32" i="7"/>
  <c r="Q32" i="9"/>
  <c r="AC20" i="7"/>
  <c r="Q20" i="9"/>
  <c r="AC8" i="7"/>
  <c r="Q8" i="9"/>
  <c r="AB324" i="7"/>
  <c r="R324" i="9"/>
  <c r="AB312" i="7"/>
  <c r="R312" i="9"/>
  <c r="AB300" i="7"/>
  <c r="R300" i="9"/>
  <c r="AB288" i="7"/>
  <c r="R288" i="9"/>
  <c r="AB276" i="7"/>
  <c r="R276" i="9"/>
  <c r="AB264" i="7"/>
  <c r="R264" i="9"/>
  <c r="AB252" i="7"/>
  <c r="R252" i="9"/>
  <c r="AB240" i="7"/>
  <c r="R240" i="9"/>
  <c r="AB228" i="7"/>
  <c r="R228" i="9"/>
  <c r="AB216" i="7"/>
  <c r="R216" i="9"/>
  <c r="AB204" i="7"/>
  <c r="R204" i="9"/>
  <c r="AB192" i="7"/>
  <c r="R192" i="9"/>
  <c r="AB180" i="7"/>
  <c r="R180" i="9"/>
  <c r="AB168" i="7"/>
  <c r="R168" i="9"/>
  <c r="AB156" i="7"/>
  <c r="R156" i="9"/>
  <c r="AB144" i="7"/>
  <c r="R144" i="9"/>
  <c r="AB132" i="7"/>
  <c r="R132" i="9"/>
  <c r="AB120" i="7"/>
  <c r="R120" i="9"/>
  <c r="AB108" i="7"/>
  <c r="R108" i="9"/>
  <c r="AB96" i="7"/>
  <c r="R96" i="9"/>
  <c r="AB84" i="7"/>
  <c r="R84" i="9"/>
  <c r="AB72" i="7"/>
  <c r="R72" i="9"/>
  <c r="AB60" i="7"/>
  <c r="R60" i="9"/>
  <c r="AB48" i="7"/>
  <c r="R48" i="9"/>
  <c r="AB36" i="7"/>
  <c r="R36" i="9"/>
  <c r="AB24" i="7"/>
  <c r="R24" i="9"/>
  <c r="AB12" i="7"/>
  <c r="R12" i="9"/>
  <c r="AA328" i="7"/>
  <c r="S328" i="9"/>
  <c r="AA316" i="7"/>
  <c r="S316" i="9"/>
  <c r="AA304" i="7"/>
  <c r="S304" i="9"/>
  <c r="AA292" i="7"/>
  <c r="S292" i="9"/>
  <c r="AA280" i="7"/>
  <c r="S280" i="9"/>
  <c r="AA268" i="7"/>
  <c r="S268" i="9"/>
  <c r="AA256" i="7"/>
  <c r="S256" i="9"/>
  <c r="AA244" i="7"/>
  <c r="S244" i="9"/>
  <c r="AA232" i="7"/>
  <c r="S232" i="9"/>
  <c r="AA220" i="7"/>
  <c r="S220" i="9"/>
  <c r="AA208" i="7"/>
  <c r="S208" i="9"/>
  <c r="AA196" i="7"/>
  <c r="S196" i="9"/>
  <c r="AA184" i="7"/>
  <c r="S184" i="9"/>
  <c r="AA172" i="7"/>
  <c r="S172" i="9"/>
  <c r="AA160" i="7"/>
  <c r="S160" i="9"/>
  <c r="AA148" i="7"/>
  <c r="S148" i="9"/>
  <c r="AA136" i="7"/>
  <c r="S136" i="9"/>
  <c r="AA124" i="7"/>
  <c r="S124" i="9"/>
  <c r="AA112" i="7"/>
  <c r="S112" i="9"/>
  <c r="AA100" i="7"/>
  <c r="S100" i="9"/>
  <c r="AA88" i="7"/>
  <c r="S88" i="9"/>
  <c r="AA76" i="7"/>
  <c r="S76" i="9"/>
  <c r="AA64" i="7"/>
  <c r="S64" i="9"/>
  <c r="AA52" i="7"/>
  <c r="S52" i="9"/>
  <c r="AA40" i="7"/>
  <c r="S40" i="9"/>
  <c r="AA28" i="7"/>
  <c r="S28" i="9"/>
  <c r="AA16" i="7"/>
  <c r="S16" i="9"/>
  <c r="AA4" i="7"/>
  <c r="S4" i="9"/>
  <c r="Z320" i="7"/>
  <c r="T320" i="9"/>
  <c r="Z308" i="7"/>
  <c r="T308" i="9"/>
  <c r="Z296" i="7"/>
  <c r="T296" i="9"/>
  <c r="Z284" i="7"/>
  <c r="T284" i="9"/>
  <c r="Z272" i="7"/>
  <c r="T272" i="9"/>
  <c r="Z260" i="7"/>
  <c r="T260" i="9"/>
  <c r="Z248" i="7"/>
  <c r="T248" i="9"/>
  <c r="Z236" i="7"/>
  <c r="T236" i="9"/>
  <c r="Z224" i="7"/>
  <c r="T224" i="9"/>
  <c r="Z212" i="7"/>
  <c r="T212" i="9"/>
  <c r="Z200" i="7"/>
  <c r="T200" i="9"/>
  <c r="Z188" i="7"/>
  <c r="T188" i="9"/>
  <c r="Z176" i="7"/>
  <c r="T176" i="9"/>
  <c r="Z164" i="7"/>
  <c r="T164" i="9"/>
  <c r="Z152" i="7"/>
  <c r="T152" i="9"/>
  <c r="Z140" i="7"/>
  <c r="T140" i="9"/>
  <c r="Z128" i="7"/>
  <c r="T128" i="9"/>
  <c r="Z116" i="7"/>
  <c r="T116" i="9"/>
  <c r="Z104" i="7"/>
  <c r="T104" i="9"/>
  <c r="Z92" i="7"/>
  <c r="T92" i="9"/>
  <c r="Z80" i="7"/>
  <c r="T80" i="9"/>
  <c r="Z68" i="7"/>
  <c r="T68" i="9"/>
  <c r="Z56" i="7"/>
  <c r="T56" i="9"/>
  <c r="Z44" i="7"/>
  <c r="T44" i="9"/>
  <c r="Z32" i="7"/>
  <c r="T32" i="9"/>
  <c r="Z20" i="7"/>
  <c r="T20" i="9"/>
  <c r="Z8" i="7"/>
  <c r="T8" i="9"/>
  <c r="Y324" i="7"/>
  <c r="U324" i="9"/>
  <c r="Y312" i="7"/>
  <c r="U312" i="9"/>
  <c r="Y300" i="7"/>
  <c r="U300" i="9"/>
  <c r="Y288" i="7"/>
  <c r="U288" i="9"/>
  <c r="Y276" i="7"/>
  <c r="U276" i="9"/>
  <c r="Y264" i="7"/>
  <c r="U264" i="9"/>
  <c r="Y252" i="7"/>
  <c r="U252" i="9"/>
  <c r="Y240" i="7"/>
  <c r="U240" i="9"/>
  <c r="Y228" i="7"/>
  <c r="U228" i="9"/>
  <c r="Y216" i="7"/>
  <c r="U216" i="9"/>
  <c r="Y204" i="7"/>
  <c r="U204" i="9"/>
  <c r="Y192" i="7"/>
  <c r="U192" i="9"/>
  <c r="Y180" i="7"/>
  <c r="U180" i="9"/>
  <c r="Y168" i="7"/>
  <c r="U168" i="9"/>
  <c r="Y156" i="7"/>
  <c r="U156" i="9"/>
  <c r="Y144" i="7"/>
  <c r="U144" i="9"/>
  <c r="Y132" i="7"/>
  <c r="U132" i="9"/>
  <c r="Y120" i="7"/>
  <c r="U120" i="9"/>
  <c r="Y108" i="7"/>
  <c r="U108" i="9"/>
  <c r="Y96" i="7"/>
  <c r="U96" i="9"/>
  <c r="Y84" i="7"/>
  <c r="U84" i="9"/>
  <c r="Y72" i="7"/>
  <c r="U72" i="9"/>
  <c r="Y60" i="7"/>
  <c r="U60" i="9"/>
  <c r="Y48" i="7"/>
  <c r="U48" i="9"/>
  <c r="Y36" i="7"/>
  <c r="U36" i="9"/>
  <c r="Y24" i="7"/>
  <c r="U24" i="9"/>
  <c r="Y12" i="7"/>
  <c r="U12" i="9"/>
  <c r="X328" i="7"/>
  <c r="V328" i="9"/>
  <c r="X316" i="7"/>
  <c r="V316" i="9"/>
  <c r="X304" i="7"/>
  <c r="V304" i="9"/>
  <c r="X292" i="7"/>
  <c r="V292" i="9"/>
  <c r="X280" i="7"/>
  <c r="V280" i="9"/>
  <c r="X268" i="7"/>
  <c r="V268" i="9"/>
  <c r="X256" i="7"/>
  <c r="V256" i="9"/>
  <c r="X244" i="7"/>
  <c r="V244" i="9"/>
  <c r="X232" i="7"/>
  <c r="V232" i="9"/>
  <c r="X220" i="7"/>
  <c r="V220" i="9"/>
  <c r="X208" i="7"/>
  <c r="V208" i="9"/>
  <c r="X196" i="7"/>
  <c r="V196" i="9"/>
  <c r="X184" i="7"/>
  <c r="V184" i="9"/>
  <c r="X172" i="7"/>
  <c r="V172" i="9"/>
  <c r="X160" i="7"/>
  <c r="X160" i="8"/>
  <c r="Y160" i="8" s="1"/>
  <c r="Z160" i="8" s="1"/>
  <c r="AA160" i="8" s="1"/>
  <c r="AB160" i="8" s="1"/>
  <c r="AC160" i="8" s="1"/>
  <c r="V160" i="9"/>
  <c r="X148" i="7"/>
  <c r="V148" i="9"/>
  <c r="X136" i="7"/>
  <c r="V136" i="9"/>
  <c r="X124" i="7"/>
  <c r="V124" i="9"/>
  <c r="X112" i="7"/>
  <c r="V112" i="9"/>
  <c r="X100" i="7"/>
  <c r="V100" i="9"/>
  <c r="X88" i="7"/>
  <c r="V88" i="9"/>
  <c r="X76" i="7"/>
  <c r="V76" i="9"/>
  <c r="X64" i="7"/>
  <c r="V64" i="9"/>
  <c r="X52" i="7"/>
  <c r="V52" i="9"/>
  <c r="X40" i="7"/>
  <c r="V40" i="9"/>
  <c r="X28" i="7"/>
  <c r="V28" i="9"/>
  <c r="X16" i="7"/>
  <c r="V16" i="9"/>
  <c r="X4" i="7"/>
  <c r="V4" i="9"/>
  <c r="W320" i="7"/>
  <c r="W320" i="9"/>
  <c r="W308" i="7"/>
  <c r="W308" i="9"/>
  <c r="W296" i="7"/>
  <c r="W296" i="9"/>
  <c r="W284" i="7"/>
  <c r="W284" i="9"/>
  <c r="W272" i="7"/>
  <c r="W272" i="9"/>
  <c r="W260" i="7"/>
  <c r="W260" i="9"/>
  <c r="W248" i="7"/>
  <c r="W248" i="9"/>
  <c r="W236" i="7"/>
  <c r="W236" i="9"/>
  <c r="W224" i="7"/>
  <c r="W224" i="9"/>
  <c r="W212" i="7"/>
  <c r="W212" i="9"/>
  <c r="W200" i="7"/>
  <c r="W200" i="9"/>
  <c r="W188" i="7"/>
  <c r="W188" i="9"/>
  <c r="W176" i="7"/>
  <c r="W176" i="9"/>
  <c r="W164" i="7"/>
  <c r="W164" i="9"/>
  <c r="W152" i="7"/>
  <c r="W152" i="9"/>
  <c r="W140" i="7"/>
  <c r="W140" i="9"/>
  <c r="W128" i="7"/>
  <c r="W128" i="9"/>
  <c r="W116" i="7"/>
  <c r="W116" i="9"/>
  <c r="W104" i="7"/>
  <c r="W104" i="9"/>
  <c r="W92" i="7"/>
  <c r="W92" i="9"/>
  <c r="W80" i="7"/>
  <c r="W80" i="9"/>
  <c r="W68" i="7"/>
  <c r="W68" i="9"/>
  <c r="W56" i="7"/>
  <c r="W56" i="9"/>
  <c r="W44" i="7"/>
  <c r="W44" i="9"/>
  <c r="W32" i="7"/>
  <c r="W32" i="9"/>
  <c r="W20" i="7"/>
  <c r="W20" i="9"/>
  <c r="W8" i="7"/>
  <c r="W8" i="9"/>
  <c r="V324" i="7"/>
  <c r="X324" i="9"/>
  <c r="V312" i="7"/>
  <c r="X312" i="9"/>
  <c r="V300" i="7"/>
  <c r="X300" i="9"/>
  <c r="V288" i="7"/>
  <c r="X288" i="9"/>
  <c r="V276" i="7"/>
  <c r="V276" i="8"/>
  <c r="W276" i="8" s="1"/>
  <c r="X276" i="8" s="1"/>
  <c r="Y276" i="8" s="1"/>
  <c r="Z276" i="8" s="1"/>
  <c r="AA276" i="8" s="1"/>
  <c r="AB276" i="8" s="1"/>
  <c r="AC276" i="8" s="1"/>
  <c r="X276" i="9"/>
  <c r="V264" i="7"/>
  <c r="X264" i="9"/>
  <c r="V252" i="7"/>
  <c r="X252" i="9"/>
  <c r="V240" i="7"/>
  <c r="X240" i="9"/>
  <c r="V228" i="7"/>
  <c r="X228" i="9"/>
  <c r="V216" i="7"/>
  <c r="X216" i="9"/>
  <c r="V204" i="7"/>
  <c r="X204" i="9"/>
  <c r="V192" i="7"/>
  <c r="X192" i="9"/>
  <c r="V180" i="7"/>
  <c r="X180" i="9"/>
  <c r="V168" i="7"/>
  <c r="X168" i="9"/>
  <c r="V156" i="7"/>
  <c r="X156" i="9"/>
  <c r="V144" i="7"/>
  <c r="X144" i="9"/>
  <c r="V132" i="7"/>
  <c r="X132" i="9"/>
  <c r="V120" i="7"/>
  <c r="X120" i="9"/>
  <c r="V108" i="7"/>
  <c r="X108" i="9"/>
  <c r="V96" i="7"/>
  <c r="X96" i="9"/>
  <c r="V84" i="7"/>
  <c r="X84" i="9"/>
  <c r="V72" i="7"/>
  <c r="X72" i="9"/>
  <c r="V60" i="7"/>
  <c r="X60" i="9"/>
  <c r="V48" i="7"/>
  <c r="X48" i="9"/>
  <c r="V36" i="7"/>
  <c r="X36" i="9"/>
  <c r="V24" i="7"/>
  <c r="X24" i="9"/>
  <c r="V12" i="7"/>
  <c r="X12" i="9"/>
  <c r="U328" i="7"/>
  <c r="Y328" i="9"/>
  <c r="U316" i="7"/>
  <c r="Y316" i="9"/>
  <c r="U304" i="7"/>
  <c r="Y304" i="9"/>
  <c r="U292" i="7"/>
  <c r="Y292" i="9"/>
  <c r="U280" i="7"/>
  <c r="Y280" i="9"/>
  <c r="U268" i="7"/>
  <c r="Y268" i="9"/>
  <c r="U256" i="7"/>
  <c r="Y256" i="9"/>
  <c r="U244" i="7"/>
  <c r="Y244" i="9"/>
  <c r="U232" i="7"/>
  <c r="Y232" i="9"/>
  <c r="U220" i="7"/>
  <c r="Y220" i="9"/>
  <c r="U208" i="7"/>
  <c r="Y208" i="9"/>
  <c r="U196" i="7"/>
  <c r="Y196" i="9"/>
  <c r="U184" i="7"/>
  <c r="Y184" i="9"/>
  <c r="U172" i="7"/>
  <c r="Y172" i="9"/>
  <c r="U160" i="7"/>
  <c r="Y160" i="9"/>
  <c r="U148" i="7"/>
  <c r="Y148" i="9"/>
  <c r="U136" i="7"/>
  <c r="Y136" i="9"/>
  <c r="U124" i="7"/>
  <c r="Y124" i="9"/>
  <c r="U112" i="7"/>
  <c r="Y112" i="9"/>
  <c r="U100" i="7"/>
  <c r="Y100" i="9"/>
  <c r="U88" i="7"/>
  <c r="Y88" i="9"/>
  <c r="U76" i="7"/>
  <c r="Y76" i="9"/>
  <c r="U64" i="7"/>
  <c r="Y64" i="9"/>
  <c r="U52" i="7"/>
  <c r="Y52" i="9"/>
  <c r="U40" i="7"/>
  <c r="Y40" i="9"/>
  <c r="U28" i="7"/>
  <c r="Y28" i="9"/>
  <c r="U16" i="7"/>
  <c r="Y16" i="9"/>
  <c r="U4" i="7"/>
  <c r="Y4" i="9"/>
  <c r="T320" i="7"/>
  <c r="Z320" i="9"/>
  <c r="T308" i="7"/>
  <c r="Z308" i="9"/>
  <c r="T296" i="7"/>
  <c r="Z296" i="9"/>
  <c r="T284" i="7"/>
  <c r="Z284" i="9"/>
  <c r="T272" i="7"/>
  <c r="Z272" i="9"/>
  <c r="T260" i="7"/>
  <c r="Z260" i="9"/>
  <c r="T248" i="7"/>
  <c r="Z248" i="9"/>
  <c r="T236" i="7"/>
  <c r="Z236" i="9"/>
  <c r="T224" i="7"/>
  <c r="Z224" i="9"/>
  <c r="T212" i="7"/>
  <c r="Z212" i="9"/>
  <c r="T200" i="7"/>
  <c r="Z200" i="9"/>
  <c r="T188" i="7"/>
  <c r="Z188" i="9"/>
  <c r="T176" i="7"/>
  <c r="Z176" i="9"/>
  <c r="T164" i="7"/>
  <c r="Z164" i="9"/>
  <c r="T152" i="7"/>
  <c r="Z152" i="9"/>
  <c r="T140" i="7"/>
  <c r="Z140" i="9"/>
  <c r="T128" i="7"/>
  <c r="Z128" i="9"/>
  <c r="T116" i="7"/>
  <c r="Z116" i="9"/>
  <c r="T104" i="7"/>
  <c r="Z104" i="9"/>
  <c r="T92" i="7"/>
  <c r="Z92" i="9"/>
  <c r="T80" i="7"/>
  <c r="Z80" i="9"/>
  <c r="T68" i="7"/>
  <c r="Z68" i="9"/>
  <c r="T56" i="7"/>
  <c r="Z56" i="9"/>
  <c r="T44" i="7"/>
  <c r="Z44" i="9"/>
  <c r="T32" i="7"/>
  <c r="Z32" i="9"/>
  <c r="T20" i="7"/>
  <c r="Z20" i="9"/>
  <c r="T8" i="7"/>
  <c r="Z8" i="9"/>
  <c r="S324" i="7"/>
  <c r="S324" i="8"/>
  <c r="T324" i="8" s="1"/>
  <c r="U324" i="8" s="1"/>
  <c r="V324" i="8" s="1"/>
  <c r="W324" i="8" s="1"/>
  <c r="X324" i="8" s="1"/>
  <c r="Y324" i="8" s="1"/>
  <c r="Z324" i="8" s="1"/>
  <c r="AA324" i="8" s="1"/>
  <c r="AB324" i="8" s="1"/>
  <c r="AC324" i="8" s="1"/>
  <c r="AA324" i="9"/>
  <c r="S312" i="7"/>
  <c r="AA312" i="9"/>
  <c r="S300" i="7"/>
  <c r="AA300" i="9"/>
  <c r="S288" i="7"/>
  <c r="S288" i="8"/>
  <c r="T288" i="8" s="1"/>
  <c r="U288" i="8" s="1"/>
  <c r="V288" i="8" s="1"/>
  <c r="W288" i="8" s="1"/>
  <c r="X288" i="8" s="1"/>
  <c r="Y288" i="8" s="1"/>
  <c r="Z288" i="8" s="1"/>
  <c r="AA288" i="8" s="1"/>
  <c r="AB288" i="8" s="1"/>
  <c r="AC288" i="8" s="1"/>
  <c r="AA288" i="9"/>
  <c r="S276" i="7"/>
  <c r="AA276" i="9"/>
  <c r="S264" i="7"/>
  <c r="AA264" i="9"/>
  <c r="S252" i="7"/>
  <c r="AA252" i="9"/>
  <c r="S240" i="7"/>
  <c r="AA240" i="9"/>
  <c r="S228" i="7"/>
  <c r="AA228" i="9"/>
  <c r="S216" i="7"/>
  <c r="AA216" i="9"/>
  <c r="S204" i="7"/>
  <c r="AA204" i="9"/>
  <c r="S192" i="7"/>
  <c r="AA192" i="9"/>
  <c r="S180" i="7"/>
  <c r="AA180" i="9"/>
  <c r="S168" i="7"/>
  <c r="AA168" i="9"/>
  <c r="S156" i="7"/>
  <c r="AA156" i="9"/>
  <c r="S144" i="7"/>
  <c r="AA144" i="9"/>
  <c r="S132" i="7"/>
  <c r="AA132" i="9"/>
  <c r="S120" i="7"/>
  <c r="AA120" i="9"/>
  <c r="S108" i="7"/>
  <c r="AA108" i="9"/>
  <c r="S96" i="7"/>
  <c r="AA96" i="9"/>
  <c r="S84" i="7"/>
  <c r="AA84" i="9"/>
  <c r="S72" i="7"/>
  <c r="AA72" i="9"/>
  <c r="S60" i="7"/>
  <c r="AA60" i="9"/>
  <c r="S48" i="7"/>
  <c r="AA48" i="9"/>
  <c r="S36" i="7"/>
  <c r="AA36" i="9"/>
  <c r="S24" i="7"/>
  <c r="AA24" i="9"/>
  <c r="S12" i="7"/>
  <c r="AA12" i="9"/>
  <c r="R328" i="7"/>
  <c r="AB328" i="9"/>
  <c r="R316" i="7"/>
  <c r="AB316" i="9"/>
  <c r="R304" i="7"/>
  <c r="R304" i="8"/>
  <c r="S304" i="8" s="1"/>
  <c r="T304" i="8" s="1"/>
  <c r="U304" i="8" s="1"/>
  <c r="V304" i="8" s="1"/>
  <c r="W304" i="8" s="1"/>
  <c r="X304" i="8" s="1"/>
  <c r="Y304" i="8" s="1"/>
  <c r="Z304" i="8" s="1"/>
  <c r="AA304" i="8" s="1"/>
  <c r="AB304" i="8" s="1"/>
  <c r="AC304" i="8" s="1"/>
  <c r="AB304" i="9"/>
  <c r="R292" i="7"/>
  <c r="R292" i="8"/>
  <c r="S292" i="8" s="1"/>
  <c r="T292" i="8" s="1"/>
  <c r="U292" i="8" s="1"/>
  <c r="V292" i="8" s="1"/>
  <c r="W292" i="8" s="1"/>
  <c r="X292" i="8" s="1"/>
  <c r="Y292" i="8" s="1"/>
  <c r="Z292" i="8" s="1"/>
  <c r="AA292" i="8" s="1"/>
  <c r="AB292" i="8" s="1"/>
  <c r="AC292" i="8" s="1"/>
  <c r="AB292" i="9"/>
  <c r="R280" i="7"/>
  <c r="AB280" i="9"/>
  <c r="R268" i="7"/>
  <c r="AB268" i="9"/>
  <c r="R256" i="7"/>
  <c r="AB256" i="9"/>
  <c r="R244" i="7"/>
  <c r="AB244" i="9"/>
  <c r="R232" i="7"/>
  <c r="R232" i="8"/>
  <c r="S232" i="8" s="1"/>
  <c r="T232" i="8" s="1"/>
  <c r="U232" i="8" s="1"/>
  <c r="V232" i="8" s="1"/>
  <c r="W232" i="8" s="1"/>
  <c r="X232" i="8" s="1"/>
  <c r="Y232" i="8" s="1"/>
  <c r="Z232" i="8" s="1"/>
  <c r="AA232" i="8" s="1"/>
  <c r="AB232" i="8" s="1"/>
  <c r="AC232" i="8" s="1"/>
  <c r="AB232" i="9"/>
  <c r="R220" i="7"/>
  <c r="R220" i="8"/>
  <c r="S220" i="8" s="1"/>
  <c r="T220" i="8" s="1"/>
  <c r="U220" i="8" s="1"/>
  <c r="V220" i="8" s="1"/>
  <c r="W220" i="8" s="1"/>
  <c r="X220" i="8" s="1"/>
  <c r="Y220" i="8" s="1"/>
  <c r="Z220" i="8" s="1"/>
  <c r="AA220" i="8" s="1"/>
  <c r="AB220" i="8" s="1"/>
  <c r="AC220" i="8" s="1"/>
  <c r="AB220" i="9"/>
  <c r="R208" i="7"/>
  <c r="AB208" i="9"/>
  <c r="R196" i="7"/>
  <c r="AB196" i="9"/>
  <c r="R184" i="7"/>
  <c r="AB184" i="9"/>
  <c r="R172" i="7"/>
  <c r="R172" i="8"/>
  <c r="S172" i="8" s="1"/>
  <c r="T172" i="8" s="1"/>
  <c r="U172" i="8" s="1"/>
  <c r="V172" i="8" s="1"/>
  <c r="W172" i="8" s="1"/>
  <c r="X172" i="8" s="1"/>
  <c r="Y172" i="8" s="1"/>
  <c r="Z172" i="8" s="1"/>
  <c r="AA172" i="8" s="1"/>
  <c r="AB172" i="8" s="1"/>
  <c r="AC172" i="8" s="1"/>
  <c r="AB172" i="9"/>
  <c r="R160" i="7"/>
  <c r="AB160" i="9"/>
  <c r="R148" i="7"/>
  <c r="AB148" i="9"/>
  <c r="R136" i="7"/>
  <c r="AB136" i="9"/>
  <c r="R124" i="7"/>
  <c r="R124" i="8"/>
  <c r="S124" i="8" s="1"/>
  <c r="T124" i="8" s="1"/>
  <c r="U124" i="8" s="1"/>
  <c r="V124" i="8" s="1"/>
  <c r="W124" i="8" s="1"/>
  <c r="X124" i="8" s="1"/>
  <c r="Y124" i="8" s="1"/>
  <c r="Z124" i="8" s="1"/>
  <c r="AA124" i="8" s="1"/>
  <c r="AB124" i="8" s="1"/>
  <c r="AC124" i="8" s="1"/>
  <c r="AB124" i="9"/>
  <c r="R112" i="7"/>
  <c r="R112" i="8"/>
  <c r="S112" i="8" s="1"/>
  <c r="T112" i="8" s="1"/>
  <c r="U112" i="8" s="1"/>
  <c r="V112" i="8" s="1"/>
  <c r="W112" i="8" s="1"/>
  <c r="X112" i="8" s="1"/>
  <c r="Y112" i="8" s="1"/>
  <c r="Z112" i="8" s="1"/>
  <c r="AA112" i="8" s="1"/>
  <c r="AB112" i="8" s="1"/>
  <c r="AC112" i="8" s="1"/>
  <c r="AB112" i="9"/>
  <c r="R100" i="7"/>
  <c r="R100" i="8"/>
  <c r="S100" i="8" s="1"/>
  <c r="T100" i="8" s="1"/>
  <c r="U100" i="8" s="1"/>
  <c r="V100" i="8" s="1"/>
  <c r="W100" i="8" s="1"/>
  <c r="X100" i="8" s="1"/>
  <c r="Y100" i="8" s="1"/>
  <c r="Z100" i="8" s="1"/>
  <c r="AA100" i="8" s="1"/>
  <c r="AB100" i="8" s="1"/>
  <c r="AC100" i="8" s="1"/>
  <c r="AB100" i="9"/>
  <c r="R88" i="7"/>
  <c r="R88" i="8"/>
  <c r="S88" i="8" s="1"/>
  <c r="T88" i="8" s="1"/>
  <c r="U88" i="8" s="1"/>
  <c r="V88" i="8" s="1"/>
  <c r="W88" i="8" s="1"/>
  <c r="X88" i="8" s="1"/>
  <c r="Y88" i="8" s="1"/>
  <c r="Z88" i="8" s="1"/>
  <c r="AA88" i="8" s="1"/>
  <c r="AB88" i="8" s="1"/>
  <c r="AC88" i="8" s="1"/>
  <c r="AB88" i="9"/>
  <c r="R76" i="7"/>
  <c r="AB76" i="9"/>
  <c r="R64" i="7"/>
  <c r="R64" i="8"/>
  <c r="S64" i="8" s="1"/>
  <c r="T64" i="8" s="1"/>
  <c r="U64" i="8" s="1"/>
  <c r="V64" i="8" s="1"/>
  <c r="W64" i="8" s="1"/>
  <c r="X64" i="8" s="1"/>
  <c r="Y64" i="8" s="1"/>
  <c r="Z64" i="8" s="1"/>
  <c r="AA64" i="8" s="1"/>
  <c r="AB64" i="8" s="1"/>
  <c r="AC64" i="8" s="1"/>
  <c r="AB64" i="9"/>
  <c r="R52" i="7"/>
  <c r="R52" i="8"/>
  <c r="S52" i="8" s="1"/>
  <c r="T52" i="8" s="1"/>
  <c r="U52" i="8" s="1"/>
  <c r="V52" i="8" s="1"/>
  <c r="W52" i="8" s="1"/>
  <c r="X52" i="8" s="1"/>
  <c r="Y52" i="8" s="1"/>
  <c r="Z52" i="8" s="1"/>
  <c r="AA52" i="8" s="1"/>
  <c r="AB52" i="8" s="1"/>
  <c r="AC52" i="8" s="1"/>
  <c r="AB52" i="9"/>
  <c r="R40" i="7"/>
  <c r="R40" i="8"/>
  <c r="S40" i="8" s="1"/>
  <c r="T40" i="8" s="1"/>
  <c r="U40" i="8" s="1"/>
  <c r="V40" i="8" s="1"/>
  <c r="W40" i="8" s="1"/>
  <c r="X40" i="8" s="1"/>
  <c r="Y40" i="8" s="1"/>
  <c r="Z40" i="8" s="1"/>
  <c r="AA40" i="8" s="1"/>
  <c r="AB40" i="8" s="1"/>
  <c r="AC40" i="8" s="1"/>
  <c r="AB40" i="9"/>
  <c r="R28" i="7"/>
  <c r="AB28" i="9"/>
  <c r="R16" i="7"/>
  <c r="AB16" i="9"/>
  <c r="R4" i="7"/>
  <c r="AB4" i="9"/>
  <c r="Q320" i="7"/>
  <c r="Q320" i="8"/>
  <c r="R320" i="8" s="1"/>
  <c r="S320" i="8" s="1"/>
  <c r="T320" i="8" s="1"/>
  <c r="U320" i="8" s="1"/>
  <c r="V320" i="8" s="1"/>
  <c r="W320" i="8" s="1"/>
  <c r="X320" i="8" s="1"/>
  <c r="Y320" i="8" s="1"/>
  <c r="Z320" i="8" s="1"/>
  <c r="AA320" i="8" s="1"/>
  <c r="AB320" i="8" s="1"/>
  <c r="AC320" i="8" s="1"/>
  <c r="AC320" i="9"/>
  <c r="Q308" i="7"/>
  <c r="Q308" i="8"/>
  <c r="R308" i="8" s="1"/>
  <c r="S308" i="8" s="1"/>
  <c r="T308" i="8" s="1"/>
  <c r="U308" i="8" s="1"/>
  <c r="V308" i="8" s="1"/>
  <c r="W308" i="8" s="1"/>
  <c r="X308" i="8" s="1"/>
  <c r="Y308" i="8" s="1"/>
  <c r="Z308" i="8" s="1"/>
  <c r="AA308" i="8" s="1"/>
  <c r="AB308" i="8" s="1"/>
  <c r="AC308" i="8" s="1"/>
  <c r="AC308" i="9"/>
  <c r="Q296" i="7"/>
  <c r="Q296" i="8"/>
  <c r="R296" i="8" s="1"/>
  <c r="S296" i="8" s="1"/>
  <c r="T296" i="8" s="1"/>
  <c r="U296" i="8" s="1"/>
  <c r="V296" i="8" s="1"/>
  <c r="W296" i="8" s="1"/>
  <c r="X296" i="8" s="1"/>
  <c r="Y296" i="8" s="1"/>
  <c r="Z296" i="8" s="1"/>
  <c r="AA296" i="8" s="1"/>
  <c r="AB296" i="8" s="1"/>
  <c r="AC296" i="8" s="1"/>
  <c r="AC296" i="9"/>
  <c r="Q284" i="7"/>
  <c r="Q284" i="8"/>
  <c r="R284" i="8" s="1"/>
  <c r="S284" i="8" s="1"/>
  <c r="T284" i="8" s="1"/>
  <c r="U284" i="8" s="1"/>
  <c r="V284" i="8" s="1"/>
  <c r="W284" i="8" s="1"/>
  <c r="X284" i="8" s="1"/>
  <c r="Y284" i="8" s="1"/>
  <c r="Z284" i="8" s="1"/>
  <c r="AA284" i="8" s="1"/>
  <c r="AB284" i="8" s="1"/>
  <c r="AC284" i="8" s="1"/>
  <c r="AC284" i="9"/>
  <c r="Q272" i="7"/>
  <c r="Q272" i="8"/>
  <c r="R272" i="8" s="1"/>
  <c r="S272" i="8" s="1"/>
  <c r="T272" i="8" s="1"/>
  <c r="U272" i="8" s="1"/>
  <c r="V272" i="8" s="1"/>
  <c r="W272" i="8" s="1"/>
  <c r="X272" i="8" s="1"/>
  <c r="Y272" i="8" s="1"/>
  <c r="Z272" i="8" s="1"/>
  <c r="AA272" i="8" s="1"/>
  <c r="AB272" i="8" s="1"/>
  <c r="AC272" i="8" s="1"/>
  <c r="AC272" i="9"/>
  <c r="Q260" i="7"/>
  <c r="Q260" i="8"/>
  <c r="R260" i="8" s="1"/>
  <c r="S260" i="8" s="1"/>
  <c r="T260" i="8" s="1"/>
  <c r="U260" i="8" s="1"/>
  <c r="V260" i="8" s="1"/>
  <c r="W260" i="8" s="1"/>
  <c r="X260" i="8" s="1"/>
  <c r="Y260" i="8" s="1"/>
  <c r="Z260" i="8" s="1"/>
  <c r="AA260" i="8" s="1"/>
  <c r="AB260" i="8" s="1"/>
  <c r="AC260" i="8" s="1"/>
  <c r="AC260" i="9"/>
  <c r="Q248" i="7"/>
  <c r="Q248" i="8"/>
  <c r="R248" i="8" s="1"/>
  <c r="S248" i="8" s="1"/>
  <c r="T248" i="8" s="1"/>
  <c r="U248" i="8" s="1"/>
  <c r="V248" i="8" s="1"/>
  <c r="W248" i="8" s="1"/>
  <c r="X248" i="8" s="1"/>
  <c r="Y248" i="8" s="1"/>
  <c r="Z248" i="8" s="1"/>
  <c r="AA248" i="8" s="1"/>
  <c r="AB248" i="8" s="1"/>
  <c r="AC248" i="8" s="1"/>
  <c r="AC248" i="9"/>
  <c r="Q236" i="7"/>
  <c r="Q236" i="8"/>
  <c r="R236" i="8" s="1"/>
  <c r="S236" i="8" s="1"/>
  <c r="T236" i="8" s="1"/>
  <c r="U236" i="8" s="1"/>
  <c r="V236" i="8" s="1"/>
  <c r="W236" i="8" s="1"/>
  <c r="X236" i="8" s="1"/>
  <c r="Y236" i="8" s="1"/>
  <c r="Z236" i="8" s="1"/>
  <c r="AA236" i="8" s="1"/>
  <c r="AB236" i="8" s="1"/>
  <c r="AC236" i="8" s="1"/>
  <c r="AC236" i="9"/>
  <c r="Q224" i="7"/>
  <c r="Q224" i="8"/>
  <c r="R224" i="8" s="1"/>
  <c r="S224" i="8" s="1"/>
  <c r="T224" i="8" s="1"/>
  <c r="U224" i="8" s="1"/>
  <c r="V224" i="8" s="1"/>
  <c r="W224" i="8" s="1"/>
  <c r="X224" i="8" s="1"/>
  <c r="Y224" i="8" s="1"/>
  <c r="Z224" i="8" s="1"/>
  <c r="AA224" i="8" s="1"/>
  <c r="AB224" i="8" s="1"/>
  <c r="AC224" i="8" s="1"/>
  <c r="AC224" i="9"/>
  <c r="Q212" i="7"/>
  <c r="Q212" i="8"/>
  <c r="R212" i="8" s="1"/>
  <c r="S212" i="8" s="1"/>
  <c r="T212" i="8" s="1"/>
  <c r="U212" i="8" s="1"/>
  <c r="V212" i="8" s="1"/>
  <c r="W212" i="8" s="1"/>
  <c r="X212" i="8" s="1"/>
  <c r="Y212" i="8" s="1"/>
  <c r="Z212" i="8" s="1"/>
  <c r="AA212" i="8" s="1"/>
  <c r="AB212" i="8" s="1"/>
  <c r="AC212" i="8" s="1"/>
  <c r="AC212" i="9"/>
  <c r="Q200" i="7"/>
  <c r="Q200" i="8"/>
  <c r="R200" i="8" s="1"/>
  <c r="S200" i="8" s="1"/>
  <c r="T200" i="8" s="1"/>
  <c r="U200" i="8" s="1"/>
  <c r="V200" i="8" s="1"/>
  <c r="W200" i="8" s="1"/>
  <c r="X200" i="8" s="1"/>
  <c r="Y200" i="8" s="1"/>
  <c r="Z200" i="8" s="1"/>
  <c r="AA200" i="8" s="1"/>
  <c r="AB200" i="8" s="1"/>
  <c r="AC200" i="8" s="1"/>
  <c r="AC200" i="9"/>
  <c r="Q188" i="7"/>
  <c r="Q188" i="8"/>
  <c r="R188" i="8" s="1"/>
  <c r="S188" i="8" s="1"/>
  <c r="T188" i="8" s="1"/>
  <c r="U188" i="8" s="1"/>
  <c r="V188" i="8" s="1"/>
  <c r="W188" i="8" s="1"/>
  <c r="X188" i="8" s="1"/>
  <c r="Y188" i="8" s="1"/>
  <c r="Z188" i="8" s="1"/>
  <c r="AA188" i="8" s="1"/>
  <c r="AB188" i="8" s="1"/>
  <c r="AC188" i="8" s="1"/>
  <c r="AC188" i="9"/>
  <c r="Q176" i="7"/>
  <c r="Q176" i="8"/>
  <c r="R176" i="8" s="1"/>
  <c r="S176" i="8" s="1"/>
  <c r="T176" i="8" s="1"/>
  <c r="U176" i="8" s="1"/>
  <c r="V176" i="8" s="1"/>
  <c r="W176" i="8" s="1"/>
  <c r="X176" i="8" s="1"/>
  <c r="Y176" i="8" s="1"/>
  <c r="Z176" i="8" s="1"/>
  <c r="AA176" i="8" s="1"/>
  <c r="AB176" i="8" s="1"/>
  <c r="AC176" i="8" s="1"/>
  <c r="AC176" i="9"/>
  <c r="Q164" i="7"/>
  <c r="Q164" i="8"/>
  <c r="R164" i="8" s="1"/>
  <c r="S164" i="8" s="1"/>
  <c r="T164" i="8" s="1"/>
  <c r="U164" i="8" s="1"/>
  <c r="V164" i="8" s="1"/>
  <c r="W164" i="8" s="1"/>
  <c r="X164" i="8" s="1"/>
  <c r="Y164" i="8" s="1"/>
  <c r="Z164" i="8" s="1"/>
  <c r="AA164" i="8" s="1"/>
  <c r="AB164" i="8" s="1"/>
  <c r="AC164" i="8" s="1"/>
  <c r="AC164" i="9"/>
  <c r="Q152" i="7"/>
  <c r="Q152" i="8"/>
  <c r="R152" i="8" s="1"/>
  <c r="S152" i="8" s="1"/>
  <c r="T152" i="8" s="1"/>
  <c r="U152" i="8" s="1"/>
  <c r="V152" i="8" s="1"/>
  <c r="W152" i="8" s="1"/>
  <c r="X152" i="8" s="1"/>
  <c r="Y152" i="8" s="1"/>
  <c r="Z152" i="8" s="1"/>
  <c r="AA152" i="8" s="1"/>
  <c r="AB152" i="8" s="1"/>
  <c r="AC152" i="8" s="1"/>
  <c r="AC152" i="9"/>
  <c r="Q140" i="7"/>
  <c r="Q140" i="8"/>
  <c r="R140" i="8" s="1"/>
  <c r="S140" i="8" s="1"/>
  <c r="T140" i="8" s="1"/>
  <c r="U140" i="8" s="1"/>
  <c r="V140" i="8" s="1"/>
  <c r="W140" i="8" s="1"/>
  <c r="X140" i="8" s="1"/>
  <c r="Y140" i="8" s="1"/>
  <c r="Z140" i="8" s="1"/>
  <c r="AA140" i="8" s="1"/>
  <c r="AB140" i="8" s="1"/>
  <c r="AC140" i="8" s="1"/>
  <c r="AC140" i="9"/>
  <c r="Q128" i="7"/>
  <c r="Q128" i="8"/>
  <c r="R128" i="8" s="1"/>
  <c r="S128" i="8" s="1"/>
  <c r="T128" i="8" s="1"/>
  <c r="U128" i="8" s="1"/>
  <c r="V128" i="8" s="1"/>
  <c r="W128" i="8" s="1"/>
  <c r="X128" i="8" s="1"/>
  <c r="Y128" i="8" s="1"/>
  <c r="Z128" i="8" s="1"/>
  <c r="AA128" i="8" s="1"/>
  <c r="AB128" i="8" s="1"/>
  <c r="AC128" i="8" s="1"/>
  <c r="AC128" i="9"/>
  <c r="Q116" i="7"/>
  <c r="Q116" i="8"/>
  <c r="R116" i="8" s="1"/>
  <c r="S116" i="8" s="1"/>
  <c r="T116" i="8" s="1"/>
  <c r="U116" i="8" s="1"/>
  <c r="V116" i="8" s="1"/>
  <c r="W116" i="8" s="1"/>
  <c r="X116" i="8" s="1"/>
  <c r="Y116" i="8" s="1"/>
  <c r="Z116" i="8" s="1"/>
  <c r="AA116" i="8" s="1"/>
  <c r="AB116" i="8" s="1"/>
  <c r="AC116" i="8" s="1"/>
  <c r="AC116" i="9"/>
  <c r="Q104" i="7"/>
  <c r="Q104" i="8"/>
  <c r="R104" i="8" s="1"/>
  <c r="S104" i="8" s="1"/>
  <c r="T104" i="8" s="1"/>
  <c r="U104" i="8" s="1"/>
  <c r="V104" i="8" s="1"/>
  <c r="W104" i="8" s="1"/>
  <c r="X104" i="8" s="1"/>
  <c r="Y104" i="8" s="1"/>
  <c r="Z104" i="8" s="1"/>
  <c r="AA104" i="8" s="1"/>
  <c r="AB104" i="8" s="1"/>
  <c r="AC104" i="8" s="1"/>
  <c r="AC104" i="9"/>
  <c r="Q92" i="7"/>
  <c r="Q92" i="8"/>
  <c r="R92" i="8" s="1"/>
  <c r="S92" i="8" s="1"/>
  <c r="T92" i="8" s="1"/>
  <c r="U92" i="8" s="1"/>
  <c r="V92" i="8" s="1"/>
  <c r="W92" i="8" s="1"/>
  <c r="X92" i="8" s="1"/>
  <c r="Y92" i="8" s="1"/>
  <c r="Z92" i="8" s="1"/>
  <c r="AA92" i="8" s="1"/>
  <c r="AB92" i="8" s="1"/>
  <c r="AC92" i="8" s="1"/>
  <c r="AC92" i="9"/>
  <c r="Q80" i="7"/>
  <c r="Q80" i="8"/>
  <c r="R80" i="8" s="1"/>
  <c r="S80" i="8" s="1"/>
  <c r="T80" i="8" s="1"/>
  <c r="U80" i="8" s="1"/>
  <c r="V80" i="8" s="1"/>
  <c r="W80" i="8" s="1"/>
  <c r="X80" i="8" s="1"/>
  <c r="Y80" i="8" s="1"/>
  <c r="Z80" i="8" s="1"/>
  <c r="AA80" i="8" s="1"/>
  <c r="AB80" i="8" s="1"/>
  <c r="AC80" i="8" s="1"/>
  <c r="AC80" i="9"/>
  <c r="Q68" i="7"/>
  <c r="Q68" i="8"/>
  <c r="R68" i="8" s="1"/>
  <c r="S68" i="8" s="1"/>
  <c r="T68" i="8" s="1"/>
  <c r="U68" i="8" s="1"/>
  <c r="V68" i="8" s="1"/>
  <c r="W68" i="8" s="1"/>
  <c r="X68" i="8" s="1"/>
  <c r="Y68" i="8" s="1"/>
  <c r="Z68" i="8" s="1"/>
  <c r="AA68" i="8" s="1"/>
  <c r="AB68" i="8" s="1"/>
  <c r="AC68" i="8" s="1"/>
  <c r="AC68" i="9"/>
  <c r="Q56" i="7"/>
  <c r="Q56" i="8"/>
  <c r="R56" i="8" s="1"/>
  <c r="S56" i="8" s="1"/>
  <c r="T56" i="8" s="1"/>
  <c r="U56" i="8" s="1"/>
  <c r="V56" i="8" s="1"/>
  <c r="W56" i="8" s="1"/>
  <c r="X56" i="8" s="1"/>
  <c r="Y56" i="8" s="1"/>
  <c r="Z56" i="8" s="1"/>
  <c r="AA56" i="8" s="1"/>
  <c r="AB56" i="8" s="1"/>
  <c r="AC56" i="8" s="1"/>
  <c r="AC56" i="9"/>
  <c r="Q44" i="7"/>
  <c r="Q44" i="8"/>
  <c r="R44" i="8" s="1"/>
  <c r="S44" i="8" s="1"/>
  <c r="T44" i="8" s="1"/>
  <c r="U44" i="8" s="1"/>
  <c r="V44" i="8" s="1"/>
  <c r="W44" i="8" s="1"/>
  <c r="X44" i="8" s="1"/>
  <c r="Y44" i="8" s="1"/>
  <c r="Z44" i="8" s="1"/>
  <c r="AA44" i="8" s="1"/>
  <c r="AB44" i="8" s="1"/>
  <c r="AC44" i="8" s="1"/>
  <c r="AC44" i="9"/>
  <c r="Q32" i="7"/>
  <c r="Q32" i="8"/>
  <c r="R32" i="8" s="1"/>
  <c r="S32" i="8" s="1"/>
  <c r="T32" i="8" s="1"/>
  <c r="U32" i="8" s="1"/>
  <c r="V32" i="8" s="1"/>
  <c r="W32" i="8" s="1"/>
  <c r="X32" i="8" s="1"/>
  <c r="Y32" i="8" s="1"/>
  <c r="Z32" i="8" s="1"/>
  <c r="AA32" i="8" s="1"/>
  <c r="AB32" i="8" s="1"/>
  <c r="AC32" i="8" s="1"/>
  <c r="AC32" i="9"/>
  <c r="Q20" i="7"/>
  <c r="Q20" i="8"/>
  <c r="R20" i="8" s="1"/>
  <c r="S20" i="8" s="1"/>
  <c r="T20" i="8" s="1"/>
  <c r="U20" i="8" s="1"/>
  <c r="V20" i="8" s="1"/>
  <c r="W20" i="8" s="1"/>
  <c r="X20" i="8" s="1"/>
  <c r="Y20" i="8" s="1"/>
  <c r="Z20" i="8" s="1"/>
  <c r="AA20" i="8" s="1"/>
  <c r="AB20" i="8" s="1"/>
  <c r="AC20" i="8" s="1"/>
  <c r="AC20" i="9"/>
  <c r="Q8" i="7"/>
  <c r="Q8" i="8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C8" i="9"/>
  <c r="AT348" i="13"/>
  <c r="AG348" i="13"/>
  <c r="AT348" i="12"/>
  <c r="AG348" i="12"/>
  <c r="AT348" i="11"/>
  <c r="AG348" i="11"/>
  <c r="AQ337" i="13"/>
  <c r="AD337" i="13"/>
  <c r="AQ337" i="12"/>
  <c r="AD337" i="12"/>
  <c r="AQ337" i="11"/>
  <c r="AD337" i="11"/>
  <c r="BC340" i="13"/>
  <c r="AP340" i="13"/>
  <c r="BC340" i="12"/>
  <c r="AP340" i="12"/>
  <c r="AP340" i="11"/>
  <c r="BC340" i="11"/>
  <c r="AL347" i="13"/>
  <c r="AY347" i="13"/>
  <c r="AY347" i="12"/>
  <c r="AL347" i="12"/>
  <c r="AY347" i="11"/>
  <c r="AL347" i="11"/>
  <c r="V336" i="13"/>
  <c r="I336" i="13"/>
  <c r="V336" i="12"/>
  <c r="I336" i="12"/>
  <c r="V336" i="11"/>
  <c r="I336" i="11"/>
  <c r="Y355" i="13"/>
  <c r="L355" i="13"/>
  <c r="L355" i="12"/>
  <c r="Y355" i="12"/>
  <c r="Y355" i="11"/>
  <c r="L355" i="11"/>
  <c r="AW335" i="13"/>
  <c r="AJ335" i="13"/>
  <c r="AW335" i="12"/>
  <c r="AJ335" i="12"/>
  <c r="AW335" i="11"/>
  <c r="AJ335" i="11"/>
  <c r="BA346" i="13"/>
  <c r="AN346" i="13"/>
  <c r="AN346" i="12"/>
  <c r="BA346" i="12"/>
  <c r="BA346" i="11"/>
  <c r="AN346" i="11"/>
  <c r="BA352" i="13"/>
  <c r="AN352" i="13"/>
  <c r="BA352" i="12"/>
  <c r="AN352" i="12"/>
  <c r="BA352" i="11"/>
  <c r="AN352" i="11"/>
  <c r="BA358" i="13"/>
  <c r="AN358" i="13"/>
  <c r="AN358" i="12"/>
  <c r="BA358" i="12"/>
  <c r="BA358" i="11"/>
  <c r="AN358" i="11"/>
  <c r="V342" i="13"/>
  <c r="I342" i="13"/>
  <c r="V342" i="12"/>
  <c r="I342" i="12"/>
  <c r="I342" i="11"/>
  <c r="V342" i="11"/>
  <c r="S352" i="13"/>
  <c r="F352" i="13"/>
  <c r="F352" i="12"/>
  <c r="S352" i="12"/>
  <c r="S352" i="11"/>
  <c r="F352" i="11"/>
  <c r="AV341" i="13"/>
  <c r="AI341" i="13"/>
  <c r="AV341" i="12"/>
  <c r="AI341" i="12"/>
  <c r="AV341" i="11"/>
  <c r="AI341" i="11"/>
  <c r="R340" i="13"/>
  <c r="E340" i="13"/>
  <c r="R340" i="12"/>
  <c r="E340" i="12"/>
  <c r="R340" i="11"/>
  <c r="E340" i="11"/>
  <c r="AA359" i="13"/>
  <c r="N359" i="13"/>
  <c r="N359" i="12"/>
  <c r="AA359" i="12"/>
  <c r="AA359" i="11"/>
  <c r="N359" i="11"/>
  <c r="E349" i="13"/>
  <c r="R349" i="13"/>
  <c r="R349" i="12"/>
  <c r="E349" i="12"/>
  <c r="E349" i="11"/>
  <c r="R349" i="11"/>
  <c r="AV339" i="13"/>
  <c r="AI339" i="13"/>
  <c r="AV339" i="12"/>
  <c r="AI339" i="12"/>
  <c r="AV339" i="11"/>
  <c r="AI339" i="11"/>
  <c r="AM350" i="13"/>
  <c r="AZ350" i="13"/>
  <c r="AM350" i="12"/>
  <c r="AZ350" i="12"/>
  <c r="AZ350" i="11"/>
  <c r="AM350" i="11"/>
  <c r="AR355" i="13"/>
  <c r="AE355" i="13"/>
  <c r="AE355" i="12"/>
  <c r="AR355" i="12"/>
  <c r="AR355" i="11"/>
  <c r="AE355" i="11"/>
  <c r="AS358" i="13"/>
  <c r="AF358" i="13"/>
  <c r="AF358" i="12"/>
  <c r="AS358" i="12"/>
  <c r="AS358" i="11"/>
  <c r="AF358" i="11"/>
  <c r="V351" i="13"/>
  <c r="I351" i="13"/>
  <c r="V351" i="12"/>
  <c r="I351" i="12"/>
  <c r="V351" i="11"/>
  <c r="I351" i="11"/>
  <c r="AW354" i="13"/>
  <c r="AJ354" i="13"/>
  <c r="AJ354" i="12"/>
  <c r="AW354" i="12"/>
  <c r="AW354" i="11"/>
  <c r="AJ354" i="11"/>
  <c r="U339" i="13"/>
  <c r="H339" i="13"/>
  <c r="U339" i="12"/>
  <c r="H339" i="12"/>
  <c r="U339" i="11"/>
  <c r="H339" i="11"/>
  <c r="AT334" i="13"/>
  <c r="AG334" i="13"/>
  <c r="AT334" i="12"/>
  <c r="AG334" i="12"/>
  <c r="AT334" i="11"/>
  <c r="AG334" i="11"/>
  <c r="AX339" i="13"/>
  <c r="AK339" i="13"/>
  <c r="AX339" i="12"/>
  <c r="AK339" i="12"/>
  <c r="AX339" i="11"/>
  <c r="AK339" i="11"/>
  <c r="X345" i="13"/>
  <c r="K345" i="13"/>
  <c r="K345" i="12"/>
  <c r="X345" i="12"/>
  <c r="X345" i="11"/>
  <c r="K345" i="11"/>
  <c r="BB347" i="13"/>
  <c r="AO347" i="13"/>
  <c r="BB347" i="12"/>
  <c r="AO347" i="12"/>
  <c r="BB347" i="11"/>
  <c r="AO347" i="11"/>
  <c r="V347" i="13"/>
  <c r="I347" i="13"/>
  <c r="I347" i="12"/>
  <c r="V347" i="12"/>
  <c r="V347" i="11"/>
  <c r="I347" i="11"/>
  <c r="AC332" i="13"/>
  <c r="P332" i="13"/>
  <c r="AC332" i="12"/>
  <c r="P332" i="12"/>
  <c r="AC332" i="11"/>
  <c r="P332" i="11"/>
  <c r="D341" i="13"/>
  <c r="Q341" i="13"/>
  <c r="Q341" i="12"/>
  <c r="D341" i="12"/>
  <c r="Q341" i="11"/>
  <c r="D341" i="11"/>
  <c r="AU343" i="13"/>
  <c r="AH343" i="13"/>
  <c r="AU343" i="12"/>
  <c r="AH343" i="12"/>
  <c r="AU343" i="11"/>
  <c r="AH343" i="11"/>
  <c r="AY348" i="13"/>
  <c r="AL348" i="13"/>
  <c r="AL348" i="12"/>
  <c r="AY348" i="12"/>
  <c r="AY348" i="11"/>
  <c r="AL348" i="11"/>
  <c r="Y351" i="13"/>
  <c r="L351" i="13"/>
  <c r="Y351" i="12"/>
  <c r="L351" i="12"/>
  <c r="Y351" i="11"/>
  <c r="L351" i="11"/>
  <c r="BC353" i="13"/>
  <c r="AP353" i="13"/>
  <c r="BC353" i="12"/>
  <c r="AP353" i="12"/>
  <c r="BC353" i="11"/>
  <c r="AP353" i="11"/>
  <c r="AC359" i="13"/>
  <c r="P359" i="13"/>
  <c r="AC359" i="12"/>
  <c r="P359" i="12"/>
  <c r="P359" i="11"/>
  <c r="AC359" i="11"/>
  <c r="S344" i="13"/>
  <c r="F344" i="13"/>
  <c r="F344" i="12"/>
  <c r="S344" i="12"/>
  <c r="S344" i="11"/>
  <c r="F344" i="11"/>
  <c r="R338" i="13"/>
  <c r="E338" i="13"/>
  <c r="R338" i="12"/>
  <c r="E338" i="12"/>
  <c r="R338" i="11"/>
  <c r="E338" i="11"/>
  <c r="AE341" i="13"/>
  <c r="AR341" i="13"/>
  <c r="AR341" i="12"/>
  <c r="AE341" i="12"/>
  <c r="AR341" i="11"/>
  <c r="AE341" i="11"/>
  <c r="AZ345" i="13"/>
  <c r="AM345" i="13"/>
  <c r="AZ345" i="12"/>
  <c r="AM345" i="12"/>
  <c r="AZ345" i="11"/>
  <c r="AM345" i="11"/>
  <c r="AV349" i="13"/>
  <c r="AI349" i="13"/>
  <c r="AI349" i="12"/>
  <c r="AV349" i="12"/>
  <c r="AV349" i="11"/>
  <c r="AI349" i="11"/>
  <c r="AR356" i="13"/>
  <c r="AE356" i="13"/>
  <c r="AE356" i="12"/>
  <c r="AR356" i="12"/>
  <c r="AR356" i="11"/>
  <c r="AE356" i="11"/>
  <c r="AZ337" i="13"/>
  <c r="AM337" i="13"/>
  <c r="AZ337" i="12"/>
  <c r="AM337" i="12"/>
  <c r="AZ337" i="11"/>
  <c r="AM337" i="11"/>
  <c r="T345" i="13"/>
  <c r="G345" i="13"/>
  <c r="T345" i="12"/>
  <c r="G345" i="12"/>
  <c r="T345" i="11"/>
  <c r="G345" i="11"/>
  <c r="BA333" i="13"/>
  <c r="AN333" i="13"/>
  <c r="BA333" i="12"/>
  <c r="AN333" i="12"/>
  <c r="BA333" i="11"/>
  <c r="AN333" i="11"/>
  <c r="AF344" i="13"/>
  <c r="AS344" i="13"/>
  <c r="AS344" i="12"/>
  <c r="AF344" i="12"/>
  <c r="AS344" i="11"/>
  <c r="AF344" i="11"/>
  <c r="AS350" i="13"/>
  <c r="AF350" i="13"/>
  <c r="AF350" i="12"/>
  <c r="AS350" i="12"/>
  <c r="AF350" i="11"/>
  <c r="AS350" i="11"/>
  <c r="AC339" i="13"/>
  <c r="P339" i="13"/>
  <c r="AC339" i="12"/>
  <c r="P339" i="12"/>
  <c r="AC339" i="11"/>
  <c r="P339" i="11"/>
  <c r="AT338" i="13"/>
  <c r="AG338" i="13"/>
  <c r="AT338" i="12"/>
  <c r="AG338" i="12"/>
  <c r="AT338" i="11"/>
  <c r="AG338" i="11"/>
  <c r="AX343" i="13"/>
  <c r="AK343" i="13"/>
  <c r="AK343" i="12"/>
  <c r="AX343" i="12"/>
  <c r="AX343" i="11"/>
  <c r="AK343" i="11"/>
  <c r="X349" i="13"/>
  <c r="K349" i="13"/>
  <c r="X349" i="12"/>
  <c r="K349" i="12"/>
  <c r="X349" i="11"/>
  <c r="K349" i="11"/>
  <c r="BB351" i="13"/>
  <c r="AO351" i="13"/>
  <c r="AO351" i="12"/>
  <c r="BB351" i="12"/>
  <c r="BB351" i="11"/>
  <c r="AO351" i="11"/>
  <c r="AB354" i="13"/>
  <c r="O354" i="13"/>
  <c r="AB354" i="12"/>
  <c r="O354" i="12"/>
  <c r="AB354" i="11"/>
  <c r="O354" i="11"/>
  <c r="T333" i="13"/>
  <c r="G333" i="13"/>
  <c r="T333" i="12"/>
  <c r="G333" i="12"/>
  <c r="T333" i="11"/>
  <c r="G333" i="11"/>
  <c r="BC336" i="13"/>
  <c r="AP336" i="13"/>
  <c r="BC336" i="12"/>
  <c r="AP336" i="12"/>
  <c r="BC336" i="11"/>
  <c r="AP336" i="11"/>
  <c r="AY340" i="13"/>
  <c r="AL340" i="13"/>
  <c r="AY340" i="12"/>
  <c r="AL340" i="12"/>
  <c r="AY340" i="11"/>
  <c r="AL340" i="11"/>
  <c r="AU356" i="13"/>
  <c r="AH356" i="13"/>
  <c r="AU356" i="12"/>
  <c r="AH356" i="12"/>
  <c r="AU356" i="11"/>
  <c r="AH356" i="11"/>
  <c r="S326" i="13"/>
  <c r="F326" i="13"/>
  <c r="S326" i="12"/>
  <c r="F326" i="12"/>
  <c r="S326" i="11"/>
  <c r="F326" i="11"/>
  <c r="C204" i="7"/>
  <c r="C204" i="13"/>
  <c r="C204" i="12"/>
  <c r="C204" i="11"/>
  <c r="Z320" i="13"/>
  <c r="M320" i="13"/>
  <c r="M320" i="12"/>
  <c r="Z320" i="12"/>
  <c r="Z320" i="11"/>
  <c r="M320" i="11"/>
  <c r="X326" i="13"/>
  <c r="K326" i="13"/>
  <c r="X326" i="12"/>
  <c r="K326" i="12"/>
  <c r="X326" i="11"/>
  <c r="K326" i="11"/>
  <c r="R317" i="13"/>
  <c r="E317" i="13"/>
  <c r="E317" i="12"/>
  <c r="R317" i="12"/>
  <c r="R317" i="11"/>
  <c r="E317" i="11"/>
  <c r="C33" i="7"/>
  <c r="C33" i="13"/>
  <c r="C33" i="12"/>
  <c r="C33" i="11"/>
  <c r="C57" i="7"/>
  <c r="C57" i="13"/>
  <c r="C57" i="12"/>
  <c r="C57" i="11"/>
  <c r="C93" i="7"/>
  <c r="C93" i="13"/>
  <c r="C93" i="12"/>
  <c r="C93" i="11"/>
  <c r="C105" i="7"/>
  <c r="C105" i="13"/>
  <c r="C105" i="12"/>
  <c r="C105" i="11"/>
  <c r="C141" i="7"/>
  <c r="C141" i="13"/>
  <c r="C141" i="12"/>
  <c r="C141" i="11"/>
  <c r="C165" i="7"/>
  <c r="C165" i="13"/>
  <c r="C165" i="12"/>
  <c r="C165" i="11"/>
  <c r="C189" i="7"/>
  <c r="C189" i="13"/>
  <c r="C189" i="12"/>
  <c r="C189" i="11"/>
  <c r="C213" i="7"/>
  <c r="C213" i="13"/>
  <c r="C213" i="12"/>
  <c r="C213" i="11"/>
  <c r="C297" i="7"/>
  <c r="C297" i="13"/>
  <c r="C297" i="12"/>
  <c r="C297" i="11"/>
  <c r="AB330" i="13"/>
  <c r="O330" i="13"/>
  <c r="AB330" i="12"/>
  <c r="O330" i="12"/>
  <c r="AB330" i="11"/>
  <c r="O330" i="11"/>
  <c r="T330" i="13"/>
  <c r="G330" i="13"/>
  <c r="T330" i="12"/>
  <c r="G330" i="12"/>
  <c r="T330" i="11"/>
  <c r="G330" i="11"/>
  <c r="I322" i="13"/>
  <c r="V322" i="13"/>
  <c r="V322" i="12"/>
  <c r="I322" i="12"/>
  <c r="V322" i="11"/>
  <c r="I322" i="11"/>
  <c r="W319" i="13"/>
  <c r="J319" i="13"/>
  <c r="J319" i="12"/>
  <c r="W319" i="12"/>
  <c r="W319" i="11"/>
  <c r="J319" i="11"/>
  <c r="Y330" i="13"/>
  <c r="L330" i="13"/>
  <c r="Y330" i="12"/>
  <c r="L330" i="12"/>
  <c r="Y330" i="11"/>
  <c r="L330" i="11"/>
  <c r="Z319" i="13"/>
  <c r="M319" i="13"/>
  <c r="M319" i="12"/>
  <c r="Z319" i="12"/>
  <c r="Z319" i="11"/>
  <c r="M319" i="11"/>
  <c r="S330" i="13"/>
  <c r="F330" i="13"/>
  <c r="S330" i="12"/>
  <c r="F330" i="12"/>
  <c r="S330" i="11"/>
  <c r="F330" i="11"/>
  <c r="U326" i="13"/>
  <c r="H326" i="13"/>
  <c r="U326" i="12"/>
  <c r="H326" i="12"/>
  <c r="U326" i="11"/>
  <c r="H326" i="11"/>
  <c r="T322" i="13"/>
  <c r="G322" i="13"/>
  <c r="G322" i="12"/>
  <c r="T322" i="12"/>
  <c r="T322" i="11"/>
  <c r="G322" i="11"/>
  <c r="T319" i="13"/>
  <c r="G319" i="13"/>
  <c r="G319" i="12"/>
  <c r="T319" i="12"/>
  <c r="T319" i="11"/>
  <c r="G319" i="11"/>
  <c r="U316" i="13"/>
  <c r="H316" i="13"/>
  <c r="H316" i="12"/>
  <c r="U316" i="12"/>
  <c r="U316" i="11"/>
  <c r="H316" i="11"/>
  <c r="C11" i="7"/>
  <c r="C11" i="13"/>
  <c r="C11" i="12"/>
  <c r="C11" i="11"/>
  <c r="C23" i="7"/>
  <c r="C23" i="13"/>
  <c r="C23" i="12"/>
  <c r="C23" i="11"/>
  <c r="C35" i="7"/>
  <c r="C35" i="13"/>
  <c r="C35" i="12"/>
  <c r="C35" i="11"/>
  <c r="C47" i="7"/>
  <c r="C47" i="13"/>
  <c r="C47" i="12"/>
  <c r="C47" i="11"/>
  <c r="C59" i="7"/>
  <c r="C59" i="13"/>
  <c r="C59" i="12"/>
  <c r="C59" i="11"/>
  <c r="C71" i="7"/>
  <c r="C71" i="13"/>
  <c r="C71" i="12"/>
  <c r="C71" i="11"/>
  <c r="C83" i="7"/>
  <c r="C83" i="13"/>
  <c r="C83" i="12"/>
  <c r="C83" i="11"/>
  <c r="C95" i="7"/>
  <c r="C95" i="13"/>
  <c r="C95" i="12"/>
  <c r="C95" i="11"/>
  <c r="C107" i="7"/>
  <c r="C107" i="13"/>
  <c r="C107" i="12"/>
  <c r="C107" i="11"/>
  <c r="C119" i="7"/>
  <c r="C119" i="13"/>
  <c r="C119" i="12"/>
  <c r="C119" i="11"/>
  <c r="C131" i="7"/>
  <c r="C131" i="13"/>
  <c r="C131" i="12"/>
  <c r="C131" i="11"/>
  <c r="C143" i="7"/>
  <c r="C143" i="13"/>
  <c r="C143" i="12"/>
  <c r="C143" i="11"/>
  <c r="C155" i="7"/>
  <c r="C155" i="13"/>
  <c r="C155" i="12"/>
  <c r="C155" i="11"/>
  <c r="C167" i="7"/>
  <c r="C167" i="13"/>
  <c r="C167" i="12"/>
  <c r="C167" i="11"/>
  <c r="C179" i="7"/>
  <c r="C179" i="13"/>
  <c r="C179" i="12"/>
  <c r="C179" i="11"/>
  <c r="C191" i="7"/>
  <c r="C191" i="13"/>
  <c r="C191" i="12"/>
  <c r="C191" i="11"/>
  <c r="C203" i="7"/>
  <c r="C203" i="13"/>
  <c r="C203" i="12"/>
  <c r="C203" i="11"/>
  <c r="C215" i="7"/>
  <c r="C215" i="13"/>
  <c r="C215" i="12"/>
  <c r="C215" i="11"/>
  <c r="C227" i="7"/>
  <c r="C227" i="13"/>
  <c r="C227" i="12"/>
  <c r="C227" i="11"/>
  <c r="C239" i="7"/>
  <c r="C239" i="13"/>
  <c r="C239" i="12"/>
  <c r="C239" i="11"/>
  <c r="C251" i="7"/>
  <c r="C251" i="13"/>
  <c r="C251" i="12"/>
  <c r="C251" i="11"/>
  <c r="C263" i="7"/>
  <c r="C263" i="13"/>
  <c r="C263" i="12"/>
  <c r="C263" i="11"/>
  <c r="C275" i="7"/>
  <c r="C275" i="13"/>
  <c r="C275" i="12"/>
  <c r="C275" i="11"/>
  <c r="C287" i="7"/>
  <c r="C287" i="13"/>
  <c r="C287" i="12"/>
  <c r="C287" i="11"/>
  <c r="C299" i="7"/>
  <c r="C299" i="13"/>
  <c r="C299" i="12"/>
  <c r="C299" i="11"/>
  <c r="C311" i="7"/>
  <c r="C311" i="13"/>
  <c r="C311" i="12"/>
  <c r="C311" i="11"/>
  <c r="C323" i="7"/>
  <c r="C323" i="13"/>
  <c r="C323" i="12"/>
  <c r="C323" i="11"/>
  <c r="N202" i="8"/>
  <c r="O202" i="8" s="1"/>
  <c r="P202" i="8" s="1"/>
  <c r="F202" i="9"/>
  <c r="F142" i="9"/>
  <c r="N70" i="8"/>
  <c r="O70" i="8" s="1"/>
  <c r="P70" i="8" s="1"/>
  <c r="F70" i="9"/>
  <c r="M50" i="8"/>
  <c r="N50" i="8" s="1"/>
  <c r="O50" i="8" s="1"/>
  <c r="P50" i="8" s="1"/>
  <c r="G50" i="9"/>
  <c r="K274" i="8"/>
  <c r="L274" i="8" s="1"/>
  <c r="M274" i="8" s="1"/>
  <c r="N274" i="8" s="1"/>
  <c r="O274" i="8" s="1"/>
  <c r="P274" i="8" s="1"/>
  <c r="I274" i="9"/>
  <c r="I226" i="9"/>
  <c r="K166" i="8"/>
  <c r="L166" i="8" s="1"/>
  <c r="M166" i="8" s="1"/>
  <c r="N166" i="8" s="1"/>
  <c r="O166" i="8" s="1"/>
  <c r="P166" i="8" s="1"/>
  <c r="I166" i="9"/>
  <c r="I222" i="8"/>
  <c r="J222" i="8" s="1"/>
  <c r="K222" i="8" s="1"/>
  <c r="L222" i="8" s="1"/>
  <c r="M222" i="8" s="1"/>
  <c r="N222" i="8" s="1"/>
  <c r="O222" i="8" s="1"/>
  <c r="P222" i="8" s="1"/>
  <c r="K222" i="9"/>
  <c r="I174" i="8"/>
  <c r="J174" i="8" s="1"/>
  <c r="K174" i="8" s="1"/>
  <c r="L174" i="8" s="1"/>
  <c r="M174" i="8" s="1"/>
  <c r="N174" i="8" s="1"/>
  <c r="O174" i="8" s="1"/>
  <c r="P174" i="8" s="1"/>
  <c r="K174" i="9"/>
  <c r="K18" i="9"/>
  <c r="I6" i="8"/>
  <c r="J6" i="8" s="1"/>
  <c r="K6" i="8" s="1"/>
  <c r="L6" i="8" s="1"/>
  <c r="M6" i="8" s="1"/>
  <c r="N6" i="8" s="1"/>
  <c r="O6" i="8" s="1"/>
  <c r="P6" i="8" s="1"/>
  <c r="K6" i="9"/>
  <c r="L263" i="9"/>
  <c r="H251" i="8"/>
  <c r="I251" i="8" s="1"/>
  <c r="J251" i="8" s="1"/>
  <c r="K251" i="8" s="1"/>
  <c r="L251" i="8" s="1"/>
  <c r="M251" i="8" s="1"/>
  <c r="N251" i="8" s="1"/>
  <c r="O251" i="8" s="1"/>
  <c r="P251" i="8" s="1"/>
  <c r="L251" i="9"/>
  <c r="M231" i="9"/>
  <c r="M111" i="9"/>
  <c r="M99" i="9"/>
  <c r="M63" i="9"/>
  <c r="N199" i="9"/>
  <c r="N187" i="9"/>
  <c r="F163" i="8"/>
  <c r="G163" i="8" s="1"/>
  <c r="H163" i="8" s="1"/>
  <c r="I163" i="8" s="1"/>
  <c r="J163" i="8" s="1"/>
  <c r="K163" i="8" s="1"/>
  <c r="L163" i="8" s="1"/>
  <c r="M163" i="8" s="1"/>
  <c r="N163" i="8" s="1"/>
  <c r="O163" i="8" s="1"/>
  <c r="P163" i="8" s="1"/>
  <c r="N163" i="9"/>
  <c r="F79" i="8"/>
  <c r="G79" i="8" s="1"/>
  <c r="H79" i="8" s="1"/>
  <c r="I79" i="8" s="1"/>
  <c r="J79" i="8" s="1"/>
  <c r="K79" i="8" s="1"/>
  <c r="L79" i="8" s="1"/>
  <c r="M79" i="8" s="1"/>
  <c r="N79" i="8" s="1"/>
  <c r="O79" i="8" s="1"/>
  <c r="P79" i="8" s="1"/>
  <c r="N79" i="9"/>
  <c r="F67" i="8"/>
  <c r="G67" i="8" s="1"/>
  <c r="H67" i="8" s="1"/>
  <c r="I67" i="8" s="1"/>
  <c r="J67" i="8" s="1"/>
  <c r="K67" i="8" s="1"/>
  <c r="L67" i="8" s="1"/>
  <c r="M67" i="8" s="1"/>
  <c r="N67" i="8" s="1"/>
  <c r="O67" i="8" s="1"/>
  <c r="P67" i="8" s="1"/>
  <c r="N67" i="9"/>
  <c r="N43" i="9"/>
  <c r="N31" i="9"/>
  <c r="N19" i="9"/>
  <c r="N7" i="9"/>
  <c r="E323" i="8"/>
  <c r="F323" i="8" s="1"/>
  <c r="G323" i="8" s="1"/>
  <c r="H323" i="8" s="1"/>
  <c r="I323" i="8" s="1"/>
  <c r="J323" i="8" s="1"/>
  <c r="K323" i="8" s="1"/>
  <c r="L323" i="8" s="1"/>
  <c r="M323" i="8" s="1"/>
  <c r="N323" i="8" s="1"/>
  <c r="O323" i="8" s="1"/>
  <c r="P323" i="8" s="1"/>
  <c r="O323" i="9"/>
  <c r="E287" i="8"/>
  <c r="F287" i="8" s="1"/>
  <c r="G287" i="8" s="1"/>
  <c r="H287" i="8" s="1"/>
  <c r="I287" i="8" s="1"/>
  <c r="J287" i="8" s="1"/>
  <c r="K287" i="8" s="1"/>
  <c r="L287" i="8" s="1"/>
  <c r="M287" i="8" s="1"/>
  <c r="N287" i="8" s="1"/>
  <c r="O287" i="8" s="1"/>
  <c r="P287" i="8" s="1"/>
  <c r="O287" i="9"/>
  <c r="E275" i="8"/>
  <c r="F275" i="8" s="1"/>
  <c r="G275" i="8" s="1"/>
  <c r="H275" i="8" s="1"/>
  <c r="I275" i="8" s="1"/>
  <c r="J275" i="8" s="1"/>
  <c r="K275" i="8" s="1"/>
  <c r="L275" i="8" s="1"/>
  <c r="M275" i="8" s="1"/>
  <c r="N275" i="8" s="1"/>
  <c r="O275" i="8" s="1"/>
  <c r="P275" i="8" s="1"/>
  <c r="O275" i="9"/>
  <c r="E263" i="8"/>
  <c r="F263" i="8" s="1"/>
  <c r="G263" i="8" s="1"/>
  <c r="H263" i="8" s="1"/>
  <c r="I263" i="8" s="1"/>
  <c r="J263" i="8" s="1"/>
  <c r="K263" i="8" s="1"/>
  <c r="L263" i="8" s="1"/>
  <c r="M263" i="8" s="1"/>
  <c r="N263" i="8" s="1"/>
  <c r="O263" i="8" s="1"/>
  <c r="P263" i="8" s="1"/>
  <c r="O263" i="9"/>
  <c r="E203" i="8"/>
  <c r="F203" i="8" s="1"/>
  <c r="G203" i="8" s="1"/>
  <c r="H203" i="8" s="1"/>
  <c r="I203" i="8" s="1"/>
  <c r="J203" i="8" s="1"/>
  <c r="K203" i="8" s="1"/>
  <c r="L203" i="8" s="1"/>
  <c r="M203" i="8" s="1"/>
  <c r="N203" i="8" s="1"/>
  <c r="O203" i="8" s="1"/>
  <c r="P203" i="8" s="1"/>
  <c r="O203" i="9"/>
  <c r="E191" i="8"/>
  <c r="F191" i="8" s="1"/>
  <c r="G191" i="8" s="1"/>
  <c r="H191" i="8" s="1"/>
  <c r="I191" i="8" s="1"/>
  <c r="J191" i="8" s="1"/>
  <c r="K191" i="8" s="1"/>
  <c r="L191" i="8" s="1"/>
  <c r="M191" i="8" s="1"/>
  <c r="N191" i="8" s="1"/>
  <c r="O191" i="8" s="1"/>
  <c r="P191" i="8" s="1"/>
  <c r="O191" i="9"/>
  <c r="E35" i="8"/>
  <c r="F35" i="8" s="1"/>
  <c r="G35" i="8" s="1"/>
  <c r="H35" i="8" s="1"/>
  <c r="I35" i="8" s="1"/>
  <c r="J35" i="8" s="1"/>
  <c r="K35" i="8" s="1"/>
  <c r="L35" i="8" s="1"/>
  <c r="M35" i="8" s="1"/>
  <c r="N35" i="8" s="1"/>
  <c r="O35" i="8" s="1"/>
  <c r="P35" i="8" s="1"/>
  <c r="O35" i="9"/>
  <c r="E23" i="8"/>
  <c r="F23" i="8" s="1"/>
  <c r="G23" i="8" s="1"/>
  <c r="H23" i="8" s="1"/>
  <c r="I23" i="8" s="1"/>
  <c r="J23" i="8" s="1"/>
  <c r="K23" i="8" s="1"/>
  <c r="L23" i="8" s="1"/>
  <c r="M23" i="8" s="1"/>
  <c r="N23" i="8" s="1"/>
  <c r="O23" i="8" s="1"/>
  <c r="P23" i="8" s="1"/>
  <c r="O23" i="9"/>
  <c r="E11" i="8"/>
  <c r="F11" i="8" s="1"/>
  <c r="G11" i="8" s="1"/>
  <c r="H11" i="8" s="1"/>
  <c r="I11" i="8" s="1"/>
  <c r="J11" i="8" s="1"/>
  <c r="K11" i="8" s="1"/>
  <c r="L11" i="8" s="1"/>
  <c r="M11" i="8" s="1"/>
  <c r="N11" i="8" s="1"/>
  <c r="O11" i="8" s="1"/>
  <c r="P11" i="8" s="1"/>
  <c r="O11" i="9"/>
  <c r="D327" i="8"/>
  <c r="E327" i="8" s="1"/>
  <c r="F327" i="8" s="1"/>
  <c r="G327" i="8" s="1"/>
  <c r="H327" i="8" s="1"/>
  <c r="I327" i="8" s="1"/>
  <c r="J327" i="8" s="1"/>
  <c r="K327" i="8" s="1"/>
  <c r="L327" i="8" s="1"/>
  <c r="M327" i="8" s="1"/>
  <c r="N327" i="8" s="1"/>
  <c r="O327" i="8" s="1"/>
  <c r="P327" i="8" s="1"/>
  <c r="P327" i="9"/>
  <c r="D315" i="8"/>
  <c r="E315" i="8" s="1"/>
  <c r="F315" i="8" s="1"/>
  <c r="G315" i="8" s="1"/>
  <c r="H315" i="8" s="1"/>
  <c r="I315" i="8" s="1"/>
  <c r="J315" i="8" s="1"/>
  <c r="K315" i="8" s="1"/>
  <c r="L315" i="8" s="1"/>
  <c r="M315" i="8" s="1"/>
  <c r="N315" i="8" s="1"/>
  <c r="O315" i="8" s="1"/>
  <c r="P315" i="8" s="1"/>
  <c r="P315" i="9"/>
  <c r="D303" i="8"/>
  <c r="E303" i="8" s="1"/>
  <c r="F303" i="8" s="1"/>
  <c r="G303" i="8" s="1"/>
  <c r="H303" i="8" s="1"/>
  <c r="I303" i="8" s="1"/>
  <c r="J303" i="8" s="1"/>
  <c r="K303" i="8" s="1"/>
  <c r="L303" i="8" s="1"/>
  <c r="M303" i="8" s="1"/>
  <c r="N303" i="8" s="1"/>
  <c r="O303" i="8" s="1"/>
  <c r="P303" i="8" s="1"/>
  <c r="P303" i="9"/>
  <c r="D291" i="8"/>
  <c r="E291" i="8" s="1"/>
  <c r="F291" i="8" s="1"/>
  <c r="G291" i="8" s="1"/>
  <c r="H291" i="8" s="1"/>
  <c r="I291" i="8" s="1"/>
  <c r="J291" i="8" s="1"/>
  <c r="K291" i="8" s="1"/>
  <c r="L291" i="8" s="1"/>
  <c r="M291" i="8" s="1"/>
  <c r="N291" i="8" s="1"/>
  <c r="O291" i="8" s="1"/>
  <c r="P291" i="8" s="1"/>
  <c r="P291" i="9"/>
  <c r="D279" i="8"/>
  <c r="E279" i="8" s="1"/>
  <c r="F279" i="8" s="1"/>
  <c r="G279" i="8" s="1"/>
  <c r="H279" i="8" s="1"/>
  <c r="I279" i="8" s="1"/>
  <c r="J279" i="8" s="1"/>
  <c r="K279" i="8" s="1"/>
  <c r="L279" i="8" s="1"/>
  <c r="M279" i="8" s="1"/>
  <c r="N279" i="8" s="1"/>
  <c r="O279" i="8" s="1"/>
  <c r="P279" i="8" s="1"/>
  <c r="P279" i="9"/>
  <c r="D267" i="8"/>
  <c r="E267" i="8" s="1"/>
  <c r="F267" i="8" s="1"/>
  <c r="G267" i="8" s="1"/>
  <c r="H267" i="8" s="1"/>
  <c r="I267" i="8" s="1"/>
  <c r="J267" i="8" s="1"/>
  <c r="K267" i="8" s="1"/>
  <c r="L267" i="8" s="1"/>
  <c r="M267" i="8" s="1"/>
  <c r="N267" i="8" s="1"/>
  <c r="O267" i="8" s="1"/>
  <c r="P267" i="8" s="1"/>
  <c r="P267" i="9"/>
  <c r="D255" i="8"/>
  <c r="E255" i="8" s="1"/>
  <c r="F255" i="8" s="1"/>
  <c r="G255" i="8" s="1"/>
  <c r="H255" i="8" s="1"/>
  <c r="I255" i="8" s="1"/>
  <c r="J255" i="8" s="1"/>
  <c r="K255" i="8" s="1"/>
  <c r="L255" i="8" s="1"/>
  <c r="M255" i="8" s="1"/>
  <c r="N255" i="8" s="1"/>
  <c r="O255" i="8" s="1"/>
  <c r="P255" i="8" s="1"/>
  <c r="P255" i="9"/>
  <c r="D243" i="8"/>
  <c r="E243" i="8" s="1"/>
  <c r="F243" i="8" s="1"/>
  <c r="G243" i="8" s="1"/>
  <c r="H243" i="8" s="1"/>
  <c r="I243" i="8" s="1"/>
  <c r="J243" i="8" s="1"/>
  <c r="K243" i="8" s="1"/>
  <c r="L243" i="8" s="1"/>
  <c r="M243" i="8" s="1"/>
  <c r="N243" i="8" s="1"/>
  <c r="O243" i="8" s="1"/>
  <c r="P243" i="8" s="1"/>
  <c r="P243" i="9"/>
  <c r="D231" i="8"/>
  <c r="E231" i="8" s="1"/>
  <c r="F231" i="8" s="1"/>
  <c r="G231" i="8" s="1"/>
  <c r="H231" i="8" s="1"/>
  <c r="I231" i="8" s="1"/>
  <c r="J231" i="8" s="1"/>
  <c r="K231" i="8" s="1"/>
  <c r="L231" i="8" s="1"/>
  <c r="M231" i="8" s="1"/>
  <c r="N231" i="8" s="1"/>
  <c r="O231" i="8" s="1"/>
  <c r="P231" i="8" s="1"/>
  <c r="P231" i="9"/>
  <c r="D219" i="8"/>
  <c r="E219" i="8" s="1"/>
  <c r="F219" i="8" s="1"/>
  <c r="G219" i="8" s="1"/>
  <c r="H219" i="8" s="1"/>
  <c r="I219" i="8" s="1"/>
  <c r="J219" i="8" s="1"/>
  <c r="K219" i="8" s="1"/>
  <c r="L219" i="8" s="1"/>
  <c r="M219" i="8" s="1"/>
  <c r="N219" i="8" s="1"/>
  <c r="O219" i="8" s="1"/>
  <c r="P219" i="8" s="1"/>
  <c r="P219" i="9"/>
  <c r="D207" i="8"/>
  <c r="E207" i="8" s="1"/>
  <c r="F207" i="8" s="1"/>
  <c r="G207" i="8" s="1"/>
  <c r="H207" i="8" s="1"/>
  <c r="I207" i="8" s="1"/>
  <c r="J207" i="8" s="1"/>
  <c r="K207" i="8" s="1"/>
  <c r="L207" i="8" s="1"/>
  <c r="M207" i="8" s="1"/>
  <c r="N207" i="8" s="1"/>
  <c r="O207" i="8" s="1"/>
  <c r="P207" i="8" s="1"/>
  <c r="P207" i="9"/>
  <c r="D195" i="8"/>
  <c r="E195" i="8" s="1"/>
  <c r="F195" i="8" s="1"/>
  <c r="G195" i="8" s="1"/>
  <c r="H195" i="8" s="1"/>
  <c r="I195" i="8" s="1"/>
  <c r="J195" i="8" s="1"/>
  <c r="K195" i="8" s="1"/>
  <c r="L195" i="8" s="1"/>
  <c r="M195" i="8" s="1"/>
  <c r="N195" i="8" s="1"/>
  <c r="O195" i="8" s="1"/>
  <c r="P195" i="8" s="1"/>
  <c r="P195" i="9"/>
  <c r="D183" i="8"/>
  <c r="E183" i="8" s="1"/>
  <c r="F183" i="8" s="1"/>
  <c r="G183" i="8" s="1"/>
  <c r="H183" i="8" s="1"/>
  <c r="I183" i="8" s="1"/>
  <c r="J183" i="8" s="1"/>
  <c r="K183" i="8" s="1"/>
  <c r="L183" i="8" s="1"/>
  <c r="M183" i="8" s="1"/>
  <c r="N183" i="8" s="1"/>
  <c r="O183" i="8" s="1"/>
  <c r="P183" i="8" s="1"/>
  <c r="P183" i="9"/>
  <c r="D171" i="8"/>
  <c r="E171" i="8" s="1"/>
  <c r="F171" i="8" s="1"/>
  <c r="G171" i="8" s="1"/>
  <c r="H171" i="8" s="1"/>
  <c r="I171" i="8" s="1"/>
  <c r="J171" i="8" s="1"/>
  <c r="K171" i="8" s="1"/>
  <c r="L171" i="8" s="1"/>
  <c r="M171" i="8" s="1"/>
  <c r="N171" i="8" s="1"/>
  <c r="O171" i="8" s="1"/>
  <c r="P171" i="8" s="1"/>
  <c r="P171" i="9"/>
  <c r="D159" i="8"/>
  <c r="E159" i="8" s="1"/>
  <c r="F159" i="8" s="1"/>
  <c r="G159" i="8" s="1"/>
  <c r="H159" i="8" s="1"/>
  <c r="I159" i="8" s="1"/>
  <c r="J159" i="8" s="1"/>
  <c r="K159" i="8" s="1"/>
  <c r="L159" i="8" s="1"/>
  <c r="M159" i="8" s="1"/>
  <c r="N159" i="8" s="1"/>
  <c r="O159" i="8" s="1"/>
  <c r="P159" i="8" s="1"/>
  <c r="P159" i="9"/>
  <c r="D147" i="8"/>
  <c r="E147" i="8" s="1"/>
  <c r="F147" i="8" s="1"/>
  <c r="G147" i="8" s="1"/>
  <c r="H147" i="8" s="1"/>
  <c r="I147" i="8" s="1"/>
  <c r="J147" i="8" s="1"/>
  <c r="K147" i="8" s="1"/>
  <c r="L147" i="8" s="1"/>
  <c r="M147" i="8" s="1"/>
  <c r="N147" i="8" s="1"/>
  <c r="O147" i="8" s="1"/>
  <c r="P147" i="8" s="1"/>
  <c r="P147" i="9"/>
  <c r="D135" i="8"/>
  <c r="E135" i="8" s="1"/>
  <c r="F135" i="8" s="1"/>
  <c r="G135" i="8" s="1"/>
  <c r="H135" i="8" s="1"/>
  <c r="I135" i="8" s="1"/>
  <c r="J135" i="8" s="1"/>
  <c r="K135" i="8" s="1"/>
  <c r="L135" i="8" s="1"/>
  <c r="M135" i="8" s="1"/>
  <c r="N135" i="8" s="1"/>
  <c r="O135" i="8" s="1"/>
  <c r="P135" i="8" s="1"/>
  <c r="P135" i="9"/>
  <c r="D123" i="8"/>
  <c r="E123" i="8" s="1"/>
  <c r="F123" i="8" s="1"/>
  <c r="G123" i="8" s="1"/>
  <c r="H123" i="8" s="1"/>
  <c r="I123" i="8" s="1"/>
  <c r="J123" i="8" s="1"/>
  <c r="K123" i="8" s="1"/>
  <c r="L123" i="8" s="1"/>
  <c r="M123" i="8" s="1"/>
  <c r="N123" i="8" s="1"/>
  <c r="O123" i="8" s="1"/>
  <c r="P123" i="8" s="1"/>
  <c r="P123" i="9"/>
  <c r="D111" i="8"/>
  <c r="E111" i="8" s="1"/>
  <c r="F111" i="8" s="1"/>
  <c r="G111" i="8" s="1"/>
  <c r="H111" i="8" s="1"/>
  <c r="I111" i="8" s="1"/>
  <c r="J111" i="8" s="1"/>
  <c r="K111" i="8" s="1"/>
  <c r="L111" i="8" s="1"/>
  <c r="M111" i="8" s="1"/>
  <c r="N111" i="8" s="1"/>
  <c r="O111" i="8" s="1"/>
  <c r="P111" i="8" s="1"/>
  <c r="P111" i="9"/>
  <c r="D99" i="8"/>
  <c r="E99" i="8" s="1"/>
  <c r="F99" i="8" s="1"/>
  <c r="G99" i="8" s="1"/>
  <c r="H99" i="8" s="1"/>
  <c r="I99" i="8" s="1"/>
  <c r="J99" i="8" s="1"/>
  <c r="K99" i="8" s="1"/>
  <c r="L99" i="8" s="1"/>
  <c r="M99" i="8" s="1"/>
  <c r="N99" i="8" s="1"/>
  <c r="O99" i="8" s="1"/>
  <c r="P99" i="8" s="1"/>
  <c r="P99" i="9"/>
  <c r="D87" i="8"/>
  <c r="E87" i="8" s="1"/>
  <c r="F87" i="8" s="1"/>
  <c r="G87" i="8" s="1"/>
  <c r="H87" i="8" s="1"/>
  <c r="I87" i="8" s="1"/>
  <c r="J87" i="8" s="1"/>
  <c r="K87" i="8" s="1"/>
  <c r="L87" i="8" s="1"/>
  <c r="M87" i="8" s="1"/>
  <c r="N87" i="8" s="1"/>
  <c r="O87" i="8" s="1"/>
  <c r="P87" i="8" s="1"/>
  <c r="P87" i="9"/>
  <c r="D75" i="8"/>
  <c r="E75" i="8" s="1"/>
  <c r="F75" i="8" s="1"/>
  <c r="G75" i="8" s="1"/>
  <c r="H75" i="8" s="1"/>
  <c r="I75" i="8" s="1"/>
  <c r="J75" i="8" s="1"/>
  <c r="K75" i="8" s="1"/>
  <c r="L75" i="8" s="1"/>
  <c r="M75" i="8" s="1"/>
  <c r="N75" i="8" s="1"/>
  <c r="O75" i="8" s="1"/>
  <c r="P75" i="8" s="1"/>
  <c r="P75" i="9"/>
  <c r="D63" i="8"/>
  <c r="E63" i="8" s="1"/>
  <c r="F63" i="8" s="1"/>
  <c r="G63" i="8" s="1"/>
  <c r="H63" i="8" s="1"/>
  <c r="I63" i="8" s="1"/>
  <c r="J63" i="8" s="1"/>
  <c r="K63" i="8" s="1"/>
  <c r="L63" i="8" s="1"/>
  <c r="M63" i="8" s="1"/>
  <c r="N63" i="8" s="1"/>
  <c r="O63" i="8" s="1"/>
  <c r="P63" i="8" s="1"/>
  <c r="P63" i="9"/>
  <c r="D51" i="8"/>
  <c r="E51" i="8" s="1"/>
  <c r="F51" i="8" s="1"/>
  <c r="G51" i="8" s="1"/>
  <c r="H51" i="8" s="1"/>
  <c r="I51" i="8" s="1"/>
  <c r="J51" i="8" s="1"/>
  <c r="K51" i="8" s="1"/>
  <c r="L51" i="8" s="1"/>
  <c r="M51" i="8" s="1"/>
  <c r="N51" i="8" s="1"/>
  <c r="O51" i="8" s="1"/>
  <c r="P51" i="8" s="1"/>
  <c r="P51" i="9"/>
  <c r="D39" i="8"/>
  <c r="E39" i="8" s="1"/>
  <c r="F39" i="8" s="1"/>
  <c r="G39" i="8" s="1"/>
  <c r="H39" i="8" s="1"/>
  <c r="I39" i="8" s="1"/>
  <c r="J39" i="8" s="1"/>
  <c r="K39" i="8" s="1"/>
  <c r="L39" i="8" s="1"/>
  <c r="M39" i="8" s="1"/>
  <c r="N39" i="8" s="1"/>
  <c r="O39" i="8" s="1"/>
  <c r="P39" i="8" s="1"/>
  <c r="P39" i="9"/>
  <c r="D27" i="8"/>
  <c r="E27" i="8" s="1"/>
  <c r="F27" i="8" s="1"/>
  <c r="G27" i="8" s="1"/>
  <c r="H27" i="8" s="1"/>
  <c r="I27" i="8" s="1"/>
  <c r="J27" i="8" s="1"/>
  <c r="K27" i="8" s="1"/>
  <c r="L27" i="8" s="1"/>
  <c r="M27" i="8" s="1"/>
  <c r="N27" i="8" s="1"/>
  <c r="O27" i="8" s="1"/>
  <c r="P27" i="8" s="1"/>
  <c r="P27" i="9"/>
  <c r="D15" i="8"/>
  <c r="E15" i="8" s="1"/>
  <c r="F15" i="8" s="1"/>
  <c r="G15" i="8" s="1"/>
  <c r="H15" i="8" s="1"/>
  <c r="I15" i="8" s="1"/>
  <c r="J15" i="8" s="1"/>
  <c r="K15" i="8" s="1"/>
  <c r="L15" i="8" s="1"/>
  <c r="M15" i="8" s="1"/>
  <c r="N15" i="8" s="1"/>
  <c r="O15" i="8" s="1"/>
  <c r="P15" i="8" s="1"/>
  <c r="P15" i="9"/>
  <c r="AC331" i="7"/>
  <c r="Q331" i="9"/>
  <c r="AC319" i="7"/>
  <c r="Q319" i="9"/>
  <c r="AC307" i="7"/>
  <c r="Q307" i="9"/>
  <c r="AC295" i="7"/>
  <c r="Q295" i="9"/>
  <c r="AC283" i="7"/>
  <c r="Q283" i="9"/>
  <c r="AC271" i="7"/>
  <c r="Q271" i="9"/>
  <c r="AC259" i="7"/>
  <c r="Q259" i="9"/>
  <c r="AC247" i="7"/>
  <c r="Q247" i="9"/>
  <c r="AC235" i="7"/>
  <c r="Q235" i="9"/>
  <c r="AC223" i="7"/>
  <c r="Q223" i="9"/>
  <c r="AC211" i="7"/>
  <c r="Q211" i="9"/>
  <c r="AC199" i="7"/>
  <c r="Q199" i="9"/>
  <c r="AC187" i="7"/>
  <c r="Q187" i="9"/>
  <c r="AC175" i="7"/>
  <c r="Q175" i="9"/>
  <c r="AC163" i="7"/>
  <c r="Q163" i="9"/>
  <c r="AC151" i="7"/>
  <c r="Q151" i="9"/>
  <c r="AC139" i="7"/>
  <c r="Q139" i="9"/>
  <c r="AC127" i="7"/>
  <c r="Q127" i="9"/>
  <c r="AC115" i="7"/>
  <c r="Q115" i="9"/>
  <c r="AC103" i="7"/>
  <c r="Q103" i="9"/>
  <c r="AC91" i="7"/>
  <c r="Q91" i="9"/>
  <c r="AC79" i="7"/>
  <c r="Q79" i="9"/>
  <c r="AC67" i="7"/>
  <c r="Q67" i="9"/>
  <c r="AC55" i="7"/>
  <c r="Q55" i="9"/>
  <c r="AC43" i="7"/>
  <c r="Q43" i="9"/>
  <c r="AC31" i="7"/>
  <c r="Q31" i="9"/>
  <c r="AC19" i="7"/>
  <c r="Q19" i="9"/>
  <c r="AC7" i="7"/>
  <c r="Q7" i="9"/>
  <c r="AB323" i="7"/>
  <c r="R323" i="9"/>
  <c r="AB311" i="7"/>
  <c r="R311" i="9"/>
  <c r="AB299" i="7"/>
  <c r="R299" i="9"/>
  <c r="AB287" i="7"/>
  <c r="R287" i="9"/>
  <c r="AB275" i="7"/>
  <c r="R275" i="9"/>
  <c r="AB263" i="7"/>
  <c r="R263" i="9"/>
  <c r="AB251" i="7"/>
  <c r="R251" i="9"/>
  <c r="AB239" i="7"/>
  <c r="R239" i="9"/>
  <c r="AB227" i="7"/>
  <c r="R227" i="9"/>
  <c r="AB215" i="7"/>
  <c r="R215" i="9"/>
  <c r="AB203" i="7"/>
  <c r="R203" i="9"/>
  <c r="AB191" i="7"/>
  <c r="R191" i="9"/>
  <c r="AB179" i="7"/>
  <c r="R179" i="9"/>
  <c r="AB167" i="7"/>
  <c r="R167" i="9"/>
  <c r="AB155" i="7"/>
  <c r="R155" i="9"/>
  <c r="AB143" i="7"/>
  <c r="R143" i="9"/>
  <c r="AB131" i="7"/>
  <c r="R131" i="9"/>
  <c r="AB119" i="7"/>
  <c r="R119" i="9"/>
  <c r="AB107" i="7"/>
  <c r="R107" i="9"/>
  <c r="AB95" i="7"/>
  <c r="R95" i="9"/>
  <c r="AB83" i="7"/>
  <c r="R83" i="9"/>
  <c r="AB71" i="7"/>
  <c r="R71" i="9"/>
  <c r="AB59" i="7"/>
  <c r="R59" i="9"/>
  <c r="AB47" i="7"/>
  <c r="R47" i="9"/>
  <c r="AB35" i="7"/>
  <c r="R35" i="9"/>
  <c r="AB23" i="7"/>
  <c r="R23" i="9"/>
  <c r="AB11" i="7"/>
  <c r="R11" i="9"/>
  <c r="AA327" i="7"/>
  <c r="S327" i="9"/>
  <c r="AA315" i="7"/>
  <c r="S315" i="9"/>
  <c r="AA303" i="7"/>
  <c r="S303" i="9"/>
  <c r="AA291" i="7"/>
  <c r="S291" i="9"/>
  <c r="AA279" i="7"/>
  <c r="S279" i="9"/>
  <c r="AA267" i="7"/>
  <c r="S267" i="9"/>
  <c r="AA255" i="7"/>
  <c r="S255" i="9"/>
  <c r="AA243" i="7"/>
  <c r="S243" i="9"/>
  <c r="AA231" i="7"/>
  <c r="S231" i="9"/>
  <c r="AA219" i="7"/>
  <c r="S219" i="9"/>
  <c r="AA207" i="7"/>
  <c r="S207" i="9"/>
  <c r="AA195" i="7"/>
  <c r="S195" i="9"/>
  <c r="AA183" i="7"/>
  <c r="S183" i="9"/>
  <c r="AA171" i="7"/>
  <c r="S171" i="9"/>
  <c r="AA159" i="7"/>
  <c r="S159" i="9"/>
  <c r="AA147" i="7"/>
  <c r="S147" i="9"/>
  <c r="AA135" i="7"/>
  <c r="S135" i="9"/>
  <c r="AA123" i="7"/>
  <c r="S123" i="9"/>
  <c r="AA111" i="7"/>
  <c r="S111" i="9"/>
  <c r="AA99" i="7"/>
  <c r="S99" i="9"/>
  <c r="AA87" i="7"/>
  <c r="S87" i="9"/>
  <c r="AA75" i="7"/>
  <c r="S75" i="9"/>
  <c r="AA63" i="7"/>
  <c r="S63" i="9"/>
  <c r="AA51" i="7"/>
  <c r="S51" i="9"/>
  <c r="AA39" i="7"/>
  <c r="S39" i="9"/>
  <c r="AA27" i="7"/>
  <c r="S27" i="9"/>
  <c r="AA15" i="7"/>
  <c r="S15" i="9"/>
  <c r="Z331" i="7"/>
  <c r="T331" i="9"/>
  <c r="Z319" i="7"/>
  <c r="T319" i="9"/>
  <c r="Z307" i="7"/>
  <c r="T307" i="9"/>
  <c r="Z295" i="7"/>
  <c r="T295" i="9"/>
  <c r="Z283" i="7"/>
  <c r="T283" i="9"/>
  <c r="Z271" i="7"/>
  <c r="T271" i="9"/>
  <c r="Z259" i="7"/>
  <c r="T259" i="9"/>
  <c r="Z247" i="7"/>
  <c r="T247" i="9"/>
  <c r="Z235" i="7"/>
  <c r="T235" i="9"/>
  <c r="Z223" i="7"/>
  <c r="T223" i="9"/>
  <c r="Z211" i="7"/>
  <c r="T211" i="9"/>
  <c r="Z199" i="7"/>
  <c r="T199" i="9"/>
  <c r="Z187" i="7"/>
  <c r="T187" i="9"/>
  <c r="Z175" i="7"/>
  <c r="T175" i="9"/>
  <c r="Z163" i="7"/>
  <c r="T163" i="9"/>
  <c r="Z151" i="7"/>
  <c r="T151" i="9"/>
  <c r="Z139" i="7"/>
  <c r="T139" i="9"/>
  <c r="Z127" i="7"/>
  <c r="T127" i="9"/>
  <c r="Z115" i="7"/>
  <c r="T115" i="9"/>
  <c r="Z103" i="7"/>
  <c r="T103" i="9"/>
  <c r="Z91" i="7"/>
  <c r="T91" i="9"/>
  <c r="Z79" i="7"/>
  <c r="T79" i="9"/>
  <c r="Z67" i="7"/>
  <c r="T67" i="9"/>
  <c r="Z55" i="7"/>
  <c r="T55" i="9"/>
  <c r="Z43" i="7"/>
  <c r="T43" i="9"/>
  <c r="Z31" i="7"/>
  <c r="T31" i="9"/>
  <c r="Z19" i="7"/>
  <c r="T19" i="9"/>
  <c r="Z7" i="7"/>
  <c r="T7" i="9"/>
  <c r="Y323" i="7"/>
  <c r="U323" i="9"/>
  <c r="Y311" i="7"/>
  <c r="U311" i="9"/>
  <c r="Y299" i="7"/>
  <c r="U299" i="9"/>
  <c r="Y287" i="7"/>
  <c r="U287" i="9"/>
  <c r="Y275" i="7"/>
  <c r="U275" i="9"/>
  <c r="Y263" i="7"/>
  <c r="U263" i="9"/>
  <c r="Y251" i="7"/>
  <c r="U251" i="9"/>
  <c r="Y239" i="7"/>
  <c r="U239" i="9"/>
  <c r="Y227" i="7"/>
  <c r="U227" i="9"/>
  <c r="Y215" i="7"/>
  <c r="U215" i="9"/>
  <c r="Y203" i="7"/>
  <c r="U203" i="9"/>
  <c r="Y191" i="7"/>
  <c r="U191" i="9"/>
  <c r="Y179" i="7"/>
  <c r="U179" i="9"/>
  <c r="Y167" i="7"/>
  <c r="U167" i="9"/>
  <c r="Y155" i="7"/>
  <c r="U155" i="9"/>
  <c r="Y143" i="7"/>
  <c r="U143" i="9"/>
  <c r="Y131" i="7"/>
  <c r="U131" i="9"/>
  <c r="Y119" i="7"/>
  <c r="U119" i="9"/>
  <c r="Y107" i="7"/>
  <c r="U107" i="9"/>
  <c r="Y95" i="7"/>
  <c r="U95" i="9"/>
  <c r="Y83" i="7"/>
  <c r="U83" i="9"/>
  <c r="Y71" i="7"/>
  <c r="U71" i="9"/>
  <c r="Y59" i="7"/>
  <c r="U59" i="9"/>
  <c r="Y47" i="7"/>
  <c r="U47" i="9"/>
  <c r="Y35" i="7"/>
  <c r="U35" i="9"/>
  <c r="Y23" i="7"/>
  <c r="U23" i="9"/>
  <c r="Y11" i="7"/>
  <c r="U11" i="9"/>
  <c r="X327" i="7"/>
  <c r="X327" i="8"/>
  <c r="Y327" i="8" s="1"/>
  <c r="Z327" i="8" s="1"/>
  <c r="AA327" i="8" s="1"/>
  <c r="AB327" i="8" s="1"/>
  <c r="AC327" i="8" s="1"/>
  <c r="V327" i="9"/>
  <c r="X315" i="7"/>
  <c r="V315" i="9"/>
  <c r="X303" i="7"/>
  <c r="V303" i="9"/>
  <c r="X291" i="7"/>
  <c r="V291" i="9"/>
  <c r="X279" i="7"/>
  <c r="V279" i="9"/>
  <c r="X267" i="7"/>
  <c r="V267" i="9"/>
  <c r="X255" i="7"/>
  <c r="X255" i="8"/>
  <c r="Y255" i="8" s="1"/>
  <c r="Z255" i="8" s="1"/>
  <c r="AA255" i="8" s="1"/>
  <c r="AB255" i="8" s="1"/>
  <c r="AC255" i="8" s="1"/>
  <c r="V255" i="9"/>
  <c r="X243" i="7"/>
  <c r="V243" i="9"/>
  <c r="X231" i="7"/>
  <c r="V231" i="9"/>
  <c r="X219" i="7"/>
  <c r="V219" i="9"/>
  <c r="X207" i="7"/>
  <c r="V207" i="9"/>
  <c r="X195" i="7"/>
  <c r="V195" i="9"/>
  <c r="X183" i="7"/>
  <c r="V183" i="9"/>
  <c r="X171" i="7"/>
  <c r="V171" i="9"/>
  <c r="X159" i="7"/>
  <c r="V159" i="9"/>
  <c r="X147" i="7"/>
  <c r="V147" i="9"/>
  <c r="X135" i="7"/>
  <c r="V135" i="9"/>
  <c r="X123" i="7"/>
  <c r="V123" i="9"/>
  <c r="X111" i="7"/>
  <c r="V111" i="9"/>
  <c r="X99" i="7"/>
  <c r="V99" i="9"/>
  <c r="X87" i="7"/>
  <c r="V87" i="9"/>
  <c r="X75" i="7"/>
  <c r="V75" i="9"/>
  <c r="X63" i="7"/>
  <c r="V63" i="9"/>
  <c r="X51" i="7"/>
  <c r="V51" i="9"/>
  <c r="X39" i="7"/>
  <c r="V39" i="9"/>
  <c r="X27" i="7"/>
  <c r="V27" i="9"/>
  <c r="X15" i="7"/>
  <c r="V15" i="9"/>
  <c r="W331" i="7"/>
  <c r="W331" i="9"/>
  <c r="W319" i="7"/>
  <c r="W319" i="9"/>
  <c r="W307" i="7"/>
  <c r="W307" i="9"/>
  <c r="W295" i="7"/>
  <c r="W295" i="9"/>
  <c r="W283" i="7"/>
  <c r="W283" i="9"/>
  <c r="W271" i="7"/>
  <c r="W271" i="9"/>
  <c r="W259" i="7"/>
  <c r="W259" i="9"/>
  <c r="W247" i="7"/>
  <c r="W247" i="9"/>
  <c r="W235" i="7"/>
  <c r="W235" i="9"/>
  <c r="W223" i="7"/>
  <c r="W223" i="9"/>
  <c r="W211" i="7"/>
  <c r="W211" i="9"/>
  <c r="W199" i="7"/>
  <c r="W199" i="9"/>
  <c r="W187" i="7"/>
  <c r="W187" i="9"/>
  <c r="W175" i="7"/>
  <c r="W175" i="9"/>
  <c r="W163" i="7"/>
  <c r="W163" i="9"/>
  <c r="W151" i="7"/>
  <c r="W151" i="9"/>
  <c r="W139" i="7"/>
  <c r="W139" i="9"/>
  <c r="W127" i="7"/>
  <c r="W127" i="9"/>
  <c r="W115" i="7"/>
  <c r="W115" i="9"/>
  <c r="W103" i="7"/>
  <c r="W103" i="9"/>
  <c r="W91" i="7"/>
  <c r="W91" i="9"/>
  <c r="W79" i="7"/>
  <c r="W79" i="9"/>
  <c r="W67" i="7"/>
  <c r="W67" i="9"/>
  <c r="W55" i="7"/>
  <c r="W55" i="9"/>
  <c r="W43" i="7"/>
  <c r="W43" i="9"/>
  <c r="W31" i="7"/>
  <c r="W31" i="9"/>
  <c r="W19" i="7"/>
  <c r="W19" i="9"/>
  <c r="W7" i="7"/>
  <c r="W7" i="9"/>
  <c r="V323" i="7"/>
  <c r="X323" i="9"/>
  <c r="V311" i="7"/>
  <c r="X311" i="9"/>
  <c r="V299" i="7"/>
  <c r="X299" i="9"/>
  <c r="V287" i="7"/>
  <c r="X287" i="9"/>
  <c r="V275" i="7"/>
  <c r="X275" i="9"/>
  <c r="V263" i="7"/>
  <c r="X263" i="9"/>
  <c r="V251" i="7"/>
  <c r="X251" i="9"/>
  <c r="V239" i="7"/>
  <c r="X239" i="9"/>
  <c r="V227" i="7"/>
  <c r="X227" i="9"/>
  <c r="V215" i="7"/>
  <c r="X215" i="9"/>
  <c r="V203" i="7"/>
  <c r="X203" i="9"/>
  <c r="V191" i="7"/>
  <c r="X191" i="9"/>
  <c r="V179" i="7"/>
  <c r="X179" i="9"/>
  <c r="V167" i="7"/>
  <c r="X167" i="9"/>
  <c r="V155" i="7"/>
  <c r="X155" i="9"/>
  <c r="V143" i="7"/>
  <c r="X143" i="9"/>
  <c r="V131" i="7"/>
  <c r="X131" i="9"/>
  <c r="V119" i="7"/>
  <c r="X119" i="9"/>
  <c r="V107" i="7"/>
  <c r="X107" i="9"/>
  <c r="V95" i="7"/>
  <c r="X95" i="9"/>
  <c r="V83" i="7"/>
  <c r="X83" i="9"/>
  <c r="V71" i="7"/>
  <c r="X71" i="9"/>
  <c r="V59" i="7"/>
  <c r="X59" i="9"/>
  <c r="V47" i="7"/>
  <c r="X47" i="9"/>
  <c r="V35" i="7"/>
  <c r="X35" i="9"/>
  <c r="V23" i="7"/>
  <c r="X23" i="9"/>
  <c r="V11" i="7"/>
  <c r="X11" i="9"/>
  <c r="U327" i="7"/>
  <c r="Y327" i="9"/>
  <c r="U315" i="7"/>
  <c r="Y315" i="9"/>
  <c r="U303" i="7"/>
  <c r="Y303" i="9"/>
  <c r="U291" i="7"/>
  <c r="Y291" i="9"/>
  <c r="U279" i="7"/>
  <c r="Y279" i="9"/>
  <c r="U267" i="7"/>
  <c r="Y267" i="9"/>
  <c r="U255" i="7"/>
  <c r="Y255" i="9"/>
  <c r="U243" i="7"/>
  <c r="Y243" i="9"/>
  <c r="U231" i="7"/>
  <c r="Y231" i="9"/>
  <c r="U219" i="7"/>
  <c r="Y219" i="9"/>
  <c r="U207" i="7"/>
  <c r="Y207" i="9"/>
  <c r="U195" i="7"/>
  <c r="Y195" i="9"/>
  <c r="U183" i="7"/>
  <c r="Y183" i="9"/>
  <c r="U171" i="7"/>
  <c r="Y171" i="9"/>
  <c r="U159" i="7"/>
  <c r="Y159" i="9"/>
  <c r="U147" i="7"/>
  <c r="Y147" i="9"/>
  <c r="U135" i="7"/>
  <c r="Y135" i="9"/>
  <c r="U123" i="7"/>
  <c r="Y123" i="9"/>
  <c r="U111" i="7"/>
  <c r="Y111" i="9"/>
  <c r="U99" i="7"/>
  <c r="Y99" i="9"/>
  <c r="U87" i="7"/>
  <c r="Y87" i="9"/>
  <c r="U75" i="7"/>
  <c r="Y75" i="9"/>
  <c r="U63" i="7"/>
  <c r="Y63" i="9"/>
  <c r="U51" i="7"/>
  <c r="Y51" i="9"/>
  <c r="U39" i="7"/>
  <c r="Y39" i="9"/>
  <c r="U27" i="7"/>
  <c r="Y27" i="9"/>
  <c r="U15" i="7"/>
  <c r="Y15" i="9"/>
  <c r="T331" i="7"/>
  <c r="Z331" i="9"/>
  <c r="T319" i="7"/>
  <c r="Z319" i="9"/>
  <c r="T307" i="7"/>
  <c r="Z307" i="9"/>
  <c r="T295" i="7"/>
  <c r="Z295" i="9"/>
  <c r="T283" i="7"/>
  <c r="Z283" i="9"/>
  <c r="T271" i="7"/>
  <c r="Z271" i="9"/>
  <c r="T259" i="7"/>
  <c r="Z259" i="9"/>
  <c r="T247" i="7"/>
  <c r="Z247" i="9"/>
  <c r="T235" i="7"/>
  <c r="Z235" i="9"/>
  <c r="T223" i="7"/>
  <c r="Z223" i="9"/>
  <c r="T211" i="7"/>
  <c r="Z211" i="9"/>
  <c r="T199" i="7"/>
  <c r="Z199" i="9"/>
  <c r="T187" i="7"/>
  <c r="Z187" i="9"/>
  <c r="T175" i="7"/>
  <c r="Z175" i="9"/>
  <c r="T163" i="7"/>
  <c r="Z163" i="9"/>
  <c r="T151" i="7"/>
  <c r="Z151" i="9"/>
  <c r="T139" i="7"/>
  <c r="Z139" i="9"/>
  <c r="T127" i="7"/>
  <c r="Z127" i="9"/>
  <c r="T115" i="7"/>
  <c r="Z115" i="9"/>
  <c r="T103" i="7"/>
  <c r="Z103" i="9"/>
  <c r="T91" i="7"/>
  <c r="Z91" i="9"/>
  <c r="T79" i="7"/>
  <c r="Z79" i="9"/>
  <c r="T67" i="7"/>
  <c r="Z67" i="9"/>
  <c r="T55" i="7"/>
  <c r="Z55" i="9"/>
  <c r="T43" i="7"/>
  <c r="Z43" i="9"/>
  <c r="T31" i="7"/>
  <c r="Z31" i="9"/>
  <c r="T19" i="7"/>
  <c r="Z19" i="9"/>
  <c r="T7" i="7"/>
  <c r="Z7" i="9"/>
  <c r="S323" i="7"/>
  <c r="S323" i="8"/>
  <c r="T323" i="8" s="1"/>
  <c r="U323" i="8" s="1"/>
  <c r="V323" i="8" s="1"/>
  <c r="W323" i="8" s="1"/>
  <c r="X323" i="8" s="1"/>
  <c r="Y323" i="8" s="1"/>
  <c r="Z323" i="8" s="1"/>
  <c r="AA323" i="8" s="1"/>
  <c r="AB323" i="8" s="1"/>
  <c r="AC323" i="8" s="1"/>
  <c r="AA323" i="9"/>
  <c r="S311" i="7"/>
  <c r="AA311" i="9"/>
  <c r="S299" i="7"/>
  <c r="AA299" i="9"/>
  <c r="S287" i="7"/>
  <c r="AA287" i="9"/>
  <c r="S275" i="7"/>
  <c r="AA275" i="9"/>
  <c r="S263" i="7"/>
  <c r="S263" i="8"/>
  <c r="T263" i="8" s="1"/>
  <c r="U263" i="8" s="1"/>
  <c r="V263" i="8" s="1"/>
  <c r="W263" i="8" s="1"/>
  <c r="X263" i="8" s="1"/>
  <c r="Y263" i="8" s="1"/>
  <c r="Z263" i="8" s="1"/>
  <c r="AA263" i="8" s="1"/>
  <c r="AB263" i="8" s="1"/>
  <c r="AC263" i="8" s="1"/>
  <c r="AA263" i="9"/>
  <c r="S251" i="7"/>
  <c r="AA251" i="9"/>
  <c r="S239" i="7"/>
  <c r="AA239" i="9"/>
  <c r="S227" i="7"/>
  <c r="AA227" i="9"/>
  <c r="S215" i="7"/>
  <c r="AA215" i="9"/>
  <c r="S203" i="7"/>
  <c r="AA203" i="9"/>
  <c r="S191" i="7"/>
  <c r="AA191" i="9"/>
  <c r="S179" i="7"/>
  <c r="AA179" i="9"/>
  <c r="S167" i="7"/>
  <c r="AA167" i="9"/>
  <c r="S155" i="7"/>
  <c r="AA155" i="9"/>
  <c r="S143" i="7"/>
  <c r="AA143" i="9"/>
  <c r="S131" i="7"/>
  <c r="AA131" i="9"/>
  <c r="S119" i="7"/>
  <c r="AA119" i="9"/>
  <c r="S107" i="7"/>
  <c r="S107" i="8"/>
  <c r="T107" i="8" s="1"/>
  <c r="U107" i="8" s="1"/>
  <c r="V107" i="8" s="1"/>
  <c r="W107" i="8" s="1"/>
  <c r="X107" i="8" s="1"/>
  <c r="Y107" i="8" s="1"/>
  <c r="Z107" i="8" s="1"/>
  <c r="AA107" i="8" s="1"/>
  <c r="AB107" i="8" s="1"/>
  <c r="AC107" i="8" s="1"/>
  <c r="AA107" i="9"/>
  <c r="S95" i="7"/>
  <c r="AA95" i="9"/>
  <c r="S83" i="7"/>
  <c r="AA83" i="9"/>
  <c r="S71" i="7"/>
  <c r="AA71" i="9"/>
  <c r="S59" i="7"/>
  <c r="AA59" i="9"/>
  <c r="S47" i="7"/>
  <c r="AA47" i="9"/>
  <c r="S35" i="7"/>
  <c r="AA35" i="9"/>
  <c r="S23" i="7"/>
  <c r="AA23" i="9"/>
  <c r="S11" i="7"/>
  <c r="AA11" i="9"/>
  <c r="R327" i="7"/>
  <c r="AB327" i="9"/>
  <c r="R315" i="7"/>
  <c r="R315" i="8"/>
  <c r="S315" i="8" s="1"/>
  <c r="T315" i="8" s="1"/>
  <c r="U315" i="8" s="1"/>
  <c r="V315" i="8" s="1"/>
  <c r="W315" i="8" s="1"/>
  <c r="X315" i="8" s="1"/>
  <c r="Y315" i="8" s="1"/>
  <c r="Z315" i="8" s="1"/>
  <c r="AA315" i="8" s="1"/>
  <c r="AB315" i="8" s="1"/>
  <c r="AC315" i="8" s="1"/>
  <c r="AB315" i="9"/>
  <c r="R303" i="7"/>
  <c r="R303" i="8"/>
  <c r="S303" i="8" s="1"/>
  <c r="T303" i="8" s="1"/>
  <c r="U303" i="8" s="1"/>
  <c r="V303" i="8" s="1"/>
  <c r="W303" i="8" s="1"/>
  <c r="X303" i="8" s="1"/>
  <c r="Y303" i="8" s="1"/>
  <c r="Z303" i="8" s="1"/>
  <c r="AA303" i="8" s="1"/>
  <c r="AB303" i="8" s="1"/>
  <c r="AC303" i="8" s="1"/>
  <c r="AB303" i="9"/>
  <c r="R291" i="7"/>
  <c r="R291" i="8"/>
  <c r="S291" i="8" s="1"/>
  <c r="T291" i="8" s="1"/>
  <c r="U291" i="8" s="1"/>
  <c r="V291" i="8" s="1"/>
  <c r="W291" i="8" s="1"/>
  <c r="X291" i="8" s="1"/>
  <c r="Y291" i="8" s="1"/>
  <c r="Z291" i="8" s="1"/>
  <c r="AA291" i="8" s="1"/>
  <c r="AB291" i="8" s="1"/>
  <c r="AC291" i="8" s="1"/>
  <c r="AB291" i="9"/>
  <c r="R279" i="7"/>
  <c r="AB279" i="9"/>
  <c r="R267" i="7"/>
  <c r="AB267" i="9"/>
  <c r="R255" i="7"/>
  <c r="AB255" i="9"/>
  <c r="R243" i="7"/>
  <c r="AB243" i="9"/>
  <c r="R231" i="7"/>
  <c r="R231" i="8"/>
  <c r="S231" i="8" s="1"/>
  <c r="T231" i="8" s="1"/>
  <c r="U231" i="8" s="1"/>
  <c r="V231" i="8" s="1"/>
  <c r="W231" i="8" s="1"/>
  <c r="X231" i="8" s="1"/>
  <c r="Y231" i="8" s="1"/>
  <c r="Z231" i="8" s="1"/>
  <c r="AA231" i="8" s="1"/>
  <c r="AB231" i="8" s="1"/>
  <c r="AC231" i="8" s="1"/>
  <c r="AB231" i="9"/>
  <c r="R219" i="7"/>
  <c r="R219" i="8"/>
  <c r="S219" i="8" s="1"/>
  <c r="T219" i="8" s="1"/>
  <c r="U219" i="8" s="1"/>
  <c r="V219" i="8" s="1"/>
  <c r="W219" i="8" s="1"/>
  <c r="X219" i="8" s="1"/>
  <c r="Y219" i="8" s="1"/>
  <c r="Z219" i="8" s="1"/>
  <c r="AA219" i="8" s="1"/>
  <c r="AB219" i="8" s="1"/>
  <c r="AC219" i="8" s="1"/>
  <c r="AB219" i="9"/>
  <c r="R207" i="7"/>
  <c r="R207" i="8"/>
  <c r="S207" i="8" s="1"/>
  <c r="T207" i="8" s="1"/>
  <c r="U207" i="8" s="1"/>
  <c r="V207" i="8" s="1"/>
  <c r="W207" i="8" s="1"/>
  <c r="X207" i="8" s="1"/>
  <c r="Y207" i="8" s="1"/>
  <c r="Z207" i="8" s="1"/>
  <c r="AA207" i="8" s="1"/>
  <c r="AB207" i="8" s="1"/>
  <c r="AC207" i="8" s="1"/>
  <c r="AB207" i="9"/>
  <c r="R195" i="7"/>
  <c r="R195" i="8"/>
  <c r="S195" i="8" s="1"/>
  <c r="T195" i="8" s="1"/>
  <c r="U195" i="8" s="1"/>
  <c r="V195" i="8" s="1"/>
  <c r="W195" i="8" s="1"/>
  <c r="X195" i="8" s="1"/>
  <c r="Y195" i="8" s="1"/>
  <c r="Z195" i="8" s="1"/>
  <c r="AA195" i="8" s="1"/>
  <c r="AB195" i="8" s="1"/>
  <c r="AC195" i="8" s="1"/>
  <c r="AB195" i="9"/>
  <c r="R183" i="7"/>
  <c r="R183" i="8"/>
  <c r="S183" i="8" s="1"/>
  <c r="T183" i="8" s="1"/>
  <c r="U183" i="8" s="1"/>
  <c r="V183" i="8" s="1"/>
  <c r="W183" i="8" s="1"/>
  <c r="X183" i="8" s="1"/>
  <c r="Y183" i="8" s="1"/>
  <c r="Z183" i="8" s="1"/>
  <c r="AA183" i="8" s="1"/>
  <c r="AB183" i="8" s="1"/>
  <c r="AC183" i="8" s="1"/>
  <c r="AB183" i="9"/>
  <c r="R171" i="7"/>
  <c r="R171" i="8"/>
  <c r="S171" i="8" s="1"/>
  <c r="T171" i="8" s="1"/>
  <c r="U171" i="8" s="1"/>
  <c r="V171" i="8" s="1"/>
  <c r="W171" i="8" s="1"/>
  <c r="X171" i="8" s="1"/>
  <c r="Y171" i="8" s="1"/>
  <c r="Z171" i="8" s="1"/>
  <c r="AA171" i="8" s="1"/>
  <c r="AB171" i="8" s="1"/>
  <c r="AC171" i="8" s="1"/>
  <c r="AB171" i="9"/>
  <c r="R159" i="7"/>
  <c r="R159" i="8"/>
  <c r="S159" i="8" s="1"/>
  <c r="T159" i="8" s="1"/>
  <c r="U159" i="8" s="1"/>
  <c r="V159" i="8" s="1"/>
  <c r="W159" i="8" s="1"/>
  <c r="X159" i="8" s="1"/>
  <c r="Y159" i="8" s="1"/>
  <c r="Z159" i="8" s="1"/>
  <c r="AA159" i="8" s="1"/>
  <c r="AB159" i="8" s="1"/>
  <c r="AC159" i="8" s="1"/>
  <c r="AB159" i="9"/>
  <c r="R147" i="7"/>
  <c r="R147" i="8"/>
  <c r="S147" i="8" s="1"/>
  <c r="T147" i="8" s="1"/>
  <c r="U147" i="8" s="1"/>
  <c r="V147" i="8" s="1"/>
  <c r="W147" i="8" s="1"/>
  <c r="X147" i="8" s="1"/>
  <c r="Y147" i="8" s="1"/>
  <c r="Z147" i="8" s="1"/>
  <c r="AA147" i="8" s="1"/>
  <c r="AB147" i="8" s="1"/>
  <c r="AC147" i="8" s="1"/>
  <c r="AB147" i="9"/>
  <c r="R135" i="7"/>
  <c r="R135" i="8"/>
  <c r="S135" i="8" s="1"/>
  <c r="T135" i="8" s="1"/>
  <c r="U135" i="8" s="1"/>
  <c r="V135" i="8" s="1"/>
  <c r="W135" i="8" s="1"/>
  <c r="X135" i="8" s="1"/>
  <c r="Y135" i="8" s="1"/>
  <c r="Z135" i="8" s="1"/>
  <c r="AA135" i="8" s="1"/>
  <c r="AB135" i="8" s="1"/>
  <c r="AC135" i="8" s="1"/>
  <c r="AB135" i="9"/>
  <c r="R123" i="7"/>
  <c r="R123" i="8"/>
  <c r="S123" i="8" s="1"/>
  <c r="T123" i="8" s="1"/>
  <c r="U123" i="8" s="1"/>
  <c r="V123" i="8" s="1"/>
  <c r="W123" i="8" s="1"/>
  <c r="X123" i="8" s="1"/>
  <c r="Y123" i="8" s="1"/>
  <c r="Z123" i="8" s="1"/>
  <c r="AA123" i="8" s="1"/>
  <c r="AB123" i="8" s="1"/>
  <c r="AC123" i="8" s="1"/>
  <c r="AB123" i="9"/>
  <c r="R111" i="7"/>
  <c r="AB111" i="9"/>
  <c r="R99" i="7"/>
  <c r="R99" i="8"/>
  <c r="S99" i="8" s="1"/>
  <c r="T99" i="8" s="1"/>
  <c r="U99" i="8" s="1"/>
  <c r="V99" i="8" s="1"/>
  <c r="W99" i="8" s="1"/>
  <c r="X99" i="8" s="1"/>
  <c r="Y99" i="8" s="1"/>
  <c r="Z99" i="8" s="1"/>
  <c r="AA99" i="8" s="1"/>
  <c r="AB99" i="8" s="1"/>
  <c r="AC99" i="8" s="1"/>
  <c r="AB99" i="9"/>
  <c r="R87" i="7"/>
  <c r="R87" i="8"/>
  <c r="S87" i="8" s="1"/>
  <c r="T87" i="8" s="1"/>
  <c r="U87" i="8" s="1"/>
  <c r="V87" i="8" s="1"/>
  <c r="W87" i="8" s="1"/>
  <c r="X87" i="8" s="1"/>
  <c r="Y87" i="8" s="1"/>
  <c r="Z87" i="8" s="1"/>
  <c r="AA87" i="8" s="1"/>
  <c r="AB87" i="8" s="1"/>
  <c r="AC87" i="8" s="1"/>
  <c r="AB87" i="9"/>
  <c r="R75" i="7"/>
  <c r="R75" i="8"/>
  <c r="S75" i="8" s="1"/>
  <c r="T75" i="8" s="1"/>
  <c r="U75" i="8" s="1"/>
  <c r="V75" i="8" s="1"/>
  <c r="W75" i="8" s="1"/>
  <c r="X75" i="8" s="1"/>
  <c r="Y75" i="8" s="1"/>
  <c r="Z75" i="8" s="1"/>
  <c r="AA75" i="8" s="1"/>
  <c r="AB75" i="8" s="1"/>
  <c r="AC75" i="8" s="1"/>
  <c r="AB75" i="9"/>
  <c r="R63" i="7"/>
  <c r="R63" i="8"/>
  <c r="S63" i="8" s="1"/>
  <c r="T63" i="8" s="1"/>
  <c r="U63" i="8" s="1"/>
  <c r="V63" i="8" s="1"/>
  <c r="W63" i="8" s="1"/>
  <c r="X63" i="8" s="1"/>
  <c r="Y63" i="8" s="1"/>
  <c r="Z63" i="8" s="1"/>
  <c r="AA63" i="8" s="1"/>
  <c r="AB63" i="8" s="1"/>
  <c r="AC63" i="8" s="1"/>
  <c r="AB63" i="9"/>
  <c r="R51" i="7"/>
  <c r="R51" i="8"/>
  <c r="S51" i="8" s="1"/>
  <c r="T51" i="8" s="1"/>
  <c r="U51" i="8" s="1"/>
  <c r="V51" i="8" s="1"/>
  <c r="W51" i="8" s="1"/>
  <c r="X51" i="8" s="1"/>
  <c r="Y51" i="8" s="1"/>
  <c r="Z51" i="8" s="1"/>
  <c r="AA51" i="8" s="1"/>
  <c r="AB51" i="8" s="1"/>
  <c r="AC51" i="8" s="1"/>
  <c r="AB51" i="9"/>
  <c r="R39" i="7"/>
  <c r="R39" i="8"/>
  <c r="S39" i="8" s="1"/>
  <c r="T39" i="8" s="1"/>
  <c r="U39" i="8" s="1"/>
  <c r="V39" i="8" s="1"/>
  <c r="W39" i="8" s="1"/>
  <c r="X39" i="8" s="1"/>
  <c r="Y39" i="8" s="1"/>
  <c r="Z39" i="8" s="1"/>
  <c r="AA39" i="8" s="1"/>
  <c r="AB39" i="8" s="1"/>
  <c r="AC39" i="8" s="1"/>
  <c r="AB39" i="9"/>
  <c r="R27" i="7"/>
  <c r="R27" i="8"/>
  <c r="S27" i="8" s="1"/>
  <c r="T27" i="8" s="1"/>
  <c r="U27" i="8" s="1"/>
  <c r="V27" i="8" s="1"/>
  <c r="W27" i="8" s="1"/>
  <c r="X27" i="8" s="1"/>
  <c r="Y27" i="8" s="1"/>
  <c r="Z27" i="8" s="1"/>
  <c r="AA27" i="8" s="1"/>
  <c r="AB27" i="8" s="1"/>
  <c r="AC27" i="8" s="1"/>
  <c r="AB27" i="9"/>
  <c r="R15" i="7"/>
  <c r="R15" i="8"/>
  <c r="S15" i="8" s="1"/>
  <c r="T15" i="8" s="1"/>
  <c r="U15" i="8" s="1"/>
  <c r="V15" i="8" s="1"/>
  <c r="W15" i="8" s="1"/>
  <c r="X15" i="8" s="1"/>
  <c r="Y15" i="8" s="1"/>
  <c r="Z15" i="8" s="1"/>
  <c r="AA15" i="8" s="1"/>
  <c r="AB15" i="8" s="1"/>
  <c r="AC15" i="8" s="1"/>
  <c r="AB15" i="9"/>
  <c r="Q331" i="7"/>
  <c r="Q331" i="8"/>
  <c r="R331" i="8" s="1"/>
  <c r="S331" i="8" s="1"/>
  <c r="T331" i="8" s="1"/>
  <c r="U331" i="8" s="1"/>
  <c r="V331" i="8" s="1"/>
  <c r="W331" i="8" s="1"/>
  <c r="X331" i="8" s="1"/>
  <c r="Y331" i="8" s="1"/>
  <c r="Z331" i="8" s="1"/>
  <c r="AA331" i="8" s="1"/>
  <c r="AB331" i="8" s="1"/>
  <c r="AC331" i="8" s="1"/>
  <c r="AC331" i="9"/>
  <c r="Q319" i="7"/>
  <c r="Q319" i="8"/>
  <c r="R319" i="8" s="1"/>
  <c r="S319" i="8" s="1"/>
  <c r="T319" i="8" s="1"/>
  <c r="U319" i="8" s="1"/>
  <c r="V319" i="8" s="1"/>
  <c r="W319" i="8" s="1"/>
  <c r="X319" i="8" s="1"/>
  <c r="Y319" i="8" s="1"/>
  <c r="Z319" i="8" s="1"/>
  <c r="AA319" i="8" s="1"/>
  <c r="AB319" i="8" s="1"/>
  <c r="AC319" i="8" s="1"/>
  <c r="AC319" i="9"/>
  <c r="Q307" i="7"/>
  <c r="Q307" i="8"/>
  <c r="R307" i="8" s="1"/>
  <c r="S307" i="8" s="1"/>
  <c r="T307" i="8" s="1"/>
  <c r="U307" i="8" s="1"/>
  <c r="V307" i="8" s="1"/>
  <c r="W307" i="8" s="1"/>
  <c r="X307" i="8" s="1"/>
  <c r="Y307" i="8" s="1"/>
  <c r="Z307" i="8" s="1"/>
  <c r="AA307" i="8" s="1"/>
  <c r="AB307" i="8" s="1"/>
  <c r="AC307" i="8" s="1"/>
  <c r="AC307" i="9"/>
  <c r="Q295" i="7"/>
  <c r="Q295" i="8"/>
  <c r="R295" i="8" s="1"/>
  <c r="S295" i="8" s="1"/>
  <c r="T295" i="8" s="1"/>
  <c r="U295" i="8" s="1"/>
  <c r="V295" i="8" s="1"/>
  <c r="W295" i="8" s="1"/>
  <c r="X295" i="8" s="1"/>
  <c r="Y295" i="8" s="1"/>
  <c r="Z295" i="8" s="1"/>
  <c r="AA295" i="8" s="1"/>
  <c r="AB295" i="8" s="1"/>
  <c r="AC295" i="8" s="1"/>
  <c r="AC295" i="9"/>
  <c r="Q283" i="7"/>
  <c r="Q283" i="8"/>
  <c r="R283" i="8" s="1"/>
  <c r="S283" i="8" s="1"/>
  <c r="T283" i="8" s="1"/>
  <c r="U283" i="8" s="1"/>
  <c r="V283" i="8" s="1"/>
  <c r="W283" i="8" s="1"/>
  <c r="X283" i="8" s="1"/>
  <c r="Y283" i="8" s="1"/>
  <c r="Z283" i="8" s="1"/>
  <c r="AA283" i="8" s="1"/>
  <c r="AB283" i="8" s="1"/>
  <c r="AC283" i="8" s="1"/>
  <c r="AC283" i="9"/>
  <c r="Q271" i="7"/>
  <c r="Q271" i="8"/>
  <c r="R271" i="8" s="1"/>
  <c r="S271" i="8" s="1"/>
  <c r="T271" i="8" s="1"/>
  <c r="U271" i="8" s="1"/>
  <c r="V271" i="8" s="1"/>
  <c r="W271" i="8" s="1"/>
  <c r="X271" i="8" s="1"/>
  <c r="Y271" i="8" s="1"/>
  <c r="Z271" i="8" s="1"/>
  <c r="AA271" i="8" s="1"/>
  <c r="AB271" i="8" s="1"/>
  <c r="AC271" i="8" s="1"/>
  <c r="AC271" i="9"/>
  <c r="Q259" i="7"/>
  <c r="Q259" i="8"/>
  <c r="R259" i="8" s="1"/>
  <c r="S259" i="8" s="1"/>
  <c r="T259" i="8" s="1"/>
  <c r="U259" i="8" s="1"/>
  <c r="V259" i="8" s="1"/>
  <c r="W259" i="8" s="1"/>
  <c r="X259" i="8" s="1"/>
  <c r="Y259" i="8" s="1"/>
  <c r="Z259" i="8" s="1"/>
  <c r="AA259" i="8" s="1"/>
  <c r="AB259" i="8" s="1"/>
  <c r="AC259" i="8" s="1"/>
  <c r="AC259" i="9"/>
  <c r="Q247" i="7"/>
  <c r="Q247" i="8"/>
  <c r="R247" i="8" s="1"/>
  <c r="S247" i="8" s="1"/>
  <c r="T247" i="8" s="1"/>
  <c r="U247" i="8" s="1"/>
  <c r="V247" i="8" s="1"/>
  <c r="W247" i="8" s="1"/>
  <c r="X247" i="8" s="1"/>
  <c r="Y247" i="8" s="1"/>
  <c r="Z247" i="8" s="1"/>
  <c r="AA247" i="8" s="1"/>
  <c r="AB247" i="8" s="1"/>
  <c r="AC247" i="8" s="1"/>
  <c r="AC247" i="9"/>
  <c r="Q235" i="7"/>
  <c r="Q235" i="8"/>
  <c r="R235" i="8" s="1"/>
  <c r="S235" i="8" s="1"/>
  <c r="T235" i="8" s="1"/>
  <c r="U235" i="8" s="1"/>
  <c r="V235" i="8" s="1"/>
  <c r="W235" i="8" s="1"/>
  <c r="X235" i="8" s="1"/>
  <c r="Y235" i="8" s="1"/>
  <c r="Z235" i="8" s="1"/>
  <c r="AA235" i="8" s="1"/>
  <c r="AB235" i="8" s="1"/>
  <c r="AC235" i="8" s="1"/>
  <c r="AC235" i="9"/>
  <c r="Q223" i="7"/>
  <c r="Q223" i="8"/>
  <c r="R223" i="8" s="1"/>
  <c r="S223" i="8" s="1"/>
  <c r="T223" i="8" s="1"/>
  <c r="U223" i="8" s="1"/>
  <c r="V223" i="8" s="1"/>
  <c r="W223" i="8" s="1"/>
  <c r="X223" i="8" s="1"/>
  <c r="Y223" i="8" s="1"/>
  <c r="Z223" i="8" s="1"/>
  <c r="AA223" i="8" s="1"/>
  <c r="AB223" i="8" s="1"/>
  <c r="AC223" i="8" s="1"/>
  <c r="AC223" i="9"/>
  <c r="Q211" i="7"/>
  <c r="Q211" i="8"/>
  <c r="R211" i="8" s="1"/>
  <c r="S211" i="8" s="1"/>
  <c r="T211" i="8" s="1"/>
  <c r="U211" i="8" s="1"/>
  <c r="V211" i="8" s="1"/>
  <c r="W211" i="8" s="1"/>
  <c r="X211" i="8" s="1"/>
  <c r="Y211" i="8" s="1"/>
  <c r="Z211" i="8" s="1"/>
  <c r="AA211" i="8" s="1"/>
  <c r="AB211" i="8" s="1"/>
  <c r="AC211" i="8" s="1"/>
  <c r="AC211" i="9"/>
  <c r="Q199" i="7"/>
  <c r="Q199" i="8"/>
  <c r="R199" i="8" s="1"/>
  <c r="S199" i="8" s="1"/>
  <c r="T199" i="8" s="1"/>
  <c r="U199" i="8" s="1"/>
  <c r="V199" i="8" s="1"/>
  <c r="W199" i="8" s="1"/>
  <c r="X199" i="8" s="1"/>
  <c r="Y199" i="8" s="1"/>
  <c r="Z199" i="8" s="1"/>
  <c r="AA199" i="8" s="1"/>
  <c r="AB199" i="8" s="1"/>
  <c r="AC199" i="8" s="1"/>
  <c r="AC199" i="9"/>
  <c r="Q187" i="7"/>
  <c r="Q187" i="8"/>
  <c r="R187" i="8" s="1"/>
  <c r="S187" i="8" s="1"/>
  <c r="T187" i="8" s="1"/>
  <c r="U187" i="8" s="1"/>
  <c r="V187" i="8" s="1"/>
  <c r="W187" i="8" s="1"/>
  <c r="X187" i="8" s="1"/>
  <c r="Y187" i="8" s="1"/>
  <c r="Z187" i="8" s="1"/>
  <c r="AA187" i="8" s="1"/>
  <c r="AB187" i="8" s="1"/>
  <c r="AC187" i="8" s="1"/>
  <c r="AC187" i="9"/>
  <c r="Q175" i="7"/>
  <c r="Q175" i="8"/>
  <c r="R175" i="8" s="1"/>
  <c r="S175" i="8" s="1"/>
  <c r="T175" i="8" s="1"/>
  <c r="U175" i="8" s="1"/>
  <c r="V175" i="8" s="1"/>
  <c r="W175" i="8" s="1"/>
  <c r="X175" i="8" s="1"/>
  <c r="Y175" i="8" s="1"/>
  <c r="Z175" i="8" s="1"/>
  <c r="AA175" i="8" s="1"/>
  <c r="AB175" i="8" s="1"/>
  <c r="AC175" i="8" s="1"/>
  <c r="AC175" i="9"/>
  <c r="Q163" i="7"/>
  <c r="Q163" i="8"/>
  <c r="R163" i="8" s="1"/>
  <c r="S163" i="8" s="1"/>
  <c r="T163" i="8" s="1"/>
  <c r="U163" i="8" s="1"/>
  <c r="V163" i="8" s="1"/>
  <c r="W163" i="8" s="1"/>
  <c r="X163" i="8" s="1"/>
  <c r="Y163" i="8" s="1"/>
  <c r="Z163" i="8" s="1"/>
  <c r="AA163" i="8" s="1"/>
  <c r="AB163" i="8" s="1"/>
  <c r="AC163" i="8" s="1"/>
  <c r="AC163" i="9"/>
  <c r="Q151" i="7"/>
  <c r="Q151" i="8"/>
  <c r="R151" i="8" s="1"/>
  <c r="S151" i="8" s="1"/>
  <c r="T151" i="8" s="1"/>
  <c r="U151" i="8" s="1"/>
  <c r="V151" i="8" s="1"/>
  <c r="W151" i="8" s="1"/>
  <c r="X151" i="8" s="1"/>
  <c r="Y151" i="8" s="1"/>
  <c r="Z151" i="8" s="1"/>
  <c r="AA151" i="8" s="1"/>
  <c r="AB151" i="8" s="1"/>
  <c r="AC151" i="8" s="1"/>
  <c r="AC151" i="9"/>
  <c r="Q139" i="7"/>
  <c r="Q139" i="8"/>
  <c r="R139" i="8" s="1"/>
  <c r="S139" i="8" s="1"/>
  <c r="T139" i="8" s="1"/>
  <c r="U139" i="8" s="1"/>
  <c r="V139" i="8" s="1"/>
  <c r="W139" i="8" s="1"/>
  <c r="X139" i="8" s="1"/>
  <c r="Y139" i="8" s="1"/>
  <c r="Z139" i="8" s="1"/>
  <c r="AA139" i="8" s="1"/>
  <c r="AB139" i="8" s="1"/>
  <c r="AC139" i="8" s="1"/>
  <c r="AC139" i="9"/>
  <c r="Q127" i="7"/>
  <c r="Q127" i="8"/>
  <c r="R127" i="8" s="1"/>
  <c r="S127" i="8" s="1"/>
  <c r="T127" i="8" s="1"/>
  <c r="U127" i="8" s="1"/>
  <c r="V127" i="8" s="1"/>
  <c r="W127" i="8" s="1"/>
  <c r="X127" i="8" s="1"/>
  <c r="Y127" i="8" s="1"/>
  <c r="Z127" i="8" s="1"/>
  <c r="AA127" i="8" s="1"/>
  <c r="AB127" i="8" s="1"/>
  <c r="AC127" i="8" s="1"/>
  <c r="AC127" i="9"/>
  <c r="Q115" i="7"/>
  <c r="Q115" i="8"/>
  <c r="R115" i="8" s="1"/>
  <c r="S115" i="8" s="1"/>
  <c r="T115" i="8" s="1"/>
  <c r="U115" i="8" s="1"/>
  <c r="V115" i="8" s="1"/>
  <c r="W115" i="8" s="1"/>
  <c r="X115" i="8" s="1"/>
  <c r="Y115" i="8" s="1"/>
  <c r="Z115" i="8" s="1"/>
  <c r="AA115" i="8" s="1"/>
  <c r="AB115" i="8" s="1"/>
  <c r="AC115" i="8" s="1"/>
  <c r="AC115" i="9"/>
  <c r="Q103" i="7"/>
  <c r="Q103" i="8"/>
  <c r="R103" i="8" s="1"/>
  <c r="S103" i="8" s="1"/>
  <c r="T103" i="8" s="1"/>
  <c r="U103" i="8" s="1"/>
  <c r="V103" i="8" s="1"/>
  <c r="W103" i="8" s="1"/>
  <c r="X103" i="8" s="1"/>
  <c r="Y103" i="8" s="1"/>
  <c r="Z103" i="8" s="1"/>
  <c r="AA103" i="8" s="1"/>
  <c r="AB103" i="8" s="1"/>
  <c r="AC103" i="8" s="1"/>
  <c r="AC103" i="9"/>
  <c r="Q91" i="7"/>
  <c r="Q91" i="8"/>
  <c r="R91" i="8" s="1"/>
  <c r="S91" i="8" s="1"/>
  <c r="T91" i="8" s="1"/>
  <c r="U91" i="8" s="1"/>
  <c r="V91" i="8" s="1"/>
  <c r="W91" i="8" s="1"/>
  <c r="X91" i="8" s="1"/>
  <c r="Y91" i="8" s="1"/>
  <c r="Z91" i="8" s="1"/>
  <c r="AA91" i="8" s="1"/>
  <c r="AB91" i="8" s="1"/>
  <c r="AC91" i="8" s="1"/>
  <c r="AC91" i="9"/>
  <c r="Q79" i="7"/>
  <c r="Q79" i="8"/>
  <c r="R79" i="8" s="1"/>
  <c r="S79" i="8" s="1"/>
  <c r="T79" i="8" s="1"/>
  <c r="U79" i="8" s="1"/>
  <c r="V79" i="8" s="1"/>
  <c r="W79" i="8" s="1"/>
  <c r="X79" i="8" s="1"/>
  <c r="Y79" i="8" s="1"/>
  <c r="Z79" i="8" s="1"/>
  <c r="AA79" i="8" s="1"/>
  <c r="AB79" i="8" s="1"/>
  <c r="AC79" i="8" s="1"/>
  <c r="AC79" i="9"/>
  <c r="Q67" i="7"/>
  <c r="Q67" i="8"/>
  <c r="R67" i="8" s="1"/>
  <c r="S67" i="8" s="1"/>
  <c r="T67" i="8" s="1"/>
  <c r="U67" i="8" s="1"/>
  <c r="V67" i="8" s="1"/>
  <c r="W67" i="8" s="1"/>
  <c r="X67" i="8" s="1"/>
  <c r="Y67" i="8" s="1"/>
  <c r="Z67" i="8" s="1"/>
  <c r="AA67" i="8" s="1"/>
  <c r="AB67" i="8" s="1"/>
  <c r="AC67" i="8" s="1"/>
  <c r="AC67" i="9"/>
  <c r="Q55" i="7"/>
  <c r="Q55" i="8"/>
  <c r="R55" i="8" s="1"/>
  <c r="S55" i="8" s="1"/>
  <c r="T55" i="8" s="1"/>
  <c r="U55" i="8" s="1"/>
  <c r="V55" i="8" s="1"/>
  <c r="W55" i="8" s="1"/>
  <c r="X55" i="8" s="1"/>
  <c r="Y55" i="8" s="1"/>
  <c r="Z55" i="8" s="1"/>
  <c r="AA55" i="8" s="1"/>
  <c r="AB55" i="8" s="1"/>
  <c r="AC55" i="8" s="1"/>
  <c r="AC55" i="9"/>
  <c r="Q43" i="7"/>
  <c r="Q43" i="8"/>
  <c r="R43" i="8" s="1"/>
  <c r="S43" i="8" s="1"/>
  <c r="T43" i="8" s="1"/>
  <c r="U43" i="8" s="1"/>
  <c r="V43" i="8" s="1"/>
  <c r="W43" i="8" s="1"/>
  <c r="X43" i="8" s="1"/>
  <c r="Y43" i="8" s="1"/>
  <c r="Z43" i="8" s="1"/>
  <c r="AA43" i="8" s="1"/>
  <c r="AB43" i="8" s="1"/>
  <c r="AC43" i="8" s="1"/>
  <c r="AC43" i="9"/>
  <c r="Q31" i="7"/>
  <c r="Q31" i="8"/>
  <c r="R31" i="8" s="1"/>
  <c r="S31" i="8" s="1"/>
  <c r="T31" i="8" s="1"/>
  <c r="U31" i="8" s="1"/>
  <c r="V31" i="8" s="1"/>
  <c r="W31" i="8" s="1"/>
  <c r="X31" i="8" s="1"/>
  <c r="Y31" i="8" s="1"/>
  <c r="Z31" i="8" s="1"/>
  <c r="AA31" i="8" s="1"/>
  <c r="AB31" i="8" s="1"/>
  <c r="AC31" i="8" s="1"/>
  <c r="AC31" i="9"/>
  <c r="Q19" i="7"/>
  <c r="Q19" i="8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C19" i="9"/>
  <c r="Q7" i="7"/>
  <c r="Q7" i="8"/>
  <c r="R7" i="8" s="1"/>
  <c r="S7" i="8" s="1"/>
  <c r="T7" i="8" s="1"/>
  <c r="U7" i="8" s="1"/>
  <c r="V7" i="8" s="1"/>
  <c r="W7" i="8" s="1"/>
  <c r="X7" i="8" s="1"/>
  <c r="Y7" i="8" s="1"/>
  <c r="Z7" i="8" s="1"/>
  <c r="AA7" i="8" s="1"/>
  <c r="AB7" i="8" s="1"/>
  <c r="AC7" i="8" s="1"/>
  <c r="AC7" i="9"/>
  <c r="BB337" i="13"/>
  <c r="AO337" i="13"/>
  <c r="BB337" i="12"/>
  <c r="AO337" i="12"/>
  <c r="BB337" i="11"/>
  <c r="AO337" i="11"/>
  <c r="AX344" i="13"/>
  <c r="AK344" i="13"/>
  <c r="AX344" i="12"/>
  <c r="AK344" i="12"/>
  <c r="AX344" i="11"/>
  <c r="AK344" i="11"/>
  <c r="BC358" i="13"/>
  <c r="AP358" i="13"/>
  <c r="AP358" i="12"/>
  <c r="BC358" i="12"/>
  <c r="BC358" i="11"/>
  <c r="AP358" i="11"/>
  <c r="Z337" i="13"/>
  <c r="M337" i="13"/>
  <c r="Z337" i="12"/>
  <c r="M337" i="12"/>
  <c r="Z337" i="11"/>
  <c r="M337" i="11"/>
  <c r="Y356" i="13"/>
  <c r="L356" i="13"/>
  <c r="L356" i="12"/>
  <c r="Y356" i="12"/>
  <c r="Y356" i="11"/>
  <c r="L356" i="11"/>
  <c r="AW341" i="13"/>
  <c r="AJ341" i="13"/>
  <c r="AW341" i="12"/>
  <c r="AJ341" i="12"/>
  <c r="AW341" i="11"/>
  <c r="AJ341" i="11"/>
  <c r="Z343" i="13"/>
  <c r="M343" i="13"/>
  <c r="M343" i="12"/>
  <c r="Z343" i="12"/>
  <c r="Z343" i="11"/>
  <c r="M343" i="11"/>
  <c r="W353" i="13"/>
  <c r="J353" i="13"/>
  <c r="W353" i="12"/>
  <c r="J353" i="12"/>
  <c r="J353" i="11"/>
  <c r="W353" i="11"/>
  <c r="J342" i="13"/>
  <c r="W342" i="13"/>
  <c r="W342" i="12"/>
  <c r="J342" i="12"/>
  <c r="W342" i="11"/>
  <c r="J342" i="11"/>
  <c r="AZ355" i="13"/>
  <c r="AM355" i="13"/>
  <c r="AM355" i="12"/>
  <c r="AZ355" i="12"/>
  <c r="AZ355" i="11"/>
  <c r="AM355" i="11"/>
  <c r="V350" i="13"/>
  <c r="I350" i="13"/>
  <c r="V350" i="12"/>
  <c r="I350" i="12"/>
  <c r="V350" i="11"/>
  <c r="I350" i="11"/>
  <c r="AR334" i="13"/>
  <c r="AE334" i="13"/>
  <c r="AR334" i="12"/>
  <c r="AE334" i="12"/>
  <c r="AR334" i="11"/>
  <c r="AE334" i="11"/>
  <c r="AV345" i="13"/>
  <c r="AI345" i="13"/>
  <c r="AI345" i="12"/>
  <c r="AV345" i="12"/>
  <c r="AV345" i="11"/>
  <c r="AI345" i="11"/>
  <c r="BA338" i="13"/>
  <c r="AN338" i="13"/>
  <c r="BA338" i="12"/>
  <c r="AN338" i="12"/>
  <c r="BA338" i="11"/>
  <c r="AN338" i="11"/>
  <c r="AS349" i="13"/>
  <c r="AF349" i="13"/>
  <c r="AF349" i="12"/>
  <c r="AS349" i="12"/>
  <c r="AS349" i="11"/>
  <c r="AF349" i="11"/>
  <c r="Z352" i="13"/>
  <c r="M352" i="13"/>
  <c r="M352" i="12"/>
  <c r="Z352" i="12"/>
  <c r="Z352" i="11"/>
  <c r="M352" i="11"/>
  <c r="AZ346" i="13"/>
  <c r="AM346" i="13"/>
  <c r="AZ346" i="12"/>
  <c r="AM346" i="12"/>
  <c r="AZ346" i="11"/>
  <c r="AM346" i="11"/>
  <c r="L340" i="13"/>
  <c r="Y340" i="13"/>
  <c r="Y340" i="12"/>
  <c r="L340" i="12"/>
  <c r="Y340" i="11"/>
  <c r="L340" i="11"/>
  <c r="T340" i="13"/>
  <c r="G340" i="13"/>
  <c r="T340" i="12"/>
  <c r="G340" i="12"/>
  <c r="T340" i="11"/>
  <c r="G340" i="11"/>
  <c r="AK342" i="13"/>
  <c r="AX342" i="13"/>
  <c r="AX342" i="12"/>
  <c r="AK342" i="12"/>
  <c r="AX342" i="11"/>
  <c r="AK342" i="11"/>
  <c r="X348" i="13"/>
  <c r="K348" i="13"/>
  <c r="X348" i="12"/>
  <c r="K348" i="12"/>
  <c r="X348" i="11"/>
  <c r="K348" i="11"/>
  <c r="AO350" i="13"/>
  <c r="BB350" i="13"/>
  <c r="AO350" i="12"/>
  <c r="BB350" i="12"/>
  <c r="BB350" i="11"/>
  <c r="AO350" i="11"/>
  <c r="AB353" i="13"/>
  <c r="O353" i="13"/>
  <c r="O353" i="12"/>
  <c r="AB353" i="12"/>
  <c r="AB353" i="11"/>
  <c r="O353" i="11"/>
  <c r="U348" i="13"/>
  <c r="H348" i="13"/>
  <c r="U348" i="12"/>
  <c r="H348" i="12"/>
  <c r="U348" i="11"/>
  <c r="H348" i="11"/>
  <c r="AQ335" i="13"/>
  <c r="AD335" i="13"/>
  <c r="AQ335" i="12"/>
  <c r="AD335" i="12"/>
  <c r="AQ335" i="11"/>
  <c r="AD335" i="11"/>
  <c r="D344" i="13"/>
  <c r="Q344" i="13"/>
  <c r="Q344" i="12"/>
  <c r="D344" i="12"/>
  <c r="Q344" i="11"/>
  <c r="D344" i="11"/>
  <c r="U349" i="13"/>
  <c r="H349" i="13"/>
  <c r="U349" i="12"/>
  <c r="H349" i="12"/>
  <c r="U349" i="11"/>
  <c r="H349" i="11"/>
  <c r="AY351" i="13"/>
  <c r="AL351" i="13"/>
  <c r="AY351" i="12"/>
  <c r="AL351" i="12"/>
  <c r="AY351" i="11"/>
  <c r="AL351" i="11"/>
  <c r="Y354" i="13"/>
  <c r="L354" i="13"/>
  <c r="L354" i="12"/>
  <c r="Y354" i="12"/>
  <c r="L354" i="11"/>
  <c r="Y354" i="11"/>
  <c r="BC356" i="13"/>
  <c r="AP356" i="13"/>
  <c r="AP356" i="12"/>
  <c r="BC356" i="12"/>
  <c r="BC356" i="11"/>
  <c r="AP356" i="11"/>
  <c r="AC351" i="13"/>
  <c r="P351" i="13"/>
  <c r="P351" i="12"/>
  <c r="AC351" i="12"/>
  <c r="AC351" i="11"/>
  <c r="P351" i="11"/>
  <c r="Z342" i="13"/>
  <c r="M342" i="13"/>
  <c r="Z342" i="12"/>
  <c r="M342" i="12"/>
  <c r="Z342" i="11"/>
  <c r="M342" i="11"/>
  <c r="I346" i="13"/>
  <c r="V346" i="13"/>
  <c r="V346" i="12"/>
  <c r="I346" i="12"/>
  <c r="V346" i="11"/>
  <c r="I346" i="11"/>
  <c r="E350" i="13"/>
  <c r="R350" i="13"/>
  <c r="E350" i="12"/>
  <c r="R350" i="12"/>
  <c r="R350" i="11"/>
  <c r="E350" i="11"/>
  <c r="Z357" i="13"/>
  <c r="M357" i="13"/>
  <c r="M357" i="12"/>
  <c r="Z357" i="12"/>
  <c r="Z357" i="11"/>
  <c r="M357" i="11"/>
  <c r="W346" i="13"/>
  <c r="J346" i="13"/>
  <c r="W346" i="12"/>
  <c r="J346" i="12"/>
  <c r="W346" i="11"/>
  <c r="J346" i="11"/>
  <c r="BA339" i="13"/>
  <c r="AN339" i="13"/>
  <c r="BA339" i="12"/>
  <c r="AN339" i="12"/>
  <c r="BA339" i="11"/>
  <c r="AN339" i="11"/>
  <c r="AS356" i="13"/>
  <c r="AF356" i="13"/>
  <c r="AF356" i="12"/>
  <c r="AS356" i="12"/>
  <c r="AS356" i="11"/>
  <c r="AF356" i="11"/>
  <c r="AB334" i="13"/>
  <c r="O334" i="13"/>
  <c r="AB334" i="12"/>
  <c r="O334" i="12"/>
  <c r="AB334" i="11"/>
  <c r="O334" i="11"/>
  <c r="AI347" i="13"/>
  <c r="AV347" i="13"/>
  <c r="AV347" i="12"/>
  <c r="AI347" i="12"/>
  <c r="AI347" i="11"/>
  <c r="AV347" i="11"/>
  <c r="R342" i="13"/>
  <c r="E342" i="13"/>
  <c r="R342" i="12"/>
  <c r="E342" i="12"/>
  <c r="R342" i="11"/>
  <c r="E342" i="11"/>
  <c r="AG341" i="13"/>
  <c r="AT341" i="13"/>
  <c r="AT341" i="12"/>
  <c r="AG341" i="12"/>
  <c r="AT341" i="11"/>
  <c r="AG341" i="11"/>
  <c r="T344" i="13"/>
  <c r="G344" i="13"/>
  <c r="T344" i="12"/>
  <c r="G344" i="12"/>
  <c r="G344" i="11"/>
  <c r="T344" i="11"/>
  <c r="AX346" i="13"/>
  <c r="AK346" i="13"/>
  <c r="AX346" i="12"/>
  <c r="AK346" i="12"/>
  <c r="AX346" i="11"/>
  <c r="AK346" i="11"/>
  <c r="X352" i="13"/>
  <c r="K352" i="13"/>
  <c r="K352" i="12"/>
  <c r="X352" i="12"/>
  <c r="X352" i="11"/>
  <c r="K352" i="11"/>
  <c r="AB357" i="13"/>
  <c r="O357" i="13"/>
  <c r="O357" i="12"/>
  <c r="AB357" i="12"/>
  <c r="AB357" i="11"/>
  <c r="O357" i="11"/>
  <c r="K335" i="13"/>
  <c r="X335" i="13"/>
  <c r="X335" i="12"/>
  <c r="K335" i="12"/>
  <c r="X335" i="11"/>
  <c r="K335" i="11"/>
  <c r="AV350" i="13"/>
  <c r="AI350" i="13"/>
  <c r="AI350" i="12"/>
  <c r="AV350" i="12"/>
  <c r="AV350" i="11"/>
  <c r="AI350" i="11"/>
  <c r="AQ333" i="13"/>
  <c r="AD333" i="13"/>
  <c r="AQ333" i="12"/>
  <c r="AD333" i="12"/>
  <c r="AQ333" i="11"/>
  <c r="AD333" i="11"/>
  <c r="BC348" i="13"/>
  <c r="AP348" i="13"/>
  <c r="BC348" i="12"/>
  <c r="AP348" i="12"/>
  <c r="BC348" i="11"/>
  <c r="AP348" i="11"/>
  <c r="AY352" i="13"/>
  <c r="AL352" i="13"/>
  <c r="AL352" i="12"/>
  <c r="AY352" i="12"/>
  <c r="AY352" i="11"/>
  <c r="AL352" i="11"/>
  <c r="AR336" i="13"/>
  <c r="AE336" i="13"/>
  <c r="AR336" i="12"/>
  <c r="AE336" i="12"/>
  <c r="AR336" i="11"/>
  <c r="AE336" i="11"/>
  <c r="P318" i="7"/>
  <c r="O322" i="7"/>
  <c r="N326" i="7"/>
  <c r="M330" i="7"/>
  <c r="M318" i="7"/>
  <c r="J317" i="7"/>
  <c r="H325" i="7"/>
  <c r="G329" i="7"/>
  <c r="G317" i="7"/>
  <c r="F321" i="7"/>
  <c r="E325" i="7"/>
  <c r="D329" i="7"/>
  <c r="D317" i="7"/>
  <c r="P328" i="7"/>
  <c r="P316" i="7"/>
  <c r="O320" i="7"/>
  <c r="N324" i="7"/>
  <c r="M328" i="7"/>
  <c r="M316" i="7"/>
  <c r="L320" i="7"/>
  <c r="K324" i="7"/>
  <c r="J328" i="7"/>
  <c r="J316" i="7"/>
  <c r="I320" i="7"/>
  <c r="H324" i="7"/>
  <c r="G328" i="7"/>
  <c r="G316" i="7"/>
  <c r="F320" i="7"/>
  <c r="E324" i="7"/>
  <c r="D328" i="7"/>
  <c r="P329" i="7"/>
  <c r="P317" i="7"/>
  <c r="O321" i="7"/>
  <c r="N325" i="7"/>
  <c r="M329" i="7"/>
  <c r="M317" i="7"/>
  <c r="L321" i="7"/>
  <c r="K325" i="7"/>
  <c r="J329" i="7"/>
  <c r="I321" i="7"/>
  <c r="O331" i="7"/>
  <c r="O319" i="7"/>
  <c r="N323" i="7"/>
  <c r="L331" i="7"/>
  <c r="L319" i="7"/>
  <c r="K323" i="7"/>
  <c r="I331" i="7"/>
  <c r="I319" i="7"/>
  <c r="H323" i="7"/>
  <c r="F331" i="7"/>
  <c r="F319" i="7"/>
  <c r="E323" i="7"/>
  <c r="D327" i="7"/>
  <c r="E327" i="7"/>
  <c r="F327" i="7"/>
  <c r="G327" i="7"/>
  <c r="H327" i="7"/>
  <c r="I327" i="7"/>
  <c r="I326" i="7"/>
  <c r="J327" i="7"/>
  <c r="K327" i="7"/>
  <c r="N327" i="7"/>
  <c r="O327" i="7"/>
  <c r="L327" i="7"/>
  <c r="M327" i="7"/>
  <c r="P327" i="7"/>
  <c r="D1251" i="1" l="1"/>
  <c r="B314" i="16"/>
  <c r="B314" i="15"/>
  <c r="B314" i="13"/>
  <c r="B314" i="12"/>
  <c r="B314" i="11"/>
  <c r="B314" i="9"/>
  <c r="D927" i="1"/>
  <c r="B233" i="16"/>
  <c r="B233" i="15"/>
  <c r="B233" i="13"/>
  <c r="B233" i="12"/>
  <c r="B233" i="11"/>
  <c r="B233" i="9"/>
  <c r="F322" i="13"/>
  <c r="D827" i="1"/>
  <c r="B208" i="16"/>
  <c r="B208" i="15"/>
  <c r="B208" i="13"/>
  <c r="B208" i="12"/>
  <c r="B208" i="11"/>
  <c r="B208" i="9"/>
  <c r="B827" i="1"/>
  <c r="A208" i="16"/>
  <c r="A208" i="15"/>
  <c r="A208" i="13"/>
  <c r="A208" i="12"/>
  <c r="A208" i="11"/>
  <c r="A208" i="8"/>
  <c r="B208" i="8" s="1"/>
  <c r="A208" i="9"/>
  <c r="S322" i="13"/>
  <c r="D1187" i="1"/>
  <c r="B298" i="16"/>
  <c r="B298" i="15"/>
  <c r="B298" i="13"/>
  <c r="B298" i="12"/>
  <c r="B298" i="11"/>
  <c r="B298" i="9"/>
  <c r="B1207" i="1"/>
  <c r="A303" i="16"/>
  <c r="A303" i="15"/>
  <c r="A303" i="13"/>
  <c r="A303" i="12"/>
  <c r="A303" i="11"/>
  <c r="A303" i="9"/>
  <c r="A303" i="8"/>
  <c r="B303" i="8" s="1"/>
  <c r="B927" i="1"/>
  <c r="A233" i="16"/>
  <c r="A233" i="15"/>
  <c r="A233" i="13"/>
  <c r="A233" i="12"/>
  <c r="A233" i="11"/>
  <c r="A233" i="8"/>
  <c r="B233" i="8" s="1"/>
  <c r="A233" i="9"/>
  <c r="D811" i="1"/>
  <c r="B204" i="16"/>
  <c r="B204" i="15"/>
  <c r="B204" i="13"/>
  <c r="B204" i="12"/>
  <c r="B204" i="11"/>
  <c r="B204" i="9"/>
  <c r="B1187" i="1"/>
  <c r="A298" i="16"/>
  <c r="A298" i="15"/>
  <c r="A298" i="13"/>
  <c r="A298" i="12"/>
  <c r="A298" i="11"/>
  <c r="A298" i="8"/>
  <c r="B298" i="8" s="1"/>
  <c r="A298" i="9"/>
  <c r="B1251" i="1"/>
  <c r="A314" i="16"/>
  <c r="A314" i="15"/>
  <c r="A314" i="13"/>
  <c r="A314" i="12"/>
  <c r="A314" i="11"/>
  <c r="A314" i="9"/>
  <c r="A314" i="8"/>
  <c r="B314" i="8" s="1"/>
  <c r="D1207" i="1"/>
  <c r="B303" i="16"/>
  <c r="B303" i="15"/>
  <c r="B303" i="13"/>
  <c r="B303" i="12"/>
  <c r="B303" i="11"/>
  <c r="B303" i="9"/>
  <c r="B811" i="1"/>
  <c r="A204" i="16"/>
  <c r="A204" i="15"/>
  <c r="A204" i="12"/>
  <c r="A204" i="13"/>
  <c r="A204" i="11"/>
  <c r="A204" i="9"/>
  <c r="A204" i="8"/>
  <c r="B204" i="8" s="1"/>
  <c r="AR76" i="13"/>
  <c r="AE76" i="13"/>
  <c r="AR76" i="12"/>
  <c r="AE76" i="12"/>
  <c r="AR76" i="11"/>
  <c r="AE76" i="11"/>
  <c r="AR124" i="13"/>
  <c r="AE124" i="13"/>
  <c r="AR124" i="12"/>
  <c r="AE124" i="12"/>
  <c r="AR124" i="11"/>
  <c r="AE124" i="11"/>
  <c r="AT164" i="13"/>
  <c r="AG164" i="13"/>
  <c r="AG164" i="12"/>
  <c r="AT164" i="12"/>
  <c r="AT164" i="11"/>
  <c r="AG164" i="11"/>
  <c r="AU244" i="13"/>
  <c r="AH244" i="13"/>
  <c r="AH244" i="12"/>
  <c r="AU244" i="12"/>
  <c r="AU244" i="11"/>
  <c r="AH244" i="11"/>
  <c r="AU316" i="13"/>
  <c r="AH316" i="13"/>
  <c r="AH316" i="12"/>
  <c r="AU316" i="12"/>
  <c r="AU316" i="11"/>
  <c r="AH316" i="11"/>
  <c r="AV60" i="13"/>
  <c r="AI60" i="13"/>
  <c r="AI60" i="12"/>
  <c r="AV60" i="12"/>
  <c r="AV60" i="11"/>
  <c r="AI60" i="11"/>
  <c r="AV132" i="13"/>
  <c r="AI132" i="13"/>
  <c r="AV132" i="12"/>
  <c r="AI132" i="12"/>
  <c r="AV132" i="11"/>
  <c r="AI132" i="11"/>
  <c r="AV204" i="13"/>
  <c r="AI204" i="13"/>
  <c r="AV204" i="12"/>
  <c r="AI204" i="12"/>
  <c r="AV204" i="11"/>
  <c r="AI204" i="11"/>
  <c r="AW152" i="13"/>
  <c r="AJ152" i="13"/>
  <c r="AJ152" i="12"/>
  <c r="AW152" i="12"/>
  <c r="AW152" i="11"/>
  <c r="AJ152" i="11"/>
  <c r="AW224" i="13"/>
  <c r="AJ224" i="13"/>
  <c r="AJ224" i="12"/>
  <c r="AW224" i="12"/>
  <c r="AW224" i="11"/>
  <c r="AJ224" i="11"/>
  <c r="AW296" i="13"/>
  <c r="AJ296" i="13"/>
  <c r="AW296" i="12"/>
  <c r="AJ296" i="12"/>
  <c r="AW296" i="11"/>
  <c r="AJ296" i="11"/>
  <c r="AK40" i="13"/>
  <c r="AX40" i="13"/>
  <c r="AX40" i="12"/>
  <c r="AK40" i="12"/>
  <c r="AX40" i="11"/>
  <c r="AK40" i="11"/>
  <c r="AX172" i="13"/>
  <c r="AK172" i="13"/>
  <c r="AX172" i="12"/>
  <c r="AK172" i="12"/>
  <c r="AX172" i="11"/>
  <c r="AK172" i="11"/>
  <c r="AK244" i="13"/>
  <c r="AX244" i="13"/>
  <c r="AK244" i="12"/>
  <c r="AX244" i="12"/>
  <c r="AX244" i="11"/>
  <c r="AK244" i="11"/>
  <c r="AX316" i="13"/>
  <c r="AK316" i="13"/>
  <c r="AK316" i="12"/>
  <c r="AX316" i="12"/>
  <c r="AX316" i="11"/>
  <c r="AK316" i="11"/>
  <c r="AY264" i="13"/>
  <c r="AL264" i="13"/>
  <c r="AL264" i="12"/>
  <c r="AY264" i="12"/>
  <c r="AY264" i="11"/>
  <c r="AL264" i="11"/>
  <c r="AZ8" i="13"/>
  <c r="AM8" i="13"/>
  <c r="AZ8" i="12"/>
  <c r="AM8" i="12"/>
  <c r="AZ8" i="11"/>
  <c r="AM8" i="11"/>
  <c r="BA172" i="13"/>
  <c r="AN172" i="13"/>
  <c r="BA172" i="12"/>
  <c r="AN172" i="12"/>
  <c r="BA172" i="11"/>
  <c r="AN172" i="11"/>
  <c r="BA244" i="13"/>
  <c r="AN244" i="13"/>
  <c r="AN244" i="12"/>
  <c r="BA244" i="12"/>
  <c r="BA244" i="11"/>
  <c r="AN244" i="11"/>
  <c r="BA316" i="13"/>
  <c r="AN316" i="13"/>
  <c r="AN316" i="12"/>
  <c r="BA316" i="12"/>
  <c r="BA316" i="11"/>
  <c r="AN316" i="11"/>
  <c r="BB60" i="13"/>
  <c r="AO60" i="13"/>
  <c r="AO60" i="12"/>
  <c r="BB60" i="12"/>
  <c r="BB60" i="11"/>
  <c r="AO60" i="11"/>
  <c r="BB132" i="13"/>
  <c r="AO132" i="13"/>
  <c r="BB132" i="12"/>
  <c r="AO132" i="12"/>
  <c r="BB132" i="11"/>
  <c r="AO132" i="11"/>
  <c r="BB204" i="13"/>
  <c r="AO204" i="13"/>
  <c r="AO204" i="12"/>
  <c r="BB204" i="12"/>
  <c r="BB204" i="11"/>
  <c r="AO204" i="11"/>
  <c r="AO276" i="13"/>
  <c r="BB276" i="13"/>
  <c r="AO276" i="12"/>
  <c r="BB276" i="12"/>
  <c r="BB276" i="11"/>
  <c r="AO276" i="11"/>
  <c r="BC20" i="13"/>
  <c r="AP20" i="13"/>
  <c r="AP20" i="12"/>
  <c r="BC20" i="11"/>
  <c r="BC20" i="12"/>
  <c r="AP20" i="11"/>
  <c r="BC92" i="13"/>
  <c r="AP92" i="13"/>
  <c r="AP92" i="12"/>
  <c r="BC92" i="12"/>
  <c r="BC92" i="11"/>
  <c r="AP92" i="11"/>
  <c r="AP164" i="13"/>
  <c r="BC164" i="13"/>
  <c r="BC164" i="12"/>
  <c r="AP164" i="12"/>
  <c r="BC164" i="11"/>
  <c r="AP164" i="11"/>
  <c r="BC236" i="13"/>
  <c r="AP236" i="13"/>
  <c r="AP236" i="12"/>
  <c r="BC236" i="12"/>
  <c r="BC236" i="11"/>
  <c r="AP236" i="11"/>
  <c r="BC308" i="13"/>
  <c r="AP308" i="13"/>
  <c r="AP308" i="12"/>
  <c r="BC308" i="12"/>
  <c r="BC308" i="11"/>
  <c r="AP308" i="11"/>
  <c r="AR125" i="13"/>
  <c r="AE125" i="13"/>
  <c r="AR125" i="12"/>
  <c r="AE125" i="12"/>
  <c r="AR125" i="11"/>
  <c r="AE125" i="11"/>
  <c r="AR293" i="13"/>
  <c r="AE293" i="13"/>
  <c r="AR293" i="12"/>
  <c r="AE293" i="12"/>
  <c r="AR293" i="11"/>
  <c r="AE293" i="11"/>
  <c r="AS157" i="13"/>
  <c r="AF157" i="13"/>
  <c r="AF157" i="12"/>
  <c r="AS157" i="12"/>
  <c r="AS157" i="11"/>
  <c r="AF157" i="11"/>
  <c r="AS217" i="13"/>
  <c r="AF217" i="13"/>
  <c r="AS217" i="12"/>
  <c r="AF217" i="12"/>
  <c r="AS217" i="11"/>
  <c r="AF217" i="11"/>
  <c r="AT153" i="13"/>
  <c r="AG153" i="13"/>
  <c r="AT153" i="12"/>
  <c r="AG153" i="12"/>
  <c r="AT153" i="11"/>
  <c r="AG153" i="11"/>
  <c r="AU89" i="13"/>
  <c r="AH89" i="13"/>
  <c r="AU89" i="12"/>
  <c r="AH89" i="12"/>
  <c r="AH89" i="11"/>
  <c r="AU89" i="11"/>
  <c r="AU149" i="13"/>
  <c r="AH149" i="13"/>
  <c r="AH149" i="12"/>
  <c r="AU149" i="12"/>
  <c r="AH149" i="11"/>
  <c r="AU149" i="11"/>
  <c r="AU281" i="13"/>
  <c r="AH281" i="13"/>
  <c r="AU281" i="12"/>
  <c r="AH281" i="12"/>
  <c r="AU281" i="11"/>
  <c r="AH281" i="11"/>
  <c r="AV25" i="13"/>
  <c r="AI25" i="13"/>
  <c r="AV25" i="12"/>
  <c r="AI25" i="12"/>
  <c r="AV25" i="11"/>
  <c r="AI25" i="11"/>
  <c r="AV97" i="13"/>
  <c r="AI97" i="13"/>
  <c r="AI97" i="12"/>
  <c r="AV97" i="12"/>
  <c r="AV97" i="11"/>
  <c r="AI97" i="11"/>
  <c r="AI157" i="13"/>
  <c r="AV157" i="13"/>
  <c r="AI157" i="12"/>
  <c r="AV157" i="12"/>
  <c r="AV157" i="11"/>
  <c r="AI157" i="11"/>
  <c r="AV229" i="13"/>
  <c r="AI229" i="13"/>
  <c r="AI229" i="12"/>
  <c r="AV229" i="12"/>
  <c r="AV229" i="11"/>
  <c r="AI229" i="11"/>
  <c r="AJ249" i="13"/>
  <c r="AW249" i="13"/>
  <c r="AW249" i="12"/>
  <c r="AJ249" i="12"/>
  <c r="AW249" i="11"/>
  <c r="AJ249" i="11"/>
  <c r="AW321" i="13"/>
  <c r="AJ321" i="13"/>
  <c r="AW321" i="12"/>
  <c r="AJ321" i="12"/>
  <c r="AW321" i="11"/>
  <c r="AJ321" i="11"/>
  <c r="AX65" i="13"/>
  <c r="AK65" i="13"/>
  <c r="AK65" i="12"/>
  <c r="AX65" i="12"/>
  <c r="AX65" i="11"/>
  <c r="AK65" i="11"/>
  <c r="AK137" i="13"/>
  <c r="AX137" i="13"/>
  <c r="AX137" i="12"/>
  <c r="AK137" i="12"/>
  <c r="AX137" i="11"/>
  <c r="AK137" i="11"/>
  <c r="AK209" i="13"/>
  <c r="AX209" i="13"/>
  <c r="AK209" i="12"/>
  <c r="AX209" i="12"/>
  <c r="AX209" i="11"/>
  <c r="AK209" i="11"/>
  <c r="AR246" i="13"/>
  <c r="AE246" i="13"/>
  <c r="AR246" i="12"/>
  <c r="AE246" i="12"/>
  <c r="AR246" i="11"/>
  <c r="AE246" i="11"/>
  <c r="AR306" i="13"/>
  <c r="AE306" i="13"/>
  <c r="AR306" i="12"/>
  <c r="AE306" i="12"/>
  <c r="AR306" i="11"/>
  <c r="AE306" i="11"/>
  <c r="AF110" i="13"/>
  <c r="AS110" i="13"/>
  <c r="AF110" i="12"/>
  <c r="AS110" i="12"/>
  <c r="AS110" i="11"/>
  <c r="AF110" i="11"/>
  <c r="AF170" i="13"/>
  <c r="AS170" i="13"/>
  <c r="AS170" i="12"/>
  <c r="AF170" i="12"/>
  <c r="AS170" i="11"/>
  <c r="AF170" i="11"/>
  <c r="AG34" i="13"/>
  <c r="AT34" i="13"/>
  <c r="AT34" i="12"/>
  <c r="AG34" i="12"/>
  <c r="AT34" i="11"/>
  <c r="AG34" i="11"/>
  <c r="AG106" i="13"/>
  <c r="AT106" i="13"/>
  <c r="AT106" i="12"/>
  <c r="AG106" i="12"/>
  <c r="AT106" i="11"/>
  <c r="AG106" i="11"/>
  <c r="AT178" i="13"/>
  <c r="AG178" i="13"/>
  <c r="AG178" i="12"/>
  <c r="AT178" i="12"/>
  <c r="AT178" i="11"/>
  <c r="AG178" i="11"/>
  <c r="AT250" i="13"/>
  <c r="AG250" i="13"/>
  <c r="AT250" i="12"/>
  <c r="AG250" i="12"/>
  <c r="AT250" i="11"/>
  <c r="AG250" i="11"/>
  <c r="AT310" i="13"/>
  <c r="AG310" i="13"/>
  <c r="AG310" i="12"/>
  <c r="AT310" i="12"/>
  <c r="AT310" i="11"/>
  <c r="AG310" i="11"/>
  <c r="AU42" i="13"/>
  <c r="AH42" i="13"/>
  <c r="AH42" i="12"/>
  <c r="AU42" i="12"/>
  <c r="AU42" i="11"/>
  <c r="AH42" i="11"/>
  <c r="AU102" i="13"/>
  <c r="AH102" i="13"/>
  <c r="AH102" i="12"/>
  <c r="AU102" i="12"/>
  <c r="AU102" i="11"/>
  <c r="AH102" i="11"/>
  <c r="AI326" i="13"/>
  <c r="AV326" i="13"/>
  <c r="AV326" i="12"/>
  <c r="AI326" i="12"/>
  <c r="AV326" i="11"/>
  <c r="AI326" i="11"/>
  <c r="AW70" i="13"/>
  <c r="AJ70" i="13"/>
  <c r="AW70" i="12"/>
  <c r="AJ70" i="12"/>
  <c r="AW70" i="11"/>
  <c r="AJ70" i="11"/>
  <c r="AW202" i="13"/>
  <c r="AJ202" i="13"/>
  <c r="AJ202" i="12"/>
  <c r="AW202" i="12"/>
  <c r="AW202" i="11"/>
  <c r="AJ202" i="11"/>
  <c r="AW274" i="13"/>
  <c r="AJ274" i="13"/>
  <c r="AJ274" i="12"/>
  <c r="AW274" i="12"/>
  <c r="AW274" i="11"/>
  <c r="AJ274" i="11"/>
  <c r="AK18" i="13"/>
  <c r="AX18" i="13"/>
  <c r="AX18" i="12"/>
  <c r="AK18" i="12"/>
  <c r="AX18" i="11"/>
  <c r="AK18" i="11"/>
  <c r="AX90" i="13"/>
  <c r="AK90" i="13"/>
  <c r="AX90" i="12"/>
  <c r="AK90" i="12"/>
  <c r="AX90" i="11"/>
  <c r="AK90" i="11"/>
  <c r="AX162" i="13"/>
  <c r="AK162" i="13"/>
  <c r="AK162" i="12"/>
  <c r="AX162" i="12"/>
  <c r="AX162" i="11"/>
  <c r="AK162" i="11"/>
  <c r="AY314" i="13"/>
  <c r="AL314" i="13"/>
  <c r="AL314" i="12"/>
  <c r="AY314" i="12"/>
  <c r="AY314" i="11"/>
  <c r="AL314" i="11"/>
  <c r="AZ58" i="13"/>
  <c r="AM58" i="13"/>
  <c r="AM58" i="12"/>
  <c r="AZ58" i="12"/>
  <c r="AZ58" i="11"/>
  <c r="AM58" i="11"/>
  <c r="AZ130" i="13"/>
  <c r="AM130" i="13"/>
  <c r="AZ130" i="12"/>
  <c r="AM130" i="12"/>
  <c r="AZ130" i="11"/>
  <c r="AM130" i="11"/>
  <c r="AZ202" i="13"/>
  <c r="AM202" i="13"/>
  <c r="AZ202" i="12"/>
  <c r="AM202" i="12"/>
  <c r="AZ202" i="11"/>
  <c r="AM202" i="11"/>
  <c r="AZ274" i="13"/>
  <c r="AM274" i="13"/>
  <c r="AM274" i="12"/>
  <c r="AZ274" i="12"/>
  <c r="AZ274" i="11"/>
  <c r="AM274" i="11"/>
  <c r="BA18" i="13"/>
  <c r="AN18" i="13"/>
  <c r="BA18" i="12"/>
  <c r="AN18" i="12"/>
  <c r="BA18" i="11"/>
  <c r="AN18" i="11"/>
  <c r="BA90" i="13"/>
  <c r="AN90" i="13"/>
  <c r="AN90" i="12"/>
  <c r="BA90" i="12"/>
  <c r="BA90" i="11"/>
  <c r="AN90" i="11"/>
  <c r="BA162" i="13"/>
  <c r="AN162" i="13"/>
  <c r="AN162" i="12"/>
  <c r="BA162" i="12"/>
  <c r="BA162" i="11"/>
  <c r="AN162" i="11"/>
  <c r="BA234" i="13"/>
  <c r="AN234" i="13"/>
  <c r="AN234" i="12"/>
  <c r="BA234" i="12"/>
  <c r="BA234" i="11"/>
  <c r="AN234" i="11"/>
  <c r="AR223" i="13"/>
  <c r="AE223" i="13"/>
  <c r="AE223" i="12"/>
  <c r="AR223" i="12"/>
  <c r="AR223" i="11"/>
  <c r="AE223" i="11"/>
  <c r="AS87" i="13"/>
  <c r="AF87" i="13"/>
  <c r="AS87" i="12"/>
  <c r="AF87" i="12"/>
  <c r="AS87" i="11"/>
  <c r="AF87" i="11"/>
  <c r="AF219" i="13"/>
  <c r="AS219" i="13"/>
  <c r="AS219" i="12"/>
  <c r="AF219" i="12"/>
  <c r="AS219" i="11"/>
  <c r="AF219" i="11"/>
  <c r="AS279" i="13"/>
  <c r="AF279" i="13"/>
  <c r="AS279" i="12"/>
  <c r="AF279" i="12"/>
  <c r="AS279" i="11"/>
  <c r="AF279" i="11"/>
  <c r="AT143" i="13"/>
  <c r="AG143" i="13"/>
  <c r="AT143" i="12"/>
  <c r="AG143" i="12"/>
  <c r="AT143" i="11"/>
  <c r="AG143" i="11"/>
  <c r="AT215" i="13"/>
  <c r="AG215" i="13"/>
  <c r="AT215" i="12"/>
  <c r="AG215" i="12"/>
  <c r="AT215" i="11"/>
  <c r="AG215" i="11"/>
  <c r="AH7" i="13"/>
  <c r="AU7" i="13"/>
  <c r="AU7" i="11"/>
  <c r="AU7" i="12"/>
  <c r="AH7" i="12"/>
  <c r="AH7" i="11"/>
  <c r="AU79" i="13"/>
  <c r="AH79" i="13"/>
  <c r="AU79" i="12"/>
  <c r="AH79" i="12"/>
  <c r="AU79" i="11"/>
  <c r="AH79" i="11"/>
  <c r="AU139" i="13"/>
  <c r="AH139" i="13"/>
  <c r="AH139" i="12"/>
  <c r="AU139" i="12"/>
  <c r="AU139" i="11"/>
  <c r="AH139" i="11"/>
  <c r="AU271" i="13"/>
  <c r="AH271" i="13"/>
  <c r="AU271" i="12"/>
  <c r="AH271" i="12"/>
  <c r="AU271" i="11"/>
  <c r="AH271" i="11"/>
  <c r="AV15" i="13"/>
  <c r="AI15" i="13"/>
  <c r="AV15" i="12"/>
  <c r="AI15" i="12"/>
  <c r="AV15" i="11"/>
  <c r="AI15" i="11"/>
  <c r="AV219" i="13"/>
  <c r="AI219" i="13"/>
  <c r="AV219" i="12"/>
  <c r="AI219" i="12"/>
  <c r="AV219" i="11"/>
  <c r="AI219" i="11"/>
  <c r="AW23" i="13"/>
  <c r="AJ23" i="13"/>
  <c r="AW23" i="12"/>
  <c r="AJ23" i="12"/>
  <c r="AW23" i="11"/>
  <c r="AJ23" i="11"/>
  <c r="AW95" i="13"/>
  <c r="AJ95" i="13"/>
  <c r="AJ95" i="12"/>
  <c r="AW95" i="12"/>
  <c r="AW95" i="11"/>
  <c r="AJ95" i="11"/>
  <c r="AJ227" i="13"/>
  <c r="AW227" i="13"/>
  <c r="AJ227" i="12"/>
  <c r="AW227" i="12"/>
  <c r="AW227" i="11"/>
  <c r="AJ227" i="11"/>
  <c r="AJ299" i="13"/>
  <c r="AW299" i="13"/>
  <c r="AW299" i="12"/>
  <c r="AJ299" i="12"/>
  <c r="AW299" i="11"/>
  <c r="AJ299" i="11"/>
  <c r="AK43" i="13"/>
  <c r="AX43" i="13"/>
  <c r="AK43" i="12"/>
  <c r="AX43" i="12"/>
  <c r="AX43" i="11"/>
  <c r="AK43" i="11"/>
  <c r="AX115" i="13"/>
  <c r="AK115" i="13"/>
  <c r="AK115" i="12"/>
  <c r="AX115" i="12"/>
  <c r="AX115" i="11"/>
  <c r="AK115" i="11"/>
  <c r="AK187" i="13"/>
  <c r="AX187" i="13"/>
  <c r="AK187" i="12"/>
  <c r="AX187" i="12"/>
  <c r="AX187" i="11"/>
  <c r="AK187" i="11"/>
  <c r="AK247" i="13"/>
  <c r="AX247" i="13"/>
  <c r="AX247" i="12"/>
  <c r="AK247" i="12"/>
  <c r="AX247" i="11"/>
  <c r="AK247" i="11"/>
  <c r="AX319" i="13"/>
  <c r="AK319" i="13"/>
  <c r="AK319" i="12"/>
  <c r="AX319" i="12"/>
  <c r="AX319" i="11"/>
  <c r="AK319" i="11"/>
  <c r="AY63" i="13"/>
  <c r="AL63" i="13"/>
  <c r="AL63" i="12"/>
  <c r="AY63" i="12"/>
  <c r="AY63" i="11"/>
  <c r="AL63" i="11"/>
  <c r="AL135" i="13"/>
  <c r="AY135" i="13"/>
  <c r="AY135" i="12"/>
  <c r="AL135" i="12"/>
  <c r="AY135" i="11"/>
  <c r="AL135" i="11"/>
  <c r="AL207" i="13"/>
  <c r="AY207" i="13"/>
  <c r="AY207" i="12"/>
  <c r="AL207" i="12"/>
  <c r="AY207" i="11"/>
  <c r="AL207" i="11"/>
  <c r="AY279" i="13"/>
  <c r="AL279" i="13"/>
  <c r="AY279" i="12"/>
  <c r="AL279" i="12"/>
  <c r="AY279" i="11"/>
  <c r="AL279" i="11"/>
  <c r="AZ23" i="13"/>
  <c r="AM23" i="13"/>
  <c r="AZ23" i="12"/>
  <c r="AM23" i="12"/>
  <c r="AZ23" i="11"/>
  <c r="AM23" i="11"/>
  <c r="AZ95" i="13"/>
  <c r="AM95" i="13"/>
  <c r="AM95" i="12"/>
  <c r="AZ95" i="12"/>
  <c r="AZ95" i="11"/>
  <c r="AM95" i="11"/>
  <c r="AM167" i="13"/>
  <c r="AZ167" i="13"/>
  <c r="AZ167" i="12"/>
  <c r="AM167" i="12"/>
  <c r="AZ167" i="11"/>
  <c r="AM167" i="11"/>
  <c r="AZ239" i="13"/>
  <c r="AM239" i="13"/>
  <c r="AM239" i="12"/>
  <c r="AZ239" i="12"/>
  <c r="AZ239" i="11"/>
  <c r="AM239" i="11"/>
  <c r="BA115" i="13"/>
  <c r="AN115" i="13"/>
  <c r="AN115" i="12"/>
  <c r="BA115" i="12"/>
  <c r="BA115" i="11"/>
  <c r="AN115" i="11"/>
  <c r="AR56" i="13"/>
  <c r="AE56" i="13"/>
  <c r="AE56" i="12"/>
  <c r="AR56" i="12"/>
  <c r="AE56" i="11"/>
  <c r="AR56" i="11"/>
  <c r="AE284" i="13"/>
  <c r="AR284" i="13"/>
  <c r="AE284" i="12"/>
  <c r="AR284" i="12"/>
  <c r="AR284" i="11"/>
  <c r="AE284" i="11"/>
  <c r="AS16" i="13"/>
  <c r="AF16" i="13"/>
  <c r="AS16" i="12"/>
  <c r="AF16" i="12"/>
  <c r="AS16" i="11"/>
  <c r="AF16" i="11"/>
  <c r="AS64" i="13"/>
  <c r="AF64" i="13"/>
  <c r="AF64" i="12"/>
  <c r="AS64" i="12"/>
  <c r="AS64" i="11"/>
  <c r="AF64" i="11"/>
  <c r="AG168" i="13"/>
  <c r="AT168" i="13"/>
  <c r="AT168" i="12"/>
  <c r="AG168" i="12"/>
  <c r="AT168" i="11"/>
  <c r="AG168" i="11"/>
  <c r="AT240" i="13"/>
  <c r="AG240" i="13"/>
  <c r="AG240" i="12"/>
  <c r="AT240" i="12"/>
  <c r="AT240" i="11"/>
  <c r="AG240" i="11"/>
  <c r="AH176" i="13"/>
  <c r="AU176" i="13"/>
  <c r="AH176" i="12"/>
  <c r="AU176" i="12"/>
  <c r="AU176" i="11"/>
  <c r="AH176" i="11"/>
  <c r="AI40" i="13"/>
  <c r="AV40" i="13"/>
  <c r="AV40" i="12"/>
  <c r="AI40" i="12"/>
  <c r="AI40" i="11"/>
  <c r="AV40" i="11"/>
  <c r="AK212" i="13"/>
  <c r="AX212" i="13"/>
  <c r="AX212" i="12"/>
  <c r="AK212" i="12"/>
  <c r="AX212" i="11"/>
  <c r="AK212" i="11"/>
  <c r="AY232" i="13"/>
  <c r="AL232" i="13"/>
  <c r="AL232" i="12"/>
  <c r="AY232" i="12"/>
  <c r="AY232" i="11"/>
  <c r="AL232" i="11"/>
  <c r="AZ324" i="13"/>
  <c r="AM324" i="13"/>
  <c r="AZ324" i="12"/>
  <c r="AM324" i="12"/>
  <c r="AZ324" i="11"/>
  <c r="AM324" i="11"/>
  <c r="AN68" i="13"/>
  <c r="BA68" i="13"/>
  <c r="AN68" i="12"/>
  <c r="BA68" i="12"/>
  <c r="BA68" i="11"/>
  <c r="AN68" i="11"/>
  <c r="BC120" i="13"/>
  <c r="AP120" i="13"/>
  <c r="BC120" i="12"/>
  <c r="AP120" i="12"/>
  <c r="BC120" i="11"/>
  <c r="AP120" i="11"/>
  <c r="BC192" i="13"/>
  <c r="AP192" i="13"/>
  <c r="AP192" i="12"/>
  <c r="BC192" i="12"/>
  <c r="BC192" i="11"/>
  <c r="AP192" i="11"/>
  <c r="BC264" i="13"/>
  <c r="AP264" i="13"/>
  <c r="BC264" i="12"/>
  <c r="AP264" i="12"/>
  <c r="BC264" i="11"/>
  <c r="AP264" i="11"/>
  <c r="AE33" i="13"/>
  <c r="AR33" i="13"/>
  <c r="AR33" i="12"/>
  <c r="AE33" i="12"/>
  <c r="AR33" i="11"/>
  <c r="AE33" i="11"/>
  <c r="AR93" i="13"/>
  <c r="AE93" i="13"/>
  <c r="AE93" i="12"/>
  <c r="AR93" i="12"/>
  <c r="AR93" i="11"/>
  <c r="AE93" i="11"/>
  <c r="AE213" i="13"/>
  <c r="AR213" i="13"/>
  <c r="AR213" i="12"/>
  <c r="AE213" i="12"/>
  <c r="AR213" i="11"/>
  <c r="AE213" i="11"/>
  <c r="AS65" i="13"/>
  <c r="AF65" i="13"/>
  <c r="AF65" i="12"/>
  <c r="AS65" i="12"/>
  <c r="AS65" i="11"/>
  <c r="AF65" i="11"/>
  <c r="AS125" i="13"/>
  <c r="AF125" i="13"/>
  <c r="AS125" i="12"/>
  <c r="AF125" i="12"/>
  <c r="AS125" i="11"/>
  <c r="AF125" i="11"/>
  <c r="AF185" i="13"/>
  <c r="AS185" i="13"/>
  <c r="AF185" i="12"/>
  <c r="AS185" i="12"/>
  <c r="AS185" i="11"/>
  <c r="AF185" i="11"/>
  <c r="AS305" i="13"/>
  <c r="AF305" i="13"/>
  <c r="AS305" i="12"/>
  <c r="AF305" i="12"/>
  <c r="AS305" i="11"/>
  <c r="AF305" i="11"/>
  <c r="AT109" i="13"/>
  <c r="AG109" i="13"/>
  <c r="AG109" i="12"/>
  <c r="AT109" i="12"/>
  <c r="AT109" i="11"/>
  <c r="AG109" i="11"/>
  <c r="AT181" i="13"/>
  <c r="AG181" i="13"/>
  <c r="AG181" i="12"/>
  <c r="AT181" i="12"/>
  <c r="AT181" i="11"/>
  <c r="AG181" i="11"/>
  <c r="AT241" i="13"/>
  <c r="AG241" i="13"/>
  <c r="AG241" i="12"/>
  <c r="AT241" i="12"/>
  <c r="AT241" i="11"/>
  <c r="AG241" i="11"/>
  <c r="AU45" i="13"/>
  <c r="AH45" i="13"/>
  <c r="AH45" i="12"/>
  <c r="AU45" i="12"/>
  <c r="AU45" i="11"/>
  <c r="AH45" i="11"/>
  <c r="AH105" i="13"/>
  <c r="AU105" i="13"/>
  <c r="AH105" i="12"/>
  <c r="AU105" i="12"/>
  <c r="AU105" i="11"/>
  <c r="AH105" i="11"/>
  <c r="AV245" i="13"/>
  <c r="AI245" i="13"/>
  <c r="AI245" i="12"/>
  <c r="AV245" i="12"/>
  <c r="AV245" i="11"/>
  <c r="AI245" i="11"/>
  <c r="AV305" i="13"/>
  <c r="AI305" i="13"/>
  <c r="AI305" i="12"/>
  <c r="AV305" i="12"/>
  <c r="AV305" i="11"/>
  <c r="AI305" i="11"/>
  <c r="AW49" i="13"/>
  <c r="AJ49" i="13"/>
  <c r="AJ49" i="12"/>
  <c r="AW49" i="12"/>
  <c r="AW49" i="11"/>
  <c r="AJ49" i="11"/>
  <c r="AX69" i="13"/>
  <c r="AK69" i="13"/>
  <c r="AK69" i="12"/>
  <c r="AX69" i="12"/>
  <c r="AX69" i="11"/>
  <c r="AK69" i="11"/>
  <c r="AK141" i="13"/>
  <c r="AX141" i="13"/>
  <c r="AK141" i="12"/>
  <c r="AX141" i="12"/>
  <c r="AX141" i="11"/>
  <c r="AK141" i="11"/>
  <c r="AX273" i="13"/>
  <c r="AK273" i="13"/>
  <c r="AK273" i="12"/>
  <c r="AX273" i="12"/>
  <c r="AX273" i="11"/>
  <c r="AK273" i="11"/>
  <c r="AY77" i="13"/>
  <c r="AL77" i="13"/>
  <c r="AL77" i="12"/>
  <c r="AY77" i="12"/>
  <c r="AY77" i="11"/>
  <c r="AL77" i="11"/>
  <c r="AY149" i="13"/>
  <c r="AL149" i="13"/>
  <c r="AL149" i="12"/>
  <c r="AY149" i="12"/>
  <c r="AY149" i="11"/>
  <c r="AL149" i="11"/>
  <c r="AY221" i="13"/>
  <c r="AL221" i="13"/>
  <c r="AY221" i="12"/>
  <c r="AL221" i="12"/>
  <c r="AY221" i="11"/>
  <c r="AL221" i="11"/>
  <c r="AY293" i="13"/>
  <c r="AL293" i="13"/>
  <c r="AY293" i="12"/>
  <c r="AL293" i="12"/>
  <c r="AY293" i="11"/>
  <c r="AL293" i="11"/>
  <c r="AM37" i="13"/>
  <c r="AZ37" i="13"/>
  <c r="AZ37" i="12"/>
  <c r="AM37" i="12"/>
  <c r="AZ37" i="11"/>
  <c r="AM37" i="11"/>
  <c r="AM109" i="13"/>
  <c r="AZ109" i="13"/>
  <c r="AM109" i="12"/>
  <c r="AZ109" i="12"/>
  <c r="AZ109" i="11"/>
  <c r="AM109" i="11"/>
  <c r="AZ181" i="13"/>
  <c r="AM181" i="13"/>
  <c r="AM181" i="12"/>
  <c r="AZ181" i="12"/>
  <c r="AZ181" i="11"/>
  <c r="AM181" i="11"/>
  <c r="AZ253" i="13"/>
  <c r="AM253" i="13"/>
  <c r="AZ253" i="12"/>
  <c r="AM253" i="12"/>
  <c r="AZ253" i="11"/>
  <c r="AM253" i="11"/>
  <c r="AZ325" i="13"/>
  <c r="AM325" i="13"/>
  <c r="AZ325" i="12"/>
  <c r="AM325" i="12"/>
  <c r="AZ325" i="11"/>
  <c r="AM325" i="11"/>
  <c r="AN69" i="13"/>
  <c r="BA69" i="13"/>
  <c r="AN69" i="12"/>
  <c r="BA69" i="12"/>
  <c r="BA69" i="11"/>
  <c r="AN69" i="11"/>
  <c r="BA129" i="13"/>
  <c r="AN129" i="13"/>
  <c r="BA129" i="12"/>
  <c r="AN129" i="12"/>
  <c r="BA129" i="11"/>
  <c r="AN129" i="11"/>
  <c r="BB293" i="13"/>
  <c r="AO293" i="13"/>
  <c r="BB293" i="12"/>
  <c r="AO293" i="12"/>
  <c r="BB293" i="11"/>
  <c r="AO293" i="11"/>
  <c r="AP37" i="13"/>
  <c r="BC37" i="13"/>
  <c r="BC37" i="12"/>
  <c r="AP37" i="12"/>
  <c r="BC37" i="11"/>
  <c r="AP37" i="11"/>
  <c r="BC109" i="13"/>
  <c r="AP109" i="13"/>
  <c r="AP109" i="12"/>
  <c r="BC109" i="12"/>
  <c r="BC109" i="11"/>
  <c r="AP109" i="11"/>
  <c r="BC181" i="13"/>
  <c r="AP181" i="13"/>
  <c r="BC181" i="12"/>
  <c r="AP181" i="12"/>
  <c r="BC181" i="11"/>
  <c r="AP181" i="11"/>
  <c r="BC253" i="13"/>
  <c r="AP253" i="13"/>
  <c r="BC253" i="12"/>
  <c r="AP253" i="12"/>
  <c r="BC253" i="11"/>
  <c r="AP253" i="11"/>
  <c r="BC325" i="13"/>
  <c r="AP325" i="13"/>
  <c r="BC325" i="12"/>
  <c r="AP325" i="12"/>
  <c r="BC325" i="11"/>
  <c r="AP325" i="11"/>
  <c r="AR22" i="13"/>
  <c r="AE22" i="13"/>
  <c r="AR22" i="11"/>
  <c r="AR22" i="12"/>
  <c r="AE22" i="12"/>
  <c r="AE22" i="11"/>
  <c r="AF30" i="13"/>
  <c r="AS30" i="13"/>
  <c r="AF30" i="12"/>
  <c r="AS30" i="12"/>
  <c r="AS30" i="11"/>
  <c r="AF30" i="11"/>
  <c r="AS90" i="13"/>
  <c r="AF90" i="13"/>
  <c r="AF90" i="12"/>
  <c r="AS90" i="12"/>
  <c r="AS90" i="11"/>
  <c r="AF90" i="11"/>
  <c r="AT14" i="13"/>
  <c r="AG14" i="13"/>
  <c r="AT14" i="12"/>
  <c r="AG14" i="12"/>
  <c r="AT14" i="11"/>
  <c r="AG14" i="11"/>
  <c r="AT86" i="13"/>
  <c r="AG86" i="13"/>
  <c r="AT86" i="12"/>
  <c r="AG86" i="12"/>
  <c r="AT86" i="11"/>
  <c r="AG86" i="11"/>
  <c r="AU310" i="13"/>
  <c r="AH310" i="13"/>
  <c r="AH310" i="12"/>
  <c r="AU310" i="12"/>
  <c r="AU310" i="11"/>
  <c r="AH310" i="11"/>
  <c r="AV54" i="13"/>
  <c r="AI54" i="13"/>
  <c r="AI54" i="12"/>
  <c r="AV54" i="12"/>
  <c r="AV54" i="11"/>
  <c r="AI54" i="11"/>
  <c r="AV318" i="13"/>
  <c r="AI318" i="13"/>
  <c r="AI318" i="12"/>
  <c r="AV318" i="12"/>
  <c r="AV318" i="11"/>
  <c r="AI318" i="11"/>
  <c r="AW62" i="13"/>
  <c r="AJ62" i="13"/>
  <c r="AJ62" i="12"/>
  <c r="AW62" i="12"/>
  <c r="AW62" i="11"/>
  <c r="AJ62" i="11"/>
  <c r="AW194" i="13"/>
  <c r="AJ194" i="13"/>
  <c r="AJ194" i="12"/>
  <c r="AW194" i="12"/>
  <c r="AW194" i="11"/>
  <c r="AJ194" i="11"/>
  <c r="AJ266" i="13"/>
  <c r="AW266" i="13"/>
  <c r="AJ266" i="12"/>
  <c r="AW266" i="12"/>
  <c r="AW266" i="11"/>
  <c r="AJ266" i="11"/>
  <c r="AX10" i="13"/>
  <c r="AK10" i="13"/>
  <c r="AX10" i="12"/>
  <c r="AK10" i="12"/>
  <c r="AX10" i="11"/>
  <c r="AK10" i="11"/>
  <c r="AX82" i="13"/>
  <c r="AK82" i="13"/>
  <c r="AX82" i="12"/>
  <c r="AK82" i="12"/>
  <c r="AX82" i="11"/>
  <c r="AK82" i="11"/>
  <c r="AX154" i="13"/>
  <c r="AK154" i="13"/>
  <c r="AK154" i="12"/>
  <c r="AX154" i="12"/>
  <c r="AX154" i="11"/>
  <c r="AK154" i="11"/>
  <c r="AX226" i="13"/>
  <c r="AK226" i="13"/>
  <c r="AX226" i="12"/>
  <c r="AK226" i="12"/>
  <c r="AX226" i="11"/>
  <c r="AK226" i="11"/>
  <c r="AX298" i="13"/>
  <c r="AK298" i="13"/>
  <c r="AX298" i="12"/>
  <c r="AK298" i="12"/>
  <c r="AX298" i="11"/>
  <c r="AK298" i="11"/>
  <c r="AY42" i="13"/>
  <c r="AL42" i="13"/>
  <c r="AY42" i="12"/>
  <c r="AL42" i="12"/>
  <c r="AY42" i="11"/>
  <c r="AL42" i="11"/>
  <c r="BA154" i="13"/>
  <c r="AN154" i="13"/>
  <c r="BA154" i="12"/>
  <c r="AN154" i="12"/>
  <c r="BA154" i="11"/>
  <c r="AN154" i="11"/>
  <c r="BA226" i="13"/>
  <c r="AN226" i="13"/>
  <c r="AN226" i="12"/>
  <c r="BA226" i="12"/>
  <c r="BA226" i="11"/>
  <c r="AN226" i="11"/>
  <c r="BA286" i="13"/>
  <c r="AN286" i="13"/>
  <c r="AN286" i="12"/>
  <c r="BA286" i="12"/>
  <c r="BA286" i="11"/>
  <c r="AN286" i="11"/>
  <c r="BB30" i="13"/>
  <c r="AO30" i="13"/>
  <c r="BB30" i="12"/>
  <c r="AO30" i="12"/>
  <c r="BB30" i="11"/>
  <c r="AO30" i="11"/>
  <c r="BB102" i="13"/>
  <c r="AO102" i="13"/>
  <c r="AO102" i="12"/>
  <c r="BB102" i="12"/>
  <c r="BB102" i="11"/>
  <c r="AO102" i="11"/>
  <c r="BB174" i="13"/>
  <c r="AO174" i="13"/>
  <c r="BB174" i="12"/>
  <c r="AO174" i="12"/>
  <c r="BB174" i="11"/>
  <c r="AO174" i="11"/>
  <c r="BB246" i="13"/>
  <c r="AO246" i="13"/>
  <c r="BB246" i="12"/>
  <c r="AO246" i="12"/>
  <c r="BB246" i="11"/>
  <c r="AO246" i="11"/>
  <c r="BB318" i="13"/>
  <c r="AO318" i="13"/>
  <c r="AO318" i="12"/>
  <c r="BB318" i="12"/>
  <c r="AO318" i="11"/>
  <c r="BB318" i="11"/>
  <c r="BC62" i="13"/>
  <c r="AP62" i="13"/>
  <c r="BC62" i="12"/>
  <c r="BC62" i="11"/>
  <c r="AP62" i="12"/>
  <c r="AP62" i="11"/>
  <c r="AP134" i="13"/>
  <c r="BC134" i="13"/>
  <c r="AP134" i="12"/>
  <c r="BC134" i="12"/>
  <c r="BC134" i="11"/>
  <c r="AP134" i="11"/>
  <c r="AP206" i="13"/>
  <c r="BC206" i="13"/>
  <c r="BC206" i="12"/>
  <c r="AP206" i="12"/>
  <c r="BC206" i="11"/>
  <c r="AP206" i="11"/>
  <c r="BC278" i="13"/>
  <c r="AP278" i="13"/>
  <c r="AP278" i="12"/>
  <c r="BC278" i="12"/>
  <c r="BC278" i="11"/>
  <c r="AP278" i="11"/>
  <c r="AE143" i="13"/>
  <c r="AR143" i="13"/>
  <c r="AR143" i="12"/>
  <c r="AE143" i="12"/>
  <c r="AR143" i="11"/>
  <c r="AE143" i="11"/>
  <c r="AE191" i="13"/>
  <c r="AR191" i="13"/>
  <c r="AE191" i="12"/>
  <c r="AR191" i="12"/>
  <c r="AR191" i="11"/>
  <c r="AE191" i="11"/>
  <c r="AR239" i="13"/>
  <c r="AE239" i="13"/>
  <c r="AE239" i="12"/>
  <c r="AR239" i="12"/>
  <c r="AR239" i="11"/>
  <c r="AE239" i="11"/>
  <c r="AR299" i="13"/>
  <c r="AE299" i="13"/>
  <c r="AR299" i="12"/>
  <c r="AE299" i="12"/>
  <c r="AR299" i="11"/>
  <c r="AE299" i="11"/>
  <c r="AS103" i="13"/>
  <c r="AF103" i="13"/>
  <c r="AS103" i="12"/>
  <c r="AF103" i="12"/>
  <c r="AF103" i="11"/>
  <c r="AS103" i="11"/>
  <c r="AS175" i="13"/>
  <c r="AF175" i="13"/>
  <c r="AF175" i="12"/>
  <c r="AS175" i="12"/>
  <c r="AS175" i="11"/>
  <c r="AF175" i="11"/>
  <c r="AS235" i="13"/>
  <c r="AF235" i="13"/>
  <c r="AF235" i="12"/>
  <c r="AS235" i="12"/>
  <c r="AS235" i="11"/>
  <c r="AF235" i="11"/>
  <c r="AS295" i="13"/>
  <c r="AF295" i="13"/>
  <c r="AS295" i="12"/>
  <c r="AF295" i="12"/>
  <c r="AS295" i="11"/>
  <c r="AF295" i="11"/>
  <c r="AT27" i="13"/>
  <c r="AG27" i="13"/>
  <c r="AT27" i="12"/>
  <c r="AG27" i="12"/>
  <c r="AT27" i="11"/>
  <c r="AG27" i="11"/>
  <c r="AG159" i="13"/>
  <c r="AT159" i="13"/>
  <c r="AG159" i="12"/>
  <c r="AT159" i="12"/>
  <c r="AT159" i="11"/>
  <c r="AG159" i="11"/>
  <c r="AT231" i="13"/>
  <c r="AG231" i="13"/>
  <c r="AG231" i="12"/>
  <c r="AT231" i="12"/>
  <c r="AT231" i="11"/>
  <c r="AG231" i="11"/>
  <c r="AU179" i="13"/>
  <c r="AH179" i="13"/>
  <c r="AH179" i="12"/>
  <c r="AU179" i="12"/>
  <c r="AU179" i="11"/>
  <c r="AH179" i="11"/>
  <c r="AU251" i="13"/>
  <c r="AH251" i="13"/>
  <c r="AU251" i="12"/>
  <c r="AH251" i="12"/>
  <c r="AU251" i="11"/>
  <c r="AH251" i="11"/>
  <c r="AU323" i="13"/>
  <c r="AH323" i="13"/>
  <c r="AU323" i="12"/>
  <c r="AH323" i="12"/>
  <c r="AH323" i="11"/>
  <c r="AU323" i="11"/>
  <c r="AI67" i="13"/>
  <c r="AV67" i="13"/>
  <c r="AI67" i="12"/>
  <c r="AV67" i="12"/>
  <c r="AV67" i="11"/>
  <c r="AI67" i="11"/>
  <c r="AV199" i="13"/>
  <c r="AI199" i="13"/>
  <c r="AI199" i="12"/>
  <c r="AV199" i="12"/>
  <c r="AV199" i="11"/>
  <c r="AI199" i="11"/>
  <c r="AW147" i="13"/>
  <c r="AJ147" i="13"/>
  <c r="AJ147" i="12"/>
  <c r="AW147" i="12"/>
  <c r="AJ147" i="11"/>
  <c r="AW147" i="11"/>
  <c r="AX311" i="13"/>
  <c r="AK311" i="13"/>
  <c r="AK311" i="12"/>
  <c r="AX311" i="12"/>
  <c r="AX311" i="11"/>
  <c r="AK311" i="11"/>
  <c r="AY55" i="13"/>
  <c r="AL55" i="13"/>
  <c r="AL55" i="12"/>
  <c r="AY55" i="12"/>
  <c r="AY55" i="11"/>
  <c r="AL55" i="11"/>
  <c r="AY127" i="13"/>
  <c r="AL127" i="13"/>
  <c r="AY127" i="12"/>
  <c r="AL127" i="12"/>
  <c r="AY127" i="11"/>
  <c r="AL127" i="11"/>
  <c r="AY199" i="13"/>
  <c r="AL199" i="13"/>
  <c r="AL199" i="12"/>
  <c r="AY199" i="12"/>
  <c r="AY199" i="11"/>
  <c r="AL199" i="11"/>
  <c r="AY271" i="13"/>
  <c r="AL271" i="13"/>
  <c r="AL271" i="12"/>
  <c r="AY271" i="12"/>
  <c r="AY271" i="11"/>
  <c r="AL271" i="11"/>
  <c r="BA179" i="13"/>
  <c r="AN179" i="13"/>
  <c r="AN179" i="12"/>
  <c r="BA179" i="12"/>
  <c r="AN179" i="11"/>
  <c r="BA179" i="11"/>
  <c r="BA251" i="13"/>
  <c r="AN251" i="13"/>
  <c r="BA251" i="12"/>
  <c r="AN251" i="12"/>
  <c r="BA251" i="11"/>
  <c r="AN251" i="11"/>
  <c r="BA323" i="13"/>
  <c r="AN323" i="13"/>
  <c r="AN323" i="12"/>
  <c r="BA323" i="12"/>
  <c r="BA323" i="11"/>
  <c r="AN323" i="11"/>
  <c r="AO67" i="13"/>
  <c r="BB67" i="13"/>
  <c r="AO67" i="12"/>
  <c r="BB67" i="12"/>
  <c r="BB67" i="11"/>
  <c r="AO67" i="11"/>
  <c r="AO139" i="13"/>
  <c r="BB139" i="13"/>
  <c r="AO139" i="12"/>
  <c r="BB139" i="12"/>
  <c r="BB139" i="11"/>
  <c r="AO139" i="11"/>
  <c r="BB211" i="13"/>
  <c r="AO211" i="13"/>
  <c r="BB211" i="12"/>
  <c r="AO211" i="12"/>
  <c r="BB211" i="11"/>
  <c r="AO211" i="11"/>
  <c r="BB283" i="13"/>
  <c r="AO283" i="13"/>
  <c r="BB283" i="12"/>
  <c r="AO283" i="12"/>
  <c r="BB283" i="11"/>
  <c r="AO283" i="11"/>
  <c r="BC27" i="13"/>
  <c r="AP27" i="13"/>
  <c r="BC27" i="12"/>
  <c r="AP27" i="12"/>
  <c r="BC27" i="11"/>
  <c r="AP27" i="11"/>
  <c r="AP99" i="13"/>
  <c r="BC99" i="13"/>
  <c r="AP99" i="12"/>
  <c r="BC99" i="12"/>
  <c r="BC99" i="11"/>
  <c r="AP99" i="11"/>
  <c r="BC171" i="13"/>
  <c r="AP171" i="13"/>
  <c r="BC171" i="12"/>
  <c r="AP171" i="12"/>
  <c r="BC171" i="11"/>
  <c r="AP171" i="11"/>
  <c r="BC243" i="13"/>
  <c r="AP243" i="13"/>
  <c r="AP243" i="12"/>
  <c r="BC243" i="12"/>
  <c r="BC243" i="11"/>
  <c r="AP243" i="11"/>
  <c r="BC315" i="13"/>
  <c r="AP315" i="13"/>
  <c r="BC315" i="12"/>
  <c r="AP315" i="12"/>
  <c r="BC315" i="11"/>
  <c r="AP315" i="11"/>
  <c r="AR48" i="13"/>
  <c r="AE48" i="13"/>
  <c r="AE48" i="12"/>
  <c r="AR48" i="12"/>
  <c r="AR48" i="11"/>
  <c r="AE48" i="11"/>
  <c r="AR96" i="13"/>
  <c r="AE96" i="13"/>
  <c r="AR96" i="12"/>
  <c r="AE96" i="12"/>
  <c r="AR96" i="11"/>
  <c r="AE96" i="11"/>
  <c r="AR156" i="13"/>
  <c r="AE156" i="13"/>
  <c r="AE156" i="12"/>
  <c r="AR156" i="12"/>
  <c r="AR156" i="11"/>
  <c r="AE156" i="11"/>
  <c r="AR276" i="13"/>
  <c r="AE276" i="13"/>
  <c r="AE276" i="12"/>
  <c r="AR276" i="12"/>
  <c r="AR276" i="11"/>
  <c r="AE276" i="11"/>
  <c r="AS8" i="13"/>
  <c r="AF8" i="13"/>
  <c r="AS8" i="12"/>
  <c r="AF8" i="12"/>
  <c r="AS8" i="11"/>
  <c r="AF8" i="11"/>
  <c r="AT160" i="13"/>
  <c r="AG160" i="13"/>
  <c r="AG160" i="12"/>
  <c r="AT160" i="12"/>
  <c r="AT160" i="11"/>
  <c r="AG160" i="11"/>
  <c r="AH108" i="13"/>
  <c r="AU108" i="13"/>
  <c r="AH108" i="12"/>
  <c r="AU108" i="12"/>
  <c r="AU108" i="11"/>
  <c r="AH108" i="11"/>
  <c r="AU180" i="13"/>
  <c r="AH180" i="13"/>
  <c r="AH180" i="12"/>
  <c r="AU180" i="12"/>
  <c r="AU180" i="11"/>
  <c r="AH180" i="11"/>
  <c r="AU252" i="13"/>
  <c r="AH252" i="13"/>
  <c r="AU252" i="12"/>
  <c r="AH252" i="12"/>
  <c r="AU252" i="11"/>
  <c r="AH252" i="11"/>
  <c r="AV56" i="13"/>
  <c r="AI56" i="13"/>
  <c r="AI56" i="12"/>
  <c r="AV56" i="12"/>
  <c r="AV56" i="11"/>
  <c r="AI56" i="11"/>
  <c r="AV176" i="13"/>
  <c r="AI176" i="13"/>
  <c r="AI176" i="12"/>
  <c r="AV176" i="12"/>
  <c r="AV176" i="11"/>
  <c r="AI176" i="11"/>
  <c r="AV308" i="13"/>
  <c r="AI308" i="13"/>
  <c r="AI308" i="12"/>
  <c r="AV308" i="12"/>
  <c r="AV308" i="11"/>
  <c r="AI308" i="11"/>
  <c r="AW52" i="13"/>
  <c r="AJ52" i="13"/>
  <c r="AJ52" i="12"/>
  <c r="AW52" i="11"/>
  <c r="AW52" i="12"/>
  <c r="AJ52" i="11"/>
  <c r="AX144" i="13"/>
  <c r="AK144" i="13"/>
  <c r="AK144" i="12"/>
  <c r="AX144" i="12"/>
  <c r="AX144" i="11"/>
  <c r="AK144" i="11"/>
  <c r="AX216" i="13"/>
  <c r="AK216" i="13"/>
  <c r="AX216" i="12"/>
  <c r="AK216" i="12"/>
  <c r="AX216" i="11"/>
  <c r="AK216" i="11"/>
  <c r="AX288" i="13"/>
  <c r="AK288" i="13"/>
  <c r="AX288" i="12"/>
  <c r="AK288" i="12"/>
  <c r="AX288" i="11"/>
  <c r="AK288" i="11"/>
  <c r="AL32" i="13"/>
  <c r="AY32" i="13"/>
  <c r="AY32" i="12"/>
  <c r="AL32" i="12"/>
  <c r="AY32" i="11"/>
  <c r="AL32" i="11"/>
  <c r="AY104" i="13"/>
  <c r="AL104" i="13"/>
  <c r="AL104" i="12"/>
  <c r="AY104" i="12"/>
  <c r="AY104" i="11"/>
  <c r="AL104" i="11"/>
  <c r="AL164" i="13"/>
  <c r="AY164" i="13"/>
  <c r="AY164" i="12"/>
  <c r="AL164" i="12"/>
  <c r="AY164" i="11"/>
  <c r="AL164" i="11"/>
  <c r="AP208" i="13"/>
  <c r="BC208" i="13"/>
  <c r="BC208" i="12"/>
  <c r="AP208" i="12"/>
  <c r="BC208" i="11"/>
  <c r="AP208" i="11"/>
  <c r="BC280" i="13"/>
  <c r="AP280" i="13"/>
  <c r="AP280" i="12"/>
  <c r="BC280" i="12"/>
  <c r="BC280" i="11"/>
  <c r="AP280" i="11"/>
  <c r="W323" i="13"/>
  <c r="J323" i="13"/>
  <c r="W323" i="12"/>
  <c r="J323" i="12"/>
  <c r="W323" i="11"/>
  <c r="J323" i="11"/>
  <c r="X331" i="13"/>
  <c r="K331" i="13"/>
  <c r="X331" i="12"/>
  <c r="K331" i="12"/>
  <c r="X331" i="11"/>
  <c r="K331" i="11"/>
  <c r="Z323" i="13"/>
  <c r="M323" i="13"/>
  <c r="M323" i="12"/>
  <c r="Z323" i="12"/>
  <c r="Z323" i="11"/>
  <c r="M323" i="11"/>
  <c r="AQ5" i="13"/>
  <c r="AD5" i="13"/>
  <c r="AQ5" i="12"/>
  <c r="AD5" i="12"/>
  <c r="AQ5" i="11"/>
  <c r="AD5" i="11"/>
  <c r="AQ53" i="13"/>
  <c r="AD53" i="13"/>
  <c r="AD53" i="12"/>
  <c r="AQ53" i="12"/>
  <c r="AQ53" i="11"/>
  <c r="AD53" i="11"/>
  <c r="AQ101" i="13"/>
  <c r="AD101" i="13"/>
  <c r="AD101" i="12"/>
  <c r="AQ101" i="12"/>
  <c r="AQ101" i="11"/>
  <c r="AD101" i="11"/>
  <c r="AQ149" i="13"/>
  <c r="AD149" i="13"/>
  <c r="AD149" i="12"/>
  <c r="AQ149" i="12"/>
  <c r="AQ149" i="11"/>
  <c r="AD149" i="11"/>
  <c r="AQ197" i="13"/>
  <c r="AD197" i="13"/>
  <c r="AD197" i="12"/>
  <c r="AQ197" i="12"/>
  <c r="AQ197" i="11"/>
  <c r="AD197" i="11"/>
  <c r="AQ245" i="13"/>
  <c r="AD245" i="13"/>
  <c r="AQ245" i="12"/>
  <c r="AD245" i="12"/>
  <c r="AQ245" i="11"/>
  <c r="AD245" i="11"/>
  <c r="AQ293" i="13"/>
  <c r="AD293" i="13"/>
  <c r="AQ293" i="12"/>
  <c r="AD293" i="12"/>
  <c r="AQ293" i="11"/>
  <c r="AD293" i="11"/>
  <c r="AR13" i="13"/>
  <c r="AE13" i="13"/>
  <c r="AE13" i="12"/>
  <c r="AR13" i="12"/>
  <c r="AR13" i="11"/>
  <c r="AE13" i="11"/>
  <c r="AR73" i="13"/>
  <c r="AE73" i="13"/>
  <c r="AE73" i="12"/>
  <c r="AR73" i="12"/>
  <c r="AR73" i="11"/>
  <c r="AE73" i="11"/>
  <c r="AR181" i="13"/>
  <c r="AE181" i="13"/>
  <c r="AE181" i="12"/>
  <c r="AR181" i="12"/>
  <c r="AR181" i="11"/>
  <c r="AE181" i="11"/>
  <c r="AS81" i="13"/>
  <c r="AF81" i="13"/>
  <c r="AS81" i="12"/>
  <c r="AF81" i="12"/>
  <c r="AS81" i="11"/>
  <c r="AF81" i="11"/>
  <c r="AF141" i="13"/>
  <c r="AS141" i="13"/>
  <c r="AS141" i="12"/>
  <c r="AF141" i="12"/>
  <c r="AS141" i="11"/>
  <c r="AF141" i="11"/>
  <c r="AS261" i="13"/>
  <c r="AF261" i="13"/>
  <c r="AS261" i="12"/>
  <c r="AF261" i="12"/>
  <c r="AS261" i="11"/>
  <c r="AF261" i="11"/>
  <c r="AT125" i="13"/>
  <c r="AG125" i="13"/>
  <c r="AG125" i="12"/>
  <c r="AT125" i="12"/>
  <c r="AT125" i="11"/>
  <c r="AG125" i="11"/>
  <c r="AT197" i="13"/>
  <c r="AG197" i="13"/>
  <c r="AG197" i="12"/>
  <c r="AT197" i="12"/>
  <c r="AT197" i="11"/>
  <c r="AG197" i="11"/>
  <c r="AT269" i="13"/>
  <c r="AG269" i="13"/>
  <c r="AG269" i="12"/>
  <c r="AT269" i="12"/>
  <c r="AT269" i="11"/>
  <c r="AG269" i="11"/>
  <c r="AG329" i="13"/>
  <c r="AT329" i="13"/>
  <c r="AT329" i="12"/>
  <c r="AG329" i="12"/>
  <c r="AT329" i="11"/>
  <c r="AG329" i="11"/>
  <c r="AU73" i="13"/>
  <c r="AH73" i="13"/>
  <c r="AH73" i="12"/>
  <c r="AU73" i="12"/>
  <c r="AU73" i="11"/>
  <c r="AH73" i="11"/>
  <c r="AU133" i="13"/>
  <c r="AH133" i="13"/>
  <c r="AU133" i="12"/>
  <c r="AH133" i="12"/>
  <c r="AU133" i="11"/>
  <c r="AH133" i="11"/>
  <c r="AU253" i="13"/>
  <c r="AH253" i="13"/>
  <c r="AU253" i="12"/>
  <c r="AH253" i="12"/>
  <c r="AU253" i="11"/>
  <c r="AH253" i="11"/>
  <c r="AU325" i="13"/>
  <c r="AH325" i="13"/>
  <c r="AU325" i="12"/>
  <c r="AH325" i="12"/>
  <c r="AU325" i="11"/>
  <c r="AH325" i="11"/>
  <c r="AV69" i="13"/>
  <c r="AI69" i="13"/>
  <c r="AI69" i="12"/>
  <c r="AV69" i="12"/>
  <c r="AV69" i="11"/>
  <c r="AI69" i="11"/>
  <c r="AI141" i="13"/>
  <c r="AV141" i="13"/>
  <c r="AV141" i="12"/>
  <c r="AI141" i="12"/>
  <c r="AV141" i="11"/>
  <c r="AI141" i="11"/>
  <c r="AW17" i="13"/>
  <c r="AJ17" i="13"/>
  <c r="AW17" i="11"/>
  <c r="AW17" i="12"/>
  <c r="AJ17" i="12"/>
  <c r="AJ17" i="11"/>
  <c r="AW89" i="13"/>
  <c r="AJ89" i="13"/>
  <c r="AJ89" i="12"/>
  <c r="AW89" i="12"/>
  <c r="AW89" i="11"/>
  <c r="AJ89" i="11"/>
  <c r="AW161" i="13"/>
  <c r="AJ161" i="13"/>
  <c r="AJ161" i="12"/>
  <c r="AW161" i="12"/>
  <c r="AW161" i="11"/>
  <c r="AJ161" i="11"/>
  <c r="AW293" i="13"/>
  <c r="AJ293" i="13"/>
  <c r="AW293" i="12"/>
  <c r="AJ293" i="12"/>
  <c r="AW293" i="11"/>
  <c r="AJ293" i="11"/>
  <c r="AX25" i="13"/>
  <c r="AK25" i="13"/>
  <c r="AX25" i="12"/>
  <c r="AK25" i="12"/>
  <c r="AX25" i="11"/>
  <c r="AK25" i="11"/>
  <c r="AX97" i="13"/>
  <c r="AK97" i="13"/>
  <c r="AK97" i="12"/>
  <c r="AX97" i="12"/>
  <c r="AX97" i="11"/>
  <c r="AK97" i="11"/>
  <c r="AK169" i="13"/>
  <c r="AX169" i="13"/>
  <c r="AX169" i="12"/>
  <c r="AK169" i="12"/>
  <c r="AX169" i="11"/>
  <c r="AK169" i="11"/>
  <c r="AX241" i="13"/>
  <c r="AK241" i="13"/>
  <c r="AK241" i="12"/>
  <c r="AX241" i="12"/>
  <c r="AX241" i="11"/>
  <c r="AK241" i="11"/>
  <c r="AX313" i="13"/>
  <c r="AK313" i="13"/>
  <c r="AK313" i="12"/>
  <c r="AX313" i="12"/>
  <c r="AX313" i="11"/>
  <c r="AK313" i="11"/>
  <c r="AY57" i="13"/>
  <c r="AL57" i="13"/>
  <c r="AL57" i="12"/>
  <c r="AY57" i="12"/>
  <c r="AY57" i="11"/>
  <c r="AL57" i="11"/>
  <c r="AZ149" i="13"/>
  <c r="AM149" i="13"/>
  <c r="AZ149" i="12"/>
  <c r="AM149" i="12"/>
  <c r="AZ149" i="11"/>
  <c r="AM149" i="11"/>
  <c r="AZ281" i="13"/>
  <c r="AM281" i="13"/>
  <c r="AM281" i="12"/>
  <c r="AZ281" i="12"/>
  <c r="AZ281" i="11"/>
  <c r="AM281" i="11"/>
  <c r="BA25" i="13"/>
  <c r="AN25" i="13"/>
  <c r="BA25" i="11"/>
  <c r="BA25" i="12"/>
  <c r="AN25" i="12"/>
  <c r="AN25" i="11"/>
  <c r="BA97" i="13"/>
  <c r="AN97" i="13"/>
  <c r="AN97" i="12"/>
  <c r="BA97" i="12"/>
  <c r="BA97" i="11"/>
  <c r="AN97" i="11"/>
  <c r="AN169" i="13"/>
  <c r="BA169" i="13"/>
  <c r="BA169" i="12"/>
  <c r="AN169" i="12"/>
  <c r="BA169" i="11"/>
  <c r="AN169" i="11"/>
  <c r="AN229" i="13"/>
  <c r="BA229" i="13"/>
  <c r="BA229" i="12"/>
  <c r="AN229" i="12"/>
  <c r="BA229" i="11"/>
  <c r="AN229" i="11"/>
  <c r="AN301" i="13"/>
  <c r="BA301" i="13"/>
  <c r="BA301" i="12"/>
  <c r="AN301" i="12"/>
  <c r="BA301" i="11"/>
  <c r="AN301" i="11"/>
  <c r="BB45" i="13"/>
  <c r="AO45" i="13"/>
  <c r="BB45" i="12"/>
  <c r="AO45" i="12"/>
  <c r="BB45" i="11"/>
  <c r="AO45" i="11"/>
  <c r="BB117" i="13"/>
  <c r="AO117" i="13"/>
  <c r="AO117" i="12"/>
  <c r="BB117" i="12"/>
  <c r="BB117" i="11"/>
  <c r="AO117" i="11"/>
  <c r="S317" i="13"/>
  <c r="F317" i="13"/>
  <c r="F317" i="12"/>
  <c r="S317" i="12"/>
  <c r="S317" i="11"/>
  <c r="F317" i="11"/>
  <c r="T325" i="13"/>
  <c r="G325" i="13"/>
  <c r="G325" i="12"/>
  <c r="T325" i="12"/>
  <c r="T325" i="11"/>
  <c r="G325" i="11"/>
  <c r="U321" i="13"/>
  <c r="H321" i="13"/>
  <c r="H321" i="12"/>
  <c r="U321" i="12"/>
  <c r="U321" i="11"/>
  <c r="H321" i="11"/>
  <c r="K320" i="13"/>
  <c r="X320" i="13"/>
  <c r="K320" i="12"/>
  <c r="X320" i="12"/>
  <c r="X320" i="11"/>
  <c r="K320" i="11"/>
  <c r="AA320" i="13"/>
  <c r="N320" i="13"/>
  <c r="N320" i="12"/>
  <c r="AA320" i="12"/>
  <c r="AA320" i="11"/>
  <c r="N320" i="11"/>
  <c r="BB46" i="13"/>
  <c r="AO46" i="13"/>
  <c r="AO46" i="12"/>
  <c r="BB46" i="12"/>
  <c r="AO46" i="11"/>
  <c r="BB46" i="11"/>
  <c r="BB178" i="13"/>
  <c r="AO178" i="13"/>
  <c r="AO178" i="12"/>
  <c r="BB178" i="12"/>
  <c r="AO178" i="11"/>
  <c r="BB178" i="11"/>
  <c r="BB310" i="13"/>
  <c r="AO310" i="13"/>
  <c r="BB310" i="12"/>
  <c r="AO310" i="12"/>
  <c r="BB310" i="11"/>
  <c r="AO310" i="11"/>
  <c r="BC102" i="13"/>
  <c r="AP102" i="13"/>
  <c r="AP102" i="12"/>
  <c r="BC102" i="12"/>
  <c r="BC102" i="11"/>
  <c r="AP102" i="11"/>
  <c r="BC222" i="13"/>
  <c r="AP222" i="13"/>
  <c r="AP222" i="12"/>
  <c r="BC222" i="12"/>
  <c r="BC222" i="11"/>
  <c r="AP222" i="11"/>
  <c r="AR110" i="13"/>
  <c r="AE110" i="13"/>
  <c r="AR110" i="12"/>
  <c r="AE110" i="12"/>
  <c r="AR110" i="11"/>
  <c r="AE110" i="11"/>
  <c r="AR158" i="13"/>
  <c r="AE158" i="13"/>
  <c r="AE158" i="12"/>
  <c r="AR158" i="12"/>
  <c r="AR158" i="11"/>
  <c r="AE158" i="11"/>
  <c r="AR218" i="13"/>
  <c r="AE218" i="13"/>
  <c r="AR218" i="12"/>
  <c r="AE218" i="12"/>
  <c r="AR218" i="11"/>
  <c r="AE218" i="11"/>
  <c r="AS190" i="13"/>
  <c r="AF190" i="13"/>
  <c r="AF190" i="12"/>
  <c r="AS190" i="12"/>
  <c r="AS190" i="11"/>
  <c r="AF190" i="11"/>
  <c r="AT54" i="13"/>
  <c r="AG54" i="13"/>
  <c r="AG54" i="12"/>
  <c r="AT54" i="12"/>
  <c r="AT54" i="11"/>
  <c r="AG54" i="11"/>
  <c r="AT126" i="13"/>
  <c r="AG126" i="13"/>
  <c r="AT126" i="12"/>
  <c r="AG126" i="12"/>
  <c r="AG126" i="11"/>
  <c r="AT126" i="11"/>
  <c r="AT330" i="13"/>
  <c r="AG330" i="13"/>
  <c r="AT330" i="12"/>
  <c r="AG330" i="12"/>
  <c r="AT330" i="11"/>
  <c r="AG330" i="11"/>
  <c r="AV22" i="13"/>
  <c r="AI22" i="13"/>
  <c r="AV22" i="12"/>
  <c r="AI22" i="12"/>
  <c r="AV22" i="11"/>
  <c r="AI22" i="11"/>
  <c r="AV238" i="13"/>
  <c r="AI238" i="13"/>
  <c r="AI238" i="12"/>
  <c r="AV238" i="12"/>
  <c r="AV238" i="11"/>
  <c r="AI238" i="11"/>
  <c r="AV310" i="13"/>
  <c r="AI310" i="13"/>
  <c r="AI310" i="12"/>
  <c r="AV310" i="12"/>
  <c r="AV310" i="11"/>
  <c r="AI310" i="11"/>
  <c r="AW54" i="13"/>
  <c r="AJ54" i="13"/>
  <c r="AJ54" i="12"/>
  <c r="AW54" i="12"/>
  <c r="AW54" i="11"/>
  <c r="AJ54" i="11"/>
  <c r="AW258" i="13"/>
  <c r="AJ258" i="13"/>
  <c r="AW258" i="12"/>
  <c r="AJ258" i="12"/>
  <c r="AW258" i="11"/>
  <c r="AJ258" i="11"/>
  <c r="AW330" i="13"/>
  <c r="AJ330" i="13"/>
  <c r="AW330" i="12"/>
  <c r="AJ330" i="12"/>
  <c r="AW330" i="11"/>
  <c r="AJ330" i="11"/>
  <c r="AK74" i="13"/>
  <c r="AX74" i="13"/>
  <c r="AK74" i="12"/>
  <c r="AX74" i="12"/>
  <c r="AK74" i="11"/>
  <c r="AX74" i="11"/>
  <c r="AK206" i="13"/>
  <c r="AX206" i="13"/>
  <c r="AX206" i="12"/>
  <c r="AK206" i="12"/>
  <c r="AK206" i="11"/>
  <c r="AX206" i="11"/>
  <c r="AY82" i="13"/>
  <c r="AL82" i="13"/>
  <c r="AY82" i="12"/>
  <c r="AL82" i="12"/>
  <c r="AY82" i="11"/>
  <c r="AL82" i="11"/>
  <c r="AZ90" i="13"/>
  <c r="AM90" i="13"/>
  <c r="AZ90" i="12"/>
  <c r="AM90" i="12"/>
  <c r="AZ90" i="11"/>
  <c r="AM90" i="11"/>
  <c r="AZ162" i="13"/>
  <c r="AM162" i="13"/>
  <c r="AZ162" i="12"/>
  <c r="AM162" i="12"/>
  <c r="AZ162" i="11"/>
  <c r="AM162" i="11"/>
  <c r="AM234" i="13"/>
  <c r="AZ234" i="13"/>
  <c r="AM234" i="12"/>
  <c r="AZ234" i="12"/>
  <c r="AZ234" i="11"/>
  <c r="AM234" i="11"/>
  <c r="AZ306" i="13"/>
  <c r="AM306" i="13"/>
  <c r="AM306" i="12"/>
  <c r="AZ306" i="12"/>
  <c r="AZ306" i="11"/>
  <c r="AM306" i="11"/>
  <c r="L329" i="13"/>
  <c r="Y329" i="13"/>
  <c r="Y329" i="12"/>
  <c r="L329" i="12"/>
  <c r="Y329" i="11"/>
  <c r="L329" i="11"/>
  <c r="AW20" i="13"/>
  <c r="AJ20" i="13"/>
  <c r="AW20" i="12"/>
  <c r="AJ20" i="12"/>
  <c r="AW20" i="11"/>
  <c r="AJ20" i="11"/>
  <c r="AY60" i="13"/>
  <c r="AL60" i="13"/>
  <c r="AL60" i="12"/>
  <c r="AY60" i="12"/>
  <c r="AY60" i="11"/>
  <c r="AL60" i="11"/>
  <c r="AY132" i="13"/>
  <c r="AL132" i="13"/>
  <c r="AY132" i="12"/>
  <c r="AL132" i="12"/>
  <c r="AY132" i="11"/>
  <c r="AL132" i="11"/>
  <c r="AY204" i="13"/>
  <c r="AL204" i="13"/>
  <c r="AY204" i="12"/>
  <c r="AL204" i="12"/>
  <c r="AY204" i="11"/>
  <c r="AL204" i="11"/>
  <c r="AZ80" i="13"/>
  <c r="AM80" i="13"/>
  <c r="AZ80" i="12"/>
  <c r="AM80" i="12"/>
  <c r="AZ80" i="11"/>
  <c r="AM80" i="11"/>
  <c r="AZ152" i="13"/>
  <c r="AM152" i="13"/>
  <c r="AM152" i="12"/>
  <c r="AZ152" i="12"/>
  <c r="AZ152" i="11"/>
  <c r="AM152" i="11"/>
  <c r="AZ224" i="13"/>
  <c r="AM224" i="13"/>
  <c r="AZ224" i="12"/>
  <c r="AM224" i="12"/>
  <c r="AZ224" i="11"/>
  <c r="AM224" i="11"/>
  <c r="AZ296" i="13"/>
  <c r="AM296" i="13"/>
  <c r="AZ296" i="12"/>
  <c r="AM296" i="12"/>
  <c r="AZ296" i="11"/>
  <c r="AM296" i="11"/>
  <c r="BA40" i="13"/>
  <c r="AN40" i="13"/>
  <c r="BA40" i="12"/>
  <c r="AN40" i="12"/>
  <c r="BA40" i="11"/>
  <c r="AN40" i="11"/>
  <c r="AQ9" i="13"/>
  <c r="AD9" i="13"/>
  <c r="AQ9" i="12"/>
  <c r="AD9" i="12"/>
  <c r="AQ9" i="11"/>
  <c r="AD9" i="11"/>
  <c r="AQ57" i="13"/>
  <c r="AD57" i="13"/>
  <c r="AD57" i="12"/>
  <c r="AQ57" i="12"/>
  <c r="AD57" i="11"/>
  <c r="AQ57" i="11"/>
  <c r="AQ105" i="13"/>
  <c r="AD105" i="13"/>
  <c r="AQ105" i="12"/>
  <c r="AD105" i="12"/>
  <c r="AD105" i="11"/>
  <c r="AQ105" i="11"/>
  <c r="AQ153" i="13"/>
  <c r="AD153" i="13"/>
  <c r="AQ153" i="12"/>
  <c r="AD153" i="12"/>
  <c r="AQ153" i="11"/>
  <c r="AD153" i="11"/>
  <c r="AQ201" i="13"/>
  <c r="AD201" i="13"/>
  <c r="AD201" i="12"/>
  <c r="AQ201" i="12"/>
  <c r="AD201" i="11"/>
  <c r="AQ201" i="11"/>
  <c r="AD249" i="13"/>
  <c r="AQ249" i="13"/>
  <c r="AQ249" i="12"/>
  <c r="AD249" i="12"/>
  <c r="AQ249" i="11"/>
  <c r="AD249" i="11"/>
  <c r="AD297" i="13"/>
  <c r="AQ297" i="13"/>
  <c r="AQ297" i="12"/>
  <c r="AD297" i="12"/>
  <c r="AQ297" i="11"/>
  <c r="AD297" i="11"/>
  <c r="AR17" i="13"/>
  <c r="AE17" i="13"/>
  <c r="AR17" i="12"/>
  <c r="AE17" i="12"/>
  <c r="AR17" i="11"/>
  <c r="AE17" i="11"/>
  <c r="AR185" i="13"/>
  <c r="AE185" i="13"/>
  <c r="AR185" i="12"/>
  <c r="AE185" i="12"/>
  <c r="AR185" i="11"/>
  <c r="AE185" i="11"/>
  <c r="AR245" i="13"/>
  <c r="AE245" i="13"/>
  <c r="AE245" i="12"/>
  <c r="AR245" i="12"/>
  <c r="AR245" i="11"/>
  <c r="AE245" i="11"/>
  <c r="AF37" i="13"/>
  <c r="AS37" i="13"/>
  <c r="AS37" i="12"/>
  <c r="AS37" i="11"/>
  <c r="AF37" i="12"/>
  <c r="AF37" i="11"/>
  <c r="AS289" i="13"/>
  <c r="AF289" i="13"/>
  <c r="AS289" i="12"/>
  <c r="AF289" i="12"/>
  <c r="AS289" i="11"/>
  <c r="AF289" i="11"/>
  <c r="AT21" i="13"/>
  <c r="AG21" i="13"/>
  <c r="AT21" i="12"/>
  <c r="AT21" i="11"/>
  <c r="AG21" i="12"/>
  <c r="AG21" i="11"/>
  <c r="AT93" i="13"/>
  <c r="AG93" i="13"/>
  <c r="AT93" i="12"/>
  <c r="AG93" i="12"/>
  <c r="AT93" i="11"/>
  <c r="AG93" i="11"/>
  <c r="AT225" i="13"/>
  <c r="AG225" i="13"/>
  <c r="AG225" i="12"/>
  <c r="AT225" i="12"/>
  <c r="AT225" i="11"/>
  <c r="AG225" i="11"/>
  <c r="AG285" i="13"/>
  <c r="AT285" i="13"/>
  <c r="AT285" i="12"/>
  <c r="AG285" i="12"/>
  <c r="AT285" i="11"/>
  <c r="AG285" i="11"/>
  <c r="AU29" i="13"/>
  <c r="AH29" i="13"/>
  <c r="AU29" i="12"/>
  <c r="AH29" i="12"/>
  <c r="AH29" i="11"/>
  <c r="AU29" i="11"/>
  <c r="AU221" i="13"/>
  <c r="AH221" i="13"/>
  <c r="AU221" i="12"/>
  <c r="AH221" i="12"/>
  <c r="AH221" i="11"/>
  <c r="AU221" i="11"/>
  <c r="AV301" i="13"/>
  <c r="AI301" i="13"/>
  <c r="AV301" i="12"/>
  <c r="AI301" i="12"/>
  <c r="AV301" i="11"/>
  <c r="AI301" i="11"/>
  <c r="AW45" i="13"/>
  <c r="AJ45" i="13"/>
  <c r="AJ45" i="12"/>
  <c r="AW45" i="11"/>
  <c r="AW45" i="12"/>
  <c r="AJ45" i="11"/>
  <c r="AW117" i="13"/>
  <c r="AJ117" i="13"/>
  <c r="AJ117" i="12"/>
  <c r="AW117" i="12"/>
  <c r="AW117" i="11"/>
  <c r="AJ117" i="11"/>
  <c r="AJ189" i="13"/>
  <c r="AW189" i="13"/>
  <c r="AJ189" i="12"/>
  <c r="AW189" i="12"/>
  <c r="AW189" i="11"/>
  <c r="AJ189" i="11"/>
  <c r="AX281" i="13"/>
  <c r="AK281" i="13"/>
  <c r="AK281" i="12"/>
  <c r="AX281" i="12"/>
  <c r="AX281" i="11"/>
  <c r="AK281" i="11"/>
  <c r="AY25" i="13"/>
  <c r="AL25" i="13"/>
  <c r="AY25" i="12"/>
  <c r="AL25" i="12"/>
  <c r="AY25" i="11"/>
  <c r="AL25" i="11"/>
  <c r="AY97" i="13"/>
  <c r="AL97" i="13"/>
  <c r="AY97" i="12"/>
  <c r="AL97" i="12"/>
  <c r="AY97" i="11"/>
  <c r="AL97" i="11"/>
  <c r="AL169" i="13"/>
  <c r="AY169" i="13"/>
  <c r="AY169" i="12"/>
  <c r="AL169" i="12"/>
  <c r="AL169" i="11"/>
  <c r="AY169" i="11"/>
  <c r="AY241" i="13"/>
  <c r="AL241" i="13"/>
  <c r="AL241" i="12"/>
  <c r="AY241" i="12"/>
  <c r="AY241" i="11"/>
  <c r="AL241" i="11"/>
  <c r="AY313" i="13"/>
  <c r="AL313" i="13"/>
  <c r="AL313" i="12"/>
  <c r="AY313" i="12"/>
  <c r="AY313" i="11"/>
  <c r="AL313" i="11"/>
  <c r="AZ57" i="13"/>
  <c r="AM57" i="13"/>
  <c r="AM57" i="12"/>
  <c r="AZ57" i="12"/>
  <c r="AZ57" i="11"/>
  <c r="AM57" i="11"/>
  <c r="AZ129" i="13"/>
  <c r="AM129" i="13"/>
  <c r="AZ129" i="12"/>
  <c r="AM129" i="12"/>
  <c r="AZ129" i="11"/>
  <c r="AM129" i="11"/>
  <c r="AZ201" i="13"/>
  <c r="AM201" i="13"/>
  <c r="AM201" i="12"/>
  <c r="AZ201" i="12"/>
  <c r="AZ201" i="11"/>
  <c r="AM201" i="11"/>
  <c r="AZ273" i="13"/>
  <c r="AM273" i="13"/>
  <c r="AM273" i="12"/>
  <c r="AZ273" i="12"/>
  <c r="AZ273" i="11"/>
  <c r="AM273" i="11"/>
  <c r="BA17" i="13"/>
  <c r="AN17" i="13"/>
  <c r="BA17" i="12"/>
  <c r="BA17" i="11"/>
  <c r="AN17" i="12"/>
  <c r="AN17" i="11"/>
  <c r="AN89" i="13"/>
  <c r="BA89" i="13"/>
  <c r="AN89" i="12"/>
  <c r="BA89" i="12"/>
  <c r="BA89" i="11"/>
  <c r="AN89" i="11"/>
  <c r="BA161" i="13"/>
  <c r="AN161" i="13"/>
  <c r="AN161" i="12"/>
  <c r="BA161" i="12"/>
  <c r="BA161" i="11"/>
  <c r="AN161" i="11"/>
  <c r="BA233" i="13"/>
  <c r="AN233" i="13"/>
  <c r="AN233" i="12"/>
  <c r="BA233" i="12"/>
  <c r="BA233" i="11"/>
  <c r="AN233" i="11"/>
  <c r="BA305" i="13"/>
  <c r="AN305" i="13"/>
  <c r="BA305" i="12"/>
  <c r="AN305" i="12"/>
  <c r="BA305" i="11"/>
  <c r="AN305" i="11"/>
  <c r="BB49" i="13"/>
  <c r="AO49" i="13"/>
  <c r="AO49" i="12"/>
  <c r="BB49" i="12"/>
  <c r="BB49" i="11"/>
  <c r="AO49" i="11"/>
  <c r="BB121" i="13"/>
  <c r="AO121" i="13"/>
  <c r="AO121" i="12"/>
  <c r="BB121" i="12"/>
  <c r="BB121" i="11"/>
  <c r="AO121" i="11"/>
  <c r="AO193" i="13"/>
  <c r="BB193" i="13"/>
  <c r="AO193" i="12"/>
  <c r="BB193" i="12"/>
  <c r="BB193" i="11"/>
  <c r="AO193" i="11"/>
  <c r="AO265" i="13"/>
  <c r="BB265" i="13"/>
  <c r="AO265" i="12"/>
  <c r="BB265" i="12"/>
  <c r="BB265" i="11"/>
  <c r="AO265" i="11"/>
  <c r="BC9" i="13"/>
  <c r="AP9" i="13"/>
  <c r="BC9" i="12"/>
  <c r="AP9" i="12"/>
  <c r="BC9" i="11"/>
  <c r="AP9" i="11"/>
  <c r="BC81" i="13"/>
  <c r="AP81" i="13"/>
  <c r="AP81" i="12"/>
  <c r="BC81" i="12"/>
  <c r="AP81" i="11"/>
  <c r="BC81" i="11"/>
  <c r="BC153" i="13"/>
  <c r="AP153" i="13"/>
  <c r="AP153" i="12"/>
  <c r="BC153" i="12"/>
  <c r="BC153" i="11"/>
  <c r="AP153" i="11"/>
  <c r="BC225" i="13"/>
  <c r="AP225" i="13"/>
  <c r="AP225" i="12"/>
  <c r="BC225" i="12"/>
  <c r="BC225" i="11"/>
  <c r="AP225" i="11"/>
  <c r="BC297" i="13"/>
  <c r="AP297" i="13"/>
  <c r="BC297" i="12"/>
  <c r="AP297" i="12"/>
  <c r="BC297" i="11"/>
  <c r="AP297" i="11"/>
  <c r="AR90" i="13"/>
  <c r="AE90" i="13"/>
  <c r="AE90" i="12"/>
  <c r="AR90" i="12"/>
  <c r="AR90" i="11"/>
  <c r="AE90" i="11"/>
  <c r="AS230" i="13"/>
  <c r="AF230" i="13"/>
  <c r="AF230" i="12"/>
  <c r="AS230" i="12"/>
  <c r="AS230" i="11"/>
  <c r="AF230" i="11"/>
  <c r="AU174" i="13"/>
  <c r="AH174" i="13"/>
  <c r="AH174" i="12"/>
  <c r="AU174" i="12"/>
  <c r="AU174" i="11"/>
  <c r="AH174" i="11"/>
  <c r="AH246" i="13"/>
  <c r="AU246" i="13"/>
  <c r="AU246" i="12"/>
  <c r="AH246" i="12"/>
  <c r="AU246" i="11"/>
  <c r="AH246" i="11"/>
  <c r="AU318" i="13"/>
  <c r="AH318" i="13"/>
  <c r="AH318" i="12"/>
  <c r="AU318" i="12"/>
  <c r="AU318" i="11"/>
  <c r="AH318" i="11"/>
  <c r="AV62" i="13"/>
  <c r="AI62" i="13"/>
  <c r="AI62" i="12"/>
  <c r="AV62" i="12"/>
  <c r="AV62" i="11"/>
  <c r="AI62" i="11"/>
  <c r="AI134" i="13"/>
  <c r="AV134" i="13"/>
  <c r="AV134" i="12"/>
  <c r="AI134" i="12"/>
  <c r="AV134" i="11"/>
  <c r="AI134" i="11"/>
  <c r="AI206" i="13"/>
  <c r="AV206" i="13"/>
  <c r="AV206" i="12"/>
  <c r="AI206" i="12"/>
  <c r="AV206" i="11"/>
  <c r="AI206" i="11"/>
  <c r="AI266" i="13"/>
  <c r="AV266" i="13"/>
  <c r="AI266" i="12"/>
  <c r="AV266" i="12"/>
  <c r="AV266" i="11"/>
  <c r="AI266" i="11"/>
  <c r="AJ142" i="13"/>
  <c r="AW142" i="13"/>
  <c r="AJ142" i="12"/>
  <c r="AW142" i="12"/>
  <c r="AW142" i="11"/>
  <c r="AJ142" i="11"/>
  <c r="AX234" i="13"/>
  <c r="AK234" i="13"/>
  <c r="AK234" i="12"/>
  <c r="AX234" i="12"/>
  <c r="AX234" i="11"/>
  <c r="AK234" i="11"/>
  <c r="AX306" i="13"/>
  <c r="AK306" i="13"/>
  <c r="AK306" i="12"/>
  <c r="AX306" i="12"/>
  <c r="AX306" i="11"/>
  <c r="AK306" i="11"/>
  <c r="AY50" i="13"/>
  <c r="AL50" i="13"/>
  <c r="AL50" i="12"/>
  <c r="AY50" i="12"/>
  <c r="AY50" i="11"/>
  <c r="AL50" i="11"/>
  <c r="AY122" i="13"/>
  <c r="AL122" i="13"/>
  <c r="AY122" i="12"/>
  <c r="AL122" i="12"/>
  <c r="AY122" i="11"/>
  <c r="AL122" i="11"/>
  <c r="AY194" i="13"/>
  <c r="AL194" i="13"/>
  <c r="AL194" i="12"/>
  <c r="AY194" i="12"/>
  <c r="AY194" i="11"/>
  <c r="AL194" i="11"/>
  <c r="AY254" i="13"/>
  <c r="AL254" i="13"/>
  <c r="AY254" i="12"/>
  <c r="AL254" i="12"/>
  <c r="AY254" i="11"/>
  <c r="AL254" i="11"/>
  <c r="BA306" i="13"/>
  <c r="AN306" i="13"/>
  <c r="AN306" i="12"/>
  <c r="BA306" i="12"/>
  <c r="BA306" i="11"/>
  <c r="AN306" i="11"/>
  <c r="BB50" i="13"/>
  <c r="AO50" i="13"/>
  <c r="AO50" i="12"/>
  <c r="BB50" i="12"/>
  <c r="BB50" i="11"/>
  <c r="AO50" i="11"/>
  <c r="BB122" i="13"/>
  <c r="AO122" i="13"/>
  <c r="BB122" i="12"/>
  <c r="AO122" i="12"/>
  <c r="BB122" i="11"/>
  <c r="AO122" i="11"/>
  <c r="AO194" i="13"/>
  <c r="BB194" i="13"/>
  <c r="AO194" i="12"/>
  <c r="BB194" i="12"/>
  <c r="BB194" i="11"/>
  <c r="AO194" i="11"/>
  <c r="AO266" i="13"/>
  <c r="BB266" i="13"/>
  <c r="AO266" i="12"/>
  <c r="BB266" i="12"/>
  <c r="BB266" i="11"/>
  <c r="AO266" i="11"/>
  <c r="BC10" i="13"/>
  <c r="AP10" i="13"/>
  <c r="BC10" i="12"/>
  <c r="AP10" i="12"/>
  <c r="BC10" i="11"/>
  <c r="AP10" i="11"/>
  <c r="BC82" i="13"/>
  <c r="AP82" i="13"/>
  <c r="BC82" i="12"/>
  <c r="AP82" i="12"/>
  <c r="BC82" i="11"/>
  <c r="AP82" i="11"/>
  <c r="BC154" i="13"/>
  <c r="AP154" i="13"/>
  <c r="AP154" i="12"/>
  <c r="BC154" i="12"/>
  <c r="BC154" i="11"/>
  <c r="AP154" i="11"/>
  <c r="BC226" i="13"/>
  <c r="AP226" i="13"/>
  <c r="AP226" i="12"/>
  <c r="BC226" i="12"/>
  <c r="BC226" i="11"/>
  <c r="AP226" i="11"/>
  <c r="BC298" i="13"/>
  <c r="AP298" i="13"/>
  <c r="BC298" i="12"/>
  <c r="AP298" i="12"/>
  <c r="BC298" i="11"/>
  <c r="AP298" i="11"/>
  <c r="AR127" i="13"/>
  <c r="AE127" i="13"/>
  <c r="AE127" i="12"/>
  <c r="AR127" i="12"/>
  <c r="AR127" i="11"/>
  <c r="AE127" i="11"/>
  <c r="AR175" i="13"/>
  <c r="AE175" i="13"/>
  <c r="AE175" i="12"/>
  <c r="AR175" i="12"/>
  <c r="AR175" i="11"/>
  <c r="AE175" i="11"/>
  <c r="AS27" i="13"/>
  <c r="AF27" i="13"/>
  <c r="AS27" i="12"/>
  <c r="AF27" i="12"/>
  <c r="AS27" i="11"/>
  <c r="AF27" i="11"/>
  <c r="AS159" i="13"/>
  <c r="AF159" i="13"/>
  <c r="AF159" i="12"/>
  <c r="AS159" i="12"/>
  <c r="AS159" i="11"/>
  <c r="AF159" i="11"/>
  <c r="AT11" i="13"/>
  <c r="AG11" i="13"/>
  <c r="AG11" i="12"/>
  <c r="AT11" i="11"/>
  <c r="AT11" i="12"/>
  <c r="AG11" i="11"/>
  <c r="AT83" i="13"/>
  <c r="AG83" i="13"/>
  <c r="AT83" i="12"/>
  <c r="AG83" i="12"/>
  <c r="AT83" i="11"/>
  <c r="AG83" i="11"/>
  <c r="AT275" i="13"/>
  <c r="AG275" i="13"/>
  <c r="AG275" i="12"/>
  <c r="AT275" i="12"/>
  <c r="AT275" i="11"/>
  <c r="AG275" i="11"/>
  <c r="AV87" i="13"/>
  <c r="AI87" i="13"/>
  <c r="AV87" i="12"/>
  <c r="AI87" i="12"/>
  <c r="AV87" i="11"/>
  <c r="AI87" i="11"/>
  <c r="AV159" i="13"/>
  <c r="AI159" i="13"/>
  <c r="AI159" i="12"/>
  <c r="AV159" i="12"/>
  <c r="AV159" i="11"/>
  <c r="AI159" i="11"/>
  <c r="AV291" i="13"/>
  <c r="AI291" i="13"/>
  <c r="AV291" i="12"/>
  <c r="AI291" i="12"/>
  <c r="AV291" i="11"/>
  <c r="AI291" i="11"/>
  <c r="AW167" i="13"/>
  <c r="AJ167" i="13"/>
  <c r="AW167" i="12"/>
  <c r="AJ167" i="12"/>
  <c r="AW167" i="11"/>
  <c r="AJ167" i="11"/>
  <c r="AZ311" i="13"/>
  <c r="AM311" i="13"/>
  <c r="AM311" i="12"/>
  <c r="AZ311" i="12"/>
  <c r="AZ311" i="11"/>
  <c r="AM311" i="11"/>
  <c r="BA55" i="13"/>
  <c r="AN55" i="13"/>
  <c r="AN55" i="12"/>
  <c r="BA55" i="12"/>
  <c r="BA55" i="11"/>
  <c r="AN55" i="11"/>
  <c r="AN187" i="13"/>
  <c r="BA187" i="13"/>
  <c r="AN187" i="12"/>
  <c r="BA187" i="12"/>
  <c r="BA187" i="11"/>
  <c r="AN187" i="11"/>
  <c r="BA259" i="13"/>
  <c r="AN259" i="13"/>
  <c r="BA259" i="12"/>
  <c r="AN259" i="12"/>
  <c r="BA259" i="11"/>
  <c r="AN259" i="11"/>
  <c r="BA331" i="13"/>
  <c r="AN331" i="13"/>
  <c r="BA331" i="12"/>
  <c r="AN331" i="12"/>
  <c r="BA331" i="11"/>
  <c r="AN331" i="11"/>
  <c r="BB75" i="13"/>
  <c r="AO75" i="13"/>
  <c r="AO75" i="12"/>
  <c r="BB75" i="12"/>
  <c r="BB75" i="11"/>
  <c r="AO75" i="11"/>
  <c r="BB147" i="13"/>
  <c r="AO147" i="13"/>
  <c r="BB147" i="12"/>
  <c r="AO147" i="12"/>
  <c r="BB147" i="11"/>
  <c r="AO147" i="11"/>
  <c r="BB219" i="13"/>
  <c r="AO219" i="13"/>
  <c r="AO219" i="12"/>
  <c r="BB219" i="12"/>
  <c r="BB219" i="11"/>
  <c r="AO219" i="11"/>
  <c r="BB279" i="13"/>
  <c r="AO279" i="13"/>
  <c r="AO279" i="12"/>
  <c r="BB279" i="12"/>
  <c r="BB279" i="11"/>
  <c r="AO279" i="11"/>
  <c r="BC23" i="13"/>
  <c r="AP23" i="13"/>
  <c r="BC23" i="11"/>
  <c r="BC23" i="12"/>
  <c r="AP23" i="12"/>
  <c r="AP23" i="11"/>
  <c r="BC95" i="13"/>
  <c r="AP95" i="13"/>
  <c r="AP95" i="12"/>
  <c r="BC95" i="12"/>
  <c r="BC95" i="11"/>
  <c r="AP95" i="11"/>
  <c r="AP167" i="13"/>
  <c r="BC167" i="13"/>
  <c r="BC167" i="12"/>
  <c r="AP167" i="12"/>
  <c r="BC167" i="11"/>
  <c r="AP167" i="11"/>
  <c r="BC239" i="13"/>
  <c r="AP239" i="13"/>
  <c r="BC239" i="12"/>
  <c r="AP239" i="12"/>
  <c r="BC239" i="11"/>
  <c r="AP239" i="11"/>
  <c r="AP311" i="13"/>
  <c r="BC311" i="13"/>
  <c r="BC311" i="12"/>
  <c r="AP311" i="12"/>
  <c r="BC311" i="11"/>
  <c r="AP311" i="11"/>
  <c r="AR8" i="13"/>
  <c r="AE8" i="13"/>
  <c r="AR8" i="12"/>
  <c r="AE8" i="12"/>
  <c r="AR8" i="11"/>
  <c r="AE8" i="11"/>
  <c r="AR116" i="13"/>
  <c r="AE116" i="13"/>
  <c r="AE116" i="12"/>
  <c r="AR116" i="12"/>
  <c r="AE116" i="11"/>
  <c r="AR116" i="11"/>
  <c r="AR224" i="13"/>
  <c r="AE224" i="13"/>
  <c r="AE224" i="12"/>
  <c r="AR224" i="12"/>
  <c r="AR224" i="11"/>
  <c r="AE224" i="11"/>
  <c r="AS196" i="13"/>
  <c r="AF196" i="13"/>
  <c r="AF196" i="12"/>
  <c r="AS196" i="12"/>
  <c r="AS196" i="11"/>
  <c r="AF196" i="11"/>
  <c r="AT108" i="13"/>
  <c r="AG108" i="13"/>
  <c r="AT108" i="12"/>
  <c r="AG108" i="12"/>
  <c r="AT108" i="11"/>
  <c r="AG108" i="11"/>
  <c r="AU44" i="13"/>
  <c r="AH44" i="13"/>
  <c r="AH44" i="12"/>
  <c r="AU44" i="12"/>
  <c r="AU44" i="11"/>
  <c r="AH44" i="11"/>
  <c r="AH248" i="13"/>
  <c r="AU248" i="13"/>
  <c r="AU248" i="12"/>
  <c r="AH248" i="12"/>
  <c r="AU248" i="11"/>
  <c r="AH248" i="11"/>
  <c r="AV112" i="13"/>
  <c r="AI112" i="13"/>
  <c r="AI112" i="12"/>
  <c r="AV112" i="12"/>
  <c r="AI112" i="11"/>
  <c r="AV112" i="11"/>
  <c r="AV172" i="13"/>
  <c r="AI172" i="13"/>
  <c r="AV172" i="12"/>
  <c r="AI172" i="12"/>
  <c r="AI172" i="11"/>
  <c r="AV172" i="11"/>
  <c r="AV244" i="13"/>
  <c r="AI244" i="13"/>
  <c r="AI244" i="12"/>
  <c r="AV244" i="12"/>
  <c r="AV244" i="11"/>
  <c r="AI244" i="11"/>
  <c r="AV304" i="13"/>
  <c r="AI304" i="13"/>
  <c r="AV304" i="12"/>
  <c r="AI304" i="12"/>
  <c r="AV304" i="11"/>
  <c r="AI304" i="11"/>
  <c r="AW48" i="13"/>
  <c r="AJ48" i="13"/>
  <c r="AJ48" i="12"/>
  <c r="AW48" i="12"/>
  <c r="AW48" i="11"/>
  <c r="AJ48" i="11"/>
  <c r="AW120" i="13"/>
  <c r="AJ120" i="13"/>
  <c r="AJ120" i="12"/>
  <c r="AW120" i="12"/>
  <c r="AW120" i="11"/>
  <c r="AJ120" i="11"/>
  <c r="AJ192" i="13"/>
  <c r="AW192" i="13"/>
  <c r="AJ192" i="12"/>
  <c r="AW192" i="12"/>
  <c r="AW192" i="11"/>
  <c r="AJ192" i="11"/>
  <c r="AJ264" i="13"/>
  <c r="AW264" i="13"/>
  <c r="AJ264" i="12"/>
  <c r="AW264" i="12"/>
  <c r="AW264" i="11"/>
  <c r="AJ264" i="11"/>
  <c r="AX8" i="13"/>
  <c r="AK8" i="13"/>
  <c r="AX8" i="12"/>
  <c r="AK8" i="12"/>
  <c r="AX8" i="11"/>
  <c r="AK8" i="11"/>
  <c r="AX80" i="13"/>
  <c r="AK80" i="13"/>
  <c r="AK80" i="12"/>
  <c r="AX80" i="12"/>
  <c r="AX80" i="11"/>
  <c r="AK80" i="11"/>
  <c r="AK284" i="13"/>
  <c r="AX284" i="13"/>
  <c r="AX284" i="12"/>
  <c r="AK284" i="12"/>
  <c r="AX284" i="11"/>
  <c r="AK284" i="11"/>
  <c r="AY28" i="13"/>
  <c r="AL28" i="13"/>
  <c r="AY28" i="12"/>
  <c r="AL28" i="12"/>
  <c r="AY28" i="11"/>
  <c r="AL28" i="11"/>
  <c r="AY100" i="13"/>
  <c r="AL100" i="13"/>
  <c r="AL100" i="12"/>
  <c r="AY100" i="12"/>
  <c r="AY100" i="11"/>
  <c r="AL100" i="11"/>
  <c r="AY304" i="13"/>
  <c r="AL304" i="13"/>
  <c r="AY304" i="12"/>
  <c r="AL304" i="12"/>
  <c r="AY304" i="11"/>
  <c r="AL304" i="11"/>
  <c r="AZ48" i="13"/>
  <c r="AM48" i="13"/>
  <c r="AM48" i="12"/>
  <c r="AZ48" i="12"/>
  <c r="AM48" i="11"/>
  <c r="AZ48" i="11"/>
  <c r="AZ120" i="13"/>
  <c r="AM120" i="13"/>
  <c r="AZ120" i="12"/>
  <c r="AM120" i="12"/>
  <c r="AZ120" i="11"/>
  <c r="AM120" i="11"/>
  <c r="AZ192" i="13"/>
  <c r="AM192" i="13"/>
  <c r="AM192" i="12"/>
  <c r="AZ192" i="12"/>
  <c r="AM192" i="11"/>
  <c r="AZ192" i="11"/>
  <c r="AZ264" i="13"/>
  <c r="AM264" i="13"/>
  <c r="AM264" i="12"/>
  <c r="AZ264" i="12"/>
  <c r="AZ264" i="11"/>
  <c r="AM264" i="11"/>
  <c r="AN140" i="13"/>
  <c r="BA140" i="13"/>
  <c r="BA140" i="12"/>
  <c r="AN140" i="12"/>
  <c r="BA140" i="11"/>
  <c r="AN140" i="11"/>
  <c r="BA212" i="13"/>
  <c r="AN212" i="13"/>
  <c r="AN212" i="12"/>
  <c r="BA212" i="12"/>
  <c r="BA212" i="11"/>
  <c r="AN212" i="11"/>
  <c r="AN284" i="13"/>
  <c r="BA284" i="13"/>
  <c r="AN284" i="12"/>
  <c r="BA284" i="12"/>
  <c r="BA284" i="11"/>
  <c r="AN284" i="11"/>
  <c r="BB28" i="13"/>
  <c r="AO28" i="13"/>
  <c r="BB28" i="12"/>
  <c r="AO28" i="12"/>
  <c r="BB28" i="11"/>
  <c r="AO28" i="11"/>
  <c r="BB100" i="13"/>
  <c r="AO100" i="13"/>
  <c r="BB100" i="12"/>
  <c r="AO100" i="12"/>
  <c r="BB100" i="11"/>
  <c r="AO100" i="11"/>
  <c r="BB172" i="13"/>
  <c r="AO172" i="13"/>
  <c r="BB172" i="12"/>
  <c r="AO172" i="12"/>
  <c r="BB172" i="11"/>
  <c r="AO172" i="11"/>
  <c r="BB244" i="13"/>
  <c r="AO244" i="13"/>
  <c r="AO244" i="12"/>
  <c r="BB244" i="12"/>
  <c r="BB244" i="11"/>
  <c r="AO244" i="11"/>
  <c r="BB316" i="13"/>
  <c r="AO316" i="13"/>
  <c r="AO316" i="12"/>
  <c r="BB316" i="12"/>
  <c r="BB316" i="11"/>
  <c r="AO316" i="11"/>
  <c r="BC60" i="13"/>
  <c r="AP60" i="13"/>
  <c r="AP60" i="12"/>
  <c r="BC60" i="12"/>
  <c r="BC60" i="11"/>
  <c r="AP60" i="11"/>
  <c r="AQ25" i="13"/>
  <c r="AD25" i="13"/>
  <c r="AQ25" i="12"/>
  <c r="AD25" i="12"/>
  <c r="AQ25" i="11"/>
  <c r="AD25" i="11"/>
  <c r="AQ73" i="13"/>
  <c r="AD73" i="13"/>
  <c r="AD73" i="12"/>
  <c r="AQ73" i="12"/>
  <c r="AQ73" i="11"/>
  <c r="AD73" i="11"/>
  <c r="AQ121" i="13"/>
  <c r="AD121" i="13"/>
  <c r="AD121" i="12"/>
  <c r="AQ121" i="12"/>
  <c r="AQ121" i="11"/>
  <c r="AD121" i="11"/>
  <c r="AD169" i="13"/>
  <c r="AQ169" i="13"/>
  <c r="AD169" i="12"/>
  <c r="AQ169" i="12"/>
  <c r="AQ169" i="11"/>
  <c r="AD169" i="11"/>
  <c r="AQ217" i="13"/>
  <c r="AD217" i="13"/>
  <c r="AQ217" i="12"/>
  <c r="AD217" i="12"/>
  <c r="AQ217" i="11"/>
  <c r="AD217" i="11"/>
  <c r="AQ265" i="13"/>
  <c r="AD265" i="13"/>
  <c r="AD265" i="12"/>
  <c r="AQ265" i="12"/>
  <c r="AQ265" i="11"/>
  <c r="AD265" i="11"/>
  <c r="AQ313" i="13"/>
  <c r="AD313" i="13"/>
  <c r="AQ313" i="12"/>
  <c r="AD313" i="12"/>
  <c r="AQ313" i="11"/>
  <c r="AD313" i="11"/>
  <c r="AR153" i="13"/>
  <c r="AE153" i="13"/>
  <c r="AE153" i="12"/>
  <c r="AR153" i="12"/>
  <c r="AR153" i="11"/>
  <c r="AE153" i="11"/>
  <c r="AR273" i="13"/>
  <c r="AE273" i="13"/>
  <c r="AE273" i="12"/>
  <c r="AR273" i="12"/>
  <c r="AR273" i="11"/>
  <c r="AE273" i="11"/>
  <c r="AF5" i="13"/>
  <c r="AS5" i="13"/>
  <c r="AS5" i="12"/>
  <c r="AF5" i="12"/>
  <c r="AS5" i="11"/>
  <c r="AF5" i="11"/>
  <c r="AT49" i="13"/>
  <c r="AG49" i="13"/>
  <c r="AG49" i="12"/>
  <c r="AT49" i="12"/>
  <c r="AT49" i="11"/>
  <c r="AG49" i="11"/>
  <c r="AT313" i="13"/>
  <c r="AG313" i="13"/>
  <c r="AG313" i="12"/>
  <c r="AT313" i="12"/>
  <c r="AT313" i="11"/>
  <c r="AG313" i="11"/>
  <c r="AU177" i="13"/>
  <c r="AH177" i="13"/>
  <c r="AU177" i="12"/>
  <c r="AH177" i="12"/>
  <c r="AU177" i="11"/>
  <c r="AH177" i="11"/>
  <c r="AU249" i="13"/>
  <c r="AH249" i="13"/>
  <c r="AU249" i="12"/>
  <c r="AH249" i="12"/>
  <c r="AU249" i="11"/>
  <c r="AH249" i="11"/>
  <c r="AU309" i="13"/>
  <c r="AH309" i="13"/>
  <c r="AU309" i="12"/>
  <c r="AH309" i="12"/>
  <c r="AU309" i="11"/>
  <c r="AH309" i="11"/>
  <c r="AI53" i="13"/>
  <c r="AV53" i="13"/>
  <c r="AV53" i="12"/>
  <c r="AI53" i="12"/>
  <c r="AV53" i="11"/>
  <c r="AI53" i="11"/>
  <c r="AI125" i="13"/>
  <c r="AV125" i="13"/>
  <c r="AV125" i="12"/>
  <c r="AI125" i="12"/>
  <c r="AV125" i="11"/>
  <c r="AI125" i="11"/>
  <c r="AV185" i="13"/>
  <c r="AI185" i="13"/>
  <c r="AI185" i="12"/>
  <c r="AV185" i="12"/>
  <c r="AV185" i="11"/>
  <c r="AI185" i="11"/>
  <c r="AW121" i="13"/>
  <c r="AJ121" i="13"/>
  <c r="AW121" i="12"/>
  <c r="AJ121" i="12"/>
  <c r="AW121" i="11"/>
  <c r="AJ121" i="11"/>
  <c r="AJ193" i="13"/>
  <c r="AW193" i="13"/>
  <c r="AJ193" i="12"/>
  <c r="AW193" i="12"/>
  <c r="AW193" i="11"/>
  <c r="AJ193" i="11"/>
  <c r="AW265" i="13"/>
  <c r="AJ265" i="13"/>
  <c r="AJ265" i="12"/>
  <c r="AW265" i="12"/>
  <c r="AW265" i="11"/>
  <c r="AJ265" i="11"/>
  <c r="AX9" i="13"/>
  <c r="AK9" i="13"/>
  <c r="AX9" i="12"/>
  <c r="AK9" i="12"/>
  <c r="AX9" i="11"/>
  <c r="AK9" i="11"/>
  <c r="AX213" i="13"/>
  <c r="AK213" i="13"/>
  <c r="AX213" i="12"/>
  <c r="AK213" i="12"/>
  <c r="AX213" i="11"/>
  <c r="AK213" i="11"/>
  <c r="AY17" i="13"/>
  <c r="AL17" i="13"/>
  <c r="AY17" i="12"/>
  <c r="AL17" i="12"/>
  <c r="AL17" i="11"/>
  <c r="AY17" i="11"/>
  <c r="AN201" i="13"/>
  <c r="BA201" i="13"/>
  <c r="AN201" i="12"/>
  <c r="BA201" i="12"/>
  <c r="BA201" i="11"/>
  <c r="AN201" i="11"/>
  <c r="BA273" i="13"/>
  <c r="AN273" i="13"/>
  <c r="AN273" i="12"/>
  <c r="BA273" i="12"/>
  <c r="BA273" i="11"/>
  <c r="AN273" i="11"/>
  <c r="BB17" i="13"/>
  <c r="AO17" i="13"/>
  <c r="BB17" i="12"/>
  <c r="AO17" i="12"/>
  <c r="BB17" i="11"/>
  <c r="AO17" i="11"/>
  <c r="BB89" i="13"/>
  <c r="AO89" i="13"/>
  <c r="AO89" i="12"/>
  <c r="BB89" i="12"/>
  <c r="BB89" i="11"/>
  <c r="AO89" i="11"/>
  <c r="BB161" i="13"/>
  <c r="AO161" i="13"/>
  <c r="AO161" i="12"/>
  <c r="BB161" i="12"/>
  <c r="BB161" i="11"/>
  <c r="AO161" i="11"/>
  <c r="BB233" i="13"/>
  <c r="AO233" i="13"/>
  <c r="AO233" i="12"/>
  <c r="BB233" i="12"/>
  <c r="BB233" i="11"/>
  <c r="AO233" i="11"/>
  <c r="AR178" i="13"/>
  <c r="AE178" i="13"/>
  <c r="AE178" i="12"/>
  <c r="AR178" i="12"/>
  <c r="AR178" i="11"/>
  <c r="AE178" i="11"/>
  <c r="AE298" i="13"/>
  <c r="AR298" i="13"/>
  <c r="AR298" i="12"/>
  <c r="AE298" i="12"/>
  <c r="AR298" i="11"/>
  <c r="AE298" i="11"/>
  <c r="AS162" i="13"/>
  <c r="AF162" i="13"/>
  <c r="AS162" i="12"/>
  <c r="AF162" i="12"/>
  <c r="AS162" i="11"/>
  <c r="AF162" i="11"/>
  <c r="AS222" i="13"/>
  <c r="AF222" i="13"/>
  <c r="AF222" i="12"/>
  <c r="AS222" i="12"/>
  <c r="AS222" i="11"/>
  <c r="AF222" i="11"/>
  <c r="AF282" i="13"/>
  <c r="AS282" i="13"/>
  <c r="AF282" i="12"/>
  <c r="AS282" i="12"/>
  <c r="AS282" i="11"/>
  <c r="AF282" i="11"/>
  <c r="AT158" i="13"/>
  <c r="AG158" i="13"/>
  <c r="AG158" i="12"/>
  <c r="AT158" i="12"/>
  <c r="AT158" i="11"/>
  <c r="AG158" i="11"/>
  <c r="AG230" i="13"/>
  <c r="AT230" i="13"/>
  <c r="AT230" i="12"/>
  <c r="AG230" i="12"/>
  <c r="AT230" i="11"/>
  <c r="AG230" i="11"/>
  <c r="AT302" i="13"/>
  <c r="AG302" i="13"/>
  <c r="AT302" i="12"/>
  <c r="AG302" i="12"/>
  <c r="AG302" i="11"/>
  <c r="AT302" i="11"/>
  <c r="AH34" i="13"/>
  <c r="AU34" i="13"/>
  <c r="AU34" i="12"/>
  <c r="AH34" i="12"/>
  <c r="AU34" i="11"/>
  <c r="AH34" i="11"/>
  <c r="AU106" i="13"/>
  <c r="AH106" i="13"/>
  <c r="AH106" i="12"/>
  <c r="AU106" i="12"/>
  <c r="AU106" i="11"/>
  <c r="AH106" i="11"/>
  <c r="AU178" i="13"/>
  <c r="AH178" i="13"/>
  <c r="AH178" i="12"/>
  <c r="AU178" i="12"/>
  <c r="AU178" i="11"/>
  <c r="AH178" i="11"/>
  <c r="AU250" i="13"/>
  <c r="AH250" i="13"/>
  <c r="AU250" i="12"/>
  <c r="AH250" i="12"/>
  <c r="AU250" i="11"/>
  <c r="AH250" i="11"/>
  <c r="AV126" i="13"/>
  <c r="AI126" i="13"/>
  <c r="AV126" i="12"/>
  <c r="AI126" i="12"/>
  <c r="AV126" i="11"/>
  <c r="AI126" i="11"/>
  <c r="AV198" i="13"/>
  <c r="AI198" i="13"/>
  <c r="AI198" i="12"/>
  <c r="AV198" i="12"/>
  <c r="AV198" i="11"/>
  <c r="AI198" i="11"/>
  <c r="AV258" i="13"/>
  <c r="AI258" i="13"/>
  <c r="AV258" i="12"/>
  <c r="AI258" i="12"/>
  <c r="AV258" i="11"/>
  <c r="AI258" i="11"/>
  <c r="AJ134" i="13"/>
  <c r="AW134" i="13"/>
  <c r="AW134" i="12"/>
  <c r="AJ134" i="12"/>
  <c r="AW134" i="11"/>
  <c r="AJ134" i="11"/>
  <c r="AY114" i="13"/>
  <c r="AL114" i="13"/>
  <c r="AL114" i="12"/>
  <c r="AY114" i="12"/>
  <c r="AY114" i="11"/>
  <c r="AL114" i="11"/>
  <c r="AY186" i="13"/>
  <c r="AL186" i="13"/>
  <c r="AL186" i="12"/>
  <c r="AY186" i="12"/>
  <c r="AY186" i="11"/>
  <c r="AL186" i="11"/>
  <c r="AL246" i="13"/>
  <c r="AY246" i="13"/>
  <c r="AY246" i="12"/>
  <c r="AL246" i="12"/>
  <c r="AY246" i="11"/>
  <c r="AL246" i="11"/>
  <c r="AY318" i="13"/>
  <c r="AL318" i="13"/>
  <c r="AL318" i="12"/>
  <c r="AY318" i="12"/>
  <c r="AY318" i="11"/>
  <c r="AL318" i="11"/>
  <c r="AZ62" i="13"/>
  <c r="AM62" i="13"/>
  <c r="AM62" i="12"/>
  <c r="AZ62" i="12"/>
  <c r="AZ62" i="11"/>
  <c r="AM62" i="11"/>
  <c r="AZ134" i="13"/>
  <c r="AM134" i="13"/>
  <c r="AZ134" i="12"/>
  <c r="AM134" i="12"/>
  <c r="AZ134" i="11"/>
  <c r="AM134" i="11"/>
  <c r="AM206" i="13"/>
  <c r="AZ206" i="13"/>
  <c r="AZ206" i="12"/>
  <c r="AM206" i="12"/>
  <c r="AZ206" i="11"/>
  <c r="AM206" i="11"/>
  <c r="AM278" i="13"/>
  <c r="AZ278" i="13"/>
  <c r="AM278" i="12"/>
  <c r="AZ278" i="12"/>
  <c r="AZ278" i="11"/>
  <c r="AM278" i="11"/>
  <c r="BA22" i="13"/>
  <c r="AN22" i="13"/>
  <c r="AN22" i="12"/>
  <c r="BA22" i="12"/>
  <c r="BA22" i="11"/>
  <c r="AN22" i="11"/>
  <c r="BA94" i="13"/>
  <c r="AN94" i="13"/>
  <c r="AN94" i="12"/>
  <c r="BA94" i="12"/>
  <c r="BA94" i="11"/>
  <c r="AN94" i="11"/>
  <c r="AD39" i="13"/>
  <c r="AQ39" i="13"/>
  <c r="AQ39" i="12"/>
  <c r="AQ39" i="11"/>
  <c r="AD39" i="12"/>
  <c r="AD39" i="11"/>
  <c r="AD87" i="13"/>
  <c r="AQ87" i="13"/>
  <c r="AQ87" i="12"/>
  <c r="AD87" i="12"/>
  <c r="AQ87" i="11"/>
  <c r="AD87" i="11"/>
  <c r="AD135" i="13"/>
  <c r="AQ135" i="13"/>
  <c r="AQ135" i="12"/>
  <c r="AD135" i="12"/>
  <c r="AQ135" i="11"/>
  <c r="AD135" i="11"/>
  <c r="AQ183" i="13"/>
  <c r="AD183" i="13"/>
  <c r="AD183" i="12"/>
  <c r="AQ183" i="12"/>
  <c r="AQ183" i="11"/>
  <c r="AD183" i="11"/>
  <c r="AD231" i="13"/>
  <c r="AQ231" i="13"/>
  <c r="AD231" i="12"/>
  <c r="AQ231" i="12"/>
  <c r="AQ231" i="11"/>
  <c r="AD231" i="11"/>
  <c r="AQ279" i="13"/>
  <c r="AD279" i="13"/>
  <c r="AD279" i="12"/>
  <c r="AQ279" i="12"/>
  <c r="AQ279" i="11"/>
  <c r="AD279" i="11"/>
  <c r="AQ327" i="13"/>
  <c r="AD327" i="13"/>
  <c r="AQ327" i="12"/>
  <c r="AD327" i="12"/>
  <c r="AQ327" i="11"/>
  <c r="AD327" i="11"/>
  <c r="AR47" i="13"/>
  <c r="AE47" i="13"/>
  <c r="AE47" i="12"/>
  <c r="AR47" i="12"/>
  <c r="AR47" i="11"/>
  <c r="AE47" i="11"/>
  <c r="AR95" i="13"/>
  <c r="AE95" i="13"/>
  <c r="AE95" i="12"/>
  <c r="AR95" i="12"/>
  <c r="AR95" i="11"/>
  <c r="AE95" i="11"/>
  <c r="AS43" i="13"/>
  <c r="AF43" i="13"/>
  <c r="AF43" i="12"/>
  <c r="AS43" i="12"/>
  <c r="AS43" i="11"/>
  <c r="AF43" i="11"/>
  <c r="AT99" i="13"/>
  <c r="AG99" i="13"/>
  <c r="AG99" i="12"/>
  <c r="AT99" i="12"/>
  <c r="AT99" i="11"/>
  <c r="AG99" i="11"/>
  <c r="AT303" i="13"/>
  <c r="AG303" i="13"/>
  <c r="AT303" i="12"/>
  <c r="AG303" i="12"/>
  <c r="AT303" i="11"/>
  <c r="AG303" i="11"/>
  <c r="AU47" i="13"/>
  <c r="AH47" i="13"/>
  <c r="AH47" i="12"/>
  <c r="AU47" i="12"/>
  <c r="AU47" i="11"/>
  <c r="AH47" i="11"/>
  <c r="AU119" i="13"/>
  <c r="AH119" i="13"/>
  <c r="AU119" i="12"/>
  <c r="AH119" i="12"/>
  <c r="AU119" i="11"/>
  <c r="AH119" i="11"/>
  <c r="AI139" i="13"/>
  <c r="AV139" i="13"/>
  <c r="AV139" i="12"/>
  <c r="AI139" i="12"/>
  <c r="AV139" i="11"/>
  <c r="AI139" i="11"/>
  <c r="AV271" i="13"/>
  <c r="AI271" i="13"/>
  <c r="AI271" i="12"/>
  <c r="AV271" i="12"/>
  <c r="AV271" i="11"/>
  <c r="AI271" i="11"/>
  <c r="AW15" i="13"/>
  <c r="AJ15" i="13"/>
  <c r="AW15" i="12"/>
  <c r="AJ15" i="12"/>
  <c r="AW15" i="11"/>
  <c r="AJ15" i="11"/>
  <c r="AW87" i="13"/>
  <c r="AJ87" i="13"/>
  <c r="AJ87" i="12"/>
  <c r="AW87" i="12"/>
  <c r="AW87" i="11"/>
  <c r="AJ87" i="11"/>
  <c r="AW219" i="13"/>
  <c r="AJ219" i="13"/>
  <c r="AW219" i="12"/>
  <c r="AJ219" i="12"/>
  <c r="AW219" i="11"/>
  <c r="AJ219" i="11"/>
  <c r="AW291" i="13"/>
  <c r="AJ291" i="13"/>
  <c r="AW291" i="12"/>
  <c r="AJ291" i="12"/>
  <c r="AW291" i="11"/>
  <c r="AJ291" i="11"/>
  <c r="AK35" i="13"/>
  <c r="AX35" i="13"/>
  <c r="AX35" i="12"/>
  <c r="AK35" i="12"/>
  <c r="AX35" i="11"/>
  <c r="AK35" i="11"/>
  <c r="AK107" i="13"/>
  <c r="AX107" i="13"/>
  <c r="AK107" i="12"/>
  <c r="AX107" i="12"/>
  <c r="AX107" i="11"/>
  <c r="AK107" i="11"/>
  <c r="AK179" i="13"/>
  <c r="AX179" i="13"/>
  <c r="AK179" i="12"/>
  <c r="AX179" i="12"/>
  <c r="AX179" i="11"/>
  <c r="AK179" i="11"/>
  <c r="AK251" i="13"/>
  <c r="AX251" i="13"/>
  <c r="AX251" i="12"/>
  <c r="AK251" i="12"/>
  <c r="AX251" i="11"/>
  <c r="AK251" i="11"/>
  <c r="AZ15" i="13"/>
  <c r="AM15" i="13"/>
  <c r="AZ15" i="12"/>
  <c r="AZ15" i="11"/>
  <c r="AM15" i="12"/>
  <c r="AM15" i="11"/>
  <c r="AZ87" i="13"/>
  <c r="AM87" i="13"/>
  <c r="AZ87" i="12"/>
  <c r="AM87" i="12"/>
  <c r="AZ87" i="11"/>
  <c r="AM87" i="11"/>
  <c r="AZ159" i="13"/>
  <c r="AM159" i="13"/>
  <c r="AZ159" i="12"/>
  <c r="AM159" i="12"/>
  <c r="AZ159" i="11"/>
  <c r="AM159" i="11"/>
  <c r="AM231" i="13"/>
  <c r="AZ231" i="13"/>
  <c r="AM231" i="12"/>
  <c r="AZ231" i="12"/>
  <c r="AZ231" i="11"/>
  <c r="AM231" i="11"/>
  <c r="AZ303" i="13"/>
  <c r="AM303" i="13"/>
  <c r="AZ303" i="12"/>
  <c r="AM303" i="12"/>
  <c r="AZ303" i="11"/>
  <c r="AM303" i="11"/>
  <c r="BA47" i="13"/>
  <c r="AN47" i="13"/>
  <c r="AN47" i="12"/>
  <c r="BA47" i="12"/>
  <c r="AN47" i="11"/>
  <c r="BA47" i="11"/>
  <c r="BA119" i="13"/>
  <c r="AN119" i="13"/>
  <c r="BA119" i="12"/>
  <c r="AN119" i="12"/>
  <c r="BA119" i="11"/>
  <c r="AN119" i="11"/>
  <c r="W322" i="13"/>
  <c r="J322" i="13"/>
  <c r="J322" i="12"/>
  <c r="W322" i="12"/>
  <c r="W322" i="11"/>
  <c r="J322" i="11"/>
  <c r="Z322" i="13"/>
  <c r="M322" i="13"/>
  <c r="M322" i="12"/>
  <c r="Z322" i="12"/>
  <c r="Z322" i="11"/>
  <c r="M322" i="11"/>
  <c r="AC322" i="13"/>
  <c r="P322" i="13"/>
  <c r="P322" i="12"/>
  <c r="AC322" i="12"/>
  <c r="AC322" i="11"/>
  <c r="P322" i="11"/>
  <c r="AR216" i="13"/>
  <c r="AE216" i="13"/>
  <c r="AR216" i="12"/>
  <c r="AE216" i="12"/>
  <c r="AR216" i="11"/>
  <c r="AE216" i="11"/>
  <c r="AS128" i="13"/>
  <c r="AF128" i="13"/>
  <c r="AS128" i="12"/>
  <c r="AF128" i="12"/>
  <c r="AS128" i="11"/>
  <c r="AF128" i="11"/>
  <c r="AF188" i="13"/>
  <c r="AS188" i="13"/>
  <c r="AF188" i="12"/>
  <c r="AS188" i="12"/>
  <c r="AS188" i="11"/>
  <c r="AF188" i="11"/>
  <c r="AG40" i="13"/>
  <c r="AT40" i="13"/>
  <c r="AT40" i="12"/>
  <c r="AG40" i="12"/>
  <c r="AT40" i="11"/>
  <c r="AG40" i="11"/>
  <c r="AT232" i="13"/>
  <c r="AG232" i="13"/>
  <c r="AT232" i="12"/>
  <c r="AG232" i="12"/>
  <c r="AT232" i="11"/>
  <c r="AG232" i="11"/>
  <c r="AT304" i="13"/>
  <c r="AG304" i="13"/>
  <c r="AT304" i="12"/>
  <c r="AG304" i="12"/>
  <c r="AT304" i="11"/>
  <c r="AG304" i="11"/>
  <c r="AH48" i="13"/>
  <c r="AU48" i="13"/>
  <c r="AU48" i="12"/>
  <c r="AH48" i="12"/>
  <c r="AU48" i="11"/>
  <c r="AH48" i="11"/>
  <c r="AU324" i="13"/>
  <c r="AH324" i="13"/>
  <c r="AU324" i="12"/>
  <c r="AH324" i="12"/>
  <c r="AU324" i="11"/>
  <c r="AH324" i="11"/>
  <c r="AV248" i="13"/>
  <c r="AI248" i="13"/>
  <c r="AV248" i="12"/>
  <c r="AI248" i="12"/>
  <c r="AV248" i="11"/>
  <c r="AI248" i="11"/>
  <c r="AW124" i="13"/>
  <c r="AJ124" i="13"/>
  <c r="AW124" i="12"/>
  <c r="AJ124" i="12"/>
  <c r="AW124" i="11"/>
  <c r="AJ124" i="11"/>
  <c r="AW196" i="13"/>
  <c r="AJ196" i="13"/>
  <c r="AJ196" i="12"/>
  <c r="AW196" i="12"/>
  <c r="AW196" i="11"/>
  <c r="AJ196" i="11"/>
  <c r="AW268" i="13"/>
  <c r="AJ268" i="13"/>
  <c r="AJ268" i="12"/>
  <c r="AW268" i="12"/>
  <c r="AW268" i="11"/>
  <c r="AJ268" i="11"/>
  <c r="AX12" i="13"/>
  <c r="AK12" i="13"/>
  <c r="AX12" i="12"/>
  <c r="AK12" i="12"/>
  <c r="AX12" i="11"/>
  <c r="AK12" i="11"/>
  <c r="AX84" i="13"/>
  <c r="AK84" i="13"/>
  <c r="AX84" i="12"/>
  <c r="AK84" i="12"/>
  <c r="AX84" i="11"/>
  <c r="AK84" i="11"/>
  <c r="AY236" i="13"/>
  <c r="AL236" i="13"/>
  <c r="AY236" i="12"/>
  <c r="AL236" i="12"/>
  <c r="AY236" i="11"/>
  <c r="AL236" i="11"/>
  <c r="AY308" i="13"/>
  <c r="AL308" i="13"/>
  <c r="AL308" i="12"/>
  <c r="AY308" i="12"/>
  <c r="AY308" i="11"/>
  <c r="AL308" i="11"/>
  <c r="AZ52" i="13"/>
  <c r="AM52" i="13"/>
  <c r="AM52" i="12"/>
  <c r="AZ52" i="12"/>
  <c r="AZ52" i="11"/>
  <c r="AM52" i="11"/>
  <c r="AZ124" i="13"/>
  <c r="AM124" i="13"/>
  <c r="AZ124" i="12"/>
  <c r="AM124" i="12"/>
  <c r="AZ124" i="11"/>
  <c r="AM124" i="11"/>
  <c r="AM196" i="13"/>
  <c r="AZ196" i="13"/>
  <c r="AM196" i="12"/>
  <c r="AZ196" i="12"/>
  <c r="AZ196" i="11"/>
  <c r="AM196" i="11"/>
  <c r="AZ268" i="13"/>
  <c r="AM268" i="13"/>
  <c r="AM268" i="12"/>
  <c r="AZ268" i="12"/>
  <c r="AZ268" i="11"/>
  <c r="AM268" i="11"/>
  <c r="BA12" i="13"/>
  <c r="AN12" i="13"/>
  <c r="BA12" i="12"/>
  <c r="AN12" i="12"/>
  <c r="BA12" i="11"/>
  <c r="AN12" i="11"/>
  <c r="BA84" i="13"/>
  <c r="AN84" i="13"/>
  <c r="BA84" i="12"/>
  <c r="AN84" i="12"/>
  <c r="BA84" i="11"/>
  <c r="AN84" i="11"/>
  <c r="BA156" i="13"/>
  <c r="AN156" i="13"/>
  <c r="AN156" i="12"/>
  <c r="BA156" i="12"/>
  <c r="BA156" i="11"/>
  <c r="AN156" i="11"/>
  <c r="BA228" i="13"/>
  <c r="AN228" i="13"/>
  <c r="AN228" i="12"/>
  <c r="BA228" i="12"/>
  <c r="BA228" i="11"/>
  <c r="AN228" i="11"/>
  <c r="BA300" i="13"/>
  <c r="AN300" i="13"/>
  <c r="BA300" i="12"/>
  <c r="AN300" i="12"/>
  <c r="BA300" i="11"/>
  <c r="AN300" i="11"/>
  <c r="BB44" i="13"/>
  <c r="AO44" i="13"/>
  <c r="AO44" i="12"/>
  <c r="BB44" i="12"/>
  <c r="BB44" i="11"/>
  <c r="AO44" i="11"/>
  <c r="BB116" i="13"/>
  <c r="AO116" i="13"/>
  <c r="AO116" i="12"/>
  <c r="BB116" i="12"/>
  <c r="BB116" i="11"/>
  <c r="AO116" i="11"/>
  <c r="AO188" i="13"/>
  <c r="BB188" i="13"/>
  <c r="BB188" i="12"/>
  <c r="AO188" i="12"/>
  <c r="BB188" i="11"/>
  <c r="AO188" i="11"/>
  <c r="BB260" i="13"/>
  <c r="AO260" i="13"/>
  <c r="BB260" i="12"/>
  <c r="AO260" i="12"/>
  <c r="BB260" i="11"/>
  <c r="AO260" i="11"/>
  <c r="BC4" i="13"/>
  <c r="AP4" i="13"/>
  <c r="BC4" i="12"/>
  <c r="AP4" i="12"/>
  <c r="BC4" i="11"/>
  <c r="AP4" i="11"/>
  <c r="BC76" i="13"/>
  <c r="AP76" i="13"/>
  <c r="BC76" i="12"/>
  <c r="AP76" i="12"/>
  <c r="BC76" i="11"/>
  <c r="AP76" i="11"/>
  <c r="AR133" i="13"/>
  <c r="AE133" i="13"/>
  <c r="AR133" i="12"/>
  <c r="AE133" i="12"/>
  <c r="AR133" i="11"/>
  <c r="AE133" i="11"/>
  <c r="AR241" i="13"/>
  <c r="AE241" i="13"/>
  <c r="AE241" i="12"/>
  <c r="AR241" i="12"/>
  <c r="AR241" i="11"/>
  <c r="AE241" i="11"/>
  <c r="AR289" i="13"/>
  <c r="AE289" i="13"/>
  <c r="AE289" i="12"/>
  <c r="AR289" i="12"/>
  <c r="AR289" i="11"/>
  <c r="AE289" i="11"/>
  <c r="AS21" i="13"/>
  <c r="AF21" i="13"/>
  <c r="AS21" i="11"/>
  <c r="AS21" i="12"/>
  <c r="AF21" i="12"/>
  <c r="AF21" i="11"/>
  <c r="AS321" i="13"/>
  <c r="AF321" i="13"/>
  <c r="AF321" i="12"/>
  <c r="AS321" i="12"/>
  <c r="AS321" i="11"/>
  <c r="AF321" i="11"/>
  <c r="AT65" i="13"/>
  <c r="AG65" i="13"/>
  <c r="AT65" i="12"/>
  <c r="AG65" i="12"/>
  <c r="AT65" i="11"/>
  <c r="AG65" i="11"/>
  <c r="AU193" i="13"/>
  <c r="AH193" i="13"/>
  <c r="AU193" i="12"/>
  <c r="AH193" i="12"/>
  <c r="AU193" i="11"/>
  <c r="AH193" i="11"/>
  <c r="AV213" i="13"/>
  <c r="AI213" i="13"/>
  <c r="AV213" i="12"/>
  <c r="AI213" i="12"/>
  <c r="AV213" i="11"/>
  <c r="AI213" i="11"/>
  <c r="AJ233" i="13"/>
  <c r="AW233" i="13"/>
  <c r="AW233" i="12"/>
  <c r="AJ233" i="12"/>
  <c r="AW233" i="11"/>
  <c r="AJ233" i="11"/>
  <c r="AY129" i="13"/>
  <c r="AL129" i="13"/>
  <c r="AY129" i="12"/>
  <c r="AL129" i="12"/>
  <c r="AY129" i="11"/>
  <c r="AL129" i="11"/>
  <c r="AY201" i="13"/>
  <c r="AL201" i="13"/>
  <c r="AY201" i="12"/>
  <c r="AL201" i="12"/>
  <c r="AY201" i="11"/>
  <c r="AL201" i="11"/>
  <c r="AL273" i="13"/>
  <c r="AY273" i="13"/>
  <c r="AL273" i="12"/>
  <c r="AY273" i="12"/>
  <c r="AY273" i="11"/>
  <c r="AL273" i="11"/>
  <c r="AZ17" i="13"/>
  <c r="AM17" i="13"/>
  <c r="AM17" i="12"/>
  <c r="AZ17" i="11"/>
  <c r="AZ17" i="12"/>
  <c r="AM17" i="11"/>
  <c r="AZ89" i="13"/>
  <c r="AM89" i="13"/>
  <c r="AZ89" i="12"/>
  <c r="AM89" i="12"/>
  <c r="AZ89" i="11"/>
  <c r="AM89" i="11"/>
  <c r="AZ221" i="13"/>
  <c r="AM221" i="13"/>
  <c r="AM221" i="12"/>
  <c r="AZ221" i="12"/>
  <c r="AZ221" i="11"/>
  <c r="AM221" i="11"/>
  <c r="BB189" i="13"/>
  <c r="AO189" i="13"/>
  <c r="AO189" i="12"/>
  <c r="BB189" i="12"/>
  <c r="BB189" i="11"/>
  <c r="AO189" i="11"/>
  <c r="BB261" i="13"/>
  <c r="AO261" i="13"/>
  <c r="AO261" i="12"/>
  <c r="BB261" i="12"/>
  <c r="BB261" i="11"/>
  <c r="AO261" i="11"/>
  <c r="BC5" i="13"/>
  <c r="AP5" i="13"/>
  <c r="BC5" i="12"/>
  <c r="AP5" i="12"/>
  <c r="BC5" i="11"/>
  <c r="AP5" i="11"/>
  <c r="BC77" i="13"/>
  <c r="AP77" i="13"/>
  <c r="BC77" i="12"/>
  <c r="AP77" i="12"/>
  <c r="BC77" i="11"/>
  <c r="AP77" i="11"/>
  <c r="BC149" i="13"/>
  <c r="AP149" i="13"/>
  <c r="AP149" i="12"/>
  <c r="BC149" i="12"/>
  <c r="BC149" i="11"/>
  <c r="AP149" i="11"/>
  <c r="AP221" i="13"/>
  <c r="BC221" i="13"/>
  <c r="AP221" i="12"/>
  <c r="BC221" i="12"/>
  <c r="BC221" i="11"/>
  <c r="AP221" i="11"/>
  <c r="BC293" i="13"/>
  <c r="AP293" i="13"/>
  <c r="BC293" i="12"/>
  <c r="AP293" i="12"/>
  <c r="BC293" i="11"/>
  <c r="AP293" i="11"/>
  <c r="W325" i="13"/>
  <c r="J325" i="13"/>
  <c r="J325" i="12"/>
  <c r="W325" i="12"/>
  <c r="W325" i="11"/>
  <c r="J325" i="11"/>
  <c r="AS10" i="13"/>
  <c r="AF10" i="13"/>
  <c r="AS10" i="11"/>
  <c r="AS10" i="12"/>
  <c r="AF10" i="12"/>
  <c r="AF10" i="11"/>
  <c r="AS130" i="13"/>
  <c r="AF130" i="13"/>
  <c r="AS130" i="12"/>
  <c r="AF130" i="12"/>
  <c r="AS130" i="11"/>
  <c r="AF130" i="11"/>
  <c r="AF250" i="13"/>
  <c r="AS250" i="13"/>
  <c r="AS250" i="12"/>
  <c r="AF250" i="12"/>
  <c r="AS250" i="11"/>
  <c r="AF250" i="11"/>
  <c r="AS322" i="13"/>
  <c r="AF322" i="13"/>
  <c r="AF322" i="12"/>
  <c r="AS322" i="12"/>
  <c r="AS322" i="11"/>
  <c r="AF322" i="11"/>
  <c r="AT198" i="13"/>
  <c r="AG198" i="13"/>
  <c r="AG198" i="12"/>
  <c r="AT198" i="12"/>
  <c r="AT198" i="11"/>
  <c r="AG198" i="11"/>
  <c r="AT270" i="13"/>
  <c r="AG270" i="13"/>
  <c r="AG270" i="12"/>
  <c r="AT270" i="12"/>
  <c r="AT270" i="11"/>
  <c r="AG270" i="11"/>
  <c r="AH74" i="13"/>
  <c r="AU74" i="13"/>
  <c r="AH74" i="12"/>
  <c r="AU74" i="12"/>
  <c r="AU74" i="11"/>
  <c r="AH74" i="11"/>
  <c r="AU146" i="13"/>
  <c r="AH146" i="13"/>
  <c r="AU146" i="12"/>
  <c r="AH146" i="12"/>
  <c r="AU146" i="11"/>
  <c r="AH146" i="11"/>
  <c r="AU218" i="13"/>
  <c r="AH218" i="13"/>
  <c r="AU218" i="12"/>
  <c r="AH218" i="12"/>
  <c r="AU218" i="11"/>
  <c r="AH218" i="11"/>
  <c r="AU290" i="13"/>
  <c r="AH290" i="13"/>
  <c r="AU290" i="12"/>
  <c r="AH290" i="12"/>
  <c r="AU290" i="11"/>
  <c r="AH290" i="11"/>
  <c r="AV94" i="13"/>
  <c r="AI94" i="13"/>
  <c r="AV94" i="12"/>
  <c r="AI94" i="12"/>
  <c r="AV94" i="11"/>
  <c r="AI94" i="11"/>
  <c r="AI166" i="13"/>
  <c r="AV166" i="13"/>
  <c r="AV166" i="12"/>
  <c r="AI166" i="12"/>
  <c r="AV166" i="11"/>
  <c r="AI166" i="11"/>
  <c r="AW126" i="13"/>
  <c r="AJ126" i="13"/>
  <c r="AW126" i="12"/>
  <c r="AJ126" i="12"/>
  <c r="AW126" i="11"/>
  <c r="AJ126" i="11"/>
  <c r="AW198" i="13"/>
  <c r="AJ198" i="13"/>
  <c r="AJ198" i="12"/>
  <c r="AW198" i="12"/>
  <c r="AW198" i="11"/>
  <c r="AJ198" i="11"/>
  <c r="AX146" i="13"/>
  <c r="AK146" i="13"/>
  <c r="AK146" i="12"/>
  <c r="AX146" i="12"/>
  <c r="AK146" i="11"/>
  <c r="AX146" i="11"/>
  <c r="AX278" i="13"/>
  <c r="AK278" i="13"/>
  <c r="AK278" i="12"/>
  <c r="AX278" i="12"/>
  <c r="AX278" i="11"/>
  <c r="AK278" i="11"/>
  <c r="AY22" i="13"/>
  <c r="AL22" i="13"/>
  <c r="AY22" i="12"/>
  <c r="AL22" i="12"/>
  <c r="AY22" i="11"/>
  <c r="AL22" i="11"/>
  <c r="AY154" i="13"/>
  <c r="AL154" i="13"/>
  <c r="AY154" i="12"/>
  <c r="AL154" i="12"/>
  <c r="AY154" i="11"/>
  <c r="AL154" i="11"/>
  <c r="AY214" i="13"/>
  <c r="AL214" i="13"/>
  <c r="AL214" i="12"/>
  <c r="AY214" i="12"/>
  <c r="AY214" i="11"/>
  <c r="AL214" i="11"/>
  <c r="AL286" i="13"/>
  <c r="AY286" i="13"/>
  <c r="AY286" i="12"/>
  <c r="AL286" i="12"/>
  <c r="AY286" i="11"/>
  <c r="AL286" i="11"/>
  <c r="AZ30" i="13"/>
  <c r="AM30" i="13"/>
  <c r="AZ30" i="12"/>
  <c r="AM30" i="12"/>
  <c r="AZ30" i="11"/>
  <c r="AM30" i="11"/>
  <c r="BA50" i="13"/>
  <c r="AN50" i="13"/>
  <c r="AN50" i="12"/>
  <c r="BA50" i="12"/>
  <c r="BA50" i="11"/>
  <c r="AN50" i="11"/>
  <c r="BA122" i="13"/>
  <c r="AN122" i="13"/>
  <c r="BA122" i="12"/>
  <c r="AN122" i="12"/>
  <c r="BA122" i="11"/>
  <c r="AN122" i="11"/>
  <c r="BA194" i="13"/>
  <c r="AN194" i="13"/>
  <c r="AN194" i="12"/>
  <c r="BA194" i="12"/>
  <c r="BA194" i="11"/>
  <c r="AN194" i="11"/>
  <c r="BA266" i="13"/>
  <c r="AN266" i="13"/>
  <c r="AN266" i="12"/>
  <c r="BA266" i="12"/>
  <c r="BA266" i="11"/>
  <c r="AN266" i="11"/>
  <c r="BB22" i="13"/>
  <c r="AO22" i="13"/>
  <c r="BB22" i="12"/>
  <c r="AO22" i="12"/>
  <c r="BB22" i="11"/>
  <c r="AO22" i="11"/>
  <c r="BB154" i="13"/>
  <c r="AO154" i="13"/>
  <c r="AO154" i="12"/>
  <c r="BB154" i="12"/>
  <c r="AO154" i="11"/>
  <c r="BB154" i="11"/>
  <c r="BC18" i="13"/>
  <c r="AP18" i="13"/>
  <c r="BC18" i="12"/>
  <c r="AP18" i="12"/>
  <c r="BC18" i="11"/>
  <c r="AP18" i="11"/>
  <c r="BC174" i="13"/>
  <c r="AP174" i="13"/>
  <c r="AP174" i="12"/>
  <c r="BC174" i="12"/>
  <c r="BC174" i="11"/>
  <c r="AP174" i="11"/>
  <c r="AD319" i="13"/>
  <c r="AQ319" i="13"/>
  <c r="AD319" i="12"/>
  <c r="AQ319" i="12"/>
  <c r="AQ319" i="11"/>
  <c r="AD319" i="11"/>
  <c r="AV239" i="13"/>
  <c r="AI239" i="13"/>
  <c r="AI239" i="12"/>
  <c r="AV239" i="12"/>
  <c r="AV239" i="11"/>
  <c r="AI239" i="11"/>
  <c r="U323" i="13"/>
  <c r="H323" i="13"/>
  <c r="U323" i="12"/>
  <c r="H323" i="12"/>
  <c r="U323" i="11"/>
  <c r="H323" i="11"/>
  <c r="W327" i="13"/>
  <c r="J327" i="13"/>
  <c r="W327" i="12"/>
  <c r="J327" i="12"/>
  <c r="W327" i="11"/>
  <c r="J327" i="11"/>
  <c r="V319" i="13"/>
  <c r="I319" i="13"/>
  <c r="I319" i="12"/>
  <c r="V319" i="12"/>
  <c r="V319" i="11"/>
  <c r="I319" i="11"/>
  <c r="Z317" i="13"/>
  <c r="M317" i="13"/>
  <c r="M317" i="12"/>
  <c r="Z317" i="12"/>
  <c r="Z317" i="11"/>
  <c r="M317" i="11"/>
  <c r="V320" i="13"/>
  <c r="I320" i="13"/>
  <c r="I320" i="12"/>
  <c r="V320" i="12"/>
  <c r="V320" i="11"/>
  <c r="I320" i="11"/>
  <c r="Q329" i="13"/>
  <c r="D329" i="13"/>
  <c r="Q329" i="12"/>
  <c r="D329" i="12"/>
  <c r="Q329" i="11"/>
  <c r="D329" i="11"/>
  <c r="BB203" i="13"/>
  <c r="AO203" i="13"/>
  <c r="BB203" i="12"/>
  <c r="AO203" i="12"/>
  <c r="BB203" i="11"/>
  <c r="AO203" i="11"/>
  <c r="AT44" i="13"/>
  <c r="AG44" i="13"/>
  <c r="AG44" i="12"/>
  <c r="AT44" i="12"/>
  <c r="AT44" i="11"/>
  <c r="AG44" i="11"/>
  <c r="AW308" i="13"/>
  <c r="AJ308" i="13"/>
  <c r="AW308" i="12"/>
  <c r="AJ308" i="12"/>
  <c r="AW308" i="11"/>
  <c r="AJ308" i="11"/>
  <c r="AY276" i="13"/>
  <c r="AL276" i="13"/>
  <c r="AL276" i="12"/>
  <c r="AY276" i="12"/>
  <c r="AY276" i="11"/>
  <c r="AL276" i="11"/>
  <c r="BA184" i="13"/>
  <c r="AN184" i="13"/>
  <c r="AN184" i="12"/>
  <c r="BA184" i="12"/>
  <c r="BA184" i="11"/>
  <c r="AN184" i="11"/>
  <c r="BA256" i="13"/>
  <c r="AN256" i="13"/>
  <c r="BA256" i="12"/>
  <c r="AN256" i="12"/>
  <c r="BA256" i="11"/>
  <c r="AN256" i="11"/>
  <c r="AN328" i="13"/>
  <c r="BA328" i="13"/>
  <c r="BA328" i="12"/>
  <c r="AN328" i="12"/>
  <c r="BA328" i="11"/>
  <c r="AN328" i="11"/>
  <c r="AO72" i="13"/>
  <c r="BB72" i="13"/>
  <c r="AO72" i="12"/>
  <c r="BB72" i="12"/>
  <c r="BB72" i="11"/>
  <c r="AO72" i="11"/>
  <c r="AO216" i="13"/>
  <c r="BB216" i="13"/>
  <c r="BB216" i="12"/>
  <c r="AO216" i="12"/>
  <c r="BB216" i="11"/>
  <c r="AO216" i="11"/>
  <c r="BB288" i="13"/>
  <c r="AO288" i="13"/>
  <c r="BB288" i="12"/>
  <c r="AO288" i="12"/>
  <c r="BB288" i="11"/>
  <c r="AO288" i="11"/>
  <c r="AP32" i="13"/>
  <c r="BC32" i="13"/>
  <c r="AP32" i="12"/>
  <c r="BC32" i="12"/>
  <c r="BC32" i="11"/>
  <c r="AP32" i="11"/>
  <c r="BC104" i="13"/>
  <c r="AP104" i="13"/>
  <c r="BC104" i="12"/>
  <c r="AP104" i="12"/>
  <c r="BC104" i="11"/>
  <c r="AP104" i="11"/>
  <c r="BC176" i="13"/>
  <c r="AP176" i="13"/>
  <c r="AP176" i="12"/>
  <c r="BC176" i="12"/>
  <c r="BC176" i="11"/>
  <c r="AP176" i="11"/>
  <c r="AP248" i="13"/>
  <c r="BC248" i="13"/>
  <c r="BC248" i="12"/>
  <c r="AP248" i="12"/>
  <c r="BC248" i="11"/>
  <c r="AP248" i="11"/>
  <c r="BC320" i="13"/>
  <c r="AP320" i="13"/>
  <c r="AP320" i="12"/>
  <c r="BC320" i="12"/>
  <c r="BC320" i="11"/>
  <c r="AP320" i="11"/>
  <c r="AR77" i="13"/>
  <c r="AE77" i="13"/>
  <c r="AR77" i="12"/>
  <c r="AE77" i="12"/>
  <c r="AR77" i="11"/>
  <c r="AE77" i="11"/>
  <c r="AE137" i="13"/>
  <c r="AR137" i="13"/>
  <c r="AE137" i="12"/>
  <c r="AR137" i="12"/>
  <c r="AR137" i="11"/>
  <c r="AE137" i="11"/>
  <c r="AR305" i="13"/>
  <c r="AE305" i="13"/>
  <c r="AR305" i="12"/>
  <c r="AE305" i="12"/>
  <c r="AR305" i="11"/>
  <c r="AE305" i="11"/>
  <c r="AF97" i="13"/>
  <c r="AS97" i="13"/>
  <c r="AF97" i="12"/>
  <c r="AS97" i="12"/>
  <c r="AS97" i="11"/>
  <c r="AF97" i="11"/>
  <c r="AF169" i="13"/>
  <c r="AS169" i="13"/>
  <c r="AS169" i="12"/>
  <c r="AF169" i="12"/>
  <c r="AS169" i="11"/>
  <c r="AF169" i="11"/>
  <c r="AF229" i="13"/>
  <c r="AS229" i="13"/>
  <c r="AF229" i="12"/>
  <c r="AS229" i="12"/>
  <c r="AS229" i="11"/>
  <c r="AF229" i="11"/>
  <c r="AG165" i="13"/>
  <c r="AT165" i="13"/>
  <c r="AT165" i="12"/>
  <c r="AG165" i="12"/>
  <c r="AT165" i="11"/>
  <c r="AG165" i="11"/>
  <c r="AU101" i="13"/>
  <c r="AH101" i="13"/>
  <c r="AU101" i="12"/>
  <c r="AH101" i="12"/>
  <c r="AH101" i="11"/>
  <c r="AU101" i="11"/>
  <c r="AU161" i="13"/>
  <c r="AH161" i="13"/>
  <c r="AH161" i="12"/>
  <c r="AU161" i="12"/>
  <c r="AH161" i="11"/>
  <c r="AU161" i="11"/>
  <c r="AU293" i="13"/>
  <c r="AH293" i="13"/>
  <c r="AU293" i="12"/>
  <c r="AH293" i="12"/>
  <c r="AU293" i="11"/>
  <c r="AH293" i="11"/>
  <c r="AI37" i="13"/>
  <c r="AV37" i="13"/>
  <c r="AV37" i="12"/>
  <c r="AI37" i="12"/>
  <c r="AV37" i="11"/>
  <c r="AI37" i="11"/>
  <c r="AV109" i="13"/>
  <c r="AI109" i="13"/>
  <c r="AI109" i="12"/>
  <c r="AV109" i="12"/>
  <c r="AV109" i="11"/>
  <c r="AI109" i="11"/>
  <c r="AI169" i="13"/>
  <c r="AV169" i="13"/>
  <c r="AV169" i="12"/>
  <c r="AI169" i="12"/>
  <c r="AV169" i="11"/>
  <c r="AI169" i="11"/>
  <c r="AV241" i="13"/>
  <c r="AI241" i="13"/>
  <c r="AV241" i="12"/>
  <c r="AI241" i="12"/>
  <c r="AV241" i="11"/>
  <c r="AI241" i="11"/>
  <c r="AW261" i="13"/>
  <c r="AJ261" i="13"/>
  <c r="AW261" i="12"/>
  <c r="AJ261" i="12"/>
  <c r="AW261" i="11"/>
  <c r="AJ261" i="11"/>
  <c r="AX5" i="13"/>
  <c r="AK5" i="13"/>
  <c r="AX5" i="12"/>
  <c r="AX5" i="11"/>
  <c r="AK5" i="12"/>
  <c r="AK5" i="11"/>
  <c r="AX77" i="13"/>
  <c r="AK77" i="13"/>
  <c r="AX77" i="12"/>
  <c r="AK77" i="12"/>
  <c r="AX77" i="11"/>
  <c r="AK77" i="11"/>
  <c r="AX149" i="13"/>
  <c r="AK149" i="13"/>
  <c r="AX149" i="12"/>
  <c r="AK149" i="12"/>
  <c r="AX149" i="11"/>
  <c r="AK149" i="11"/>
  <c r="AX221" i="13"/>
  <c r="AK221" i="13"/>
  <c r="AK221" i="12"/>
  <c r="AX221" i="12"/>
  <c r="AX221" i="11"/>
  <c r="AK221" i="11"/>
  <c r="AQ22" i="13"/>
  <c r="AD22" i="13"/>
  <c r="AQ22" i="12"/>
  <c r="AD22" i="12"/>
  <c r="AQ22" i="11"/>
  <c r="AD22" i="11"/>
  <c r="AQ70" i="13"/>
  <c r="AD70" i="13"/>
  <c r="AD70" i="12"/>
  <c r="AQ70" i="12"/>
  <c r="AQ70" i="11"/>
  <c r="AD70" i="11"/>
  <c r="AQ118" i="13"/>
  <c r="AD118" i="13"/>
  <c r="AQ118" i="12"/>
  <c r="AD118" i="12"/>
  <c r="AQ118" i="11"/>
  <c r="AD118" i="11"/>
  <c r="AQ166" i="13"/>
  <c r="AD166" i="13"/>
  <c r="AQ166" i="12"/>
  <c r="AD166" i="12"/>
  <c r="AQ166" i="11"/>
  <c r="AD166" i="11"/>
  <c r="AQ214" i="13"/>
  <c r="AD214" i="13"/>
  <c r="AQ214" i="12"/>
  <c r="AD214" i="12"/>
  <c r="AQ214" i="11"/>
  <c r="AD214" i="11"/>
  <c r="AQ262" i="13"/>
  <c r="AD262" i="13"/>
  <c r="AD262" i="12"/>
  <c r="AQ262" i="12"/>
  <c r="AQ262" i="11"/>
  <c r="AD262" i="11"/>
  <c r="AQ310" i="13"/>
  <c r="AD310" i="13"/>
  <c r="AD310" i="12"/>
  <c r="AQ310" i="12"/>
  <c r="AQ310" i="11"/>
  <c r="AD310" i="11"/>
  <c r="AR42" i="13"/>
  <c r="AE42" i="13"/>
  <c r="AE42" i="12"/>
  <c r="AR42" i="12"/>
  <c r="AR42" i="11"/>
  <c r="AE42" i="11"/>
  <c r="AR150" i="13"/>
  <c r="AE150" i="13"/>
  <c r="AE150" i="12"/>
  <c r="AR150" i="12"/>
  <c r="AR150" i="11"/>
  <c r="AE150" i="11"/>
  <c r="AR198" i="13"/>
  <c r="AE198" i="13"/>
  <c r="AR198" i="12"/>
  <c r="AE198" i="12"/>
  <c r="AR198" i="11"/>
  <c r="AE198" i="11"/>
  <c r="AR318" i="13"/>
  <c r="AE318" i="13"/>
  <c r="AR318" i="12"/>
  <c r="AE318" i="12"/>
  <c r="AR318" i="11"/>
  <c r="AE318" i="11"/>
  <c r="AF50" i="13"/>
  <c r="AS50" i="13"/>
  <c r="AS50" i="12"/>
  <c r="AF50" i="12"/>
  <c r="AS50" i="11"/>
  <c r="AF50" i="11"/>
  <c r="AF122" i="13"/>
  <c r="AS122" i="13"/>
  <c r="AS122" i="12"/>
  <c r="AF122" i="12"/>
  <c r="AS122" i="11"/>
  <c r="AF122" i="11"/>
  <c r="AS302" i="13"/>
  <c r="AF302" i="13"/>
  <c r="AF302" i="12"/>
  <c r="AS302" i="12"/>
  <c r="AS302" i="11"/>
  <c r="AF302" i="11"/>
  <c r="AT46" i="13"/>
  <c r="AG46" i="13"/>
  <c r="AG46" i="12"/>
  <c r="AT46" i="12"/>
  <c r="AT46" i="11"/>
  <c r="AG46" i="11"/>
  <c r="AT118" i="13"/>
  <c r="AG118" i="13"/>
  <c r="AT118" i="12"/>
  <c r="AG118" i="12"/>
  <c r="AT118" i="11"/>
  <c r="AG118" i="11"/>
  <c r="AG190" i="13"/>
  <c r="AT190" i="13"/>
  <c r="AG190" i="12"/>
  <c r="AT190" i="12"/>
  <c r="AT190" i="11"/>
  <c r="AG190" i="11"/>
  <c r="AG322" i="13"/>
  <c r="AT322" i="13"/>
  <c r="AG322" i="12"/>
  <c r="AT322" i="12"/>
  <c r="AT322" i="11"/>
  <c r="AG322" i="11"/>
  <c r="AU114" i="13"/>
  <c r="AH114" i="13"/>
  <c r="AH114" i="12"/>
  <c r="AU114" i="12"/>
  <c r="AU114" i="11"/>
  <c r="AH114" i="11"/>
  <c r="AW10" i="13"/>
  <c r="AJ10" i="13"/>
  <c r="AW10" i="12"/>
  <c r="AJ10" i="12"/>
  <c r="AW10" i="11"/>
  <c r="AJ10" i="11"/>
  <c r="AW82" i="13"/>
  <c r="AJ82" i="13"/>
  <c r="AW82" i="12"/>
  <c r="AJ82" i="12"/>
  <c r="AW82" i="11"/>
  <c r="AJ82" i="11"/>
  <c r="AW214" i="13"/>
  <c r="AJ214" i="13"/>
  <c r="AW214" i="12"/>
  <c r="AJ214" i="12"/>
  <c r="AW214" i="11"/>
  <c r="AJ214" i="11"/>
  <c r="AW286" i="13"/>
  <c r="AJ286" i="13"/>
  <c r="AJ286" i="12"/>
  <c r="AW286" i="12"/>
  <c r="AW286" i="11"/>
  <c r="AJ286" i="11"/>
  <c r="AK30" i="13"/>
  <c r="AX30" i="13"/>
  <c r="AX30" i="12"/>
  <c r="AK30" i="12"/>
  <c r="AX30" i="11"/>
  <c r="AK30" i="11"/>
  <c r="AX102" i="13"/>
  <c r="AK102" i="13"/>
  <c r="AX102" i="12"/>
  <c r="AK102" i="12"/>
  <c r="AX102" i="11"/>
  <c r="AK102" i="11"/>
  <c r="AX174" i="13"/>
  <c r="AK174" i="13"/>
  <c r="AK174" i="12"/>
  <c r="AX174" i="12"/>
  <c r="AX174" i="11"/>
  <c r="AK174" i="11"/>
  <c r="AL326" i="13"/>
  <c r="AY326" i="13"/>
  <c r="AY326" i="12"/>
  <c r="AL326" i="12"/>
  <c r="AY326" i="11"/>
  <c r="AL326" i="11"/>
  <c r="AM70" i="13"/>
  <c r="AZ70" i="13"/>
  <c r="AM70" i="12"/>
  <c r="AZ70" i="12"/>
  <c r="AZ70" i="11"/>
  <c r="AM70" i="11"/>
  <c r="AM142" i="13"/>
  <c r="AZ142" i="13"/>
  <c r="AM142" i="12"/>
  <c r="AZ142" i="12"/>
  <c r="AZ142" i="11"/>
  <c r="AM142" i="11"/>
  <c r="AZ214" i="13"/>
  <c r="AM214" i="13"/>
  <c r="AZ214" i="12"/>
  <c r="AM214" i="12"/>
  <c r="AZ214" i="11"/>
  <c r="AM214" i="11"/>
  <c r="AM286" i="13"/>
  <c r="AZ286" i="13"/>
  <c r="AZ286" i="12"/>
  <c r="AM286" i="12"/>
  <c r="AZ286" i="11"/>
  <c r="AM286" i="11"/>
  <c r="AN30" i="13"/>
  <c r="BA30" i="13"/>
  <c r="BA30" i="12"/>
  <c r="AN30" i="12"/>
  <c r="BA30" i="11"/>
  <c r="AN30" i="11"/>
  <c r="BA102" i="13"/>
  <c r="AN102" i="13"/>
  <c r="AN102" i="12"/>
  <c r="BA102" i="11"/>
  <c r="BA102" i="12"/>
  <c r="AN102" i="11"/>
  <c r="BA174" i="13"/>
  <c r="AN174" i="13"/>
  <c r="AN174" i="12"/>
  <c r="BA174" i="12"/>
  <c r="BA174" i="11"/>
  <c r="AN174" i="11"/>
  <c r="AN246" i="13"/>
  <c r="BA246" i="13"/>
  <c r="BA246" i="12"/>
  <c r="AN246" i="12"/>
  <c r="BA246" i="11"/>
  <c r="AN246" i="11"/>
  <c r="AQ23" i="13"/>
  <c r="AD23" i="13"/>
  <c r="AQ23" i="11"/>
  <c r="AQ23" i="12"/>
  <c r="AD23" i="12"/>
  <c r="AD23" i="11"/>
  <c r="AD71" i="13"/>
  <c r="AQ71" i="13"/>
  <c r="AD71" i="12"/>
  <c r="AQ71" i="12"/>
  <c r="AQ71" i="11"/>
  <c r="AD71" i="11"/>
  <c r="AQ119" i="13"/>
  <c r="AD119" i="13"/>
  <c r="AD119" i="12"/>
  <c r="AQ119" i="12"/>
  <c r="AQ119" i="11"/>
  <c r="AD119" i="11"/>
  <c r="AD167" i="13"/>
  <c r="AQ167" i="13"/>
  <c r="AQ167" i="12"/>
  <c r="AD167" i="12"/>
  <c r="AQ167" i="11"/>
  <c r="AD167" i="11"/>
  <c r="AQ215" i="13"/>
  <c r="AD215" i="13"/>
  <c r="AQ215" i="12"/>
  <c r="AD215" i="12"/>
  <c r="AQ215" i="11"/>
  <c r="AD215" i="11"/>
  <c r="AQ263" i="13"/>
  <c r="AD263" i="13"/>
  <c r="AQ263" i="12"/>
  <c r="AD263" i="12"/>
  <c r="AQ263" i="11"/>
  <c r="AD263" i="11"/>
  <c r="AD311" i="13"/>
  <c r="AQ311" i="13"/>
  <c r="AD311" i="12"/>
  <c r="AQ311" i="12"/>
  <c r="AQ311" i="11"/>
  <c r="AD311" i="11"/>
  <c r="AR31" i="13"/>
  <c r="AE31" i="13"/>
  <c r="AR31" i="12"/>
  <c r="AE31" i="12"/>
  <c r="AR31" i="11"/>
  <c r="AE31" i="11"/>
  <c r="AR79" i="13"/>
  <c r="AE79" i="13"/>
  <c r="AR79" i="12"/>
  <c r="AE79" i="12"/>
  <c r="AR79" i="11"/>
  <c r="AE79" i="11"/>
  <c r="AR295" i="13"/>
  <c r="AE295" i="13"/>
  <c r="AR295" i="12"/>
  <c r="AE295" i="12"/>
  <c r="AR295" i="11"/>
  <c r="AE295" i="11"/>
  <c r="AF231" i="13"/>
  <c r="AS231" i="13"/>
  <c r="AF231" i="12"/>
  <c r="AS231" i="12"/>
  <c r="AS231" i="11"/>
  <c r="AF231" i="11"/>
  <c r="AS291" i="13"/>
  <c r="AF291" i="13"/>
  <c r="AS291" i="12"/>
  <c r="AF291" i="12"/>
  <c r="AS291" i="11"/>
  <c r="AF291" i="11"/>
  <c r="AT155" i="13"/>
  <c r="AG155" i="13"/>
  <c r="AT155" i="12"/>
  <c r="AG155" i="12"/>
  <c r="AT155" i="11"/>
  <c r="AG155" i="11"/>
  <c r="AU19" i="13"/>
  <c r="AH19" i="13"/>
  <c r="AU19" i="11"/>
  <c r="AU19" i="12"/>
  <c r="AH19" i="12"/>
  <c r="AH19" i="11"/>
  <c r="AU151" i="13"/>
  <c r="AH151" i="13"/>
  <c r="AH151" i="12"/>
  <c r="AU151" i="12"/>
  <c r="AU151" i="11"/>
  <c r="AH151" i="11"/>
  <c r="AH211" i="13"/>
  <c r="AU211" i="13"/>
  <c r="AU211" i="12"/>
  <c r="AH211" i="12"/>
  <c r="AU211" i="11"/>
  <c r="AH211" i="11"/>
  <c r="AH283" i="13"/>
  <c r="AU283" i="13"/>
  <c r="AU283" i="12"/>
  <c r="AH283" i="12"/>
  <c r="AU283" i="11"/>
  <c r="AH283" i="11"/>
  <c r="AV27" i="13"/>
  <c r="AI27" i="13"/>
  <c r="AV27" i="12"/>
  <c r="AI27" i="12"/>
  <c r="AV27" i="11"/>
  <c r="AI27" i="11"/>
  <c r="AV231" i="13"/>
  <c r="AI231" i="13"/>
  <c r="AI231" i="12"/>
  <c r="AV231" i="12"/>
  <c r="AV231" i="11"/>
  <c r="AI231" i="11"/>
  <c r="AJ35" i="13"/>
  <c r="AW35" i="13"/>
  <c r="AW35" i="12"/>
  <c r="AJ35" i="12"/>
  <c r="AW35" i="11"/>
  <c r="AJ35" i="11"/>
  <c r="AJ239" i="13"/>
  <c r="AW239" i="13"/>
  <c r="AJ239" i="12"/>
  <c r="AW239" i="12"/>
  <c r="AW239" i="11"/>
  <c r="AJ239" i="11"/>
  <c r="AW311" i="13"/>
  <c r="AJ311" i="13"/>
  <c r="AJ311" i="12"/>
  <c r="AW311" i="12"/>
  <c r="AW311" i="11"/>
  <c r="AJ311" i="11"/>
  <c r="AX55" i="13"/>
  <c r="AK55" i="13"/>
  <c r="AK55" i="12"/>
  <c r="AX55" i="12"/>
  <c r="AX55" i="11"/>
  <c r="AK55" i="11"/>
  <c r="AX127" i="13"/>
  <c r="AK127" i="13"/>
  <c r="AX127" i="12"/>
  <c r="AK127" i="12"/>
  <c r="AX127" i="11"/>
  <c r="AK127" i="11"/>
  <c r="AX259" i="13"/>
  <c r="AK259" i="13"/>
  <c r="AX259" i="12"/>
  <c r="AK259" i="12"/>
  <c r="AX259" i="11"/>
  <c r="AK259" i="11"/>
  <c r="AX331" i="13"/>
  <c r="AK331" i="13"/>
  <c r="AK331" i="12"/>
  <c r="AX331" i="12"/>
  <c r="AX331" i="11"/>
  <c r="AK331" i="11"/>
  <c r="AY75" i="13"/>
  <c r="AL75" i="13"/>
  <c r="AY75" i="12"/>
  <c r="AL75" i="12"/>
  <c r="AY75" i="11"/>
  <c r="AL75" i="11"/>
  <c r="AY147" i="13"/>
  <c r="AL147" i="13"/>
  <c r="AL147" i="12"/>
  <c r="AY147" i="12"/>
  <c r="AY147" i="11"/>
  <c r="AL147" i="11"/>
  <c r="AY219" i="13"/>
  <c r="AL219" i="13"/>
  <c r="AY219" i="12"/>
  <c r="AL219" i="12"/>
  <c r="AY219" i="11"/>
  <c r="AL219" i="11"/>
  <c r="AY291" i="13"/>
  <c r="AL291" i="13"/>
  <c r="AY291" i="12"/>
  <c r="AL291" i="12"/>
  <c r="AY291" i="11"/>
  <c r="AL291" i="11"/>
  <c r="AZ35" i="13"/>
  <c r="AM35" i="13"/>
  <c r="AZ35" i="12"/>
  <c r="AM35" i="12"/>
  <c r="AZ35" i="11"/>
  <c r="AM35" i="11"/>
  <c r="AZ107" i="13"/>
  <c r="AM107" i="13"/>
  <c r="AM107" i="12"/>
  <c r="AZ107" i="12"/>
  <c r="AZ107" i="11"/>
  <c r="AM107" i="11"/>
  <c r="AZ179" i="13"/>
  <c r="AM179" i="13"/>
  <c r="AM179" i="12"/>
  <c r="AZ179" i="12"/>
  <c r="AZ179" i="11"/>
  <c r="AM179" i="11"/>
  <c r="AZ251" i="13"/>
  <c r="AM251" i="13"/>
  <c r="AZ251" i="12"/>
  <c r="AM251" i="12"/>
  <c r="AZ251" i="11"/>
  <c r="AM251" i="11"/>
  <c r="AQ48" i="13"/>
  <c r="AD48" i="13"/>
  <c r="AD48" i="12"/>
  <c r="AQ48" i="12"/>
  <c r="AQ48" i="11"/>
  <c r="AD48" i="11"/>
  <c r="AQ96" i="13"/>
  <c r="AD96" i="13"/>
  <c r="AD96" i="12"/>
  <c r="AQ96" i="12"/>
  <c r="AQ96" i="11"/>
  <c r="AD96" i="11"/>
  <c r="AD144" i="13"/>
  <c r="AQ144" i="13"/>
  <c r="AD144" i="12"/>
  <c r="AQ144" i="12"/>
  <c r="AQ144" i="11"/>
  <c r="AD144" i="11"/>
  <c r="AQ192" i="13"/>
  <c r="AD192" i="13"/>
  <c r="AD192" i="12"/>
  <c r="AQ192" i="12"/>
  <c r="AQ192" i="11"/>
  <c r="AD192" i="11"/>
  <c r="AQ240" i="13"/>
  <c r="AD240" i="13"/>
  <c r="AD240" i="12"/>
  <c r="AQ240" i="12"/>
  <c r="AQ240" i="11"/>
  <c r="AD240" i="11"/>
  <c r="AQ288" i="13"/>
  <c r="AD288" i="13"/>
  <c r="AQ288" i="12"/>
  <c r="AD288" i="12"/>
  <c r="AQ288" i="11"/>
  <c r="AD288" i="11"/>
  <c r="AR176" i="13"/>
  <c r="AE176" i="13"/>
  <c r="AE176" i="12"/>
  <c r="AR176" i="12"/>
  <c r="AR176" i="11"/>
  <c r="AE176" i="11"/>
  <c r="AS76" i="13"/>
  <c r="AF76" i="13"/>
  <c r="AS76" i="12"/>
  <c r="AF76" i="12"/>
  <c r="AS76" i="11"/>
  <c r="AF76" i="11"/>
  <c r="AF136" i="13"/>
  <c r="AS136" i="13"/>
  <c r="AS136" i="12"/>
  <c r="AF136" i="12"/>
  <c r="AS136" i="11"/>
  <c r="AF136" i="11"/>
  <c r="AF256" i="13"/>
  <c r="AS256" i="13"/>
  <c r="AF256" i="12"/>
  <c r="AS256" i="12"/>
  <c r="AS256" i="11"/>
  <c r="AF256" i="11"/>
  <c r="AS316" i="13"/>
  <c r="AF316" i="13"/>
  <c r="AF316" i="12"/>
  <c r="AS316" i="12"/>
  <c r="AS316" i="11"/>
  <c r="AF316" i="11"/>
  <c r="AT48" i="13"/>
  <c r="AG48" i="13"/>
  <c r="AG48" i="12"/>
  <c r="AT48" i="12"/>
  <c r="AT48" i="11"/>
  <c r="AG48" i="11"/>
  <c r="AT180" i="13"/>
  <c r="AG180" i="13"/>
  <c r="AT180" i="12"/>
  <c r="AG180" i="12"/>
  <c r="AT180" i="11"/>
  <c r="AG180" i="11"/>
  <c r="AT252" i="13"/>
  <c r="AG252" i="13"/>
  <c r="AT252" i="12"/>
  <c r="AG252" i="12"/>
  <c r="AT252" i="11"/>
  <c r="AG252" i="11"/>
  <c r="AT312" i="13"/>
  <c r="AG312" i="13"/>
  <c r="AG312" i="12"/>
  <c r="AT312" i="12"/>
  <c r="AG312" i="11"/>
  <c r="AT312" i="11"/>
  <c r="AU116" i="13"/>
  <c r="AH116" i="13"/>
  <c r="AH116" i="12"/>
  <c r="AU116" i="12"/>
  <c r="AU116" i="11"/>
  <c r="AH116" i="11"/>
  <c r="AU188" i="13"/>
  <c r="AH188" i="13"/>
  <c r="AH188" i="12"/>
  <c r="AU188" i="12"/>
  <c r="AU188" i="11"/>
  <c r="AH188" i="11"/>
  <c r="AU308" i="13"/>
  <c r="AH308" i="13"/>
  <c r="AH308" i="12"/>
  <c r="AU308" i="12"/>
  <c r="AU308" i="11"/>
  <c r="AH308" i="11"/>
  <c r="AX152" i="13"/>
  <c r="AK152" i="13"/>
  <c r="AK152" i="12"/>
  <c r="AX152" i="12"/>
  <c r="AX152" i="11"/>
  <c r="AK152" i="11"/>
  <c r="AX224" i="13"/>
  <c r="AK224" i="13"/>
  <c r="AK224" i="12"/>
  <c r="AX224" i="12"/>
  <c r="AX224" i="11"/>
  <c r="AK224" i="11"/>
  <c r="AL172" i="13"/>
  <c r="AY172" i="13"/>
  <c r="AY172" i="12"/>
  <c r="AL172" i="12"/>
  <c r="AY172" i="11"/>
  <c r="AL172" i="11"/>
  <c r="AY244" i="13"/>
  <c r="AL244" i="13"/>
  <c r="AL244" i="12"/>
  <c r="AY244" i="12"/>
  <c r="AY244" i="11"/>
  <c r="AL244" i="11"/>
  <c r="BA8" i="13"/>
  <c r="AN8" i="13"/>
  <c r="BA8" i="12"/>
  <c r="AN8" i="12"/>
  <c r="BA8" i="11"/>
  <c r="AN8" i="11"/>
  <c r="BA80" i="13"/>
  <c r="AN80" i="13"/>
  <c r="BA80" i="12"/>
  <c r="AN80" i="12"/>
  <c r="BA80" i="11"/>
  <c r="AN80" i="11"/>
  <c r="BC132" i="13"/>
  <c r="AP132" i="13"/>
  <c r="BC132" i="12"/>
  <c r="AP132" i="12"/>
  <c r="BC132" i="11"/>
  <c r="AP132" i="11"/>
  <c r="BC204" i="13"/>
  <c r="AP204" i="13"/>
  <c r="AP204" i="12"/>
  <c r="BC204" i="12"/>
  <c r="BC204" i="11"/>
  <c r="AP204" i="11"/>
  <c r="BC276" i="13"/>
  <c r="AP276" i="13"/>
  <c r="AP276" i="12"/>
  <c r="BC276" i="12"/>
  <c r="BC276" i="11"/>
  <c r="AP276" i="11"/>
  <c r="AE45" i="13"/>
  <c r="AR45" i="13"/>
  <c r="AR45" i="12"/>
  <c r="AE45" i="12"/>
  <c r="AR45" i="11"/>
  <c r="AE45" i="11"/>
  <c r="AR225" i="13"/>
  <c r="AE225" i="13"/>
  <c r="AE225" i="12"/>
  <c r="AR225" i="12"/>
  <c r="AR225" i="11"/>
  <c r="AE225" i="11"/>
  <c r="AF197" i="13"/>
  <c r="AS197" i="13"/>
  <c r="AF197" i="12"/>
  <c r="AS197" i="12"/>
  <c r="AS197" i="11"/>
  <c r="AF197" i="11"/>
  <c r="AS257" i="13"/>
  <c r="AF257" i="13"/>
  <c r="AS257" i="12"/>
  <c r="AF257" i="12"/>
  <c r="AS257" i="11"/>
  <c r="AF257" i="11"/>
  <c r="AT121" i="13"/>
  <c r="AG121" i="13"/>
  <c r="AT121" i="12"/>
  <c r="AG121" i="12"/>
  <c r="AT121" i="11"/>
  <c r="AG121" i="11"/>
  <c r="AT253" i="13"/>
  <c r="AG253" i="13"/>
  <c r="AT253" i="12"/>
  <c r="AG253" i="12"/>
  <c r="AT253" i="11"/>
  <c r="AG253" i="11"/>
  <c r="AU57" i="13"/>
  <c r="AH57" i="13"/>
  <c r="AH57" i="12"/>
  <c r="AU57" i="11"/>
  <c r="AU57" i="12"/>
  <c r="AH57" i="11"/>
  <c r="AU117" i="13"/>
  <c r="AH117" i="13"/>
  <c r="AH117" i="12"/>
  <c r="AU117" i="12"/>
  <c r="AU117" i="11"/>
  <c r="AH117" i="11"/>
  <c r="AV317" i="13"/>
  <c r="AI317" i="13"/>
  <c r="AI317" i="12"/>
  <c r="AV317" i="12"/>
  <c r="AV317" i="11"/>
  <c r="AI317" i="11"/>
  <c r="AW61" i="13"/>
  <c r="AJ61" i="13"/>
  <c r="AJ61" i="12"/>
  <c r="AW61" i="12"/>
  <c r="AW61" i="11"/>
  <c r="AJ61" i="11"/>
  <c r="AX81" i="13"/>
  <c r="AK81" i="13"/>
  <c r="AX81" i="12"/>
  <c r="AK81" i="12"/>
  <c r="AX81" i="11"/>
  <c r="AK81" i="11"/>
  <c r="AX153" i="13"/>
  <c r="AK153" i="13"/>
  <c r="AK153" i="12"/>
  <c r="AX153" i="12"/>
  <c r="AX153" i="11"/>
  <c r="AK153" i="11"/>
  <c r="AY89" i="13"/>
  <c r="AL89" i="13"/>
  <c r="AL89" i="12"/>
  <c r="AY89" i="12"/>
  <c r="AY89" i="11"/>
  <c r="AL89" i="11"/>
  <c r="AY161" i="13"/>
  <c r="AL161" i="13"/>
  <c r="AL161" i="12"/>
  <c r="AY161" i="12"/>
  <c r="AY161" i="11"/>
  <c r="AL161" i="11"/>
  <c r="AY233" i="13"/>
  <c r="AL233" i="13"/>
  <c r="AY233" i="12"/>
  <c r="AL233" i="12"/>
  <c r="AY233" i="11"/>
  <c r="AL233" i="11"/>
  <c r="AY305" i="13"/>
  <c r="AL305" i="13"/>
  <c r="AY305" i="12"/>
  <c r="AL305" i="12"/>
  <c r="AY305" i="11"/>
  <c r="AL305" i="11"/>
  <c r="AM49" i="13"/>
  <c r="AZ49" i="13"/>
  <c r="AZ49" i="12"/>
  <c r="AM49" i="12"/>
  <c r="AZ49" i="11"/>
  <c r="AM49" i="11"/>
  <c r="AM121" i="13"/>
  <c r="AZ121" i="13"/>
  <c r="AZ121" i="12"/>
  <c r="AM121" i="12"/>
  <c r="AZ121" i="11"/>
  <c r="AM121" i="11"/>
  <c r="AZ193" i="13"/>
  <c r="AM193" i="13"/>
  <c r="AM193" i="12"/>
  <c r="AZ193" i="12"/>
  <c r="AZ193" i="11"/>
  <c r="AM193" i="11"/>
  <c r="AZ265" i="13"/>
  <c r="AM265" i="13"/>
  <c r="AM265" i="12"/>
  <c r="AZ265" i="12"/>
  <c r="AZ265" i="11"/>
  <c r="AM265" i="11"/>
  <c r="AN9" i="13"/>
  <c r="BA9" i="13"/>
  <c r="BA9" i="12"/>
  <c r="AN9" i="12"/>
  <c r="BA9" i="11"/>
  <c r="AN9" i="11"/>
  <c r="BA141" i="13"/>
  <c r="AN141" i="13"/>
  <c r="AN141" i="12"/>
  <c r="BA141" i="12"/>
  <c r="BA141" i="11"/>
  <c r="AN141" i="11"/>
  <c r="BB305" i="13"/>
  <c r="AO305" i="13"/>
  <c r="BB305" i="12"/>
  <c r="AO305" i="12"/>
  <c r="BB305" i="11"/>
  <c r="AO305" i="11"/>
  <c r="BC49" i="13"/>
  <c r="AP49" i="13"/>
  <c r="AP49" i="12"/>
  <c r="BC49" i="12"/>
  <c r="BC49" i="11"/>
  <c r="AP49" i="11"/>
  <c r="BC121" i="13"/>
  <c r="AP121" i="13"/>
  <c r="AP121" i="12"/>
  <c r="BC121" i="12"/>
  <c r="BC121" i="11"/>
  <c r="AP121" i="11"/>
  <c r="AP193" i="13"/>
  <c r="BC193" i="13"/>
  <c r="BC193" i="12"/>
  <c r="AP193" i="12"/>
  <c r="BC193" i="11"/>
  <c r="AP193" i="11"/>
  <c r="BC265" i="13"/>
  <c r="AP265" i="13"/>
  <c r="AP265" i="12"/>
  <c r="BC265" i="12"/>
  <c r="BC265" i="11"/>
  <c r="AP265" i="11"/>
  <c r="AQ14" i="13"/>
  <c r="AD14" i="13"/>
  <c r="AQ14" i="12"/>
  <c r="AD14" i="12"/>
  <c r="AQ14" i="11"/>
  <c r="AD14" i="11"/>
  <c r="AQ62" i="13"/>
  <c r="AD62" i="13"/>
  <c r="AQ62" i="12"/>
  <c r="AD62" i="12"/>
  <c r="AQ62" i="11"/>
  <c r="AD62" i="11"/>
  <c r="AQ110" i="13"/>
  <c r="AD110" i="13"/>
  <c r="AD110" i="12"/>
  <c r="AQ110" i="12"/>
  <c r="AQ110" i="11"/>
  <c r="AD110" i="11"/>
  <c r="AQ158" i="13"/>
  <c r="AD158" i="13"/>
  <c r="AD158" i="12"/>
  <c r="AQ158" i="12"/>
  <c r="AQ158" i="11"/>
  <c r="AD158" i="11"/>
  <c r="AQ206" i="13"/>
  <c r="AD206" i="13"/>
  <c r="AQ206" i="12"/>
  <c r="AD206" i="12"/>
  <c r="AQ206" i="11"/>
  <c r="AD206" i="11"/>
  <c r="AQ254" i="13"/>
  <c r="AD254" i="13"/>
  <c r="AQ254" i="12"/>
  <c r="AD254" i="12"/>
  <c r="AQ254" i="11"/>
  <c r="AD254" i="11"/>
  <c r="AQ302" i="13"/>
  <c r="AD302" i="13"/>
  <c r="AQ302" i="12"/>
  <c r="AD302" i="12"/>
  <c r="AQ302" i="11"/>
  <c r="AD302" i="11"/>
  <c r="AE34" i="13"/>
  <c r="AR34" i="13"/>
  <c r="AR34" i="12"/>
  <c r="AE34" i="12"/>
  <c r="AR34" i="11"/>
  <c r="AE34" i="11"/>
  <c r="AR82" i="13"/>
  <c r="AE82" i="13"/>
  <c r="AR82" i="12"/>
  <c r="AE82" i="12"/>
  <c r="AR82" i="11"/>
  <c r="AE82" i="11"/>
  <c r="AR130" i="13"/>
  <c r="AE130" i="13"/>
  <c r="AR130" i="12"/>
  <c r="AE130" i="12"/>
  <c r="AR130" i="11"/>
  <c r="AE130" i="11"/>
  <c r="AE250" i="13"/>
  <c r="AR250" i="13"/>
  <c r="AR250" i="12"/>
  <c r="AE250" i="12"/>
  <c r="AR250" i="11"/>
  <c r="AE250" i="11"/>
  <c r="AF42" i="13"/>
  <c r="AS42" i="13"/>
  <c r="AF42" i="12"/>
  <c r="AS42" i="12"/>
  <c r="AS42" i="11"/>
  <c r="AF42" i="11"/>
  <c r="AS102" i="13"/>
  <c r="AF102" i="13"/>
  <c r="AF102" i="12"/>
  <c r="AS102" i="12"/>
  <c r="AS102" i="11"/>
  <c r="AF102" i="11"/>
  <c r="AT26" i="13"/>
  <c r="AG26" i="13"/>
  <c r="AT26" i="12"/>
  <c r="AG26" i="12"/>
  <c r="AT26" i="11"/>
  <c r="AG26" i="11"/>
  <c r="AT98" i="13"/>
  <c r="AG98" i="13"/>
  <c r="AG98" i="12"/>
  <c r="AT98" i="12"/>
  <c r="AT98" i="11"/>
  <c r="AG98" i="11"/>
  <c r="AU322" i="13"/>
  <c r="AH322" i="13"/>
  <c r="AH322" i="12"/>
  <c r="AU322" i="12"/>
  <c r="AU322" i="11"/>
  <c r="AH322" i="11"/>
  <c r="AI66" i="13"/>
  <c r="AV66" i="13"/>
  <c r="AI66" i="12"/>
  <c r="AV66" i="12"/>
  <c r="AV66" i="11"/>
  <c r="AI66" i="11"/>
  <c r="AV330" i="13"/>
  <c r="AI330" i="13"/>
  <c r="AV330" i="12"/>
  <c r="AI330" i="12"/>
  <c r="AV330" i="11"/>
  <c r="AI330" i="11"/>
  <c r="AW74" i="13"/>
  <c r="AJ74" i="13"/>
  <c r="AJ74" i="12"/>
  <c r="AW74" i="12"/>
  <c r="AW74" i="11"/>
  <c r="AJ74" i="11"/>
  <c r="AJ206" i="13"/>
  <c r="AW206" i="13"/>
  <c r="AW206" i="12"/>
  <c r="AJ206" i="12"/>
  <c r="AW206" i="11"/>
  <c r="AJ206" i="11"/>
  <c r="AW278" i="13"/>
  <c r="AJ278" i="13"/>
  <c r="AJ278" i="12"/>
  <c r="AW278" i="12"/>
  <c r="AW278" i="11"/>
  <c r="AJ278" i="11"/>
  <c r="AX22" i="13"/>
  <c r="AK22" i="13"/>
  <c r="AX22" i="12"/>
  <c r="AK22" i="12"/>
  <c r="AX22" i="11"/>
  <c r="AK22" i="11"/>
  <c r="AX94" i="13"/>
  <c r="AK94" i="13"/>
  <c r="AK94" i="12"/>
  <c r="AX94" i="12"/>
  <c r="AX94" i="11"/>
  <c r="AK94" i="11"/>
  <c r="AK166" i="13"/>
  <c r="AX166" i="13"/>
  <c r="AX166" i="12"/>
  <c r="AK166" i="12"/>
  <c r="AX166" i="11"/>
  <c r="AK166" i="11"/>
  <c r="AX238" i="13"/>
  <c r="AK238" i="13"/>
  <c r="AX238" i="12"/>
  <c r="AK238" i="12"/>
  <c r="AX238" i="11"/>
  <c r="AK238" i="11"/>
  <c r="AX310" i="13"/>
  <c r="AK310" i="13"/>
  <c r="AK310" i="12"/>
  <c r="AX310" i="12"/>
  <c r="AX310" i="11"/>
  <c r="AK310" i="11"/>
  <c r="AN166" i="13"/>
  <c r="BA166" i="13"/>
  <c r="BA166" i="12"/>
  <c r="AN166" i="12"/>
  <c r="BA166" i="11"/>
  <c r="AN166" i="11"/>
  <c r="BA238" i="13"/>
  <c r="AN238" i="13"/>
  <c r="AN238" i="12"/>
  <c r="BA238" i="12"/>
  <c r="BA238" i="11"/>
  <c r="AN238" i="11"/>
  <c r="BA298" i="13"/>
  <c r="AN298" i="13"/>
  <c r="BA298" i="12"/>
  <c r="AN298" i="12"/>
  <c r="BA298" i="11"/>
  <c r="AN298" i="11"/>
  <c r="BB42" i="13"/>
  <c r="AO42" i="13"/>
  <c r="AO42" i="12"/>
  <c r="BB42" i="12"/>
  <c r="BB42" i="11"/>
  <c r="AO42" i="11"/>
  <c r="BB114" i="13"/>
  <c r="AO114" i="13"/>
  <c r="AO114" i="12"/>
  <c r="BB114" i="12"/>
  <c r="BB114" i="11"/>
  <c r="AO114" i="11"/>
  <c r="AO186" i="13"/>
  <c r="BB186" i="13"/>
  <c r="BB186" i="12"/>
  <c r="AO186" i="12"/>
  <c r="BB186" i="11"/>
  <c r="AO186" i="11"/>
  <c r="BB258" i="13"/>
  <c r="AO258" i="13"/>
  <c r="BB258" i="12"/>
  <c r="AO258" i="12"/>
  <c r="BB258" i="11"/>
  <c r="AO258" i="11"/>
  <c r="AO330" i="13"/>
  <c r="BB330" i="13"/>
  <c r="BB330" i="12"/>
  <c r="AO330" i="12"/>
  <c r="BB330" i="11"/>
  <c r="AO330" i="11"/>
  <c r="BC74" i="13"/>
  <c r="AP74" i="13"/>
  <c r="BC74" i="12"/>
  <c r="AP74" i="12"/>
  <c r="BC74" i="11"/>
  <c r="AP74" i="11"/>
  <c r="BC146" i="13"/>
  <c r="AP146" i="13"/>
  <c r="AP146" i="12"/>
  <c r="BC146" i="12"/>
  <c r="BC146" i="11"/>
  <c r="AP146" i="11"/>
  <c r="BC218" i="13"/>
  <c r="AP218" i="13"/>
  <c r="BC218" i="12"/>
  <c r="AP218" i="12"/>
  <c r="BC218" i="11"/>
  <c r="AP218" i="11"/>
  <c r="BC290" i="13"/>
  <c r="AP290" i="13"/>
  <c r="BC290" i="12"/>
  <c r="AP290" i="12"/>
  <c r="BC290" i="11"/>
  <c r="AP290" i="11"/>
  <c r="AE251" i="13"/>
  <c r="AR251" i="13"/>
  <c r="AE251" i="12"/>
  <c r="AR251" i="12"/>
  <c r="AR251" i="11"/>
  <c r="AE251" i="11"/>
  <c r="AS115" i="13"/>
  <c r="AF115" i="13"/>
  <c r="AS115" i="12"/>
  <c r="AF115" i="12"/>
  <c r="AF115" i="11"/>
  <c r="AS115" i="11"/>
  <c r="AS247" i="13"/>
  <c r="AF247" i="13"/>
  <c r="AS247" i="12"/>
  <c r="AF247" i="12"/>
  <c r="AS247" i="11"/>
  <c r="AF247" i="11"/>
  <c r="AT39" i="13"/>
  <c r="AG39" i="13"/>
  <c r="AT39" i="12"/>
  <c r="AG39" i="12"/>
  <c r="AT39" i="11"/>
  <c r="AG39" i="11"/>
  <c r="AG171" i="13"/>
  <c r="AT171" i="13"/>
  <c r="AT171" i="12"/>
  <c r="AG171" i="12"/>
  <c r="AT171" i="11"/>
  <c r="AG171" i="11"/>
  <c r="AT243" i="13"/>
  <c r="AG243" i="13"/>
  <c r="AG243" i="12"/>
  <c r="AT243" i="12"/>
  <c r="AT243" i="11"/>
  <c r="AG243" i="11"/>
  <c r="AH191" i="13"/>
  <c r="AU191" i="13"/>
  <c r="AH191" i="12"/>
  <c r="AU191" i="12"/>
  <c r="AU191" i="11"/>
  <c r="AH191" i="11"/>
  <c r="AU263" i="13"/>
  <c r="AH263" i="13"/>
  <c r="AH263" i="12"/>
  <c r="AU263" i="12"/>
  <c r="AU263" i="11"/>
  <c r="AH263" i="11"/>
  <c r="AI7" i="13"/>
  <c r="AV7" i="13"/>
  <c r="AV7" i="12"/>
  <c r="AV7" i="11"/>
  <c r="AI7" i="12"/>
  <c r="AI7" i="11"/>
  <c r="AW159" i="13"/>
  <c r="AJ159" i="13"/>
  <c r="AJ159" i="12"/>
  <c r="AW159" i="12"/>
  <c r="AJ159" i="11"/>
  <c r="AW159" i="11"/>
  <c r="AX323" i="13"/>
  <c r="AK323" i="13"/>
  <c r="AX323" i="12"/>
  <c r="AK323" i="12"/>
  <c r="AX323" i="11"/>
  <c r="AK323" i="11"/>
  <c r="AL67" i="13"/>
  <c r="AY67" i="13"/>
  <c r="AL67" i="12"/>
  <c r="AY67" i="12"/>
  <c r="AY67" i="11"/>
  <c r="AL67" i="11"/>
  <c r="AL139" i="13"/>
  <c r="AY139" i="13"/>
  <c r="AL139" i="12"/>
  <c r="AY139" i="12"/>
  <c r="AY139" i="11"/>
  <c r="AL139" i="11"/>
  <c r="AY211" i="13"/>
  <c r="AL211" i="13"/>
  <c r="AY211" i="12"/>
  <c r="AL211" i="12"/>
  <c r="AY211" i="11"/>
  <c r="AL211" i="11"/>
  <c r="AL283" i="13"/>
  <c r="AY283" i="13"/>
  <c r="AL283" i="12"/>
  <c r="AY283" i="12"/>
  <c r="AY283" i="11"/>
  <c r="AL283" i="11"/>
  <c r="AN191" i="13"/>
  <c r="BA191" i="13"/>
  <c r="AN191" i="12"/>
  <c r="BA191" i="12"/>
  <c r="AN191" i="11"/>
  <c r="BA191" i="11"/>
  <c r="BA263" i="13"/>
  <c r="AN263" i="13"/>
  <c r="BA263" i="12"/>
  <c r="AN263" i="12"/>
  <c r="BA263" i="11"/>
  <c r="AN263" i="11"/>
  <c r="BB7" i="13"/>
  <c r="AO7" i="13"/>
  <c r="BB7" i="12"/>
  <c r="AO7" i="12"/>
  <c r="BB7" i="11"/>
  <c r="AO7" i="11"/>
  <c r="BB79" i="13"/>
  <c r="AO79" i="13"/>
  <c r="BB79" i="12"/>
  <c r="AO79" i="12"/>
  <c r="BB79" i="11"/>
  <c r="AO79" i="11"/>
  <c r="AO151" i="13"/>
  <c r="BB151" i="13"/>
  <c r="AO151" i="12"/>
  <c r="BB151" i="12"/>
  <c r="BB151" i="11"/>
  <c r="AO151" i="11"/>
  <c r="BB223" i="13"/>
  <c r="AO223" i="13"/>
  <c r="AO223" i="12"/>
  <c r="BB223" i="12"/>
  <c r="BB223" i="11"/>
  <c r="AO223" i="11"/>
  <c r="BB295" i="13"/>
  <c r="AO295" i="13"/>
  <c r="BB295" i="12"/>
  <c r="AO295" i="12"/>
  <c r="BB295" i="11"/>
  <c r="AO295" i="11"/>
  <c r="BC39" i="13"/>
  <c r="AP39" i="13"/>
  <c r="BC39" i="12"/>
  <c r="BC39" i="11"/>
  <c r="AP39" i="12"/>
  <c r="AP39" i="11"/>
  <c r="BC111" i="13"/>
  <c r="AP111" i="13"/>
  <c r="AP111" i="12"/>
  <c r="BC111" i="12"/>
  <c r="BC111" i="11"/>
  <c r="AP111" i="11"/>
  <c r="BC183" i="13"/>
  <c r="AP183" i="13"/>
  <c r="BC183" i="12"/>
  <c r="AP183" i="12"/>
  <c r="BC183" i="11"/>
  <c r="AP183" i="11"/>
  <c r="BC255" i="13"/>
  <c r="AP255" i="13"/>
  <c r="BC255" i="12"/>
  <c r="AP255" i="12"/>
  <c r="BC255" i="11"/>
  <c r="AP255" i="11"/>
  <c r="BC327" i="13"/>
  <c r="AP327" i="13"/>
  <c r="BC327" i="12"/>
  <c r="AP327" i="12"/>
  <c r="BC327" i="11"/>
  <c r="AP327" i="11"/>
  <c r="AD40" i="13"/>
  <c r="AQ40" i="13"/>
  <c r="AQ40" i="12"/>
  <c r="AD40" i="12"/>
  <c r="AQ40" i="11"/>
  <c r="AD40" i="11"/>
  <c r="AQ88" i="13"/>
  <c r="AD88" i="13"/>
  <c r="AD88" i="12"/>
  <c r="AQ88" i="12"/>
  <c r="AQ88" i="11"/>
  <c r="AD88" i="11"/>
  <c r="AD136" i="13"/>
  <c r="AQ136" i="13"/>
  <c r="AD136" i="12"/>
  <c r="AQ136" i="12"/>
  <c r="AQ136" i="11"/>
  <c r="AD136" i="11"/>
  <c r="AQ184" i="13"/>
  <c r="AD184" i="13"/>
  <c r="AD184" i="12"/>
  <c r="AQ184" i="12"/>
  <c r="AQ184" i="11"/>
  <c r="AD184" i="11"/>
  <c r="AD232" i="13"/>
  <c r="AQ232" i="13"/>
  <c r="AQ232" i="12"/>
  <c r="AD232" i="12"/>
  <c r="AQ232" i="11"/>
  <c r="AD232" i="11"/>
  <c r="AQ280" i="13"/>
  <c r="AD280" i="13"/>
  <c r="AD280" i="12"/>
  <c r="AQ280" i="12"/>
  <c r="AQ280" i="11"/>
  <c r="AD280" i="11"/>
  <c r="AQ328" i="13"/>
  <c r="AD328" i="13"/>
  <c r="AQ328" i="12"/>
  <c r="AD328" i="12"/>
  <c r="AQ328" i="11"/>
  <c r="AD328" i="11"/>
  <c r="AE288" i="13"/>
  <c r="AR288" i="13"/>
  <c r="AR288" i="12"/>
  <c r="AE288" i="12"/>
  <c r="AR288" i="11"/>
  <c r="AE288" i="11"/>
  <c r="AS20" i="13"/>
  <c r="AF20" i="13"/>
  <c r="AS20" i="12"/>
  <c r="AF20" i="12"/>
  <c r="AS20" i="11"/>
  <c r="AF20" i="11"/>
  <c r="AS68" i="13"/>
  <c r="AF68" i="13"/>
  <c r="AF68" i="12"/>
  <c r="AS68" i="12"/>
  <c r="AS68" i="11"/>
  <c r="AF68" i="11"/>
  <c r="AF248" i="13"/>
  <c r="AS248" i="13"/>
  <c r="AF248" i="12"/>
  <c r="AS248" i="12"/>
  <c r="AS248" i="11"/>
  <c r="AF248" i="11"/>
  <c r="AS308" i="13"/>
  <c r="AF308" i="13"/>
  <c r="AF308" i="12"/>
  <c r="AS308" i="12"/>
  <c r="AS308" i="11"/>
  <c r="AF308" i="11"/>
  <c r="AT100" i="13"/>
  <c r="AG100" i="13"/>
  <c r="AG100" i="12"/>
  <c r="AT100" i="12"/>
  <c r="AT100" i="11"/>
  <c r="AG100" i="11"/>
  <c r="AT172" i="13"/>
  <c r="AG172" i="13"/>
  <c r="AG172" i="12"/>
  <c r="AT172" i="12"/>
  <c r="AT172" i="11"/>
  <c r="AG172" i="11"/>
  <c r="AH120" i="13"/>
  <c r="AU120" i="13"/>
  <c r="AU120" i="12"/>
  <c r="AH120" i="12"/>
  <c r="AU120" i="11"/>
  <c r="AH120" i="11"/>
  <c r="AH192" i="13"/>
  <c r="AU192" i="13"/>
  <c r="AH192" i="12"/>
  <c r="AU192" i="12"/>
  <c r="AU192" i="11"/>
  <c r="AH192" i="11"/>
  <c r="AI68" i="13"/>
  <c r="AV68" i="13"/>
  <c r="AI68" i="12"/>
  <c r="AV68" i="12"/>
  <c r="AV68" i="11"/>
  <c r="AI68" i="11"/>
  <c r="AV128" i="13"/>
  <c r="AI128" i="13"/>
  <c r="AV128" i="12"/>
  <c r="AI128" i="12"/>
  <c r="AV128" i="11"/>
  <c r="AI128" i="11"/>
  <c r="AI188" i="13"/>
  <c r="AV188" i="13"/>
  <c r="AI188" i="12"/>
  <c r="AV188" i="12"/>
  <c r="AV188" i="11"/>
  <c r="AI188" i="11"/>
  <c r="AI320" i="13"/>
  <c r="AV320" i="13"/>
  <c r="AI320" i="12"/>
  <c r="AV320" i="12"/>
  <c r="AV320" i="11"/>
  <c r="AI320" i="11"/>
  <c r="AW64" i="13"/>
  <c r="AJ64" i="13"/>
  <c r="AJ64" i="12"/>
  <c r="AW64" i="12"/>
  <c r="AW64" i="11"/>
  <c r="AJ64" i="11"/>
  <c r="AX156" i="13"/>
  <c r="AK156" i="13"/>
  <c r="AK156" i="12"/>
  <c r="AX156" i="12"/>
  <c r="AX156" i="11"/>
  <c r="AK156" i="11"/>
  <c r="AK228" i="13"/>
  <c r="AX228" i="13"/>
  <c r="AX228" i="12"/>
  <c r="AK228" i="12"/>
  <c r="AX228" i="11"/>
  <c r="AK228" i="11"/>
  <c r="AX300" i="13"/>
  <c r="AK300" i="13"/>
  <c r="AX300" i="12"/>
  <c r="AK300" i="12"/>
  <c r="AX300" i="11"/>
  <c r="AK300" i="11"/>
  <c r="AL44" i="13"/>
  <c r="AY44" i="13"/>
  <c r="AY44" i="12"/>
  <c r="AL44" i="12"/>
  <c r="AY44" i="11"/>
  <c r="AL44" i="11"/>
  <c r="AL116" i="13"/>
  <c r="AY116" i="13"/>
  <c r="AL116" i="12"/>
  <c r="AY116" i="12"/>
  <c r="AY116" i="11"/>
  <c r="AL116" i="11"/>
  <c r="AY176" i="13"/>
  <c r="AL176" i="13"/>
  <c r="AL176" i="12"/>
  <c r="AY176" i="12"/>
  <c r="AY176" i="11"/>
  <c r="AL176" i="11"/>
  <c r="BC148" i="13"/>
  <c r="AP148" i="13"/>
  <c r="AP148" i="12"/>
  <c r="BC148" i="12"/>
  <c r="BC148" i="11"/>
  <c r="AP148" i="11"/>
  <c r="BC220" i="13"/>
  <c r="AP220" i="13"/>
  <c r="AP220" i="12"/>
  <c r="BC220" i="12"/>
  <c r="BC220" i="11"/>
  <c r="AP220" i="11"/>
  <c r="BC292" i="13"/>
  <c r="AP292" i="13"/>
  <c r="AP292" i="12"/>
  <c r="BC292" i="12"/>
  <c r="BC292" i="11"/>
  <c r="AP292" i="11"/>
  <c r="AR193" i="13"/>
  <c r="AE193" i="13"/>
  <c r="AE193" i="12"/>
  <c r="AR193" i="12"/>
  <c r="AR193" i="11"/>
  <c r="AE193" i="11"/>
  <c r="AS153" i="13"/>
  <c r="AF153" i="13"/>
  <c r="AF153" i="12"/>
  <c r="AS153" i="12"/>
  <c r="AS153" i="11"/>
  <c r="AF153" i="11"/>
  <c r="AF213" i="13"/>
  <c r="AS213" i="13"/>
  <c r="AS213" i="12"/>
  <c r="AF213" i="12"/>
  <c r="AS213" i="11"/>
  <c r="AF213" i="11"/>
  <c r="AG137" i="13"/>
  <c r="AT137" i="13"/>
  <c r="AG137" i="12"/>
  <c r="AT137" i="12"/>
  <c r="AT137" i="11"/>
  <c r="AG137" i="11"/>
  <c r="AG209" i="13"/>
  <c r="AT209" i="13"/>
  <c r="AT209" i="12"/>
  <c r="AG209" i="12"/>
  <c r="AT209" i="11"/>
  <c r="AG209" i="11"/>
  <c r="AT281" i="13"/>
  <c r="AG281" i="13"/>
  <c r="AG281" i="12"/>
  <c r="AT281" i="12"/>
  <c r="AT281" i="11"/>
  <c r="AG281" i="11"/>
  <c r="AU13" i="13"/>
  <c r="AH13" i="13"/>
  <c r="AU13" i="12"/>
  <c r="AH13" i="12"/>
  <c r="AU13" i="11"/>
  <c r="AH13" i="11"/>
  <c r="AU265" i="13"/>
  <c r="AH265" i="13"/>
  <c r="AH265" i="12"/>
  <c r="AU265" i="12"/>
  <c r="AU265" i="11"/>
  <c r="AH265" i="11"/>
  <c r="AV9" i="13"/>
  <c r="AI9" i="13"/>
  <c r="AI9" i="12"/>
  <c r="AV9" i="11"/>
  <c r="AV9" i="12"/>
  <c r="AI9" i="11"/>
  <c r="AV81" i="13"/>
  <c r="AI81" i="13"/>
  <c r="AV81" i="12"/>
  <c r="AI81" i="12"/>
  <c r="AV81" i="11"/>
  <c r="AI81" i="11"/>
  <c r="AV153" i="13"/>
  <c r="AI153" i="13"/>
  <c r="AV153" i="12"/>
  <c r="AI153" i="12"/>
  <c r="AV153" i="11"/>
  <c r="AI153" i="11"/>
  <c r="AI285" i="13"/>
  <c r="AV285" i="13"/>
  <c r="AI285" i="12"/>
  <c r="AV285" i="12"/>
  <c r="AV285" i="11"/>
  <c r="AI285" i="11"/>
  <c r="AW29" i="13"/>
  <c r="AJ29" i="13"/>
  <c r="AW29" i="12"/>
  <c r="AJ29" i="12"/>
  <c r="AW29" i="11"/>
  <c r="AJ29" i="11"/>
  <c r="AW101" i="13"/>
  <c r="AJ101" i="13"/>
  <c r="AJ101" i="12"/>
  <c r="AW101" i="12"/>
  <c r="AW101" i="11"/>
  <c r="AJ101" i="11"/>
  <c r="AJ173" i="13"/>
  <c r="AW173" i="13"/>
  <c r="AW173" i="12"/>
  <c r="AJ173" i="12"/>
  <c r="AW173" i="11"/>
  <c r="AJ173" i="11"/>
  <c r="AW305" i="13"/>
  <c r="AJ305" i="13"/>
  <c r="AW305" i="12"/>
  <c r="AJ305" i="12"/>
  <c r="AW305" i="11"/>
  <c r="AJ305" i="11"/>
  <c r="AK37" i="13"/>
  <c r="AX37" i="13"/>
  <c r="AX37" i="12"/>
  <c r="AK37" i="12"/>
  <c r="AX37" i="11"/>
  <c r="AK37" i="11"/>
  <c r="AX109" i="13"/>
  <c r="AK109" i="13"/>
  <c r="AK109" i="12"/>
  <c r="AX109" i="12"/>
  <c r="AX109" i="11"/>
  <c r="AK109" i="11"/>
  <c r="AX181" i="13"/>
  <c r="AK181" i="13"/>
  <c r="AK181" i="12"/>
  <c r="AX181" i="12"/>
  <c r="AX181" i="11"/>
  <c r="AK181" i="11"/>
  <c r="AX253" i="13"/>
  <c r="AK253" i="13"/>
  <c r="AX253" i="12"/>
  <c r="AK253" i="12"/>
  <c r="AX253" i="11"/>
  <c r="AK253" i="11"/>
  <c r="AX325" i="13"/>
  <c r="AK325" i="13"/>
  <c r="AK325" i="12"/>
  <c r="AX325" i="12"/>
  <c r="AX325" i="11"/>
  <c r="AK325" i="11"/>
  <c r="AZ293" i="13"/>
  <c r="AM293" i="13"/>
  <c r="AZ293" i="12"/>
  <c r="AM293" i="12"/>
  <c r="AZ293" i="11"/>
  <c r="AM293" i="11"/>
  <c r="BA37" i="13"/>
  <c r="AN37" i="13"/>
  <c r="BA37" i="12"/>
  <c r="AN37" i="12"/>
  <c r="BA37" i="11"/>
  <c r="AN37" i="11"/>
  <c r="BA109" i="13"/>
  <c r="AN109" i="13"/>
  <c r="BA109" i="12"/>
  <c r="AN109" i="12"/>
  <c r="BA109" i="11"/>
  <c r="AN109" i="11"/>
  <c r="BA181" i="13"/>
  <c r="AN181" i="13"/>
  <c r="BA181" i="12"/>
  <c r="AN181" i="12"/>
  <c r="BA181" i="11"/>
  <c r="AN181" i="11"/>
  <c r="BA241" i="13"/>
  <c r="AN241" i="13"/>
  <c r="BA241" i="12"/>
  <c r="AN241" i="12"/>
  <c r="BA241" i="11"/>
  <c r="AN241" i="11"/>
  <c r="AN313" i="13"/>
  <c r="BA313" i="13"/>
  <c r="AN313" i="12"/>
  <c r="BA313" i="12"/>
  <c r="BA313" i="11"/>
  <c r="AN313" i="11"/>
  <c r="BB57" i="13"/>
  <c r="AO57" i="13"/>
  <c r="BB57" i="12"/>
  <c r="AO57" i="12"/>
  <c r="BB57" i="11"/>
  <c r="AO57" i="11"/>
  <c r="BB129" i="13"/>
  <c r="AO129" i="13"/>
  <c r="AO129" i="12"/>
  <c r="BB129" i="12"/>
  <c r="BB129" i="11"/>
  <c r="AO129" i="11"/>
  <c r="Q325" i="13"/>
  <c r="D325" i="13"/>
  <c r="D325" i="12"/>
  <c r="Q325" i="12"/>
  <c r="Q325" i="11"/>
  <c r="D325" i="11"/>
  <c r="S329" i="13"/>
  <c r="F329" i="13"/>
  <c r="S329" i="12"/>
  <c r="F329" i="12"/>
  <c r="S329" i="11"/>
  <c r="F329" i="11"/>
  <c r="Y316" i="13"/>
  <c r="L316" i="13"/>
  <c r="L316" i="12"/>
  <c r="Y316" i="12"/>
  <c r="Y316" i="11"/>
  <c r="L316" i="11"/>
  <c r="AO70" i="13"/>
  <c r="BB70" i="13"/>
  <c r="AO70" i="12"/>
  <c r="BB70" i="12"/>
  <c r="AO70" i="11"/>
  <c r="BB70" i="11"/>
  <c r="BB202" i="13"/>
  <c r="AO202" i="13"/>
  <c r="AO202" i="12"/>
  <c r="BB202" i="12"/>
  <c r="AO202" i="11"/>
  <c r="BB202" i="11"/>
  <c r="BB322" i="13"/>
  <c r="AO322" i="13"/>
  <c r="BB322" i="12"/>
  <c r="AO322" i="12"/>
  <c r="BB322" i="11"/>
  <c r="AO322" i="11"/>
  <c r="BC126" i="13"/>
  <c r="AP126" i="13"/>
  <c r="BC126" i="12"/>
  <c r="AP126" i="12"/>
  <c r="BC126" i="11"/>
  <c r="AP126" i="11"/>
  <c r="AP246" i="13"/>
  <c r="BC246" i="13"/>
  <c r="AP246" i="12"/>
  <c r="BC246" i="12"/>
  <c r="BC246" i="11"/>
  <c r="AP246" i="11"/>
  <c r="AQ42" i="13"/>
  <c r="AD42" i="13"/>
  <c r="AD42" i="12"/>
  <c r="AQ42" i="12"/>
  <c r="AQ42" i="11"/>
  <c r="AD42" i="11"/>
  <c r="AQ90" i="13"/>
  <c r="AD90" i="13"/>
  <c r="AD90" i="12"/>
  <c r="AQ90" i="12"/>
  <c r="AQ90" i="11"/>
  <c r="AD90" i="11"/>
  <c r="AD138" i="13"/>
  <c r="AQ138" i="13"/>
  <c r="AQ138" i="12"/>
  <c r="AD138" i="12"/>
  <c r="AQ138" i="11"/>
  <c r="AD138" i="11"/>
  <c r="AQ186" i="13"/>
  <c r="AD186" i="13"/>
  <c r="AD186" i="12"/>
  <c r="AQ186" i="12"/>
  <c r="AQ186" i="11"/>
  <c r="AD186" i="11"/>
  <c r="AQ234" i="13"/>
  <c r="AD234" i="13"/>
  <c r="AD234" i="12"/>
  <c r="AQ234" i="12"/>
  <c r="AQ234" i="11"/>
  <c r="AD234" i="11"/>
  <c r="AD282" i="13"/>
  <c r="AQ282" i="13"/>
  <c r="AD282" i="12"/>
  <c r="AQ282" i="12"/>
  <c r="AQ282" i="11"/>
  <c r="AD282" i="11"/>
  <c r="AQ330" i="13"/>
  <c r="AD330" i="13"/>
  <c r="AQ330" i="12"/>
  <c r="AD330" i="12"/>
  <c r="AQ330" i="11"/>
  <c r="AD330" i="11"/>
  <c r="AR62" i="13"/>
  <c r="AE62" i="13"/>
  <c r="AE62" i="12"/>
  <c r="AR62" i="12"/>
  <c r="AR62" i="11"/>
  <c r="AE62" i="11"/>
  <c r="AE230" i="13"/>
  <c r="AR230" i="13"/>
  <c r="AE230" i="12"/>
  <c r="AR230" i="12"/>
  <c r="AR230" i="11"/>
  <c r="AE230" i="11"/>
  <c r="AR278" i="13"/>
  <c r="AE278" i="13"/>
  <c r="AR278" i="12"/>
  <c r="AE278" i="12"/>
  <c r="AR278" i="11"/>
  <c r="AE278" i="11"/>
  <c r="AF70" i="13"/>
  <c r="AS70" i="13"/>
  <c r="AF70" i="12"/>
  <c r="AS70" i="11"/>
  <c r="AS70" i="12"/>
  <c r="AF70" i="11"/>
  <c r="AS202" i="13"/>
  <c r="AF202" i="13"/>
  <c r="AF202" i="12"/>
  <c r="AS202" i="12"/>
  <c r="AS202" i="11"/>
  <c r="AF202" i="11"/>
  <c r="AG66" i="13"/>
  <c r="AT66" i="13"/>
  <c r="AG66" i="12"/>
  <c r="AT66" i="12"/>
  <c r="AG66" i="11"/>
  <c r="AT66" i="11"/>
  <c r="AG138" i="13"/>
  <c r="AT138" i="13"/>
  <c r="AG138" i="12"/>
  <c r="AT138" i="12"/>
  <c r="AG138" i="11"/>
  <c r="AT138" i="11"/>
  <c r="AU14" i="13"/>
  <c r="AH14" i="13"/>
  <c r="AU14" i="12"/>
  <c r="AH14" i="12"/>
  <c r="AU14" i="11"/>
  <c r="AH14" i="11"/>
  <c r="AV34" i="13"/>
  <c r="AI34" i="13"/>
  <c r="AV34" i="12"/>
  <c r="AI34" i="12"/>
  <c r="AV34" i="11"/>
  <c r="AI34" i="11"/>
  <c r="AV250" i="13"/>
  <c r="AI250" i="13"/>
  <c r="AV250" i="12"/>
  <c r="AI250" i="12"/>
  <c r="AV250" i="11"/>
  <c r="AI250" i="11"/>
  <c r="AV322" i="13"/>
  <c r="AI322" i="13"/>
  <c r="AI322" i="12"/>
  <c r="AV322" i="12"/>
  <c r="AV322" i="11"/>
  <c r="AI322" i="11"/>
  <c r="AJ66" i="13"/>
  <c r="AW66" i="13"/>
  <c r="AJ66" i="12"/>
  <c r="AW66" i="12"/>
  <c r="AW66" i="11"/>
  <c r="AJ66" i="11"/>
  <c r="AW270" i="13"/>
  <c r="AJ270" i="13"/>
  <c r="AJ270" i="12"/>
  <c r="AW270" i="12"/>
  <c r="AW270" i="11"/>
  <c r="AJ270" i="11"/>
  <c r="AX14" i="13"/>
  <c r="AK14" i="13"/>
  <c r="AX14" i="12"/>
  <c r="AK14" i="12"/>
  <c r="AX14" i="11"/>
  <c r="AK14" i="11"/>
  <c r="AK86" i="13"/>
  <c r="AX86" i="13"/>
  <c r="AX86" i="12"/>
  <c r="AK86" i="12"/>
  <c r="AX86" i="11"/>
  <c r="AK86" i="11"/>
  <c r="AY94" i="13"/>
  <c r="AL94" i="13"/>
  <c r="AL94" i="12"/>
  <c r="AY94" i="12"/>
  <c r="AY94" i="11"/>
  <c r="AL94" i="11"/>
  <c r="AZ102" i="13"/>
  <c r="AM102" i="13"/>
  <c r="AZ102" i="12"/>
  <c r="AM102" i="12"/>
  <c r="AZ102" i="11"/>
  <c r="AM102" i="11"/>
  <c r="AZ174" i="13"/>
  <c r="AM174" i="13"/>
  <c r="AM174" i="12"/>
  <c r="AZ174" i="12"/>
  <c r="AZ174" i="11"/>
  <c r="AM174" i="11"/>
  <c r="AM246" i="13"/>
  <c r="AZ246" i="13"/>
  <c r="AM246" i="12"/>
  <c r="AZ246" i="12"/>
  <c r="AZ246" i="11"/>
  <c r="AM246" i="11"/>
  <c r="AZ318" i="13"/>
  <c r="AM318" i="13"/>
  <c r="AM318" i="12"/>
  <c r="AZ318" i="12"/>
  <c r="AZ318" i="11"/>
  <c r="AM318" i="11"/>
  <c r="Q326" i="13"/>
  <c r="D326" i="13"/>
  <c r="D326" i="12"/>
  <c r="Q326" i="12"/>
  <c r="Q326" i="11"/>
  <c r="D326" i="11"/>
  <c r="U322" i="13"/>
  <c r="H322" i="13"/>
  <c r="H322" i="12"/>
  <c r="U322" i="12"/>
  <c r="H322" i="11"/>
  <c r="U322" i="11"/>
  <c r="G328" i="13"/>
  <c r="T328" i="13"/>
  <c r="T328" i="12"/>
  <c r="G328" i="12"/>
  <c r="T328" i="11"/>
  <c r="G328" i="11"/>
  <c r="AQ175" i="13"/>
  <c r="AD175" i="13"/>
  <c r="AD175" i="12"/>
  <c r="AQ175" i="12"/>
  <c r="AQ175" i="11"/>
  <c r="AD175" i="11"/>
  <c r="AI167" i="13"/>
  <c r="AV167" i="13"/>
  <c r="AV167" i="12"/>
  <c r="AI167" i="12"/>
  <c r="AV167" i="11"/>
  <c r="AI167" i="11"/>
  <c r="AX75" i="13"/>
  <c r="AK75" i="13"/>
  <c r="AX75" i="12"/>
  <c r="AK75" i="12"/>
  <c r="AX75" i="11"/>
  <c r="AK75" i="11"/>
  <c r="AY95" i="13"/>
  <c r="AL95" i="13"/>
  <c r="AY95" i="12"/>
  <c r="AL95" i="12"/>
  <c r="AY95" i="11"/>
  <c r="AL95" i="11"/>
  <c r="AZ271" i="13"/>
  <c r="AM271" i="13"/>
  <c r="AM271" i="12"/>
  <c r="AZ271" i="12"/>
  <c r="AZ271" i="11"/>
  <c r="AM271" i="11"/>
  <c r="BA87" i="13"/>
  <c r="AN87" i="13"/>
  <c r="BA87" i="12"/>
  <c r="AN87" i="12"/>
  <c r="BA87" i="11"/>
  <c r="AN87" i="11"/>
  <c r="K327" i="13"/>
  <c r="X327" i="13"/>
  <c r="X327" i="12"/>
  <c r="K327" i="12"/>
  <c r="X327" i="11"/>
  <c r="K327" i="11"/>
  <c r="AS287" i="13"/>
  <c r="AF287" i="13"/>
  <c r="AS287" i="12"/>
  <c r="AF287" i="12"/>
  <c r="AS287" i="11"/>
  <c r="AF287" i="11"/>
  <c r="AW199" i="13"/>
  <c r="AJ199" i="13"/>
  <c r="AW199" i="12"/>
  <c r="AJ199" i="12"/>
  <c r="AW199" i="11"/>
  <c r="AJ199" i="11"/>
  <c r="AO47" i="13"/>
  <c r="BB47" i="13"/>
  <c r="BB47" i="12"/>
  <c r="AO47" i="12"/>
  <c r="BB47" i="11"/>
  <c r="AO47" i="11"/>
  <c r="AO191" i="13"/>
  <c r="BB191" i="13"/>
  <c r="AO191" i="12"/>
  <c r="BB191" i="12"/>
  <c r="BB191" i="11"/>
  <c r="AO191" i="11"/>
  <c r="BC79" i="13"/>
  <c r="AP79" i="13"/>
  <c r="BC79" i="12"/>
  <c r="AP79" i="12"/>
  <c r="BC79" i="11"/>
  <c r="AP79" i="11"/>
  <c r="BC151" i="13"/>
  <c r="AP151" i="13"/>
  <c r="AP151" i="12"/>
  <c r="BC151" i="12"/>
  <c r="BC151" i="11"/>
  <c r="AP151" i="11"/>
  <c r="BC295" i="13"/>
  <c r="AP295" i="13"/>
  <c r="BC295" i="12"/>
  <c r="AP295" i="12"/>
  <c r="BC295" i="11"/>
  <c r="AP295" i="11"/>
  <c r="AR147" i="13"/>
  <c r="AE147" i="13"/>
  <c r="AE147" i="12"/>
  <c r="AR147" i="12"/>
  <c r="AR147" i="11"/>
  <c r="AE147" i="11"/>
  <c r="AS47" i="13"/>
  <c r="AF47" i="13"/>
  <c r="AF47" i="12"/>
  <c r="AS47" i="12"/>
  <c r="AS47" i="11"/>
  <c r="AF47" i="11"/>
  <c r="AI35" i="13"/>
  <c r="AV35" i="13"/>
  <c r="AV35" i="12"/>
  <c r="AI35" i="12"/>
  <c r="AV35" i="11"/>
  <c r="AI35" i="11"/>
  <c r="AI251" i="13"/>
  <c r="AV251" i="13"/>
  <c r="AV251" i="12"/>
  <c r="AI251" i="12"/>
  <c r="AV251" i="11"/>
  <c r="AI251" i="11"/>
  <c r="AJ67" i="13"/>
  <c r="AW67" i="13"/>
  <c r="AJ67" i="12"/>
  <c r="AW67" i="12"/>
  <c r="AW67" i="11"/>
  <c r="AJ67" i="11"/>
  <c r="AX159" i="13"/>
  <c r="AK159" i="13"/>
  <c r="AK159" i="12"/>
  <c r="AX159" i="12"/>
  <c r="AX159" i="11"/>
  <c r="AK159" i="11"/>
  <c r="AL107" i="13"/>
  <c r="AY107" i="13"/>
  <c r="AY107" i="12"/>
  <c r="AL107" i="12"/>
  <c r="AY107" i="11"/>
  <c r="AL107" i="11"/>
  <c r="AL323" i="13"/>
  <c r="AY323" i="13"/>
  <c r="AY323" i="12"/>
  <c r="AL323" i="12"/>
  <c r="AY323" i="11"/>
  <c r="AL323" i="11"/>
  <c r="AZ211" i="13"/>
  <c r="AM211" i="13"/>
  <c r="AZ211" i="12"/>
  <c r="AM211" i="12"/>
  <c r="AZ211" i="11"/>
  <c r="AM211" i="11"/>
  <c r="BA99" i="13"/>
  <c r="AN99" i="13"/>
  <c r="AN99" i="12"/>
  <c r="BA99" i="12"/>
  <c r="BA99" i="11"/>
  <c r="AN99" i="11"/>
  <c r="AQ8" i="13"/>
  <c r="AD8" i="13"/>
  <c r="AD8" i="12"/>
  <c r="AQ8" i="12"/>
  <c r="AQ8" i="11"/>
  <c r="AD8" i="11"/>
  <c r="AQ152" i="13"/>
  <c r="AD152" i="13"/>
  <c r="AQ152" i="12"/>
  <c r="AD152" i="12"/>
  <c r="AQ152" i="11"/>
  <c r="AD152" i="11"/>
  <c r="AD248" i="13"/>
  <c r="AQ248" i="13"/>
  <c r="AQ248" i="12"/>
  <c r="AD248" i="12"/>
  <c r="AQ248" i="11"/>
  <c r="AD248" i="11"/>
  <c r="AR196" i="13"/>
  <c r="AE196" i="13"/>
  <c r="AR196" i="12"/>
  <c r="AE196" i="12"/>
  <c r="AR196" i="11"/>
  <c r="AE196" i="11"/>
  <c r="AR316" i="13"/>
  <c r="AE316" i="13"/>
  <c r="AE316" i="12"/>
  <c r="AR316" i="12"/>
  <c r="AR316" i="11"/>
  <c r="AE316" i="11"/>
  <c r="AS108" i="13"/>
  <c r="AF108" i="13"/>
  <c r="AF108" i="12"/>
  <c r="AS108" i="12"/>
  <c r="AS108" i="11"/>
  <c r="AF108" i="11"/>
  <c r="AS252" i="13"/>
  <c r="AF252" i="13"/>
  <c r="AS252" i="12"/>
  <c r="AF252" i="12"/>
  <c r="AS252" i="11"/>
  <c r="AF252" i="11"/>
  <c r="AG236" i="13"/>
  <c r="AT236" i="13"/>
  <c r="AG236" i="12"/>
  <c r="AT236" i="12"/>
  <c r="AT236" i="11"/>
  <c r="AG236" i="11"/>
  <c r="AU52" i="13"/>
  <c r="AH52" i="13"/>
  <c r="AH52" i="12"/>
  <c r="AU52" i="12"/>
  <c r="AU52" i="11"/>
  <c r="AH52" i="11"/>
  <c r="AU112" i="13"/>
  <c r="AH112" i="13"/>
  <c r="AH112" i="12"/>
  <c r="AU112" i="12"/>
  <c r="AU112" i="11"/>
  <c r="AH112" i="11"/>
  <c r="AV276" i="13"/>
  <c r="AI276" i="13"/>
  <c r="AV276" i="12"/>
  <c r="AI276" i="12"/>
  <c r="AV276" i="11"/>
  <c r="AI276" i="11"/>
  <c r="Z329" i="13"/>
  <c r="M329" i="13"/>
  <c r="Z329" i="12"/>
  <c r="M329" i="12"/>
  <c r="Z329" i="11"/>
  <c r="M329" i="11"/>
  <c r="AT163" i="13"/>
  <c r="AG163" i="13"/>
  <c r="AG163" i="12"/>
  <c r="AT163" i="12"/>
  <c r="AT163" i="11"/>
  <c r="AG163" i="11"/>
  <c r="BA315" i="13"/>
  <c r="AN315" i="13"/>
  <c r="BA315" i="12"/>
  <c r="AN315" i="12"/>
  <c r="BA315" i="11"/>
  <c r="AN315" i="11"/>
  <c r="AO131" i="13"/>
  <c r="BB131" i="13"/>
  <c r="BB131" i="12"/>
  <c r="AO131" i="12"/>
  <c r="BB131" i="11"/>
  <c r="AO131" i="11"/>
  <c r="BB275" i="13"/>
  <c r="AO275" i="13"/>
  <c r="AO275" i="12"/>
  <c r="BB275" i="12"/>
  <c r="BB275" i="11"/>
  <c r="AO275" i="11"/>
  <c r="AP19" i="13"/>
  <c r="BC19" i="13"/>
  <c r="BC19" i="12"/>
  <c r="AP19" i="12"/>
  <c r="BC19" i="11"/>
  <c r="AP19" i="11"/>
  <c r="BC91" i="13"/>
  <c r="AP91" i="13"/>
  <c r="BC91" i="12"/>
  <c r="AP91" i="12"/>
  <c r="BC91" i="11"/>
  <c r="AP91" i="11"/>
  <c r="AE136" i="13"/>
  <c r="AR136" i="13"/>
  <c r="AE136" i="12"/>
  <c r="AR136" i="12"/>
  <c r="AR136" i="11"/>
  <c r="AE136" i="11"/>
  <c r="AS312" i="13"/>
  <c r="AF312" i="13"/>
  <c r="AF312" i="12"/>
  <c r="AS312" i="12"/>
  <c r="AS312" i="11"/>
  <c r="AF312" i="11"/>
  <c r="AT104" i="13"/>
  <c r="AG104" i="13"/>
  <c r="AG104" i="12"/>
  <c r="AT104" i="12"/>
  <c r="AT104" i="11"/>
  <c r="AG104" i="11"/>
  <c r="AT176" i="13"/>
  <c r="AG176" i="13"/>
  <c r="AG176" i="12"/>
  <c r="AT176" i="12"/>
  <c r="AT176" i="11"/>
  <c r="AG176" i="11"/>
  <c r="AU256" i="13"/>
  <c r="AH256" i="13"/>
  <c r="AU256" i="12"/>
  <c r="AH256" i="12"/>
  <c r="AU256" i="11"/>
  <c r="AH256" i="11"/>
  <c r="AU328" i="13"/>
  <c r="AH328" i="13"/>
  <c r="AH328" i="12"/>
  <c r="AU328" i="12"/>
  <c r="AU328" i="11"/>
  <c r="AH328" i="11"/>
  <c r="AI72" i="13"/>
  <c r="AV72" i="13"/>
  <c r="AI72" i="12"/>
  <c r="AV72" i="12"/>
  <c r="AV72" i="11"/>
  <c r="AI72" i="11"/>
  <c r="AV144" i="13"/>
  <c r="AI144" i="13"/>
  <c r="AI144" i="12"/>
  <c r="AV144" i="12"/>
  <c r="AV144" i="11"/>
  <c r="AI144" i="11"/>
  <c r="AV216" i="13"/>
  <c r="AI216" i="13"/>
  <c r="AV216" i="12"/>
  <c r="AI216" i="12"/>
  <c r="AV216" i="11"/>
  <c r="AI216" i="11"/>
  <c r="AW92" i="13"/>
  <c r="AJ92" i="13"/>
  <c r="AJ92" i="12"/>
  <c r="AW92" i="12"/>
  <c r="AW92" i="11"/>
  <c r="AJ92" i="11"/>
  <c r="AJ164" i="13"/>
  <c r="AW164" i="13"/>
  <c r="AW164" i="12"/>
  <c r="AJ164" i="12"/>
  <c r="AW164" i="11"/>
  <c r="AJ164" i="11"/>
  <c r="AW236" i="13"/>
  <c r="AJ236" i="13"/>
  <c r="AJ236" i="12"/>
  <c r="AW236" i="12"/>
  <c r="AW236" i="11"/>
  <c r="AJ236" i="11"/>
  <c r="AX52" i="13"/>
  <c r="AK52" i="13"/>
  <c r="AK52" i="12"/>
  <c r="AX52" i="12"/>
  <c r="AX52" i="11"/>
  <c r="AK52" i="11"/>
  <c r="AX184" i="13"/>
  <c r="AK184" i="13"/>
  <c r="AK184" i="12"/>
  <c r="AX184" i="12"/>
  <c r="AX184" i="11"/>
  <c r="AK184" i="11"/>
  <c r="AX256" i="13"/>
  <c r="AK256" i="13"/>
  <c r="AX256" i="12"/>
  <c r="AK256" i="12"/>
  <c r="AX256" i="11"/>
  <c r="AK256" i="11"/>
  <c r="AX328" i="13"/>
  <c r="AK328" i="13"/>
  <c r="AX328" i="12"/>
  <c r="AK328" i="12"/>
  <c r="AX328" i="11"/>
  <c r="AK328" i="11"/>
  <c r="AZ20" i="13"/>
  <c r="AM20" i="13"/>
  <c r="AZ20" i="12"/>
  <c r="AM20" i="12"/>
  <c r="AZ20" i="11"/>
  <c r="AM20" i="11"/>
  <c r="BB144" i="13"/>
  <c r="AO144" i="13"/>
  <c r="AO144" i="12"/>
  <c r="BB144" i="12"/>
  <c r="BB144" i="11"/>
  <c r="AO144" i="11"/>
  <c r="I327" i="13"/>
  <c r="V327" i="13"/>
  <c r="I327" i="12"/>
  <c r="V327" i="12"/>
  <c r="V327" i="11"/>
  <c r="I327" i="11"/>
  <c r="X323" i="13"/>
  <c r="K323" i="13"/>
  <c r="X323" i="12"/>
  <c r="K323" i="12"/>
  <c r="X323" i="11"/>
  <c r="K323" i="11"/>
  <c r="AA325" i="13"/>
  <c r="N325" i="13"/>
  <c r="AA325" i="12"/>
  <c r="N325" i="12"/>
  <c r="N325" i="11"/>
  <c r="AA325" i="11"/>
  <c r="W328" i="13"/>
  <c r="J328" i="13"/>
  <c r="J328" i="12"/>
  <c r="W328" i="12"/>
  <c r="W328" i="11"/>
  <c r="J328" i="11"/>
  <c r="S321" i="13"/>
  <c r="F321" i="13"/>
  <c r="S321" i="12"/>
  <c r="F321" i="12"/>
  <c r="F321" i="11"/>
  <c r="S321" i="11"/>
  <c r="AR315" i="13"/>
  <c r="AE315" i="13"/>
  <c r="AE315" i="12"/>
  <c r="AR315" i="12"/>
  <c r="AR315" i="11"/>
  <c r="AE315" i="11"/>
  <c r="AS59" i="13"/>
  <c r="AF59" i="13"/>
  <c r="AF59" i="12"/>
  <c r="AS59" i="12"/>
  <c r="AS59" i="11"/>
  <c r="AF59" i="11"/>
  <c r="AS299" i="13"/>
  <c r="AF299" i="13"/>
  <c r="AS299" i="12"/>
  <c r="AF299" i="12"/>
  <c r="AS299" i="11"/>
  <c r="AF299" i="11"/>
  <c r="AU111" i="13"/>
  <c r="AH111" i="13"/>
  <c r="AU111" i="12"/>
  <c r="AH111" i="12"/>
  <c r="AU111" i="11"/>
  <c r="AH111" i="11"/>
  <c r="AU171" i="13"/>
  <c r="AH171" i="13"/>
  <c r="AU171" i="12"/>
  <c r="AH171" i="12"/>
  <c r="AU171" i="11"/>
  <c r="AH171" i="11"/>
  <c r="AU303" i="13"/>
  <c r="AH303" i="13"/>
  <c r="AU303" i="12"/>
  <c r="AH303" i="12"/>
  <c r="AH303" i="11"/>
  <c r="AU303" i="11"/>
  <c r="AV47" i="13"/>
  <c r="AI47" i="13"/>
  <c r="AI47" i="12"/>
  <c r="AV47" i="12"/>
  <c r="AV47" i="11"/>
  <c r="AI47" i="11"/>
  <c r="AV119" i="13"/>
  <c r="AI119" i="13"/>
  <c r="AI119" i="12"/>
  <c r="AV119" i="12"/>
  <c r="AV119" i="11"/>
  <c r="AI119" i="11"/>
  <c r="AI191" i="13"/>
  <c r="AV191" i="13"/>
  <c r="AI191" i="12"/>
  <c r="AV191" i="12"/>
  <c r="AV191" i="11"/>
  <c r="AI191" i="11"/>
  <c r="AV263" i="13"/>
  <c r="AI263" i="13"/>
  <c r="AI263" i="12"/>
  <c r="AV263" i="12"/>
  <c r="AV263" i="11"/>
  <c r="AI263" i="11"/>
  <c r="AJ7" i="13"/>
  <c r="AW7" i="13"/>
  <c r="AW7" i="12"/>
  <c r="AJ7" i="12"/>
  <c r="AW7" i="11"/>
  <c r="AJ7" i="11"/>
  <c r="AW79" i="13"/>
  <c r="AJ79" i="13"/>
  <c r="AW79" i="12"/>
  <c r="AJ79" i="12"/>
  <c r="AW79" i="11"/>
  <c r="AJ79" i="11"/>
  <c r="AW151" i="13"/>
  <c r="AJ151" i="13"/>
  <c r="AJ151" i="12"/>
  <c r="AW151" i="12"/>
  <c r="AW151" i="11"/>
  <c r="AJ151" i="11"/>
  <c r="AX27" i="13"/>
  <c r="AK27" i="13"/>
  <c r="AX27" i="12"/>
  <c r="AK27" i="12"/>
  <c r="AX27" i="11"/>
  <c r="AK27" i="11"/>
  <c r="AX99" i="13"/>
  <c r="AK99" i="13"/>
  <c r="AK99" i="12"/>
  <c r="AX99" i="12"/>
  <c r="AX99" i="11"/>
  <c r="AK99" i="11"/>
  <c r="AK171" i="13"/>
  <c r="AX171" i="13"/>
  <c r="AX171" i="12"/>
  <c r="AK171" i="12"/>
  <c r="AX171" i="11"/>
  <c r="AK171" i="11"/>
  <c r="AX243" i="13"/>
  <c r="AK243" i="13"/>
  <c r="AK243" i="12"/>
  <c r="AX243" i="12"/>
  <c r="AX243" i="11"/>
  <c r="AK243" i="11"/>
  <c r="AY47" i="13"/>
  <c r="AL47" i="13"/>
  <c r="AY47" i="12"/>
  <c r="AL47" i="12"/>
  <c r="AY47" i="11"/>
  <c r="AL47" i="11"/>
  <c r="AY119" i="13"/>
  <c r="AL119" i="13"/>
  <c r="AY119" i="12"/>
  <c r="AL119" i="12"/>
  <c r="AY119" i="11"/>
  <c r="AL119" i="11"/>
  <c r="AL191" i="13"/>
  <c r="AY191" i="13"/>
  <c r="AL191" i="12"/>
  <c r="AY191" i="12"/>
  <c r="AY191" i="11"/>
  <c r="AL191" i="11"/>
  <c r="AY263" i="13"/>
  <c r="AL263" i="13"/>
  <c r="AL263" i="12"/>
  <c r="AY263" i="12"/>
  <c r="AY263" i="11"/>
  <c r="AL263" i="11"/>
  <c r="AZ7" i="13"/>
  <c r="AM7" i="13"/>
  <c r="AZ7" i="12"/>
  <c r="AM7" i="12"/>
  <c r="AZ7" i="11"/>
  <c r="AM7" i="11"/>
  <c r="AZ79" i="13"/>
  <c r="AM79" i="13"/>
  <c r="AZ79" i="12"/>
  <c r="AM79" i="12"/>
  <c r="AZ79" i="11"/>
  <c r="AM79" i="11"/>
  <c r="AZ151" i="13"/>
  <c r="AM151" i="13"/>
  <c r="AM151" i="12"/>
  <c r="AZ151" i="12"/>
  <c r="AZ151" i="11"/>
  <c r="AM151" i="11"/>
  <c r="AZ223" i="13"/>
  <c r="AM223" i="13"/>
  <c r="AZ223" i="12"/>
  <c r="AM223" i="12"/>
  <c r="AZ223" i="11"/>
  <c r="AM223" i="11"/>
  <c r="AZ295" i="13"/>
  <c r="AM295" i="13"/>
  <c r="AZ295" i="12"/>
  <c r="AM295" i="12"/>
  <c r="AZ295" i="11"/>
  <c r="AM295" i="11"/>
  <c r="AN39" i="13"/>
  <c r="BA39" i="13"/>
  <c r="BA39" i="12"/>
  <c r="AN39" i="12"/>
  <c r="BA39" i="11"/>
  <c r="AN39" i="11"/>
  <c r="BA111" i="13"/>
  <c r="AN111" i="13"/>
  <c r="AN111" i="12"/>
  <c r="BA111" i="12"/>
  <c r="BA111" i="11"/>
  <c r="AN111" i="11"/>
  <c r="BA183" i="13"/>
  <c r="AN183" i="13"/>
  <c r="BA183" i="12"/>
  <c r="AN183" i="12"/>
  <c r="BA183" i="11"/>
  <c r="AN183" i="11"/>
  <c r="AR88" i="13"/>
  <c r="AE88" i="13"/>
  <c r="AE88" i="12"/>
  <c r="AR88" i="12"/>
  <c r="AR88" i="11"/>
  <c r="AE88" i="11"/>
  <c r="AE208" i="13"/>
  <c r="AR208" i="13"/>
  <c r="AR208" i="12"/>
  <c r="AE208" i="12"/>
  <c r="AR208" i="11"/>
  <c r="AE208" i="11"/>
  <c r="AR268" i="13"/>
  <c r="AE268" i="13"/>
  <c r="AR268" i="12"/>
  <c r="AE268" i="12"/>
  <c r="AR268" i="11"/>
  <c r="AE268" i="11"/>
  <c r="AE328" i="13"/>
  <c r="AR328" i="13"/>
  <c r="AR328" i="12"/>
  <c r="AE328" i="12"/>
  <c r="AR328" i="11"/>
  <c r="AE328" i="11"/>
  <c r="AS120" i="13"/>
  <c r="AF120" i="13"/>
  <c r="AF120" i="12"/>
  <c r="AS120" i="12"/>
  <c r="AS120" i="11"/>
  <c r="AF120" i="11"/>
  <c r="AS192" i="13"/>
  <c r="AF192" i="13"/>
  <c r="AF192" i="12"/>
  <c r="AS192" i="12"/>
  <c r="AS192" i="11"/>
  <c r="AF192" i="11"/>
  <c r="AS264" i="13"/>
  <c r="AF264" i="13"/>
  <c r="AF264" i="12"/>
  <c r="AS264" i="12"/>
  <c r="AS264" i="11"/>
  <c r="AF264" i="11"/>
  <c r="AG248" i="13"/>
  <c r="AT248" i="13"/>
  <c r="AT248" i="12"/>
  <c r="AG248" i="12"/>
  <c r="AT248" i="11"/>
  <c r="AG248" i="11"/>
  <c r="AT320" i="13"/>
  <c r="AG320" i="13"/>
  <c r="AG320" i="12"/>
  <c r="AT320" i="12"/>
  <c r="AT320" i="11"/>
  <c r="AG320" i="11"/>
  <c r="AU124" i="13"/>
  <c r="AH124" i="13"/>
  <c r="AU124" i="12"/>
  <c r="AH124" i="12"/>
  <c r="AU124" i="11"/>
  <c r="AH124" i="11"/>
  <c r="AU196" i="13"/>
  <c r="AH196" i="13"/>
  <c r="AH196" i="12"/>
  <c r="AU196" i="12"/>
  <c r="AU196" i="11"/>
  <c r="AH196" i="11"/>
  <c r="AV288" i="13"/>
  <c r="AI288" i="13"/>
  <c r="AV288" i="12"/>
  <c r="AI288" i="12"/>
  <c r="AV288" i="11"/>
  <c r="AI288" i="11"/>
  <c r="AJ32" i="13"/>
  <c r="AW32" i="13"/>
  <c r="AW32" i="12"/>
  <c r="AJ32" i="12"/>
  <c r="AW32" i="11"/>
  <c r="AJ32" i="11"/>
  <c r="AX124" i="13"/>
  <c r="AK124" i="13"/>
  <c r="AX124" i="12"/>
  <c r="AK124" i="12"/>
  <c r="AX124" i="11"/>
  <c r="AK124" i="11"/>
  <c r="AY72" i="13"/>
  <c r="AL72" i="13"/>
  <c r="AL72" i="12"/>
  <c r="AY72" i="12"/>
  <c r="AY72" i="11"/>
  <c r="AL72" i="11"/>
  <c r="AY144" i="13"/>
  <c r="AL144" i="13"/>
  <c r="AY144" i="12"/>
  <c r="AL144" i="12"/>
  <c r="AY144" i="11"/>
  <c r="AL144" i="11"/>
  <c r="AZ92" i="13"/>
  <c r="AM92" i="13"/>
  <c r="AM92" i="12"/>
  <c r="AZ92" i="12"/>
  <c r="AZ92" i="11"/>
  <c r="AM92" i="11"/>
  <c r="AM164" i="13"/>
  <c r="AZ164" i="13"/>
  <c r="AZ164" i="12"/>
  <c r="AM164" i="12"/>
  <c r="AZ164" i="11"/>
  <c r="AM164" i="11"/>
  <c r="AZ236" i="13"/>
  <c r="AM236" i="13"/>
  <c r="AZ236" i="12"/>
  <c r="AM236" i="12"/>
  <c r="AZ236" i="11"/>
  <c r="AM236" i="11"/>
  <c r="AZ308" i="13"/>
  <c r="AM308" i="13"/>
  <c r="AM308" i="12"/>
  <c r="AZ308" i="12"/>
  <c r="AZ308" i="11"/>
  <c r="AM308" i="11"/>
  <c r="BA52" i="13"/>
  <c r="AN52" i="13"/>
  <c r="BA52" i="12"/>
  <c r="AN52" i="12"/>
  <c r="BA52" i="11"/>
  <c r="AN52" i="11"/>
  <c r="BA124" i="13"/>
  <c r="AN124" i="13"/>
  <c r="AN124" i="12"/>
  <c r="BA124" i="12"/>
  <c r="BA124" i="11"/>
  <c r="AN124" i="11"/>
  <c r="AS49" i="13"/>
  <c r="AF49" i="13"/>
  <c r="AF49" i="12"/>
  <c r="AS49" i="12"/>
  <c r="AS49" i="11"/>
  <c r="AF49" i="11"/>
  <c r="AS301" i="13"/>
  <c r="AF301" i="13"/>
  <c r="AS301" i="12"/>
  <c r="AF301" i="12"/>
  <c r="AF301" i="11"/>
  <c r="AS301" i="11"/>
  <c r="AG33" i="13"/>
  <c r="AT33" i="13"/>
  <c r="AT33" i="12"/>
  <c r="AG33" i="12"/>
  <c r="AT33" i="11"/>
  <c r="AG33" i="11"/>
  <c r="AG105" i="13"/>
  <c r="AT105" i="13"/>
  <c r="AG105" i="12"/>
  <c r="AT105" i="12"/>
  <c r="AT105" i="11"/>
  <c r="AG105" i="11"/>
  <c r="AT297" i="13"/>
  <c r="AG297" i="13"/>
  <c r="AT297" i="12"/>
  <c r="AG297" i="12"/>
  <c r="AT297" i="11"/>
  <c r="AG297" i="11"/>
  <c r="AU41" i="13"/>
  <c r="AH41" i="13"/>
  <c r="AH41" i="12"/>
  <c r="AU41" i="12"/>
  <c r="AH41" i="11"/>
  <c r="AU41" i="11"/>
  <c r="AU233" i="13"/>
  <c r="AH233" i="13"/>
  <c r="AH233" i="12"/>
  <c r="AU233" i="12"/>
  <c r="AU233" i="11"/>
  <c r="AH233" i="11"/>
  <c r="AV313" i="13"/>
  <c r="AI313" i="13"/>
  <c r="AI313" i="12"/>
  <c r="AV313" i="12"/>
  <c r="AV313" i="11"/>
  <c r="AI313" i="11"/>
  <c r="AW57" i="13"/>
  <c r="AJ57" i="13"/>
  <c r="AJ57" i="12"/>
  <c r="AW57" i="12"/>
  <c r="AW57" i="11"/>
  <c r="AJ57" i="11"/>
  <c r="AW129" i="13"/>
  <c r="AJ129" i="13"/>
  <c r="AW129" i="12"/>
  <c r="AJ129" i="12"/>
  <c r="AW129" i="11"/>
  <c r="AJ129" i="11"/>
  <c r="AX293" i="13"/>
  <c r="AK293" i="13"/>
  <c r="AX293" i="12"/>
  <c r="AK293" i="12"/>
  <c r="AX293" i="11"/>
  <c r="AK293" i="11"/>
  <c r="AY37" i="13"/>
  <c r="AL37" i="13"/>
  <c r="AY37" i="12"/>
  <c r="AL37" i="12"/>
  <c r="AL37" i="11"/>
  <c r="AY37" i="11"/>
  <c r="AY109" i="13"/>
  <c r="AL109" i="13"/>
  <c r="AY109" i="12"/>
  <c r="AL109" i="12"/>
  <c r="AY109" i="11"/>
  <c r="AL109" i="11"/>
  <c r="AY181" i="13"/>
  <c r="AL181" i="13"/>
  <c r="AL181" i="12"/>
  <c r="AY181" i="12"/>
  <c r="AL181" i="11"/>
  <c r="AY181" i="11"/>
  <c r="AY253" i="13"/>
  <c r="AL253" i="13"/>
  <c r="AY253" i="12"/>
  <c r="AL253" i="12"/>
  <c r="AY253" i="11"/>
  <c r="AL253" i="11"/>
  <c r="AY325" i="13"/>
  <c r="AL325" i="13"/>
  <c r="AY325" i="12"/>
  <c r="AL325" i="12"/>
  <c r="AY325" i="11"/>
  <c r="AL325" i="11"/>
  <c r="AM69" i="13"/>
  <c r="AZ69" i="13"/>
  <c r="AM69" i="12"/>
  <c r="AZ69" i="12"/>
  <c r="AZ69" i="11"/>
  <c r="AM69" i="11"/>
  <c r="AM141" i="13"/>
  <c r="AZ141" i="13"/>
  <c r="AM141" i="12"/>
  <c r="AZ141" i="12"/>
  <c r="AZ141" i="11"/>
  <c r="AM141" i="11"/>
  <c r="AZ213" i="13"/>
  <c r="AM213" i="13"/>
  <c r="AZ213" i="12"/>
  <c r="AM213" i="12"/>
  <c r="AZ213" i="11"/>
  <c r="AM213" i="11"/>
  <c r="AZ285" i="13"/>
  <c r="AM285" i="13"/>
  <c r="AZ285" i="12"/>
  <c r="AM285" i="12"/>
  <c r="AZ285" i="11"/>
  <c r="AM285" i="11"/>
  <c r="AN29" i="13"/>
  <c r="BA29" i="13"/>
  <c r="BA29" i="12"/>
  <c r="BA29" i="11"/>
  <c r="AN29" i="12"/>
  <c r="AN29" i="11"/>
  <c r="AN101" i="13"/>
  <c r="BA101" i="13"/>
  <c r="AN101" i="12"/>
  <c r="BA101" i="12"/>
  <c r="BA101" i="11"/>
  <c r="AN101" i="11"/>
  <c r="BA173" i="13"/>
  <c r="AN173" i="13"/>
  <c r="BA173" i="12"/>
  <c r="AN173" i="12"/>
  <c r="BA173" i="11"/>
  <c r="AN173" i="11"/>
  <c r="BA245" i="13"/>
  <c r="AN245" i="13"/>
  <c r="AN245" i="12"/>
  <c r="BA245" i="12"/>
  <c r="BA245" i="11"/>
  <c r="AN245" i="11"/>
  <c r="BA317" i="13"/>
  <c r="AN317" i="13"/>
  <c r="BA317" i="12"/>
  <c r="AN317" i="12"/>
  <c r="AN317" i="11"/>
  <c r="BA317" i="11"/>
  <c r="BB61" i="13"/>
  <c r="AO61" i="13"/>
  <c r="BB61" i="12"/>
  <c r="AO61" i="12"/>
  <c r="BB61" i="11"/>
  <c r="AO61" i="11"/>
  <c r="BB133" i="13"/>
  <c r="AO133" i="13"/>
  <c r="BB133" i="12"/>
  <c r="AO133" i="12"/>
  <c r="BB133" i="11"/>
  <c r="AO133" i="11"/>
  <c r="BB205" i="13"/>
  <c r="AO205" i="13"/>
  <c r="AO205" i="12"/>
  <c r="BB205" i="12"/>
  <c r="BB205" i="11"/>
  <c r="AO205" i="11"/>
  <c r="BB277" i="13"/>
  <c r="AO277" i="13"/>
  <c r="AO277" i="12"/>
  <c r="BB277" i="12"/>
  <c r="BB277" i="11"/>
  <c r="AO277" i="11"/>
  <c r="BC21" i="13"/>
  <c r="AP21" i="13"/>
  <c r="BC21" i="12"/>
  <c r="AP21" i="12"/>
  <c r="AP21" i="11"/>
  <c r="BC21" i="11"/>
  <c r="BC93" i="13"/>
  <c r="AP93" i="13"/>
  <c r="BC93" i="12"/>
  <c r="AP93" i="12"/>
  <c r="AP93" i="11"/>
  <c r="BC93" i="11"/>
  <c r="AP165" i="13"/>
  <c r="BC165" i="13"/>
  <c r="BC165" i="12"/>
  <c r="AP165" i="12"/>
  <c r="AP165" i="11"/>
  <c r="BC165" i="11"/>
  <c r="BC237" i="13"/>
  <c r="AP237" i="13"/>
  <c r="AP237" i="12"/>
  <c r="BC237" i="12"/>
  <c r="BC237" i="11"/>
  <c r="AP237" i="11"/>
  <c r="BC309" i="13"/>
  <c r="AP309" i="13"/>
  <c r="AP309" i="12"/>
  <c r="BC309" i="12"/>
  <c r="BC309" i="11"/>
  <c r="AP309" i="11"/>
  <c r="AR102" i="13"/>
  <c r="AE102" i="13"/>
  <c r="AE102" i="12"/>
  <c r="AR102" i="12"/>
  <c r="AR102" i="11"/>
  <c r="AE102" i="11"/>
  <c r="AR258" i="13"/>
  <c r="AE258" i="13"/>
  <c r="AR258" i="12"/>
  <c r="AE258" i="12"/>
  <c r="AR258" i="11"/>
  <c r="AE258" i="11"/>
  <c r="AS182" i="13"/>
  <c r="AF182" i="13"/>
  <c r="AF182" i="12"/>
  <c r="AS182" i="12"/>
  <c r="AS182" i="11"/>
  <c r="AF182" i="11"/>
  <c r="AS242" i="13"/>
  <c r="AF242" i="13"/>
  <c r="AF242" i="12"/>
  <c r="AS242" i="12"/>
  <c r="AS242" i="11"/>
  <c r="AF242" i="11"/>
  <c r="AT262" i="13"/>
  <c r="AG262" i="13"/>
  <c r="AG262" i="12"/>
  <c r="AT262" i="12"/>
  <c r="AT262" i="11"/>
  <c r="AG262" i="11"/>
  <c r="AU54" i="13"/>
  <c r="AH54" i="13"/>
  <c r="AH54" i="12"/>
  <c r="AU54" i="12"/>
  <c r="AU54" i="11"/>
  <c r="AH54" i="11"/>
  <c r="AU186" i="13"/>
  <c r="AH186" i="13"/>
  <c r="AU186" i="12"/>
  <c r="AH186" i="12"/>
  <c r="AU186" i="11"/>
  <c r="AH186" i="11"/>
  <c r="AU258" i="13"/>
  <c r="AH258" i="13"/>
  <c r="AU258" i="12"/>
  <c r="AH258" i="12"/>
  <c r="AU258" i="11"/>
  <c r="AH258" i="11"/>
  <c r="AH330" i="13"/>
  <c r="AU330" i="13"/>
  <c r="AU330" i="12"/>
  <c r="AH330" i="12"/>
  <c r="AU330" i="11"/>
  <c r="AH330" i="11"/>
  <c r="AV74" i="13"/>
  <c r="AI74" i="13"/>
  <c r="AI74" i="12"/>
  <c r="AV74" i="12"/>
  <c r="AV74" i="11"/>
  <c r="AI74" i="11"/>
  <c r="AV146" i="13"/>
  <c r="AI146" i="13"/>
  <c r="AI146" i="12"/>
  <c r="AV146" i="12"/>
  <c r="AV146" i="11"/>
  <c r="AI146" i="11"/>
  <c r="AV218" i="13"/>
  <c r="AI218" i="13"/>
  <c r="AV218" i="12"/>
  <c r="AI218" i="12"/>
  <c r="AV218" i="11"/>
  <c r="AI218" i="11"/>
  <c r="AV278" i="13"/>
  <c r="AI278" i="13"/>
  <c r="AI278" i="12"/>
  <c r="AV278" i="12"/>
  <c r="AV278" i="11"/>
  <c r="AI278" i="11"/>
  <c r="AK246" i="13"/>
  <c r="AX246" i="13"/>
  <c r="AX246" i="12"/>
  <c r="AK246" i="12"/>
  <c r="AX246" i="11"/>
  <c r="AK246" i="11"/>
  <c r="AK318" i="13"/>
  <c r="AX318" i="13"/>
  <c r="AK318" i="12"/>
  <c r="AX318" i="12"/>
  <c r="AX318" i="11"/>
  <c r="AK318" i="11"/>
  <c r="AY62" i="13"/>
  <c r="AL62" i="13"/>
  <c r="AL62" i="12"/>
  <c r="AY62" i="12"/>
  <c r="AY62" i="11"/>
  <c r="AL62" i="11"/>
  <c r="AL134" i="13"/>
  <c r="AY134" i="13"/>
  <c r="AY134" i="12"/>
  <c r="AL134" i="12"/>
  <c r="AY134" i="11"/>
  <c r="AL134" i="11"/>
  <c r="AY206" i="13"/>
  <c r="AL206" i="13"/>
  <c r="AL206" i="12"/>
  <c r="AY206" i="12"/>
  <c r="AY206" i="11"/>
  <c r="AL206" i="11"/>
  <c r="BA318" i="13"/>
  <c r="AN318" i="13"/>
  <c r="AN318" i="12"/>
  <c r="BA318" i="12"/>
  <c r="BA318" i="11"/>
  <c r="AN318" i="11"/>
  <c r="BB62" i="13"/>
  <c r="AO62" i="13"/>
  <c r="AO62" i="12"/>
  <c r="BB62" i="12"/>
  <c r="BB62" i="11"/>
  <c r="AO62" i="11"/>
  <c r="BB134" i="13"/>
  <c r="AO134" i="13"/>
  <c r="BB134" i="12"/>
  <c r="AO134" i="12"/>
  <c r="BB134" i="11"/>
  <c r="AO134" i="11"/>
  <c r="AO206" i="13"/>
  <c r="BB206" i="13"/>
  <c r="BB206" i="12"/>
  <c r="AO206" i="12"/>
  <c r="BB206" i="11"/>
  <c r="AO206" i="11"/>
  <c r="BB278" i="13"/>
  <c r="AO278" i="13"/>
  <c r="AO278" i="12"/>
  <c r="BB278" i="12"/>
  <c r="BB278" i="11"/>
  <c r="AO278" i="11"/>
  <c r="BC22" i="13"/>
  <c r="AP22" i="13"/>
  <c r="BC22" i="12"/>
  <c r="AP22" i="12"/>
  <c r="BC22" i="11"/>
  <c r="AP22" i="11"/>
  <c r="BC94" i="13"/>
  <c r="AP94" i="13"/>
  <c r="AP94" i="12"/>
  <c r="BC94" i="12"/>
  <c r="BC94" i="11"/>
  <c r="AP94" i="11"/>
  <c r="AP166" i="13"/>
  <c r="BC166" i="13"/>
  <c r="BC166" i="12"/>
  <c r="AP166" i="12"/>
  <c r="BC166" i="11"/>
  <c r="AP166" i="11"/>
  <c r="BC238" i="13"/>
  <c r="AP238" i="13"/>
  <c r="AP238" i="12"/>
  <c r="BC238" i="12"/>
  <c r="BC238" i="11"/>
  <c r="AP238" i="11"/>
  <c r="BC310" i="13"/>
  <c r="AP310" i="13"/>
  <c r="AP310" i="12"/>
  <c r="BC310" i="12"/>
  <c r="BC310" i="11"/>
  <c r="AP310" i="11"/>
  <c r="AR235" i="13"/>
  <c r="AE235" i="13"/>
  <c r="AE235" i="12"/>
  <c r="AR235" i="12"/>
  <c r="AR235" i="11"/>
  <c r="AE235" i="11"/>
  <c r="AF39" i="13"/>
  <c r="AS39" i="13"/>
  <c r="AS39" i="12"/>
  <c r="AF39" i="12"/>
  <c r="AS39" i="11"/>
  <c r="AF39" i="11"/>
  <c r="AS99" i="13"/>
  <c r="AF99" i="13"/>
  <c r="AF99" i="12"/>
  <c r="AS99" i="12"/>
  <c r="AS99" i="11"/>
  <c r="AF99" i="11"/>
  <c r="AS171" i="13"/>
  <c r="AF171" i="13"/>
  <c r="AS171" i="12"/>
  <c r="AF171" i="12"/>
  <c r="AS171" i="11"/>
  <c r="AF171" i="11"/>
  <c r="AT23" i="13"/>
  <c r="AG23" i="13"/>
  <c r="AG23" i="12"/>
  <c r="AT23" i="11"/>
  <c r="AT23" i="12"/>
  <c r="AG23" i="11"/>
  <c r="AT95" i="13"/>
  <c r="AG95" i="13"/>
  <c r="AG95" i="12"/>
  <c r="AT95" i="12"/>
  <c r="AT95" i="11"/>
  <c r="AG95" i="11"/>
  <c r="AT227" i="13"/>
  <c r="AG227" i="13"/>
  <c r="AG227" i="12"/>
  <c r="AT227" i="12"/>
  <c r="AT227" i="11"/>
  <c r="AG227" i="11"/>
  <c r="AT287" i="13"/>
  <c r="AG287" i="13"/>
  <c r="AG287" i="12"/>
  <c r="AT287" i="12"/>
  <c r="AT287" i="11"/>
  <c r="AG287" i="11"/>
  <c r="AU91" i="13"/>
  <c r="AH91" i="13"/>
  <c r="AH91" i="12"/>
  <c r="AU91" i="12"/>
  <c r="AU91" i="11"/>
  <c r="AH91" i="11"/>
  <c r="AV99" i="13"/>
  <c r="AI99" i="13"/>
  <c r="AI99" i="12"/>
  <c r="AV99" i="12"/>
  <c r="AV99" i="11"/>
  <c r="AI99" i="11"/>
  <c r="AV171" i="13"/>
  <c r="AI171" i="13"/>
  <c r="AV171" i="12"/>
  <c r="AI171" i="12"/>
  <c r="AV171" i="11"/>
  <c r="AI171" i="11"/>
  <c r="AJ107" i="13"/>
  <c r="AW107" i="13"/>
  <c r="AJ107" i="12"/>
  <c r="AW107" i="12"/>
  <c r="AW107" i="11"/>
  <c r="AJ107" i="11"/>
  <c r="AW179" i="13"/>
  <c r="AJ179" i="13"/>
  <c r="AJ179" i="12"/>
  <c r="AW179" i="12"/>
  <c r="AW179" i="11"/>
  <c r="AJ179" i="11"/>
  <c r="AX199" i="13"/>
  <c r="AK199" i="13"/>
  <c r="AK199" i="12"/>
  <c r="AX199" i="12"/>
  <c r="AX199" i="11"/>
  <c r="AK199" i="11"/>
  <c r="AZ323" i="13"/>
  <c r="AM323" i="13"/>
  <c r="AM323" i="12"/>
  <c r="AZ323" i="12"/>
  <c r="AZ323" i="11"/>
  <c r="AM323" i="11"/>
  <c r="AN67" i="13"/>
  <c r="BA67" i="13"/>
  <c r="BA67" i="12"/>
  <c r="AN67" i="12"/>
  <c r="BA67" i="11"/>
  <c r="AN67" i="11"/>
  <c r="BA127" i="13"/>
  <c r="AN127" i="13"/>
  <c r="BA127" i="12"/>
  <c r="AN127" i="12"/>
  <c r="BA127" i="11"/>
  <c r="AN127" i="11"/>
  <c r="BA199" i="13"/>
  <c r="AN199" i="13"/>
  <c r="AN199" i="12"/>
  <c r="BA199" i="12"/>
  <c r="BA199" i="11"/>
  <c r="AN199" i="11"/>
  <c r="AN271" i="13"/>
  <c r="BA271" i="13"/>
  <c r="AN271" i="12"/>
  <c r="BA271" i="12"/>
  <c r="BA271" i="11"/>
  <c r="AN271" i="11"/>
  <c r="BB15" i="13"/>
  <c r="AO15" i="13"/>
  <c r="AO15" i="12"/>
  <c r="BB15" i="12"/>
  <c r="BB15" i="11"/>
  <c r="AO15" i="11"/>
  <c r="BB87" i="13"/>
  <c r="AO87" i="13"/>
  <c r="BB87" i="12"/>
  <c r="AO87" i="12"/>
  <c r="BB87" i="11"/>
  <c r="AO87" i="11"/>
  <c r="BB159" i="13"/>
  <c r="AO159" i="13"/>
  <c r="BB159" i="12"/>
  <c r="AO159" i="12"/>
  <c r="BB159" i="11"/>
  <c r="AO159" i="11"/>
  <c r="AO231" i="13"/>
  <c r="BB231" i="13"/>
  <c r="AO231" i="12"/>
  <c r="BB231" i="12"/>
  <c r="BB231" i="11"/>
  <c r="AO231" i="11"/>
  <c r="BB291" i="13"/>
  <c r="AO291" i="13"/>
  <c r="BB291" i="12"/>
  <c r="AO291" i="12"/>
  <c r="BB291" i="11"/>
  <c r="AO291" i="11"/>
  <c r="BC35" i="13"/>
  <c r="AP35" i="13"/>
  <c r="BC35" i="12"/>
  <c r="AP35" i="12"/>
  <c r="BC35" i="11"/>
  <c r="AP35" i="11"/>
  <c r="AP107" i="13"/>
  <c r="BC107" i="13"/>
  <c r="AP107" i="12"/>
  <c r="BC107" i="12"/>
  <c r="BC107" i="11"/>
  <c r="AP107" i="11"/>
  <c r="BC179" i="13"/>
  <c r="AP179" i="13"/>
  <c r="BC179" i="12"/>
  <c r="AP179" i="12"/>
  <c r="BC179" i="11"/>
  <c r="AP179" i="11"/>
  <c r="BC251" i="13"/>
  <c r="AP251" i="13"/>
  <c r="BC251" i="12"/>
  <c r="AP251" i="12"/>
  <c r="BC251" i="11"/>
  <c r="AP251" i="11"/>
  <c r="BC323" i="13"/>
  <c r="AP323" i="13"/>
  <c r="AP323" i="12"/>
  <c r="BC323" i="12"/>
  <c r="BC323" i="11"/>
  <c r="AP323" i="11"/>
  <c r="AR20" i="13"/>
  <c r="AE20" i="13"/>
  <c r="AR20" i="12"/>
  <c r="AR20" i="11"/>
  <c r="AE20" i="12"/>
  <c r="AE20" i="11"/>
  <c r="AE68" i="13"/>
  <c r="AR68" i="13"/>
  <c r="AE68" i="12"/>
  <c r="AR68" i="12"/>
  <c r="AE68" i="11"/>
  <c r="AR68" i="11"/>
  <c r="AR296" i="13"/>
  <c r="AE296" i="13"/>
  <c r="AR296" i="12"/>
  <c r="AE296" i="12"/>
  <c r="AR296" i="11"/>
  <c r="AE296" i="11"/>
  <c r="AS28" i="13"/>
  <c r="AF28" i="13"/>
  <c r="AS28" i="12"/>
  <c r="AF28" i="12"/>
  <c r="AS28" i="11"/>
  <c r="AF28" i="11"/>
  <c r="AF208" i="13"/>
  <c r="AS208" i="13"/>
  <c r="AF208" i="12"/>
  <c r="AS208" i="12"/>
  <c r="AS208" i="11"/>
  <c r="AF208" i="11"/>
  <c r="AT120" i="13"/>
  <c r="AG120" i="13"/>
  <c r="AT120" i="12"/>
  <c r="AG120" i="12"/>
  <c r="AT120" i="11"/>
  <c r="AG120" i="11"/>
  <c r="AU56" i="13"/>
  <c r="AH56" i="13"/>
  <c r="AH56" i="12"/>
  <c r="AU56" i="12"/>
  <c r="AU56" i="11"/>
  <c r="AH56" i="11"/>
  <c r="AV52" i="13"/>
  <c r="AI52" i="13"/>
  <c r="AV52" i="12"/>
  <c r="AI52" i="12"/>
  <c r="AI52" i="11"/>
  <c r="AV52" i="11"/>
  <c r="AV184" i="13"/>
  <c r="AI184" i="13"/>
  <c r="AI184" i="12"/>
  <c r="AV184" i="12"/>
  <c r="AI184" i="11"/>
  <c r="AV184" i="11"/>
  <c r="AV316" i="13"/>
  <c r="AI316" i="13"/>
  <c r="AV316" i="12"/>
  <c r="AI316" i="12"/>
  <c r="AV316" i="11"/>
  <c r="AI316" i="11"/>
  <c r="AW60" i="13"/>
  <c r="AJ60" i="13"/>
  <c r="AJ60" i="12"/>
  <c r="AW60" i="12"/>
  <c r="AW60" i="11"/>
  <c r="AJ60" i="11"/>
  <c r="AW132" i="13"/>
  <c r="AJ132" i="13"/>
  <c r="AW132" i="12"/>
  <c r="AJ132" i="12"/>
  <c r="AW132" i="11"/>
  <c r="AJ132" i="11"/>
  <c r="AW204" i="13"/>
  <c r="AJ204" i="13"/>
  <c r="AJ204" i="12"/>
  <c r="AW204" i="12"/>
  <c r="AW204" i="11"/>
  <c r="AJ204" i="11"/>
  <c r="AW276" i="13"/>
  <c r="AJ276" i="13"/>
  <c r="AJ276" i="12"/>
  <c r="AW276" i="12"/>
  <c r="AW276" i="11"/>
  <c r="AJ276" i="11"/>
  <c r="AX20" i="13"/>
  <c r="AK20" i="13"/>
  <c r="AX20" i="12"/>
  <c r="AK20" i="12"/>
  <c r="AX20" i="11"/>
  <c r="AK20" i="11"/>
  <c r="AX92" i="13"/>
  <c r="AK92" i="13"/>
  <c r="AX92" i="12"/>
  <c r="AK92" i="12"/>
  <c r="AX92" i="11"/>
  <c r="AK92" i="11"/>
  <c r="AX296" i="13"/>
  <c r="AK296" i="13"/>
  <c r="AX296" i="12"/>
  <c r="AK296" i="12"/>
  <c r="AX296" i="11"/>
  <c r="AK296" i="11"/>
  <c r="AY40" i="13"/>
  <c r="AL40" i="13"/>
  <c r="AY40" i="12"/>
  <c r="AL40" i="12"/>
  <c r="AY40" i="11"/>
  <c r="AL40" i="11"/>
  <c r="AY112" i="13"/>
  <c r="AL112" i="13"/>
  <c r="AL112" i="12"/>
  <c r="AY112" i="12"/>
  <c r="AY112" i="11"/>
  <c r="AL112" i="11"/>
  <c r="AY316" i="13"/>
  <c r="AL316" i="13"/>
  <c r="AL316" i="12"/>
  <c r="AY316" i="12"/>
  <c r="AY316" i="11"/>
  <c r="AL316" i="11"/>
  <c r="AZ60" i="13"/>
  <c r="AM60" i="13"/>
  <c r="AZ60" i="12"/>
  <c r="AM60" i="12"/>
  <c r="AM60" i="11"/>
  <c r="AZ60" i="11"/>
  <c r="AZ132" i="13"/>
  <c r="AM132" i="13"/>
  <c r="AZ132" i="12"/>
  <c r="AM132" i="12"/>
  <c r="AM132" i="11"/>
  <c r="AZ132" i="11"/>
  <c r="AZ204" i="13"/>
  <c r="AM204" i="13"/>
  <c r="AM204" i="12"/>
  <c r="AZ204" i="12"/>
  <c r="AM204" i="11"/>
  <c r="AZ204" i="11"/>
  <c r="BA152" i="13"/>
  <c r="AN152" i="13"/>
  <c r="BA152" i="12"/>
  <c r="AN152" i="12"/>
  <c r="BA152" i="11"/>
  <c r="AN152" i="11"/>
  <c r="BA224" i="13"/>
  <c r="AN224" i="13"/>
  <c r="AN224" i="12"/>
  <c r="BA224" i="12"/>
  <c r="BA224" i="11"/>
  <c r="AN224" i="11"/>
  <c r="BA296" i="13"/>
  <c r="AN296" i="13"/>
  <c r="BA296" i="12"/>
  <c r="AN296" i="12"/>
  <c r="BA296" i="11"/>
  <c r="AN296" i="11"/>
  <c r="BB40" i="13"/>
  <c r="AO40" i="13"/>
  <c r="BB40" i="12"/>
  <c r="AO40" i="12"/>
  <c r="BB40" i="11"/>
  <c r="AO40" i="11"/>
  <c r="BB112" i="13"/>
  <c r="AO112" i="13"/>
  <c r="BB112" i="12"/>
  <c r="AO112" i="12"/>
  <c r="BB112" i="11"/>
  <c r="AO112" i="11"/>
  <c r="BB184" i="13"/>
  <c r="AO184" i="13"/>
  <c r="AO184" i="12"/>
  <c r="BB184" i="12"/>
  <c r="BB184" i="11"/>
  <c r="AO184" i="11"/>
  <c r="BB256" i="13"/>
  <c r="AO256" i="13"/>
  <c r="BB256" i="12"/>
  <c r="AO256" i="12"/>
  <c r="BB256" i="11"/>
  <c r="AO256" i="11"/>
  <c r="BB328" i="13"/>
  <c r="AO328" i="13"/>
  <c r="BB328" i="12"/>
  <c r="AO328" i="12"/>
  <c r="AO328" i="11"/>
  <c r="BB328" i="11"/>
  <c r="BC72" i="13"/>
  <c r="AP72" i="13"/>
  <c r="AP72" i="12"/>
  <c r="BC72" i="12"/>
  <c r="BC72" i="11"/>
  <c r="AP72" i="11"/>
  <c r="AE105" i="13"/>
  <c r="AR105" i="13"/>
  <c r="AE105" i="12"/>
  <c r="AR105" i="12"/>
  <c r="AR105" i="11"/>
  <c r="AE105" i="11"/>
  <c r="AF17" i="13"/>
  <c r="AS17" i="13"/>
  <c r="AS17" i="12"/>
  <c r="AF17" i="12"/>
  <c r="AS17" i="11"/>
  <c r="AF17" i="11"/>
  <c r="AS77" i="13"/>
  <c r="AF77" i="13"/>
  <c r="AS77" i="12"/>
  <c r="AF77" i="12"/>
  <c r="AS77" i="11"/>
  <c r="AF77" i="11"/>
  <c r="AS137" i="13"/>
  <c r="AF137" i="13"/>
  <c r="AF137" i="12"/>
  <c r="AS137" i="12"/>
  <c r="AS137" i="11"/>
  <c r="AF137" i="11"/>
  <c r="AF317" i="13"/>
  <c r="AS317" i="13"/>
  <c r="AF317" i="12"/>
  <c r="AS317" i="12"/>
  <c r="AS317" i="11"/>
  <c r="AF317" i="11"/>
  <c r="AT61" i="13"/>
  <c r="AG61" i="13"/>
  <c r="AG61" i="12"/>
  <c r="AT61" i="12"/>
  <c r="AT61" i="11"/>
  <c r="AG61" i="11"/>
  <c r="AT193" i="13"/>
  <c r="AG193" i="13"/>
  <c r="AG193" i="12"/>
  <c r="AT193" i="12"/>
  <c r="AT193" i="11"/>
  <c r="AG193" i="11"/>
  <c r="AH189" i="13"/>
  <c r="AU189" i="13"/>
  <c r="AU189" i="12"/>
  <c r="AH189" i="12"/>
  <c r="AU189" i="11"/>
  <c r="AH189" i="11"/>
  <c r="AU321" i="13"/>
  <c r="AH321" i="13"/>
  <c r="AU321" i="12"/>
  <c r="AH321" i="12"/>
  <c r="AU321" i="11"/>
  <c r="AH321" i="11"/>
  <c r="AI65" i="13"/>
  <c r="AV65" i="13"/>
  <c r="AV65" i="12"/>
  <c r="AV65" i="11"/>
  <c r="AI65" i="12"/>
  <c r="AI65" i="11"/>
  <c r="AI137" i="13"/>
  <c r="AV137" i="13"/>
  <c r="AI137" i="12"/>
  <c r="AV137" i="12"/>
  <c r="AV137" i="11"/>
  <c r="AI137" i="11"/>
  <c r="AV197" i="13"/>
  <c r="AI197" i="13"/>
  <c r="AI197" i="12"/>
  <c r="AV197" i="12"/>
  <c r="AV197" i="11"/>
  <c r="AI197" i="11"/>
  <c r="AV257" i="13"/>
  <c r="AI257" i="13"/>
  <c r="AV257" i="12"/>
  <c r="AI257" i="12"/>
  <c r="AV257" i="11"/>
  <c r="AI257" i="11"/>
  <c r="AW133" i="13"/>
  <c r="AJ133" i="13"/>
  <c r="AW133" i="12"/>
  <c r="AJ133" i="12"/>
  <c r="AW133" i="11"/>
  <c r="AJ133" i="11"/>
  <c r="AJ205" i="13"/>
  <c r="AW205" i="13"/>
  <c r="AW205" i="12"/>
  <c r="AJ205" i="12"/>
  <c r="AW205" i="11"/>
  <c r="AJ205" i="11"/>
  <c r="AW277" i="13"/>
  <c r="AJ277" i="13"/>
  <c r="AJ277" i="12"/>
  <c r="AW277" i="12"/>
  <c r="AW277" i="11"/>
  <c r="AJ277" i="11"/>
  <c r="AX21" i="13"/>
  <c r="AK21" i="13"/>
  <c r="AX21" i="12"/>
  <c r="AK21" i="12"/>
  <c r="AX21" i="11"/>
  <c r="AK21" i="11"/>
  <c r="AX225" i="13"/>
  <c r="AK225" i="13"/>
  <c r="AK225" i="12"/>
  <c r="AX225" i="12"/>
  <c r="AX225" i="11"/>
  <c r="AK225" i="11"/>
  <c r="AK285" i="13"/>
  <c r="AX285" i="13"/>
  <c r="AK285" i="12"/>
  <c r="AX285" i="12"/>
  <c r="AX285" i="11"/>
  <c r="AK285" i="11"/>
  <c r="AL29" i="13"/>
  <c r="AY29" i="13"/>
  <c r="AY29" i="12"/>
  <c r="AL29" i="12"/>
  <c r="AY29" i="11"/>
  <c r="AL29" i="11"/>
  <c r="BA81" i="13"/>
  <c r="AN81" i="13"/>
  <c r="BA81" i="12"/>
  <c r="AN81" i="12"/>
  <c r="BA81" i="11"/>
  <c r="AN81" i="11"/>
  <c r="BA213" i="13"/>
  <c r="AN213" i="13"/>
  <c r="BA213" i="12"/>
  <c r="AN213" i="12"/>
  <c r="BA213" i="11"/>
  <c r="AN213" i="11"/>
  <c r="AN285" i="13"/>
  <c r="BA285" i="13"/>
  <c r="AN285" i="12"/>
  <c r="BA285" i="12"/>
  <c r="BA285" i="11"/>
  <c r="AN285" i="11"/>
  <c r="BB29" i="13"/>
  <c r="AO29" i="13"/>
  <c r="BB29" i="12"/>
  <c r="AO29" i="12"/>
  <c r="BB29" i="11"/>
  <c r="AO29" i="11"/>
  <c r="BB101" i="13"/>
  <c r="AO101" i="13"/>
  <c r="AO101" i="12"/>
  <c r="BB101" i="12"/>
  <c r="BB101" i="11"/>
  <c r="AO101" i="11"/>
  <c r="BB173" i="13"/>
  <c r="AO173" i="13"/>
  <c r="BB173" i="12"/>
  <c r="AO173" i="12"/>
  <c r="BB173" i="11"/>
  <c r="AO173" i="11"/>
  <c r="BB245" i="13"/>
  <c r="AO245" i="13"/>
  <c r="AO245" i="12"/>
  <c r="BB245" i="12"/>
  <c r="BB245" i="11"/>
  <c r="AO245" i="11"/>
  <c r="AE190" i="13"/>
  <c r="AR190" i="13"/>
  <c r="AE190" i="12"/>
  <c r="AR190" i="12"/>
  <c r="AR190" i="11"/>
  <c r="AE190" i="11"/>
  <c r="AE310" i="13"/>
  <c r="AR310" i="13"/>
  <c r="AE310" i="12"/>
  <c r="AR310" i="12"/>
  <c r="AR310" i="11"/>
  <c r="AE310" i="11"/>
  <c r="AG170" i="13"/>
  <c r="AT170" i="13"/>
  <c r="AT170" i="12"/>
  <c r="AG170" i="12"/>
  <c r="AT170" i="11"/>
  <c r="AG170" i="11"/>
  <c r="AT242" i="13"/>
  <c r="AG242" i="13"/>
  <c r="AT242" i="12"/>
  <c r="AG242" i="12"/>
  <c r="AT242" i="11"/>
  <c r="AG242" i="11"/>
  <c r="AT314" i="13"/>
  <c r="AG314" i="13"/>
  <c r="AT314" i="12"/>
  <c r="AG314" i="12"/>
  <c r="AT314" i="11"/>
  <c r="AG314" i="11"/>
  <c r="AU46" i="13"/>
  <c r="AH46" i="13"/>
  <c r="AU46" i="12"/>
  <c r="AH46" i="12"/>
  <c r="AU46" i="11"/>
  <c r="AH46" i="11"/>
  <c r="AU118" i="13"/>
  <c r="AH118" i="13"/>
  <c r="AH118" i="12"/>
  <c r="AU118" i="12"/>
  <c r="AU118" i="11"/>
  <c r="AH118" i="11"/>
  <c r="AU190" i="13"/>
  <c r="AH190" i="13"/>
  <c r="AH190" i="12"/>
  <c r="AU190" i="12"/>
  <c r="AU190" i="11"/>
  <c r="AH190" i="11"/>
  <c r="AU262" i="13"/>
  <c r="AH262" i="13"/>
  <c r="AH262" i="12"/>
  <c r="AU262" i="12"/>
  <c r="AU262" i="11"/>
  <c r="AH262" i="11"/>
  <c r="AV138" i="13"/>
  <c r="AI138" i="13"/>
  <c r="AI138" i="12"/>
  <c r="AV138" i="12"/>
  <c r="AV138" i="11"/>
  <c r="AI138" i="11"/>
  <c r="AI270" i="13"/>
  <c r="AV270" i="13"/>
  <c r="AI270" i="12"/>
  <c r="AV270" i="12"/>
  <c r="AV270" i="11"/>
  <c r="AI270" i="11"/>
  <c r="AW146" i="13"/>
  <c r="AJ146" i="13"/>
  <c r="AW146" i="12"/>
  <c r="AJ146" i="12"/>
  <c r="AW146" i="11"/>
  <c r="AJ146" i="11"/>
  <c r="AY54" i="13"/>
  <c r="AL54" i="13"/>
  <c r="AY54" i="12"/>
  <c r="AL54" i="12"/>
  <c r="AY54" i="11"/>
  <c r="AL54" i="11"/>
  <c r="AY126" i="13"/>
  <c r="AL126" i="13"/>
  <c r="AL126" i="12"/>
  <c r="AY126" i="12"/>
  <c r="AY126" i="11"/>
  <c r="AL126" i="11"/>
  <c r="AY198" i="13"/>
  <c r="AL198" i="13"/>
  <c r="AL198" i="12"/>
  <c r="AY198" i="12"/>
  <c r="AY198" i="11"/>
  <c r="AL198" i="11"/>
  <c r="AY258" i="13"/>
  <c r="AL258" i="13"/>
  <c r="AY258" i="12"/>
  <c r="AL258" i="12"/>
  <c r="AY258" i="11"/>
  <c r="AL258" i="11"/>
  <c r="AL330" i="13"/>
  <c r="AY330" i="13"/>
  <c r="AY330" i="12"/>
  <c r="AL330" i="12"/>
  <c r="AY330" i="11"/>
  <c r="AL330" i="11"/>
  <c r="AZ74" i="13"/>
  <c r="AM74" i="13"/>
  <c r="AM74" i="12"/>
  <c r="AZ74" i="12"/>
  <c r="AZ74" i="11"/>
  <c r="AM74" i="11"/>
  <c r="AZ146" i="13"/>
  <c r="AM146" i="13"/>
  <c r="AM146" i="12"/>
  <c r="AZ146" i="12"/>
  <c r="AZ146" i="11"/>
  <c r="AM146" i="11"/>
  <c r="AM218" i="13"/>
  <c r="AZ218" i="13"/>
  <c r="AZ218" i="12"/>
  <c r="AM218" i="12"/>
  <c r="AZ218" i="11"/>
  <c r="AM218" i="11"/>
  <c r="AZ290" i="13"/>
  <c r="AM290" i="13"/>
  <c r="AZ290" i="12"/>
  <c r="AM290" i="12"/>
  <c r="AZ290" i="11"/>
  <c r="AM290" i="11"/>
  <c r="AN34" i="13"/>
  <c r="BA34" i="13"/>
  <c r="AN34" i="12"/>
  <c r="BA34" i="12"/>
  <c r="BA34" i="11"/>
  <c r="AN34" i="11"/>
  <c r="AE107" i="13"/>
  <c r="AR107" i="13"/>
  <c r="AE107" i="12"/>
  <c r="AR107" i="12"/>
  <c r="AR107" i="11"/>
  <c r="AE107" i="11"/>
  <c r="AR155" i="13"/>
  <c r="AE155" i="13"/>
  <c r="AR155" i="12"/>
  <c r="AE155" i="12"/>
  <c r="AR155" i="11"/>
  <c r="AE155" i="11"/>
  <c r="AR203" i="13"/>
  <c r="AE203" i="13"/>
  <c r="AE203" i="12"/>
  <c r="AR203" i="12"/>
  <c r="AR203" i="11"/>
  <c r="AE203" i="11"/>
  <c r="AE311" i="13"/>
  <c r="AR311" i="13"/>
  <c r="AE311" i="12"/>
  <c r="AR311" i="12"/>
  <c r="AR311" i="11"/>
  <c r="AE311" i="11"/>
  <c r="AS55" i="13"/>
  <c r="AF55" i="13"/>
  <c r="AF55" i="12"/>
  <c r="AS55" i="12"/>
  <c r="AF55" i="11"/>
  <c r="AS55" i="11"/>
  <c r="AF187" i="13"/>
  <c r="AS187" i="13"/>
  <c r="AF187" i="12"/>
  <c r="AS187" i="12"/>
  <c r="AS187" i="11"/>
  <c r="AF187" i="11"/>
  <c r="AS307" i="13"/>
  <c r="AF307" i="13"/>
  <c r="AF307" i="12"/>
  <c r="AS307" i="12"/>
  <c r="AS307" i="11"/>
  <c r="AF307" i="11"/>
  <c r="AT111" i="13"/>
  <c r="AG111" i="13"/>
  <c r="AG111" i="12"/>
  <c r="AT111" i="12"/>
  <c r="AT111" i="11"/>
  <c r="AG111" i="11"/>
  <c r="AT315" i="13"/>
  <c r="AG315" i="13"/>
  <c r="AG315" i="12"/>
  <c r="AT315" i="12"/>
  <c r="AT315" i="11"/>
  <c r="AG315" i="11"/>
  <c r="AU59" i="13"/>
  <c r="AH59" i="13"/>
  <c r="AH59" i="12"/>
  <c r="AU59" i="12"/>
  <c r="AU59" i="11"/>
  <c r="AH59" i="11"/>
  <c r="AU131" i="13"/>
  <c r="AH131" i="13"/>
  <c r="AU131" i="12"/>
  <c r="AH131" i="12"/>
  <c r="AU131" i="11"/>
  <c r="AH131" i="11"/>
  <c r="AV79" i="13"/>
  <c r="AI79" i="13"/>
  <c r="AV79" i="12"/>
  <c r="AI79" i="12"/>
  <c r="AV79" i="11"/>
  <c r="AI79" i="11"/>
  <c r="AV151" i="13"/>
  <c r="AI151" i="13"/>
  <c r="AV151" i="12"/>
  <c r="AI151" i="12"/>
  <c r="AV151" i="11"/>
  <c r="AI151" i="11"/>
  <c r="AI211" i="13"/>
  <c r="AV211" i="13"/>
  <c r="AI211" i="12"/>
  <c r="AV211" i="12"/>
  <c r="AV211" i="11"/>
  <c r="AI211" i="11"/>
  <c r="AI283" i="13"/>
  <c r="AV283" i="13"/>
  <c r="AI283" i="12"/>
  <c r="AV283" i="12"/>
  <c r="AV283" i="11"/>
  <c r="AI283" i="11"/>
  <c r="AW27" i="13"/>
  <c r="AJ27" i="13"/>
  <c r="AW27" i="12"/>
  <c r="AJ27" i="12"/>
  <c r="AJ27" i="11"/>
  <c r="AW27" i="11"/>
  <c r="AW99" i="13"/>
  <c r="AJ99" i="13"/>
  <c r="AW99" i="12"/>
  <c r="AJ99" i="12"/>
  <c r="AJ99" i="11"/>
  <c r="AW99" i="11"/>
  <c r="AJ231" i="13"/>
  <c r="AW231" i="13"/>
  <c r="AJ231" i="12"/>
  <c r="AW231" i="12"/>
  <c r="AW231" i="11"/>
  <c r="AJ231" i="11"/>
  <c r="AW303" i="13"/>
  <c r="AJ303" i="13"/>
  <c r="AW303" i="12"/>
  <c r="AJ303" i="12"/>
  <c r="AW303" i="11"/>
  <c r="AJ303" i="11"/>
  <c r="AX47" i="13"/>
  <c r="AK47" i="13"/>
  <c r="AK47" i="12"/>
  <c r="AX47" i="12"/>
  <c r="AX47" i="11"/>
  <c r="AK47" i="11"/>
  <c r="AX119" i="13"/>
  <c r="AK119" i="13"/>
  <c r="AK119" i="12"/>
  <c r="AX119" i="12"/>
  <c r="AX119" i="11"/>
  <c r="AK119" i="11"/>
  <c r="AX191" i="13"/>
  <c r="AK191" i="13"/>
  <c r="AK191" i="12"/>
  <c r="AX191" i="12"/>
  <c r="AX191" i="11"/>
  <c r="AK191" i="11"/>
  <c r="AX263" i="13"/>
  <c r="AK263" i="13"/>
  <c r="AK263" i="12"/>
  <c r="AX263" i="12"/>
  <c r="AX263" i="11"/>
  <c r="AK263" i="11"/>
  <c r="AZ27" i="13"/>
  <c r="AM27" i="13"/>
  <c r="AZ27" i="12"/>
  <c r="AM27" i="12"/>
  <c r="AZ27" i="11"/>
  <c r="AM27" i="11"/>
  <c r="AZ99" i="13"/>
  <c r="AM99" i="13"/>
  <c r="AM99" i="12"/>
  <c r="AZ99" i="12"/>
  <c r="AZ99" i="11"/>
  <c r="AM99" i="11"/>
  <c r="AM171" i="13"/>
  <c r="AZ171" i="13"/>
  <c r="AZ171" i="12"/>
  <c r="AM171" i="12"/>
  <c r="AZ171" i="11"/>
  <c r="AM171" i="11"/>
  <c r="AZ243" i="13"/>
  <c r="AM243" i="13"/>
  <c r="AM243" i="12"/>
  <c r="AZ243" i="12"/>
  <c r="AZ243" i="11"/>
  <c r="AM243" i="11"/>
  <c r="AZ315" i="13"/>
  <c r="AM315" i="13"/>
  <c r="AM315" i="12"/>
  <c r="AZ315" i="12"/>
  <c r="AZ315" i="11"/>
  <c r="AM315" i="11"/>
  <c r="BA59" i="13"/>
  <c r="AN59" i="13"/>
  <c r="AN59" i="12"/>
  <c r="BA59" i="12"/>
  <c r="AN59" i="11"/>
  <c r="BA59" i="11"/>
  <c r="R319" i="13"/>
  <c r="E319" i="13"/>
  <c r="E319" i="12"/>
  <c r="R319" i="12"/>
  <c r="R319" i="11"/>
  <c r="E319" i="11"/>
  <c r="AR60" i="13"/>
  <c r="AE60" i="13"/>
  <c r="AE60" i="12"/>
  <c r="AR60" i="12"/>
  <c r="AR60" i="11"/>
  <c r="AE60" i="11"/>
  <c r="AR108" i="13"/>
  <c r="AE108" i="13"/>
  <c r="AR108" i="12"/>
  <c r="AE108" i="12"/>
  <c r="AR108" i="11"/>
  <c r="AE108" i="11"/>
  <c r="AR168" i="13"/>
  <c r="AE168" i="13"/>
  <c r="AR168" i="12"/>
  <c r="AE168" i="12"/>
  <c r="AR168" i="11"/>
  <c r="AE168" i="11"/>
  <c r="AS200" i="13"/>
  <c r="AF200" i="13"/>
  <c r="AF200" i="12"/>
  <c r="AS200" i="12"/>
  <c r="AS200" i="11"/>
  <c r="AF200" i="11"/>
  <c r="AT244" i="13"/>
  <c r="AG244" i="13"/>
  <c r="AT244" i="12"/>
  <c r="AG244" i="12"/>
  <c r="AT244" i="11"/>
  <c r="AG244" i="11"/>
  <c r="AT316" i="13"/>
  <c r="AG316" i="13"/>
  <c r="AT316" i="12"/>
  <c r="AG316" i="12"/>
  <c r="AT316" i="11"/>
  <c r="AG316" i="11"/>
  <c r="AU264" i="13"/>
  <c r="AH264" i="13"/>
  <c r="AH264" i="12"/>
  <c r="AU264" i="12"/>
  <c r="AU264" i="11"/>
  <c r="AH264" i="11"/>
  <c r="AI8" i="13"/>
  <c r="AV8" i="13"/>
  <c r="AV8" i="12"/>
  <c r="AI8" i="12"/>
  <c r="AV8" i="11"/>
  <c r="AI8" i="11"/>
  <c r="AV260" i="13"/>
  <c r="AI260" i="13"/>
  <c r="AV260" i="12"/>
  <c r="AI260" i="12"/>
  <c r="AV260" i="11"/>
  <c r="AI260" i="11"/>
  <c r="AJ136" i="13"/>
  <c r="AW136" i="13"/>
  <c r="AJ136" i="12"/>
  <c r="AW136" i="12"/>
  <c r="AW136" i="11"/>
  <c r="AJ136" i="11"/>
  <c r="AW208" i="13"/>
  <c r="AJ208" i="13"/>
  <c r="AW208" i="12"/>
  <c r="AJ208" i="12"/>
  <c r="AW208" i="11"/>
  <c r="AJ208" i="11"/>
  <c r="AW280" i="13"/>
  <c r="AJ280" i="13"/>
  <c r="AJ280" i="12"/>
  <c r="AW280" i="12"/>
  <c r="AW280" i="11"/>
  <c r="AJ280" i="11"/>
  <c r="AX24" i="13"/>
  <c r="AK24" i="13"/>
  <c r="AX24" i="12"/>
  <c r="AK24" i="12"/>
  <c r="AX24" i="11"/>
  <c r="AK24" i="11"/>
  <c r="AX96" i="13"/>
  <c r="AK96" i="13"/>
  <c r="AK96" i="12"/>
  <c r="AX96" i="12"/>
  <c r="AX96" i="11"/>
  <c r="AK96" i="11"/>
  <c r="AL248" i="13"/>
  <c r="AY248" i="13"/>
  <c r="AY248" i="12"/>
  <c r="AL248" i="12"/>
  <c r="AY248" i="11"/>
  <c r="AL248" i="11"/>
  <c r="AY320" i="13"/>
  <c r="AL320" i="13"/>
  <c r="AL320" i="12"/>
  <c r="AY320" i="12"/>
  <c r="AY320" i="11"/>
  <c r="AL320" i="11"/>
  <c r="AZ64" i="13"/>
  <c r="AM64" i="13"/>
  <c r="AM64" i="12"/>
  <c r="AZ64" i="12"/>
  <c r="AZ64" i="11"/>
  <c r="AM64" i="11"/>
  <c r="AZ136" i="13"/>
  <c r="AM136" i="13"/>
  <c r="AM136" i="12"/>
  <c r="AZ136" i="12"/>
  <c r="AZ136" i="11"/>
  <c r="AM136" i="11"/>
  <c r="AM208" i="13"/>
  <c r="AZ208" i="13"/>
  <c r="AZ208" i="12"/>
  <c r="AM208" i="12"/>
  <c r="AZ208" i="11"/>
  <c r="AM208" i="11"/>
  <c r="AM280" i="13"/>
  <c r="AZ280" i="13"/>
  <c r="AM280" i="12"/>
  <c r="AZ280" i="12"/>
  <c r="AZ280" i="11"/>
  <c r="AM280" i="11"/>
  <c r="BA24" i="13"/>
  <c r="AN24" i="13"/>
  <c r="BA24" i="12"/>
  <c r="AN24" i="12"/>
  <c r="BA24" i="11"/>
  <c r="AN24" i="11"/>
  <c r="BA96" i="13"/>
  <c r="AN96" i="13"/>
  <c r="BA96" i="12"/>
  <c r="AN96" i="12"/>
  <c r="BA96" i="11"/>
  <c r="AN96" i="11"/>
  <c r="AN168" i="13"/>
  <c r="BA168" i="13"/>
  <c r="BA168" i="12"/>
  <c r="AN168" i="12"/>
  <c r="BA168" i="11"/>
  <c r="AN168" i="11"/>
  <c r="BA240" i="13"/>
  <c r="AN240" i="13"/>
  <c r="AN240" i="12"/>
  <c r="BA240" i="12"/>
  <c r="BA240" i="11"/>
  <c r="AN240" i="11"/>
  <c r="BA312" i="13"/>
  <c r="AN312" i="13"/>
  <c r="AN312" i="12"/>
  <c r="BA312" i="12"/>
  <c r="BA312" i="11"/>
  <c r="AN312" i="11"/>
  <c r="BB56" i="13"/>
  <c r="AO56" i="13"/>
  <c r="AO56" i="12"/>
  <c r="BB56" i="12"/>
  <c r="BB56" i="11"/>
  <c r="AO56" i="11"/>
  <c r="BB128" i="13"/>
  <c r="AO128" i="13"/>
  <c r="BB128" i="12"/>
  <c r="AO128" i="12"/>
  <c r="BB128" i="11"/>
  <c r="AO128" i="11"/>
  <c r="BB200" i="13"/>
  <c r="AO200" i="13"/>
  <c r="BB200" i="12"/>
  <c r="AO200" i="12"/>
  <c r="BB200" i="11"/>
  <c r="AO200" i="11"/>
  <c r="BB272" i="13"/>
  <c r="AO272" i="13"/>
  <c r="AO272" i="12"/>
  <c r="BB272" i="12"/>
  <c r="BB272" i="11"/>
  <c r="AO272" i="11"/>
  <c r="BC16" i="13"/>
  <c r="AP16" i="13"/>
  <c r="BC16" i="12"/>
  <c r="AP16" i="12"/>
  <c r="BC16" i="11"/>
  <c r="AP16" i="11"/>
  <c r="BC88" i="13"/>
  <c r="AP88" i="13"/>
  <c r="AP88" i="12"/>
  <c r="BC88" i="12"/>
  <c r="BC88" i="11"/>
  <c r="AP88" i="11"/>
  <c r="Q324" i="13"/>
  <c r="D324" i="13"/>
  <c r="Q324" i="12"/>
  <c r="D324" i="12"/>
  <c r="Q324" i="11"/>
  <c r="D324" i="11"/>
  <c r="R320" i="13"/>
  <c r="E320" i="13"/>
  <c r="R320" i="12"/>
  <c r="E320" i="12"/>
  <c r="R320" i="11"/>
  <c r="E320" i="11"/>
  <c r="AQ17" i="13"/>
  <c r="AD17" i="13"/>
  <c r="AQ17" i="12"/>
  <c r="AD17" i="12"/>
  <c r="AQ17" i="11"/>
  <c r="AD17" i="11"/>
  <c r="AQ65" i="13"/>
  <c r="AD65" i="13"/>
  <c r="AD65" i="12"/>
  <c r="AQ65" i="12"/>
  <c r="AQ65" i="11"/>
  <c r="AD65" i="11"/>
  <c r="AQ113" i="13"/>
  <c r="AD113" i="13"/>
  <c r="AD113" i="12"/>
  <c r="AQ113" i="12"/>
  <c r="AQ113" i="11"/>
  <c r="AD113" i="11"/>
  <c r="AQ161" i="13"/>
  <c r="AD161" i="13"/>
  <c r="AD161" i="12"/>
  <c r="AQ161" i="12"/>
  <c r="AQ161" i="11"/>
  <c r="AD161" i="11"/>
  <c r="AD209" i="13"/>
  <c r="AQ209" i="13"/>
  <c r="AQ209" i="12"/>
  <c r="AD209" i="12"/>
  <c r="AQ209" i="11"/>
  <c r="AD209" i="11"/>
  <c r="AQ257" i="13"/>
  <c r="AD257" i="13"/>
  <c r="AQ257" i="12"/>
  <c r="AD257" i="12"/>
  <c r="AQ257" i="11"/>
  <c r="AD257" i="11"/>
  <c r="AD305" i="13"/>
  <c r="AQ305" i="13"/>
  <c r="AQ305" i="12"/>
  <c r="AD305" i="12"/>
  <c r="AQ305" i="11"/>
  <c r="AD305" i="11"/>
  <c r="AR25" i="13"/>
  <c r="AE25" i="13"/>
  <c r="AE25" i="12"/>
  <c r="AR25" i="12"/>
  <c r="AR25" i="11"/>
  <c r="AE25" i="11"/>
  <c r="AR85" i="13"/>
  <c r="AE85" i="13"/>
  <c r="AR85" i="12"/>
  <c r="AE85" i="12"/>
  <c r="AR85" i="11"/>
  <c r="AE85" i="11"/>
  <c r="AR301" i="13"/>
  <c r="AE301" i="13"/>
  <c r="AR301" i="12"/>
  <c r="AE301" i="12"/>
  <c r="AR301" i="11"/>
  <c r="AE301" i="11"/>
  <c r="AS33" i="13"/>
  <c r="AF33" i="13"/>
  <c r="AS33" i="12"/>
  <c r="AF33" i="12"/>
  <c r="AS33" i="11"/>
  <c r="AF33" i="11"/>
  <c r="AS93" i="13"/>
  <c r="AF93" i="13"/>
  <c r="AF93" i="12"/>
  <c r="AS93" i="12"/>
  <c r="AS93" i="11"/>
  <c r="AF93" i="11"/>
  <c r="AS273" i="13"/>
  <c r="AF273" i="13"/>
  <c r="AS273" i="12"/>
  <c r="AF273" i="12"/>
  <c r="AS273" i="11"/>
  <c r="AF273" i="11"/>
  <c r="AT5" i="13"/>
  <c r="AG5" i="13"/>
  <c r="AT5" i="12"/>
  <c r="AG5" i="12"/>
  <c r="AT5" i="11"/>
  <c r="AG5" i="11"/>
  <c r="AT77" i="13"/>
  <c r="AG77" i="13"/>
  <c r="AT77" i="12"/>
  <c r="AG77" i="12"/>
  <c r="AT77" i="11"/>
  <c r="AG77" i="11"/>
  <c r="AU85" i="13"/>
  <c r="AH85" i="13"/>
  <c r="AU85" i="12"/>
  <c r="AH85" i="12"/>
  <c r="AU85" i="11"/>
  <c r="AH85" i="11"/>
  <c r="AU145" i="13"/>
  <c r="AH145" i="13"/>
  <c r="AH145" i="12"/>
  <c r="AU145" i="12"/>
  <c r="AU145" i="11"/>
  <c r="AH145" i="11"/>
  <c r="AH205" i="13"/>
  <c r="AU205" i="13"/>
  <c r="AU205" i="12"/>
  <c r="AH205" i="12"/>
  <c r="AU205" i="11"/>
  <c r="AH205" i="11"/>
  <c r="AV225" i="13"/>
  <c r="AI225" i="13"/>
  <c r="AI225" i="12"/>
  <c r="AV225" i="12"/>
  <c r="AV225" i="11"/>
  <c r="AI225" i="11"/>
  <c r="AL69" i="13"/>
  <c r="AY69" i="13"/>
  <c r="AL69" i="12"/>
  <c r="AY69" i="12"/>
  <c r="AY69" i="11"/>
  <c r="AL69" i="11"/>
  <c r="AY141" i="13"/>
  <c r="AL141" i="13"/>
  <c r="AL141" i="12"/>
  <c r="AY141" i="12"/>
  <c r="AY141" i="11"/>
  <c r="AL141" i="11"/>
  <c r="AL213" i="13"/>
  <c r="AY213" i="13"/>
  <c r="AY213" i="12"/>
  <c r="AL213" i="12"/>
  <c r="AY213" i="11"/>
  <c r="AL213" i="11"/>
  <c r="AL285" i="13"/>
  <c r="AY285" i="13"/>
  <c r="AL285" i="12"/>
  <c r="AY285" i="12"/>
  <c r="AY285" i="11"/>
  <c r="AL285" i="11"/>
  <c r="AM29" i="13"/>
  <c r="AZ29" i="13"/>
  <c r="AM29" i="12"/>
  <c r="AZ29" i="11"/>
  <c r="AZ29" i="12"/>
  <c r="AM29" i="11"/>
  <c r="AZ101" i="13"/>
  <c r="AM101" i="13"/>
  <c r="AM101" i="12"/>
  <c r="AZ101" i="12"/>
  <c r="AZ101" i="11"/>
  <c r="AM101" i="11"/>
  <c r="AZ161" i="13"/>
  <c r="AM161" i="13"/>
  <c r="AZ161" i="12"/>
  <c r="AM161" i="12"/>
  <c r="AZ161" i="11"/>
  <c r="AM161" i="11"/>
  <c r="BB201" i="13"/>
  <c r="AO201" i="13"/>
  <c r="AO201" i="12"/>
  <c r="BB201" i="12"/>
  <c r="BB201" i="11"/>
  <c r="AO201" i="11"/>
  <c r="BB273" i="13"/>
  <c r="AO273" i="13"/>
  <c r="AO273" i="12"/>
  <c r="BB273" i="12"/>
  <c r="BB273" i="11"/>
  <c r="AO273" i="11"/>
  <c r="BC17" i="13"/>
  <c r="AP17" i="13"/>
  <c r="BC17" i="12"/>
  <c r="AP17" i="12"/>
  <c r="BC17" i="11"/>
  <c r="AP17" i="11"/>
  <c r="BC89" i="13"/>
  <c r="AP89" i="13"/>
  <c r="AP89" i="12"/>
  <c r="BC89" i="12"/>
  <c r="BC89" i="11"/>
  <c r="AP89" i="11"/>
  <c r="BC161" i="13"/>
  <c r="AP161" i="13"/>
  <c r="AP161" i="12"/>
  <c r="BC161" i="12"/>
  <c r="BC161" i="11"/>
  <c r="AP161" i="11"/>
  <c r="AP233" i="13"/>
  <c r="BC233" i="13"/>
  <c r="AP233" i="12"/>
  <c r="BC233" i="12"/>
  <c r="BC233" i="11"/>
  <c r="AP233" i="11"/>
  <c r="AP305" i="13"/>
  <c r="BC305" i="13"/>
  <c r="BC305" i="12"/>
  <c r="AP305" i="12"/>
  <c r="BC305" i="11"/>
  <c r="AP305" i="11"/>
  <c r="R322" i="13"/>
  <c r="E322" i="13"/>
  <c r="R322" i="12"/>
  <c r="E322" i="12"/>
  <c r="E322" i="11"/>
  <c r="R322" i="11"/>
  <c r="T326" i="13"/>
  <c r="G326" i="13"/>
  <c r="T326" i="12"/>
  <c r="G326" i="12"/>
  <c r="T326" i="11"/>
  <c r="G326" i="11"/>
  <c r="AR122" i="13"/>
  <c r="AE122" i="13"/>
  <c r="AR122" i="12"/>
  <c r="AE122" i="12"/>
  <c r="AR122" i="11"/>
  <c r="AE122" i="11"/>
  <c r="AE170" i="13"/>
  <c r="AR170" i="13"/>
  <c r="AR170" i="12"/>
  <c r="AE170" i="12"/>
  <c r="AR170" i="11"/>
  <c r="AE170" i="11"/>
  <c r="AS22" i="13"/>
  <c r="AF22" i="13"/>
  <c r="AS22" i="11"/>
  <c r="AS22" i="12"/>
  <c r="AF22" i="12"/>
  <c r="AF22" i="11"/>
  <c r="AF142" i="13"/>
  <c r="AS142" i="13"/>
  <c r="AF142" i="12"/>
  <c r="AS142" i="12"/>
  <c r="AS142" i="11"/>
  <c r="AF142" i="11"/>
  <c r="AS262" i="13"/>
  <c r="AF262" i="13"/>
  <c r="AF262" i="12"/>
  <c r="AS262" i="12"/>
  <c r="AS262" i="11"/>
  <c r="AF262" i="11"/>
  <c r="AT6" i="13"/>
  <c r="AG6" i="13"/>
  <c r="AT6" i="12"/>
  <c r="AG6" i="12"/>
  <c r="AT6" i="11"/>
  <c r="AG6" i="11"/>
  <c r="AG210" i="13"/>
  <c r="AT210" i="13"/>
  <c r="AT210" i="12"/>
  <c r="AG210" i="12"/>
  <c r="AG210" i="11"/>
  <c r="AT210" i="11"/>
  <c r="AU86" i="13"/>
  <c r="AH86" i="13"/>
  <c r="AU86" i="12"/>
  <c r="AH86" i="12"/>
  <c r="AU86" i="11"/>
  <c r="AH86" i="11"/>
  <c r="AU158" i="13"/>
  <c r="AH158" i="13"/>
  <c r="AU158" i="12"/>
  <c r="AH158" i="12"/>
  <c r="AU158" i="11"/>
  <c r="AH158" i="11"/>
  <c r="AH230" i="13"/>
  <c r="AU230" i="13"/>
  <c r="AH230" i="12"/>
  <c r="AU230" i="12"/>
  <c r="AU230" i="11"/>
  <c r="AH230" i="11"/>
  <c r="AU302" i="13"/>
  <c r="AH302" i="13"/>
  <c r="AU302" i="12"/>
  <c r="AH302" i="12"/>
  <c r="AU302" i="11"/>
  <c r="AH302" i="11"/>
  <c r="AV106" i="13"/>
  <c r="AI106" i="13"/>
  <c r="AV106" i="12"/>
  <c r="AI106" i="12"/>
  <c r="AV106" i="11"/>
  <c r="AI106" i="11"/>
  <c r="AI190" i="13"/>
  <c r="AV190" i="13"/>
  <c r="AI190" i="12"/>
  <c r="AV190" i="12"/>
  <c r="AV190" i="11"/>
  <c r="AI190" i="11"/>
  <c r="AJ138" i="13"/>
  <c r="AW138" i="13"/>
  <c r="AJ138" i="12"/>
  <c r="AW138" i="12"/>
  <c r="AW138" i="11"/>
  <c r="AJ138" i="11"/>
  <c r="AW210" i="13"/>
  <c r="AJ210" i="13"/>
  <c r="AW210" i="12"/>
  <c r="AJ210" i="12"/>
  <c r="AW210" i="11"/>
  <c r="AJ210" i="11"/>
  <c r="AX158" i="13"/>
  <c r="AK158" i="13"/>
  <c r="AK158" i="12"/>
  <c r="AX158" i="12"/>
  <c r="AK158" i="11"/>
  <c r="AX158" i="11"/>
  <c r="AX218" i="13"/>
  <c r="AK218" i="13"/>
  <c r="AX218" i="12"/>
  <c r="AK218" i="12"/>
  <c r="AK218" i="11"/>
  <c r="AX218" i="11"/>
  <c r="AX290" i="13"/>
  <c r="AK290" i="13"/>
  <c r="AX290" i="12"/>
  <c r="AK290" i="12"/>
  <c r="AX290" i="11"/>
  <c r="AK290" i="11"/>
  <c r="AL34" i="13"/>
  <c r="AY34" i="13"/>
  <c r="AY34" i="12"/>
  <c r="AL34" i="12"/>
  <c r="AY34" i="11"/>
  <c r="AL34" i="11"/>
  <c r="AL166" i="13"/>
  <c r="AY166" i="13"/>
  <c r="AY166" i="12"/>
  <c r="AL166" i="12"/>
  <c r="AY166" i="11"/>
  <c r="AL166" i="11"/>
  <c r="AY226" i="13"/>
  <c r="AL226" i="13"/>
  <c r="AL226" i="12"/>
  <c r="AY226" i="12"/>
  <c r="AY226" i="11"/>
  <c r="AL226" i="11"/>
  <c r="AY298" i="13"/>
  <c r="AL298" i="13"/>
  <c r="AY298" i="12"/>
  <c r="AL298" i="12"/>
  <c r="AY298" i="11"/>
  <c r="AL298" i="11"/>
  <c r="BA62" i="13"/>
  <c r="AN62" i="13"/>
  <c r="AN62" i="12"/>
  <c r="BA62" i="12"/>
  <c r="BA62" i="11"/>
  <c r="AN62" i="11"/>
  <c r="AN134" i="13"/>
  <c r="BA134" i="13"/>
  <c r="BA134" i="12"/>
  <c r="AN134" i="12"/>
  <c r="BA134" i="11"/>
  <c r="AN134" i="11"/>
  <c r="BA206" i="13"/>
  <c r="AN206" i="13"/>
  <c r="BA206" i="12"/>
  <c r="AN206" i="12"/>
  <c r="BA206" i="11"/>
  <c r="AN206" i="11"/>
  <c r="BA278" i="13"/>
  <c r="AN278" i="13"/>
  <c r="AN278" i="12"/>
  <c r="BA278" i="12"/>
  <c r="BA278" i="11"/>
  <c r="AN278" i="11"/>
  <c r="AO34" i="13"/>
  <c r="BB34" i="13"/>
  <c r="BB34" i="12"/>
  <c r="AO34" i="12"/>
  <c r="AO34" i="11"/>
  <c r="BB34" i="11"/>
  <c r="AO190" i="13"/>
  <c r="BB190" i="13"/>
  <c r="AO190" i="12"/>
  <c r="BB190" i="12"/>
  <c r="AO190" i="11"/>
  <c r="BB190" i="11"/>
  <c r="BC42" i="13"/>
  <c r="AP42" i="13"/>
  <c r="AP42" i="12"/>
  <c r="BC42" i="12"/>
  <c r="BC42" i="11"/>
  <c r="AP42" i="11"/>
  <c r="AP210" i="13"/>
  <c r="BC210" i="13"/>
  <c r="AP210" i="12"/>
  <c r="BC210" i="12"/>
  <c r="BC210" i="11"/>
  <c r="AP210" i="11"/>
  <c r="S331" i="13"/>
  <c r="F331" i="13"/>
  <c r="S331" i="12"/>
  <c r="F331" i="12"/>
  <c r="S331" i="11"/>
  <c r="F331" i="11"/>
  <c r="AQ127" i="13"/>
  <c r="AD127" i="13"/>
  <c r="AQ127" i="12"/>
  <c r="AD127" i="12"/>
  <c r="AQ127" i="11"/>
  <c r="AD127" i="11"/>
  <c r="AV23" i="13"/>
  <c r="AI23" i="13"/>
  <c r="AV23" i="12"/>
  <c r="AI23" i="12"/>
  <c r="AV23" i="11"/>
  <c r="AI23" i="11"/>
  <c r="AX147" i="13"/>
  <c r="AK147" i="13"/>
  <c r="AK147" i="12"/>
  <c r="AX147" i="12"/>
  <c r="AX147" i="11"/>
  <c r="AK147" i="11"/>
  <c r="AR303" i="13"/>
  <c r="AE303" i="13"/>
  <c r="AR303" i="12"/>
  <c r="AE303" i="12"/>
  <c r="AR303" i="11"/>
  <c r="AE303" i="11"/>
  <c r="AS227" i="13"/>
  <c r="AF227" i="13"/>
  <c r="AS227" i="12"/>
  <c r="AF227" i="12"/>
  <c r="AS227" i="11"/>
  <c r="AF227" i="11"/>
  <c r="AH27" i="13"/>
  <c r="AU27" i="13"/>
  <c r="AU27" i="12"/>
  <c r="AH27" i="12"/>
  <c r="AU27" i="11"/>
  <c r="AH27" i="11"/>
  <c r="AW271" i="13"/>
  <c r="AJ271" i="13"/>
  <c r="AJ271" i="12"/>
  <c r="AW271" i="12"/>
  <c r="AW271" i="11"/>
  <c r="AJ271" i="11"/>
  <c r="BB263" i="13"/>
  <c r="AO263" i="13"/>
  <c r="AO263" i="12"/>
  <c r="BB263" i="12"/>
  <c r="BB263" i="11"/>
  <c r="AO263" i="11"/>
  <c r="AM283" i="13"/>
  <c r="AZ283" i="13"/>
  <c r="AM283" i="12"/>
  <c r="AZ283" i="12"/>
  <c r="AZ283" i="11"/>
  <c r="AM283" i="11"/>
  <c r="V331" i="13"/>
  <c r="I331" i="13"/>
  <c r="V331" i="12"/>
  <c r="I331" i="12"/>
  <c r="V331" i="11"/>
  <c r="I331" i="11"/>
  <c r="R325" i="13"/>
  <c r="E325" i="13"/>
  <c r="R325" i="12"/>
  <c r="E325" i="12"/>
  <c r="R325" i="11"/>
  <c r="E325" i="11"/>
  <c r="AQ43" i="13"/>
  <c r="AD43" i="13"/>
  <c r="AQ43" i="12"/>
  <c r="AD43" i="12"/>
  <c r="AQ43" i="11"/>
  <c r="AD43" i="11"/>
  <c r="AQ139" i="13"/>
  <c r="AD139" i="13"/>
  <c r="AD139" i="12"/>
  <c r="AQ139" i="12"/>
  <c r="AQ139" i="11"/>
  <c r="AD139" i="11"/>
  <c r="AD187" i="13"/>
  <c r="AQ187" i="13"/>
  <c r="AD187" i="12"/>
  <c r="AQ187" i="12"/>
  <c r="AQ187" i="11"/>
  <c r="AD187" i="11"/>
  <c r="AD283" i="13"/>
  <c r="AQ283" i="13"/>
  <c r="AD283" i="12"/>
  <c r="AQ283" i="12"/>
  <c r="AQ283" i="11"/>
  <c r="AD283" i="11"/>
  <c r="AR51" i="13"/>
  <c r="AE51" i="13"/>
  <c r="AE51" i="12"/>
  <c r="AR51" i="12"/>
  <c r="AR51" i="11"/>
  <c r="AE51" i="11"/>
  <c r="AR99" i="13"/>
  <c r="AE99" i="13"/>
  <c r="AR99" i="12"/>
  <c r="AE99" i="12"/>
  <c r="AR99" i="11"/>
  <c r="AE99" i="11"/>
  <c r="AR255" i="13"/>
  <c r="AE255" i="13"/>
  <c r="AR255" i="12"/>
  <c r="AE255" i="12"/>
  <c r="AR255" i="11"/>
  <c r="AE255" i="11"/>
  <c r="AS179" i="13"/>
  <c r="AF179" i="13"/>
  <c r="AS179" i="12"/>
  <c r="AF179" i="12"/>
  <c r="AS179" i="11"/>
  <c r="AF179" i="11"/>
  <c r="AG31" i="13"/>
  <c r="AT31" i="13"/>
  <c r="AT31" i="12"/>
  <c r="AG31" i="12"/>
  <c r="AT31" i="11"/>
  <c r="AG31" i="11"/>
  <c r="AJ211" i="13"/>
  <c r="AW211" i="13"/>
  <c r="AW211" i="12"/>
  <c r="AJ211" i="12"/>
  <c r="AW211" i="11"/>
  <c r="AJ211" i="11"/>
  <c r="AX303" i="13"/>
  <c r="AK303" i="13"/>
  <c r="AK303" i="12"/>
  <c r="AX303" i="12"/>
  <c r="AX303" i="11"/>
  <c r="AK303" i="11"/>
  <c r="AO59" i="13"/>
  <c r="BB59" i="13"/>
  <c r="BB59" i="12"/>
  <c r="AO59" i="12"/>
  <c r="BB59" i="11"/>
  <c r="AO59" i="11"/>
  <c r="BC163" i="13"/>
  <c r="AP163" i="13"/>
  <c r="AP163" i="12"/>
  <c r="BC163" i="12"/>
  <c r="BC163" i="11"/>
  <c r="AP163" i="11"/>
  <c r="AB321" i="13"/>
  <c r="O321" i="13"/>
  <c r="O321" i="12"/>
  <c r="AB321" i="12"/>
  <c r="AB321" i="11"/>
  <c r="O321" i="11"/>
  <c r="AR111" i="13"/>
  <c r="AE111" i="13"/>
  <c r="AE111" i="12"/>
  <c r="AR111" i="12"/>
  <c r="AR111" i="11"/>
  <c r="AE111" i="11"/>
  <c r="AR159" i="13"/>
  <c r="AE159" i="13"/>
  <c r="AE159" i="12"/>
  <c r="AR159" i="12"/>
  <c r="AR159" i="11"/>
  <c r="AE159" i="11"/>
  <c r="AR207" i="13"/>
  <c r="AE207" i="13"/>
  <c r="AR207" i="12"/>
  <c r="AE207" i="12"/>
  <c r="AR207" i="11"/>
  <c r="AE207" i="11"/>
  <c r="AR267" i="13"/>
  <c r="AE267" i="13"/>
  <c r="AE267" i="12"/>
  <c r="AR267" i="12"/>
  <c r="AR267" i="11"/>
  <c r="AE267" i="11"/>
  <c r="AS119" i="13"/>
  <c r="AF119" i="13"/>
  <c r="AF119" i="12"/>
  <c r="AS119" i="12"/>
  <c r="AS119" i="11"/>
  <c r="AF119" i="11"/>
  <c r="AS191" i="13"/>
  <c r="AF191" i="13"/>
  <c r="AS191" i="12"/>
  <c r="AF191" i="12"/>
  <c r="AS191" i="11"/>
  <c r="AF191" i="11"/>
  <c r="AS251" i="13"/>
  <c r="AF251" i="13"/>
  <c r="AS251" i="12"/>
  <c r="AF251" i="12"/>
  <c r="AS251" i="11"/>
  <c r="AF251" i="11"/>
  <c r="AG43" i="13"/>
  <c r="AT43" i="13"/>
  <c r="AT43" i="12"/>
  <c r="AG43" i="12"/>
  <c r="AT43" i="11"/>
  <c r="AG43" i="11"/>
  <c r="AG115" i="13"/>
  <c r="AT115" i="13"/>
  <c r="AG115" i="12"/>
  <c r="AT115" i="12"/>
  <c r="AT115" i="11"/>
  <c r="AG115" i="11"/>
  <c r="AT175" i="13"/>
  <c r="AG175" i="13"/>
  <c r="AG175" i="12"/>
  <c r="AT175" i="12"/>
  <c r="AT175" i="11"/>
  <c r="AG175" i="11"/>
  <c r="AG235" i="13"/>
  <c r="AT235" i="13"/>
  <c r="AG235" i="12"/>
  <c r="AT235" i="12"/>
  <c r="AT235" i="11"/>
  <c r="AG235" i="11"/>
  <c r="AT307" i="13"/>
  <c r="AG307" i="13"/>
  <c r="AT307" i="12"/>
  <c r="AG307" i="12"/>
  <c r="AT307" i="11"/>
  <c r="AG307" i="11"/>
  <c r="AU51" i="13"/>
  <c r="AH51" i="13"/>
  <c r="AH51" i="12"/>
  <c r="AU51" i="12"/>
  <c r="AU51" i="11"/>
  <c r="AH51" i="11"/>
  <c r="AU243" i="13"/>
  <c r="AH243" i="13"/>
  <c r="AH243" i="12"/>
  <c r="AU243" i="12"/>
  <c r="AU243" i="11"/>
  <c r="AH243" i="11"/>
  <c r="AW223" i="13"/>
  <c r="AJ223" i="13"/>
  <c r="AW223" i="12"/>
  <c r="AJ223" i="12"/>
  <c r="AW223" i="11"/>
  <c r="AJ223" i="11"/>
  <c r="AJ295" i="13"/>
  <c r="AW295" i="13"/>
  <c r="AW295" i="12"/>
  <c r="AJ295" i="12"/>
  <c r="AW295" i="11"/>
  <c r="AJ295" i="11"/>
  <c r="AX315" i="13"/>
  <c r="AK315" i="13"/>
  <c r="AK315" i="12"/>
  <c r="AX315" i="12"/>
  <c r="AX315" i="11"/>
  <c r="AK315" i="11"/>
  <c r="BA255" i="13"/>
  <c r="AN255" i="13"/>
  <c r="BA255" i="12"/>
  <c r="AN255" i="12"/>
  <c r="BA255" i="11"/>
  <c r="AN255" i="11"/>
  <c r="BA327" i="13"/>
  <c r="AN327" i="13"/>
  <c r="BA327" i="12"/>
  <c r="AN327" i="12"/>
  <c r="BA327" i="11"/>
  <c r="AN327" i="11"/>
  <c r="AO71" i="13"/>
  <c r="BB71" i="13"/>
  <c r="BB71" i="12"/>
  <c r="AO71" i="12"/>
  <c r="BB71" i="11"/>
  <c r="AO71" i="11"/>
  <c r="AO143" i="13"/>
  <c r="BB143" i="13"/>
  <c r="AO143" i="12"/>
  <c r="BB143" i="12"/>
  <c r="BB143" i="11"/>
  <c r="AO143" i="11"/>
  <c r="BB215" i="13"/>
  <c r="AO215" i="13"/>
  <c r="BB215" i="12"/>
  <c r="AO215" i="12"/>
  <c r="BB215" i="11"/>
  <c r="AO215" i="11"/>
  <c r="BB287" i="13"/>
  <c r="AO287" i="13"/>
  <c r="AO287" i="12"/>
  <c r="BB287" i="12"/>
  <c r="BB287" i="11"/>
  <c r="AO287" i="11"/>
  <c r="AP31" i="13"/>
  <c r="BC31" i="13"/>
  <c r="BC31" i="12"/>
  <c r="AP31" i="12"/>
  <c r="BC31" i="11"/>
  <c r="AP31" i="11"/>
  <c r="BC103" i="13"/>
  <c r="AP103" i="13"/>
  <c r="BC103" i="12"/>
  <c r="AP103" i="12"/>
  <c r="BC103" i="11"/>
  <c r="AP103" i="11"/>
  <c r="BC175" i="13"/>
  <c r="AP175" i="13"/>
  <c r="AP175" i="12"/>
  <c r="BC175" i="12"/>
  <c r="BC175" i="11"/>
  <c r="AP175" i="11"/>
  <c r="AP247" i="13"/>
  <c r="BC247" i="13"/>
  <c r="BC247" i="12"/>
  <c r="AP247" i="12"/>
  <c r="BC247" i="11"/>
  <c r="AP247" i="11"/>
  <c r="AP319" i="13"/>
  <c r="BC319" i="13"/>
  <c r="AP319" i="12"/>
  <c r="BC319" i="12"/>
  <c r="BC319" i="11"/>
  <c r="AP319" i="11"/>
  <c r="AQ20" i="13"/>
  <c r="AD20" i="13"/>
  <c r="AD20" i="12"/>
  <c r="AQ20" i="11"/>
  <c r="AQ20" i="12"/>
  <c r="AD20" i="11"/>
  <c r="AQ68" i="13"/>
  <c r="AD68" i="13"/>
  <c r="AD68" i="12"/>
  <c r="AQ68" i="12"/>
  <c r="AQ68" i="11"/>
  <c r="AD68" i="11"/>
  <c r="AQ116" i="13"/>
  <c r="AD116" i="13"/>
  <c r="AD116" i="12"/>
  <c r="AQ116" i="12"/>
  <c r="AQ116" i="11"/>
  <c r="AD116" i="11"/>
  <c r="AQ164" i="13"/>
  <c r="AD164" i="13"/>
  <c r="AQ164" i="12"/>
  <c r="AD164" i="12"/>
  <c r="AQ164" i="11"/>
  <c r="AD164" i="11"/>
  <c r="AD212" i="13"/>
  <c r="AQ212" i="13"/>
  <c r="AQ212" i="12"/>
  <c r="AD212" i="12"/>
  <c r="AQ212" i="11"/>
  <c r="AD212" i="11"/>
  <c r="AQ260" i="13"/>
  <c r="AD260" i="13"/>
  <c r="AQ260" i="12"/>
  <c r="AD260" i="12"/>
  <c r="AQ260" i="11"/>
  <c r="AD260" i="11"/>
  <c r="AQ308" i="13"/>
  <c r="AD308" i="13"/>
  <c r="AD308" i="12"/>
  <c r="AQ308" i="12"/>
  <c r="AQ308" i="11"/>
  <c r="AD308" i="11"/>
  <c r="AR40" i="13"/>
  <c r="AE40" i="13"/>
  <c r="AR40" i="12"/>
  <c r="AE40" i="12"/>
  <c r="AR40" i="11"/>
  <c r="AE40" i="11"/>
  <c r="AR148" i="13"/>
  <c r="AE148" i="13"/>
  <c r="AE148" i="12"/>
  <c r="AR148" i="12"/>
  <c r="AR148" i="11"/>
  <c r="AE148" i="11"/>
  <c r="AS60" i="13"/>
  <c r="AF60" i="13"/>
  <c r="AS60" i="12"/>
  <c r="AF60" i="12"/>
  <c r="AS60" i="11"/>
  <c r="AF60" i="11"/>
  <c r="AT56" i="13"/>
  <c r="AG56" i="13"/>
  <c r="AG56" i="12"/>
  <c r="AT56" i="12"/>
  <c r="AT56" i="11"/>
  <c r="AG56" i="11"/>
  <c r="AT116" i="13"/>
  <c r="AG116" i="13"/>
  <c r="AG116" i="12"/>
  <c r="AT116" i="12"/>
  <c r="AT116" i="11"/>
  <c r="AG116" i="11"/>
  <c r="AG188" i="13"/>
  <c r="AT188" i="13"/>
  <c r="AG188" i="12"/>
  <c r="AT188" i="12"/>
  <c r="AT188" i="11"/>
  <c r="AG188" i="11"/>
  <c r="AU64" i="13"/>
  <c r="AH64" i="13"/>
  <c r="AH64" i="12"/>
  <c r="AU64" i="12"/>
  <c r="AU64" i="11"/>
  <c r="AH64" i="11"/>
  <c r="AU268" i="13"/>
  <c r="AH268" i="13"/>
  <c r="AH268" i="12"/>
  <c r="AU268" i="12"/>
  <c r="AU268" i="11"/>
  <c r="AH268" i="11"/>
  <c r="AV12" i="13"/>
  <c r="AI12" i="13"/>
  <c r="AV12" i="12"/>
  <c r="AI12" i="12"/>
  <c r="AV12" i="11"/>
  <c r="AI12" i="11"/>
  <c r="AV84" i="13"/>
  <c r="AI84" i="13"/>
  <c r="AV84" i="12"/>
  <c r="AI84" i="12"/>
  <c r="AV84" i="11"/>
  <c r="AI84" i="11"/>
  <c r="AV156" i="13"/>
  <c r="AI156" i="13"/>
  <c r="AI156" i="12"/>
  <c r="AV156" i="12"/>
  <c r="AV156" i="11"/>
  <c r="AI156" i="11"/>
  <c r="AI228" i="13"/>
  <c r="AV228" i="13"/>
  <c r="AV228" i="12"/>
  <c r="AI228" i="12"/>
  <c r="AV228" i="11"/>
  <c r="AI228" i="11"/>
  <c r="AW104" i="13"/>
  <c r="AJ104" i="13"/>
  <c r="AJ104" i="12"/>
  <c r="AW104" i="12"/>
  <c r="AW104" i="11"/>
  <c r="AJ104" i="11"/>
  <c r="AW176" i="13"/>
  <c r="AJ176" i="13"/>
  <c r="AJ176" i="12"/>
  <c r="AW176" i="12"/>
  <c r="AW176" i="11"/>
  <c r="AJ176" i="11"/>
  <c r="AJ248" i="13"/>
  <c r="AW248" i="13"/>
  <c r="AW248" i="12"/>
  <c r="AJ248" i="12"/>
  <c r="AW248" i="11"/>
  <c r="AJ248" i="11"/>
  <c r="AW320" i="13"/>
  <c r="AJ320" i="13"/>
  <c r="AJ320" i="12"/>
  <c r="AW320" i="12"/>
  <c r="AW320" i="11"/>
  <c r="AJ320" i="11"/>
  <c r="AX64" i="13"/>
  <c r="AK64" i="13"/>
  <c r="AK64" i="12"/>
  <c r="AX64" i="12"/>
  <c r="AX64" i="11"/>
  <c r="AK64" i="11"/>
  <c r="AX196" i="13"/>
  <c r="AK196" i="13"/>
  <c r="AK196" i="12"/>
  <c r="AX196" i="12"/>
  <c r="AX196" i="11"/>
  <c r="AK196" i="11"/>
  <c r="AK268" i="13"/>
  <c r="AX268" i="13"/>
  <c r="AX268" i="12"/>
  <c r="AK268" i="12"/>
  <c r="AX268" i="11"/>
  <c r="AK268" i="11"/>
  <c r="AY12" i="13"/>
  <c r="AL12" i="13"/>
  <c r="AL12" i="12"/>
  <c r="AY12" i="11"/>
  <c r="AY12" i="12"/>
  <c r="AL12" i="11"/>
  <c r="AY216" i="13"/>
  <c r="AL216" i="13"/>
  <c r="AY216" i="12"/>
  <c r="AL216" i="12"/>
  <c r="AY216" i="11"/>
  <c r="AL216" i="11"/>
  <c r="AY288" i="13"/>
  <c r="AL288" i="13"/>
  <c r="AL288" i="12"/>
  <c r="AY288" i="12"/>
  <c r="AY288" i="11"/>
  <c r="AL288" i="11"/>
  <c r="BA196" i="13"/>
  <c r="AN196" i="13"/>
  <c r="AN196" i="12"/>
  <c r="BA196" i="12"/>
  <c r="BA196" i="11"/>
  <c r="AN196" i="11"/>
  <c r="BA268" i="13"/>
  <c r="AN268" i="13"/>
  <c r="AN268" i="12"/>
  <c r="BA268" i="12"/>
  <c r="BA268" i="11"/>
  <c r="AN268" i="11"/>
  <c r="BB12" i="13"/>
  <c r="AO12" i="13"/>
  <c r="BB12" i="11"/>
  <c r="BB12" i="12"/>
  <c r="AO12" i="12"/>
  <c r="AO12" i="11"/>
  <c r="BB84" i="13"/>
  <c r="AO84" i="13"/>
  <c r="BB84" i="12"/>
  <c r="AO84" i="12"/>
  <c r="BB84" i="11"/>
  <c r="AO84" i="11"/>
  <c r="BB156" i="13"/>
  <c r="AO156" i="13"/>
  <c r="AO156" i="12"/>
  <c r="BB156" i="12"/>
  <c r="BB156" i="11"/>
  <c r="AO156" i="11"/>
  <c r="AO228" i="13"/>
  <c r="BB228" i="13"/>
  <c r="AO228" i="12"/>
  <c r="BB228" i="12"/>
  <c r="BB228" i="11"/>
  <c r="AO228" i="11"/>
  <c r="AO300" i="13"/>
  <c r="BB300" i="13"/>
  <c r="BB300" i="12"/>
  <c r="AO300" i="12"/>
  <c r="BB300" i="11"/>
  <c r="AO300" i="11"/>
  <c r="BC44" i="13"/>
  <c r="AP44" i="13"/>
  <c r="AP44" i="12"/>
  <c r="BC44" i="12"/>
  <c r="BC44" i="11"/>
  <c r="AP44" i="11"/>
  <c r="BC116" i="13"/>
  <c r="AP116" i="13"/>
  <c r="AP116" i="12"/>
  <c r="BC116" i="12"/>
  <c r="BC116" i="11"/>
  <c r="AP116" i="11"/>
  <c r="AP188" i="13"/>
  <c r="BC188" i="13"/>
  <c r="AP188" i="12"/>
  <c r="BC188" i="12"/>
  <c r="BC188" i="11"/>
  <c r="AP188" i="11"/>
  <c r="BC260" i="13"/>
  <c r="AP260" i="13"/>
  <c r="BC260" i="12"/>
  <c r="AP260" i="12"/>
  <c r="BC260" i="11"/>
  <c r="AP260" i="11"/>
  <c r="AQ21" i="13"/>
  <c r="AD21" i="13"/>
  <c r="AQ21" i="12"/>
  <c r="AD21" i="12"/>
  <c r="AQ21" i="11"/>
  <c r="AD21" i="11"/>
  <c r="AD69" i="13"/>
  <c r="AQ69" i="13"/>
  <c r="AD69" i="12"/>
  <c r="AQ69" i="12"/>
  <c r="AD69" i="11"/>
  <c r="AQ69" i="11"/>
  <c r="AQ117" i="13"/>
  <c r="AD117" i="13"/>
  <c r="AQ117" i="12"/>
  <c r="AD117" i="12"/>
  <c r="AD117" i="11"/>
  <c r="AQ117" i="11"/>
  <c r="AD165" i="13"/>
  <c r="AQ165" i="13"/>
  <c r="AQ165" i="12"/>
  <c r="AD165" i="12"/>
  <c r="AQ165" i="11"/>
  <c r="AD165" i="11"/>
  <c r="AD213" i="13"/>
  <c r="AQ213" i="13"/>
  <c r="AQ213" i="12"/>
  <c r="AD213" i="12"/>
  <c r="AD213" i="11"/>
  <c r="AQ213" i="11"/>
  <c r="AQ261" i="13"/>
  <c r="AD261" i="13"/>
  <c r="AQ261" i="12"/>
  <c r="AD261" i="12"/>
  <c r="AQ261" i="11"/>
  <c r="AD261" i="11"/>
  <c r="AQ309" i="13"/>
  <c r="AD309" i="13"/>
  <c r="AD309" i="12"/>
  <c r="AQ309" i="12"/>
  <c r="AQ309" i="11"/>
  <c r="AD309" i="11"/>
  <c r="AE29" i="13"/>
  <c r="AR29" i="13"/>
  <c r="AR29" i="12"/>
  <c r="AE29" i="12"/>
  <c r="AR29" i="11"/>
  <c r="AE29" i="11"/>
  <c r="AR197" i="13"/>
  <c r="AE197" i="13"/>
  <c r="AE197" i="12"/>
  <c r="AR197" i="12"/>
  <c r="AR197" i="11"/>
  <c r="AE197" i="11"/>
  <c r="AR257" i="13"/>
  <c r="AE257" i="13"/>
  <c r="AR257" i="12"/>
  <c r="AE257" i="12"/>
  <c r="AR257" i="11"/>
  <c r="AE257" i="11"/>
  <c r="AS109" i="13"/>
  <c r="AF109" i="13"/>
  <c r="AF109" i="12"/>
  <c r="AS109" i="12"/>
  <c r="AS109" i="11"/>
  <c r="AF109" i="11"/>
  <c r="AS241" i="13"/>
  <c r="AF241" i="13"/>
  <c r="AF241" i="12"/>
  <c r="AS241" i="12"/>
  <c r="AS241" i="11"/>
  <c r="AF241" i="11"/>
  <c r="AT177" i="13"/>
  <c r="AG177" i="13"/>
  <c r="AG177" i="12"/>
  <c r="AT177" i="12"/>
  <c r="AT177" i="11"/>
  <c r="AG177" i="11"/>
  <c r="AT237" i="13"/>
  <c r="AG237" i="13"/>
  <c r="AG237" i="12"/>
  <c r="AT237" i="12"/>
  <c r="AT237" i="11"/>
  <c r="AG237" i="11"/>
  <c r="AU113" i="13"/>
  <c r="AH113" i="13"/>
  <c r="AU113" i="12"/>
  <c r="AH113" i="12"/>
  <c r="AH113" i="11"/>
  <c r="AU113" i="11"/>
  <c r="AU173" i="13"/>
  <c r="AH173" i="13"/>
  <c r="AU173" i="12"/>
  <c r="AH173" i="12"/>
  <c r="AH173" i="11"/>
  <c r="AU173" i="11"/>
  <c r="AU305" i="13"/>
  <c r="AH305" i="13"/>
  <c r="AU305" i="12"/>
  <c r="AH305" i="12"/>
  <c r="AU305" i="11"/>
  <c r="AH305" i="11"/>
  <c r="AV49" i="13"/>
  <c r="AI49" i="13"/>
  <c r="AI49" i="12"/>
  <c r="AV49" i="12"/>
  <c r="AV49" i="11"/>
  <c r="AI49" i="11"/>
  <c r="AI181" i="13"/>
  <c r="AV181" i="13"/>
  <c r="AI181" i="12"/>
  <c r="AV181" i="12"/>
  <c r="AV181" i="11"/>
  <c r="AI181" i="11"/>
  <c r="AV253" i="13"/>
  <c r="AI253" i="13"/>
  <c r="AV253" i="12"/>
  <c r="AI253" i="12"/>
  <c r="AV253" i="11"/>
  <c r="AI253" i="11"/>
  <c r="AW201" i="13"/>
  <c r="AJ201" i="13"/>
  <c r="AJ201" i="12"/>
  <c r="AW201" i="12"/>
  <c r="AW201" i="11"/>
  <c r="AJ201" i="11"/>
  <c r="AW273" i="13"/>
  <c r="AJ273" i="13"/>
  <c r="AJ273" i="12"/>
  <c r="AW273" i="12"/>
  <c r="AW273" i="11"/>
  <c r="AJ273" i="11"/>
  <c r="AX17" i="13"/>
  <c r="AK17" i="13"/>
  <c r="AX17" i="12"/>
  <c r="AX17" i="11"/>
  <c r="AK17" i="12"/>
  <c r="AK17" i="11"/>
  <c r="AX89" i="13"/>
  <c r="AK89" i="13"/>
  <c r="AK89" i="12"/>
  <c r="AX89" i="12"/>
  <c r="AX89" i="11"/>
  <c r="AK89" i="11"/>
  <c r="AX161" i="13"/>
  <c r="AK161" i="13"/>
  <c r="AX161" i="12"/>
  <c r="AK161" i="12"/>
  <c r="AX161" i="11"/>
  <c r="AK161" i="11"/>
  <c r="AX233" i="13"/>
  <c r="AK233" i="13"/>
  <c r="AK233" i="12"/>
  <c r="AX233" i="12"/>
  <c r="AX233" i="11"/>
  <c r="AK233" i="11"/>
  <c r="AF62" i="13"/>
  <c r="AS62" i="13"/>
  <c r="AS62" i="12"/>
  <c r="AF62" i="12"/>
  <c r="AS62" i="11"/>
  <c r="AF62" i="11"/>
  <c r="AS314" i="13"/>
  <c r="AF314" i="13"/>
  <c r="AF314" i="12"/>
  <c r="AS314" i="12"/>
  <c r="AS314" i="11"/>
  <c r="AF314" i="11"/>
  <c r="AT58" i="13"/>
  <c r="AG58" i="13"/>
  <c r="AT58" i="12"/>
  <c r="AT58" i="11"/>
  <c r="AG58" i="12"/>
  <c r="AG58" i="11"/>
  <c r="AT130" i="13"/>
  <c r="AG130" i="13"/>
  <c r="AT130" i="12"/>
  <c r="AG130" i="12"/>
  <c r="AT130" i="11"/>
  <c r="AG130" i="11"/>
  <c r="AG202" i="13"/>
  <c r="AT202" i="13"/>
  <c r="AG202" i="12"/>
  <c r="AT202" i="12"/>
  <c r="AT202" i="11"/>
  <c r="AG202" i="11"/>
  <c r="AU126" i="13"/>
  <c r="AH126" i="13"/>
  <c r="AU126" i="12"/>
  <c r="AH126" i="12"/>
  <c r="AU126" i="11"/>
  <c r="AH126" i="11"/>
  <c r="AW22" i="13"/>
  <c r="AJ22" i="13"/>
  <c r="AW22" i="12"/>
  <c r="AJ22" i="12"/>
  <c r="AW22" i="11"/>
  <c r="AJ22" i="11"/>
  <c r="AW94" i="13"/>
  <c r="AJ94" i="13"/>
  <c r="AJ94" i="12"/>
  <c r="AW94" i="12"/>
  <c r="AW94" i="11"/>
  <c r="AJ94" i="11"/>
  <c r="AW154" i="13"/>
  <c r="AJ154" i="13"/>
  <c r="AJ154" i="12"/>
  <c r="AW154" i="12"/>
  <c r="AW154" i="11"/>
  <c r="AJ154" i="11"/>
  <c r="AW226" i="13"/>
  <c r="AJ226" i="13"/>
  <c r="AJ226" i="12"/>
  <c r="AW226" i="12"/>
  <c r="AW226" i="11"/>
  <c r="AJ226" i="11"/>
  <c r="AW298" i="13"/>
  <c r="AJ298" i="13"/>
  <c r="AJ298" i="12"/>
  <c r="AW298" i="12"/>
  <c r="AW298" i="11"/>
  <c r="AJ298" i="11"/>
  <c r="AX42" i="13"/>
  <c r="AK42" i="13"/>
  <c r="AK42" i="12"/>
  <c r="AX42" i="12"/>
  <c r="AX42" i="11"/>
  <c r="AK42" i="11"/>
  <c r="AX114" i="13"/>
  <c r="AK114" i="13"/>
  <c r="AX114" i="12"/>
  <c r="AK114" i="12"/>
  <c r="AX114" i="11"/>
  <c r="AK114" i="11"/>
  <c r="AK186" i="13"/>
  <c r="AX186" i="13"/>
  <c r="AK186" i="12"/>
  <c r="AX186" i="12"/>
  <c r="AX186" i="11"/>
  <c r="AK186" i="11"/>
  <c r="AY266" i="13"/>
  <c r="AL266" i="13"/>
  <c r="AL266" i="12"/>
  <c r="AY266" i="12"/>
  <c r="AY266" i="11"/>
  <c r="AL266" i="11"/>
  <c r="AZ10" i="13"/>
  <c r="AM10" i="13"/>
  <c r="AZ10" i="12"/>
  <c r="AM10" i="12"/>
  <c r="AZ10" i="11"/>
  <c r="AM10" i="11"/>
  <c r="AZ82" i="13"/>
  <c r="AM82" i="13"/>
  <c r="AZ82" i="12"/>
  <c r="AM82" i="12"/>
  <c r="AZ82" i="11"/>
  <c r="AM82" i="11"/>
  <c r="AZ154" i="13"/>
  <c r="AM154" i="13"/>
  <c r="AM154" i="12"/>
  <c r="AZ154" i="12"/>
  <c r="AZ154" i="11"/>
  <c r="AM154" i="11"/>
  <c r="AZ226" i="13"/>
  <c r="AM226" i="13"/>
  <c r="AZ226" i="12"/>
  <c r="AM226" i="12"/>
  <c r="AZ226" i="11"/>
  <c r="AM226" i="11"/>
  <c r="AZ298" i="13"/>
  <c r="AM298" i="13"/>
  <c r="AZ298" i="12"/>
  <c r="AM298" i="12"/>
  <c r="AZ298" i="11"/>
  <c r="AM298" i="11"/>
  <c r="AN42" i="13"/>
  <c r="BA42" i="13"/>
  <c r="BA42" i="12"/>
  <c r="AN42" i="12"/>
  <c r="BA42" i="11"/>
  <c r="AN42" i="11"/>
  <c r="AN114" i="13"/>
  <c r="BA114" i="13"/>
  <c r="AN114" i="12"/>
  <c r="BA114" i="12"/>
  <c r="BA114" i="11"/>
  <c r="AN114" i="11"/>
  <c r="AN186" i="13"/>
  <c r="BA186" i="13"/>
  <c r="AN186" i="12"/>
  <c r="BA186" i="12"/>
  <c r="BA186" i="11"/>
  <c r="AN186" i="11"/>
  <c r="BA258" i="13"/>
  <c r="AN258" i="13"/>
  <c r="BA258" i="12"/>
  <c r="AN258" i="12"/>
  <c r="BA258" i="11"/>
  <c r="AN258" i="11"/>
  <c r="Y322" i="13"/>
  <c r="L322" i="13"/>
  <c r="L322" i="12"/>
  <c r="Y322" i="12"/>
  <c r="Y322" i="11"/>
  <c r="L322" i="11"/>
  <c r="AC331" i="13"/>
  <c r="P331" i="13"/>
  <c r="AC331" i="12"/>
  <c r="P331" i="12"/>
  <c r="AC331" i="11"/>
  <c r="P331" i="11"/>
  <c r="AE139" i="13"/>
  <c r="AR139" i="13"/>
  <c r="AE139" i="12"/>
  <c r="AR139" i="12"/>
  <c r="AR139" i="11"/>
  <c r="AE139" i="11"/>
  <c r="AR187" i="13"/>
  <c r="AE187" i="13"/>
  <c r="AE187" i="12"/>
  <c r="AR187" i="12"/>
  <c r="AR187" i="11"/>
  <c r="AE187" i="11"/>
  <c r="AF243" i="13"/>
  <c r="AS243" i="13"/>
  <c r="AF243" i="12"/>
  <c r="AS243" i="12"/>
  <c r="AS243" i="11"/>
  <c r="AF243" i="11"/>
  <c r="AG167" i="13"/>
  <c r="AT167" i="13"/>
  <c r="AT167" i="12"/>
  <c r="AG167" i="12"/>
  <c r="AT167" i="11"/>
  <c r="AG167" i="11"/>
  <c r="AU31" i="13"/>
  <c r="AH31" i="13"/>
  <c r="AU31" i="12"/>
  <c r="AH31" i="12"/>
  <c r="AU31" i="11"/>
  <c r="AH31" i="11"/>
  <c r="AU163" i="13"/>
  <c r="AH163" i="13"/>
  <c r="AU163" i="12"/>
  <c r="AH163" i="12"/>
  <c r="AU163" i="11"/>
  <c r="AH163" i="11"/>
  <c r="AU223" i="13"/>
  <c r="AH223" i="13"/>
  <c r="AU223" i="12"/>
  <c r="AH223" i="12"/>
  <c r="AU223" i="11"/>
  <c r="AH223" i="11"/>
  <c r="AU295" i="13"/>
  <c r="AH295" i="13"/>
  <c r="AU295" i="12"/>
  <c r="AH295" i="12"/>
  <c r="AU295" i="11"/>
  <c r="AH295" i="11"/>
  <c r="AV39" i="13"/>
  <c r="AI39" i="13"/>
  <c r="AV39" i="12"/>
  <c r="AI39" i="12"/>
  <c r="AV39" i="11"/>
  <c r="AI39" i="11"/>
  <c r="AV303" i="13"/>
  <c r="AI303" i="13"/>
  <c r="AV303" i="12"/>
  <c r="AI303" i="12"/>
  <c r="AV303" i="11"/>
  <c r="AI303" i="11"/>
  <c r="AW47" i="13"/>
  <c r="AJ47" i="13"/>
  <c r="AJ47" i="12"/>
  <c r="AW47" i="12"/>
  <c r="AW47" i="11"/>
  <c r="AJ47" i="11"/>
  <c r="AJ251" i="13"/>
  <c r="AW251" i="13"/>
  <c r="AW251" i="12"/>
  <c r="AJ251" i="12"/>
  <c r="AW251" i="11"/>
  <c r="AJ251" i="11"/>
  <c r="AW323" i="13"/>
  <c r="AJ323" i="13"/>
  <c r="AJ323" i="12"/>
  <c r="AW323" i="12"/>
  <c r="AW323" i="11"/>
  <c r="AJ323" i="11"/>
  <c r="AX67" i="13"/>
  <c r="AK67" i="13"/>
  <c r="AK67" i="12"/>
  <c r="AX67" i="12"/>
  <c r="AX67" i="11"/>
  <c r="AK67" i="11"/>
  <c r="AK139" i="13"/>
  <c r="AX139" i="13"/>
  <c r="AX139" i="12"/>
  <c r="AK139" i="12"/>
  <c r="AX139" i="11"/>
  <c r="AK139" i="11"/>
  <c r="AX271" i="13"/>
  <c r="AK271" i="13"/>
  <c r="AK271" i="12"/>
  <c r="AX271" i="12"/>
  <c r="AX271" i="11"/>
  <c r="AK271" i="11"/>
  <c r="AY15" i="13"/>
  <c r="AL15" i="13"/>
  <c r="AY15" i="11"/>
  <c r="AY15" i="12"/>
  <c r="AL15" i="12"/>
  <c r="AL15" i="11"/>
  <c r="AY87" i="13"/>
  <c r="AL87" i="13"/>
  <c r="AY87" i="12"/>
  <c r="AL87" i="12"/>
  <c r="AY87" i="11"/>
  <c r="AL87" i="11"/>
  <c r="AY159" i="13"/>
  <c r="AL159" i="13"/>
  <c r="AL159" i="12"/>
  <c r="AY159" i="12"/>
  <c r="AY159" i="11"/>
  <c r="AL159" i="11"/>
  <c r="AL231" i="13"/>
  <c r="AY231" i="13"/>
  <c r="AY231" i="12"/>
  <c r="AL231" i="12"/>
  <c r="AY231" i="11"/>
  <c r="AL231" i="11"/>
  <c r="AY303" i="13"/>
  <c r="AL303" i="13"/>
  <c r="AY303" i="12"/>
  <c r="AL303" i="12"/>
  <c r="AY303" i="11"/>
  <c r="AL303" i="11"/>
  <c r="AZ47" i="13"/>
  <c r="AM47" i="13"/>
  <c r="AZ47" i="12"/>
  <c r="AM47" i="12"/>
  <c r="AZ47" i="11"/>
  <c r="AM47" i="11"/>
  <c r="AZ119" i="13"/>
  <c r="AM119" i="13"/>
  <c r="AM119" i="12"/>
  <c r="AZ119" i="12"/>
  <c r="AZ119" i="11"/>
  <c r="AM119" i="11"/>
  <c r="AZ191" i="13"/>
  <c r="AM191" i="13"/>
  <c r="AM191" i="12"/>
  <c r="AZ191" i="12"/>
  <c r="AZ191" i="11"/>
  <c r="AM191" i="11"/>
  <c r="AZ263" i="13"/>
  <c r="AM263" i="13"/>
  <c r="AZ263" i="12"/>
  <c r="AM263" i="12"/>
  <c r="AZ263" i="11"/>
  <c r="AM263" i="11"/>
  <c r="AR128" i="13"/>
  <c r="AE128" i="13"/>
  <c r="AR128" i="12"/>
  <c r="AE128" i="12"/>
  <c r="AE128" i="11"/>
  <c r="AR128" i="11"/>
  <c r="AE188" i="13"/>
  <c r="AR188" i="13"/>
  <c r="AE188" i="12"/>
  <c r="AR188" i="12"/>
  <c r="AE188" i="11"/>
  <c r="AR188" i="11"/>
  <c r="AR236" i="13"/>
  <c r="AE236" i="13"/>
  <c r="AE236" i="12"/>
  <c r="AR236" i="12"/>
  <c r="AR236" i="11"/>
  <c r="AE236" i="11"/>
  <c r="AS88" i="13"/>
  <c r="AF88" i="13"/>
  <c r="AF88" i="12"/>
  <c r="AS88" i="12"/>
  <c r="AS88" i="11"/>
  <c r="AF88" i="11"/>
  <c r="AS148" i="13"/>
  <c r="AF148" i="13"/>
  <c r="AS148" i="12"/>
  <c r="AF148" i="12"/>
  <c r="AS148" i="11"/>
  <c r="AF148" i="11"/>
  <c r="AS268" i="13"/>
  <c r="AF268" i="13"/>
  <c r="AF268" i="12"/>
  <c r="AS268" i="12"/>
  <c r="AS268" i="11"/>
  <c r="AF268" i="11"/>
  <c r="AS328" i="13"/>
  <c r="AF328" i="13"/>
  <c r="AS328" i="12"/>
  <c r="AF328" i="12"/>
  <c r="AS328" i="11"/>
  <c r="AF328" i="11"/>
  <c r="AT192" i="13"/>
  <c r="AG192" i="13"/>
  <c r="AG192" i="12"/>
  <c r="AT192" i="12"/>
  <c r="AT192" i="11"/>
  <c r="AG192" i="11"/>
  <c r="AT264" i="13"/>
  <c r="AG264" i="13"/>
  <c r="AT264" i="12"/>
  <c r="AG264" i="12"/>
  <c r="AT264" i="11"/>
  <c r="AG264" i="11"/>
  <c r="AT324" i="13"/>
  <c r="AG324" i="13"/>
  <c r="AG324" i="12"/>
  <c r="AT324" i="12"/>
  <c r="AT324" i="11"/>
  <c r="AG324" i="11"/>
  <c r="AU128" i="13"/>
  <c r="AH128" i="13"/>
  <c r="AU128" i="12"/>
  <c r="AH128" i="12"/>
  <c r="AU128" i="11"/>
  <c r="AH128" i="11"/>
  <c r="AU260" i="13"/>
  <c r="AH260" i="13"/>
  <c r="AU260" i="12"/>
  <c r="AH260" i="12"/>
  <c r="AU260" i="11"/>
  <c r="AH260" i="11"/>
  <c r="AU320" i="13"/>
  <c r="AH320" i="13"/>
  <c r="AU320" i="12"/>
  <c r="AH320" i="12"/>
  <c r="AU320" i="11"/>
  <c r="AH320" i="11"/>
  <c r="AV124" i="13"/>
  <c r="AI124" i="13"/>
  <c r="AV124" i="12"/>
  <c r="AI124" i="12"/>
  <c r="AI124" i="11"/>
  <c r="AV124" i="11"/>
  <c r="AV256" i="13"/>
  <c r="AI256" i="13"/>
  <c r="AV256" i="12"/>
  <c r="AI256" i="12"/>
  <c r="AV256" i="11"/>
  <c r="AI256" i="11"/>
  <c r="AK164" i="13"/>
  <c r="AX164" i="13"/>
  <c r="AX164" i="12"/>
  <c r="AK164" i="12"/>
  <c r="AX164" i="11"/>
  <c r="AK164" i="11"/>
  <c r="AX236" i="13"/>
  <c r="AK236" i="13"/>
  <c r="AK236" i="12"/>
  <c r="AX236" i="12"/>
  <c r="AX236" i="11"/>
  <c r="AK236" i="11"/>
  <c r="AY184" i="13"/>
  <c r="AL184" i="13"/>
  <c r="AL184" i="12"/>
  <c r="AY184" i="12"/>
  <c r="AY184" i="11"/>
  <c r="AL184" i="11"/>
  <c r="AY256" i="13"/>
  <c r="AL256" i="13"/>
  <c r="AY256" i="12"/>
  <c r="AL256" i="12"/>
  <c r="AY256" i="11"/>
  <c r="AL256" i="11"/>
  <c r="AZ276" i="13"/>
  <c r="AM276" i="13"/>
  <c r="AM276" i="12"/>
  <c r="AZ276" i="12"/>
  <c r="AZ276" i="11"/>
  <c r="AM276" i="11"/>
  <c r="BA20" i="13"/>
  <c r="AN20" i="13"/>
  <c r="BA20" i="12"/>
  <c r="AN20" i="12"/>
  <c r="BA20" i="11"/>
  <c r="AN20" i="11"/>
  <c r="AP144" i="13"/>
  <c r="BC144" i="13"/>
  <c r="AP144" i="12"/>
  <c r="BC144" i="12"/>
  <c r="BC144" i="11"/>
  <c r="AP144" i="11"/>
  <c r="BC216" i="13"/>
  <c r="AP216" i="13"/>
  <c r="BC216" i="12"/>
  <c r="AP216" i="12"/>
  <c r="BC216" i="11"/>
  <c r="AP216" i="11"/>
  <c r="BC288" i="13"/>
  <c r="AP288" i="13"/>
  <c r="BC288" i="12"/>
  <c r="AP288" i="12"/>
  <c r="BC288" i="11"/>
  <c r="AP288" i="11"/>
  <c r="AA321" i="13"/>
  <c r="N321" i="13"/>
  <c r="N321" i="12"/>
  <c r="AA321" i="12"/>
  <c r="AA321" i="11"/>
  <c r="N321" i="11"/>
  <c r="AD37" i="13"/>
  <c r="AQ37" i="13"/>
  <c r="AQ37" i="12"/>
  <c r="AD37" i="12"/>
  <c r="AQ37" i="11"/>
  <c r="AD37" i="11"/>
  <c r="AQ85" i="13"/>
  <c r="AD85" i="13"/>
  <c r="AQ85" i="12"/>
  <c r="AD85" i="12"/>
  <c r="AQ85" i="11"/>
  <c r="AD85" i="11"/>
  <c r="AQ133" i="13"/>
  <c r="AD133" i="13"/>
  <c r="AQ133" i="12"/>
  <c r="AD133" i="12"/>
  <c r="AQ133" i="11"/>
  <c r="AD133" i="11"/>
  <c r="AQ181" i="13"/>
  <c r="AD181" i="13"/>
  <c r="AQ181" i="12"/>
  <c r="AD181" i="12"/>
  <c r="AQ181" i="11"/>
  <c r="AD181" i="11"/>
  <c r="AD229" i="13"/>
  <c r="AQ229" i="13"/>
  <c r="AQ229" i="12"/>
  <c r="AD229" i="12"/>
  <c r="AQ229" i="11"/>
  <c r="AD229" i="11"/>
  <c r="AQ277" i="13"/>
  <c r="AD277" i="13"/>
  <c r="AD277" i="12"/>
  <c r="AQ277" i="12"/>
  <c r="AQ277" i="11"/>
  <c r="AD277" i="11"/>
  <c r="AQ325" i="13"/>
  <c r="AD325" i="13"/>
  <c r="AQ325" i="12"/>
  <c r="AD325" i="12"/>
  <c r="AQ325" i="11"/>
  <c r="AD325" i="11"/>
  <c r="AE57" i="13"/>
  <c r="AR57" i="13"/>
  <c r="AR57" i="12"/>
  <c r="AE57" i="12"/>
  <c r="AR57" i="11"/>
  <c r="AE57" i="11"/>
  <c r="AE165" i="13"/>
  <c r="AR165" i="13"/>
  <c r="AR165" i="12"/>
  <c r="AE165" i="12"/>
  <c r="AR165" i="11"/>
  <c r="AE165" i="11"/>
  <c r="AR237" i="13"/>
  <c r="AE237" i="13"/>
  <c r="AE237" i="12"/>
  <c r="AR237" i="12"/>
  <c r="AR237" i="11"/>
  <c r="AE237" i="11"/>
  <c r="AR285" i="13"/>
  <c r="AE285" i="13"/>
  <c r="AE285" i="12"/>
  <c r="AR285" i="12"/>
  <c r="AR285" i="11"/>
  <c r="AE285" i="11"/>
  <c r="AF209" i="13"/>
  <c r="AS209" i="13"/>
  <c r="AS209" i="12"/>
  <c r="AF209" i="12"/>
  <c r="AS209" i="11"/>
  <c r="AF209" i="11"/>
  <c r="AT133" i="13"/>
  <c r="AG133" i="13"/>
  <c r="AT133" i="12"/>
  <c r="AG133" i="12"/>
  <c r="AT133" i="11"/>
  <c r="AG133" i="11"/>
  <c r="AT265" i="13"/>
  <c r="AG265" i="13"/>
  <c r="AG265" i="12"/>
  <c r="AT265" i="12"/>
  <c r="AT265" i="11"/>
  <c r="AG265" i="11"/>
  <c r="AT325" i="13"/>
  <c r="AG325" i="13"/>
  <c r="AT325" i="12"/>
  <c r="AG325" i="12"/>
  <c r="AT325" i="11"/>
  <c r="AG325" i="11"/>
  <c r="AH69" i="13"/>
  <c r="AU69" i="13"/>
  <c r="AH69" i="12"/>
  <c r="AU69" i="12"/>
  <c r="AU69" i="11"/>
  <c r="AH69" i="11"/>
  <c r="AU261" i="13"/>
  <c r="AH261" i="13"/>
  <c r="AH261" i="12"/>
  <c r="AU261" i="12"/>
  <c r="AU261" i="11"/>
  <c r="AH261" i="11"/>
  <c r="AV329" i="13"/>
  <c r="AI329" i="13"/>
  <c r="AV329" i="12"/>
  <c r="AI329" i="12"/>
  <c r="AV329" i="11"/>
  <c r="AI329" i="11"/>
  <c r="AW73" i="13"/>
  <c r="AJ73" i="13"/>
  <c r="AJ73" i="12"/>
  <c r="AW73" i="12"/>
  <c r="AW73" i="11"/>
  <c r="AJ73" i="11"/>
  <c r="AX93" i="13"/>
  <c r="AK93" i="13"/>
  <c r="AK93" i="12"/>
  <c r="AX93" i="12"/>
  <c r="AX93" i="11"/>
  <c r="AK93" i="11"/>
  <c r="AK165" i="13"/>
  <c r="AX165" i="13"/>
  <c r="AX165" i="12"/>
  <c r="AK165" i="12"/>
  <c r="AX165" i="11"/>
  <c r="AK165" i="11"/>
  <c r="AY101" i="13"/>
  <c r="AL101" i="13"/>
  <c r="AL101" i="12"/>
  <c r="AY101" i="12"/>
  <c r="AY101" i="11"/>
  <c r="AL101" i="11"/>
  <c r="AY173" i="13"/>
  <c r="AL173" i="13"/>
  <c r="AL173" i="12"/>
  <c r="AY173" i="12"/>
  <c r="AY173" i="11"/>
  <c r="AL173" i="11"/>
  <c r="AY245" i="13"/>
  <c r="AL245" i="13"/>
  <c r="AY245" i="12"/>
  <c r="AL245" i="12"/>
  <c r="AY245" i="11"/>
  <c r="AL245" i="11"/>
  <c r="AY317" i="13"/>
  <c r="AL317" i="13"/>
  <c r="AY317" i="12"/>
  <c r="AL317" i="12"/>
  <c r="AY317" i="11"/>
  <c r="AL317" i="11"/>
  <c r="AM61" i="13"/>
  <c r="AZ61" i="13"/>
  <c r="AZ61" i="12"/>
  <c r="AM61" i="12"/>
  <c r="AZ61" i="11"/>
  <c r="AM61" i="11"/>
  <c r="AM133" i="13"/>
  <c r="AZ133" i="13"/>
  <c r="AZ133" i="12"/>
  <c r="AM133" i="12"/>
  <c r="AZ133" i="11"/>
  <c r="AM133" i="11"/>
  <c r="AM205" i="13"/>
  <c r="AZ205" i="13"/>
  <c r="AZ205" i="12"/>
  <c r="AM205" i="12"/>
  <c r="AZ205" i="11"/>
  <c r="AM205" i="11"/>
  <c r="AZ277" i="13"/>
  <c r="AM277" i="13"/>
  <c r="AM277" i="12"/>
  <c r="AZ277" i="12"/>
  <c r="AZ277" i="11"/>
  <c r="AM277" i="11"/>
  <c r="AN21" i="13"/>
  <c r="BA21" i="13"/>
  <c r="BA21" i="12"/>
  <c r="AN21" i="12"/>
  <c r="BA21" i="11"/>
  <c r="AN21" i="11"/>
  <c r="BA153" i="13"/>
  <c r="AN153" i="13"/>
  <c r="AN153" i="12"/>
  <c r="BA153" i="12"/>
  <c r="BA153" i="11"/>
  <c r="AN153" i="11"/>
  <c r="BB317" i="13"/>
  <c r="AO317" i="13"/>
  <c r="AO317" i="12"/>
  <c r="BB317" i="12"/>
  <c r="BB317" i="11"/>
  <c r="AO317" i="11"/>
  <c r="BC61" i="13"/>
  <c r="AP61" i="13"/>
  <c r="AP61" i="12"/>
  <c r="BC61" i="11"/>
  <c r="AP61" i="11"/>
  <c r="BC61" i="12"/>
  <c r="BC133" i="13"/>
  <c r="AP133" i="13"/>
  <c r="BC133" i="12"/>
  <c r="AP133" i="12"/>
  <c r="BC133" i="11"/>
  <c r="AP133" i="11"/>
  <c r="AP205" i="13"/>
  <c r="BC205" i="13"/>
  <c r="BC205" i="12"/>
  <c r="AP205" i="12"/>
  <c r="BC205" i="11"/>
  <c r="AP205" i="11"/>
  <c r="BC277" i="13"/>
  <c r="AP277" i="13"/>
  <c r="AP277" i="12"/>
  <c r="BC277" i="12"/>
  <c r="BC277" i="11"/>
  <c r="AP277" i="11"/>
  <c r="AR142" i="13"/>
  <c r="AE142" i="13"/>
  <c r="AE142" i="12"/>
  <c r="AR142" i="12"/>
  <c r="AR142" i="11"/>
  <c r="AE142" i="11"/>
  <c r="AS114" i="13"/>
  <c r="AF114" i="13"/>
  <c r="AF114" i="12"/>
  <c r="AS114" i="12"/>
  <c r="AS114" i="11"/>
  <c r="AF114" i="11"/>
  <c r="AS174" i="13"/>
  <c r="AF174" i="13"/>
  <c r="AF174" i="12"/>
  <c r="AS174" i="12"/>
  <c r="AS174" i="11"/>
  <c r="AF174" i="11"/>
  <c r="AS234" i="13"/>
  <c r="AF234" i="13"/>
  <c r="AF234" i="12"/>
  <c r="AS234" i="12"/>
  <c r="AS234" i="11"/>
  <c r="AF234" i="11"/>
  <c r="AS294" i="13"/>
  <c r="AF294" i="13"/>
  <c r="AS294" i="12"/>
  <c r="AF294" i="12"/>
  <c r="AS294" i="11"/>
  <c r="AF294" i="11"/>
  <c r="AT38" i="13"/>
  <c r="AG38" i="13"/>
  <c r="AT38" i="12"/>
  <c r="AG38" i="12"/>
  <c r="AT38" i="11"/>
  <c r="AG38" i="11"/>
  <c r="AV6" i="13"/>
  <c r="AI6" i="13"/>
  <c r="AV6" i="11"/>
  <c r="AV6" i="12"/>
  <c r="AI6" i="12"/>
  <c r="AI6" i="11"/>
  <c r="AV78" i="13"/>
  <c r="AI78" i="13"/>
  <c r="AV78" i="12"/>
  <c r="AI78" i="12"/>
  <c r="AV78" i="11"/>
  <c r="AI78" i="11"/>
  <c r="AI210" i="13"/>
  <c r="AV210" i="13"/>
  <c r="AV210" i="12"/>
  <c r="AI210" i="12"/>
  <c r="AV210" i="11"/>
  <c r="AI210" i="11"/>
  <c r="AW14" i="13"/>
  <c r="AJ14" i="13"/>
  <c r="AJ14" i="12"/>
  <c r="AW14" i="11"/>
  <c r="AJ14" i="11"/>
  <c r="AW14" i="12"/>
  <c r="AW86" i="13"/>
  <c r="AJ86" i="13"/>
  <c r="AW86" i="12"/>
  <c r="AJ86" i="12"/>
  <c r="AW86" i="11"/>
  <c r="AJ86" i="11"/>
  <c r="AW218" i="13"/>
  <c r="AJ218" i="13"/>
  <c r="AW218" i="12"/>
  <c r="AJ218" i="12"/>
  <c r="AW218" i="11"/>
  <c r="AJ218" i="11"/>
  <c r="AW290" i="13"/>
  <c r="AJ290" i="13"/>
  <c r="AW290" i="12"/>
  <c r="AJ290" i="12"/>
  <c r="AW290" i="11"/>
  <c r="AJ290" i="11"/>
  <c r="AX34" i="13"/>
  <c r="AK34" i="13"/>
  <c r="AX34" i="12"/>
  <c r="AK34" i="12"/>
  <c r="AX34" i="11"/>
  <c r="AK34" i="11"/>
  <c r="AK106" i="13"/>
  <c r="AX106" i="13"/>
  <c r="AK106" i="12"/>
  <c r="AX106" i="12"/>
  <c r="AX106" i="11"/>
  <c r="AK106" i="11"/>
  <c r="AX178" i="13"/>
  <c r="AK178" i="13"/>
  <c r="AX178" i="12"/>
  <c r="AK178" i="12"/>
  <c r="AX178" i="11"/>
  <c r="AK178" i="11"/>
  <c r="AX250" i="13"/>
  <c r="AK250" i="13"/>
  <c r="AX250" i="12"/>
  <c r="AK250" i="12"/>
  <c r="AX250" i="11"/>
  <c r="AK250" i="11"/>
  <c r="AX322" i="13"/>
  <c r="AK322" i="13"/>
  <c r="AX322" i="12"/>
  <c r="AK322" i="12"/>
  <c r="AX322" i="11"/>
  <c r="AK322" i="11"/>
  <c r="AN106" i="13"/>
  <c r="BA106" i="13"/>
  <c r="AN106" i="12"/>
  <c r="BA106" i="12"/>
  <c r="BA106" i="11"/>
  <c r="AN106" i="11"/>
  <c r="BA178" i="13"/>
  <c r="AN178" i="13"/>
  <c r="AN178" i="12"/>
  <c r="BA178" i="12"/>
  <c r="BA178" i="11"/>
  <c r="AN178" i="11"/>
  <c r="BA310" i="13"/>
  <c r="AN310" i="13"/>
  <c r="AN310" i="12"/>
  <c r="BA310" i="12"/>
  <c r="BA310" i="11"/>
  <c r="AN310" i="11"/>
  <c r="BB54" i="13"/>
  <c r="AO54" i="13"/>
  <c r="AO54" i="12"/>
  <c r="BB54" i="12"/>
  <c r="BB54" i="11"/>
  <c r="AO54" i="11"/>
  <c r="BB126" i="13"/>
  <c r="AO126" i="13"/>
  <c r="BB126" i="12"/>
  <c r="AO126" i="12"/>
  <c r="BB126" i="11"/>
  <c r="AO126" i="11"/>
  <c r="BB198" i="13"/>
  <c r="AO198" i="13"/>
  <c r="BB198" i="12"/>
  <c r="AO198" i="12"/>
  <c r="BB198" i="11"/>
  <c r="AO198" i="11"/>
  <c r="BB270" i="13"/>
  <c r="AO270" i="13"/>
  <c r="BB270" i="12"/>
  <c r="AO270" i="12"/>
  <c r="BB270" i="11"/>
  <c r="AO270" i="11"/>
  <c r="BC14" i="13"/>
  <c r="AP14" i="13"/>
  <c r="BC14" i="12"/>
  <c r="AP14" i="12"/>
  <c r="BC14" i="11"/>
  <c r="AP14" i="11"/>
  <c r="BC86" i="13"/>
  <c r="AP86" i="13"/>
  <c r="BC86" i="12"/>
  <c r="AP86" i="12"/>
  <c r="BC86" i="11"/>
  <c r="AP86" i="11"/>
  <c r="BC158" i="13"/>
  <c r="AP158" i="13"/>
  <c r="AP158" i="12"/>
  <c r="BC158" i="12"/>
  <c r="BC158" i="11"/>
  <c r="AP158" i="11"/>
  <c r="AP230" i="13"/>
  <c r="BC230" i="13"/>
  <c r="AP230" i="12"/>
  <c r="BC230" i="12"/>
  <c r="BC230" i="11"/>
  <c r="AP230" i="11"/>
  <c r="BC302" i="13"/>
  <c r="AP302" i="13"/>
  <c r="BC302" i="12"/>
  <c r="AP302" i="12"/>
  <c r="BC302" i="11"/>
  <c r="AP302" i="11"/>
  <c r="AQ51" i="13"/>
  <c r="AD51" i="13"/>
  <c r="AD51" i="12"/>
  <c r="AQ51" i="12"/>
  <c r="AQ51" i="11"/>
  <c r="AD51" i="11"/>
  <c r="AD99" i="13"/>
  <c r="AQ99" i="13"/>
  <c r="AD99" i="12"/>
  <c r="AQ99" i="12"/>
  <c r="AQ99" i="11"/>
  <c r="AD99" i="11"/>
  <c r="AQ147" i="13"/>
  <c r="AD147" i="13"/>
  <c r="AD147" i="12"/>
  <c r="AQ147" i="12"/>
  <c r="AQ147" i="11"/>
  <c r="AD147" i="11"/>
  <c r="AQ195" i="13"/>
  <c r="AD195" i="13"/>
  <c r="AD195" i="12"/>
  <c r="AQ195" i="12"/>
  <c r="AQ195" i="11"/>
  <c r="AD195" i="11"/>
  <c r="AQ243" i="13"/>
  <c r="AD243" i="13"/>
  <c r="AD243" i="12"/>
  <c r="AQ243" i="12"/>
  <c r="AQ243" i="11"/>
  <c r="AD243" i="11"/>
  <c r="AQ291" i="13"/>
  <c r="AD291" i="13"/>
  <c r="AQ291" i="12"/>
  <c r="AD291" i="12"/>
  <c r="AQ291" i="11"/>
  <c r="AD291" i="11"/>
  <c r="AR11" i="13"/>
  <c r="AE11" i="13"/>
  <c r="AR11" i="12"/>
  <c r="AR11" i="11"/>
  <c r="AE11" i="12"/>
  <c r="AE11" i="11"/>
  <c r="AR59" i="13"/>
  <c r="AE59" i="13"/>
  <c r="AE59" i="12"/>
  <c r="AR59" i="12"/>
  <c r="AR59" i="11"/>
  <c r="AE59" i="11"/>
  <c r="AE263" i="13"/>
  <c r="AR263" i="13"/>
  <c r="AE263" i="12"/>
  <c r="AR263" i="12"/>
  <c r="AR263" i="11"/>
  <c r="AE263" i="11"/>
  <c r="AS127" i="13"/>
  <c r="AF127" i="13"/>
  <c r="AS127" i="12"/>
  <c r="AF127" i="12"/>
  <c r="AF127" i="11"/>
  <c r="AS127" i="11"/>
  <c r="AT51" i="13"/>
  <c r="AG51" i="13"/>
  <c r="AG51" i="12"/>
  <c r="AT51" i="11"/>
  <c r="AT51" i="12"/>
  <c r="AG51" i="11"/>
  <c r="AG183" i="13"/>
  <c r="AT183" i="13"/>
  <c r="AG183" i="12"/>
  <c r="AT183" i="12"/>
  <c r="AT183" i="11"/>
  <c r="AG183" i="11"/>
  <c r="AT255" i="13"/>
  <c r="AG255" i="13"/>
  <c r="AT255" i="12"/>
  <c r="AG255" i="12"/>
  <c r="AT255" i="11"/>
  <c r="AG255" i="11"/>
  <c r="AU203" i="13"/>
  <c r="AH203" i="13"/>
  <c r="AH203" i="12"/>
  <c r="AU203" i="12"/>
  <c r="AU203" i="11"/>
  <c r="AH203" i="11"/>
  <c r="AU275" i="13"/>
  <c r="AH275" i="13"/>
  <c r="AH275" i="12"/>
  <c r="AU275" i="12"/>
  <c r="AU275" i="11"/>
  <c r="AH275" i="11"/>
  <c r="AV19" i="13"/>
  <c r="AI19" i="13"/>
  <c r="AV19" i="12"/>
  <c r="AV19" i="11"/>
  <c r="AI19" i="12"/>
  <c r="AI19" i="11"/>
  <c r="AY7" i="13"/>
  <c r="AL7" i="13"/>
  <c r="AY7" i="12"/>
  <c r="AL7" i="12"/>
  <c r="AY7" i="11"/>
  <c r="AL7" i="11"/>
  <c r="AL79" i="13"/>
  <c r="AY79" i="13"/>
  <c r="AY79" i="12"/>
  <c r="AL79" i="12"/>
  <c r="AY79" i="11"/>
  <c r="AL79" i="11"/>
  <c r="AY151" i="13"/>
  <c r="AL151" i="13"/>
  <c r="AL151" i="12"/>
  <c r="AY151" i="12"/>
  <c r="AY151" i="11"/>
  <c r="AL151" i="11"/>
  <c r="AY223" i="13"/>
  <c r="AL223" i="13"/>
  <c r="AL223" i="12"/>
  <c r="AY223" i="12"/>
  <c r="AY223" i="11"/>
  <c r="AL223" i="11"/>
  <c r="AY295" i="13"/>
  <c r="AL295" i="13"/>
  <c r="AY295" i="12"/>
  <c r="AL295" i="12"/>
  <c r="AY295" i="11"/>
  <c r="AL295" i="11"/>
  <c r="BA131" i="13"/>
  <c r="AN131" i="13"/>
  <c r="BA131" i="12"/>
  <c r="AN131" i="12"/>
  <c r="BA131" i="11"/>
  <c r="AN131" i="11"/>
  <c r="BA203" i="13"/>
  <c r="AN203" i="13"/>
  <c r="AN203" i="12"/>
  <c r="BA203" i="12"/>
  <c r="AN203" i="11"/>
  <c r="BA203" i="11"/>
  <c r="BA275" i="13"/>
  <c r="AN275" i="13"/>
  <c r="BA275" i="12"/>
  <c r="AN275" i="12"/>
  <c r="BA275" i="11"/>
  <c r="AN275" i="11"/>
  <c r="BB19" i="13"/>
  <c r="AO19" i="13"/>
  <c r="BB19" i="12"/>
  <c r="AO19" i="12"/>
  <c r="BB19" i="11"/>
  <c r="AO19" i="11"/>
  <c r="BB91" i="13"/>
  <c r="AO91" i="13"/>
  <c r="AO91" i="12"/>
  <c r="BB91" i="12"/>
  <c r="BB91" i="11"/>
  <c r="AO91" i="11"/>
  <c r="AO163" i="13"/>
  <c r="BB163" i="13"/>
  <c r="AO163" i="12"/>
  <c r="BB163" i="12"/>
  <c r="BB163" i="11"/>
  <c r="AO163" i="11"/>
  <c r="BB235" i="13"/>
  <c r="AO235" i="13"/>
  <c r="AO235" i="12"/>
  <c r="BB235" i="12"/>
  <c r="BB235" i="11"/>
  <c r="AO235" i="11"/>
  <c r="BB307" i="13"/>
  <c r="AO307" i="13"/>
  <c r="AO307" i="12"/>
  <c r="BB307" i="12"/>
  <c r="BB307" i="11"/>
  <c r="AO307" i="11"/>
  <c r="BC51" i="13"/>
  <c r="AP51" i="13"/>
  <c r="AP51" i="12"/>
  <c r="BC51" i="12"/>
  <c r="BC51" i="11"/>
  <c r="AP51" i="11"/>
  <c r="BC123" i="13"/>
  <c r="AP123" i="13"/>
  <c r="BC123" i="12"/>
  <c r="AP123" i="12"/>
  <c r="BC123" i="11"/>
  <c r="AP123" i="11"/>
  <c r="BC195" i="13"/>
  <c r="AP195" i="13"/>
  <c r="AP195" i="12"/>
  <c r="BC195" i="12"/>
  <c r="BC195" i="11"/>
  <c r="AP195" i="11"/>
  <c r="BC267" i="13"/>
  <c r="AP267" i="13"/>
  <c r="AP267" i="12"/>
  <c r="BC267" i="12"/>
  <c r="BC267" i="11"/>
  <c r="AP267" i="11"/>
  <c r="AE12" i="13"/>
  <c r="AR12" i="13"/>
  <c r="AR12" i="12"/>
  <c r="AE12" i="12"/>
  <c r="AE12" i="11"/>
  <c r="AR12" i="11"/>
  <c r="AE228" i="13"/>
  <c r="AR228" i="13"/>
  <c r="AE228" i="12"/>
  <c r="AR228" i="12"/>
  <c r="AR228" i="11"/>
  <c r="AE228" i="11"/>
  <c r="AS80" i="13"/>
  <c r="AF80" i="13"/>
  <c r="AS80" i="12"/>
  <c r="AF80" i="12"/>
  <c r="AS80" i="11"/>
  <c r="AF80" i="11"/>
  <c r="AF140" i="13"/>
  <c r="AS140" i="13"/>
  <c r="AF140" i="12"/>
  <c r="AS140" i="12"/>
  <c r="AS140" i="11"/>
  <c r="AF140" i="11"/>
  <c r="AS260" i="13"/>
  <c r="AF260" i="13"/>
  <c r="AS260" i="12"/>
  <c r="AF260" i="12"/>
  <c r="AS260" i="11"/>
  <c r="AF260" i="11"/>
  <c r="AS320" i="13"/>
  <c r="AF320" i="13"/>
  <c r="AF320" i="12"/>
  <c r="AS320" i="12"/>
  <c r="AS320" i="11"/>
  <c r="AF320" i="11"/>
  <c r="AT52" i="13"/>
  <c r="AG52" i="13"/>
  <c r="AG52" i="12"/>
  <c r="AT52" i="12"/>
  <c r="AT52" i="11"/>
  <c r="AG52" i="11"/>
  <c r="AT112" i="13"/>
  <c r="AG112" i="13"/>
  <c r="AG112" i="12"/>
  <c r="AT112" i="12"/>
  <c r="AT112" i="11"/>
  <c r="AG112" i="11"/>
  <c r="AT184" i="13"/>
  <c r="AG184" i="13"/>
  <c r="AT184" i="12"/>
  <c r="AG184" i="12"/>
  <c r="AT184" i="11"/>
  <c r="AG184" i="11"/>
  <c r="AH60" i="13"/>
  <c r="AU60" i="13"/>
  <c r="AU60" i="12"/>
  <c r="AH60" i="12"/>
  <c r="AU60" i="11"/>
  <c r="AH60" i="11"/>
  <c r="AH132" i="13"/>
  <c r="AU132" i="13"/>
  <c r="AU132" i="12"/>
  <c r="AH132" i="12"/>
  <c r="AU132" i="11"/>
  <c r="AH132" i="11"/>
  <c r="AU204" i="13"/>
  <c r="AH204" i="13"/>
  <c r="AU204" i="12"/>
  <c r="AH204" i="12"/>
  <c r="AU204" i="11"/>
  <c r="AH204" i="11"/>
  <c r="AV80" i="13"/>
  <c r="AI80" i="13"/>
  <c r="AV80" i="12"/>
  <c r="AI80" i="12"/>
  <c r="AV80" i="11"/>
  <c r="AI80" i="11"/>
  <c r="AV140" i="13"/>
  <c r="AI140" i="13"/>
  <c r="AI140" i="12"/>
  <c r="AV140" i="12"/>
  <c r="AV140" i="11"/>
  <c r="AI140" i="11"/>
  <c r="AI200" i="13"/>
  <c r="AV200" i="13"/>
  <c r="AV200" i="12"/>
  <c r="AI200" i="12"/>
  <c r="AV200" i="11"/>
  <c r="AI200" i="11"/>
  <c r="AJ4" i="13"/>
  <c r="AW4" i="13"/>
  <c r="AW4" i="12"/>
  <c r="AJ4" i="12"/>
  <c r="AW4" i="11"/>
  <c r="AJ4" i="11"/>
  <c r="AK168" i="13"/>
  <c r="AX168" i="13"/>
  <c r="AK168" i="12"/>
  <c r="AX168" i="12"/>
  <c r="AX168" i="11"/>
  <c r="AK168" i="11"/>
  <c r="AX240" i="13"/>
  <c r="AK240" i="13"/>
  <c r="AX240" i="12"/>
  <c r="AK240" i="12"/>
  <c r="AX240" i="11"/>
  <c r="AK240" i="11"/>
  <c r="AX312" i="13"/>
  <c r="AK312" i="13"/>
  <c r="AX312" i="12"/>
  <c r="AK312" i="12"/>
  <c r="AX312" i="11"/>
  <c r="AK312" i="11"/>
  <c r="AL56" i="13"/>
  <c r="AY56" i="13"/>
  <c r="AY56" i="12"/>
  <c r="AL56" i="12"/>
  <c r="AY56" i="11"/>
  <c r="AL56" i="11"/>
  <c r="AL188" i="13"/>
  <c r="AY188" i="13"/>
  <c r="AL188" i="12"/>
  <c r="AY188" i="12"/>
  <c r="AY188" i="11"/>
  <c r="AL188" i="11"/>
  <c r="BC160" i="13"/>
  <c r="AP160" i="13"/>
  <c r="AP160" i="12"/>
  <c r="BC160" i="12"/>
  <c r="BC160" i="11"/>
  <c r="AP160" i="11"/>
  <c r="BC232" i="13"/>
  <c r="AP232" i="13"/>
  <c r="AP232" i="12"/>
  <c r="BC232" i="12"/>
  <c r="BC232" i="11"/>
  <c r="AP232" i="11"/>
  <c r="BC304" i="13"/>
  <c r="AP304" i="13"/>
  <c r="AP304" i="12"/>
  <c r="BC304" i="12"/>
  <c r="BC304" i="11"/>
  <c r="AP304" i="11"/>
  <c r="AA319" i="13"/>
  <c r="N319" i="13"/>
  <c r="AA319" i="12"/>
  <c r="N319" i="12"/>
  <c r="AA319" i="11"/>
  <c r="N319" i="11"/>
  <c r="AR145" i="13"/>
  <c r="AE145" i="13"/>
  <c r="AR145" i="12"/>
  <c r="AE145" i="12"/>
  <c r="AR145" i="11"/>
  <c r="AE145" i="11"/>
  <c r="AR253" i="13"/>
  <c r="AE253" i="13"/>
  <c r="AR253" i="12"/>
  <c r="AE253" i="12"/>
  <c r="AR253" i="11"/>
  <c r="AE253" i="11"/>
  <c r="AF165" i="13"/>
  <c r="AS165" i="13"/>
  <c r="AS165" i="12"/>
  <c r="AF165" i="12"/>
  <c r="AS165" i="11"/>
  <c r="AF165" i="11"/>
  <c r="AT149" i="13"/>
  <c r="AG149" i="13"/>
  <c r="AG149" i="12"/>
  <c r="AT149" i="12"/>
  <c r="AT149" i="11"/>
  <c r="AG149" i="11"/>
  <c r="AT221" i="13"/>
  <c r="AG221" i="13"/>
  <c r="AG221" i="12"/>
  <c r="AT221" i="12"/>
  <c r="AT221" i="11"/>
  <c r="AG221" i="11"/>
  <c r="AU25" i="13"/>
  <c r="AH25" i="13"/>
  <c r="AU25" i="12"/>
  <c r="AH25" i="12"/>
  <c r="AU25" i="11"/>
  <c r="AH25" i="11"/>
  <c r="AH277" i="13"/>
  <c r="AU277" i="13"/>
  <c r="AH277" i="12"/>
  <c r="AU277" i="12"/>
  <c r="AU277" i="11"/>
  <c r="AH277" i="11"/>
  <c r="AV21" i="13"/>
  <c r="AI21" i="13"/>
  <c r="AI21" i="12"/>
  <c r="AV21" i="12"/>
  <c r="AV21" i="11"/>
  <c r="AI21" i="11"/>
  <c r="AV93" i="13"/>
  <c r="AI93" i="13"/>
  <c r="AI93" i="12"/>
  <c r="AV93" i="12"/>
  <c r="AV93" i="11"/>
  <c r="AI93" i="11"/>
  <c r="AV297" i="13"/>
  <c r="AI297" i="13"/>
  <c r="AV297" i="12"/>
  <c r="AI297" i="12"/>
  <c r="AV297" i="11"/>
  <c r="AI297" i="11"/>
  <c r="AW41" i="13"/>
  <c r="AJ41" i="13"/>
  <c r="AW41" i="12"/>
  <c r="AJ41" i="12"/>
  <c r="AW41" i="11"/>
  <c r="AJ41" i="11"/>
  <c r="AW113" i="13"/>
  <c r="AJ113" i="13"/>
  <c r="AJ113" i="12"/>
  <c r="AW113" i="12"/>
  <c r="AW113" i="11"/>
  <c r="AJ113" i="11"/>
  <c r="AW185" i="13"/>
  <c r="AJ185" i="13"/>
  <c r="AW185" i="12"/>
  <c r="AJ185" i="12"/>
  <c r="AW185" i="11"/>
  <c r="AJ185" i="11"/>
  <c r="AW245" i="13"/>
  <c r="AJ245" i="13"/>
  <c r="AW245" i="12"/>
  <c r="AJ245" i="12"/>
  <c r="AW245" i="11"/>
  <c r="AJ245" i="11"/>
  <c r="AW317" i="13"/>
  <c r="AJ317" i="13"/>
  <c r="AJ317" i="12"/>
  <c r="AW317" i="12"/>
  <c r="AW317" i="11"/>
  <c r="AJ317" i="11"/>
  <c r="AX49" i="13"/>
  <c r="AK49" i="13"/>
  <c r="AX49" i="12"/>
  <c r="AK49" i="12"/>
  <c r="AX49" i="11"/>
  <c r="AK49" i="11"/>
  <c r="AX121" i="13"/>
  <c r="AK121" i="13"/>
  <c r="AK121" i="12"/>
  <c r="AX121" i="12"/>
  <c r="AX121" i="11"/>
  <c r="AK121" i="11"/>
  <c r="AX193" i="13"/>
  <c r="AK193" i="13"/>
  <c r="AK193" i="12"/>
  <c r="AX193" i="12"/>
  <c r="AX193" i="11"/>
  <c r="AK193" i="11"/>
  <c r="AX265" i="13"/>
  <c r="AK265" i="13"/>
  <c r="AK265" i="12"/>
  <c r="AX265" i="12"/>
  <c r="AX265" i="11"/>
  <c r="AK265" i="11"/>
  <c r="AY9" i="13"/>
  <c r="AL9" i="13"/>
  <c r="AY9" i="12"/>
  <c r="AL9" i="12"/>
  <c r="AY9" i="11"/>
  <c r="AL9" i="11"/>
  <c r="AZ233" i="13"/>
  <c r="AM233" i="13"/>
  <c r="AM233" i="12"/>
  <c r="AZ233" i="12"/>
  <c r="AZ233" i="11"/>
  <c r="AM233" i="11"/>
  <c r="AZ305" i="13"/>
  <c r="AM305" i="13"/>
  <c r="AZ305" i="12"/>
  <c r="AM305" i="12"/>
  <c r="AZ305" i="11"/>
  <c r="AM305" i="11"/>
  <c r="BA49" i="13"/>
  <c r="AN49" i="13"/>
  <c r="AN49" i="12"/>
  <c r="BA49" i="12"/>
  <c r="BA49" i="11"/>
  <c r="AN49" i="11"/>
  <c r="BA121" i="13"/>
  <c r="AN121" i="13"/>
  <c r="BA121" i="12"/>
  <c r="AN121" i="12"/>
  <c r="BA121" i="11"/>
  <c r="AN121" i="11"/>
  <c r="AN193" i="13"/>
  <c r="BA193" i="13"/>
  <c r="BA193" i="12"/>
  <c r="AN193" i="12"/>
  <c r="BA193" i="11"/>
  <c r="AN193" i="11"/>
  <c r="BA253" i="13"/>
  <c r="AN253" i="13"/>
  <c r="BA253" i="12"/>
  <c r="AN253" i="12"/>
  <c r="BA253" i="11"/>
  <c r="AN253" i="11"/>
  <c r="BA325" i="13"/>
  <c r="AN325" i="13"/>
  <c r="BA325" i="12"/>
  <c r="AN325" i="12"/>
  <c r="BA325" i="11"/>
  <c r="AN325" i="11"/>
  <c r="AO69" i="13"/>
  <c r="BB69" i="13"/>
  <c r="BB69" i="12"/>
  <c r="AO69" i="12"/>
  <c r="BB69" i="11"/>
  <c r="AO69" i="11"/>
  <c r="AO141" i="13"/>
  <c r="BB141" i="13"/>
  <c r="AO141" i="12"/>
  <c r="BB141" i="12"/>
  <c r="BB141" i="11"/>
  <c r="AO141" i="11"/>
  <c r="L328" i="13"/>
  <c r="Y328" i="13"/>
  <c r="Y328" i="12"/>
  <c r="L328" i="12"/>
  <c r="Y328" i="11"/>
  <c r="L328" i="11"/>
  <c r="AO94" i="13"/>
  <c r="BB94" i="13"/>
  <c r="AO94" i="12"/>
  <c r="BB94" i="12"/>
  <c r="AO94" i="11"/>
  <c r="BB94" i="11"/>
  <c r="BB226" i="13"/>
  <c r="AO226" i="13"/>
  <c r="AO226" i="12"/>
  <c r="BB226" i="12"/>
  <c r="BB226" i="11"/>
  <c r="AO226" i="11"/>
  <c r="BC6" i="13"/>
  <c r="AP6" i="13"/>
  <c r="BC6" i="12"/>
  <c r="AP6" i="12"/>
  <c r="BC6" i="11"/>
  <c r="AP6" i="11"/>
  <c r="BC150" i="13"/>
  <c r="AP150" i="13"/>
  <c r="BC150" i="12"/>
  <c r="AP150" i="12"/>
  <c r="BC150" i="11"/>
  <c r="AP150" i="11"/>
  <c r="AR14" i="13"/>
  <c r="AE14" i="13"/>
  <c r="AR14" i="12"/>
  <c r="AE14" i="12"/>
  <c r="AR14" i="11"/>
  <c r="AE14" i="11"/>
  <c r="AE74" i="13"/>
  <c r="AR74" i="13"/>
  <c r="AE74" i="12"/>
  <c r="AR74" i="12"/>
  <c r="AR74" i="11"/>
  <c r="AE74" i="11"/>
  <c r="AS82" i="13"/>
  <c r="AF82" i="13"/>
  <c r="AS82" i="12"/>
  <c r="AF82" i="12"/>
  <c r="AS82" i="11"/>
  <c r="AF82" i="11"/>
  <c r="AG78" i="13"/>
  <c r="AT78" i="13"/>
  <c r="AG78" i="12"/>
  <c r="AT78" i="12"/>
  <c r="AG78" i="11"/>
  <c r="AT78" i="11"/>
  <c r="AT150" i="13"/>
  <c r="AG150" i="13"/>
  <c r="AG150" i="12"/>
  <c r="AT150" i="12"/>
  <c r="AG150" i="11"/>
  <c r="AT150" i="11"/>
  <c r="AG282" i="13"/>
  <c r="AT282" i="13"/>
  <c r="AG282" i="12"/>
  <c r="AT282" i="12"/>
  <c r="AT282" i="11"/>
  <c r="AG282" i="11"/>
  <c r="AV46" i="13"/>
  <c r="AI46" i="13"/>
  <c r="AI46" i="12"/>
  <c r="AV46" i="12"/>
  <c r="AV46" i="11"/>
  <c r="AI46" i="11"/>
  <c r="AV262" i="13"/>
  <c r="AI262" i="13"/>
  <c r="AV262" i="12"/>
  <c r="AI262" i="12"/>
  <c r="AV262" i="11"/>
  <c r="AI262" i="11"/>
  <c r="AW6" i="13"/>
  <c r="AJ6" i="13"/>
  <c r="AW6" i="11"/>
  <c r="AW6" i="12"/>
  <c r="AJ6" i="12"/>
  <c r="AJ6" i="11"/>
  <c r="AW78" i="13"/>
  <c r="AJ78" i="13"/>
  <c r="AW78" i="12"/>
  <c r="AJ78" i="12"/>
  <c r="AW78" i="11"/>
  <c r="AJ78" i="11"/>
  <c r="AW282" i="13"/>
  <c r="AJ282" i="13"/>
  <c r="AJ282" i="12"/>
  <c r="AW282" i="12"/>
  <c r="AW282" i="11"/>
  <c r="AJ282" i="11"/>
  <c r="AX26" i="13"/>
  <c r="AK26" i="13"/>
  <c r="AX26" i="12"/>
  <c r="AX26" i="11"/>
  <c r="AK26" i="12"/>
  <c r="AK26" i="11"/>
  <c r="AK98" i="13"/>
  <c r="AX98" i="13"/>
  <c r="AK98" i="12"/>
  <c r="AX98" i="12"/>
  <c r="AX98" i="11"/>
  <c r="AK98" i="11"/>
  <c r="AZ42" i="13"/>
  <c r="AM42" i="13"/>
  <c r="AM42" i="12"/>
  <c r="AZ42" i="12"/>
  <c r="AZ42" i="11"/>
  <c r="AM42" i="11"/>
  <c r="AZ114" i="13"/>
  <c r="AM114" i="13"/>
  <c r="AZ114" i="12"/>
  <c r="AM114" i="12"/>
  <c r="AZ114" i="11"/>
  <c r="AM114" i="11"/>
  <c r="AM186" i="13"/>
  <c r="AZ186" i="13"/>
  <c r="AM186" i="12"/>
  <c r="AZ186" i="12"/>
  <c r="AZ186" i="11"/>
  <c r="AM186" i="11"/>
  <c r="AZ258" i="13"/>
  <c r="AM258" i="13"/>
  <c r="AZ258" i="12"/>
  <c r="AM258" i="12"/>
  <c r="AZ258" i="11"/>
  <c r="AM258" i="11"/>
  <c r="AM330" i="13"/>
  <c r="AZ330" i="13"/>
  <c r="AZ330" i="12"/>
  <c r="AM330" i="12"/>
  <c r="AZ330" i="11"/>
  <c r="AM330" i="11"/>
  <c r="Z325" i="13"/>
  <c r="M325" i="13"/>
  <c r="M325" i="12"/>
  <c r="Z325" i="12"/>
  <c r="Z325" i="11"/>
  <c r="M325" i="11"/>
  <c r="AB322" i="13"/>
  <c r="O322" i="13"/>
  <c r="AB322" i="12"/>
  <c r="O322" i="12"/>
  <c r="AB322" i="11"/>
  <c r="O322" i="11"/>
  <c r="AG211" i="13"/>
  <c r="AT211" i="13"/>
  <c r="AT211" i="12"/>
  <c r="AG211" i="12"/>
  <c r="AT211" i="11"/>
  <c r="AG211" i="11"/>
  <c r="AW55" i="13"/>
  <c r="AJ55" i="13"/>
  <c r="AJ55" i="12"/>
  <c r="AW55" i="12"/>
  <c r="AW55" i="11"/>
  <c r="AJ55" i="11"/>
  <c r="AL311" i="13"/>
  <c r="AY311" i="13"/>
  <c r="AL311" i="12"/>
  <c r="AY311" i="12"/>
  <c r="AY311" i="11"/>
  <c r="AL311" i="11"/>
  <c r="U324" i="13"/>
  <c r="H324" i="13"/>
  <c r="H324" i="12"/>
  <c r="U324" i="12"/>
  <c r="U324" i="11"/>
  <c r="H324" i="11"/>
  <c r="AT19" i="13"/>
  <c r="AG19" i="13"/>
  <c r="AT19" i="12"/>
  <c r="AG19" i="12"/>
  <c r="AT19" i="11"/>
  <c r="AG19" i="11"/>
  <c r="BA303" i="13"/>
  <c r="AN303" i="13"/>
  <c r="BA303" i="12"/>
  <c r="AN303" i="12"/>
  <c r="BA303" i="11"/>
  <c r="AN303" i="11"/>
  <c r="AO119" i="13"/>
  <c r="BB119" i="13"/>
  <c r="AO119" i="12"/>
  <c r="BB119" i="12"/>
  <c r="BB119" i="11"/>
  <c r="AO119" i="11"/>
  <c r="BC223" i="13"/>
  <c r="AP223" i="13"/>
  <c r="AP223" i="12"/>
  <c r="BC223" i="12"/>
  <c r="BC223" i="11"/>
  <c r="AP223" i="11"/>
  <c r="BA171" i="13"/>
  <c r="AN171" i="13"/>
  <c r="AN171" i="12"/>
  <c r="BA171" i="12"/>
  <c r="BA171" i="11"/>
  <c r="AN171" i="11"/>
  <c r="V326" i="13"/>
  <c r="I326" i="13"/>
  <c r="V326" i="12"/>
  <c r="I326" i="12"/>
  <c r="V326" i="11"/>
  <c r="I326" i="11"/>
  <c r="W316" i="13"/>
  <c r="J316" i="13"/>
  <c r="J316" i="12"/>
  <c r="W316" i="12"/>
  <c r="W316" i="11"/>
  <c r="J316" i="11"/>
  <c r="AQ91" i="13"/>
  <c r="AD91" i="13"/>
  <c r="AQ91" i="12"/>
  <c r="AD91" i="12"/>
  <c r="AQ91" i="11"/>
  <c r="AD91" i="11"/>
  <c r="AQ235" i="13"/>
  <c r="AD235" i="13"/>
  <c r="AD235" i="12"/>
  <c r="AQ235" i="12"/>
  <c r="AQ235" i="11"/>
  <c r="AD235" i="11"/>
  <c r="AF107" i="13"/>
  <c r="AS107" i="13"/>
  <c r="AF107" i="12"/>
  <c r="AS107" i="12"/>
  <c r="AS107" i="11"/>
  <c r="AF107" i="11"/>
  <c r="AT103" i="13"/>
  <c r="AG103" i="13"/>
  <c r="AG103" i="12"/>
  <c r="AT103" i="12"/>
  <c r="AT103" i="11"/>
  <c r="AG103" i="11"/>
  <c r="AT295" i="13"/>
  <c r="AG295" i="13"/>
  <c r="AG295" i="12"/>
  <c r="AT295" i="12"/>
  <c r="AT295" i="11"/>
  <c r="AG295" i="11"/>
  <c r="AH39" i="13"/>
  <c r="AU39" i="13"/>
  <c r="AU39" i="12"/>
  <c r="AH39" i="12"/>
  <c r="AU39" i="11"/>
  <c r="AH39" i="11"/>
  <c r="AH231" i="13"/>
  <c r="AU231" i="13"/>
  <c r="AH231" i="12"/>
  <c r="AU231" i="12"/>
  <c r="AU231" i="11"/>
  <c r="AH231" i="11"/>
  <c r="AJ283" i="13"/>
  <c r="AW283" i="13"/>
  <c r="AJ283" i="12"/>
  <c r="AW283" i="12"/>
  <c r="AW283" i="11"/>
  <c r="AJ283" i="11"/>
  <c r="BC235" i="13"/>
  <c r="AP235" i="13"/>
  <c r="AP235" i="12"/>
  <c r="BC235" i="12"/>
  <c r="BC235" i="11"/>
  <c r="AP235" i="11"/>
  <c r="T329" i="13"/>
  <c r="G329" i="13"/>
  <c r="T329" i="12"/>
  <c r="G329" i="12"/>
  <c r="T329" i="11"/>
  <c r="G329" i="11"/>
  <c r="AD7" i="13"/>
  <c r="AQ7" i="13"/>
  <c r="AQ7" i="12"/>
  <c r="AD7" i="12"/>
  <c r="AQ7" i="11"/>
  <c r="AD7" i="11"/>
  <c r="AQ55" i="13"/>
  <c r="AD55" i="13"/>
  <c r="AD55" i="12"/>
  <c r="AQ55" i="12"/>
  <c r="AQ55" i="11"/>
  <c r="AD55" i="11"/>
  <c r="AQ103" i="13"/>
  <c r="AD103" i="13"/>
  <c r="AQ103" i="12"/>
  <c r="AD103" i="12"/>
  <c r="AQ103" i="11"/>
  <c r="AD103" i="11"/>
  <c r="AQ151" i="13"/>
  <c r="AD151" i="13"/>
  <c r="AD151" i="12"/>
  <c r="AQ151" i="12"/>
  <c r="AQ151" i="11"/>
  <c r="AD151" i="11"/>
  <c r="AD199" i="13"/>
  <c r="AQ199" i="13"/>
  <c r="AD199" i="12"/>
  <c r="AQ199" i="12"/>
  <c r="AQ199" i="11"/>
  <c r="AD199" i="11"/>
  <c r="AD247" i="13"/>
  <c r="AQ247" i="13"/>
  <c r="AQ247" i="12"/>
  <c r="AD247" i="12"/>
  <c r="AQ247" i="11"/>
  <c r="AD247" i="11"/>
  <c r="AQ295" i="13"/>
  <c r="AD295" i="13"/>
  <c r="AQ295" i="12"/>
  <c r="AD295" i="12"/>
  <c r="AQ295" i="11"/>
  <c r="AD295" i="11"/>
  <c r="AR15" i="13"/>
  <c r="AE15" i="13"/>
  <c r="AR15" i="12"/>
  <c r="AE15" i="12"/>
  <c r="AR15" i="11"/>
  <c r="AE15" i="11"/>
  <c r="AR63" i="13"/>
  <c r="AE63" i="13"/>
  <c r="AE63" i="12"/>
  <c r="AR63" i="12"/>
  <c r="AR63" i="11"/>
  <c r="AE63" i="11"/>
  <c r="AE327" i="13"/>
  <c r="AR327" i="13"/>
  <c r="AR327" i="12"/>
  <c r="AE327" i="12"/>
  <c r="AR327" i="11"/>
  <c r="AE327" i="11"/>
  <c r="AF71" i="13"/>
  <c r="AS71" i="13"/>
  <c r="AF71" i="12"/>
  <c r="AS71" i="12"/>
  <c r="AS71" i="11"/>
  <c r="AF71" i="11"/>
  <c r="AS311" i="13"/>
  <c r="AF311" i="13"/>
  <c r="AS311" i="12"/>
  <c r="AF311" i="12"/>
  <c r="AS311" i="11"/>
  <c r="AF311" i="11"/>
  <c r="AU123" i="13"/>
  <c r="AH123" i="13"/>
  <c r="AU123" i="12"/>
  <c r="AH123" i="12"/>
  <c r="AU123" i="11"/>
  <c r="AH123" i="11"/>
  <c r="AU183" i="13"/>
  <c r="AH183" i="13"/>
  <c r="AH183" i="12"/>
  <c r="AU183" i="12"/>
  <c r="AU183" i="11"/>
  <c r="AH183" i="11"/>
  <c r="AH315" i="13"/>
  <c r="AU315" i="13"/>
  <c r="AH315" i="12"/>
  <c r="AU315" i="12"/>
  <c r="AU315" i="11"/>
  <c r="AH315" i="11"/>
  <c r="AV59" i="13"/>
  <c r="AI59" i="13"/>
  <c r="AI59" i="12"/>
  <c r="AV59" i="12"/>
  <c r="AV59" i="11"/>
  <c r="AI59" i="11"/>
  <c r="AV131" i="13"/>
  <c r="AI131" i="13"/>
  <c r="AV131" i="12"/>
  <c r="AI131" i="12"/>
  <c r="AV131" i="11"/>
  <c r="AI131" i="11"/>
  <c r="AV203" i="13"/>
  <c r="AI203" i="13"/>
  <c r="AI203" i="12"/>
  <c r="AV203" i="12"/>
  <c r="AV203" i="11"/>
  <c r="AI203" i="11"/>
  <c r="AV275" i="13"/>
  <c r="AI275" i="13"/>
  <c r="AI275" i="12"/>
  <c r="AV275" i="12"/>
  <c r="AV275" i="11"/>
  <c r="AI275" i="11"/>
  <c r="AW19" i="13"/>
  <c r="AJ19" i="13"/>
  <c r="AW19" i="12"/>
  <c r="AJ19" i="12"/>
  <c r="AW19" i="11"/>
  <c r="AJ19" i="11"/>
  <c r="AW91" i="13"/>
  <c r="AJ91" i="13"/>
  <c r="AJ91" i="12"/>
  <c r="AW91" i="12"/>
  <c r="AW91" i="11"/>
  <c r="AJ91" i="11"/>
  <c r="AW163" i="13"/>
  <c r="AJ163" i="13"/>
  <c r="AJ163" i="12"/>
  <c r="AW163" i="12"/>
  <c r="AW163" i="11"/>
  <c r="AJ163" i="11"/>
  <c r="AK39" i="13"/>
  <c r="AX39" i="13"/>
  <c r="AX39" i="12"/>
  <c r="AK39" i="12"/>
  <c r="AX39" i="11"/>
  <c r="AK39" i="11"/>
  <c r="AK111" i="13"/>
  <c r="AX111" i="13"/>
  <c r="AK111" i="12"/>
  <c r="AX111" i="12"/>
  <c r="AX111" i="11"/>
  <c r="AK111" i="11"/>
  <c r="AX183" i="13"/>
  <c r="AK183" i="13"/>
  <c r="AK183" i="12"/>
  <c r="AX183" i="12"/>
  <c r="AX183" i="11"/>
  <c r="AK183" i="11"/>
  <c r="AY59" i="13"/>
  <c r="AL59" i="13"/>
  <c r="AL59" i="12"/>
  <c r="AY59" i="12"/>
  <c r="AY59" i="11"/>
  <c r="AL59" i="11"/>
  <c r="AY131" i="13"/>
  <c r="AL131" i="13"/>
  <c r="AY131" i="12"/>
  <c r="AL131" i="12"/>
  <c r="AY131" i="11"/>
  <c r="AL131" i="11"/>
  <c r="AL203" i="13"/>
  <c r="AY203" i="13"/>
  <c r="AL203" i="12"/>
  <c r="AY203" i="12"/>
  <c r="AY203" i="11"/>
  <c r="AL203" i="11"/>
  <c r="AY275" i="13"/>
  <c r="AL275" i="13"/>
  <c r="AL275" i="12"/>
  <c r="AY275" i="12"/>
  <c r="AY275" i="11"/>
  <c r="AL275" i="11"/>
  <c r="AZ19" i="13"/>
  <c r="AM19" i="13"/>
  <c r="AZ19" i="12"/>
  <c r="AM19" i="12"/>
  <c r="AZ19" i="11"/>
  <c r="AM19" i="11"/>
  <c r="AZ91" i="13"/>
  <c r="AM91" i="13"/>
  <c r="AM91" i="12"/>
  <c r="AZ91" i="12"/>
  <c r="AZ91" i="11"/>
  <c r="AM91" i="11"/>
  <c r="AZ163" i="13"/>
  <c r="AM163" i="13"/>
  <c r="AM163" i="12"/>
  <c r="AZ163" i="12"/>
  <c r="AZ163" i="11"/>
  <c r="AM163" i="11"/>
  <c r="AZ235" i="13"/>
  <c r="AM235" i="13"/>
  <c r="AM235" i="12"/>
  <c r="AZ235" i="12"/>
  <c r="AZ235" i="11"/>
  <c r="AM235" i="11"/>
  <c r="AZ307" i="13"/>
  <c r="AM307" i="13"/>
  <c r="AM307" i="12"/>
  <c r="AZ307" i="12"/>
  <c r="AZ307" i="11"/>
  <c r="AM307" i="11"/>
  <c r="BA51" i="13"/>
  <c r="AN51" i="13"/>
  <c r="AN51" i="12"/>
  <c r="BA51" i="12"/>
  <c r="BA51" i="11"/>
  <c r="AN51" i="11"/>
  <c r="BA123" i="13"/>
  <c r="AN123" i="13"/>
  <c r="BA123" i="12"/>
  <c r="AN123" i="12"/>
  <c r="BA123" i="11"/>
  <c r="AN123" i="11"/>
  <c r="BA195" i="13"/>
  <c r="AN195" i="13"/>
  <c r="BA195" i="12"/>
  <c r="AN195" i="12"/>
  <c r="BA195" i="11"/>
  <c r="AN195" i="11"/>
  <c r="AR280" i="13"/>
  <c r="AE280" i="13"/>
  <c r="AR280" i="12"/>
  <c r="AE280" i="12"/>
  <c r="AR280" i="11"/>
  <c r="AE280" i="11"/>
  <c r="AS12" i="13"/>
  <c r="AF12" i="13"/>
  <c r="AS12" i="12"/>
  <c r="AF12" i="12"/>
  <c r="AS12" i="11"/>
  <c r="AF12" i="11"/>
  <c r="AS132" i="13"/>
  <c r="AF132" i="13"/>
  <c r="AF132" i="12"/>
  <c r="AS132" i="12"/>
  <c r="AS132" i="11"/>
  <c r="AF132" i="11"/>
  <c r="AS204" i="13"/>
  <c r="AF204" i="13"/>
  <c r="AS204" i="12"/>
  <c r="AF204" i="12"/>
  <c r="AS204" i="11"/>
  <c r="AF204" i="11"/>
  <c r="AS276" i="13"/>
  <c r="AF276" i="13"/>
  <c r="AF276" i="12"/>
  <c r="AS276" i="12"/>
  <c r="AS276" i="11"/>
  <c r="AF276" i="11"/>
  <c r="AS324" i="13"/>
  <c r="AF324" i="13"/>
  <c r="AF324" i="12"/>
  <c r="AS324" i="12"/>
  <c r="AS324" i="11"/>
  <c r="AF324" i="11"/>
  <c r="AT260" i="13"/>
  <c r="AG260" i="13"/>
  <c r="AT260" i="12"/>
  <c r="AG260" i="12"/>
  <c r="AT260" i="11"/>
  <c r="AG260" i="11"/>
  <c r="AU4" i="13"/>
  <c r="AH4" i="13"/>
  <c r="AH4" i="12"/>
  <c r="AU4" i="11"/>
  <c r="AU4" i="12"/>
  <c r="AH4" i="11"/>
  <c r="AH136" i="13"/>
  <c r="AU136" i="13"/>
  <c r="AU136" i="12"/>
  <c r="AH136" i="12"/>
  <c r="AU136" i="11"/>
  <c r="AH136" i="11"/>
  <c r="AH208" i="13"/>
  <c r="AU208" i="13"/>
  <c r="AU208" i="12"/>
  <c r="AH208" i="12"/>
  <c r="AU208" i="11"/>
  <c r="AH208" i="11"/>
  <c r="AI300" i="13"/>
  <c r="AV300" i="13"/>
  <c r="AV300" i="12"/>
  <c r="AI300" i="12"/>
  <c r="AV300" i="11"/>
  <c r="AI300" i="11"/>
  <c r="AW44" i="13"/>
  <c r="AJ44" i="13"/>
  <c r="AW44" i="12"/>
  <c r="AJ44" i="12"/>
  <c r="AW44" i="11"/>
  <c r="AJ44" i="11"/>
  <c r="AX136" i="13"/>
  <c r="AK136" i="13"/>
  <c r="AX136" i="12"/>
  <c r="AK136" i="12"/>
  <c r="AX136" i="11"/>
  <c r="AK136" i="11"/>
  <c r="AY84" i="13"/>
  <c r="AL84" i="13"/>
  <c r="AY84" i="12"/>
  <c r="AL84" i="12"/>
  <c r="AY84" i="11"/>
  <c r="AL84" i="11"/>
  <c r="AY156" i="13"/>
  <c r="AL156" i="13"/>
  <c r="AY156" i="12"/>
  <c r="AL156" i="12"/>
  <c r="AY156" i="11"/>
  <c r="AL156" i="11"/>
  <c r="AZ32" i="13"/>
  <c r="AM32" i="13"/>
  <c r="AZ32" i="12"/>
  <c r="AM32" i="12"/>
  <c r="AZ32" i="11"/>
  <c r="AM32" i="11"/>
  <c r="AZ104" i="13"/>
  <c r="AM104" i="13"/>
  <c r="AM104" i="12"/>
  <c r="AZ104" i="12"/>
  <c r="AZ104" i="11"/>
  <c r="AM104" i="11"/>
  <c r="AZ176" i="13"/>
  <c r="AM176" i="13"/>
  <c r="AZ176" i="12"/>
  <c r="AM176" i="12"/>
  <c r="AZ176" i="11"/>
  <c r="AM176" i="11"/>
  <c r="AZ248" i="13"/>
  <c r="AM248" i="13"/>
  <c r="AZ248" i="12"/>
  <c r="AM248" i="12"/>
  <c r="AZ248" i="11"/>
  <c r="AM248" i="11"/>
  <c r="AZ320" i="13"/>
  <c r="AM320" i="13"/>
  <c r="AM320" i="12"/>
  <c r="AZ320" i="12"/>
  <c r="AZ320" i="11"/>
  <c r="AM320" i="11"/>
  <c r="BA64" i="13"/>
  <c r="AN64" i="13"/>
  <c r="BA64" i="12"/>
  <c r="AN64" i="12"/>
  <c r="BA64" i="11"/>
  <c r="AN64" i="11"/>
  <c r="AN136" i="13"/>
  <c r="BA136" i="13"/>
  <c r="AN136" i="12"/>
  <c r="BA136" i="12"/>
  <c r="BA136" i="11"/>
  <c r="AN136" i="11"/>
  <c r="AR89" i="13"/>
  <c r="AE89" i="13"/>
  <c r="AE89" i="12"/>
  <c r="AR89" i="12"/>
  <c r="AR89" i="11"/>
  <c r="AE89" i="11"/>
  <c r="AE149" i="13"/>
  <c r="AR149" i="13"/>
  <c r="AE149" i="12"/>
  <c r="AR149" i="12"/>
  <c r="AR149" i="11"/>
  <c r="AE149" i="11"/>
  <c r="AR317" i="13"/>
  <c r="AE317" i="13"/>
  <c r="AE317" i="12"/>
  <c r="AR317" i="12"/>
  <c r="AR317" i="11"/>
  <c r="AE317" i="11"/>
  <c r="AS61" i="13"/>
  <c r="AF61" i="13"/>
  <c r="AF61" i="12"/>
  <c r="AS61" i="12"/>
  <c r="AS61" i="11"/>
  <c r="AF61" i="11"/>
  <c r="AS181" i="13"/>
  <c r="AF181" i="13"/>
  <c r="AF181" i="12"/>
  <c r="AS181" i="12"/>
  <c r="AS181" i="11"/>
  <c r="AF181" i="11"/>
  <c r="AT45" i="13"/>
  <c r="AG45" i="13"/>
  <c r="AG45" i="12"/>
  <c r="AT45" i="12"/>
  <c r="AT45" i="11"/>
  <c r="AG45" i="11"/>
  <c r="AT309" i="13"/>
  <c r="AG309" i="13"/>
  <c r="AG309" i="12"/>
  <c r="AT309" i="12"/>
  <c r="AT309" i="11"/>
  <c r="AG309" i="11"/>
  <c r="AU53" i="13"/>
  <c r="AH53" i="13"/>
  <c r="AH53" i="12"/>
  <c r="AU53" i="12"/>
  <c r="AU53" i="11"/>
  <c r="AH53" i="11"/>
  <c r="AV121" i="13"/>
  <c r="AI121" i="13"/>
  <c r="AV121" i="12"/>
  <c r="AI121" i="12"/>
  <c r="AV121" i="11"/>
  <c r="AI121" i="11"/>
  <c r="AV325" i="13"/>
  <c r="AI325" i="13"/>
  <c r="AI325" i="12"/>
  <c r="AV325" i="12"/>
  <c r="AV325" i="11"/>
  <c r="AI325" i="11"/>
  <c r="AJ69" i="13"/>
  <c r="AW69" i="13"/>
  <c r="AJ69" i="12"/>
  <c r="AW69" i="12"/>
  <c r="AW69" i="11"/>
  <c r="AJ69" i="11"/>
  <c r="AJ141" i="13"/>
  <c r="AW141" i="13"/>
  <c r="AJ141" i="12"/>
  <c r="AW141" i="12"/>
  <c r="AW141" i="11"/>
  <c r="AJ141" i="11"/>
  <c r="AX305" i="13"/>
  <c r="AK305" i="13"/>
  <c r="AX305" i="12"/>
  <c r="AK305" i="12"/>
  <c r="AX305" i="11"/>
  <c r="AK305" i="11"/>
  <c r="AY49" i="13"/>
  <c r="AL49" i="13"/>
  <c r="AL49" i="12"/>
  <c r="AY49" i="12"/>
  <c r="AL49" i="11"/>
  <c r="AY49" i="11"/>
  <c r="AY121" i="13"/>
  <c r="AL121" i="13"/>
  <c r="AY121" i="12"/>
  <c r="AL121" i="12"/>
  <c r="AL121" i="11"/>
  <c r="AY121" i="11"/>
  <c r="AY193" i="13"/>
  <c r="AL193" i="13"/>
  <c r="AL193" i="12"/>
  <c r="AY193" i="12"/>
  <c r="AL193" i="11"/>
  <c r="AY193" i="11"/>
  <c r="AY265" i="13"/>
  <c r="AL265" i="13"/>
  <c r="AY265" i="12"/>
  <c r="AL265" i="12"/>
  <c r="AY265" i="11"/>
  <c r="AL265" i="11"/>
  <c r="AZ9" i="13"/>
  <c r="AM9" i="13"/>
  <c r="AZ9" i="12"/>
  <c r="AM9" i="12"/>
  <c r="AZ9" i="11"/>
  <c r="AM9" i="11"/>
  <c r="AZ81" i="13"/>
  <c r="AM81" i="13"/>
  <c r="AZ81" i="12"/>
  <c r="AM81" i="12"/>
  <c r="AZ81" i="11"/>
  <c r="AM81" i="11"/>
  <c r="AM153" i="13"/>
  <c r="AZ153" i="13"/>
  <c r="AM153" i="12"/>
  <c r="AZ153" i="12"/>
  <c r="AZ153" i="11"/>
  <c r="AM153" i="11"/>
  <c r="AZ225" i="13"/>
  <c r="AM225" i="13"/>
  <c r="AM225" i="12"/>
  <c r="AZ225" i="12"/>
  <c r="AZ225" i="11"/>
  <c r="AM225" i="11"/>
  <c r="AZ297" i="13"/>
  <c r="AM297" i="13"/>
  <c r="AZ297" i="12"/>
  <c r="AM297" i="12"/>
  <c r="AZ297" i="11"/>
  <c r="AM297" i="11"/>
  <c r="AN41" i="13"/>
  <c r="BA41" i="13"/>
  <c r="BA41" i="12"/>
  <c r="AN41" i="12"/>
  <c r="BA41" i="11"/>
  <c r="AN41" i="11"/>
  <c r="BA113" i="13"/>
  <c r="AN113" i="13"/>
  <c r="AN113" i="12"/>
  <c r="BA113" i="12"/>
  <c r="BA113" i="11"/>
  <c r="AN113" i="11"/>
  <c r="BA185" i="13"/>
  <c r="AN185" i="13"/>
  <c r="AN185" i="12"/>
  <c r="BA185" i="12"/>
  <c r="BA185" i="11"/>
  <c r="AN185" i="11"/>
  <c r="BA257" i="13"/>
  <c r="AN257" i="13"/>
  <c r="BA257" i="12"/>
  <c r="AN257" i="12"/>
  <c r="BA257" i="11"/>
  <c r="AN257" i="11"/>
  <c r="BA329" i="13"/>
  <c r="AN329" i="13"/>
  <c r="BA329" i="12"/>
  <c r="AN329" i="12"/>
  <c r="BA329" i="11"/>
  <c r="AN329" i="11"/>
  <c r="AO73" i="13"/>
  <c r="BB73" i="13"/>
  <c r="AO73" i="12"/>
  <c r="BB73" i="12"/>
  <c r="BB73" i="11"/>
  <c r="AO73" i="11"/>
  <c r="BB145" i="13"/>
  <c r="AO145" i="13"/>
  <c r="BB145" i="12"/>
  <c r="AO145" i="12"/>
  <c r="BB145" i="11"/>
  <c r="AO145" i="11"/>
  <c r="BB217" i="13"/>
  <c r="AO217" i="13"/>
  <c r="AO217" i="12"/>
  <c r="BB217" i="12"/>
  <c r="BB217" i="11"/>
  <c r="AO217" i="11"/>
  <c r="BB289" i="13"/>
  <c r="AO289" i="13"/>
  <c r="BB289" i="12"/>
  <c r="AO289" i="12"/>
  <c r="BB289" i="11"/>
  <c r="AO289" i="11"/>
  <c r="BC33" i="13"/>
  <c r="AP33" i="13"/>
  <c r="BC33" i="12"/>
  <c r="AP33" i="12"/>
  <c r="AP33" i="11"/>
  <c r="BC33" i="11"/>
  <c r="BC105" i="13"/>
  <c r="AP105" i="13"/>
  <c r="BC105" i="12"/>
  <c r="AP105" i="12"/>
  <c r="AP105" i="11"/>
  <c r="BC105" i="11"/>
  <c r="BC177" i="13"/>
  <c r="AP177" i="13"/>
  <c r="BC177" i="12"/>
  <c r="AP177" i="12"/>
  <c r="AP177" i="11"/>
  <c r="BC177" i="11"/>
  <c r="AP249" i="13"/>
  <c r="BC249" i="13"/>
  <c r="BC249" i="12"/>
  <c r="AP249" i="12"/>
  <c r="BC249" i="11"/>
  <c r="AP249" i="11"/>
  <c r="BC321" i="13"/>
  <c r="AP321" i="13"/>
  <c r="AP321" i="12"/>
  <c r="BC321" i="12"/>
  <c r="BC321" i="11"/>
  <c r="AP321" i="11"/>
  <c r="AD34" i="13"/>
  <c r="AQ34" i="13"/>
  <c r="AQ34" i="12"/>
  <c r="AD34" i="12"/>
  <c r="AQ34" i="11"/>
  <c r="AD34" i="11"/>
  <c r="AQ82" i="13"/>
  <c r="AD82" i="13"/>
  <c r="AQ82" i="12"/>
  <c r="AD82" i="12"/>
  <c r="AQ82" i="11"/>
  <c r="AD82" i="11"/>
  <c r="AQ130" i="13"/>
  <c r="AD130" i="13"/>
  <c r="AQ130" i="12"/>
  <c r="AD130" i="12"/>
  <c r="AQ130" i="11"/>
  <c r="AD130" i="11"/>
  <c r="AQ178" i="13"/>
  <c r="AD178" i="13"/>
  <c r="AQ178" i="12"/>
  <c r="AD178" i="12"/>
  <c r="AQ178" i="11"/>
  <c r="AD178" i="11"/>
  <c r="AQ226" i="13"/>
  <c r="AD226" i="13"/>
  <c r="AD226" i="12"/>
  <c r="AQ226" i="12"/>
  <c r="AQ226" i="11"/>
  <c r="AD226" i="11"/>
  <c r="AQ274" i="13"/>
  <c r="AD274" i="13"/>
  <c r="AD274" i="12"/>
  <c r="AQ274" i="12"/>
  <c r="AQ274" i="11"/>
  <c r="AD274" i="11"/>
  <c r="AQ322" i="13"/>
  <c r="AD322" i="13"/>
  <c r="AD322" i="12"/>
  <c r="AQ322" i="12"/>
  <c r="AQ322" i="11"/>
  <c r="AD322" i="11"/>
  <c r="AR54" i="13"/>
  <c r="AE54" i="13"/>
  <c r="AE54" i="12"/>
  <c r="AR54" i="12"/>
  <c r="AR54" i="11"/>
  <c r="AE54" i="11"/>
  <c r="AR114" i="13"/>
  <c r="AE114" i="13"/>
  <c r="AE114" i="12"/>
  <c r="AR114" i="12"/>
  <c r="AR114" i="11"/>
  <c r="AE114" i="11"/>
  <c r="AR162" i="13"/>
  <c r="AE162" i="13"/>
  <c r="AE162" i="12"/>
  <c r="AR162" i="12"/>
  <c r="AR162" i="11"/>
  <c r="AE162" i="11"/>
  <c r="AE210" i="13"/>
  <c r="AR210" i="13"/>
  <c r="AR210" i="12"/>
  <c r="AE210" i="12"/>
  <c r="AR210" i="11"/>
  <c r="AE210" i="11"/>
  <c r="AR270" i="13"/>
  <c r="AE270" i="13"/>
  <c r="AE270" i="12"/>
  <c r="AR270" i="12"/>
  <c r="AR270" i="11"/>
  <c r="AE270" i="11"/>
  <c r="AR330" i="13"/>
  <c r="AE330" i="13"/>
  <c r="AR330" i="12"/>
  <c r="AE330" i="12"/>
  <c r="AR330" i="11"/>
  <c r="AE330" i="11"/>
  <c r="AF134" i="13"/>
  <c r="AS134" i="13"/>
  <c r="AS134" i="12"/>
  <c r="AF134" i="12"/>
  <c r="AS134" i="11"/>
  <c r="AF134" i="11"/>
  <c r="AS194" i="13"/>
  <c r="AF194" i="13"/>
  <c r="AF194" i="12"/>
  <c r="AS194" i="12"/>
  <c r="AS194" i="11"/>
  <c r="AF194" i="11"/>
  <c r="AS254" i="13"/>
  <c r="AF254" i="13"/>
  <c r="AS254" i="12"/>
  <c r="AF254" i="12"/>
  <c r="AS254" i="11"/>
  <c r="AF254" i="11"/>
  <c r="AU6" i="13"/>
  <c r="AH6" i="13"/>
  <c r="AU6" i="12"/>
  <c r="AH6" i="12"/>
  <c r="AU6" i="11"/>
  <c r="AH6" i="11"/>
  <c r="AU66" i="13"/>
  <c r="AH66" i="13"/>
  <c r="AH66" i="12"/>
  <c r="AU66" i="12"/>
  <c r="AU66" i="11"/>
  <c r="AH66" i="11"/>
  <c r="AU198" i="13"/>
  <c r="AH198" i="13"/>
  <c r="AH198" i="12"/>
  <c r="AU198" i="12"/>
  <c r="AU198" i="11"/>
  <c r="AH198" i="11"/>
  <c r="AU270" i="13"/>
  <c r="AH270" i="13"/>
  <c r="AH270" i="12"/>
  <c r="AU270" i="12"/>
  <c r="AU270" i="11"/>
  <c r="AH270" i="11"/>
  <c r="AV14" i="13"/>
  <c r="AI14" i="13"/>
  <c r="AV14" i="12"/>
  <c r="AI14" i="12"/>
  <c r="AV14" i="11"/>
  <c r="AI14" i="11"/>
  <c r="AV86" i="13"/>
  <c r="AI86" i="13"/>
  <c r="AV86" i="12"/>
  <c r="AI86" i="12"/>
  <c r="AV86" i="11"/>
  <c r="AI86" i="11"/>
  <c r="AV158" i="13"/>
  <c r="AI158" i="13"/>
  <c r="AI158" i="12"/>
  <c r="AV158" i="12"/>
  <c r="AV158" i="11"/>
  <c r="AI158" i="11"/>
  <c r="AV290" i="13"/>
  <c r="AI290" i="13"/>
  <c r="AV290" i="12"/>
  <c r="AI290" i="12"/>
  <c r="AV290" i="11"/>
  <c r="AI290" i="11"/>
  <c r="AX258" i="13"/>
  <c r="AK258" i="13"/>
  <c r="AX258" i="12"/>
  <c r="AK258" i="12"/>
  <c r="AX258" i="11"/>
  <c r="AK258" i="11"/>
  <c r="AX330" i="13"/>
  <c r="AK330" i="13"/>
  <c r="AX330" i="12"/>
  <c r="AK330" i="12"/>
  <c r="AX330" i="11"/>
  <c r="AK330" i="11"/>
  <c r="AY74" i="13"/>
  <c r="AL74" i="13"/>
  <c r="AL74" i="12"/>
  <c r="AY74" i="12"/>
  <c r="AY74" i="11"/>
  <c r="AL74" i="11"/>
  <c r="AY146" i="13"/>
  <c r="AL146" i="13"/>
  <c r="AL146" i="12"/>
  <c r="AY146" i="12"/>
  <c r="AY146" i="11"/>
  <c r="AL146" i="11"/>
  <c r="AY218" i="13"/>
  <c r="AL218" i="13"/>
  <c r="AY218" i="12"/>
  <c r="AL218" i="12"/>
  <c r="AY218" i="11"/>
  <c r="AL218" i="11"/>
  <c r="BA330" i="13"/>
  <c r="AN330" i="13"/>
  <c r="BA330" i="12"/>
  <c r="AN330" i="12"/>
  <c r="BA330" i="11"/>
  <c r="AN330" i="11"/>
  <c r="BB74" i="13"/>
  <c r="AO74" i="13"/>
  <c r="AO74" i="12"/>
  <c r="BB74" i="11"/>
  <c r="BB74" i="12"/>
  <c r="AO74" i="11"/>
  <c r="BB146" i="13"/>
  <c r="AO146" i="13"/>
  <c r="AO146" i="12"/>
  <c r="BB146" i="12"/>
  <c r="BB146" i="11"/>
  <c r="AO146" i="11"/>
  <c r="BB218" i="13"/>
  <c r="AO218" i="13"/>
  <c r="BB218" i="12"/>
  <c r="AO218" i="12"/>
  <c r="BB218" i="11"/>
  <c r="AO218" i="11"/>
  <c r="AO290" i="13"/>
  <c r="BB290" i="13"/>
  <c r="BB290" i="12"/>
  <c r="AO290" i="12"/>
  <c r="BB290" i="11"/>
  <c r="AO290" i="11"/>
  <c r="AP34" i="13"/>
  <c r="BC34" i="13"/>
  <c r="BC34" i="12"/>
  <c r="AP34" i="12"/>
  <c r="BC34" i="11"/>
  <c r="AP34" i="11"/>
  <c r="AP106" i="13"/>
  <c r="BC106" i="13"/>
  <c r="AP106" i="12"/>
  <c r="BC106" i="12"/>
  <c r="BC106" i="11"/>
  <c r="AP106" i="11"/>
  <c r="BC178" i="13"/>
  <c r="AP178" i="13"/>
  <c r="AP178" i="12"/>
  <c r="BC178" i="12"/>
  <c r="BC178" i="11"/>
  <c r="AP178" i="11"/>
  <c r="AP250" i="13"/>
  <c r="BC250" i="13"/>
  <c r="BC250" i="12"/>
  <c r="AP250" i="12"/>
  <c r="BC250" i="11"/>
  <c r="AP250" i="11"/>
  <c r="BC322" i="13"/>
  <c r="AP322" i="13"/>
  <c r="AP322" i="12"/>
  <c r="BC322" i="12"/>
  <c r="BC322" i="11"/>
  <c r="AP322" i="11"/>
  <c r="Z331" i="13"/>
  <c r="M331" i="13"/>
  <c r="M331" i="12"/>
  <c r="Z331" i="12"/>
  <c r="Z331" i="11"/>
  <c r="M331" i="11"/>
  <c r="AQ35" i="13"/>
  <c r="AD35" i="13"/>
  <c r="AQ35" i="12"/>
  <c r="AD35" i="12"/>
  <c r="AQ35" i="11"/>
  <c r="AD35" i="11"/>
  <c r="AQ83" i="13"/>
  <c r="AD83" i="13"/>
  <c r="AQ83" i="12"/>
  <c r="AD83" i="12"/>
  <c r="AQ83" i="11"/>
  <c r="AD83" i="11"/>
  <c r="AQ131" i="13"/>
  <c r="AD131" i="13"/>
  <c r="AQ131" i="12"/>
  <c r="AD131" i="12"/>
  <c r="AQ131" i="11"/>
  <c r="AD131" i="11"/>
  <c r="AQ179" i="13"/>
  <c r="AD179" i="13"/>
  <c r="AQ179" i="12"/>
  <c r="AD179" i="12"/>
  <c r="AQ179" i="11"/>
  <c r="AD179" i="11"/>
  <c r="AQ227" i="13"/>
  <c r="AD227" i="13"/>
  <c r="AQ227" i="12"/>
  <c r="AD227" i="12"/>
  <c r="AQ227" i="11"/>
  <c r="AD227" i="11"/>
  <c r="AQ275" i="13"/>
  <c r="AD275" i="13"/>
  <c r="AQ275" i="12"/>
  <c r="AD275" i="12"/>
  <c r="AQ275" i="11"/>
  <c r="AD275" i="11"/>
  <c r="AQ323" i="13"/>
  <c r="AD323" i="13"/>
  <c r="AD323" i="12"/>
  <c r="AQ323" i="12"/>
  <c r="AQ323" i="11"/>
  <c r="AD323" i="11"/>
  <c r="AR43" i="13"/>
  <c r="AE43" i="13"/>
  <c r="AR43" i="12"/>
  <c r="AE43" i="12"/>
  <c r="AR43" i="11"/>
  <c r="AE43" i="11"/>
  <c r="AR91" i="13"/>
  <c r="AE91" i="13"/>
  <c r="AE91" i="12"/>
  <c r="AR91" i="12"/>
  <c r="AR91" i="11"/>
  <c r="AE91" i="11"/>
  <c r="AE247" i="13"/>
  <c r="AR247" i="13"/>
  <c r="AR247" i="12"/>
  <c r="AE247" i="12"/>
  <c r="AR247" i="11"/>
  <c r="AE247" i="11"/>
  <c r="AR307" i="13"/>
  <c r="AE307" i="13"/>
  <c r="AE307" i="12"/>
  <c r="AR307" i="12"/>
  <c r="AR307" i="11"/>
  <c r="AE307" i="11"/>
  <c r="AS51" i="13"/>
  <c r="AF51" i="13"/>
  <c r="AS51" i="12"/>
  <c r="AS51" i="11"/>
  <c r="AF51" i="12"/>
  <c r="AF51" i="11"/>
  <c r="AS111" i="13"/>
  <c r="AF111" i="13"/>
  <c r="AF111" i="12"/>
  <c r="AS111" i="12"/>
  <c r="AS111" i="11"/>
  <c r="AF111" i="11"/>
  <c r="AS183" i="13"/>
  <c r="AF183" i="13"/>
  <c r="AF183" i="12"/>
  <c r="AS183" i="12"/>
  <c r="AS183" i="11"/>
  <c r="AF183" i="11"/>
  <c r="AF303" i="13"/>
  <c r="AS303" i="13"/>
  <c r="AS303" i="12"/>
  <c r="AF303" i="12"/>
  <c r="AS303" i="11"/>
  <c r="AF303" i="11"/>
  <c r="AG35" i="13"/>
  <c r="AT35" i="13"/>
  <c r="AG35" i="12"/>
  <c r="AT35" i="11"/>
  <c r="AT35" i="12"/>
  <c r="AG35" i="11"/>
  <c r="AG107" i="13"/>
  <c r="AT107" i="13"/>
  <c r="AG107" i="12"/>
  <c r="AT107" i="12"/>
  <c r="AT107" i="11"/>
  <c r="AG107" i="11"/>
  <c r="AT299" i="13"/>
  <c r="AG299" i="13"/>
  <c r="AT299" i="12"/>
  <c r="AG299" i="12"/>
  <c r="AT299" i="11"/>
  <c r="AG299" i="11"/>
  <c r="AV111" i="13"/>
  <c r="AI111" i="13"/>
  <c r="AI111" i="12"/>
  <c r="AV111" i="12"/>
  <c r="AV111" i="11"/>
  <c r="AI111" i="11"/>
  <c r="AV183" i="13"/>
  <c r="AI183" i="13"/>
  <c r="AI183" i="12"/>
  <c r="AV183" i="12"/>
  <c r="AV183" i="11"/>
  <c r="AI183" i="11"/>
  <c r="AV243" i="13"/>
  <c r="AI243" i="13"/>
  <c r="AI243" i="12"/>
  <c r="AV243" i="12"/>
  <c r="AV243" i="11"/>
  <c r="AI243" i="11"/>
  <c r="AW119" i="13"/>
  <c r="AJ119" i="13"/>
  <c r="AW119" i="12"/>
  <c r="AJ119" i="12"/>
  <c r="AW119" i="11"/>
  <c r="AJ119" i="11"/>
  <c r="AK211" i="13"/>
  <c r="AX211" i="13"/>
  <c r="AX211" i="12"/>
  <c r="AK211" i="12"/>
  <c r="AX211" i="11"/>
  <c r="AK211" i="11"/>
  <c r="BA7" i="13"/>
  <c r="AN7" i="13"/>
  <c r="BA7" i="12"/>
  <c r="AN7" i="12"/>
  <c r="BA7" i="11"/>
  <c r="AN7" i="11"/>
  <c r="BA79" i="13"/>
  <c r="AN79" i="13"/>
  <c r="BA79" i="12"/>
  <c r="AN79" i="12"/>
  <c r="BA79" i="11"/>
  <c r="AN79" i="11"/>
  <c r="BA139" i="13"/>
  <c r="AN139" i="13"/>
  <c r="AN139" i="12"/>
  <c r="BA139" i="12"/>
  <c r="BA139" i="11"/>
  <c r="AN139" i="11"/>
  <c r="AN211" i="13"/>
  <c r="BA211" i="13"/>
  <c r="BA211" i="12"/>
  <c r="AN211" i="12"/>
  <c r="BA211" i="11"/>
  <c r="AN211" i="11"/>
  <c r="BA283" i="13"/>
  <c r="AN283" i="13"/>
  <c r="AN283" i="12"/>
  <c r="BA283" i="12"/>
  <c r="BA283" i="11"/>
  <c r="AN283" i="11"/>
  <c r="BB27" i="13"/>
  <c r="AO27" i="13"/>
  <c r="AO27" i="12"/>
  <c r="BB27" i="11"/>
  <c r="BB27" i="12"/>
  <c r="AO27" i="11"/>
  <c r="BB99" i="13"/>
  <c r="AO99" i="13"/>
  <c r="AO99" i="12"/>
  <c r="BB99" i="12"/>
  <c r="BB99" i="11"/>
  <c r="AO99" i="11"/>
  <c r="BB171" i="13"/>
  <c r="AO171" i="13"/>
  <c r="BB171" i="12"/>
  <c r="AO171" i="12"/>
  <c r="BB171" i="11"/>
  <c r="AO171" i="11"/>
  <c r="BB303" i="13"/>
  <c r="AO303" i="13"/>
  <c r="BB303" i="12"/>
  <c r="AO303" i="12"/>
  <c r="BB303" i="11"/>
  <c r="AO303" i="11"/>
  <c r="BC47" i="13"/>
  <c r="AP47" i="13"/>
  <c r="AP47" i="12"/>
  <c r="BC47" i="12"/>
  <c r="BC47" i="11"/>
  <c r="AP47" i="11"/>
  <c r="BC119" i="13"/>
  <c r="AP119" i="13"/>
  <c r="BC119" i="12"/>
  <c r="AP119" i="12"/>
  <c r="BC119" i="11"/>
  <c r="AP119" i="11"/>
  <c r="AP191" i="13"/>
  <c r="BC191" i="13"/>
  <c r="BC191" i="12"/>
  <c r="AP191" i="12"/>
  <c r="BC191" i="11"/>
  <c r="AP191" i="11"/>
  <c r="BC263" i="13"/>
  <c r="AP263" i="13"/>
  <c r="BC263" i="12"/>
  <c r="AP263" i="12"/>
  <c r="BC263" i="11"/>
  <c r="AP263" i="11"/>
  <c r="AQ12" i="13"/>
  <c r="AD12" i="13"/>
  <c r="AQ12" i="11"/>
  <c r="AQ12" i="12"/>
  <c r="AD12" i="12"/>
  <c r="AD12" i="11"/>
  <c r="AQ60" i="13"/>
  <c r="AD60" i="13"/>
  <c r="AD60" i="12"/>
  <c r="AQ60" i="12"/>
  <c r="AQ60" i="11"/>
  <c r="AD60" i="11"/>
  <c r="AD108" i="13"/>
  <c r="AQ108" i="13"/>
  <c r="AD108" i="12"/>
  <c r="AQ108" i="12"/>
  <c r="AQ108" i="11"/>
  <c r="AD108" i="11"/>
  <c r="AD156" i="13"/>
  <c r="AQ156" i="13"/>
  <c r="AD156" i="12"/>
  <c r="AQ156" i="12"/>
  <c r="AQ156" i="11"/>
  <c r="AD156" i="11"/>
  <c r="AQ204" i="13"/>
  <c r="AD204" i="13"/>
  <c r="AD204" i="12"/>
  <c r="AQ204" i="12"/>
  <c r="AQ204" i="11"/>
  <c r="AD204" i="11"/>
  <c r="AQ252" i="13"/>
  <c r="AD252" i="13"/>
  <c r="AQ252" i="12"/>
  <c r="AD252" i="12"/>
  <c r="AQ252" i="11"/>
  <c r="AD252" i="11"/>
  <c r="AQ300" i="13"/>
  <c r="AD300" i="13"/>
  <c r="AQ300" i="12"/>
  <c r="AD300" i="12"/>
  <c r="AQ300" i="11"/>
  <c r="AD300" i="11"/>
  <c r="AE80" i="13"/>
  <c r="AR80" i="13"/>
  <c r="AR80" i="12"/>
  <c r="AE80" i="12"/>
  <c r="AE80" i="11"/>
  <c r="AR80" i="11"/>
  <c r="AT60" i="13"/>
  <c r="AG60" i="13"/>
  <c r="AG60" i="12"/>
  <c r="AT60" i="12"/>
  <c r="AT60" i="11"/>
  <c r="AG60" i="11"/>
  <c r="AH68" i="13"/>
  <c r="AU68" i="13"/>
  <c r="AH68" i="12"/>
  <c r="AU68" i="12"/>
  <c r="AU68" i="11"/>
  <c r="AH68" i="11"/>
  <c r="AU200" i="13"/>
  <c r="AH200" i="13"/>
  <c r="AH200" i="12"/>
  <c r="AU200" i="12"/>
  <c r="AU200" i="11"/>
  <c r="AH200" i="11"/>
  <c r="AV64" i="13"/>
  <c r="AI64" i="13"/>
  <c r="AI64" i="12"/>
  <c r="AV64" i="12"/>
  <c r="AV64" i="11"/>
  <c r="AI64" i="11"/>
  <c r="AV196" i="13"/>
  <c r="AI196" i="13"/>
  <c r="AI196" i="12"/>
  <c r="AV196" i="12"/>
  <c r="AI196" i="11"/>
  <c r="AV196" i="11"/>
  <c r="AV328" i="13"/>
  <c r="AI328" i="13"/>
  <c r="AV328" i="12"/>
  <c r="AI328" i="12"/>
  <c r="AV328" i="11"/>
  <c r="AI328" i="11"/>
  <c r="AJ72" i="13"/>
  <c r="AW72" i="13"/>
  <c r="AJ72" i="12"/>
  <c r="AW72" i="12"/>
  <c r="AW72" i="11"/>
  <c r="AJ72" i="11"/>
  <c r="AW144" i="13"/>
  <c r="AJ144" i="13"/>
  <c r="AW144" i="12"/>
  <c r="AJ144" i="12"/>
  <c r="AW144" i="11"/>
  <c r="AJ144" i="11"/>
  <c r="AW216" i="13"/>
  <c r="AJ216" i="13"/>
  <c r="AJ216" i="12"/>
  <c r="AW216" i="12"/>
  <c r="AW216" i="11"/>
  <c r="AJ216" i="11"/>
  <c r="AW288" i="13"/>
  <c r="AJ288" i="13"/>
  <c r="AW288" i="12"/>
  <c r="AJ288" i="12"/>
  <c r="AW288" i="11"/>
  <c r="AJ288" i="11"/>
  <c r="AX32" i="13"/>
  <c r="AK32" i="13"/>
  <c r="AX32" i="12"/>
  <c r="AK32" i="12"/>
  <c r="AX32" i="11"/>
  <c r="AK32" i="11"/>
  <c r="AX104" i="13"/>
  <c r="AK104" i="13"/>
  <c r="AX104" i="12"/>
  <c r="AK104" i="12"/>
  <c r="AX104" i="11"/>
  <c r="AK104" i="11"/>
  <c r="AX308" i="13"/>
  <c r="AK308" i="13"/>
  <c r="AK308" i="12"/>
  <c r="AX308" i="12"/>
  <c r="AX308" i="11"/>
  <c r="AK308" i="11"/>
  <c r="AY52" i="13"/>
  <c r="AL52" i="13"/>
  <c r="AL52" i="12"/>
  <c r="AY52" i="12"/>
  <c r="AY52" i="11"/>
  <c r="AL52" i="11"/>
  <c r="AY124" i="13"/>
  <c r="AL124" i="13"/>
  <c r="AY124" i="12"/>
  <c r="AL124" i="12"/>
  <c r="AY124" i="11"/>
  <c r="AL124" i="11"/>
  <c r="AY328" i="13"/>
  <c r="AL328" i="13"/>
  <c r="AY328" i="12"/>
  <c r="AL328" i="12"/>
  <c r="AY328" i="11"/>
  <c r="AL328" i="11"/>
  <c r="AM72" i="13"/>
  <c r="AZ72" i="13"/>
  <c r="AM72" i="12"/>
  <c r="AZ72" i="12"/>
  <c r="AM72" i="11"/>
  <c r="AZ72" i="11"/>
  <c r="AZ144" i="13"/>
  <c r="AM144" i="13"/>
  <c r="AM144" i="12"/>
  <c r="AZ144" i="12"/>
  <c r="AM144" i="11"/>
  <c r="AZ144" i="11"/>
  <c r="AZ216" i="13"/>
  <c r="AM216" i="13"/>
  <c r="AZ216" i="12"/>
  <c r="AM216" i="12"/>
  <c r="AM216" i="11"/>
  <c r="AZ216" i="11"/>
  <c r="BA92" i="13"/>
  <c r="AN92" i="13"/>
  <c r="AN92" i="12"/>
  <c r="BA92" i="12"/>
  <c r="BA92" i="11"/>
  <c r="AN92" i="11"/>
  <c r="BA164" i="13"/>
  <c r="AN164" i="13"/>
  <c r="BA164" i="12"/>
  <c r="AN164" i="12"/>
  <c r="BA164" i="11"/>
  <c r="AN164" i="11"/>
  <c r="BA236" i="13"/>
  <c r="AN236" i="13"/>
  <c r="AN236" i="12"/>
  <c r="BA236" i="12"/>
  <c r="BA236" i="11"/>
  <c r="AN236" i="11"/>
  <c r="BA308" i="13"/>
  <c r="AN308" i="13"/>
  <c r="AN308" i="12"/>
  <c r="BA308" i="12"/>
  <c r="BA308" i="11"/>
  <c r="AN308" i="11"/>
  <c r="BB52" i="13"/>
  <c r="AO52" i="13"/>
  <c r="AO52" i="12"/>
  <c r="BB52" i="12"/>
  <c r="BB52" i="11"/>
  <c r="AO52" i="11"/>
  <c r="BB124" i="13"/>
  <c r="AO124" i="13"/>
  <c r="BB124" i="12"/>
  <c r="AO124" i="12"/>
  <c r="BB124" i="11"/>
  <c r="AO124" i="11"/>
  <c r="BB196" i="13"/>
  <c r="AO196" i="13"/>
  <c r="BB196" i="12"/>
  <c r="AO196" i="12"/>
  <c r="BB196" i="11"/>
  <c r="AO196" i="11"/>
  <c r="AO268" i="13"/>
  <c r="BB268" i="13"/>
  <c r="BB268" i="12"/>
  <c r="AO268" i="12"/>
  <c r="BB268" i="11"/>
  <c r="AO268" i="11"/>
  <c r="BC12" i="13"/>
  <c r="AP12" i="13"/>
  <c r="BC12" i="11"/>
  <c r="BC12" i="12"/>
  <c r="AP12" i="12"/>
  <c r="AP12" i="11"/>
  <c r="BC84" i="13"/>
  <c r="AP84" i="13"/>
  <c r="BC84" i="12"/>
  <c r="AP84" i="12"/>
  <c r="BC84" i="11"/>
  <c r="AP84" i="11"/>
  <c r="AS149" i="13"/>
  <c r="AF149" i="13"/>
  <c r="AF149" i="12"/>
  <c r="AS149" i="12"/>
  <c r="AS149" i="11"/>
  <c r="AF149" i="11"/>
  <c r="AS269" i="13"/>
  <c r="AF269" i="13"/>
  <c r="AF269" i="12"/>
  <c r="AS269" i="12"/>
  <c r="AS269" i="11"/>
  <c r="AF269" i="11"/>
  <c r="AS329" i="13"/>
  <c r="AF329" i="13"/>
  <c r="AS329" i="12"/>
  <c r="AF329" i="12"/>
  <c r="AS329" i="11"/>
  <c r="AF329" i="11"/>
  <c r="AT205" i="13"/>
  <c r="AG205" i="13"/>
  <c r="AG205" i="12"/>
  <c r="AT205" i="12"/>
  <c r="AT205" i="11"/>
  <c r="AG205" i="11"/>
  <c r="AU129" i="13"/>
  <c r="AH129" i="13"/>
  <c r="AU129" i="12"/>
  <c r="AH129" i="12"/>
  <c r="AU129" i="11"/>
  <c r="AH129" i="11"/>
  <c r="AU201" i="13"/>
  <c r="AH201" i="13"/>
  <c r="AU201" i="12"/>
  <c r="AH201" i="12"/>
  <c r="AU201" i="11"/>
  <c r="AH201" i="11"/>
  <c r="AV5" i="13"/>
  <c r="AI5" i="13"/>
  <c r="AV5" i="12"/>
  <c r="AI5" i="12"/>
  <c r="AV5" i="11"/>
  <c r="AI5" i="11"/>
  <c r="AV77" i="13"/>
  <c r="AI77" i="13"/>
  <c r="AV77" i="12"/>
  <c r="AI77" i="12"/>
  <c r="AV77" i="11"/>
  <c r="AI77" i="11"/>
  <c r="AI209" i="13"/>
  <c r="AV209" i="13"/>
  <c r="AV209" i="12"/>
  <c r="AI209" i="12"/>
  <c r="AV209" i="11"/>
  <c r="AI209" i="11"/>
  <c r="AV269" i="13"/>
  <c r="AI269" i="13"/>
  <c r="AI269" i="12"/>
  <c r="AV269" i="12"/>
  <c r="AV269" i="11"/>
  <c r="AI269" i="11"/>
  <c r="AW145" i="13"/>
  <c r="AJ145" i="13"/>
  <c r="AJ145" i="12"/>
  <c r="AW145" i="12"/>
  <c r="AW145" i="11"/>
  <c r="AJ145" i="11"/>
  <c r="AW217" i="13"/>
  <c r="AJ217" i="13"/>
  <c r="AW217" i="12"/>
  <c r="AJ217" i="12"/>
  <c r="AW217" i="11"/>
  <c r="AJ217" i="11"/>
  <c r="AJ289" i="13"/>
  <c r="AW289" i="13"/>
  <c r="AW289" i="12"/>
  <c r="AJ289" i="12"/>
  <c r="AW289" i="11"/>
  <c r="AJ289" i="11"/>
  <c r="AX237" i="13"/>
  <c r="AK237" i="13"/>
  <c r="AK237" i="12"/>
  <c r="AX237" i="12"/>
  <c r="AX237" i="11"/>
  <c r="AK237" i="11"/>
  <c r="AX297" i="13"/>
  <c r="AK297" i="13"/>
  <c r="AX297" i="12"/>
  <c r="AK297" i="12"/>
  <c r="AX297" i="11"/>
  <c r="AK297" i="11"/>
  <c r="AY41" i="13"/>
  <c r="AL41" i="13"/>
  <c r="AY41" i="12"/>
  <c r="AL41" i="12"/>
  <c r="AY41" i="11"/>
  <c r="AL41" i="11"/>
  <c r="BA93" i="13"/>
  <c r="AN93" i="13"/>
  <c r="BA93" i="12"/>
  <c r="AN93" i="12"/>
  <c r="BA93" i="11"/>
  <c r="AN93" i="11"/>
  <c r="BA225" i="13"/>
  <c r="AN225" i="13"/>
  <c r="AN225" i="12"/>
  <c r="BA225" i="12"/>
  <c r="BA225" i="11"/>
  <c r="AN225" i="11"/>
  <c r="BA297" i="13"/>
  <c r="AN297" i="13"/>
  <c r="BA297" i="12"/>
  <c r="AN297" i="12"/>
  <c r="BA297" i="11"/>
  <c r="AN297" i="11"/>
  <c r="AO41" i="13"/>
  <c r="BB41" i="13"/>
  <c r="BB41" i="12"/>
  <c r="AO41" i="12"/>
  <c r="BB41" i="11"/>
  <c r="AO41" i="11"/>
  <c r="BB113" i="13"/>
  <c r="AO113" i="13"/>
  <c r="AO113" i="12"/>
  <c r="BB113" i="12"/>
  <c r="BB113" i="11"/>
  <c r="AO113" i="11"/>
  <c r="BB185" i="13"/>
  <c r="AO185" i="13"/>
  <c r="AO185" i="12"/>
  <c r="BB185" i="12"/>
  <c r="BB185" i="11"/>
  <c r="AO185" i="11"/>
  <c r="AQ26" i="13"/>
  <c r="AD26" i="13"/>
  <c r="AQ26" i="12"/>
  <c r="AD26" i="12"/>
  <c r="AQ26" i="11"/>
  <c r="AD26" i="11"/>
  <c r="AD74" i="13"/>
  <c r="AQ74" i="13"/>
  <c r="AQ74" i="12"/>
  <c r="AD74" i="12"/>
  <c r="AQ74" i="11"/>
  <c r="AD74" i="11"/>
  <c r="AQ122" i="13"/>
  <c r="AD122" i="13"/>
  <c r="AD122" i="12"/>
  <c r="AQ122" i="12"/>
  <c r="AQ122" i="11"/>
  <c r="AD122" i="11"/>
  <c r="AQ170" i="13"/>
  <c r="AD170" i="13"/>
  <c r="AQ170" i="12"/>
  <c r="AD170" i="12"/>
  <c r="AQ170" i="11"/>
  <c r="AD170" i="11"/>
  <c r="AQ218" i="13"/>
  <c r="AD218" i="13"/>
  <c r="AQ218" i="12"/>
  <c r="AD218" i="12"/>
  <c r="AQ218" i="11"/>
  <c r="AD218" i="11"/>
  <c r="AD266" i="13"/>
  <c r="AQ266" i="13"/>
  <c r="AD266" i="12"/>
  <c r="AQ266" i="12"/>
  <c r="AQ266" i="11"/>
  <c r="AD266" i="11"/>
  <c r="AQ314" i="13"/>
  <c r="AD314" i="13"/>
  <c r="AD314" i="12"/>
  <c r="AQ314" i="12"/>
  <c r="AQ314" i="11"/>
  <c r="AD314" i="11"/>
  <c r="AR46" i="13"/>
  <c r="AE46" i="13"/>
  <c r="AE46" i="12"/>
  <c r="AR46" i="12"/>
  <c r="AR46" i="11"/>
  <c r="AE46" i="11"/>
  <c r="AR94" i="13"/>
  <c r="AE94" i="13"/>
  <c r="AE94" i="12"/>
  <c r="AR94" i="12"/>
  <c r="AR94" i="11"/>
  <c r="AE94" i="11"/>
  <c r="AR202" i="13"/>
  <c r="AE202" i="13"/>
  <c r="AE202" i="12"/>
  <c r="AR202" i="12"/>
  <c r="AR202" i="11"/>
  <c r="AE202" i="11"/>
  <c r="AR262" i="13"/>
  <c r="AE262" i="13"/>
  <c r="AE262" i="12"/>
  <c r="AR262" i="12"/>
  <c r="AR262" i="11"/>
  <c r="AE262" i="11"/>
  <c r="AS54" i="13"/>
  <c r="AF54" i="13"/>
  <c r="AF54" i="12"/>
  <c r="AS54" i="12"/>
  <c r="AS54" i="11"/>
  <c r="AF54" i="11"/>
  <c r="AT110" i="13"/>
  <c r="AG110" i="13"/>
  <c r="AG110" i="12"/>
  <c r="AT110" i="12"/>
  <c r="AT110" i="11"/>
  <c r="AG110" i="11"/>
  <c r="AT182" i="13"/>
  <c r="AG182" i="13"/>
  <c r="AT182" i="12"/>
  <c r="AG182" i="12"/>
  <c r="AT182" i="11"/>
  <c r="AG182" i="11"/>
  <c r="AT254" i="13"/>
  <c r="AG254" i="13"/>
  <c r="AT254" i="12"/>
  <c r="AG254" i="12"/>
  <c r="AT254" i="11"/>
  <c r="AG254" i="11"/>
  <c r="AG326" i="13"/>
  <c r="AT326" i="13"/>
  <c r="AT326" i="12"/>
  <c r="AG326" i="12"/>
  <c r="AT326" i="11"/>
  <c r="AG326" i="11"/>
  <c r="AU58" i="13"/>
  <c r="AH58" i="13"/>
  <c r="AU58" i="12"/>
  <c r="AH58" i="12"/>
  <c r="AU58" i="11"/>
  <c r="AH58" i="11"/>
  <c r="AU130" i="13"/>
  <c r="AH130" i="13"/>
  <c r="AH130" i="12"/>
  <c r="AU130" i="12"/>
  <c r="AU130" i="11"/>
  <c r="AH130" i="11"/>
  <c r="AU202" i="13"/>
  <c r="AH202" i="13"/>
  <c r="AH202" i="12"/>
  <c r="AU202" i="12"/>
  <c r="AU202" i="11"/>
  <c r="AH202" i="11"/>
  <c r="AU274" i="13"/>
  <c r="AH274" i="13"/>
  <c r="AU274" i="12"/>
  <c r="AH274" i="12"/>
  <c r="AU274" i="11"/>
  <c r="AH274" i="11"/>
  <c r="AV150" i="13"/>
  <c r="AI150" i="13"/>
  <c r="AI150" i="12"/>
  <c r="AV150" i="12"/>
  <c r="AV150" i="11"/>
  <c r="AI150" i="11"/>
  <c r="AI282" i="13"/>
  <c r="AV282" i="13"/>
  <c r="AI282" i="12"/>
  <c r="AV282" i="12"/>
  <c r="AV282" i="11"/>
  <c r="AI282" i="11"/>
  <c r="AL66" i="13"/>
  <c r="AY66" i="13"/>
  <c r="AY66" i="12"/>
  <c r="AL66" i="12"/>
  <c r="AY66" i="11"/>
  <c r="AL66" i="11"/>
  <c r="AL138" i="13"/>
  <c r="AY138" i="13"/>
  <c r="AL138" i="12"/>
  <c r="AY138" i="12"/>
  <c r="AY138" i="11"/>
  <c r="AL138" i="11"/>
  <c r="AY270" i="13"/>
  <c r="AL270" i="13"/>
  <c r="AL270" i="12"/>
  <c r="AY270" i="12"/>
  <c r="AY270" i="11"/>
  <c r="AL270" i="11"/>
  <c r="AZ14" i="13"/>
  <c r="AM14" i="13"/>
  <c r="AZ14" i="11"/>
  <c r="AZ14" i="12"/>
  <c r="AM14" i="12"/>
  <c r="AM14" i="11"/>
  <c r="AZ86" i="13"/>
  <c r="AM86" i="13"/>
  <c r="AZ86" i="12"/>
  <c r="AM86" i="12"/>
  <c r="AZ86" i="11"/>
  <c r="AM86" i="11"/>
  <c r="AZ158" i="13"/>
  <c r="AM158" i="13"/>
  <c r="AM158" i="12"/>
  <c r="AZ158" i="12"/>
  <c r="AZ158" i="11"/>
  <c r="AM158" i="11"/>
  <c r="AM230" i="13"/>
  <c r="AZ230" i="13"/>
  <c r="AM230" i="12"/>
  <c r="AZ230" i="12"/>
  <c r="AZ230" i="11"/>
  <c r="AM230" i="11"/>
  <c r="AM302" i="13"/>
  <c r="AZ302" i="13"/>
  <c r="AZ302" i="12"/>
  <c r="AM302" i="12"/>
  <c r="AZ302" i="11"/>
  <c r="AM302" i="11"/>
  <c r="BA46" i="13"/>
  <c r="AN46" i="13"/>
  <c r="AN46" i="12"/>
  <c r="BA46" i="12"/>
  <c r="BA46" i="11"/>
  <c r="AN46" i="11"/>
  <c r="BA250" i="13"/>
  <c r="AN250" i="13"/>
  <c r="BA250" i="12"/>
  <c r="AN250" i="12"/>
  <c r="BA250" i="11"/>
  <c r="AN250" i="11"/>
  <c r="AR323" i="13"/>
  <c r="AE323" i="13"/>
  <c r="AR323" i="12"/>
  <c r="AE323" i="12"/>
  <c r="AR323" i="11"/>
  <c r="AE323" i="11"/>
  <c r="AF67" i="13"/>
  <c r="AS67" i="13"/>
  <c r="AF67" i="12"/>
  <c r="AS67" i="12"/>
  <c r="AF67" i="11"/>
  <c r="AS67" i="11"/>
  <c r="AS199" i="13"/>
  <c r="AF199" i="13"/>
  <c r="AS199" i="12"/>
  <c r="AF199" i="12"/>
  <c r="AF199" i="11"/>
  <c r="AS199" i="11"/>
  <c r="AS259" i="13"/>
  <c r="AF259" i="13"/>
  <c r="AS259" i="12"/>
  <c r="AF259" i="12"/>
  <c r="AS259" i="11"/>
  <c r="AF259" i="11"/>
  <c r="AT123" i="13"/>
  <c r="AG123" i="13"/>
  <c r="AT123" i="12"/>
  <c r="AG123" i="12"/>
  <c r="AT123" i="11"/>
  <c r="AG123" i="11"/>
  <c r="AT327" i="13"/>
  <c r="AG327" i="13"/>
  <c r="AG327" i="12"/>
  <c r="AT327" i="12"/>
  <c r="AT327" i="11"/>
  <c r="AG327" i="11"/>
  <c r="AH71" i="13"/>
  <c r="AU71" i="13"/>
  <c r="AU71" i="12"/>
  <c r="AH71" i="12"/>
  <c r="AU71" i="11"/>
  <c r="AH71" i="11"/>
  <c r="AU143" i="13"/>
  <c r="AH143" i="13"/>
  <c r="AH143" i="12"/>
  <c r="AU143" i="12"/>
  <c r="AU143" i="11"/>
  <c r="AH143" i="11"/>
  <c r="AV91" i="13"/>
  <c r="AI91" i="13"/>
  <c r="AI91" i="12"/>
  <c r="AV91" i="12"/>
  <c r="AV91" i="11"/>
  <c r="AI91" i="11"/>
  <c r="AV163" i="13"/>
  <c r="AI163" i="13"/>
  <c r="AV163" i="12"/>
  <c r="AI163" i="12"/>
  <c r="AV163" i="11"/>
  <c r="AI163" i="11"/>
  <c r="AV223" i="13"/>
  <c r="AI223" i="13"/>
  <c r="AI223" i="12"/>
  <c r="AV223" i="12"/>
  <c r="AV223" i="11"/>
  <c r="AI223" i="11"/>
  <c r="AV295" i="13"/>
  <c r="AI295" i="13"/>
  <c r="AV295" i="12"/>
  <c r="AI295" i="12"/>
  <c r="AV295" i="11"/>
  <c r="AI295" i="11"/>
  <c r="AW39" i="13"/>
  <c r="AJ39" i="13"/>
  <c r="AW39" i="12"/>
  <c r="AJ39" i="12"/>
  <c r="AJ39" i="11"/>
  <c r="AW39" i="11"/>
  <c r="AW171" i="13"/>
  <c r="AJ171" i="13"/>
  <c r="AW171" i="12"/>
  <c r="AJ171" i="12"/>
  <c r="AJ171" i="11"/>
  <c r="AW171" i="11"/>
  <c r="AW243" i="13"/>
  <c r="AJ243" i="13"/>
  <c r="AJ243" i="12"/>
  <c r="AW243" i="12"/>
  <c r="AW243" i="11"/>
  <c r="AJ243" i="11"/>
  <c r="AW315" i="13"/>
  <c r="AJ315" i="13"/>
  <c r="AW315" i="12"/>
  <c r="AJ315" i="12"/>
  <c r="AW315" i="11"/>
  <c r="AJ315" i="11"/>
  <c r="AX59" i="13"/>
  <c r="AK59" i="13"/>
  <c r="AK59" i="12"/>
  <c r="AX59" i="11"/>
  <c r="AK59" i="11"/>
  <c r="AX59" i="12"/>
  <c r="AX131" i="13"/>
  <c r="AK131" i="13"/>
  <c r="AX131" i="12"/>
  <c r="AK131" i="12"/>
  <c r="AX131" i="11"/>
  <c r="AK131" i="11"/>
  <c r="AX203" i="13"/>
  <c r="AK203" i="13"/>
  <c r="AK203" i="12"/>
  <c r="AX203" i="12"/>
  <c r="AX203" i="11"/>
  <c r="AK203" i="11"/>
  <c r="AX275" i="13"/>
  <c r="AK275" i="13"/>
  <c r="AX275" i="12"/>
  <c r="AK275" i="12"/>
  <c r="AX275" i="11"/>
  <c r="AK275" i="11"/>
  <c r="AZ39" i="13"/>
  <c r="AM39" i="13"/>
  <c r="AZ39" i="12"/>
  <c r="AM39" i="12"/>
  <c r="AZ39" i="11"/>
  <c r="AM39" i="11"/>
  <c r="AZ111" i="13"/>
  <c r="AM111" i="13"/>
  <c r="AM111" i="12"/>
  <c r="AZ111" i="12"/>
  <c r="AZ111" i="11"/>
  <c r="AM111" i="11"/>
  <c r="AZ183" i="13"/>
  <c r="AM183" i="13"/>
  <c r="AM183" i="12"/>
  <c r="AZ183" i="12"/>
  <c r="AZ183" i="11"/>
  <c r="AM183" i="11"/>
  <c r="AM255" i="13"/>
  <c r="AZ255" i="13"/>
  <c r="AM255" i="12"/>
  <c r="AZ255" i="12"/>
  <c r="AZ255" i="11"/>
  <c r="AM255" i="11"/>
  <c r="AM327" i="13"/>
  <c r="AZ327" i="13"/>
  <c r="AZ327" i="12"/>
  <c r="AM327" i="12"/>
  <c r="AZ327" i="11"/>
  <c r="AM327" i="11"/>
  <c r="AN71" i="13"/>
  <c r="BA71" i="13"/>
  <c r="AN71" i="12"/>
  <c r="BA71" i="12"/>
  <c r="AN71" i="11"/>
  <c r="BA71" i="11"/>
  <c r="R331" i="13"/>
  <c r="E331" i="13"/>
  <c r="R331" i="12"/>
  <c r="E331" i="12"/>
  <c r="R331" i="11"/>
  <c r="E331" i="11"/>
  <c r="U319" i="13"/>
  <c r="H319" i="13"/>
  <c r="H319" i="12"/>
  <c r="U319" i="12"/>
  <c r="U319" i="11"/>
  <c r="H319" i="11"/>
  <c r="AA318" i="13"/>
  <c r="N318" i="13"/>
  <c r="N318" i="12"/>
  <c r="AA318" i="12"/>
  <c r="AA318" i="11"/>
  <c r="N318" i="11"/>
  <c r="AQ4" i="13"/>
  <c r="AD4" i="13"/>
  <c r="AQ4" i="12"/>
  <c r="AD4" i="12"/>
  <c r="AQ4" i="11"/>
  <c r="AD4" i="11"/>
  <c r="AD52" i="13"/>
  <c r="AQ52" i="13"/>
  <c r="AQ52" i="12"/>
  <c r="AD52" i="12"/>
  <c r="AQ52" i="11"/>
  <c r="AD52" i="11"/>
  <c r="AQ100" i="13"/>
  <c r="AD100" i="13"/>
  <c r="AD100" i="12"/>
  <c r="AQ100" i="12"/>
  <c r="AQ100" i="11"/>
  <c r="AD100" i="11"/>
  <c r="AQ148" i="13"/>
  <c r="AD148" i="13"/>
  <c r="AD148" i="12"/>
  <c r="AQ148" i="12"/>
  <c r="AQ148" i="11"/>
  <c r="AD148" i="11"/>
  <c r="AQ196" i="13"/>
  <c r="AD196" i="13"/>
  <c r="AD196" i="12"/>
  <c r="AQ196" i="12"/>
  <c r="AQ196" i="11"/>
  <c r="AD196" i="11"/>
  <c r="AQ244" i="13"/>
  <c r="AD244" i="13"/>
  <c r="AD244" i="12"/>
  <c r="AQ244" i="12"/>
  <c r="AQ244" i="11"/>
  <c r="AD244" i="11"/>
  <c r="AQ292" i="13"/>
  <c r="AD292" i="13"/>
  <c r="AD292" i="12"/>
  <c r="AQ292" i="12"/>
  <c r="AQ292" i="11"/>
  <c r="AD292" i="11"/>
  <c r="AR120" i="13"/>
  <c r="AE120" i="13"/>
  <c r="AR120" i="12"/>
  <c r="AE120" i="12"/>
  <c r="AR120" i="11"/>
  <c r="AE120" i="11"/>
  <c r="AR300" i="13"/>
  <c r="AE300" i="13"/>
  <c r="AR300" i="12"/>
  <c r="AE300" i="12"/>
  <c r="AR300" i="11"/>
  <c r="AE300" i="11"/>
  <c r="AF32" i="13"/>
  <c r="AS32" i="13"/>
  <c r="AS32" i="12"/>
  <c r="AF32" i="12"/>
  <c r="AS32" i="11"/>
  <c r="AF32" i="11"/>
  <c r="AT256" i="13"/>
  <c r="AG256" i="13"/>
  <c r="AT256" i="12"/>
  <c r="AG256" i="12"/>
  <c r="AT256" i="11"/>
  <c r="AG256" i="11"/>
  <c r="AT328" i="13"/>
  <c r="AG328" i="13"/>
  <c r="AT328" i="12"/>
  <c r="AG328" i="12"/>
  <c r="AT328" i="11"/>
  <c r="AG328" i="11"/>
  <c r="AU276" i="13"/>
  <c r="AH276" i="13"/>
  <c r="AH276" i="12"/>
  <c r="AU276" i="12"/>
  <c r="AH276" i="11"/>
  <c r="AU276" i="11"/>
  <c r="AI20" i="13"/>
  <c r="AV20" i="13"/>
  <c r="AV20" i="12"/>
  <c r="AI20" i="12"/>
  <c r="AV20" i="11"/>
  <c r="AI20" i="11"/>
  <c r="AV272" i="13"/>
  <c r="AI272" i="13"/>
  <c r="AI272" i="12"/>
  <c r="AV272" i="12"/>
  <c r="AV272" i="11"/>
  <c r="AI272" i="11"/>
  <c r="AW76" i="13"/>
  <c r="AJ76" i="13"/>
  <c r="AW76" i="12"/>
  <c r="AJ76" i="12"/>
  <c r="AW76" i="11"/>
  <c r="AJ76" i="11"/>
  <c r="AW148" i="13"/>
  <c r="AJ148" i="13"/>
  <c r="AJ148" i="12"/>
  <c r="AW148" i="12"/>
  <c r="AW148" i="11"/>
  <c r="AJ148" i="11"/>
  <c r="AW220" i="13"/>
  <c r="AJ220" i="13"/>
  <c r="AJ220" i="12"/>
  <c r="AW220" i="12"/>
  <c r="AW220" i="11"/>
  <c r="AJ220" i="11"/>
  <c r="AW292" i="13"/>
  <c r="AJ292" i="13"/>
  <c r="AW292" i="12"/>
  <c r="AJ292" i="12"/>
  <c r="AW292" i="11"/>
  <c r="AJ292" i="11"/>
  <c r="AK36" i="13"/>
  <c r="AX36" i="13"/>
  <c r="AX36" i="12"/>
  <c r="AK36" i="12"/>
  <c r="AX36" i="11"/>
  <c r="AK36" i="11"/>
  <c r="AK108" i="13"/>
  <c r="AX108" i="13"/>
  <c r="AK108" i="12"/>
  <c r="AX108" i="12"/>
  <c r="AX108" i="11"/>
  <c r="AK108" i="11"/>
  <c r="AL128" i="13"/>
  <c r="AY128" i="13"/>
  <c r="AY128" i="12"/>
  <c r="AL128" i="12"/>
  <c r="AY128" i="11"/>
  <c r="AL128" i="11"/>
  <c r="AY260" i="13"/>
  <c r="AL260" i="13"/>
  <c r="AY260" i="12"/>
  <c r="AL260" i="12"/>
  <c r="AY260" i="11"/>
  <c r="AL260" i="11"/>
  <c r="AM4" i="13"/>
  <c r="AZ4" i="13"/>
  <c r="AZ4" i="11"/>
  <c r="AZ4" i="12"/>
  <c r="AM4" i="12"/>
  <c r="AM4" i="11"/>
  <c r="AM76" i="13"/>
  <c r="AZ76" i="13"/>
  <c r="AZ76" i="12"/>
  <c r="AM76" i="12"/>
  <c r="AZ76" i="11"/>
  <c r="AM76" i="11"/>
  <c r="AZ148" i="13"/>
  <c r="AM148" i="13"/>
  <c r="AM148" i="12"/>
  <c r="AZ148" i="12"/>
  <c r="AZ148" i="11"/>
  <c r="AM148" i="11"/>
  <c r="AZ220" i="13"/>
  <c r="AM220" i="13"/>
  <c r="AM220" i="12"/>
  <c r="AZ220" i="12"/>
  <c r="AZ220" i="11"/>
  <c r="AM220" i="11"/>
  <c r="AM292" i="13"/>
  <c r="AZ292" i="13"/>
  <c r="AZ292" i="12"/>
  <c r="AM292" i="12"/>
  <c r="AZ292" i="11"/>
  <c r="AM292" i="11"/>
  <c r="AN36" i="13"/>
  <c r="BA36" i="13"/>
  <c r="BA36" i="12"/>
  <c r="AN36" i="12"/>
  <c r="BA36" i="11"/>
  <c r="AN36" i="11"/>
  <c r="AN108" i="13"/>
  <c r="BA108" i="13"/>
  <c r="AN108" i="12"/>
  <c r="BA108" i="12"/>
  <c r="BA108" i="11"/>
  <c r="AN108" i="11"/>
  <c r="BA180" i="13"/>
  <c r="AN180" i="13"/>
  <c r="AN180" i="12"/>
  <c r="BA180" i="12"/>
  <c r="BA180" i="11"/>
  <c r="AN180" i="11"/>
  <c r="AN252" i="13"/>
  <c r="BA252" i="13"/>
  <c r="BA252" i="12"/>
  <c r="AN252" i="12"/>
  <c r="BA252" i="11"/>
  <c r="AN252" i="11"/>
  <c r="BA324" i="13"/>
  <c r="AN324" i="13"/>
  <c r="BA324" i="12"/>
  <c r="AN324" i="12"/>
  <c r="BA324" i="11"/>
  <c r="AN324" i="11"/>
  <c r="AO68" i="13"/>
  <c r="BB68" i="13"/>
  <c r="AO68" i="12"/>
  <c r="BB68" i="12"/>
  <c r="BB68" i="11"/>
  <c r="AO68" i="11"/>
  <c r="AO140" i="13"/>
  <c r="BB140" i="13"/>
  <c r="AO140" i="12"/>
  <c r="BB140" i="12"/>
  <c r="BB140" i="11"/>
  <c r="AO140" i="11"/>
  <c r="BB212" i="13"/>
  <c r="AO212" i="13"/>
  <c r="BB212" i="12"/>
  <c r="AO212" i="12"/>
  <c r="BB212" i="11"/>
  <c r="AO212" i="11"/>
  <c r="AO284" i="13"/>
  <c r="BB284" i="13"/>
  <c r="AO284" i="12"/>
  <c r="BB284" i="12"/>
  <c r="BB284" i="11"/>
  <c r="AO284" i="11"/>
  <c r="AP28" i="13"/>
  <c r="BC28" i="13"/>
  <c r="BC28" i="12"/>
  <c r="AP28" i="12"/>
  <c r="BC28" i="11"/>
  <c r="AP28" i="11"/>
  <c r="BC100" i="13"/>
  <c r="AP100" i="13"/>
  <c r="AP100" i="12"/>
  <c r="BC100" i="12"/>
  <c r="BC100" i="11"/>
  <c r="AP100" i="11"/>
  <c r="AR37" i="13"/>
  <c r="AE37" i="13"/>
  <c r="AE37" i="12"/>
  <c r="AR37" i="11"/>
  <c r="AR37" i="12"/>
  <c r="AE37" i="11"/>
  <c r="AE205" i="13"/>
  <c r="AR205" i="13"/>
  <c r="AR205" i="12"/>
  <c r="AE205" i="12"/>
  <c r="AR205" i="11"/>
  <c r="AE205" i="11"/>
  <c r="AS45" i="13"/>
  <c r="AF45" i="13"/>
  <c r="AF45" i="12"/>
  <c r="AS45" i="12"/>
  <c r="AS45" i="11"/>
  <c r="AF45" i="11"/>
  <c r="AS225" i="13"/>
  <c r="AF225" i="13"/>
  <c r="AS225" i="12"/>
  <c r="AF225" i="12"/>
  <c r="AS225" i="11"/>
  <c r="AF225" i="11"/>
  <c r="AT17" i="13"/>
  <c r="AG17" i="13"/>
  <c r="AT17" i="12"/>
  <c r="AG17" i="12"/>
  <c r="AT17" i="11"/>
  <c r="AG17" i="11"/>
  <c r="AT89" i="13"/>
  <c r="AG89" i="13"/>
  <c r="AG89" i="12"/>
  <c r="AT89" i="12"/>
  <c r="AT89" i="11"/>
  <c r="AG89" i="11"/>
  <c r="AT293" i="13"/>
  <c r="AG293" i="13"/>
  <c r="AT293" i="12"/>
  <c r="AG293" i="12"/>
  <c r="AT293" i="11"/>
  <c r="AG293" i="11"/>
  <c r="AH217" i="13"/>
  <c r="AU217" i="13"/>
  <c r="AU217" i="12"/>
  <c r="AH217" i="12"/>
  <c r="AU217" i="11"/>
  <c r="AH217" i="11"/>
  <c r="AI165" i="13"/>
  <c r="AV165" i="13"/>
  <c r="AV165" i="12"/>
  <c r="AI165" i="12"/>
  <c r="AV165" i="11"/>
  <c r="AI165" i="11"/>
  <c r="AV237" i="13"/>
  <c r="AI237" i="13"/>
  <c r="AI237" i="12"/>
  <c r="AV237" i="12"/>
  <c r="AV237" i="11"/>
  <c r="AI237" i="11"/>
  <c r="AY81" i="13"/>
  <c r="AL81" i="13"/>
  <c r="AY81" i="12"/>
  <c r="AL81" i="12"/>
  <c r="AY81" i="11"/>
  <c r="AL81" i="11"/>
  <c r="AY153" i="13"/>
  <c r="AL153" i="13"/>
  <c r="AL153" i="12"/>
  <c r="AY153" i="12"/>
  <c r="AY153" i="11"/>
  <c r="AL153" i="11"/>
  <c r="AL225" i="13"/>
  <c r="AY225" i="13"/>
  <c r="AL225" i="12"/>
  <c r="AY225" i="12"/>
  <c r="AY225" i="11"/>
  <c r="AL225" i="11"/>
  <c r="AL297" i="13"/>
  <c r="AY297" i="13"/>
  <c r="AY297" i="12"/>
  <c r="AL297" i="12"/>
  <c r="AY297" i="11"/>
  <c r="AL297" i="11"/>
  <c r="AM41" i="13"/>
  <c r="AZ41" i="13"/>
  <c r="AZ41" i="12"/>
  <c r="AM41" i="12"/>
  <c r="AZ41" i="11"/>
  <c r="AM41" i="11"/>
  <c r="AZ113" i="13"/>
  <c r="AM113" i="13"/>
  <c r="AM113" i="12"/>
  <c r="AZ113" i="12"/>
  <c r="AZ113" i="11"/>
  <c r="AM113" i="11"/>
  <c r="AZ173" i="13"/>
  <c r="AM173" i="13"/>
  <c r="AZ173" i="12"/>
  <c r="AM173" i="12"/>
  <c r="AZ173" i="11"/>
  <c r="AM173" i="11"/>
  <c r="BB213" i="13"/>
  <c r="AO213" i="13"/>
  <c r="BB213" i="12"/>
  <c r="AO213" i="12"/>
  <c r="BB213" i="11"/>
  <c r="AO213" i="11"/>
  <c r="BB285" i="13"/>
  <c r="AO285" i="13"/>
  <c r="BB285" i="12"/>
  <c r="AO285" i="12"/>
  <c r="BB285" i="11"/>
  <c r="AO285" i="11"/>
  <c r="AP29" i="13"/>
  <c r="BC29" i="13"/>
  <c r="BC29" i="12"/>
  <c r="AP29" i="12"/>
  <c r="BC29" i="11"/>
  <c r="AP29" i="11"/>
  <c r="BC101" i="13"/>
  <c r="AP101" i="13"/>
  <c r="AP101" i="12"/>
  <c r="BC101" i="12"/>
  <c r="BC101" i="11"/>
  <c r="AP101" i="11"/>
  <c r="BC173" i="13"/>
  <c r="AP173" i="13"/>
  <c r="BC173" i="12"/>
  <c r="AP173" i="12"/>
  <c r="BC173" i="11"/>
  <c r="AP173" i="11"/>
  <c r="BC245" i="13"/>
  <c r="AP245" i="13"/>
  <c r="AP245" i="12"/>
  <c r="BC245" i="12"/>
  <c r="BC245" i="11"/>
  <c r="AP245" i="11"/>
  <c r="BC317" i="13"/>
  <c r="AP317" i="13"/>
  <c r="BC317" i="12"/>
  <c r="AP317" i="12"/>
  <c r="BC317" i="11"/>
  <c r="AP317" i="11"/>
  <c r="R321" i="13"/>
  <c r="E321" i="13"/>
  <c r="E321" i="12"/>
  <c r="R321" i="12"/>
  <c r="R321" i="11"/>
  <c r="E321" i="11"/>
  <c r="W318" i="13"/>
  <c r="J318" i="13"/>
  <c r="J318" i="12"/>
  <c r="W318" i="12"/>
  <c r="W318" i="11"/>
  <c r="J318" i="11"/>
  <c r="BC270" i="13"/>
  <c r="AP270" i="13"/>
  <c r="AP270" i="12"/>
  <c r="BC270" i="12"/>
  <c r="BC270" i="11"/>
  <c r="AP270" i="11"/>
  <c r="AD6" i="13"/>
  <c r="AQ6" i="13"/>
  <c r="AQ6" i="12"/>
  <c r="AD6" i="12"/>
  <c r="AQ6" i="11"/>
  <c r="AD6" i="11"/>
  <c r="AQ54" i="13"/>
  <c r="AD54" i="13"/>
  <c r="AD54" i="12"/>
  <c r="AQ54" i="12"/>
  <c r="AQ54" i="11"/>
  <c r="AD54" i="11"/>
  <c r="AQ102" i="13"/>
  <c r="AD102" i="13"/>
  <c r="AD102" i="12"/>
  <c r="AQ102" i="12"/>
  <c r="AQ102" i="11"/>
  <c r="AD102" i="11"/>
  <c r="AQ150" i="13"/>
  <c r="AD150" i="13"/>
  <c r="AQ150" i="12"/>
  <c r="AD150" i="12"/>
  <c r="AQ150" i="11"/>
  <c r="AD150" i="11"/>
  <c r="AQ198" i="13"/>
  <c r="AD198" i="13"/>
  <c r="AD198" i="12"/>
  <c r="AQ198" i="12"/>
  <c r="AQ198" i="11"/>
  <c r="AD198" i="11"/>
  <c r="AD246" i="13"/>
  <c r="AQ246" i="13"/>
  <c r="AD246" i="12"/>
  <c r="AQ246" i="12"/>
  <c r="AQ246" i="11"/>
  <c r="AD246" i="11"/>
  <c r="AQ294" i="13"/>
  <c r="AD294" i="13"/>
  <c r="AQ294" i="12"/>
  <c r="AD294" i="12"/>
  <c r="AQ294" i="11"/>
  <c r="AD294" i="11"/>
  <c r="AR242" i="13"/>
  <c r="AE242" i="13"/>
  <c r="AE242" i="12"/>
  <c r="AR242" i="12"/>
  <c r="AR242" i="11"/>
  <c r="AE242" i="11"/>
  <c r="AR290" i="13"/>
  <c r="AE290" i="13"/>
  <c r="AR290" i="12"/>
  <c r="AE290" i="12"/>
  <c r="AR290" i="11"/>
  <c r="AE290" i="11"/>
  <c r="AF34" i="13"/>
  <c r="AS34" i="13"/>
  <c r="AS34" i="12"/>
  <c r="AF34" i="12"/>
  <c r="AS34" i="11"/>
  <c r="AF34" i="11"/>
  <c r="AF154" i="13"/>
  <c r="AS154" i="13"/>
  <c r="AF154" i="12"/>
  <c r="AS154" i="12"/>
  <c r="AS154" i="11"/>
  <c r="AF154" i="11"/>
  <c r="AS214" i="13"/>
  <c r="AF214" i="13"/>
  <c r="AS214" i="12"/>
  <c r="AF214" i="12"/>
  <c r="AS214" i="11"/>
  <c r="AF214" i="11"/>
  <c r="AS274" i="13"/>
  <c r="AF274" i="13"/>
  <c r="AF274" i="12"/>
  <c r="AS274" i="12"/>
  <c r="AS274" i="11"/>
  <c r="AF274" i="11"/>
  <c r="AT18" i="13"/>
  <c r="AG18" i="13"/>
  <c r="AT18" i="12"/>
  <c r="AT18" i="11"/>
  <c r="AG18" i="12"/>
  <c r="AG18" i="11"/>
  <c r="AT222" i="13"/>
  <c r="AG222" i="13"/>
  <c r="AG222" i="12"/>
  <c r="AT222" i="12"/>
  <c r="AT222" i="11"/>
  <c r="AG222" i="11"/>
  <c r="AU26" i="13"/>
  <c r="AH26" i="13"/>
  <c r="AU26" i="12"/>
  <c r="AH26" i="12"/>
  <c r="AU26" i="11"/>
  <c r="AH26" i="11"/>
  <c r="AU98" i="13"/>
  <c r="AH98" i="13"/>
  <c r="AH98" i="12"/>
  <c r="AU98" i="12"/>
  <c r="AU98" i="11"/>
  <c r="AH98" i="11"/>
  <c r="AH170" i="13"/>
  <c r="AU170" i="13"/>
  <c r="AU170" i="12"/>
  <c r="AH170" i="12"/>
  <c r="AU170" i="11"/>
  <c r="AH170" i="11"/>
  <c r="AU242" i="13"/>
  <c r="AH242" i="13"/>
  <c r="AH242" i="12"/>
  <c r="AU242" i="12"/>
  <c r="AU242" i="11"/>
  <c r="AH242" i="11"/>
  <c r="AV118" i="13"/>
  <c r="AI118" i="13"/>
  <c r="AV118" i="12"/>
  <c r="AI118" i="12"/>
  <c r="AV118" i="11"/>
  <c r="AI118" i="11"/>
  <c r="AV202" i="13"/>
  <c r="AI202" i="13"/>
  <c r="AI202" i="12"/>
  <c r="AV202" i="12"/>
  <c r="AV202" i="11"/>
  <c r="AI202" i="11"/>
  <c r="AJ150" i="13"/>
  <c r="AW150" i="13"/>
  <c r="AJ150" i="12"/>
  <c r="AW150" i="12"/>
  <c r="AW150" i="11"/>
  <c r="AJ150" i="11"/>
  <c r="AW222" i="13"/>
  <c r="AJ222" i="13"/>
  <c r="AJ222" i="12"/>
  <c r="AW222" i="12"/>
  <c r="AW222" i="11"/>
  <c r="AJ222" i="11"/>
  <c r="AK230" i="13"/>
  <c r="AX230" i="13"/>
  <c r="AK230" i="12"/>
  <c r="AX230" i="12"/>
  <c r="AX230" i="11"/>
  <c r="AK230" i="11"/>
  <c r="AX302" i="13"/>
  <c r="AK302" i="13"/>
  <c r="AX302" i="12"/>
  <c r="AK302" i="12"/>
  <c r="AX302" i="11"/>
  <c r="AK302" i="11"/>
  <c r="AY46" i="13"/>
  <c r="AL46" i="13"/>
  <c r="AL46" i="12"/>
  <c r="AY46" i="12"/>
  <c r="AY46" i="11"/>
  <c r="AL46" i="11"/>
  <c r="AL106" i="13"/>
  <c r="AY106" i="13"/>
  <c r="AL106" i="12"/>
  <c r="AY106" i="12"/>
  <c r="AY106" i="11"/>
  <c r="AL106" i="11"/>
  <c r="AY178" i="13"/>
  <c r="AL178" i="13"/>
  <c r="AL178" i="12"/>
  <c r="AY178" i="12"/>
  <c r="AY178" i="11"/>
  <c r="AL178" i="11"/>
  <c r="AY238" i="13"/>
  <c r="AL238" i="13"/>
  <c r="AL238" i="12"/>
  <c r="AY238" i="12"/>
  <c r="AY238" i="11"/>
  <c r="AL238" i="11"/>
  <c r="AY310" i="13"/>
  <c r="AL310" i="13"/>
  <c r="AL310" i="12"/>
  <c r="AY310" i="12"/>
  <c r="AY310" i="11"/>
  <c r="AL310" i="11"/>
  <c r="BA74" i="13"/>
  <c r="AN74" i="13"/>
  <c r="BA74" i="12"/>
  <c r="BA74" i="11"/>
  <c r="AN74" i="12"/>
  <c r="AN74" i="11"/>
  <c r="AN146" i="13"/>
  <c r="BA146" i="13"/>
  <c r="AN146" i="12"/>
  <c r="BA146" i="12"/>
  <c r="BA146" i="11"/>
  <c r="AN146" i="11"/>
  <c r="BA218" i="13"/>
  <c r="AN218" i="13"/>
  <c r="BA218" i="12"/>
  <c r="AN218" i="12"/>
  <c r="BA218" i="11"/>
  <c r="AN218" i="11"/>
  <c r="BA290" i="13"/>
  <c r="AN290" i="13"/>
  <c r="BA290" i="12"/>
  <c r="AN290" i="12"/>
  <c r="BA290" i="11"/>
  <c r="AN290" i="11"/>
  <c r="BB58" i="13"/>
  <c r="AO58" i="13"/>
  <c r="AO58" i="12"/>
  <c r="BB58" i="12"/>
  <c r="AO58" i="11"/>
  <c r="BB58" i="11"/>
  <c r="BB214" i="13"/>
  <c r="AO214" i="13"/>
  <c r="BB214" i="12"/>
  <c r="AO214" i="12"/>
  <c r="AO214" i="11"/>
  <c r="BB214" i="11"/>
  <c r="BC66" i="13"/>
  <c r="AP66" i="13"/>
  <c r="AP66" i="12"/>
  <c r="BC66" i="12"/>
  <c r="BC66" i="11"/>
  <c r="AP66" i="11"/>
  <c r="BC234" i="13"/>
  <c r="AP234" i="13"/>
  <c r="AP234" i="12"/>
  <c r="BC234" i="12"/>
  <c r="BC234" i="11"/>
  <c r="AP234" i="11"/>
  <c r="AR87" i="13"/>
  <c r="AE87" i="13"/>
  <c r="AR87" i="12"/>
  <c r="AE87" i="12"/>
  <c r="AR87" i="11"/>
  <c r="AE87" i="11"/>
  <c r="AW127" i="13"/>
  <c r="AJ127" i="13"/>
  <c r="AW127" i="12"/>
  <c r="AJ127" i="12"/>
  <c r="AW127" i="11"/>
  <c r="AJ127" i="11"/>
  <c r="AZ127" i="13"/>
  <c r="AM127" i="13"/>
  <c r="AZ127" i="12"/>
  <c r="AM127" i="12"/>
  <c r="AZ127" i="11"/>
  <c r="AM127" i="11"/>
  <c r="Y321" i="13"/>
  <c r="L321" i="13"/>
  <c r="Y321" i="12"/>
  <c r="L321" i="12"/>
  <c r="Y321" i="11"/>
  <c r="L321" i="11"/>
  <c r="AR243" i="13"/>
  <c r="AE243" i="13"/>
  <c r="AE243" i="12"/>
  <c r="AR243" i="12"/>
  <c r="AR243" i="11"/>
  <c r="AE243" i="11"/>
  <c r="AS167" i="13"/>
  <c r="AF167" i="13"/>
  <c r="AF167" i="12"/>
  <c r="AS167" i="12"/>
  <c r="AS167" i="11"/>
  <c r="AF167" i="11"/>
  <c r="AT91" i="13"/>
  <c r="AG91" i="13"/>
  <c r="AG91" i="12"/>
  <c r="AT91" i="12"/>
  <c r="AT91" i="11"/>
  <c r="AG91" i="11"/>
  <c r="AG283" i="13"/>
  <c r="AT283" i="13"/>
  <c r="AG283" i="12"/>
  <c r="AT283" i="12"/>
  <c r="AT283" i="11"/>
  <c r="AG283" i="11"/>
  <c r="AH291" i="13"/>
  <c r="AU291" i="13"/>
  <c r="AU291" i="12"/>
  <c r="AH291" i="12"/>
  <c r="AU291" i="11"/>
  <c r="AH291" i="11"/>
  <c r="AX15" i="13"/>
  <c r="AK15" i="13"/>
  <c r="AX15" i="12"/>
  <c r="AK15" i="12"/>
  <c r="AX15" i="11"/>
  <c r="AK15" i="11"/>
  <c r="AX291" i="13"/>
  <c r="AK291" i="13"/>
  <c r="AK291" i="12"/>
  <c r="AX291" i="12"/>
  <c r="AX291" i="11"/>
  <c r="AK291" i="11"/>
  <c r="AP7" i="13"/>
  <c r="BC7" i="13"/>
  <c r="BC7" i="12"/>
  <c r="AP7" i="12"/>
  <c r="BC7" i="11"/>
  <c r="AP7" i="11"/>
  <c r="U327" i="13"/>
  <c r="H327" i="13"/>
  <c r="U327" i="12"/>
  <c r="H327" i="12"/>
  <c r="U327" i="11"/>
  <c r="H327" i="11"/>
  <c r="Y319" i="13"/>
  <c r="L319" i="13"/>
  <c r="Y319" i="12"/>
  <c r="L319" i="12"/>
  <c r="Y319" i="11"/>
  <c r="L319" i="11"/>
  <c r="T317" i="13"/>
  <c r="G317" i="13"/>
  <c r="G317" i="12"/>
  <c r="T317" i="12"/>
  <c r="T317" i="11"/>
  <c r="G317" i="11"/>
  <c r="AR279" i="13"/>
  <c r="AE279" i="13"/>
  <c r="AE279" i="12"/>
  <c r="AR279" i="12"/>
  <c r="AR279" i="11"/>
  <c r="AE279" i="11"/>
  <c r="AS131" i="13"/>
  <c r="AF131" i="13"/>
  <c r="AS131" i="12"/>
  <c r="AF131" i="12"/>
  <c r="AS131" i="11"/>
  <c r="AF131" i="11"/>
  <c r="AS203" i="13"/>
  <c r="AF203" i="13"/>
  <c r="AS203" i="12"/>
  <c r="AF203" i="12"/>
  <c r="AS203" i="11"/>
  <c r="AF203" i="11"/>
  <c r="AG55" i="13"/>
  <c r="AT55" i="13"/>
  <c r="AT55" i="12"/>
  <c r="AG55" i="12"/>
  <c r="AT55" i="11"/>
  <c r="AG55" i="11"/>
  <c r="AT319" i="13"/>
  <c r="AG319" i="13"/>
  <c r="AG319" i="12"/>
  <c r="AT319" i="12"/>
  <c r="AT319" i="11"/>
  <c r="AG319" i="11"/>
  <c r="AU63" i="13"/>
  <c r="AH63" i="13"/>
  <c r="AH63" i="12"/>
  <c r="AU63" i="12"/>
  <c r="AU63" i="11"/>
  <c r="AH63" i="11"/>
  <c r="AU255" i="13"/>
  <c r="AH255" i="13"/>
  <c r="AU255" i="12"/>
  <c r="AH255" i="12"/>
  <c r="AU255" i="11"/>
  <c r="AH255" i="11"/>
  <c r="AW235" i="13"/>
  <c r="AJ235" i="13"/>
  <c r="AW235" i="12"/>
  <c r="AJ235" i="12"/>
  <c r="AW235" i="11"/>
  <c r="AJ235" i="11"/>
  <c r="AW307" i="13"/>
  <c r="AJ307" i="13"/>
  <c r="AW307" i="12"/>
  <c r="AJ307" i="12"/>
  <c r="AW307" i="11"/>
  <c r="AJ307" i="11"/>
  <c r="AX255" i="13"/>
  <c r="AK255" i="13"/>
  <c r="AX255" i="12"/>
  <c r="AK255" i="12"/>
  <c r="AX255" i="11"/>
  <c r="AK255" i="11"/>
  <c r="BB11" i="13"/>
  <c r="AO11" i="13"/>
  <c r="BB11" i="12"/>
  <c r="AO11" i="12"/>
  <c r="BB11" i="11"/>
  <c r="AO11" i="11"/>
  <c r="BB155" i="13"/>
  <c r="AO155" i="13"/>
  <c r="AO155" i="12"/>
  <c r="BB155" i="12"/>
  <c r="BB155" i="11"/>
  <c r="AO155" i="11"/>
  <c r="AO227" i="13"/>
  <c r="BB227" i="13"/>
  <c r="AO227" i="12"/>
  <c r="BB227" i="12"/>
  <c r="BB227" i="11"/>
  <c r="AO227" i="11"/>
  <c r="BC43" i="13"/>
  <c r="AP43" i="13"/>
  <c r="AP43" i="12"/>
  <c r="BC43" i="12"/>
  <c r="BC43" i="11"/>
  <c r="AP43" i="11"/>
  <c r="BC115" i="13"/>
  <c r="AP115" i="13"/>
  <c r="BC115" i="12"/>
  <c r="AP115" i="12"/>
  <c r="BC115" i="11"/>
  <c r="AP115" i="11"/>
  <c r="AP187" i="13"/>
  <c r="BC187" i="13"/>
  <c r="AP187" i="12"/>
  <c r="BC187" i="12"/>
  <c r="BC187" i="11"/>
  <c r="AP187" i="11"/>
  <c r="BC259" i="13"/>
  <c r="AP259" i="13"/>
  <c r="BC259" i="12"/>
  <c r="AP259" i="12"/>
  <c r="BC259" i="11"/>
  <c r="AP259" i="11"/>
  <c r="BC331" i="13"/>
  <c r="AP331" i="13"/>
  <c r="BC331" i="12"/>
  <c r="AP331" i="12"/>
  <c r="BC331" i="11"/>
  <c r="AP331" i="11"/>
  <c r="AR100" i="13"/>
  <c r="AE100" i="13"/>
  <c r="AE100" i="12"/>
  <c r="AR100" i="12"/>
  <c r="AR100" i="11"/>
  <c r="AE100" i="11"/>
  <c r="AR160" i="13"/>
  <c r="AE160" i="13"/>
  <c r="AR160" i="12"/>
  <c r="AE160" i="12"/>
  <c r="AR160" i="11"/>
  <c r="AE160" i="11"/>
  <c r="AR220" i="13"/>
  <c r="AE220" i="13"/>
  <c r="AR220" i="12"/>
  <c r="AE220" i="12"/>
  <c r="AR220" i="11"/>
  <c r="AE220" i="11"/>
  <c r="AF72" i="13"/>
  <c r="AS72" i="13"/>
  <c r="AS72" i="12"/>
  <c r="AF72" i="12"/>
  <c r="AS72" i="11"/>
  <c r="AF72" i="11"/>
  <c r="AT128" i="13"/>
  <c r="AG128" i="13"/>
  <c r="AT128" i="12"/>
  <c r="AG128" i="12"/>
  <c r="AT128" i="11"/>
  <c r="AG128" i="11"/>
  <c r="AT200" i="13"/>
  <c r="AG200" i="13"/>
  <c r="AG200" i="12"/>
  <c r="AT200" i="12"/>
  <c r="AT200" i="11"/>
  <c r="AG200" i="11"/>
  <c r="AU76" i="13"/>
  <c r="AH76" i="13"/>
  <c r="AU76" i="12"/>
  <c r="AH76" i="12"/>
  <c r="AU76" i="11"/>
  <c r="AH76" i="11"/>
  <c r="AU280" i="13"/>
  <c r="AH280" i="13"/>
  <c r="AH280" i="12"/>
  <c r="AU280" i="12"/>
  <c r="AU280" i="11"/>
  <c r="AH280" i="11"/>
  <c r="AV24" i="13"/>
  <c r="AI24" i="13"/>
  <c r="AV24" i="12"/>
  <c r="AI24" i="12"/>
  <c r="AV24" i="11"/>
  <c r="AI24" i="11"/>
  <c r="AV96" i="13"/>
  <c r="AI96" i="13"/>
  <c r="AI96" i="12"/>
  <c r="AV96" i="12"/>
  <c r="AV96" i="11"/>
  <c r="AI96" i="11"/>
  <c r="AV168" i="13"/>
  <c r="AI168" i="13"/>
  <c r="AV168" i="12"/>
  <c r="AI168" i="12"/>
  <c r="AV168" i="11"/>
  <c r="AI168" i="11"/>
  <c r="AV240" i="13"/>
  <c r="AI240" i="13"/>
  <c r="AV240" i="12"/>
  <c r="AI240" i="12"/>
  <c r="AV240" i="11"/>
  <c r="AI240" i="11"/>
  <c r="AW116" i="13"/>
  <c r="AJ116" i="13"/>
  <c r="AJ116" i="12"/>
  <c r="AW116" i="12"/>
  <c r="AW116" i="11"/>
  <c r="AJ116" i="11"/>
  <c r="AW188" i="13"/>
  <c r="AJ188" i="13"/>
  <c r="AJ188" i="12"/>
  <c r="AW188" i="12"/>
  <c r="AW188" i="11"/>
  <c r="AJ188" i="11"/>
  <c r="AW260" i="13"/>
  <c r="AJ260" i="13"/>
  <c r="AW260" i="12"/>
  <c r="AJ260" i="12"/>
  <c r="AW260" i="11"/>
  <c r="AJ260" i="11"/>
  <c r="AX4" i="13"/>
  <c r="AK4" i="13"/>
  <c r="AX4" i="11"/>
  <c r="AX4" i="12"/>
  <c r="AK4" i="12"/>
  <c r="AK4" i="11"/>
  <c r="AX76" i="13"/>
  <c r="AK76" i="13"/>
  <c r="AX76" i="12"/>
  <c r="AK76" i="12"/>
  <c r="AX76" i="11"/>
  <c r="AK76" i="11"/>
  <c r="AK208" i="13"/>
  <c r="AX208" i="13"/>
  <c r="AX208" i="12"/>
  <c r="AK208" i="12"/>
  <c r="AX208" i="11"/>
  <c r="AK208" i="11"/>
  <c r="AX280" i="13"/>
  <c r="AK280" i="13"/>
  <c r="AK280" i="12"/>
  <c r="AX280" i="12"/>
  <c r="AX280" i="11"/>
  <c r="AK280" i="11"/>
  <c r="AY24" i="13"/>
  <c r="AL24" i="13"/>
  <c r="AL24" i="12"/>
  <c r="AY24" i="11"/>
  <c r="AY24" i="12"/>
  <c r="AL24" i="11"/>
  <c r="AL228" i="13"/>
  <c r="AY228" i="13"/>
  <c r="AL228" i="12"/>
  <c r="AY228" i="12"/>
  <c r="AY228" i="11"/>
  <c r="AL228" i="11"/>
  <c r="AY300" i="13"/>
  <c r="AL300" i="13"/>
  <c r="AY300" i="12"/>
  <c r="AL300" i="12"/>
  <c r="AY300" i="11"/>
  <c r="AL300" i="11"/>
  <c r="AN208" i="13"/>
  <c r="BA208" i="13"/>
  <c r="BA208" i="12"/>
  <c r="AN208" i="12"/>
  <c r="BA208" i="11"/>
  <c r="AN208" i="11"/>
  <c r="BA280" i="13"/>
  <c r="AN280" i="13"/>
  <c r="AN280" i="12"/>
  <c r="BA280" i="12"/>
  <c r="BA280" i="11"/>
  <c r="AN280" i="11"/>
  <c r="BB24" i="13"/>
  <c r="AO24" i="13"/>
  <c r="BB24" i="11"/>
  <c r="BB24" i="12"/>
  <c r="AO24" i="12"/>
  <c r="AO24" i="11"/>
  <c r="BB96" i="13"/>
  <c r="AO96" i="13"/>
  <c r="AO96" i="12"/>
  <c r="BB96" i="12"/>
  <c r="BB96" i="11"/>
  <c r="AO96" i="11"/>
  <c r="BB168" i="13"/>
  <c r="AO168" i="13"/>
  <c r="BB168" i="12"/>
  <c r="AO168" i="12"/>
  <c r="BB168" i="11"/>
  <c r="AO168" i="11"/>
  <c r="AO240" i="13"/>
  <c r="BB240" i="13"/>
  <c r="AO240" i="12"/>
  <c r="BB240" i="12"/>
  <c r="BB240" i="11"/>
  <c r="AO240" i="11"/>
  <c r="BB312" i="13"/>
  <c r="AO312" i="13"/>
  <c r="AO312" i="12"/>
  <c r="BB312" i="12"/>
  <c r="BB312" i="11"/>
  <c r="AO312" i="11"/>
  <c r="BC56" i="13"/>
  <c r="AP56" i="13"/>
  <c r="AP56" i="12"/>
  <c r="BC56" i="12"/>
  <c r="BC56" i="11"/>
  <c r="AP56" i="11"/>
  <c r="BC128" i="13"/>
  <c r="AP128" i="13"/>
  <c r="BC128" i="12"/>
  <c r="AP128" i="12"/>
  <c r="BC128" i="11"/>
  <c r="AP128" i="11"/>
  <c r="BC200" i="13"/>
  <c r="AP200" i="13"/>
  <c r="AP200" i="12"/>
  <c r="BC200" i="12"/>
  <c r="BC200" i="11"/>
  <c r="AP200" i="11"/>
  <c r="BC272" i="13"/>
  <c r="AP272" i="13"/>
  <c r="AP272" i="12"/>
  <c r="BC272" i="12"/>
  <c r="BC272" i="11"/>
  <c r="AP272" i="11"/>
  <c r="AR209" i="13"/>
  <c r="AE209" i="13"/>
  <c r="AR209" i="12"/>
  <c r="AE209" i="12"/>
  <c r="AR209" i="11"/>
  <c r="AE209" i="11"/>
  <c r="AS121" i="13"/>
  <c r="AF121" i="13"/>
  <c r="AS121" i="12"/>
  <c r="AF121" i="12"/>
  <c r="AS121" i="11"/>
  <c r="AF121" i="11"/>
  <c r="AS253" i="13"/>
  <c r="AF253" i="13"/>
  <c r="AS253" i="12"/>
  <c r="AF253" i="12"/>
  <c r="AS253" i="11"/>
  <c r="AF253" i="11"/>
  <c r="AS313" i="13"/>
  <c r="AF313" i="13"/>
  <c r="AS313" i="12"/>
  <c r="AF313" i="12"/>
  <c r="AS313" i="11"/>
  <c r="AF313" i="11"/>
  <c r="AT117" i="13"/>
  <c r="AG117" i="13"/>
  <c r="AG117" i="12"/>
  <c r="AT117" i="12"/>
  <c r="AT117" i="11"/>
  <c r="AG117" i="11"/>
  <c r="AG249" i="13"/>
  <c r="AT249" i="13"/>
  <c r="AG249" i="12"/>
  <c r="AT249" i="12"/>
  <c r="AT249" i="11"/>
  <c r="AG249" i="11"/>
  <c r="AU185" i="13"/>
  <c r="AH185" i="13"/>
  <c r="AH185" i="12"/>
  <c r="AU185" i="12"/>
  <c r="AH185" i="11"/>
  <c r="AU185" i="11"/>
  <c r="AU245" i="13"/>
  <c r="AH245" i="13"/>
  <c r="AH245" i="12"/>
  <c r="AU245" i="12"/>
  <c r="AU245" i="11"/>
  <c r="AH245" i="11"/>
  <c r="AU317" i="13"/>
  <c r="AH317" i="13"/>
  <c r="AH317" i="12"/>
  <c r="AU317" i="12"/>
  <c r="AU317" i="11"/>
  <c r="AH317" i="11"/>
  <c r="AV61" i="13"/>
  <c r="AI61" i="13"/>
  <c r="AI61" i="12"/>
  <c r="AV61" i="12"/>
  <c r="AV61" i="11"/>
  <c r="AI61" i="11"/>
  <c r="AV193" i="13"/>
  <c r="AI193" i="13"/>
  <c r="AI193" i="12"/>
  <c r="AV193" i="12"/>
  <c r="AV193" i="11"/>
  <c r="AI193" i="11"/>
  <c r="AV265" i="13"/>
  <c r="AI265" i="13"/>
  <c r="AI265" i="12"/>
  <c r="AV265" i="12"/>
  <c r="AV265" i="11"/>
  <c r="AI265" i="11"/>
  <c r="AW213" i="13"/>
  <c r="AJ213" i="13"/>
  <c r="AW213" i="12"/>
  <c r="AJ213" i="12"/>
  <c r="AW213" i="11"/>
  <c r="AJ213" i="11"/>
  <c r="AJ285" i="13"/>
  <c r="AW285" i="13"/>
  <c r="AJ285" i="12"/>
  <c r="AW285" i="12"/>
  <c r="AW285" i="11"/>
  <c r="AJ285" i="11"/>
  <c r="AK29" i="13"/>
  <c r="AX29" i="13"/>
  <c r="AX29" i="12"/>
  <c r="AK29" i="12"/>
  <c r="AX29" i="11"/>
  <c r="AK29" i="11"/>
  <c r="AX101" i="13"/>
  <c r="AK101" i="13"/>
  <c r="AX101" i="12"/>
  <c r="AK101" i="12"/>
  <c r="AX101" i="11"/>
  <c r="AK101" i="11"/>
  <c r="AK173" i="13"/>
  <c r="AX173" i="13"/>
  <c r="AX173" i="12"/>
  <c r="AK173" i="12"/>
  <c r="AX173" i="11"/>
  <c r="AK173" i="11"/>
  <c r="AK245" i="13"/>
  <c r="AX245" i="13"/>
  <c r="AK245" i="12"/>
  <c r="AX245" i="12"/>
  <c r="AX245" i="11"/>
  <c r="AK245" i="11"/>
  <c r="AS74" i="13"/>
  <c r="AF74" i="13"/>
  <c r="AS74" i="12"/>
  <c r="AF74" i="12"/>
  <c r="AS74" i="11"/>
  <c r="AF74" i="11"/>
  <c r="AF326" i="13"/>
  <c r="AS326" i="13"/>
  <c r="AS326" i="12"/>
  <c r="AF326" i="12"/>
  <c r="AS326" i="11"/>
  <c r="AF326" i="11"/>
  <c r="AG70" i="13"/>
  <c r="AT70" i="13"/>
  <c r="AG70" i="12"/>
  <c r="AT70" i="12"/>
  <c r="AT70" i="11"/>
  <c r="AG70" i="11"/>
  <c r="AT142" i="13"/>
  <c r="AG142" i="13"/>
  <c r="AG142" i="12"/>
  <c r="AT142" i="12"/>
  <c r="AT142" i="11"/>
  <c r="AG142" i="11"/>
  <c r="AT214" i="13"/>
  <c r="AG214" i="13"/>
  <c r="AT214" i="12"/>
  <c r="AG214" i="12"/>
  <c r="AT214" i="11"/>
  <c r="AG214" i="11"/>
  <c r="AT274" i="13"/>
  <c r="AG274" i="13"/>
  <c r="AG274" i="12"/>
  <c r="AT274" i="12"/>
  <c r="AT274" i="11"/>
  <c r="AG274" i="11"/>
  <c r="AI230" i="13"/>
  <c r="AV230" i="13"/>
  <c r="AV230" i="12"/>
  <c r="AI230" i="12"/>
  <c r="AV230" i="11"/>
  <c r="AI230" i="11"/>
  <c r="AJ34" i="13"/>
  <c r="AW34" i="13"/>
  <c r="AW34" i="12"/>
  <c r="AJ34" i="12"/>
  <c r="AW34" i="11"/>
  <c r="AJ34" i="11"/>
  <c r="AJ106" i="13"/>
  <c r="AW106" i="13"/>
  <c r="AJ106" i="12"/>
  <c r="AW106" i="12"/>
  <c r="AW106" i="11"/>
  <c r="AJ106" i="11"/>
  <c r="AJ166" i="13"/>
  <c r="AW166" i="13"/>
  <c r="AW166" i="12"/>
  <c r="AJ166" i="12"/>
  <c r="AW166" i="11"/>
  <c r="AJ166" i="11"/>
  <c r="AW238" i="13"/>
  <c r="AJ238" i="13"/>
  <c r="AJ238" i="12"/>
  <c r="AW238" i="12"/>
  <c r="AW238" i="11"/>
  <c r="AJ238" i="11"/>
  <c r="AW310" i="13"/>
  <c r="AJ310" i="13"/>
  <c r="AJ310" i="12"/>
  <c r="AW310" i="12"/>
  <c r="AW310" i="11"/>
  <c r="AJ310" i="11"/>
  <c r="AX54" i="13"/>
  <c r="AK54" i="13"/>
  <c r="AK54" i="12"/>
  <c r="AX54" i="12"/>
  <c r="AX54" i="11"/>
  <c r="AK54" i="11"/>
  <c r="AX126" i="13"/>
  <c r="AK126" i="13"/>
  <c r="AX126" i="12"/>
  <c r="AK126" i="12"/>
  <c r="AX126" i="11"/>
  <c r="AK126" i="11"/>
  <c r="AK198" i="13"/>
  <c r="AX198" i="13"/>
  <c r="AK198" i="12"/>
  <c r="AX198" i="12"/>
  <c r="AX198" i="11"/>
  <c r="AK198" i="11"/>
  <c r="AY278" i="13"/>
  <c r="AL278" i="13"/>
  <c r="AL278" i="12"/>
  <c r="AY278" i="12"/>
  <c r="AY278" i="11"/>
  <c r="AL278" i="11"/>
  <c r="AZ22" i="13"/>
  <c r="AM22" i="13"/>
  <c r="AZ22" i="12"/>
  <c r="AM22" i="12"/>
  <c r="AZ22" i="11"/>
  <c r="AM22" i="11"/>
  <c r="AZ94" i="13"/>
  <c r="AM94" i="13"/>
  <c r="AM94" i="12"/>
  <c r="AZ94" i="12"/>
  <c r="AZ94" i="11"/>
  <c r="AM94" i="11"/>
  <c r="AM166" i="13"/>
  <c r="AZ166" i="13"/>
  <c r="AM166" i="12"/>
  <c r="AZ166" i="12"/>
  <c r="AZ166" i="11"/>
  <c r="AM166" i="11"/>
  <c r="AZ238" i="13"/>
  <c r="AM238" i="13"/>
  <c r="AZ238" i="12"/>
  <c r="AM238" i="12"/>
  <c r="AZ238" i="11"/>
  <c r="AM238" i="11"/>
  <c r="AZ310" i="13"/>
  <c r="AM310" i="13"/>
  <c r="AZ310" i="12"/>
  <c r="AM310" i="12"/>
  <c r="AZ310" i="11"/>
  <c r="AM310" i="11"/>
  <c r="AN54" i="13"/>
  <c r="BA54" i="13"/>
  <c r="BA54" i="12"/>
  <c r="AN54" i="12"/>
  <c r="BA54" i="11"/>
  <c r="AN54" i="11"/>
  <c r="AN126" i="13"/>
  <c r="BA126" i="13"/>
  <c r="BA126" i="12"/>
  <c r="AN126" i="12"/>
  <c r="BA126" i="11"/>
  <c r="AN126" i="11"/>
  <c r="BA198" i="13"/>
  <c r="AN198" i="13"/>
  <c r="AN198" i="12"/>
  <c r="BA198" i="12"/>
  <c r="BA198" i="11"/>
  <c r="AN198" i="11"/>
  <c r="AC325" i="13"/>
  <c r="P325" i="13"/>
  <c r="P325" i="12"/>
  <c r="AC325" i="12"/>
  <c r="AC325" i="11"/>
  <c r="P325" i="11"/>
  <c r="AR199" i="13"/>
  <c r="AE199" i="13"/>
  <c r="AE199" i="12"/>
  <c r="AR199" i="12"/>
  <c r="AR199" i="11"/>
  <c r="AE199" i="11"/>
  <c r="AS255" i="13"/>
  <c r="AF255" i="13"/>
  <c r="AS255" i="12"/>
  <c r="AF255" i="12"/>
  <c r="AS255" i="11"/>
  <c r="AF255" i="11"/>
  <c r="AT179" i="13"/>
  <c r="AG179" i="13"/>
  <c r="AG179" i="12"/>
  <c r="AT179" i="12"/>
  <c r="AT179" i="11"/>
  <c r="AG179" i="11"/>
  <c r="AT239" i="13"/>
  <c r="AG239" i="13"/>
  <c r="AG239" i="12"/>
  <c r="AT239" i="12"/>
  <c r="AT239" i="11"/>
  <c r="AG239" i="11"/>
  <c r="AU43" i="13"/>
  <c r="AH43" i="13"/>
  <c r="AH43" i="12"/>
  <c r="AU43" i="12"/>
  <c r="AU43" i="11"/>
  <c r="AH43" i="11"/>
  <c r="AU103" i="13"/>
  <c r="AH103" i="13"/>
  <c r="AH103" i="12"/>
  <c r="AU103" i="12"/>
  <c r="AU103" i="11"/>
  <c r="AH103" i="11"/>
  <c r="AH235" i="13"/>
  <c r="AU235" i="13"/>
  <c r="AU235" i="12"/>
  <c r="AH235" i="12"/>
  <c r="AU235" i="11"/>
  <c r="AH235" i="11"/>
  <c r="AU307" i="13"/>
  <c r="AH307" i="13"/>
  <c r="AH307" i="12"/>
  <c r="AU307" i="12"/>
  <c r="AU307" i="11"/>
  <c r="AH307" i="11"/>
  <c r="AV315" i="13"/>
  <c r="AI315" i="13"/>
  <c r="AI315" i="12"/>
  <c r="AV315" i="12"/>
  <c r="AV315" i="11"/>
  <c r="AI315" i="11"/>
  <c r="AW59" i="13"/>
  <c r="AJ59" i="13"/>
  <c r="AW59" i="12"/>
  <c r="AJ59" i="12"/>
  <c r="AW59" i="11"/>
  <c r="AJ59" i="11"/>
  <c r="AJ191" i="13"/>
  <c r="AW191" i="13"/>
  <c r="AJ191" i="12"/>
  <c r="AW191" i="12"/>
  <c r="AW191" i="11"/>
  <c r="AJ191" i="11"/>
  <c r="AW263" i="13"/>
  <c r="AJ263" i="13"/>
  <c r="AJ263" i="12"/>
  <c r="AW263" i="12"/>
  <c r="AW263" i="11"/>
  <c r="AJ263" i="11"/>
  <c r="AX7" i="13"/>
  <c r="AK7" i="13"/>
  <c r="AK7" i="12"/>
  <c r="AX7" i="12"/>
  <c r="AX7" i="11"/>
  <c r="AK7" i="11"/>
  <c r="AX79" i="13"/>
  <c r="AK79" i="13"/>
  <c r="AX79" i="12"/>
  <c r="AK79" i="12"/>
  <c r="AX79" i="11"/>
  <c r="AK79" i="11"/>
  <c r="AX151" i="13"/>
  <c r="AK151" i="13"/>
  <c r="AX151" i="12"/>
  <c r="AK151" i="12"/>
  <c r="AX151" i="11"/>
  <c r="AK151" i="11"/>
  <c r="AK283" i="13"/>
  <c r="AX283" i="13"/>
  <c r="AK283" i="12"/>
  <c r="AX283" i="12"/>
  <c r="AX283" i="11"/>
  <c r="AK283" i="11"/>
  <c r="AY27" i="13"/>
  <c r="AL27" i="13"/>
  <c r="AY27" i="12"/>
  <c r="AL27" i="12"/>
  <c r="AY27" i="11"/>
  <c r="AL27" i="11"/>
  <c r="AY99" i="13"/>
  <c r="AL99" i="13"/>
  <c r="AL99" i="12"/>
  <c r="AY99" i="12"/>
  <c r="AY99" i="11"/>
  <c r="AL99" i="11"/>
  <c r="AY171" i="13"/>
  <c r="AL171" i="13"/>
  <c r="AY171" i="12"/>
  <c r="AL171" i="12"/>
  <c r="AY171" i="11"/>
  <c r="AL171" i="11"/>
  <c r="AY243" i="13"/>
  <c r="AL243" i="13"/>
  <c r="AY243" i="12"/>
  <c r="AL243" i="12"/>
  <c r="AY243" i="11"/>
  <c r="AL243" i="11"/>
  <c r="AY315" i="13"/>
  <c r="AL315" i="13"/>
  <c r="AL315" i="12"/>
  <c r="AY315" i="12"/>
  <c r="AY315" i="11"/>
  <c r="AL315" i="11"/>
  <c r="AZ59" i="13"/>
  <c r="AM59" i="13"/>
  <c r="AZ59" i="12"/>
  <c r="AM59" i="12"/>
  <c r="AZ59" i="11"/>
  <c r="AM59" i="11"/>
  <c r="AZ131" i="13"/>
  <c r="AM131" i="13"/>
  <c r="AM131" i="12"/>
  <c r="AZ131" i="12"/>
  <c r="AZ131" i="11"/>
  <c r="AM131" i="11"/>
  <c r="AZ203" i="13"/>
  <c r="AM203" i="13"/>
  <c r="AZ203" i="12"/>
  <c r="AM203" i="12"/>
  <c r="AZ203" i="11"/>
  <c r="AM203" i="11"/>
  <c r="AZ275" i="13"/>
  <c r="AM275" i="13"/>
  <c r="AM275" i="12"/>
  <c r="AZ275" i="12"/>
  <c r="AZ275" i="11"/>
  <c r="AM275" i="11"/>
  <c r="BB243" i="13"/>
  <c r="AO243" i="13"/>
  <c r="AO243" i="12"/>
  <c r="BB243" i="12"/>
  <c r="BB243" i="11"/>
  <c r="AO243" i="11"/>
  <c r="AE32" i="13"/>
  <c r="AR32" i="13"/>
  <c r="AR32" i="12"/>
  <c r="AE32" i="12"/>
  <c r="AR32" i="11"/>
  <c r="AE32" i="11"/>
  <c r="AE140" i="13"/>
  <c r="AR140" i="13"/>
  <c r="AE140" i="12"/>
  <c r="AR140" i="12"/>
  <c r="AE140" i="11"/>
  <c r="AR140" i="11"/>
  <c r="AE248" i="13"/>
  <c r="AR248" i="13"/>
  <c r="AR248" i="12"/>
  <c r="AE248" i="12"/>
  <c r="AR248" i="11"/>
  <c r="AE248" i="11"/>
  <c r="AR308" i="13"/>
  <c r="AE308" i="13"/>
  <c r="AR308" i="12"/>
  <c r="AE308" i="12"/>
  <c r="AR308" i="11"/>
  <c r="AE308" i="11"/>
  <c r="AS40" i="13"/>
  <c r="AF40" i="13"/>
  <c r="AS40" i="12"/>
  <c r="AF40" i="12"/>
  <c r="AS40" i="11"/>
  <c r="AF40" i="11"/>
  <c r="AS100" i="13"/>
  <c r="AF100" i="13"/>
  <c r="AF100" i="12"/>
  <c r="AS100" i="12"/>
  <c r="AS100" i="11"/>
  <c r="AF100" i="11"/>
  <c r="AS160" i="13"/>
  <c r="AF160" i="13"/>
  <c r="AS160" i="12"/>
  <c r="AF160" i="12"/>
  <c r="AS160" i="11"/>
  <c r="AF160" i="11"/>
  <c r="AS220" i="13"/>
  <c r="AF220" i="13"/>
  <c r="AF220" i="12"/>
  <c r="AS220" i="12"/>
  <c r="AS220" i="11"/>
  <c r="AF220" i="11"/>
  <c r="AS280" i="13"/>
  <c r="AF280" i="13"/>
  <c r="AF280" i="12"/>
  <c r="AS280" i="12"/>
  <c r="AS280" i="11"/>
  <c r="AF280" i="11"/>
  <c r="AT12" i="13"/>
  <c r="AG12" i="13"/>
  <c r="AT12" i="12"/>
  <c r="AG12" i="12"/>
  <c r="AT12" i="11"/>
  <c r="AG12" i="11"/>
  <c r="AT132" i="13"/>
  <c r="AG132" i="13"/>
  <c r="AT132" i="12"/>
  <c r="AG132" i="12"/>
  <c r="AT132" i="11"/>
  <c r="AG132" i="11"/>
  <c r="AT204" i="13"/>
  <c r="AG204" i="13"/>
  <c r="AG204" i="12"/>
  <c r="AT204" i="12"/>
  <c r="AT204" i="11"/>
  <c r="AG204" i="11"/>
  <c r="AT276" i="13"/>
  <c r="AG276" i="13"/>
  <c r="AT276" i="12"/>
  <c r="AG276" i="12"/>
  <c r="AT276" i="11"/>
  <c r="AG276" i="11"/>
  <c r="AU8" i="13"/>
  <c r="AH8" i="13"/>
  <c r="AU8" i="11"/>
  <c r="AU8" i="12"/>
  <c r="AH8" i="12"/>
  <c r="AH8" i="11"/>
  <c r="AH140" i="13"/>
  <c r="AU140" i="13"/>
  <c r="AH140" i="12"/>
  <c r="AU140" i="12"/>
  <c r="AU140" i="11"/>
  <c r="AH140" i="11"/>
  <c r="AV4" i="13"/>
  <c r="AI4" i="13"/>
  <c r="AV4" i="12"/>
  <c r="AI4" i="12"/>
  <c r="AV4" i="11"/>
  <c r="AI4" i="11"/>
  <c r="AI136" i="13"/>
  <c r="AV136" i="13"/>
  <c r="AI136" i="12"/>
  <c r="AV136" i="12"/>
  <c r="AI136" i="11"/>
  <c r="AV136" i="11"/>
  <c r="AV268" i="13"/>
  <c r="AI268" i="13"/>
  <c r="AI268" i="12"/>
  <c r="AV268" i="12"/>
  <c r="AV268" i="11"/>
  <c r="AI268" i="11"/>
  <c r="AX176" i="13"/>
  <c r="AK176" i="13"/>
  <c r="AK176" i="12"/>
  <c r="AX176" i="12"/>
  <c r="AX176" i="11"/>
  <c r="AK176" i="11"/>
  <c r="AK248" i="13"/>
  <c r="AX248" i="13"/>
  <c r="AX248" i="12"/>
  <c r="AK248" i="12"/>
  <c r="AX248" i="11"/>
  <c r="AK248" i="11"/>
  <c r="AY196" i="13"/>
  <c r="AL196" i="13"/>
  <c r="AL196" i="12"/>
  <c r="AY196" i="12"/>
  <c r="AY196" i="11"/>
  <c r="AL196" i="11"/>
  <c r="AZ288" i="13"/>
  <c r="AM288" i="13"/>
  <c r="AM288" i="12"/>
  <c r="AZ288" i="12"/>
  <c r="AZ288" i="11"/>
  <c r="AM288" i="11"/>
  <c r="AN32" i="13"/>
  <c r="BA32" i="13"/>
  <c r="BA32" i="12"/>
  <c r="AN32" i="12"/>
  <c r="BA32" i="11"/>
  <c r="AN32" i="11"/>
  <c r="AP156" i="13"/>
  <c r="BC156" i="13"/>
  <c r="AP156" i="12"/>
  <c r="BC156" i="12"/>
  <c r="BC156" i="11"/>
  <c r="AP156" i="11"/>
  <c r="BC228" i="13"/>
  <c r="AP228" i="13"/>
  <c r="AP228" i="12"/>
  <c r="BC228" i="12"/>
  <c r="BC228" i="11"/>
  <c r="AP228" i="11"/>
  <c r="BC300" i="13"/>
  <c r="AP300" i="13"/>
  <c r="BC300" i="12"/>
  <c r="AP300" i="12"/>
  <c r="BC300" i="11"/>
  <c r="AP300" i="11"/>
  <c r="AB317" i="13"/>
  <c r="O317" i="13"/>
  <c r="O317" i="12"/>
  <c r="AB317" i="12"/>
  <c r="AB317" i="11"/>
  <c r="O317" i="11"/>
  <c r="AE69" i="13"/>
  <c r="AR69" i="13"/>
  <c r="AR69" i="12"/>
  <c r="AE69" i="12"/>
  <c r="AR69" i="11"/>
  <c r="AE69" i="11"/>
  <c r="AE117" i="13"/>
  <c r="AR117" i="13"/>
  <c r="AE117" i="12"/>
  <c r="AR117" i="12"/>
  <c r="AR117" i="11"/>
  <c r="AE117" i="11"/>
  <c r="AR177" i="13"/>
  <c r="AE177" i="13"/>
  <c r="AE177" i="12"/>
  <c r="AR177" i="12"/>
  <c r="AR177" i="11"/>
  <c r="AE177" i="11"/>
  <c r="AF29" i="13"/>
  <c r="AS29" i="13"/>
  <c r="AS29" i="12"/>
  <c r="AF29" i="12"/>
  <c r="AS29" i="11"/>
  <c r="AF29" i="11"/>
  <c r="AS89" i="13"/>
  <c r="AF89" i="13"/>
  <c r="AS89" i="12"/>
  <c r="AF89" i="12"/>
  <c r="AS89" i="11"/>
  <c r="AF89" i="11"/>
  <c r="AS221" i="13"/>
  <c r="AF221" i="13"/>
  <c r="AF221" i="12"/>
  <c r="AS221" i="12"/>
  <c r="AS221" i="11"/>
  <c r="AF221" i="11"/>
  <c r="AT73" i="13"/>
  <c r="AG73" i="13"/>
  <c r="AG73" i="12"/>
  <c r="AT73" i="12"/>
  <c r="AT73" i="11"/>
  <c r="AG73" i="11"/>
  <c r="AT145" i="13"/>
  <c r="AG145" i="13"/>
  <c r="AG145" i="12"/>
  <c r="AT145" i="12"/>
  <c r="AT145" i="11"/>
  <c r="AG145" i="11"/>
  <c r="AT277" i="13"/>
  <c r="AG277" i="13"/>
  <c r="AG277" i="12"/>
  <c r="AT277" i="12"/>
  <c r="AT277" i="11"/>
  <c r="AG277" i="11"/>
  <c r="AU9" i="13"/>
  <c r="AH9" i="13"/>
  <c r="AU9" i="12"/>
  <c r="AH9" i="12"/>
  <c r="AU9" i="11"/>
  <c r="AH9" i="11"/>
  <c r="AV149" i="13"/>
  <c r="AI149" i="13"/>
  <c r="AV149" i="12"/>
  <c r="AI149" i="12"/>
  <c r="AV149" i="11"/>
  <c r="AI149" i="11"/>
  <c r="AJ13" i="13"/>
  <c r="AW13" i="13"/>
  <c r="AW13" i="12"/>
  <c r="AJ13" i="12"/>
  <c r="AW13" i="11"/>
  <c r="AJ13" i="11"/>
  <c r="AW85" i="13"/>
  <c r="AJ85" i="13"/>
  <c r="AW85" i="12"/>
  <c r="AJ85" i="12"/>
  <c r="AW85" i="11"/>
  <c r="AJ85" i="11"/>
  <c r="AK33" i="13"/>
  <c r="AX33" i="13"/>
  <c r="AX33" i="12"/>
  <c r="AK33" i="12"/>
  <c r="AX33" i="11"/>
  <c r="AK33" i="11"/>
  <c r="AK105" i="13"/>
  <c r="AX105" i="13"/>
  <c r="AK105" i="12"/>
  <c r="AX105" i="12"/>
  <c r="AX105" i="11"/>
  <c r="AK105" i="11"/>
  <c r="AX177" i="13"/>
  <c r="AK177" i="13"/>
  <c r="AK177" i="12"/>
  <c r="AX177" i="12"/>
  <c r="AX177" i="11"/>
  <c r="AK177" i="11"/>
  <c r="AY113" i="13"/>
  <c r="AL113" i="13"/>
  <c r="AL113" i="12"/>
  <c r="AY113" i="12"/>
  <c r="AY113" i="11"/>
  <c r="AL113" i="11"/>
  <c r="AY185" i="13"/>
  <c r="AL185" i="13"/>
  <c r="AY185" i="12"/>
  <c r="AL185" i="12"/>
  <c r="AY185" i="11"/>
  <c r="AL185" i="11"/>
  <c r="AY257" i="13"/>
  <c r="AL257" i="13"/>
  <c r="AY257" i="12"/>
  <c r="AL257" i="12"/>
  <c r="AY257" i="11"/>
  <c r="AL257" i="11"/>
  <c r="AY329" i="13"/>
  <c r="AL329" i="13"/>
  <c r="AY329" i="12"/>
  <c r="AL329" i="12"/>
  <c r="AY329" i="11"/>
  <c r="AL329" i="11"/>
  <c r="AM73" i="13"/>
  <c r="AZ73" i="13"/>
  <c r="AZ73" i="12"/>
  <c r="AM73" i="12"/>
  <c r="AZ73" i="11"/>
  <c r="AM73" i="11"/>
  <c r="AZ145" i="13"/>
  <c r="AM145" i="13"/>
  <c r="AM145" i="12"/>
  <c r="AZ145" i="12"/>
  <c r="AZ145" i="11"/>
  <c r="AM145" i="11"/>
  <c r="AZ217" i="13"/>
  <c r="AM217" i="13"/>
  <c r="AZ217" i="12"/>
  <c r="AM217" i="12"/>
  <c r="AZ217" i="11"/>
  <c r="AM217" i="11"/>
  <c r="AZ289" i="13"/>
  <c r="AM289" i="13"/>
  <c r="AM289" i="12"/>
  <c r="AZ289" i="12"/>
  <c r="AZ289" i="11"/>
  <c r="AM289" i="11"/>
  <c r="AN33" i="13"/>
  <c r="BA33" i="13"/>
  <c r="BA33" i="12"/>
  <c r="AN33" i="12"/>
  <c r="BA33" i="11"/>
  <c r="AN33" i="11"/>
  <c r="BA165" i="13"/>
  <c r="AN165" i="13"/>
  <c r="BA165" i="12"/>
  <c r="AN165" i="12"/>
  <c r="BA165" i="11"/>
  <c r="AN165" i="11"/>
  <c r="BB257" i="13"/>
  <c r="AO257" i="13"/>
  <c r="BB257" i="12"/>
  <c r="AO257" i="12"/>
  <c r="BB257" i="11"/>
  <c r="AO257" i="11"/>
  <c r="AO329" i="13"/>
  <c r="BB329" i="13"/>
  <c r="BB329" i="12"/>
  <c r="AO329" i="12"/>
  <c r="BB329" i="11"/>
  <c r="AO329" i="11"/>
  <c r="BC73" i="13"/>
  <c r="AP73" i="13"/>
  <c r="AP73" i="12"/>
  <c r="BC73" i="12"/>
  <c r="BC73" i="11"/>
  <c r="AP73" i="11"/>
  <c r="BC145" i="13"/>
  <c r="AP145" i="13"/>
  <c r="AP145" i="12"/>
  <c r="BC145" i="12"/>
  <c r="BC145" i="11"/>
  <c r="AP145" i="11"/>
  <c r="BC217" i="13"/>
  <c r="AP217" i="13"/>
  <c r="BC217" i="12"/>
  <c r="AP217" i="12"/>
  <c r="BC217" i="11"/>
  <c r="AP217" i="11"/>
  <c r="BC289" i="13"/>
  <c r="AP289" i="13"/>
  <c r="BC289" i="12"/>
  <c r="AP289" i="12"/>
  <c r="BC289" i="11"/>
  <c r="AP289" i="11"/>
  <c r="AR322" i="13"/>
  <c r="AE322" i="13"/>
  <c r="AE322" i="12"/>
  <c r="AR322" i="12"/>
  <c r="AR322" i="11"/>
  <c r="AE322" i="11"/>
  <c r="AS126" i="13"/>
  <c r="AF126" i="13"/>
  <c r="AS126" i="12"/>
  <c r="AF126" i="12"/>
  <c r="AS126" i="11"/>
  <c r="AF126" i="11"/>
  <c r="AS186" i="13"/>
  <c r="AF186" i="13"/>
  <c r="AF186" i="12"/>
  <c r="AS186" i="12"/>
  <c r="AS186" i="11"/>
  <c r="AF186" i="11"/>
  <c r="AF246" i="13"/>
  <c r="AS246" i="13"/>
  <c r="AS246" i="12"/>
  <c r="AF246" i="12"/>
  <c r="AS246" i="11"/>
  <c r="AF246" i="11"/>
  <c r="AS306" i="13"/>
  <c r="AF306" i="13"/>
  <c r="AF306" i="12"/>
  <c r="AS306" i="12"/>
  <c r="AS306" i="11"/>
  <c r="AF306" i="11"/>
  <c r="AT50" i="13"/>
  <c r="AG50" i="13"/>
  <c r="AG50" i="12"/>
  <c r="AT50" i="12"/>
  <c r="AT50" i="11"/>
  <c r="AG50" i="11"/>
  <c r="AV18" i="13"/>
  <c r="AI18" i="13"/>
  <c r="AV18" i="11"/>
  <c r="AV18" i="12"/>
  <c r="AI18" i="12"/>
  <c r="AI18" i="11"/>
  <c r="AV90" i="13"/>
  <c r="AI90" i="13"/>
  <c r="AI90" i="12"/>
  <c r="AV90" i="12"/>
  <c r="AV90" i="11"/>
  <c r="AI90" i="11"/>
  <c r="AW26" i="13"/>
  <c r="AJ26" i="13"/>
  <c r="AJ26" i="12"/>
  <c r="AW26" i="11"/>
  <c r="AW26" i="12"/>
  <c r="AJ26" i="11"/>
  <c r="AW98" i="13"/>
  <c r="AJ98" i="13"/>
  <c r="AJ98" i="12"/>
  <c r="AW98" i="12"/>
  <c r="AW98" i="11"/>
  <c r="AJ98" i="11"/>
  <c r="AW158" i="13"/>
  <c r="AJ158" i="13"/>
  <c r="AW158" i="12"/>
  <c r="AJ158" i="12"/>
  <c r="AW158" i="11"/>
  <c r="AJ158" i="11"/>
  <c r="AJ230" i="13"/>
  <c r="AW230" i="13"/>
  <c r="AJ230" i="12"/>
  <c r="AW230" i="12"/>
  <c r="AW230" i="11"/>
  <c r="AJ230" i="11"/>
  <c r="AW302" i="13"/>
  <c r="AJ302" i="13"/>
  <c r="AW302" i="12"/>
  <c r="AJ302" i="12"/>
  <c r="AW302" i="11"/>
  <c r="AJ302" i="11"/>
  <c r="AX46" i="13"/>
  <c r="AK46" i="13"/>
  <c r="AK46" i="12"/>
  <c r="AX46" i="12"/>
  <c r="AX46" i="11"/>
  <c r="AK46" i="11"/>
  <c r="AX118" i="13"/>
  <c r="AK118" i="13"/>
  <c r="AK118" i="12"/>
  <c r="AX118" i="12"/>
  <c r="AX118" i="11"/>
  <c r="AK118" i="11"/>
  <c r="AK190" i="13"/>
  <c r="AX190" i="13"/>
  <c r="AX190" i="12"/>
  <c r="AK190" i="12"/>
  <c r="AX190" i="11"/>
  <c r="AK190" i="11"/>
  <c r="AX262" i="13"/>
  <c r="AK262" i="13"/>
  <c r="AX262" i="12"/>
  <c r="AK262" i="12"/>
  <c r="AX262" i="11"/>
  <c r="AK262" i="11"/>
  <c r="AY6" i="13"/>
  <c r="AL6" i="13"/>
  <c r="AY6" i="12"/>
  <c r="AL6" i="12"/>
  <c r="AY6" i="11"/>
  <c r="AL6" i="11"/>
  <c r="AY210" i="13"/>
  <c r="AL210" i="13"/>
  <c r="AY210" i="12"/>
  <c r="AL210" i="12"/>
  <c r="AY210" i="11"/>
  <c r="AL210" i="11"/>
  <c r="BA118" i="13"/>
  <c r="AN118" i="13"/>
  <c r="AN118" i="12"/>
  <c r="BA118" i="12"/>
  <c r="BA118" i="11"/>
  <c r="AN118" i="11"/>
  <c r="AN190" i="13"/>
  <c r="BA190" i="13"/>
  <c r="AN190" i="12"/>
  <c r="BA190" i="12"/>
  <c r="BA190" i="11"/>
  <c r="AN190" i="11"/>
  <c r="BA322" i="13"/>
  <c r="AN322" i="13"/>
  <c r="AN322" i="12"/>
  <c r="BA322" i="12"/>
  <c r="BA322" i="11"/>
  <c r="AN322" i="11"/>
  <c r="AO66" i="13"/>
  <c r="BB66" i="13"/>
  <c r="AO66" i="12"/>
  <c r="BB66" i="12"/>
  <c r="BB66" i="11"/>
  <c r="AO66" i="11"/>
  <c r="AO138" i="13"/>
  <c r="BB138" i="13"/>
  <c r="AO138" i="12"/>
  <c r="BB138" i="12"/>
  <c r="BB138" i="11"/>
  <c r="AO138" i="11"/>
  <c r="AO210" i="13"/>
  <c r="BB210" i="13"/>
  <c r="BB210" i="12"/>
  <c r="AO210" i="12"/>
  <c r="BB210" i="11"/>
  <c r="AO210" i="11"/>
  <c r="AO282" i="13"/>
  <c r="BB282" i="13"/>
  <c r="BB282" i="12"/>
  <c r="AO282" i="12"/>
  <c r="BB282" i="11"/>
  <c r="AO282" i="11"/>
  <c r="BC26" i="13"/>
  <c r="AP26" i="13"/>
  <c r="BC26" i="12"/>
  <c r="AP26" i="12"/>
  <c r="BC26" i="11"/>
  <c r="AP26" i="11"/>
  <c r="BC98" i="13"/>
  <c r="AP98" i="13"/>
  <c r="AP98" i="12"/>
  <c r="BC98" i="12"/>
  <c r="BC98" i="11"/>
  <c r="AP98" i="11"/>
  <c r="BC170" i="13"/>
  <c r="AP170" i="13"/>
  <c r="BC170" i="12"/>
  <c r="AP170" i="12"/>
  <c r="BC170" i="11"/>
  <c r="AP170" i="11"/>
  <c r="BC242" i="13"/>
  <c r="AP242" i="13"/>
  <c r="AP242" i="12"/>
  <c r="BC242" i="12"/>
  <c r="BC242" i="11"/>
  <c r="AP242" i="11"/>
  <c r="BC314" i="13"/>
  <c r="AP314" i="13"/>
  <c r="AP314" i="12"/>
  <c r="BC314" i="12"/>
  <c r="BC314" i="11"/>
  <c r="AP314" i="11"/>
  <c r="AR119" i="13"/>
  <c r="AE119" i="13"/>
  <c r="AE119" i="12"/>
  <c r="AR119" i="12"/>
  <c r="AR119" i="11"/>
  <c r="AE119" i="11"/>
  <c r="AE167" i="13"/>
  <c r="AR167" i="13"/>
  <c r="AR167" i="12"/>
  <c r="AE167" i="12"/>
  <c r="AR167" i="11"/>
  <c r="AE167" i="11"/>
  <c r="AR215" i="13"/>
  <c r="AE215" i="13"/>
  <c r="AE215" i="12"/>
  <c r="AR215" i="12"/>
  <c r="AR215" i="11"/>
  <c r="AE215" i="11"/>
  <c r="AF139" i="13"/>
  <c r="AS139" i="13"/>
  <c r="AF139" i="12"/>
  <c r="AS139" i="12"/>
  <c r="AF139" i="11"/>
  <c r="AS139" i="11"/>
  <c r="AS319" i="13"/>
  <c r="AF319" i="13"/>
  <c r="AF319" i="12"/>
  <c r="AS319" i="12"/>
  <c r="AS319" i="11"/>
  <c r="AF319" i="11"/>
  <c r="AT63" i="13"/>
  <c r="AG63" i="13"/>
  <c r="AG63" i="12"/>
  <c r="AT63" i="12"/>
  <c r="AT63" i="11"/>
  <c r="AG63" i="11"/>
  <c r="AT195" i="13"/>
  <c r="AG195" i="13"/>
  <c r="AG195" i="12"/>
  <c r="AT195" i="12"/>
  <c r="AT195" i="11"/>
  <c r="AG195" i="11"/>
  <c r="AU215" i="13"/>
  <c r="AH215" i="13"/>
  <c r="AU215" i="12"/>
  <c r="AH215" i="12"/>
  <c r="AU215" i="11"/>
  <c r="AH215" i="11"/>
  <c r="AU287" i="13"/>
  <c r="AH287" i="13"/>
  <c r="AH287" i="12"/>
  <c r="AU287" i="12"/>
  <c r="AU287" i="11"/>
  <c r="AH287" i="11"/>
  <c r="AI31" i="13"/>
  <c r="AV31" i="13"/>
  <c r="AV31" i="12"/>
  <c r="AI31" i="12"/>
  <c r="AV31" i="11"/>
  <c r="AI31" i="11"/>
  <c r="AW111" i="13"/>
  <c r="AJ111" i="13"/>
  <c r="AW111" i="12"/>
  <c r="AJ111" i="12"/>
  <c r="AJ111" i="11"/>
  <c r="AW111" i="11"/>
  <c r="AY19" i="13"/>
  <c r="AL19" i="13"/>
  <c r="AY19" i="12"/>
  <c r="AL19" i="12"/>
  <c r="AY19" i="11"/>
  <c r="AL19" i="11"/>
  <c r="AL91" i="13"/>
  <c r="AY91" i="13"/>
  <c r="AL91" i="12"/>
  <c r="AY91" i="12"/>
  <c r="AY91" i="11"/>
  <c r="AL91" i="11"/>
  <c r="AY163" i="13"/>
  <c r="AL163" i="13"/>
  <c r="AY163" i="12"/>
  <c r="AL163" i="12"/>
  <c r="AY163" i="11"/>
  <c r="AL163" i="11"/>
  <c r="AY235" i="13"/>
  <c r="AL235" i="13"/>
  <c r="AL235" i="12"/>
  <c r="AY235" i="12"/>
  <c r="AY235" i="11"/>
  <c r="AL235" i="11"/>
  <c r="BA143" i="13"/>
  <c r="AN143" i="13"/>
  <c r="AN143" i="12"/>
  <c r="BA143" i="12"/>
  <c r="AN143" i="11"/>
  <c r="BA143" i="11"/>
  <c r="BA215" i="13"/>
  <c r="AN215" i="13"/>
  <c r="BA215" i="12"/>
  <c r="AN215" i="12"/>
  <c r="AN215" i="11"/>
  <c r="BA215" i="11"/>
  <c r="BA287" i="13"/>
  <c r="AN287" i="13"/>
  <c r="BA287" i="12"/>
  <c r="AN287" i="12"/>
  <c r="BA287" i="11"/>
  <c r="AN287" i="11"/>
  <c r="AO31" i="13"/>
  <c r="BB31" i="13"/>
  <c r="BB31" i="12"/>
  <c r="AO31" i="12"/>
  <c r="BB31" i="11"/>
  <c r="AO31" i="11"/>
  <c r="BB103" i="13"/>
  <c r="AO103" i="13"/>
  <c r="AO103" i="12"/>
  <c r="BB103" i="12"/>
  <c r="BB103" i="11"/>
  <c r="AO103" i="11"/>
  <c r="AO175" i="13"/>
  <c r="BB175" i="13"/>
  <c r="AO175" i="12"/>
  <c r="BB175" i="12"/>
  <c r="BB175" i="11"/>
  <c r="AO175" i="11"/>
  <c r="AO247" i="13"/>
  <c r="BB247" i="13"/>
  <c r="AO247" i="12"/>
  <c r="BB247" i="12"/>
  <c r="BB247" i="11"/>
  <c r="AO247" i="11"/>
  <c r="BB319" i="13"/>
  <c r="AO319" i="13"/>
  <c r="AO319" i="12"/>
  <c r="BB319" i="12"/>
  <c r="BB319" i="11"/>
  <c r="AO319" i="11"/>
  <c r="BC63" i="13"/>
  <c r="AP63" i="13"/>
  <c r="AP63" i="12"/>
  <c r="BC63" i="12"/>
  <c r="BC63" i="11"/>
  <c r="AP63" i="11"/>
  <c r="AP135" i="13"/>
  <c r="BC135" i="13"/>
  <c r="AP135" i="12"/>
  <c r="BC135" i="12"/>
  <c r="BC135" i="11"/>
  <c r="AP135" i="11"/>
  <c r="AP207" i="13"/>
  <c r="BC207" i="13"/>
  <c r="BC207" i="12"/>
  <c r="AP207" i="12"/>
  <c r="BC207" i="11"/>
  <c r="AP207" i="11"/>
  <c r="BC279" i="13"/>
  <c r="AP279" i="13"/>
  <c r="AP279" i="12"/>
  <c r="BC279" i="12"/>
  <c r="BC279" i="11"/>
  <c r="AP279" i="11"/>
  <c r="AE24" i="13"/>
  <c r="AR24" i="13"/>
  <c r="AR24" i="12"/>
  <c r="AE24" i="12"/>
  <c r="AR24" i="11"/>
  <c r="AE24" i="11"/>
  <c r="AE72" i="13"/>
  <c r="AR72" i="13"/>
  <c r="AE72" i="12"/>
  <c r="AR72" i="12"/>
  <c r="AR72" i="11"/>
  <c r="AE72" i="11"/>
  <c r="AR180" i="13"/>
  <c r="AE180" i="13"/>
  <c r="AE180" i="12"/>
  <c r="AR180" i="12"/>
  <c r="AR180" i="11"/>
  <c r="AE180" i="11"/>
  <c r="AR240" i="13"/>
  <c r="AE240" i="13"/>
  <c r="AE240" i="12"/>
  <c r="AR240" i="12"/>
  <c r="AR240" i="11"/>
  <c r="AE240" i="11"/>
  <c r="AS92" i="13"/>
  <c r="AF92" i="13"/>
  <c r="AF92" i="12"/>
  <c r="AS92" i="12"/>
  <c r="AS92" i="11"/>
  <c r="AF92" i="11"/>
  <c r="AS152" i="13"/>
  <c r="AF152" i="13"/>
  <c r="AF152" i="12"/>
  <c r="AS152" i="12"/>
  <c r="AS152" i="11"/>
  <c r="AF152" i="11"/>
  <c r="AS212" i="13"/>
  <c r="AF212" i="13"/>
  <c r="AS212" i="12"/>
  <c r="AF212" i="12"/>
  <c r="AS212" i="11"/>
  <c r="AF212" i="11"/>
  <c r="AS272" i="13"/>
  <c r="AF272" i="13"/>
  <c r="AF272" i="12"/>
  <c r="AS272" i="12"/>
  <c r="AS272" i="11"/>
  <c r="AF272" i="11"/>
  <c r="AG4" i="13"/>
  <c r="AT4" i="13"/>
  <c r="AT4" i="12"/>
  <c r="AG4" i="12"/>
  <c r="AT4" i="11"/>
  <c r="AG4" i="11"/>
  <c r="AT124" i="13"/>
  <c r="AG124" i="13"/>
  <c r="AT124" i="12"/>
  <c r="AG124" i="12"/>
  <c r="AT124" i="11"/>
  <c r="AG124" i="11"/>
  <c r="AH72" i="13"/>
  <c r="AU72" i="13"/>
  <c r="AU72" i="12"/>
  <c r="AH72" i="12"/>
  <c r="AU72" i="11"/>
  <c r="AH72" i="11"/>
  <c r="AU144" i="13"/>
  <c r="AH144" i="13"/>
  <c r="AH144" i="12"/>
  <c r="AU144" i="12"/>
  <c r="AU144" i="11"/>
  <c r="AH144" i="11"/>
  <c r="AU216" i="13"/>
  <c r="AH216" i="13"/>
  <c r="AU216" i="12"/>
  <c r="AH216" i="12"/>
  <c r="AU216" i="11"/>
  <c r="AH216" i="11"/>
  <c r="AV92" i="13"/>
  <c r="AI92" i="13"/>
  <c r="AV92" i="12"/>
  <c r="AI92" i="12"/>
  <c r="AV92" i="11"/>
  <c r="AI92" i="11"/>
  <c r="AV152" i="13"/>
  <c r="AI152" i="13"/>
  <c r="AI152" i="12"/>
  <c r="AV152" i="12"/>
  <c r="AV152" i="11"/>
  <c r="AI152" i="11"/>
  <c r="AV212" i="13"/>
  <c r="AI212" i="13"/>
  <c r="AV212" i="12"/>
  <c r="AI212" i="12"/>
  <c r="AV212" i="11"/>
  <c r="AI212" i="11"/>
  <c r="AW16" i="13"/>
  <c r="AJ16" i="13"/>
  <c r="AW16" i="12"/>
  <c r="AJ16" i="12"/>
  <c r="AW16" i="11"/>
  <c r="AJ16" i="11"/>
  <c r="AX180" i="13"/>
  <c r="AK180" i="13"/>
  <c r="AX180" i="12"/>
  <c r="AK180" i="12"/>
  <c r="AX180" i="11"/>
  <c r="AK180" i="11"/>
  <c r="AX252" i="13"/>
  <c r="AK252" i="13"/>
  <c r="AX252" i="12"/>
  <c r="AK252" i="12"/>
  <c r="AX252" i="11"/>
  <c r="AK252" i="11"/>
  <c r="AX324" i="13"/>
  <c r="AK324" i="13"/>
  <c r="AX324" i="12"/>
  <c r="AK324" i="12"/>
  <c r="AX324" i="11"/>
  <c r="AK324" i="11"/>
  <c r="AL68" i="13"/>
  <c r="AY68" i="13"/>
  <c r="AY68" i="12"/>
  <c r="AL68" i="12"/>
  <c r="AY68" i="11"/>
  <c r="AL68" i="11"/>
  <c r="AY200" i="13"/>
  <c r="AL200" i="13"/>
  <c r="AL200" i="12"/>
  <c r="AY200" i="12"/>
  <c r="AY200" i="11"/>
  <c r="AL200" i="11"/>
  <c r="AP172" i="13"/>
  <c r="BC172" i="13"/>
  <c r="BC172" i="12"/>
  <c r="AP172" i="12"/>
  <c r="BC172" i="11"/>
  <c r="AP172" i="11"/>
  <c r="BC244" i="13"/>
  <c r="AP244" i="13"/>
  <c r="BC244" i="12"/>
  <c r="AP244" i="12"/>
  <c r="BC244" i="11"/>
  <c r="AP244" i="11"/>
  <c r="BC316" i="13"/>
  <c r="AP316" i="13"/>
  <c r="AP316" i="12"/>
  <c r="BC316" i="12"/>
  <c r="BC316" i="11"/>
  <c r="AP316" i="11"/>
  <c r="S316" i="13"/>
  <c r="F316" i="13"/>
  <c r="F316" i="12"/>
  <c r="S316" i="12"/>
  <c r="S316" i="11"/>
  <c r="F316" i="11"/>
  <c r="G324" i="13"/>
  <c r="T324" i="13"/>
  <c r="G324" i="12"/>
  <c r="T324" i="12"/>
  <c r="T324" i="11"/>
  <c r="G324" i="11"/>
  <c r="AA331" i="13"/>
  <c r="N331" i="13"/>
  <c r="AA331" i="12"/>
  <c r="N331" i="12"/>
  <c r="AA331" i="11"/>
  <c r="N331" i="11"/>
  <c r="AD29" i="13"/>
  <c r="AQ29" i="13"/>
  <c r="AQ29" i="12"/>
  <c r="AD29" i="12"/>
  <c r="AQ29" i="11"/>
  <c r="AD29" i="11"/>
  <c r="AQ77" i="13"/>
  <c r="AD77" i="13"/>
  <c r="AQ77" i="12"/>
  <c r="AD77" i="12"/>
  <c r="AQ77" i="11"/>
  <c r="AD77" i="11"/>
  <c r="AQ125" i="13"/>
  <c r="AD125" i="13"/>
  <c r="AQ125" i="12"/>
  <c r="AD125" i="12"/>
  <c r="AQ125" i="11"/>
  <c r="AD125" i="11"/>
  <c r="AQ173" i="13"/>
  <c r="AD173" i="13"/>
  <c r="AQ173" i="12"/>
  <c r="AD173" i="12"/>
  <c r="AQ173" i="11"/>
  <c r="AD173" i="11"/>
  <c r="AD221" i="13"/>
  <c r="AQ221" i="13"/>
  <c r="AD221" i="12"/>
  <c r="AQ221" i="12"/>
  <c r="AQ221" i="11"/>
  <c r="AD221" i="11"/>
  <c r="AD269" i="13"/>
  <c r="AQ269" i="13"/>
  <c r="AD269" i="12"/>
  <c r="AQ269" i="12"/>
  <c r="AQ269" i="11"/>
  <c r="AD269" i="11"/>
  <c r="AQ317" i="13"/>
  <c r="AD317" i="13"/>
  <c r="AD317" i="12"/>
  <c r="AQ317" i="12"/>
  <c r="AQ317" i="11"/>
  <c r="AD317" i="11"/>
  <c r="AR97" i="13"/>
  <c r="AE97" i="13"/>
  <c r="AE97" i="12"/>
  <c r="AR97" i="12"/>
  <c r="AR97" i="11"/>
  <c r="AE97" i="11"/>
  <c r="AE313" i="13"/>
  <c r="AR313" i="13"/>
  <c r="AE313" i="12"/>
  <c r="AR313" i="12"/>
  <c r="AR313" i="11"/>
  <c r="AE313" i="11"/>
  <c r="AF105" i="13"/>
  <c r="AS105" i="13"/>
  <c r="AF105" i="12"/>
  <c r="AS105" i="12"/>
  <c r="AS105" i="11"/>
  <c r="AF105" i="11"/>
  <c r="AS177" i="13"/>
  <c r="AF177" i="13"/>
  <c r="AS177" i="12"/>
  <c r="AF177" i="12"/>
  <c r="AS177" i="11"/>
  <c r="AF177" i="11"/>
  <c r="AF285" i="13"/>
  <c r="AS285" i="13"/>
  <c r="AS285" i="12"/>
  <c r="AF285" i="12"/>
  <c r="AS285" i="11"/>
  <c r="AF285" i="11"/>
  <c r="AT161" i="13"/>
  <c r="AG161" i="13"/>
  <c r="AT161" i="12"/>
  <c r="AG161" i="12"/>
  <c r="AT161" i="11"/>
  <c r="AG161" i="11"/>
  <c r="AT233" i="13"/>
  <c r="AG233" i="13"/>
  <c r="AG233" i="12"/>
  <c r="AT233" i="12"/>
  <c r="AT233" i="11"/>
  <c r="AG233" i="11"/>
  <c r="AH37" i="13"/>
  <c r="AU37" i="13"/>
  <c r="AU37" i="12"/>
  <c r="AH37" i="12"/>
  <c r="AU37" i="11"/>
  <c r="AH37" i="11"/>
  <c r="AU97" i="13"/>
  <c r="AH97" i="13"/>
  <c r="AH97" i="12"/>
  <c r="AU97" i="12"/>
  <c r="AU97" i="11"/>
  <c r="AH97" i="11"/>
  <c r="AU157" i="13"/>
  <c r="AH157" i="13"/>
  <c r="AH157" i="12"/>
  <c r="AU157" i="12"/>
  <c r="AU157" i="11"/>
  <c r="AH157" i="11"/>
  <c r="AU289" i="13"/>
  <c r="AH289" i="13"/>
  <c r="AU289" i="12"/>
  <c r="AH289" i="12"/>
  <c r="AU289" i="11"/>
  <c r="AH289" i="11"/>
  <c r="AI33" i="13"/>
  <c r="AV33" i="13"/>
  <c r="AI33" i="12"/>
  <c r="AV33" i="11"/>
  <c r="AV33" i="12"/>
  <c r="AI33" i="11"/>
  <c r="AI105" i="13"/>
  <c r="AV105" i="13"/>
  <c r="AI105" i="12"/>
  <c r="AV105" i="12"/>
  <c r="AV105" i="11"/>
  <c r="AI105" i="11"/>
  <c r="AV309" i="13"/>
  <c r="AI309" i="13"/>
  <c r="AI309" i="12"/>
  <c r="AV309" i="12"/>
  <c r="AV309" i="11"/>
  <c r="AI309" i="11"/>
  <c r="AW53" i="13"/>
  <c r="AJ53" i="13"/>
  <c r="AJ53" i="12"/>
  <c r="AW53" i="12"/>
  <c r="AW53" i="11"/>
  <c r="AJ53" i="11"/>
  <c r="AW125" i="13"/>
  <c r="AJ125" i="13"/>
  <c r="AW125" i="12"/>
  <c r="AJ125" i="12"/>
  <c r="AW125" i="11"/>
  <c r="AJ125" i="11"/>
  <c r="AW257" i="13"/>
  <c r="AJ257" i="13"/>
  <c r="AW257" i="12"/>
  <c r="AJ257" i="12"/>
  <c r="AW257" i="11"/>
  <c r="AJ257" i="11"/>
  <c r="AJ329" i="13"/>
  <c r="AW329" i="13"/>
  <c r="AW329" i="12"/>
  <c r="AJ329" i="12"/>
  <c r="AW329" i="11"/>
  <c r="AJ329" i="11"/>
  <c r="AX61" i="13"/>
  <c r="AK61" i="13"/>
  <c r="AX61" i="12"/>
  <c r="AK61" i="12"/>
  <c r="AX61" i="11"/>
  <c r="AK61" i="11"/>
  <c r="AX133" i="13"/>
  <c r="AK133" i="13"/>
  <c r="AK133" i="12"/>
  <c r="AX133" i="12"/>
  <c r="AX133" i="11"/>
  <c r="AK133" i="11"/>
  <c r="AK205" i="13"/>
  <c r="AX205" i="13"/>
  <c r="AX205" i="12"/>
  <c r="AK205" i="12"/>
  <c r="AX205" i="11"/>
  <c r="AK205" i="11"/>
  <c r="AX277" i="13"/>
  <c r="AK277" i="13"/>
  <c r="AK277" i="12"/>
  <c r="AX277" i="12"/>
  <c r="AX277" i="11"/>
  <c r="AK277" i="11"/>
  <c r="AY21" i="13"/>
  <c r="AL21" i="13"/>
  <c r="AY21" i="12"/>
  <c r="AL21" i="12"/>
  <c r="AY21" i="11"/>
  <c r="AL21" i="11"/>
  <c r="AZ245" i="13"/>
  <c r="AM245" i="13"/>
  <c r="AZ245" i="12"/>
  <c r="AM245" i="12"/>
  <c r="AZ245" i="11"/>
  <c r="AM245" i="11"/>
  <c r="AZ317" i="13"/>
  <c r="AM317" i="13"/>
  <c r="AM317" i="12"/>
  <c r="AZ317" i="12"/>
  <c r="AZ317" i="11"/>
  <c r="AM317" i="11"/>
  <c r="BA61" i="13"/>
  <c r="AN61" i="13"/>
  <c r="AN61" i="12"/>
  <c r="BA61" i="12"/>
  <c r="BA61" i="11"/>
  <c r="AN61" i="11"/>
  <c r="BA133" i="13"/>
  <c r="AN133" i="13"/>
  <c r="BA133" i="12"/>
  <c r="AN133" i="12"/>
  <c r="BA133" i="11"/>
  <c r="AN133" i="11"/>
  <c r="BA265" i="13"/>
  <c r="AN265" i="13"/>
  <c r="BA265" i="12"/>
  <c r="AN265" i="12"/>
  <c r="BA265" i="11"/>
  <c r="AN265" i="11"/>
  <c r="BB9" i="13"/>
  <c r="AO9" i="13"/>
  <c r="BB9" i="12"/>
  <c r="AO9" i="12"/>
  <c r="BB9" i="11"/>
  <c r="AO9" i="11"/>
  <c r="BB81" i="13"/>
  <c r="AO81" i="13"/>
  <c r="BB81" i="12"/>
  <c r="AO81" i="12"/>
  <c r="BB81" i="11"/>
  <c r="AO81" i="11"/>
  <c r="BB153" i="13"/>
  <c r="AO153" i="13"/>
  <c r="AO153" i="12"/>
  <c r="BB153" i="12"/>
  <c r="BB153" i="11"/>
  <c r="AO153" i="11"/>
  <c r="V316" i="13"/>
  <c r="I316" i="13"/>
  <c r="V316" i="12"/>
  <c r="I316" i="12"/>
  <c r="V316" i="11"/>
  <c r="I316" i="11"/>
  <c r="O316" i="13"/>
  <c r="AB316" i="13"/>
  <c r="O316" i="12"/>
  <c r="AB316" i="12"/>
  <c r="AB316" i="11"/>
  <c r="O316" i="11"/>
  <c r="AA328" i="13"/>
  <c r="N328" i="13"/>
  <c r="N328" i="12"/>
  <c r="AA328" i="12"/>
  <c r="AA328" i="11"/>
  <c r="N328" i="11"/>
  <c r="BB118" i="13"/>
  <c r="AO118" i="13"/>
  <c r="AO118" i="12"/>
  <c r="BB118" i="12"/>
  <c r="AO118" i="11"/>
  <c r="BB118" i="11"/>
  <c r="BB250" i="13"/>
  <c r="AO250" i="13"/>
  <c r="BB250" i="12"/>
  <c r="AO250" i="12"/>
  <c r="BB250" i="11"/>
  <c r="AO250" i="11"/>
  <c r="AP30" i="13"/>
  <c r="BC30" i="13"/>
  <c r="BC30" i="12"/>
  <c r="AP30" i="12"/>
  <c r="BC30" i="11"/>
  <c r="AP30" i="11"/>
  <c r="BC162" i="13"/>
  <c r="AP162" i="13"/>
  <c r="BC162" i="12"/>
  <c r="AP162" i="12"/>
  <c r="BC162" i="11"/>
  <c r="AP162" i="11"/>
  <c r="AR26" i="13"/>
  <c r="AE26" i="13"/>
  <c r="AR26" i="12"/>
  <c r="AE26" i="12"/>
  <c r="AR26" i="11"/>
  <c r="AE26" i="11"/>
  <c r="AE134" i="13"/>
  <c r="AR134" i="13"/>
  <c r="AR134" i="12"/>
  <c r="AE134" i="12"/>
  <c r="AR134" i="11"/>
  <c r="AE134" i="11"/>
  <c r="AR182" i="13"/>
  <c r="AE182" i="13"/>
  <c r="AE182" i="12"/>
  <c r="AR182" i="12"/>
  <c r="AR182" i="11"/>
  <c r="AE182" i="11"/>
  <c r="AS94" i="13"/>
  <c r="AF94" i="13"/>
  <c r="AF94" i="12"/>
  <c r="AS94" i="12"/>
  <c r="AS94" i="11"/>
  <c r="AF94" i="11"/>
  <c r="AG90" i="13"/>
  <c r="AT90" i="13"/>
  <c r="AG90" i="12"/>
  <c r="AT90" i="12"/>
  <c r="AG90" i="11"/>
  <c r="AT90" i="11"/>
  <c r="AT162" i="13"/>
  <c r="AG162" i="13"/>
  <c r="AT162" i="12"/>
  <c r="AG162" i="12"/>
  <c r="AG162" i="11"/>
  <c r="AT162" i="11"/>
  <c r="AT294" i="13"/>
  <c r="AG294" i="13"/>
  <c r="AT294" i="12"/>
  <c r="AG294" i="12"/>
  <c r="AT294" i="11"/>
  <c r="AG294" i="11"/>
  <c r="AU314" i="13"/>
  <c r="AH314" i="13"/>
  <c r="AH314" i="12"/>
  <c r="AU314" i="12"/>
  <c r="AU314" i="11"/>
  <c r="AH314" i="11"/>
  <c r="AV58" i="13"/>
  <c r="AI58" i="13"/>
  <c r="AI58" i="12"/>
  <c r="AV58" i="12"/>
  <c r="AV58" i="11"/>
  <c r="AI58" i="11"/>
  <c r="AV274" i="13"/>
  <c r="AI274" i="13"/>
  <c r="AV274" i="12"/>
  <c r="AI274" i="12"/>
  <c r="AV274" i="11"/>
  <c r="AI274" i="11"/>
  <c r="AW18" i="13"/>
  <c r="AJ18" i="13"/>
  <c r="AW18" i="11"/>
  <c r="AW18" i="12"/>
  <c r="AJ18" i="12"/>
  <c r="AJ18" i="11"/>
  <c r="AW90" i="13"/>
  <c r="AJ90" i="13"/>
  <c r="AJ90" i="12"/>
  <c r="AW90" i="12"/>
  <c r="AW90" i="11"/>
  <c r="AJ90" i="11"/>
  <c r="AW294" i="13"/>
  <c r="AJ294" i="13"/>
  <c r="AW294" i="12"/>
  <c r="AJ294" i="12"/>
  <c r="AW294" i="11"/>
  <c r="AJ294" i="11"/>
  <c r="AX38" i="13"/>
  <c r="AK38" i="13"/>
  <c r="AX38" i="12"/>
  <c r="AK38" i="12"/>
  <c r="AK38" i="11"/>
  <c r="AX38" i="11"/>
  <c r="AK170" i="13"/>
  <c r="AX170" i="13"/>
  <c r="AX170" i="12"/>
  <c r="AK170" i="12"/>
  <c r="AK170" i="11"/>
  <c r="AX170" i="11"/>
  <c r="AZ54" i="13"/>
  <c r="AM54" i="13"/>
  <c r="AM54" i="12"/>
  <c r="AZ54" i="12"/>
  <c r="AZ54" i="11"/>
  <c r="AM54" i="11"/>
  <c r="AZ126" i="13"/>
  <c r="AM126" i="13"/>
  <c r="AZ126" i="12"/>
  <c r="AM126" i="12"/>
  <c r="AZ126" i="11"/>
  <c r="AM126" i="11"/>
  <c r="AZ198" i="13"/>
  <c r="AM198" i="13"/>
  <c r="AM198" i="12"/>
  <c r="AZ198" i="12"/>
  <c r="AZ198" i="11"/>
  <c r="AM198" i="11"/>
  <c r="AZ270" i="13"/>
  <c r="AM270" i="13"/>
  <c r="AZ270" i="12"/>
  <c r="AM270" i="12"/>
  <c r="AZ270" i="11"/>
  <c r="AM270" i="11"/>
  <c r="BA14" i="13"/>
  <c r="AN14" i="13"/>
  <c r="BA14" i="11"/>
  <c r="BA14" i="12"/>
  <c r="AN14" i="12"/>
  <c r="AN14" i="11"/>
  <c r="V317" i="13"/>
  <c r="I317" i="13"/>
  <c r="I317" i="12"/>
  <c r="V317" i="12"/>
  <c r="V317" i="11"/>
  <c r="I317" i="11"/>
  <c r="X325" i="13"/>
  <c r="K325" i="13"/>
  <c r="K325" i="12"/>
  <c r="X325" i="12"/>
  <c r="X325" i="11"/>
  <c r="K325" i="11"/>
  <c r="AQ223" i="13"/>
  <c r="AD223" i="13"/>
  <c r="AD223" i="12"/>
  <c r="AQ223" i="12"/>
  <c r="AQ223" i="11"/>
  <c r="AD223" i="11"/>
  <c r="AT151" i="13"/>
  <c r="AG151" i="13"/>
  <c r="AG151" i="12"/>
  <c r="AT151" i="12"/>
  <c r="AT151" i="11"/>
  <c r="AG151" i="11"/>
  <c r="AV311" i="13"/>
  <c r="AI311" i="13"/>
  <c r="AI311" i="12"/>
  <c r="AV311" i="12"/>
  <c r="AV311" i="11"/>
  <c r="AI311" i="11"/>
  <c r="AX219" i="13"/>
  <c r="AK219" i="13"/>
  <c r="AX219" i="12"/>
  <c r="AK219" i="12"/>
  <c r="AX219" i="11"/>
  <c r="AK219" i="11"/>
  <c r="AY167" i="13"/>
  <c r="AL167" i="13"/>
  <c r="AY167" i="12"/>
  <c r="AL167" i="12"/>
  <c r="AY167" i="11"/>
  <c r="AL167" i="11"/>
  <c r="AZ199" i="13"/>
  <c r="AM199" i="13"/>
  <c r="AM199" i="12"/>
  <c r="AZ199" i="12"/>
  <c r="AZ199" i="11"/>
  <c r="AM199" i="11"/>
  <c r="BA159" i="13"/>
  <c r="AN159" i="13"/>
  <c r="AN159" i="12"/>
  <c r="BA159" i="12"/>
  <c r="BA159" i="11"/>
  <c r="AN159" i="11"/>
  <c r="Q317" i="13"/>
  <c r="D317" i="13"/>
  <c r="Q317" i="12"/>
  <c r="D317" i="12"/>
  <c r="Q317" i="11"/>
  <c r="D317" i="11"/>
  <c r="AU219" i="13"/>
  <c r="AH219" i="13"/>
  <c r="AU219" i="12"/>
  <c r="AH219" i="12"/>
  <c r="AU219" i="11"/>
  <c r="AH219" i="11"/>
  <c r="AR195" i="13"/>
  <c r="AE195" i="13"/>
  <c r="AE195" i="12"/>
  <c r="AR195" i="12"/>
  <c r="AR195" i="11"/>
  <c r="AE195" i="11"/>
  <c r="AT223" i="13"/>
  <c r="AG223" i="13"/>
  <c r="AG223" i="12"/>
  <c r="AT223" i="12"/>
  <c r="AT223" i="11"/>
  <c r="AG223" i="11"/>
  <c r="AU99" i="13"/>
  <c r="AH99" i="13"/>
  <c r="AU99" i="12"/>
  <c r="AH99" i="12"/>
  <c r="AU99" i="11"/>
  <c r="AH99" i="11"/>
  <c r="AV179" i="13"/>
  <c r="AI179" i="13"/>
  <c r="AI179" i="12"/>
  <c r="AV179" i="12"/>
  <c r="AV179" i="11"/>
  <c r="AI179" i="11"/>
  <c r="AJ139" i="13"/>
  <c r="AW139" i="13"/>
  <c r="AJ139" i="12"/>
  <c r="AW139" i="12"/>
  <c r="AW139" i="11"/>
  <c r="AJ139" i="11"/>
  <c r="AL35" i="13"/>
  <c r="AY35" i="13"/>
  <c r="AY35" i="12"/>
  <c r="AL35" i="12"/>
  <c r="AY35" i="11"/>
  <c r="AL35" i="11"/>
  <c r="AY179" i="13"/>
  <c r="AL179" i="13"/>
  <c r="AL179" i="12"/>
  <c r="AY179" i="12"/>
  <c r="AY179" i="11"/>
  <c r="AL179" i="11"/>
  <c r="AM139" i="13"/>
  <c r="AZ139" i="13"/>
  <c r="AM139" i="12"/>
  <c r="AZ139" i="12"/>
  <c r="AZ139" i="11"/>
  <c r="AM139" i="11"/>
  <c r="BA243" i="13"/>
  <c r="AN243" i="13"/>
  <c r="BA243" i="12"/>
  <c r="AN243" i="12"/>
  <c r="BA243" i="11"/>
  <c r="AN243" i="11"/>
  <c r="AQ104" i="13"/>
  <c r="AD104" i="13"/>
  <c r="AD104" i="12"/>
  <c r="AQ104" i="12"/>
  <c r="AQ104" i="11"/>
  <c r="AD104" i="11"/>
  <c r="AQ296" i="13"/>
  <c r="AD296" i="13"/>
  <c r="AQ296" i="12"/>
  <c r="AD296" i="12"/>
  <c r="AQ296" i="11"/>
  <c r="AD296" i="11"/>
  <c r="AS48" i="13"/>
  <c r="AF48" i="13"/>
  <c r="AS48" i="12"/>
  <c r="AF48" i="12"/>
  <c r="AS48" i="11"/>
  <c r="AF48" i="11"/>
  <c r="AS180" i="13"/>
  <c r="AF180" i="13"/>
  <c r="AF180" i="12"/>
  <c r="AS180" i="12"/>
  <c r="AS180" i="11"/>
  <c r="AF180" i="11"/>
  <c r="AG308" i="13"/>
  <c r="AT308" i="13"/>
  <c r="AG308" i="12"/>
  <c r="AT308" i="12"/>
  <c r="AT308" i="11"/>
  <c r="AG308" i="11"/>
  <c r="AU184" i="13"/>
  <c r="AH184" i="13"/>
  <c r="AH184" i="12"/>
  <c r="AU184" i="12"/>
  <c r="AU184" i="11"/>
  <c r="AH184" i="11"/>
  <c r="AX112" i="13"/>
  <c r="AK112" i="13"/>
  <c r="AK112" i="12"/>
  <c r="AX112" i="12"/>
  <c r="AX112" i="11"/>
  <c r="AK112" i="11"/>
  <c r="AQ331" i="13"/>
  <c r="AD331" i="13"/>
  <c r="AQ331" i="12"/>
  <c r="AD331" i="12"/>
  <c r="AD331" i="11"/>
  <c r="AQ331" i="11"/>
  <c r="AS239" i="13"/>
  <c r="AF239" i="13"/>
  <c r="AS239" i="12"/>
  <c r="AF239" i="12"/>
  <c r="AS239" i="11"/>
  <c r="AF239" i="11"/>
  <c r="BC307" i="13"/>
  <c r="AP307" i="13"/>
  <c r="AP307" i="12"/>
  <c r="BC307" i="12"/>
  <c r="BC307" i="11"/>
  <c r="AP307" i="11"/>
  <c r="X324" i="13"/>
  <c r="K324" i="13"/>
  <c r="K324" i="12"/>
  <c r="X324" i="12"/>
  <c r="X324" i="11"/>
  <c r="K324" i="11"/>
  <c r="G327" i="13"/>
  <c r="T327" i="13"/>
  <c r="T327" i="12"/>
  <c r="G327" i="12"/>
  <c r="T327" i="11"/>
  <c r="G327" i="11"/>
  <c r="Y331" i="13"/>
  <c r="L331" i="13"/>
  <c r="Y331" i="12"/>
  <c r="L331" i="12"/>
  <c r="Y331" i="11"/>
  <c r="L331" i="11"/>
  <c r="AC317" i="13"/>
  <c r="P317" i="13"/>
  <c r="AC317" i="12"/>
  <c r="P317" i="12"/>
  <c r="AC317" i="11"/>
  <c r="P317" i="11"/>
  <c r="Y320" i="13"/>
  <c r="L320" i="13"/>
  <c r="L320" i="12"/>
  <c r="Y320" i="12"/>
  <c r="Y320" i="11"/>
  <c r="L320" i="11"/>
  <c r="S327" i="13"/>
  <c r="F327" i="13"/>
  <c r="S327" i="12"/>
  <c r="F327" i="12"/>
  <c r="S327" i="11"/>
  <c r="F327" i="11"/>
  <c r="N323" i="13"/>
  <c r="AA323" i="13"/>
  <c r="AA323" i="12"/>
  <c r="N323" i="12"/>
  <c r="AA323" i="11"/>
  <c r="N323" i="11"/>
  <c r="AC329" i="13"/>
  <c r="P329" i="13"/>
  <c r="AC329" i="12"/>
  <c r="P329" i="12"/>
  <c r="AC329" i="11"/>
  <c r="P329" i="11"/>
  <c r="Z316" i="13"/>
  <c r="M316" i="13"/>
  <c r="M316" i="12"/>
  <c r="Z316" i="12"/>
  <c r="Z316" i="11"/>
  <c r="M316" i="11"/>
  <c r="U325" i="13"/>
  <c r="H325" i="13"/>
  <c r="U325" i="12"/>
  <c r="H325" i="12"/>
  <c r="U325" i="11"/>
  <c r="H325" i="11"/>
  <c r="AG127" i="13"/>
  <c r="AT127" i="13"/>
  <c r="AT127" i="12"/>
  <c r="AG127" i="12"/>
  <c r="AT127" i="11"/>
  <c r="AG127" i="11"/>
  <c r="AG247" i="13"/>
  <c r="AT247" i="13"/>
  <c r="AT247" i="12"/>
  <c r="AG247" i="12"/>
  <c r="AT247" i="11"/>
  <c r="AG247" i="11"/>
  <c r="AN267" i="13"/>
  <c r="BA267" i="13"/>
  <c r="AN267" i="12"/>
  <c r="BA267" i="12"/>
  <c r="BA267" i="11"/>
  <c r="AN267" i="11"/>
  <c r="BB83" i="13"/>
  <c r="AO83" i="13"/>
  <c r="BB83" i="12"/>
  <c r="AO83" i="12"/>
  <c r="BB83" i="11"/>
  <c r="AO83" i="11"/>
  <c r="BB299" i="13"/>
  <c r="AO299" i="13"/>
  <c r="AO299" i="12"/>
  <c r="BB299" i="12"/>
  <c r="BB299" i="11"/>
  <c r="AO299" i="11"/>
  <c r="AC327" i="13"/>
  <c r="P327" i="13"/>
  <c r="AC327" i="12"/>
  <c r="P327" i="12"/>
  <c r="AC327" i="11"/>
  <c r="P327" i="11"/>
  <c r="R327" i="13"/>
  <c r="E327" i="13"/>
  <c r="E327" i="12"/>
  <c r="R327" i="12"/>
  <c r="R327" i="11"/>
  <c r="E327" i="11"/>
  <c r="AB319" i="13"/>
  <c r="O319" i="13"/>
  <c r="O319" i="12"/>
  <c r="AB319" i="12"/>
  <c r="AB319" i="11"/>
  <c r="O319" i="11"/>
  <c r="D328" i="13"/>
  <c r="Q328" i="13"/>
  <c r="D328" i="12"/>
  <c r="Q328" i="12"/>
  <c r="Q328" i="11"/>
  <c r="D328" i="11"/>
  <c r="Z328" i="13"/>
  <c r="M328" i="13"/>
  <c r="Z328" i="12"/>
  <c r="M328" i="12"/>
  <c r="Z328" i="11"/>
  <c r="M328" i="11"/>
  <c r="W317" i="13"/>
  <c r="J317" i="13"/>
  <c r="J317" i="12"/>
  <c r="W317" i="12"/>
  <c r="J317" i="11"/>
  <c r="W317" i="11"/>
  <c r="AR123" i="13"/>
  <c r="AE123" i="13"/>
  <c r="AR123" i="12"/>
  <c r="AE123" i="12"/>
  <c r="AR123" i="11"/>
  <c r="AE123" i="11"/>
  <c r="AR171" i="13"/>
  <c r="AE171" i="13"/>
  <c r="AR171" i="12"/>
  <c r="AE171" i="12"/>
  <c r="AR171" i="11"/>
  <c r="AE171" i="11"/>
  <c r="AR219" i="13"/>
  <c r="AE219" i="13"/>
  <c r="AR219" i="12"/>
  <c r="AE219" i="12"/>
  <c r="AR219" i="11"/>
  <c r="AE219" i="11"/>
  <c r="AS11" i="13"/>
  <c r="AF11" i="13"/>
  <c r="AS11" i="12"/>
  <c r="AF11" i="12"/>
  <c r="AS11" i="11"/>
  <c r="AF11" i="11"/>
  <c r="AS263" i="13"/>
  <c r="AF263" i="13"/>
  <c r="AF263" i="12"/>
  <c r="AS263" i="12"/>
  <c r="AS263" i="11"/>
  <c r="AF263" i="11"/>
  <c r="AG187" i="13"/>
  <c r="AT187" i="13"/>
  <c r="AG187" i="12"/>
  <c r="AT187" i="12"/>
  <c r="AT187" i="11"/>
  <c r="AG187" i="11"/>
  <c r="AH195" i="13"/>
  <c r="AU195" i="13"/>
  <c r="AH195" i="12"/>
  <c r="AU195" i="12"/>
  <c r="AU195" i="11"/>
  <c r="AH195" i="11"/>
  <c r="AU327" i="13"/>
  <c r="AH327" i="13"/>
  <c r="AH327" i="12"/>
  <c r="AU327" i="12"/>
  <c r="AU327" i="11"/>
  <c r="AH327" i="11"/>
  <c r="AV71" i="13"/>
  <c r="AI71" i="13"/>
  <c r="AI71" i="12"/>
  <c r="AV71" i="12"/>
  <c r="AV71" i="11"/>
  <c r="AI71" i="11"/>
  <c r="AV143" i="13"/>
  <c r="AI143" i="13"/>
  <c r="AI143" i="12"/>
  <c r="AV143" i="12"/>
  <c r="AV143" i="11"/>
  <c r="AI143" i="11"/>
  <c r="AV215" i="13"/>
  <c r="AI215" i="13"/>
  <c r="AV215" i="12"/>
  <c r="AI215" i="12"/>
  <c r="AV215" i="11"/>
  <c r="AI215" i="11"/>
  <c r="AV287" i="13"/>
  <c r="AI287" i="13"/>
  <c r="AI287" i="12"/>
  <c r="AV287" i="12"/>
  <c r="AI287" i="11"/>
  <c r="AV287" i="11"/>
  <c r="AJ31" i="13"/>
  <c r="AW31" i="13"/>
  <c r="AW31" i="12"/>
  <c r="AJ31" i="12"/>
  <c r="AW31" i="11"/>
  <c r="AJ31" i="11"/>
  <c r="AW103" i="13"/>
  <c r="AJ103" i="13"/>
  <c r="AJ103" i="12"/>
  <c r="AW103" i="12"/>
  <c r="AW103" i="11"/>
  <c r="AJ103" i="11"/>
  <c r="AK51" i="13"/>
  <c r="AX51" i="13"/>
  <c r="AX51" i="12"/>
  <c r="AK51" i="12"/>
  <c r="AX51" i="11"/>
  <c r="AK51" i="11"/>
  <c r="AK123" i="13"/>
  <c r="AX123" i="13"/>
  <c r="AX123" i="12"/>
  <c r="AK123" i="12"/>
  <c r="AX123" i="11"/>
  <c r="AK123" i="11"/>
  <c r="AX195" i="13"/>
  <c r="AK195" i="13"/>
  <c r="AK195" i="12"/>
  <c r="AX195" i="12"/>
  <c r="AX195" i="11"/>
  <c r="AK195" i="11"/>
  <c r="AX327" i="13"/>
  <c r="AK327" i="13"/>
  <c r="AX327" i="12"/>
  <c r="AK327" i="12"/>
  <c r="AX327" i="11"/>
  <c r="AK327" i="11"/>
  <c r="AL71" i="13"/>
  <c r="AY71" i="13"/>
  <c r="AL71" i="12"/>
  <c r="AY71" i="12"/>
  <c r="AY71" i="11"/>
  <c r="AL71" i="11"/>
  <c r="AY143" i="13"/>
  <c r="AL143" i="13"/>
  <c r="AY143" i="12"/>
  <c r="AL143" i="12"/>
  <c r="AY143" i="11"/>
  <c r="AL143" i="11"/>
  <c r="AY215" i="13"/>
  <c r="AL215" i="13"/>
  <c r="AY215" i="12"/>
  <c r="AL215" i="12"/>
  <c r="AY215" i="11"/>
  <c r="AL215" i="11"/>
  <c r="AL287" i="13"/>
  <c r="AY287" i="13"/>
  <c r="AY287" i="12"/>
  <c r="AL287" i="12"/>
  <c r="AY287" i="11"/>
  <c r="AL287" i="11"/>
  <c r="AM31" i="13"/>
  <c r="AZ31" i="13"/>
  <c r="AZ31" i="12"/>
  <c r="AM31" i="12"/>
  <c r="AZ31" i="11"/>
  <c r="AM31" i="11"/>
  <c r="AZ103" i="13"/>
  <c r="AM103" i="13"/>
  <c r="AM103" i="12"/>
  <c r="AZ103" i="12"/>
  <c r="AZ103" i="11"/>
  <c r="AM103" i="11"/>
  <c r="AZ175" i="13"/>
  <c r="AM175" i="13"/>
  <c r="AM175" i="12"/>
  <c r="AZ175" i="12"/>
  <c r="AZ175" i="11"/>
  <c r="AM175" i="11"/>
  <c r="AM247" i="13"/>
  <c r="AZ247" i="13"/>
  <c r="AM247" i="12"/>
  <c r="AZ247" i="12"/>
  <c r="AZ247" i="11"/>
  <c r="AM247" i="11"/>
  <c r="AZ319" i="13"/>
  <c r="AM319" i="13"/>
  <c r="AM319" i="12"/>
  <c r="AZ319" i="12"/>
  <c r="AZ319" i="11"/>
  <c r="AM319" i="11"/>
  <c r="BA63" i="13"/>
  <c r="AN63" i="13"/>
  <c r="AN63" i="12"/>
  <c r="BA63" i="12"/>
  <c r="BA63" i="11"/>
  <c r="AN63" i="11"/>
  <c r="BA135" i="13"/>
  <c r="AN135" i="13"/>
  <c r="BA135" i="12"/>
  <c r="AN135" i="12"/>
  <c r="BA135" i="11"/>
  <c r="AN135" i="11"/>
  <c r="AN207" i="13"/>
  <c r="BA207" i="13"/>
  <c r="BA207" i="12"/>
  <c r="AN207" i="12"/>
  <c r="BA207" i="11"/>
  <c r="AN207" i="11"/>
  <c r="AD32" i="13"/>
  <c r="AQ32" i="13"/>
  <c r="AD32" i="12"/>
  <c r="AQ32" i="12"/>
  <c r="AQ32" i="11"/>
  <c r="AD32" i="11"/>
  <c r="AQ80" i="13"/>
  <c r="AD80" i="13"/>
  <c r="AQ80" i="12"/>
  <c r="AD80" i="12"/>
  <c r="AQ80" i="11"/>
  <c r="AD80" i="11"/>
  <c r="AQ128" i="13"/>
  <c r="AD128" i="13"/>
  <c r="AQ128" i="12"/>
  <c r="AD128" i="12"/>
  <c r="AQ128" i="11"/>
  <c r="AD128" i="11"/>
  <c r="AQ176" i="13"/>
  <c r="AD176" i="13"/>
  <c r="AD176" i="12"/>
  <c r="AQ176" i="12"/>
  <c r="AQ176" i="11"/>
  <c r="AD176" i="11"/>
  <c r="AQ224" i="13"/>
  <c r="AD224" i="13"/>
  <c r="AD224" i="12"/>
  <c r="AQ224" i="12"/>
  <c r="AQ224" i="11"/>
  <c r="AD224" i="11"/>
  <c r="AQ272" i="13"/>
  <c r="AD272" i="13"/>
  <c r="AD272" i="12"/>
  <c r="AQ272" i="12"/>
  <c r="AQ272" i="11"/>
  <c r="AD272" i="11"/>
  <c r="AQ320" i="13"/>
  <c r="AD320" i="13"/>
  <c r="AD320" i="12"/>
  <c r="AQ320" i="12"/>
  <c r="AQ320" i="11"/>
  <c r="AD320" i="11"/>
  <c r="AR52" i="13"/>
  <c r="AE52" i="13"/>
  <c r="AE52" i="12"/>
  <c r="AR52" i="12"/>
  <c r="AR52" i="11"/>
  <c r="AE52" i="11"/>
  <c r="AS24" i="13"/>
  <c r="AF24" i="13"/>
  <c r="AS24" i="12"/>
  <c r="AF24" i="12"/>
  <c r="AS24" i="11"/>
  <c r="AF24" i="11"/>
  <c r="AS144" i="13"/>
  <c r="AF144" i="13"/>
  <c r="AF144" i="12"/>
  <c r="AS144" i="12"/>
  <c r="AS144" i="11"/>
  <c r="AF144" i="11"/>
  <c r="AS216" i="13"/>
  <c r="AF216" i="13"/>
  <c r="AS216" i="12"/>
  <c r="AF216" i="12"/>
  <c r="AS216" i="11"/>
  <c r="AF216" i="11"/>
  <c r="AT8" i="13"/>
  <c r="AG8" i="13"/>
  <c r="AT8" i="11"/>
  <c r="AT8" i="12"/>
  <c r="AG8" i="12"/>
  <c r="AG8" i="11"/>
  <c r="AG68" i="13"/>
  <c r="AT68" i="13"/>
  <c r="AG68" i="12"/>
  <c r="AT68" i="12"/>
  <c r="AT68" i="11"/>
  <c r="AG68" i="11"/>
  <c r="AG272" i="13"/>
  <c r="AT272" i="13"/>
  <c r="AG272" i="12"/>
  <c r="AT272" i="12"/>
  <c r="AT272" i="11"/>
  <c r="AG272" i="11"/>
  <c r="AU16" i="13"/>
  <c r="AH16" i="13"/>
  <c r="AH16" i="12"/>
  <c r="AU16" i="12"/>
  <c r="AU16" i="11"/>
  <c r="AH16" i="11"/>
  <c r="AU148" i="13"/>
  <c r="AH148" i="13"/>
  <c r="AU148" i="12"/>
  <c r="AH148" i="12"/>
  <c r="AU148" i="11"/>
  <c r="AH148" i="11"/>
  <c r="AU220" i="13"/>
  <c r="AH220" i="13"/>
  <c r="AH220" i="12"/>
  <c r="AU220" i="12"/>
  <c r="AU220" i="11"/>
  <c r="AH220" i="11"/>
  <c r="AI312" i="13"/>
  <c r="AV312" i="13"/>
  <c r="AI312" i="12"/>
  <c r="AV312" i="12"/>
  <c r="AV312" i="11"/>
  <c r="AI312" i="11"/>
  <c r="AW56" i="13"/>
  <c r="AJ56" i="13"/>
  <c r="AW56" i="12"/>
  <c r="AJ56" i="12"/>
  <c r="AW56" i="11"/>
  <c r="AJ56" i="11"/>
  <c r="AX148" i="13"/>
  <c r="AK148" i="13"/>
  <c r="AK148" i="12"/>
  <c r="AX148" i="12"/>
  <c r="AX148" i="11"/>
  <c r="AK148" i="11"/>
  <c r="AY96" i="13"/>
  <c r="AL96" i="13"/>
  <c r="AL96" i="12"/>
  <c r="AY96" i="12"/>
  <c r="AY96" i="11"/>
  <c r="AL96" i="11"/>
  <c r="AL168" i="13"/>
  <c r="AY168" i="13"/>
  <c r="AY168" i="12"/>
  <c r="AL168" i="12"/>
  <c r="AY168" i="11"/>
  <c r="AL168" i="11"/>
  <c r="AZ44" i="13"/>
  <c r="AM44" i="13"/>
  <c r="AM44" i="12"/>
  <c r="AZ44" i="12"/>
  <c r="AZ44" i="11"/>
  <c r="AM44" i="11"/>
  <c r="AZ116" i="13"/>
  <c r="AM116" i="13"/>
  <c r="AM116" i="12"/>
  <c r="AZ116" i="12"/>
  <c r="AZ116" i="11"/>
  <c r="AM116" i="11"/>
  <c r="AM188" i="13"/>
  <c r="AZ188" i="13"/>
  <c r="AZ188" i="12"/>
  <c r="AM188" i="12"/>
  <c r="AZ188" i="11"/>
  <c r="AM188" i="11"/>
  <c r="AZ260" i="13"/>
  <c r="AM260" i="13"/>
  <c r="AZ260" i="12"/>
  <c r="AM260" i="12"/>
  <c r="AZ260" i="11"/>
  <c r="AM260" i="11"/>
  <c r="BA4" i="13"/>
  <c r="AN4" i="13"/>
  <c r="BA4" i="11"/>
  <c r="BA4" i="12"/>
  <c r="AN4" i="12"/>
  <c r="AN4" i="11"/>
  <c r="AN76" i="13"/>
  <c r="BA76" i="13"/>
  <c r="BA76" i="12"/>
  <c r="AN76" i="12"/>
  <c r="BA76" i="11"/>
  <c r="AN76" i="11"/>
  <c r="BA148" i="13"/>
  <c r="AN148" i="13"/>
  <c r="AN148" i="12"/>
  <c r="BA148" i="12"/>
  <c r="BA148" i="11"/>
  <c r="AN148" i="11"/>
  <c r="AQ33" i="13"/>
  <c r="AD33" i="13"/>
  <c r="AQ33" i="12"/>
  <c r="AD33" i="12"/>
  <c r="AD33" i="11"/>
  <c r="AQ33" i="11"/>
  <c r="AQ81" i="13"/>
  <c r="AD81" i="13"/>
  <c r="AD81" i="12"/>
  <c r="AQ81" i="12"/>
  <c r="AD81" i="11"/>
  <c r="AQ81" i="11"/>
  <c r="AQ129" i="13"/>
  <c r="AD129" i="13"/>
  <c r="AQ129" i="12"/>
  <c r="AD129" i="12"/>
  <c r="AD129" i="11"/>
  <c r="AQ129" i="11"/>
  <c r="AQ177" i="13"/>
  <c r="AD177" i="13"/>
  <c r="AD177" i="12"/>
  <c r="AQ177" i="12"/>
  <c r="AD177" i="11"/>
  <c r="AQ177" i="11"/>
  <c r="AQ225" i="13"/>
  <c r="AD225" i="13"/>
  <c r="AD225" i="12"/>
  <c r="AQ225" i="12"/>
  <c r="AQ225" i="11"/>
  <c r="AD225" i="11"/>
  <c r="AQ273" i="13"/>
  <c r="AD273" i="13"/>
  <c r="AQ273" i="12"/>
  <c r="AD273" i="12"/>
  <c r="AQ273" i="11"/>
  <c r="AD273" i="11"/>
  <c r="AQ321" i="13"/>
  <c r="AD321" i="13"/>
  <c r="AD321" i="12"/>
  <c r="AQ321" i="12"/>
  <c r="AQ321" i="11"/>
  <c r="AD321" i="11"/>
  <c r="AR41" i="13"/>
  <c r="AE41" i="13"/>
  <c r="AR41" i="12"/>
  <c r="AE41" i="12"/>
  <c r="AR41" i="11"/>
  <c r="AE41" i="11"/>
  <c r="AR269" i="13"/>
  <c r="AE269" i="13"/>
  <c r="AE269" i="12"/>
  <c r="AR269" i="12"/>
  <c r="AR269" i="11"/>
  <c r="AE269" i="11"/>
  <c r="AR329" i="13"/>
  <c r="AE329" i="13"/>
  <c r="AR329" i="12"/>
  <c r="AE329" i="12"/>
  <c r="AR329" i="11"/>
  <c r="AE329" i="11"/>
  <c r="AT57" i="13"/>
  <c r="AG57" i="13"/>
  <c r="AT57" i="12"/>
  <c r="AG57" i="12"/>
  <c r="AT57" i="11"/>
  <c r="AG57" i="11"/>
  <c r="AG189" i="13"/>
  <c r="AT189" i="13"/>
  <c r="AG189" i="12"/>
  <c r="AT189" i="12"/>
  <c r="AT189" i="11"/>
  <c r="AG189" i="11"/>
  <c r="AT321" i="13"/>
  <c r="AG321" i="13"/>
  <c r="AG321" i="12"/>
  <c r="AT321" i="12"/>
  <c r="AT321" i="11"/>
  <c r="AG321" i="11"/>
  <c r="AU65" i="13"/>
  <c r="AH65" i="13"/>
  <c r="AH65" i="12"/>
  <c r="AU65" i="12"/>
  <c r="AU65" i="11"/>
  <c r="AH65" i="11"/>
  <c r="AU125" i="13"/>
  <c r="AH125" i="13"/>
  <c r="AU125" i="12"/>
  <c r="AH125" i="12"/>
  <c r="AH125" i="11"/>
  <c r="AU125" i="11"/>
  <c r="AV133" i="13"/>
  <c r="AI133" i="13"/>
  <c r="AV133" i="12"/>
  <c r="AI133" i="12"/>
  <c r="AV133" i="11"/>
  <c r="AI133" i="11"/>
  <c r="AW9" i="13"/>
  <c r="AJ9" i="13"/>
  <c r="AW9" i="12"/>
  <c r="AW9" i="11"/>
  <c r="AJ9" i="12"/>
  <c r="AJ9" i="11"/>
  <c r="AJ81" i="13"/>
  <c r="AW81" i="13"/>
  <c r="AW81" i="12"/>
  <c r="AJ81" i="12"/>
  <c r="AW81" i="11"/>
  <c r="AJ81" i="11"/>
  <c r="AW153" i="13"/>
  <c r="AJ153" i="13"/>
  <c r="AJ153" i="12"/>
  <c r="AW153" i="12"/>
  <c r="AW153" i="11"/>
  <c r="AJ153" i="11"/>
  <c r="AX317" i="13"/>
  <c r="AK317" i="13"/>
  <c r="AK317" i="12"/>
  <c r="AX317" i="12"/>
  <c r="AX317" i="11"/>
  <c r="AK317" i="11"/>
  <c r="AY61" i="13"/>
  <c r="AL61" i="13"/>
  <c r="AL61" i="12"/>
  <c r="AY61" i="12"/>
  <c r="AL61" i="11"/>
  <c r="AY61" i="11"/>
  <c r="AY133" i="13"/>
  <c r="AL133" i="13"/>
  <c r="AY133" i="12"/>
  <c r="AL133" i="12"/>
  <c r="AL133" i="11"/>
  <c r="AY133" i="11"/>
  <c r="AL205" i="13"/>
  <c r="AY205" i="13"/>
  <c r="AY205" i="12"/>
  <c r="AL205" i="12"/>
  <c r="AL205" i="11"/>
  <c r="AY205" i="11"/>
  <c r="AY277" i="13"/>
  <c r="AL277" i="13"/>
  <c r="AY277" i="12"/>
  <c r="AL277" i="12"/>
  <c r="AY277" i="11"/>
  <c r="AL277" i="11"/>
  <c r="AZ21" i="13"/>
  <c r="AM21" i="13"/>
  <c r="AZ21" i="12"/>
  <c r="AM21" i="12"/>
  <c r="AZ21" i="11"/>
  <c r="AM21" i="11"/>
  <c r="AZ93" i="13"/>
  <c r="AM93" i="13"/>
  <c r="AM93" i="12"/>
  <c r="AZ93" i="12"/>
  <c r="AZ93" i="11"/>
  <c r="AM93" i="11"/>
  <c r="AM165" i="13"/>
  <c r="AZ165" i="13"/>
  <c r="AZ165" i="12"/>
  <c r="AM165" i="12"/>
  <c r="AZ165" i="11"/>
  <c r="AM165" i="11"/>
  <c r="AZ237" i="13"/>
  <c r="AM237" i="13"/>
  <c r="AM237" i="12"/>
  <c r="AZ237" i="12"/>
  <c r="AZ237" i="11"/>
  <c r="AM237" i="11"/>
  <c r="AZ309" i="13"/>
  <c r="AM309" i="13"/>
  <c r="AM309" i="12"/>
  <c r="AZ309" i="12"/>
  <c r="AZ309" i="11"/>
  <c r="AM309" i="11"/>
  <c r="BA53" i="13"/>
  <c r="AN53" i="13"/>
  <c r="AN53" i="12"/>
  <c r="BA53" i="12"/>
  <c r="BA53" i="11"/>
  <c r="AN53" i="11"/>
  <c r="BA125" i="13"/>
  <c r="AN125" i="13"/>
  <c r="BA125" i="12"/>
  <c r="AN125" i="12"/>
  <c r="BA125" i="11"/>
  <c r="AN125" i="11"/>
  <c r="BA197" i="13"/>
  <c r="AN197" i="13"/>
  <c r="AN197" i="12"/>
  <c r="BA197" i="12"/>
  <c r="BA197" i="11"/>
  <c r="AN197" i="11"/>
  <c r="BA269" i="13"/>
  <c r="AN269" i="13"/>
  <c r="AN269" i="12"/>
  <c r="BA269" i="12"/>
  <c r="BA269" i="11"/>
  <c r="AN269" i="11"/>
  <c r="BB13" i="13"/>
  <c r="AO13" i="13"/>
  <c r="BB13" i="12"/>
  <c r="BB13" i="11"/>
  <c r="AO13" i="12"/>
  <c r="AO13" i="11"/>
  <c r="BB85" i="13"/>
  <c r="AO85" i="13"/>
  <c r="BB85" i="12"/>
  <c r="AO85" i="12"/>
  <c r="BB85" i="11"/>
  <c r="AO85" i="11"/>
  <c r="BB157" i="13"/>
  <c r="AO157" i="13"/>
  <c r="BB157" i="12"/>
  <c r="AO157" i="12"/>
  <c r="BB157" i="11"/>
  <c r="AO157" i="11"/>
  <c r="AO229" i="13"/>
  <c r="BB229" i="13"/>
  <c r="AO229" i="12"/>
  <c r="BB229" i="12"/>
  <c r="BB229" i="11"/>
  <c r="AO229" i="11"/>
  <c r="BB301" i="13"/>
  <c r="AO301" i="13"/>
  <c r="BB301" i="12"/>
  <c r="AO301" i="12"/>
  <c r="BB301" i="11"/>
  <c r="AO301" i="11"/>
  <c r="BC45" i="13"/>
  <c r="AP45" i="13"/>
  <c r="AP45" i="12"/>
  <c r="BC45" i="12"/>
  <c r="AP45" i="11"/>
  <c r="BC45" i="11"/>
  <c r="BC117" i="13"/>
  <c r="AP117" i="13"/>
  <c r="BC117" i="12"/>
  <c r="AP117" i="12"/>
  <c r="AP117" i="11"/>
  <c r="BC117" i="11"/>
  <c r="AP189" i="13"/>
  <c r="BC189" i="13"/>
  <c r="AP189" i="12"/>
  <c r="BC189" i="12"/>
  <c r="AP189" i="11"/>
  <c r="BC189" i="11"/>
  <c r="BC261" i="13"/>
  <c r="AP261" i="13"/>
  <c r="BC261" i="12"/>
  <c r="AP261" i="12"/>
  <c r="BC261" i="11"/>
  <c r="AP261" i="11"/>
  <c r="AE6" i="13"/>
  <c r="AR6" i="13"/>
  <c r="AR6" i="12"/>
  <c r="AE6" i="12"/>
  <c r="AR6" i="11"/>
  <c r="AE6" i="11"/>
  <c r="AR222" i="13"/>
  <c r="AE222" i="13"/>
  <c r="AR222" i="12"/>
  <c r="AE222" i="12"/>
  <c r="AR222" i="11"/>
  <c r="AE222" i="11"/>
  <c r="AS14" i="13"/>
  <c r="AF14" i="13"/>
  <c r="AS14" i="12"/>
  <c r="AF14" i="12"/>
  <c r="AS14" i="11"/>
  <c r="AF14" i="11"/>
  <c r="AS146" i="13"/>
  <c r="AF146" i="13"/>
  <c r="AF146" i="12"/>
  <c r="AS146" i="12"/>
  <c r="AS146" i="11"/>
  <c r="AF146" i="11"/>
  <c r="AF206" i="13"/>
  <c r="AS206" i="13"/>
  <c r="AS206" i="12"/>
  <c r="AF206" i="12"/>
  <c r="AS206" i="11"/>
  <c r="AF206" i="11"/>
  <c r="AF266" i="13"/>
  <c r="AS266" i="13"/>
  <c r="AF266" i="12"/>
  <c r="AS266" i="12"/>
  <c r="AS266" i="11"/>
  <c r="AF266" i="11"/>
  <c r="AH138" i="13"/>
  <c r="AU138" i="13"/>
  <c r="AH138" i="12"/>
  <c r="AU138" i="12"/>
  <c r="AU138" i="11"/>
  <c r="AH138" i="11"/>
  <c r="AU210" i="13"/>
  <c r="AH210" i="13"/>
  <c r="AU210" i="12"/>
  <c r="AH210" i="12"/>
  <c r="AU210" i="11"/>
  <c r="AH210" i="11"/>
  <c r="AH282" i="13"/>
  <c r="AU282" i="13"/>
  <c r="AH282" i="12"/>
  <c r="AU282" i="12"/>
  <c r="AU282" i="11"/>
  <c r="AH282" i="11"/>
  <c r="AV26" i="13"/>
  <c r="AI26" i="13"/>
  <c r="AV26" i="12"/>
  <c r="AI26" i="12"/>
  <c r="AV26" i="11"/>
  <c r="AI26" i="11"/>
  <c r="AV98" i="13"/>
  <c r="AI98" i="13"/>
  <c r="AI98" i="12"/>
  <c r="AV98" i="12"/>
  <c r="AV98" i="11"/>
  <c r="AI98" i="11"/>
  <c r="AI170" i="13"/>
  <c r="AV170" i="13"/>
  <c r="AI170" i="12"/>
  <c r="AV170" i="12"/>
  <c r="AV170" i="11"/>
  <c r="AI170" i="11"/>
  <c r="AV302" i="13"/>
  <c r="AI302" i="13"/>
  <c r="AV302" i="12"/>
  <c r="AI302" i="12"/>
  <c r="AV302" i="11"/>
  <c r="AI302" i="11"/>
  <c r="AX270" i="13"/>
  <c r="AK270" i="13"/>
  <c r="AK270" i="12"/>
  <c r="AX270" i="12"/>
  <c r="AX270" i="11"/>
  <c r="AK270" i="11"/>
  <c r="AY14" i="13"/>
  <c r="AL14" i="13"/>
  <c r="AY14" i="12"/>
  <c r="AL14" i="12"/>
  <c r="AY14" i="11"/>
  <c r="AL14" i="11"/>
  <c r="AY86" i="13"/>
  <c r="AL86" i="13"/>
  <c r="AY86" i="12"/>
  <c r="AL86" i="12"/>
  <c r="AY86" i="11"/>
  <c r="AL86" i="11"/>
  <c r="AY158" i="13"/>
  <c r="AL158" i="13"/>
  <c r="AL158" i="12"/>
  <c r="AY158" i="12"/>
  <c r="AY158" i="11"/>
  <c r="AL158" i="11"/>
  <c r="AY230" i="13"/>
  <c r="AL230" i="13"/>
  <c r="AL230" i="12"/>
  <c r="AY230" i="12"/>
  <c r="AY230" i="11"/>
  <c r="AL230" i="11"/>
  <c r="BA270" i="13"/>
  <c r="AN270" i="13"/>
  <c r="AN270" i="12"/>
  <c r="BA270" i="12"/>
  <c r="BA270" i="11"/>
  <c r="AN270" i="11"/>
  <c r="AO14" i="13"/>
  <c r="BB14" i="13"/>
  <c r="BB14" i="12"/>
  <c r="AO14" i="12"/>
  <c r="BB14" i="11"/>
  <c r="AO14" i="11"/>
  <c r="BB86" i="13"/>
  <c r="AO86" i="13"/>
  <c r="BB86" i="12"/>
  <c r="AO86" i="12"/>
  <c r="BB86" i="11"/>
  <c r="AO86" i="11"/>
  <c r="BB158" i="13"/>
  <c r="AO158" i="13"/>
  <c r="BB158" i="12"/>
  <c r="AO158" i="12"/>
  <c r="BB158" i="11"/>
  <c r="AO158" i="11"/>
  <c r="AO230" i="13"/>
  <c r="BB230" i="13"/>
  <c r="AO230" i="12"/>
  <c r="BB230" i="12"/>
  <c r="BB230" i="11"/>
  <c r="AO230" i="11"/>
  <c r="BB302" i="13"/>
  <c r="AO302" i="13"/>
  <c r="BB302" i="12"/>
  <c r="AO302" i="12"/>
  <c r="BB302" i="11"/>
  <c r="AO302" i="11"/>
  <c r="BC46" i="13"/>
  <c r="AP46" i="13"/>
  <c r="AP46" i="12"/>
  <c r="BC46" i="12"/>
  <c r="BC46" i="11"/>
  <c r="AP46" i="11"/>
  <c r="BC118" i="13"/>
  <c r="AP118" i="13"/>
  <c r="AP118" i="12"/>
  <c r="BC118" i="12"/>
  <c r="BC118" i="11"/>
  <c r="AP118" i="11"/>
  <c r="AP190" i="13"/>
  <c r="BC190" i="13"/>
  <c r="BC190" i="12"/>
  <c r="AP190" i="12"/>
  <c r="BC190" i="11"/>
  <c r="AP190" i="11"/>
  <c r="BC262" i="13"/>
  <c r="AP262" i="13"/>
  <c r="AP262" i="12"/>
  <c r="BC262" i="12"/>
  <c r="BC262" i="11"/>
  <c r="AP262" i="11"/>
  <c r="AR151" i="13"/>
  <c r="AE151" i="13"/>
  <c r="AE151" i="12"/>
  <c r="AR151" i="12"/>
  <c r="AR151" i="11"/>
  <c r="AE151" i="11"/>
  <c r="AR259" i="13"/>
  <c r="AE259" i="13"/>
  <c r="AR259" i="12"/>
  <c r="AE259" i="12"/>
  <c r="AR259" i="11"/>
  <c r="AE259" i="11"/>
  <c r="AR319" i="13"/>
  <c r="AE319" i="13"/>
  <c r="AR319" i="12"/>
  <c r="AE319" i="12"/>
  <c r="AR319" i="11"/>
  <c r="AE319" i="11"/>
  <c r="AS63" i="13"/>
  <c r="AF63" i="13"/>
  <c r="AF63" i="12"/>
  <c r="AS63" i="12"/>
  <c r="AS63" i="11"/>
  <c r="AF63" i="11"/>
  <c r="AS123" i="13"/>
  <c r="AF123" i="13"/>
  <c r="AS123" i="12"/>
  <c r="AF123" i="12"/>
  <c r="AS123" i="11"/>
  <c r="AF123" i="11"/>
  <c r="AS195" i="13"/>
  <c r="AF195" i="13"/>
  <c r="AF195" i="12"/>
  <c r="AS195" i="12"/>
  <c r="AS195" i="11"/>
  <c r="AF195" i="11"/>
  <c r="AT47" i="13"/>
  <c r="AG47" i="13"/>
  <c r="AG47" i="12"/>
  <c r="AT47" i="12"/>
  <c r="AT47" i="11"/>
  <c r="AG47" i="11"/>
  <c r="AT119" i="13"/>
  <c r="AG119" i="13"/>
  <c r="AT119" i="12"/>
  <c r="AG119" i="12"/>
  <c r="AT119" i="11"/>
  <c r="AG119" i="11"/>
  <c r="AT311" i="13"/>
  <c r="AG311" i="13"/>
  <c r="AG311" i="12"/>
  <c r="AT311" i="12"/>
  <c r="AT311" i="11"/>
  <c r="AG311" i="11"/>
  <c r="AU175" i="13"/>
  <c r="AH175" i="13"/>
  <c r="AU175" i="12"/>
  <c r="AH175" i="12"/>
  <c r="AU175" i="11"/>
  <c r="AH175" i="11"/>
  <c r="AV51" i="13"/>
  <c r="AI51" i="13"/>
  <c r="AV51" i="12"/>
  <c r="AI51" i="12"/>
  <c r="AV51" i="11"/>
  <c r="AI51" i="11"/>
  <c r="AV123" i="13"/>
  <c r="AI123" i="13"/>
  <c r="AI123" i="12"/>
  <c r="AV123" i="12"/>
  <c r="AV123" i="11"/>
  <c r="AI123" i="11"/>
  <c r="AV195" i="13"/>
  <c r="AI195" i="13"/>
  <c r="AI195" i="12"/>
  <c r="AV195" i="12"/>
  <c r="AV195" i="11"/>
  <c r="AI195" i="11"/>
  <c r="AV255" i="13"/>
  <c r="AI255" i="13"/>
  <c r="AV255" i="12"/>
  <c r="AI255" i="12"/>
  <c r="AV255" i="11"/>
  <c r="AI255" i="11"/>
  <c r="AW131" i="13"/>
  <c r="AJ131" i="13"/>
  <c r="AW131" i="12"/>
  <c r="AJ131" i="12"/>
  <c r="AW131" i="11"/>
  <c r="AJ131" i="11"/>
  <c r="AX223" i="13"/>
  <c r="AK223" i="13"/>
  <c r="AK223" i="12"/>
  <c r="AX223" i="12"/>
  <c r="AX223" i="11"/>
  <c r="AK223" i="11"/>
  <c r="BA19" i="13"/>
  <c r="AN19" i="13"/>
  <c r="BA19" i="12"/>
  <c r="AN19" i="12"/>
  <c r="BA19" i="11"/>
  <c r="AN19" i="11"/>
  <c r="BA91" i="13"/>
  <c r="AN91" i="13"/>
  <c r="AN91" i="12"/>
  <c r="BA91" i="12"/>
  <c r="BA91" i="11"/>
  <c r="AN91" i="11"/>
  <c r="BA151" i="13"/>
  <c r="AN151" i="13"/>
  <c r="BA151" i="12"/>
  <c r="AN151" i="12"/>
  <c r="BA151" i="11"/>
  <c r="AN151" i="11"/>
  <c r="AN223" i="13"/>
  <c r="BA223" i="13"/>
  <c r="AN223" i="12"/>
  <c r="BA223" i="12"/>
  <c r="BA223" i="11"/>
  <c r="AN223" i="11"/>
  <c r="AN295" i="13"/>
  <c r="BA295" i="13"/>
  <c r="BA295" i="12"/>
  <c r="AN295" i="12"/>
  <c r="BA295" i="11"/>
  <c r="AN295" i="11"/>
  <c r="AO39" i="13"/>
  <c r="BB39" i="13"/>
  <c r="AO39" i="12"/>
  <c r="BB39" i="11"/>
  <c r="BB39" i="12"/>
  <c r="AO39" i="11"/>
  <c r="BB111" i="13"/>
  <c r="AO111" i="13"/>
  <c r="AO111" i="12"/>
  <c r="BB111" i="12"/>
  <c r="BB111" i="11"/>
  <c r="AO111" i="11"/>
  <c r="BB183" i="13"/>
  <c r="AO183" i="13"/>
  <c r="AO183" i="12"/>
  <c r="BB183" i="12"/>
  <c r="BB183" i="11"/>
  <c r="AO183" i="11"/>
  <c r="BB315" i="13"/>
  <c r="AO315" i="13"/>
  <c r="AO315" i="12"/>
  <c r="BB315" i="12"/>
  <c r="BB315" i="11"/>
  <c r="AO315" i="11"/>
  <c r="BC59" i="13"/>
  <c r="AP59" i="13"/>
  <c r="AP59" i="12"/>
  <c r="BC59" i="12"/>
  <c r="BC59" i="11"/>
  <c r="AP59" i="11"/>
  <c r="BC131" i="13"/>
  <c r="AP131" i="13"/>
  <c r="BC131" i="12"/>
  <c r="AP131" i="12"/>
  <c r="BC131" i="11"/>
  <c r="AP131" i="11"/>
  <c r="BC203" i="13"/>
  <c r="AP203" i="13"/>
  <c r="BC203" i="12"/>
  <c r="AP203" i="12"/>
  <c r="BC203" i="11"/>
  <c r="AP203" i="11"/>
  <c r="BC275" i="13"/>
  <c r="AP275" i="13"/>
  <c r="BC275" i="12"/>
  <c r="AP275" i="12"/>
  <c r="BC275" i="11"/>
  <c r="AP275" i="11"/>
  <c r="AR200" i="13"/>
  <c r="AE200" i="13"/>
  <c r="AE200" i="12"/>
  <c r="AR200" i="12"/>
  <c r="AE200" i="11"/>
  <c r="AR200" i="11"/>
  <c r="AG72" i="13"/>
  <c r="AT72" i="13"/>
  <c r="AG72" i="12"/>
  <c r="AT72" i="12"/>
  <c r="AT72" i="11"/>
  <c r="AG72" i="11"/>
  <c r="AU80" i="13"/>
  <c r="AH80" i="13"/>
  <c r="AU80" i="12"/>
  <c r="AH80" i="12"/>
  <c r="AU80" i="11"/>
  <c r="AH80" i="11"/>
  <c r="AU212" i="13"/>
  <c r="AH212" i="13"/>
  <c r="AU212" i="12"/>
  <c r="AH212" i="12"/>
  <c r="AU212" i="11"/>
  <c r="AH212" i="11"/>
  <c r="AU272" i="13"/>
  <c r="AH272" i="13"/>
  <c r="AH272" i="12"/>
  <c r="AU272" i="12"/>
  <c r="AU272" i="11"/>
  <c r="AH272" i="11"/>
  <c r="AI76" i="13"/>
  <c r="AV76" i="13"/>
  <c r="AV76" i="12"/>
  <c r="AI76" i="12"/>
  <c r="AV76" i="11"/>
  <c r="AI76" i="11"/>
  <c r="AI208" i="13"/>
  <c r="AV208" i="13"/>
  <c r="AV208" i="12"/>
  <c r="AI208" i="12"/>
  <c r="AV208" i="11"/>
  <c r="AI208" i="11"/>
  <c r="AW12" i="13"/>
  <c r="AJ12" i="13"/>
  <c r="AW12" i="12"/>
  <c r="AJ12" i="12"/>
  <c r="AW12" i="11"/>
  <c r="AJ12" i="11"/>
  <c r="AW84" i="13"/>
  <c r="AJ84" i="13"/>
  <c r="AW84" i="12"/>
  <c r="AJ84" i="12"/>
  <c r="AW84" i="11"/>
  <c r="AJ84" i="11"/>
  <c r="AW156" i="13"/>
  <c r="AJ156" i="13"/>
  <c r="AW156" i="12"/>
  <c r="AJ156" i="12"/>
  <c r="AW156" i="11"/>
  <c r="AJ156" i="11"/>
  <c r="AJ228" i="13"/>
  <c r="AW228" i="13"/>
  <c r="AJ228" i="12"/>
  <c r="AW228" i="12"/>
  <c r="AW228" i="11"/>
  <c r="AJ228" i="11"/>
  <c r="AJ300" i="13"/>
  <c r="AW300" i="13"/>
  <c r="AW300" i="12"/>
  <c r="AJ300" i="12"/>
  <c r="AW300" i="11"/>
  <c r="AJ300" i="11"/>
  <c r="AX44" i="13"/>
  <c r="AK44" i="13"/>
  <c r="AK44" i="12"/>
  <c r="AX44" i="12"/>
  <c r="AX44" i="11"/>
  <c r="AK44" i="11"/>
  <c r="AX116" i="13"/>
  <c r="AK116" i="13"/>
  <c r="AX116" i="12"/>
  <c r="AK116" i="12"/>
  <c r="AX116" i="11"/>
  <c r="AK116" i="11"/>
  <c r="AX320" i="13"/>
  <c r="AK320" i="13"/>
  <c r="AK320" i="12"/>
  <c r="AX320" i="12"/>
  <c r="AX320" i="11"/>
  <c r="AK320" i="11"/>
  <c r="AY64" i="13"/>
  <c r="AL64" i="13"/>
  <c r="AL64" i="12"/>
  <c r="AY64" i="12"/>
  <c r="AY64" i="11"/>
  <c r="AL64" i="11"/>
  <c r="AL136" i="13"/>
  <c r="AY136" i="13"/>
  <c r="AL136" i="12"/>
  <c r="AY136" i="12"/>
  <c r="AY136" i="11"/>
  <c r="AL136" i="11"/>
  <c r="AL268" i="13"/>
  <c r="AY268" i="13"/>
  <c r="AL268" i="12"/>
  <c r="AY268" i="12"/>
  <c r="AY268" i="11"/>
  <c r="AL268" i="11"/>
  <c r="AZ12" i="13"/>
  <c r="AM12" i="13"/>
  <c r="AZ12" i="12"/>
  <c r="AM12" i="12"/>
  <c r="AZ12" i="11"/>
  <c r="AM12" i="11"/>
  <c r="AM84" i="13"/>
  <c r="AZ84" i="13"/>
  <c r="AZ84" i="12"/>
  <c r="AM84" i="12"/>
  <c r="AM84" i="11"/>
  <c r="AZ84" i="11"/>
  <c r="AZ156" i="13"/>
  <c r="AM156" i="13"/>
  <c r="AM156" i="12"/>
  <c r="AZ156" i="12"/>
  <c r="AM156" i="11"/>
  <c r="AZ156" i="11"/>
  <c r="AM228" i="13"/>
  <c r="AZ228" i="13"/>
  <c r="AM228" i="12"/>
  <c r="AZ228" i="12"/>
  <c r="AZ228" i="11"/>
  <c r="AM228" i="11"/>
  <c r="BA104" i="13"/>
  <c r="AN104" i="13"/>
  <c r="AN104" i="12"/>
  <c r="BA104" i="12"/>
  <c r="BA104" i="11"/>
  <c r="AN104" i="11"/>
  <c r="BA176" i="13"/>
  <c r="AN176" i="13"/>
  <c r="AN176" i="12"/>
  <c r="BA176" i="12"/>
  <c r="BA176" i="11"/>
  <c r="AN176" i="11"/>
  <c r="AN248" i="13"/>
  <c r="BA248" i="13"/>
  <c r="AN248" i="12"/>
  <c r="BA248" i="12"/>
  <c r="BA248" i="11"/>
  <c r="AN248" i="11"/>
  <c r="BA320" i="13"/>
  <c r="AN320" i="13"/>
  <c r="AN320" i="12"/>
  <c r="BA320" i="12"/>
  <c r="BA320" i="11"/>
  <c r="AN320" i="11"/>
  <c r="BB64" i="13"/>
  <c r="AO64" i="13"/>
  <c r="AO64" i="12"/>
  <c r="BB64" i="12"/>
  <c r="BB64" i="11"/>
  <c r="AO64" i="11"/>
  <c r="AO136" i="13"/>
  <c r="BB136" i="13"/>
  <c r="AO136" i="12"/>
  <c r="BB136" i="12"/>
  <c r="BB136" i="11"/>
  <c r="AO136" i="11"/>
  <c r="AO208" i="13"/>
  <c r="BB208" i="13"/>
  <c r="BB208" i="12"/>
  <c r="AO208" i="12"/>
  <c r="BB208" i="11"/>
  <c r="AO208" i="11"/>
  <c r="BB280" i="13"/>
  <c r="AO280" i="13"/>
  <c r="BB280" i="12"/>
  <c r="AO280" i="12"/>
  <c r="BB280" i="11"/>
  <c r="AO280" i="11"/>
  <c r="BC24" i="13"/>
  <c r="AP24" i="13"/>
  <c r="BC24" i="11"/>
  <c r="BC24" i="12"/>
  <c r="AP24" i="12"/>
  <c r="AP24" i="11"/>
  <c r="AQ49" i="13"/>
  <c r="AD49" i="13"/>
  <c r="AD49" i="12"/>
  <c r="AQ49" i="11"/>
  <c r="AQ49" i="12"/>
  <c r="AD49" i="11"/>
  <c r="AQ97" i="13"/>
  <c r="AD97" i="13"/>
  <c r="AD97" i="12"/>
  <c r="AQ97" i="12"/>
  <c r="AQ97" i="11"/>
  <c r="AD97" i="11"/>
  <c r="AQ145" i="13"/>
  <c r="AD145" i="13"/>
  <c r="AD145" i="12"/>
  <c r="AQ145" i="12"/>
  <c r="AQ145" i="11"/>
  <c r="AD145" i="11"/>
  <c r="AQ193" i="13"/>
  <c r="AD193" i="13"/>
  <c r="AQ193" i="12"/>
  <c r="AD193" i="12"/>
  <c r="AQ193" i="11"/>
  <c r="AD193" i="11"/>
  <c r="AQ241" i="13"/>
  <c r="AD241" i="13"/>
  <c r="AQ241" i="12"/>
  <c r="AD241" i="12"/>
  <c r="AQ241" i="11"/>
  <c r="AD241" i="11"/>
  <c r="AQ289" i="13"/>
  <c r="AD289" i="13"/>
  <c r="AQ289" i="12"/>
  <c r="AD289" i="12"/>
  <c r="AQ289" i="11"/>
  <c r="AD289" i="11"/>
  <c r="AR9" i="13"/>
  <c r="AE9" i="13"/>
  <c r="AR9" i="12"/>
  <c r="AE9" i="12"/>
  <c r="AR9" i="11"/>
  <c r="AE9" i="11"/>
  <c r="AR249" i="13"/>
  <c r="AE249" i="13"/>
  <c r="AR249" i="12"/>
  <c r="AE249" i="12"/>
  <c r="AR249" i="11"/>
  <c r="AE249" i="11"/>
  <c r="AR297" i="13"/>
  <c r="AE297" i="13"/>
  <c r="AE297" i="12"/>
  <c r="AR297" i="12"/>
  <c r="AR297" i="11"/>
  <c r="AE297" i="11"/>
  <c r="AS161" i="13"/>
  <c r="AF161" i="13"/>
  <c r="AF161" i="12"/>
  <c r="AS161" i="12"/>
  <c r="AS161" i="11"/>
  <c r="AF161" i="11"/>
  <c r="AT13" i="13"/>
  <c r="AG13" i="13"/>
  <c r="AT13" i="12"/>
  <c r="AG13" i="12"/>
  <c r="AT13" i="11"/>
  <c r="AG13" i="11"/>
  <c r="AT217" i="13"/>
  <c r="AG217" i="13"/>
  <c r="AT217" i="12"/>
  <c r="AG217" i="12"/>
  <c r="AT217" i="11"/>
  <c r="AG217" i="11"/>
  <c r="AU81" i="13"/>
  <c r="AH81" i="13"/>
  <c r="AU81" i="12"/>
  <c r="AH81" i="12"/>
  <c r="AU81" i="11"/>
  <c r="AH81" i="11"/>
  <c r="AH141" i="13"/>
  <c r="AU141" i="13"/>
  <c r="AH141" i="12"/>
  <c r="AU141" i="12"/>
  <c r="AU141" i="11"/>
  <c r="AH141" i="11"/>
  <c r="AU213" i="13"/>
  <c r="AH213" i="13"/>
  <c r="AU213" i="12"/>
  <c r="AH213" i="12"/>
  <c r="AU213" i="11"/>
  <c r="AH213" i="11"/>
  <c r="AU273" i="13"/>
  <c r="AH273" i="13"/>
  <c r="AU273" i="12"/>
  <c r="AH273" i="12"/>
  <c r="AU273" i="11"/>
  <c r="AH273" i="11"/>
  <c r="AV17" i="13"/>
  <c r="AI17" i="13"/>
  <c r="AV17" i="12"/>
  <c r="AI17" i="12"/>
  <c r="AV17" i="11"/>
  <c r="AI17" i="11"/>
  <c r="AV89" i="13"/>
  <c r="AI89" i="13"/>
  <c r="AI89" i="12"/>
  <c r="AV89" i="12"/>
  <c r="AV89" i="11"/>
  <c r="AI89" i="11"/>
  <c r="AW157" i="13"/>
  <c r="AJ157" i="13"/>
  <c r="AJ157" i="12"/>
  <c r="AW157" i="12"/>
  <c r="AW157" i="11"/>
  <c r="AJ157" i="11"/>
  <c r="AJ229" i="13"/>
  <c r="AW229" i="13"/>
  <c r="AJ229" i="12"/>
  <c r="AW229" i="12"/>
  <c r="AW229" i="11"/>
  <c r="AJ229" i="11"/>
  <c r="AW301" i="13"/>
  <c r="AJ301" i="13"/>
  <c r="AW301" i="12"/>
  <c r="AJ301" i="12"/>
  <c r="AW301" i="11"/>
  <c r="AJ301" i="11"/>
  <c r="AK249" i="13"/>
  <c r="AX249" i="13"/>
  <c r="AK249" i="12"/>
  <c r="AX249" i="12"/>
  <c r="AX249" i="11"/>
  <c r="AK249" i="11"/>
  <c r="AX309" i="13"/>
  <c r="AK309" i="13"/>
  <c r="AK309" i="12"/>
  <c r="AX309" i="12"/>
  <c r="AX309" i="11"/>
  <c r="AK309" i="11"/>
  <c r="AY53" i="13"/>
  <c r="AL53" i="13"/>
  <c r="AY53" i="12"/>
  <c r="AY53" i="11"/>
  <c r="AL53" i="12"/>
  <c r="AL53" i="11"/>
  <c r="BA237" i="13"/>
  <c r="AN237" i="13"/>
  <c r="AN237" i="12"/>
  <c r="BA237" i="12"/>
  <c r="BA237" i="11"/>
  <c r="AN237" i="11"/>
  <c r="BA309" i="13"/>
  <c r="AN309" i="13"/>
  <c r="AN309" i="12"/>
  <c r="BA309" i="12"/>
  <c r="BA309" i="11"/>
  <c r="AN309" i="11"/>
  <c r="BB53" i="13"/>
  <c r="AO53" i="13"/>
  <c r="AO53" i="12"/>
  <c r="BB53" i="12"/>
  <c r="BB53" i="11"/>
  <c r="AO53" i="11"/>
  <c r="BB125" i="13"/>
  <c r="AO125" i="13"/>
  <c r="BB125" i="12"/>
  <c r="AO125" i="12"/>
  <c r="BB125" i="11"/>
  <c r="AO125" i="11"/>
  <c r="BB197" i="13"/>
  <c r="AO197" i="13"/>
  <c r="AO197" i="12"/>
  <c r="BB197" i="12"/>
  <c r="BB197" i="11"/>
  <c r="AO197" i="11"/>
  <c r="AR154" i="13"/>
  <c r="AE154" i="13"/>
  <c r="AE154" i="12"/>
  <c r="AR154" i="12"/>
  <c r="AR154" i="11"/>
  <c r="AE154" i="11"/>
  <c r="AE214" i="13"/>
  <c r="AR214" i="13"/>
  <c r="AR214" i="12"/>
  <c r="AE214" i="12"/>
  <c r="AR214" i="11"/>
  <c r="AE214" i="11"/>
  <c r="AT122" i="13"/>
  <c r="AG122" i="13"/>
  <c r="AT122" i="12"/>
  <c r="AG122" i="12"/>
  <c r="AT122" i="11"/>
  <c r="AG122" i="11"/>
  <c r="AT194" i="13"/>
  <c r="AG194" i="13"/>
  <c r="AT194" i="12"/>
  <c r="AG194" i="12"/>
  <c r="AT194" i="11"/>
  <c r="AG194" i="11"/>
  <c r="AG266" i="13"/>
  <c r="AT266" i="13"/>
  <c r="AT266" i="12"/>
  <c r="AG266" i="12"/>
  <c r="AT266" i="11"/>
  <c r="AG266" i="11"/>
  <c r="AH70" i="13"/>
  <c r="AU70" i="13"/>
  <c r="AU70" i="12"/>
  <c r="AH70" i="12"/>
  <c r="AU70" i="11"/>
  <c r="AH70" i="11"/>
  <c r="AU142" i="13"/>
  <c r="AH142" i="13"/>
  <c r="AH142" i="12"/>
  <c r="AU142" i="12"/>
  <c r="AU142" i="11"/>
  <c r="AH142" i="11"/>
  <c r="AU214" i="13"/>
  <c r="AH214" i="13"/>
  <c r="AU214" i="12"/>
  <c r="AH214" i="12"/>
  <c r="AU214" i="11"/>
  <c r="AH214" i="11"/>
  <c r="AV162" i="13"/>
  <c r="AI162" i="13"/>
  <c r="AI162" i="12"/>
  <c r="AV162" i="12"/>
  <c r="AV162" i="11"/>
  <c r="AI162" i="11"/>
  <c r="AI222" i="13"/>
  <c r="AV222" i="13"/>
  <c r="AI222" i="12"/>
  <c r="AV222" i="12"/>
  <c r="AV222" i="11"/>
  <c r="AI222" i="11"/>
  <c r="AI294" i="13"/>
  <c r="AV294" i="13"/>
  <c r="AV294" i="12"/>
  <c r="AI294" i="12"/>
  <c r="AV294" i="11"/>
  <c r="AI294" i="11"/>
  <c r="AY78" i="13"/>
  <c r="AL78" i="13"/>
  <c r="AY78" i="12"/>
  <c r="AL78" i="12"/>
  <c r="AY78" i="11"/>
  <c r="AL78" i="11"/>
  <c r="AY150" i="13"/>
  <c r="AL150" i="13"/>
  <c r="AY150" i="12"/>
  <c r="AL150" i="12"/>
  <c r="AY150" i="11"/>
  <c r="AL150" i="11"/>
  <c r="AY282" i="13"/>
  <c r="AL282" i="13"/>
  <c r="AY282" i="12"/>
  <c r="AL282" i="12"/>
  <c r="AY282" i="11"/>
  <c r="AL282" i="11"/>
  <c r="AZ26" i="13"/>
  <c r="AM26" i="13"/>
  <c r="AZ26" i="11"/>
  <c r="AZ26" i="12"/>
  <c r="AM26" i="12"/>
  <c r="AM26" i="11"/>
  <c r="AZ98" i="13"/>
  <c r="AM98" i="13"/>
  <c r="AM98" i="12"/>
  <c r="AZ98" i="12"/>
  <c r="AZ98" i="11"/>
  <c r="AM98" i="11"/>
  <c r="AZ170" i="13"/>
  <c r="AM170" i="13"/>
  <c r="AZ170" i="12"/>
  <c r="AM170" i="12"/>
  <c r="AZ170" i="11"/>
  <c r="AM170" i="11"/>
  <c r="AM242" i="13"/>
  <c r="AZ242" i="13"/>
  <c r="AM242" i="12"/>
  <c r="AZ242" i="12"/>
  <c r="AZ242" i="11"/>
  <c r="AM242" i="11"/>
  <c r="AZ314" i="13"/>
  <c r="AM314" i="13"/>
  <c r="AM314" i="12"/>
  <c r="AZ314" i="12"/>
  <c r="AZ314" i="11"/>
  <c r="AM314" i="11"/>
  <c r="BA58" i="13"/>
  <c r="AN58" i="13"/>
  <c r="AN58" i="12"/>
  <c r="BA58" i="12"/>
  <c r="BA58" i="11"/>
  <c r="AN58" i="11"/>
  <c r="BA262" i="13"/>
  <c r="AN262" i="13"/>
  <c r="AN262" i="12"/>
  <c r="BA262" i="12"/>
  <c r="BA262" i="11"/>
  <c r="AN262" i="11"/>
  <c r="AQ15" i="13"/>
  <c r="AD15" i="13"/>
  <c r="AQ15" i="12"/>
  <c r="AD15" i="12"/>
  <c r="AQ15" i="11"/>
  <c r="AD15" i="11"/>
  <c r="AQ63" i="13"/>
  <c r="AD63" i="13"/>
  <c r="AQ63" i="12"/>
  <c r="AD63" i="12"/>
  <c r="AQ63" i="11"/>
  <c r="AD63" i="11"/>
  <c r="AQ111" i="13"/>
  <c r="AD111" i="13"/>
  <c r="AD111" i="12"/>
  <c r="AQ111" i="12"/>
  <c r="AQ111" i="11"/>
  <c r="AD111" i="11"/>
  <c r="AQ159" i="13"/>
  <c r="AD159" i="13"/>
  <c r="AD159" i="12"/>
  <c r="AQ159" i="12"/>
  <c r="AQ159" i="11"/>
  <c r="AD159" i="11"/>
  <c r="AD207" i="13"/>
  <c r="AQ207" i="13"/>
  <c r="AQ207" i="12"/>
  <c r="AD207" i="12"/>
  <c r="AQ207" i="11"/>
  <c r="AD207" i="11"/>
  <c r="AQ255" i="13"/>
  <c r="AD255" i="13"/>
  <c r="AQ255" i="12"/>
  <c r="AD255" i="12"/>
  <c r="AQ255" i="11"/>
  <c r="AD255" i="11"/>
  <c r="AQ303" i="13"/>
  <c r="AD303" i="13"/>
  <c r="AQ303" i="12"/>
  <c r="AD303" i="12"/>
  <c r="AQ303" i="11"/>
  <c r="AD303" i="11"/>
  <c r="AR23" i="13"/>
  <c r="AE23" i="13"/>
  <c r="AR23" i="12"/>
  <c r="AR23" i="11"/>
  <c r="AE23" i="12"/>
  <c r="AE23" i="11"/>
  <c r="AE71" i="13"/>
  <c r="AR71" i="13"/>
  <c r="AE71" i="12"/>
  <c r="AR71" i="12"/>
  <c r="AR71" i="11"/>
  <c r="AE71" i="11"/>
  <c r="AR275" i="13"/>
  <c r="AE275" i="13"/>
  <c r="AE275" i="12"/>
  <c r="AR275" i="12"/>
  <c r="AR275" i="11"/>
  <c r="AE275" i="11"/>
  <c r="AS7" i="13"/>
  <c r="AF7" i="13"/>
  <c r="AS7" i="12"/>
  <c r="AF7" i="12"/>
  <c r="AS7" i="11"/>
  <c r="AF7" i="11"/>
  <c r="AS79" i="13"/>
  <c r="AF79" i="13"/>
  <c r="AF79" i="12"/>
  <c r="AS79" i="12"/>
  <c r="AF79" i="11"/>
  <c r="AS79" i="11"/>
  <c r="AS271" i="13"/>
  <c r="AF271" i="13"/>
  <c r="AS271" i="12"/>
  <c r="AF271" i="12"/>
  <c r="AS271" i="11"/>
  <c r="AF271" i="11"/>
  <c r="AG135" i="13"/>
  <c r="AT135" i="13"/>
  <c r="AT135" i="12"/>
  <c r="AG135" i="12"/>
  <c r="AT135" i="11"/>
  <c r="AG135" i="11"/>
  <c r="AT267" i="13"/>
  <c r="AG267" i="13"/>
  <c r="AG267" i="12"/>
  <c r="AT267" i="12"/>
  <c r="AT267" i="11"/>
  <c r="AG267" i="11"/>
  <c r="AU11" i="13"/>
  <c r="AH11" i="13"/>
  <c r="AU11" i="12"/>
  <c r="AU11" i="11"/>
  <c r="AH11" i="12"/>
  <c r="AH11" i="11"/>
  <c r="AH83" i="13"/>
  <c r="AU83" i="13"/>
  <c r="AU83" i="12"/>
  <c r="AH83" i="12"/>
  <c r="AU83" i="11"/>
  <c r="AH83" i="11"/>
  <c r="AU155" i="13"/>
  <c r="AH155" i="13"/>
  <c r="AH155" i="12"/>
  <c r="AU155" i="12"/>
  <c r="AU155" i="11"/>
  <c r="AH155" i="11"/>
  <c r="AV103" i="13"/>
  <c r="AI103" i="13"/>
  <c r="AI103" i="12"/>
  <c r="AV103" i="12"/>
  <c r="AV103" i="11"/>
  <c r="AI103" i="11"/>
  <c r="AV175" i="13"/>
  <c r="AI175" i="13"/>
  <c r="AI175" i="12"/>
  <c r="AV175" i="12"/>
  <c r="AV175" i="11"/>
  <c r="AI175" i="11"/>
  <c r="AV235" i="13"/>
  <c r="AI235" i="13"/>
  <c r="AI235" i="12"/>
  <c r="AV235" i="12"/>
  <c r="AV235" i="11"/>
  <c r="AI235" i="11"/>
  <c r="AV307" i="13"/>
  <c r="AI307" i="13"/>
  <c r="AI307" i="12"/>
  <c r="AV307" i="12"/>
  <c r="AV307" i="11"/>
  <c r="AI307" i="11"/>
  <c r="AW51" i="13"/>
  <c r="AJ51" i="13"/>
  <c r="AJ51" i="12"/>
  <c r="AW51" i="12"/>
  <c r="AJ51" i="11"/>
  <c r="AW51" i="11"/>
  <c r="AW183" i="13"/>
  <c r="AJ183" i="13"/>
  <c r="AJ183" i="12"/>
  <c r="AW183" i="12"/>
  <c r="AJ183" i="11"/>
  <c r="AW183" i="11"/>
  <c r="AW255" i="13"/>
  <c r="AJ255" i="13"/>
  <c r="AW255" i="12"/>
  <c r="AJ255" i="12"/>
  <c r="AW255" i="11"/>
  <c r="AJ255" i="11"/>
  <c r="AJ327" i="13"/>
  <c r="AW327" i="13"/>
  <c r="AW327" i="12"/>
  <c r="AJ327" i="12"/>
  <c r="AW327" i="11"/>
  <c r="AJ327" i="11"/>
  <c r="AK71" i="13"/>
  <c r="AX71" i="13"/>
  <c r="AK71" i="12"/>
  <c r="AX71" i="12"/>
  <c r="AX71" i="11"/>
  <c r="AK71" i="11"/>
  <c r="AK143" i="13"/>
  <c r="AX143" i="13"/>
  <c r="AK143" i="12"/>
  <c r="AX143" i="12"/>
  <c r="AX143" i="11"/>
  <c r="AK143" i="11"/>
  <c r="AX215" i="13"/>
  <c r="AK215" i="13"/>
  <c r="AX215" i="12"/>
  <c r="AK215" i="12"/>
  <c r="AX215" i="11"/>
  <c r="AK215" i="11"/>
  <c r="AY307" i="13"/>
  <c r="AL307" i="13"/>
  <c r="AY307" i="12"/>
  <c r="AL307" i="12"/>
  <c r="AY307" i="11"/>
  <c r="AL307" i="11"/>
  <c r="AZ51" i="13"/>
  <c r="AM51" i="13"/>
  <c r="AM51" i="12"/>
  <c r="AZ51" i="12"/>
  <c r="AZ51" i="11"/>
  <c r="AM51" i="11"/>
  <c r="AZ123" i="13"/>
  <c r="AM123" i="13"/>
  <c r="AZ123" i="12"/>
  <c r="AM123" i="12"/>
  <c r="AZ123" i="11"/>
  <c r="AM123" i="11"/>
  <c r="AZ195" i="13"/>
  <c r="AM195" i="13"/>
  <c r="AM195" i="12"/>
  <c r="AZ195" i="12"/>
  <c r="AZ195" i="11"/>
  <c r="AM195" i="11"/>
  <c r="AZ267" i="13"/>
  <c r="AM267" i="13"/>
  <c r="AM267" i="12"/>
  <c r="AZ267" i="12"/>
  <c r="AZ267" i="11"/>
  <c r="AM267" i="11"/>
  <c r="BA11" i="13"/>
  <c r="AN11" i="13"/>
  <c r="BA11" i="12"/>
  <c r="AN11" i="12"/>
  <c r="BA11" i="11"/>
  <c r="AN11" i="11"/>
  <c r="BA83" i="13"/>
  <c r="AN83" i="13"/>
  <c r="AN83" i="12"/>
  <c r="BA83" i="12"/>
  <c r="AN83" i="11"/>
  <c r="BA83" i="11"/>
  <c r="U331" i="13"/>
  <c r="H331" i="13"/>
  <c r="U331" i="12"/>
  <c r="H331" i="12"/>
  <c r="H331" i="11"/>
  <c r="U331" i="11"/>
  <c r="N330" i="13"/>
  <c r="AA330" i="13"/>
  <c r="AA330" i="12"/>
  <c r="N330" i="12"/>
  <c r="AA330" i="11"/>
  <c r="N330" i="11"/>
  <c r="AT64" i="13"/>
  <c r="AG64" i="13"/>
  <c r="AT64" i="12"/>
  <c r="AG64" i="12"/>
  <c r="AT64" i="11"/>
  <c r="AG64" i="11"/>
  <c r="AT196" i="13"/>
  <c r="AG196" i="13"/>
  <c r="AT196" i="12"/>
  <c r="AG196" i="12"/>
  <c r="AT196" i="11"/>
  <c r="AG196" i="11"/>
  <c r="AT268" i="13"/>
  <c r="AG268" i="13"/>
  <c r="AG268" i="12"/>
  <c r="AT268" i="12"/>
  <c r="AT268" i="11"/>
  <c r="AG268" i="11"/>
  <c r="AU12" i="13"/>
  <c r="AH12" i="13"/>
  <c r="AU12" i="12"/>
  <c r="AH12" i="12"/>
  <c r="AU12" i="11"/>
  <c r="AH12" i="11"/>
  <c r="AU288" i="13"/>
  <c r="AH288" i="13"/>
  <c r="AH288" i="12"/>
  <c r="AU288" i="12"/>
  <c r="AU288" i="11"/>
  <c r="AH288" i="11"/>
  <c r="AW88" i="13"/>
  <c r="AJ88" i="13"/>
  <c r="AW88" i="12"/>
  <c r="AJ88" i="12"/>
  <c r="AW88" i="11"/>
  <c r="AJ88" i="11"/>
  <c r="AW160" i="13"/>
  <c r="AJ160" i="13"/>
  <c r="AJ160" i="12"/>
  <c r="AW160" i="12"/>
  <c r="AW160" i="11"/>
  <c r="AJ160" i="11"/>
  <c r="AW232" i="13"/>
  <c r="AJ232" i="13"/>
  <c r="AJ232" i="12"/>
  <c r="AW232" i="12"/>
  <c r="AW232" i="11"/>
  <c r="AJ232" i="11"/>
  <c r="AW304" i="13"/>
  <c r="AJ304" i="13"/>
  <c r="AW304" i="12"/>
  <c r="AJ304" i="12"/>
  <c r="AW304" i="11"/>
  <c r="AJ304" i="11"/>
  <c r="AX48" i="13"/>
  <c r="AK48" i="13"/>
  <c r="AK48" i="12"/>
  <c r="AX48" i="12"/>
  <c r="AX48" i="11"/>
  <c r="AK48" i="11"/>
  <c r="AX120" i="13"/>
  <c r="AK120" i="13"/>
  <c r="AX120" i="12"/>
  <c r="AK120" i="12"/>
  <c r="AX120" i="11"/>
  <c r="AK120" i="11"/>
  <c r="AL140" i="13"/>
  <c r="AY140" i="13"/>
  <c r="AL140" i="12"/>
  <c r="AY140" i="12"/>
  <c r="AY140" i="11"/>
  <c r="AL140" i="11"/>
  <c r="AY272" i="13"/>
  <c r="AL272" i="13"/>
  <c r="AL272" i="12"/>
  <c r="AY272" i="12"/>
  <c r="AY272" i="11"/>
  <c r="AL272" i="11"/>
  <c r="AM16" i="13"/>
  <c r="AZ16" i="13"/>
  <c r="AZ16" i="12"/>
  <c r="AM16" i="12"/>
  <c r="AZ16" i="11"/>
  <c r="AM16" i="11"/>
  <c r="AZ88" i="13"/>
  <c r="AM88" i="13"/>
  <c r="AZ88" i="12"/>
  <c r="AM88" i="12"/>
  <c r="AZ88" i="11"/>
  <c r="AM88" i="11"/>
  <c r="AZ160" i="13"/>
  <c r="AM160" i="13"/>
  <c r="AM160" i="12"/>
  <c r="AZ160" i="12"/>
  <c r="AZ160" i="11"/>
  <c r="AM160" i="11"/>
  <c r="AZ232" i="13"/>
  <c r="AM232" i="13"/>
  <c r="AM232" i="12"/>
  <c r="AZ232" i="12"/>
  <c r="AZ232" i="11"/>
  <c r="AM232" i="11"/>
  <c r="AZ304" i="13"/>
  <c r="AM304" i="13"/>
  <c r="AZ304" i="12"/>
  <c r="AM304" i="12"/>
  <c r="AZ304" i="11"/>
  <c r="AM304" i="11"/>
  <c r="BA48" i="13"/>
  <c r="AN48" i="13"/>
  <c r="AN48" i="12"/>
  <c r="BA48" i="12"/>
  <c r="BA48" i="11"/>
  <c r="AN48" i="11"/>
  <c r="BA120" i="13"/>
  <c r="AN120" i="13"/>
  <c r="BA120" i="12"/>
  <c r="AN120" i="12"/>
  <c r="BA120" i="11"/>
  <c r="AN120" i="11"/>
  <c r="BA192" i="13"/>
  <c r="AN192" i="13"/>
  <c r="AN192" i="12"/>
  <c r="BA192" i="12"/>
  <c r="BA192" i="11"/>
  <c r="AN192" i="11"/>
  <c r="BA264" i="13"/>
  <c r="AN264" i="13"/>
  <c r="AN264" i="12"/>
  <c r="BA264" i="12"/>
  <c r="BA264" i="11"/>
  <c r="AN264" i="11"/>
  <c r="BB8" i="13"/>
  <c r="AO8" i="13"/>
  <c r="BB8" i="12"/>
  <c r="AO8" i="12"/>
  <c r="BB8" i="11"/>
  <c r="AO8" i="11"/>
  <c r="BB80" i="13"/>
  <c r="AO80" i="13"/>
  <c r="BB80" i="12"/>
  <c r="AO80" i="12"/>
  <c r="BB80" i="11"/>
  <c r="AO80" i="11"/>
  <c r="BB152" i="13"/>
  <c r="AO152" i="13"/>
  <c r="AO152" i="12"/>
  <c r="BB152" i="12"/>
  <c r="BB152" i="11"/>
  <c r="AO152" i="11"/>
  <c r="BB224" i="13"/>
  <c r="AO224" i="13"/>
  <c r="BB224" i="12"/>
  <c r="AO224" i="12"/>
  <c r="BB224" i="11"/>
  <c r="AO224" i="11"/>
  <c r="BB296" i="13"/>
  <c r="AO296" i="13"/>
  <c r="BB296" i="12"/>
  <c r="AO296" i="12"/>
  <c r="BB296" i="11"/>
  <c r="AO296" i="11"/>
  <c r="AP40" i="13"/>
  <c r="BC40" i="13"/>
  <c r="BC40" i="12"/>
  <c r="AP40" i="12"/>
  <c r="BC40" i="11"/>
  <c r="AP40" i="11"/>
  <c r="AP112" i="13"/>
  <c r="BC112" i="13"/>
  <c r="AP112" i="12"/>
  <c r="BC112" i="12"/>
  <c r="BC112" i="11"/>
  <c r="AP112" i="11"/>
  <c r="AR49" i="13"/>
  <c r="AE49" i="13"/>
  <c r="AE49" i="12"/>
  <c r="AR49" i="12"/>
  <c r="AR49" i="11"/>
  <c r="AE49" i="11"/>
  <c r="AR157" i="13"/>
  <c r="AE157" i="13"/>
  <c r="AR157" i="12"/>
  <c r="AE157" i="12"/>
  <c r="AR157" i="11"/>
  <c r="AE157" i="11"/>
  <c r="AR217" i="13"/>
  <c r="AE217" i="13"/>
  <c r="AR217" i="12"/>
  <c r="AE217" i="12"/>
  <c r="AR217" i="11"/>
  <c r="AE217" i="11"/>
  <c r="AR265" i="13"/>
  <c r="AE265" i="13"/>
  <c r="AR265" i="12"/>
  <c r="AE265" i="12"/>
  <c r="AR265" i="11"/>
  <c r="AE265" i="11"/>
  <c r="AS57" i="13"/>
  <c r="AF57" i="13"/>
  <c r="AF57" i="12"/>
  <c r="AS57" i="12"/>
  <c r="AS57" i="11"/>
  <c r="AF57" i="11"/>
  <c r="AS237" i="13"/>
  <c r="AF237" i="13"/>
  <c r="AS237" i="12"/>
  <c r="AF237" i="12"/>
  <c r="AS237" i="11"/>
  <c r="AF237" i="11"/>
  <c r="AG29" i="13"/>
  <c r="AT29" i="13"/>
  <c r="AT29" i="12"/>
  <c r="AG29" i="12"/>
  <c r="AT29" i="11"/>
  <c r="AG29" i="11"/>
  <c r="AT305" i="13"/>
  <c r="AG305" i="13"/>
  <c r="AT305" i="12"/>
  <c r="AG305" i="12"/>
  <c r="AT305" i="11"/>
  <c r="AG305" i="11"/>
  <c r="AH229" i="13"/>
  <c r="AU229" i="13"/>
  <c r="AH229" i="12"/>
  <c r="AU229" i="12"/>
  <c r="AU229" i="11"/>
  <c r="AH229" i="11"/>
  <c r="AV177" i="13"/>
  <c r="AI177" i="13"/>
  <c r="AI177" i="12"/>
  <c r="AV177" i="12"/>
  <c r="AV177" i="11"/>
  <c r="AI177" i="11"/>
  <c r="AI249" i="13"/>
  <c r="AV249" i="13"/>
  <c r="AV249" i="12"/>
  <c r="AI249" i="12"/>
  <c r="AV249" i="11"/>
  <c r="AI249" i="11"/>
  <c r="AW197" i="13"/>
  <c r="AJ197" i="13"/>
  <c r="AW197" i="12"/>
  <c r="AJ197" i="12"/>
  <c r="AW197" i="11"/>
  <c r="AJ197" i="11"/>
  <c r="AY93" i="13"/>
  <c r="AL93" i="13"/>
  <c r="AL93" i="12"/>
  <c r="AY93" i="12"/>
  <c r="AY93" i="11"/>
  <c r="AL93" i="11"/>
  <c r="AY165" i="13"/>
  <c r="AL165" i="13"/>
  <c r="AY165" i="12"/>
  <c r="AL165" i="12"/>
  <c r="AY165" i="11"/>
  <c r="AL165" i="11"/>
  <c r="AL237" i="13"/>
  <c r="AY237" i="13"/>
  <c r="AL237" i="12"/>
  <c r="AY237" i="12"/>
  <c r="AY237" i="11"/>
  <c r="AL237" i="11"/>
  <c r="AL309" i="13"/>
  <c r="AY309" i="13"/>
  <c r="AY309" i="12"/>
  <c r="AL309" i="12"/>
  <c r="AY309" i="11"/>
  <c r="AL309" i="11"/>
  <c r="AZ53" i="13"/>
  <c r="AM53" i="13"/>
  <c r="AM53" i="12"/>
  <c r="AZ53" i="11"/>
  <c r="AZ53" i="12"/>
  <c r="AM53" i="11"/>
  <c r="AZ125" i="13"/>
  <c r="AM125" i="13"/>
  <c r="AZ125" i="12"/>
  <c r="AM125" i="12"/>
  <c r="AZ125" i="11"/>
  <c r="AM125" i="11"/>
  <c r="AZ185" i="13"/>
  <c r="AM185" i="13"/>
  <c r="AM185" i="12"/>
  <c r="AZ185" i="12"/>
  <c r="AZ185" i="11"/>
  <c r="AM185" i="11"/>
  <c r="AN205" i="13"/>
  <c r="BA205" i="13"/>
  <c r="BA205" i="12"/>
  <c r="AN205" i="12"/>
  <c r="BA205" i="11"/>
  <c r="AN205" i="11"/>
  <c r="BB225" i="13"/>
  <c r="AO225" i="13"/>
  <c r="AO225" i="12"/>
  <c r="BB225" i="12"/>
  <c r="BB225" i="11"/>
  <c r="AO225" i="11"/>
  <c r="BB297" i="13"/>
  <c r="AO297" i="13"/>
  <c r="BB297" i="12"/>
  <c r="AO297" i="12"/>
  <c r="BB297" i="11"/>
  <c r="AO297" i="11"/>
  <c r="BC41" i="13"/>
  <c r="AP41" i="13"/>
  <c r="BC41" i="12"/>
  <c r="AP41" i="12"/>
  <c r="BC41" i="11"/>
  <c r="AP41" i="11"/>
  <c r="BC113" i="13"/>
  <c r="AP113" i="13"/>
  <c r="AP113" i="12"/>
  <c r="BC113" i="12"/>
  <c r="BC113" i="11"/>
  <c r="AP113" i="11"/>
  <c r="BC185" i="13"/>
  <c r="AP185" i="13"/>
  <c r="AP185" i="12"/>
  <c r="BC185" i="12"/>
  <c r="BC185" i="11"/>
  <c r="AP185" i="11"/>
  <c r="BC257" i="13"/>
  <c r="AP257" i="13"/>
  <c r="BC257" i="12"/>
  <c r="AP257" i="12"/>
  <c r="BC257" i="11"/>
  <c r="AP257" i="11"/>
  <c r="BC329" i="13"/>
  <c r="AP329" i="13"/>
  <c r="BC329" i="12"/>
  <c r="AP329" i="12"/>
  <c r="AP329" i="11"/>
  <c r="BC329" i="11"/>
  <c r="BC294" i="13"/>
  <c r="AP294" i="13"/>
  <c r="BC294" i="12"/>
  <c r="AP294" i="12"/>
  <c r="BC294" i="11"/>
  <c r="AP294" i="11"/>
  <c r="I329" i="13"/>
  <c r="V329" i="13"/>
  <c r="V329" i="12"/>
  <c r="I329" i="12"/>
  <c r="V329" i="11"/>
  <c r="I329" i="11"/>
  <c r="AR86" i="13"/>
  <c r="AE86" i="13"/>
  <c r="AE86" i="12"/>
  <c r="AR86" i="12"/>
  <c r="AR86" i="11"/>
  <c r="AE86" i="11"/>
  <c r="AR302" i="13"/>
  <c r="AE302" i="13"/>
  <c r="AR302" i="12"/>
  <c r="AE302" i="12"/>
  <c r="AR302" i="11"/>
  <c r="AE302" i="11"/>
  <c r="AF166" i="13"/>
  <c r="AS166" i="13"/>
  <c r="AS166" i="12"/>
  <c r="AF166" i="12"/>
  <c r="AS166" i="11"/>
  <c r="AF166" i="11"/>
  <c r="AS286" i="13"/>
  <c r="AF286" i="13"/>
  <c r="AS286" i="12"/>
  <c r="AF286" i="12"/>
  <c r="AS286" i="11"/>
  <c r="AF286" i="11"/>
  <c r="AT234" i="13"/>
  <c r="AG234" i="13"/>
  <c r="AG234" i="12"/>
  <c r="AT234" i="12"/>
  <c r="AT234" i="11"/>
  <c r="AG234" i="11"/>
  <c r="AU38" i="13"/>
  <c r="AH38" i="13"/>
  <c r="AU38" i="12"/>
  <c r="AH38" i="12"/>
  <c r="AU38" i="11"/>
  <c r="AH38" i="11"/>
  <c r="AU110" i="13"/>
  <c r="AH110" i="13"/>
  <c r="AH110" i="12"/>
  <c r="AU110" i="12"/>
  <c r="AU110" i="11"/>
  <c r="AH110" i="11"/>
  <c r="AU182" i="13"/>
  <c r="AH182" i="13"/>
  <c r="AH182" i="12"/>
  <c r="AU182" i="12"/>
  <c r="AU182" i="11"/>
  <c r="AH182" i="11"/>
  <c r="AH254" i="13"/>
  <c r="AU254" i="13"/>
  <c r="AH254" i="12"/>
  <c r="AU254" i="12"/>
  <c r="AU254" i="11"/>
  <c r="AH254" i="11"/>
  <c r="AV130" i="13"/>
  <c r="AI130" i="13"/>
  <c r="AV130" i="12"/>
  <c r="AI130" i="12"/>
  <c r="AV130" i="11"/>
  <c r="AI130" i="11"/>
  <c r="AJ162" i="13"/>
  <c r="AW162" i="13"/>
  <c r="AJ162" i="12"/>
  <c r="AW162" i="12"/>
  <c r="AW162" i="11"/>
  <c r="AJ162" i="11"/>
  <c r="AX110" i="13"/>
  <c r="AK110" i="13"/>
  <c r="AK110" i="12"/>
  <c r="AX110" i="12"/>
  <c r="AK110" i="11"/>
  <c r="AX110" i="11"/>
  <c r="AX242" i="13"/>
  <c r="AK242" i="13"/>
  <c r="AK242" i="12"/>
  <c r="AX242" i="12"/>
  <c r="AX242" i="11"/>
  <c r="AK242" i="11"/>
  <c r="AX314" i="13"/>
  <c r="AK314" i="13"/>
  <c r="AX314" i="12"/>
  <c r="AK314" i="12"/>
  <c r="AX314" i="11"/>
  <c r="AK314" i="11"/>
  <c r="AY118" i="13"/>
  <c r="AL118" i="13"/>
  <c r="AL118" i="12"/>
  <c r="AY118" i="12"/>
  <c r="AY118" i="11"/>
  <c r="AL118" i="11"/>
  <c r="AL190" i="13"/>
  <c r="AY190" i="13"/>
  <c r="AL190" i="12"/>
  <c r="AY190" i="12"/>
  <c r="AY190" i="11"/>
  <c r="AL190" i="11"/>
  <c r="AL250" i="13"/>
  <c r="AY250" i="13"/>
  <c r="AL250" i="12"/>
  <c r="AY250" i="12"/>
  <c r="AY250" i="11"/>
  <c r="AL250" i="11"/>
  <c r="AY322" i="13"/>
  <c r="AL322" i="13"/>
  <c r="AL322" i="12"/>
  <c r="AY322" i="12"/>
  <c r="AY322" i="11"/>
  <c r="AL322" i="11"/>
  <c r="BA86" i="13"/>
  <c r="AN86" i="13"/>
  <c r="BA86" i="12"/>
  <c r="AN86" i="12"/>
  <c r="BA86" i="11"/>
  <c r="AN86" i="11"/>
  <c r="AN158" i="13"/>
  <c r="BA158" i="13"/>
  <c r="AN158" i="12"/>
  <c r="BA158" i="12"/>
  <c r="BA158" i="11"/>
  <c r="AN158" i="11"/>
  <c r="BA230" i="13"/>
  <c r="AN230" i="13"/>
  <c r="BA230" i="12"/>
  <c r="AN230" i="12"/>
  <c r="BA230" i="11"/>
  <c r="AN230" i="11"/>
  <c r="BA314" i="13"/>
  <c r="AN314" i="13"/>
  <c r="AN314" i="12"/>
  <c r="BA314" i="12"/>
  <c r="BA314" i="11"/>
  <c r="AN314" i="11"/>
  <c r="AO82" i="13"/>
  <c r="BB82" i="13"/>
  <c r="BB82" i="12"/>
  <c r="AO82" i="12"/>
  <c r="AO82" i="11"/>
  <c r="BB82" i="11"/>
  <c r="BB238" i="13"/>
  <c r="AO238" i="13"/>
  <c r="AO238" i="12"/>
  <c r="BB238" i="12"/>
  <c r="BB238" i="11"/>
  <c r="AO238" i="11"/>
  <c r="BC90" i="13"/>
  <c r="AP90" i="13"/>
  <c r="AP90" i="12"/>
  <c r="BC90" i="12"/>
  <c r="BC90" i="11"/>
  <c r="AP90" i="11"/>
  <c r="AP258" i="13"/>
  <c r="BC258" i="13"/>
  <c r="AP258" i="12"/>
  <c r="BC258" i="12"/>
  <c r="BC258" i="11"/>
  <c r="AP258" i="11"/>
  <c r="AQ79" i="13"/>
  <c r="AD79" i="13"/>
  <c r="AQ79" i="12"/>
  <c r="AD79" i="12"/>
  <c r="AQ79" i="11"/>
  <c r="AD79" i="11"/>
  <c r="AS95" i="13"/>
  <c r="AF95" i="13"/>
  <c r="AF95" i="12"/>
  <c r="AS95" i="12"/>
  <c r="AS95" i="11"/>
  <c r="AF95" i="11"/>
  <c r="AY239" i="13"/>
  <c r="AL239" i="13"/>
  <c r="AL239" i="12"/>
  <c r="AY239" i="12"/>
  <c r="AY239" i="11"/>
  <c r="AL239" i="11"/>
  <c r="AC318" i="13"/>
  <c r="P318" i="13"/>
  <c r="P318" i="12"/>
  <c r="AC318" i="12"/>
  <c r="AC318" i="11"/>
  <c r="P318" i="11"/>
  <c r="AU88" i="13"/>
  <c r="AH88" i="13"/>
  <c r="AH88" i="12"/>
  <c r="AU88" i="12"/>
  <c r="AU88" i="11"/>
  <c r="AH88" i="11"/>
  <c r="AX88" i="13"/>
  <c r="AK88" i="13"/>
  <c r="AK88" i="12"/>
  <c r="AX88" i="12"/>
  <c r="AX88" i="11"/>
  <c r="AK88" i="11"/>
  <c r="AL312" i="13"/>
  <c r="AY312" i="13"/>
  <c r="AL312" i="12"/>
  <c r="AY312" i="12"/>
  <c r="AY312" i="11"/>
  <c r="AL312" i="11"/>
  <c r="BA220" i="13"/>
  <c r="AN220" i="13"/>
  <c r="AN220" i="12"/>
  <c r="BA220" i="12"/>
  <c r="BA220" i="11"/>
  <c r="AN220" i="11"/>
  <c r="BA292" i="13"/>
  <c r="AN292" i="13"/>
  <c r="BA292" i="12"/>
  <c r="AN292" i="12"/>
  <c r="BA292" i="11"/>
  <c r="AN292" i="11"/>
  <c r="AO36" i="13"/>
  <c r="BB36" i="13"/>
  <c r="BB36" i="12"/>
  <c r="AO36" i="12"/>
  <c r="BB36" i="11"/>
  <c r="AO36" i="11"/>
  <c r="AO108" i="13"/>
  <c r="BB108" i="13"/>
  <c r="AO108" i="12"/>
  <c r="BB108" i="12"/>
  <c r="BB108" i="11"/>
  <c r="AO108" i="11"/>
  <c r="BB252" i="13"/>
  <c r="AO252" i="13"/>
  <c r="BB252" i="12"/>
  <c r="AO252" i="12"/>
  <c r="BB252" i="11"/>
  <c r="AO252" i="11"/>
  <c r="BB324" i="13"/>
  <c r="AO324" i="13"/>
  <c r="AO324" i="12"/>
  <c r="BB324" i="12"/>
  <c r="BB324" i="11"/>
  <c r="AO324" i="11"/>
  <c r="BC68" i="13"/>
  <c r="AP68" i="13"/>
  <c r="BC68" i="12"/>
  <c r="AP68" i="12"/>
  <c r="BC68" i="11"/>
  <c r="AP68" i="11"/>
  <c r="AP140" i="13"/>
  <c r="BC140" i="13"/>
  <c r="BC140" i="12"/>
  <c r="AP140" i="12"/>
  <c r="BC140" i="11"/>
  <c r="AP140" i="11"/>
  <c r="AP212" i="13"/>
  <c r="BC212" i="13"/>
  <c r="BC212" i="12"/>
  <c r="AP212" i="12"/>
  <c r="BC212" i="11"/>
  <c r="AP212" i="11"/>
  <c r="BC284" i="13"/>
  <c r="AP284" i="13"/>
  <c r="AP284" i="12"/>
  <c r="BC284" i="12"/>
  <c r="BC284" i="11"/>
  <c r="AP284" i="11"/>
  <c r="AR101" i="13"/>
  <c r="AE101" i="13"/>
  <c r="AE101" i="12"/>
  <c r="AR101" i="12"/>
  <c r="AR101" i="11"/>
  <c r="AE101" i="11"/>
  <c r="AE161" i="13"/>
  <c r="AR161" i="13"/>
  <c r="AE161" i="12"/>
  <c r="AR161" i="12"/>
  <c r="AR161" i="11"/>
  <c r="AE161" i="11"/>
  <c r="AR221" i="13"/>
  <c r="AE221" i="13"/>
  <c r="AE221" i="12"/>
  <c r="AR221" i="12"/>
  <c r="AR221" i="11"/>
  <c r="AE221" i="11"/>
  <c r="AF73" i="13"/>
  <c r="AS73" i="13"/>
  <c r="AF73" i="12"/>
  <c r="AS73" i="12"/>
  <c r="AS73" i="11"/>
  <c r="AF73" i="11"/>
  <c r="AS133" i="13"/>
  <c r="AF133" i="13"/>
  <c r="AS133" i="12"/>
  <c r="AF133" i="12"/>
  <c r="AS133" i="11"/>
  <c r="AF133" i="11"/>
  <c r="AS193" i="13"/>
  <c r="AF193" i="13"/>
  <c r="AF193" i="12"/>
  <c r="AS193" i="12"/>
  <c r="AS193" i="11"/>
  <c r="AF193" i="11"/>
  <c r="AS265" i="13"/>
  <c r="AF265" i="13"/>
  <c r="AF265" i="12"/>
  <c r="AS265" i="12"/>
  <c r="AS265" i="11"/>
  <c r="AF265" i="11"/>
  <c r="AT129" i="13"/>
  <c r="AG129" i="13"/>
  <c r="AT129" i="12"/>
  <c r="AG129" i="12"/>
  <c r="AT129" i="11"/>
  <c r="AG129" i="11"/>
  <c r="AG261" i="13"/>
  <c r="AT261" i="13"/>
  <c r="AG261" i="12"/>
  <c r="AT261" i="12"/>
  <c r="AT261" i="11"/>
  <c r="AG261" i="11"/>
  <c r="AU257" i="13"/>
  <c r="AH257" i="13"/>
  <c r="AU257" i="12"/>
  <c r="AH257" i="12"/>
  <c r="AU257" i="11"/>
  <c r="AH257" i="11"/>
  <c r="AH329" i="13"/>
  <c r="AU329" i="13"/>
  <c r="AU329" i="12"/>
  <c r="AH329" i="12"/>
  <c r="AU329" i="11"/>
  <c r="AH329" i="11"/>
  <c r="AI73" i="13"/>
  <c r="AV73" i="13"/>
  <c r="AI73" i="12"/>
  <c r="AV73" i="12"/>
  <c r="AV73" i="11"/>
  <c r="AI73" i="11"/>
  <c r="AV205" i="13"/>
  <c r="AI205" i="13"/>
  <c r="AI205" i="12"/>
  <c r="AV205" i="12"/>
  <c r="AV205" i="11"/>
  <c r="AI205" i="11"/>
  <c r="AW225" i="13"/>
  <c r="AJ225" i="13"/>
  <c r="AJ225" i="12"/>
  <c r="AW225" i="12"/>
  <c r="AW225" i="11"/>
  <c r="AJ225" i="11"/>
  <c r="AW297" i="13"/>
  <c r="AJ297" i="13"/>
  <c r="AW297" i="12"/>
  <c r="AJ297" i="12"/>
  <c r="AW297" i="11"/>
  <c r="AJ297" i="11"/>
  <c r="AX41" i="13"/>
  <c r="AK41" i="13"/>
  <c r="AX41" i="12"/>
  <c r="AK41" i="12"/>
  <c r="AX41" i="11"/>
  <c r="AK41" i="11"/>
  <c r="AX113" i="13"/>
  <c r="AK113" i="13"/>
  <c r="AK113" i="12"/>
  <c r="AX113" i="12"/>
  <c r="AX113" i="11"/>
  <c r="AK113" i="11"/>
  <c r="AX185" i="13"/>
  <c r="AK185" i="13"/>
  <c r="AK185" i="12"/>
  <c r="AX185" i="12"/>
  <c r="AX185" i="11"/>
  <c r="AK185" i="11"/>
  <c r="AK257" i="13"/>
  <c r="AX257" i="13"/>
  <c r="AK257" i="12"/>
  <c r="AX257" i="12"/>
  <c r="AX257" i="11"/>
  <c r="AK257" i="11"/>
  <c r="AQ46" i="13"/>
  <c r="AD46" i="13"/>
  <c r="AD46" i="12"/>
  <c r="AQ46" i="12"/>
  <c r="AQ46" i="11"/>
  <c r="AD46" i="11"/>
  <c r="AQ94" i="13"/>
  <c r="AD94" i="13"/>
  <c r="AD94" i="12"/>
  <c r="AQ94" i="12"/>
  <c r="AQ94" i="11"/>
  <c r="AD94" i="11"/>
  <c r="AQ142" i="13"/>
  <c r="AD142" i="13"/>
  <c r="AD142" i="12"/>
  <c r="AQ142" i="12"/>
  <c r="AQ142" i="11"/>
  <c r="AD142" i="11"/>
  <c r="AQ190" i="13"/>
  <c r="AD190" i="13"/>
  <c r="AD190" i="12"/>
  <c r="AQ190" i="12"/>
  <c r="AQ190" i="11"/>
  <c r="AD190" i="11"/>
  <c r="AQ238" i="13"/>
  <c r="AD238" i="13"/>
  <c r="AD238" i="12"/>
  <c r="AQ238" i="12"/>
  <c r="AQ238" i="11"/>
  <c r="AD238" i="11"/>
  <c r="AD286" i="13"/>
  <c r="AQ286" i="13"/>
  <c r="AD286" i="12"/>
  <c r="AQ286" i="12"/>
  <c r="AQ286" i="11"/>
  <c r="AD286" i="11"/>
  <c r="AR66" i="13"/>
  <c r="AE66" i="13"/>
  <c r="AE66" i="12"/>
  <c r="AR66" i="12"/>
  <c r="AR66" i="11"/>
  <c r="AE66" i="11"/>
  <c r="AR126" i="13"/>
  <c r="AE126" i="13"/>
  <c r="AR126" i="12"/>
  <c r="AE126" i="12"/>
  <c r="AR126" i="11"/>
  <c r="AE126" i="11"/>
  <c r="AR174" i="13"/>
  <c r="AE174" i="13"/>
  <c r="AR174" i="12"/>
  <c r="AE174" i="12"/>
  <c r="AR174" i="11"/>
  <c r="AE174" i="11"/>
  <c r="AE282" i="13"/>
  <c r="AR282" i="13"/>
  <c r="AE282" i="12"/>
  <c r="AR282" i="12"/>
  <c r="AR282" i="11"/>
  <c r="AE282" i="11"/>
  <c r="AS86" i="13"/>
  <c r="AF86" i="13"/>
  <c r="AS86" i="12"/>
  <c r="AF86" i="12"/>
  <c r="AS86" i="11"/>
  <c r="AF86" i="11"/>
  <c r="AG10" i="13"/>
  <c r="AT10" i="13"/>
  <c r="AT10" i="12"/>
  <c r="AG10" i="12"/>
  <c r="AT10" i="11"/>
  <c r="AG10" i="11"/>
  <c r="AT82" i="13"/>
  <c r="AG82" i="13"/>
  <c r="AT82" i="12"/>
  <c r="AG82" i="12"/>
  <c r="AT82" i="11"/>
  <c r="AG82" i="11"/>
  <c r="AT154" i="13"/>
  <c r="AG154" i="13"/>
  <c r="AT154" i="12"/>
  <c r="AG154" i="12"/>
  <c r="AT154" i="11"/>
  <c r="AG154" i="11"/>
  <c r="AT226" i="13"/>
  <c r="AG226" i="13"/>
  <c r="AG226" i="12"/>
  <c r="AT226" i="12"/>
  <c r="AT226" i="11"/>
  <c r="AG226" i="11"/>
  <c r="AG286" i="13"/>
  <c r="AT286" i="13"/>
  <c r="AG286" i="12"/>
  <c r="AT286" i="12"/>
  <c r="AT286" i="11"/>
  <c r="AG286" i="11"/>
  <c r="AU18" i="13"/>
  <c r="AH18" i="13"/>
  <c r="AU18" i="12"/>
  <c r="AH18" i="12"/>
  <c r="AU18" i="11"/>
  <c r="AH18" i="11"/>
  <c r="AU78" i="13"/>
  <c r="AH78" i="13"/>
  <c r="AU78" i="12"/>
  <c r="AH78" i="12"/>
  <c r="AU78" i="11"/>
  <c r="AH78" i="11"/>
  <c r="AV242" i="13"/>
  <c r="AI242" i="13"/>
  <c r="AV242" i="12"/>
  <c r="AI242" i="12"/>
  <c r="AV242" i="11"/>
  <c r="AI242" i="11"/>
  <c r="AJ46" i="13"/>
  <c r="AW46" i="13"/>
  <c r="AW46" i="12"/>
  <c r="AJ46" i="12"/>
  <c r="AW46" i="11"/>
  <c r="AJ46" i="11"/>
  <c r="AW178" i="13"/>
  <c r="AJ178" i="13"/>
  <c r="AJ178" i="12"/>
  <c r="AW178" i="12"/>
  <c r="AW178" i="11"/>
  <c r="AJ178" i="11"/>
  <c r="AW250" i="13"/>
  <c r="AJ250" i="13"/>
  <c r="AW250" i="12"/>
  <c r="AJ250" i="12"/>
  <c r="AW250" i="11"/>
  <c r="AJ250" i="11"/>
  <c r="AW322" i="13"/>
  <c r="AJ322" i="13"/>
  <c r="AJ322" i="12"/>
  <c r="AW322" i="12"/>
  <c r="AW322" i="11"/>
  <c r="AJ322" i="11"/>
  <c r="AK66" i="13"/>
  <c r="AX66" i="13"/>
  <c r="AX66" i="12"/>
  <c r="AX66" i="11"/>
  <c r="AK66" i="12"/>
  <c r="AK66" i="11"/>
  <c r="AX138" i="13"/>
  <c r="AK138" i="13"/>
  <c r="AK138" i="12"/>
  <c r="AX138" i="12"/>
  <c r="AX138" i="11"/>
  <c r="AK138" i="11"/>
  <c r="AY290" i="13"/>
  <c r="AL290" i="13"/>
  <c r="AY290" i="12"/>
  <c r="AL290" i="12"/>
  <c r="AY290" i="11"/>
  <c r="AL290" i="11"/>
  <c r="AM34" i="13"/>
  <c r="AZ34" i="13"/>
  <c r="AZ34" i="12"/>
  <c r="AM34" i="12"/>
  <c r="AZ34" i="11"/>
  <c r="AM34" i="11"/>
  <c r="AM106" i="13"/>
  <c r="AZ106" i="13"/>
  <c r="AM106" i="12"/>
  <c r="AZ106" i="12"/>
  <c r="AZ106" i="11"/>
  <c r="AM106" i="11"/>
  <c r="AZ178" i="13"/>
  <c r="AM178" i="13"/>
  <c r="AZ178" i="12"/>
  <c r="AM178" i="12"/>
  <c r="AZ178" i="11"/>
  <c r="AM178" i="11"/>
  <c r="AZ250" i="13"/>
  <c r="AM250" i="13"/>
  <c r="AZ250" i="12"/>
  <c r="AM250" i="12"/>
  <c r="AZ250" i="11"/>
  <c r="AM250" i="11"/>
  <c r="AZ322" i="13"/>
  <c r="AM322" i="13"/>
  <c r="AZ322" i="12"/>
  <c r="AM322" i="12"/>
  <c r="AZ322" i="11"/>
  <c r="AM322" i="11"/>
  <c r="AN66" i="13"/>
  <c r="BA66" i="13"/>
  <c r="BA66" i="12"/>
  <c r="AN66" i="12"/>
  <c r="BA66" i="11"/>
  <c r="AN66" i="11"/>
  <c r="AN138" i="13"/>
  <c r="BA138" i="13"/>
  <c r="BA138" i="12"/>
  <c r="AN138" i="12"/>
  <c r="BA138" i="11"/>
  <c r="AN138" i="11"/>
  <c r="AN210" i="13"/>
  <c r="BA210" i="13"/>
  <c r="BA210" i="12"/>
  <c r="AN210" i="12"/>
  <c r="BA210" i="11"/>
  <c r="AN210" i="11"/>
  <c r="H317" i="13"/>
  <c r="U317" i="13"/>
  <c r="H317" i="12"/>
  <c r="U317" i="12"/>
  <c r="U317" i="11"/>
  <c r="H317" i="11"/>
  <c r="AQ47" i="13"/>
  <c r="AD47" i="13"/>
  <c r="AD47" i="12"/>
  <c r="AQ47" i="12"/>
  <c r="AQ47" i="11"/>
  <c r="AD47" i="11"/>
  <c r="AQ95" i="13"/>
  <c r="AD95" i="13"/>
  <c r="AD95" i="12"/>
  <c r="AQ95" i="12"/>
  <c r="AQ95" i="11"/>
  <c r="AD95" i="11"/>
  <c r="AD143" i="13"/>
  <c r="AQ143" i="13"/>
  <c r="AD143" i="12"/>
  <c r="AQ143" i="12"/>
  <c r="AQ143" i="11"/>
  <c r="AD143" i="11"/>
  <c r="AD191" i="13"/>
  <c r="AQ191" i="13"/>
  <c r="AQ191" i="12"/>
  <c r="AD191" i="12"/>
  <c r="AQ191" i="11"/>
  <c r="AD191" i="11"/>
  <c r="AQ239" i="13"/>
  <c r="AD239" i="13"/>
  <c r="AQ239" i="12"/>
  <c r="AD239" i="12"/>
  <c r="AQ239" i="11"/>
  <c r="AD239" i="11"/>
  <c r="AD287" i="13"/>
  <c r="AQ287" i="13"/>
  <c r="AQ287" i="12"/>
  <c r="AD287" i="12"/>
  <c r="AQ287" i="11"/>
  <c r="AD287" i="11"/>
  <c r="AR7" i="13"/>
  <c r="AE7" i="13"/>
  <c r="AR7" i="12"/>
  <c r="AE7" i="12"/>
  <c r="AR7" i="11"/>
  <c r="AE7" i="11"/>
  <c r="AR55" i="13"/>
  <c r="AE55" i="13"/>
  <c r="AR55" i="12"/>
  <c r="AE55" i="12"/>
  <c r="AR55" i="11"/>
  <c r="AE55" i="11"/>
  <c r="AR103" i="13"/>
  <c r="AE103" i="13"/>
  <c r="AE103" i="12"/>
  <c r="AR103" i="12"/>
  <c r="AR103" i="11"/>
  <c r="AE103" i="11"/>
  <c r="AS315" i="13"/>
  <c r="AF315" i="13"/>
  <c r="AF315" i="12"/>
  <c r="AS315" i="12"/>
  <c r="AS315" i="11"/>
  <c r="AF315" i="11"/>
  <c r="AG191" i="13"/>
  <c r="AT191" i="13"/>
  <c r="AG191" i="12"/>
  <c r="AT191" i="12"/>
  <c r="AT191" i="11"/>
  <c r="AG191" i="11"/>
  <c r="AU55" i="13"/>
  <c r="AH55" i="13"/>
  <c r="AH55" i="12"/>
  <c r="AU55" i="12"/>
  <c r="AU55" i="11"/>
  <c r="AH55" i="11"/>
  <c r="AU115" i="13"/>
  <c r="AH115" i="13"/>
  <c r="AH115" i="12"/>
  <c r="AU115" i="12"/>
  <c r="AU115" i="11"/>
  <c r="AH115" i="11"/>
  <c r="AU247" i="13"/>
  <c r="AH247" i="13"/>
  <c r="AU247" i="12"/>
  <c r="AH247" i="12"/>
  <c r="AU247" i="11"/>
  <c r="AH247" i="11"/>
  <c r="AU319" i="13"/>
  <c r="AH319" i="13"/>
  <c r="AH319" i="12"/>
  <c r="AU319" i="12"/>
  <c r="AU319" i="11"/>
  <c r="AH319" i="11"/>
  <c r="AI327" i="13"/>
  <c r="AV327" i="13"/>
  <c r="AI327" i="12"/>
  <c r="AV327" i="12"/>
  <c r="AV327" i="11"/>
  <c r="AI327" i="11"/>
  <c r="AJ71" i="13"/>
  <c r="AW71" i="13"/>
  <c r="AJ71" i="12"/>
  <c r="AW71" i="12"/>
  <c r="AW71" i="11"/>
  <c r="AJ71" i="11"/>
  <c r="AW203" i="13"/>
  <c r="AJ203" i="13"/>
  <c r="AJ203" i="12"/>
  <c r="AW203" i="12"/>
  <c r="AW203" i="11"/>
  <c r="AJ203" i="11"/>
  <c r="AJ275" i="13"/>
  <c r="AW275" i="13"/>
  <c r="AJ275" i="12"/>
  <c r="AW275" i="12"/>
  <c r="AW275" i="11"/>
  <c r="AJ275" i="11"/>
  <c r="AX19" i="13"/>
  <c r="AK19" i="13"/>
  <c r="AK19" i="12"/>
  <c r="AX19" i="12"/>
  <c r="AX19" i="11"/>
  <c r="AK19" i="11"/>
  <c r="AX91" i="13"/>
  <c r="AK91" i="13"/>
  <c r="AK91" i="12"/>
  <c r="AX91" i="12"/>
  <c r="AX91" i="11"/>
  <c r="AK91" i="11"/>
  <c r="AX163" i="13"/>
  <c r="AK163" i="13"/>
  <c r="AX163" i="12"/>
  <c r="AK163" i="12"/>
  <c r="AX163" i="11"/>
  <c r="AK163" i="11"/>
  <c r="AX295" i="13"/>
  <c r="AK295" i="13"/>
  <c r="AX295" i="12"/>
  <c r="AK295" i="12"/>
  <c r="AX295" i="11"/>
  <c r="AK295" i="11"/>
  <c r="AY39" i="13"/>
  <c r="AL39" i="13"/>
  <c r="AY39" i="12"/>
  <c r="AL39" i="12"/>
  <c r="AY39" i="11"/>
  <c r="AL39" i="11"/>
  <c r="AY111" i="13"/>
  <c r="AL111" i="13"/>
  <c r="AL111" i="12"/>
  <c r="AY111" i="12"/>
  <c r="AY111" i="11"/>
  <c r="AL111" i="11"/>
  <c r="AY183" i="13"/>
  <c r="AL183" i="13"/>
  <c r="AY183" i="12"/>
  <c r="AL183" i="12"/>
  <c r="AY183" i="11"/>
  <c r="AL183" i="11"/>
  <c r="AY255" i="13"/>
  <c r="AL255" i="13"/>
  <c r="AY255" i="12"/>
  <c r="AL255" i="12"/>
  <c r="AY255" i="11"/>
  <c r="AL255" i="11"/>
  <c r="AL327" i="13"/>
  <c r="AY327" i="13"/>
  <c r="AY327" i="12"/>
  <c r="AL327" i="12"/>
  <c r="AY327" i="11"/>
  <c r="AL327" i="11"/>
  <c r="AZ71" i="13"/>
  <c r="AM71" i="13"/>
  <c r="AZ71" i="12"/>
  <c r="AM71" i="12"/>
  <c r="AZ71" i="11"/>
  <c r="AM71" i="11"/>
  <c r="AZ143" i="13"/>
  <c r="AM143" i="13"/>
  <c r="AM143" i="12"/>
  <c r="AZ143" i="12"/>
  <c r="AZ143" i="11"/>
  <c r="AM143" i="11"/>
  <c r="AZ215" i="13"/>
  <c r="AM215" i="13"/>
  <c r="AZ215" i="12"/>
  <c r="AM215" i="12"/>
  <c r="AZ215" i="11"/>
  <c r="AM215" i="11"/>
  <c r="BB255" i="13"/>
  <c r="AO255" i="13"/>
  <c r="BB255" i="12"/>
  <c r="AO255" i="12"/>
  <c r="BB255" i="11"/>
  <c r="AO255" i="11"/>
  <c r="AC320" i="13"/>
  <c r="P320" i="13"/>
  <c r="P320" i="12"/>
  <c r="AC320" i="12"/>
  <c r="AC320" i="11"/>
  <c r="P320" i="11"/>
  <c r="AQ24" i="13"/>
  <c r="AD24" i="13"/>
  <c r="AQ24" i="11"/>
  <c r="AQ24" i="12"/>
  <c r="AD24" i="12"/>
  <c r="AD24" i="11"/>
  <c r="AD72" i="13"/>
  <c r="AQ72" i="13"/>
  <c r="AD72" i="12"/>
  <c r="AQ72" i="12"/>
  <c r="AQ72" i="11"/>
  <c r="AD72" i="11"/>
  <c r="AQ120" i="13"/>
  <c r="AD120" i="13"/>
  <c r="AQ120" i="12"/>
  <c r="AD120" i="12"/>
  <c r="AQ120" i="11"/>
  <c r="AD120" i="11"/>
  <c r="AD168" i="13"/>
  <c r="AQ168" i="13"/>
  <c r="AQ168" i="12"/>
  <c r="AD168" i="12"/>
  <c r="AQ168" i="11"/>
  <c r="AD168" i="11"/>
  <c r="AQ216" i="13"/>
  <c r="AD216" i="13"/>
  <c r="AQ216" i="12"/>
  <c r="AD216" i="12"/>
  <c r="AQ216" i="11"/>
  <c r="AD216" i="11"/>
  <c r="AQ264" i="13"/>
  <c r="AD264" i="13"/>
  <c r="AD264" i="12"/>
  <c r="AQ264" i="12"/>
  <c r="AQ264" i="11"/>
  <c r="AD264" i="11"/>
  <c r="AQ312" i="13"/>
  <c r="AD312" i="13"/>
  <c r="AQ312" i="12"/>
  <c r="AD312" i="12"/>
  <c r="AQ312" i="11"/>
  <c r="AD312" i="11"/>
  <c r="AE92" i="13"/>
  <c r="AR92" i="13"/>
  <c r="AE92" i="12"/>
  <c r="AR92" i="12"/>
  <c r="AE92" i="11"/>
  <c r="AR92" i="11"/>
  <c r="AR152" i="13"/>
  <c r="AE152" i="13"/>
  <c r="AE152" i="12"/>
  <c r="AR152" i="12"/>
  <c r="AE152" i="11"/>
  <c r="AR152" i="11"/>
  <c r="AR260" i="13"/>
  <c r="AE260" i="13"/>
  <c r="AR260" i="12"/>
  <c r="AE260" i="12"/>
  <c r="AR260" i="11"/>
  <c r="AE260" i="11"/>
  <c r="AR320" i="13"/>
  <c r="AE320" i="13"/>
  <c r="AR320" i="12"/>
  <c r="AE320" i="12"/>
  <c r="AR320" i="11"/>
  <c r="AE320" i="11"/>
  <c r="AS172" i="13"/>
  <c r="AF172" i="13"/>
  <c r="AS172" i="12"/>
  <c r="AF172" i="12"/>
  <c r="AS172" i="11"/>
  <c r="AF172" i="11"/>
  <c r="AT24" i="13"/>
  <c r="AG24" i="13"/>
  <c r="AT24" i="12"/>
  <c r="AG24" i="12"/>
  <c r="AT24" i="11"/>
  <c r="AG24" i="11"/>
  <c r="AT144" i="13"/>
  <c r="AG144" i="13"/>
  <c r="AG144" i="12"/>
  <c r="AT144" i="12"/>
  <c r="AT144" i="11"/>
  <c r="AG144" i="11"/>
  <c r="AT216" i="13"/>
  <c r="AG216" i="13"/>
  <c r="AT216" i="12"/>
  <c r="AG216" i="12"/>
  <c r="AT216" i="11"/>
  <c r="AG216" i="11"/>
  <c r="AT288" i="13"/>
  <c r="AG288" i="13"/>
  <c r="AT288" i="12"/>
  <c r="AG288" i="12"/>
  <c r="AT288" i="11"/>
  <c r="AG288" i="11"/>
  <c r="AU20" i="13"/>
  <c r="AH20" i="13"/>
  <c r="AU20" i="11"/>
  <c r="AU20" i="12"/>
  <c r="AH20" i="12"/>
  <c r="AH20" i="11"/>
  <c r="AH152" i="13"/>
  <c r="AU152" i="13"/>
  <c r="AH152" i="12"/>
  <c r="AU152" i="12"/>
  <c r="AU152" i="11"/>
  <c r="AH152" i="11"/>
  <c r="AV16" i="13"/>
  <c r="AI16" i="13"/>
  <c r="AV16" i="12"/>
  <c r="AI16" i="11"/>
  <c r="AI16" i="12"/>
  <c r="AV16" i="11"/>
  <c r="AV148" i="13"/>
  <c r="AI148" i="13"/>
  <c r="AI148" i="12"/>
  <c r="AV148" i="12"/>
  <c r="AI148" i="11"/>
  <c r="AV148" i="11"/>
  <c r="AK188" i="13"/>
  <c r="AX188" i="13"/>
  <c r="AX188" i="12"/>
  <c r="AK188" i="12"/>
  <c r="AX188" i="11"/>
  <c r="AK188" i="11"/>
  <c r="AX260" i="13"/>
  <c r="AK260" i="13"/>
  <c r="AX260" i="12"/>
  <c r="AK260" i="12"/>
  <c r="AX260" i="11"/>
  <c r="AK260" i="11"/>
  <c r="AY208" i="13"/>
  <c r="AL208" i="13"/>
  <c r="AY208" i="12"/>
  <c r="AL208" i="12"/>
  <c r="AY208" i="11"/>
  <c r="AL208" i="11"/>
  <c r="AZ300" i="13"/>
  <c r="AM300" i="13"/>
  <c r="AZ300" i="12"/>
  <c r="AM300" i="12"/>
  <c r="AZ300" i="11"/>
  <c r="AM300" i="11"/>
  <c r="BA44" i="13"/>
  <c r="AN44" i="13"/>
  <c r="AN44" i="12"/>
  <c r="BA44" i="12"/>
  <c r="BA44" i="11"/>
  <c r="AN44" i="11"/>
  <c r="BC96" i="13"/>
  <c r="AP96" i="13"/>
  <c r="AP96" i="12"/>
  <c r="BC96" i="12"/>
  <c r="BC96" i="11"/>
  <c r="AP96" i="11"/>
  <c r="AP168" i="13"/>
  <c r="BC168" i="13"/>
  <c r="BC168" i="12"/>
  <c r="AP168" i="12"/>
  <c r="BC168" i="11"/>
  <c r="AP168" i="11"/>
  <c r="BC240" i="13"/>
  <c r="AP240" i="13"/>
  <c r="AP240" i="12"/>
  <c r="BC240" i="12"/>
  <c r="BC240" i="11"/>
  <c r="AP240" i="11"/>
  <c r="BC312" i="13"/>
  <c r="AP312" i="13"/>
  <c r="AP312" i="12"/>
  <c r="BC312" i="12"/>
  <c r="BC312" i="11"/>
  <c r="AP312" i="11"/>
  <c r="AE129" i="13"/>
  <c r="AR129" i="13"/>
  <c r="AR129" i="12"/>
  <c r="AE129" i="12"/>
  <c r="AR129" i="11"/>
  <c r="AE129" i="11"/>
  <c r="AE189" i="13"/>
  <c r="AR189" i="13"/>
  <c r="AE189" i="12"/>
  <c r="AR189" i="12"/>
  <c r="AR189" i="11"/>
  <c r="AE189" i="11"/>
  <c r="AS41" i="13"/>
  <c r="AF41" i="13"/>
  <c r="AS41" i="12"/>
  <c r="AF41" i="12"/>
  <c r="AS41" i="11"/>
  <c r="AF41" i="11"/>
  <c r="AS101" i="13"/>
  <c r="AF101" i="13"/>
  <c r="AS101" i="12"/>
  <c r="AF101" i="12"/>
  <c r="AS101" i="11"/>
  <c r="AF101" i="11"/>
  <c r="AS233" i="13"/>
  <c r="AF233" i="13"/>
  <c r="AS233" i="12"/>
  <c r="AF233" i="12"/>
  <c r="AS233" i="11"/>
  <c r="AF233" i="11"/>
  <c r="AF281" i="13"/>
  <c r="AS281" i="13"/>
  <c r="AF281" i="12"/>
  <c r="AS281" i="12"/>
  <c r="AS281" i="11"/>
  <c r="AF281" i="11"/>
  <c r="AT85" i="13"/>
  <c r="AG85" i="13"/>
  <c r="AT85" i="12"/>
  <c r="AG85" i="12"/>
  <c r="AT85" i="11"/>
  <c r="AG85" i="11"/>
  <c r="AT157" i="13"/>
  <c r="AG157" i="13"/>
  <c r="AG157" i="12"/>
  <c r="AT157" i="12"/>
  <c r="AT157" i="11"/>
  <c r="AG157" i="11"/>
  <c r="AU21" i="13"/>
  <c r="AH21" i="13"/>
  <c r="AU21" i="12"/>
  <c r="AH21" i="12"/>
  <c r="AU21" i="11"/>
  <c r="AH21" i="11"/>
  <c r="AV221" i="13"/>
  <c r="AI221" i="13"/>
  <c r="AI221" i="12"/>
  <c r="AV221" i="12"/>
  <c r="AV221" i="11"/>
  <c r="AI221" i="11"/>
  <c r="AV281" i="13"/>
  <c r="AI281" i="13"/>
  <c r="AI281" i="12"/>
  <c r="AV281" i="12"/>
  <c r="AV281" i="11"/>
  <c r="AI281" i="11"/>
  <c r="AJ25" i="13"/>
  <c r="AW25" i="13"/>
  <c r="AW25" i="12"/>
  <c r="AJ25" i="12"/>
  <c r="AW25" i="11"/>
  <c r="AJ25" i="11"/>
  <c r="AW97" i="13"/>
  <c r="AJ97" i="13"/>
  <c r="AW97" i="12"/>
  <c r="AJ97" i="12"/>
  <c r="AW97" i="11"/>
  <c r="AJ97" i="11"/>
  <c r="AX45" i="13"/>
  <c r="AK45" i="13"/>
  <c r="AK45" i="12"/>
  <c r="AX45" i="12"/>
  <c r="AX45" i="11"/>
  <c r="AK45" i="11"/>
  <c r="AX117" i="13"/>
  <c r="AK117" i="13"/>
  <c r="AK117" i="12"/>
  <c r="AX117" i="12"/>
  <c r="AX117" i="11"/>
  <c r="AK117" i="11"/>
  <c r="AY125" i="13"/>
  <c r="AL125" i="13"/>
  <c r="AY125" i="12"/>
  <c r="AL125" i="12"/>
  <c r="AY125" i="11"/>
  <c r="AL125" i="11"/>
  <c r="AY197" i="13"/>
  <c r="AL197" i="13"/>
  <c r="AY197" i="12"/>
  <c r="AL197" i="12"/>
  <c r="AY197" i="11"/>
  <c r="AL197" i="11"/>
  <c r="AY269" i="13"/>
  <c r="AL269" i="13"/>
  <c r="AL269" i="12"/>
  <c r="AY269" i="12"/>
  <c r="AY269" i="11"/>
  <c r="AL269" i="11"/>
  <c r="AZ13" i="13"/>
  <c r="AM13" i="13"/>
  <c r="AZ13" i="12"/>
  <c r="AM13" i="12"/>
  <c r="AZ13" i="11"/>
  <c r="AM13" i="11"/>
  <c r="AZ85" i="13"/>
  <c r="AM85" i="13"/>
  <c r="AZ85" i="12"/>
  <c r="AM85" i="12"/>
  <c r="AZ85" i="11"/>
  <c r="AM85" i="11"/>
  <c r="AZ157" i="13"/>
  <c r="AM157" i="13"/>
  <c r="AZ157" i="12"/>
  <c r="AM157" i="12"/>
  <c r="AZ157" i="11"/>
  <c r="AM157" i="11"/>
  <c r="AM229" i="13"/>
  <c r="AZ229" i="13"/>
  <c r="AM229" i="12"/>
  <c r="AZ229" i="12"/>
  <c r="AZ229" i="11"/>
  <c r="AM229" i="11"/>
  <c r="AM301" i="13"/>
  <c r="AZ301" i="13"/>
  <c r="AM301" i="12"/>
  <c r="AZ301" i="12"/>
  <c r="AZ301" i="11"/>
  <c r="AM301" i="11"/>
  <c r="BA45" i="13"/>
  <c r="AN45" i="13"/>
  <c r="AN45" i="12"/>
  <c r="BA45" i="12"/>
  <c r="BA45" i="11"/>
  <c r="AN45" i="11"/>
  <c r="AN105" i="13"/>
  <c r="BA105" i="13"/>
  <c r="BA105" i="12"/>
  <c r="AN105" i="12"/>
  <c r="BA105" i="11"/>
  <c r="AN105" i="11"/>
  <c r="BA177" i="13"/>
  <c r="AN177" i="13"/>
  <c r="AN177" i="12"/>
  <c r="BA177" i="12"/>
  <c r="BA177" i="11"/>
  <c r="AN177" i="11"/>
  <c r="BB269" i="13"/>
  <c r="AO269" i="13"/>
  <c r="AO269" i="12"/>
  <c r="BB269" i="12"/>
  <c r="BB269" i="11"/>
  <c r="AO269" i="11"/>
  <c r="BC13" i="13"/>
  <c r="AP13" i="13"/>
  <c r="BC13" i="12"/>
  <c r="AP13" i="12"/>
  <c r="BC13" i="11"/>
  <c r="AP13" i="11"/>
  <c r="BC85" i="13"/>
  <c r="AP85" i="13"/>
  <c r="BC85" i="12"/>
  <c r="AP85" i="12"/>
  <c r="BC85" i="11"/>
  <c r="AP85" i="11"/>
  <c r="BC157" i="13"/>
  <c r="AP157" i="13"/>
  <c r="AP157" i="12"/>
  <c r="BC157" i="12"/>
  <c r="BC157" i="11"/>
  <c r="AP157" i="11"/>
  <c r="AP229" i="13"/>
  <c r="BC229" i="13"/>
  <c r="BC229" i="12"/>
  <c r="AP229" i="12"/>
  <c r="BC229" i="11"/>
  <c r="AP229" i="11"/>
  <c r="BC301" i="13"/>
  <c r="AP301" i="13"/>
  <c r="BC301" i="12"/>
  <c r="AP301" i="12"/>
  <c r="BC301" i="11"/>
  <c r="AP301" i="11"/>
  <c r="AQ38" i="13"/>
  <c r="AD38" i="13"/>
  <c r="AQ38" i="12"/>
  <c r="AD38" i="12"/>
  <c r="AQ38" i="11"/>
  <c r="AD38" i="11"/>
  <c r="AQ86" i="13"/>
  <c r="AD86" i="13"/>
  <c r="AQ86" i="12"/>
  <c r="AD86" i="12"/>
  <c r="AQ86" i="11"/>
  <c r="AD86" i="11"/>
  <c r="AD134" i="13"/>
  <c r="AQ134" i="13"/>
  <c r="AD134" i="12"/>
  <c r="AQ134" i="12"/>
  <c r="AQ134" i="11"/>
  <c r="AD134" i="11"/>
  <c r="AQ182" i="13"/>
  <c r="AD182" i="13"/>
  <c r="AD182" i="12"/>
  <c r="AQ182" i="12"/>
  <c r="AQ182" i="11"/>
  <c r="AD182" i="11"/>
  <c r="AD230" i="13"/>
  <c r="AQ230" i="13"/>
  <c r="AD230" i="12"/>
  <c r="AQ230" i="12"/>
  <c r="AQ230" i="11"/>
  <c r="AD230" i="11"/>
  <c r="AQ278" i="13"/>
  <c r="AD278" i="13"/>
  <c r="AQ278" i="12"/>
  <c r="AD278" i="12"/>
  <c r="AQ278" i="11"/>
  <c r="AD278" i="11"/>
  <c r="AQ326" i="13"/>
  <c r="AD326" i="13"/>
  <c r="AQ326" i="12"/>
  <c r="AD326" i="12"/>
  <c r="AQ326" i="11"/>
  <c r="AD326" i="11"/>
  <c r="AR58" i="13"/>
  <c r="AE58" i="13"/>
  <c r="AE58" i="12"/>
  <c r="AR58" i="12"/>
  <c r="AR58" i="11"/>
  <c r="AE58" i="11"/>
  <c r="AE106" i="13"/>
  <c r="AR106" i="13"/>
  <c r="AE106" i="12"/>
  <c r="AR106" i="12"/>
  <c r="AR106" i="11"/>
  <c r="AE106" i="11"/>
  <c r="AE274" i="13"/>
  <c r="AR274" i="13"/>
  <c r="AE274" i="12"/>
  <c r="AR274" i="12"/>
  <c r="AR274" i="11"/>
  <c r="AE274" i="11"/>
  <c r="AS6" i="13"/>
  <c r="AF6" i="13"/>
  <c r="AF6" i="12"/>
  <c r="AS6" i="12"/>
  <c r="AS6" i="11"/>
  <c r="AF6" i="11"/>
  <c r="AS66" i="13"/>
  <c r="AF66" i="13"/>
  <c r="AF66" i="12"/>
  <c r="AS66" i="12"/>
  <c r="AS66" i="11"/>
  <c r="AF66" i="11"/>
  <c r="AS198" i="13"/>
  <c r="AF198" i="13"/>
  <c r="AF198" i="12"/>
  <c r="AS198" i="12"/>
  <c r="AS198" i="11"/>
  <c r="AF198" i="11"/>
  <c r="AS258" i="13"/>
  <c r="AF258" i="13"/>
  <c r="AS258" i="12"/>
  <c r="AF258" i="12"/>
  <c r="AS258" i="11"/>
  <c r="AF258" i="11"/>
  <c r="AS318" i="13"/>
  <c r="AF318" i="13"/>
  <c r="AF318" i="12"/>
  <c r="AS318" i="12"/>
  <c r="AS318" i="11"/>
  <c r="AF318" i="11"/>
  <c r="AT62" i="13"/>
  <c r="AG62" i="13"/>
  <c r="AG62" i="12"/>
  <c r="AT62" i="12"/>
  <c r="AT62" i="11"/>
  <c r="AG62" i="11"/>
  <c r="AU10" i="13"/>
  <c r="AH10" i="13"/>
  <c r="AU10" i="12"/>
  <c r="AH10" i="12"/>
  <c r="AU10" i="11"/>
  <c r="AH10" i="11"/>
  <c r="AU286" i="13"/>
  <c r="AH286" i="13"/>
  <c r="AU286" i="12"/>
  <c r="AH286" i="12"/>
  <c r="AU286" i="11"/>
  <c r="AH286" i="11"/>
  <c r="AI30" i="13"/>
  <c r="AV30" i="13"/>
  <c r="AV30" i="12"/>
  <c r="AI30" i="12"/>
  <c r="AV30" i="11"/>
  <c r="AI30" i="11"/>
  <c r="AV102" i="13"/>
  <c r="AI102" i="13"/>
  <c r="AI102" i="12"/>
  <c r="AV102" i="12"/>
  <c r="AV102" i="11"/>
  <c r="AI102" i="11"/>
  <c r="AJ38" i="13"/>
  <c r="AW38" i="13"/>
  <c r="AJ38" i="12"/>
  <c r="AW38" i="12"/>
  <c r="AW38" i="11"/>
  <c r="AJ38" i="11"/>
  <c r="AW110" i="13"/>
  <c r="AJ110" i="13"/>
  <c r="AJ110" i="12"/>
  <c r="AW110" i="12"/>
  <c r="AW110" i="11"/>
  <c r="AJ110" i="11"/>
  <c r="AJ170" i="13"/>
  <c r="AW170" i="13"/>
  <c r="AW170" i="12"/>
  <c r="AJ170" i="12"/>
  <c r="AW170" i="11"/>
  <c r="AJ170" i="11"/>
  <c r="AW242" i="13"/>
  <c r="AJ242" i="13"/>
  <c r="AJ242" i="12"/>
  <c r="AW242" i="12"/>
  <c r="AW242" i="11"/>
  <c r="AJ242" i="11"/>
  <c r="AW314" i="13"/>
  <c r="AJ314" i="13"/>
  <c r="AJ314" i="12"/>
  <c r="AW314" i="12"/>
  <c r="AW314" i="11"/>
  <c r="AJ314" i="11"/>
  <c r="AX58" i="13"/>
  <c r="AK58" i="13"/>
  <c r="AK58" i="12"/>
  <c r="AX58" i="12"/>
  <c r="AX58" i="11"/>
  <c r="AK58" i="11"/>
  <c r="AX130" i="13"/>
  <c r="AK130" i="13"/>
  <c r="AX130" i="12"/>
  <c r="AK130" i="12"/>
  <c r="AX130" i="11"/>
  <c r="AK130" i="11"/>
  <c r="AX202" i="13"/>
  <c r="AK202" i="13"/>
  <c r="AX202" i="12"/>
  <c r="AK202" i="12"/>
  <c r="AX202" i="11"/>
  <c r="AK202" i="11"/>
  <c r="AX274" i="13"/>
  <c r="AK274" i="13"/>
  <c r="AX274" i="12"/>
  <c r="AK274" i="12"/>
  <c r="AX274" i="11"/>
  <c r="AK274" i="11"/>
  <c r="AY18" i="13"/>
  <c r="AL18" i="13"/>
  <c r="AY18" i="12"/>
  <c r="AL18" i="12"/>
  <c r="AY18" i="11"/>
  <c r="AL18" i="11"/>
  <c r="AY222" i="13"/>
  <c r="AL222" i="13"/>
  <c r="AL222" i="12"/>
  <c r="AY222" i="12"/>
  <c r="AY222" i="11"/>
  <c r="AL222" i="11"/>
  <c r="BA130" i="13"/>
  <c r="AN130" i="13"/>
  <c r="BA130" i="12"/>
  <c r="AN130" i="12"/>
  <c r="BA130" i="11"/>
  <c r="AN130" i="11"/>
  <c r="BA202" i="13"/>
  <c r="AN202" i="13"/>
  <c r="AN202" i="12"/>
  <c r="BA202" i="12"/>
  <c r="BA202" i="11"/>
  <c r="AN202" i="11"/>
  <c r="AO6" i="13"/>
  <c r="BB6" i="13"/>
  <c r="BB6" i="12"/>
  <c r="AO6" i="12"/>
  <c r="BB6" i="11"/>
  <c r="AO6" i="11"/>
  <c r="BB78" i="13"/>
  <c r="AO78" i="13"/>
  <c r="BB78" i="12"/>
  <c r="AO78" i="12"/>
  <c r="BB78" i="11"/>
  <c r="AO78" i="11"/>
  <c r="BB150" i="13"/>
  <c r="AO150" i="13"/>
  <c r="AO150" i="12"/>
  <c r="BB150" i="12"/>
  <c r="BB150" i="11"/>
  <c r="AO150" i="11"/>
  <c r="BB222" i="13"/>
  <c r="AO222" i="13"/>
  <c r="BB222" i="12"/>
  <c r="AO222" i="12"/>
  <c r="BB222" i="11"/>
  <c r="AO222" i="11"/>
  <c r="BB294" i="13"/>
  <c r="AO294" i="13"/>
  <c r="BB294" i="12"/>
  <c r="AO294" i="12"/>
  <c r="BB294" i="11"/>
  <c r="AO294" i="11"/>
  <c r="BC38" i="13"/>
  <c r="AP38" i="13"/>
  <c r="BC38" i="12"/>
  <c r="AP38" i="12"/>
  <c r="BC38" i="11"/>
  <c r="AP38" i="11"/>
  <c r="BC110" i="13"/>
  <c r="AP110" i="13"/>
  <c r="AP110" i="12"/>
  <c r="BC110" i="12"/>
  <c r="BC110" i="11"/>
  <c r="AP110" i="11"/>
  <c r="BC182" i="13"/>
  <c r="AP182" i="13"/>
  <c r="AP182" i="12"/>
  <c r="BC182" i="12"/>
  <c r="BC182" i="11"/>
  <c r="AP182" i="11"/>
  <c r="BC254" i="13"/>
  <c r="AP254" i="13"/>
  <c r="BC254" i="12"/>
  <c r="AP254" i="12"/>
  <c r="BC254" i="11"/>
  <c r="AP254" i="11"/>
  <c r="AP326" i="13"/>
  <c r="BC326" i="13"/>
  <c r="BC326" i="12"/>
  <c r="AP326" i="12"/>
  <c r="BC326" i="11"/>
  <c r="AP326" i="11"/>
  <c r="AS151" i="13"/>
  <c r="AF151" i="13"/>
  <c r="AF151" i="12"/>
  <c r="AS151" i="12"/>
  <c r="AF151" i="11"/>
  <c r="AS151" i="11"/>
  <c r="AF211" i="13"/>
  <c r="AS211" i="13"/>
  <c r="AS211" i="12"/>
  <c r="AF211" i="12"/>
  <c r="AF211" i="11"/>
  <c r="AS211" i="11"/>
  <c r="AS331" i="13"/>
  <c r="AF331" i="13"/>
  <c r="AS331" i="12"/>
  <c r="AF331" i="12"/>
  <c r="AS331" i="11"/>
  <c r="AF331" i="11"/>
  <c r="AT207" i="13"/>
  <c r="AG207" i="13"/>
  <c r="AT207" i="12"/>
  <c r="AG207" i="12"/>
  <c r="AT207" i="11"/>
  <c r="AG207" i="11"/>
  <c r="AU227" i="13"/>
  <c r="AH227" i="13"/>
  <c r="AU227" i="12"/>
  <c r="AH227" i="12"/>
  <c r="AU227" i="11"/>
  <c r="AH227" i="11"/>
  <c r="AU299" i="13"/>
  <c r="AH299" i="13"/>
  <c r="AU299" i="12"/>
  <c r="AH299" i="12"/>
  <c r="AU299" i="11"/>
  <c r="AH299" i="11"/>
  <c r="AV43" i="13"/>
  <c r="AI43" i="13"/>
  <c r="AI43" i="12"/>
  <c r="AV43" i="12"/>
  <c r="AV43" i="11"/>
  <c r="AI43" i="11"/>
  <c r="AW123" i="13"/>
  <c r="AJ123" i="13"/>
  <c r="AW123" i="12"/>
  <c r="AJ123" i="12"/>
  <c r="AJ123" i="11"/>
  <c r="AW123" i="11"/>
  <c r="AX287" i="13"/>
  <c r="AK287" i="13"/>
  <c r="AX287" i="12"/>
  <c r="AK287" i="12"/>
  <c r="AX287" i="11"/>
  <c r="AK287" i="11"/>
  <c r="AL31" i="13"/>
  <c r="AY31" i="13"/>
  <c r="AY31" i="12"/>
  <c r="AY31" i="11"/>
  <c r="AL31" i="12"/>
  <c r="AL31" i="11"/>
  <c r="AL103" i="13"/>
  <c r="AY103" i="13"/>
  <c r="AL103" i="12"/>
  <c r="AY103" i="12"/>
  <c r="AY103" i="11"/>
  <c r="AL103" i="11"/>
  <c r="AY175" i="13"/>
  <c r="AL175" i="13"/>
  <c r="AY175" i="12"/>
  <c r="AL175" i="12"/>
  <c r="AY175" i="11"/>
  <c r="AL175" i="11"/>
  <c r="AL247" i="13"/>
  <c r="AY247" i="13"/>
  <c r="AY247" i="12"/>
  <c r="AL247" i="12"/>
  <c r="AY247" i="11"/>
  <c r="AL247" i="11"/>
  <c r="BA155" i="13"/>
  <c r="AN155" i="13"/>
  <c r="AN155" i="12"/>
  <c r="BA155" i="12"/>
  <c r="AN155" i="11"/>
  <c r="BA155" i="11"/>
  <c r="AN227" i="13"/>
  <c r="BA227" i="13"/>
  <c r="AN227" i="12"/>
  <c r="BA227" i="12"/>
  <c r="BA227" i="11"/>
  <c r="AN227" i="11"/>
  <c r="BA299" i="13"/>
  <c r="AN299" i="13"/>
  <c r="BA299" i="12"/>
  <c r="AN299" i="12"/>
  <c r="BA299" i="11"/>
  <c r="AN299" i="11"/>
  <c r="BB43" i="13"/>
  <c r="AO43" i="13"/>
  <c r="AO43" i="12"/>
  <c r="BB43" i="12"/>
  <c r="BB43" i="11"/>
  <c r="AO43" i="11"/>
  <c r="BB115" i="13"/>
  <c r="AO115" i="13"/>
  <c r="AO115" i="12"/>
  <c r="BB115" i="12"/>
  <c r="BB115" i="11"/>
  <c r="AO115" i="11"/>
  <c r="BB187" i="13"/>
  <c r="AO187" i="13"/>
  <c r="AO187" i="12"/>
  <c r="BB187" i="12"/>
  <c r="BB187" i="11"/>
  <c r="AO187" i="11"/>
  <c r="BB259" i="13"/>
  <c r="AO259" i="13"/>
  <c r="BB259" i="12"/>
  <c r="AO259" i="12"/>
  <c r="BB259" i="11"/>
  <c r="AO259" i="11"/>
  <c r="BB331" i="13"/>
  <c r="AO331" i="13"/>
  <c r="BB331" i="12"/>
  <c r="AO331" i="12"/>
  <c r="BB331" i="11"/>
  <c r="AO331" i="11"/>
  <c r="AP75" i="13"/>
  <c r="BC75" i="13"/>
  <c r="AP75" i="12"/>
  <c r="BC75" i="12"/>
  <c r="BC75" i="11"/>
  <c r="AP75" i="11"/>
  <c r="BC147" i="13"/>
  <c r="AP147" i="13"/>
  <c r="AP147" i="12"/>
  <c r="BC147" i="12"/>
  <c r="BC147" i="11"/>
  <c r="AP147" i="11"/>
  <c r="BC219" i="13"/>
  <c r="AP219" i="13"/>
  <c r="AP219" i="12"/>
  <c r="BC219" i="12"/>
  <c r="BC219" i="11"/>
  <c r="AP219" i="11"/>
  <c r="BC291" i="13"/>
  <c r="AP291" i="13"/>
  <c r="BC291" i="12"/>
  <c r="AP291" i="12"/>
  <c r="BC291" i="11"/>
  <c r="AP291" i="11"/>
  <c r="AQ16" i="13"/>
  <c r="AD16" i="13"/>
  <c r="AQ16" i="12"/>
  <c r="AD16" i="12"/>
  <c r="AQ16" i="11"/>
  <c r="AD16" i="11"/>
  <c r="AD64" i="13"/>
  <c r="AQ64" i="13"/>
  <c r="AQ64" i="12"/>
  <c r="AD64" i="12"/>
  <c r="AQ64" i="11"/>
  <c r="AD64" i="11"/>
  <c r="AD112" i="13"/>
  <c r="AQ112" i="13"/>
  <c r="AD112" i="12"/>
  <c r="AQ112" i="12"/>
  <c r="AQ112" i="11"/>
  <c r="AD112" i="11"/>
  <c r="AQ160" i="13"/>
  <c r="AD160" i="13"/>
  <c r="AD160" i="12"/>
  <c r="AQ160" i="12"/>
  <c r="AQ160" i="11"/>
  <c r="AD160" i="11"/>
  <c r="AD208" i="13"/>
  <c r="AQ208" i="13"/>
  <c r="AQ208" i="12"/>
  <c r="AD208" i="12"/>
  <c r="AQ208" i="11"/>
  <c r="AD208" i="11"/>
  <c r="AQ256" i="13"/>
  <c r="AD256" i="13"/>
  <c r="AQ256" i="12"/>
  <c r="AD256" i="12"/>
  <c r="AQ256" i="11"/>
  <c r="AD256" i="11"/>
  <c r="AQ304" i="13"/>
  <c r="AD304" i="13"/>
  <c r="AD304" i="12"/>
  <c r="AQ304" i="12"/>
  <c r="AQ304" i="11"/>
  <c r="AD304" i="11"/>
  <c r="AR132" i="13"/>
  <c r="AE132" i="13"/>
  <c r="AR132" i="12"/>
  <c r="AE132" i="12"/>
  <c r="AR132" i="11"/>
  <c r="AE132" i="11"/>
  <c r="AE192" i="13"/>
  <c r="AR192" i="13"/>
  <c r="AR192" i="12"/>
  <c r="AE192" i="12"/>
  <c r="AR192" i="11"/>
  <c r="AE192" i="11"/>
  <c r="AR252" i="13"/>
  <c r="AE252" i="13"/>
  <c r="AR252" i="12"/>
  <c r="AE252" i="12"/>
  <c r="AR252" i="11"/>
  <c r="AE252" i="11"/>
  <c r="AE312" i="13"/>
  <c r="AR312" i="13"/>
  <c r="AE312" i="12"/>
  <c r="AR312" i="12"/>
  <c r="AR312" i="11"/>
  <c r="AE312" i="11"/>
  <c r="AS44" i="13"/>
  <c r="AF44" i="13"/>
  <c r="AS44" i="12"/>
  <c r="AS44" i="11"/>
  <c r="AF44" i="12"/>
  <c r="AF44" i="11"/>
  <c r="AS104" i="13"/>
  <c r="AF104" i="13"/>
  <c r="AF104" i="12"/>
  <c r="AS104" i="12"/>
  <c r="AS104" i="11"/>
  <c r="AF104" i="11"/>
  <c r="AS164" i="13"/>
  <c r="AF164" i="13"/>
  <c r="AS164" i="12"/>
  <c r="AF164" i="12"/>
  <c r="AS164" i="11"/>
  <c r="AF164" i="11"/>
  <c r="AS224" i="13"/>
  <c r="AF224" i="13"/>
  <c r="AF224" i="12"/>
  <c r="AS224" i="12"/>
  <c r="AS224" i="11"/>
  <c r="AF224" i="11"/>
  <c r="AT16" i="13"/>
  <c r="AG16" i="13"/>
  <c r="AT16" i="12"/>
  <c r="AG16" i="12"/>
  <c r="AT16" i="11"/>
  <c r="AG16" i="11"/>
  <c r="AG136" i="13"/>
  <c r="AT136" i="13"/>
  <c r="AG136" i="12"/>
  <c r="AT136" i="12"/>
  <c r="AT136" i="11"/>
  <c r="AG136" i="11"/>
  <c r="AU84" i="13"/>
  <c r="AH84" i="13"/>
  <c r="AU84" i="12"/>
  <c r="AH84" i="12"/>
  <c r="AU84" i="11"/>
  <c r="AH84" i="11"/>
  <c r="AU156" i="13"/>
  <c r="AH156" i="13"/>
  <c r="AH156" i="12"/>
  <c r="AU156" i="12"/>
  <c r="AU156" i="11"/>
  <c r="AH156" i="11"/>
  <c r="AH228" i="13"/>
  <c r="AU228" i="13"/>
  <c r="AU228" i="12"/>
  <c r="AH228" i="12"/>
  <c r="AU228" i="11"/>
  <c r="AH228" i="11"/>
  <c r="AI32" i="13"/>
  <c r="AV32" i="13"/>
  <c r="AV32" i="12"/>
  <c r="AI32" i="12"/>
  <c r="AV32" i="11"/>
  <c r="AI32" i="11"/>
  <c r="AV224" i="13"/>
  <c r="AI224" i="13"/>
  <c r="AI224" i="12"/>
  <c r="AV224" i="12"/>
  <c r="AV224" i="11"/>
  <c r="AI224" i="11"/>
  <c r="AI284" i="13"/>
  <c r="AV284" i="13"/>
  <c r="AI284" i="12"/>
  <c r="AV284" i="12"/>
  <c r="AV284" i="11"/>
  <c r="AI284" i="11"/>
  <c r="AW28" i="13"/>
  <c r="AJ28" i="13"/>
  <c r="AW28" i="12"/>
  <c r="AJ28" i="12"/>
  <c r="AW28" i="11"/>
  <c r="AJ28" i="11"/>
  <c r="AK192" i="13"/>
  <c r="AX192" i="13"/>
  <c r="AX192" i="12"/>
  <c r="AK192" i="12"/>
  <c r="AX192" i="11"/>
  <c r="AK192" i="11"/>
  <c r="AX264" i="13"/>
  <c r="AK264" i="13"/>
  <c r="AK264" i="12"/>
  <c r="AX264" i="12"/>
  <c r="AX264" i="11"/>
  <c r="AK264" i="11"/>
  <c r="AY8" i="13"/>
  <c r="AL8" i="13"/>
  <c r="AY8" i="12"/>
  <c r="AL8" i="12"/>
  <c r="AY8" i="11"/>
  <c r="AL8" i="11"/>
  <c r="AY80" i="13"/>
  <c r="AL80" i="13"/>
  <c r="AY80" i="12"/>
  <c r="AL80" i="12"/>
  <c r="AY80" i="11"/>
  <c r="AL80" i="11"/>
  <c r="AL212" i="13"/>
  <c r="AY212" i="13"/>
  <c r="AY212" i="12"/>
  <c r="AL212" i="12"/>
  <c r="AY212" i="11"/>
  <c r="AL212" i="11"/>
  <c r="BC184" i="13"/>
  <c r="AP184" i="13"/>
  <c r="AP184" i="12"/>
  <c r="BC184" i="12"/>
  <c r="BC184" i="11"/>
  <c r="AP184" i="11"/>
  <c r="BC256" i="13"/>
  <c r="AP256" i="13"/>
  <c r="BC256" i="12"/>
  <c r="AP256" i="12"/>
  <c r="BC256" i="11"/>
  <c r="AP256" i="11"/>
  <c r="BC328" i="13"/>
  <c r="AP328" i="13"/>
  <c r="BC328" i="12"/>
  <c r="AP328" i="12"/>
  <c r="BC328" i="11"/>
  <c r="AP328" i="11"/>
  <c r="S328" i="13"/>
  <c r="F328" i="13"/>
  <c r="S328" i="12"/>
  <c r="F328" i="12"/>
  <c r="S328" i="11"/>
  <c r="F328" i="11"/>
  <c r="U320" i="13"/>
  <c r="H320" i="13"/>
  <c r="H320" i="12"/>
  <c r="U320" i="12"/>
  <c r="U320" i="11"/>
  <c r="H320" i="11"/>
  <c r="AS117" i="13"/>
  <c r="AF117" i="13"/>
  <c r="AF117" i="12"/>
  <c r="AS117" i="12"/>
  <c r="AS117" i="11"/>
  <c r="AF117" i="11"/>
  <c r="AS297" i="13"/>
  <c r="AF297" i="13"/>
  <c r="AS297" i="12"/>
  <c r="AF297" i="12"/>
  <c r="AS297" i="11"/>
  <c r="AF297" i="11"/>
  <c r="AT101" i="13"/>
  <c r="AG101" i="13"/>
  <c r="AG101" i="12"/>
  <c r="AT101" i="12"/>
  <c r="AT101" i="11"/>
  <c r="AG101" i="11"/>
  <c r="AT173" i="13"/>
  <c r="AG173" i="13"/>
  <c r="AT173" i="12"/>
  <c r="AG173" i="12"/>
  <c r="AT173" i="11"/>
  <c r="AG173" i="11"/>
  <c r="AT245" i="13"/>
  <c r="AG245" i="13"/>
  <c r="AG245" i="12"/>
  <c r="AT245" i="12"/>
  <c r="AT245" i="11"/>
  <c r="AG245" i="11"/>
  <c r="AU49" i="13"/>
  <c r="AH49" i="13"/>
  <c r="AH49" i="12"/>
  <c r="AU49" i="12"/>
  <c r="AU49" i="11"/>
  <c r="AH49" i="11"/>
  <c r="AU109" i="13"/>
  <c r="AH109" i="13"/>
  <c r="AH109" i="12"/>
  <c r="AU109" i="12"/>
  <c r="AU109" i="11"/>
  <c r="AH109" i="11"/>
  <c r="AU169" i="13"/>
  <c r="AH169" i="13"/>
  <c r="AU169" i="12"/>
  <c r="AH169" i="12"/>
  <c r="AU169" i="11"/>
  <c r="AH169" i="11"/>
  <c r="AH301" i="13"/>
  <c r="AU301" i="13"/>
  <c r="AU301" i="12"/>
  <c r="AH301" i="12"/>
  <c r="AU301" i="11"/>
  <c r="AH301" i="11"/>
  <c r="AV45" i="13"/>
  <c r="AI45" i="13"/>
  <c r="AV45" i="12"/>
  <c r="AV45" i="11"/>
  <c r="AI45" i="12"/>
  <c r="AI45" i="11"/>
  <c r="AV117" i="13"/>
  <c r="AI117" i="13"/>
  <c r="AI117" i="12"/>
  <c r="AV117" i="12"/>
  <c r="AV117" i="11"/>
  <c r="AI117" i="11"/>
  <c r="AV321" i="13"/>
  <c r="AI321" i="13"/>
  <c r="AI321" i="12"/>
  <c r="AV321" i="12"/>
  <c r="AV321" i="11"/>
  <c r="AI321" i="11"/>
  <c r="AW65" i="13"/>
  <c r="AJ65" i="13"/>
  <c r="AJ65" i="12"/>
  <c r="AW65" i="12"/>
  <c r="AW65" i="11"/>
  <c r="AJ65" i="11"/>
  <c r="AJ137" i="13"/>
  <c r="AW137" i="13"/>
  <c r="AJ137" i="12"/>
  <c r="AW137" i="12"/>
  <c r="AW137" i="11"/>
  <c r="AJ137" i="11"/>
  <c r="AW269" i="13"/>
  <c r="AJ269" i="13"/>
  <c r="AW269" i="12"/>
  <c r="AJ269" i="12"/>
  <c r="AW269" i="11"/>
  <c r="AJ269" i="11"/>
  <c r="AX73" i="13"/>
  <c r="AK73" i="13"/>
  <c r="AX73" i="12"/>
  <c r="AK73" i="12"/>
  <c r="AX73" i="11"/>
  <c r="AK73" i="11"/>
  <c r="AX145" i="13"/>
  <c r="AK145" i="13"/>
  <c r="AK145" i="12"/>
  <c r="AX145" i="12"/>
  <c r="AX145" i="11"/>
  <c r="AK145" i="11"/>
  <c r="AX217" i="13"/>
  <c r="AK217" i="13"/>
  <c r="AX217" i="12"/>
  <c r="AK217" i="12"/>
  <c r="AX217" i="11"/>
  <c r="AK217" i="11"/>
  <c r="AX289" i="13"/>
  <c r="AK289" i="13"/>
  <c r="AX289" i="12"/>
  <c r="AK289" i="12"/>
  <c r="AX289" i="11"/>
  <c r="AK289" i="11"/>
  <c r="AL33" i="13"/>
  <c r="AY33" i="13"/>
  <c r="AY33" i="12"/>
  <c r="AL33" i="12"/>
  <c r="AY33" i="11"/>
  <c r="AL33" i="11"/>
  <c r="AZ257" i="13"/>
  <c r="AM257" i="13"/>
  <c r="AZ257" i="12"/>
  <c r="AM257" i="12"/>
  <c r="AZ257" i="11"/>
  <c r="AM257" i="11"/>
  <c r="AZ329" i="13"/>
  <c r="AM329" i="13"/>
  <c r="AM329" i="12"/>
  <c r="AZ329" i="12"/>
  <c r="AZ329" i="11"/>
  <c r="AM329" i="11"/>
  <c r="BA73" i="13"/>
  <c r="AN73" i="13"/>
  <c r="AN73" i="12"/>
  <c r="BA73" i="11"/>
  <c r="BA73" i="12"/>
  <c r="AN73" i="11"/>
  <c r="BA145" i="13"/>
  <c r="AN145" i="13"/>
  <c r="AN145" i="12"/>
  <c r="BA145" i="12"/>
  <c r="BA145" i="11"/>
  <c r="AN145" i="11"/>
  <c r="BA277" i="13"/>
  <c r="AN277" i="13"/>
  <c r="BA277" i="12"/>
  <c r="AN277" i="12"/>
  <c r="BA277" i="11"/>
  <c r="AN277" i="11"/>
  <c r="BB21" i="13"/>
  <c r="AO21" i="13"/>
  <c r="BB21" i="12"/>
  <c r="AO21" i="12"/>
  <c r="BB21" i="11"/>
  <c r="AO21" i="11"/>
  <c r="BB93" i="13"/>
  <c r="AO93" i="13"/>
  <c r="AO93" i="12"/>
  <c r="BB93" i="12"/>
  <c r="BB93" i="11"/>
  <c r="AO93" i="11"/>
  <c r="V328" i="13"/>
  <c r="I328" i="13"/>
  <c r="V328" i="12"/>
  <c r="I328" i="12"/>
  <c r="V328" i="11"/>
  <c r="I328" i="11"/>
  <c r="Z324" i="13"/>
  <c r="M324" i="13"/>
  <c r="Z324" i="12"/>
  <c r="M324" i="12"/>
  <c r="Z324" i="11"/>
  <c r="M324" i="11"/>
  <c r="AB328" i="13"/>
  <c r="O328" i="13"/>
  <c r="AB328" i="12"/>
  <c r="O328" i="12"/>
  <c r="AB328" i="11"/>
  <c r="O328" i="11"/>
  <c r="AV178" i="13"/>
  <c r="AI178" i="13"/>
  <c r="AI178" i="12"/>
  <c r="AV178" i="12"/>
  <c r="AV178" i="11"/>
  <c r="AI178" i="11"/>
  <c r="AO142" i="13"/>
  <c r="BB142" i="13"/>
  <c r="AO142" i="12"/>
  <c r="BB142" i="12"/>
  <c r="BB142" i="11"/>
  <c r="AO142" i="11"/>
  <c r="BB274" i="13"/>
  <c r="AO274" i="13"/>
  <c r="AO274" i="12"/>
  <c r="BB274" i="12"/>
  <c r="BB274" i="11"/>
  <c r="AO274" i="11"/>
  <c r="BC54" i="13"/>
  <c r="AP54" i="13"/>
  <c r="AP54" i="12"/>
  <c r="BC54" i="12"/>
  <c r="BC54" i="11"/>
  <c r="AP54" i="11"/>
  <c r="AP186" i="13"/>
  <c r="BC186" i="13"/>
  <c r="AP186" i="12"/>
  <c r="BC186" i="12"/>
  <c r="BC186" i="11"/>
  <c r="AP186" i="11"/>
  <c r="S318" i="13"/>
  <c r="F318" i="13"/>
  <c r="F318" i="12"/>
  <c r="S318" i="12"/>
  <c r="S318" i="11"/>
  <c r="F318" i="11"/>
  <c r="AQ18" i="13"/>
  <c r="AD18" i="13"/>
  <c r="AQ18" i="12"/>
  <c r="AD18" i="12"/>
  <c r="AQ18" i="11"/>
  <c r="AD18" i="11"/>
  <c r="AQ66" i="13"/>
  <c r="AD66" i="13"/>
  <c r="AD66" i="12"/>
  <c r="AQ66" i="12"/>
  <c r="AQ66" i="11"/>
  <c r="AD66" i="11"/>
  <c r="AQ114" i="13"/>
  <c r="AD114" i="13"/>
  <c r="AD114" i="12"/>
  <c r="AQ114" i="12"/>
  <c r="AQ114" i="11"/>
  <c r="AD114" i="11"/>
  <c r="AQ162" i="13"/>
  <c r="AD162" i="13"/>
  <c r="AQ162" i="12"/>
  <c r="AD162" i="12"/>
  <c r="AQ162" i="11"/>
  <c r="AD162" i="11"/>
  <c r="AD210" i="13"/>
  <c r="AQ210" i="13"/>
  <c r="AD210" i="12"/>
  <c r="AQ210" i="12"/>
  <c r="AQ210" i="11"/>
  <c r="AD210" i="11"/>
  <c r="AD258" i="13"/>
  <c r="AQ258" i="13"/>
  <c r="AD258" i="12"/>
  <c r="AQ258" i="12"/>
  <c r="AQ258" i="11"/>
  <c r="AD258" i="11"/>
  <c r="AQ306" i="13"/>
  <c r="AD306" i="13"/>
  <c r="AD306" i="12"/>
  <c r="AQ306" i="12"/>
  <c r="AQ306" i="11"/>
  <c r="AD306" i="11"/>
  <c r="AR38" i="13"/>
  <c r="AE38" i="13"/>
  <c r="AR38" i="12"/>
  <c r="AE38" i="12"/>
  <c r="AR38" i="11"/>
  <c r="AE38" i="11"/>
  <c r="AR194" i="13"/>
  <c r="AE194" i="13"/>
  <c r="AE194" i="12"/>
  <c r="AR194" i="12"/>
  <c r="AR194" i="11"/>
  <c r="AE194" i="11"/>
  <c r="AR254" i="13"/>
  <c r="AE254" i="13"/>
  <c r="AR254" i="12"/>
  <c r="AE254" i="12"/>
  <c r="AR254" i="11"/>
  <c r="AE254" i="11"/>
  <c r="AS46" i="13"/>
  <c r="AF46" i="13"/>
  <c r="AF46" i="12"/>
  <c r="AS46" i="12"/>
  <c r="AS46" i="11"/>
  <c r="AF46" i="11"/>
  <c r="AF106" i="13"/>
  <c r="AS106" i="13"/>
  <c r="AS106" i="12"/>
  <c r="AF106" i="12"/>
  <c r="AS106" i="11"/>
  <c r="AF106" i="11"/>
  <c r="AS226" i="13"/>
  <c r="AF226" i="13"/>
  <c r="AF226" i="12"/>
  <c r="AS226" i="12"/>
  <c r="AS226" i="11"/>
  <c r="AF226" i="11"/>
  <c r="AG30" i="13"/>
  <c r="AT30" i="13"/>
  <c r="AT30" i="12"/>
  <c r="AG30" i="12"/>
  <c r="AG30" i="11"/>
  <c r="AT30" i="11"/>
  <c r="AG102" i="13"/>
  <c r="AT102" i="13"/>
  <c r="AG102" i="12"/>
  <c r="AT102" i="12"/>
  <c r="AG102" i="11"/>
  <c r="AT102" i="11"/>
  <c r="AT174" i="13"/>
  <c r="AG174" i="13"/>
  <c r="AG174" i="12"/>
  <c r="AT174" i="12"/>
  <c r="AG174" i="11"/>
  <c r="AT174" i="11"/>
  <c r="AT306" i="13"/>
  <c r="AG306" i="13"/>
  <c r="AT306" i="12"/>
  <c r="AG306" i="12"/>
  <c r="AT306" i="11"/>
  <c r="AG306" i="11"/>
  <c r="AH326" i="13"/>
  <c r="AU326" i="13"/>
  <c r="AU326" i="12"/>
  <c r="AH326" i="12"/>
  <c r="AU326" i="11"/>
  <c r="AH326" i="11"/>
  <c r="AI70" i="13"/>
  <c r="AV70" i="13"/>
  <c r="AI70" i="12"/>
  <c r="AV70" i="12"/>
  <c r="AV70" i="11"/>
  <c r="AI70" i="11"/>
  <c r="AI214" i="13"/>
  <c r="AV214" i="13"/>
  <c r="AV214" i="12"/>
  <c r="AI214" i="12"/>
  <c r="AV214" i="11"/>
  <c r="AI214" i="11"/>
  <c r="AV286" i="13"/>
  <c r="AI286" i="13"/>
  <c r="AV286" i="12"/>
  <c r="AI286" i="12"/>
  <c r="AV286" i="11"/>
  <c r="AI286" i="11"/>
  <c r="AJ30" i="13"/>
  <c r="AW30" i="13"/>
  <c r="AW30" i="12"/>
  <c r="AJ30" i="12"/>
  <c r="AW30" i="11"/>
  <c r="AJ30" i="11"/>
  <c r="AW102" i="13"/>
  <c r="AJ102" i="13"/>
  <c r="AJ102" i="12"/>
  <c r="AW102" i="12"/>
  <c r="AW102" i="11"/>
  <c r="AJ102" i="11"/>
  <c r="AW234" i="13"/>
  <c r="AJ234" i="13"/>
  <c r="AJ234" i="12"/>
  <c r="AW234" i="12"/>
  <c r="AW234" i="11"/>
  <c r="AJ234" i="11"/>
  <c r="AW306" i="13"/>
  <c r="AJ306" i="13"/>
  <c r="AJ306" i="12"/>
  <c r="AW306" i="12"/>
  <c r="AW306" i="11"/>
  <c r="AJ306" i="11"/>
  <c r="AX50" i="13"/>
  <c r="AK50" i="13"/>
  <c r="AK50" i="12"/>
  <c r="AX50" i="12"/>
  <c r="AK50" i="11"/>
  <c r="AX50" i="11"/>
  <c r="AX182" i="13"/>
  <c r="AK182" i="13"/>
  <c r="AK182" i="12"/>
  <c r="AX182" i="12"/>
  <c r="AK182" i="11"/>
  <c r="AX182" i="11"/>
  <c r="AY58" i="13"/>
  <c r="AL58" i="13"/>
  <c r="AL58" i="12"/>
  <c r="AY58" i="12"/>
  <c r="AY58" i="11"/>
  <c r="AL58" i="11"/>
  <c r="AM66" i="13"/>
  <c r="AZ66" i="13"/>
  <c r="AM66" i="12"/>
  <c r="AZ66" i="11"/>
  <c r="AZ66" i="12"/>
  <c r="AM66" i="11"/>
  <c r="AM138" i="13"/>
  <c r="AZ138" i="13"/>
  <c r="AM138" i="12"/>
  <c r="AZ138" i="12"/>
  <c r="AZ138" i="11"/>
  <c r="AM138" i="11"/>
  <c r="AM210" i="13"/>
  <c r="AZ210" i="13"/>
  <c r="AZ210" i="12"/>
  <c r="AM210" i="12"/>
  <c r="AZ210" i="11"/>
  <c r="AM210" i="11"/>
  <c r="AM282" i="13"/>
  <c r="AZ282" i="13"/>
  <c r="AZ282" i="12"/>
  <c r="AM282" i="12"/>
  <c r="AZ282" i="11"/>
  <c r="AM282" i="11"/>
  <c r="X321" i="13"/>
  <c r="K321" i="13"/>
  <c r="K321" i="12"/>
  <c r="X321" i="12"/>
  <c r="X321" i="11"/>
  <c r="K321" i="11"/>
  <c r="P328" i="13"/>
  <c r="AC328" i="13"/>
  <c r="AC328" i="12"/>
  <c r="P328" i="12"/>
  <c r="AC328" i="11"/>
  <c r="P328" i="11"/>
  <c r="AD31" i="13"/>
  <c r="AQ31" i="13"/>
  <c r="AQ31" i="12"/>
  <c r="AD31" i="12"/>
  <c r="AQ31" i="11"/>
  <c r="AD31" i="11"/>
  <c r="AQ271" i="13"/>
  <c r="AD271" i="13"/>
  <c r="AD271" i="12"/>
  <c r="AQ271" i="12"/>
  <c r="AQ271" i="11"/>
  <c r="AD271" i="11"/>
  <c r="AE39" i="13"/>
  <c r="AR39" i="13"/>
  <c r="AR39" i="12"/>
  <c r="AE39" i="12"/>
  <c r="AR39" i="11"/>
  <c r="AE39" i="11"/>
  <c r="AF35" i="13"/>
  <c r="AS35" i="13"/>
  <c r="AS35" i="12"/>
  <c r="AF35" i="12"/>
  <c r="AS35" i="11"/>
  <c r="AF35" i="11"/>
  <c r="AV95" i="13"/>
  <c r="AI95" i="13"/>
  <c r="AI95" i="12"/>
  <c r="AV95" i="12"/>
  <c r="AV95" i="11"/>
  <c r="AI95" i="11"/>
  <c r="AZ55" i="13"/>
  <c r="AM55" i="13"/>
  <c r="AM55" i="12"/>
  <c r="AZ55" i="12"/>
  <c r="AZ55" i="11"/>
  <c r="AM55" i="11"/>
  <c r="AN231" i="13"/>
  <c r="BA231" i="13"/>
  <c r="BA231" i="12"/>
  <c r="AN231" i="12"/>
  <c r="BA231" i="11"/>
  <c r="AN231" i="11"/>
  <c r="AU159" i="13"/>
  <c r="AH159" i="13"/>
  <c r="AH159" i="12"/>
  <c r="AU159" i="12"/>
  <c r="AU159" i="11"/>
  <c r="AH159" i="11"/>
  <c r="AI107" i="13"/>
  <c r="AV107" i="13"/>
  <c r="AV107" i="12"/>
  <c r="AI107" i="12"/>
  <c r="AV107" i="11"/>
  <c r="AI107" i="11"/>
  <c r="AV323" i="13"/>
  <c r="AI323" i="13"/>
  <c r="AV323" i="12"/>
  <c r="AI323" i="12"/>
  <c r="AV323" i="11"/>
  <c r="AI323" i="11"/>
  <c r="AX87" i="13"/>
  <c r="AK87" i="13"/>
  <c r="AX87" i="12"/>
  <c r="AK87" i="12"/>
  <c r="AX87" i="11"/>
  <c r="AK87" i="11"/>
  <c r="AK231" i="13"/>
  <c r="AX231" i="13"/>
  <c r="AK231" i="12"/>
  <c r="AX231" i="12"/>
  <c r="AX231" i="11"/>
  <c r="AK231" i="11"/>
  <c r="AY251" i="13"/>
  <c r="AL251" i="13"/>
  <c r="AY251" i="12"/>
  <c r="AL251" i="12"/>
  <c r="AY251" i="11"/>
  <c r="AL251" i="11"/>
  <c r="AZ67" i="13"/>
  <c r="AM67" i="13"/>
  <c r="AM67" i="12"/>
  <c r="AZ67" i="12"/>
  <c r="AZ67" i="11"/>
  <c r="AM67" i="11"/>
  <c r="BA27" i="13"/>
  <c r="AN27" i="13"/>
  <c r="BA27" i="12"/>
  <c r="AN27" i="12"/>
  <c r="BA27" i="11"/>
  <c r="AN27" i="11"/>
  <c r="AQ56" i="13"/>
  <c r="AD56" i="13"/>
  <c r="AQ56" i="12"/>
  <c r="AD56" i="12"/>
  <c r="AQ56" i="11"/>
  <c r="AD56" i="11"/>
  <c r="AQ200" i="13"/>
  <c r="AD200" i="13"/>
  <c r="AD200" i="12"/>
  <c r="AQ200" i="12"/>
  <c r="AQ200" i="11"/>
  <c r="AD200" i="11"/>
  <c r="AR28" i="13"/>
  <c r="AE28" i="13"/>
  <c r="AR28" i="12"/>
  <c r="AE28" i="12"/>
  <c r="AR28" i="11"/>
  <c r="AE28" i="11"/>
  <c r="AR256" i="13"/>
  <c r="AE256" i="13"/>
  <c r="AR256" i="12"/>
  <c r="AE256" i="12"/>
  <c r="AR256" i="11"/>
  <c r="AE256" i="11"/>
  <c r="BA112" i="13"/>
  <c r="AN112" i="13"/>
  <c r="AN112" i="12"/>
  <c r="BA112" i="12"/>
  <c r="BA112" i="11"/>
  <c r="AN112" i="11"/>
  <c r="M327" i="13"/>
  <c r="Z327" i="13"/>
  <c r="Z327" i="12"/>
  <c r="M327" i="12"/>
  <c r="Z327" i="11"/>
  <c r="M327" i="11"/>
  <c r="Q327" i="13"/>
  <c r="D327" i="13"/>
  <c r="Q327" i="12"/>
  <c r="D327" i="12"/>
  <c r="Q327" i="11"/>
  <c r="D327" i="11"/>
  <c r="O331" i="13"/>
  <c r="AB331" i="13"/>
  <c r="AB331" i="12"/>
  <c r="O331" i="12"/>
  <c r="AB331" i="11"/>
  <c r="O331" i="11"/>
  <c r="R324" i="13"/>
  <c r="E324" i="13"/>
  <c r="E324" i="12"/>
  <c r="R324" i="12"/>
  <c r="R324" i="11"/>
  <c r="E324" i="11"/>
  <c r="AA324" i="13"/>
  <c r="N324" i="13"/>
  <c r="N324" i="12"/>
  <c r="AA324" i="12"/>
  <c r="AA324" i="11"/>
  <c r="N324" i="11"/>
  <c r="M318" i="13"/>
  <c r="Z318" i="13"/>
  <c r="M318" i="12"/>
  <c r="Z318" i="12"/>
  <c r="Z318" i="11"/>
  <c r="M318" i="11"/>
  <c r="AD19" i="13"/>
  <c r="AQ19" i="13"/>
  <c r="AQ19" i="12"/>
  <c r="AD19" i="12"/>
  <c r="AQ19" i="11"/>
  <c r="AD19" i="11"/>
  <c r="AQ67" i="13"/>
  <c r="AD67" i="13"/>
  <c r="AD67" i="12"/>
  <c r="AQ67" i="12"/>
  <c r="AQ67" i="11"/>
  <c r="AD67" i="11"/>
  <c r="AQ115" i="13"/>
  <c r="AD115" i="13"/>
  <c r="AQ115" i="12"/>
  <c r="AD115" i="12"/>
  <c r="AQ115" i="11"/>
  <c r="AD115" i="11"/>
  <c r="AQ163" i="13"/>
  <c r="AD163" i="13"/>
  <c r="AQ163" i="12"/>
  <c r="AD163" i="12"/>
  <c r="AQ163" i="11"/>
  <c r="AD163" i="11"/>
  <c r="AQ211" i="13"/>
  <c r="AD211" i="13"/>
  <c r="AQ211" i="12"/>
  <c r="AD211" i="12"/>
  <c r="AQ211" i="11"/>
  <c r="AD211" i="11"/>
  <c r="AQ259" i="13"/>
  <c r="AD259" i="13"/>
  <c r="AQ259" i="12"/>
  <c r="AD259" i="12"/>
  <c r="AQ259" i="11"/>
  <c r="AD259" i="11"/>
  <c r="AQ307" i="13"/>
  <c r="AD307" i="13"/>
  <c r="AD307" i="12"/>
  <c r="AQ307" i="12"/>
  <c r="AQ307" i="11"/>
  <c r="AD307" i="11"/>
  <c r="AR27" i="13"/>
  <c r="AE27" i="13"/>
  <c r="AR27" i="12"/>
  <c r="AE27" i="12"/>
  <c r="AR27" i="11"/>
  <c r="AE27" i="11"/>
  <c r="AR75" i="13"/>
  <c r="AE75" i="13"/>
  <c r="AR75" i="12"/>
  <c r="AE75" i="12"/>
  <c r="AR75" i="11"/>
  <c r="AE75" i="11"/>
  <c r="AS83" i="13"/>
  <c r="AF83" i="13"/>
  <c r="AS83" i="12"/>
  <c r="AF83" i="12"/>
  <c r="AS83" i="11"/>
  <c r="AF83" i="11"/>
  <c r="AS143" i="13"/>
  <c r="AF143" i="13"/>
  <c r="AF143" i="12"/>
  <c r="AS143" i="12"/>
  <c r="AS143" i="11"/>
  <c r="AF143" i="11"/>
  <c r="AS323" i="13"/>
  <c r="AF323" i="13"/>
  <c r="AS323" i="12"/>
  <c r="AF323" i="12"/>
  <c r="AS323" i="11"/>
  <c r="AF323" i="11"/>
  <c r="AG67" i="13"/>
  <c r="AT67" i="13"/>
  <c r="AT67" i="12"/>
  <c r="AG67" i="12"/>
  <c r="AT67" i="11"/>
  <c r="AG67" i="11"/>
  <c r="AT259" i="13"/>
  <c r="AG259" i="13"/>
  <c r="AT259" i="12"/>
  <c r="AG259" i="12"/>
  <c r="AT259" i="11"/>
  <c r="AG259" i="11"/>
  <c r="AT331" i="13"/>
  <c r="AG331" i="13"/>
  <c r="AT331" i="12"/>
  <c r="AG331" i="12"/>
  <c r="AT331" i="11"/>
  <c r="AG331" i="11"/>
  <c r="AH75" i="13"/>
  <c r="AU75" i="13"/>
  <c r="AH75" i="12"/>
  <c r="AU75" i="12"/>
  <c r="AU75" i="11"/>
  <c r="AH75" i="11"/>
  <c r="AU135" i="13"/>
  <c r="AH135" i="13"/>
  <c r="AU135" i="12"/>
  <c r="AH135" i="12"/>
  <c r="AU135" i="11"/>
  <c r="AH135" i="11"/>
  <c r="AU267" i="13"/>
  <c r="AH267" i="13"/>
  <c r="AU267" i="12"/>
  <c r="AH267" i="12"/>
  <c r="AU267" i="11"/>
  <c r="AH267" i="11"/>
  <c r="AW175" i="13"/>
  <c r="AJ175" i="13"/>
  <c r="AW175" i="12"/>
  <c r="AJ175" i="12"/>
  <c r="AW175" i="11"/>
  <c r="AJ175" i="11"/>
  <c r="AW247" i="13"/>
  <c r="AJ247" i="13"/>
  <c r="AW247" i="12"/>
  <c r="AJ247" i="12"/>
  <c r="AW247" i="11"/>
  <c r="AJ247" i="11"/>
  <c r="AW319" i="13"/>
  <c r="AJ319" i="13"/>
  <c r="AW319" i="12"/>
  <c r="AJ319" i="12"/>
  <c r="AW319" i="11"/>
  <c r="AJ319" i="11"/>
  <c r="AK267" i="13"/>
  <c r="AX267" i="13"/>
  <c r="AK267" i="12"/>
  <c r="AX267" i="12"/>
  <c r="AX267" i="11"/>
  <c r="AK267" i="11"/>
  <c r="BA279" i="13"/>
  <c r="AN279" i="13"/>
  <c r="AN279" i="12"/>
  <c r="BA279" i="12"/>
  <c r="BA279" i="11"/>
  <c r="AN279" i="11"/>
  <c r="BB23" i="13"/>
  <c r="AO23" i="13"/>
  <c r="BB23" i="12"/>
  <c r="AO23" i="12"/>
  <c r="BB23" i="11"/>
  <c r="AO23" i="11"/>
  <c r="BB95" i="13"/>
  <c r="AO95" i="13"/>
  <c r="AO95" i="12"/>
  <c r="BB95" i="12"/>
  <c r="BB95" i="11"/>
  <c r="AO95" i="11"/>
  <c r="AO167" i="13"/>
  <c r="BB167" i="13"/>
  <c r="BB167" i="12"/>
  <c r="AO167" i="12"/>
  <c r="BB167" i="11"/>
  <c r="AO167" i="11"/>
  <c r="BB239" i="13"/>
  <c r="AO239" i="13"/>
  <c r="AO239" i="12"/>
  <c r="BB239" i="12"/>
  <c r="BB239" i="11"/>
  <c r="AO239" i="11"/>
  <c r="BB311" i="13"/>
  <c r="AO311" i="13"/>
  <c r="AO311" i="12"/>
  <c r="BB311" i="12"/>
  <c r="BB311" i="11"/>
  <c r="AO311" i="11"/>
  <c r="BC55" i="13"/>
  <c r="AP55" i="13"/>
  <c r="BC55" i="12"/>
  <c r="BC55" i="11"/>
  <c r="AP55" i="12"/>
  <c r="AP55" i="11"/>
  <c r="BC127" i="13"/>
  <c r="AP127" i="13"/>
  <c r="BC127" i="12"/>
  <c r="AP127" i="12"/>
  <c r="BC127" i="11"/>
  <c r="AP127" i="11"/>
  <c r="AP199" i="13"/>
  <c r="BC199" i="13"/>
  <c r="AP199" i="12"/>
  <c r="BC199" i="12"/>
  <c r="BC199" i="11"/>
  <c r="AP199" i="11"/>
  <c r="BC271" i="13"/>
  <c r="AP271" i="13"/>
  <c r="AP271" i="12"/>
  <c r="BC271" i="12"/>
  <c r="BC271" i="11"/>
  <c r="AP271" i="11"/>
  <c r="AR292" i="13"/>
  <c r="AE292" i="13"/>
  <c r="AR292" i="12"/>
  <c r="AE292" i="12"/>
  <c r="AR292" i="11"/>
  <c r="AE292" i="11"/>
  <c r="AS84" i="13"/>
  <c r="AF84" i="13"/>
  <c r="AS84" i="12"/>
  <c r="AF84" i="12"/>
  <c r="AS84" i="11"/>
  <c r="AF84" i="11"/>
  <c r="AS288" i="13"/>
  <c r="AF288" i="13"/>
  <c r="AS288" i="12"/>
  <c r="AF288" i="12"/>
  <c r="AS288" i="11"/>
  <c r="AF288" i="11"/>
  <c r="AT140" i="13"/>
  <c r="AG140" i="13"/>
  <c r="AG140" i="12"/>
  <c r="AT140" i="12"/>
  <c r="AT140" i="11"/>
  <c r="AG140" i="11"/>
  <c r="AU292" i="13"/>
  <c r="AH292" i="13"/>
  <c r="AU292" i="12"/>
  <c r="AH292" i="12"/>
  <c r="AU292" i="11"/>
  <c r="AH292" i="11"/>
  <c r="AV36" i="13"/>
  <c r="AI36" i="13"/>
  <c r="AV36" i="12"/>
  <c r="AI36" i="12"/>
  <c r="AV36" i="11"/>
  <c r="AI36" i="11"/>
  <c r="AI108" i="13"/>
  <c r="AV108" i="13"/>
  <c r="AI108" i="12"/>
  <c r="AV108" i="12"/>
  <c r="AV108" i="11"/>
  <c r="AI108" i="11"/>
  <c r="AV180" i="13"/>
  <c r="AI180" i="13"/>
  <c r="AV180" i="12"/>
  <c r="AI180" i="12"/>
  <c r="AV180" i="11"/>
  <c r="AI180" i="11"/>
  <c r="AV252" i="13"/>
  <c r="AI252" i="13"/>
  <c r="AV252" i="12"/>
  <c r="AI252" i="12"/>
  <c r="AV252" i="11"/>
  <c r="AI252" i="11"/>
  <c r="AW128" i="13"/>
  <c r="AJ128" i="13"/>
  <c r="AJ128" i="12"/>
  <c r="AW128" i="12"/>
  <c r="AW128" i="11"/>
  <c r="AJ128" i="11"/>
  <c r="AW200" i="13"/>
  <c r="AJ200" i="13"/>
  <c r="AJ200" i="12"/>
  <c r="AW200" i="12"/>
  <c r="AW200" i="11"/>
  <c r="AJ200" i="11"/>
  <c r="AW272" i="13"/>
  <c r="AJ272" i="13"/>
  <c r="AJ272" i="12"/>
  <c r="AW272" i="12"/>
  <c r="AW272" i="11"/>
  <c r="AJ272" i="11"/>
  <c r="AX16" i="13"/>
  <c r="AK16" i="13"/>
  <c r="AX16" i="11"/>
  <c r="AX16" i="12"/>
  <c r="AK16" i="12"/>
  <c r="AK16" i="11"/>
  <c r="AK220" i="13"/>
  <c r="AX220" i="13"/>
  <c r="AK220" i="12"/>
  <c r="AX220" i="12"/>
  <c r="AX220" i="11"/>
  <c r="AK220" i="11"/>
  <c r="AX292" i="13"/>
  <c r="AK292" i="13"/>
  <c r="AX292" i="12"/>
  <c r="AK292" i="12"/>
  <c r="AX292" i="11"/>
  <c r="AK292" i="11"/>
  <c r="AL36" i="13"/>
  <c r="AY36" i="13"/>
  <c r="AL36" i="12"/>
  <c r="AY36" i="12"/>
  <c r="AY36" i="11"/>
  <c r="AL36" i="11"/>
  <c r="AY240" i="13"/>
  <c r="AL240" i="13"/>
  <c r="AL240" i="12"/>
  <c r="AY240" i="12"/>
  <c r="AY240" i="11"/>
  <c r="AL240" i="11"/>
  <c r="BB180" i="13"/>
  <c r="AO180" i="13"/>
  <c r="AO180" i="12"/>
  <c r="BB180" i="12"/>
  <c r="BB180" i="11"/>
  <c r="AO180" i="11"/>
  <c r="L327" i="13"/>
  <c r="Y327" i="13"/>
  <c r="Y327" i="12"/>
  <c r="L327" i="12"/>
  <c r="L327" i="11"/>
  <c r="Y327" i="11"/>
  <c r="R323" i="13"/>
  <c r="E323" i="13"/>
  <c r="E323" i="12"/>
  <c r="R323" i="12"/>
  <c r="R323" i="11"/>
  <c r="E323" i="11"/>
  <c r="V321" i="13"/>
  <c r="I321" i="13"/>
  <c r="I321" i="12"/>
  <c r="V321" i="12"/>
  <c r="I321" i="11"/>
  <c r="V321" i="11"/>
  <c r="S320" i="13"/>
  <c r="F320" i="13"/>
  <c r="F320" i="12"/>
  <c r="S320" i="12"/>
  <c r="S320" i="11"/>
  <c r="F320" i="11"/>
  <c r="AB320" i="13"/>
  <c r="O320" i="13"/>
  <c r="O320" i="12"/>
  <c r="AB320" i="12"/>
  <c r="AB320" i="11"/>
  <c r="O320" i="11"/>
  <c r="Z330" i="13"/>
  <c r="M330" i="13"/>
  <c r="Z330" i="12"/>
  <c r="M330" i="12"/>
  <c r="Z330" i="11"/>
  <c r="M330" i="11"/>
  <c r="AR291" i="13"/>
  <c r="AE291" i="13"/>
  <c r="AR291" i="12"/>
  <c r="AE291" i="12"/>
  <c r="AR291" i="11"/>
  <c r="AE291" i="11"/>
  <c r="AS23" i="13"/>
  <c r="AF23" i="13"/>
  <c r="AS23" i="12"/>
  <c r="AF23" i="12"/>
  <c r="AS23" i="11"/>
  <c r="AF23" i="11"/>
  <c r="AS215" i="13"/>
  <c r="AF215" i="13"/>
  <c r="AS215" i="12"/>
  <c r="AF215" i="12"/>
  <c r="AS215" i="11"/>
  <c r="AF215" i="11"/>
  <c r="AG139" i="13"/>
  <c r="AT139" i="13"/>
  <c r="AG139" i="12"/>
  <c r="AT139" i="12"/>
  <c r="AT139" i="11"/>
  <c r="AG139" i="11"/>
  <c r="AT199" i="13"/>
  <c r="AG199" i="13"/>
  <c r="AG199" i="12"/>
  <c r="AT199" i="12"/>
  <c r="AT199" i="11"/>
  <c r="AG199" i="11"/>
  <c r="AH207" i="13"/>
  <c r="AU207" i="13"/>
  <c r="AU207" i="12"/>
  <c r="AH207" i="12"/>
  <c r="AU207" i="11"/>
  <c r="AH207" i="11"/>
  <c r="AV11" i="13"/>
  <c r="AI11" i="13"/>
  <c r="AV11" i="12"/>
  <c r="AI11" i="12"/>
  <c r="AV11" i="11"/>
  <c r="AI11" i="11"/>
  <c r="AV83" i="13"/>
  <c r="AI83" i="13"/>
  <c r="AV83" i="12"/>
  <c r="AI83" i="12"/>
  <c r="AV83" i="11"/>
  <c r="AI83" i="11"/>
  <c r="AV155" i="13"/>
  <c r="AI155" i="13"/>
  <c r="AI155" i="12"/>
  <c r="AV155" i="12"/>
  <c r="AV155" i="11"/>
  <c r="AI155" i="11"/>
  <c r="AV227" i="13"/>
  <c r="AI227" i="13"/>
  <c r="AI227" i="12"/>
  <c r="AV227" i="12"/>
  <c r="AV227" i="11"/>
  <c r="AI227" i="11"/>
  <c r="AV299" i="13"/>
  <c r="AI299" i="13"/>
  <c r="AV299" i="12"/>
  <c r="AI299" i="12"/>
  <c r="AV299" i="11"/>
  <c r="AI299" i="11"/>
  <c r="AW43" i="13"/>
  <c r="AJ43" i="13"/>
  <c r="AJ43" i="12"/>
  <c r="AW43" i="12"/>
  <c r="AW43" i="11"/>
  <c r="AJ43" i="11"/>
  <c r="AW115" i="13"/>
  <c r="AJ115" i="13"/>
  <c r="AJ115" i="12"/>
  <c r="AW115" i="12"/>
  <c r="AW115" i="11"/>
  <c r="AJ115" i="11"/>
  <c r="AK63" i="13"/>
  <c r="AX63" i="13"/>
  <c r="AX63" i="12"/>
  <c r="AK63" i="12"/>
  <c r="AX63" i="11"/>
  <c r="AK63" i="11"/>
  <c r="AK135" i="13"/>
  <c r="AX135" i="13"/>
  <c r="AX135" i="12"/>
  <c r="AK135" i="12"/>
  <c r="AX135" i="11"/>
  <c r="AK135" i="11"/>
  <c r="AK207" i="13"/>
  <c r="AX207" i="13"/>
  <c r="AX207" i="12"/>
  <c r="AK207" i="12"/>
  <c r="AX207" i="11"/>
  <c r="AK207" i="11"/>
  <c r="AL11" i="13"/>
  <c r="AY11" i="13"/>
  <c r="AY11" i="12"/>
  <c r="AL11" i="12"/>
  <c r="AY11" i="11"/>
  <c r="AL11" i="11"/>
  <c r="AY83" i="13"/>
  <c r="AL83" i="13"/>
  <c r="AY83" i="12"/>
  <c r="AL83" i="12"/>
  <c r="AY83" i="11"/>
  <c r="AL83" i="11"/>
  <c r="AY155" i="13"/>
  <c r="AL155" i="13"/>
  <c r="AL155" i="12"/>
  <c r="AY155" i="12"/>
  <c r="AY155" i="11"/>
  <c r="AL155" i="11"/>
  <c r="AL227" i="13"/>
  <c r="AY227" i="13"/>
  <c r="AL227" i="12"/>
  <c r="AY227" i="12"/>
  <c r="AY227" i="11"/>
  <c r="AL227" i="11"/>
  <c r="AL299" i="13"/>
  <c r="AY299" i="13"/>
  <c r="AY299" i="12"/>
  <c r="AL299" i="12"/>
  <c r="AY299" i="11"/>
  <c r="AL299" i="11"/>
  <c r="AZ43" i="13"/>
  <c r="AM43" i="13"/>
  <c r="AM43" i="12"/>
  <c r="AZ43" i="12"/>
  <c r="AZ43" i="11"/>
  <c r="AM43" i="11"/>
  <c r="AZ115" i="13"/>
  <c r="AM115" i="13"/>
  <c r="AM115" i="12"/>
  <c r="AZ115" i="12"/>
  <c r="AZ115" i="11"/>
  <c r="AM115" i="11"/>
  <c r="AM187" i="13"/>
  <c r="AZ187" i="13"/>
  <c r="AM187" i="12"/>
  <c r="AZ187" i="12"/>
  <c r="AZ187" i="11"/>
  <c r="AM187" i="11"/>
  <c r="AZ259" i="13"/>
  <c r="AM259" i="13"/>
  <c r="AZ259" i="12"/>
  <c r="AM259" i="12"/>
  <c r="AZ259" i="11"/>
  <c r="AM259" i="11"/>
  <c r="AM331" i="13"/>
  <c r="AZ331" i="13"/>
  <c r="AZ331" i="12"/>
  <c r="AM331" i="12"/>
  <c r="AZ331" i="11"/>
  <c r="AM331" i="11"/>
  <c r="BA75" i="13"/>
  <c r="AN75" i="13"/>
  <c r="AN75" i="12"/>
  <c r="BA75" i="12"/>
  <c r="BA75" i="11"/>
  <c r="AN75" i="11"/>
  <c r="BA147" i="13"/>
  <c r="AN147" i="13"/>
  <c r="AN147" i="12"/>
  <c r="BA147" i="12"/>
  <c r="BA147" i="11"/>
  <c r="AN147" i="11"/>
  <c r="BA219" i="13"/>
  <c r="AN219" i="13"/>
  <c r="BA219" i="12"/>
  <c r="AN219" i="12"/>
  <c r="BA219" i="11"/>
  <c r="AN219" i="11"/>
  <c r="AE4" i="13"/>
  <c r="AR4" i="13"/>
  <c r="AR4" i="12"/>
  <c r="AE4" i="12"/>
  <c r="AR4" i="11"/>
  <c r="AE4" i="11"/>
  <c r="AR112" i="13"/>
  <c r="AE112" i="13"/>
  <c r="AE112" i="12"/>
  <c r="AR112" i="12"/>
  <c r="AR112" i="11"/>
  <c r="AE112" i="11"/>
  <c r="AR172" i="13"/>
  <c r="AE172" i="13"/>
  <c r="AR172" i="12"/>
  <c r="AE172" i="12"/>
  <c r="AR172" i="11"/>
  <c r="AE172" i="11"/>
  <c r="AE232" i="13"/>
  <c r="AR232" i="13"/>
  <c r="AR232" i="12"/>
  <c r="AE232" i="12"/>
  <c r="AR232" i="11"/>
  <c r="AE232" i="11"/>
  <c r="AS156" i="13"/>
  <c r="AF156" i="13"/>
  <c r="AF156" i="12"/>
  <c r="AS156" i="12"/>
  <c r="AS156" i="11"/>
  <c r="AF156" i="11"/>
  <c r="AF228" i="13"/>
  <c r="AS228" i="13"/>
  <c r="AF228" i="12"/>
  <c r="AS228" i="12"/>
  <c r="AS228" i="11"/>
  <c r="AF228" i="11"/>
  <c r="AT20" i="13"/>
  <c r="AG20" i="13"/>
  <c r="AT20" i="11"/>
  <c r="AT20" i="12"/>
  <c r="AG20" i="12"/>
  <c r="AG20" i="11"/>
  <c r="AT80" i="13"/>
  <c r="AG80" i="13"/>
  <c r="AT80" i="12"/>
  <c r="AG80" i="12"/>
  <c r="AT80" i="11"/>
  <c r="AG80" i="11"/>
  <c r="AG212" i="13"/>
  <c r="AT212" i="13"/>
  <c r="AT212" i="12"/>
  <c r="AG212" i="12"/>
  <c r="AT212" i="11"/>
  <c r="AG212" i="11"/>
  <c r="AG284" i="13"/>
  <c r="AT284" i="13"/>
  <c r="AG284" i="12"/>
  <c r="AT284" i="12"/>
  <c r="AT284" i="11"/>
  <c r="AG284" i="11"/>
  <c r="AU28" i="13"/>
  <c r="AH28" i="13"/>
  <c r="AH28" i="12"/>
  <c r="AU28" i="12"/>
  <c r="AU28" i="11"/>
  <c r="AH28" i="11"/>
  <c r="AU160" i="13"/>
  <c r="AH160" i="13"/>
  <c r="AU160" i="12"/>
  <c r="AH160" i="12"/>
  <c r="AU160" i="11"/>
  <c r="AH160" i="11"/>
  <c r="AV324" i="13"/>
  <c r="AI324" i="13"/>
  <c r="AI324" i="12"/>
  <c r="AV324" i="12"/>
  <c r="AI324" i="11"/>
  <c r="AV324" i="11"/>
  <c r="AJ68" i="13"/>
  <c r="AW68" i="13"/>
  <c r="AW68" i="12"/>
  <c r="AJ68" i="12"/>
  <c r="AW68" i="11"/>
  <c r="AJ68" i="11"/>
  <c r="AL108" i="13"/>
  <c r="AY108" i="13"/>
  <c r="AY108" i="12"/>
  <c r="AL108" i="12"/>
  <c r="AY108" i="11"/>
  <c r="AL108" i="11"/>
  <c r="AY180" i="13"/>
  <c r="AL180" i="13"/>
  <c r="AL180" i="12"/>
  <c r="AY180" i="12"/>
  <c r="AY180" i="11"/>
  <c r="AL180" i="11"/>
  <c r="AZ56" i="13"/>
  <c r="AM56" i="13"/>
  <c r="AM56" i="12"/>
  <c r="AZ56" i="12"/>
  <c r="AZ56" i="11"/>
  <c r="AM56" i="11"/>
  <c r="AZ128" i="13"/>
  <c r="AM128" i="13"/>
  <c r="AZ128" i="12"/>
  <c r="AM128" i="12"/>
  <c r="AZ128" i="11"/>
  <c r="AM128" i="11"/>
  <c r="AZ200" i="13"/>
  <c r="AM200" i="13"/>
  <c r="AZ200" i="12"/>
  <c r="AM200" i="12"/>
  <c r="AZ200" i="11"/>
  <c r="AM200" i="11"/>
  <c r="AZ272" i="13"/>
  <c r="AM272" i="13"/>
  <c r="AZ272" i="12"/>
  <c r="AM272" i="12"/>
  <c r="AZ272" i="11"/>
  <c r="AM272" i="11"/>
  <c r="BA16" i="13"/>
  <c r="AN16" i="13"/>
  <c r="BA16" i="12"/>
  <c r="AN16" i="12"/>
  <c r="BA16" i="11"/>
  <c r="AN16" i="11"/>
  <c r="BA88" i="13"/>
  <c r="AN88" i="13"/>
  <c r="AN88" i="12"/>
  <c r="BA88" i="12"/>
  <c r="BA88" i="11"/>
  <c r="AN88" i="11"/>
  <c r="BA160" i="13"/>
  <c r="AN160" i="13"/>
  <c r="AN160" i="12"/>
  <c r="BA160" i="12"/>
  <c r="BA160" i="11"/>
  <c r="AN160" i="11"/>
  <c r="AR53" i="13"/>
  <c r="AE53" i="13"/>
  <c r="AE53" i="12"/>
  <c r="AR53" i="12"/>
  <c r="AR53" i="11"/>
  <c r="AE53" i="11"/>
  <c r="AS13" i="13"/>
  <c r="AF13" i="13"/>
  <c r="AS13" i="12"/>
  <c r="AF13" i="12"/>
  <c r="AS13" i="11"/>
  <c r="AF13" i="11"/>
  <c r="AS325" i="13"/>
  <c r="AF325" i="13"/>
  <c r="AS325" i="12"/>
  <c r="AF325" i="12"/>
  <c r="AS325" i="11"/>
  <c r="AF325" i="11"/>
  <c r="AT69" i="13"/>
  <c r="AG69" i="13"/>
  <c r="AG69" i="12"/>
  <c r="AT69" i="12"/>
  <c r="AT69" i="11"/>
  <c r="AG69" i="11"/>
  <c r="AT201" i="13"/>
  <c r="AG201" i="13"/>
  <c r="AG201" i="12"/>
  <c r="AT201" i="12"/>
  <c r="AT201" i="11"/>
  <c r="AG201" i="11"/>
  <c r="AU5" i="13"/>
  <c r="AH5" i="13"/>
  <c r="AU5" i="12"/>
  <c r="AH5" i="12"/>
  <c r="AU5" i="11"/>
  <c r="AH5" i="11"/>
  <c r="AU77" i="13"/>
  <c r="AH77" i="13"/>
  <c r="AH77" i="12"/>
  <c r="AU77" i="12"/>
  <c r="AH77" i="11"/>
  <c r="AU77" i="11"/>
  <c r="AH137" i="13"/>
  <c r="AU137" i="13"/>
  <c r="AH137" i="12"/>
  <c r="AU137" i="12"/>
  <c r="AH137" i="11"/>
  <c r="AU137" i="11"/>
  <c r="AU197" i="13"/>
  <c r="AH197" i="13"/>
  <c r="AH197" i="12"/>
  <c r="AU197" i="12"/>
  <c r="AU197" i="11"/>
  <c r="AH197" i="11"/>
  <c r="AV277" i="13"/>
  <c r="AI277" i="13"/>
  <c r="AI277" i="12"/>
  <c r="AV277" i="12"/>
  <c r="AV277" i="11"/>
  <c r="AI277" i="11"/>
  <c r="AW21" i="13"/>
  <c r="AJ21" i="13"/>
  <c r="AW21" i="12"/>
  <c r="AJ21" i="12"/>
  <c r="AW21" i="11"/>
  <c r="AJ21" i="11"/>
  <c r="AJ93" i="13"/>
  <c r="AW93" i="13"/>
  <c r="AJ93" i="12"/>
  <c r="AW93" i="12"/>
  <c r="AW93" i="11"/>
  <c r="AJ93" i="11"/>
  <c r="AJ165" i="13"/>
  <c r="AW165" i="13"/>
  <c r="AW165" i="12"/>
  <c r="AJ165" i="12"/>
  <c r="AW165" i="11"/>
  <c r="AJ165" i="11"/>
  <c r="AX329" i="13"/>
  <c r="AK329" i="13"/>
  <c r="AX329" i="12"/>
  <c r="AK329" i="12"/>
  <c r="AX329" i="11"/>
  <c r="AK329" i="11"/>
  <c r="AL73" i="13"/>
  <c r="AY73" i="13"/>
  <c r="AL73" i="12"/>
  <c r="AY73" i="12"/>
  <c r="AL73" i="11"/>
  <c r="AY73" i="11"/>
  <c r="AY145" i="13"/>
  <c r="AL145" i="13"/>
  <c r="AL145" i="12"/>
  <c r="AY145" i="12"/>
  <c r="AL145" i="11"/>
  <c r="AY145" i="11"/>
  <c r="AY217" i="13"/>
  <c r="AL217" i="13"/>
  <c r="AY217" i="12"/>
  <c r="AL217" i="12"/>
  <c r="AL217" i="11"/>
  <c r="AY217" i="11"/>
  <c r="AY289" i="13"/>
  <c r="AL289" i="13"/>
  <c r="AY289" i="12"/>
  <c r="AL289" i="12"/>
  <c r="AY289" i="11"/>
  <c r="AL289" i="11"/>
  <c r="AM33" i="13"/>
  <c r="AZ33" i="13"/>
  <c r="AZ33" i="12"/>
  <c r="AM33" i="12"/>
  <c r="AZ33" i="11"/>
  <c r="AM33" i="11"/>
  <c r="AM105" i="13"/>
  <c r="AZ105" i="13"/>
  <c r="AM105" i="12"/>
  <c r="AZ105" i="12"/>
  <c r="AZ105" i="11"/>
  <c r="AM105" i="11"/>
  <c r="AM177" i="13"/>
  <c r="AZ177" i="13"/>
  <c r="AM177" i="12"/>
  <c r="AZ177" i="12"/>
  <c r="AZ177" i="11"/>
  <c r="AM177" i="11"/>
  <c r="AZ249" i="13"/>
  <c r="AM249" i="13"/>
  <c r="AM249" i="12"/>
  <c r="AZ249" i="12"/>
  <c r="AZ249" i="11"/>
  <c r="AM249" i="11"/>
  <c r="AZ321" i="13"/>
  <c r="AM321" i="13"/>
  <c r="AM321" i="12"/>
  <c r="AZ321" i="12"/>
  <c r="AZ321" i="11"/>
  <c r="AM321" i="11"/>
  <c r="BA65" i="13"/>
  <c r="AN65" i="13"/>
  <c r="AN65" i="12"/>
  <c r="BA65" i="12"/>
  <c r="BA65" i="11"/>
  <c r="AN65" i="11"/>
  <c r="AN137" i="13"/>
  <c r="BA137" i="13"/>
  <c r="AN137" i="12"/>
  <c r="BA137" i="12"/>
  <c r="BA137" i="11"/>
  <c r="AN137" i="11"/>
  <c r="AN209" i="13"/>
  <c r="BA209" i="13"/>
  <c r="BA209" i="12"/>
  <c r="AN209" i="12"/>
  <c r="BA209" i="11"/>
  <c r="AN209" i="11"/>
  <c r="BA281" i="13"/>
  <c r="AN281" i="13"/>
  <c r="AN281" i="12"/>
  <c r="BA281" i="12"/>
  <c r="BA281" i="11"/>
  <c r="AN281" i="11"/>
  <c r="BB25" i="13"/>
  <c r="AO25" i="13"/>
  <c r="BB25" i="12"/>
  <c r="BB25" i="11"/>
  <c r="AO25" i="12"/>
  <c r="AO25" i="11"/>
  <c r="BB97" i="13"/>
  <c r="AO97" i="13"/>
  <c r="AO97" i="12"/>
  <c r="BB97" i="12"/>
  <c r="BB97" i="11"/>
  <c r="AO97" i="11"/>
  <c r="AO169" i="13"/>
  <c r="BB169" i="13"/>
  <c r="BB169" i="12"/>
  <c r="AO169" i="12"/>
  <c r="BB169" i="11"/>
  <c r="AO169" i="11"/>
  <c r="BB241" i="13"/>
  <c r="AO241" i="13"/>
  <c r="AO241" i="12"/>
  <c r="BB241" i="12"/>
  <c r="BB241" i="11"/>
  <c r="AO241" i="11"/>
  <c r="AO313" i="13"/>
  <c r="BB313" i="13"/>
  <c r="AO313" i="12"/>
  <c r="BB313" i="12"/>
  <c r="BB313" i="11"/>
  <c r="AO313" i="11"/>
  <c r="BC57" i="13"/>
  <c r="AP57" i="13"/>
  <c r="AP57" i="12"/>
  <c r="BC57" i="12"/>
  <c r="AP57" i="11"/>
  <c r="BC57" i="11"/>
  <c r="BC129" i="13"/>
  <c r="AP129" i="13"/>
  <c r="BC129" i="12"/>
  <c r="AP129" i="12"/>
  <c r="AP129" i="11"/>
  <c r="BC129" i="11"/>
  <c r="BC201" i="13"/>
  <c r="AP201" i="13"/>
  <c r="AP201" i="12"/>
  <c r="BC201" i="12"/>
  <c r="AP201" i="11"/>
  <c r="BC201" i="11"/>
  <c r="BC273" i="13"/>
  <c r="AP273" i="13"/>
  <c r="BC273" i="12"/>
  <c r="AP273" i="12"/>
  <c r="BC273" i="11"/>
  <c r="AP273" i="11"/>
  <c r="AR18" i="13"/>
  <c r="AE18" i="13"/>
  <c r="AR18" i="12"/>
  <c r="AE18" i="12"/>
  <c r="AR18" i="11"/>
  <c r="AE18" i="11"/>
  <c r="AR234" i="13"/>
  <c r="AE234" i="13"/>
  <c r="AR234" i="12"/>
  <c r="AE234" i="12"/>
  <c r="AR234" i="11"/>
  <c r="AE234" i="11"/>
  <c r="AS26" i="13"/>
  <c r="AF26" i="13"/>
  <c r="AS26" i="12"/>
  <c r="AF26" i="12"/>
  <c r="AS26" i="11"/>
  <c r="AF26" i="11"/>
  <c r="AS278" i="13"/>
  <c r="AF278" i="13"/>
  <c r="AF278" i="12"/>
  <c r="AS278" i="12"/>
  <c r="AS278" i="11"/>
  <c r="AF278" i="11"/>
  <c r="AU150" i="13"/>
  <c r="AH150" i="13"/>
  <c r="AH150" i="12"/>
  <c r="AU150" i="12"/>
  <c r="AU150" i="11"/>
  <c r="AH150" i="11"/>
  <c r="AU222" i="13"/>
  <c r="AH222" i="13"/>
  <c r="AH222" i="12"/>
  <c r="AU222" i="12"/>
  <c r="AU222" i="11"/>
  <c r="AH222" i="11"/>
  <c r="AU294" i="13"/>
  <c r="AH294" i="13"/>
  <c r="AU294" i="12"/>
  <c r="AH294" i="12"/>
  <c r="AU294" i="11"/>
  <c r="AH294" i="11"/>
  <c r="AI38" i="13"/>
  <c r="AV38" i="13"/>
  <c r="AV38" i="12"/>
  <c r="AI38" i="12"/>
  <c r="AV38" i="11"/>
  <c r="AI38" i="11"/>
  <c r="AV110" i="13"/>
  <c r="AI110" i="13"/>
  <c r="AI110" i="12"/>
  <c r="AV110" i="12"/>
  <c r="AV110" i="11"/>
  <c r="AI110" i="11"/>
  <c r="AV182" i="13"/>
  <c r="AI182" i="13"/>
  <c r="AV182" i="12"/>
  <c r="AI182" i="12"/>
  <c r="AV182" i="11"/>
  <c r="AI182" i="11"/>
  <c r="AJ118" i="13"/>
  <c r="AW118" i="13"/>
  <c r="AJ118" i="12"/>
  <c r="AW118" i="12"/>
  <c r="AW118" i="11"/>
  <c r="AJ118" i="11"/>
  <c r="AK210" i="13"/>
  <c r="AX210" i="13"/>
  <c r="AX210" i="12"/>
  <c r="AK210" i="12"/>
  <c r="AX210" i="11"/>
  <c r="AK210" i="11"/>
  <c r="AK282" i="13"/>
  <c r="AX282" i="13"/>
  <c r="AK282" i="12"/>
  <c r="AX282" i="12"/>
  <c r="AX282" i="11"/>
  <c r="AK282" i="11"/>
  <c r="AY26" i="13"/>
  <c r="AL26" i="13"/>
  <c r="AY26" i="12"/>
  <c r="AL26" i="12"/>
  <c r="AY26" i="11"/>
  <c r="AL26" i="11"/>
  <c r="AY98" i="13"/>
  <c r="AL98" i="13"/>
  <c r="AL98" i="12"/>
  <c r="AY98" i="12"/>
  <c r="AY98" i="11"/>
  <c r="AL98" i="11"/>
  <c r="AY170" i="13"/>
  <c r="AL170" i="13"/>
  <c r="AY170" i="12"/>
  <c r="AL170" i="12"/>
  <c r="AY170" i="11"/>
  <c r="AL170" i="11"/>
  <c r="AN282" i="13"/>
  <c r="BA282" i="13"/>
  <c r="AN282" i="12"/>
  <c r="BA282" i="12"/>
  <c r="BA282" i="11"/>
  <c r="AN282" i="11"/>
  <c r="AO26" i="13"/>
  <c r="BB26" i="13"/>
  <c r="BB26" i="12"/>
  <c r="AO26" i="12"/>
  <c r="BB26" i="11"/>
  <c r="AO26" i="11"/>
  <c r="BB98" i="13"/>
  <c r="AO98" i="13"/>
  <c r="BB98" i="12"/>
  <c r="AO98" i="12"/>
  <c r="BB98" i="11"/>
  <c r="AO98" i="11"/>
  <c r="BB170" i="13"/>
  <c r="AO170" i="13"/>
  <c r="BB170" i="12"/>
  <c r="AO170" i="12"/>
  <c r="BB170" i="11"/>
  <c r="AO170" i="11"/>
  <c r="BB242" i="13"/>
  <c r="AO242" i="13"/>
  <c r="AO242" i="12"/>
  <c r="BB242" i="12"/>
  <c r="BB242" i="11"/>
  <c r="AO242" i="11"/>
  <c r="AO314" i="13"/>
  <c r="BB314" i="13"/>
  <c r="AO314" i="12"/>
  <c r="BB314" i="12"/>
  <c r="BB314" i="11"/>
  <c r="AO314" i="11"/>
  <c r="BC58" i="13"/>
  <c r="AP58" i="13"/>
  <c r="AP58" i="12"/>
  <c r="BC58" i="12"/>
  <c r="BC58" i="11"/>
  <c r="AP58" i="11"/>
  <c r="BC130" i="13"/>
  <c r="AP130" i="13"/>
  <c r="BC130" i="12"/>
  <c r="AP130" i="12"/>
  <c r="BC130" i="11"/>
  <c r="AP130" i="11"/>
  <c r="BC202" i="13"/>
  <c r="AP202" i="13"/>
  <c r="AP202" i="12"/>
  <c r="BC202" i="12"/>
  <c r="BC202" i="11"/>
  <c r="AP202" i="11"/>
  <c r="BC274" i="13"/>
  <c r="AP274" i="13"/>
  <c r="AP274" i="12"/>
  <c r="BC274" i="12"/>
  <c r="BC274" i="11"/>
  <c r="AP274" i="11"/>
  <c r="Z326" i="13"/>
  <c r="M326" i="13"/>
  <c r="Z326" i="12"/>
  <c r="M326" i="12"/>
  <c r="M326" i="11"/>
  <c r="Z326" i="11"/>
  <c r="AE211" i="13"/>
  <c r="AR211" i="13"/>
  <c r="AR211" i="12"/>
  <c r="AE211" i="12"/>
  <c r="AR211" i="11"/>
  <c r="AE211" i="11"/>
  <c r="AR271" i="13"/>
  <c r="AE271" i="13"/>
  <c r="AE271" i="12"/>
  <c r="AR271" i="12"/>
  <c r="AR271" i="11"/>
  <c r="AE271" i="11"/>
  <c r="AE331" i="13"/>
  <c r="AR331" i="13"/>
  <c r="AR331" i="12"/>
  <c r="AE331" i="12"/>
  <c r="AR331" i="11"/>
  <c r="AE331" i="11"/>
  <c r="AS75" i="13"/>
  <c r="AF75" i="13"/>
  <c r="AS75" i="12"/>
  <c r="AF75" i="12"/>
  <c r="AS75" i="11"/>
  <c r="AF75" i="11"/>
  <c r="AS135" i="13"/>
  <c r="AF135" i="13"/>
  <c r="AS135" i="12"/>
  <c r="AF135" i="12"/>
  <c r="AS135" i="11"/>
  <c r="AF135" i="11"/>
  <c r="AF207" i="13"/>
  <c r="AS207" i="13"/>
  <c r="AS207" i="12"/>
  <c r="AF207" i="12"/>
  <c r="AS207" i="11"/>
  <c r="AF207" i="11"/>
  <c r="AF267" i="13"/>
  <c r="AS267" i="13"/>
  <c r="AF267" i="12"/>
  <c r="AS267" i="12"/>
  <c r="AS267" i="11"/>
  <c r="AF267" i="11"/>
  <c r="AT59" i="13"/>
  <c r="AG59" i="13"/>
  <c r="AG59" i="12"/>
  <c r="AT59" i="12"/>
  <c r="AT59" i="11"/>
  <c r="AG59" i="11"/>
  <c r="AT131" i="13"/>
  <c r="AG131" i="13"/>
  <c r="AT131" i="12"/>
  <c r="AG131" i="12"/>
  <c r="AT131" i="11"/>
  <c r="AG131" i="11"/>
  <c r="AT251" i="13"/>
  <c r="AG251" i="13"/>
  <c r="AT251" i="12"/>
  <c r="AG251" i="12"/>
  <c r="AT251" i="11"/>
  <c r="AG251" i="11"/>
  <c r="AH187" i="13"/>
  <c r="AU187" i="13"/>
  <c r="AU187" i="12"/>
  <c r="AH187" i="12"/>
  <c r="AU187" i="11"/>
  <c r="AH187" i="11"/>
  <c r="AV63" i="13"/>
  <c r="AI63" i="13"/>
  <c r="AV63" i="12"/>
  <c r="AI63" i="12"/>
  <c r="AV63" i="11"/>
  <c r="AI63" i="11"/>
  <c r="AI135" i="13"/>
  <c r="AV135" i="13"/>
  <c r="AI135" i="12"/>
  <c r="AV135" i="12"/>
  <c r="AV135" i="11"/>
  <c r="AI135" i="11"/>
  <c r="AI207" i="13"/>
  <c r="AV207" i="13"/>
  <c r="AV207" i="12"/>
  <c r="AI207" i="12"/>
  <c r="AV207" i="11"/>
  <c r="AI207" i="11"/>
  <c r="AV267" i="13"/>
  <c r="AI267" i="13"/>
  <c r="AI267" i="12"/>
  <c r="AV267" i="12"/>
  <c r="AV267" i="11"/>
  <c r="AI267" i="11"/>
  <c r="AW143" i="13"/>
  <c r="AJ143" i="13"/>
  <c r="AJ143" i="12"/>
  <c r="AW143" i="12"/>
  <c r="AW143" i="11"/>
  <c r="AJ143" i="11"/>
  <c r="AX235" i="13"/>
  <c r="AK235" i="13"/>
  <c r="AK235" i="12"/>
  <c r="AX235" i="12"/>
  <c r="AX235" i="11"/>
  <c r="AK235" i="11"/>
  <c r="AZ287" i="13"/>
  <c r="AM287" i="13"/>
  <c r="AZ287" i="12"/>
  <c r="AM287" i="12"/>
  <c r="AZ287" i="11"/>
  <c r="AM287" i="11"/>
  <c r="AN31" i="13"/>
  <c r="BA31" i="13"/>
  <c r="BA31" i="12"/>
  <c r="AN31" i="12"/>
  <c r="BA31" i="11"/>
  <c r="AN31" i="11"/>
  <c r="BA163" i="13"/>
  <c r="AN163" i="13"/>
  <c r="AN163" i="12"/>
  <c r="BA163" i="12"/>
  <c r="BA163" i="11"/>
  <c r="AN163" i="11"/>
  <c r="AN235" i="13"/>
  <c r="BA235" i="13"/>
  <c r="AN235" i="12"/>
  <c r="BA235" i="12"/>
  <c r="BA235" i="11"/>
  <c r="AN235" i="11"/>
  <c r="AN307" i="13"/>
  <c r="BA307" i="13"/>
  <c r="AN307" i="12"/>
  <c r="BA307" i="12"/>
  <c r="BA307" i="11"/>
  <c r="AN307" i="11"/>
  <c r="BB51" i="13"/>
  <c r="AO51" i="13"/>
  <c r="AO51" i="12"/>
  <c r="BB51" i="12"/>
  <c r="BB51" i="11"/>
  <c r="AO51" i="11"/>
  <c r="BB123" i="13"/>
  <c r="AO123" i="13"/>
  <c r="BB123" i="12"/>
  <c r="AO123" i="12"/>
  <c r="BB123" i="11"/>
  <c r="AO123" i="11"/>
  <c r="BB195" i="13"/>
  <c r="AO195" i="13"/>
  <c r="AO195" i="12"/>
  <c r="BB195" i="12"/>
  <c r="BB195" i="11"/>
  <c r="AO195" i="11"/>
  <c r="BB327" i="13"/>
  <c r="AO327" i="13"/>
  <c r="AO327" i="12"/>
  <c r="BB327" i="12"/>
  <c r="BB327" i="11"/>
  <c r="AO327" i="11"/>
  <c r="AP71" i="13"/>
  <c r="BC71" i="13"/>
  <c r="AP71" i="12"/>
  <c r="BC71" i="12"/>
  <c r="BC71" i="11"/>
  <c r="AP71" i="11"/>
  <c r="AP143" i="13"/>
  <c r="BC143" i="13"/>
  <c r="AP143" i="12"/>
  <c r="BC143" i="12"/>
  <c r="BC143" i="11"/>
  <c r="AP143" i="11"/>
  <c r="BC215" i="13"/>
  <c r="AP215" i="13"/>
  <c r="BC215" i="12"/>
  <c r="AP215" i="12"/>
  <c r="BC215" i="11"/>
  <c r="AP215" i="11"/>
  <c r="AP287" i="13"/>
  <c r="BC287" i="13"/>
  <c r="BC287" i="12"/>
  <c r="AP287" i="12"/>
  <c r="BC287" i="11"/>
  <c r="AP287" i="11"/>
  <c r="AR44" i="13"/>
  <c r="AE44" i="13"/>
  <c r="AE44" i="12"/>
  <c r="AR44" i="12"/>
  <c r="AE44" i="11"/>
  <c r="AR44" i="11"/>
  <c r="AS52" i="13"/>
  <c r="AF52" i="13"/>
  <c r="AF52" i="12"/>
  <c r="AS52" i="12"/>
  <c r="AS52" i="11"/>
  <c r="AF52" i="11"/>
  <c r="AS112" i="13"/>
  <c r="AF112" i="13"/>
  <c r="AS112" i="12"/>
  <c r="AF112" i="12"/>
  <c r="AS112" i="11"/>
  <c r="AF112" i="11"/>
  <c r="AF232" i="13"/>
  <c r="AS232" i="13"/>
  <c r="AF232" i="12"/>
  <c r="AS232" i="12"/>
  <c r="AS232" i="11"/>
  <c r="AF232" i="11"/>
  <c r="AS292" i="13"/>
  <c r="AF292" i="13"/>
  <c r="AS292" i="12"/>
  <c r="AF292" i="12"/>
  <c r="AS292" i="11"/>
  <c r="AF292" i="11"/>
  <c r="AT84" i="13"/>
  <c r="AG84" i="13"/>
  <c r="AG84" i="12"/>
  <c r="AT84" i="12"/>
  <c r="AT84" i="11"/>
  <c r="AG84" i="11"/>
  <c r="AU92" i="13"/>
  <c r="AH92" i="13"/>
  <c r="AH92" i="12"/>
  <c r="AU92" i="12"/>
  <c r="AU92" i="11"/>
  <c r="AH92" i="11"/>
  <c r="AU224" i="13"/>
  <c r="AH224" i="13"/>
  <c r="AH224" i="12"/>
  <c r="AU224" i="12"/>
  <c r="AU224" i="11"/>
  <c r="AH224" i="11"/>
  <c r="AU284" i="13"/>
  <c r="AH284" i="13"/>
  <c r="AU284" i="12"/>
  <c r="AH284" i="12"/>
  <c r="AU284" i="11"/>
  <c r="AH284" i="11"/>
  <c r="AI88" i="13"/>
  <c r="AV88" i="13"/>
  <c r="AI88" i="12"/>
  <c r="AV88" i="12"/>
  <c r="AI88" i="11"/>
  <c r="AV88" i="11"/>
  <c r="AV220" i="13"/>
  <c r="AI220" i="13"/>
  <c r="AI220" i="12"/>
  <c r="AV220" i="12"/>
  <c r="AV220" i="11"/>
  <c r="AI220" i="11"/>
  <c r="AV280" i="13"/>
  <c r="AI280" i="13"/>
  <c r="AV280" i="12"/>
  <c r="AI280" i="12"/>
  <c r="AV280" i="11"/>
  <c r="AI280" i="11"/>
  <c r="AW24" i="13"/>
  <c r="AJ24" i="13"/>
  <c r="AW24" i="12"/>
  <c r="AJ24" i="12"/>
  <c r="AW24" i="11"/>
  <c r="AJ24" i="11"/>
  <c r="AW96" i="13"/>
  <c r="AJ96" i="13"/>
  <c r="AJ96" i="12"/>
  <c r="AW96" i="12"/>
  <c r="AW96" i="11"/>
  <c r="AJ96" i="11"/>
  <c r="AJ168" i="13"/>
  <c r="AW168" i="13"/>
  <c r="AW168" i="12"/>
  <c r="AJ168" i="12"/>
  <c r="AW168" i="11"/>
  <c r="AJ168" i="11"/>
  <c r="AW240" i="13"/>
  <c r="AJ240" i="13"/>
  <c r="AJ240" i="12"/>
  <c r="AW240" i="12"/>
  <c r="AW240" i="11"/>
  <c r="AJ240" i="11"/>
  <c r="AJ312" i="13"/>
  <c r="AW312" i="13"/>
  <c r="AJ312" i="12"/>
  <c r="AW312" i="12"/>
  <c r="AW312" i="11"/>
  <c r="AJ312" i="11"/>
  <c r="AX56" i="13"/>
  <c r="AK56" i="13"/>
  <c r="AK56" i="12"/>
  <c r="AX56" i="12"/>
  <c r="AX56" i="11"/>
  <c r="AK56" i="11"/>
  <c r="AX128" i="13"/>
  <c r="AK128" i="13"/>
  <c r="AX128" i="12"/>
  <c r="AK128" i="12"/>
  <c r="AX128" i="11"/>
  <c r="AK128" i="11"/>
  <c r="AY4" i="13"/>
  <c r="AL4" i="13"/>
  <c r="AY4" i="11"/>
  <c r="AY4" i="12"/>
  <c r="AL4" i="12"/>
  <c r="AL4" i="11"/>
  <c r="AY76" i="13"/>
  <c r="AL76" i="13"/>
  <c r="AY76" i="12"/>
  <c r="AL76" i="12"/>
  <c r="AY76" i="11"/>
  <c r="AL76" i="11"/>
  <c r="AL148" i="13"/>
  <c r="AY148" i="13"/>
  <c r="AL148" i="12"/>
  <c r="AY148" i="12"/>
  <c r="AY148" i="11"/>
  <c r="AL148" i="11"/>
  <c r="AY280" i="13"/>
  <c r="AL280" i="13"/>
  <c r="AL280" i="12"/>
  <c r="AY280" i="12"/>
  <c r="AY280" i="11"/>
  <c r="AL280" i="11"/>
  <c r="AZ24" i="13"/>
  <c r="AM24" i="13"/>
  <c r="AZ24" i="12"/>
  <c r="AZ24" i="11"/>
  <c r="AM24" i="12"/>
  <c r="AM24" i="11"/>
  <c r="AM96" i="13"/>
  <c r="AZ96" i="13"/>
  <c r="AM96" i="12"/>
  <c r="AZ96" i="12"/>
  <c r="AM96" i="11"/>
  <c r="AZ96" i="11"/>
  <c r="AM168" i="13"/>
  <c r="AZ168" i="13"/>
  <c r="AZ168" i="12"/>
  <c r="AM168" i="12"/>
  <c r="AM168" i="11"/>
  <c r="AZ168" i="11"/>
  <c r="AZ240" i="13"/>
  <c r="AM240" i="13"/>
  <c r="AM240" i="12"/>
  <c r="AZ240" i="12"/>
  <c r="AZ240" i="11"/>
  <c r="AM240" i="11"/>
  <c r="BA116" i="13"/>
  <c r="AN116" i="13"/>
  <c r="BA116" i="12"/>
  <c r="AN116" i="12"/>
  <c r="BA116" i="11"/>
  <c r="AN116" i="11"/>
  <c r="BA188" i="13"/>
  <c r="AN188" i="13"/>
  <c r="AN188" i="12"/>
  <c r="BA188" i="12"/>
  <c r="BA188" i="11"/>
  <c r="AN188" i="11"/>
  <c r="AN260" i="13"/>
  <c r="BA260" i="13"/>
  <c r="AN260" i="12"/>
  <c r="BA260" i="12"/>
  <c r="BA260" i="11"/>
  <c r="AN260" i="11"/>
  <c r="BB4" i="13"/>
  <c r="AO4" i="13"/>
  <c r="BB4" i="12"/>
  <c r="BB4" i="11"/>
  <c r="AO4" i="12"/>
  <c r="AO4" i="11"/>
  <c r="BB76" i="13"/>
  <c r="AO76" i="13"/>
  <c r="AO76" i="12"/>
  <c r="BB76" i="12"/>
  <c r="BB76" i="11"/>
  <c r="AO76" i="11"/>
  <c r="BB148" i="13"/>
  <c r="AO148" i="13"/>
  <c r="AO148" i="12"/>
  <c r="BB148" i="12"/>
  <c r="BB148" i="11"/>
  <c r="AO148" i="11"/>
  <c r="BB220" i="13"/>
  <c r="AO220" i="13"/>
  <c r="AO220" i="12"/>
  <c r="BB220" i="12"/>
  <c r="BB220" i="11"/>
  <c r="AO220" i="11"/>
  <c r="BB292" i="13"/>
  <c r="AO292" i="13"/>
  <c r="BB292" i="12"/>
  <c r="AO292" i="12"/>
  <c r="BB292" i="11"/>
  <c r="AO292" i="11"/>
  <c r="BC36" i="13"/>
  <c r="AP36" i="13"/>
  <c r="BC36" i="12"/>
  <c r="AP36" i="12"/>
  <c r="BC36" i="11"/>
  <c r="AP36" i="11"/>
  <c r="AR81" i="13"/>
  <c r="AE81" i="13"/>
  <c r="AR81" i="12"/>
  <c r="AE81" i="12"/>
  <c r="AR81" i="11"/>
  <c r="AE81" i="11"/>
  <c r="AR309" i="13"/>
  <c r="AE309" i="13"/>
  <c r="AE309" i="12"/>
  <c r="AR309" i="12"/>
  <c r="AR309" i="11"/>
  <c r="AE309" i="11"/>
  <c r="AT25" i="13"/>
  <c r="AG25" i="13"/>
  <c r="AT25" i="12"/>
  <c r="AG25" i="12"/>
  <c r="AT25" i="11"/>
  <c r="AG25" i="11"/>
  <c r="AT229" i="13"/>
  <c r="AG229" i="13"/>
  <c r="AG229" i="12"/>
  <c r="AT229" i="12"/>
  <c r="AT229" i="11"/>
  <c r="AG229" i="11"/>
  <c r="AT289" i="13"/>
  <c r="AG289" i="13"/>
  <c r="AT289" i="12"/>
  <c r="AG289" i="12"/>
  <c r="AT289" i="11"/>
  <c r="AG289" i="11"/>
  <c r="AU153" i="13"/>
  <c r="AH153" i="13"/>
  <c r="AH153" i="12"/>
  <c r="AU153" i="12"/>
  <c r="AU153" i="11"/>
  <c r="AH153" i="11"/>
  <c r="AU225" i="13"/>
  <c r="AH225" i="13"/>
  <c r="AU225" i="12"/>
  <c r="AH225" i="12"/>
  <c r="AU225" i="11"/>
  <c r="AH225" i="11"/>
  <c r="AH285" i="13"/>
  <c r="AU285" i="13"/>
  <c r="AH285" i="12"/>
  <c r="AU285" i="12"/>
  <c r="AU285" i="11"/>
  <c r="AH285" i="11"/>
  <c r="AI29" i="13"/>
  <c r="AV29" i="13"/>
  <c r="AV29" i="12"/>
  <c r="AI29" i="12"/>
  <c r="AV29" i="11"/>
  <c r="AI29" i="11"/>
  <c r="AV101" i="13"/>
  <c r="AI101" i="13"/>
  <c r="AI101" i="12"/>
  <c r="AV101" i="12"/>
  <c r="AV101" i="11"/>
  <c r="AI101" i="11"/>
  <c r="AV161" i="13"/>
  <c r="AI161" i="13"/>
  <c r="AI161" i="12"/>
  <c r="AV161" i="12"/>
  <c r="AV161" i="11"/>
  <c r="AI161" i="11"/>
  <c r="AW169" i="13"/>
  <c r="AJ169" i="13"/>
  <c r="AW169" i="12"/>
  <c r="AJ169" i="12"/>
  <c r="AW169" i="11"/>
  <c r="AJ169" i="11"/>
  <c r="AW241" i="13"/>
  <c r="AJ241" i="13"/>
  <c r="AJ241" i="12"/>
  <c r="AW241" i="12"/>
  <c r="AW241" i="11"/>
  <c r="AJ241" i="11"/>
  <c r="AJ313" i="13"/>
  <c r="AW313" i="13"/>
  <c r="AJ313" i="12"/>
  <c r="AW313" i="12"/>
  <c r="AW313" i="11"/>
  <c r="AJ313" i="11"/>
  <c r="AK189" i="13"/>
  <c r="AX189" i="13"/>
  <c r="AK189" i="12"/>
  <c r="AX189" i="12"/>
  <c r="AX189" i="11"/>
  <c r="AK189" i="11"/>
  <c r="AX261" i="13"/>
  <c r="AK261" i="13"/>
  <c r="AK261" i="12"/>
  <c r="AX261" i="12"/>
  <c r="AX261" i="11"/>
  <c r="AK261" i="11"/>
  <c r="AX321" i="13"/>
  <c r="AK321" i="13"/>
  <c r="AK321" i="12"/>
  <c r="AX321" i="12"/>
  <c r="AX321" i="11"/>
  <c r="AK321" i="11"/>
  <c r="AN249" i="13"/>
  <c r="BA249" i="13"/>
  <c r="BA249" i="12"/>
  <c r="AN249" i="12"/>
  <c r="BA249" i="11"/>
  <c r="AN249" i="11"/>
  <c r="AN321" i="13"/>
  <c r="BA321" i="13"/>
  <c r="AN321" i="12"/>
  <c r="BA321" i="12"/>
  <c r="BA321" i="11"/>
  <c r="AN321" i="11"/>
  <c r="BB65" i="13"/>
  <c r="AO65" i="13"/>
  <c r="AO65" i="12"/>
  <c r="BB65" i="12"/>
  <c r="BB65" i="11"/>
  <c r="AO65" i="11"/>
  <c r="AO137" i="13"/>
  <c r="BB137" i="13"/>
  <c r="AO137" i="12"/>
  <c r="BB137" i="12"/>
  <c r="BB137" i="11"/>
  <c r="AO137" i="11"/>
  <c r="BB209" i="13"/>
  <c r="AO209" i="13"/>
  <c r="BB209" i="12"/>
  <c r="AO209" i="12"/>
  <c r="BB209" i="11"/>
  <c r="AO209" i="11"/>
  <c r="AE226" i="13"/>
  <c r="AR226" i="13"/>
  <c r="AR226" i="12"/>
  <c r="AE226" i="12"/>
  <c r="AR226" i="11"/>
  <c r="AE226" i="11"/>
  <c r="AF138" i="13"/>
  <c r="AS138" i="13"/>
  <c r="AS138" i="12"/>
  <c r="AF138" i="12"/>
  <c r="AS138" i="11"/>
  <c r="AF138" i="11"/>
  <c r="AG134" i="13"/>
  <c r="AT134" i="13"/>
  <c r="AT134" i="12"/>
  <c r="AG134" i="12"/>
  <c r="AT134" i="11"/>
  <c r="AG134" i="11"/>
  <c r="AG206" i="13"/>
  <c r="AT206" i="13"/>
  <c r="AT206" i="12"/>
  <c r="AG206" i="12"/>
  <c r="AT206" i="11"/>
  <c r="AG206" i="11"/>
  <c r="AT278" i="13"/>
  <c r="AG278" i="13"/>
  <c r="AT278" i="12"/>
  <c r="AG278" i="12"/>
  <c r="AT278" i="11"/>
  <c r="AG278" i="11"/>
  <c r="AU82" i="13"/>
  <c r="AH82" i="13"/>
  <c r="AU82" i="12"/>
  <c r="AH82" i="12"/>
  <c r="AU82" i="11"/>
  <c r="AH82" i="11"/>
  <c r="AU154" i="13"/>
  <c r="AH154" i="13"/>
  <c r="AH154" i="12"/>
  <c r="AU154" i="12"/>
  <c r="AU154" i="11"/>
  <c r="AH154" i="11"/>
  <c r="AU226" i="13"/>
  <c r="AH226" i="13"/>
  <c r="AH226" i="12"/>
  <c r="AU226" i="12"/>
  <c r="AU226" i="11"/>
  <c r="AH226" i="11"/>
  <c r="AV174" i="13"/>
  <c r="AI174" i="13"/>
  <c r="AI174" i="12"/>
  <c r="AV174" i="12"/>
  <c r="AV174" i="11"/>
  <c r="AI174" i="11"/>
  <c r="AI234" i="13"/>
  <c r="AV234" i="13"/>
  <c r="AV234" i="12"/>
  <c r="AI234" i="12"/>
  <c r="AV234" i="11"/>
  <c r="AI234" i="11"/>
  <c r="AI306" i="13"/>
  <c r="AV306" i="13"/>
  <c r="AI306" i="12"/>
  <c r="AV306" i="12"/>
  <c r="AV306" i="11"/>
  <c r="AI306" i="11"/>
  <c r="AY90" i="13"/>
  <c r="AL90" i="13"/>
  <c r="AL90" i="12"/>
  <c r="AY90" i="12"/>
  <c r="AY90" i="11"/>
  <c r="AL90" i="11"/>
  <c r="AY162" i="13"/>
  <c r="AL162" i="13"/>
  <c r="AL162" i="12"/>
  <c r="AY162" i="12"/>
  <c r="AY162" i="11"/>
  <c r="AL162" i="11"/>
  <c r="AY294" i="13"/>
  <c r="AL294" i="13"/>
  <c r="AY294" i="12"/>
  <c r="AL294" i="12"/>
  <c r="AY294" i="11"/>
  <c r="AL294" i="11"/>
  <c r="AZ38" i="13"/>
  <c r="AM38" i="13"/>
  <c r="AZ38" i="12"/>
  <c r="AM38" i="12"/>
  <c r="AZ38" i="11"/>
  <c r="AM38" i="11"/>
  <c r="AZ110" i="13"/>
  <c r="AM110" i="13"/>
  <c r="AM110" i="12"/>
  <c r="AZ110" i="12"/>
  <c r="AZ110" i="11"/>
  <c r="AM110" i="11"/>
  <c r="AZ182" i="13"/>
  <c r="AM182" i="13"/>
  <c r="AZ182" i="12"/>
  <c r="AM182" i="12"/>
  <c r="AZ182" i="11"/>
  <c r="AM182" i="11"/>
  <c r="AZ254" i="13"/>
  <c r="AM254" i="13"/>
  <c r="AZ254" i="12"/>
  <c r="AM254" i="12"/>
  <c r="AZ254" i="11"/>
  <c r="AM254" i="11"/>
  <c r="AM326" i="13"/>
  <c r="AZ326" i="13"/>
  <c r="AZ326" i="12"/>
  <c r="AM326" i="12"/>
  <c r="AZ326" i="11"/>
  <c r="AM326" i="11"/>
  <c r="BA70" i="13"/>
  <c r="AN70" i="13"/>
  <c r="AN70" i="12"/>
  <c r="BA70" i="12"/>
  <c r="BA70" i="11"/>
  <c r="AN70" i="11"/>
  <c r="AR131" i="13"/>
  <c r="AE131" i="13"/>
  <c r="AR131" i="12"/>
  <c r="AE131" i="12"/>
  <c r="AR131" i="11"/>
  <c r="AE131" i="11"/>
  <c r="AR179" i="13"/>
  <c r="AE179" i="13"/>
  <c r="AE179" i="12"/>
  <c r="AR179" i="12"/>
  <c r="AR179" i="11"/>
  <c r="AE179" i="11"/>
  <c r="AR227" i="13"/>
  <c r="AE227" i="13"/>
  <c r="AE227" i="12"/>
  <c r="AR227" i="12"/>
  <c r="AR227" i="11"/>
  <c r="AE227" i="11"/>
  <c r="AR287" i="13"/>
  <c r="AE287" i="13"/>
  <c r="AR287" i="12"/>
  <c r="AE287" i="12"/>
  <c r="AR287" i="11"/>
  <c r="AE287" i="11"/>
  <c r="AS19" i="13"/>
  <c r="AF19" i="13"/>
  <c r="AS19" i="12"/>
  <c r="AF19" i="12"/>
  <c r="AS19" i="11"/>
  <c r="AF19" i="11"/>
  <c r="AF283" i="13"/>
  <c r="AS283" i="13"/>
  <c r="AS283" i="12"/>
  <c r="AF283" i="12"/>
  <c r="AS283" i="11"/>
  <c r="AF283" i="11"/>
  <c r="AT75" i="13"/>
  <c r="AG75" i="13"/>
  <c r="AT75" i="12"/>
  <c r="AG75" i="12"/>
  <c r="AT75" i="11"/>
  <c r="AG75" i="11"/>
  <c r="AT279" i="13"/>
  <c r="AG279" i="13"/>
  <c r="AG279" i="12"/>
  <c r="AT279" i="12"/>
  <c r="AT279" i="11"/>
  <c r="AG279" i="11"/>
  <c r="AU23" i="13"/>
  <c r="AH23" i="13"/>
  <c r="AU23" i="12"/>
  <c r="AU23" i="11"/>
  <c r="AH23" i="12"/>
  <c r="AH23" i="11"/>
  <c r="AH95" i="13"/>
  <c r="AU95" i="13"/>
  <c r="AH95" i="12"/>
  <c r="AU95" i="12"/>
  <c r="AU95" i="11"/>
  <c r="AH95" i="11"/>
  <c r="AH167" i="13"/>
  <c r="AU167" i="13"/>
  <c r="AU167" i="12"/>
  <c r="AH167" i="12"/>
  <c r="AU167" i="11"/>
  <c r="AH167" i="11"/>
  <c r="AV115" i="13"/>
  <c r="AI115" i="13"/>
  <c r="AI115" i="12"/>
  <c r="AV115" i="12"/>
  <c r="AV115" i="11"/>
  <c r="AI115" i="11"/>
  <c r="AI247" i="13"/>
  <c r="AV247" i="13"/>
  <c r="AI247" i="12"/>
  <c r="AV247" i="12"/>
  <c r="AV247" i="11"/>
  <c r="AI247" i="11"/>
  <c r="AV319" i="13"/>
  <c r="AI319" i="13"/>
  <c r="AI319" i="12"/>
  <c r="AV319" i="12"/>
  <c r="AV319" i="11"/>
  <c r="AI319" i="11"/>
  <c r="AW63" i="13"/>
  <c r="AJ63" i="13"/>
  <c r="AJ63" i="12"/>
  <c r="AW63" i="12"/>
  <c r="AJ63" i="11"/>
  <c r="AW63" i="11"/>
  <c r="AW195" i="13"/>
  <c r="AJ195" i="13"/>
  <c r="AJ195" i="12"/>
  <c r="AW195" i="12"/>
  <c r="AJ195" i="11"/>
  <c r="AW195" i="11"/>
  <c r="AJ267" i="13"/>
  <c r="AW267" i="13"/>
  <c r="AW267" i="12"/>
  <c r="AJ267" i="12"/>
  <c r="AW267" i="11"/>
  <c r="AJ267" i="11"/>
  <c r="AX11" i="13"/>
  <c r="AK11" i="13"/>
  <c r="AX11" i="12"/>
  <c r="AK11" i="12"/>
  <c r="AX11" i="11"/>
  <c r="AK11" i="11"/>
  <c r="AX83" i="13"/>
  <c r="AK83" i="13"/>
  <c r="AX83" i="12"/>
  <c r="AK83" i="12"/>
  <c r="AX83" i="11"/>
  <c r="AK83" i="11"/>
  <c r="AK155" i="13"/>
  <c r="AX155" i="13"/>
  <c r="AK155" i="12"/>
  <c r="AX155" i="12"/>
  <c r="AX155" i="11"/>
  <c r="AK155" i="11"/>
  <c r="AX227" i="13"/>
  <c r="AK227" i="13"/>
  <c r="AK227" i="12"/>
  <c r="AX227" i="12"/>
  <c r="AX227" i="11"/>
  <c r="AK227" i="11"/>
  <c r="AY319" i="13"/>
  <c r="AL319" i="13"/>
  <c r="AY319" i="12"/>
  <c r="AL319" i="12"/>
  <c r="AY319" i="11"/>
  <c r="AL319" i="11"/>
  <c r="AZ63" i="13"/>
  <c r="AM63" i="13"/>
  <c r="AM63" i="12"/>
  <c r="AZ63" i="12"/>
  <c r="AZ63" i="11"/>
  <c r="AM63" i="11"/>
  <c r="AM135" i="13"/>
  <c r="AZ135" i="13"/>
  <c r="AZ135" i="12"/>
  <c r="AM135" i="12"/>
  <c r="AZ135" i="11"/>
  <c r="AM135" i="11"/>
  <c r="AM207" i="13"/>
  <c r="AZ207" i="13"/>
  <c r="AM207" i="12"/>
  <c r="AZ207" i="12"/>
  <c r="AZ207" i="11"/>
  <c r="AM207" i="11"/>
  <c r="AZ279" i="13"/>
  <c r="AM279" i="13"/>
  <c r="AM279" i="12"/>
  <c r="AZ279" i="12"/>
  <c r="AZ279" i="11"/>
  <c r="AM279" i="11"/>
  <c r="BA23" i="13"/>
  <c r="AN23" i="13"/>
  <c r="BA23" i="12"/>
  <c r="AN23" i="12"/>
  <c r="BA23" i="11"/>
  <c r="AN23" i="11"/>
  <c r="BA95" i="13"/>
  <c r="AN95" i="13"/>
  <c r="BA95" i="12"/>
  <c r="AN95" i="12"/>
  <c r="AN95" i="11"/>
  <c r="BA95" i="11"/>
  <c r="Q323" i="13"/>
  <c r="D323" i="13"/>
  <c r="D323" i="12"/>
  <c r="Q323" i="12"/>
  <c r="D323" i="11"/>
  <c r="Q323" i="11"/>
  <c r="X318" i="13"/>
  <c r="K318" i="13"/>
  <c r="K318" i="12"/>
  <c r="X318" i="12"/>
  <c r="X318" i="11"/>
  <c r="K318" i="11"/>
  <c r="Y326" i="13"/>
  <c r="L326" i="13"/>
  <c r="L326" i="12"/>
  <c r="Y326" i="12"/>
  <c r="Y326" i="11"/>
  <c r="L326" i="11"/>
  <c r="AB326" i="13"/>
  <c r="O326" i="13"/>
  <c r="AB326" i="12"/>
  <c r="O326" i="12"/>
  <c r="AB326" i="11"/>
  <c r="O326" i="11"/>
  <c r="AE36" i="13"/>
  <c r="AR36" i="13"/>
  <c r="AR36" i="12"/>
  <c r="AE36" i="12"/>
  <c r="AR36" i="11"/>
  <c r="AE36" i="11"/>
  <c r="AR84" i="13"/>
  <c r="AE84" i="13"/>
  <c r="AR84" i="12"/>
  <c r="AE84" i="12"/>
  <c r="AR84" i="11"/>
  <c r="AE84" i="11"/>
  <c r="AF284" i="13"/>
  <c r="AS284" i="13"/>
  <c r="AF284" i="12"/>
  <c r="AS284" i="12"/>
  <c r="AS284" i="11"/>
  <c r="AF284" i="11"/>
  <c r="AT76" i="13"/>
  <c r="AG76" i="13"/>
  <c r="AG76" i="12"/>
  <c r="AT76" i="12"/>
  <c r="AT76" i="11"/>
  <c r="AG76" i="11"/>
  <c r="AT208" i="13"/>
  <c r="AG208" i="13"/>
  <c r="AT208" i="12"/>
  <c r="AG208" i="12"/>
  <c r="AT208" i="11"/>
  <c r="AG208" i="11"/>
  <c r="AT280" i="13"/>
  <c r="AG280" i="13"/>
  <c r="AG280" i="12"/>
  <c r="AT280" i="12"/>
  <c r="AT280" i="11"/>
  <c r="AG280" i="11"/>
  <c r="AU24" i="13"/>
  <c r="AH24" i="13"/>
  <c r="AU24" i="12"/>
  <c r="AH24" i="12"/>
  <c r="AU24" i="11"/>
  <c r="AH24" i="11"/>
  <c r="AH300" i="13"/>
  <c r="AU300" i="13"/>
  <c r="AH300" i="12"/>
  <c r="AU300" i="12"/>
  <c r="AU300" i="11"/>
  <c r="AH300" i="11"/>
  <c r="AV104" i="13"/>
  <c r="AI104" i="13"/>
  <c r="AV104" i="12"/>
  <c r="AI104" i="12"/>
  <c r="AV104" i="11"/>
  <c r="AI104" i="11"/>
  <c r="AV164" i="13"/>
  <c r="AI164" i="13"/>
  <c r="AV164" i="12"/>
  <c r="AI164" i="12"/>
  <c r="AV164" i="11"/>
  <c r="AI164" i="11"/>
  <c r="AW100" i="13"/>
  <c r="AJ100" i="13"/>
  <c r="AJ100" i="12"/>
  <c r="AW100" i="12"/>
  <c r="AW100" i="11"/>
  <c r="AJ100" i="11"/>
  <c r="AW172" i="13"/>
  <c r="AJ172" i="13"/>
  <c r="AW172" i="12"/>
  <c r="AJ172" i="12"/>
  <c r="AW172" i="11"/>
  <c r="AJ172" i="11"/>
  <c r="AW244" i="13"/>
  <c r="AJ244" i="13"/>
  <c r="AJ244" i="12"/>
  <c r="AW244" i="12"/>
  <c r="AW244" i="11"/>
  <c r="AJ244" i="11"/>
  <c r="AW316" i="13"/>
  <c r="AJ316" i="13"/>
  <c r="AJ316" i="12"/>
  <c r="AW316" i="12"/>
  <c r="AW316" i="11"/>
  <c r="AJ316" i="11"/>
  <c r="AX60" i="13"/>
  <c r="AK60" i="13"/>
  <c r="AK60" i="12"/>
  <c r="AX60" i="12"/>
  <c r="AX60" i="11"/>
  <c r="AK60" i="11"/>
  <c r="AY152" i="13"/>
  <c r="AL152" i="13"/>
  <c r="AL152" i="12"/>
  <c r="AY152" i="12"/>
  <c r="AY152" i="11"/>
  <c r="AL152" i="11"/>
  <c r="AL284" i="13"/>
  <c r="AY284" i="13"/>
  <c r="AL284" i="12"/>
  <c r="AY284" i="12"/>
  <c r="AY284" i="11"/>
  <c r="AL284" i="11"/>
  <c r="AZ28" i="13"/>
  <c r="AM28" i="13"/>
  <c r="AZ28" i="12"/>
  <c r="AM28" i="12"/>
  <c r="AZ28" i="11"/>
  <c r="AM28" i="11"/>
  <c r="AZ100" i="13"/>
  <c r="AM100" i="13"/>
  <c r="AZ100" i="12"/>
  <c r="AM100" i="12"/>
  <c r="AZ100" i="11"/>
  <c r="AM100" i="11"/>
  <c r="AZ172" i="13"/>
  <c r="AM172" i="13"/>
  <c r="AZ172" i="12"/>
  <c r="AM172" i="12"/>
  <c r="AZ172" i="11"/>
  <c r="AM172" i="11"/>
  <c r="AZ244" i="13"/>
  <c r="AM244" i="13"/>
  <c r="AM244" i="12"/>
  <c r="AZ244" i="12"/>
  <c r="AZ244" i="11"/>
  <c r="AM244" i="11"/>
  <c r="AM316" i="13"/>
  <c r="AZ316" i="13"/>
  <c r="AZ316" i="12"/>
  <c r="AM316" i="12"/>
  <c r="AZ316" i="11"/>
  <c r="AM316" i="11"/>
  <c r="BA60" i="13"/>
  <c r="AN60" i="13"/>
  <c r="AN60" i="12"/>
  <c r="BA60" i="11"/>
  <c r="BA60" i="12"/>
  <c r="AN60" i="11"/>
  <c r="BA132" i="13"/>
  <c r="AN132" i="13"/>
  <c r="BA132" i="12"/>
  <c r="AN132" i="12"/>
  <c r="BA132" i="11"/>
  <c r="AN132" i="11"/>
  <c r="BA204" i="13"/>
  <c r="AN204" i="13"/>
  <c r="AN204" i="12"/>
  <c r="BA204" i="12"/>
  <c r="BA204" i="11"/>
  <c r="AN204" i="11"/>
  <c r="BA276" i="13"/>
  <c r="AN276" i="13"/>
  <c r="BA276" i="12"/>
  <c r="AN276" i="12"/>
  <c r="BA276" i="11"/>
  <c r="AN276" i="11"/>
  <c r="BB20" i="13"/>
  <c r="AO20" i="13"/>
  <c r="BB20" i="12"/>
  <c r="AO20" i="12"/>
  <c r="BB20" i="11"/>
  <c r="AO20" i="11"/>
  <c r="BB92" i="13"/>
  <c r="AO92" i="13"/>
  <c r="AO92" i="12"/>
  <c r="BB92" i="12"/>
  <c r="BB92" i="11"/>
  <c r="AO92" i="11"/>
  <c r="AO164" i="13"/>
  <c r="BB164" i="13"/>
  <c r="AO164" i="12"/>
  <c r="BB164" i="12"/>
  <c r="BB164" i="11"/>
  <c r="AO164" i="11"/>
  <c r="BB236" i="13"/>
  <c r="AO236" i="13"/>
  <c r="BB236" i="12"/>
  <c r="AO236" i="12"/>
  <c r="BB236" i="11"/>
  <c r="AO236" i="11"/>
  <c r="BB308" i="13"/>
  <c r="AO308" i="13"/>
  <c r="BB308" i="12"/>
  <c r="AO308" i="12"/>
  <c r="BB308" i="11"/>
  <c r="AO308" i="11"/>
  <c r="AP52" i="13"/>
  <c r="BC52" i="13"/>
  <c r="BC52" i="12"/>
  <c r="AP52" i="12"/>
  <c r="BC52" i="11"/>
  <c r="AP52" i="11"/>
  <c r="AP124" i="13"/>
  <c r="BC124" i="13"/>
  <c r="BC124" i="12"/>
  <c r="AP124" i="12"/>
  <c r="BC124" i="11"/>
  <c r="AP124" i="11"/>
  <c r="AQ41" i="13"/>
  <c r="AD41" i="13"/>
  <c r="AQ41" i="12"/>
  <c r="AD41" i="12"/>
  <c r="AQ41" i="11"/>
  <c r="AD41" i="11"/>
  <c r="AQ89" i="13"/>
  <c r="AD89" i="13"/>
  <c r="AD89" i="12"/>
  <c r="AQ89" i="12"/>
  <c r="AQ89" i="11"/>
  <c r="AD89" i="11"/>
  <c r="AQ137" i="13"/>
  <c r="AD137" i="13"/>
  <c r="AD137" i="12"/>
  <c r="AQ137" i="12"/>
  <c r="AQ137" i="11"/>
  <c r="AD137" i="11"/>
  <c r="AQ185" i="13"/>
  <c r="AD185" i="13"/>
  <c r="AD185" i="12"/>
  <c r="AQ185" i="12"/>
  <c r="AQ185" i="11"/>
  <c r="AD185" i="11"/>
  <c r="AD233" i="13"/>
  <c r="AQ233" i="13"/>
  <c r="AD233" i="12"/>
  <c r="AQ233" i="12"/>
  <c r="AQ233" i="11"/>
  <c r="AD233" i="11"/>
  <c r="AQ281" i="13"/>
  <c r="AD281" i="13"/>
  <c r="AD281" i="12"/>
  <c r="AQ281" i="12"/>
  <c r="AQ281" i="11"/>
  <c r="AD281" i="11"/>
  <c r="AQ329" i="13"/>
  <c r="AD329" i="13"/>
  <c r="AQ329" i="12"/>
  <c r="AD329" i="12"/>
  <c r="AQ329" i="11"/>
  <c r="AD329" i="11"/>
  <c r="AR61" i="13"/>
  <c r="AE61" i="13"/>
  <c r="AE61" i="12"/>
  <c r="AR61" i="12"/>
  <c r="AR61" i="11"/>
  <c r="AE61" i="11"/>
  <c r="AR109" i="13"/>
  <c r="AE109" i="13"/>
  <c r="AE109" i="12"/>
  <c r="AR109" i="12"/>
  <c r="AR109" i="11"/>
  <c r="AE109" i="11"/>
  <c r="AE169" i="13"/>
  <c r="AR169" i="13"/>
  <c r="AR169" i="12"/>
  <c r="AE169" i="12"/>
  <c r="AR169" i="11"/>
  <c r="AE169" i="11"/>
  <c r="AR325" i="13"/>
  <c r="AE325" i="13"/>
  <c r="AE325" i="12"/>
  <c r="AR325" i="12"/>
  <c r="AR325" i="11"/>
  <c r="AE325" i="11"/>
  <c r="AF69" i="13"/>
  <c r="AS69" i="13"/>
  <c r="AF69" i="12"/>
  <c r="AS69" i="11"/>
  <c r="AS69" i="12"/>
  <c r="AF69" i="11"/>
  <c r="AF189" i="13"/>
  <c r="AS189" i="13"/>
  <c r="AS189" i="12"/>
  <c r="AF189" i="12"/>
  <c r="AS189" i="11"/>
  <c r="AF189" i="11"/>
  <c r="AT41" i="13"/>
  <c r="AG41" i="13"/>
  <c r="AT41" i="12"/>
  <c r="AG41" i="12"/>
  <c r="AT41" i="11"/>
  <c r="AG41" i="11"/>
  <c r="AH241" i="13"/>
  <c r="AU241" i="13"/>
  <c r="AH241" i="12"/>
  <c r="AU241" i="12"/>
  <c r="AU241" i="11"/>
  <c r="AH241" i="11"/>
  <c r="AI189" i="13"/>
  <c r="AV189" i="13"/>
  <c r="AI189" i="12"/>
  <c r="AV189" i="12"/>
  <c r="AV189" i="11"/>
  <c r="AI189" i="11"/>
  <c r="AV261" i="13"/>
  <c r="AI261" i="13"/>
  <c r="AI261" i="12"/>
  <c r="AV261" i="12"/>
  <c r="AV261" i="11"/>
  <c r="AI261" i="11"/>
  <c r="AW209" i="13"/>
  <c r="AJ209" i="13"/>
  <c r="AW209" i="12"/>
  <c r="AJ209" i="12"/>
  <c r="AW209" i="11"/>
  <c r="AJ209" i="11"/>
  <c r="AX13" i="13"/>
  <c r="AK13" i="13"/>
  <c r="AX13" i="12"/>
  <c r="AK13" i="12"/>
  <c r="AX13" i="11"/>
  <c r="AK13" i="11"/>
  <c r="AY105" i="13"/>
  <c r="AL105" i="13"/>
  <c r="AL105" i="12"/>
  <c r="AY105" i="12"/>
  <c r="AY105" i="11"/>
  <c r="AL105" i="11"/>
  <c r="AY177" i="13"/>
  <c r="AL177" i="13"/>
  <c r="AL177" i="12"/>
  <c r="AY177" i="12"/>
  <c r="AY177" i="11"/>
  <c r="AL177" i="11"/>
  <c r="AY249" i="13"/>
  <c r="AL249" i="13"/>
  <c r="AL249" i="12"/>
  <c r="AY249" i="12"/>
  <c r="AY249" i="11"/>
  <c r="AL249" i="11"/>
  <c r="AY321" i="13"/>
  <c r="AL321" i="13"/>
  <c r="AL321" i="12"/>
  <c r="AY321" i="12"/>
  <c r="AY321" i="11"/>
  <c r="AL321" i="11"/>
  <c r="AZ65" i="13"/>
  <c r="AM65" i="13"/>
  <c r="AM65" i="12"/>
  <c r="AZ65" i="12"/>
  <c r="AZ65" i="11"/>
  <c r="AM65" i="11"/>
  <c r="AZ197" i="13"/>
  <c r="AM197" i="13"/>
  <c r="AM197" i="12"/>
  <c r="AZ197" i="12"/>
  <c r="AZ197" i="11"/>
  <c r="AM197" i="11"/>
  <c r="AO165" i="13"/>
  <c r="BB165" i="13"/>
  <c r="BB165" i="12"/>
  <c r="AO165" i="12"/>
  <c r="BB165" i="11"/>
  <c r="AO165" i="11"/>
  <c r="BB237" i="13"/>
  <c r="AO237" i="13"/>
  <c r="BB237" i="12"/>
  <c r="AO237" i="12"/>
  <c r="BB237" i="11"/>
  <c r="AO237" i="11"/>
  <c r="BB309" i="13"/>
  <c r="AO309" i="13"/>
  <c r="AO309" i="12"/>
  <c r="BB309" i="12"/>
  <c r="BB309" i="11"/>
  <c r="AO309" i="11"/>
  <c r="BC53" i="13"/>
  <c r="AP53" i="13"/>
  <c r="AP53" i="12"/>
  <c r="BC53" i="12"/>
  <c r="BC53" i="11"/>
  <c r="AP53" i="11"/>
  <c r="BC125" i="13"/>
  <c r="AP125" i="13"/>
  <c r="BC125" i="12"/>
  <c r="AP125" i="12"/>
  <c r="BC125" i="11"/>
  <c r="AP125" i="11"/>
  <c r="BC197" i="13"/>
  <c r="AP197" i="13"/>
  <c r="AP197" i="12"/>
  <c r="BC197" i="12"/>
  <c r="BC197" i="11"/>
  <c r="AP197" i="11"/>
  <c r="AP269" i="13"/>
  <c r="BC269" i="13"/>
  <c r="AP269" i="12"/>
  <c r="BC269" i="12"/>
  <c r="BC269" i="11"/>
  <c r="AP269" i="11"/>
  <c r="BC306" i="13"/>
  <c r="AP306" i="13"/>
  <c r="AP306" i="12"/>
  <c r="BC306" i="12"/>
  <c r="BC306" i="11"/>
  <c r="AP306" i="11"/>
  <c r="AR146" i="13"/>
  <c r="AE146" i="13"/>
  <c r="AE146" i="12"/>
  <c r="AR146" i="12"/>
  <c r="AR146" i="11"/>
  <c r="AE146" i="11"/>
  <c r="AR314" i="13"/>
  <c r="AE314" i="13"/>
  <c r="AE314" i="12"/>
  <c r="AR314" i="12"/>
  <c r="AR314" i="11"/>
  <c r="AE314" i="11"/>
  <c r="AS298" i="13"/>
  <c r="AF298" i="13"/>
  <c r="AS298" i="12"/>
  <c r="AF298" i="12"/>
  <c r="AS298" i="11"/>
  <c r="AF298" i="11"/>
  <c r="AG246" i="13"/>
  <c r="AT246" i="13"/>
  <c r="AG246" i="12"/>
  <c r="AT246" i="12"/>
  <c r="AT246" i="11"/>
  <c r="AG246" i="11"/>
  <c r="AU50" i="13"/>
  <c r="AH50" i="13"/>
  <c r="AH50" i="12"/>
  <c r="AU50" i="12"/>
  <c r="AU50" i="11"/>
  <c r="AH50" i="11"/>
  <c r="AU122" i="13"/>
  <c r="AH122" i="13"/>
  <c r="AH122" i="12"/>
  <c r="AU122" i="12"/>
  <c r="AU122" i="11"/>
  <c r="AH122" i="11"/>
  <c r="AU194" i="13"/>
  <c r="AH194" i="13"/>
  <c r="AH194" i="12"/>
  <c r="AU194" i="12"/>
  <c r="AU194" i="11"/>
  <c r="AH194" i="11"/>
  <c r="AH266" i="13"/>
  <c r="AU266" i="13"/>
  <c r="AH266" i="12"/>
  <c r="AU266" i="12"/>
  <c r="AU266" i="11"/>
  <c r="AH266" i="11"/>
  <c r="AI142" i="13"/>
  <c r="AV142" i="13"/>
  <c r="AV142" i="12"/>
  <c r="AI142" i="12"/>
  <c r="AV142" i="11"/>
  <c r="AI142" i="11"/>
  <c r="AJ174" i="13"/>
  <c r="AW174" i="13"/>
  <c r="AW174" i="12"/>
  <c r="AJ174" i="12"/>
  <c r="AW174" i="11"/>
  <c r="AJ174" i="11"/>
  <c r="AX122" i="13"/>
  <c r="AK122" i="13"/>
  <c r="AX122" i="12"/>
  <c r="AK122" i="12"/>
  <c r="AK122" i="11"/>
  <c r="AX122" i="11"/>
  <c r="AX254" i="13"/>
  <c r="AK254" i="13"/>
  <c r="AX254" i="12"/>
  <c r="AK254" i="12"/>
  <c r="AX254" i="11"/>
  <c r="AK254" i="11"/>
  <c r="AX326" i="13"/>
  <c r="AK326" i="13"/>
  <c r="AX326" i="12"/>
  <c r="AK326" i="12"/>
  <c r="AX326" i="11"/>
  <c r="AK326" i="11"/>
  <c r="AY130" i="13"/>
  <c r="AL130" i="13"/>
  <c r="AY130" i="12"/>
  <c r="AL130" i="12"/>
  <c r="AY130" i="11"/>
  <c r="AL130" i="11"/>
  <c r="AL262" i="13"/>
  <c r="AY262" i="13"/>
  <c r="AL262" i="12"/>
  <c r="AY262" i="12"/>
  <c r="AY262" i="11"/>
  <c r="AL262" i="11"/>
  <c r="AZ6" i="13"/>
  <c r="AM6" i="13"/>
  <c r="AZ6" i="12"/>
  <c r="AZ6" i="11"/>
  <c r="AM6" i="12"/>
  <c r="AM6" i="11"/>
  <c r="BA26" i="13"/>
  <c r="AN26" i="13"/>
  <c r="BA26" i="11"/>
  <c r="BA26" i="12"/>
  <c r="AN26" i="12"/>
  <c r="AN26" i="11"/>
  <c r="BA98" i="13"/>
  <c r="AN98" i="13"/>
  <c r="AN98" i="12"/>
  <c r="BA98" i="12"/>
  <c r="BA98" i="11"/>
  <c r="AN98" i="11"/>
  <c r="AN170" i="13"/>
  <c r="BA170" i="13"/>
  <c r="BA170" i="12"/>
  <c r="AN170" i="12"/>
  <c r="BA170" i="11"/>
  <c r="AN170" i="11"/>
  <c r="BA242" i="13"/>
  <c r="AN242" i="13"/>
  <c r="AN242" i="12"/>
  <c r="BA242" i="12"/>
  <c r="BA242" i="11"/>
  <c r="AN242" i="11"/>
  <c r="AN326" i="13"/>
  <c r="BA326" i="13"/>
  <c r="AN326" i="12"/>
  <c r="BA326" i="12"/>
  <c r="BA326" i="11"/>
  <c r="AN326" i="11"/>
  <c r="BB106" i="13"/>
  <c r="AO106" i="13"/>
  <c r="AO106" i="12"/>
  <c r="BB106" i="12"/>
  <c r="AO106" i="11"/>
  <c r="BB106" i="11"/>
  <c r="BB262" i="13"/>
  <c r="AO262" i="13"/>
  <c r="AO262" i="12"/>
  <c r="BB262" i="12"/>
  <c r="BB262" i="11"/>
  <c r="AO262" i="11"/>
  <c r="BC114" i="13"/>
  <c r="AP114" i="13"/>
  <c r="AP114" i="12"/>
  <c r="BC114" i="12"/>
  <c r="BC114" i="11"/>
  <c r="AP114" i="11"/>
  <c r="AP282" i="13"/>
  <c r="BC282" i="13"/>
  <c r="AP282" i="12"/>
  <c r="BC282" i="12"/>
  <c r="BC282" i="11"/>
  <c r="AP282" i="11"/>
  <c r="N327" i="13"/>
  <c r="AA327" i="13"/>
  <c r="AA327" i="12"/>
  <c r="N327" i="12"/>
  <c r="AA327" i="11"/>
  <c r="N327" i="11"/>
  <c r="AL23" i="13"/>
  <c r="AY23" i="13"/>
  <c r="AY23" i="12"/>
  <c r="AL23" i="12"/>
  <c r="AY23" i="11"/>
  <c r="AL23" i="11"/>
  <c r="O327" i="13"/>
  <c r="AB327" i="13"/>
  <c r="AB327" i="12"/>
  <c r="O327" i="12"/>
  <c r="O327" i="11"/>
  <c r="AB327" i="11"/>
  <c r="F319" i="13"/>
  <c r="S319" i="13"/>
  <c r="F319" i="12"/>
  <c r="S319" i="12"/>
  <c r="S319" i="11"/>
  <c r="F319" i="11"/>
  <c r="W329" i="13"/>
  <c r="J329" i="13"/>
  <c r="W329" i="12"/>
  <c r="J329" i="12"/>
  <c r="W329" i="11"/>
  <c r="J329" i="11"/>
  <c r="T316" i="13"/>
  <c r="G316" i="13"/>
  <c r="G316" i="12"/>
  <c r="T316" i="12"/>
  <c r="T316" i="11"/>
  <c r="G316" i="11"/>
  <c r="AC316" i="13"/>
  <c r="P316" i="13"/>
  <c r="P316" i="12"/>
  <c r="AC316" i="12"/>
  <c r="AC316" i="11"/>
  <c r="P316" i="11"/>
  <c r="AA326" i="13"/>
  <c r="N326" i="13"/>
  <c r="AA326" i="12"/>
  <c r="N326" i="12"/>
  <c r="AA326" i="11"/>
  <c r="N326" i="11"/>
  <c r="AE135" i="13"/>
  <c r="AR135" i="13"/>
  <c r="AR135" i="12"/>
  <c r="AE135" i="12"/>
  <c r="AR135" i="11"/>
  <c r="AE135" i="11"/>
  <c r="AR183" i="13"/>
  <c r="AE183" i="13"/>
  <c r="AE183" i="12"/>
  <c r="AR183" i="12"/>
  <c r="AR183" i="11"/>
  <c r="AE183" i="11"/>
  <c r="AR231" i="13"/>
  <c r="AE231" i="13"/>
  <c r="AE231" i="12"/>
  <c r="AR231" i="12"/>
  <c r="AR231" i="11"/>
  <c r="AE231" i="11"/>
  <c r="AS155" i="13"/>
  <c r="AF155" i="13"/>
  <c r="AF155" i="12"/>
  <c r="AS155" i="12"/>
  <c r="AS155" i="11"/>
  <c r="AF155" i="11"/>
  <c r="AS275" i="13"/>
  <c r="AF275" i="13"/>
  <c r="AF275" i="12"/>
  <c r="AS275" i="12"/>
  <c r="AS275" i="11"/>
  <c r="AF275" i="11"/>
  <c r="AT7" i="13"/>
  <c r="AG7" i="13"/>
  <c r="AT7" i="12"/>
  <c r="AG7" i="12"/>
  <c r="AT7" i="11"/>
  <c r="AG7" i="11"/>
  <c r="AT79" i="13"/>
  <c r="AG79" i="13"/>
  <c r="AT79" i="12"/>
  <c r="AG79" i="12"/>
  <c r="AT79" i="11"/>
  <c r="AG79" i="11"/>
  <c r="AT271" i="13"/>
  <c r="AG271" i="13"/>
  <c r="AG271" i="12"/>
  <c r="AT271" i="12"/>
  <c r="AT271" i="11"/>
  <c r="AG271" i="11"/>
  <c r="AH15" i="13"/>
  <c r="AU15" i="13"/>
  <c r="AU15" i="12"/>
  <c r="AH15" i="12"/>
  <c r="AU15" i="11"/>
  <c r="AH15" i="11"/>
  <c r="AU87" i="13"/>
  <c r="AH87" i="13"/>
  <c r="AU87" i="12"/>
  <c r="AH87" i="12"/>
  <c r="AU87" i="11"/>
  <c r="AH87" i="11"/>
  <c r="AU147" i="13"/>
  <c r="AH147" i="13"/>
  <c r="AH147" i="12"/>
  <c r="AU147" i="12"/>
  <c r="AU147" i="11"/>
  <c r="AH147" i="11"/>
  <c r="AH279" i="13"/>
  <c r="AU279" i="13"/>
  <c r="AH279" i="12"/>
  <c r="AU279" i="12"/>
  <c r="AU279" i="11"/>
  <c r="AH279" i="11"/>
  <c r="AJ187" i="13"/>
  <c r="AW187" i="13"/>
  <c r="AW187" i="12"/>
  <c r="AJ187" i="12"/>
  <c r="AW187" i="11"/>
  <c r="AJ187" i="11"/>
  <c r="AW259" i="13"/>
  <c r="AJ259" i="13"/>
  <c r="AW259" i="12"/>
  <c r="AJ259" i="12"/>
  <c r="AW259" i="11"/>
  <c r="AJ259" i="11"/>
  <c r="AW331" i="13"/>
  <c r="AJ331" i="13"/>
  <c r="AW331" i="12"/>
  <c r="AJ331" i="12"/>
  <c r="AW331" i="11"/>
  <c r="AJ331" i="11"/>
  <c r="AX279" i="13"/>
  <c r="AK279" i="13"/>
  <c r="AK279" i="12"/>
  <c r="AX279" i="12"/>
  <c r="AX279" i="11"/>
  <c r="AK279" i="11"/>
  <c r="BA291" i="13"/>
  <c r="AN291" i="13"/>
  <c r="BA291" i="12"/>
  <c r="AN291" i="12"/>
  <c r="BA291" i="11"/>
  <c r="AN291" i="11"/>
  <c r="AO35" i="13"/>
  <c r="BB35" i="13"/>
  <c r="BB35" i="12"/>
  <c r="AO35" i="12"/>
  <c r="BB35" i="11"/>
  <c r="AO35" i="11"/>
  <c r="AO107" i="13"/>
  <c r="BB107" i="13"/>
  <c r="AO107" i="12"/>
  <c r="BB107" i="12"/>
  <c r="BB107" i="11"/>
  <c r="AO107" i="11"/>
  <c r="BB179" i="13"/>
  <c r="AO179" i="13"/>
  <c r="AO179" i="12"/>
  <c r="BB179" i="12"/>
  <c r="BB179" i="11"/>
  <c r="AO179" i="11"/>
  <c r="BB251" i="13"/>
  <c r="AO251" i="13"/>
  <c r="BB251" i="12"/>
  <c r="AO251" i="12"/>
  <c r="BB251" i="11"/>
  <c r="AO251" i="11"/>
  <c r="BB323" i="13"/>
  <c r="AO323" i="13"/>
  <c r="BB323" i="12"/>
  <c r="AO323" i="12"/>
  <c r="BB323" i="11"/>
  <c r="AO323" i="11"/>
  <c r="AP67" i="13"/>
  <c r="BC67" i="13"/>
  <c r="AP67" i="12"/>
  <c r="BC67" i="12"/>
  <c r="BC67" i="11"/>
  <c r="AP67" i="11"/>
  <c r="BC139" i="13"/>
  <c r="AP139" i="13"/>
  <c r="BC139" i="12"/>
  <c r="AP139" i="12"/>
  <c r="BC139" i="11"/>
  <c r="AP139" i="11"/>
  <c r="BC211" i="13"/>
  <c r="AP211" i="13"/>
  <c r="BC211" i="12"/>
  <c r="AP211" i="12"/>
  <c r="BC211" i="11"/>
  <c r="AP211" i="11"/>
  <c r="AP283" i="13"/>
  <c r="BC283" i="13"/>
  <c r="AP283" i="12"/>
  <c r="BC283" i="12"/>
  <c r="BC283" i="11"/>
  <c r="AP283" i="11"/>
  <c r="AQ44" i="13"/>
  <c r="AD44" i="13"/>
  <c r="AD44" i="12"/>
  <c r="AQ44" i="12"/>
  <c r="AQ44" i="11"/>
  <c r="AD44" i="11"/>
  <c r="AQ92" i="13"/>
  <c r="AD92" i="13"/>
  <c r="AQ92" i="12"/>
  <c r="AD92" i="12"/>
  <c r="AQ92" i="11"/>
  <c r="AD92" i="11"/>
  <c r="AD140" i="13"/>
  <c r="AQ140" i="13"/>
  <c r="AQ140" i="12"/>
  <c r="AD140" i="12"/>
  <c r="AQ140" i="11"/>
  <c r="AD140" i="11"/>
  <c r="AD188" i="13"/>
  <c r="AQ188" i="13"/>
  <c r="AD188" i="12"/>
  <c r="AQ188" i="12"/>
  <c r="AQ188" i="11"/>
  <c r="AD188" i="11"/>
  <c r="AQ236" i="13"/>
  <c r="AD236" i="13"/>
  <c r="AD236" i="12"/>
  <c r="AQ236" i="12"/>
  <c r="AQ236" i="11"/>
  <c r="AD236" i="11"/>
  <c r="AD284" i="13"/>
  <c r="AQ284" i="13"/>
  <c r="AD284" i="12"/>
  <c r="AQ284" i="12"/>
  <c r="AQ284" i="11"/>
  <c r="AD284" i="11"/>
  <c r="AR64" i="13"/>
  <c r="AE64" i="13"/>
  <c r="AE64" i="12"/>
  <c r="AR64" i="12"/>
  <c r="AR64" i="11"/>
  <c r="AE64" i="11"/>
  <c r="AF36" i="13"/>
  <c r="AS36" i="13"/>
  <c r="AS36" i="12"/>
  <c r="AF36" i="12"/>
  <c r="AS36" i="11"/>
  <c r="AF36" i="11"/>
  <c r="AT152" i="13"/>
  <c r="AG152" i="13"/>
  <c r="AG152" i="12"/>
  <c r="AT152" i="12"/>
  <c r="AT152" i="11"/>
  <c r="AG152" i="11"/>
  <c r="AU100" i="13"/>
  <c r="AH100" i="13"/>
  <c r="AU100" i="12"/>
  <c r="AH100" i="12"/>
  <c r="AU100" i="11"/>
  <c r="AH100" i="11"/>
  <c r="AH232" i="13"/>
  <c r="AU232" i="13"/>
  <c r="AH232" i="12"/>
  <c r="AU232" i="12"/>
  <c r="AU232" i="11"/>
  <c r="AH232" i="11"/>
  <c r="AU304" i="13"/>
  <c r="AH304" i="13"/>
  <c r="AU304" i="12"/>
  <c r="AH304" i="12"/>
  <c r="AU304" i="11"/>
  <c r="AH304" i="11"/>
  <c r="AV48" i="13"/>
  <c r="AI48" i="13"/>
  <c r="AI48" i="12"/>
  <c r="AV48" i="12"/>
  <c r="AV48" i="11"/>
  <c r="AI48" i="11"/>
  <c r="AV120" i="13"/>
  <c r="AI120" i="13"/>
  <c r="AV120" i="12"/>
  <c r="AI120" i="12"/>
  <c r="AV120" i="11"/>
  <c r="AI120" i="11"/>
  <c r="AI192" i="13"/>
  <c r="AV192" i="13"/>
  <c r="AV192" i="12"/>
  <c r="AI192" i="12"/>
  <c r="AV192" i="11"/>
  <c r="AI192" i="11"/>
  <c r="AV264" i="13"/>
  <c r="AI264" i="13"/>
  <c r="AV264" i="12"/>
  <c r="AI264" i="12"/>
  <c r="AV264" i="11"/>
  <c r="AI264" i="11"/>
  <c r="AJ140" i="13"/>
  <c r="AW140" i="13"/>
  <c r="AJ140" i="12"/>
  <c r="AW140" i="12"/>
  <c r="AW140" i="11"/>
  <c r="AJ140" i="11"/>
  <c r="AJ212" i="13"/>
  <c r="AW212" i="13"/>
  <c r="AW212" i="12"/>
  <c r="AJ212" i="12"/>
  <c r="AW212" i="11"/>
  <c r="AJ212" i="11"/>
  <c r="AW284" i="13"/>
  <c r="AJ284" i="13"/>
  <c r="AW284" i="12"/>
  <c r="AJ284" i="12"/>
  <c r="AW284" i="11"/>
  <c r="AJ284" i="11"/>
  <c r="AX28" i="13"/>
  <c r="AK28" i="13"/>
  <c r="AX28" i="12"/>
  <c r="AK28" i="12"/>
  <c r="AX28" i="11"/>
  <c r="AK28" i="11"/>
  <c r="AX160" i="13"/>
  <c r="AK160" i="13"/>
  <c r="AK160" i="12"/>
  <c r="AX160" i="12"/>
  <c r="AX160" i="11"/>
  <c r="AK160" i="11"/>
  <c r="AK232" i="13"/>
  <c r="AX232" i="13"/>
  <c r="AK232" i="12"/>
  <c r="AX232" i="12"/>
  <c r="AX232" i="11"/>
  <c r="AK232" i="11"/>
  <c r="AK304" i="13"/>
  <c r="AX304" i="13"/>
  <c r="AX304" i="12"/>
  <c r="AK304" i="12"/>
  <c r="AK304" i="11"/>
  <c r="AX304" i="11"/>
  <c r="AY252" i="13"/>
  <c r="AL252" i="13"/>
  <c r="AY252" i="12"/>
  <c r="AL252" i="12"/>
  <c r="AY252" i="11"/>
  <c r="AL252" i="11"/>
  <c r="AY324" i="13"/>
  <c r="AL324" i="13"/>
  <c r="AL324" i="12"/>
  <c r="AY324" i="12"/>
  <c r="AY324" i="11"/>
  <c r="AL324" i="11"/>
  <c r="AN232" i="13"/>
  <c r="BA232" i="13"/>
  <c r="AN232" i="12"/>
  <c r="BA232" i="12"/>
  <c r="BA232" i="11"/>
  <c r="AN232" i="11"/>
  <c r="BA304" i="13"/>
  <c r="AN304" i="13"/>
  <c r="BA304" i="12"/>
  <c r="AN304" i="12"/>
  <c r="BA304" i="11"/>
  <c r="AN304" i="11"/>
  <c r="BB48" i="13"/>
  <c r="AO48" i="13"/>
  <c r="BB48" i="12"/>
  <c r="BB48" i="11"/>
  <c r="AO48" i="12"/>
  <c r="AO48" i="11"/>
  <c r="BB120" i="13"/>
  <c r="AO120" i="13"/>
  <c r="BB120" i="12"/>
  <c r="AO120" i="12"/>
  <c r="BB120" i="11"/>
  <c r="AO120" i="11"/>
  <c r="BB192" i="13"/>
  <c r="AO192" i="13"/>
  <c r="AO192" i="12"/>
  <c r="BB192" i="12"/>
  <c r="BB192" i="11"/>
  <c r="AO192" i="11"/>
  <c r="BB264" i="13"/>
  <c r="AO264" i="13"/>
  <c r="AO264" i="12"/>
  <c r="BB264" i="12"/>
  <c r="BB264" i="11"/>
  <c r="AO264" i="11"/>
  <c r="BC8" i="13"/>
  <c r="AP8" i="13"/>
  <c r="AP8" i="12"/>
  <c r="BC8" i="12"/>
  <c r="BC8" i="11"/>
  <c r="AP8" i="11"/>
  <c r="BC80" i="13"/>
  <c r="AP80" i="13"/>
  <c r="BC80" i="12"/>
  <c r="AP80" i="12"/>
  <c r="BC80" i="11"/>
  <c r="AP80" i="11"/>
  <c r="BC152" i="13"/>
  <c r="AP152" i="13"/>
  <c r="BC152" i="12"/>
  <c r="AP152" i="12"/>
  <c r="BC152" i="11"/>
  <c r="AP152" i="11"/>
  <c r="BC224" i="13"/>
  <c r="AP224" i="13"/>
  <c r="AP224" i="12"/>
  <c r="BC224" i="12"/>
  <c r="BC224" i="11"/>
  <c r="AP224" i="11"/>
  <c r="BC296" i="13"/>
  <c r="AP296" i="13"/>
  <c r="BC296" i="12"/>
  <c r="AP296" i="12"/>
  <c r="BC296" i="11"/>
  <c r="AP296" i="11"/>
  <c r="AQ45" i="13"/>
  <c r="AD45" i="13"/>
  <c r="AD45" i="12"/>
  <c r="AQ45" i="12"/>
  <c r="AD45" i="11"/>
  <c r="AQ45" i="11"/>
  <c r="AQ93" i="13"/>
  <c r="AD93" i="13"/>
  <c r="AQ93" i="12"/>
  <c r="AD93" i="12"/>
  <c r="AD93" i="11"/>
  <c r="AQ93" i="11"/>
  <c r="AD141" i="13"/>
  <c r="AQ141" i="13"/>
  <c r="AD141" i="12"/>
  <c r="AQ141" i="12"/>
  <c r="AD141" i="11"/>
  <c r="AQ141" i="11"/>
  <c r="AD189" i="13"/>
  <c r="AQ189" i="13"/>
  <c r="AD189" i="12"/>
  <c r="AQ189" i="12"/>
  <c r="AD189" i="11"/>
  <c r="AQ189" i="11"/>
  <c r="AQ237" i="13"/>
  <c r="AD237" i="13"/>
  <c r="AD237" i="12"/>
  <c r="AQ237" i="12"/>
  <c r="AQ237" i="11"/>
  <c r="AD237" i="11"/>
  <c r="AD285" i="13"/>
  <c r="AQ285" i="13"/>
  <c r="AQ285" i="12"/>
  <c r="AD285" i="12"/>
  <c r="AQ285" i="11"/>
  <c r="AD285" i="11"/>
  <c r="AR5" i="13"/>
  <c r="AE5" i="13"/>
  <c r="AR5" i="12"/>
  <c r="AE5" i="12"/>
  <c r="AR5" i="11"/>
  <c r="AE5" i="11"/>
  <c r="AR113" i="13"/>
  <c r="AE113" i="13"/>
  <c r="AE113" i="12"/>
  <c r="AR113" i="12"/>
  <c r="AR113" i="11"/>
  <c r="AE113" i="11"/>
  <c r="AE173" i="13"/>
  <c r="AR173" i="13"/>
  <c r="AR173" i="12"/>
  <c r="AE173" i="12"/>
  <c r="AR173" i="11"/>
  <c r="AE173" i="11"/>
  <c r="AR233" i="13"/>
  <c r="AE233" i="13"/>
  <c r="AE233" i="12"/>
  <c r="AR233" i="12"/>
  <c r="AR233" i="11"/>
  <c r="AE233" i="11"/>
  <c r="AR281" i="13"/>
  <c r="AE281" i="13"/>
  <c r="AE281" i="12"/>
  <c r="AR281" i="12"/>
  <c r="AR281" i="11"/>
  <c r="AE281" i="11"/>
  <c r="AS145" i="13"/>
  <c r="AF145" i="13"/>
  <c r="AF145" i="12"/>
  <c r="AS145" i="12"/>
  <c r="AS145" i="11"/>
  <c r="AF145" i="11"/>
  <c r="AF205" i="13"/>
  <c r="AS205" i="13"/>
  <c r="AS205" i="12"/>
  <c r="AF205" i="12"/>
  <c r="AS205" i="11"/>
  <c r="AF205" i="11"/>
  <c r="AG141" i="13"/>
  <c r="AT141" i="13"/>
  <c r="AT141" i="12"/>
  <c r="AG141" i="12"/>
  <c r="AT141" i="11"/>
  <c r="AG141" i="11"/>
  <c r="AT273" i="13"/>
  <c r="AG273" i="13"/>
  <c r="AG273" i="12"/>
  <c r="AT273" i="12"/>
  <c r="AT273" i="11"/>
  <c r="AG273" i="11"/>
  <c r="AU269" i="13"/>
  <c r="AH269" i="13"/>
  <c r="AU269" i="12"/>
  <c r="AH269" i="12"/>
  <c r="AU269" i="11"/>
  <c r="AH269" i="11"/>
  <c r="AV13" i="13"/>
  <c r="AI13" i="13"/>
  <c r="AV13" i="12"/>
  <c r="AI13" i="12"/>
  <c r="AV13" i="11"/>
  <c r="AI13" i="11"/>
  <c r="AV85" i="13"/>
  <c r="AI85" i="13"/>
  <c r="AV85" i="12"/>
  <c r="AI85" i="12"/>
  <c r="AV85" i="11"/>
  <c r="AI85" i="11"/>
  <c r="AI145" i="13"/>
  <c r="AV145" i="13"/>
  <c r="AI145" i="12"/>
  <c r="AV145" i="12"/>
  <c r="AV145" i="11"/>
  <c r="AI145" i="11"/>
  <c r="AV217" i="13"/>
  <c r="AI217" i="13"/>
  <c r="AV217" i="12"/>
  <c r="AI217" i="12"/>
  <c r="AV217" i="11"/>
  <c r="AI217" i="11"/>
  <c r="AW237" i="13"/>
  <c r="AJ237" i="13"/>
  <c r="AJ237" i="12"/>
  <c r="AW237" i="12"/>
  <c r="AW237" i="11"/>
  <c r="AJ237" i="11"/>
  <c r="AW309" i="13"/>
  <c r="AJ309" i="13"/>
  <c r="AW309" i="12"/>
  <c r="AJ309" i="12"/>
  <c r="AW309" i="11"/>
  <c r="AJ309" i="11"/>
  <c r="AX53" i="13"/>
  <c r="AK53" i="13"/>
  <c r="AK53" i="12"/>
  <c r="AX53" i="12"/>
  <c r="AX53" i="11"/>
  <c r="AK53" i="11"/>
  <c r="AX125" i="13"/>
  <c r="AK125" i="13"/>
  <c r="AX125" i="12"/>
  <c r="AK125" i="12"/>
  <c r="AX125" i="11"/>
  <c r="AK125" i="11"/>
  <c r="AX197" i="13"/>
  <c r="AK197" i="13"/>
  <c r="AK197" i="12"/>
  <c r="AX197" i="12"/>
  <c r="AX197" i="11"/>
  <c r="AK197" i="11"/>
  <c r="AX269" i="13"/>
  <c r="AK269" i="13"/>
  <c r="AK269" i="12"/>
  <c r="AX269" i="12"/>
  <c r="AX269" i="11"/>
  <c r="AK269" i="11"/>
  <c r="AR78" i="13"/>
  <c r="AE78" i="13"/>
  <c r="AE78" i="12"/>
  <c r="AR78" i="12"/>
  <c r="AR78" i="11"/>
  <c r="AE78" i="11"/>
  <c r="AR294" i="13"/>
  <c r="AE294" i="13"/>
  <c r="AR294" i="12"/>
  <c r="AE294" i="12"/>
  <c r="AR294" i="11"/>
  <c r="AE294" i="11"/>
  <c r="AS98" i="13"/>
  <c r="AF98" i="13"/>
  <c r="AF98" i="12"/>
  <c r="AS98" i="12"/>
  <c r="AS98" i="11"/>
  <c r="AF98" i="11"/>
  <c r="AS158" i="13"/>
  <c r="AF158" i="13"/>
  <c r="AF158" i="12"/>
  <c r="AS158" i="12"/>
  <c r="AS158" i="11"/>
  <c r="AF158" i="11"/>
  <c r="AS218" i="13"/>
  <c r="AF218" i="13"/>
  <c r="AS218" i="12"/>
  <c r="AF218" i="12"/>
  <c r="AS218" i="11"/>
  <c r="AF218" i="11"/>
  <c r="AG22" i="13"/>
  <c r="AT22" i="13"/>
  <c r="AT22" i="12"/>
  <c r="AG22" i="12"/>
  <c r="AT22" i="11"/>
  <c r="AG22" i="11"/>
  <c r="AT94" i="13"/>
  <c r="AG94" i="13"/>
  <c r="AT94" i="12"/>
  <c r="AG94" i="12"/>
  <c r="AT94" i="11"/>
  <c r="AG94" i="11"/>
  <c r="AT166" i="13"/>
  <c r="AG166" i="13"/>
  <c r="AT166" i="12"/>
  <c r="AG166" i="12"/>
  <c r="AT166" i="11"/>
  <c r="AG166" i="11"/>
  <c r="AT238" i="13"/>
  <c r="AG238" i="13"/>
  <c r="AG238" i="12"/>
  <c r="AT238" i="12"/>
  <c r="AT238" i="11"/>
  <c r="AG238" i="11"/>
  <c r="AT298" i="13"/>
  <c r="AG298" i="13"/>
  <c r="AT298" i="12"/>
  <c r="AG298" i="12"/>
  <c r="AT298" i="11"/>
  <c r="AG298" i="11"/>
  <c r="AH30" i="13"/>
  <c r="AU30" i="13"/>
  <c r="AU30" i="12"/>
  <c r="AH30" i="12"/>
  <c r="AU30" i="11"/>
  <c r="AH30" i="11"/>
  <c r="AU90" i="13"/>
  <c r="AH90" i="13"/>
  <c r="AH90" i="12"/>
  <c r="AU90" i="12"/>
  <c r="AU90" i="11"/>
  <c r="AH90" i="11"/>
  <c r="AV254" i="13"/>
  <c r="AI254" i="13"/>
  <c r="AV254" i="12"/>
  <c r="AI254" i="12"/>
  <c r="AV254" i="11"/>
  <c r="AI254" i="11"/>
  <c r="AV314" i="13"/>
  <c r="AI314" i="13"/>
  <c r="AV314" i="12"/>
  <c r="AI314" i="12"/>
  <c r="AI314" i="11"/>
  <c r="AV314" i="11"/>
  <c r="AJ58" i="13"/>
  <c r="AW58" i="13"/>
  <c r="AW58" i="12"/>
  <c r="AJ58" i="12"/>
  <c r="AW58" i="11"/>
  <c r="AJ58" i="11"/>
  <c r="AJ190" i="13"/>
  <c r="AW190" i="13"/>
  <c r="AJ190" i="12"/>
  <c r="AW190" i="12"/>
  <c r="AW190" i="11"/>
  <c r="AJ190" i="11"/>
  <c r="AW262" i="13"/>
  <c r="AJ262" i="13"/>
  <c r="AJ262" i="12"/>
  <c r="AW262" i="12"/>
  <c r="AW262" i="11"/>
  <c r="AJ262" i="11"/>
  <c r="AK6" i="13"/>
  <c r="AX6" i="13"/>
  <c r="AX6" i="11"/>
  <c r="AX6" i="12"/>
  <c r="AK6" i="12"/>
  <c r="AK6" i="11"/>
  <c r="AX78" i="13"/>
  <c r="AK78" i="13"/>
  <c r="AX78" i="12"/>
  <c r="AK78" i="12"/>
  <c r="AX78" i="11"/>
  <c r="AK78" i="11"/>
  <c r="AX150" i="13"/>
  <c r="AK150" i="13"/>
  <c r="AK150" i="12"/>
  <c r="AX150" i="12"/>
  <c r="AX150" i="11"/>
  <c r="AK150" i="11"/>
  <c r="AY242" i="13"/>
  <c r="AL242" i="13"/>
  <c r="AY242" i="12"/>
  <c r="AL242" i="12"/>
  <c r="AY242" i="11"/>
  <c r="AL242" i="11"/>
  <c r="AY302" i="13"/>
  <c r="AL302" i="13"/>
  <c r="AY302" i="12"/>
  <c r="AL302" i="12"/>
  <c r="AY302" i="11"/>
  <c r="AL302" i="11"/>
  <c r="AZ46" i="13"/>
  <c r="AM46" i="13"/>
  <c r="AM46" i="12"/>
  <c r="AZ46" i="12"/>
  <c r="AZ46" i="11"/>
  <c r="AM46" i="11"/>
  <c r="AZ118" i="13"/>
  <c r="AM118" i="13"/>
  <c r="AM118" i="12"/>
  <c r="AZ118" i="12"/>
  <c r="AZ118" i="11"/>
  <c r="AM118" i="11"/>
  <c r="AM190" i="13"/>
  <c r="AZ190" i="13"/>
  <c r="AZ190" i="12"/>
  <c r="AM190" i="12"/>
  <c r="AZ190" i="11"/>
  <c r="AM190" i="11"/>
  <c r="AZ262" i="13"/>
  <c r="AM262" i="13"/>
  <c r="AM262" i="12"/>
  <c r="AZ262" i="12"/>
  <c r="AZ262" i="11"/>
  <c r="AM262" i="11"/>
  <c r="BA6" i="13"/>
  <c r="AN6" i="13"/>
  <c r="BA6" i="12"/>
  <c r="AN6" i="12"/>
  <c r="BA6" i="11"/>
  <c r="AN6" i="11"/>
  <c r="BA78" i="13"/>
  <c r="AN78" i="13"/>
  <c r="BA78" i="12"/>
  <c r="AN78" i="12"/>
  <c r="BA78" i="11"/>
  <c r="AN78" i="11"/>
  <c r="BA150" i="13"/>
  <c r="AN150" i="13"/>
  <c r="AN150" i="12"/>
  <c r="BA150" i="12"/>
  <c r="BA150" i="11"/>
  <c r="AN150" i="11"/>
  <c r="BA222" i="13"/>
  <c r="AN222" i="13"/>
  <c r="AN222" i="12"/>
  <c r="BA222" i="12"/>
  <c r="BA222" i="11"/>
  <c r="AN222" i="11"/>
  <c r="AR115" i="13"/>
  <c r="AE115" i="13"/>
  <c r="AE115" i="12"/>
  <c r="AR115" i="12"/>
  <c r="AR115" i="11"/>
  <c r="AE115" i="11"/>
  <c r="AR163" i="13"/>
  <c r="AE163" i="13"/>
  <c r="AR163" i="12"/>
  <c r="AE163" i="12"/>
  <c r="AR163" i="11"/>
  <c r="AE163" i="11"/>
  <c r="AT203" i="13"/>
  <c r="AG203" i="13"/>
  <c r="AT203" i="12"/>
  <c r="AG203" i="12"/>
  <c r="AT203" i="11"/>
  <c r="AG203" i="11"/>
  <c r="AT323" i="13"/>
  <c r="AG323" i="13"/>
  <c r="AG323" i="12"/>
  <c r="AT323" i="12"/>
  <c r="AT323" i="11"/>
  <c r="AG323" i="11"/>
  <c r="AH67" i="13"/>
  <c r="AU67" i="13"/>
  <c r="AH67" i="12"/>
  <c r="AU67" i="12"/>
  <c r="AU67" i="11"/>
  <c r="AH67" i="11"/>
  <c r="AU127" i="13"/>
  <c r="AH127" i="13"/>
  <c r="AU127" i="12"/>
  <c r="AH127" i="12"/>
  <c r="AU127" i="11"/>
  <c r="AH127" i="11"/>
  <c r="AU259" i="13"/>
  <c r="AH259" i="13"/>
  <c r="AU259" i="12"/>
  <c r="AH259" i="12"/>
  <c r="AU259" i="11"/>
  <c r="AH259" i="11"/>
  <c r="AH331" i="13"/>
  <c r="AU331" i="13"/>
  <c r="AU331" i="12"/>
  <c r="AH331" i="12"/>
  <c r="AU331" i="11"/>
  <c r="AH331" i="11"/>
  <c r="AW11" i="13"/>
  <c r="AJ11" i="13"/>
  <c r="AW11" i="12"/>
  <c r="AJ11" i="12"/>
  <c r="AW11" i="11"/>
  <c r="AJ11" i="11"/>
  <c r="AW83" i="13"/>
  <c r="AJ83" i="13"/>
  <c r="AW83" i="12"/>
  <c r="AJ83" i="12"/>
  <c r="AW83" i="11"/>
  <c r="AJ83" i="11"/>
  <c r="AJ215" i="13"/>
  <c r="AW215" i="13"/>
  <c r="AW215" i="12"/>
  <c r="AJ215" i="12"/>
  <c r="AW215" i="11"/>
  <c r="AJ215" i="11"/>
  <c r="AW287" i="13"/>
  <c r="AJ287" i="13"/>
  <c r="AW287" i="12"/>
  <c r="AJ287" i="12"/>
  <c r="AW287" i="11"/>
  <c r="AJ287" i="11"/>
  <c r="AK31" i="13"/>
  <c r="AX31" i="13"/>
  <c r="AK31" i="12"/>
  <c r="AX31" i="11"/>
  <c r="AX31" i="12"/>
  <c r="AK31" i="11"/>
  <c r="AX103" i="13"/>
  <c r="AK103" i="13"/>
  <c r="AK103" i="12"/>
  <c r="AX103" i="12"/>
  <c r="AX103" i="11"/>
  <c r="AK103" i="11"/>
  <c r="AX175" i="13"/>
  <c r="AK175" i="13"/>
  <c r="AK175" i="12"/>
  <c r="AX175" i="12"/>
  <c r="AX175" i="11"/>
  <c r="AK175" i="11"/>
  <c r="AX307" i="13"/>
  <c r="AK307" i="13"/>
  <c r="AK307" i="12"/>
  <c r="AX307" i="12"/>
  <c r="AX307" i="11"/>
  <c r="AK307" i="11"/>
  <c r="AY51" i="13"/>
  <c r="AL51" i="13"/>
  <c r="AL51" i="12"/>
  <c r="AY51" i="12"/>
  <c r="AY51" i="11"/>
  <c r="AL51" i="11"/>
  <c r="AY123" i="13"/>
  <c r="AL123" i="13"/>
  <c r="AY123" i="12"/>
  <c r="AL123" i="12"/>
  <c r="AY123" i="11"/>
  <c r="AL123" i="11"/>
  <c r="AY195" i="13"/>
  <c r="AL195" i="13"/>
  <c r="AY195" i="12"/>
  <c r="AL195" i="12"/>
  <c r="AY195" i="11"/>
  <c r="AL195" i="11"/>
  <c r="AL267" i="13"/>
  <c r="AY267" i="13"/>
  <c r="AY267" i="12"/>
  <c r="AL267" i="12"/>
  <c r="AY267" i="11"/>
  <c r="AL267" i="11"/>
  <c r="AZ11" i="13"/>
  <c r="AM11" i="13"/>
  <c r="AZ11" i="12"/>
  <c r="AM11" i="12"/>
  <c r="AZ11" i="11"/>
  <c r="AM11" i="11"/>
  <c r="AZ83" i="13"/>
  <c r="AM83" i="13"/>
  <c r="AZ83" i="12"/>
  <c r="AM83" i="12"/>
  <c r="AZ83" i="11"/>
  <c r="AM83" i="11"/>
  <c r="AZ155" i="13"/>
  <c r="AM155" i="13"/>
  <c r="AM155" i="12"/>
  <c r="AZ155" i="12"/>
  <c r="AZ155" i="11"/>
  <c r="AM155" i="11"/>
  <c r="AZ227" i="13"/>
  <c r="AM227" i="13"/>
  <c r="AM227" i="12"/>
  <c r="AZ227" i="12"/>
  <c r="AZ227" i="11"/>
  <c r="AM227" i="11"/>
  <c r="BA103" i="13"/>
  <c r="AN103" i="13"/>
  <c r="BA103" i="12"/>
  <c r="AN103" i="12"/>
  <c r="BA103" i="11"/>
  <c r="AN103" i="11"/>
  <c r="BB267" i="13"/>
  <c r="AO267" i="13"/>
  <c r="AO267" i="12"/>
  <c r="BB267" i="12"/>
  <c r="BB267" i="11"/>
  <c r="AO267" i="11"/>
  <c r="AE104" i="13"/>
  <c r="AR104" i="13"/>
  <c r="AE104" i="12"/>
  <c r="AR104" i="12"/>
  <c r="AE104" i="11"/>
  <c r="AR104" i="11"/>
  <c r="AR212" i="13"/>
  <c r="AE212" i="13"/>
  <c r="AR212" i="12"/>
  <c r="AE212" i="12"/>
  <c r="AE212" i="11"/>
  <c r="AR212" i="11"/>
  <c r="AR272" i="13"/>
  <c r="AE272" i="13"/>
  <c r="AR272" i="12"/>
  <c r="AE272" i="12"/>
  <c r="AR272" i="11"/>
  <c r="AE272" i="11"/>
  <c r="AF4" i="13"/>
  <c r="AS4" i="13"/>
  <c r="AS4" i="12"/>
  <c r="AF4" i="12"/>
  <c r="AS4" i="11"/>
  <c r="AF4" i="11"/>
  <c r="AT156" i="13"/>
  <c r="AG156" i="13"/>
  <c r="AG156" i="12"/>
  <c r="AT156" i="12"/>
  <c r="AT156" i="11"/>
  <c r="AG156" i="11"/>
  <c r="AG228" i="13"/>
  <c r="AT228" i="13"/>
  <c r="AG228" i="12"/>
  <c r="AT228" i="12"/>
  <c r="AT228" i="11"/>
  <c r="AG228" i="11"/>
  <c r="AH164" i="13"/>
  <c r="AU164" i="13"/>
  <c r="AU164" i="12"/>
  <c r="AH164" i="12"/>
  <c r="AU164" i="11"/>
  <c r="AH164" i="11"/>
  <c r="AV28" i="13"/>
  <c r="AI28" i="13"/>
  <c r="AV28" i="12"/>
  <c r="AI28" i="12"/>
  <c r="AI28" i="11"/>
  <c r="AV28" i="11"/>
  <c r="AV160" i="13"/>
  <c r="AI160" i="13"/>
  <c r="AI160" i="12"/>
  <c r="AV160" i="12"/>
  <c r="AI160" i="11"/>
  <c r="AV160" i="11"/>
  <c r="AX200" i="13"/>
  <c r="AK200" i="13"/>
  <c r="AK200" i="12"/>
  <c r="AX200" i="12"/>
  <c r="AX200" i="11"/>
  <c r="AK200" i="11"/>
  <c r="AY220" i="13"/>
  <c r="AL220" i="13"/>
  <c r="AL220" i="12"/>
  <c r="AY220" i="12"/>
  <c r="AY220" i="11"/>
  <c r="AL220" i="11"/>
  <c r="AZ312" i="13"/>
  <c r="AM312" i="13"/>
  <c r="AZ312" i="12"/>
  <c r="AM312" i="12"/>
  <c r="AZ312" i="11"/>
  <c r="AM312" i="11"/>
  <c r="BA56" i="13"/>
  <c r="AN56" i="13"/>
  <c r="AN56" i="12"/>
  <c r="BA56" i="12"/>
  <c r="BA56" i="11"/>
  <c r="AN56" i="11"/>
  <c r="AP108" i="13"/>
  <c r="BC108" i="13"/>
  <c r="AP108" i="12"/>
  <c r="BC108" i="12"/>
  <c r="BC108" i="11"/>
  <c r="AP108" i="11"/>
  <c r="AP180" i="13"/>
  <c r="BC180" i="13"/>
  <c r="AP180" i="12"/>
  <c r="BC180" i="12"/>
  <c r="BC180" i="11"/>
  <c r="AP180" i="11"/>
  <c r="BC252" i="13"/>
  <c r="AP252" i="13"/>
  <c r="BC252" i="12"/>
  <c r="AP252" i="12"/>
  <c r="BC252" i="11"/>
  <c r="AP252" i="11"/>
  <c r="BC324" i="13"/>
  <c r="AP324" i="13"/>
  <c r="BC324" i="12"/>
  <c r="AP324" i="12"/>
  <c r="BC324" i="11"/>
  <c r="AP324" i="11"/>
  <c r="AQ13" i="13"/>
  <c r="AD13" i="13"/>
  <c r="AQ13" i="12"/>
  <c r="AD13" i="12"/>
  <c r="AQ13" i="11"/>
  <c r="AD13" i="11"/>
  <c r="AQ61" i="13"/>
  <c r="AD61" i="13"/>
  <c r="AD61" i="12"/>
  <c r="AQ61" i="12"/>
  <c r="AQ61" i="11"/>
  <c r="AD61" i="11"/>
  <c r="AQ109" i="13"/>
  <c r="AD109" i="13"/>
  <c r="AD109" i="12"/>
  <c r="AQ109" i="12"/>
  <c r="AQ109" i="11"/>
  <c r="AD109" i="11"/>
  <c r="AQ157" i="13"/>
  <c r="AD157" i="13"/>
  <c r="AD157" i="12"/>
  <c r="AQ157" i="12"/>
  <c r="AQ157" i="11"/>
  <c r="AD157" i="11"/>
  <c r="AD205" i="13"/>
  <c r="AQ205" i="13"/>
  <c r="AQ205" i="12"/>
  <c r="AD205" i="12"/>
  <c r="AQ205" i="11"/>
  <c r="AD205" i="11"/>
  <c r="AQ253" i="13"/>
  <c r="AD253" i="13"/>
  <c r="AQ253" i="12"/>
  <c r="AD253" i="12"/>
  <c r="AQ253" i="11"/>
  <c r="AD253" i="11"/>
  <c r="AQ301" i="13"/>
  <c r="AD301" i="13"/>
  <c r="AQ301" i="12"/>
  <c r="AD301" i="12"/>
  <c r="AQ301" i="11"/>
  <c r="AD301" i="11"/>
  <c r="AR21" i="13"/>
  <c r="AE21" i="13"/>
  <c r="AR21" i="12"/>
  <c r="AE21" i="12"/>
  <c r="AR21" i="11"/>
  <c r="AE21" i="11"/>
  <c r="AE141" i="13"/>
  <c r="AR141" i="13"/>
  <c r="AE141" i="12"/>
  <c r="AR141" i="12"/>
  <c r="AR141" i="11"/>
  <c r="AE141" i="11"/>
  <c r="AR201" i="13"/>
  <c r="AE201" i="13"/>
  <c r="AE201" i="12"/>
  <c r="AR201" i="12"/>
  <c r="AR201" i="11"/>
  <c r="AE201" i="11"/>
  <c r="AR261" i="13"/>
  <c r="AE261" i="13"/>
  <c r="AE261" i="12"/>
  <c r="AR261" i="12"/>
  <c r="AR261" i="11"/>
  <c r="AE261" i="11"/>
  <c r="AS53" i="13"/>
  <c r="AF53" i="13"/>
  <c r="AF53" i="12"/>
  <c r="AS53" i="12"/>
  <c r="AS53" i="11"/>
  <c r="AF53" i="11"/>
  <c r="AS113" i="13"/>
  <c r="AF113" i="13"/>
  <c r="AS113" i="12"/>
  <c r="AF113" i="12"/>
  <c r="AS113" i="11"/>
  <c r="AF113" i="11"/>
  <c r="AS173" i="13"/>
  <c r="AF173" i="13"/>
  <c r="AS173" i="12"/>
  <c r="AF173" i="12"/>
  <c r="AS173" i="11"/>
  <c r="AF173" i="11"/>
  <c r="AF293" i="13"/>
  <c r="AS293" i="13"/>
  <c r="AS293" i="12"/>
  <c r="AF293" i="12"/>
  <c r="AS293" i="11"/>
  <c r="AF293" i="11"/>
  <c r="AT97" i="13"/>
  <c r="AG97" i="13"/>
  <c r="AG97" i="12"/>
  <c r="AT97" i="12"/>
  <c r="AT97" i="11"/>
  <c r="AG97" i="11"/>
  <c r="AG169" i="13"/>
  <c r="AT169" i="13"/>
  <c r="AT169" i="12"/>
  <c r="AG169" i="12"/>
  <c r="AT169" i="11"/>
  <c r="AG169" i="11"/>
  <c r="AH33" i="13"/>
  <c r="AU33" i="13"/>
  <c r="AU33" i="12"/>
  <c r="AH33" i="12"/>
  <c r="AU33" i="11"/>
  <c r="AH33" i="11"/>
  <c r="AU93" i="13"/>
  <c r="AH93" i="13"/>
  <c r="AH93" i="12"/>
  <c r="AU93" i="12"/>
  <c r="AU93" i="11"/>
  <c r="AH93" i="11"/>
  <c r="AV233" i="13"/>
  <c r="AI233" i="13"/>
  <c r="AI233" i="12"/>
  <c r="AV233" i="12"/>
  <c r="AV233" i="11"/>
  <c r="AI233" i="11"/>
  <c r="AV293" i="13"/>
  <c r="AI293" i="13"/>
  <c r="AI293" i="12"/>
  <c r="AV293" i="12"/>
  <c r="AV293" i="11"/>
  <c r="AI293" i="11"/>
  <c r="AJ37" i="13"/>
  <c r="AW37" i="13"/>
  <c r="AW37" i="12"/>
  <c r="AJ37" i="12"/>
  <c r="AW37" i="11"/>
  <c r="AJ37" i="11"/>
  <c r="AX57" i="13"/>
  <c r="AK57" i="13"/>
  <c r="AK57" i="12"/>
  <c r="AX57" i="12"/>
  <c r="AX57" i="11"/>
  <c r="AK57" i="11"/>
  <c r="AX129" i="13"/>
  <c r="AK129" i="13"/>
  <c r="AX129" i="12"/>
  <c r="AK129" i="12"/>
  <c r="AX129" i="11"/>
  <c r="AK129" i="11"/>
  <c r="AY65" i="13"/>
  <c r="AL65" i="13"/>
  <c r="AL65" i="12"/>
  <c r="AY65" i="12"/>
  <c r="AY65" i="11"/>
  <c r="AL65" i="11"/>
  <c r="AL137" i="13"/>
  <c r="AY137" i="13"/>
  <c r="AL137" i="12"/>
  <c r="AY137" i="12"/>
  <c r="AY137" i="11"/>
  <c r="AL137" i="11"/>
  <c r="AL209" i="13"/>
  <c r="AY209" i="13"/>
  <c r="AY209" i="12"/>
  <c r="AL209" i="12"/>
  <c r="AY209" i="11"/>
  <c r="AL209" i="11"/>
  <c r="AY281" i="13"/>
  <c r="AL281" i="13"/>
  <c r="AL281" i="12"/>
  <c r="AY281" i="12"/>
  <c r="AY281" i="11"/>
  <c r="AL281" i="11"/>
  <c r="AZ25" i="13"/>
  <c r="AM25" i="13"/>
  <c r="AZ25" i="12"/>
  <c r="AM25" i="12"/>
  <c r="AZ25" i="11"/>
  <c r="AM25" i="11"/>
  <c r="AZ97" i="13"/>
  <c r="AM97" i="13"/>
  <c r="AM97" i="12"/>
  <c r="AZ97" i="12"/>
  <c r="AZ97" i="11"/>
  <c r="AM97" i="11"/>
  <c r="AM169" i="13"/>
  <c r="AZ169" i="13"/>
  <c r="AZ169" i="12"/>
  <c r="AM169" i="12"/>
  <c r="AZ169" i="11"/>
  <c r="AM169" i="11"/>
  <c r="AZ241" i="13"/>
  <c r="AM241" i="13"/>
  <c r="AM241" i="12"/>
  <c r="AZ241" i="12"/>
  <c r="AZ241" i="11"/>
  <c r="AM241" i="11"/>
  <c r="AZ313" i="13"/>
  <c r="AM313" i="13"/>
  <c r="AM313" i="12"/>
  <c r="AZ313" i="12"/>
  <c r="AZ313" i="11"/>
  <c r="AM313" i="11"/>
  <c r="BA57" i="13"/>
  <c r="AN57" i="13"/>
  <c r="AN57" i="12"/>
  <c r="BA57" i="12"/>
  <c r="BA57" i="11"/>
  <c r="AN57" i="11"/>
  <c r="BA117" i="13"/>
  <c r="AN117" i="13"/>
  <c r="BA117" i="12"/>
  <c r="AN117" i="12"/>
  <c r="BA117" i="11"/>
  <c r="AN117" i="11"/>
  <c r="AN189" i="13"/>
  <c r="BA189" i="13"/>
  <c r="BA189" i="12"/>
  <c r="AN189" i="12"/>
  <c r="BA189" i="11"/>
  <c r="AN189" i="11"/>
  <c r="BB281" i="13"/>
  <c r="AO281" i="13"/>
  <c r="AO281" i="12"/>
  <c r="BB281" i="12"/>
  <c r="AO281" i="11"/>
  <c r="BB281" i="11"/>
  <c r="BC25" i="13"/>
  <c r="AP25" i="13"/>
  <c r="BC25" i="12"/>
  <c r="AP25" i="12"/>
  <c r="BC25" i="11"/>
  <c r="AP25" i="11"/>
  <c r="BC97" i="13"/>
  <c r="AP97" i="13"/>
  <c r="BC97" i="12"/>
  <c r="AP97" i="12"/>
  <c r="BC97" i="11"/>
  <c r="AP97" i="11"/>
  <c r="AP169" i="13"/>
  <c r="BC169" i="13"/>
  <c r="AP169" i="12"/>
  <c r="BC169" i="12"/>
  <c r="BC169" i="11"/>
  <c r="AP169" i="11"/>
  <c r="BC241" i="13"/>
  <c r="AP241" i="13"/>
  <c r="BC241" i="12"/>
  <c r="AP241" i="12"/>
  <c r="BC241" i="11"/>
  <c r="AP241" i="11"/>
  <c r="BC313" i="13"/>
  <c r="AP313" i="13"/>
  <c r="BC313" i="12"/>
  <c r="AP313" i="12"/>
  <c r="BC313" i="11"/>
  <c r="AP313" i="11"/>
  <c r="AR10" i="13"/>
  <c r="AE10" i="13"/>
  <c r="AR10" i="11"/>
  <c r="AR10" i="12"/>
  <c r="AE10" i="12"/>
  <c r="AE10" i="11"/>
  <c r="AR166" i="13"/>
  <c r="AE166" i="13"/>
  <c r="AR166" i="12"/>
  <c r="AE166" i="12"/>
  <c r="AR166" i="11"/>
  <c r="AE166" i="11"/>
  <c r="AS18" i="13"/>
  <c r="AF18" i="13"/>
  <c r="AF18" i="12"/>
  <c r="AS18" i="11"/>
  <c r="AS18" i="12"/>
  <c r="AF18" i="11"/>
  <c r="AS78" i="13"/>
  <c r="AF78" i="13"/>
  <c r="AF78" i="12"/>
  <c r="AS78" i="12"/>
  <c r="AS78" i="11"/>
  <c r="AF78" i="11"/>
  <c r="AF210" i="13"/>
  <c r="AS210" i="13"/>
  <c r="AS210" i="12"/>
  <c r="AF210" i="12"/>
  <c r="AS210" i="11"/>
  <c r="AF210" i="11"/>
  <c r="AS330" i="13"/>
  <c r="AF330" i="13"/>
  <c r="AF330" i="12"/>
  <c r="AS330" i="12"/>
  <c r="AS330" i="11"/>
  <c r="AF330" i="11"/>
  <c r="AT74" i="13"/>
  <c r="AG74" i="13"/>
  <c r="AG74" i="12"/>
  <c r="AT74" i="12"/>
  <c r="AT74" i="11"/>
  <c r="AG74" i="11"/>
  <c r="AU298" i="13"/>
  <c r="AH298" i="13"/>
  <c r="AU298" i="12"/>
  <c r="AH298" i="12"/>
  <c r="AU298" i="11"/>
  <c r="AH298" i="11"/>
  <c r="AV42" i="13"/>
  <c r="AI42" i="13"/>
  <c r="AI42" i="12"/>
  <c r="AV42" i="12"/>
  <c r="AV42" i="11"/>
  <c r="AI42" i="11"/>
  <c r="AW50" i="13"/>
  <c r="AJ50" i="13"/>
  <c r="AJ50" i="12"/>
  <c r="AW50" i="12"/>
  <c r="AW50" i="11"/>
  <c r="AJ50" i="11"/>
  <c r="AW122" i="13"/>
  <c r="AJ122" i="13"/>
  <c r="AW122" i="12"/>
  <c r="AJ122" i="12"/>
  <c r="AW122" i="11"/>
  <c r="AJ122" i="11"/>
  <c r="AW182" i="13"/>
  <c r="AJ182" i="13"/>
  <c r="AJ182" i="12"/>
  <c r="AW182" i="12"/>
  <c r="AW182" i="11"/>
  <c r="AJ182" i="11"/>
  <c r="AW254" i="13"/>
  <c r="AJ254" i="13"/>
  <c r="AW254" i="12"/>
  <c r="AJ254" i="12"/>
  <c r="AW254" i="11"/>
  <c r="AJ254" i="11"/>
  <c r="AW326" i="13"/>
  <c r="AJ326" i="13"/>
  <c r="AJ326" i="12"/>
  <c r="AW326" i="12"/>
  <c r="AW326" i="11"/>
  <c r="AJ326" i="11"/>
  <c r="AK70" i="13"/>
  <c r="AX70" i="13"/>
  <c r="AK70" i="12"/>
  <c r="AX70" i="12"/>
  <c r="AX70" i="11"/>
  <c r="AK70" i="11"/>
  <c r="AK142" i="13"/>
  <c r="AX142" i="13"/>
  <c r="AK142" i="12"/>
  <c r="AX142" i="12"/>
  <c r="AX142" i="11"/>
  <c r="AK142" i="11"/>
  <c r="AK214" i="13"/>
  <c r="AX214" i="13"/>
  <c r="AX214" i="12"/>
  <c r="AK214" i="12"/>
  <c r="AX214" i="11"/>
  <c r="AK214" i="11"/>
  <c r="AK286" i="13"/>
  <c r="AX286" i="13"/>
  <c r="AX286" i="12"/>
  <c r="AK286" i="12"/>
  <c r="AX286" i="11"/>
  <c r="AK286" i="11"/>
  <c r="AL30" i="13"/>
  <c r="AY30" i="13"/>
  <c r="AY30" i="12"/>
  <c r="AL30" i="12"/>
  <c r="AY30" i="11"/>
  <c r="AL30" i="11"/>
  <c r="AY234" i="13"/>
  <c r="AL234" i="13"/>
  <c r="AL234" i="12"/>
  <c r="AY234" i="12"/>
  <c r="AY234" i="11"/>
  <c r="AL234" i="11"/>
  <c r="BA142" i="13"/>
  <c r="AN142" i="13"/>
  <c r="BA142" i="12"/>
  <c r="AN142" i="12"/>
  <c r="BA142" i="11"/>
  <c r="AN142" i="11"/>
  <c r="BA214" i="13"/>
  <c r="AN214" i="13"/>
  <c r="BA214" i="12"/>
  <c r="AN214" i="12"/>
  <c r="BA214" i="11"/>
  <c r="AN214" i="11"/>
  <c r="BA274" i="13"/>
  <c r="AN274" i="13"/>
  <c r="AN274" i="12"/>
  <c r="BA274" i="12"/>
  <c r="BA274" i="11"/>
  <c r="AN274" i="11"/>
  <c r="BB18" i="13"/>
  <c r="AO18" i="13"/>
  <c r="BB18" i="12"/>
  <c r="AO18" i="12"/>
  <c r="BB18" i="11"/>
  <c r="AO18" i="11"/>
  <c r="BB90" i="13"/>
  <c r="AO90" i="13"/>
  <c r="BB90" i="12"/>
  <c r="AO90" i="12"/>
  <c r="BB90" i="11"/>
  <c r="AO90" i="11"/>
  <c r="BB162" i="13"/>
  <c r="AO162" i="13"/>
  <c r="BB162" i="12"/>
  <c r="AO162" i="12"/>
  <c r="BB162" i="11"/>
  <c r="AO162" i="11"/>
  <c r="BB234" i="13"/>
  <c r="AO234" i="13"/>
  <c r="BB234" i="12"/>
  <c r="AO234" i="12"/>
  <c r="BB234" i="11"/>
  <c r="AO234" i="11"/>
  <c r="BB306" i="13"/>
  <c r="AO306" i="13"/>
  <c r="AO306" i="12"/>
  <c r="BB306" i="12"/>
  <c r="BB306" i="11"/>
  <c r="AO306" i="11"/>
  <c r="BC50" i="13"/>
  <c r="AP50" i="13"/>
  <c r="BC50" i="12"/>
  <c r="AP50" i="12"/>
  <c r="BC50" i="11"/>
  <c r="AP50" i="11"/>
  <c r="BC122" i="13"/>
  <c r="AP122" i="13"/>
  <c r="AP122" i="12"/>
  <c r="BC122" i="12"/>
  <c r="BC122" i="11"/>
  <c r="AP122" i="11"/>
  <c r="BC194" i="13"/>
  <c r="AP194" i="13"/>
  <c r="AP194" i="12"/>
  <c r="BC194" i="12"/>
  <c r="BC194" i="11"/>
  <c r="AP194" i="11"/>
  <c r="AP266" i="13"/>
  <c r="BC266" i="13"/>
  <c r="AP266" i="12"/>
  <c r="BC266" i="12"/>
  <c r="BC266" i="11"/>
  <c r="AP266" i="11"/>
  <c r="AB329" i="13"/>
  <c r="O329" i="13"/>
  <c r="O329" i="12"/>
  <c r="AB329" i="12"/>
  <c r="AB329" i="11"/>
  <c r="O329" i="11"/>
  <c r="AQ27" i="13"/>
  <c r="AD27" i="13"/>
  <c r="AQ27" i="12"/>
  <c r="AD27" i="12"/>
  <c r="AQ27" i="11"/>
  <c r="AD27" i="11"/>
  <c r="AD75" i="13"/>
  <c r="AQ75" i="13"/>
  <c r="AQ75" i="12"/>
  <c r="AD75" i="12"/>
  <c r="AQ75" i="11"/>
  <c r="AD75" i="11"/>
  <c r="AQ123" i="13"/>
  <c r="AD123" i="13"/>
  <c r="AQ123" i="12"/>
  <c r="AD123" i="12"/>
  <c r="AQ123" i="11"/>
  <c r="AD123" i="11"/>
  <c r="AQ171" i="13"/>
  <c r="AD171" i="13"/>
  <c r="AQ171" i="12"/>
  <c r="AD171" i="12"/>
  <c r="AQ171" i="11"/>
  <c r="AD171" i="11"/>
  <c r="AQ219" i="13"/>
  <c r="AD219" i="13"/>
  <c r="AQ219" i="12"/>
  <c r="AD219" i="12"/>
  <c r="AQ219" i="11"/>
  <c r="AD219" i="11"/>
  <c r="AQ267" i="13"/>
  <c r="AD267" i="13"/>
  <c r="AD267" i="12"/>
  <c r="AQ267" i="12"/>
  <c r="AQ267" i="11"/>
  <c r="AD267" i="11"/>
  <c r="AQ315" i="13"/>
  <c r="AD315" i="13"/>
  <c r="AQ315" i="12"/>
  <c r="AD315" i="12"/>
  <c r="AQ315" i="11"/>
  <c r="AD315" i="11"/>
  <c r="AE35" i="13"/>
  <c r="AR35" i="13"/>
  <c r="AR35" i="12"/>
  <c r="AE35" i="12"/>
  <c r="AR35" i="11"/>
  <c r="AE35" i="11"/>
  <c r="AR83" i="13"/>
  <c r="AE83" i="13"/>
  <c r="AR83" i="12"/>
  <c r="AE83" i="12"/>
  <c r="AR83" i="11"/>
  <c r="AE83" i="11"/>
  <c r="AS91" i="13"/>
  <c r="AF91" i="13"/>
  <c r="AS91" i="12"/>
  <c r="AF91" i="12"/>
  <c r="AF91" i="11"/>
  <c r="AS91" i="11"/>
  <c r="AS163" i="13"/>
  <c r="AF163" i="13"/>
  <c r="AS163" i="12"/>
  <c r="AF163" i="12"/>
  <c r="AF163" i="11"/>
  <c r="AS163" i="11"/>
  <c r="AS223" i="13"/>
  <c r="AF223" i="13"/>
  <c r="AF223" i="12"/>
  <c r="AS223" i="12"/>
  <c r="AS223" i="11"/>
  <c r="AF223" i="11"/>
  <c r="AT15" i="13"/>
  <c r="AG15" i="13"/>
  <c r="AT15" i="12"/>
  <c r="AG15" i="12"/>
  <c r="AT15" i="11"/>
  <c r="AG15" i="11"/>
  <c r="AG147" i="13"/>
  <c r="AT147" i="13"/>
  <c r="AG147" i="12"/>
  <c r="AT147" i="12"/>
  <c r="AT147" i="11"/>
  <c r="AG147" i="11"/>
  <c r="AT219" i="13"/>
  <c r="AG219" i="13"/>
  <c r="AT219" i="12"/>
  <c r="AG219" i="12"/>
  <c r="AT219" i="11"/>
  <c r="AG219" i="11"/>
  <c r="AU239" i="13"/>
  <c r="AH239" i="13"/>
  <c r="AH239" i="12"/>
  <c r="AU239" i="12"/>
  <c r="AU239" i="11"/>
  <c r="AH239" i="11"/>
  <c r="AH311" i="13"/>
  <c r="AU311" i="13"/>
  <c r="AU311" i="12"/>
  <c r="AH311" i="12"/>
  <c r="AU311" i="11"/>
  <c r="AH311" i="11"/>
  <c r="AV55" i="13"/>
  <c r="AI55" i="13"/>
  <c r="AI55" i="12"/>
  <c r="AV55" i="12"/>
  <c r="AV55" i="11"/>
  <c r="AI55" i="11"/>
  <c r="AI187" i="13"/>
  <c r="AV187" i="13"/>
  <c r="AI187" i="12"/>
  <c r="AV187" i="12"/>
  <c r="AV187" i="11"/>
  <c r="AI187" i="11"/>
  <c r="AJ135" i="13"/>
  <c r="AW135" i="13"/>
  <c r="AW135" i="12"/>
  <c r="AJ135" i="12"/>
  <c r="AJ135" i="11"/>
  <c r="AW135" i="11"/>
  <c r="AX299" i="13"/>
  <c r="AK299" i="13"/>
  <c r="AX299" i="12"/>
  <c r="AK299" i="12"/>
  <c r="AX299" i="11"/>
  <c r="AK299" i="11"/>
  <c r="AL43" i="13"/>
  <c r="AY43" i="13"/>
  <c r="AL43" i="12"/>
  <c r="AY43" i="12"/>
  <c r="AY43" i="11"/>
  <c r="AL43" i="11"/>
  <c r="AY115" i="13"/>
  <c r="AL115" i="13"/>
  <c r="AY115" i="12"/>
  <c r="AL115" i="12"/>
  <c r="AY115" i="11"/>
  <c r="AL115" i="11"/>
  <c r="AY187" i="13"/>
  <c r="AL187" i="13"/>
  <c r="AL187" i="12"/>
  <c r="AY187" i="12"/>
  <c r="AY187" i="11"/>
  <c r="AL187" i="11"/>
  <c r="AY259" i="13"/>
  <c r="AL259" i="13"/>
  <c r="AY259" i="12"/>
  <c r="AL259" i="12"/>
  <c r="AY259" i="11"/>
  <c r="AL259" i="11"/>
  <c r="AN167" i="13"/>
  <c r="BA167" i="13"/>
  <c r="BA167" i="12"/>
  <c r="AN167" i="12"/>
  <c r="AN167" i="11"/>
  <c r="BA167" i="11"/>
  <c r="BA239" i="13"/>
  <c r="AN239" i="13"/>
  <c r="AN239" i="12"/>
  <c r="BA239" i="12"/>
  <c r="BA239" i="11"/>
  <c r="AN239" i="11"/>
  <c r="AN311" i="13"/>
  <c r="BA311" i="13"/>
  <c r="AN311" i="12"/>
  <c r="BA311" i="12"/>
  <c r="BA311" i="11"/>
  <c r="AN311" i="11"/>
  <c r="BB55" i="13"/>
  <c r="AO55" i="13"/>
  <c r="AO55" i="12"/>
  <c r="BB55" i="12"/>
  <c r="BB55" i="11"/>
  <c r="AO55" i="11"/>
  <c r="BB127" i="13"/>
  <c r="AO127" i="13"/>
  <c r="BB127" i="12"/>
  <c r="AO127" i="12"/>
  <c r="BB127" i="11"/>
  <c r="AO127" i="11"/>
  <c r="BB199" i="13"/>
  <c r="AO199" i="13"/>
  <c r="AO199" i="12"/>
  <c r="BB199" i="12"/>
  <c r="BB199" i="11"/>
  <c r="AO199" i="11"/>
  <c r="BB271" i="13"/>
  <c r="AO271" i="13"/>
  <c r="AO271" i="12"/>
  <c r="BB271" i="12"/>
  <c r="BB271" i="11"/>
  <c r="AO271" i="11"/>
  <c r="BC15" i="13"/>
  <c r="AP15" i="13"/>
  <c r="BC15" i="12"/>
  <c r="AP15" i="12"/>
  <c r="BC15" i="11"/>
  <c r="AP15" i="11"/>
  <c r="AP87" i="13"/>
  <c r="BC87" i="13"/>
  <c r="BC87" i="12"/>
  <c r="AP87" i="12"/>
  <c r="BC87" i="11"/>
  <c r="AP87" i="11"/>
  <c r="BC159" i="13"/>
  <c r="AP159" i="13"/>
  <c r="AP159" i="12"/>
  <c r="BC159" i="12"/>
  <c r="BC159" i="11"/>
  <c r="AP159" i="11"/>
  <c r="AP231" i="13"/>
  <c r="BC231" i="13"/>
  <c r="AP231" i="12"/>
  <c r="BC231" i="12"/>
  <c r="BC231" i="11"/>
  <c r="AP231" i="11"/>
  <c r="BC303" i="13"/>
  <c r="AP303" i="13"/>
  <c r="BC303" i="12"/>
  <c r="AP303" i="12"/>
  <c r="BC303" i="11"/>
  <c r="AP303" i="11"/>
  <c r="AR144" i="13"/>
  <c r="AE144" i="13"/>
  <c r="AE144" i="12"/>
  <c r="AR144" i="12"/>
  <c r="AR144" i="11"/>
  <c r="AE144" i="11"/>
  <c r="AE204" i="13"/>
  <c r="AR204" i="13"/>
  <c r="AR204" i="12"/>
  <c r="AE204" i="12"/>
  <c r="AR204" i="11"/>
  <c r="AE204" i="11"/>
  <c r="AR264" i="13"/>
  <c r="AE264" i="13"/>
  <c r="AE264" i="12"/>
  <c r="AR264" i="12"/>
  <c r="AR264" i="11"/>
  <c r="AE264" i="11"/>
  <c r="AE324" i="13"/>
  <c r="AR324" i="13"/>
  <c r="AE324" i="12"/>
  <c r="AR324" i="12"/>
  <c r="AR324" i="11"/>
  <c r="AE324" i="11"/>
  <c r="AT28" i="13"/>
  <c r="AG28" i="13"/>
  <c r="AT28" i="12"/>
  <c r="AG28" i="12"/>
  <c r="AT28" i="11"/>
  <c r="AG28" i="11"/>
  <c r="AT148" i="13"/>
  <c r="AG148" i="13"/>
  <c r="AG148" i="12"/>
  <c r="AT148" i="12"/>
  <c r="AT148" i="11"/>
  <c r="AG148" i="11"/>
  <c r="AU96" i="13"/>
  <c r="AH96" i="13"/>
  <c r="AH96" i="12"/>
  <c r="AU96" i="12"/>
  <c r="AU96" i="11"/>
  <c r="AH96" i="11"/>
  <c r="AH168" i="13"/>
  <c r="AU168" i="13"/>
  <c r="AU168" i="12"/>
  <c r="AH168" i="12"/>
  <c r="AU168" i="11"/>
  <c r="AH168" i="11"/>
  <c r="AU240" i="13"/>
  <c r="AH240" i="13"/>
  <c r="AH240" i="12"/>
  <c r="AU240" i="12"/>
  <c r="AU240" i="11"/>
  <c r="AH240" i="11"/>
  <c r="AV44" i="13"/>
  <c r="AI44" i="13"/>
  <c r="AI44" i="12"/>
  <c r="AV44" i="12"/>
  <c r="AV44" i="11"/>
  <c r="AI44" i="11"/>
  <c r="AV236" i="13"/>
  <c r="AI236" i="13"/>
  <c r="AI236" i="12"/>
  <c r="AV236" i="12"/>
  <c r="AV236" i="11"/>
  <c r="AI236" i="11"/>
  <c r="AV296" i="13"/>
  <c r="AI296" i="13"/>
  <c r="AV296" i="12"/>
  <c r="AI296" i="12"/>
  <c r="AV296" i="11"/>
  <c r="AI296" i="11"/>
  <c r="AJ40" i="13"/>
  <c r="AW40" i="13"/>
  <c r="AW40" i="12"/>
  <c r="AJ40" i="12"/>
  <c r="AW40" i="11"/>
  <c r="AJ40" i="11"/>
  <c r="AX132" i="13"/>
  <c r="AK132" i="13"/>
  <c r="AX132" i="12"/>
  <c r="AK132" i="12"/>
  <c r="AX132" i="11"/>
  <c r="AK132" i="11"/>
  <c r="AX204" i="13"/>
  <c r="AK204" i="13"/>
  <c r="AX204" i="12"/>
  <c r="AK204" i="12"/>
  <c r="AX204" i="11"/>
  <c r="AK204" i="11"/>
  <c r="AX276" i="13"/>
  <c r="AK276" i="13"/>
  <c r="AK276" i="12"/>
  <c r="AX276" i="12"/>
  <c r="AX276" i="11"/>
  <c r="AK276" i="11"/>
  <c r="AY20" i="13"/>
  <c r="AL20" i="13"/>
  <c r="AY20" i="12"/>
  <c r="AL20" i="12"/>
  <c r="AY20" i="11"/>
  <c r="AL20" i="11"/>
  <c r="AY92" i="13"/>
  <c r="AL92" i="13"/>
  <c r="AL92" i="12"/>
  <c r="AY92" i="12"/>
  <c r="AY92" i="11"/>
  <c r="AL92" i="11"/>
  <c r="AY224" i="13"/>
  <c r="AL224" i="13"/>
  <c r="AL224" i="12"/>
  <c r="AY224" i="12"/>
  <c r="AY224" i="11"/>
  <c r="AL224" i="11"/>
  <c r="BC196" i="13"/>
  <c r="AP196" i="13"/>
  <c r="AP196" i="12"/>
  <c r="BC196" i="12"/>
  <c r="BC196" i="11"/>
  <c r="AP196" i="11"/>
  <c r="BC268" i="13"/>
  <c r="AP268" i="13"/>
  <c r="AP268" i="12"/>
  <c r="BC268" i="12"/>
  <c r="BC268" i="11"/>
  <c r="AP268" i="11"/>
  <c r="X319" i="13"/>
  <c r="K319" i="13"/>
  <c r="K319" i="12"/>
  <c r="X319" i="12"/>
  <c r="X319" i="11"/>
  <c r="K319" i="11"/>
  <c r="AE229" i="13"/>
  <c r="AR229" i="13"/>
  <c r="AE229" i="12"/>
  <c r="AR229" i="12"/>
  <c r="AR229" i="11"/>
  <c r="AE229" i="11"/>
  <c r="AR277" i="13"/>
  <c r="AE277" i="13"/>
  <c r="AE277" i="12"/>
  <c r="AR277" i="12"/>
  <c r="AR277" i="11"/>
  <c r="AE277" i="11"/>
  <c r="AS129" i="13"/>
  <c r="AF129" i="13"/>
  <c r="AS129" i="12"/>
  <c r="AF129" i="12"/>
  <c r="AS129" i="11"/>
  <c r="AF129" i="11"/>
  <c r="AS249" i="13"/>
  <c r="AF249" i="13"/>
  <c r="AS249" i="12"/>
  <c r="AF249" i="12"/>
  <c r="AS249" i="11"/>
  <c r="AF249" i="11"/>
  <c r="AT113" i="13"/>
  <c r="AG113" i="13"/>
  <c r="AG113" i="12"/>
  <c r="AT113" i="12"/>
  <c r="AT113" i="11"/>
  <c r="AG113" i="11"/>
  <c r="AT185" i="13"/>
  <c r="AG185" i="13"/>
  <c r="AG185" i="12"/>
  <c r="AT185" i="12"/>
  <c r="AT185" i="11"/>
  <c r="AG185" i="11"/>
  <c r="AT257" i="13"/>
  <c r="AG257" i="13"/>
  <c r="AT257" i="12"/>
  <c r="AG257" i="12"/>
  <c r="AT257" i="11"/>
  <c r="AG257" i="11"/>
  <c r="AT317" i="13"/>
  <c r="AG317" i="13"/>
  <c r="AG317" i="12"/>
  <c r="AT317" i="12"/>
  <c r="AT317" i="11"/>
  <c r="AG317" i="11"/>
  <c r="AU61" i="13"/>
  <c r="AH61" i="13"/>
  <c r="AH61" i="12"/>
  <c r="AU61" i="12"/>
  <c r="AU61" i="11"/>
  <c r="AH61" i="11"/>
  <c r="AU121" i="13"/>
  <c r="AH121" i="13"/>
  <c r="AU121" i="12"/>
  <c r="AH121" i="12"/>
  <c r="AU121" i="11"/>
  <c r="AH121" i="11"/>
  <c r="AU181" i="13"/>
  <c r="AH181" i="13"/>
  <c r="AH181" i="12"/>
  <c r="AU181" i="12"/>
  <c r="AU181" i="11"/>
  <c r="AH181" i="11"/>
  <c r="AU313" i="13"/>
  <c r="AH313" i="13"/>
  <c r="AH313" i="12"/>
  <c r="AU313" i="12"/>
  <c r="AH313" i="11"/>
  <c r="AU313" i="11"/>
  <c r="AV57" i="13"/>
  <c r="AI57" i="13"/>
  <c r="AI57" i="12"/>
  <c r="AV57" i="12"/>
  <c r="AV57" i="11"/>
  <c r="AI57" i="11"/>
  <c r="AV129" i="13"/>
  <c r="AI129" i="13"/>
  <c r="AV129" i="12"/>
  <c r="AI129" i="12"/>
  <c r="AV129" i="11"/>
  <c r="AI129" i="11"/>
  <c r="AJ5" i="13"/>
  <c r="AW5" i="13"/>
  <c r="AW5" i="11"/>
  <c r="AW5" i="12"/>
  <c r="AJ5" i="12"/>
  <c r="AJ5" i="11"/>
  <c r="AW77" i="13"/>
  <c r="AJ77" i="13"/>
  <c r="AW77" i="12"/>
  <c r="AJ77" i="12"/>
  <c r="AW77" i="11"/>
  <c r="AJ77" i="11"/>
  <c r="AW149" i="13"/>
  <c r="AJ149" i="13"/>
  <c r="AJ149" i="12"/>
  <c r="AW149" i="12"/>
  <c r="AW149" i="11"/>
  <c r="AJ149" i="11"/>
  <c r="AW281" i="13"/>
  <c r="AJ281" i="13"/>
  <c r="AW281" i="12"/>
  <c r="AJ281" i="12"/>
  <c r="AW281" i="11"/>
  <c r="AJ281" i="11"/>
  <c r="AX85" i="13"/>
  <c r="AK85" i="13"/>
  <c r="AX85" i="12"/>
  <c r="AK85" i="12"/>
  <c r="AX85" i="11"/>
  <c r="AK85" i="11"/>
  <c r="AX157" i="13"/>
  <c r="AK157" i="13"/>
  <c r="AK157" i="12"/>
  <c r="AX157" i="12"/>
  <c r="AX157" i="11"/>
  <c r="AK157" i="11"/>
  <c r="AK229" i="13"/>
  <c r="AX229" i="13"/>
  <c r="AX229" i="12"/>
  <c r="AK229" i="12"/>
  <c r="AX229" i="11"/>
  <c r="AK229" i="11"/>
  <c r="AX301" i="13"/>
  <c r="AK301" i="13"/>
  <c r="AX301" i="12"/>
  <c r="AK301" i="12"/>
  <c r="AX301" i="11"/>
  <c r="AK301" i="11"/>
  <c r="AY45" i="13"/>
  <c r="AL45" i="13"/>
  <c r="AL45" i="12"/>
  <c r="AY45" i="12"/>
  <c r="AY45" i="11"/>
  <c r="AL45" i="11"/>
  <c r="AM137" i="13"/>
  <c r="AZ137" i="13"/>
  <c r="AZ137" i="12"/>
  <c r="AM137" i="12"/>
  <c r="AZ137" i="11"/>
  <c r="AM137" i="11"/>
  <c r="AZ269" i="13"/>
  <c r="AM269" i="13"/>
  <c r="AZ269" i="12"/>
  <c r="AM269" i="12"/>
  <c r="AZ269" i="11"/>
  <c r="AM269" i="11"/>
  <c r="BA13" i="13"/>
  <c r="AN13" i="13"/>
  <c r="BA13" i="11"/>
  <c r="BA13" i="12"/>
  <c r="AN13" i="12"/>
  <c r="AN13" i="11"/>
  <c r="BA85" i="13"/>
  <c r="AN85" i="13"/>
  <c r="BA85" i="12"/>
  <c r="AN85" i="12"/>
  <c r="BA85" i="11"/>
  <c r="AN85" i="11"/>
  <c r="BA157" i="13"/>
  <c r="AN157" i="13"/>
  <c r="AN157" i="12"/>
  <c r="BA157" i="12"/>
  <c r="BA157" i="11"/>
  <c r="AN157" i="11"/>
  <c r="BA217" i="13"/>
  <c r="AN217" i="13"/>
  <c r="BA217" i="12"/>
  <c r="AN217" i="12"/>
  <c r="BA217" i="11"/>
  <c r="AN217" i="11"/>
  <c r="BA289" i="13"/>
  <c r="AN289" i="13"/>
  <c r="BA289" i="12"/>
  <c r="AN289" i="12"/>
  <c r="BA289" i="11"/>
  <c r="AN289" i="11"/>
  <c r="AO33" i="13"/>
  <c r="BB33" i="13"/>
  <c r="BB33" i="12"/>
  <c r="AO33" i="12"/>
  <c r="BB33" i="11"/>
  <c r="AO33" i="11"/>
  <c r="BB105" i="13"/>
  <c r="AO105" i="13"/>
  <c r="AO105" i="12"/>
  <c r="BB105" i="12"/>
  <c r="BB105" i="11"/>
  <c r="AO105" i="11"/>
  <c r="W324" i="13"/>
  <c r="J324" i="13"/>
  <c r="W324" i="12"/>
  <c r="J324" i="12"/>
  <c r="W324" i="11"/>
  <c r="J324" i="11"/>
  <c r="AC324" i="13"/>
  <c r="P324" i="13"/>
  <c r="AC324" i="12"/>
  <c r="P324" i="12"/>
  <c r="AC324" i="11"/>
  <c r="P324" i="11"/>
  <c r="BA302" i="13"/>
  <c r="AN302" i="13"/>
  <c r="BA302" i="12"/>
  <c r="AN302" i="12"/>
  <c r="BA302" i="11"/>
  <c r="AN302" i="11"/>
  <c r="AO166" i="13"/>
  <c r="BB166" i="13"/>
  <c r="BB166" i="12"/>
  <c r="AO166" i="12"/>
  <c r="AO166" i="11"/>
  <c r="BB166" i="11"/>
  <c r="BB298" i="13"/>
  <c r="AO298" i="13"/>
  <c r="BB298" i="12"/>
  <c r="AO298" i="12"/>
  <c r="BB298" i="11"/>
  <c r="AO298" i="11"/>
  <c r="BC78" i="13"/>
  <c r="AP78" i="13"/>
  <c r="BC78" i="12"/>
  <c r="AP78" i="12"/>
  <c r="BC78" i="11"/>
  <c r="AP78" i="11"/>
  <c r="BC198" i="13"/>
  <c r="AP198" i="13"/>
  <c r="AP198" i="12"/>
  <c r="BC198" i="12"/>
  <c r="BC198" i="11"/>
  <c r="AP198" i="11"/>
  <c r="AR98" i="13"/>
  <c r="AE98" i="13"/>
  <c r="AR98" i="12"/>
  <c r="AE98" i="12"/>
  <c r="AR98" i="11"/>
  <c r="AE98" i="11"/>
  <c r="AE206" i="13"/>
  <c r="AR206" i="13"/>
  <c r="AR206" i="12"/>
  <c r="AE206" i="12"/>
  <c r="AR206" i="11"/>
  <c r="AE206" i="11"/>
  <c r="AF178" i="13"/>
  <c r="AS178" i="13"/>
  <c r="AF178" i="12"/>
  <c r="AS178" i="12"/>
  <c r="AS178" i="11"/>
  <c r="AF178" i="11"/>
  <c r="AS238" i="13"/>
  <c r="AF238" i="13"/>
  <c r="AF238" i="12"/>
  <c r="AS238" i="12"/>
  <c r="AS238" i="11"/>
  <c r="AF238" i="11"/>
  <c r="AT42" i="13"/>
  <c r="AG42" i="13"/>
  <c r="AG42" i="12"/>
  <c r="AT42" i="12"/>
  <c r="AT42" i="11"/>
  <c r="AG42" i="11"/>
  <c r="AT114" i="13"/>
  <c r="AG114" i="13"/>
  <c r="AG114" i="12"/>
  <c r="AT114" i="12"/>
  <c r="AG114" i="11"/>
  <c r="AT114" i="11"/>
  <c r="AT186" i="13"/>
  <c r="AG186" i="13"/>
  <c r="AG186" i="12"/>
  <c r="AT186" i="12"/>
  <c r="AT186" i="11"/>
  <c r="AG186" i="11"/>
  <c r="AT318" i="13"/>
  <c r="AG318" i="13"/>
  <c r="AT318" i="12"/>
  <c r="AG318" i="12"/>
  <c r="AT318" i="11"/>
  <c r="AG318" i="11"/>
  <c r="AV10" i="13"/>
  <c r="AI10" i="13"/>
  <c r="AV10" i="12"/>
  <c r="AI10" i="12"/>
  <c r="AV10" i="11"/>
  <c r="AI10" i="11"/>
  <c r="AV82" i="13"/>
  <c r="AI82" i="13"/>
  <c r="AI82" i="12"/>
  <c r="AV82" i="12"/>
  <c r="AV82" i="11"/>
  <c r="AI82" i="11"/>
  <c r="AV226" i="13"/>
  <c r="AI226" i="13"/>
  <c r="AI226" i="12"/>
  <c r="AV226" i="12"/>
  <c r="AV226" i="11"/>
  <c r="AI226" i="11"/>
  <c r="AV298" i="13"/>
  <c r="AI298" i="13"/>
  <c r="AV298" i="12"/>
  <c r="AI298" i="12"/>
  <c r="AV298" i="11"/>
  <c r="AI298" i="11"/>
  <c r="AW42" i="13"/>
  <c r="AJ42" i="13"/>
  <c r="AJ42" i="12"/>
  <c r="AW42" i="12"/>
  <c r="AW42" i="11"/>
  <c r="AJ42" i="11"/>
  <c r="AW114" i="13"/>
  <c r="AJ114" i="13"/>
  <c r="AJ114" i="12"/>
  <c r="AW114" i="12"/>
  <c r="AW114" i="11"/>
  <c r="AJ114" i="11"/>
  <c r="AJ246" i="13"/>
  <c r="AW246" i="13"/>
  <c r="AJ246" i="12"/>
  <c r="AW246" i="12"/>
  <c r="AW246" i="11"/>
  <c r="AJ246" i="11"/>
  <c r="AW318" i="13"/>
  <c r="AJ318" i="13"/>
  <c r="AJ318" i="12"/>
  <c r="AW318" i="12"/>
  <c r="AW318" i="11"/>
  <c r="AJ318" i="11"/>
  <c r="AX62" i="13"/>
  <c r="AK62" i="13"/>
  <c r="AK62" i="12"/>
  <c r="AX62" i="12"/>
  <c r="AK62" i="11"/>
  <c r="AX62" i="11"/>
  <c r="AX194" i="13"/>
  <c r="AK194" i="13"/>
  <c r="AX194" i="12"/>
  <c r="AK194" i="12"/>
  <c r="AK194" i="11"/>
  <c r="AX194" i="11"/>
  <c r="AL70" i="13"/>
  <c r="AY70" i="13"/>
  <c r="AL70" i="12"/>
  <c r="AY70" i="12"/>
  <c r="AY70" i="11"/>
  <c r="AL70" i="11"/>
  <c r="AY202" i="13"/>
  <c r="AL202" i="13"/>
  <c r="AL202" i="12"/>
  <c r="AY202" i="12"/>
  <c r="AY202" i="11"/>
  <c r="AL202" i="11"/>
  <c r="AZ78" i="13"/>
  <c r="AM78" i="13"/>
  <c r="AM78" i="12"/>
  <c r="AZ78" i="12"/>
  <c r="AZ78" i="11"/>
  <c r="AM78" i="11"/>
  <c r="AZ150" i="13"/>
  <c r="AM150" i="13"/>
  <c r="AM150" i="12"/>
  <c r="AZ150" i="12"/>
  <c r="AZ150" i="11"/>
  <c r="AM150" i="11"/>
  <c r="AZ222" i="13"/>
  <c r="AM222" i="13"/>
  <c r="AM222" i="12"/>
  <c r="AZ222" i="12"/>
  <c r="AZ222" i="11"/>
  <c r="AM222" i="11"/>
  <c r="AZ294" i="13"/>
  <c r="AM294" i="13"/>
  <c r="AZ294" i="12"/>
  <c r="AM294" i="12"/>
  <c r="AZ294" i="11"/>
  <c r="AM294" i="11"/>
  <c r="Y317" i="13"/>
  <c r="L317" i="13"/>
  <c r="Y317" i="12"/>
  <c r="L317" i="12"/>
  <c r="Y317" i="11"/>
  <c r="L317" i="11"/>
  <c r="BA15" i="13"/>
  <c r="AN15" i="13"/>
  <c r="BA15" i="12"/>
  <c r="AN15" i="12"/>
  <c r="BA15" i="11"/>
  <c r="AN15" i="11"/>
  <c r="AR16" i="13"/>
  <c r="AE16" i="13"/>
  <c r="AR16" i="12"/>
  <c r="AE16" i="12"/>
  <c r="AR16" i="11"/>
  <c r="AE16" i="11"/>
  <c r="AR184" i="13"/>
  <c r="AE184" i="13"/>
  <c r="AR184" i="12"/>
  <c r="AE184" i="12"/>
  <c r="AR184" i="11"/>
  <c r="AE184" i="11"/>
  <c r="AR244" i="13"/>
  <c r="AE244" i="13"/>
  <c r="AR244" i="12"/>
  <c r="AE244" i="12"/>
  <c r="AR244" i="11"/>
  <c r="AE244" i="11"/>
  <c r="AR304" i="13"/>
  <c r="AE304" i="13"/>
  <c r="AR304" i="12"/>
  <c r="AE304" i="12"/>
  <c r="AR304" i="11"/>
  <c r="AE304" i="11"/>
  <c r="AS96" i="13"/>
  <c r="AF96" i="13"/>
  <c r="AF96" i="12"/>
  <c r="AS96" i="12"/>
  <c r="AS96" i="11"/>
  <c r="AF96" i="11"/>
  <c r="AF168" i="13"/>
  <c r="AS168" i="13"/>
  <c r="AS168" i="12"/>
  <c r="AF168" i="12"/>
  <c r="AS168" i="11"/>
  <c r="AF168" i="11"/>
  <c r="AS240" i="13"/>
  <c r="AF240" i="13"/>
  <c r="AS240" i="12"/>
  <c r="AF240" i="12"/>
  <c r="AS240" i="11"/>
  <c r="AF240" i="11"/>
  <c r="AS300" i="13"/>
  <c r="AF300" i="13"/>
  <c r="AS300" i="12"/>
  <c r="AF300" i="12"/>
  <c r="AS300" i="11"/>
  <c r="AF300" i="11"/>
  <c r="AT32" i="13"/>
  <c r="AG32" i="13"/>
  <c r="AT32" i="12"/>
  <c r="AG32" i="12"/>
  <c r="AT32" i="11"/>
  <c r="AG32" i="11"/>
  <c r="AT92" i="13"/>
  <c r="AG92" i="13"/>
  <c r="AG92" i="12"/>
  <c r="AT92" i="12"/>
  <c r="AT92" i="11"/>
  <c r="AG92" i="11"/>
  <c r="AG224" i="13"/>
  <c r="AT224" i="13"/>
  <c r="AG224" i="12"/>
  <c r="AT224" i="12"/>
  <c r="AT224" i="11"/>
  <c r="AG224" i="11"/>
  <c r="AG296" i="13"/>
  <c r="AT296" i="13"/>
  <c r="AT296" i="12"/>
  <c r="AG296" i="12"/>
  <c r="AT296" i="11"/>
  <c r="AG296" i="11"/>
  <c r="AU40" i="13"/>
  <c r="AH40" i="13"/>
  <c r="AH40" i="12"/>
  <c r="AU40" i="12"/>
  <c r="AU40" i="11"/>
  <c r="AH40" i="11"/>
  <c r="AU172" i="13"/>
  <c r="AH172" i="13"/>
  <c r="AU172" i="12"/>
  <c r="AH172" i="12"/>
  <c r="AU172" i="11"/>
  <c r="AH172" i="11"/>
  <c r="AW8" i="13"/>
  <c r="AJ8" i="13"/>
  <c r="AW8" i="12"/>
  <c r="AJ8" i="12"/>
  <c r="AW8" i="11"/>
  <c r="AJ8" i="11"/>
  <c r="AW80" i="13"/>
  <c r="AJ80" i="13"/>
  <c r="AW80" i="12"/>
  <c r="AJ80" i="12"/>
  <c r="AW80" i="11"/>
  <c r="AJ80" i="11"/>
  <c r="AX100" i="13"/>
  <c r="AK100" i="13"/>
  <c r="AK100" i="12"/>
  <c r="AX100" i="12"/>
  <c r="AX100" i="11"/>
  <c r="AK100" i="11"/>
  <c r="AY48" i="13"/>
  <c r="AL48" i="13"/>
  <c r="AL48" i="12"/>
  <c r="AY48" i="12"/>
  <c r="AY48" i="11"/>
  <c r="AL48" i="11"/>
  <c r="AY120" i="13"/>
  <c r="AL120" i="13"/>
  <c r="AY120" i="12"/>
  <c r="AL120" i="12"/>
  <c r="AY120" i="11"/>
  <c r="AL120" i="11"/>
  <c r="AY192" i="13"/>
  <c r="AL192" i="13"/>
  <c r="AL192" i="12"/>
  <c r="AY192" i="12"/>
  <c r="AY192" i="11"/>
  <c r="AL192" i="11"/>
  <c r="AM68" i="13"/>
  <c r="AZ68" i="13"/>
  <c r="AM68" i="12"/>
  <c r="AZ68" i="12"/>
  <c r="AZ68" i="11"/>
  <c r="AM68" i="11"/>
  <c r="AM140" i="13"/>
  <c r="AZ140" i="13"/>
  <c r="AM140" i="12"/>
  <c r="AZ140" i="12"/>
  <c r="AZ140" i="11"/>
  <c r="AM140" i="11"/>
  <c r="AZ212" i="13"/>
  <c r="AM212" i="13"/>
  <c r="AZ212" i="12"/>
  <c r="AM212" i="12"/>
  <c r="AZ212" i="11"/>
  <c r="AM212" i="11"/>
  <c r="AM284" i="13"/>
  <c r="AZ284" i="13"/>
  <c r="AZ284" i="12"/>
  <c r="AM284" i="12"/>
  <c r="AZ284" i="11"/>
  <c r="AM284" i="11"/>
  <c r="AN28" i="13"/>
  <c r="BA28" i="13"/>
  <c r="BA28" i="12"/>
  <c r="AN28" i="12"/>
  <c r="BA28" i="11"/>
  <c r="AN28" i="11"/>
  <c r="BA100" i="13"/>
  <c r="AN100" i="13"/>
  <c r="AN100" i="12"/>
  <c r="BA100" i="12"/>
  <c r="BA100" i="11"/>
  <c r="AN100" i="11"/>
  <c r="AR65" i="13"/>
  <c r="AE65" i="13"/>
  <c r="AE65" i="12"/>
  <c r="AR65" i="12"/>
  <c r="AR65" i="11"/>
  <c r="AE65" i="11"/>
  <c r="AS25" i="13"/>
  <c r="AF25" i="13"/>
  <c r="AS25" i="12"/>
  <c r="AF25" i="12"/>
  <c r="AS25" i="11"/>
  <c r="AF25" i="11"/>
  <c r="AF85" i="13"/>
  <c r="AS85" i="13"/>
  <c r="AS85" i="12"/>
  <c r="AF85" i="12"/>
  <c r="AS85" i="11"/>
  <c r="AF85" i="11"/>
  <c r="AS277" i="13"/>
  <c r="AF277" i="13"/>
  <c r="AF277" i="12"/>
  <c r="AS277" i="12"/>
  <c r="AS277" i="11"/>
  <c r="AF277" i="11"/>
  <c r="AT9" i="13"/>
  <c r="AG9" i="13"/>
  <c r="AT9" i="12"/>
  <c r="AT9" i="11"/>
  <c r="AG9" i="12"/>
  <c r="AG9" i="11"/>
  <c r="AT81" i="13"/>
  <c r="AG81" i="13"/>
  <c r="AT81" i="12"/>
  <c r="AG81" i="12"/>
  <c r="AT81" i="11"/>
  <c r="AG81" i="11"/>
  <c r="AT213" i="13"/>
  <c r="AG213" i="13"/>
  <c r="AG213" i="12"/>
  <c r="AT213" i="12"/>
  <c r="AT213" i="11"/>
  <c r="AG213" i="11"/>
  <c r="AU17" i="13"/>
  <c r="AH17" i="13"/>
  <c r="AU17" i="12"/>
  <c r="AH17" i="12"/>
  <c r="AU17" i="11"/>
  <c r="AH17" i="11"/>
  <c r="AH209" i="13"/>
  <c r="AU209" i="13"/>
  <c r="AU209" i="12"/>
  <c r="AH209" i="12"/>
  <c r="AU209" i="11"/>
  <c r="AH209" i="11"/>
  <c r="AV289" i="13"/>
  <c r="AI289" i="13"/>
  <c r="AV289" i="12"/>
  <c r="AI289" i="12"/>
  <c r="AV289" i="11"/>
  <c r="AI289" i="11"/>
  <c r="AW33" i="13"/>
  <c r="AJ33" i="13"/>
  <c r="AW33" i="12"/>
  <c r="AW33" i="11"/>
  <c r="AJ33" i="12"/>
  <c r="AJ33" i="11"/>
  <c r="AJ105" i="13"/>
  <c r="AW105" i="13"/>
  <c r="AJ105" i="12"/>
  <c r="AW105" i="12"/>
  <c r="AW105" i="11"/>
  <c r="AJ105" i="11"/>
  <c r="AW177" i="13"/>
  <c r="AJ177" i="13"/>
  <c r="AJ177" i="12"/>
  <c r="AW177" i="12"/>
  <c r="AW177" i="11"/>
  <c r="AJ177" i="11"/>
  <c r="AY13" i="13"/>
  <c r="AL13" i="13"/>
  <c r="AY13" i="12"/>
  <c r="AL13" i="12"/>
  <c r="AY13" i="11"/>
  <c r="AL13" i="11"/>
  <c r="AY85" i="13"/>
  <c r="AL85" i="13"/>
  <c r="AL85" i="12"/>
  <c r="AY85" i="12"/>
  <c r="AL85" i="11"/>
  <c r="AY85" i="11"/>
  <c r="AY157" i="13"/>
  <c r="AL157" i="13"/>
  <c r="AL157" i="12"/>
  <c r="AY157" i="12"/>
  <c r="AL157" i="11"/>
  <c r="AY157" i="11"/>
  <c r="AL229" i="13"/>
  <c r="AY229" i="13"/>
  <c r="AL229" i="12"/>
  <c r="AY229" i="12"/>
  <c r="AL229" i="11"/>
  <c r="AY229" i="11"/>
  <c r="AL301" i="13"/>
  <c r="AY301" i="13"/>
  <c r="AY301" i="12"/>
  <c r="AL301" i="12"/>
  <c r="AY301" i="11"/>
  <c r="AL301" i="11"/>
  <c r="AZ45" i="13"/>
  <c r="AM45" i="13"/>
  <c r="AM45" i="12"/>
  <c r="AZ45" i="12"/>
  <c r="AZ45" i="11"/>
  <c r="AM45" i="11"/>
  <c r="AZ117" i="13"/>
  <c r="AM117" i="13"/>
  <c r="AM117" i="12"/>
  <c r="AZ117" i="12"/>
  <c r="AZ117" i="11"/>
  <c r="AM117" i="11"/>
  <c r="AZ189" i="13"/>
  <c r="AM189" i="13"/>
  <c r="AM189" i="12"/>
  <c r="AZ189" i="12"/>
  <c r="AZ189" i="11"/>
  <c r="AM189" i="11"/>
  <c r="AZ261" i="13"/>
  <c r="AM261" i="13"/>
  <c r="AM261" i="12"/>
  <c r="AZ261" i="12"/>
  <c r="AZ261" i="11"/>
  <c r="AM261" i="11"/>
  <c r="BA5" i="13"/>
  <c r="AN5" i="13"/>
  <c r="BA5" i="11"/>
  <c r="BA5" i="12"/>
  <c r="AN5" i="12"/>
  <c r="AN5" i="11"/>
  <c r="AN77" i="13"/>
  <c r="BA77" i="13"/>
  <c r="BA77" i="12"/>
  <c r="AN77" i="12"/>
  <c r="BA77" i="11"/>
  <c r="AN77" i="11"/>
  <c r="BA149" i="13"/>
  <c r="AN149" i="13"/>
  <c r="AN149" i="12"/>
  <c r="BA149" i="12"/>
  <c r="BA149" i="11"/>
  <c r="AN149" i="11"/>
  <c r="BA221" i="13"/>
  <c r="AN221" i="13"/>
  <c r="AN221" i="12"/>
  <c r="BA221" i="12"/>
  <c r="BA221" i="11"/>
  <c r="AN221" i="11"/>
  <c r="BA293" i="13"/>
  <c r="AN293" i="13"/>
  <c r="BA293" i="12"/>
  <c r="AN293" i="12"/>
  <c r="BA293" i="11"/>
  <c r="AN293" i="11"/>
  <c r="AO37" i="13"/>
  <c r="BB37" i="13"/>
  <c r="BB37" i="12"/>
  <c r="AO37" i="12"/>
  <c r="BB37" i="11"/>
  <c r="AO37" i="11"/>
  <c r="BB109" i="13"/>
  <c r="AO109" i="13"/>
  <c r="AO109" i="12"/>
  <c r="BB109" i="12"/>
  <c r="BB109" i="11"/>
  <c r="AO109" i="11"/>
  <c r="BB181" i="13"/>
  <c r="AO181" i="13"/>
  <c r="AO181" i="12"/>
  <c r="BB181" i="12"/>
  <c r="BB181" i="11"/>
  <c r="AO181" i="11"/>
  <c r="AO253" i="13"/>
  <c r="BB253" i="13"/>
  <c r="AO253" i="12"/>
  <c r="BB253" i="12"/>
  <c r="BB253" i="11"/>
  <c r="AO253" i="11"/>
  <c r="BB325" i="13"/>
  <c r="AO325" i="13"/>
  <c r="BB325" i="12"/>
  <c r="AO325" i="12"/>
  <c r="BB325" i="11"/>
  <c r="AO325" i="11"/>
  <c r="AP69" i="13"/>
  <c r="BC69" i="13"/>
  <c r="AP69" i="12"/>
  <c r="BC69" i="12"/>
  <c r="AP69" i="11"/>
  <c r="BC69" i="11"/>
  <c r="AP141" i="13"/>
  <c r="BC141" i="13"/>
  <c r="AP141" i="12"/>
  <c r="BC141" i="12"/>
  <c r="BC141" i="11"/>
  <c r="AP141" i="11"/>
  <c r="AP213" i="13"/>
  <c r="BC213" i="13"/>
  <c r="BC213" i="12"/>
  <c r="AP213" i="12"/>
  <c r="AP213" i="11"/>
  <c r="BC213" i="11"/>
  <c r="AP285" i="13"/>
  <c r="BC285" i="13"/>
  <c r="BC285" i="12"/>
  <c r="AP285" i="12"/>
  <c r="BC285" i="11"/>
  <c r="AP285" i="11"/>
  <c r="AQ10" i="13"/>
  <c r="AD10" i="13"/>
  <c r="AQ10" i="12"/>
  <c r="AD10" i="12"/>
  <c r="AQ10" i="11"/>
  <c r="AD10" i="11"/>
  <c r="AQ58" i="13"/>
  <c r="AD58" i="13"/>
  <c r="AD58" i="12"/>
  <c r="AQ58" i="12"/>
  <c r="AQ58" i="11"/>
  <c r="AD58" i="11"/>
  <c r="AD106" i="13"/>
  <c r="AQ106" i="13"/>
  <c r="AD106" i="12"/>
  <c r="AQ106" i="12"/>
  <c r="AQ106" i="11"/>
  <c r="AD106" i="11"/>
  <c r="AQ154" i="13"/>
  <c r="AD154" i="13"/>
  <c r="AD154" i="12"/>
  <c r="AQ154" i="12"/>
  <c r="AQ154" i="11"/>
  <c r="AD154" i="11"/>
  <c r="AQ202" i="13"/>
  <c r="AD202" i="13"/>
  <c r="AD202" i="12"/>
  <c r="AQ202" i="12"/>
  <c r="AQ202" i="11"/>
  <c r="AD202" i="11"/>
  <c r="AD250" i="13"/>
  <c r="AQ250" i="13"/>
  <c r="AQ250" i="12"/>
  <c r="AD250" i="12"/>
  <c r="AQ250" i="11"/>
  <c r="AD250" i="11"/>
  <c r="AQ298" i="13"/>
  <c r="AD298" i="13"/>
  <c r="AQ298" i="12"/>
  <c r="AD298" i="12"/>
  <c r="AQ298" i="11"/>
  <c r="AD298" i="11"/>
  <c r="AE30" i="13"/>
  <c r="AR30" i="13"/>
  <c r="AR30" i="12"/>
  <c r="AE30" i="12"/>
  <c r="AR30" i="11"/>
  <c r="AE30" i="11"/>
  <c r="AR138" i="13"/>
  <c r="AE138" i="13"/>
  <c r="AE138" i="12"/>
  <c r="AR138" i="12"/>
  <c r="AR138" i="11"/>
  <c r="AE138" i="11"/>
  <c r="AR186" i="13"/>
  <c r="AE186" i="13"/>
  <c r="AR186" i="12"/>
  <c r="AE186" i="12"/>
  <c r="AR186" i="11"/>
  <c r="AE186" i="11"/>
  <c r="AF38" i="13"/>
  <c r="AS38" i="13"/>
  <c r="AS38" i="12"/>
  <c r="AF38" i="12"/>
  <c r="AS38" i="11"/>
  <c r="AF38" i="11"/>
  <c r="AS290" i="13"/>
  <c r="AF290" i="13"/>
  <c r="AF290" i="12"/>
  <c r="AS290" i="12"/>
  <c r="AS290" i="11"/>
  <c r="AF290" i="11"/>
  <c r="AU162" i="13"/>
  <c r="AH162" i="13"/>
  <c r="AH162" i="12"/>
  <c r="AU162" i="12"/>
  <c r="AU162" i="11"/>
  <c r="AH162" i="11"/>
  <c r="AU234" i="13"/>
  <c r="AH234" i="13"/>
  <c r="AH234" i="12"/>
  <c r="AU234" i="12"/>
  <c r="AU234" i="11"/>
  <c r="AH234" i="11"/>
  <c r="AU306" i="13"/>
  <c r="AH306" i="13"/>
  <c r="AH306" i="12"/>
  <c r="AU306" i="12"/>
  <c r="AU306" i="11"/>
  <c r="AH306" i="11"/>
  <c r="AV50" i="13"/>
  <c r="AI50" i="13"/>
  <c r="AI50" i="12"/>
  <c r="AV50" i="12"/>
  <c r="AV50" i="11"/>
  <c r="AI50" i="11"/>
  <c r="AV122" i="13"/>
  <c r="AI122" i="13"/>
  <c r="AV122" i="12"/>
  <c r="AI122" i="12"/>
  <c r="AV122" i="11"/>
  <c r="AI122" i="11"/>
  <c r="AV194" i="13"/>
  <c r="AI194" i="13"/>
  <c r="AV194" i="12"/>
  <c r="AI194" i="12"/>
  <c r="AV194" i="11"/>
  <c r="AI194" i="11"/>
  <c r="AJ130" i="13"/>
  <c r="AW130" i="13"/>
  <c r="AW130" i="12"/>
  <c r="AJ130" i="12"/>
  <c r="AW130" i="11"/>
  <c r="AJ130" i="11"/>
  <c r="AX222" i="13"/>
  <c r="AK222" i="13"/>
  <c r="AX222" i="12"/>
  <c r="AK222" i="12"/>
  <c r="AX222" i="11"/>
  <c r="AK222" i="11"/>
  <c r="AX294" i="13"/>
  <c r="AK294" i="13"/>
  <c r="AX294" i="12"/>
  <c r="AK294" i="12"/>
  <c r="AX294" i="11"/>
  <c r="AK294" i="11"/>
  <c r="AY38" i="13"/>
  <c r="AL38" i="13"/>
  <c r="AY38" i="12"/>
  <c r="AL38" i="12"/>
  <c r="AY38" i="11"/>
  <c r="AL38" i="11"/>
  <c r="AY110" i="13"/>
  <c r="AL110" i="13"/>
  <c r="AL110" i="12"/>
  <c r="AY110" i="12"/>
  <c r="AY110" i="11"/>
  <c r="AL110" i="11"/>
  <c r="AY182" i="13"/>
  <c r="AL182" i="13"/>
  <c r="AL182" i="12"/>
  <c r="AY182" i="12"/>
  <c r="AY182" i="11"/>
  <c r="AL182" i="11"/>
  <c r="BA294" i="13"/>
  <c r="AN294" i="13"/>
  <c r="AN294" i="12"/>
  <c r="BA294" i="12"/>
  <c r="BA294" i="11"/>
  <c r="AN294" i="11"/>
  <c r="AO38" i="13"/>
  <c r="BB38" i="13"/>
  <c r="BB38" i="12"/>
  <c r="AO38" i="12"/>
  <c r="BB38" i="11"/>
  <c r="AO38" i="11"/>
  <c r="BB110" i="13"/>
  <c r="AO110" i="13"/>
  <c r="BB110" i="12"/>
  <c r="AO110" i="12"/>
  <c r="BB110" i="11"/>
  <c r="AO110" i="11"/>
  <c r="BB182" i="13"/>
  <c r="AO182" i="13"/>
  <c r="AO182" i="12"/>
  <c r="BB182" i="12"/>
  <c r="BB182" i="11"/>
  <c r="AO182" i="11"/>
  <c r="BB254" i="13"/>
  <c r="AO254" i="13"/>
  <c r="BB254" i="12"/>
  <c r="AO254" i="12"/>
  <c r="BB254" i="11"/>
  <c r="AO254" i="11"/>
  <c r="AO326" i="13"/>
  <c r="BB326" i="13"/>
  <c r="BB326" i="12"/>
  <c r="AO326" i="12"/>
  <c r="BB326" i="11"/>
  <c r="AO326" i="11"/>
  <c r="BC70" i="13"/>
  <c r="AP70" i="13"/>
  <c r="AP70" i="12"/>
  <c r="BC70" i="12"/>
  <c r="BC70" i="11"/>
  <c r="AP70" i="11"/>
  <c r="BC142" i="13"/>
  <c r="AP142" i="13"/>
  <c r="AP142" i="12"/>
  <c r="BC142" i="12"/>
  <c r="BC142" i="11"/>
  <c r="AP142" i="11"/>
  <c r="BC214" i="13"/>
  <c r="AP214" i="13"/>
  <c r="BC214" i="12"/>
  <c r="AP214" i="12"/>
  <c r="BC214" i="11"/>
  <c r="AP214" i="11"/>
  <c r="BC286" i="13"/>
  <c r="AP286" i="13"/>
  <c r="BC286" i="12"/>
  <c r="AP286" i="12"/>
  <c r="BC286" i="11"/>
  <c r="AP286" i="11"/>
  <c r="AQ11" i="13"/>
  <c r="AD11" i="13"/>
  <c r="AQ11" i="11"/>
  <c r="AQ11" i="12"/>
  <c r="AD11" i="12"/>
  <c r="AD11" i="11"/>
  <c r="AQ59" i="13"/>
  <c r="AD59" i="13"/>
  <c r="AD59" i="12"/>
  <c r="AQ59" i="12"/>
  <c r="AQ59" i="11"/>
  <c r="AD59" i="11"/>
  <c r="AQ107" i="13"/>
  <c r="AD107" i="13"/>
  <c r="AD107" i="12"/>
  <c r="AQ107" i="12"/>
  <c r="AQ107" i="11"/>
  <c r="AD107" i="11"/>
  <c r="AQ155" i="13"/>
  <c r="AD155" i="13"/>
  <c r="AD155" i="12"/>
  <c r="AQ155" i="12"/>
  <c r="AQ155" i="11"/>
  <c r="AD155" i="11"/>
  <c r="AQ203" i="13"/>
  <c r="AD203" i="13"/>
  <c r="AQ203" i="12"/>
  <c r="AD203" i="12"/>
  <c r="AQ203" i="11"/>
  <c r="AD203" i="11"/>
  <c r="AQ251" i="13"/>
  <c r="AD251" i="13"/>
  <c r="AQ251" i="12"/>
  <c r="AD251" i="12"/>
  <c r="AQ251" i="11"/>
  <c r="AD251" i="11"/>
  <c r="AQ299" i="13"/>
  <c r="AD299" i="13"/>
  <c r="AQ299" i="12"/>
  <c r="AD299" i="12"/>
  <c r="AQ299" i="11"/>
  <c r="AD299" i="11"/>
  <c r="AR19" i="13"/>
  <c r="AE19" i="13"/>
  <c r="AR19" i="12"/>
  <c r="AE19" i="12"/>
  <c r="AR19" i="11"/>
  <c r="AE19" i="11"/>
  <c r="AE67" i="13"/>
  <c r="AR67" i="13"/>
  <c r="AR67" i="12"/>
  <c r="AE67" i="12"/>
  <c r="AR67" i="11"/>
  <c r="AE67" i="11"/>
  <c r="AR283" i="13"/>
  <c r="AE283" i="13"/>
  <c r="AE283" i="12"/>
  <c r="AR283" i="12"/>
  <c r="AR283" i="11"/>
  <c r="AE283" i="11"/>
  <c r="AS15" i="13"/>
  <c r="AF15" i="13"/>
  <c r="AS15" i="12"/>
  <c r="AF15" i="12"/>
  <c r="AS15" i="11"/>
  <c r="AF15" i="11"/>
  <c r="AS147" i="13"/>
  <c r="AF147" i="13"/>
  <c r="AS147" i="12"/>
  <c r="AF147" i="12"/>
  <c r="AS147" i="11"/>
  <c r="AF147" i="11"/>
  <c r="AS327" i="13"/>
  <c r="AF327" i="13"/>
  <c r="AS327" i="12"/>
  <c r="AF327" i="12"/>
  <c r="AS327" i="11"/>
  <c r="AF327" i="11"/>
  <c r="AT71" i="13"/>
  <c r="AG71" i="13"/>
  <c r="AG71" i="12"/>
  <c r="AT71" i="12"/>
  <c r="AT71" i="11"/>
  <c r="AG71" i="11"/>
  <c r="AT263" i="13"/>
  <c r="AG263" i="13"/>
  <c r="AG263" i="12"/>
  <c r="AT263" i="12"/>
  <c r="AT263" i="11"/>
  <c r="AG263" i="11"/>
  <c r="AU199" i="13"/>
  <c r="AH199" i="13"/>
  <c r="AU199" i="12"/>
  <c r="AH199" i="12"/>
  <c r="AU199" i="11"/>
  <c r="AH199" i="11"/>
  <c r="AI75" i="13"/>
  <c r="AV75" i="13"/>
  <c r="AV75" i="12"/>
  <c r="AI75" i="12"/>
  <c r="AV75" i="11"/>
  <c r="AI75" i="11"/>
  <c r="AV147" i="13"/>
  <c r="AI147" i="13"/>
  <c r="AI147" i="12"/>
  <c r="AV147" i="12"/>
  <c r="AV147" i="11"/>
  <c r="AI147" i="11"/>
  <c r="AV279" i="13"/>
  <c r="AI279" i="13"/>
  <c r="AI279" i="12"/>
  <c r="AV279" i="12"/>
  <c r="AV279" i="11"/>
  <c r="AI279" i="11"/>
  <c r="AW155" i="13"/>
  <c r="AJ155" i="13"/>
  <c r="AW155" i="12"/>
  <c r="AJ155" i="12"/>
  <c r="AW155" i="11"/>
  <c r="AJ155" i="11"/>
  <c r="AZ299" i="13"/>
  <c r="AM299" i="13"/>
  <c r="AZ299" i="12"/>
  <c r="AM299" i="12"/>
  <c r="AZ299" i="11"/>
  <c r="AM299" i="11"/>
  <c r="BA43" i="13"/>
  <c r="AN43" i="13"/>
  <c r="AN43" i="12"/>
  <c r="BA43" i="12"/>
  <c r="BA43" i="11"/>
  <c r="AN43" i="11"/>
  <c r="BA175" i="13"/>
  <c r="AN175" i="13"/>
  <c r="AN175" i="12"/>
  <c r="BA175" i="12"/>
  <c r="BA175" i="11"/>
  <c r="AN175" i="11"/>
  <c r="AN247" i="13"/>
  <c r="BA247" i="13"/>
  <c r="AN247" i="12"/>
  <c r="BA247" i="12"/>
  <c r="BA247" i="11"/>
  <c r="AN247" i="11"/>
  <c r="BA319" i="13"/>
  <c r="AN319" i="13"/>
  <c r="AN319" i="12"/>
  <c r="BA319" i="12"/>
  <c r="BA319" i="11"/>
  <c r="AN319" i="11"/>
  <c r="BB63" i="13"/>
  <c r="AO63" i="13"/>
  <c r="AO63" i="12"/>
  <c r="BB63" i="12"/>
  <c r="BB63" i="11"/>
  <c r="AO63" i="11"/>
  <c r="AO135" i="13"/>
  <c r="BB135" i="13"/>
  <c r="BB135" i="12"/>
  <c r="AO135" i="12"/>
  <c r="BB135" i="11"/>
  <c r="AO135" i="11"/>
  <c r="AO207" i="13"/>
  <c r="BB207" i="13"/>
  <c r="BB207" i="12"/>
  <c r="AO207" i="12"/>
  <c r="BB207" i="11"/>
  <c r="AO207" i="11"/>
  <c r="BC11" i="13"/>
  <c r="AP11" i="13"/>
  <c r="BC11" i="11"/>
  <c r="BC11" i="12"/>
  <c r="AP11" i="12"/>
  <c r="AP11" i="11"/>
  <c r="BC83" i="13"/>
  <c r="AP83" i="13"/>
  <c r="BC83" i="12"/>
  <c r="AP83" i="12"/>
  <c r="BC83" i="11"/>
  <c r="AP83" i="11"/>
  <c r="BC155" i="13"/>
  <c r="AP155" i="13"/>
  <c r="AP155" i="12"/>
  <c r="BC155" i="12"/>
  <c r="BC155" i="11"/>
  <c r="AP155" i="11"/>
  <c r="AP227" i="13"/>
  <c r="BC227" i="13"/>
  <c r="BC227" i="12"/>
  <c r="AP227" i="12"/>
  <c r="BC227" i="11"/>
  <c r="AP227" i="11"/>
  <c r="BC299" i="13"/>
  <c r="AP299" i="13"/>
  <c r="BC299" i="12"/>
  <c r="AP299" i="12"/>
  <c r="BC299" i="11"/>
  <c r="AP299" i="11"/>
  <c r="AD36" i="13"/>
  <c r="AQ36" i="13"/>
  <c r="AQ36" i="12"/>
  <c r="AD36" i="12"/>
  <c r="AQ36" i="11"/>
  <c r="AD36" i="11"/>
  <c r="AQ84" i="13"/>
  <c r="AD84" i="13"/>
  <c r="AQ84" i="12"/>
  <c r="AD84" i="12"/>
  <c r="AQ84" i="11"/>
  <c r="AD84" i="11"/>
  <c r="AQ132" i="13"/>
  <c r="AD132" i="13"/>
  <c r="AQ132" i="12"/>
  <c r="AD132" i="12"/>
  <c r="AQ132" i="11"/>
  <c r="AD132" i="11"/>
  <c r="AD180" i="13"/>
  <c r="AQ180" i="13"/>
  <c r="AD180" i="12"/>
  <c r="AQ180" i="12"/>
  <c r="AQ180" i="11"/>
  <c r="AD180" i="11"/>
  <c r="AQ228" i="13"/>
  <c r="AD228" i="13"/>
  <c r="AD228" i="12"/>
  <c r="AQ228" i="12"/>
  <c r="AQ228" i="11"/>
  <c r="AD228" i="11"/>
  <c r="AQ276" i="13"/>
  <c r="AD276" i="13"/>
  <c r="AD276" i="12"/>
  <c r="AQ276" i="12"/>
  <c r="AQ276" i="11"/>
  <c r="AD276" i="11"/>
  <c r="AQ324" i="13"/>
  <c r="AD324" i="13"/>
  <c r="AD324" i="12"/>
  <c r="AQ324" i="12"/>
  <c r="AQ324" i="11"/>
  <c r="AD324" i="11"/>
  <c r="AR164" i="13"/>
  <c r="AE164" i="13"/>
  <c r="AR164" i="12"/>
  <c r="AE164" i="12"/>
  <c r="AR164" i="11"/>
  <c r="AE164" i="11"/>
  <c r="AS124" i="13"/>
  <c r="AF124" i="13"/>
  <c r="AS124" i="12"/>
  <c r="AF124" i="12"/>
  <c r="AS124" i="11"/>
  <c r="AF124" i="11"/>
  <c r="AS184" i="13"/>
  <c r="AF184" i="13"/>
  <c r="AF184" i="12"/>
  <c r="AS184" i="12"/>
  <c r="AS184" i="11"/>
  <c r="AF184" i="11"/>
  <c r="AS244" i="13"/>
  <c r="AF244" i="13"/>
  <c r="AF244" i="12"/>
  <c r="AS244" i="12"/>
  <c r="AS244" i="11"/>
  <c r="AF244" i="11"/>
  <c r="AS304" i="13"/>
  <c r="AF304" i="13"/>
  <c r="AS304" i="12"/>
  <c r="AF304" i="12"/>
  <c r="AS304" i="11"/>
  <c r="AF304" i="11"/>
  <c r="AT36" i="13"/>
  <c r="AG36" i="13"/>
  <c r="AT36" i="12"/>
  <c r="AG36" i="12"/>
  <c r="AT36" i="11"/>
  <c r="AG36" i="11"/>
  <c r="AT96" i="13"/>
  <c r="AG96" i="13"/>
  <c r="AT96" i="12"/>
  <c r="AG96" i="12"/>
  <c r="AT96" i="11"/>
  <c r="AG96" i="11"/>
  <c r="AG300" i="13"/>
  <c r="AT300" i="13"/>
  <c r="AT300" i="12"/>
  <c r="AG300" i="12"/>
  <c r="AT300" i="11"/>
  <c r="AG300" i="11"/>
  <c r="AH32" i="13"/>
  <c r="AU32" i="13"/>
  <c r="AU32" i="12"/>
  <c r="AH32" i="12"/>
  <c r="AU32" i="11"/>
  <c r="AH32" i="11"/>
  <c r="AU104" i="13"/>
  <c r="AH104" i="13"/>
  <c r="AH104" i="12"/>
  <c r="AU104" i="12"/>
  <c r="AU104" i="11"/>
  <c r="AH104" i="11"/>
  <c r="AU236" i="13"/>
  <c r="AH236" i="13"/>
  <c r="AH236" i="12"/>
  <c r="AU236" i="12"/>
  <c r="AU236" i="11"/>
  <c r="AH236" i="11"/>
  <c r="AU296" i="13"/>
  <c r="AH296" i="13"/>
  <c r="AU296" i="12"/>
  <c r="AH296" i="12"/>
  <c r="AU296" i="11"/>
  <c r="AH296" i="11"/>
  <c r="AI100" i="13"/>
  <c r="AV100" i="13"/>
  <c r="AI100" i="12"/>
  <c r="AV100" i="12"/>
  <c r="AI100" i="11"/>
  <c r="AV100" i="11"/>
  <c r="AV232" i="13"/>
  <c r="AI232" i="13"/>
  <c r="AI232" i="12"/>
  <c r="AV232" i="12"/>
  <c r="AV232" i="11"/>
  <c r="AI232" i="11"/>
  <c r="AV292" i="13"/>
  <c r="AI292" i="13"/>
  <c r="AV292" i="12"/>
  <c r="AI292" i="12"/>
  <c r="AV292" i="11"/>
  <c r="AI292" i="11"/>
  <c r="AJ36" i="13"/>
  <c r="AW36" i="13"/>
  <c r="AW36" i="12"/>
  <c r="AJ36" i="12"/>
  <c r="AW36" i="11"/>
  <c r="AJ36" i="11"/>
  <c r="AJ108" i="13"/>
  <c r="AW108" i="13"/>
  <c r="AJ108" i="12"/>
  <c r="AW108" i="12"/>
  <c r="AW108" i="11"/>
  <c r="AJ108" i="11"/>
  <c r="AW180" i="13"/>
  <c r="AJ180" i="13"/>
  <c r="AJ180" i="12"/>
  <c r="AW180" i="12"/>
  <c r="AW180" i="11"/>
  <c r="AJ180" i="11"/>
  <c r="AJ252" i="13"/>
  <c r="AW252" i="13"/>
  <c r="AJ252" i="12"/>
  <c r="AW252" i="12"/>
  <c r="AW252" i="11"/>
  <c r="AJ252" i="11"/>
  <c r="AW324" i="13"/>
  <c r="AJ324" i="13"/>
  <c r="AW324" i="12"/>
  <c r="AJ324" i="12"/>
  <c r="AW324" i="11"/>
  <c r="AJ324" i="11"/>
  <c r="AK68" i="13"/>
  <c r="AX68" i="13"/>
  <c r="AK68" i="12"/>
  <c r="AX68" i="12"/>
  <c r="AX68" i="11"/>
  <c r="AK68" i="11"/>
  <c r="AX140" i="13"/>
  <c r="AK140" i="13"/>
  <c r="AK140" i="12"/>
  <c r="AX140" i="12"/>
  <c r="AX140" i="11"/>
  <c r="AK140" i="11"/>
  <c r="AX272" i="13"/>
  <c r="AK272" i="13"/>
  <c r="AX272" i="12"/>
  <c r="AK272" i="12"/>
  <c r="AX272" i="11"/>
  <c r="AK272" i="11"/>
  <c r="AY16" i="13"/>
  <c r="AL16" i="13"/>
  <c r="AY16" i="11"/>
  <c r="AY16" i="12"/>
  <c r="AL16" i="12"/>
  <c r="AL16" i="11"/>
  <c r="AY88" i="13"/>
  <c r="AL88" i="13"/>
  <c r="AL88" i="12"/>
  <c r="AY88" i="12"/>
  <c r="AY88" i="11"/>
  <c r="AL88" i="11"/>
  <c r="AL160" i="13"/>
  <c r="AY160" i="13"/>
  <c r="AL160" i="12"/>
  <c r="AY160" i="12"/>
  <c r="AY160" i="11"/>
  <c r="AL160" i="11"/>
  <c r="AY292" i="13"/>
  <c r="AL292" i="13"/>
  <c r="AY292" i="12"/>
  <c r="AL292" i="12"/>
  <c r="AY292" i="11"/>
  <c r="AL292" i="11"/>
  <c r="AM36" i="13"/>
  <c r="AZ36" i="13"/>
  <c r="AZ36" i="12"/>
  <c r="AM36" i="12"/>
  <c r="AM36" i="11"/>
  <c r="AZ36" i="11"/>
  <c r="AM108" i="13"/>
  <c r="AZ108" i="13"/>
  <c r="AM108" i="12"/>
  <c r="AZ108" i="12"/>
  <c r="AZ108" i="11"/>
  <c r="AM108" i="11"/>
  <c r="AZ180" i="13"/>
  <c r="AM180" i="13"/>
  <c r="AM180" i="12"/>
  <c r="AZ180" i="12"/>
  <c r="AM180" i="11"/>
  <c r="AZ180" i="11"/>
  <c r="AZ252" i="13"/>
  <c r="AM252" i="13"/>
  <c r="AZ252" i="12"/>
  <c r="AM252" i="12"/>
  <c r="AZ252" i="11"/>
  <c r="AM252" i="11"/>
  <c r="BA128" i="13"/>
  <c r="AN128" i="13"/>
  <c r="BA128" i="12"/>
  <c r="AN128" i="12"/>
  <c r="BA128" i="11"/>
  <c r="AN128" i="11"/>
  <c r="BA200" i="13"/>
  <c r="AN200" i="13"/>
  <c r="AN200" i="12"/>
  <c r="BA200" i="12"/>
  <c r="BA200" i="11"/>
  <c r="AN200" i="11"/>
  <c r="BA272" i="13"/>
  <c r="AN272" i="13"/>
  <c r="AN272" i="12"/>
  <c r="BA272" i="12"/>
  <c r="BA272" i="11"/>
  <c r="AN272" i="11"/>
  <c r="BB16" i="13"/>
  <c r="AO16" i="13"/>
  <c r="BB16" i="12"/>
  <c r="AO16" i="12"/>
  <c r="BB16" i="11"/>
  <c r="AO16" i="11"/>
  <c r="BB88" i="13"/>
  <c r="AO88" i="13"/>
  <c r="BB88" i="12"/>
  <c r="AO88" i="12"/>
  <c r="BB88" i="11"/>
  <c r="AO88" i="11"/>
  <c r="BB160" i="13"/>
  <c r="AO160" i="13"/>
  <c r="AO160" i="12"/>
  <c r="BB160" i="12"/>
  <c r="BB160" i="11"/>
  <c r="AO160" i="11"/>
  <c r="BB232" i="13"/>
  <c r="AO232" i="13"/>
  <c r="AO232" i="12"/>
  <c r="BB232" i="12"/>
  <c r="BB232" i="11"/>
  <c r="AO232" i="11"/>
  <c r="BB304" i="13"/>
  <c r="AO304" i="13"/>
  <c r="BB304" i="12"/>
  <c r="AO304" i="12"/>
  <c r="BB304" i="11"/>
  <c r="AO304" i="11"/>
  <c r="BC48" i="13"/>
  <c r="AP48" i="13"/>
  <c r="AP48" i="12"/>
  <c r="BC48" i="12"/>
  <c r="BC48" i="11"/>
  <c r="AP48" i="11"/>
  <c r="AR321" i="13"/>
  <c r="AE321" i="13"/>
  <c r="AE321" i="12"/>
  <c r="AR321" i="12"/>
  <c r="AR321" i="11"/>
  <c r="AE321" i="11"/>
  <c r="AS245" i="13"/>
  <c r="AF245" i="13"/>
  <c r="AF245" i="12"/>
  <c r="AS245" i="12"/>
  <c r="AS245" i="11"/>
  <c r="AF245" i="11"/>
  <c r="AG37" i="13"/>
  <c r="AT37" i="13"/>
  <c r="AT37" i="12"/>
  <c r="AG37" i="12"/>
  <c r="AT37" i="11"/>
  <c r="AG37" i="11"/>
  <c r="AT301" i="13"/>
  <c r="AG301" i="13"/>
  <c r="AT301" i="12"/>
  <c r="AG301" i="12"/>
  <c r="AT301" i="11"/>
  <c r="AG301" i="11"/>
  <c r="AH165" i="13"/>
  <c r="AU165" i="13"/>
  <c r="AH165" i="12"/>
  <c r="AU165" i="12"/>
  <c r="AU165" i="11"/>
  <c r="AH165" i="11"/>
  <c r="AU237" i="13"/>
  <c r="AH237" i="13"/>
  <c r="AU237" i="12"/>
  <c r="AH237" i="12"/>
  <c r="AU237" i="11"/>
  <c r="AH237" i="11"/>
  <c r="AU297" i="13"/>
  <c r="AH297" i="13"/>
  <c r="AU297" i="12"/>
  <c r="AH297" i="12"/>
  <c r="AU297" i="11"/>
  <c r="AH297" i="11"/>
  <c r="AI41" i="13"/>
  <c r="AV41" i="13"/>
  <c r="AV41" i="12"/>
  <c r="AI41" i="12"/>
  <c r="AV41" i="11"/>
  <c r="AI41" i="11"/>
  <c r="AI113" i="13"/>
  <c r="AV113" i="13"/>
  <c r="AI113" i="12"/>
  <c r="AV113" i="12"/>
  <c r="AV113" i="11"/>
  <c r="AI113" i="11"/>
  <c r="AI173" i="13"/>
  <c r="AV173" i="13"/>
  <c r="AV173" i="12"/>
  <c r="AI173" i="12"/>
  <c r="AV173" i="11"/>
  <c r="AI173" i="11"/>
  <c r="AW109" i="13"/>
  <c r="AJ109" i="13"/>
  <c r="AW109" i="12"/>
  <c r="AJ109" i="12"/>
  <c r="AW109" i="11"/>
  <c r="AJ109" i="11"/>
  <c r="AW181" i="13"/>
  <c r="AJ181" i="13"/>
  <c r="AW181" i="12"/>
  <c r="AJ181" i="12"/>
  <c r="AW181" i="11"/>
  <c r="AJ181" i="11"/>
  <c r="AW253" i="13"/>
  <c r="AJ253" i="13"/>
  <c r="AW253" i="12"/>
  <c r="AJ253" i="12"/>
  <c r="AW253" i="11"/>
  <c r="AJ253" i="11"/>
  <c r="AJ325" i="13"/>
  <c r="AW325" i="13"/>
  <c r="AJ325" i="12"/>
  <c r="AW325" i="12"/>
  <c r="AW325" i="11"/>
  <c r="AJ325" i="11"/>
  <c r="AX201" i="13"/>
  <c r="AK201" i="13"/>
  <c r="AK201" i="12"/>
  <c r="AX201" i="12"/>
  <c r="AX201" i="11"/>
  <c r="AK201" i="11"/>
  <c r="AY5" i="13"/>
  <c r="AL5" i="13"/>
  <c r="AY5" i="12"/>
  <c r="AL5" i="12"/>
  <c r="AY5" i="11"/>
  <c r="AL5" i="11"/>
  <c r="BA261" i="13"/>
  <c r="AN261" i="13"/>
  <c r="AN261" i="12"/>
  <c r="BA261" i="12"/>
  <c r="BA261" i="11"/>
  <c r="AN261" i="11"/>
  <c r="BB5" i="13"/>
  <c r="AO5" i="13"/>
  <c r="BB5" i="12"/>
  <c r="AO5" i="12"/>
  <c r="BB5" i="11"/>
  <c r="AO5" i="11"/>
  <c r="BB77" i="13"/>
  <c r="AO77" i="13"/>
  <c r="BB77" i="12"/>
  <c r="AO77" i="12"/>
  <c r="BB77" i="11"/>
  <c r="AO77" i="11"/>
  <c r="BB149" i="13"/>
  <c r="AO149" i="13"/>
  <c r="AO149" i="12"/>
  <c r="BB149" i="12"/>
  <c r="BB149" i="11"/>
  <c r="AO149" i="11"/>
  <c r="BB221" i="13"/>
  <c r="AO221" i="13"/>
  <c r="AO221" i="12"/>
  <c r="BB221" i="12"/>
  <c r="BB221" i="11"/>
  <c r="AO221" i="11"/>
  <c r="AQ50" i="13"/>
  <c r="AD50" i="13"/>
  <c r="AQ50" i="12"/>
  <c r="AD50" i="12"/>
  <c r="AQ50" i="11"/>
  <c r="AD50" i="11"/>
  <c r="AQ98" i="13"/>
  <c r="AD98" i="13"/>
  <c r="AD98" i="12"/>
  <c r="AQ98" i="12"/>
  <c r="AQ98" i="11"/>
  <c r="AD98" i="11"/>
  <c r="AQ146" i="13"/>
  <c r="AD146" i="13"/>
  <c r="AD146" i="12"/>
  <c r="AQ146" i="12"/>
  <c r="AQ146" i="11"/>
  <c r="AD146" i="11"/>
  <c r="AQ194" i="13"/>
  <c r="AD194" i="13"/>
  <c r="AD194" i="12"/>
  <c r="AQ194" i="12"/>
  <c r="AQ194" i="11"/>
  <c r="AD194" i="11"/>
  <c r="AQ242" i="13"/>
  <c r="AD242" i="13"/>
  <c r="AD242" i="12"/>
  <c r="AQ242" i="12"/>
  <c r="AQ242" i="11"/>
  <c r="AD242" i="11"/>
  <c r="AQ290" i="13"/>
  <c r="AD290" i="13"/>
  <c r="AQ290" i="12"/>
  <c r="AD290" i="12"/>
  <c r="AQ290" i="11"/>
  <c r="AD290" i="11"/>
  <c r="AE70" i="13"/>
  <c r="AR70" i="13"/>
  <c r="AR70" i="12"/>
  <c r="AR70" i="11"/>
  <c r="AE70" i="12"/>
  <c r="AE70" i="11"/>
  <c r="AR118" i="13"/>
  <c r="AE118" i="13"/>
  <c r="AE118" i="12"/>
  <c r="AR118" i="12"/>
  <c r="AR118" i="11"/>
  <c r="AE118" i="11"/>
  <c r="AE238" i="13"/>
  <c r="AR238" i="13"/>
  <c r="AE238" i="12"/>
  <c r="AR238" i="12"/>
  <c r="AR238" i="11"/>
  <c r="AE238" i="11"/>
  <c r="AR286" i="13"/>
  <c r="AE286" i="13"/>
  <c r="AR286" i="12"/>
  <c r="AE286" i="12"/>
  <c r="AR286" i="11"/>
  <c r="AE286" i="11"/>
  <c r="AS150" i="13"/>
  <c r="AF150" i="13"/>
  <c r="AS150" i="12"/>
  <c r="AF150" i="12"/>
  <c r="AS150" i="11"/>
  <c r="AF150" i="11"/>
  <c r="AS270" i="13"/>
  <c r="AF270" i="13"/>
  <c r="AF270" i="12"/>
  <c r="AS270" i="12"/>
  <c r="AS270" i="11"/>
  <c r="AF270" i="11"/>
  <c r="AT146" i="13"/>
  <c r="AG146" i="13"/>
  <c r="AG146" i="12"/>
  <c r="AT146" i="12"/>
  <c r="AT146" i="11"/>
  <c r="AG146" i="11"/>
  <c r="AT218" i="13"/>
  <c r="AG218" i="13"/>
  <c r="AT218" i="12"/>
  <c r="AG218" i="12"/>
  <c r="AT218" i="11"/>
  <c r="AG218" i="11"/>
  <c r="AT290" i="13"/>
  <c r="AG290" i="13"/>
  <c r="AT290" i="12"/>
  <c r="AG290" i="12"/>
  <c r="AT290" i="11"/>
  <c r="AG290" i="11"/>
  <c r="AU22" i="13"/>
  <c r="AH22" i="13"/>
  <c r="AU22" i="12"/>
  <c r="AH22" i="12"/>
  <c r="AU22" i="11"/>
  <c r="AH22" i="11"/>
  <c r="AU94" i="13"/>
  <c r="AH94" i="13"/>
  <c r="AH94" i="12"/>
  <c r="AU94" i="12"/>
  <c r="AU94" i="11"/>
  <c r="AH94" i="11"/>
  <c r="AH166" i="13"/>
  <c r="AU166" i="13"/>
  <c r="AU166" i="12"/>
  <c r="AH166" i="12"/>
  <c r="AU166" i="11"/>
  <c r="AH166" i="11"/>
  <c r="AU238" i="13"/>
  <c r="AH238" i="13"/>
  <c r="AH238" i="12"/>
  <c r="AU238" i="12"/>
  <c r="AU238" i="11"/>
  <c r="AH238" i="11"/>
  <c r="AV114" i="13"/>
  <c r="AI114" i="13"/>
  <c r="AV114" i="12"/>
  <c r="AI114" i="12"/>
  <c r="AV114" i="11"/>
  <c r="AI114" i="11"/>
  <c r="AV186" i="13"/>
  <c r="AI186" i="13"/>
  <c r="AI186" i="12"/>
  <c r="AV186" i="12"/>
  <c r="AV186" i="11"/>
  <c r="AI186" i="11"/>
  <c r="AI246" i="13"/>
  <c r="AV246" i="13"/>
  <c r="AI246" i="12"/>
  <c r="AV246" i="12"/>
  <c r="AV246" i="11"/>
  <c r="AI246" i="11"/>
  <c r="AY102" i="13"/>
  <c r="AL102" i="13"/>
  <c r="AL102" i="12"/>
  <c r="AY102" i="12"/>
  <c r="AY102" i="11"/>
  <c r="AL102" i="11"/>
  <c r="AY174" i="13"/>
  <c r="AL174" i="13"/>
  <c r="AL174" i="12"/>
  <c r="AY174" i="12"/>
  <c r="AY174" i="11"/>
  <c r="AL174" i="11"/>
  <c r="AY306" i="13"/>
  <c r="AL306" i="13"/>
  <c r="AL306" i="12"/>
  <c r="AY306" i="12"/>
  <c r="AY306" i="11"/>
  <c r="AL306" i="11"/>
  <c r="AZ50" i="13"/>
  <c r="AM50" i="13"/>
  <c r="AM50" i="12"/>
  <c r="AZ50" i="12"/>
  <c r="AZ50" i="11"/>
  <c r="AM50" i="11"/>
  <c r="AZ122" i="13"/>
  <c r="AM122" i="13"/>
  <c r="AZ122" i="12"/>
  <c r="AM122" i="12"/>
  <c r="AZ122" i="11"/>
  <c r="AM122" i="11"/>
  <c r="AZ194" i="13"/>
  <c r="AM194" i="13"/>
  <c r="AM194" i="12"/>
  <c r="AZ194" i="12"/>
  <c r="AZ194" i="11"/>
  <c r="AM194" i="11"/>
  <c r="AM266" i="13"/>
  <c r="AZ266" i="13"/>
  <c r="AM266" i="12"/>
  <c r="AZ266" i="12"/>
  <c r="AZ266" i="11"/>
  <c r="AM266" i="11"/>
  <c r="BA10" i="13"/>
  <c r="AN10" i="13"/>
  <c r="AN10" i="12"/>
  <c r="BA10" i="12"/>
  <c r="BA10" i="11"/>
  <c r="AN10" i="11"/>
  <c r="BA82" i="13"/>
  <c r="AN82" i="13"/>
  <c r="BA82" i="12"/>
  <c r="AN82" i="12"/>
  <c r="BA82" i="11"/>
  <c r="AN82" i="11"/>
  <c r="AS31" i="13"/>
  <c r="AF31" i="13"/>
  <c r="AS31" i="12"/>
  <c r="AF31" i="12"/>
  <c r="AS31" i="11"/>
  <c r="AF31" i="11"/>
  <c r="AT87" i="13"/>
  <c r="AG87" i="13"/>
  <c r="AT87" i="12"/>
  <c r="AG87" i="12"/>
  <c r="AT87" i="11"/>
  <c r="AG87" i="11"/>
  <c r="AT291" i="13"/>
  <c r="AG291" i="13"/>
  <c r="AT291" i="12"/>
  <c r="AG291" i="12"/>
  <c r="AT291" i="11"/>
  <c r="AG291" i="11"/>
  <c r="AH35" i="13"/>
  <c r="AU35" i="13"/>
  <c r="AU35" i="12"/>
  <c r="AU35" i="11"/>
  <c r="AH35" i="12"/>
  <c r="AH35" i="11"/>
  <c r="AH107" i="13"/>
  <c r="AU107" i="13"/>
  <c r="AH107" i="12"/>
  <c r="AU107" i="12"/>
  <c r="AU107" i="11"/>
  <c r="AH107" i="11"/>
  <c r="AV127" i="13"/>
  <c r="AI127" i="13"/>
  <c r="AV127" i="12"/>
  <c r="AI127" i="12"/>
  <c r="AV127" i="11"/>
  <c r="AI127" i="11"/>
  <c r="AI259" i="13"/>
  <c r="AV259" i="13"/>
  <c r="AI259" i="12"/>
  <c r="AV259" i="12"/>
  <c r="AV259" i="11"/>
  <c r="AI259" i="11"/>
  <c r="AV331" i="13"/>
  <c r="AI331" i="13"/>
  <c r="AV331" i="12"/>
  <c r="AI331" i="12"/>
  <c r="AV331" i="11"/>
  <c r="AI331" i="11"/>
  <c r="AJ75" i="13"/>
  <c r="AW75" i="13"/>
  <c r="AJ75" i="12"/>
  <c r="AW75" i="12"/>
  <c r="AW75" i="11"/>
  <c r="AJ75" i="11"/>
  <c r="AJ207" i="13"/>
  <c r="AW207" i="13"/>
  <c r="AW207" i="12"/>
  <c r="AJ207" i="12"/>
  <c r="AJ207" i="11"/>
  <c r="AW207" i="11"/>
  <c r="AW279" i="13"/>
  <c r="AJ279" i="13"/>
  <c r="AW279" i="12"/>
  <c r="AJ279" i="12"/>
  <c r="AW279" i="11"/>
  <c r="AJ279" i="11"/>
  <c r="AX23" i="13"/>
  <c r="AK23" i="13"/>
  <c r="AX23" i="12"/>
  <c r="AK23" i="12"/>
  <c r="AX23" i="11"/>
  <c r="AK23" i="11"/>
  <c r="AX95" i="13"/>
  <c r="AK95" i="13"/>
  <c r="AX95" i="12"/>
  <c r="AK95" i="12"/>
  <c r="AX95" i="11"/>
  <c r="AK95" i="11"/>
  <c r="AK167" i="13"/>
  <c r="AX167" i="13"/>
  <c r="AX167" i="12"/>
  <c r="AK167" i="12"/>
  <c r="AX167" i="11"/>
  <c r="AK167" i="11"/>
  <c r="AX239" i="13"/>
  <c r="AK239" i="13"/>
  <c r="AK239" i="12"/>
  <c r="AX239" i="12"/>
  <c r="AX239" i="11"/>
  <c r="AK239" i="11"/>
  <c r="AY331" i="13"/>
  <c r="AL331" i="13"/>
  <c r="AY331" i="12"/>
  <c r="AL331" i="12"/>
  <c r="AY331" i="11"/>
  <c r="AL331" i="11"/>
  <c r="AZ75" i="13"/>
  <c r="AM75" i="13"/>
  <c r="AZ75" i="12"/>
  <c r="AM75" i="12"/>
  <c r="AZ75" i="11"/>
  <c r="AM75" i="11"/>
  <c r="AZ147" i="13"/>
  <c r="AM147" i="13"/>
  <c r="AZ147" i="12"/>
  <c r="AM147" i="12"/>
  <c r="AZ147" i="11"/>
  <c r="AM147" i="11"/>
  <c r="AZ219" i="13"/>
  <c r="AM219" i="13"/>
  <c r="AM219" i="12"/>
  <c r="AZ219" i="12"/>
  <c r="AZ219" i="11"/>
  <c r="AM219" i="11"/>
  <c r="AZ291" i="13"/>
  <c r="AM291" i="13"/>
  <c r="AZ291" i="12"/>
  <c r="AM291" i="12"/>
  <c r="AZ291" i="11"/>
  <c r="AM291" i="11"/>
  <c r="BA35" i="13"/>
  <c r="AN35" i="13"/>
  <c r="BA35" i="12"/>
  <c r="AN35" i="12"/>
  <c r="AN35" i="11"/>
  <c r="BA35" i="11"/>
  <c r="BA107" i="13"/>
  <c r="AN107" i="13"/>
  <c r="BA107" i="12"/>
  <c r="AN107" i="12"/>
  <c r="AN107" i="11"/>
  <c r="BA107" i="11"/>
  <c r="T323" i="13"/>
  <c r="G323" i="13"/>
  <c r="T323" i="12"/>
  <c r="G323" i="12"/>
  <c r="T323" i="11"/>
  <c r="G323" i="11"/>
  <c r="X330" i="13"/>
  <c r="K330" i="13"/>
  <c r="X330" i="12"/>
  <c r="K330" i="12"/>
  <c r="X330" i="11"/>
  <c r="K330" i="11"/>
  <c r="AQ28" i="13"/>
  <c r="AD28" i="13"/>
  <c r="AQ28" i="12"/>
  <c r="AD28" i="12"/>
  <c r="AQ28" i="11"/>
  <c r="AD28" i="11"/>
  <c r="AQ76" i="13"/>
  <c r="AD76" i="13"/>
  <c r="AQ76" i="12"/>
  <c r="AD76" i="12"/>
  <c r="AQ76" i="11"/>
  <c r="AD76" i="11"/>
  <c r="AD124" i="13"/>
  <c r="AQ124" i="13"/>
  <c r="AQ124" i="12"/>
  <c r="AD124" i="12"/>
  <c r="AQ124" i="11"/>
  <c r="AD124" i="11"/>
  <c r="AD172" i="13"/>
  <c r="AQ172" i="13"/>
  <c r="AQ172" i="12"/>
  <c r="AD172" i="12"/>
  <c r="AQ172" i="11"/>
  <c r="AD172" i="11"/>
  <c r="AQ220" i="13"/>
  <c r="AD220" i="13"/>
  <c r="AD220" i="12"/>
  <c r="AQ220" i="12"/>
  <c r="AQ220" i="11"/>
  <c r="AD220" i="11"/>
  <c r="AD268" i="13"/>
  <c r="AQ268" i="13"/>
  <c r="AD268" i="12"/>
  <c r="AQ268" i="12"/>
  <c r="AQ268" i="11"/>
  <c r="AD268" i="11"/>
  <c r="AQ316" i="13"/>
  <c r="AD316" i="13"/>
  <c r="AD316" i="12"/>
  <c r="AQ316" i="12"/>
  <c r="AQ316" i="11"/>
  <c r="AD316" i="11"/>
  <c r="AS56" i="13"/>
  <c r="AF56" i="13"/>
  <c r="AF56" i="12"/>
  <c r="AS56" i="12"/>
  <c r="AS56" i="11"/>
  <c r="AF56" i="11"/>
  <c r="AS116" i="13"/>
  <c r="AF116" i="13"/>
  <c r="AF116" i="12"/>
  <c r="AS116" i="12"/>
  <c r="AS116" i="11"/>
  <c r="AF116" i="11"/>
  <c r="AS176" i="13"/>
  <c r="AF176" i="13"/>
  <c r="AF176" i="12"/>
  <c r="AS176" i="12"/>
  <c r="AS176" i="11"/>
  <c r="AF176" i="11"/>
  <c r="AS236" i="13"/>
  <c r="AF236" i="13"/>
  <c r="AF236" i="12"/>
  <c r="AS236" i="12"/>
  <c r="AS236" i="11"/>
  <c r="AF236" i="11"/>
  <c r="AS296" i="13"/>
  <c r="AF296" i="13"/>
  <c r="AS296" i="12"/>
  <c r="AF296" i="12"/>
  <c r="AS296" i="11"/>
  <c r="AF296" i="11"/>
  <c r="AT88" i="13"/>
  <c r="AG88" i="13"/>
  <c r="AG88" i="12"/>
  <c r="AT88" i="12"/>
  <c r="AT88" i="11"/>
  <c r="AG88" i="11"/>
  <c r="AT220" i="13"/>
  <c r="AG220" i="13"/>
  <c r="AT220" i="12"/>
  <c r="AG220" i="12"/>
  <c r="AT220" i="11"/>
  <c r="AG220" i="11"/>
  <c r="AT292" i="13"/>
  <c r="AG292" i="13"/>
  <c r="AT292" i="12"/>
  <c r="AG292" i="12"/>
  <c r="AT292" i="11"/>
  <c r="AG292" i="11"/>
  <c r="AH36" i="13"/>
  <c r="AU36" i="13"/>
  <c r="AU36" i="12"/>
  <c r="AH36" i="12"/>
  <c r="AU36" i="11"/>
  <c r="AH36" i="11"/>
  <c r="AU312" i="13"/>
  <c r="AH312" i="13"/>
  <c r="AH312" i="12"/>
  <c r="AU312" i="12"/>
  <c r="AU312" i="11"/>
  <c r="AH312" i="11"/>
  <c r="AV116" i="13"/>
  <c r="AI116" i="13"/>
  <c r="AV116" i="12"/>
  <c r="AI116" i="12"/>
  <c r="AV116" i="11"/>
  <c r="AI116" i="11"/>
  <c r="AW112" i="13"/>
  <c r="AJ112" i="13"/>
  <c r="AJ112" i="12"/>
  <c r="AW112" i="12"/>
  <c r="AW112" i="11"/>
  <c r="AJ112" i="11"/>
  <c r="AW184" i="13"/>
  <c r="AJ184" i="13"/>
  <c r="AJ184" i="12"/>
  <c r="AW184" i="12"/>
  <c r="AW184" i="11"/>
  <c r="AJ184" i="11"/>
  <c r="AW256" i="13"/>
  <c r="AJ256" i="13"/>
  <c r="AW256" i="12"/>
  <c r="AJ256" i="12"/>
  <c r="AW256" i="11"/>
  <c r="AJ256" i="11"/>
  <c r="AJ328" i="13"/>
  <c r="AW328" i="13"/>
  <c r="AW328" i="12"/>
  <c r="AJ328" i="12"/>
  <c r="AW328" i="11"/>
  <c r="AJ328" i="11"/>
  <c r="AK72" i="13"/>
  <c r="AX72" i="13"/>
  <c r="AX72" i="12"/>
  <c r="AX72" i="11"/>
  <c r="AK72" i="12"/>
  <c r="AK72" i="11"/>
  <c r="AY296" i="13"/>
  <c r="AL296" i="13"/>
  <c r="AL296" i="12"/>
  <c r="AY296" i="12"/>
  <c r="AY296" i="11"/>
  <c r="AL296" i="11"/>
  <c r="AM40" i="13"/>
  <c r="AZ40" i="13"/>
  <c r="AZ40" i="12"/>
  <c r="AM40" i="12"/>
  <c r="AZ40" i="11"/>
  <c r="AM40" i="11"/>
  <c r="AZ112" i="13"/>
  <c r="AM112" i="13"/>
  <c r="AZ112" i="12"/>
  <c r="AM112" i="12"/>
  <c r="AZ112" i="11"/>
  <c r="AM112" i="11"/>
  <c r="AM184" i="13"/>
  <c r="AZ184" i="13"/>
  <c r="AM184" i="12"/>
  <c r="AZ184" i="12"/>
  <c r="AZ184" i="11"/>
  <c r="AM184" i="11"/>
  <c r="AZ256" i="13"/>
  <c r="AM256" i="13"/>
  <c r="AZ256" i="12"/>
  <c r="AM256" i="12"/>
  <c r="AZ256" i="11"/>
  <c r="AM256" i="11"/>
  <c r="AZ328" i="13"/>
  <c r="AM328" i="13"/>
  <c r="AZ328" i="12"/>
  <c r="AM328" i="12"/>
  <c r="AZ328" i="11"/>
  <c r="AM328" i="11"/>
  <c r="BA72" i="13"/>
  <c r="AN72" i="13"/>
  <c r="AN72" i="12"/>
  <c r="BA72" i="12"/>
  <c r="BA72" i="11"/>
  <c r="AN72" i="11"/>
  <c r="BA144" i="13"/>
  <c r="AN144" i="13"/>
  <c r="BA144" i="12"/>
  <c r="AN144" i="12"/>
  <c r="BA144" i="11"/>
  <c r="AN144" i="11"/>
  <c r="BA216" i="13"/>
  <c r="AN216" i="13"/>
  <c r="BA216" i="12"/>
  <c r="AN216" i="12"/>
  <c r="BA216" i="11"/>
  <c r="AN216" i="11"/>
  <c r="BA288" i="13"/>
  <c r="AN288" i="13"/>
  <c r="AN288" i="12"/>
  <c r="BA288" i="12"/>
  <c r="BA288" i="11"/>
  <c r="AN288" i="11"/>
  <c r="AO32" i="13"/>
  <c r="BB32" i="13"/>
  <c r="BB32" i="12"/>
  <c r="AO32" i="12"/>
  <c r="BB32" i="11"/>
  <c r="AO32" i="11"/>
  <c r="BB104" i="13"/>
  <c r="AO104" i="13"/>
  <c r="AO104" i="12"/>
  <c r="BB104" i="12"/>
  <c r="BB104" i="11"/>
  <c r="AO104" i="11"/>
  <c r="BB176" i="13"/>
  <c r="AO176" i="13"/>
  <c r="BB176" i="12"/>
  <c r="AO176" i="12"/>
  <c r="BB176" i="11"/>
  <c r="AO176" i="11"/>
  <c r="BB248" i="13"/>
  <c r="AO248" i="13"/>
  <c r="BB248" i="12"/>
  <c r="AO248" i="12"/>
  <c r="BB248" i="11"/>
  <c r="AO248" i="11"/>
  <c r="BB320" i="13"/>
  <c r="AO320" i="13"/>
  <c r="BB320" i="12"/>
  <c r="AO320" i="12"/>
  <c r="BB320" i="11"/>
  <c r="AO320" i="11"/>
  <c r="AP64" i="13"/>
  <c r="BC64" i="13"/>
  <c r="BC64" i="12"/>
  <c r="AP64" i="12"/>
  <c r="BC64" i="11"/>
  <c r="AP64" i="11"/>
  <c r="BC136" i="13"/>
  <c r="AP136" i="13"/>
  <c r="AP136" i="12"/>
  <c r="BC136" i="12"/>
  <c r="BC136" i="11"/>
  <c r="AP136" i="11"/>
  <c r="AC323" i="13"/>
  <c r="P323" i="13"/>
  <c r="AC323" i="12"/>
  <c r="P323" i="12"/>
  <c r="AC323" i="11"/>
  <c r="P323" i="11"/>
  <c r="AR121" i="13"/>
  <c r="AE121" i="13"/>
  <c r="AE121" i="12"/>
  <c r="AR121" i="12"/>
  <c r="AR121" i="11"/>
  <c r="AE121" i="11"/>
  <c r="AS9" i="13"/>
  <c r="AF9" i="13"/>
  <c r="AS9" i="11"/>
  <c r="AS9" i="12"/>
  <c r="AF9" i="12"/>
  <c r="AF9" i="11"/>
  <c r="AS201" i="13"/>
  <c r="AF201" i="13"/>
  <c r="AS201" i="12"/>
  <c r="AF201" i="12"/>
  <c r="AS201" i="11"/>
  <c r="AF201" i="11"/>
  <c r="AS309" i="13"/>
  <c r="AF309" i="13"/>
  <c r="AF309" i="12"/>
  <c r="AS309" i="12"/>
  <c r="AS309" i="11"/>
  <c r="AF309" i="11"/>
  <c r="AT53" i="13"/>
  <c r="AG53" i="13"/>
  <c r="AT53" i="12"/>
  <c r="AG53" i="12"/>
  <c r="AT53" i="11"/>
  <c r="AG53" i="11"/>
  <c r="AV201" i="13"/>
  <c r="AI201" i="13"/>
  <c r="AI201" i="12"/>
  <c r="AV201" i="12"/>
  <c r="AV201" i="11"/>
  <c r="AI201" i="11"/>
  <c r="AV273" i="13"/>
  <c r="AI273" i="13"/>
  <c r="AI273" i="12"/>
  <c r="AV273" i="12"/>
  <c r="AV273" i="11"/>
  <c r="AI273" i="11"/>
  <c r="AW221" i="13"/>
  <c r="AJ221" i="13"/>
  <c r="AW221" i="12"/>
  <c r="AJ221" i="12"/>
  <c r="AW221" i="11"/>
  <c r="AJ221" i="11"/>
  <c r="AY117" i="13"/>
  <c r="AL117" i="13"/>
  <c r="AL117" i="12"/>
  <c r="AY117" i="12"/>
  <c r="AY117" i="11"/>
  <c r="AL117" i="11"/>
  <c r="AL189" i="13"/>
  <c r="AY189" i="13"/>
  <c r="AL189" i="12"/>
  <c r="AY189" i="12"/>
  <c r="AY189" i="11"/>
  <c r="AL189" i="11"/>
  <c r="AY261" i="13"/>
  <c r="AL261" i="13"/>
  <c r="AL261" i="12"/>
  <c r="AY261" i="12"/>
  <c r="AY261" i="11"/>
  <c r="AL261" i="11"/>
  <c r="AZ5" i="13"/>
  <c r="AM5" i="13"/>
  <c r="AM5" i="12"/>
  <c r="AZ5" i="11"/>
  <c r="AZ5" i="12"/>
  <c r="AM5" i="11"/>
  <c r="AZ77" i="13"/>
  <c r="AM77" i="13"/>
  <c r="AZ77" i="12"/>
  <c r="AM77" i="12"/>
  <c r="AZ77" i="11"/>
  <c r="AM77" i="11"/>
  <c r="AM209" i="13"/>
  <c r="AZ209" i="13"/>
  <c r="AZ209" i="12"/>
  <c r="AM209" i="12"/>
  <c r="AZ209" i="11"/>
  <c r="AM209" i="11"/>
  <c r="BB177" i="13"/>
  <c r="AO177" i="13"/>
  <c r="AO177" i="12"/>
  <c r="BB177" i="12"/>
  <c r="BB177" i="11"/>
  <c r="AO177" i="11"/>
  <c r="AO249" i="13"/>
  <c r="BB249" i="13"/>
  <c r="BB249" i="12"/>
  <c r="AO249" i="12"/>
  <c r="BB249" i="11"/>
  <c r="AO249" i="11"/>
  <c r="BB321" i="13"/>
  <c r="AO321" i="13"/>
  <c r="AO321" i="12"/>
  <c r="BB321" i="12"/>
  <c r="BB321" i="11"/>
  <c r="AO321" i="11"/>
  <c r="BC65" i="13"/>
  <c r="AP65" i="13"/>
  <c r="AP65" i="12"/>
  <c r="BC65" i="12"/>
  <c r="BC65" i="11"/>
  <c r="AP65" i="11"/>
  <c r="BC137" i="13"/>
  <c r="AP137" i="13"/>
  <c r="AP137" i="12"/>
  <c r="BC137" i="12"/>
  <c r="BC137" i="11"/>
  <c r="AP137" i="11"/>
  <c r="AP209" i="13"/>
  <c r="BC209" i="13"/>
  <c r="BC209" i="12"/>
  <c r="AP209" i="12"/>
  <c r="BC209" i="11"/>
  <c r="AP209" i="11"/>
  <c r="BC281" i="13"/>
  <c r="AP281" i="13"/>
  <c r="AP281" i="12"/>
  <c r="BC281" i="12"/>
  <c r="BC281" i="11"/>
  <c r="AP281" i="11"/>
  <c r="BC330" i="13"/>
  <c r="AP330" i="13"/>
  <c r="BC330" i="12"/>
  <c r="AP330" i="12"/>
  <c r="BC330" i="11"/>
  <c r="AP330" i="11"/>
  <c r="AD30" i="13"/>
  <c r="AQ30" i="13"/>
  <c r="AQ30" i="12"/>
  <c r="AD30" i="12"/>
  <c r="AQ30" i="11"/>
  <c r="AD30" i="11"/>
  <c r="AQ78" i="13"/>
  <c r="AD78" i="13"/>
  <c r="AQ78" i="12"/>
  <c r="AD78" i="12"/>
  <c r="AQ78" i="11"/>
  <c r="AD78" i="11"/>
  <c r="AQ126" i="13"/>
  <c r="AD126" i="13"/>
  <c r="AQ126" i="12"/>
  <c r="AD126" i="12"/>
  <c r="AQ126" i="11"/>
  <c r="AD126" i="11"/>
  <c r="AQ174" i="13"/>
  <c r="AD174" i="13"/>
  <c r="AD174" i="12"/>
  <c r="AQ174" i="12"/>
  <c r="AQ174" i="11"/>
  <c r="AD174" i="11"/>
  <c r="AQ222" i="13"/>
  <c r="AD222" i="13"/>
  <c r="AD222" i="12"/>
  <c r="AQ222" i="12"/>
  <c r="AQ222" i="11"/>
  <c r="AD222" i="11"/>
  <c r="AQ270" i="13"/>
  <c r="AD270" i="13"/>
  <c r="AD270" i="12"/>
  <c r="AQ270" i="12"/>
  <c r="AQ270" i="11"/>
  <c r="AD270" i="11"/>
  <c r="AQ318" i="13"/>
  <c r="AD318" i="13"/>
  <c r="AD318" i="12"/>
  <c r="AQ318" i="12"/>
  <c r="AQ318" i="11"/>
  <c r="AD318" i="11"/>
  <c r="AR50" i="13"/>
  <c r="AE50" i="13"/>
  <c r="AE50" i="12"/>
  <c r="AR50" i="12"/>
  <c r="AR50" i="11"/>
  <c r="AE50" i="11"/>
  <c r="AE266" i="13"/>
  <c r="AR266" i="13"/>
  <c r="AR266" i="12"/>
  <c r="AE266" i="12"/>
  <c r="AR266" i="11"/>
  <c r="AE266" i="11"/>
  <c r="AE326" i="13"/>
  <c r="AR326" i="13"/>
  <c r="AR326" i="12"/>
  <c r="AE326" i="12"/>
  <c r="AR326" i="11"/>
  <c r="AE326" i="11"/>
  <c r="AS58" i="13"/>
  <c r="AF58" i="13"/>
  <c r="AF58" i="12"/>
  <c r="AS58" i="12"/>
  <c r="AS58" i="11"/>
  <c r="AF58" i="11"/>
  <c r="AS118" i="13"/>
  <c r="AF118" i="13"/>
  <c r="AF118" i="12"/>
  <c r="AS118" i="12"/>
  <c r="AS118" i="11"/>
  <c r="AF118" i="11"/>
  <c r="AS310" i="13"/>
  <c r="AF310" i="13"/>
  <c r="AF310" i="12"/>
  <c r="AS310" i="12"/>
  <c r="AS310" i="11"/>
  <c r="AF310" i="11"/>
  <c r="AT258" i="13"/>
  <c r="AG258" i="13"/>
  <c r="AT258" i="12"/>
  <c r="AG258" i="12"/>
  <c r="AT258" i="11"/>
  <c r="AG258" i="11"/>
  <c r="AU62" i="13"/>
  <c r="AH62" i="13"/>
  <c r="AH62" i="12"/>
  <c r="AU62" i="12"/>
  <c r="AU62" i="11"/>
  <c r="AH62" i="11"/>
  <c r="AH134" i="13"/>
  <c r="AU134" i="13"/>
  <c r="AU134" i="12"/>
  <c r="AH134" i="12"/>
  <c r="AU134" i="11"/>
  <c r="AH134" i="11"/>
  <c r="AH206" i="13"/>
  <c r="AU206" i="13"/>
  <c r="AH206" i="12"/>
  <c r="AU206" i="12"/>
  <c r="AU206" i="11"/>
  <c r="AH206" i="11"/>
  <c r="AU278" i="13"/>
  <c r="AH278" i="13"/>
  <c r="AH278" i="12"/>
  <c r="AU278" i="12"/>
  <c r="AU278" i="11"/>
  <c r="AH278" i="11"/>
  <c r="AV154" i="13"/>
  <c r="AI154" i="13"/>
  <c r="AI154" i="12"/>
  <c r="AV154" i="12"/>
  <c r="AV154" i="11"/>
  <c r="AI154" i="11"/>
  <c r="AW186" i="13"/>
  <c r="AJ186" i="13"/>
  <c r="AJ186" i="12"/>
  <c r="AW186" i="12"/>
  <c r="AW186" i="11"/>
  <c r="AJ186" i="11"/>
  <c r="AX134" i="13"/>
  <c r="AK134" i="13"/>
  <c r="AX134" i="12"/>
  <c r="AK134" i="12"/>
  <c r="AK134" i="11"/>
  <c r="AX134" i="11"/>
  <c r="AX266" i="13"/>
  <c r="AK266" i="13"/>
  <c r="AK266" i="12"/>
  <c r="AX266" i="12"/>
  <c r="AX266" i="11"/>
  <c r="AK266" i="11"/>
  <c r="AY10" i="13"/>
  <c r="AL10" i="13"/>
  <c r="AY10" i="12"/>
  <c r="AL10" i="12"/>
  <c r="AY10" i="11"/>
  <c r="AL10" i="11"/>
  <c r="AL142" i="13"/>
  <c r="AY142" i="13"/>
  <c r="AY142" i="12"/>
  <c r="AL142" i="12"/>
  <c r="AY142" i="11"/>
  <c r="AL142" i="11"/>
  <c r="AY274" i="13"/>
  <c r="AL274" i="13"/>
  <c r="AL274" i="12"/>
  <c r="AY274" i="12"/>
  <c r="AY274" i="11"/>
  <c r="AL274" i="11"/>
  <c r="AZ18" i="13"/>
  <c r="AM18" i="13"/>
  <c r="AZ18" i="12"/>
  <c r="AM18" i="12"/>
  <c r="AZ18" i="11"/>
  <c r="AM18" i="11"/>
  <c r="BA38" i="13"/>
  <c r="AN38" i="13"/>
  <c r="BA38" i="12"/>
  <c r="AN38" i="12"/>
  <c r="BA38" i="11"/>
  <c r="AN38" i="11"/>
  <c r="BA110" i="13"/>
  <c r="AN110" i="13"/>
  <c r="AN110" i="12"/>
  <c r="BA110" i="12"/>
  <c r="BA110" i="11"/>
  <c r="AN110" i="11"/>
  <c r="AN182" i="13"/>
  <c r="BA182" i="13"/>
  <c r="AN182" i="12"/>
  <c r="BA182" i="12"/>
  <c r="BA182" i="11"/>
  <c r="AN182" i="11"/>
  <c r="BA254" i="13"/>
  <c r="AN254" i="13"/>
  <c r="BA254" i="12"/>
  <c r="AN254" i="12"/>
  <c r="BA254" i="11"/>
  <c r="AN254" i="11"/>
  <c r="BB10" i="13"/>
  <c r="AO10" i="13"/>
  <c r="BB10" i="12"/>
  <c r="AO10" i="12"/>
  <c r="AO10" i="11"/>
  <c r="BB10" i="11"/>
  <c r="BB130" i="13"/>
  <c r="AO130" i="13"/>
  <c r="BB130" i="12"/>
  <c r="AO130" i="12"/>
  <c r="BB130" i="11"/>
  <c r="AO130" i="11"/>
  <c r="BB286" i="13"/>
  <c r="AO286" i="13"/>
  <c r="BB286" i="12"/>
  <c r="AO286" i="12"/>
  <c r="BB286" i="11"/>
  <c r="AO286" i="11"/>
  <c r="AP138" i="13"/>
  <c r="BC138" i="13"/>
  <c r="BC138" i="12"/>
  <c r="AP138" i="12"/>
  <c r="BC138" i="11"/>
  <c r="AP138" i="11"/>
  <c r="BC318" i="13"/>
  <c r="AP318" i="13"/>
  <c r="AP318" i="12"/>
  <c r="BC318" i="12"/>
  <c r="BC318" i="11"/>
  <c r="AP318" i="11"/>
  <c r="F1414" i="1"/>
  <c r="D1414" i="1"/>
  <c r="B1414" i="1"/>
  <c r="F1413" i="1"/>
  <c r="D1413" i="1"/>
  <c r="B1413" i="1"/>
  <c r="F1412" i="1"/>
  <c r="D1412" i="1"/>
  <c r="B1412" i="1"/>
  <c r="F1411" i="1"/>
  <c r="D1411" i="1"/>
  <c r="B1411" i="1"/>
  <c r="F1406" i="1"/>
  <c r="D1406" i="1"/>
  <c r="B1406" i="1"/>
  <c r="F1405" i="1"/>
  <c r="D1405" i="1"/>
  <c r="B1405" i="1"/>
  <c r="F1404" i="1"/>
  <c r="D1404" i="1"/>
  <c r="B1404" i="1"/>
  <c r="F1403" i="1"/>
  <c r="D1403" i="1"/>
  <c r="B1403" i="1"/>
  <c r="F1338" i="1"/>
  <c r="D1338" i="1"/>
  <c r="B1338" i="1"/>
  <c r="F1337" i="1"/>
  <c r="D1337" i="1"/>
  <c r="B1337" i="1"/>
  <c r="F1336" i="1"/>
  <c r="D1336" i="1"/>
  <c r="B1336" i="1"/>
  <c r="F1335" i="1"/>
  <c r="D1335" i="1"/>
  <c r="B1335" i="1"/>
  <c r="F1318" i="1"/>
  <c r="D1318" i="1"/>
  <c r="B1318" i="1"/>
  <c r="F1317" i="1"/>
  <c r="D1317" i="1"/>
  <c r="B1317" i="1"/>
  <c r="F1316" i="1"/>
  <c r="D1316" i="1"/>
  <c r="B1316" i="1"/>
  <c r="F1315" i="1"/>
  <c r="D1296" i="1"/>
  <c r="D1297" i="1"/>
  <c r="D1298" i="1"/>
  <c r="F1306" i="1"/>
  <c r="D1306" i="1"/>
  <c r="B1306" i="1"/>
  <c r="F1305" i="1"/>
  <c r="D1305" i="1"/>
  <c r="B1305" i="1"/>
  <c r="F1304" i="1"/>
  <c r="D1304" i="1"/>
  <c r="B1304" i="1"/>
  <c r="F1303" i="1"/>
  <c r="F1298" i="1"/>
  <c r="B1298" i="1"/>
  <c r="F1297" i="1"/>
  <c r="B1297" i="1"/>
  <c r="F1296" i="1"/>
  <c r="B1296" i="1"/>
  <c r="F1295" i="1"/>
  <c r="D1295" i="1"/>
  <c r="B1295" i="1"/>
  <c r="F1154" i="1"/>
  <c r="D1154" i="1"/>
  <c r="B1154" i="1"/>
  <c r="F1153" i="1"/>
  <c r="D1153" i="1"/>
  <c r="B1153" i="1"/>
  <c r="F1152" i="1"/>
  <c r="D1152" i="1"/>
  <c r="B1152" i="1"/>
  <c r="F1151" i="1"/>
  <c r="D1151" i="1"/>
  <c r="B1151" i="1"/>
  <c r="F1126" i="1"/>
  <c r="D1126" i="1"/>
  <c r="B1126" i="1"/>
  <c r="F1125" i="1"/>
  <c r="D1125" i="1"/>
  <c r="B1125" i="1"/>
  <c r="F1124" i="1"/>
  <c r="D1124" i="1"/>
  <c r="B1124" i="1"/>
  <c r="F1123" i="1"/>
  <c r="D1123" i="1"/>
  <c r="B1123" i="1"/>
  <c r="F1130" i="1"/>
  <c r="D1130" i="1"/>
  <c r="B1130" i="1"/>
  <c r="F1129" i="1"/>
  <c r="D1129" i="1"/>
  <c r="B1129" i="1"/>
  <c r="F1128" i="1"/>
  <c r="D1128" i="1"/>
  <c r="B1128" i="1"/>
  <c r="F1127" i="1"/>
  <c r="F1038" i="1"/>
  <c r="D1038" i="1"/>
  <c r="B1038" i="1"/>
  <c r="F1037" i="1"/>
  <c r="D1037" i="1"/>
  <c r="B1037" i="1"/>
  <c r="F1036" i="1"/>
  <c r="D1036" i="1"/>
  <c r="B1036" i="1"/>
  <c r="F1035" i="1"/>
  <c r="F866" i="1"/>
  <c r="D866" i="1"/>
  <c r="B866" i="1"/>
  <c r="F865" i="1"/>
  <c r="D865" i="1"/>
  <c r="B865" i="1"/>
  <c r="F864" i="1"/>
  <c r="D864" i="1"/>
  <c r="B864" i="1"/>
  <c r="F863" i="1"/>
  <c r="D863" i="1"/>
  <c r="B863" i="1"/>
  <c r="B203" i="7"/>
  <c r="F758" i="1"/>
  <c r="D758" i="1"/>
  <c r="B758" i="1"/>
  <c r="F757" i="1"/>
  <c r="D757" i="1"/>
  <c r="B757" i="1"/>
  <c r="F756" i="1"/>
  <c r="D756" i="1"/>
  <c r="B756" i="1"/>
  <c r="F755" i="1"/>
  <c r="F642" i="1"/>
  <c r="D642" i="1"/>
  <c r="B642" i="1"/>
  <c r="F641" i="1"/>
  <c r="D641" i="1"/>
  <c r="B641" i="1"/>
  <c r="F640" i="1"/>
  <c r="D640" i="1"/>
  <c r="B640" i="1"/>
  <c r="F639" i="1"/>
  <c r="F643" i="1"/>
  <c r="B644" i="1"/>
  <c r="D644" i="1"/>
  <c r="F644" i="1"/>
  <c r="B645" i="1"/>
  <c r="D645" i="1"/>
  <c r="F645" i="1"/>
  <c r="B646" i="1"/>
  <c r="D646" i="1"/>
  <c r="F646" i="1"/>
  <c r="F78" i="1"/>
  <c r="D78" i="1"/>
  <c r="B78" i="1"/>
  <c r="F77" i="1"/>
  <c r="D77" i="1"/>
  <c r="B77" i="1"/>
  <c r="F76" i="1"/>
  <c r="D76" i="1"/>
  <c r="B76" i="1"/>
  <c r="F75" i="1"/>
  <c r="D4" i="5"/>
  <c r="E4" i="5"/>
  <c r="F4" i="5"/>
  <c r="G4" i="5"/>
  <c r="H4" i="5"/>
  <c r="I4" i="5"/>
  <c r="J4" i="5"/>
  <c r="K4" i="5"/>
  <c r="L4" i="5"/>
  <c r="M4" i="5"/>
  <c r="N4" i="5"/>
  <c r="O4" i="5"/>
  <c r="P4" i="5"/>
  <c r="D5" i="5"/>
  <c r="E5" i="5"/>
  <c r="F5" i="5"/>
  <c r="G5" i="5"/>
  <c r="H5" i="5"/>
  <c r="I5" i="5"/>
  <c r="J5" i="5"/>
  <c r="K5" i="5"/>
  <c r="L5" i="5"/>
  <c r="M5" i="5"/>
  <c r="N5" i="5"/>
  <c r="O5" i="5"/>
  <c r="P5" i="5"/>
  <c r="D6" i="5"/>
  <c r="E6" i="5"/>
  <c r="F6" i="5"/>
  <c r="G6" i="5"/>
  <c r="H6" i="5"/>
  <c r="I6" i="5"/>
  <c r="J6" i="5"/>
  <c r="K6" i="5"/>
  <c r="L6" i="5"/>
  <c r="M6" i="5"/>
  <c r="N6" i="5"/>
  <c r="O6" i="5"/>
  <c r="P6" i="5"/>
  <c r="D7" i="5"/>
  <c r="E7" i="5"/>
  <c r="F7" i="5"/>
  <c r="G7" i="5"/>
  <c r="H7" i="5"/>
  <c r="I7" i="5"/>
  <c r="J7" i="5"/>
  <c r="K7" i="5"/>
  <c r="L7" i="5"/>
  <c r="M7" i="5"/>
  <c r="N7" i="5"/>
  <c r="O7" i="5"/>
  <c r="P7" i="5"/>
  <c r="D8" i="5"/>
  <c r="E8" i="5"/>
  <c r="F8" i="5"/>
  <c r="G8" i="5"/>
  <c r="H8" i="5"/>
  <c r="I8" i="5"/>
  <c r="J8" i="5"/>
  <c r="K8" i="5"/>
  <c r="L8" i="5"/>
  <c r="M8" i="5"/>
  <c r="N8" i="5"/>
  <c r="O8" i="5"/>
  <c r="P8" i="5"/>
  <c r="D9" i="5"/>
  <c r="E9" i="5"/>
  <c r="F9" i="5"/>
  <c r="G9" i="5"/>
  <c r="H9" i="5"/>
  <c r="I9" i="5"/>
  <c r="J9" i="5"/>
  <c r="K9" i="5"/>
  <c r="L9" i="5"/>
  <c r="M9" i="5"/>
  <c r="N9" i="5"/>
  <c r="O9" i="5"/>
  <c r="P9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D209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D210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D213" i="5"/>
  <c r="E213" i="5"/>
  <c r="F213" i="5"/>
  <c r="G213" i="5"/>
  <c r="H213" i="5"/>
  <c r="I213" i="5"/>
  <c r="J213" i="5"/>
  <c r="K213" i="5"/>
  <c r="L213" i="5"/>
  <c r="M213" i="5"/>
  <c r="N213" i="5"/>
  <c r="O213" i="5"/>
  <c r="P213" i="5"/>
  <c r="D214" i="5"/>
  <c r="E214" i="5"/>
  <c r="F214" i="5"/>
  <c r="G214" i="5"/>
  <c r="H214" i="5"/>
  <c r="I214" i="5"/>
  <c r="J214" i="5"/>
  <c r="K214" i="5"/>
  <c r="L214" i="5"/>
  <c r="M214" i="5"/>
  <c r="N214" i="5"/>
  <c r="O214" i="5"/>
  <c r="P214" i="5"/>
  <c r="D215" i="5"/>
  <c r="E215" i="5"/>
  <c r="F215" i="5"/>
  <c r="G215" i="5"/>
  <c r="H215" i="5"/>
  <c r="I215" i="5"/>
  <c r="J215" i="5"/>
  <c r="K215" i="5"/>
  <c r="L215" i="5"/>
  <c r="M215" i="5"/>
  <c r="N215" i="5"/>
  <c r="O215" i="5"/>
  <c r="P215" i="5"/>
  <c r="D216" i="5"/>
  <c r="E216" i="5"/>
  <c r="F216" i="5"/>
  <c r="G216" i="5"/>
  <c r="H216" i="5"/>
  <c r="I216" i="5"/>
  <c r="J216" i="5"/>
  <c r="K216" i="5"/>
  <c r="L216" i="5"/>
  <c r="M216" i="5"/>
  <c r="N216" i="5"/>
  <c r="O216" i="5"/>
  <c r="P216" i="5"/>
  <c r="D217" i="5"/>
  <c r="E217" i="5"/>
  <c r="F217" i="5"/>
  <c r="G217" i="5"/>
  <c r="H217" i="5"/>
  <c r="I217" i="5"/>
  <c r="J217" i="5"/>
  <c r="K217" i="5"/>
  <c r="L217" i="5"/>
  <c r="M217" i="5"/>
  <c r="N217" i="5"/>
  <c r="O217" i="5"/>
  <c r="P217" i="5"/>
  <c r="D218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D219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D220" i="5"/>
  <c r="E220" i="5"/>
  <c r="F220" i="5"/>
  <c r="G220" i="5"/>
  <c r="H220" i="5"/>
  <c r="I220" i="5"/>
  <c r="J220" i="5"/>
  <c r="K220" i="5"/>
  <c r="L220" i="5"/>
  <c r="M220" i="5"/>
  <c r="N220" i="5"/>
  <c r="O220" i="5"/>
  <c r="P220" i="5"/>
  <c r="D221" i="5"/>
  <c r="E221" i="5"/>
  <c r="F221" i="5"/>
  <c r="G221" i="5"/>
  <c r="H221" i="5"/>
  <c r="I221" i="5"/>
  <c r="J221" i="5"/>
  <c r="K221" i="5"/>
  <c r="L221" i="5"/>
  <c r="M221" i="5"/>
  <c r="N221" i="5"/>
  <c r="O221" i="5"/>
  <c r="P221" i="5"/>
  <c r="D222" i="5"/>
  <c r="E222" i="5"/>
  <c r="F222" i="5"/>
  <c r="G222" i="5"/>
  <c r="H222" i="5"/>
  <c r="I222" i="5"/>
  <c r="J222" i="5"/>
  <c r="K222" i="5"/>
  <c r="L222" i="5"/>
  <c r="M222" i="5"/>
  <c r="N222" i="5"/>
  <c r="O222" i="5"/>
  <c r="P222" i="5"/>
  <c r="D223" i="5"/>
  <c r="E223" i="5"/>
  <c r="F223" i="5"/>
  <c r="G223" i="5"/>
  <c r="H223" i="5"/>
  <c r="I223" i="5"/>
  <c r="J223" i="5"/>
  <c r="K223" i="5"/>
  <c r="L223" i="5"/>
  <c r="M223" i="5"/>
  <c r="N223" i="5"/>
  <c r="O223" i="5"/>
  <c r="P223" i="5"/>
  <c r="D224" i="5"/>
  <c r="E224" i="5"/>
  <c r="F224" i="5"/>
  <c r="G224" i="5"/>
  <c r="H224" i="5"/>
  <c r="I224" i="5"/>
  <c r="J224" i="5"/>
  <c r="K224" i="5"/>
  <c r="L224" i="5"/>
  <c r="M224" i="5"/>
  <c r="N224" i="5"/>
  <c r="O224" i="5"/>
  <c r="P224" i="5"/>
  <c r="D225" i="5"/>
  <c r="E225" i="5"/>
  <c r="F225" i="5"/>
  <c r="G225" i="5"/>
  <c r="H225" i="5"/>
  <c r="I225" i="5"/>
  <c r="J225" i="5"/>
  <c r="K225" i="5"/>
  <c r="L225" i="5"/>
  <c r="M225" i="5"/>
  <c r="N225" i="5"/>
  <c r="O225" i="5"/>
  <c r="P225" i="5"/>
  <c r="D226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D227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D228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D229" i="5"/>
  <c r="E229" i="5"/>
  <c r="F229" i="5"/>
  <c r="G229" i="5"/>
  <c r="H229" i="5"/>
  <c r="I229" i="5"/>
  <c r="J229" i="5"/>
  <c r="K229" i="5"/>
  <c r="L229" i="5"/>
  <c r="M229" i="5"/>
  <c r="N229" i="5"/>
  <c r="O229" i="5"/>
  <c r="P229" i="5"/>
  <c r="D230" i="5"/>
  <c r="E230" i="5"/>
  <c r="F230" i="5"/>
  <c r="G230" i="5"/>
  <c r="H230" i="5"/>
  <c r="I230" i="5"/>
  <c r="J230" i="5"/>
  <c r="K230" i="5"/>
  <c r="L230" i="5"/>
  <c r="M230" i="5"/>
  <c r="N230" i="5"/>
  <c r="O230" i="5"/>
  <c r="P230" i="5"/>
  <c r="D231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D232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D233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D234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D235" i="5"/>
  <c r="E235" i="5"/>
  <c r="F235" i="5"/>
  <c r="G235" i="5"/>
  <c r="H235" i="5"/>
  <c r="I235" i="5"/>
  <c r="J235" i="5"/>
  <c r="K235" i="5"/>
  <c r="L235" i="5"/>
  <c r="M235" i="5"/>
  <c r="N235" i="5"/>
  <c r="O235" i="5"/>
  <c r="P235" i="5"/>
  <c r="D236" i="5"/>
  <c r="E236" i="5"/>
  <c r="F236" i="5"/>
  <c r="G236" i="5"/>
  <c r="H236" i="5"/>
  <c r="I236" i="5"/>
  <c r="J236" i="5"/>
  <c r="K236" i="5"/>
  <c r="L236" i="5"/>
  <c r="M236" i="5"/>
  <c r="N236" i="5"/>
  <c r="O236" i="5"/>
  <c r="P236" i="5"/>
  <c r="D237" i="5"/>
  <c r="E237" i="5"/>
  <c r="F237" i="5"/>
  <c r="G237" i="5"/>
  <c r="H237" i="5"/>
  <c r="I237" i="5"/>
  <c r="J237" i="5"/>
  <c r="K237" i="5"/>
  <c r="L237" i="5"/>
  <c r="M237" i="5"/>
  <c r="N237" i="5"/>
  <c r="O237" i="5"/>
  <c r="P237" i="5"/>
  <c r="D238" i="5"/>
  <c r="E238" i="5"/>
  <c r="F238" i="5"/>
  <c r="G238" i="5"/>
  <c r="H238" i="5"/>
  <c r="I238" i="5"/>
  <c r="J238" i="5"/>
  <c r="K238" i="5"/>
  <c r="L238" i="5"/>
  <c r="M238" i="5"/>
  <c r="N238" i="5"/>
  <c r="O238" i="5"/>
  <c r="P238" i="5"/>
  <c r="D239" i="5"/>
  <c r="E239" i="5"/>
  <c r="F239" i="5"/>
  <c r="G239" i="5"/>
  <c r="H239" i="5"/>
  <c r="I239" i="5"/>
  <c r="J239" i="5"/>
  <c r="K239" i="5"/>
  <c r="L239" i="5"/>
  <c r="M239" i="5"/>
  <c r="N239" i="5"/>
  <c r="O239" i="5"/>
  <c r="P239" i="5"/>
  <c r="D240" i="5"/>
  <c r="E240" i="5"/>
  <c r="F240" i="5"/>
  <c r="G240" i="5"/>
  <c r="H240" i="5"/>
  <c r="I240" i="5"/>
  <c r="J240" i="5"/>
  <c r="K240" i="5"/>
  <c r="L240" i="5"/>
  <c r="M240" i="5"/>
  <c r="N240" i="5"/>
  <c r="O240" i="5"/>
  <c r="P240" i="5"/>
  <c r="D241" i="5"/>
  <c r="E241" i="5"/>
  <c r="F241" i="5"/>
  <c r="G241" i="5"/>
  <c r="H241" i="5"/>
  <c r="I241" i="5"/>
  <c r="J241" i="5"/>
  <c r="K241" i="5"/>
  <c r="L241" i="5"/>
  <c r="M241" i="5"/>
  <c r="N241" i="5"/>
  <c r="O241" i="5"/>
  <c r="P241" i="5"/>
  <c r="D242" i="5"/>
  <c r="E242" i="5"/>
  <c r="F242" i="5"/>
  <c r="G242" i="5"/>
  <c r="H242" i="5"/>
  <c r="I242" i="5"/>
  <c r="J242" i="5"/>
  <c r="K242" i="5"/>
  <c r="L242" i="5"/>
  <c r="M242" i="5"/>
  <c r="N242" i="5"/>
  <c r="O242" i="5"/>
  <c r="P242" i="5"/>
  <c r="D243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D244" i="5"/>
  <c r="E244" i="5"/>
  <c r="F244" i="5"/>
  <c r="G244" i="5"/>
  <c r="H244" i="5"/>
  <c r="I244" i="5"/>
  <c r="J244" i="5"/>
  <c r="K244" i="5"/>
  <c r="L244" i="5"/>
  <c r="M244" i="5"/>
  <c r="N244" i="5"/>
  <c r="O244" i="5"/>
  <c r="P244" i="5"/>
  <c r="D245" i="5"/>
  <c r="E245" i="5"/>
  <c r="F245" i="5"/>
  <c r="G245" i="5"/>
  <c r="H245" i="5"/>
  <c r="I245" i="5"/>
  <c r="J245" i="5"/>
  <c r="K245" i="5"/>
  <c r="L245" i="5"/>
  <c r="M245" i="5"/>
  <c r="N245" i="5"/>
  <c r="O245" i="5"/>
  <c r="P245" i="5"/>
  <c r="D246" i="5"/>
  <c r="E246" i="5"/>
  <c r="F246" i="5"/>
  <c r="G246" i="5"/>
  <c r="H246" i="5"/>
  <c r="I246" i="5"/>
  <c r="J246" i="5"/>
  <c r="K246" i="5"/>
  <c r="L246" i="5"/>
  <c r="M246" i="5"/>
  <c r="N246" i="5"/>
  <c r="O246" i="5"/>
  <c r="P246" i="5"/>
  <c r="D247" i="5"/>
  <c r="E247" i="5"/>
  <c r="F247" i="5"/>
  <c r="G247" i="5"/>
  <c r="H247" i="5"/>
  <c r="I247" i="5"/>
  <c r="J247" i="5"/>
  <c r="K247" i="5"/>
  <c r="L247" i="5"/>
  <c r="M247" i="5"/>
  <c r="N247" i="5"/>
  <c r="O247" i="5"/>
  <c r="P247" i="5"/>
  <c r="D248" i="5"/>
  <c r="E248" i="5"/>
  <c r="F248" i="5"/>
  <c r="G248" i="5"/>
  <c r="H248" i="5"/>
  <c r="I248" i="5"/>
  <c r="J248" i="5"/>
  <c r="K248" i="5"/>
  <c r="L248" i="5"/>
  <c r="M248" i="5"/>
  <c r="N248" i="5"/>
  <c r="O248" i="5"/>
  <c r="P248" i="5"/>
  <c r="D249" i="5"/>
  <c r="E249" i="5"/>
  <c r="F249" i="5"/>
  <c r="G249" i="5"/>
  <c r="H249" i="5"/>
  <c r="I249" i="5"/>
  <c r="J249" i="5"/>
  <c r="K249" i="5"/>
  <c r="L249" i="5"/>
  <c r="M249" i="5"/>
  <c r="N249" i="5"/>
  <c r="O249" i="5"/>
  <c r="P249" i="5"/>
  <c r="D250" i="5"/>
  <c r="E250" i="5"/>
  <c r="F250" i="5"/>
  <c r="G250" i="5"/>
  <c r="H250" i="5"/>
  <c r="I250" i="5"/>
  <c r="J250" i="5"/>
  <c r="K250" i="5"/>
  <c r="L250" i="5"/>
  <c r="M250" i="5"/>
  <c r="N250" i="5"/>
  <c r="O250" i="5"/>
  <c r="P250" i="5"/>
  <c r="D251" i="5"/>
  <c r="E251" i="5"/>
  <c r="F251" i="5"/>
  <c r="G251" i="5"/>
  <c r="H251" i="5"/>
  <c r="I251" i="5"/>
  <c r="J251" i="5"/>
  <c r="K251" i="5"/>
  <c r="L251" i="5"/>
  <c r="M251" i="5"/>
  <c r="N251" i="5"/>
  <c r="O251" i="5"/>
  <c r="P251" i="5"/>
  <c r="D252" i="5"/>
  <c r="E252" i="5"/>
  <c r="F252" i="5"/>
  <c r="G252" i="5"/>
  <c r="H252" i="5"/>
  <c r="I252" i="5"/>
  <c r="J252" i="5"/>
  <c r="K252" i="5"/>
  <c r="L252" i="5"/>
  <c r="M252" i="5"/>
  <c r="N252" i="5"/>
  <c r="O252" i="5"/>
  <c r="P252" i="5"/>
  <c r="D253" i="5"/>
  <c r="E253" i="5"/>
  <c r="F253" i="5"/>
  <c r="G253" i="5"/>
  <c r="H253" i="5"/>
  <c r="I253" i="5"/>
  <c r="J253" i="5"/>
  <c r="K253" i="5"/>
  <c r="L253" i="5"/>
  <c r="M253" i="5"/>
  <c r="N253" i="5"/>
  <c r="O253" i="5"/>
  <c r="P253" i="5"/>
  <c r="D254" i="5"/>
  <c r="E254" i="5"/>
  <c r="F254" i="5"/>
  <c r="G254" i="5"/>
  <c r="H254" i="5"/>
  <c r="I254" i="5"/>
  <c r="J254" i="5"/>
  <c r="K254" i="5"/>
  <c r="L254" i="5"/>
  <c r="M254" i="5"/>
  <c r="N254" i="5"/>
  <c r="O254" i="5"/>
  <c r="P254" i="5"/>
  <c r="D255" i="5"/>
  <c r="E255" i="5"/>
  <c r="F255" i="5"/>
  <c r="G255" i="5"/>
  <c r="H255" i="5"/>
  <c r="I255" i="5"/>
  <c r="J255" i="5"/>
  <c r="K255" i="5"/>
  <c r="L255" i="5"/>
  <c r="M255" i="5"/>
  <c r="N255" i="5"/>
  <c r="O255" i="5"/>
  <c r="P255" i="5"/>
  <c r="D256" i="5"/>
  <c r="E256" i="5"/>
  <c r="F256" i="5"/>
  <c r="G256" i="5"/>
  <c r="H256" i="5"/>
  <c r="I256" i="5"/>
  <c r="J256" i="5"/>
  <c r="K256" i="5"/>
  <c r="L256" i="5"/>
  <c r="M256" i="5"/>
  <c r="N256" i="5"/>
  <c r="O256" i="5"/>
  <c r="P256" i="5"/>
  <c r="D257" i="5"/>
  <c r="E257" i="5"/>
  <c r="F257" i="5"/>
  <c r="G257" i="5"/>
  <c r="H257" i="5"/>
  <c r="I257" i="5"/>
  <c r="J257" i="5"/>
  <c r="K257" i="5"/>
  <c r="L257" i="5"/>
  <c r="M257" i="5"/>
  <c r="N257" i="5"/>
  <c r="O257" i="5"/>
  <c r="P257" i="5"/>
  <c r="D258" i="5"/>
  <c r="E258" i="5"/>
  <c r="F258" i="5"/>
  <c r="G258" i="5"/>
  <c r="H258" i="5"/>
  <c r="I258" i="5"/>
  <c r="J258" i="5"/>
  <c r="K258" i="5"/>
  <c r="L258" i="5"/>
  <c r="M258" i="5"/>
  <c r="N258" i="5"/>
  <c r="O258" i="5"/>
  <c r="P258" i="5"/>
  <c r="D259" i="5"/>
  <c r="E259" i="5"/>
  <c r="F259" i="5"/>
  <c r="G259" i="5"/>
  <c r="H259" i="5"/>
  <c r="I259" i="5"/>
  <c r="J259" i="5"/>
  <c r="K259" i="5"/>
  <c r="L259" i="5"/>
  <c r="M259" i="5"/>
  <c r="N259" i="5"/>
  <c r="O259" i="5"/>
  <c r="P259" i="5"/>
  <c r="D260" i="5"/>
  <c r="E260" i="5"/>
  <c r="F260" i="5"/>
  <c r="G260" i="5"/>
  <c r="H260" i="5"/>
  <c r="I260" i="5"/>
  <c r="J260" i="5"/>
  <c r="K260" i="5"/>
  <c r="L260" i="5"/>
  <c r="M260" i="5"/>
  <c r="N260" i="5"/>
  <c r="O260" i="5"/>
  <c r="P260" i="5"/>
  <c r="D261" i="5"/>
  <c r="E261" i="5"/>
  <c r="F261" i="5"/>
  <c r="G261" i="5"/>
  <c r="H261" i="5"/>
  <c r="I261" i="5"/>
  <c r="J261" i="5"/>
  <c r="K261" i="5"/>
  <c r="L261" i="5"/>
  <c r="M261" i="5"/>
  <c r="N261" i="5"/>
  <c r="O261" i="5"/>
  <c r="P261" i="5"/>
  <c r="D262" i="5"/>
  <c r="E262" i="5"/>
  <c r="F262" i="5"/>
  <c r="G262" i="5"/>
  <c r="H262" i="5"/>
  <c r="I262" i="5"/>
  <c r="J262" i="5"/>
  <c r="K262" i="5"/>
  <c r="L262" i="5"/>
  <c r="M262" i="5"/>
  <c r="N262" i="5"/>
  <c r="O262" i="5"/>
  <c r="P262" i="5"/>
  <c r="D263" i="5"/>
  <c r="E263" i="5"/>
  <c r="F263" i="5"/>
  <c r="G263" i="5"/>
  <c r="H263" i="5"/>
  <c r="I263" i="5"/>
  <c r="J263" i="5"/>
  <c r="K263" i="5"/>
  <c r="L263" i="5"/>
  <c r="M263" i="5"/>
  <c r="N263" i="5"/>
  <c r="O263" i="5"/>
  <c r="P263" i="5"/>
  <c r="D264" i="5"/>
  <c r="E264" i="5"/>
  <c r="F264" i="5"/>
  <c r="G264" i="5"/>
  <c r="H264" i="5"/>
  <c r="I264" i="5"/>
  <c r="J264" i="5"/>
  <c r="K264" i="5"/>
  <c r="L264" i="5"/>
  <c r="M264" i="5"/>
  <c r="N264" i="5"/>
  <c r="O264" i="5"/>
  <c r="P264" i="5"/>
  <c r="D265" i="5"/>
  <c r="E265" i="5"/>
  <c r="F265" i="5"/>
  <c r="G265" i="5"/>
  <c r="H265" i="5"/>
  <c r="I265" i="5"/>
  <c r="J265" i="5"/>
  <c r="K265" i="5"/>
  <c r="L265" i="5"/>
  <c r="M265" i="5"/>
  <c r="N265" i="5"/>
  <c r="O265" i="5"/>
  <c r="P265" i="5"/>
  <c r="D266" i="5"/>
  <c r="E266" i="5"/>
  <c r="F266" i="5"/>
  <c r="G266" i="5"/>
  <c r="H266" i="5"/>
  <c r="I266" i="5"/>
  <c r="J266" i="5"/>
  <c r="K266" i="5"/>
  <c r="L266" i="5"/>
  <c r="M266" i="5"/>
  <c r="N266" i="5"/>
  <c r="O266" i="5"/>
  <c r="P266" i="5"/>
  <c r="D267" i="5"/>
  <c r="E267" i="5"/>
  <c r="F267" i="5"/>
  <c r="G267" i="5"/>
  <c r="H267" i="5"/>
  <c r="I267" i="5"/>
  <c r="J267" i="5"/>
  <c r="K267" i="5"/>
  <c r="L267" i="5"/>
  <c r="M267" i="5"/>
  <c r="N267" i="5"/>
  <c r="O267" i="5"/>
  <c r="P267" i="5"/>
  <c r="D268" i="5"/>
  <c r="E268" i="5"/>
  <c r="F268" i="5"/>
  <c r="G268" i="5"/>
  <c r="H268" i="5"/>
  <c r="I268" i="5"/>
  <c r="J268" i="5"/>
  <c r="K268" i="5"/>
  <c r="L268" i="5"/>
  <c r="M268" i="5"/>
  <c r="N268" i="5"/>
  <c r="O268" i="5"/>
  <c r="P268" i="5"/>
  <c r="D269" i="5"/>
  <c r="E269" i="5"/>
  <c r="F269" i="5"/>
  <c r="G269" i="5"/>
  <c r="H269" i="5"/>
  <c r="I269" i="5"/>
  <c r="J269" i="5"/>
  <c r="K269" i="5"/>
  <c r="L269" i="5"/>
  <c r="M269" i="5"/>
  <c r="N269" i="5"/>
  <c r="O269" i="5"/>
  <c r="P269" i="5"/>
  <c r="D270" i="5"/>
  <c r="E270" i="5"/>
  <c r="F270" i="5"/>
  <c r="G270" i="5"/>
  <c r="H270" i="5"/>
  <c r="I270" i="5"/>
  <c r="J270" i="5"/>
  <c r="K270" i="5"/>
  <c r="L270" i="5"/>
  <c r="M270" i="5"/>
  <c r="N270" i="5"/>
  <c r="O270" i="5"/>
  <c r="P270" i="5"/>
  <c r="D271" i="5"/>
  <c r="E271" i="5"/>
  <c r="F271" i="5"/>
  <c r="G271" i="5"/>
  <c r="H271" i="5"/>
  <c r="I271" i="5"/>
  <c r="J271" i="5"/>
  <c r="K271" i="5"/>
  <c r="L271" i="5"/>
  <c r="M271" i="5"/>
  <c r="N271" i="5"/>
  <c r="O271" i="5"/>
  <c r="P271" i="5"/>
  <c r="D272" i="5"/>
  <c r="E272" i="5"/>
  <c r="F272" i="5"/>
  <c r="G272" i="5"/>
  <c r="H272" i="5"/>
  <c r="I272" i="5"/>
  <c r="J272" i="5"/>
  <c r="K272" i="5"/>
  <c r="L272" i="5"/>
  <c r="M272" i="5"/>
  <c r="N272" i="5"/>
  <c r="O272" i="5"/>
  <c r="P272" i="5"/>
  <c r="D273" i="5"/>
  <c r="E273" i="5"/>
  <c r="F273" i="5"/>
  <c r="G273" i="5"/>
  <c r="H273" i="5"/>
  <c r="I273" i="5"/>
  <c r="J273" i="5"/>
  <c r="K273" i="5"/>
  <c r="L273" i="5"/>
  <c r="M273" i="5"/>
  <c r="N273" i="5"/>
  <c r="O273" i="5"/>
  <c r="P273" i="5"/>
  <c r="D274" i="5"/>
  <c r="E274" i="5"/>
  <c r="F274" i="5"/>
  <c r="G274" i="5"/>
  <c r="H274" i="5"/>
  <c r="I274" i="5"/>
  <c r="J274" i="5"/>
  <c r="K274" i="5"/>
  <c r="L274" i="5"/>
  <c r="M274" i="5"/>
  <c r="N274" i="5"/>
  <c r="O274" i="5"/>
  <c r="P274" i="5"/>
  <c r="D275" i="5"/>
  <c r="E275" i="5"/>
  <c r="F275" i="5"/>
  <c r="G275" i="5"/>
  <c r="H275" i="5"/>
  <c r="I275" i="5"/>
  <c r="J275" i="5"/>
  <c r="K275" i="5"/>
  <c r="L275" i="5"/>
  <c r="M275" i="5"/>
  <c r="N275" i="5"/>
  <c r="O275" i="5"/>
  <c r="P275" i="5"/>
  <c r="D276" i="5"/>
  <c r="E276" i="5"/>
  <c r="F276" i="5"/>
  <c r="G276" i="5"/>
  <c r="H276" i="5"/>
  <c r="I276" i="5"/>
  <c r="J276" i="5"/>
  <c r="K276" i="5"/>
  <c r="L276" i="5"/>
  <c r="M276" i="5"/>
  <c r="N276" i="5"/>
  <c r="O276" i="5"/>
  <c r="P276" i="5"/>
  <c r="D277" i="5"/>
  <c r="E277" i="5"/>
  <c r="F277" i="5"/>
  <c r="G277" i="5"/>
  <c r="H277" i="5"/>
  <c r="I277" i="5"/>
  <c r="J277" i="5"/>
  <c r="K277" i="5"/>
  <c r="L277" i="5"/>
  <c r="M277" i="5"/>
  <c r="N277" i="5"/>
  <c r="O277" i="5"/>
  <c r="P277" i="5"/>
  <c r="D278" i="5"/>
  <c r="E278" i="5"/>
  <c r="F278" i="5"/>
  <c r="G278" i="5"/>
  <c r="H278" i="5"/>
  <c r="I278" i="5"/>
  <c r="J278" i="5"/>
  <c r="K278" i="5"/>
  <c r="L278" i="5"/>
  <c r="M278" i="5"/>
  <c r="N278" i="5"/>
  <c r="O278" i="5"/>
  <c r="P278" i="5"/>
  <c r="D279" i="5"/>
  <c r="E279" i="5"/>
  <c r="F279" i="5"/>
  <c r="G279" i="5"/>
  <c r="H279" i="5"/>
  <c r="I279" i="5"/>
  <c r="J279" i="5"/>
  <c r="K279" i="5"/>
  <c r="L279" i="5"/>
  <c r="M279" i="5"/>
  <c r="N279" i="5"/>
  <c r="O279" i="5"/>
  <c r="P279" i="5"/>
  <c r="D280" i="5"/>
  <c r="E280" i="5"/>
  <c r="F280" i="5"/>
  <c r="G280" i="5"/>
  <c r="H280" i="5"/>
  <c r="I280" i="5"/>
  <c r="J280" i="5"/>
  <c r="K280" i="5"/>
  <c r="L280" i="5"/>
  <c r="M280" i="5"/>
  <c r="N280" i="5"/>
  <c r="O280" i="5"/>
  <c r="P280" i="5"/>
  <c r="D281" i="5"/>
  <c r="E281" i="5"/>
  <c r="F281" i="5"/>
  <c r="G281" i="5"/>
  <c r="H281" i="5"/>
  <c r="I281" i="5"/>
  <c r="J281" i="5"/>
  <c r="K281" i="5"/>
  <c r="L281" i="5"/>
  <c r="M281" i="5"/>
  <c r="N281" i="5"/>
  <c r="O281" i="5"/>
  <c r="P281" i="5"/>
  <c r="D282" i="5"/>
  <c r="E282" i="5"/>
  <c r="F282" i="5"/>
  <c r="G282" i="5"/>
  <c r="H282" i="5"/>
  <c r="I282" i="5"/>
  <c r="J282" i="5"/>
  <c r="K282" i="5"/>
  <c r="L282" i="5"/>
  <c r="M282" i="5"/>
  <c r="N282" i="5"/>
  <c r="O282" i="5"/>
  <c r="P282" i="5"/>
  <c r="D283" i="5"/>
  <c r="E283" i="5"/>
  <c r="F283" i="5"/>
  <c r="G283" i="5"/>
  <c r="H283" i="5"/>
  <c r="I283" i="5"/>
  <c r="J283" i="5"/>
  <c r="K283" i="5"/>
  <c r="L283" i="5"/>
  <c r="M283" i="5"/>
  <c r="N283" i="5"/>
  <c r="O283" i="5"/>
  <c r="P283" i="5"/>
  <c r="D284" i="5"/>
  <c r="E284" i="5"/>
  <c r="F284" i="5"/>
  <c r="G284" i="5"/>
  <c r="H284" i="5"/>
  <c r="I284" i="5"/>
  <c r="J284" i="5"/>
  <c r="K284" i="5"/>
  <c r="L284" i="5"/>
  <c r="M284" i="5"/>
  <c r="N284" i="5"/>
  <c r="O284" i="5"/>
  <c r="P284" i="5"/>
  <c r="D285" i="5"/>
  <c r="E285" i="5"/>
  <c r="F285" i="5"/>
  <c r="G285" i="5"/>
  <c r="H285" i="5"/>
  <c r="I285" i="5"/>
  <c r="J285" i="5"/>
  <c r="K285" i="5"/>
  <c r="L285" i="5"/>
  <c r="M285" i="5"/>
  <c r="N285" i="5"/>
  <c r="O285" i="5"/>
  <c r="P285" i="5"/>
  <c r="D286" i="5"/>
  <c r="E286" i="5"/>
  <c r="F286" i="5"/>
  <c r="G286" i="5"/>
  <c r="H286" i="5"/>
  <c r="I286" i="5"/>
  <c r="J286" i="5"/>
  <c r="K286" i="5"/>
  <c r="L286" i="5"/>
  <c r="M286" i="5"/>
  <c r="N286" i="5"/>
  <c r="O286" i="5"/>
  <c r="P286" i="5"/>
  <c r="D287" i="5"/>
  <c r="E287" i="5"/>
  <c r="F287" i="5"/>
  <c r="G287" i="5"/>
  <c r="H287" i="5"/>
  <c r="I287" i="5"/>
  <c r="J287" i="5"/>
  <c r="K287" i="5"/>
  <c r="L287" i="5"/>
  <c r="M287" i="5"/>
  <c r="N287" i="5"/>
  <c r="O287" i="5"/>
  <c r="P287" i="5"/>
  <c r="D288" i="5"/>
  <c r="E288" i="5"/>
  <c r="F288" i="5"/>
  <c r="G288" i="5"/>
  <c r="H288" i="5"/>
  <c r="I288" i="5"/>
  <c r="J288" i="5"/>
  <c r="K288" i="5"/>
  <c r="L288" i="5"/>
  <c r="M288" i="5"/>
  <c r="N288" i="5"/>
  <c r="O288" i="5"/>
  <c r="P288" i="5"/>
  <c r="D289" i="5"/>
  <c r="E289" i="5"/>
  <c r="F289" i="5"/>
  <c r="G289" i="5"/>
  <c r="H289" i="5"/>
  <c r="I289" i="5"/>
  <c r="J289" i="5"/>
  <c r="K289" i="5"/>
  <c r="L289" i="5"/>
  <c r="M289" i="5"/>
  <c r="N289" i="5"/>
  <c r="O289" i="5"/>
  <c r="P289" i="5"/>
  <c r="D290" i="5"/>
  <c r="E290" i="5"/>
  <c r="F290" i="5"/>
  <c r="G290" i="5"/>
  <c r="H290" i="5"/>
  <c r="I290" i="5"/>
  <c r="J290" i="5"/>
  <c r="K290" i="5"/>
  <c r="L290" i="5"/>
  <c r="M290" i="5"/>
  <c r="N290" i="5"/>
  <c r="O290" i="5"/>
  <c r="P290" i="5"/>
  <c r="D291" i="5"/>
  <c r="E291" i="5"/>
  <c r="F291" i="5"/>
  <c r="G291" i="5"/>
  <c r="H291" i="5"/>
  <c r="I291" i="5"/>
  <c r="J291" i="5"/>
  <c r="K291" i="5"/>
  <c r="L291" i="5"/>
  <c r="M291" i="5"/>
  <c r="N291" i="5"/>
  <c r="O291" i="5"/>
  <c r="P291" i="5"/>
  <c r="D292" i="5"/>
  <c r="E292" i="5"/>
  <c r="F292" i="5"/>
  <c r="G292" i="5"/>
  <c r="H292" i="5"/>
  <c r="I292" i="5"/>
  <c r="J292" i="5"/>
  <c r="K292" i="5"/>
  <c r="L292" i="5"/>
  <c r="M292" i="5"/>
  <c r="N292" i="5"/>
  <c r="O292" i="5"/>
  <c r="P292" i="5"/>
  <c r="D293" i="5"/>
  <c r="E293" i="5"/>
  <c r="F293" i="5"/>
  <c r="G293" i="5"/>
  <c r="H293" i="5"/>
  <c r="I293" i="5"/>
  <c r="J293" i="5"/>
  <c r="K293" i="5"/>
  <c r="L293" i="5"/>
  <c r="M293" i="5"/>
  <c r="N293" i="5"/>
  <c r="O293" i="5"/>
  <c r="P293" i="5"/>
  <c r="D294" i="5"/>
  <c r="E294" i="5"/>
  <c r="F294" i="5"/>
  <c r="G294" i="5"/>
  <c r="H294" i="5"/>
  <c r="I294" i="5"/>
  <c r="J294" i="5"/>
  <c r="K294" i="5"/>
  <c r="L294" i="5"/>
  <c r="M294" i="5"/>
  <c r="N294" i="5"/>
  <c r="O294" i="5"/>
  <c r="P294" i="5"/>
  <c r="D295" i="5"/>
  <c r="E295" i="5"/>
  <c r="F295" i="5"/>
  <c r="G295" i="5"/>
  <c r="H295" i="5"/>
  <c r="I295" i="5"/>
  <c r="J295" i="5"/>
  <c r="K295" i="5"/>
  <c r="L295" i="5"/>
  <c r="M295" i="5"/>
  <c r="N295" i="5"/>
  <c r="O295" i="5"/>
  <c r="P295" i="5"/>
  <c r="D296" i="5"/>
  <c r="E296" i="5"/>
  <c r="F296" i="5"/>
  <c r="G296" i="5"/>
  <c r="H296" i="5"/>
  <c r="I296" i="5"/>
  <c r="J296" i="5"/>
  <c r="K296" i="5"/>
  <c r="L296" i="5"/>
  <c r="M296" i="5"/>
  <c r="N296" i="5"/>
  <c r="O296" i="5"/>
  <c r="P296" i="5"/>
  <c r="D297" i="5"/>
  <c r="E297" i="5"/>
  <c r="F297" i="5"/>
  <c r="G297" i="5"/>
  <c r="H297" i="5"/>
  <c r="I297" i="5"/>
  <c r="J297" i="5"/>
  <c r="K297" i="5"/>
  <c r="L297" i="5"/>
  <c r="M297" i="5"/>
  <c r="N297" i="5"/>
  <c r="O297" i="5"/>
  <c r="P297" i="5"/>
  <c r="D298" i="5"/>
  <c r="E298" i="5"/>
  <c r="F298" i="5"/>
  <c r="G298" i="5"/>
  <c r="H298" i="5"/>
  <c r="I298" i="5"/>
  <c r="J298" i="5"/>
  <c r="K298" i="5"/>
  <c r="L298" i="5"/>
  <c r="M298" i="5"/>
  <c r="N298" i="5"/>
  <c r="O298" i="5"/>
  <c r="P298" i="5"/>
  <c r="D299" i="5"/>
  <c r="E299" i="5"/>
  <c r="F299" i="5"/>
  <c r="G299" i="5"/>
  <c r="H299" i="5"/>
  <c r="I299" i="5"/>
  <c r="J299" i="5"/>
  <c r="K299" i="5"/>
  <c r="L299" i="5"/>
  <c r="M299" i="5"/>
  <c r="N299" i="5"/>
  <c r="O299" i="5"/>
  <c r="P299" i="5"/>
  <c r="D300" i="5"/>
  <c r="E300" i="5"/>
  <c r="F300" i="5"/>
  <c r="G300" i="5"/>
  <c r="H300" i="5"/>
  <c r="I300" i="5"/>
  <c r="J300" i="5"/>
  <c r="K300" i="5"/>
  <c r="L300" i="5"/>
  <c r="M300" i="5"/>
  <c r="N300" i="5"/>
  <c r="O300" i="5"/>
  <c r="P300" i="5"/>
  <c r="D301" i="5"/>
  <c r="E301" i="5"/>
  <c r="F301" i="5"/>
  <c r="G301" i="5"/>
  <c r="H301" i="5"/>
  <c r="I301" i="5"/>
  <c r="J301" i="5"/>
  <c r="K301" i="5"/>
  <c r="L301" i="5"/>
  <c r="M301" i="5"/>
  <c r="N301" i="5"/>
  <c r="O301" i="5"/>
  <c r="P301" i="5"/>
  <c r="D302" i="5"/>
  <c r="E302" i="5"/>
  <c r="F302" i="5"/>
  <c r="G302" i="5"/>
  <c r="H302" i="5"/>
  <c r="I302" i="5"/>
  <c r="J302" i="5"/>
  <c r="K302" i="5"/>
  <c r="L302" i="5"/>
  <c r="M302" i="5"/>
  <c r="N302" i="5"/>
  <c r="O302" i="5"/>
  <c r="P302" i="5"/>
  <c r="D303" i="5"/>
  <c r="E303" i="5"/>
  <c r="F303" i="5"/>
  <c r="G303" i="5"/>
  <c r="H303" i="5"/>
  <c r="I303" i="5"/>
  <c r="J303" i="5"/>
  <c r="K303" i="5"/>
  <c r="L303" i="5"/>
  <c r="M303" i="5"/>
  <c r="N303" i="5"/>
  <c r="O303" i="5"/>
  <c r="P303" i="5"/>
  <c r="D304" i="5"/>
  <c r="E304" i="5"/>
  <c r="F304" i="5"/>
  <c r="G304" i="5"/>
  <c r="H304" i="5"/>
  <c r="I304" i="5"/>
  <c r="J304" i="5"/>
  <c r="K304" i="5"/>
  <c r="L304" i="5"/>
  <c r="M304" i="5"/>
  <c r="N304" i="5"/>
  <c r="O304" i="5"/>
  <c r="P304" i="5"/>
  <c r="D305" i="5"/>
  <c r="E305" i="5"/>
  <c r="F305" i="5"/>
  <c r="G305" i="5"/>
  <c r="H305" i="5"/>
  <c r="I305" i="5"/>
  <c r="J305" i="5"/>
  <c r="K305" i="5"/>
  <c r="L305" i="5"/>
  <c r="M305" i="5"/>
  <c r="N305" i="5"/>
  <c r="O305" i="5"/>
  <c r="P305" i="5"/>
  <c r="D306" i="5"/>
  <c r="E306" i="5"/>
  <c r="F306" i="5"/>
  <c r="G306" i="5"/>
  <c r="H306" i="5"/>
  <c r="I306" i="5"/>
  <c r="J306" i="5"/>
  <c r="K306" i="5"/>
  <c r="L306" i="5"/>
  <c r="M306" i="5"/>
  <c r="N306" i="5"/>
  <c r="O306" i="5"/>
  <c r="P306" i="5"/>
  <c r="D307" i="5"/>
  <c r="E307" i="5"/>
  <c r="F307" i="5"/>
  <c r="G307" i="5"/>
  <c r="H307" i="5"/>
  <c r="I307" i="5"/>
  <c r="J307" i="5"/>
  <c r="K307" i="5"/>
  <c r="L307" i="5"/>
  <c r="M307" i="5"/>
  <c r="N307" i="5"/>
  <c r="O307" i="5"/>
  <c r="P307" i="5"/>
  <c r="D308" i="5"/>
  <c r="E308" i="5"/>
  <c r="F308" i="5"/>
  <c r="G308" i="5"/>
  <c r="H308" i="5"/>
  <c r="I308" i="5"/>
  <c r="J308" i="5"/>
  <c r="K308" i="5"/>
  <c r="L308" i="5"/>
  <c r="M308" i="5"/>
  <c r="N308" i="5"/>
  <c r="O308" i="5"/>
  <c r="P308" i="5"/>
  <c r="D309" i="5"/>
  <c r="E309" i="5"/>
  <c r="F309" i="5"/>
  <c r="G309" i="5"/>
  <c r="H309" i="5"/>
  <c r="I309" i="5"/>
  <c r="J309" i="5"/>
  <c r="K309" i="5"/>
  <c r="L309" i="5"/>
  <c r="M309" i="5"/>
  <c r="N309" i="5"/>
  <c r="O309" i="5"/>
  <c r="P309" i="5"/>
  <c r="D310" i="5"/>
  <c r="E310" i="5"/>
  <c r="F310" i="5"/>
  <c r="G310" i="5"/>
  <c r="H310" i="5"/>
  <c r="I310" i="5"/>
  <c r="J310" i="5"/>
  <c r="K310" i="5"/>
  <c r="L310" i="5"/>
  <c r="M310" i="5"/>
  <c r="N310" i="5"/>
  <c r="O310" i="5"/>
  <c r="P310" i="5"/>
  <c r="D311" i="5"/>
  <c r="E311" i="5"/>
  <c r="F311" i="5"/>
  <c r="G311" i="5"/>
  <c r="H311" i="5"/>
  <c r="I311" i="5"/>
  <c r="J311" i="5"/>
  <c r="K311" i="5"/>
  <c r="L311" i="5"/>
  <c r="M311" i="5"/>
  <c r="N311" i="5"/>
  <c r="O311" i="5"/>
  <c r="P311" i="5"/>
  <c r="D312" i="5"/>
  <c r="E312" i="5"/>
  <c r="F312" i="5"/>
  <c r="G312" i="5"/>
  <c r="H312" i="5"/>
  <c r="I312" i="5"/>
  <c r="J312" i="5"/>
  <c r="K312" i="5"/>
  <c r="L312" i="5"/>
  <c r="M312" i="5"/>
  <c r="N312" i="5"/>
  <c r="O312" i="5"/>
  <c r="P312" i="5"/>
  <c r="D313" i="5"/>
  <c r="E313" i="5"/>
  <c r="F313" i="5"/>
  <c r="G313" i="5"/>
  <c r="H313" i="5"/>
  <c r="I313" i="5"/>
  <c r="J313" i="5"/>
  <c r="K313" i="5"/>
  <c r="L313" i="5"/>
  <c r="M313" i="5"/>
  <c r="N313" i="5"/>
  <c r="O313" i="5"/>
  <c r="P313" i="5"/>
  <c r="D314" i="5"/>
  <c r="E314" i="5"/>
  <c r="F314" i="5"/>
  <c r="G314" i="5"/>
  <c r="H314" i="5"/>
  <c r="I314" i="5"/>
  <c r="J314" i="5"/>
  <c r="K314" i="5"/>
  <c r="L314" i="5"/>
  <c r="M314" i="5"/>
  <c r="N314" i="5"/>
  <c r="O314" i="5"/>
  <c r="P314" i="5"/>
  <c r="D315" i="5"/>
  <c r="E315" i="5"/>
  <c r="F315" i="5"/>
  <c r="G315" i="5"/>
  <c r="H315" i="5"/>
  <c r="I315" i="5"/>
  <c r="J315" i="5"/>
  <c r="K315" i="5"/>
  <c r="L315" i="5"/>
  <c r="M315" i="5"/>
  <c r="N315" i="5"/>
  <c r="O315" i="5"/>
  <c r="P315" i="5"/>
  <c r="E3" i="5"/>
  <c r="F3" i="5"/>
  <c r="G3" i="5"/>
  <c r="H3" i="5"/>
  <c r="I3" i="5"/>
  <c r="J3" i="5"/>
  <c r="K3" i="5"/>
  <c r="L3" i="5"/>
  <c r="M3" i="5"/>
  <c r="N3" i="5"/>
  <c r="O3" i="5"/>
  <c r="P3" i="5"/>
  <c r="D3" i="5"/>
  <c r="D4" i="4"/>
  <c r="E4" i="4"/>
  <c r="F4" i="4"/>
  <c r="G4" i="4"/>
  <c r="H4" i="4"/>
  <c r="I4" i="4"/>
  <c r="J4" i="4"/>
  <c r="K4" i="4"/>
  <c r="L4" i="4"/>
  <c r="M4" i="4"/>
  <c r="N4" i="4"/>
  <c r="O4" i="4"/>
  <c r="P4" i="4"/>
  <c r="D5" i="4"/>
  <c r="E5" i="4"/>
  <c r="F5" i="4"/>
  <c r="G5" i="4"/>
  <c r="H5" i="4"/>
  <c r="I5" i="4"/>
  <c r="J5" i="4"/>
  <c r="K5" i="4"/>
  <c r="L5" i="4"/>
  <c r="M5" i="4"/>
  <c r="N5" i="4"/>
  <c r="O5" i="4"/>
  <c r="P5" i="4"/>
  <c r="D6" i="4"/>
  <c r="E6" i="4"/>
  <c r="F6" i="4"/>
  <c r="G6" i="4"/>
  <c r="H6" i="4"/>
  <c r="I6" i="4"/>
  <c r="J6" i="4"/>
  <c r="K6" i="4"/>
  <c r="L6" i="4"/>
  <c r="M6" i="4"/>
  <c r="N6" i="4"/>
  <c r="O6" i="4"/>
  <c r="P6" i="4"/>
  <c r="D7" i="4"/>
  <c r="E7" i="4"/>
  <c r="F7" i="4"/>
  <c r="G7" i="4"/>
  <c r="H7" i="4"/>
  <c r="I7" i="4"/>
  <c r="J7" i="4"/>
  <c r="K7" i="4"/>
  <c r="L7" i="4"/>
  <c r="M7" i="4"/>
  <c r="N7" i="4"/>
  <c r="O7" i="4"/>
  <c r="P7" i="4"/>
  <c r="D8" i="4"/>
  <c r="E8" i="4"/>
  <c r="F8" i="4"/>
  <c r="G8" i="4"/>
  <c r="H8" i="4"/>
  <c r="I8" i="4"/>
  <c r="J8" i="4"/>
  <c r="K8" i="4"/>
  <c r="L8" i="4"/>
  <c r="M8" i="4"/>
  <c r="N8" i="4"/>
  <c r="O8" i="4"/>
  <c r="P8" i="4"/>
  <c r="D9" i="4"/>
  <c r="E9" i="4"/>
  <c r="F9" i="4"/>
  <c r="G9" i="4"/>
  <c r="H9" i="4"/>
  <c r="I9" i="4"/>
  <c r="J9" i="4"/>
  <c r="K9" i="4"/>
  <c r="L9" i="4"/>
  <c r="M9" i="4"/>
  <c r="N9" i="4"/>
  <c r="O9" i="4"/>
  <c r="P9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D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D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D232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D233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D234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D236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D237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D238" i="4"/>
  <c r="E238" i="4"/>
  <c r="F238" i="4"/>
  <c r="G238" i="4"/>
  <c r="H238" i="4"/>
  <c r="I238" i="4"/>
  <c r="J238" i="4"/>
  <c r="K238" i="4"/>
  <c r="L238" i="4"/>
  <c r="M238" i="4"/>
  <c r="N238" i="4"/>
  <c r="O238" i="4"/>
  <c r="P238" i="4"/>
  <c r="D239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D240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D268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D275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D277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D281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D283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D284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D287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D288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D289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D290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D291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D292" i="4"/>
  <c r="E292" i="4"/>
  <c r="F292" i="4"/>
  <c r="G292" i="4"/>
  <c r="H292" i="4"/>
  <c r="I292" i="4"/>
  <c r="J292" i="4"/>
  <c r="K292" i="4"/>
  <c r="L292" i="4"/>
  <c r="M292" i="4"/>
  <c r="N292" i="4"/>
  <c r="O292" i="4"/>
  <c r="P292" i="4"/>
  <c r="D293" i="4"/>
  <c r="E293" i="4"/>
  <c r="F293" i="4"/>
  <c r="G293" i="4"/>
  <c r="H293" i="4"/>
  <c r="I293" i="4"/>
  <c r="J293" i="4"/>
  <c r="K293" i="4"/>
  <c r="L293" i="4"/>
  <c r="M293" i="4"/>
  <c r="N293" i="4"/>
  <c r="O293" i="4"/>
  <c r="P293" i="4"/>
  <c r="D294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D295" i="4"/>
  <c r="E295" i="4"/>
  <c r="F295" i="4"/>
  <c r="G295" i="4"/>
  <c r="H295" i="4"/>
  <c r="I295" i="4"/>
  <c r="J295" i="4"/>
  <c r="K295" i="4"/>
  <c r="L295" i="4"/>
  <c r="M295" i="4"/>
  <c r="N295" i="4"/>
  <c r="O295" i="4"/>
  <c r="P295" i="4"/>
  <c r="D296" i="4"/>
  <c r="E296" i="4"/>
  <c r="F296" i="4"/>
  <c r="G296" i="4"/>
  <c r="H296" i="4"/>
  <c r="I296" i="4"/>
  <c r="J296" i="4"/>
  <c r="K296" i="4"/>
  <c r="L296" i="4"/>
  <c r="M296" i="4"/>
  <c r="N296" i="4"/>
  <c r="O296" i="4"/>
  <c r="P296" i="4"/>
  <c r="D297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D298" i="4"/>
  <c r="E298" i="4"/>
  <c r="F298" i="4"/>
  <c r="G298" i="4"/>
  <c r="H298" i="4"/>
  <c r="I298" i="4"/>
  <c r="J298" i="4"/>
  <c r="K298" i="4"/>
  <c r="L298" i="4"/>
  <c r="M298" i="4"/>
  <c r="N298" i="4"/>
  <c r="O298" i="4"/>
  <c r="P298" i="4"/>
  <c r="D299" i="4"/>
  <c r="E299" i="4"/>
  <c r="F299" i="4"/>
  <c r="G299" i="4"/>
  <c r="H299" i="4"/>
  <c r="I299" i="4"/>
  <c r="J299" i="4"/>
  <c r="K299" i="4"/>
  <c r="L299" i="4"/>
  <c r="M299" i="4"/>
  <c r="N299" i="4"/>
  <c r="O299" i="4"/>
  <c r="P299" i="4"/>
  <c r="D300" i="4"/>
  <c r="E300" i="4"/>
  <c r="F300" i="4"/>
  <c r="G300" i="4"/>
  <c r="H300" i="4"/>
  <c r="I300" i="4"/>
  <c r="J300" i="4"/>
  <c r="K300" i="4"/>
  <c r="L300" i="4"/>
  <c r="M300" i="4"/>
  <c r="N300" i="4"/>
  <c r="O300" i="4"/>
  <c r="P300" i="4"/>
  <c r="D301" i="4"/>
  <c r="E301" i="4"/>
  <c r="F301" i="4"/>
  <c r="G301" i="4"/>
  <c r="H301" i="4"/>
  <c r="I301" i="4"/>
  <c r="J301" i="4"/>
  <c r="K301" i="4"/>
  <c r="L301" i="4"/>
  <c r="M301" i="4"/>
  <c r="N301" i="4"/>
  <c r="O301" i="4"/>
  <c r="P301" i="4"/>
  <c r="D302" i="4"/>
  <c r="E302" i="4"/>
  <c r="F302" i="4"/>
  <c r="G302" i="4"/>
  <c r="H302" i="4"/>
  <c r="I302" i="4"/>
  <c r="J302" i="4"/>
  <c r="K302" i="4"/>
  <c r="L302" i="4"/>
  <c r="M302" i="4"/>
  <c r="N302" i="4"/>
  <c r="O302" i="4"/>
  <c r="P302" i="4"/>
  <c r="D303" i="4"/>
  <c r="E303" i="4"/>
  <c r="F303" i="4"/>
  <c r="G303" i="4"/>
  <c r="H303" i="4"/>
  <c r="I303" i="4"/>
  <c r="J303" i="4"/>
  <c r="K303" i="4"/>
  <c r="L303" i="4"/>
  <c r="M303" i="4"/>
  <c r="N303" i="4"/>
  <c r="O303" i="4"/>
  <c r="P303" i="4"/>
  <c r="D304" i="4"/>
  <c r="E304" i="4"/>
  <c r="F304" i="4"/>
  <c r="G304" i="4"/>
  <c r="H304" i="4"/>
  <c r="I304" i="4"/>
  <c r="J304" i="4"/>
  <c r="K304" i="4"/>
  <c r="L304" i="4"/>
  <c r="M304" i="4"/>
  <c r="N304" i="4"/>
  <c r="O304" i="4"/>
  <c r="P304" i="4"/>
  <c r="D305" i="4"/>
  <c r="E305" i="4"/>
  <c r="F305" i="4"/>
  <c r="G305" i="4"/>
  <c r="H305" i="4"/>
  <c r="I305" i="4"/>
  <c r="J305" i="4"/>
  <c r="K305" i="4"/>
  <c r="L305" i="4"/>
  <c r="M305" i="4"/>
  <c r="N305" i="4"/>
  <c r="O305" i="4"/>
  <c r="P305" i="4"/>
  <c r="D306" i="4"/>
  <c r="E306" i="4"/>
  <c r="F306" i="4"/>
  <c r="G306" i="4"/>
  <c r="H306" i="4"/>
  <c r="I306" i="4"/>
  <c r="J306" i="4"/>
  <c r="K306" i="4"/>
  <c r="L306" i="4"/>
  <c r="M306" i="4"/>
  <c r="N306" i="4"/>
  <c r="O306" i="4"/>
  <c r="P306" i="4"/>
  <c r="D307" i="4"/>
  <c r="E307" i="4"/>
  <c r="F307" i="4"/>
  <c r="G307" i="4"/>
  <c r="H307" i="4"/>
  <c r="I307" i="4"/>
  <c r="J307" i="4"/>
  <c r="K307" i="4"/>
  <c r="L307" i="4"/>
  <c r="M307" i="4"/>
  <c r="N307" i="4"/>
  <c r="O307" i="4"/>
  <c r="P307" i="4"/>
  <c r="D308" i="4"/>
  <c r="E308" i="4"/>
  <c r="F308" i="4"/>
  <c r="G308" i="4"/>
  <c r="H308" i="4"/>
  <c r="I308" i="4"/>
  <c r="J308" i="4"/>
  <c r="K308" i="4"/>
  <c r="L308" i="4"/>
  <c r="M308" i="4"/>
  <c r="N308" i="4"/>
  <c r="O308" i="4"/>
  <c r="P308" i="4"/>
  <c r="D309" i="4"/>
  <c r="E309" i="4"/>
  <c r="F309" i="4"/>
  <c r="G309" i="4"/>
  <c r="H309" i="4"/>
  <c r="I309" i="4"/>
  <c r="J309" i="4"/>
  <c r="K309" i="4"/>
  <c r="L309" i="4"/>
  <c r="M309" i="4"/>
  <c r="N309" i="4"/>
  <c r="O309" i="4"/>
  <c r="P309" i="4"/>
  <c r="D310" i="4"/>
  <c r="E310" i="4"/>
  <c r="F310" i="4"/>
  <c r="G310" i="4"/>
  <c r="H310" i="4"/>
  <c r="I310" i="4"/>
  <c r="J310" i="4"/>
  <c r="K310" i="4"/>
  <c r="L310" i="4"/>
  <c r="M310" i="4"/>
  <c r="N310" i="4"/>
  <c r="O310" i="4"/>
  <c r="P310" i="4"/>
  <c r="D311" i="4"/>
  <c r="E311" i="4"/>
  <c r="F311" i="4"/>
  <c r="G311" i="4"/>
  <c r="H311" i="4"/>
  <c r="I311" i="4"/>
  <c r="J311" i="4"/>
  <c r="K311" i="4"/>
  <c r="L311" i="4"/>
  <c r="M311" i="4"/>
  <c r="N311" i="4"/>
  <c r="O311" i="4"/>
  <c r="P311" i="4"/>
  <c r="D312" i="4"/>
  <c r="E312" i="4"/>
  <c r="F312" i="4"/>
  <c r="G312" i="4"/>
  <c r="H312" i="4"/>
  <c r="I312" i="4"/>
  <c r="J312" i="4"/>
  <c r="K312" i="4"/>
  <c r="L312" i="4"/>
  <c r="M312" i="4"/>
  <c r="N312" i="4"/>
  <c r="O312" i="4"/>
  <c r="P312" i="4"/>
  <c r="D313" i="4"/>
  <c r="E313" i="4"/>
  <c r="F313" i="4"/>
  <c r="G313" i="4"/>
  <c r="H313" i="4"/>
  <c r="I313" i="4"/>
  <c r="J313" i="4"/>
  <c r="K313" i="4"/>
  <c r="L313" i="4"/>
  <c r="M313" i="4"/>
  <c r="N313" i="4"/>
  <c r="O313" i="4"/>
  <c r="P313" i="4"/>
  <c r="D314" i="4"/>
  <c r="E314" i="4"/>
  <c r="F314" i="4"/>
  <c r="G314" i="4"/>
  <c r="H314" i="4"/>
  <c r="I314" i="4"/>
  <c r="J314" i="4"/>
  <c r="K314" i="4"/>
  <c r="L314" i="4"/>
  <c r="M314" i="4"/>
  <c r="N314" i="4"/>
  <c r="O314" i="4"/>
  <c r="P314" i="4"/>
  <c r="D315" i="4"/>
  <c r="E315" i="4"/>
  <c r="F315" i="4"/>
  <c r="G315" i="4"/>
  <c r="H315" i="4"/>
  <c r="I315" i="4"/>
  <c r="J315" i="4"/>
  <c r="K315" i="4"/>
  <c r="L315" i="4"/>
  <c r="M315" i="4"/>
  <c r="N315" i="4"/>
  <c r="O315" i="4"/>
  <c r="P315" i="4"/>
  <c r="E3" i="4"/>
  <c r="F3" i="4"/>
  <c r="G3" i="4"/>
  <c r="H3" i="4"/>
  <c r="I3" i="4"/>
  <c r="J3" i="4"/>
  <c r="K3" i="4"/>
  <c r="L3" i="4"/>
  <c r="M3" i="4"/>
  <c r="N3" i="4"/>
  <c r="O3" i="4"/>
  <c r="P3" i="4"/>
  <c r="D3" i="4"/>
  <c r="F5" i="1"/>
  <c r="P48" i="7"/>
  <c r="O49" i="7"/>
  <c r="P60" i="7"/>
  <c r="O61" i="7"/>
  <c r="P72" i="7"/>
  <c r="O73" i="7"/>
  <c r="P84" i="7"/>
  <c r="O85" i="7"/>
  <c r="P96" i="7"/>
  <c r="O97" i="7"/>
  <c r="P108" i="7"/>
  <c r="O109" i="7"/>
  <c r="P120" i="7"/>
  <c r="O121" i="7"/>
  <c r="P132" i="7"/>
  <c r="O133" i="7"/>
  <c r="P144" i="7"/>
  <c r="O145" i="7"/>
  <c r="P156" i="7"/>
  <c r="O157" i="7"/>
  <c r="P168" i="7"/>
  <c r="O169" i="7"/>
  <c r="P180" i="7"/>
  <c r="O181" i="7"/>
  <c r="P192" i="7"/>
  <c r="O193" i="7"/>
  <c r="P204" i="7"/>
  <c r="O205" i="7"/>
  <c r="P216" i="7"/>
  <c r="O217" i="7"/>
  <c r="P228" i="7"/>
  <c r="O229" i="7"/>
  <c r="P240" i="7"/>
  <c r="O241" i="7"/>
  <c r="P252" i="7"/>
  <c r="O253" i="7"/>
  <c r="P264" i="7"/>
  <c r="O265" i="7"/>
  <c r="P276" i="7"/>
  <c r="O277" i="7"/>
  <c r="P288" i="7"/>
  <c r="O289" i="7"/>
  <c r="P300" i="7"/>
  <c r="O301" i="7"/>
  <c r="P312" i="7"/>
  <c r="O313" i="7"/>
  <c r="E3" i="3"/>
  <c r="F3" i="3"/>
  <c r="G3" i="3"/>
  <c r="H3" i="3"/>
  <c r="I3" i="3"/>
  <c r="J3" i="3"/>
  <c r="K3" i="3"/>
  <c r="L3" i="3"/>
  <c r="M3" i="3"/>
  <c r="N3" i="3"/>
  <c r="O3" i="3"/>
  <c r="P3" i="3"/>
  <c r="D3" i="3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D48" i="7"/>
  <c r="E48" i="7"/>
  <c r="F48" i="7"/>
  <c r="G48" i="7"/>
  <c r="H48" i="7"/>
  <c r="I48" i="7"/>
  <c r="J48" i="7"/>
  <c r="K48" i="7"/>
  <c r="L48" i="7"/>
  <c r="M48" i="7"/>
  <c r="N48" i="7"/>
  <c r="O48" i="7"/>
  <c r="D49" i="7"/>
  <c r="E49" i="7"/>
  <c r="F49" i="7"/>
  <c r="G49" i="7"/>
  <c r="H49" i="7"/>
  <c r="I49" i="7"/>
  <c r="J49" i="7"/>
  <c r="K49" i="7"/>
  <c r="L49" i="7"/>
  <c r="M49" i="7"/>
  <c r="N49" i="7"/>
  <c r="P49" i="7"/>
  <c r="D50" i="7"/>
  <c r="E50" i="7"/>
  <c r="F50" i="7"/>
  <c r="G50" i="7"/>
  <c r="H50" i="7"/>
  <c r="I50" i="7"/>
  <c r="J50" i="7"/>
  <c r="K50" i="7"/>
  <c r="L50" i="7"/>
  <c r="M50" i="7"/>
  <c r="O50" i="7"/>
  <c r="P50" i="7"/>
  <c r="D51" i="7"/>
  <c r="E51" i="7"/>
  <c r="F51" i="7"/>
  <c r="G51" i="7"/>
  <c r="H51" i="7"/>
  <c r="I51" i="7"/>
  <c r="J51" i="7"/>
  <c r="K51" i="7"/>
  <c r="L51" i="7"/>
  <c r="N51" i="7"/>
  <c r="O51" i="7"/>
  <c r="P51" i="7"/>
  <c r="D52" i="7"/>
  <c r="E52" i="7"/>
  <c r="F52" i="7"/>
  <c r="G52" i="7"/>
  <c r="H52" i="7"/>
  <c r="I52" i="7"/>
  <c r="J52" i="7"/>
  <c r="K52" i="7"/>
  <c r="M52" i="7"/>
  <c r="N52" i="7"/>
  <c r="O52" i="7"/>
  <c r="P52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D60" i="7"/>
  <c r="E60" i="7"/>
  <c r="F60" i="7"/>
  <c r="G60" i="7"/>
  <c r="H60" i="7"/>
  <c r="I60" i="7"/>
  <c r="J60" i="7"/>
  <c r="K60" i="7"/>
  <c r="L60" i="7"/>
  <c r="M60" i="7"/>
  <c r="N60" i="7"/>
  <c r="O60" i="7"/>
  <c r="D61" i="7"/>
  <c r="E61" i="7"/>
  <c r="F61" i="7"/>
  <c r="G61" i="7"/>
  <c r="H61" i="7"/>
  <c r="I61" i="7"/>
  <c r="J61" i="7"/>
  <c r="K61" i="7"/>
  <c r="L61" i="7"/>
  <c r="M61" i="7"/>
  <c r="N61" i="7"/>
  <c r="P61" i="7"/>
  <c r="D62" i="7"/>
  <c r="E62" i="7"/>
  <c r="F62" i="7"/>
  <c r="G62" i="7"/>
  <c r="H62" i="7"/>
  <c r="I62" i="7"/>
  <c r="J62" i="7"/>
  <c r="K62" i="7"/>
  <c r="L62" i="7"/>
  <c r="M62" i="7"/>
  <c r="O62" i="7"/>
  <c r="P62" i="7"/>
  <c r="D63" i="7"/>
  <c r="E63" i="7"/>
  <c r="F63" i="7"/>
  <c r="G63" i="7"/>
  <c r="H63" i="7"/>
  <c r="I63" i="7"/>
  <c r="J63" i="7"/>
  <c r="K63" i="7"/>
  <c r="L63" i="7"/>
  <c r="N63" i="7"/>
  <c r="O63" i="7"/>
  <c r="P63" i="7"/>
  <c r="D64" i="7"/>
  <c r="E64" i="7"/>
  <c r="F64" i="7"/>
  <c r="G64" i="7"/>
  <c r="H64" i="7"/>
  <c r="I64" i="7"/>
  <c r="J64" i="7"/>
  <c r="K64" i="7"/>
  <c r="M64" i="7"/>
  <c r="N64" i="7"/>
  <c r="O64" i="7"/>
  <c r="P64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D66" i="7"/>
  <c r="E66" i="7"/>
  <c r="F66" i="7"/>
  <c r="G66" i="7"/>
  <c r="H66" i="7"/>
  <c r="I66" i="7"/>
  <c r="J66" i="7"/>
  <c r="K66" i="7"/>
  <c r="L66" i="7"/>
  <c r="M66" i="7"/>
  <c r="N66" i="7"/>
  <c r="O66" i="7"/>
  <c r="P66" i="7"/>
  <c r="D67" i="7"/>
  <c r="E67" i="7"/>
  <c r="F67" i="7"/>
  <c r="G67" i="7"/>
  <c r="H67" i="7"/>
  <c r="I67" i="7"/>
  <c r="J67" i="7"/>
  <c r="K67" i="7"/>
  <c r="L67" i="7"/>
  <c r="M67" i="7"/>
  <c r="N67" i="7"/>
  <c r="O67" i="7"/>
  <c r="P67" i="7"/>
  <c r="D68" i="7"/>
  <c r="E68" i="7"/>
  <c r="F68" i="7"/>
  <c r="G68" i="7"/>
  <c r="H68" i="7"/>
  <c r="I68" i="7"/>
  <c r="J68" i="7"/>
  <c r="K68" i="7"/>
  <c r="L68" i="7"/>
  <c r="M68" i="7"/>
  <c r="N68" i="7"/>
  <c r="O68" i="7"/>
  <c r="P68" i="7"/>
  <c r="D69" i="7"/>
  <c r="E69" i="7"/>
  <c r="F69" i="7"/>
  <c r="G69" i="7"/>
  <c r="H69" i="7"/>
  <c r="I69" i="7"/>
  <c r="J69" i="7"/>
  <c r="K69" i="7"/>
  <c r="L69" i="7"/>
  <c r="M69" i="7"/>
  <c r="N69" i="7"/>
  <c r="O69" i="7"/>
  <c r="P69" i="7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D72" i="7"/>
  <c r="E72" i="7"/>
  <c r="F72" i="7"/>
  <c r="G72" i="7"/>
  <c r="H72" i="7"/>
  <c r="I72" i="7"/>
  <c r="J72" i="7"/>
  <c r="K72" i="7"/>
  <c r="L72" i="7"/>
  <c r="M72" i="7"/>
  <c r="N72" i="7"/>
  <c r="O72" i="7"/>
  <c r="D73" i="7"/>
  <c r="E73" i="7"/>
  <c r="F73" i="7"/>
  <c r="G73" i="7"/>
  <c r="H73" i="7"/>
  <c r="I73" i="7"/>
  <c r="J73" i="7"/>
  <c r="K73" i="7"/>
  <c r="L73" i="7"/>
  <c r="M73" i="7"/>
  <c r="N73" i="7"/>
  <c r="P73" i="7"/>
  <c r="D74" i="7"/>
  <c r="E74" i="7"/>
  <c r="F74" i="7"/>
  <c r="G74" i="7"/>
  <c r="H74" i="7"/>
  <c r="I74" i="7"/>
  <c r="J74" i="7"/>
  <c r="K74" i="7"/>
  <c r="L74" i="7"/>
  <c r="M74" i="7"/>
  <c r="O74" i="7"/>
  <c r="P74" i="7"/>
  <c r="D75" i="7"/>
  <c r="E75" i="7"/>
  <c r="F75" i="7"/>
  <c r="G75" i="7"/>
  <c r="H75" i="7"/>
  <c r="I75" i="7"/>
  <c r="J75" i="7"/>
  <c r="K75" i="7"/>
  <c r="L75" i="7"/>
  <c r="N75" i="7"/>
  <c r="O75" i="7"/>
  <c r="P75" i="7"/>
  <c r="D76" i="7"/>
  <c r="E76" i="7"/>
  <c r="F76" i="7"/>
  <c r="G76" i="7"/>
  <c r="H76" i="7"/>
  <c r="I76" i="7"/>
  <c r="J76" i="7"/>
  <c r="K76" i="7"/>
  <c r="M76" i="7"/>
  <c r="N76" i="7"/>
  <c r="O76" i="7"/>
  <c r="P76" i="7"/>
  <c r="D77" i="7"/>
  <c r="E77" i="7"/>
  <c r="F77" i="7"/>
  <c r="G77" i="7"/>
  <c r="H77" i="7"/>
  <c r="I77" i="7"/>
  <c r="J77" i="7"/>
  <c r="K77" i="7"/>
  <c r="L77" i="7"/>
  <c r="M77" i="7"/>
  <c r="N77" i="7"/>
  <c r="O77" i="7"/>
  <c r="P77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D79" i="7"/>
  <c r="E79" i="7"/>
  <c r="F79" i="7"/>
  <c r="G79" i="7"/>
  <c r="H79" i="7"/>
  <c r="I79" i="7"/>
  <c r="J79" i="7"/>
  <c r="K79" i="7"/>
  <c r="L79" i="7"/>
  <c r="M79" i="7"/>
  <c r="N79" i="7"/>
  <c r="O79" i="7"/>
  <c r="P79" i="7"/>
  <c r="D80" i="7"/>
  <c r="E80" i="7"/>
  <c r="F80" i="7"/>
  <c r="G80" i="7"/>
  <c r="H80" i="7"/>
  <c r="I80" i="7"/>
  <c r="J80" i="7"/>
  <c r="K80" i="7"/>
  <c r="L80" i="7"/>
  <c r="M80" i="7"/>
  <c r="N80" i="7"/>
  <c r="O80" i="7"/>
  <c r="P80" i="7"/>
  <c r="D81" i="7"/>
  <c r="E81" i="7"/>
  <c r="F81" i="7"/>
  <c r="G81" i="7"/>
  <c r="H81" i="7"/>
  <c r="I81" i="7"/>
  <c r="J81" i="7"/>
  <c r="K81" i="7"/>
  <c r="L81" i="7"/>
  <c r="M81" i="7"/>
  <c r="N81" i="7"/>
  <c r="O81" i="7"/>
  <c r="P81" i="7"/>
  <c r="D82" i="7"/>
  <c r="E82" i="7"/>
  <c r="F82" i="7"/>
  <c r="G82" i="7"/>
  <c r="H82" i="7"/>
  <c r="I82" i="7"/>
  <c r="J82" i="7"/>
  <c r="K82" i="7"/>
  <c r="L82" i="7"/>
  <c r="M82" i="7"/>
  <c r="N82" i="7"/>
  <c r="O82" i="7"/>
  <c r="P82" i="7"/>
  <c r="D83" i="7"/>
  <c r="E83" i="7"/>
  <c r="F83" i="7"/>
  <c r="G83" i="7"/>
  <c r="H83" i="7"/>
  <c r="I83" i="7"/>
  <c r="J83" i="7"/>
  <c r="K83" i="7"/>
  <c r="L83" i="7"/>
  <c r="M83" i="7"/>
  <c r="N83" i="7"/>
  <c r="O83" i="7"/>
  <c r="P83" i="7"/>
  <c r="D84" i="7"/>
  <c r="E84" i="7"/>
  <c r="F84" i="7"/>
  <c r="G84" i="7"/>
  <c r="H84" i="7"/>
  <c r="I84" i="7"/>
  <c r="J84" i="7"/>
  <c r="K84" i="7"/>
  <c r="L84" i="7"/>
  <c r="M84" i="7"/>
  <c r="N84" i="7"/>
  <c r="O84" i="7"/>
  <c r="D85" i="7"/>
  <c r="E85" i="7"/>
  <c r="F85" i="7"/>
  <c r="G85" i="7"/>
  <c r="H85" i="7"/>
  <c r="I85" i="7"/>
  <c r="J85" i="7"/>
  <c r="K85" i="7"/>
  <c r="L85" i="7"/>
  <c r="M85" i="7"/>
  <c r="N85" i="7"/>
  <c r="P85" i="7"/>
  <c r="D86" i="7"/>
  <c r="E86" i="7"/>
  <c r="F86" i="7"/>
  <c r="G86" i="7"/>
  <c r="H86" i="7"/>
  <c r="I86" i="7"/>
  <c r="J86" i="7"/>
  <c r="K86" i="7"/>
  <c r="L86" i="7"/>
  <c r="M86" i="7"/>
  <c r="O86" i="7"/>
  <c r="P86" i="7"/>
  <c r="D87" i="7"/>
  <c r="E87" i="7"/>
  <c r="F87" i="7"/>
  <c r="G87" i="7"/>
  <c r="H87" i="7"/>
  <c r="I87" i="7"/>
  <c r="J87" i="7"/>
  <c r="K87" i="7"/>
  <c r="L87" i="7"/>
  <c r="N87" i="7"/>
  <c r="O87" i="7"/>
  <c r="P87" i="7"/>
  <c r="D88" i="7"/>
  <c r="E88" i="7"/>
  <c r="F88" i="7"/>
  <c r="G88" i="7"/>
  <c r="H88" i="7"/>
  <c r="I88" i="7"/>
  <c r="J88" i="7"/>
  <c r="K88" i="7"/>
  <c r="M88" i="7"/>
  <c r="N88" i="7"/>
  <c r="O88" i="7"/>
  <c r="P88" i="7"/>
  <c r="D89" i="7"/>
  <c r="E89" i="7"/>
  <c r="F89" i="7"/>
  <c r="G89" i="7"/>
  <c r="H89" i="7"/>
  <c r="I89" i="7"/>
  <c r="J89" i="7"/>
  <c r="K89" i="7"/>
  <c r="L89" i="7"/>
  <c r="M89" i="7"/>
  <c r="N89" i="7"/>
  <c r="O89" i="7"/>
  <c r="P89" i="7"/>
  <c r="D90" i="7"/>
  <c r="E90" i="7"/>
  <c r="F90" i="7"/>
  <c r="G90" i="7"/>
  <c r="H90" i="7"/>
  <c r="I90" i="7"/>
  <c r="J90" i="7"/>
  <c r="K90" i="7"/>
  <c r="L90" i="7"/>
  <c r="M90" i="7"/>
  <c r="N90" i="7"/>
  <c r="O90" i="7"/>
  <c r="P90" i="7"/>
  <c r="D91" i="7"/>
  <c r="E91" i="7"/>
  <c r="F91" i="7"/>
  <c r="G91" i="7"/>
  <c r="H91" i="7"/>
  <c r="I91" i="7"/>
  <c r="J91" i="7"/>
  <c r="K91" i="7"/>
  <c r="L91" i="7"/>
  <c r="M91" i="7"/>
  <c r="N91" i="7"/>
  <c r="O91" i="7"/>
  <c r="P91" i="7"/>
  <c r="D92" i="7"/>
  <c r="E92" i="7"/>
  <c r="F92" i="7"/>
  <c r="G92" i="7"/>
  <c r="H92" i="7"/>
  <c r="I92" i="7"/>
  <c r="J92" i="7"/>
  <c r="K92" i="7"/>
  <c r="L92" i="7"/>
  <c r="M92" i="7"/>
  <c r="N92" i="7"/>
  <c r="O92" i="7"/>
  <c r="P92" i="7"/>
  <c r="D93" i="7"/>
  <c r="E93" i="7"/>
  <c r="F93" i="7"/>
  <c r="G93" i="7"/>
  <c r="H93" i="7"/>
  <c r="I93" i="7"/>
  <c r="J93" i="7"/>
  <c r="K93" i="7"/>
  <c r="L93" i="7"/>
  <c r="M93" i="7"/>
  <c r="N93" i="7"/>
  <c r="O93" i="7"/>
  <c r="P93" i="7"/>
  <c r="D94" i="7"/>
  <c r="E94" i="7"/>
  <c r="F94" i="7"/>
  <c r="G94" i="7"/>
  <c r="H94" i="7"/>
  <c r="I94" i="7"/>
  <c r="J94" i="7"/>
  <c r="K94" i="7"/>
  <c r="L94" i="7"/>
  <c r="M94" i="7"/>
  <c r="N94" i="7"/>
  <c r="O94" i="7"/>
  <c r="P94" i="7"/>
  <c r="D95" i="7"/>
  <c r="E95" i="7"/>
  <c r="F95" i="7"/>
  <c r="G95" i="7"/>
  <c r="H95" i="7"/>
  <c r="I95" i="7"/>
  <c r="J95" i="7"/>
  <c r="K95" i="7"/>
  <c r="L95" i="7"/>
  <c r="M95" i="7"/>
  <c r="N95" i="7"/>
  <c r="O95" i="7"/>
  <c r="P95" i="7"/>
  <c r="D96" i="7"/>
  <c r="E96" i="7"/>
  <c r="F96" i="7"/>
  <c r="G96" i="7"/>
  <c r="H96" i="7"/>
  <c r="I96" i="7"/>
  <c r="J96" i="7"/>
  <c r="K96" i="7"/>
  <c r="L96" i="7"/>
  <c r="M96" i="7"/>
  <c r="N96" i="7"/>
  <c r="O96" i="7"/>
  <c r="D97" i="7"/>
  <c r="E97" i="7"/>
  <c r="F97" i="7"/>
  <c r="G97" i="7"/>
  <c r="H97" i="7"/>
  <c r="I97" i="7"/>
  <c r="J97" i="7"/>
  <c r="K97" i="7"/>
  <c r="L97" i="7"/>
  <c r="M97" i="7"/>
  <c r="N97" i="7"/>
  <c r="P97" i="7"/>
  <c r="D98" i="7"/>
  <c r="E98" i="7"/>
  <c r="F98" i="7"/>
  <c r="G98" i="7"/>
  <c r="H98" i="7"/>
  <c r="I98" i="7"/>
  <c r="J98" i="7"/>
  <c r="K98" i="7"/>
  <c r="L98" i="7"/>
  <c r="M98" i="7"/>
  <c r="O98" i="7"/>
  <c r="P98" i="7"/>
  <c r="D99" i="7"/>
  <c r="E99" i="7"/>
  <c r="F99" i="7"/>
  <c r="G99" i="7"/>
  <c r="H99" i="7"/>
  <c r="I99" i="7"/>
  <c r="J99" i="7"/>
  <c r="K99" i="7"/>
  <c r="L99" i="7"/>
  <c r="N99" i="7"/>
  <c r="O99" i="7"/>
  <c r="P99" i="7"/>
  <c r="D100" i="7"/>
  <c r="E100" i="7"/>
  <c r="F100" i="7"/>
  <c r="G100" i="7"/>
  <c r="H100" i="7"/>
  <c r="I100" i="7"/>
  <c r="J100" i="7"/>
  <c r="K100" i="7"/>
  <c r="M100" i="7"/>
  <c r="N100" i="7"/>
  <c r="O100" i="7"/>
  <c r="P100" i="7"/>
  <c r="D101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D102" i="7"/>
  <c r="E102" i="7"/>
  <c r="F102" i="7"/>
  <c r="G102" i="7"/>
  <c r="H102" i="7"/>
  <c r="I102" i="7"/>
  <c r="J102" i="7"/>
  <c r="K102" i="7"/>
  <c r="L102" i="7"/>
  <c r="M102" i="7"/>
  <c r="N102" i="7"/>
  <c r="O102" i="7"/>
  <c r="P102" i="7"/>
  <c r="D103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D104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D105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D106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D107" i="7"/>
  <c r="E107" i="7"/>
  <c r="F107" i="7"/>
  <c r="G107" i="7"/>
  <c r="H107" i="7"/>
  <c r="I107" i="7"/>
  <c r="J107" i="7"/>
  <c r="K107" i="7"/>
  <c r="L107" i="7"/>
  <c r="M107" i="7"/>
  <c r="N107" i="7"/>
  <c r="O107" i="7"/>
  <c r="P107" i="7"/>
  <c r="D108" i="7"/>
  <c r="E108" i="7"/>
  <c r="F108" i="7"/>
  <c r="G108" i="7"/>
  <c r="H108" i="7"/>
  <c r="I108" i="7"/>
  <c r="J108" i="7"/>
  <c r="K108" i="7"/>
  <c r="L108" i="7"/>
  <c r="M108" i="7"/>
  <c r="N108" i="7"/>
  <c r="O108" i="7"/>
  <c r="D109" i="7"/>
  <c r="E109" i="7"/>
  <c r="F109" i="7"/>
  <c r="G109" i="7"/>
  <c r="H109" i="7"/>
  <c r="I109" i="7"/>
  <c r="J109" i="7"/>
  <c r="K109" i="7"/>
  <c r="L109" i="7"/>
  <c r="M109" i="7"/>
  <c r="N109" i="7"/>
  <c r="P109" i="7"/>
  <c r="D110" i="7"/>
  <c r="E110" i="7"/>
  <c r="F110" i="7"/>
  <c r="G110" i="7"/>
  <c r="H110" i="7"/>
  <c r="I110" i="7"/>
  <c r="J110" i="7"/>
  <c r="K110" i="7"/>
  <c r="L110" i="7"/>
  <c r="M110" i="7"/>
  <c r="O110" i="7"/>
  <c r="P110" i="7"/>
  <c r="D111" i="7"/>
  <c r="E111" i="7"/>
  <c r="F111" i="7"/>
  <c r="G111" i="7"/>
  <c r="H111" i="7"/>
  <c r="I111" i="7"/>
  <c r="J111" i="7"/>
  <c r="K111" i="7"/>
  <c r="L111" i="7"/>
  <c r="N111" i="7"/>
  <c r="O111" i="7"/>
  <c r="P111" i="7"/>
  <c r="D112" i="7"/>
  <c r="E112" i="7"/>
  <c r="F112" i="7"/>
  <c r="G112" i="7"/>
  <c r="H112" i="7"/>
  <c r="I112" i="7"/>
  <c r="J112" i="7"/>
  <c r="K112" i="7"/>
  <c r="M112" i="7"/>
  <c r="N112" i="7"/>
  <c r="O112" i="7"/>
  <c r="P112" i="7"/>
  <c r="D113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D114" i="7"/>
  <c r="E114" i="7"/>
  <c r="F114" i="7"/>
  <c r="G114" i="7"/>
  <c r="H114" i="7"/>
  <c r="I114" i="7"/>
  <c r="J114" i="7"/>
  <c r="K114" i="7"/>
  <c r="L114" i="7"/>
  <c r="M114" i="7"/>
  <c r="N114" i="7"/>
  <c r="O114" i="7"/>
  <c r="P114" i="7"/>
  <c r="D115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D116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D117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D118" i="7"/>
  <c r="E118" i="7"/>
  <c r="F118" i="7"/>
  <c r="G118" i="7"/>
  <c r="H118" i="7"/>
  <c r="I118" i="7"/>
  <c r="J118" i="7"/>
  <c r="K118" i="7"/>
  <c r="L118" i="7"/>
  <c r="M118" i="7"/>
  <c r="N118" i="7"/>
  <c r="O118" i="7"/>
  <c r="P118" i="7"/>
  <c r="D119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D120" i="7"/>
  <c r="E120" i="7"/>
  <c r="F120" i="7"/>
  <c r="G120" i="7"/>
  <c r="H120" i="7"/>
  <c r="I120" i="7"/>
  <c r="J120" i="7"/>
  <c r="K120" i="7"/>
  <c r="L120" i="7"/>
  <c r="M120" i="7"/>
  <c r="N120" i="7"/>
  <c r="O120" i="7"/>
  <c r="D121" i="7"/>
  <c r="E121" i="7"/>
  <c r="F121" i="7"/>
  <c r="G121" i="7"/>
  <c r="H121" i="7"/>
  <c r="I121" i="7"/>
  <c r="J121" i="7"/>
  <c r="K121" i="7"/>
  <c r="L121" i="7"/>
  <c r="M121" i="7"/>
  <c r="N121" i="7"/>
  <c r="P121" i="7"/>
  <c r="D122" i="7"/>
  <c r="E122" i="7"/>
  <c r="F122" i="7"/>
  <c r="G122" i="7"/>
  <c r="H122" i="7"/>
  <c r="I122" i="7"/>
  <c r="J122" i="7"/>
  <c r="K122" i="7"/>
  <c r="L122" i="7"/>
  <c r="M122" i="7"/>
  <c r="O122" i="7"/>
  <c r="P122" i="7"/>
  <c r="D123" i="7"/>
  <c r="E123" i="7"/>
  <c r="F123" i="7"/>
  <c r="G123" i="7"/>
  <c r="H123" i="7"/>
  <c r="I123" i="7"/>
  <c r="J123" i="7"/>
  <c r="K123" i="7"/>
  <c r="L123" i="7"/>
  <c r="N123" i="7"/>
  <c r="O123" i="7"/>
  <c r="P123" i="7"/>
  <c r="D124" i="7"/>
  <c r="E124" i="7"/>
  <c r="F124" i="7"/>
  <c r="G124" i="7"/>
  <c r="H124" i="7"/>
  <c r="I124" i="7"/>
  <c r="J124" i="7"/>
  <c r="K124" i="7"/>
  <c r="M124" i="7"/>
  <c r="N124" i="7"/>
  <c r="O124" i="7"/>
  <c r="P124" i="7"/>
  <c r="D125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D126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D127" i="7"/>
  <c r="E127" i="7"/>
  <c r="F127" i="7"/>
  <c r="G127" i="7"/>
  <c r="H127" i="7"/>
  <c r="I127" i="7"/>
  <c r="J127" i="7"/>
  <c r="K127" i="7"/>
  <c r="L127" i="7"/>
  <c r="M127" i="7"/>
  <c r="N127" i="7"/>
  <c r="O127" i="7"/>
  <c r="P127" i="7"/>
  <c r="D128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D129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D130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D131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D132" i="7"/>
  <c r="E132" i="7"/>
  <c r="F132" i="7"/>
  <c r="G132" i="7"/>
  <c r="H132" i="7"/>
  <c r="I132" i="7"/>
  <c r="J132" i="7"/>
  <c r="K132" i="7"/>
  <c r="L132" i="7"/>
  <c r="M132" i="7"/>
  <c r="N132" i="7"/>
  <c r="O132" i="7"/>
  <c r="D133" i="7"/>
  <c r="E133" i="7"/>
  <c r="F133" i="7"/>
  <c r="G133" i="7"/>
  <c r="H133" i="7"/>
  <c r="I133" i="7"/>
  <c r="J133" i="7"/>
  <c r="K133" i="7"/>
  <c r="L133" i="7"/>
  <c r="M133" i="7"/>
  <c r="N133" i="7"/>
  <c r="P133" i="7"/>
  <c r="D134" i="7"/>
  <c r="E134" i="7"/>
  <c r="F134" i="7"/>
  <c r="G134" i="7"/>
  <c r="H134" i="7"/>
  <c r="I134" i="7"/>
  <c r="J134" i="7"/>
  <c r="K134" i="7"/>
  <c r="L134" i="7"/>
  <c r="M134" i="7"/>
  <c r="O134" i="7"/>
  <c r="P134" i="7"/>
  <c r="D135" i="7"/>
  <c r="E135" i="7"/>
  <c r="F135" i="7"/>
  <c r="G135" i="7"/>
  <c r="H135" i="7"/>
  <c r="I135" i="7"/>
  <c r="J135" i="7"/>
  <c r="K135" i="7"/>
  <c r="L135" i="7"/>
  <c r="N135" i="7"/>
  <c r="O135" i="7"/>
  <c r="P135" i="7"/>
  <c r="D136" i="7"/>
  <c r="E136" i="7"/>
  <c r="F136" i="7"/>
  <c r="G136" i="7"/>
  <c r="H136" i="7"/>
  <c r="I136" i="7"/>
  <c r="J136" i="7"/>
  <c r="K136" i="7"/>
  <c r="M136" i="7"/>
  <c r="N136" i="7"/>
  <c r="O136" i="7"/>
  <c r="P136" i="7"/>
  <c r="D137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D138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D139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D140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D141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D142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D143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D144" i="7"/>
  <c r="E144" i="7"/>
  <c r="F144" i="7"/>
  <c r="G144" i="7"/>
  <c r="H144" i="7"/>
  <c r="I144" i="7"/>
  <c r="J144" i="7"/>
  <c r="K144" i="7"/>
  <c r="L144" i="7"/>
  <c r="M144" i="7"/>
  <c r="N144" i="7"/>
  <c r="O144" i="7"/>
  <c r="D145" i="7"/>
  <c r="E145" i="7"/>
  <c r="F145" i="7"/>
  <c r="G145" i="7"/>
  <c r="H145" i="7"/>
  <c r="I145" i="7"/>
  <c r="J145" i="7"/>
  <c r="K145" i="7"/>
  <c r="L145" i="7"/>
  <c r="M145" i="7"/>
  <c r="N145" i="7"/>
  <c r="P145" i="7"/>
  <c r="D146" i="7"/>
  <c r="E146" i="7"/>
  <c r="F146" i="7"/>
  <c r="G146" i="7"/>
  <c r="H146" i="7"/>
  <c r="I146" i="7"/>
  <c r="J146" i="7"/>
  <c r="K146" i="7"/>
  <c r="L146" i="7"/>
  <c r="M146" i="7"/>
  <c r="O146" i="7"/>
  <c r="P146" i="7"/>
  <c r="D147" i="7"/>
  <c r="E147" i="7"/>
  <c r="F147" i="7"/>
  <c r="G147" i="7"/>
  <c r="H147" i="7"/>
  <c r="I147" i="7"/>
  <c r="J147" i="7"/>
  <c r="K147" i="7"/>
  <c r="L147" i="7"/>
  <c r="N147" i="7"/>
  <c r="O147" i="7"/>
  <c r="P147" i="7"/>
  <c r="D148" i="7"/>
  <c r="E148" i="7"/>
  <c r="F148" i="7"/>
  <c r="G148" i="7"/>
  <c r="H148" i="7"/>
  <c r="I148" i="7"/>
  <c r="J148" i="7"/>
  <c r="K148" i="7"/>
  <c r="M148" i="7"/>
  <c r="N148" i="7"/>
  <c r="O148" i="7"/>
  <c r="P148" i="7"/>
  <c r="D149" i="7"/>
  <c r="E149" i="7"/>
  <c r="F149" i="7"/>
  <c r="G149" i="7"/>
  <c r="H149" i="7"/>
  <c r="I149" i="7"/>
  <c r="J149" i="7"/>
  <c r="K149" i="7"/>
  <c r="L149" i="7"/>
  <c r="M149" i="7"/>
  <c r="N149" i="7"/>
  <c r="O149" i="7"/>
  <c r="P149" i="7"/>
  <c r="D150" i="7"/>
  <c r="E150" i="7"/>
  <c r="F150" i="7"/>
  <c r="G150" i="7"/>
  <c r="H150" i="7"/>
  <c r="I150" i="7"/>
  <c r="J150" i="7"/>
  <c r="K150" i="7"/>
  <c r="L150" i="7"/>
  <c r="M150" i="7"/>
  <c r="N150" i="7"/>
  <c r="O150" i="7"/>
  <c r="P150" i="7"/>
  <c r="D151" i="7"/>
  <c r="E151" i="7"/>
  <c r="F151" i="7"/>
  <c r="G151" i="7"/>
  <c r="H151" i="7"/>
  <c r="I151" i="7"/>
  <c r="J151" i="7"/>
  <c r="K151" i="7"/>
  <c r="L151" i="7"/>
  <c r="M151" i="7"/>
  <c r="N151" i="7"/>
  <c r="O151" i="7"/>
  <c r="P151" i="7"/>
  <c r="D152" i="7"/>
  <c r="E152" i="7"/>
  <c r="F152" i="7"/>
  <c r="G152" i="7"/>
  <c r="H152" i="7"/>
  <c r="I152" i="7"/>
  <c r="J152" i="7"/>
  <c r="K152" i="7"/>
  <c r="L152" i="7"/>
  <c r="M152" i="7"/>
  <c r="N152" i="7"/>
  <c r="O152" i="7"/>
  <c r="P152" i="7"/>
  <c r="D153" i="7"/>
  <c r="E153" i="7"/>
  <c r="F153" i="7"/>
  <c r="G153" i="7"/>
  <c r="H153" i="7"/>
  <c r="I153" i="7"/>
  <c r="J153" i="7"/>
  <c r="K153" i="7"/>
  <c r="L153" i="7"/>
  <c r="M153" i="7"/>
  <c r="N153" i="7"/>
  <c r="O153" i="7"/>
  <c r="P153" i="7"/>
  <c r="D154" i="7"/>
  <c r="E154" i="7"/>
  <c r="F154" i="7"/>
  <c r="G154" i="7"/>
  <c r="H154" i="7"/>
  <c r="I154" i="7"/>
  <c r="J154" i="7"/>
  <c r="K154" i="7"/>
  <c r="L154" i="7"/>
  <c r="M154" i="7"/>
  <c r="N154" i="7"/>
  <c r="O154" i="7"/>
  <c r="P154" i="7"/>
  <c r="D155" i="7"/>
  <c r="E155" i="7"/>
  <c r="F155" i="7"/>
  <c r="G155" i="7"/>
  <c r="H155" i="7"/>
  <c r="I155" i="7"/>
  <c r="J155" i="7"/>
  <c r="K155" i="7"/>
  <c r="L155" i="7"/>
  <c r="M155" i="7"/>
  <c r="N155" i="7"/>
  <c r="O155" i="7"/>
  <c r="P155" i="7"/>
  <c r="D156" i="7"/>
  <c r="E156" i="7"/>
  <c r="F156" i="7"/>
  <c r="G156" i="7"/>
  <c r="H156" i="7"/>
  <c r="I156" i="7"/>
  <c r="J156" i="7"/>
  <c r="K156" i="7"/>
  <c r="L156" i="7"/>
  <c r="M156" i="7"/>
  <c r="N156" i="7"/>
  <c r="O156" i="7"/>
  <c r="D157" i="7"/>
  <c r="E157" i="7"/>
  <c r="F157" i="7"/>
  <c r="G157" i="7"/>
  <c r="H157" i="7"/>
  <c r="I157" i="7"/>
  <c r="J157" i="7"/>
  <c r="K157" i="7"/>
  <c r="L157" i="7"/>
  <c r="M157" i="7"/>
  <c r="N157" i="7"/>
  <c r="P157" i="7"/>
  <c r="D158" i="7"/>
  <c r="E158" i="7"/>
  <c r="F158" i="7"/>
  <c r="G158" i="7"/>
  <c r="H158" i="7"/>
  <c r="I158" i="7"/>
  <c r="J158" i="7"/>
  <c r="K158" i="7"/>
  <c r="L158" i="7"/>
  <c r="M158" i="7"/>
  <c r="O158" i="7"/>
  <c r="P158" i="7"/>
  <c r="D159" i="7"/>
  <c r="E159" i="7"/>
  <c r="F159" i="7"/>
  <c r="G159" i="7"/>
  <c r="H159" i="7"/>
  <c r="I159" i="7"/>
  <c r="J159" i="7"/>
  <c r="K159" i="7"/>
  <c r="L159" i="7"/>
  <c r="N159" i="7"/>
  <c r="O159" i="7"/>
  <c r="P159" i="7"/>
  <c r="D160" i="7"/>
  <c r="E160" i="7"/>
  <c r="F160" i="7"/>
  <c r="G160" i="7"/>
  <c r="H160" i="7"/>
  <c r="I160" i="7"/>
  <c r="J160" i="7"/>
  <c r="K160" i="7"/>
  <c r="M160" i="7"/>
  <c r="N160" i="7"/>
  <c r="O160" i="7"/>
  <c r="P160" i="7"/>
  <c r="D161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D162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D163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D164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D165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D166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D167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D168" i="7"/>
  <c r="E168" i="7"/>
  <c r="F168" i="7"/>
  <c r="G168" i="7"/>
  <c r="H168" i="7"/>
  <c r="I168" i="7"/>
  <c r="J168" i="7"/>
  <c r="K168" i="7"/>
  <c r="L168" i="7"/>
  <c r="M168" i="7"/>
  <c r="N168" i="7"/>
  <c r="O168" i="7"/>
  <c r="D169" i="7"/>
  <c r="E169" i="7"/>
  <c r="F169" i="7"/>
  <c r="G169" i="7"/>
  <c r="H169" i="7"/>
  <c r="I169" i="7"/>
  <c r="J169" i="7"/>
  <c r="K169" i="7"/>
  <c r="L169" i="7"/>
  <c r="M169" i="7"/>
  <c r="N169" i="7"/>
  <c r="P169" i="7"/>
  <c r="D170" i="7"/>
  <c r="E170" i="7"/>
  <c r="F170" i="7"/>
  <c r="G170" i="7"/>
  <c r="H170" i="7"/>
  <c r="I170" i="7"/>
  <c r="J170" i="7"/>
  <c r="K170" i="7"/>
  <c r="L170" i="7"/>
  <c r="M170" i="7"/>
  <c r="O170" i="7"/>
  <c r="P170" i="7"/>
  <c r="D171" i="7"/>
  <c r="E171" i="7"/>
  <c r="F171" i="7"/>
  <c r="G171" i="7"/>
  <c r="H171" i="7"/>
  <c r="I171" i="7"/>
  <c r="J171" i="7"/>
  <c r="K171" i="7"/>
  <c r="L171" i="7"/>
  <c r="N171" i="7"/>
  <c r="O171" i="7"/>
  <c r="P171" i="7"/>
  <c r="D172" i="7"/>
  <c r="E172" i="7"/>
  <c r="F172" i="7"/>
  <c r="G172" i="7"/>
  <c r="H172" i="7"/>
  <c r="I172" i="7"/>
  <c r="J172" i="7"/>
  <c r="K172" i="7"/>
  <c r="M172" i="7"/>
  <c r="N172" i="7"/>
  <c r="O172" i="7"/>
  <c r="P172" i="7"/>
  <c r="D173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D174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D175" i="7"/>
  <c r="E175" i="7"/>
  <c r="F175" i="7"/>
  <c r="G175" i="7"/>
  <c r="H175" i="7"/>
  <c r="I175" i="7"/>
  <c r="J175" i="7"/>
  <c r="K175" i="7"/>
  <c r="L175" i="7"/>
  <c r="M175" i="7"/>
  <c r="N175" i="7"/>
  <c r="O175" i="7"/>
  <c r="P175" i="7"/>
  <c r="D176" i="7"/>
  <c r="E176" i="7"/>
  <c r="F176" i="7"/>
  <c r="G176" i="7"/>
  <c r="H176" i="7"/>
  <c r="I176" i="7"/>
  <c r="J176" i="7"/>
  <c r="K176" i="7"/>
  <c r="L176" i="7"/>
  <c r="M176" i="7"/>
  <c r="N176" i="7"/>
  <c r="O176" i="7"/>
  <c r="P176" i="7"/>
  <c r="D177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D178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D179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D180" i="7"/>
  <c r="E180" i="7"/>
  <c r="F180" i="7"/>
  <c r="G180" i="7"/>
  <c r="H180" i="7"/>
  <c r="I180" i="7"/>
  <c r="J180" i="7"/>
  <c r="K180" i="7"/>
  <c r="L180" i="7"/>
  <c r="M180" i="7"/>
  <c r="N180" i="7"/>
  <c r="O180" i="7"/>
  <c r="D181" i="7"/>
  <c r="E181" i="7"/>
  <c r="F181" i="7"/>
  <c r="G181" i="7"/>
  <c r="H181" i="7"/>
  <c r="I181" i="7"/>
  <c r="J181" i="7"/>
  <c r="K181" i="7"/>
  <c r="L181" i="7"/>
  <c r="M181" i="7"/>
  <c r="N181" i="7"/>
  <c r="P181" i="7"/>
  <c r="D182" i="7"/>
  <c r="E182" i="7"/>
  <c r="F182" i="7"/>
  <c r="G182" i="7"/>
  <c r="H182" i="7"/>
  <c r="I182" i="7"/>
  <c r="J182" i="7"/>
  <c r="K182" i="7"/>
  <c r="L182" i="7"/>
  <c r="M182" i="7"/>
  <c r="O182" i="7"/>
  <c r="P182" i="7"/>
  <c r="D183" i="7"/>
  <c r="E183" i="7"/>
  <c r="F183" i="7"/>
  <c r="G183" i="7"/>
  <c r="H183" i="7"/>
  <c r="I183" i="7"/>
  <c r="J183" i="7"/>
  <c r="K183" i="7"/>
  <c r="L183" i="7"/>
  <c r="N183" i="7"/>
  <c r="O183" i="7"/>
  <c r="P183" i="7"/>
  <c r="D184" i="7"/>
  <c r="E184" i="7"/>
  <c r="F184" i="7"/>
  <c r="G184" i="7"/>
  <c r="H184" i="7"/>
  <c r="I184" i="7"/>
  <c r="J184" i="7"/>
  <c r="K184" i="7"/>
  <c r="M184" i="7"/>
  <c r="N184" i="7"/>
  <c r="O184" i="7"/>
  <c r="P184" i="7"/>
  <c r="D185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D186" i="7"/>
  <c r="E186" i="7"/>
  <c r="F186" i="7"/>
  <c r="G186" i="7"/>
  <c r="H186" i="7"/>
  <c r="I186" i="7"/>
  <c r="J186" i="7"/>
  <c r="K186" i="7"/>
  <c r="L186" i="7"/>
  <c r="M186" i="7"/>
  <c r="N186" i="7"/>
  <c r="O186" i="7"/>
  <c r="P186" i="7"/>
  <c r="D187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D188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D189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D190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D191" i="7"/>
  <c r="E191" i="7"/>
  <c r="F191" i="7"/>
  <c r="G191" i="7"/>
  <c r="H191" i="7"/>
  <c r="I191" i="7"/>
  <c r="J191" i="7"/>
  <c r="K191" i="7"/>
  <c r="L191" i="7"/>
  <c r="M191" i="7"/>
  <c r="N191" i="7"/>
  <c r="O191" i="7"/>
  <c r="P191" i="7"/>
  <c r="D192" i="7"/>
  <c r="E192" i="7"/>
  <c r="F192" i="7"/>
  <c r="G192" i="7"/>
  <c r="H192" i="7"/>
  <c r="I192" i="7"/>
  <c r="J192" i="7"/>
  <c r="K192" i="7"/>
  <c r="L192" i="7"/>
  <c r="M192" i="7"/>
  <c r="N192" i="7"/>
  <c r="O192" i="7"/>
  <c r="D193" i="7"/>
  <c r="E193" i="7"/>
  <c r="F193" i="7"/>
  <c r="G193" i="7"/>
  <c r="H193" i="7"/>
  <c r="I193" i="7"/>
  <c r="J193" i="7"/>
  <c r="K193" i="7"/>
  <c r="L193" i="7"/>
  <c r="M193" i="7"/>
  <c r="N193" i="7"/>
  <c r="P193" i="7"/>
  <c r="D194" i="7"/>
  <c r="E194" i="7"/>
  <c r="F194" i="7"/>
  <c r="G194" i="7"/>
  <c r="H194" i="7"/>
  <c r="I194" i="7"/>
  <c r="J194" i="7"/>
  <c r="K194" i="7"/>
  <c r="L194" i="7"/>
  <c r="M194" i="7"/>
  <c r="O194" i="7"/>
  <c r="P194" i="7"/>
  <c r="D195" i="7"/>
  <c r="E195" i="7"/>
  <c r="F195" i="7"/>
  <c r="G195" i="7"/>
  <c r="H195" i="7"/>
  <c r="I195" i="7"/>
  <c r="J195" i="7"/>
  <c r="K195" i="7"/>
  <c r="L195" i="7"/>
  <c r="N195" i="7"/>
  <c r="O195" i="7"/>
  <c r="P195" i="7"/>
  <c r="D196" i="7"/>
  <c r="E196" i="7"/>
  <c r="F196" i="7"/>
  <c r="G196" i="7"/>
  <c r="H196" i="7"/>
  <c r="I196" i="7"/>
  <c r="J196" i="7"/>
  <c r="K196" i="7"/>
  <c r="M196" i="7"/>
  <c r="N196" i="7"/>
  <c r="O196" i="7"/>
  <c r="P196" i="7"/>
  <c r="D197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D198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D199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D200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D201" i="7"/>
  <c r="E201" i="7"/>
  <c r="F201" i="7"/>
  <c r="G201" i="7"/>
  <c r="H201" i="7"/>
  <c r="I201" i="7"/>
  <c r="J201" i="7"/>
  <c r="K201" i="7"/>
  <c r="L201" i="7"/>
  <c r="M201" i="7"/>
  <c r="N201" i="7"/>
  <c r="O201" i="7"/>
  <c r="P201" i="7"/>
  <c r="D202" i="7"/>
  <c r="E202" i="7"/>
  <c r="F202" i="7"/>
  <c r="G202" i="7"/>
  <c r="H202" i="7"/>
  <c r="I202" i="7"/>
  <c r="J202" i="7"/>
  <c r="K202" i="7"/>
  <c r="L202" i="7"/>
  <c r="M202" i="7"/>
  <c r="N202" i="7"/>
  <c r="O202" i="7"/>
  <c r="P202" i="7"/>
  <c r="D203" i="7"/>
  <c r="E203" i="7"/>
  <c r="F203" i="7"/>
  <c r="G203" i="7"/>
  <c r="H203" i="7"/>
  <c r="I203" i="7"/>
  <c r="J203" i="7"/>
  <c r="K203" i="7"/>
  <c r="L203" i="7"/>
  <c r="M203" i="7"/>
  <c r="N203" i="7"/>
  <c r="O203" i="7"/>
  <c r="P203" i="7"/>
  <c r="D204" i="7"/>
  <c r="E204" i="7"/>
  <c r="F204" i="7"/>
  <c r="G204" i="7"/>
  <c r="H204" i="7"/>
  <c r="I204" i="7"/>
  <c r="J204" i="7"/>
  <c r="K204" i="7"/>
  <c r="L204" i="7"/>
  <c r="M204" i="7"/>
  <c r="N204" i="7"/>
  <c r="O204" i="7"/>
  <c r="D205" i="7"/>
  <c r="E205" i="7"/>
  <c r="F205" i="7"/>
  <c r="G205" i="7"/>
  <c r="H205" i="7"/>
  <c r="I205" i="7"/>
  <c r="J205" i="7"/>
  <c r="K205" i="7"/>
  <c r="L205" i="7"/>
  <c r="M205" i="7"/>
  <c r="N205" i="7"/>
  <c r="P205" i="7"/>
  <c r="D206" i="7"/>
  <c r="E206" i="7"/>
  <c r="F206" i="7"/>
  <c r="G206" i="7"/>
  <c r="H206" i="7"/>
  <c r="I206" i="7"/>
  <c r="J206" i="7"/>
  <c r="K206" i="7"/>
  <c r="L206" i="7"/>
  <c r="M206" i="7"/>
  <c r="O206" i="7"/>
  <c r="P206" i="7"/>
  <c r="D207" i="7"/>
  <c r="E207" i="7"/>
  <c r="F207" i="7"/>
  <c r="G207" i="7"/>
  <c r="H207" i="7"/>
  <c r="I207" i="7"/>
  <c r="J207" i="7"/>
  <c r="K207" i="7"/>
  <c r="L207" i="7"/>
  <c r="N207" i="7"/>
  <c r="O207" i="7"/>
  <c r="P207" i="7"/>
  <c r="D208" i="7"/>
  <c r="E208" i="7"/>
  <c r="F208" i="7"/>
  <c r="G208" i="7"/>
  <c r="H208" i="7"/>
  <c r="I208" i="7"/>
  <c r="J208" i="7"/>
  <c r="K208" i="7"/>
  <c r="M208" i="7"/>
  <c r="N208" i="7"/>
  <c r="O208" i="7"/>
  <c r="P208" i="7"/>
  <c r="D209" i="7"/>
  <c r="E209" i="7"/>
  <c r="F209" i="7"/>
  <c r="G209" i="7"/>
  <c r="H209" i="7"/>
  <c r="I209" i="7"/>
  <c r="J209" i="7"/>
  <c r="K209" i="7"/>
  <c r="L209" i="7"/>
  <c r="M209" i="7"/>
  <c r="N209" i="7"/>
  <c r="O209" i="7"/>
  <c r="P209" i="7"/>
  <c r="D210" i="7"/>
  <c r="E210" i="7"/>
  <c r="F210" i="7"/>
  <c r="G210" i="7"/>
  <c r="H210" i="7"/>
  <c r="I210" i="7"/>
  <c r="J210" i="7"/>
  <c r="K210" i="7"/>
  <c r="L210" i="7"/>
  <c r="M210" i="7"/>
  <c r="N210" i="7"/>
  <c r="O210" i="7"/>
  <c r="P210" i="7"/>
  <c r="D211" i="7"/>
  <c r="E211" i="7"/>
  <c r="F211" i="7"/>
  <c r="G211" i="7"/>
  <c r="H211" i="7"/>
  <c r="I211" i="7"/>
  <c r="J211" i="7"/>
  <c r="K211" i="7"/>
  <c r="L211" i="7"/>
  <c r="M211" i="7"/>
  <c r="N211" i="7"/>
  <c r="O211" i="7"/>
  <c r="P211" i="7"/>
  <c r="D212" i="7"/>
  <c r="E212" i="7"/>
  <c r="F212" i="7"/>
  <c r="G212" i="7"/>
  <c r="H212" i="7"/>
  <c r="I212" i="7"/>
  <c r="J212" i="7"/>
  <c r="K212" i="7"/>
  <c r="L212" i="7"/>
  <c r="M212" i="7"/>
  <c r="N212" i="7"/>
  <c r="O212" i="7"/>
  <c r="P212" i="7"/>
  <c r="D213" i="7"/>
  <c r="E213" i="7"/>
  <c r="F213" i="7"/>
  <c r="G213" i="7"/>
  <c r="H213" i="7"/>
  <c r="I213" i="7"/>
  <c r="J213" i="7"/>
  <c r="K213" i="7"/>
  <c r="L213" i="7"/>
  <c r="M213" i="7"/>
  <c r="N213" i="7"/>
  <c r="O213" i="7"/>
  <c r="P213" i="7"/>
  <c r="D214" i="7"/>
  <c r="E214" i="7"/>
  <c r="F214" i="7"/>
  <c r="G214" i="7"/>
  <c r="H214" i="7"/>
  <c r="I214" i="7"/>
  <c r="J214" i="7"/>
  <c r="K214" i="7"/>
  <c r="L214" i="7"/>
  <c r="M214" i="7"/>
  <c r="N214" i="7"/>
  <c r="O214" i="7"/>
  <c r="P214" i="7"/>
  <c r="D215" i="7"/>
  <c r="E215" i="7"/>
  <c r="F215" i="7"/>
  <c r="G215" i="7"/>
  <c r="H215" i="7"/>
  <c r="I215" i="7"/>
  <c r="J215" i="7"/>
  <c r="K215" i="7"/>
  <c r="L215" i="7"/>
  <c r="M215" i="7"/>
  <c r="N215" i="7"/>
  <c r="O215" i="7"/>
  <c r="P215" i="7"/>
  <c r="D216" i="7"/>
  <c r="E216" i="7"/>
  <c r="F216" i="7"/>
  <c r="G216" i="7"/>
  <c r="H216" i="7"/>
  <c r="I216" i="7"/>
  <c r="J216" i="7"/>
  <c r="K216" i="7"/>
  <c r="L216" i="7"/>
  <c r="M216" i="7"/>
  <c r="N216" i="7"/>
  <c r="O216" i="7"/>
  <c r="D217" i="7"/>
  <c r="E217" i="7"/>
  <c r="F217" i="7"/>
  <c r="G217" i="7"/>
  <c r="H217" i="7"/>
  <c r="I217" i="7"/>
  <c r="J217" i="7"/>
  <c r="K217" i="7"/>
  <c r="L217" i="7"/>
  <c r="M217" i="7"/>
  <c r="N217" i="7"/>
  <c r="P217" i="7"/>
  <c r="D218" i="7"/>
  <c r="E218" i="7"/>
  <c r="F218" i="7"/>
  <c r="G218" i="7"/>
  <c r="H218" i="7"/>
  <c r="I218" i="7"/>
  <c r="J218" i="7"/>
  <c r="K218" i="7"/>
  <c r="L218" i="7"/>
  <c r="M218" i="7"/>
  <c r="O218" i="7"/>
  <c r="P218" i="7"/>
  <c r="D219" i="7"/>
  <c r="E219" i="7"/>
  <c r="F219" i="7"/>
  <c r="G219" i="7"/>
  <c r="H219" i="7"/>
  <c r="I219" i="7"/>
  <c r="J219" i="7"/>
  <c r="K219" i="7"/>
  <c r="L219" i="7"/>
  <c r="N219" i="7"/>
  <c r="O219" i="7"/>
  <c r="P219" i="7"/>
  <c r="D220" i="7"/>
  <c r="E220" i="7"/>
  <c r="F220" i="7"/>
  <c r="G220" i="7"/>
  <c r="H220" i="7"/>
  <c r="I220" i="7"/>
  <c r="J220" i="7"/>
  <c r="K220" i="7"/>
  <c r="M220" i="7"/>
  <c r="N220" i="7"/>
  <c r="O220" i="7"/>
  <c r="P220" i="7"/>
  <c r="D221" i="7"/>
  <c r="E221" i="7"/>
  <c r="F221" i="7"/>
  <c r="G221" i="7"/>
  <c r="H221" i="7"/>
  <c r="I221" i="7"/>
  <c r="J221" i="7"/>
  <c r="K221" i="7"/>
  <c r="L221" i="7"/>
  <c r="M221" i="7"/>
  <c r="N221" i="7"/>
  <c r="O221" i="7"/>
  <c r="P221" i="7"/>
  <c r="D222" i="7"/>
  <c r="E222" i="7"/>
  <c r="F222" i="7"/>
  <c r="G222" i="7"/>
  <c r="H222" i="7"/>
  <c r="I222" i="7"/>
  <c r="J222" i="7"/>
  <c r="K222" i="7"/>
  <c r="L222" i="7"/>
  <c r="M222" i="7"/>
  <c r="N222" i="7"/>
  <c r="O222" i="7"/>
  <c r="P222" i="7"/>
  <c r="D223" i="7"/>
  <c r="E223" i="7"/>
  <c r="F223" i="7"/>
  <c r="G223" i="7"/>
  <c r="H223" i="7"/>
  <c r="I223" i="7"/>
  <c r="J223" i="7"/>
  <c r="K223" i="7"/>
  <c r="L223" i="7"/>
  <c r="M223" i="7"/>
  <c r="N223" i="7"/>
  <c r="O223" i="7"/>
  <c r="P223" i="7"/>
  <c r="D224" i="7"/>
  <c r="E224" i="7"/>
  <c r="F224" i="7"/>
  <c r="G224" i="7"/>
  <c r="H224" i="7"/>
  <c r="I224" i="7"/>
  <c r="J224" i="7"/>
  <c r="K224" i="7"/>
  <c r="L224" i="7"/>
  <c r="M224" i="7"/>
  <c r="N224" i="7"/>
  <c r="O224" i="7"/>
  <c r="P224" i="7"/>
  <c r="D225" i="7"/>
  <c r="E225" i="7"/>
  <c r="F225" i="7"/>
  <c r="G225" i="7"/>
  <c r="H225" i="7"/>
  <c r="I225" i="7"/>
  <c r="J225" i="7"/>
  <c r="K225" i="7"/>
  <c r="L225" i="7"/>
  <c r="M225" i="7"/>
  <c r="N225" i="7"/>
  <c r="O225" i="7"/>
  <c r="P225" i="7"/>
  <c r="D226" i="7"/>
  <c r="E226" i="7"/>
  <c r="F226" i="7"/>
  <c r="G226" i="7"/>
  <c r="H226" i="7"/>
  <c r="I226" i="7"/>
  <c r="J226" i="7"/>
  <c r="K226" i="7"/>
  <c r="L226" i="7"/>
  <c r="M226" i="7"/>
  <c r="N226" i="7"/>
  <c r="O226" i="7"/>
  <c r="P226" i="7"/>
  <c r="D227" i="7"/>
  <c r="E227" i="7"/>
  <c r="F227" i="7"/>
  <c r="G227" i="7"/>
  <c r="H227" i="7"/>
  <c r="I227" i="7"/>
  <c r="J227" i="7"/>
  <c r="K227" i="7"/>
  <c r="L227" i="7"/>
  <c r="M227" i="7"/>
  <c r="N227" i="7"/>
  <c r="O227" i="7"/>
  <c r="P227" i="7"/>
  <c r="D228" i="7"/>
  <c r="E228" i="7"/>
  <c r="F228" i="7"/>
  <c r="G228" i="7"/>
  <c r="H228" i="7"/>
  <c r="I228" i="7"/>
  <c r="J228" i="7"/>
  <c r="K228" i="7"/>
  <c r="L228" i="7"/>
  <c r="M228" i="7"/>
  <c r="N228" i="7"/>
  <c r="O228" i="7"/>
  <c r="D229" i="7"/>
  <c r="E229" i="7"/>
  <c r="F229" i="7"/>
  <c r="G229" i="7"/>
  <c r="H229" i="7"/>
  <c r="I229" i="7"/>
  <c r="J229" i="7"/>
  <c r="K229" i="7"/>
  <c r="L229" i="7"/>
  <c r="M229" i="7"/>
  <c r="N229" i="7"/>
  <c r="P229" i="7"/>
  <c r="D230" i="7"/>
  <c r="E230" i="7"/>
  <c r="F230" i="7"/>
  <c r="G230" i="7"/>
  <c r="H230" i="7"/>
  <c r="I230" i="7"/>
  <c r="J230" i="7"/>
  <c r="K230" i="7"/>
  <c r="L230" i="7"/>
  <c r="M230" i="7"/>
  <c r="O230" i="7"/>
  <c r="P230" i="7"/>
  <c r="D231" i="7"/>
  <c r="E231" i="7"/>
  <c r="F231" i="7"/>
  <c r="G231" i="7"/>
  <c r="H231" i="7"/>
  <c r="I231" i="7"/>
  <c r="J231" i="7"/>
  <c r="K231" i="7"/>
  <c r="L231" i="7"/>
  <c r="N231" i="7"/>
  <c r="O231" i="7"/>
  <c r="P231" i="7"/>
  <c r="D232" i="7"/>
  <c r="E232" i="7"/>
  <c r="F232" i="7"/>
  <c r="G232" i="7"/>
  <c r="H232" i="7"/>
  <c r="I232" i="7"/>
  <c r="J232" i="7"/>
  <c r="K232" i="7"/>
  <c r="M232" i="7"/>
  <c r="N232" i="7"/>
  <c r="O232" i="7"/>
  <c r="P232" i="7"/>
  <c r="D233" i="7"/>
  <c r="E233" i="7"/>
  <c r="F233" i="7"/>
  <c r="G233" i="7"/>
  <c r="H233" i="7"/>
  <c r="I233" i="7"/>
  <c r="J233" i="7"/>
  <c r="K233" i="7"/>
  <c r="L233" i="7"/>
  <c r="M233" i="7"/>
  <c r="N233" i="7"/>
  <c r="O233" i="7"/>
  <c r="P233" i="7"/>
  <c r="D234" i="7"/>
  <c r="E234" i="7"/>
  <c r="F234" i="7"/>
  <c r="G234" i="7"/>
  <c r="H234" i="7"/>
  <c r="I234" i="7"/>
  <c r="J234" i="7"/>
  <c r="K234" i="7"/>
  <c r="L234" i="7"/>
  <c r="M234" i="7"/>
  <c r="N234" i="7"/>
  <c r="O234" i="7"/>
  <c r="P234" i="7"/>
  <c r="D235" i="7"/>
  <c r="E235" i="7"/>
  <c r="F235" i="7"/>
  <c r="G235" i="7"/>
  <c r="H235" i="7"/>
  <c r="I235" i="7"/>
  <c r="J235" i="7"/>
  <c r="K235" i="7"/>
  <c r="L235" i="7"/>
  <c r="M235" i="7"/>
  <c r="N235" i="7"/>
  <c r="O235" i="7"/>
  <c r="P235" i="7"/>
  <c r="D236" i="7"/>
  <c r="E236" i="7"/>
  <c r="F236" i="7"/>
  <c r="G236" i="7"/>
  <c r="H236" i="7"/>
  <c r="I236" i="7"/>
  <c r="J236" i="7"/>
  <c r="K236" i="7"/>
  <c r="L236" i="7"/>
  <c r="M236" i="7"/>
  <c r="N236" i="7"/>
  <c r="O236" i="7"/>
  <c r="P236" i="7"/>
  <c r="D237" i="7"/>
  <c r="E237" i="7"/>
  <c r="F237" i="7"/>
  <c r="G237" i="7"/>
  <c r="H237" i="7"/>
  <c r="I237" i="7"/>
  <c r="J237" i="7"/>
  <c r="K237" i="7"/>
  <c r="L237" i="7"/>
  <c r="M237" i="7"/>
  <c r="N237" i="7"/>
  <c r="O237" i="7"/>
  <c r="P237" i="7"/>
  <c r="D238" i="7"/>
  <c r="E238" i="7"/>
  <c r="F238" i="7"/>
  <c r="G238" i="7"/>
  <c r="H238" i="7"/>
  <c r="I238" i="7"/>
  <c r="J238" i="7"/>
  <c r="K238" i="7"/>
  <c r="L238" i="7"/>
  <c r="M238" i="7"/>
  <c r="N238" i="7"/>
  <c r="O238" i="7"/>
  <c r="P238" i="7"/>
  <c r="D239" i="7"/>
  <c r="E239" i="7"/>
  <c r="F239" i="7"/>
  <c r="G239" i="7"/>
  <c r="H239" i="7"/>
  <c r="I239" i="7"/>
  <c r="J239" i="7"/>
  <c r="K239" i="7"/>
  <c r="L239" i="7"/>
  <c r="M239" i="7"/>
  <c r="N239" i="7"/>
  <c r="O239" i="7"/>
  <c r="P239" i="7"/>
  <c r="D240" i="7"/>
  <c r="E240" i="7"/>
  <c r="F240" i="7"/>
  <c r="G240" i="7"/>
  <c r="H240" i="7"/>
  <c r="I240" i="7"/>
  <c r="J240" i="7"/>
  <c r="K240" i="7"/>
  <c r="L240" i="7"/>
  <c r="M240" i="7"/>
  <c r="N240" i="7"/>
  <c r="O240" i="7"/>
  <c r="D241" i="7"/>
  <c r="E241" i="7"/>
  <c r="F241" i="7"/>
  <c r="G241" i="7"/>
  <c r="H241" i="7"/>
  <c r="I241" i="7"/>
  <c r="J241" i="7"/>
  <c r="K241" i="7"/>
  <c r="L241" i="7"/>
  <c r="M241" i="7"/>
  <c r="N241" i="7"/>
  <c r="P241" i="7"/>
  <c r="D242" i="7"/>
  <c r="E242" i="7"/>
  <c r="F242" i="7"/>
  <c r="G242" i="7"/>
  <c r="H242" i="7"/>
  <c r="I242" i="7"/>
  <c r="J242" i="7"/>
  <c r="K242" i="7"/>
  <c r="L242" i="7"/>
  <c r="M242" i="7"/>
  <c r="O242" i="7"/>
  <c r="P242" i="7"/>
  <c r="D243" i="7"/>
  <c r="E243" i="7"/>
  <c r="F243" i="7"/>
  <c r="G243" i="7"/>
  <c r="H243" i="7"/>
  <c r="I243" i="7"/>
  <c r="J243" i="7"/>
  <c r="K243" i="7"/>
  <c r="L243" i="7"/>
  <c r="N243" i="7"/>
  <c r="O243" i="7"/>
  <c r="P243" i="7"/>
  <c r="D244" i="7"/>
  <c r="E244" i="7"/>
  <c r="F244" i="7"/>
  <c r="G244" i="7"/>
  <c r="H244" i="7"/>
  <c r="I244" i="7"/>
  <c r="J244" i="7"/>
  <c r="K244" i="7"/>
  <c r="M244" i="7"/>
  <c r="N244" i="7"/>
  <c r="O244" i="7"/>
  <c r="P244" i="7"/>
  <c r="D245" i="7"/>
  <c r="E245" i="7"/>
  <c r="F245" i="7"/>
  <c r="G245" i="7"/>
  <c r="H245" i="7"/>
  <c r="I245" i="7"/>
  <c r="J245" i="7"/>
  <c r="K245" i="7"/>
  <c r="L245" i="7"/>
  <c r="M245" i="7"/>
  <c r="N245" i="7"/>
  <c r="O245" i="7"/>
  <c r="P245" i="7"/>
  <c r="D246" i="7"/>
  <c r="E246" i="7"/>
  <c r="F246" i="7"/>
  <c r="G246" i="7"/>
  <c r="H246" i="7"/>
  <c r="I246" i="7"/>
  <c r="J246" i="7"/>
  <c r="K246" i="7"/>
  <c r="L246" i="7"/>
  <c r="M246" i="7"/>
  <c r="N246" i="7"/>
  <c r="O246" i="7"/>
  <c r="P246" i="7"/>
  <c r="D247" i="7"/>
  <c r="E247" i="7"/>
  <c r="F247" i="7"/>
  <c r="G247" i="7"/>
  <c r="H247" i="7"/>
  <c r="I247" i="7"/>
  <c r="J247" i="7"/>
  <c r="K247" i="7"/>
  <c r="L247" i="7"/>
  <c r="M247" i="7"/>
  <c r="N247" i="7"/>
  <c r="O247" i="7"/>
  <c r="P247" i="7"/>
  <c r="D248" i="7"/>
  <c r="E248" i="7"/>
  <c r="F248" i="7"/>
  <c r="G248" i="7"/>
  <c r="H248" i="7"/>
  <c r="I248" i="7"/>
  <c r="J248" i="7"/>
  <c r="K248" i="7"/>
  <c r="L248" i="7"/>
  <c r="M248" i="7"/>
  <c r="N248" i="7"/>
  <c r="O248" i="7"/>
  <c r="P248" i="7"/>
  <c r="D249" i="7"/>
  <c r="E249" i="7"/>
  <c r="F249" i="7"/>
  <c r="G249" i="7"/>
  <c r="H249" i="7"/>
  <c r="I249" i="7"/>
  <c r="J249" i="7"/>
  <c r="K249" i="7"/>
  <c r="L249" i="7"/>
  <c r="M249" i="7"/>
  <c r="N249" i="7"/>
  <c r="O249" i="7"/>
  <c r="P249" i="7"/>
  <c r="D250" i="7"/>
  <c r="E250" i="7"/>
  <c r="F250" i="7"/>
  <c r="G250" i="7"/>
  <c r="H250" i="7"/>
  <c r="I250" i="7"/>
  <c r="J250" i="7"/>
  <c r="K250" i="7"/>
  <c r="L250" i="7"/>
  <c r="M250" i="7"/>
  <c r="N250" i="7"/>
  <c r="O250" i="7"/>
  <c r="P250" i="7"/>
  <c r="D251" i="7"/>
  <c r="E251" i="7"/>
  <c r="F251" i="7"/>
  <c r="G251" i="7"/>
  <c r="H251" i="7"/>
  <c r="I251" i="7"/>
  <c r="J251" i="7"/>
  <c r="K251" i="7"/>
  <c r="L251" i="7"/>
  <c r="M251" i="7"/>
  <c r="N251" i="7"/>
  <c r="O251" i="7"/>
  <c r="P251" i="7"/>
  <c r="D252" i="7"/>
  <c r="E252" i="7"/>
  <c r="F252" i="7"/>
  <c r="G252" i="7"/>
  <c r="H252" i="7"/>
  <c r="I252" i="7"/>
  <c r="J252" i="7"/>
  <c r="K252" i="7"/>
  <c r="L252" i="7"/>
  <c r="M252" i="7"/>
  <c r="N252" i="7"/>
  <c r="O252" i="7"/>
  <c r="D253" i="7"/>
  <c r="E253" i="7"/>
  <c r="F253" i="7"/>
  <c r="G253" i="7"/>
  <c r="H253" i="7"/>
  <c r="I253" i="7"/>
  <c r="J253" i="7"/>
  <c r="K253" i="7"/>
  <c r="L253" i="7"/>
  <c r="M253" i="7"/>
  <c r="N253" i="7"/>
  <c r="P253" i="7"/>
  <c r="D254" i="7"/>
  <c r="E254" i="7"/>
  <c r="F254" i="7"/>
  <c r="G254" i="7"/>
  <c r="H254" i="7"/>
  <c r="I254" i="7"/>
  <c r="J254" i="7"/>
  <c r="K254" i="7"/>
  <c r="L254" i="7"/>
  <c r="M254" i="7"/>
  <c r="O254" i="7"/>
  <c r="P254" i="7"/>
  <c r="D255" i="7"/>
  <c r="E255" i="7"/>
  <c r="F255" i="7"/>
  <c r="G255" i="7"/>
  <c r="H255" i="7"/>
  <c r="I255" i="7"/>
  <c r="J255" i="7"/>
  <c r="K255" i="7"/>
  <c r="L255" i="7"/>
  <c r="N255" i="7"/>
  <c r="O255" i="7"/>
  <c r="P255" i="7"/>
  <c r="D256" i="7"/>
  <c r="E256" i="7"/>
  <c r="F256" i="7"/>
  <c r="G256" i="7"/>
  <c r="H256" i="7"/>
  <c r="I256" i="7"/>
  <c r="J256" i="7"/>
  <c r="K256" i="7"/>
  <c r="M256" i="7"/>
  <c r="N256" i="7"/>
  <c r="O256" i="7"/>
  <c r="P256" i="7"/>
  <c r="D257" i="7"/>
  <c r="E257" i="7"/>
  <c r="F257" i="7"/>
  <c r="G257" i="7"/>
  <c r="H257" i="7"/>
  <c r="I257" i="7"/>
  <c r="J257" i="7"/>
  <c r="K257" i="7"/>
  <c r="L257" i="7"/>
  <c r="M257" i="7"/>
  <c r="N257" i="7"/>
  <c r="O257" i="7"/>
  <c r="P257" i="7"/>
  <c r="D258" i="7"/>
  <c r="E258" i="7"/>
  <c r="F258" i="7"/>
  <c r="G258" i="7"/>
  <c r="H258" i="7"/>
  <c r="I258" i="7"/>
  <c r="J258" i="7"/>
  <c r="K258" i="7"/>
  <c r="L258" i="7"/>
  <c r="M258" i="7"/>
  <c r="N258" i="7"/>
  <c r="O258" i="7"/>
  <c r="P258" i="7"/>
  <c r="D259" i="7"/>
  <c r="E259" i="7"/>
  <c r="F259" i="7"/>
  <c r="G259" i="7"/>
  <c r="H259" i="7"/>
  <c r="I259" i="7"/>
  <c r="J259" i="7"/>
  <c r="K259" i="7"/>
  <c r="L259" i="7"/>
  <c r="M259" i="7"/>
  <c r="N259" i="7"/>
  <c r="O259" i="7"/>
  <c r="P259" i="7"/>
  <c r="D260" i="7"/>
  <c r="E260" i="7"/>
  <c r="F260" i="7"/>
  <c r="G260" i="7"/>
  <c r="H260" i="7"/>
  <c r="I260" i="7"/>
  <c r="J260" i="7"/>
  <c r="K260" i="7"/>
  <c r="L260" i="7"/>
  <c r="M260" i="7"/>
  <c r="N260" i="7"/>
  <c r="O260" i="7"/>
  <c r="P260" i="7"/>
  <c r="D261" i="7"/>
  <c r="E261" i="7"/>
  <c r="F261" i="7"/>
  <c r="G261" i="7"/>
  <c r="H261" i="7"/>
  <c r="I261" i="7"/>
  <c r="J261" i="7"/>
  <c r="K261" i="7"/>
  <c r="L261" i="7"/>
  <c r="M261" i="7"/>
  <c r="N261" i="7"/>
  <c r="O261" i="7"/>
  <c r="P261" i="7"/>
  <c r="D262" i="7"/>
  <c r="E262" i="7"/>
  <c r="F262" i="7"/>
  <c r="G262" i="7"/>
  <c r="H262" i="7"/>
  <c r="I262" i="7"/>
  <c r="J262" i="7"/>
  <c r="K262" i="7"/>
  <c r="L262" i="7"/>
  <c r="M262" i="7"/>
  <c r="N262" i="7"/>
  <c r="O262" i="7"/>
  <c r="P262" i="7"/>
  <c r="D263" i="7"/>
  <c r="E263" i="7"/>
  <c r="F263" i="7"/>
  <c r="G263" i="7"/>
  <c r="H263" i="7"/>
  <c r="I263" i="7"/>
  <c r="J263" i="7"/>
  <c r="K263" i="7"/>
  <c r="L263" i="7"/>
  <c r="M263" i="7"/>
  <c r="N263" i="7"/>
  <c r="O263" i="7"/>
  <c r="P263" i="7"/>
  <c r="D264" i="7"/>
  <c r="E264" i="7"/>
  <c r="F264" i="7"/>
  <c r="G264" i="7"/>
  <c r="H264" i="7"/>
  <c r="I264" i="7"/>
  <c r="J264" i="7"/>
  <c r="K264" i="7"/>
  <c r="L264" i="7"/>
  <c r="M264" i="7"/>
  <c r="N264" i="7"/>
  <c r="O264" i="7"/>
  <c r="D265" i="7"/>
  <c r="E265" i="7"/>
  <c r="F265" i="7"/>
  <c r="G265" i="7"/>
  <c r="H265" i="7"/>
  <c r="I265" i="7"/>
  <c r="J265" i="7"/>
  <c r="K265" i="7"/>
  <c r="L265" i="7"/>
  <c r="M265" i="7"/>
  <c r="N265" i="7"/>
  <c r="P265" i="7"/>
  <c r="D266" i="7"/>
  <c r="E266" i="7"/>
  <c r="F266" i="7"/>
  <c r="G266" i="7"/>
  <c r="H266" i="7"/>
  <c r="I266" i="7"/>
  <c r="J266" i="7"/>
  <c r="K266" i="7"/>
  <c r="L266" i="7"/>
  <c r="M266" i="7"/>
  <c r="O266" i="7"/>
  <c r="P266" i="7"/>
  <c r="D267" i="7"/>
  <c r="E267" i="7"/>
  <c r="F267" i="7"/>
  <c r="G267" i="7"/>
  <c r="H267" i="7"/>
  <c r="I267" i="7"/>
  <c r="J267" i="7"/>
  <c r="K267" i="7"/>
  <c r="L267" i="7"/>
  <c r="N267" i="7"/>
  <c r="O267" i="7"/>
  <c r="P267" i="7"/>
  <c r="D268" i="7"/>
  <c r="E268" i="7"/>
  <c r="F268" i="7"/>
  <c r="G268" i="7"/>
  <c r="H268" i="7"/>
  <c r="I268" i="7"/>
  <c r="J268" i="7"/>
  <c r="K268" i="7"/>
  <c r="M268" i="7"/>
  <c r="N268" i="7"/>
  <c r="O268" i="7"/>
  <c r="P268" i="7"/>
  <c r="D269" i="7"/>
  <c r="E269" i="7"/>
  <c r="F269" i="7"/>
  <c r="G269" i="7"/>
  <c r="H269" i="7"/>
  <c r="I269" i="7"/>
  <c r="J269" i="7"/>
  <c r="K269" i="7"/>
  <c r="L269" i="7"/>
  <c r="M269" i="7"/>
  <c r="N269" i="7"/>
  <c r="O269" i="7"/>
  <c r="P269" i="7"/>
  <c r="D270" i="7"/>
  <c r="E270" i="7"/>
  <c r="F270" i="7"/>
  <c r="G270" i="7"/>
  <c r="H270" i="7"/>
  <c r="I270" i="7"/>
  <c r="J270" i="7"/>
  <c r="K270" i="7"/>
  <c r="L270" i="7"/>
  <c r="M270" i="7"/>
  <c r="N270" i="7"/>
  <c r="O270" i="7"/>
  <c r="P270" i="7"/>
  <c r="D271" i="7"/>
  <c r="E271" i="7"/>
  <c r="F271" i="7"/>
  <c r="G271" i="7"/>
  <c r="H271" i="7"/>
  <c r="I271" i="7"/>
  <c r="J271" i="7"/>
  <c r="K271" i="7"/>
  <c r="L271" i="7"/>
  <c r="M271" i="7"/>
  <c r="N271" i="7"/>
  <c r="O271" i="7"/>
  <c r="P271" i="7"/>
  <c r="D272" i="7"/>
  <c r="E272" i="7"/>
  <c r="F272" i="7"/>
  <c r="G272" i="7"/>
  <c r="H272" i="7"/>
  <c r="I272" i="7"/>
  <c r="J272" i="7"/>
  <c r="K272" i="7"/>
  <c r="L272" i="7"/>
  <c r="M272" i="7"/>
  <c r="N272" i="7"/>
  <c r="O272" i="7"/>
  <c r="P272" i="7"/>
  <c r="D273" i="7"/>
  <c r="E273" i="7"/>
  <c r="F273" i="7"/>
  <c r="G273" i="7"/>
  <c r="H273" i="7"/>
  <c r="I273" i="7"/>
  <c r="J273" i="7"/>
  <c r="K273" i="7"/>
  <c r="L273" i="7"/>
  <c r="M273" i="7"/>
  <c r="N273" i="7"/>
  <c r="O273" i="7"/>
  <c r="P273" i="7"/>
  <c r="D274" i="7"/>
  <c r="E274" i="7"/>
  <c r="F274" i="7"/>
  <c r="G274" i="7"/>
  <c r="H274" i="7"/>
  <c r="I274" i="7"/>
  <c r="J274" i="7"/>
  <c r="K274" i="7"/>
  <c r="L274" i="7"/>
  <c r="M274" i="7"/>
  <c r="N274" i="7"/>
  <c r="O274" i="7"/>
  <c r="P274" i="7"/>
  <c r="D275" i="7"/>
  <c r="E275" i="7"/>
  <c r="F275" i="7"/>
  <c r="G275" i="7"/>
  <c r="H275" i="7"/>
  <c r="I275" i="7"/>
  <c r="J275" i="7"/>
  <c r="K275" i="7"/>
  <c r="L275" i="7"/>
  <c r="M275" i="7"/>
  <c r="N275" i="7"/>
  <c r="O275" i="7"/>
  <c r="P275" i="7"/>
  <c r="D276" i="7"/>
  <c r="E276" i="7"/>
  <c r="F276" i="7"/>
  <c r="G276" i="7"/>
  <c r="H276" i="7"/>
  <c r="I276" i="7"/>
  <c r="J276" i="7"/>
  <c r="K276" i="7"/>
  <c r="L276" i="7"/>
  <c r="M276" i="7"/>
  <c r="N276" i="7"/>
  <c r="O276" i="7"/>
  <c r="D277" i="7"/>
  <c r="E277" i="7"/>
  <c r="F277" i="7"/>
  <c r="G277" i="7"/>
  <c r="H277" i="7"/>
  <c r="I277" i="7"/>
  <c r="J277" i="7"/>
  <c r="K277" i="7"/>
  <c r="L277" i="7"/>
  <c r="M277" i="7"/>
  <c r="N277" i="7"/>
  <c r="P277" i="7"/>
  <c r="D278" i="7"/>
  <c r="E278" i="7"/>
  <c r="F278" i="7"/>
  <c r="G278" i="7"/>
  <c r="H278" i="7"/>
  <c r="I278" i="7"/>
  <c r="J278" i="7"/>
  <c r="K278" i="7"/>
  <c r="L278" i="7"/>
  <c r="M278" i="7"/>
  <c r="O278" i="7"/>
  <c r="P278" i="7"/>
  <c r="D279" i="7"/>
  <c r="E279" i="7"/>
  <c r="F279" i="7"/>
  <c r="G279" i="7"/>
  <c r="H279" i="7"/>
  <c r="I279" i="7"/>
  <c r="J279" i="7"/>
  <c r="K279" i="7"/>
  <c r="L279" i="7"/>
  <c r="N279" i="7"/>
  <c r="O279" i="7"/>
  <c r="P279" i="7"/>
  <c r="D280" i="7"/>
  <c r="E280" i="7"/>
  <c r="F280" i="7"/>
  <c r="G280" i="7"/>
  <c r="H280" i="7"/>
  <c r="I280" i="7"/>
  <c r="J280" i="7"/>
  <c r="K280" i="7"/>
  <c r="M280" i="7"/>
  <c r="N280" i="7"/>
  <c r="O280" i="7"/>
  <c r="P280" i="7"/>
  <c r="D281" i="7"/>
  <c r="E281" i="7"/>
  <c r="F281" i="7"/>
  <c r="G281" i="7"/>
  <c r="H281" i="7"/>
  <c r="I281" i="7"/>
  <c r="J281" i="7"/>
  <c r="K281" i="7"/>
  <c r="L281" i="7"/>
  <c r="M281" i="7"/>
  <c r="N281" i="7"/>
  <c r="O281" i="7"/>
  <c r="P281" i="7"/>
  <c r="D282" i="7"/>
  <c r="E282" i="7"/>
  <c r="F282" i="7"/>
  <c r="G282" i="7"/>
  <c r="H282" i="7"/>
  <c r="I282" i="7"/>
  <c r="J282" i="7"/>
  <c r="K282" i="7"/>
  <c r="L282" i="7"/>
  <c r="M282" i="7"/>
  <c r="N282" i="7"/>
  <c r="O282" i="7"/>
  <c r="P282" i="7"/>
  <c r="D283" i="7"/>
  <c r="E283" i="7"/>
  <c r="F283" i="7"/>
  <c r="G283" i="7"/>
  <c r="H283" i="7"/>
  <c r="I283" i="7"/>
  <c r="J283" i="7"/>
  <c r="K283" i="7"/>
  <c r="L283" i="7"/>
  <c r="M283" i="7"/>
  <c r="N283" i="7"/>
  <c r="O283" i="7"/>
  <c r="P283" i="7"/>
  <c r="D284" i="7"/>
  <c r="E284" i="7"/>
  <c r="F284" i="7"/>
  <c r="G284" i="7"/>
  <c r="H284" i="7"/>
  <c r="I284" i="7"/>
  <c r="J284" i="7"/>
  <c r="K284" i="7"/>
  <c r="L284" i="7"/>
  <c r="M284" i="7"/>
  <c r="N284" i="7"/>
  <c r="O284" i="7"/>
  <c r="P284" i="7"/>
  <c r="D285" i="7"/>
  <c r="E285" i="7"/>
  <c r="F285" i="7"/>
  <c r="G285" i="7"/>
  <c r="H285" i="7"/>
  <c r="I285" i="7"/>
  <c r="J285" i="7"/>
  <c r="K285" i="7"/>
  <c r="L285" i="7"/>
  <c r="M285" i="7"/>
  <c r="N285" i="7"/>
  <c r="O285" i="7"/>
  <c r="P285" i="7"/>
  <c r="D286" i="7"/>
  <c r="E286" i="7"/>
  <c r="F286" i="7"/>
  <c r="G286" i="7"/>
  <c r="H286" i="7"/>
  <c r="I286" i="7"/>
  <c r="J286" i="7"/>
  <c r="K286" i="7"/>
  <c r="L286" i="7"/>
  <c r="M286" i="7"/>
  <c r="N286" i="7"/>
  <c r="O286" i="7"/>
  <c r="P286" i="7"/>
  <c r="D287" i="7"/>
  <c r="E287" i="7"/>
  <c r="F287" i="7"/>
  <c r="G287" i="7"/>
  <c r="H287" i="7"/>
  <c r="I287" i="7"/>
  <c r="J287" i="7"/>
  <c r="K287" i="7"/>
  <c r="L287" i="7"/>
  <c r="M287" i="7"/>
  <c r="N287" i="7"/>
  <c r="O287" i="7"/>
  <c r="P287" i="7"/>
  <c r="D288" i="7"/>
  <c r="E288" i="7"/>
  <c r="F288" i="7"/>
  <c r="G288" i="7"/>
  <c r="H288" i="7"/>
  <c r="I288" i="7"/>
  <c r="J288" i="7"/>
  <c r="K288" i="7"/>
  <c r="L288" i="7"/>
  <c r="M288" i="7"/>
  <c r="N288" i="7"/>
  <c r="O288" i="7"/>
  <c r="D289" i="7"/>
  <c r="E289" i="7"/>
  <c r="F289" i="7"/>
  <c r="G289" i="7"/>
  <c r="H289" i="7"/>
  <c r="I289" i="7"/>
  <c r="J289" i="7"/>
  <c r="K289" i="7"/>
  <c r="L289" i="7"/>
  <c r="M289" i="7"/>
  <c r="N289" i="7"/>
  <c r="P289" i="7"/>
  <c r="D290" i="7"/>
  <c r="E290" i="7"/>
  <c r="F290" i="7"/>
  <c r="G290" i="7"/>
  <c r="H290" i="7"/>
  <c r="I290" i="7"/>
  <c r="J290" i="7"/>
  <c r="K290" i="7"/>
  <c r="L290" i="7"/>
  <c r="M290" i="7"/>
  <c r="O290" i="7"/>
  <c r="P290" i="7"/>
  <c r="D291" i="7"/>
  <c r="E291" i="7"/>
  <c r="F291" i="7"/>
  <c r="G291" i="7"/>
  <c r="H291" i="7"/>
  <c r="I291" i="7"/>
  <c r="J291" i="7"/>
  <c r="K291" i="7"/>
  <c r="L291" i="7"/>
  <c r="N291" i="7"/>
  <c r="O291" i="7"/>
  <c r="P291" i="7"/>
  <c r="D292" i="7"/>
  <c r="E292" i="7"/>
  <c r="F292" i="7"/>
  <c r="G292" i="7"/>
  <c r="H292" i="7"/>
  <c r="I292" i="7"/>
  <c r="J292" i="7"/>
  <c r="K292" i="7"/>
  <c r="M292" i="7"/>
  <c r="N292" i="7"/>
  <c r="O292" i="7"/>
  <c r="P292" i="7"/>
  <c r="D293" i="7"/>
  <c r="E293" i="7"/>
  <c r="F293" i="7"/>
  <c r="G293" i="7"/>
  <c r="H293" i="7"/>
  <c r="I293" i="7"/>
  <c r="J293" i="7"/>
  <c r="K293" i="7"/>
  <c r="L293" i="7"/>
  <c r="M293" i="7"/>
  <c r="N293" i="7"/>
  <c r="O293" i="7"/>
  <c r="P293" i="7"/>
  <c r="D294" i="7"/>
  <c r="E294" i="7"/>
  <c r="F294" i="7"/>
  <c r="G294" i="7"/>
  <c r="H294" i="7"/>
  <c r="I294" i="7"/>
  <c r="J294" i="7"/>
  <c r="K294" i="7"/>
  <c r="L294" i="7"/>
  <c r="M294" i="7"/>
  <c r="N294" i="7"/>
  <c r="O294" i="7"/>
  <c r="P294" i="7"/>
  <c r="D295" i="7"/>
  <c r="E295" i="7"/>
  <c r="F295" i="7"/>
  <c r="G295" i="7"/>
  <c r="H295" i="7"/>
  <c r="I295" i="7"/>
  <c r="J295" i="7"/>
  <c r="K295" i="7"/>
  <c r="L295" i="7"/>
  <c r="M295" i="7"/>
  <c r="N295" i="7"/>
  <c r="O295" i="7"/>
  <c r="P295" i="7"/>
  <c r="D296" i="7"/>
  <c r="E296" i="7"/>
  <c r="F296" i="7"/>
  <c r="G296" i="7"/>
  <c r="H296" i="7"/>
  <c r="I296" i="7"/>
  <c r="J296" i="7"/>
  <c r="K296" i="7"/>
  <c r="L296" i="7"/>
  <c r="M296" i="7"/>
  <c r="N296" i="7"/>
  <c r="O296" i="7"/>
  <c r="P296" i="7"/>
  <c r="D297" i="7"/>
  <c r="E297" i="7"/>
  <c r="F297" i="7"/>
  <c r="G297" i="7"/>
  <c r="H297" i="7"/>
  <c r="I297" i="7"/>
  <c r="J297" i="7"/>
  <c r="K297" i="7"/>
  <c r="L297" i="7"/>
  <c r="M297" i="7"/>
  <c r="N297" i="7"/>
  <c r="O297" i="7"/>
  <c r="P297" i="7"/>
  <c r="D298" i="7"/>
  <c r="E298" i="7"/>
  <c r="F298" i="7"/>
  <c r="G298" i="7"/>
  <c r="H298" i="7"/>
  <c r="I298" i="7"/>
  <c r="J298" i="7"/>
  <c r="K298" i="7"/>
  <c r="L298" i="7"/>
  <c r="M298" i="7"/>
  <c r="N298" i="7"/>
  <c r="O298" i="7"/>
  <c r="P298" i="7"/>
  <c r="D299" i="7"/>
  <c r="E299" i="7"/>
  <c r="F299" i="7"/>
  <c r="G299" i="7"/>
  <c r="H299" i="7"/>
  <c r="I299" i="7"/>
  <c r="J299" i="7"/>
  <c r="K299" i="7"/>
  <c r="L299" i="7"/>
  <c r="M299" i="7"/>
  <c r="N299" i="7"/>
  <c r="O299" i="7"/>
  <c r="P299" i="7"/>
  <c r="D300" i="7"/>
  <c r="E300" i="7"/>
  <c r="F300" i="7"/>
  <c r="G300" i="7"/>
  <c r="H300" i="7"/>
  <c r="I300" i="7"/>
  <c r="J300" i="7"/>
  <c r="K300" i="7"/>
  <c r="L300" i="7"/>
  <c r="M300" i="7"/>
  <c r="N300" i="7"/>
  <c r="O300" i="7"/>
  <c r="D301" i="7"/>
  <c r="E301" i="7"/>
  <c r="F301" i="7"/>
  <c r="G301" i="7"/>
  <c r="H301" i="7"/>
  <c r="I301" i="7"/>
  <c r="J301" i="7"/>
  <c r="K301" i="7"/>
  <c r="L301" i="7"/>
  <c r="M301" i="7"/>
  <c r="N301" i="7"/>
  <c r="P301" i="7"/>
  <c r="D302" i="7"/>
  <c r="E302" i="7"/>
  <c r="F302" i="7"/>
  <c r="G302" i="7"/>
  <c r="H302" i="7"/>
  <c r="I302" i="7"/>
  <c r="J302" i="7"/>
  <c r="K302" i="7"/>
  <c r="L302" i="7"/>
  <c r="M302" i="7"/>
  <c r="O302" i="7"/>
  <c r="P302" i="7"/>
  <c r="D303" i="7"/>
  <c r="E303" i="7"/>
  <c r="F303" i="7"/>
  <c r="G303" i="7"/>
  <c r="H303" i="7"/>
  <c r="I303" i="7"/>
  <c r="J303" i="7"/>
  <c r="K303" i="7"/>
  <c r="L303" i="7"/>
  <c r="N303" i="7"/>
  <c r="O303" i="7"/>
  <c r="P303" i="7"/>
  <c r="D304" i="7"/>
  <c r="E304" i="7"/>
  <c r="F304" i="7"/>
  <c r="G304" i="7"/>
  <c r="H304" i="7"/>
  <c r="I304" i="7"/>
  <c r="J304" i="7"/>
  <c r="K304" i="7"/>
  <c r="M304" i="7"/>
  <c r="N304" i="7"/>
  <c r="O304" i="7"/>
  <c r="P304" i="7"/>
  <c r="D305" i="7"/>
  <c r="E305" i="7"/>
  <c r="F305" i="7"/>
  <c r="G305" i="7"/>
  <c r="H305" i="7"/>
  <c r="I305" i="7"/>
  <c r="J305" i="7"/>
  <c r="K305" i="7"/>
  <c r="L305" i="7"/>
  <c r="M305" i="7"/>
  <c r="N305" i="7"/>
  <c r="O305" i="7"/>
  <c r="P305" i="7"/>
  <c r="D306" i="7"/>
  <c r="E306" i="7"/>
  <c r="F306" i="7"/>
  <c r="G306" i="7"/>
  <c r="H306" i="7"/>
  <c r="I306" i="7"/>
  <c r="J306" i="7"/>
  <c r="K306" i="7"/>
  <c r="L306" i="7"/>
  <c r="M306" i="7"/>
  <c r="N306" i="7"/>
  <c r="O306" i="7"/>
  <c r="P306" i="7"/>
  <c r="D307" i="7"/>
  <c r="E307" i="7"/>
  <c r="F307" i="7"/>
  <c r="G307" i="7"/>
  <c r="H307" i="7"/>
  <c r="I307" i="7"/>
  <c r="J307" i="7"/>
  <c r="K307" i="7"/>
  <c r="L307" i="7"/>
  <c r="M307" i="7"/>
  <c r="N307" i="7"/>
  <c r="O307" i="7"/>
  <c r="P307" i="7"/>
  <c r="D308" i="7"/>
  <c r="E308" i="7"/>
  <c r="F308" i="7"/>
  <c r="G308" i="7"/>
  <c r="H308" i="7"/>
  <c r="I308" i="7"/>
  <c r="J308" i="7"/>
  <c r="K308" i="7"/>
  <c r="L308" i="7"/>
  <c r="M308" i="7"/>
  <c r="N308" i="7"/>
  <c r="O308" i="7"/>
  <c r="P308" i="7"/>
  <c r="D309" i="7"/>
  <c r="E309" i="7"/>
  <c r="F309" i="7"/>
  <c r="G309" i="7"/>
  <c r="H309" i="7"/>
  <c r="I309" i="7"/>
  <c r="J309" i="7"/>
  <c r="K309" i="7"/>
  <c r="L309" i="7"/>
  <c r="M309" i="7"/>
  <c r="N309" i="7"/>
  <c r="O309" i="7"/>
  <c r="P309" i="7"/>
  <c r="D310" i="7"/>
  <c r="E310" i="7"/>
  <c r="F310" i="7"/>
  <c r="G310" i="7"/>
  <c r="H310" i="7"/>
  <c r="I310" i="7"/>
  <c r="J310" i="7"/>
  <c r="K310" i="7"/>
  <c r="L310" i="7"/>
  <c r="M310" i="7"/>
  <c r="N310" i="7"/>
  <c r="O310" i="7"/>
  <c r="P310" i="7"/>
  <c r="D311" i="7"/>
  <c r="E311" i="7"/>
  <c r="F311" i="7"/>
  <c r="G311" i="7"/>
  <c r="H311" i="7"/>
  <c r="I311" i="7"/>
  <c r="J311" i="7"/>
  <c r="K311" i="7"/>
  <c r="L311" i="7"/>
  <c r="M311" i="7"/>
  <c r="N311" i="7"/>
  <c r="O311" i="7"/>
  <c r="P311" i="7"/>
  <c r="D312" i="7"/>
  <c r="E312" i="7"/>
  <c r="F312" i="7"/>
  <c r="G312" i="7"/>
  <c r="H312" i="7"/>
  <c r="I312" i="7"/>
  <c r="J312" i="7"/>
  <c r="K312" i="7"/>
  <c r="L312" i="7"/>
  <c r="M312" i="7"/>
  <c r="N312" i="7"/>
  <c r="O312" i="7"/>
  <c r="D313" i="7"/>
  <c r="E313" i="7"/>
  <c r="F313" i="7"/>
  <c r="G313" i="7"/>
  <c r="H313" i="7"/>
  <c r="I313" i="7"/>
  <c r="J313" i="7"/>
  <c r="K313" i="7"/>
  <c r="L313" i="7"/>
  <c r="M313" i="7"/>
  <c r="N313" i="7"/>
  <c r="P313" i="7"/>
  <c r="D314" i="7"/>
  <c r="E314" i="7"/>
  <c r="F314" i="7"/>
  <c r="G314" i="7"/>
  <c r="H314" i="7"/>
  <c r="I314" i="7"/>
  <c r="J314" i="7"/>
  <c r="K314" i="7"/>
  <c r="L314" i="7"/>
  <c r="M314" i="7"/>
  <c r="O314" i="7"/>
  <c r="P314" i="7"/>
  <c r="D315" i="7"/>
  <c r="E315" i="7"/>
  <c r="F315" i="7"/>
  <c r="G315" i="7"/>
  <c r="H315" i="7"/>
  <c r="I315" i="7"/>
  <c r="J315" i="7"/>
  <c r="K315" i="7"/>
  <c r="L315" i="7"/>
  <c r="N315" i="7"/>
  <c r="O315" i="7"/>
  <c r="P315" i="7"/>
  <c r="D4" i="7"/>
  <c r="E4" i="7"/>
  <c r="F4" i="7"/>
  <c r="G4" i="7"/>
  <c r="H4" i="7"/>
  <c r="I4" i="7"/>
  <c r="J4" i="7"/>
  <c r="K4" i="7"/>
  <c r="L4" i="7"/>
  <c r="M4" i="7"/>
  <c r="N4" i="7"/>
  <c r="O4" i="7"/>
  <c r="P4" i="7"/>
  <c r="D5" i="7"/>
  <c r="E5" i="7"/>
  <c r="F5" i="7"/>
  <c r="G5" i="7"/>
  <c r="H5" i="7"/>
  <c r="I5" i="7"/>
  <c r="J5" i="7"/>
  <c r="K5" i="7"/>
  <c r="L5" i="7"/>
  <c r="M5" i="7"/>
  <c r="N5" i="7"/>
  <c r="O5" i="7"/>
  <c r="P5" i="7"/>
  <c r="D6" i="7"/>
  <c r="E6" i="7"/>
  <c r="F6" i="7"/>
  <c r="G6" i="7"/>
  <c r="H6" i="7"/>
  <c r="I6" i="7"/>
  <c r="J6" i="7"/>
  <c r="K6" i="7"/>
  <c r="L6" i="7"/>
  <c r="M6" i="7"/>
  <c r="N6" i="7"/>
  <c r="O6" i="7"/>
  <c r="P6" i="7"/>
  <c r="D7" i="7"/>
  <c r="E7" i="7"/>
  <c r="F7" i="7"/>
  <c r="G7" i="7"/>
  <c r="H7" i="7"/>
  <c r="I7" i="7"/>
  <c r="J7" i="7"/>
  <c r="K7" i="7"/>
  <c r="L7" i="7"/>
  <c r="M7" i="7"/>
  <c r="N7" i="7"/>
  <c r="O7" i="7"/>
  <c r="P7" i="7"/>
  <c r="D8" i="7"/>
  <c r="E8" i="7"/>
  <c r="F8" i="7"/>
  <c r="G8" i="7"/>
  <c r="H8" i="7"/>
  <c r="I8" i="7"/>
  <c r="J8" i="7"/>
  <c r="K8" i="7"/>
  <c r="L8" i="7"/>
  <c r="M8" i="7"/>
  <c r="N8" i="7"/>
  <c r="O8" i="7"/>
  <c r="P8" i="7"/>
  <c r="D9" i="7"/>
  <c r="E9" i="7"/>
  <c r="F9" i="7"/>
  <c r="G9" i="7"/>
  <c r="H9" i="7"/>
  <c r="I9" i="7"/>
  <c r="J9" i="7"/>
  <c r="K9" i="7"/>
  <c r="L9" i="7"/>
  <c r="M9" i="7"/>
  <c r="N9" i="7"/>
  <c r="O9" i="7"/>
  <c r="P9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E3" i="2"/>
  <c r="O3" i="9" s="1"/>
  <c r="F3" i="2"/>
  <c r="N3" i="9" s="1"/>
  <c r="G3" i="2"/>
  <c r="M3" i="9" s="1"/>
  <c r="I3" i="2"/>
  <c r="K3" i="9" s="1"/>
  <c r="J3" i="2"/>
  <c r="K3" i="2"/>
  <c r="I3" i="9" s="1"/>
  <c r="L3" i="2"/>
  <c r="H3" i="9" s="1"/>
  <c r="M3" i="2"/>
  <c r="G3" i="9" s="1"/>
  <c r="N3" i="2"/>
  <c r="F3" i="9" s="1"/>
  <c r="O3" i="2"/>
  <c r="P3" i="2"/>
  <c r="D3" i="9" s="1"/>
  <c r="D3" i="2"/>
  <c r="B4" i="1"/>
  <c r="B5" i="1"/>
  <c r="B6" i="1"/>
  <c r="B8" i="1"/>
  <c r="B9" i="1"/>
  <c r="B10" i="1"/>
  <c r="B12" i="1"/>
  <c r="B13" i="1"/>
  <c r="B14" i="1"/>
  <c r="B16" i="1"/>
  <c r="B17" i="1"/>
  <c r="B18" i="1"/>
  <c r="B20" i="1"/>
  <c r="B21" i="1"/>
  <c r="B22" i="1"/>
  <c r="B24" i="1"/>
  <c r="B25" i="1"/>
  <c r="B26" i="1"/>
  <c r="B28" i="1"/>
  <c r="B29" i="1"/>
  <c r="B30" i="1"/>
  <c r="B32" i="1"/>
  <c r="B33" i="1"/>
  <c r="B34" i="1"/>
  <c r="B36" i="1"/>
  <c r="B37" i="1"/>
  <c r="B38" i="1"/>
  <c r="B42" i="1" s="1"/>
  <c r="B40" i="1"/>
  <c r="B41" i="1"/>
  <c r="B44" i="1"/>
  <c r="B45" i="1"/>
  <c r="B46" i="1"/>
  <c r="B48" i="1"/>
  <c r="B49" i="1"/>
  <c r="B50" i="1"/>
  <c r="B52" i="1"/>
  <c r="B53" i="1"/>
  <c r="B54" i="1"/>
  <c r="B56" i="1"/>
  <c r="B57" i="1"/>
  <c r="B58" i="1"/>
  <c r="B60" i="1"/>
  <c r="B61" i="1"/>
  <c r="B62" i="1"/>
  <c r="B64" i="1"/>
  <c r="B65" i="1"/>
  <c r="B66" i="1"/>
  <c r="B68" i="1"/>
  <c r="B69" i="1"/>
  <c r="B70" i="1"/>
  <c r="B72" i="1"/>
  <c r="B73" i="1"/>
  <c r="B74" i="1"/>
  <c r="B80" i="1"/>
  <c r="B81" i="1"/>
  <c r="B82" i="1"/>
  <c r="B84" i="1"/>
  <c r="B85" i="1"/>
  <c r="B86" i="1"/>
  <c r="B88" i="1"/>
  <c r="B89" i="1"/>
  <c r="B90" i="1"/>
  <c r="B92" i="1"/>
  <c r="B93" i="1"/>
  <c r="B94" i="1"/>
  <c r="B96" i="1"/>
  <c r="B97" i="1"/>
  <c r="B98" i="1"/>
  <c r="B100" i="1"/>
  <c r="B101" i="1"/>
  <c r="B102" i="1"/>
  <c r="B104" i="1"/>
  <c r="B105" i="1"/>
  <c r="B106" i="1"/>
  <c r="B108" i="1"/>
  <c r="B109" i="1"/>
  <c r="B110" i="1"/>
  <c r="B112" i="1"/>
  <c r="B113" i="1"/>
  <c r="B114" i="1"/>
  <c r="B116" i="1"/>
  <c r="B117" i="1"/>
  <c r="B118" i="1"/>
  <c r="B120" i="1"/>
  <c r="B121" i="1"/>
  <c r="B122" i="1"/>
  <c r="B124" i="1"/>
  <c r="B125" i="1"/>
  <c r="B126" i="1"/>
  <c r="B128" i="1"/>
  <c r="B129" i="1"/>
  <c r="B130" i="1"/>
  <c r="B132" i="1"/>
  <c r="B133" i="1"/>
  <c r="B134" i="1"/>
  <c r="B136" i="1"/>
  <c r="B137" i="1"/>
  <c r="B138" i="1"/>
  <c r="B140" i="1"/>
  <c r="B141" i="1"/>
  <c r="B142" i="1"/>
  <c r="B144" i="1"/>
  <c r="B145" i="1"/>
  <c r="B146" i="1"/>
  <c r="B148" i="1"/>
  <c r="B149" i="1"/>
  <c r="B150" i="1"/>
  <c r="B152" i="1"/>
  <c r="B153" i="1"/>
  <c r="B154" i="1"/>
  <c r="B156" i="1"/>
  <c r="B157" i="1"/>
  <c r="B158" i="1"/>
  <c r="B160" i="1"/>
  <c r="B161" i="1"/>
  <c r="B162" i="1"/>
  <c r="B164" i="1"/>
  <c r="B165" i="1"/>
  <c r="B166" i="1"/>
  <c r="B168" i="1"/>
  <c r="B169" i="1"/>
  <c r="B170" i="1"/>
  <c r="B172" i="1"/>
  <c r="B173" i="1"/>
  <c r="B174" i="1"/>
  <c r="B176" i="1"/>
  <c r="B177" i="1"/>
  <c r="B178" i="1"/>
  <c r="B180" i="1"/>
  <c r="B181" i="1"/>
  <c r="B182" i="1"/>
  <c r="B184" i="1"/>
  <c r="B185" i="1"/>
  <c r="B186" i="1"/>
  <c r="B188" i="1"/>
  <c r="B189" i="1"/>
  <c r="B190" i="1"/>
  <c r="B192" i="1"/>
  <c r="B193" i="1"/>
  <c r="B194" i="1"/>
  <c r="B196" i="1"/>
  <c r="B197" i="1"/>
  <c r="B198" i="1"/>
  <c r="B200" i="1"/>
  <c r="B201" i="1"/>
  <c r="B202" i="1"/>
  <c r="B204" i="1"/>
  <c r="B205" i="1"/>
  <c r="B206" i="1"/>
  <c r="B208" i="1"/>
  <c r="B209" i="1"/>
  <c r="B210" i="1"/>
  <c r="B212" i="1"/>
  <c r="B213" i="1"/>
  <c r="B214" i="1"/>
  <c r="B216" i="1"/>
  <c r="B217" i="1"/>
  <c r="B218" i="1"/>
  <c r="B220" i="1"/>
  <c r="B221" i="1"/>
  <c r="B222" i="1"/>
  <c r="B224" i="1"/>
  <c r="B225" i="1"/>
  <c r="B226" i="1"/>
  <c r="B228" i="1"/>
  <c r="B229" i="1"/>
  <c r="B230" i="1"/>
  <c r="B232" i="1"/>
  <c r="B233" i="1"/>
  <c r="B234" i="1"/>
  <c r="B236" i="1"/>
  <c r="B237" i="1"/>
  <c r="B238" i="1"/>
  <c r="B240" i="1"/>
  <c r="B241" i="1"/>
  <c r="B242" i="1"/>
  <c r="B244" i="1"/>
  <c r="B245" i="1"/>
  <c r="B246" i="1"/>
  <c r="B248" i="1"/>
  <c r="B249" i="1"/>
  <c r="B250" i="1"/>
  <c r="B252" i="1"/>
  <c r="B253" i="1"/>
  <c r="B254" i="1"/>
  <c r="B256" i="1"/>
  <c r="B257" i="1"/>
  <c r="B258" i="1"/>
  <c r="B260" i="1"/>
  <c r="B261" i="1"/>
  <c r="B262" i="1"/>
  <c r="B264" i="1"/>
  <c r="B265" i="1"/>
  <c r="B266" i="1"/>
  <c r="B268" i="1"/>
  <c r="B269" i="1"/>
  <c r="B270" i="1"/>
  <c r="B272" i="1"/>
  <c r="B273" i="1"/>
  <c r="B274" i="1"/>
  <c r="B276" i="1"/>
  <c r="B277" i="1"/>
  <c r="B278" i="1"/>
  <c r="B280" i="1"/>
  <c r="B281" i="1"/>
  <c r="B282" i="1"/>
  <c r="B284" i="1"/>
  <c r="B285" i="1"/>
  <c r="B286" i="1"/>
  <c r="B288" i="1"/>
  <c r="B289" i="1"/>
  <c r="B290" i="1"/>
  <c r="B292" i="1"/>
  <c r="B293" i="1"/>
  <c r="B294" i="1"/>
  <c r="B296" i="1"/>
  <c r="B297" i="1"/>
  <c r="B298" i="1"/>
  <c r="B300" i="1"/>
  <c r="B301" i="1"/>
  <c r="B302" i="1"/>
  <c r="B304" i="1"/>
  <c r="B305" i="1"/>
  <c r="B306" i="1"/>
  <c r="B308" i="1"/>
  <c r="B309" i="1"/>
  <c r="B310" i="1"/>
  <c r="B312" i="1"/>
  <c r="B313" i="1"/>
  <c r="B314" i="1"/>
  <c r="B316" i="1"/>
  <c r="B317" i="1"/>
  <c r="B318" i="1"/>
  <c r="B320" i="1"/>
  <c r="B321" i="1"/>
  <c r="B322" i="1"/>
  <c r="B324" i="1"/>
  <c r="B325" i="1"/>
  <c r="B326" i="1"/>
  <c r="B328" i="1"/>
  <c r="B329" i="1"/>
  <c r="B330" i="1"/>
  <c r="B332" i="1"/>
  <c r="B333" i="1"/>
  <c r="B334" i="1"/>
  <c r="B336" i="1"/>
  <c r="B337" i="1"/>
  <c r="B338" i="1"/>
  <c r="B340" i="1"/>
  <c r="B341" i="1"/>
  <c r="B342" i="1"/>
  <c r="B344" i="1"/>
  <c r="B345" i="1"/>
  <c r="B346" i="1"/>
  <c r="B348" i="1"/>
  <c r="B349" i="1"/>
  <c r="B350" i="1"/>
  <c r="B352" i="1"/>
  <c r="B353" i="1"/>
  <c r="B354" i="1"/>
  <c r="B356" i="1"/>
  <c r="B357" i="1"/>
  <c r="B358" i="1"/>
  <c r="B360" i="1"/>
  <c r="B361" i="1"/>
  <c r="B362" i="1"/>
  <c r="B364" i="1"/>
  <c r="B365" i="1"/>
  <c r="B366" i="1"/>
  <c r="B368" i="1"/>
  <c r="B369" i="1"/>
  <c r="B370" i="1"/>
  <c r="B372" i="1"/>
  <c r="B373" i="1"/>
  <c r="B374" i="1"/>
  <c r="B376" i="1"/>
  <c r="B377" i="1"/>
  <c r="B378" i="1"/>
  <c r="B380" i="1"/>
  <c r="B381" i="1"/>
  <c r="B382" i="1"/>
  <c r="B384" i="1"/>
  <c r="B385" i="1"/>
  <c r="B386" i="1"/>
  <c r="B388" i="1"/>
  <c r="B389" i="1"/>
  <c r="B390" i="1"/>
  <c r="B392" i="1"/>
  <c r="B393" i="1"/>
  <c r="B394" i="1"/>
  <c r="B396" i="1"/>
  <c r="B397" i="1"/>
  <c r="B398" i="1"/>
  <c r="B400" i="1"/>
  <c r="B401" i="1"/>
  <c r="B402" i="1"/>
  <c r="B404" i="1"/>
  <c r="B405" i="1"/>
  <c r="B406" i="1"/>
  <c r="B408" i="1"/>
  <c r="B409" i="1"/>
  <c r="B410" i="1"/>
  <c r="B412" i="1"/>
  <c r="B413" i="1"/>
  <c r="B414" i="1"/>
  <c r="B416" i="1"/>
  <c r="B417" i="1"/>
  <c r="B418" i="1"/>
  <c r="B420" i="1"/>
  <c r="B421" i="1"/>
  <c r="B422" i="1"/>
  <c r="B424" i="1"/>
  <c r="B425" i="1"/>
  <c r="B426" i="1"/>
  <c r="B428" i="1"/>
  <c r="B429" i="1"/>
  <c r="B430" i="1"/>
  <c r="B432" i="1"/>
  <c r="B433" i="1"/>
  <c r="B434" i="1"/>
  <c r="B436" i="1"/>
  <c r="B437" i="1"/>
  <c r="B438" i="1"/>
  <c r="B440" i="1"/>
  <c r="B441" i="1"/>
  <c r="B442" i="1"/>
  <c r="B444" i="1"/>
  <c r="B445" i="1"/>
  <c r="B446" i="1"/>
  <c r="B448" i="1"/>
  <c r="B449" i="1"/>
  <c r="B450" i="1"/>
  <c r="B452" i="1"/>
  <c r="B453" i="1"/>
  <c r="B454" i="1"/>
  <c r="B456" i="1"/>
  <c r="B457" i="1"/>
  <c r="B458" i="1"/>
  <c r="B460" i="1"/>
  <c r="B461" i="1"/>
  <c r="B462" i="1"/>
  <c r="B464" i="1"/>
  <c r="B465" i="1"/>
  <c r="B466" i="1"/>
  <c r="B468" i="1"/>
  <c r="B469" i="1"/>
  <c r="B470" i="1"/>
  <c r="B472" i="1"/>
  <c r="B473" i="1"/>
  <c r="B474" i="1"/>
  <c r="B476" i="1"/>
  <c r="B477" i="1"/>
  <c r="B478" i="1"/>
  <c r="B480" i="1"/>
  <c r="B481" i="1"/>
  <c r="B482" i="1"/>
  <c r="B484" i="1"/>
  <c r="B485" i="1"/>
  <c r="B486" i="1"/>
  <c r="B488" i="1"/>
  <c r="B489" i="1"/>
  <c r="B490" i="1"/>
  <c r="B492" i="1"/>
  <c r="B493" i="1"/>
  <c r="B494" i="1"/>
  <c r="B496" i="1"/>
  <c r="B497" i="1"/>
  <c r="B498" i="1"/>
  <c r="B500" i="1"/>
  <c r="B501" i="1"/>
  <c r="B502" i="1"/>
  <c r="B504" i="1"/>
  <c r="B505" i="1"/>
  <c r="B506" i="1"/>
  <c r="B508" i="1"/>
  <c r="B509" i="1"/>
  <c r="B510" i="1"/>
  <c r="B512" i="1"/>
  <c r="B513" i="1"/>
  <c r="B514" i="1"/>
  <c r="B516" i="1"/>
  <c r="B517" i="1"/>
  <c r="B518" i="1"/>
  <c r="B520" i="1"/>
  <c r="B521" i="1"/>
  <c r="B522" i="1"/>
  <c r="B524" i="1"/>
  <c r="B525" i="1"/>
  <c r="B526" i="1"/>
  <c r="B528" i="1"/>
  <c r="B529" i="1"/>
  <c r="B530" i="1"/>
  <c r="B532" i="1"/>
  <c r="B533" i="1"/>
  <c r="B534" i="1"/>
  <c r="B536" i="1"/>
  <c r="B537" i="1"/>
  <c r="B538" i="1"/>
  <c r="B540" i="1"/>
  <c r="B541" i="1"/>
  <c r="B542" i="1"/>
  <c r="B544" i="1"/>
  <c r="B545" i="1"/>
  <c r="B546" i="1"/>
  <c r="B548" i="1"/>
  <c r="B549" i="1"/>
  <c r="B550" i="1"/>
  <c r="B552" i="1"/>
  <c r="B553" i="1"/>
  <c r="B554" i="1"/>
  <c r="B556" i="1"/>
  <c r="B557" i="1"/>
  <c r="B558" i="1"/>
  <c r="B560" i="1"/>
  <c r="B561" i="1"/>
  <c r="B562" i="1"/>
  <c r="B564" i="1"/>
  <c r="B565" i="1"/>
  <c r="B566" i="1"/>
  <c r="B568" i="1"/>
  <c r="B569" i="1"/>
  <c r="B570" i="1"/>
  <c r="B572" i="1"/>
  <c r="B573" i="1"/>
  <c r="B574" i="1"/>
  <c r="B576" i="1"/>
  <c r="B577" i="1"/>
  <c r="B578" i="1"/>
  <c r="B580" i="1"/>
  <c r="B581" i="1"/>
  <c r="B582" i="1"/>
  <c r="B584" i="1"/>
  <c r="B585" i="1"/>
  <c r="B586" i="1"/>
  <c r="B588" i="1"/>
  <c r="B589" i="1"/>
  <c r="B590" i="1"/>
  <c r="B592" i="1"/>
  <c r="B593" i="1"/>
  <c r="B594" i="1"/>
  <c r="B596" i="1"/>
  <c r="B597" i="1"/>
  <c r="B598" i="1"/>
  <c r="B600" i="1"/>
  <c r="B601" i="1"/>
  <c r="B602" i="1"/>
  <c r="B604" i="1"/>
  <c r="B605" i="1"/>
  <c r="B606" i="1"/>
  <c r="B608" i="1"/>
  <c r="B609" i="1"/>
  <c r="B610" i="1"/>
  <c r="B612" i="1"/>
  <c r="B613" i="1"/>
  <c r="B614" i="1"/>
  <c r="B616" i="1"/>
  <c r="B617" i="1"/>
  <c r="B618" i="1"/>
  <c r="B620" i="1"/>
  <c r="B621" i="1"/>
  <c r="B622" i="1"/>
  <c r="B624" i="1"/>
  <c r="B625" i="1"/>
  <c r="B626" i="1"/>
  <c r="B636" i="1"/>
  <c r="B637" i="1"/>
  <c r="B638" i="1"/>
  <c r="B648" i="1"/>
  <c r="B649" i="1"/>
  <c r="B650" i="1"/>
  <c r="B652" i="1"/>
  <c r="B653" i="1"/>
  <c r="B654" i="1"/>
  <c r="B656" i="1"/>
  <c r="B657" i="1"/>
  <c r="B658" i="1"/>
  <c r="B660" i="1"/>
  <c r="B661" i="1"/>
  <c r="B662" i="1"/>
  <c r="B664" i="1"/>
  <c r="B665" i="1"/>
  <c r="B666" i="1"/>
  <c r="B668" i="1"/>
  <c r="B669" i="1"/>
  <c r="B670" i="1"/>
  <c r="B672" i="1"/>
  <c r="B673" i="1"/>
  <c r="B674" i="1"/>
  <c r="B676" i="1"/>
  <c r="B677" i="1"/>
  <c r="B678" i="1"/>
  <c r="B680" i="1"/>
  <c r="B681" i="1"/>
  <c r="B682" i="1"/>
  <c r="B684" i="1"/>
  <c r="B685" i="1"/>
  <c r="B686" i="1"/>
  <c r="B688" i="1"/>
  <c r="B689" i="1"/>
  <c r="B690" i="1"/>
  <c r="B692" i="1"/>
  <c r="B693" i="1"/>
  <c r="B694" i="1"/>
  <c r="B696" i="1"/>
  <c r="B697" i="1"/>
  <c r="B698" i="1"/>
  <c r="B700" i="1"/>
  <c r="B701" i="1"/>
  <c r="B702" i="1"/>
  <c r="B704" i="1"/>
  <c r="B705" i="1"/>
  <c r="B706" i="1"/>
  <c r="B708" i="1"/>
  <c r="B709" i="1"/>
  <c r="B710" i="1"/>
  <c r="B712" i="1"/>
  <c r="B713" i="1"/>
  <c r="B714" i="1"/>
  <c r="B716" i="1"/>
  <c r="B717" i="1"/>
  <c r="B718" i="1"/>
  <c r="B720" i="1"/>
  <c r="B721" i="1"/>
  <c r="B722" i="1"/>
  <c r="B724" i="1"/>
  <c r="B725" i="1"/>
  <c r="B726" i="1"/>
  <c r="B728" i="1"/>
  <c r="B729" i="1"/>
  <c r="B730" i="1"/>
  <c r="B732" i="1"/>
  <c r="B733" i="1"/>
  <c r="B734" i="1"/>
  <c r="B736" i="1"/>
  <c r="B737" i="1"/>
  <c r="B738" i="1"/>
  <c r="B740" i="1"/>
  <c r="B741" i="1"/>
  <c r="B742" i="1"/>
  <c r="B744" i="1"/>
  <c r="B745" i="1"/>
  <c r="B746" i="1"/>
  <c r="B748" i="1"/>
  <c r="B749" i="1"/>
  <c r="B750" i="1"/>
  <c r="B752" i="1"/>
  <c r="B753" i="1"/>
  <c r="B754" i="1"/>
  <c r="B760" i="1"/>
  <c r="B761" i="1"/>
  <c r="B762" i="1"/>
  <c r="B764" i="1"/>
  <c r="B765" i="1"/>
  <c r="B766" i="1"/>
  <c r="B768" i="1"/>
  <c r="B769" i="1"/>
  <c r="B770" i="1"/>
  <c r="B772" i="1"/>
  <c r="B773" i="1"/>
  <c r="B774" i="1"/>
  <c r="B776" i="1"/>
  <c r="B777" i="1"/>
  <c r="B778" i="1"/>
  <c r="B780" i="1"/>
  <c r="B781" i="1"/>
  <c r="B782" i="1"/>
  <c r="B784" i="1"/>
  <c r="B785" i="1"/>
  <c r="B786" i="1"/>
  <c r="B788" i="1"/>
  <c r="B789" i="1"/>
  <c r="B790" i="1"/>
  <c r="B792" i="1"/>
  <c r="B793" i="1"/>
  <c r="B794" i="1"/>
  <c r="B796" i="1"/>
  <c r="B797" i="1"/>
  <c r="B798" i="1"/>
  <c r="B832" i="1"/>
  <c r="B833" i="1"/>
  <c r="B834" i="1"/>
  <c r="B852" i="1"/>
  <c r="B853" i="1"/>
  <c r="B854" i="1"/>
  <c r="B856" i="1"/>
  <c r="B857" i="1"/>
  <c r="B858" i="1"/>
  <c r="B860" i="1"/>
  <c r="B861" i="1"/>
  <c r="B862" i="1"/>
  <c r="B868" i="1"/>
  <c r="B869" i="1"/>
  <c r="B870" i="1"/>
  <c r="B872" i="1"/>
  <c r="B873" i="1"/>
  <c r="B874" i="1"/>
  <c r="B876" i="1"/>
  <c r="B877" i="1"/>
  <c r="B878" i="1"/>
  <c r="B880" i="1"/>
  <c r="B881" i="1"/>
  <c r="B882" i="1"/>
  <c r="B884" i="1"/>
  <c r="B885" i="1"/>
  <c r="B886" i="1"/>
  <c r="B888" i="1"/>
  <c r="B889" i="1"/>
  <c r="B890" i="1"/>
  <c r="B892" i="1"/>
  <c r="B893" i="1"/>
  <c r="B894" i="1"/>
  <c r="B896" i="1"/>
  <c r="B897" i="1"/>
  <c r="B898" i="1"/>
  <c r="B900" i="1"/>
  <c r="B901" i="1"/>
  <c r="B902" i="1"/>
  <c r="B904" i="1"/>
  <c r="B905" i="1"/>
  <c r="B906" i="1"/>
  <c r="B908" i="1"/>
  <c r="B909" i="1"/>
  <c r="B910" i="1"/>
  <c r="B912" i="1"/>
  <c r="B913" i="1"/>
  <c r="B914" i="1"/>
  <c r="B932" i="1"/>
  <c r="B933" i="1"/>
  <c r="B934" i="1"/>
  <c r="B936" i="1"/>
  <c r="B937" i="1"/>
  <c r="B938" i="1"/>
  <c r="B940" i="1"/>
  <c r="B941" i="1"/>
  <c r="B942" i="1"/>
  <c r="B944" i="1"/>
  <c r="B945" i="1"/>
  <c r="B946" i="1"/>
  <c r="B952" i="1"/>
  <c r="B953" i="1"/>
  <c r="B954" i="1"/>
  <c r="B956" i="1"/>
  <c r="B957" i="1"/>
  <c r="B958" i="1"/>
  <c r="B960" i="1"/>
  <c r="B961" i="1"/>
  <c r="B962" i="1"/>
  <c r="B964" i="1"/>
  <c r="B965" i="1"/>
  <c r="B966" i="1"/>
  <c r="B968" i="1"/>
  <c r="B969" i="1"/>
  <c r="B970" i="1"/>
  <c r="B972" i="1"/>
  <c r="B973" i="1"/>
  <c r="B974" i="1"/>
  <c r="B976" i="1"/>
  <c r="B977" i="1"/>
  <c r="B978" i="1"/>
  <c r="B980" i="1"/>
  <c r="B981" i="1"/>
  <c r="B982" i="1"/>
  <c r="B984" i="1"/>
  <c r="B985" i="1"/>
  <c r="B986" i="1"/>
  <c r="B988" i="1"/>
  <c r="B989" i="1"/>
  <c r="B990" i="1"/>
  <c r="B992" i="1"/>
  <c r="B993" i="1"/>
  <c r="B994" i="1"/>
  <c r="B996" i="1"/>
  <c r="B997" i="1"/>
  <c r="B998" i="1"/>
  <c r="B1000" i="1"/>
  <c r="B1001" i="1"/>
  <c r="B1002" i="1"/>
  <c r="B1004" i="1"/>
  <c r="B1005" i="1"/>
  <c r="B1006" i="1"/>
  <c r="B1008" i="1"/>
  <c r="B1009" i="1"/>
  <c r="B1010" i="1"/>
  <c r="B1012" i="1"/>
  <c r="B1013" i="1"/>
  <c r="B1014" i="1"/>
  <c r="B1016" i="1"/>
  <c r="B1017" i="1"/>
  <c r="B1018" i="1"/>
  <c r="B1020" i="1"/>
  <c r="B1021" i="1"/>
  <c r="B1022" i="1"/>
  <c r="B1024" i="1"/>
  <c r="B1025" i="1"/>
  <c r="B1026" i="1"/>
  <c r="B1028" i="1"/>
  <c r="B1029" i="1"/>
  <c r="B1030" i="1"/>
  <c r="B1032" i="1"/>
  <c r="B1033" i="1"/>
  <c r="B1034" i="1"/>
  <c r="B1040" i="1"/>
  <c r="B1041" i="1"/>
  <c r="B1042" i="1"/>
  <c r="B1044" i="1"/>
  <c r="B1045" i="1"/>
  <c r="B1046" i="1"/>
  <c r="B1048" i="1"/>
  <c r="B1049" i="1"/>
  <c r="B1050" i="1"/>
  <c r="B1052" i="1"/>
  <c r="B1053" i="1"/>
  <c r="B1054" i="1"/>
  <c r="B1056" i="1"/>
  <c r="B1057" i="1"/>
  <c r="B1058" i="1"/>
  <c r="B1060" i="1"/>
  <c r="B1061" i="1"/>
  <c r="B1062" i="1"/>
  <c r="B1064" i="1"/>
  <c r="B1065" i="1"/>
  <c r="B1066" i="1"/>
  <c r="B1068" i="1"/>
  <c r="B1069" i="1"/>
  <c r="B1070" i="1"/>
  <c r="B1072" i="1"/>
  <c r="B1073" i="1"/>
  <c r="B1074" i="1"/>
  <c r="B1076" i="1"/>
  <c r="B1077" i="1"/>
  <c r="B1078" i="1"/>
  <c r="B1080" i="1"/>
  <c r="B1081" i="1"/>
  <c r="B1082" i="1"/>
  <c r="B1084" i="1"/>
  <c r="B1085" i="1"/>
  <c r="B1086" i="1"/>
  <c r="B1088" i="1"/>
  <c r="B1089" i="1"/>
  <c r="B1090" i="1"/>
  <c r="B1092" i="1"/>
  <c r="B1093" i="1"/>
  <c r="B1094" i="1"/>
  <c r="B1096" i="1"/>
  <c r="B1097" i="1"/>
  <c r="B1098" i="1"/>
  <c r="B1100" i="1"/>
  <c r="B1101" i="1"/>
  <c r="B1102" i="1"/>
  <c r="B1104" i="1"/>
  <c r="B1105" i="1"/>
  <c r="B1106" i="1"/>
  <c r="B1112" i="1"/>
  <c r="B1113" i="1"/>
  <c r="B1114" i="1"/>
  <c r="B1132" i="1"/>
  <c r="B1133" i="1"/>
  <c r="B1134" i="1"/>
  <c r="B1136" i="1"/>
  <c r="B1137" i="1"/>
  <c r="B1138" i="1"/>
  <c r="B1140" i="1"/>
  <c r="B1141" i="1"/>
  <c r="B1142" i="1"/>
  <c r="B1144" i="1"/>
  <c r="B1145" i="1"/>
  <c r="B1146" i="1"/>
  <c r="B1148" i="1"/>
  <c r="B1149" i="1"/>
  <c r="B1150" i="1"/>
  <c r="B1156" i="1"/>
  <c r="B1157" i="1"/>
  <c r="B1158" i="1"/>
  <c r="B1160" i="1"/>
  <c r="B1161" i="1"/>
  <c r="B1162" i="1"/>
  <c r="B1164" i="1"/>
  <c r="B1165" i="1"/>
  <c r="B1166" i="1"/>
  <c r="B1168" i="1"/>
  <c r="B1169" i="1"/>
  <c r="B1170" i="1"/>
  <c r="B1212" i="1"/>
  <c r="B1213" i="1"/>
  <c r="B1214" i="1"/>
  <c r="B1216" i="1"/>
  <c r="B1217" i="1"/>
  <c r="B1218" i="1"/>
  <c r="B1220" i="1"/>
  <c r="B1221" i="1"/>
  <c r="B1222" i="1"/>
  <c r="B1224" i="1"/>
  <c r="B1225" i="1"/>
  <c r="B1226" i="1"/>
  <c r="B1228" i="1"/>
  <c r="B1229" i="1"/>
  <c r="B1230" i="1"/>
  <c r="B1232" i="1"/>
  <c r="B1233" i="1"/>
  <c r="B1234" i="1"/>
  <c r="B1236" i="1"/>
  <c r="B1237" i="1"/>
  <c r="B1238" i="1"/>
  <c r="B1260" i="1"/>
  <c r="B1261" i="1"/>
  <c r="B1262" i="1"/>
  <c r="B1264" i="1"/>
  <c r="B1265" i="1"/>
  <c r="B1266" i="1"/>
  <c r="B1268" i="1"/>
  <c r="B1269" i="1"/>
  <c r="B1270" i="1"/>
  <c r="B1272" i="1"/>
  <c r="B1273" i="1"/>
  <c r="B1274" i="1"/>
  <c r="B1276" i="1"/>
  <c r="B1277" i="1"/>
  <c r="B1278" i="1"/>
  <c r="B1280" i="1"/>
  <c r="B1281" i="1"/>
  <c r="B1282" i="1"/>
  <c r="B1284" i="1"/>
  <c r="B1285" i="1"/>
  <c r="B1286" i="1"/>
  <c r="B1288" i="1"/>
  <c r="B1289" i="1"/>
  <c r="B1290" i="1"/>
  <c r="B1292" i="1"/>
  <c r="B1293" i="1"/>
  <c r="B1294" i="1"/>
  <c r="B1300" i="1"/>
  <c r="B1301" i="1"/>
  <c r="B1302" i="1"/>
  <c r="B1308" i="1"/>
  <c r="B1309" i="1"/>
  <c r="B1310" i="1"/>
  <c r="B1312" i="1"/>
  <c r="B1313" i="1"/>
  <c r="B1314" i="1"/>
  <c r="B1320" i="1"/>
  <c r="B1321" i="1"/>
  <c r="B1322" i="1"/>
  <c r="B1324" i="1"/>
  <c r="B1325" i="1"/>
  <c r="B1326" i="1"/>
  <c r="B1328" i="1"/>
  <c r="B1329" i="1"/>
  <c r="B1330" i="1"/>
  <c r="B1332" i="1"/>
  <c r="B1333" i="1"/>
  <c r="B1334" i="1"/>
  <c r="B1340" i="1"/>
  <c r="B1341" i="1"/>
  <c r="B1342" i="1"/>
  <c r="B1344" i="1"/>
  <c r="B1345" i="1"/>
  <c r="B1346" i="1"/>
  <c r="B1348" i="1"/>
  <c r="B1349" i="1"/>
  <c r="B1350" i="1"/>
  <c r="B1352" i="1"/>
  <c r="B1353" i="1"/>
  <c r="B1354" i="1"/>
  <c r="B1356" i="1"/>
  <c r="B1357" i="1"/>
  <c r="B1358" i="1"/>
  <c r="B1360" i="1"/>
  <c r="B1361" i="1"/>
  <c r="B1362" i="1"/>
  <c r="B1364" i="1"/>
  <c r="B1365" i="1"/>
  <c r="B1366" i="1"/>
  <c r="B1368" i="1"/>
  <c r="B1369" i="1"/>
  <c r="B1370" i="1"/>
  <c r="B1372" i="1"/>
  <c r="B1373" i="1"/>
  <c r="B1374" i="1"/>
  <c r="B1376" i="1"/>
  <c r="B1377" i="1"/>
  <c r="B1378" i="1"/>
  <c r="B1380" i="1"/>
  <c r="B1381" i="1"/>
  <c r="B1382" i="1"/>
  <c r="B1384" i="1"/>
  <c r="B1385" i="1"/>
  <c r="B1386" i="1"/>
  <c r="B1388" i="1"/>
  <c r="B1389" i="1"/>
  <c r="B1390" i="1"/>
  <c r="B1392" i="1"/>
  <c r="B1393" i="1"/>
  <c r="B1394" i="1"/>
  <c r="B1396" i="1"/>
  <c r="B1397" i="1"/>
  <c r="B1398" i="1"/>
  <c r="B1400" i="1"/>
  <c r="B1401" i="1"/>
  <c r="B1402" i="1"/>
  <c r="B1408" i="1"/>
  <c r="B1409" i="1"/>
  <c r="B1410" i="1"/>
  <c r="B1416" i="1"/>
  <c r="B1417" i="1"/>
  <c r="B1418" i="1"/>
  <c r="B1420" i="1"/>
  <c r="B1421" i="1"/>
  <c r="B1422" i="1"/>
  <c r="B1424" i="1"/>
  <c r="B1425" i="1"/>
  <c r="B1426" i="1"/>
  <c r="B1428" i="1"/>
  <c r="B1429" i="1"/>
  <c r="B1430" i="1"/>
  <c r="B3" i="1"/>
  <c r="D4" i="1"/>
  <c r="D5" i="1"/>
  <c r="D6" i="1"/>
  <c r="D8" i="1"/>
  <c r="D9" i="1"/>
  <c r="D10" i="1"/>
  <c r="D12" i="1"/>
  <c r="D13" i="1"/>
  <c r="D14" i="1"/>
  <c r="D16" i="1"/>
  <c r="D17" i="1"/>
  <c r="D18" i="1"/>
  <c r="D20" i="1"/>
  <c r="D21" i="1"/>
  <c r="D22" i="1"/>
  <c r="D24" i="1"/>
  <c r="D25" i="1"/>
  <c r="D26" i="1"/>
  <c r="D28" i="1"/>
  <c r="D29" i="1"/>
  <c r="D30" i="1"/>
  <c r="D31" i="1"/>
  <c r="D32" i="1"/>
  <c r="D33" i="1"/>
  <c r="D34" i="1"/>
  <c r="D36" i="1"/>
  <c r="D37" i="1"/>
  <c r="D38" i="1"/>
  <c r="D42" i="1" s="1"/>
  <c r="D39" i="1"/>
  <c r="D40" i="1"/>
  <c r="D41" i="1"/>
  <c r="D44" i="1"/>
  <c r="D45" i="1"/>
  <c r="D46" i="1"/>
  <c r="D48" i="1"/>
  <c r="D49" i="1"/>
  <c r="D50" i="1"/>
  <c r="D52" i="1"/>
  <c r="D53" i="1"/>
  <c r="D54" i="1"/>
  <c r="D55" i="1"/>
  <c r="D56" i="1"/>
  <c r="D57" i="1"/>
  <c r="D58" i="1"/>
  <c r="D59" i="1"/>
  <c r="D60" i="1"/>
  <c r="D61" i="1"/>
  <c r="D62" i="1"/>
  <c r="D64" i="1"/>
  <c r="D65" i="1"/>
  <c r="D66" i="1"/>
  <c r="D68" i="1"/>
  <c r="D69" i="1"/>
  <c r="D70" i="1"/>
  <c r="D72" i="1"/>
  <c r="D73" i="1"/>
  <c r="D74" i="1"/>
  <c r="D80" i="1"/>
  <c r="D81" i="1"/>
  <c r="D82" i="1"/>
  <c r="D84" i="1"/>
  <c r="D85" i="1"/>
  <c r="D86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4" i="1"/>
  <c r="D105" i="1"/>
  <c r="D106" i="1"/>
  <c r="D108" i="1"/>
  <c r="D109" i="1"/>
  <c r="D110" i="1"/>
  <c r="D111" i="1"/>
  <c r="D112" i="1"/>
  <c r="D113" i="1"/>
  <c r="D114" i="1"/>
  <c r="D116" i="1"/>
  <c r="D117" i="1"/>
  <c r="D118" i="1"/>
  <c r="D120" i="1"/>
  <c r="D121" i="1"/>
  <c r="D122" i="1"/>
  <c r="D124" i="1"/>
  <c r="D125" i="1"/>
  <c r="D126" i="1"/>
  <c r="D128" i="1"/>
  <c r="D129" i="1"/>
  <c r="D130" i="1"/>
  <c r="D131" i="1"/>
  <c r="D132" i="1"/>
  <c r="D133" i="1"/>
  <c r="D134" i="1"/>
  <c r="D135" i="1"/>
  <c r="D136" i="1"/>
  <c r="D137" i="1"/>
  <c r="D138" i="1"/>
  <c r="D140" i="1"/>
  <c r="D141" i="1"/>
  <c r="D142" i="1"/>
  <c r="D144" i="1"/>
  <c r="D145" i="1"/>
  <c r="D146" i="1"/>
  <c r="D148" i="1"/>
  <c r="D149" i="1"/>
  <c r="D150" i="1"/>
  <c r="D151" i="1"/>
  <c r="D152" i="1"/>
  <c r="D153" i="1"/>
  <c r="D154" i="1"/>
  <c r="D156" i="1"/>
  <c r="D157" i="1"/>
  <c r="D158" i="1"/>
  <c r="D160" i="1"/>
  <c r="D161" i="1"/>
  <c r="D162" i="1"/>
  <c r="D164" i="1"/>
  <c r="D165" i="1"/>
  <c r="D166" i="1"/>
  <c r="D168" i="1"/>
  <c r="D169" i="1"/>
  <c r="D170" i="1"/>
  <c r="D172" i="1"/>
  <c r="D173" i="1"/>
  <c r="D174" i="1"/>
  <c r="D176" i="1"/>
  <c r="D177" i="1"/>
  <c r="D178" i="1"/>
  <c r="D180" i="1"/>
  <c r="D181" i="1"/>
  <c r="D182" i="1"/>
  <c r="D183" i="1"/>
  <c r="D184" i="1"/>
  <c r="D185" i="1"/>
  <c r="D186" i="1"/>
  <c r="D188" i="1"/>
  <c r="D189" i="1"/>
  <c r="D190" i="1"/>
  <c r="D192" i="1"/>
  <c r="D193" i="1"/>
  <c r="D194" i="1"/>
  <c r="D196" i="1"/>
  <c r="D197" i="1"/>
  <c r="D198" i="1"/>
  <c r="D200" i="1"/>
  <c r="D201" i="1"/>
  <c r="D202" i="1"/>
  <c r="D204" i="1"/>
  <c r="D205" i="1"/>
  <c r="D206" i="1"/>
  <c r="D207" i="1"/>
  <c r="D208" i="1"/>
  <c r="D209" i="1"/>
  <c r="D210" i="1"/>
  <c r="D212" i="1"/>
  <c r="D213" i="1"/>
  <c r="D214" i="1"/>
  <c r="D216" i="1"/>
  <c r="D217" i="1"/>
  <c r="D218" i="1"/>
  <c r="D220" i="1"/>
  <c r="D221" i="1"/>
  <c r="D222" i="1"/>
  <c r="D224" i="1"/>
  <c r="D225" i="1"/>
  <c r="D226" i="1"/>
  <c r="D228" i="1"/>
  <c r="D229" i="1"/>
  <c r="D230" i="1"/>
  <c r="D232" i="1"/>
  <c r="D233" i="1"/>
  <c r="D234" i="1"/>
  <c r="D235" i="1"/>
  <c r="D236" i="1"/>
  <c r="D237" i="1"/>
  <c r="D238" i="1"/>
  <c r="D240" i="1"/>
  <c r="D241" i="1"/>
  <c r="D242" i="1"/>
  <c r="D244" i="1"/>
  <c r="D245" i="1"/>
  <c r="D246" i="1"/>
  <c r="D248" i="1"/>
  <c r="D249" i="1"/>
  <c r="D250" i="1"/>
  <c r="D252" i="1"/>
  <c r="D253" i="1"/>
  <c r="D254" i="1"/>
  <c r="D256" i="1"/>
  <c r="D257" i="1"/>
  <c r="D258" i="1"/>
  <c r="D260" i="1"/>
  <c r="D261" i="1"/>
  <c r="D262" i="1"/>
  <c r="D264" i="1"/>
  <c r="D265" i="1"/>
  <c r="D266" i="1"/>
  <c r="D268" i="1"/>
  <c r="D269" i="1"/>
  <c r="D270" i="1"/>
  <c r="D271" i="1"/>
  <c r="D272" i="1"/>
  <c r="D273" i="1"/>
  <c r="D274" i="1"/>
  <c r="D276" i="1"/>
  <c r="D277" i="1"/>
  <c r="D278" i="1"/>
  <c r="D280" i="1"/>
  <c r="D281" i="1"/>
  <c r="D282" i="1"/>
  <c r="D284" i="1"/>
  <c r="D285" i="1"/>
  <c r="D286" i="1"/>
  <c r="D287" i="1"/>
  <c r="D288" i="1"/>
  <c r="D289" i="1"/>
  <c r="D290" i="1"/>
  <c r="D292" i="1"/>
  <c r="D293" i="1"/>
  <c r="D294" i="1"/>
  <c r="D296" i="1"/>
  <c r="D297" i="1"/>
  <c r="D298" i="1"/>
  <c r="D300" i="1"/>
  <c r="D301" i="1"/>
  <c r="D302" i="1"/>
  <c r="D304" i="1"/>
  <c r="D305" i="1"/>
  <c r="D306" i="1"/>
  <c r="D308" i="1"/>
  <c r="D309" i="1"/>
  <c r="D310" i="1"/>
  <c r="D312" i="1"/>
  <c r="D313" i="1"/>
  <c r="D314" i="1"/>
  <c r="D316" i="1"/>
  <c r="D317" i="1"/>
  <c r="D318" i="1"/>
  <c r="D320" i="1"/>
  <c r="D321" i="1"/>
  <c r="D322" i="1"/>
  <c r="D323" i="1"/>
  <c r="D324" i="1"/>
  <c r="D325" i="1"/>
  <c r="D326" i="1"/>
  <c r="D328" i="1"/>
  <c r="D329" i="1"/>
  <c r="D330" i="1"/>
  <c r="D332" i="1"/>
  <c r="D333" i="1"/>
  <c r="D334" i="1"/>
  <c r="D336" i="1"/>
  <c r="D337" i="1"/>
  <c r="D338" i="1"/>
  <c r="D340" i="1"/>
  <c r="D341" i="1"/>
  <c r="D342" i="1"/>
  <c r="D344" i="1"/>
  <c r="D345" i="1"/>
  <c r="D346" i="1"/>
  <c r="D348" i="1"/>
  <c r="D349" i="1"/>
  <c r="D350" i="1"/>
  <c r="D352" i="1"/>
  <c r="D353" i="1"/>
  <c r="D354" i="1"/>
  <c r="D356" i="1"/>
  <c r="D357" i="1"/>
  <c r="D358" i="1"/>
  <c r="D360" i="1"/>
  <c r="D361" i="1"/>
  <c r="D362" i="1"/>
  <c r="D364" i="1"/>
  <c r="D365" i="1"/>
  <c r="D366" i="1"/>
  <c r="D368" i="1"/>
  <c r="D369" i="1"/>
  <c r="D370" i="1"/>
  <c r="D371" i="1"/>
  <c r="D372" i="1"/>
  <c r="D373" i="1"/>
  <c r="D374" i="1"/>
  <c r="D376" i="1"/>
  <c r="D377" i="1"/>
  <c r="D378" i="1"/>
  <c r="D380" i="1"/>
  <c r="D381" i="1"/>
  <c r="D382" i="1"/>
  <c r="D384" i="1"/>
  <c r="D385" i="1"/>
  <c r="D386" i="1"/>
  <c r="D388" i="1"/>
  <c r="D389" i="1"/>
  <c r="D390" i="1"/>
  <c r="D392" i="1"/>
  <c r="D393" i="1"/>
  <c r="D394" i="1"/>
  <c r="D396" i="1"/>
  <c r="D397" i="1"/>
  <c r="D398" i="1"/>
  <c r="D400" i="1"/>
  <c r="D401" i="1"/>
  <c r="D402" i="1"/>
  <c r="D404" i="1"/>
  <c r="D405" i="1"/>
  <c r="D406" i="1"/>
  <c r="D408" i="1"/>
  <c r="D409" i="1"/>
  <c r="D410" i="1"/>
  <c r="D412" i="1"/>
  <c r="D413" i="1"/>
  <c r="D414" i="1"/>
  <c r="D416" i="1"/>
  <c r="D417" i="1"/>
  <c r="D418" i="1"/>
  <c r="D419" i="1"/>
  <c r="D420" i="1"/>
  <c r="D421" i="1"/>
  <c r="D422" i="1"/>
  <c r="D424" i="1"/>
  <c r="D425" i="1"/>
  <c r="D426" i="1"/>
  <c r="D427" i="1"/>
  <c r="D428" i="1"/>
  <c r="D429" i="1"/>
  <c r="D430" i="1"/>
  <c r="D432" i="1"/>
  <c r="D433" i="1"/>
  <c r="D434" i="1"/>
  <c r="D436" i="1"/>
  <c r="D437" i="1"/>
  <c r="D438" i="1"/>
  <c r="D440" i="1"/>
  <c r="D441" i="1"/>
  <c r="D442" i="1"/>
  <c r="D444" i="1"/>
  <c r="D445" i="1"/>
  <c r="D446" i="1"/>
  <c r="D448" i="1"/>
  <c r="D449" i="1"/>
  <c r="D450" i="1"/>
  <c r="D452" i="1"/>
  <c r="D453" i="1"/>
  <c r="D454" i="1"/>
  <c r="D456" i="1"/>
  <c r="D457" i="1"/>
  <c r="D458" i="1"/>
  <c r="D460" i="1"/>
  <c r="D461" i="1"/>
  <c r="D462" i="1"/>
  <c r="D464" i="1"/>
  <c r="D465" i="1"/>
  <c r="D466" i="1"/>
  <c r="D467" i="1"/>
  <c r="D468" i="1"/>
  <c r="D469" i="1"/>
  <c r="D470" i="1"/>
  <c r="D472" i="1"/>
  <c r="D473" i="1"/>
  <c r="D474" i="1"/>
  <c r="D475" i="1"/>
  <c r="D476" i="1"/>
  <c r="D477" i="1"/>
  <c r="D478" i="1"/>
  <c r="D480" i="1"/>
  <c r="D481" i="1"/>
  <c r="D482" i="1"/>
  <c r="D483" i="1"/>
  <c r="D484" i="1"/>
  <c r="D485" i="1"/>
  <c r="D486" i="1"/>
  <c r="D487" i="1"/>
  <c r="D488" i="1"/>
  <c r="D489" i="1"/>
  <c r="D490" i="1"/>
  <c r="D492" i="1"/>
  <c r="D493" i="1"/>
  <c r="D494" i="1"/>
  <c r="D496" i="1"/>
  <c r="D497" i="1"/>
  <c r="D498" i="1"/>
  <c r="D500" i="1"/>
  <c r="D501" i="1"/>
  <c r="D502" i="1"/>
  <c r="D503" i="1"/>
  <c r="D504" i="1"/>
  <c r="D505" i="1"/>
  <c r="D506" i="1"/>
  <c r="D508" i="1"/>
  <c r="D509" i="1"/>
  <c r="D510" i="1"/>
  <c r="D512" i="1"/>
  <c r="D513" i="1"/>
  <c r="D514" i="1"/>
  <c r="D516" i="1"/>
  <c r="D517" i="1"/>
  <c r="D518" i="1"/>
  <c r="D520" i="1"/>
  <c r="D521" i="1"/>
  <c r="D522" i="1"/>
  <c r="D524" i="1"/>
  <c r="D525" i="1"/>
  <c r="D526" i="1"/>
  <c r="D528" i="1"/>
  <c r="D529" i="1"/>
  <c r="D530" i="1"/>
  <c r="D532" i="1"/>
  <c r="D533" i="1"/>
  <c r="D534" i="1"/>
  <c r="D536" i="1"/>
  <c r="D537" i="1"/>
  <c r="D538" i="1"/>
  <c r="D539" i="1"/>
  <c r="D540" i="1"/>
  <c r="D541" i="1"/>
  <c r="D542" i="1"/>
  <c r="D544" i="1"/>
  <c r="D545" i="1"/>
  <c r="D546" i="1"/>
  <c r="D548" i="1"/>
  <c r="D549" i="1"/>
  <c r="D550" i="1"/>
  <c r="D552" i="1"/>
  <c r="D553" i="1"/>
  <c r="D554" i="1"/>
  <c r="D556" i="1"/>
  <c r="D557" i="1"/>
  <c r="D558" i="1"/>
  <c r="D560" i="1"/>
  <c r="D561" i="1"/>
  <c r="D562" i="1"/>
  <c r="D564" i="1"/>
  <c r="D565" i="1"/>
  <c r="D566" i="1"/>
  <c r="D568" i="1"/>
  <c r="D569" i="1"/>
  <c r="D570" i="1"/>
  <c r="D572" i="1"/>
  <c r="D573" i="1"/>
  <c r="D574" i="1"/>
  <c r="D576" i="1"/>
  <c r="D577" i="1"/>
  <c r="D578" i="1"/>
  <c r="D580" i="1"/>
  <c r="D581" i="1"/>
  <c r="D582" i="1"/>
  <c r="D584" i="1"/>
  <c r="D585" i="1"/>
  <c r="D586" i="1"/>
  <c r="D588" i="1"/>
  <c r="D589" i="1"/>
  <c r="D590" i="1"/>
  <c r="D592" i="1"/>
  <c r="D593" i="1"/>
  <c r="D594" i="1"/>
  <c r="D595" i="1"/>
  <c r="D596" i="1"/>
  <c r="D597" i="1"/>
  <c r="D598" i="1"/>
  <c r="D600" i="1"/>
  <c r="D601" i="1"/>
  <c r="D602" i="1"/>
  <c r="D604" i="1"/>
  <c r="D605" i="1"/>
  <c r="D606" i="1"/>
  <c r="D608" i="1"/>
  <c r="D609" i="1"/>
  <c r="D610" i="1"/>
  <c r="D612" i="1"/>
  <c r="D613" i="1"/>
  <c r="D614" i="1"/>
  <c r="D615" i="1"/>
  <c r="D616" i="1"/>
  <c r="D617" i="1"/>
  <c r="D618" i="1"/>
  <c r="D620" i="1"/>
  <c r="D621" i="1"/>
  <c r="D622" i="1"/>
  <c r="D624" i="1"/>
  <c r="D625" i="1"/>
  <c r="D626" i="1"/>
  <c r="D635" i="1"/>
  <c r="D636" i="1"/>
  <c r="D637" i="1"/>
  <c r="D638" i="1"/>
  <c r="D648" i="1"/>
  <c r="D649" i="1"/>
  <c r="D650" i="1"/>
  <c r="D652" i="1"/>
  <c r="D653" i="1"/>
  <c r="D654" i="1"/>
  <c r="D655" i="1"/>
  <c r="D656" i="1"/>
  <c r="D657" i="1"/>
  <c r="D658" i="1"/>
  <c r="D660" i="1"/>
  <c r="D661" i="1"/>
  <c r="D662" i="1"/>
  <c r="D663" i="1"/>
  <c r="D664" i="1"/>
  <c r="D665" i="1"/>
  <c r="D666" i="1"/>
  <c r="D668" i="1"/>
  <c r="D669" i="1"/>
  <c r="D670" i="1"/>
  <c r="D672" i="1"/>
  <c r="D673" i="1"/>
  <c r="D674" i="1"/>
  <c r="D676" i="1"/>
  <c r="D677" i="1"/>
  <c r="D678" i="1"/>
  <c r="D680" i="1"/>
  <c r="D681" i="1"/>
  <c r="D682" i="1"/>
  <c r="D684" i="1"/>
  <c r="D685" i="1"/>
  <c r="D686" i="1"/>
  <c r="D688" i="1"/>
  <c r="D689" i="1"/>
  <c r="D690" i="1"/>
  <c r="D692" i="1"/>
  <c r="D693" i="1"/>
  <c r="D694" i="1"/>
  <c r="D696" i="1"/>
  <c r="D697" i="1"/>
  <c r="D698" i="1"/>
  <c r="D699" i="1"/>
  <c r="D700" i="1"/>
  <c r="D701" i="1"/>
  <c r="D702" i="1"/>
  <c r="D704" i="1"/>
  <c r="D705" i="1"/>
  <c r="D706" i="1"/>
  <c r="D708" i="1"/>
  <c r="D709" i="1"/>
  <c r="D710" i="1"/>
  <c r="D711" i="1"/>
  <c r="D712" i="1"/>
  <c r="D713" i="1"/>
  <c r="D714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6" i="1"/>
  <c r="D737" i="1"/>
  <c r="D738" i="1"/>
  <c r="D740" i="1"/>
  <c r="D741" i="1"/>
  <c r="D742" i="1"/>
  <c r="D744" i="1"/>
  <c r="D745" i="1"/>
  <c r="D746" i="1"/>
  <c r="D748" i="1"/>
  <c r="D749" i="1"/>
  <c r="D750" i="1"/>
  <c r="D752" i="1"/>
  <c r="D753" i="1"/>
  <c r="D754" i="1"/>
  <c r="D760" i="1"/>
  <c r="D761" i="1"/>
  <c r="D762" i="1"/>
  <c r="D763" i="1"/>
  <c r="D764" i="1"/>
  <c r="D765" i="1"/>
  <c r="D766" i="1"/>
  <c r="D768" i="1"/>
  <c r="D769" i="1"/>
  <c r="D770" i="1"/>
  <c r="D772" i="1"/>
  <c r="D773" i="1"/>
  <c r="D774" i="1"/>
  <c r="D776" i="1"/>
  <c r="D777" i="1"/>
  <c r="D778" i="1"/>
  <c r="D780" i="1"/>
  <c r="D781" i="1"/>
  <c r="D782" i="1"/>
  <c r="D784" i="1"/>
  <c r="D785" i="1"/>
  <c r="D786" i="1"/>
  <c r="D788" i="1"/>
  <c r="D789" i="1"/>
  <c r="D790" i="1"/>
  <c r="D791" i="1"/>
  <c r="D792" i="1"/>
  <c r="D793" i="1"/>
  <c r="D794" i="1"/>
  <c r="D795" i="1"/>
  <c r="D796" i="1"/>
  <c r="D797" i="1"/>
  <c r="D798" i="1"/>
  <c r="D831" i="1"/>
  <c r="D832" i="1"/>
  <c r="D833" i="1"/>
  <c r="D834" i="1"/>
  <c r="D851" i="1"/>
  <c r="D852" i="1"/>
  <c r="D853" i="1"/>
  <c r="D854" i="1"/>
  <c r="D856" i="1"/>
  <c r="D857" i="1"/>
  <c r="D858" i="1"/>
  <c r="D860" i="1"/>
  <c r="D861" i="1"/>
  <c r="D862" i="1"/>
  <c r="D867" i="1"/>
  <c r="D868" i="1"/>
  <c r="D869" i="1"/>
  <c r="D870" i="1"/>
  <c r="D872" i="1"/>
  <c r="D873" i="1"/>
  <c r="D874" i="1"/>
  <c r="D876" i="1"/>
  <c r="D877" i="1"/>
  <c r="D878" i="1"/>
  <c r="D880" i="1"/>
  <c r="D881" i="1"/>
  <c r="D882" i="1"/>
  <c r="D883" i="1"/>
  <c r="D884" i="1"/>
  <c r="D885" i="1"/>
  <c r="D886" i="1"/>
  <c r="D888" i="1"/>
  <c r="D889" i="1"/>
  <c r="D890" i="1"/>
  <c r="D892" i="1"/>
  <c r="D893" i="1"/>
  <c r="D894" i="1"/>
  <c r="D896" i="1"/>
  <c r="D897" i="1"/>
  <c r="D898" i="1"/>
  <c r="D899" i="1"/>
  <c r="D900" i="1"/>
  <c r="D901" i="1"/>
  <c r="D902" i="1"/>
  <c r="D904" i="1"/>
  <c r="D905" i="1"/>
  <c r="D906" i="1"/>
  <c r="D908" i="1"/>
  <c r="D909" i="1"/>
  <c r="D910" i="1"/>
  <c r="D912" i="1"/>
  <c r="D913" i="1"/>
  <c r="D914" i="1"/>
  <c r="D931" i="1"/>
  <c r="D932" i="1"/>
  <c r="D933" i="1"/>
  <c r="D934" i="1"/>
  <c r="D936" i="1"/>
  <c r="D937" i="1"/>
  <c r="D938" i="1"/>
  <c r="D940" i="1"/>
  <c r="D941" i="1"/>
  <c r="D942" i="1"/>
  <c r="D944" i="1"/>
  <c r="D945" i="1"/>
  <c r="D946" i="1"/>
  <c r="D951" i="1"/>
  <c r="D952" i="1"/>
  <c r="D953" i="1"/>
  <c r="D954" i="1"/>
  <c r="D955" i="1"/>
  <c r="D956" i="1"/>
  <c r="D957" i="1"/>
  <c r="D958" i="1"/>
  <c r="D960" i="1"/>
  <c r="D961" i="1"/>
  <c r="D962" i="1"/>
  <c r="D964" i="1"/>
  <c r="D965" i="1"/>
  <c r="D966" i="1"/>
  <c r="D968" i="1"/>
  <c r="D969" i="1"/>
  <c r="D970" i="1"/>
  <c r="D972" i="1"/>
  <c r="D973" i="1"/>
  <c r="D974" i="1"/>
  <c r="D976" i="1"/>
  <c r="D977" i="1"/>
  <c r="D978" i="1"/>
  <c r="D979" i="1"/>
  <c r="D980" i="1"/>
  <c r="D981" i="1"/>
  <c r="D982" i="1"/>
  <c r="D984" i="1"/>
  <c r="D985" i="1"/>
  <c r="D986" i="1"/>
  <c r="D988" i="1"/>
  <c r="D989" i="1"/>
  <c r="D990" i="1"/>
  <c r="D992" i="1"/>
  <c r="D993" i="1"/>
  <c r="D994" i="1"/>
  <c r="D996" i="1"/>
  <c r="D997" i="1"/>
  <c r="D998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8" i="1"/>
  <c r="D1029" i="1"/>
  <c r="D1030" i="1"/>
  <c r="D1031" i="1"/>
  <c r="D1032" i="1"/>
  <c r="D1033" i="1"/>
  <c r="D1034" i="1"/>
  <c r="D1040" i="1"/>
  <c r="D1041" i="1"/>
  <c r="D1042" i="1"/>
  <c r="D1044" i="1"/>
  <c r="D1045" i="1"/>
  <c r="D1046" i="1"/>
  <c r="D1048" i="1"/>
  <c r="D1049" i="1"/>
  <c r="D1050" i="1"/>
  <c r="D1052" i="1"/>
  <c r="D1053" i="1"/>
  <c r="D1054" i="1"/>
  <c r="D1056" i="1"/>
  <c r="D1057" i="1"/>
  <c r="D1058" i="1"/>
  <c r="D1059" i="1"/>
  <c r="D1060" i="1"/>
  <c r="D1061" i="1"/>
  <c r="D1062" i="1"/>
  <c r="D1063" i="1"/>
  <c r="D1064" i="1"/>
  <c r="D1065" i="1"/>
  <c r="D1066" i="1"/>
  <c r="D1068" i="1"/>
  <c r="D1069" i="1"/>
  <c r="D1070" i="1"/>
  <c r="D1071" i="1"/>
  <c r="D1072" i="1"/>
  <c r="D1073" i="1"/>
  <c r="D1074" i="1"/>
  <c r="D1076" i="1"/>
  <c r="D1077" i="1"/>
  <c r="D1078" i="1"/>
  <c r="D1080" i="1"/>
  <c r="D1081" i="1"/>
  <c r="D1082" i="1"/>
  <c r="D1083" i="1"/>
  <c r="D1084" i="1"/>
  <c r="D1085" i="1"/>
  <c r="D1086" i="1"/>
  <c r="D1088" i="1"/>
  <c r="D1089" i="1"/>
  <c r="D1090" i="1"/>
  <c r="D1091" i="1"/>
  <c r="D1092" i="1"/>
  <c r="D1093" i="1"/>
  <c r="D1094" i="1"/>
  <c r="D1096" i="1"/>
  <c r="D1097" i="1"/>
  <c r="D1098" i="1"/>
  <c r="D1099" i="1"/>
  <c r="D1100" i="1"/>
  <c r="D1101" i="1"/>
  <c r="D1102" i="1"/>
  <c r="D1103" i="1"/>
  <c r="D1104" i="1"/>
  <c r="D1105" i="1"/>
  <c r="D1106" i="1"/>
  <c r="D1111" i="1"/>
  <c r="D1112" i="1"/>
  <c r="D1113" i="1"/>
  <c r="D1114" i="1"/>
  <c r="D1132" i="1"/>
  <c r="D1133" i="1"/>
  <c r="D1134" i="1"/>
  <c r="D1135" i="1"/>
  <c r="D1136" i="1"/>
  <c r="D1137" i="1"/>
  <c r="D1138" i="1"/>
  <c r="D1139" i="1"/>
  <c r="D1140" i="1"/>
  <c r="D1141" i="1"/>
  <c r="D1142" i="1"/>
  <c r="D1144" i="1"/>
  <c r="D1145" i="1"/>
  <c r="D1146" i="1"/>
  <c r="D1148" i="1"/>
  <c r="D1149" i="1"/>
  <c r="D1150" i="1"/>
  <c r="D1156" i="1"/>
  <c r="D1157" i="1"/>
  <c r="D1158" i="1"/>
  <c r="D1159" i="1"/>
  <c r="D1160" i="1"/>
  <c r="D1161" i="1"/>
  <c r="D1162" i="1"/>
  <c r="D1164" i="1"/>
  <c r="D1165" i="1"/>
  <c r="D1166" i="1"/>
  <c r="D1168" i="1"/>
  <c r="D1169" i="1"/>
  <c r="D1170" i="1"/>
  <c r="D1211" i="1"/>
  <c r="D1212" i="1"/>
  <c r="D1213" i="1"/>
  <c r="D1214" i="1"/>
  <c r="D1216" i="1"/>
  <c r="D1217" i="1"/>
  <c r="D1218" i="1"/>
  <c r="D1220" i="1"/>
  <c r="D1221" i="1"/>
  <c r="D1222" i="1"/>
  <c r="D1224" i="1"/>
  <c r="D1225" i="1"/>
  <c r="D1226" i="1"/>
  <c r="D1227" i="1"/>
  <c r="D1228" i="1"/>
  <c r="D1229" i="1"/>
  <c r="D1230" i="1"/>
  <c r="D1232" i="1"/>
  <c r="D1233" i="1"/>
  <c r="D1234" i="1"/>
  <c r="D1236" i="1"/>
  <c r="D1237" i="1"/>
  <c r="D1238" i="1"/>
  <c r="D1259" i="1"/>
  <c r="D1260" i="1"/>
  <c r="D1261" i="1"/>
  <c r="D1262" i="1"/>
  <c r="D1264" i="1"/>
  <c r="D1265" i="1"/>
  <c r="D1266" i="1"/>
  <c r="D1268" i="1"/>
  <c r="D1269" i="1"/>
  <c r="D1270" i="1"/>
  <c r="D1272" i="1"/>
  <c r="D1273" i="1"/>
  <c r="D1274" i="1"/>
  <c r="D1276" i="1"/>
  <c r="D1277" i="1"/>
  <c r="D1278" i="1"/>
  <c r="D1279" i="1"/>
  <c r="D1280" i="1"/>
  <c r="D1281" i="1"/>
  <c r="D1282" i="1"/>
  <c r="D1283" i="1"/>
  <c r="D1284" i="1"/>
  <c r="D1285" i="1"/>
  <c r="D1286" i="1"/>
  <c r="D1288" i="1"/>
  <c r="D1289" i="1"/>
  <c r="D1290" i="1"/>
  <c r="D1291" i="1"/>
  <c r="D1292" i="1"/>
  <c r="D1293" i="1"/>
  <c r="D1294" i="1"/>
  <c r="D1300" i="1"/>
  <c r="D1301" i="1"/>
  <c r="D1302" i="1"/>
  <c r="D1308" i="1"/>
  <c r="D1309" i="1"/>
  <c r="D1310" i="1"/>
  <c r="D1312" i="1"/>
  <c r="D1313" i="1"/>
  <c r="D1314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40" i="1"/>
  <c r="D1341" i="1"/>
  <c r="D1342" i="1"/>
  <c r="D1344" i="1"/>
  <c r="D1345" i="1"/>
  <c r="D1346" i="1"/>
  <c r="D1348" i="1"/>
  <c r="D1349" i="1"/>
  <c r="D1350" i="1"/>
  <c r="D1351" i="1"/>
  <c r="D1352" i="1"/>
  <c r="D1353" i="1"/>
  <c r="D1354" i="1"/>
  <c r="D1355" i="1"/>
  <c r="D1356" i="1"/>
  <c r="D1357" i="1"/>
  <c r="D1358" i="1"/>
  <c r="D1360" i="1"/>
  <c r="D1361" i="1"/>
  <c r="D1362" i="1"/>
  <c r="D1364" i="1"/>
  <c r="D1365" i="1"/>
  <c r="D1366" i="1"/>
  <c r="D1368" i="1"/>
  <c r="D1369" i="1"/>
  <c r="D1370" i="1"/>
  <c r="D1371" i="1"/>
  <c r="D1372" i="1"/>
  <c r="D1373" i="1"/>
  <c r="D1374" i="1"/>
  <c r="D1376" i="1"/>
  <c r="D1377" i="1"/>
  <c r="D1378" i="1"/>
  <c r="D1380" i="1"/>
  <c r="D1381" i="1"/>
  <c r="D1382" i="1"/>
  <c r="D1384" i="1"/>
  <c r="D1385" i="1"/>
  <c r="D1386" i="1"/>
  <c r="D1388" i="1"/>
  <c r="D1389" i="1"/>
  <c r="D1390" i="1"/>
  <c r="D1391" i="1"/>
  <c r="D1392" i="1"/>
  <c r="D1393" i="1"/>
  <c r="D1394" i="1"/>
  <c r="D1395" i="1"/>
  <c r="D1396" i="1"/>
  <c r="D1397" i="1"/>
  <c r="D1398" i="1"/>
  <c r="D1400" i="1"/>
  <c r="D1401" i="1"/>
  <c r="D1402" i="1"/>
  <c r="D1408" i="1"/>
  <c r="D1409" i="1"/>
  <c r="D1410" i="1"/>
  <c r="D1416" i="1"/>
  <c r="D1417" i="1"/>
  <c r="D1418" i="1"/>
  <c r="D1419" i="1"/>
  <c r="D1420" i="1"/>
  <c r="D1421" i="1"/>
  <c r="D1422" i="1"/>
  <c r="D1423" i="1"/>
  <c r="D1424" i="1"/>
  <c r="D1425" i="1"/>
  <c r="D1426" i="1"/>
  <c r="D1428" i="1"/>
  <c r="D1429" i="1"/>
  <c r="D1430" i="1"/>
  <c r="D3" i="1"/>
  <c r="B335" i="16" l="1"/>
  <c r="B335" i="15"/>
  <c r="B335" i="13"/>
  <c r="B335" i="12"/>
  <c r="B335" i="11"/>
  <c r="B335" i="9"/>
  <c r="B335" i="5"/>
  <c r="B335" i="7"/>
  <c r="B335" i="4"/>
  <c r="B335" i="3"/>
  <c r="B335" i="2"/>
  <c r="C335" i="8" s="1"/>
  <c r="B350" i="16"/>
  <c r="B350" i="15"/>
  <c r="B350" i="13"/>
  <c r="B350" i="12"/>
  <c r="B350" i="11"/>
  <c r="B350" i="4"/>
  <c r="B350" i="5"/>
  <c r="B350" i="7"/>
  <c r="B350" i="9"/>
  <c r="B350" i="3"/>
  <c r="B350" i="2"/>
  <c r="C350" i="8" s="1"/>
  <c r="B345" i="16"/>
  <c r="B345" i="15"/>
  <c r="B345" i="13"/>
  <c r="B345" i="12"/>
  <c r="B345" i="11"/>
  <c r="B345" i="9"/>
  <c r="B345" i="5"/>
  <c r="B345" i="4"/>
  <c r="B345" i="3"/>
  <c r="B345" i="2"/>
  <c r="C345" i="8" s="1"/>
  <c r="B345" i="7"/>
  <c r="B305" i="16"/>
  <c r="B305" i="15"/>
  <c r="B305" i="13"/>
  <c r="B305" i="12"/>
  <c r="B305" i="11"/>
  <c r="B305" i="9"/>
  <c r="B273" i="16"/>
  <c r="B273" i="15"/>
  <c r="B273" i="13"/>
  <c r="B273" i="12"/>
  <c r="B273" i="11"/>
  <c r="B273" i="9"/>
  <c r="D1035" i="1"/>
  <c r="B260" i="16"/>
  <c r="B260" i="15"/>
  <c r="B260" i="12"/>
  <c r="B260" i="13"/>
  <c r="B260" i="11"/>
  <c r="B260" i="9"/>
  <c r="B177" i="16"/>
  <c r="B177" i="15"/>
  <c r="B177" i="13"/>
  <c r="B177" i="12"/>
  <c r="B177" i="11"/>
  <c r="B177" i="9"/>
  <c r="B95" i="7"/>
  <c r="B95" i="16"/>
  <c r="B95" i="15"/>
  <c r="B95" i="13"/>
  <c r="B95" i="12"/>
  <c r="B95" i="11"/>
  <c r="B95" i="9"/>
  <c r="B54" i="7"/>
  <c r="B54" i="16"/>
  <c r="B54" i="15"/>
  <c r="B54" i="13"/>
  <c r="B54" i="12"/>
  <c r="B54" i="11"/>
  <c r="B54" i="9"/>
  <c r="B299" i="16"/>
  <c r="B299" i="15"/>
  <c r="B299" i="13"/>
  <c r="B299" i="12"/>
  <c r="B299" i="11"/>
  <c r="B299" i="9"/>
  <c r="B209" i="16"/>
  <c r="B209" i="15"/>
  <c r="B209" i="12"/>
  <c r="B209" i="11"/>
  <c r="B209" i="13"/>
  <c r="B209" i="9"/>
  <c r="B234" i="16"/>
  <c r="B234" i="15"/>
  <c r="B234" i="12"/>
  <c r="B234" i="13"/>
  <c r="B234" i="11"/>
  <c r="B234" i="9"/>
  <c r="B3" i="7"/>
  <c r="B3" i="16"/>
  <c r="B3" i="15"/>
  <c r="B3" i="13"/>
  <c r="B3" i="12"/>
  <c r="B3" i="11"/>
  <c r="B3" i="9"/>
  <c r="B322" i="16"/>
  <c r="B322" i="15"/>
  <c r="B322" i="13"/>
  <c r="B322" i="12"/>
  <c r="B322" i="11"/>
  <c r="B322" i="9"/>
  <c r="B317" i="16"/>
  <c r="B317" i="15"/>
  <c r="B317" i="13"/>
  <c r="B317" i="12"/>
  <c r="B317" i="11"/>
  <c r="B317" i="9"/>
  <c r="B275" i="16"/>
  <c r="B275" i="15"/>
  <c r="B275" i="13"/>
  <c r="B275" i="12"/>
  <c r="B275" i="11"/>
  <c r="B275" i="9"/>
  <c r="B268" i="16"/>
  <c r="B268" i="15"/>
  <c r="B268" i="12"/>
  <c r="B268" i="13"/>
  <c r="B268" i="11"/>
  <c r="B268" i="9"/>
  <c r="B241" i="16"/>
  <c r="B241" i="15"/>
  <c r="B241" i="13"/>
  <c r="B241" i="12"/>
  <c r="B241" i="11"/>
  <c r="B241" i="9"/>
  <c r="B219" i="16"/>
  <c r="B219" i="15"/>
  <c r="B219" i="13"/>
  <c r="B219" i="12"/>
  <c r="B219" i="11"/>
  <c r="B219" i="9"/>
  <c r="B74" i="7"/>
  <c r="B74" i="16"/>
  <c r="B74" i="15"/>
  <c r="B74" i="13"/>
  <c r="B74" i="12"/>
  <c r="B74" i="11"/>
  <c r="B74" i="9"/>
  <c r="B36" i="7"/>
  <c r="B36" i="16"/>
  <c r="B36" i="15"/>
  <c r="B36" i="13"/>
  <c r="B36" i="12"/>
  <c r="B36" i="11"/>
  <c r="B36" i="9"/>
  <c r="B16" i="3"/>
  <c r="B16" i="16"/>
  <c r="B16" i="15"/>
  <c r="B16" i="13"/>
  <c r="B16" i="12"/>
  <c r="B16" i="11"/>
  <c r="B16" i="9"/>
  <c r="B205" i="16"/>
  <c r="B205" i="15"/>
  <c r="B205" i="11"/>
  <c r="B205" i="12"/>
  <c r="B205" i="13"/>
  <c r="B205" i="9"/>
  <c r="A234" i="16"/>
  <c r="A234" i="15"/>
  <c r="A234" i="13"/>
  <c r="A234" i="12"/>
  <c r="A234" i="11"/>
  <c r="A234" i="8"/>
  <c r="B234" i="8" s="1"/>
  <c r="A234" i="9"/>
  <c r="A304" i="16"/>
  <c r="A304" i="15"/>
  <c r="A304" i="13"/>
  <c r="A304" i="12"/>
  <c r="A304" i="11"/>
  <c r="A304" i="8"/>
  <c r="B304" i="8" s="1"/>
  <c r="A304" i="9"/>
  <c r="A209" i="16"/>
  <c r="A209" i="15"/>
  <c r="A209" i="13"/>
  <c r="A209" i="12"/>
  <c r="A209" i="11"/>
  <c r="A209" i="8"/>
  <c r="B209" i="8" s="1"/>
  <c r="A209" i="9"/>
  <c r="B340" i="16"/>
  <c r="B340" i="15"/>
  <c r="B340" i="12"/>
  <c r="B340" i="13"/>
  <c r="B340" i="11"/>
  <c r="B340" i="9"/>
  <c r="B340" i="7"/>
  <c r="B340" i="4"/>
  <c r="B340" i="5"/>
  <c r="B340" i="2"/>
  <c r="C340" i="8" s="1"/>
  <c r="B340" i="3"/>
  <c r="B334" i="16"/>
  <c r="B334" i="15"/>
  <c r="B334" i="13"/>
  <c r="B334" i="12"/>
  <c r="B334" i="11"/>
  <c r="B334" i="5"/>
  <c r="B334" i="9"/>
  <c r="B334" i="7"/>
  <c r="B334" i="3"/>
  <c r="B334" i="2"/>
  <c r="C334" i="8" s="1"/>
  <c r="B334" i="4"/>
  <c r="B292" i="16"/>
  <c r="B292" i="15"/>
  <c r="B292" i="13"/>
  <c r="B292" i="12"/>
  <c r="B292" i="11"/>
  <c r="B292" i="9"/>
  <c r="D1115" i="1"/>
  <c r="B280" i="16"/>
  <c r="B280" i="15"/>
  <c r="B280" i="13"/>
  <c r="B280" i="12"/>
  <c r="B280" i="11"/>
  <c r="B280" i="9"/>
  <c r="B277" i="16"/>
  <c r="B277" i="15"/>
  <c r="B277" i="13"/>
  <c r="B277" i="11"/>
  <c r="B277" i="12"/>
  <c r="B277" i="9"/>
  <c r="B270" i="16"/>
  <c r="B270" i="15"/>
  <c r="B270" i="13"/>
  <c r="B270" i="12"/>
  <c r="B270" i="11"/>
  <c r="B270" i="9"/>
  <c r="B235" i="16"/>
  <c r="B235" i="15"/>
  <c r="B235" i="13"/>
  <c r="B235" i="12"/>
  <c r="B235" i="11"/>
  <c r="B235" i="9"/>
  <c r="B137" i="7"/>
  <c r="B137" i="16"/>
  <c r="B137" i="15"/>
  <c r="B137" i="13"/>
  <c r="B137" i="12"/>
  <c r="B137" i="11"/>
  <c r="B137" i="9"/>
  <c r="B61" i="7"/>
  <c r="B61" i="16"/>
  <c r="B61" i="15"/>
  <c r="B61" i="13"/>
  <c r="B61" i="12"/>
  <c r="B61" i="11"/>
  <c r="B61" i="9"/>
  <c r="A3" i="4"/>
  <c r="A3" i="16"/>
  <c r="A3" i="15"/>
  <c r="A3" i="13"/>
  <c r="A3" i="12"/>
  <c r="A3" i="11"/>
  <c r="A3" i="9"/>
  <c r="A3" i="8"/>
  <c r="B3" i="8" s="1"/>
  <c r="A290" i="16"/>
  <c r="A290" i="15"/>
  <c r="A290" i="13"/>
  <c r="A290" i="12"/>
  <c r="A290" i="11"/>
  <c r="A290" i="8"/>
  <c r="B290" i="8" s="1"/>
  <c r="A290" i="9"/>
  <c r="A353" i="16"/>
  <c r="A353" i="15"/>
  <c r="A353" i="13"/>
  <c r="A353" i="12"/>
  <c r="A353" i="11"/>
  <c r="A353" i="8"/>
  <c r="B353" i="8" s="1"/>
  <c r="A353" i="5"/>
  <c r="A353" i="4"/>
  <c r="A353" i="9"/>
  <c r="A353" i="7"/>
  <c r="A353" i="3"/>
  <c r="A353" i="2"/>
  <c r="B304" i="16"/>
  <c r="B304" i="15"/>
  <c r="B304" i="13"/>
  <c r="B304" i="12"/>
  <c r="B304" i="11"/>
  <c r="B304" i="9"/>
  <c r="B1255" i="1"/>
  <c r="A315" i="16"/>
  <c r="A315" i="15"/>
  <c r="A315" i="13"/>
  <c r="A315" i="12"/>
  <c r="A315" i="11"/>
  <c r="A315" i="9"/>
  <c r="A315" i="8"/>
  <c r="B315" i="8" s="1"/>
  <c r="A299" i="16"/>
  <c r="A299" i="15"/>
  <c r="A299" i="13"/>
  <c r="A299" i="12"/>
  <c r="A299" i="11"/>
  <c r="A299" i="9"/>
  <c r="A299" i="8"/>
  <c r="B299" i="8" s="1"/>
  <c r="B358" i="16"/>
  <c r="B358" i="15"/>
  <c r="B358" i="13"/>
  <c r="B358" i="12"/>
  <c r="B358" i="11"/>
  <c r="B358" i="7"/>
  <c r="B358" i="4"/>
  <c r="B358" i="5"/>
  <c r="B358" i="9"/>
  <c r="B358" i="3"/>
  <c r="B358" i="2"/>
  <c r="C358" i="8" s="1"/>
  <c r="B309" i="16"/>
  <c r="B309" i="15"/>
  <c r="B309" i="13"/>
  <c r="B309" i="12"/>
  <c r="B309" i="11"/>
  <c r="B309" i="9"/>
  <c r="B286" i="16"/>
  <c r="B286" i="15"/>
  <c r="B286" i="13"/>
  <c r="B286" i="12"/>
  <c r="B286" i="11"/>
  <c r="B286" i="9"/>
  <c r="B257" i="16"/>
  <c r="B257" i="15"/>
  <c r="B257" i="13"/>
  <c r="B257" i="12"/>
  <c r="B257" i="11"/>
  <c r="B257" i="9"/>
  <c r="B255" i="16"/>
  <c r="B255" i="15"/>
  <c r="B255" i="13"/>
  <c r="B255" i="12"/>
  <c r="B255" i="11"/>
  <c r="B255" i="9"/>
  <c r="B253" i="16"/>
  <c r="B253" i="15"/>
  <c r="B253" i="13"/>
  <c r="B253" i="12"/>
  <c r="B253" i="11"/>
  <c r="B253" i="9"/>
  <c r="B215" i="16"/>
  <c r="B215" i="15"/>
  <c r="B215" i="13"/>
  <c r="B215" i="12"/>
  <c r="B215" i="11"/>
  <c r="B215" i="9"/>
  <c r="B201" i="16"/>
  <c r="B201" i="15"/>
  <c r="B201" i="13"/>
  <c r="B201" i="12"/>
  <c r="B201" i="11"/>
  <c r="B201" i="9"/>
  <c r="B185" i="16"/>
  <c r="B185" i="15"/>
  <c r="B185" i="13"/>
  <c r="B185" i="11"/>
  <c r="B185" i="12"/>
  <c r="B185" i="9"/>
  <c r="B183" i="16"/>
  <c r="B183" i="15"/>
  <c r="B183" i="13"/>
  <c r="B183" i="12"/>
  <c r="B183" i="11"/>
  <c r="B183" i="9"/>
  <c r="B166" i="16"/>
  <c r="B166" i="15"/>
  <c r="B166" i="12"/>
  <c r="B166" i="13"/>
  <c r="B166" i="11"/>
  <c r="B166" i="9"/>
  <c r="B124" i="7"/>
  <c r="B124" i="16"/>
  <c r="B124" i="15"/>
  <c r="B124" i="13"/>
  <c r="B124" i="12"/>
  <c r="B124" i="11"/>
  <c r="B124" i="9"/>
  <c r="B107" i="7"/>
  <c r="B107" i="16"/>
  <c r="B107" i="15"/>
  <c r="B107" i="13"/>
  <c r="B107" i="12"/>
  <c r="B107" i="11"/>
  <c r="B107" i="9"/>
  <c r="B48" i="7"/>
  <c r="B48" i="16"/>
  <c r="B48" i="15"/>
  <c r="B48" i="13"/>
  <c r="B48" i="11"/>
  <c r="B48" i="12"/>
  <c r="B48" i="9"/>
  <c r="B26" i="7"/>
  <c r="B26" i="16"/>
  <c r="B26" i="15"/>
  <c r="B26" i="13"/>
  <c r="B26" i="12"/>
  <c r="B26" i="11"/>
  <c r="B26" i="9"/>
  <c r="D1155" i="1"/>
  <c r="B290" i="16"/>
  <c r="B290" i="15"/>
  <c r="B290" i="13"/>
  <c r="B290" i="12"/>
  <c r="B290" i="11"/>
  <c r="B290" i="9"/>
  <c r="D1407" i="1"/>
  <c r="B353" i="16"/>
  <c r="B353" i="15"/>
  <c r="B353" i="13"/>
  <c r="B353" i="12"/>
  <c r="B353" i="11"/>
  <c r="B353" i="9"/>
  <c r="B353" i="5"/>
  <c r="B353" i="4"/>
  <c r="B353" i="7"/>
  <c r="B353" i="3"/>
  <c r="B353" i="2"/>
  <c r="C353" i="8" s="1"/>
  <c r="AD353" i="8" s="1"/>
  <c r="A205" i="16"/>
  <c r="A205" i="15"/>
  <c r="A205" i="12"/>
  <c r="A205" i="13"/>
  <c r="A205" i="11"/>
  <c r="A205" i="9"/>
  <c r="A205" i="8"/>
  <c r="B205" i="8" s="1"/>
  <c r="B223" i="16"/>
  <c r="B223" i="15"/>
  <c r="B223" i="13"/>
  <c r="B223" i="12"/>
  <c r="B223" i="11"/>
  <c r="B223" i="9"/>
  <c r="B168" i="16"/>
  <c r="B168" i="15"/>
  <c r="B168" i="13"/>
  <c r="B168" i="12"/>
  <c r="B168" i="11"/>
  <c r="B168" i="9"/>
  <c r="B109" i="7"/>
  <c r="B109" i="16"/>
  <c r="B109" i="15"/>
  <c r="B109" i="13"/>
  <c r="B109" i="11"/>
  <c r="B109" i="12"/>
  <c r="B109" i="9"/>
  <c r="B40" i="7"/>
  <c r="B40" i="16"/>
  <c r="B40" i="15"/>
  <c r="B40" i="13"/>
  <c r="B40" i="12"/>
  <c r="B40" i="11"/>
  <c r="B40" i="9"/>
  <c r="B10" i="7"/>
  <c r="B10" i="16"/>
  <c r="B10" i="15"/>
  <c r="B10" i="13"/>
  <c r="B10" i="12"/>
  <c r="B10" i="11"/>
  <c r="B10" i="9"/>
  <c r="B351" i="16"/>
  <c r="B351" i="15"/>
  <c r="B351" i="13"/>
  <c r="B351" i="12"/>
  <c r="B351" i="11"/>
  <c r="B351" i="7"/>
  <c r="B351" i="9"/>
  <c r="B351" i="5"/>
  <c r="B351" i="4"/>
  <c r="B351" i="3"/>
  <c r="B351" i="2"/>
  <c r="C351" i="8" s="1"/>
  <c r="B341" i="16"/>
  <c r="B341" i="15"/>
  <c r="B341" i="13"/>
  <c r="B341" i="11"/>
  <c r="B341" i="12"/>
  <c r="B341" i="4"/>
  <c r="B341" i="5"/>
  <c r="B341" i="7"/>
  <c r="B341" i="9"/>
  <c r="B341" i="2"/>
  <c r="C341" i="8" s="1"/>
  <c r="B341" i="3"/>
  <c r="B323" i="16"/>
  <c r="B323" i="15"/>
  <c r="B323" i="13"/>
  <c r="B323" i="12"/>
  <c r="B323" i="11"/>
  <c r="B323" i="9"/>
  <c r="B267" i="16"/>
  <c r="B267" i="15"/>
  <c r="B267" i="13"/>
  <c r="B267" i="12"/>
  <c r="B267" i="11"/>
  <c r="B267" i="9"/>
  <c r="B240" i="16"/>
  <c r="B240" i="15"/>
  <c r="B240" i="13"/>
  <c r="B240" i="12"/>
  <c r="B240" i="11"/>
  <c r="B240" i="9"/>
  <c r="B193" i="16"/>
  <c r="B193" i="15"/>
  <c r="B193" i="13"/>
  <c r="B193" i="12"/>
  <c r="B193" i="11"/>
  <c r="B193" i="9"/>
  <c r="D639" i="1"/>
  <c r="B161" i="16"/>
  <c r="B161" i="15"/>
  <c r="B161" i="13"/>
  <c r="B161" i="12"/>
  <c r="B161" i="11"/>
  <c r="B161" i="9"/>
  <c r="B119" i="7"/>
  <c r="B119" i="16"/>
  <c r="B119" i="15"/>
  <c r="B119" i="13"/>
  <c r="B119" i="12"/>
  <c r="B119" i="11"/>
  <c r="B119" i="9"/>
  <c r="B83" i="7"/>
  <c r="B83" i="16"/>
  <c r="B83" i="15"/>
  <c r="B83" i="13"/>
  <c r="B83" i="12"/>
  <c r="B83" i="11"/>
  <c r="B83" i="9"/>
  <c r="B35" i="7"/>
  <c r="B35" i="16"/>
  <c r="B35" i="15"/>
  <c r="B35" i="13"/>
  <c r="B35" i="12"/>
  <c r="B35" i="11"/>
  <c r="B35" i="9"/>
  <c r="B30" i="7"/>
  <c r="B30" i="16"/>
  <c r="B30" i="15"/>
  <c r="B30" i="12"/>
  <c r="B30" i="11"/>
  <c r="B30" i="13"/>
  <c r="B30" i="9"/>
  <c r="B17" i="3"/>
  <c r="B17" i="16"/>
  <c r="B17" i="15"/>
  <c r="B17" i="13"/>
  <c r="B17" i="12"/>
  <c r="B17" i="11"/>
  <c r="B17" i="9"/>
  <c r="B12" i="4"/>
  <c r="B12" i="16"/>
  <c r="B12" i="15"/>
  <c r="B12" i="13"/>
  <c r="B12" i="12"/>
  <c r="B12" i="11"/>
  <c r="B12" i="9"/>
  <c r="B325" i="16"/>
  <c r="B325" i="15"/>
  <c r="B325" i="13"/>
  <c r="B325" i="11"/>
  <c r="B325" i="12"/>
  <c r="B325" i="9"/>
  <c r="B278" i="16"/>
  <c r="B278" i="15"/>
  <c r="B278" i="13"/>
  <c r="B278" i="12"/>
  <c r="B278" i="11"/>
  <c r="B278" i="9"/>
  <c r="B247" i="16"/>
  <c r="B247" i="15"/>
  <c r="B247" i="13"/>
  <c r="B247" i="12"/>
  <c r="B247" i="11"/>
  <c r="B247" i="9"/>
  <c r="B180" i="16"/>
  <c r="B180" i="15"/>
  <c r="B180" i="12"/>
  <c r="B180" i="13"/>
  <c r="B180" i="11"/>
  <c r="B180" i="9"/>
  <c r="B128" i="7"/>
  <c r="B128" i="16"/>
  <c r="B128" i="15"/>
  <c r="B128" i="13"/>
  <c r="B128" i="12"/>
  <c r="B128" i="11"/>
  <c r="B128" i="9"/>
  <c r="B121" i="7"/>
  <c r="B121" i="16"/>
  <c r="B121" i="15"/>
  <c r="B121" i="13"/>
  <c r="B121" i="12"/>
  <c r="B121" i="11"/>
  <c r="B121" i="9"/>
  <c r="B70" i="7"/>
  <c r="B70" i="16"/>
  <c r="B70" i="15"/>
  <c r="B70" i="13"/>
  <c r="B70" i="12"/>
  <c r="B70" i="11"/>
  <c r="B70" i="9"/>
  <c r="A218" i="16"/>
  <c r="A218" i="15"/>
  <c r="A218" i="13"/>
  <c r="A218" i="12"/>
  <c r="A218" i="11"/>
  <c r="A218" i="8"/>
  <c r="B218" i="8" s="1"/>
  <c r="A218" i="9"/>
  <c r="B1127" i="1"/>
  <c r="A283" i="16"/>
  <c r="A283" i="15"/>
  <c r="A283" i="13"/>
  <c r="A283" i="12"/>
  <c r="A283" i="11"/>
  <c r="A283" i="9"/>
  <c r="A283" i="8"/>
  <c r="B283" i="8" s="1"/>
  <c r="A326" i="16"/>
  <c r="A326" i="15"/>
  <c r="A326" i="13"/>
  <c r="A326" i="12"/>
  <c r="A326" i="11"/>
  <c r="A326" i="9"/>
  <c r="A326" i="8"/>
  <c r="B326" i="8" s="1"/>
  <c r="A336" i="16"/>
  <c r="A336" i="15"/>
  <c r="A336" i="13"/>
  <c r="A336" i="12"/>
  <c r="A336" i="11"/>
  <c r="A336" i="8"/>
  <c r="B336" i="8" s="1"/>
  <c r="A336" i="5"/>
  <c r="A336" i="4"/>
  <c r="A336" i="9"/>
  <c r="A336" i="7"/>
  <c r="A336" i="3"/>
  <c r="A336" i="2"/>
  <c r="A355" i="16"/>
  <c r="A355" i="15"/>
  <c r="A355" i="13"/>
  <c r="A355" i="12"/>
  <c r="A355" i="11"/>
  <c r="A355" i="9"/>
  <c r="A355" i="5"/>
  <c r="A355" i="8"/>
  <c r="B355" i="8" s="1"/>
  <c r="A355" i="4"/>
  <c r="A355" i="7"/>
  <c r="A355" i="3"/>
  <c r="A355" i="2"/>
  <c r="B333" i="16"/>
  <c r="B333" i="15"/>
  <c r="B333" i="13"/>
  <c r="B333" i="12"/>
  <c r="B333" i="11"/>
  <c r="B333" i="4"/>
  <c r="B333" i="5"/>
  <c r="B333" i="9"/>
  <c r="B333" i="7"/>
  <c r="B333" i="2"/>
  <c r="C333" i="8" s="1"/>
  <c r="B333" i="3"/>
  <c r="B357" i="16"/>
  <c r="B357" i="15"/>
  <c r="B357" i="13"/>
  <c r="B357" i="12"/>
  <c r="B357" i="11"/>
  <c r="B357" i="4"/>
  <c r="B357" i="5"/>
  <c r="B357" i="9"/>
  <c r="B357" i="7"/>
  <c r="B357" i="3"/>
  <c r="B357" i="2"/>
  <c r="C357" i="8" s="1"/>
  <c r="B287" i="16"/>
  <c r="B287" i="15"/>
  <c r="B287" i="13"/>
  <c r="B287" i="12"/>
  <c r="B287" i="11"/>
  <c r="B287" i="9"/>
  <c r="B258" i="16"/>
  <c r="B258" i="15"/>
  <c r="B258" i="12"/>
  <c r="B258" i="13"/>
  <c r="B258" i="11"/>
  <c r="B258" i="9"/>
  <c r="B256" i="16"/>
  <c r="B256" i="15"/>
  <c r="B256" i="13"/>
  <c r="B256" i="12"/>
  <c r="B256" i="11"/>
  <c r="B256" i="9"/>
  <c r="B254" i="16"/>
  <c r="B254" i="15"/>
  <c r="B254" i="13"/>
  <c r="B254" i="12"/>
  <c r="B254" i="11"/>
  <c r="B254" i="9"/>
  <c r="B227" i="16"/>
  <c r="B227" i="15"/>
  <c r="B227" i="13"/>
  <c r="B227" i="12"/>
  <c r="B227" i="11"/>
  <c r="B227" i="9"/>
  <c r="B210" i="16"/>
  <c r="B210" i="15"/>
  <c r="B210" i="12"/>
  <c r="B210" i="13"/>
  <c r="B210" i="11"/>
  <c r="B210" i="9"/>
  <c r="B200" i="16"/>
  <c r="B200" i="15"/>
  <c r="B200" i="13"/>
  <c r="B200" i="12"/>
  <c r="B200" i="11"/>
  <c r="B200" i="9"/>
  <c r="B184" i="16"/>
  <c r="B184" i="15"/>
  <c r="B184" i="12"/>
  <c r="B184" i="13"/>
  <c r="B184" i="11"/>
  <c r="B184" i="9"/>
  <c r="B182" i="16"/>
  <c r="B182" i="15"/>
  <c r="B182" i="13"/>
  <c r="B182" i="12"/>
  <c r="B182" i="11"/>
  <c r="B182" i="9"/>
  <c r="B156" i="7"/>
  <c r="B156" i="16"/>
  <c r="B156" i="15"/>
  <c r="B156" i="13"/>
  <c r="B156" i="11"/>
  <c r="B156" i="12"/>
  <c r="B156" i="9"/>
  <c r="B151" i="7"/>
  <c r="B151" i="16"/>
  <c r="B151" i="15"/>
  <c r="B151" i="13"/>
  <c r="B151" i="12"/>
  <c r="B151" i="11"/>
  <c r="B151" i="9"/>
  <c r="B123" i="7"/>
  <c r="B123" i="16"/>
  <c r="B123" i="15"/>
  <c r="B123" i="13"/>
  <c r="B123" i="12"/>
  <c r="B123" i="11"/>
  <c r="B123" i="9"/>
  <c r="B27" i="7"/>
  <c r="B27" i="16"/>
  <c r="B27" i="15"/>
  <c r="B27" i="13"/>
  <c r="B27" i="12"/>
  <c r="B27" i="11"/>
  <c r="B27" i="9"/>
  <c r="B25" i="7"/>
  <c r="B25" i="16"/>
  <c r="B25" i="15"/>
  <c r="B25" i="13"/>
  <c r="B25" i="12"/>
  <c r="B25" i="11"/>
  <c r="B25" i="9"/>
  <c r="B218" i="16"/>
  <c r="B218" i="15"/>
  <c r="B218" i="13"/>
  <c r="B218" i="12"/>
  <c r="B218" i="11"/>
  <c r="B218" i="9"/>
  <c r="D1127" i="1"/>
  <c r="B283" i="16"/>
  <c r="B283" i="15"/>
  <c r="B283" i="13"/>
  <c r="B283" i="12"/>
  <c r="B283" i="11"/>
  <c r="B283" i="9"/>
  <c r="D1299" i="1"/>
  <c r="B326" i="16"/>
  <c r="B326" i="15"/>
  <c r="B326" i="13"/>
  <c r="B326" i="12"/>
  <c r="B326" i="11"/>
  <c r="B326" i="9"/>
  <c r="D1339" i="1"/>
  <c r="B336" i="16"/>
  <c r="B336" i="15"/>
  <c r="B336" i="13"/>
  <c r="B336" i="12"/>
  <c r="B336" i="11"/>
  <c r="B336" i="9"/>
  <c r="B336" i="5"/>
  <c r="B336" i="7"/>
  <c r="B336" i="4"/>
  <c r="B336" i="3"/>
  <c r="B336" i="2"/>
  <c r="C336" i="8" s="1"/>
  <c r="D1415" i="1"/>
  <c r="B355" i="16"/>
  <c r="B355" i="15"/>
  <c r="B355" i="13"/>
  <c r="B355" i="12"/>
  <c r="B355" i="11"/>
  <c r="B355" i="9"/>
  <c r="B355" i="4"/>
  <c r="B355" i="7"/>
  <c r="B355" i="5"/>
  <c r="B355" i="3"/>
  <c r="B355" i="2"/>
  <c r="C355" i="8" s="1"/>
  <c r="AD355" i="8" s="1"/>
  <c r="D1255" i="1"/>
  <c r="B315" i="16"/>
  <c r="B315" i="15"/>
  <c r="B315" i="13"/>
  <c r="B315" i="12"/>
  <c r="B315" i="11"/>
  <c r="B315" i="9"/>
  <c r="Z32" i="13"/>
  <c r="M32" i="13"/>
  <c r="Z32" i="12"/>
  <c r="M32" i="12"/>
  <c r="Z32" i="11"/>
  <c r="M32" i="11"/>
  <c r="Y21" i="13"/>
  <c r="L21" i="13"/>
  <c r="Y21" i="12"/>
  <c r="L21" i="12"/>
  <c r="Y21" i="11"/>
  <c r="L21" i="11"/>
  <c r="U13" i="13"/>
  <c r="H13" i="13"/>
  <c r="U13" i="12"/>
  <c r="H13" i="12"/>
  <c r="U13" i="11"/>
  <c r="H13" i="11"/>
  <c r="X10" i="13"/>
  <c r="K10" i="13"/>
  <c r="X10" i="12"/>
  <c r="K10" i="12"/>
  <c r="X10" i="11"/>
  <c r="K10" i="11"/>
  <c r="F311" i="13"/>
  <c r="S311" i="13"/>
  <c r="F311" i="12"/>
  <c r="S311" i="12"/>
  <c r="S311" i="11"/>
  <c r="F311" i="11"/>
  <c r="Z276" i="13"/>
  <c r="M276" i="13"/>
  <c r="M276" i="12"/>
  <c r="Z276" i="12"/>
  <c r="Z276" i="11"/>
  <c r="M276" i="11"/>
  <c r="V45" i="13"/>
  <c r="I45" i="13"/>
  <c r="I45" i="12"/>
  <c r="V45" i="12"/>
  <c r="V45" i="11"/>
  <c r="I45" i="11"/>
  <c r="S44" i="13"/>
  <c r="F44" i="13"/>
  <c r="F44" i="12"/>
  <c r="S44" i="12"/>
  <c r="S44" i="11"/>
  <c r="F44" i="11"/>
  <c r="H42" i="13"/>
  <c r="U42" i="13"/>
  <c r="H42" i="12"/>
  <c r="U42" i="12"/>
  <c r="U42" i="11"/>
  <c r="H42" i="11"/>
  <c r="X39" i="13"/>
  <c r="K39" i="13"/>
  <c r="X39" i="12"/>
  <c r="K39" i="12"/>
  <c r="X39" i="11"/>
  <c r="K39" i="11"/>
  <c r="M37" i="13"/>
  <c r="Z37" i="13"/>
  <c r="Z37" i="12"/>
  <c r="M37" i="12"/>
  <c r="Z37" i="11"/>
  <c r="M37" i="11"/>
  <c r="O35" i="13"/>
  <c r="AB35" i="13"/>
  <c r="AB35" i="12"/>
  <c r="O35" i="12"/>
  <c r="AB35" i="11"/>
  <c r="O35" i="11"/>
  <c r="E33" i="13"/>
  <c r="R33" i="13"/>
  <c r="R33" i="12"/>
  <c r="E33" i="12"/>
  <c r="R33" i="11"/>
  <c r="E33" i="11"/>
  <c r="H30" i="13"/>
  <c r="U30" i="13"/>
  <c r="H30" i="12"/>
  <c r="U30" i="12"/>
  <c r="U30" i="11"/>
  <c r="H30" i="11"/>
  <c r="X27" i="13"/>
  <c r="K27" i="13"/>
  <c r="X27" i="12"/>
  <c r="K27" i="12"/>
  <c r="X27" i="11"/>
  <c r="K27" i="11"/>
  <c r="Z25" i="13"/>
  <c r="M25" i="13"/>
  <c r="Z25" i="12"/>
  <c r="M25" i="12"/>
  <c r="Z25" i="11"/>
  <c r="M25" i="11"/>
  <c r="AB23" i="13"/>
  <c r="O23" i="13"/>
  <c r="AB23" i="12"/>
  <c r="O23" i="12"/>
  <c r="AB23" i="11"/>
  <c r="O23" i="11"/>
  <c r="R21" i="13"/>
  <c r="E21" i="13"/>
  <c r="R21" i="12"/>
  <c r="E21" i="12"/>
  <c r="R21" i="11"/>
  <c r="E21" i="11"/>
  <c r="U18" i="13"/>
  <c r="H18" i="13"/>
  <c r="H18" i="12"/>
  <c r="U18" i="12"/>
  <c r="U18" i="11"/>
  <c r="H18" i="11"/>
  <c r="X15" i="13"/>
  <c r="K15" i="13"/>
  <c r="X15" i="12"/>
  <c r="K15" i="12"/>
  <c r="X15" i="11"/>
  <c r="K15" i="11"/>
  <c r="Z13" i="13"/>
  <c r="M13" i="13"/>
  <c r="Z13" i="12"/>
  <c r="M13" i="12"/>
  <c r="Z13" i="11"/>
  <c r="M13" i="11"/>
  <c r="AC10" i="13"/>
  <c r="P10" i="13"/>
  <c r="P10" i="12"/>
  <c r="AC10" i="12"/>
  <c r="AC10" i="11"/>
  <c r="P10" i="11"/>
  <c r="V5" i="13"/>
  <c r="I5" i="13"/>
  <c r="V5" i="12"/>
  <c r="I5" i="12"/>
  <c r="V5" i="11"/>
  <c r="I5" i="11"/>
  <c r="W313" i="13"/>
  <c r="J313" i="13"/>
  <c r="J313" i="12"/>
  <c r="W313" i="12"/>
  <c r="W313" i="11"/>
  <c r="J313" i="11"/>
  <c r="Z309" i="13"/>
  <c r="M309" i="13"/>
  <c r="M309" i="12"/>
  <c r="Z309" i="12"/>
  <c r="Z309" i="11"/>
  <c r="M309" i="11"/>
  <c r="R305" i="13"/>
  <c r="E305" i="13"/>
  <c r="R305" i="12"/>
  <c r="E305" i="12"/>
  <c r="R305" i="11"/>
  <c r="E305" i="11"/>
  <c r="R301" i="13"/>
  <c r="E301" i="13"/>
  <c r="R301" i="12"/>
  <c r="E301" i="12"/>
  <c r="R301" i="11"/>
  <c r="E301" i="11"/>
  <c r="G298" i="13"/>
  <c r="T298" i="13"/>
  <c r="T298" i="12"/>
  <c r="G298" i="12"/>
  <c r="T298" i="11"/>
  <c r="G298" i="11"/>
  <c r="I296" i="13"/>
  <c r="V296" i="13"/>
  <c r="V296" i="12"/>
  <c r="I296" i="12"/>
  <c r="V296" i="11"/>
  <c r="I296" i="11"/>
  <c r="X294" i="13"/>
  <c r="K294" i="13"/>
  <c r="X294" i="12"/>
  <c r="K294" i="12"/>
  <c r="X294" i="11"/>
  <c r="K294" i="11"/>
  <c r="Z292" i="13"/>
  <c r="M292" i="13"/>
  <c r="Z292" i="12"/>
  <c r="M292" i="12"/>
  <c r="Z292" i="11"/>
  <c r="M292" i="11"/>
  <c r="Y290" i="13"/>
  <c r="L290" i="13"/>
  <c r="Y290" i="12"/>
  <c r="L290" i="12"/>
  <c r="Y290" i="11"/>
  <c r="L290" i="11"/>
  <c r="Z287" i="13"/>
  <c r="M287" i="13"/>
  <c r="Z287" i="12"/>
  <c r="M287" i="12"/>
  <c r="Z287" i="11"/>
  <c r="M287" i="11"/>
  <c r="AB285" i="13"/>
  <c r="O285" i="13"/>
  <c r="AB285" i="12"/>
  <c r="O285" i="12"/>
  <c r="AB285" i="11"/>
  <c r="O285" i="11"/>
  <c r="D284" i="13"/>
  <c r="Q284" i="13"/>
  <c r="D284" i="12"/>
  <c r="Q284" i="12"/>
  <c r="Q284" i="11"/>
  <c r="D284" i="11"/>
  <c r="S282" i="13"/>
  <c r="F282" i="13"/>
  <c r="F282" i="12"/>
  <c r="S282" i="12"/>
  <c r="S282" i="11"/>
  <c r="F282" i="11"/>
  <c r="T280" i="13"/>
  <c r="G280" i="13"/>
  <c r="T280" i="12"/>
  <c r="G280" i="12"/>
  <c r="T280" i="11"/>
  <c r="G280" i="11"/>
  <c r="T278" i="13"/>
  <c r="G278" i="13"/>
  <c r="T278" i="12"/>
  <c r="G278" i="12"/>
  <c r="T278" i="11"/>
  <c r="G278" i="11"/>
  <c r="T276" i="13"/>
  <c r="G276" i="13"/>
  <c r="G276" i="12"/>
  <c r="T276" i="12"/>
  <c r="T276" i="11"/>
  <c r="G276" i="11"/>
  <c r="U275" i="13"/>
  <c r="H275" i="13"/>
  <c r="H275" i="12"/>
  <c r="U275" i="12"/>
  <c r="U275" i="11"/>
  <c r="H275" i="11"/>
  <c r="W273" i="13"/>
  <c r="J273" i="13"/>
  <c r="J273" i="12"/>
  <c r="W273" i="12"/>
  <c r="W273" i="11"/>
  <c r="J273" i="11"/>
  <c r="X272" i="13"/>
  <c r="K272" i="13"/>
  <c r="K272" i="12"/>
  <c r="X272" i="12"/>
  <c r="X272" i="11"/>
  <c r="K272" i="11"/>
  <c r="Y271" i="13"/>
  <c r="L271" i="13"/>
  <c r="L271" i="12"/>
  <c r="Y271" i="12"/>
  <c r="Y271" i="11"/>
  <c r="L271" i="11"/>
  <c r="Z270" i="13"/>
  <c r="M270" i="13"/>
  <c r="M270" i="12"/>
  <c r="Z270" i="12"/>
  <c r="Z270" i="11"/>
  <c r="M270" i="11"/>
  <c r="AA269" i="13"/>
  <c r="N269" i="13"/>
  <c r="N269" i="12"/>
  <c r="AA269" i="12"/>
  <c r="AA269" i="11"/>
  <c r="N269" i="11"/>
  <c r="AB268" i="13"/>
  <c r="O268" i="13"/>
  <c r="O268" i="12"/>
  <c r="AB268" i="12"/>
  <c r="AB268" i="11"/>
  <c r="O268" i="11"/>
  <c r="AB267" i="13"/>
  <c r="O267" i="13"/>
  <c r="O267" i="12"/>
  <c r="AB267" i="12"/>
  <c r="AB267" i="11"/>
  <c r="O267" i="11"/>
  <c r="O266" i="13"/>
  <c r="AB266" i="13"/>
  <c r="O266" i="12"/>
  <c r="AB266" i="12"/>
  <c r="AB266" i="11"/>
  <c r="O266" i="11"/>
  <c r="AA264" i="13"/>
  <c r="N264" i="13"/>
  <c r="AA264" i="12"/>
  <c r="N264" i="12"/>
  <c r="AA264" i="11"/>
  <c r="N264" i="11"/>
  <c r="AB263" i="13"/>
  <c r="O263" i="13"/>
  <c r="O263" i="12"/>
  <c r="AB263" i="12"/>
  <c r="AB263" i="11"/>
  <c r="O263" i="11"/>
  <c r="AC262" i="13"/>
  <c r="P262" i="13"/>
  <c r="P262" i="12"/>
  <c r="AC262" i="12"/>
  <c r="AC262" i="11"/>
  <c r="P262" i="11"/>
  <c r="Q262" i="13"/>
  <c r="D262" i="13"/>
  <c r="D262" i="12"/>
  <c r="Q262" i="12"/>
  <c r="Q262" i="11"/>
  <c r="D262" i="11"/>
  <c r="R261" i="13"/>
  <c r="E261" i="13"/>
  <c r="R261" i="12"/>
  <c r="E261" i="12"/>
  <c r="R261" i="11"/>
  <c r="E261" i="11"/>
  <c r="S260" i="13"/>
  <c r="F260" i="13"/>
  <c r="S260" i="12"/>
  <c r="F260" i="12"/>
  <c r="S260" i="11"/>
  <c r="F260" i="11"/>
  <c r="T259" i="13"/>
  <c r="G259" i="13"/>
  <c r="T259" i="12"/>
  <c r="G259" i="12"/>
  <c r="T259" i="11"/>
  <c r="G259" i="11"/>
  <c r="U258" i="13"/>
  <c r="H258" i="13"/>
  <c r="U258" i="12"/>
  <c r="H258" i="12"/>
  <c r="U258" i="11"/>
  <c r="H258" i="11"/>
  <c r="V257" i="13"/>
  <c r="I257" i="13"/>
  <c r="V257" i="12"/>
  <c r="I257" i="12"/>
  <c r="I257" i="11"/>
  <c r="V257" i="11"/>
  <c r="V256" i="13"/>
  <c r="I256" i="13"/>
  <c r="V256" i="12"/>
  <c r="I256" i="12"/>
  <c r="V256" i="11"/>
  <c r="I256" i="11"/>
  <c r="V255" i="13"/>
  <c r="I255" i="13"/>
  <c r="V255" i="12"/>
  <c r="I255" i="12"/>
  <c r="V255" i="11"/>
  <c r="I255" i="11"/>
  <c r="V254" i="13"/>
  <c r="I254" i="13"/>
  <c r="V254" i="12"/>
  <c r="I254" i="12"/>
  <c r="V254" i="11"/>
  <c r="I254" i="11"/>
  <c r="V253" i="13"/>
  <c r="I253" i="13"/>
  <c r="V253" i="12"/>
  <c r="I253" i="12"/>
  <c r="V253" i="11"/>
  <c r="I253" i="11"/>
  <c r="V252" i="13"/>
  <c r="I252" i="13"/>
  <c r="V252" i="12"/>
  <c r="I252" i="12"/>
  <c r="V252" i="11"/>
  <c r="I252" i="11"/>
  <c r="W251" i="13"/>
  <c r="J251" i="13"/>
  <c r="W251" i="12"/>
  <c r="J251" i="12"/>
  <c r="W251" i="11"/>
  <c r="J251" i="11"/>
  <c r="K250" i="13"/>
  <c r="X250" i="13"/>
  <c r="X250" i="12"/>
  <c r="K250" i="12"/>
  <c r="X250" i="11"/>
  <c r="K250" i="11"/>
  <c r="L249" i="13"/>
  <c r="Y249" i="13"/>
  <c r="Y249" i="12"/>
  <c r="L249" i="12"/>
  <c r="Y249" i="11"/>
  <c r="L249" i="11"/>
  <c r="M248" i="13"/>
  <c r="Z248" i="13"/>
  <c r="Z248" i="12"/>
  <c r="M248" i="12"/>
  <c r="Z248" i="11"/>
  <c r="M248" i="11"/>
  <c r="N247" i="13"/>
  <c r="AA247" i="13"/>
  <c r="AA247" i="12"/>
  <c r="N247" i="12"/>
  <c r="AA247" i="11"/>
  <c r="N247" i="11"/>
  <c r="O246" i="13"/>
  <c r="AB246" i="13"/>
  <c r="O246" i="12"/>
  <c r="AB246" i="12"/>
  <c r="AB246" i="11"/>
  <c r="O246" i="11"/>
  <c r="AC245" i="13"/>
  <c r="P245" i="13"/>
  <c r="AC245" i="12"/>
  <c r="P245" i="12"/>
  <c r="AC245" i="11"/>
  <c r="P245" i="11"/>
  <c r="Q245" i="13"/>
  <c r="D245" i="13"/>
  <c r="D245" i="12"/>
  <c r="Q245" i="12"/>
  <c r="Q245" i="11"/>
  <c r="D245" i="11"/>
  <c r="Q244" i="13"/>
  <c r="D244" i="13"/>
  <c r="D244" i="12"/>
  <c r="Q244" i="12"/>
  <c r="Q244" i="11"/>
  <c r="D244" i="11"/>
  <c r="Q243" i="13"/>
  <c r="D243" i="13"/>
  <c r="Q243" i="12"/>
  <c r="D243" i="12"/>
  <c r="Q243" i="11"/>
  <c r="D243" i="11"/>
  <c r="Q242" i="13"/>
  <c r="D242" i="13"/>
  <c r="D242" i="12"/>
  <c r="Q242" i="12"/>
  <c r="Q242" i="11"/>
  <c r="D242" i="11"/>
  <c r="Q241" i="13"/>
  <c r="D241" i="13"/>
  <c r="Q241" i="12"/>
  <c r="D241" i="12"/>
  <c r="Q241" i="11"/>
  <c r="D241" i="11"/>
  <c r="Q240" i="13"/>
  <c r="D240" i="13"/>
  <c r="Q240" i="12"/>
  <c r="D240" i="12"/>
  <c r="Q240" i="11"/>
  <c r="D240" i="11"/>
  <c r="R239" i="13"/>
  <c r="E239" i="13"/>
  <c r="E239" i="12"/>
  <c r="R239" i="12"/>
  <c r="R239" i="11"/>
  <c r="E239" i="11"/>
  <c r="S238" i="13"/>
  <c r="F238" i="13"/>
  <c r="F238" i="12"/>
  <c r="S238" i="12"/>
  <c r="S238" i="11"/>
  <c r="F238" i="11"/>
  <c r="T237" i="13"/>
  <c r="G237" i="13"/>
  <c r="G237" i="12"/>
  <c r="T237" i="12"/>
  <c r="T237" i="11"/>
  <c r="G237" i="11"/>
  <c r="U236" i="13"/>
  <c r="H236" i="13"/>
  <c r="H236" i="12"/>
  <c r="U236" i="12"/>
  <c r="U236" i="11"/>
  <c r="H236" i="11"/>
  <c r="V235" i="13"/>
  <c r="I235" i="13"/>
  <c r="I235" i="12"/>
  <c r="V235" i="12"/>
  <c r="V235" i="11"/>
  <c r="I235" i="11"/>
  <c r="W234" i="13"/>
  <c r="J234" i="13"/>
  <c r="J234" i="12"/>
  <c r="W234" i="12"/>
  <c r="W234" i="11"/>
  <c r="J234" i="11"/>
  <c r="K233" i="13"/>
  <c r="X233" i="13"/>
  <c r="K233" i="12"/>
  <c r="X233" i="12"/>
  <c r="X233" i="11"/>
  <c r="K233" i="11"/>
  <c r="K232" i="13"/>
  <c r="X232" i="13"/>
  <c r="K232" i="12"/>
  <c r="X232" i="12"/>
  <c r="X232" i="11"/>
  <c r="K232" i="11"/>
  <c r="K231" i="13"/>
  <c r="X231" i="13"/>
  <c r="K231" i="12"/>
  <c r="X231" i="12"/>
  <c r="X231" i="11"/>
  <c r="K231" i="11"/>
  <c r="K230" i="13"/>
  <c r="X230" i="13"/>
  <c r="X230" i="12"/>
  <c r="K230" i="12"/>
  <c r="X230" i="11"/>
  <c r="K230" i="11"/>
  <c r="X229" i="13"/>
  <c r="K229" i="13"/>
  <c r="K229" i="12"/>
  <c r="X229" i="12"/>
  <c r="X229" i="11"/>
  <c r="K229" i="11"/>
  <c r="K228" i="13"/>
  <c r="X228" i="13"/>
  <c r="X228" i="12"/>
  <c r="K228" i="12"/>
  <c r="X228" i="11"/>
  <c r="K228" i="11"/>
  <c r="Y227" i="13"/>
  <c r="L227" i="13"/>
  <c r="L227" i="12"/>
  <c r="Y227" i="12"/>
  <c r="Y227" i="11"/>
  <c r="L227" i="11"/>
  <c r="Z226" i="13"/>
  <c r="M226" i="13"/>
  <c r="Z226" i="12"/>
  <c r="M226" i="12"/>
  <c r="Z226" i="11"/>
  <c r="M226" i="11"/>
  <c r="N225" i="13"/>
  <c r="AA225" i="13"/>
  <c r="N225" i="12"/>
  <c r="AA225" i="12"/>
  <c r="AA225" i="11"/>
  <c r="N225" i="11"/>
  <c r="AB224" i="13"/>
  <c r="O224" i="13"/>
  <c r="AB224" i="12"/>
  <c r="O224" i="12"/>
  <c r="AB224" i="11"/>
  <c r="O224" i="11"/>
  <c r="P223" i="13"/>
  <c r="AC223" i="13"/>
  <c r="P223" i="12"/>
  <c r="AC223" i="12"/>
  <c r="AC223" i="11"/>
  <c r="P223" i="11"/>
  <c r="D223" i="13"/>
  <c r="Q223" i="13"/>
  <c r="D223" i="12"/>
  <c r="Q223" i="12"/>
  <c r="Q223" i="11"/>
  <c r="D223" i="11"/>
  <c r="R222" i="13"/>
  <c r="E222" i="13"/>
  <c r="R222" i="12"/>
  <c r="E222" i="12"/>
  <c r="R222" i="11"/>
  <c r="E222" i="11"/>
  <c r="F221" i="13"/>
  <c r="S221" i="13"/>
  <c r="S221" i="12"/>
  <c r="F221" i="12"/>
  <c r="S221" i="11"/>
  <c r="F221" i="11"/>
  <c r="S220" i="13"/>
  <c r="F220" i="13"/>
  <c r="F220" i="12"/>
  <c r="S220" i="12"/>
  <c r="S220" i="11"/>
  <c r="F220" i="11"/>
  <c r="S219" i="13"/>
  <c r="F219" i="13"/>
  <c r="S219" i="12"/>
  <c r="F219" i="12"/>
  <c r="S219" i="11"/>
  <c r="F219" i="11"/>
  <c r="S218" i="13"/>
  <c r="F218" i="13"/>
  <c r="S218" i="12"/>
  <c r="F218" i="12"/>
  <c r="S218" i="11"/>
  <c r="F218" i="11"/>
  <c r="S217" i="13"/>
  <c r="F217" i="13"/>
  <c r="S217" i="12"/>
  <c r="F217" i="12"/>
  <c r="S217" i="11"/>
  <c r="F217" i="11"/>
  <c r="S216" i="13"/>
  <c r="F216" i="13"/>
  <c r="S216" i="12"/>
  <c r="F216" i="12"/>
  <c r="S216" i="11"/>
  <c r="F216" i="11"/>
  <c r="T215" i="13"/>
  <c r="G215" i="13"/>
  <c r="G215" i="12"/>
  <c r="T215" i="12"/>
  <c r="G215" i="11"/>
  <c r="T215" i="11"/>
  <c r="U214" i="13"/>
  <c r="H214" i="13"/>
  <c r="U214" i="12"/>
  <c r="H214" i="12"/>
  <c r="U214" i="11"/>
  <c r="H214" i="11"/>
  <c r="V213" i="13"/>
  <c r="I213" i="13"/>
  <c r="I213" i="12"/>
  <c r="V213" i="12"/>
  <c r="V213" i="11"/>
  <c r="I213" i="11"/>
  <c r="W212" i="13"/>
  <c r="J212" i="13"/>
  <c r="W212" i="12"/>
  <c r="J212" i="12"/>
  <c r="W212" i="11"/>
  <c r="J212" i="11"/>
  <c r="X211" i="13"/>
  <c r="K211" i="13"/>
  <c r="K211" i="12"/>
  <c r="X211" i="12"/>
  <c r="X211" i="11"/>
  <c r="K211" i="11"/>
  <c r="Y210" i="13"/>
  <c r="L210" i="13"/>
  <c r="Y210" i="12"/>
  <c r="L210" i="12"/>
  <c r="Y210" i="11"/>
  <c r="L210" i="11"/>
  <c r="M209" i="13"/>
  <c r="Z209" i="13"/>
  <c r="M209" i="12"/>
  <c r="Z209" i="12"/>
  <c r="Z209" i="11"/>
  <c r="M209" i="11"/>
  <c r="AA208" i="13"/>
  <c r="N208" i="13"/>
  <c r="AA208" i="12"/>
  <c r="N208" i="12"/>
  <c r="AA208" i="11"/>
  <c r="N208" i="11"/>
  <c r="N207" i="13"/>
  <c r="AA207" i="13"/>
  <c r="AA207" i="12"/>
  <c r="N207" i="12"/>
  <c r="AA207" i="11"/>
  <c r="N207" i="11"/>
  <c r="M206" i="13"/>
  <c r="Z206" i="13"/>
  <c r="Z206" i="12"/>
  <c r="M206" i="12"/>
  <c r="Z206" i="11"/>
  <c r="M206" i="11"/>
  <c r="Z205" i="13"/>
  <c r="M205" i="13"/>
  <c r="Z205" i="12"/>
  <c r="M205" i="12"/>
  <c r="Z205" i="11"/>
  <c r="M205" i="11"/>
  <c r="Z204" i="13"/>
  <c r="M204" i="13"/>
  <c r="Z204" i="12"/>
  <c r="M204" i="12"/>
  <c r="Z204" i="11"/>
  <c r="M204" i="11"/>
  <c r="N203" i="13"/>
  <c r="AA203" i="13"/>
  <c r="N203" i="12"/>
  <c r="AA203" i="12"/>
  <c r="AA203" i="11"/>
  <c r="N203" i="11"/>
  <c r="AB202" i="13"/>
  <c r="O202" i="13"/>
  <c r="AB202" i="12"/>
  <c r="O202" i="12"/>
  <c r="AB202" i="11"/>
  <c r="O202" i="11"/>
  <c r="P201" i="13"/>
  <c r="AC201" i="13"/>
  <c r="P201" i="12"/>
  <c r="AC201" i="12"/>
  <c r="AC201" i="11"/>
  <c r="P201" i="11"/>
  <c r="D201" i="13"/>
  <c r="Q201" i="13"/>
  <c r="D201" i="12"/>
  <c r="Q201" i="12"/>
  <c r="Q201" i="11"/>
  <c r="D201" i="11"/>
  <c r="R200" i="13"/>
  <c r="E200" i="13"/>
  <c r="R200" i="12"/>
  <c r="E200" i="12"/>
  <c r="R200" i="11"/>
  <c r="E200" i="11"/>
  <c r="F199" i="13"/>
  <c r="S199" i="13"/>
  <c r="F199" i="12"/>
  <c r="S199" i="12"/>
  <c r="S199" i="11"/>
  <c r="F199" i="11"/>
  <c r="T198" i="13"/>
  <c r="G198" i="13"/>
  <c r="T198" i="12"/>
  <c r="G198" i="12"/>
  <c r="T198" i="11"/>
  <c r="G198" i="11"/>
  <c r="H197" i="13"/>
  <c r="U197" i="13"/>
  <c r="H197" i="12"/>
  <c r="U197" i="12"/>
  <c r="U197" i="11"/>
  <c r="H197" i="11"/>
  <c r="U196" i="13"/>
  <c r="H196" i="13"/>
  <c r="H196" i="12"/>
  <c r="U196" i="12"/>
  <c r="U196" i="11"/>
  <c r="H196" i="11"/>
  <c r="U195" i="13"/>
  <c r="H195" i="13"/>
  <c r="H195" i="12"/>
  <c r="U195" i="12"/>
  <c r="U195" i="11"/>
  <c r="H195" i="11"/>
  <c r="U194" i="13"/>
  <c r="H194" i="13"/>
  <c r="H194" i="12"/>
  <c r="U194" i="12"/>
  <c r="U194" i="11"/>
  <c r="H194" i="11"/>
  <c r="U193" i="13"/>
  <c r="H193" i="13"/>
  <c r="H193" i="12"/>
  <c r="U193" i="12"/>
  <c r="U193" i="11"/>
  <c r="H193" i="11"/>
  <c r="U192" i="13"/>
  <c r="H192" i="13"/>
  <c r="H192" i="12"/>
  <c r="U192" i="12"/>
  <c r="U192" i="11"/>
  <c r="H192" i="11"/>
  <c r="I191" i="13"/>
  <c r="V191" i="13"/>
  <c r="I191" i="12"/>
  <c r="V191" i="12"/>
  <c r="V191" i="11"/>
  <c r="I191" i="11"/>
  <c r="W190" i="13"/>
  <c r="J190" i="13"/>
  <c r="J190" i="12"/>
  <c r="W190" i="12"/>
  <c r="W190" i="11"/>
  <c r="J190" i="11"/>
  <c r="K189" i="13"/>
  <c r="X189" i="13"/>
  <c r="K189" i="12"/>
  <c r="X189" i="12"/>
  <c r="X189" i="11"/>
  <c r="K189" i="11"/>
  <c r="Y188" i="13"/>
  <c r="L188" i="13"/>
  <c r="L188" i="12"/>
  <c r="Y188" i="12"/>
  <c r="Y188" i="11"/>
  <c r="L188" i="11"/>
  <c r="M187" i="13"/>
  <c r="Z187" i="13"/>
  <c r="M187" i="12"/>
  <c r="Z187" i="12"/>
  <c r="Z187" i="11"/>
  <c r="M187" i="11"/>
  <c r="AA186" i="13"/>
  <c r="N186" i="13"/>
  <c r="N186" i="12"/>
  <c r="AA186" i="12"/>
  <c r="AA186" i="11"/>
  <c r="N186" i="11"/>
  <c r="AB185" i="13"/>
  <c r="O185" i="13"/>
  <c r="O185" i="12"/>
  <c r="AB185" i="12"/>
  <c r="AB185" i="11"/>
  <c r="O185" i="11"/>
  <c r="AC184" i="13"/>
  <c r="P184" i="13"/>
  <c r="P184" i="12"/>
  <c r="AC184" i="12"/>
  <c r="AC184" i="11"/>
  <c r="P184" i="11"/>
  <c r="AC183" i="13"/>
  <c r="P183" i="13"/>
  <c r="AC183" i="12"/>
  <c r="P183" i="12"/>
  <c r="AC183" i="11"/>
  <c r="P183" i="11"/>
  <c r="P182" i="13"/>
  <c r="AC182" i="13"/>
  <c r="P182" i="12"/>
  <c r="AC182" i="12"/>
  <c r="AC182" i="11"/>
  <c r="P182" i="11"/>
  <c r="AC181" i="13"/>
  <c r="P181" i="13"/>
  <c r="AC181" i="12"/>
  <c r="P181" i="12"/>
  <c r="AC181" i="11"/>
  <c r="P181" i="11"/>
  <c r="AB180" i="13"/>
  <c r="O180" i="13"/>
  <c r="O180" i="12"/>
  <c r="AB180" i="12"/>
  <c r="AB180" i="11"/>
  <c r="O180" i="11"/>
  <c r="AC179" i="13"/>
  <c r="P179" i="13"/>
  <c r="P179" i="12"/>
  <c r="AC179" i="12"/>
  <c r="AC179" i="11"/>
  <c r="P179" i="11"/>
  <c r="Q179" i="13"/>
  <c r="D179" i="13"/>
  <c r="D179" i="12"/>
  <c r="Q179" i="12"/>
  <c r="Q179" i="11"/>
  <c r="D179" i="11"/>
  <c r="R178" i="13"/>
  <c r="E178" i="13"/>
  <c r="E178" i="12"/>
  <c r="R178" i="12"/>
  <c r="R178" i="11"/>
  <c r="E178" i="11"/>
  <c r="S177" i="13"/>
  <c r="F177" i="13"/>
  <c r="F177" i="12"/>
  <c r="S177" i="12"/>
  <c r="S177" i="11"/>
  <c r="F177" i="11"/>
  <c r="T176" i="13"/>
  <c r="G176" i="13"/>
  <c r="G176" i="12"/>
  <c r="T176" i="12"/>
  <c r="T176" i="11"/>
  <c r="G176" i="11"/>
  <c r="U175" i="13"/>
  <c r="H175" i="13"/>
  <c r="U175" i="12"/>
  <c r="H175" i="12"/>
  <c r="U175" i="11"/>
  <c r="H175" i="11"/>
  <c r="V174" i="13"/>
  <c r="I174" i="13"/>
  <c r="I174" i="12"/>
  <c r="V174" i="12"/>
  <c r="V174" i="11"/>
  <c r="I174" i="11"/>
  <c r="W173" i="13"/>
  <c r="J173" i="13"/>
  <c r="W173" i="12"/>
  <c r="J173" i="12"/>
  <c r="W173" i="11"/>
  <c r="J173" i="11"/>
  <c r="W172" i="13"/>
  <c r="J172" i="13"/>
  <c r="W172" i="12"/>
  <c r="J172" i="12"/>
  <c r="W172" i="11"/>
  <c r="J172" i="11"/>
  <c r="W171" i="13"/>
  <c r="J171" i="13"/>
  <c r="W171" i="12"/>
  <c r="J171" i="12"/>
  <c r="W171" i="11"/>
  <c r="J171" i="11"/>
  <c r="W170" i="13"/>
  <c r="J170" i="13"/>
  <c r="W170" i="12"/>
  <c r="J170" i="12"/>
  <c r="W170" i="11"/>
  <c r="J170" i="11"/>
  <c r="W169" i="13"/>
  <c r="J169" i="13"/>
  <c r="W169" i="12"/>
  <c r="J169" i="12"/>
  <c r="W169" i="11"/>
  <c r="J169" i="11"/>
  <c r="J168" i="13"/>
  <c r="W168" i="13"/>
  <c r="W168" i="12"/>
  <c r="J168" i="12"/>
  <c r="W168" i="11"/>
  <c r="J168" i="11"/>
  <c r="K167" i="13"/>
  <c r="X167" i="13"/>
  <c r="X167" i="12"/>
  <c r="K167" i="12"/>
  <c r="X167" i="11"/>
  <c r="K167" i="11"/>
  <c r="L166" i="13"/>
  <c r="Y166" i="13"/>
  <c r="Y166" i="12"/>
  <c r="L166" i="12"/>
  <c r="Y166" i="11"/>
  <c r="L166" i="11"/>
  <c r="Z165" i="13"/>
  <c r="M165" i="13"/>
  <c r="Z165" i="12"/>
  <c r="M165" i="12"/>
  <c r="Z165" i="11"/>
  <c r="M165" i="11"/>
  <c r="AA164" i="13"/>
  <c r="N164" i="13"/>
  <c r="N164" i="12"/>
  <c r="AA164" i="12"/>
  <c r="AA164" i="11"/>
  <c r="N164" i="11"/>
  <c r="AB163" i="13"/>
  <c r="O163" i="13"/>
  <c r="O163" i="12"/>
  <c r="AB163" i="12"/>
  <c r="AB163" i="11"/>
  <c r="O163" i="11"/>
  <c r="AC162" i="13"/>
  <c r="P162" i="13"/>
  <c r="P162" i="12"/>
  <c r="AC162" i="12"/>
  <c r="AC162" i="11"/>
  <c r="P162" i="11"/>
  <c r="Q162" i="13"/>
  <c r="D162" i="13"/>
  <c r="D162" i="12"/>
  <c r="Q162" i="12"/>
  <c r="Q162" i="11"/>
  <c r="D162" i="11"/>
  <c r="R161" i="13"/>
  <c r="E161" i="13"/>
  <c r="R161" i="12"/>
  <c r="E161" i="12"/>
  <c r="E161" i="11"/>
  <c r="R161" i="11"/>
  <c r="R160" i="13"/>
  <c r="E160" i="13"/>
  <c r="E160" i="12"/>
  <c r="R160" i="12"/>
  <c r="R160" i="11"/>
  <c r="E160" i="11"/>
  <c r="R159" i="13"/>
  <c r="E159" i="13"/>
  <c r="R159" i="12"/>
  <c r="E159" i="12"/>
  <c r="R159" i="11"/>
  <c r="E159" i="11"/>
  <c r="R158" i="13"/>
  <c r="E158" i="13"/>
  <c r="E158" i="12"/>
  <c r="R158" i="12"/>
  <c r="R158" i="11"/>
  <c r="E158" i="11"/>
  <c r="R157" i="13"/>
  <c r="E157" i="13"/>
  <c r="R157" i="12"/>
  <c r="E157" i="12"/>
  <c r="R157" i="11"/>
  <c r="E157" i="11"/>
  <c r="R156" i="13"/>
  <c r="E156" i="13"/>
  <c r="E156" i="12"/>
  <c r="R156" i="12"/>
  <c r="R156" i="11"/>
  <c r="E156" i="11"/>
  <c r="S155" i="13"/>
  <c r="F155" i="13"/>
  <c r="S155" i="12"/>
  <c r="F155" i="12"/>
  <c r="S155" i="11"/>
  <c r="F155" i="11"/>
  <c r="T154" i="13"/>
  <c r="G154" i="13"/>
  <c r="G154" i="12"/>
  <c r="T154" i="12"/>
  <c r="T154" i="11"/>
  <c r="G154" i="11"/>
  <c r="U153" i="13"/>
  <c r="H153" i="13"/>
  <c r="H153" i="12"/>
  <c r="U153" i="12"/>
  <c r="U153" i="11"/>
  <c r="H153" i="11"/>
  <c r="V152" i="13"/>
  <c r="I152" i="13"/>
  <c r="I152" i="12"/>
  <c r="V152" i="12"/>
  <c r="V152" i="11"/>
  <c r="I152" i="11"/>
  <c r="W151" i="13"/>
  <c r="J151" i="13"/>
  <c r="W151" i="12"/>
  <c r="J151" i="12"/>
  <c r="W151" i="11"/>
  <c r="J151" i="11"/>
  <c r="X150" i="13"/>
  <c r="K150" i="13"/>
  <c r="K150" i="12"/>
  <c r="X150" i="12"/>
  <c r="X150" i="11"/>
  <c r="K150" i="11"/>
  <c r="Y149" i="13"/>
  <c r="L149" i="13"/>
  <c r="L149" i="12"/>
  <c r="Y149" i="12"/>
  <c r="Y149" i="11"/>
  <c r="L149" i="11"/>
  <c r="Z148" i="13"/>
  <c r="M148" i="13"/>
  <c r="M148" i="12"/>
  <c r="Z148" i="12"/>
  <c r="Z148" i="11"/>
  <c r="M148" i="11"/>
  <c r="Y147" i="13"/>
  <c r="L147" i="13"/>
  <c r="L147" i="12"/>
  <c r="Y147" i="12"/>
  <c r="L147" i="11"/>
  <c r="Y147" i="11"/>
  <c r="Y146" i="13"/>
  <c r="L146" i="13"/>
  <c r="Y146" i="12"/>
  <c r="L146" i="12"/>
  <c r="Y146" i="11"/>
  <c r="L146" i="11"/>
  <c r="Y145" i="13"/>
  <c r="L145" i="13"/>
  <c r="L145" i="12"/>
  <c r="Y145" i="12"/>
  <c r="Y145" i="11"/>
  <c r="L145" i="11"/>
  <c r="L144" i="13"/>
  <c r="Y144" i="13"/>
  <c r="Y144" i="12"/>
  <c r="L144" i="12"/>
  <c r="Y144" i="11"/>
  <c r="L144" i="11"/>
  <c r="M143" i="13"/>
  <c r="Z143" i="13"/>
  <c r="M143" i="12"/>
  <c r="Z143" i="12"/>
  <c r="Z143" i="11"/>
  <c r="M143" i="11"/>
  <c r="N142" i="13"/>
  <c r="AA142" i="13"/>
  <c r="AA142" i="12"/>
  <c r="N142" i="12"/>
  <c r="AA142" i="11"/>
  <c r="N142" i="11"/>
  <c r="O141" i="13"/>
  <c r="AB141" i="13"/>
  <c r="O141" i="12"/>
  <c r="AB141" i="12"/>
  <c r="AB141" i="11"/>
  <c r="O141" i="11"/>
  <c r="P140" i="13"/>
  <c r="AC140" i="13"/>
  <c r="AC140" i="12"/>
  <c r="P140" i="12"/>
  <c r="AC140" i="11"/>
  <c r="P140" i="11"/>
  <c r="D140" i="13"/>
  <c r="Q140" i="13"/>
  <c r="Q140" i="12"/>
  <c r="D140" i="12"/>
  <c r="Q140" i="11"/>
  <c r="D140" i="11"/>
  <c r="E139" i="13"/>
  <c r="R139" i="13"/>
  <c r="E139" i="12"/>
  <c r="R139" i="12"/>
  <c r="R139" i="11"/>
  <c r="E139" i="11"/>
  <c r="F138" i="13"/>
  <c r="S138" i="13"/>
  <c r="S138" i="12"/>
  <c r="F138" i="12"/>
  <c r="S138" i="11"/>
  <c r="F138" i="11"/>
  <c r="G137" i="13"/>
  <c r="T137" i="13"/>
  <c r="G137" i="12"/>
  <c r="T137" i="12"/>
  <c r="T137" i="11"/>
  <c r="G137" i="11"/>
  <c r="G136" i="13"/>
  <c r="T136" i="13"/>
  <c r="T136" i="12"/>
  <c r="G136" i="12"/>
  <c r="T136" i="11"/>
  <c r="G136" i="11"/>
  <c r="G135" i="13"/>
  <c r="T135" i="13"/>
  <c r="T135" i="12"/>
  <c r="G135" i="12"/>
  <c r="T135" i="11"/>
  <c r="G135" i="11"/>
  <c r="G134" i="13"/>
  <c r="T134" i="13"/>
  <c r="T134" i="12"/>
  <c r="G134" i="12"/>
  <c r="T134" i="11"/>
  <c r="G134" i="11"/>
  <c r="T133" i="13"/>
  <c r="G133" i="13"/>
  <c r="T133" i="12"/>
  <c r="G133" i="12"/>
  <c r="T133" i="11"/>
  <c r="G133" i="11"/>
  <c r="T132" i="13"/>
  <c r="G132" i="13"/>
  <c r="T132" i="12"/>
  <c r="G132" i="12"/>
  <c r="T132" i="11"/>
  <c r="G132" i="11"/>
  <c r="U131" i="13"/>
  <c r="H131" i="13"/>
  <c r="U131" i="12"/>
  <c r="H131" i="12"/>
  <c r="U131" i="11"/>
  <c r="H131" i="11"/>
  <c r="V130" i="13"/>
  <c r="I130" i="13"/>
  <c r="V130" i="12"/>
  <c r="I130" i="12"/>
  <c r="V130" i="11"/>
  <c r="I130" i="11"/>
  <c r="W129" i="13"/>
  <c r="J129" i="13"/>
  <c r="W129" i="12"/>
  <c r="J129" i="12"/>
  <c r="W129" i="11"/>
  <c r="J129" i="11"/>
  <c r="X128" i="13"/>
  <c r="K128" i="13"/>
  <c r="X128" i="12"/>
  <c r="K128" i="12"/>
  <c r="X128" i="11"/>
  <c r="K128" i="11"/>
  <c r="Y127" i="13"/>
  <c r="L127" i="13"/>
  <c r="Y127" i="12"/>
  <c r="L127" i="12"/>
  <c r="Y127" i="11"/>
  <c r="L127" i="11"/>
  <c r="Z126" i="13"/>
  <c r="M126" i="13"/>
  <c r="Z126" i="12"/>
  <c r="M126" i="12"/>
  <c r="Z126" i="11"/>
  <c r="M126" i="11"/>
  <c r="AA125" i="13"/>
  <c r="N125" i="13"/>
  <c r="AA125" i="12"/>
  <c r="N125" i="12"/>
  <c r="AA125" i="11"/>
  <c r="N125" i="11"/>
  <c r="AB124" i="13"/>
  <c r="O124" i="13"/>
  <c r="AB124" i="12"/>
  <c r="O124" i="12"/>
  <c r="AB124" i="11"/>
  <c r="O124" i="11"/>
  <c r="AB123" i="13"/>
  <c r="O123" i="13"/>
  <c r="AB123" i="12"/>
  <c r="O123" i="12"/>
  <c r="AB123" i="11"/>
  <c r="O123" i="11"/>
  <c r="AB122" i="13"/>
  <c r="O122" i="13"/>
  <c r="AB122" i="12"/>
  <c r="O122" i="12"/>
  <c r="AB122" i="11"/>
  <c r="O122" i="11"/>
  <c r="AA121" i="13"/>
  <c r="N121" i="13"/>
  <c r="AA121" i="12"/>
  <c r="N121" i="12"/>
  <c r="AA121" i="11"/>
  <c r="N121" i="11"/>
  <c r="AA120" i="13"/>
  <c r="N120" i="13"/>
  <c r="AA120" i="12"/>
  <c r="N120" i="12"/>
  <c r="AA120" i="11"/>
  <c r="N120" i="11"/>
  <c r="AB119" i="13"/>
  <c r="O119" i="13"/>
  <c r="O119" i="12"/>
  <c r="AB119" i="12"/>
  <c r="AB119" i="11"/>
  <c r="O119" i="11"/>
  <c r="AC118" i="13"/>
  <c r="P118" i="13"/>
  <c r="AC118" i="12"/>
  <c r="P118" i="12"/>
  <c r="AC118" i="11"/>
  <c r="P118" i="11"/>
  <c r="Q118" i="13"/>
  <c r="D118" i="13"/>
  <c r="D118" i="12"/>
  <c r="Q118" i="12"/>
  <c r="Q118" i="11"/>
  <c r="D118" i="11"/>
  <c r="R117" i="13"/>
  <c r="E117" i="13"/>
  <c r="E117" i="12"/>
  <c r="R117" i="12"/>
  <c r="R117" i="11"/>
  <c r="E117" i="11"/>
  <c r="S116" i="13"/>
  <c r="F116" i="13"/>
  <c r="F116" i="12"/>
  <c r="S116" i="12"/>
  <c r="S116" i="11"/>
  <c r="F116" i="11"/>
  <c r="T115" i="13"/>
  <c r="G115" i="13"/>
  <c r="G115" i="12"/>
  <c r="T115" i="12"/>
  <c r="T115" i="11"/>
  <c r="G115" i="11"/>
  <c r="U114" i="13"/>
  <c r="H114" i="13"/>
  <c r="H114" i="12"/>
  <c r="U114" i="12"/>
  <c r="U114" i="11"/>
  <c r="H114" i="11"/>
  <c r="V113" i="13"/>
  <c r="I113" i="13"/>
  <c r="I113" i="12"/>
  <c r="V113" i="12"/>
  <c r="V113" i="11"/>
  <c r="I113" i="11"/>
  <c r="V112" i="13"/>
  <c r="I112" i="13"/>
  <c r="I112" i="12"/>
  <c r="V112" i="12"/>
  <c r="V112" i="11"/>
  <c r="I112" i="11"/>
  <c r="V111" i="13"/>
  <c r="I111" i="13"/>
  <c r="I111" i="12"/>
  <c r="V111" i="12"/>
  <c r="V111" i="11"/>
  <c r="I111" i="11"/>
  <c r="V110" i="13"/>
  <c r="I110" i="13"/>
  <c r="I110" i="12"/>
  <c r="V110" i="12"/>
  <c r="V110" i="11"/>
  <c r="I110" i="11"/>
  <c r="V109" i="13"/>
  <c r="I109" i="13"/>
  <c r="I109" i="12"/>
  <c r="V109" i="12"/>
  <c r="V109" i="11"/>
  <c r="I109" i="11"/>
  <c r="V108" i="13"/>
  <c r="I108" i="13"/>
  <c r="V108" i="12"/>
  <c r="I108" i="12"/>
  <c r="V108" i="11"/>
  <c r="I108" i="11"/>
  <c r="J107" i="13"/>
  <c r="W107" i="13"/>
  <c r="J107" i="12"/>
  <c r="W107" i="12"/>
  <c r="W107" i="11"/>
  <c r="J107" i="11"/>
  <c r="X106" i="13"/>
  <c r="K106" i="13"/>
  <c r="X106" i="12"/>
  <c r="K106" i="12"/>
  <c r="X106" i="11"/>
  <c r="K106" i="11"/>
  <c r="L105" i="13"/>
  <c r="Y105" i="13"/>
  <c r="L105" i="12"/>
  <c r="Y105" i="12"/>
  <c r="Y105" i="11"/>
  <c r="L105" i="11"/>
  <c r="Z104" i="13"/>
  <c r="M104" i="13"/>
  <c r="Z104" i="12"/>
  <c r="M104" i="12"/>
  <c r="Z104" i="11"/>
  <c r="M104" i="11"/>
  <c r="N103" i="13"/>
  <c r="AA103" i="13"/>
  <c r="N103" i="12"/>
  <c r="AA103" i="12"/>
  <c r="AA103" i="11"/>
  <c r="N103" i="11"/>
  <c r="AB102" i="13"/>
  <c r="O102" i="13"/>
  <c r="AB102" i="12"/>
  <c r="O102" i="12"/>
  <c r="AB102" i="11"/>
  <c r="O102" i="11"/>
  <c r="P101" i="13"/>
  <c r="AC101" i="13"/>
  <c r="P101" i="12"/>
  <c r="AC101" i="12"/>
  <c r="AC101" i="11"/>
  <c r="P101" i="11"/>
  <c r="D101" i="13"/>
  <c r="Q101" i="13"/>
  <c r="D101" i="12"/>
  <c r="Q101" i="12"/>
  <c r="Q101" i="11"/>
  <c r="D101" i="11"/>
  <c r="Q100" i="13"/>
  <c r="D100" i="13"/>
  <c r="D100" i="12"/>
  <c r="Q100" i="12"/>
  <c r="Q100" i="11"/>
  <c r="D100" i="11"/>
  <c r="Q99" i="13"/>
  <c r="D99" i="13"/>
  <c r="D99" i="12"/>
  <c r="Q99" i="12"/>
  <c r="Q99" i="11"/>
  <c r="D99" i="11"/>
  <c r="Q98" i="13"/>
  <c r="D98" i="13"/>
  <c r="D98" i="12"/>
  <c r="Q98" i="12"/>
  <c r="Q98" i="11"/>
  <c r="D98" i="11"/>
  <c r="Q97" i="13"/>
  <c r="D97" i="13"/>
  <c r="D97" i="12"/>
  <c r="Q97" i="12"/>
  <c r="Q97" i="11"/>
  <c r="D97" i="11"/>
  <c r="Q96" i="13"/>
  <c r="D96" i="13"/>
  <c r="D96" i="12"/>
  <c r="Q96" i="12"/>
  <c r="Q96" i="11"/>
  <c r="D96" i="11"/>
  <c r="R95" i="13"/>
  <c r="E95" i="13"/>
  <c r="E95" i="12"/>
  <c r="R95" i="12"/>
  <c r="R95" i="11"/>
  <c r="E95" i="11"/>
  <c r="S94" i="13"/>
  <c r="F94" i="13"/>
  <c r="S94" i="12"/>
  <c r="F94" i="12"/>
  <c r="S94" i="11"/>
  <c r="F94" i="11"/>
  <c r="T93" i="13"/>
  <c r="G93" i="13"/>
  <c r="G93" i="12"/>
  <c r="T93" i="12"/>
  <c r="T93" i="11"/>
  <c r="G93" i="11"/>
  <c r="U92" i="13"/>
  <c r="H92" i="13"/>
  <c r="H92" i="12"/>
  <c r="U92" i="12"/>
  <c r="U92" i="11"/>
  <c r="H92" i="11"/>
  <c r="V91" i="13"/>
  <c r="I91" i="13"/>
  <c r="I91" i="12"/>
  <c r="V91" i="12"/>
  <c r="V91" i="11"/>
  <c r="I91" i="11"/>
  <c r="W90" i="13"/>
  <c r="J90" i="13"/>
  <c r="J90" i="12"/>
  <c r="W90" i="12"/>
  <c r="W90" i="11"/>
  <c r="J90" i="11"/>
  <c r="X89" i="13"/>
  <c r="K89" i="13"/>
  <c r="K89" i="12"/>
  <c r="X89" i="12"/>
  <c r="X89" i="11"/>
  <c r="K89" i="11"/>
  <c r="K88" i="13"/>
  <c r="X88" i="13"/>
  <c r="K88" i="12"/>
  <c r="X88" i="12"/>
  <c r="X88" i="11"/>
  <c r="K88" i="11"/>
  <c r="X87" i="13"/>
  <c r="K87" i="13"/>
  <c r="X87" i="12"/>
  <c r="K87" i="12"/>
  <c r="X87" i="11"/>
  <c r="K87" i="11"/>
  <c r="X86" i="13"/>
  <c r="K86" i="13"/>
  <c r="X86" i="12"/>
  <c r="K86" i="12"/>
  <c r="X86" i="11"/>
  <c r="K86" i="11"/>
  <c r="X85" i="13"/>
  <c r="K85" i="13"/>
  <c r="X85" i="12"/>
  <c r="K85" i="12"/>
  <c r="X85" i="11"/>
  <c r="K85" i="11"/>
  <c r="X84" i="13"/>
  <c r="K84" i="13"/>
  <c r="X84" i="12"/>
  <c r="K84" i="12"/>
  <c r="X84" i="11"/>
  <c r="K84" i="11"/>
  <c r="Y83" i="13"/>
  <c r="L83" i="13"/>
  <c r="Y83" i="12"/>
  <c r="L83" i="12"/>
  <c r="Y83" i="11"/>
  <c r="L83" i="11"/>
  <c r="Z82" i="13"/>
  <c r="M82" i="13"/>
  <c r="Z82" i="12"/>
  <c r="M82" i="12"/>
  <c r="Z82" i="11"/>
  <c r="M82" i="11"/>
  <c r="AA81" i="13"/>
  <c r="N81" i="13"/>
  <c r="AA81" i="12"/>
  <c r="N81" i="12"/>
  <c r="AA81" i="11"/>
  <c r="N81" i="11"/>
  <c r="AB80" i="13"/>
  <c r="O80" i="13"/>
  <c r="AB80" i="12"/>
  <c r="O80" i="12"/>
  <c r="AB80" i="11"/>
  <c r="O80" i="11"/>
  <c r="AC79" i="13"/>
  <c r="P79" i="13"/>
  <c r="AC79" i="12"/>
  <c r="P79" i="12"/>
  <c r="AC79" i="11"/>
  <c r="P79" i="11"/>
  <c r="Q79" i="13"/>
  <c r="D79" i="13"/>
  <c r="Q79" i="12"/>
  <c r="D79" i="12"/>
  <c r="Q79" i="11"/>
  <c r="D79" i="11"/>
  <c r="R78" i="13"/>
  <c r="E78" i="13"/>
  <c r="R78" i="12"/>
  <c r="E78" i="12"/>
  <c r="R78" i="11"/>
  <c r="E78" i="11"/>
  <c r="S77" i="13"/>
  <c r="F77" i="13"/>
  <c r="S77" i="12"/>
  <c r="F77" i="12"/>
  <c r="S77" i="11"/>
  <c r="F77" i="11"/>
  <c r="S76" i="13"/>
  <c r="F76" i="13"/>
  <c r="S76" i="12"/>
  <c r="F76" i="12"/>
  <c r="S76" i="11"/>
  <c r="F76" i="11"/>
  <c r="F75" i="13"/>
  <c r="S75" i="13"/>
  <c r="F75" i="12"/>
  <c r="S75" i="12"/>
  <c r="S75" i="11"/>
  <c r="F75" i="11"/>
  <c r="F74" i="13"/>
  <c r="S74" i="13"/>
  <c r="S74" i="12"/>
  <c r="F74" i="12"/>
  <c r="F74" i="11"/>
  <c r="S74" i="11"/>
  <c r="S73" i="13"/>
  <c r="F73" i="13"/>
  <c r="F73" i="12"/>
  <c r="S73" i="12"/>
  <c r="S73" i="11"/>
  <c r="F73" i="11"/>
  <c r="F72" i="13"/>
  <c r="S72" i="13"/>
  <c r="F72" i="12"/>
  <c r="S72" i="12"/>
  <c r="S72" i="11"/>
  <c r="F72" i="11"/>
  <c r="G71" i="13"/>
  <c r="T71" i="13"/>
  <c r="G71" i="12"/>
  <c r="T71" i="12"/>
  <c r="T71" i="11"/>
  <c r="G71" i="11"/>
  <c r="U70" i="13"/>
  <c r="H70" i="13"/>
  <c r="H70" i="12"/>
  <c r="U70" i="12"/>
  <c r="U70" i="11"/>
  <c r="H70" i="11"/>
  <c r="I69" i="13"/>
  <c r="V69" i="13"/>
  <c r="I69" i="12"/>
  <c r="V69" i="12"/>
  <c r="V69" i="11"/>
  <c r="I69" i="11"/>
  <c r="J68" i="13"/>
  <c r="W68" i="13"/>
  <c r="J68" i="12"/>
  <c r="W68" i="12"/>
  <c r="W68" i="11"/>
  <c r="J68" i="11"/>
  <c r="K67" i="13"/>
  <c r="X67" i="13"/>
  <c r="K67" i="12"/>
  <c r="X67" i="12"/>
  <c r="X67" i="11"/>
  <c r="K67" i="11"/>
  <c r="Y66" i="13"/>
  <c r="L66" i="13"/>
  <c r="L66" i="12"/>
  <c r="Y66" i="12"/>
  <c r="Y66" i="11"/>
  <c r="L66" i="11"/>
  <c r="Z65" i="13"/>
  <c r="M65" i="13"/>
  <c r="M65" i="12"/>
  <c r="Z65" i="12"/>
  <c r="Z65" i="11"/>
  <c r="M65" i="11"/>
  <c r="AA64" i="13"/>
  <c r="N64" i="13"/>
  <c r="N64" i="12"/>
  <c r="AA64" i="12"/>
  <c r="AA64" i="11"/>
  <c r="N64" i="11"/>
  <c r="AA63" i="13"/>
  <c r="N63" i="13"/>
  <c r="N63" i="12"/>
  <c r="AA63" i="12"/>
  <c r="AA63" i="11"/>
  <c r="N63" i="11"/>
  <c r="Z62" i="13"/>
  <c r="M62" i="13"/>
  <c r="M62" i="12"/>
  <c r="Z62" i="12"/>
  <c r="Z62" i="11"/>
  <c r="M62" i="11"/>
  <c r="Z61" i="13"/>
  <c r="M61" i="13"/>
  <c r="Z61" i="12"/>
  <c r="M61" i="12"/>
  <c r="Z61" i="11"/>
  <c r="M61" i="11"/>
  <c r="Z60" i="13"/>
  <c r="M60" i="13"/>
  <c r="M60" i="12"/>
  <c r="Z60" i="12"/>
  <c r="Z60" i="11"/>
  <c r="M60" i="11"/>
  <c r="AA59" i="13"/>
  <c r="N59" i="13"/>
  <c r="N59" i="12"/>
  <c r="AA59" i="12"/>
  <c r="AA59" i="11"/>
  <c r="N59" i="11"/>
  <c r="AB58" i="13"/>
  <c r="O58" i="13"/>
  <c r="O58" i="12"/>
  <c r="AB58" i="12"/>
  <c r="AB58" i="11"/>
  <c r="O58" i="11"/>
  <c r="AC57" i="13"/>
  <c r="P57" i="13"/>
  <c r="P57" i="12"/>
  <c r="AC57" i="12"/>
  <c r="AC57" i="11"/>
  <c r="P57" i="11"/>
  <c r="Q57" i="13"/>
  <c r="D57" i="13"/>
  <c r="D57" i="12"/>
  <c r="Q57" i="12"/>
  <c r="Q57" i="11"/>
  <c r="D57" i="11"/>
  <c r="R56" i="13"/>
  <c r="E56" i="13"/>
  <c r="E56" i="12"/>
  <c r="R56" i="12"/>
  <c r="R56" i="11"/>
  <c r="E56" i="11"/>
  <c r="S55" i="13"/>
  <c r="F55" i="13"/>
  <c r="F55" i="12"/>
  <c r="S55" i="12"/>
  <c r="S55" i="11"/>
  <c r="F55" i="11"/>
  <c r="T54" i="13"/>
  <c r="G54" i="13"/>
  <c r="G54" i="12"/>
  <c r="T54" i="12"/>
  <c r="T54" i="11"/>
  <c r="G54" i="11"/>
  <c r="U53" i="13"/>
  <c r="H53" i="13"/>
  <c r="U53" i="12"/>
  <c r="H53" i="12"/>
  <c r="U53" i="11"/>
  <c r="H53" i="11"/>
  <c r="U52" i="13"/>
  <c r="H52" i="13"/>
  <c r="H52" i="12"/>
  <c r="U52" i="12"/>
  <c r="U52" i="11"/>
  <c r="H52" i="11"/>
  <c r="U51" i="13"/>
  <c r="H51" i="13"/>
  <c r="H51" i="12"/>
  <c r="U51" i="12"/>
  <c r="U51" i="11"/>
  <c r="H51" i="11"/>
  <c r="H50" i="13"/>
  <c r="U50" i="13"/>
  <c r="U50" i="12"/>
  <c r="H50" i="12"/>
  <c r="U50" i="11"/>
  <c r="H50" i="11"/>
  <c r="U49" i="13"/>
  <c r="H49" i="13"/>
  <c r="H49" i="12"/>
  <c r="U49" i="12"/>
  <c r="U49" i="11"/>
  <c r="H49" i="11"/>
  <c r="U48" i="13"/>
  <c r="H48" i="13"/>
  <c r="U48" i="12"/>
  <c r="H48" i="12"/>
  <c r="H48" i="11"/>
  <c r="U48" i="11"/>
  <c r="V47" i="13"/>
  <c r="I47" i="13"/>
  <c r="I47" i="12"/>
  <c r="V47" i="12"/>
  <c r="I47" i="11"/>
  <c r="V47" i="11"/>
  <c r="W46" i="13"/>
  <c r="J46" i="13"/>
  <c r="W46" i="12"/>
  <c r="J46" i="12"/>
  <c r="J46" i="11"/>
  <c r="W46" i="11"/>
  <c r="Y3" i="7"/>
  <c r="U3" i="9"/>
  <c r="AB289" i="13"/>
  <c r="O289" i="13"/>
  <c r="O289" i="12"/>
  <c r="AB289" i="12"/>
  <c r="AB289" i="11"/>
  <c r="O289" i="11"/>
  <c r="AB217" i="13"/>
  <c r="O217" i="13"/>
  <c r="AB217" i="12"/>
  <c r="O217" i="12"/>
  <c r="AB217" i="11"/>
  <c r="O217" i="11"/>
  <c r="AB145" i="13"/>
  <c r="O145" i="13"/>
  <c r="O145" i="12"/>
  <c r="AB145" i="12"/>
  <c r="AB145" i="11"/>
  <c r="O145" i="11"/>
  <c r="AB73" i="13"/>
  <c r="O73" i="13"/>
  <c r="AB73" i="12"/>
  <c r="O73" i="12"/>
  <c r="AB73" i="11"/>
  <c r="O73" i="11"/>
  <c r="T38" i="13"/>
  <c r="G38" i="13"/>
  <c r="T38" i="12"/>
  <c r="G38" i="12"/>
  <c r="T38" i="11"/>
  <c r="G38" i="11"/>
  <c r="R28" i="13"/>
  <c r="E28" i="13"/>
  <c r="R28" i="12"/>
  <c r="E28" i="12"/>
  <c r="R28" i="11"/>
  <c r="E28" i="11"/>
  <c r="T14" i="13"/>
  <c r="G14" i="13"/>
  <c r="T14" i="12"/>
  <c r="G14" i="12"/>
  <c r="T14" i="11"/>
  <c r="G14" i="11"/>
  <c r="Y302" i="13"/>
  <c r="L302" i="13"/>
  <c r="Y302" i="12"/>
  <c r="L302" i="12"/>
  <c r="Y302" i="11"/>
  <c r="L302" i="11"/>
  <c r="AC40" i="13"/>
  <c r="P40" i="13"/>
  <c r="AC40" i="12"/>
  <c r="P40" i="12"/>
  <c r="P40" i="11"/>
  <c r="AC40" i="11"/>
  <c r="M31" i="13"/>
  <c r="Z31" i="13"/>
  <c r="M31" i="12"/>
  <c r="Z31" i="12"/>
  <c r="Z31" i="11"/>
  <c r="M31" i="11"/>
  <c r="R27" i="13"/>
  <c r="E27" i="13"/>
  <c r="E27" i="12"/>
  <c r="R27" i="12"/>
  <c r="E27" i="11"/>
  <c r="R27" i="11"/>
  <c r="X21" i="13"/>
  <c r="K21" i="13"/>
  <c r="K21" i="12"/>
  <c r="X21" i="12"/>
  <c r="K21" i="11"/>
  <c r="X21" i="11"/>
  <c r="U12" i="13"/>
  <c r="H12" i="13"/>
  <c r="U12" i="12"/>
  <c r="H12" i="12"/>
  <c r="H12" i="11"/>
  <c r="U12" i="11"/>
  <c r="AA279" i="13"/>
  <c r="N279" i="13"/>
  <c r="AA279" i="12"/>
  <c r="N279" i="12"/>
  <c r="AA279" i="11"/>
  <c r="N279" i="11"/>
  <c r="Z41" i="13"/>
  <c r="M41" i="13"/>
  <c r="Z41" i="12"/>
  <c r="M41" i="12"/>
  <c r="Z41" i="11"/>
  <c r="M41" i="11"/>
  <c r="E37" i="13"/>
  <c r="R37" i="13"/>
  <c r="R37" i="12"/>
  <c r="E37" i="12"/>
  <c r="R37" i="11"/>
  <c r="E37" i="11"/>
  <c r="L30" i="13"/>
  <c r="Y30" i="13"/>
  <c r="Y30" i="12"/>
  <c r="L30" i="12"/>
  <c r="Y30" i="11"/>
  <c r="L30" i="11"/>
  <c r="Q26" i="13"/>
  <c r="D26" i="13"/>
  <c r="Q26" i="12"/>
  <c r="D26" i="12"/>
  <c r="Q26" i="11"/>
  <c r="D26" i="11"/>
  <c r="V21" i="13"/>
  <c r="I21" i="13"/>
  <c r="V21" i="12"/>
  <c r="I21" i="12"/>
  <c r="V21" i="11"/>
  <c r="I21" i="11"/>
  <c r="X19" i="13"/>
  <c r="K19" i="13"/>
  <c r="X19" i="12"/>
  <c r="K19" i="12"/>
  <c r="X19" i="11"/>
  <c r="K19" i="11"/>
  <c r="AC14" i="13"/>
  <c r="P14" i="13"/>
  <c r="AC14" i="12"/>
  <c r="P14" i="12"/>
  <c r="AC14" i="11"/>
  <c r="P14" i="11"/>
  <c r="Y6" i="13"/>
  <c r="L6" i="13"/>
  <c r="Y6" i="12"/>
  <c r="L6" i="12"/>
  <c r="Y6" i="11"/>
  <c r="L6" i="11"/>
  <c r="AB314" i="13"/>
  <c r="O314" i="13"/>
  <c r="O314" i="12"/>
  <c r="AB314" i="12"/>
  <c r="AB314" i="11"/>
  <c r="O314" i="11"/>
  <c r="AC310" i="13"/>
  <c r="P310" i="13"/>
  <c r="P310" i="12"/>
  <c r="AC310" i="12"/>
  <c r="AC310" i="11"/>
  <c r="P310" i="11"/>
  <c r="U306" i="13"/>
  <c r="H306" i="13"/>
  <c r="U306" i="12"/>
  <c r="H306" i="12"/>
  <c r="U306" i="11"/>
  <c r="H306" i="11"/>
  <c r="X298" i="13"/>
  <c r="K298" i="13"/>
  <c r="X298" i="12"/>
  <c r="K298" i="12"/>
  <c r="X298" i="11"/>
  <c r="K298" i="11"/>
  <c r="R270" i="13"/>
  <c r="E270" i="13"/>
  <c r="R270" i="12"/>
  <c r="E270" i="12"/>
  <c r="R270" i="11"/>
  <c r="E270" i="11"/>
  <c r="W294" i="13"/>
  <c r="J294" i="13"/>
  <c r="W294" i="12"/>
  <c r="J294" i="12"/>
  <c r="W294" i="11"/>
  <c r="J294" i="11"/>
  <c r="Y82" i="13"/>
  <c r="L82" i="13"/>
  <c r="Y82" i="12"/>
  <c r="L82" i="12"/>
  <c r="Y82" i="11"/>
  <c r="L82" i="11"/>
  <c r="Z44" i="13"/>
  <c r="M44" i="13"/>
  <c r="M44" i="12"/>
  <c r="Z44" i="12"/>
  <c r="Z44" i="11"/>
  <c r="M44" i="11"/>
  <c r="T26" i="13"/>
  <c r="G26" i="13"/>
  <c r="T26" i="12"/>
  <c r="G26" i="12"/>
  <c r="T26" i="11"/>
  <c r="G26" i="11"/>
  <c r="M304" i="13"/>
  <c r="Z304" i="13"/>
  <c r="Z304" i="12"/>
  <c r="M304" i="12"/>
  <c r="Z304" i="11"/>
  <c r="M304" i="11"/>
  <c r="O41" i="13"/>
  <c r="AB41" i="13"/>
  <c r="O41" i="12"/>
  <c r="AB41" i="12"/>
  <c r="AB41" i="11"/>
  <c r="O41" i="11"/>
  <c r="O29" i="13"/>
  <c r="AB29" i="13"/>
  <c r="O29" i="12"/>
  <c r="AB29" i="12"/>
  <c r="O29" i="11"/>
  <c r="AB29" i="11"/>
  <c r="V23" i="13"/>
  <c r="I23" i="13"/>
  <c r="I23" i="12"/>
  <c r="V23" i="12"/>
  <c r="I23" i="11"/>
  <c r="V23" i="11"/>
  <c r="AC16" i="13"/>
  <c r="P16" i="13"/>
  <c r="AC16" i="12"/>
  <c r="P16" i="12"/>
  <c r="P16" i="11"/>
  <c r="AC16" i="11"/>
  <c r="S14" i="13"/>
  <c r="F14" i="13"/>
  <c r="S14" i="12"/>
  <c r="F14" i="12"/>
  <c r="F14" i="11"/>
  <c r="S14" i="11"/>
  <c r="AA6" i="13"/>
  <c r="N6" i="13"/>
  <c r="AA6" i="12"/>
  <c r="N6" i="12"/>
  <c r="N6" i="11"/>
  <c r="AA6" i="11"/>
  <c r="Q312" i="13"/>
  <c r="D312" i="13"/>
  <c r="D312" i="12"/>
  <c r="Q312" i="12"/>
  <c r="Q312" i="11"/>
  <c r="D312" i="11"/>
  <c r="K283" i="13"/>
  <c r="X283" i="13"/>
  <c r="K283" i="12"/>
  <c r="X283" i="12"/>
  <c r="K283" i="11"/>
  <c r="X283" i="11"/>
  <c r="AA40" i="13"/>
  <c r="N40" i="13"/>
  <c r="AA40" i="12"/>
  <c r="N40" i="12"/>
  <c r="AA40" i="11"/>
  <c r="N40" i="11"/>
  <c r="U34" i="13"/>
  <c r="H34" i="13"/>
  <c r="U34" i="12"/>
  <c r="H34" i="12"/>
  <c r="U34" i="11"/>
  <c r="H34" i="11"/>
  <c r="AC26" i="13"/>
  <c r="P26" i="13"/>
  <c r="AC26" i="12"/>
  <c r="P26" i="12"/>
  <c r="AC26" i="11"/>
  <c r="P26" i="11"/>
  <c r="R13" i="13"/>
  <c r="E13" i="13"/>
  <c r="R13" i="12"/>
  <c r="E13" i="12"/>
  <c r="R13" i="11"/>
  <c r="E13" i="11"/>
  <c r="S265" i="13"/>
  <c r="F265" i="13"/>
  <c r="F265" i="12"/>
  <c r="S265" i="12"/>
  <c r="S265" i="11"/>
  <c r="F265" i="11"/>
  <c r="R45" i="13"/>
  <c r="E45" i="13"/>
  <c r="R45" i="12"/>
  <c r="E45" i="12"/>
  <c r="R45" i="11"/>
  <c r="E45" i="11"/>
  <c r="T43" i="13"/>
  <c r="G43" i="13"/>
  <c r="T43" i="12"/>
  <c r="G43" i="12"/>
  <c r="T43" i="11"/>
  <c r="G43" i="11"/>
  <c r="V41" i="13"/>
  <c r="I41" i="13"/>
  <c r="V41" i="12"/>
  <c r="I41" i="12"/>
  <c r="V41" i="11"/>
  <c r="I41" i="11"/>
  <c r="W40" i="13"/>
  <c r="J40" i="13"/>
  <c r="J40" i="12"/>
  <c r="W40" i="12"/>
  <c r="W40" i="11"/>
  <c r="J40" i="11"/>
  <c r="L38" i="13"/>
  <c r="Y38" i="13"/>
  <c r="L38" i="12"/>
  <c r="Y38" i="12"/>
  <c r="Y38" i="11"/>
  <c r="L38" i="11"/>
  <c r="AA36" i="13"/>
  <c r="N36" i="13"/>
  <c r="N36" i="12"/>
  <c r="AA36" i="12"/>
  <c r="AA36" i="11"/>
  <c r="N36" i="11"/>
  <c r="P34" i="13"/>
  <c r="AC34" i="13"/>
  <c r="P34" i="12"/>
  <c r="AC34" i="12"/>
  <c r="AC34" i="11"/>
  <c r="P34" i="11"/>
  <c r="D34" i="13"/>
  <c r="Q34" i="13"/>
  <c r="D34" i="12"/>
  <c r="Q34" i="12"/>
  <c r="Q34" i="11"/>
  <c r="D34" i="11"/>
  <c r="F32" i="13"/>
  <c r="S32" i="13"/>
  <c r="F32" i="12"/>
  <c r="S32" i="12"/>
  <c r="S32" i="11"/>
  <c r="F32" i="11"/>
  <c r="G31" i="13"/>
  <c r="T31" i="13"/>
  <c r="T31" i="12"/>
  <c r="G31" i="12"/>
  <c r="T31" i="11"/>
  <c r="G31" i="11"/>
  <c r="I29" i="13"/>
  <c r="V29" i="13"/>
  <c r="V29" i="12"/>
  <c r="I29" i="12"/>
  <c r="V29" i="11"/>
  <c r="I29" i="11"/>
  <c r="W28" i="13"/>
  <c r="J28" i="13"/>
  <c r="J28" i="12"/>
  <c r="W28" i="12"/>
  <c r="W28" i="11"/>
  <c r="J28" i="11"/>
  <c r="Y26" i="13"/>
  <c r="L26" i="13"/>
  <c r="L26" i="12"/>
  <c r="Y26" i="12"/>
  <c r="Y26" i="11"/>
  <c r="L26" i="11"/>
  <c r="AA24" i="13"/>
  <c r="N24" i="13"/>
  <c r="N24" i="12"/>
  <c r="AA24" i="12"/>
  <c r="AA24" i="11"/>
  <c r="N24" i="11"/>
  <c r="AC22" i="13"/>
  <c r="P22" i="13"/>
  <c r="P22" i="12"/>
  <c r="AC22" i="12"/>
  <c r="AC22" i="11"/>
  <c r="P22" i="11"/>
  <c r="Q22" i="13"/>
  <c r="D22" i="13"/>
  <c r="D22" i="12"/>
  <c r="Q22" i="12"/>
  <c r="Q22" i="11"/>
  <c r="D22" i="11"/>
  <c r="S20" i="13"/>
  <c r="F20" i="13"/>
  <c r="F20" i="12"/>
  <c r="S20" i="12"/>
  <c r="S20" i="11"/>
  <c r="F20" i="11"/>
  <c r="T19" i="13"/>
  <c r="G19" i="13"/>
  <c r="T19" i="12"/>
  <c r="G19" i="12"/>
  <c r="T19" i="11"/>
  <c r="G19" i="11"/>
  <c r="V17" i="13"/>
  <c r="I17" i="13"/>
  <c r="V17" i="12"/>
  <c r="I17" i="12"/>
  <c r="V17" i="11"/>
  <c r="I17" i="11"/>
  <c r="W16" i="13"/>
  <c r="J16" i="13"/>
  <c r="J16" i="12"/>
  <c r="W16" i="12"/>
  <c r="W16" i="11"/>
  <c r="J16" i="11"/>
  <c r="Y14" i="13"/>
  <c r="L14" i="13"/>
  <c r="L14" i="12"/>
  <c r="Y14" i="12"/>
  <c r="Y14" i="11"/>
  <c r="L14" i="11"/>
  <c r="AA12" i="13"/>
  <c r="N12" i="13"/>
  <c r="N12" i="12"/>
  <c r="AA12" i="12"/>
  <c r="AA12" i="11"/>
  <c r="N12" i="11"/>
  <c r="AB11" i="13"/>
  <c r="O11" i="13"/>
  <c r="AB11" i="12"/>
  <c r="O11" i="12"/>
  <c r="AB11" i="11"/>
  <c r="O11" i="11"/>
  <c r="Q10" i="13"/>
  <c r="D10" i="13"/>
  <c r="D10" i="12"/>
  <c r="Q10" i="12"/>
  <c r="Q10" i="11"/>
  <c r="D10" i="11"/>
  <c r="R9" i="13"/>
  <c r="E9" i="13"/>
  <c r="R9" i="12"/>
  <c r="E9" i="12"/>
  <c r="R9" i="11"/>
  <c r="E9" i="11"/>
  <c r="S8" i="13"/>
  <c r="F8" i="13"/>
  <c r="F8" i="12"/>
  <c r="S8" i="12"/>
  <c r="S8" i="11"/>
  <c r="F8" i="11"/>
  <c r="T7" i="13"/>
  <c r="G7" i="13"/>
  <c r="T7" i="12"/>
  <c r="G7" i="12"/>
  <c r="T7" i="11"/>
  <c r="G7" i="11"/>
  <c r="U6" i="13"/>
  <c r="H6" i="13"/>
  <c r="H6" i="12"/>
  <c r="U6" i="12"/>
  <c r="U6" i="11"/>
  <c r="H6" i="11"/>
  <c r="J4" i="13"/>
  <c r="W4" i="13"/>
  <c r="J4" i="12"/>
  <c r="W4" i="12"/>
  <c r="W4" i="11"/>
  <c r="J4" i="11"/>
  <c r="J315" i="13"/>
  <c r="W315" i="13"/>
  <c r="J315" i="12"/>
  <c r="W315" i="12"/>
  <c r="W315" i="11"/>
  <c r="J315" i="11"/>
  <c r="W314" i="13"/>
  <c r="J314" i="13"/>
  <c r="J314" i="12"/>
  <c r="W314" i="12"/>
  <c r="W314" i="11"/>
  <c r="J314" i="11"/>
  <c r="W312" i="13"/>
  <c r="J312" i="13"/>
  <c r="J312" i="12"/>
  <c r="W312" i="12"/>
  <c r="W312" i="11"/>
  <c r="J312" i="11"/>
  <c r="X311" i="13"/>
  <c r="K311" i="13"/>
  <c r="K311" i="12"/>
  <c r="X311" i="12"/>
  <c r="X311" i="11"/>
  <c r="K311" i="11"/>
  <c r="Y310" i="13"/>
  <c r="L310" i="13"/>
  <c r="L310" i="12"/>
  <c r="Y310" i="12"/>
  <c r="Y310" i="11"/>
  <c r="L310" i="11"/>
  <c r="AA308" i="13"/>
  <c r="N308" i="13"/>
  <c r="N308" i="12"/>
  <c r="AA308" i="12"/>
  <c r="AA308" i="11"/>
  <c r="N308" i="11"/>
  <c r="AB307" i="13"/>
  <c r="O307" i="13"/>
  <c r="O307" i="12"/>
  <c r="AB307" i="12"/>
  <c r="AB307" i="11"/>
  <c r="O307" i="11"/>
  <c r="AC306" i="13"/>
  <c r="P306" i="13"/>
  <c r="P306" i="12"/>
  <c r="AC306" i="12"/>
  <c r="AC306" i="11"/>
  <c r="P306" i="11"/>
  <c r="Q306" i="13"/>
  <c r="D306" i="13"/>
  <c r="D306" i="12"/>
  <c r="Q306" i="12"/>
  <c r="Q306" i="11"/>
  <c r="D306" i="11"/>
  <c r="R304" i="13"/>
  <c r="E304" i="13"/>
  <c r="R304" i="12"/>
  <c r="E304" i="12"/>
  <c r="R304" i="11"/>
  <c r="E304" i="11"/>
  <c r="R303" i="13"/>
  <c r="E303" i="13"/>
  <c r="R303" i="12"/>
  <c r="E303" i="12"/>
  <c r="R303" i="11"/>
  <c r="E303" i="11"/>
  <c r="R302" i="13"/>
  <c r="E302" i="13"/>
  <c r="R302" i="12"/>
  <c r="E302" i="12"/>
  <c r="R302" i="11"/>
  <c r="E302" i="11"/>
  <c r="E300" i="13"/>
  <c r="R300" i="13"/>
  <c r="R300" i="12"/>
  <c r="E300" i="12"/>
  <c r="R300" i="11"/>
  <c r="E300" i="11"/>
  <c r="S299" i="13"/>
  <c r="F299" i="13"/>
  <c r="S299" i="12"/>
  <c r="F299" i="12"/>
  <c r="S299" i="11"/>
  <c r="F299" i="11"/>
  <c r="U297" i="13"/>
  <c r="H297" i="13"/>
  <c r="U297" i="12"/>
  <c r="H297" i="12"/>
  <c r="U297" i="11"/>
  <c r="H297" i="11"/>
  <c r="W295" i="13"/>
  <c r="J295" i="13"/>
  <c r="W295" i="12"/>
  <c r="J295" i="12"/>
  <c r="W295" i="11"/>
  <c r="J295" i="11"/>
  <c r="Y293" i="13"/>
  <c r="L293" i="13"/>
  <c r="Y293" i="12"/>
  <c r="L293" i="12"/>
  <c r="Y293" i="11"/>
  <c r="L293" i="11"/>
  <c r="Y291" i="13"/>
  <c r="L291" i="13"/>
  <c r="Y291" i="12"/>
  <c r="L291" i="12"/>
  <c r="Y291" i="11"/>
  <c r="L291" i="11"/>
  <c r="L289" i="13"/>
  <c r="Y289" i="13"/>
  <c r="Y289" i="12"/>
  <c r="L289" i="12"/>
  <c r="Y289" i="11"/>
  <c r="L289" i="11"/>
  <c r="Y288" i="13"/>
  <c r="L288" i="13"/>
  <c r="Y288" i="12"/>
  <c r="L288" i="12"/>
  <c r="Y288" i="11"/>
  <c r="L288" i="11"/>
  <c r="N286" i="13"/>
  <c r="AA286" i="13"/>
  <c r="AA286" i="12"/>
  <c r="N286" i="12"/>
  <c r="AA286" i="11"/>
  <c r="N286" i="11"/>
  <c r="P284" i="13"/>
  <c r="AC284" i="13"/>
  <c r="P284" i="12"/>
  <c r="AC284" i="12"/>
  <c r="AC284" i="11"/>
  <c r="P284" i="11"/>
  <c r="R283" i="13"/>
  <c r="E283" i="13"/>
  <c r="E283" i="12"/>
  <c r="R283" i="12"/>
  <c r="R283" i="11"/>
  <c r="E283" i="11"/>
  <c r="T281" i="13"/>
  <c r="G281" i="13"/>
  <c r="T281" i="12"/>
  <c r="G281" i="12"/>
  <c r="T281" i="11"/>
  <c r="G281" i="11"/>
  <c r="T279" i="13"/>
  <c r="G279" i="13"/>
  <c r="G279" i="12"/>
  <c r="T279" i="12"/>
  <c r="T279" i="11"/>
  <c r="G279" i="11"/>
  <c r="T277" i="13"/>
  <c r="G277" i="13"/>
  <c r="G277" i="12"/>
  <c r="T277" i="12"/>
  <c r="T277" i="11"/>
  <c r="G277" i="11"/>
  <c r="V274" i="13"/>
  <c r="I274" i="13"/>
  <c r="I274" i="12"/>
  <c r="V274" i="12"/>
  <c r="V274" i="11"/>
  <c r="I274" i="11"/>
  <c r="AA265" i="13"/>
  <c r="N265" i="13"/>
  <c r="AA265" i="12"/>
  <c r="N265" i="12"/>
  <c r="N265" i="11"/>
  <c r="AA265" i="11"/>
  <c r="D3" i="8"/>
  <c r="E3" i="8" s="1"/>
  <c r="F3" i="8" s="1"/>
  <c r="G3" i="8" s="1"/>
  <c r="H3" i="8" s="1"/>
  <c r="I3" i="8" s="1"/>
  <c r="J3" i="8" s="1"/>
  <c r="K3" i="8" s="1"/>
  <c r="L3" i="8" s="1"/>
  <c r="M3" i="8" s="1"/>
  <c r="N3" i="8" s="1"/>
  <c r="O3" i="8" s="1"/>
  <c r="P3" i="8" s="1"/>
  <c r="P3" i="9"/>
  <c r="AC45" i="13"/>
  <c r="P45" i="13"/>
  <c r="P45" i="12"/>
  <c r="AC45" i="12"/>
  <c r="AC45" i="11"/>
  <c r="P45" i="11"/>
  <c r="Q45" i="13"/>
  <c r="D45" i="13"/>
  <c r="D45" i="12"/>
  <c r="Q45" i="12"/>
  <c r="Q45" i="11"/>
  <c r="D45" i="11"/>
  <c r="R44" i="13"/>
  <c r="E44" i="13"/>
  <c r="E44" i="12"/>
  <c r="R44" i="12"/>
  <c r="R44" i="11"/>
  <c r="E44" i="11"/>
  <c r="S43" i="13"/>
  <c r="F43" i="13"/>
  <c r="F43" i="12"/>
  <c r="S43" i="12"/>
  <c r="S43" i="11"/>
  <c r="F43" i="11"/>
  <c r="T42" i="13"/>
  <c r="G42" i="13"/>
  <c r="G42" i="12"/>
  <c r="T42" i="12"/>
  <c r="T42" i="11"/>
  <c r="G42" i="11"/>
  <c r="U41" i="13"/>
  <c r="H41" i="13"/>
  <c r="U41" i="12"/>
  <c r="H41" i="12"/>
  <c r="U41" i="11"/>
  <c r="H41" i="11"/>
  <c r="I40" i="13"/>
  <c r="V40" i="13"/>
  <c r="V40" i="12"/>
  <c r="I40" i="12"/>
  <c r="V40" i="11"/>
  <c r="I40" i="11"/>
  <c r="J39" i="13"/>
  <c r="W39" i="13"/>
  <c r="W39" i="12"/>
  <c r="J39" i="12"/>
  <c r="W39" i="11"/>
  <c r="J39" i="11"/>
  <c r="K38" i="13"/>
  <c r="X38" i="13"/>
  <c r="X38" i="12"/>
  <c r="K38" i="12"/>
  <c r="X38" i="11"/>
  <c r="K38" i="11"/>
  <c r="L37" i="13"/>
  <c r="Y37" i="13"/>
  <c r="Y37" i="12"/>
  <c r="L37" i="12"/>
  <c r="Y37" i="11"/>
  <c r="L37" i="11"/>
  <c r="M36" i="13"/>
  <c r="Z36" i="13"/>
  <c r="Z36" i="12"/>
  <c r="M36" i="12"/>
  <c r="Z36" i="11"/>
  <c r="M36" i="11"/>
  <c r="N35" i="13"/>
  <c r="AA35" i="13"/>
  <c r="AA35" i="12"/>
  <c r="N35" i="12"/>
  <c r="AA35" i="11"/>
  <c r="N35" i="11"/>
  <c r="O34" i="13"/>
  <c r="AB34" i="13"/>
  <c r="AB34" i="12"/>
  <c r="O34" i="12"/>
  <c r="AB34" i="11"/>
  <c r="O34" i="11"/>
  <c r="P33" i="13"/>
  <c r="AC33" i="13"/>
  <c r="AC33" i="12"/>
  <c r="P33" i="12"/>
  <c r="AC33" i="11"/>
  <c r="P33" i="11"/>
  <c r="D33" i="13"/>
  <c r="Q33" i="13"/>
  <c r="Q33" i="12"/>
  <c r="D33" i="12"/>
  <c r="Q33" i="11"/>
  <c r="D33" i="11"/>
  <c r="R32" i="13"/>
  <c r="E32" i="13"/>
  <c r="R32" i="12"/>
  <c r="E32" i="12"/>
  <c r="R32" i="11"/>
  <c r="E32" i="11"/>
  <c r="F31" i="13"/>
  <c r="S31" i="13"/>
  <c r="S31" i="12"/>
  <c r="F31" i="12"/>
  <c r="S31" i="11"/>
  <c r="F31" i="11"/>
  <c r="G30" i="13"/>
  <c r="T30" i="13"/>
  <c r="T30" i="12"/>
  <c r="G30" i="12"/>
  <c r="T30" i="11"/>
  <c r="G30" i="11"/>
  <c r="H29" i="13"/>
  <c r="U29" i="13"/>
  <c r="U29" i="12"/>
  <c r="H29" i="12"/>
  <c r="U29" i="11"/>
  <c r="H29" i="11"/>
  <c r="V28" i="13"/>
  <c r="I28" i="13"/>
  <c r="V28" i="12"/>
  <c r="I28" i="12"/>
  <c r="V28" i="11"/>
  <c r="I28" i="11"/>
  <c r="J27" i="13"/>
  <c r="W27" i="13"/>
  <c r="W27" i="12"/>
  <c r="J27" i="12"/>
  <c r="W27" i="11"/>
  <c r="J27" i="11"/>
  <c r="X26" i="13"/>
  <c r="K26" i="13"/>
  <c r="X26" i="12"/>
  <c r="K26" i="12"/>
  <c r="X26" i="11"/>
  <c r="K26" i="11"/>
  <c r="L25" i="13"/>
  <c r="Y25" i="13"/>
  <c r="Y25" i="12"/>
  <c r="L25" i="12"/>
  <c r="Y25" i="11"/>
  <c r="L25" i="11"/>
  <c r="Z24" i="13"/>
  <c r="M24" i="13"/>
  <c r="Z24" i="12"/>
  <c r="M24" i="12"/>
  <c r="Z24" i="11"/>
  <c r="M24" i="11"/>
  <c r="N23" i="13"/>
  <c r="AA23" i="13"/>
  <c r="AA23" i="12"/>
  <c r="N23" i="12"/>
  <c r="AA23" i="11"/>
  <c r="N23" i="11"/>
  <c r="AB22" i="13"/>
  <c r="O22" i="13"/>
  <c r="AB22" i="12"/>
  <c r="O22" i="12"/>
  <c r="AB22" i="11"/>
  <c r="O22" i="11"/>
  <c r="P21" i="13"/>
  <c r="AC21" i="13"/>
  <c r="AC21" i="12"/>
  <c r="P21" i="12"/>
  <c r="AC21" i="11"/>
  <c r="P21" i="11"/>
  <c r="D21" i="13"/>
  <c r="Q21" i="13"/>
  <c r="Q21" i="12"/>
  <c r="D21" i="12"/>
  <c r="Q21" i="11"/>
  <c r="D21" i="11"/>
  <c r="R20" i="13"/>
  <c r="E20" i="13"/>
  <c r="R20" i="12"/>
  <c r="E20" i="12"/>
  <c r="R20" i="11"/>
  <c r="E20" i="11"/>
  <c r="F19" i="13"/>
  <c r="S19" i="13"/>
  <c r="S19" i="12"/>
  <c r="F19" i="12"/>
  <c r="S19" i="11"/>
  <c r="F19" i="11"/>
  <c r="T18" i="13"/>
  <c r="G18" i="13"/>
  <c r="T18" i="12"/>
  <c r="G18" i="12"/>
  <c r="T18" i="11"/>
  <c r="G18" i="11"/>
  <c r="H17" i="13"/>
  <c r="U17" i="13"/>
  <c r="U17" i="12"/>
  <c r="H17" i="12"/>
  <c r="U17" i="11"/>
  <c r="H17" i="11"/>
  <c r="V16" i="13"/>
  <c r="I16" i="13"/>
  <c r="V16" i="12"/>
  <c r="I16" i="12"/>
  <c r="V16" i="11"/>
  <c r="I16" i="11"/>
  <c r="J15" i="13"/>
  <c r="W15" i="13"/>
  <c r="W15" i="12"/>
  <c r="J15" i="12"/>
  <c r="W15" i="11"/>
  <c r="J15" i="11"/>
  <c r="X14" i="13"/>
  <c r="K14" i="13"/>
  <c r="X14" i="12"/>
  <c r="K14" i="12"/>
  <c r="X14" i="11"/>
  <c r="K14" i="11"/>
  <c r="L13" i="13"/>
  <c r="Y13" i="13"/>
  <c r="Y13" i="12"/>
  <c r="L13" i="12"/>
  <c r="Y13" i="11"/>
  <c r="L13" i="11"/>
  <c r="Z12" i="13"/>
  <c r="M12" i="13"/>
  <c r="Z12" i="12"/>
  <c r="M12" i="12"/>
  <c r="Z12" i="11"/>
  <c r="M12" i="11"/>
  <c r="N11" i="13"/>
  <c r="AA11" i="13"/>
  <c r="AA11" i="12"/>
  <c r="N11" i="12"/>
  <c r="AA11" i="11"/>
  <c r="N11" i="11"/>
  <c r="AB10" i="13"/>
  <c r="O10" i="13"/>
  <c r="AB10" i="12"/>
  <c r="O10" i="12"/>
  <c r="AB10" i="11"/>
  <c r="O10" i="11"/>
  <c r="P9" i="13"/>
  <c r="AC9" i="13"/>
  <c r="AC9" i="12"/>
  <c r="P9" i="12"/>
  <c r="AC9" i="11"/>
  <c r="P9" i="11"/>
  <c r="D9" i="13"/>
  <c r="Q9" i="13"/>
  <c r="Q9" i="12"/>
  <c r="D9" i="12"/>
  <c r="Q9" i="11"/>
  <c r="D9" i="11"/>
  <c r="R8" i="13"/>
  <c r="E8" i="13"/>
  <c r="R8" i="12"/>
  <c r="E8" i="12"/>
  <c r="R8" i="11"/>
  <c r="E8" i="11"/>
  <c r="F7" i="13"/>
  <c r="S7" i="13"/>
  <c r="S7" i="12"/>
  <c r="F7" i="12"/>
  <c r="S7" i="11"/>
  <c r="F7" i="11"/>
  <c r="T6" i="13"/>
  <c r="G6" i="13"/>
  <c r="T6" i="12"/>
  <c r="G6" i="12"/>
  <c r="T6" i="11"/>
  <c r="G6" i="11"/>
  <c r="H5" i="13"/>
  <c r="U5" i="13"/>
  <c r="U5" i="12"/>
  <c r="H5" i="12"/>
  <c r="U5" i="11"/>
  <c r="H5" i="11"/>
  <c r="I4" i="13"/>
  <c r="V4" i="13"/>
  <c r="V4" i="12"/>
  <c r="I4" i="12"/>
  <c r="V4" i="11"/>
  <c r="I4" i="11"/>
  <c r="V315" i="13"/>
  <c r="I315" i="13"/>
  <c r="I315" i="12"/>
  <c r="V315" i="12"/>
  <c r="V315" i="11"/>
  <c r="I315" i="11"/>
  <c r="V314" i="13"/>
  <c r="I314" i="13"/>
  <c r="I314" i="12"/>
  <c r="V314" i="12"/>
  <c r="V314" i="11"/>
  <c r="I314" i="11"/>
  <c r="V313" i="13"/>
  <c r="I313" i="13"/>
  <c r="I313" i="12"/>
  <c r="V313" i="12"/>
  <c r="V313" i="11"/>
  <c r="I313" i="11"/>
  <c r="I312" i="13"/>
  <c r="V312" i="13"/>
  <c r="I312" i="12"/>
  <c r="V312" i="12"/>
  <c r="V312" i="11"/>
  <c r="I312" i="11"/>
  <c r="J311" i="13"/>
  <c r="W311" i="13"/>
  <c r="W311" i="12"/>
  <c r="J311" i="12"/>
  <c r="W311" i="11"/>
  <c r="J311" i="11"/>
  <c r="X310" i="13"/>
  <c r="K310" i="13"/>
  <c r="X310" i="12"/>
  <c r="K310" i="12"/>
  <c r="X310" i="11"/>
  <c r="K310" i="11"/>
  <c r="Y309" i="13"/>
  <c r="L309" i="13"/>
  <c r="Y309" i="12"/>
  <c r="L309" i="12"/>
  <c r="Y309" i="11"/>
  <c r="L309" i="11"/>
  <c r="Z308" i="13"/>
  <c r="M308" i="13"/>
  <c r="M308" i="12"/>
  <c r="Z308" i="12"/>
  <c r="Z308" i="11"/>
  <c r="M308" i="11"/>
  <c r="AA307" i="13"/>
  <c r="N307" i="13"/>
  <c r="AA307" i="12"/>
  <c r="N307" i="12"/>
  <c r="AA307" i="11"/>
  <c r="N307" i="11"/>
  <c r="AB306" i="13"/>
  <c r="O306" i="13"/>
  <c r="O306" i="12"/>
  <c r="AB306" i="12"/>
  <c r="AB306" i="11"/>
  <c r="O306" i="11"/>
  <c r="AC305" i="13"/>
  <c r="P305" i="13"/>
  <c r="AC305" i="12"/>
  <c r="P305" i="12"/>
  <c r="AC305" i="11"/>
  <c r="P305" i="11"/>
  <c r="Q305" i="13"/>
  <c r="D305" i="13"/>
  <c r="Q305" i="12"/>
  <c r="D305" i="12"/>
  <c r="Q305" i="11"/>
  <c r="D305" i="11"/>
  <c r="Q304" i="13"/>
  <c r="D304" i="13"/>
  <c r="Q304" i="12"/>
  <c r="D304" i="12"/>
  <c r="Q304" i="11"/>
  <c r="D304" i="11"/>
  <c r="Q303" i="13"/>
  <c r="D303" i="13"/>
  <c r="Q303" i="12"/>
  <c r="D303" i="12"/>
  <c r="Q303" i="11"/>
  <c r="D303" i="11"/>
  <c r="Q302" i="13"/>
  <c r="D302" i="13"/>
  <c r="Q302" i="12"/>
  <c r="D302" i="12"/>
  <c r="Q302" i="11"/>
  <c r="D302" i="11"/>
  <c r="D301" i="13"/>
  <c r="Q301" i="13"/>
  <c r="Q301" i="12"/>
  <c r="D301" i="12"/>
  <c r="Q301" i="11"/>
  <c r="D301" i="11"/>
  <c r="Q300" i="13"/>
  <c r="D300" i="13"/>
  <c r="Q300" i="12"/>
  <c r="D300" i="12"/>
  <c r="Q300" i="11"/>
  <c r="D300" i="11"/>
  <c r="R299" i="13"/>
  <c r="E299" i="13"/>
  <c r="E299" i="12"/>
  <c r="R299" i="12"/>
  <c r="R299" i="11"/>
  <c r="E299" i="11"/>
  <c r="S298" i="13"/>
  <c r="F298" i="13"/>
  <c r="S298" i="12"/>
  <c r="F298" i="12"/>
  <c r="S298" i="11"/>
  <c r="F298" i="11"/>
  <c r="T297" i="13"/>
  <c r="G297" i="13"/>
  <c r="G297" i="12"/>
  <c r="T297" i="12"/>
  <c r="T297" i="11"/>
  <c r="G297" i="11"/>
  <c r="U296" i="13"/>
  <c r="H296" i="13"/>
  <c r="U296" i="12"/>
  <c r="H296" i="12"/>
  <c r="U296" i="11"/>
  <c r="H296" i="11"/>
  <c r="V295" i="13"/>
  <c r="I295" i="13"/>
  <c r="I295" i="12"/>
  <c r="V295" i="12"/>
  <c r="V295" i="11"/>
  <c r="I295" i="11"/>
  <c r="X293" i="13"/>
  <c r="K293" i="13"/>
  <c r="K293" i="12"/>
  <c r="X293" i="12"/>
  <c r="X293" i="11"/>
  <c r="K293" i="11"/>
  <c r="X292" i="13"/>
  <c r="K292" i="13"/>
  <c r="X292" i="12"/>
  <c r="K292" i="12"/>
  <c r="K292" i="11"/>
  <c r="X292" i="11"/>
  <c r="X291" i="13"/>
  <c r="K291" i="13"/>
  <c r="X291" i="12"/>
  <c r="K291" i="12"/>
  <c r="X291" i="11"/>
  <c r="K291" i="11"/>
  <c r="X290" i="13"/>
  <c r="K290" i="13"/>
  <c r="X290" i="12"/>
  <c r="K290" i="12"/>
  <c r="X290" i="11"/>
  <c r="K290" i="11"/>
  <c r="X289" i="13"/>
  <c r="K289" i="13"/>
  <c r="X289" i="12"/>
  <c r="K289" i="12"/>
  <c r="X289" i="11"/>
  <c r="K289" i="11"/>
  <c r="K288" i="13"/>
  <c r="X288" i="13"/>
  <c r="X288" i="12"/>
  <c r="K288" i="12"/>
  <c r="X288" i="11"/>
  <c r="K288" i="11"/>
  <c r="Y287" i="13"/>
  <c r="L287" i="13"/>
  <c r="Y287" i="12"/>
  <c r="L287" i="12"/>
  <c r="Y287" i="11"/>
  <c r="L287" i="11"/>
  <c r="M286" i="13"/>
  <c r="Z286" i="13"/>
  <c r="Z286" i="12"/>
  <c r="M286" i="12"/>
  <c r="Z286" i="11"/>
  <c r="M286" i="11"/>
  <c r="N285" i="13"/>
  <c r="AA285" i="13"/>
  <c r="N285" i="12"/>
  <c r="AA285" i="12"/>
  <c r="AA285" i="11"/>
  <c r="N285" i="11"/>
  <c r="O284" i="13"/>
  <c r="AB284" i="13"/>
  <c r="AB284" i="12"/>
  <c r="O284" i="12"/>
  <c r="AB284" i="11"/>
  <c r="O284" i="11"/>
  <c r="P283" i="13"/>
  <c r="AC283" i="13"/>
  <c r="P283" i="12"/>
  <c r="AC283" i="12"/>
  <c r="AC283" i="11"/>
  <c r="P283" i="11"/>
  <c r="D283" i="13"/>
  <c r="Q283" i="13"/>
  <c r="D283" i="12"/>
  <c r="Q283" i="12"/>
  <c r="Q283" i="11"/>
  <c r="D283" i="11"/>
  <c r="R282" i="13"/>
  <c r="E282" i="13"/>
  <c r="R282" i="12"/>
  <c r="E282" i="12"/>
  <c r="R282" i="11"/>
  <c r="E282" i="11"/>
  <c r="S281" i="13"/>
  <c r="F281" i="13"/>
  <c r="F281" i="12"/>
  <c r="S281" i="12"/>
  <c r="S281" i="11"/>
  <c r="F281" i="11"/>
  <c r="S280" i="13"/>
  <c r="F280" i="13"/>
  <c r="F280" i="12"/>
  <c r="S280" i="12"/>
  <c r="S280" i="11"/>
  <c r="F280" i="11"/>
  <c r="S279" i="13"/>
  <c r="F279" i="13"/>
  <c r="F279" i="12"/>
  <c r="S279" i="12"/>
  <c r="S279" i="11"/>
  <c r="F279" i="11"/>
  <c r="S278" i="13"/>
  <c r="F278" i="13"/>
  <c r="F278" i="12"/>
  <c r="S278" i="12"/>
  <c r="S278" i="11"/>
  <c r="F278" i="11"/>
  <c r="S277" i="13"/>
  <c r="F277" i="13"/>
  <c r="F277" i="12"/>
  <c r="S277" i="12"/>
  <c r="S277" i="11"/>
  <c r="F277" i="11"/>
  <c r="S276" i="13"/>
  <c r="F276" i="13"/>
  <c r="F276" i="12"/>
  <c r="S276" i="12"/>
  <c r="S276" i="11"/>
  <c r="F276" i="11"/>
  <c r="T275" i="13"/>
  <c r="G275" i="13"/>
  <c r="G275" i="12"/>
  <c r="T275" i="12"/>
  <c r="T275" i="11"/>
  <c r="G275" i="11"/>
  <c r="U274" i="13"/>
  <c r="H274" i="13"/>
  <c r="H274" i="12"/>
  <c r="U274" i="12"/>
  <c r="U274" i="11"/>
  <c r="H274" i="11"/>
  <c r="V273" i="13"/>
  <c r="I273" i="13"/>
  <c r="I273" i="12"/>
  <c r="V273" i="12"/>
  <c r="V273" i="11"/>
  <c r="I273" i="11"/>
  <c r="W272" i="13"/>
  <c r="J272" i="13"/>
  <c r="J272" i="12"/>
  <c r="W272" i="12"/>
  <c r="W272" i="11"/>
  <c r="J272" i="11"/>
  <c r="X271" i="13"/>
  <c r="K271" i="13"/>
  <c r="K271" i="12"/>
  <c r="X271" i="12"/>
  <c r="X271" i="11"/>
  <c r="K271" i="11"/>
  <c r="Y270" i="13"/>
  <c r="L270" i="13"/>
  <c r="Y270" i="12"/>
  <c r="L270" i="12"/>
  <c r="Y270" i="11"/>
  <c r="L270" i="11"/>
  <c r="Z269" i="13"/>
  <c r="M269" i="13"/>
  <c r="M269" i="12"/>
  <c r="Z269" i="12"/>
  <c r="Z269" i="11"/>
  <c r="M269" i="11"/>
  <c r="AA268" i="13"/>
  <c r="N268" i="13"/>
  <c r="N268" i="12"/>
  <c r="AA268" i="12"/>
  <c r="AA268" i="11"/>
  <c r="N268" i="11"/>
  <c r="N267" i="13"/>
  <c r="AA267" i="13"/>
  <c r="AA267" i="12"/>
  <c r="N267" i="12"/>
  <c r="AA267" i="11"/>
  <c r="N267" i="11"/>
  <c r="Z266" i="13"/>
  <c r="M266" i="13"/>
  <c r="M266" i="12"/>
  <c r="Z266" i="12"/>
  <c r="M266" i="11"/>
  <c r="Z266" i="11"/>
  <c r="Z265" i="13"/>
  <c r="M265" i="13"/>
  <c r="M265" i="12"/>
  <c r="Z265" i="12"/>
  <c r="Z265" i="11"/>
  <c r="M265" i="11"/>
  <c r="Z264" i="13"/>
  <c r="M264" i="13"/>
  <c r="M264" i="12"/>
  <c r="Z264" i="12"/>
  <c r="Z264" i="11"/>
  <c r="M264" i="11"/>
  <c r="AA263" i="13"/>
  <c r="N263" i="13"/>
  <c r="N263" i="12"/>
  <c r="AA263" i="12"/>
  <c r="AA263" i="11"/>
  <c r="N263" i="11"/>
  <c r="AB262" i="13"/>
  <c r="O262" i="13"/>
  <c r="O262" i="12"/>
  <c r="AB262" i="12"/>
  <c r="AB262" i="11"/>
  <c r="O262" i="11"/>
  <c r="AC261" i="13"/>
  <c r="P261" i="13"/>
  <c r="AC261" i="12"/>
  <c r="P261" i="12"/>
  <c r="AC261" i="11"/>
  <c r="P261" i="11"/>
  <c r="Q261" i="13"/>
  <c r="D261" i="13"/>
  <c r="Q261" i="12"/>
  <c r="D261" i="12"/>
  <c r="Q261" i="11"/>
  <c r="D261" i="11"/>
  <c r="R260" i="13"/>
  <c r="E260" i="13"/>
  <c r="R260" i="12"/>
  <c r="E260" i="12"/>
  <c r="R260" i="11"/>
  <c r="E260" i="11"/>
  <c r="S259" i="13"/>
  <c r="F259" i="13"/>
  <c r="S259" i="12"/>
  <c r="F259" i="12"/>
  <c r="S259" i="11"/>
  <c r="F259" i="11"/>
  <c r="T258" i="13"/>
  <c r="G258" i="13"/>
  <c r="T258" i="12"/>
  <c r="G258" i="12"/>
  <c r="T258" i="11"/>
  <c r="G258" i="11"/>
  <c r="U257" i="13"/>
  <c r="H257" i="13"/>
  <c r="U257" i="12"/>
  <c r="H257" i="12"/>
  <c r="U257" i="11"/>
  <c r="H257" i="11"/>
  <c r="H256" i="13"/>
  <c r="U256" i="13"/>
  <c r="H256" i="12"/>
  <c r="U256" i="12"/>
  <c r="H256" i="11"/>
  <c r="U256" i="11"/>
  <c r="U255" i="13"/>
  <c r="H255" i="13"/>
  <c r="U255" i="12"/>
  <c r="H255" i="12"/>
  <c r="U255" i="11"/>
  <c r="H255" i="11"/>
  <c r="U254" i="13"/>
  <c r="H254" i="13"/>
  <c r="U254" i="12"/>
  <c r="H254" i="12"/>
  <c r="U254" i="11"/>
  <c r="H254" i="11"/>
  <c r="U253" i="13"/>
  <c r="H253" i="13"/>
  <c r="U253" i="12"/>
  <c r="H253" i="12"/>
  <c r="U253" i="11"/>
  <c r="H253" i="11"/>
  <c r="U252" i="13"/>
  <c r="H252" i="13"/>
  <c r="U252" i="12"/>
  <c r="H252" i="12"/>
  <c r="U252" i="11"/>
  <c r="H252" i="11"/>
  <c r="V251" i="13"/>
  <c r="I251" i="13"/>
  <c r="V251" i="12"/>
  <c r="I251" i="12"/>
  <c r="V251" i="11"/>
  <c r="I251" i="11"/>
  <c r="J250" i="13"/>
  <c r="W250" i="13"/>
  <c r="W250" i="12"/>
  <c r="J250" i="12"/>
  <c r="W250" i="11"/>
  <c r="J250" i="11"/>
  <c r="K249" i="13"/>
  <c r="X249" i="13"/>
  <c r="X249" i="12"/>
  <c r="K249" i="12"/>
  <c r="X249" i="11"/>
  <c r="K249" i="11"/>
  <c r="L248" i="13"/>
  <c r="Y248" i="13"/>
  <c r="Y248" i="12"/>
  <c r="L248" i="12"/>
  <c r="Y248" i="11"/>
  <c r="L248" i="11"/>
  <c r="M247" i="13"/>
  <c r="Z247" i="13"/>
  <c r="Z247" i="12"/>
  <c r="M247" i="12"/>
  <c r="Z247" i="11"/>
  <c r="M247" i="11"/>
  <c r="N246" i="13"/>
  <c r="AA246" i="13"/>
  <c r="AA246" i="12"/>
  <c r="N246" i="12"/>
  <c r="AA246" i="11"/>
  <c r="N246" i="11"/>
  <c r="AB245" i="13"/>
  <c r="O245" i="13"/>
  <c r="O245" i="12"/>
  <c r="AB245" i="12"/>
  <c r="AB245" i="11"/>
  <c r="O245" i="11"/>
  <c r="AC244" i="13"/>
  <c r="P244" i="13"/>
  <c r="P244" i="12"/>
  <c r="AC244" i="12"/>
  <c r="AC244" i="11"/>
  <c r="P244" i="11"/>
  <c r="AC243" i="13"/>
  <c r="P243" i="13"/>
  <c r="AC243" i="12"/>
  <c r="P243" i="12"/>
  <c r="AC243" i="11"/>
  <c r="P243" i="11"/>
  <c r="AC242" i="13"/>
  <c r="P242" i="13"/>
  <c r="P242" i="12"/>
  <c r="AC242" i="12"/>
  <c r="P242" i="11"/>
  <c r="AC242" i="11"/>
  <c r="AC241" i="13"/>
  <c r="P241" i="13"/>
  <c r="AC241" i="12"/>
  <c r="P241" i="12"/>
  <c r="AC241" i="11"/>
  <c r="P241" i="11"/>
  <c r="AB240" i="13"/>
  <c r="O240" i="13"/>
  <c r="O240" i="12"/>
  <c r="AB240" i="12"/>
  <c r="AB240" i="11"/>
  <c r="O240" i="11"/>
  <c r="AC239" i="13"/>
  <c r="P239" i="13"/>
  <c r="AC239" i="12"/>
  <c r="P239" i="12"/>
  <c r="AC239" i="11"/>
  <c r="P239" i="11"/>
  <c r="Q239" i="13"/>
  <c r="D239" i="13"/>
  <c r="D239" i="12"/>
  <c r="Q239" i="12"/>
  <c r="Q239" i="11"/>
  <c r="D239" i="11"/>
  <c r="R238" i="13"/>
  <c r="E238" i="13"/>
  <c r="E238" i="12"/>
  <c r="R238" i="12"/>
  <c r="R238" i="11"/>
  <c r="E238" i="11"/>
  <c r="S237" i="13"/>
  <c r="F237" i="13"/>
  <c r="F237" i="12"/>
  <c r="S237" i="12"/>
  <c r="S237" i="11"/>
  <c r="F237" i="11"/>
  <c r="T236" i="13"/>
  <c r="G236" i="13"/>
  <c r="G236" i="12"/>
  <c r="T236" i="12"/>
  <c r="T236" i="11"/>
  <c r="G236" i="11"/>
  <c r="H235" i="13"/>
  <c r="U235" i="13"/>
  <c r="H235" i="12"/>
  <c r="U235" i="12"/>
  <c r="U235" i="11"/>
  <c r="H235" i="11"/>
  <c r="V234" i="13"/>
  <c r="I234" i="13"/>
  <c r="I234" i="12"/>
  <c r="V234" i="12"/>
  <c r="V234" i="11"/>
  <c r="I234" i="11"/>
  <c r="J233" i="13"/>
  <c r="W233" i="13"/>
  <c r="J233" i="12"/>
  <c r="W233" i="12"/>
  <c r="W233" i="11"/>
  <c r="J233" i="11"/>
  <c r="J232" i="13"/>
  <c r="W232" i="13"/>
  <c r="J232" i="12"/>
  <c r="W232" i="12"/>
  <c r="W232" i="11"/>
  <c r="J232" i="11"/>
  <c r="J231" i="13"/>
  <c r="W231" i="13"/>
  <c r="J231" i="12"/>
  <c r="W231" i="12"/>
  <c r="W231" i="11"/>
  <c r="J231" i="11"/>
  <c r="J230" i="13"/>
  <c r="W230" i="13"/>
  <c r="J230" i="12"/>
  <c r="W230" i="12"/>
  <c r="W230" i="11"/>
  <c r="J230" i="11"/>
  <c r="J229" i="13"/>
  <c r="W229" i="13"/>
  <c r="J229" i="12"/>
  <c r="W229" i="12"/>
  <c r="W229" i="11"/>
  <c r="J229" i="11"/>
  <c r="J228" i="13"/>
  <c r="W228" i="13"/>
  <c r="J228" i="12"/>
  <c r="W228" i="12"/>
  <c r="W228" i="11"/>
  <c r="J228" i="11"/>
  <c r="X227" i="13"/>
  <c r="K227" i="13"/>
  <c r="K227" i="12"/>
  <c r="X227" i="12"/>
  <c r="K227" i="11"/>
  <c r="X227" i="11"/>
  <c r="Y226" i="13"/>
  <c r="L226" i="13"/>
  <c r="L226" i="12"/>
  <c r="Y226" i="12"/>
  <c r="Y226" i="11"/>
  <c r="L226" i="11"/>
  <c r="Z225" i="13"/>
  <c r="M225" i="13"/>
  <c r="M225" i="12"/>
  <c r="Z225" i="12"/>
  <c r="Z225" i="11"/>
  <c r="M225" i="11"/>
  <c r="AA224" i="13"/>
  <c r="N224" i="13"/>
  <c r="N224" i="12"/>
  <c r="AA224" i="12"/>
  <c r="AA224" i="11"/>
  <c r="N224" i="11"/>
  <c r="AB223" i="13"/>
  <c r="O223" i="13"/>
  <c r="O223" i="12"/>
  <c r="AB223" i="12"/>
  <c r="AB223" i="11"/>
  <c r="O223" i="11"/>
  <c r="AC222" i="13"/>
  <c r="P222" i="13"/>
  <c r="P222" i="12"/>
  <c r="AC222" i="12"/>
  <c r="AC222" i="11"/>
  <c r="P222" i="11"/>
  <c r="Q222" i="13"/>
  <c r="D222" i="13"/>
  <c r="D222" i="12"/>
  <c r="Q222" i="12"/>
  <c r="Q222" i="11"/>
  <c r="D222" i="11"/>
  <c r="R221" i="13"/>
  <c r="E221" i="13"/>
  <c r="E221" i="12"/>
  <c r="R221" i="12"/>
  <c r="R221" i="11"/>
  <c r="E221" i="11"/>
  <c r="R220" i="13"/>
  <c r="E220" i="13"/>
  <c r="E220" i="12"/>
  <c r="R220" i="12"/>
  <c r="R220" i="11"/>
  <c r="E220" i="11"/>
  <c r="R219" i="13"/>
  <c r="E219" i="13"/>
  <c r="R219" i="12"/>
  <c r="E219" i="12"/>
  <c r="R219" i="11"/>
  <c r="E219" i="11"/>
  <c r="R218" i="13"/>
  <c r="E218" i="13"/>
  <c r="R218" i="12"/>
  <c r="E218" i="12"/>
  <c r="R218" i="11"/>
  <c r="E218" i="11"/>
  <c r="R217" i="13"/>
  <c r="E217" i="13"/>
  <c r="E217" i="12"/>
  <c r="R217" i="12"/>
  <c r="R217" i="11"/>
  <c r="E217" i="11"/>
  <c r="E216" i="13"/>
  <c r="R216" i="13"/>
  <c r="R216" i="12"/>
  <c r="E216" i="12"/>
  <c r="R216" i="11"/>
  <c r="E216" i="11"/>
  <c r="S215" i="13"/>
  <c r="F215" i="13"/>
  <c r="S215" i="12"/>
  <c r="F215" i="12"/>
  <c r="S215" i="11"/>
  <c r="F215" i="11"/>
  <c r="G214" i="13"/>
  <c r="T214" i="13"/>
  <c r="T214" i="12"/>
  <c r="G214" i="12"/>
  <c r="T214" i="11"/>
  <c r="G214" i="11"/>
  <c r="U213" i="13"/>
  <c r="H213" i="13"/>
  <c r="U213" i="12"/>
  <c r="H213" i="12"/>
  <c r="U213" i="11"/>
  <c r="H213" i="11"/>
  <c r="I212" i="13"/>
  <c r="V212" i="13"/>
  <c r="V212" i="12"/>
  <c r="I212" i="12"/>
  <c r="V212" i="11"/>
  <c r="I212" i="11"/>
  <c r="J211" i="13"/>
  <c r="W211" i="13"/>
  <c r="W211" i="12"/>
  <c r="J211" i="12"/>
  <c r="W211" i="11"/>
  <c r="J211" i="11"/>
  <c r="K210" i="13"/>
  <c r="X210" i="13"/>
  <c r="X210" i="12"/>
  <c r="K210" i="12"/>
  <c r="X210" i="11"/>
  <c r="K210" i="11"/>
  <c r="L209" i="13"/>
  <c r="Y209" i="13"/>
  <c r="Y209" i="12"/>
  <c r="L209" i="12"/>
  <c r="Y209" i="11"/>
  <c r="L209" i="11"/>
  <c r="M208" i="13"/>
  <c r="Z208" i="13"/>
  <c r="Z208" i="12"/>
  <c r="M208" i="12"/>
  <c r="Z208" i="11"/>
  <c r="M208" i="11"/>
  <c r="L207" i="13"/>
  <c r="Y207" i="13"/>
  <c r="Y207" i="12"/>
  <c r="L207" i="12"/>
  <c r="Y207" i="11"/>
  <c r="L207" i="11"/>
  <c r="L206" i="13"/>
  <c r="Y206" i="13"/>
  <c r="Y206" i="12"/>
  <c r="L206" i="12"/>
  <c r="Y206" i="11"/>
  <c r="L206" i="11"/>
  <c r="L205" i="13"/>
  <c r="Y205" i="13"/>
  <c r="Y205" i="12"/>
  <c r="L205" i="12"/>
  <c r="Y205" i="11"/>
  <c r="L205" i="11"/>
  <c r="Y204" i="13"/>
  <c r="L204" i="13"/>
  <c r="L204" i="12"/>
  <c r="Y204" i="12"/>
  <c r="Y204" i="11"/>
  <c r="L204" i="11"/>
  <c r="Z203" i="13"/>
  <c r="M203" i="13"/>
  <c r="Z203" i="12"/>
  <c r="M203" i="12"/>
  <c r="Z203" i="11"/>
  <c r="M203" i="11"/>
  <c r="AA202" i="13"/>
  <c r="N202" i="13"/>
  <c r="N202" i="12"/>
  <c r="AA202" i="12"/>
  <c r="AA202" i="11"/>
  <c r="N202" i="11"/>
  <c r="AB201" i="13"/>
  <c r="O201" i="13"/>
  <c r="O201" i="12"/>
  <c r="AB201" i="12"/>
  <c r="AB201" i="11"/>
  <c r="O201" i="11"/>
  <c r="AC200" i="13"/>
  <c r="P200" i="13"/>
  <c r="P200" i="12"/>
  <c r="AC200" i="12"/>
  <c r="P200" i="11"/>
  <c r="AC200" i="11"/>
  <c r="Q200" i="13"/>
  <c r="D200" i="13"/>
  <c r="D200" i="12"/>
  <c r="Q200" i="12"/>
  <c r="Q200" i="11"/>
  <c r="D200" i="11"/>
  <c r="R199" i="13"/>
  <c r="E199" i="13"/>
  <c r="E199" i="12"/>
  <c r="R199" i="12"/>
  <c r="R199" i="11"/>
  <c r="E199" i="11"/>
  <c r="S198" i="13"/>
  <c r="F198" i="13"/>
  <c r="F198" i="12"/>
  <c r="S198" i="12"/>
  <c r="S198" i="11"/>
  <c r="F198" i="11"/>
  <c r="T197" i="13"/>
  <c r="G197" i="13"/>
  <c r="G197" i="12"/>
  <c r="T197" i="12"/>
  <c r="T197" i="11"/>
  <c r="G197" i="11"/>
  <c r="T196" i="13"/>
  <c r="G196" i="13"/>
  <c r="T196" i="12"/>
  <c r="G196" i="12"/>
  <c r="T196" i="11"/>
  <c r="G196" i="11"/>
  <c r="T195" i="13"/>
  <c r="G195" i="13"/>
  <c r="G195" i="12"/>
  <c r="T195" i="12"/>
  <c r="T195" i="11"/>
  <c r="G195" i="11"/>
  <c r="T194" i="13"/>
  <c r="G194" i="13"/>
  <c r="T194" i="12"/>
  <c r="G194" i="12"/>
  <c r="T194" i="11"/>
  <c r="G194" i="11"/>
  <c r="T193" i="13"/>
  <c r="G193" i="13"/>
  <c r="G193" i="12"/>
  <c r="T193" i="12"/>
  <c r="T193" i="11"/>
  <c r="G193" i="11"/>
  <c r="G192" i="13"/>
  <c r="T192" i="13"/>
  <c r="G192" i="12"/>
  <c r="T192" i="12"/>
  <c r="T192" i="11"/>
  <c r="G192" i="11"/>
  <c r="H191" i="13"/>
  <c r="U191" i="13"/>
  <c r="U191" i="12"/>
  <c r="H191" i="12"/>
  <c r="U191" i="11"/>
  <c r="H191" i="11"/>
  <c r="I190" i="13"/>
  <c r="V190" i="13"/>
  <c r="I190" i="12"/>
  <c r="V190" i="12"/>
  <c r="V190" i="11"/>
  <c r="I190" i="11"/>
  <c r="J189" i="13"/>
  <c r="W189" i="13"/>
  <c r="W189" i="12"/>
  <c r="J189" i="12"/>
  <c r="W189" i="11"/>
  <c r="J189" i="11"/>
  <c r="K188" i="13"/>
  <c r="X188" i="13"/>
  <c r="K188" i="12"/>
  <c r="X188" i="12"/>
  <c r="X188" i="11"/>
  <c r="K188" i="11"/>
  <c r="L187" i="13"/>
  <c r="Y187" i="13"/>
  <c r="Y187" i="12"/>
  <c r="L187" i="12"/>
  <c r="Y187" i="11"/>
  <c r="L187" i="11"/>
  <c r="M186" i="13"/>
  <c r="Z186" i="13"/>
  <c r="M186" i="12"/>
  <c r="Z186" i="12"/>
  <c r="Z186" i="11"/>
  <c r="M186" i="11"/>
  <c r="AA185" i="13"/>
  <c r="N185" i="13"/>
  <c r="AA185" i="12"/>
  <c r="N185" i="12"/>
  <c r="AA185" i="11"/>
  <c r="N185" i="11"/>
  <c r="O184" i="13"/>
  <c r="AB184" i="13"/>
  <c r="AB184" i="12"/>
  <c r="O184" i="12"/>
  <c r="AB184" i="11"/>
  <c r="O184" i="11"/>
  <c r="AB183" i="13"/>
  <c r="O183" i="13"/>
  <c r="O183" i="12"/>
  <c r="AB183" i="12"/>
  <c r="AB183" i="11"/>
  <c r="O183" i="11"/>
  <c r="AB182" i="13"/>
  <c r="O182" i="13"/>
  <c r="O182" i="12"/>
  <c r="AB182" i="12"/>
  <c r="AB182" i="11"/>
  <c r="O182" i="11"/>
  <c r="AA181" i="13"/>
  <c r="N181" i="13"/>
  <c r="N181" i="12"/>
  <c r="AA181" i="12"/>
  <c r="AA181" i="11"/>
  <c r="N181" i="11"/>
  <c r="AA180" i="13"/>
  <c r="N180" i="13"/>
  <c r="N180" i="12"/>
  <c r="AA180" i="12"/>
  <c r="AA180" i="11"/>
  <c r="N180" i="11"/>
  <c r="AB179" i="13"/>
  <c r="O179" i="13"/>
  <c r="O179" i="12"/>
  <c r="AB179" i="12"/>
  <c r="AB179" i="11"/>
  <c r="O179" i="11"/>
  <c r="AC178" i="13"/>
  <c r="P178" i="13"/>
  <c r="P178" i="12"/>
  <c r="AC178" i="12"/>
  <c r="AC178" i="11"/>
  <c r="P178" i="11"/>
  <c r="Q178" i="13"/>
  <c r="D178" i="13"/>
  <c r="D178" i="12"/>
  <c r="Q178" i="12"/>
  <c r="Q178" i="11"/>
  <c r="D178" i="11"/>
  <c r="R177" i="13"/>
  <c r="E177" i="13"/>
  <c r="E177" i="12"/>
  <c r="R177" i="12"/>
  <c r="R177" i="11"/>
  <c r="E177" i="11"/>
  <c r="S176" i="13"/>
  <c r="F176" i="13"/>
  <c r="F176" i="12"/>
  <c r="S176" i="12"/>
  <c r="S176" i="11"/>
  <c r="F176" i="11"/>
  <c r="T175" i="13"/>
  <c r="G175" i="13"/>
  <c r="G175" i="12"/>
  <c r="T175" i="12"/>
  <c r="T175" i="11"/>
  <c r="G175" i="11"/>
  <c r="U174" i="13"/>
  <c r="H174" i="13"/>
  <c r="U174" i="12"/>
  <c r="H174" i="12"/>
  <c r="H174" i="11"/>
  <c r="U174" i="11"/>
  <c r="V173" i="13"/>
  <c r="I173" i="13"/>
  <c r="V173" i="12"/>
  <c r="I173" i="12"/>
  <c r="V173" i="11"/>
  <c r="I173" i="11"/>
  <c r="V172" i="13"/>
  <c r="I172" i="13"/>
  <c r="I172" i="12"/>
  <c r="V172" i="12"/>
  <c r="V172" i="11"/>
  <c r="I172" i="11"/>
  <c r="I171" i="13"/>
  <c r="V171" i="13"/>
  <c r="V171" i="12"/>
  <c r="I171" i="12"/>
  <c r="V171" i="11"/>
  <c r="I171" i="11"/>
  <c r="I170" i="13"/>
  <c r="V170" i="13"/>
  <c r="V170" i="12"/>
  <c r="I170" i="12"/>
  <c r="V170" i="11"/>
  <c r="I170" i="11"/>
  <c r="I169" i="13"/>
  <c r="V169" i="13"/>
  <c r="V169" i="12"/>
  <c r="I169" i="12"/>
  <c r="V169" i="11"/>
  <c r="I169" i="11"/>
  <c r="I168" i="13"/>
  <c r="V168" i="13"/>
  <c r="V168" i="12"/>
  <c r="I168" i="12"/>
  <c r="V168" i="11"/>
  <c r="I168" i="11"/>
  <c r="J167" i="13"/>
  <c r="W167" i="13"/>
  <c r="W167" i="12"/>
  <c r="J167" i="12"/>
  <c r="W167" i="11"/>
  <c r="J167" i="11"/>
  <c r="K166" i="13"/>
  <c r="X166" i="13"/>
  <c r="X166" i="12"/>
  <c r="K166" i="12"/>
  <c r="X166" i="11"/>
  <c r="K166" i="11"/>
  <c r="L165" i="13"/>
  <c r="Y165" i="13"/>
  <c r="Y165" i="12"/>
  <c r="L165" i="12"/>
  <c r="Y165" i="11"/>
  <c r="L165" i="11"/>
  <c r="Z164" i="13"/>
  <c r="M164" i="13"/>
  <c r="Z164" i="12"/>
  <c r="M164" i="12"/>
  <c r="Z164" i="11"/>
  <c r="M164" i="11"/>
  <c r="AA163" i="13"/>
  <c r="N163" i="13"/>
  <c r="AA163" i="12"/>
  <c r="N163" i="12"/>
  <c r="AA163" i="11"/>
  <c r="N163" i="11"/>
  <c r="AB162" i="13"/>
  <c r="O162" i="13"/>
  <c r="AB162" i="12"/>
  <c r="O162" i="12"/>
  <c r="AB162" i="11"/>
  <c r="O162" i="11"/>
  <c r="AC161" i="13"/>
  <c r="P161" i="13"/>
  <c r="P161" i="12"/>
  <c r="AC161" i="12"/>
  <c r="AC161" i="11"/>
  <c r="P161" i="11"/>
  <c r="Q161" i="13"/>
  <c r="D161" i="13"/>
  <c r="D161" i="12"/>
  <c r="Q161" i="12"/>
  <c r="Q161" i="11"/>
  <c r="D161" i="11"/>
  <c r="Q160" i="13"/>
  <c r="D160" i="13"/>
  <c r="D160" i="12"/>
  <c r="Q160" i="12"/>
  <c r="Q160" i="11"/>
  <c r="D160" i="11"/>
  <c r="Q159" i="13"/>
  <c r="D159" i="13"/>
  <c r="D159" i="12"/>
  <c r="Q159" i="12"/>
  <c r="Q159" i="11"/>
  <c r="D159" i="11"/>
  <c r="D158" i="13"/>
  <c r="Q158" i="13"/>
  <c r="D158" i="12"/>
  <c r="Q158" i="12"/>
  <c r="Q158" i="11"/>
  <c r="D158" i="11"/>
  <c r="Q157" i="13"/>
  <c r="D157" i="13"/>
  <c r="D157" i="12"/>
  <c r="Q157" i="12"/>
  <c r="Q157" i="11"/>
  <c r="D157" i="11"/>
  <c r="Q156" i="13"/>
  <c r="D156" i="13"/>
  <c r="D156" i="12"/>
  <c r="Q156" i="12"/>
  <c r="Q156" i="11"/>
  <c r="D156" i="11"/>
  <c r="R155" i="13"/>
  <c r="E155" i="13"/>
  <c r="E155" i="12"/>
  <c r="R155" i="12"/>
  <c r="R155" i="11"/>
  <c r="E155" i="11"/>
  <c r="S154" i="13"/>
  <c r="F154" i="13"/>
  <c r="F154" i="12"/>
  <c r="S154" i="12"/>
  <c r="S154" i="11"/>
  <c r="F154" i="11"/>
  <c r="T153" i="13"/>
  <c r="G153" i="13"/>
  <c r="G153" i="12"/>
  <c r="T153" i="12"/>
  <c r="T153" i="11"/>
  <c r="G153" i="11"/>
  <c r="U152" i="13"/>
  <c r="H152" i="13"/>
  <c r="H152" i="12"/>
  <c r="U152" i="12"/>
  <c r="U152" i="11"/>
  <c r="H152" i="11"/>
  <c r="V151" i="13"/>
  <c r="I151" i="13"/>
  <c r="I151" i="12"/>
  <c r="V151" i="12"/>
  <c r="V151" i="11"/>
  <c r="I151" i="11"/>
  <c r="W150" i="13"/>
  <c r="J150" i="13"/>
  <c r="W150" i="12"/>
  <c r="J150" i="12"/>
  <c r="W150" i="11"/>
  <c r="J150" i="11"/>
  <c r="X149" i="13"/>
  <c r="K149" i="13"/>
  <c r="K149" i="12"/>
  <c r="X149" i="12"/>
  <c r="X149" i="11"/>
  <c r="K149" i="11"/>
  <c r="X148" i="13"/>
  <c r="K148" i="13"/>
  <c r="K148" i="12"/>
  <c r="X148" i="12"/>
  <c r="X148" i="11"/>
  <c r="K148" i="11"/>
  <c r="X147" i="13"/>
  <c r="K147" i="13"/>
  <c r="K147" i="12"/>
  <c r="X147" i="12"/>
  <c r="X147" i="11"/>
  <c r="K147" i="11"/>
  <c r="X146" i="13"/>
  <c r="K146" i="13"/>
  <c r="K146" i="12"/>
  <c r="X146" i="12"/>
  <c r="X146" i="11"/>
  <c r="K146" i="11"/>
  <c r="K145" i="13"/>
  <c r="X145" i="13"/>
  <c r="K145" i="12"/>
  <c r="X145" i="12"/>
  <c r="X145" i="11"/>
  <c r="K145" i="11"/>
  <c r="X144" i="13"/>
  <c r="K144" i="13"/>
  <c r="K144" i="12"/>
  <c r="X144" i="12"/>
  <c r="X144" i="11"/>
  <c r="K144" i="11"/>
  <c r="Y143" i="13"/>
  <c r="L143" i="13"/>
  <c r="L143" i="12"/>
  <c r="Y143" i="12"/>
  <c r="Y143" i="11"/>
  <c r="L143" i="11"/>
  <c r="Z142" i="13"/>
  <c r="M142" i="13"/>
  <c r="M142" i="12"/>
  <c r="Z142" i="12"/>
  <c r="Z142" i="11"/>
  <c r="M142" i="11"/>
  <c r="AA141" i="13"/>
  <c r="N141" i="13"/>
  <c r="N141" i="12"/>
  <c r="AA141" i="12"/>
  <c r="AA141" i="11"/>
  <c r="N141" i="11"/>
  <c r="O140" i="13"/>
  <c r="AB140" i="13"/>
  <c r="AB140" i="12"/>
  <c r="O140" i="12"/>
  <c r="AB140" i="11"/>
  <c r="O140" i="11"/>
  <c r="AC139" i="13"/>
  <c r="P139" i="13"/>
  <c r="P139" i="12"/>
  <c r="AC139" i="12"/>
  <c r="AC139" i="11"/>
  <c r="P139" i="11"/>
  <c r="Q139" i="13"/>
  <c r="D139" i="13"/>
  <c r="D139" i="12"/>
  <c r="Q139" i="12"/>
  <c r="Q139" i="11"/>
  <c r="D139" i="11"/>
  <c r="E138" i="13"/>
  <c r="R138" i="13"/>
  <c r="E138" i="12"/>
  <c r="R138" i="12"/>
  <c r="R138" i="11"/>
  <c r="E138" i="11"/>
  <c r="S137" i="13"/>
  <c r="F137" i="13"/>
  <c r="F137" i="12"/>
  <c r="S137" i="12"/>
  <c r="S137" i="11"/>
  <c r="F137" i="11"/>
  <c r="F136" i="13"/>
  <c r="S136" i="13"/>
  <c r="F136" i="12"/>
  <c r="S136" i="12"/>
  <c r="S136" i="11"/>
  <c r="F136" i="11"/>
  <c r="F135" i="13"/>
  <c r="S135" i="13"/>
  <c r="S135" i="12"/>
  <c r="F135" i="12"/>
  <c r="S135" i="11"/>
  <c r="F135" i="11"/>
  <c r="F134" i="13"/>
  <c r="S134" i="13"/>
  <c r="F134" i="12"/>
  <c r="S134" i="12"/>
  <c r="S134" i="11"/>
  <c r="F134" i="11"/>
  <c r="S133" i="13"/>
  <c r="F133" i="13"/>
  <c r="S133" i="12"/>
  <c r="F133" i="12"/>
  <c r="S133" i="11"/>
  <c r="F133" i="11"/>
  <c r="S132" i="13"/>
  <c r="F132" i="13"/>
  <c r="S132" i="12"/>
  <c r="F132" i="12"/>
  <c r="S132" i="11"/>
  <c r="F132" i="11"/>
  <c r="T131" i="13"/>
  <c r="G131" i="13"/>
  <c r="T131" i="12"/>
  <c r="G131" i="12"/>
  <c r="T131" i="11"/>
  <c r="G131" i="11"/>
  <c r="U130" i="13"/>
  <c r="H130" i="13"/>
  <c r="U130" i="12"/>
  <c r="H130" i="12"/>
  <c r="U130" i="11"/>
  <c r="H130" i="11"/>
  <c r="V129" i="13"/>
  <c r="I129" i="13"/>
  <c r="V129" i="12"/>
  <c r="I129" i="12"/>
  <c r="V129" i="11"/>
  <c r="I129" i="11"/>
  <c r="W128" i="13"/>
  <c r="J128" i="13"/>
  <c r="W128" i="12"/>
  <c r="J128" i="12"/>
  <c r="W128" i="11"/>
  <c r="J128" i="11"/>
  <c r="X127" i="13"/>
  <c r="K127" i="13"/>
  <c r="X127" i="12"/>
  <c r="K127" i="12"/>
  <c r="X127" i="11"/>
  <c r="K127" i="11"/>
  <c r="Y126" i="13"/>
  <c r="L126" i="13"/>
  <c r="Y126" i="12"/>
  <c r="L126" i="12"/>
  <c r="Y126" i="11"/>
  <c r="L126" i="11"/>
  <c r="Z125" i="13"/>
  <c r="M125" i="13"/>
  <c r="Z125" i="12"/>
  <c r="M125" i="12"/>
  <c r="Z125" i="11"/>
  <c r="M125" i="11"/>
  <c r="AA124" i="13"/>
  <c r="N124" i="13"/>
  <c r="AA124" i="12"/>
  <c r="N124" i="12"/>
  <c r="AA124" i="11"/>
  <c r="N124" i="11"/>
  <c r="AA123" i="13"/>
  <c r="N123" i="13"/>
  <c r="AA123" i="12"/>
  <c r="N123" i="12"/>
  <c r="AA123" i="11"/>
  <c r="N123" i="11"/>
  <c r="Z122" i="13"/>
  <c r="M122" i="13"/>
  <c r="Z122" i="12"/>
  <c r="M122" i="12"/>
  <c r="Z122" i="11"/>
  <c r="M122" i="11"/>
  <c r="Z121" i="13"/>
  <c r="M121" i="13"/>
  <c r="M121" i="12"/>
  <c r="Z121" i="12"/>
  <c r="Z121" i="11"/>
  <c r="M121" i="11"/>
  <c r="Z120" i="13"/>
  <c r="M120" i="13"/>
  <c r="M120" i="12"/>
  <c r="Z120" i="12"/>
  <c r="Z120" i="11"/>
  <c r="M120" i="11"/>
  <c r="AA119" i="13"/>
  <c r="N119" i="13"/>
  <c r="AA119" i="12"/>
  <c r="N119" i="12"/>
  <c r="AA119" i="11"/>
  <c r="N119" i="11"/>
  <c r="AB118" i="13"/>
  <c r="O118" i="13"/>
  <c r="O118" i="12"/>
  <c r="AB118" i="12"/>
  <c r="AB118" i="11"/>
  <c r="O118" i="11"/>
  <c r="AC117" i="13"/>
  <c r="P117" i="13"/>
  <c r="AC117" i="12"/>
  <c r="P117" i="12"/>
  <c r="AC117" i="11"/>
  <c r="P117" i="11"/>
  <c r="Q117" i="13"/>
  <c r="D117" i="13"/>
  <c r="Q117" i="12"/>
  <c r="D117" i="12"/>
  <c r="Q117" i="11"/>
  <c r="D117" i="11"/>
  <c r="R116" i="13"/>
  <c r="E116" i="13"/>
  <c r="E116" i="12"/>
  <c r="R116" i="12"/>
  <c r="R116" i="11"/>
  <c r="E116" i="11"/>
  <c r="S115" i="13"/>
  <c r="F115" i="13"/>
  <c r="S115" i="12"/>
  <c r="F115" i="12"/>
  <c r="S115" i="11"/>
  <c r="F115" i="11"/>
  <c r="T114" i="13"/>
  <c r="G114" i="13"/>
  <c r="T114" i="12"/>
  <c r="G114" i="12"/>
  <c r="T114" i="11"/>
  <c r="G114" i="11"/>
  <c r="U113" i="13"/>
  <c r="H113" i="13"/>
  <c r="U113" i="12"/>
  <c r="H113" i="12"/>
  <c r="U113" i="11"/>
  <c r="H113" i="11"/>
  <c r="U112" i="13"/>
  <c r="H112" i="13"/>
  <c r="H112" i="12"/>
  <c r="U112" i="12"/>
  <c r="U112" i="11"/>
  <c r="H112" i="11"/>
  <c r="U111" i="13"/>
  <c r="H111" i="13"/>
  <c r="H111" i="12"/>
  <c r="U111" i="12"/>
  <c r="U111" i="11"/>
  <c r="H111" i="11"/>
  <c r="H110" i="13"/>
  <c r="U110" i="13"/>
  <c r="H110" i="12"/>
  <c r="U110" i="12"/>
  <c r="U110" i="11"/>
  <c r="H110" i="11"/>
  <c r="H109" i="13"/>
  <c r="U109" i="13"/>
  <c r="H109" i="12"/>
  <c r="U109" i="12"/>
  <c r="U109" i="11"/>
  <c r="H109" i="11"/>
  <c r="U108" i="13"/>
  <c r="H108" i="13"/>
  <c r="H108" i="12"/>
  <c r="U108" i="12"/>
  <c r="U108" i="11"/>
  <c r="H108" i="11"/>
  <c r="I107" i="13"/>
  <c r="V107" i="13"/>
  <c r="I107" i="12"/>
  <c r="V107" i="12"/>
  <c r="V107" i="11"/>
  <c r="I107" i="11"/>
  <c r="W106" i="13"/>
  <c r="J106" i="13"/>
  <c r="J106" i="12"/>
  <c r="W106" i="12"/>
  <c r="W106" i="11"/>
  <c r="J106" i="11"/>
  <c r="X105" i="13"/>
  <c r="K105" i="13"/>
  <c r="K105" i="12"/>
  <c r="X105" i="12"/>
  <c r="X105" i="11"/>
  <c r="K105" i="11"/>
  <c r="Y104" i="13"/>
  <c r="L104" i="13"/>
  <c r="L104" i="12"/>
  <c r="Y104" i="12"/>
  <c r="Y104" i="11"/>
  <c r="L104" i="11"/>
  <c r="Z103" i="13"/>
  <c r="M103" i="13"/>
  <c r="M103" i="12"/>
  <c r="Z103" i="12"/>
  <c r="Z103" i="11"/>
  <c r="M103" i="11"/>
  <c r="AA102" i="13"/>
  <c r="N102" i="13"/>
  <c r="N102" i="12"/>
  <c r="AA102" i="12"/>
  <c r="AA102" i="11"/>
  <c r="N102" i="11"/>
  <c r="AB101" i="13"/>
  <c r="O101" i="13"/>
  <c r="O101" i="12"/>
  <c r="AB101" i="12"/>
  <c r="AB101" i="11"/>
  <c r="O101" i="11"/>
  <c r="AC100" i="13"/>
  <c r="P100" i="13"/>
  <c r="P100" i="12"/>
  <c r="AC100" i="12"/>
  <c r="AC100" i="11"/>
  <c r="P100" i="11"/>
  <c r="AC99" i="13"/>
  <c r="P99" i="13"/>
  <c r="P99" i="12"/>
  <c r="AC99" i="12"/>
  <c r="AC99" i="11"/>
  <c r="P99" i="11"/>
  <c r="AC98" i="13"/>
  <c r="P98" i="13"/>
  <c r="P98" i="12"/>
  <c r="AC98" i="12"/>
  <c r="AC98" i="11"/>
  <c r="P98" i="11"/>
  <c r="AC97" i="13"/>
  <c r="P97" i="13"/>
  <c r="P97" i="12"/>
  <c r="AC97" i="12"/>
  <c r="AC97" i="11"/>
  <c r="P97" i="11"/>
  <c r="O96" i="13"/>
  <c r="AB96" i="13"/>
  <c r="O96" i="12"/>
  <c r="AB96" i="12"/>
  <c r="AB96" i="11"/>
  <c r="O96" i="11"/>
  <c r="AC95" i="13"/>
  <c r="P95" i="13"/>
  <c r="AC95" i="12"/>
  <c r="P95" i="12"/>
  <c r="AC95" i="11"/>
  <c r="P95" i="11"/>
  <c r="Q95" i="13"/>
  <c r="D95" i="13"/>
  <c r="Q95" i="12"/>
  <c r="D95" i="12"/>
  <c r="Q95" i="11"/>
  <c r="D95" i="11"/>
  <c r="E94" i="13"/>
  <c r="R94" i="13"/>
  <c r="E94" i="12"/>
  <c r="R94" i="12"/>
  <c r="R94" i="11"/>
  <c r="E94" i="11"/>
  <c r="S93" i="13"/>
  <c r="F93" i="13"/>
  <c r="S93" i="12"/>
  <c r="F93" i="12"/>
  <c r="S93" i="11"/>
  <c r="F93" i="11"/>
  <c r="G92" i="13"/>
  <c r="T92" i="13"/>
  <c r="G92" i="12"/>
  <c r="T92" i="12"/>
  <c r="T92" i="11"/>
  <c r="G92" i="11"/>
  <c r="U91" i="13"/>
  <c r="H91" i="13"/>
  <c r="U91" i="12"/>
  <c r="H91" i="12"/>
  <c r="U91" i="11"/>
  <c r="H91" i="11"/>
  <c r="I90" i="13"/>
  <c r="V90" i="13"/>
  <c r="I90" i="12"/>
  <c r="V90" i="12"/>
  <c r="V90" i="11"/>
  <c r="I90" i="11"/>
  <c r="W89" i="13"/>
  <c r="J89" i="13"/>
  <c r="W89" i="12"/>
  <c r="J89" i="12"/>
  <c r="W89" i="11"/>
  <c r="J89" i="11"/>
  <c r="W88" i="13"/>
  <c r="J88" i="13"/>
  <c r="J88" i="12"/>
  <c r="W88" i="12"/>
  <c r="W88" i="11"/>
  <c r="J88" i="11"/>
  <c r="W87" i="13"/>
  <c r="J87" i="13"/>
  <c r="W87" i="12"/>
  <c r="J87" i="12"/>
  <c r="W87" i="11"/>
  <c r="J87" i="11"/>
  <c r="W86" i="13"/>
  <c r="J86" i="13"/>
  <c r="W86" i="12"/>
  <c r="J86" i="12"/>
  <c r="W86" i="11"/>
  <c r="J86" i="11"/>
  <c r="W85" i="13"/>
  <c r="J85" i="13"/>
  <c r="W85" i="12"/>
  <c r="J85" i="12"/>
  <c r="W85" i="11"/>
  <c r="J85" i="11"/>
  <c r="W84" i="13"/>
  <c r="J84" i="13"/>
  <c r="W84" i="12"/>
  <c r="J84" i="12"/>
  <c r="W84" i="11"/>
  <c r="J84" i="11"/>
  <c r="X83" i="13"/>
  <c r="K83" i="13"/>
  <c r="X83" i="12"/>
  <c r="K83" i="12"/>
  <c r="X83" i="11"/>
  <c r="K83" i="11"/>
  <c r="Z81" i="13"/>
  <c r="M81" i="13"/>
  <c r="Z81" i="12"/>
  <c r="M81" i="12"/>
  <c r="Z81" i="11"/>
  <c r="M81" i="11"/>
  <c r="AA80" i="13"/>
  <c r="N80" i="13"/>
  <c r="AA80" i="12"/>
  <c r="N80" i="12"/>
  <c r="AA80" i="11"/>
  <c r="N80" i="11"/>
  <c r="AB79" i="13"/>
  <c r="O79" i="13"/>
  <c r="AB79" i="12"/>
  <c r="O79" i="12"/>
  <c r="AB79" i="11"/>
  <c r="O79" i="11"/>
  <c r="AC78" i="13"/>
  <c r="P78" i="13"/>
  <c r="AC78" i="12"/>
  <c r="P78" i="12"/>
  <c r="AC78" i="11"/>
  <c r="P78" i="11"/>
  <c r="Q78" i="13"/>
  <c r="D78" i="13"/>
  <c r="Q78" i="12"/>
  <c r="D78" i="12"/>
  <c r="Q78" i="11"/>
  <c r="D78" i="11"/>
  <c r="R77" i="13"/>
  <c r="E77" i="13"/>
  <c r="R77" i="12"/>
  <c r="E77" i="12"/>
  <c r="R77" i="11"/>
  <c r="E77" i="11"/>
  <c r="E76" i="13"/>
  <c r="R76" i="13"/>
  <c r="E76" i="12"/>
  <c r="R76" i="12"/>
  <c r="R76" i="11"/>
  <c r="E76" i="11"/>
  <c r="R75" i="13"/>
  <c r="E75" i="13"/>
  <c r="E75" i="12"/>
  <c r="R75" i="12"/>
  <c r="R75" i="11"/>
  <c r="E75" i="11"/>
  <c r="E74" i="13"/>
  <c r="R74" i="13"/>
  <c r="E74" i="12"/>
  <c r="R74" i="12"/>
  <c r="R74" i="11"/>
  <c r="E74" i="11"/>
  <c r="E73" i="13"/>
  <c r="R73" i="13"/>
  <c r="E73" i="12"/>
  <c r="R73" i="12"/>
  <c r="R73" i="11"/>
  <c r="E73" i="11"/>
  <c r="E72" i="13"/>
  <c r="R72" i="13"/>
  <c r="E72" i="12"/>
  <c r="R72" i="12"/>
  <c r="R72" i="11"/>
  <c r="E72" i="11"/>
  <c r="F71" i="13"/>
  <c r="S71" i="13"/>
  <c r="F71" i="12"/>
  <c r="S71" i="12"/>
  <c r="S71" i="11"/>
  <c r="F71" i="11"/>
  <c r="G70" i="13"/>
  <c r="T70" i="13"/>
  <c r="G70" i="12"/>
  <c r="T70" i="12"/>
  <c r="T70" i="11"/>
  <c r="G70" i="11"/>
  <c r="H69" i="13"/>
  <c r="U69" i="13"/>
  <c r="H69" i="12"/>
  <c r="U69" i="12"/>
  <c r="U69" i="11"/>
  <c r="H69" i="11"/>
  <c r="I68" i="13"/>
  <c r="V68" i="13"/>
  <c r="I68" i="12"/>
  <c r="V68" i="12"/>
  <c r="V68" i="11"/>
  <c r="I68" i="11"/>
  <c r="J67" i="13"/>
  <c r="W67" i="13"/>
  <c r="J67" i="12"/>
  <c r="W67" i="12"/>
  <c r="W67" i="11"/>
  <c r="J67" i="11"/>
  <c r="X66" i="13"/>
  <c r="K66" i="13"/>
  <c r="K66" i="12"/>
  <c r="X66" i="12"/>
  <c r="X66" i="11"/>
  <c r="K66" i="11"/>
  <c r="Y65" i="13"/>
  <c r="L65" i="13"/>
  <c r="L65" i="12"/>
  <c r="Y65" i="12"/>
  <c r="Y65" i="11"/>
  <c r="L65" i="11"/>
  <c r="Z64" i="13"/>
  <c r="M64" i="13"/>
  <c r="M64" i="12"/>
  <c r="Z64" i="12"/>
  <c r="Z64" i="11"/>
  <c r="M64" i="11"/>
  <c r="Y63" i="13"/>
  <c r="L63" i="13"/>
  <c r="L63" i="12"/>
  <c r="Y63" i="12"/>
  <c r="Y63" i="11"/>
  <c r="L63" i="11"/>
  <c r="Y62" i="13"/>
  <c r="L62" i="13"/>
  <c r="L62" i="12"/>
  <c r="Y62" i="12"/>
  <c r="Y62" i="11"/>
  <c r="L62" i="11"/>
  <c r="Y61" i="13"/>
  <c r="L61" i="13"/>
  <c r="L61" i="12"/>
  <c r="Y61" i="12"/>
  <c r="Y61" i="11"/>
  <c r="L61" i="11"/>
  <c r="Y60" i="13"/>
  <c r="L60" i="13"/>
  <c r="L60" i="12"/>
  <c r="Y60" i="12"/>
  <c r="Y60" i="11"/>
  <c r="L60" i="11"/>
  <c r="Z59" i="13"/>
  <c r="M59" i="13"/>
  <c r="M59" i="12"/>
  <c r="Z59" i="12"/>
  <c r="Z59" i="11"/>
  <c r="M59" i="11"/>
  <c r="AA58" i="13"/>
  <c r="N58" i="13"/>
  <c r="N58" i="12"/>
  <c r="AA58" i="12"/>
  <c r="AA58" i="11"/>
  <c r="N58" i="11"/>
  <c r="AB57" i="13"/>
  <c r="O57" i="13"/>
  <c r="O57" i="12"/>
  <c r="AB57" i="12"/>
  <c r="AB57" i="11"/>
  <c r="O57" i="11"/>
  <c r="AC56" i="13"/>
  <c r="P56" i="13"/>
  <c r="AC56" i="12"/>
  <c r="P56" i="12"/>
  <c r="AC56" i="11"/>
  <c r="P56" i="11"/>
  <c r="Q56" i="13"/>
  <c r="D56" i="13"/>
  <c r="D56" i="12"/>
  <c r="Q56" i="12"/>
  <c r="Q56" i="11"/>
  <c r="D56" i="11"/>
  <c r="R55" i="13"/>
  <c r="E55" i="13"/>
  <c r="E55" i="12"/>
  <c r="R55" i="12"/>
  <c r="R55" i="11"/>
  <c r="E55" i="11"/>
  <c r="S54" i="13"/>
  <c r="F54" i="13"/>
  <c r="F54" i="12"/>
  <c r="S54" i="12"/>
  <c r="S54" i="11"/>
  <c r="F54" i="11"/>
  <c r="T53" i="13"/>
  <c r="G53" i="13"/>
  <c r="G53" i="12"/>
  <c r="T53" i="12"/>
  <c r="T53" i="11"/>
  <c r="G53" i="11"/>
  <c r="T52" i="13"/>
  <c r="G52" i="13"/>
  <c r="G52" i="12"/>
  <c r="T52" i="12"/>
  <c r="T52" i="11"/>
  <c r="G52" i="11"/>
  <c r="T51" i="13"/>
  <c r="G51" i="13"/>
  <c r="G51" i="12"/>
  <c r="T51" i="12"/>
  <c r="T51" i="11"/>
  <c r="G51" i="11"/>
  <c r="T50" i="13"/>
  <c r="G50" i="13"/>
  <c r="G50" i="12"/>
  <c r="T50" i="12"/>
  <c r="T50" i="11"/>
  <c r="G50" i="11"/>
  <c r="T49" i="13"/>
  <c r="G49" i="13"/>
  <c r="G49" i="12"/>
  <c r="T49" i="12"/>
  <c r="G49" i="11"/>
  <c r="T49" i="11"/>
  <c r="T48" i="13"/>
  <c r="G48" i="13"/>
  <c r="G48" i="12"/>
  <c r="T48" i="12"/>
  <c r="T48" i="11"/>
  <c r="G48" i="11"/>
  <c r="U47" i="13"/>
  <c r="H47" i="13"/>
  <c r="H47" i="12"/>
  <c r="U47" i="12"/>
  <c r="U47" i="11"/>
  <c r="H47" i="11"/>
  <c r="V46" i="13"/>
  <c r="I46" i="13"/>
  <c r="I46" i="12"/>
  <c r="V46" i="12"/>
  <c r="V46" i="11"/>
  <c r="I46" i="11"/>
  <c r="X3" i="7"/>
  <c r="V3" i="9"/>
  <c r="AC288" i="13"/>
  <c r="P288" i="13"/>
  <c r="AC288" i="12"/>
  <c r="P288" i="12"/>
  <c r="AC288" i="11"/>
  <c r="P288" i="11"/>
  <c r="AC216" i="13"/>
  <c r="P216" i="13"/>
  <c r="AC216" i="12"/>
  <c r="P216" i="12"/>
  <c r="AC216" i="11"/>
  <c r="P216" i="11"/>
  <c r="AC144" i="13"/>
  <c r="P144" i="13"/>
  <c r="P144" i="12"/>
  <c r="AC144" i="12"/>
  <c r="AC144" i="11"/>
  <c r="P144" i="11"/>
  <c r="AC72" i="13"/>
  <c r="P72" i="13"/>
  <c r="P72" i="12"/>
  <c r="AC72" i="12"/>
  <c r="AC72" i="11"/>
  <c r="P72" i="11"/>
  <c r="AB45" i="13"/>
  <c r="O45" i="13"/>
  <c r="O45" i="12"/>
  <c r="AB45" i="12"/>
  <c r="AB45" i="11"/>
  <c r="O45" i="11"/>
  <c r="AC44" i="13"/>
  <c r="P44" i="13"/>
  <c r="P44" i="12"/>
  <c r="AC44" i="12"/>
  <c r="AC44" i="11"/>
  <c r="P44" i="11"/>
  <c r="Q44" i="13"/>
  <c r="D44" i="13"/>
  <c r="Q44" i="12"/>
  <c r="D44" i="12"/>
  <c r="Q44" i="11"/>
  <c r="D44" i="11"/>
  <c r="R43" i="13"/>
  <c r="E43" i="13"/>
  <c r="E43" i="12"/>
  <c r="R43" i="12"/>
  <c r="R43" i="11"/>
  <c r="E43" i="11"/>
  <c r="S42" i="13"/>
  <c r="F42" i="13"/>
  <c r="F42" i="12"/>
  <c r="S42" i="12"/>
  <c r="S42" i="11"/>
  <c r="F42" i="11"/>
  <c r="T41" i="13"/>
  <c r="G41" i="13"/>
  <c r="T41" i="12"/>
  <c r="G41" i="12"/>
  <c r="T41" i="11"/>
  <c r="G41" i="11"/>
  <c r="U40" i="13"/>
  <c r="H40" i="13"/>
  <c r="U40" i="12"/>
  <c r="H40" i="12"/>
  <c r="U40" i="11"/>
  <c r="H40" i="11"/>
  <c r="V39" i="13"/>
  <c r="I39" i="13"/>
  <c r="V39" i="12"/>
  <c r="I39" i="12"/>
  <c r="V39" i="11"/>
  <c r="I39" i="11"/>
  <c r="J38" i="13"/>
  <c r="W38" i="13"/>
  <c r="W38" i="12"/>
  <c r="J38" i="12"/>
  <c r="W38" i="11"/>
  <c r="J38" i="11"/>
  <c r="K37" i="13"/>
  <c r="X37" i="13"/>
  <c r="X37" i="12"/>
  <c r="K37" i="12"/>
  <c r="X37" i="11"/>
  <c r="K37" i="11"/>
  <c r="L36" i="13"/>
  <c r="Y36" i="13"/>
  <c r="Y36" i="12"/>
  <c r="L36" i="12"/>
  <c r="Y36" i="11"/>
  <c r="L36" i="11"/>
  <c r="M35" i="13"/>
  <c r="Z35" i="13"/>
  <c r="Z35" i="12"/>
  <c r="M35" i="12"/>
  <c r="Z35" i="11"/>
  <c r="M35" i="11"/>
  <c r="N34" i="13"/>
  <c r="AA34" i="13"/>
  <c r="AA34" i="12"/>
  <c r="N34" i="12"/>
  <c r="AA34" i="11"/>
  <c r="N34" i="11"/>
  <c r="O33" i="13"/>
  <c r="AB33" i="13"/>
  <c r="AB33" i="12"/>
  <c r="O33" i="12"/>
  <c r="AB33" i="11"/>
  <c r="O33" i="11"/>
  <c r="P32" i="13"/>
  <c r="AC32" i="13"/>
  <c r="AC32" i="12"/>
  <c r="P32" i="12"/>
  <c r="AC32" i="11"/>
  <c r="P32" i="11"/>
  <c r="D32" i="13"/>
  <c r="Q32" i="13"/>
  <c r="Q32" i="12"/>
  <c r="D32" i="12"/>
  <c r="Q32" i="11"/>
  <c r="D32" i="11"/>
  <c r="E31" i="13"/>
  <c r="R31" i="13"/>
  <c r="R31" i="12"/>
  <c r="E31" i="12"/>
  <c r="R31" i="11"/>
  <c r="E31" i="11"/>
  <c r="F30" i="13"/>
  <c r="S30" i="13"/>
  <c r="S30" i="12"/>
  <c r="F30" i="12"/>
  <c r="S30" i="11"/>
  <c r="F30" i="11"/>
  <c r="G29" i="13"/>
  <c r="T29" i="13"/>
  <c r="T29" i="12"/>
  <c r="G29" i="12"/>
  <c r="T29" i="11"/>
  <c r="G29" i="11"/>
  <c r="U28" i="13"/>
  <c r="H28" i="13"/>
  <c r="U28" i="12"/>
  <c r="H28" i="12"/>
  <c r="U28" i="11"/>
  <c r="H28" i="11"/>
  <c r="V27" i="13"/>
  <c r="I27" i="13"/>
  <c r="V27" i="12"/>
  <c r="I27" i="12"/>
  <c r="V27" i="11"/>
  <c r="I27" i="11"/>
  <c r="W26" i="13"/>
  <c r="J26" i="13"/>
  <c r="W26" i="12"/>
  <c r="J26" i="12"/>
  <c r="W26" i="11"/>
  <c r="J26" i="11"/>
  <c r="X25" i="13"/>
  <c r="K25" i="13"/>
  <c r="X25" i="12"/>
  <c r="K25" i="12"/>
  <c r="X25" i="11"/>
  <c r="K25" i="11"/>
  <c r="Y24" i="13"/>
  <c r="L24" i="13"/>
  <c r="Y24" i="12"/>
  <c r="L24" i="12"/>
  <c r="Y24" i="11"/>
  <c r="L24" i="11"/>
  <c r="Z23" i="13"/>
  <c r="M23" i="13"/>
  <c r="Z23" i="12"/>
  <c r="M23" i="12"/>
  <c r="Z23" i="11"/>
  <c r="M23" i="11"/>
  <c r="AA22" i="13"/>
  <c r="N22" i="13"/>
  <c r="AA22" i="12"/>
  <c r="N22" i="12"/>
  <c r="AA22" i="11"/>
  <c r="N22" i="11"/>
  <c r="AB21" i="13"/>
  <c r="O21" i="13"/>
  <c r="AB21" i="12"/>
  <c r="O21" i="12"/>
  <c r="AB21" i="11"/>
  <c r="O21" i="11"/>
  <c r="AC20" i="13"/>
  <c r="P20" i="13"/>
  <c r="AC20" i="12"/>
  <c r="P20" i="12"/>
  <c r="AC20" i="11"/>
  <c r="P20" i="11"/>
  <c r="Q20" i="13"/>
  <c r="D20" i="13"/>
  <c r="Q20" i="12"/>
  <c r="D20" i="12"/>
  <c r="Q20" i="11"/>
  <c r="D20" i="11"/>
  <c r="R19" i="13"/>
  <c r="E19" i="13"/>
  <c r="R19" i="12"/>
  <c r="E19" i="12"/>
  <c r="R19" i="11"/>
  <c r="E19" i="11"/>
  <c r="S18" i="13"/>
  <c r="F18" i="13"/>
  <c r="S18" i="12"/>
  <c r="F18" i="12"/>
  <c r="S18" i="11"/>
  <c r="F18" i="11"/>
  <c r="T17" i="13"/>
  <c r="G17" i="13"/>
  <c r="T17" i="12"/>
  <c r="G17" i="12"/>
  <c r="T17" i="11"/>
  <c r="G17" i="11"/>
  <c r="U16" i="13"/>
  <c r="H16" i="13"/>
  <c r="U16" i="12"/>
  <c r="H16" i="12"/>
  <c r="U16" i="11"/>
  <c r="H16" i="11"/>
  <c r="V15" i="13"/>
  <c r="I15" i="13"/>
  <c r="V15" i="12"/>
  <c r="I15" i="12"/>
  <c r="V15" i="11"/>
  <c r="I15" i="11"/>
  <c r="W14" i="13"/>
  <c r="J14" i="13"/>
  <c r="W14" i="12"/>
  <c r="J14" i="12"/>
  <c r="W14" i="11"/>
  <c r="J14" i="11"/>
  <c r="X13" i="13"/>
  <c r="K13" i="13"/>
  <c r="X13" i="12"/>
  <c r="K13" i="12"/>
  <c r="X13" i="11"/>
  <c r="K13" i="11"/>
  <c r="Y12" i="13"/>
  <c r="L12" i="13"/>
  <c r="Y12" i="12"/>
  <c r="L12" i="12"/>
  <c r="Y12" i="11"/>
  <c r="L12" i="11"/>
  <c r="Z11" i="13"/>
  <c r="M11" i="13"/>
  <c r="Z11" i="12"/>
  <c r="M11" i="12"/>
  <c r="Z11" i="11"/>
  <c r="M11" i="11"/>
  <c r="AA10" i="13"/>
  <c r="N10" i="13"/>
  <c r="AA10" i="12"/>
  <c r="N10" i="12"/>
  <c r="AA10" i="11"/>
  <c r="N10" i="11"/>
  <c r="AB9" i="13"/>
  <c r="O9" i="13"/>
  <c r="AB9" i="12"/>
  <c r="O9" i="12"/>
  <c r="AB9" i="11"/>
  <c r="O9" i="11"/>
  <c r="AC8" i="13"/>
  <c r="P8" i="13"/>
  <c r="AC8" i="12"/>
  <c r="P8" i="12"/>
  <c r="AC8" i="11"/>
  <c r="P8" i="11"/>
  <c r="Q8" i="13"/>
  <c r="D8" i="13"/>
  <c r="Q8" i="12"/>
  <c r="D8" i="12"/>
  <c r="Q8" i="11"/>
  <c r="D8" i="11"/>
  <c r="R7" i="13"/>
  <c r="E7" i="13"/>
  <c r="R7" i="12"/>
  <c r="E7" i="12"/>
  <c r="R7" i="11"/>
  <c r="E7" i="11"/>
  <c r="S6" i="13"/>
  <c r="F6" i="13"/>
  <c r="S6" i="12"/>
  <c r="F6" i="12"/>
  <c r="S6" i="11"/>
  <c r="F6" i="11"/>
  <c r="T5" i="13"/>
  <c r="G5" i="13"/>
  <c r="T5" i="12"/>
  <c r="G5" i="12"/>
  <c r="T5" i="11"/>
  <c r="G5" i="11"/>
  <c r="H4" i="13"/>
  <c r="U4" i="13"/>
  <c r="U4" i="12"/>
  <c r="H4" i="12"/>
  <c r="U4" i="11"/>
  <c r="H4" i="11"/>
  <c r="U315" i="13"/>
  <c r="H315" i="13"/>
  <c r="U315" i="12"/>
  <c r="H315" i="12"/>
  <c r="U315" i="11"/>
  <c r="H315" i="11"/>
  <c r="U314" i="13"/>
  <c r="H314" i="13"/>
  <c r="H314" i="12"/>
  <c r="U314" i="12"/>
  <c r="U314" i="11"/>
  <c r="H314" i="11"/>
  <c r="U313" i="13"/>
  <c r="H313" i="13"/>
  <c r="U313" i="12"/>
  <c r="H313" i="12"/>
  <c r="U313" i="11"/>
  <c r="H313" i="11"/>
  <c r="U312" i="13"/>
  <c r="H312" i="13"/>
  <c r="H312" i="12"/>
  <c r="U312" i="12"/>
  <c r="U312" i="11"/>
  <c r="H312" i="11"/>
  <c r="I311" i="13"/>
  <c r="V311" i="13"/>
  <c r="I311" i="12"/>
  <c r="V311" i="12"/>
  <c r="V311" i="11"/>
  <c r="I311" i="11"/>
  <c r="W310" i="13"/>
  <c r="J310" i="13"/>
  <c r="J310" i="12"/>
  <c r="W310" i="12"/>
  <c r="W310" i="11"/>
  <c r="J310" i="11"/>
  <c r="X309" i="13"/>
  <c r="K309" i="13"/>
  <c r="K309" i="12"/>
  <c r="X309" i="12"/>
  <c r="X309" i="11"/>
  <c r="K309" i="11"/>
  <c r="Y308" i="13"/>
  <c r="L308" i="13"/>
  <c r="L308" i="12"/>
  <c r="Y308" i="12"/>
  <c r="Y308" i="11"/>
  <c r="L308" i="11"/>
  <c r="Z307" i="13"/>
  <c r="M307" i="13"/>
  <c r="M307" i="12"/>
  <c r="Z307" i="12"/>
  <c r="Z307" i="11"/>
  <c r="M307" i="11"/>
  <c r="AA306" i="13"/>
  <c r="N306" i="13"/>
  <c r="N306" i="12"/>
  <c r="AA306" i="12"/>
  <c r="AA306" i="11"/>
  <c r="N306" i="11"/>
  <c r="AB305" i="13"/>
  <c r="O305" i="13"/>
  <c r="AB305" i="12"/>
  <c r="O305" i="12"/>
  <c r="AB305" i="11"/>
  <c r="O305" i="11"/>
  <c r="AC304" i="13"/>
  <c r="P304" i="13"/>
  <c r="AC304" i="12"/>
  <c r="P304" i="12"/>
  <c r="AC304" i="11"/>
  <c r="P304" i="11"/>
  <c r="AC303" i="13"/>
  <c r="P303" i="13"/>
  <c r="AC303" i="12"/>
  <c r="P303" i="12"/>
  <c r="AC303" i="11"/>
  <c r="P303" i="11"/>
  <c r="AC302" i="13"/>
  <c r="P302" i="13"/>
  <c r="AC302" i="12"/>
  <c r="P302" i="12"/>
  <c r="AC302" i="11"/>
  <c r="P302" i="11"/>
  <c r="AC301" i="13"/>
  <c r="P301" i="13"/>
  <c r="AC301" i="12"/>
  <c r="P301" i="12"/>
  <c r="AC301" i="11"/>
  <c r="P301" i="11"/>
  <c r="AB300" i="13"/>
  <c r="O300" i="13"/>
  <c r="AB300" i="12"/>
  <c r="O300" i="12"/>
  <c r="O300" i="11"/>
  <c r="AB300" i="11"/>
  <c r="AC299" i="13"/>
  <c r="P299" i="13"/>
  <c r="AC299" i="12"/>
  <c r="P299" i="12"/>
  <c r="P299" i="11"/>
  <c r="AC299" i="11"/>
  <c r="Q299" i="13"/>
  <c r="D299" i="13"/>
  <c r="Q299" i="12"/>
  <c r="D299" i="12"/>
  <c r="D299" i="11"/>
  <c r="Q299" i="11"/>
  <c r="R298" i="13"/>
  <c r="E298" i="13"/>
  <c r="R298" i="12"/>
  <c r="E298" i="12"/>
  <c r="E298" i="11"/>
  <c r="R298" i="11"/>
  <c r="S297" i="13"/>
  <c r="F297" i="13"/>
  <c r="S297" i="12"/>
  <c r="F297" i="12"/>
  <c r="S297" i="11"/>
  <c r="F297" i="11"/>
  <c r="T296" i="13"/>
  <c r="G296" i="13"/>
  <c r="T296" i="12"/>
  <c r="G296" i="12"/>
  <c r="T296" i="11"/>
  <c r="G296" i="11"/>
  <c r="U295" i="13"/>
  <c r="H295" i="13"/>
  <c r="U295" i="12"/>
  <c r="H295" i="12"/>
  <c r="H295" i="11"/>
  <c r="U295" i="11"/>
  <c r="V294" i="13"/>
  <c r="I294" i="13"/>
  <c r="V294" i="12"/>
  <c r="I294" i="12"/>
  <c r="I294" i="11"/>
  <c r="V294" i="11"/>
  <c r="W293" i="13"/>
  <c r="J293" i="13"/>
  <c r="W293" i="12"/>
  <c r="J293" i="12"/>
  <c r="J293" i="11"/>
  <c r="W293" i="11"/>
  <c r="W292" i="13"/>
  <c r="J292" i="13"/>
  <c r="W292" i="12"/>
  <c r="J292" i="12"/>
  <c r="W292" i="11"/>
  <c r="J292" i="11"/>
  <c r="J291" i="13"/>
  <c r="W291" i="13"/>
  <c r="W291" i="12"/>
  <c r="J291" i="12"/>
  <c r="W291" i="11"/>
  <c r="J291" i="11"/>
  <c r="W290" i="13"/>
  <c r="J290" i="13"/>
  <c r="W290" i="12"/>
  <c r="J290" i="12"/>
  <c r="W290" i="11"/>
  <c r="J290" i="11"/>
  <c r="W289" i="13"/>
  <c r="J289" i="13"/>
  <c r="W289" i="12"/>
  <c r="J289" i="12"/>
  <c r="W289" i="11"/>
  <c r="J289" i="11"/>
  <c r="W288" i="13"/>
  <c r="J288" i="13"/>
  <c r="J288" i="12"/>
  <c r="W288" i="12"/>
  <c r="W288" i="11"/>
  <c r="J288" i="11"/>
  <c r="X287" i="13"/>
  <c r="K287" i="13"/>
  <c r="X287" i="12"/>
  <c r="K287" i="12"/>
  <c r="X287" i="11"/>
  <c r="K287" i="11"/>
  <c r="L286" i="13"/>
  <c r="Y286" i="13"/>
  <c r="L286" i="12"/>
  <c r="Y286" i="12"/>
  <c r="Y286" i="11"/>
  <c r="L286" i="11"/>
  <c r="M285" i="13"/>
  <c r="Z285" i="13"/>
  <c r="M285" i="12"/>
  <c r="Z285" i="12"/>
  <c r="Z285" i="11"/>
  <c r="M285" i="11"/>
  <c r="AA284" i="13"/>
  <c r="N284" i="13"/>
  <c r="N284" i="12"/>
  <c r="AA284" i="12"/>
  <c r="AA284" i="11"/>
  <c r="N284" i="11"/>
  <c r="O283" i="13"/>
  <c r="AB283" i="13"/>
  <c r="O283" i="12"/>
  <c r="AB283" i="12"/>
  <c r="AB283" i="11"/>
  <c r="O283" i="11"/>
  <c r="AC282" i="13"/>
  <c r="P282" i="13"/>
  <c r="P282" i="12"/>
  <c r="AC282" i="12"/>
  <c r="AC282" i="11"/>
  <c r="P282" i="11"/>
  <c r="Q282" i="13"/>
  <c r="D282" i="13"/>
  <c r="D282" i="12"/>
  <c r="Q282" i="12"/>
  <c r="Q282" i="11"/>
  <c r="D282" i="11"/>
  <c r="R281" i="13"/>
  <c r="E281" i="13"/>
  <c r="E281" i="12"/>
  <c r="R281" i="12"/>
  <c r="R281" i="11"/>
  <c r="E281" i="11"/>
  <c r="R280" i="13"/>
  <c r="E280" i="13"/>
  <c r="R280" i="12"/>
  <c r="E280" i="12"/>
  <c r="R280" i="11"/>
  <c r="E280" i="11"/>
  <c r="R279" i="13"/>
  <c r="E279" i="13"/>
  <c r="E279" i="12"/>
  <c r="R279" i="12"/>
  <c r="R279" i="11"/>
  <c r="E279" i="11"/>
  <c r="R278" i="13"/>
  <c r="E278" i="13"/>
  <c r="E278" i="12"/>
  <c r="R278" i="12"/>
  <c r="R278" i="11"/>
  <c r="E278" i="11"/>
  <c r="R277" i="13"/>
  <c r="E277" i="13"/>
  <c r="E277" i="12"/>
  <c r="R277" i="12"/>
  <c r="E277" i="11"/>
  <c r="R277" i="11"/>
  <c r="E276" i="13"/>
  <c r="R276" i="13"/>
  <c r="E276" i="12"/>
  <c r="R276" i="12"/>
  <c r="R276" i="11"/>
  <c r="E276" i="11"/>
  <c r="S275" i="13"/>
  <c r="F275" i="13"/>
  <c r="S275" i="12"/>
  <c r="F275" i="12"/>
  <c r="S275" i="11"/>
  <c r="F275" i="11"/>
  <c r="G274" i="13"/>
  <c r="T274" i="13"/>
  <c r="G274" i="12"/>
  <c r="T274" i="12"/>
  <c r="T274" i="11"/>
  <c r="G274" i="11"/>
  <c r="U273" i="13"/>
  <c r="H273" i="13"/>
  <c r="U273" i="12"/>
  <c r="H273" i="12"/>
  <c r="U273" i="11"/>
  <c r="H273" i="11"/>
  <c r="I272" i="13"/>
  <c r="V272" i="13"/>
  <c r="I272" i="12"/>
  <c r="V272" i="12"/>
  <c r="V272" i="11"/>
  <c r="I272" i="11"/>
  <c r="W271" i="13"/>
  <c r="J271" i="13"/>
  <c r="W271" i="12"/>
  <c r="J271" i="12"/>
  <c r="W271" i="11"/>
  <c r="J271" i="11"/>
  <c r="K270" i="13"/>
  <c r="X270" i="13"/>
  <c r="K270" i="12"/>
  <c r="X270" i="12"/>
  <c r="X270" i="11"/>
  <c r="K270" i="11"/>
  <c r="Y269" i="13"/>
  <c r="L269" i="13"/>
  <c r="Y269" i="12"/>
  <c r="L269" i="12"/>
  <c r="Y269" i="11"/>
  <c r="L269" i="11"/>
  <c r="M268" i="13"/>
  <c r="Z268" i="13"/>
  <c r="M268" i="12"/>
  <c r="Z268" i="12"/>
  <c r="Z268" i="11"/>
  <c r="M268" i="11"/>
  <c r="L267" i="13"/>
  <c r="Y267" i="13"/>
  <c r="Y267" i="12"/>
  <c r="L267" i="12"/>
  <c r="L267" i="11"/>
  <c r="Y267" i="11"/>
  <c r="Y266" i="13"/>
  <c r="L266" i="13"/>
  <c r="L266" i="12"/>
  <c r="Y266" i="12"/>
  <c r="Y266" i="11"/>
  <c r="L266" i="11"/>
  <c r="Y265" i="13"/>
  <c r="L265" i="13"/>
  <c r="L265" i="12"/>
  <c r="Y265" i="12"/>
  <c r="Y265" i="11"/>
  <c r="L265" i="11"/>
  <c r="L264" i="13"/>
  <c r="Y264" i="13"/>
  <c r="L264" i="12"/>
  <c r="Y264" i="12"/>
  <c r="Y264" i="11"/>
  <c r="L264" i="11"/>
  <c r="Z263" i="13"/>
  <c r="M263" i="13"/>
  <c r="M263" i="12"/>
  <c r="Z263" i="12"/>
  <c r="Z263" i="11"/>
  <c r="M263" i="11"/>
  <c r="N262" i="13"/>
  <c r="AA262" i="13"/>
  <c r="N262" i="12"/>
  <c r="AA262" i="12"/>
  <c r="AA262" i="11"/>
  <c r="N262" i="11"/>
  <c r="AB261" i="13"/>
  <c r="O261" i="13"/>
  <c r="AB261" i="12"/>
  <c r="O261" i="12"/>
  <c r="O261" i="11"/>
  <c r="AB261" i="11"/>
  <c r="P260" i="13"/>
  <c r="AC260" i="13"/>
  <c r="P260" i="12"/>
  <c r="AC260" i="12"/>
  <c r="AC260" i="11"/>
  <c r="P260" i="11"/>
  <c r="D260" i="13"/>
  <c r="Q260" i="13"/>
  <c r="D260" i="12"/>
  <c r="Q260" i="12"/>
  <c r="Q260" i="11"/>
  <c r="D260" i="11"/>
  <c r="R259" i="13"/>
  <c r="E259" i="13"/>
  <c r="R259" i="12"/>
  <c r="E259" i="12"/>
  <c r="R259" i="11"/>
  <c r="E259" i="11"/>
  <c r="F258" i="13"/>
  <c r="S258" i="13"/>
  <c r="F258" i="12"/>
  <c r="S258" i="12"/>
  <c r="S258" i="11"/>
  <c r="F258" i="11"/>
  <c r="T257" i="13"/>
  <c r="G257" i="13"/>
  <c r="T257" i="12"/>
  <c r="G257" i="12"/>
  <c r="T257" i="11"/>
  <c r="G257" i="11"/>
  <c r="T256" i="13"/>
  <c r="G256" i="13"/>
  <c r="T256" i="12"/>
  <c r="G256" i="12"/>
  <c r="T256" i="11"/>
  <c r="G256" i="11"/>
  <c r="T255" i="13"/>
  <c r="G255" i="13"/>
  <c r="T255" i="12"/>
  <c r="G255" i="12"/>
  <c r="T255" i="11"/>
  <c r="G255" i="11"/>
  <c r="T254" i="13"/>
  <c r="G254" i="13"/>
  <c r="T254" i="12"/>
  <c r="G254" i="12"/>
  <c r="T254" i="11"/>
  <c r="G254" i="11"/>
  <c r="T253" i="13"/>
  <c r="G253" i="13"/>
  <c r="T253" i="12"/>
  <c r="G253" i="12"/>
  <c r="T253" i="11"/>
  <c r="G253" i="11"/>
  <c r="T252" i="13"/>
  <c r="G252" i="13"/>
  <c r="T252" i="12"/>
  <c r="G252" i="12"/>
  <c r="T252" i="11"/>
  <c r="G252" i="11"/>
  <c r="U251" i="13"/>
  <c r="H251" i="13"/>
  <c r="U251" i="12"/>
  <c r="H251" i="12"/>
  <c r="U251" i="11"/>
  <c r="H251" i="11"/>
  <c r="V250" i="13"/>
  <c r="I250" i="13"/>
  <c r="V250" i="12"/>
  <c r="I250" i="12"/>
  <c r="V250" i="11"/>
  <c r="I250" i="11"/>
  <c r="W249" i="13"/>
  <c r="J249" i="13"/>
  <c r="W249" i="12"/>
  <c r="J249" i="12"/>
  <c r="W249" i="11"/>
  <c r="J249" i="11"/>
  <c r="K248" i="13"/>
  <c r="X248" i="13"/>
  <c r="X248" i="12"/>
  <c r="K248" i="12"/>
  <c r="X248" i="11"/>
  <c r="K248" i="11"/>
  <c r="Y247" i="13"/>
  <c r="L247" i="13"/>
  <c r="Y247" i="12"/>
  <c r="L247" i="12"/>
  <c r="Y247" i="11"/>
  <c r="L247" i="11"/>
  <c r="M246" i="13"/>
  <c r="Z246" i="13"/>
  <c r="M246" i="12"/>
  <c r="Z246" i="12"/>
  <c r="Z246" i="11"/>
  <c r="M246" i="11"/>
  <c r="AA245" i="13"/>
  <c r="N245" i="13"/>
  <c r="AA245" i="12"/>
  <c r="N245" i="12"/>
  <c r="AA245" i="11"/>
  <c r="N245" i="11"/>
  <c r="AB244" i="13"/>
  <c r="O244" i="13"/>
  <c r="O244" i="12"/>
  <c r="AB244" i="12"/>
  <c r="AB244" i="11"/>
  <c r="O244" i="11"/>
  <c r="AB243" i="13"/>
  <c r="O243" i="13"/>
  <c r="O243" i="12"/>
  <c r="AB243" i="12"/>
  <c r="AB243" i="11"/>
  <c r="O243" i="11"/>
  <c r="O242" i="13"/>
  <c r="AB242" i="13"/>
  <c r="O242" i="12"/>
  <c r="AB242" i="12"/>
  <c r="AB242" i="11"/>
  <c r="O242" i="11"/>
  <c r="AA241" i="13"/>
  <c r="N241" i="13"/>
  <c r="N241" i="12"/>
  <c r="AA241" i="12"/>
  <c r="AA241" i="11"/>
  <c r="N241" i="11"/>
  <c r="AA240" i="13"/>
  <c r="N240" i="13"/>
  <c r="N240" i="12"/>
  <c r="AA240" i="12"/>
  <c r="N240" i="11"/>
  <c r="AA240" i="11"/>
  <c r="AB239" i="13"/>
  <c r="O239" i="13"/>
  <c r="O239" i="12"/>
  <c r="AB239" i="12"/>
  <c r="AB239" i="11"/>
  <c r="O239" i="11"/>
  <c r="AC238" i="13"/>
  <c r="P238" i="13"/>
  <c r="P238" i="12"/>
  <c r="AC238" i="12"/>
  <c r="AC238" i="11"/>
  <c r="P238" i="11"/>
  <c r="Q238" i="13"/>
  <c r="D238" i="13"/>
  <c r="D238" i="12"/>
  <c r="Q238" i="12"/>
  <c r="Q238" i="11"/>
  <c r="D238" i="11"/>
  <c r="R237" i="13"/>
  <c r="E237" i="13"/>
  <c r="E237" i="12"/>
  <c r="R237" i="12"/>
  <c r="R237" i="11"/>
  <c r="E237" i="11"/>
  <c r="S236" i="13"/>
  <c r="F236" i="13"/>
  <c r="F236" i="12"/>
  <c r="S236" i="12"/>
  <c r="S236" i="11"/>
  <c r="F236" i="11"/>
  <c r="T235" i="13"/>
  <c r="G235" i="13"/>
  <c r="T235" i="12"/>
  <c r="G235" i="12"/>
  <c r="T235" i="11"/>
  <c r="G235" i="11"/>
  <c r="U234" i="13"/>
  <c r="H234" i="13"/>
  <c r="H234" i="12"/>
  <c r="U234" i="12"/>
  <c r="U234" i="11"/>
  <c r="H234" i="11"/>
  <c r="I233" i="13"/>
  <c r="V233" i="13"/>
  <c r="I233" i="12"/>
  <c r="V233" i="12"/>
  <c r="V233" i="11"/>
  <c r="I233" i="11"/>
  <c r="I232" i="13"/>
  <c r="V232" i="13"/>
  <c r="V232" i="12"/>
  <c r="I232" i="12"/>
  <c r="V232" i="11"/>
  <c r="I232" i="11"/>
  <c r="V231" i="13"/>
  <c r="I231" i="13"/>
  <c r="I231" i="12"/>
  <c r="V231" i="12"/>
  <c r="V231" i="11"/>
  <c r="I231" i="11"/>
  <c r="I230" i="13"/>
  <c r="V230" i="13"/>
  <c r="V230" i="12"/>
  <c r="I230" i="12"/>
  <c r="V230" i="11"/>
  <c r="I230" i="11"/>
  <c r="V229" i="13"/>
  <c r="I229" i="13"/>
  <c r="V229" i="12"/>
  <c r="I229" i="12"/>
  <c r="V229" i="11"/>
  <c r="I229" i="11"/>
  <c r="I228" i="13"/>
  <c r="V228" i="13"/>
  <c r="I228" i="12"/>
  <c r="V228" i="12"/>
  <c r="V228" i="11"/>
  <c r="I228" i="11"/>
  <c r="W227" i="13"/>
  <c r="J227" i="13"/>
  <c r="J227" i="12"/>
  <c r="W227" i="12"/>
  <c r="W227" i="11"/>
  <c r="J227" i="11"/>
  <c r="X226" i="13"/>
  <c r="K226" i="13"/>
  <c r="K226" i="12"/>
  <c r="X226" i="12"/>
  <c r="X226" i="11"/>
  <c r="K226" i="11"/>
  <c r="Y225" i="13"/>
  <c r="L225" i="13"/>
  <c r="L225" i="12"/>
  <c r="Y225" i="12"/>
  <c r="Y225" i="11"/>
  <c r="L225" i="11"/>
  <c r="Z224" i="13"/>
  <c r="M224" i="13"/>
  <c r="M224" i="12"/>
  <c r="Z224" i="12"/>
  <c r="Z224" i="11"/>
  <c r="M224" i="11"/>
  <c r="AA223" i="13"/>
  <c r="N223" i="13"/>
  <c r="N223" i="12"/>
  <c r="AA223" i="12"/>
  <c r="AA223" i="11"/>
  <c r="N223" i="11"/>
  <c r="AB222" i="13"/>
  <c r="O222" i="13"/>
  <c r="O222" i="12"/>
  <c r="AB222" i="12"/>
  <c r="AB222" i="11"/>
  <c r="O222" i="11"/>
  <c r="AC221" i="13"/>
  <c r="P221" i="13"/>
  <c r="P221" i="12"/>
  <c r="AC221" i="12"/>
  <c r="AC221" i="11"/>
  <c r="P221" i="11"/>
  <c r="Q221" i="13"/>
  <c r="D221" i="13"/>
  <c r="D221" i="12"/>
  <c r="Q221" i="12"/>
  <c r="Q221" i="11"/>
  <c r="D221" i="11"/>
  <c r="Q220" i="13"/>
  <c r="D220" i="13"/>
  <c r="Q220" i="12"/>
  <c r="D220" i="12"/>
  <c r="Q220" i="11"/>
  <c r="D220" i="11"/>
  <c r="Q219" i="13"/>
  <c r="D219" i="13"/>
  <c r="Q219" i="12"/>
  <c r="D219" i="12"/>
  <c r="Q219" i="11"/>
  <c r="D219" i="11"/>
  <c r="Q218" i="13"/>
  <c r="D218" i="13"/>
  <c r="Q218" i="12"/>
  <c r="D218" i="12"/>
  <c r="Q218" i="11"/>
  <c r="D218" i="11"/>
  <c r="Q217" i="13"/>
  <c r="D217" i="13"/>
  <c r="Q217" i="12"/>
  <c r="D217" i="12"/>
  <c r="Q217" i="11"/>
  <c r="D217" i="11"/>
  <c r="Q216" i="13"/>
  <c r="D216" i="13"/>
  <c r="Q216" i="12"/>
  <c r="D216" i="12"/>
  <c r="Q216" i="11"/>
  <c r="D216" i="11"/>
  <c r="R215" i="13"/>
  <c r="E215" i="13"/>
  <c r="R215" i="12"/>
  <c r="E215" i="12"/>
  <c r="R215" i="11"/>
  <c r="E215" i="11"/>
  <c r="S214" i="13"/>
  <c r="F214" i="13"/>
  <c r="S214" i="12"/>
  <c r="F214" i="12"/>
  <c r="F214" i="11"/>
  <c r="S214" i="11"/>
  <c r="T213" i="13"/>
  <c r="G213" i="13"/>
  <c r="T213" i="12"/>
  <c r="G213" i="12"/>
  <c r="T213" i="11"/>
  <c r="G213" i="11"/>
  <c r="U212" i="13"/>
  <c r="H212" i="13"/>
  <c r="U212" i="12"/>
  <c r="H212" i="12"/>
  <c r="U212" i="11"/>
  <c r="H212" i="11"/>
  <c r="I211" i="13"/>
  <c r="V211" i="13"/>
  <c r="V211" i="12"/>
  <c r="I211" i="12"/>
  <c r="V211" i="11"/>
  <c r="I211" i="11"/>
  <c r="W210" i="13"/>
  <c r="J210" i="13"/>
  <c r="W210" i="12"/>
  <c r="J210" i="12"/>
  <c r="W210" i="11"/>
  <c r="J210" i="11"/>
  <c r="K209" i="13"/>
  <c r="X209" i="13"/>
  <c r="X209" i="12"/>
  <c r="K209" i="12"/>
  <c r="X209" i="11"/>
  <c r="K209" i="11"/>
  <c r="K208" i="13"/>
  <c r="X208" i="13"/>
  <c r="X208" i="12"/>
  <c r="K208" i="12"/>
  <c r="X208" i="11"/>
  <c r="K208" i="11"/>
  <c r="K207" i="13"/>
  <c r="X207" i="13"/>
  <c r="X207" i="12"/>
  <c r="K207" i="12"/>
  <c r="X207" i="11"/>
  <c r="K207" i="11"/>
  <c r="K206" i="13"/>
  <c r="X206" i="13"/>
  <c r="X206" i="12"/>
  <c r="K206" i="12"/>
  <c r="X206" i="11"/>
  <c r="K206" i="11"/>
  <c r="X205" i="13"/>
  <c r="K205" i="13"/>
  <c r="K205" i="12"/>
  <c r="X205" i="12"/>
  <c r="X205" i="11"/>
  <c r="K205" i="11"/>
  <c r="X204" i="13"/>
  <c r="K204" i="13"/>
  <c r="X204" i="12"/>
  <c r="K204" i="12"/>
  <c r="X204" i="11"/>
  <c r="K204" i="11"/>
  <c r="Y203" i="13"/>
  <c r="L203" i="13"/>
  <c r="L203" i="12"/>
  <c r="Y203" i="12"/>
  <c r="Y203" i="11"/>
  <c r="L203" i="11"/>
  <c r="Z202" i="13"/>
  <c r="M202" i="13"/>
  <c r="Z202" i="12"/>
  <c r="M202" i="12"/>
  <c r="Z202" i="11"/>
  <c r="M202" i="11"/>
  <c r="AA201" i="13"/>
  <c r="N201" i="13"/>
  <c r="N201" i="12"/>
  <c r="AA201" i="12"/>
  <c r="AA201" i="11"/>
  <c r="N201" i="11"/>
  <c r="AB200" i="13"/>
  <c r="O200" i="13"/>
  <c r="AB200" i="12"/>
  <c r="O200" i="12"/>
  <c r="AB200" i="11"/>
  <c r="O200" i="11"/>
  <c r="AC199" i="13"/>
  <c r="P199" i="13"/>
  <c r="P199" i="12"/>
  <c r="AC199" i="12"/>
  <c r="AC199" i="11"/>
  <c r="P199" i="11"/>
  <c r="Q199" i="13"/>
  <c r="D199" i="13"/>
  <c r="Q199" i="12"/>
  <c r="D199" i="12"/>
  <c r="Q199" i="11"/>
  <c r="D199" i="11"/>
  <c r="R198" i="13"/>
  <c r="E198" i="13"/>
  <c r="R198" i="12"/>
  <c r="E198" i="12"/>
  <c r="R198" i="11"/>
  <c r="E198" i="11"/>
  <c r="S197" i="13"/>
  <c r="F197" i="13"/>
  <c r="F197" i="12"/>
  <c r="S197" i="12"/>
  <c r="S197" i="11"/>
  <c r="F197" i="11"/>
  <c r="S196" i="13"/>
  <c r="F196" i="13"/>
  <c r="F196" i="12"/>
  <c r="S196" i="12"/>
  <c r="S196" i="11"/>
  <c r="F196" i="11"/>
  <c r="S195" i="13"/>
  <c r="F195" i="13"/>
  <c r="F195" i="12"/>
  <c r="S195" i="12"/>
  <c r="S195" i="11"/>
  <c r="F195" i="11"/>
  <c r="S194" i="13"/>
  <c r="F194" i="13"/>
  <c r="F194" i="12"/>
  <c r="S194" i="12"/>
  <c r="S194" i="11"/>
  <c r="F194" i="11"/>
  <c r="F193" i="13"/>
  <c r="S193" i="13"/>
  <c r="S193" i="12"/>
  <c r="F193" i="12"/>
  <c r="S193" i="11"/>
  <c r="F193" i="11"/>
  <c r="S192" i="13"/>
  <c r="F192" i="13"/>
  <c r="F192" i="12"/>
  <c r="S192" i="12"/>
  <c r="S192" i="11"/>
  <c r="F192" i="11"/>
  <c r="G191" i="13"/>
  <c r="T191" i="13"/>
  <c r="G191" i="12"/>
  <c r="T191" i="12"/>
  <c r="T191" i="11"/>
  <c r="G191" i="11"/>
  <c r="U190" i="13"/>
  <c r="H190" i="13"/>
  <c r="H190" i="12"/>
  <c r="U190" i="12"/>
  <c r="U190" i="11"/>
  <c r="H190" i="11"/>
  <c r="I189" i="13"/>
  <c r="V189" i="13"/>
  <c r="I189" i="12"/>
  <c r="V189" i="12"/>
  <c r="V189" i="11"/>
  <c r="I189" i="11"/>
  <c r="W188" i="13"/>
  <c r="J188" i="13"/>
  <c r="J188" i="12"/>
  <c r="W188" i="12"/>
  <c r="W188" i="11"/>
  <c r="J188" i="11"/>
  <c r="K187" i="13"/>
  <c r="X187" i="13"/>
  <c r="K187" i="12"/>
  <c r="X187" i="12"/>
  <c r="K187" i="11"/>
  <c r="X187" i="11"/>
  <c r="Y186" i="13"/>
  <c r="L186" i="13"/>
  <c r="L186" i="12"/>
  <c r="Y186" i="12"/>
  <c r="Y186" i="11"/>
  <c r="L186" i="11"/>
  <c r="Z185" i="13"/>
  <c r="M185" i="13"/>
  <c r="M185" i="12"/>
  <c r="Z185" i="12"/>
  <c r="Z185" i="11"/>
  <c r="M185" i="11"/>
  <c r="AA184" i="13"/>
  <c r="N184" i="13"/>
  <c r="N184" i="12"/>
  <c r="AA184" i="12"/>
  <c r="AA184" i="11"/>
  <c r="N184" i="11"/>
  <c r="AA183" i="13"/>
  <c r="N183" i="13"/>
  <c r="AA183" i="12"/>
  <c r="N183" i="12"/>
  <c r="AA183" i="11"/>
  <c r="N183" i="11"/>
  <c r="Z182" i="13"/>
  <c r="M182" i="13"/>
  <c r="M182" i="12"/>
  <c r="Z182" i="12"/>
  <c r="Z182" i="11"/>
  <c r="M182" i="11"/>
  <c r="Z181" i="13"/>
  <c r="M181" i="13"/>
  <c r="M181" i="12"/>
  <c r="Z181" i="12"/>
  <c r="Z181" i="11"/>
  <c r="M181" i="11"/>
  <c r="Z180" i="13"/>
  <c r="M180" i="13"/>
  <c r="Z180" i="12"/>
  <c r="M180" i="12"/>
  <c r="Z180" i="11"/>
  <c r="M180" i="11"/>
  <c r="AA179" i="13"/>
  <c r="N179" i="13"/>
  <c r="N179" i="12"/>
  <c r="AA179" i="12"/>
  <c r="AA179" i="11"/>
  <c r="N179" i="11"/>
  <c r="AB178" i="13"/>
  <c r="O178" i="13"/>
  <c r="AB178" i="12"/>
  <c r="O178" i="12"/>
  <c r="AB178" i="11"/>
  <c r="O178" i="11"/>
  <c r="AC177" i="13"/>
  <c r="P177" i="13"/>
  <c r="P177" i="12"/>
  <c r="AC177" i="12"/>
  <c r="AC177" i="11"/>
  <c r="P177" i="11"/>
  <c r="Q177" i="13"/>
  <c r="D177" i="13"/>
  <c r="D177" i="12"/>
  <c r="Q177" i="12"/>
  <c r="Q177" i="11"/>
  <c r="D177" i="11"/>
  <c r="R176" i="13"/>
  <c r="E176" i="13"/>
  <c r="R176" i="12"/>
  <c r="E176" i="12"/>
  <c r="R176" i="11"/>
  <c r="E176" i="11"/>
  <c r="S175" i="13"/>
  <c r="F175" i="13"/>
  <c r="F175" i="12"/>
  <c r="S175" i="12"/>
  <c r="S175" i="11"/>
  <c r="F175" i="11"/>
  <c r="T174" i="13"/>
  <c r="G174" i="13"/>
  <c r="T174" i="12"/>
  <c r="G174" i="12"/>
  <c r="T174" i="11"/>
  <c r="G174" i="11"/>
  <c r="U173" i="13"/>
  <c r="H173" i="13"/>
  <c r="U173" i="12"/>
  <c r="H173" i="12"/>
  <c r="U173" i="11"/>
  <c r="H173" i="11"/>
  <c r="U172" i="13"/>
  <c r="H172" i="13"/>
  <c r="U172" i="12"/>
  <c r="H172" i="12"/>
  <c r="U172" i="11"/>
  <c r="H172" i="11"/>
  <c r="U171" i="13"/>
  <c r="H171" i="13"/>
  <c r="U171" i="12"/>
  <c r="H171" i="12"/>
  <c r="U171" i="11"/>
  <c r="H171" i="11"/>
  <c r="H170" i="13"/>
  <c r="U170" i="13"/>
  <c r="U170" i="12"/>
  <c r="H170" i="12"/>
  <c r="U170" i="11"/>
  <c r="H170" i="11"/>
  <c r="H169" i="13"/>
  <c r="U169" i="13"/>
  <c r="U169" i="12"/>
  <c r="H169" i="12"/>
  <c r="U169" i="11"/>
  <c r="H169" i="11"/>
  <c r="H168" i="13"/>
  <c r="U168" i="13"/>
  <c r="U168" i="12"/>
  <c r="H168" i="12"/>
  <c r="U168" i="11"/>
  <c r="H168" i="11"/>
  <c r="I167" i="13"/>
  <c r="V167" i="13"/>
  <c r="V167" i="12"/>
  <c r="I167" i="12"/>
  <c r="V167" i="11"/>
  <c r="I167" i="11"/>
  <c r="J166" i="13"/>
  <c r="W166" i="13"/>
  <c r="W166" i="12"/>
  <c r="J166" i="12"/>
  <c r="W166" i="11"/>
  <c r="J166" i="11"/>
  <c r="K165" i="13"/>
  <c r="X165" i="13"/>
  <c r="X165" i="12"/>
  <c r="K165" i="12"/>
  <c r="X165" i="11"/>
  <c r="K165" i="11"/>
  <c r="Y164" i="13"/>
  <c r="L164" i="13"/>
  <c r="Y164" i="12"/>
  <c r="L164" i="12"/>
  <c r="Y164" i="11"/>
  <c r="L164" i="11"/>
  <c r="Z163" i="13"/>
  <c r="M163" i="13"/>
  <c r="Z163" i="12"/>
  <c r="M163" i="12"/>
  <c r="Z163" i="11"/>
  <c r="M163" i="11"/>
  <c r="AA162" i="13"/>
  <c r="N162" i="13"/>
  <c r="N162" i="12"/>
  <c r="AA162" i="12"/>
  <c r="AA162" i="11"/>
  <c r="N162" i="11"/>
  <c r="AB161" i="13"/>
  <c r="O161" i="13"/>
  <c r="AB161" i="12"/>
  <c r="O161" i="12"/>
  <c r="AB161" i="11"/>
  <c r="O161" i="11"/>
  <c r="AC160" i="13"/>
  <c r="P160" i="13"/>
  <c r="P160" i="12"/>
  <c r="AC160" i="12"/>
  <c r="AC160" i="11"/>
  <c r="P160" i="11"/>
  <c r="AC159" i="13"/>
  <c r="P159" i="13"/>
  <c r="P159" i="12"/>
  <c r="AC159" i="12"/>
  <c r="AC159" i="11"/>
  <c r="P159" i="11"/>
  <c r="P158" i="13"/>
  <c r="AC158" i="13"/>
  <c r="P158" i="12"/>
  <c r="AC158" i="12"/>
  <c r="AC158" i="11"/>
  <c r="P158" i="11"/>
  <c r="AC157" i="13"/>
  <c r="P157" i="13"/>
  <c r="P157" i="12"/>
  <c r="AC157" i="12"/>
  <c r="AC157" i="11"/>
  <c r="P157" i="11"/>
  <c r="AB156" i="13"/>
  <c r="O156" i="13"/>
  <c r="O156" i="12"/>
  <c r="AB156" i="12"/>
  <c r="AB156" i="11"/>
  <c r="O156" i="11"/>
  <c r="AC155" i="13"/>
  <c r="P155" i="13"/>
  <c r="P155" i="12"/>
  <c r="AC155" i="12"/>
  <c r="AC155" i="11"/>
  <c r="P155" i="11"/>
  <c r="Q155" i="13"/>
  <c r="D155" i="13"/>
  <c r="D155" i="12"/>
  <c r="Q155" i="12"/>
  <c r="Q155" i="11"/>
  <c r="D155" i="11"/>
  <c r="R154" i="13"/>
  <c r="E154" i="13"/>
  <c r="E154" i="12"/>
  <c r="R154" i="12"/>
  <c r="R154" i="11"/>
  <c r="E154" i="11"/>
  <c r="S153" i="13"/>
  <c r="F153" i="13"/>
  <c r="F153" i="12"/>
  <c r="S153" i="12"/>
  <c r="S153" i="11"/>
  <c r="F153" i="11"/>
  <c r="T152" i="13"/>
  <c r="G152" i="13"/>
  <c r="G152" i="12"/>
  <c r="T152" i="12"/>
  <c r="T152" i="11"/>
  <c r="G152" i="11"/>
  <c r="U151" i="13"/>
  <c r="H151" i="13"/>
  <c r="H151" i="12"/>
  <c r="U151" i="12"/>
  <c r="U151" i="11"/>
  <c r="H151" i="11"/>
  <c r="V150" i="13"/>
  <c r="I150" i="13"/>
  <c r="I150" i="12"/>
  <c r="V150" i="12"/>
  <c r="V150" i="11"/>
  <c r="I150" i="11"/>
  <c r="W149" i="13"/>
  <c r="J149" i="13"/>
  <c r="J149" i="12"/>
  <c r="W149" i="12"/>
  <c r="W149" i="11"/>
  <c r="J149" i="11"/>
  <c r="W148" i="13"/>
  <c r="J148" i="13"/>
  <c r="W148" i="12"/>
  <c r="J148" i="12"/>
  <c r="W148" i="11"/>
  <c r="J148" i="11"/>
  <c r="W147" i="13"/>
  <c r="J147" i="13"/>
  <c r="J147" i="12"/>
  <c r="W147" i="12"/>
  <c r="W147" i="11"/>
  <c r="J147" i="11"/>
  <c r="W146" i="13"/>
  <c r="J146" i="13"/>
  <c r="W146" i="12"/>
  <c r="J146" i="12"/>
  <c r="W146" i="11"/>
  <c r="J146" i="11"/>
  <c r="W145" i="13"/>
  <c r="J145" i="13"/>
  <c r="J145" i="12"/>
  <c r="W145" i="12"/>
  <c r="W145" i="11"/>
  <c r="J145" i="11"/>
  <c r="W144" i="13"/>
  <c r="J144" i="13"/>
  <c r="W144" i="12"/>
  <c r="J144" i="12"/>
  <c r="W144" i="11"/>
  <c r="J144" i="11"/>
  <c r="X143" i="13"/>
  <c r="K143" i="13"/>
  <c r="K143" i="12"/>
  <c r="X143" i="12"/>
  <c r="X143" i="11"/>
  <c r="K143" i="11"/>
  <c r="L142" i="13"/>
  <c r="Y142" i="13"/>
  <c r="L142" i="12"/>
  <c r="Y142" i="12"/>
  <c r="Y142" i="11"/>
  <c r="L142" i="11"/>
  <c r="M141" i="13"/>
  <c r="Z141" i="13"/>
  <c r="M141" i="12"/>
  <c r="Z141" i="12"/>
  <c r="Z141" i="11"/>
  <c r="M141" i="11"/>
  <c r="N140" i="13"/>
  <c r="AA140" i="13"/>
  <c r="N140" i="12"/>
  <c r="AA140" i="12"/>
  <c r="AA140" i="11"/>
  <c r="N140" i="11"/>
  <c r="O139" i="13"/>
  <c r="AB139" i="13"/>
  <c r="O139" i="12"/>
  <c r="AB139" i="12"/>
  <c r="AB139" i="11"/>
  <c r="O139" i="11"/>
  <c r="P138" i="13"/>
  <c r="AC138" i="13"/>
  <c r="P138" i="12"/>
  <c r="AC138" i="12"/>
  <c r="AC138" i="11"/>
  <c r="P138" i="11"/>
  <c r="D138" i="13"/>
  <c r="Q138" i="13"/>
  <c r="D138" i="12"/>
  <c r="Q138" i="12"/>
  <c r="Q138" i="11"/>
  <c r="D138" i="11"/>
  <c r="E137" i="13"/>
  <c r="R137" i="13"/>
  <c r="E137" i="12"/>
  <c r="R137" i="12"/>
  <c r="R137" i="11"/>
  <c r="E137" i="11"/>
  <c r="E136" i="13"/>
  <c r="R136" i="13"/>
  <c r="E136" i="12"/>
  <c r="R136" i="12"/>
  <c r="R136" i="11"/>
  <c r="E136" i="11"/>
  <c r="E135" i="13"/>
  <c r="R135" i="13"/>
  <c r="R135" i="12"/>
  <c r="E135" i="12"/>
  <c r="R135" i="11"/>
  <c r="E135" i="11"/>
  <c r="R134" i="13"/>
  <c r="E134" i="13"/>
  <c r="R134" i="12"/>
  <c r="E134" i="12"/>
  <c r="R134" i="11"/>
  <c r="E134" i="11"/>
  <c r="R133" i="13"/>
  <c r="E133" i="13"/>
  <c r="R133" i="12"/>
  <c r="E133" i="12"/>
  <c r="R133" i="11"/>
  <c r="E133" i="11"/>
  <c r="R132" i="13"/>
  <c r="E132" i="13"/>
  <c r="R132" i="12"/>
  <c r="E132" i="12"/>
  <c r="R132" i="11"/>
  <c r="E132" i="11"/>
  <c r="S131" i="13"/>
  <c r="F131" i="13"/>
  <c r="S131" i="12"/>
  <c r="F131" i="12"/>
  <c r="S131" i="11"/>
  <c r="F131" i="11"/>
  <c r="T130" i="13"/>
  <c r="G130" i="13"/>
  <c r="T130" i="12"/>
  <c r="G130" i="12"/>
  <c r="T130" i="11"/>
  <c r="G130" i="11"/>
  <c r="U129" i="13"/>
  <c r="H129" i="13"/>
  <c r="U129" i="12"/>
  <c r="H129" i="12"/>
  <c r="U129" i="11"/>
  <c r="H129" i="11"/>
  <c r="V128" i="13"/>
  <c r="I128" i="13"/>
  <c r="V128" i="12"/>
  <c r="I128" i="12"/>
  <c r="V128" i="11"/>
  <c r="I128" i="11"/>
  <c r="W127" i="13"/>
  <c r="J127" i="13"/>
  <c r="W127" i="12"/>
  <c r="J127" i="12"/>
  <c r="W127" i="11"/>
  <c r="J127" i="11"/>
  <c r="X126" i="13"/>
  <c r="K126" i="13"/>
  <c r="X126" i="12"/>
  <c r="K126" i="12"/>
  <c r="X126" i="11"/>
  <c r="K126" i="11"/>
  <c r="Y125" i="13"/>
  <c r="L125" i="13"/>
  <c r="Y125" i="12"/>
  <c r="L125" i="12"/>
  <c r="Y125" i="11"/>
  <c r="L125" i="11"/>
  <c r="Z124" i="13"/>
  <c r="M124" i="13"/>
  <c r="Z124" i="12"/>
  <c r="M124" i="12"/>
  <c r="Z124" i="11"/>
  <c r="M124" i="11"/>
  <c r="Y123" i="13"/>
  <c r="L123" i="13"/>
  <c r="Y123" i="12"/>
  <c r="L123" i="12"/>
  <c r="Y123" i="11"/>
  <c r="L123" i="11"/>
  <c r="Y122" i="13"/>
  <c r="L122" i="13"/>
  <c r="L122" i="12"/>
  <c r="Y122" i="12"/>
  <c r="Y122" i="11"/>
  <c r="L122" i="11"/>
  <c r="Y121" i="13"/>
  <c r="L121" i="13"/>
  <c r="Y121" i="12"/>
  <c r="L121" i="12"/>
  <c r="Y121" i="11"/>
  <c r="L121" i="11"/>
  <c r="Y120" i="13"/>
  <c r="L120" i="13"/>
  <c r="L120" i="12"/>
  <c r="Y120" i="12"/>
  <c r="Y120" i="11"/>
  <c r="L120" i="11"/>
  <c r="Z119" i="13"/>
  <c r="M119" i="13"/>
  <c r="M119" i="12"/>
  <c r="Z119" i="12"/>
  <c r="Z119" i="11"/>
  <c r="M119" i="11"/>
  <c r="AA118" i="13"/>
  <c r="N118" i="13"/>
  <c r="N118" i="12"/>
  <c r="AA118" i="12"/>
  <c r="AA118" i="11"/>
  <c r="N118" i="11"/>
  <c r="AB117" i="13"/>
  <c r="O117" i="13"/>
  <c r="O117" i="12"/>
  <c r="AB117" i="12"/>
  <c r="AB117" i="11"/>
  <c r="O117" i="11"/>
  <c r="AC116" i="13"/>
  <c r="P116" i="13"/>
  <c r="P116" i="12"/>
  <c r="AC116" i="12"/>
  <c r="AC116" i="11"/>
  <c r="P116" i="11"/>
  <c r="Q116" i="13"/>
  <c r="D116" i="13"/>
  <c r="D116" i="12"/>
  <c r="Q116" i="12"/>
  <c r="Q116" i="11"/>
  <c r="D116" i="11"/>
  <c r="R115" i="13"/>
  <c r="E115" i="13"/>
  <c r="E115" i="12"/>
  <c r="R115" i="12"/>
  <c r="R115" i="11"/>
  <c r="E115" i="11"/>
  <c r="S114" i="13"/>
  <c r="F114" i="13"/>
  <c r="F114" i="12"/>
  <c r="S114" i="12"/>
  <c r="S114" i="11"/>
  <c r="F114" i="11"/>
  <c r="T113" i="13"/>
  <c r="G113" i="13"/>
  <c r="G113" i="12"/>
  <c r="T113" i="12"/>
  <c r="T113" i="11"/>
  <c r="G113" i="11"/>
  <c r="T112" i="13"/>
  <c r="G112" i="13"/>
  <c r="G112" i="12"/>
  <c r="T112" i="12"/>
  <c r="T112" i="11"/>
  <c r="G112" i="11"/>
  <c r="T111" i="13"/>
  <c r="G111" i="13"/>
  <c r="G111" i="12"/>
  <c r="T111" i="12"/>
  <c r="T111" i="11"/>
  <c r="G111" i="11"/>
  <c r="T110" i="13"/>
  <c r="G110" i="13"/>
  <c r="T110" i="12"/>
  <c r="G110" i="12"/>
  <c r="T110" i="11"/>
  <c r="G110" i="11"/>
  <c r="T109" i="13"/>
  <c r="G109" i="13"/>
  <c r="G109" i="12"/>
  <c r="T109" i="12"/>
  <c r="T109" i="11"/>
  <c r="G109" i="11"/>
  <c r="G108" i="13"/>
  <c r="T108" i="13"/>
  <c r="T108" i="12"/>
  <c r="G108" i="12"/>
  <c r="T108" i="11"/>
  <c r="G108" i="11"/>
  <c r="H107" i="13"/>
  <c r="U107" i="13"/>
  <c r="H107" i="12"/>
  <c r="U107" i="12"/>
  <c r="U107" i="11"/>
  <c r="H107" i="11"/>
  <c r="I106" i="13"/>
  <c r="V106" i="13"/>
  <c r="V106" i="12"/>
  <c r="I106" i="12"/>
  <c r="V106" i="11"/>
  <c r="I106" i="11"/>
  <c r="W105" i="13"/>
  <c r="J105" i="13"/>
  <c r="J105" i="12"/>
  <c r="W105" i="12"/>
  <c r="W105" i="11"/>
  <c r="J105" i="11"/>
  <c r="X104" i="13"/>
  <c r="K104" i="13"/>
  <c r="X104" i="12"/>
  <c r="K104" i="12"/>
  <c r="X104" i="11"/>
  <c r="K104" i="11"/>
  <c r="Y103" i="13"/>
  <c r="L103" i="13"/>
  <c r="Y103" i="12"/>
  <c r="L103" i="12"/>
  <c r="Y103" i="11"/>
  <c r="L103" i="11"/>
  <c r="Z102" i="13"/>
  <c r="M102" i="13"/>
  <c r="Z102" i="12"/>
  <c r="M102" i="12"/>
  <c r="Z102" i="11"/>
  <c r="M102" i="11"/>
  <c r="AA101" i="13"/>
  <c r="N101" i="13"/>
  <c r="N101" i="12"/>
  <c r="AA101" i="12"/>
  <c r="AA101" i="11"/>
  <c r="N101" i="11"/>
  <c r="AB100" i="13"/>
  <c r="O100" i="13"/>
  <c r="AB100" i="12"/>
  <c r="O100" i="12"/>
  <c r="AB100" i="11"/>
  <c r="O100" i="11"/>
  <c r="AB99" i="13"/>
  <c r="O99" i="13"/>
  <c r="O99" i="12"/>
  <c r="AB99" i="12"/>
  <c r="AB99" i="11"/>
  <c r="O99" i="11"/>
  <c r="AB98" i="13"/>
  <c r="O98" i="13"/>
  <c r="AB98" i="12"/>
  <c r="O98" i="12"/>
  <c r="AB98" i="11"/>
  <c r="O98" i="11"/>
  <c r="AA97" i="13"/>
  <c r="N97" i="13"/>
  <c r="AA97" i="12"/>
  <c r="N97" i="12"/>
  <c r="AA97" i="11"/>
  <c r="N97" i="11"/>
  <c r="AA96" i="13"/>
  <c r="N96" i="13"/>
  <c r="N96" i="12"/>
  <c r="AA96" i="12"/>
  <c r="AA96" i="11"/>
  <c r="N96" i="11"/>
  <c r="AB95" i="13"/>
  <c r="O95" i="13"/>
  <c r="O95" i="12"/>
  <c r="AB95" i="12"/>
  <c r="AB95" i="11"/>
  <c r="O95" i="11"/>
  <c r="AC94" i="13"/>
  <c r="P94" i="13"/>
  <c r="P94" i="12"/>
  <c r="AC94" i="12"/>
  <c r="AC94" i="11"/>
  <c r="P94" i="11"/>
  <c r="Q94" i="13"/>
  <c r="D94" i="13"/>
  <c r="D94" i="12"/>
  <c r="Q94" i="12"/>
  <c r="Q94" i="11"/>
  <c r="D94" i="11"/>
  <c r="R93" i="13"/>
  <c r="E93" i="13"/>
  <c r="E93" i="12"/>
  <c r="R93" i="12"/>
  <c r="R93" i="11"/>
  <c r="E93" i="11"/>
  <c r="S92" i="13"/>
  <c r="F92" i="13"/>
  <c r="F92" i="12"/>
  <c r="S92" i="12"/>
  <c r="S92" i="11"/>
  <c r="F92" i="11"/>
  <c r="T91" i="13"/>
  <c r="G91" i="13"/>
  <c r="G91" i="12"/>
  <c r="T91" i="12"/>
  <c r="T91" i="11"/>
  <c r="G91" i="11"/>
  <c r="U90" i="13"/>
  <c r="H90" i="13"/>
  <c r="H90" i="12"/>
  <c r="U90" i="12"/>
  <c r="U90" i="11"/>
  <c r="H90" i="11"/>
  <c r="V89" i="13"/>
  <c r="I89" i="13"/>
  <c r="I89" i="12"/>
  <c r="V89" i="12"/>
  <c r="V89" i="11"/>
  <c r="I89" i="11"/>
  <c r="V88" i="13"/>
  <c r="I88" i="13"/>
  <c r="I88" i="12"/>
  <c r="V88" i="12"/>
  <c r="V88" i="11"/>
  <c r="I88" i="11"/>
  <c r="V87" i="13"/>
  <c r="I87" i="13"/>
  <c r="V87" i="12"/>
  <c r="I87" i="12"/>
  <c r="V87" i="11"/>
  <c r="I87" i="11"/>
  <c r="V86" i="13"/>
  <c r="I86" i="13"/>
  <c r="V86" i="12"/>
  <c r="I86" i="12"/>
  <c r="V86" i="11"/>
  <c r="I86" i="11"/>
  <c r="V85" i="13"/>
  <c r="I85" i="13"/>
  <c r="V85" i="12"/>
  <c r="I85" i="12"/>
  <c r="V85" i="11"/>
  <c r="I85" i="11"/>
  <c r="V84" i="13"/>
  <c r="I84" i="13"/>
  <c r="I84" i="12"/>
  <c r="V84" i="12"/>
  <c r="V84" i="11"/>
  <c r="I84" i="11"/>
  <c r="J83" i="13"/>
  <c r="W83" i="13"/>
  <c r="W83" i="12"/>
  <c r="J83" i="12"/>
  <c r="W83" i="11"/>
  <c r="J83" i="11"/>
  <c r="X82" i="13"/>
  <c r="K82" i="13"/>
  <c r="K82" i="12"/>
  <c r="X82" i="12"/>
  <c r="X82" i="11"/>
  <c r="K82" i="11"/>
  <c r="L81" i="13"/>
  <c r="Y81" i="13"/>
  <c r="Y81" i="12"/>
  <c r="L81" i="12"/>
  <c r="Y81" i="11"/>
  <c r="L81" i="11"/>
  <c r="Z80" i="13"/>
  <c r="M80" i="13"/>
  <c r="M80" i="12"/>
  <c r="Z80" i="12"/>
  <c r="Z80" i="11"/>
  <c r="M80" i="11"/>
  <c r="N79" i="13"/>
  <c r="AA79" i="13"/>
  <c r="N79" i="12"/>
  <c r="AA79" i="12"/>
  <c r="AA79" i="11"/>
  <c r="N79" i="11"/>
  <c r="AB78" i="13"/>
  <c r="O78" i="13"/>
  <c r="O78" i="12"/>
  <c r="AB78" i="12"/>
  <c r="AB78" i="11"/>
  <c r="O78" i="11"/>
  <c r="P77" i="13"/>
  <c r="AC77" i="13"/>
  <c r="P77" i="12"/>
  <c r="AC77" i="12"/>
  <c r="AC77" i="11"/>
  <c r="P77" i="11"/>
  <c r="D77" i="13"/>
  <c r="Q77" i="13"/>
  <c r="Q77" i="12"/>
  <c r="D77" i="12"/>
  <c r="Q77" i="11"/>
  <c r="D77" i="11"/>
  <c r="D76" i="13"/>
  <c r="Q76" i="13"/>
  <c r="Q76" i="12"/>
  <c r="D76" i="12"/>
  <c r="Q76" i="11"/>
  <c r="D76" i="11"/>
  <c r="Q75" i="13"/>
  <c r="D75" i="13"/>
  <c r="D75" i="12"/>
  <c r="Q75" i="12"/>
  <c r="Q75" i="11"/>
  <c r="D75" i="11"/>
  <c r="D74" i="13"/>
  <c r="Q74" i="13"/>
  <c r="D74" i="12"/>
  <c r="Q74" i="12"/>
  <c r="Q74" i="11"/>
  <c r="D74" i="11"/>
  <c r="D73" i="13"/>
  <c r="Q73" i="13"/>
  <c r="D73" i="12"/>
  <c r="Q73" i="12"/>
  <c r="Q73" i="11"/>
  <c r="D73" i="11"/>
  <c r="Q72" i="13"/>
  <c r="D72" i="13"/>
  <c r="D72" i="12"/>
  <c r="Q72" i="12"/>
  <c r="Q72" i="11"/>
  <c r="D72" i="11"/>
  <c r="E71" i="13"/>
  <c r="R71" i="13"/>
  <c r="R71" i="12"/>
  <c r="E71" i="12"/>
  <c r="R71" i="11"/>
  <c r="E71" i="11"/>
  <c r="S70" i="13"/>
  <c r="F70" i="13"/>
  <c r="F70" i="12"/>
  <c r="S70" i="12"/>
  <c r="S70" i="11"/>
  <c r="F70" i="11"/>
  <c r="G69" i="13"/>
  <c r="T69" i="13"/>
  <c r="T69" i="12"/>
  <c r="G69" i="12"/>
  <c r="T69" i="11"/>
  <c r="G69" i="11"/>
  <c r="U68" i="13"/>
  <c r="H68" i="13"/>
  <c r="H68" i="12"/>
  <c r="U68" i="12"/>
  <c r="U68" i="11"/>
  <c r="H68" i="11"/>
  <c r="I67" i="13"/>
  <c r="V67" i="13"/>
  <c r="V67" i="12"/>
  <c r="I67" i="12"/>
  <c r="V67" i="11"/>
  <c r="I67" i="11"/>
  <c r="W66" i="13"/>
  <c r="J66" i="13"/>
  <c r="J66" i="12"/>
  <c r="W66" i="12"/>
  <c r="W66" i="11"/>
  <c r="J66" i="11"/>
  <c r="K65" i="13"/>
  <c r="X65" i="13"/>
  <c r="X65" i="12"/>
  <c r="K65" i="12"/>
  <c r="X65" i="11"/>
  <c r="K65" i="11"/>
  <c r="X64" i="13"/>
  <c r="K64" i="13"/>
  <c r="K64" i="12"/>
  <c r="X64" i="12"/>
  <c r="X64" i="11"/>
  <c r="K64" i="11"/>
  <c r="X63" i="13"/>
  <c r="K63" i="13"/>
  <c r="X63" i="12"/>
  <c r="K63" i="12"/>
  <c r="X63" i="11"/>
  <c r="K63" i="11"/>
  <c r="X62" i="13"/>
  <c r="K62" i="13"/>
  <c r="K62" i="12"/>
  <c r="X62" i="12"/>
  <c r="X62" i="11"/>
  <c r="K62" i="11"/>
  <c r="X61" i="13"/>
  <c r="K61" i="13"/>
  <c r="X61" i="12"/>
  <c r="K61" i="12"/>
  <c r="X61" i="11"/>
  <c r="K61" i="11"/>
  <c r="X60" i="13"/>
  <c r="K60" i="13"/>
  <c r="K60" i="12"/>
  <c r="X60" i="12"/>
  <c r="X60" i="11"/>
  <c r="K60" i="11"/>
  <c r="Y59" i="13"/>
  <c r="L59" i="13"/>
  <c r="L59" i="12"/>
  <c r="Y59" i="12"/>
  <c r="Y59" i="11"/>
  <c r="L59" i="11"/>
  <c r="Z58" i="13"/>
  <c r="M58" i="13"/>
  <c r="M58" i="12"/>
  <c r="Z58" i="12"/>
  <c r="Z58" i="11"/>
  <c r="M58" i="11"/>
  <c r="AA57" i="13"/>
  <c r="N57" i="13"/>
  <c r="N57" i="12"/>
  <c r="AA57" i="12"/>
  <c r="AA57" i="11"/>
  <c r="N57" i="11"/>
  <c r="AB56" i="13"/>
  <c r="O56" i="13"/>
  <c r="O56" i="12"/>
  <c r="AB56" i="12"/>
  <c r="AB56" i="11"/>
  <c r="O56" i="11"/>
  <c r="AC55" i="13"/>
  <c r="P55" i="13"/>
  <c r="P55" i="12"/>
  <c r="AC55" i="12"/>
  <c r="AC55" i="11"/>
  <c r="P55" i="11"/>
  <c r="Q55" i="13"/>
  <c r="D55" i="13"/>
  <c r="D55" i="12"/>
  <c r="Q55" i="12"/>
  <c r="Q55" i="11"/>
  <c r="D55" i="11"/>
  <c r="R54" i="13"/>
  <c r="E54" i="13"/>
  <c r="E54" i="12"/>
  <c r="R54" i="12"/>
  <c r="R54" i="11"/>
  <c r="E54" i="11"/>
  <c r="S53" i="13"/>
  <c r="F53" i="13"/>
  <c r="F53" i="12"/>
  <c r="S53" i="12"/>
  <c r="S53" i="11"/>
  <c r="F53" i="11"/>
  <c r="F52" i="13"/>
  <c r="S52" i="13"/>
  <c r="S52" i="12"/>
  <c r="F52" i="12"/>
  <c r="S52" i="11"/>
  <c r="F52" i="11"/>
  <c r="S51" i="13"/>
  <c r="F51" i="13"/>
  <c r="F51" i="12"/>
  <c r="S51" i="12"/>
  <c r="S51" i="11"/>
  <c r="F51" i="11"/>
  <c r="S50" i="13"/>
  <c r="F50" i="13"/>
  <c r="S50" i="12"/>
  <c r="F50" i="12"/>
  <c r="F50" i="11"/>
  <c r="S50" i="11"/>
  <c r="S49" i="13"/>
  <c r="F49" i="13"/>
  <c r="F49" i="12"/>
  <c r="S49" i="12"/>
  <c r="S49" i="11"/>
  <c r="F49" i="11"/>
  <c r="S48" i="13"/>
  <c r="F48" i="13"/>
  <c r="F48" i="12"/>
  <c r="S48" i="12"/>
  <c r="S48" i="11"/>
  <c r="F48" i="11"/>
  <c r="T47" i="13"/>
  <c r="G47" i="13"/>
  <c r="G47" i="12"/>
  <c r="T47" i="12"/>
  <c r="T47" i="11"/>
  <c r="G47" i="11"/>
  <c r="U46" i="13"/>
  <c r="H46" i="13"/>
  <c r="H46" i="12"/>
  <c r="U46" i="12"/>
  <c r="U46" i="11"/>
  <c r="H46" i="11"/>
  <c r="W3" i="7"/>
  <c r="W3" i="9"/>
  <c r="AB277" i="13"/>
  <c r="O277" i="13"/>
  <c r="O277" i="12"/>
  <c r="AB277" i="12"/>
  <c r="AB277" i="11"/>
  <c r="O277" i="11"/>
  <c r="O205" i="13"/>
  <c r="AB205" i="13"/>
  <c r="AB205" i="12"/>
  <c r="O205" i="12"/>
  <c r="AB205" i="11"/>
  <c r="O205" i="11"/>
  <c r="O133" i="13"/>
  <c r="AB133" i="13"/>
  <c r="AB133" i="12"/>
  <c r="O133" i="12"/>
  <c r="AB133" i="11"/>
  <c r="O133" i="11"/>
  <c r="O61" i="13"/>
  <c r="AB61" i="13"/>
  <c r="AB61" i="12"/>
  <c r="O61" i="12"/>
  <c r="AB61" i="11"/>
  <c r="O61" i="11"/>
  <c r="L33" i="13"/>
  <c r="Y33" i="13"/>
  <c r="Y33" i="12"/>
  <c r="L33" i="12"/>
  <c r="Y33" i="11"/>
  <c r="L33" i="11"/>
  <c r="AA19" i="13"/>
  <c r="N19" i="13"/>
  <c r="AA19" i="12"/>
  <c r="N19" i="12"/>
  <c r="AA19" i="11"/>
  <c r="N19" i="11"/>
  <c r="AA7" i="13"/>
  <c r="N7" i="13"/>
  <c r="AA7" i="12"/>
  <c r="AA7" i="11"/>
  <c r="N7" i="12"/>
  <c r="N7" i="11"/>
  <c r="W307" i="13"/>
  <c r="J307" i="13"/>
  <c r="J307" i="12"/>
  <c r="W307" i="12"/>
  <c r="W307" i="11"/>
  <c r="J307" i="11"/>
  <c r="F38" i="13"/>
  <c r="S38" i="13"/>
  <c r="S38" i="12"/>
  <c r="F38" i="12"/>
  <c r="F38" i="11"/>
  <c r="S38" i="11"/>
  <c r="Z277" i="13"/>
  <c r="M277" i="13"/>
  <c r="Z277" i="12"/>
  <c r="M277" i="12"/>
  <c r="Z277" i="11"/>
  <c r="M277" i="11"/>
  <c r="W44" i="13"/>
  <c r="J44" i="13"/>
  <c r="J44" i="12"/>
  <c r="W44" i="12"/>
  <c r="W44" i="11"/>
  <c r="J44" i="11"/>
  <c r="O3" i="7"/>
  <c r="E3" i="9"/>
  <c r="AA45" i="13"/>
  <c r="N45" i="13"/>
  <c r="N45" i="12"/>
  <c r="AA45" i="12"/>
  <c r="AA45" i="11"/>
  <c r="N45" i="11"/>
  <c r="AB44" i="13"/>
  <c r="O44" i="13"/>
  <c r="O44" i="12"/>
  <c r="AB44" i="12"/>
  <c r="AB44" i="11"/>
  <c r="O44" i="11"/>
  <c r="AC43" i="13"/>
  <c r="P43" i="13"/>
  <c r="AC43" i="12"/>
  <c r="P43" i="12"/>
  <c r="AC43" i="11"/>
  <c r="P43" i="11"/>
  <c r="Q43" i="13"/>
  <c r="D43" i="13"/>
  <c r="D43" i="12"/>
  <c r="Q43" i="12"/>
  <c r="Q43" i="11"/>
  <c r="D43" i="11"/>
  <c r="R42" i="13"/>
  <c r="E42" i="13"/>
  <c r="E42" i="12"/>
  <c r="R42" i="12"/>
  <c r="R42" i="11"/>
  <c r="E42" i="11"/>
  <c r="S41" i="13"/>
  <c r="F41" i="13"/>
  <c r="S41" i="12"/>
  <c r="F41" i="12"/>
  <c r="S41" i="11"/>
  <c r="F41" i="11"/>
  <c r="T40" i="13"/>
  <c r="G40" i="13"/>
  <c r="T40" i="12"/>
  <c r="G40" i="12"/>
  <c r="T40" i="11"/>
  <c r="G40" i="11"/>
  <c r="H39" i="13"/>
  <c r="U39" i="13"/>
  <c r="U39" i="12"/>
  <c r="H39" i="12"/>
  <c r="U39" i="11"/>
  <c r="H39" i="11"/>
  <c r="V38" i="13"/>
  <c r="I38" i="13"/>
  <c r="V38" i="12"/>
  <c r="I38" i="12"/>
  <c r="V38" i="11"/>
  <c r="I38" i="11"/>
  <c r="J37" i="13"/>
  <c r="W37" i="13"/>
  <c r="W37" i="12"/>
  <c r="J37" i="12"/>
  <c r="W37" i="11"/>
  <c r="J37" i="11"/>
  <c r="X36" i="13"/>
  <c r="K36" i="13"/>
  <c r="X36" i="12"/>
  <c r="K36" i="12"/>
  <c r="X36" i="11"/>
  <c r="K36" i="11"/>
  <c r="L35" i="13"/>
  <c r="Y35" i="13"/>
  <c r="Y35" i="12"/>
  <c r="L35" i="12"/>
  <c r="Y35" i="11"/>
  <c r="L35" i="11"/>
  <c r="Z34" i="13"/>
  <c r="M34" i="13"/>
  <c r="Z34" i="12"/>
  <c r="M34" i="12"/>
  <c r="Z34" i="11"/>
  <c r="M34" i="11"/>
  <c r="N33" i="13"/>
  <c r="AA33" i="13"/>
  <c r="AA33" i="12"/>
  <c r="N33" i="12"/>
  <c r="AA33" i="11"/>
  <c r="N33" i="11"/>
  <c r="AB32" i="13"/>
  <c r="O32" i="13"/>
  <c r="AB32" i="12"/>
  <c r="O32" i="12"/>
  <c r="AB32" i="11"/>
  <c r="O32" i="11"/>
  <c r="P31" i="13"/>
  <c r="AC31" i="13"/>
  <c r="AC31" i="12"/>
  <c r="P31" i="12"/>
  <c r="AC31" i="11"/>
  <c r="P31" i="11"/>
  <c r="D31" i="13"/>
  <c r="Q31" i="13"/>
  <c r="Q31" i="12"/>
  <c r="D31" i="12"/>
  <c r="Q31" i="11"/>
  <c r="D31" i="11"/>
  <c r="R30" i="13"/>
  <c r="E30" i="13"/>
  <c r="R30" i="12"/>
  <c r="E30" i="12"/>
  <c r="R30" i="11"/>
  <c r="E30" i="11"/>
  <c r="F29" i="13"/>
  <c r="S29" i="13"/>
  <c r="S29" i="12"/>
  <c r="F29" i="12"/>
  <c r="S29" i="11"/>
  <c r="F29" i="11"/>
  <c r="T28" i="13"/>
  <c r="G28" i="13"/>
  <c r="T28" i="12"/>
  <c r="G28" i="12"/>
  <c r="T28" i="11"/>
  <c r="G28" i="11"/>
  <c r="U27" i="13"/>
  <c r="H27" i="13"/>
  <c r="U27" i="12"/>
  <c r="H27" i="12"/>
  <c r="U27" i="11"/>
  <c r="H27" i="11"/>
  <c r="V26" i="13"/>
  <c r="I26" i="13"/>
  <c r="V26" i="12"/>
  <c r="I26" i="12"/>
  <c r="V26" i="11"/>
  <c r="I26" i="11"/>
  <c r="W25" i="13"/>
  <c r="J25" i="13"/>
  <c r="W25" i="12"/>
  <c r="J25" i="12"/>
  <c r="W25" i="11"/>
  <c r="J25" i="11"/>
  <c r="X24" i="13"/>
  <c r="K24" i="13"/>
  <c r="X24" i="12"/>
  <c r="K24" i="12"/>
  <c r="X24" i="11"/>
  <c r="K24" i="11"/>
  <c r="Y23" i="13"/>
  <c r="L23" i="13"/>
  <c r="Y23" i="12"/>
  <c r="L23" i="12"/>
  <c r="Y23" i="11"/>
  <c r="L23" i="11"/>
  <c r="Z22" i="13"/>
  <c r="M22" i="13"/>
  <c r="Z22" i="12"/>
  <c r="M22" i="12"/>
  <c r="Z22" i="11"/>
  <c r="M22" i="11"/>
  <c r="AA21" i="13"/>
  <c r="N21" i="13"/>
  <c r="AA21" i="12"/>
  <c r="N21" i="12"/>
  <c r="AA21" i="11"/>
  <c r="N21" i="11"/>
  <c r="AB20" i="13"/>
  <c r="O20" i="13"/>
  <c r="AB20" i="12"/>
  <c r="O20" i="12"/>
  <c r="AB20" i="11"/>
  <c r="O20" i="11"/>
  <c r="AC19" i="13"/>
  <c r="P19" i="13"/>
  <c r="AC19" i="12"/>
  <c r="P19" i="12"/>
  <c r="AC19" i="11"/>
  <c r="P19" i="11"/>
  <c r="Q19" i="13"/>
  <c r="D19" i="13"/>
  <c r="Q19" i="12"/>
  <c r="D19" i="12"/>
  <c r="Q19" i="11"/>
  <c r="D19" i="11"/>
  <c r="R18" i="13"/>
  <c r="E18" i="13"/>
  <c r="R18" i="12"/>
  <c r="E18" i="12"/>
  <c r="R18" i="11"/>
  <c r="E18" i="11"/>
  <c r="S17" i="13"/>
  <c r="F17" i="13"/>
  <c r="S17" i="12"/>
  <c r="F17" i="12"/>
  <c r="S17" i="11"/>
  <c r="F17" i="11"/>
  <c r="T16" i="13"/>
  <c r="G16" i="13"/>
  <c r="T16" i="12"/>
  <c r="G16" i="12"/>
  <c r="T16" i="11"/>
  <c r="G16" i="11"/>
  <c r="U15" i="13"/>
  <c r="H15" i="13"/>
  <c r="U15" i="12"/>
  <c r="H15" i="12"/>
  <c r="U15" i="11"/>
  <c r="H15" i="11"/>
  <c r="V14" i="13"/>
  <c r="I14" i="13"/>
  <c r="V14" i="12"/>
  <c r="I14" i="12"/>
  <c r="V14" i="11"/>
  <c r="I14" i="11"/>
  <c r="W13" i="13"/>
  <c r="J13" i="13"/>
  <c r="W13" i="12"/>
  <c r="J13" i="12"/>
  <c r="W13" i="11"/>
  <c r="J13" i="11"/>
  <c r="X12" i="13"/>
  <c r="K12" i="13"/>
  <c r="X12" i="12"/>
  <c r="K12" i="12"/>
  <c r="X12" i="11"/>
  <c r="K12" i="11"/>
  <c r="Y11" i="13"/>
  <c r="L11" i="13"/>
  <c r="Y11" i="12"/>
  <c r="L11" i="12"/>
  <c r="Y11" i="11"/>
  <c r="L11" i="11"/>
  <c r="Z10" i="13"/>
  <c r="M10" i="13"/>
  <c r="Z10" i="12"/>
  <c r="M10" i="12"/>
  <c r="Z10" i="11"/>
  <c r="M10" i="11"/>
  <c r="AA9" i="13"/>
  <c r="N9" i="13"/>
  <c r="AA9" i="12"/>
  <c r="N9" i="12"/>
  <c r="AA9" i="11"/>
  <c r="N9" i="11"/>
  <c r="AB8" i="13"/>
  <c r="O8" i="13"/>
  <c r="AB8" i="12"/>
  <c r="O8" i="12"/>
  <c r="AB8" i="11"/>
  <c r="O8" i="11"/>
  <c r="AC7" i="13"/>
  <c r="P7" i="13"/>
  <c r="AC7" i="12"/>
  <c r="P7" i="12"/>
  <c r="AC7" i="11"/>
  <c r="P7" i="11"/>
  <c r="Q7" i="13"/>
  <c r="D7" i="13"/>
  <c r="Q7" i="12"/>
  <c r="D7" i="12"/>
  <c r="Q7" i="11"/>
  <c r="D7" i="11"/>
  <c r="E6" i="13"/>
  <c r="R6" i="13"/>
  <c r="R6" i="12"/>
  <c r="E6" i="12"/>
  <c r="R6" i="11"/>
  <c r="E6" i="11"/>
  <c r="S5" i="13"/>
  <c r="F5" i="13"/>
  <c r="S5" i="12"/>
  <c r="F5" i="12"/>
  <c r="S5" i="11"/>
  <c r="F5" i="11"/>
  <c r="G4" i="13"/>
  <c r="T4" i="13"/>
  <c r="T4" i="12"/>
  <c r="G4" i="12"/>
  <c r="T4" i="11"/>
  <c r="G4" i="11"/>
  <c r="T315" i="13"/>
  <c r="G315" i="13"/>
  <c r="G315" i="12"/>
  <c r="T315" i="12"/>
  <c r="T315" i="11"/>
  <c r="G315" i="11"/>
  <c r="T314" i="13"/>
  <c r="G314" i="13"/>
  <c r="G314" i="12"/>
  <c r="T314" i="12"/>
  <c r="T314" i="11"/>
  <c r="G314" i="11"/>
  <c r="G313" i="13"/>
  <c r="T313" i="13"/>
  <c r="G313" i="12"/>
  <c r="T313" i="12"/>
  <c r="T313" i="11"/>
  <c r="G313" i="11"/>
  <c r="G312" i="13"/>
  <c r="T312" i="13"/>
  <c r="G312" i="12"/>
  <c r="T312" i="12"/>
  <c r="T312" i="11"/>
  <c r="G312" i="11"/>
  <c r="H311" i="13"/>
  <c r="U311" i="13"/>
  <c r="U311" i="12"/>
  <c r="H311" i="12"/>
  <c r="U311" i="11"/>
  <c r="H311" i="11"/>
  <c r="V310" i="13"/>
  <c r="I310" i="13"/>
  <c r="I310" i="12"/>
  <c r="V310" i="12"/>
  <c r="V310" i="11"/>
  <c r="I310" i="11"/>
  <c r="W309" i="13"/>
  <c r="J309" i="13"/>
  <c r="W309" i="12"/>
  <c r="J309" i="12"/>
  <c r="W309" i="11"/>
  <c r="J309" i="11"/>
  <c r="X308" i="13"/>
  <c r="K308" i="13"/>
  <c r="K308" i="12"/>
  <c r="X308" i="12"/>
  <c r="X308" i="11"/>
  <c r="K308" i="11"/>
  <c r="Y307" i="13"/>
  <c r="L307" i="13"/>
  <c r="Y307" i="12"/>
  <c r="L307" i="12"/>
  <c r="Y307" i="11"/>
  <c r="L307" i="11"/>
  <c r="Z306" i="13"/>
  <c r="M306" i="13"/>
  <c r="M306" i="12"/>
  <c r="Z306" i="12"/>
  <c r="Z306" i="11"/>
  <c r="M306" i="11"/>
  <c r="AA305" i="13"/>
  <c r="N305" i="13"/>
  <c r="AA305" i="12"/>
  <c r="N305" i="12"/>
  <c r="AA305" i="11"/>
  <c r="N305" i="11"/>
  <c r="AB304" i="13"/>
  <c r="O304" i="13"/>
  <c r="AB304" i="12"/>
  <c r="O304" i="12"/>
  <c r="AB304" i="11"/>
  <c r="O304" i="11"/>
  <c r="AB303" i="13"/>
  <c r="O303" i="13"/>
  <c r="AB303" i="12"/>
  <c r="O303" i="12"/>
  <c r="AB303" i="11"/>
  <c r="O303" i="11"/>
  <c r="O302" i="13"/>
  <c r="AB302" i="13"/>
  <c r="AB302" i="12"/>
  <c r="O302" i="12"/>
  <c r="AB302" i="11"/>
  <c r="O302" i="11"/>
  <c r="N301" i="13"/>
  <c r="AA301" i="13"/>
  <c r="AA301" i="12"/>
  <c r="N301" i="12"/>
  <c r="AA301" i="11"/>
  <c r="N301" i="11"/>
  <c r="N300" i="13"/>
  <c r="AA300" i="13"/>
  <c r="AA300" i="12"/>
  <c r="N300" i="12"/>
  <c r="AA300" i="11"/>
  <c r="N300" i="11"/>
  <c r="AB299" i="13"/>
  <c r="O299" i="13"/>
  <c r="AB299" i="12"/>
  <c r="O299" i="12"/>
  <c r="AB299" i="11"/>
  <c r="O299" i="11"/>
  <c r="AC298" i="13"/>
  <c r="P298" i="13"/>
  <c r="AC298" i="12"/>
  <c r="P298" i="12"/>
  <c r="AC298" i="11"/>
  <c r="P298" i="11"/>
  <c r="Q298" i="13"/>
  <c r="D298" i="13"/>
  <c r="Q298" i="12"/>
  <c r="D298" i="12"/>
  <c r="Q298" i="11"/>
  <c r="D298" i="11"/>
  <c r="R297" i="13"/>
  <c r="E297" i="13"/>
  <c r="R297" i="12"/>
  <c r="E297" i="12"/>
  <c r="R297" i="11"/>
  <c r="E297" i="11"/>
  <c r="S296" i="13"/>
  <c r="F296" i="13"/>
  <c r="S296" i="12"/>
  <c r="F296" i="12"/>
  <c r="S296" i="11"/>
  <c r="F296" i="11"/>
  <c r="T295" i="13"/>
  <c r="G295" i="13"/>
  <c r="T295" i="12"/>
  <c r="G295" i="12"/>
  <c r="T295" i="11"/>
  <c r="G295" i="11"/>
  <c r="U294" i="13"/>
  <c r="H294" i="13"/>
  <c r="U294" i="12"/>
  <c r="H294" i="12"/>
  <c r="U294" i="11"/>
  <c r="H294" i="11"/>
  <c r="V293" i="13"/>
  <c r="I293" i="13"/>
  <c r="V293" i="12"/>
  <c r="I293" i="12"/>
  <c r="V293" i="11"/>
  <c r="I293" i="11"/>
  <c r="V292" i="13"/>
  <c r="I292" i="13"/>
  <c r="V292" i="12"/>
  <c r="I292" i="12"/>
  <c r="V292" i="11"/>
  <c r="I292" i="11"/>
  <c r="V291" i="13"/>
  <c r="I291" i="13"/>
  <c r="V291" i="12"/>
  <c r="I291" i="12"/>
  <c r="V291" i="11"/>
  <c r="I291" i="11"/>
  <c r="V290" i="13"/>
  <c r="I290" i="13"/>
  <c r="V290" i="12"/>
  <c r="I290" i="12"/>
  <c r="V290" i="11"/>
  <c r="I290" i="11"/>
  <c r="V289" i="13"/>
  <c r="I289" i="13"/>
  <c r="V289" i="12"/>
  <c r="I289" i="12"/>
  <c r="V289" i="11"/>
  <c r="I289" i="11"/>
  <c r="V288" i="13"/>
  <c r="I288" i="13"/>
  <c r="V288" i="12"/>
  <c r="I288" i="12"/>
  <c r="V288" i="11"/>
  <c r="I288" i="11"/>
  <c r="W287" i="13"/>
  <c r="J287" i="13"/>
  <c r="W287" i="12"/>
  <c r="J287" i="12"/>
  <c r="W287" i="11"/>
  <c r="J287" i="11"/>
  <c r="X286" i="13"/>
  <c r="K286" i="13"/>
  <c r="X286" i="12"/>
  <c r="K286" i="12"/>
  <c r="X286" i="11"/>
  <c r="K286" i="11"/>
  <c r="L285" i="13"/>
  <c r="Y285" i="13"/>
  <c r="Y285" i="12"/>
  <c r="L285" i="12"/>
  <c r="Y285" i="11"/>
  <c r="L285" i="11"/>
  <c r="M284" i="13"/>
  <c r="Z284" i="13"/>
  <c r="Z284" i="12"/>
  <c r="M284" i="12"/>
  <c r="Z284" i="11"/>
  <c r="M284" i="11"/>
  <c r="N283" i="13"/>
  <c r="AA283" i="13"/>
  <c r="N283" i="12"/>
  <c r="AA283" i="12"/>
  <c r="AA283" i="11"/>
  <c r="N283" i="11"/>
  <c r="AB282" i="13"/>
  <c r="O282" i="13"/>
  <c r="AB282" i="12"/>
  <c r="O282" i="12"/>
  <c r="AB282" i="11"/>
  <c r="O282" i="11"/>
  <c r="AC281" i="13"/>
  <c r="P281" i="13"/>
  <c r="P281" i="12"/>
  <c r="AC281" i="12"/>
  <c r="AC281" i="11"/>
  <c r="P281" i="11"/>
  <c r="Q281" i="13"/>
  <c r="D281" i="13"/>
  <c r="D281" i="12"/>
  <c r="Q281" i="12"/>
  <c r="Q281" i="11"/>
  <c r="D281" i="11"/>
  <c r="Q280" i="13"/>
  <c r="D280" i="13"/>
  <c r="D280" i="12"/>
  <c r="Q280" i="12"/>
  <c r="Q280" i="11"/>
  <c r="D280" i="11"/>
  <c r="Q279" i="13"/>
  <c r="D279" i="13"/>
  <c r="Q279" i="12"/>
  <c r="D279" i="12"/>
  <c r="Q279" i="11"/>
  <c r="D279" i="11"/>
  <c r="Q278" i="13"/>
  <c r="D278" i="13"/>
  <c r="D278" i="12"/>
  <c r="Q278" i="12"/>
  <c r="D278" i="11"/>
  <c r="Q278" i="11"/>
  <c r="Q277" i="13"/>
  <c r="D277" i="13"/>
  <c r="Q277" i="12"/>
  <c r="D277" i="12"/>
  <c r="Q277" i="11"/>
  <c r="D277" i="11"/>
  <c r="Q276" i="13"/>
  <c r="D276" i="13"/>
  <c r="D276" i="12"/>
  <c r="Q276" i="12"/>
  <c r="Q276" i="11"/>
  <c r="D276" i="11"/>
  <c r="R275" i="13"/>
  <c r="E275" i="13"/>
  <c r="E275" i="12"/>
  <c r="R275" i="12"/>
  <c r="R275" i="11"/>
  <c r="E275" i="11"/>
  <c r="S274" i="13"/>
  <c r="F274" i="13"/>
  <c r="S274" i="12"/>
  <c r="F274" i="12"/>
  <c r="S274" i="11"/>
  <c r="F274" i="11"/>
  <c r="T273" i="13"/>
  <c r="G273" i="13"/>
  <c r="G273" i="12"/>
  <c r="T273" i="12"/>
  <c r="T273" i="11"/>
  <c r="G273" i="11"/>
  <c r="U272" i="13"/>
  <c r="H272" i="13"/>
  <c r="H272" i="12"/>
  <c r="U272" i="12"/>
  <c r="U272" i="11"/>
  <c r="H272" i="11"/>
  <c r="V271" i="13"/>
  <c r="I271" i="13"/>
  <c r="I271" i="12"/>
  <c r="V271" i="12"/>
  <c r="V271" i="11"/>
  <c r="I271" i="11"/>
  <c r="W270" i="13"/>
  <c r="J270" i="13"/>
  <c r="J270" i="12"/>
  <c r="W270" i="12"/>
  <c r="W270" i="11"/>
  <c r="J270" i="11"/>
  <c r="K269" i="13"/>
  <c r="X269" i="13"/>
  <c r="K269" i="12"/>
  <c r="X269" i="12"/>
  <c r="X269" i="11"/>
  <c r="K269" i="11"/>
  <c r="X268" i="13"/>
  <c r="K268" i="13"/>
  <c r="K268" i="12"/>
  <c r="X268" i="12"/>
  <c r="K268" i="11"/>
  <c r="X268" i="11"/>
  <c r="K267" i="13"/>
  <c r="X267" i="13"/>
  <c r="K267" i="12"/>
  <c r="X267" i="12"/>
  <c r="X267" i="11"/>
  <c r="K267" i="11"/>
  <c r="X266" i="13"/>
  <c r="K266" i="13"/>
  <c r="K266" i="12"/>
  <c r="X266" i="12"/>
  <c r="X266" i="11"/>
  <c r="K266" i="11"/>
  <c r="X265" i="13"/>
  <c r="K265" i="13"/>
  <c r="K265" i="12"/>
  <c r="X265" i="12"/>
  <c r="X265" i="11"/>
  <c r="K265" i="11"/>
  <c r="X264" i="13"/>
  <c r="K264" i="13"/>
  <c r="X264" i="12"/>
  <c r="K264" i="12"/>
  <c r="X264" i="11"/>
  <c r="K264" i="11"/>
  <c r="Y263" i="13"/>
  <c r="L263" i="13"/>
  <c r="L263" i="12"/>
  <c r="Y263" i="12"/>
  <c r="Y263" i="11"/>
  <c r="L263" i="11"/>
  <c r="Z262" i="13"/>
  <c r="M262" i="13"/>
  <c r="Z262" i="12"/>
  <c r="M262" i="12"/>
  <c r="Z262" i="11"/>
  <c r="M262" i="11"/>
  <c r="AA261" i="13"/>
  <c r="N261" i="13"/>
  <c r="AA261" i="12"/>
  <c r="N261" i="12"/>
  <c r="AA261" i="11"/>
  <c r="N261" i="11"/>
  <c r="AB260" i="13"/>
  <c r="O260" i="13"/>
  <c r="AB260" i="12"/>
  <c r="O260" i="12"/>
  <c r="AB260" i="11"/>
  <c r="O260" i="11"/>
  <c r="AC259" i="13"/>
  <c r="P259" i="13"/>
  <c r="AC259" i="12"/>
  <c r="P259" i="12"/>
  <c r="AC259" i="11"/>
  <c r="P259" i="11"/>
  <c r="Q259" i="13"/>
  <c r="D259" i="13"/>
  <c r="Q259" i="12"/>
  <c r="D259" i="12"/>
  <c r="Q259" i="11"/>
  <c r="D259" i="11"/>
  <c r="R258" i="13"/>
  <c r="E258" i="13"/>
  <c r="R258" i="12"/>
  <c r="E258" i="12"/>
  <c r="R258" i="11"/>
  <c r="E258" i="11"/>
  <c r="S257" i="13"/>
  <c r="F257" i="13"/>
  <c r="S257" i="12"/>
  <c r="F257" i="12"/>
  <c r="S257" i="11"/>
  <c r="F257" i="11"/>
  <c r="S256" i="13"/>
  <c r="F256" i="13"/>
  <c r="S256" i="12"/>
  <c r="F256" i="12"/>
  <c r="S256" i="11"/>
  <c r="F256" i="11"/>
  <c r="S255" i="13"/>
  <c r="F255" i="13"/>
  <c r="S255" i="12"/>
  <c r="F255" i="12"/>
  <c r="S255" i="11"/>
  <c r="F255" i="11"/>
  <c r="S254" i="13"/>
  <c r="F254" i="13"/>
  <c r="S254" i="12"/>
  <c r="F254" i="12"/>
  <c r="S254" i="11"/>
  <c r="F254" i="11"/>
  <c r="S253" i="13"/>
  <c r="F253" i="13"/>
  <c r="S253" i="12"/>
  <c r="F253" i="12"/>
  <c r="S253" i="11"/>
  <c r="F253" i="11"/>
  <c r="S252" i="13"/>
  <c r="F252" i="13"/>
  <c r="S252" i="12"/>
  <c r="F252" i="12"/>
  <c r="S252" i="11"/>
  <c r="F252" i="11"/>
  <c r="G251" i="13"/>
  <c r="T251" i="13"/>
  <c r="G251" i="12"/>
  <c r="T251" i="12"/>
  <c r="T251" i="11"/>
  <c r="G251" i="11"/>
  <c r="H250" i="13"/>
  <c r="U250" i="13"/>
  <c r="U250" i="12"/>
  <c r="H250" i="12"/>
  <c r="U250" i="11"/>
  <c r="H250" i="11"/>
  <c r="I249" i="13"/>
  <c r="V249" i="13"/>
  <c r="I249" i="12"/>
  <c r="V249" i="12"/>
  <c r="V249" i="11"/>
  <c r="I249" i="11"/>
  <c r="J248" i="13"/>
  <c r="W248" i="13"/>
  <c r="W248" i="12"/>
  <c r="J248" i="12"/>
  <c r="W248" i="11"/>
  <c r="J248" i="11"/>
  <c r="K247" i="13"/>
  <c r="X247" i="13"/>
  <c r="K247" i="12"/>
  <c r="X247" i="12"/>
  <c r="X247" i="11"/>
  <c r="K247" i="11"/>
  <c r="L246" i="13"/>
  <c r="Y246" i="13"/>
  <c r="Y246" i="12"/>
  <c r="L246" i="12"/>
  <c r="Y246" i="11"/>
  <c r="L246" i="11"/>
  <c r="Z245" i="13"/>
  <c r="M245" i="13"/>
  <c r="M245" i="12"/>
  <c r="Z245" i="12"/>
  <c r="Z245" i="11"/>
  <c r="M245" i="11"/>
  <c r="AA244" i="13"/>
  <c r="N244" i="13"/>
  <c r="AA244" i="12"/>
  <c r="N244" i="12"/>
  <c r="AA244" i="11"/>
  <c r="N244" i="11"/>
  <c r="AA243" i="13"/>
  <c r="N243" i="13"/>
  <c r="AA243" i="12"/>
  <c r="N243" i="12"/>
  <c r="AA243" i="11"/>
  <c r="N243" i="11"/>
  <c r="Z242" i="13"/>
  <c r="M242" i="13"/>
  <c r="M242" i="12"/>
  <c r="Z242" i="12"/>
  <c r="Z242" i="11"/>
  <c r="M242" i="11"/>
  <c r="Z241" i="13"/>
  <c r="M241" i="13"/>
  <c r="M241" i="12"/>
  <c r="Z241" i="12"/>
  <c r="Z241" i="11"/>
  <c r="M241" i="11"/>
  <c r="Z240" i="13"/>
  <c r="M240" i="13"/>
  <c r="Z240" i="12"/>
  <c r="M240" i="12"/>
  <c r="Z240" i="11"/>
  <c r="M240" i="11"/>
  <c r="AA239" i="13"/>
  <c r="N239" i="13"/>
  <c r="N239" i="12"/>
  <c r="AA239" i="12"/>
  <c r="AA239" i="11"/>
  <c r="N239" i="11"/>
  <c r="AB238" i="13"/>
  <c r="O238" i="13"/>
  <c r="AB238" i="12"/>
  <c r="O238" i="12"/>
  <c r="AB238" i="11"/>
  <c r="O238" i="11"/>
  <c r="AC237" i="13"/>
  <c r="P237" i="13"/>
  <c r="P237" i="12"/>
  <c r="AC237" i="12"/>
  <c r="AC237" i="11"/>
  <c r="P237" i="11"/>
  <c r="Q237" i="13"/>
  <c r="D237" i="13"/>
  <c r="D237" i="12"/>
  <c r="Q237" i="12"/>
  <c r="Q237" i="11"/>
  <c r="D237" i="11"/>
  <c r="R236" i="13"/>
  <c r="E236" i="13"/>
  <c r="R236" i="12"/>
  <c r="E236" i="12"/>
  <c r="R236" i="11"/>
  <c r="E236" i="11"/>
  <c r="S235" i="13"/>
  <c r="F235" i="13"/>
  <c r="F235" i="12"/>
  <c r="S235" i="12"/>
  <c r="S235" i="11"/>
  <c r="F235" i="11"/>
  <c r="T234" i="13"/>
  <c r="G234" i="13"/>
  <c r="T234" i="12"/>
  <c r="G234" i="12"/>
  <c r="T234" i="11"/>
  <c r="G234" i="11"/>
  <c r="U233" i="13"/>
  <c r="H233" i="13"/>
  <c r="H233" i="12"/>
  <c r="U233" i="12"/>
  <c r="U233" i="11"/>
  <c r="H233" i="11"/>
  <c r="H232" i="13"/>
  <c r="U232" i="13"/>
  <c r="H232" i="12"/>
  <c r="U232" i="12"/>
  <c r="U232" i="11"/>
  <c r="H232" i="11"/>
  <c r="H231" i="13"/>
  <c r="U231" i="13"/>
  <c r="H231" i="12"/>
  <c r="U231" i="12"/>
  <c r="U231" i="11"/>
  <c r="H231" i="11"/>
  <c r="H230" i="13"/>
  <c r="U230" i="13"/>
  <c r="H230" i="12"/>
  <c r="U230" i="12"/>
  <c r="U230" i="11"/>
  <c r="H230" i="11"/>
  <c r="H229" i="13"/>
  <c r="U229" i="13"/>
  <c r="H229" i="12"/>
  <c r="U229" i="12"/>
  <c r="U229" i="11"/>
  <c r="H229" i="11"/>
  <c r="H228" i="13"/>
  <c r="U228" i="13"/>
  <c r="H228" i="12"/>
  <c r="U228" i="12"/>
  <c r="U228" i="11"/>
  <c r="H228" i="11"/>
  <c r="V227" i="13"/>
  <c r="I227" i="13"/>
  <c r="I227" i="12"/>
  <c r="V227" i="12"/>
  <c r="V227" i="11"/>
  <c r="I227" i="11"/>
  <c r="W226" i="13"/>
  <c r="J226" i="13"/>
  <c r="J226" i="12"/>
  <c r="W226" i="12"/>
  <c r="W226" i="11"/>
  <c r="J226" i="11"/>
  <c r="X225" i="13"/>
  <c r="K225" i="13"/>
  <c r="K225" i="12"/>
  <c r="X225" i="12"/>
  <c r="X225" i="11"/>
  <c r="K225" i="11"/>
  <c r="Y224" i="13"/>
  <c r="L224" i="13"/>
  <c r="Y224" i="12"/>
  <c r="L224" i="12"/>
  <c r="Y224" i="11"/>
  <c r="L224" i="11"/>
  <c r="Z223" i="13"/>
  <c r="M223" i="13"/>
  <c r="M223" i="12"/>
  <c r="Z223" i="12"/>
  <c r="Z223" i="11"/>
  <c r="M223" i="11"/>
  <c r="AA222" i="13"/>
  <c r="N222" i="13"/>
  <c r="N222" i="12"/>
  <c r="AA222" i="12"/>
  <c r="AA222" i="11"/>
  <c r="N222" i="11"/>
  <c r="AB221" i="13"/>
  <c r="O221" i="13"/>
  <c r="O221" i="12"/>
  <c r="AB221" i="12"/>
  <c r="AB221" i="11"/>
  <c r="O221" i="11"/>
  <c r="AC220" i="13"/>
  <c r="P220" i="13"/>
  <c r="P220" i="12"/>
  <c r="AC220" i="12"/>
  <c r="AC220" i="11"/>
  <c r="P220" i="11"/>
  <c r="AC219" i="13"/>
  <c r="P219" i="13"/>
  <c r="AC219" i="12"/>
  <c r="P219" i="12"/>
  <c r="AC219" i="11"/>
  <c r="P219" i="11"/>
  <c r="AC218" i="13"/>
  <c r="P218" i="13"/>
  <c r="AC218" i="12"/>
  <c r="P218" i="12"/>
  <c r="AC218" i="11"/>
  <c r="P218" i="11"/>
  <c r="AC217" i="13"/>
  <c r="P217" i="13"/>
  <c r="AC217" i="12"/>
  <c r="P217" i="12"/>
  <c r="AC217" i="11"/>
  <c r="P217" i="11"/>
  <c r="AB216" i="13"/>
  <c r="O216" i="13"/>
  <c r="AB216" i="12"/>
  <c r="O216" i="12"/>
  <c r="AB216" i="11"/>
  <c r="O216" i="11"/>
  <c r="P215" i="13"/>
  <c r="AC215" i="13"/>
  <c r="AC215" i="12"/>
  <c r="P215" i="12"/>
  <c r="AC215" i="11"/>
  <c r="P215" i="11"/>
  <c r="D215" i="13"/>
  <c r="Q215" i="13"/>
  <c r="Q215" i="12"/>
  <c r="D215" i="12"/>
  <c r="Q215" i="11"/>
  <c r="D215" i="11"/>
  <c r="R214" i="13"/>
  <c r="E214" i="13"/>
  <c r="R214" i="12"/>
  <c r="E214" i="12"/>
  <c r="R214" i="11"/>
  <c r="E214" i="11"/>
  <c r="F213" i="13"/>
  <c r="S213" i="13"/>
  <c r="S213" i="12"/>
  <c r="F213" i="12"/>
  <c r="S213" i="11"/>
  <c r="F213" i="11"/>
  <c r="T212" i="13"/>
  <c r="G212" i="13"/>
  <c r="T212" i="12"/>
  <c r="G212" i="12"/>
  <c r="T212" i="11"/>
  <c r="G212" i="11"/>
  <c r="H211" i="13"/>
  <c r="U211" i="13"/>
  <c r="U211" i="12"/>
  <c r="H211" i="12"/>
  <c r="U211" i="11"/>
  <c r="H211" i="11"/>
  <c r="I210" i="13"/>
  <c r="V210" i="13"/>
  <c r="V210" i="12"/>
  <c r="I210" i="12"/>
  <c r="V210" i="11"/>
  <c r="I210" i="11"/>
  <c r="J209" i="13"/>
  <c r="W209" i="13"/>
  <c r="W209" i="12"/>
  <c r="J209" i="12"/>
  <c r="W209" i="11"/>
  <c r="J209" i="11"/>
  <c r="J208" i="13"/>
  <c r="W208" i="13"/>
  <c r="W208" i="12"/>
  <c r="J208" i="12"/>
  <c r="W208" i="11"/>
  <c r="J208" i="11"/>
  <c r="J207" i="13"/>
  <c r="W207" i="13"/>
  <c r="W207" i="12"/>
  <c r="J207" i="12"/>
  <c r="W207" i="11"/>
  <c r="J207" i="11"/>
  <c r="J206" i="13"/>
  <c r="W206" i="13"/>
  <c r="J206" i="12"/>
  <c r="W206" i="12"/>
  <c r="W206" i="11"/>
  <c r="J206" i="11"/>
  <c r="W205" i="13"/>
  <c r="J205" i="13"/>
  <c r="J205" i="12"/>
  <c r="W205" i="12"/>
  <c r="W205" i="11"/>
  <c r="J205" i="11"/>
  <c r="W204" i="13"/>
  <c r="J204" i="13"/>
  <c r="W204" i="12"/>
  <c r="J204" i="12"/>
  <c r="W204" i="11"/>
  <c r="J204" i="11"/>
  <c r="X203" i="13"/>
  <c r="K203" i="13"/>
  <c r="K203" i="12"/>
  <c r="X203" i="12"/>
  <c r="X203" i="11"/>
  <c r="K203" i="11"/>
  <c r="Y202" i="13"/>
  <c r="L202" i="13"/>
  <c r="L202" i="12"/>
  <c r="Y202" i="12"/>
  <c r="Y202" i="11"/>
  <c r="L202" i="11"/>
  <c r="Z201" i="13"/>
  <c r="M201" i="13"/>
  <c r="M201" i="12"/>
  <c r="Z201" i="12"/>
  <c r="Z201" i="11"/>
  <c r="M201" i="11"/>
  <c r="AA200" i="13"/>
  <c r="N200" i="13"/>
  <c r="N200" i="12"/>
  <c r="AA200" i="12"/>
  <c r="AA200" i="11"/>
  <c r="N200" i="11"/>
  <c r="AB199" i="13"/>
  <c r="O199" i="13"/>
  <c r="O199" i="12"/>
  <c r="AB199" i="12"/>
  <c r="O199" i="11"/>
  <c r="AB199" i="11"/>
  <c r="AC198" i="13"/>
  <c r="P198" i="13"/>
  <c r="AC198" i="12"/>
  <c r="P198" i="12"/>
  <c r="AC198" i="11"/>
  <c r="P198" i="11"/>
  <c r="Q198" i="13"/>
  <c r="D198" i="13"/>
  <c r="D198" i="12"/>
  <c r="Q198" i="12"/>
  <c r="Q198" i="11"/>
  <c r="D198" i="11"/>
  <c r="R197" i="13"/>
  <c r="E197" i="13"/>
  <c r="E197" i="12"/>
  <c r="R197" i="12"/>
  <c r="R197" i="11"/>
  <c r="E197" i="11"/>
  <c r="R196" i="13"/>
  <c r="E196" i="13"/>
  <c r="E196" i="12"/>
  <c r="R196" i="12"/>
  <c r="R196" i="11"/>
  <c r="E196" i="11"/>
  <c r="R195" i="13"/>
  <c r="E195" i="13"/>
  <c r="E195" i="12"/>
  <c r="R195" i="12"/>
  <c r="R195" i="11"/>
  <c r="E195" i="11"/>
  <c r="E194" i="13"/>
  <c r="R194" i="13"/>
  <c r="E194" i="12"/>
  <c r="R194" i="12"/>
  <c r="R194" i="11"/>
  <c r="E194" i="11"/>
  <c r="E193" i="13"/>
  <c r="R193" i="13"/>
  <c r="E193" i="12"/>
  <c r="R193" i="12"/>
  <c r="R193" i="11"/>
  <c r="E193" i="11"/>
  <c r="R192" i="13"/>
  <c r="E192" i="13"/>
  <c r="E192" i="12"/>
  <c r="R192" i="12"/>
  <c r="R192" i="11"/>
  <c r="E192" i="11"/>
  <c r="F191" i="13"/>
  <c r="S191" i="13"/>
  <c r="S191" i="12"/>
  <c r="F191" i="12"/>
  <c r="S191" i="11"/>
  <c r="F191" i="11"/>
  <c r="G190" i="13"/>
  <c r="T190" i="13"/>
  <c r="G190" i="12"/>
  <c r="T190" i="12"/>
  <c r="T190" i="11"/>
  <c r="G190" i="11"/>
  <c r="H189" i="13"/>
  <c r="U189" i="13"/>
  <c r="U189" i="12"/>
  <c r="H189" i="12"/>
  <c r="U189" i="11"/>
  <c r="H189" i="11"/>
  <c r="I188" i="13"/>
  <c r="V188" i="13"/>
  <c r="V188" i="12"/>
  <c r="I188" i="12"/>
  <c r="V188" i="11"/>
  <c r="I188" i="11"/>
  <c r="W187" i="13"/>
  <c r="J187" i="13"/>
  <c r="W187" i="12"/>
  <c r="J187" i="12"/>
  <c r="W187" i="11"/>
  <c r="J187" i="11"/>
  <c r="X186" i="13"/>
  <c r="K186" i="13"/>
  <c r="K186" i="12"/>
  <c r="X186" i="12"/>
  <c r="X186" i="11"/>
  <c r="K186" i="11"/>
  <c r="Y185" i="13"/>
  <c r="L185" i="13"/>
  <c r="Y185" i="12"/>
  <c r="L185" i="12"/>
  <c r="Y185" i="11"/>
  <c r="L185" i="11"/>
  <c r="Z184" i="13"/>
  <c r="M184" i="13"/>
  <c r="M184" i="12"/>
  <c r="Z184" i="12"/>
  <c r="Z184" i="11"/>
  <c r="M184" i="11"/>
  <c r="Y183" i="13"/>
  <c r="L183" i="13"/>
  <c r="Y183" i="12"/>
  <c r="L183" i="12"/>
  <c r="Y183" i="11"/>
  <c r="L183" i="11"/>
  <c r="Y182" i="13"/>
  <c r="L182" i="13"/>
  <c r="L182" i="12"/>
  <c r="Y182" i="12"/>
  <c r="Y182" i="11"/>
  <c r="L182" i="11"/>
  <c r="Y181" i="13"/>
  <c r="L181" i="13"/>
  <c r="L181" i="12"/>
  <c r="Y181" i="12"/>
  <c r="Y181" i="11"/>
  <c r="L181" i="11"/>
  <c r="Y180" i="13"/>
  <c r="L180" i="13"/>
  <c r="L180" i="12"/>
  <c r="Y180" i="12"/>
  <c r="Y180" i="11"/>
  <c r="L180" i="11"/>
  <c r="M179" i="13"/>
  <c r="Z179" i="13"/>
  <c r="M179" i="12"/>
  <c r="Z179" i="12"/>
  <c r="Z179" i="11"/>
  <c r="M179" i="11"/>
  <c r="AA178" i="13"/>
  <c r="N178" i="13"/>
  <c r="N178" i="12"/>
  <c r="AA178" i="12"/>
  <c r="N178" i="11"/>
  <c r="AA178" i="11"/>
  <c r="O177" i="13"/>
  <c r="AB177" i="13"/>
  <c r="O177" i="12"/>
  <c r="AB177" i="12"/>
  <c r="AB177" i="11"/>
  <c r="O177" i="11"/>
  <c r="AC176" i="13"/>
  <c r="P176" i="13"/>
  <c r="P176" i="12"/>
  <c r="AC176" i="12"/>
  <c r="AC176" i="11"/>
  <c r="P176" i="11"/>
  <c r="Q176" i="13"/>
  <c r="D176" i="13"/>
  <c r="D176" i="12"/>
  <c r="Q176" i="12"/>
  <c r="Q176" i="11"/>
  <c r="D176" i="11"/>
  <c r="E175" i="13"/>
  <c r="R175" i="13"/>
  <c r="E175" i="12"/>
  <c r="R175" i="12"/>
  <c r="R175" i="11"/>
  <c r="E175" i="11"/>
  <c r="S174" i="13"/>
  <c r="F174" i="13"/>
  <c r="S174" i="12"/>
  <c r="F174" i="12"/>
  <c r="S174" i="11"/>
  <c r="F174" i="11"/>
  <c r="G173" i="13"/>
  <c r="T173" i="13"/>
  <c r="T173" i="12"/>
  <c r="G173" i="12"/>
  <c r="G173" i="11"/>
  <c r="T173" i="11"/>
  <c r="T172" i="13"/>
  <c r="G172" i="13"/>
  <c r="T172" i="12"/>
  <c r="G172" i="12"/>
  <c r="T172" i="11"/>
  <c r="G172" i="11"/>
  <c r="T171" i="13"/>
  <c r="G171" i="13"/>
  <c r="T171" i="12"/>
  <c r="G171" i="12"/>
  <c r="T171" i="11"/>
  <c r="G171" i="11"/>
  <c r="G170" i="13"/>
  <c r="T170" i="13"/>
  <c r="T170" i="12"/>
  <c r="G170" i="12"/>
  <c r="T170" i="11"/>
  <c r="G170" i="11"/>
  <c r="T169" i="13"/>
  <c r="G169" i="13"/>
  <c r="T169" i="12"/>
  <c r="G169" i="12"/>
  <c r="T169" i="11"/>
  <c r="G169" i="11"/>
  <c r="T168" i="13"/>
  <c r="G168" i="13"/>
  <c r="T168" i="12"/>
  <c r="G168" i="12"/>
  <c r="T168" i="11"/>
  <c r="G168" i="11"/>
  <c r="H167" i="13"/>
  <c r="U167" i="13"/>
  <c r="H167" i="12"/>
  <c r="U167" i="12"/>
  <c r="U167" i="11"/>
  <c r="H167" i="11"/>
  <c r="V166" i="13"/>
  <c r="I166" i="13"/>
  <c r="V166" i="12"/>
  <c r="I166" i="12"/>
  <c r="V166" i="11"/>
  <c r="I166" i="11"/>
  <c r="J165" i="13"/>
  <c r="W165" i="13"/>
  <c r="J165" i="12"/>
  <c r="W165" i="12"/>
  <c r="W165" i="11"/>
  <c r="J165" i="11"/>
  <c r="X164" i="13"/>
  <c r="K164" i="13"/>
  <c r="K164" i="12"/>
  <c r="X164" i="12"/>
  <c r="X164" i="11"/>
  <c r="K164" i="11"/>
  <c r="Y163" i="13"/>
  <c r="L163" i="13"/>
  <c r="L163" i="12"/>
  <c r="Y163" i="12"/>
  <c r="Y163" i="11"/>
  <c r="L163" i="11"/>
  <c r="Z162" i="13"/>
  <c r="M162" i="13"/>
  <c r="M162" i="12"/>
  <c r="Z162" i="12"/>
  <c r="Z162" i="11"/>
  <c r="M162" i="11"/>
  <c r="AA161" i="13"/>
  <c r="N161" i="13"/>
  <c r="N161" i="12"/>
  <c r="AA161" i="12"/>
  <c r="AA161" i="11"/>
  <c r="N161" i="11"/>
  <c r="AB160" i="13"/>
  <c r="O160" i="13"/>
  <c r="O160" i="12"/>
  <c r="AB160" i="12"/>
  <c r="AB160" i="11"/>
  <c r="O160" i="11"/>
  <c r="AB159" i="13"/>
  <c r="O159" i="13"/>
  <c r="AB159" i="12"/>
  <c r="O159" i="12"/>
  <c r="O159" i="11"/>
  <c r="AB159" i="11"/>
  <c r="AB158" i="13"/>
  <c r="O158" i="13"/>
  <c r="O158" i="12"/>
  <c r="AB158" i="12"/>
  <c r="AB158" i="11"/>
  <c r="O158" i="11"/>
  <c r="AA157" i="13"/>
  <c r="N157" i="13"/>
  <c r="N157" i="12"/>
  <c r="AA157" i="12"/>
  <c r="AA157" i="11"/>
  <c r="N157" i="11"/>
  <c r="AA156" i="13"/>
  <c r="N156" i="13"/>
  <c r="AA156" i="12"/>
  <c r="N156" i="12"/>
  <c r="AA156" i="11"/>
  <c r="N156" i="11"/>
  <c r="AB155" i="13"/>
  <c r="O155" i="13"/>
  <c r="O155" i="12"/>
  <c r="AB155" i="12"/>
  <c r="AB155" i="11"/>
  <c r="O155" i="11"/>
  <c r="AC154" i="13"/>
  <c r="P154" i="13"/>
  <c r="AC154" i="12"/>
  <c r="P154" i="12"/>
  <c r="AC154" i="11"/>
  <c r="P154" i="11"/>
  <c r="Q154" i="13"/>
  <c r="D154" i="13"/>
  <c r="Q154" i="12"/>
  <c r="D154" i="12"/>
  <c r="Q154" i="11"/>
  <c r="D154" i="11"/>
  <c r="R153" i="13"/>
  <c r="E153" i="13"/>
  <c r="E153" i="12"/>
  <c r="R153" i="12"/>
  <c r="R153" i="11"/>
  <c r="E153" i="11"/>
  <c r="S152" i="13"/>
  <c r="F152" i="13"/>
  <c r="S152" i="12"/>
  <c r="F152" i="12"/>
  <c r="S152" i="11"/>
  <c r="F152" i="11"/>
  <c r="T151" i="13"/>
  <c r="G151" i="13"/>
  <c r="G151" i="12"/>
  <c r="T151" i="12"/>
  <c r="T151" i="11"/>
  <c r="G151" i="11"/>
  <c r="U150" i="13"/>
  <c r="H150" i="13"/>
  <c r="U150" i="12"/>
  <c r="H150" i="12"/>
  <c r="U150" i="11"/>
  <c r="H150" i="11"/>
  <c r="V149" i="13"/>
  <c r="I149" i="13"/>
  <c r="I149" i="12"/>
  <c r="V149" i="12"/>
  <c r="V149" i="11"/>
  <c r="I149" i="11"/>
  <c r="V148" i="13"/>
  <c r="I148" i="13"/>
  <c r="I148" i="12"/>
  <c r="V148" i="12"/>
  <c r="V148" i="11"/>
  <c r="I148" i="11"/>
  <c r="I147" i="13"/>
  <c r="V147" i="13"/>
  <c r="I147" i="12"/>
  <c r="V147" i="12"/>
  <c r="V147" i="11"/>
  <c r="I147" i="11"/>
  <c r="V146" i="13"/>
  <c r="I146" i="13"/>
  <c r="I146" i="12"/>
  <c r="V146" i="12"/>
  <c r="V146" i="11"/>
  <c r="I146" i="11"/>
  <c r="V145" i="13"/>
  <c r="I145" i="13"/>
  <c r="I145" i="12"/>
  <c r="V145" i="12"/>
  <c r="V145" i="11"/>
  <c r="I145" i="11"/>
  <c r="V144" i="13"/>
  <c r="I144" i="13"/>
  <c r="I144" i="12"/>
  <c r="V144" i="12"/>
  <c r="V144" i="11"/>
  <c r="I144" i="11"/>
  <c r="W143" i="13"/>
  <c r="J143" i="13"/>
  <c r="J143" i="12"/>
  <c r="W143" i="12"/>
  <c r="W143" i="11"/>
  <c r="J143" i="11"/>
  <c r="K142" i="13"/>
  <c r="X142" i="13"/>
  <c r="K142" i="12"/>
  <c r="X142" i="12"/>
  <c r="X142" i="11"/>
  <c r="K142" i="11"/>
  <c r="L141" i="13"/>
  <c r="Y141" i="13"/>
  <c r="L141" i="12"/>
  <c r="Y141" i="12"/>
  <c r="Y141" i="11"/>
  <c r="L141" i="11"/>
  <c r="M140" i="13"/>
  <c r="Z140" i="13"/>
  <c r="M140" i="12"/>
  <c r="Z140" i="12"/>
  <c r="Z140" i="11"/>
  <c r="M140" i="11"/>
  <c r="N139" i="13"/>
  <c r="AA139" i="13"/>
  <c r="N139" i="12"/>
  <c r="AA139" i="12"/>
  <c r="AA139" i="11"/>
  <c r="N139" i="11"/>
  <c r="O138" i="13"/>
  <c r="AB138" i="13"/>
  <c r="O138" i="12"/>
  <c r="AB138" i="12"/>
  <c r="AB138" i="11"/>
  <c r="O138" i="11"/>
  <c r="P137" i="13"/>
  <c r="AC137" i="13"/>
  <c r="P137" i="12"/>
  <c r="AC137" i="12"/>
  <c r="AC137" i="11"/>
  <c r="P137" i="11"/>
  <c r="D137" i="13"/>
  <c r="Q137" i="13"/>
  <c r="D137" i="12"/>
  <c r="Q137" i="12"/>
  <c r="Q137" i="11"/>
  <c r="D137" i="11"/>
  <c r="D136" i="13"/>
  <c r="Q136" i="13"/>
  <c r="D136" i="12"/>
  <c r="Q136" i="12"/>
  <c r="Q136" i="11"/>
  <c r="D136" i="11"/>
  <c r="D135" i="13"/>
  <c r="Q135" i="13"/>
  <c r="Q135" i="12"/>
  <c r="D135" i="12"/>
  <c r="Q135" i="11"/>
  <c r="D135" i="11"/>
  <c r="Q134" i="13"/>
  <c r="D134" i="13"/>
  <c r="Q134" i="12"/>
  <c r="D134" i="12"/>
  <c r="Q134" i="11"/>
  <c r="D134" i="11"/>
  <c r="Q133" i="13"/>
  <c r="D133" i="13"/>
  <c r="Q133" i="12"/>
  <c r="D133" i="12"/>
  <c r="Q133" i="11"/>
  <c r="D133" i="11"/>
  <c r="Q132" i="13"/>
  <c r="D132" i="13"/>
  <c r="Q132" i="12"/>
  <c r="D132" i="12"/>
  <c r="Q132" i="11"/>
  <c r="D132" i="11"/>
  <c r="E131" i="13"/>
  <c r="R131" i="13"/>
  <c r="R131" i="12"/>
  <c r="E131" i="12"/>
  <c r="R131" i="11"/>
  <c r="E131" i="11"/>
  <c r="S130" i="13"/>
  <c r="F130" i="13"/>
  <c r="S130" i="12"/>
  <c r="F130" i="12"/>
  <c r="S130" i="11"/>
  <c r="F130" i="11"/>
  <c r="G129" i="13"/>
  <c r="T129" i="13"/>
  <c r="T129" i="12"/>
  <c r="G129" i="12"/>
  <c r="T129" i="11"/>
  <c r="G129" i="11"/>
  <c r="U128" i="13"/>
  <c r="H128" i="13"/>
  <c r="U128" i="12"/>
  <c r="H128" i="12"/>
  <c r="U128" i="11"/>
  <c r="H128" i="11"/>
  <c r="I127" i="13"/>
  <c r="V127" i="13"/>
  <c r="V127" i="12"/>
  <c r="I127" i="12"/>
  <c r="V127" i="11"/>
  <c r="I127" i="11"/>
  <c r="W126" i="13"/>
  <c r="J126" i="13"/>
  <c r="W126" i="12"/>
  <c r="J126" i="12"/>
  <c r="W126" i="11"/>
  <c r="J126" i="11"/>
  <c r="K125" i="13"/>
  <c r="X125" i="13"/>
  <c r="X125" i="12"/>
  <c r="K125" i="12"/>
  <c r="X125" i="11"/>
  <c r="K125" i="11"/>
  <c r="X124" i="13"/>
  <c r="K124" i="13"/>
  <c r="X124" i="12"/>
  <c r="K124" i="12"/>
  <c r="X124" i="11"/>
  <c r="K124" i="11"/>
  <c r="X123" i="13"/>
  <c r="K123" i="13"/>
  <c r="K123" i="12"/>
  <c r="X123" i="12"/>
  <c r="X123" i="11"/>
  <c r="K123" i="11"/>
  <c r="X122" i="13"/>
  <c r="K122" i="13"/>
  <c r="K122" i="12"/>
  <c r="X122" i="12"/>
  <c r="X122" i="11"/>
  <c r="K122" i="11"/>
  <c r="X121" i="13"/>
  <c r="K121" i="13"/>
  <c r="X121" i="12"/>
  <c r="K121" i="12"/>
  <c r="X121" i="11"/>
  <c r="K121" i="11"/>
  <c r="X120" i="13"/>
  <c r="K120" i="13"/>
  <c r="X120" i="12"/>
  <c r="K120" i="12"/>
  <c r="X120" i="11"/>
  <c r="K120" i="11"/>
  <c r="Y119" i="13"/>
  <c r="L119" i="13"/>
  <c r="L119" i="12"/>
  <c r="Y119" i="12"/>
  <c r="Y119" i="11"/>
  <c r="L119" i="11"/>
  <c r="Z118" i="13"/>
  <c r="M118" i="13"/>
  <c r="M118" i="12"/>
  <c r="Z118" i="12"/>
  <c r="Z118" i="11"/>
  <c r="M118" i="11"/>
  <c r="AA117" i="13"/>
  <c r="N117" i="13"/>
  <c r="N117" i="12"/>
  <c r="AA117" i="12"/>
  <c r="AA117" i="11"/>
  <c r="N117" i="11"/>
  <c r="AB116" i="13"/>
  <c r="O116" i="13"/>
  <c r="O116" i="12"/>
  <c r="AB116" i="12"/>
  <c r="AB116" i="11"/>
  <c r="O116" i="11"/>
  <c r="AC115" i="13"/>
  <c r="P115" i="13"/>
  <c r="P115" i="12"/>
  <c r="AC115" i="12"/>
  <c r="AC115" i="11"/>
  <c r="P115" i="11"/>
  <c r="Q115" i="13"/>
  <c r="D115" i="13"/>
  <c r="D115" i="12"/>
  <c r="Q115" i="12"/>
  <c r="Q115" i="11"/>
  <c r="D115" i="11"/>
  <c r="R114" i="13"/>
  <c r="E114" i="13"/>
  <c r="E114" i="12"/>
  <c r="R114" i="12"/>
  <c r="R114" i="11"/>
  <c r="E114" i="11"/>
  <c r="S113" i="13"/>
  <c r="F113" i="13"/>
  <c r="F113" i="12"/>
  <c r="S113" i="12"/>
  <c r="S113" i="11"/>
  <c r="F113" i="11"/>
  <c r="F112" i="13"/>
  <c r="S112" i="13"/>
  <c r="F112" i="12"/>
  <c r="S112" i="12"/>
  <c r="S112" i="11"/>
  <c r="F112" i="11"/>
  <c r="S111" i="13"/>
  <c r="F111" i="13"/>
  <c r="F111" i="12"/>
  <c r="S111" i="12"/>
  <c r="S111" i="11"/>
  <c r="F111" i="11"/>
  <c r="S110" i="13"/>
  <c r="F110" i="13"/>
  <c r="F110" i="12"/>
  <c r="S110" i="12"/>
  <c r="S110" i="11"/>
  <c r="F110" i="11"/>
  <c r="S109" i="13"/>
  <c r="F109" i="13"/>
  <c r="F109" i="12"/>
  <c r="S109" i="12"/>
  <c r="S109" i="11"/>
  <c r="F109" i="11"/>
  <c r="F108" i="13"/>
  <c r="S108" i="13"/>
  <c r="F108" i="12"/>
  <c r="S108" i="12"/>
  <c r="S108" i="11"/>
  <c r="F108" i="11"/>
  <c r="G107" i="13"/>
  <c r="T107" i="13"/>
  <c r="T107" i="12"/>
  <c r="G107" i="12"/>
  <c r="T107" i="11"/>
  <c r="G107" i="11"/>
  <c r="H106" i="13"/>
  <c r="U106" i="13"/>
  <c r="H106" i="12"/>
  <c r="U106" i="12"/>
  <c r="U106" i="11"/>
  <c r="H106" i="11"/>
  <c r="V105" i="13"/>
  <c r="I105" i="13"/>
  <c r="I105" i="12"/>
  <c r="V105" i="12"/>
  <c r="V105" i="11"/>
  <c r="I105" i="11"/>
  <c r="W104" i="13"/>
  <c r="J104" i="13"/>
  <c r="J104" i="12"/>
  <c r="W104" i="12"/>
  <c r="W104" i="11"/>
  <c r="J104" i="11"/>
  <c r="X103" i="13"/>
  <c r="K103" i="13"/>
  <c r="K103" i="12"/>
  <c r="X103" i="12"/>
  <c r="X103" i="11"/>
  <c r="K103" i="11"/>
  <c r="Y102" i="13"/>
  <c r="L102" i="13"/>
  <c r="L102" i="12"/>
  <c r="Y102" i="12"/>
  <c r="Y102" i="11"/>
  <c r="L102" i="11"/>
  <c r="Z101" i="13"/>
  <c r="M101" i="13"/>
  <c r="M101" i="12"/>
  <c r="Z101" i="12"/>
  <c r="Z101" i="11"/>
  <c r="M101" i="11"/>
  <c r="AA100" i="13"/>
  <c r="N100" i="13"/>
  <c r="N100" i="12"/>
  <c r="AA100" i="12"/>
  <c r="AA100" i="11"/>
  <c r="N100" i="11"/>
  <c r="AA99" i="13"/>
  <c r="N99" i="13"/>
  <c r="N99" i="12"/>
  <c r="AA99" i="12"/>
  <c r="AA99" i="11"/>
  <c r="N99" i="11"/>
  <c r="M98" i="13"/>
  <c r="Z98" i="13"/>
  <c r="M98" i="12"/>
  <c r="Z98" i="12"/>
  <c r="Z98" i="11"/>
  <c r="M98" i="11"/>
  <c r="Z97" i="13"/>
  <c r="M97" i="13"/>
  <c r="M97" i="12"/>
  <c r="Z97" i="12"/>
  <c r="Z97" i="11"/>
  <c r="M97" i="11"/>
  <c r="Z96" i="13"/>
  <c r="M96" i="13"/>
  <c r="M96" i="12"/>
  <c r="Z96" i="12"/>
  <c r="Z96" i="11"/>
  <c r="M96" i="11"/>
  <c r="AA95" i="13"/>
  <c r="N95" i="13"/>
  <c r="AA95" i="12"/>
  <c r="N95" i="12"/>
  <c r="AA95" i="11"/>
  <c r="N95" i="11"/>
  <c r="AB94" i="13"/>
  <c r="O94" i="13"/>
  <c r="O94" i="12"/>
  <c r="AB94" i="12"/>
  <c r="AB94" i="11"/>
  <c r="O94" i="11"/>
  <c r="AC93" i="13"/>
  <c r="P93" i="13"/>
  <c r="AC93" i="12"/>
  <c r="P93" i="12"/>
  <c r="AC93" i="11"/>
  <c r="P93" i="11"/>
  <c r="Q93" i="13"/>
  <c r="D93" i="13"/>
  <c r="Q93" i="12"/>
  <c r="D93" i="12"/>
  <c r="Q93" i="11"/>
  <c r="D93" i="11"/>
  <c r="R92" i="13"/>
  <c r="E92" i="13"/>
  <c r="E92" i="12"/>
  <c r="R92" i="12"/>
  <c r="R92" i="11"/>
  <c r="E92" i="11"/>
  <c r="S91" i="13"/>
  <c r="F91" i="13"/>
  <c r="S91" i="12"/>
  <c r="F91" i="12"/>
  <c r="S91" i="11"/>
  <c r="F91" i="11"/>
  <c r="T90" i="13"/>
  <c r="G90" i="13"/>
  <c r="G90" i="12"/>
  <c r="T90" i="12"/>
  <c r="T90" i="11"/>
  <c r="G90" i="11"/>
  <c r="U89" i="13"/>
  <c r="H89" i="13"/>
  <c r="U89" i="12"/>
  <c r="H89" i="12"/>
  <c r="U89" i="11"/>
  <c r="H89" i="11"/>
  <c r="U88" i="13"/>
  <c r="H88" i="13"/>
  <c r="U88" i="12"/>
  <c r="H88" i="12"/>
  <c r="U88" i="11"/>
  <c r="H88" i="11"/>
  <c r="U87" i="13"/>
  <c r="H87" i="13"/>
  <c r="U87" i="12"/>
  <c r="H87" i="12"/>
  <c r="U87" i="11"/>
  <c r="H87" i="11"/>
  <c r="U86" i="13"/>
  <c r="H86" i="13"/>
  <c r="U86" i="12"/>
  <c r="H86" i="12"/>
  <c r="U86" i="11"/>
  <c r="H86" i="11"/>
  <c r="H85" i="13"/>
  <c r="U85" i="13"/>
  <c r="U85" i="12"/>
  <c r="H85" i="12"/>
  <c r="U85" i="11"/>
  <c r="H85" i="11"/>
  <c r="U84" i="13"/>
  <c r="H84" i="13"/>
  <c r="U84" i="12"/>
  <c r="H84" i="12"/>
  <c r="H84" i="11"/>
  <c r="U84" i="11"/>
  <c r="V83" i="13"/>
  <c r="I83" i="13"/>
  <c r="V83" i="12"/>
  <c r="I83" i="12"/>
  <c r="I83" i="11"/>
  <c r="V83" i="11"/>
  <c r="W82" i="13"/>
  <c r="J82" i="13"/>
  <c r="W82" i="12"/>
  <c r="J82" i="12"/>
  <c r="J82" i="11"/>
  <c r="W82" i="11"/>
  <c r="X81" i="13"/>
  <c r="K81" i="13"/>
  <c r="X81" i="12"/>
  <c r="K81" i="12"/>
  <c r="K81" i="11"/>
  <c r="X81" i="11"/>
  <c r="Y80" i="13"/>
  <c r="L80" i="13"/>
  <c r="Y80" i="12"/>
  <c r="L80" i="12"/>
  <c r="L80" i="11"/>
  <c r="Y80" i="11"/>
  <c r="Z79" i="13"/>
  <c r="M79" i="13"/>
  <c r="M79" i="12"/>
  <c r="Z79" i="12"/>
  <c r="M79" i="11"/>
  <c r="Z79" i="11"/>
  <c r="AA78" i="13"/>
  <c r="N78" i="13"/>
  <c r="AA78" i="12"/>
  <c r="N78" i="12"/>
  <c r="N78" i="11"/>
  <c r="AA78" i="11"/>
  <c r="AB77" i="13"/>
  <c r="O77" i="13"/>
  <c r="AB77" i="12"/>
  <c r="O77" i="12"/>
  <c r="O77" i="11"/>
  <c r="AB77" i="11"/>
  <c r="AC76" i="13"/>
  <c r="P76" i="13"/>
  <c r="AC76" i="12"/>
  <c r="P76" i="12"/>
  <c r="P76" i="11"/>
  <c r="AC76" i="11"/>
  <c r="AC75" i="13"/>
  <c r="P75" i="13"/>
  <c r="P75" i="12"/>
  <c r="AC75" i="12"/>
  <c r="AC75" i="11"/>
  <c r="P75" i="11"/>
  <c r="P74" i="13"/>
  <c r="AC74" i="13"/>
  <c r="P74" i="12"/>
  <c r="AC74" i="12"/>
  <c r="AC74" i="11"/>
  <c r="P74" i="11"/>
  <c r="AC73" i="13"/>
  <c r="P73" i="13"/>
  <c r="P73" i="12"/>
  <c r="AC73" i="12"/>
  <c r="AC73" i="11"/>
  <c r="P73" i="11"/>
  <c r="O72" i="13"/>
  <c r="AB72" i="13"/>
  <c r="O72" i="12"/>
  <c r="AB72" i="12"/>
  <c r="AB72" i="11"/>
  <c r="O72" i="11"/>
  <c r="P71" i="13"/>
  <c r="AC71" i="13"/>
  <c r="P71" i="12"/>
  <c r="AC71" i="12"/>
  <c r="AC71" i="11"/>
  <c r="P71" i="11"/>
  <c r="D71" i="13"/>
  <c r="Q71" i="13"/>
  <c r="D71" i="12"/>
  <c r="Q71" i="12"/>
  <c r="Q71" i="11"/>
  <c r="D71" i="11"/>
  <c r="E70" i="13"/>
  <c r="R70" i="13"/>
  <c r="E70" i="12"/>
  <c r="R70" i="12"/>
  <c r="R70" i="11"/>
  <c r="E70" i="11"/>
  <c r="F69" i="13"/>
  <c r="S69" i="13"/>
  <c r="F69" i="12"/>
  <c r="S69" i="12"/>
  <c r="S69" i="11"/>
  <c r="F69" i="11"/>
  <c r="G68" i="13"/>
  <c r="T68" i="13"/>
  <c r="G68" i="12"/>
  <c r="T68" i="12"/>
  <c r="T68" i="11"/>
  <c r="G68" i="11"/>
  <c r="H67" i="13"/>
  <c r="U67" i="13"/>
  <c r="H67" i="12"/>
  <c r="U67" i="12"/>
  <c r="U67" i="11"/>
  <c r="H67" i="11"/>
  <c r="V66" i="13"/>
  <c r="I66" i="13"/>
  <c r="V66" i="12"/>
  <c r="I66" i="12"/>
  <c r="V66" i="11"/>
  <c r="I66" i="11"/>
  <c r="W65" i="13"/>
  <c r="J65" i="13"/>
  <c r="J65" i="12"/>
  <c r="W65" i="12"/>
  <c r="W65" i="11"/>
  <c r="J65" i="11"/>
  <c r="W64" i="13"/>
  <c r="J64" i="13"/>
  <c r="J64" i="12"/>
  <c r="W64" i="12"/>
  <c r="W64" i="11"/>
  <c r="J64" i="11"/>
  <c r="W63" i="13"/>
  <c r="J63" i="13"/>
  <c r="J63" i="12"/>
  <c r="W63" i="12"/>
  <c r="W63" i="11"/>
  <c r="J63" i="11"/>
  <c r="W62" i="13"/>
  <c r="J62" i="13"/>
  <c r="J62" i="12"/>
  <c r="W62" i="12"/>
  <c r="W62" i="11"/>
  <c r="J62" i="11"/>
  <c r="W61" i="13"/>
  <c r="J61" i="13"/>
  <c r="J61" i="12"/>
  <c r="W61" i="12"/>
  <c r="W61" i="11"/>
  <c r="J61" i="11"/>
  <c r="J60" i="13"/>
  <c r="W60" i="13"/>
  <c r="W60" i="12"/>
  <c r="J60" i="12"/>
  <c r="W60" i="11"/>
  <c r="J60" i="11"/>
  <c r="X59" i="13"/>
  <c r="K59" i="13"/>
  <c r="K59" i="12"/>
  <c r="X59" i="12"/>
  <c r="X59" i="11"/>
  <c r="K59" i="11"/>
  <c r="L58" i="13"/>
  <c r="Y58" i="13"/>
  <c r="Y58" i="12"/>
  <c r="L58" i="12"/>
  <c r="Y58" i="11"/>
  <c r="L58" i="11"/>
  <c r="Z57" i="13"/>
  <c r="M57" i="13"/>
  <c r="M57" i="12"/>
  <c r="Z57" i="12"/>
  <c r="Z57" i="11"/>
  <c r="M57" i="11"/>
  <c r="N56" i="13"/>
  <c r="AA56" i="13"/>
  <c r="AA56" i="12"/>
  <c r="N56" i="12"/>
  <c r="AA56" i="11"/>
  <c r="N56" i="11"/>
  <c r="AB55" i="13"/>
  <c r="O55" i="13"/>
  <c r="O55" i="12"/>
  <c r="AB55" i="12"/>
  <c r="AB55" i="11"/>
  <c r="O55" i="11"/>
  <c r="P54" i="13"/>
  <c r="AC54" i="13"/>
  <c r="AC54" i="12"/>
  <c r="P54" i="12"/>
  <c r="AC54" i="11"/>
  <c r="P54" i="11"/>
  <c r="D54" i="13"/>
  <c r="Q54" i="13"/>
  <c r="Q54" i="12"/>
  <c r="D54" i="12"/>
  <c r="Q54" i="11"/>
  <c r="D54" i="11"/>
  <c r="R53" i="13"/>
  <c r="E53" i="13"/>
  <c r="E53" i="12"/>
  <c r="R53" i="12"/>
  <c r="R53" i="11"/>
  <c r="E53" i="11"/>
  <c r="R52" i="13"/>
  <c r="E52" i="13"/>
  <c r="E52" i="12"/>
  <c r="R52" i="12"/>
  <c r="R52" i="11"/>
  <c r="E52" i="11"/>
  <c r="R51" i="13"/>
  <c r="E51" i="13"/>
  <c r="E51" i="12"/>
  <c r="R51" i="12"/>
  <c r="E51" i="11"/>
  <c r="R51" i="11"/>
  <c r="R50" i="13"/>
  <c r="E50" i="13"/>
  <c r="E50" i="12"/>
  <c r="R50" i="12"/>
  <c r="R50" i="11"/>
  <c r="E50" i="11"/>
  <c r="R49" i="13"/>
  <c r="E49" i="13"/>
  <c r="E49" i="12"/>
  <c r="R49" i="12"/>
  <c r="R49" i="11"/>
  <c r="E49" i="11"/>
  <c r="R48" i="13"/>
  <c r="E48" i="13"/>
  <c r="E48" i="12"/>
  <c r="R48" i="12"/>
  <c r="R48" i="11"/>
  <c r="E48" i="11"/>
  <c r="S47" i="13"/>
  <c r="F47" i="13"/>
  <c r="F47" i="12"/>
  <c r="S47" i="12"/>
  <c r="S47" i="11"/>
  <c r="F47" i="11"/>
  <c r="T46" i="13"/>
  <c r="G46" i="13"/>
  <c r="T46" i="12"/>
  <c r="G46" i="12"/>
  <c r="T46" i="11"/>
  <c r="G46" i="11"/>
  <c r="V3" i="7"/>
  <c r="X3" i="9"/>
  <c r="AC276" i="13"/>
  <c r="P276" i="13"/>
  <c r="P276" i="12"/>
  <c r="AC276" i="12"/>
  <c r="AC276" i="11"/>
  <c r="P276" i="11"/>
  <c r="AC204" i="13"/>
  <c r="P204" i="13"/>
  <c r="AC204" i="12"/>
  <c r="P204" i="12"/>
  <c r="AC204" i="11"/>
  <c r="P204" i="11"/>
  <c r="AC132" i="13"/>
  <c r="P132" i="13"/>
  <c r="AC132" i="12"/>
  <c r="P132" i="12"/>
  <c r="AC132" i="11"/>
  <c r="P132" i="11"/>
  <c r="AC60" i="13"/>
  <c r="P60" i="13"/>
  <c r="P60" i="12"/>
  <c r="AC60" i="12"/>
  <c r="AC60" i="11"/>
  <c r="P60" i="11"/>
  <c r="Y45" i="13"/>
  <c r="L45" i="13"/>
  <c r="L45" i="12"/>
  <c r="Y45" i="12"/>
  <c r="Y45" i="11"/>
  <c r="L45" i="11"/>
  <c r="S39" i="13"/>
  <c r="F39" i="13"/>
  <c r="S39" i="12"/>
  <c r="F39" i="12"/>
  <c r="S39" i="11"/>
  <c r="F39" i="11"/>
  <c r="X34" i="13"/>
  <c r="K34" i="13"/>
  <c r="X34" i="12"/>
  <c r="K34" i="12"/>
  <c r="X34" i="11"/>
  <c r="K34" i="11"/>
  <c r="AB18" i="13"/>
  <c r="O18" i="13"/>
  <c r="AB18" i="12"/>
  <c r="O18" i="12"/>
  <c r="AB18" i="11"/>
  <c r="O18" i="11"/>
  <c r="Z8" i="13"/>
  <c r="M8" i="13"/>
  <c r="Z8" i="12"/>
  <c r="M8" i="12"/>
  <c r="Z8" i="11"/>
  <c r="M8" i="11"/>
  <c r="I308" i="13"/>
  <c r="V308" i="13"/>
  <c r="I308" i="12"/>
  <c r="V308" i="12"/>
  <c r="V308" i="11"/>
  <c r="I308" i="11"/>
  <c r="H36" i="13"/>
  <c r="U36" i="13"/>
  <c r="U36" i="12"/>
  <c r="H36" i="12"/>
  <c r="H36" i="11"/>
  <c r="U36" i="11"/>
  <c r="Z281" i="13"/>
  <c r="M281" i="13"/>
  <c r="M281" i="12"/>
  <c r="Z281" i="12"/>
  <c r="Z281" i="11"/>
  <c r="M281" i="11"/>
  <c r="X43" i="13"/>
  <c r="K43" i="13"/>
  <c r="K43" i="12"/>
  <c r="X43" i="12"/>
  <c r="X43" i="11"/>
  <c r="K43" i="11"/>
  <c r="Z45" i="13"/>
  <c r="M45" i="13"/>
  <c r="M45" i="12"/>
  <c r="Z45" i="12"/>
  <c r="Z45" i="11"/>
  <c r="M45" i="11"/>
  <c r="N44" i="13"/>
  <c r="AA44" i="13"/>
  <c r="AA44" i="12"/>
  <c r="N44" i="12"/>
  <c r="AA44" i="11"/>
  <c r="N44" i="11"/>
  <c r="AB43" i="13"/>
  <c r="O43" i="13"/>
  <c r="O43" i="12"/>
  <c r="AB43" i="12"/>
  <c r="AB43" i="11"/>
  <c r="O43" i="11"/>
  <c r="P42" i="13"/>
  <c r="AC42" i="13"/>
  <c r="AC42" i="12"/>
  <c r="P42" i="12"/>
  <c r="AC42" i="11"/>
  <c r="P42" i="11"/>
  <c r="D42" i="13"/>
  <c r="Q42" i="13"/>
  <c r="Q42" i="12"/>
  <c r="D42" i="12"/>
  <c r="Q42" i="11"/>
  <c r="D42" i="11"/>
  <c r="E41" i="13"/>
  <c r="R41" i="13"/>
  <c r="R41" i="12"/>
  <c r="E41" i="12"/>
  <c r="R41" i="11"/>
  <c r="E41" i="11"/>
  <c r="F40" i="13"/>
  <c r="S40" i="13"/>
  <c r="S40" i="12"/>
  <c r="F40" i="12"/>
  <c r="S40" i="11"/>
  <c r="F40" i="11"/>
  <c r="G39" i="13"/>
  <c r="T39" i="13"/>
  <c r="T39" i="12"/>
  <c r="G39" i="12"/>
  <c r="T39" i="11"/>
  <c r="G39" i="11"/>
  <c r="H38" i="13"/>
  <c r="U38" i="13"/>
  <c r="U38" i="12"/>
  <c r="H38" i="12"/>
  <c r="U38" i="11"/>
  <c r="H38" i="11"/>
  <c r="I37" i="13"/>
  <c r="V37" i="13"/>
  <c r="V37" i="12"/>
  <c r="I37" i="12"/>
  <c r="V37" i="11"/>
  <c r="I37" i="11"/>
  <c r="J36" i="13"/>
  <c r="W36" i="13"/>
  <c r="W36" i="12"/>
  <c r="J36" i="12"/>
  <c r="W36" i="11"/>
  <c r="J36" i="11"/>
  <c r="X35" i="13"/>
  <c r="K35" i="13"/>
  <c r="X35" i="12"/>
  <c r="K35" i="12"/>
  <c r="X35" i="11"/>
  <c r="K35" i="11"/>
  <c r="L34" i="13"/>
  <c r="Y34" i="13"/>
  <c r="Y34" i="12"/>
  <c r="L34" i="12"/>
  <c r="Y34" i="11"/>
  <c r="L34" i="11"/>
  <c r="M33" i="13"/>
  <c r="Z33" i="13"/>
  <c r="Z33" i="12"/>
  <c r="M33" i="12"/>
  <c r="Z33" i="11"/>
  <c r="M33" i="11"/>
  <c r="N32" i="13"/>
  <c r="AA32" i="13"/>
  <c r="AA32" i="12"/>
  <c r="N32" i="12"/>
  <c r="AA32" i="11"/>
  <c r="N32" i="11"/>
  <c r="O31" i="13"/>
  <c r="AB31" i="13"/>
  <c r="AB31" i="12"/>
  <c r="O31" i="12"/>
  <c r="AB31" i="11"/>
  <c r="O31" i="11"/>
  <c r="P30" i="13"/>
  <c r="AC30" i="13"/>
  <c r="AC30" i="12"/>
  <c r="P30" i="12"/>
  <c r="AC30" i="11"/>
  <c r="P30" i="11"/>
  <c r="D30" i="13"/>
  <c r="Q30" i="13"/>
  <c r="Q30" i="12"/>
  <c r="D30" i="12"/>
  <c r="Q30" i="11"/>
  <c r="D30" i="11"/>
  <c r="E29" i="13"/>
  <c r="R29" i="13"/>
  <c r="R29" i="12"/>
  <c r="E29" i="12"/>
  <c r="R29" i="11"/>
  <c r="E29" i="11"/>
  <c r="S28" i="13"/>
  <c r="F28" i="13"/>
  <c r="S28" i="12"/>
  <c r="F28" i="12"/>
  <c r="S28" i="11"/>
  <c r="F28" i="11"/>
  <c r="T27" i="13"/>
  <c r="G27" i="13"/>
  <c r="T27" i="12"/>
  <c r="G27" i="12"/>
  <c r="T27" i="11"/>
  <c r="G27" i="11"/>
  <c r="U26" i="13"/>
  <c r="H26" i="13"/>
  <c r="U26" i="12"/>
  <c r="H26" i="12"/>
  <c r="U26" i="11"/>
  <c r="H26" i="11"/>
  <c r="V25" i="13"/>
  <c r="I25" i="13"/>
  <c r="V25" i="12"/>
  <c r="I25" i="12"/>
  <c r="V25" i="11"/>
  <c r="I25" i="11"/>
  <c r="W24" i="13"/>
  <c r="J24" i="13"/>
  <c r="W24" i="12"/>
  <c r="J24" i="12"/>
  <c r="W24" i="11"/>
  <c r="J24" i="11"/>
  <c r="X23" i="13"/>
  <c r="K23" i="13"/>
  <c r="X23" i="12"/>
  <c r="K23" i="12"/>
  <c r="X23" i="11"/>
  <c r="K23" i="11"/>
  <c r="Y22" i="13"/>
  <c r="L22" i="13"/>
  <c r="Y22" i="12"/>
  <c r="L22" i="12"/>
  <c r="Y22" i="11"/>
  <c r="L22" i="11"/>
  <c r="Z21" i="13"/>
  <c r="M21" i="13"/>
  <c r="Z21" i="12"/>
  <c r="M21" i="12"/>
  <c r="Z21" i="11"/>
  <c r="M21" i="11"/>
  <c r="AA20" i="13"/>
  <c r="N20" i="13"/>
  <c r="AA20" i="12"/>
  <c r="N20" i="12"/>
  <c r="AA20" i="11"/>
  <c r="N20" i="11"/>
  <c r="AB19" i="13"/>
  <c r="O19" i="13"/>
  <c r="AB19" i="12"/>
  <c r="O19" i="12"/>
  <c r="AB19" i="11"/>
  <c r="O19" i="11"/>
  <c r="AC18" i="13"/>
  <c r="P18" i="13"/>
  <c r="AC18" i="12"/>
  <c r="P18" i="12"/>
  <c r="AC18" i="11"/>
  <c r="P18" i="11"/>
  <c r="Q18" i="13"/>
  <c r="D18" i="13"/>
  <c r="Q18" i="12"/>
  <c r="D18" i="12"/>
  <c r="Q18" i="11"/>
  <c r="D18" i="11"/>
  <c r="R17" i="13"/>
  <c r="E17" i="13"/>
  <c r="R17" i="12"/>
  <c r="E17" i="12"/>
  <c r="R17" i="11"/>
  <c r="E17" i="11"/>
  <c r="S16" i="13"/>
  <c r="F16" i="13"/>
  <c r="S16" i="12"/>
  <c r="F16" i="12"/>
  <c r="S16" i="11"/>
  <c r="F16" i="11"/>
  <c r="T15" i="13"/>
  <c r="G15" i="13"/>
  <c r="T15" i="12"/>
  <c r="G15" i="12"/>
  <c r="T15" i="11"/>
  <c r="G15" i="11"/>
  <c r="U14" i="13"/>
  <c r="H14" i="13"/>
  <c r="U14" i="12"/>
  <c r="H14" i="12"/>
  <c r="U14" i="11"/>
  <c r="H14" i="11"/>
  <c r="V13" i="13"/>
  <c r="I13" i="13"/>
  <c r="V13" i="12"/>
  <c r="I13" i="12"/>
  <c r="V13" i="11"/>
  <c r="I13" i="11"/>
  <c r="W12" i="13"/>
  <c r="J12" i="13"/>
  <c r="W12" i="12"/>
  <c r="J12" i="12"/>
  <c r="W12" i="11"/>
  <c r="J12" i="11"/>
  <c r="X11" i="13"/>
  <c r="K11" i="13"/>
  <c r="X11" i="12"/>
  <c r="K11" i="12"/>
  <c r="X11" i="11"/>
  <c r="K11" i="11"/>
  <c r="Y10" i="13"/>
  <c r="L10" i="13"/>
  <c r="Y10" i="12"/>
  <c r="L10" i="12"/>
  <c r="Y10" i="11"/>
  <c r="L10" i="11"/>
  <c r="Z9" i="13"/>
  <c r="M9" i="13"/>
  <c r="Z9" i="12"/>
  <c r="M9" i="12"/>
  <c r="Z9" i="11"/>
  <c r="M9" i="11"/>
  <c r="AA8" i="13"/>
  <c r="N8" i="13"/>
  <c r="AA8" i="12"/>
  <c r="N8" i="12"/>
  <c r="AA8" i="11"/>
  <c r="N8" i="11"/>
  <c r="AB7" i="13"/>
  <c r="O7" i="13"/>
  <c r="AB7" i="12"/>
  <c r="O7" i="12"/>
  <c r="AB7" i="11"/>
  <c r="O7" i="11"/>
  <c r="AC6" i="13"/>
  <c r="P6" i="13"/>
  <c r="AC6" i="12"/>
  <c r="P6" i="12"/>
  <c r="AC6" i="11"/>
  <c r="P6" i="11"/>
  <c r="Q6" i="13"/>
  <c r="D6" i="13"/>
  <c r="Q6" i="12"/>
  <c r="D6" i="12"/>
  <c r="Q6" i="11"/>
  <c r="D6" i="11"/>
  <c r="R5" i="13"/>
  <c r="E5" i="13"/>
  <c r="R5" i="12"/>
  <c r="E5" i="12"/>
  <c r="R5" i="11"/>
  <c r="E5" i="11"/>
  <c r="F4" i="13"/>
  <c r="S4" i="13"/>
  <c r="S4" i="12"/>
  <c r="F4" i="12"/>
  <c r="S4" i="11"/>
  <c r="F4" i="11"/>
  <c r="S315" i="13"/>
  <c r="F315" i="13"/>
  <c r="S315" i="12"/>
  <c r="F315" i="12"/>
  <c r="S315" i="11"/>
  <c r="F315" i="11"/>
  <c r="S314" i="13"/>
  <c r="F314" i="13"/>
  <c r="F314" i="12"/>
  <c r="S314" i="12"/>
  <c r="S314" i="11"/>
  <c r="F314" i="11"/>
  <c r="S313" i="13"/>
  <c r="F313" i="13"/>
  <c r="S313" i="12"/>
  <c r="F313" i="12"/>
  <c r="S313" i="11"/>
  <c r="F313" i="11"/>
  <c r="S312" i="13"/>
  <c r="F312" i="13"/>
  <c r="F312" i="12"/>
  <c r="S312" i="12"/>
  <c r="S312" i="11"/>
  <c r="F312" i="11"/>
  <c r="G311" i="13"/>
  <c r="T311" i="13"/>
  <c r="G311" i="12"/>
  <c r="T311" i="12"/>
  <c r="G311" i="11"/>
  <c r="T311" i="11"/>
  <c r="U310" i="13"/>
  <c r="H310" i="13"/>
  <c r="H310" i="12"/>
  <c r="U310" i="12"/>
  <c r="H310" i="11"/>
  <c r="U310" i="11"/>
  <c r="V309" i="13"/>
  <c r="I309" i="13"/>
  <c r="I309" i="12"/>
  <c r="V309" i="12"/>
  <c r="V309" i="11"/>
  <c r="I309" i="11"/>
  <c r="W308" i="13"/>
  <c r="J308" i="13"/>
  <c r="J308" i="12"/>
  <c r="W308" i="12"/>
  <c r="W308" i="11"/>
  <c r="J308" i="11"/>
  <c r="X307" i="13"/>
  <c r="K307" i="13"/>
  <c r="K307" i="12"/>
  <c r="X307" i="12"/>
  <c r="X307" i="11"/>
  <c r="K307" i="11"/>
  <c r="Y306" i="13"/>
  <c r="L306" i="13"/>
  <c r="L306" i="12"/>
  <c r="Y306" i="12"/>
  <c r="Y306" i="11"/>
  <c r="L306" i="11"/>
  <c r="Z305" i="13"/>
  <c r="M305" i="13"/>
  <c r="Z305" i="12"/>
  <c r="M305" i="12"/>
  <c r="M305" i="11"/>
  <c r="Z305" i="11"/>
  <c r="AA304" i="13"/>
  <c r="N304" i="13"/>
  <c r="AA304" i="12"/>
  <c r="N304" i="12"/>
  <c r="N304" i="11"/>
  <c r="AA304" i="11"/>
  <c r="AA303" i="13"/>
  <c r="N303" i="13"/>
  <c r="AA303" i="12"/>
  <c r="N303" i="12"/>
  <c r="AA303" i="11"/>
  <c r="N303" i="11"/>
  <c r="Z302" i="13"/>
  <c r="M302" i="13"/>
  <c r="Z302" i="12"/>
  <c r="M302" i="12"/>
  <c r="Z302" i="11"/>
  <c r="M302" i="11"/>
  <c r="Z301" i="13"/>
  <c r="M301" i="13"/>
  <c r="Z301" i="12"/>
  <c r="M301" i="12"/>
  <c r="Z301" i="11"/>
  <c r="M301" i="11"/>
  <c r="M300" i="13"/>
  <c r="Z300" i="13"/>
  <c r="Z300" i="12"/>
  <c r="M300" i="12"/>
  <c r="Z300" i="11"/>
  <c r="M300" i="11"/>
  <c r="AA299" i="13"/>
  <c r="N299" i="13"/>
  <c r="AA299" i="12"/>
  <c r="N299" i="12"/>
  <c r="AA299" i="11"/>
  <c r="N299" i="11"/>
  <c r="AB298" i="13"/>
  <c r="O298" i="13"/>
  <c r="AB298" i="12"/>
  <c r="O298" i="12"/>
  <c r="AB298" i="11"/>
  <c r="O298" i="11"/>
  <c r="AC297" i="13"/>
  <c r="P297" i="13"/>
  <c r="AC297" i="12"/>
  <c r="P297" i="12"/>
  <c r="AC297" i="11"/>
  <c r="P297" i="11"/>
  <c r="Q297" i="13"/>
  <c r="D297" i="13"/>
  <c r="Q297" i="12"/>
  <c r="D297" i="12"/>
  <c r="Q297" i="11"/>
  <c r="D297" i="11"/>
  <c r="R296" i="13"/>
  <c r="E296" i="13"/>
  <c r="R296" i="12"/>
  <c r="E296" i="12"/>
  <c r="R296" i="11"/>
  <c r="E296" i="11"/>
  <c r="S295" i="13"/>
  <c r="F295" i="13"/>
  <c r="S295" i="12"/>
  <c r="F295" i="12"/>
  <c r="S295" i="11"/>
  <c r="F295" i="11"/>
  <c r="T294" i="13"/>
  <c r="G294" i="13"/>
  <c r="T294" i="12"/>
  <c r="G294" i="12"/>
  <c r="T294" i="11"/>
  <c r="G294" i="11"/>
  <c r="H293" i="13"/>
  <c r="U293" i="13"/>
  <c r="U293" i="12"/>
  <c r="H293" i="12"/>
  <c r="U293" i="11"/>
  <c r="H293" i="11"/>
  <c r="U292" i="13"/>
  <c r="H292" i="13"/>
  <c r="U292" i="12"/>
  <c r="H292" i="12"/>
  <c r="U292" i="11"/>
  <c r="H292" i="11"/>
  <c r="U291" i="13"/>
  <c r="H291" i="13"/>
  <c r="U291" i="12"/>
  <c r="H291" i="12"/>
  <c r="U291" i="11"/>
  <c r="H291" i="11"/>
  <c r="U290" i="13"/>
  <c r="H290" i="13"/>
  <c r="H290" i="12"/>
  <c r="U290" i="12"/>
  <c r="U290" i="11"/>
  <c r="H290" i="11"/>
  <c r="U289" i="13"/>
  <c r="H289" i="13"/>
  <c r="U289" i="12"/>
  <c r="H289" i="12"/>
  <c r="U289" i="11"/>
  <c r="H289" i="11"/>
  <c r="U288" i="13"/>
  <c r="H288" i="13"/>
  <c r="U288" i="12"/>
  <c r="H288" i="12"/>
  <c r="U288" i="11"/>
  <c r="H288" i="11"/>
  <c r="V287" i="13"/>
  <c r="I287" i="13"/>
  <c r="I287" i="12"/>
  <c r="V287" i="12"/>
  <c r="V287" i="11"/>
  <c r="I287" i="11"/>
  <c r="W286" i="13"/>
  <c r="J286" i="13"/>
  <c r="W286" i="12"/>
  <c r="J286" i="12"/>
  <c r="W286" i="11"/>
  <c r="J286" i="11"/>
  <c r="K285" i="13"/>
  <c r="X285" i="13"/>
  <c r="X285" i="12"/>
  <c r="K285" i="12"/>
  <c r="X285" i="11"/>
  <c r="K285" i="11"/>
  <c r="Y284" i="13"/>
  <c r="L284" i="13"/>
  <c r="L284" i="12"/>
  <c r="Y284" i="12"/>
  <c r="Y284" i="11"/>
  <c r="L284" i="11"/>
  <c r="M283" i="13"/>
  <c r="Z283" i="13"/>
  <c r="Z283" i="12"/>
  <c r="M283" i="12"/>
  <c r="Z283" i="11"/>
  <c r="M283" i="11"/>
  <c r="AA282" i="13"/>
  <c r="N282" i="13"/>
  <c r="N282" i="12"/>
  <c r="AA282" i="12"/>
  <c r="AA282" i="11"/>
  <c r="N282" i="11"/>
  <c r="AB281" i="13"/>
  <c r="O281" i="13"/>
  <c r="O281" i="12"/>
  <c r="AB281" i="12"/>
  <c r="AB281" i="11"/>
  <c r="O281" i="11"/>
  <c r="AC280" i="13"/>
  <c r="P280" i="13"/>
  <c r="P280" i="12"/>
  <c r="AC280" i="12"/>
  <c r="AC280" i="11"/>
  <c r="P280" i="11"/>
  <c r="AC279" i="13"/>
  <c r="P279" i="13"/>
  <c r="P279" i="12"/>
  <c r="AC279" i="12"/>
  <c r="AC279" i="11"/>
  <c r="P279" i="11"/>
  <c r="AC278" i="13"/>
  <c r="P278" i="13"/>
  <c r="AC278" i="12"/>
  <c r="P278" i="12"/>
  <c r="AC278" i="11"/>
  <c r="P278" i="11"/>
  <c r="AC277" i="13"/>
  <c r="P277" i="13"/>
  <c r="AC277" i="12"/>
  <c r="P277" i="12"/>
  <c r="AC277" i="11"/>
  <c r="P277" i="11"/>
  <c r="AB276" i="13"/>
  <c r="O276" i="13"/>
  <c r="O276" i="12"/>
  <c r="AB276" i="12"/>
  <c r="O276" i="11"/>
  <c r="AB276" i="11"/>
  <c r="AC275" i="13"/>
  <c r="P275" i="13"/>
  <c r="AC275" i="12"/>
  <c r="P275" i="12"/>
  <c r="P275" i="11"/>
  <c r="AC275" i="11"/>
  <c r="Q275" i="13"/>
  <c r="D275" i="13"/>
  <c r="Q275" i="12"/>
  <c r="D275" i="12"/>
  <c r="Q275" i="11"/>
  <c r="D275" i="11"/>
  <c r="R274" i="13"/>
  <c r="E274" i="13"/>
  <c r="E274" i="12"/>
  <c r="R274" i="12"/>
  <c r="R274" i="11"/>
  <c r="E274" i="11"/>
  <c r="S273" i="13"/>
  <c r="F273" i="13"/>
  <c r="S273" i="12"/>
  <c r="F273" i="12"/>
  <c r="S273" i="11"/>
  <c r="F273" i="11"/>
  <c r="T272" i="13"/>
  <c r="G272" i="13"/>
  <c r="G272" i="12"/>
  <c r="T272" i="12"/>
  <c r="T272" i="11"/>
  <c r="G272" i="11"/>
  <c r="U271" i="13"/>
  <c r="H271" i="13"/>
  <c r="U271" i="12"/>
  <c r="H271" i="12"/>
  <c r="U271" i="11"/>
  <c r="H271" i="11"/>
  <c r="V270" i="13"/>
  <c r="I270" i="13"/>
  <c r="I270" i="12"/>
  <c r="V270" i="12"/>
  <c r="I270" i="11"/>
  <c r="V270" i="11"/>
  <c r="J269" i="13"/>
  <c r="W269" i="13"/>
  <c r="W269" i="12"/>
  <c r="J269" i="12"/>
  <c r="J269" i="11"/>
  <c r="W269" i="11"/>
  <c r="W268" i="13"/>
  <c r="J268" i="13"/>
  <c r="J268" i="12"/>
  <c r="W268" i="12"/>
  <c r="W268" i="11"/>
  <c r="J268" i="11"/>
  <c r="J267" i="13"/>
  <c r="W267" i="13"/>
  <c r="J267" i="12"/>
  <c r="W267" i="12"/>
  <c r="W267" i="11"/>
  <c r="J267" i="11"/>
  <c r="W266" i="13"/>
  <c r="J266" i="13"/>
  <c r="J266" i="12"/>
  <c r="W266" i="12"/>
  <c r="W266" i="11"/>
  <c r="J266" i="11"/>
  <c r="W265" i="13"/>
  <c r="J265" i="13"/>
  <c r="J265" i="12"/>
  <c r="W265" i="12"/>
  <c r="W265" i="11"/>
  <c r="J265" i="11"/>
  <c r="W264" i="13"/>
  <c r="J264" i="13"/>
  <c r="J264" i="12"/>
  <c r="W264" i="12"/>
  <c r="W264" i="11"/>
  <c r="J264" i="11"/>
  <c r="X263" i="13"/>
  <c r="K263" i="13"/>
  <c r="X263" i="12"/>
  <c r="K263" i="12"/>
  <c r="X263" i="11"/>
  <c r="K263" i="11"/>
  <c r="Y262" i="13"/>
  <c r="L262" i="13"/>
  <c r="L262" i="12"/>
  <c r="Y262" i="12"/>
  <c r="Y262" i="11"/>
  <c r="L262" i="11"/>
  <c r="Z261" i="13"/>
  <c r="M261" i="13"/>
  <c r="Z261" i="12"/>
  <c r="M261" i="12"/>
  <c r="Z261" i="11"/>
  <c r="M261" i="11"/>
  <c r="AA260" i="13"/>
  <c r="N260" i="13"/>
  <c r="AA260" i="12"/>
  <c r="N260" i="12"/>
  <c r="AA260" i="11"/>
  <c r="N260" i="11"/>
  <c r="AB259" i="13"/>
  <c r="O259" i="13"/>
  <c r="AB259" i="12"/>
  <c r="O259" i="12"/>
  <c r="AB259" i="11"/>
  <c r="O259" i="11"/>
  <c r="AC258" i="13"/>
  <c r="P258" i="13"/>
  <c r="AC258" i="12"/>
  <c r="P258" i="12"/>
  <c r="AC258" i="11"/>
  <c r="P258" i="11"/>
  <c r="Q258" i="13"/>
  <c r="D258" i="13"/>
  <c r="Q258" i="12"/>
  <c r="D258" i="12"/>
  <c r="Q258" i="11"/>
  <c r="D258" i="11"/>
  <c r="R257" i="13"/>
  <c r="E257" i="13"/>
  <c r="R257" i="12"/>
  <c r="E257" i="12"/>
  <c r="R257" i="11"/>
  <c r="E257" i="11"/>
  <c r="R256" i="13"/>
  <c r="E256" i="13"/>
  <c r="R256" i="12"/>
  <c r="E256" i="12"/>
  <c r="R256" i="11"/>
  <c r="E256" i="11"/>
  <c r="R255" i="13"/>
  <c r="E255" i="13"/>
  <c r="R255" i="12"/>
  <c r="E255" i="12"/>
  <c r="R255" i="11"/>
  <c r="E255" i="11"/>
  <c r="R254" i="13"/>
  <c r="E254" i="13"/>
  <c r="R254" i="12"/>
  <c r="E254" i="12"/>
  <c r="R254" i="11"/>
  <c r="E254" i="11"/>
  <c r="E253" i="13"/>
  <c r="R253" i="13"/>
  <c r="E253" i="12"/>
  <c r="R253" i="12"/>
  <c r="R253" i="11"/>
  <c r="E253" i="11"/>
  <c r="R252" i="13"/>
  <c r="E252" i="13"/>
  <c r="R252" i="12"/>
  <c r="E252" i="12"/>
  <c r="R252" i="11"/>
  <c r="E252" i="11"/>
  <c r="S251" i="13"/>
  <c r="F251" i="13"/>
  <c r="S251" i="12"/>
  <c r="F251" i="12"/>
  <c r="S251" i="11"/>
  <c r="F251" i="11"/>
  <c r="G250" i="13"/>
  <c r="T250" i="13"/>
  <c r="T250" i="12"/>
  <c r="G250" i="12"/>
  <c r="T250" i="11"/>
  <c r="G250" i="11"/>
  <c r="U249" i="13"/>
  <c r="H249" i="13"/>
  <c r="U249" i="12"/>
  <c r="H249" i="12"/>
  <c r="U249" i="11"/>
  <c r="H249" i="11"/>
  <c r="I248" i="13"/>
  <c r="V248" i="13"/>
  <c r="V248" i="12"/>
  <c r="I248" i="12"/>
  <c r="V248" i="11"/>
  <c r="I248" i="11"/>
  <c r="W247" i="13"/>
  <c r="J247" i="13"/>
  <c r="W247" i="12"/>
  <c r="J247" i="12"/>
  <c r="W247" i="11"/>
  <c r="J247" i="11"/>
  <c r="K246" i="13"/>
  <c r="X246" i="13"/>
  <c r="X246" i="12"/>
  <c r="K246" i="12"/>
  <c r="X246" i="11"/>
  <c r="K246" i="11"/>
  <c r="Y245" i="13"/>
  <c r="L245" i="13"/>
  <c r="Y245" i="12"/>
  <c r="L245" i="12"/>
  <c r="Y245" i="11"/>
  <c r="L245" i="11"/>
  <c r="M244" i="13"/>
  <c r="Z244" i="13"/>
  <c r="M244" i="12"/>
  <c r="Z244" i="12"/>
  <c r="Z244" i="11"/>
  <c r="M244" i="11"/>
  <c r="Y243" i="13"/>
  <c r="L243" i="13"/>
  <c r="L243" i="12"/>
  <c r="Y243" i="12"/>
  <c r="Y243" i="11"/>
  <c r="L243" i="11"/>
  <c r="Y242" i="13"/>
  <c r="L242" i="13"/>
  <c r="L242" i="12"/>
  <c r="Y242" i="12"/>
  <c r="Y242" i="11"/>
  <c r="L242" i="11"/>
  <c r="Y241" i="13"/>
  <c r="L241" i="13"/>
  <c r="L241" i="12"/>
  <c r="Y241" i="12"/>
  <c r="Y241" i="11"/>
  <c r="L241" i="11"/>
  <c r="Y240" i="13"/>
  <c r="L240" i="13"/>
  <c r="L240" i="12"/>
  <c r="Y240" i="12"/>
  <c r="Y240" i="11"/>
  <c r="L240" i="11"/>
  <c r="Z239" i="13"/>
  <c r="M239" i="13"/>
  <c r="M239" i="12"/>
  <c r="Z239" i="12"/>
  <c r="M239" i="11"/>
  <c r="Z239" i="11"/>
  <c r="AA238" i="13"/>
  <c r="N238" i="13"/>
  <c r="N238" i="12"/>
  <c r="AA238" i="12"/>
  <c r="AA238" i="11"/>
  <c r="N238" i="11"/>
  <c r="AB237" i="13"/>
  <c r="O237" i="13"/>
  <c r="O237" i="12"/>
  <c r="AB237" i="12"/>
  <c r="AB237" i="11"/>
  <c r="O237" i="11"/>
  <c r="AC236" i="13"/>
  <c r="P236" i="13"/>
  <c r="P236" i="12"/>
  <c r="AC236" i="12"/>
  <c r="AC236" i="11"/>
  <c r="P236" i="11"/>
  <c r="Q236" i="13"/>
  <c r="D236" i="13"/>
  <c r="D236" i="12"/>
  <c r="Q236" i="12"/>
  <c r="Q236" i="11"/>
  <c r="D236" i="11"/>
  <c r="R235" i="13"/>
  <c r="E235" i="13"/>
  <c r="E235" i="12"/>
  <c r="R235" i="12"/>
  <c r="R235" i="11"/>
  <c r="E235" i="11"/>
  <c r="S234" i="13"/>
  <c r="F234" i="13"/>
  <c r="F234" i="12"/>
  <c r="S234" i="12"/>
  <c r="S234" i="11"/>
  <c r="F234" i="11"/>
  <c r="T233" i="13"/>
  <c r="G233" i="13"/>
  <c r="G233" i="12"/>
  <c r="T233" i="12"/>
  <c r="T233" i="11"/>
  <c r="G233" i="11"/>
  <c r="T232" i="13"/>
  <c r="G232" i="13"/>
  <c r="T232" i="12"/>
  <c r="G232" i="12"/>
  <c r="T232" i="11"/>
  <c r="G232" i="11"/>
  <c r="T231" i="13"/>
  <c r="G231" i="13"/>
  <c r="G231" i="12"/>
  <c r="T231" i="12"/>
  <c r="T231" i="11"/>
  <c r="G231" i="11"/>
  <c r="G230" i="13"/>
  <c r="T230" i="13"/>
  <c r="G230" i="12"/>
  <c r="T230" i="12"/>
  <c r="T230" i="11"/>
  <c r="G230" i="11"/>
  <c r="G229" i="13"/>
  <c r="T229" i="13"/>
  <c r="G229" i="12"/>
  <c r="T229" i="12"/>
  <c r="T229" i="11"/>
  <c r="G229" i="11"/>
  <c r="G228" i="13"/>
  <c r="T228" i="13"/>
  <c r="G228" i="12"/>
  <c r="T228" i="12"/>
  <c r="T228" i="11"/>
  <c r="G228" i="11"/>
  <c r="U227" i="13"/>
  <c r="H227" i="13"/>
  <c r="U227" i="12"/>
  <c r="H227" i="12"/>
  <c r="U227" i="11"/>
  <c r="H227" i="11"/>
  <c r="V226" i="13"/>
  <c r="I226" i="13"/>
  <c r="I226" i="12"/>
  <c r="V226" i="12"/>
  <c r="V226" i="11"/>
  <c r="I226" i="11"/>
  <c r="W225" i="13"/>
  <c r="J225" i="13"/>
  <c r="W225" i="12"/>
  <c r="J225" i="12"/>
  <c r="W225" i="11"/>
  <c r="J225" i="11"/>
  <c r="X224" i="13"/>
  <c r="K224" i="13"/>
  <c r="K224" i="12"/>
  <c r="X224" i="12"/>
  <c r="X224" i="11"/>
  <c r="K224" i="11"/>
  <c r="Y223" i="13"/>
  <c r="L223" i="13"/>
  <c r="Y223" i="12"/>
  <c r="L223" i="12"/>
  <c r="Y223" i="11"/>
  <c r="L223" i="11"/>
  <c r="Z222" i="13"/>
  <c r="M222" i="13"/>
  <c r="M222" i="12"/>
  <c r="Z222" i="12"/>
  <c r="Z222" i="11"/>
  <c r="M222" i="11"/>
  <c r="AA221" i="13"/>
  <c r="N221" i="13"/>
  <c r="AA221" i="12"/>
  <c r="N221" i="12"/>
  <c r="AA221" i="11"/>
  <c r="N221" i="11"/>
  <c r="AB220" i="13"/>
  <c r="O220" i="13"/>
  <c r="O220" i="12"/>
  <c r="AB220" i="12"/>
  <c r="AB220" i="11"/>
  <c r="O220" i="11"/>
  <c r="AB219" i="13"/>
  <c r="O219" i="13"/>
  <c r="O219" i="12"/>
  <c r="AB219" i="12"/>
  <c r="AB219" i="11"/>
  <c r="O219" i="11"/>
  <c r="O218" i="13"/>
  <c r="AB218" i="13"/>
  <c r="AB218" i="12"/>
  <c r="O218" i="12"/>
  <c r="AB218" i="11"/>
  <c r="O218" i="11"/>
  <c r="AA217" i="13"/>
  <c r="N217" i="13"/>
  <c r="AA217" i="12"/>
  <c r="N217" i="12"/>
  <c r="AA217" i="11"/>
  <c r="N217" i="11"/>
  <c r="AA216" i="13"/>
  <c r="N216" i="13"/>
  <c r="AA216" i="12"/>
  <c r="N216" i="12"/>
  <c r="AA216" i="11"/>
  <c r="N216" i="11"/>
  <c r="AB215" i="13"/>
  <c r="O215" i="13"/>
  <c r="AB215" i="12"/>
  <c r="O215" i="12"/>
  <c r="AB215" i="11"/>
  <c r="O215" i="11"/>
  <c r="AC214" i="13"/>
  <c r="P214" i="13"/>
  <c r="AC214" i="12"/>
  <c r="P214" i="12"/>
  <c r="AC214" i="11"/>
  <c r="P214" i="11"/>
  <c r="Q214" i="13"/>
  <c r="D214" i="13"/>
  <c r="Q214" i="12"/>
  <c r="D214" i="12"/>
  <c r="Q214" i="11"/>
  <c r="D214" i="11"/>
  <c r="R213" i="13"/>
  <c r="E213" i="13"/>
  <c r="R213" i="12"/>
  <c r="E213" i="12"/>
  <c r="E213" i="11"/>
  <c r="R213" i="11"/>
  <c r="F212" i="13"/>
  <c r="S212" i="13"/>
  <c r="S212" i="12"/>
  <c r="F212" i="12"/>
  <c r="S212" i="11"/>
  <c r="F212" i="11"/>
  <c r="G211" i="13"/>
  <c r="T211" i="13"/>
  <c r="T211" i="12"/>
  <c r="G211" i="12"/>
  <c r="T211" i="11"/>
  <c r="G211" i="11"/>
  <c r="U210" i="13"/>
  <c r="H210" i="13"/>
  <c r="U210" i="12"/>
  <c r="H210" i="12"/>
  <c r="U210" i="11"/>
  <c r="H210" i="11"/>
  <c r="I209" i="13"/>
  <c r="V209" i="13"/>
  <c r="V209" i="12"/>
  <c r="I209" i="12"/>
  <c r="V209" i="11"/>
  <c r="I209" i="11"/>
  <c r="I208" i="13"/>
  <c r="V208" i="13"/>
  <c r="V208" i="12"/>
  <c r="I208" i="12"/>
  <c r="V208" i="11"/>
  <c r="I208" i="11"/>
  <c r="V207" i="13"/>
  <c r="I207" i="13"/>
  <c r="V207" i="12"/>
  <c r="I207" i="12"/>
  <c r="V207" i="11"/>
  <c r="I207" i="11"/>
  <c r="I206" i="13"/>
  <c r="V206" i="13"/>
  <c r="V206" i="12"/>
  <c r="I206" i="12"/>
  <c r="V206" i="11"/>
  <c r="I206" i="11"/>
  <c r="V205" i="13"/>
  <c r="I205" i="13"/>
  <c r="I205" i="12"/>
  <c r="V205" i="12"/>
  <c r="I205" i="11"/>
  <c r="V205" i="11"/>
  <c r="V204" i="13"/>
  <c r="I204" i="13"/>
  <c r="I204" i="12"/>
  <c r="V204" i="12"/>
  <c r="V204" i="11"/>
  <c r="I204" i="11"/>
  <c r="W203" i="13"/>
  <c r="J203" i="13"/>
  <c r="J203" i="12"/>
  <c r="W203" i="12"/>
  <c r="W203" i="11"/>
  <c r="J203" i="11"/>
  <c r="X202" i="13"/>
  <c r="K202" i="13"/>
  <c r="K202" i="12"/>
  <c r="X202" i="12"/>
  <c r="X202" i="11"/>
  <c r="K202" i="11"/>
  <c r="Y201" i="13"/>
  <c r="L201" i="13"/>
  <c r="L201" i="12"/>
  <c r="Y201" i="12"/>
  <c r="Y201" i="11"/>
  <c r="L201" i="11"/>
  <c r="Z200" i="13"/>
  <c r="M200" i="13"/>
  <c r="M200" i="12"/>
  <c r="Z200" i="12"/>
  <c r="Z200" i="11"/>
  <c r="M200" i="11"/>
  <c r="AA199" i="13"/>
  <c r="N199" i="13"/>
  <c r="N199" i="12"/>
  <c r="AA199" i="12"/>
  <c r="AA199" i="11"/>
  <c r="N199" i="11"/>
  <c r="AB198" i="13"/>
  <c r="O198" i="13"/>
  <c r="O198" i="12"/>
  <c r="AB198" i="12"/>
  <c r="AB198" i="11"/>
  <c r="O198" i="11"/>
  <c r="AC197" i="13"/>
  <c r="P197" i="13"/>
  <c r="P197" i="12"/>
  <c r="AC197" i="12"/>
  <c r="AC197" i="11"/>
  <c r="P197" i="11"/>
  <c r="Q197" i="13"/>
  <c r="D197" i="13"/>
  <c r="D197" i="12"/>
  <c r="Q197" i="12"/>
  <c r="Q197" i="11"/>
  <c r="D197" i="11"/>
  <c r="Q196" i="13"/>
  <c r="D196" i="13"/>
  <c r="D196" i="12"/>
  <c r="Q196" i="12"/>
  <c r="Q196" i="11"/>
  <c r="D196" i="11"/>
  <c r="Q195" i="13"/>
  <c r="D195" i="13"/>
  <c r="Q195" i="12"/>
  <c r="D195" i="12"/>
  <c r="Q195" i="11"/>
  <c r="D195" i="11"/>
  <c r="Q194" i="13"/>
  <c r="D194" i="13"/>
  <c r="D194" i="12"/>
  <c r="Q194" i="12"/>
  <c r="Q194" i="11"/>
  <c r="D194" i="11"/>
  <c r="D193" i="13"/>
  <c r="Q193" i="13"/>
  <c r="Q193" i="12"/>
  <c r="D193" i="12"/>
  <c r="Q193" i="11"/>
  <c r="D193" i="11"/>
  <c r="D192" i="13"/>
  <c r="Q192" i="13"/>
  <c r="D192" i="12"/>
  <c r="Q192" i="12"/>
  <c r="D192" i="11"/>
  <c r="Q192" i="11"/>
  <c r="E191" i="13"/>
  <c r="R191" i="13"/>
  <c r="E191" i="12"/>
  <c r="R191" i="12"/>
  <c r="R191" i="11"/>
  <c r="E191" i="11"/>
  <c r="F190" i="13"/>
  <c r="S190" i="13"/>
  <c r="F190" i="12"/>
  <c r="S190" i="12"/>
  <c r="S190" i="11"/>
  <c r="F190" i="11"/>
  <c r="G189" i="13"/>
  <c r="T189" i="13"/>
  <c r="G189" i="12"/>
  <c r="T189" i="12"/>
  <c r="T189" i="11"/>
  <c r="G189" i="11"/>
  <c r="H188" i="13"/>
  <c r="U188" i="13"/>
  <c r="H188" i="12"/>
  <c r="U188" i="12"/>
  <c r="U188" i="11"/>
  <c r="H188" i="11"/>
  <c r="I187" i="13"/>
  <c r="V187" i="13"/>
  <c r="I187" i="12"/>
  <c r="V187" i="12"/>
  <c r="V187" i="11"/>
  <c r="I187" i="11"/>
  <c r="W186" i="13"/>
  <c r="J186" i="13"/>
  <c r="J186" i="12"/>
  <c r="W186" i="12"/>
  <c r="J186" i="11"/>
  <c r="W186" i="11"/>
  <c r="X185" i="13"/>
  <c r="K185" i="13"/>
  <c r="K185" i="12"/>
  <c r="X185" i="12"/>
  <c r="X185" i="11"/>
  <c r="K185" i="11"/>
  <c r="X184" i="13"/>
  <c r="K184" i="13"/>
  <c r="K184" i="12"/>
  <c r="X184" i="12"/>
  <c r="X184" i="11"/>
  <c r="K184" i="11"/>
  <c r="X183" i="13"/>
  <c r="K183" i="13"/>
  <c r="K183" i="12"/>
  <c r="X183" i="12"/>
  <c r="X183" i="11"/>
  <c r="K183" i="11"/>
  <c r="X182" i="13"/>
  <c r="K182" i="13"/>
  <c r="X182" i="12"/>
  <c r="K182" i="12"/>
  <c r="X182" i="11"/>
  <c r="K182" i="11"/>
  <c r="K181" i="13"/>
  <c r="X181" i="13"/>
  <c r="K181" i="12"/>
  <c r="X181" i="12"/>
  <c r="X181" i="11"/>
  <c r="K181" i="11"/>
  <c r="X180" i="13"/>
  <c r="K180" i="13"/>
  <c r="X180" i="12"/>
  <c r="K180" i="12"/>
  <c r="X180" i="11"/>
  <c r="K180" i="11"/>
  <c r="Y179" i="13"/>
  <c r="L179" i="13"/>
  <c r="L179" i="12"/>
  <c r="Y179" i="12"/>
  <c r="Y179" i="11"/>
  <c r="L179" i="11"/>
  <c r="Z178" i="13"/>
  <c r="M178" i="13"/>
  <c r="Z178" i="12"/>
  <c r="M178" i="12"/>
  <c r="Z178" i="11"/>
  <c r="M178" i="11"/>
  <c r="AA177" i="13"/>
  <c r="N177" i="13"/>
  <c r="AA177" i="12"/>
  <c r="N177" i="12"/>
  <c r="AA177" i="11"/>
  <c r="N177" i="11"/>
  <c r="AB176" i="13"/>
  <c r="O176" i="13"/>
  <c r="AB176" i="12"/>
  <c r="O176" i="12"/>
  <c r="AB176" i="11"/>
  <c r="O176" i="11"/>
  <c r="AC175" i="13"/>
  <c r="P175" i="13"/>
  <c r="P175" i="12"/>
  <c r="AC175" i="12"/>
  <c r="AC175" i="11"/>
  <c r="P175" i="11"/>
  <c r="Q175" i="13"/>
  <c r="D175" i="13"/>
  <c r="D175" i="12"/>
  <c r="Q175" i="12"/>
  <c r="Q175" i="11"/>
  <c r="D175" i="11"/>
  <c r="R174" i="13"/>
  <c r="E174" i="13"/>
  <c r="R174" i="12"/>
  <c r="E174" i="12"/>
  <c r="R174" i="11"/>
  <c r="E174" i="11"/>
  <c r="S173" i="13"/>
  <c r="F173" i="13"/>
  <c r="S173" i="12"/>
  <c r="F173" i="12"/>
  <c r="S173" i="11"/>
  <c r="F173" i="11"/>
  <c r="F172" i="13"/>
  <c r="S172" i="13"/>
  <c r="S172" i="12"/>
  <c r="F172" i="12"/>
  <c r="S172" i="11"/>
  <c r="F172" i="11"/>
  <c r="F171" i="13"/>
  <c r="S171" i="13"/>
  <c r="S171" i="12"/>
  <c r="F171" i="12"/>
  <c r="S171" i="11"/>
  <c r="F171" i="11"/>
  <c r="F170" i="13"/>
  <c r="S170" i="13"/>
  <c r="S170" i="12"/>
  <c r="F170" i="12"/>
  <c r="S170" i="11"/>
  <c r="F170" i="11"/>
  <c r="F169" i="13"/>
  <c r="S169" i="13"/>
  <c r="F169" i="12"/>
  <c r="S169" i="12"/>
  <c r="S169" i="11"/>
  <c r="F169" i="11"/>
  <c r="F168" i="13"/>
  <c r="S168" i="13"/>
  <c r="S168" i="12"/>
  <c r="F168" i="12"/>
  <c r="S168" i="11"/>
  <c r="F168" i="11"/>
  <c r="G167" i="13"/>
  <c r="T167" i="13"/>
  <c r="T167" i="12"/>
  <c r="G167" i="12"/>
  <c r="T167" i="11"/>
  <c r="G167" i="11"/>
  <c r="H166" i="13"/>
  <c r="U166" i="13"/>
  <c r="U166" i="12"/>
  <c r="H166" i="12"/>
  <c r="U166" i="11"/>
  <c r="H166" i="11"/>
  <c r="I165" i="13"/>
  <c r="V165" i="13"/>
  <c r="V165" i="12"/>
  <c r="I165" i="12"/>
  <c r="I165" i="11"/>
  <c r="V165" i="11"/>
  <c r="J164" i="13"/>
  <c r="W164" i="13"/>
  <c r="J164" i="12"/>
  <c r="W164" i="12"/>
  <c r="W164" i="11"/>
  <c r="J164" i="11"/>
  <c r="X163" i="13"/>
  <c r="K163" i="13"/>
  <c r="X163" i="12"/>
  <c r="K163" i="12"/>
  <c r="X163" i="11"/>
  <c r="K163" i="11"/>
  <c r="L162" i="13"/>
  <c r="Y162" i="13"/>
  <c r="L162" i="12"/>
  <c r="Y162" i="12"/>
  <c r="Y162" i="11"/>
  <c r="L162" i="11"/>
  <c r="Z161" i="13"/>
  <c r="M161" i="13"/>
  <c r="Z161" i="12"/>
  <c r="M161" i="12"/>
  <c r="Z161" i="11"/>
  <c r="M161" i="11"/>
  <c r="N160" i="13"/>
  <c r="AA160" i="13"/>
  <c r="N160" i="12"/>
  <c r="AA160" i="12"/>
  <c r="AA160" i="11"/>
  <c r="N160" i="11"/>
  <c r="AA159" i="13"/>
  <c r="N159" i="13"/>
  <c r="AA159" i="12"/>
  <c r="N159" i="12"/>
  <c r="AA159" i="11"/>
  <c r="N159" i="11"/>
  <c r="Z158" i="13"/>
  <c r="M158" i="13"/>
  <c r="M158" i="12"/>
  <c r="Z158" i="12"/>
  <c r="Z158" i="11"/>
  <c r="M158" i="11"/>
  <c r="Z157" i="13"/>
  <c r="M157" i="13"/>
  <c r="M157" i="12"/>
  <c r="Z157" i="12"/>
  <c r="Z157" i="11"/>
  <c r="M157" i="11"/>
  <c r="Z156" i="13"/>
  <c r="M156" i="13"/>
  <c r="M156" i="12"/>
  <c r="Z156" i="12"/>
  <c r="Z156" i="11"/>
  <c r="M156" i="11"/>
  <c r="AA155" i="13"/>
  <c r="N155" i="13"/>
  <c r="N155" i="12"/>
  <c r="AA155" i="12"/>
  <c r="AA155" i="11"/>
  <c r="N155" i="11"/>
  <c r="AB154" i="13"/>
  <c r="O154" i="13"/>
  <c r="O154" i="12"/>
  <c r="AB154" i="12"/>
  <c r="AB154" i="11"/>
  <c r="O154" i="11"/>
  <c r="AC153" i="13"/>
  <c r="P153" i="13"/>
  <c r="AC153" i="12"/>
  <c r="P153" i="12"/>
  <c r="AC153" i="11"/>
  <c r="P153" i="11"/>
  <c r="Q153" i="13"/>
  <c r="D153" i="13"/>
  <c r="D153" i="12"/>
  <c r="Q153" i="12"/>
  <c r="Q153" i="11"/>
  <c r="D153" i="11"/>
  <c r="R152" i="13"/>
  <c r="E152" i="13"/>
  <c r="E152" i="12"/>
  <c r="R152" i="12"/>
  <c r="R152" i="11"/>
  <c r="E152" i="11"/>
  <c r="S151" i="13"/>
  <c r="F151" i="13"/>
  <c r="F151" i="12"/>
  <c r="S151" i="12"/>
  <c r="S151" i="11"/>
  <c r="F151" i="11"/>
  <c r="T150" i="13"/>
  <c r="G150" i="13"/>
  <c r="G150" i="12"/>
  <c r="T150" i="12"/>
  <c r="G150" i="11"/>
  <c r="T150" i="11"/>
  <c r="U149" i="13"/>
  <c r="H149" i="13"/>
  <c r="H149" i="12"/>
  <c r="U149" i="12"/>
  <c r="U149" i="11"/>
  <c r="H149" i="11"/>
  <c r="U148" i="13"/>
  <c r="H148" i="13"/>
  <c r="U148" i="12"/>
  <c r="H148" i="12"/>
  <c r="U148" i="11"/>
  <c r="H148" i="11"/>
  <c r="U147" i="13"/>
  <c r="H147" i="13"/>
  <c r="H147" i="12"/>
  <c r="U147" i="12"/>
  <c r="U147" i="11"/>
  <c r="H147" i="11"/>
  <c r="U146" i="13"/>
  <c r="H146" i="13"/>
  <c r="H146" i="12"/>
  <c r="U146" i="12"/>
  <c r="U146" i="11"/>
  <c r="H146" i="11"/>
  <c r="U145" i="13"/>
  <c r="H145" i="13"/>
  <c r="H145" i="12"/>
  <c r="U145" i="12"/>
  <c r="U145" i="11"/>
  <c r="H145" i="11"/>
  <c r="U144" i="13"/>
  <c r="H144" i="13"/>
  <c r="H144" i="12"/>
  <c r="U144" i="12"/>
  <c r="U144" i="11"/>
  <c r="H144" i="11"/>
  <c r="V143" i="13"/>
  <c r="I143" i="13"/>
  <c r="V143" i="12"/>
  <c r="I143" i="12"/>
  <c r="V143" i="11"/>
  <c r="I143" i="11"/>
  <c r="J142" i="13"/>
  <c r="W142" i="13"/>
  <c r="J142" i="12"/>
  <c r="W142" i="12"/>
  <c r="W142" i="11"/>
  <c r="J142" i="11"/>
  <c r="K141" i="13"/>
  <c r="X141" i="13"/>
  <c r="X141" i="12"/>
  <c r="K141" i="12"/>
  <c r="X141" i="11"/>
  <c r="K141" i="11"/>
  <c r="L140" i="13"/>
  <c r="Y140" i="13"/>
  <c r="L140" i="12"/>
  <c r="Y140" i="12"/>
  <c r="Y140" i="11"/>
  <c r="L140" i="11"/>
  <c r="M139" i="13"/>
  <c r="Z139" i="13"/>
  <c r="Z139" i="12"/>
  <c r="M139" i="12"/>
  <c r="Z139" i="11"/>
  <c r="M139" i="11"/>
  <c r="N138" i="13"/>
  <c r="AA138" i="13"/>
  <c r="N138" i="12"/>
  <c r="AA138" i="12"/>
  <c r="AA138" i="11"/>
  <c r="N138" i="11"/>
  <c r="AB137" i="13"/>
  <c r="O137" i="13"/>
  <c r="AB137" i="12"/>
  <c r="O137" i="12"/>
  <c r="AB137" i="11"/>
  <c r="O137" i="11"/>
  <c r="P136" i="13"/>
  <c r="AC136" i="13"/>
  <c r="P136" i="12"/>
  <c r="AC136" i="12"/>
  <c r="AC136" i="11"/>
  <c r="P136" i="11"/>
  <c r="P135" i="13"/>
  <c r="AC135" i="13"/>
  <c r="AC135" i="12"/>
  <c r="P135" i="12"/>
  <c r="AC135" i="11"/>
  <c r="P135" i="11"/>
  <c r="P134" i="13"/>
  <c r="AC134" i="13"/>
  <c r="AC134" i="12"/>
  <c r="P134" i="12"/>
  <c r="AC134" i="11"/>
  <c r="P134" i="11"/>
  <c r="AC133" i="13"/>
  <c r="P133" i="13"/>
  <c r="AC133" i="12"/>
  <c r="P133" i="12"/>
  <c r="AC133" i="11"/>
  <c r="P133" i="11"/>
  <c r="AB132" i="13"/>
  <c r="O132" i="13"/>
  <c r="AB132" i="12"/>
  <c r="O132" i="12"/>
  <c r="AB132" i="11"/>
  <c r="O132" i="11"/>
  <c r="AC131" i="13"/>
  <c r="P131" i="13"/>
  <c r="AC131" i="12"/>
  <c r="P131" i="12"/>
  <c r="AC131" i="11"/>
  <c r="P131" i="11"/>
  <c r="Q131" i="13"/>
  <c r="D131" i="13"/>
  <c r="Q131" i="12"/>
  <c r="D131" i="12"/>
  <c r="Q131" i="11"/>
  <c r="D131" i="11"/>
  <c r="R130" i="13"/>
  <c r="E130" i="13"/>
  <c r="R130" i="12"/>
  <c r="E130" i="12"/>
  <c r="R130" i="11"/>
  <c r="E130" i="11"/>
  <c r="S129" i="13"/>
  <c r="F129" i="13"/>
  <c r="S129" i="12"/>
  <c r="F129" i="12"/>
  <c r="S129" i="11"/>
  <c r="F129" i="11"/>
  <c r="T128" i="13"/>
  <c r="G128" i="13"/>
  <c r="T128" i="12"/>
  <c r="G128" i="12"/>
  <c r="T128" i="11"/>
  <c r="G128" i="11"/>
  <c r="U127" i="13"/>
  <c r="H127" i="13"/>
  <c r="U127" i="12"/>
  <c r="H127" i="12"/>
  <c r="U127" i="11"/>
  <c r="H127" i="11"/>
  <c r="V126" i="13"/>
  <c r="I126" i="13"/>
  <c r="V126" i="12"/>
  <c r="I126" i="12"/>
  <c r="V126" i="11"/>
  <c r="I126" i="11"/>
  <c r="W125" i="13"/>
  <c r="J125" i="13"/>
  <c r="W125" i="12"/>
  <c r="J125" i="12"/>
  <c r="W125" i="11"/>
  <c r="J125" i="11"/>
  <c r="W124" i="13"/>
  <c r="J124" i="13"/>
  <c r="W124" i="12"/>
  <c r="J124" i="12"/>
  <c r="W124" i="11"/>
  <c r="J124" i="11"/>
  <c r="W123" i="13"/>
  <c r="J123" i="13"/>
  <c r="W123" i="12"/>
  <c r="J123" i="12"/>
  <c r="W123" i="11"/>
  <c r="J123" i="11"/>
  <c r="W122" i="13"/>
  <c r="J122" i="13"/>
  <c r="J122" i="12"/>
  <c r="W122" i="12"/>
  <c r="W122" i="11"/>
  <c r="J122" i="11"/>
  <c r="W121" i="13"/>
  <c r="J121" i="13"/>
  <c r="W121" i="12"/>
  <c r="J121" i="12"/>
  <c r="W121" i="11"/>
  <c r="J121" i="11"/>
  <c r="J120" i="13"/>
  <c r="W120" i="13"/>
  <c r="J120" i="12"/>
  <c r="W120" i="12"/>
  <c r="W120" i="11"/>
  <c r="J120" i="11"/>
  <c r="X119" i="13"/>
  <c r="K119" i="13"/>
  <c r="K119" i="12"/>
  <c r="X119" i="12"/>
  <c r="X119" i="11"/>
  <c r="K119" i="11"/>
  <c r="L118" i="13"/>
  <c r="Y118" i="13"/>
  <c r="L118" i="12"/>
  <c r="Y118" i="12"/>
  <c r="Y118" i="11"/>
  <c r="L118" i="11"/>
  <c r="Z117" i="13"/>
  <c r="M117" i="13"/>
  <c r="Z117" i="12"/>
  <c r="M117" i="12"/>
  <c r="Z117" i="11"/>
  <c r="M117" i="11"/>
  <c r="N116" i="13"/>
  <c r="AA116" i="13"/>
  <c r="N116" i="12"/>
  <c r="AA116" i="12"/>
  <c r="AA116" i="11"/>
  <c r="N116" i="11"/>
  <c r="AB115" i="13"/>
  <c r="O115" i="13"/>
  <c r="O115" i="12"/>
  <c r="AB115" i="12"/>
  <c r="AB115" i="11"/>
  <c r="O115" i="11"/>
  <c r="P114" i="13"/>
  <c r="AC114" i="13"/>
  <c r="P114" i="12"/>
  <c r="AC114" i="12"/>
  <c r="AC114" i="11"/>
  <c r="P114" i="11"/>
  <c r="D114" i="13"/>
  <c r="Q114" i="13"/>
  <c r="D114" i="12"/>
  <c r="Q114" i="12"/>
  <c r="Q114" i="11"/>
  <c r="D114" i="11"/>
  <c r="R113" i="13"/>
  <c r="E113" i="13"/>
  <c r="R113" i="12"/>
  <c r="E113" i="12"/>
  <c r="R113" i="11"/>
  <c r="E113" i="11"/>
  <c r="R112" i="13"/>
  <c r="E112" i="13"/>
  <c r="R112" i="12"/>
  <c r="E112" i="12"/>
  <c r="R112" i="11"/>
  <c r="E112" i="11"/>
  <c r="R111" i="13"/>
  <c r="E111" i="13"/>
  <c r="E111" i="12"/>
  <c r="R111" i="12"/>
  <c r="R111" i="11"/>
  <c r="E111" i="11"/>
  <c r="R110" i="13"/>
  <c r="E110" i="13"/>
  <c r="R110" i="12"/>
  <c r="E110" i="12"/>
  <c r="R110" i="11"/>
  <c r="E110" i="11"/>
  <c r="R109" i="13"/>
  <c r="E109" i="13"/>
  <c r="E109" i="12"/>
  <c r="R109" i="12"/>
  <c r="R109" i="11"/>
  <c r="E109" i="11"/>
  <c r="E108" i="13"/>
  <c r="R108" i="13"/>
  <c r="E108" i="12"/>
  <c r="R108" i="12"/>
  <c r="R108" i="11"/>
  <c r="E108" i="11"/>
  <c r="F107" i="13"/>
  <c r="S107" i="13"/>
  <c r="F107" i="12"/>
  <c r="S107" i="12"/>
  <c r="S107" i="11"/>
  <c r="F107" i="11"/>
  <c r="G106" i="13"/>
  <c r="T106" i="13"/>
  <c r="G106" i="12"/>
  <c r="T106" i="12"/>
  <c r="T106" i="11"/>
  <c r="G106" i="11"/>
  <c r="U105" i="13"/>
  <c r="H105" i="13"/>
  <c r="H105" i="12"/>
  <c r="U105" i="12"/>
  <c r="U105" i="11"/>
  <c r="H105" i="11"/>
  <c r="V104" i="13"/>
  <c r="I104" i="13"/>
  <c r="I104" i="12"/>
  <c r="V104" i="12"/>
  <c r="V104" i="11"/>
  <c r="I104" i="11"/>
  <c r="W103" i="13"/>
  <c r="J103" i="13"/>
  <c r="J103" i="12"/>
  <c r="W103" i="12"/>
  <c r="W103" i="11"/>
  <c r="J103" i="11"/>
  <c r="X102" i="13"/>
  <c r="K102" i="13"/>
  <c r="K102" i="12"/>
  <c r="X102" i="12"/>
  <c r="X102" i="11"/>
  <c r="K102" i="11"/>
  <c r="Y101" i="13"/>
  <c r="L101" i="13"/>
  <c r="L101" i="12"/>
  <c r="Y101" i="12"/>
  <c r="Y101" i="11"/>
  <c r="L101" i="11"/>
  <c r="Z100" i="13"/>
  <c r="M100" i="13"/>
  <c r="M100" i="12"/>
  <c r="Z100" i="12"/>
  <c r="Z100" i="11"/>
  <c r="M100" i="11"/>
  <c r="Y99" i="13"/>
  <c r="L99" i="13"/>
  <c r="Y99" i="12"/>
  <c r="L99" i="12"/>
  <c r="Y99" i="11"/>
  <c r="L99" i="11"/>
  <c r="Y98" i="13"/>
  <c r="L98" i="13"/>
  <c r="L98" i="12"/>
  <c r="Y98" i="12"/>
  <c r="Y98" i="11"/>
  <c r="L98" i="11"/>
  <c r="Y97" i="13"/>
  <c r="L97" i="13"/>
  <c r="Y97" i="12"/>
  <c r="L97" i="12"/>
  <c r="Y97" i="11"/>
  <c r="L97" i="11"/>
  <c r="Y96" i="13"/>
  <c r="L96" i="13"/>
  <c r="Y96" i="12"/>
  <c r="L96" i="12"/>
  <c r="Y96" i="11"/>
  <c r="L96" i="11"/>
  <c r="Z95" i="13"/>
  <c r="M95" i="13"/>
  <c r="M95" i="12"/>
  <c r="Z95" i="12"/>
  <c r="Z95" i="11"/>
  <c r="M95" i="11"/>
  <c r="AA94" i="13"/>
  <c r="N94" i="13"/>
  <c r="N94" i="12"/>
  <c r="AA94" i="12"/>
  <c r="AA94" i="11"/>
  <c r="N94" i="11"/>
  <c r="AB93" i="13"/>
  <c r="O93" i="13"/>
  <c r="O93" i="12"/>
  <c r="AB93" i="12"/>
  <c r="AB93" i="11"/>
  <c r="O93" i="11"/>
  <c r="AC92" i="13"/>
  <c r="P92" i="13"/>
  <c r="AC92" i="12"/>
  <c r="P92" i="12"/>
  <c r="AC92" i="11"/>
  <c r="P92" i="11"/>
  <c r="Q92" i="13"/>
  <c r="D92" i="13"/>
  <c r="D92" i="12"/>
  <c r="Q92" i="12"/>
  <c r="Q92" i="11"/>
  <c r="D92" i="11"/>
  <c r="R91" i="13"/>
  <c r="E91" i="13"/>
  <c r="E91" i="12"/>
  <c r="R91" i="12"/>
  <c r="R91" i="11"/>
  <c r="E91" i="11"/>
  <c r="S90" i="13"/>
  <c r="F90" i="13"/>
  <c r="F90" i="12"/>
  <c r="S90" i="12"/>
  <c r="S90" i="11"/>
  <c r="F90" i="11"/>
  <c r="T89" i="13"/>
  <c r="G89" i="13"/>
  <c r="G89" i="12"/>
  <c r="T89" i="12"/>
  <c r="T89" i="11"/>
  <c r="G89" i="11"/>
  <c r="T88" i="13"/>
  <c r="G88" i="13"/>
  <c r="G88" i="12"/>
  <c r="T88" i="12"/>
  <c r="T88" i="11"/>
  <c r="G88" i="11"/>
  <c r="T87" i="13"/>
  <c r="G87" i="13"/>
  <c r="T87" i="12"/>
  <c r="G87" i="12"/>
  <c r="T87" i="11"/>
  <c r="G87" i="11"/>
  <c r="T86" i="13"/>
  <c r="G86" i="13"/>
  <c r="G86" i="12"/>
  <c r="T86" i="12"/>
  <c r="T86" i="11"/>
  <c r="G86" i="11"/>
  <c r="T85" i="13"/>
  <c r="G85" i="13"/>
  <c r="T85" i="12"/>
  <c r="G85" i="12"/>
  <c r="G85" i="11"/>
  <c r="T85" i="11"/>
  <c r="T84" i="13"/>
  <c r="G84" i="13"/>
  <c r="T84" i="12"/>
  <c r="G84" i="12"/>
  <c r="T84" i="11"/>
  <c r="G84" i="11"/>
  <c r="U83" i="13"/>
  <c r="H83" i="13"/>
  <c r="U83" i="12"/>
  <c r="H83" i="12"/>
  <c r="U83" i="11"/>
  <c r="H83" i="11"/>
  <c r="V82" i="13"/>
  <c r="I82" i="13"/>
  <c r="V82" i="12"/>
  <c r="I82" i="12"/>
  <c r="V82" i="11"/>
  <c r="I82" i="11"/>
  <c r="W81" i="13"/>
  <c r="J81" i="13"/>
  <c r="W81" i="12"/>
  <c r="J81" i="12"/>
  <c r="W81" i="11"/>
  <c r="J81" i="11"/>
  <c r="X80" i="13"/>
  <c r="K80" i="13"/>
  <c r="X80" i="12"/>
  <c r="K80" i="12"/>
  <c r="X80" i="11"/>
  <c r="K80" i="11"/>
  <c r="Y79" i="13"/>
  <c r="L79" i="13"/>
  <c r="L79" i="12"/>
  <c r="Y79" i="12"/>
  <c r="Y79" i="11"/>
  <c r="L79" i="11"/>
  <c r="Z78" i="13"/>
  <c r="M78" i="13"/>
  <c r="Z78" i="12"/>
  <c r="M78" i="12"/>
  <c r="Z78" i="11"/>
  <c r="M78" i="11"/>
  <c r="AA77" i="13"/>
  <c r="N77" i="13"/>
  <c r="N77" i="12"/>
  <c r="AA77" i="12"/>
  <c r="AA77" i="11"/>
  <c r="N77" i="11"/>
  <c r="O76" i="13"/>
  <c r="AB76" i="13"/>
  <c r="AB76" i="12"/>
  <c r="O76" i="12"/>
  <c r="AB76" i="11"/>
  <c r="O76" i="11"/>
  <c r="AB75" i="13"/>
  <c r="O75" i="13"/>
  <c r="AB75" i="12"/>
  <c r="O75" i="12"/>
  <c r="AB75" i="11"/>
  <c r="O75" i="11"/>
  <c r="AB74" i="13"/>
  <c r="O74" i="13"/>
  <c r="O74" i="12"/>
  <c r="AB74" i="12"/>
  <c r="AB74" i="11"/>
  <c r="O74" i="11"/>
  <c r="N73" i="13"/>
  <c r="AA73" i="13"/>
  <c r="N73" i="12"/>
  <c r="AA73" i="12"/>
  <c r="AA73" i="11"/>
  <c r="N73" i="11"/>
  <c r="AA72" i="13"/>
  <c r="N72" i="13"/>
  <c r="N72" i="12"/>
  <c r="AA72" i="12"/>
  <c r="AA72" i="11"/>
  <c r="N72" i="11"/>
  <c r="O71" i="13"/>
  <c r="AB71" i="13"/>
  <c r="AB71" i="12"/>
  <c r="O71" i="12"/>
  <c r="AB71" i="11"/>
  <c r="O71" i="11"/>
  <c r="AC70" i="13"/>
  <c r="P70" i="13"/>
  <c r="P70" i="12"/>
  <c r="AC70" i="12"/>
  <c r="AC70" i="11"/>
  <c r="P70" i="11"/>
  <c r="Q70" i="13"/>
  <c r="D70" i="13"/>
  <c r="D70" i="12"/>
  <c r="Q70" i="11"/>
  <c r="Q70" i="12"/>
  <c r="D70" i="11"/>
  <c r="R69" i="13"/>
  <c r="E69" i="13"/>
  <c r="R69" i="12"/>
  <c r="E69" i="12"/>
  <c r="R69" i="11"/>
  <c r="E69" i="11"/>
  <c r="S68" i="13"/>
  <c r="F68" i="13"/>
  <c r="F68" i="12"/>
  <c r="S68" i="12"/>
  <c r="S68" i="11"/>
  <c r="F68" i="11"/>
  <c r="G67" i="13"/>
  <c r="T67" i="13"/>
  <c r="T67" i="12"/>
  <c r="G67" i="12"/>
  <c r="T67" i="11"/>
  <c r="G67" i="11"/>
  <c r="U66" i="13"/>
  <c r="H66" i="13"/>
  <c r="H66" i="12"/>
  <c r="U66" i="12"/>
  <c r="U66" i="11"/>
  <c r="H66" i="11"/>
  <c r="V65" i="13"/>
  <c r="I65" i="13"/>
  <c r="V65" i="12"/>
  <c r="I65" i="12"/>
  <c r="V65" i="11"/>
  <c r="I65" i="11"/>
  <c r="V64" i="13"/>
  <c r="I64" i="13"/>
  <c r="I64" i="12"/>
  <c r="V64" i="12"/>
  <c r="V64" i="11"/>
  <c r="I64" i="11"/>
  <c r="V63" i="13"/>
  <c r="I63" i="13"/>
  <c r="I63" i="12"/>
  <c r="V63" i="12"/>
  <c r="V63" i="11"/>
  <c r="I63" i="11"/>
  <c r="V62" i="13"/>
  <c r="I62" i="13"/>
  <c r="I62" i="12"/>
  <c r="V62" i="12"/>
  <c r="V62" i="11"/>
  <c r="I62" i="11"/>
  <c r="V61" i="13"/>
  <c r="I61" i="13"/>
  <c r="I61" i="12"/>
  <c r="V61" i="12"/>
  <c r="V61" i="11"/>
  <c r="I61" i="11"/>
  <c r="V60" i="13"/>
  <c r="I60" i="13"/>
  <c r="I60" i="12"/>
  <c r="V60" i="12"/>
  <c r="V60" i="11"/>
  <c r="I60" i="11"/>
  <c r="W59" i="13"/>
  <c r="J59" i="13"/>
  <c r="J59" i="12"/>
  <c r="W59" i="12"/>
  <c r="W59" i="11"/>
  <c r="J59" i="11"/>
  <c r="X58" i="13"/>
  <c r="K58" i="13"/>
  <c r="K58" i="12"/>
  <c r="X58" i="12"/>
  <c r="X58" i="11"/>
  <c r="K58" i="11"/>
  <c r="Y57" i="13"/>
  <c r="L57" i="13"/>
  <c r="L57" i="12"/>
  <c r="Y57" i="12"/>
  <c r="Y57" i="11"/>
  <c r="L57" i="11"/>
  <c r="Z56" i="13"/>
  <c r="M56" i="13"/>
  <c r="M56" i="12"/>
  <c r="Z56" i="12"/>
  <c r="Z56" i="11"/>
  <c r="M56" i="11"/>
  <c r="AA55" i="13"/>
  <c r="N55" i="13"/>
  <c r="AA55" i="12"/>
  <c r="N55" i="12"/>
  <c r="AA55" i="11"/>
  <c r="N55" i="11"/>
  <c r="AB54" i="13"/>
  <c r="O54" i="13"/>
  <c r="O54" i="12"/>
  <c r="AB54" i="12"/>
  <c r="AB54" i="11"/>
  <c r="O54" i="11"/>
  <c r="AC53" i="13"/>
  <c r="P53" i="13"/>
  <c r="P53" i="12"/>
  <c r="AC53" i="12"/>
  <c r="AC53" i="11"/>
  <c r="P53" i="11"/>
  <c r="Q53" i="13"/>
  <c r="D53" i="13"/>
  <c r="D53" i="12"/>
  <c r="Q53" i="12"/>
  <c r="Q53" i="11"/>
  <c r="D53" i="11"/>
  <c r="Q52" i="13"/>
  <c r="D52" i="13"/>
  <c r="Q52" i="12"/>
  <c r="D52" i="12"/>
  <c r="D52" i="11"/>
  <c r="Q52" i="11"/>
  <c r="Q51" i="13"/>
  <c r="D51" i="13"/>
  <c r="Q51" i="12"/>
  <c r="D51" i="12"/>
  <c r="Q51" i="11"/>
  <c r="D51" i="11"/>
  <c r="Q50" i="13"/>
  <c r="D50" i="13"/>
  <c r="D50" i="12"/>
  <c r="Q50" i="12"/>
  <c r="Q50" i="11"/>
  <c r="D50" i="11"/>
  <c r="Q49" i="13"/>
  <c r="D49" i="13"/>
  <c r="D49" i="12"/>
  <c r="Q49" i="12"/>
  <c r="Q49" i="11"/>
  <c r="D49" i="11"/>
  <c r="Q48" i="13"/>
  <c r="D48" i="13"/>
  <c r="D48" i="12"/>
  <c r="Q48" i="12"/>
  <c r="Q48" i="11"/>
  <c r="D48" i="11"/>
  <c r="E47" i="13"/>
  <c r="R47" i="13"/>
  <c r="R47" i="12"/>
  <c r="E47" i="12"/>
  <c r="R47" i="11"/>
  <c r="E47" i="11"/>
  <c r="S46" i="13"/>
  <c r="F46" i="13"/>
  <c r="F46" i="12"/>
  <c r="S46" i="12"/>
  <c r="S46" i="11"/>
  <c r="F46" i="11"/>
  <c r="H3" i="7"/>
  <c r="U3" i="7"/>
  <c r="Y3" i="9"/>
  <c r="AB265" i="13"/>
  <c r="O265" i="13"/>
  <c r="O265" i="12"/>
  <c r="AB265" i="12"/>
  <c r="AB265" i="11"/>
  <c r="O265" i="11"/>
  <c r="AB193" i="13"/>
  <c r="O193" i="13"/>
  <c r="O193" i="12"/>
  <c r="AB193" i="12"/>
  <c r="AB193" i="11"/>
  <c r="O193" i="11"/>
  <c r="O121" i="13"/>
  <c r="AB121" i="13"/>
  <c r="AB121" i="12"/>
  <c r="O121" i="12"/>
  <c r="AB121" i="11"/>
  <c r="O121" i="11"/>
  <c r="O49" i="13"/>
  <c r="AB49" i="13"/>
  <c r="AB49" i="12"/>
  <c r="O49" i="12"/>
  <c r="AB49" i="11"/>
  <c r="O49" i="11"/>
  <c r="V36" i="13"/>
  <c r="I36" i="13"/>
  <c r="V36" i="12"/>
  <c r="I36" i="12"/>
  <c r="V36" i="11"/>
  <c r="I36" i="11"/>
  <c r="Z20" i="13"/>
  <c r="M20" i="13"/>
  <c r="Z20" i="12"/>
  <c r="M20" i="12"/>
  <c r="Z20" i="11"/>
  <c r="M20" i="11"/>
  <c r="Y9" i="13"/>
  <c r="L9" i="13"/>
  <c r="Y9" i="12"/>
  <c r="L9" i="12"/>
  <c r="Y9" i="11"/>
  <c r="L9" i="11"/>
  <c r="AB6" i="13"/>
  <c r="O6" i="13"/>
  <c r="AB6" i="12"/>
  <c r="O6" i="12"/>
  <c r="AB6" i="11"/>
  <c r="O6" i="11"/>
  <c r="AC5" i="13"/>
  <c r="P5" i="13"/>
  <c r="AC5" i="12"/>
  <c r="P5" i="12"/>
  <c r="AC5" i="11"/>
  <c r="P5" i="11"/>
  <c r="Q5" i="13"/>
  <c r="D5" i="13"/>
  <c r="Q5" i="12"/>
  <c r="D5" i="12"/>
  <c r="Q5" i="11"/>
  <c r="D5" i="11"/>
  <c r="R4" i="13"/>
  <c r="E4" i="13"/>
  <c r="R4" i="12"/>
  <c r="E4" i="12"/>
  <c r="R4" i="11"/>
  <c r="E4" i="11"/>
  <c r="R315" i="13"/>
  <c r="E315" i="13"/>
  <c r="E315" i="12"/>
  <c r="R315" i="12"/>
  <c r="R315" i="11"/>
  <c r="E315" i="11"/>
  <c r="E314" i="13"/>
  <c r="R314" i="13"/>
  <c r="R314" i="12"/>
  <c r="E314" i="12"/>
  <c r="R314" i="11"/>
  <c r="E314" i="11"/>
  <c r="E313" i="13"/>
  <c r="R313" i="13"/>
  <c r="E313" i="12"/>
  <c r="R313" i="12"/>
  <c r="R313" i="11"/>
  <c r="E313" i="11"/>
  <c r="R312" i="13"/>
  <c r="E312" i="13"/>
  <c r="E312" i="12"/>
  <c r="R312" i="12"/>
  <c r="R312" i="11"/>
  <c r="E312" i="11"/>
  <c r="G310" i="13"/>
  <c r="T310" i="13"/>
  <c r="G310" i="12"/>
  <c r="T310" i="12"/>
  <c r="T310" i="11"/>
  <c r="G310" i="11"/>
  <c r="K306" i="13"/>
  <c r="X306" i="13"/>
  <c r="K306" i="12"/>
  <c r="X306" i="12"/>
  <c r="X306" i="11"/>
  <c r="K306" i="11"/>
  <c r="AA298" i="13"/>
  <c r="N298" i="13"/>
  <c r="AA298" i="12"/>
  <c r="N298" i="12"/>
  <c r="AA298" i="11"/>
  <c r="N298" i="11"/>
  <c r="AB297" i="13"/>
  <c r="O297" i="13"/>
  <c r="AB297" i="12"/>
  <c r="O297" i="12"/>
  <c r="AB297" i="11"/>
  <c r="O297" i="11"/>
  <c r="AC296" i="13"/>
  <c r="P296" i="13"/>
  <c r="AC296" i="12"/>
  <c r="P296" i="12"/>
  <c r="AC296" i="11"/>
  <c r="P296" i="11"/>
  <c r="Q296" i="13"/>
  <c r="D296" i="13"/>
  <c r="Q296" i="12"/>
  <c r="D296" i="12"/>
  <c r="Q296" i="11"/>
  <c r="D296" i="11"/>
  <c r="R295" i="13"/>
  <c r="E295" i="13"/>
  <c r="R295" i="12"/>
  <c r="E295" i="12"/>
  <c r="R295" i="11"/>
  <c r="E295" i="11"/>
  <c r="S294" i="13"/>
  <c r="F294" i="13"/>
  <c r="S294" i="12"/>
  <c r="F294" i="12"/>
  <c r="S294" i="11"/>
  <c r="F294" i="11"/>
  <c r="T293" i="13"/>
  <c r="G293" i="13"/>
  <c r="T293" i="12"/>
  <c r="G293" i="12"/>
  <c r="T293" i="11"/>
  <c r="G293" i="11"/>
  <c r="T292" i="13"/>
  <c r="G292" i="13"/>
  <c r="T292" i="12"/>
  <c r="G292" i="12"/>
  <c r="T292" i="11"/>
  <c r="G292" i="11"/>
  <c r="T291" i="13"/>
  <c r="G291" i="13"/>
  <c r="T291" i="12"/>
  <c r="G291" i="12"/>
  <c r="T291" i="11"/>
  <c r="G291" i="11"/>
  <c r="T290" i="13"/>
  <c r="G290" i="13"/>
  <c r="T290" i="12"/>
  <c r="G290" i="12"/>
  <c r="T290" i="11"/>
  <c r="G290" i="11"/>
  <c r="T289" i="13"/>
  <c r="G289" i="13"/>
  <c r="G289" i="12"/>
  <c r="T289" i="12"/>
  <c r="T289" i="11"/>
  <c r="G289" i="11"/>
  <c r="G288" i="13"/>
  <c r="T288" i="13"/>
  <c r="T288" i="12"/>
  <c r="G288" i="12"/>
  <c r="T288" i="11"/>
  <c r="G288" i="11"/>
  <c r="H287" i="13"/>
  <c r="U287" i="13"/>
  <c r="U287" i="12"/>
  <c r="H287" i="12"/>
  <c r="U287" i="11"/>
  <c r="H287" i="11"/>
  <c r="I286" i="13"/>
  <c r="V286" i="13"/>
  <c r="I286" i="12"/>
  <c r="V286" i="12"/>
  <c r="V286" i="11"/>
  <c r="I286" i="11"/>
  <c r="J285" i="13"/>
  <c r="W285" i="13"/>
  <c r="J285" i="12"/>
  <c r="W285" i="12"/>
  <c r="W285" i="11"/>
  <c r="J285" i="11"/>
  <c r="K284" i="13"/>
  <c r="X284" i="13"/>
  <c r="K284" i="12"/>
  <c r="X284" i="12"/>
  <c r="X284" i="11"/>
  <c r="K284" i="11"/>
  <c r="Y283" i="13"/>
  <c r="L283" i="13"/>
  <c r="L283" i="12"/>
  <c r="Y283" i="12"/>
  <c r="Y283" i="11"/>
  <c r="L283" i="11"/>
  <c r="M282" i="13"/>
  <c r="Z282" i="13"/>
  <c r="M282" i="12"/>
  <c r="Z282" i="12"/>
  <c r="Z282" i="11"/>
  <c r="M282" i="11"/>
  <c r="AA281" i="13"/>
  <c r="N281" i="13"/>
  <c r="N281" i="12"/>
  <c r="AA281" i="12"/>
  <c r="AA281" i="11"/>
  <c r="N281" i="11"/>
  <c r="O280" i="13"/>
  <c r="AB280" i="13"/>
  <c r="O280" i="12"/>
  <c r="AB280" i="12"/>
  <c r="AB280" i="11"/>
  <c r="O280" i="11"/>
  <c r="AB279" i="13"/>
  <c r="O279" i="13"/>
  <c r="O279" i="12"/>
  <c r="AB279" i="12"/>
  <c r="AB279" i="11"/>
  <c r="O279" i="11"/>
  <c r="O278" i="13"/>
  <c r="AB278" i="13"/>
  <c r="O278" i="12"/>
  <c r="AB278" i="12"/>
  <c r="AB278" i="11"/>
  <c r="O278" i="11"/>
  <c r="AA277" i="13"/>
  <c r="N277" i="13"/>
  <c r="AA277" i="12"/>
  <c r="N277" i="12"/>
  <c r="N277" i="11"/>
  <c r="AA277" i="11"/>
  <c r="AA276" i="13"/>
  <c r="N276" i="13"/>
  <c r="N276" i="12"/>
  <c r="AA276" i="12"/>
  <c r="AA276" i="11"/>
  <c r="N276" i="11"/>
  <c r="AB275" i="13"/>
  <c r="O275" i="13"/>
  <c r="O275" i="12"/>
  <c r="AB275" i="12"/>
  <c r="AB275" i="11"/>
  <c r="O275" i="11"/>
  <c r="AC274" i="13"/>
  <c r="P274" i="13"/>
  <c r="P274" i="12"/>
  <c r="AC274" i="12"/>
  <c r="AC274" i="11"/>
  <c r="P274" i="11"/>
  <c r="Q274" i="13"/>
  <c r="D274" i="13"/>
  <c r="D274" i="12"/>
  <c r="Q274" i="12"/>
  <c r="Q274" i="11"/>
  <c r="D274" i="11"/>
  <c r="R273" i="13"/>
  <c r="E273" i="13"/>
  <c r="E273" i="12"/>
  <c r="R273" i="12"/>
  <c r="R273" i="11"/>
  <c r="E273" i="11"/>
  <c r="S272" i="13"/>
  <c r="F272" i="13"/>
  <c r="F272" i="12"/>
  <c r="S272" i="12"/>
  <c r="S272" i="11"/>
  <c r="F272" i="11"/>
  <c r="T271" i="13"/>
  <c r="G271" i="13"/>
  <c r="G271" i="12"/>
  <c r="T271" i="12"/>
  <c r="T271" i="11"/>
  <c r="G271" i="11"/>
  <c r="U270" i="13"/>
  <c r="H270" i="13"/>
  <c r="H270" i="12"/>
  <c r="U270" i="12"/>
  <c r="U270" i="11"/>
  <c r="H270" i="11"/>
  <c r="V269" i="13"/>
  <c r="I269" i="13"/>
  <c r="V269" i="12"/>
  <c r="I269" i="12"/>
  <c r="V269" i="11"/>
  <c r="I269" i="11"/>
  <c r="I268" i="13"/>
  <c r="V268" i="13"/>
  <c r="V268" i="12"/>
  <c r="I268" i="12"/>
  <c r="V268" i="11"/>
  <c r="I268" i="11"/>
  <c r="I267" i="13"/>
  <c r="V267" i="13"/>
  <c r="I267" i="12"/>
  <c r="V267" i="12"/>
  <c r="V267" i="11"/>
  <c r="I267" i="11"/>
  <c r="V266" i="13"/>
  <c r="I266" i="13"/>
  <c r="V266" i="12"/>
  <c r="I266" i="12"/>
  <c r="V266" i="11"/>
  <c r="I266" i="11"/>
  <c r="V265" i="13"/>
  <c r="I265" i="13"/>
  <c r="I265" i="12"/>
  <c r="V265" i="12"/>
  <c r="V265" i="11"/>
  <c r="I265" i="11"/>
  <c r="V264" i="13"/>
  <c r="I264" i="13"/>
  <c r="V264" i="12"/>
  <c r="I264" i="12"/>
  <c r="V264" i="11"/>
  <c r="I264" i="11"/>
  <c r="W263" i="13"/>
  <c r="J263" i="13"/>
  <c r="J263" i="12"/>
  <c r="W263" i="12"/>
  <c r="W263" i="11"/>
  <c r="J263" i="11"/>
  <c r="X262" i="13"/>
  <c r="K262" i="13"/>
  <c r="X262" i="12"/>
  <c r="K262" i="12"/>
  <c r="X262" i="11"/>
  <c r="K262" i="11"/>
  <c r="Y261" i="13"/>
  <c r="L261" i="13"/>
  <c r="Y261" i="12"/>
  <c r="L261" i="12"/>
  <c r="Y261" i="11"/>
  <c r="L261" i="11"/>
  <c r="Z260" i="13"/>
  <c r="M260" i="13"/>
  <c r="Z260" i="12"/>
  <c r="M260" i="12"/>
  <c r="Z260" i="11"/>
  <c r="M260" i="11"/>
  <c r="AA259" i="13"/>
  <c r="N259" i="13"/>
  <c r="AA259" i="12"/>
  <c r="N259" i="12"/>
  <c r="AA259" i="11"/>
  <c r="N259" i="11"/>
  <c r="AB258" i="13"/>
  <c r="O258" i="13"/>
  <c r="AB258" i="12"/>
  <c r="O258" i="12"/>
  <c r="AB258" i="11"/>
  <c r="O258" i="11"/>
  <c r="AC257" i="13"/>
  <c r="P257" i="13"/>
  <c r="AC257" i="12"/>
  <c r="P257" i="12"/>
  <c r="AC257" i="11"/>
  <c r="P257" i="11"/>
  <c r="Q257" i="13"/>
  <c r="D257" i="13"/>
  <c r="Q257" i="12"/>
  <c r="D257" i="12"/>
  <c r="Q257" i="11"/>
  <c r="D257" i="11"/>
  <c r="Q256" i="13"/>
  <c r="D256" i="13"/>
  <c r="Q256" i="12"/>
  <c r="D256" i="12"/>
  <c r="Q256" i="11"/>
  <c r="D256" i="11"/>
  <c r="Q255" i="13"/>
  <c r="D255" i="13"/>
  <c r="Q255" i="12"/>
  <c r="D255" i="12"/>
  <c r="Q255" i="11"/>
  <c r="D255" i="11"/>
  <c r="Q254" i="13"/>
  <c r="D254" i="13"/>
  <c r="Q254" i="12"/>
  <c r="D254" i="12"/>
  <c r="Q254" i="11"/>
  <c r="D254" i="11"/>
  <c r="Q253" i="13"/>
  <c r="D253" i="13"/>
  <c r="Q253" i="12"/>
  <c r="D253" i="12"/>
  <c r="Q253" i="11"/>
  <c r="D253" i="11"/>
  <c r="D252" i="13"/>
  <c r="Q252" i="13"/>
  <c r="Q252" i="12"/>
  <c r="D252" i="12"/>
  <c r="Q252" i="11"/>
  <c r="D252" i="11"/>
  <c r="R251" i="13"/>
  <c r="E251" i="13"/>
  <c r="R251" i="12"/>
  <c r="E251" i="12"/>
  <c r="R251" i="11"/>
  <c r="E251" i="11"/>
  <c r="F250" i="13"/>
  <c r="S250" i="13"/>
  <c r="F250" i="12"/>
  <c r="S250" i="12"/>
  <c r="S250" i="11"/>
  <c r="F250" i="11"/>
  <c r="G249" i="13"/>
  <c r="T249" i="13"/>
  <c r="T249" i="12"/>
  <c r="G249" i="12"/>
  <c r="T249" i="11"/>
  <c r="G249" i="11"/>
  <c r="H248" i="13"/>
  <c r="U248" i="13"/>
  <c r="H248" i="12"/>
  <c r="U248" i="12"/>
  <c r="U248" i="11"/>
  <c r="H248" i="11"/>
  <c r="I247" i="13"/>
  <c r="V247" i="13"/>
  <c r="V247" i="12"/>
  <c r="I247" i="12"/>
  <c r="V247" i="11"/>
  <c r="I247" i="11"/>
  <c r="J246" i="13"/>
  <c r="W246" i="13"/>
  <c r="W246" i="12"/>
  <c r="J246" i="12"/>
  <c r="W246" i="11"/>
  <c r="J246" i="11"/>
  <c r="X245" i="13"/>
  <c r="K245" i="13"/>
  <c r="K245" i="12"/>
  <c r="X245" i="12"/>
  <c r="X245" i="11"/>
  <c r="K245" i="11"/>
  <c r="X244" i="13"/>
  <c r="K244" i="13"/>
  <c r="K244" i="12"/>
  <c r="X244" i="12"/>
  <c r="X244" i="11"/>
  <c r="K244" i="11"/>
  <c r="X243" i="13"/>
  <c r="K243" i="13"/>
  <c r="X243" i="12"/>
  <c r="K243" i="12"/>
  <c r="X243" i="11"/>
  <c r="K243" i="11"/>
  <c r="X242" i="13"/>
  <c r="K242" i="13"/>
  <c r="X242" i="12"/>
  <c r="K242" i="12"/>
  <c r="X242" i="11"/>
  <c r="K242" i="11"/>
  <c r="X241" i="13"/>
  <c r="K241" i="13"/>
  <c r="K241" i="12"/>
  <c r="X241" i="12"/>
  <c r="X241" i="11"/>
  <c r="K241" i="11"/>
  <c r="X240" i="13"/>
  <c r="K240" i="13"/>
  <c r="X240" i="12"/>
  <c r="K240" i="12"/>
  <c r="X240" i="11"/>
  <c r="K240" i="11"/>
  <c r="L239" i="13"/>
  <c r="Y239" i="13"/>
  <c r="L239" i="12"/>
  <c r="Y239" i="12"/>
  <c r="Y239" i="11"/>
  <c r="L239" i="11"/>
  <c r="Z238" i="13"/>
  <c r="M238" i="13"/>
  <c r="Z238" i="12"/>
  <c r="M238" i="12"/>
  <c r="Z238" i="11"/>
  <c r="M238" i="11"/>
  <c r="N237" i="13"/>
  <c r="AA237" i="13"/>
  <c r="N237" i="12"/>
  <c r="AA237" i="12"/>
  <c r="AA237" i="11"/>
  <c r="N237" i="11"/>
  <c r="AB236" i="13"/>
  <c r="O236" i="13"/>
  <c r="AB236" i="12"/>
  <c r="O236" i="12"/>
  <c r="AB236" i="11"/>
  <c r="O236" i="11"/>
  <c r="P235" i="13"/>
  <c r="AC235" i="13"/>
  <c r="P235" i="12"/>
  <c r="AC235" i="12"/>
  <c r="AC235" i="11"/>
  <c r="P235" i="11"/>
  <c r="D235" i="13"/>
  <c r="Q235" i="13"/>
  <c r="D235" i="12"/>
  <c r="Q235" i="12"/>
  <c r="Q235" i="11"/>
  <c r="D235" i="11"/>
  <c r="R234" i="13"/>
  <c r="E234" i="13"/>
  <c r="R234" i="12"/>
  <c r="E234" i="12"/>
  <c r="R234" i="11"/>
  <c r="E234" i="11"/>
  <c r="F233" i="13"/>
  <c r="S233" i="13"/>
  <c r="F233" i="12"/>
  <c r="S233" i="12"/>
  <c r="S233" i="11"/>
  <c r="F233" i="11"/>
  <c r="F232" i="13"/>
  <c r="S232" i="13"/>
  <c r="F232" i="12"/>
  <c r="S232" i="12"/>
  <c r="S232" i="11"/>
  <c r="F232" i="11"/>
  <c r="F231" i="13"/>
  <c r="S231" i="13"/>
  <c r="F231" i="12"/>
  <c r="S231" i="12"/>
  <c r="S231" i="11"/>
  <c r="F231" i="11"/>
  <c r="F230" i="13"/>
  <c r="S230" i="13"/>
  <c r="F230" i="12"/>
  <c r="S230" i="12"/>
  <c r="S230" i="11"/>
  <c r="F230" i="11"/>
  <c r="F229" i="13"/>
  <c r="S229" i="13"/>
  <c r="S229" i="12"/>
  <c r="F229" i="12"/>
  <c r="S229" i="11"/>
  <c r="F229" i="11"/>
  <c r="S228" i="13"/>
  <c r="F228" i="13"/>
  <c r="S228" i="12"/>
  <c r="F228" i="12"/>
  <c r="S228" i="11"/>
  <c r="F228" i="11"/>
  <c r="T227" i="13"/>
  <c r="G227" i="13"/>
  <c r="G227" i="12"/>
  <c r="T227" i="12"/>
  <c r="T227" i="11"/>
  <c r="G227" i="11"/>
  <c r="U226" i="13"/>
  <c r="H226" i="13"/>
  <c r="H226" i="12"/>
  <c r="U226" i="12"/>
  <c r="H226" i="11"/>
  <c r="U226" i="11"/>
  <c r="V225" i="13"/>
  <c r="I225" i="13"/>
  <c r="I225" i="12"/>
  <c r="V225" i="12"/>
  <c r="V225" i="11"/>
  <c r="I225" i="11"/>
  <c r="W224" i="13"/>
  <c r="J224" i="13"/>
  <c r="J224" i="12"/>
  <c r="W224" i="12"/>
  <c r="W224" i="11"/>
  <c r="J224" i="11"/>
  <c r="X223" i="13"/>
  <c r="K223" i="13"/>
  <c r="K223" i="12"/>
  <c r="X223" i="12"/>
  <c r="X223" i="11"/>
  <c r="K223" i="11"/>
  <c r="Y222" i="13"/>
  <c r="L222" i="13"/>
  <c r="L222" i="12"/>
  <c r="Y222" i="12"/>
  <c r="Y222" i="11"/>
  <c r="L222" i="11"/>
  <c r="Z221" i="13"/>
  <c r="M221" i="13"/>
  <c r="M221" i="12"/>
  <c r="Z221" i="12"/>
  <c r="Z221" i="11"/>
  <c r="M221" i="11"/>
  <c r="AA220" i="13"/>
  <c r="N220" i="13"/>
  <c r="N220" i="12"/>
  <c r="AA220" i="12"/>
  <c r="AA220" i="11"/>
  <c r="N220" i="11"/>
  <c r="AA219" i="13"/>
  <c r="N219" i="13"/>
  <c r="AA219" i="12"/>
  <c r="N219" i="12"/>
  <c r="AA219" i="11"/>
  <c r="N219" i="11"/>
  <c r="Z218" i="13"/>
  <c r="M218" i="13"/>
  <c r="Z218" i="12"/>
  <c r="M218" i="12"/>
  <c r="Z218" i="11"/>
  <c r="M218" i="11"/>
  <c r="Z217" i="13"/>
  <c r="M217" i="13"/>
  <c r="Z217" i="12"/>
  <c r="M217" i="12"/>
  <c r="Z217" i="11"/>
  <c r="M217" i="11"/>
  <c r="Z216" i="13"/>
  <c r="M216" i="13"/>
  <c r="Z216" i="12"/>
  <c r="M216" i="12"/>
  <c r="Z216" i="11"/>
  <c r="M216" i="11"/>
  <c r="AA215" i="13"/>
  <c r="N215" i="13"/>
  <c r="AA215" i="12"/>
  <c r="N215" i="12"/>
  <c r="AA215" i="11"/>
  <c r="N215" i="11"/>
  <c r="AB214" i="13"/>
  <c r="O214" i="13"/>
  <c r="AB214" i="12"/>
  <c r="O214" i="12"/>
  <c r="AB214" i="11"/>
  <c r="O214" i="11"/>
  <c r="AC213" i="13"/>
  <c r="P213" i="13"/>
  <c r="AC213" i="12"/>
  <c r="P213" i="12"/>
  <c r="AC213" i="11"/>
  <c r="P213" i="11"/>
  <c r="Q213" i="13"/>
  <c r="D213" i="13"/>
  <c r="Q213" i="12"/>
  <c r="D213" i="12"/>
  <c r="Q213" i="11"/>
  <c r="D213" i="11"/>
  <c r="R212" i="13"/>
  <c r="E212" i="13"/>
  <c r="R212" i="12"/>
  <c r="E212" i="12"/>
  <c r="R212" i="11"/>
  <c r="E212" i="11"/>
  <c r="F211" i="13"/>
  <c r="S211" i="13"/>
  <c r="S211" i="12"/>
  <c r="F211" i="12"/>
  <c r="S211" i="11"/>
  <c r="F211" i="11"/>
  <c r="G210" i="13"/>
  <c r="T210" i="13"/>
  <c r="T210" i="12"/>
  <c r="G210" i="12"/>
  <c r="T210" i="11"/>
  <c r="G210" i="11"/>
  <c r="H209" i="13"/>
  <c r="U209" i="13"/>
  <c r="U209" i="12"/>
  <c r="H209" i="12"/>
  <c r="U209" i="11"/>
  <c r="H209" i="11"/>
  <c r="H208" i="13"/>
  <c r="U208" i="13"/>
  <c r="H208" i="12"/>
  <c r="U208" i="12"/>
  <c r="U208" i="11"/>
  <c r="H208" i="11"/>
  <c r="H207" i="13"/>
  <c r="U207" i="13"/>
  <c r="U207" i="12"/>
  <c r="H207" i="12"/>
  <c r="U207" i="11"/>
  <c r="H207" i="11"/>
  <c r="H206" i="13"/>
  <c r="U206" i="13"/>
  <c r="U206" i="12"/>
  <c r="H206" i="12"/>
  <c r="U206" i="11"/>
  <c r="H206" i="11"/>
  <c r="U205" i="13"/>
  <c r="H205" i="13"/>
  <c r="U205" i="12"/>
  <c r="H205" i="12"/>
  <c r="U205" i="11"/>
  <c r="H205" i="11"/>
  <c r="U204" i="13"/>
  <c r="H204" i="13"/>
  <c r="U204" i="12"/>
  <c r="H204" i="12"/>
  <c r="U204" i="11"/>
  <c r="H204" i="11"/>
  <c r="V203" i="13"/>
  <c r="I203" i="13"/>
  <c r="I203" i="12"/>
  <c r="V203" i="12"/>
  <c r="V203" i="11"/>
  <c r="I203" i="11"/>
  <c r="W202" i="13"/>
  <c r="J202" i="13"/>
  <c r="W202" i="12"/>
  <c r="J202" i="12"/>
  <c r="W202" i="11"/>
  <c r="J202" i="11"/>
  <c r="X201" i="13"/>
  <c r="K201" i="13"/>
  <c r="K201" i="12"/>
  <c r="X201" i="12"/>
  <c r="X201" i="11"/>
  <c r="K201" i="11"/>
  <c r="Y200" i="13"/>
  <c r="L200" i="13"/>
  <c r="L200" i="12"/>
  <c r="Y200" i="12"/>
  <c r="Y200" i="11"/>
  <c r="L200" i="11"/>
  <c r="Z199" i="13"/>
  <c r="M199" i="13"/>
  <c r="M199" i="12"/>
  <c r="Z199" i="12"/>
  <c r="Z199" i="11"/>
  <c r="M199" i="11"/>
  <c r="AA198" i="13"/>
  <c r="N198" i="13"/>
  <c r="N198" i="12"/>
  <c r="AA198" i="12"/>
  <c r="AA198" i="11"/>
  <c r="N198" i="11"/>
  <c r="AB197" i="13"/>
  <c r="O197" i="13"/>
  <c r="O197" i="12"/>
  <c r="AB197" i="12"/>
  <c r="AB197" i="11"/>
  <c r="O197" i="11"/>
  <c r="AC196" i="13"/>
  <c r="P196" i="13"/>
  <c r="P196" i="12"/>
  <c r="AC196" i="12"/>
  <c r="AC196" i="11"/>
  <c r="P196" i="11"/>
  <c r="AC195" i="13"/>
  <c r="P195" i="13"/>
  <c r="AC195" i="12"/>
  <c r="P195" i="12"/>
  <c r="AC195" i="11"/>
  <c r="P195" i="11"/>
  <c r="AC194" i="13"/>
  <c r="P194" i="13"/>
  <c r="P194" i="12"/>
  <c r="AC194" i="12"/>
  <c r="AC194" i="11"/>
  <c r="P194" i="11"/>
  <c r="P193" i="13"/>
  <c r="AC193" i="13"/>
  <c r="AC193" i="12"/>
  <c r="P193" i="12"/>
  <c r="AC193" i="11"/>
  <c r="P193" i="11"/>
  <c r="AB192" i="13"/>
  <c r="O192" i="13"/>
  <c r="O192" i="12"/>
  <c r="AB192" i="12"/>
  <c r="AB192" i="11"/>
  <c r="O192" i="11"/>
  <c r="P191" i="13"/>
  <c r="AC191" i="13"/>
  <c r="P191" i="12"/>
  <c r="AC191" i="12"/>
  <c r="AC191" i="11"/>
  <c r="P191" i="11"/>
  <c r="D191" i="13"/>
  <c r="Q191" i="13"/>
  <c r="D191" i="12"/>
  <c r="Q191" i="12"/>
  <c r="Q191" i="11"/>
  <c r="D191" i="11"/>
  <c r="E190" i="13"/>
  <c r="R190" i="13"/>
  <c r="E190" i="12"/>
  <c r="R190" i="12"/>
  <c r="R190" i="11"/>
  <c r="E190" i="11"/>
  <c r="F189" i="13"/>
  <c r="S189" i="13"/>
  <c r="F189" i="12"/>
  <c r="S189" i="12"/>
  <c r="S189" i="11"/>
  <c r="F189" i="11"/>
  <c r="G188" i="13"/>
  <c r="T188" i="13"/>
  <c r="G188" i="12"/>
  <c r="T188" i="12"/>
  <c r="T188" i="11"/>
  <c r="G188" i="11"/>
  <c r="H187" i="13"/>
  <c r="U187" i="13"/>
  <c r="H187" i="12"/>
  <c r="U187" i="12"/>
  <c r="U187" i="11"/>
  <c r="H187" i="11"/>
  <c r="V186" i="13"/>
  <c r="I186" i="13"/>
  <c r="I186" i="12"/>
  <c r="V186" i="12"/>
  <c r="V186" i="11"/>
  <c r="I186" i="11"/>
  <c r="W185" i="13"/>
  <c r="J185" i="13"/>
  <c r="J185" i="12"/>
  <c r="W185" i="12"/>
  <c r="W185" i="11"/>
  <c r="J185" i="11"/>
  <c r="W184" i="13"/>
  <c r="J184" i="13"/>
  <c r="J184" i="12"/>
  <c r="W184" i="12"/>
  <c r="W184" i="11"/>
  <c r="J184" i="11"/>
  <c r="W183" i="13"/>
  <c r="J183" i="13"/>
  <c r="J183" i="12"/>
  <c r="W183" i="12"/>
  <c r="W183" i="11"/>
  <c r="J183" i="11"/>
  <c r="W182" i="13"/>
  <c r="J182" i="13"/>
  <c r="J182" i="12"/>
  <c r="W182" i="12"/>
  <c r="W182" i="11"/>
  <c r="J182" i="11"/>
  <c r="W181" i="13"/>
  <c r="J181" i="13"/>
  <c r="J181" i="12"/>
  <c r="W181" i="12"/>
  <c r="W181" i="11"/>
  <c r="J181" i="11"/>
  <c r="W180" i="13"/>
  <c r="J180" i="13"/>
  <c r="J180" i="12"/>
  <c r="W180" i="12"/>
  <c r="W180" i="11"/>
  <c r="J180" i="11"/>
  <c r="X179" i="13"/>
  <c r="K179" i="13"/>
  <c r="K179" i="12"/>
  <c r="X179" i="12"/>
  <c r="X179" i="11"/>
  <c r="K179" i="11"/>
  <c r="Y178" i="13"/>
  <c r="L178" i="13"/>
  <c r="L178" i="12"/>
  <c r="Y178" i="12"/>
  <c r="Y178" i="11"/>
  <c r="L178" i="11"/>
  <c r="Z177" i="13"/>
  <c r="M177" i="13"/>
  <c r="M177" i="12"/>
  <c r="Z177" i="12"/>
  <c r="M177" i="11"/>
  <c r="Z177" i="11"/>
  <c r="AA176" i="13"/>
  <c r="N176" i="13"/>
  <c r="N176" i="12"/>
  <c r="AA176" i="12"/>
  <c r="AA176" i="11"/>
  <c r="N176" i="11"/>
  <c r="AB175" i="13"/>
  <c r="O175" i="13"/>
  <c r="O175" i="12"/>
  <c r="AB175" i="12"/>
  <c r="AB175" i="11"/>
  <c r="O175" i="11"/>
  <c r="P174" i="13"/>
  <c r="AC174" i="13"/>
  <c r="P174" i="12"/>
  <c r="AC174" i="12"/>
  <c r="AC174" i="11"/>
  <c r="P174" i="11"/>
  <c r="D174" i="13"/>
  <c r="Q174" i="13"/>
  <c r="Q174" i="12"/>
  <c r="D174" i="12"/>
  <c r="Q174" i="11"/>
  <c r="D174" i="11"/>
  <c r="R173" i="13"/>
  <c r="E173" i="13"/>
  <c r="R173" i="12"/>
  <c r="E173" i="12"/>
  <c r="R173" i="11"/>
  <c r="E173" i="11"/>
  <c r="R172" i="13"/>
  <c r="E172" i="13"/>
  <c r="R172" i="12"/>
  <c r="E172" i="12"/>
  <c r="R172" i="11"/>
  <c r="E172" i="11"/>
  <c r="R171" i="13"/>
  <c r="E171" i="13"/>
  <c r="R171" i="12"/>
  <c r="E171" i="12"/>
  <c r="R171" i="11"/>
  <c r="E171" i="11"/>
  <c r="R170" i="13"/>
  <c r="E170" i="13"/>
  <c r="R170" i="12"/>
  <c r="E170" i="12"/>
  <c r="R170" i="11"/>
  <c r="E170" i="11"/>
  <c r="E169" i="13"/>
  <c r="R169" i="13"/>
  <c r="R169" i="12"/>
  <c r="E169" i="12"/>
  <c r="R169" i="11"/>
  <c r="E169" i="11"/>
  <c r="R168" i="13"/>
  <c r="E168" i="13"/>
  <c r="R168" i="12"/>
  <c r="E168" i="12"/>
  <c r="R168" i="11"/>
  <c r="E168" i="11"/>
  <c r="F167" i="13"/>
  <c r="S167" i="13"/>
  <c r="S167" i="12"/>
  <c r="F167" i="12"/>
  <c r="S167" i="11"/>
  <c r="F167" i="11"/>
  <c r="T166" i="13"/>
  <c r="G166" i="13"/>
  <c r="T166" i="12"/>
  <c r="G166" i="12"/>
  <c r="T166" i="11"/>
  <c r="G166" i="11"/>
  <c r="H165" i="13"/>
  <c r="U165" i="13"/>
  <c r="U165" i="12"/>
  <c r="H165" i="12"/>
  <c r="U165" i="11"/>
  <c r="H165" i="11"/>
  <c r="V164" i="13"/>
  <c r="I164" i="13"/>
  <c r="I164" i="12"/>
  <c r="V164" i="12"/>
  <c r="V164" i="11"/>
  <c r="I164" i="11"/>
  <c r="W163" i="13"/>
  <c r="J163" i="13"/>
  <c r="W163" i="12"/>
  <c r="J163" i="12"/>
  <c r="W163" i="11"/>
  <c r="J163" i="11"/>
  <c r="X162" i="13"/>
  <c r="K162" i="13"/>
  <c r="K162" i="12"/>
  <c r="X162" i="12"/>
  <c r="X162" i="11"/>
  <c r="K162" i="11"/>
  <c r="Y161" i="13"/>
  <c r="L161" i="13"/>
  <c r="L161" i="12"/>
  <c r="Y161" i="12"/>
  <c r="Y161" i="11"/>
  <c r="L161" i="11"/>
  <c r="Z160" i="13"/>
  <c r="M160" i="13"/>
  <c r="M160" i="12"/>
  <c r="Z160" i="12"/>
  <c r="Z160" i="11"/>
  <c r="M160" i="11"/>
  <c r="Y159" i="13"/>
  <c r="L159" i="13"/>
  <c r="L159" i="12"/>
  <c r="Y159" i="12"/>
  <c r="Y159" i="11"/>
  <c r="L159" i="11"/>
  <c r="Y158" i="13"/>
  <c r="L158" i="13"/>
  <c r="Y158" i="12"/>
  <c r="L158" i="12"/>
  <c r="Y158" i="11"/>
  <c r="L158" i="11"/>
  <c r="Y157" i="13"/>
  <c r="L157" i="13"/>
  <c r="L157" i="12"/>
  <c r="Y157" i="12"/>
  <c r="Y157" i="11"/>
  <c r="L157" i="11"/>
  <c r="Y156" i="13"/>
  <c r="L156" i="13"/>
  <c r="Y156" i="12"/>
  <c r="L156" i="12"/>
  <c r="Y156" i="11"/>
  <c r="L156" i="11"/>
  <c r="M155" i="13"/>
  <c r="Z155" i="13"/>
  <c r="M155" i="12"/>
  <c r="Z155" i="12"/>
  <c r="Z155" i="11"/>
  <c r="M155" i="11"/>
  <c r="AA154" i="13"/>
  <c r="N154" i="13"/>
  <c r="AA154" i="12"/>
  <c r="N154" i="12"/>
  <c r="AA154" i="11"/>
  <c r="N154" i="11"/>
  <c r="O153" i="13"/>
  <c r="AB153" i="13"/>
  <c r="O153" i="12"/>
  <c r="AB153" i="12"/>
  <c r="AB153" i="11"/>
  <c r="O153" i="11"/>
  <c r="AC152" i="13"/>
  <c r="P152" i="13"/>
  <c r="AC152" i="12"/>
  <c r="P152" i="12"/>
  <c r="AC152" i="11"/>
  <c r="P152" i="11"/>
  <c r="Q152" i="13"/>
  <c r="D152" i="13"/>
  <c r="Q152" i="12"/>
  <c r="D152" i="12"/>
  <c r="Q152" i="11"/>
  <c r="D152" i="11"/>
  <c r="E151" i="13"/>
  <c r="R151" i="13"/>
  <c r="E151" i="12"/>
  <c r="R151" i="12"/>
  <c r="R151" i="11"/>
  <c r="E151" i="11"/>
  <c r="S150" i="13"/>
  <c r="F150" i="13"/>
  <c r="S150" i="12"/>
  <c r="F150" i="12"/>
  <c r="S150" i="11"/>
  <c r="F150" i="11"/>
  <c r="G149" i="13"/>
  <c r="T149" i="13"/>
  <c r="T149" i="12"/>
  <c r="G149" i="12"/>
  <c r="T149" i="11"/>
  <c r="G149" i="11"/>
  <c r="T148" i="13"/>
  <c r="G148" i="13"/>
  <c r="G148" i="12"/>
  <c r="T148" i="12"/>
  <c r="T148" i="11"/>
  <c r="G148" i="11"/>
  <c r="T147" i="13"/>
  <c r="G147" i="13"/>
  <c r="G147" i="12"/>
  <c r="T147" i="12"/>
  <c r="T147" i="11"/>
  <c r="G147" i="11"/>
  <c r="T146" i="13"/>
  <c r="G146" i="13"/>
  <c r="G146" i="12"/>
  <c r="T146" i="12"/>
  <c r="T146" i="11"/>
  <c r="G146" i="11"/>
  <c r="T145" i="13"/>
  <c r="G145" i="13"/>
  <c r="T145" i="12"/>
  <c r="G145" i="12"/>
  <c r="T145" i="11"/>
  <c r="G145" i="11"/>
  <c r="T144" i="13"/>
  <c r="G144" i="13"/>
  <c r="G144" i="12"/>
  <c r="T144" i="12"/>
  <c r="T144" i="11"/>
  <c r="G144" i="11"/>
  <c r="U143" i="13"/>
  <c r="H143" i="13"/>
  <c r="H143" i="12"/>
  <c r="U143" i="12"/>
  <c r="U143" i="11"/>
  <c r="H143" i="11"/>
  <c r="V142" i="13"/>
  <c r="I142" i="13"/>
  <c r="I142" i="12"/>
  <c r="V142" i="12"/>
  <c r="V142" i="11"/>
  <c r="I142" i="11"/>
  <c r="W141" i="13"/>
  <c r="J141" i="13"/>
  <c r="J141" i="12"/>
  <c r="W141" i="12"/>
  <c r="W141" i="11"/>
  <c r="J141" i="11"/>
  <c r="X140" i="13"/>
  <c r="K140" i="13"/>
  <c r="K140" i="12"/>
  <c r="X140" i="12"/>
  <c r="X140" i="11"/>
  <c r="K140" i="11"/>
  <c r="L139" i="13"/>
  <c r="Y139" i="13"/>
  <c r="L139" i="12"/>
  <c r="Y139" i="12"/>
  <c r="Y139" i="11"/>
  <c r="L139" i="11"/>
  <c r="Z138" i="13"/>
  <c r="M138" i="13"/>
  <c r="M138" i="12"/>
  <c r="Z138" i="12"/>
  <c r="Z138" i="11"/>
  <c r="M138" i="11"/>
  <c r="N137" i="13"/>
  <c r="AA137" i="13"/>
  <c r="N137" i="12"/>
  <c r="AA137" i="12"/>
  <c r="AA137" i="11"/>
  <c r="N137" i="11"/>
  <c r="AB136" i="13"/>
  <c r="O136" i="13"/>
  <c r="O136" i="12"/>
  <c r="AB136" i="12"/>
  <c r="AB136" i="11"/>
  <c r="O136" i="11"/>
  <c r="O135" i="13"/>
  <c r="AB135" i="13"/>
  <c r="AB135" i="12"/>
  <c r="O135" i="12"/>
  <c r="AB135" i="11"/>
  <c r="O135" i="11"/>
  <c r="AB134" i="13"/>
  <c r="O134" i="13"/>
  <c r="AB134" i="12"/>
  <c r="O134" i="12"/>
  <c r="AB134" i="11"/>
  <c r="O134" i="11"/>
  <c r="AA133" i="13"/>
  <c r="N133" i="13"/>
  <c r="AA133" i="12"/>
  <c r="N133" i="12"/>
  <c r="AA133" i="11"/>
  <c r="N133" i="11"/>
  <c r="AA132" i="13"/>
  <c r="N132" i="13"/>
  <c r="AA132" i="12"/>
  <c r="N132" i="12"/>
  <c r="AA132" i="11"/>
  <c r="N132" i="11"/>
  <c r="AB131" i="13"/>
  <c r="O131" i="13"/>
  <c r="O131" i="12"/>
  <c r="AB131" i="12"/>
  <c r="AB131" i="11"/>
  <c r="O131" i="11"/>
  <c r="AC130" i="13"/>
  <c r="P130" i="13"/>
  <c r="AC130" i="12"/>
  <c r="P130" i="12"/>
  <c r="AC130" i="11"/>
  <c r="P130" i="11"/>
  <c r="Q130" i="13"/>
  <c r="D130" i="13"/>
  <c r="Q130" i="12"/>
  <c r="D130" i="12"/>
  <c r="Q130" i="11"/>
  <c r="D130" i="11"/>
  <c r="R129" i="13"/>
  <c r="E129" i="13"/>
  <c r="E129" i="12"/>
  <c r="R129" i="12"/>
  <c r="R129" i="11"/>
  <c r="E129" i="11"/>
  <c r="S128" i="13"/>
  <c r="F128" i="13"/>
  <c r="S128" i="12"/>
  <c r="F128" i="12"/>
  <c r="S128" i="11"/>
  <c r="F128" i="11"/>
  <c r="T127" i="13"/>
  <c r="G127" i="13"/>
  <c r="G127" i="12"/>
  <c r="T127" i="12"/>
  <c r="T127" i="11"/>
  <c r="G127" i="11"/>
  <c r="U126" i="13"/>
  <c r="H126" i="13"/>
  <c r="U126" i="12"/>
  <c r="H126" i="12"/>
  <c r="U126" i="11"/>
  <c r="H126" i="11"/>
  <c r="V125" i="13"/>
  <c r="I125" i="13"/>
  <c r="I125" i="12"/>
  <c r="V125" i="12"/>
  <c r="V125" i="11"/>
  <c r="I125" i="11"/>
  <c r="V124" i="13"/>
  <c r="I124" i="13"/>
  <c r="V124" i="12"/>
  <c r="I124" i="12"/>
  <c r="V124" i="11"/>
  <c r="I124" i="11"/>
  <c r="V123" i="13"/>
  <c r="I123" i="13"/>
  <c r="V123" i="12"/>
  <c r="I123" i="12"/>
  <c r="V123" i="11"/>
  <c r="I123" i="11"/>
  <c r="V122" i="13"/>
  <c r="I122" i="13"/>
  <c r="V122" i="12"/>
  <c r="I122" i="12"/>
  <c r="V122" i="11"/>
  <c r="I122" i="11"/>
  <c r="V121" i="13"/>
  <c r="I121" i="13"/>
  <c r="V121" i="12"/>
  <c r="I121" i="12"/>
  <c r="V121" i="11"/>
  <c r="I121" i="11"/>
  <c r="V120" i="13"/>
  <c r="I120" i="13"/>
  <c r="V120" i="12"/>
  <c r="I120" i="12"/>
  <c r="V120" i="11"/>
  <c r="I120" i="11"/>
  <c r="W119" i="13"/>
  <c r="J119" i="13"/>
  <c r="J119" i="12"/>
  <c r="W119" i="12"/>
  <c r="W119" i="11"/>
  <c r="J119" i="11"/>
  <c r="X118" i="13"/>
  <c r="K118" i="13"/>
  <c r="X118" i="12"/>
  <c r="K118" i="12"/>
  <c r="X118" i="11"/>
  <c r="K118" i="11"/>
  <c r="Y117" i="13"/>
  <c r="L117" i="13"/>
  <c r="L117" i="12"/>
  <c r="Y117" i="12"/>
  <c r="Y117" i="11"/>
  <c r="L117" i="11"/>
  <c r="Z116" i="13"/>
  <c r="M116" i="13"/>
  <c r="Z116" i="12"/>
  <c r="M116" i="12"/>
  <c r="Z116" i="11"/>
  <c r="M116" i="11"/>
  <c r="AA115" i="13"/>
  <c r="N115" i="13"/>
  <c r="N115" i="12"/>
  <c r="AA115" i="12"/>
  <c r="AA115" i="11"/>
  <c r="N115" i="11"/>
  <c r="AB114" i="13"/>
  <c r="O114" i="13"/>
  <c r="AB114" i="12"/>
  <c r="O114" i="12"/>
  <c r="AB114" i="11"/>
  <c r="O114" i="11"/>
  <c r="AC113" i="13"/>
  <c r="P113" i="13"/>
  <c r="P113" i="12"/>
  <c r="AC113" i="12"/>
  <c r="AC113" i="11"/>
  <c r="P113" i="11"/>
  <c r="Q113" i="13"/>
  <c r="D113" i="13"/>
  <c r="D113" i="12"/>
  <c r="Q113" i="12"/>
  <c r="Q113" i="11"/>
  <c r="D113" i="11"/>
  <c r="Q112" i="13"/>
  <c r="D112" i="13"/>
  <c r="D112" i="12"/>
  <c r="Q112" i="12"/>
  <c r="Q112" i="11"/>
  <c r="D112" i="11"/>
  <c r="Q111" i="13"/>
  <c r="D111" i="13"/>
  <c r="D111" i="12"/>
  <c r="Q111" i="12"/>
  <c r="Q111" i="11"/>
  <c r="D111" i="11"/>
  <c r="Q110" i="13"/>
  <c r="D110" i="13"/>
  <c r="D110" i="12"/>
  <c r="Q110" i="12"/>
  <c r="Q110" i="11"/>
  <c r="D110" i="11"/>
  <c r="D109" i="13"/>
  <c r="Q109" i="13"/>
  <c r="D109" i="12"/>
  <c r="Q109" i="12"/>
  <c r="Q109" i="11"/>
  <c r="D109" i="11"/>
  <c r="D108" i="13"/>
  <c r="Q108" i="13"/>
  <c r="D108" i="12"/>
  <c r="Q108" i="12"/>
  <c r="Q108" i="11"/>
  <c r="D108" i="11"/>
  <c r="E107" i="13"/>
  <c r="R107" i="13"/>
  <c r="E107" i="12"/>
  <c r="R107" i="12"/>
  <c r="R107" i="11"/>
  <c r="E107" i="11"/>
  <c r="F106" i="13"/>
  <c r="S106" i="13"/>
  <c r="F106" i="12"/>
  <c r="S106" i="12"/>
  <c r="S106" i="11"/>
  <c r="F106" i="11"/>
  <c r="T105" i="13"/>
  <c r="G105" i="13"/>
  <c r="G105" i="12"/>
  <c r="T105" i="12"/>
  <c r="T105" i="11"/>
  <c r="G105" i="11"/>
  <c r="U104" i="13"/>
  <c r="H104" i="13"/>
  <c r="H104" i="12"/>
  <c r="U104" i="12"/>
  <c r="U104" i="11"/>
  <c r="H104" i="11"/>
  <c r="V103" i="13"/>
  <c r="I103" i="13"/>
  <c r="I103" i="12"/>
  <c r="V103" i="12"/>
  <c r="V103" i="11"/>
  <c r="I103" i="11"/>
  <c r="W102" i="13"/>
  <c r="J102" i="13"/>
  <c r="J102" i="12"/>
  <c r="W102" i="12"/>
  <c r="W102" i="11"/>
  <c r="J102" i="11"/>
  <c r="X101" i="13"/>
  <c r="K101" i="13"/>
  <c r="K101" i="12"/>
  <c r="X101" i="12"/>
  <c r="X101" i="11"/>
  <c r="K101" i="11"/>
  <c r="K100" i="13"/>
  <c r="X100" i="13"/>
  <c r="K100" i="12"/>
  <c r="X100" i="12"/>
  <c r="X100" i="11"/>
  <c r="K100" i="11"/>
  <c r="X99" i="13"/>
  <c r="K99" i="13"/>
  <c r="K99" i="12"/>
  <c r="X99" i="12"/>
  <c r="X99" i="11"/>
  <c r="K99" i="11"/>
  <c r="X98" i="13"/>
  <c r="K98" i="13"/>
  <c r="K98" i="12"/>
  <c r="X98" i="12"/>
  <c r="X98" i="11"/>
  <c r="K98" i="11"/>
  <c r="X97" i="13"/>
  <c r="K97" i="13"/>
  <c r="K97" i="12"/>
  <c r="X97" i="12"/>
  <c r="X97" i="11"/>
  <c r="K97" i="11"/>
  <c r="X96" i="13"/>
  <c r="K96" i="13"/>
  <c r="K96" i="12"/>
  <c r="X96" i="12"/>
  <c r="X96" i="11"/>
  <c r="K96" i="11"/>
  <c r="Y95" i="13"/>
  <c r="L95" i="13"/>
  <c r="L95" i="12"/>
  <c r="Y95" i="12"/>
  <c r="Y95" i="11"/>
  <c r="L95" i="11"/>
  <c r="Z94" i="13"/>
  <c r="M94" i="13"/>
  <c r="M94" i="12"/>
  <c r="Z94" i="12"/>
  <c r="Z94" i="11"/>
  <c r="M94" i="11"/>
  <c r="AA93" i="13"/>
  <c r="N93" i="13"/>
  <c r="N93" i="12"/>
  <c r="AA93" i="12"/>
  <c r="AA93" i="11"/>
  <c r="N93" i="11"/>
  <c r="AB92" i="13"/>
  <c r="O92" i="13"/>
  <c r="O92" i="12"/>
  <c r="AB92" i="12"/>
  <c r="AB92" i="11"/>
  <c r="O92" i="11"/>
  <c r="AC91" i="13"/>
  <c r="P91" i="13"/>
  <c r="P91" i="12"/>
  <c r="AC91" i="12"/>
  <c r="AC91" i="11"/>
  <c r="P91" i="11"/>
  <c r="Q91" i="13"/>
  <c r="D91" i="13"/>
  <c r="D91" i="12"/>
  <c r="Q91" i="12"/>
  <c r="Q91" i="11"/>
  <c r="D91" i="11"/>
  <c r="R90" i="13"/>
  <c r="E90" i="13"/>
  <c r="E90" i="12"/>
  <c r="R90" i="12"/>
  <c r="R90" i="11"/>
  <c r="E90" i="11"/>
  <c r="S89" i="13"/>
  <c r="F89" i="13"/>
  <c r="F89" i="12"/>
  <c r="S89" i="12"/>
  <c r="S89" i="11"/>
  <c r="F89" i="11"/>
  <c r="S88" i="13"/>
  <c r="F88" i="13"/>
  <c r="F88" i="12"/>
  <c r="S88" i="12"/>
  <c r="S88" i="11"/>
  <c r="F88" i="11"/>
  <c r="F87" i="13"/>
  <c r="S87" i="13"/>
  <c r="S87" i="12"/>
  <c r="F87" i="12"/>
  <c r="S87" i="11"/>
  <c r="F87" i="11"/>
  <c r="S86" i="13"/>
  <c r="F86" i="13"/>
  <c r="S86" i="12"/>
  <c r="F86" i="12"/>
  <c r="S86" i="11"/>
  <c r="F86" i="11"/>
  <c r="S85" i="13"/>
  <c r="F85" i="13"/>
  <c r="S85" i="12"/>
  <c r="F85" i="12"/>
  <c r="S85" i="11"/>
  <c r="F85" i="11"/>
  <c r="S84" i="13"/>
  <c r="F84" i="13"/>
  <c r="S84" i="12"/>
  <c r="F84" i="12"/>
  <c r="S84" i="11"/>
  <c r="F84" i="11"/>
  <c r="T83" i="13"/>
  <c r="G83" i="13"/>
  <c r="T83" i="12"/>
  <c r="G83" i="12"/>
  <c r="T83" i="11"/>
  <c r="G83" i="11"/>
  <c r="U82" i="13"/>
  <c r="H82" i="13"/>
  <c r="U82" i="12"/>
  <c r="H82" i="12"/>
  <c r="U82" i="11"/>
  <c r="H82" i="11"/>
  <c r="V81" i="13"/>
  <c r="I81" i="13"/>
  <c r="V81" i="12"/>
  <c r="I81" i="12"/>
  <c r="V81" i="11"/>
  <c r="I81" i="11"/>
  <c r="W80" i="13"/>
  <c r="J80" i="13"/>
  <c r="W80" i="12"/>
  <c r="J80" i="12"/>
  <c r="W80" i="11"/>
  <c r="J80" i="11"/>
  <c r="X79" i="13"/>
  <c r="K79" i="13"/>
  <c r="X79" i="12"/>
  <c r="K79" i="12"/>
  <c r="X79" i="11"/>
  <c r="K79" i="11"/>
  <c r="Y78" i="13"/>
  <c r="L78" i="13"/>
  <c r="Y78" i="12"/>
  <c r="L78" i="12"/>
  <c r="Y78" i="11"/>
  <c r="L78" i="11"/>
  <c r="Z77" i="13"/>
  <c r="M77" i="13"/>
  <c r="Z77" i="12"/>
  <c r="M77" i="12"/>
  <c r="Z77" i="11"/>
  <c r="M77" i="11"/>
  <c r="AA76" i="13"/>
  <c r="N76" i="13"/>
  <c r="AA76" i="12"/>
  <c r="N76" i="12"/>
  <c r="AA76" i="11"/>
  <c r="N76" i="11"/>
  <c r="AA75" i="13"/>
  <c r="N75" i="13"/>
  <c r="N75" i="12"/>
  <c r="AA75" i="12"/>
  <c r="AA75" i="11"/>
  <c r="N75" i="11"/>
  <c r="M74" i="13"/>
  <c r="Z74" i="13"/>
  <c r="M74" i="12"/>
  <c r="Z74" i="12"/>
  <c r="Z74" i="11"/>
  <c r="M74" i="11"/>
  <c r="M73" i="13"/>
  <c r="Z73" i="13"/>
  <c r="Z73" i="12"/>
  <c r="M73" i="12"/>
  <c r="Z73" i="11"/>
  <c r="M73" i="11"/>
  <c r="M72" i="13"/>
  <c r="Z72" i="13"/>
  <c r="M72" i="12"/>
  <c r="Z72" i="12"/>
  <c r="Z72" i="11"/>
  <c r="M72" i="11"/>
  <c r="N71" i="13"/>
  <c r="AA71" i="13"/>
  <c r="N71" i="12"/>
  <c r="AA71" i="12"/>
  <c r="AA71" i="11"/>
  <c r="N71" i="11"/>
  <c r="O70" i="13"/>
  <c r="AB70" i="13"/>
  <c r="O70" i="12"/>
  <c r="AB70" i="12"/>
  <c r="AB70" i="11"/>
  <c r="O70" i="11"/>
  <c r="P69" i="13"/>
  <c r="AC69" i="13"/>
  <c r="P69" i="12"/>
  <c r="AC69" i="12"/>
  <c r="AC69" i="11"/>
  <c r="P69" i="11"/>
  <c r="D69" i="13"/>
  <c r="Q69" i="13"/>
  <c r="D69" i="12"/>
  <c r="Q69" i="12"/>
  <c r="Q69" i="11"/>
  <c r="D69" i="11"/>
  <c r="E68" i="13"/>
  <c r="R68" i="13"/>
  <c r="E68" i="12"/>
  <c r="R68" i="12"/>
  <c r="R68" i="11"/>
  <c r="E68" i="11"/>
  <c r="F67" i="13"/>
  <c r="S67" i="13"/>
  <c r="F67" i="12"/>
  <c r="S67" i="12"/>
  <c r="S67" i="11"/>
  <c r="F67" i="11"/>
  <c r="T66" i="13"/>
  <c r="G66" i="13"/>
  <c r="G66" i="12"/>
  <c r="T66" i="12"/>
  <c r="T66" i="11"/>
  <c r="G66" i="11"/>
  <c r="U65" i="13"/>
  <c r="H65" i="13"/>
  <c r="H65" i="12"/>
  <c r="U65" i="12"/>
  <c r="U65" i="11"/>
  <c r="H65" i="11"/>
  <c r="U64" i="13"/>
  <c r="H64" i="13"/>
  <c r="H64" i="12"/>
  <c r="U64" i="12"/>
  <c r="U64" i="11"/>
  <c r="H64" i="11"/>
  <c r="U63" i="13"/>
  <c r="H63" i="13"/>
  <c r="H63" i="12"/>
  <c r="U63" i="12"/>
  <c r="U63" i="11"/>
  <c r="H63" i="11"/>
  <c r="H62" i="13"/>
  <c r="U62" i="13"/>
  <c r="U62" i="12"/>
  <c r="H62" i="12"/>
  <c r="U62" i="11"/>
  <c r="H62" i="11"/>
  <c r="U61" i="13"/>
  <c r="H61" i="13"/>
  <c r="H61" i="12"/>
  <c r="U61" i="12"/>
  <c r="U61" i="11"/>
  <c r="H61" i="11"/>
  <c r="U60" i="13"/>
  <c r="H60" i="13"/>
  <c r="U60" i="12"/>
  <c r="H60" i="12"/>
  <c r="H60" i="11"/>
  <c r="U60" i="11"/>
  <c r="V59" i="13"/>
  <c r="I59" i="13"/>
  <c r="I59" i="12"/>
  <c r="V59" i="12"/>
  <c r="I59" i="11"/>
  <c r="V59" i="11"/>
  <c r="W58" i="13"/>
  <c r="J58" i="13"/>
  <c r="W58" i="12"/>
  <c r="J58" i="12"/>
  <c r="J58" i="11"/>
  <c r="W58" i="11"/>
  <c r="X57" i="13"/>
  <c r="K57" i="13"/>
  <c r="K57" i="12"/>
  <c r="X57" i="12"/>
  <c r="K57" i="11"/>
  <c r="X57" i="11"/>
  <c r="Y56" i="13"/>
  <c r="L56" i="13"/>
  <c r="Y56" i="12"/>
  <c r="L56" i="12"/>
  <c r="L56" i="11"/>
  <c r="Y56" i="11"/>
  <c r="Z55" i="13"/>
  <c r="M55" i="13"/>
  <c r="M55" i="12"/>
  <c r="Z55" i="12"/>
  <c r="M55" i="11"/>
  <c r="Z55" i="11"/>
  <c r="AA54" i="13"/>
  <c r="N54" i="13"/>
  <c r="AA54" i="12"/>
  <c r="N54" i="12"/>
  <c r="N54" i="11"/>
  <c r="AA54" i="11"/>
  <c r="AB53" i="13"/>
  <c r="O53" i="13"/>
  <c r="O53" i="12"/>
  <c r="AB53" i="12"/>
  <c r="AB53" i="11"/>
  <c r="O53" i="11"/>
  <c r="AC52" i="13"/>
  <c r="P52" i="13"/>
  <c r="AC52" i="12"/>
  <c r="P52" i="12"/>
  <c r="AC52" i="11"/>
  <c r="P52" i="11"/>
  <c r="AC51" i="13"/>
  <c r="P51" i="13"/>
  <c r="P51" i="12"/>
  <c r="AC51" i="12"/>
  <c r="AC51" i="11"/>
  <c r="P51" i="11"/>
  <c r="AC50" i="13"/>
  <c r="P50" i="13"/>
  <c r="AC50" i="12"/>
  <c r="P50" i="12"/>
  <c r="AC50" i="11"/>
  <c r="P50" i="11"/>
  <c r="AC49" i="13"/>
  <c r="P49" i="13"/>
  <c r="P49" i="12"/>
  <c r="AC49" i="12"/>
  <c r="AC49" i="11"/>
  <c r="P49" i="11"/>
  <c r="AB48" i="13"/>
  <c r="O48" i="13"/>
  <c r="O48" i="12"/>
  <c r="AB48" i="12"/>
  <c r="AB48" i="11"/>
  <c r="O48" i="11"/>
  <c r="AC47" i="13"/>
  <c r="P47" i="13"/>
  <c r="P47" i="12"/>
  <c r="AC47" i="12"/>
  <c r="AC47" i="11"/>
  <c r="P47" i="11"/>
  <c r="Q47" i="13"/>
  <c r="D47" i="13"/>
  <c r="D47" i="12"/>
  <c r="Q47" i="12"/>
  <c r="Q47" i="11"/>
  <c r="D47" i="11"/>
  <c r="R46" i="13"/>
  <c r="E46" i="13"/>
  <c r="E46" i="12"/>
  <c r="R46" i="12"/>
  <c r="R46" i="11"/>
  <c r="E46" i="11"/>
  <c r="T3" i="7"/>
  <c r="Z3" i="9"/>
  <c r="AC264" i="13"/>
  <c r="P264" i="13"/>
  <c r="P264" i="12"/>
  <c r="AC264" i="12"/>
  <c r="AC264" i="11"/>
  <c r="P264" i="11"/>
  <c r="P192" i="13"/>
  <c r="AC192" i="13"/>
  <c r="P192" i="12"/>
  <c r="AC192" i="12"/>
  <c r="AC192" i="11"/>
  <c r="P192" i="11"/>
  <c r="AC120" i="13"/>
  <c r="P120" i="13"/>
  <c r="P120" i="12"/>
  <c r="AC120" i="12"/>
  <c r="AC120" i="11"/>
  <c r="P120" i="11"/>
  <c r="AC48" i="13"/>
  <c r="P48" i="13"/>
  <c r="P48" i="12"/>
  <c r="AC48" i="12"/>
  <c r="AC48" i="11"/>
  <c r="P48" i="11"/>
  <c r="R40" i="13"/>
  <c r="E40" i="13"/>
  <c r="R40" i="12"/>
  <c r="E40" i="12"/>
  <c r="R40" i="11"/>
  <c r="E40" i="11"/>
  <c r="J35" i="13"/>
  <c r="W35" i="13"/>
  <c r="W35" i="12"/>
  <c r="J35" i="12"/>
  <c r="W35" i="11"/>
  <c r="J35" i="11"/>
  <c r="AB30" i="13"/>
  <c r="O30" i="13"/>
  <c r="AB30" i="12"/>
  <c r="O30" i="12"/>
  <c r="AB30" i="11"/>
  <c r="O30" i="11"/>
  <c r="U25" i="13"/>
  <c r="H25" i="13"/>
  <c r="U25" i="12"/>
  <c r="H25" i="12"/>
  <c r="U25" i="11"/>
  <c r="H25" i="11"/>
  <c r="X22" i="13"/>
  <c r="K22" i="13"/>
  <c r="X22" i="12"/>
  <c r="K22" i="12"/>
  <c r="X22" i="11"/>
  <c r="K22" i="11"/>
  <c r="Q17" i="13"/>
  <c r="D17" i="13"/>
  <c r="Q17" i="12"/>
  <c r="D17" i="12"/>
  <c r="Q17" i="11"/>
  <c r="D17" i="11"/>
  <c r="W11" i="13"/>
  <c r="J11" i="13"/>
  <c r="W11" i="12"/>
  <c r="J11" i="12"/>
  <c r="W11" i="11"/>
  <c r="J11" i="11"/>
  <c r="U309" i="13"/>
  <c r="H309" i="13"/>
  <c r="U309" i="12"/>
  <c r="H309" i="12"/>
  <c r="U309" i="11"/>
  <c r="H309" i="11"/>
  <c r="X45" i="13"/>
  <c r="K45" i="13"/>
  <c r="K45" i="12"/>
  <c r="X45" i="12"/>
  <c r="K45" i="11"/>
  <c r="X45" i="11"/>
  <c r="K33" i="13"/>
  <c r="X33" i="13"/>
  <c r="K33" i="12"/>
  <c r="X33" i="12"/>
  <c r="K33" i="11"/>
  <c r="X33" i="11"/>
  <c r="Z19" i="13"/>
  <c r="M19" i="13"/>
  <c r="M19" i="12"/>
  <c r="Z19" i="12"/>
  <c r="Z19" i="11"/>
  <c r="M19" i="11"/>
  <c r="Z7" i="13"/>
  <c r="M7" i="13"/>
  <c r="M7" i="12"/>
  <c r="Z7" i="12"/>
  <c r="M7" i="11"/>
  <c r="Z7" i="11"/>
  <c r="Q315" i="13"/>
  <c r="D315" i="13"/>
  <c r="Q315" i="12"/>
  <c r="D315" i="12"/>
  <c r="Q315" i="11"/>
  <c r="D315" i="11"/>
  <c r="S310" i="13"/>
  <c r="F310" i="13"/>
  <c r="F310" i="12"/>
  <c r="S310" i="12"/>
  <c r="S310" i="11"/>
  <c r="F310" i="11"/>
  <c r="V307" i="13"/>
  <c r="I307" i="13"/>
  <c r="I307" i="12"/>
  <c r="V307" i="12"/>
  <c r="V307" i="11"/>
  <c r="I307" i="11"/>
  <c r="X305" i="13"/>
  <c r="K305" i="13"/>
  <c r="K305" i="12"/>
  <c r="X305" i="12"/>
  <c r="X305" i="11"/>
  <c r="K305" i="11"/>
  <c r="X302" i="13"/>
  <c r="K302" i="13"/>
  <c r="X302" i="12"/>
  <c r="K302" i="12"/>
  <c r="X302" i="11"/>
  <c r="K302" i="11"/>
  <c r="X300" i="13"/>
  <c r="K300" i="13"/>
  <c r="X300" i="12"/>
  <c r="K300" i="12"/>
  <c r="X300" i="11"/>
  <c r="K300" i="11"/>
  <c r="Z298" i="13"/>
  <c r="M298" i="13"/>
  <c r="Z298" i="12"/>
  <c r="M298" i="12"/>
  <c r="Z298" i="11"/>
  <c r="M298" i="11"/>
  <c r="AB296" i="13"/>
  <c r="O296" i="13"/>
  <c r="AB296" i="12"/>
  <c r="O296" i="12"/>
  <c r="AB296" i="11"/>
  <c r="O296" i="11"/>
  <c r="D295" i="13"/>
  <c r="Q295" i="13"/>
  <c r="Q295" i="12"/>
  <c r="D295" i="12"/>
  <c r="Q295" i="11"/>
  <c r="D295" i="11"/>
  <c r="S293" i="13"/>
  <c r="F293" i="13"/>
  <c r="S293" i="12"/>
  <c r="F293" i="12"/>
  <c r="S293" i="11"/>
  <c r="F293" i="11"/>
  <c r="S291" i="13"/>
  <c r="F291" i="13"/>
  <c r="S291" i="12"/>
  <c r="F291" i="12"/>
  <c r="S291" i="11"/>
  <c r="F291" i="11"/>
  <c r="S289" i="13"/>
  <c r="F289" i="13"/>
  <c r="S289" i="12"/>
  <c r="F289" i="12"/>
  <c r="S289" i="11"/>
  <c r="F289" i="11"/>
  <c r="G287" i="13"/>
  <c r="T287" i="13"/>
  <c r="T287" i="12"/>
  <c r="G287" i="12"/>
  <c r="T287" i="11"/>
  <c r="G287" i="11"/>
  <c r="AA280" i="13"/>
  <c r="N280" i="13"/>
  <c r="N280" i="12"/>
  <c r="AA280" i="12"/>
  <c r="AA280" i="11"/>
  <c r="N280" i="11"/>
  <c r="AB274" i="13"/>
  <c r="O274" i="13"/>
  <c r="O274" i="12"/>
  <c r="AB274" i="12"/>
  <c r="AB274" i="11"/>
  <c r="O274" i="11"/>
  <c r="Q273" i="13"/>
  <c r="D273" i="13"/>
  <c r="Q273" i="12"/>
  <c r="D273" i="12"/>
  <c r="Q273" i="11"/>
  <c r="D273" i="11"/>
  <c r="S271" i="13"/>
  <c r="F271" i="13"/>
  <c r="F271" i="12"/>
  <c r="S271" i="12"/>
  <c r="S271" i="11"/>
  <c r="F271" i="11"/>
  <c r="U268" i="13"/>
  <c r="H268" i="13"/>
  <c r="H268" i="12"/>
  <c r="U268" i="12"/>
  <c r="U268" i="11"/>
  <c r="H268" i="11"/>
  <c r="U266" i="13"/>
  <c r="H266" i="13"/>
  <c r="H266" i="12"/>
  <c r="U266" i="12"/>
  <c r="U266" i="11"/>
  <c r="H266" i="11"/>
  <c r="U265" i="13"/>
  <c r="H265" i="13"/>
  <c r="H265" i="12"/>
  <c r="U265" i="12"/>
  <c r="U265" i="11"/>
  <c r="H265" i="11"/>
  <c r="V263" i="13"/>
  <c r="I263" i="13"/>
  <c r="I263" i="12"/>
  <c r="V263" i="12"/>
  <c r="V263" i="11"/>
  <c r="I263" i="11"/>
  <c r="W262" i="13"/>
  <c r="J262" i="13"/>
  <c r="J262" i="12"/>
  <c r="W262" i="12"/>
  <c r="W262" i="11"/>
  <c r="J262" i="11"/>
  <c r="Y260" i="13"/>
  <c r="L260" i="13"/>
  <c r="Y260" i="12"/>
  <c r="L260" i="12"/>
  <c r="Y260" i="11"/>
  <c r="L260" i="11"/>
  <c r="AA258" i="13"/>
  <c r="N258" i="13"/>
  <c r="AA258" i="12"/>
  <c r="N258" i="12"/>
  <c r="AA258" i="11"/>
  <c r="N258" i="11"/>
  <c r="AC256" i="13"/>
  <c r="P256" i="13"/>
  <c r="AC256" i="12"/>
  <c r="P256" i="12"/>
  <c r="AC256" i="11"/>
  <c r="P256" i="11"/>
  <c r="AC253" i="13"/>
  <c r="P253" i="13"/>
  <c r="AC253" i="12"/>
  <c r="P253" i="12"/>
  <c r="AC253" i="11"/>
  <c r="P253" i="11"/>
  <c r="AC251" i="13"/>
  <c r="P251" i="13"/>
  <c r="AC251" i="12"/>
  <c r="P251" i="12"/>
  <c r="AC251" i="11"/>
  <c r="P251" i="11"/>
  <c r="E250" i="13"/>
  <c r="R250" i="13"/>
  <c r="R250" i="12"/>
  <c r="E250" i="12"/>
  <c r="R250" i="11"/>
  <c r="E250" i="11"/>
  <c r="T248" i="13"/>
  <c r="G248" i="13"/>
  <c r="T248" i="12"/>
  <c r="G248" i="12"/>
  <c r="T248" i="11"/>
  <c r="G248" i="11"/>
  <c r="I246" i="13"/>
  <c r="V246" i="13"/>
  <c r="I246" i="12"/>
  <c r="V246" i="12"/>
  <c r="V246" i="11"/>
  <c r="I246" i="11"/>
  <c r="W244" i="13"/>
  <c r="J244" i="13"/>
  <c r="J244" i="12"/>
  <c r="W244" i="12"/>
  <c r="W244" i="11"/>
  <c r="J244" i="11"/>
  <c r="W242" i="13"/>
  <c r="J242" i="13"/>
  <c r="J242" i="12"/>
  <c r="W242" i="12"/>
  <c r="W242" i="11"/>
  <c r="J242" i="11"/>
  <c r="Y238" i="13"/>
  <c r="L238" i="13"/>
  <c r="L238" i="12"/>
  <c r="Y238" i="12"/>
  <c r="Y238" i="11"/>
  <c r="L238" i="11"/>
  <c r="AA236" i="13"/>
  <c r="N236" i="13"/>
  <c r="N236" i="12"/>
  <c r="AA236" i="12"/>
  <c r="AA236" i="11"/>
  <c r="N236" i="11"/>
  <c r="P234" i="13"/>
  <c r="AC234" i="13"/>
  <c r="P234" i="12"/>
  <c r="AC234" i="12"/>
  <c r="AC234" i="11"/>
  <c r="P234" i="11"/>
  <c r="R233" i="13"/>
  <c r="E233" i="13"/>
  <c r="E233" i="12"/>
  <c r="R233" i="12"/>
  <c r="R233" i="11"/>
  <c r="E233" i="11"/>
  <c r="E230" i="13"/>
  <c r="R230" i="13"/>
  <c r="E230" i="12"/>
  <c r="R230" i="12"/>
  <c r="R230" i="11"/>
  <c r="E230" i="11"/>
  <c r="E228" i="13"/>
  <c r="R228" i="13"/>
  <c r="E228" i="12"/>
  <c r="R228" i="12"/>
  <c r="R228" i="11"/>
  <c r="E228" i="11"/>
  <c r="G226" i="13"/>
  <c r="T226" i="13"/>
  <c r="G226" i="12"/>
  <c r="T226" i="12"/>
  <c r="T226" i="11"/>
  <c r="G226" i="11"/>
  <c r="I224" i="13"/>
  <c r="V224" i="13"/>
  <c r="I224" i="12"/>
  <c r="V224" i="12"/>
  <c r="V224" i="11"/>
  <c r="I224" i="11"/>
  <c r="K222" i="13"/>
  <c r="X222" i="13"/>
  <c r="K222" i="12"/>
  <c r="X222" i="12"/>
  <c r="X222" i="11"/>
  <c r="K222" i="11"/>
  <c r="M220" i="13"/>
  <c r="Z220" i="13"/>
  <c r="M220" i="12"/>
  <c r="Z220" i="12"/>
  <c r="Z220" i="11"/>
  <c r="M220" i="11"/>
  <c r="Y218" i="13"/>
  <c r="L218" i="13"/>
  <c r="Y218" i="12"/>
  <c r="L218" i="12"/>
  <c r="L218" i="11"/>
  <c r="Y218" i="11"/>
  <c r="Y216" i="13"/>
  <c r="L216" i="13"/>
  <c r="L216" i="12"/>
  <c r="Y216" i="12"/>
  <c r="Y216" i="11"/>
  <c r="L216" i="11"/>
  <c r="AA214" i="13"/>
  <c r="N214" i="13"/>
  <c r="N214" i="12"/>
  <c r="AA214" i="12"/>
  <c r="AA214" i="11"/>
  <c r="N214" i="11"/>
  <c r="P212" i="13"/>
  <c r="AC212" i="13"/>
  <c r="P212" i="12"/>
  <c r="AC212" i="12"/>
  <c r="AC212" i="11"/>
  <c r="P212" i="11"/>
  <c r="R211" i="13"/>
  <c r="E211" i="13"/>
  <c r="R211" i="12"/>
  <c r="E211" i="12"/>
  <c r="R211" i="11"/>
  <c r="E211" i="11"/>
  <c r="T209" i="13"/>
  <c r="G209" i="13"/>
  <c r="T209" i="12"/>
  <c r="G209" i="12"/>
  <c r="T209" i="11"/>
  <c r="G209" i="11"/>
  <c r="T207" i="13"/>
  <c r="G207" i="13"/>
  <c r="G207" i="12"/>
  <c r="T207" i="12"/>
  <c r="T207" i="11"/>
  <c r="G207" i="11"/>
  <c r="T205" i="13"/>
  <c r="G205" i="13"/>
  <c r="T205" i="12"/>
  <c r="G205" i="12"/>
  <c r="T205" i="11"/>
  <c r="G205" i="11"/>
  <c r="U203" i="13"/>
  <c r="H203" i="13"/>
  <c r="U203" i="12"/>
  <c r="H203" i="12"/>
  <c r="U203" i="11"/>
  <c r="H203" i="11"/>
  <c r="K200" i="13"/>
  <c r="X200" i="13"/>
  <c r="K200" i="12"/>
  <c r="X200" i="12"/>
  <c r="X200" i="11"/>
  <c r="K200" i="11"/>
  <c r="O196" i="13"/>
  <c r="AB196" i="13"/>
  <c r="O196" i="12"/>
  <c r="AB196" i="12"/>
  <c r="AB196" i="11"/>
  <c r="O196" i="11"/>
  <c r="AB194" i="13"/>
  <c r="O194" i="13"/>
  <c r="O194" i="12"/>
  <c r="AB194" i="12"/>
  <c r="AB194" i="11"/>
  <c r="O194" i="11"/>
  <c r="AB191" i="13"/>
  <c r="O191" i="13"/>
  <c r="AB191" i="12"/>
  <c r="O191" i="12"/>
  <c r="AB191" i="11"/>
  <c r="O191" i="11"/>
  <c r="R189" i="13"/>
  <c r="E189" i="13"/>
  <c r="E189" i="12"/>
  <c r="R189" i="12"/>
  <c r="R189" i="11"/>
  <c r="E189" i="11"/>
  <c r="U186" i="13"/>
  <c r="H186" i="13"/>
  <c r="H186" i="12"/>
  <c r="U186" i="12"/>
  <c r="U186" i="11"/>
  <c r="H186" i="11"/>
  <c r="V184" i="13"/>
  <c r="I184" i="13"/>
  <c r="V184" i="12"/>
  <c r="I184" i="12"/>
  <c r="V184" i="11"/>
  <c r="I184" i="11"/>
  <c r="V182" i="13"/>
  <c r="I182" i="13"/>
  <c r="V182" i="12"/>
  <c r="I182" i="12"/>
  <c r="V182" i="11"/>
  <c r="I182" i="11"/>
  <c r="V180" i="13"/>
  <c r="I180" i="13"/>
  <c r="I180" i="12"/>
  <c r="V180" i="12"/>
  <c r="V180" i="11"/>
  <c r="I180" i="11"/>
  <c r="X178" i="13"/>
  <c r="K178" i="13"/>
  <c r="K178" i="12"/>
  <c r="X178" i="12"/>
  <c r="X178" i="11"/>
  <c r="K178" i="11"/>
  <c r="Z176" i="13"/>
  <c r="M176" i="13"/>
  <c r="M176" i="12"/>
  <c r="Z176" i="12"/>
  <c r="Z176" i="11"/>
  <c r="M176" i="11"/>
  <c r="AA175" i="13"/>
  <c r="N175" i="13"/>
  <c r="N175" i="12"/>
  <c r="AA175" i="12"/>
  <c r="AA175" i="11"/>
  <c r="N175" i="11"/>
  <c r="AB174" i="13"/>
  <c r="O174" i="13"/>
  <c r="O174" i="12"/>
  <c r="AB174" i="12"/>
  <c r="AB174" i="11"/>
  <c r="O174" i="11"/>
  <c r="Q173" i="13"/>
  <c r="D173" i="13"/>
  <c r="Q173" i="12"/>
  <c r="D173" i="12"/>
  <c r="Q173" i="11"/>
  <c r="D173" i="11"/>
  <c r="Q172" i="13"/>
  <c r="D172" i="13"/>
  <c r="Q172" i="12"/>
  <c r="D172" i="12"/>
  <c r="Q172" i="11"/>
  <c r="D172" i="11"/>
  <c r="Q171" i="13"/>
  <c r="D171" i="13"/>
  <c r="D171" i="12"/>
  <c r="Q171" i="12"/>
  <c r="Q171" i="11"/>
  <c r="D171" i="11"/>
  <c r="D170" i="13"/>
  <c r="Q170" i="13"/>
  <c r="Q170" i="12"/>
  <c r="D170" i="12"/>
  <c r="Q170" i="11"/>
  <c r="D170" i="11"/>
  <c r="D169" i="13"/>
  <c r="Q169" i="13"/>
  <c r="Q169" i="12"/>
  <c r="D169" i="12"/>
  <c r="Q169" i="11"/>
  <c r="D169" i="11"/>
  <c r="D168" i="13"/>
  <c r="Q168" i="13"/>
  <c r="Q168" i="12"/>
  <c r="D168" i="12"/>
  <c r="Q168" i="11"/>
  <c r="D168" i="11"/>
  <c r="E167" i="13"/>
  <c r="R167" i="13"/>
  <c r="R167" i="12"/>
  <c r="E167" i="12"/>
  <c r="R167" i="11"/>
  <c r="E167" i="11"/>
  <c r="F166" i="13"/>
  <c r="S166" i="13"/>
  <c r="S166" i="12"/>
  <c r="F166" i="12"/>
  <c r="S166" i="11"/>
  <c r="F166" i="11"/>
  <c r="G165" i="13"/>
  <c r="T165" i="13"/>
  <c r="T165" i="12"/>
  <c r="G165" i="12"/>
  <c r="T165" i="11"/>
  <c r="G165" i="11"/>
  <c r="U164" i="13"/>
  <c r="H164" i="13"/>
  <c r="H164" i="12"/>
  <c r="U164" i="12"/>
  <c r="H164" i="11"/>
  <c r="U164" i="11"/>
  <c r="V163" i="13"/>
  <c r="I163" i="13"/>
  <c r="I163" i="12"/>
  <c r="V163" i="12"/>
  <c r="V163" i="11"/>
  <c r="I163" i="11"/>
  <c r="W162" i="13"/>
  <c r="J162" i="13"/>
  <c r="W162" i="12"/>
  <c r="J162" i="12"/>
  <c r="W162" i="11"/>
  <c r="J162" i="11"/>
  <c r="X161" i="13"/>
  <c r="K161" i="13"/>
  <c r="K161" i="12"/>
  <c r="X161" i="12"/>
  <c r="X161" i="11"/>
  <c r="K161" i="11"/>
  <c r="X160" i="13"/>
  <c r="K160" i="13"/>
  <c r="K160" i="12"/>
  <c r="X160" i="12"/>
  <c r="X160" i="11"/>
  <c r="K160" i="11"/>
  <c r="X159" i="13"/>
  <c r="K159" i="13"/>
  <c r="K159" i="12"/>
  <c r="X159" i="12"/>
  <c r="X159" i="11"/>
  <c r="K159" i="11"/>
  <c r="X158" i="13"/>
  <c r="K158" i="13"/>
  <c r="K158" i="12"/>
  <c r="X158" i="12"/>
  <c r="X158" i="11"/>
  <c r="K158" i="11"/>
  <c r="K157" i="13"/>
  <c r="X157" i="13"/>
  <c r="X157" i="12"/>
  <c r="K157" i="12"/>
  <c r="X157" i="11"/>
  <c r="K157" i="11"/>
  <c r="X156" i="13"/>
  <c r="K156" i="13"/>
  <c r="K156" i="12"/>
  <c r="X156" i="12"/>
  <c r="X156" i="11"/>
  <c r="K156" i="11"/>
  <c r="Y155" i="13"/>
  <c r="L155" i="13"/>
  <c r="L155" i="12"/>
  <c r="Y155" i="12"/>
  <c r="Y155" i="11"/>
  <c r="L155" i="11"/>
  <c r="Z154" i="13"/>
  <c r="M154" i="13"/>
  <c r="M154" i="12"/>
  <c r="Z154" i="12"/>
  <c r="Z154" i="11"/>
  <c r="M154" i="11"/>
  <c r="AA153" i="13"/>
  <c r="N153" i="13"/>
  <c r="N153" i="12"/>
  <c r="AA153" i="12"/>
  <c r="AA153" i="11"/>
  <c r="N153" i="11"/>
  <c r="AB152" i="13"/>
  <c r="O152" i="13"/>
  <c r="O152" i="12"/>
  <c r="AB152" i="12"/>
  <c r="AB152" i="11"/>
  <c r="O152" i="11"/>
  <c r="AC151" i="13"/>
  <c r="P151" i="13"/>
  <c r="P151" i="12"/>
  <c r="AC151" i="12"/>
  <c r="AC151" i="11"/>
  <c r="P151" i="11"/>
  <c r="Q151" i="13"/>
  <c r="D151" i="13"/>
  <c r="D151" i="12"/>
  <c r="Q151" i="12"/>
  <c r="Q151" i="11"/>
  <c r="D151" i="11"/>
  <c r="R150" i="13"/>
  <c r="E150" i="13"/>
  <c r="E150" i="12"/>
  <c r="R150" i="12"/>
  <c r="R150" i="11"/>
  <c r="E150" i="11"/>
  <c r="S149" i="13"/>
  <c r="F149" i="13"/>
  <c r="F149" i="12"/>
  <c r="S149" i="12"/>
  <c r="S149" i="11"/>
  <c r="F149" i="11"/>
  <c r="S148" i="13"/>
  <c r="F148" i="13"/>
  <c r="F148" i="12"/>
  <c r="S148" i="12"/>
  <c r="S148" i="11"/>
  <c r="F148" i="11"/>
  <c r="S147" i="13"/>
  <c r="F147" i="13"/>
  <c r="F147" i="12"/>
  <c r="S147" i="12"/>
  <c r="S147" i="11"/>
  <c r="F147" i="11"/>
  <c r="S146" i="13"/>
  <c r="F146" i="13"/>
  <c r="F146" i="12"/>
  <c r="S146" i="12"/>
  <c r="S146" i="11"/>
  <c r="F146" i="11"/>
  <c r="S145" i="13"/>
  <c r="F145" i="13"/>
  <c r="F145" i="12"/>
  <c r="S145" i="12"/>
  <c r="S145" i="11"/>
  <c r="F145" i="11"/>
  <c r="F144" i="13"/>
  <c r="S144" i="13"/>
  <c r="F144" i="12"/>
  <c r="S144" i="12"/>
  <c r="S144" i="11"/>
  <c r="F144" i="11"/>
  <c r="T143" i="13"/>
  <c r="G143" i="13"/>
  <c r="T143" i="12"/>
  <c r="G143" i="12"/>
  <c r="T143" i="11"/>
  <c r="G143" i="11"/>
  <c r="H142" i="13"/>
  <c r="U142" i="13"/>
  <c r="H142" i="12"/>
  <c r="U142" i="12"/>
  <c r="U142" i="11"/>
  <c r="H142" i="11"/>
  <c r="I141" i="13"/>
  <c r="V141" i="13"/>
  <c r="V141" i="12"/>
  <c r="I141" i="12"/>
  <c r="V141" i="11"/>
  <c r="I141" i="11"/>
  <c r="J140" i="13"/>
  <c r="W140" i="13"/>
  <c r="J140" i="12"/>
  <c r="W140" i="12"/>
  <c r="W140" i="11"/>
  <c r="J140" i="11"/>
  <c r="K139" i="13"/>
  <c r="X139" i="13"/>
  <c r="X139" i="12"/>
  <c r="K139" i="12"/>
  <c r="X139" i="11"/>
  <c r="K139" i="11"/>
  <c r="L138" i="13"/>
  <c r="Y138" i="13"/>
  <c r="Y138" i="12"/>
  <c r="L138" i="12"/>
  <c r="Y138" i="11"/>
  <c r="L138" i="11"/>
  <c r="M137" i="13"/>
  <c r="Z137" i="13"/>
  <c r="Z137" i="12"/>
  <c r="M137" i="12"/>
  <c r="Z137" i="11"/>
  <c r="M137" i="11"/>
  <c r="N136" i="13"/>
  <c r="AA136" i="13"/>
  <c r="N136" i="12"/>
  <c r="AA136" i="12"/>
  <c r="AA136" i="11"/>
  <c r="N136" i="11"/>
  <c r="N135" i="13"/>
  <c r="AA135" i="13"/>
  <c r="AA135" i="12"/>
  <c r="N135" i="12"/>
  <c r="AA135" i="11"/>
  <c r="N135" i="11"/>
  <c r="M134" i="13"/>
  <c r="Z134" i="13"/>
  <c r="Z134" i="12"/>
  <c r="M134" i="12"/>
  <c r="Z134" i="11"/>
  <c r="M134" i="11"/>
  <c r="Z133" i="13"/>
  <c r="M133" i="13"/>
  <c r="M133" i="12"/>
  <c r="Z133" i="12"/>
  <c r="Z133" i="11"/>
  <c r="M133" i="11"/>
  <c r="Z132" i="13"/>
  <c r="M132" i="13"/>
  <c r="Z132" i="12"/>
  <c r="M132" i="12"/>
  <c r="Z132" i="11"/>
  <c r="M132" i="11"/>
  <c r="AA131" i="13"/>
  <c r="N131" i="13"/>
  <c r="AA131" i="12"/>
  <c r="N131" i="12"/>
  <c r="AA131" i="11"/>
  <c r="N131" i="11"/>
  <c r="AB130" i="13"/>
  <c r="O130" i="13"/>
  <c r="AB130" i="12"/>
  <c r="O130" i="12"/>
  <c r="AB130" i="11"/>
  <c r="O130" i="11"/>
  <c r="AC129" i="13"/>
  <c r="P129" i="13"/>
  <c r="AC129" i="12"/>
  <c r="P129" i="12"/>
  <c r="AC129" i="11"/>
  <c r="P129" i="11"/>
  <c r="Q129" i="13"/>
  <c r="D129" i="13"/>
  <c r="Q129" i="12"/>
  <c r="D129" i="12"/>
  <c r="Q129" i="11"/>
  <c r="D129" i="11"/>
  <c r="R128" i="13"/>
  <c r="E128" i="13"/>
  <c r="R128" i="12"/>
  <c r="E128" i="12"/>
  <c r="R128" i="11"/>
  <c r="E128" i="11"/>
  <c r="S127" i="13"/>
  <c r="F127" i="13"/>
  <c r="S127" i="12"/>
  <c r="F127" i="12"/>
  <c r="S127" i="11"/>
  <c r="F127" i="11"/>
  <c r="T126" i="13"/>
  <c r="G126" i="13"/>
  <c r="T126" i="12"/>
  <c r="G126" i="12"/>
  <c r="T126" i="11"/>
  <c r="G126" i="11"/>
  <c r="U125" i="13"/>
  <c r="H125" i="13"/>
  <c r="U125" i="12"/>
  <c r="H125" i="12"/>
  <c r="U125" i="11"/>
  <c r="H125" i="11"/>
  <c r="U124" i="13"/>
  <c r="H124" i="13"/>
  <c r="U124" i="12"/>
  <c r="H124" i="12"/>
  <c r="U124" i="11"/>
  <c r="H124" i="11"/>
  <c r="U123" i="13"/>
  <c r="H123" i="13"/>
  <c r="U123" i="12"/>
  <c r="H123" i="12"/>
  <c r="U123" i="11"/>
  <c r="H123" i="11"/>
  <c r="H122" i="13"/>
  <c r="U122" i="13"/>
  <c r="U122" i="12"/>
  <c r="H122" i="12"/>
  <c r="U122" i="11"/>
  <c r="H122" i="11"/>
  <c r="U121" i="13"/>
  <c r="H121" i="13"/>
  <c r="U121" i="12"/>
  <c r="H121" i="12"/>
  <c r="U121" i="11"/>
  <c r="H121" i="11"/>
  <c r="U120" i="13"/>
  <c r="H120" i="13"/>
  <c r="H120" i="12"/>
  <c r="U120" i="12"/>
  <c r="U120" i="11"/>
  <c r="H120" i="11"/>
  <c r="V119" i="13"/>
  <c r="I119" i="13"/>
  <c r="I119" i="12"/>
  <c r="V119" i="12"/>
  <c r="V119" i="11"/>
  <c r="I119" i="11"/>
  <c r="W118" i="13"/>
  <c r="J118" i="13"/>
  <c r="J118" i="12"/>
  <c r="W118" i="12"/>
  <c r="W118" i="11"/>
  <c r="J118" i="11"/>
  <c r="X117" i="13"/>
  <c r="K117" i="13"/>
  <c r="K117" i="12"/>
  <c r="X117" i="12"/>
  <c r="X117" i="11"/>
  <c r="K117" i="11"/>
  <c r="Y116" i="13"/>
  <c r="L116" i="13"/>
  <c r="L116" i="12"/>
  <c r="Y116" i="12"/>
  <c r="Y116" i="11"/>
  <c r="L116" i="11"/>
  <c r="Z115" i="13"/>
  <c r="M115" i="13"/>
  <c r="M115" i="12"/>
  <c r="Z115" i="12"/>
  <c r="Z115" i="11"/>
  <c r="M115" i="11"/>
  <c r="AB113" i="13"/>
  <c r="O113" i="13"/>
  <c r="O113" i="12"/>
  <c r="AB113" i="12"/>
  <c r="AB113" i="11"/>
  <c r="O113" i="11"/>
  <c r="AC112" i="13"/>
  <c r="P112" i="13"/>
  <c r="P112" i="12"/>
  <c r="AC112" i="12"/>
  <c r="AC112" i="11"/>
  <c r="P112" i="11"/>
  <c r="AC111" i="13"/>
  <c r="P111" i="13"/>
  <c r="P111" i="12"/>
  <c r="AC111" i="12"/>
  <c r="AC111" i="11"/>
  <c r="P111" i="11"/>
  <c r="AC110" i="13"/>
  <c r="P110" i="13"/>
  <c r="P110" i="12"/>
  <c r="AC110" i="12"/>
  <c r="AC110" i="11"/>
  <c r="P110" i="11"/>
  <c r="AC109" i="13"/>
  <c r="P109" i="13"/>
  <c r="P109" i="12"/>
  <c r="AC109" i="12"/>
  <c r="AC109" i="11"/>
  <c r="P109" i="11"/>
  <c r="O108" i="13"/>
  <c r="AB108" i="13"/>
  <c r="O108" i="12"/>
  <c r="AB108" i="12"/>
  <c r="AB108" i="11"/>
  <c r="O108" i="11"/>
  <c r="AC107" i="13"/>
  <c r="P107" i="13"/>
  <c r="AC107" i="12"/>
  <c r="P107" i="12"/>
  <c r="AC107" i="11"/>
  <c r="P107" i="11"/>
  <c r="Q107" i="13"/>
  <c r="D107" i="13"/>
  <c r="Q107" i="12"/>
  <c r="D107" i="12"/>
  <c r="Q107" i="11"/>
  <c r="D107" i="11"/>
  <c r="E106" i="13"/>
  <c r="R106" i="13"/>
  <c r="E106" i="12"/>
  <c r="R106" i="12"/>
  <c r="R106" i="11"/>
  <c r="E106" i="11"/>
  <c r="S105" i="13"/>
  <c r="F105" i="13"/>
  <c r="S105" i="12"/>
  <c r="F105" i="12"/>
  <c r="S105" i="11"/>
  <c r="F105" i="11"/>
  <c r="G104" i="13"/>
  <c r="T104" i="13"/>
  <c r="G104" i="12"/>
  <c r="T104" i="12"/>
  <c r="T104" i="11"/>
  <c r="G104" i="11"/>
  <c r="U103" i="13"/>
  <c r="H103" i="13"/>
  <c r="U103" i="12"/>
  <c r="H103" i="12"/>
  <c r="U103" i="11"/>
  <c r="H103" i="11"/>
  <c r="I102" i="13"/>
  <c r="V102" i="13"/>
  <c r="V102" i="12"/>
  <c r="I102" i="12"/>
  <c r="V102" i="11"/>
  <c r="I102" i="11"/>
  <c r="W101" i="13"/>
  <c r="J101" i="13"/>
  <c r="W101" i="12"/>
  <c r="J101" i="12"/>
  <c r="W101" i="11"/>
  <c r="J101" i="11"/>
  <c r="W100" i="13"/>
  <c r="J100" i="13"/>
  <c r="J100" i="12"/>
  <c r="W100" i="12"/>
  <c r="W100" i="11"/>
  <c r="J100" i="11"/>
  <c r="W99" i="13"/>
  <c r="J99" i="13"/>
  <c r="W99" i="12"/>
  <c r="J99" i="12"/>
  <c r="W99" i="11"/>
  <c r="J99" i="11"/>
  <c r="W98" i="13"/>
  <c r="J98" i="13"/>
  <c r="J98" i="12"/>
  <c r="W98" i="12"/>
  <c r="W98" i="11"/>
  <c r="J98" i="11"/>
  <c r="W97" i="13"/>
  <c r="J97" i="13"/>
  <c r="J97" i="12"/>
  <c r="W97" i="12"/>
  <c r="W97" i="11"/>
  <c r="J97" i="11"/>
  <c r="W96" i="13"/>
  <c r="J96" i="13"/>
  <c r="J96" i="12"/>
  <c r="W96" i="12"/>
  <c r="W96" i="11"/>
  <c r="J96" i="11"/>
  <c r="X95" i="13"/>
  <c r="K95" i="13"/>
  <c r="K95" i="12"/>
  <c r="X95" i="12"/>
  <c r="X95" i="11"/>
  <c r="K95" i="11"/>
  <c r="Y94" i="13"/>
  <c r="L94" i="13"/>
  <c r="L94" i="12"/>
  <c r="Y94" i="12"/>
  <c r="Y94" i="11"/>
  <c r="L94" i="11"/>
  <c r="Z93" i="13"/>
  <c r="M93" i="13"/>
  <c r="M93" i="12"/>
  <c r="Z93" i="12"/>
  <c r="Z93" i="11"/>
  <c r="M93" i="11"/>
  <c r="AA92" i="13"/>
  <c r="N92" i="13"/>
  <c r="N92" i="12"/>
  <c r="AA92" i="12"/>
  <c r="AA92" i="11"/>
  <c r="N92" i="11"/>
  <c r="AB91" i="13"/>
  <c r="O91" i="13"/>
  <c r="O91" i="12"/>
  <c r="AB91" i="12"/>
  <c r="AB91" i="11"/>
  <c r="O91" i="11"/>
  <c r="AC90" i="13"/>
  <c r="P90" i="13"/>
  <c r="P90" i="12"/>
  <c r="AC90" i="12"/>
  <c r="AC90" i="11"/>
  <c r="P90" i="11"/>
  <c r="Q90" i="13"/>
  <c r="D90" i="13"/>
  <c r="D90" i="12"/>
  <c r="Q90" i="12"/>
  <c r="Q90" i="11"/>
  <c r="D90" i="11"/>
  <c r="R89" i="13"/>
  <c r="E89" i="13"/>
  <c r="E89" i="12"/>
  <c r="R89" i="12"/>
  <c r="R89" i="11"/>
  <c r="E89" i="11"/>
  <c r="R88" i="13"/>
  <c r="E88" i="13"/>
  <c r="R88" i="12"/>
  <c r="E88" i="12"/>
  <c r="R88" i="11"/>
  <c r="E88" i="11"/>
  <c r="R87" i="13"/>
  <c r="E87" i="13"/>
  <c r="R87" i="12"/>
  <c r="E87" i="12"/>
  <c r="R87" i="11"/>
  <c r="E87" i="11"/>
  <c r="R86" i="13"/>
  <c r="E86" i="13"/>
  <c r="R86" i="12"/>
  <c r="E86" i="12"/>
  <c r="R86" i="11"/>
  <c r="E86" i="11"/>
  <c r="R85" i="13"/>
  <c r="E85" i="13"/>
  <c r="R85" i="12"/>
  <c r="E85" i="12"/>
  <c r="R85" i="11"/>
  <c r="E85" i="11"/>
  <c r="R84" i="13"/>
  <c r="E84" i="13"/>
  <c r="R84" i="12"/>
  <c r="E84" i="12"/>
  <c r="R84" i="11"/>
  <c r="E84" i="11"/>
  <c r="S83" i="13"/>
  <c r="F83" i="13"/>
  <c r="S83" i="12"/>
  <c r="F83" i="12"/>
  <c r="S83" i="11"/>
  <c r="F83" i="11"/>
  <c r="T82" i="13"/>
  <c r="G82" i="13"/>
  <c r="T82" i="12"/>
  <c r="G82" i="12"/>
  <c r="T82" i="11"/>
  <c r="G82" i="11"/>
  <c r="U81" i="13"/>
  <c r="H81" i="13"/>
  <c r="U81" i="12"/>
  <c r="H81" i="12"/>
  <c r="U81" i="11"/>
  <c r="H81" i="11"/>
  <c r="V80" i="13"/>
  <c r="I80" i="13"/>
  <c r="V80" i="12"/>
  <c r="I80" i="12"/>
  <c r="V80" i="11"/>
  <c r="I80" i="11"/>
  <c r="W79" i="13"/>
  <c r="J79" i="13"/>
  <c r="W79" i="12"/>
  <c r="J79" i="12"/>
  <c r="W79" i="11"/>
  <c r="J79" i="11"/>
  <c r="X78" i="13"/>
  <c r="K78" i="13"/>
  <c r="X78" i="12"/>
  <c r="K78" i="12"/>
  <c r="X78" i="11"/>
  <c r="K78" i="11"/>
  <c r="Y77" i="13"/>
  <c r="L77" i="13"/>
  <c r="Y77" i="12"/>
  <c r="L77" i="12"/>
  <c r="Y77" i="11"/>
  <c r="L77" i="11"/>
  <c r="Z76" i="13"/>
  <c r="M76" i="13"/>
  <c r="Z76" i="12"/>
  <c r="M76" i="12"/>
  <c r="Z76" i="11"/>
  <c r="M76" i="11"/>
  <c r="Y75" i="13"/>
  <c r="L75" i="13"/>
  <c r="L75" i="12"/>
  <c r="Y75" i="12"/>
  <c r="Y75" i="11"/>
  <c r="L75" i="11"/>
  <c r="Y74" i="13"/>
  <c r="L74" i="13"/>
  <c r="Y74" i="12"/>
  <c r="L74" i="12"/>
  <c r="Y74" i="11"/>
  <c r="L74" i="11"/>
  <c r="L73" i="13"/>
  <c r="Y73" i="13"/>
  <c r="L73" i="12"/>
  <c r="Y73" i="12"/>
  <c r="Y73" i="11"/>
  <c r="L73" i="11"/>
  <c r="Y72" i="13"/>
  <c r="L72" i="13"/>
  <c r="L72" i="12"/>
  <c r="Y72" i="12"/>
  <c r="Y72" i="11"/>
  <c r="L72" i="11"/>
  <c r="M71" i="13"/>
  <c r="Z71" i="13"/>
  <c r="M71" i="12"/>
  <c r="Z71" i="12"/>
  <c r="Z71" i="11"/>
  <c r="M71" i="11"/>
  <c r="N70" i="13"/>
  <c r="AA70" i="13"/>
  <c r="N70" i="12"/>
  <c r="AA70" i="12"/>
  <c r="AA70" i="11"/>
  <c r="N70" i="11"/>
  <c r="O69" i="13"/>
  <c r="AB69" i="13"/>
  <c r="AB69" i="12"/>
  <c r="O69" i="12"/>
  <c r="AB69" i="11"/>
  <c r="O69" i="11"/>
  <c r="P68" i="13"/>
  <c r="AC68" i="13"/>
  <c r="P68" i="12"/>
  <c r="AC68" i="12"/>
  <c r="AC68" i="11"/>
  <c r="P68" i="11"/>
  <c r="D68" i="13"/>
  <c r="Q68" i="13"/>
  <c r="D68" i="12"/>
  <c r="Q68" i="12"/>
  <c r="Q68" i="11"/>
  <c r="D68" i="11"/>
  <c r="E67" i="13"/>
  <c r="R67" i="13"/>
  <c r="E67" i="12"/>
  <c r="R67" i="12"/>
  <c r="R67" i="11"/>
  <c r="E67" i="11"/>
  <c r="S66" i="13"/>
  <c r="F66" i="13"/>
  <c r="F66" i="12"/>
  <c r="S66" i="12"/>
  <c r="S66" i="11"/>
  <c r="F66" i="11"/>
  <c r="T65" i="13"/>
  <c r="G65" i="13"/>
  <c r="G65" i="12"/>
  <c r="T65" i="12"/>
  <c r="T65" i="11"/>
  <c r="G65" i="11"/>
  <c r="T64" i="13"/>
  <c r="G64" i="13"/>
  <c r="G64" i="12"/>
  <c r="T64" i="12"/>
  <c r="T64" i="11"/>
  <c r="G64" i="11"/>
  <c r="T63" i="13"/>
  <c r="G63" i="13"/>
  <c r="G63" i="12"/>
  <c r="T63" i="12"/>
  <c r="T63" i="11"/>
  <c r="G63" i="11"/>
  <c r="T62" i="13"/>
  <c r="G62" i="13"/>
  <c r="G62" i="12"/>
  <c r="T62" i="12"/>
  <c r="T62" i="11"/>
  <c r="G62" i="11"/>
  <c r="T61" i="13"/>
  <c r="G61" i="13"/>
  <c r="G61" i="12"/>
  <c r="T61" i="12"/>
  <c r="G61" i="11"/>
  <c r="T61" i="11"/>
  <c r="T60" i="13"/>
  <c r="G60" i="13"/>
  <c r="G60" i="12"/>
  <c r="T60" i="12"/>
  <c r="T60" i="11"/>
  <c r="G60" i="11"/>
  <c r="U59" i="13"/>
  <c r="H59" i="13"/>
  <c r="U59" i="12"/>
  <c r="H59" i="12"/>
  <c r="U59" i="11"/>
  <c r="H59" i="11"/>
  <c r="V58" i="13"/>
  <c r="I58" i="13"/>
  <c r="I58" i="12"/>
  <c r="V58" i="12"/>
  <c r="V58" i="11"/>
  <c r="I58" i="11"/>
  <c r="W57" i="13"/>
  <c r="J57" i="13"/>
  <c r="J57" i="12"/>
  <c r="W57" i="12"/>
  <c r="W57" i="11"/>
  <c r="J57" i="11"/>
  <c r="X56" i="13"/>
  <c r="K56" i="13"/>
  <c r="K56" i="12"/>
  <c r="X56" i="12"/>
  <c r="X56" i="11"/>
  <c r="K56" i="11"/>
  <c r="Y55" i="13"/>
  <c r="L55" i="13"/>
  <c r="L55" i="12"/>
  <c r="Y55" i="12"/>
  <c r="Y55" i="11"/>
  <c r="L55" i="11"/>
  <c r="Z54" i="13"/>
  <c r="M54" i="13"/>
  <c r="M54" i="12"/>
  <c r="Z54" i="12"/>
  <c r="Z54" i="11"/>
  <c r="M54" i="11"/>
  <c r="AA53" i="13"/>
  <c r="N53" i="13"/>
  <c r="N53" i="12"/>
  <c r="AA53" i="12"/>
  <c r="AA53" i="11"/>
  <c r="N53" i="11"/>
  <c r="AB52" i="13"/>
  <c r="O52" i="13"/>
  <c r="O52" i="12"/>
  <c r="AB52" i="12"/>
  <c r="AB52" i="11"/>
  <c r="O52" i="11"/>
  <c r="AB51" i="13"/>
  <c r="O51" i="13"/>
  <c r="O51" i="12"/>
  <c r="AB51" i="12"/>
  <c r="AB51" i="11"/>
  <c r="O51" i="11"/>
  <c r="AB50" i="13"/>
  <c r="O50" i="13"/>
  <c r="O50" i="12"/>
  <c r="AB50" i="12"/>
  <c r="AB50" i="11"/>
  <c r="O50" i="11"/>
  <c r="AA49" i="13"/>
  <c r="N49" i="13"/>
  <c r="N49" i="12"/>
  <c r="AA49" i="12"/>
  <c r="AA49" i="11"/>
  <c r="N49" i="11"/>
  <c r="AA48" i="13"/>
  <c r="N48" i="13"/>
  <c r="N48" i="12"/>
  <c r="AA48" i="12"/>
  <c r="AA48" i="11"/>
  <c r="N48" i="11"/>
  <c r="AB47" i="13"/>
  <c r="O47" i="13"/>
  <c r="AB47" i="12"/>
  <c r="O47" i="12"/>
  <c r="AB47" i="11"/>
  <c r="O47" i="11"/>
  <c r="AC46" i="13"/>
  <c r="P46" i="13"/>
  <c r="P46" i="12"/>
  <c r="AC46" i="12"/>
  <c r="AC46" i="11"/>
  <c r="P46" i="11"/>
  <c r="Q46" i="13"/>
  <c r="D46" i="13"/>
  <c r="D46" i="12"/>
  <c r="Q46" i="12"/>
  <c r="Q46" i="11"/>
  <c r="D46" i="11"/>
  <c r="S3" i="7"/>
  <c r="AA3" i="9"/>
  <c r="AB253" i="13"/>
  <c r="O253" i="13"/>
  <c r="AB253" i="12"/>
  <c r="O253" i="12"/>
  <c r="AB253" i="11"/>
  <c r="O253" i="11"/>
  <c r="AB181" i="13"/>
  <c r="O181" i="13"/>
  <c r="O181" i="12"/>
  <c r="AB181" i="12"/>
  <c r="AB181" i="11"/>
  <c r="O181" i="11"/>
  <c r="O109" i="13"/>
  <c r="AB109" i="13"/>
  <c r="O109" i="12"/>
  <c r="AB109" i="12"/>
  <c r="AB109" i="11"/>
  <c r="O109" i="11"/>
  <c r="P41" i="13"/>
  <c r="AC41" i="13"/>
  <c r="AC41" i="12"/>
  <c r="P41" i="12"/>
  <c r="AC41" i="11"/>
  <c r="P41" i="11"/>
  <c r="W23" i="13"/>
  <c r="J23" i="13"/>
  <c r="W23" i="12"/>
  <c r="J23" i="12"/>
  <c r="W23" i="11"/>
  <c r="J23" i="11"/>
  <c r="Y303" i="13"/>
  <c r="L303" i="13"/>
  <c r="Y303" i="12"/>
  <c r="L303" i="12"/>
  <c r="L303" i="11"/>
  <c r="Y303" i="11"/>
  <c r="G37" i="13"/>
  <c r="T37" i="13"/>
  <c r="G37" i="12"/>
  <c r="T37" i="12"/>
  <c r="G37" i="11"/>
  <c r="T37" i="11"/>
  <c r="AC28" i="13"/>
  <c r="P28" i="13"/>
  <c r="AC28" i="12"/>
  <c r="P28" i="12"/>
  <c r="P28" i="11"/>
  <c r="AC28" i="11"/>
  <c r="Y20" i="13"/>
  <c r="L20" i="13"/>
  <c r="Y20" i="12"/>
  <c r="L20" i="12"/>
  <c r="Y20" i="11"/>
  <c r="L20" i="11"/>
  <c r="Q16" i="13"/>
  <c r="D16" i="13"/>
  <c r="Q16" i="12"/>
  <c r="D16" i="12"/>
  <c r="D16" i="11"/>
  <c r="Q16" i="11"/>
  <c r="V11" i="13"/>
  <c r="I11" i="13"/>
  <c r="I11" i="12"/>
  <c r="V11" i="12"/>
  <c r="I11" i="11"/>
  <c r="V11" i="11"/>
  <c r="AB5" i="13"/>
  <c r="O5" i="13"/>
  <c r="O5" i="12"/>
  <c r="AB5" i="12"/>
  <c r="O5" i="11"/>
  <c r="AB5" i="11"/>
  <c r="Q4" i="13"/>
  <c r="D4" i="13"/>
  <c r="Q4" i="12"/>
  <c r="D4" i="12"/>
  <c r="D4" i="11"/>
  <c r="Q4" i="11"/>
  <c r="D313" i="13"/>
  <c r="Q313" i="13"/>
  <c r="D313" i="12"/>
  <c r="Q313" i="12"/>
  <c r="Q313" i="11"/>
  <c r="D313" i="11"/>
  <c r="R311" i="13"/>
  <c r="E311" i="13"/>
  <c r="E311" i="12"/>
  <c r="R311" i="12"/>
  <c r="R311" i="11"/>
  <c r="E311" i="11"/>
  <c r="U308" i="13"/>
  <c r="H308" i="13"/>
  <c r="H308" i="12"/>
  <c r="U308" i="12"/>
  <c r="U308" i="11"/>
  <c r="H308" i="11"/>
  <c r="W306" i="13"/>
  <c r="J306" i="13"/>
  <c r="J306" i="12"/>
  <c r="W306" i="12"/>
  <c r="W306" i="11"/>
  <c r="J306" i="11"/>
  <c r="X304" i="13"/>
  <c r="K304" i="13"/>
  <c r="X304" i="12"/>
  <c r="K304" i="12"/>
  <c r="K304" i="11"/>
  <c r="X304" i="11"/>
  <c r="X303" i="13"/>
  <c r="K303" i="13"/>
  <c r="X303" i="12"/>
  <c r="K303" i="12"/>
  <c r="X303" i="11"/>
  <c r="K303" i="11"/>
  <c r="X301" i="13"/>
  <c r="K301" i="13"/>
  <c r="X301" i="12"/>
  <c r="K301" i="12"/>
  <c r="X301" i="11"/>
  <c r="K301" i="11"/>
  <c r="L299" i="13"/>
  <c r="Y299" i="13"/>
  <c r="Y299" i="12"/>
  <c r="L299" i="12"/>
  <c r="Y299" i="11"/>
  <c r="L299" i="11"/>
  <c r="N297" i="13"/>
  <c r="AA297" i="13"/>
  <c r="AA297" i="12"/>
  <c r="N297" i="12"/>
  <c r="AA297" i="11"/>
  <c r="N297" i="11"/>
  <c r="P295" i="13"/>
  <c r="AC295" i="13"/>
  <c r="AC295" i="12"/>
  <c r="P295" i="12"/>
  <c r="AC295" i="11"/>
  <c r="P295" i="11"/>
  <c r="R294" i="13"/>
  <c r="E294" i="13"/>
  <c r="R294" i="12"/>
  <c r="E294" i="12"/>
  <c r="R294" i="11"/>
  <c r="E294" i="11"/>
  <c r="S292" i="13"/>
  <c r="F292" i="13"/>
  <c r="F292" i="12"/>
  <c r="S292" i="12"/>
  <c r="S292" i="11"/>
  <c r="F292" i="11"/>
  <c r="S290" i="13"/>
  <c r="F290" i="13"/>
  <c r="S290" i="12"/>
  <c r="F290" i="12"/>
  <c r="S290" i="11"/>
  <c r="F290" i="11"/>
  <c r="S288" i="13"/>
  <c r="F288" i="13"/>
  <c r="S288" i="12"/>
  <c r="F288" i="12"/>
  <c r="F288" i="11"/>
  <c r="S288" i="11"/>
  <c r="W284" i="13"/>
  <c r="J284" i="13"/>
  <c r="J284" i="12"/>
  <c r="W284" i="12"/>
  <c r="W284" i="11"/>
  <c r="J284" i="11"/>
  <c r="AA275" i="13"/>
  <c r="N275" i="13"/>
  <c r="N275" i="12"/>
  <c r="AA275" i="12"/>
  <c r="AA275" i="11"/>
  <c r="N275" i="11"/>
  <c r="AC273" i="13"/>
  <c r="P273" i="13"/>
  <c r="P273" i="12"/>
  <c r="AC273" i="12"/>
  <c r="AC273" i="11"/>
  <c r="P273" i="11"/>
  <c r="R272" i="13"/>
  <c r="E272" i="13"/>
  <c r="E272" i="12"/>
  <c r="R272" i="12"/>
  <c r="R272" i="11"/>
  <c r="E272" i="11"/>
  <c r="T270" i="13"/>
  <c r="G270" i="13"/>
  <c r="G270" i="12"/>
  <c r="T270" i="12"/>
  <c r="T270" i="11"/>
  <c r="G270" i="11"/>
  <c r="U269" i="13"/>
  <c r="H269" i="13"/>
  <c r="H269" i="12"/>
  <c r="U269" i="12"/>
  <c r="U269" i="11"/>
  <c r="H269" i="11"/>
  <c r="H267" i="13"/>
  <c r="U267" i="13"/>
  <c r="H267" i="12"/>
  <c r="U267" i="12"/>
  <c r="U267" i="11"/>
  <c r="H267" i="11"/>
  <c r="U264" i="13"/>
  <c r="H264" i="13"/>
  <c r="H264" i="12"/>
  <c r="U264" i="12"/>
  <c r="U264" i="11"/>
  <c r="H264" i="11"/>
  <c r="X261" i="13"/>
  <c r="K261" i="13"/>
  <c r="X261" i="12"/>
  <c r="K261" i="12"/>
  <c r="X261" i="11"/>
  <c r="K261" i="11"/>
  <c r="Z259" i="13"/>
  <c r="M259" i="13"/>
  <c r="Z259" i="12"/>
  <c r="M259" i="12"/>
  <c r="Z259" i="11"/>
  <c r="M259" i="11"/>
  <c r="AB257" i="13"/>
  <c r="O257" i="13"/>
  <c r="AB257" i="12"/>
  <c r="O257" i="12"/>
  <c r="AB257" i="11"/>
  <c r="O257" i="11"/>
  <c r="AC255" i="13"/>
  <c r="P255" i="13"/>
  <c r="AC255" i="12"/>
  <c r="P255" i="12"/>
  <c r="AC255" i="11"/>
  <c r="P255" i="11"/>
  <c r="AC254" i="13"/>
  <c r="P254" i="13"/>
  <c r="AC254" i="12"/>
  <c r="P254" i="12"/>
  <c r="AC254" i="11"/>
  <c r="P254" i="11"/>
  <c r="AB252" i="13"/>
  <c r="O252" i="13"/>
  <c r="AB252" i="12"/>
  <c r="O252" i="12"/>
  <c r="AB252" i="11"/>
  <c r="O252" i="11"/>
  <c r="Q251" i="13"/>
  <c r="D251" i="13"/>
  <c r="Q251" i="12"/>
  <c r="D251" i="12"/>
  <c r="Q251" i="11"/>
  <c r="D251" i="11"/>
  <c r="F249" i="13"/>
  <c r="S249" i="13"/>
  <c r="S249" i="12"/>
  <c r="F249" i="12"/>
  <c r="S249" i="11"/>
  <c r="F249" i="11"/>
  <c r="H247" i="13"/>
  <c r="U247" i="13"/>
  <c r="U247" i="12"/>
  <c r="H247" i="12"/>
  <c r="U247" i="11"/>
  <c r="H247" i="11"/>
  <c r="W245" i="13"/>
  <c r="J245" i="13"/>
  <c r="J245" i="12"/>
  <c r="W245" i="12"/>
  <c r="W245" i="11"/>
  <c r="J245" i="11"/>
  <c r="W243" i="13"/>
  <c r="J243" i="13"/>
  <c r="J243" i="12"/>
  <c r="W243" i="12"/>
  <c r="W243" i="11"/>
  <c r="J243" i="11"/>
  <c r="J241" i="13"/>
  <c r="W241" i="13"/>
  <c r="J241" i="12"/>
  <c r="W241" i="12"/>
  <c r="W241" i="11"/>
  <c r="J241" i="11"/>
  <c r="W240" i="13"/>
  <c r="J240" i="13"/>
  <c r="J240" i="12"/>
  <c r="W240" i="12"/>
  <c r="W240" i="11"/>
  <c r="J240" i="11"/>
  <c r="X239" i="13"/>
  <c r="K239" i="13"/>
  <c r="K239" i="12"/>
  <c r="X239" i="12"/>
  <c r="X239" i="11"/>
  <c r="K239" i="11"/>
  <c r="Z237" i="13"/>
  <c r="M237" i="13"/>
  <c r="Z237" i="12"/>
  <c r="M237" i="12"/>
  <c r="Z237" i="11"/>
  <c r="M237" i="11"/>
  <c r="AB235" i="13"/>
  <c r="O235" i="13"/>
  <c r="O235" i="12"/>
  <c r="AB235" i="12"/>
  <c r="AB235" i="11"/>
  <c r="O235" i="11"/>
  <c r="Q234" i="13"/>
  <c r="D234" i="13"/>
  <c r="D234" i="12"/>
  <c r="Q234" i="12"/>
  <c r="Q234" i="11"/>
  <c r="D234" i="11"/>
  <c r="E232" i="13"/>
  <c r="R232" i="13"/>
  <c r="E232" i="12"/>
  <c r="R232" i="12"/>
  <c r="R232" i="11"/>
  <c r="E232" i="11"/>
  <c r="R231" i="13"/>
  <c r="E231" i="13"/>
  <c r="E231" i="12"/>
  <c r="R231" i="12"/>
  <c r="R231" i="11"/>
  <c r="E231" i="11"/>
  <c r="E229" i="13"/>
  <c r="R229" i="13"/>
  <c r="E229" i="12"/>
  <c r="R229" i="12"/>
  <c r="R229" i="11"/>
  <c r="E229" i="11"/>
  <c r="S227" i="13"/>
  <c r="F227" i="13"/>
  <c r="S227" i="12"/>
  <c r="F227" i="12"/>
  <c r="S227" i="11"/>
  <c r="F227" i="11"/>
  <c r="U225" i="13"/>
  <c r="H225" i="13"/>
  <c r="U225" i="12"/>
  <c r="H225" i="12"/>
  <c r="U225" i="11"/>
  <c r="H225" i="11"/>
  <c r="W223" i="13"/>
  <c r="J223" i="13"/>
  <c r="W223" i="12"/>
  <c r="J223" i="12"/>
  <c r="W223" i="11"/>
  <c r="J223" i="11"/>
  <c r="Y221" i="13"/>
  <c r="L221" i="13"/>
  <c r="Y221" i="12"/>
  <c r="L221" i="12"/>
  <c r="Y221" i="11"/>
  <c r="L221" i="11"/>
  <c r="Y219" i="13"/>
  <c r="L219" i="13"/>
  <c r="Y219" i="12"/>
  <c r="L219" i="12"/>
  <c r="Y219" i="11"/>
  <c r="L219" i="11"/>
  <c r="Y217" i="13"/>
  <c r="L217" i="13"/>
  <c r="Y217" i="12"/>
  <c r="L217" i="12"/>
  <c r="Y217" i="11"/>
  <c r="L217" i="11"/>
  <c r="Z215" i="13"/>
  <c r="M215" i="13"/>
  <c r="Z215" i="12"/>
  <c r="M215" i="12"/>
  <c r="Z215" i="11"/>
  <c r="M215" i="11"/>
  <c r="AB213" i="13"/>
  <c r="O213" i="13"/>
  <c r="AB213" i="12"/>
  <c r="O213" i="12"/>
  <c r="AB213" i="11"/>
  <c r="O213" i="11"/>
  <c r="Q212" i="13"/>
  <c r="D212" i="13"/>
  <c r="D212" i="12"/>
  <c r="Q212" i="12"/>
  <c r="Q212" i="11"/>
  <c r="D212" i="11"/>
  <c r="F210" i="13"/>
  <c r="S210" i="13"/>
  <c r="F210" i="12"/>
  <c r="S210" i="12"/>
  <c r="S210" i="11"/>
  <c r="F210" i="11"/>
  <c r="G208" i="13"/>
  <c r="T208" i="13"/>
  <c r="T208" i="12"/>
  <c r="G208" i="12"/>
  <c r="T208" i="11"/>
  <c r="G208" i="11"/>
  <c r="G206" i="13"/>
  <c r="T206" i="13"/>
  <c r="T206" i="12"/>
  <c r="G206" i="12"/>
  <c r="T206" i="11"/>
  <c r="G206" i="11"/>
  <c r="G204" i="13"/>
  <c r="T204" i="13"/>
  <c r="G204" i="12"/>
  <c r="T204" i="12"/>
  <c r="T204" i="11"/>
  <c r="G204" i="11"/>
  <c r="I202" i="13"/>
  <c r="V202" i="13"/>
  <c r="I202" i="12"/>
  <c r="V202" i="12"/>
  <c r="V202" i="11"/>
  <c r="I202" i="11"/>
  <c r="W201" i="13"/>
  <c r="J201" i="13"/>
  <c r="W201" i="12"/>
  <c r="J201" i="12"/>
  <c r="W201" i="11"/>
  <c r="J201" i="11"/>
  <c r="Y199" i="13"/>
  <c r="L199" i="13"/>
  <c r="Y199" i="12"/>
  <c r="L199" i="12"/>
  <c r="Y199" i="11"/>
  <c r="L199" i="11"/>
  <c r="M198" i="13"/>
  <c r="Z198" i="13"/>
  <c r="M198" i="12"/>
  <c r="Z198" i="12"/>
  <c r="Z198" i="11"/>
  <c r="M198" i="11"/>
  <c r="AA197" i="13"/>
  <c r="N197" i="13"/>
  <c r="AA197" i="12"/>
  <c r="N197" i="12"/>
  <c r="AA197" i="11"/>
  <c r="N197" i="11"/>
  <c r="AB195" i="13"/>
  <c r="O195" i="13"/>
  <c r="O195" i="12"/>
  <c r="AB195" i="12"/>
  <c r="AB195" i="11"/>
  <c r="O195" i="11"/>
  <c r="AA193" i="13"/>
  <c r="N193" i="13"/>
  <c r="N193" i="12"/>
  <c r="AA193" i="12"/>
  <c r="AA193" i="11"/>
  <c r="N193" i="11"/>
  <c r="N192" i="13"/>
  <c r="AA192" i="13"/>
  <c r="N192" i="12"/>
  <c r="AA192" i="12"/>
  <c r="AA192" i="11"/>
  <c r="N192" i="11"/>
  <c r="AC190" i="13"/>
  <c r="P190" i="13"/>
  <c r="P190" i="12"/>
  <c r="AC190" i="12"/>
  <c r="P190" i="11"/>
  <c r="AC190" i="11"/>
  <c r="D190" i="13"/>
  <c r="Q190" i="13"/>
  <c r="D190" i="12"/>
  <c r="Q190" i="12"/>
  <c r="Q190" i="11"/>
  <c r="D190" i="11"/>
  <c r="F188" i="13"/>
  <c r="S188" i="13"/>
  <c r="F188" i="12"/>
  <c r="S188" i="12"/>
  <c r="S188" i="11"/>
  <c r="F188" i="11"/>
  <c r="T187" i="13"/>
  <c r="G187" i="13"/>
  <c r="G187" i="12"/>
  <c r="T187" i="12"/>
  <c r="T187" i="11"/>
  <c r="G187" i="11"/>
  <c r="V185" i="13"/>
  <c r="I185" i="13"/>
  <c r="I185" i="12"/>
  <c r="V185" i="12"/>
  <c r="V185" i="11"/>
  <c r="I185" i="11"/>
  <c r="I183" i="13"/>
  <c r="V183" i="13"/>
  <c r="I183" i="12"/>
  <c r="V183" i="12"/>
  <c r="V183" i="11"/>
  <c r="I183" i="11"/>
  <c r="V181" i="13"/>
  <c r="I181" i="13"/>
  <c r="I181" i="12"/>
  <c r="V181" i="12"/>
  <c r="V181" i="11"/>
  <c r="I181" i="11"/>
  <c r="W179" i="13"/>
  <c r="J179" i="13"/>
  <c r="J179" i="12"/>
  <c r="W179" i="12"/>
  <c r="W179" i="11"/>
  <c r="J179" i="11"/>
  <c r="Y177" i="13"/>
  <c r="L177" i="13"/>
  <c r="L177" i="12"/>
  <c r="Y177" i="12"/>
  <c r="Y177" i="11"/>
  <c r="L177" i="11"/>
  <c r="AC173" i="13"/>
  <c r="P173" i="13"/>
  <c r="AC173" i="12"/>
  <c r="P173" i="12"/>
  <c r="AC173" i="11"/>
  <c r="P173" i="11"/>
  <c r="AA114" i="13"/>
  <c r="N114" i="13"/>
  <c r="N114" i="12"/>
  <c r="AA114" i="12"/>
  <c r="AA114" i="11"/>
  <c r="N114" i="11"/>
  <c r="W45" i="13"/>
  <c r="J45" i="13"/>
  <c r="J45" i="12"/>
  <c r="W45" i="12"/>
  <c r="W45" i="11"/>
  <c r="J45" i="11"/>
  <c r="X44" i="13"/>
  <c r="K44" i="13"/>
  <c r="K44" i="12"/>
  <c r="X44" i="12"/>
  <c r="X44" i="11"/>
  <c r="K44" i="11"/>
  <c r="Y43" i="13"/>
  <c r="L43" i="13"/>
  <c r="L43" i="12"/>
  <c r="Y43" i="12"/>
  <c r="Y43" i="11"/>
  <c r="L43" i="11"/>
  <c r="Z42" i="13"/>
  <c r="M42" i="13"/>
  <c r="Z42" i="12"/>
  <c r="M42" i="12"/>
  <c r="Z42" i="11"/>
  <c r="M42" i="11"/>
  <c r="AA41" i="13"/>
  <c r="N41" i="13"/>
  <c r="AA41" i="12"/>
  <c r="N41" i="12"/>
  <c r="AA41" i="11"/>
  <c r="N41" i="11"/>
  <c r="O40" i="13"/>
  <c r="AB40" i="13"/>
  <c r="AB40" i="12"/>
  <c r="O40" i="12"/>
  <c r="AB40" i="11"/>
  <c r="O40" i="11"/>
  <c r="P39" i="13"/>
  <c r="AC39" i="13"/>
  <c r="AC39" i="12"/>
  <c r="P39" i="12"/>
  <c r="AC39" i="11"/>
  <c r="P39" i="11"/>
  <c r="D39" i="13"/>
  <c r="Q39" i="13"/>
  <c r="Q39" i="12"/>
  <c r="D39" i="12"/>
  <c r="Q39" i="11"/>
  <c r="D39" i="11"/>
  <c r="E38" i="13"/>
  <c r="R38" i="13"/>
  <c r="R38" i="12"/>
  <c r="E38" i="12"/>
  <c r="R38" i="11"/>
  <c r="E38" i="11"/>
  <c r="F37" i="13"/>
  <c r="S37" i="13"/>
  <c r="S37" i="12"/>
  <c r="F37" i="12"/>
  <c r="S37" i="11"/>
  <c r="F37" i="11"/>
  <c r="G36" i="13"/>
  <c r="T36" i="13"/>
  <c r="T36" i="12"/>
  <c r="G36" i="12"/>
  <c r="T36" i="11"/>
  <c r="G36" i="11"/>
  <c r="H35" i="13"/>
  <c r="U35" i="13"/>
  <c r="U35" i="12"/>
  <c r="H35" i="12"/>
  <c r="U35" i="11"/>
  <c r="H35" i="11"/>
  <c r="I34" i="13"/>
  <c r="V34" i="13"/>
  <c r="V34" i="12"/>
  <c r="I34" i="12"/>
  <c r="V34" i="11"/>
  <c r="I34" i="11"/>
  <c r="J33" i="13"/>
  <c r="W33" i="13"/>
  <c r="W33" i="12"/>
  <c r="J33" i="12"/>
  <c r="W33" i="11"/>
  <c r="J33" i="11"/>
  <c r="K32" i="13"/>
  <c r="X32" i="13"/>
  <c r="X32" i="12"/>
  <c r="K32" i="12"/>
  <c r="X32" i="11"/>
  <c r="K32" i="11"/>
  <c r="L31" i="13"/>
  <c r="Y31" i="13"/>
  <c r="Y31" i="12"/>
  <c r="L31" i="12"/>
  <c r="Y31" i="11"/>
  <c r="L31" i="11"/>
  <c r="M30" i="13"/>
  <c r="Z30" i="13"/>
  <c r="Z30" i="12"/>
  <c r="M30" i="12"/>
  <c r="Z30" i="11"/>
  <c r="M30" i="11"/>
  <c r="N29" i="13"/>
  <c r="AA29" i="13"/>
  <c r="AA29" i="12"/>
  <c r="N29" i="12"/>
  <c r="AA29" i="11"/>
  <c r="N29" i="11"/>
  <c r="O28" i="13"/>
  <c r="AB28" i="13"/>
  <c r="AB28" i="12"/>
  <c r="O28" i="12"/>
  <c r="AB28" i="11"/>
  <c r="O28" i="11"/>
  <c r="AC27" i="13"/>
  <c r="P27" i="13"/>
  <c r="AC27" i="12"/>
  <c r="P27" i="12"/>
  <c r="AC27" i="11"/>
  <c r="P27" i="11"/>
  <c r="Q27" i="13"/>
  <c r="D27" i="13"/>
  <c r="Q27" i="12"/>
  <c r="D27" i="12"/>
  <c r="Q27" i="11"/>
  <c r="D27" i="11"/>
  <c r="E26" i="13"/>
  <c r="R26" i="13"/>
  <c r="R26" i="12"/>
  <c r="E26" i="12"/>
  <c r="R26" i="11"/>
  <c r="E26" i="11"/>
  <c r="S25" i="13"/>
  <c r="F25" i="13"/>
  <c r="S25" i="12"/>
  <c r="F25" i="12"/>
  <c r="S25" i="11"/>
  <c r="F25" i="11"/>
  <c r="G24" i="13"/>
  <c r="T24" i="13"/>
  <c r="T24" i="12"/>
  <c r="G24" i="12"/>
  <c r="T24" i="11"/>
  <c r="G24" i="11"/>
  <c r="U23" i="13"/>
  <c r="H23" i="13"/>
  <c r="U23" i="12"/>
  <c r="H23" i="12"/>
  <c r="U23" i="11"/>
  <c r="H23" i="11"/>
  <c r="I22" i="13"/>
  <c r="V22" i="13"/>
  <c r="V22" i="12"/>
  <c r="I22" i="12"/>
  <c r="V22" i="11"/>
  <c r="I22" i="11"/>
  <c r="W21" i="13"/>
  <c r="J21" i="13"/>
  <c r="W21" i="12"/>
  <c r="J21" i="12"/>
  <c r="W21" i="11"/>
  <c r="J21" i="11"/>
  <c r="K20" i="13"/>
  <c r="X20" i="13"/>
  <c r="X20" i="12"/>
  <c r="K20" i="12"/>
  <c r="X20" i="11"/>
  <c r="K20" i="11"/>
  <c r="Y19" i="13"/>
  <c r="L19" i="13"/>
  <c r="Y19" i="12"/>
  <c r="L19" i="12"/>
  <c r="Y19" i="11"/>
  <c r="L19" i="11"/>
  <c r="M18" i="13"/>
  <c r="Z18" i="13"/>
  <c r="Z18" i="12"/>
  <c r="M18" i="12"/>
  <c r="Z18" i="11"/>
  <c r="M18" i="11"/>
  <c r="AA17" i="13"/>
  <c r="N17" i="13"/>
  <c r="AA17" i="12"/>
  <c r="N17" i="12"/>
  <c r="AA17" i="11"/>
  <c r="N17" i="11"/>
  <c r="O16" i="13"/>
  <c r="AB16" i="13"/>
  <c r="AB16" i="12"/>
  <c r="O16" i="12"/>
  <c r="AB16" i="11"/>
  <c r="O16" i="11"/>
  <c r="AC15" i="13"/>
  <c r="P15" i="13"/>
  <c r="AC15" i="12"/>
  <c r="P15" i="12"/>
  <c r="AC15" i="11"/>
  <c r="P15" i="11"/>
  <c r="Q15" i="13"/>
  <c r="D15" i="13"/>
  <c r="Q15" i="12"/>
  <c r="D15" i="12"/>
  <c r="Q15" i="11"/>
  <c r="D15" i="11"/>
  <c r="E14" i="13"/>
  <c r="R14" i="13"/>
  <c r="R14" i="12"/>
  <c r="E14" i="12"/>
  <c r="R14" i="11"/>
  <c r="E14" i="11"/>
  <c r="S13" i="13"/>
  <c r="F13" i="13"/>
  <c r="S13" i="12"/>
  <c r="F13" i="12"/>
  <c r="S13" i="11"/>
  <c r="F13" i="11"/>
  <c r="G12" i="13"/>
  <c r="T12" i="13"/>
  <c r="T12" i="12"/>
  <c r="G12" i="12"/>
  <c r="T12" i="11"/>
  <c r="G12" i="11"/>
  <c r="U11" i="13"/>
  <c r="H11" i="13"/>
  <c r="U11" i="12"/>
  <c r="H11" i="12"/>
  <c r="U11" i="11"/>
  <c r="H11" i="11"/>
  <c r="I10" i="13"/>
  <c r="V10" i="13"/>
  <c r="V10" i="12"/>
  <c r="I10" i="12"/>
  <c r="V10" i="11"/>
  <c r="I10" i="11"/>
  <c r="W9" i="13"/>
  <c r="J9" i="13"/>
  <c r="W9" i="12"/>
  <c r="J9" i="12"/>
  <c r="W9" i="11"/>
  <c r="J9" i="11"/>
  <c r="K8" i="13"/>
  <c r="X8" i="13"/>
  <c r="X8" i="12"/>
  <c r="K8" i="12"/>
  <c r="X8" i="11"/>
  <c r="K8" i="11"/>
  <c r="Y7" i="13"/>
  <c r="L7" i="13"/>
  <c r="Y7" i="12"/>
  <c r="L7" i="12"/>
  <c r="Y7" i="11"/>
  <c r="L7" i="11"/>
  <c r="M6" i="13"/>
  <c r="Z6" i="13"/>
  <c r="Z6" i="12"/>
  <c r="M6" i="12"/>
  <c r="Z6" i="11"/>
  <c r="M6" i="11"/>
  <c r="N5" i="13"/>
  <c r="AA5" i="13"/>
  <c r="AA5" i="12"/>
  <c r="N5" i="12"/>
  <c r="AA5" i="11"/>
  <c r="N5" i="11"/>
  <c r="O4" i="13"/>
  <c r="AB4" i="13"/>
  <c r="AB4" i="12"/>
  <c r="O4" i="12"/>
  <c r="AB4" i="11"/>
  <c r="O4" i="11"/>
  <c r="AC315" i="13"/>
  <c r="P315" i="13"/>
  <c r="AC315" i="12"/>
  <c r="P315" i="12"/>
  <c r="AC315" i="11"/>
  <c r="P315" i="11"/>
  <c r="AC314" i="13"/>
  <c r="P314" i="13"/>
  <c r="P314" i="12"/>
  <c r="AC314" i="12"/>
  <c r="AC314" i="11"/>
  <c r="P314" i="11"/>
  <c r="P313" i="13"/>
  <c r="AC313" i="13"/>
  <c r="P313" i="12"/>
  <c r="AC313" i="12"/>
  <c r="AC313" i="11"/>
  <c r="P313" i="11"/>
  <c r="AB312" i="13"/>
  <c r="O312" i="13"/>
  <c r="AB312" i="12"/>
  <c r="O312" i="12"/>
  <c r="AB312" i="11"/>
  <c r="O312" i="11"/>
  <c r="P311" i="13"/>
  <c r="AC311" i="13"/>
  <c r="P311" i="12"/>
  <c r="AC311" i="12"/>
  <c r="P311" i="11"/>
  <c r="AC311" i="11"/>
  <c r="D311" i="13"/>
  <c r="Q311" i="13"/>
  <c r="D311" i="12"/>
  <c r="Q311" i="12"/>
  <c r="D311" i="11"/>
  <c r="Q311" i="11"/>
  <c r="R310" i="13"/>
  <c r="E310" i="13"/>
  <c r="R310" i="12"/>
  <c r="E310" i="12"/>
  <c r="E310" i="11"/>
  <c r="R310" i="11"/>
  <c r="S309" i="13"/>
  <c r="F309" i="13"/>
  <c r="F309" i="12"/>
  <c r="S309" i="12"/>
  <c r="F309" i="11"/>
  <c r="S309" i="11"/>
  <c r="T308" i="13"/>
  <c r="G308" i="13"/>
  <c r="T308" i="12"/>
  <c r="G308" i="12"/>
  <c r="T308" i="11"/>
  <c r="G308" i="11"/>
  <c r="U307" i="13"/>
  <c r="H307" i="13"/>
  <c r="H307" i="12"/>
  <c r="U307" i="12"/>
  <c r="U307" i="11"/>
  <c r="H307" i="11"/>
  <c r="V306" i="13"/>
  <c r="I306" i="13"/>
  <c r="V306" i="12"/>
  <c r="I306" i="12"/>
  <c r="I306" i="11"/>
  <c r="V306" i="11"/>
  <c r="W305" i="13"/>
  <c r="J305" i="13"/>
  <c r="W305" i="12"/>
  <c r="J305" i="12"/>
  <c r="J305" i="11"/>
  <c r="W305" i="11"/>
  <c r="W304" i="13"/>
  <c r="J304" i="13"/>
  <c r="W304" i="12"/>
  <c r="J304" i="12"/>
  <c r="W304" i="11"/>
  <c r="J304" i="11"/>
  <c r="W303" i="13"/>
  <c r="J303" i="13"/>
  <c r="W303" i="12"/>
  <c r="J303" i="12"/>
  <c r="W303" i="11"/>
  <c r="J303" i="11"/>
  <c r="W302" i="13"/>
  <c r="J302" i="13"/>
  <c r="W302" i="12"/>
  <c r="J302" i="12"/>
  <c r="W302" i="11"/>
  <c r="J302" i="11"/>
  <c r="J301" i="13"/>
  <c r="W301" i="13"/>
  <c r="W301" i="12"/>
  <c r="J301" i="12"/>
  <c r="W301" i="11"/>
  <c r="J301" i="11"/>
  <c r="W300" i="13"/>
  <c r="J300" i="13"/>
  <c r="J300" i="12"/>
  <c r="W300" i="12"/>
  <c r="W300" i="11"/>
  <c r="J300" i="11"/>
  <c r="X299" i="13"/>
  <c r="K299" i="13"/>
  <c r="X299" i="12"/>
  <c r="K299" i="12"/>
  <c r="X299" i="11"/>
  <c r="K299" i="11"/>
  <c r="Y298" i="13"/>
  <c r="L298" i="13"/>
  <c r="L298" i="12"/>
  <c r="Y298" i="12"/>
  <c r="Y298" i="11"/>
  <c r="L298" i="11"/>
  <c r="Z297" i="13"/>
  <c r="M297" i="13"/>
  <c r="Z297" i="12"/>
  <c r="M297" i="12"/>
  <c r="Z297" i="11"/>
  <c r="M297" i="11"/>
  <c r="AA296" i="13"/>
  <c r="N296" i="13"/>
  <c r="N296" i="12"/>
  <c r="AA296" i="12"/>
  <c r="AA296" i="11"/>
  <c r="N296" i="11"/>
  <c r="AB295" i="13"/>
  <c r="O295" i="13"/>
  <c r="AB295" i="12"/>
  <c r="O295" i="12"/>
  <c r="AB295" i="11"/>
  <c r="O295" i="11"/>
  <c r="AC294" i="13"/>
  <c r="P294" i="13"/>
  <c r="P294" i="12"/>
  <c r="AC294" i="12"/>
  <c r="AC294" i="11"/>
  <c r="P294" i="11"/>
  <c r="Q294" i="13"/>
  <c r="D294" i="13"/>
  <c r="D294" i="12"/>
  <c r="Q294" i="12"/>
  <c r="Q294" i="11"/>
  <c r="D294" i="11"/>
  <c r="R293" i="13"/>
  <c r="E293" i="13"/>
  <c r="R293" i="12"/>
  <c r="E293" i="12"/>
  <c r="R293" i="11"/>
  <c r="E293" i="11"/>
  <c r="R292" i="13"/>
  <c r="E292" i="13"/>
  <c r="R292" i="12"/>
  <c r="E292" i="12"/>
  <c r="R292" i="11"/>
  <c r="E292" i="11"/>
  <c r="R291" i="13"/>
  <c r="E291" i="13"/>
  <c r="R291" i="12"/>
  <c r="E291" i="12"/>
  <c r="R291" i="11"/>
  <c r="E291" i="11"/>
  <c r="E290" i="13"/>
  <c r="R290" i="13"/>
  <c r="R290" i="12"/>
  <c r="E290" i="12"/>
  <c r="R290" i="11"/>
  <c r="E290" i="11"/>
  <c r="R289" i="13"/>
  <c r="E289" i="13"/>
  <c r="R289" i="12"/>
  <c r="E289" i="12"/>
  <c r="E289" i="11"/>
  <c r="R289" i="11"/>
  <c r="R288" i="13"/>
  <c r="E288" i="13"/>
  <c r="R288" i="12"/>
  <c r="E288" i="12"/>
  <c r="R288" i="11"/>
  <c r="E288" i="11"/>
  <c r="F287" i="13"/>
  <c r="S287" i="13"/>
  <c r="S287" i="12"/>
  <c r="F287" i="12"/>
  <c r="S287" i="11"/>
  <c r="F287" i="11"/>
  <c r="T286" i="13"/>
  <c r="G286" i="13"/>
  <c r="G286" i="12"/>
  <c r="T286" i="12"/>
  <c r="T286" i="11"/>
  <c r="G286" i="11"/>
  <c r="H285" i="13"/>
  <c r="U285" i="13"/>
  <c r="U285" i="12"/>
  <c r="H285" i="12"/>
  <c r="U285" i="11"/>
  <c r="H285" i="11"/>
  <c r="I284" i="13"/>
  <c r="V284" i="13"/>
  <c r="I284" i="12"/>
  <c r="V284" i="12"/>
  <c r="V284" i="11"/>
  <c r="I284" i="11"/>
  <c r="J283" i="13"/>
  <c r="W283" i="13"/>
  <c r="W283" i="12"/>
  <c r="J283" i="12"/>
  <c r="W283" i="11"/>
  <c r="J283" i="11"/>
  <c r="X282" i="13"/>
  <c r="K282" i="13"/>
  <c r="K282" i="12"/>
  <c r="X282" i="12"/>
  <c r="X282" i="11"/>
  <c r="K282" i="11"/>
  <c r="Y281" i="13"/>
  <c r="L281" i="13"/>
  <c r="Y281" i="12"/>
  <c r="L281" i="12"/>
  <c r="Y281" i="11"/>
  <c r="L281" i="11"/>
  <c r="Z280" i="13"/>
  <c r="M280" i="13"/>
  <c r="M280" i="12"/>
  <c r="Z280" i="12"/>
  <c r="Z280" i="11"/>
  <c r="M280" i="11"/>
  <c r="Y279" i="13"/>
  <c r="L279" i="13"/>
  <c r="Y279" i="12"/>
  <c r="L279" i="12"/>
  <c r="Y279" i="11"/>
  <c r="L279" i="11"/>
  <c r="Y278" i="13"/>
  <c r="L278" i="13"/>
  <c r="L278" i="12"/>
  <c r="Y278" i="12"/>
  <c r="Y278" i="11"/>
  <c r="L278" i="11"/>
  <c r="Y277" i="13"/>
  <c r="L277" i="13"/>
  <c r="L277" i="12"/>
  <c r="Y277" i="12"/>
  <c r="Y277" i="11"/>
  <c r="L277" i="11"/>
  <c r="Y276" i="13"/>
  <c r="L276" i="13"/>
  <c r="L276" i="12"/>
  <c r="Y276" i="12"/>
  <c r="Y276" i="11"/>
  <c r="L276" i="11"/>
  <c r="Z275" i="13"/>
  <c r="M275" i="13"/>
  <c r="M275" i="12"/>
  <c r="Z275" i="12"/>
  <c r="Z275" i="11"/>
  <c r="M275" i="11"/>
  <c r="AA274" i="13"/>
  <c r="N274" i="13"/>
  <c r="N274" i="12"/>
  <c r="AA274" i="12"/>
  <c r="AA274" i="11"/>
  <c r="N274" i="11"/>
  <c r="AB273" i="13"/>
  <c r="O273" i="13"/>
  <c r="O273" i="12"/>
  <c r="AB273" i="12"/>
  <c r="AB273" i="11"/>
  <c r="O273" i="11"/>
  <c r="AC272" i="13"/>
  <c r="P272" i="13"/>
  <c r="P272" i="12"/>
  <c r="AC272" i="12"/>
  <c r="AC272" i="11"/>
  <c r="P272" i="11"/>
  <c r="Q272" i="13"/>
  <c r="D272" i="13"/>
  <c r="D272" i="12"/>
  <c r="Q272" i="12"/>
  <c r="Q272" i="11"/>
  <c r="D272" i="11"/>
  <c r="R271" i="13"/>
  <c r="E271" i="13"/>
  <c r="E271" i="12"/>
  <c r="R271" i="12"/>
  <c r="R271" i="11"/>
  <c r="E271" i="11"/>
  <c r="S270" i="13"/>
  <c r="F270" i="13"/>
  <c r="F270" i="12"/>
  <c r="S270" i="12"/>
  <c r="S270" i="11"/>
  <c r="F270" i="11"/>
  <c r="T269" i="13"/>
  <c r="G269" i="13"/>
  <c r="G269" i="12"/>
  <c r="T269" i="12"/>
  <c r="T269" i="11"/>
  <c r="G269" i="11"/>
  <c r="T268" i="13"/>
  <c r="G268" i="13"/>
  <c r="T268" i="12"/>
  <c r="G268" i="12"/>
  <c r="T268" i="11"/>
  <c r="G268" i="11"/>
  <c r="T267" i="13"/>
  <c r="G267" i="13"/>
  <c r="G267" i="12"/>
  <c r="T267" i="12"/>
  <c r="T267" i="11"/>
  <c r="G267" i="11"/>
  <c r="T266" i="13"/>
  <c r="G266" i="13"/>
  <c r="T266" i="12"/>
  <c r="G266" i="12"/>
  <c r="T266" i="11"/>
  <c r="G266" i="11"/>
  <c r="T265" i="13"/>
  <c r="G265" i="13"/>
  <c r="G265" i="12"/>
  <c r="T265" i="12"/>
  <c r="T265" i="11"/>
  <c r="G265" i="11"/>
  <c r="T264" i="13"/>
  <c r="G264" i="13"/>
  <c r="G264" i="12"/>
  <c r="T264" i="12"/>
  <c r="T264" i="11"/>
  <c r="G264" i="11"/>
  <c r="U263" i="13"/>
  <c r="H263" i="13"/>
  <c r="H263" i="12"/>
  <c r="U263" i="12"/>
  <c r="U263" i="11"/>
  <c r="H263" i="11"/>
  <c r="V262" i="13"/>
  <c r="I262" i="13"/>
  <c r="I262" i="12"/>
  <c r="V262" i="12"/>
  <c r="V262" i="11"/>
  <c r="I262" i="11"/>
  <c r="W261" i="13"/>
  <c r="J261" i="13"/>
  <c r="W261" i="12"/>
  <c r="J261" i="12"/>
  <c r="W261" i="11"/>
  <c r="J261" i="11"/>
  <c r="X260" i="13"/>
  <c r="K260" i="13"/>
  <c r="X260" i="12"/>
  <c r="K260" i="12"/>
  <c r="X260" i="11"/>
  <c r="K260" i="11"/>
  <c r="Y259" i="13"/>
  <c r="L259" i="13"/>
  <c r="Y259" i="12"/>
  <c r="L259" i="12"/>
  <c r="Y259" i="11"/>
  <c r="L259" i="11"/>
  <c r="Z258" i="13"/>
  <c r="M258" i="13"/>
  <c r="Z258" i="12"/>
  <c r="M258" i="12"/>
  <c r="Z258" i="11"/>
  <c r="M258" i="11"/>
  <c r="AA257" i="13"/>
  <c r="N257" i="13"/>
  <c r="AA257" i="12"/>
  <c r="N257" i="12"/>
  <c r="AA257" i="11"/>
  <c r="N257" i="11"/>
  <c r="AB256" i="13"/>
  <c r="O256" i="13"/>
  <c r="AB256" i="12"/>
  <c r="O256" i="12"/>
  <c r="AB256" i="11"/>
  <c r="O256" i="11"/>
  <c r="O255" i="13"/>
  <c r="AB255" i="13"/>
  <c r="O255" i="12"/>
  <c r="AB255" i="12"/>
  <c r="AB255" i="11"/>
  <c r="O255" i="11"/>
  <c r="AB254" i="13"/>
  <c r="O254" i="13"/>
  <c r="AB254" i="12"/>
  <c r="O254" i="12"/>
  <c r="AB254" i="11"/>
  <c r="O254" i="11"/>
  <c r="AA253" i="13"/>
  <c r="N253" i="13"/>
  <c r="AA253" i="12"/>
  <c r="N253" i="12"/>
  <c r="AA253" i="11"/>
  <c r="N253" i="11"/>
  <c r="AA252" i="13"/>
  <c r="N252" i="13"/>
  <c r="AA252" i="12"/>
  <c r="N252" i="12"/>
  <c r="AA252" i="11"/>
  <c r="N252" i="11"/>
  <c r="AB251" i="13"/>
  <c r="O251" i="13"/>
  <c r="AB251" i="12"/>
  <c r="O251" i="12"/>
  <c r="O251" i="11"/>
  <c r="AB251" i="11"/>
  <c r="AC250" i="13"/>
  <c r="P250" i="13"/>
  <c r="AC250" i="12"/>
  <c r="P250" i="12"/>
  <c r="AC250" i="11"/>
  <c r="P250" i="11"/>
  <c r="Q250" i="13"/>
  <c r="D250" i="13"/>
  <c r="Q250" i="12"/>
  <c r="D250" i="12"/>
  <c r="Q250" i="11"/>
  <c r="D250" i="11"/>
  <c r="E249" i="13"/>
  <c r="R249" i="13"/>
  <c r="R249" i="12"/>
  <c r="E249" i="12"/>
  <c r="R249" i="11"/>
  <c r="E249" i="11"/>
  <c r="F248" i="13"/>
  <c r="S248" i="13"/>
  <c r="S248" i="12"/>
  <c r="F248" i="12"/>
  <c r="S248" i="11"/>
  <c r="F248" i="11"/>
  <c r="G247" i="13"/>
  <c r="T247" i="13"/>
  <c r="T247" i="12"/>
  <c r="G247" i="12"/>
  <c r="T247" i="11"/>
  <c r="G247" i="11"/>
  <c r="H246" i="13"/>
  <c r="U246" i="13"/>
  <c r="U246" i="12"/>
  <c r="H246" i="12"/>
  <c r="U246" i="11"/>
  <c r="H246" i="11"/>
  <c r="V245" i="13"/>
  <c r="I245" i="13"/>
  <c r="I245" i="12"/>
  <c r="V245" i="12"/>
  <c r="V245" i="11"/>
  <c r="I245" i="11"/>
  <c r="V244" i="13"/>
  <c r="I244" i="13"/>
  <c r="V244" i="12"/>
  <c r="I244" i="12"/>
  <c r="V244" i="11"/>
  <c r="I244" i="11"/>
  <c r="V243" i="13"/>
  <c r="I243" i="13"/>
  <c r="I243" i="12"/>
  <c r="V243" i="12"/>
  <c r="V243" i="11"/>
  <c r="I243" i="11"/>
  <c r="V242" i="13"/>
  <c r="I242" i="13"/>
  <c r="V242" i="12"/>
  <c r="I242" i="12"/>
  <c r="V242" i="11"/>
  <c r="I242" i="11"/>
  <c r="V241" i="13"/>
  <c r="I241" i="13"/>
  <c r="I241" i="12"/>
  <c r="V241" i="12"/>
  <c r="V241" i="11"/>
  <c r="I241" i="11"/>
  <c r="V240" i="13"/>
  <c r="I240" i="13"/>
  <c r="I240" i="12"/>
  <c r="V240" i="12"/>
  <c r="V240" i="11"/>
  <c r="I240" i="11"/>
  <c r="W239" i="13"/>
  <c r="J239" i="13"/>
  <c r="J239" i="12"/>
  <c r="W239" i="12"/>
  <c r="W239" i="11"/>
  <c r="J239" i="11"/>
  <c r="X238" i="13"/>
  <c r="K238" i="13"/>
  <c r="K238" i="12"/>
  <c r="X238" i="12"/>
  <c r="X238" i="11"/>
  <c r="K238" i="11"/>
  <c r="Y237" i="13"/>
  <c r="L237" i="13"/>
  <c r="L237" i="12"/>
  <c r="Y237" i="12"/>
  <c r="Y237" i="11"/>
  <c r="L237" i="11"/>
  <c r="Z236" i="13"/>
  <c r="M236" i="13"/>
  <c r="M236" i="12"/>
  <c r="Z236" i="12"/>
  <c r="Z236" i="11"/>
  <c r="M236" i="11"/>
  <c r="AA235" i="13"/>
  <c r="N235" i="13"/>
  <c r="N235" i="12"/>
  <c r="AA235" i="12"/>
  <c r="AA235" i="11"/>
  <c r="N235" i="11"/>
  <c r="O234" i="13"/>
  <c r="AB234" i="13"/>
  <c r="O234" i="12"/>
  <c r="AB234" i="12"/>
  <c r="AB234" i="11"/>
  <c r="O234" i="11"/>
  <c r="AC233" i="13"/>
  <c r="P233" i="13"/>
  <c r="P233" i="12"/>
  <c r="AC233" i="12"/>
  <c r="AC233" i="11"/>
  <c r="P233" i="11"/>
  <c r="Q233" i="13"/>
  <c r="D233" i="13"/>
  <c r="Q233" i="12"/>
  <c r="D233" i="12"/>
  <c r="Q233" i="11"/>
  <c r="D233" i="11"/>
  <c r="D232" i="13"/>
  <c r="Q232" i="13"/>
  <c r="D232" i="12"/>
  <c r="Q232" i="12"/>
  <c r="Q232" i="11"/>
  <c r="D232" i="11"/>
  <c r="D231" i="13"/>
  <c r="Q231" i="13"/>
  <c r="Q231" i="12"/>
  <c r="D231" i="12"/>
  <c r="Q231" i="11"/>
  <c r="D231" i="11"/>
  <c r="Q230" i="13"/>
  <c r="D230" i="13"/>
  <c r="D230" i="12"/>
  <c r="Q230" i="12"/>
  <c r="Q230" i="11"/>
  <c r="D230" i="11"/>
  <c r="D229" i="13"/>
  <c r="Q229" i="13"/>
  <c r="Q229" i="12"/>
  <c r="D229" i="12"/>
  <c r="Q229" i="11"/>
  <c r="D229" i="11"/>
  <c r="Q228" i="13"/>
  <c r="D228" i="13"/>
  <c r="D228" i="12"/>
  <c r="Q228" i="12"/>
  <c r="Q228" i="11"/>
  <c r="D228" i="11"/>
  <c r="R227" i="13"/>
  <c r="E227" i="13"/>
  <c r="E227" i="12"/>
  <c r="R227" i="12"/>
  <c r="R227" i="11"/>
  <c r="E227" i="11"/>
  <c r="S226" i="13"/>
  <c r="F226" i="13"/>
  <c r="F226" i="12"/>
  <c r="S226" i="12"/>
  <c r="S226" i="11"/>
  <c r="F226" i="11"/>
  <c r="T225" i="13"/>
  <c r="G225" i="13"/>
  <c r="G225" i="12"/>
  <c r="T225" i="12"/>
  <c r="T225" i="11"/>
  <c r="G225" i="11"/>
  <c r="U224" i="13"/>
  <c r="H224" i="13"/>
  <c r="H224" i="12"/>
  <c r="U224" i="12"/>
  <c r="U224" i="11"/>
  <c r="H224" i="11"/>
  <c r="V223" i="13"/>
  <c r="I223" i="13"/>
  <c r="V223" i="12"/>
  <c r="I223" i="12"/>
  <c r="V223" i="11"/>
  <c r="I223" i="11"/>
  <c r="W222" i="13"/>
  <c r="J222" i="13"/>
  <c r="J222" i="12"/>
  <c r="W222" i="12"/>
  <c r="W222" i="11"/>
  <c r="J222" i="11"/>
  <c r="X221" i="13"/>
  <c r="K221" i="13"/>
  <c r="K221" i="12"/>
  <c r="X221" i="12"/>
  <c r="X221" i="11"/>
  <c r="K221" i="11"/>
  <c r="X220" i="13"/>
  <c r="K220" i="13"/>
  <c r="K220" i="12"/>
  <c r="X220" i="12"/>
  <c r="X220" i="11"/>
  <c r="K220" i="11"/>
  <c r="X219" i="13"/>
  <c r="K219" i="13"/>
  <c r="X219" i="12"/>
  <c r="K219" i="12"/>
  <c r="X219" i="11"/>
  <c r="K219" i="11"/>
  <c r="X218" i="13"/>
  <c r="K218" i="13"/>
  <c r="X218" i="12"/>
  <c r="K218" i="12"/>
  <c r="X218" i="11"/>
  <c r="K218" i="11"/>
  <c r="X217" i="13"/>
  <c r="K217" i="13"/>
  <c r="X217" i="12"/>
  <c r="K217" i="12"/>
  <c r="K217" i="11"/>
  <c r="X217" i="11"/>
  <c r="X216" i="13"/>
  <c r="K216" i="13"/>
  <c r="X216" i="12"/>
  <c r="K216" i="12"/>
  <c r="X216" i="11"/>
  <c r="K216" i="11"/>
  <c r="L215" i="13"/>
  <c r="Y215" i="13"/>
  <c r="Y215" i="12"/>
  <c r="L215" i="12"/>
  <c r="Y215" i="11"/>
  <c r="L215" i="11"/>
  <c r="M214" i="13"/>
  <c r="Z214" i="13"/>
  <c r="Z214" i="12"/>
  <c r="M214" i="12"/>
  <c r="Z214" i="11"/>
  <c r="M214" i="11"/>
  <c r="N213" i="13"/>
  <c r="AA213" i="13"/>
  <c r="AA213" i="12"/>
  <c r="N213" i="12"/>
  <c r="AA213" i="11"/>
  <c r="N213" i="11"/>
  <c r="O212" i="13"/>
  <c r="AB212" i="13"/>
  <c r="AB212" i="12"/>
  <c r="O212" i="12"/>
  <c r="AB212" i="11"/>
  <c r="O212" i="11"/>
  <c r="P211" i="13"/>
  <c r="AC211" i="13"/>
  <c r="AC211" i="12"/>
  <c r="P211" i="12"/>
  <c r="AC211" i="11"/>
  <c r="P211" i="11"/>
  <c r="D211" i="13"/>
  <c r="Q211" i="13"/>
  <c r="Q211" i="12"/>
  <c r="D211" i="12"/>
  <c r="Q211" i="11"/>
  <c r="D211" i="11"/>
  <c r="E210" i="13"/>
  <c r="R210" i="13"/>
  <c r="R210" i="12"/>
  <c r="E210" i="12"/>
  <c r="R210" i="11"/>
  <c r="E210" i="11"/>
  <c r="F209" i="13"/>
  <c r="S209" i="13"/>
  <c r="S209" i="12"/>
  <c r="F209" i="12"/>
  <c r="S209" i="11"/>
  <c r="F209" i="11"/>
  <c r="F208" i="13"/>
  <c r="S208" i="13"/>
  <c r="S208" i="12"/>
  <c r="F208" i="12"/>
  <c r="S208" i="11"/>
  <c r="F208" i="11"/>
  <c r="F207" i="13"/>
  <c r="S207" i="13"/>
  <c r="S207" i="12"/>
  <c r="F207" i="12"/>
  <c r="S207" i="11"/>
  <c r="F207" i="11"/>
  <c r="F206" i="13"/>
  <c r="S206" i="13"/>
  <c r="S206" i="12"/>
  <c r="F206" i="12"/>
  <c r="S206" i="11"/>
  <c r="F206" i="11"/>
  <c r="S205" i="13"/>
  <c r="F205" i="13"/>
  <c r="S205" i="12"/>
  <c r="F205" i="12"/>
  <c r="S205" i="11"/>
  <c r="F205" i="11"/>
  <c r="S204" i="13"/>
  <c r="F204" i="13"/>
  <c r="F204" i="12"/>
  <c r="S204" i="12"/>
  <c r="F204" i="11"/>
  <c r="S204" i="11"/>
  <c r="T203" i="13"/>
  <c r="G203" i="13"/>
  <c r="G203" i="12"/>
  <c r="T203" i="12"/>
  <c r="T203" i="11"/>
  <c r="G203" i="11"/>
  <c r="U202" i="13"/>
  <c r="H202" i="13"/>
  <c r="H202" i="12"/>
  <c r="U202" i="12"/>
  <c r="U202" i="11"/>
  <c r="H202" i="11"/>
  <c r="V201" i="13"/>
  <c r="I201" i="13"/>
  <c r="I201" i="12"/>
  <c r="V201" i="12"/>
  <c r="V201" i="11"/>
  <c r="I201" i="11"/>
  <c r="W200" i="13"/>
  <c r="J200" i="13"/>
  <c r="J200" i="12"/>
  <c r="W200" i="12"/>
  <c r="W200" i="11"/>
  <c r="J200" i="11"/>
  <c r="X199" i="13"/>
  <c r="K199" i="13"/>
  <c r="K199" i="12"/>
  <c r="X199" i="12"/>
  <c r="X199" i="11"/>
  <c r="K199" i="11"/>
  <c r="Y198" i="13"/>
  <c r="L198" i="13"/>
  <c r="L198" i="12"/>
  <c r="Y198" i="12"/>
  <c r="L198" i="11"/>
  <c r="Y198" i="11"/>
  <c r="Z197" i="13"/>
  <c r="M197" i="13"/>
  <c r="M197" i="12"/>
  <c r="Z197" i="12"/>
  <c r="Z197" i="11"/>
  <c r="M197" i="11"/>
  <c r="AA196" i="13"/>
  <c r="N196" i="13"/>
  <c r="N196" i="12"/>
  <c r="AA196" i="12"/>
  <c r="AA196" i="11"/>
  <c r="N196" i="11"/>
  <c r="AA195" i="13"/>
  <c r="N195" i="13"/>
  <c r="AA195" i="12"/>
  <c r="N195" i="12"/>
  <c r="AA195" i="11"/>
  <c r="N195" i="11"/>
  <c r="Z194" i="13"/>
  <c r="M194" i="13"/>
  <c r="M194" i="12"/>
  <c r="Z194" i="12"/>
  <c r="Z194" i="11"/>
  <c r="M194" i="11"/>
  <c r="Z193" i="13"/>
  <c r="M193" i="13"/>
  <c r="M193" i="12"/>
  <c r="Z193" i="12"/>
  <c r="Z193" i="11"/>
  <c r="M193" i="11"/>
  <c r="M192" i="13"/>
  <c r="Z192" i="13"/>
  <c r="Z192" i="12"/>
  <c r="M192" i="12"/>
  <c r="Z192" i="11"/>
  <c r="M192" i="11"/>
  <c r="N191" i="13"/>
  <c r="AA191" i="13"/>
  <c r="N191" i="12"/>
  <c r="AA191" i="12"/>
  <c r="AA191" i="11"/>
  <c r="N191" i="11"/>
  <c r="O190" i="13"/>
  <c r="AB190" i="13"/>
  <c r="AB190" i="12"/>
  <c r="O190" i="12"/>
  <c r="AB190" i="11"/>
  <c r="O190" i="11"/>
  <c r="P189" i="13"/>
  <c r="AC189" i="13"/>
  <c r="P189" i="12"/>
  <c r="AC189" i="12"/>
  <c r="AC189" i="11"/>
  <c r="P189" i="11"/>
  <c r="D189" i="13"/>
  <c r="Q189" i="13"/>
  <c r="D189" i="12"/>
  <c r="Q189" i="12"/>
  <c r="Q189" i="11"/>
  <c r="D189" i="11"/>
  <c r="E188" i="13"/>
  <c r="R188" i="13"/>
  <c r="R188" i="12"/>
  <c r="E188" i="12"/>
  <c r="R188" i="11"/>
  <c r="E188" i="11"/>
  <c r="F187" i="13"/>
  <c r="S187" i="13"/>
  <c r="S187" i="12"/>
  <c r="F187" i="12"/>
  <c r="S187" i="11"/>
  <c r="F187" i="11"/>
  <c r="T186" i="13"/>
  <c r="G186" i="13"/>
  <c r="T186" i="12"/>
  <c r="G186" i="12"/>
  <c r="T186" i="11"/>
  <c r="G186" i="11"/>
  <c r="H185" i="13"/>
  <c r="U185" i="13"/>
  <c r="H185" i="12"/>
  <c r="U185" i="12"/>
  <c r="U185" i="11"/>
  <c r="H185" i="11"/>
  <c r="U184" i="13"/>
  <c r="H184" i="13"/>
  <c r="H184" i="12"/>
  <c r="U184" i="12"/>
  <c r="U184" i="11"/>
  <c r="H184" i="11"/>
  <c r="U183" i="13"/>
  <c r="H183" i="13"/>
  <c r="H183" i="12"/>
  <c r="U183" i="12"/>
  <c r="U183" i="11"/>
  <c r="H183" i="11"/>
  <c r="U182" i="13"/>
  <c r="H182" i="13"/>
  <c r="H182" i="12"/>
  <c r="U182" i="12"/>
  <c r="U182" i="11"/>
  <c r="H182" i="11"/>
  <c r="U181" i="13"/>
  <c r="H181" i="13"/>
  <c r="U181" i="12"/>
  <c r="H181" i="12"/>
  <c r="U181" i="11"/>
  <c r="H181" i="11"/>
  <c r="U180" i="13"/>
  <c r="H180" i="13"/>
  <c r="H180" i="12"/>
  <c r="U180" i="12"/>
  <c r="U180" i="11"/>
  <c r="H180" i="11"/>
  <c r="V179" i="13"/>
  <c r="I179" i="13"/>
  <c r="I179" i="12"/>
  <c r="V179" i="12"/>
  <c r="V179" i="11"/>
  <c r="I179" i="11"/>
  <c r="W178" i="13"/>
  <c r="J178" i="13"/>
  <c r="J178" i="12"/>
  <c r="W178" i="12"/>
  <c r="W178" i="11"/>
  <c r="J178" i="11"/>
  <c r="X177" i="13"/>
  <c r="K177" i="13"/>
  <c r="K177" i="12"/>
  <c r="X177" i="12"/>
  <c r="X177" i="11"/>
  <c r="K177" i="11"/>
  <c r="Y176" i="13"/>
  <c r="L176" i="13"/>
  <c r="L176" i="12"/>
  <c r="Y176" i="12"/>
  <c r="Y176" i="11"/>
  <c r="L176" i="11"/>
  <c r="Z175" i="13"/>
  <c r="M175" i="13"/>
  <c r="M175" i="12"/>
  <c r="Z175" i="12"/>
  <c r="Z175" i="11"/>
  <c r="M175" i="11"/>
  <c r="AA174" i="13"/>
  <c r="N174" i="13"/>
  <c r="N174" i="12"/>
  <c r="AA174" i="12"/>
  <c r="AA174" i="11"/>
  <c r="N174" i="11"/>
  <c r="AB173" i="13"/>
  <c r="O173" i="13"/>
  <c r="AB173" i="12"/>
  <c r="O173" i="12"/>
  <c r="AB173" i="11"/>
  <c r="O173" i="11"/>
  <c r="AC172" i="13"/>
  <c r="P172" i="13"/>
  <c r="AC172" i="12"/>
  <c r="P172" i="12"/>
  <c r="AC172" i="11"/>
  <c r="P172" i="11"/>
  <c r="AC171" i="13"/>
  <c r="P171" i="13"/>
  <c r="P171" i="12"/>
  <c r="AC171" i="12"/>
  <c r="AC171" i="11"/>
  <c r="P171" i="11"/>
  <c r="P170" i="13"/>
  <c r="AC170" i="13"/>
  <c r="AC170" i="12"/>
  <c r="P170" i="12"/>
  <c r="AC170" i="11"/>
  <c r="P170" i="11"/>
  <c r="P169" i="13"/>
  <c r="AC169" i="13"/>
  <c r="AC169" i="12"/>
  <c r="P169" i="12"/>
  <c r="AC169" i="11"/>
  <c r="P169" i="11"/>
  <c r="O168" i="13"/>
  <c r="AB168" i="13"/>
  <c r="AB168" i="12"/>
  <c r="O168" i="12"/>
  <c r="AB168" i="11"/>
  <c r="O168" i="11"/>
  <c r="P167" i="13"/>
  <c r="AC167" i="13"/>
  <c r="AC167" i="12"/>
  <c r="P167" i="12"/>
  <c r="AC167" i="11"/>
  <c r="P167" i="11"/>
  <c r="Q167" i="13"/>
  <c r="D167" i="13"/>
  <c r="Q167" i="12"/>
  <c r="D167" i="12"/>
  <c r="Q167" i="11"/>
  <c r="D167" i="11"/>
  <c r="E166" i="13"/>
  <c r="R166" i="13"/>
  <c r="R166" i="12"/>
  <c r="E166" i="12"/>
  <c r="R166" i="11"/>
  <c r="E166" i="11"/>
  <c r="F165" i="13"/>
  <c r="S165" i="13"/>
  <c r="S165" i="12"/>
  <c r="F165" i="12"/>
  <c r="S165" i="11"/>
  <c r="F165" i="11"/>
  <c r="T164" i="13"/>
  <c r="G164" i="13"/>
  <c r="T164" i="12"/>
  <c r="G164" i="12"/>
  <c r="T164" i="11"/>
  <c r="G164" i="11"/>
  <c r="U163" i="13"/>
  <c r="H163" i="13"/>
  <c r="U163" i="12"/>
  <c r="H163" i="12"/>
  <c r="U163" i="11"/>
  <c r="H163" i="11"/>
  <c r="V162" i="13"/>
  <c r="I162" i="13"/>
  <c r="I162" i="12"/>
  <c r="V162" i="12"/>
  <c r="V162" i="11"/>
  <c r="I162" i="11"/>
  <c r="W161" i="13"/>
  <c r="J161" i="13"/>
  <c r="J161" i="12"/>
  <c r="W161" i="12"/>
  <c r="W161" i="11"/>
  <c r="J161" i="11"/>
  <c r="W160" i="13"/>
  <c r="J160" i="13"/>
  <c r="W160" i="12"/>
  <c r="J160" i="12"/>
  <c r="W160" i="11"/>
  <c r="J160" i="11"/>
  <c r="W159" i="13"/>
  <c r="J159" i="13"/>
  <c r="J159" i="12"/>
  <c r="W159" i="12"/>
  <c r="W159" i="11"/>
  <c r="J159" i="11"/>
  <c r="W158" i="13"/>
  <c r="J158" i="13"/>
  <c r="W158" i="12"/>
  <c r="J158" i="12"/>
  <c r="W158" i="11"/>
  <c r="J158" i="11"/>
  <c r="W157" i="13"/>
  <c r="J157" i="13"/>
  <c r="J157" i="12"/>
  <c r="W157" i="12"/>
  <c r="W157" i="11"/>
  <c r="J157" i="11"/>
  <c r="W156" i="13"/>
  <c r="J156" i="13"/>
  <c r="J156" i="12"/>
  <c r="W156" i="12"/>
  <c r="W156" i="11"/>
  <c r="J156" i="11"/>
  <c r="X155" i="13"/>
  <c r="K155" i="13"/>
  <c r="K155" i="12"/>
  <c r="X155" i="12"/>
  <c r="X155" i="11"/>
  <c r="K155" i="11"/>
  <c r="Y154" i="13"/>
  <c r="L154" i="13"/>
  <c r="L154" i="12"/>
  <c r="Y154" i="12"/>
  <c r="Y154" i="11"/>
  <c r="L154" i="11"/>
  <c r="Z153" i="13"/>
  <c r="M153" i="13"/>
  <c r="M153" i="12"/>
  <c r="Z153" i="12"/>
  <c r="Z153" i="11"/>
  <c r="M153" i="11"/>
  <c r="AA152" i="13"/>
  <c r="N152" i="13"/>
  <c r="N152" i="12"/>
  <c r="AA152" i="12"/>
  <c r="AA152" i="11"/>
  <c r="N152" i="11"/>
  <c r="AB151" i="13"/>
  <c r="O151" i="13"/>
  <c r="O151" i="12"/>
  <c r="AB151" i="12"/>
  <c r="AB151" i="11"/>
  <c r="O151" i="11"/>
  <c r="AC150" i="13"/>
  <c r="P150" i="13"/>
  <c r="P150" i="12"/>
  <c r="AC150" i="12"/>
  <c r="AC150" i="11"/>
  <c r="P150" i="11"/>
  <c r="Q150" i="13"/>
  <c r="D150" i="13"/>
  <c r="D150" i="12"/>
  <c r="Q150" i="12"/>
  <c r="Q150" i="11"/>
  <c r="D150" i="11"/>
  <c r="R149" i="13"/>
  <c r="E149" i="13"/>
  <c r="E149" i="12"/>
  <c r="R149" i="12"/>
  <c r="R149" i="11"/>
  <c r="E149" i="11"/>
  <c r="R148" i="13"/>
  <c r="E148" i="13"/>
  <c r="R148" i="12"/>
  <c r="E148" i="12"/>
  <c r="R148" i="11"/>
  <c r="E148" i="11"/>
  <c r="R147" i="13"/>
  <c r="E147" i="13"/>
  <c r="R147" i="12"/>
  <c r="E147" i="12"/>
  <c r="R147" i="11"/>
  <c r="E147" i="11"/>
  <c r="R146" i="13"/>
  <c r="E146" i="13"/>
  <c r="E146" i="12"/>
  <c r="R146" i="12"/>
  <c r="R146" i="11"/>
  <c r="E146" i="11"/>
  <c r="R145" i="13"/>
  <c r="E145" i="13"/>
  <c r="R145" i="12"/>
  <c r="E145" i="12"/>
  <c r="R145" i="11"/>
  <c r="E145" i="11"/>
  <c r="R144" i="13"/>
  <c r="E144" i="13"/>
  <c r="E144" i="12"/>
  <c r="R144" i="12"/>
  <c r="R144" i="11"/>
  <c r="E144" i="11"/>
  <c r="F143" i="13"/>
  <c r="S143" i="13"/>
  <c r="F143" i="12"/>
  <c r="S143" i="12"/>
  <c r="S143" i="11"/>
  <c r="F143" i="11"/>
  <c r="T142" i="13"/>
  <c r="G142" i="13"/>
  <c r="T142" i="12"/>
  <c r="G142" i="12"/>
  <c r="T142" i="11"/>
  <c r="G142" i="11"/>
  <c r="H141" i="13"/>
  <c r="U141" i="13"/>
  <c r="H141" i="12"/>
  <c r="U141" i="12"/>
  <c r="U141" i="11"/>
  <c r="H141" i="11"/>
  <c r="V140" i="13"/>
  <c r="I140" i="13"/>
  <c r="I140" i="12"/>
  <c r="V140" i="12"/>
  <c r="V140" i="11"/>
  <c r="I140" i="11"/>
  <c r="J139" i="13"/>
  <c r="W139" i="13"/>
  <c r="J139" i="12"/>
  <c r="W139" i="12"/>
  <c r="W139" i="11"/>
  <c r="J139" i="11"/>
  <c r="X138" i="13"/>
  <c r="K138" i="13"/>
  <c r="K138" i="12"/>
  <c r="X138" i="12"/>
  <c r="X138" i="11"/>
  <c r="K138" i="11"/>
  <c r="L137" i="13"/>
  <c r="Y137" i="13"/>
  <c r="L137" i="12"/>
  <c r="Y137" i="12"/>
  <c r="Y137" i="11"/>
  <c r="L137" i="11"/>
  <c r="Z136" i="13"/>
  <c r="M136" i="13"/>
  <c r="M136" i="12"/>
  <c r="Z136" i="12"/>
  <c r="Z136" i="11"/>
  <c r="M136" i="11"/>
  <c r="Y135" i="13"/>
  <c r="L135" i="13"/>
  <c r="Y135" i="12"/>
  <c r="L135" i="12"/>
  <c r="Y135" i="11"/>
  <c r="L135" i="11"/>
  <c r="L134" i="13"/>
  <c r="Y134" i="13"/>
  <c r="Y134" i="12"/>
  <c r="L134" i="12"/>
  <c r="Y134" i="11"/>
  <c r="L134" i="11"/>
  <c r="Y133" i="13"/>
  <c r="L133" i="13"/>
  <c r="Y133" i="12"/>
  <c r="L133" i="12"/>
  <c r="Y133" i="11"/>
  <c r="L133" i="11"/>
  <c r="Y132" i="13"/>
  <c r="L132" i="13"/>
  <c r="Y132" i="12"/>
  <c r="L132" i="12"/>
  <c r="Y132" i="11"/>
  <c r="L132" i="11"/>
  <c r="Z131" i="13"/>
  <c r="M131" i="13"/>
  <c r="Z131" i="12"/>
  <c r="M131" i="12"/>
  <c r="Z131" i="11"/>
  <c r="M131" i="11"/>
  <c r="AA130" i="13"/>
  <c r="N130" i="13"/>
  <c r="AA130" i="12"/>
  <c r="N130" i="12"/>
  <c r="AA130" i="11"/>
  <c r="N130" i="11"/>
  <c r="AB129" i="13"/>
  <c r="O129" i="13"/>
  <c r="AB129" i="12"/>
  <c r="O129" i="12"/>
  <c r="AB129" i="11"/>
  <c r="O129" i="11"/>
  <c r="AC128" i="13"/>
  <c r="P128" i="13"/>
  <c r="AC128" i="12"/>
  <c r="P128" i="12"/>
  <c r="AC128" i="11"/>
  <c r="P128" i="11"/>
  <c r="Q128" i="13"/>
  <c r="D128" i="13"/>
  <c r="Q128" i="12"/>
  <c r="D128" i="12"/>
  <c r="Q128" i="11"/>
  <c r="D128" i="11"/>
  <c r="R127" i="13"/>
  <c r="E127" i="13"/>
  <c r="R127" i="12"/>
  <c r="E127" i="12"/>
  <c r="R127" i="11"/>
  <c r="E127" i="11"/>
  <c r="S126" i="13"/>
  <c r="F126" i="13"/>
  <c r="S126" i="12"/>
  <c r="F126" i="12"/>
  <c r="S126" i="11"/>
  <c r="F126" i="11"/>
  <c r="T125" i="13"/>
  <c r="G125" i="13"/>
  <c r="T125" i="12"/>
  <c r="G125" i="12"/>
  <c r="T125" i="11"/>
  <c r="G125" i="11"/>
  <c r="T124" i="13"/>
  <c r="G124" i="13"/>
  <c r="T124" i="12"/>
  <c r="G124" i="12"/>
  <c r="T124" i="11"/>
  <c r="G124" i="11"/>
  <c r="T123" i="13"/>
  <c r="G123" i="13"/>
  <c r="T123" i="12"/>
  <c r="G123" i="12"/>
  <c r="T123" i="11"/>
  <c r="G123" i="11"/>
  <c r="T122" i="13"/>
  <c r="G122" i="13"/>
  <c r="T122" i="12"/>
  <c r="G122" i="12"/>
  <c r="T122" i="11"/>
  <c r="G122" i="11"/>
  <c r="T121" i="13"/>
  <c r="G121" i="13"/>
  <c r="T121" i="12"/>
  <c r="G121" i="12"/>
  <c r="T121" i="11"/>
  <c r="G121" i="11"/>
  <c r="T120" i="13"/>
  <c r="G120" i="13"/>
  <c r="T120" i="12"/>
  <c r="G120" i="12"/>
  <c r="T120" i="11"/>
  <c r="G120" i="11"/>
  <c r="U119" i="13"/>
  <c r="H119" i="13"/>
  <c r="H119" i="12"/>
  <c r="U119" i="12"/>
  <c r="U119" i="11"/>
  <c r="H119" i="11"/>
  <c r="V118" i="13"/>
  <c r="I118" i="13"/>
  <c r="V118" i="12"/>
  <c r="I118" i="12"/>
  <c r="V118" i="11"/>
  <c r="I118" i="11"/>
  <c r="W117" i="13"/>
  <c r="J117" i="13"/>
  <c r="J117" i="12"/>
  <c r="W117" i="12"/>
  <c r="W117" i="11"/>
  <c r="J117" i="11"/>
  <c r="X116" i="13"/>
  <c r="K116" i="13"/>
  <c r="X116" i="12"/>
  <c r="K116" i="12"/>
  <c r="X116" i="11"/>
  <c r="K116" i="11"/>
  <c r="Y115" i="13"/>
  <c r="L115" i="13"/>
  <c r="L115" i="12"/>
  <c r="Y115" i="12"/>
  <c r="Y115" i="11"/>
  <c r="L115" i="11"/>
  <c r="Z114" i="13"/>
  <c r="M114" i="13"/>
  <c r="Z114" i="12"/>
  <c r="M114" i="12"/>
  <c r="Z114" i="11"/>
  <c r="M114" i="11"/>
  <c r="AA113" i="13"/>
  <c r="N113" i="13"/>
  <c r="N113" i="12"/>
  <c r="AA113" i="12"/>
  <c r="AA113" i="11"/>
  <c r="N113" i="11"/>
  <c r="AB112" i="13"/>
  <c r="O112" i="13"/>
  <c r="AB112" i="12"/>
  <c r="O112" i="12"/>
  <c r="AB112" i="11"/>
  <c r="O112" i="11"/>
  <c r="AB111" i="13"/>
  <c r="O111" i="13"/>
  <c r="AB111" i="12"/>
  <c r="O111" i="12"/>
  <c r="AB111" i="11"/>
  <c r="O111" i="11"/>
  <c r="AB110" i="13"/>
  <c r="O110" i="13"/>
  <c r="O110" i="12"/>
  <c r="AB110" i="12"/>
  <c r="AB110" i="11"/>
  <c r="O110" i="11"/>
  <c r="AA109" i="13"/>
  <c r="N109" i="13"/>
  <c r="AA109" i="12"/>
  <c r="N109" i="12"/>
  <c r="AA109" i="11"/>
  <c r="N109" i="11"/>
  <c r="N108" i="13"/>
  <c r="AA108" i="13"/>
  <c r="N108" i="12"/>
  <c r="AA108" i="12"/>
  <c r="AA108" i="11"/>
  <c r="N108" i="11"/>
  <c r="AB107" i="13"/>
  <c r="O107" i="13"/>
  <c r="O107" i="12"/>
  <c r="AB107" i="12"/>
  <c r="AB107" i="11"/>
  <c r="O107" i="11"/>
  <c r="P106" i="13"/>
  <c r="AC106" i="13"/>
  <c r="P106" i="12"/>
  <c r="AC106" i="12"/>
  <c r="AC106" i="11"/>
  <c r="P106" i="11"/>
  <c r="D106" i="13"/>
  <c r="Q106" i="13"/>
  <c r="Q106" i="12"/>
  <c r="D106" i="12"/>
  <c r="Q106" i="11"/>
  <c r="D106" i="11"/>
  <c r="R105" i="13"/>
  <c r="E105" i="13"/>
  <c r="E105" i="12"/>
  <c r="R105" i="12"/>
  <c r="R105" i="11"/>
  <c r="E105" i="11"/>
  <c r="S104" i="13"/>
  <c r="F104" i="13"/>
  <c r="F104" i="12"/>
  <c r="S104" i="12"/>
  <c r="S104" i="11"/>
  <c r="F104" i="11"/>
  <c r="T103" i="13"/>
  <c r="G103" i="13"/>
  <c r="G103" i="12"/>
  <c r="T103" i="12"/>
  <c r="T103" i="11"/>
  <c r="G103" i="11"/>
  <c r="U102" i="13"/>
  <c r="H102" i="13"/>
  <c r="H102" i="12"/>
  <c r="U102" i="12"/>
  <c r="U102" i="11"/>
  <c r="H102" i="11"/>
  <c r="V101" i="13"/>
  <c r="I101" i="13"/>
  <c r="I101" i="12"/>
  <c r="V101" i="12"/>
  <c r="V101" i="11"/>
  <c r="I101" i="11"/>
  <c r="V100" i="13"/>
  <c r="I100" i="13"/>
  <c r="I100" i="12"/>
  <c r="V100" i="12"/>
  <c r="V100" i="11"/>
  <c r="I100" i="11"/>
  <c r="V99" i="13"/>
  <c r="I99" i="13"/>
  <c r="I99" i="12"/>
  <c r="V99" i="12"/>
  <c r="V99" i="11"/>
  <c r="I99" i="11"/>
  <c r="V98" i="13"/>
  <c r="I98" i="13"/>
  <c r="I98" i="12"/>
  <c r="V98" i="12"/>
  <c r="V98" i="11"/>
  <c r="I98" i="11"/>
  <c r="V97" i="13"/>
  <c r="I97" i="13"/>
  <c r="I97" i="12"/>
  <c r="V97" i="12"/>
  <c r="V97" i="11"/>
  <c r="I97" i="11"/>
  <c r="V96" i="13"/>
  <c r="I96" i="13"/>
  <c r="V96" i="12"/>
  <c r="I96" i="12"/>
  <c r="V96" i="11"/>
  <c r="I96" i="11"/>
  <c r="J95" i="13"/>
  <c r="W95" i="13"/>
  <c r="J95" i="12"/>
  <c r="W95" i="12"/>
  <c r="W95" i="11"/>
  <c r="J95" i="11"/>
  <c r="X94" i="13"/>
  <c r="K94" i="13"/>
  <c r="X94" i="12"/>
  <c r="K94" i="12"/>
  <c r="X94" i="11"/>
  <c r="K94" i="11"/>
  <c r="L93" i="13"/>
  <c r="Y93" i="13"/>
  <c r="L93" i="12"/>
  <c r="Y93" i="12"/>
  <c r="Y93" i="11"/>
  <c r="L93" i="11"/>
  <c r="Z92" i="13"/>
  <c r="M92" i="13"/>
  <c r="Z92" i="12"/>
  <c r="M92" i="12"/>
  <c r="Z92" i="11"/>
  <c r="M92" i="11"/>
  <c r="N91" i="13"/>
  <c r="AA91" i="13"/>
  <c r="AA91" i="12"/>
  <c r="N91" i="12"/>
  <c r="AA91" i="11"/>
  <c r="N91" i="11"/>
  <c r="AB90" i="13"/>
  <c r="O90" i="13"/>
  <c r="AB90" i="12"/>
  <c r="O90" i="12"/>
  <c r="AB90" i="11"/>
  <c r="O90" i="11"/>
  <c r="P89" i="13"/>
  <c r="AC89" i="13"/>
  <c r="P89" i="12"/>
  <c r="AC89" i="12"/>
  <c r="AC89" i="11"/>
  <c r="P89" i="11"/>
  <c r="D89" i="13"/>
  <c r="Q89" i="13"/>
  <c r="D89" i="12"/>
  <c r="Q89" i="12"/>
  <c r="Q89" i="11"/>
  <c r="D89" i="11"/>
  <c r="Q88" i="13"/>
  <c r="D88" i="13"/>
  <c r="D88" i="12"/>
  <c r="Q88" i="12"/>
  <c r="D88" i="11"/>
  <c r="Q88" i="11"/>
  <c r="Q87" i="13"/>
  <c r="D87" i="13"/>
  <c r="Q87" i="12"/>
  <c r="D87" i="12"/>
  <c r="Q87" i="11"/>
  <c r="D87" i="11"/>
  <c r="Q86" i="13"/>
  <c r="D86" i="13"/>
  <c r="Q86" i="12"/>
  <c r="D86" i="12"/>
  <c r="Q86" i="11"/>
  <c r="D86" i="11"/>
  <c r="Q85" i="13"/>
  <c r="D85" i="13"/>
  <c r="Q85" i="12"/>
  <c r="D85" i="12"/>
  <c r="Q85" i="11"/>
  <c r="D85" i="11"/>
  <c r="Q84" i="13"/>
  <c r="D84" i="13"/>
  <c r="Q84" i="12"/>
  <c r="D84" i="12"/>
  <c r="Q84" i="11"/>
  <c r="D84" i="11"/>
  <c r="R83" i="13"/>
  <c r="E83" i="13"/>
  <c r="R83" i="12"/>
  <c r="E83" i="12"/>
  <c r="R83" i="11"/>
  <c r="E83" i="11"/>
  <c r="S82" i="13"/>
  <c r="F82" i="13"/>
  <c r="S82" i="12"/>
  <c r="F82" i="12"/>
  <c r="S82" i="11"/>
  <c r="F82" i="11"/>
  <c r="T81" i="13"/>
  <c r="G81" i="13"/>
  <c r="T81" i="12"/>
  <c r="G81" i="12"/>
  <c r="T81" i="11"/>
  <c r="G81" i="11"/>
  <c r="U80" i="13"/>
  <c r="H80" i="13"/>
  <c r="U80" i="12"/>
  <c r="H80" i="12"/>
  <c r="U80" i="11"/>
  <c r="H80" i="11"/>
  <c r="V79" i="13"/>
  <c r="I79" i="13"/>
  <c r="V79" i="12"/>
  <c r="I79" i="12"/>
  <c r="V79" i="11"/>
  <c r="I79" i="11"/>
  <c r="W78" i="13"/>
  <c r="J78" i="13"/>
  <c r="W78" i="12"/>
  <c r="J78" i="12"/>
  <c r="W78" i="11"/>
  <c r="J78" i="11"/>
  <c r="X77" i="13"/>
  <c r="K77" i="13"/>
  <c r="X77" i="12"/>
  <c r="K77" i="12"/>
  <c r="X77" i="11"/>
  <c r="K77" i="11"/>
  <c r="K76" i="13"/>
  <c r="X76" i="13"/>
  <c r="K76" i="12"/>
  <c r="X76" i="12"/>
  <c r="X76" i="11"/>
  <c r="K76" i="11"/>
  <c r="X75" i="13"/>
  <c r="K75" i="13"/>
  <c r="X75" i="12"/>
  <c r="K75" i="12"/>
  <c r="X75" i="11"/>
  <c r="K75" i="11"/>
  <c r="X74" i="13"/>
  <c r="K74" i="13"/>
  <c r="K74" i="12"/>
  <c r="X74" i="12"/>
  <c r="X74" i="11"/>
  <c r="K74" i="11"/>
  <c r="K73" i="13"/>
  <c r="X73" i="13"/>
  <c r="K73" i="12"/>
  <c r="X73" i="12"/>
  <c r="X73" i="11"/>
  <c r="K73" i="11"/>
  <c r="K72" i="13"/>
  <c r="X72" i="13"/>
  <c r="K72" i="12"/>
  <c r="X72" i="12"/>
  <c r="X72" i="11"/>
  <c r="K72" i="11"/>
  <c r="L71" i="13"/>
  <c r="Y71" i="13"/>
  <c r="L71" i="12"/>
  <c r="Y71" i="12"/>
  <c r="Y71" i="11"/>
  <c r="L71" i="11"/>
  <c r="M70" i="13"/>
  <c r="Z70" i="13"/>
  <c r="M70" i="12"/>
  <c r="Z70" i="12"/>
  <c r="Z70" i="11"/>
  <c r="M70" i="11"/>
  <c r="N69" i="13"/>
  <c r="AA69" i="13"/>
  <c r="N69" i="12"/>
  <c r="AA69" i="12"/>
  <c r="AA69" i="11"/>
  <c r="N69" i="11"/>
  <c r="O68" i="13"/>
  <c r="AB68" i="13"/>
  <c r="O68" i="12"/>
  <c r="AB68" i="12"/>
  <c r="AB68" i="11"/>
  <c r="O68" i="11"/>
  <c r="P67" i="13"/>
  <c r="AC67" i="13"/>
  <c r="P67" i="12"/>
  <c r="AC67" i="12"/>
  <c r="AC67" i="11"/>
  <c r="P67" i="11"/>
  <c r="D67" i="13"/>
  <c r="Q67" i="13"/>
  <c r="D67" i="12"/>
  <c r="Q67" i="12"/>
  <c r="Q67" i="11"/>
  <c r="D67" i="11"/>
  <c r="R66" i="13"/>
  <c r="E66" i="13"/>
  <c r="E66" i="12"/>
  <c r="R66" i="12"/>
  <c r="R66" i="11"/>
  <c r="E66" i="11"/>
  <c r="S65" i="13"/>
  <c r="F65" i="13"/>
  <c r="S65" i="12"/>
  <c r="F65" i="12"/>
  <c r="S65" i="11"/>
  <c r="F65" i="11"/>
  <c r="F64" i="13"/>
  <c r="S64" i="13"/>
  <c r="S64" i="12"/>
  <c r="F64" i="12"/>
  <c r="S64" i="11"/>
  <c r="F64" i="11"/>
  <c r="S63" i="13"/>
  <c r="F63" i="13"/>
  <c r="F63" i="12"/>
  <c r="S63" i="12"/>
  <c r="S63" i="11"/>
  <c r="F63" i="11"/>
  <c r="S62" i="13"/>
  <c r="F62" i="13"/>
  <c r="S62" i="12"/>
  <c r="F62" i="12"/>
  <c r="F62" i="11"/>
  <c r="S62" i="11"/>
  <c r="S61" i="13"/>
  <c r="F61" i="13"/>
  <c r="F61" i="12"/>
  <c r="S61" i="12"/>
  <c r="S61" i="11"/>
  <c r="F61" i="11"/>
  <c r="S60" i="13"/>
  <c r="F60" i="13"/>
  <c r="F60" i="12"/>
  <c r="S60" i="12"/>
  <c r="S60" i="11"/>
  <c r="F60" i="11"/>
  <c r="T59" i="13"/>
  <c r="G59" i="13"/>
  <c r="G59" i="12"/>
  <c r="T59" i="12"/>
  <c r="T59" i="11"/>
  <c r="G59" i="11"/>
  <c r="U58" i="13"/>
  <c r="H58" i="13"/>
  <c r="H58" i="12"/>
  <c r="U58" i="12"/>
  <c r="U58" i="11"/>
  <c r="H58" i="11"/>
  <c r="V57" i="13"/>
  <c r="I57" i="13"/>
  <c r="I57" i="12"/>
  <c r="V57" i="12"/>
  <c r="V57" i="11"/>
  <c r="I57" i="11"/>
  <c r="W56" i="13"/>
  <c r="J56" i="13"/>
  <c r="J56" i="12"/>
  <c r="W56" i="12"/>
  <c r="W56" i="11"/>
  <c r="J56" i="11"/>
  <c r="X55" i="13"/>
  <c r="K55" i="13"/>
  <c r="K55" i="12"/>
  <c r="X55" i="12"/>
  <c r="X55" i="11"/>
  <c r="K55" i="11"/>
  <c r="Y54" i="13"/>
  <c r="L54" i="13"/>
  <c r="L54" i="12"/>
  <c r="Y54" i="12"/>
  <c r="Y54" i="11"/>
  <c r="L54" i="11"/>
  <c r="Z53" i="13"/>
  <c r="M53" i="13"/>
  <c r="M53" i="12"/>
  <c r="Z53" i="12"/>
  <c r="Z53" i="11"/>
  <c r="M53" i="11"/>
  <c r="AA52" i="13"/>
  <c r="N52" i="13"/>
  <c r="N52" i="12"/>
  <c r="AA52" i="12"/>
  <c r="AA52" i="11"/>
  <c r="N52" i="11"/>
  <c r="AA51" i="13"/>
  <c r="N51" i="13"/>
  <c r="N51" i="12"/>
  <c r="AA51" i="12"/>
  <c r="AA51" i="11"/>
  <c r="N51" i="11"/>
  <c r="Z50" i="13"/>
  <c r="M50" i="13"/>
  <c r="M50" i="12"/>
  <c r="Z50" i="12"/>
  <c r="Z50" i="11"/>
  <c r="M50" i="11"/>
  <c r="Z49" i="13"/>
  <c r="M49" i="13"/>
  <c r="Z49" i="12"/>
  <c r="M49" i="12"/>
  <c r="Z49" i="11"/>
  <c r="M49" i="11"/>
  <c r="Z48" i="13"/>
  <c r="M48" i="13"/>
  <c r="Z48" i="12"/>
  <c r="M48" i="12"/>
  <c r="Z48" i="11"/>
  <c r="M48" i="11"/>
  <c r="AA47" i="13"/>
  <c r="N47" i="13"/>
  <c r="N47" i="12"/>
  <c r="AA47" i="12"/>
  <c r="AA47" i="11"/>
  <c r="N47" i="11"/>
  <c r="AB46" i="13"/>
  <c r="O46" i="13"/>
  <c r="O46" i="12"/>
  <c r="AB46" i="12"/>
  <c r="AB46" i="11"/>
  <c r="O46" i="11"/>
  <c r="Q3" i="7"/>
  <c r="Q3" i="8"/>
  <c r="R3" i="8" s="1"/>
  <c r="S3" i="8" s="1"/>
  <c r="T3" i="8" s="1"/>
  <c r="U3" i="8" s="1"/>
  <c r="V3" i="8" s="1"/>
  <c r="W3" i="8" s="1"/>
  <c r="X3" i="8" s="1"/>
  <c r="Y3" i="8" s="1"/>
  <c r="Z3" i="8" s="1"/>
  <c r="AA3" i="8" s="1"/>
  <c r="AB3" i="8" s="1"/>
  <c r="AC3" i="8" s="1"/>
  <c r="AC3" i="9"/>
  <c r="R3" i="7"/>
  <c r="AB3" i="9"/>
  <c r="P252" i="13"/>
  <c r="AC252" i="13"/>
  <c r="AC252" i="12"/>
  <c r="P252" i="12"/>
  <c r="P252" i="11"/>
  <c r="AC252" i="11"/>
  <c r="AC180" i="13"/>
  <c r="P180" i="13"/>
  <c r="P180" i="12"/>
  <c r="AC180" i="12"/>
  <c r="AC180" i="11"/>
  <c r="P180" i="11"/>
  <c r="P108" i="13"/>
  <c r="AC108" i="13"/>
  <c r="P108" i="12"/>
  <c r="AC108" i="12"/>
  <c r="AC108" i="11"/>
  <c r="P108" i="11"/>
  <c r="AB42" i="13"/>
  <c r="O42" i="13"/>
  <c r="O42" i="12"/>
  <c r="AB42" i="12"/>
  <c r="AB42" i="11"/>
  <c r="O42" i="11"/>
  <c r="P29" i="13"/>
  <c r="AC29" i="13"/>
  <c r="AC29" i="12"/>
  <c r="P29" i="12"/>
  <c r="AC29" i="11"/>
  <c r="P29" i="11"/>
  <c r="R16" i="13"/>
  <c r="E16" i="13"/>
  <c r="R16" i="12"/>
  <c r="E16" i="12"/>
  <c r="R16" i="11"/>
  <c r="E16" i="11"/>
  <c r="L300" i="13"/>
  <c r="Y300" i="13"/>
  <c r="Y300" i="12"/>
  <c r="L300" i="12"/>
  <c r="Y300" i="11"/>
  <c r="L300" i="11"/>
  <c r="M43" i="13"/>
  <c r="Z43" i="13"/>
  <c r="M43" i="12"/>
  <c r="Z43" i="12"/>
  <c r="M43" i="11"/>
  <c r="Z43" i="11"/>
  <c r="I35" i="13"/>
  <c r="V35" i="13"/>
  <c r="I35" i="12"/>
  <c r="V35" i="12"/>
  <c r="I35" i="11"/>
  <c r="V35" i="11"/>
  <c r="U24" i="13"/>
  <c r="H24" i="13"/>
  <c r="U24" i="12"/>
  <c r="H24" i="12"/>
  <c r="H24" i="11"/>
  <c r="U24" i="11"/>
  <c r="Y8" i="13"/>
  <c r="L8" i="13"/>
  <c r="Y8" i="12"/>
  <c r="L8" i="12"/>
  <c r="Y8" i="11"/>
  <c r="L8" i="11"/>
  <c r="U286" i="13"/>
  <c r="H286" i="13"/>
  <c r="U286" i="12"/>
  <c r="H286" i="12"/>
  <c r="U286" i="11"/>
  <c r="H286" i="11"/>
  <c r="J3" i="7"/>
  <c r="J3" i="9"/>
  <c r="AB39" i="13"/>
  <c r="O39" i="13"/>
  <c r="AB39" i="12"/>
  <c r="O39" i="12"/>
  <c r="AB39" i="11"/>
  <c r="O39" i="11"/>
  <c r="Q38" i="13"/>
  <c r="D38" i="13"/>
  <c r="Q38" i="12"/>
  <c r="D38" i="12"/>
  <c r="Q38" i="11"/>
  <c r="D38" i="11"/>
  <c r="I33" i="13"/>
  <c r="V33" i="13"/>
  <c r="V33" i="12"/>
  <c r="I33" i="12"/>
  <c r="V33" i="11"/>
  <c r="I33" i="11"/>
  <c r="K31" i="13"/>
  <c r="X31" i="13"/>
  <c r="X31" i="12"/>
  <c r="K31" i="12"/>
  <c r="X31" i="11"/>
  <c r="K31" i="11"/>
  <c r="S24" i="13"/>
  <c r="F24" i="13"/>
  <c r="S24" i="12"/>
  <c r="F24" i="12"/>
  <c r="S24" i="11"/>
  <c r="F24" i="11"/>
  <c r="Y18" i="13"/>
  <c r="L18" i="13"/>
  <c r="Y18" i="12"/>
  <c r="L18" i="12"/>
  <c r="Y18" i="11"/>
  <c r="L18" i="11"/>
  <c r="Q14" i="13"/>
  <c r="D14" i="13"/>
  <c r="Q14" i="12"/>
  <c r="D14" i="12"/>
  <c r="Q14" i="11"/>
  <c r="D14" i="11"/>
  <c r="U10" i="13"/>
  <c r="H10" i="13"/>
  <c r="U10" i="12"/>
  <c r="H10" i="12"/>
  <c r="U10" i="11"/>
  <c r="H10" i="11"/>
  <c r="W8" i="13"/>
  <c r="J8" i="13"/>
  <c r="W8" i="12"/>
  <c r="J8" i="12"/>
  <c r="W8" i="11"/>
  <c r="J8" i="11"/>
  <c r="AA4" i="13"/>
  <c r="N4" i="13"/>
  <c r="AA4" i="12"/>
  <c r="N4" i="12"/>
  <c r="AA4" i="11"/>
  <c r="N4" i="11"/>
  <c r="AA312" i="13"/>
  <c r="N312" i="13"/>
  <c r="N312" i="12"/>
  <c r="AA312" i="12"/>
  <c r="AA312" i="11"/>
  <c r="N312" i="11"/>
  <c r="Q310" i="13"/>
  <c r="D310" i="13"/>
  <c r="D310" i="12"/>
  <c r="Q310" i="12"/>
  <c r="Q310" i="11"/>
  <c r="D310" i="11"/>
  <c r="T307" i="13"/>
  <c r="G307" i="13"/>
  <c r="G307" i="12"/>
  <c r="T307" i="12"/>
  <c r="T307" i="11"/>
  <c r="G307" i="11"/>
  <c r="V304" i="13"/>
  <c r="I304" i="13"/>
  <c r="V304" i="12"/>
  <c r="I304" i="12"/>
  <c r="V304" i="11"/>
  <c r="I304" i="11"/>
  <c r="V301" i="13"/>
  <c r="I301" i="13"/>
  <c r="V301" i="12"/>
  <c r="I301" i="12"/>
  <c r="V301" i="11"/>
  <c r="I301" i="11"/>
  <c r="W299" i="13"/>
  <c r="J299" i="13"/>
  <c r="W299" i="12"/>
  <c r="J299" i="12"/>
  <c r="W299" i="11"/>
  <c r="J299" i="11"/>
  <c r="AA295" i="13"/>
  <c r="N295" i="13"/>
  <c r="AA295" i="12"/>
  <c r="N295" i="12"/>
  <c r="AA295" i="11"/>
  <c r="N295" i="11"/>
  <c r="AC293" i="13"/>
  <c r="P293" i="13"/>
  <c r="AC293" i="12"/>
  <c r="P293" i="12"/>
  <c r="AC293" i="11"/>
  <c r="P293" i="11"/>
  <c r="Q289" i="13"/>
  <c r="D289" i="13"/>
  <c r="Q289" i="12"/>
  <c r="D289" i="12"/>
  <c r="Q289" i="11"/>
  <c r="D289" i="11"/>
  <c r="I283" i="13"/>
  <c r="V283" i="13"/>
  <c r="I283" i="12"/>
  <c r="V283" i="12"/>
  <c r="V283" i="11"/>
  <c r="I283" i="11"/>
  <c r="X278" i="13"/>
  <c r="K278" i="13"/>
  <c r="K278" i="12"/>
  <c r="X278" i="12"/>
  <c r="X278" i="11"/>
  <c r="K278" i="11"/>
  <c r="Z274" i="13"/>
  <c r="M274" i="13"/>
  <c r="Z274" i="12"/>
  <c r="M274" i="12"/>
  <c r="Z274" i="11"/>
  <c r="M274" i="11"/>
  <c r="D271" i="13"/>
  <c r="Q271" i="13"/>
  <c r="D271" i="12"/>
  <c r="Q271" i="12"/>
  <c r="Q271" i="11"/>
  <c r="D271" i="11"/>
  <c r="S264" i="13"/>
  <c r="F264" i="13"/>
  <c r="F264" i="12"/>
  <c r="S264" i="12"/>
  <c r="S264" i="11"/>
  <c r="F264" i="11"/>
  <c r="Y258" i="13"/>
  <c r="L258" i="13"/>
  <c r="Y258" i="12"/>
  <c r="L258" i="12"/>
  <c r="Y258" i="11"/>
  <c r="L258" i="11"/>
  <c r="Z254" i="13"/>
  <c r="M254" i="13"/>
  <c r="Z254" i="12"/>
  <c r="M254" i="12"/>
  <c r="Z254" i="11"/>
  <c r="M254" i="11"/>
  <c r="AB250" i="13"/>
  <c r="O250" i="13"/>
  <c r="AB250" i="12"/>
  <c r="O250" i="12"/>
  <c r="AB250" i="11"/>
  <c r="O250" i="11"/>
  <c r="R248" i="13"/>
  <c r="E248" i="13"/>
  <c r="R248" i="12"/>
  <c r="E248" i="12"/>
  <c r="R248" i="11"/>
  <c r="E248" i="11"/>
  <c r="T246" i="13"/>
  <c r="G246" i="13"/>
  <c r="T246" i="12"/>
  <c r="G246" i="12"/>
  <c r="T246" i="11"/>
  <c r="G246" i="11"/>
  <c r="H243" i="13"/>
  <c r="U243" i="13"/>
  <c r="H243" i="12"/>
  <c r="U243" i="12"/>
  <c r="U243" i="11"/>
  <c r="H243" i="11"/>
  <c r="V239" i="13"/>
  <c r="I239" i="13"/>
  <c r="I239" i="12"/>
  <c r="V239" i="12"/>
  <c r="V239" i="11"/>
  <c r="I239" i="11"/>
  <c r="Z235" i="13"/>
  <c r="M235" i="13"/>
  <c r="M235" i="12"/>
  <c r="Z235" i="12"/>
  <c r="Z235" i="11"/>
  <c r="M235" i="11"/>
  <c r="P232" i="13"/>
  <c r="AC232" i="13"/>
  <c r="AC232" i="12"/>
  <c r="P232" i="12"/>
  <c r="AC232" i="11"/>
  <c r="P232" i="11"/>
  <c r="P229" i="13"/>
  <c r="AC229" i="13"/>
  <c r="AC229" i="12"/>
  <c r="P229" i="12"/>
  <c r="AC229" i="11"/>
  <c r="P229" i="11"/>
  <c r="R226" i="13"/>
  <c r="E226" i="13"/>
  <c r="E226" i="12"/>
  <c r="R226" i="12"/>
  <c r="R226" i="11"/>
  <c r="E226" i="11"/>
  <c r="V222" i="13"/>
  <c r="I222" i="13"/>
  <c r="V222" i="12"/>
  <c r="I222" i="12"/>
  <c r="V222" i="11"/>
  <c r="I222" i="11"/>
  <c r="J217" i="13"/>
  <c r="W217" i="13"/>
  <c r="W217" i="12"/>
  <c r="J217" i="12"/>
  <c r="W217" i="11"/>
  <c r="J217" i="11"/>
  <c r="AB211" i="13"/>
  <c r="O211" i="13"/>
  <c r="AB211" i="12"/>
  <c r="O211" i="12"/>
  <c r="AB211" i="11"/>
  <c r="O211" i="11"/>
  <c r="R208" i="13"/>
  <c r="E208" i="13"/>
  <c r="R208" i="12"/>
  <c r="E208" i="12"/>
  <c r="R208" i="11"/>
  <c r="E208" i="11"/>
  <c r="R204" i="13"/>
  <c r="E204" i="13"/>
  <c r="E204" i="12"/>
  <c r="R204" i="12"/>
  <c r="R204" i="11"/>
  <c r="E204" i="11"/>
  <c r="U201" i="13"/>
  <c r="H201" i="13"/>
  <c r="U201" i="12"/>
  <c r="H201" i="12"/>
  <c r="U201" i="11"/>
  <c r="H201" i="11"/>
  <c r="X198" i="13"/>
  <c r="K198" i="13"/>
  <c r="K198" i="12"/>
  <c r="X198" i="12"/>
  <c r="X198" i="11"/>
  <c r="K198" i="11"/>
  <c r="Y195" i="13"/>
  <c r="L195" i="13"/>
  <c r="L195" i="12"/>
  <c r="Y195" i="12"/>
  <c r="Y195" i="11"/>
  <c r="L195" i="11"/>
  <c r="L192" i="13"/>
  <c r="Y192" i="13"/>
  <c r="L192" i="12"/>
  <c r="Y192" i="12"/>
  <c r="Y192" i="11"/>
  <c r="L192" i="11"/>
  <c r="Z191" i="13"/>
  <c r="M191" i="13"/>
  <c r="M191" i="12"/>
  <c r="Z191" i="12"/>
  <c r="Z191" i="11"/>
  <c r="M191" i="11"/>
  <c r="N190" i="13"/>
  <c r="AA190" i="13"/>
  <c r="N190" i="12"/>
  <c r="AA190" i="12"/>
  <c r="AA190" i="11"/>
  <c r="N190" i="11"/>
  <c r="D188" i="13"/>
  <c r="Q188" i="13"/>
  <c r="D188" i="12"/>
  <c r="Q188" i="12"/>
  <c r="Q188" i="11"/>
  <c r="D188" i="11"/>
  <c r="T185" i="13"/>
  <c r="G185" i="13"/>
  <c r="G185" i="12"/>
  <c r="T185" i="12"/>
  <c r="T185" i="11"/>
  <c r="G185" i="11"/>
  <c r="T181" i="13"/>
  <c r="G181" i="13"/>
  <c r="G181" i="12"/>
  <c r="T181" i="12"/>
  <c r="T181" i="11"/>
  <c r="G181" i="11"/>
  <c r="V178" i="13"/>
  <c r="I178" i="13"/>
  <c r="I178" i="12"/>
  <c r="V178" i="12"/>
  <c r="V178" i="11"/>
  <c r="I178" i="11"/>
  <c r="Y175" i="13"/>
  <c r="L175" i="13"/>
  <c r="Y175" i="12"/>
  <c r="L175" i="12"/>
  <c r="Y175" i="11"/>
  <c r="L175" i="11"/>
  <c r="AA173" i="13"/>
  <c r="N173" i="13"/>
  <c r="N173" i="12"/>
  <c r="AA173" i="12"/>
  <c r="AA173" i="11"/>
  <c r="N173" i="11"/>
  <c r="AB172" i="13"/>
  <c r="O172" i="13"/>
  <c r="AB172" i="12"/>
  <c r="O172" i="12"/>
  <c r="AB172" i="11"/>
  <c r="O172" i="11"/>
  <c r="AB170" i="13"/>
  <c r="O170" i="13"/>
  <c r="AB170" i="12"/>
  <c r="O170" i="12"/>
  <c r="AB170" i="11"/>
  <c r="O170" i="11"/>
  <c r="O167" i="13"/>
  <c r="AB167" i="13"/>
  <c r="AB167" i="12"/>
  <c r="O167" i="12"/>
  <c r="AB167" i="11"/>
  <c r="O167" i="11"/>
  <c r="D166" i="13"/>
  <c r="Q166" i="13"/>
  <c r="Q166" i="12"/>
  <c r="D166" i="12"/>
  <c r="Q166" i="11"/>
  <c r="D166" i="11"/>
  <c r="T163" i="13"/>
  <c r="G163" i="13"/>
  <c r="T163" i="12"/>
  <c r="G163" i="12"/>
  <c r="G163" i="11"/>
  <c r="T163" i="11"/>
  <c r="V161" i="13"/>
  <c r="I161" i="13"/>
  <c r="I161" i="12"/>
  <c r="V161" i="12"/>
  <c r="V161" i="11"/>
  <c r="I161" i="11"/>
  <c r="I159" i="13"/>
  <c r="V159" i="13"/>
  <c r="I159" i="12"/>
  <c r="V159" i="12"/>
  <c r="V159" i="11"/>
  <c r="I159" i="11"/>
  <c r="V158" i="13"/>
  <c r="I158" i="13"/>
  <c r="I158" i="12"/>
  <c r="V158" i="12"/>
  <c r="V158" i="11"/>
  <c r="I158" i="11"/>
  <c r="V157" i="13"/>
  <c r="I157" i="13"/>
  <c r="I157" i="12"/>
  <c r="V157" i="12"/>
  <c r="V157" i="11"/>
  <c r="I157" i="11"/>
  <c r="V156" i="13"/>
  <c r="I156" i="13"/>
  <c r="I156" i="12"/>
  <c r="V156" i="12"/>
  <c r="V156" i="11"/>
  <c r="I156" i="11"/>
  <c r="X154" i="13"/>
  <c r="K154" i="13"/>
  <c r="K154" i="12"/>
  <c r="X154" i="12"/>
  <c r="X154" i="11"/>
  <c r="K154" i="11"/>
  <c r="Y153" i="13"/>
  <c r="L153" i="13"/>
  <c r="L153" i="12"/>
  <c r="Y153" i="12"/>
  <c r="Y153" i="11"/>
  <c r="L153" i="11"/>
  <c r="Z152" i="13"/>
  <c r="M152" i="13"/>
  <c r="Z152" i="12"/>
  <c r="M152" i="12"/>
  <c r="Z152" i="11"/>
  <c r="M152" i="11"/>
  <c r="AA151" i="13"/>
  <c r="N151" i="13"/>
  <c r="N151" i="12"/>
  <c r="AA151" i="12"/>
  <c r="AA151" i="11"/>
  <c r="N151" i="11"/>
  <c r="AB150" i="13"/>
  <c r="O150" i="13"/>
  <c r="O150" i="12"/>
  <c r="AB150" i="12"/>
  <c r="AB150" i="11"/>
  <c r="O150" i="11"/>
  <c r="AC149" i="13"/>
  <c r="P149" i="13"/>
  <c r="P149" i="12"/>
  <c r="AC149" i="12"/>
  <c r="AC149" i="11"/>
  <c r="P149" i="11"/>
  <c r="Q149" i="13"/>
  <c r="D149" i="13"/>
  <c r="D149" i="12"/>
  <c r="Q149" i="12"/>
  <c r="Q149" i="11"/>
  <c r="D149" i="11"/>
  <c r="Q148" i="13"/>
  <c r="D148" i="13"/>
  <c r="D148" i="12"/>
  <c r="Q148" i="12"/>
  <c r="Q148" i="11"/>
  <c r="D148" i="11"/>
  <c r="Q147" i="13"/>
  <c r="D147" i="13"/>
  <c r="D147" i="12"/>
  <c r="Q147" i="12"/>
  <c r="Q147" i="11"/>
  <c r="D147" i="11"/>
  <c r="D146" i="13"/>
  <c r="Q146" i="13"/>
  <c r="D146" i="12"/>
  <c r="Q146" i="12"/>
  <c r="Q146" i="11"/>
  <c r="D146" i="11"/>
  <c r="Q145" i="13"/>
  <c r="D145" i="13"/>
  <c r="D145" i="12"/>
  <c r="Q145" i="12"/>
  <c r="Q145" i="11"/>
  <c r="D145" i="11"/>
  <c r="Q144" i="13"/>
  <c r="D144" i="13"/>
  <c r="D144" i="12"/>
  <c r="Q144" i="12"/>
  <c r="Q144" i="11"/>
  <c r="D144" i="11"/>
  <c r="E143" i="13"/>
  <c r="R143" i="13"/>
  <c r="E143" i="12"/>
  <c r="R143" i="12"/>
  <c r="R143" i="11"/>
  <c r="E143" i="11"/>
  <c r="G141" i="13"/>
  <c r="T141" i="13"/>
  <c r="G141" i="12"/>
  <c r="T141" i="12"/>
  <c r="T141" i="11"/>
  <c r="G141" i="11"/>
  <c r="H140" i="13"/>
  <c r="U140" i="13"/>
  <c r="H140" i="12"/>
  <c r="U140" i="12"/>
  <c r="U140" i="11"/>
  <c r="H140" i="11"/>
  <c r="I139" i="13"/>
  <c r="V139" i="13"/>
  <c r="I139" i="12"/>
  <c r="V139" i="12"/>
  <c r="V139" i="11"/>
  <c r="I139" i="11"/>
  <c r="J138" i="13"/>
  <c r="W138" i="13"/>
  <c r="J138" i="12"/>
  <c r="W138" i="12"/>
  <c r="W138" i="11"/>
  <c r="J138" i="11"/>
  <c r="K137" i="13"/>
  <c r="X137" i="13"/>
  <c r="K137" i="12"/>
  <c r="X137" i="12"/>
  <c r="X137" i="11"/>
  <c r="K137" i="11"/>
  <c r="K136" i="13"/>
  <c r="X136" i="13"/>
  <c r="K136" i="12"/>
  <c r="X136" i="12"/>
  <c r="K136" i="11"/>
  <c r="X136" i="11"/>
  <c r="K135" i="13"/>
  <c r="X135" i="13"/>
  <c r="K135" i="12"/>
  <c r="X135" i="12"/>
  <c r="X135" i="11"/>
  <c r="K135" i="11"/>
  <c r="K134" i="13"/>
  <c r="X134" i="13"/>
  <c r="X134" i="12"/>
  <c r="K134" i="12"/>
  <c r="X134" i="11"/>
  <c r="K134" i="11"/>
  <c r="X133" i="13"/>
  <c r="K133" i="13"/>
  <c r="X133" i="12"/>
  <c r="K133" i="12"/>
  <c r="X133" i="11"/>
  <c r="K133" i="11"/>
  <c r="X132" i="13"/>
  <c r="K132" i="13"/>
  <c r="X132" i="12"/>
  <c r="K132" i="12"/>
  <c r="X132" i="11"/>
  <c r="K132" i="11"/>
  <c r="Y131" i="13"/>
  <c r="L131" i="13"/>
  <c r="Y131" i="12"/>
  <c r="L131" i="12"/>
  <c r="Y131" i="11"/>
  <c r="L131" i="11"/>
  <c r="Z130" i="13"/>
  <c r="M130" i="13"/>
  <c r="Z130" i="12"/>
  <c r="M130" i="12"/>
  <c r="Z130" i="11"/>
  <c r="M130" i="11"/>
  <c r="AA129" i="13"/>
  <c r="N129" i="13"/>
  <c r="AA129" i="12"/>
  <c r="N129" i="12"/>
  <c r="AA129" i="11"/>
  <c r="N129" i="11"/>
  <c r="AB128" i="13"/>
  <c r="O128" i="13"/>
  <c r="AB128" i="12"/>
  <c r="O128" i="12"/>
  <c r="AB128" i="11"/>
  <c r="O128" i="11"/>
  <c r="AC127" i="13"/>
  <c r="P127" i="13"/>
  <c r="AC127" i="12"/>
  <c r="P127" i="12"/>
  <c r="AC127" i="11"/>
  <c r="P127" i="11"/>
  <c r="Q127" i="13"/>
  <c r="D127" i="13"/>
  <c r="Q127" i="12"/>
  <c r="D127" i="12"/>
  <c r="Q127" i="11"/>
  <c r="D127" i="11"/>
  <c r="R126" i="13"/>
  <c r="E126" i="13"/>
  <c r="R126" i="12"/>
  <c r="E126" i="12"/>
  <c r="R126" i="11"/>
  <c r="E126" i="11"/>
  <c r="S125" i="13"/>
  <c r="F125" i="13"/>
  <c r="S125" i="12"/>
  <c r="F125" i="12"/>
  <c r="S125" i="11"/>
  <c r="F125" i="11"/>
  <c r="F124" i="13"/>
  <c r="S124" i="13"/>
  <c r="S124" i="12"/>
  <c r="F124" i="12"/>
  <c r="S124" i="11"/>
  <c r="F124" i="11"/>
  <c r="S123" i="13"/>
  <c r="F123" i="13"/>
  <c r="S123" i="12"/>
  <c r="F123" i="12"/>
  <c r="S123" i="11"/>
  <c r="F123" i="11"/>
  <c r="S122" i="13"/>
  <c r="F122" i="13"/>
  <c r="F122" i="12"/>
  <c r="S122" i="12"/>
  <c r="S122" i="11"/>
  <c r="F122" i="11"/>
  <c r="S121" i="13"/>
  <c r="F121" i="13"/>
  <c r="F121" i="12"/>
  <c r="S121" i="12"/>
  <c r="S121" i="11"/>
  <c r="F121" i="11"/>
  <c r="S120" i="13"/>
  <c r="F120" i="13"/>
  <c r="F120" i="12"/>
  <c r="S120" i="12"/>
  <c r="S120" i="11"/>
  <c r="F120" i="11"/>
  <c r="T119" i="13"/>
  <c r="G119" i="13"/>
  <c r="G119" i="12"/>
  <c r="T119" i="12"/>
  <c r="T119" i="11"/>
  <c r="G119" i="11"/>
  <c r="U118" i="13"/>
  <c r="H118" i="13"/>
  <c r="H118" i="12"/>
  <c r="U118" i="12"/>
  <c r="U118" i="11"/>
  <c r="H118" i="11"/>
  <c r="V117" i="13"/>
  <c r="I117" i="13"/>
  <c r="I117" i="12"/>
  <c r="V117" i="12"/>
  <c r="V117" i="11"/>
  <c r="I117" i="11"/>
  <c r="W116" i="13"/>
  <c r="J116" i="13"/>
  <c r="W116" i="12"/>
  <c r="J116" i="12"/>
  <c r="W116" i="11"/>
  <c r="J116" i="11"/>
  <c r="X115" i="13"/>
  <c r="K115" i="13"/>
  <c r="K115" i="12"/>
  <c r="X115" i="12"/>
  <c r="X115" i="11"/>
  <c r="K115" i="11"/>
  <c r="Y114" i="13"/>
  <c r="L114" i="13"/>
  <c r="L114" i="12"/>
  <c r="Y114" i="12"/>
  <c r="Y114" i="11"/>
  <c r="L114" i="11"/>
  <c r="Z113" i="13"/>
  <c r="M113" i="13"/>
  <c r="M113" i="12"/>
  <c r="Z113" i="12"/>
  <c r="Z113" i="11"/>
  <c r="M113" i="11"/>
  <c r="AA112" i="13"/>
  <c r="N112" i="13"/>
  <c r="N112" i="12"/>
  <c r="AA112" i="12"/>
  <c r="AA112" i="11"/>
  <c r="N112" i="11"/>
  <c r="AA111" i="13"/>
  <c r="N111" i="13"/>
  <c r="N111" i="12"/>
  <c r="AA111" i="12"/>
  <c r="AA111" i="11"/>
  <c r="N111" i="11"/>
  <c r="Z110" i="13"/>
  <c r="M110" i="13"/>
  <c r="Z110" i="12"/>
  <c r="M110" i="12"/>
  <c r="Z110" i="11"/>
  <c r="M110" i="11"/>
  <c r="Z109" i="13"/>
  <c r="M109" i="13"/>
  <c r="M109" i="12"/>
  <c r="Z109" i="12"/>
  <c r="Z109" i="11"/>
  <c r="M109" i="11"/>
  <c r="M108" i="13"/>
  <c r="Z108" i="13"/>
  <c r="M108" i="12"/>
  <c r="Z108" i="12"/>
  <c r="Z108" i="11"/>
  <c r="M108" i="11"/>
  <c r="AA107" i="13"/>
  <c r="N107" i="13"/>
  <c r="AA107" i="12"/>
  <c r="N107" i="12"/>
  <c r="AA107" i="11"/>
  <c r="N107" i="11"/>
  <c r="O106" i="13"/>
  <c r="AB106" i="13"/>
  <c r="O106" i="12"/>
  <c r="AB106" i="12"/>
  <c r="AB106" i="11"/>
  <c r="O106" i="11"/>
  <c r="AC105" i="13"/>
  <c r="P105" i="13"/>
  <c r="AC105" i="12"/>
  <c r="P105" i="12"/>
  <c r="AC105" i="11"/>
  <c r="P105" i="11"/>
  <c r="Q105" i="13"/>
  <c r="D105" i="13"/>
  <c r="Q105" i="12"/>
  <c r="D105" i="12"/>
  <c r="Q105" i="11"/>
  <c r="D105" i="11"/>
  <c r="R104" i="13"/>
  <c r="E104" i="13"/>
  <c r="E104" i="12"/>
  <c r="R104" i="12"/>
  <c r="R104" i="11"/>
  <c r="E104" i="11"/>
  <c r="S103" i="13"/>
  <c r="F103" i="13"/>
  <c r="S103" i="12"/>
  <c r="F103" i="12"/>
  <c r="S103" i="11"/>
  <c r="F103" i="11"/>
  <c r="T102" i="13"/>
  <c r="G102" i="13"/>
  <c r="G102" i="12"/>
  <c r="T102" i="12"/>
  <c r="T102" i="11"/>
  <c r="G102" i="11"/>
  <c r="U101" i="13"/>
  <c r="H101" i="13"/>
  <c r="U101" i="12"/>
  <c r="H101" i="12"/>
  <c r="U101" i="11"/>
  <c r="H101" i="11"/>
  <c r="U100" i="13"/>
  <c r="H100" i="13"/>
  <c r="H100" i="12"/>
  <c r="U100" i="12"/>
  <c r="U100" i="11"/>
  <c r="H100" i="11"/>
  <c r="U99" i="13"/>
  <c r="H99" i="13"/>
  <c r="H99" i="12"/>
  <c r="U99" i="12"/>
  <c r="U99" i="11"/>
  <c r="H99" i="11"/>
  <c r="U98" i="13"/>
  <c r="H98" i="13"/>
  <c r="H98" i="12"/>
  <c r="U98" i="12"/>
  <c r="U98" i="11"/>
  <c r="H98" i="11"/>
  <c r="H97" i="13"/>
  <c r="U97" i="13"/>
  <c r="H97" i="12"/>
  <c r="U97" i="12"/>
  <c r="U97" i="11"/>
  <c r="H97" i="11"/>
  <c r="U96" i="13"/>
  <c r="H96" i="13"/>
  <c r="H96" i="12"/>
  <c r="U96" i="12"/>
  <c r="U96" i="11"/>
  <c r="H96" i="11"/>
  <c r="V95" i="13"/>
  <c r="I95" i="13"/>
  <c r="V95" i="12"/>
  <c r="I95" i="12"/>
  <c r="V95" i="11"/>
  <c r="I95" i="11"/>
  <c r="W94" i="13"/>
  <c r="J94" i="13"/>
  <c r="J94" i="12"/>
  <c r="W94" i="12"/>
  <c r="J94" i="11"/>
  <c r="W94" i="11"/>
  <c r="X93" i="13"/>
  <c r="K93" i="13"/>
  <c r="K93" i="12"/>
  <c r="X93" i="12"/>
  <c r="K93" i="11"/>
  <c r="X93" i="11"/>
  <c r="Y92" i="13"/>
  <c r="L92" i="13"/>
  <c r="L92" i="12"/>
  <c r="Y92" i="12"/>
  <c r="L92" i="11"/>
  <c r="Y92" i="11"/>
  <c r="Z91" i="13"/>
  <c r="M91" i="13"/>
  <c r="M91" i="12"/>
  <c r="Z91" i="12"/>
  <c r="M91" i="11"/>
  <c r="Z91" i="11"/>
  <c r="AA90" i="13"/>
  <c r="N90" i="13"/>
  <c r="N90" i="12"/>
  <c r="AA90" i="12"/>
  <c r="N90" i="11"/>
  <c r="AA90" i="11"/>
  <c r="AB89" i="13"/>
  <c r="O89" i="13"/>
  <c r="O89" i="12"/>
  <c r="AB89" i="12"/>
  <c r="O89" i="11"/>
  <c r="AB89" i="11"/>
  <c r="AC88" i="13"/>
  <c r="P88" i="13"/>
  <c r="P88" i="12"/>
  <c r="AC88" i="12"/>
  <c r="P88" i="11"/>
  <c r="AC88" i="11"/>
  <c r="AC87" i="13"/>
  <c r="P87" i="13"/>
  <c r="AC87" i="12"/>
  <c r="P87" i="12"/>
  <c r="AC87" i="11"/>
  <c r="P87" i="11"/>
  <c r="AC86" i="13"/>
  <c r="P86" i="13"/>
  <c r="AC86" i="12"/>
  <c r="P86" i="12"/>
  <c r="AC86" i="11"/>
  <c r="P86" i="11"/>
  <c r="AC85" i="13"/>
  <c r="P85" i="13"/>
  <c r="AC85" i="12"/>
  <c r="P85" i="12"/>
  <c r="AC85" i="11"/>
  <c r="P85" i="11"/>
  <c r="O84" i="13"/>
  <c r="AB84" i="13"/>
  <c r="AB84" i="12"/>
  <c r="O84" i="12"/>
  <c r="AB84" i="11"/>
  <c r="O84" i="11"/>
  <c r="AC83" i="13"/>
  <c r="P83" i="13"/>
  <c r="P83" i="12"/>
  <c r="AC83" i="12"/>
  <c r="AC83" i="11"/>
  <c r="P83" i="11"/>
  <c r="Q83" i="13"/>
  <c r="D83" i="13"/>
  <c r="D83" i="12"/>
  <c r="Q83" i="12"/>
  <c r="Q83" i="11"/>
  <c r="D83" i="11"/>
  <c r="E82" i="13"/>
  <c r="R82" i="13"/>
  <c r="R82" i="12"/>
  <c r="E82" i="12"/>
  <c r="R82" i="11"/>
  <c r="E82" i="11"/>
  <c r="S81" i="13"/>
  <c r="F81" i="13"/>
  <c r="F81" i="12"/>
  <c r="S81" i="12"/>
  <c r="S81" i="11"/>
  <c r="F81" i="11"/>
  <c r="G80" i="13"/>
  <c r="T80" i="13"/>
  <c r="T80" i="12"/>
  <c r="G80" i="12"/>
  <c r="T80" i="11"/>
  <c r="G80" i="11"/>
  <c r="U79" i="13"/>
  <c r="H79" i="13"/>
  <c r="H79" i="12"/>
  <c r="U79" i="12"/>
  <c r="U79" i="11"/>
  <c r="H79" i="11"/>
  <c r="I78" i="13"/>
  <c r="V78" i="13"/>
  <c r="V78" i="12"/>
  <c r="I78" i="12"/>
  <c r="V78" i="11"/>
  <c r="I78" i="11"/>
  <c r="W77" i="13"/>
  <c r="J77" i="13"/>
  <c r="J77" i="12"/>
  <c r="W77" i="12"/>
  <c r="W77" i="11"/>
  <c r="J77" i="11"/>
  <c r="W76" i="13"/>
  <c r="J76" i="13"/>
  <c r="J76" i="12"/>
  <c r="W76" i="12"/>
  <c r="W76" i="11"/>
  <c r="J76" i="11"/>
  <c r="J75" i="13"/>
  <c r="W75" i="13"/>
  <c r="J75" i="12"/>
  <c r="W75" i="12"/>
  <c r="W75" i="11"/>
  <c r="J75" i="11"/>
  <c r="J74" i="13"/>
  <c r="W74" i="13"/>
  <c r="J74" i="12"/>
  <c r="W74" i="12"/>
  <c r="W74" i="11"/>
  <c r="J74" i="11"/>
  <c r="W73" i="13"/>
  <c r="J73" i="13"/>
  <c r="J73" i="12"/>
  <c r="W73" i="12"/>
  <c r="W73" i="11"/>
  <c r="J73" i="11"/>
  <c r="J72" i="13"/>
  <c r="W72" i="13"/>
  <c r="W72" i="12"/>
  <c r="J72" i="12"/>
  <c r="W72" i="11"/>
  <c r="J72" i="11"/>
  <c r="X71" i="13"/>
  <c r="K71" i="13"/>
  <c r="K71" i="12"/>
  <c r="X71" i="12"/>
  <c r="X71" i="11"/>
  <c r="K71" i="11"/>
  <c r="L70" i="13"/>
  <c r="Y70" i="13"/>
  <c r="Y70" i="12"/>
  <c r="L70" i="12"/>
  <c r="Y70" i="11"/>
  <c r="L70" i="11"/>
  <c r="Z69" i="13"/>
  <c r="M69" i="13"/>
  <c r="M69" i="12"/>
  <c r="Z69" i="12"/>
  <c r="Z69" i="11"/>
  <c r="M69" i="11"/>
  <c r="N68" i="13"/>
  <c r="AA68" i="13"/>
  <c r="AA68" i="12"/>
  <c r="N68" i="12"/>
  <c r="AA68" i="11"/>
  <c r="N68" i="11"/>
  <c r="AB67" i="13"/>
  <c r="O67" i="13"/>
  <c r="O67" i="12"/>
  <c r="AB67" i="12"/>
  <c r="AB67" i="11"/>
  <c r="O67" i="11"/>
  <c r="P66" i="13"/>
  <c r="AC66" i="13"/>
  <c r="AC66" i="12"/>
  <c r="P66" i="12"/>
  <c r="AC66" i="11"/>
  <c r="P66" i="11"/>
  <c r="D66" i="13"/>
  <c r="Q66" i="13"/>
  <c r="Q66" i="12"/>
  <c r="D66" i="12"/>
  <c r="Q66" i="11"/>
  <c r="D66" i="11"/>
  <c r="R65" i="13"/>
  <c r="E65" i="13"/>
  <c r="E65" i="12"/>
  <c r="R65" i="12"/>
  <c r="R65" i="11"/>
  <c r="E65" i="11"/>
  <c r="R64" i="13"/>
  <c r="E64" i="13"/>
  <c r="E64" i="12"/>
  <c r="R64" i="12"/>
  <c r="R64" i="11"/>
  <c r="E64" i="11"/>
  <c r="R63" i="13"/>
  <c r="E63" i="13"/>
  <c r="E63" i="12"/>
  <c r="R63" i="12"/>
  <c r="E63" i="11"/>
  <c r="R63" i="11"/>
  <c r="R62" i="13"/>
  <c r="E62" i="13"/>
  <c r="E62" i="12"/>
  <c r="R62" i="12"/>
  <c r="R62" i="11"/>
  <c r="E62" i="11"/>
  <c r="S59" i="13"/>
  <c r="F59" i="13"/>
  <c r="F59" i="12"/>
  <c r="S59" i="12"/>
  <c r="S59" i="11"/>
  <c r="F59" i="11"/>
  <c r="T58" i="13"/>
  <c r="G58" i="13"/>
  <c r="G58" i="12"/>
  <c r="T58" i="12"/>
  <c r="T58" i="11"/>
  <c r="G58" i="11"/>
  <c r="U57" i="13"/>
  <c r="H57" i="13"/>
  <c r="H57" i="12"/>
  <c r="U57" i="12"/>
  <c r="U57" i="11"/>
  <c r="H57" i="11"/>
  <c r="V56" i="13"/>
  <c r="I56" i="13"/>
  <c r="I56" i="12"/>
  <c r="V56" i="12"/>
  <c r="V56" i="11"/>
  <c r="I56" i="11"/>
  <c r="W55" i="13"/>
  <c r="J55" i="13"/>
  <c r="J55" i="12"/>
  <c r="W55" i="12"/>
  <c r="W55" i="11"/>
  <c r="J55" i="11"/>
  <c r="X54" i="13"/>
  <c r="K54" i="13"/>
  <c r="X54" i="12"/>
  <c r="K54" i="12"/>
  <c r="X54" i="11"/>
  <c r="K54" i="11"/>
  <c r="Y53" i="13"/>
  <c r="L53" i="13"/>
  <c r="L53" i="12"/>
  <c r="Y53" i="12"/>
  <c r="Y53" i="11"/>
  <c r="L53" i="11"/>
  <c r="Z52" i="13"/>
  <c r="M52" i="13"/>
  <c r="M52" i="12"/>
  <c r="Z52" i="12"/>
  <c r="Z52" i="11"/>
  <c r="M52" i="11"/>
  <c r="Y51" i="13"/>
  <c r="L51" i="13"/>
  <c r="L51" i="12"/>
  <c r="Y51" i="12"/>
  <c r="Y51" i="11"/>
  <c r="L51" i="11"/>
  <c r="Y50" i="13"/>
  <c r="L50" i="13"/>
  <c r="L50" i="12"/>
  <c r="Y50" i="12"/>
  <c r="Y50" i="11"/>
  <c r="L50" i="11"/>
  <c r="Y49" i="13"/>
  <c r="L49" i="13"/>
  <c r="L49" i="12"/>
  <c r="Y49" i="12"/>
  <c r="Y49" i="11"/>
  <c r="L49" i="11"/>
  <c r="Y48" i="13"/>
  <c r="L48" i="13"/>
  <c r="L48" i="12"/>
  <c r="Y48" i="12"/>
  <c r="Y48" i="11"/>
  <c r="L48" i="11"/>
  <c r="Z47" i="13"/>
  <c r="M47" i="13"/>
  <c r="M47" i="12"/>
  <c r="Z47" i="12"/>
  <c r="Z47" i="11"/>
  <c r="M47" i="11"/>
  <c r="AA46" i="13"/>
  <c r="N46" i="13"/>
  <c r="N46" i="12"/>
  <c r="AA46" i="12"/>
  <c r="AA46" i="11"/>
  <c r="N46" i="11"/>
  <c r="AC3" i="7"/>
  <c r="Q3" i="9"/>
  <c r="AB313" i="13"/>
  <c r="O313" i="13"/>
  <c r="O313" i="12"/>
  <c r="AB313" i="12"/>
  <c r="AB313" i="11"/>
  <c r="O313" i="11"/>
  <c r="AB241" i="13"/>
  <c r="O241" i="13"/>
  <c r="O241" i="12"/>
  <c r="AB241" i="12"/>
  <c r="O241" i="11"/>
  <c r="AB241" i="11"/>
  <c r="O169" i="13"/>
  <c r="AB169" i="13"/>
  <c r="AB169" i="12"/>
  <c r="O169" i="12"/>
  <c r="AB169" i="11"/>
  <c r="O169" i="11"/>
  <c r="AB97" i="13"/>
  <c r="O97" i="13"/>
  <c r="O97" i="12"/>
  <c r="AB97" i="12"/>
  <c r="AB97" i="11"/>
  <c r="O97" i="11"/>
  <c r="H37" i="13"/>
  <c r="U37" i="13"/>
  <c r="U37" i="12"/>
  <c r="H37" i="12"/>
  <c r="U37" i="11"/>
  <c r="H37" i="11"/>
  <c r="D29" i="13"/>
  <c r="Q29" i="13"/>
  <c r="Q29" i="12"/>
  <c r="D29" i="12"/>
  <c r="Q29" i="11"/>
  <c r="D29" i="11"/>
  <c r="S15" i="13"/>
  <c r="F15" i="13"/>
  <c r="S15" i="12"/>
  <c r="F15" i="12"/>
  <c r="S15" i="11"/>
  <c r="F15" i="11"/>
  <c r="Y301" i="13"/>
  <c r="L301" i="13"/>
  <c r="Y301" i="12"/>
  <c r="L301" i="12"/>
  <c r="Y301" i="11"/>
  <c r="L301" i="11"/>
  <c r="Q40" i="13"/>
  <c r="D40" i="13"/>
  <c r="Q40" i="12"/>
  <c r="D40" i="12"/>
  <c r="D40" i="11"/>
  <c r="Q40" i="11"/>
  <c r="AA30" i="13"/>
  <c r="N30" i="13"/>
  <c r="AA30" i="12"/>
  <c r="N30" i="12"/>
  <c r="AA30" i="11"/>
  <c r="N30" i="11"/>
  <c r="S26" i="13"/>
  <c r="F26" i="13"/>
  <c r="S26" i="12"/>
  <c r="F26" i="12"/>
  <c r="F26" i="11"/>
  <c r="S26" i="11"/>
  <c r="W22" i="13"/>
  <c r="J22" i="13"/>
  <c r="W22" i="12"/>
  <c r="J22" i="12"/>
  <c r="J22" i="11"/>
  <c r="W22" i="11"/>
  <c r="T13" i="13"/>
  <c r="G13" i="13"/>
  <c r="G13" i="12"/>
  <c r="T13" i="12"/>
  <c r="G13" i="11"/>
  <c r="T13" i="11"/>
  <c r="Z278" i="13"/>
  <c r="M278" i="13"/>
  <c r="M278" i="12"/>
  <c r="Z278" i="12"/>
  <c r="M278" i="11"/>
  <c r="Z278" i="11"/>
  <c r="AC38" i="13"/>
  <c r="P38" i="13"/>
  <c r="AC38" i="12"/>
  <c r="P38" i="12"/>
  <c r="AC38" i="11"/>
  <c r="P38" i="11"/>
  <c r="G35" i="13"/>
  <c r="T35" i="13"/>
  <c r="T35" i="12"/>
  <c r="G35" i="12"/>
  <c r="T35" i="11"/>
  <c r="G35" i="11"/>
  <c r="J32" i="13"/>
  <c r="W32" i="13"/>
  <c r="W32" i="12"/>
  <c r="J32" i="12"/>
  <c r="W32" i="11"/>
  <c r="J32" i="11"/>
  <c r="AB27" i="13"/>
  <c r="O27" i="13"/>
  <c r="AB27" i="12"/>
  <c r="O27" i="12"/>
  <c r="AB27" i="11"/>
  <c r="O27" i="11"/>
  <c r="R25" i="13"/>
  <c r="E25" i="13"/>
  <c r="R25" i="12"/>
  <c r="E25" i="12"/>
  <c r="R25" i="11"/>
  <c r="E25" i="11"/>
  <c r="U22" i="13"/>
  <c r="H22" i="13"/>
  <c r="U22" i="12"/>
  <c r="H22" i="12"/>
  <c r="U22" i="11"/>
  <c r="H22" i="11"/>
  <c r="Z17" i="13"/>
  <c r="M17" i="13"/>
  <c r="Z17" i="12"/>
  <c r="M17" i="12"/>
  <c r="Z17" i="11"/>
  <c r="M17" i="11"/>
  <c r="T11" i="13"/>
  <c r="G11" i="13"/>
  <c r="T11" i="12"/>
  <c r="G11" i="12"/>
  <c r="T11" i="11"/>
  <c r="G11" i="11"/>
  <c r="M5" i="13"/>
  <c r="Z5" i="13"/>
  <c r="Z5" i="12"/>
  <c r="M5" i="12"/>
  <c r="Z5" i="11"/>
  <c r="M5" i="11"/>
  <c r="AB311" i="13"/>
  <c r="O311" i="13"/>
  <c r="O311" i="12"/>
  <c r="AB311" i="12"/>
  <c r="AB311" i="11"/>
  <c r="O311" i="11"/>
  <c r="V303" i="13"/>
  <c r="I303" i="13"/>
  <c r="V303" i="12"/>
  <c r="I303" i="12"/>
  <c r="V303" i="11"/>
  <c r="I303" i="11"/>
  <c r="Z253" i="13"/>
  <c r="M253" i="13"/>
  <c r="Z253" i="12"/>
  <c r="M253" i="12"/>
  <c r="Z253" i="11"/>
  <c r="M253" i="11"/>
  <c r="T162" i="13"/>
  <c r="G162" i="13"/>
  <c r="G162" i="12"/>
  <c r="T162" i="12"/>
  <c r="T162" i="11"/>
  <c r="G162" i="11"/>
  <c r="AA43" i="13"/>
  <c r="N43" i="13"/>
  <c r="N43" i="12"/>
  <c r="AA43" i="12"/>
  <c r="AA43" i="11"/>
  <c r="N43" i="11"/>
  <c r="S27" i="13"/>
  <c r="F27" i="13"/>
  <c r="S27" i="12"/>
  <c r="F27" i="12"/>
  <c r="S27" i="11"/>
  <c r="F27" i="11"/>
  <c r="Y305" i="13"/>
  <c r="L305" i="13"/>
  <c r="Y305" i="12"/>
  <c r="L305" i="12"/>
  <c r="Y305" i="11"/>
  <c r="L305" i="11"/>
  <c r="AA42" i="13"/>
  <c r="N42" i="13"/>
  <c r="AA42" i="12"/>
  <c r="N42" i="12"/>
  <c r="AA42" i="11"/>
  <c r="N42" i="11"/>
  <c r="R39" i="13"/>
  <c r="E39" i="13"/>
  <c r="E39" i="12"/>
  <c r="R39" i="12"/>
  <c r="E39" i="11"/>
  <c r="R39" i="11"/>
  <c r="J34" i="13"/>
  <c r="W34" i="13"/>
  <c r="W34" i="12"/>
  <c r="J34" i="12"/>
  <c r="J34" i="11"/>
  <c r="W34" i="11"/>
  <c r="Q28" i="13"/>
  <c r="D28" i="13"/>
  <c r="Q28" i="12"/>
  <c r="D28" i="12"/>
  <c r="D28" i="11"/>
  <c r="Q28" i="11"/>
  <c r="AA18" i="13"/>
  <c r="N18" i="13"/>
  <c r="AA18" i="12"/>
  <c r="N18" i="12"/>
  <c r="N18" i="11"/>
  <c r="AA18" i="11"/>
  <c r="R15" i="13"/>
  <c r="E15" i="13"/>
  <c r="E15" i="12"/>
  <c r="R15" i="12"/>
  <c r="E15" i="11"/>
  <c r="R15" i="11"/>
  <c r="W10" i="13"/>
  <c r="J10" i="13"/>
  <c r="W10" i="12"/>
  <c r="J10" i="12"/>
  <c r="J10" i="11"/>
  <c r="W10" i="11"/>
  <c r="AC4" i="13"/>
  <c r="P4" i="13"/>
  <c r="AC4" i="12"/>
  <c r="P4" i="12"/>
  <c r="P4" i="11"/>
  <c r="AC4" i="11"/>
  <c r="T309" i="13"/>
  <c r="G309" i="13"/>
  <c r="G309" i="12"/>
  <c r="T309" i="12"/>
  <c r="T309" i="11"/>
  <c r="G309" i="11"/>
  <c r="Y282" i="13"/>
  <c r="L282" i="13"/>
  <c r="L282" i="12"/>
  <c r="Y282" i="12"/>
  <c r="L282" i="11"/>
  <c r="Y282" i="11"/>
  <c r="Y42" i="13"/>
  <c r="L42" i="13"/>
  <c r="L42" i="12"/>
  <c r="Y42" i="12"/>
  <c r="Y42" i="11"/>
  <c r="L42" i="11"/>
  <c r="F36" i="13"/>
  <c r="S36" i="13"/>
  <c r="S36" i="12"/>
  <c r="F36" i="12"/>
  <c r="S36" i="11"/>
  <c r="F36" i="11"/>
  <c r="AA28" i="13"/>
  <c r="N28" i="13"/>
  <c r="AA28" i="12"/>
  <c r="N28" i="12"/>
  <c r="AA28" i="11"/>
  <c r="N28" i="11"/>
  <c r="T23" i="13"/>
  <c r="G23" i="13"/>
  <c r="T23" i="12"/>
  <c r="G23" i="12"/>
  <c r="T23" i="11"/>
  <c r="G23" i="11"/>
  <c r="W20" i="13"/>
  <c r="J20" i="13"/>
  <c r="W20" i="12"/>
  <c r="J20" i="12"/>
  <c r="W20" i="11"/>
  <c r="J20" i="11"/>
  <c r="AB15" i="13"/>
  <c r="O15" i="13"/>
  <c r="AB15" i="12"/>
  <c r="O15" i="12"/>
  <c r="AB15" i="11"/>
  <c r="O15" i="11"/>
  <c r="S12" i="13"/>
  <c r="F12" i="13"/>
  <c r="S12" i="12"/>
  <c r="F12" i="12"/>
  <c r="S12" i="11"/>
  <c r="F12" i="11"/>
  <c r="K7" i="13"/>
  <c r="X7" i="13"/>
  <c r="X7" i="12"/>
  <c r="K7" i="12"/>
  <c r="X7" i="11"/>
  <c r="K7" i="11"/>
  <c r="AA313" i="13"/>
  <c r="N313" i="13"/>
  <c r="N313" i="12"/>
  <c r="AA313" i="12"/>
  <c r="AA313" i="11"/>
  <c r="N313" i="11"/>
  <c r="R309" i="13"/>
  <c r="E309" i="13"/>
  <c r="E309" i="12"/>
  <c r="R309" i="12"/>
  <c r="R309" i="11"/>
  <c r="E309" i="11"/>
  <c r="V305" i="13"/>
  <c r="I305" i="13"/>
  <c r="V305" i="12"/>
  <c r="I305" i="12"/>
  <c r="V305" i="11"/>
  <c r="I305" i="11"/>
  <c r="I300" i="13"/>
  <c r="V300" i="13"/>
  <c r="V300" i="12"/>
  <c r="I300" i="12"/>
  <c r="V300" i="11"/>
  <c r="I300" i="11"/>
  <c r="Y297" i="13"/>
  <c r="L297" i="13"/>
  <c r="Y297" i="12"/>
  <c r="L297" i="12"/>
  <c r="Y297" i="11"/>
  <c r="L297" i="11"/>
  <c r="AB294" i="13"/>
  <c r="O294" i="13"/>
  <c r="AB294" i="12"/>
  <c r="O294" i="12"/>
  <c r="AB294" i="11"/>
  <c r="O294" i="11"/>
  <c r="Q293" i="13"/>
  <c r="D293" i="13"/>
  <c r="Q293" i="12"/>
  <c r="D293" i="12"/>
  <c r="Q293" i="11"/>
  <c r="D293" i="11"/>
  <c r="Q291" i="13"/>
  <c r="D291" i="13"/>
  <c r="Q291" i="12"/>
  <c r="D291" i="12"/>
  <c r="Q291" i="11"/>
  <c r="D291" i="11"/>
  <c r="Q290" i="13"/>
  <c r="D290" i="13"/>
  <c r="Q290" i="12"/>
  <c r="D290" i="12"/>
  <c r="Q290" i="11"/>
  <c r="D290" i="11"/>
  <c r="Q288" i="13"/>
  <c r="D288" i="13"/>
  <c r="D288" i="12"/>
  <c r="Q288" i="12"/>
  <c r="Q288" i="11"/>
  <c r="D288" i="11"/>
  <c r="R287" i="13"/>
  <c r="E287" i="13"/>
  <c r="E287" i="12"/>
  <c r="R287" i="12"/>
  <c r="R287" i="11"/>
  <c r="E287" i="11"/>
  <c r="G285" i="13"/>
  <c r="T285" i="13"/>
  <c r="G285" i="12"/>
  <c r="T285" i="12"/>
  <c r="T285" i="11"/>
  <c r="G285" i="11"/>
  <c r="H284" i="13"/>
  <c r="U284" i="13"/>
  <c r="H284" i="12"/>
  <c r="U284" i="12"/>
  <c r="U284" i="11"/>
  <c r="H284" i="11"/>
  <c r="W282" i="13"/>
  <c r="J282" i="13"/>
  <c r="W282" i="12"/>
  <c r="J282" i="12"/>
  <c r="W282" i="11"/>
  <c r="J282" i="11"/>
  <c r="X281" i="13"/>
  <c r="K281" i="13"/>
  <c r="K281" i="12"/>
  <c r="X281" i="12"/>
  <c r="X281" i="11"/>
  <c r="K281" i="11"/>
  <c r="X279" i="13"/>
  <c r="K279" i="13"/>
  <c r="K279" i="12"/>
  <c r="X279" i="12"/>
  <c r="X279" i="11"/>
  <c r="K279" i="11"/>
  <c r="X277" i="13"/>
  <c r="K277" i="13"/>
  <c r="K277" i="12"/>
  <c r="X277" i="12"/>
  <c r="X277" i="11"/>
  <c r="K277" i="11"/>
  <c r="X276" i="13"/>
  <c r="K276" i="13"/>
  <c r="X276" i="12"/>
  <c r="K276" i="12"/>
  <c r="X276" i="11"/>
  <c r="K276" i="11"/>
  <c r="N273" i="13"/>
  <c r="AA273" i="13"/>
  <c r="N273" i="12"/>
  <c r="AA273" i="12"/>
  <c r="AA273" i="11"/>
  <c r="N273" i="11"/>
  <c r="P271" i="13"/>
  <c r="AC271" i="13"/>
  <c r="P271" i="12"/>
  <c r="AC271" i="12"/>
  <c r="AC271" i="11"/>
  <c r="P271" i="11"/>
  <c r="F268" i="13"/>
  <c r="S268" i="13"/>
  <c r="F268" i="12"/>
  <c r="S268" i="12"/>
  <c r="S268" i="11"/>
  <c r="F268" i="11"/>
  <c r="S267" i="13"/>
  <c r="F267" i="13"/>
  <c r="S267" i="12"/>
  <c r="F267" i="12"/>
  <c r="S267" i="11"/>
  <c r="F267" i="11"/>
  <c r="G263" i="13"/>
  <c r="T263" i="13"/>
  <c r="G263" i="12"/>
  <c r="T263" i="12"/>
  <c r="T263" i="11"/>
  <c r="G263" i="11"/>
  <c r="I261" i="13"/>
  <c r="V261" i="13"/>
  <c r="I261" i="12"/>
  <c r="V261" i="12"/>
  <c r="V261" i="11"/>
  <c r="I261" i="11"/>
  <c r="K259" i="13"/>
  <c r="X259" i="13"/>
  <c r="K259" i="12"/>
  <c r="X259" i="12"/>
  <c r="X259" i="11"/>
  <c r="K259" i="11"/>
  <c r="M257" i="13"/>
  <c r="Z257" i="13"/>
  <c r="M257" i="12"/>
  <c r="Z257" i="12"/>
  <c r="Z257" i="11"/>
  <c r="M257" i="11"/>
  <c r="AA255" i="13"/>
  <c r="N255" i="13"/>
  <c r="AA255" i="12"/>
  <c r="N255" i="12"/>
  <c r="AA255" i="11"/>
  <c r="N255" i="11"/>
  <c r="Z252" i="13"/>
  <c r="M252" i="13"/>
  <c r="Z252" i="12"/>
  <c r="M252" i="12"/>
  <c r="Z252" i="11"/>
  <c r="M252" i="11"/>
  <c r="P249" i="13"/>
  <c r="AC249" i="13"/>
  <c r="AC249" i="12"/>
  <c r="P249" i="12"/>
  <c r="AC249" i="11"/>
  <c r="P249" i="11"/>
  <c r="F247" i="13"/>
  <c r="S247" i="13"/>
  <c r="S247" i="12"/>
  <c r="F247" i="12"/>
  <c r="S247" i="11"/>
  <c r="F247" i="11"/>
  <c r="U244" i="13"/>
  <c r="H244" i="13"/>
  <c r="H244" i="12"/>
  <c r="U244" i="12"/>
  <c r="U244" i="11"/>
  <c r="H244" i="11"/>
  <c r="U241" i="13"/>
  <c r="H241" i="13"/>
  <c r="H241" i="12"/>
  <c r="U241" i="12"/>
  <c r="U241" i="11"/>
  <c r="H241" i="11"/>
  <c r="Y236" i="13"/>
  <c r="L236" i="13"/>
  <c r="L236" i="12"/>
  <c r="Y236" i="12"/>
  <c r="Y236" i="11"/>
  <c r="L236" i="11"/>
  <c r="AA234" i="13"/>
  <c r="N234" i="13"/>
  <c r="N234" i="12"/>
  <c r="AA234" i="12"/>
  <c r="AA234" i="11"/>
  <c r="N234" i="11"/>
  <c r="P231" i="13"/>
  <c r="AC231" i="13"/>
  <c r="AC231" i="12"/>
  <c r="P231" i="12"/>
  <c r="AC231" i="11"/>
  <c r="P231" i="11"/>
  <c r="O228" i="13"/>
  <c r="AB228" i="13"/>
  <c r="O228" i="12"/>
  <c r="AB228" i="12"/>
  <c r="AB228" i="11"/>
  <c r="O228" i="11"/>
  <c r="Q227" i="13"/>
  <c r="D227" i="13"/>
  <c r="Q227" i="12"/>
  <c r="D227" i="12"/>
  <c r="Q227" i="11"/>
  <c r="D227" i="11"/>
  <c r="T224" i="13"/>
  <c r="G224" i="13"/>
  <c r="G224" i="12"/>
  <c r="T224" i="12"/>
  <c r="T224" i="11"/>
  <c r="G224" i="11"/>
  <c r="W221" i="13"/>
  <c r="J221" i="13"/>
  <c r="J221" i="12"/>
  <c r="W221" i="12"/>
  <c r="W221" i="11"/>
  <c r="J221" i="11"/>
  <c r="W219" i="13"/>
  <c r="J219" i="13"/>
  <c r="W219" i="12"/>
  <c r="J219" i="12"/>
  <c r="W219" i="11"/>
  <c r="J219" i="11"/>
  <c r="W216" i="13"/>
  <c r="J216" i="13"/>
  <c r="W216" i="12"/>
  <c r="J216" i="12"/>
  <c r="J216" i="11"/>
  <c r="W216" i="11"/>
  <c r="X215" i="13"/>
  <c r="K215" i="13"/>
  <c r="X215" i="12"/>
  <c r="K215" i="12"/>
  <c r="X215" i="11"/>
  <c r="K215" i="11"/>
  <c r="Z213" i="13"/>
  <c r="M213" i="13"/>
  <c r="Z213" i="12"/>
  <c r="M213" i="12"/>
  <c r="Z213" i="11"/>
  <c r="M213" i="11"/>
  <c r="N212" i="13"/>
  <c r="AA212" i="13"/>
  <c r="AA212" i="12"/>
  <c r="N212" i="12"/>
  <c r="AA212" i="11"/>
  <c r="N212" i="11"/>
  <c r="D210" i="13"/>
  <c r="Q210" i="13"/>
  <c r="Q210" i="12"/>
  <c r="D210" i="12"/>
  <c r="Q210" i="11"/>
  <c r="D210" i="11"/>
  <c r="E207" i="13"/>
  <c r="R207" i="13"/>
  <c r="R207" i="12"/>
  <c r="E207" i="12"/>
  <c r="R207" i="11"/>
  <c r="E207" i="11"/>
  <c r="R205" i="13"/>
  <c r="E205" i="13"/>
  <c r="E205" i="12"/>
  <c r="R205" i="12"/>
  <c r="R205" i="11"/>
  <c r="E205" i="11"/>
  <c r="T202" i="13"/>
  <c r="G202" i="13"/>
  <c r="G202" i="12"/>
  <c r="T202" i="12"/>
  <c r="T202" i="11"/>
  <c r="G202" i="11"/>
  <c r="W199" i="13"/>
  <c r="J199" i="13"/>
  <c r="W199" i="12"/>
  <c r="J199" i="12"/>
  <c r="W199" i="11"/>
  <c r="J199" i="11"/>
  <c r="Z196" i="13"/>
  <c r="M196" i="13"/>
  <c r="Z196" i="12"/>
  <c r="M196" i="12"/>
  <c r="Z196" i="11"/>
  <c r="M196" i="11"/>
  <c r="L193" i="13"/>
  <c r="Y193" i="13"/>
  <c r="L193" i="12"/>
  <c r="Y193" i="12"/>
  <c r="Y193" i="11"/>
  <c r="L193" i="11"/>
  <c r="P188" i="13"/>
  <c r="AC188" i="13"/>
  <c r="P188" i="12"/>
  <c r="AC188" i="12"/>
  <c r="AC188" i="11"/>
  <c r="P188" i="11"/>
  <c r="S186" i="13"/>
  <c r="F186" i="13"/>
  <c r="F186" i="12"/>
  <c r="S186" i="12"/>
  <c r="S186" i="11"/>
  <c r="F186" i="11"/>
  <c r="T184" i="13"/>
  <c r="G184" i="13"/>
  <c r="T184" i="12"/>
  <c r="G184" i="12"/>
  <c r="T184" i="11"/>
  <c r="G184" i="11"/>
  <c r="T182" i="13"/>
  <c r="G182" i="13"/>
  <c r="G182" i="12"/>
  <c r="T182" i="12"/>
  <c r="T182" i="11"/>
  <c r="G182" i="11"/>
  <c r="T180" i="13"/>
  <c r="G180" i="13"/>
  <c r="G180" i="12"/>
  <c r="T180" i="12"/>
  <c r="T180" i="11"/>
  <c r="G180" i="11"/>
  <c r="W177" i="13"/>
  <c r="J177" i="13"/>
  <c r="W177" i="12"/>
  <c r="J177" i="12"/>
  <c r="W177" i="11"/>
  <c r="J177" i="11"/>
  <c r="X176" i="13"/>
  <c r="K176" i="13"/>
  <c r="X176" i="12"/>
  <c r="K176" i="12"/>
  <c r="X176" i="11"/>
  <c r="K176" i="11"/>
  <c r="Z174" i="13"/>
  <c r="M174" i="13"/>
  <c r="M174" i="12"/>
  <c r="Z174" i="12"/>
  <c r="Z174" i="11"/>
  <c r="M174" i="11"/>
  <c r="O171" i="13"/>
  <c r="AB171" i="13"/>
  <c r="AB171" i="12"/>
  <c r="O171" i="12"/>
  <c r="AB171" i="11"/>
  <c r="O171" i="11"/>
  <c r="N169" i="13"/>
  <c r="AA169" i="13"/>
  <c r="AA169" i="12"/>
  <c r="N169" i="12"/>
  <c r="AA169" i="11"/>
  <c r="N169" i="11"/>
  <c r="AC166" i="13"/>
  <c r="P166" i="13"/>
  <c r="AC166" i="12"/>
  <c r="P166" i="12"/>
  <c r="AC166" i="11"/>
  <c r="P166" i="11"/>
  <c r="E165" i="13"/>
  <c r="R165" i="13"/>
  <c r="R165" i="12"/>
  <c r="E165" i="12"/>
  <c r="R165" i="11"/>
  <c r="E165" i="11"/>
  <c r="S164" i="13"/>
  <c r="F164" i="13"/>
  <c r="S164" i="12"/>
  <c r="F164" i="12"/>
  <c r="S164" i="11"/>
  <c r="F164" i="11"/>
  <c r="U162" i="13"/>
  <c r="H162" i="13"/>
  <c r="U162" i="12"/>
  <c r="H162" i="12"/>
  <c r="U162" i="11"/>
  <c r="H162" i="11"/>
  <c r="V160" i="13"/>
  <c r="I160" i="13"/>
  <c r="I160" i="12"/>
  <c r="V160" i="12"/>
  <c r="V160" i="11"/>
  <c r="I160" i="11"/>
  <c r="W155" i="13"/>
  <c r="J155" i="13"/>
  <c r="J155" i="12"/>
  <c r="W155" i="12"/>
  <c r="W155" i="11"/>
  <c r="J155" i="11"/>
  <c r="F142" i="13"/>
  <c r="S142" i="13"/>
  <c r="F142" i="12"/>
  <c r="S142" i="12"/>
  <c r="S142" i="11"/>
  <c r="F142" i="11"/>
  <c r="R60" i="13"/>
  <c r="E60" i="13"/>
  <c r="E60" i="12"/>
  <c r="R60" i="12"/>
  <c r="R60" i="11"/>
  <c r="E60" i="11"/>
  <c r="V44" i="13"/>
  <c r="I44" i="13"/>
  <c r="I44" i="12"/>
  <c r="V44" i="12"/>
  <c r="V44" i="11"/>
  <c r="I44" i="11"/>
  <c r="X42" i="13"/>
  <c r="K42" i="13"/>
  <c r="K42" i="12"/>
  <c r="X42" i="12"/>
  <c r="X42" i="11"/>
  <c r="K42" i="11"/>
  <c r="M40" i="13"/>
  <c r="Z40" i="13"/>
  <c r="Z40" i="12"/>
  <c r="M40" i="12"/>
  <c r="Z40" i="11"/>
  <c r="M40" i="11"/>
  <c r="O38" i="13"/>
  <c r="AB38" i="13"/>
  <c r="AB38" i="12"/>
  <c r="O38" i="12"/>
  <c r="AB38" i="11"/>
  <c r="O38" i="11"/>
  <c r="Q37" i="13"/>
  <c r="D37" i="13"/>
  <c r="Q37" i="12"/>
  <c r="D37" i="12"/>
  <c r="Q37" i="11"/>
  <c r="D37" i="11"/>
  <c r="S35" i="13"/>
  <c r="F35" i="13"/>
  <c r="S35" i="12"/>
  <c r="F35" i="12"/>
  <c r="S35" i="11"/>
  <c r="F35" i="11"/>
  <c r="U33" i="13"/>
  <c r="H33" i="13"/>
  <c r="U33" i="12"/>
  <c r="H33" i="12"/>
  <c r="U33" i="11"/>
  <c r="H33" i="11"/>
  <c r="W31" i="13"/>
  <c r="J31" i="13"/>
  <c r="W31" i="12"/>
  <c r="J31" i="12"/>
  <c r="W31" i="11"/>
  <c r="J31" i="11"/>
  <c r="K30" i="13"/>
  <c r="X30" i="13"/>
  <c r="X30" i="12"/>
  <c r="K30" i="12"/>
  <c r="X30" i="11"/>
  <c r="K30" i="11"/>
  <c r="Z28" i="13"/>
  <c r="M28" i="13"/>
  <c r="Z28" i="12"/>
  <c r="M28" i="12"/>
  <c r="Z28" i="11"/>
  <c r="M28" i="11"/>
  <c r="AC25" i="13"/>
  <c r="P25" i="13"/>
  <c r="AC25" i="12"/>
  <c r="P25" i="12"/>
  <c r="AC25" i="11"/>
  <c r="P25" i="11"/>
  <c r="R24" i="13"/>
  <c r="E24" i="13"/>
  <c r="R24" i="12"/>
  <c r="E24" i="12"/>
  <c r="R24" i="11"/>
  <c r="E24" i="11"/>
  <c r="U21" i="13"/>
  <c r="H21" i="13"/>
  <c r="U21" i="12"/>
  <c r="H21" i="12"/>
  <c r="U21" i="11"/>
  <c r="H21" i="11"/>
  <c r="Y17" i="13"/>
  <c r="L17" i="13"/>
  <c r="Y17" i="12"/>
  <c r="L17" i="12"/>
  <c r="Y17" i="11"/>
  <c r="L17" i="11"/>
  <c r="AA15" i="13"/>
  <c r="N15" i="13"/>
  <c r="AA15" i="12"/>
  <c r="N15" i="12"/>
  <c r="AA15" i="11"/>
  <c r="N15" i="11"/>
  <c r="AB14" i="13"/>
  <c r="O14" i="13"/>
  <c r="AB14" i="12"/>
  <c r="O14" i="12"/>
  <c r="AB14" i="11"/>
  <c r="O14" i="11"/>
  <c r="Q13" i="13"/>
  <c r="D13" i="13"/>
  <c r="Q13" i="12"/>
  <c r="D13" i="12"/>
  <c r="Q13" i="11"/>
  <c r="D13" i="11"/>
  <c r="S11" i="13"/>
  <c r="F11" i="13"/>
  <c r="S11" i="12"/>
  <c r="F11" i="12"/>
  <c r="S11" i="11"/>
  <c r="F11" i="11"/>
  <c r="U9" i="13"/>
  <c r="H9" i="13"/>
  <c r="U9" i="12"/>
  <c r="H9" i="12"/>
  <c r="U9" i="11"/>
  <c r="H9" i="11"/>
  <c r="J7" i="13"/>
  <c r="W7" i="13"/>
  <c r="W7" i="12"/>
  <c r="J7" i="12"/>
  <c r="W7" i="11"/>
  <c r="J7" i="11"/>
  <c r="Z4" i="13"/>
  <c r="M4" i="13"/>
  <c r="Z4" i="12"/>
  <c r="M4" i="12"/>
  <c r="Z4" i="11"/>
  <c r="M4" i="11"/>
  <c r="Z314" i="13"/>
  <c r="M314" i="13"/>
  <c r="Z314" i="12"/>
  <c r="M314" i="12"/>
  <c r="M314" i="11"/>
  <c r="Z314" i="11"/>
  <c r="Z312" i="13"/>
  <c r="M312" i="13"/>
  <c r="Z312" i="12"/>
  <c r="M312" i="12"/>
  <c r="Z312" i="11"/>
  <c r="M312" i="11"/>
  <c r="AB310" i="13"/>
  <c r="O310" i="13"/>
  <c r="AB310" i="12"/>
  <c r="O310" i="12"/>
  <c r="AB310" i="11"/>
  <c r="O310" i="11"/>
  <c r="Q309" i="13"/>
  <c r="D309" i="13"/>
  <c r="D309" i="12"/>
  <c r="Q309" i="12"/>
  <c r="Q309" i="11"/>
  <c r="D309" i="11"/>
  <c r="S307" i="13"/>
  <c r="F307" i="13"/>
  <c r="F307" i="12"/>
  <c r="S307" i="12"/>
  <c r="S307" i="11"/>
  <c r="F307" i="11"/>
  <c r="U305" i="13"/>
  <c r="H305" i="13"/>
  <c r="U305" i="12"/>
  <c r="H305" i="12"/>
  <c r="U305" i="11"/>
  <c r="H305" i="11"/>
  <c r="H303" i="13"/>
  <c r="U303" i="13"/>
  <c r="U303" i="12"/>
  <c r="H303" i="12"/>
  <c r="U303" i="11"/>
  <c r="H303" i="11"/>
  <c r="U301" i="13"/>
  <c r="H301" i="13"/>
  <c r="U301" i="12"/>
  <c r="H301" i="12"/>
  <c r="U301" i="11"/>
  <c r="H301" i="11"/>
  <c r="V299" i="13"/>
  <c r="I299" i="13"/>
  <c r="V299" i="12"/>
  <c r="I299" i="12"/>
  <c r="V299" i="11"/>
  <c r="I299" i="11"/>
  <c r="X297" i="13"/>
  <c r="K297" i="13"/>
  <c r="X297" i="12"/>
  <c r="K297" i="12"/>
  <c r="X297" i="11"/>
  <c r="K297" i="11"/>
  <c r="Z295" i="13"/>
  <c r="M295" i="13"/>
  <c r="Z295" i="12"/>
  <c r="M295" i="12"/>
  <c r="Z295" i="11"/>
  <c r="M295" i="11"/>
  <c r="AB293" i="13"/>
  <c r="O293" i="13"/>
  <c r="AB293" i="12"/>
  <c r="O293" i="12"/>
  <c r="AB293" i="11"/>
  <c r="O293" i="11"/>
  <c r="AC292" i="13"/>
  <c r="P292" i="13"/>
  <c r="AC292" i="12"/>
  <c r="P292" i="12"/>
  <c r="AC292" i="11"/>
  <c r="P292" i="11"/>
  <c r="AC290" i="13"/>
  <c r="P290" i="13"/>
  <c r="AC290" i="12"/>
  <c r="P290" i="12"/>
  <c r="AC290" i="11"/>
  <c r="P290" i="11"/>
  <c r="AB288" i="13"/>
  <c r="O288" i="13"/>
  <c r="O288" i="12"/>
  <c r="AB288" i="12"/>
  <c r="O288" i="11"/>
  <c r="AB288" i="11"/>
  <c r="Q287" i="13"/>
  <c r="D287" i="13"/>
  <c r="Q287" i="12"/>
  <c r="D287" i="12"/>
  <c r="D287" i="11"/>
  <c r="Q287" i="11"/>
  <c r="F285" i="13"/>
  <c r="S285" i="13"/>
  <c r="S285" i="12"/>
  <c r="F285" i="12"/>
  <c r="S285" i="11"/>
  <c r="F285" i="11"/>
  <c r="H283" i="13"/>
  <c r="U283" i="13"/>
  <c r="U283" i="12"/>
  <c r="H283" i="12"/>
  <c r="H283" i="11"/>
  <c r="U283" i="11"/>
  <c r="W281" i="13"/>
  <c r="J281" i="13"/>
  <c r="W281" i="12"/>
  <c r="J281" i="12"/>
  <c r="J281" i="11"/>
  <c r="W281" i="11"/>
  <c r="W279" i="13"/>
  <c r="J279" i="13"/>
  <c r="J279" i="12"/>
  <c r="W279" i="12"/>
  <c r="W279" i="11"/>
  <c r="J279" i="11"/>
  <c r="W278" i="13"/>
  <c r="J278" i="13"/>
  <c r="J278" i="12"/>
  <c r="W278" i="12"/>
  <c r="W278" i="11"/>
  <c r="J278" i="11"/>
  <c r="W276" i="13"/>
  <c r="J276" i="13"/>
  <c r="J276" i="12"/>
  <c r="W276" i="12"/>
  <c r="W276" i="11"/>
  <c r="J276" i="11"/>
  <c r="X275" i="13"/>
  <c r="K275" i="13"/>
  <c r="K275" i="12"/>
  <c r="X275" i="12"/>
  <c r="X275" i="11"/>
  <c r="K275" i="11"/>
  <c r="Z273" i="13"/>
  <c r="M273" i="13"/>
  <c r="M273" i="12"/>
  <c r="Z273" i="12"/>
  <c r="Z273" i="11"/>
  <c r="M273" i="11"/>
  <c r="AB271" i="13"/>
  <c r="O271" i="13"/>
  <c r="AB271" i="12"/>
  <c r="O271" i="12"/>
  <c r="AB271" i="11"/>
  <c r="O271" i="11"/>
  <c r="Q270" i="13"/>
  <c r="D270" i="13"/>
  <c r="D270" i="12"/>
  <c r="Q270" i="12"/>
  <c r="Q270" i="11"/>
  <c r="D270" i="11"/>
  <c r="E268" i="13"/>
  <c r="R268" i="13"/>
  <c r="R268" i="12"/>
  <c r="E268" i="12"/>
  <c r="R268" i="11"/>
  <c r="E268" i="11"/>
  <c r="E265" i="13"/>
  <c r="R265" i="13"/>
  <c r="E265" i="12"/>
  <c r="R265" i="12"/>
  <c r="R265" i="11"/>
  <c r="E265" i="11"/>
  <c r="T262" i="13"/>
  <c r="G262" i="13"/>
  <c r="G262" i="12"/>
  <c r="T262" i="12"/>
  <c r="T262" i="11"/>
  <c r="G262" i="11"/>
  <c r="X258" i="13"/>
  <c r="K258" i="13"/>
  <c r="X258" i="12"/>
  <c r="K258" i="12"/>
  <c r="X258" i="11"/>
  <c r="K258" i="11"/>
  <c r="Z256" i="13"/>
  <c r="M256" i="13"/>
  <c r="Z256" i="12"/>
  <c r="M256" i="12"/>
  <c r="Z256" i="11"/>
  <c r="M256" i="11"/>
  <c r="Y254" i="13"/>
  <c r="L254" i="13"/>
  <c r="Y254" i="12"/>
  <c r="L254" i="12"/>
  <c r="Y254" i="11"/>
  <c r="L254" i="11"/>
  <c r="Y253" i="13"/>
  <c r="L253" i="13"/>
  <c r="Y253" i="12"/>
  <c r="L253" i="12"/>
  <c r="Y253" i="11"/>
  <c r="L253" i="11"/>
  <c r="Z251" i="13"/>
  <c r="M251" i="13"/>
  <c r="Z251" i="12"/>
  <c r="M251" i="12"/>
  <c r="Z251" i="11"/>
  <c r="M251" i="11"/>
  <c r="O249" i="13"/>
  <c r="AB249" i="13"/>
  <c r="AB249" i="12"/>
  <c r="O249" i="12"/>
  <c r="AB249" i="11"/>
  <c r="O249" i="11"/>
  <c r="E247" i="13"/>
  <c r="R247" i="13"/>
  <c r="E247" i="12"/>
  <c r="R247" i="12"/>
  <c r="R247" i="11"/>
  <c r="E247" i="11"/>
  <c r="T245" i="13"/>
  <c r="G245" i="13"/>
  <c r="G245" i="12"/>
  <c r="T245" i="12"/>
  <c r="G245" i="11"/>
  <c r="T245" i="11"/>
  <c r="T243" i="13"/>
  <c r="G243" i="13"/>
  <c r="G243" i="12"/>
  <c r="T243" i="12"/>
  <c r="T243" i="11"/>
  <c r="G243" i="11"/>
  <c r="T241" i="13"/>
  <c r="G241" i="13"/>
  <c r="G241" i="12"/>
  <c r="T241" i="12"/>
  <c r="T241" i="11"/>
  <c r="G241" i="11"/>
  <c r="U239" i="13"/>
  <c r="H239" i="13"/>
  <c r="U239" i="12"/>
  <c r="H239" i="12"/>
  <c r="U239" i="11"/>
  <c r="H239" i="11"/>
  <c r="W237" i="13"/>
  <c r="J237" i="13"/>
  <c r="W237" i="12"/>
  <c r="J237" i="12"/>
  <c r="W237" i="11"/>
  <c r="J237" i="11"/>
  <c r="Y235" i="13"/>
  <c r="L235" i="13"/>
  <c r="Y235" i="12"/>
  <c r="L235" i="12"/>
  <c r="Y235" i="11"/>
  <c r="L235" i="11"/>
  <c r="AA233" i="13"/>
  <c r="N233" i="13"/>
  <c r="AA233" i="12"/>
  <c r="N233" i="12"/>
  <c r="AA233" i="11"/>
  <c r="N233" i="11"/>
  <c r="O230" i="13"/>
  <c r="AB230" i="13"/>
  <c r="O230" i="12"/>
  <c r="AB230" i="12"/>
  <c r="AB230" i="11"/>
  <c r="O230" i="11"/>
  <c r="N228" i="13"/>
  <c r="AA228" i="13"/>
  <c r="N228" i="12"/>
  <c r="AA228" i="12"/>
  <c r="AA228" i="11"/>
  <c r="N228" i="11"/>
  <c r="AC226" i="13"/>
  <c r="P226" i="13"/>
  <c r="P226" i="12"/>
  <c r="AC226" i="12"/>
  <c r="AC226" i="11"/>
  <c r="P226" i="11"/>
  <c r="R225" i="13"/>
  <c r="E225" i="13"/>
  <c r="E225" i="12"/>
  <c r="R225" i="12"/>
  <c r="R225" i="11"/>
  <c r="E225" i="11"/>
  <c r="T223" i="13"/>
  <c r="G223" i="13"/>
  <c r="G223" i="12"/>
  <c r="T223" i="12"/>
  <c r="T223" i="11"/>
  <c r="G223" i="11"/>
  <c r="V221" i="13"/>
  <c r="I221" i="13"/>
  <c r="I221" i="12"/>
  <c r="V221" i="12"/>
  <c r="V221" i="11"/>
  <c r="I221" i="11"/>
  <c r="V219" i="13"/>
  <c r="I219" i="13"/>
  <c r="V219" i="12"/>
  <c r="I219" i="12"/>
  <c r="V219" i="11"/>
  <c r="I219" i="11"/>
  <c r="V217" i="13"/>
  <c r="I217" i="13"/>
  <c r="V217" i="12"/>
  <c r="I217" i="12"/>
  <c r="V217" i="11"/>
  <c r="I217" i="11"/>
  <c r="W215" i="13"/>
  <c r="J215" i="13"/>
  <c r="W215" i="12"/>
  <c r="J215" i="12"/>
  <c r="W215" i="11"/>
  <c r="J215" i="11"/>
  <c r="Y213" i="13"/>
  <c r="L213" i="13"/>
  <c r="Y213" i="12"/>
  <c r="L213" i="12"/>
  <c r="Y213" i="11"/>
  <c r="L213" i="11"/>
  <c r="N211" i="13"/>
  <c r="AA211" i="13"/>
  <c r="AA211" i="12"/>
  <c r="N211" i="12"/>
  <c r="AA211" i="11"/>
  <c r="N211" i="11"/>
  <c r="P209" i="13"/>
  <c r="AC209" i="13"/>
  <c r="AC209" i="12"/>
  <c r="P209" i="12"/>
  <c r="AC209" i="11"/>
  <c r="P209" i="11"/>
  <c r="D208" i="13"/>
  <c r="Q208" i="13"/>
  <c r="Q208" i="12"/>
  <c r="D208" i="12"/>
  <c r="Q208" i="11"/>
  <c r="D208" i="11"/>
  <c r="Q206" i="13"/>
  <c r="D206" i="13"/>
  <c r="Q206" i="12"/>
  <c r="D206" i="12"/>
  <c r="Q206" i="11"/>
  <c r="D206" i="11"/>
  <c r="Q204" i="13"/>
  <c r="D204" i="13"/>
  <c r="D204" i="12"/>
  <c r="Q204" i="12"/>
  <c r="Q204" i="11"/>
  <c r="D204" i="11"/>
  <c r="S202" i="13"/>
  <c r="F202" i="13"/>
  <c r="F202" i="12"/>
  <c r="S202" i="12"/>
  <c r="S202" i="11"/>
  <c r="F202" i="11"/>
  <c r="U200" i="13"/>
  <c r="H200" i="13"/>
  <c r="H200" i="12"/>
  <c r="U200" i="12"/>
  <c r="U200" i="11"/>
  <c r="H200" i="11"/>
  <c r="W198" i="13"/>
  <c r="J198" i="13"/>
  <c r="J198" i="12"/>
  <c r="W198" i="12"/>
  <c r="W198" i="11"/>
  <c r="J198" i="11"/>
  <c r="X196" i="13"/>
  <c r="K196" i="13"/>
  <c r="K196" i="12"/>
  <c r="X196" i="12"/>
  <c r="X196" i="11"/>
  <c r="K196" i="11"/>
  <c r="X194" i="13"/>
  <c r="K194" i="13"/>
  <c r="X194" i="12"/>
  <c r="K194" i="12"/>
  <c r="X194" i="11"/>
  <c r="K194" i="11"/>
  <c r="K192" i="13"/>
  <c r="X192" i="13"/>
  <c r="X192" i="12"/>
  <c r="K192" i="12"/>
  <c r="X192" i="11"/>
  <c r="K192" i="11"/>
  <c r="M190" i="13"/>
  <c r="Z190" i="13"/>
  <c r="Z190" i="12"/>
  <c r="M190" i="12"/>
  <c r="Z190" i="11"/>
  <c r="M190" i="11"/>
  <c r="P187" i="13"/>
  <c r="AC187" i="13"/>
  <c r="P187" i="12"/>
  <c r="AC187" i="12"/>
  <c r="AC187" i="11"/>
  <c r="P187" i="11"/>
  <c r="R186" i="13"/>
  <c r="E186" i="13"/>
  <c r="R186" i="12"/>
  <c r="E186" i="12"/>
  <c r="R186" i="11"/>
  <c r="E186" i="11"/>
  <c r="S184" i="13"/>
  <c r="F184" i="13"/>
  <c r="F184" i="12"/>
  <c r="S184" i="12"/>
  <c r="S184" i="11"/>
  <c r="F184" i="11"/>
  <c r="S182" i="13"/>
  <c r="F182" i="13"/>
  <c r="F182" i="12"/>
  <c r="S182" i="12"/>
  <c r="S182" i="11"/>
  <c r="F182" i="11"/>
  <c r="T179" i="13"/>
  <c r="G179" i="13"/>
  <c r="G179" i="12"/>
  <c r="T179" i="12"/>
  <c r="T179" i="11"/>
  <c r="G179" i="11"/>
  <c r="V177" i="13"/>
  <c r="I177" i="13"/>
  <c r="I177" i="12"/>
  <c r="V177" i="12"/>
  <c r="V177" i="11"/>
  <c r="I177" i="11"/>
  <c r="X175" i="13"/>
  <c r="K175" i="13"/>
  <c r="K175" i="12"/>
  <c r="X175" i="12"/>
  <c r="X175" i="11"/>
  <c r="K175" i="11"/>
  <c r="N172" i="13"/>
  <c r="AA172" i="13"/>
  <c r="AA172" i="12"/>
  <c r="N172" i="12"/>
  <c r="AA172" i="11"/>
  <c r="N172" i="11"/>
  <c r="M170" i="13"/>
  <c r="Z170" i="13"/>
  <c r="Z170" i="12"/>
  <c r="M170" i="12"/>
  <c r="Z170" i="11"/>
  <c r="M170" i="11"/>
  <c r="M168" i="13"/>
  <c r="Z168" i="13"/>
  <c r="M168" i="12"/>
  <c r="Z168" i="12"/>
  <c r="Z168" i="11"/>
  <c r="M168" i="11"/>
  <c r="AC165" i="13"/>
  <c r="P165" i="13"/>
  <c r="AC165" i="12"/>
  <c r="P165" i="12"/>
  <c r="AC165" i="11"/>
  <c r="P165" i="11"/>
  <c r="R164" i="13"/>
  <c r="E164" i="13"/>
  <c r="E164" i="12"/>
  <c r="R164" i="12"/>
  <c r="R164" i="11"/>
  <c r="E164" i="11"/>
  <c r="U161" i="13"/>
  <c r="H161" i="13"/>
  <c r="H161" i="12"/>
  <c r="U161" i="12"/>
  <c r="U161" i="11"/>
  <c r="H161" i="11"/>
  <c r="U159" i="13"/>
  <c r="H159" i="13"/>
  <c r="H159" i="12"/>
  <c r="U159" i="12"/>
  <c r="U159" i="11"/>
  <c r="H159" i="11"/>
  <c r="U157" i="13"/>
  <c r="H157" i="13"/>
  <c r="H157" i="12"/>
  <c r="U157" i="12"/>
  <c r="U157" i="11"/>
  <c r="H157" i="11"/>
  <c r="V155" i="13"/>
  <c r="I155" i="13"/>
  <c r="V155" i="12"/>
  <c r="I155" i="12"/>
  <c r="V155" i="11"/>
  <c r="I155" i="11"/>
  <c r="X153" i="13"/>
  <c r="K153" i="13"/>
  <c r="X153" i="12"/>
  <c r="K153" i="12"/>
  <c r="X153" i="11"/>
  <c r="K153" i="11"/>
  <c r="Z151" i="13"/>
  <c r="M151" i="13"/>
  <c r="Z151" i="12"/>
  <c r="M151" i="12"/>
  <c r="Z151" i="11"/>
  <c r="M151" i="11"/>
  <c r="AA150" i="13"/>
  <c r="N150" i="13"/>
  <c r="N150" i="12"/>
  <c r="AA150" i="12"/>
  <c r="AA150" i="11"/>
  <c r="N150" i="11"/>
  <c r="AC148" i="13"/>
  <c r="P148" i="13"/>
  <c r="P148" i="12"/>
  <c r="AC148" i="12"/>
  <c r="AC148" i="11"/>
  <c r="P148" i="11"/>
  <c r="P146" i="13"/>
  <c r="AC146" i="13"/>
  <c r="P146" i="12"/>
  <c r="AC146" i="12"/>
  <c r="AC146" i="11"/>
  <c r="P146" i="11"/>
  <c r="AB144" i="13"/>
  <c r="O144" i="13"/>
  <c r="O144" i="12"/>
  <c r="AB144" i="12"/>
  <c r="AB144" i="11"/>
  <c r="O144" i="11"/>
  <c r="Q143" i="13"/>
  <c r="D143" i="13"/>
  <c r="D143" i="12"/>
  <c r="Q143" i="12"/>
  <c r="Q143" i="11"/>
  <c r="D143" i="11"/>
  <c r="T140" i="13"/>
  <c r="G140" i="13"/>
  <c r="G140" i="12"/>
  <c r="T140" i="12"/>
  <c r="T140" i="11"/>
  <c r="G140" i="11"/>
  <c r="J137" i="13"/>
  <c r="W137" i="13"/>
  <c r="J137" i="12"/>
  <c r="W137" i="12"/>
  <c r="W137" i="11"/>
  <c r="J137" i="11"/>
  <c r="J134" i="13"/>
  <c r="W134" i="13"/>
  <c r="W134" i="12"/>
  <c r="J134" i="12"/>
  <c r="W134" i="11"/>
  <c r="J134" i="11"/>
  <c r="X131" i="13"/>
  <c r="K131" i="13"/>
  <c r="X131" i="12"/>
  <c r="K131" i="12"/>
  <c r="X131" i="11"/>
  <c r="K131" i="11"/>
  <c r="Z129" i="13"/>
  <c r="M129" i="13"/>
  <c r="Z129" i="12"/>
  <c r="M129" i="12"/>
  <c r="Z129" i="11"/>
  <c r="M129" i="11"/>
  <c r="P126" i="13"/>
  <c r="AC126" i="13"/>
  <c r="AC126" i="12"/>
  <c r="P126" i="12"/>
  <c r="AC126" i="11"/>
  <c r="P126" i="11"/>
  <c r="R125" i="13"/>
  <c r="E125" i="13"/>
  <c r="R125" i="12"/>
  <c r="E125" i="12"/>
  <c r="R125" i="11"/>
  <c r="E125" i="11"/>
  <c r="R123" i="13"/>
  <c r="E123" i="13"/>
  <c r="R123" i="12"/>
  <c r="E123" i="12"/>
  <c r="R123" i="11"/>
  <c r="E123" i="11"/>
  <c r="R121" i="13"/>
  <c r="E121" i="13"/>
  <c r="E121" i="12"/>
  <c r="R121" i="12"/>
  <c r="R121" i="11"/>
  <c r="E121" i="11"/>
  <c r="S119" i="13"/>
  <c r="F119" i="13"/>
  <c r="F119" i="12"/>
  <c r="S119" i="12"/>
  <c r="S119" i="11"/>
  <c r="F119" i="11"/>
  <c r="V116" i="13"/>
  <c r="I116" i="13"/>
  <c r="I116" i="12"/>
  <c r="V116" i="12"/>
  <c r="V116" i="11"/>
  <c r="I116" i="11"/>
  <c r="X114" i="13"/>
  <c r="K114" i="13"/>
  <c r="K114" i="12"/>
  <c r="X114" i="12"/>
  <c r="X114" i="11"/>
  <c r="K114" i="11"/>
  <c r="Z112" i="13"/>
  <c r="M112" i="13"/>
  <c r="M112" i="12"/>
  <c r="Z112" i="12"/>
  <c r="Z112" i="11"/>
  <c r="M112" i="11"/>
  <c r="Y110" i="13"/>
  <c r="L110" i="13"/>
  <c r="L110" i="12"/>
  <c r="Y110" i="12"/>
  <c r="Y110" i="11"/>
  <c r="L110" i="11"/>
  <c r="L108" i="13"/>
  <c r="Y108" i="13"/>
  <c r="L108" i="12"/>
  <c r="Y108" i="12"/>
  <c r="Y108" i="11"/>
  <c r="L108" i="11"/>
  <c r="AB105" i="13"/>
  <c r="O105" i="13"/>
  <c r="AB105" i="12"/>
  <c r="O105" i="12"/>
  <c r="AB105" i="11"/>
  <c r="O105" i="11"/>
  <c r="Q104" i="13"/>
  <c r="D104" i="13"/>
  <c r="D104" i="12"/>
  <c r="Q104" i="12"/>
  <c r="Q104" i="11"/>
  <c r="D104" i="11"/>
  <c r="S102" i="13"/>
  <c r="F102" i="13"/>
  <c r="F102" i="12"/>
  <c r="S102" i="12"/>
  <c r="S102" i="11"/>
  <c r="F102" i="11"/>
  <c r="T100" i="13"/>
  <c r="G100" i="13"/>
  <c r="G100" i="12"/>
  <c r="T100" i="12"/>
  <c r="T100" i="11"/>
  <c r="G100" i="11"/>
  <c r="T98" i="13"/>
  <c r="G98" i="13"/>
  <c r="T98" i="12"/>
  <c r="G98" i="12"/>
  <c r="T98" i="11"/>
  <c r="G98" i="11"/>
  <c r="T97" i="13"/>
  <c r="G97" i="13"/>
  <c r="G97" i="12"/>
  <c r="T97" i="12"/>
  <c r="T97" i="11"/>
  <c r="G97" i="11"/>
  <c r="U95" i="13"/>
  <c r="H95" i="13"/>
  <c r="H95" i="12"/>
  <c r="U95" i="12"/>
  <c r="U95" i="11"/>
  <c r="H95" i="11"/>
  <c r="V94" i="13"/>
  <c r="I94" i="13"/>
  <c r="V94" i="12"/>
  <c r="I94" i="12"/>
  <c r="V94" i="11"/>
  <c r="I94" i="11"/>
  <c r="X92" i="13"/>
  <c r="K92" i="13"/>
  <c r="X92" i="12"/>
  <c r="K92" i="12"/>
  <c r="X92" i="11"/>
  <c r="K92" i="11"/>
  <c r="Y91" i="13"/>
  <c r="L91" i="13"/>
  <c r="L91" i="12"/>
  <c r="Y91" i="12"/>
  <c r="Y91" i="11"/>
  <c r="L91" i="11"/>
  <c r="Z90" i="13"/>
  <c r="M90" i="13"/>
  <c r="Z90" i="12"/>
  <c r="M90" i="12"/>
  <c r="Z90" i="11"/>
  <c r="M90" i="11"/>
  <c r="AB88" i="13"/>
  <c r="O88" i="13"/>
  <c r="AB88" i="12"/>
  <c r="O88" i="12"/>
  <c r="AB88" i="11"/>
  <c r="O88" i="11"/>
  <c r="AB87" i="13"/>
  <c r="O87" i="13"/>
  <c r="AB87" i="12"/>
  <c r="O87" i="12"/>
  <c r="AB87" i="11"/>
  <c r="O87" i="11"/>
  <c r="AB86" i="13"/>
  <c r="O86" i="13"/>
  <c r="AB86" i="12"/>
  <c r="O86" i="12"/>
  <c r="AB86" i="11"/>
  <c r="O86" i="11"/>
  <c r="AA85" i="13"/>
  <c r="N85" i="13"/>
  <c r="N85" i="12"/>
  <c r="AA85" i="12"/>
  <c r="AA85" i="11"/>
  <c r="N85" i="11"/>
  <c r="AB83" i="13"/>
  <c r="O83" i="13"/>
  <c r="AB83" i="12"/>
  <c r="O83" i="12"/>
  <c r="AB83" i="11"/>
  <c r="O83" i="11"/>
  <c r="AC82" i="13"/>
  <c r="P82" i="13"/>
  <c r="AC82" i="12"/>
  <c r="P82" i="12"/>
  <c r="AC82" i="11"/>
  <c r="P82" i="11"/>
  <c r="Q82" i="13"/>
  <c r="D82" i="13"/>
  <c r="Q82" i="12"/>
  <c r="D82" i="12"/>
  <c r="Q82" i="11"/>
  <c r="D82" i="11"/>
  <c r="R81" i="13"/>
  <c r="E81" i="13"/>
  <c r="R81" i="12"/>
  <c r="E81" i="12"/>
  <c r="R81" i="11"/>
  <c r="E81" i="11"/>
  <c r="S80" i="13"/>
  <c r="F80" i="13"/>
  <c r="S80" i="12"/>
  <c r="F80" i="12"/>
  <c r="S80" i="11"/>
  <c r="F80" i="11"/>
  <c r="T79" i="13"/>
  <c r="G79" i="13"/>
  <c r="T79" i="12"/>
  <c r="G79" i="12"/>
  <c r="T79" i="11"/>
  <c r="G79" i="11"/>
  <c r="U78" i="13"/>
  <c r="H78" i="13"/>
  <c r="U78" i="12"/>
  <c r="H78" i="12"/>
  <c r="U78" i="11"/>
  <c r="H78" i="11"/>
  <c r="V77" i="13"/>
  <c r="I77" i="13"/>
  <c r="V77" i="12"/>
  <c r="I77" i="12"/>
  <c r="V77" i="11"/>
  <c r="I77" i="11"/>
  <c r="V76" i="13"/>
  <c r="I76" i="13"/>
  <c r="I76" i="12"/>
  <c r="V76" i="12"/>
  <c r="V76" i="11"/>
  <c r="I76" i="11"/>
  <c r="V75" i="13"/>
  <c r="I75" i="13"/>
  <c r="I75" i="12"/>
  <c r="V75" i="12"/>
  <c r="V75" i="11"/>
  <c r="I75" i="11"/>
  <c r="V74" i="13"/>
  <c r="I74" i="13"/>
  <c r="I74" i="12"/>
  <c r="V74" i="12"/>
  <c r="V74" i="11"/>
  <c r="I74" i="11"/>
  <c r="V73" i="13"/>
  <c r="I73" i="13"/>
  <c r="V73" i="12"/>
  <c r="I73" i="12"/>
  <c r="V73" i="11"/>
  <c r="I73" i="11"/>
  <c r="I72" i="13"/>
  <c r="V72" i="13"/>
  <c r="I72" i="12"/>
  <c r="V72" i="12"/>
  <c r="V72" i="11"/>
  <c r="I72" i="11"/>
  <c r="J71" i="13"/>
  <c r="W71" i="13"/>
  <c r="J71" i="12"/>
  <c r="W71" i="12"/>
  <c r="W71" i="11"/>
  <c r="J71" i="11"/>
  <c r="K70" i="13"/>
  <c r="X70" i="13"/>
  <c r="K70" i="12"/>
  <c r="X70" i="12"/>
  <c r="X70" i="11"/>
  <c r="K70" i="11"/>
  <c r="L69" i="13"/>
  <c r="Y69" i="13"/>
  <c r="L69" i="12"/>
  <c r="Y69" i="12"/>
  <c r="Y69" i="11"/>
  <c r="L69" i="11"/>
  <c r="M68" i="13"/>
  <c r="Z68" i="13"/>
  <c r="M68" i="12"/>
  <c r="Z68" i="12"/>
  <c r="Z68" i="11"/>
  <c r="M68" i="11"/>
  <c r="AB66" i="13"/>
  <c r="O66" i="13"/>
  <c r="O66" i="12"/>
  <c r="AB66" i="12"/>
  <c r="AB66" i="11"/>
  <c r="O66" i="11"/>
  <c r="AC65" i="13"/>
  <c r="P65" i="13"/>
  <c r="P65" i="12"/>
  <c r="AC65" i="12"/>
  <c r="AC65" i="11"/>
  <c r="P65" i="11"/>
  <c r="Q65" i="13"/>
  <c r="D65" i="13"/>
  <c r="D65" i="12"/>
  <c r="Q65" i="12"/>
  <c r="Q65" i="11"/>
  <c r="D65" i="11"/>
  <c r="Q64" i="13"/>
  <c r="D64" i="13"/>
  <c r="Q64" i="12"/>
  <c r="D64" i="12"/>
  <c r="Q64" i="11"/>
  <c r="D64" i="11"/>
  <c r="Q63" i="13"/>
  <c r="D63" i="13"/>
  <c r="D63" i="12"/>
  <c r="Q63" i="12"/>
  <c r="Q63" i="11"/>
  <c r="D63" i="11"/>
  <c r="Q62" i="13"/>
  <c r="D62" i="13"/>
  <c r="D62" i="12"/>
  <c r="Q62" i="12"/>
  <c r="Q62" i="11"/>
  <c r="D62" i="11"/>
  <c r="Q61" i="13"/>
  <c r="D61" i="13"/>
  <c r="D61" i="12"/>
  <c r="Q61" i="12"/>
  <c r="Q61" i="11"/>
  <c r="D61" i="11"/>
  <c r="Q60" i="13"/>
  <c r="D60" i="13"/>
  <c r="D60" i="12"/>
  <c r="Q60" i="12"/>
  <c r="Q60" i="11"/>
  <c r="D60" i="11"/>
  <c r="E59" i="13"/>
  <c r="R59" i="13"/>
  <c r="R59" i="12"/>
  <c r="E59" i="12"/>
  <c r="R59" i="11"/>
  <c r="E59" i="11"/>
  <c r="S58" i="13"/>
  <c r="F58" i="13"/>
  <c r="F58" i="12"/>
  <c r="S58" i="12"/>
  <c r="S58" i="11"/>
  <c r="F58" i="11"/>
  <c r="G57" i="13"/>
  <c r="T57" i="13"/>
  <c r="T57" i="12"/>
  <c r="G57" i="12"/>
  <c r="T57" i="11"/>
  <c r="G57" i="11"/>
  <c r="U56" i="13"/>
  <c r="H56" i="13"/>
  <c r="H56" i="12"/>
  <c r="U56" i="12"/>
  <c r="U56" i="11"/>
  <c r="H56" i="11"/>
  <c r="I55" i="13"/>
  <c r="V55" i="13"/>
  <c r="V55" i="12"/>
  <c r="I55" i="12"/>
  <c r="V55" i="11"/>
  <c r="I55" i="11"/>
  <c r="W54" i="13"/>
  <c r="J54" i="13"/>
  <c r="J54" i="12"/>
  <c r="W54" i="12"/>
  <c r="W54" i="11"/>
  <c r="J54" i="11"/>
  <c r="K53" i="13"/>
  <c r="X53" i="13"/>
  <c r="X53" i="12"/>
  <c r="K53" i="12"/>
  <c r="X53" i="11"/>
  <c r="K53" i="11"/>
  <c r="X52" i="13"/>
  <c r="K52" i="13"/>
  <c r="K52" i="12"/>
  <c r="X52" i="12"/>
  <c r="X52" i="11"/>
  <c r="K52" i="11"/>
  <c r="X51" i="13"/>
  <c r="K51" i="13"/>
  <c r="X51" i="12"/>
  <c r="K51" i="12"/>
  <c r="X51" i="11"/>
  <c r="K51" i="11"/>
  <c r="X50" i="13"/>
  <c r="K50" i="13"/>
  <c r="K50" i="12"/>
  <c r="X50" i="12"/>
  <c r="X50" i="11"/>
  <c r="K50" i="11"/>
  <c r="X49" i="13"/>
  <c r="K49" i="13"/>
  <c r="K49" i="12"/>
  <c r="X49" i="12"/>
  <c r="X49" i="11"/>
  <c r="K49" i="11"/>
  <c r="X48" i="13"/>
  <c r="K48" i="13"/>
  <c r="K48" i="12"/>
  <c r="X48" i="12"/>
  <c r="X48" i="11"/>
  <c r="K48" i="11"/>
  <c r="Y47" i="13"/>
  <c r="L47" i="13"/>
  <c r="L47" i="12"/>
  <c r="Y47" i="12"/>
  <c r="Y47" i="11"/>
  <c r="L47" i="11"/>
  <c r="Z46" i="13"/>
  <c r="M46" i="13"/>
  <c r="M46" i="12"/>
  <c r="Z46" i="12"/>
  <c r="Z46" i="11"/>
  <c r="M46" i="11"/>
  <c r="AB3" i="7"/>
  <c r="R3" i="9"/>
  <c r="AC312" i="13"/>
  <c r="P312" i="13"/>
  <c r="P312" i="12"/>
  <c r="AC312" i="12"/>
  <c r="AC312" i="11"/>
  <c r="P312" i="11"/>
  <c r="AC240" i="13"/>
  <c r="P240" i="13"/>
  <c r="P240" i="12"/>
  <c r="AC240" i="12"/>
  <c r="AC240" i="11"/>
  <c r="P240" i="11"/>
  <c r="P168" i="13"/>
  <c r="AC168" i="13"/>
  <c r="AC168" i="12"/>
  <c r="P168" i="12"/>
  <c r="AC168" i="11"/>
  <c r="P168" i="11"/>
  <c r="AC96" i="13"/>
  <c r="P96" i="13"/>
  <c r="P96" i="12"/>
  <c r="AC96" i="12"/>
  <c r="AC96" i="11"/>
  <c r="P96" i="11"/>
  <c r="G45" i="13"/>
  <c r="T45" i="13"/>
  <c r="T45" i="12"/>
  <c r="G45" i="12"/>
  <c r="T45" i="11"/>
  <c r="G45" i="11"/>
  <c r="U44" i="13"/>
  <c r="H44" i="13"/>
  <c r="H44" i="12"/>
  <c r="U44" i="12"/>
  <c r="U44" i="11"/>
  <c r="H44" i="11"/>
  <c r="I43" i="13"/>
  <c r="V43" i="13"/>
  <c r="V43" i="12"/>
  <c r="I43" i="12"/>
  <c r="V43" i="11"/>
  <c r="I43" i="11"/>
  <c r="W42" i="13"/>
  <c r="J42" i="13"/>
  <c r="J42" i="12"/>
  <c r="W42" i="12"/>
  <c r="W42" i="11"/>
  <c r="J42" i="11"/>
  <c r="K41" i="13"/>
  <c r="X41" i="13"/>
  <c r="X41" i="12"/>
  <c r="K41" i="12"/>
  <c r="X41" i="11"/>
  <c r="K41" i="11"/>
  <c r="Y40" i="13"/>
  <c r="L40" i="13"/>
  <c r="Y40" i="12"/>
  <c r="L40" i="12"/>
  <c r="Y40" i="11"/>
  <c r="L40" i="11"/>
  <c r="M39" i="13"/>
  <c r="Z39" i="13"/>
  <c r="Z39" i="12"/>
  <c r="M39" i="12"/>
  <c r="Z39" i="11"/>
  <c r="M39" i="11"/>
  <c r="N38" i="13"/>
  <c r="AA38" i="13"/>
  <c r="AA38" i="12"/>
  <c r="N38" i="12"/>
  <c r="AA38" i="11"/>
  <c r="N38" i="11"/>
  <c r="O37" i="13"/>
  <c r="AB37" i="13"/>
  <c r="AB37" i="12"/>
  <c r="O37" i="12"/>
  <c r="AB37" i="11"/>
  <c r="O37" i="11"/>
  <c r="P36" i="13"/>
  <c r="AC36" i="13"/>
  <c r="AC36" i="12"/>
  <c r="P36" i="12"/>
  <c r="AC36" i="11"/>
  <c r="P36" i="11"/>
  <c r="D36" i="13"/>
  <c r="Q36" i="13"/>
  <c r="Q36" i="12"/>
  <c r="D36" i="12"/>
  <c r="Q36" i="11"/>
  <c r="D36" i="11"/>
  <c r="E35" i="13"/>
  <c r="R35" i="13"/>
  <c r="R35" i="12"/>
  <c r="E35" i="12"/>
  <c r="R35" i="11"/>
  <c r="E35" i="11"/>
  <c r="F34" i="13"/>
  <c r="S34" i="13"/>
  <c r="S34" i="12"/>
  <c r="F34" i="12"/>
  <c r="S34" i="11"/>
  <c r="F34" i="11"/>
  <c r="G33" i="13"/>
  <c r="T33" i="13"/>
  <c r="T33" i="12"/>
  <c r="G33" i="12"/>
  <c r="T33" i="11"/>
  <c r="G33" i="11"/>
  <c r="H32" i="13"/>
  <c r="U32" i="13"/>
  <c r="U32" i="12"/>
  <c r="H32" i="12"/>
  <c r="U32" i="11"/>
  <c r="H32" i="11"/>
  <c r="I31" i="13"/>
  <c r="V31" i="13"/>
  <c r="V31" i="12"/>
  <c r="I31" i="12"/>
  <c r="V31" i="11"/>
  <c r="I31" i="11"/>
  <c r="J30" i="13"/>
  <c r="W30" i="13"/>
  <c r="W30" i="12"/>
  <c r="J30" i="12"/>
  <c r="W30" i="11"/>
  <c r="J30" i="11"/>
  <c r="K29" i="13"/>
  <c r="X29" i="13"/>
  <c r="X29" i="12"/>
  <c r="K29" i="12"/>
  <c r="X29" i="11"/>
  <c r="K29" i="11"/>
  <c r="Y28" i="13"/>
  <c r="L28" i="13"/>
  <c r="Y28" i="12"/>
  <c r="L28" i="12"/>
  <c r="Y28" i="11"/>
  <c r="L28" i="11"/>
  <c r="Z27" i="13"/>
  <c r="M27" i="13"/>
  <c r="Z27" i="12"/>
  <c r="M27" i="12"/>
  <c r="Z27" i="11"/>
  <c r="M27" i="11"/>
  <c r="AA26" i="13"/>
  <c r="N26" i="13"/>
  <c r="AA26" i="12"/>
  <c r="N26" i="12"/>
  <c r="AA26" i="11"/>
  <c r="N26" i="11"/>
  <c r="AB25" i="13"/>
  <c r="O25" i="13"/>
  <c r="AB25" i="12"/>
  <c r="O25" i="12"/>
  <c r="AB25" i="11"/>
  <c r="O25" i="11"/>
  <c r="AC24" i="13"/>
  <c r="P24" i="13"/>
  <c r="AC24" i="12"/>
  <c r="P24" i="12"/>
  <c r="AC24" i="11"/>
  <c r="P24" i="11"/>
  <c r="Q24" i="13"/>
  <c r="D24" i="13"/>
  <c r="Q24" i="12"/>
  <c r="D24" i="12"/>
  <c r="Q24" i="11"/>
  <c r="D24" i="11"/>
  <c r="R23" i="13"/>
  <c r="E23" i="13"/>
  <c r="R23" i="12"/>
  <c r="E23" i="12"/>
  <c r="R23" i="11"/>
  <c r="E23" i="11"/>
  <c r="S22" i="13"/>
  <c r="F22" i="13"/>
  <c r="S22" i="12"/>
  <c r="F22" i="12"/>
  <c r="S22" i="11"/>
  <c r="F22" i="11"/>
  <c r="T21" i="13"/>
  <c r="G21" i="13"/>
  <c r="T21" i="12"/>
  <c r="G21" i="12"/>
  <c r="T21" i="11"/>
  <c r="G21" i="11"/>
  <c r="U20" i="13"/>
  <c r="H20" i="13"/>
  <c r="U20" i="12"/>
  <c r="H20" i="12"/>
  <c r="U20" i="11"/>
  <c r="H20" i="11"/>
  <c r="V19" i="13"/>
  <c r="I19" i="13"/>
  <c r="V19" i="12"/>
  <c r="I19" i="12"/>
  <c r="V19" i="11"/>
  <c r="I19" i="11"/>
  <c r="W18" i="13"/>
  <c r="J18" i="13"/>
  <c r="W18" i="12"/>
  <c r="J18" i="12"/>
  <c r="W18" i="11"/>
  <c r="J18" i="11"/>
  <c r="X17" i="13"/>
  <c r="K17" i="13"/>
  <c r="X17" i="12"/>
  <c r="K17" i="12"/>
  <c r="X17" i="11"/>
  <c r="K17" i="11"/>
  <c r="Y16" i="13"/>
  <c r="L16" i="13"/>
  <c r="Y16" i="12"/>
  <c r="L16" i="12"/>
  <c r="Y16" i="11"/>
  <c r="L16" i="11"/>
  <c r="Z15" i="13"/>
  <c r="M15" i="13"/>
  <c r="Z15" i="12"/>
  <c r="M15" i="12"/>
  <c r="Z15" i="11"/>
  <c r="M15" i="11"/>
  <c r="AA14" i="13"/>
  <c r="N14" i="13"/>
  <c r="AA14" i="12"/>
  <c r="N14" i="12"/>
  <c r="AA14" i="11"/>
  <c r="N14" i="11"/>
  <c r="AB13" i="13"/>
  <c r="O13" i="13"/>
  <c r="AB13" i="12"/>
  <c r="O13" i="12"/>
  <c r="AB13" i="11"/>
  <c r="O13" i="11"/>
  <c r="AC12" i="13"/>
  <c r="P12" i="13"/>
  <c r="AC12" i="12"/>
  <c r="P12" i="12"/>
  <c r="AC12" i="11"/>
  <c r="P12" i="11"/>
  <c r="Q12" i="13"/>
  <c r="D12" i="13"/>
  <c r="Q12" i="12"/>
  <c r="D12" i="12"/>
  <c r="Q12" i="11"/>
  <c r="D12" i="11"/>
  <c r="R11" i="13"/>
  <c r="E11" i="13"/>
  <c r="R11" i="12"/>
  <c r="E11" i="12"/>
  <c r="R11" i="11"/>
  <c r="E11" i="11"/>
  <c r="S10" i="13"/>
  <c r="F10" i="13"/>
  <c r="S10" i="12"/>
  <c r="F10" i="12"/>
  <c r="S10" i="11"/>
  <c r="F10" i="11"/>
  <c r="T9" i="13"/>
  <c r="G9" i="13"/>
  <c r="T9" i="12"/>
  <c r="G9" i="12"/>
  <c r="T9" i="11"/>
  <c r="G9" i="11"/>
  <c r="U8" i="13"/>
  <c r="H8" i="13"/>
  <c r="U8" i="12"/>
  <c r="H8" i="12"/>
  <c r="U8" i="11"/>
  <c r="H8" i="11"/>
  <c r="V7" i="13"/>
  <c r="I7" i="13"/>
  <c r="V7" i="12"/>
  <c r="I7" i="12"/>
  <c r="V7" i="11"/>
  <c r="I7" i="11"/>
  <c r="W6" i="13"/>
  <c r="J6" i="13"/>
  <c r="W6" i="12"/>
  <c r="J6" i="12"/>
  <c r="W6" i="11"/>
  <c r="J6" i="11"/>
  <c r="X5" i="13"/>
  <c r="K5" i="13"/>
  <c r="X5" i="12"/>
  <c r="K5" i="12"/>
  <c r="X5" i="11"/>
  <c r="K5" i="11"/>
  <c r="L4" i="13"/>
  <c r="Y4" i="13"/>
  <c r="Y4" i="12"/>
  <c r="L4" i="12"/>
  <c r="Y4" i="11"/>
  <c r="L4" i="11"/>
  <c r="Y315" i="13"/>
  <c r="L315" i="13"/>
  <c r="L315" i="12"/>
  <c r="Y315" i="12"/>
  <c r="L315" i="11"/>
  <c r="Y315" i="11"/>
  <c r="Y314" i="13"/>
  <c r="L314" i="13"/>
  <c r="L314" i="12"/>
  <c r="Y314" i="12"/>
  <c r="Y314" i="11"/>
  <c r="L314" i="11"/>
  <c r="L313" i="13"/>
  <c r="Y313" i="13"/>
  <c r="L313" i="12"/>
  <c r="Y313" i="12"/>
  <c r="Y313" i="11"/>
  <c r="L313" i="11"/>
  <c r="L312" i="13"/>
  <c r="Y312" i="13"/>
  <c r="L312" i="12"/>
  <c r="Y312" i="12"/>
  <c r="Y312" i="11"/>
  <c r="L312" i="11"/>
  <c r="M311" i="13"/>
  <c r="Z311" i="13"/>
  <c r="M311" i="12"/>
  <c r="Z311" i="12"/>
  <c r="Z311" i="11"/>
  <c r="M311" i="11"/>
  <c r="AA310" i="13"/>
  <c r="N310" i="13"/>
  <c r="N310" i="12"/>
  <c r="AA310" i="12"/>
  <c r="AA310" i="11"/>
  <c r="N310" i="11"/>
  <c r="AB309" i="13"/>
  <c r="O309" i="13"/>
  <c r="O309" i="12"/>
  <c r="AB309" i="12"/>
  <c r="AB309" i="11"/>
  <c r="O309" i="11"/>
  <c r="AC308" i="13"/>
  <c r="P308" i="13"/>
  <c r="P308" i="12"/>
  <c r="AC308" i="12"/>
  <c r="AC308" i="11"/>
  <c r="P308" i="11"/>
  <c r="Q308" i="13"/>
  <c r="D308" i="13"/>
  <c r="D308" i="12"/>
  <c r="Q308" i="12"/>
  <c r="Q308" i="11"/>
  <c r="D308" i="11"/>
  <c r="R307" i="13"/>
  <c r="E307" i="13"/>
  <c r="R307" i="12"/>
  <c r="E307" i="12"/>
  <c r="R307" i="11"/>
  <c r="E307" i="11"/>
  <c r="S306" i="13"/>
  <c r="F306" i="13"/>
  <c r="S306" i="12"/>
  <c r="F306" i="12"/>
  <c r="S306" i="11"/>
  <c r="F306" i="11"/>
  <c r="T305" i="13"/>
  <c r="G305" i="13"/>
  <c r="T305" i="12"/>
  <c r="G305" i="12"/>
  <c r="T305" i="11"/>
  <c r="G305" i="11"/>
  <c r="T304" i="13"/>
  <c r="G304" i="13"/>
  <c r="T304" i="12"/>
  <c r="G304" i="12"/>
  <c r="T304" i="11"/>
  <c r="G304" i="11"/>
  <c r="T303" i="13"/>
  <c r="G303" i="13"/>
  <c r="T303" i="12"/>
  <c r="G303" i="12"/>
  <c r="T303" i="11"/>
  <c r="G303" i="11"/>
  <c r="G302" i="13"/>
  <c r="T302" i="13"/>
  <c r="T302" i="12"/>
  <c r="G302" i="12"/>
  <c r="T302" i="11"/>
  <c r="G302" i="11"/>
  <c r="T301" i="13"/>
  <c r="G301" i="13"/>
  <c r="T301" i="12"/>
  <c r="G301" i="12"/>
  <c r="T301" i="11"/>
  <c r="G301" i="11"/>
  <c r="T300" i="13"/>
  <c r="G300" i="13"/>
  <c r="T300" i="12"/>
  <c r="G300" i="12"/>
  <c r="T300" i="11"/>
  <c r="G300" i="11"/>
  <c r="U299" i="13"/>
  <c r="H299" i="13"/>
  <c r="U299" i="12"/>
  <c r="H299" i="12"/>
  <c r="U299" i="11"/>
  <c r="H299" i="11"/>
  <c r="V298" i="13"/>
  <c r="I298" i="13"/>
  <c r="V298" i="12"/>
  <c r="I298" i="12"/>
  <c r="V298" i="11"/>
  <c r="I298" i="11"/>
  <c r="W297" i="13"/>
  <c r="J297" i="13"/>
  <c r="W297" i="12"/>
  <c r="J297" i="12"/>
  <c r="W297" i="11"/>
  <c r="J297" i="11"/>
  <c r="X296" i="13"/>
  <c r="K296" i="13"/>
  <c r="X296" i="12"/>
  <c r="K296" i="12"/>
  <c r="X296" i="11"/>
  <c r="K296" i="11"/>
  <c r="Y295" i="13"/>
  <c r="L295" i="13"/>
  <c r="Y295" i="12"/>
  <c r="L295" i="12"/>
  <c r="Y295" i="11"/>
  <c r="L295" i="11"/>
  <c r="M294" i="13"/>
  <c r="Z294" i="13"/>
  <c r="Z294" i="12"/>
  <c r="M294" i="12"/>
  <c r="Z294" i="11"/>
  <c r="M294" i="11"/>
  <c r="AA293" i="13"/>
  <c r="N293" i="13"/>
  <c r="AA293" i="12"/>
  <c r="N293" i="12"/>
  <c r="AA293" i="11"/>
  <c r="N293" i="11"/>
  <c r="O292" i="13"/>
  <c r="AB292" i="13"/>
  <c r="AB292" i="12"/>
  <c r="O292" i="12"/>
  <c r="AB292" i="11"/>
  <c r="O292" i="11"/>
  <c r="AB291" i="13"/>
  <c r="O291" i="13"/>
  <c r="AB291" i="12"/>
  <c r="O291" i="12"/>
  <c r="AB291" i="11"/>
  <c r="O291" i="11"/>
  <c r="AB290" i="13"/>
  <c r="O290" i="13"/>
  <c r="AB290" i="12"/>
  <c r="O290" i="12"/>
  <c r="AB290" i="11"/>
  <c r="O290" i="11"/>
  <c r="AA289" i="13"/>
  <c r="N289" i="13"/>
  <c r="AA289" i="12"/>
  <c r="N289" i="12"/>
  <c r="N289" i="11"/>
  <c r="AA289" i="11"/>
  <c r="AA288" i="13"/>
  <c r="N288" i="13"/>
  <c r="N288" i="12"/>
  <c r="AA288" i="12"/>
  <c r="AA288" i="11"/>
  <c r="N288" i="11"/>
  <c r="AB287" i="13"/>
  <c r="O287" i="13"/>
  <c r="AB287" i="12"/>
  <c r="O287" i="12"/>
  <c r="AB287" i="11"/>
  <c r="O287" i="11"/>
  <c r="P286" i="13"/>
  <c r="AC286" i="13"/>
  <c r="AC286" i="12"/>
  <c r="P286" i="12"/>
  <c r="AC286" i="11"/>
  <c r="P286" i="11"/>
  <c r="Q286" i="13"/>
  <c r="D286" i="13"/>
  <c r="D286" i="12"/>
  <c r="Q286" i="12"/>
  <c r="Q286" i="11"/>
  <c r="D286" i="11"/>
  <c r="R285" i="13"/>
  <c r="E285" i="13"/>
  <c r="R285" i="12"/>
  <c r="E285" i="12"/>
  <c r="R285" i="11"/>
  <c r="E285" i="11"/>
  <c r="F284" i="13"/>
  <c r="S284" i="13"/>
  <c r="F284" i="12"/>
  <c r="S284" i="12"/>
  <c r="S284" i="11"/>
  <c r="F284" i="11"/>
  <c r="T283" i="13"/>
  <c r="G283" i="13"/>
  <c r="G283" i="12"/>
  <c r="T283" i="12"/>
  <c r="T283" i="11"/>
  <c r="G283" i="11"/>
  <c r="U282" i="13"/>
  <c r="H282" i="13"/>
  <c r="H282" i="12"/>
  <c r="U282" i="12"/>
  <c r="U282" i="11"/>
  <c r="H282" i="11"/>
  <c r="V281" i="13"/>
  <c r="I281" i="13"/>
  <c r="I281" i="12"/>
  <c r="V281" i="12"/>
  <c r="V281" i="11"/>
  <c r="I281" i="11"/>
  <c r="V280" i="13"/>
  <c r="I280" i="13"/>
  <c r="I280" i="12"/>
  <c r="V280" i="12"/>
  <c r="V280" i="11"/>
  <c r="I280" i="11"/>
  <c r="V279" i="13"/>
  <c r="I279" i="13"/>
  <c r="I279" i="12"/>
  <c r="V279" i="12"/>
  <c r="V279" i="11"/>
  <c r="I279" i="11"/>
  <c r="V278" i="13"/>
  <c r="I278" i="13"/>
  <c r="V278" i="12"/>
  <c r="I278" i="12"/>
  <c r="V278" i="11"/>
  <c r="I278" i="11"/>
  <c r="V277" i="13"/>
  <c r="I277" i="13"/>
  <c r="I277" i="12"/>
  <c r="V277" i="12"/>
  <c r="V277" i="11"/>
  <c r="I277" i="11"/>
  <c r="V276" i="13"/>
  <c r="I276" i="13"/>
  <c r="V276" i="12"/>
  <c r="I276" i="12"/>
  <c r="V276" i="11"/>
  <c r="I276" i="11"/>
  <c r="W275" i="13"/>
  <c r="J275" i="13"/>
  <c r="J275" i="12"/>
  <c r="W275" i="12"/>
  <c r="W275" i="11"/>
  <c r="J275" i="11"/>
  <c r="X274" i="13"/>
  <c r="K274" i="13"/>
  <c r="X274" i="12"/>
  <c r="K274" i="12"/>
  <c r="X274" i="11"/>
  <c r="K274" i="11"/>
  <c r="Y273" i="13"/>
  <c r="L273" i="13"/>
  <c r="L273" i="12"/>
  <c r="Y273" i="12"/>
  <c r="Y273" i="11"/>
  <c r="L273" i="11"/>
  <c r="Z272" i="13"/>
  <c r="M272" i="13"/>
  <c r="Z272" i="12"/>
  <c r="M272" i="12"/>
  <c r="Z272" i="11"/>
  <c r="M272" i="11"/>
  <c r="AA271" i="13"/>
  <c r="N271" i="13"/>
  <c r="N271" i="12"/>
  <c r="AA271" i="12"/>
  <c r="AA271" i="11"/>
  <c r="N271" i="11"/>
  <c r="AB270" i="13"/>
  <c r="O270" i="13"/>
  <c r="AB270" i="12"/>
  <c r="O270" i="12"/>
  <c r="AB270" i="11"/>
  <c r="O270" i="11"/>
  <c r="AC269" i="13"/>
  <c r="P269" i="13"/>
  <c r="P269" i="12"/>
  <c r="AC269" i="12"/>
  <c r="AC269" i="11"/>
  <c r="P269" i="11"/>
  <c r="Q269" i="13"/>
  <c r="D269" i="13"/>
  <c r="D269" i="12"/>
  <c r="Q269" i="12"/>
  <c r="Q269" i="11"/>
  <c r="D269" i="11"/>
  <c r="Q268" i="13"/>
  <c r="D268" i="13"/>
  <c r="D268" i="12"/>
  <c r="Q268" i="12"/>
  <c r="Q268" i="11"/>
  <c r="D268" i="11"/>
  <c r="D267" i="13"/>
  <c r="Q267" i="13"/>
  <c r="D267" i="12"/>
  <c r="Q267" i="12"/>
  <c r="Q267" i="11"/>
  <c r="D267" i="11"/>
  <c r="Q266" i="13"/>
  <c r="D266" i="13"/>
  <c r="Q266" i="12"/>
  <c r="D266" i="12"/>
  <c r="Q266" i="11"/>
  <c r="D266" i="11"/>
  <c r="Q265" i="13"/>
  <c r="D265" i="13"/>
  <c r="Q265" i="12"/>
  <c r="D265" i="12"/>
  <c r="Q265" i="11"/>
  <c r="D265" i="11"/>
  <c r="Q264" i="13"/>
  <c r="D264" i="13"/>
  <c r="D264" i="12"/>
  <c r="Q264" i="12"/>
  <c r="Q264" i="11"/>
  <c r="D264" i="11"/>
  <c r="R263" i="13"/>
  <c r="E263" i="13"/>
  <c r="E263" i="12"/>
  <c r="R263" i="12"/>
  <c r="R263" i="11"/>
  <c r="E263" i="11"/>
  <c r="S262" i="13"/>
  <c r="F262" i="13"/>
  <c r="F262" i="12"/>
  <c r="S262" i="12"/>
  <c r="S262" i="11"/>
  <c r="F262" i="11"/>
  <c r="T261" i="13"/>
  <c r="G261" i="13"/>
  <c r="T261" i="12"/>
  <c r="G261" i="12"/>
  <c r="T261" i="11"/>
  <c r="G261" i="11"/>
  <c r="U260" i="13"/>
  <c r="H260" i="13"/>
  <c r="U260" i="12"/>
  <c r="H260" i="12"/>
  <c r="U260" i="11"/>
  <c r="H260" i="11"/>
  <c r="V259" i="13"/>
  <c r="I259" i="13"/>
  <c r="V259" i="12"/>
  <c r="I259" i="12"/>
  <c r="V259" i="11"/>
  <c r="I259" i="11"/>
  <c r="W258" i="13"/>
  <c r="J258" i="13"/>
  <c r="W258" i="12"/>
  <c r="J258" i="12"/>
  <c r="J258" i="11"/>
  <c r="W258" i="11"/>
  <c r="X257" i="13"/>
  <c r="K257" i="13"/>
  <c r="X257" i="12"/>
  <c r="K257" i="12"/>
  <c r="X257" i="11"/>
  <c r="K257" i="11"/>
  <c r="X256" i="13"/>
  <c r="K256" i="13"/>
  <c r="X256" i="12"/>
  <c r="K256" i="12"/>
  <c r="X256" i="11"/>
  <c r="K256" i="11"/>
  <c r="X255" i="13"/>
  <c r="K255" i="13"/>
  <c r="X255" i="12"/>
  <c r="K255" i="12"/>
  <c r="X255" i="11"/>
  <c r="K255" i="11"/>
  <c r="X254" i="13"/>
  <c r="K254" i="13"/>
  <c r="X254" i="12"/>
  <c r="K254" i="12"/>
  <c r="X254" i="11"/>
  <c r="K254" i="11"/>
  <c r="X253" i="13"/>
  <c r="K253" i="13"/>
  <c r="X253" i="12"/>
  <c r="K253" i="12"/>
  <c r="X253" i="11"/>
  <c r="K253" i="11"/>
  <c r="X252" i="13"/>
  <c r="K252" i="13"/>
  <c r="X252" i="12"/>
  <c r="K252" i="12"/>
  <c r="X252" i="11"/>
  <c r="K252" i="11"/>
  <c r="L251" i="13"/>
  <c r="Y251" i="13"/>
  <c r="Y251" i="12"/>
  <c r="L251" i="12"/>
  <c r="Y251" i="11"/>
  <c r="L251" i="11"/>
  <c r="Z250" i="13"/>
  <c r="M250" i="13"/>
  <c r="Z250" i="12"/>
  <c r="M250" i="12"/>
  <c r="Z250" i="11"/>
  <c r="M250" i="11"/>
  <c r="N249" i="13"/>
  <c r="AA249" i="13"/>
  <c r="AA249" i="12"/>
  <c r="N249" i="12"/>
  <c r="AA249" i="11"/>
  <c r="N249" i="11"/>
  <c r="AB248" i="13"/>
  <c r="O248" i="13"/>
  <c r="AB248" i="12"/>
  <c r="O248" i="12"/>
  <c r="AB248" i="11"/>
  <c r="O248" i="11"/>
  <c r="P247" i="13"/>
  <c r="AC247" i="13"/>
  <c r="P247" i="12"/>
  <c r="AC247" i="12"/>
  <c r="AC247" i="11"/>
  <c r="P247" i="11"/>
  <c r="Q247" i="13"/>
  <c r="D247" i="13"/>
  <c r="D247" i="12"/>
  <c r="Q247" i="12"/>
  <c r="Q247" i="11"/>
  <c r="D247" i="11"/>
  <c r="R246" i="13"/>
  <c r="E246" i="13"/>
  <c r="R246" i="12"/>
  <c r="E246" i="12"/>
  <c r="R246" i="11"/>
  <c r="E246" i="11"/>
  <c r="F245" i="13"/>
  <c r="S245" i="13"/>
  <c r="F245" i="12"/>
  <c r="S245" i="12"/>
  <c r="S245" i="11"/>
  <c r="F245" i="11"/>
  <c r="S244" i="13"/>
  <c r="F244" i="13"/>
  <c r="F244" i="12"/>
  <c r="S244" i="12"/>
  <c r="F244" i="11"/>
  <c r="S244" i="11"/>
  <c r="S243" i="13"/>
  <c r="F243" i="13"/>
  <c r="F243" i="12"/>
  <c r="S243" i="12"/>
  <c r="S243" i="11"/>
  <c r="F243" i="11"/>
  <c r="S242" i="13"/>
  <c r="F242" i="13"/>
  <c r="F242" i="12"/>
  <c r="S242" i="12"/>
  <c r="S242" i="11"/>
  <c r="F242" i="11"/>
  <c r="S241" i="13"/>
  <c r="F241" i="13"/>
  <c r="S241" i="12"/>
  <c r="F241" i="12"/>
  <c r="S241" i="11"/>
  <c r="F241" i="11"/>
  <c r="S240" i="13"/>
  <c r="F240" i="13"/>
  <c r="F240" i="12"/>
  <c r="S240" i="12"/>
  <c r="S240" i="11"/>
  <c r="F240" i="11"/>
  <c r="T239" i="13"/>
  <c r="G239" i="13"/>
  <c r="G239" i="12"/>
  <c r="T239" i="12"/>
  <c r="T239" i="11"/>
  <c r="G239" i="11"/>
  <c r="U238" i="13"/>
  <c r="H238" i="13"/>
  <c r="H238" i="12"/>
  <c r="U238" i="12"/>
  <c r="U238" i="11"/>
  <c r="H238" i="11"/>
  <c r="V237" i="13"/>
  <c r="I237" i="13"/>
  <c r="I237" i="12"/>
  <c r="V237" i="12"/>
  <c r="V237" i="11"/>
  <c r="I237" i="11"/>
  <c r="W236" i="13"/>
  <c r="J236" i="13"/>
  <c r="W236" i="12"/>
  <c r="J236" i="12"/>
  <c r="W236" i="11"/>
  <c r="J236" i="11"/>
  <c r="X235" i="13"/>
  <c r="K235" i="13"/>
  <c r="K235" i="12"/>
  <c r="X235" i="12"/>
  <c r="X235" i="11"/>
  <c r="K235" i="11"/>
  <c r="Y234" i="13"/>
  <c r="L234" i="13"/>
  <c r="L234" i="12"/>
  <c r="Y234" i="12"/>
  <c r="Y234" i="11"/>
  <c r="L234" i="11"/>
  <c r="M233" i="13"/>
  <c r="Z233" i="13"/>
  <c r="M233" i="12"/>
  <c r="Z233" i="12"/>
  <c r="Z233" i="11"/>
  <c r="M233" i="11"/>
  <c r="AA232" i="13"/>
  <c r="N232" i="13"/>
  <c r="N232" i="12"/>
  <c r="AA232" i="12"/>
  <c r="AA232" i="11"/>
  <c r="N232" i="11"/>
  <c r="N231" i="13"/>
  <c r="AA231" i="13"/>
  <c r="AA231" i="12"/>
  <c r="N231" i="12"/>
  <c r="AA231" i="11"/>
  <c r="N231" i="11"/>
  <c r="M230" i="13"/>
  <c r="Z230" i="13"/>
  <c r="M230" i="12"/>
  <c r="Z230" i="12"/>
  <c r="Z230" i="11"/>
  <c r="M230" i="11"/>
  <c r="M229" i="13"/>
  <c r="Z229" i="13"/>
  <c r="M229" i="12"/>
  <c r="Z229" i="12"/>
  <c r="M229" i="11"/>
  <c r="Z229" i="11"/>
  <c r="M228" i="13"/>
  <c r="Z228" i="13"/>
  <c r="Z228" i="12"/>
  <c r="M228" i="12"/>
  <c r="Z228" i="11"/>
  <c r="M228" i="11"/>
  <c r="AA227" i="13"/>
  <c r="N227" i="13"/>
  <c r="N227" i="12"/>
  <c r="AA227" i="12"/>
  <c r="AA227" i="11"/>
  <c r="N227" i="11"/>
  <c r="AB226" i="13"/>
  <c r="O226" i="13"/>
  <c r="AB226" i="12"/>
  <c r="O226" i="12"/>
  <c r="AB226" i="11"/>
  <c r="O226" i="11"/>
  <c r="AC225" i="13"/>
  <c r="P225" i="13"/>
  <c r="P225" i="12"/>
  <c r="AC225" i="12"/>
  <c r="AC225" i="11"/>
  <c r="P225" i="11"/>
  <c r="Q225" i="13"/>
  <c r="D225" i="13"/>
  <c r="D225" i="12"/>
  <c r="Q225" i="12"/>
  <c r="Q225" i="11"/>
  <c r="D225" i="11"/>
  <c r="R224" i="13"/>
  <c r="E224" i="13"/>
  <c r="R224" i="12"/>
  <c r="E224" i="12"/>
  <c r="R224" i="11"/>
  <c r="E224" i="11"/>
  <c r="S223" i="13"/>
  <c r="F223" i="13"/>
  <c r="F223" i="12"/>
  <c r="S223" i="12"/>
  <c r="S223" i="11"/>
  <c r="F223" i="11"/>
  <c r="T222" i="13"/>
  <c r="G222" i="13"/>
  <c r="T222" i="12"/>
  <c r="G222" i="12"/>
  <c r="T222" i="11"/>
  <c r="G222" i="11"/>
  <c r="U221" i="13"/>
  <c r="H221" i="13"/>
  <c r="H221" i="12"/>
  <c r="U221" i="12"/>
  <c r="U221" i="11"/>
  <c r="H221" i="11"/>
  <c r="U220" i="13"/>
  <c r="H220" i="13"/>
  <c r="H220" i="12"/>
  <c r="U220" i="12"/>
  <c r="U220" i="11"/>
  <c r="H220" i="11"/>
  <c r="H219" i="13"/>
  <c r="U219" i="13"/>
  <c r="U219" i="12"/>
  <c r="H219" i="12"/>
  <c r="U219" i="11"/>
  <c r="H219" i="11"/>
  <c r="U218" i="13"/>
  <c r="H218" i="13"/>
  <c r="U218" i="12"/>
  <c r="H218" i="12"/>
  <c r="U218" i="11"/>
  <c r="H218" i="11"/>
  <c r="U217" i="13"/>
  <c r="H217" i="13"/>
  <c r="U217" i="12"/>
  <c r="H217" i="12"/>
  <c r="U217" i="11"/>
  <c r="H217" i="11"/>
  <c r="U216" i="13"/>
  <c r="H216" i="13"/>
  <c r="U216" i="12"/>
  <c r="H216" i="12"/>
  <c r="U216" i="11"/>
  <c r="H216" i="11"/>
  <c r="V215" i="13"/>
  <c r="I215" i="13"/>
  <c r="V215" i="12"/>
  <c r="I215" i="12"/>
  <c r="V215" i="11"/>
  <c r="I215" i="11"/>
  <c r="W214" i="13"/>
  <c r="J214" i="13"/>
  <c r="W214" i="12"/>
  <c r="J214" i="12"/>
  <c r="W214" i="11"/>
  <c r="J214" i="11"/>
  <c r="X213" i="13"/>
  <c r="K213" i="13"/>
  <c r="X213" i="12"/>
  <c r="K213" i="12"/>
  <c r="X213" i="11"/>
  <c r="K213" i="11"/>
  <c r="L212" i="13"/>
  <c r="Y212" i="13"/>
  <c r="Y212" i="12"/>
  <c r="L212" i="12"/>
  <c r="Y212" i="11"/>
  <c r="L212" i="11"/>
  <c r="M211" i="13"/>
  <c r="Z211" i="13"/>
  <c r="Z211" i="12"/>
  <c r="M211" i="12"/>
  <c r="Z211" i="11"/>
  <c r="M211" i="11"/>
  <c r="N210" i="13"/>
  <c r="AA210" i="13"/>
  <c r="AA210" i="12"/>
  <c r="N210" i="12"/>
  <c r="AA210" i="11"/>
  <c r="N210" i="11"/>
  <c r="O209" i="13"/>
  <c r="AB209" i="13"/>
  <c r="AB209" i="12"/>
  <c r="O209" i="12"/>
  <c r="AB209" i="11"/>
  <c r="O209" i="11"/>
  <c r="P208" i="13"/>
  <c r="AC208" i="13"/>
  <c r="AC208" i="12"/>
  <c r="P208" i="12"/>
  <c r="AC208" i="11"/>
  <c r="P208" i="11"/>
  <c r="P207" i="13"/>
  <c r="AC207" i="13"/>
  <c r="AC207" i="12"/>
  <c r="P207" i="12"/>
  <c r="AC207" i="11"/>
  <c r="P207" i="11"/>
  <c r="AC206" i="13"/>
  <c r="P206" i="13"/>
  <c r="P206" i="12"/>
  <c r="AC206" i="12"/>
  <c r="AC206" i="11"/>
  <c r="P206" i="11"/>
  <c r="P205" i="13"/>
  <c r="AC205" i="13"/>
  <c r="AC205" i="12"/>
  <c r="P205" i="12"/>
  <c r="AC205" i="11"/>
  <c r="P205" i="11"/>
  <c r="AB204" i="13"/>
  <c r="O204" i="13"/>
  <c r="O204" i="12"/>
  <c r="AB204" i="12"/>
  <c r="AB204" i="11"/>
  <c r="O204" i="11"/>
  <c r="AC203" i="13"/>
  <c r="P203" i="13"/>
  <c r="P203" i="12"/>
  <c r="AC203" i="12"/>
  <c r="AC203" i="11"/>
  <c r="P203" i="11"/>
  <c r="Q203" i="13"/>
  <c r="D203" i="13"/>
  <c r="D203" i="12"/>
  <c r="Q203" i="12"/>
  <c r="Q203" i="11"/>
  <c r="D203" i="11"/>
  <c r="R202" i="13"/>
  <c r="E202" i="13"/>
  <c r="E202" i="12"/>
  <c r="R202" i="12"/>
  <c r="R202" i="11"/>
  <c r="E202" i="11"/>
  <c r="S201" i="13"/>
  <c r="F201" i="13"/>
  <c r="F201" i="12"/>
  <c r="S201" i="12"/>
  <c r="S201" i="11"/>
  <c r="F201" i="11"/>
  <c r="T200" i="13"/>
  <c r="G200" i="13"/>
  <c r="T200" i="12"/>
  <c r="G200" i="12"/>
  <c r="T200" i="11"/>
  <c r="G200" i="11"/>
  <c r="U199" i="13"/>
  <c r="H199" i="13"/>
  <c r="H199" i="12"/>
  <c r="U199" i="12"/>
  <c r="U199" i="11"/>
  <c r="H199" i="11"/>
  <c r="V198" i="13"/>
  <c r="I198" i="13"/>
  <c r="I198" i="12"/>
  <c r="V198" i="12"/>
  <c r="V198" i="11"/>
  <c r="I198" i="11"/>
  <c r="W197" i="13"/>
  <c r="J197" i="13"/>
  <c r="J197" i="12"/>
  <c r="W197" i="12"/>
  <c r="W197" i="11"/>
  <c r="J197" i="11"/>
  <c r="W196" i="13"/>
  <c r="J196" i="13"/>
  <c r="J196" i="12"/>
  <c r="W196" i="12"/>
  <c r="W196" i="11"/>
  <c r="J196" i="11"/>
  <c r="J195" i="13"/>
  <c r="W195" i="13"/>
  <c r="W195" i="12"/>
  <c r="J195" i="12"/>
  <c r="W195" i="11"/>
  <c r="J195" i="11"/>
  <c r="W194" i="13"/>
  <c r="J194" i="13"/>
  <c r="J194" i="12"/>
  <c r="W194" i="12"/>
  <c r="W194" i="11"/>
  <c r="J194" i="11"/>
  <c r="W193" i="13"/>
  <c r="J193" i="13"/>
  <c r="J193" i="12"/>
  <c r="W193" i="12"/>
  <c r="W193" i="11"/>
  <c r="J193" i="11"/>
  <c r="J192" i="13"/>
  <c r="W192" i="13"/>
  <c r="J192" i="12"/>
  <c r="W192" i="12"/>
  <c r="W192" i="11"/>
  <c r="J192" i="11"/>
  <c r="K191" i="13"/>
  <c r="X191" i="13"/>
  <c r="K191" i="12"/>
  <c r="X191" i="12"/>
  <c r="X191" i="11"/>
  <c r="K191" i="11"/>
  <c r="L190" i="13"/>
  <c r="Y190" i="13"/>
  <c r="Y190" i="12"/>
  <c r="L190" i="12"/>
  <c r="Y190" i="11"/>
  <c r="L190" i="11"/>
  <c r="Z189" i="13"/>
  <c r="M189" i="13"/>
  <c r="M189" i="12"/>
  <c r="Z189" i="12"/>
  <c r="Z189" i="11"/>
  <c r="M189" i="11"/>
  <c r="N188" i="13"/>
  <c r="AA188" i="13"/>
  <c r="N188" i="12"/>
  <c r="AA188" i="12"/>
  <c r="N188" i="11"/>
  <c r="AA188" i="11"/>
  <c r="O187" i="13"/>
  <c r="AB187" i="13"/>
  <c r="O187" i="12"/>
  <c r="AB187" i="12"/>
  <c r="AB187" i="11"/>
  <c r="O187" i="11"/>
  <c r="AC186" i="13"/>
  <c r="P186" i="13"/>
  <c r="P186" i="12"/>
  <c r="AC186" i="12"/>
  <c r="AC186" i="11"/>
  <c r="P186" i="11"/>
  <c r="Q186" i="13"/>
  <c r="D186" i="13"/>
  <c r="Q186" i="12"/>
  <c r="D186" i="12"/>
  <c r="Q186" i="11"/>
  <c r="D186" i="11"/>
  <c r="R185" i="13"/>
  <c r="E185" i="13"/>
  <c r="E185" i="12"/>
  <c r="R185" i="12"/>
  <c r="R185" i="11"/>
  <c r="E185" i="11"/>
  <c r="R184" i="13"/>
  <c r="E184" i="13"/>
  <c r="E184" i="12"/>
  <c r="R184" i="12"/>
  <c r="R184" i="11"/>
  <c r="E184" i="11"/>
  <c r="R183" i="13"/>
  <c r="E183" i="13"/>
  <c r="E183" i="12"/>
  <c r="R183" i="12"/>
  <c r="R183" i="11"/>
  <c r="E183" i="11"/>
  <c r="R182" i="13"/>
  <c r="E182" i="13"/>
  <c r="E182" i="12"/>
  <c r="R182" i="12"/>
  <c r="R182" i="11"/>
  <c r="E182" i="11"/>
  <c r="R181" i="13"/>
  <c r="E181" i="13"/>
  <c r="E181" i="12"/>
  <c r="R181" i="12"/>
  <c r="R181" i="11"/>
  <c r="E181" i="11"/>
  <c r="R180" i="13"/>
  <c r="E180" i="13"/>
  <c r="R180" i="12"/>
  <c r="E180" i="12"/>
  <c r="R180" i="11"/>
  <c r="E180" i="11"/>
  <c r="S179" i="13"/>
  <c r="F179" i="13"/>
  <c r="S179" i="12"/>
  <c r="F179" i="12"/>
  <c r="S179" i="11"/>
  <c r="F179" i="11"/>
  <c r="T178" i="13"/>
  <c r="G178" i="13"/>
  <c r="G178" i="12"/>
  <c r="T178" i="12"/>
  <c r="T178" i="11"/>
  <c r="G178" i="11"/>
  <c r="U177" i="13"/>
  <c r="H177" i="13"/>
  <c r="U177" i="12"/>
  <c r="H177" i="12"/>
  <c r="U177" i="11"/>
  <c r="H177" i="11"/>
  <c r="V176" i="13"/>
  <c r="I176" i="13"/>
  <c r="I176" i="12"/>
  <c r="V176" i="12"/>
  <c r="V176" i="11"/>
  <c r="I176" i="11"/>
  <c r="W175" i="13"/>
  <c r="J175" i="13"/>
  <c r="W175" i="12"/>
  <c r="J175" i="12"/>
  <c r="W175" i="11"/>
  <c r="J175" i="11"/>
  <c r="X174" i="13"/>
  <c r="K174" i="13"/>
  <c r="K174" i="12"/>
  <c r="X174" i="12"/>
  <c r="X174" i="11"/>
  <c r="K174" i="11"/>
  <c r="Y173" i="13"/>
  <c r="L173" i="13"/>
  <c r="Y173" i="12"/>
  <c r="L173" i="12"/>
  <c r="Y173" i="11"/>
  <c r="L173" i="11"/>
  <c r="Z172" i="13"/>
  <c r="M172" i="13"/>
  <c r="Z172" i="12"/>
  <c r="M172" i="12"/>
  <c r="Z172" i="11"/>
  <c r="M172" i="11"/>
  <c r="Y171" i="13"/>
  <c r="L171" i="13"/>
  <c r="Y171" i="12"/>
  <c r="L171" i="12"/>
  <c r="Y171" i="11"/>
  <c r="L171" i="11"/>
  <c r="L170" i="13"/>
  <c r="Y170" i="13"/>
  <c r="Y170" i="12"/>
  <c r="L170" i="12"/>
  <c r="Y170" i="11"/>
  <c r="L170" i="11"/>
  <c r="Y169" i="13"/>
  <c r="L169" i="13"/>
  <c r="Y169" i="12"/>
  <c r="L169" i="12"/>
  <c r="Y169" i="11"/>
  <c r="L169" i="11"/>
  <c r="L168" i="13"/>
  <c r="Y168" i="13"/>
  <c r="Y168" i="12"/>
  <c r="L168" i="12"/>
  <c r="Y168" i="11"/>
  <c r="L168" i="11"/>
  <c r="M167" i="13"/>
  <c r="Z167" i="13"/>
  <c r="Z167" i="12"/>
  <c r="M167" i="12"/>
  <c r="Z167" i="11"/>
  <c r="M167" i="11"/>
  <c r="N166" i="13"/>
  <c r="AA166" i="13"/>
  <c r="AA166" i="12"/>
  <c r="N166" i="12"/>
  <c r="AA166" i="11"/>
  <c r="N166" i="11"/>
  <c r="O165" i="13"/>
  <c r="AB165" i="13"/>
  <c r="AB165" i="12"/>
  <c r="O165" i="12"/>
  <c r="AB165" i="11"/>
  <c r="O165" i="11"/>
  <c r="AC164" i="13"/>
  <c r="P164" i="13"/>
  <c r="AC164" i="12"/>
  <c r="P164" i="12"/>
  <c r="AC164" i="11"/>
  <c r="P164" i="11"/>
  <c r="Q164" i="13"/>
  <c r="D164" i="13"/>
  <c r="Q164" i="12"/>
  <c r="D164" i="12"/>
  <c r="Q164" i="11"/>
  <c r="D164" i="11"/>
  <c r="E163" i="13"/>
  <c r="R163" i="13"/>
  <c r="E163" i="12"/>
  <c r="R163" i="12"/>
  <c r="R163" i="11"/>
  <c r="E163" i="11"/>
  <c r="S162" i="13"/>
  <c r="F162" i="13"/>
  <c r="S162" i="12"/>
  <c r="F162" i="12"/>
  <c r="F162" i="11"/>
  <c r="S162" i="11"/>
  <c r="G161" i="13"/>
  <c r="T161" i="13"/>
  <c r="G161" i="12"/>
  <c r="T161" i="12"/>
  <c r="T161" i="11"/>
  <c r="G161" i="11"/>
  <c r="T160" i="13"/>
  <c r="G160" i="13"/>
  <c r="G160" i="12"/>
  <c r="T160" i="12"/>
  <c r="T160" i="11"/>
  <c r="G160" i="11"/>
  <c r="T159" i="13"/>
  <c r="G159" i="13"/>
  <c r="G159" i="12"/>
  <c r="T159" i="12"/>
  <c r="T159" i="11"/>
  <c r="G159" i="11"/>
  <c r="T158" i="13"/>
  <c r="G158" i="13"/>
  <c r="G158" i="12"/>
  <c r="T158" i="12"/>
  <c r="T158" i="11"/>
  <c r="G158" i="11"/>
  <c r="T157" i="13"/>
  <c r="G157" i="13"/>
  <c r="T157" i="12"/>
  <c r="G157" i="12"/>
  <c r="T157" i="11"/>
  <c r="G157" i="11"/>
  <c r="T156" i="13"/>
  <c r="G156" i="13"/>
  <c r="G156" i="12"/>
  <c r="T156" i="12"/>
  <c r="T156" i="11"/>
  <c r="G156" i="11"/>
  <c r="U155" i="13"/>
  <c r="H155" i="13"/>
  <c r="H155" i="12"/>
  <c r="U155" i="12"/>
  <c r="U155" i="11"/>
  <c r="H155" i="11"/>
  <c r="V154" i="13"/>
  <c r="I154" i="13"/>
  <c r="I154" i="12"/>
  <c r="V154" i="12"/>
  <c r="V154" i="11"/>
  <c r="I154" i="11"/>
  <c r="W153" i="13"/>
  <c r="J153" i="13"/>
  <c r="J153" i="12"/>
  <c r="W153" i="12"/>
  <c r="W153" i="11"/>
  <c r="J153" i="11"/>
  <c r="X152" i="13"/>
  <c r="K152" i="13"/>
  <c r="K152" i="12"/>
  <c r="X152" i="12"/>
  <c r="X152" i="11"/>
  <c r="K152" i="11"/>
  <c r="Y151" i="13"/>
  <c r="L151" i="13"/>
  <c r="L151" i="12"/>
  <c r="Y151" i="12"/>
  <c r="Y151" i="11"/>
  <c r="L151" i="11"/>
  <c r="Z150" i="13"/>
  <c r="M150" i="13"/>
  <c r="M150" i="12"/>
  <c r="Z150" i="12"/>
  <c r="Z150" i="11"/>
  <c r="M150" i="11"/>
  <c r="AA149" i="13"/>
  <c r="N149" i="13"/>
  <c r="N149" i="12"/>
  <c r="AA149" i="12"/>
  <c r="AA149" i="11"/>
  <c r="N149" i="11"/>
  <c r="AB148" i="13"/>
  <c r="O148" i="13"/>
  <c r="O148" i="12"/>
  <c r="AB148" i="12"/>
  <c r="AB148" i="11"/>
  <c r="O148" i="11"/>
  <c r="AB147" i="13"/>
  <c r="O147" i="13"/>
  <c r="AB147" i="12"/>
  <c r="O147" i="12"/>
  <c r="AB147" i="11"/>
  <c r="O147" i="11"/>
  <c r="AB146" i="13"/>
  <c r="O146" i="13"/>
  <c r="AB146" i="12"/>
  <c r="O146" i="12"/>
  <c r="AB146" i="11"/>
  <c r="O146" i="11"/>
  <c r="AA145" i="13"/>
  <c r="N145" i="13"/>
  <c r="N145" i="12"/>
  <c r="AA145" i="12"/>
  <c r="AA145" i="11"/>
  <c r="N145" i="11"/>
  <c r="AA144" i="13"/>
  <c r="N144" i="13"/>
  <c r="AA144" i="12"/>
  <c r="N144" i="12"/>
  <c r="AA144" i="11"/>
  <c r="N144" i="11"/>
  <c r="AB143" i="13"/>
  <c r="O143" i="13"/>
  <c r="O143" i="12"/>
  <c r="AB143" i="12"/>
  <c r="AB143" i="11"/>
  <c r="O143" i="11"/>
  <c r="P142" i="13"/>
  <c r="AC142" i="13"/>
  <c r="AC142" i="12"/>
  <c r="P142" i="12"/>
  <c r="AC142" i="11"/>
  <c r="P142" i="11"/>
  <c r="D142" i="13"/>
  <c r="Q142" i="13"/>
  <c r="Q142" i="12"/>
  <c r="D142" i="12"/>
  <c r="Q142" i="11"/>
  <c r="D142" i="11"/>
  <c r="E141" i="13"/>
  <c r="R141" i="13"/>
  <c r="E141" i="12"/>
  <c r="R141" i="12"/>
  <c r="R141" i="11"/>
  <c r="E141" i="11"/>
  <c r="F140" i="13"/>
  <c r="S140" i="13"/>
  <c r="S140" i="12"/>
  <c r="F140" i="12"/>
  <c r="S140" i="11"/>
  <c r="F140" i="11"/>
  <c r="G139" i="13"/>
  <c r="T139" i="13"/>
  <c r="G139" i="12"/>
  <c r="T139" i="12"/>
  <c r="T139" i="11"/>
  <c r="G139" i="11"/>
  <c r="H138" i="13"/>
  <c r="U138" i="13"/>
  <c r="U138" i="12"/>
  <c r="H138" i="12"/>
  <c r="U138" i="11"/>
  <c r="H138" i="11"/>
  <c r="I137" i="13"/>
  <c r="V137" i="13"/>
  <c r="V137" i="12"/>
  <c r="I137" i="12"/>
  <c r="V137" i="11"/>
  <c r="I137" i="11"/>
  <c r="I136" i="13"/>
  <c r="V136" i="13"/>
  <c r="I136" i="12"/>
  <c r="V136" i="12"/>
  <c r="V136" i="11"/>
  <c r="I136" i="11"/>
  <c r="I135" i="13"/>
  <c r="V135" i="13"/>
  <c r="V135" i="12"/>
  <c r="I135" i="12"/>
  <c r="V135" i="11"/>
  <c r="I135" i="11"/>
  <c r="V134" i="13"/>
  <c r="I134" i="13"/>
  <c r="V134" i="12"/>
  <c r="I134" i="12"/>
  <c r="V134" i="11"/>
  <c r="I134" i="11"/>
  <c r="V133" i="13"/>
  <c r="I133" i="13"/>
  <c r="V133" i="12"/>
  <c r="I133" i="12"/>
  <c r="V133" i="11"/>
  <c r="I133" i="11"/>
  <c r="V132" i="13"/>
  <c r="I132" i="13"/>
  <c r="V132" i="12"/>
  <c r="I132" i="12"/>
  <c r="V132" i="11"/>
  <c r="I132" i="11"/>
  <c r="W131" i="13"/>
  <c r="J131" i="13"/>
  <c r="W131" i="12"/>
  <c r="J131" i="12"/>
  <c r="W131" i="11"/>
  <c r="J131" i="11"/>
  <c r="X130" i="13"/>
  <c r="K130" i="13"/>
  <c r="X130" i="12"/>
  <c r="K130" i="12"/>
  <c r="X130" i="11"/>
  <c r="K130" i="11"/>
  <c r="Y129" i="13"/>
  <c r="L129" i="13"/>
  <c r="Y129" i="12"/>
  <c r="L129" i="12"/>
  <c r="Y129" i="11"/>
  <c r="L129" i="11"/>
  <c r="Z128" i="13"/>
  <c r="M128" i="13"/>
  <c r="Z128" i="12"/>
  <c r="M128" i="12"/>
  <c r="Z128" i="11"/>
  <c r="M128" i="11"/>
  <c r="AA127" i="13"/>
  <c r="N127" i="13"/>
  <c r="AA127" i="12"/>
  <c r="N127" i="12"/>
  <c r="AA127" i="11"/>
  <c r="N127" i="11"/>
  <c r="AB126" i="13"/>
  <c r="O126" i="13"/>
  <c r="AB126" i="12"/>
  <c r="O126" i="12"/>
  <c r="AB126" i="11"/>
  <c r="O126" i="11"/>
  <c r="AC125" i="13"/>
  <c r="P125" i="13"/>
  <c r="AC125" i="12"/>
  <c r="P125" i="12"/>
  <c r="AC125" i="11"/>
  <c r="P125" i="11"/>
  <c r="Q125" i="13"/>
  <c r="D125" i="13"/>
  <c r="Q125" i="12"/>
  <c r="D125" i="12"/>
  <c r="Q125" i="11"/>
  <c r="D125" i="11"/>
  <c r="Q124" i="13"/>
  <c r="D124" i="13"/>
  <c r="D124" i="12"/>
  <c r="Q124" i="12"/>
  <c r="Q124" i="11"/>
  <c r="D124" i="11"/>
  <c r="Q123" i="13"/>
  <c r="D123" i="13"/>
  <c r="Q123" i="12"/>
  <c r="D123" i="12"/>
  <c r="Q123" i="11"/>
  <c r="D123" i="11"/>
  <c r="Q122" i="13"/>
  <c r="D122" i="13"/>
  <c r="Q122" i="12"/>
  <c r="D122" i="12"/>
  <c r="Q122" i="11"/>
  <c r="D122" i="11"/>
  <c r="Q121" i="13"/>
  <c r="D121" i="13"/>
  <c r="Q121" i="12"/>
  <c r="D121" i="12"/>
  <c r="Q121" i="11"/>
  <c r="D121" i="11"/>
  <c r="Q120" i="13"/>
  <c r="D120" i="13"/>
  <c r="D120" i="12"/>
  <c r="Q120" i="12"/>
  <c r="Q120" i="11"/>
  <c r="D120" i="11"/>
  <c r="E119" i="13"/>
  <c r="R119" i="13"/>
  <c r="E119" i="12"/>
  <c r="R119" i="12"/>
  <c r="R119" i="11"/>
  <c r="E119" i="11"/>
  <c r="S118" i="13"/>
  <c r="F118" i="13"/>
  <c r="F118" i="12"/>
  <c r="S118" i="12"/>
  <c r="S118" i="11"/>
  <c r="F118" i="11"/>
  <c r="G117" i="13"/>
  <c r="T117" i="13"/>
  <c r="G117" i="12"/>
  <c r="T117" i="12"/>
  <c r="T117" i="11"/>
  <c r="G117" i="11"/>
  <c r="U116" i="13"/>
  <c r="H116" i="13"/>
  <c r="H116" i="12"/>
  <c r="U116" i="12"/>
  <c r="U116" i="11"/>
  <c r="H116" i="11"/>
  <c r="I115" i="13"/>
  <c r="V115" i="13"/>
  <c r="I115" i="12"/>
  <c r="V115" i="12"/>
  <c r="V115" i="11"/>
  <c r="I115" i="11"/>
  <c r="W114" i="13"/>
  <c r="J114" i="13"/>
  <c r="J114" i="12"/>
  <c r="W114" i="12"/>
  <c r="W114" i="11"/>
  <c r="J114" i="11"/>
  <c r="K113" i="13"/>
  <c r="X113" i="13"/>
  <c r="K113" i="12"/>
  <c r="X113" i="12"/>
  <c r="X113" i="11"/>
  <c r="K113" i="11"/>
  <c r="X112" i="13"/>
  <c r="K112" i="13"/>
  <c r="K112" i="12"/>
  <c r="X112" i="12"/>
  <c r="X112" i="11"/>
  <c r="K112" i="11"/>
  <c r="X111" i="13"/>
  <c r="K111" i="13"/>
  <c r="K111" i="12"/>
  <c r="X111" i="12"/>
  <c r="X111" i="11"/>
  <c r="K111" i="11"/>
  <c r="X110" i="13"/>
  <c r="K110" i="13"/>
  <c r="K110" i="12"/>
  <c r="X110" i="12"/>
  <c r="X110" i="11"/>
  <c r="K110" i="11"/>
  <c r="X109" i="13"/>
  <c r="K109" i="13"/>
  <c r="K109" i="12"/>
  <c r="X109" i="12"/>
  <c r="X109" i="11"/>
  <c r="K109" i="11"/>
  <c r="K108" i="13"/>
  <c r="X108" i="13"/>
  <c r="K108" i="12"/>
  <c r="X108" i="12"/>
  <c r="X108" i="11"/>
  <c r="K108" i="11"/>
  <c r="L107" i="13"/>
  <c r="Y107" i="13"/>
  <c r="L107" i="12"/>
  <c r="Y107" i="12"/>
  <c r="Y107" i="11"/>
  <c r="L107" i="11"/>
  <c r="Z106" i="13"/>
  <c r="M106" i="13"/>
  <c r="M106" i="12"/>
  <c r="Z106" i="12"/>
  <c r="Z106" i="11"/>
  <c r="M106" i="11"/>
  <c r="AA105" i="13"/>
  <c r="N105" i="13"/>
  <c r="N105" i="12"/>
  <c r="AA105" i="12"/>
  <c r="AA105" i="11"/>
  <c r="N105" i="11"/>
  <c r="AB104" i="13"/>
  <c r="O104" i="13"/>
  <c r="O104" i="12"/>
  <c r="AB104" i="12"/>
  <c r="AB104" i="11"/>
  <c r="O104" i="11"/>
  <c r="AC103" i="13"/>
  <c r="P103" i="13"/>
  <c r="P103" i="12"/>
  <c r="AC103" i="12"/>
  <c r="AC103" i="11"/>
  <c r="P103" i="11"/>
  <c r="Q103" i="13"/>
  <c r="D103" i="13"/>
  <c r="D103" i="12"/>
  <c r="Q103" i="12"/>
  <c r="Q103" i="11"/>
  <c r="D103" i="11"/>
  <c r="R102" i="13"/>
  <c r="E102" i="13"/>
  <c r="E102" i="12"/>
  <c r="R102" i="12"/>
  <c r="R102" i="11"/>
  <c r="E102" i="11"/>
  <c r="S101" i="13"/>
  <c r="F101" i="13"/>
  <c r="F101" i="12"/>
  <c r="S101" i="12"/>
  <c r="S101" i="11"/>
  <c r="F101" i="11"/>
  <c r="S100" i="13"/>
  <c r="F100" i="13"/>
  <c r="F100" i="12"/>
  <c r="S100" i="12"/>
  <c r="S100" i="11"/>
  <c r="F100" i="11"/>
  <c r="F99" i="13"/>
  <c r="S99" i="13"/>
  <c r="F99" i="12"/>
  <c r="S99" i="12"/>
  <c r="S99" i="11"/>
  <c r="F99" i="11"/>
  <c r="S98" i="13"/>
  <c r="F98" i="13"/>
  <c r="F98" i="12"/>
  <c r="S98" i="12"/>
  <c r="S98" i="11"/>
  <c r="F98" i="11"/>
  <c r="S97" i="13"/>
  <c r="F97" i="13"/>
  <c r="F97" i="12"/>
  <c r="S97" i="12"/>
  <c r="S97" i="11"/>
  <c r="F97" i="11"/>
  <c r="S96" i="13"/>
  <c r="F96" i="13"/>
  <c r="F96" i="12"/>
  <c r="S96" i="12"/>
  <c r="S96" i="11"/>
  <c r="F96" i="11"/>
  <c r="T95" i="13"/>
  <c r="G95" i="13"/>
  <c r="G95" i="12"/>
  <c r="T95" i="12"/>
  <c r="T95" i="11"/>
  <c r="G95" i="11"/>
  <c r="U94" i="13"/>
  <c r="H94" i="13"/>
  <c r="H94" i="12"/>
  <c r="U94" i="12"/>
  <c r="U94" i="11"/>
  <c r="H94" i="11"/>
  <c r="V93" i="13"/>
  <c r="I93" i="13"/>
  <c r="I93" i="12"/>
  <c r="V93" i="12"/>
  <c r="V93" i="11"/>
  <c r="I93" i="11"/>
  <c r="W92" i="13"/>
  <c r="J92" i="13"/>
  <c r="J92" i="12"/>
  <c r="W92" i="12"/>
  <c r="W92" i="11"/>
  <c r="J92" i="11"/>
  <c r="X91" i="13"/>
  <c r="K91" i="13"/>
  <c r="K91" i="12"/>
  <c r="X91" i="12"/>
  <c r="X91" i="11"/>
  <c r="K91" i="11"/>
  <c r="Y90" i="13"/>
  <c r="L90" i="13"/>
  <c r="L90" i="12"/>
  <c r="Y90" i="12"/>
  <c r="Y90" i="11"/>
  <c r="L90" i="11"/>
  <c r="Z89" i="13"/>
  <c r="M89" i="13"/>
  <c r="M89" i="12"/>
  <c r="Z89" i="12"/>
  <c r="Z89" i="11"/>
  <c r="M89" i="11"/>
  <c r="AA88" i="13"/>
  <c r="N88" i="13"/>
  <c r="N88" i="12"/>
  <c r="AA88" i="12"/>
  <c r="AA88" i="11"/>
  <c r="N88" i="11"/>
  <c r="AA87" i="13"/>
  <c r="N87" i="13"/>
  <c r="AA87" i="12"/>
  <c r="N87" i="12"/>
  <c r="AA87" i="11"/>
  <c r="N87" i="11"/>
  <c r="M86" i="13"/>
  <c r="Z86" i="13"/>
  <c r="Z86" i="12"/>
  <c r="M86" i="12"/>
  <c r="Z86" i="11"/>
  <c r="M86" i="11"/>
  <c r="Z85" i="13"/>
  <c r="M85" i="13"/>
  <c r="Z85" i="12"/>
  <c r="M85" i="12"/>
  <c r="Z85" i="11"/>
  <c r="M85" i="11"/>
  <c r="Z84" i="13"/>
  <c r="M84" i="13"/>
  <c r="Z84" i="12"/>
  <c r="M84" i="12"/>
  <c r="Z84" i="11"/>
  <c r="M84" i="11"/>
  <c r="AA83" i="13"/>
  <c r="N83" i="13"/>
  <c r="AA83" i="12"/>
  <c r="N83" i="12"/>
  <c r="AA83" i="11"/>
  <c r="N83" i="11"/>
  <c r="AB82" i="13"/>
  <c r="O82" i="13"/>
  <c r="AB82" i="12"/>
  <c r="O82" i="12"/>
  <c r="AB82" i="11"/>
  <c r="O82" i="11"/>
  <c r="AC81" i="13"/>
  <c r="P81" i="13"/>
  <c r="AC81" i="12"/>
  <c r="P81" i="12"/>
  <c r="AC81" i="11"/>
  <c r="P81" i="11"/>
  <c r="Q81" i="13"/>
  <c r="D81" i="13"/>
  <c r="Q81" i="12"/>
  <c r="D81" i="12"/>
  <c r="Q81" i="11"/>
  <c r="D81" i="11"/>
  <c r="R80" i="13"/>
  <c r="E80" i="13"/>
  <c r="R80" i="12"/>
  <c r="E80" i="12"/>
  <c r="R80" i="11"/>
  <c r="E80" i="11"/>
  <c r="S79" i="13"/>
  <c r="F79" i="13"/>
  <c r="S79" i="12"/>
  <c r="F79" i="12"/>
  <c r="S79" i="11"/>
  <c r="F79" i="11"/>
  <c r="T78" i="13"/>
  <c r="G78" i="13"/>
  <c r="G78" i="12"/>
  <c r="T78" i="12"/>
  <c r="T78" i="11"/>
  <c r="G78" i="11"/>
  <c r="U77" i="13"/>
  <c r="H77" i="13"/>
  <c r="U77" i="12"/>
  <c r="H77" i="12"/>
  <c r="U77" i="11"/>
  <c r="H77" i="11"/>
  <c r="U76" i="13"/>
  <c r="H76" i="13"/>
  <c r="U76" i="12"/>
  <c r="H76" i="12"/>
  <c r="U76" i="11"/>
  <c r="H76" i="11"/>
  <c r="U75" i="13"/>
  <c r="H75" i="13"/>
  <c r="H75" i="12"/>
  <c r="U75" i="12"/>
  <c r="U75" i="11"/>
  <c r="H75" i="11"/>
  <c r="H74" i="13"/>
  <c r="U74" i="13"/>
  <c r="U74" i="12"/>
  <c r="H74" i="12"/>
  <c r="U74" i="11"/>
  <c r="H74" i="11"/>
  <c r="H73" i="13"/>
  <c r="U73" i="13"/>
  <c r="H73" i="12"/>
  <c r="U73" i="12"/>
  <c r="U73" i="11"/>
  <c r="H73" i="11"/>
  <c r="H72" i="13"/>
  <c r="U72" i="13"/>
  <c r="U72" i="12"/>
  <c r="H72" i="12"/>
  <c r="H72" i="11"/>
  <c r="U72" i="11"/>
  <c r="V71" i="13"/>
  <c r="I71" i="13"/>
  <c r="I71" i="12"/>
  <c r="V71" i="12"/>
  <c r="I71" i="11"/>
  <c r="V71" i="11"/>
  <c r="J70" i="13"/>
  <c r="W70" i="13"/>
  <c r="W70" i="12"/>
  <c r="J70" i="12"/>
  <c r="J70" i="11"/>
  <c r="W70" i="11"/>
  <c r="X69" i="13"/>
  <c r="K69" i="13"/>
  <c r="K69" i="12"/>
  <c r="X69" i="12"/>
  <c r="K69" i="11"/>
  <c r="X69" i="11"/>
  <c r="L68" i="13"/>
  <c r="Y68" i="13"/>
  <c r="Y68" i="12"/>
  <c r="L68" i="12"/>
  <c r="L68" i="11"/>
  <c r="Y68" i="11"/>
  <c r="Z67" i="13"/>
  <c r="M67" i="13"/>
  <c r="M67" i="12"/>
  <c r="Z67" i="12"/>
  <c r="M67" i="11"/>
  <c r="Z67" i="11"/>
  <c r="AA66" i="13"/>
  <c r="N66" i="13"/>
  <c r="AA66" i="12"/>
  <c r="N66" i="12"/>
  <c r="N66" i="11"/>
  <c r="AA66" i="11"/>
  <c r="AB65" i="13"/>
  <c r="O65" i="13"/>
  <c r="O65" i="12"/>
  <c r="AB65" i="12"/>
  <c r="O65" i="11"/>
  <c r="AB65" i="11"/>
  <c r="AC64" i="13"/>
  <c r="P64" i="13"/>
  <c r="AC64" i="12"/>
  <c r="P64" i="12"/>
  <c r="AC64" i="11"/>
  <c r="P64" i="11"/>
  <c r="AC63" i="13"/>
  <c r="P63" i="13"/>
  <c r="AC63" i="12"/>
  <c r="P63" i="12"/>
  <c r="AC63" i="11"/>
  <c r="P63" i="11"/>
  <c r="AC62" i="13"/>
  <c r="P62" i="13"/>
  <c r="P62" i="12"/>
  <c r="AC62" i="12"/>
  <c r="AC62" i="11"/>
  <c r="P62" i="11"/>
  <c r="AC61" i="13"/>
  <c r="P61" i="13"/>
  <c r="P61" i="12"/>
  <c r="AC61" i="12"/>
  <c r="AC61" i="11"/>
  <c r="P61" i="11"/>
  <c r="AB60" i="13"/>
  <c r="O60" i="13"/>
  <c r="O60" i="12"/>
  <c r="AB60" i="12"/>
  <c r="AB60" i="11"/>
  <c r="O60" i="11"/>
  <c r="AC59" i="13"/>
  <c r="P59" i="13"/>
  <c r="P59" i="12"/>
  <c r="AC59" i="12"/>
  <c r="AC59" i="11"/>
  <c r="P59" i="11"/>
  <c r="Q59" i="13"/>
  <c r="D59" i="13"/>
  <c r="D59" i="12"/>
  <c r="Q59" i="12"/>
  <c r="Q59" i="11"/>
  <c r="D59" i="11"/>
  <c r="R58" i="13"/>
  <c r="E58" i="13"/>
  <c r="R58" i="12"/>
  <c r="E58" i="12"/>
  <c r="R58" i="11"/>
  <c r="E58" i="11"/>
  <c r="S57" i="13"/>
  <c r="F57" i="13"/>
  <c r="F57" i="12"/>
  <c r="S57" i="12"/>
  <c r="S57" i="11"/>
  <c r="F57" i="11"/>
  <c r="T56" i="13"/>
  <c r="G56" i="13"/>
  <c r="G56" i="12"/>
  <c r="T56" i="12"/>
  <c r="T56" i="11"/>
  <c r="G56" i="11"/>
  <c r="U55" i="13"/>
  <c r="H55" i="13"/>
  <c r="H55" i="12"/>
  <c r="U55" i="12"/>
  <c r="U55" i="11"/>
  <c r="H55" i="11"/>
  <c r="V54" i="13"/>
  <c r="I54" i="13"/>
  <c r="I54" i="12"/>
  <c r="V54" i="12"/>
  <c r="V54" i="11"/>
  <c r="I54" i="11"/>
  <c r="W53" i="13"/>
  <c r="J53" i="13"/>
  <c r="J53" i="12"/>
  <c r="W53" i="12"/>
  <c r="W53" i="11"/>
  <c r="J53" i="11"/>
  <c r="W52" i="13"/>
  <c r="J52" i="13"/>
  <c r="J52" i="12"/>
  <c r="W52" i="12"/>
  <c r="W52" i="11"/>
  <c r="J52" i="11"/>
  <c r="W51" i="13"/>
  <c r="J51" i="13"/>
  <c r="J51" i="12"/>
  <c r="W51" i="12"/>
  <c r="W51" i="11"/>
  <c r="J51" i="11"/>
  <c r="W50" i="13"/>
  <c r="J50" i="13"/>
  <c r="J50" i="12"/>
  <c r="W50" i="12"/>
  <c r="W50" i="11"/>
  <c r="J50" i="11"/>
  <c r="W49" i="13"/>
  <c r="J49" i="13"/>
  <c r="J49" i="12"/>
  <c r="W49" i="12"/>
  <c r="W49" i="11"/>
  <c r="J49" i="11"/>
  <c r="J48" i="13"/>
  <c r="W48" i="13"/>
  <c r="W48" i="12"/>
  <c r="J48" i="12"/>
  <c r="W48" i="11"/>
  <c r="J48" i="11"/>
  <c r="X47" i="13"/>
  <c r="K47" i="13"/>
  <c r="K47" i="12"/>
  <c r="X47" i="12"/>
  <c r="X47" i="11"/>
  <c r="K47" i="11"/>
  <c r="L46" i="13"/>
  <c r="Y46" i="13"/>
  <c r="Y46" i="12"/>
  <c r="L46" i="12"/>
  <c r="Y46" i="11"/>
  <c r="L46" i="11"/>
  <c r="AA3" i="7"/>
  <c r="S3" i="9"/>
  <c r="O301" i="13"/>
  <c r="AB301" i="13"/>
  <c r="O301" i="12"/>
  <c r="AB301" i="12"/>
  <c r="AB301" i="11"/>
  <c r="O301" i="11"/>
  <c r="AB229" i="13"/>
  <c r="O229" i="13"/>
  <c r="O229" i="12"/>
  <c r="AB229" i="12"/>
  <c r="AB229" i="11"/>
  <c r="O229" i="11"/>
  <c r="AB157" i="13"/>
  <c r="O157" i="13"/>
  <c r="O157" i="12"/>
  <c r="AB157" i="12"/>
  <c r="AB157" i="11"/>
  <c r="O157" i="11"/>
  <c r="AB85" i="13"/>
  <c r="O85" i="13"/>
  <c r="AB85" i="12"/>
  <c r="O85" i="12"/>
  <c r="AB85" i="11"/>
  <c r="O85" i="11"/>
  <c r="D41" i="13"/>
  <c r="Q41" i="13"/>
  <c r="Q41" i="12"/>
  <c r="D41" i="12"/>
  <c r="Q41" i="11"/>
  <c r="D41" i="11"/>
  <c r="N31" i="13"/>
  <c r="AA31" i="13"/>
  <c r="AA31" i="12"/>
  <c r="N31" i="12"/>
  <c r="AA31" i="11"/>
  <c r="N31" i="11"/>
  <c r="V24" i="13"/>
  <c r="I24" i="13"/>
  <c r="V24" i="12"/>
  <c r="I24" i="12"/>
  <c r="V24" i="11"/>
  <c r="I24" i="11"/>
  <c r="AC17" i="13"/>
  <c r="P17" i="13"/>
  <c r="AC17" i="12"/>
  <c r="P17" i="12"/>
  <c r="AC17" i="11"/>
  <c r="P17" i="11"/>
  <c r="V12" i="13"/>
  <c r="I12" i="13"/>
  <c r="V12" i="12"/>
  <c r="I12" i="12"/>
  <c r="V12" i="11"/>
  <c r="I12" i="11"/>
  <c r="Z299" i="13"/>
  <c r="M299" i="13"/>
  <c r="Z299" i="12"/>
  <c r="M299" i="12"/>
  <c r="Z299" i="11"/>
  <c r="M299" i="11"/>
  <c r="Y44" i="13"/>
  <c r="L44" i="13"/>
  <c r="Y44" i="12"/>
  <c r="L44" i="12"/>
  <c r="L44" i="11"/>
  <c r="Y44" i="11"/>
  <c r="L32" i="13"/>
  <c r="Y32" i="13"/>
  <c r="Y32" i="12"/>
  <c r="L32" i="12"/>
  <c r="L32" i="11"/>
  <c r="Y32" i="11"/>
  <c r="T25" i="13"/>
  <c r="G25" i="13"/>
  <c r="G25" i="12"/>
  <c r="T25" i="12"/>
  <c r="G25" i="11"/>
  <c r="T25" i="11"/>
  <c r="AB17" i="13"/>
  <c r="O17" i="13"/>
  <c r="O17" i="12"/>
  <c r="AB17" i="12"/>
  <c r="O17" i="11"/>
  <c r="AB17" i="11"/>
  <c r="X9" i="13"/>
  <c r="K9" i="13"/>
  <c r="K9" i="12"/>
  <c r="X9" i="12"/>
  <c r="X9" i="11"/>
  <c r="K9" i="11"/>
  <c r="Q314" i="13"/>
  <c r="D314" i="13"/>
  <c r="D314" i="12"/>
  <c r="Q314" i="12"/>
  <c r="Q314" i="11"/>
  <c r="D314" i="11"/>
  <c r="I285" i="13"/>
  <c r="V285" i="13"/>
  <c r="V285" i="12"/>
  <c r="I285" i="12"/>
  <c r="V285" i="11"/>
  <c r="I285" i="11"/>
  <c r="M29" i="13"/>
  <c r="Z29" i="13"/>
  <c r="Z29" i="12"/>
  <c r="M29" i="12"/>
  <c r="Z29" i="11"/>
  <c r="M29" i="11"/>
  <c r="AA16" i="13"/>
  <c r="N16" i="13"/>
  <c r="AA16" i="12"/>
  <c r="N16" i="12"/>
  <c r="AA16" i="11"/>
  <c r="N16" i="11"/>
  <c r="V9" i="13"/>
  <c r="I9" i="13"/>
  <c r="V9" i="12"/>
  <c r="I9" i="12"/>
  <c r="V9" i="11"/>
  <c r="I9" i="11"/>
  <c r="AB315" i="13"/>
  <c r="O315" i="13"/>
  <c r="O315" i="12"/>
  <c r="AB315" i="12"/>
  <c r="O315" i="11"/>
  <c r="AB315" i="11"/>
  <c r="S308" i="13"/>
  <c r="F308" i="13"/>
  <c r="F308" i="12"/>
  <c r="S308" i="12"/>
  <c r="S308" i="11"/>
  <c r="F308" i="11"/>
  <c r="V302" i="13"/>
  <c r="I302" i="13"/>
  <c r="V302" i="12"/>
  <c r="I302" i="12"/>
  <c r="V302" i="11"/>
  <c r="I302" i="11"/>
  <c r="Z296" i="13"/>
  <c r="M296" i="13"/>
  <c r="Z296" i="12"/>
  <c r="M296" i="12"/>
  <c r="Z296" i="11"/>
  <c r="M296" i="11"/>
  <c r="Q292" i="13"/>
  <c r="D292" i="13"/>
  <c r="Q292" i="12"/>
  <c r="D292" i="12"/>
  <c r="Q292" i="11"/>
  <c r="D292" i="11"/>
  <c r="F286" i="13"/>
  <c r="S286" i="13"/>
  <c r="F286" i="12"/>
  <c r="S286" i="12"/>
  <c r="S286" i="11"/>
  <c r="F286" i="11"/>
  <c r="X280" i="13"/>
  <c r="K280" i="13"/>
  <c r="K280" i="12"/>
  <c r="X280" i="12"/>
  <c r="X280" i="11"/>
  <c r="K280" i="11"/>
  <c r="L275" i="13"/>
  <c r="Y275" i="13"/>
  <c r="L275" i="12"/>
  <c r="Y275" i="12"/>
  <c r="Y275" i="11"/>
  <c r="L275" i="11"/>
  <c r="AB272" i="13"/>
  <c r="O272" i="13"/>
  <c r="AB272" i="12"/>
  <c r="O272" i="12"/>
  <c r="AB272" i="11"/>
  <c r="O272" i="11"/>
  <c r="F269" i="13"/>
  <c r="S269" i="13"/>
  <c r="F269" i="12"/>
  <c r="S269" i="12"/>
  <c r="S269" i="11"/>
  <c r="F269" i="11"/>
  <c r="S266" i="13"/>
  <c r="F266" i="13"/>
  <c r="F266" i="12"/>
  <c r="S266" i="12"/>
  <c r="S266" i="11"/>
  <c r="F266" i="11"/>
  <c r="U262" i="13"/>
  <c r="H262" i="13"/>
  <c r="U262" i="12"/>
  <c r="H262" i="12"/>
  <c r="U262" i="11"/>
  <c r="H262" i="11"/>
  <c r="W260" i="13"/>
  <c r="J260" i="13"/>
  <c r="W260" i="12"/>
  <c r="J260" i="12"/>
  <c r="W260" i="11"/>
  <c r="J260" i="11"/>
  <c r="AA256" i="13"/>
  <c r="N256" i="13"/>
  <c r="AA256" i="12"/>
  <c r="N256" i="12"/>
  <c r="AA256" i="11"/>
  <c r="N256" i="11"/>
  <c r="AA251" i="13"/>
  <c r="N251" i="13"/>
  <c r="AA251" i="12"/>
  <c r="N251" i="12"/>
  <c r="AA251" i="11"/>
  <c r="N251" i="11"/>
  <c r="D249" i="13"/>
  <c r="Q249" i="13"/>
  <c r="Q249" i="12"/>
  <c r="D249" i="12"/>
  <c r="Q249" i="11"/>
  <c r="D249" i="11"/>
  <c r="U245" i="13"/>
  <c r="H245" i="13"/>
  <c r="H245" i="12"/>
  <c r="U245" i="12"/>
  <c r="U245" i="11"/>
  <c r="H245" i="11"/>
  <c r="U242" i="13"/>
  <c r="H242" i="13"/>
  <c r="U242" i="12"/>
  <c r="H242" i="12"/>
  <c r="U242" i="11"/>
  <c r="H242" i="11"/>
  <c r="U240" i="13"/>
  <c r="H240" i="13"/>
  <c r="H240" i="12"/>
  <c r="U240" i="12"/>
  <c r="U240" i="11"/>
  <c r="H240" i="11"/>
  <c r="W238" i="13"/>
  <c r="J238" i="13"/>
  <c r="J238" i="12"/>
  <c r="W238" i="12"/>
  <c r="W238" i="11"/>
  <c r="J238" i="11"/>
  <c r="X237" i="13"/>
  <c r="K237" i="13"/>
  <c r="K237" i="12"/>
  <c r="X237" i="12"/>
  <c r="X237" i="11"/>
  <c r="K237" i="11"/>
  <c r="AB233" i="13"/>
  <c r="O233" i="13"/>
  <c r="O233" i="12"/>
  <c r="AB233" i="12"/>
  <c r="AB233" i="11"/>
  <c r="O233" i="11"/>
  <c r="AC230" i="13"/>
  <c r="P230" i="13"/>
  <c r="P230" i="12"/>
  <c r="AC230" i="12"/>
  <c r="AC230" i="11"/>
  <c r="P230" i="11"/>
  <c r="AC227" i="13"/>
  <c r="P227" i="13"/>
  <c r="P227" i="12"/>
  <c r="AC227" i="12"/>
  <c r="AC227" i="11"/>
  <c r="P227" i="11"/>
  <c r="S225" i="13"/>
  <c r="F225" i="13"/>
  <c r="F225" i="12"/>
  <c r="S225" i="12"/>
  <c r="S225" i="11"/>
  <c r="F225" i="11"/>
  <c r="U223" i="13"/>
  <c r="H223" i="13"/>
  <c r="H223" i="12"/>
  <c r="U223" i="12"/>
  <c r="U223" i="11"/>
  <c r="H223" i="11"/>
  <c r="W220" i="13"/>
  <c r="J220" i="13"/>
  <c r="J220" i="12"/>
  <c r="W220" i="12"/>
  <c r="W220" i="11"/>
  <c r="J220" i="11"/>
  <c r="W218" i="13"/>
  <c r="J218" i="13"/>
  <c r="J218" i="12"/>
  <c r="W218" i="12"/>
  <c r="W218" i="11"/>
  <c r="J218" i="11"/>
  <c r="L214" i="13"/>
  <c r="Y214" i="13"/>
  <c r="Y214" i="12"/>
  <c r="L214" i="12"/>
  <c r="Y214" i="11"/>
  <c r="L214" i="11"/>
  <c r="P210" i="13"/>
  <c r="AC210" i="13"/>
  <c r="AC210" i="12"/>
  <c r="P210" i="12"/>
  <c r="AC210" i="11"/>
  <c r="P210" i="11"/>
  <c r="R209" i="13"/>
  <c r="E209" i="13"/>
  <c r="R209" i="12"/>
  <c r="E209" i="12"/>
  <c r="R209" i="11"/>
  <c r="E209" i="11"/>
  <c r="E206" i="13"/>
  <c r="R206" i="13"/>
  <c r="R206" i="12"/>
  <c r="E206" i="12"/>
  <c r="R206" i="11"/>
  <c r="E206" i="11"/>
  <c r="S203" i="13"/>
  <c r="F203" i="13"/>
  <c r="S203" i="12"/>
  <c r="F203" i="12"/>
  <c r="S203" i="11"/>
  <c r="F203" i="11"/>
  <c r="V200" i="13"/>
  <c r="I200" i="13"/>
  <c r="I200" i="12"/>
  <c r="V200" i="12"/>
  <c r="V200" i="11"/>
  <c r="I200" i="11"/>
  <c r="Y197" i="13"/>
  <c r="L197" i="13"/>
  <c r="Y197" i="12"/>
  <c r="L197" i="12"/>
  <c r="Y197" i="11"/>
  <c r="L197" i="11"/>
  <c r="Y194" i="13"/>
  <c r="L194" i="13"/>
  <c r="L194" i="12"/>
  <c r="Y194" i="12"/>
  <c r="Y194" i="11"/>
  <c r="L194" i="11"/>
  <c r="AB189" i="13"/>
  <c r="O189" i="13"/>
  <c r="O189" i="12"/>
  <c r="AB189" i="12"/>
  <c r="O189" i="11"/>
  <c r="AB189" i="11"/>
  <c r="R187" i="13"/>
  <c r="E187" i="13"/>
  <c r="E187" i="12"/>
  <c r="R187" i="12"/>
  <c r="R187" i="11"/>
  <c r="E187" i="11"/>
  <c r="T183" i="13"/>
  <c r="G183" i="13"/>
  <c r="G183" i="12"/>
  <c r="T183" i="12"/>
  <c r="T183" i="11"/>
  <c r="G183" i="11"/>
  <c r="U179" i="13"/>
  <c r="H179" i="13"/>
  <c r="U179" i="12"/>
  <c r="H179" i="12"/>
  <c r="U179" i="11"/>
  <c r="H179" i="11"/>
  <c r="N168" i="13"/>
  <c r="AA168" i="13"/>
  <c r="AA168" i="12"/>
  <c r="N168" i="12"/>
  <c r="AA168" i="11"/>
  <c r="N168" i="11"/>
  <c r="R61" i="13"/>
  <c r="E61" i="13"/>
  <c r="E61" i="12"/>
  <c r="R61" i="12"/>
  <c r="R61" i="11"/>
  <c r="E61" i="11"/>
  <c r="U45" i="13"/>
  <c r="H45" i="13"/>
  <c r="H45" i="12"/>
  <c r="U45" i="12"/>
  <c r="U45" i="11"/>
  <c r="H45" i="11"/>
  <c r="W43" i="13"/>
  <c r="J43" i="13"/>
  <c r="J43" i="12"/>
  <c r="W43" i="12"/>
  <c r="W43" i="11"/>
  <c r="J43" i="11"/>
  <c r="Y41" i="13"/>
  <c r="L41" i="13"/>
  <c r="Y41" i="12"/>
  <c r="L41" i="12"/>
  <c r="Y41" i="11"/>
  <c r="L41" i="11"/>
  <c r="AA39" i="13"/>
  <c r="N39" i="13"/>
  <c r="AA39" i="12"/>
  <c r="N39" i="12"/>
  <c r="AA39" i="11"/>
  <c r="N39" i="11"/>
  <c r="AC37" i="13"/>
  <c r="P37" i="13"/>
  <c r="AC37" i="12"/>
  <c r="P37" i="12"/>
  <c r="AC37" i="11"/>
  <c r="P37" i="11"/>
  <c r="E36" i="13"/>
  <c r="R36" i="13"/>
  <c r="R36" i="12"/>
  <c r="E36" i="12"/>
  <c r="R36" i="11"/>
  <c r="E36" i="11"/>
  <c r="G34" i="13"/>
  <c r="T34" i="13"/>
  <c r="T34" i="12"/>
  <c r="G34" i="12"/>
  <c r="T34" i="11"/>
  <c r="G34" i="11"/>
  <c r="I32" i="13"/>
  <c r="V32" i="13"/>
  <c r="V32" i="12"/>
  <c r="I32" i="12"/>
  <c r="V32" i="11"/>
  <c r="I32" i="11"/>
  <c r="Y29" i="13"/>
  <c r="L29" i="13"/>
  <c r="Y29" i="12"/>
  <c r="L29" i="12"/>
  <c r="Y29" i="11"/>
  <c r="L29" i="11"/>
  <c r="AA27" i="13"/>
  <c r="N27" i="13"/>
  <c r="AA27" i="12"/>
  <c r="N27" i="12"/>
  <c r="AA27" i="11"/>
  <c r="N27" i="11"/>
  <c r="AB26" i="13"/>
  <c r="O26" i="13"/>
  <c r="AB26" i="12"/>
  <c r="O26" i="12"/>
  <c r="AB26" i="11"/>
  <c r="O26" i="11"/>
  <c r="Q25" i="13"/>
  <c r="D25" i="13"/>
  <c r="Q25" i="12"/>
  <c r="D25" i="12"/>
  <c r="Q25" i="11"/>
  <c r="D25" i="11"/>
  <c r="S23" i="13"/>
  <c r="F23" i="13"/>
  <c r="S23" i="12"/>
  <c r="F23" i="12"/>
  <c r="S23" i="11"/>
  <c r="F23" i="11"/>
  <c r="T22" i="13"/>
  <c r="G22" i="13"/>
  <c r="T22" i="12"/>
  <c r="G22" i="12"/>
  <c r="T22" i="11"/>
  <c r="G22" i="11"/>
  <c r="V20" i="13"/>
  <c r="I20" i="13"/>
  <c r="V20" i="12"/>
  <c r="I20" i="12"/>
  <c r="V20" i="11"/>
  <c r="I20" i="11"/>
  <c r="W19" i="13"/>
  <c r="J19" i="13"/>
  <c r="W19" i="12"/>
  <c r="J19" i="12"/>
  <c r="W19" i="11"/>
  <c r="J19" i="11"/>
  <c r="X18" i="13"/>
  <c r="K18" i="13"/>
  <c r="X18" i="12"/>
  <c r="K18" i="12"/>
  <c r="X18" i="11"/>
  <c r="K18" i="11"/>
  <c r="Z16" i="13"/>
  <c r="M16" i="13"/>
  <c r="Z16" i="12"/>
  <c r="M16" i="12"/>
  <c r="Z16" i="11"/>
  <c r="M16" i="11"/>
  <c r="AC13" i="13"/>
  <c r="P13" i="13"/>
  <c r="AC13" i="12"/>
  <c r="P13" i="12"/>
  <c r="AC13" i="11"/>
  <c r="P13" i="11"/>
  <c r="R12" i="13"/>
  <c r="E12" i="13"/>
  <c r="R12" i="12"/>
  <c r="E12" i="12"/>
  <c r="R12" i="11"/>
  <c r="E12" i="11"/>
  <c r="T10" i="13"/>
  <c r="G10" i="13"/>
  <c r="T10" i="12"/>
  <c r="G10" i="12"/>
  <c r="T10" i="11"/>
  <c r="G10" i="11"/>
  <c r="V8" i="13"/>
  <c r="I8" i="13"/>
  <c r="V8" i="12"/>
  <c r="I8" i="12"/>
  <c r="V8" i="11"/>
  <c r="I8" i="11"/>
  <c r="X6" i="13"/>
  <c r="K6" i="13"/>
  <c r="X6" i="12"/>
  <c r="K6" i="12"/>
  <c r="X6" i="11"/>
  <c r="K6" i="11"/>
  <c r="L5" i="13"/>
  <c r="Y5" i="13"/>
  <c r="Y5" i="12"/>
  <c r="L5" i="12"/>
  <c r="Y5" i="11"/>
  <c r="L5" i="11"/>
  <c r="AA315" i="13"/>
  <c r="N315" i="13"/>
  <c r="N315" i="12"/>
  <c r="AA315" i="12"/>
  <c r="AA315" i="11"/>
  <c r="N315" i="11"/>
  <c r="Z313" i="13"/>
  <c r="M313" i="13"/>
  <c r="M313" i="12"/>
  <c r="Z313" i="12"/>
  <c r="Z313" i="11"/>
  <c r="M313" i="11"/>
  <c r="N311" i="13"/>
  <c r="AA311" i="13"/>
  <c r="AA311" i="12"/>
  <c r="N311" i="12"/>
  <c r="AA311" i="11"/>
  <c r="N311" i="11"/>
  <c r="AC309" i="13"/>
  <c r="P309" i="13"/>
  <c r="P309" i="12"/>
  <c r="AC309" i="12"/>
  <c r="AC309" i="11"/>
  <c r="P309" i="11"/>
  <c r="R308" i="13"/>
  <c r="E308" i="13"/>
  <c r="R308" i="12"/>
  <c r="E308" i="12"/>
  <c r="R308" i="11"/>
  <c r="E308" i="11"/>
  <c r="T306" i="13"/>
  <c r="G306" i="13"/>
  <c r="T306" i="12"/>
  <c r="G306" i="12"/>
  <c r="T306" i="11"/>
  <c r="G306" i="11"/>
  <c r="U304" i="13"/>
  <c r="H304" i="13"/>
  <c r="U304" i="12"/>
  <c r="H304" i="12"/>
  <c r="U304" i="11"/>
  <c r="H304" i="11"/>
  <c r="U302" i="13"/>
  <c r="H302" i="13"/>
  <c r="H302" i="12"/>
  <c r="U302" i="12"/>
  <c r="U302" i="11"/>
  <c r="H302" i="11"/>
  <c r="H300" i="13"/>
  <c r="U300" i="13"/>
  <c r="U300" i="12"/>
  <c r="H300" i="12"/>
  <c r="U300" i="11"/>
  <c r="H300" i="11"/>
  <c r="W298" i="13"/>
  <c r="J298" i="13"/>
  <c r="W298" i="12"/>
  <c r="J298" i="12"/>
  <c r="W298" i="11"/>
  <c r="J298" i="11"/>
  <c r="Y296" i="13"/>
  <c r="L296" i="13"/>
  <c r="Y296" i="12"/>
  <c r="L296" i="12"/>
  <c r="Y296" i="11"/>
  <c r="L296" i="11"/>
  <c r="AA294" i="13"/>
  <c r="N294" i="13"/>
  <c r="AA294" i="12"/>
  <c r="N294" i="12"/>
  <c r="AA294" i="11"/>
  <c r="N294" i="11"/>
  <c r="AC291" i="13"/>
  <c r="P291" i="13"/>
  <c r="AC291" i="12"/>
  <c r="P291" i="12"/>
  <c r="AC291" i="11"/>
  <c r="P291" i="11"/>
  <c r="AC289" i="13"/>
  <c r="P289" i="13"/>
  <c r="AC289" i="12"/>
  <c r="P289" i="12"/>
  <c r="AC289" i="11"/>
  <c r="P289" i="11"/>
  <c r="AC287" i="13"/>
  <c r="P287" i="13"/>
  <c r="AC287" i="12"/>
  <c r="P287" i="12"/>
  <c r="P287" i="11"/>
  <c r="AC287" i="11"/>
  <c r="R286" i="13"/>
  <c r="E286" i="13"/>
  <c r="E286" i="12"/>
  <c r="R286" i="12"/>
  <c r="R286" i="11"/>
  <c r="E286" i="11"/>
  <c r="G284" i="13"/>
  <c r="T284" i="13"/>
  <c r="G284" i="12"/>
  <c r="T284" i="12"/>
  <c r="G284" i="11"/>
  <c r="T284" i="11"/>
  <c r="V282" i="13"/>
  <c r="I282" i="13"/>
  <c r="I282" i="12"/>
  <c r="V282" i="12"/>
  <c r="I282" i="11"/>
  <c r="V282" i="11"/>
  <c r="W280" i="13"/>
  <c r="J280" i="13"/>
  <c r="J280" i="12"/>
  <c r="W280" i="12"/>
  <c r="W280" i="11"/>
  <c r="J280" i="11"/>
  <c r="J277" i="13"/>
  <c r="W277" i="13"/>
  <c r="J277" i="12"/>
  <c r="W277" i="12"/>
  <c r="W277" i="11"/>
  <c r="J277" i="11"/>
  <c r="Y274" i="13"/>
  <c r="L274" i="13"/>
  <c r="L274" i="12"/>
  <c r="Y274" i="12"/>
  <c r="Y274" i="11"/>
  <c r="L274" i="11"/>
  <c r="AA272" i="13"/>
  <c r="N272" i="13"/>
  <c r="N272" i="12"/>
  <c r="AA272" i="12"/>
  <c r="AA272" i="11"/>
  <c r="N272" i="11"/>
  <c r="AC270" i="13"/>
  <c r="P270" i="13"/>
  <c r="P270" i="12"/>
  <c r="AC270" i="12"/>
  <c r="AC270" i="11"/>
  <c r="P270" i="11"/>
  <c r="R269" i="13"/>
  <c r="E269" i="13"/>
  <c r="E269" i="12"/>
  <c r="R269" i="12"/>
  <c r="R269" i="11"/>
  <c r="E269" i="11"/>
  <c r="E267" i="13"/>
  <c r="R267" i="13"/>
  <c r="E267" i="12"/>
  <c r="R267" i="12"/>
  <c r="R267" i="11"/>
  <c r="E267" i="11"/>
  <c r="R266" i="13"/>
  <c r="E266" i="13"/>
  <c r="E266" i="12"/>
  <c r="R266" i="12"/>
  <c r="R266" i="11"/>
  <c r="E266" i="11"/>
  <c r="R264" i="13"/>
  <c r="E264" i="13"/>
  <c r="E264" i="12"/>
  <c r="R264" i="12"/>
  <c r="R264" i="11"/>
  <c r="E264" i="11"/>
  <c r="S263" i="13"/>
  <c r="F263" i="13"/>
  <c r="S263" i="12"/>
  <c r="F263" i="12"/>
  <c r="S263" i="11"/>
  <c r="F263" i="11"/>
  <c r="U261" i="13"/>
  <c r="H261" i="13"/>
  <c r="U261" i="12"/>
  <c r="H261" i="12"/>
  <c r="U261" i="11"/>
  <c r="H261" i="11"/>
  <c r="V260" i="13"/>
  <c r="I260" i="13"/>
  <c r="V260" i="12"/>
  <c r="I260" i="12"/>
  <c r="V260" i="11"/>
  <c r="I260" i="11"/>
  <c r="W259" i="13"/>
  <c r="J259" i="13"/>
  <c r="W259" i="12"/>
  <c r="J259" i="12"/>
  <c r="W259" i="11"/>
  <c r="J259" i="11"/>
  <c r="Y257" i="13"/>
  <c r="L257" i="13"/>
  <c r="Y257" i="12"/>
  <c r="L257" i="12"/>
  <c r="Y257" i="11"/>
  <c r="L257" i="11"/>
  <c r="Y255" i="13"/>
  <c r="L255" i="13"/>
  <c r="Y255" i="12"/>
  <c r="L255" i="12"/>
  <c r="Y255" i="11"/>
  <c r="L255" i="11"/>
  <c r="L252" i="13"/>
  <c r="Y252" i="13"/>
  <c r="L252" i="12"/>
  <c r="Y252" i="12"/>
  <c r="Y252" i="11"/>
  <c r="L252" i="11"/>
  <c r="N250" i="13"/>
  <c r="AA250" i="13"/>
  <c r="N250" i="12"/>
  <c r="AA250" i="12"/>
  <c r="N250" i="11"/>
  <c r="AA250" i="11"/>
  <c r="P248" i="13"/>
  <c r="AC248" i="13"/>
  <c r="P248" i="12"/>
  <c r="AC248" i="12"/>
  <c r="AC248" i="11"/>
  <c r="P248" i="11"/>
  <c r="D248" i="13"/>
  <c r="Q248" i="13"/>
  <c r="D248" i="12"/>
  <c r="Q248" i="12"/>
  <c r="Q248" i="11"/>
  <c r="D248" i="11"/>
  <c r="F246" i="13"/>
  <c r="S246" i="13"/>
  <c r="F246" i="12"/>
  <c r="S246" i="12"/>
  <c r="S246" i="11"/>
  <c r="F246" i="11"/>
  <c r="T244" i="13"/>
  <c r="G244" i="13"/>
  <c r="T244" i="12"/>
  <c r="G244" i="12"/>
  <c r="T244" i="11"/>
  <c r="G244" i="11"/>
  <c r="T242" i="13"/>
  <c r="G242" i="13"/>
  <c r="G242" i="12"/>
  <c r="T242" i="12"/>
  <c r="T242" i="11"/>
  <c r="G242" i="11"/>
  <c r="T240" i="13"/>
  <c r="G240" i="13"/>
  <c r="G240" i="12"/>
  <c r="T240" i="12"/>
  <c r="T240" i="11"/>
  <c r="G240" i="11"/>
  <c r="V238" i="13"/>
  <c r="I238" i="13"/>
  <c r="I238" i="12"/>
  <c r="V238" i="12"/>
  <c r="V238" i="11"/>
  <c r="I238" i="11"/>
  <c r="X236" i="13"/>
  <c r="K236" i="13"/>
  <c r="K236" i="12"/>
  <c r="X236" i="12"/>
  <c r="X236" i="11"/>
  <c r="K236" i="11"/>
  <c r="Z234" i="13"/>
  <c r="M234" i="13"/>
  <c r="M234" i="12"/>
  <c r="Z234" i="12"/>
  <c r="Z234" i="11"/>
  <c r="M234" i="11"/>
  <c r="O232" i="13"/>
  <c r="AB232" i="13"/>
  <c r="O232" i="12"/>
  <c r="AB232" i="12"/>
  <c r="AB232" i="11"/>
  <c r="O232" i="11"/>
  <c r="O231" i="13"/>
  <c r="AB231" i="13"/>
  <c r="O231" i="12"/>
  <c r="AB231" i="12"/>
  <c r="O231" i="11"/>
  <c r="AB231" i="11"/>
  <c r="N229" i="13"/>
  <c r="AA229" i="13"/>
  <c r="N229" i="12"/>
  <c r="AA229" i="12"/>
  <c r="AA229" i="11"/>
  <c r="N229" i="11"/>
  <c r="AB227" i="13"/>
  <c r="O227" i="13"/>
  <c r="O227" i="12"/>
  <c r="AB227" i="12"/>
  <c r="AB227" i="11"/>
  <c r="O227" i="11"/>
  <c r="Q226" i="13"/>
  <c r="D226" i="13"/>
  <c r="D226" i="12"/>
  <c r="Q226" i="12"/>
  <c r="Q226" i="11"/>
  <c r="D226" i="11"/>
  <c r="S224" i="13"/>
  <c r="F224" i="13"/>
  <c r="F224" i="12"/>
  <c r="S224" i="12"/>
  <c r="S224" i="11"/>
  <c r="F224" i="11"/>
  <c r="U222" i="13"/>
  <c r="H222" i="13"/>
  <c r="H222" i="12"/>
  <c r="U222" i="12"/>
  <c r="U222" i="11"/>
  <c r="H222" i="11"/>
  <c r="V220" i="13"/>
  <c r="I220" i="13"/>
  <c r="V220" i="12"/>
  <c r="I220" i="12"/>
  <c r="V220" i="11"/>
  <c r="I220" i="11"/>
  <c r="V218" i="13"/>
  <c r="I218" i="13"/>
  <c r="V218" i="12"/>
  <c r="I218" i="12"/>
  <c r="V218" i="11"/>
  <c r="I218" i="11"/>
  <c r="V216" i="13"/>
  <c r="I216" i="13"/>
  <c r="V216" i="12"/>
  <c r="I216" i="12"/>
  <c r="V216" i="11"/>
  <c r="I216" i="11"/>
  <c r="K214" i="13"/>
  <c r="X214" i="13"/>
  <c r="X214" i="12"/>
  <c r="K214" i="12"/>
  <c r="X214" i="11"/>
  <c r="K214" i="11"/>
  <c r="M212" i="13"/>
  <c r="Z212" i="13"/>
  <c r="Z212" i="12"/>
  <c r="M212" i="12"/>
  <c r="Z212" i="11"/>
  <c r="M212" i="11"/>
  <c r="O210" i="13"/>
  <c r="AB210" i="13"/>
  <c r="AB210" i="12"/>
  <c r="O210" i="12"/>
  <c r="AB210" i="11"/>
  <c r="O210" i="11"/>
  <c r="D209" i="13"/>
  <c r="Q209" i="13"/>
  <c r="Q209" i="12"/>
  <c r="D209" i="12"/>
  <c r="Q209" i="11"/>
  <c r="D209" i="11"/>
  <c r="D207" i="13"/>
  <c r="Q207" i="13"/>
  <c r="Q207" i="12"/>
  <c r="D207" i="12"/>
  <c r="Q207" i="11"/>
  <c r="D207" i="11"/>
  <c r="Q205" i="13"/>
  <c r="D205" i="13"/>
  <c r="Q205" i="12"/>
  <c r="D205" i="12"/>
  <c r="Q205" i="11"/>
  <c r="D205" i="11"/>
  <c r="R203" i="13"/>
  <c r="E203" i="13"/>
  <c r="E203" i="12"/>
  <c r="R203" i="12"/>
  <c r="E203" i="11"/>
  <c r="R203" i="11"/>
  <c r="T201" i="13"/>
  <c r="G201" i="13"/>
  <c r="G201" i="12"/>
  <c r="T201" i="12"/>
  <c r="T201" i="11"/>
  <c r="G201" i="11"/>
  <c r="V199" i="13"/>
  <c r="I199" i="13"/>
  <c r="I199" i="12"/>
  <c r="V199" i="12"/>
  <c r="V199" i="11"/>
  <c r="I199" i="11"/>
  <c r="X197" i="13"/>
  <c r="K197" i="13"/>
  <c r="K197" i="12"/>
  <c r="X197" i="12"/>
  <c r="X197" i="11"/>
  <c r="K197" i="11"/>
  <c r="X195" i="13"/>
  <c r="K195" i="13"/>
  <c r="K195" i="12"/>
  <c r="X195" i="12"/>
  <c r="X195" i="11"/>
  <c r="K195" i="11"/>
  <c r="X193" i="13"/>
  <c r="K193" i="13"/>
  <c r="K193" i="12"/>
  <c r="X193" i="12"/>
  <c r="X193" i="11"/>
  <c r="K193" i="11"/>
  <c r="L191" i="13"/>
  <c r="Y191" i="13"/>
  <c r="L191" i="12"/>
  <c r="Y191" i="12"/>
  <c r="Y191" i="11"/>
  <c r="L191" i="11"/>
  <c r="N189" i="13"/>
  <c r="AA189" i="13"/>
  <c r="N189" i="12"/>
  <c r="AA189" i="12"/>
  <c r="AA189" i="11"/>
  <c r="N189" i="11"/>
  <c r="O188" i="13"/>
  <c r="AB188" i="13"/>
  <c r="AB188" i="12"/>
  <c r="O188" i="12"/>
  <c r="AB188" i="11"/>
  <c r="O188" i="11"/>
  <c r="D187" i="13"/>
  <c r="Q187" i="13"/>
  <c r="D187" i="12"/>
  <c r="Q187" i="12"/>
  <c r="Q187" i="11"/>
  <c r="D187" i="11"/>
  <c r="S185" i="13"/>
  <c r="F185" i="13"/>
  <c r="F185" i="12"/>
  <c r="S185" i="12"/>
  <c r="S185" i="11"/>
  <c r="F185" i="11"/>
  <c r="S183" i="13"/>
  <c r="F183" i="13"/>
  <c r="F183" i="12"/>
  <c r="S183" i="12"/>
  <c r="S183" i="11"/>
  <c r="F183" i="11"/>
  <c r="S181" i="13"/>
  <c r="F181" i="13"/>
  <c r="S181" i="12"/>
  <c r="F181" i="12"/>
  <c r="S181" i="11"/>
  <c r="F181" i="11"/>
  <c r="F180" i="13"/>
  <c r="S180" i="13"/>
  <c r="F180" i="12"/>
  <c r="S180" i="12"/>
  <c r="S180" i="11"/>
  <c r="F180" i="11"/>
  <c r="H178" i="13"/>
  <c r="U178" i="13"/>
  <c r="H178" i="12"/>
  <c r="U178" i="12"/>
  <c r="U178" i="11"/>
  <c r="H178" i="11"/>
  <c r="J176" i="13"/>
  <c r="W176" i="13"/>
  <c r="J176" i="12"/>
  <c r="W176" i="12"/>
  <c r="J176" i="11"/>
  <c r="W176" i="11"/>
  <c r="L174" i="13"/>
  <c r="Y174" i="13"/>
  <c r="L174" i="12"/>
  <c r="Y174" i="12"/>
  <c r="Y174" i="11"/>
  <c r="L174" i="11"/>
  <c r="Z173" i="13"/>
  <c r="M173" i="13"/>
  <c r="Z173" i="12"/>
  <c r="M173" i="12"/>
  <c r="Z173" i="11"/>
  <c r="M173" i="11"/>
  <c r="N171" i="13"/>
  <c r="AA171" i="13"/>
  <c r="AA171" i="12"/>
  <c r="N171" i="12"/>
  <c r="AA171" i="11"/>
  <c r="N171" i="11"/>
  <c r="M169" i="13"/>
  <c r="Z169" i="13"/>
  <c r="Z169" i="12"/>
  <c r="M169" i="12"/>
  <c r="Z169" i="11"/>
  <c r="M169" i="11"/>
  <c r="AA167" i="13"/>
  <c r="N167" i="13"/>
  <c r="AA167" i="12"/>
  <c r="N167" i="12"/>
  <c r="AA167" i="11"/>
  <c r="N167" i="11"/>
  <c r="O166" i="13"/>
  <c r="AB166" i="13"/>
  <c r="O166" i="12"/>
  <c r="AB166" i="12"/>
  <c r="AB166" i="11"/>
  <c r="O166" i="11"/>
  <c r="Q165" i="13"/>
  <c r="D165" i="13"/>
  <c r="Q165" i="12"/>
  <c r="D165" i="12"/>
  <c r="Q165" i="11"/>
  <c r="D165" i="11"/>
  <c r="S163" i="13"/>
  <c r="F163" i="13"/>
  <c r="F163" i="12"/>
  <c r="S163" i="12"/>
  <c r="S163" i="11"/>
  <c r="F163" i="11"/>
  <c r="U160" i="13"/>
  <c r="H160" i="13"/>
  <c r="U160" i="12"/>
  <c r="H160" i="12"/>
  <c r="U160" i="11"/>
  <c r="H160" i="11"/>
  <c r="U158" i="13"/>
  <c r="H158" i="13"/>
  <c r="H158" i="12"/>
  <c r="U158" i="12"/>
  <c r="U158" i="11"/>
  <c r="H158" i="11"/>
  <c r="U156" i="13"/>
  <c r="H156" i="13"/>
  <c r="U156" i="12"/>
  <c r="H156" i="12"/>
  <c r="U156" i="11"/>
  <c r="H156" i="11"/>
  <c r="W154" i="13"/>
  <c r="J154" i="13"/>
  <c r="J154" i="12"/>
  <c r="W154" i="12"/>
  <c r="W154" i="11"/>
  <c r="J154" i="11"/>
  <c r="Y152" i="13"/>
  <c r="L152" i="13"/>
  <c r="L152" i="12"/>
  <c r="Y152" i="12"/>
  <c r="Y152" i="11"/>
  <c r="L152" i="11"/>
  <c r="AB149" i="13"/>
  <c r="O149" i="13"/>
  <c r="AB149" i="12"/>
  <c r="O149" i="12"/>
  <c r="AB149" i="11"/>
  <c r="O149" i="11"/>
  <c r="AC147" i="13"/>
  <c r="P147" i="13"/>
  <c r="P147" i="12"/>
  <c r="AC147" i="12"/>
  <c r="AC147" i="11"/>
  <c r="P147" i="11"/>
  <c r="AC145" i="13"/>
  <c r="P145" i="13"/>
  <c r="P145" i="12"/>
  <c r="AC145" i="12"/>
  <c r="AC145" i="11"/>
  <c r="P145" i="11"/>
  <c r="AC143" i="13"/>
  <c r="P143" i="13"/>
  <c r="P143" i="12"/>
  <c r="AC143" i="12"/>
  <c r="AC143" i="11"/>
  <c r="P143" i="11"/>
  <c r="E142" i="13"/>
  <c r="R142" i="13"/>
  <c r="E142" i="12"/>
  <c r="R142" i="12"/>
  <c r="E142" i="11"/>
  <c r="R142" i="11"/>
  <c r="F141" i="13"/>
  <c r="S141" i="13"/>
  <c r="F141" i="12"/>
  <c r="S141" i="12"/>
  <c r="S141" i="11"/>
  <c r="F141" i="11"/>
  <c r="H139" i="13"/>
  <c r="U139" i="13"/>
  <c r="H139" i="12"/>
  <c r="U139" i="12"/>
  <c r="U139" i="11"/>
  <c r="H139" i="11"/>
  <c r="I138" i="13"/>
  <c r="V138" i="13"/>
  <c r="I138" i="12"/>
  <c r="V138" i="12"/>
  <c r="V138" i="11"/>
  <c r="I138" i="11"/>
  <c r="J136" i="13"/>
  <c r="W136" i="13"/>
  <c r="W136" i="12"/>
  <c r="J136" i="12"/>
  <c r="W136" i="11"/>
  <c r="J136" i="11"/>
  <c r="W135" i="13"/>
  <c r="J135" i="13"/>
  <c r="W135" i="12"/>
  <c r="J135" i="12"/>
  <c r="W135" i="11"/>
  <c r="J135" i="11"/>
  <c r="W133" i="13"/>
  <c r="J133" i="13"/>
  <c r="W133" i="12"/>
  <c r="J133" i="12"/>
  <c r="W133" i="11"/>
  <c r="J133" i="11"/>
  <c r="J132" i="13"/>
  <c r="W132" i="13"/>
  <c r="W132" i="12"/>
  <c r="J132" i="12"/>
  <c r="W132" i="11"/>
  <c r="J132" i="11"/>
  <c r="L130" i="13"/>
  <c r="Y130" i="13"/>
  <c r="Y130" i="12"/>
  <c r="L130" i="12"/>
  <c r="Y130" i="11"/>
  <c r="L130" i="11"/>
  <c r="N128" i="13"/>
  <c r="AA128" i="13"/>
  <c r="AA128" i="12"/>
  <c r="N128" i="12"/>
  <c r="AA128" i="11"/>
  <c r="N128" i="11"/>
  <c r="AB127" i="13"/>
  <c r="O127" i="13"/>
  <c r="AB127" i="12"/>
  <c r="O127" i="12"/>
  <c r="AB127" i="11"/>
  <c r="O127" i="11"/>
  <c r="D126" i="13"/>
  <c r="Q126" i="13"/>
  <c r="Q126" i="12"/>
  <c r="D126" i="12"/>
  <c r="Q126" i="11"/>
  <c r="D126" i="11"/>
  <c r="R124" i="13"/>
  <c r="E124" i="13"/>
  <c r="R124" i="12"/>
  <c r="E124" i="12"/>
  <c r="R124" i="11"/>
  <c r="E124" i="11"/>
  <c r="R122" i="13"/>
  <c r="E122" i="13"/>
  <c r="R122" i="12"/>
  <c r="E122" i="12"/>
  <c r="R122" i="11"/>
  <c r="E122" i="11"/>
  <c r="R120" i="13"/>
  <c r="E120" i="13"/>
  <c r="R120" i="12"/>
  <c r="E120" i="12"/>
  <c r="R120" i="11"/>
  <c r="E120" i="11"/>
  <c r="T118" i="13"/>
  <c r="G118" i="13"/>
  <c r="G118" i="12"/>
  <c r="T118" i="12"/>
  <c r="T118" i="11"/>
  <c r="G118" i="11"/>
  <c r="U117" i="13"/>
  <c r="H117" i="13"/>
  <c r="H117" i="12"/>
  <c r="U117" i="12"/>
  <c r="U117" i="11"/>
  <c r="H117" i="11"/>
  <c r="W115" i="13"/>
  <c r="J115" i="13"/>
  <c r="W115" i="12"/>
  <c r="J115" i="12"/>
  <c r="W115" i="11"/>
  <c r="J115" i="11"/>
  <c r="Y113" i="13"/>
  <c r="L113" i="13"/>
  <c r="L113" i="12"/>
  <c r="Y113" i="12"/>
  <c r="Y113" i="11"/>
  <c r="L113" i="11"/>
  <c r="Y111" i="13"/>
  <c r="L111" i="13"/>
  <c r="Y111" i="12"/>
  <c r="L111" i="12"/>
  <c r="Y111" i="11"/>
  <c r="L111" i="11"/>
  <c r="L109" i="13"/>
  <c r="Y109" i="13"/>
  <c r="Y109" i="12"/>
  <c r="L109" i="12"/>
  <c r="Y109" i="11"/>
  <c r="L109" i="11"/>
  <c r="M107" i="13"/>
  <c r="Z107" i="13"/>
  <c r="M107" i="12"/>
  <c r="Z107" i="12"/>
  <c r="Z107" i="11"/>
  <c r="M107" i="11"/>
  <c r="N106" i="13"/>
  <c r="AA106" i="13"/>
  <c r="N106" i="12"/>
  <c r="AA106" i="12"/>
  <c r="AA106" i="11"/>
  <c r="N106" i="11"/>
  <c r="AC104" i="13"/>
  <c r="P104" i="13"/>
  <c r="P104" i="12"/>
  <c r="AC104" i="12"/>
  <c r="AC104" i="11"/>
  <c r="P104" i="11"/>
  <c r="R103" i="13"/>
  <c r="E103" i="13"/>
  <c r="E103" i="12"/>
  <c r="R103" i="12"/>
  <c r="R103" i="11"/>
  <c r="E103" i="11"/>
  <c r="T101" i="13"/>
  <c r="G101" i="13"/>
  <c r="T101" i="12"/>
  <c r="G101" i="12"/>
  <c r="T101" i="11"/>
  <c r="G101" i="11"/>
  <c r="T99" i="13"/>
  <c r="G99" i="13"/>
  <c r="G99" i="12"/>
  <c r="T99" i="12"/>
  <c r="T99" i="11"/>
  <c r="G99" i="11"/>
  <c r="T96" i="13"/>
  <c r="G96" i="13"/>
  <c r="T96" i="12"/>
  <c r="G96" i="12"/>
  <c r="T96" i="11"/>
  <c r="G96" i="11"/>
  <c r="W93" i="13"/>
  <c r="J93" i="13"/>
  <c r="J93" i="12"/>
  <c r="W93" i="12"/>
  <c r="W93" i="11"/>
  <c r="J93" i="11"/>
  <c r="AA89" i="13"/>
  <c r="N89" i="13"/>
  <c r="N89" i="12"/>
  <c r="AA89" i="12"/>
  <c r="AA89" i="11"/>
  <c r="N89" i="11"/>
  <c r="AA84" i="13"/>
  <c r="N84" i="13"/>
  <c r="AA84" i="12"/>
  <c r="N84" i="12"/>
  <c r="AA84" i="11"/>
  <c r="N84" i="11"/>
  <c r="N67" i="13"/>
  <c r="AA67" i="13"/>
  <c r="N67" i="12"/>
  <c r="AA67" i="12"/>
  <c r="AA67" i="11"/>
  <c r="N67" i="11"/>
  <c r="S45" i="13"/>
  <c r="F45" i="13"/>
  <c r="F45" i="12"/>
  <c r="S45" i="12"/>
  <c r="S45" i="11"/>
  <c r="F45" i="11"/>
  <c r="T44" i="13"/>
  <c r="G44" i="13"/>
  <c r="G44" i="12"/>
  <c r="T44" i="12"/>
  <c r="T44" i="11"/>
  <c r="G44" i="11"/>
  <c r="U43" i="13"/>
  <c r="H43" i="13"/>
  <c r="H43" i="12"/>
  <c r="U43" i="12"/>
  <c r="U43" i="11"/>
  <c r="H43" i="11"/>
  <c r="V42" i="13"/>
  <c r="I42" i="13"/>
  <c r="I42" i="12"/>
  <c r="V42" i="12"/>
  <c r="V42" i="11"/>
  <c r="I42" i="11"/>
  <c r="W41" i="13"/>
  <c r="J41" i="13"/>
  <c r="W41" i="12"/>
  <c r="J41" i="12"/>
  <c r="W41" i="11"/>
  <c r="J41" i="11"/>
  <c r="X40" i="13"/>
  <c r="K40" i="13"/>
  <c r="X40" i="12"/>
  <c r="K40" i="12"/>
  <c r="X40" i="11"/>
  <c r="K40" i="11"/>
  <c r="Y39" i="13"/>
  <c r="L39" i="13"/>
  <c r="Y39" i="12"/>
  <c r="L39" i="12"/>
  <c r="Y39" i="11"/>
  <c r="L39" i="11"/>
  <c r="M38" i="13"/>
  <c r="Z38" i="13"/>
  <c r="Z38" i="12"/>
  <c r="M38" i="12"/>
  <c r="Z38" i="11"/>
  <c r="M38" i="11"/>
  <c r="AA37" i="13"/>
  <c r="N37" i="13"/>
  <c r="AA37" i="12"/>
  <c r="N37" i="12"/>
  <c r="AA37" i="11"/>
  <c r="N37" i="11"/>
  <c r="O36" i="13"/>
  <c r="AB36" i="13"/>
  <c r="AB36" i="12"/>
  <c r="O36" i="12"/>
  <c r="AB36" i="11"/>
  <c r="O36" i="11"/>
  <c r="AC35" i="13"/>
  <c r="P35" i="13"/>
  <c r="AC35" i="12"/>
  <c r="P35" i="12"/>
  <c r="AC35" i="11"/>
  <c r="P35" i="11"/>
  <c r="Q35" i="13"/>
  <c r="D35" i="13"/>
  <c r="Q35" i="12"/>
  <c r="D35" i="12"/>
  <c r="Q35" i="11"/>
  <c r="D35" i="11"/>
  <c r="E34" i="13"/>
  <c r="R34" i="13"/>
  <c r="R34" i="12"/>
  <c r="E34" i="12"/>
  <c r="R34" i="11"/>
  <c r="E34" i="11"/>
  <c r="S33" i="13"/>
  <c r="F33" i="13"/>
  <c r="S33" i="12"/>
  <c r="F33" i="12"/>
  <c r="S33" i="11"/>
  <c r="F33" i="11"/>
  <c r="G32" i="13"/>
  <c r="T32" i="13"/>
  <c r="T32" i="12"/>
  <c r="G32" i="12"/>
  <c r="T32" i="11"/>
  <c r="G32" i="11"/>
  <c r="U31" i="13"/>
  <c r="H31" i="13"/>
  <c r="U31" i="12"/>
  <c r="H31" i="12"/>
  <c r="U31" i="11"/>
  <c r="H31" i="11"/>
  <c r="I30" i="13"/>
  <c r="V30" i="13"/>
  <c r="V30" i="12"/>
  <c r="I30" i="12"/>
  <c r="V30" i="11"/>
  <c r="I30" i="11"/>
  <c r="W29" i="13"/>
  <c r="J29" i="13"/>
  <c r="W29" i="12"/>
  <c r="J29" i="12"/>
  <c r="W29" i="11"/>
  <c r="J29" i="11"/>
  <c r="X28" i="13"/>
  <c r="K28" i="13"/>
  <c r="X28" i="12"/>
  <c r="K28" i="12"/>
  <c r="X28" i="11"/>
  <c r="K28" i="11"/>
  <c r="Y27" i="13"/>
  <c r="L27" i="13"/>
  <c r="Y27" i="12"/>
  <c r="L27" i="12"/>
  <c r="Y27" i="11"/>
  <c r="L27" i="11"/>
  <c r="Z26" i="13"/>
  <c r="M26" i="13"/>
  <c r="Z26" i="12"/>
  <c r="M26" i="12"/>
  <c r="Z26" i="11"/>
  <c r="M26" i="11"/>
  <c r="AA25" i="13"/>
  <c r="N25" i="13"/>
  <c r="AA25" i="12"/>
  <c r="N25" i="12"/>
  <c r="AA25" i="11"/>
  <c r="N25" i="11"/>
  <c r="AB24" i="13"/>
  <c r="O24" i="13"/>
  <c r="AB24" i="12"/>
  <c r="O24" i="12"/>
  <c r="AB24" i="11"/>
  <c r="O24" i="11"/>
  <c r="AC23" i="13"/>
  <c r="P23" i="13"/>
  <c r="AC23" i="12"/>
  <c r="P23" i="12"/>
  <c r="AC23" i="11"/>
  <c r="P23" i="11"/>
  <c r="Q23" i="13"/>
  <c r="D23" i="13"/>
  <c r="Q23" i="12"/>
  <c r="D23" i="12"/>
  <c r="Q23" i="11"/>
  <c r="D23" i="11"/>
  <c r="R22" i="13"/>
  <c r="E22" i="13"/>
  <c r="R22" i="12"/>
  <c r="R22" i="11"/>
  <c r="E22" i="12"/>
  <c r="E22" i="11"/>
  <c r="S21" i="13"/>
  <c r="F21" i="13"/>
  <c r="S21" i="12"/>
  <c r="F21" i="12"/>
  <c r="S21" i="11"/>
  <c r="F21" i="11"/>
  <c r="T20" i="13"/>
  <c r="G20" i="13"/>
  <c r="T20" i="12"/>
  <c r="G20" i="12"/>
  <c r="T20" i="11"/>
  <c r="G20" i="11"/>
  <c r="U19" i="13"/>
  <c r="H19" i="13"/>
  <c r="U19" i="12"/>
  <c r="H19" i="12"/>
  <c r="U19" i="11"/>
  <c r="H19" i="11"/>
  <c r="V18" i="13"/>
  <c r="I18" i="13"/>
  <c r="V18" i="12"/>
  <c r="I18" i="12"/>
  <c r="V18" i="11"/>
  <c r="I18" i="11"/>
  <c r="W17" i="13"/>
  <c r="J17" i="13"/>
  <c r="W17" i="12"/>
  <c r="J17" i="12"/>
  <c r="W17" i="11"/>
  <c r="J17" i="11"/>
  <c r="X16" i="13"/>
  <c r="K16" i="13"/>
  <c r="X16" i="12"/>
  <c r="K16" i="12"/>
  <c r="X16" i="11"/>
  <c r="K16" i="11"/>
  <c r="Y15" i="13"/>
  <c r="L15" i="13"/>
  <c r="Y15" i="12"/>
  <c r="L15" i="12"/>
  <c r="Y15" i="11"/>
  <c r="L15" i="11"/>
  <c r="Z14" i="13"/>
  <c r="M14" i="13"/>
  <c r="Z14" i="12"/>
  <c r="M14" i="12"/>
  <c r="Z14" i="11"/>
  <c r="M14" i="11"/>
  <c r="AA13" i="13"/>
  <c r="N13" i="13"/>
  <c r="AA13" i="12"/>
  <c r="N13" i="12"/>
  <c r="AA13" i="11"/>
  <c r="N13" i="11"/>
  <c r="AB12" i="13"/>
  <c r="O12" i="13"/>
  <c r="AB12" i="12"/>
  <c r="O12" i="12"/>
  <c r="AB12" i="11"/>
  <c r="O12" i="11"/>
  <c r="AC11" i="13"/>
  <c r="P11" i="13"/>
  <c r="AC11" i="12"/>
  <c r="P11" i="12"/>
  <c r="AC11" i="11"/>
  <c r="P11" i="11"/>
  <c r="Q11" i="13"/>
  <c r="D11" i="13"/>
  <c r="Q11" i="12"/>
  <c r="D11" i="12"/>
  <c r="Q11" i="11"/>
  <c r="D11" i="11"/>
  <c r="R10" i="13"/>
  <c r="E10" i="13"/>
  <c r="R10" i="12"/>
  <c r="E10" i="12"/>
  <c r="R10" i="11"/>
  <c r="E10" i="11"/>
  <c r="S9" i="13"/>
  <c r="F9" i="13"/>
  <c r="S9" i="12"/>
  <c r="F9" i="12"/>
  <c r="S9" i="11"/>
  <c r="F9" i="11"/>
  <c r="T8" i="13"/>
  <c r="G8" i="13"/>
  <c r="T8" i="12"/>
  <c r="G8" i="12"/>
  <c r="T8" i="11"/>
  <c r="G8" i="11"/>
  <c r="U7" i="13"/>
  <c r="H7" i="13"/>
  <c r="U7" i="12"/>
  <c r="H7" i="12"/>
  <c r="U7" i="11"/>
  <c r="H7" i="11"/>
  <c r="V6" i="13"/>
  <c r="I6" i="13"/>
  <c r="V6" i="12"/>
  <c r="I6" i="12"/>
  <c r="V6" i="11"/>
  <c r="I6" i="11"/>
  <c r="W5" i="13"/>
  <c r="J5" i="13"/>
  <c r="W5" i="12"/>
  <c r="J5" i="12"/>
  <c r="W5" i="11"/>
  <c r="J5" i="11"/>
  <c r="X4" i="13"/>
  <c r="K4" i="13"/>
  <c r="X4" i="12"/>
  <c r="K4" i="12"/>
  <c r="X4" i="11"/>
  <c r="K4" i="11"/>
  <c r="X315" i="13"/>
  <c r="K315" i="13"/>
  <c r="K315" i="12"/>
  <c r="X315" i="12"/>
  <c r="X315" i="11"/>
  <c r="K315" i="11"/>
  <c r="X314" i="13"/>
  <c r="K314" i="13"/>
  <c r="X314" i="12"/>
  <c r="K314" i="12"/>
  <c r="X314" i="11"/>
  <c r="K314" i="11"/>
  <c r="X313" i="13"/>
  <c r="K313" i="13"/>
  <c r="K313" i="12"/>
  <c r="X313" i="12"/>
  <c r="X313" i="11"/>
  <c r="K313" i="11"/>
  <c r="K312" i="13"/>
  <c r="X312" i="13"/>
  <c r="K312" i="12"/>
  <c r="X312" i="12"/>
  <c r="X312" i="11"/>
  <c r="K312" i="11"/>
  <c r="L311" i="13"/>
  <c r="Y311" i="13"/>
  <c r="L311" i="12"/>
  <c r="Y311" i="12"/>
  <c r="Y311" i="11"/>
  <c r="L311" i="11"/>
  <c r="Z310" i="13"/>
  <c r="M310" i="13"/>
  <c r="M310" i="12"/>
  <c r="Z310" i="12"/>
  <c r="Z310" i="11"/>
  <c r="M310" i="11"/>
  <c r="N309" i="13"/>
  <c r="AA309" i="13"/>
  <c r="N309" i="12"/>
  <c r="AA309" i="12"/>
  <c r="AA309" i="11"/>
  <c r="N309" i="11"/>
  <c r="AB308" i="13"/>
  <c r="O308" i="13"/>
  <c r="O308" i="12"/>
  <c r="AB308" i="12"/>
  <c r="AB308" i="11"/>
  <c r="O308" i="11"/>
  <c r="P307" i="13"/>
  <c r="AC307" i="13"/>
  <c r="P307" i="12"/>
  <c r="AC307" i="12"/>
  <c r="AC307" i="11"/>
  <c r="P307" i="11"/>
  <c r="D307" i="13"/>
  <c r="Q307" i="13"/>
  <c r="D307" i="12"/>
  <c r="Q307" i="12"/>
  <c r="Q307" i="11"/>
  <c r="D307" i="11"/>
  <c r="R306" i="13"/>
  <c r="E306" i="13"/>
  <c r="R306" i="12"/>
  <c r="E306" i="12"/>
  <c r="R306" i="11"/>
  <c r="E306" i="11"/>
  <c r="F305" i="13"/>
  <c r="S305" i="13"/>
  <c r="S305" i="12"/>
  <c r="F305" i="12"/>
  <c r="S305" i="11"/>
  <c r="F305" i="11"/>
  <c r="S304" i="13"/>
  <c r="F304" i="13"/>
  <c r="F304" i="12"/>
  <c r="S304" i="12"/>
  <c r="S304" i="11"/>
  <c r="F304" i="11"/>
  <c r="S303" i="13"/>
  <c r="F303" i="13"/>
  <c r="S303" i="12"/>
  <c r="F303" i="12"/>
  <c r="S303" i="11"/>
  <c r="F303" i="11"/>
  <c r="S302" i="13"/>
  <c r="F302" i="13"/>
  <c r="S302" i="12"/>
  <c r="F302" i="12"/>
  <c r="S302" i="11"/>
  <c r="F302" i="11"/>
  <c r="S301" i="13"/>
  <c r="F301" i="13"/>
  <c r="S301" i="12"/>
  <c r="F301" i="12"/>
  <c r="S301" i="11"/>
  <c r="F301" i="11"/>
  <c r="F300" i="13"/>
  <c r="S300" i="13"/>
  <c r="S300" i="12"/>
  <c r="F300" i="12"/>
  <c r="F300" i="11"/>
  <c r="S300" i="11"/>
  <c r="T299" i="13"/>
  <c r="G299" i="13"/>
  <c r="T299" i="12"/>
  <c r="G299" i="12"/>
  <c r="G299" i="11"/>
  <c r="T299" i="11"/>
  <c r="U298" i="13"/>
  <c r="H298" i="13"/>
  <c r="U298" i="12"/>
  <c r="H298" i="12"/>
  <c r="U298" i="11"/>
  <c r="H298" i="11"/>
  <c r="V297" i="13"/>
  <c r="I297" i="13"/>
  <c r="V297" i="12"/>
  <c r="I297" i="12"/>
  <c r="V297" i="11"/>
  <c r="I297" i="11"/>
  <c r="W296" i="13"/>
  <c r="J296" i="13"/>
  <c r="W296" i="12"/>
  <c r="J296" i="12"/>
  <c r="W296" i="11"/>
  <c r="J296" i="11"/>
  <c r="X295" i="13"/>
  <c r="K295" i="13"/>
  <c r="X295" i="12"/>
  <c r="K295" i="12"/>
  <c r="X295" i="11"/>
  <c r="K295" i="11"/>
  <c r="Y294" i="13"/>
  <c r="L294" i="13"/>
  <c r="Y294" i="12"/>
  <c r="L294" i="12"/>
  <c r="L294" i="11"/>
  <c r="Y294" i="11"/>
  <c r="Z293" i="13"/>
  <c r="M293" i="13"/>
  <c r="Z293" i="12"/>
  <c r="M293" i="12"/>
  <c r="M293" i="11"/>
  <c r="Z293" i="11"/>
  <c r="AA292" i="13"/>
  <c r="N292" i="13"/>
  <c r="AA292" i="12"/>
  <c r="N292" i="12"/>
  <c r="AA292" i="11"/>
  <c r="N292" i="11"/>
  <c r="AA291" i="13"/>
  <c r="N291" i="13"/>
  <c r="AA291" i="12"/>
  <c r="N291" i="12"/>
  <c r="AA291" i="11"/>
  <c r="N291" i="11"/>
  <c r="Z290" i="13"/>
  <c r="M290" i="13"/>
  <c r="Z290" i="12"/>
  <c r="M290" i="12"/>
  <c r="Z290" i="11"/>
  <c r="M290" i="11"/>
  <c r="Z289" i="13"/>
  <c r="M289" i="13"/>
  <c r="Z289" i="12"/>
  <c r="M289" i="12"/>
  <c r="Z289" i="11"/>
  <c r="M289" i="11"/>
  <c r="Z288" i="13"/>
  <c r="M288" i="13"/>
  <c r="Z288" i="12"/>
  <c r="M288" i="12"/>
  <c r="Z288" i="11"/>
  <c r="M288" i="11"/>
  <c r="N287" i="13"/>
  <c r="AA287" i="13"/>
  <c r="AA287" i="12"/>
  <c r="N287" i="12"/>
  <c r="AA287" i="11"/>
  <c r="N287" i="11"/>
  <c r="O286" i="13"/>
  <c r="AB286" i="13"/>
  <c r="AB286" i="12"/>
  <c r="O286" i="12"/>
  <c r="AB286" i="11"/>
  <c r="O286" i="11"/>
  <c r="P285" i="13"/>
  <c r="AC285" i="13"/>
  <c r="P285" i="12"/>
  <c r="AC285" i="12"/>
  <c r="AC285" i="11"/>
  <c r="P285" i="11"/>
  <c r="D285" i="13"/>
  <c r="Q285" i="13"/>
  <c r="D285" i="12"/>
  <c r="Q285" i="12"/>
  <c r="Q285" i="11"/>
  <c r="D285" i="11"/>
  <c r="E284" i="13"/>
  <c r="R284" i="13"/>
  <c r="E284" i="12"/>
  <c r="R284" i="12"/>
  <c r="R284" i="11"/>
  <c r="E284" i="11"/>
  <c r="F283" i="13"/>
  <c r="S283" i="13"/>
  <c r="F283" i="12"/>
  <c r="S283" i="12"/>
  <c r="S283" i="11"/>
  <c r="F283" i="11"/>
  <c r="T282" i="13"/>
  <c r="G282" i="13"/>
  <c r="G282" i="12"/>
  <c r="T282" i="12"/>
  <c r="T282" i="11"/>
  <c r="G282" i="11"/>
  <c r="H281" i="13"/>
  <c r="U281" i="13"/>
  <c r="H281" i="12"/>
  <c r="U281" i="12"/>
  <c r="U281" i="11"/>
  <c r="H281" i="11"/>
  <c r="U280" i="13"/>
  <c r="H280" i="13"/>
  <c r="H280" i="12"/>
  <c r="U280" i="12"/>
  <c r="U280" i="11"/>
  <c r="H280" i="11"/>
  <c r="H279" i="13"/>
  <c r="U279" i="13"/>
  <c r="H279" i="12"/>
  <c r="U279" i="12"/>
  <c r="U279" i="11"/>
  <c r="H279" i="11"/>
  <c r="U278" i="13"/>
  <c r="H278" i="13"/>
  <c r="H278" i="12"/>
  <c r="U278" i="12"/>
  <c r="U278" i="11"/>
  <c r="H278" i="11"/>
  <c r="U277" i="13"/>
  <c r="H277" i="13"/>
  <c r="H277" i="12"/>
  <c r="U277" i="12"/>
  <c r="U277" i="11"/>
  <c r="H277" i="11"/>
  <c r="U276" i="13"/>
  <c r="H276" i="13"/>
  <c r="H276" i="12"/>
  <c r="U276" i="12"/>
  <c r="U276" i="11"/>
  <c r="H276" i="11"/>
  <c r="V275" i="13"/>
  <c r="I275" i="13"/>
  <c r="V275" i="12"/>
  <c r="I275" i="12"/>
  <c r="V275" i="11"/>
  <c r="I275" i="11"/>
  <c r="W274" i="13"/>
  <c r="J274" i="13"/>
  <c r="J274" i="12"/>
  <c r="W274" i="12"/>
  <c r="W274" i="11"/>
  <c r="J274" i="11"/>
  <c r="X273" i="13"/>
  <c r="K273" i="13"/>
  <c r="K273" i="12"/>
  <c r="X273" i="12"/>
  <c r="X273" i="11"/>
  <c r="K273" i="11"/>
  <c r="Y272" i="13"/>
  <c r="L272" i="13"/>
  <c r="L272" i="12"/>
  <c r="Y272" i="12"/>
  <c r="Y272" i="11"/>
  <c r="L272" i="11"/>
  <c r="Z271" i="13"/>
  <c r="M271" i="13"/>
  <c r="M271" i="12"/>
  <c r="Z271" i="12"/>
  <c r="Z271" i="11"/>
  <c r="M271" i="11"/>
  <c r="AA270" i="13"/>
  <c r="N270" i="13"/>
  <c r="N270" i="12"/>
  <c r="AA270" i="12"/>
  <c r="AA270" i="11"/>
  <c r="N270" i="11"/>
  <c r="AB269" i="13"/>
  <c r="O269" i="13"/>
  <c r="O269" i="12"/>
  <c r="AB269" i="12"/>
  <c r="AB269" i="11"/>
  <c r="O269" i="11"/>
  <c r="AC268" i="13"/>
  <c r="P268" i="13"/>
  <c r="P268" i="12"/>
  <c r="AC268" i="12"/>
  <c r="AC268" i="11"/>
  <c r="P268" i="11"/>
  <c r="P267" i="13"/>
  <c r="AC267" i="13"/>
  <c r="P267" i="12"/>
  <c r="AC267" i="12"/>
  <c r="AC267" i="11"/>
  <c r="P267" i="11"/>
  <c r="P266" i="13"/>
  <c r="AC266" i="13"/>
  <c r="P266" i="12"/>
  <c r="AC266" i="12"/>
  <c r="AC266" i="11"/>
  <c r="P266" i="11"/>
  <c r="AC265" i="13"/>
  <c r="P265" i="13"/>
  <c r="AC265" i="12"/>
  <c r="P265" i="12"/>
  <c r="AC265" i="11"/>
  <c r="P265" i="11"/>
  <c r="AB264" i="13"/>
  <c r="O264" i="13"/>
  <c r="O264" i="12"/>
  <c r="AB264" i="12"/>
  <c r="O264" i="11"/>
  <c r="AB264" i="11"/>
  <c r="AC263" i="13"/>
  <c r="P263" i="13"/>
  <c r="AC263" i="12"/>
  <c r="P263" i="12"/>
  <c r="AC263" i="11"/>
  <c r="P263" i="11"/>
  <c r="Q263" i="13"/>
  <c r="D263" i="13"/>
  <c r="Q263" i="12"/>
  <c r="D263" i="12"/>
  <c r="Q263" i="11"/>
  <c r="D263" i="11"/>
  <c r="R262" i="13"/>
  <c r="E262" i="13"/>
  <c r="E262" i="12"/>
  <c r="R262" i="12"/>
  <c r="R262" i="11"/>
  <c r="E262" i="11"/>
  <c r="S261" i="13"/>
  <c r="F261" i="13"/>
  <c r="S261" i="12"/>
  <c r="F261" i="12"/>
  <c r="S261" i="11"/>
  <c r="F261" i="11"/>
  <c r="T260" i="13"/>
  <c r="G260" i="13"/>
  <c r="T260" i="12"/>
  <c r="G260" i="12"/>
  <c r="T260" i="11"/>
  <c r="G260" i="11"/>
  <c r="U259" i="13"/>
  <c r="H259" i="13"/>
  <c r="U259" i="12"/>
  <c r="H259" i="12"/>
  <c r="U259" i="11"/>
  <c r="H259" i="11"/>
  <c r="V258" i="13"/>
  <c r="I258" i="13"/>
  <c r="V258" i="12"/>
  <c r="I258" i="12"/>
  <c r="V258" i="11"/>
  <c r="I258" i="11"/>
  <c r="W257" i="13"/>
  <c r="J257" i="13"/>
  <c r="W257" i="12"/>
  <c r="J257" i="12"/>
  <c r="W257" i="11"/>
  <c r="J257" i="11"/>
  <c r="W256" i="13"/>
  <c r="J256" i="13"/>
  <c r="W256" i="12"/>
  <c r="J256" i="12"/>
  <c r="W256" i="11"/>
  <c r="J256" i="11"/>
  <c r="W255" i="13"/>
  <c r="J255" i="13"/>
  <c r="W255" i="12"/>
  <c r="J255" i="12"/>
  <c r="W255" i="11"/>
  <c r="J255" i="11"/>
  <c r="J254" i="13"/>
  <c r="W254" i="13"/>
  <c r="J254" i="12"/>
  <c r="W254" i="12"/>
  <c r="W254" i="11"/>
  <c r="J254" i="11"/>
  <c r="W253" i="13"/>
  <c r="J253" i="13"/>
  <c r="W253" i="12"/>
  <c r="J253" i="12"/>
  <c r="W253" i="11"/>
  <c r="J253" i="11"/>
  <c r="W252" i="13"/>
  <c r="J252" i="13"/>
  <c r="W252" i="12"/>
  <c r="J252" i="12"/>
  <c r="W252" i="11"/>
  <c r="J252" i="11"/>
  <c r="K251" i="13"/>
  <c r="X251" i="13"/>
  <c r="X251" i="12"/>
  <c r="K251" i="12"/>
  <c r="X251" i="11"/>
  <c r="K251" i="11"/>
  <c r="Y250" i="13"/>
  <c r="L250" i="13"/>
  <c r="Y250" i="12"/>
  <c r="L250" i="12"/>
  <c r="Y250" i="11"/>
  <c r="L250" i="11"/>
  <c r="M249" i="13"/>
  <c r="Z249" i="13"/>
  <c r="M249" i="12"/>
  <c r="Z249" i="12"/>
  <c r="Z249" i="11"/>
  <c r="M249" i="11"/>
  <c r="N248" i="13"/>
  <c r="AA248" i="13"/>
  <c r="AA248" i="12"/>
  <c r="N248" i="12"/>
  <c r="AA248" i="11"/>
  <c r="N248" i="11"/>
  <c r="O247" i="13"/>
  <c r="AB247" i="13"/>
  <c r="O247" i="12"/>
  <c r="AB247" i="12"/>
  <c r="AB247" i="11"/>
  <c r="O247" i="11"/>
  <c r="AC246" i="13"/>
  <c r="P246" i="13"/>
  <c r="AC246" i="12"/>
  <c r="P246" i="12"/>
  <c r="AC246" i="11"/>
  <c r="P246" i="11"/>
  <c r="Q246" i="13"/>
  <c r="D246" i="13"/>
  <c r="Q246" i="12"/>
  <c r="D246" i="12"/>
  <c r="Q246" i="11"/>
  <c r="D246" i="11"/>
  <c r="R245" i="13"/>
  <c r="E245" i="13"/>
  <c r="E245" i="12"/>
  <c r="R245" i="12"/>
  <c r="R245" i="11"/>
  <c r="E245" i="11"/>
  <c r="R244" i="13"/>
  <c r="E244" i="13"/>
  <c r="E244" i="12"/>
  <c r="R244" i="12"/>
  <c r="R244" i="11"/>
  <c r="E244" i="11"/>
  <c r="R243" i="13"/>
  <c r="E243" i="13"/>
  <c r="E243" i="12"/>
  <c r="R243" i="12"/>
  <c r="R243" i="11"/>
  <c r="E243" i="11"/>
  <c r="R242" i="13"/>
  <c r="E242" i="13"/>
  <c r="E242" i="12"/>
  <c r="R242" i="12"/>
  <c r="R242" i="11"/>
  <c r="E242" i="11"/>
  <c r="R241" i="13"/>
  <c r="E241" i="13"/>
  <c r="E241" i="12"/>
  <c r="R241" i="12"/>
  <c r="R241" i="11"/>
  <c r="E241" i="11"/>
  <c r="E240" i="13"/>
  <c r="R240" i="13"/>
  <c r="E240" i="12"/>
  <c r="R240" i="12"/>
  <c r="R240" i="11"/>
  <c r="E240" i="11"/>
  <c r="S239" i="13"/>
  <c r="F239" i="13"/>
  <c r="S239" i="12"/>
  <c r="F239" i="12"/>
  <c r="S239" i="11"/>
  <c r="F239" i="11"/>
  <c r="G238" i="13"/>
  <c r="T238" i="13"/>
  <c r="G238" i="12"/>
  <c r="T238" i="12"/>
  <c r="T238" i="11"/>
  <c r="G238" i="11"/>
  <c r="U237" i="13"/>
  <c r="H237" i="13"/>
  <c r="U237" i="12"/>
  <c r="H237" i="12"/>
  <c r="U237" i="11"/>
  <c r="H237" i="11"/>
  <c r="I236" i="13"/>
  <c r="V236" i="13"/>
  <c r="I236" i="12"/>
  <c r="V236" i="12"/>
  <c r="V236" i="11"/>
  <c r="I236" i="11"/>
  <c r="W235" i="13"/>
  <c r="J235" i="13"/>
  <c r="W235" i="12"/>
  <c r="J235" i="12"/>
  <c r="W235" i="11"/>
  <c r="J235" i="11"/>
  <c r="K234" i="13"/>
  <c r="X234" i="13"/>
  <c r="K234" i="12"/>
  <c r="X234" i="12"/>
  <c r="X234" i="11"/>
  <c r="K234" i="11"/>
  <c r="L233" i="13"/>
  <c r="Y233" i="13"/>
  <c r="Y233" i="12"/>
  <c r="L233" i="12"/>
  <c r="Y233" i="11"/>
  <c r="L233" i="11"/>
  <c r="M232" i="13"/>
  <c r="Z232" i="13"/>
  <c r="M232" i="12"/>
  <c r="Z232" i="12"/>
  <c r="Z232" i="11"/>
  <c r="M232" i="11"/>
  <c r="L231" i="13"/>
  <c r="Y231" i="13"/>
  <c r="L231" i="12"/>
  <c r="Y231" i="12"/>
  <c r="Y231" i="11"/>
  <c r="L231" i="11"/>
  <c r="L230" i="13"/>
  <c r="Y230" i="13"/>
  <c r="L230" i="12"/>
  <c r="Y230" i="12"/>
  <c r="Y230" i="11"/>
  <c r="L230" i="11"/>
  <c r="L229" i="13"/>
  <c r="Y229" i="13"/>
  <c r="L229" i="12"/>
  <c r="Y229" i="12"/>
  <c r="Y229" i="11"/>
  <c r="L229" i="11"/>
  <c r="Y228" i="13"/>
  <c r="L228" i="13"/>
  <c r="L228" i="12"/>
  <c r="Y228" i="12"/>
  <c r="L228" i="11"/>
  <c r="Y228" i="11"/>
  <c r="Z227" i="13"/>
  <c r="M227" i="13"/>
  <c r="M227" i="12"/>
  <c r="Z227" i="12"/>
  <c r="Z227" i="11"/>
  <c r="M227" i="11"/>
  <c r="AA226" i="13"/>
  <c r="N226" i="13"/>
  <c r="N226" i="12"/>
  <c r="AA226" i="12"/>
  <c r="AA226" i="11"/>
  <c r="N226" i="11"/>
  <c r="AB225" i="13"/>
  <c r="O225" i="13"/>
  <c r="AB225" i="12"/>
  <c r="O225" i="12"/>
  <c r="AB225" i="11"/>
  <c r="O225" i="11"/>
  <c r="AC224" i="13"/>
  <c r="P224" i="13"/>
  <c r="P224" i="12"/>
  <c r="AC224" i="12"/>
  <c r="AC224" i="11"/>
  <c r="P224" i="11"/>
  <c r="Q224" i="13"/>
  <c r="D224" i="13"/>
  <c r="D224" i="12"/>
  <c r="Q224" i="12"/>
  <c r="Q224" i="11"/>
  <c r="D224" i="11"/>
  <c r="R223" i="13"/>
  <c r="E223" i="13"/>
  <c r="E223" i="12"/>
  <c r="R223" i="12"/>
  <c r="R223" i="11"/>
  <c r="E223" i="11"/>
  <c r="S222" i="13"/>
  <c r="F222" i="13"/>
  <c r="F222" i="12"/>
  <c r="S222" i="12"/>
  <c r="S222" i="11"/>
  <c r="F222" i="11"/>
  <c r="T221" i="13"/>
  <c r="G221" i="13"/>
  <c r="G221" i="12"/>
  <c r="T221" i="12"/>
  <c r="T221" i="11"/>
  <c r="G221" i="11"/>
  <c r="T220" i="13"/>
  <c r="G220" i="13"/>
  <c r="T220" i="12"/>
  <c r="G220" i="12"/>
  <c r="T220" i="11"/>
  <c r="G220" i="11"/>
  <c r="T219" i="13"/>
  <c r="G219" i="13"/>
  <c r="T219" i="12"/>
  <c r="G219" i="12"/>
  <c r="T219" i="11"/>
  <c r="G219" i="11"/>
  <c r="T218" i="13"/>
  <c r="G218" i="13"/>
  <c r="T218" i="12"/>
  <c r="G218" i="12"/>
  <c r="T218" i="11"/>
  <c r="G218" i="11"/>
  <c r="T217" i="13"/>
  <c r="G217" i="13"/>
  <c r="T217" i="12"/>
  <c r="G217" i="12"/>
  <c r="T217" i="11"/>
  <c r="G217" i="11"/>
  <c r="T216" i="13"/>
  <c r="G216" i="13"/>
  <c r="T216" i="12"/>
  <c r="G216" i="12"/>
  <c r="T216" i="11"/>
  <c r="G216" i="11"/>
  <c r="U215" i="13"/>
  <c r="H215" i="13"/>
  <c r="U215" i="12"/>
  <c r="H215" i="12"/>
  <c r="U215" i="11"/>
  <c r="H215" i="11"/>
  <c r="V214" i="13"/>
  <c r="I214" i="13"/>
  <c r="V214" i="12"/>
  <c r="I214" i="12"/>
  <c r="V214" i="11"/>
  <c r="I214" i="11"/>
  <c r="W213" i="13"/>
  <c r="J213" i="13"/>
  <c r="W213" i="12"/>
  <c r="J213" i="12"/>
  <c r="W213" i="11"/>
  <c r="J213" i="11"/>
  <c r="X212" i="13"/>
  <c r="K212" i="13"/>
  <c r="X212" i="12"/>
  <c r="K212" i="12"/>
  <c r="X212" i="11"/>
  <c r="K212" i="11"/>
  <c r="L211" i="13"/>
  <c r="Y211" i="13"/>
  <c r="Y211" i="12"/>
  <c r="L211" i="12"/>
  <c r="Y211" i="11"/>
  <c r="L211" i="11"/>
  <c r="M210" i="13"/>
  <c r="Z210" i="13"/>
  <c r="Z210" i="12"/>
  <c r="M210" i="12"/>
  <c r="Z210" i="11"/>
  <c r="M210" i="11"/>
  <c r="N209" i="13"/>
  <c r="AA209" i="13"/>
  <c r="AA209" i="12"/>
  <c r="N209" i="12"/>
  <c r="AA209" i="11"/>
  <c r="N209" i="11"/>
  <c r="O208" i="13"/>
  <c r="AB208" i="13"/>
  <c r="AB208" i="12"/>
  <c r="O208" i="12"/>
  <c r="AB208" i="11"/>
  <c r="O208" i="11"/>
  <c r="O207" i="13"/>
  <c r="AB207" i="13"/>
  <c r="O207" i="12"/>
  <c r="AB207" i="12"/>
  <c r="AB207" i="11"/>
  <c r="O207" i="11"/>
  <c r="O206" i="13"/>
  <c r="AB206" i="13"/>
  <c r="O206" i="12"/>
  <c r="AB206" i="12"/>
  <c r="AB206" i="11"/>
  <c r="O206" i="11"/>
  <c r="N205" i="13"/>
  <c r="AA205" i="13"/>
  <c r="AA205" i="12"/>
  <c r="N205" i="12"/>
  <c r="AA205" i="11"/>
  <c r="N205" i="11"/>
  <c r="AA204" i="13"/>
  <c r="N204" i="13"/>
  <c r="AA204" i="12"/>
  <c r="N204" i="12"/>
  <c r="AA204" i="11"/>
  <c r="N204" i="11"/>
  <c r="AB203" i="13"/>
  <c r="O203" i="13"/>
  <c r="O203" i="12"/>
  <c r="AB203" i="12"/>
  <c r="AB203" i="11"/>
  <c r="O203" i="11"/>
  <c r="AC202" i="13"/>
  <c r="P202" i="13"/>
  <c r="P202" i="12"/>
  <c r="AC202" i="12"/>
  <c r="AC202" i="11"/>
  <c r="P202" i="11"/>
  <c r="Q202" i="13"/>
  <c r="D202" i="13"/>
  <c r="D202" i="12"/>
  <c r="Q202" i="12"/>
  <c r="D202" i="11"/>
  <c r="Q202" i="11"/>
  <c r="R201" i="13"/>
  <c r="E201" i="13"/>
  <c r="E201" i="12"/>
  <c r="R201" i="12"/>
  <c r="R201" i="11"/>
  <c r="E201" i="11"/>
  <c r="S200" i="13"/>
  <c r="F200" i="13"/>
  <c r="F200" i="12"/>
  <c r="S200" i="12"/>
  <c r="S200" i="11"/>
  <c r="F200" i="11"/>
  <c r="T199" i="13"/>
  <c r="G199" i="13"/>
  <c r="G199" i="12"/>
  <c r="T199" i="12"/>
  <c r="T199" i="11"/>
  <c r="G199" i="11"/>
  <c r="U198" i="13"/>
  <c r="H198" i="13"/>
  <c r="H198" i="12"/>
  <c r="U198" i="12"/>
  <c r="U198" i="11"/>
  <c r="H198" i="11"/>
  <c r="V197" i="13"/>
  <c r="I197" i="13"/>
  <c r="I197" i="12"/>
  <c r="V197" i="12"/>
  <c r="V197" i="11"/>
  <c r="I197" i="11"/>
  <c r="V196" i="13"/>
  <c r="I196" i="13"/>
  <c r="V196" i="12"/>
  <c r="I196" i="12"/>
  <c r="V196" i="11"/>
  <c r="I196" i="11"/>
  <c r="V195" i="13"/>
  <c r="I195" i="13"/>
  <c r="I195" i="12"/>
  <c r="V195" i="12"/>
  <c r="V195" i="11"/>
  <c r="I195" i="11"/>
  <c r="I194" i="13"/>
  <c r="V194" i="13"/>
  <c r="V194" i="12"/>
  <c r="I194" i="12"/>
  <c r="V194" i="11"/>
  <c r="I194" i="11"/>
  <c r="V193" i="13"/>
  <c r="I193" i="13"/>
  <c r="I193" i="12"/>
  <c r="V193" i="12"/>
  <c r="V193" i="11"/>
  <c r="I193" i="11"/>
  <c r="V192" i="13"/>
  <c r="I192" i="13"/>
  <c r="I192" i="12"/>
  <c r="V192" i="12"/>
  <c r="V192" i="11"/>
  <c r="I192" i="11"/>
  <c r="J191" i="13"/>
  <c r="W191" i="13"/>
  <c r="J191" i="12"/>
  <c r="W191" i="12"/>
  <c r="W191" i="11"/>
  <c r="J191" i="11"/>
  <c r="K190" i="13"/>
  <c r="X190" i="13"/>
  <c r="K190" i="12"/>
  <c r="X190" i="12"/>
  <c r="X190" i="11"/>
  <c r="K190" i="11"/>
  <c r="L189" i="13"/>
  <c r="Y189" i="13"/>
  <c r="Y189" i="12"/>
  <c r="L189" i="12"/>
  <c r="Y189" i="11"/>
  <c r="L189" i="11"/>
  <c r="M188" i="13"/>
  <c r="Z188" i="13"/>
  <c r="M188" i="12"/>
  <c r="Z188" i="12"/>
  <c r="Z188" i="11"/>
  <c r="M188" i="11"/>
  <c r="N187" i="13"/>
  <c r="AA187" i="13"/>
  <c r="N187" i="12"/>
  <c r="AA187" i="12"/>
  <c r="AA187" i="11"/>
  <c r="N187" i="11"/>
  <c r="AB186" i="13"/>
  <c r="O186" i="13"/>
  <c r="O186" i="12"/>
  <c r="AB186" i="12"/>
  <c r="AB186" i="11"/>
  <c r="O186" i="11"/>
  <c r="AC185" i="13"/>
  <c r="P185" i="13"/>
  <c r="P185" i="12"/>
  <c r="AC185" i="12"/>
  <c r="AC185" i="11"/>
  <c r="P185" i="11"/>
  <c r="Q185" i="13"/>
  <c r="D185" i="13"/>
  <c r="D185" i="12"/>
  <c r="Q185" i="12"/>
  <c r="Q185" i="11"/>
  <c r="D185" i="11"/>
  <c r="Q184" i="13"/>
  <c r="D184" i="13"/>
  <c r="D184" i="12"/>
  <c r="Q184" i="12"/>
  <c r="Q184" i="11"/>
  <c r="D184" i="11"/>
  <c r="Q183" i="13"/>
  <c r="D183" i="13"/>
  <c r="Q183" i="12"/>
  <c r="D183" i="12"/>
  <c r="Q183" i="11"/>
  <c r="D183" i="11"/>
  <c r="D182" i="13"/>
  <c r="Q182" i="13"/>
  <c r="D182" i="12"/>
  <c r="Q182" i="12"/>
  <c r="Q182" i="11"/>
  <c r="D182" i="11"/>
  <c r="Q181" i="13"/>
  <c r="D181" i="13"/>
  <c r="Q181" i="12"/>
  <c r="D181" i="12"/>
  <c r="Q181" i="11"/>
  <c r="D181" i="11"/>
  <c r="Q180" i="13"/>
  <c r="D180" i="13"/>
  <c r="D180" i="12"/>
  <c r="Q180" i="12"/>
  <c r="Q180" i="11"/>
  <c r="D180" i="11"/>
  <c r="R179" i="13"/>
  <c r="E179" i="13"/>
  <c r="E179" i="12"/>
  <c r="R179" i="12"/>
  <c r="R179" i="11"/>
  <c r="E179" i="11"/>
  <c r="S178" i="13"/>
  <c r="F178" i="13"/>
  <c r="F178" i="12"/>
  <c r="S178" i="12"/>
  <c r="S178" i="11"/>
  <c r="F178" i="11"/>
  <c r="T177" i="13"/>
  <c r="G177" i="13"/>
  <c r="G177" i="12"/>
  <c r="T177" i="12"/>
  <c r="T177" i="11"/>
  <c r="G177" i="11"/>
  <c r="U176" i="13"/>
  <c r="H176" i="13"/>
  <c r="H176" i="12"/>
  <c r="U176" i="12"/>
  <c r="U176" i="11"/>
  <c r="H176" i="11"/>
  <c r="V175" i="13"/>
  <c r="I175" i="13"/>
  <c r="I175" i="12"/>
  <c r="V175" i="12"/>
  <c r="I175" i="11"/>
  <c r="V175" i="11"/>
  <c r="W174" i="13"/>
  <c r="J174" i="13"/>
  <c r="J174" i="12"/>
  <c r="W174" i="12"/>
  <c r="W174" i="11"/>
  <c r="J174" i="11"/>
  <c r="K173" i="13"/>
  <c r="X173" i="13"/>
  <c r="X173" i="12"/>
  <c r="K173" i="12"/>
  <c r="X173" i="11"/>
  <c r="K173" i="11"/>
  <c r="X172" i="13"/>
  <c r="K172" i="13"/>
  <c r="X172" i="12"/>
  <c r="K172" i="12"/>
  <c r="X172" i="11"/>
  <c r="K172" i="11"/>
  <c r="X171" i="13"/>
  <c r="K171" i="13"/>
  <c r="X171" i="12"/>
  <c r="K171" i="12"/>
  <c r="X171" i="11"/>
  <c r="K171" i="11"/>
  <c r="K170" i="13"/>
  <c r="X170" i="13"/>
  <c r="K170" i="12"/>
  <c r="X170" i="12"/>
  <c r="X170" i="11"/>
  <c r="K170" i="11"/>
  <c r="K169" i="13"/>
  <c r="X169" i="13"/>
  <c r="X169" i="12"/>
  <c r="K169" i="12"/>
  <c r="X169" i="11"/>
  <c r="K169" i="11"/>
  <c r="K168" i="13"/>
  <c r="X168" i="13"/>
  <c r="X168" i="12"/>
  <c r="K168" i="12"/>
  <c r="X168" i="11"/>
  <c r="K168" i="11"/>
  <c r="Y167" i="13"/>
  <c r="L167" i="13"/>
  <c r="Y167" i="12"/>
  <c r="L167" i="12"/>
  <c r="Y167" i="11"/>
  <c r="L167" i="11"/>
  <c r="M166" i="13"/>
  <c r="Z166" i="13"/>
  <c r="Z166" i="12"/>
  <c r="M166" i="12"/>
  <c r="Z166" i="11"/>
  <c r="M166" i="11"/>
  <c r="AA165" i="13"/>
  <c r="N165" i="13"/>
  <c r="AA165" i="12"/>
  <c r="N165" i="12"/>
  <c r="AA165" i="11"/>
  <c r="N165" i="11"/>
  <c r="AB164" i="13"/>
  <c r="O164" i="13"/>
  <c r="AB164" i="12"/>
  <c r="O164" i="12"/>
  <c r="AB164" i="11"/>
  <c r="O164" i="11"/>
  <c r="AC163" i="13"/>
  <c r="P163" i="13"/>
  <c r="P163" i="12"/>
  <c r="AC163" i="12"/>
  <c r="AC163" i="11"/>
  <c r="P163" i="11"/>
  <c r="Q163" i="13"/>
  <c r="D163" i="13"/>
  <c r="D163" i="12"/>
  <c r="Q163" i="12"/>
  <c r="Q163" i="11"/>
  <c r="D163" i="11"/>
  <c r="R162" i="13"/>
  <c r="E162" i="13"/>
  <c r="R162" i="12"/>
  <c r="E162" i="12"/>
  <c r="R162" i="11"/>
  <c r="E162" i="11"/>
  <c r="S161" i="13"/>
  <c r="F161" i="13"/>
  <c r="F161" i="12"/>
  <c r="S161" i="12"/>
  <c r="S161" i="11"/>
  <c r="F161" i="11"/>
  <c r="S160" i="13"/>
  <c r="F160" i="13"/>
  <c r="F160" i="12"/>
  <c r="S160" i="12"/>
  <c r="S160" i="11"/>
  <c r="F160" i="11"/>
  <c r="S159" i="13"/>
  <c r="F159" i="13"/>
  <c r="F159" i="12"/>
  <c r="S159" i="12"/>
  <c r="S159" i="11"/>
  <c r="F159" i="11"/>
  <c r="S158" i="13"/>
  <c r="F158" i="13"/>
  <c r="F158" i="12"/>
  <c r="S158" i="12"/>
  <c r="S158" i="11"/>
  <c r="F158" i="11"/>
  <c r="S157" i="13"/>
  <c r="F157" i="13"/>
  <c r="F157" i="12"/>
  <c r="S157" i="12"/>
  <c r="S157" i="11"/>
  <c r="F157" i="11"/>
  <c r="F156" i="13"/>
  <c r="S156" i="13"/>
  <c r="F156" i="12"/>
  <c r="S156" i="12"/>
  <c r="S156" i="11"/>
  <c r="F156" i="11"/>
  <c r="T155" i="13"/>
  <c r="G155" i="13"/>
  <c r="T155" i="12"/>
  <c r="G155" i="12"/>
  <c r="T155" i="11"/>
  <c r="G155" i="11"/>
  <c r="H154" i="13"/>
  <c r="U154" i="13"/>
  <c r="H154" i="12"/>
  <c r="U154" i="12"/>
  <c r="U154" i="11"/>
  <c r="H154" i="11"/>
  <c r="V153" i="13"/>
  <c r="I153" i="13"/>
  <c r="V153" i="12"/>
  <c r="I153" i="12"/>
  <c r="V153" i="11"/>
  <c r="I153" i="11"/>
  <c r="J152" i="13"/>
  <c r="W152" i="13"/>
  <c r="J152" i="12"/>
  <c r="W152" i="12"/>
  <c r="W152" i="11"/>
  <c r="J152" i="11"/>
  <c r="X151" i="13"/>
  <c r="K151" i="13"/>
  <c r="X151" i="12"/>
  <c r="K151" i="12"/>
  <c r="X151" i="11"/>
  <c r="K151" i="11"/>
  <c r="L150" i="13"/>
  <c r="Y150" i="13"/>
  <c r="L150" i="12"/>
  <c r="Y150" i="12"/>
  <c r="Y150" i="11"/>
  <c r="L150" i="11"/>
  <c r="Z149" i="13"/>
  <c r="M149" i="13"/>
  <c r="Z149" i="12"/>
  <c r="M149" i="12"/>
  <c r="Z149" i="11"/>
  <c r="M149" i="11"/>
  <c r="N148" i="13"/>
  <c r="AA148" i="13"/>
  <c r="N148" i="12"/>
  <c r="AA148" i="12"/>
  <c r="AA148" i="11"/>
  <c r="N148" i="11"/>
  <c r="AA147" i="13"/>
  <c r="N147" i="13"/>
  <c r="N147" i="12"/>
  <c r="AA147" i="12"/>
  <c r="AA147" i="11"/>
  <c r="N147" i="11"/>
  <c r="Z146" i="13"/>
  <c r="M146" i="13"/>
  <c r="M146" i="12"/>
  <c r="Z146" i="12"/>
  <c r="Z146" i="11"/>
  <c r="M146" i="11"/>
  <c r="Z145" i="13"/>
  <c r="M145" i="13"/>
  <c r="Z145" i="12"/>
  <c r="M145" i="12"/>
  <c r="Z145" i="11"/>
  <c r="M145" i="11"/>
  <c r="Z144" i="13"/>
  <c r="M144" i="13"/>
  <c r="M144" i="12"/>
  <c r="Z144" i="12"/>
  <c r="Z144" i="11"/>
  <c r="M144" i="11"/>
  <c r="AA143" i="13"/>
  <c r="N143" i="13"/>
  <c r="N143" i="12"/>
  <c r="AA143" i="12"/>
  <c r="AA143" i="11"/>
  <c r="N143" i="11"/>
  <c r="O142" i="13"/>
  <c r="AB142" i="13"/>
  <c r="O142" i="12"/>
  <c r="AB142" i="12"/>
  <c r="AB142" i="11"/>
  <c r="O142" i="11"/>
  <c r="AC141" i="13"/>
  <c r="P141" i="13"/>
  <c r="P141" i="12"/>
  <c r="AC141" i="12"/>
  <c r="AC141" i="11"/>
  <c r="P141" i="11"/>
  <c r="Q141" i="13"/>
  <c r="D141" i="13"/>
  <c r="Q141" i="12"/>
  <c r="D141" i="12"/>
  <c r="Q141" i="11"/>
  <c r="D141" i="11"/>
  <c r="E140" i="13"/>
  <c r="R140" i="13"/>
  <c r="E140" i="12"/>
  <c r="R140" i="12"/>
  <c r="R140" i="11"/>
  <c r="E140" i="11"/>
  <c r="S139" i="13"/>
  <c r="F139" i="13"/>
  <c r="F139" i="12"/>
  <c r="S139" i="12"/>
  <c r="S139" i="11"/>
  <c r="F139" i="11"/>
  <c r="G138" i="13"/>
  <c r="T138" i="13"/>
  <c r="G138" i="12"/>
  <c r="T138" i="12"/>
  <c r="T138" i="11"/>
  <c r="G138" i="11"/>
  <c r="U137" i="13"/>
  <c r="H137" i="13"/>
  <c r="H137" i="12"/>
  <c r="U137" i="12"/>
  <c r="U137" i="11"/>
  <c r="H137" i="11"/>
  <c r="H136" i="13"/>
  <c r="U136" i="13"/>
  <c r="U136" i="12"/>
  <c r="H136" i="12"/>
  <c r="U136" i="11"/>
  <c r="H136" i="11"/>
  <c r="U135" i="13"/>
  <c r="H135" i="13"/>
  <c r="U135" i="12"/>
  <c r="H135" i="12"/>
  <c r="U135" i="11"/>
  <c r="H135" i="11"/>
  <c r="H134" i="13"/>
  <c r="U134" i="13"/>
  <c r="U134" i="12"/>
  <c r="H134" i="12"/>
  <c r="U134" i="11"/>
  <c r="H134" i="11"/>
  <c r="U133" i="13"/>
  <c r="H133" i="13"/>
  <c r="U133" i="12"/>
  <c r="H133" i="12"/>
  <c r="U133" i="11"/>
  <c r="H133" i="11"/>
  <c r="U132" i="13"/>
  <c r="H132" i="13"/>
  <c r="H132" i="12"/>
  <c r="U132" i="12"/>
  <c r="U132" i="11"/>
  <c r="H132" i="11"/>
  <c r="V131" i="13"/>
  <c r="I131" i="13"/>
  <c r="V131" i="12"/>
  <c r="I131" i="12"/>
  <c r="V131" i="11"/>
  <c r="I131" i="11"/>
  <c r="W130" i="13"/>
  <c r="J130" i="13"/>
  <c r="J130" i="12"/>
  <c r="W130" i="12"/>
  <c r="W130" i="11"/>
  <c r="J130" i="11"/>
  <c r="X129" i="13"/>
  <c r="K129" i="13"/>
  <c r="X129" i="12"/>
  <c r="K129" i="12"/>
  <c r="X129" i="11"/>
  <c r="K129" i="11"/>
  <c r="Y128" i="13"/>
  <c r="L128" i="13"/>
  <c r="L128" i="12"/>
  <c r="Y128" i="12"/>
  <c r="Y128" i="11"/>
  <c r="L128" i="11"/>
  <c r="Z127" i="13"/>
  <c r="M127" i="13"/>
  <c r="Z127" i="12"/>
  <c r="M127" i="12"/>
  <c r="Z127" i="11"/>
  <c r="M127" i="11"/>
  <c r="AA126" i="13"/>
  <c r="N126" i="13"/>
  <c r="N126" i="12"/>
  <c r="AA126" i="12"/>
  <c r="AA126" i="11"/>
  <c r="N126" i="11"/>
  <c r="AB125" i="13"/>
  <c r="O125" i="13"/>
  <c r="AB125" i="12"/>
  <c r="O125" i="12"/>
  <c r="AB125" i="11"/>
  <c r="O125" i="11"/>
  <c r="AC124" i="13"/>
  <c r="P124" i="13"/>
  <c r="P124" i="12"/>
  <c r="AC124" i="12"/>
  <c r="AC124" i="11"/>
  <c r="P124" i="11"/>
  <c r="AC123" i="13"/>
  <c r="P123" i="13"/>
  <c r="AC123" i="12"/>
  <c r="P123" i="12"/>
  <c r="AC123" i="11"/>
  <c r="P123" i="11"/>
  <c r="AC122" i="13"/>
  <c r="P122" i="13"/>
  <c r="AC122" i="12"/>
  <c r="P122" i="12"/>
  <c r="AC122" i="11"/>
  <c r="P122" i="11"/>
  <c r="AC121" i="13"/>
  <c r="P121" i="13"/>
  <c r="AC121" i="12"/>
  <c r="P121" i="12"/>
  <c r="AC121" i="11"/>
  <c r="P121" i="11"/>
  <c r="AB120" i="13"/>
  <c r="O120" i="13"/>
  <c r="AB120" i="12"/>
  <c r="O120" i="12"/>
  <c r="AB120" i="11"/>
  <c r="O120" i="11"/>
  <c r="AC119" i="13"/>
  <c r="P119" i="13"/>
  <c r="AC119" i="12"/>
  <c r="P119" i="12"/>
  <c r="AC119" i="11"/>
  <c r="P119" i="11"/>
  <c r="Q119" i="13"/>
  <c r="D119" i="13"/>
  <c r="Q119" i="12"/>
  <c r="D119" i="12"/>
  <c r="Q119" i="11"/>
  <c r="D119" i="11"/>
  <c r="R118" i="13"/>
  <c r="E118" i="13"/>
  <c r="E118" i="12"/>
  <c r="R118" i="12"/>
  <c r="R118" i="11"/>
  <c r="E118" i="11"/>
  <c r="S117" i="13"/>
  <c r="F117" i="13"/>
  <c r="S117" i="12"/>
  <c r="F117" i="12"/>
  <c r="S117" i="11"/>
  <c r="F117" i="11"/>
  <c r="T116" i="13"/>
  <c r="G116" i="13"/>
  <c r="G116" i="12"/>
  <c r="T116" i="12"/>
  <c r="T116" i="11"/>
  <c r="G116" i="11"/>
  <c r="U115" i="13"/>
  <c r="H115" i="13"/>
  <c r="U115" i="12"/>
  <c r="H115" i="12"/>
  <c r="U115" i="11"/>
  <c r="H115" i="11"/>
  <c r="V114" i="13"/>
  <c r="I114" i="13"/>
  <c r="I114" i="12"/>
  <c r="V114" i="12"/>
  <c r="V114" i="11"/>
  <c r="I114" i="11"/>
  <c r="W113" i="13"/>
  <c r="J113" i="13"/>
  <c r="W113" i="12"/>
  <c r="J113" i="12"/>
  <c r="W113" i="11"/>
  <c r="J113" i="11"/>
  <c r="W112" i="13"/>
  <c r="J112" i="13"/>
  <c r="J112" i="12"/>
  <c r="W112" i="12"/>
  <c r="W112" i="11"/>
  <c r="J112" i="11"/>
  <c r="W111" i="13"/>
  <c r="J111" i="13"/>
  <c r="W111" i="12"/>
  <c r="J111" i="12"/>
  <c r="W111" i="11"/>
  <c r="J111" i="11"/>
  <c r="W110" i="13"/>
  <c r="J110" i="13"/>
  <c r="J110" i="12"/>
  <c r="W110" i="12"/>
  <c r="W110" i="11"/>
  <c r="J110" i="11"/>
  <c r="J109" i="13"/>
  <c r="W109" i="13"/>
  <c r="W109" i="12"/>
  <c r="J109" i="12"/>
  <c r="W109" i="11"/>
  <c r="J109" i="11"/>
  <c r="J108" i="13"/>
  <c r="W108" i="13"/>
  <c r="J108" i="12"/>
  <c r="W108" i="12"/>
  <c r="W108" i="11"/>
  <c r="J108" i="11"/>
  <c r="K107" i="13"/>
  <c r="X107" i="13"/>
  <c r="K107" i="12"/>
  <c r="X107" i="12"/>
  <c r="X107" i="11"/>
  <c r="K107" i="11"/>
  <c r="L106" i="13"/>
  <c r="Y106" i="13"/>
  <c r="L106" i="12"/>
  <c r="Y106" i="12"/>
  <c r="Y106" i="11"/>
  <c r="L106" i="11"/>
  <c r="Z105" i="13"/>
  <c r="M105" i="13"/>
  <c r="M105" i="12"/>
  <c r="Z105" i="12"/>
  <c r="Z105" i="11"/>
  <c r="M105" i="11"/>
  <c r="AA104" i="13"/>
  <c r="N104" i="13"/>
  <c r="N104" i="12"/>
  <c r="AA104" i="12"/>
  <c r="AA104" i="11"/>
  <c r="N104" i="11"/>
  <c r="AB103" i="13"/>
  <c r="O103" i="13"/>
  <c r="O103" i="12"/>
  <c r="AB103" i="12"/>
  <c r="AB103" i="11"/>
  <c r="O103" i="11"/>
  <c r="AC102" i="13"/>
  <c r="P102" i="13"/>
  <c r="P102" i="12"/>
  <c r="AC102" i="12"/>
  <c r="AC102" i="11"/>
  <c r="P102" i="11"/>
  <c r="Q102" i="13"/>
  <c r="D102" i="13"/>
  <c r="D102" i="12"/>
  <c r="Q102" i="12"/>
  <c r="Q102" i="11"/>
  <c r="D102" i="11"/>
  <c r="R101" i="13"/>
  <c r="E101" i="13"/>
  <c r="E101" i="12"/>
  <c r="R101" i="12"/>
  <c r="R101" i="11"/>
  <c r="E101" i="11"/>
  <c r="R100" i="13"/>
  <c r="E100" i="13"/>
  <c r="R100" i="12"/>
  <c r="E100" i="12"/>
  <c r="R100" i="11"/>
  <c r="E100" i="11"/>
  <c r="R99" i="13"/>
  <c r="E99" i="13"/>
  <c r="E99" i="12"/>
  <c r="R99" i="12"/>
  <c r="R99" i="11"/>
  <c r="E99" i="11"/>
  <c r="R98" i="13"/>
  <c r="E98" i="13"/>
  <c r="R98" i="12"/>
  <c r="E98" i="12"/>
  <c r="R98" i="11"/>
  <c r="E98" i="11"/>
  <c r="R97" i="13"/>
  <c r="E97" i="13"/>
  <c r="E97" i="12"/>
  <c r="R97" i="12"/>
  <c r="R97" i="11"/>
  <c r="E97" i="11"/>
  <c r="R96" i="13"/>
  <c r="E96" i="13"/>
  <c r="E96" i="12"/>
  <c r="R96" i="12"/>
  <c r="R96" i="11"/>
  <c r="E96" i="11"/>
  <c r="S95" i="13"/>
  <c r="F95" i="13"/>
  <c r="F95" i="12"/>
  <c r="S95" i="12"/>
  <c r="S95" i="11"/>
  <c r="F95" i="11"/>
  <c r="T94" i="13"/>
  <c r="G94" i="13"/>
  <c r="G94" i="12"/>
  <c r="T94" i="12"/>
  <c r="T94" i="11"/>
  <c r="G94" i="11"/>
  <c r="U93" i="13"/>
  <c r="H93" i="13"/>
  <c r="H93" i="12"/>
  <c r="U93" i="12"/>
  <c r="U93" i="11"/>
  <c r="H93" i="11"/>
  <c r="V92" i="13"/>
  <c r="I92" i="13"/>
  <c r="I92" i="12"/>
  <c r="V92" i="12"/>
  <c r="V92" i="11"/>
  <c r="I92" i="11"/>
  <c r="W91" i="13"/>
  <c r="J91" i="13"/>
  <c r="J91" i="12"/>
  <c r="W91" i="12"/>
  <c r="W91" i="11"/>
  <c r="J91" i="11"/>
  <c r="X90" i="13"/>
  <c r="K90" i="13"/>
  <c r="X90" i="12"/>
  <c r="K90" i="12"/>
  <c r="X90" i="11"/>
  <c r="K90" i="11"/>
  <c r="Y89" i="13"/>
  <c r="L89" i="13"/>
  <c r="L89" i="12"/>
  <c r="Y89" i="12"/>
  <c r="Y89" i="11"/>
  <c r="L89" i="11"/>
  <c r="Z88" i="13"/>
  <c r="M88" i="13"/>
  <c r="M88" i="12"/>
  <c r="Z88" i="12"/>
  <c r="Z88" i="11"/>
  <c r="M88" i="11"/>
  <c r="Y87" i="13"/>
  <c r="L87" i="13"/>
  <c r="L87" i="12"/>
  <c r="Y87" i="12"/>
  <c r="Y87" i="11"/>
  <c r="L87" i="11"/>
  <c r="Y86" i="13"/>
  <c r="L86" i="13"/>
  <c r="Y86" i="12"/>
  <c r="L86" i="12"/>
  <c r="Y86" i="11"/>
  <c r="L86" i="11"/>
  <c r="Y85" i="13"/>
  <c r="L85" i="13"/>
  <c r="Y85" i="12"/>
  <c r="L85" i="12"/>
  <c r="Y85" i="11"/>
  <c r="L85" i="11"/>
  <c r="Y84" i="13"/>
  <c r="L84" i="13"/>
  <c r="Y84" i="12"/>
  <c r="L84" i="12"/>
  <c r="Y84" i="11"/>
  <c r="L84" i="11"/>
  <c r="Z83" i="13"/>
  <c r="M83" i="13"/>
  <c r="Z83" i="12"/>
  <c r="M83" i="12"/>
  <c r="Z83" i="11"/>
  <c r="M83" i="11"/>
  <c r="AA82" i="13"/>
  <c r="N82" i="13"/>
  <c r="AA82" i="12"/>
  <c r="N82" i="12"/>
  <c r="AA82" i="11"/>
  <c r="N82" i="11"/>
  <c r="AB81" i="13"/>
  <c r="O81" i="13"/>
  <c r="AB81" i="12"/>
  <c r="O81" i="12"/>
  <c r="AB81" i="11"/>
  <c r="O81" i="11"/>
  <c r="AC80" i="13"/>
  <c r="P80" i="13"/>
  <c r="AC80" i="12"/>
  <c r="P80" i="12"/>
  <c r="AC80" i="11"/>
  <c r="P80" i="11"/>
  <c r="Q80" i="13"/>
  <c r="D80" i="13"/>
  <c r="Q80" i="12"/>
  <c r="D80" i="12"/>
  <c r="Q80" i="11"/>
  <c r="D80" i="11"/>
  <c r="R79" i="13"/>
  <c r="E79" i="13"/>
  <c r="R79" i="12"/>
  <c r="E79" i="12"/>
  <c r="R79" i="11"/>
  <c r="E79" i="11"/>
  <c r="S78" i="13"/>
  <c r="F78" i="13"/>
  <c r="S78" i="12"/>
  <c r="F78" i="12"/>
  <c r="S78" i="11"/>
  <c r="F78" i="11"/>
  <c r="T77" i="13"/>
  <c r="G77" i="13"/>
  <c r="T77" i="12"/>
  <c r="G77" i="12"/>
  <c r="T77" i="11"/>
  <c r="G77" i="11"/>
  <c r="T76" i="13"/>
  <c r="G76" i="13"/>
  <c r="T76" i="12"/>
  <c r="G76" i="12"/>
  <c r="T76" i="11"/>
  <c r="G76" i="11"/>
  <c r="T75" i="13"/>
  <c r="G75" i="13"/>
  <c r="G75" i="12"/>
  <c r="T75" i="12"/>
  <c r="T75" i="11"/>
  <c r="G75" i="11"/>
  <c r="G74" i="13"/>
  <c r="T74" i="13"/>
  <c r="G74" i="12"/>
  <c r="T74" i="12"/>
  <c r="T74" i="11"/>
  <c r="G74" i="11"/>
  <c r="T73" i="13"/>
  <c r="G73" i="13"/>
  <c r="G73" i="12"/>
  <c r="T73" i="12"/>
  <c r="G73" i="11"/>
  <c r="T73" i="11"/>
  <c r="G72" i="13"/>
  <c r="T72" i="13"/>
  <c r="T72" i="12"/>
  <c r="G72" i="12"/>
  <c r="T72" i="11"/>
  <c r="G72" i="11"/>
  <c r="H71" i="13"/>
  <c r="U71" i="13"/>
  <c r="H71" i="12"/>
  <c r="U71" i="12"/>
  <c r="U71" i="11"/>
  <c r="H71" i="11"/>
  <c r="I70" i="13"/>
  <c r="V70" i="13"/>
  <c r="I70" i="12"/>
  <c r="V70" i="12"/>
  <c r="V70" i="11"/>
  <c r="I70" i="11"/>
  <c r="J69" i="13"/>
  <c r="W69" i="13"/>
  <c r="J69" i="12"/>
  <c r="W69" i="12"/>
  <c r="W69" i="11"/>
  <c r="J69" i="11"/>
  <c r="K68" i="13"/>
  <c r="X68" i="13"/>
  <c r="K68" i="12"/>
  <c r="X68" i="12"/>
  <c r="X68" i="11"/>
  <c r="K68" i="11"/>
  <c r="L67" i="13"/>
  <c r="Y67" i="13"/>
  <c r="Y67" i="12"/>
  <c r="L67" i="12"/>
  <c r="Y67" i="11"/>
  <c r="L67" i="11"/>
  <c r="Z66" i="13"/>
  <c r="M66" i="13"/>
  <c r="M66" i="12"/>
  <c r="Z66" i="12"/>
  <c r="Z66" i="11"/>
  <c r="M66" i="11"/>
  <c r="AA65" i="13"/>
  <c r="N65" i="13"/>
  <c r="N65" i="12"/>
  <c r="AA65" i="12"/>
  <c r="AA65" i="11"/>
  <c r="N65" i="11"/>
  <c r="AB64" i="13"/>
  <c r="O64" i="13"/>
  <c r="O64" i="12"/>
  <c r="AB64" i="12"/>
  <c r="AB64" i="11"/>
  <c r="O64" i="11"/>
  <c r="AB63" i="13"/>
  <c r="O63" i="13"/>
  <c r="O63" i="12"/>
  <c r="AB63" i="12"/>
  <c r="AB63" i="11"/>
  <c r="O63" i="11"/>
  <c r="AB62" i="13"/>
  <c r="O62" i="13"/>
  <c r="O62" i="12"/>
  <c r="AB62" i="12"/>
  <c r="AB62" i="11"/>
  <c r="O62" i="11"/>
  <c r="AA61" i="13"/>
  <c r="N61" i="13"/>
  <c r="N61" i="12"/>
  <c r="AA61" i="12"/>
  <c r="AA61" i="11"/>
  <c r="N61" i="11"/>
  <c r="AA60" i="13"/>
  <c r="N60" i="13"/>
  <c r="N60" i="12"/>
  <c r="AA60" i="12"/>
  <c r="AA60" i="11"/>
  <c r="N60" i="11"/>
  <c r="AB59" i="13"/>
  <c r="O59" i="13"/>
  <c r="AB59" i="12"/>
  <c r="O59" i="12"/>
  <c r="AB59" i="11"/>
  <c r="O59" i="11"/>
  <c r="AC58" i="13"/>
  <c r="P58" i="13"/>
  <c r="P58" i="12"/>
  <c r="AC58" i="12"/>
  <c r="AC58" i="11"/>
  <c r="P58" i="11"/>
  <c r="Q58" i="13"/>
  <c r="D58" i="13"/>
  <c r="D58" i="12"/>
  <c r="Q58" i="12"/>
  <c r="Q58" i="11"/>
  <c r="D58" i="11"/>
  <c r="R57" i="13"/>
  <c r="E57" i="13"/>
  <c r="R57" i="12"/>
  <c r="E57" i="12"/>
  <c r="R57" i="11"/>
  <c r="E57" i="11"/>
  <c r="S56" i="13"/>
  <c r="F56" i="13"/>
  <c r="F56" i="12"/>
  <c r="S56" i="12"/>
  <c r="S56" i="11"/>
  <c r="F56" i="11"/>
  <c r="T55" i="13"/>
  <c r="G55" i="13"/>
  <c r="T55" i="12"/>
  <c r="G55" i="12"/>
  <c r="T55" i="11"/>
  <c r="G55" i="11"/>
  <c r="U54" i="13"/>
  <c r="H54" i="13"/>
  <c r="H54" i="12"/>
  <c r="U54" i="12"/>
  <c r="U54" i="11"/>
  <c r="H54" i="11"/>
  <c r="V53" i="13"/>
  <c r="I53" i="13"/>
  <c r="V53" i="12"/>
  <c r="I53" i="12"/>
  <c r="V53" i="11"/>
  <c r="I53" i="11"/>
  <c r="V52" i="13"/>
  <c r="I52" i="13"/>
  <c r="I52" i="12"/>
  <c r="V52" i="12"/>
  <c r="V52" i="11"/>
  <c r="I52" i="11"/>
  <c r="V51" i="13"/>
  <c r="I51" i="13"/>
  <c r="I51" i="12"/>
  <c r="V51" i="12"/>
  <c r="V51" i="11"/>
  <c r="I51" i="11"/>
  <c r="V50" i="13"/>
  <c r="I50" i="13"/>
  <c r="I50" i="12"/>
  <c r="V50" i="12"/>
  <c r="V50" i="11"/>
  <c r="I50" i="11"/>
  <c r="V49" i="13"/>
  <c r="I49" i="13"/>
  <c r="I49" i="12"/>
  <c r="V49" i="12"/>
  <c r="V49" i="11"/>
  <c r="I49" i="11"/>
  <c r="V48" i="13"/>
  <c r="I48" i="13"/>
  <c r="I48" i="12"/>
  <c r="V48" i="12"/>
  <c r="V48" i="11"/>
  <c r="I48" i="11"/>
  <c r="W47" i="13"/>
  <c r="J47" i="13"/>
  <c r="W47" i="12"/>
  <c r="J47" i="12"/>
  <c r="W47" i="11"/>
  <c r="J47" i="11"/>
  <c r="X46" i="13"/>
  <c r="K46" i="13"/>
  <c r="K46" i="12"/>
  <c r="X46" i="12"/>
  <c r="X46" i="11"/>
  <c r="K46" i="11"/>
  <c r="Z3" i="7"/>
  <c r="T3" i="9"/>
  <c r="AC300" i="13"/>
  <c r="P300" i="13"/>
  <c r="AC300" i="12"/>
  <c r="P300" i="12"/>
  <c r="AC300" i="11"/>
  <c r="P300" i="11"/>
  <c r="AC228" i="13"/>
  <c r="P228" i="13"/>
  <c r="P228" i="12"/>
  <c r="AC228" i="12"/>
  <c r="AC228" i="11"/>
  <c r="P228" i="11"/>
  <c r="AC156" i="13"/>
  <c r="P156" i="13"/>
  <c r="P156" i="12"/>
  <c r="AC156" i="12"/>
  <c r="AC156" i="11"/>
  <c r="P156" i="11"/>
  <c r="AC84" i="13"/>
  <c r="P84" i="13"/>
  <c r="AC84" i="12"/>
  <c r="P84" i="12"/>
  <c r="AC84" i="11"/>
  <c r="P84" i="11"/>
  <c r="P3" i="7"/>
  <c r="L3" i="7"/>
  <c r="N3" i="7"/>
  <c r="K3" i="7"/>
  <c r="B278" i="7"/>
  <c r="B184" i="7"/>
  <c r="I3" i="7"/>
  <c r="B183" i="7"/>
  <c r="D3" i="7"/>
  <c r="E3" i="7"/>
  <c r="B202" i="7"/>
  <c r="B16" i="7"/>
  <c r="B160" i="7"/>
  <c r="B17" i="7"/>
  <c r="B161" i="7"/>
  <c r="G3" i="7"/>
  <c r="B12" i="7"/>
  <c r="F3" i="7"/>
  <c r="A3" i="7"/>
  <c r="B201" i="7"/>
  <c r="M315" i="7"/>
  <c r="N314" i="7"/>
  <c r="L304" i="7"/>
  <c r="M303" i="7"/>
  <c r="N302" i="7"/>
  <c r="L292" i="7"/>
  <c r="M291" i="7"/>
  <c r="N290" i="7"/>
  <c r="L280" i="7"/>
  <c r="M279" i="7"/>
  <c r="N278" i="7"/>
  <c r="L268" i="7"/>
  <c r="M267" i="7"/>
  <c r="N266" i="7"/>
  <c r="L256" i="7"/>
  <c r="M255" i="7"/>
  <c r="N254" i="7"/>
  <c r="M3" i="7"/>
  <c r="L244" i="7"/>
  <c r="M243" i="7"/>
  <c r="N242" i="7"/>
  <c r="L232" i="7"/>
  <c r="M231" i="7"/>
  <c r="N230" i="7"/>
  <c r="L220" i="7"/>
  <c r="M219" i="7"/>
  <c r="N218" i="7"/>
  <c r="L208" i="7"/>
  <c r="M207" i="7"/>
  <c r="N206" i="7"/>
  <c r="L196" i="7"/>
  <c r="M195" i="7"/>
  <c r="N194" i="7"/>
  <c r="L184" i="7"/>
  <c r="M183" i="7"/>
  <c r="N182" i="7"/>
  <c r="L172" i="7"/>
  <c r="M171" i="7"/>
  <c r="N170" i="7"/>
  <c r="L160" i="7"/>
  <c r="M159" i="7"/>
  <c r="N158" i="7"/>
  <c r="L148" i="7"/>
  <c r="M147" i="7"/>
  <c r="N146" i="7"/>
  <c r="L136" i="7"/>
  <c r="M135" i="7"/>
  <c r="N134" i="7"/>
  <c r="L124" i="7"/>
  <c r="M123" i="7"/>
  <c r="N122" i="7"/>
  <c r="L112" i="7"/>
  <c r="M111" i="7"/>
  <c r="N110" i="7"/>
  <c r="L100" i="7"/>
  <c r="M99" i="7"/>
  <c r="N98" i="7"/>
  <c r="L88" i="7"/>
  <c r="M87" i="7"/>
  <c r="N86" i="7"/>
  <c r="L76" i="7"/>
  <c r="M75" i="7"/>
  <c r="N74" i="7"/>
  <c r="L64" i="7"/>
  <c r="M63" i="7"/>
  <c r="N62" i="7"/>
  <c r="L52" i="7"/>
  <c r="M51" i="7"/>
  <c r="N50" i="7"/>
  <c r="A3" i="2"/>
  <c r="B35" i="4"/>
  <c r="D1375" i="1"/>
  <c r="D103" i="1"/>
  <c r="B26" i="5"/>
  <c r="B26" i="4"/>
  <c r="B26" i="3"/>
  <c r="D1359" i="1"/>
  <c r="B12" i="3"/>
  <c r="D7" i="1"/>
  <c r="B3" i="5"/>
  <c r="D115" i="1"/>
  <c r="B3" i="4"/>
  <c r="D1399" i="1"/>
  <c r="B25" i="2"/>
  <c r="C25" i="8" s="1"/>
  <c r="B25" i="5"/>
  <c r="B25" i="4"/>
  <c r="B7" i="1"/>
  <c r="A3" i="3"/>
  <c r="A3" i="5"/>
  <c r="B25" i="3"/>
  <c r="D155" i="1"/>
  <c r="D139" i="1"/>
  <c r="B35" i="5"/>
  <c r="B17" i="2"/>
  <c r="C17" i="8" s="1"/>
  <c r="B17" i="5"/>
  <c r="D35" i="1"/>
  <c r="B10" i="5"/>
  <c r="B10" i="4"/>
  <c r="B10" i="3"/>
  <c r="B17" i="4"/>
  <c r="D1427" i="1"/>
  <c r="B16" i="2"/>
  <c r="C16" i="8" s="1"/>
  <c r="B16" i="5"/>
  <c r="B16" i="4"/>
  <c r="B3" i="3"/>
  <c r="B35" i="3"/>
  <c r="D43" i="1"/>
  <c r="B12" i="5"/>
  <c r="B40" i="2"/>
  <c r="C40" i="8" s="1"/>
  <c r="D1039" i="1"/>
  <c r="B26" i="2"/>
  <c r="C26" i="8" s="1"/>
  <c r="D291" i="1"/>
  <c r="D599" i="1"/>
  <c r="D903" i="1"/>
  <c r="D855" i="1"/>
  <c r="D767" i="1"/>
  <c r="D275" i="1"/>
  <c r="D1231" i="1"/>
  <c r="D1095" i="1"/>
  <c r="D1067" i="1"/>
  <c r="D887" i="1"/>
  <c r="B36" i="2"/>
  <c r="C36" i="8" s="1"/>
  <c r="B12" i="2"/>
  <c r="C12" i="8" s="1"/>
  <c r="D1215" i="1"/>
  <c r="D871" i="1"/>
  <c r="D659" i="1"/>
  <c r="B35" i="2"/>
  <c r="C35" i="8" s="1"/>
  <c r="D187" i="1"/>
  <c r="D935" i="1"/>
  <c r="D1263" i="1"/>
  <c r="D703" i="1"/>
  <c r="D471" i="1"/>
  <c r="D211" i="1"/>
  <c r="B3" i="2"/>
  <c r="C3" i="8" s="1"/>
  <c r="AD3" i="8" s="1"/>
  <c r="B10" i="2"/>
  <c r="C10" i="8" s="1"/>
  <c r="B183" i="1"/>
  <c r="D1163" i="1"/>
  <c r="D543" i="1"/>
  <c r="D715" i="1"/>
  <c r="D619" i="1"/>
  <c r="D423" i="1"/>
  <c r="D239" i="1"/>
  <c r="D491" i="1"/>
  <c r="D1143" i="1"/>
  <c r="D1075" i="1"/>
  <c r="D959" i="1"/>
  <c r="B205" i="7"/>
  <c r="D375" i="1"/>
  <c r="D735" i="1"/>
  <c r="D431" i="1"/>
  <c r="D983" i="1"/>
  <c r="D1343" i="1"/>
  <c r="D1287" i="1"/>
  <c r="B207" i="7"/>
  <c r="D667" i="1"/>
  <c r="D327" i="1"/>
  <c r="B30" i="2"/>
  <c r="C30" i="8" s="1"/>
  <c r="D1087" i="1"/>
  <c r="D1027" i="1"/>
  <c r="D507" i="1"/>
  <c r="D479" i="1"/>
  <c r="D63" i="1"/>
  <c r="B71" i="7" l="1"/>
  <c r="B71" i="16"/>
  <c r="B71" i="15"/>
  <c r="B71" i="13"/>
  <c r="B71" i="12"/>
  <c r="B71" i="11"/>
  <c r="B71" i="9"/>
  <c r="B129" i="7"/>
  <c r="B129" i="16"/>
  <c r="B129" i="15"/>
  <c r="B129" i="13"/>
  <c r="B129" i="12"/>
  <c r="B129" i="11"/>
  <c r="B129" i="9"/>
  <c r="B270" i="7"/>
  <c r="B271" i="16"/>
  <c r="B271" i="15"/>
  <c r="B271" i="13"/>
  <c r="B271" i="12"/>
  <c r="B271" i="11"/>
  <c r="B271" i="9"/>
  <c r="B236" i="16"/>
  <c r="B236" i="15"/>
  <c r="B236" i="12"/>
  <c r="B236" i="13"/>
  <c r="B236" i="11"/>
  <c r="B236" i="9"/>
  <c r="B152" i="7"/>
  <c r="B152" i="16"/>
  <c r="B152" i="15"/>
  <c r="B152" i="13"/>
  <c r="B152" i="12"/>
  <c r="B152" i="11"/>
  <c r="B152" i="9"/>
  <c r="B31" i="7"/>
  <c r="B31" i="16"/>
  <c r="B31" i="15"/>
  <c r="B31" i="13"/>
  <c r="B31" i="12"/>
  <c r="B31" i="11"/>
  <c r="B31" i="9"/>
  <c r="B259" i="16"/>
  <c r="B259" i="15"/>
  <c r="B259" i="13"/>
  <c r="B259" i="12"/>
  <c r="B259" i="11"/>
  <c r="B259" i="9"/>
  <c r="B338" i="16"/>
  <c r="B338" i="15"/>
  <c r="B338" i="13"/>
  <c r="B338" i="12"/>
  <c r="B338" i="11"/>
  <c r="B338" i="9"/>
  <c r="B338" i="7"/>
  <c r="B338" i="4"/>
  <c r="B338" i="5"/>
  <c r="B338" i="2"/>
  <c r="C338" i="8" s="1"/>
  <c r="B338" i="3"/>
  <c r="B288" i="16"/>
  <c r="B288" i="15"/>
  <c r="B288" i="12"/>
  <c r="B288" i="13"/>
  <c r="B288" i="11"/>
  <c r="B288" i="9"/>
  <c r="A48" i="16"/>
  <c r="A48" i="15"/>
  <c r="A48" i="13"/>
  <c r="A48" i="12"/>
  <c r="A48" i="11"/>
  <c r="A48" i="8"/>
  <c r="B48" i="8" s="1"/>
  <c r="A48" i="9"/>
  <c r="B49" i="7"/>
  <c r="B49" i="16"/>
  <c r="B49" i="15"/>
  <c r="B49" i="13"/>
  <c r="B49" i="12"/>
  <c r="B49" i="11"/>
  <c r="B49" i="9"/>
  <c r="B268" i="7"/>
  <c r="B269" i="16"/>
  <c r="B269" i="15"/>
  <c r="B269" i="13"/>
  <c r="B269" i="12"/>
  <c r="B269" i="11"/>
  <c r="B269" i="9"/>
  <c r="B75" i="7"/>
  <c r="B75" i="16"/>
  <c r="B75" i="15"/>
  <c r="B75" i="13"/>
  <c r="B75" i="12"/>
  <c r="B75" i="11"/>
  <c r="B75" i="9"/>
  <c r="B11" i="7"/>
  <c r="B11" i="16"/>
  <c r="B11" i="15"/>
  <c r="B11" i="13"/>
  <c r="B11" i="12"/>
  <c r="B11" i="11"/>
  <c r="B11" i="9"/>
  <c r="B346" i="16"/>
  <c r="B346" i="15"/>
  <c r="B346" i="13"/>
  <c r="B346" i="12"/>
  <c r="B346" i="11"/>
  <c r="B346" i="9"/>
  <c r="B346" i="4"/>
  <c r="B346" i="7"/>
  <c r="B346" i="5"/>
  <c r="B346" i="3"/>
  <c r="B346" i="2"/>
  <c r="C346" i="8" s="1"/>
  <c r="B356" i="16"/>
  <c r="B356" i="15"/>
  <c r="B356" i="13"/>
  <c r="B356" i="12"/>
  <c r="B356" i="11"/>
  <c r="B356" i="9"/>
  <c r="B356" i="4"/>
  <c r="B356" i="5"/>
  <c r="B356" i="7"/>
  <c r="B356" i="3"/>
  <c r="B356" i="2"/>
  <c r="C356" i="8" s="1"/>
  <c r="B310" i="16"/>
  <c r="B310" i="15"/>
  <c r="B310" i="13"/>
  <c r="B310" i="12"/>
  <c r="B310" i="11"/>
  <c r="B310" i="9"/>
  <c r="B273" i="7"/>
  <c r="B274" i="16"/>
  <c r="B274" i="15"/>
  <c r="B274" i="13"/>
  <c r="B274" i="12"/>
  <c r="B274" i="11"/>
  <c r="B274" i="9"/>
  <c r="B248" i="16"/>
  <c r="B248" i="15"/>
  <c r="B248" i="13"/>
  <c r="B248" i="12"/>
  <c r="B248" i="11"/>
  <c r="B248" i="9"/>
  <c r="B125" i="7"/>
  <c r="B125" i="16"/>
  <c r="B125" i="15"/>
  <c r="B125" i="13"/>
  <c r="B125" i="12"/>
  <c r="B125" i="11"/>
  <c r="B125" i="9"/>
  <c r="B276" i="16"/>
  <c r="B276" i="15"/>
  <c r="B276" i="12"/>
  <c r="B276" i="13"/>
  <c r="B276" i="11"/>
  <c r="B276" i="9"/>
  <c r="A4" i="16"/>
  <c r="A4" i="15"/>
  <c r="A4" i="13"/>
  <c r="A4" i="11"/>
  <c r="A4" i="12"/>
  <c r="A4" i="9"/>
  <c r="A4" i="8"/>
  <c r="B4" i="8" s="1"/>
  <c r="B4" i="16"/>
  <c r="B4" i="15"/>
  <c r="B4" i="13"/>
  <c r="B4" i="12"/>
  <c r="B4" i="11"/>
  <c r="B4" i="9"/>
  <c r="AD336" i="8"/>
  <c r="B261" i="16"/>
  <c r="B261" i="15"/>
  <c r="B261" i="13"/>
  <c r="B261" i="11"/>
  <c r="B261" i="12"/>
  <c r="B261" i="9"/>
  <c r="B62" i="7"/>
  <c r="B62" i="16"/>
  <c r="B62" i="15"/>
  <c r="B62" i="13"/>
  <c r="B62" i="12"/>
  <c r="B62" i="11"/>
  <c r="B62" i="9"/>
  <c r="B185" i="7"/>
  <c r="B186" i="16"/>
  <c r="B186" i="15"/>
  <c r="B186" i="13"/>
  <c r="B186" i="12"/>
  <c r="B186" i="11"/>
  <c r="B186" i="9"/>
  <c r="D1303" i="1"/>
  <c r="B327" i="16"/>
  <c r="B327" i="15"/>
  <c r="B327" i="13"/>
  <c r="B327" i="12"/>
  <c r="B327" i="11"/>
  <c r="B327" i="9"/>
  <c r="D643" i="1"/>
  <c r="B162" i="16"/>
  <c r="B162" i="15"/>
  <c r="B162" i="13"/>
  <c r="B162" i="12"/>
  <c r="B162" i="11"/>
  <c r="B162" i="9"/>
  <c r="B110" i="7"/>
  <c r="B110" i="16"/>
  <c r="B110" i="15"/>
  <c r="B110" i="13"/>
  <c r="B110" i="12"/>
  <c r="B110" i="11"/>
  <c r="B110" i="9"/>
  <c r="B262" i="16"/>
  <c r="B262" i="15"/>
  <c r="B262" i="13"/>
  <c r="B262" i="12"/>
  <c r="B262" i="11"/>
  <c r="B262" i="9"/>
  <c r="B108" i="16"/>
  <c r="B108" i="15"/>
  <c r="B108" i="13"/>
  <c r="B108" i="12"/>
  <c r="B108" i="11"/>
  <c r="B108" i="9"/>
  <c r="B342" i="16"/>
  <c r="B342" i="15"/>
  <c r="B342" i="13"/>
  <c r="B342" i="12"/>
  <c r="B342" i="11"/>
  <c r="B342" i="4"/>
  <c r="B342" i="5"/>
  <c r="B342" i="7"/>
  <c r="B342" i="9"/>
  <c r="B342" i="3"/>
  <c r="B342" i="2"/>
  <c r="C342" i="8" s="1"/>
  <c r="B84" i="7"/>
  <c r="B84" i="16"/>
  <c r="B84" i="15"/>
  <c r="B84" i="13"/>
  <c r="B84" i="12"/>
  <c r="B84" i="11"/>
  <c r="B84" i="9"/>
  <c r="B96" i="7"/>
  <c r="B96" i="16"/>
  <c r="B96" i="15"/>
  <c r="B96" i="13"/>
  <c r="B96" i="12"/>
  <c r="B96" i="11"/>
  <c r="B96" i="9"/>
  <c r="B157" i="7"/>
  <c r="B157" i="16"/>
  <c r="B157" i="15"/>
  <c r="B157" i="13"/>
  <c r="B157" i="12"/>
  <c r="B157" i="11"/>
  <c r="B157" i="9"/>
  <c r="B120" i="16"/>
  <c r="B120" i="15"/>
  <c r="B120" i="12"/>
  <c r="B120" i="13"/>
  <c r="B120" i="11"/>
  <c r="B120" i="9"/>
  <c r="B283" i="7"/>
  <c r="B306" i="16"/>
  <c r="B306" i="15"/>
  <c r="B306" i="13"/>
  <c r="B306" i="12"/>
  <c r="B306" i="11"/>
  <c r="B306" i="9"/>
  <c r="B194" i="16"/>
  <c r="B194" i="15"/>
  <c r="B194" i="13"/>
  <c r="B194" i="12"/>
  <c r="B194" i="11"/>
  <c r="B194" i="9"/>
  <c r="B37" i="7"/>
  <c r="B37" i="16"/>
  <c r="B37" i="15"/>
  <c r="B37" i="13"/>
  <c r="B37" i="12"/>
  <c r="B37" i="11"/>
  <c r="B37" i="9"/>
  <c r="B316" i="16"/>
  <c r="B316" i="15"/>
  <c r="B316" i="12"/>
  <c r="B316" i="13"/>
  <c r="B316" i="11"/>
  <c r="B316" i="9"/>
  <c r="B337" i="16"/>
  <c r="B337" i="15"/>
  <c r="B337" i="13"/>
  <c r="B337" i="12"/>
  <c r="B337" i="11"/>
  <c r="B337" i="9"/>
  <c r="B337" i="5"/>
  <c r="B337" i="4"/>
  <c r="B337" i="7"/>
  <c r="B337" i="2"/>
  <c r="C337" i="8" s="1"/>
  <c r="B337" i="3"/>
  <c r="B291" i="16"/>
  <c r="B291" i="15"/>
  <c r="B291" i="13"/>
  <c r="B291" i="12"/>
  <c r="B291" i="11"/>
  <c r="B291" i="9"/>
  <c r="B167" i="7"/>
  <c r="B167" i="16"/>
  <c r="B167" i="15"/>
  <c r="B167" i="13"/>
  <c r="B167" i="12"/>
  <c r="B167" i="11"/>
  <c r="B167" i="9"/>
  <c r="B359" i="16"/>
  <c r="B359" i="15"/>
  <c r="B359" i="13"/>
  <c r="B359" i="12"/>
  <c r="B359" i="11"/>
  <c r="B359" i="9"/>
  <c r="B359" i="5"/>
  <c r="B359" i="4"/>
  <c r="B359" i="7"/>
  <c r="B359" i="3"/>
  <c r="B359" i="2"/>
  <c r="C359" i="8" s="1"/>
  <c r="B18" i="7"/>
  <c r="B18" i="16"/>
  <c r="B18" i="15"/>
  <c r="B18" i="13"/>
  <c r="B18" i="12"/>
  <c r="B18" i="11"/>
  <c r="B18" i="9"/>
  <c r="B169" i="16"/>
  <c r="B169" i="15"/>
  <c r="B169" i="13"/>
  <c r="B169" i="12"/>
  <c r="B169" i="11"/>
  <c r="B169" i="9"/>
  <c r="B181" i="7"/>
  <c r="B181" i="16"/>
  <c r="B181" i="15"/>
  <c r="B181" i="13"/>
  <c r="B181" i="12"/>
  <c r="B181" i="11"/>
  <c r="B181" i="9"/>
  <c r="B178" i="16"/>
  <c r="B178" i="15"/>
  <c r="B178" i="13"/>
  <c r="B178" i="12"/>
  <c r="B178" i="11"/>
  <c r="B178" i="9"/>
  <c r="B209" i="7"/>
  <c r="B216" i="16"/>
  <c r="B216" i="15"/>
  <c r="B216" i="13"/>
  <c r="B216" i="12"/>
  <c r="B216" i="11"/>
  <c r="B216" i="9"/>
  <c r="B13" i="16"/>
  <c r="B13" i="15"/>
  <c r="B13" i="13"/>
  <c r="B13" i="12"/>
  <c r="B13" i="11"/>
  <c r="B13" i="9"/>
  <c r="B41" i="7"/>
  <c r="B41" i="16"/>
  <c r="B41" i="15"/>
  <c r="B41" i="13"/>
  <c r="B41" i="12"/>
  <c r="B41" i="11"/>
  <c r="B41" i="9"/>
  <c r="B352" i="16"/>
  <c r="B352" i="15"/>
  <c r="B352" i="13"/>
  <c r="B352" i="12"/>
  <c r="B352" i="11"/>
  <c r="B352" i="9"/>
  <c r="B352" i="5"/>
  <c r="B352" i="4"/>
  <c r="B352" i="7"/>
  <c r="B352" i="3"/>
  <c r="B352" i="2"/>
  <c r="C352" i="8" s="1"/>
  <c r="B354" i="16"/>
  <c r="B354" i="15"/>
  <c r="B354" i="13"/>
  <c r="B354" i="12"/>
  <c r="B354" i="11"/>
  <c r="B354" i="9"/>
  <c r="B354" i="7"/>
  <c r="B354" i="4"/>
  <c r="B354" i="5"/>
  <c r="B354" i="3"/>
  <c r="B354" i="2"/>
  <c r="C354" i="8" s="1"/>
  <c r="B213" i="7"/>
  <c r="B220" i="16"/>
  <c r="B220" i="15"/>
  <c r="B220" i="12"/>
  <c r="B220" i="13"/>
  <c r="B220" i="11"/>
  <c r="B220" i="9"/>
  <c r="B122" i="16"/>
  <c r="B122" i="15"/>
  <c r="B122" i="13"/>
  <c r="B122" i="12"/>
  <c r="B122" i="11"/>
  <c r="B122" i="9"/>
  <c r="B242" i="16"/>
  <c r="B242" i="15"/>
  <c r="B242" i="12"/>
  <c r="B242" i="13"/>
  <c r="B242" i="11"/>
  <c r="B242" i="9"/>
  <c r="B138" i="7"/>
  <c r="B138" i="16"/>
  <c r="B138" i="15"/>
  <c r="B138" i="13"/>
  <c r="B138" i="12"/>
  <c r="B138" i="11"/>
  <c r="B138" i="9"/>
  <c r="B318" i="16"/>
  <c r="B318" i="15"/>
  <c r="B318" i="13"/>
  <c r="B318" i="12"/>
  <c r="B318" i="11"/>
  <c r="B318" i="9"/>
  <c r="B228" i="16"/>
  <c r="B228" i="15"/>
  <c r="B228" i="12"/>
  <c r="B228" i="13"/>
  <c r="B228" i="11"/>
  <c r="B228" i="9"/>
  <c r="A284" i="16"/>
  <c r="A284" i="15"/>
  <c r="A284" i="13"/>
  <c r="A284" i="12"/>
  <c r="A284" i="11"/>
  <c r="A284" i="9"/>
  <c r="A284" i="8"/>
  <c r="B284" i="8" s="1"/>
  <c r="A316" i="16"/>
  <c r="A316" i="15"/>
  <c r="A316" i="13"/>
  <c r="A316" i="12"/>
  <c r="A316" i="11"/>
  <c r="A316" i="9"/>
  <c r="A316" i="8"/>
  <c r="B316" i="8" s="1"/>
  <c r="B281" i="16"/>
  <c r="B281" i="15"/>
  <c r="B281" i="13"/>
  <c r="B281" i="12"/>
  <c r="B281" i="11"/>
  <c r="B281" i="9"/>
  <c r="D1131" i="1"/>
  <c r="B284" i="16"/>
  <c r="B284" i="15"/>
  <c r="B284" i="12"/>
  <c r="B284" i="13"/>
  <c r="B284" i="11"/>
  <c r="B284" i="9"/>
  <c r="B55" i="7"/>
  <c r="B55" i="16"/>
  <c r="B55" i="15"/>
  <c r="B55" i="13"/>
  <c r="B55" i="12"/>
  <c r="B55" i="11"/>
  <c r="B55" i="9"/>
  <c r="B324" i="16"/>
  <c r="B324" i="15"/>
  <c r="B324" i="13"/>
  <c r="B324" i="12"/>
  <c r="B324" i="11"/>
  <c r="B324" i="9"/>
  <c r="B279" i="7"/>
  <c r="B293" i="16"/>
  <c r="B293" i="15"/>
  <c r="B293" i="13"/>
  <c r="B293" i="12"/>
  <c r="B293" i="11"/>
  <c r="B293" i="9"/>
  <c r="B224" i="16"/>
  <c r="B224" i="15"/>
  <c r="B224" i="13"/>
  <c r="B224" i="12"/>
  <c r="B224" i="11"/>
  <c r="B224" i="9"/>
  <c r="B28" i="16"/>
  <c r="B28" i="15"/>
  <c r="B28" i="13"/>
  <c r="B28" i="12"/>
  <c r="B28" i="11"/>
  <c r="B28" i="9"/>
  <c r="Z255" i="13"/>
  <c r="M255" i="13"/>
  <c r="Z255" i="12"/>
  <c r="M255" i="12"/>
  <c r="Z255" i="11"/>
  <c r="M255" i="11"/>
  <c r="AA62" i="13"/>
  <c r="N62" i="13"/>
  <c r="AA62" i="12"/>
  <c r="N62" i="12"/>
  <c r="AA62" i="11"/>
  <c r="N62" i="11"/>
  <c r="AA110" i="13"/>
  <c r="N110" i="13"/>
  <c r="N110" i="12"/>
  <c r="AA110" i="12"/>
  <c r="AA110" i="11"/>
  <c r="N110" i="11"/>
  <c r="AA158" i="13"/>
  <c r="N158" i="13"/>
  <c r="N158" i="12"/>
  <c r="AA158" i="12"/>
  <c r="AA158" i="11"/>
  <c r="N158" i="11"/>
  <c r="AA206" i="13"/>
  <c r="N206" i="13"/>
  <c r="N206" i="12"/>
  <c r="AA206" i="12"/>
  <c r="AA206" i="11"/>
  <c r="N206" i="11"/>
  <c r="M3" i="13"/>
  <c r="Z3" i="13"/>
  <c r="Z3" i="12"/>
  <c r="M3" i="12"/>
  <c r="Z3" i="11"/>
  <c r="M3" i="11"/>
  <c r="Y292" i="13"/>
  <c r="L292" i="13"/>
  <c r="Y292" i="12"/>
  <c r="L292" i="12"/>
  <c r="Y292" i="11"/>
  <c r="L292" i="11"/>
  <c r="Y3" i="13"/>
  <c r="L3" i="13"/>
  <c r="Y3" i="12"/>
  <c r="L3" i="12"/>
  <c r="Y3" i="11"/>
  <c r="L3" i="11"/>
  <c r="AT3" i="13"/>
  <c r="AG3" i="13"/>
  <c r="AT3" i="12"/>
  <c r="AG3" i="12"/>
  <c r="AT3" i="11"/>
  <c r="AG3" i="11"/>
  <c r="M63" i="13"/>
  <c r="Z63" i="13"/>
  <c r="Z63" i="12"/>
  <c r="M63" i="12"/>
  <c r="Z63" i="11"/>
  <c r="M63" i="11"/>
  <c r="Y160" i="13"/>
  <c r="L160" i="13"/>
  <c r="L160" i="12"/>
  <c r="Y160" i="12"/>
  <c r="Y160" i="11"/>
  <c r="L160" i="11"/>
  <c r="AA74" i="13"/>
  <c r="N74" i="13"/>
  <c r="N74" i="12"/>
  <c r="AA74" i="12"/>
  <c r="AA74" i="11"/>
  <c r="N74" i="11"/>
  <c r="AA122" i="13"/>
  <c r="N122" i="13"/>
  <c r="AA122" i="12"/>
  <c r="N122" i="12"/>
  <c r="AA122" i="11"/>
  <c r="N122" i="11"/>
  <c r="N170" i="13"/>
  <c r="AA170" i="13"/>
  <c r="AA170" i="12"/>
  <c r="N170" i="12"/>
  <c r="AA170" i="11"/>
  <c r="N170" i="11"/>
  <c r="AA218" i="13"/>
  <c r="N218" i="13"/>
  <c r="AA218" i="12"/>
  <c r="N218" i="12"/>
  <c r="AA218" i="11"/>
  <c r="N218" i="11"/>
  <c r="Y256" i="13"/>
  <c r="L256" i="13"/>
  <c r="Y256" i="12"/>
  <c r="L256" i="12"/>
  <c r="Y256" i="11"/>
  <c r="L256" i="11"/>
  <c r="Y304" i="13"/>
  <c r="L304" i="13"/>
  <c r="Y304" i="12"/>
  <c r="L304" i="12"/>
  <c r="Y304" i="11"/>
  <c r="L304" i="11"/>
  <c r="AZ3" i="13"/>
  <c r="AM3" i="13"/>
  <c r="AZ3" i="12"/>
  <c r="AM3" i="12"/>
  <c r="AZ3" i="11"/>
  <c r="AM3" i="11"/>
  <c r="M111" i="13"/>
  <c r="Z111" i="13"/>
  <c r="M111" i="12"/>
  <c r="Z111" i="12"/>
  <c r="Z111" i="11"/>
  <c r="M111" i="11"/>
  <c r="AV3" i="13"/>
  <c r="AI3" i="13"/>
  <c r="AV3" i="12"/>
  <c r="AI3" i="12"/>
  <c r="AV3" i="11"/>
  <c r="AI3" i="11"/>
  <c r="J3" i="13"/>
  <c r="W3" i="13"/>
  <c r="W3" i="12"/>
  <c r="J3" i="12"/>
  <c r="W3" i="11"/>
  <c r="J3" i="11"/>
  <c r="AW3" i="13"/>
  <c r="AJ3" i="13"/>
  <c r="AW3" i="12"/>
  <c r="AJ3" i="12"/>
  <c r="AW3" i="11"/>
  <c r="AJ3" i="11"/>
  <c r="AS3" i="13"/>
  <c r="AF3" i="13"/>
  <c r="AS3" i="12"/>
  <c r="AF3" i="12"/>
  <c r="AS3" i="11"/>
  <c r="AF3" i="11"/>
  <c r="AA254" i="13"/>
  <c r="N254" i="13"/>
  <c r="AA254" i="12"/>
  <c r="N254" i="12"/>
  <c r="AA254" i="11"/>
  <c r="N254" i="11"/>
  <c r="Y64" i="13"/>
  <c r="L64" i="13"/>
  <c r="L64" i="12"/>
  <c r="Y64" i="12"/>
  <c r="Y64" i="11"/>
  <c r="L64" i="11"/>
  <c r="Y208" i="13"/>
  <c r="L208" i="13"/>
  <c r="Y208" i="12"/>
  <c r="L208" i="12"/>
  <c r="Y208" i="11"/>
  <c r="L208" i="11"/>
  <c r="Z303" i="13"/>
  <c r="M303" i="13"/>
  <c r="M303" i="12"/>
  <c r="Z303" i="12"/>
  <c r="Z303" i="11"/>
  <c r="M303" i="11"/>
  <c r="M123" i="13"/>
  <c r="Z123" i="13"/>
  <c r="Z123" i="12"/>
  <c r="M123" i="12"/>
  <c r="Z123" i="11"/>
  <c r="M123" i="11"/>
  <c r="Z219" i="13"/>
  <c r="M219" i="13"/>
  <c r="Z219" i="12"/>
  <c r="M219" i="12"/>
  <c r="Z219" i="11"/>
  <c r="M219" i="11"/>
  <c r="E3" i="13"/>
  <c r="R3" i="13"/>
  <c r="E3" i="12"/>
  <c r="R3" i="12"/>
  <c r="E3" i="11"/>
  <c r="R3" i="11"/>
  <c r="AE3" i="13"/>
  <c r="AR3" i="13"/>
  <c r="AR3" i="12"/>
  <c r="AE3" i="12"/>
  <c r="AR3" i="11"/>
  <c r="AE3" i="11"/>
  <c r="M207" i="13"/>
  <c r="Z207" i="13"/>
  <c r="Z207" i="12"/>
  <c r="M207" i="12"/>
  <c r="Z207" i="11"/>
  <c r="M207" i="11"/>
  <c r="AC3" i="13"/>
  <c r="P3" i="13"/>
  <c r="AC3" i="12"/>
  <c r="P3" i="12"/>
  <c r="AC3" i="11"/>
  <c r="P3" i="11"/>
  <c r="AO3" i="13"/>
  <c r="BB3" i="13"/>
  <c r="AO3" i="12"/>
  <c r="BB3" i="12"/>
  <c r="BB3" i="11"/>
  <c r="AO3" i="11"/>
  <c r="AK3" i="13"/>
  <c r="AX3" i="13"/>
  <c r="AX3" i="12"/>
  <c r="AK3" i="12"/>
  <c r="AX3" i="11"/>
  <c r="AK3" i="11"/>
  <c r="Z159" i="13"/>
  <c r="M159" i="13"/>
  <c r="M159" i="12"/>
  <c r="Z159" i="12"/>
  <c r="Z159" i="11"/>
  <c r="M159" i="11"/>
  <c r="AA302" i="13"/>
  <c r="N302" i="13"/>
  <c r="AA302" i="12"/>
  <c r="N302" i="12"/>
  <c r="AA302" i="11"/>
  <c r="N302" i="11"/>
  <c r="AB3" i="13"/>
  <c r="O3" i="13"/>
  <c r="AB3" i="12"/>
  <c r="O3" i="12"/>
  <c r="AB3" i="11"/>
  <c r="O3" i="11"/>
  <c r="M171" i="13"/>
  <c r="Z171" i="13"/>
  <c r="Z171" i="12"/>
  <c r="M171" i="12"/>
  <c r="Z171" i="11"/>
  <c r="M171" i="11"/>
  <c r="AA314" i="13"/>
  <c r="N314" i="13"/>
  <c r="N314" i="12"/>
  <c r="AA314" i="12"/>
  <c r="AA314" i="11"/>
  <c r="N314" i="11"/>
  <c r="Y76" i="13"/>
  <c r="L76" i="13"/>
  <c r="Y76" i="12"/>
  <c r="L76" i="12"/>
  <c r="Y76" i="11"/>
  <c r="L76" i="11"/>
  <c r="Y124" i="13"/>
  <c r="L124" i="13"/>
  <c r="Y124" i="12"/>
  <c r="L124" i="12"/>
  <c r="Y124" i="11"/>
  <c r="L124" i="11"/>
  <c r="Y220" i="13"/>
  <c r="L220" i="13"/>
  <c r="L220" i="12"/>
  <c r="Y220" i="12"/>
  <c r="Y220" i="11"/>
  <c r="L220" i="11"/>
  <c r="Z315" i="13"/>
  <c r="M315" i="13"/>
  <c r="M315" i="12"/>
  <c r="Z315" i="12"/>
  <c r="Z315" i="11"/>
  <c r="M315" i="11"/>
  <c r="AA86" i="13"/>
  <c r="N86" i="13"/>
  <c r="AA86" i="12"/>
  <c r="N86" i="12"/>
  <c r="AA86" i="11"/>
  <c r="N86" i="11"/>
  <c r="N134" i="13"/>
  <c r="AA134" i="13"/>
  <c r="AA134" i="12"/>
  <c r="N134" i="12"/>
  <c r="AA134" i="11"/>
  <c r="N134" i="11"/>
  <c r="Y268" i="13"/>
  <c r="L268" i="13"/>
  <c r="L268" i="12"/>
  <c r="Y268" i="12"/>
  <c r="Y268" i="11"/>
  <c r="L268" i="11"/>
  <c r="M135" i="13"/>
  <c r="Z135" i="13"/>
  <c r="Z135" i="12"/>
  <c r="M135" i="12"/>
  <c r="Z135" i="11"/>
  <c r="M135" i="11"/>
  <c r="M231" i="13"/>
  <c r="Z231" i="13"/>
  <c r="Z231" i="12"/>
  <c r="M231" i="12"/>
  <c r="Z231" i="11"/>
  <c r="M231" i="11"/>
  <c r="V3" i="13"/>
  <c r="I3" i="13"/>
  <c r="V3" i="12"/>
  <c r="I3" i="12"/>
  <c r="V3" i="11"/>
  <c r="I3" i="11"/>
  <c r="Y184" i="13"/>
  <c r="L184" i="13"/>
  <c r="L184" i="12"/>
  <c r="Y184" i="12"/>
  <c r="Y184" i="11"/>
  <c r="L184" i="11"/>
  <c r="Z279" i="13"/>
  <c r="M279" i="13"/>
  <c r="M279" i="12"/>
  <c r="Z279" i="12"/>
  <c r="Z279" i="11"/>
  <c r="M279" i="11"/>
  <c r="AA50" i="13"/>
  <c r="N50" i="13"/>
  <c r="N50" i="12"/>
  <c r="AA50" i="12"/>
  <c r="AA50" i="11"/>
  <c r="N50" i="11"/>
  <c r="AA242" i="13"/>
  <c r="N242" i="13"/>
  <c r="N242" i="12"/>
  <c r="AA242" i="12"/>
  <c r="AA242" i="11"/>
  <c r="N242" i="11"/>
  <c r="BC3" i="13"/>
  <c r="AP3" i="13"/>
  <c r="BC3" i="12"/>
  <c r="AP3" i="12"/>
  <c r="BC3" i="11"/>
  <c r="AP3" i="11"/>
  <c r="Z99" i="13"/>
  <c r="M99" i="13"/>
  <c r="M99" i="12"/>
  <c r="Z99" i="12"/>
  <c r="Z99" i="11"/>
  <c r="M99" i="11"/>
  <c r="Z243" i="13"/>
  <c r="M243" i="13"/>
  <c r="M243" i="12"/>
  <c r="Z243" i="12"/>
  <c r="Z243" i="11"/>
  <c r="M243" i="11"/>
  <c r="X3" i="13"/>
  <c r="K3" i="13"/>
  <c r="X3" i="12"/>
  <c r="K3" i="12"/>
  <c r="X3" i="11"/>
  <c r="K3" i="11"/>
  <c r="AQ3" i="13"/>
  <c r="AD3" i="13"/>
  <c r="AQ3" i="12"/>
  <c r="AQ3" i="11"/>
  <c r="AD3" i="12"/>
  <c r="AD3" i="11"/>
  <c r="AH3" i="13"/>
  <c r="AU3" i="13"/>
  <c r="AU3" i="12"/>
  <c r="AH3" i="12"/>
  <c r="AU3" i="11"/>
  <c r="AH3" i="11"/>
  <c r="Y112" i="13"/>
  <c r="L112" i="13"/>
  <c r="L112" i="12"/>
  <c r="Y112" i="12"/>
  <c r="Y112" i="11"/>
  <c r="L112" i="11"/>
  <c r="Z75" i="13"/>
  <c r="M75" i="13"/>
  <c r="Z75" i="12"/>
  <c r="M75" i="12"/>
  <c r="Z75" i="11"/>
  <c r="M75" i="11"/>
  <c r="AA266" i="13"/>
  <c r="N266" i="13"/>
  <c r="N266" i="12"/>
  <c r="AA266" i="12"/>
  <c r="AA266" i="11"/>
  <c r="N266" i="11"/>
  <c r="Y172" i="13"/>
  <c r="L172" i="13"/>
  <c r="Y172" i="12"/>
  <c r="L172" i="12"/>
  <c r="Y172" i="11"/>
  <c r="L172" i="11"/>
  <c r="Z267" i="13"/>
  <c r="M267" i="13"/>
  <c r="M267" i="12"/>
  <c r="Z267" i="12"/>
  <c r="Z267" i="11"/>
  <c r="M267" i="11"/>
  <c r="D3" i="13"/>
  <c r="Q3" i="13"/>
  <c r="Q3" i="12"/>
  <c r="D3" i="12"/>
  <c r="Q3" i="11"/>
  <c r="D3" i="11"/>
  <c r="AA182" i="13"/>
  <c r="N182" i="13"/>
  <c r="N182" i="12"/>
  <c r="AA182" i="12"/>
  <c r="AA182" i="11"/>
  <c r="N182" i="11"/>
  <c r="AA230" i="13"/>
  <c r="N230" i="13"/>
  <c r="N230" i="12"/>
  <c r="AA230" i="12"/>
  <c r="N230" i="11"/>
  <c r="AA230" i="11"/>
  <c r="Z87" i="13"/>
  <c r="M87" i="13"/>
  <c r="Z87" i="12"/>
  <c r="M87" i="12"/>
  <c r="Z87" i="11"/>
  <c r="M87" i="11"/>
  <c r="Z183" i="13"/>
  <c r="M183" i="13"/>
  <c r="M183" i="12"/>
  <c r="Z183" i="12"/>
  <c r="Z183" i="11"/>
  <c r="M183" i="11"/>
  <c r="AA278" i="13"/>
  <c r="N278" i="13"/>
  <c r="N278" i="12"/>
  <c r="AA278" i="12"/>
  <c r="AA278" i="11"/>
  <c r="N278" i="11"/>
  <c r="Y88" i="13"/>
  <c r="L88" i="13"/>
  <c r="L88" i="12"/>
  <c r="Y88" i="12"/>
  <c r="Y88" i="11"/>
  <c r="L88" i="11"/>
  <c r="Y136" i="13"/>
  <c r="L136" i="13"/>
  <c r="L136" i="12"/>
  <c r="Y136" i="12"/>
  <c r="Y136" i="11"/>
  <c r="L136" i="11"/>
  <c r="Y232" i="13"/>
  <c r="L232" i="13"/>
  <c r="L232" i="12"/>
  <c r="Y232" i="12"/>
  <c r="Y232" i="11"/>
  <c r="L232" i="11"/>
  <c r="S3" i="13"/>
  <c r="F3" i="13"/>
  <c r="S3" i="12"/>
  <c r="F3" i="12"/>
  <c r="S3" i="11"/>
  <c r="F3" i="11"/>
  <c r="AA98" i="13"/>
  <c r="N98" i="13"/>
  <c r="N98" i="12"/>
  <c r="AA98" i="12"/>
  <c r="AA98" i="11"/>
  <c r="N98" i="11"/>
  <c r="AA146" i="13"/>
  <c r="N146" i="13"/>
  <c r="N146" i="12"/>
  <c r="AA146" i="12"/>
  <c r="AA146" i="11"/>
  <c r="N146" i="11"/>
  <c r="AA194" i="13"/>
  <c r="N194" i="13"/>
  <c r="N194" i="12"/>
  <c r="AA194" i="12"/>
  <c r="AA194" i="11"/>
  <c r="N194" i="11"/>
  <c r="Y280" i="13"/>
  <c r="L280" i="13"/>
  <c r="L280" i="12"/>
  <c r="Y280" i="12"/>
  <c r="Y280" i="11"/>
  <c r="L280" i="11"/>
  <c r="M51" i="13"/>
  <c r="Z51" i="13"/>
  <c r="Z51" i="12"/>
  <c r="M51" i="12"/>
  <c r="Z51" i="11"/>
  <c r="M51" i="11"/>
  <c r="Z147" i="13"/>
  <c r="M147" i="13"/>
  <c r="M147" i="12"/>
  <c r="Z147" i="12"/>
  <c r="Z147" i="11"/>
  <c r="M147" i="11"/>
  <c r="Z195" i="13"/>
  <c r="M195" i="13"/>
  <c r="M195" i="12"/>
  <c r="Z195" i="12"/>
  <c r="Z195" i="11"/>
  <c r="M195" i="11"/>
  <c r="AA290" i="13"/>
  <c r="N290" i="13"/>
  <c r="AA290" i="12"/>
  <c r="N290" i="12"/>
  <c r="AA290" i="11"/>
  <c r="N290" i="11"/>
  <c r="G3" i="13"/>
  <c r="T3" i="13"/>
  <c r="T3" i="12"/>
  <c r="G3" i="12"/>
  <c r="T3" i="11"/>
  <c r="G3" i="11"/>
  <c r="Y52" i="13"/>
  <c r="L52" i="13"/>
  <c r="L52" i="12"/>
  <c r="Y52" i="12"/>
  <c r="Y52" i="11"/>
  <c r="L52" i="11"/>
  <c r="Y100" i="13"/>
  <c r="L100" i="13"/>
  <c r="L100" i="12"/>
  <c r="Y100" i="12"/>
  <c r="Y100" i="11"/>
  <c r="L100" i="11"/>
  <c r="Y148" i="13"/>
  <c r="L148" i="13"/>
  <c r="L148" i="12"/>
  <c r="Y148" i="12"/>
  <c r="Y148" i="11"/>
  <c r="L148" i="11"/>
  <c r="Y196" i="13"/>
  <c r="L196" i="13"/>
  <c r="L196" i="12"/>
  <c r="Y196" i="12"/>
  <c r="Y196" i="11"/>
  <c r="L196" i="11"/>
  <c r="Y244" i="13"/>
  <c r="L244" i="13"/>
  <c r="L244" i="12"/>
  <c r="Y244" i="12"/>
  <c r="Y244" i="11"/>
  <c r="L244" i="11"/>
  <c r="Z291" i="13"/>
  <c r="M291" i="13"/>
  <c r="M291" i="12"/>
  <c r="Z291" i="12"/>
  <c r="Z291" i="11"/>
  <c r="M291" i="11"/>
  <c r="AA3" i="13"/>
  <c r="N3" i="13"/>
  <c r="AA3" i="12"/>
  <c r="N3" i="12"/>
  <c r="N3" i="11"/>
  <c r="AA3" i="11"/>
  <c r="AN3" i="13"/>
  <c r="BA3" i="13"/>
  <c r="BA3" i="12"/>
  <c r="AN3" i="12"/>
  <c r="BA3" i="11"/>
  <c r="AN3" i="11"/>
  <c r="U3" i="13"/>
  <c r="H3" i="13"/>
  <c r="U3" i="12"/>
  <c r="H3" i="12"/>
  <c r="U3" i="11"/>
  <c r="H3" i="11"/>
  <c r="AY3" i="13"/>
  <c r="AL3" i="13"/>
  <c r="AY3" i="12"/>
  <c r="AL3" i="12"/>
  <c r="AL3" i="11"/>
  <c r="AY3" i="11"/>
  <c r="B274" i="7"/>
  <c r="B269" i="7"/>
  <c r="B182" i="4"/>
  <c r="B182" i="5"/>
  <c r="B182" i="3"/>
  <c r="B168" i="7"/>
  <c r="B182" i="2"/>
  <c r="C182" i="8" s="1"/>
  <c r="B182" i="7"/>
  <c r="B206" i="7"/>
  <c r="B181" i="5"/>
  <c r="B181" i="4"/>
  <c r="B181" i="3"/>
  <c r="B181" i="2"/>
  <c r="C181" i="8" s="1"/>
  <c r="B208" i="7"/>
  <c r="A48" i="2"/>
  <c r="A48" i="7"/>
  <c r="B204" i="7"/>
  <c r="D1043" i="1"/>
  <c r="B4" i="2"/>
  <c r="C4" i="8" s="1"/>
  <c r="AD4" i="8" s="1"/>
  <c r="B4" i="7"/>
  <c r="B120" i="4"/>
  <c r="B120" i="7"/>
  <c r="B13" i="2"/>
  <c r="C13" i="8" s="1"/>
  <c r="B13" i="7"/>
  <c r="D1363" i="1"/>
  <c r="B108" i="4"/>
  <c r="B108" i="7"/>
  <c r="A4" i="2"/>
  <c r="A4" i="7"/>
  <c r="B122" i="4"/>
  <c r="B122" i="7"/>
  <c r="D107" i="1"/>
  <c r="B28" i="7"/>
  <c r="B203" i="5"/>
  <c r="B201" i="2"/>
  <c r="C201" i="8" s="1"/>
  <c r="B123" i="4"/>
  <c r="B123" i="3"/>
  <c r="B201" i="3"/>
  <c r="B123" i="2"/>
  <c r="C123" i="8" s="1"/>
  <c r="B201" i="4"/>
  <c r="B201" i="5"/>
  <c r="B123" i="5"/>
  <c r="B122" i="5"/>
  <c r="B120" i="3"/>
  <c r="B108" i="3"/>
  <c r="B120" i="5"/>
  <c r="B203" i="2"/>
  <c r="C203" i="8" s="1"/>
  <c r="AD203" i="8" s="1"/>
  <c r="B120" i="2"/>
  <c r="C120" i="8" s="1"/>
  <c r="B108" i="2"/>
  <c r="C108" i="8" s="1"/>
  <c r="B122" i="2"/>
  <c r="C122" i="8" s="1"/>
  <c r="B203" i="3"/>
  <c r="B203" i="4"/>
  <c r="B108" i="5"/>
  <c r="B122" i="3"/>
  <c r="B61" i="5"/>
  <c r="B61" i="4"/>
  <c r="B61" i="3"/>
  <c r="B18" i="5"/>
  <c r="B18" i="3"/>
  <c r="B18" i="4"/>
  <c r="B121" i="2"/>
  <c r="C121" i="8" s="1"/>
  <c r="B121" i="5"/>
  <c r="B121" i="4"/>
  <c r="B121" i="3"/>
  <c r="B54" i="5"/>
  <c r="B54" i="3"/>
  <c r="B54" i="4"/>
  <c r="B11" i="2"/>
  <c r="C11" i="8" s="1"/>
  <c r="B11" i="5"/>
  <c r="B11" i="3"/>
  <c r="B11" i="4"/>
  <c r="B48" i="5"/>
  <c r="B48" i="4"/>
  <c r="B48" i="3"/>
  <c r="B70" i="4"/>
  <c r="B70" i="3"/>
  <c r="B70" i="5"/>
  <c r="B124" i="5"/>
  <c r="B124" i="4"/>
  <c r="B124" i="3"/>
  <c r="B11" i="1"/>
  <c r="A4" i="5"/>
  <c r="A4" i="4"/>
  <c r="A4" i="3"/>
  <c r="D119" i="1"/>
  <c r="B30" i="5"/>
  <c r="B30" i="3"/>
  <c r="B30" i="4"/>
  <c r="B160" i="5"/>
  <c r="B160" i="4"/>
  <c r="B160" i="3"/>
  <c r="B74" i="4"/>
  <c r="B74" i="3"/>
  <c r="B74" i="5"/>
  <c r="D143" i="1"/>
  <c r="B36" i="5"/>
  <c r="B36" i="4"/>
  <c r="B36" i="3"/>
  <c r="B27" i="2"/>
  <c r="C27" i="8" s="1"/>
  <c r="B27" i="5"/>
  <c r="B27" i="3"/>
  <c r="B27" i="4"/>
  <c r="B202" i="2"/>
  <c r="C202" i="8" s="1"/>
  <c r="AD202" i="8" s="1"/>
  <c r="B202" i="5"/>
  <c r="B202" i="3"/>
  <c r="B202" i="4"/>
  <c r="B28" i="2"/>
  <c r="C28" i="8" s="1"/>
  <c r="B28" i="5"/>
  <c r="B28" i="4"/>
  <c r="B28" i="3"/>
  <c r="B204" i="5"/>
  <c r="B204" i="4"/>
  <c r="B204" i="3"/>
  <c r="B109" i="5"/>
  <c r="B109" i="4"/>
  <c r="B109" i="3"/>
  <c r="D47" i="1"/>
  <c r="B13" i="5"/>
  <c r="B13" i="4"/>
  <c r="B13" i="3"/>
  <c r="D159" i="1"/>
  <c r="B40" i="5"/>
  <c r="B40" i="4"/>
  <c r="B40" i="3"/>
  <c r="D11" i="1"/>
  <c r="B4" i="5"/>
  <c r="B4" i="4"/>
  <c r="B4" i="3"/>
  <c r="B183" i="5"/>
  <c r="B183" i="4"/>
  <c r="B183" i="3"/>
  <c r="D1379" i="1"/>
  <c r="D1267" i="1"/>
  <c r="D907" i="1"/>
  <c r="D1079" i="1"/>
  <c r="D243" i="1"/>
  <c r="B61" i="2"/>
  <c r="C61" i="8" s="1"/>
  <c r="D891" i="1"/>
  <c r="D67" i="1"/>
  <c r="B18" i="2"/>
  <c r="C18" i="8" s="1"/>
  <c r="D939" i="1"/>
  <c r="D603" i="1"/>
  <c r="D1147" i="1"/>
  <c r="D875" i="1"/>
  <c r="D511" i="1"/>
  <c r="D1347" i="1"/>
  <c r="D547" i="1"/>
  <c r="D215" i="1"/>
  <c r="B54" i="2"/>
  <c r="C54" i="8" s="1"/>
  <c r="D495" i="1"/>
  <c r="B124" i="2"/>
  <c r="C124" i="8" s="1"/>
  <c r="D623" i="1"/>
  <c r="D1219" i="1"/>
  <c r="D987" i="1"/>
  <c r="D1167" i="1"/>
  <c r="D191" i="1"/>
  <c r="B48" i="2"/>
  <c r="C48" i="8" s="1"/>
  <c r="AD48" i="8" s="1"/>
  <c r="D279" i="1"/>
  <c r="B70" i="2"/>
  <c r="C70" i="8" s="1"/>
  <c r="D379" i="1"/>
  <c r="D1235" i="1"/>
  <c r="D739" i="1"/>
  <c r="B183" i="2"/>
  <c r="C183" i="8" s="1"/>
  <c r="D331" i="1"/>
  <c r="D647" i="1"/>
  <c r="B160" i="2"/>
  <c r="C160" i="8" s="1"/>
  <c r="AD160" i="8" s="1"/>
  <c r="D771" i="1"/>
  <c r="D295" i="1"/>
  <c r="B74" i="2"/>
  <c r="C74" i="8" s="1"/>
  <c r="D435" i="1"/>
  <c r="B109" i="2"/>
  <c r="C109" i="8" s="1"/>
  <c r="B187" i="1"/>
  <c r="D963" i="1"/>
  <c r="D671" i="1"/>
  <c r="D707" i="1"/>
  <c r="D859" i="1"/>
  <c r="B204" i="2"/>
  <c r="C204" i="8" s="1"/>
  <c r="AD204" i="8" s="1"/>
  <c r="D1367" i="1"/>
  <c r="F4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35" i="1"/>
  <c r="F636" i="1"/>
  <c r="F637" i="1"/>
  <c r="F638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831" i="1"/>
  <c r="F832" i="1"/>
  <c r="F833" i="1"/>
  <c r="F834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11" i="1"/>
  <c r="F1112" i="1"/>
  <c r="F1113" i="1"/>
  <c r="F1114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9" i="1"/>
  <c r="F1300" i="1"/>
  <c r="F1301" i="1"/>
  <c r="F1302" i="1"/>
  <c r="F1307" i="1"/>
  <c r="F1308" i="1"/>
  <c r="F1309" i="1"/>
  <c r="F1310" i="1"/>
  <c r="F1311" i="1"/>
  <c r="F1312" i="1"/>
  <c r="F1313" i="1"/>
  <c r="F1314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7" i="1"/>
  <c r="F1408" i="1"/>
  <c r="F1409" i="1"/>
  <c r="F1410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3" i="1"/>
  <c r="A49" i="16" l="1"/>
  <c r="A49" i="15"/>
  <c r="A49" i="13"/>
  <c r="A49" i="11"/>
  <c r="A49" i="12"/>
  <c r="A49" i="9"/>
  <c r="A49" i="8"/>
  <c r="B49" i="8" s="1"/>
  <c r="B85" i="7"/>
  <c r="B85" i="16"/>
  <c r="B85" i="15"/>
  <c r="B85" i="13"/>
  <c r="B85" i="12"/>
  <c r="B85" i="11"/>
  <c r="B85" i="9"/>
  <c r="B50" i="7"/>
  <c r="B50" i="16"/>
  <c r="B50" i="15"/>
  <c r="B50" i="13"/>
  <c r="B50" i="12"/>
  <c r="B50" i="11"/>
  <c r="B50" i="9"/>
  <c r="B56" i="7"/>
  <c r="B56" i="16"/>
  <c r="B56" i="15"/>
  <c r="B56" i="12"/>
  <c r="B56" i="13"/>
  <c r="B56" i="11"/>
  <c r="B56" i="9"/>
  <c r="B347" i="16"/>
  <c r="B347" i="15"/>
  <c r="B347" i="13"/>
  <c r="B347" i="12"/>
  <c r="B347" i="11"/>
  <c r="B347" i="9"/>
  <c r="B347" i="4"/>
  <c r="B347" i="5"/>
  <c r="B347" i="7"/>
  <c r="B347" i="3"/>
  <c r="B347" i="2"/>
  <c r="C347" i="8" s="1"/>
  <c r="B344" i="16"/>
  <c r="B344" i="15"/>
  <c r="B344" i="13"/>
  <c r="B344" i="12"/>
  <c r="B344" i="11"/>
  <c r="B344" i="9"/>
  <c r="B344" i="5"/>
  <c r="B344" i="4"/>
  <c r="B344" i="7"/>
  <c r="B344" i="3"/>
  <c r="B344" i="2"/>
  <c r="C344" i="8" s="1"/>
  <c r="B294" i="16"/>
  <c r="B294" i="15"/>
  <c r="B294" i="13"/>
  <c r="B294" i="12"/>
  <c r="B294" i="11"/>
  <c r="B294" i="9"/>
  <c r="B139" i="7"/>
  <c r="B139" i="16"/>
  <c r="B139" i="15"/>
  <c r="B139" i="13"/>
  <c r="B139" i="12"/>
  <c r="B139" i="11"/>
  <c r="B139" i="9"/>
  <c r="B19" i="7"/>
  <c r="B19" i="16"/>
  <c r="B19" i="15"/>
  <c r="B19" i="13"/>
  <c r="B19" i="12"/>
  <c r="B19" i="11"/>
  <c r="B19" i="9"/>
  <c r="B111" i="7"/>
  <c r="B111" i="16"/>
  <c r="B111" i="15"/>
  <c r="B111" i="13"/>
  <c r="B111" i="12"/>
  <c r="B111" i="11"/>
  <c r="B111" i="9"/>
  <c r="B186" i="7"/>
  <c r="B187" i="16"/>
  <c r="B187" i="15"/>
  <c r="B187" i="13"/>
  <c r="B187" i="12"/>
  <c r="B187" i="11"/>
  <c r="B187" i="9"/>
  <c r="B248" i="7"/>
  <c r="B249" i="16"/>
  <c r="B249" i="15"/>
  <c r="B249" i="13"/>
  <c r="B249" i="12"/>
  <c r="B249" i="11"/>
  <c r="B249" i="9"/>
  <c r="B339" i="16"/>
  <c r="B339" i="15"/>
  <c r="B339" i="13"/>
  <c r="B339" i="12"/>
  <c r="B339" i="11"/>
  <c r="B339" i="9"/>
  <c r="B339" i="4"/>
  <c r="B339" i="7"/>
  <c r="B339" i="5"/>
  <c r="B339" i="2"/>
  <c r="C339" i="8" s="1"/>
  <c r="B339" i="3"/>
  <c r="B218" i="7"/>
  <c r="B225" i="16"/>
  <c r="B225" i="15"/>
  <c r="B225" i="13"/>
  <c r="B225" i="12"/>
  <c r="B225" i="11"/>
  <c r="B225" i="9"/>
  <c r="D1047" i="1"/>
  <c r="B263" i="16"/>
  <c r="B263" i="15"/>
  <c r="B263" i="13"/>
  <c r="B263" i="12"/>
  <c r="B263" i="11"/>
  <c r="B263" i="9"/>
  <c r="B217" i="16"/>
  <c r="B217" i="15"/>
  <c r="B217" i="13"/>
  <c r="B217" i="11"/>
  <c r="B217" i="12"/>
  <c r="B217" i="9"/>
  <c r="B311" i="16"/>
  <c r="B311" i="15"/>
  <c r="B311" i="13"/>
  <c r="B311" i="12"/>
  <c r="B311" i="11"/>
  <c r="B311" i="9"/>
  <c r="B284" i="7"/>
  <c r="B307" i="16"/>
  <c r="B307" i="15"/>
  <c r="B307" i="13"/>
  <c r="B307" i="12"/>
  <c r="B307" i="11"/>
  <c r="B307" i="9"/>
  <c r="B130" i="7"/>
  <c r="B130" i="16"/>
  <c r="B130" i="15"/>
  <c r="B130" i="13"/>
  <c r="B130" i="12"/>
  <c r="B130" i="11"/>
  <c r="B130" i="9"/>
  <c r="B42" i="7"/>
  <c r="B42" i="16"/>
  <c r="B42" i="15"/>
  <c r="B42" i="13"/>
  <c r="B42" i="12"/>
  <c r="B42" i="11"/>
  <c r="B42" i="9"/>
  <c r="A5" i="16"/>
  <c r="A5" i="15"/>
  <c r="A5" i="13"/>
  <c r="A5" i="12"/>
  <c r="A5" i="11"/>
  <c r="A5" i="8"/>
  <c r="B5" i="8" s="1"/>
  <c r="A5" i="9"/>
  <c r="B343" i="16"/>
  <c r="B343" i="15"/>
  <c r="B343" i="13"/>
  <c r="B343" i="12"/>
  <c r="B343" i="11"/>
  <c r="B343" i="9"/>
  <c r="B343" i="7"/>
  <c r="B343" i="5"/>
  <c r="B343" i="4"/>
  <c r="B343" i="3"/>
  <c r="B343" i="2"/>
  <c r="C343" i="8" s="1"/>
  <c r="B179" i="7"/>
  <c r="B179" i="16"/>
  <c r="B179" i="15"/>
  <c r="B179" i="13"/>
  <c r="B179" i="12"/>
  <c r="B179" i="11"/>
  <c r="B179" i="9"/>
  <c r="B76" i="7"/>
  <c r="B76" i="16"/>
  <c r="B76" i="15"/>
  <c r="B76" i="13"/>
  <c r="B76" i="12"/>
  <c r="B76" i="11"/>
  <c r="B76" i="9"/>
  <c r="B97" i="7"/>
  <c r="B97" i="16"/>
  <c r="B97" i="15"/>
  <c r="B97" i="13"/>
  <c r="B97" i="12"/>
  <c r="B97" i="11"/>
  <c r="B97" i="9"/>
  <c r="B158" i="16"/>
  <c r="B158" i="15"/>
  <c r="B158" i="12"/>
  <c r="B158" i="13"/>
  <c r="B158" i="11"/>
  <c r="B158" i="9"/>
  <c r="B214" i="7"/>
  <c r="B221" i="16"/>
  <c r="B221" i="15"/>
  <c r="B221" i="13"/>
  <c r="B221" i="12"/>
  <c r="B221" i="11"/>
  <c r="B221" i="9"/>
  <c r="B63" i="7"/>
  <c r="B63" i="16"/>
  <c r="B63" i="15"/>
  <c r="B63" i="13"/>
  <c r="B63" i="12"/>
  <c r="B63" i="11"/>
  <c r="B63" i="9"/>
  <c r="B29" i="2"/>
  <c r="C29" i="8" s="1"/>
  <c r="B29" i="16"/>
  <c r="B29" i="15"/>
  <c r="B29" i="13"/>
  <c r="B29" i="12"/>
  <c r="B29" i="11"/>
  <c r="B29" i="9"/>
  <c r="B328" i="16"/>
  <c r="B328" i="15"/>
  <c r="B328" i="13"/>
  <c r="B328" i="12"/>
  <c r="B328" i="11"/>
  <c r="B328" i="9"/>
  <c r="D1307" i="1"/>
  <c r="B169" i="7"/>
  <c r="B170" i="16"/>
  <c r="B170" i="15"/>
  <c r="B170" i="13"/>
  <c r="B170" i="12"/>
  <c r="B170" i="11"/>
  <c r="B170" i="9"/>
  <c r="B194" i="7"/>
  <c r="B195" i="16"/>
  <c r="B195" i="15"/>
  <c r="B195" i="13"/>
  <c r="B195" i="12"/>
  <c r="B195" i="11"/>
  <c r="B195" i="9"/>
  <c r="B289" i="16"/>
  <c r="B289" i="15"/>
  <c r="B289" i="13"/>
  <c r="B289" i="12"/>
  <c r="B289" i="11"/>
  <c r="B289" i="9"/>
  <c r="B272" i="16"/>
  <c r="B272" i="15"/>
  <c r="B272" i="13"/>
  <c r="B272" i="12"/>
  <c r="B272" i="11"/>
  <c r="B272" i="9"/>
  <c r="B38" i="7"/>
  <c r="B38" i="16"/>
  <c r="B38" i="15"/>
  <c r="B38" i="12"/>
  <c r="B38" i="13"/>
  <c r="B38" i="11"/>
  <c r="B38" i="9"/>
  <c r="B162" i="7"/>
  <c r="B163" i="16"/>
  <c r="B163" i="15"/>
  <c r="B163" i="13"/>
  <c r="B163" i="12"/>
  <c r="B163" i="11"/>
  <c r="B163" i="9"/>
  <c r="B72" i="7"/>
  <c r="B72" i="16"/>
  <c r="B72" i="15"/>
  <c r="B72" i="13"/>
  <c r="B72" i="12"/>
  <c r="B72" i="11"/>
  <c r="B72" i="9"/>
  <c r="B126" i="7"/>
  <c r="B126" i="16"/>
  <c r="B126" i="15"/>
  <c r="B126" i="13"/>
  <c r="B126" i="12"/>
  <c r="B126" i="11"/>
  <c r="B126" i="9"/>
  <c r="B153" i="7"/>
  <c r="B153" i="16"/>
  <c r="B153" i="15"/>
  <c r="B153" i="13"/>
  <c r="B153" i="12"/>
  <c r="B153" i="11"/>
  <c r="B153" i="9"/>
  <c r="B229" i="16"/>
  <c r="B229" i="15"/>
  <c r="B229" i="13"/>
  <c r="B229" i="12"/>
  <c r="B229" i="11"/>
  <c r="B229" i="9"/>
  <c r="B243" i="16"/>
  <c r="B243" i="15"/>
  <c r="B243" i="13"/>
  <c r="B243" i="12"/>
  <c r="B243" i="11"/>
  <c r="B243" i="9"/>
  <c r="B163" i="7"/>
  <c r="B164" i="16"/>
  <c r="B164" i="15"/>
  <c r="B164" i="13"/>
  <c r="B164" i="11"/>
  <c r="B164" i="12"/>
  <c r="B164" i="9"/>
  <c r="B237" i="16"/>
  <c r="B237" i="15"/>
  <c r="B237" i="13"/>
  <c r="B237" i="11"/>
  <c r="B237" i="12"/>
  <c r="B237" i="9"/>
  <c r="B319" i="16"/>
  <c r="B319" i="15"/>
  <c r="B319" i="13"/>
  <c r="B319" i="12"/>
  <c r="B319" i="11"/>
  <c r="B319" i="9"/>
  <c r="B5" i="7"/>
  <c r="B5" i="16"/>
  <c r="B5" i="15"/>
  <c r="B5" i="13"/>
  <c r="B5" i="12"/>
  <c r="B5" i="11"/>
  <c r="B5" i="9"/>
  <c r="B14" i="7"/>
  <c r="B14" i="16"/>
  <c r="B14" i="15"/>
  <c r="B14" i="13"/>
  <c r="B14" i="12"/>
  <c r="B14" i="11"/>
  <c r="B14" i="9"/>
  <c r="B32" i="7"/>
  <c r="B32" i="16"/>
  <c r="B32" i="15"/>
  <c r="B32" i="13"/>
  <c r="B32" i="12"/>
  <c r="B32" i="11"/>
  <c r="B32" i="9"/>
  <c r="B285" i="16"/>
  <c r="B285" i="15"/>
  <c r="B285" i="13"/>
  <c r="B285" i="12"/>
  <c r="B285" i="11"/>
  <c r="B285" i="9"/>
  <c r="B271" i="7"/>
  <c r="B272" i="7"/>
  <c r="B282" i="7"/>
  <c r="D1171" i="1"/>
  <c r="B263" i="7"/>
  <c r="B263" i="5"/>
  <c r="B263" i="4"/>
  <c r="B263" i="3"/>
  <c r="B263" i="2"/>
  <c r="C263" i="8" s="1"/>
  <c r="B291" i="7"/>
  <c r="B267" i="7"/>
  <c r="B231" i="7"/>
  <c r="B257" i="7"/>
  <c r="B158" i="7"/>
  <c r="D627" i="1"/>
  <c r="B29" i="4"/>
  <c r="B180" i="3"/>
  <c r="B211" i="7"/>
  <c r="B212" i="7"/>
  <c r="B276" i="7"/>
  <c r="B277" i="7"/>
  <c r="B180" i="2"/>
  <c r="C180" i="8" s="1"/>
  <c r="B262" i="5"/>
  <c r="B262" i="3"/>
  <c r="B180" i="5"/>
  <c r="B262" i="4"/>
  <c r="B262" i="2"/>
  <c r="C262" i="8" s="1"/>
  <c r="B180" i="7"/>
  <c r="B180" i="4"/>
  <c r="B262" i="7"/>
  <c r="B288" i="7"/>
  <c r="B289" i="7"/>
  <c r="B179" i="4"/>
  <c r="B179" i="2"/>
  <c r="C179" i="8" s="1"/>
  <c r="B280" i="7"/>
  <c r="B281" i="7"/>
  <c r="B179" i="3"/>
  <c r="B179" i="5"/>
  <c r="B316" i="3"/>
  <c r="B316" i="5"/>
  <c r="B316" i="2"/>
  <c r="C316" i="8" s="1"/>
  <c r="AD316" i="8" s="1"/>
  <c r="B316" i="4"/>
  <c r="B316" i="7"/>
  <c r="B207" i="2"/>
  <c r="C207" i="8" s="1"/>
  <c r="AD207" i="8" s="1"/>
  <c r="B210" i="7"/>
  <c r="B269" i="5"/>
  <c r="B275" i="7"/>
  <c r="B178" i="2"/>
  <c r="C178" i="8" s="1"/>
  <c r="B178" i="7"/>
  <c r="B29" i="5"/>
  <c r="B29" i="7"/>
  <c r="A5" i="2"/>
  <c r="A5" i="7"/>
  <c r="B29" i="3"/>
  <c r="A49" i="2"/>
  <c r="A49" i="7"/>
  <c r="B273" i="4"/>
  <c r="B257" i="3"/>
  <c r="B257" i="4"/>
  <c r="B257" i="5"/>
  <c r="B257" i="2"/>
  <c r="C257" i="8" s="1"/>
  <c r="B269" i="2"/>
  <c r="C269" i="8" s="1"/>
  <c r="B273" i="5"/>
  <c r="B269" i="3"/>
  <c r="B269" i="4"/>
  <c r="B273" i="2"/>
  <c r="C273" i="8" s="1"/>
  <c r="B273" i="3"/>
  <c r="B207" i="3"/>
  <c r="B178" i="3"/>
  <c r="B178" i="4"/>
  <c r="B207" i="4"/>
  <c r="B272" i="3"/>
  <c r="B272" i="2"/>
  <c r="C272" i="8" s="1"/>
  <c r="B272" i="5"/>
  <c r="B272" i="4"/>
  <c r="B178" i="5"/>
  <c r="B207" i="5"/>
  <c r="B268" i="2"/>
  <c r="C268" i="8" s="1"/>
  <c r="B268" i="5"/>
  <c r="B268" i="4"/>
  <c r="B268" i="3"/>
  <c r="B206" i="5"/>
  <c r="B206" i="4"/>
  <c r="B206" i="3"/>
  <c r="B206" i="2"/>
  <c r="C206" i="8" s="1"/>
  <c r="AD206" i="8" s="1"/>
  <c r="B158" i="2"/>
  <c r="C158" i="8" s="1"/>
  <c r="B158" i="3"/>
  <c r="B158" i="5"/>
  <c r="B158" i="4"/>
  <c r="B267" i="2"/>
  <c r="C267" i="8" s="1"/>
  <c r="B267" i="5"/>
  <c r="B267" i="4"/>
  <c r="B267" i="3"/>
  <c r="B271" i="2"/>
  <c r="C271" i="8" s="1"/>
  <c r="B271" i="5"/>
  <c r="B271" i="3"/>
  <c r="B271" i="4"/>
  <c r="B205" i="2"/>
  <c r="C205" i="8" s="1"/>
  <c r="AD205" i="8" s="1"/>
  <c r="B205" i="5"/>
  <c r="B205" i="4"/>
  <c r="B205" i="3"/>
  <c r="B110" i="5"/>
  <c r="B110" i="4"/>
  <c r="B110" i="3"/>
  <c r="B274" i="5"/>
  <c r="B274" i="3"/>
  <c r="B274" i="4"/>
  <c r="B129" i="5"/>
  <c r="B129" i="4"/>
  <c r="B129" i="3"/>
  <c r="D51" i="1"/>
  <c r="B14" i="5"/>
  <c r="B14" i="4"/>
  <c r="B14" i="3"/>
  <c r="B14" i="2"/>
  <c r="C14" i="8" s="1"/>
  <c r="B75" i="5"/>
  <c r="B75" i="3"/>
  <c r="B75" i="4"/>
  <c r="B96" i="5"/>
  <c r="B96" i="4"/>
  <c r="B96" i="3"/>
  <c r="B157" i="2"/>
  <c r="C157" i="8" s="1"/>
  <c r="B157" i="5"/>
  <c r="B157" i="4"/>
  <c r="B157" i="3"/>
  <c r="B208" i="4"/>
  <c r="B208" i="3"/>
  <c r="B208" i="5"/>
  <c r="B62" i="5"/>
  <c r="B62" i="4"/>
  <c r="B62" i="3"/>
  <c r="D1383" i="1"/>
  <c r="A48" i="5"/>
  <c r="A48" i="4"/>
  <c r="A48" i="3"/>
  <c r="D15" i="1"/>
  <c r="B5" i="5"/>
  <c r="B5" i="4"/>
  <c r="B5" i="3"/>
  <c r="B5" i="2"/>
  <c r="C5" i="8" s="1"/>
  <c r="AD5" i="8" s="1"/>
  <c r="B167" i="5"/>
  <c r="B167" i="4"/>
  <c r="B167" i="3"/>
  <c r="B71" i="5"/>
  <c r="B71" i="3"/>
  <c r="B71" i="4"/>
  <c r="B125" i="5"/>
  <c r="B125" i="4"/>
  <c r="B125" i="3"/>
  <c r="B184" i="5"/>
  <c r="B184" i="3"/>
  <c r="B184" i="4"/>
  <c r="B161" i="5"/>
  <c r="B161" i="4"/>
  <c r="B161" i="3"/>
  <c r="B49" i="5"/>
  <c r="B49" i="4"/>
  <c r="B49" i="3"/>
  <c r="B55" i="5"/>
  <c r="B55" i="4"/>
  <c r="B55" i="3"/>
  <c r="B152" i="5"/>
  <c r="B152" i="4"/>
  <c r="B152" i="3"/>
  <c r="D123" i="1"/>
  <c r="B31" i="5"/>
  <c r="B31" i="4"/>
  <c r="B31" i="3"/>
  <c r="B31" i="2"/>
  <c r="C31" i="8" s="1"/>
  <c r="B19" i="5"/>
  <c r="B19" i="4"/>
  <c r="B19" i="3"/>
  <c r="D163" i="1"/>
  <c r="B41" i="5"/>
  <c r="B41" i="4"/>
  <c r="B41" i="3"/>
  <c r="B41" i="2"/>
  <c r="C41" i="8" s="1"/>
  <c r="D147" i="1"/>
  <c r="B37" i="5"/>
  <c r="B37" i="4"/>
  <c r="B37" i="3"/>
  <c r="B37" i="2"/>
  <c r="C37" i="8" s="1"/>
  <c r="B15" i="1"/>
  <c r="A5" i="5"/>
  <c r="A5" i="4"/>
  <c r="A5" i="3"/>
  <c r="B84" i="5"/>
  <c r="B84" i="4"/>
  <c r="B84" i="3"/>
  <c r="B270" i="2"/>
  <c r="C270" i="8" s="1"/>
  <c r="B270" i="5"/>
  <c r="B270" i="4"/>
  <c r="B270" i="3"/>
  <c r="B138" i="5"/>
  <c r="B138" i="3"/>
  <c r="B138" i="4"/>
  <c r="D299" i="1"/>
  <c r="B75" i="2"/>
  <c r="C75" i="8" s="1"/>
  <c r="D383" i="1"/>
  <c r="B96" i="2"/>
  <c r="C96" i="8" s="1"/>
  <c r="D879" i="1"/>
  <c r="B208" i="2"/>
  <c r="C208" i="8" s="1"/>
  <c r="AD208" i="8" s="1"/>
  <c r="D895" i="1"/>
  <c r="D675" i="1"/>
  <c r="B167" i="2"/>
  <c r="C167" i="8" s="1"/>
  <c r="D775" i="1"/>
  <c r="D283" i="1"/>
  <c r="B71" i="2"/>
  <c r="C71" i="8" s="1"/>
  <c r="D499" i="1"/>
  <c r="B125" i="2"/>
  <c r="C125" i="8" s="1"/>
  <c r="D247" i="1"/>
  <c r="B62" i="2"/>
  <c r="C62" i="8" s="1"/>
  <c r="D651" i="1"/>
  <c r="B161" i="2"/>
  <c r="C161" i="8" s="1"/>
  <c r="D195" i="1"/>
  <c r="B49" i="2"/>
  <c r="C49" i="8" s="1"/>
  <c r="AD49" i="8" s="1"/>
  <c r="D219" i="1"/>
  <c r="B55" i="2"/>
  <c r="C55" i="8" s="1"/>
  <c r="D607" i="1"/>
  <c r="B152" i="2"/>
  <c r="C152" i="8" s="1"/>
  <c r="D967" i="1"/>
  <c r="D335" i="1"/>
  <c r="B84" i="2"/>
  <c r="C84" i="8" s="1"/>
  <c r="D551" i="1"/>
  <c r="B138" i="2"/>
  <c r="C138" i="8" s="1"/>
  <c r="D943" i="1"/>
  <c r="D911" i="1"/>
  <c r="B191" i="1"/>
  <c r="D743" i="1"/>
  <c r="B184" i="2"/>
  <c r="C184" i="8" s="1"/>
  <c r="D991" i="1"/>
  <c r="D1271" i="1"/>
  <c r="D439" i="1"/>
  <c r="B110" i="2"/>
  <c r="C110" i="8" s="1"/>
  <c r="D1223" i="1"/>
  <c r="B274" i="2"/>
  <c r="C274" i="8" s="1"/>
  <c r="D515" i="1"/>
  <c r="B129" i="2"/>
  <c r="C129" i="8" s="1"/>
  <c r="D71" i="1"/>
  <c r="B19" i="2"/>
  <c r="C19" i="8" s="1"/>
  <c r="D1051" i="1"/>
  <c r="B159" i="7" l="1"/>
  <c r="B159" i="16"/>
  <c r="B159" i="15"/>
  <c r="B159" i="13"/>
  <c r="B159" i="12"/>
  <c r="B159" i="11"/>
  <c r="B159" i="9"/>
  <c r="B131" i="7"/>
  <c r="B131" i="16"/>
  <c r="B131" i="15"/>
  <c r="B131" i="13"/>
  <c r="B131" i="12"/>
  <c r="B131" i="11"/>
  <c r="B131" i="9"/>
  <c r="B187" i="7"/>
  <c r="B188" i="16"/>
  <c r="B188" i="15"/>
  <c r="B188" i="13"/>
  <c r="B188" i="11"/>
  <c r="B188" i="12"/>
  <c r="B188" i="9"/>
  <c r="B244" i="16"/>
  <c r="B244" i="15"/>
  <c r="B244" i="12"/>
  <c r="B244" i="13"/>
  <c r="B244" i="11"/>
  <c r="B244" i="9"/>
  <c r="B165" i="16"/>
  <c r="B165" i="15"/>
  <c r="B165" i="13"/>
  <c r="B165" i="11"/>
  <c r="B165" i="12"/>
  <c r="B165" i="9"/>
  <c r="B77" i="7"/>
  <c r="B77" i="16"/>
  <c r="B77" i="15"/>
  <c r="B77" i="13"/>
  <c r="B77" i="11"/>
  <c r="B77" i="12"/>
  <c r="B77" i="9"/>
  <c r="B43" i="7"/>
  <c r="B43" i="16"/>
  <c r="B43" i="15"/>
  <c r="B43" i="13"/>
  <c r="B43" i="12"/>
  <c r="B43" i="11"/>
  <c r="B43" i="9"/>
  <c r="B33" i="7"/>
  <c r="B33" i="16"/>
  <c r="B33" i="15"/>
  <c r="B33" i="13"/>
  <c r="B33" i="12"/>
  <c r="B33" i="11"/>
  <c r="B33" i="9"/>
  <c r="B329" i="16"/>
  <c r="B329" i="15"/>
  <c r="B329" i="13"/>
  <c r="B329" i="12"/>
  <c r="B329" i="11"/>
  <c r="B329" i="9"/>
  <c r="D1311" i="1"/>
  <c r="B195" i="7"/>
  <c r="B196" i="16"/>
  <c r="B196" i="15"/>
  <c r="B196" i="13"/>
  <c r="B196" i="11"/>
  <c r="B196" i="12"/>
  <c r="B196" i="9"/>
  <c r="A50" i="16"/>
  <c r="A50" i="15"/>
  <c r="A50" i="13"/>
  <c r="A50" i="12"/>
  <c r="A50" i="11"/>
  <c r="A50" i="9"/>
  <c r="A50" i="8"/>
  <c r="B50" i="8" s="1"/>
  <c r="B170" i="7"/>
  <c r="B171" i="16"/>
  <c r="B171" i="15"/>
  <c r="B171" i="13"/>
  <c r="B171" i="12"/>
  <c r="B171" i="11"/>
  <c r="B171" i="9"/>
  <c r="B348" i="16"/>
  <c r="B348" i="15"/>
  <c r="B348" i="12"/>
  <c r="B348" i="13"/>
  <c r="B348" i="11"/>
  <c r="B348" i="9"/>
  <c r="B348" i="7"/>
  <c r="B348" i="4"/>
  <c r="B348" i="5"/>
  <c r="B348" i="3"/>
  <c r="B348" i="2"/>
  <c r="C348" i="8" s="1"/>
  <c r="B86" i="7"/>
  <c r="B86" i="16"/>
  <c r="B86" i="15"/>
  <c r="B86" i="13"/>
  <c r="B86" i="12"/>
  <c r="B86" i="11"/>
  <c r="B86" i="9"/>
  <c r="B302" i="7"/>
  <c r="B308" i="16"/>
  <c r="B308" i="15"/>
  <c r="B308" i="12"/>
  <c r="B308" i="13"/>
  <c r="B308" i="11"/>
  <c r="B308" i="9"/>
  <c r="B154" i="7"/>
  <c r="B154" i="16"/>
  <c r="B154" i="15"/>
  <c r="B154" i="12"/>
  <c r="B154" i="13"/>
  <c r="B154" i="11"/>
  <c r="B154" i="9"/>
  <c r="B64" i="7"/>
  <c r="B64" i="16"/>
  <c r="B64" i="15"/>
  <c r="B64" i="13"/>
  <c r="B64" i="12"/>
  <c r="B64" i="11"/>
  <c r="B64" i="9"/>
  <c r="B230" i="16"/>
  <c r="B230" i="15"/>
  <c r="B230" i="13"/>
  <c r="B230" i="12"/>
  <c r="B230" i="11"/>
  <c r="B230" i="9"/>
  <c r="B226" i="7"/>
  <c r="B226" i="16"/>
  <c r="B226" i="15"/>
  <c r="B226" i="12"/>
  <c r="B226" i="13"/>
  <c r="B226" i="11"/>
  <c r="B226" i="9"/>
  <c r="B39" i="7"/>
  <c r="B39" i="16"/>
  <c r="B39" i="15"/>
  <c r="B39" i="13"/>
  <c r="B39" i="12"/>
  <c r="B39" i="11"/>
  <c r="B39" i="9"/>
  <c r="B265" i="16"/>
  <c r="B265" i="15"/>
  <c r="B265" i="13"/>
  <c r="B265" i="12"/>
  <c r="B265" i="11"/>
  <c r="B265" i="9"/>
  <c r="B112" i="7"/>
  <c r="B112" i="16"/>
  <c r="B112" i="15"/>
  <c r="B112" i="13"/>
  <c r="B112" i="11"/>
  <c r="B112" i="12"/>
  <c r="B112" i="9"/>
  <c r="B57" i="7"/>
  <c r="B57" i="16"/>
  <c r="B57" i="15"/>
  <c r="B57" i="13"/>
  <c r="B57" i="11"/>
  <c r="B57" i="12"/>
  <c r="B57" i="9"/>
  <c r="B127" i="7"/>
  <c r="B127" i="16"/>
  <c r="B127" i="15"/>
  <c r="B127" i="13"/>
  <c r="B127" i="12"/>
  <c r="B127" i="11"/>
  <c r="B127" i="9"/>
  <c r="B222" i="7"/>
  <c r="B222" i="16"/>
  <c r="B222" i="15"/>
  <c r="B222" i="13"/>
  <c r="B222" i="12"/>
  <c r="B222" i="11"/>
  <c r="B222" i="9"/>
  <c r="B295" i="16"/>
  <c r="B295" i="15"/>
  <c r="B295" i="13"/>
  <c r="B295" i="12"/>
  <c r="B295" i="11"/>
  <c r="B295" i="9"/>
  <c r="B238" i="16"/>
  <c r="B238" i="15"/>
  <c r="B238" i="13"/>
  <c r="B238" i="12"/>
  <c r="B238" i="11"/>
  <c r="B238" i="9"/>
  <c r="B299" i="7"/>
  <c r="B320" i="16"/>
  <c r="B320" i="15"/>
  <c r="B320" i="13"/>
  <c r="B320" i="12"/>
  <c r="B320" i="11"/>
  <c r="B320" i="9"/>
  <c r="B140" i="7"/>
  <c r="B140" i="16"/>
  <c r="B140" i="15"/>
  <c r="B140" i="13"/>
  <c r="B140" i="12"/>
  <c r="B140" i="11"/>
  <c r="B140" i="9"/>
  <c r="B264" i="16"/>
  <c r="B264" i="15"/>
  <c r="B264" i="13"/>
  <c r="B264" i="12"/>
  <c r="B264" i="11"/>
  <c r="B264" i="9"/>
  <c r="B6" i="7"/>
  <c r="B6" i="16"/>
  <c r="B6" i="15"/>
  <c r="B6" i="13"/>
  <c r="B6" i="12"/>
  <c r="B6" i="11"/>
  <c r="B6" i="9"/>
  <c r="B20" i="16"/>
  <c r="B20" i="15"/>
  <c r="B20" i="13"/>
  <c r="B20" i="12"/>
  <c r="B20" i="11"/>
  <c r="B20" i="9"/>
  <c r="B249" i="7"/>
  <c r="B250" i="16"/>
  <c r="B250" i="15"/>
  <c r="B250" i="12"/>
  <c r="B250" i="13"/>
  <c r="B250" i="11"/>
  <c r="B250" i="9"/>
  <c r="B51" i="7"/>
  <c r="B51" i="16"/>
  <c r="B51" i="15"/>
  <c r="B51" i="13"/>
  <c r="B51" i="12"/>
  <c r="B51" i="11"/>
  <c r="B51" i="9"/>
  <c r="B73" i="7"/>
  <c r="B73" i="16"/>
  <c r="B73" i="15"/>
  <c r="B73" i="13"/>
  <c r="B73" i="12"/>
  <c r="B73" i="11"/>
  <c r="B73" i="9"/>
  <c r="B98" i="7"/>
  <c r="B98" i="16"/>
  <c r="B98" i="15"/>
  <c r="B98" i="13"/>
  <c r="B98" i="12"/>
  <c r="B98" i="11"/>
  <c r="B98" i="9"/>
  <c r="A6" i="16"/>
  <c r="A6" i="15"/>
  <c r="A6" i="13"/>
  <c r="A6" i="12"/>
  <c r="A6" i="11"/>
  <c r="A6" i="9"/>
  <c r="A6" i="8"/>
  <c r="B6" i="8" s="1"/>
  <c r="B15" i="7"/>
  <c r="B15" i="16"/>
  <c r="B15" i="15"/>
  <c r="B15" i="13"/>
  <c r="B15" i="11"/>
  <c r="B15" i="12"/>
  <c r="B15" i="9"/>
  <c r="B307" i="7"/>
  <c r="B330" i="5"/>
  <c r="B330" i="2"/>
  <c r="C330" i="8" s="1"/>
  <c r="B330" i="4"/>
  <c r="B330" i="3"/>
  <c r="B317" i="4"/>
  <c r="B317" i="5"/>
  <c r="B317" i="2"/>
  <c r="C317" i="8" s="1"/>
  <c r="B324" i="5"/>
  <c r="B329" i="4"/>
  <c r="B329" i="3"/>
  <c r="B329" i="5"/>
  <c r="B329" i="7"/>
  <c r="B329" i="2"/>
  <c r="C329" i="8" s="1"/>
  <c r="B317" i="7"/>
  <c r="B317" i="3"/>
  <c r="B290" i="7"/>
  <c r="B301" i="7"/>
  <c r="B312" i="7"/>
  <c r="B324" i="2"/>
  <c r="C324" i="8" s="1"/>
  <c r="B324" i="7"/>
  <c r="B324" i="4"/>
  <c r="B324" i="3"/>
  <c r="B159" i="3"/>
  <c r="B159" i="2"/>
  <c r="C159" i="8" s="1"/>
  <c r="B159" i="4"/>
  <c r="B159" i="5"/>
  <c r="B310" i="7"/>
  <c r="B296" i="7"/>
  <c r="B258" i="4"/>
  <c r="B264" i="7"/>
  <c r="B264" i="3"/>
  <c r="B264" i="2"/>
  <c r="C264" i="8" s="1"/>
  <c r="B264" i="4"/>
  <c r="B264" i="5"/>
  <c r="B260" i="5"/>
  <c r="B327" i="2"/>
  <c r="C327" i="8" s="1"/>
  <c r="B327" i="7"/>
  <c r="B327" i="3"/>
  <c r="B327" i="5"/>
  <c r="B327" i="4"/>
  <c r="B260" i="7"/>
  <c r="B311" i="7"/>
  <c r="B260" i="2"/>
  <c r="C260" i="8" s="1"/>
  <c r="B225" i="4"/>
  <c r="B230" i="7"/>
  <c r="B260" i="3"/>
  <c r="B260" i="4"/>
  <c r="B303" i="7"/>
  <c r="B308" i="7"/>
  <c r="B253" i="7"/>
  <c r="B258" i="7"/>
  <c r="B258" i="2"/>
  <c r="C258" i="8" s="1"/>
  <c r="B325" i="5"/>
  <c r="B325" i="2"/>
  <c r="C325" i="8" s="1"/>
  <c r="B325" i="7"/>
  <c r="B325" i="4"/>
  <c r="B325" i="3"/>
  <c r="B258" i="5"/>
  <c r="B258" i="3"/>
  <c r="B232" i="7"/>
  <c r="B237" i="7"/>
  <c r="B292" i="7"/>
  <c r="B297" i="7"/>
  <c r="B243" i="7"/>
  <c r="B243" i="2"/>
  <c r="C243" i="8" s="1"/>
  <c r="B243" i="5"/>
  <c r="B243" i="4"/>
  <c r="B243" i="3"/>
  <c r="B216" i="7"/>
  <c r="B217" i="7"/>
  <c r="B225" i="2"/>
  <c r="C225" i="8" s="1"/>
  <c r="B286" i="7"/>
  <c r="B287" i="7"/>
  <c r="B224" i="7"/>
  <c r="B225" i="7"/>
  <c r="B228" i="7"/>
  <c r="B229" i="7"/>
  <c r="B305" i="7"/>
  <c r="B306" i="7"/>
  <c r="B220" i="7"/>
  <c r="B221" i="7"/>
  <c r="B166" i="7"/>
  <c r="B166" i="5"/>
  <c r="B166" i="3"/>
  <c r="B166" i="4"/>
  <c r="B166" i="2"/>
  <c r="C166" i="8" s="1"/>
  <c r="B164" i="7"/>
  <c r="B165" i="7"/>
  <c r="B165" i="2"/>
  <c r="C165" i="8" s="1"/>
  <c r="B165" i="3"/>
  <c r="B165" i="5"/>
  <c r="B165" i="4"/>
  <c r="B305" i="2"/>
  <c r="C305" i="8" s="1"/>
  <c r="B305" i="3"/>
  <c r="B305" i="4"/>
  <c r="B305" i="5"/>
  <c r="B278" i="5"/>
  <c r="B285" i="7"/>
  <c r="B297" i="2"/>
  <c r="C297" i="8" s="1"/>
  <c r="AD297" i="8" s="1"/>
  <c r="B212" i="2"/>
  <c r="C212" i="8" s="1"/>
  <c r="AD212" i="8" s="1"/>
  <c r="B215" i="7"/>
  <c r="A6" i="2"/>
  <c r="A6" i="7"/>
  <c r="A50" i="2"/>
  <c r="A50" i="7"/>
  <c r="B220" i="2"/>
  <c r="C220" i="8" s="1"/>
  <c r="B223" i="7"/>
  <c r="B225" i="5"/>
  <c r="B227" i="7"/>
  <c r="D75" i="1"/>
  <c r="B20" i="7"/>
  <c r="B216" i="2"/>
  <c r="C216" i="8" s="1"/>
  <c r="B219" i="7"/>
  <c r="B303" i="2"/>
  <c r="C303" i="8" s="1"/>
  <c r="AD303" i="8" s="1"/>
  <c r="B303" i="3"/>
  <c r="B303" i="4"/>
  <c r="B303" i="5"/>
  <c r="B302" i="3"/>
  <c r="B302" i="4"/>
  <c r="B302" i="5"/>
  <c r="B302" i="2"/>
  <c r="C302" i="8" s="1"/>
  <c r="AD302" i="8" s="1"/>
  <c r="B301" i="5"/>
  <c r="B301" i="3"/>
  <c r="B301" i="4"/>
  <c r="B301" i="2"/>
  <c r="C301" i="8" s="1"/>
  <c r="AD301" i="8" s="1"/>
  <c r="B299" i="3"/>
  <c r="B299" i="2"/>
  <c r="C299" i="8" s="1"/>
  <c r="AD299" i="8" s="1"/>
  <c r="B299" i="4"/>
  <c r="B299" i="5"/>
  <c r="B297" i="3"/>
  <c r="B281" i="2"/>
  <c r="C281" i="8" s="1"/>
  <c r="B297" i="4"/>
  <c r="B297" i="5"/>
  <c r="B281" i="4"/>
  <c r="B281" i="3"/>
  <c r="B281" i="5"/>
  <c r="B280" i="4"/>
  <c r="B296" i="5"/>
  <c r="B296" i="4"/>
  <c r="B296" i="3"/>
  <c r="B296" i="2"/>
  <c r="C296" i="8" s="1"/>
  <c r="AD296" i="8" s="1"/>
  <c r="B280" i="2"/>
  <c r="C280" i="8" s="1"/>
  <c r="B280" i="5"/>
  <c r="B280" i="3"/>
  <c r="B279" i="3"/>
  <c r="B279" i="4"/>
  <c r="B225" i="3"/>
  <c r="B279" i="5"/>
  <c r="B279" i="2"/>
  <c r="C279" i="8" s="1"/>
  <c r="AD279" i="8" s="1"/>
  <c r="B216" i="3"/>
  <c r="B216" i="4"/>
  <c r="B278" i="2"/>
  <c r="C278" i="8" s="1"/>
  <c r="B212" i="3"/>
  <c r="B212" i="4"/>
  <c r="B212" i="5"/>
  <c r="B216" i="5"/>
  <c r="B220" i="3"/>
  <c r="B224" i="2"/>
  <c r="C224" i="8" s="1"/>
  <c r="B224" i="5"/>
  <c r="B224" i="4"/>
  <c r="B224" i="3"/>
  <c r="B220" i="4"/>
  <c r="B220" i="5"/>
  <c r="B278" i="3"/>
  <c r="B278" i="4"/>
  <c r="B215" i="2"/>
  <c r="C215" i="8" s="1"/>
  <c r="B215" i="5"/>
  <c r="B215" i="4"/>
  <c r="B215" i="3"/>
  <c r="B211" i="5"/>
  <c r="B211" i="3"/>
  <c r="B211" i="2"/>
  <c r="C211" i="8" s="1"/>
  <c r="AD211" i="8" s="1"/>
  <c r="B211" i="4"/>
  <c r="B164" i="2"/>
  <c r="C164" i="8" s="1"/>
  <c r="B164" i="5"/>
  <c r="B164" i="4"/>
  <c r="B164" i="3"/>
  <c r="B277" i="2"/>
  <c r="C277" i="8" s="1"/>
  <c r="B277" i="5"/>
  <c r="B277" i="4"/>
  <c r="B277" i="3"/>
  <c r="B219" i="5"/>
  <c r="B219" i="4"/>
  <c r="B219" i="3"/>
  <c r="B219" i="2"/>
  <c r="C219" i="8" s="1"/>
  <c r="B128" i="5"/>
  <c r="B128" i="2"/>
  <c r="C128" i="8" s="1"/>
  <c r="B128" i="4"/>
  <c r="B128" i="3"/>
  <c r="B223" i="3"/>
  <c r="B223" i="2"/>
  <c r="C223" i="8" s="1"/>
  <c r="B223" i="4"/>
  <c r="B223" i="5"/>
  <c r="B276" i="5"/>
  <c r="B276" i="2"/>
  <c r="C276" i="8" s="1"/>
  <c r="B276" i="3"/>
  <c r="B276" i="4"/>
  <c r="B218" i="3"/>
  <c r="B218" i="2"/>
  <c r="C218" i="8" s="1"/>
  <c r="AD218" i="8" s="1"/>
  <c r="B218" i="5"/>
  <c r="B218" i="4"/>
  <c r="B163" i="2"/>
  <c r="C163" i="8" s="1"/>
  <c r="B163" i="5"/>
  <c r="B163" i="4"/>
  <c r="B163" i="3"/>
  <c r="B214" i="5"/>
  <c r="B214" i="4"/>
  <c r="B214" i="3"/>
  <c r="B214" i="2"/>
  <c r="C214" i="8" s="1"/>
  <c r="AD214" i="8" s="1"/>
  <c r="B222" i="2"/>
  <c r="C222" i="8" s="1"/>
  <c r="B222" i="5"/>
  <c r="B222" i="4"/>
  <c r="B222" i="3"/>
  <c r="B210" i="5"/>
  <c r="B210" i="4"/>
  <c r="B210" i="3"/>
  <c r="B210" i="2"/>
  <c r="C210" i="8" s="1"/>
  <c r="B39" i="5"/>
  <c r="B39" i="3"/>
  <c r="B39" i="4"/>
  <c r="B39" i="2"/>
  <c r="C39" i="8" s="1"/>
  <c r="B73" i="3"/>
  <c r="B73" i="2"/>
  <c r="C73" i="8" s="1"/>
  <c r="B73" i="5"/>
  <c r="B73" i="4"/>
  <c r="B127" i="2"/>
  <c r="C127" i="8" s="1"/>
  <c r="B127" i="3"/>
  <c r="B127" i="5"/>
  <c r="B127" i="4"/>
  <c r="D167" i="1"/>
  <c r="B42" i="3"/>
  <c r="B42" i="5"/>
  <c r="B42" i="4"/>
  <c r="B42" i="2"/>
  <c r="C42" i="8" s="1"/>
  <c r="B111" i="5"/>
  <c r="B111" i="3"/>
  <c r="B111" i="4"/>
  <c r="B221" i="2"/>
  <c r="C221" i="8" s="1"/>
  <c r="B221" i="5"/>
  <c r="B221" i="4"/>
  <c r="B221" i="3"/>
  <c r="B50" i="5"/>
  <c r="B50" i="4"/>
  <c r="B50" i="3"/>
  <c r="B217" i="2"/>
  <c r="C217" i="8" s="1"/>
  <c r="B217" i="5"/>
  <c r="B217" i="4"/>
  <c r="B217" i="3"/>
  <c r="B15" i="2"/>
  <c r="C15" i="8" s="1"/>
  <c r="B15" i="3"/>
  <c r="B15" i="5"/>
  <c r="B15" i="4"/>
  <c r="D127" i="1"/>
  <c r="B32" i="5"/>
  <c r="B32" i="4"/>
  <c r="B32" i="3"/>
  <c r="B32" i="2"/>
  <c r="C32" i="8" s="1"/>
  <c r="D19" i="1"/>
  <c r="B6" i="3"/>
  <c r="B6" i="4"/>
  <c r="B6" i="5"/>
  <c r="B6" i="2"/>
  <c r="C6" i="8" s="1"/>
  <c r="AD6" i="8" s="1"/>
  <c r="B275" i="2"/>
  <c r="C275" i="8" s="1"/>
  <c r="B275" i="5"/>
  <c r="B275" i="4"/>
  <c r="B275" i="3"/>
  <c r="B162" i="2"/>
  <c r="C162" i="8" s="1"/>
  <c r="B162" i="5"/>
  <c r="B162" i="4"/>
  <c r="B162" i="3"/>
  <c r="B85" i="4"/>
  <c r="B85" i="3"/>
  <c r="B85" i="5"/>
  <c r="B291" i="4"/>
  <c r="B213" i="2"/>
  <c r="C213" i="8" s="1"/>
  <c r="AD213" i="8" s="1"/>
  <c r="B213" i="5"/>
  <c r="B213" i="4"/>
  <c r="B213" i="3"/>
  <c r="B76" i="5"/>
  <c r="B76" i="4"/>
  <c r="B76" i="3"/>
  <c r="B19" i="1"/>
  <c r="A6" i="5"/>
  <c r="A6" i="4"/>
  <c r="A6" i="3"/>
  <c r="B282" i="5"/>
  <c r="B282" i="4"/>
  <c r="B282" i="3"/>
  <c r="B20" i="5"/>
  <c r="B20" i="4"/>
  <c r="B20" i="3"/>
  <c r="B63" i="5"/>
  <c r="B63" i="3"/>
  <c r="B63" i="4"/>
  <c r="B209" i="2"/>
  <c r="C209" i="8" s="1"/>
  <c r="AD209" i="8" s="1"/>
  <c r="B209" i="5"/>
  <c r="B209" i="4"/>
  <c r="B209" i="3"/>
  <c r="B38" i="2"/>
  <c r="C38" i="8" s="1"/>
  <c r="B38" i="5"/>
  <c r="B38" i="4"/>
  <c r="B38" i="3"/>
  <c r="B72" i="2"/>
  <c r="C72" i="8" s="1"/>
  <c r="B72" i="5"/>
  <c r="B72" i="4"/>
  <c r="B72" i="3"/>
  <c r="B226" i="3"/>
  <c r="B226" i="5"/>
  <c r="B226" i="4"/>
  <c r="B139" i="5"/>
  <c r="B139" i="4"/>
  <c r="B139" i="3"/>
  <c r="B185" i="5"/>
  <c r="B185" i="4"/>
  <c r="B185" i="3"/>
  <c r="A49" i="5"/>
  <c r="A49" i="4"/>
  <c r="A49" i="3"/>
  <c r="B126" i="2"/>
  <c r="C126" i="8" s="1"/>
  <c r="B126" i="5"/>
  <c r="B126" i="3"/>
  <c r="B126" i="4"/>
  <c r="B97" i="4"/>
  <c r="B97" i="5"/>
  <c r="B97" i="3"/>
  <c r="B56" i="5"/>
  <c r="B56" i="4"/>
  <c r="B56" i="3"/>
  <c r="B168" i="5"/>
  <c r="B168" i="4"/>
  <c r="B168" i="3"/>
  <c r="B130" i="5"/>
  <c r="B130" i="4"/>
  <c r="B130" i="3"/>
  <c r="B153" i="5"/>
  <c r="B153" i="4"/>
  <c r="B153" i="3"/>
  <c r="D1387" i="1"/>
  <c r="B306" i="5"/>
  <c r="B306" i="4"/>
  <c r="B306" i="3"/>
  <c r="B306" i="2"/>
  <c r="C306" i="8" s="1"/>
  <c r="B63" i="2"/>
  <c r="C63" i="8" s="1"/>
  <c r="D251" i="1"/>
  <c r="D199" i="1"/>
  <c r="B50" i="2"/>
  <c r="C50" i="8" s="1"/>
  <c r="AD50" i="8" s="1"/>
  <c r="D555" i="1"/>
  <c r="B139" i="2"/>
  <c r="C139" i="8" s="1"/>
  <c r="D679" i="1"/>
  <c r="B168" i="2"/>
  <c r="C168" i="8" s="1"/>
  <c r="D1275" i="1"/>
  <c r="B282" i="2"/>
  <c r="C282" i="8" s="1"/>
  <c r="AD282" i="8" s="1"/>
  <c r="B20" i="2"/>
  <c r="C20" i="8" s="1"/>
  <c r="D339" i="1"/>
  <c r="B85" i="2"/>
  <c r="C85" i="8" s="1"/>
  <c r="D779" i="1"/>
  <c r="D995" i="1"/>
  <c r="D1055" i="1"/>
  <c r="D747" i="1"/>
  <c r="B185" i="2"/>
  <c r="C185" i="8" s="1"/>
  <c r="D519" i="1"/>
  <c r="B130" i="2"/>
  <c r="C130" i="8" s="1"/>
  <c r="B195" i="1"/>
  <c r="D611" i="1"/>
  <c r="B153" i="2"/>
  <c r="C153" i="8" s="1"/>
  <c r="D387" i="1"/>
  <c r="B97" i="2"/>
  <c r="C97" i="8" s="1"/>
  <c r="D971" i="1"/>
  <c r="B226" i="2"/>
  <c r="C226" i="8" s="1"/>
  <c r="D443" i="1"/>
  <c r="B111" i="2"/>
  <c r="C111" i="8" s="1"/>
  <c r="D223" i="1"/>
  <c r="B56" i="2"/>
  <c r="C56" i="8" s="1"/>
  <c r="D303" i="1"/>
  <c r="B76" i="2"/>
  <c r="C76" i="8" s="1"/>
  <c r="A51" i="16" l="1"/>
  <c r="A51" i="15"/>
  <c r="A51" i="13"/>
  <c r="A51" i="12"/>
  <c r="A51" i="11"/>
  <c r="A51" i="9"/>
  <c r="A51" i="8"/>
  <c r="B51" i="8" s="1"/>
  <c r="B141" i="7"/>
  <c r="B141" i="16"/>
  <c r="B141" i="15"/>
  <c r="B141" i="11"/>
  <c r="B141" i="13"/>
  <c r="B141" i="12"/>
  <c r="B141" i="9"/>
  <c r="B330" i="16"/>
  <c r="B330" i="15"/>
  <c r="B330" i="13"/>
  <c r="B330" i="12"/>
  <c r="B330" i="11"/>
  <c r="B330" i="9"/>
  <c r="D1315" i="1"/>
  <c r="B58" i="7"/>
  <c r="B58" i="16"/>
  <c r="B58" i="15"/>
  <c r="B58" i="13"/>
  <c r="B58" i="12"/>
  <c r="B58" i="11"/>
  <c r="B58" i="9"/>
  <c r="B87" i="7"/>
  <c r="B87" i="16"/>
  <c r="B87" i="15"/>
  <c r="B87" i="13"/>
  <c r="B87" i="12"/>
  <c r="B87" i="11"/>
  <c r="B87" i="9"/>
  <c r="B349" i="16"/>
  <c r="B349" i="15"/>
  <c r="B349" i="13"/>
  <c r="B349" i="12"/>
  <c r="B349" i="11"/>
  <c r="B349" i="4"/>
  <c r="B349" i="7"/>
  <c r="B349" i="5"/>
  <c r="B349" i="9"/>
  <c r="B349" i="3"/>
  <c r="B349" i="2"/>
  <c r="C349" i="8" s="1"/>
  <c r="A7" i="16"/>
  <c r="A7" i="15"/>
  <c r="A7" i="13"/>
  <c r="A7" i="12"/>
  <c r="A7" i="11"/>
  <c r="A7" i="9"/>
  <c r="A7" i="8"/>
  <c r="B7" i="8" s="1"/>
  <c r="B7" i="7"/>
  <c r="B7" i="16"/>
  <c r="B7" i="15"/>
  <c r="B7" i="13"/>
  <c r="B7" i="12"/>
  <c r="B7" i="11"/>
  <c r="B7" i="9"/>
  <c r="B155" i="7"/>
  <c r="B155" i="16"/>
  <c r="B155" i="15"/>
  <c r="B155" i="13"/>
  <c r="B155" i="12"/>
  <c r="B155" i="11"/>
  <c r="B155" i="9"/>
  <c r="B233" i="7"/>
  <c r="B245" i="16"/>
  <c r="B245" i="15"/>
  <c r="B245" i="13"/>
  <c r="B245" i="12"/>
  <c r="B245" i="11"/>
  <c r="B245" i="9"/>
  <c r="B65" i="7"/>
  <c r="B65" i="16"/>
  <c r="B65" i="15"/>
  <c r="B65" i="13"/>
  <c r="B65" i="12"/>
  <c r="B65" i="11"/>
  <c r="B65" i="9"/>
  <c r="B320" i="3"/>
  <c r="B321" i="16"/>
  <c r="B321" i="15"/>
  <c r="B321" i="13"/>
  <c r="B321" i="12"/>
  <c r="B321" i="11"/>
  <c r="B321" i="9"/>
  <c r="B52" i="7"/>
  <c r="B52" i="16"/>
  <c r="B52" i="15"/>
  <c r="B52" i="13"/>
  <c r="B52" i="12"/>
  <c r="B52" i="11"/>
  <c r="B52" i="9"/>
  <c r="B188" i="7"/>
  <c r="B189" i="16"/>
  <c r="B189" i="15"/>
  <c r="B189" i="13"/>
  <c r="B189" i="12"/>
  <c r="B189" i="11"/>
  <c r="B189" i="9"/>
  <c r="B78" i="7"/>
  <c r="B78" i="16"/>
  <c r="B78" i="15"/>
  <c r="B78" i="13"/>
  <c r="B78" i="12"/>
  <c r="B78" i="11"/>
  <c r="B78" i="9"/>
  <c r="B99" i="7"/>
  <c r="B99" i="16"/>
  <c r="B99" i="15"/>
  <c r="B99" i="13"/>
  <c r="B99" i="12"/>
  <c r="B99" i="11"/>
  <c r="B99" i="9"/>
  <c r="B266" i="16"/>
  <c r="B266" i="15"/>
  <c r="B266" i="12"/>
  <c r="B266" i="13"/>
  <c r="B266" i="11"/>
  <c r="B266" i="9"/>
  <c r="B44" i="7"/>
  <c r="B44" i="16"/>
  <c r="B44" i="15"/>
  <c r="B44" i="13"/>
  <c r="B44" i="12"/>
  <c r="B44" i="11"/>
  <c r="B44" i="9"/>
  <c r="B21" i="7"/>
  <c r="B21" i="16"/>
  <c r="B21" i="15"/>
  <c r="B21" i="13"/>
  <c r="B21" i="12"/>
  <c r="B21" i="11"/>
  <c r="B21" i="9"/>
  <c r="B196" i="7"/>
  <c r="B197" i="16"/>
  <c r="B197" i="15"/>
  <c r="B197" i="13"/>
  <c r="B197" i="11"/>
  <c r="B197" i="12"/>
  <c r="B197" i="9"/>
  <c r="B113" i="7"/>
  <c r="B113" i="16"/>
  <c r="B113" i="15"/>
  <c r="B113" i="13"/>
  <c r="B113" i="12"/>
  <c r="B113" i="11"/>
  <c r="B113" i="9"/>
  <c r="B132" i="7"/>
  <c r="B132" i="16"/>
  <c r="B132" i="15"/>
  <c r="B132" i="13"/>
  <c r="B132" i="11"/>
  <c r="B132" i="12"/>
  <c r="B132" i="9"/>
  <c r="B251" i="16"/>
  <c r="B251" i="15"/>
  <c r="B251" i="13"/>
  <c r="B251" i="12"/>
  <c r="B251" i="11"/>
  <c r="B251" i="9"/>
  <c r="B171" i="7"/>
  <c r="B172" i="16"/>
  <c r="B172" i="15"/>
  <c r="B172" i="13"/>
  <c r="B172" i="12"/>
  <c r="B172" i="11"/>
  <c r="B172" i="9"/>
  <c r="B34" i="7"/>
  <c r="B34" i="16"/>
  <c r="B34" i="15"/>
  <c r="B34" i="13"/>
  <c r="B34" i="12"/>
  <c r="B34" i="11"/>
  <c r="B34" i="9"/>
  <c r="B320" i="7"/>
  <c r="B320" i="5"/>
  <c r="B320" i="2"/>
  <c r="C320" i="8" s="1"/>
  <c r="B320" i="4"/>
  <c r="B319" i="2"/>
  <c r="C319" i="8" s="1"/>
  <c r="B319" i="5"/>
  <c r="B319" i="4"/>
  <c r="B319" i="7"/>
  <c r="B319" i="3"/>
  <c r="B266" i="7"/>
  <c r="B266" i="2"/>
  <c r="C266" i="8" s="1"/>
  <c r="B266" i="5"/>
  <c r="B266" i="4"/>
  <c r="B266" i="3"/>
  <c r="B314" i="7"/>
  <c r="B318" i="2"/>
  <c r="C318" i="8" s="1"/>
  <c r="B318" i="7"/>
  <c r="B318" i="5"/>
  <c r="B318" i="4"/>
  <c r="B318" i="3"/>
  <c r="B315" i="7"/>
  <c r="B304" i="5"/>
  <c r="B313" i="7"/>
  <c r="B309" i="7"/>
  <c r="B250" i="7"/>
  <c r="B304" i="7"/>
  <c r="B304" i="2"/>
  <c r="C304" i="8" s="1"/>
  <c r="AD304" i="8" s="1"/>
  <c r="B304" i="3"/>
  <c r="B304" i="4"/>
  <c r="B265" i="4"/>
  <c r="B265" i="3"/>
  <c r="B265" i="5"/>
  <c r="B265" i="7"/>
  <c r="B265" i="2"/>
  <c r="C265" i="8" s="1"/>
  <c r="B298" i="7"/>
  <c r="B300" i="7"/>
  <c r="B300" i="2"/>
  <c r="C300" i="8" s="1"/>
  <c r="AD300" i="8" s="1"/>
  <c r="B300" i="3"/>
  <c r="B300" i="4"/>
  <c r="B300" i="5"/>
  <c r="B328" i="7"/>
  <c r="B328" i="3"/>
  <c r="B328" i="4"/>
  <c r="B328" i="2"/>
  <c r="C328" i="8" s="1"/>
  <c r="B328" i="5"/>
  <c r="B261" i="7"/>
  <c r="B261" i="3"/>
  <c r="B261" i="2"/>
  <c r="C261" i="8" s="1"/>
  <c r="B261" i="5"/>
  <c r="B261" i="4"/>
  <c r="B259" i="7"/>
  <c r="B259" i="5"/>
  <c r="B259" i="3"/>
  <c r="B259" i="2"/>
  <c r="C259" i="8" s="1"/>
  <c r="B259" i="4"/>
  <c r="B244" i="7"/>
  <c r="B244" i="5"/>
  <c r="B244" i="4"/>
  <c r="B244" i="3"/>
  <c r="B244" i="2"/>
  <c r="C244" i="8" s="1"/>
  <c r="B298" i="4"/>
  <c r="B238" i="7"/>
  <c r="B298" i="2"/>
  <c r="C298" i="8" s="1"/>
  <c r="AD298" i="8" s="1"/>
  <c r="B298" i="3"/>
  <c r="B298" i="5"/>
  <c r="B326" i="4"/>
  <c r="B326" i="5"/>
  <c r="B326" i="2"/>
  <c r="C326" i="8" s="1"/>
  <c r="AD326" i="8" s="1"/>
  <c r="B326" i="3"/>
  <c r="B326" i="7"/>
  <c r="D79" i="1"/>
  <c r="B294" i="7"/>
  <c r="B295" i="7"/>
  <c r="B323" i="5"/>
  <c r="B323" i="4"/>
  <c r="B323" i="3"/>
  <c r="B323" i="7"/>
  <c r="B323" i="2"/>
  <c r="C323" i="8" s="1"/>
  <c r="B295" i="4"/>
  <c r="B295" i="3"/>
  <c r="B295" i="5"/>
  <c r="B295" i="2"/>
  <c r="C295" i="8" s="1"/>
  <c r="B256" i="7"/>
  <c r="B256" i="2"/>
  <c r="C256" i="8" s="1"/>
  <c r="B256" i="3"/>
  <c r="B256" i="5"/>
  <c r="B256" i="4"/>
  <c r="B322" i="3"/>
  <c r="B322" i="4"/>
  <c r="B322" i="2"/>
  <c r="C322" i="8" s="1"/>
  <c r="B322" i="7"/>
  <c r="B322" i="5"/>
  <c r="B294" i="3"/>
  <c r="B294" i="4"/>
  <c r="B294" i="5"/>
  <c r="B294" i="2"/>
  <c r="C294" i="8" s="1"/>
  <c r="B254" i="7"/>
  <c r="B255" i="7"/>
  <c r="B255" i="5"/>
  <c r="B255" i="2"/>
  <c r="C255" i="8" s="1"/>
  <c r="B255" i="3"/>
  <c r="B255" i="4"/>
  <c r="B291" i="2"/>
  <c r="C291" i="8" s="1"/>
  <c r="B293" i="7"/>
  <c r="A7" i="2"/>
  <c r="A7" i="7"/>
  <c r="B321" i="7"/>
  <c r="B321" i="2"/>
  <c r="C321" i="8" s="1"/>
  <c r="B321" i="5"/>
  <c r="B321" i="4"/>
  <c r="B321" i="3"/>
  <c r="A51" i="2"/>
  <c r="A51" i="7"/>
  <c r="B293" i="3"/>
  <c r="B293" i="4"/>
  <c r="B293" i="5"/>
  <c r="B293" i="2"/>
  <c r="C293" i="8" s="1"/>
  <c r="B292" i="4"/>
  <c r="B292" i="5"/>
  <c r="B292" i="2"/>
  <c r="C292" i="8" s="1"/>
  <c r="B292" i="3"/>
  <c r="B291" i="3"/>
  <c r="B291" i="5"/>
  <c r="B315" i="2"/>
  <c r="C315" i="8" s="1"/>
  <c r="AD315" i="8" s="1"/>
  <c r="B315" i="5"/>
  <c r="B315" i="4"/>
  <c r="B315" i="3"/>
  <c r="B314" i="3"/>
  <c r="B314" i="5"/>
  <c r="B314" i="2"/>
  <c r="C314" i="8" s="1"/>
  <c r="AD314" i="8" s="1"/>
  <c r="B314" i="4"/>
  <c r="B254" i="2"/>
  <c r="C254" i="8" s="1"/>
  <c r="B254" i="4"/>
  <c r="B254" i="3"/>
  <c r="B254" i="5"/>
  <c r="B290" i="2"/>
  <c r="C290" i="8" s="1"/>
  <c r="AD290" i="8" s="1"/>
  <c r="B290" i="5"/>
  <c r="B290" i="4"/>
  <c r="B290" i="3"/>
  <c r="B289" i="2"/>
  <c r="C289" i="8" s="1"/>
  <c r="B289" i="4"/>
  <c r="B289" i="3"/>
  <c r="B289" i="5"/>
  <c r="B313" i="2"/>
  <c r="C313" i="8" s="1"/>
  <c r="AD313" i="8" s="1"/>
  <c r="B313" i="3"/>
  <c r="B313" i="4"/>
  <c r="B313" i="5"/>
  <c r="B253" i="5"/>
  <c r="B253" i="2"/>
  <c r="C253" i="8" s="1"/>
  <c r="B253" i="4"/>
  <c r="B253" i="3"/>
  <c r="B312" i="3"/>
  <c r="B312" i="5"/>
  <c r="B312" i="4"/>
  <c r="B312" i="2"/>
  <c r="C312" i="8" s="1"/>
  <c r="AD312" i="8" s="1"/>
  <c r="B288" i="4"/>
  <c r="B288" i="5"/>
  <c r="B288" i="3"/>
  <c r="B288" i="2"/>
  <c r="C288" i="8" s="1"/>
  <c r="B311" i="3"/>
  <c r="B311" i="5"/>
  <c r="B311" i="2"/>
  <c r="C311" i="8" s="1"/>
  <c r="B311" i="4"/>
  <c r="B287" i="5"/>
  <c r="B287" i="2"/>
  <c r="C287" i="8" s="1"/>
  <c r="B287" i="3"/>
  <c r="B287" i="4"/>
  <c r="B286" i="2"/>
  <c r="C286" i="8" s="1"/>
  <c r="B286" i="5"/>
  <c r="B286" i="3"/>
  <c r="B286" i="4"/>
  <c r="B310" i="2"/>
  <c r="C310" i="8" s="1"/>
  <c r="B310" i="5"/>
  <c r="B310" i="3"/>
  <c r="B310" i="4"/>
  <c r="B250" i="4"/>
  <c r="B250" i="3"/>
  <c r="B250" i="2"/>
  <c r="C250" i="8" s="1"/>
  <c r="B250" i="5"/>
  <c r="B156" i="5"/>
  <c r="B156" i="2"/>
  <c r="C156" i="8" s="1"/>
  <c r="B156" i="4"/>
  <c r="B156" i="3"/>
  <c r="B285" i="5"/>
  <c r="B285" i="4"/>
  <c r="B285" i="3"/>
  <c r="B285" i="2"/>
  <c r="C285" i="8" s="1"/>
  <c r="B309" i="5"/>
  <c r="B309" i="2"/>
  <c r="C309" i="8" s="1"/>
  <c r="B309" i="4"/>
  <c r="B309" i="3"/>
  <c r="B249" i="3"/>
  <c r="B249" i="2"/>
  <c r="C249" i="8" s="1"/>
  <c r="B249" i="4"/>
  <c r="B249" i="5"/>
  <c r="B284" i="3"/>
  <c r="B284" i="2"/>
  <c r="C284" i="8" s="1"/>
  <c r="AD284" i="8" s="1"/>
  <c r="B284" i="5"/>
  <c r="B284" i="4"/>
  <c r="B34" i="3"/>
  <c r="B34" i="2"/>
  <c r="C34" i="8" s="1"/>
  <c r="B34" i="5"/>
  <c r="B34" i="4"/>
  <c r="B308" i="3"/>
  <c r="B308" i="2"/>
  <c r="C308" i="8" s="1"/>
  <c r="B308" i="5"/>
  <c r="B308" i="4"/>
  <c r="B248" i="2"/>
  <c r="C248" i="8" s="1"/>
  <c r="B248" i="5"/>
  <c r="B248" i="4"/>
  <c r="B248" i="3"/>
  <c r="B155" i="3"/>
  <c r="B155" i="4"/>
  <c r="B155" i="2"/>
  <c r="C155" i="8" s="1"/>
  <c r="B155" i="5"/>
  <c r="B98" i="5"/>
  <c r="B98" i="4"/>
  <c r="B98" i="3"/>
  <c r="B51" i="5"/>
  <c r="B51" i="3"/>
  <c r="B51" i="4"/>
  <c r="D23" i="1"/>
  <c r="B7" i="5"/>
  <c r="B7" i="4"/>
  <c r="B7" i="3"/>
  <c r="B7" i="2"/>
  <c r="C7" i="8" s="1"/>
  <c r="AD7" i="8" s="1"/>
  <c r="B86" i="5"/>
  <c r="B86" i="4"/>
  <c r="B86" i="3"/>
  <c r="B140" i="5"/>
  <c r="B140" i="4"/>
  <c r="B140" i="3"/>
  <c r="B154" i="2"/>
  <c r="C154" i="8" s="1"/>
  <c r="B154" i="4"/>
  <c r="B154" i="3"/>
  <c r="B154" i="5"/>
  <c r="B21" i="5"/>
  <c r="B21" i="4"/>
  <c r="B21" i="3"/>
  <c r="B23" i="1"/>
  <c r="A7" i="5"/>
  <c r="A7" i="4"/>
  <c r="A7" i="3"/>
  <c r="B64" i="5"/>
  <c r="B64" i="4"/>
  <c r="B64" i="3"/>
  <c r="B112" i="5"/>
  <c r="B112" i="4"/>
  <c r="B112" i="3"/>
  <c r="B186" i="5"/>
  <c r="B186" i="4"/>
  <c r="B186" i="3"/>
  <c r="B283" i="2"/>
  <c r="C283" i="8" s="1"/>
  <c r="AD283" i="8" s="1"/>
  <c r="B283" i="5"/>
  <c r="B283" i="3"/>
  <c r="B283" i="4"/>
  <c r="B33" i="2"/>
  <c r="C33" i="8" s="1"/>
  <c r="B33" i="5"/>
  <c r="B33" i="4"/>
  <c r="B33" i="3"/>
  <c r="A50" i="5"/>
  <c r="A50" i="4"/>
  <c r="A50" i="3"/>
  <c r="B57" i="5"/>
  <c r="B57" i="4"/>
  <c r="B57" i="3"/>
  <c r="B307" i="2"/>
  <c r="C307" i="8" s="1"/>
  <c r="B307" i="3"/>
  <c r="B307" i="5"/>
  <c r="B307" i="4"/>
  <c r="B77" i="5"/>
  <c r="B77" i="4"/>
  <c r="B77" i="3"/>
  <c r="B131" i="5"/>
  <c r="B131" i="3"/>
  <c r="B131" i="4"/>
  <c r="B227" i="5"/>
  <c r="B227" i="4"/>
  <c r="B227" i="3"/>
  <c r="B169" i="5"/>
  <c r="B169" i="4"/>
  <c r="B169" i="3"/>
  <c r="D171" i="1"/>
  <c r="B43" i="5"/>
  <c r="B43" i="4"/>
  <c r="B43" i="3"/>
  <c r="B43" i="2"/>
  <c r="C43" i="8" s="1"/>
  <c r="D255" i="1"/>
  <c r="B64" i="2"/>
  <c r="C64" i="8" s="1"/>
  <c r="B21" i="2"/>
  <c r="C21" i="8" s="1"/>
  <c r="D751" i="1"/>
  <c r="B186" i="2"/>
  <c r="C186" i="8" s="1"/>
  <c r="D447" i="1"/>
  <c r="B112" i="2"/>
  <c r="C112" i="8" s="1"/>
  <c r="D227" i="1"/>
  <c r="B57" i="2"/>
  <c r="C57" i="8" s="1"/>
  <c r="D975" i="1"/>
  <c r="B227" i="2"/>
  <c r="C227" i="8" s="1"/>
  <c r="D391" i="1"/>
  <c r="B98" i="2"/>
  <c r="C98" i="8" s="1"/>
  <c r="D999" i="1"/>
  <c r="D683" i="1"/>
  <c r="B169" i="2"/>
  <c r="C169" i="8" s="1"/>
  <c r="D523" i="1"/>
  <c r="B131" i="2"/>
  <c r="C131" i="8" s="1"/>
  <c r="D783" i="1"/>
  <c r="D559" i="1"/>
  <c r="B140" i="2"/>
  <c r="C140" i="8" s="1"/>
  <c r="D307" i="1"/>
  <c r="B77" i="2"/>
  <c r="C77" i="8" s="1"/>
  <c r="B199" i="1"/>
  <c r="D343" i="1"/>
  <c r="B86" i="2"/>
  <c r="C86" i="8" s="1"/>
  <c r="D203" i="1"/>
  <c r="B51" i="2"/>
  <c r="C51" i="8" s="1"/>
  <c r="AD51" i="8" s="1"/>
  <c r="B79" i="7" l="1"/>
  <c r="B79" i="16"/>
  <c r="B79" i="15"/>
  <c r="B79" i="13"/>
  <c r="B79" i="12"/>
  <c r="B79" i="11"/>
  <c r="B79" i="9"/>
  <c r="B190" i="16"/>
  <c r="B190" i="15"/>
  <c r="B190" i="13"/>
  <c r="B190" i="12"/>
  <c r="B190" i="11"/>
  <c r="B190" i="9"/>
  <c r="D1319" i="1"/>
  <c r="B331" i="16"/>
  <c r="B331" i="15"/>
  <c r="B331" i="13"/>
  <c r="B331" i="12"/>
  <c r="B331" i="11"/>
  <c r="B331" i="9"/>
  <c r="B331" i="5"/>
  <c r="B331" i="4"/>
  <c r="B331" i="2"/>
  <c r="C331" i="8" s="1"/>
  <c r="B331" i="3"/>
  <c r="B331" i="7"/>
  <c r="B252" i="2"/>
  <c r="C252" i="8" s="1"/>
  <c r="B252" i="16"/>
  <c r="B252" i="15"/>
  <c r="B252" i="12"/>
  <c r="B252" i="11"/>
  <c r="B252" i="13"/>
  <c r="B252" i="9"/>
  <c r="B100" i="7"/>
  <c r="B100" i="16"/>
  <c r="B100" i="15"/>
  <c r="B100" i="13"/>
  <c r="B100" i="12"/>
  <c r="B100" i="11"/>
  <c r="B100" i="9"/>
  <c r="B142" i="7"/>
  <c r="B142" i="16"/>
  <c r="B142" i="15"/>
  <c r="B142" i="13"/>
  <c r="B142" i="12"/>
  <c r="B142" i="11"/>
  <c r="B142" i="9"/>
  <c r="B45" i="7"/>
  <c r="B45" i="16"/>
  <c r="B45" i="15"/>
  <c r="B45" i="13"/>
  <c r="B45" i="12"/>
  <c r="B45" i="11"/>
  <c r="B45" i="9"/>
  <c r="B53" i="7"/>
  <c r="B53" i="16"/>
  <c r="B53" i="15"/>
  <c r="B53" i="13"/>
  <c r="B53" i="12"/>
  <c r="B53" i="11"/>
  <c r="B53" i="9"/>
  <c r="B88" i="7"/>
  <c r="B88" i="16"/>
  <c r="B88" i="15"/>
  <c r="B88" i="13"/>
  <c r="B88" i="12"/>
  <c r="B88" i="11"/>
  <c r="B88" i="9"/>
  <c r="B133" i="7"/>
  <c r="B133" i="16"/>
  <c r="B133" i="15"/>
  <c r="B133" i="13"/>
  <c r="B133" i="11"/>
  <c r="B133" i="12"/>
  <c r="B133" i="9"/>
  <c r="B66" i="7"/>
  <c r="B66" i="16"/>
  <c r="B66" i="15"/>
  <c r="B66" i="13"/>
  <c r="B66" i="12"/>
  <c r="B66" i="11"/>
  <c r="B66" i="9"/>
  <c r="A52" i="16"/>
  <c r="A52" i="15"/>
  <c r="A52" i="12"/>
  <c r="A52" i="13"/>
  <c r="A52" i="11"/>
  <c r="A52" i="9"/>
  <c r="A52" i="8"/>
  <c r="B52" i="8" s="1"/>
  <c r="B59" i="7"/>
  <c r="B59" i="16"/>
  <c r="B59" i="15"/>
  <c r="B59" i="13"/>
  <c r="B59" i="12"/>
  <c r="B59" i="11"/>
  <c r="B59" i="9"/>
  <c r="B22" i="7"/>
  <c r="B22" i="16"/>
  <c r="B22" i="15"/>
  <c r="B22" i="13"/>
  <c r="B22" i="12"/>
  <c r="B22" i="11"/>
  <c r="B22" i="9"/>
  <c r="B114" i="7"/>
  <c r="B114" i="16"/>
  <c r="B114" i="15"/>
  <c r="B114" i="13"/>
  <c r="B114" i="12"/>
  <c r="B114" i="11"/>
  <c r="B114" i="9"/>
  <c r="B197" i="7"/>
  <c r="B198" i="16"/>
  <c r="B198" i="15"/>
  <c r="B198" i="13"/>
  <c r="B198" i="12"/>
  <c r="B198" i="11"/>
  <c r="B198" i="9"/>
  <c r="B239" i="7"/>
  <c r="B246" i="16"/>
  <c r="B246" i="15"/>
  <c r="B246" i="13"/>
  <c r="B246" i="12"/>
  <c r="B246" i="11"/>
  <c r="B246" i="9"/>
  <c r="A8" i="16"/>
  <c r="A8" i="15"/>
  <c r="A8" i="13"/>
  <c r="A8" i="12"/>
  <c r="A8" i="11"/>
  <c r="A8" i="8"/>
  <c r="B8" i="8" s="1"/>
  <c r="A8" i="9"/>
  <c r="B172" i="7"/>
  <c r="B173" i="16"/>
  <c r="B173" i="15"/>
  <c r="B173" i="13"/>
  <c r="B173" i="11"/>
  <c r="B173" i="12"/>
  <c r="B173" i="9"/>
  <c r="B8" i="7"/>
  <c r="B8" i="16"/>
  <c r="B8" i="15"/>
  <c r="B8" i="12"/>
  <c r="B8" i="13"/>
  <c r="B8" i="11"/>
  <c r="B8" i="9"/>
  <c r="B246" i="5"/>
  <c r="B246" i="4"/>
  <c r="B246" i="2"/>
  <c r="C246" i="8" s="1"/>
  <c r="B246" i="7"/>
  <c r="B246" i="3"/>
  <c r="B251" i="3"/>
  <c r="B252" i="7"/>
  <c r="D83" i="1"/>
  <c r="B252" i="3"/>
  <c r="B252" i="4"/>
  <c r="B252" i="5"/>
  <c r="B251" i="2"/>
  <c r="C251" i="8" s="1"/>
  <c r="B251" i="5"/>
  <c r="B251" i="4"/>
  <c r="B247" i="7"/>
  <c r="B251" i="7"/>
  <c r="B247" i="4"/>
  <c r="B247" i="2"/>
  <c r="C247" i="8" s="1"/>
  <c r="B247" i="3"/>
  <c r="B247" i="5"/>
  <c r="B245" i="7"/>
  <c r="B245" i="2"/>
  <c r="C245" i="8" s="1"/>
  <c r="B245" i="5"/>
  <c r="B245" i="4"/>
  <c r="B245" i="3"/>
  <c r="B242" i="7"/>
  <c r="B242" i="4"/>
  <c r="B242" i="5"/>
  <c r="B242" i="2"/>
  <c r="C242" i="8" s="1"/>
  <c r="B242" i="3"/>
  <c r="B235" i="7"/>
  <c r="B236" i="7"/>
  <c r="B240" i="7"/>
  <c r="B241" i="7"/>
  <c r="B241" i="2"/>
  <c r="C241" i="8" s="1"/>
  <c r="B241" i="5"/>
  <c r="B241" i="4"/>
  <c r="B241" i="3"/>
  <c r="B233" i="2"/>
  <c r="C233" i="8" s="1"/>
  <c r="AD233" i="8" s="1"/>
  <c r="B234" i="7"/>
  <c r="A8" i="2"/>
  <c r="A8" i="7"/>
  <c r="A52" i="2"/>
  <c r="A52" i="7"/>
  <c r="D755" i="1"/>
  <c r="B189" i="7"/>
  <c r="B240" i="3"/>
  <c r="B240" i="2"/>
  <c r="C240" i="8" s="1"/>
  <c r="B240" i="5"/>
  <c r="B240" i="4"/>
  <c r="B233" i="3"/>
  <c r="B233" i="4"/>
  <c r="B233" i="5"/>
  <c r="B239" i="2"/>
  <c r="C239" i="8" s="1"/>
  <c r="AD239" i="8" s="1"/>
  <c r="B239" i="5"/>
  <c r="B239" i="4"/>
  <c r="B239" i="3"/>
  <c r="B232" i="5"/>
  <c r="B232" i="2"/>
  <c r="C232" i="8" s="1"/>
  <c r="AD232" i="8" s="1"/>
  <c r="B232" i="3"/>
  <c r="B232" i="4"/>
  <c r="B238" i="2"/>
  <c r="C238" i="8" s="1"/>
  <c r="B238" i="5"/>
  <c r="B238" i="3"/>
  <c r="B238" i="4"/>
  <c r="B231" i="3"/>
  <c r="B231" i="2"/>
  <c r="C231" i="8" s="1"/>
  <c r="AD231" i="8" s="1"/>
  <c r="B231" i="5"/>
  <c r="B231" i="4"/>
  <c r="B237" i="2"/>
  <c r="C237" i="8" s="1"/>
  <c r="B237" i="5"/>
  <c r="B237" i="4"/>
  <c r="B237" i="3"/>
  <c r="B230" i="5"/>
  <c r="B230" i="4"/>
  <c r="B230" i="3"/>
  <c r="B230" i="2"/>
  <c r="C230" i="8" s="1"/>
  <c r="B236" i="2"/>
  <c r="C236" i="8" s="1"/>
  <c r="B236" i="5"/>
  <c r="B236" i="4"/>
  <c r="B236" i="3"/>
  <c r="B235" i="5"/>
  <c r="B235" i="4"/>
  <c r="B235" i="2"/>
  <c r="C235" i="8" s="1"/>
  <c r="B235" i="3"/>
  <c r="B229" i="4"/>
  <c r="B229" i="5"/>
  <c r="B229" i="2"/>
  <c r="C229" i="8" s="1"/>
  <c r="B229" i="3"/>
  <c r="B53" i="3"/>
  <c r="B53" i="5"/>
  <c r="B53" i="4"/>
  <c r="B53" i="2"/>
  <c r="C53" i="8" s="1"/>
  <c r="B99" i="5"/>
  <c r="B99" i="3"/>
  <c r="B99" i="4"/>
  <c r="B141" i="5"/>
  <c r="B141" i="4"/>
  <c r="B141" i="3"/>
  <c r="D175" i="1"/>
  <c r="B44" i="5"/>
  <c r="B44" i="4"/>
  <c r="B44" i="3"/>
  <c r="B44" i="2"/>
  <c r="C44" i="8" s="1"/>
  <c r="B27" i="1"/>
  <c r="A8" i="5"/>
  <c r="A8" i="4"/>
  <c r="A8" i="3"/>
  <c r="B78" i="5"/>
  <c r="B78" i="3"/>
  <c r="B78" i="4"/>
  <c r="B58" i="5"/>
  <c r="B58" i="4"/>
  <c r="B58" i="3"/>
  <c r="B132" i="5"/>
  <c r="B132" i="4"/>
  <c r="B132" i="3"/>
  <c r="B113" i="5"/>
  <c r="B113" i="4"/>
  <c r="B113" i="3"/>
  <c r="B52" i="2"/>
  <c r="C52" i="8" s="1"/>
  <c r="AD52" i="8" s="1"/>
  <c r="B52" i="5"/>
  <c r="B52" i="4"/>
  <c r="B52" i="3"/>
  <c r="B187" i="5"/>
  <c r="B187" i="4"/>
  <c r="B187" i="3"/>
  <c r="D27" i="1"/>
  <c r="B8" i="5"/>
  <c r="B8" i="4"/>
  <c r="B8" i="3"/>
  <c r="B8" i="2"/>
  <c r="C8" i="8" s="1"/>
  <c r="AD8" i="8" s="1"/>
  <c r="B170" i="5"/>
  <c r="B170" i="4"/>
  <c r="B170" i="3"/>
  <c r="B65" i="5"/>
  <c r="B65" i="4"/>
  <c r="B65" i="3"/>
  <c r="B228" i="2"/>
  <c r="C228" i="8" s="1"/>
  <c r="B228" i="5"/>
  <c r="B228" i="4"/>
  <c r="B228" i="3"/>
  <c r="B194" i="5"/>
  <c r="B194" i="4"/>
  <c r="B194" i="3"/>
  <c r="B87" i="5"/>
  <c r="B87" i="3"/>
  <c r="B87" i="4"/>
  <c r="B234" i="2"/>
  <c r="C234" i="8" s="1"/>
  <c r="AD234" i="8" s="1"/>
  <c r="B234" i="5"/>
  <c r="B234" i="4"/>
  <c r="B234" i="3"/>
  <c r="B22" i="5"/>
  <c r="B22" i="4"/>
  <c r="B22" i="3"/>
  <c r="A51" i="5"/>
  <c r="A51" i="3"/>
  <c r="A51" i="4"/>
  <c r="D259" i="1"/>
  <c r="B65" i="2"/>
  <c r="C65" i="8" s="1"/>
  <c r="D311" i="1"/>
  <c r="B78" i="2"/>
  <c r="C78" i="8" s="1"/>
  <c r="D787" i="1"/>
  <c r="B194" i="2"/>
  <c r="C194" i="8" s="1"/>
  <c r="D231" i="1"/>
  <c r="B58" i="2"/>
  <c r="C58" i="8" s="1"/>
  <c r="D395" i="1"/>
  <c r="B99" i="2"/>
  <c r="C99" i="8" s="1"/>
  <c r="D527" i="1"/>
  <c r="B132" i="2"/>
  <c r="C132" i="8" s="1"/>
  <c r="D451" i="1"/>
  <c r="B113" i="2"/>
  <c r="C113" i="8" s="1"/>
  <c r="D563" i="1"/>
  <c r="B141" i="2"/>
  <c r="C141" i="8" s="1"/>
  <c r="D347" i="1"/>
  <c r="B87" i="2"/>
  <c r="C87" i="8" s="1"/>
  <c r="D687" i="1"/>
  <c r="B170" i="2"/>
  <c r="C170" i="8" s="1"/>
  <c r="D759" i="1"/>
  <c r="B187" i="2"/>
  <c r="C187" i="8" s="1"/>
  <c r="B203" i="1"/>
  <c r="D87" i="1"/>
  <c r="B22" i="2"/>
  <c r="C22" i="8" s="1"/>
  <c r="B173" i="7" l="1"/>
  <c r="B174" i="16"/>
  <c r="B174" i="15"/>
  <c r="B174" i="13"/>
  <c r="B174" i="12"/>
  <c r="B174" i="11"/>
  <c r="B174" i="9"/>
  <c r="B134" i="7"/>
  <c r="B134" i="16"/>
  <c r="B134" i="15"/>
  <c r="B134" i="13"/>
  <c r="B134" i="12"/>
  <c r="B134" i="11"/>
  <c r="B134" i="9"/>
  <c r="B80" i="7"/>
  <c r="B80" i="16"/>
  <c r="B80" i="15"/>
  <c r="B80" i="13"/>
  <c r="B80" i="11"/>
  <c r="B80" i="12"/>
  <c r="B80" i="9"/>
  <c r="B115" i="7"/>
  <c r="B115" i="16"/>
  <c r="B115" i="15"/>
  <c r="B115" i="13"/>
  <c r="B115" i="12"/>
  <c r="B115" i="11"/>
  <c r="B115" i="9"/>
  <c r="A9" i="16"/>
  <c r="A9" i="15"/>
  <c r="A9" i="13"/>
  <c r="A9" i="12"/>
  <c r="A9" i="11"/>
  <c r="A9" i="9"/>
  <c r="A9" i="8"/>
  <c r="B9" i="8" s="1"/>
  <c r="B9" i="7"/>
  <c r="B9" i="16"/>
  <c r="B9" i="15"/>
  <c r="B9" i="13"/>
  <c r="B9" i="12"/>
  <c r="B9" i="11"/>
  <c r="B9" i="9"/>
  <c r="B23" i="7"/>
  <c r="B23" i="16"/>
  <c r="B23" i="15"/>
  <c r="B23" i="13"/>
  <c r="B23" i="12"/>
  <c r="B23" i="11"/>
  <c r="B23" i="9"/>
  <c r="B89" i="7"/>
  <c r="B89" i="16"/>
  <c r="B89" i="15"/>
  <c r="B89" i="13"/>
  <c r="B89" i="11"/>
  <c r="B89" i="12"/>
  <c r="B89" i="9"/>
  <c r="B101" i="7"/>
  <c r="B101" i="16"/>
  <c r="B101" i="15"/>
  <c r="B101" i="13"/>
  <c r="B101" i="11"/>
  <c r="B101" i="12"/>
  <c r="B101" i="9"/>
  <c r="B67" i="7"/>
  <c r="B67" i="16"/>
  <c r="B67" i="15"/>
  <c r="B67" i="13"/>
  <c r="B67" i="12"/>
  <c r="B67" i="11"/>
  <c r="B67" i="9"/>
  <c r="B330" i="7"/>
  <c r="B332" i="16"/>
  <c r="B332" i="15"/>
  <c r="B332" i="13"/>
  <c r="B332" i="12"/>
  <c r="B332" i="11"/>
  <c r="B332" i="9"/>
  <c r="B332" i="4"/>
  <c r="B332" i="7"/>
  <c r="B332" i="5"/>
  <c r="B332" i="2"/>
  <c r="C332" i="8" s="1"/>
  <c r="B332" i="3"/>
  <c r="B192" i="16"/>
  <c r="B192" i="15"/>
  <c r="B192" i="13"/>
  <c r="B192" i="12"/>
  <c r="B192" i="11"/>
  <c r="B192" i="9"/>
  <c r="B24" i="7"/>
  <c r="B24" i="16"/>
  <c r="B24" i="15"/>
  <c r="B24" i="13"/>
  <c r="B24" i="12"/>
  <c r="B24" i="11"/>
  <c r="B24" i="9"/>
  <c r="B190" i="7"/>
  <c r="B191" i="16"/>
  <c r="B191" i="15"/>
  <c r="B191" i="13"/>
  <c r="B191" i="12"/>
  <c r="B191" i="11"/>
  <c r="B191" i="9"/>
  <c r="B199" i="16"/>
  <c r="B199" i="15"/>
  <c r="B199" i="13"/>
  <c r="B199" i="12"/>
  <c r="B199" i="11"/>
  <c r="B199" i="9"/>
  <c r="A53" i="16"/>
  <c r="A53" i="15"/>
  <c r="A53" i="13"/>
  <c r="A53" i="12"/>
  <c r="A53" i="11"/>
  <c r="A53" i="8"/>
  <c r="B53" i="8" s="1"/>
  <c r="AD53" i="8" s="1"/>
  <c r="A53" i="9"/>
  <c r="B143" i="7"/>
  <c r="B143" i="16"/>
  <c r="B143" i="15"/>
  <c r="B143" i="13"/>
  <c r="B143" i="12"/>
  <c r="B143" i="11"/>
  <c r="B143" i="9"/>
  <c r="B60" i="7"/>
  <c r="B60" i="16"/>
  <c r="B60" i="15"/>
  <c r="B60" i="13"/>
  <c r="B60" i="12"/>
  <c r="B60" i="11"/>
  <c r="B60" i="9"/>
  <c r="B46" i="7"/>
  <c r="B46" i="16"/>
  <c r="B46" i="15"/>
  <c r="B46" i="13"/>
  <c r="B46" i="12"/>
  <c r="B46" i="11"/>
  <c r="B46" i="9"/>
  <c r="B193" i="7"/>
  <c r="B193" i="5"/>
  <c r="B193" i="2"/>
  <c r="C193" i="8" s="1"/>
  <c r="B193" i="4"/>
  <c r="B193" i="3"/>
  <c r="B200" i="7"/>
  <c r="B200" i="5"/>
  <c r="B200" i="2"/>
  <c r="C200" i="8" s="1"/>
  <c r="B200" i="3"/>
  <c r="B200" i="4"/>
  <c r="B198" i="7"/>
  <c r="B199" i="7"/>
  <c r="B199" i="2"/>
  <c r="C199" i="8" s="1"/>
  <c r="B199" i="3"/>
  <c r="B199" i="5"/>
  <c r="B199" i="4"/>
  <c r="B191" i="7"/>
  <c r="B192" i="7"/>
  <c r="B192" i="2"/>
  <c r="C192" i="8" s="1"/>
  <c r="B192" i="5"/>
  <c r="B192" i="4"/>
  <c r="B192" i="3"/>
  <c r="A9" i="2"/>
  <c r="A9" i="7"/>
  <c r="A53" i="2"/>
  <c r="A53" i="7"/>
  <c r="B191" i="2"/>
  <c r="C191" i="8" s="1"/>
  <c r="B191" i="5"/>
  <c r="B191" i="3"/>
  <c r="B191" i="4"/>
  <c r="B198" i="5"/>
  <c r="B198" i="4"/>
  <c r="B198" i="3"/>
  <c r="B198" i="2"/>
  <c r="C198" i="8" s="1"/>
  <c r="B190" i="2"/>
  <c r="C190" i="8" s="1"/>
  <c r="B190" i="5"/>
  <c r="B190" i="4"/>
  <c r="B190" i="3"/>
  <c r="B197" i="2"/>
  <c r="C197" i="8" s="1"/>
  <c r="B197" i="5"/>
  <c r="B197" i="3"/>
  <c r="B197" i="4"/>
  <c r="B196" i="2"/>
  <c r="C196" i="8" s="1"/>
  <c r="B196" i="5"/>
  <c r="B196" i="4"/>
  <c r="B196" i="3"/>
  <c r="B189" i="5"/>
  <c r="B189" i="4"/>
  <c r="B189" i="3"/>
  <c r="B189" i="2"/>
  <c r="C189" i="8" s="1"/>
  <c r="B24" i="3"/>
  <c r="B24" i="4"/>
  <c r="B24" i="2"/>
  <c r="C24" i="8" s="1"/>
  <c r="B24" i="5"/>
  <c r="B60" i="4"/>
  <c r="B60" i="2"/>
  <c r="C60" i="8" s="1"/>
  <c r="B60" i="5"/>
  <c r="B60" i="3"/>
  <c r="B31" i="1"/>
  <c r="A9" i="5"/>
  <c r="A9" i="4"/>
  <c r="A9" i="3"/>
  <c r="B79" i="5"/>
  <c r="B79" i="4"/>
  <c r="B79" i="3"/>
  <c r="B88" i="5"/>
  <c r="B88" i="4"/>
  <c r="B88" i="3"/>
  <c r="B195" i="2"/>
  <c r="C195" i="8" s="1"/>
  <c r="B195" i="5"/>
  <c r="B195" i="4"/>
  <c r="B195" i="3"/>
  <c r="B66" i="5"/>
  <c r="B66" i="3"/>
  <c r="B66" i="4"/>
  <c r="D179" i="1"/>
  <c r="B45" i="5"/>
  <c r="B45" i="4"/>
  <c r="B45" i="3"/>
  <c r="B45" i="2"/>
  <c r="C45" i="8" s="1"/>
  <c r="B9" i="2"/>
  <c r="C9" i="8" s="1"/>
  <c r="AD9" i="8" s="1"/>
  <c r="B9" i="5"/>
  <c r="B9" i="4"/>
  <c r="B9" i="3"/>
  <c r="A52" i="5"/>
  <c r="A52" i="4"/>
  <c r="A52" i="3"/>
  <c r="B142" i="5"/>
  <c r="B142" i="4"/>
  <c r="B142" i="3"/>
  <c r="B114" i="5"/>
  <c r="B114" i="3"/>
  <c r="B114" i="4"/>
  <c r="B188" i="2"/>
  <c r="C188" i="8" s="1"/>
  <c r="B188" i="5"/>
  <c r="B188" i="4"/>
  <c r="B188" i="3"/>
  <c r="B100" i="5"/>
  <c r="B100" i="4"/>
  <c r="B100" i="3"/>
  <c r="B23" i="2"/>
  <c r="C23" i="8" s="1"/>
  <c r="B23" i="5"/>
  <c r="B23" i="3"/>
  <c r="B23" i="4"/>
  <c r="B133" i="5"/>
  <c r="B133" i="4"/>
  <c r="B133" i="3"/>
  <c r="B171" i="5"/>
  <c r="B171" i="4"/>
  <c r="B171" i="3"/>
  <c r="B59" i="2"/>
  <c r="C59" i="8" s="1"/>
  <c r="B59" i="5"/>
  <c r="B59" i="3"/>
  <c r="B59" i="4"/>
  <c r="B66" i="2"/>
  <c r="C66" i="8" s="1"/>
  <c r="D263" i="1"/>
  <c r="D455" i="1"/>
  <c r="B114" i="2"/>
  <c r="C114" i="8" s="1"/>
  <c r="D691" i="1"/>
  <c r="B171" i="2"/>
  <c r="C171" i="8" s="1"/>
  <c r="B207" i="1"/>
  <c r="D351" i="1"/>
  <c r="B88" i="2"/>
  <c r="C88" i="8" s="1"/>
  <c r="D531" i="1"/>
  <c r="B133" i="2"/>
  <c r="C133" i="8" s="1"/>
  <c r="D399" i="1"/>
  <c r="B100" i="2"/>
  <c r="C100" i="8" s="1"/>
  <c r="D567" i="1"/>
  <c r="B142" i="2"/>
  <c r="C142" i="8" s="1"/>
  <c r="D315" i="1"/>
  <c r="B79" i="2"/>
  <c r="C79" i="8" s="1"/>
  <c r="B144" i="7" l="1"/>
  <c r="B144" i="16"/>
  <c r="B144" i="15"/>
  <c r="B144" i="13"/>
  <c r="B144" i="12"/>
  <c r="B144" i="11"/>
  <c r="B144" i="9"/>
  <c r="B81" i="7"/>
  <c r="B81" i="16"/>
  <c r="B81" i="15"/>
  <c r="B81" i="13"/>
  <c r="B81" i="12"/>
  <c r="B81" i="11"/>
  <c r="B81" i="9"/>
  <c r="B90" i="7"/>
  <c r="B90" i="16"/>
  <c r="B90" i="15"/>
  <c r="B90" i="12"/>
  <c r="B90" i="13"/>
  <c r="B90" i="11"/>
  <c r="B90" i="9"/>
  <c r="A54" i="16"/>
  <c r="A54" i="15"/>
  <c r="A54" i="13"/>
  <c r="A54" i="12"/>
  <c r="A54" i="11"/>
  <c r="A54" i="9"/>
  <c r="A54" i="8"/>
  <c r="B54" i="8" s="1"/>
  <c r="AD54" i="8" s="1"/>
  <c r="B174" i="7"/>
  <c r="B175" i="16"/>
  <c r="B175" i="15"/>
  <c r="B175" i="13"/>
  <c r="B175" i="12"/>
  <c r="B175" i="11"/>
  <c r="B175" i="9"/>
  <c r="B102" i="7"/>
  <c r="B102" i="16"/>
  <c r="B102" i="15"/>
  <c r="B102" i="12"/>
  <c r="B102" i="13"/>
  <c r="B102" i="11"/>
  <c r="B102" i="9"/>
  <c r="B116" i="7"/>
  <c r="B116" i="16"/>
  <c r="B116" i="15"/>
  <c r="B116" i="13"/>
  <c r="B116" i="12"/>
  <c r="B116" i="11"/>
  <c r="B116" i="9"/>
  <c r="B135" i="7"/>
  <c r="B135" i="16"/>
  <c r="B135" i="15"/>
  <c r="B135" i="13"/>
  <c r="B135" i="12"/>
  <c r="B135" i="11"/>
  <c r="B135" i="9"/>
  <c r="B68" i="7"/>
  <c r="B68" i="16"/>
  <c r="B68" i="15"/>
  <c r="B68" i="13"/>
  <c r="B68" i="12"/>
  <c r="B68" i="11"/>
  <c r="B68" i="9"/>
  <c r="B47" i="7"/>
  <c r="B47" i="16"/>
  <c r="B47" i="15"/>
  <c r="B47" i="13"/>
  <c r="B47" i="12"/>
  <c r="B47" i="11"/>
  <c r="B47" i="9"/>
  <c r="A10" i="16"/>
  <c r="A10" i="15"/>
  <c r="A10" i="13"/>
  <c r="A10" i="12"/>
  <c r="A10" i="11"/>
  <c r="A10" i="9"/>
  <c r="A10" i="8"/>
  <c r="B10" i="8" s="1"/>
  <c r="AD10" i="8" s="1"/>
  <c r="A54" i="2"/>
  <c r="A54" i="7"/>
  <c r="A10" i="2"/>
  <c r="A10" i="7"/>
  <c r="B47" i="3"/>
  <c r="B47" i="4"/>
  <c r="B47" i="2"/>
  <c r="C47" i="8" s="1"/>
  <c r="B47" i="5"/>
  <c r="B143" i="5"/>
  <c r="B143" i="4"/>
  <c r="B143" i="3"/>
  <c r="B67" i="4"/>
  <c r="B67" i="5"/>
  <c r="B67" i="3"/>
  <c r="B46" i="2"/>
  <c r="C46" i="8" s="1"/>
  <c r="B46" i="5"/>
  <c r="B46" i="4"/>
  <c r="B46" i="3"/>
  <c r="B115" i="5"/>
  <c r="B115" i="4"/>
  <c r="B115" i="3"/>
  <c r="B101" i="5"/>
  <c r="B101" i="4"/>
  <c r="B101" i="3"/>
  <c r="B89" i="5"/>
  <c r="B89" i="4"/>
  <c r="B89" i="3"/>
  <c r="A53" i="5"/>
  <c r="A53" i="4"/>
  <c r="A53" i="3"/>
  <c r="B134" i="5"/>
  <c r="B134" i="4"/>
  <c r="B134" i="3"/>
  <c r="B80" i="5"/>
  <c r="B80" i="4"/>
  <c r="B80" i="3"/>
  <c r="B172" i="4"/>
  <c r="B172" i="5"/>
  <c r="B172" i="3"/>
  <c r="B35" i="1"/>
  <c r="A10" i="5"/>
  <c r="A10" i="4"/>
  <c r="A10" i="3"/>
  <c r="D267" i="1"/>
  <c r="B67" i="2"/>
  <c r="C67" i="8" s="1"/>
  <c r="D535" i="1"/>
  <c r="B134" i="2"/>
  <c r="C134" i="8" s="1"/>
  <c r="D403" i="1"/>
  <c r="B101" i="2"/>
  <c r="C101" i="8" s="1"/>
  <c r="B211" i="1"/>
  <c r="D355" i="1"/>
  <c r="B89" i="2"/>
  <c r="C89" i="8" s="1"/>
  <c r="D319" i="1"/>
  <c r="B80" i="2"/>
  <c r="C80" i="8" s="1"/>
  <c r="D695" i="1"/>
  <c r="B172" i="2"/>
  <c r="C172" i="8" s="1"/>
  <c r="D571" i="1"/>
  <c r="B143" i="2"/>
  <c r="C143" i="8" s="1"/>
  <c r="D459" i="1"/>
  <c r="B115" i="2"/>
  <c r="C115" i="8" s="1"/>
  <c r="B145" i="7" l="1"/>
  <c r="B145" i="16"/>
  <c r="B145" i="15"/>
  <c r="B145" i="13"/>
  <c r="B145" i="12"/>
  <c r="B145" i="11"/>
  <c r="B145" i="9"/>
  <c r="B103" i="7"/>
  <c r="B103" i="16"/>
  <c r="B103" i="15"/>
  <c r="B103" i="13"/>
  <c r="B103" i="12"/>
  <c r="B103" i="11"/>
  <c r="B103" i="9"/>
  <c r="B136" i="7"/>
  <c r="B136" i="16"/>
  <c r="B136" i="15"/>
  <c r="B136" i="13"/>
  <c r="B136" i="12"/>
  <c r="B136" i="11"/>
  <c r="B136" i="9"/>
  <c r="B176" i="16"/>
  <c r="B176" i="15"/>
  <c r="B176" i="13"/>
  <c r="B176" i="12"/>
  <c r="B176" i="11"/>
  <c r="B176" i="9"/>
  <c r="B82" i="7"/>
  <c r="B82" i="16"/>
  <c r="B82" i="15"/>
  <c r="B82" i="12"/>
  <c r="B82" i="13"/>
  <c r="B82" i="11"/>
  <c r="B82" i="9"/>
  <c r="A11" i="16"/>
  <c r="A11" i="15"/>
  <c r="A11" i="13"/>
  <c r="A11" i="12"/>
  <c r="A11" i="11"/>
  <c r="A11" i="9"/>
  <c r="A11" i="8"/>
  <c r="B11" i="8" s="1"/>
  <c r="AD11" i="8" s="1"/>
  <c r="B69" i="7"/>
  <c r="B69" i="16"/>
  <c r="B69" i="15"/>
  <c r="B69" i="13"/>
  <c r="B69" i="11"/>
  <c r="B69" i="12"/>
  <c r="B69" i="9"/>
  <c r="B117" i="7"/>
  <c r="B117" i="16"/>
  <c r="B117" i="15"/>
  <c r="B117" i="13"/>
  <c r="B117" i="12"/>
  <c r="B117" i="11"/>
  <c r="B117" i="9"/>
  <c r="B91" i="7"/>
  <c r="B91" i="16"/>
  <c r="B91" i="15"/>
  <c r="B91" i="13"/>
  <c r="B91" i="12"/>
  <c r="B91" i="11"/>
  <c r="B91" i="9"/>
  <c r="A55" i="16"/>
  <c r="A55" i="15"/>
  <c r="A55" i="13"/>
  <c r="A55" i="12"/>
  <c r="A55" i="11"/>
  <c r="A55" i="9"/>
  <c r="A55" i="8"/>
  <c r="B55" i="8" s="1"/>
  <c r="AD55" i="8" s="1"/>
  <c r="B177" i="7"/>
  <c r="B177" i="5"/>
  <c r="B177" i="2"/>
  <c r="C177" i="8" s="1"/>
  <c r="B177" i="4"/>
  <c r="B177" i="3"/>
  <c r="B175" i="7"/>
  <c r="B176" i="7"/>
  <c r="B176" i="5"/>
  <c r="B176" i="2"/>
  <c r="C176" i="8" s="1"/>
  <c r="B176" i="4"/>
  <c r="B176" i="3"/>
  <c r="A11" i="2"/>
  <c r="A11" i="7"/>
  <c r="A55" i="2"/>
  <c r="A55" i="7"/>
  <c r="B137" i="5"/>
  <c r="B137" i="4"/>
  <c r="B137" i="3"/>
  <c r="B137" i="2"/>
  <c r="C137" i="8" s="1"/>
  <c r="B83" i="3"/>
  <c r="B83" i="4"/>
  <c r="B83" i="5"/>
  <c r="B83" i="2"/>
  <c r="C83" i="8" s="1"/>
  <c r="B175" i="5"/>
  <c r="B175" i="4"/>
  <c r="B175" i="2"/>
  <c r="C175" i="8" s="1"/>
  <c r="B175" i="3"/>
  <c r="B136" i="5"/>
  <c r="B136" i="4"/>
  <c r="B136" i="3"/>
  <c r="B136" i="2"/>
  <c r="C136" i="8" s="1"/>
  <c r="B69" i="2"/>
  <c r="C69" i="8" s="1"/>
  <c r="B69" i="3"/>
  <c r="B69" i="4"/>
  <c r="B69" i="5"/>
  <c r="B82" i="5"/>
  <c r="B82" i="4"/>
  <c r="B82" i="2"/>
  <c r="C82" i="8" s="1"/>
  <c r="B82" i="3"/>
  <c r="B174" i="5"/>
  <c r="B174" i="4"/>
  <c r="B174" i="2"/>
  <c r="C174" i="8" s="1"/>
  <c r="B174" i="3"/>
  <c r="B90" i="5"/>
  <c r="B90" i="3"/>
  <c r="B90" i="4"/>
  <c r="A54" i="5"/>
  <c r="A54" i="4"/>
  <c r="A54" i="3"/>
  <c r="B102" i="5"/>
  <c r="B102" i="3"/>
  <c r="B102" i="4"/>
  <c r="B144" i="5"/>
  <c r="B144" i="4"/>
  <c r="B144" i="3"/>
  <c r="B135" i="2"/>
  <c r="C135" i="8" s="1"/>
  <c r="B135" i="5"/>
  <c r="B135" i="3"/>
  <c r="B135" i="4"/>
  <c r="B81" i="2"/>
  <c r="C81" i="8" s="1"/>
  <c r="B81" i="5"/>
  <c r="B81" i="4"/>
  <c r="B81" i="3"/>
  <c r="B39" i="1"/>
  <c r="A11" i="5"/>
  <c r="A11" i="4"/>
  <c r="A11" i="3"/>
  <c r="B116" i="5"/>
  <c r="B116" i="4"/>
  <c r="B116" i="3"/>
  <c r="B173" i="2"/>
  <c r="C173" i="8" s="1"/>
  <c r="B173" i="5"/>
  <c r="B173" i="4"/>
  <c r="B173" i="3"/>
  <c r="B68" i="2"/>
  <c r="C68" i="8" s="1"/>
  <c r="B68" i="5"/>
  <c r="B68" i="4"/>
  <c r="B68" i="3"/>
  <c r="B215" i="1"/>
  <c r="D463" i="1"/>
  <c r="B116" i="2"/>
  <c r="C116" i="8" s="1"/>
  <c r="D407" i="1"/>
  <c r="B102" i="2"/>
  <c r="C102" i="8" s="1"/>
  <c r="D359" i="1"/>
  <c r="B90" i="2"/>
  <c r="C90" i="8" s="1"/>
  <c r="D575" i="1"/>
  <c r="B144" i="2"/>
  <c r="C144" i="8" s="1"/>
  <c r="A56" i="16" l="1"/>
  <c r="A56" i="15"/>
  <c r="A56" i="13"/>
  <c r="A56" i="12"/>
  <c r="A56" i="11"/>
  <c r="A56" i="8"/>
  <c r="B56" i="8" s="1"/>
  <c r="AD56" i="8" s="1"/>
  <c r="A56" i="9"/>
  <c r="B146" i="7"/>
  <c r="B146" i="16"/>
  <c r="B146" i="15"/>
  <c r="B146" i="12"/>
  <c r="B146" i="13"/>
  <c r="B146" i="11"/>
  <c r="B146" i="9"/>
  <c r="B92" i="7"/>
  <c r="B92" i="16"/>
  <c r="B92" i="15"/>
  <c r="B92" i="13"/>
  <c r="B92" i="12"/>
  <c r="B92" i="11"/>
  <c r="B92" i="9"/>
  <c r="B118" i="7"/>
  <c r="B118" i="16"/>
  <c r="B118" i="15"/>
  <c r="B118" i="13"/>
  <c r="B118" i="12"/>
  <c r="B118" i="11"/>
  <c r="B118" i="9"/>
  <c r="A12" i="16"/>
  <c r="A12" i="15"/>
  <c r="A12" i="13"/>
  <c r="A12" i="12"/>
  <c r="A12" i="11"/>
  <c r="A12" i="9"/>
  <c r="A12" i="8"/>
  <c r="B12" i="8" s="1"/>
  <c r="AD12" i="8" s="1"/>
  <c r="B104" i="7"/>
  <c r="B104" i="16"/>
  <c r="B104" i="15"/>
  <c r="B104" i="13"/>
  <c r="B104" i="12"/>
  <c r="B104" i="11"/>
  <c r="B104" i="9"/>
  <c r="A12" i="2"/>
  <c r="A12" i="7"/>
  <c r="A56" i="2"/>
  <c r="A56" i="7"/>
  <c r="B119" i="2"/>
  <c r="C119" i="8" s="1"/>
  <c r="B119" i="5"/>
  <c r="B119" i="3"/>
  <c r="B119" i="4"/>
  <c r="B118" i="3"/>
  <c r="B118" i="5"/>
  <c r="B118" i="4"/>
  <c r="B118" i="2"/>
  <c r="C118" i="8" s="1"/>
  <c r="B103" i="5"/>
  <c r="B103" i="4"/>
  <c r="B103" i="3"/>
  <c r="B117" i="2"/>
  <c r="C117" i="8" s="1"/>
  <c r="B117" i="5"/>
  <c r="B117" i="4"/>
  <c r="B117" i="3"/>
  <c r="B145" i="5"/>
  <c r="B145" i="4"/>
  <c r="B145" i="3"/>
  <c r="B43" i="1"/>
  <c r="A12" i="5"/>
  <c r="A12" i="4"/>
  <c r="A12" i="3"/>
  <c r="B91" i="5"/>
  <c r="B91" i="4"/>
  <c r="B91" i="3"/>
  <c r="A55" i="5"/>
  <c r="A55" i="4"/>
  <c r="A55" i="3"/>
  <c r="D579" i="1"/>
  <c r="B145" i="2"/>
  <c r="C145" i="8" s="1"/>
  <c r="D363" i="1"/>
  <c r="B91" i="2"/>
  <c r="C91" i="8" s="1"/>
  <c r="D411" i="1"/>
  <c r="B103" i="2"/>
  <c r="C103" i="8" s="1"/>
  <c r="B219" i="1"/>
  <c r="B105" i="7" l="1"/>
  <c r="B105" i="16"/>
  <c r="B105" i="15"/>
  <c r="B105" i="13"/>
  <c r="B105" i="12"/>
  <c r="B105" i="11"/>
  <c r="B105" i="9"/>
  <c r="B147" i="7"/>
  <c r="B147" i="16"/>
  <c r="B147" i="15"/>
  <c r="B147" i="13"/>
  <c r="B147" i="12"/>
  <c r="B147" i="11"/>
  <c r="B147" i="9"/>
  <c r="A57" i="16"/>
  <c r="A57" i="15"/>
  <c r="A57" i="13"/>
  <c r="A57" i="11"/>
  <c r="A57" i="12"/>
  <c r="A57" i="9"/>
  <c r="A57" i="8"/>
  <c r="B57" i="8" s="1"/>
  <c r="AD57" i="8" s="1"/>
  <c r="B93" i="7"/>
  <c r="B93" i="16"/>
  <c r="B93" i="15"/>
  <c r="B93" i="13"/>
  <c r="B93" i="12"/>
  <c r="B93" i="11"/>
  <c r="B93" i="9"/>
  <c r="A13" i="16"/>
  <c r="A13" i="15"/>
  <c r="A13" i="13"/>
  <c r="A13" i="12"/>
  <c r="A13" i="11"/>
  <c r="A13" i="8"/>
  <c r="B13" i="8" s="1"/>
  <c r="AD13" i="8" s="1"/>
  <c r="A13" i="9"/>
  <c r="A13" i="2"/>
  <c r="A13" i="7"/>
  <c r="A57" i="2"/>
  <c r="A57" i="7"/>
  <c r="B146" i="5"/>
  <c r="B146" i="4"/>
  <c r="B146" i="3"/>
  <c r="B92" i="5"/>
  <c r="B92" i="4"/>
  <c r="B92" i="3"/>
  <c r="B47" i="1"/>
  <c r="A13" i="5"/>
  <c r="A13" i="4"/>
  <c r="A13" i="3"/>
  <c r="A56" i="5"/>
  <c r="A56" i="4"/>
  <c r="A56" i="3"/>
  <c r="B104" i="5"/>
  <c r="B104" i="4"/>
  <c r="B104" i="3"/>
  <c r="D367" i="1"/>
  <c r="B92" i="2"/>
  <c r="C92" i="8" s="1"/>
  <c r="B223" i="1"/>
  <c r="D415" i="1"/>
  <c r="B104" i="2"/>
  <c r="C104" i="8" s="1"/>
  <c r="D583" i="1"/>
  <c r="B146" i="2"/>
  <c r="C146" i="8" s="1"/>
  <c r="A58" i="16" l="1"/>
  <c r="A58" i="15"/>
  <c r="A58" i="13"/>
  <c r="A58" i="12"/>
  <c r="A58" i="11"/>
  <c r="A58" i="9"/>
  <c r="A58" i="8"/>
  <c r="B58" i="8" s="1"/>
  <c r="AD58" i="8" s="1"/>
  <c r="B94" i="7"/>
  <c r="B94" i="16"/>
  <c r="B94" i="15"/>
  <c r="B94" i="12"/>
  <c r="B94" i="13"/>
  <c r="B94" i="11"/>
  <c r="B94" i="9"/>
  <c r="A14" i="16"/>
  <c r="A14" i="15"/>
  <c r="A14" i="13"/>
  <c r="A14" i="12"/>
  <c r="A14" i="11"/>
  <c r="A14" i="9"/>
  <c r="A14" i="8"/>
  <c r="B14" i="8" s="1"/>
  <c r="AD14" i="8" s="1"/>
  <c r="B148" i="7"/>
  <c r="B148" i="16"/>
  <c r="B148" i="15"/>
  <c r="B148" i="13"/>
  <c r="B148" i="12"/>
  <c r="B148" i="11"/>
  <c r="B148" i="9"/>
  <c r="B106" i="7"/>
  <c r="B106" i="16"/>
  <c r="B106" i="15"/>
  <c r="B106" i="13"/>
  <c r="B106" i="12"/>
  <c r="B106" i="11"/>
  <c r="B106" i="9"/>
  <c r="A14" i="2"/>
  <c r="A14" i="7"/>
  <c r="A58" i="2"/>
  <c r="A58" i="7"/>
  <c r="B95" i="2"/>
  <c r="C95" i="8" s="1"/>
  <c r="B95" i="5"/>
  <c r="B95" i="3"/>
  <c r="B95" i="4"/>
  <c r="B107" i="2"/>
  <c r="C107" i="8" s="1"/>
  <c r="B107" i="5"/>
  <c r="B107" i="3"/>
  <c r="B107" i="4"/>
  <c r="B94" i="3"/>
  <c r="B94" i="2"/>
  <c r="C94" i="8" s="1"/>
  <c r="B94" i="5"/>
  <c r="B94" i="4"/>
  <c r="B106" i="2"/>
  <c r="C106" i="8" s="1"/>
  <c r="B106" i="5"/>
  <c r="B106" i="4"/>
  <c r="B106" i="3"/>
  <c r="B105" i="2"/>
  <c r="C105" i="8" s="1"/>
  <c r="B105" i="5"/>
  <c r="B105" i="4"/>
  <c r="B105" i="3"/>
  <c r="B147" i="5"/>
  <c r="B147" i="4"/>
  <c r="B147" i="3"/>
  <c r="B51" i="1"/>
  <c r="A14" i="5"/>
  <c r="A14" i="4"/>
  <c r="A14" i="3"/>
  <c r="A57" i="5"/>
  <c r="A57" i="4"/>
  <c r="A57" i="3"/>
  <c r="B93" i="2"/>
  <c r="C93" i="8" s="1"/>
  <c r="B93" i="5"/>
  <c r="B93" i="4"/>
  <c r="B93" i="3"/>
  <c r="D587" i="1"/>
  <c r="B147" i="2"/>
  <c r="C147" i="8" s="1"/>
  <c r="B227" i="1"/>
  <c r="B149" i="7" l="1"/>
  <c r="B149" i="16"/>
  <c r="B149" i="15"/>
  <c r="B149" i="13"/>
  <c r="B149" i="12"/>
  <c r="B149" i="11"/>
  <c r="B149" i="9"/>
  <c r="A59" i="16"/>
  <c r="A59" i="15"/>
  <c r="A59" i="13"/>
  <c r="A59" i="12"/>
  <c r="A59" i="11"/>
  <c r="A59" i="9"/>
  <c r="A59" i="8"/>
  <c r="B59" i="8" s="1"/>
  <c r="AD59" i="8" s="1"/>
  <c r="A15" i="16"/>
  <c r="A15" i="15"/>
  <c r="A15" i="13"/>
  <c r="A15" i="11"/>
  <c r="A15" i="12"/>
  <c r="A15" i="9"/>
  <c r="A15" i="8"/>
  <c r="B15" i="8" s="1"/>
  <c r="AD15" i="8" s="1"/>
  <c r="A59" i="2"/>
  <c r="A59" i="7"/>
  <c r="A15" i="2"/>
  <c r="A15" i="7"/>
  <c r="A58" i="5"/>
  <c r="A58" i="4"/>
  <c r="A58" i="3"/>
  <c r="B148" i="5"/>
  <c r="B148" i="4"/>
  <c r="B148" i="3"/>
  <c r="B55" i="1"/>
  <c r="A15" i="5"/>
  <c r="A15" i="3"/>
  <c r="A15" i="4"/>
  <c r="B231" i="1"/>
  <c r="D591" i="1"/>
  <c r="B148" i="2"/>
  <c r="C148" i="8" s="1"/>
  <c r="A16" i="16" l="1"/>
  <c r="A16" i="15"/>
  <c r="A16" i="13"/>
  <c r="A16" i="11"/>
  <c r="A16" i="12"/>
  <c r="A16" i="8"/>
  <c r="B16" i="8" s="1"/>
  <c r="AD16" i="8" s="1"/>
  <c r="A16" i="9"/>
  <c r="B150" i="7"/>
  <c r="B150" i="16"/>
  <c r="B150" i="15"/>
  <c r="B150" i="13"/>
  <c r="B150" i="12"/>
  <c r="B150" i="11"/>
  <c r="B150" i="9"/>
  <c r="A60" i="16"/>
  <c r="A60" i="15"/>
  <c r="A60" i="13"/>
  <c r="A60" i="12"/>
  <c r="A60" i="11"/>
  <c r="A60" i="9"/>
  <c r="A60" i="8"/>
  <c r="B60" i="8" s="1"/>
  <c r="AD60" i="8" s="1"/>
  <c r="A16" i="2"/>
  <c r="A16" i="7"/>
  <c r="A60" i="2"/>
  <c r="A60" i="7"/>
  <c r="B151" i="2"/>
  <c r="C151" i="8" s="1"/>
  <c r="B151" i="5"/>
  <c r="B151" i="4"/>
  <c r="B151" i="3"/>
  <c r="B150" i="3"/>
  <c r="B150" i="5"/>
  <c r="B150" i="4"/>
  <c r="B150" i="2"/>
  <c r="C150" i="8" s="1"/>
  <c r="B59" i="1"/>
  <c r="A16" i="5"/>
  <c r="A16" i="4"/>
  <c r="A16" i="3"/>
  <c r="B149" i="2"/>
  <c r="C149" i="8" s="1"/>
  <c r="B149" i="5"/>
  <c r="B149" i="4"/>
  <c r="B149" i="3"/>
  <c r="A59" i="5"/>
  <c r="A59" i="4"/>
  <c r="A59" i="3"/>
  <c r="B235" i="1"/>
  <c r="A17" i="16" l="1"/>
  <c r="A17" i="15"/>
  <c r="A17" i="13"/>
  <c r="A17" i="12"/>
  <c r="A17" i="11"/>
  <c r="A17" i="9"/>
  <c r="A17" i="8"/>
  <c r="B17" i="8" s="1"/>
  <c r="AD17" i="8" s="1"/>
  <c r="A61" i="16"/>
  <c r="A61" i="15"/>
  <c r="A61" i="13"/>
  <c r="A61" i="12"/>
  <c r="A61" i="11"/>
  <c r="A61" i="8"/>
  <c r="B61" i="8" s="1"/>
  <c r="AD61" i="8" s="1"/>
  <c r="A61" i="9"/>
  <c r="A61" i="2"/>
  <c r="A61" i="7"/>
  <c r="A17" i="2"/>
  <c r="A17" i="7"/>
  <c r="A60" i="5"/>
  <c r="A60" i="3"/>
  <c r="A60" i="4"/>
  <c r="B63" i="1"/>
  <c r="A17" i="5"/>
  <c r="A17" i="4"/>
  <c r="A17" i="3"/>
  <c r="B239" i="1"/>
  <c r="A18" i="16" l="1"/>
  <c r="A18" i="15"/>
  <c r="A18" i="13"/>
  <c r="A18" i="12"/>
  <c r="A18" i="11"/>
  <c r="A18" i="9"/>
  <c r="A18" i="8"/>
  <c r="B18" i="8" s="1"/>
  <c r="AD18" i="8" s="1"/>
  <c r="A62" i="16"/>
  <c r="A62" i="15"/>
  <c r="A62" i="13"/>
  <c r="A62" i="12"/>
  <c r="A62" i="11"/>
  <c r="A62" i="9"/>
  <c r="A62" i="8"/>
  <c r="B62" i="8" s="1"/>
  <c r="AD62" i="8" s="1"/>
  <c r="A18" i="2"/>
  <c r="A18" i="7"/>
  <c r="A62" i="2"/>
  <c r="A62" i="7"/>
  <c r="B67" i="1"/>
  <c r="A18" i="5"/>
  <c r="A18" i="4"/>
  <c r="A18" i="3"/>
  <c r="A61" i="5"/>
  <c r="A61" i="4"/>
  <c r="A61" i="3"/>
  <c r="B243" i="1"/>
  <c r="A19" i="16" l="1"/>
  <c r="A19" i="15"/>
  <c r="A19" i="13"/>
  <c r="A19" i="12"/>
  <c r="A19" i="11"/>
  <c r="A19" i="9"/>
  <c r="A19" i="8"/>
  <c r="B19" i="8" s="1"/>
  <c r="AD19" i="8" s="1"/>
  <c r="A63" i="16"/>
  <c r="A63" i="15"/>
  <c r="A63" i="13"/>
  <c r="A63" i="12"/>
  <c r="A63" i="11"/>
  <c r="A63" i="9"/>
  <c r="A63" i="8"/>
  <c r="B63" i="8" s="1"/>
  <c r="AD63" i="8" s="1"/>
  <c r="A63" i="2"/>
  <c r="A63" i="7"/>
  <c r="A19" i="2"/>
  <c r="A19" i="7"/>
  <c r="A62" i="5"/>
  <c r="A62" i="4"/>
  <c r="A62" i="3"/>
  <c r="B71" i="1"/>
  <c r="A19" i="5"/>
  <c r="A19" i="4"/>
  <c r="A19" i="3"/>
  <c r="B247" i="1"/>
  <c r="A20" i="7" l="1"/>
  <c r="A20" i="16"/>
  <c r="A20" i="15"/>
  <c r="A20" i="13"/>
  <c r="A20" i="12"/>
  <c r="A20" i="11"/>
  <c r="A20" i="9"/>
  <c r="A20" i="8"/>
  <c r="B20" i="8" s="1"/>
  <c r="AD20" i="8" s="1"/>
  <c r="A64" i="16"/>
  <c r="A64" i="15"/>
  <c r="A64" i="13"/>
  <c r="A64" i="12"/>
  <c r="A64" i="11"/>
  <c r="A64" i="8"/>
  <c r="B64" i="8" s="1"/>
  <c r="AD64" i="8" s="1"/>
  <c r="A64" i="9"/>
  <c r="A64" i="2"/>
  <c r="A64" i="7"/>
  <c r="B75" i="1"/>
  <c r="A20" i="2"/>
  <c r="A63" i="5"/>
  <c r="A63" i="3"/>
  <c r="A63" i="4"/>
  <c r="A20" i="5"/>
  <c r="A20" i="4"/>
  <c r="A20" i="3"/>
  <c r="B251" i="1"/>
  <c r="A65" i="16" l="1"/>
  <c r="A65" i="15"/>
  <c r="A65" i="12"/>
  <c r="A65" i="11"/>
  <c r="A65" i="13"/>
  <c r="A65" i="9"/>
  <c r="A65" i="8"/>
  <c r="B65" i="8" s="1"/>
  <c r="AD65" i="8" s="1"/>
  <c r="A21" i="16"/>
  <c r="A21" i="15"/>
  <c r="A21" i="13"/>
  <c r="A21" i="12"/>
  <c r="A21" i="11"/>
  <c r="A21" i="8"/>
  <c r="B21" i="8" s="1"/>
  <c r="AD21" i="8" s="1"/>
  <c r="A21" i="9"/>
  <c r="A65" i="2"/>
  <c r="A65" i="7"/>
  <c r="A21" i="2"/>
  <c r="A21" i="7"/>
  <c r="B79" i="1"/>
  <c r="A64" i="5"/>
  <c r="A64" i="4"/>
  <c r="A64" i="3"/>
  <c r="A21" i="5"/>
  <c r="A21" i="4"/>
  <c r="A21" i="3"/>
  <c r="B255" i="1"/>
  <c r="A22" i="16" l="1"/>
  <c r="A22" i="15"/>
  <c r="A22" i="13"/>
  <c r="A22" i="12"/>
  <c r="A22" i="11"/>
  <c r="A22" i="9"/>
  <c r="A22" i="8"/>
  <c r="B22" i="8" s="1"/>
  <c r="AD22" i="8" s="1"/>
  <c r="A66" i="16"/>
  <c r="A66" i="15"/>
  <c r="A66" i="13"/>
  <c r="A66" i="12"/>
  <c r="A66" i="11"/>
  <c r="A66" i="8"/>
  <c r="B66" i="8" s="1"/>
  <c r="AD66" i="8" s="1"/>
  <c r="A66" i="9"/>
  <c r="A66" i="2"/>
  <c r="A66" i="7"/>
  <c r="A22" i="2"/>
  <c r="A22" i="7"/>
  <c r="B83" i="1"/>
  <c r="A22" i="5"/>
  <c r="A22" i="4"/>
  <c r="A22" i="3"/>
  <c r="A65" i="5"/>
  <c r="A65" i="4"/>
  <c r="A65" i="3"/>
  <c r="B259" i="1"/>
  <c r="A67" i="16" l="1"/>
  <c r="A67" i="15"/>
  <c r="A67" i="13"/>
  <c r="A67" i="12"/>
  <c r="A67" i="11"/>
  <c r="A67" i="9"/>
  <c r="A67" i="8"/>
  <c r="B67" i="8" s="1"/>
  <c r="AD67" i="8" s="1"/>
  <c r="A23" i="16"/>
  <c r="A23" i="15"/>
  <c r="A23" i="13"/>
  <c r="A23" i="12"/>
  <c r="A23" i="11"/>
  <c r="A23" i="9"/>
  <c r="A23" i="8"/>
  <c r="B23" i="8" s="1"/>
  <c r="AD23" i="8" s="1"/>
  <c r="A67" i="2"/>
  <c r="A67" i="7"/>
  <c r="A23" i="2"/>
  <c r="A23" i="7"/>
  <c r="B87" i="1"/>
  <c r="A66" i="5"/>
  <c r="A66" i="4"/>
  <c r="A66" i="3"/>
  <c r="B91" i="1"/>
  <c r="A23" i="5"/>
  <c r="A23" i="4"/>
  <c r="A23" i="3"/>
  <c r="B263" i="1"/>
  <c r="A25" i="16" l="1"/>
  <c r="A25" i="15"/>
  <c r="A25" i="13"/>
  <c r="A25" i="12"/>
  <c r="A25" i="11"/>
  <c r="A25" i="9"/>
  <c r="A25" i="8"/>
  <c r="B25" i="8" s="1"/>
  <c r="AD25" i="8" s="1"/>
  <c r="A24" i="16"/>
  <c r="A24" i="15"/>
  <c r="A24" i="13"/>
  <c r="A24" i="11"/>
  <c r="A24" i="12"/>
  <c r="A24" i="8"/>
  <c r="B24" i="8" s="1"/>
  <c r="AD24" i="8" s="1"/>
  <c r="A24" i="9"/>
  <c r="A68" i="16"/>
  <c r="A68" i="15"/>
  <c r="A68" i="13"/>
  <c r="A68" i="12"/>
  <c r="A68" i="11"/>
  <c r="A68" i="9"/>
  <c r="A68" i="8"/>
  <c r="B68" i="8" s="1"/>
  <c r="AD68" i="8" s="1"/>
  <c r="A25" i="2"/>
  <c r="A25" i="7"/>
  <c r="A24" i="2"/>
  <c r="A24" i="7"/>
  <c r="A68" i="2"/>
  <c r="A68" i="7"/>
  <c r="B95" i="1"/>
  <c r="A24" i="5"/>
  <c r="A24" i="4"/>
  <c r="A24" i="3"/>
  <c r="A67" i="4"/>
  <c r="A67" i="5"/>
  <c r="A67" i="3"/>
  <c r="B267" i="1"/>
  <c r="A69" i="16" l="1"/>
  <c r="A69" i="15"/>
  <c r="A69" i="12"/>
  <c r="A69" i="11"/>
  <c r="A69" i="13"/>
  <c r="A69" i="9"/>
  <c r="A69" i="8"/>
  <c r="B69" i="8" s="1"/>
  <c r="AD69" i="8" s="1"/>
  <c r="A26" i="16"/>
  <c r="A26" i="15"/>
  <c r="A26" i="13"/>
  <c r="A26" i="12"/>
  <c r="A26" i="11"/>
  <c r="A26" i="8"/>
  <c r="B26" i="8" s="1"/>
  <c r="AD26" i="8" s="1"/>
  <c r="A26" i="9"/>
  <c r="A69" i="2"/>
  <c r="A69" i="7"/>
  <c r="A26" i="2"/>
  <c r="A26" i="7"/>
  <c r="A68" i="5"/>
  <c r="A68" i="4"/>
  <c r="A68" i="3"/>
  <c r="B99" i="1"/>
  <c r="A25" i="5"/>
  <c r="A25" i="4"/>
  <c r="A25" i="3"/>
  <c r="B271" i="1"/>
  <c r="A27" i="16" l="1"/>
  <c r="A27" i="15"/>
  <c r="A27" i="13"/>
  <c r="A27" i="12"/>
  <c r="A27" i="11"/>
  <c r="A27" i="9"/>
  <c r="A27" i="8"/>
  <c r="B27" i="8" s="1"/>
  <c r="AD27" i="8" s="1"/>
  <c r="A70" i="16"/>
  <c r="A70" i="15"/>
  <c r="A70" i="13"/>
  <c r="A70" i="12"/>
  <c r="A70" i="11"/>
  <c r="A70" i="9"/>
  <c r="A70" i="8"/>
  <c r="B70" i="8" s="1"/>
  <c r="AD70" i="8" s="1"/>
  <c r="A27" i="2"/>
  <c r="A27" i="7"/>
  <c r="A70" i="2"/>
  <c r="A70" i="7"/>
  <c r="B103" i="1"/>
  <c r="A26" i="5"/>
  <c r="A26" i="4"/>
  <c r="A26" i="3"/>
  <c r="A69" i="5"/>
  <c r="A69" i="4"/>
  <c r="A69" i="3"/>
  <c r="B275" i="1"/>
  <c r="A28" i="16" l="1"/>
  <c r="A28" i="15"/>
  <c r="A28" i="13"/>
  <c r="A28" i="12"/>
  <c r="A28" i="11"/>
  <c r="A28" i="9"/>
  <c r="A28" i="8"/>
  <c r="B28" i="8" s="1"/>
  <c r="AD28" i="8" s="1"/>
  <c r="A71" i="16"/>
  <c r="A71" i="15"/>
  <c r="A71" i="13"/>
  <c r="A71" i="12"/>
  <c r="A71" i="11"/>
  <c r="A71" i="9"/>
  <c r="A71" i="8"/>
  <c r="B71" i="8" s="1"/>
  <c r="AD71" i="8" s="1"/>
  <c r="A71" i="2"/>
  <c r="A71" i="7"/>
  <c r="A28" i="2"/>
  <c r="A28" i="7"/>
  <c r="A70" i="4"/>
  <c r="A70" i="3"/>
  <c r="A70" i="5"/>
  <c r="B107" i="1"/>
  <c r="A27" i="5"/>
  <c r="A27" i="3"/>
  <c r="A27" i="4"/>
  <c r="B279" i="1"/>
  <c r="A29" i="16" l="1"/>
  <c r="A29" i="15"/>
  <c r="A29" i="13"/>
  <c r="A29" i="12"/>
  <c r="A29" i="11"/>
  <c r="A29" i="8"/>
  <c r="B29" i="8" s="1"/>
  <c r="AD29" i="8" s="1"/>
  <c r="A29" i="9"/>
  <c r="A72" i="16"/>
  <c r="A72" i="15"/>
  <c r="A72" i="12"/>
  <c r="A72" i="13"/>
  <c r="A72" i="11"/>
  <c r="A72" i="8"/>
  <c r="B72" i="8" s="1"/>
  <c r="AD72" i="8" s="1"/>
  <c r="A72" i="9"/>
  <c r="A72" i="2"/>
  <c r="A72" i="7"/>
  <c r="A29" i="2"/>
  <c r="A29" i="7"/>
  <c r="A71" i="5"/>
  <c r="A71" i="4"/>
  <c r="A71" i="3"/>
  <c r="B111" i="1"/>
  <c r="A28" i="5"/>
  <c r="A28" i="4"/>
  <c r="A28" i="3"/>
  <c r="B283" i="1"/>
  <c r="A30" i="16" l="1"/>
  <c r="A30" i="15"/>
  <c r="A30" i="13"/>
  <c r="A30" i="12"/>
  <c r="A30" i="11"/>
  <c r="A30" i="9"/>
  <c r="A30" i="8"/>
  <c r="B30" i="8" s="1"/>
  <c r="AD30" i="8" s="1"/>
  <c r="A73" i="16"/>
  <c r="A73" i="15"/>
  <c r="A73" i="13"/>
  <c r="A73" i="12"/>
  <c r="A73" i="11"/>
  <c r="A73" i="9"/>
  <c r="A73" i="8"/>
  <c r="B73" i="8" s="1"/>
  <c r="AD73" i="8" s="1"/>
  <c r="A73" i="2"/>
  <c r="A73" i="7"/>
  <c r="A30" i="2"/>
  <c r="A30" i="7"/>
  <c r="B115" i="1"/>
  <c r="A29" i="5"/>
  <c r="A29" i="4"/>
  <c r="A29" i="3"/>
  <c r="A72" i="5"/>
  <c r="A72" i="4"/>
  <c r="A72" i="3"/>
  <c r="B287" i="1"/>
  <c r="A31" i="16" l="1"/>
  <c r="A31" i="15"/>
  <c r="A31" i="13"/>
  <c r="A31" i="12"/>
  <c r="A31" i="11"/>
  <c r="A31" i="9"/>
  <c r="A31" i="8"/>
  <c r="B31" i="8" s="1"/>
  <c r="AD31" i="8" s="1"/>
  <c r="A74" i="16"/>
  <c r="A74" i="15"/>
  <c r="A74" i="13"/>
  <c r="A74" i="12"/>
  <c r="A74" i="11"/>
  <c r="A74" i="8"/>
  <c r="B74" i="8" s="1"/>
  <c r="AD74" i="8" s="1"/>
  <c r="A74" i="9"/>
  <c r="A74" i="2"/>
  <c r="A74" i="7"/>
  <c r="A31" i="2"/>
  <c r="A31" i="7"/>
  <c r="A73" i="5"/>
  <c r="A73" i="4"/>
  <c r="A73" i="3"/>
  <c r="B119" i="1"/>
  <c r="A30" i="5"/>
  <c r="A30" i="4"/>
  <c r="A30" i="3"/>
  <c r="B291" i="1"/>
  <c r="A32" i="16" l="1"/>
  <c r="A32" i="15"/>
  <c r="A32" i="13"/>
  <c r="A32" i="12"/>
  <c r="A32" i="11"/>
  <c r="A32" i="8"/>
  <c r="B32" i="8" s="1"/>
  <c r="AD32" i="8" s="1"/>
  <c r="A32" i="9"/>
  <c r="A75" i="16"/>
  <c r="A75" i="15"/>
  <c r="A75" i="13"/>
  <c r="A75" i="12"/>
  <c r="A75" i="11"/>
  <c r="A75" i="9"/>
  <c r="A75" i="8"/>
  <c r="B75" i="8" s="1"/>
  <c r="AD75" i="8" s="1"/>
  <c r="A32" i="2"/>
  <c r="A32" i="7"/>
  <c r="A75" i="2"/>
  <c r="A75" i="7"/>
  <c r="A74" i="5"/>
  <c r="A74" i="4"/>
  <c r="A74" i="3"/>
  <c r="B123" i="1"/>
  <c r="A31" i="5"/>
  <c r="A31" i="4"/>
  <c r="A31" i="3"/>
  <c r="B295" i="1"/>
  <c r="A33" i="16" l="1"/>
  <c r="A33" i="15"/>
  <c r="A33" i="13"/>
  <c r="A33" i="12"/>
  <c r="A33" i="11"/>
  <c r="A33" i="9"/>
  <c r="A33" i="8"/>
  <c r="B33" i="8" s="1"/>
  <c r="AD33" i="8" s="1"/>
  <c r="A76" i="16"/>
  <c r="A76" i="15"/>
  <c r="A76" i="12"/>
  <c r="A76" i="13"/>
  <c r="A76" i="11"/>
  <c r="A76" i="9"/>
  <c r="A76" i="8"/>
  <c r="B76" i="8" s="1"/>
  <c r="AD76" i="8" s="1"/>
  <c r="A33" i="2"/>
  <c r="A33" i="7"/>
  <c r="A76" i="2"/>
  <c r="A76" i="7"/>
  <c r="A75" i="5"/>
  <c r="A75" i="3"/>
  <c r="A75" i="4"/>
  <c r="B127" i="1"/>
  <c r="A32" i="5"/>
  <c r="A32" i="4"/>
  <c r="A32" i="3"/>
  <c r="B299" i="1"/>
  <c r="A34" i="16" l="1"/>
  <c r="A34" i="15"/>
  <c r="A34" i="13"/>
  <c r="A34" i="12"/>
  <c r="A34" i="11"/>
  <c r="A34" i="8"/>
  <c r="B34" i="8" s="1"/>
  <c r="AD34" i="8" s="1"/>
  <c r="A34" i="9"/>
  <c r="A77" i="16"/>
  <c r="A77" i="15"/>
  <c r="A77" i="12"/>
  <c r="A77" i="13"/>
  <c r="A77" i="11"/>
  <c r="A77" i="9"/>
  <c r="A77" i="8"/>
  <c r="B77" i="8" s="1"/>
  <c r="AD77" i="8" s="1"/>
  <c r="A77" i="2"/>
  <c r="A77" i="7"/>
  <c r="A34" i="2"/>
  <c r="A34" i="7"/>
  <c r="B131" i="1"/>
  <c r="A33" i="5"/>
  <c r="A33" i="4"/>
  <c r="A33" i="3"/>
  <c r="A76" i="5"/>
  <c r="A76" i="4"/>
  <c r="A76" i="3"/>
  <c r="B303" i="1"/>
  <c r="A35" i="16" l="1"/>
  <c r="A35" i="15"/>
  <c r="A35" i="13"/>
  <c r="A35" i="12"/>
  <c r="A35" i="11"/>
  <c r="A35" i="9"/>
  <c r="A35" i="8"/>
  <c r="B35" i="8" s="1"/>
  <c r="AD35" i="8" s="1"/>
  <c r="A78" i="16"/>
  <c r="A78" i="15"/>
  <c r="A78" i="13"/>
  <c r="A78" i="12"/>
  <c r="A78" i="11"/>
  <c r="A78" i="9"/>
  <c r="A78" i="8"/>
  <c r="B78" i="8" s="1"/>
  <c r="AD78" i="8" s="1"/>
  <c r="A78" i="2"/>
  <c r="A78" i="7"/>
  <c r="A35" i="2"/>
  <c r="A35" i="7"/>
  <c r="A77" i="5"/>
  <c r="A77" i="4"/>
  <c r="A77" i="3"/>
  <c r="B135" i="1"/>
  <c r="A34" i="5"/>
  <c r="A34" i="4"/>
  <c r="A34" i="3"/>
  <c r="B307" i="1"/>
  <c r="A36" i="16" l="1"/>
  <c r="A36" i="15"/>
  <c r="A36" i="13"/>
  <c r="A36" i="11"/>
  <c r="A36" i="12"/>
  <c r="A36" i="9"/>
  <c r="A36" i="8"/>
  <c r="B36" i="8" s="1"/>
  <c r="AD36" i="8" s="1"/>
  <c r="A79" i="16"/>
  <c r="A79" i="15"/>
  <c r="A79" i="13"/>
  <c r="A79" i="12"/>
  <c r="A79" i="11"/>
  <c r="A79" i="9"/>
  <c r="A79" i="8"/>
  <c r="B79" i="8" s="1"/>
  <c r="AD79" i="8" s="1"/>
  <c r="A79" i="2"/>
  <c r="A79" i="7"/>
  <c r="A36" i="2"/>
  <c r="A36" i="7"/>
  <c r="A78" i="5"/>
  <c r="A78" i="4"/>
  <c r="A78" i="3"/>
  <c r="B139" i="1"/>
  <c r="A35" i="5"/>
  <c r="A35" i="4"/>
  <c r="A35" i="3"/>
  <c r="B311" i="1"/>
  <c r="A80" i="16" l="1"/>
  <c r="A80" i="15"/>
  <c r="A80" i="13"/>
  <c r="A80" i="12"/>
  <c r="A80" i="11"/>
  <c r="A80" i="8"/>
  <c r="B80" i="8" s="1"/>
  <c r="AD80" i="8" s="1"/>
  <c r="A80" i="9"/>
  <c r="A37" i="16"/>
  <c r="A37" i="15"/>
  <c r="A37" i="13"/>
  <c r="A37" i="12"/>
  <c r="A37" i="11"/>
  <c r="A37" i="8"/>
  <c r="B37" i="8" s="1"/>
  <c r="AD37" i="8" s="1"/>
  <c r="A37" i="9"/>
  <c r="A80" i="2"/>
  <c r="A80" i="7"/>
  <c r="A37" i="2"/>
  <c r="A37" i="7"/>
  <c r="B143" i="1"/>
  <c r="A36" i="5"/>
  <c r="A36" i="4"/>
  <c r="A36" i="3"/>
  <c r="A79" i="5"/>
  <c r="A79" i="4"/>
  <c r="A79" i="3"/>
  <c r="B315" i="1"/>
  <c r="A38" i="16" l="1"/>
  <c r="A38" i="15"/>
  <c r="A38" i="13"/>
  <c r="A38" i="12"/>
  <c r="A38" i="11"/>
  <c r="A38" i="9"/>
  <c r="A38" i="8"/>
  <c r="B38" i="8" s="1"/>
  <c r="AD38" i="8" s="1"/>
  <c r="A81" i="16"/>
  <c r="A81" i="15"/>
  <c r="A81" i="13"/>
  <c r="A81" i="11"/>
  <c r="A81" i="12"/>
  <c r="A81" i="9"/>
  <c r="A81" i="8"/>
  <c r="B81" i="8" s="1"/>
  <c r="AD81" i="8" s="1"/>
  <c r="A81" i="2"/>
  <c r="A81" i="7"/>
  <c r="A38" i="2"/>
  <c r="A38" i="7"/>
  <c r="A80" i="5"/>
  <c r="A80" i="4"/>
  <c r="A80" i="3"/>
  <c r="B147" i="1"/>
  <c r="A37" i="5"/>
  <c r="A37" i="4"/>
  <c r="A37" i="3"/>
  <c r="B319" i="1"/>
  <c r="A39" i="16" l="1"/>
  <c r="A39" i="15"/>
  <c r="A39" i="13"/>
  <c r="A39" i="11"/>
  <c r="A39" i="12"/>
  <c r="A39" i="9"/>
  <c r="A39" i="8"/>
  <c r="B39" i="8" s="1"/>
  <c r="AD39" i="8" s="1"/>
  <c r="A82" i="16"/>
  <c r="A82" i="15"/>
  <c r="A82" i="13"/>
  <c r="A82" i="12"/>
  <c r="A82" i="11"/>
  <c r="A82" i="9"/>
  <c r="A82" i="8"/>
  <c r="B82" i="8" s="1"/>
  <c r="AD82" i="8" s="1"/>
  <c r="A82" i="2"/>
  <c r="A82" i="7"/>
  <c r="A39" i="2"/>
  <c r="A39" i="7"/>
  <c r="A81" i="5"/>
  <c r="A81" i="4"/>
  <c r="A81" i="3"/>
  <c r="B151" i="1"/>
  <c r="A38" i="5"/>
  <c r="A38" i="4"/>
  <c r="A38" i="3"/>
  <c r="B323" i="1"/>
  <c r="A40" i="16" l="1"/>
  <c r="A40" i="15"/>
  <c r="A40" i="12"/>
  <c r="A40" i="11"/>
  <c r="A40" i="13"/>
  <c r="A40" i="8"/>
  <c r="B40" i="8" s="1"/>
  <c r="AD40" i="8" s="1"/>
  <c r="A40" i="9"/>
  <c r="A83" i="16"/>
  <c r="A83" i="15"/>
  <c r="A83" i="13"/>
  <c r="A83" i="12"/>
  <c r="A83" i="11"/>
  <c r="A83" i="9"/>
  <c r="A83" i="8"/>
  <c r="B83" i="8" s="1"/>
  <c r="AD83" i="8" s="1"/>
  <c r="A83" i="2"/>
  <c r="A83" i="7"/>
  <c r="A40" i="2"/>
  <c r="A40" i="7"/>
  <c r="A82" i="5"/>
  <c r="A82" i="4"/>
  <c r="A82" i="3"/>
  <c r="B155" i="1"/>
  <c r="A39" i="5"/>
  <c r="A39" i="3"/>
  <c r="A39" i="4"/>
  <c r="B327" i="1"/>
  <c r="A41" i="16" l="1"/>
  <c r="A41" i="15"/>
  <c r="A41" i="13"/>
  <c r="A41" i="12"/>
  <c r="A41" i="11"/>
  <c r="A41" i="9"/>
  <c r="A41" i="8"/>
  <c r="B41" i="8" s="1"/>
  <c r="AD41" i="8" s="1"/>
  <c r="A84" i="16"/>
  <c r="A84" i="15"/>
  <c r="A84" i="12"/>
  <c r="A84" i="13"/>
  <c r="A84" i="11"/>
  <c r="A84" i="9"/>
  <c r="A84" i="8"/>
  <c r="B84" i="8" s="1"/>
  <c r="AD84" i="8" s="1"/>
  <c r="A84" i="2"/>
  <c r="A84" i="7"/>
  <c r="A41" i="2"/>
  <c r="A41" i="7"/>
  <c r="A83" i="5"/>
  <c r="A83" i="4"/>
  <c r="A83" i="3"/>
  <c r="B159" i="1"/>
  <c r="A40" i="5"/>
  <c r="A40" i="4"/>
  <c r="A40" i="3"/>
  <c r="B331" i="1"/>
  <c r="A42" i="16" l="1"/>
  <c r="A42" i="15"/>
  <c r="A42" i="13"/>
  <c r="A42" i="12"/>
  <c r="A42" i="11"/>
  <c r="A42" i="9"/>
  <c r="A42" i="8"/>
  <c r="B42" i="8" s="1"/>
  <c r="AD42" i="8" s="1"/>
  <c r="A85" i="16"/>
  <c r="A85" i="15"/>
  <c r="A85" i="13"/>
  <c r="A85" i="12"/>
  <c r="A85" i="11"/>
  <c r="A85" i="8"/>
  <c r="B85" i="8" s="1"/>
  <c r="AD85" i="8" s="1"/>
  <c r="A85" i="9"/>
  <c r="A85" i="2"/>
  <c r="A85" i="7"/>
  <c r="A42" i="2"/>
  <c r="A42" i="7"/>
  <c r="A84" i="5"/>
  <c r="A84" i="3"/>
  <c r="A84" i="4"/>
  <c r="B163" i="1"/>
  <c r="A41" i="5"/>
  <c r="A41" i="4"/>
  <c r="A41" i="3"/>
  <c r="B335" i="1"/>
  <c r="A86" i="16" l="1"/>
  <c r="A86" i="15"/>
  <c r="A86" i="13"/>
  <c r="A86" i="12"/>
  <c r="A86" i="11"/>
  <c r="A86" i="9"/>
  <c r="A86" i="8"/>
  <c r="B86" i="8" s="1"/>
  <c r="AD86" i="8" s="1"/>
  <c r="A43" i="16"/>
  <c r="A43" i="15"/>
  <c r="A43" i="13"/>
  <c r="A43" i="12"/>
  <c r="A43" i="11"/>
  <c r="A43" i="9"/>
  <c r="A43" i="8"/>
  <c r="B43" i="8" s="1"/>
  <c r="AD43" i="8" s="1"/>
  <c r="A86" i="2"/>
  <c r="A86" i="7"/>
  <c r="A43" i="2"/>
  <c r="A43" i="7"/>
  <c r="A85" i="4"/>
  <c r="A85" i="5"/>
  <c r="A85" i="3"/>
  <c r="B167" i="1"/>
  <c r="A42" i="5"/>
  <c r="A42" i="4"/>
  <c r="A42" i="3"/>
  <c r="B339" i="1"/>
  <c r="A44" i="16" l="1"/>
  <c r="A44" i="15"/>
  <c r="A44" i="13"/>
  <c r="A44" i="12"/>
  <c r="A44" i="11"/>
  <c r="A44" i="9"/>
  <c r="A44" i="8"/>
  <c r="B44" i="8" s="1"/>
  <c r="AD44" i="8" s="1"/>
  <c r="A87" i="16"/>
  <c r="A87" i="15"/>
  <c r="A87" i="13"/>
  <c r="A87" i="12"/>
  <c r="A87" i="11"/>
  <c r="A87" i="9"/>
  <c r="A87" i="8"/>
  <c r="B87" i="8" s="1"/>
  <c r="AD87" i="8" s="1"/>
  <c r="A87" i="2"/>
  <c r="A87" i="7"/>
  <c r="A44" i="2"/>
  <c r="A44" i="7"/>
  <c r="A86" i="5"/>
  <c r="A86" i="4"/>
  <c r="A86" i="3"/>
  <c r="B171" i="1"/>
  <c r="A43" i="5"/>
  <c r="A43" i="4"/>
  <c r="A43" i="3"/>
  <c r="B343" i="1"/>
  <c r="A45" i="16" l="1"/>
  <c r="A45" i="15"/>
  <c r="A45" i="13"/>
  <c r="A45" i="12"/>
  <c r="A45" i="11"/>
  <c r="A45" i="9"/>
  <c r="A45" i="8"/>
  <c r="B45" i="8" s="1"/>
  <c r="AD45" i="8" s="1"/>
  <c r="A88" i="16"/>
  <c r="A88" i="15"/>
  <c r="A88" i="13"/>
  <c r="A88" i="12"/>
  <c r="A88" i="11"/>
  <c r="A88" i="8"/>
  <c r="B88" i="8" s="1"/>
  <c r="AD88" i="8" s="1"/>
  <c r="A88" i="9"/>
  <c r="A88" i="2"/>
  <c r="A88" i="7"/>
  <c r="A45" i="2"/>
  <c r="A45" i="7"/>
  <c r="A87" i="5"/>
  <c r="A87" i="3"/>
  <c r="A87" i="4"/>
  <c r="B175" i="1"/>
  <c r="A44" i="5"/>
  <c r="A44" i="4"/>
  <c r="A44" i="3"/>
  <c r="B347" i="1"/>
  <c r="A46" i="16" l="1"/>
  <c r="A46" i="15"/>
  <c r="A46" i="13"/>
  <c r="A46" i="12"/>
  <c r="A46" i="11"/>
  <c r="A46" i="9"/>
  <c r="A46" i="8"/>
  <c r="B46" i="8" s="1"/>
  <c r="AD46" i="8" s="1"/>
  <c r="A89" i="16"/>
  <c r="A89" i="15"/>
  <c r="A89" i="13"/>
  <c r="A89" i="11"/>
  <c r="A89" i="12"/>
  <c r="A89" i="9"/>
  <c r="A89" i="8"/>
  <c r="B89" i="8" s="1"/>
  <c r="AD89" i="8" s="1"/>
  <c r="A89" i="2"/>
  <c r="A89" i="7"/>
  <c r="A46" i="2"/>
  <c r="A46" i="7"/>
  <c r="A88" i="5"/>
  <c r="A88" i="4"/>
  <c r="A88" i="3"/>
  <c r="B179" i="1"/>
  <c r="A45" i="5"/>
  <c r="A45" i="4"/>
  <c r="A45" i="3"/>
  <c r="B351" i="1"/>
  <c r="A47" i="16" l="1"/>
  <c r="A47" i="15"/>
  <c r="A47" i="13"/>
  <c r="A47" i="12"/>
  <c r="A47" i="11"/>
  <c r="A47" i="9"/>
  <c r="A47" i="8"/>
  <c r="B47" i="8" s="1"/>
  <c r="AD47" i="8" s="1"/>
  <c r="A90" i="16"/>
  <c r="A90" i="15"/>
  <c r="A90" i="13"/>
  <c r="A90" i="12"/>
  <c r="A90" i="11"/>
  <c r="A90" i="8"/>
  <c r="B90" i="8" s="1"/>
  <c r="AD90" i="8" s="1"/>
  <c r="A90" i="9"/>
  <c r="A47" i="2"/>
  <c r="A47" i="7"/>
  <c r="A90" i="2"/>
  <c r="A90" i="7"/>
  <c r="A47" i="4"/>
  <c r="A47" i="3"/>
  <c r="A47" i="5"/>
  <c r="A89" i="5"/>
  <c r="A89" i="4"/>
  <c r="A89" i="3"/>
  <c r="A46" i="5"/>
  <c r="A46" i="4"/>
  <c r="A46" i="3"/>
  <c r="B355" i="1"/>
  <c r="A91" i="16" l="1"/>
  <c r="A91" i="15"/>
  <c r="A91" i="13"/>
  <c r="A91" i="12"/>
  <c r="A91" i="11"/>
  <c r="A91" i="9"/>
  <c r="A91" i="8"/>
  <c r="B91" i="8" s="1"/>
  <c r="AD91" i="8" s="1"/>
  <c r="A91" i="2"/>
  <c r="A91" i="7"/>
  <c r="A90" i="5"/>
  <c r="A90" i="4"/>
  <c r="A90" i="3"/>
  <c r="B359" i="1"/>
  <c r="A92" i="16" l="1"/>
  <c r="A92" i="15"/>
  <c r="A92" i="13"/>
  <c r="A92" i="12"/>
  <c r="A92" i="11"/>
  <c r="A92" i="9"/>
  <c r="A92" i="8"/>
  <c r="B92" i="8" s="1"/>
  <c r="AD92" i="8" s="1"/>
  <c r="A92" i="2"/>
  <c r="A92" i="7"/>
  <c r="A91" i="5"/>
  <c r="A91" i="4"/>
  <c r="A91" i="3"/>
  <c r="B363" i="1"/>
  <c r="A93" i="16" l="1"/>
  <c r="A93" i="15"/>
  <c r="A93" i="13"/>
  <c r="A93" i="12"/>
  <c r="A93" i="11"/>
  <c r="A93" i="9"/>
  <c r="A93" i="8"/>
  <c r="B93" i="8" s="1"/>
  <c r="AD93" i="8" s="1"/>
  <c r="A93" i="2"/>
  <c r="A93" i="7"/>
  <c r="A92" i="5"/>
  <c r="A92" i="4"/>
  <c r="A92" i="3"/>
  <c r="B367" i="1"/>
  <c r="A94" i="16" l="1"/>
  <c r="A94" i="15"/>
  <c r="A94" i="13"/>
  <c r="A94" i="12"/>
  <c r="A94" i="11"/>
  <c r="A94" i="9"/>
  <c r="A94" i="8"/>
  <c r="B94" i="8" s="1"/>
  <c r="AD94" i="8" s="1"/>
  <c r="A94" i="2"/>
  <c r="A94" i="7"/>
  <c r="A93" i="5"/>
  <c r="A93" i="4"/>
  <c r="A93" i="3"/>
  <c r="B371" i="1"/>
  <c r="A95" i="16" l="1"/>
  <c r="A95" i="15"/>
  <c r="A95" i="13"/>
  <c r="A95" i="12"/>
  <c r="A95" i="11"/>
  <c r="A95" i="9"/>
  <c r="A95" i="8"/>
  <c r="B95" i="8" s="1"/>
  <c r="AD95" i="8" s="1"/>
  <c r="A95" i="2"/>
  <c r="A95" i="7"/>
  <c r="A94" i="5"/>
  <c r="A94" i="4"/>
  <c r="A94" i="3"/>
  <c r="B375" i="1"/>
  <c r="A96" i="16" l="1"/>
  <c r="A96" i="15"/>
  <c r="A96" i="12"/>
  <c r="A96" i="13"/>
  <c r="A96" i="11"/>
  <c r="A96" i="8"/>
  <c r="B96" i="8" s="1"/>
  <c r="AD96" i="8" s="1"/>
  <c r="A96" i="9"/>
  <c r="A96" i="2"/>
  <c r="A96" i="7"/>
  <c r="A95" i="5"/>
  <c r="A95" i="4"/>
  <c r="A95" i="3"/>
  <c r="B379" i="1"/>
  <c r="A97" i="16" l="1"/>
  <c r="A97" i="15"/>
  <c r="A97" i="13"/>
  <c r="A97" i="12"/>
  <c r="A97" i="11"/>
  <c r="A97" i="8"/>
  <c r="B97" i="8" s="1"/>
  <c r="AD97" i="8" s="1"/>
  <c r="A97" i="9"/>
  <c r="A97" i="2"/>
  <c r="A97" i="7"/>
  <c r="A96" i="5"/>
  <c r="A96" i="4"/>
  <c r="A96" i="3"/>
  <c r="B383" i="1"/>
  <c r="A98" i="16" l="1"/>
  <c r="A98" i="15"/>
  <c r="A98" i="13"/>
  <c r="A98" i="12"/>
  <c r="A98" i="11"/>
  <c r="A98" i="8"/>
  <c r="B98" i="8" s="1"/>
  <c r="AD98" i="8" s="1"/>
  <c r="A98" i="9"/>
  <c r="A98" i="2"/>
  <c r="A98" i="7"/>
  <c r="A97" i="4"/>
  <c r="A97" i="5"/>
  <c r="A97" i="3"/>
  <c r="B387" i="1"/>
  <c r="A99" i="16" l="1"/>
  <c r="A99" i="15"/>
  <c r="A99" i="13"/>
  <c r="A99" i="12"/>
  <c r="A99" i="11"/>
  <c r="A99" i="9"/>
  <c r="A99" i="8"/>
  <c r="B99" i="8" s="1"/>
  <c r="AD99" i="8" s="1"/>
  <c r="A99" i="2"/>
  <c r="A99" i="7"/>
  <c r="A98" i="5"/>
  <c r="A98" i="4"/>
  <c r="A98" i="3"/>
  <c r="B391" i="1"/>
  <c r="A100" i="16" l="1"/>
  <c r="A100" i="15"/>
  <c r="A100" i="13"/>
  <c r="A100" i="12"/>
  <c r="A100" i="11"/>
  <c r="A100" i="9"/>
  <c r="A100" i="8"/>
  <c r="B100" i="8" s="1"/>
  <c r="AD100" i="8" s="1"/>
  <c r="A100" i="2"/>
  <c r="A100" i="7"/>
  <c r="A99" i="5"/>
  <c r="A99" i="3"/>
  <c r="A99" i="4"/>
  <c r="B395" i="1"/>
  <c r="A101" i="16" l="1"/>
  <c r="A101" i="15"/>
  <c r="A101" i="13"/>
  <c r="A101" i="11"/>
  <c r="A101" i="12"/>
  <c r="A101" i="8"/>
  <c r="B101" i="8" s="1"/>
  <c r="AD101" i="8" s="1"/>
  <c r="A101" i="9"/>
  <c r="A101" i="2"/>
  <c r="A101" i="7"/>
  <c r="A100" i="5"/>
  <c r="A100" i="4"/>
  <c r="A100" i="3"/>
  <c r="B399" i="1"/>
  <c r="A102" i="16" l="1"/>
  <c r="A102" i="15"/>
  <c r="A102" i="13"/>
  <c r="A102" i="12"/>
  <c r="A102" i="11"/>
  <c r="A102" i="9"/>
  <c r="A102" i="8"/>
  <c r="B102" i="8" s="1"/>
  <c r="AD102" i="8" s="1"/>
  <c r="A102" i="2"/>
  <c r="A102" i="7"/>
  <c r="A101" i="5"/>
  <c r="A101" i="4"/>
  <c r="A101" i="3"/>
  <c r="B403" i="1"/>
  <c r="A103" i="16" l="1"/>
  <c r="A103" i="15"/>
  <c r="A103" i="13"/>
  <c r="A103" i="12"/>
  <c r="A103" i="11"/>
  <c r="A103" i="9"/>
  <c r="A103" i="8"/>
  <c r="B103" i="8" s="1"/>
  <c r="AD103" i="8" s="1"/>
  <c r="A103" i="2"/>
  <c r="A103" i="7"/>
  <c r="A102" i="5"/>
  <c r="A102" i="4"/>
  <c r="A102" i="3"/>
  <c r="B407" i="1"/>
  <c r="A104" i="16" l="1"/>
  <c r="A104" i="15"/>
  <c r="A104" i="12"/>
  <c r="A104" i="13"/>
  <c r="A104" i="11"/>
  <c r="A104" i="8"/>
  <c r="B104" i="8" s="1"/>
  <c r="AD104" i="8" s="1"/>
  <c r="A104" i="9"/>
  <c r="A104" i="2"/>
  <c r="A104" i="7"/>
  <c r="A103" i="5"/>
  <c r="A103" i="4"/>
  <c r="A103" i="3"/>
  <c r="B411" i="1"/>
  <c r="A105" i="16" l="1"/>
  <c r="A105" i="15"/>
  <c r="A105" i="13"/>
  <c r="A105" i="12"/>
  <c r="A105" i="11"/>
  <c r="A105" i="8"/>
  <c r="B105" i="8" s="1"/>
  <c r="AD105" i="8" s="1"/>
  <c r="A105" i="9"/>
  <c r="A105" i="2"/>
  <c r="A105" i="7"/>
  <c r="A104" i="5"/>
  <c r="A104" i="4"/>
  <c r="A104" i="3"/>
  <c r="B415" i="1"/>
  <c r="A106" i="16" l="1"/>
  <c r="A106" i="15"/>
  <c r="A106" i="13"/>
  <c r="A106" i="12"/>
  <c r="A106" i="11"/>
  <c r="A106" i="8"/>
  <c r="B106" i="8" s="1"/>
  <c r="AD106" i="8" s="1"/>
  <c r="A106" i="9"/>
  <c r="A106" i="2"/>
  <c r="A106" i="7"/>
  <c r="A105" i="5"/>
  <c r="A105" i="4"/>
  <c r="A105" i="3"/>
  <c r="B419" i="1"/>
  <c r="A107" i="16" l="1"/>
  <c r="A107" i="15"/>
  <c r="A107" i="13"/>
  <c r="A107" i="12"/>
  <c r="A107" i="11"/>
  <c r="A107" i="9"/>
  <c r="A107" i="8"/>
  <c r="B107" i="8" s="1"/>
  <c r="AD107" i="8" s="1"/>
  <c r="A107" i="2"/>
  <c r="A107" i="7"/>
  <c r="A106" i="4"/>
  <c r="A106" i="5"/>
  <c r="A106" i="3"/>
  <c r="B423" i="1"/>
  <c r="A108" i="16" l="1"/>
  <c r="A108" i="15"/>
  <c r="A108" i="12"/>
  <c r="A108" i="11"/>
  <c r="A108" i="13"/>
  <c r="A108" i="9"/>
  <c r="A108" i="8"/>
  <c r="B108" i="8" s="1"/>
  <c r="AD108" i="8" s="1"/>
  <c r="A108" i="2"/>
  <c r="A108" i="7"/>
  <c r="A107" i="5"/>
  <c r="A107" i="4"/>
  <c r="A107" i="3"/>
  <c r="B427" i="1"/>
  <c r="A109" i="16" l="1"/>
  <c r="A109" i="15"/>
  <c r="A109" i="13"/>
  <c r="A109" i="12"/>
  <c r="A109" i="11"/>
  <c r="A109" i="8"/>
  <c r="B109" i="8" s="1"/>
  <c r="AD109" i="8" s="1"/>
  <c r="A109" i="9"/>
  <c r="A109" i="2"/>
  <c r="A109" i="7"/>
  <c r="A108" i="5"/>
  <c r="A108" i="4"/>
  <c r="A108" i="3"/>
  <c r="B431" i="1"/>
  <c r="A110" i="16" l="1"/>
  <c r="A110" i="15"/>
  <c r="A110" i="13"/>
  <c r="A110" i="12"/>
  <c r="A110" i="11"/>
  <c r="A110" i="9"/>
  <c r="A110" i="8"/>
  <c r="B110" i="8" s="1"/>
  <c r="AD110" i="8" s="1"/>
  <c r="A110" i="2"/>
  <c r="A110" i="7"/>
  <c r="A109" i="5"/>
  <c r="A109" i="4"/>
  <c r="A109" i="3"/>
  <c r="B435" i="1"/>
  <c r="A111" i="16" l="1"/>
  <c r="A111" i="15"/>
  <c r="A111" i="13"/>
  <c r="A111" i="12"/>
  <c r="A111" i="11"/>
  <c r="A111" i="9"/>
  <c r="A111" i="8"/>
  <c r="B111" i="8" s="1"/>
  <c r="AD111" i="8" s="1"/>
  <c r="A111" i="2"/>
  <c r="A111" i="7"/>
  <c r="A110" i="5"/>
  <c r="A110" i="4"/>
  <c r="A110" i="3"/>
  <c r="B439" i="1"/>
  <c r="A112" i="16" l="1"/>
  <c r="A112" i="15"/>
  <c r="A112" i="13"/>
  <c r="A112" i="12"/>
  <c r="A112" i="11"/>
  <c r="A112" i="8"/>
  <c r="B112" i="8" s="1"/>
  <c r="AD112" i="8" s="1"/>
  <c r="A112" i="9"/>
  <c r="A112" i="2"/>
  <c r="A112" i="7"/>
  <c r="A111" i="5"/>
  <c r="A111" i="3"/>
  <c r="A111" i="4"/>
  <c r="B443" i="1"/>
  <c r="A113" i="16" l="1"/>
  <c r="A113" i="15"/>
  <c r="A113" i="13"/>
  <c r="A113" i="11"/>
  <c r="A113" i="12"/>
  <c r="A113" i="8"/>
  <c r="B113" i="8" s="1"/>
  <c r="AD113" i="8" s="1"/>
  <c r="A113" i="9"/>
  <c r="A113" i="2"/>
  <c r="A113" i="7"/>
  <c r="A112" i="5"/>
  <c r="A112" i="4"/>
  <c r="A112" i="3"/>
  <c r="B447" i="1"/>
  <c r="A114" i="16" l="1"/>
  <c r="A114" i="15"/>
  <c r="A114" i="13"/>
  <c r="A114" i="12"/>
  <c r="A114" i="11"/>
  <c r="A114" i="8"/>
  <c r="B114" i="8" s="1"/>
  <c r="AD114" i="8" s="1"/>
  <c r="A114" i="9"/>
  <c r="A114" i="2"/>
  <c r="A114" i="7"/>
  <c r="A113" i="5"/>
  <c r="A113" i="4"/>
  <c r="A113" i="3"/>
  <c r="B451" i="1"/>
  <c r="A115" i="16" l="1"/>
  <c r="A115" i="15"/>
  <c r="A115" i="13"/>
  <c r="A115" i="12"/>
  <c r="A115" i="11"/>
  <c r="A115" i="9"/>
  <c r="A115" i="8"/>
  <c r="B115" i="8" s="1"/>
  <c r="AD115" i="8" s="1"/>
  <c r="A115" i="2"/>
  <c r="A115" i="7"/>
  <c r="A114" i="5"/>
  <c r="A114" i="4"/>
  <c r="A114" i="3"/>
  <c r="B455" i="1"/>
  <c r="A116" i="16" l="1"/>
  <c r="A116" i="15"/>
  <c r="A116" i="12"/>
  <c r="A116" i="13"/>
  <c r="A116" i="11"/>
  <c r="A116" i="9"/>
  <c r="A116" i="8"/>
  <c r="B116" i="8" s="1"/>
  <c r="AD116" i="8" s="1"/>
  <c r="A116" i="2"/>
  <c r="A116" i="7"/>
  <c r="A115" i="5"/>
  <c r="A115" i="4"/>
  <c r="A115" i="3"/>
  <c r="B459" i="1"/>
  <c r="A117" i="16" l="1"/>
  <c r="A117" i="15"/>
  <c r="A117" i="13"/>
  <c r="A117" i="12"/>
  <c r="A117" i="11"/>
  <c r="A117" i="9"/>
  <c r="A117" i="8"/>
  <c r="B117" i="8" s="1"/>
  <c r="AD117" i="8" s="1"/>
  <c r="A117" i="2"/>
  <c r="A117" i="7"/>
  <c r="A116" i="5"/>
  <c r="A116" i="4"/>
  <c r="A116" i="3"/>
  <c r="B463" i="1"/>
  <c r="A118" i="16" l="1"/>
  <c r="A118" i="15"/>
  <c r="A118" i="13"/>
  <c r="A118" i="12"/>
  <c r="A118" i="11"/>
  <c r="A118" i="9"/>
  <c r="A118" i="8"/>
  <c r="B118" i="8" s="1"/>
  <c r="AD118" i="8" s="1"/>
  <c r="A118" i="2"/>
  <c r="A118" i="7"/>
  <c r="A117" i="5"/>
  <c r="A117" i="4"/>
  <c r="A117" i="3"/>
  <c r="B467" i="1"/>
  <c r="A119" i="16" l="1"/>
  <c r="A119" i="15"/>
  <c r="A119" i="13"/>
  <c r="A119" i="12"/>
  <c r="A119" i="11"/>
  <c r="A119" i="9"/>
  <c r="A119" i="8"/>
  <c r="B119" i="8" s="1"/>
  <c r="AD119" i="8" s="1"/>
  <c r="A119" i="2"/>
  <c r="A119" i="7"/>
  <c r="A118" i="4"/>
  <c r="A118" i="5"/>
  <c r="A118" i="3"/>
  <c r="B471" i="1"/>
  <c r="A120" i="16" l="1"/>
  <c r="A120" i="15"/>
  <c r="A120" i="13"/>
  <c r="A120" i="12"/>
  <c r="A120" i="11"/>
  <c r="A120" i="8"/>
  <c r="B120" i="8" s="1"/>
  <c r="AD120" i="8" s="1"/>
  <c r="A120" i="9"/>
  <c r="A120" i="2"/>
  <c r="A120" i="7"/>
  <c r="A119" i="5"/>
  <c r="A119" i="4"/>
  <c r="A119" i="3"/>
  <c r="B475" i="1"/>
  <c r="A121" i="16" l="1"/>
  <c r="A121" i="15"/>
  <c r="A121" i="13"/>
  <c r="A121" i="12"/>
  <c r="A121" i="11"/>
  <c r="A121" i="8"/>
  <c r="B121" i="8" s="1"/>
  <c r="AD121" i="8" s="1"/>
  <c r="A121" i="9"/>
  <c r="A121" i="2"/>
  <c r="A121" i="7"/>
  <c r="A120" i="5"/>
  <c r="A120" i="3"/>
  <c r="A120" i="4"/>
  <c r="B479" i="1"/>
  <c r="A122" i="16" l="1"/>
  <c r="A122" i="15"/>
  <c r="A122" i="13"/>
  <c r="A122" i="12"/>
  <c r="A122" i="11"/>
  <c r="A122" i="9"/>
  <c r="A122" i="8"/>
  <c r="B122" i="8" s="1"/>
  <c r="AD122" i="8" s="1"/>
  <c r="A122" i="2"/>
  <c r="A122" i="7"/>
  <c r="A121" i="5"/>
  <c r="A121" i="4"/>
  <c r="A121" i="3"/>
  <c r="B483" i="1"/>
  <c r="A123" i="16" l="1"/>
  <c r="A123" i="15"/>
  <c r="A123" i="13"/>
  <c r="A123" i="12"/>
  <c r="A123" i="11"/>
  <c r="A123" i="9"/>
  <c r="A123" i="8"/>
  <c r="B123" i="8" s="1"/>
  <c r="AD123" i="8" s="1"/>
  <c r="A123" i="2"/>
  <c r="A123" i="7"/>
  <c r="A122" i="5"/>
  <c r="A122" i="4"/>
  <c r="A122" i="3"/>
  <c r="B487" i="1"/>
  <c r="A124" i="16" l="1"/>
  <c r="A124" i="15"/>
  <c r="A124" i="13"/>
  <c r="A124" i="12"/>
  <c r="A124" i="11"/>
  <c r="A124" i="9"/>
  <c r="A124" i="8"/>
  <c r="B124" i="8" s="1"/>
  <c r="AD124" i="8" s="1"/>
  <c r="A124" i="2"/>
  <c r="A124" i="7"/>
  <c r="A123" i="5"/>
  <c r="A123" i="3"/>
  <c r="A123" i="4"/>
  <c r="B491" i="1"/>
  <c r="A125" i="16" l="1"/>
  <c r="A125" i="15"/>
  <c r="A125" i="13"/>
  <c r="A125" i="12"/>
  <c r="A125" i="11"/>
  <c r="A125" i="8"/>
  <c r="B125" i="8" s="1"/>
  <c r="AD125" i="8" s="1"/>
  <c r="A125" i="9"/>
  <c r="A125" i="2"/>
  <c r="A125" i="7"/>
  <c r="A124" i="5"/>
  <c r="A124" i="4"/>
  <c r="A124" i="3"/>
  <c r="B495" i="1"/>
  <c r="A126" i="16" l="1"/>
  <c r="A126" i="15"/>
  <c r="A126" i="13"/>
  <c r="A126" i="12"/>
  <c r="A126" i="11"/>
  <c r="A126" i="9"/>
  <c r="A126" i="8"/>
  <c r="B126" i="8" s="1"/>
  <c r="AD126" i="8" s="1"/>
  <c r="A126" i="2"/>
  <c r="A126" i="7"/>
  <c r="A125" i="5"/>
  <c r="A125" i="4"/>
  <c r="A125" i="3"/>
  <c r="B499" i="1"/>
  <c r="A127" i="16" l="1"/>
  <c r="A127" i="15"/>
  <c r="A127" i="13"/>
  <c r="A127" i="12"/>
  <c r="A127" i="11"/>
  <c r="A127" i="9"/>
  <c r="A127" i="8"/>
  <c r="B127" i="8" s="1"/>
  <c r="AD127" i="8" s="1"/>
  <c r="A127" i="2"/>
  <c r="A127" i="7"/>
  <c r="A126" i="5"/>
  <c r="A126" i="4"/>
  <c r="A126" i="3"/>
  <c r="B503" i="1"/>
  <c r="A128" i="16" l="1"/>
  <c r="A128" i="15"/>
  <c r="A128" i="13"/>
  <c r="A128" i="12"/>
  <c r="A128" i="11"/>
  <c r="A128" i="8"/>
  <c r="B128" i="8" s="1"/>
  <c r="AD128" i="8" s="1"/>
  <c r="A128" i="9"/>
  <c r="A128" i="2"/>
  <c r="A128" i="7"/>
  <c r="A127" i="4"/>
  <c r="A127" i="3"/>
  <c r="A127" i="5"/>
  <c r="B507" i="1"/>
  <c r="A129" i="16" l="1"/>
  <c r="A129" i="15"/>
  <c r="A129" i="13"/>
  <c r="A129" i="12"/>
  <c r="A129" i="11"/>
  <c r="A129" i="8"/>
  <c r="B129" i="8" s="1"/>
  <c r="AD129" i="8" s="1"/>
  <c r="A129" i="9"/>
  <c r="A129" i="2"/>
  <c r="A129" i="7"/>
  <c r="A128" i="5"/>
  <c r="A128" i="4"/>
  <c r="A128" i="3"/>
  <c r="B511" i="1"/>
  <c r="A130" i="16" l="1"/>
  <c r="A130" i="15"/>
  <c r="A130" i="13"/>
  <c r="A130" i="12"/>
  <c r="A130" i="11"/>
  <c r="A130" i="8"/>
  <c r="B130" i="8" s="1"/>
  <c r="AD130" i="8" s="1"/>
  <c r="A130" i="9"/>
  <c r="A130" i="2"/>
  <c r="A130" i="7"/>
  <c r="A129" i="5"/>
  <c r="A129" i="4"/>
  <c r="A129" i="3"/>
  <c r="B515" i="1"/>
  <c r="A131" i="16" l="1"/>
  <c r="A131" i="15"/>
  <c r="A131" i="13"/>
  <c r="A131" i="12"/>
  <c r="A131" i="11"/>
  <c r="A131" i="9"/>
  <c r="A131" i="8"/>
  <c r="B131" i="8" s="1"/>
  <c r="AD131" i="8" s="1"/>
  <c r="A131" i="2"/>
  <c r="A131" i="7"/>
  <c r="A130" i="5"/>
  <c r="A130" i="4"/>
  <c r="A130" i="3"/>
  <c r="B519" i="1"/>
  <c r="A132" i="16" l="1"/>
  <c r="A132" i="15"/>
  <c r="A132" i="13"/>
  <c r="A132" i="12"/>
  <c r="A132" i="11"/>
  <c r="A132" i="9"/>
  <c r="A132" i="8"/>
  <c r="B132" i="8" s="1"/>
  <c r="AD132" i="8" s="1"/>
  <c r="A132" i="2"/>
  <c r="A132" i="7"/>
  <c r="A131" i="5"/>
  <c r="A131" i="4"/>
  <c r="A131" i="3"/>
  <c r="B523" i="1"/>
  <c r="A133" i="16" l="1"/>
  <c r="A133" i="15"/>
  <c r="A133" i="11"/>
  <c r="A133" i="13"/>
  <c r="A133" i="12"/>
  <c r="A133" i="9"/>
  <c r="A133" i="8"/>
  <c r="B133" i="8" s="1"/>
  <c r="AD133" i="8" s="1"/>
  <c r="A133" i="2"/>
  <c r="A133" i="7"/>
  <c r="A132" i="5"/>
  <c r="A132" i="4"/>
  <c r="A132" i="3"/>
  <c r="B527" i="1"/>
  <c r="A134" i="16" l="1"/>
  <c r="A134" i="15"/>
  <c r="A134" i="13"/>
  <c r="A134" i="12"/>
  <c r="A134" i="11"/>
  <c r="A134" i="9"/>
  <c r="A134" i="8"/>
  <c r="B134" i="8" s="1"/>
  <c r="AD134" i="8" s="1"/>
  <c r="A134" i="2"/>
  <c r="A134" i="7"/>
  <c r="A133" i="5"/>
  <c r="A133" i="4"/>
  <c r="A133" i="3"/>
  <c r="B531" i="1"/>
  <c r="A135" i="16" l="1"/>
  <c r="A135" i="15"/>
  <c r="A135" i="13"/>
  <c r="A135" i="12"/>
  <c r="A135" i="11"/>
  <c r="A135" i="9"/>
  <c r="A135" i="8"/>
  <c r="B135" i="8" s="1"/>
  <c r="AD135" i="8" s="1"/>
  <c r="A135" i="2"/>
  <c r="A135" i="7"/>
  <c r="A134" i="5"/>
  <c r="A134" i="4"/>
  <c r="A134" i="3"/>
  <c r="B535" i="1"/>
  <c r="A136" i="16" l="1"/>
  <c r="A136" i="15"/>
  <c r="A136" i="12"/>
  <c r="A136" i="13"/>
  <c r="A136" i="11"/>
  <c r="A136" i="8"/>
  <c r="B136" i="8" s="1"/>
  <c r="AD136" i="8" s="1"/>
  <c r="A136" i="9"/>
  <c r="A136" i="2"/>
  <c r="A136" i="7"/>
  <c r="A135" i="5"/>
  <c r="A135" i="3"/>
  <c r="A135" i="4"/>
  <c r="B539" i="1"/>
  <c r="A137" i="16" l="1"/>
  <c r="A137" i="15"/>
  <c r="A137" i="13"/>
  <c r="A137" i="12"/>
  <c r="A137" i="11"/>
  <c r="A137" i="8"/>
  <c r="B137" i="8" s="1"/>
  <c r="AD137" i="8" s="1"/>
  <c r="A137" i="9"/>
  <c r="A137" i="2"/>
  <c r="A137" i="7"/>
  <c r="A136" i="5"/>
  <c r="A136" i="4"/>
  <c r="A136" i="3"/>
  <c r="B543" i="1"/>
  <c r="A138" i="16" l="1"/>
  <c r="A138" i="15"/>
  <c r="A138" i="13"/>
  <c r="A138" i="12"/>
  <c r="A138" i="11"/>
  <c r="A138" i="8"/>
  <c r="B138" i="8" s="1"/>
  <c r="AD138" i="8" s="1"/>
  <c r="A138" i="9"/>
  <c r="A138" i="2"/>
  <c r="A138" i="7"/>
  <c r="A137" i="5"/>
  <c r="A137" i="4"/>
  <c r="A137" i="3"/>
  <c r="B547" i="1"/>
  <c r="A139" i="16" l="1"/>
  <c r="A139" i="15"/>
  <c r="A139" i="13"/>
  <c r="A139" i="12"/>
  <c r="A139" i="11"/>
  <c r="A139" i="9"/>
  <c r="A139" i="8"/>
  <c r="B139" i="8" s="1"/>
  <c r="AD139" i="8" s="1"/>
  <c r="A139" i="2"/>
  <c r="A139" i="7"/>
  <c r="A138" i="5"/>
  <c r="A138" i="4"/>
  <c r="A138" i="3"/>
  <c r="B551" i="1"/>
  <c r="A140" i="16" l="1"/>
  <c r="A140" i="15"/>
  <c r="A140" i="12"/>
  <c r="A140" i="13"/>
  <c r="A140" i="11"/>
  <c r="A140" i="9"/>
  <c r="A140" i="8"/>
  <c r="B140" i="8" s="1"/>
  <c r="AD140" i="8" s="1"/>
  <c r="A140" i="2"/>
  <c r="A140" i="7"/>
  <c r="A139" i="5"/>
  <c r="A139" i="4"/>
  <c r="A139" i="3"/>
  <c r="B555" i="1"/>
  <c r="A141" i="16" l="1"/>
  <c r="A141" i="15"/>
  <c r="A141" i="12"/>
  <c r="A141" i="11"/>
  <c r="A141" i="13"/>
  <c r="A141" i="9"/>
  <c r="A141" i="8"/>
  <c r="B141" i="8" s="1"/>
  <c r="AD141" i="8" s="1"/>
  <c r="A141" i="2"/>
  <c r="A141" i="7"/>
  <c r="A140" i="5"/>
  <c r="A140" i="4"/>
  <c r="A140" i="3"/>
  <c r="B559" i="1"/>
  <c r="A142" i="16" l="1"/>
  <c r="A142" i="15"/>
  <c r="A142" i="13"/>
  <c r="A142" i="12"/>
  <c r="A142" i="11"/>
  <c r="A142" i="9"/>
  <c r="A142" i="8"/>
  <c r="B142" i="8" s="1"/>
  <c r="AD142" i="8" s="1"/>
  <c r="A142" i="2"/>
  <c r="A142" i="7"/>
  <c r="A141" i="5"/>
  <c r="A141" i="4"/>
  <c r="A141" i="3"/>
  <c r="B563" i="1"/>
  <c r="A143" i="16" l="1"/>
  <c r="A143" i="15"/>
  <c r="A143" i="13"/>
  <c r="A143" i="12"/>
  <c r="A143" i="11"/>
  <c r="A143" i="9"/>
  <c r="A143" i="8"/>
  <c r="B143" i="8" s="1"/>
  <c r="AD143" i="8" s="1"/>
  <c r="A143" i="2"/>
  <c r="A143" i="7"/>
  <c r="A142" i="5"/>
  <c r="A142" i="4"/>
  <c r="A142" i="3"/>
  <c r="B567" i="1"/>
  <c r="A144" i="16" l="1"/>
  <c r="A144" i="15"/>
  <c r="A144" i="13"/>
  <c r="A144" i="12"/>
  <c r="A144" i="11"/>
  <c r="A144" i="8"/>
  <c r="B144" i="8" s="1"/>
  <c r="AD144" i="8" s="1"/>
  <c r="A144" i="9"/>
  <c r="A144" i="2"/>
  <c r="A144" i="7"/>
  <c r="A143" i="5"/>
  <c r="A143" i="4"/>
  <c r="A143" i="3"/>
  <c r="B571" i="1"/>
  <c r="A145" i="16" l="1"/>
  <c r="A145" i="15"/>
  <c r="A145" i="13"/>
  <c r="A145" i="12"/>
  <c r="A145" i="11"/>
  <c r="A145" i="8"/>
  <c r="B145" i="8" s="1"/>
  <c r="AD145" i="8" s="1"/>
  <c r="A145" i="9"/>
  <c r="A145" i="2"/>
  <c r="A145" i="7"/>
  <c r="A144" i="5"/>
  <c r="A144" i="4"/>
  <c r="A144" i="3"/>
  <c r="B575" i="1"/>
  <c r="A146" i="16" l="1"/>
  <c r="A146" i="15"/>
  <c r="A146" i="13"/>
  <c r="A146" i="12"/>
  <c r="A146" i="11"/>
  <c r="A146" i="8"/>
  <c r="B146" i="8" s="1"/>
  <c r="AD146" i="8" s="1"/>
  <c r="A146" i="9"/>
  <c r="A146" i="2"/>
  <c r="A146" i="7"/>
  <c r="A145" i="5"/>
  <c r="A145" i="4"/>
  <c r="A145" i="3"/>
  <c r="B579" i="1"/>
  <c r="A147" i="16" l="1"/>
  <c r="A147" i="15"/>
  <c r="A147" i="13"/>
  <c r="A147" i="12"/>
  <c r="A147" i="11"/>
  <c r="A147" i="9"/>
  <c r="A147" i="8"/>
  <c r="B147" i="8" s="1"/>
  <c r="AD147" i="8" s="1"/>
  <c r="A147" i="2"/>
  <c r="A147" i="7"/>
  <c r="A146" i="5"/>
  <c r="A146" i="4"/>
  <c r="A146" i="3"/>
  <c r="B583" i="1"/>
  <c r="A148" i="16" l="1"/>
  <c r="A148" i="15"/>
  <c r="A148" i="12"/>
  <c r="A148" i="13"/>
  <c r="A148" i="11"/>
  <c r="A148" i="9"/>
  <c r="A148" i="8"/>
  <c r="B148" i="8" s="1"/>
  <c r="AD148" i="8" s="1"/>
  <c r="A148" i="2"/>
  <c r="A148" i="7"/>
  <c r="A147" i="5"/>
  <c r="A147" i="4"/>
  <c r="A147" i="3"/>
  <c r="B587" i="1"/>
  <c r="A149" i="16" l="1"/>
  <c r="A149" i="15"/>
  <c r="A149" i="13"/>
  <c r="A149" i="12"/>
  <c r="A149" i="11"/>
  <c r="A149" i="8"/>
  <c r="B149" i="8" s="1"/>
  <c r="AD149" i="8" s="1"/>
  <c r="A149" i="9"/>
  <c r="A149" i="2"/>
  <c r="A149" i="7"/>
  <c r="A148" i="5"/>
  <c r="A148" i="4"/>
  <c r="A148" i="3"/>
  <c r="B591" i="1"/>
  <c r="A150" i="16" l="1"/>
  <c r="A150" i="15"/>
  <c r="A150" i="13"/>
  <c r="A150" i="12"/>
  <c r="A150" i="11"/>
  <c r="A150" i="9"/>
  <c r="A150" i="8"/>
  <c r="B150" i="8" s="1"/>
  <c r="AD150" i="8" s="1"/>
  <c r="A150" i="2"/>
  <c r="A150" i="7"/>
  <c r="A149" i="5"/>
  <c r="A149" i="4"/>
  <c r="A149" i="3"/>
  <c r="B595" i="1"/>
  <c r="A151" i="16" l="1"/>
  <c r="A151" i="15"/>
  <c r="A151" i="13"/>
  <c r="A151" i="12"/>
  <c r="A151" i="11"/>
  <c r="A151" i="9"/>
  <c r="A151" i="8"/>
  <c r="B151" i="8" s="1"/>
  <c r="AD151" i="8" s="1"/>
  <c r="A151" i="2"/>
  <c r="A151" i="7"/>
  <c r="A150" i="5"/>
  <c r="A150" i="4"/>
  <c r="A150" i="3"/>
  <c r="B599" i="1"/>
  <c r="A152" i="16" l="1"/>
  <c r="A152" i="15"/>
  <c r="A152" i="13"/>
  <c r="A152" i="12"/>
  <c r="A152" i="11"/>
  <c r="A152" i="8"/>
  <c r="B152" i="8" s="1"/>
  <c r="AD152" i="8" s="1"/>
  <c r="A152" i="9"/>
  <c r="A152" i="2"/>
  <c r="A152" i="7"/>
  <c r="A151" i="5"/>
  <c r="A151" i="3"/>
  <c r="A151" i="4"/>
  <c r="B603" i="1"/>
  <c r="A153" i="16" l="1"/>
  <c r="A153" i="15"/>
  <c r="A153" i="13"/>
  <c r="A153" i="12"/>
  <c r="A153" i="11"/>
  <c r="A153" i="8"/>
  <c r="B153" i="8" s="1"/>
  <c r="AD153" i="8" s="1"/>
  <c r="A153" i="9"/>
  <c r="A153" i="2"/>
  <c r="A153" i="7"/>
  <c r="A152" i="5"/>
  <c r="A152" i="4"/>
  <c r="A152" i="3"/>
  <c r="B607" i="1"/>
  <c r="A154" i="16" l="1"/>
  <c r="A154" i="15"/>
  <c r="A154" i="13"/>
  <c r="A154" i="12"/>
  <c r="A154" i="11"/>
  <c r="A154" i="8"/>
  <c r="B154" i="8" s="1"/>
  <c r="AD154" i="8" s="1"/>
  <c r="A154" i="9"/>
  <c r="A154" i="2"/>
  <c r="A154" i="7"/>
  <c r="A153" i="5"/>
  <c r="A153" i="4"/>
  <c r="A153" i="3"/>
  <c r="B611" i="1"/>
  <c r="A155" i="16" l="1"/>
  <c r="A155" i="15"/>
  <c r="A155" i="13"/>
  <c r="A155" i="12"/>
  <c r="A155" i="11"/>
  <c r="A155" i="9"/>
  <c r="A155" i="8"/>
  <c r="B155" i="8" s="1"/>
  <c r="AD155" i="8" s="1"/>
  <c r="A155" i="2"/>
  <c r="A155" i="7"/>
  <c r="A154" i="4"/>
  <c r="A154" i="3"/>
  <c r="A154" i="5"/>
  <c r="B615" i="1"/>
  <c r="A156" i="16" l="1"/>
  <c r="A156" i="15"/>
  <c r="A156" i="13"/>
  <c r="A156" i="12"/>
  <c r="A156" i="11"/>
  <c r="A156" i="9"/>
  <c r="A156" i="8"/>
  <c r="B156" i="8" s="1"/>
  <c r="AD156" i="8" s="1"/>
  <c r="A156" i="2"/>
  <c r="A156" i="7"/>
  <c r="A155" i="5"/>
  <c r="A155" i="3"/>
  <c r="A155" i="4"/>
  <c r="B619" i="1"/>
  <c r="A157" i="16" l="1"/>
  <c r="A157" i="15"/>
  <c r="A157" i="13"/>
  <c r="A157" i="12"/>
  <c r="A157" i="11"/>
  <c r="A157" i="9"/>
  <c r="A157" i="8"/>
  <c r="B157" i="8" s="1"/>
  <c r="AD157" i="8" s="1"/>
  <c r="A157" i="2"/>
  <c r="A157" i="7"/>
  <c r="A156" i="5"/>
  <c r="A156" i="4"/>
  <c r="A156" i="3"/>
  <c r="B623" i="1"/>
  <c r="B627" i="1" l="1"/>
  <c r="A158" i="16"/>
  <c r="A158" i="15"/>
  <c r="A158" i="13"/>
  <c r="A158" i="12"/>
  <c r="A158" i="11"/>
  <c r="A158" i="9"/>
  <c r="A158" i="8"/>
  <c r="B158" i="8" s="1"/>
  <c r="AD158" i="8" s="1"/>
  <c r="A158" i="2"/>
  <c r="A158" i="7"/>
  <c r="A157" i="5"/>
  <c r="A157" i="4"/>
  <c r="A157" i="3"/>
  <c r="A159" i="16" l="1"/>
  <c r="A159" i="15"/>
  <c r="A159" i="13"/>
  <c r="A159" i="12"/>
  <c r="A159" i="11"/>
  <c r="A159" i="9"/>
  <c r="A159" i="8"/>
  <c r="B159" i="8" s="1"/>
  <c r="AD159" i="8" s="1"/>
  <c r="A159" i="2"/>
  <c r="A159" i="7"/>
  <c r="A158" i="5"/>
  <c r="A158" i="4"/>
  <c r="A158" i="3"/>
  <c r="B635" i="1"/>
  <c r="A160" i="7" l="1"/>
  <c r="A161" i="16"/>
  <c r="A161" i="15"/>
  <c r="A161" i="13"/>
  <c r="A161" i="12"/>
  <c r="A161" i="11"/>
  <c r="A161" i="8"/>
  <c r="B161" i="8" s="1"/>
  <c r="AD161" i="8" s="1"/>
  <c r="A161" i="9"/>
  <c r="A160" i="2"/>
  <c r="B639" i="1"/>
  <c r="A159" i="5"/>
  <c r="A159" i="4"/>
  <c r="A159" i="3"/>
  <c r="A162" i="16" l="1"/>
  <c r="A162" i="15"/>
  <c r="A162" i="13"/>
  <c r="A162" i="12"/>
  <c r="A162" i="11"/>
  <c r="A162" i="8"/>
  <c r="B162" i="8" s="1"/>
  <c r="AD162" i="8" s="1"/>
  <c r="A162" i="9"/>
  <c r="B643" i="1"/>
  <c r="A161" i="7"/>
  <c r="A161" i="2"/>
  <c r="A160" i="5"/>
  <c r="A160" i="4"/>
  <c r="A160" i="3"/>
  <c r="A162" i="7" l="1"/>
  <c r="A163" i="16"/>
  <c r="A163" i="15"/>
  <c r="A163" i="13"/>
  <c r="A163" i="12"/>
  <c r="A163" i="11"/>
  <c r="A163" i="9"/>
  <c r="A163" i="8"/>
  <c r="B163" i="8" s="1"/>
  <c r="AD163" i="8" s="1"/>
  <c r="B647" i="1"/>
  <c r="A162" i="2"/>
  <c r="A163" i="7"/>
  <c r="A161" i="5"/>
  <c r="A161" i="4"/>
  <c r="A161" i="3"/>
  <c r="B651" i="1"/>
  <c r="A165" i="16" l="1"/>
  <c r="A165" i="15"/>
  <c r="A165" i="13"/>
  <c r="A165" i="11"/>
  <c r="A165" i="12"/>
  <c r="A165" i="8"/>
  <c r="B165" i="8" s="1"/>
  <c r="AD165" i="8" s="1"/>
  <c r="A165" i="9"/>
  <c r="A164" i="16"/>
  <c r="A164" i="15"/>
  <c r="A164" i="13"/>
  <c r="A164" i="12"/>
  <c r="A164" i="11"/>
  <c r="A164" i="9"/>
  <c r="A164" i="8"/>
  <c r="B164" i="8" s="1"/>
  <c r="AD164" i="8" s="1"/>
  <c r="A163" i="2"/>
  <c r="A164" i="7"/>
  <c r="A162" i="5"/>
  <c r="A162" i="4"/>
  <c r="A162" i="3"/>
  <c r="B655" i="1"/>
  <c r="A166" i="16" l="1"/>
  <c r="A166" i="15"/>
  <c r="A166" i="13"/>
  <c r="A166" i="12"/>
  <c r="A166" i="11"/>
  <c r="A166" i="9"/>
  <c r="A166" i="8"/>
  <c r="B166" i="8" s="1"/>
  <c r="AD166" i="8" s="1"/>
  <c r="A164" i="2"/>
  <c r="A165" i="7"/>
  <c r="A163" i="5"/>
  <c r="A163" i="4"/>
  <c r="A163" i="3"/>
  <c r="B659" i="1"/>
  <c r="A167" i="16" l="1"/>
  <c r="A167" i="15"/>
  <c r="A167" i="13"/>
  <c r="A167" i="12"/>
  <c r="A167" i="11"/>
  <c r="A167" i="9"/>
  <c r="A167" i="8"/>
  <c r="B167" i="8" s="1"/>
  <c r="AD167" i="8" s="1"/>
  <c r="A165" i="2"/>
  <c r="A166" i="7"/>
  <c r="A164" i="5"/>
  <c r="A164" i="4"/>
  <c r="A164" i="3"/>
  <c r="B663" i="1"/>
  <c r="A168" i="16" l="1"/>
  <c r="A168" i="15"/>
  <c r="A168" i="12"/>
  <c r="A168" i="13"/>
  <c r="A168" i="11"/>
  <c r="A168" i="8"/>
  <c r="B168" i="8" s="1"/>
  <c r="AD168" i="8" s="1"/>
  <c r="A168" i="9"/>
  <c r="A166" i="2"/>
  <c r="A167" i="7"/>
  <c r="A165" i="5"/>
  <c r="A165" i="4"/>
  <c r="A165" i="3"/>
  <c r="B667" i="1"/>
  <c r="A169" i="16" l="1"/>
  <c r="A169" i="15"/>
  <c r="A169" i="13"/>
  <c r="A169" i="12"/>
  <c r="A169" i="11"/>
  <c r="A169" i="8"/>
  <c r="B169" i="8" s="1"/>
  <c r="AD169" i="8" s="1"/>
  <c r="A169" i="9"/>
  <c r="A167" i="2"/>
  <c r="A168" i="7"/>
  <c r="A166" i="5"/>
  <c r="A166" i="3"/>
  <c r="A166" i="4"/>
  <c r="B671" i="1"/>
  <c r="A170" i="16" l="1"/>
  <c r="A170" i="15"/>
  <c r="A170" i="13"/>
  <c r="A170" i="12"/>
  <c r="A170" i="11"/>
  <c r="A170" i="8"/>
  <c r="B170" i="8" s="1"/>
  <c r="AD170" i="8" s="1"/>
  <c r="A170" i="9"/>
  <c r="A168" i="2"/>
  <c r="A169" i="7"/>
  <c r="A167" i="5"/>
  <c r="A167" i="4"/>
  <c r="A167" i="3"/>
  <c r="B675" i="1"/>
  <c r="A171" i="16" l="1"/>
  <c r="A171" i="15"/>
  <c r="A171" i="13"/>
  <c r="A171" i="12"/>
  <c r="A171" i="11"/>
  <c r="A171" i="9"/>
  <c r="A171" i="8"/>
  <c r="B171" i="8" s="1"/>
  <c r="AD171" i="8" s="1"/>
  <c r="A169" i="2"/>
  <c r="A170" i="7"/>
  <c r="A168" i="5"/>
  <c r="A168" i="4"/>
  <c r="A168" i="3"/>
  <c r="B679" i="1"/>
  <c r="A172" i="16" l="1"/>
  <c r="A172" i="15"/>
  <c r="A172" i="12"/>
  <c r="A172" i="13"/>
  <c r="A172" i="11"/>
  <c r="A172" i="9"/>
  <c r="A172" i="8"/>
  <c r="B172" i="8" s="1"/>
  <c r="AD172" i="8" s="1"/>
  <c r="A170" i="2"/>
  <c r="A171" i="7"/>
  <c r="A169" i="5"/>
  <c r="A169" i="3"/>
  <c r="A169" i="4"/>
  <c r="B683" i="1"/>
  <c r="A173" i="16" l="1"/>
  <c r="A173" i="15"/>
  <c r="A173" i="13"/>
  <c r="A173" i="12"/>
  <c r="A173" i="11"/>
  <c r="A173" i="8"/>
  <c r="B173" i="8" s="1"/>
  <c r="AD173" i="8" s="1"/>
  <c r="A173" i="9"/>
  <c r="A171" i="2"/>
  <c r="A172" i="7"/>
  <c r="A170" i="5"/>
  <c r="A170" i="4"/>
  <c r="A170" i="3"/>
  <c r="B687" i="1"/>
  <c r="A174" i="16" l="1"/>
  <c r="A174" i="15"/>
  <c r="A174" i="13"/>
  <c r="A174" i="12"/>
  <c r="A174" i="11"/>
  <c r="A174" i="9"/>
  <c r="A174" i="8"/>
  <c r="B174" i="8" s="1"/>
  <c r="AD174" i="8" s="1"/>
  <c r="A172" i="2"/>
  <c r="A173" i="7"/>
  <c r="A171" i="5"/>
  <c r="A171" i="4"/>
  <c r="A171" i="3"/>
  <c r="B691" i="1"/>
  <c r="A175" i="16" l="1"/>
  <c r="A175" i="15"/>
  <c r="A175" i="13"/>
  <c r="A175" i="12"/>
  <c r="A175" i="11"/>
  <c r="A175" i="9"/>
  <c r="A175" i="8"/>
  <c r="B175" i="8" s="1"/>
  <c r="AD175" i="8" s="1"/>
  <c r="A173" i="2"/>
  <c r="A174" i="7"/>
  <c r="A172" i="4"/>
  <c r="A172" i="5"/>
  <c r="A172" i="3"/>
  <c r="B695" i="1"/>
  <c r="A176" i="16" l="1"/>
  <c r="A176" i="15"/>
  <c r="A176" i="13"/>
  <c r="A176" i="12"/>
  <c r="A176" i="11"/>
  <c r="A176" i="8"/>
  <c r="B176" i="8" s="1"/>
  <c r="AD176" i="8" s="1"/>
  <c r="A176" i="9"/>
  <c r="A174" i="2"/>
  <c r="A175" i="7"/>
  <c r="A173" i="5"/>
  <c r="A173" i="4"/>
  <c r="A173" i="3"/>
  <c r="B699" i="1"/>
  <c r="A177" i="16" l="1"/>
  <c r="A177" i="15"/>
  <c r="A177" i="13"/>
  <c r="A177" i="12"/>
  <c r="A177" i="11"/>
  <c r="A177" i="8"/>
  <c r="B177" i="8" s="1"/>
  <c r="AD177" i="8" s="1"/>
  <c r="A177" i="9"/>
  <c r="A175" i="2"/>
  <c r="A176" i="7"/>
  <c r="A174" i="5"/>
  <c r="A174" i="4"/>
  <c r="A174" i="3"/>
  <c r="B703" i="1"/>
  <c r="A178" i="16" l="1"/>
  <c r="A178" i="15"/>
  <c r="A178" i="13"/>
  <c r="A178" i="12"/>
  <c r="A178" i="11"/>
  <c r="A178" i="8"/>
  <c r="B178" i="8" s="1"/>
  <c r="AD178" i="8" s="1"/>
  <c r="A178" i="9"/>
  <c r="A176" i="2"/>
  <c r="A177" i="7"/>
  <c r="A175" i="5"/>
  <c r="A175" i="4"/>
  <c r="A175" i="3"/>
  <c r="B707" i="1"/>
  <c r="A179" i="16" l="1"/>
  <c r="A179" i="15"/>
  <c r="A179" i="13"/>
  <c r="A179" i="12"/>
  <c r="A179" i="11"/>
  <c r="A179" i="9"/>
  <c r="A179" i="8"/>
  <c r="B179" i="8" s="1"/>
  <c r="AD179" i="8" s="1"/>
  <c r="A177" i="2"/>
  <c r="A178" i="7"/>
  <c r="A176" i="5"/>
  <c r="A176" i="4"/>
  <c r="A176" i="3"/>
  <c r="B711" i="1"/>
  <c r="A180" i="16" l="1"/>
  <c r="A180" i="15"/>
  <c r="A180" i="12"/>
  <c r="A180" i="13"/>
  <c r="A180" i="11"/>
  <c r="A180" i="9"/>
  <c r="A180" i="8"/>
  <c r="B180" i="8" s="1"/>
  <c r="AD180" i="8" s="1"/>
  <c r="A178" i="2"/>
  <c r="A179" i="7"/>
  <c r="A177" i="5"/>
  <c r="A177" i="4"/>
  <c r="A177" i="3"/>
  <c r="B715" i="1"/>
  <c r="A181" i="16" l="1"/>
  <c r="A181" i="15"/>
  <c r="A181" i="13"/>
  <c r="A181" i="12"/>
  <c r="A181" i="11"/>
  <c r="A181" i="9"/>
  <c r="A181" i="8"/>
  <c r="B181" i="8" s="1"/>
  <c r="AD181" i="8" s="1"/>
  <c r="A179" i="2"/>
  <c r="A180" i="7"/>
  <c r="A178" i="5"/>
  <c r="A178" i="4"/>
  <c r="A178" i="3"/>
  <c r="B719" i="1"/>
  <c r="A182" i="16" l="1"/>
  <c r="A182" i="15"/>
  <c r="A182" i="13"/>
  <c r="A182" i="12"/>
  <c r="A182" i="11"/>
  <c r="A182" i="9"/>
  <c r="A182" i="8"/>
  <c r="B182" i="8" s="1"/>
  <c r="AD182" i="8" s="1"/>
  <c r="A180" i="2"/>
  <c r="A181" i="7"/>
  <c r="A179" i="5"/>
  <c r="A179" i="4"/>
  <c r="A179" i="3"/>
  <c r="B723" i="1"/>
  <c r="A183" i="16" l="1"/>
  <c r="A183" i="15"/>
  <c r="A183" i="13"/>
  <c r="A183" i="12"/>
  <c r="A183" i="11"/>
  <c r="A183" i="9"/>
  <c r="A183" i="8"/>
  <c r="B183" i="8" s="1"/>
  <c r="AD183" i="8" s="1"/>
  <c r="A181" i="2"/>
  <c r="A182" i="7"/>
  <c r="A180" i="5"/>
  <c r="A180" i="4"/>
  <c r="A180" i="3"/>
  <c r="B727" i="1"/>
  <c r="A184" i="16" l="1"/>
  <c r="A184" i="15"/>
  <c r="A184" i="13"/>
  <c r="A184" i="12"/>
  <c r="A184" i="11"/>
  <c r="A184" i="8"/>
  <c r="B184" i="8" s="1"/>
  <c r="AD184" i="8" s="1"/>
  <c r="A184" i="9"/>
  <c r="A182" i="2"/>
  <c r="A183" i="7"/>
  <c r="B731" i="1"/>
  <c r="A181" i="4"/>
  <c r="A181" i="5"/>
  <c r="A181" i="3"/>
  <c r="A185" i="16" l="1"/>
  <c r="A185" i="15"/>
  <c r="A185" i="13"/>
  <c r="A185" i="12"/>
  <c r="A185" i="11"/>
  <c r="A185" i="8"/>
  <c r="B185" i="8" s="1"/>
  <c r="AD185" i="8" s="1"/>
  <c r="A185" i="9"/>
  <c r="A183" i="2"/>
  <c r="A184" i="7"/>
  <c r="A182" i="5"/>
  <c r="A182" i="4"/>
  <c r="A182" i="3"/>
  <c r="B735" i="1"/>
  <c r="A186" i="16" l="1"/>
  <c r="A186" i="15"/>
  <c r="A186" i="13"/>
  <c r="A186" i="12"/>
  <c r="A186" i="11"/>
  <c r="A186" i="9"/>
  <c r="A186" i="8"/>
  <c r="B186" i="8" s="1"/>
  <c r="AD186" i="8" s="1"/>
  <c r="A184" i="2"/>
  <c r="A185" i="7"/>
  <c r="A183" i="5"/>
  <c r="A183" i="4"/>
  <c r="A183" i="3"/>
  <c r="B739" i="1"/>
  <c r="A187" i="16" l="1"/>
  <c r="A187" i="15"/>
  <c r="A187" i="13"/>
  <c r="A187" i="12"/>
  <c r="A187" i="11"/>
  <c r="A187" i="9"/>
  <c r="A187" i="8"/>
  <c r="B187" i="8" s="1"/>
  <c r="AD187" i="8" s="1"/>
  <c r="A185" i="2"/>
  <c r="A186" i="7"/>
  <c r="A184" i="5"/>
  <c r="A184" i="4"/>
  <c r="A184" i="3"/>
  <c r="B743" i="1"/>
  <c r="A188" i="16" l="1"/>
  <c r="A188" i="15"/>
  <c r="A188" i="13"/>
  <c r="A188" i="12"/>
  <c r="A188" i="11"/>
  <c r="A188" i="9"/>
  <c r="A188" i="8"/>
  <c r="B188" i="8" s="1"/>
  <c r="AD188" i="8" s="1"/>
  <c r="A186" i="2"/>
  <c r="A187" i="7"/>
  <c r="A185" i="5"/>
  <c r="A185" i="4"/>
  <c r="A185" i="3"/>
  <c r="B747" i="1"/>
  <c r="A189" i="16" l="1"/>
  <c r="A189" i="15"/>
  <c r="A189" i="13"/>
  <c r="A189" i="12"/>
  <c r="A189" i="11"/>
  <c r="A189" i="8"/>
  <c r="B189" i="8" s="1"/>
  <c r="AD189" i="8" s="1"/>
  <c r="A189" i="9"/>
  <c r="A187" i="2"/>
  <c r="A188" i="7"/>
  <c r="A186" i="5"/>
  <c r="A186" i="4"/>
  <c r="A186" i="3"/>
  <c r="B751" i="1"/>
  <c r="A189" i="7" l="1"/>
  <c r="A190" i="16"/>
  <c r="A190" i="15"/>
  <c r="A190" i="13"/>
  <c r="A190" i="12"/>
  <c r="A190" i="11"/>
  <c r="A190" i="9"/>
  <c r="A190" i="8"/>
  <c r="B190" i="8" s="1"/>
  <c r="AD190" i="8" s="1"/>
  <c r="A188" i="2"/>
  <c r="B755" i="1"/>
  <c r="A187" i="5"/>
  <c r="A187" i="3"/>
  <c r="A187" i="4"/>
  <c r="A191" i="16" l="1"/>
  <c r="A191" i="15"/>
  <c r="A191" i="13"/>
  <c r="A191" i="12"/>
  <c r="A191" i="11"/>
  <c r="A191" i="9"/>
  <c r="A191" i="8"/>
  <c r="B191" i="8" s="1"/>
  <c r="AD191" i="8" s="1"/>
  <c r="B759" i="1"/>
  <c r="A190" i="7"/>
  <c r="A188" i="5"/>
  <c r="A188" i="4"/>
  <c r="A188" i="3"/>
  <c r="B763" i="1"/>
  <c r="A192" i="16" l="1"/>
  <c r="A192" i="15"/>
  <c r="A192" i="13"/>
  <c r="A192" i="12"/>
  <c r="A192" i="11"/>
  <c r="A192" i="8"/>
  <c r="B192" i="8" s="1"/>
  <c r="AD192" i="8" s="1"/>
  <c r="A192" i="9"/>
  <c r="A193" i="16"/>
  <c r="A193" i="15"/>
  <c r="A193" i="13"/>
  <c r="A193" i="12"/>
  <c r="A193" i="11"/>
  <c r="A193" i="8"/>
  <c r="B193" i="8" s="1"/>
  <c r="AD193" i="8" s="1"/>
  <c r="A193" i="9"/>
  <c r="A190" i="2"/>
  <c r="A192" i="7"/>
  <c r="A189" i="2"/>
  <c r="A191" i="7"/>
  <c r="A189" i="5"/>
  <c r="A189" i="4"/>
  <c r="A189" i="3"/>
  <c r="B767" i="1"/>
  <c r="A194" i="16" l="1"/>
  <c r="A194" i="15"/>
  <c r="A194" i="13"/>
  <c r="A194" i="12"/>
  <c r="A194" i="11"/>
  <c r="A194" i="8"/>
  <c r="B194" i="8" s="1"/>
  <c r="AD194" i="8" s="1"/>
  <c r="A194" i="9"/>
  <c r="A191" i="2"/>
  <c r="A193" i="7"/>
  <c r="A190" i="5"/>
  <c r="A190" i="4"/>
  <c r="A190" i="3"/>
  <c r="B771" i="1"/>
  <c r="A195" i="16" l="1"/>
  <c r="A195" i="15"/>
  <c r="A195" i="13"/>
  <c r="A195" i="12"/>
  <c r="A195" i="11"/>
  <c r="A195" i="9"/>
  <c r="A195" i="8"/>
  <c r="B195" i="8" s="1"/>
  <c r="AD195" i="8" s="1"/>
  <c r="A192" i="2"/>
  <c r="A194" i="7"/>
  <c r="A191" i="5"/>
  <c r="A191" i="3"/>
  <c r="A191" i="4"/>
  <c r="B775" i="1"/>
  <c r="A196" i="16" l="1"/>
  <c r="A196" i="15"/>
  <c r="A196" i="13"/>
  <c r="A196" i="12"/>
  <c r="A196" i="11"/>
  <c r="A196" i="9"/>
  <c r="A196" i="8"/>
  <c r="B196" i="8" s="1"/>
  <c r="AD196" i="8" s="1"/>
  <c r="A193" i="2"/>
  <c r="A195" i="7"/>
  <c r="A192" i="5"/>
  <c r="A192" i="4"/>
  <c r="A192" i="3"/>
  <c r="B779" i="1"/>
  <c r="A197" i="16" l="1"/>
  <c r="A197" i="15"/>
  <c r="A197" i="13"/>
  <c r="A197" i="12"/>
  <c r="A197" i="11"/>
  <c r="A197" i="9"/>
  <c r="A197" i="8"/>
  <c r="B197" i="8" s="1"/>
  <c r="AD197" i="8" s="1"/>
  <c r="A194" i="2"/>
  <c r="A196" i="7"/>
  <c r="A193" i="5"/>
  <c r="A193" i="4"/>
  <c r="A193" i="3"/>
  <c r="B783" i="1"/>
  <c r="A198" i="16" l="1"/>
  <c r="A198" i="15"/>
  <c r="A198" i="13"/>
  <c r="A198" i="12"/>
  <c r="A198" i="11"/>
  <c r="A198" i="9"/>
  <c r="A198" i="8"/>
  <c r="B198" i="8" s="1"/>
  <c r="AD198" i="8" s="1"/>
  <c r="A195" i="2"/>
  <c r="A197" i="7"/>
  <c r="A194" i="5"/>
  <c r="A194" i="4"/>
  <c r="A194" i="3"/>
  <c r="B787" i="1"/>
  <c r="A199" i="16" l="1"/>
  <c r="A199" i="15"/>
  <c r="A199" i="13"/>
  <c r="A199" i="12"/>
  <c r="A199" i="11"/>
  <c r="A199" i="9"/>
  <c r="A199" i="8"/>
  <c r="B199" i="8" s="1"/>
  <c r="AD199" i="8" s="1"/>
  <c r="A196" i="2"/>
  <c r="A198" i="7"/>
  <c r="A195" i="5"/>
  <c r="A195" i="4"/>
  <c r="A195" i="3"/>
  <c r="B791" i="1"/>
  <c r="A200" i="16" l="1"/>
  <c r="A200" i="15"/>
  <c r="A200" i="12"/>
  <c r="A200" i="13"/>
  <c r="A200" i="11"/>
  <c r="A200" i="8"/>
  <c r="B200" i="8" s="1"/>
  <c r="AD200" i="8" s="1"/>
  <c r="A200" i="9"/>
  <c r="A197" i="2"/>
  <c r="A199" i="7"/>
  <c r="A196" i="5"/>
  <c r="A196" i="4"/>
  <c r="A196" i="3"/>
  <c r="B795" i="1"/>
  <c r="A201" i="7" l="1"/>
  <c r="A201" i="16"/>
  <c r="A201" i="15"/>
  <c r="A201" i="13"/>
  <c r="A201" i="12"/>
  <c r="A201" i="11"/>
  <c r="A201" i="8"/>
  <c r="B201" i="8" s="1"/>
  <c r="AD201" i="8" s="1"/>
  <c r="A201" i="9"/>
  <c r="A198" i="2"/>
  <c r="A200" i="7"/>
  <c r="A197" i="5"/>
  <c r="A197" i="4"/>
  <c r="A197" i="3"/>
  <c r="A202" i="7"/>
  <c r="A199" i="2" l="1"/>
  <c r="A198" i="5"/>
  <c r="A198" i="4"/>
  <c r="A198" i="3"/>
  <c r="A203" i="7" l="1"/>
  <c r="A199" i="5"/>
  <c r="A199" i="4"/>
  <c r="A199" i="3"/>
  <c r="B831" i="1"/>
  <c r="A210" i="16" l="1"/>
  <c r="A210" i="15"/>
  <c r="A210" i="13"/>
  <c r="A210" i="12"/>
  <c r="A210" i="11"/>
  <c r="A210" i="8"/>
  <c r="B210" i="8" s="1"/>
  <c r="AD210" i="8" s="1"/>
  <c r="A210" i="9"/>
  <c r="A201" i="2"/>
  <c r="A205" i="7"/>
  <c r="A200" i="2"/>
  <c r="A204" i="7"/>
  <c r="A200" i="5"/>
  <c r="A200" i="4"/>
  <c r="A200" i="3"/>
  <c r="A202" i="2" l="1"/>
  <c r="A206" i="7"/>
  <c r="A201" i="5"/>
  <c r="A201" i="4"/>
  <c r="A201" i="3"/>
  <c r="A203" i="2" l="1"/>
  <c r="A207" i="7"/>
  <c r="A202" i="5"/>
  <c r="A202" i="4"/>
  <c r="A202" i="3"/>
  <c r="B851" i="1"/>
  <c r="A215" i="16" l="1"/>
  <c r="A215" i="15"/>
  <c r="A215" i="13"/>
  <c r="A215" i="12"/>
  <c r="A215" i="11"/>
  <c r="A215" i="9"/>
  <c r="A215" i="8"/>
  <c r="B215" i="8" s="1"/>
  <c r="AD215" i="8" s="1"/>
  <c r="A204" i="2"/>
  <c r="A208" i="7"/>
  <c r="A203" i="5"/>
  <c r="A203" i="4"/>
  <c r="A203" i="3"/>
  <c r="B855" i="1"/>
  <c r="A216" i="16" l="1"/>
  <c r="A216" i="15"/>
  <c r="A216" i="13"/>
  <c r="A216" i="12"/>
  <c r="A216" i="11"/>
  <c r="A216" i="8"/>
  <c r="B216" i="8" s="1"/>
  <c r="AD216" i="8" s="1"/>
  <c r="A216" i="9"/>
  <c r="A205" i="2"/>
  <c r="A209" i="7"/>
  <c r="A204" i="5"/>
  <c r="A204" i="4"/>
  <c r="A204" i="3"/>
  <c r="B859" i="1"/>
  <c r="A211" i="7" l="1"/>
  <c r="A217" i="16"/>
  <c r="A217" i="15"/>
  <c r="A217" i="13"/>
  <c r="A217" i="11"/>
  <c r="A217" i="12"/>
  <c r="A217" i="8"/>
  <c r="B217" i="8" s="1"/>
  <c r="AD217" i="8" s="1"/>
  <c r="A217" i="9"/>
  <c r="A206" i="2"/>
  <c r="A210" i="7"/>
  <c r="A205" i="5"/>
  <c r="A205" i="4"/>
  <c r="A205" i="3"/>
  <c r="B867" i="1"/>
  <c r="A219" i="16" l="1"/>
  <c r="A219" i="15"/>
  <c r="A219" i="13"/>
  <c r="A219" i="12"/>
  <c r="A219" i="11"/>
  <c r="A219" i="9"/>
  <c r="A219" i="8"/>
  <c r="B219" i="8" s="1"/>
  <c r="AD219" i="8" s="1"/>
  <c r="A207" i="2"/>
  <c r="A212" i="7"/>
  <c r="A206" i="5"/>
  <c r="A206" i="4"/>
  <c r="A206" i="3"/>
  <c r="B871" i="1"/>
  <c r="A220" i="16" l="1"/>
  <c r="A220" i="15"/>
  <c r="A220" i="12"/>
  <c r="A220" i="13"/>
  <c r="A220" i="11"/>
  <c r="A220" i="9"/>
  <c r="A220" i="8"/>
  <c r="B220" i="8" s="1"/>
  <c r="AD220" i="8" s="1"/>
  <c r="A208" i="2"/>
  <c r="A213" i="7"/>
  <c r="A207" i="5"/>
  <c r="A207" i="4"/>
  <c r="A207" i="3"/>
  <c r="B875" i="1"/>
  <c r="A221" i="16" l="1"/>
  <c r="A221" i="15"/>
  <c r="A221" i="13"/>
  <c r="A221" i="12"/>
  <c r="A221" i="11"/>
  <c r="A221" i="9"/>
  <c r="A221" i="8"/>
  <c r="B221" i="8" s="1"/>
  <c r="AD221" i="8" s="1"/>
  <c r="A209" i="2"/>
  <c r="A214" i="7"/>
  <c r="A208" i="4"/>
  <c r="A208" i="3"/>
  <c r="A208" i="5"/>
  <c r="B879" i="1"/>
  <c r="A222" i="16" l="1"/>
  <c r="A222" i="15"/>
  <c r="A222" i="13"/>
  <c r="A222" i="12"/>
  <c r="A222" i="11"/>
  <c r="A222" i="9"/>
  <c r="A222" i="8"/>
  <c r="B222" i="8" s="1"/>
  <c r="AD222" i="8" s="1"/>
  <c r="A210" i="2"/>
  <c r="A215" i="7"/>
  <c r="A209" i="5"/>
  <c r="A209" i="4"/>
  <c r="A209" i="3"/>
  <c r="B883" i="1"/>
  <c r="A223" i="16" l="1"/>
  <c r="A223" i="15"/>
  <c r="A223" i="13"/>
  <c r="A223" i="12"/>
  <c r="A223" i="11"/>
  <c r="A223" i="9"/>
  <c r="A223" i="8"/>
  <c r="B223" i="8" s="1"/>
  <c r="AD223" i="8" s="1"/>
  <c r="A211" i="2"/>
  <c r="A216" i="7"/>
  <c r="A210" i="5"/>
  <c r="A210" i="4"/>
  <c r="A210" i="3"/>
  <c r="B887" i="1"/>
  <c r="A224" i="16" l="1"/>
  <c r="A224" i="15"/>
  <c r="A224" i="13"/>
  <c r="A224" i="12"/>
  <c r="A224" i="11"/>
  <c r="A224" i="8"/>
  <c r="B224" i="8" s="1"/>
  <c r="AD224" i="8" s="1"/>
  <c r="A224" i="9"/>
  <c r="A212" i="2"/>
  <c r="A217" i="7"/>
  <c r="A211" i="5"/>
  <c r="A211" i="4"/>
  <c r="A211" i="3"/>
  <c r="B891" i="1"/>
  <c r="A225" i="16" l="1"/>
  <c r="A225" i="15"/>
  <c r="A225" i="12"/>
  <c r="A225" i="13"/>
  <c r="A225" i="11"/>
  <c r="A225" i="8"/>
  <c r="B225" i="8" s="1"/>
  <c r="AD225" i="8" s="1"/>
  <c r="A225" i="9"/>
  <c r="A213" i="2"/>
  <c r="A218" i="7"/>
  <c r="A212" i="5"/>
  <c r="A212" i="4"/>
  <c r="A212" i="3"/>
  <c r="B895" i="1"/>
  <c r="A226" i="16" l="1"/>
  <c r="A226" i="15"/>
  <c r="A226" i="13"/>
  <c r="A226" i="12"/>
  <c r="A226" i="11"/>
  <c r="A226" i="8"/>
  <c r="B226" i="8" s="1"/>
  <c r="AD226" i="8" s="1"/>
  <c r="A226" i="9"/>
  <c r="A214" i="2"/>
  <c r="A219" i="7"/>
  <c r="A213" i="5"/>
  <c r="A213" i="4"/>
  <c r="A213" i="3"/>
  <c r="B899" i="1"/>
  <c r="A227" i="16" l="1"/>
  <c r="A227" i="15"/>
  <c r="A227" i="13"/>
  <c r="A227" i="12"/>
  <c r="A227" i="11"/>
  <c r="A227" i="9"/>
  <c r="A227" i="8"/>
  <c r="B227" i="8" s="1"/>
  <c r="AD227" i="8" s="1"/>
  <c r="A215" i="2"/>
  <c r="A220" i="7"/>
  <c r="A214" i="5"/>
  <c r="A214" i="4"/>
  <c r="A214" i="3"/>
  <c r="B903" i="1"/>
  <c r="A228" i="16" l="1"/>
  <c r="A228" i="15"/>
  <c r="A228" i="12"/>
  <c r="A228" i="13"/>
  <c r="A228" i="11"/>
  <c r="A228" i="9"/>
  <c r="A228" i="8"/>
  <c r="B228" i="8" s="1"/>
  <c r="AD228" i="8" s="1"/>
  <c r="A216" i="2"/>
  <c r="A221" i="7"/>
  <c r="A215" i="5"/>
  <c r="A215" i="4"/>
  <c r="A215" i="3"/>
  <c r="B907" i="1"/>
  <c r="A229" i="16" l="1"/>
  <c r="A229" i="15"/>
  <c r="A229" i="13"/>
  <c r="A229" i="12"/>
  <c r="A229" i="11"/>
  <c r="A229" i="8"/>
  <c r="B229" i="8" s="1"/>
  <c r="AD229" i="8" s="1"/>
  <c r="A229" i="9"/>
  <c r="A217" i="2"/>
  <c r="A222" i="7"/>
  <c r="A216" i="5"/>
  <c r="A216" i="4"/>
  <c r="A216" i="3"/>
  <c r="B911" i="1"/>
  <c r="A230" i="16" l="1"/>
  <c r="A230" i="15"/>
  <c r="A230" i="13"/>
  <c r="A230" i="12"/>
  <c r="A230" i="11"/>
  <c r="A230" i="9"/>
  <c r="A230" i="8"/>
  <c r="B230" i="8" s="1"/>
  <c r="AD230" i="8" s="1"/>
  <c r="A218" i="2"/>
  <c r="A223" i="7"/>
  <c r="A217" i="5"/>
  <c r="A217" i="4"/>
  <c r="A217" i="3"/>
  <c r="B931" i="1"/>
  <c r="A235" i="16" l="1"/>
  <c r="A235" i="15"/>
  <c r="A235" i="13"/>
  <c r="A235" i="12"/>
  <c r="A235" i="11"/>
  <c r="A235" i="9"/>
  <c r="A235" i="8"/>
  <c r="B235" i="8" s="1"/>
  <c r="AD235" i="8" s="1"/>
  <c r="A219" i="2"/>
  <c r="A224" i="7"/>
  <c r="A218" i="5"/>
  <c r="A218" i="4"/>
  <c r="A218" i="3"/>
  <c r="B935" i="1"/>
  <c r="A236" i="16" l="1"/>
  <c r="A236" i="15"/>
  <c r="A236" i="12"/>
  <c r="A236" i="13"/>
  <c r="A236" i="11"/>
  <c r="A236" i="9"/>
  <c r="A236" i="8"/>
  <c r="B236" i="8" s="1"/>
  <c r="AD236" i="8" s="1"/>
  <c r="A220" i="2"/>
  <c r="A225" i="7"/>
  <c r="A219" i="5"/>
  <c r="A219" i="4"/>
  <c r="A219" i="3"/>
  <c r="B939" i="1"/>
  <c r="A237" i="16" l="1"/>
  <c r="A237" i="15"/>
  <c r="A237" i="13"/>
  <c r="A237" i="12"/>
  <c r="A237" i="11"/>
  <c r="A237" i="8"/>
  <c r="B237" i="8" s="1"/>
  <c r="AD237" i="8" s="1"/>
  <c r="A237" i="9"/>
  <c r="A221" i="2"/>
  <c r="A226" i="7"/>
  <c r="A220" i="5"/>
  <c r="A220" i="4"/>
  <c r="A220" i="3"/>
  <c r="B943" i="1"/>
  <c r="A238" i="16" l="1"/>
  <c r="A238" i="15"/>
  <c r="A238" i="13"/>
  <c r="A238" i="12"/>
  <c r="A238" i="11"/>
  <c r="A238" i="9"/>
  <c r="A238" i="8"/>
  <c r="B238" i="8" s="1"/>
  <c r="AD238" i="8" s="1"/>
  <c r="A222" i="2"/>
  <c r="A227" i="7"/>
  <c r="A221" i="5"/>
  <c r="A221" i="4"/>
  <c r="A221" i="3"/>
  <c r="B951" i="1"/>
  <c r="A240" i="16" l="1"/>
  <c r="A240" i="15"/>
  <c r="A240" i="13"/>
  <c r="A240" i="12"/>
  <c r="A240" i="11"/>
  <c r="A240" i="8"/>
  <c r="B240" i="8" s="1"/>
  <c r="AD240" i="8" s="1"/>
  <c r="A240" i="9"/>
  <c r="A223" i="2"/>
  <c r="A228" i="7"/>
  <c r="A222" i="5"/>
  <c r="A222" i="4"/>
  <c r="A222" i="3"/>
  <c r="B955" i="1"/>
  <c r="A241" i="16" l="1"/>
  <c r="A241" i="15"/>
  <c r="A241" i="12"/>
  <c r="A241" i="11"/>
  <c r="A241" i="13"/>
  <c r="A241" i="8"/>
  <c r="B241" i="8" s="1"/>
  <c r="AD241" i="8" s="1"/>
  <c r="A241" i="9"/>
  <c r="A224" i="2"/>
  <c r="A229" i="7"/>
  <c r="A223" i="5"/>
  <c r="A223" i="4"/>
  <c r="A223" i="3"/>
  <c r="B959" i="1"/>
  <c r="A242" i="16" l="1"/>
  <c r="A242" i="15"/>
  <c r="A242" i="13"/>
  <c r="A242" i="12"/>
  <c r="A242" i="11"/>
  <c r="A242" i="8"/>
  <c r="B242" i="8" s="1"/>
  <c r="AD242" i="8" s="1"/>
  <c r="A242" i="9"/>
  <c r="A225" i="2"/>
  <c r="A230" i="7"/>
  <c r="A224" i="5"/>
  <c r="A224" i="4"/>
  <c r="A224" i="3"/>
  <c r="B963" i="1"/>
  <c r="A243" i="16" l="1"/>
  <c r="A243" i="15"/>
  <c r="A243" i="13"/>
  <c r="A243" i="12"/>
  <c r="A243" i="11"/>
  <c r="A243" i="9"/>
  <c r="A243" i="8"/>
  <c r="B243" i="8" s="1"/>
  <c r="AD243" i="8" s="1"/>
  <c r="A226" i="2"/>
  <c r="A231" i="7"/>
  <c r="A225" i="5"/>
  <c r="A225" i="4"/>
  <c r="A225" i="3"/>
  <c r="B967" i="1"/>
  <c r="A244" i="16" l="1"/>
  <c r="A244" i="15"/>
  <c r="A244" i="12"/>
  <c r="A244" i="13"/>
  <c r="A244" i="11"/>
  <c r="A244" i="9"/>
  <c r="A244" i="8"/>
  <c r="B244" i="8" s="1"/>
  <c r="AD244" i="8" s="1"/>
  <c r="A227" i="2"/>
  <c r="A232" i="7"/>
  <c r="A226" i="5"/>
  <c r="A226" i="4"/>
  <c r="A226" i="3"/>
  <c r="B971" i="1"/>
  <c r="A245" i="16" l="1"/>
  <c r="A245" i="15"/>
  <c r="A245" i="13"/>
  <c r="A245" i="12"/>
  <c r="A245" i="11"/>
  <c r="A245" i="9"/>
  <c r="A245" i="8"/>
  <c r="B245" i="8" s="1"/>
  <c r="AD245" i="8" s="1"/>
  <c r="A228" i="2"/>
  <c r="A233" i="7"/>
  <c r="A227" i="5"/>
  <c r="A227" i="4"/>
  <c r="A227" i="3"/>
  <c r="B975" i="1"/>
  <c r="A246" i="16" l="1"/>
  <c r="A246" i="15"/>
  <c r="A246" i="13"/>
  <c r="A246" i="12"/>
  <c r="A246" i="11"/>
  <c r="A246" i="9"/>
  <c r="A246" i="8"/>
  <c r="B246" i="8" s="1"/>
  <c r="AD246" i="8" s="1"/>
  <c r="A229" i="2"/>
  <c r="A234" i="7"/>
  <c r="A228" i="5"/>
  <c r="A228" i="4"/>
  <c r="A228" i="3"/>
  <c r="B979" i="1"/>
  <c r="A247" i="16" l="1"/>
  <c r="A247" i="15"/>
  <c r="A247" i="13"/>
  <c r="A247" i="12"/>
  <c r="A247" i="11"/>
  <c r="A247" i="9"/>
  <c r="A247" i="8"/>
  <c r="B247" i="8" s="1"/>
  <c r="AD247" i="8" s="1"/>
  <c r="A230" i="2"/>
  <c r="A235" i="7"/>
  <c r="A229" i="5"/>
  <c r="A229" i="4"/>
  <c r="A229" i="3"/>
  <c r="B983" i="1"/>
  <c r="A248" i="16" l="1"/>
  <c r="A248" i="15"/>
  <c r="A248" i="13"/>
  <c r="A248" i="12"/>
  <c r="A248" i="11"/>
  <c r="A248" i="8"/>
  <c r="B248" i="8" s="1"/>
  <c r="AD248" i="8" s="1"/>
  <c r="A248" i="9"/>
  <c r="A231" i="2"/>
  <c r="A236" i="7"/>
  <c r="A230" i="5"/>
  <c r="A230" i="4"/>
  <c r="A230" i="3"/>
  <c r="B987" i="1"/>
  <c r="A249" i="16" l="1"/>
  <c r="A249" i="15"/>
  <c r="A249" i="13"/>
  <c r="A249" i="12"/>
  <c r="A249" i="11"/>
  <c r="A249" i="8"/>
  <c r="B249" i="8" s="1"/>
  <c r="AD249" i="8" s="1"/>
  <c r="A249" i="9"/>
  <c r="A232" i="2"/>
  <c r="A237" i="7"/>
  <c r="A231" i="5"/>
  <c r="A231" i="4"/>
  <c r="A231" i="3"/>
  <c r="B991" i="1"/>
  <c r="A250" i="16" l="1"/>
  <c r="A250" i="15"/>
  <c r="A250" i="13"/>
  <c r="A250" i="12"/>
  <c r="A250" i="11"/>
  <c r="A250" i="9"/>
  <c r="A250" i="8"/>
  <c r="B250" i="8" s="1"/>
  <c r="AD250" i="8" s="1"/>
  <c r="A233" i="2"/>
  <c r="A238" i="7"/>
  <c r="A232" i="5"/>
  <c r="A232" i="3"/>
  <c r="A232" i="4"/>
  <c r="B995" i="1"/>
  <c r="A251" i="16" l="1"/>
  <c r="A251" i="15"/>
  <c r="A251" i="13"/>
  <c r="A251" i="12"/>
  <c r="A251" i="11"/>
  <c r="A251" i="9"/>
  <c r="A251" i="8"/>
  <c r="B251" i="8" s="1"/>
  <c r="AD251" i="8" s="1"/>
  <c r="A234" i="2"/>
  <c r="A239" i="7"/>
  <c r="A233" i="5"/>
  <c r="A233" i="4"/>
  <c r="A233" i="3"/>
  <c r="B999" i="1"/>
  <c r="A252" i="16" l="1"/>
  <c r="A252" i="15"/>
  <c r="A252" i="12"/>
  <c r="A252" i="11"/>
  <c r="A252" i="13"/>
  <c r="A252" i="9"/>
  <c r="A252" i="8"/>
  <c r="B252" i="8" s="1"/>
  <c r="AD252" i="8" s="1"/>
  <c r="A235" i="2"/>
  <c r="A240" i="7"/>
  <c r="A234" i="5"/>
  <c r="A234" i="4"/>
  <c r="A234" i="3"/>
  <c r="B1003" i="1"/>
  <c r="A253" i="16" l="1"/>
  <c r="A253" i="15"/>
  <c r="A253" i="13"/>
  <c r="A253" i="12"/>
  <c r="A253" i="11"/>
  <c r="A253" i="8"/>
  <c r="B253" i="8" s="1"/>
  <c r="AD253" i="8" s="1"/>
  <c r="A253" i="9"/>
  <c r="A236" i="2"/>
  <c r="A241" i="7"/>
  <c r="A235" i="4"/>
  <c r="A235" i="3"/>
  <c r="A235" i="5"/>
  <c r="B1007" i="1"/>
  <c r="A254" i="16" l="1"/>
  <c r="A254" i="15"/>
  <c r="A254" i="13"/>
  <c r="A254" i="12"/>
  <c r="A254" i="11"/>
  <c r="A254" i="9"/>
  <c r="A254" i="8"/>
  <c r="B254" i="8" s="1"/>
  <c r="AD254" i="8" s="1"/>
  <c r="A237" i="2"/>
  <c r="A242" i="7"/>
  <c r="A236" i="5"/>
  <c r="A236" i="4"/>
  <c r="A236" i="3"/>
  <c r="B1011" i="1"/>
  <c r="A255" i="16" l="1"/>
  <c r="A255" i="15"/>
  <c r="A255" i="13"/>
  <c r="A255" i="12"/>
  <c r="A255" i="11"/>
  <c r="A255" i="9"/>
  <c r="A255" i="8"/>
  <c r="B255" i="8" s="1"/>
  <c r="AD255" i="8" s="1"/>
  <c r="A238" i="2"/>
  <c r="A243" i="7"/>
  <c r="A237" i="5"/>
  <c r="A237" i="4"/>
  <c r="A237" i="3"/>
  <c r="B1015" i="1"/>
  <c r="A256" i="16" l="1"/>
  <c r="A256" i="15"/>
  <c r="A256" i="13"/>
  <c r="A256" i="12"/>
  <c r="A256" i="11"/>
  <c r="A256" i="8"/>
  <c r="B256" i="8" s="1"/>
  <c r="AD256" i="8" s="1"/>
  <c r="A256" i="9"/>
  <c r="A239" i="2"/>
  <c r="A244" i="7"/>
  <c r="A238" i="5"/>
  <c r="A238" i="4"/>
  <c r="A238" i="3"/>
  <c r="B1019" i="1"/>
  <c r="A257" i="16" l="1"/>
  <c r="A257" i="15"/>
  <c r="A257" i="12"/>
  <c r="A257" i="13"/>
  <c r="A257" i="11"/>
  <c r="A257" i="8"/>
  <c r="B257" i="8" s="1"/>
  <c r="AD257" i="8" s="1"/>
  <c r="A257" i="9"/>
  <c r="A240" i="2"/>
  <c r="A245" i="7"/>
  <c r="B1023" i="1"/>
  <c r="A239" i="5"/>
  <c r="A239" i="4"/>
  <c r="A239" i="3"/>
  <c r="A258" i="16" l="1"/>
  <c r="A258" i="15"/>
  <c r="A258" i="13"/>
  <c r="A258" i="12"/>
  <c r="A258" i="11"/>
  <c r="A258" i="8"/>
  <c r="B258" i="8" s="1"/>
  <c r="AD258" i="8" s="1"/>
  <c r="A258" i="9"/>
  <c r="A241" i="2"/>
  <c r="A246" i="7"/>
  <c r="A240" i="5"/>
  <c r="A240" i="4"/>
  <c r="A240" i="3"/>
  <c r="B1027" i="1"/>
  <c r="A259" i="16" l="1"/>
  <c r="A259" i="15"/>
  <c r="A259" i="13"/>
  <c r="A259" i="12"/>
  <c r="A259" i="11"/>
  <c r="A259" i="9"/>
  <c r="A259" i="8"/>
  <c r="B259" i="8" s="1"/>
  <c r="AD259" i="8" s="1"/>
  <c r="A242" i="2"/>
  <c r="A247" i="7"/>
  <c r="A241" i="5"/>
  <c r="A241" i="4"/>
  <c r="A241" i="3"/>
  <c r="B1031" i="1"/>
  <c r="A248" i="7" l="1"/>
  <c r="A260" i="16"/>
  <c r="A260" i="15"/>
  <c r="A260" i="12"/>
  <c r="A260" i="13"/>
  <c r="A260" i="11"/>
  <c r="A260" i="9"/>
  <c r="A260" i="8"/>
  <c r="B260" i="8" s="1"/>
  <c r="AD260" i="8" s="1"/>
  <c r="A243" i="2"/>
  <c r="B1035" i="1"/>
  <c r="A242" i="5"/>
  <c r="A242" i="4"/>
  <c r="A242" i="3"/>
  <c r="A261" i="16" l="1"/>
  <c r="A261" i="15"/>
  <c r="A261" i="13"/>
  <c r="A261" i="12"/>
  <c r="A261" i="11"/>
  <c r="A261" i="9"/>
  <c r="A261" i="8"/>
  <c r="B261" i="8" s="1"/>
  <c r="AD261" i="8" s="1"/>
  <c r="B1039" i="1"/>
  <c r="A249" i="7"/>
  <c r="A243" i="5"/>
  <c r="A243" i="4"/>
  <c r="A243" i="3"/>
  <c r="A262" i="16" l="1"/>
  <c r="A262" i="15"/>
  <c r="A262" i="13"/>
  <c r="A262" i="12"/>
  <c r="A262" i="11"/>
  <c r="A262" i="9"/>
  <c r="A262" i="8"/>
  <c r="B262" i="8" s="1"/>
  <c r="AD262" i="8" s="1"/>
  <c r="B1043" i="1"/>
  <c r="A245" i="2"/>
  <c r="A251" i="7"/>
  <c r="A244" i="2"/>
  <c r="A250" i="7"/>
  <c r="A244" i="3"/>
  <c r="A244" i="5"/>
  <c r="A244" i="4"/>
  <c r="A263" i="16" l="1"/>
  <c r="A263" i="15"/>
  <c r="A263" i="13"/>
  <c r="A263" i="12"/>
  <c r="A263" i="11"/>
  <c r="A263" i="9"/>
  <c r="A263" i="8"/>
  <c r="B263" i="8" s="1"/>
  <c r="AD263" i="8" s="1"/>
  <c r="B1047" i="1"/>
  <c r="A246" i="2"/>
  <c r="A252" i="7"/>
  <c r="A245" i="5"/>
  <c r="A245" i="4"/>
  <c r="A245" i="3"/>
  <c r="A264" i="16" l="1"/>
  <c r="A264" i="15"/>
  <c r="A264" i="13"/>
  <c r="A264" i="12"/>
  <c r="A264" i="11"/>
  <c r="A264" i="8"/>
  <c r="B264" i="8" s="1"/>
  <c r="AD264" i="8" s="1"/>
  <c r="A264" i="9"/>
  <c r="B1051" i="1"/>
  <c r="B1055" i="1" s="1"/>
  <c r="A247" i="2"/>
  <c r="A253" i="7"/>
  <c r="A246" i="5"/>
  <c r="A246" i="4"/>
  <c r="A246" i="3"/>
  <c r="A266" i="16" l="1"/>
  <c r="A266" i="15"/>
  <c r="A266" i="13"/>
  <c r="A266" i="12"/>
  <c r="A266" i="11"/>
  <c r="A266" i="8"/>
  <c r="B266" i="8" s="1"/>
  <c r="AD266" i="8" s="1"/>
  <c r="A266" i="9"/>
  <c r="A265" i="16"/>
  <c r="A265" i="15"/>
  <c r="A265" i="13"/>
  <c r="A265" i="12"/>
  <c r="A265" i="11"/>
  <c r="A265" i="8"/>
  <c r="B265" i="8" s="1"/>
  <c r="AD265" i="8" s="1"/>
  <c r="A265" i="9"/>
  <c r="A248" i="2"/>
  <c r="A254" i="7"/>
  <c r="A247" i="5"/>
  <c r="A247" i="4"/>
  <c r="A247" i="3"/>
  <c r="B1059" i="1"/>
  <c r="A267" i="16" l="1"/>
  <c r="A267" i="15"/>
  <c r="A267" i="13"/>
  <c r="A267" i="12"/>
  <c r="A267" i="11"/>
  <c r="A267" i="9"/>
  <c r="A267" i="8"/>
  <c r="B267" i="8" s="1"/>
  <c r="AD267" i="8" s="1"/>
  <c r="A249" i="2"/>
  <c r="A255" i="7"/>
  <c r="A248" i="5"/>
  <c r="A248" i="4"/>
  <c r="A248" i="3"/>
  <c r="B1063" i="1"/>
  <c r="A268" i="16" l="1"/>
  <c r="A268" i="15"/>
  <c r="A268" i="12"/>
  <c r="A268" i="13"/>
  <c r="A268" i="11"/>
  <c r="A268" i="9"/>
  <c r="A268" i="8"/>
  <c r="B268" i="8" s="1"/>
  <c r="AD268" i="8" s="1"/>
  <c r="A250" i="2"/>
  <c r="A256" i="7"/>
  <c r="A249" i="5"/>
  <c r="A249" i="4"/>
  <c r="A249" i="3"/>
  <c r="B1067" i="1"/>
  <c r="A269" i="16" l="1"/>
  <c r="A269" i="15"/>
  <c r="A269" i="13"/>
  <c r="A269" i="12"/>
  <c r="A269" i="11"/>
  <c r="A269" i="9"/>
  <c r="A269" i="8"/>
  <c r="B269" i="8" s="1"/>
  <c r="AD269" i="8" s="1"/>
  <c r="A251" i="2"/>
  <c r="A257" i="7"/>
  <c r="A250" i="5"/>
  <c r="A250" i="4"/>
  <c r="A250" i="3"/>
  <c r="B1071" i="1"/>
  <c r="A270" i="16" l="1"/>
  <c r="A270" i="15"/>
  <c r="A270" i="13"/>
  <c r="A270" i="12"/>
  <c r="A270" i="11"/>
  <c r="A270" i="9"/>
  <c r="A270" i="8"/>
  <c r="B270" i="8" s="1"/>
  <c r="AD270" i="8" s="1"/>
  <c r="A252" i="2"/>
  <c r="A258" i="7"/>
  <c r="A251" i="5"/>
  <c r="A251" i="4"/>
  <c r="A251" i="3"/>
  <c r="B1075" i="1"/>
  <c r="A271" i="16" l="1"/>
  <c r="A271" i="15"/>
  <c r="A271" i="13"/>
  <c r="A271" i="12"/>
  <c r="A271" i="11"/>
  <c r="A271" i="9"/>
  <c r="A271" i="8"/>
  <c r="B271" i="8" s="1"/>
  <c r="AD271" i="8" s="1"/>
  <c r="A253" i="2"/>
  <c r="A259" i="7"/>
  <c r="A252" i="5"/>
  <c r="A252" i="4"/>
  <c r="A252" i="3"/>
  <c r="B1079" i="1"/>
  <c r="A272" i="16" l="1"/>
  <c r="A272" i="15"/>
  <c r="A272" i="13"/>
  <c r="A272" i="12"/>
  <c r="A272" i="11"/>
  <c r="A272" i="8"/>
  <c r="B272" i="8" s="1"/>
  <c r="AD272" i="8" s="1"/>
  <c r="A272" i="9"/>
  <c r="A254" i="2"/>
  <c r="A260" i="7"/>
  <c r="A253" i="5"/>
  <c r="A253" i="4"/>
  <c r="A253" i="3"/>
  <c r="B1083" i="1"/>
  <c r="A273" i="16" l="1"/>
  <c r="A273" i="15"/>
  <c r="A273" i="12"/>
  <c r="A273" i="13"/>
  <c r="A273" i="11"/>
  <c r="A273" i="8"/>
  <c r="B273" i="8" s="1"/>
  <c r="AD273" i="8" s="1"/>
  <c r="A273" i="9"/>
  <c r="A255" i="2"/>
  <c r="A261" i="7"/>
  <c r="A254" i="5"/>
  <c r="A254" i="4"/>
  <c r="A254" i="3"/>
  <c r="B1087" i="1"/>
  <c r="A274" i="16" l="1"/>
  <c r="A274" i="15"/>
  <c r="A274" i="13"/>
  <c r="A274" i="12"/>
  <c r="A274" i="11"/>
  <c r="A274" i="8"/>
  <c r="B274" i="8" s="1"/>
  <c r="AD274" i="8" s="1"/>
  <c r="A274" i="9"/>
  <c r="A256" i="2"/>
  <c r="A262" i="7"/>
  <c r="A255" i="5"/>
  <c r="A255" i="4"/>
  <c r="A255" i="3"/>
  <c r="B1091" i="1"/>
  <c r="A275" i="16" l="1"/>
  <c r="A275" i="15"/>
  <c r="A275" i="13"/>
  <c r="A275" i="12"/>
  <c r="A275" i="11"/>
  <c r="A275" i="9"/>
  <c r="A275" i="8"/>
  <c r="B275" i="8" s="1"/>
  <c r="AD275" i="8" s="1"/>
  <c r="A257" i="2"/>
  <c r="A263" i="7"/>
  <c r="A256" i="5"/>
  <c r="A256" i="4"/>
  <c r="A256" i="3"/>
  <c r="B1095" i="1"/>
  <c r="A276" i="16" l="1"/>
  <c r="A276" i="15"/>
  <c r="A276" i="12"/>
  <c r="A276" i="13"/>
  <c r="A276" i="11"/>
  <c r="A276" i="9"/>
  <c r="A276" i="8"/>
  <c r="B276" i="8" s="1"/>
  <c r="AD276" i="8" s="1"/>
  <c r="A258" i="2"/>
  <c r="A264" i="7"/>
  <c r="A257" i="5"/>
  <c r="A257" i="4"/>
  <c r="A257" i="3"/>
  <c r="B1099" i="1"/>
  <c r="A277" i="16" l="1"/>
  <c r="A277" i="15"/>
  <c r="A277" i="13"/>
  <c r="A277" i="12"/>
  <c r="A277" i="11"/>
  <c r="A277" i="8"/>
  <c r="B277" i="8" s="1"/>
  <c r="AD277" i="8" s="1"/>
  <c r="A277" i="9"/>
  <c r="A259" i="2"/>
  <c r="A265" i="7"/>
  <c r="A258" i="5"/>
  <c r="A258" i="4"/>
  <c r="A258" i="3"/>
  <c r="B1103" i="1"/>
  <c r="A278" i="16" l="1"/>
  <c r="A278" i="15"/>
  <c r="A278" i="13"/>
  <c r="A278" i="12"/>
  <c r="A278" i="11"/>
  <c r="A278" i="9"/>
  <c r="A278" i="8"/>
  <c r="B278" i="8" s="1"/>
  <c r="AD278" i="8" s="1"/>
  <c r="A260" i="2"/>
  <c r="A266" i="7"/>
  <c r="A259" i="5"/>
  <c r="A259" i="4"/>
  <c r="A259" i="3"/>
  <c r="B1111" i="1"/>
  <c r="B1115" i="1" l="1"/>
  <c r="A280" i="16"/>
  <c r="A280" i="15"/>
  <c r="A280" i="13"/>
  <c r="A280" i="11"/>
  <c r="A280" i="12"/>
  <c r="A280" i="8"/>
  <c r="B280" i="8" s="1"/>
  <c r="AD280" i="8" s="1"/>
  <c r="A280" i="9"/>
  <c r="A261" i="2"/>
  <c r="A267" i="7"/>
  <c r="A260" i="5"/>
  <c r="A260" i="4"/>
  <c r="A260" i="3"/>
  <c r="A281" i="16" l="1"/>
  <c r="A281" i="15"/>
  <c r="A281" i="13"/>
  <c r="A281" i="12"/>
  <c r="A281" i="11"/>
  <c r="A281" i="8"/>
  <c r="B281" i="8" s="1"/>
  <c r="AD281" i="8" s="1"/>
  <c r="A281" i="9"/>
  <c r="A269" i="7"/>
  <c r="A270" i="7"/>
  <c r="A262" i="2"/>
  <c r="A268" i="7"/>
  <c r="A261" i="5"/>
  <c r="A261" i="4"/>
  <c r="A261" i="3"/>
  <c r="B1131" i="1"/>
  <c r="A285" i="16" l="1"/>
  <c r="A285" i="15"/>
  <c r="A285" i="13"/>
  <c r="A285" i="12"/>
  <c r="A285" i="11"/>
  <c r="A285" i="9"/>
  <c r="A285" i="8"/>
  <c r="B285" i="8" s="1"/>
  <c r="AD285" i="8" s="1"/>
  <c r="A263" i="2"/>
  <c r="A271" i="7"/>
  <c r="A262" i="4"/>
  <c r="A262" i="5"/>
  <c r="A262" i="3"/>
  <c r="B1135" i="1"/>
  <c r="A286" i="16" l="1"/>
  <c r="A286" i="15"/>
  <c r="A286" i="13"/>
  <c r="A286" i="12"/>
  <c r="A286" i="11"/>
  <c r="A286" i="9"/>
  <c r="A286" i="8"/>
  <c r="B286" i="8" s="1"/>
  <c r="AD286" i="8" s="1"/>
  <c r="A264" i="2"/>
  <c r="A272" i="7"/>
  <c r="A263" i="5"/>
  <c r="A263" i="4"/>
  <c r="A263" i="3"/>
  <c r="B1139" i="1"/>
  <c r="A287" i="16" l="1"/>
  <c r="A287" i="15"/>
  <c r="A287" i="13"/>
  <c r="A287" i="12"/>
  <c r="A287" i="11"/>
  <c r="A287" i="9"/>
  <c r="A287" i="8"/>
  <c r="B287" i="8" s="1"/>
  <c r="AD287" i="8" s="1"/>
  <c r="A265" i="2"/>
  <c r="A273" i="7"/>
  <c r="A264" i="5"/>
  <c r="A264" i="4"/>
  <c r="A264" i="3"/>
  <c r="B1143" i="1"/>
  <c r="A288" i="16" l="1"/>
  <c r="A288" i="15"/>
  <c r="A288" i="13"/>
  <c r="A288" i="12"/>
  <c r="A288" i="11"/>
  <c r="A288" i="8"/>
  <c r="B288" i="8" s="1"/>
  <c r="AD288" i="8" s="1"/>
  <c r="A288" i="9"/>
  <c r="A266" i="2"/>
  <c r="A274" i="7"/>
  <c r="A265" i="5"/>
  <c r="A265" i="4"/>
  <c r="A265" i="3"/>
  <c r="B1147" i="1"/>
  <c r="A276" i="7" l="1"/>
  <c r="A289" i="16"/>
  <c r="A289" i="15"/>
  <c r="A289" i="13"/>
  <c r="A289" i="12"/>
  <c r="A289" i="11"/>
  <c r="A289" i="8"/>
  <c r="B289" i="8" s="1"/>
  <c r="AD289" i="8" s="1"/>
  <c r="A289" i="9"/>
  <c r="A267" i="2"/>
  <c r="A275" i="7"/>
  <c r="A266" i="5"/>
  <c r="A266" i="4"/>
  <c r="A266" i="3"/>
  <c r="B1155" i="1"/>
  <c r="A291" i="16" l="1"/>
  <c r="A291" i="15"/>
  <c r="A291" i="13"/>
  <c r="A291" i="12"/>
  <c r="A291" i="11"/>
  <c r="A291" i="9"/>
  <c r="A291" i="8"/>
  <c r="B291" i="8" s="1"/>
  <c r="AD291" i="8" s="1"/>
  <c r="A268" i="2"/>
  <c r="A277" i="7"/>
  <c r="A267" i="5"/>
  <c r="A267" i="4"/>
  <c r="A267" i="3"/>
  <c r="B1159" i="1"/>
  <c r="A292" i="16" l="1"/>
  <c r="A292" i="15"/>
  <c r="A292" i="13"/>
  <c r="A292" i="12"/>
  <c r="A292" i="11"/>
  <c r="A292" i="9"/>
  <c r="A292" i="8"/>
  <c r="B292" i="8" s="1"/>
  <c r="AD292" i="8" s="1"/>
  <c r="A269" i="2"/>
  <c r="A278" i="7"/>
  <c r="A268" i="5"/>
  <c r="A268" i="3"/>
  <c r="A268" i="4"/>
  <c r="B1163" i="1"/>
  <c r="A293" i="16" l="1"/>
  <c r="A293" i="15"/>
  <c r="A293" i="13"/>
  <c r="A293" i="12"/>
  <c r="A293" i="11"/>
  <c r="A293" i="8"/>
  <c r="B293" i="8" s="1"/>
  <c r="AD293" i="8" s="1"/>
  <c r="A293" i="9"/>
  <c r="A270" i="2"/>
  <c r="A279" i="7"/>
  <c r="A269" i="5"/>
  <c r="A269" i="4"/>
  <c r="A269" i="3"/>
  <c r="B1167" i="1"/>
  <c r="B1171" i="1" l="1"/>
  <c r="A294" i="16"/>
  <c r="A294" i="15"/>
  <c r="A294" i="13"/>
  <c r="A294" i="12"/>
  <c r="A294" i="11"/>
  <c r="A294" i="9"/>
  <c r="A294" i="8"/>
  <c r="B294" i="8" s="1"/>
  <c r="AD294" i="8" s="1"/>
  <c r="A271" i="2"/>
  <c r="A280" i="7"/>
  <c r="A270" i="5"/>
  <c r="A270" i="4"/>
  <c r="A270" i="3"/>
  <c r="A295" i="16" l="1"/>
  <c r="A295" i="15"/>
  <c r="A295" i="13"/>
  <c r="A295" i="12"/>
  <c r="A295" i="11"/>
  <c r="A295" i="9"/>
  <c r="A295" i="8"/>
  <c r="B295" i="8" s="1"/>
  <c r="AD295" i="8" s="1"/>
  <c r="A272" i="2"/>
  <c r="A281" i="7"/>
  <c r="A271" i="5"/>
  <c r="A271" i="4"/>
  <c r="A271" i="3"/>
  <c r="B1211" i="1"/>
  <c r="A305" i="16" l="1"/>
  <c r="A305" i="15"/>
  <c r="A305" i="13"/>
  <c r="A305" i="12"/>
  <c r="A305" i="11"/>
  <c r="A305" i="8"/>
  <c r="B305" i="8" s="1"/>
  <c r="AD305" i="8" s="1"/>
  <c r="A305" i="9"/>
  <c r="A273" i="2"/>
  <c r="A282" i="7"/>
  <c r="A272" i="5"/>
  <c r="A272" i="4"/>
  <c r="A272" i="3"/>
  <c r="B1215" i="1"/>
  <c r="A306" i="16" l="1"/>
  <c r="A306" i="15"/>
  <c r="A306" i="13"/>
  <c r="A306" i="12"/>
  <c r="A306" i="11"/>
  <c r="A306" i="8"/>
  <c r="B306" i="8" s="1"/>
  <c r="AD306" i="8" s="1"/>
  <c r="A306" i="9"/>
  <c r="A274" i="2"/>
  <c r="A283" i="7"/>
  <c r="A273" i="5"/>
  <c r="A273" i="4"/>
  <c r="A273" i="3"/>
  <c r="B1219" i="1"/>
  <c r="A307" i="16" l="1"/>
  <c r="A307" i="15"/>
  <c r="A307" i="13"/>
  <c r="A307" i="12"/>
  <c r="A307" i="11"/>
  <c r="A307" i="9"/>
  <c r="A307" i="8"/>
  <c r="B307" i="8" s="1"/>
  <c r="AD307" i="8" s="1"/>
  <c r="A275" i="2"/>
  <c r="A284" i="7"/>
  <c r="A274" i="5"/>
  <c r="A274" i="4"/>
  <c r="A274" i="3"/>
  <c r="B1223" i="1"/>
  <c r="A308" i="16" l="1"/>
  <c r="A308" i="15"/>
  <c r="A308" i="13"/>
  <c r="A308" i="12"/>
  <c r="A308" i="11"/>
  <c r="A308" i="9"/>
  <c r="A308" i="8"/>
  <c r="B308" i="8" s="1"/>
  <c r="AD308" i="8" s="1"/>
  <c r="A276" i="2"/>
  <c r="A285" i="7"/>
  <c r="A275" i="5"/>
  <c r="A275" i="4"/>
  <c r="A275" i="3"/>
  <c r="B1227" i="1"/>
  <c r="A309" i="16" l="1"/>
  <c r="A309" i="15"/>
  <c r="A309" i="13"/>
  <c r="A309" i="12"/>
  <c r="A309" i="11"/>
  <c r="A309" i="9"/>
  <c r="A309" i="8"/>
  <c r="B309" i="8" s="1"/>
  <c r="AD309" i="8" s="1"/>
  <c r="A277" i="2"/>
  <c r="A286" i="7"/>
  <c r="A276" i="5"/>
  <c r="A276" i="4"/>
  <c r="A276" i="3"/>
  <c r="B1231" i="1"/>
  <c r="A310" i="16" l="1"/>
  <c r="A310" i="15"/>
  <c r="A310" i="13"/>
  <c r="A310" i="12"/>
  <c r="A310" i="11"/>
  <c r="A310" i="9"/>
  <c r="A310" i="8"/>
  <c r="B310" i="8" s="1"/>
  <c r="AD310" i="8" s="1"/>
  <c r="A278" i="2"/>
  <c r="A287" i="7"/>
  <c r="A277" i="5"/>
  <c r="A277" i="4"/>
  <c r="A277" i="3"/>
  <c r="B1235" i="1"/>
  <c r="A311" i="16" l="1"/>
  <c r="A311" i="15"/>
  <c r="A311" i="13"/>
  <c r="A311" i="12"/>
  <c r="A311" i="11"/>
  <c r="A311" i="9"/>
  <c r="A311" i="8"/>
  <c r="B311" i="8" s="1"/>
  <c r="AD311" i="8" s="1"/>
  <c r="A279" i="2"/>
  <c r="A288" i="7"/>
  <c r="A278" i="5"/>
  <c r="A278" i="4"/>
  <c r="A278" i="3"/>
  <c r="B1259" i="1"/>
  <c r="A317" i="16" l="1"/>
  <c r="A317" i="15"/>
  <c r="A317" i="13"/>
  <c r="A317" i="12"/>
  <c r="A317" i="11"/>
  <c r="A317" i="8"/>
  <c r="B317" i="8" s="1"/>
  <c r="AD317" i="8" s="1"/>
  <c r="A317" i="9"/>
  <c r="A280" i="2"/>
  <c r="A289" i="7"/>
  <c r="A279" i="5"/>
  <c r="A279" i="4"/>
  <c r="A279" i="3"/>
  <c r="B1263" i="1"/>
  <c r="A318" i="16" l="1"/>
  <c r="A318" i="15"/>
  <c r="A318" i="13"/>
  <c r="A318" i="12"/>
  <c r="A318" i="11"/>
  <c r="A318" i="9"/>
  <c r="A318" i="8"/>
  <c r="B318" i="8" s="1"/>
  <c r="AD318" i="8" s="1"/>
  <c r="A281" i="2"/>
  <c r="A290" i="7"/>
  <c r="A280" i="3"/>
  <c r="A280" i="5"/>
  <c r="A280" i="4"/>
  <c r="B1267" i="1"/>
  <c r="A319" i="16" l="1"/>
  <c r="A319" i="15"/>
  <c r="A319" i="13"/>
  <c r="A319" i="12"/>
  <c r="A319" i="11"/>
  <c r="A319" i="9"/>
  <c r="A319" i="8"/>
  <c r="B319" i="8" s="1"/>
  <c r="AD319" i="8" s="1"/>
  <c r="A282" i="2"/>
  <c r="A291" i="7"/>
  <c r="A281" i="5"/>
  <c r="A281" i="4"/>
  <c r="A281" i="3"/>
  <c r="B1271" i="1"/>
  <c r="A320" i="16" l="1"/>
  <c r="A320" i="15"/>
  <c r="A320" i="13"/>
  <c r="A320" i="12"/>
  <c r="A320" i="11"/>
  <c r="A320" i="8"/>
  <c r="B320" i="8" s="1"/>
  <c r="AD320" i="8" s="1"/>
  <c r="A320" i="9"/>
  <c r="A283" i="2"/>
  <c r="A292" i="7"/>
  <c r="A282" i="5"/>
  <c r="A282" i="4"/>
  <c r="A282" i="3"/>
  <c r="B1275" i="1"/>
  <c r="A321" i="16" l="1"/>
  <c r="A321" i="15"/>
  <c r="A321" i="13"/>
  <c r="A321" i="12"/>
  <c r="A321" i="11"/>
  <c r="A321" i="8"/>
  <c r="B321" i="8" s="1"/>
  <c r="AD321" i="8" s="1"/>
  <c r="A321" i="9"/>
  <c r="A284" i="2"/>
  <c r="A293" i="7"/>
  <c r="A283" i="5"/>
  <c r="A283" i="4"/>
  <c r="A283" i="3"/>
  <c r="B1279" i="1"/>
  <c r="A322" i="16" l="1"/>
  <c r="A322" i="15"/>
  <c r="A322" i="13"/>
  <c r="A322" i="12"/>
  <c r="A322" i="11"/>
  <c r="A322" i="8"/>
  <c r="B322" i="8" s="1"/>
  <c r="AD322" i="8" s="1"/>
  <c r="A322" i="9"/>
  <c r="A285" i="2"/>
  <c r="A294" i="7"/>
  <c r="A284" i="5"/>
  <c r="A284" i="4"/>
  <c r="A284" i="3"/>
  <c r="B1283" i="1"/>
  <c r="A323" i="16" l="1"/>
  <c r="A323" i="15"/>
  <c r="A323" i="13"/>
  <c r="A323" i="12"/>
  <c r="A323" i="11"/>
  <c r="A323" i="9"/>
  <c r="A323" i="8"/>
  <c r="B323" i="8" s="1"/>
  <c r="AD323" i="8" s="1"/>
  <c r="A286" i="2"/>
  <c r="A295" i="7"/>
  <c r="A285" i="5"/>
  <c r="A285" i="4"/>
  <c r="A285" i="3"/>
  <c r="B1287" i="1"/>
  <c r="A324" i="16" l="1"/>
  <c r="A324" i="15"/>
  <c r="A324" i="13"/>
  <c r="A324" i="12"/>
  <c r="A324" i="11"/>
  <c r="A324" i="9"/>
  <c r="A324" i="8"/>
  <c r="B324" i="8" s="1"/>
  <c r="AD324" i="8" s="1"/>
  <c r="A287" i="2"/>
  <c r="A296" i="7"/>
  <c r="A286" i="5"/>
  <c r="A286" i="4"/>
  <c r="A286" i="3"/>
  <c r="B1291" i="1"/>
  <c r="A298" i="7" l="1"/>
  <c r="A325" i="16"/>
  <c r="A325" i="15"/>
  <c r="A325" i="13"/>
  <c r="A325" i="11"/>
  <c r="A325" i="12"/>
  <c r="A325" i="9"/>
  <c r="A325" i="8"/>
  <c r="B325" i="8" s="1"/>
  <c r="AD325" i="8" s="1"/>
  <c r="A288" i="2"/>
  <c r="A297" i="7"/>
  <c r="A287" i="5"/>
  <c r="A287" i="4"/>
  <c r="A287" i="3"/>
  <c r="B1299" i="1"/>
  <c r="A299" i="7" l="1"/>
  <c r="A327" i="16"/>
  <c r="A327" i="15"/>
  <c r="A327" i="13"/>
  <c r="A327" i="12"/>
  <c r="A327" i="11"/>
  <c r="A327" i="9"/>
  <c r="A327" i="8"/>
  <c r="B327" i="8" s="1"/>
  <c r="AD327" i="8" s="1"/>
  <c r="A289" i="2"/>
  <c r="B1303" i="1"/>
  <c r="A288" i="5"/>
  <c r="A288" i="4"/>
  <c r="A288" i="3"/>
  <c r="A300" i="7" l="1"/>
  <c r="A328" i="16"/>
  <c r="A328" i="15"/>
  <c r="A328" i="13"/>
  <c r="A328" i="12"/>
  <c r="A328" i="11"/>
  <c r="A328" i="8"/>
  <c r="B328" i="8" s="1"/>
  <c r="AD328" i="8" s="1"/>
  <c r="A328" i="9"/>
  <c r="B1307" i="1"/>
  <c r="A290" i="2"/>
  <c r="A301" i="7"/>
  <c r="A289" i="4"/>
  <c r="A289" i="3"/>
  <c r="A289" i="5"/>
  <c r="B1311" i="1"/>
  <c r="A302" i="7" l="1"/>
  <c r="A330" i="16"/>
  <c r="A330" i="15"/>
  <c r="A330" i="13"/>
  <c r="A330" i="12"/>
  <c r="A330" i="11"/>
  <c r="A330" i="8"/>
  <c r="B330" i="8" s="1"/>
  <c r="AD330" i="8" s="1"/>
  <c r="A330" i="9"/>
  <c r="A329" i="16"/>
  <c r="A329" i="15"/>
  <c r="A329" i="12"/>
  <c r="A329" i="13"/>
  <c r="A329" i="11"/>
  <c r="A329" i="8"/>
  <c r="B329" i="8" s="1"/>
  <c r="AD329" i="8" s="1"/>
  <c r="A329" i="9"/>
  <c r="A291" i="2"/>
  <c r="B1315" i="1"/>
  <c r="A290" i="5"/>
  <c r="A290" i="4"/>
  <c r="A290" i="3"/>
  <c r="A331" i="16" l="1"/>
  <c r="A331" i="15"/>
  <c r="A331" i="13"/>
  <c r="A331" i="12"/>
  <c r="A331" i="11"/>
  <c r="A331" i="9"/>
  <c r="A331" i="8"/>
  <c r="B331" i="8" s="1"/>
  <c r="AD331" i="8" s="1"/>
  <c r="B1319" i="1"/>
  <c r="A303" i="7"/>
  <c r="A291" i="5"/>
  <c r="A291" i="4"/>
  <c r="A291" i="3"/>
  <c r="B1323" i="1"/>
  <c r="A333" i="16" l="1"/>
  <c r="A333" i="15"/>
  <c r="A333" i="13"/>
  <c r="A333" i="12"/>
  <c r="A333" i="11"/>
  <c r="A333" i="5"/>
  <c r="A333" i="4"/>
  <c r="A333" i="9"/>
  <c r="A333" i="8"/>
  <c r="B333" i="8" s="1"/>
  <c r="AD333" i="8" s="1"/>
  <c r="A333" i="7"/>
  <c r="A333" i="3"/>
  <c r="A333" i="2"/>
  <c r="A332" i="16"/>
  <c r="A332" i="15"/>
  <c r="A332" i="12"/>
  <c r="A332" i="13"/>
  <c r="A332" i="11"/>
  <c r="A332" i="9"/>
  <c r="A332" i="5"/>
  <c r="A332" i="4"/>
  <c r="A332" i="7"/>
  <c r="A332" i="8"/>
  <c r="B332" i="8" s="1"/>
  <c r="AD332" i="8" s="1"/>
  <c r="A332" i="3"/>
  <c r="A332" i="2"/>
  <c r="A293" i="2"/>
  <c r="A305" i="7"/>
  <c r="A292" i="2"/>
  <c r="A304" i="7"/>
  <c r="A292" i="5"/>
  <c r="A292" i="4"/>
  <c r="A292" i="3"/>
  <c r="B1327" i="1"/>
  <c r="A334" i="16" l="1"/>
  <c r="A334" i="15"/>
  <c r="A334" i="13"/>
  <c r="A334" i="12"/>
  <c r="A334" i="11"/>
  <c r="A334" i="9"/>
  <c r="A334" i="8"/>
  <c r="B334" i="8" s="1"/>
  <c r="AD334" i="8" s="1"/>
  <c r="A334" i="5"/>
  <c r="A334" i="4"/>
  <c r="A334" i="7"/>
  <c r="A334" i="3"/>
  <c r="A334" i="2"/>
  <c r="A294" i="2"/>
  <c r="A306" i="7"/>
  <c r="A293" i="5"/>
  <c r="A293" i="4"/>
  <c r="A293" i="3"/>
  <c r="B1331" i="1"/>
  <c r="A308" i="7" l="1"/>
  <c r="A335" i="16"/>
  <c r="A335" i="15"/>
  <c r="A335" i="13"/>
  <c r="A335" i="12"/>
  <c r="A335" i="11"/>
  <c r="A335" i="9"/>
  <c r="A335" i="5"/>
  <c r="A335" i="4"/>
  <c r="A335" i="7"/>
  <c r="A335" i="8"/>
  <c r="B335" i="8" s="1"/>
  <c r="AD335" i="8" s="1"/>
  <c r="A335" i="3"/>
  <c r="A335" i="2"/>
  <c r="A295" i="2"/>
  <c r="A307" i="7"/>
  <c r="A294" i="5"/>
  <c r="A294" i="4"/>
  <c r="A294" i="3"/>
  <c r="B1339" i="1"/>
  <c r="A337" i="16" l="1"/>
  <c r="A337" i="15"/>
  <c r="A337" i="12"/>
  <c r="A337" i="13"/>
  <c r="A337" i="11"/>
  <c r="A337" i="8"/>
  <c r="B337" i="8" s="1"/>
  <c r="AD337" i="8" s="1"/>
  <c r="A337" i="5"/>
  <c r="A337" i="4"/>
  <c r="A337" i="9"/>
  <c r="A337" i="7"/>
  <c r="A337" i="3"/>
  <c r="A337" i="2"/>
  <c r="A296" i="2"/>
  <c r="A309" i="7"/>
  <c r="A295" i="5"/>
  <c r="A295" i="4"/>
  <c r="A295" i="3"/>
  <c r="B1343" i="1"/>
  <c r="A338" i="16" l="1"/>
  <c r="A338" i="15"/>
  <c r="A338" i="13"/>
  <c r="A338" i="12"/>
  <c r="A338" i="11"/>
  <c r="A338" i="5"/>
  <c r="A338" i="4"/>
  <c r="A338" i="7"/>
  <c r="A338" i="8"/>
  <c r="B338" i="8" s="1"/>
  <c r="AD338" i="8" s="1"/>
  <c r="A338" i="3"/>
  <c r="A338" i="9"/>
  <c r="A338" i="2"/>
  <c r="A297" i="2"/>
  <c r="A310" i="7"/>
  <c r="A296" i="5"/>
  <c r="A296" i="4"/>
  <c r="A296" i="3"/>
  <c r="B1347" i="1"/>
  <c r="A339" i="16" l="1"/>
  <c r="A339" i="15"/>
  <c r="A339" i="13"/>
  <c r="A339" i="12"/>
  <c r="A339" i="11"/>
  <c r="A339" i="9"/>
  <c r="A339" i="5"/>
  <c r="A339" i="4"/>
  <c r="A339" i="7"/>
  <c r="A339" i="3"/>
  <c r="A339" i="2"/>
  <c r="A339" i="8"/>
  <c r="B339" i="8" s="1"/>
  <c r="AD339" i="8" s="1"/>
  <c r="A298" i="2"/>
  <c r="A311" i="7"/>
  <c r="A297" i="5"/>
  <c r="A297" i="4"/>
  <c r="A297" i="3"/>
  <c r="B1351" i="1"/>
  <c r="A340" i="16" l="1"/>
  <c r="A340" i="15"/>
  <c r="A340" i="12"/>
  <c r="A340" i="13"/>
  <c r="A340" i="11"/>
  <c r="A340" i="9"/>
  <c r="A340" i="5"/>
  <c r="A340" i="8"/>
  <c r="B340" i="8" s="1"/>
  <c r="AD340" i="8" s="1"/>
  <c r="A340" i="4"/>
  <c r="A340" i="3"/>
  <c r="A340" i="2"/>
  <c r="A340" i="7"/>
  <c r="A299" i="2"/>
  <c r="A312" i="7"/>
  <c r="A298" i="5"/>
  <c r="A298" i="4"/>
  <c r="A298" i="3"/>
  <c r="B1355" i="1"/>
  <c r="A341" i="16" l="1"/>
  <c r="A341" i="15"/>
  <c r="A341" i="13"/>
  <c r="A341" i="12"/>
  <c r="A341" i="11"/>
  <c r="A341" i="5"/>
  <c r="A341" i="8"/>
  <c r="B341" i="8" s="1"/>
  <c r="AD341" i="8" s="1"/>
  <c r="A341" i="4"/>
  <c r="A341" i="7"/>
  <c r="A341" i="9"/>
  <c r="A341" i="3"/>
  <c r="A341" i="2"/>
  <c r="A300" i="2"/>
  <c r="A313" i="7"/>
  <c r="A299" i="5"/>
  <c r="A299" i="4"/>
  <c r="A299" i="3"/>
  <c r="B1359" i="1"/>
  <c r="A342" i="16" l="1"/>
  <c r="A342" i="15"/>
  <c r="A342" i="13"/>
  <c r="A342" i="12"/>
  <c r="A342" i="11"/>
  <c r="A342" i="9"/>
  <c r="A342" i="8"/>
  <c r="B342" i="8" s="1"/>
  <c r="AD342" i="8" s="1"/>
  <c r="A342" i="5"/>
  <c r="A342" i="4"/>
  <c r="A342" i="7"/>
  <c r="A342" i="3"/>
  <c r="A342" i="2"/>
  <c r="A301" i="2"/>
  <c r="A314" i="7"/>
  <c r="A300" i="5"/>
  <c r="A300" i="4"/>
  <c r="A300" i="3"/>
  <c r="B1363" i="1"/>
  <c r="A343" i="16" l="1"/>
  <c r="A343" i="15"/>
  <c r="A343" i="13"/>
  <c r="A343" i="12"/>
  <c r="A343" i="11"/>
  <c r="A343" i="9"/>
  <c r="A343" i="5"/>
  <c r="A343" i="7"/>
  <c r="A343" i="4"/>
  <c r="A343" i="8"/>
  <c r="B343" i="8" s="1"/>
  <c r="AD343" i="8" s="1"/>
  <c r="A343" i="3"/>
  <c r="A343" i="2"/>
  <c r="A302" i="2"/>
  <c r="A315" i="7"/>
  <c r="A301" i="5"/>
  <c r="A301" i="4"/>
  <c r="A301" i="3"/>
  <c r="B1367" i="1"/>
  <c r="A344" i="16" l="1"/>
  <c r="A344" i="15"/>
  <c r="A344" i="13"/>
  <c r="A344" i="12"/>
  <c r="A344" i="11"/>
  <c r="A344" i="8"/>
  <c r="B344" i="8" s="1"/>
  <c r="AD344" i="8" s="1"/>
  <c r="A344" i="5"/>
  <c r="A344" i="4"/>
  <c r="A344" i="9"/>
  <c r="A344" i="7"/>
  <c r="A344" i="3"/>
  <c r="A344" i="2"/>
  <c r="A303" i="2"/>
  <c r="A316" i="5"/>
  <c r="A316" i="2"/>
  <c r="A316" i="4"/>
  <c r="A316" i="3"/>
  <c r="A316" i="7"/>
  <c r="A302" i="5"/>
  <c r="A302" i="4"/>
  <c r="A302" i="3"/>
  <c r="B1371" i="1"/>
  <c r="A345" i="16" l="1"/>
  <c r="A345" i="15"/>
  <c r="A345" i="13"/>
  <c r="A345" i="12"/>
  <c r="A345" i="11"/>
  <c r="A345" i="8"/>
  <c r="B345" i="8" s="1"/>
  <c r="AD345" i="8" s="1"/>
  <c r="A345" i="5"/>
  <c r="A345" i="4"/>
  <c r="A345" i="9"/>
  <c r="A345" i="7"/>
  <c r="A345" i="3"/>
  <c r="A345" i="2"/>
  <c r="A304" i="2"/>
  <c r="A317" i="5"/>
  <c r="A317" i="2"/>
  <c r="A317" i="4"/>
  <c r="A317" i="7"/>
  <c r="A317" i="3"/>
  <c r="A303" i="5"/>
  <c r="A303" i="4"/>
  <c r="A303" i="3"/>
  <c r="B1375" i="1"/>
  <c r="A346" i="16" l="1"/>
  <c r="A346" i="15"/>
  <c r="A346" i="13"/>
  <c r="A346" i="12"/>
  <c r="A346" i="11"/>
  <c r="A346" i="5"/>
  <c r="A346" i="4"/>
  <c r="A346" i="7"/>
  <c r="A346" i="8"/>
  <c r="B346" i="8" s="1"/>
  <c r="AD346" i="8" s="1"/>
  <c r="A346" i="9"/>
  <c r="A346" i="3"/>
  <c r="A346" i="2"/>
  <c r="A305" i="2"/>
  <c r="A318" i="5"/>
  <c r="A318" i="4"/>
  <c r="A318" i="3"/>
  <c r="A318" i="2"/>
  <c r="A318" i="7"/>
  <c r="A304" i="5"/>
  <c r="A304" i="3"/>
  <c r="A304" i="4"/>
  <c r="B1379" i="1"/>
  <c r="A347" i="16" l="1"/>
  <c r="A347" i="15"/>
  <c r="A347" i="13"/>
  <c r="A347" i="12"/>
  <c r="A347" i="11"/>
  <c r="A347" i="9"/>
  <c r="A347" i="5"/>
  <c r="A347" i="4"/>
  <c r="A347" i="8"/>
  <c r="B347" i="8" s="1"/>
  <c r="AD347" i="8" s="1"/>
  <c r="A347" i="7"/>
  <c r="A347" i="3"/>
  <c r="A347" i="2"/>
  <c r="A306" i="2"/>
  <c r="A319" i="7"/>
  <c r="A319" i="4"/>
  <c r="A319" i="3"/>
  <c r="A319" i="5"/>
  <c r="A319" i="2"/>
  <c r="A305" i="5"/>
  <c r="A305" i="4"/>
  <c r="A305" i="3"/>
  <c r="B1383" i="1"/>
  <c r="A348" i="16" l="1"/>
  <c r="A348" i="15"/>
  <c r="A348" i="13"/>
  <c r="A348" i="12"/>
  <c r="A348" i="11"/>
  <c r="A348" i="9"/>
  <c r="A348" i="5"/>
  <c r="A348" i="4"/>
  <c r="A348" i="8"/>
  <c r="B348" i="8" s="1"/>
  <c r="AD348" i="8" s="1"/>
  <c r="A348" i="3"/>
  <c r="A348" i="2"/>
  <c r="A348" i="7"/>
  <c r="A307" i="2"/>
  <c r="A320" i="2"/>
  <c r="A320" i="3"/>
  <c r="A320" i="4"/>
  <c r="A320" i="7"/>
  <c r="A320" i="5"/>
  <c r="A306" i="5"/>
  <c r="A306" i="4"/>
  <c r="A306" i="3"/>
  <c r="B1387" i="1"/>
  <c r="A349" i="16" l="1"/>
  <c r="A349" i="15"/>
  <c r="A349" i="13"/>
  <c r="A349" i="12"/>
  <c r="A349" i="11"/>
  <c r="A349" i="5"/>
  <c r="A349" i="4"/>
  <c r="A349" i="7"/>
  <c r="A349" i="9"/>
  <c r="A349" i="8"/>
  <c r="B349" i="8" s="1"/>
  <c r="AD349" i="8" s="1"/>
  <c r="A349" i="3"/>
  <c r="A349" i="2"/>
  <c r="A308" i="2"/>
  <c r="A321" i="5"/>
  <c r="A321" i="2"/>
  <c r="A321" i="7"/>
  <c r="A321" i="4"/>
  <c r="A321" i="3"/>
  <c r="A307" i="5"/>
  <c r="A307" i="4"/>
  <c r="A307" i="3"/>
  <c r="B1391" i="1"/>
  <c r="A350" i="16" l="1"/>
  <c r="A350" i="15"/>
  <c r="A350" i="13"/>
  <c r="A350" i="12"/>
  <c r="A350" i="11"/>
  <c r="A350" i="9"/>
  <c r="A350" i="8"/>
  <c r="B350" i="8" s="1"/>
  <c r="AD350" i="8" s="1"/>
  <c r="A350" i="5"/>
  <c r="A350" i="4"/>
  <c r="A350" i="7"/>
  <c r="A350" i="3"/>
  <c r="A350" i="2"/>
  <c r="A309" i="2"/>
  <c r="A322" i="5"/>
  <c r="A322" i="4"/>
  <c r="A322" i="7"/>
  <c r="A322" i="2"/>
  <c r="A322" i="3"/>
  <c r="A308" i="5"/>
  <c r="A308" i="4"/>
  <c r="A308" i="3"/>
  <c r="B1395" i="1"/>
  <c r="A351" i="16" l="1"/>
  <c r="A351" i="15"/>
  <c r="A351" i="13"/>
  <c r="A351" i="12"/>
  <c r="A351" i="11"/>
  <c r="A351" i="9"/>
  <c r="A351" i="5"/>
  <c r="A351" i="4"/>
  <c r="A351" i="7"/>
  <c r="A351" i="3"/>
  <c r="A351" i="2"/>
  <c r="A351" i="8"/>
  <c r="B351" i="8" s="1"/>
  <c r="AD351" i="8" s="1"/>
  <c r="A310" i="2"/>
  <c r="A323" i="2"/>
  <c r="A323" i="3"/>
  <c r="A323" i="5"/>
  <c r="A323" i="4"/>
  <c r="A323" i="7"/>
  <c r="A309" i="5"/>
  <c r="A309" i="4"/>
  <c r="A309" i="3"/>
  <c r="B1399" i="1"/>
  <c r="A352" i="16" l="1"/>
  <c r="A352" i="15"/>
  <c r="A352" i="13"/>
  <c r="A352" i="12"/>
  <c r="A352" i="11"/>
  <c r="A352" i="8"/>
  <c r="B352" i="8" s="1"/>
  <c r="AD352" i="8" s="1"/>
  <c r="A352" i="5"/>
  <c r="A352" i="4"/>
  <c r="A352" i="7"/>
  <c r="A352" i="9"/>
  <c r="A352" i="3"/>
  <c r="A352" i="2"/>
  <c r="A325" i="2"/>
  <c r="A325" i="7"/>
  <c r="A325" i="3"/>
  <c r="A325" i="4"/>
  <c r="A325" i="5"/>
  <c r="A311" i="2"/>
  <c r="A324" i="7"/>
  <c r="A324" i="4"/>
  <c r="A324" i="2"/>
  <c r="A324" i="5"/>
  <c r="A324" i="3"/>
  <c r="A310" i="5"/>
  <c r="A310" i="4"/>
  <c r="A310" i="3"/>
  <c r="B1407" i="1"/>
  <c r="A354" i="16" l="1"/>
  <c r="A354" i="15"/>
  <c r="A354" i="13"/>
  <c r="A354" i="12"/>
  <c r="A354" i="11"/>
  <c r="A354" i="5"/>
  <c r="A354" i="8"/>
  <c r="B354" i="8" s="1"/>
  <c r="AD354" i="8" s="1"/>
  <c r="A354" i="4"/>
  <c r="A354" i="9"/>
  <c r="A354" i="7"/>
  <c r="A354" i="3"/>
  <c r="A354" i="2"/>
  <c r="A327" i="3"/>
  <c r="A327" i="2"/>
  <c r="A327" i="7"/>
  <c r="A327" i="4"/>
  <c r="A327" i="5"/>
  <c r="A312" i="2"/>
  <c r="A326" i="5"/>
  <c r="A326" i="4"/>
  <c r="A326" i="3"/>
  <c r="A326" i="7"/>
  <c r="A326" i="2"/>
  <c r="A311" i="5"/>
  <c r="A311" i="4"/>
  <c r="A311" i="3"/>
  <c r="B1415" i="1"/>
  <c r="A356" i="16" l="1"/>
  <c r="A356" i="15"/>
  <c r="A356" i="13"/>
  <c r="A356" i="12"/>
  <c r="A356" i="11"/>
  <c r="A356" i="9"/>
  <c r="A356" i="5"/>
  <c r="A356" i="4"/>
  <c r="A356" i="8"/>
  <c r="B356" i="8" s="1"/>
  <c r="AD356" i="8" s="1"/>
  <c r="A356" i="7"/>
  <c r="A356" i="3"/>
  <c r="A356" i="2"/>
  <c r="A313" i="2"/>
  <c r="A328" i="2"/>
  <c r="A328" i="3"/>
  <c r="A328" i="4"/>
  <c r="A328" i="7"/>
  <c r="A328" i="5"/>
  <c r="A312" i="5"/>
  <c r="A312" i="4"/>
  <c r="A312" i="3"/>
  <c r="B1419" i="1"/>
  <c r="A357" i="16" l="1"/>
  <c r="A357" i="15"/>
  <c r="A357" i="13"/>
  <c r="A357" i="12"/>
  <c r="A357" i="11"/>
  <c r="A357" i="5"/>
  <c r="A357" i="4"/>
  <c r="A357" i="8"/>
  <c r="B357" i="8" s="1"/>
  <c r="AD357" i="8" s="1"/>
  <c r="A357" i="9"/>
  <c r="A357" i="7"/>
  <c r="A357" i="3"/>
  <c r="A357" i="2"/>
  <c r="A314" i="2"/>
  <c r="A329" i="2"/>
  <c r="A329" i="4"/>
  <c r="A329" i="7"/>
  <c r="A329" i="3"/>
  <c r="A329" i="5"/>
  <c r="A313" i="5"/>
  <c r="A313" i="4"/>
  <c r="A313" i="3"/>
  <c r="B1423" i="1"/>
  <c r="A358" i="16" l="1"/>
  <c r="A358" i="15"/>
  <c r="A358" i="13"/>
  <c r="A358" i="12"/>
  <c r="A358" i="11"/>
  <c r="A358" i="9"/>
  <c r="A358" i="8"/>
  <c r="B358" i="8" s="1"/>
  <c r="AD358" i="8" s="1"/>
  <c r="A358" i="5"/>
  <c r="A358" i="7"/>
  <c r="A358" i="4"/>
  <c r="A358" i="3"/>
  <c r="A358" i="2"/>
  <c r="A315" i="2"/>
  <c r="A330" i="3"/>
  <c r="A330" i="2"/>
  <c r="A330" i="5"/>
  <c r="A330" i="4"/>
  <c r="A330" i="7"/>
  <c r="A314" i="5"/>
  <c r="A314" i="4"/>
  <c r="A314" i="3"/>
  <c r="B1427" i="1"/>
  <c r="A359" i="16" l="1"/>
  <c r="A359" i="15"/>
  <c r="A359" i="13"/>
  <c r="A359" i="12"/>
  <c r="A359" i="11"/>
  <c r="A359" i="9"/>
  <c r="A359" i="5"/>
  <c r="A359" i="4"/>
  <c r="A359" i="7"/>
  <c r="A359" i="8"/>
  <c r="B359" i="8" s="1"/>
  <c r="AD359" i="8" s="1"/>
  <c r="A359" i="3"/>
  <c r="A359" i="2"/>
  <c r="A331" i="5"/>
  <c r="A331" i="2"/>
  <c r="A331" i="4"/>
  <c r="A331" i="3"/>
  <c r="A331" i="7"/>
  <c r="A315" i="5"/>
  <c r="A315" i="4"/>
  <c r="A315" i="3"/>
</calcChain>
</file>

<file path=xl/sharedStrings.xml><?xml version="1.0" encoding="utf-8"?>
<sst xmlns="http://schemas.openxmlformats.org/spreadsheetml/2006/main" count="4900" uniqueCount="379">
  <si>
    <t>Марка стали или сплава</t>
  </si>
  <si>
    <t>Сортамент</t>
  </si>
  <si>
    <t>Температура, К (°С)</t>
  </si>
  <si>
    <t>Ст3сп5</t>
  </si>
  <si>
    <t>-</t>
  </si>
  <si>
    <t>Трубы</t>
  </si>
  <si>
    <t>Поковки диаметром или толщиной до 300 мм, КП175*</t>
  </si>
  <si>
    <t>Поковки диаметром или толщиной до 300 мм, КП195*</t>
  </si>
  <si>
    <t>Сортовая горячекатаная сталь толщиной или диаметром до 80 мм</t>
  </si>
  <si>
    <t>Поковки диаметром до 300 мм, КП175*</t>
  </si>
  <si>
    <t>Поковки диаметром до 50 мм, КП215*</t>
  </si>
  <si>
    <t>15Л</t>
  </si>
  <si>
    <t>Поковки диаметром до 300 мм, КП215*</t>
  </si>
  <si>
    <t>20Л</t>
  </si>
  <si>
    <t>20К</t>
  </si>
  <si>
    <t>22К</t>
  </si>
  <si>
    <t>Поковки диаметром от 300 до 800 мм, КП195*</t>
  </si>
  <si>
    <t>Поковки диаметром до 500 мм, КП175*</t>
  </si>
  <si>
    <t>Поковки диаметром от 100 до 300 мм, КП275*</t>
  </si>
  <si>
    <t>25Л</t>
  </si>
  <si>
    <t>Поковки диаметром от 300 до 800 мм, КП175*</t>
  </si>
  <si>
    <t>Поковки диаметром от 500 до 800 мм, КП175*</t>
  </si>
  <si>
    <t>Поковки диаметром до 100 мм, КП315*</t>
  </si>
  <si>
    <t>Заготовки крепежных деталей диаметром до 300 мм, КП275*</t>
  </si>
  <si>
    <t>Поковки диаметром от 300 до 800 мм, КП215*</t>
  </si>
  <si>
    <t>Поковки диаметром от 100 до 500 мм, КП245*</t>
  </si>
  <si>
    <t>Заготовки крепежных деталей диаметром до 300 мм, КП295*</t>
  </si>
  <si>
    <t>Горячекатаная сортовая сталь толщиной или диаметром до 250 мм</t>
  </si>
  <si>
    <t>Поковки диаметром до 300 мм, КП345*</t>
  </si>
  <si>
    <t>20X</t>
  </si>
  <si>
    <t>Прутки и полосы диаметром или толщиной до 80 мм</t>
  </si>
  <si>
    <t>Поковки диаметром до 500 мм, КП195*</t>
  </si>
  <si>
    <t>Поковки диаметром от 100 до 300 мм, КП345*</t>
  </si>
  <si>
    <t>30Х</t>
  </si>
  <si>
    <t>33И</t>
  </si>
  <si>
    <t>Поковки толщиной до 100 мм, КП395*</t>
  </si>
  <si>
    <t>35Х</t>
  </si>
  <si>
    <t>Поковки диаметром до 100 мм, КП275*</t>
  </si>
  <si>
    <t>Поковки диаметром до 300 мм, КП395*</t>
  </si>
  <si>
    <t>Заготовки крепежных деталей толщиной до 300 мм, КП590*</t>
  </si>
  <si>
    <t>40X</t>
  </si>
  <si>
    <t>Заготовки крепежных деталей диаметром до 300 мм, КП590*</t>
  </si>
  <si>
    <t>Поковки диаметром до 500 мм, КП345*</t>
  </si>
  <si>
    <t>Поковки диаметром до 300 мм, КП490*</t>
  </si>
  <si>
    <t>45Х</t>
  </si>
  <si>
    <t>Поковки диаметром до 800 мм, КП345*</t>
  </si>
  <si>
    <t>12ХМ</t>
  </si>
  <si>
    <t>Листы толщиной от 4 до 6 мм</t>
  </si>
  <si>
    <t>15ХМ</t>
  </si>
  <si>
    <t>Поковки толщиной или диаметром до 500 мм, КП275*</t>
  </si>
  <si>
    <t>Поковки толщиной или диаметром до 100 мм, КП440*</t>
  </si>
  <si>
    <t>20ХМ</t>
  </si>
  <si>
    <t>20ХМА</t>
  </si>
  <si>
    <t>20ХМЛ</t>
  </si>
  <si>
    <t>Отливки</t>
  </si>
  <si>
    <t>20ХМФЛ</t>
  </si>
  <si>
    <t>Прутки и полосы толщиной или диаметром до 80 мм</t>
  </si>
  <si>
    <t>30ХМА</t>
  </si>
  <si>
    <t>Заготовки крепежных деталей толщиной или диаметром до 100 мм, КП395*</t>
  </si>
  <si>
    <t>Заготовки крепежных деталей толщиной или диаметром до 300 мм, КП440*</t>
  </si>
  <si>
    <t>Заготовки крепежных деталей толщиной или диаметром от 100 до 200 мм, КП490*</t>
  </si>
  <si>
    <t>35ХМ</t>
  </si>
  <si>
    <t>Поковки толщиной или диаметром от 300 до 800 мм, КП245*</t>
  </si>
  <si>
    <t>Поковки толщиной или диаметром до 800 мм, КП315*</t>
  </si>
  <si>
    <t>Поковки толщиной или диаметром до 300 мм, КП490*</t>
  </si>
  <si>
    <t>35ХМА</t>
  </si>
  <si>
    <t>Поковки толщиной от 100 до 300 мм, КП440*</t>
  </si>
  <si>
    <t>Заготовки крепежных деталей толщиной или диаметром от 100 до 300 мм, КП395*</t>
  </si>
  <si>
    <t>10Х2М</t>
  </si>
  <si>
    <t>12MX</t>
  </si>
  <si>
    <t>Поковки толщиной от 20 до 130 мм</t>
  </si>
  <si>
    <t>12МХ</t>
  </si>
  <si>
    <t>30ХГСА</t>
  </si>
  <si>
    <t>Поковки диаметром до 100 мм, КП685*</t>
  </si>
  <si>
    <t>Штамповки, прутки и полосы диаметром или толщиной до 80 мм</t>
  </si>
  <si>
    <t>10ХСНД</t>
  </si>
  <si>
    <t>Фасонные профили сечением от 5 до 250 мм</t>
  </si>
  <si>
    <t>10ХН1М</t>
  </si>
  <si>
    <t>Лист толщиной от 6 до 40 мм</t>
  </si>
  <si>
    <t>16ГНМА</t>
  </si>
  <si>
    <t>Листы</t>
  </si>
  <si>
    <t>10ГН2МФА</t>
  </si>
  <si>
    <t>Поковки, листы толщиной до 300 мм</t>
  </si>
  <si>
    <t>10ГН2МФАЛ</t>
  </si>
  <si>
    <t>12Х1МФ</t>
  </si>
  <si>
    <t>Поковки толщиной от 100 до 300 мм, КП195*</t>
  </si>
  <si>
    <t>Поковки толщиной до 800 мм, КП215*</t>
  </si>
  <si>
    <t>25Х1МФ</t>
  </si>
  <si>
    <t>Заготовки крепежных деталей толщиной или диаметром до 200 мм, КП490*</t>
  </si>
  <si>
    <t>Заготовки крепежных деталей толщиной или диаметром до 200 мм КП590*</t>
  </si>
  <si>
    <t>15Х1М1Ф</t>
  </si>
  <si>
    <t>15Х1М1ФЛ</t>
  </si>
  <si>
    <t>18Х2МФА</t>
  </si>
  <si>
    <t>25Х2МФА</t>
  </si>
  <si>
    <t>25Х2М1Ф</t>
  </si>
  <si>
    <t>25Х3МФА</t>
  </si>
  <si>
    <t>10Х2М1ФБ</t>
  </si>
  <si>
    <t>Листы толщиной до 150 мм, КП195*</t>
  </si>
  <si>
    <t>Листы, поковки толщиной до 450 мм</t>
  </si>
  <si>
    <t>36Х2Н2МФА</t>
  </si>
  <si>
    <t>Заготовки крепежных деталей толщиной до 200 мм, КП395*</t>
  </si>
  <si>
    <t>Заготовки крепежных деталей толщиной до 200 мм, КП490*</t>
  </si>
  <si>
    <t>38ХН3МФА</t>
  </si>
  <si>
    <t>20Х1М1Ф1БР</t>
  </si>
  <si>
    <t>Заготовки крепежных деталей толщиной до 200 мм, КП670*</t>
  </si>
  <si>
    <t>15ГС</t>
  </si>
  <si>
    <t>16ГС</t>
  </si>
  <si>
    <t>20ГСЛ</t>
  </si>
  <si>
    <t>09Г2С</t>
  </si>
  <si>
    <t>Прокат толщиной от 4 до 160 мм</t>
  </si>
  <si>
    <t>08Х13</t>
  </si>
  <si>
    <t>Листы толщиной от 4 до 50 мм</t>
  </si>
  <si>
    <t>20Х13</t>
  </si>
  <si>
    <t>Поковки диаметром или толщиной до 300 мм</t>
  </si>
  <si>
    <t>Заготовки крепежных деталей, КП590*</t>
  </si>
  <si>
    <t>20Х12ВНМФ</t>
  </si>
  <si>
    <t>09Х17Н</t>
  </si>
  <si>
    <t>Поковки диаметром или толщиной под термическую обработку до 200 мм</t>
  </si>
  <si>
    <t>30Х13</t>
  </si>
  <si>
    <t>14Х17Н2</t>
  </si>
  <si>
    <t>08Х14МФ</t>
  </si>
  <si>
    <t>Поковки, заготовки трубы, листы</t>
  </si>
  <si>
    <t>1Х12В2МФ</t>
  </si>
  <si>
    <t>18Х12ВМБФР</t>
  </si>
  <si>
    <t>Поковки, лист</t>
  </si>
  <si>
    <t>06Х13Н7Д2</t>
  </si>
  <si>
    <t>06Х12Н3ДЛ</t>
  </si>
  <si>
    <t>06Х12Н3Д</t>
  </si>
  <si>
    <t>Поковки КП540*</t>
  </si>
  <si>
    <t>Поковки КП590*</t>
  </si>
  <si>
    <t>Листы толщиной от 25 до 250 мм</t>
  </si>
  <si>
    <t>07Х16Н4Б</t>
  </si>
  <si>
    <t>Листы толщиной от 6 до 160 мм</t>
  </si>
  <si>
    <t>Сортовой прокат и поковки из него толщиной или диаметром до 200 мм</t>
  </si>
  <si>
    <t>08Х18Н12Т</t>
  </si>
  <si>
    <t>Толстолистовая сталь толщиной от 4 до 160 мм</t>
  </si>
  <si>
    <t>Заготовки в виде поковок и штамповок для листов и труб, поковки</t>
  </si>
  <si>
    <t>Листы толщиной от 0,5 до 160 мм</t>
  </si>
  <si>
    <t>12Х18Н9ТЛ</t>
  </si>
  <si>
    <t>03Х16Н9М2</t>
  </si>
  <si>
    <t>Листы толщиной от 40 до 150 мм</t>
  </si>
  <si>
    <t>08Х16Н11М3</t>
  </si>
  <si>
    <t>Листы толщиной от 6 до 50 мм</t>
  </si>
  <si>
    <t>10Х17Н13М2Т</t>
  </si>
  <si>
    <t>12Х18Н12М3ТЛ</t>
  </si>
  <si>
    <t>10Х18Н12М3Л</t>
  </si>
  <si>
    <t>09Х16Н15М3Б</t>
  </si>
  <si>
    <t>Заготовка трубная диаметром от 80 до 180 мм</t>
  </si>
  <si>
    <t>45Х14Н14В2М</t>
  </si>
  <si>
    <t>Х18Н22В2Т2</t>
  </si>
  <si>
    <t>Поковки из слитков массой до 10 т</t>
  </si>
  <si>
    <t>31Х19Н9МВБТ</t>
  </si>
  <si>
    <t>Заготовки крепежных деталей неограниченной толщины, КП315*</t>
  </si>
  <si>
    <t>10Х11Н20Т3Р</t>
  </si>
  <si>
    <t>Заготовки крепежных деталей, КП490*</t>
  </si>
  <si>
    <t>Сортовой прокат, КП490*</t>
  </si>
  <si>
    <t>1Х16Н36МБТЮР</t>
  </si>
  <si>
    <t>03Х21Н32М3Б</t>
  </si>
  <si>
    <t>Прутки, поковки</t>
  </si>
  <si>
    <t>Сплав ХН35ВТ</t>
  </si>
  <si>
    <t>Сплав ХН35ВТ-ВД</t>
  </si>
  <si>
    <t>Сплав ХН35ВТЮ</t>
  </si>
  <si>
    <t>Сплав 0Х20Н46Б</t>
  </si>
  <si>
    <t>Горячекатаная сортовая фасонная и листовая сталь толщиной до 20 мм</t>
  </si>
  <si>
    <t>Трубы бесшовные горячедеформированные наружным диаметром от 60 до 168 мм с толщиной стенки от 6 до 32 мм </t>
  </si>
  <si>
    <t>Горячекатаная сталь толщиной или диаметром до 90 мм</t>
  </si>
  <si>
    <t>Сортовая горячекатаная и кованая сталь толщиной или диаметром до 80 мм</t>
  </si>
  <si>
    <t>Отливки с толщиной стенки до 100 мм</t>
  </si>
  <si>
    <t>Отожженные, высокоотпущенные листы толщиной от 4 до 80 мм</t>
  </si>
  <si>
    <t>Листы толщиной от 4 до 60 мм</t>
  </si>
  <si>
    <t>Листы толщиной от 70 до 170 мм, КП215*</t>
  </si>
  <si>
    <t>Сортовая горячекатаная сталь диаметром или толщиной до 80 мм</t>
  </si>
  <si>
    <t>Прутки, полосы диаметром или толщиной до 80 мм</t>
  </si>
  <si>
    <t>Поковки диаметром или толщиной от 500 до 800 мм, КП245*</t>
  </si>
  <si>
    <t>Поковки диаметром от 100 до 300 мм, КП540*</t>
  </si>
  <si>
    <t>Поковки толщиной или диаметром от 100 до 300 мм, КП195*</t>
  </si>
  <si>
    <t>Поковки толщиной до 100 мм, КП345*</t>
  </si>
  <si>
    <t>Трубы наружным диаметром от 25 до 710 мм с толщиной стенки от 2,5 до 50 мм</t>
  </si>
  <si>
    <t>Бесшовные холоднокатаные трубы диаметром от 12 до 60 мм</t>
  </si>
  <si>
    <t>Поковки толщиной до 400 мм</t>
  </si>
  <si>
    <t>Поковки диаметром от 50 до 100 мм, КП440*</t>
  </si>
  <si>
    <t>Холодно и горячекатаные трубы наружным диаметром от 60 до 168 мм с толщиной стенки от 6 до 11 мм</t>
  </si>
  <si>
    <t>Прокат, толстолистовая сталь толщиной от 4 до 40 мм</t>
  </si>
  <si>
    <t>Сталь горячекатаная, кованая, калиброванная диаметром или стороной квадрата до 90 мм</t>
  </si>
  <si>
    <t>Трубы бесшовные горячекатаные с наружным диаметром от 57 до 465 мм с толщиной стенки от 3,5 до 60 мм</t>
  </si>
  <si>
    <t>Листы, поковки толщиной от 160 до 400 мм, КП490**</t>
  </si>
  <si>
    <t>Листы, поковки толщиной от 400 до 650 мм, КП295**</t>
  </si>
  <si>
    <t>Поковки, листы (плиты), листовые и штампованные заготовки диаметром или толщиной до 70 мм, КП395**</t>
  </si>
  <si>
    <t>Поковки, листы (плиты), листовые и штампованные заготовки диаметром или толщиной до 750 мм, КП590**</t>
  </si>
  <si>
    <t>Поковки толщиной или диаметром от 100 до 300 мм, КП490*</t>
  </si>
  <si>
    <t>Поковки, листы (плиты), листовые и штампованные заготовки толщиной от 450 до 600 мм, КП395**</t>
  </si>
  <si>
    <t>Поковки, листы, штамповки диаметром или толщиной от 400 до 650 мм, КП395**</t>
  </si>
  <si>
    <t>Поковки, листы штамповки диаметром или толщиной от 400 до 650 мм, КП295*</t>
  </si>
  <si>
    <t>Листы горячекатаные толщиной от 2 до 160 мм</t>
  </si>
  <si>
    <t>Заготовки в виде поковок, штамповок и прутков круглого сечения от 5 до 250 мм, квадратного от 40 до 200 мм</t>
  </si>
  <si>
    <t>Заготовки крепежных деталей толщиной или диаметром до 200 мм, КП590*</t>
  </si>
  <si>
    <t>Трубы, листы, предназначенные для развальцовки и штамповки</t>
  </si>
  <si>
    <t>Заготовки крепежных деталей толщиной или диаметром 200 мм, КП670*</t>
  </si>
  <si>
    <t>Поковки толщиной до 60 мм</t>
  </si>
  <si>
    <t>Трубы бесшовные холоднокатаные наружным диаметром от 16 до 70 мм с толщиной стенки от 2,5 до 12 мм</t>
  </si>
  <si>
    <t>Поковки, листы листовые и объемные штамповки, ковано-катаные заготовки толщиной до 60 мм</t>
  </si>
  <si>
    <t>Горячекатаная и кованая сталь диаметром, стороной квадрата или толщиной до 60 мм</t>
  </si>
  <si>
    <t>Поковки (из слитка) толщиной от 180 до 500 мм</t>
  </si>
  <si>
    <t>Прутки круглого и квадратного сечения толщиной или диаметром от 30 до 170 мм</t>
  </si>
  <si>
    <t>Параметр</t>
  </si>
  <si>
    <t>Класс материала</t>
  </si>
  <si>
    <t>Сталь углеродистая</t>
  </si>
  <si>
    <t>Сталь легированная</t>
  </si>
  <si>
    <t>Сталь легированная хромомолибденованадиевая</t>
  </si>
  <si>
    <t>Сталь легированная кремнемарганцовистая</t>
  </si>
  <si>
    <t>Сталь высокохромистая</t>
  </si>
  <si>
    <t>Сталь хромоникелевая коррозионно-стойкого аустенитного класса</t>
  </si>
  <si>
    <t>Сплав на железоникелевой основе</t>
  </si>
  <si>
    <t>Горячекатаная сортовая фасонная и листовая сталь толщиной от 20 до 100 мм</t>
  </si>
  <si>
    <t>Горячекатаная сортовая фасонная и листовая сталь толщиной более 100 мм</t>
  </si>
  <si>
    <t>Поковки диаметром или толщиной до 50 мм, КП215*</t>
  </si>
  <si>
    <t>Поковки диаметром до 100 мм, КП195*</t>
  </si>
  <si>
    <t>Поковки диаметром до 300 мм, КП195*</t>
  </si>
  <si>
    <t>Поковки диаметром от 100 до 300 мм, КП245*</t>
  </si>
  <si>
    <t>Горячекатаная сталь толщиной или диаметром до 80 мм</t>
  </si>
  <si>
    <t>Трубы горячедеформированные наружным диаметром от 10 до 465 мм с толщиной стенки от 2 до 60 мм</t>
  </si>
  <si>
    <t>Листовые заготовки толщиной от 20 до 250 мм</t>
  </si>
  <si>
    <t>Поковки диаметром от 100 до 800 мм, КП215*</t>
  </si>
  <si>
    <t>Поковки диаметром до 100 мм, КП245*</t>
  </si>
  <si>
    <t>Поковки диаметром от 100 до 800 мм, КП195*</t>
  </si>
  <si>
    <t>Поковки диаметром до 500 мм, КП245*</t>
  </si>
  <si>
    <t>Поковки диаметром до 300 мм, КП275*</t>
  </si>
  <si>
    <t>Поковки диаметром до 800 мм, КП275*</t>
  </si>
  <si>
    <t>Поковки диаметром от 100 до 300 мм, КП315*</t>
  </si>
  <si>
    <t>Поковки диаметром до 100 мм, КП345*</t>
  </si>
  <si>
    <t>Поковки диаметром от 100 до 800 мм, КП245*</t>
  </si>
  <si>
    <t>Поковки диаметром до 800 мм, КП315*</t>
  </si>
  <si>
    <t>Заготовки крепежных деталей толщиной или диаметром до 300 мм, КП315*</t>
  </si>
  <si>
    <t>Поковки диаметром до 100 мм, КП395*</t>
  </si>
  <si>
    <t>Прутки и полосы диаметром или толщиной от 80 до 150 мм</t>
  </si>
  <si>
    <t>Прутки и полосы диаметром или толщиной от 150 до 250 мм</t>
  </si>
  <si>
    <t>Поковки диаметром до 300 мм, КП245*</t>
  </si>
  <si>
    <t>Прутки, полосы диаметром или толщиной от 80 до 150 мм</t>
  </si>
  <si>
    <t>Прутки, полосы диаметром или толщиной от 150 до 250 мм</t>
  </si>
  <si>
    <t>Поковки диаметром от 300 до 800 мм, КП275*</t>
  </si>
  <si>
    <t>Поковки диаметром до 100 мм, КП440*</t>
  </si>
  <si>
    <t>Поковки диаметром до 50 мм, КП490*</t>
  </si>
  <si>
    <t>Поковки диаметром до 50 мм, КП540*</t>
  </si>
  <si>
    <t>Поковки диаметром или толщиной от 300 до 800 мм, КП275*</t>
  </si>
  <si>
    <t>Поковки диаметром или толщиной до 800 мм, КП315*</t>
  </si>
  <si>
    <t>Поковки диаметром до 500 мм, КП395*</t>
  </si>
  <si>
    <t>Поковки диаметром до 300 мм, КП440*</t>
  </si>
  <si>
    <t>Поковки диаметром до 100 мм, КП540*</t>
  </si>
  <si>
    <t>Поковки диаметром от 300 до 800 мм, КП315*</t>
  </si>
  <si>
    <t>Поковки диаметром от 100 до 500 мм, КП395*</t>
  </si>
  <si>
    <t>Поковки диаметром от 100 до 500 мм, КП440*</t>
  </si>
  <si>
    <t>Поковки диаметром до 100 мм, КП590*</t>
  </si>
  <si>
    <t>Поковки диаметром до 100 мм, КП640*</t>
  </si>
  <si>
    <t>Листы толщиной от 60 до 130 мм</t>
  </si>
  <si>
    <t>Трубы бесшовные горячекатаные наружным диаметром от 10 до 465 мм с толщиной стенки от 2 до 32 мм</t>
  </si>
  <si>
    <t>Поковки толщиной или диаметром от 100 до 300 мм, КП215*</t>
  </si>
  <si>
    <t>Поковки толщиной или диаметром до 300 мм, КП245*</t>
  </si>
  <si>
    <t>Поковки толщиной или диаметром до 100 мм, КП315*</t>
  </si>
  <si>
    <t>Поковки толщиной или диаметром до 300 мм, КП345*</t>
  </si>
  <si>
    <t>Поковки толщиной или диаметром до 100 мм, КП395*</t>
  </si>
  <si>
    <t>Поковки толщиной или диаметром до 100 мм, КП490*</t>
  </si>
  <si>
    <t>Поковки толщиной до 50 мм, КП395*</t>
  </si>
  <si>
    <t>Поковки и листы толщиной от 150 до 300 мм, КП345*</t>
  </si>
  <si>
    <t>Поковки и листы толщиной до 150 мм, КП440*</t>
  </si>
  <si>
    <t>Прутки и полосы толщиной или диаметром от 80 до 150 мм</t>
  </si>
  <si>
    <t>Прутки и полосы толщиной или диаметром от 150 до 250 мм</t>
  </si>
  <si>
    <t>Заготовки крепежных деталей толщиной или диаметром до 100 мм КП590*</t>
  </si>
  <si>
    <t>Заготовки крепежных деталей толщиной или диаметром до 300 мм, КП640*</t>
  </si>
  <si>
    <t>Поковки толщиной или диаметром от 300 до 800 мм, КП275*</t>
  </si>
  <si>
    <t>Поковки толщиной или диаметром до 800 мм, КП345*</t>
  </si>
  <si>
    <t>Поковки толщиной или диаметром от 50 до 800 мм, КП395*</t>
  </si>
  <si>
    <t>Поковки толщиной или диаметром от 50 до 500 мм, КП440*</t>
  </si>
  <si>
    <t>Поковки толщиной или диаметром до 50 мм, КП540*</t>
  </si>
  <si>
    <t>Поковки толщиной или диаметром до 100 мм, КП590*</t>
  </si>
  <si>
    <t>Заготовки крепежных деталей толщиной или диаметром до 100 мм, КП590*</t>
  </si>
  <si>
    <t>Листы толщиной от 50 до 150 мм</t>
  </si>
  <si>
    <t>Поковки толщиной до 25 мм</t>
  </si>
  <si>
    <t>Прутки, полосы толщиной или диаметром до 90 мм</t>
  </si>
  <si>
    <t>Прутки, полосы толщиной или диаметром от 90 до 150 мм</t>
  </si>
  <si>
    <t>Прутки, полосы толщиной или диаметром от 150 до 200 мм</t>
  </si>
  <si>
    <t>Листы толщиной от 20 до 60 мм</t>
  </si>
  <si>
    <t>Штамповки, прутки и полосы диаметром или толщиной от 80 до 150 мм</t>
  </si>
  <si>
    <t>Штамповки, прутки и полосы диаметром или толщиной от 150 до 250 мм</t>
  </si>
  <si>
    <t>Трубы холодно- и теплодеформированные бесшовные</t>
  </si>
  <si>
    <t>Горячекатаная сталь толщиной или диаметром от 90 до 150 мм</t>
  </si>
  <si>
    <t>Горячекатаная сталь толщиной или диаметром от 150 до 200 мм</t>
  </si>
  <si>
    <t>Поковки толщиной от 100 до 500 мм, КП245*</t>
  </si>
  <si>
    <t>Трубы бесшовные горячекатаные диаметром от 57 до 465 мм с толщиной стенки от 3,5 до 60 мм</t>
  </si>
  <si>
    <t>Трубы холоднодеформируемые диаметром от 10 до 108 мм с толщиной стенки от 2 до 13 мм</t>
  </si>
  <si>
    <t>Сталь горячекатаная, кованая, калиброванная диаметром или стороной квадрата от 90 до 150 мм</t>
  </si>
  <si>
    <t>Сталь горячекатаная, кованая, калиброванная диаметром или стороной квадрата от 150 до 200 мм</t>
  </si>
  <si>
    <t>Заготовки крепежных деталей толщиной или диаметром до 200 мм, КП640*</t>
  </si>
  <si>
    <t>Заготовки крепежных деталей толщиной или диаметром до 200 мм, КП670*</t>
  </si>
  <si>
    <t>Поковки толщиной до 150 мм, КП395**</t>
  </si>
  <si>
    <t>Листы толщиной до 180 мм, КП395**</t>
  </si>
  <si>
    <t>Листы толщиной до 180 мм, КП490**</t>
  </si>
  <si>
    <t>Поковки толщиной до 150 мм, КП490**</t>
  </si>
  <si>
    <t>Листы, поковки толщиной от 161 до 400 мм, КП395**</t>
  </si>
  <si>
    <t>Поковки, листы (плиты), листовые и штампованные заготовки диаметром или толщиной до 750 мм, КП490**</t>
  </si>
  <si>
    <t>Горячекатаные и кованые прутки и полосы диаметром или толщиной 90 мм</t>
  </si>
  <si>
    <t>Заготовки крепежных деталей диаметром или толщиной до 200 мм</t>
  </si>
  <si>
    <t>Горячекатаные и кованые прутки и полосы диаметром или толщиной от 90 до 150 мм</t>
  </si>
  <si>
    <t>Поковки, листы (плиты), листовые и штампованные заготовки толщиной от 450 до 600 мм, КП490**</t>
  </si>
  <si>
    <t>Поковки, листы (плиты), листовые и штампованные заготовки толщиной от 450 до 600 мм, КП590**</t>
  </si>
  <si>
    <t>Поковки, листы (плиты), листовые и штампованные заготовки толщиной от 450 до 600 мм, КП685**</t>
  </si>
  <si>
    <t>Поковки толщиной от 100 до 400 мм, КП195*</t>
  </si>
  <si>
    <t>Поковки толщиной от 100 до 400 мм, КП245*</t>
  </si>
  <si>
    <t>Листы толщиной до 150 мм, КП245*</t>
  </si>
  <si>
    <t>Поковки, листы, штамповки диаметром или толщиной от 160 до 400 мм, КП490*</t>
  </si>
  <si>
    <t>Поковки, листы штамповки диаметром или толщиной от 160 до 400 мм, КП395**</t>
  </si>
  <si>
    <t>Заготовки крепежных деталей толщиной до 200 мм, КП590*</t>
  </si>
  <si>
    <t>Заготовки крепежных деталей толщиной до 200 мм, КП640</t>
  </si>
  <si>
    <t>Заготовки крепежных деталей толщиной до 200 мм, КП685*</t>
  </si>
  <si>
    <t>Заготовки крепежных деталей толщиной до 200 мм, КП785*</t>
  </si>
  <si>
    <t>Заготовки крепежных деталей толщиной до 200 мм, КП640*</t>
  </si>
  <si>
    <t>Заготовки крепежных деталей толщиной до 200 мм, КП880*</t>
  </si>
  <si>
    <t>Трубы бесшовные горячекатаные наружным диаметром от 10 до 465 мм с толщиной стенки от 2 до 60 мм</t>
  </si>
  <si>
    <t>Трубы наружным диаметром от 5 до 250 мм с толщиной стенки от 0,2 до 22 мм</t>
  </si>
  <si>
    <t>Калиброванная сталь диаметром или стороной квадрата до 70 мм</t>
  </si>
  <si>
    <t>Горячекатаная сталь диаметром, стороной квадрата или толщиной до 60 мм</t>
  </si>
  <si>
    <t>Горячекатаная сталь диаметром, стороной квадрата или толщиной от 60 до 100 мм</t>
  </si>
  <si>
    <t>Горячекатаная сталь со стороной квадрата или толщиной от 100 до 150 мм</t>
  </si>
  <si>
    <t>Заготовки крепежных деталей толщиной или диаметром до 200 мм, КП685*</t>
  </si>
  <si>
    <t>Заготовки крепежных деталей толщиной или диаметром до 200 мм, КП785*</t>
  </si>
  <si>
    <t>Сортовой прокат, заготовки крепежных деталей, поковки диаметром или толщиной под термообработку до 60 мм</t>
  </si>
  <si>
    <t>Сортовой прокат, заготовки крепежных деталей, поковки диаметром или толщиной под термообработку более 60 мм, КП540*</t>
  </si>
  <si>
    <t>Горячекатаные и кованые прутки диаметром от 16 до 160 мм</t>
  </si>
  <si>
    <t>Кованая полоса толщиной 80 мм</t>
  </si>
  <si>
    <t>Заготовки крепежных деталей диаметром до 160 мм</t>
  </si>
  <si>
    <t>Сортовой прокат диаметром или стороной квадрата от 30 до 180 мм</t>
  </si>
  <si>
    <t>Поковки диаметром или стороной квадрата от 180 до 400 мм</t>
  </si>
  <si>
    <t>Поковки толщиной от 60 до 300 мм</t>
  </si>
  <si>
    <t>Плиты, поковки из слитка, листовые заготовки и штамповки диаметром от 40 до 200 мм</t>
  </si>
  <si>
    <t>Плиты, поковки из слитка, листовые заготовки и штамповки диаметром более 200 мм</t>
  </si>
  <si>
    <t>Поковки, листы листовые и объемные штамповки, ковано-катаные заготовки толщиной от 60 до 300 мм</t>
  </si>
  <si>
    <t>Горячекатаная и кованая сталь диаметром, стороной квадрата или толщиной от 60 до 100 мм</t>
  </si>
  <si>
    <t>Горячекатаная и кованая сталь диаметром, стороной квадрата или толщиной от 100 до 150 мм</t>
  </si>
  <si>
    <t>Листы и листовые штамповки, ковано-катаные заготовки толщиной до 60 мм</t>
  </si>
  <si>
    <t>Заготовки в виде поковок и штамповок из слитков массой не более 15 т толщиной до 60 мм</t>
  </si>
  <si>
    <t>Заготовки в виде поковок и штамповок из слитков массой не более 15 т толщиной от 60 до 300 мм</t>
  </si>
  <si>
    <t>Листы и листовые штамповки, ковано-катаные заготовки толщиной от 60 до 300 мм</t>
  </si>
  <si>
    <t>Трубы бесшовные горячедеформированные диаметром от 57 до 325 мм с толщиной стенки от 3,5 до 32 мм</t>
  </si>
  <si>
    <t>Трубы холодно- и теплодеформированные диаметром от 5 до 250 мм с толщиной стенки от 0,2 до 22 мм</t>
  </si>
  <si>
    <t>Горячекатаная и кованая сталь диаметром, стороной квадрата или толщиной от 100 до 200 мм</t>
  </si>
  <si>
    <t>Заготовки крепежных деталей толщиной до 400 мм и от 620 до 650 мм, КП395*</t>
  </si>
  <si>
    <t>Сортовой прокат толщиной до 100 мм</t>
  </si>
  <si>
    <t>Кованый и горячекатаный пруток диаметром от 40 до 200 мм</t>
  </si>
  <si>
    <t>Сортовой прокат до 100 мм</t>
  </si>
  <si>
    <t>Бесшовные трубы холодно и теплодеформированные наружным диаметром от 13 до 32 мм с толщиной стенки от 1,5 до 3 мм</t>
  </si>
  <si>
    <t>Прутки и полосы толщиной или диаметром от 80 мм до 150 мм</t>
  </si>
  <si>
    <t>Горячекатаные и кованые прутки и полосы диаметром или толщиной от 150 до 200 мм</t>
  </si>
  <si>
    <t>12X2M</t>
  </si>
  <si>
    <t>12Х2МФА</t>
  </si>
  <si>
    <t>12Х2МФА-А</t>
  </si>
  <si>
    <t>15Х2МФА</t>
  </si>
  <si>
    <t>15Х2МФА-А</t>
  </si>
  <si>
    <t>15Х2НМФА</t>
  </si>
  <si>
    <t>15ХНМФА-А</t>
  </si>
  <si>
    <t>12Х18Н9Т</t>
  </si>
  <si>
    <t>12Х18Н12Т</t>
  </si>
  <si>
    <t>08Х18Н10Т</t>
  </si>
  <si>
    <t>12Х18Н10Т</t>
  </si>
  <si>
    <t>12Х18Н9</t>
  </si>
  <si>
    <t>10Х18Н9</t>
  </si>
  <si>
    <t>09Х18Н9</t>
  </si>
  <si>
    <t>15Х3НМФА</t>
  </si>
  <si>
    <t>15Х3НМФА-А</t>
  </si>
  <si>
    <t>05Х12Н2М-ВИ</t>
  </si>
  <si>
    <t>05Х12Н2М</t>
  </si>
  <si>
    <t>05Х12Н2М-ВД</t>
  </si>
  <si>
    <t>Совмещенное название</t>
  </si>
  <si>
    <t>Обозначение класса</t>
  </si>
  <si>
    <t>Основная конструкция</t>
  </si>
  <si>
    <t>Болты и шпильки</t>
  </si>
  <si>
    <t>(σ)4w</t>
  </si>
  <si>
    <t>(σ)3w</t>
  </si>
  <si>
    <t>(σ)1</t>
  </si>
  <si>
    <t>(σ)2</t>
  </si>
  <si>
    <t>Множители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</si>
</sst>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sz val="10"/>
      <color rgb="FF000000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1" fillId="0" borderId="2" xfId="0" applyFont="1" applyBorder="1" applyAlignment="1">
      <alignment horizontal="left"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/>
    </xf>
    <xf numFmtId="0" fontId="5" fillId="0" borderId="6" xfId="0" applyFont="1" applyBorder="1" applyAlignment="1">
      <alignment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0" fillId="0" borderId="16" xfId="0" applyBorder="1"/>
    <xf numFmtId="0" fontId="0" fillId="0" borderId="17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1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vertical="center"/>
    </xf>
    <xf numFmtId="0" fontId="1" fillId="0" borderId="20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/>
    </xf>
    <xf numFmtId="164" fontId="1" fillId="0" borderId="14" xfId="0" applyNumberFormat="1" applyFont="1" applyBorder="1" applyAlignment="1">
      <alignment horizontal="left" vertical="center" wrapText="1"/>
    </xf>
    <xf numFmtId="164" fontId="1" fillId="0" borderId="2" xfId="0" applyNumberFormat="1" applyFont="1" applyBorder="1" applyAlignment="1">
      <alignment horizontal="left" vertical="center" wrapText="1"/>
    </xf>
    <xf numFmtId="164" fontId="1" fillId="0" borderId="15" xfId="0" applyNumberFormat="1" applyFont="1" applyBorder="1" applyAlignment="1">
      <alignment horizontal="left" vertical="center" wrapText="1"/>
    </xf>
    <xf numFmtId="164" fontId="0" fillId="0" borderId="16" xfId="0" applyNumberFormat="1" applyBorder="1"/>
    <xf numFmtId="164" fontId="0" fillId="0" borderId="0" xfId="0" applyNumberFormat="1" applyBorder="1"/>
    <xf numFmtId="164" fontId="0" fillId="0" borderId="17" xfId="0" applyNumberFormat="1" applyBorder="1"/>
    <xf numFmtId="1" fontId="5" fillId="0" borderId="6" xfId="0" applyNumberFormat="1" applyFont="1" applyBorder="1" applyAlignment="1">
      <alignment vertical="center" wrapText="1"/>
    </xf>
    <xf numFmtId="1" fontId="5" fillId="0" borderId="7" xfId="0" applyNumberFormat="1" applyFont="1" applyBorder="1" applyAlignment="1">
      <alignment vertical="center" wrapText="1"/>
    </xf>
    <xf numFmtId="1" fontId="5" fillId="0" borderId="8" xfId="0" applyNumberFormat="1" applyFont="1" applyBorder="1" applyAlignment="1">
      <alignment vertical="center" wrapText="1"/>
    </xf>
    <xf numFmtId="0" fontId="0" fillId="0" borderId="0" xfId="0" applyBorder="1" applyAlignment="1"/>
    <xf numFmtId="0" fontId="2" fillId="0" borderId="13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center"/>
    </xf>
    <xf numFmtId="0" fontId="0" fillId="0" borderId="1" xfId="0" applyBorder="1" applyAlignment="1"/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49" fontId="1" fillId="0" borderId="11" xfId="0" applyNumberFormat="1" applyFont="1" applyBorder="1" applyAlignment="1">
      <alignment horizontal="left" vertical="center" wrapText="1"/>
    </xf>
    <xf numFmtId="49" fontId="1" fillId="0" borderId="12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/>
    </xf>
    <xf numFmtId="0" fontId="1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49" fontId="7" fillId="0" borderId="11" xfId="0" applyNumberFormat="1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1" fontId="6" fillId="0" borderId="6" xfId="0" applyNumberFormat="1" applyFont="1" applyBorder="1" applyAlignment="1">
      <alignment horizontal="center" vertical="center" wrapText="1"/>
    </xf>
    <xf numFmtId="1" fontId="6" fillId="0" borderId="7" xfId="0" applyNumberFormat="1" applyFont="1" applyBorder="1" applyAlignment="1">
      <alignment horizontal="center" vertical="center" wrapText="1"/>
    </xf>
    <xf numFmtId="1" fontId="6" fillId="0" borderId="8" xfId="0" applyNumberFormat="1" applyFont="1" applyBorder="1" applyAlignment="1">
      <alignment horizontal="center" vertical="center" wrapText="1"/>
    </xf>
    <xf numFmtId="164" fontId="7" fillId="0" borderId="14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4" fontId="7" fillId="0" borderId="15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30"/>
  <sheetViews>
    <sheetView topLeftCell="D545" workbookViewId="0">
      <selection activeCell="S560" sqref="S560"/>
    </sheetView>
  </sheetViews>
  <sheetFormatPr defaultRowHeight="12.75" x14ac:dyDescent="0.2"/>
  <cols>
    <col min="1" max="1" width="24.140625" style="5" customWidth="1"/>
    <col min="2" max="2" width="7.85546875" style="5" customWidth="1"/>
    <col min="3" max="3" width="24.85546875" style="5" bestFit="1" customWidth="1"/>
    <col min="4" max="4" width="9.28515625" style="5" customWidth="1"/>
    <col min="5" max="5" width="68.140625" style="21" customWidth="1"/>
    <col min="6" max="6" width="62.28515625" style="21" bestFit="1" customWidth="1"/>
    <col min="7" max="8" width="8" style="26" bestFit="1" customWidth="1"/>
    <col min="9" max="19" width="9" style="26" bestFit="1" customWidth="1"/>
    <col min="20" max="16384" width="9.140625" style="21"/>
  </cols>
  <sheetData>
    <row r="1" spans="1:19" x14ac:dyDescent="0.2">
      <c r="A1" s="51" t="s">
        <v>205</v>
      </c>
      <c r="B1" s="19"/>
      <c r="C1" s="51" t="s">
        <v>0</v>
      </c>
      <c r="D1" s="20"/>
      <c r="E1" s="52" t="s">
        <v>1</v>
      </c>
      <c r="F1" s="52" t="s">
        <v>204</v>
      </c>
      <c r="G1" s="51" t="s">
        <v>2</v>
      </c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</row>
    <row r="2" spans="1:19" x14ac:dyDescent="0.2">
      <c r="A2" s="51"/>
      <c r="B2" s="19"/>
      <c r="C2" s="51"/>
      <c r="D2" s="20"/>
      <c r="E2" s="52"/>
      <c r="F2" s="52"/>
      <c r="G2" s="2">
        <v>20</v>
      </c>
      <c r="H2" s="2">
        <v>50</v>
      </c>
      <c r="I2" s="2">
        <v>100</v>
      </c>
      <c r="J2" s="2">
        <v>150</v>
      </c>
      <c r="K2" s="2">
        <v>200</v>
      </c>
      <c r="L2" s="2">
        <v>250</v>
      </c>
      <c r="M2" s="2">
        <v>300</v>
      </c>
      <c r="N2" s="2">
        <v>350</v>
      </c>
      <c r="O2" s="2">
        <v>400</v>
      </c>
      <c r="P2" s="2">
        <v>450</v>
      </c>
      <c r="Q2" s="2">
        <v>500</v>
      </c>
      <c r="R2" s="2">
        <v>550</v>
      </c>
      <c r="S2" s="2">
        <v>600</v>
      </c>
    </row>
    <row r="3" spans="1:19" x14ac:dyDescent="0.2">
      <c r="A3" s="3" t="s">
        <v>206</v>
      </c>
      <c r="B3" s="22" t="str">
        <f t="shared" ref="B3:B66" si="0">IF(NOT(ISBLANK(A3)),A3,IF(NOT(ISBLANK(E3)),INDEX(B:B,ROW(B3)-4),""))</f>
        <v>Сталь углеродистая</v>
      </c>
      <c r="C3" s="3" t="s">
        <v>3</v>
      </c>
      <c r="D3" s="3" t="str">
        <f t="shared" ref="D3:D66" si="1">IF(NOT(ISBLANK(C3)),C3,IF(NOT(ISBLANK(E3)),INDEX(D:D,ROW(D3)-4),""))</f>
        <v>Ст3сп5</v>
      </c>
      <c r="E3" s="23" t="s">
        <v>163</v>
      </c>
      <c r="F3" s="2" t="str">
        <f>CHOOSE(MOD(ROW(F3)-ROW($F$3),4)+1,
"Предел прочности, МПа",
"Предел текучести, МПа",
"Относительное удлинение пятикратного образца при растяжении, %",
"Относительное сужение поперечного сечения образца при растяжении, %")</f>
        <v>Предел прочности, МПа</v>
      </c>
      <c r="G3" s="2">
        <v>373</v>
      </c>
      <c r="H3" s="2">
        <v>363</v>
      </c>
      <c r="I3" s="2">
        <v>353</v>
      </c>
      <c r="J3" s="2">
        <v>353</v>
      </c>
      <c r="K3" s="2">
        <v>343</v>
      </c>
      <c r="L3" s="2">
        <v>323</v>
      </c>
      <c r="M3" s="2">
        <v>284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</row>
    <row r="4" spans="1:19" x14ac:dyDescent="0.2">
      <c r="A4" s="4"/>
      <c r="B4" s="22" t="str">
        <f t="shared" si="0"/>
        <v/>
      </c>
      <c r="C4" s="4"/>
      <c r="D4" s="3" t="str">
        <f t="shared" si="1"/>
        <v/>
      </c>
      <c r="E4" s="24"/>
      <c r="F4" s="2" t="str">
        <f t="shared" ref="F4:F67" si="2">CHOOSE(MOD(ROW(F4)-ROW($F$3),4)+1,
"Предел прочности, МПа",
"Предел текучести, МПа",
"Относительное удлинение пятикратного образца при растяжении, %",
"Относительное сужение поперечного сечения образца при растяжении, %")</f>
        <v>Предел текучести, МПа</v>
      </c>
      <c r="G4" s="2">
        <v>245</v>
      </c>
      <c r="H4" s="2">
        <v>235</v>
      </c>
      <c r="I4" s="2">
        <v>235</v>
      </c>
      <c r="J4" s="2">
        <v>235</v>
      </c>
      <c r="K4" s="2">
        <v>235</v>
      </c>
      <c r="L4" s="2">
        <v>206</v>
      </c>
      <c r="M4" s="2">
        <v>186</v>
      </c>
      <c r="N4" s="2" t="s">
        <v>4</v>
      </c>
      <c r="O4" s="2" t="s">
        <v>4</v>
      </c>
      <c r="P4" s="2" t="s">
        <v>4</v>
      </c>
      <c r="Q4" s="2" t="s">
        <v>4</v>
      </c>
      <c r="R4" s="2" t="s">
        <v>4</v>
      </c>
      <c r="S4" s="2" t="s">
        <v>4</v>
      </c>
    </row>
    <row r="5" spans="1:19" x14ac:dyDescent="0.2">
      <c r="A5" s="4"/>
      <c r="B5" s="22" t="str">
        <f t="shared" si="0"/>
        <v/>
      </c>
      <c r="C5" s="4"/>
      <c r="D5" s="3" t="str">
        <f t="shared" si="1"/>
        <v/>
      </c>
      <c r="E5" s="24"/>
      <c r="F5" s="2" t="str">
        <f>CHOOSE(MOD(ROW(F5)-ROW($F$3),4)+1,
"Предел прочности, МПа",
"Предел текучести, МПа",
"Относительное удлинение пятикратного образца при растяжении, %",
"Относительное сужение поперечного сечения образца при растяжении, %")</f>
        <v>Относительное удлинение пятикратного образца при растяжении, %</v>
      </c>
      <c r="G5" s="2">
        <v>26</v>
      </c>
      <c r="H5" s="2">
        <v>24</v>
      </c>
      <c r="I5" s="2">
        <v>22</v>
      </c>
      <c r="J5" s="2">
        <v>20</v>
      </c>
      <c r="K5" s="2">
        <v>20</v>
      </c>
      <c r="L5" s="2">
        <v>20</v>
      </c>
      <c r="M5" s="2">
        <v>20</v>
      </c>
      <c r="N5" s="2" t="s">
        <v>4</v>
      </c>
      <c r="O5" s="2" t="s">
        <v>4</v>
      </c>
      <c r="P5" s="2" t="s">
        <v>4</v>
      </c>
      <c r="Q5" s="2" t="s">
        <v>4</v>
      </c>
      <c r="R5" s="2" t="s">
        <v>4</v>
      </c>
      <c r="S5" s="2" t="s">
        <v>4</v>
      </c>
    </row>
    <row r="6" spans="1:19" x14ac:dyDescent="0.2">
      <c r="A6" s="4"/>
      <c r="B6" s="22" t="str">
        <f t="shared" si="0"/>
        <v/>
      </c>
      <c r="C6" s="4"/>
      <c r="D6" s="3" t="str">
        <f t="shared" si="1"/>
        <v/>
      </c>
      <c r="E6" s="24"/>
      <c r="F6" s="2" t="str">
        <f t="shared" si="2"/>
        <v>Относительное сужение поперечного сечения образца при растяжении, %</v>
      </c>
      <c r="G6" s="2">
        <v>50</v>
      </c>
      <c r="H6" s="2">
        <v>49</v>
      </c>
      <c r="I6" s="2">
        <v>49</v>
      </c>
      <c r="J6" s="2">
        <v>48</v>
      </c>
      <c r="K6" s="2">
        <v>47</v>
      </c>
      <c r="L6" s="2">
        <v>47</v>
      </c>
      <c r="M6" s="2">
        <v>48</v>
      </c>
      <c r="N6" s="2" t="s">
        <v>4</v>
      </c>
      <c r="O6" s="2" t="s">
        <v>4</v>
      </c>
      <c r="P6" s="2" t="s">
        <v>4</v>
      </c>
      <c r="Q6" s="2" t="s">
        <v>4</v>
      </c>
      <c r="R6" s="2" t="s">
        <v>4</v>
      </c>
      <c r="S6" s="2" t="s">
        <v>4</v>
      </c>
    </row>
    <row r="7" spans="1:19" x14ac:dyDescent="0.2">
      <c r="A7" s="4"/>
      <c r="B7" s="22" t="str">
        <f t="shared" si="0"/>
        <v>Сталь углеродистая</v>
      </c>
      <c r="C7" s="4"/>
      <c r="D7" s="3" t="str">
        <f t="shared" si="1"/>
        <v>Ст3сп5</v>
      </c>
      <c r="E7" s="23" t="s">
        <v>213</v>
      </c>
      <c r="F7" s="2" t="str">
        <f t="shared" si="2"/>
        <v>Предел прочности, МПа</v>
      </c>
      <c r="G7" s="2">
        <v>373</v>
      </c>
      <c r="H7" s="2">
        <v>363</v>
      </c>
      <c r="I7" s="2">
        <v>353</v>
      </c>
      <c r="J7" s="2">
        <v>353</v>
      </c>
      <c r="K7" s="2">
        <v>343</v>
      </c>
      <c r="L7" s="2">
        <v>323</v>
      </c>
      <c r="M7" s="2">
        <v>284</v>
      </c>
      <c r="N7" s="2" t="s">
        <v>4</v>
      </c>
      <c r="O7" s="2" t="s">
        <v>4</v>
      </c>
      <c r="P7" s="2" t="s">
        <v>4</v>
      </c>
      <c r="Q7" s="2" t="s">
        <v>4</v>
      </c>
      <c r="R7" s="2" t="s">
        <v>4</v>
      </c>
      <c r="S7" s="2" t="s">
        <v>4</v>
      </c>
    </row>
    <row r="8" spans="1:19" x14ac:dyDescent="0.2">
      <c r="A8" s="4"/>
      <c r="B8" s="22" t="str">
        <f t="shared" si="0"/>
        <v/>
      </c>
      <c r="C8" s="4"/>
      <c r="D8" s="3" t="str">
        <f t="shared" si="1"/>
        <v/>
      </c>
      <c r="E8" s="24"/>
      <c r="F8" s="2" t="str">
        <f t="shared" si="2"/>
        <v>Предел текучести, МПа</v>
      </c>
      <c r="G8" s="2">
        <v>206</v>
      </c>
      <c r="H8" s="2">
        <v>196</v>
      </c>
      <c r="I8" s="2">
        <v>196</v>
      </c>
      <c r="J8" s="2">
        <v>196</v>
      </c>
      <c r="K8" s="2">
        <v>196</v>
      </c>
      <c r="L8" s="2">
        <v>177</v>
      </c>
      <c r="M8" s="2">
        <v>157</v>
      </c>
      <c r="N8" s="2" t="s">
        <v>4</v>
      </c>
      <c r="O8" s="2" t="s">
        <v>4</v>
      </c>
      <c r="P8" s="2" t="s">
        <v>4</v>
      </c>
      <c r="Q8" s="2" t="s">
        <v>4</v>
      </c>
      <c r="R8" s="2" t="s">
        <v>4</v>
      </c>
      <c r="S8" s="2" t="s">
        <v>4</v>
      </c>
    </row>
    <row r="9" spans="1:19" x14ac:dyDescent="0.2">
      <c r="A9" s="4"/>
      <c r="B9" s="22" t="str">
        <f t="shared" si="0"/>
        <v/>
      </c>
      <c r="C9" s="4"/>
      <c r="D9" s="3" t="str">
        <f t="shared" si="1"/>
        <v/>
      </c>
      <c r="E9" s="24"/>
      <c r="F9" s="2" t="str">
        <f t="shared" si="2"/>
        <v>Относительное удлинение пятикратного образца при растяжении, %</v>
      </c>
      <c r="G9" s="2">
        <v>23</v>
      </c>
      <c r="H9" s="2">
        <v>21</v>
      </c>
      <c r="I9" s="2">
        <v>19</v>
      </c>
      <c r="J9" s="2">
        <v>18</v>
      </c>
      <c r="K9" s="2">
        <v>18</v>
      </c>
      <c r="L9" s="2">
        <v>18</v>
      </c>
      <c r="M9" s="2">
        <v>18</v>
      </c>
      <c r="N9" s="2" t="s">
        <v>4</v>
      </c>
      <c r="O9" s="2" t="s">
        <v>4</v>
      </c>
      <c r="P9" s="2" t="s">
        <v>4</v>
      </c>
      <c r="Q9" s="2" t="s">
        <v>4</v>
      </c>
      <c r="R9" s="2" t="s">
        <v>4</v>
      </c>
      <c r="S9" s="2" t="s">
        <v>4</v>
      </c>
    </row>
    <row r="10" spans="1:19" x14ac:dyDescent="0.2">
      <c r="A10" s="4"/>
      <c r="B10" s="22" t="str">
        <f t="shared" si="0"/>
        <v/>
      </c>
      <c r="C10" s="4"/>
      <c r="D10" s="3" t="str">
        <f t="shared" si="1"/>
        <v/>
      </c>
      <c r="E10" s="24"/>
      <c r="F10" s="2" t="str">
        <f t="shared" si="2"/>
        <v>Относительное сужение поперечного сечения образца при растяжении, %</v>
      </c>
      <c r="G10" s="2">
        <v>50</v>
      </c>
      <c r="H10" s="2">
        <v>49</v>
      </c>
      <c r="I10" s="2">
        <v>49</v>
      </c>
      <c r="J10" s="2">
        <v>48</v>
      </c>
      <c r="K10" s="2">
        <v>47</v>
      </c>
      <c r="L10" s="2">
        <v>47</v>
      </c>
      <c r="M10" s="2">
        <v>48</v>
      </c>
      <c r="N10" s="2" t="s">
        <v>4</v>
      </c>
      <c r="O10" s="2" t="s">
        <v>4</v>
      </c>
      <c r="P10" s="2" t="s">
        <v>4</v>
      </c>
      <c r="Q10" s="2" t="s">
        <v>4</v>
      </c>
      <c r="R10" s="2" t="s">
        <v>4</v>
      </c>
      <c r="S10" s="2" t="s">
        <v>4</v>
      </c>
    </row>
    <row r="11" spans="1:19" x14ac:dyDescent="0.2">
      <c r="A11" s="4"/>
      <c r="B11" s="22" t="str">
        <f t="shared" si="0"/>
        <v>Сталь углеродистая</v>
      </c>
      <c r="C11" s="4"/>
      <c r="D11" s="3" t="str">
        <f t="shared" si="1"/>
        <v>Ст3сп5</v>
      </c>
      <c r="E11" s="23" t="s">
        <v>214</v>
      </c>
      <c r="F11" s="2" t="str">
        <f t="shared" si="2"/>
        <v>Предел прочности, МПа</v>
      </c>
      <c r="G11" s="2">
        <v>373</v>
      </c>
      <c r="H11" s="2">
        <v>363</v>
      </c>
      <c r="I11" s="2">
        <v>353</v>
      </c>
      <c r="J11" s="2">
        <v>353</v>
      </c>
      <c r="K11" s="2">
        <v>343</v>
      </c>
      <c r="L11" s="2">
        <v>323</v>
      </c>
      <c r="M11" s="2">
        <v>284</v>
      </c>
      <c r="N11" s="2" t="s">
        <v>4</v>
      </c>
      <c r="O11" s="2" t="s">
        <v>4</v>
      </c>
      <c r="P11" s="2" t="s">
        <v>4</v>
      </c>
      <c r="Q11" s="2" t="s">
        <v>4</v>
      </c>
      <c r="R11" s="2" t="s">
        <v>4</v>
      </c>
      <c r="S11" s="2" t="s">
        <v>4</v>
      </c>
    </row>
    <row r="12" spans="1:19" x14ac:dyDescent="0.2">
      <c r="A12" s="4"/>
      <c r="B12" s="22" t="str">
        <f t="shared" si="0"/>
        <v/>
      </c>
      <c r="C12" s="4"/>
      <c r="D12" s="3" t="str">
        <f t="shared" si="1"/>
        <v/>
      </c>
      <c r="E12" s="24"/>
      <c r="F12" s="2" t="str">
        <f t="shared" si="2"/>
        <v>Предел текучести, МПа</v>
      </c>
      <c r="G12" s="2">
        <v>206</v>
      </c>
      <c r="H12" s="2">
        <v>196</v>
      </c>
      <c r="I12" s="2">
        <v>196</v>
      </c>
      <c r="J12" s="2">
        <v>196</v>
      </c>
      <c r="K12" s="2">
        <v>196</v>
      </c>
      <c r="L12" s="2">
        <v>177</v>
      </c>
      <c r="M12" s="2">
        <v>157</v>
      </c>
      <c r="N12" s="2" t="s">
        <v>4</v>
      </c>
      <c r="O12" s="2" t="s">
        <v>4</v>
      </c>
      <c r="P12" s="2" t="s">
        <v>4</v>
      </c>
      <c r="Q12" s="2" t="s">
        <v>4</v>
      </c>
      <c r="R12" s="2" t="s">
        <v>4</v>
      </c>
      <c r="S12" s="2" t="s">
        <v>4</v>
      </c>
    </row>
    <row r="13" spans="1:19" x14ac:dyDescent="0.2">
      <c r="A13" s="4"/>
      <c r="B13" s="22" t="str">
        <f t="shared" si="0"/>
        <v/>
      </c>
      <c r="C13" s="4"/>
      <c r="D13" s="3" t="str">
        <f t="shared" si="1"/>
        <v/>
      </c>
      <c r="E13" s="24"/>
      <c r="F13" s="2" t="str">
        <f t="shared" si="2"/>
        <v>Относительное удлинение пятикратного образца при растяжении, %</v>
      </c>
      <c r="G13" s="2">
        <v>23</v>
      </c>
      <c r="H13" s="2">
        <v>21</v>
      </c>
      <c r="I13" s="2">
        <v>19</v>
      </c>
      <c r="J13" s="2">
        <v>18</v>
      </c>
      <c r="K13" s="2">
        <v>18</v>
      </c>
      <c r="L13" s="2">
        <v>18</v>
      </c>
      <c r="M13" s="2">
        <v>18</v>
      </c>
      <c r="N13" s="2" t="s">
        <v>4</v>
      </c>
      <c r="O13" s="2" t="s">
        <v>4</v>
      </c>
      <c r="P13" s="2" t="s">
        <v>4</v>
      </c>
      <c r="Q13" s="2" t="s">
        <v>4</v>
      </c>
      <c r="R13" s="2" t="s">
        <v>4</v>
      </c>
      <c r="S13" s="2" t="s">
        <v>4</v>
      </c>
    </row>
    <row r="14" spans="1:19" x14ac:dyDescent="0.2">
      <c r="A14" s="4"/>
      <c r="B14" s="22" t="str">
        <f t="shared" si="0"/>
        <v/>
      </c>
      <c r="C14" s="4"/>
      <c r="D14" s="3" t="str">
        <f t="shared" si="1"/>
        <v/>
      </c>
      <c r="E14" s="24"/>
      <c r="F14" s="2" t="str">
        <f t="shared" si="2"/>
        <v>Относительное сужение поперечного сечения образца при растяжении, %</v>
      </c>
      <c r="G14" s="2">
        <v>50</v>
      </c>
      <c r="H14" s="2">
        <v>49</v>
      </c>
      <c r="I14" s="2">
        <v>49</v>
      </c>
      <c r="J14" s="2">
        <v>48</v>
      </c>
      <c r="K14" s="2">
        <v>47</v>
      </c>
      <c r="L14" s="2">
        <v>47</v>
      </c>
      <c r="M14" s="2">
        <v>48</v>
      </c>
      <c r="N14" s="2" t="s">
        <v>4</v>
      </c>
      <c r="O14" s="2" t="s">
        <v>4</v>
      </c>
      <c r="P14" s="2" t="s">
        <v>4</v>
      </c>
      <c r="Q14" s="2" t="s">
        <v>4</v>
      </c>
      <c r="R14" s="2" t="s">
        <v>4</v>
      </c>
      <c r="S14" s="2" t="s">
        <v>4</v>
      </c>
    </row>
    <row r="15" spans="1:19" x14ac:dyDescent="0.2">
      <c r="A15" s="4"/>
      <c r="B15" s="22" t="str">
        <f t="shared" si="0"/>
        <v>Сталь углеродистая</v>
      </c>
      <c r="C15" s="4"/>
      <c r="D15" s="3" t="str">
        <f t="shared" si="1"/>
        <v>Ст3сп5</v>
      </c>
      <c r="E15" s="23" t="s">
        <v>5</v>
      </c>
      <c r="F15" s="2" t="str">
        <f t="shared" si="2"/>
        <v>Предел прочности, МПа</v>
      </c>
      <c r="G15" s="2">
        <v>373</v>
      </c>
      <c r="H15" s="2">
        <v>363</v>
      </c>
      <c r="I15" s="2">
        <v>353</v>
      </c>
      <c r="J15" s="2">
        <v>343</v>
      </c>
      <c r="K15" s="2">
        <v>343</v>
      </c>
      <c r="L15" s="2">
        <v>323</v>
      </c>
      <c r="M15" s="2">
        <v>324</v>
      </c>
      <c r="N15" s="2" t="s">
        <v>4</v>
      </c>
      <c r="O15" s="2" t="s">
        <v>4</v>
      </c>
      <c r="P15" s="2" t="s">
        <v>4</v>
      </c>
      <c r="Q15" s="2" t="s">
        <v>4</v>
      </c>
      <c r="R15" s="2" t="s">
        <v>4</v>
      </c>
      <c r="S15" s="2" t="s">
        <v>4</v>
      </c>
    </row>
    <row r="16" spans="1:19" x14ac:dyDescent="0.2">
      <c r="A16" s="4"/>
      <c r="B16" s="22" t="str">
        <f t="shared" si="0"/>
        <v/>
      </c>
      <c r="C16" s="4"/>
      <c r="D16" s="3" t="str">
        <f t="shared" si="1"/>
        <v/>
      </c>
      <c r="E16" s="24"/>
      <c r="F16" s="2" t="str">
        <f t="shared" si="2"/>
        <v>Предел текучести, МПа</v>
      </c>
      <c r="G16" s="2">
        <v>206</v>
      </c>
      <c r="H16" s="2">
        <v>196</v>
      </c>
      <c r="I16" s="2">
        <v>196</v>
      </c>
      <c r="J16" s="2">
        <v>196</v>
      </c>
      <c r="K16" s="2">
        <v>196</v>
      </c>
      <c r="L16" s="2">
        <v>177</v>
      </c>
      <c r="M16" s="2">
        <v>157</v>
      </c>
      <c r="N16" s="2" t="s">
        <v>4</v>
      </c>
      <c r="O16" s="2" t="s">
        <v>4</v>
      </c>
      <c r="P16" s="2" t="s">
        <v>4</v>
      </c>
      <c r="Q16" s="2" t="s">
        <v>4</v>
      </c>
      <c r="R16" s="2" t="s">
        <v>4</v>
      </c>
      <c r="S16" s="2" t="s">
        <v>4</v>
      </c>
    </row>
    <row r="17" spans="1:19" x14ac:dyDescent="0.2">
      <c r="A17" s="4"/>
      <c r="B17" s="22" t="str">
        <f t="shared" si="0"/>
        <v/>
      </c>
      <c r="C17" s="4"/>
      <c r="D17" s="3" t="str">
        <f t="shared" si="1"/>
        <v/>
      </c>
      <c r="E17" s="24"/>
      <c r="F17" s="2" t="str">
        <f t="shared" si="2"/>
        <v>Относительное удлинение пятикратного образца при растяжении, %</v>
      </c>
      <c r="G17" s="2">
        <v>23</v>
      </c>
      <c r="H17" s="2">
        <v>21</v>
      </c>
      <c r="I17" s="2">
        <v>19</v>
      </c>
      <c r="J17" s="2">
        <v>18</v>
      </c>
      <c r="K17" s="2">
        <v>18</v>
      </c>
      <c r="L17" s="2">
        <v>18</v>
      </c>
      <c r="M17" s="2">
        <v>18</v>
      </c>
      <c r="N17" s="2" t="s">
        <v>4</v>
      </c>
      <c r="O17" s="2" t="s">
        <v>4</v>
      </c>
      <c r="P17" s="2" t="s">
        <v>4</v>
      </c>
      <c r="Q17" s="2" t="s">
        <v>4</v>
      </c>
      <c r="R17" s="2" t="s">
        <v>4</v>
      </c>
      <c r="S17" s="2" t="s">
        <v>4</v>
      </c>
    </row>
    <row r="18" spans="1:19" x14ac:dyDescent="0.2">
      <c r="A18" s="4"/>
      <c r="B18" s="22" t="str">
        <f t="shared" si="0"/>
        <v/>
      </c>
      <c r="C18" s="4"/>
      <c r="D18" s="3" t="str">
        <f t="shared" si="1"/>
        <v/>
      </c>
      <c r="E18" s="24"/>
      <c r="F18" s="2" t="str">
        <f t="shared" si="2"/>
        <v>Относительное сужение поперечного сечения образца при растяжении, %</v>
      </c>
      <c r="G18" s="2">
        <v>50</v>
      </c>
      <c r="H18" s="2">
        <v>49</v>
      </c>
      <c r="I18" s="2">
        <v>49</v>
      </c>
      <c r="J18" s="2">
        <v>48</v>
      </c>
      <c r="K18" s="2">
        <v>47</v>
      </c>
      <c r="L18" s="2">
        <v>47</v>
      </c>
      <c r="M18" s="2">
        <v>48</v>
      </c>
      <c r="N18" s="2" t="s">
        <v>4</v>
      </c>
      <c r="O18" s="2" t="s">
        <v>4</v>
      </c>
      <c r="P18" s="2" t="s">
        <v>4</v>
      </c>
      <c r="Q18" s="2" t="s">
        <v>4</v>
      </c>
      <c r="R18" s="2" t="s">
        <v>4</v>
      </c>
      <c r="S18" s="2" t="s">
        <v>4</v>
      </c>
    </row>
    <row r="19" spans="1:19" x14ac:dyDescent="0.2">
      <c r="A19" s="4"/>
      <c r="B19" s="22" t="str">
        <f t="shared" si="0"/>
        <v>Сталь углеродистая</v>
      </c>
      <c r="C19" s="4"/>
      <c r="D19" s="3" t="str">
        <f t="shared" si="1"/>
        <v>Ст3сп5</v>
      </c>
      <c r="E19" s="23" t="s">
        <v>6</v>
      </c>
      <c r="F19" s="2" t="str">
        <f t="shared" si="2"/>
        <v>Предел прочности, МПа</v>
      </c>
      <c r="G19" s="2">
        <v>355</v>
      </c>
      <c r="H19" s="2">
        <v>343</v>
      </c>
      <c r="I19" s="2">
        <v>333</v>
      </c>
      <c r="J19" s="2">
        <v>333</v>
      </c>
      <c r="K19" s="2">
        <v>314</v>
      </c>
      <c r="L19" s="2">
        <v>304</v>
      </c>
      <c r="M19" s="2">
        <v>275</v>
      </c>
      <c r="N19" s="2" t="s">
        <v>4</v>
      </c>
      <c r="O19" s="2" t="s">
        <v>4</v>
      </c>
      <c r="P19" s="2" t="s">
        <v>4</v>
      </c>
      <c r="Q19" s="2" t="s">
        <v>4</v>
      </c>
      <c r="R19" s="2" t="s">
        <v>4</v>
      </c>
      <c r="S19" s="2" t="s">
        <v>4</v>
      </c>
    </row>
    <row r="20" spans="1:19" x14ac:dyDescent="0.2">
      <c r="A20" s="4"/>
      <c r="B20" s="22" t="str">
        <f t="shared" si="0"/>
        <v/>
      </c>
      <c r="C20" s="4"/>
      <c r="D20" s="3" t="str">
        <f t="shared" si="1"/>
        <v/>
      </c>
      <c r="E20" s="24"/>
      <c r="F20" s="2" t="str">
        <f t="shared" si="2"/>
        <v>Предел текучести, МПа</v>
      </c>
      <c r="G20" s="2">
        <v>175</v>
      </c>
      <c r="H20" s="2">
        <v>167</v>
      </c>
      <c r="I20" s="2">
        <v>167</v>
      </c>
      <c r="J20" s="2">
        <v>167</v>
      </c>
      <c r="K20" s="2">
        <v>157</v>
      </c>
      <c r="L20" s="2">
        <v>147</v>
      </c>
      <c r="M20" s="2">
        <v>137</v>
      </c>
      <c r="N20" s="2" t="s">
        <v>4</v>
      </c>
      <c r="O20" s="2" t="s">
        <v>4</v>
      </c>
      <c r="P20" s="2" t="s">
        <v>4</v>
      </c>
      <c r="Q20" s="2" t="s">
        <v>4</v>
      </c>
      <c r="R20" s="2" t="s">
        <v>4</v>
      </c>
      <c r="S20" s="2" t="s">
        <v>4</v>
      </c>
    </row>
    <row r="21" spans="1:19" x14ac:dyDescent="0.2">
      <c r="A21" s="4"/>
      <c r="B21" s="22" t="str">
        <f t="shared" si="0"/>
        <v/>
      </c>
      <c r="C21" s="4"/>
      <c r="D21" s="3" t="str">
        <f t="shared" si="1"/>
        <v/>
      </c>
      <c r="E21" s="24"/>
      <c r="F21" s="2" t="str">
        <f t="shared" si="2"/>
        <v>Относительное удлинение пятикратного образца при растяжении, %</v>
      </c>
      <c r="G21" s="2">
        <v>24</v>
      </c>
      <c r="H21" s="2">
        <v>22</v>
      </c>
      <c r="I21" s="2">
        <v>20</v>
      </c>
      <c r="J21" s="2">
        <v>18</v>
      </c>
      <c r="K21" s="2">
        <v>17</v>
      </c>
      <c r="L21" s="2">
        <v>17</v>
      </c>
      <c r="M21" s="2">
        <v>17</v>
      </c>
      <c r="N21" s="2" t="s">
        <v>4</v>
      </c>
      <c r="O21" s="2" t="s">
        <v>4</v>
      </c>
      <c r="P21" s="2" t="s">
        <v>4</v>
      </c>
      <c r="Q21" s="2" t="s">
        <v>4</v>
      </c>
      <c r="R21" s="2" t="s">
        <v>4</v>
      </c>
      <c r="S21" s="2" t="s">
        <v>4</v>
      </c>
    </row>
    <row r="22" spans="1:19" x14ac:dyDescent="0.2">
      <c r="A22" s="4"/>
      <c r="B22" s="22" t="str">
        <f t="shared" si="0"/>
        <v/>
      </c>
      <c r="C22" s="4"/>
      <c r="D22" s="3" t="str">
        <f t="shared" si="1"/>
        <v/>
      </c>
      <c r="E22" s="24"/>
      <c r="F22" s="2" t="str">
        <f t="shared" si="2"/>
        <v>Относительное сужение поперечного сечения образца при растяжении, %</v>
      </c>
      <c r="G22" s="2">
        <v>50</v>
      </c>
      <c r="H22" s="2">
        <v>47</v>
      </c>
      <c r="I22" s="2">
        <v>44</v>
      </c>
      <c r="J22" s="2">
        <v>41</v>
      </c>
      <c r="K22" s="2">
        <v>40</v>
      </c>
      <c r="L22" s="2">
        <v>40</v>
      </c>
      <c r="M22" s="2">
        <v>40</v>
      </c>
      <c r="N22" s="2" t="s">
        <v>4</v>
      </c>
      <c r="O22" s="2" t="s">
        <v>4</v>
      </c>
      <c r="P22" s="2" t="s">
        <v>4</v>
      </c>
      <c r="Q22" s="2" t="s">
        <v>4</v>
      </c>
      <c r="R22" s="2" t="s">
        <v>4</v>
      </c>
      <c r="S22" s="2" t="s">
        <v>4</v>
      </c>
    </row>
    <row r="23" spans="1:19" x14ac:dyDescent="0.2">
      <c r="A23" s="4"/>
      <c r="B23" s="22" t="str">
        <f t="shared" si="0"/>
        <v>Сталь углеродистая</v>
      </c>
      <c r="C23" s="4"/>
      <c r="D23" s="3" t="str">
        <f t="shared" si="1"/>
        <v>Ст3сп5</v>
      </c>
      <c r="E23" s="23" t="s">
        <v>7</v>
      </c>
      <c r="F23" s="2" t="str">
        <f t="shared" si="2"/>
        <v>Предел прочности, МПа</v>
      </c>
      <c r="G23" s="2">
        <v>390</v>
      </c>
      <c r="H23" s="2">
        <v>390</v>
      </c>
      <c r="I23" s="2">
        <v>373</v>
      </c>
      <c r="J23" s="2">
        <v>373</v>
      </c>
      <c r="K23" s="2">
        <v>363</v>
      </c>
      <c r="L23" s="2">
        <v>333</v>
      </c>
      <c r="M23" s="2">
        <v>304</v>
      </c>
      <c r="N23" s="2" t="s">
        <v>4</v>
      </c>
      <c r="O23" s="2" t="s">
        <v>4</v>
      </c>
      <c r="P23" s="2" t="s">
        <v>4</v>
      </c>
      <c r="Q23" s="2" t="s">
        <v>4</v>
      </c>
      <c r="R23" s="2" t="s">
        <v>4</v>
      </c>
      <c r="S23" s="2" t="s">
        <v>4</v>
      </c>
    </row>
    <row r="24" spans="1:19" x14ac:dyDescent="0.2">
      <c r="A24" s="4"/>
      <c r="B24" s="22" t="str">
        <f t="shared" si="0"/>
        <v/>
      </c>
      <c r="C24" s="4"/>
      <c r="D24" s="3" t="str">
        <f t="shared" si="1"/>
        <v/>
      </c>
      <c r="E24" s="24"/>
      <c r="F24" s="2" t="str">
        <f t="shared" si="2"/>
        <v>Предел текучести, МПа</v>
      </c>
      <c r="G24" s="2">
        <v>195</v>
      </c>
      <c r="H24" s="2">
        <v>195</v>
      </c>
      <c r="I24" s="2">
        <v>195</v>
      </c>
      <c r="J24" s="2">
        <v>195</v>
      </c>
      <c r="K24" s="2">
        <v>177</v>
      </c>
      <c r="L24" s="2">
        <v>167</v>
      </c>
      <c r="M24" s="2">
        <v>147</v>
      </c>
      <c r="N24" s="2" t="s">
        <v>4</v>
      </c>
      <c r="O24" s="2" t="s">
        <v>4</v>
      </c>
      <c r="P24" s="2" t="s">
        <v>4</v>
      </c>
      <c r="Q24" s="2" t="s">
        <v>4</v>
      </c>
      <c r="R24" s="2" t="s">
        <v>4</v>
      </c>
      <c r="S24" s="2" t="s">
        <v>4</v>
      </c>
    </row>
    <row r="25" spans="1:19" x14ac:dyDescent="0.2">
      <c r="A25" s="4"/>
      <c r="B25" s="22" t="str">
        <f t="shared" si="0"/>
        <v/>
      </c>
      <c r="C25" s="4"/>
      <c r="D25" s="3" t="str">
        <f t="shared" si="1"/>
        <v/>
      </c>
      <c r="E25" s="24"/>
      <c r="F25" s="2" t="str">
        <f t="shared" si="2"/>
        <v>Относительное удлинение пятикратного образца при растяжении, %</v>
      </c>
      <c r="G25" s="2">
        <v>23</v>
      </c>
      <c r="H25" s="2">
        <v>21</v>
      </c>
      <c r="I25" s="2">
        <v>20</v>
      </c>
      <c r="J25" s="2">
        <v>18</v>
      </c>
      <c r="K25" s="2">
        <v>18</v>
      </c>
      <c r="L25" s="2">
        <v>18</v>
      </c>
      <c r="M25" s="2">
        <v>18</v>
      </c>
      <c r="N25" s="2" t="s">
        <v>4</v>
      </c>
      <c r="O25" s="2" t="s">
        <v>4</v>
      </c>
      <c r="P25" s="2" t="s">
        <v>4</v>
      </c>
      <c r="Q25" s="2" t="s">
        <v>4</v>
      </c>
      <c r="R25" s="2" t="s">
        <v>4</v>
      </c>
      <c r="S25" s="2" t="s">
        <v>4</v>
      </c>
    </row>
    <row r="26" spans="1:19" x14ac:dyDescent="0.2">
      <c r="A26" s="4"/>
      <c r="B26" s="22" t="str">
        <f t="shared" si="0"/>
        <v/>
      </c>
      <c r="C26" s="4"/>
      <c r="D26" s="3" t="str">
        <f t="shared" si="1"/>
        <v/>
      </c>
      <c r="E26" s="24"/>
      <c r="F26" s="2" t="str">
        <f t="shared" si="2"/>
        <v>Относительное сужение поперечного сечения образца при растяжении, %</v>
      </c>
      <c r="G26" s="2">
        <v>50</v>
      </c>
      <c r="H26" s="2">
        <v>47</v>
      </c>
      <c r="I26" s="2">
        <v>44</v>
      </c>
      <c r="J26" s="2">
        <v>41</v>
      </c>
      <c r="K26" s="2">
        <v>40</v>
      </c>
      <c r="L26" s="2">
        <v>40</v>
      </c>
      <c r="M26" s="2">
        <v>40</v>
      </c>
      <c r="N26" s="2" t="s">
        <v>4</v>
      </c>
      <c r="O26" s="2" t="s">
        <v>4</v>
      </c>
      <c r="P26" s="2" t="s">
        <v>4</v>
      </c>
      <c r="Q26" s="2" t="s">
        <v>4</v>
      </c>
      <c r="R26" s="2" t="s">
        <v>4</v>
      </c>
      <c r="S26" s="2" t="s">
        <v>4</v>
      </c>
    </row>
    <row r="27" spans="1:19" x14ac:dyDescent="0.2">
      <c r="A27" s="4"/>
      <c r="B27" s="22" t="str">
        <f t="shared" si="0"/>
        <v>Сталь углеродистая</v>
      </c>
      <c r="C27" s="4"/>
      <c r="D27" s="3" t="str">
        <f t="shared" si="1"/>
        <v>Ст3сп5</v>
      </c>
      <c r="E27" s="23" t="s">
        <v>215</v>
      </c>
      <c r="F27" s="2" t="str">
        <f t="shared" si="2"/>
        <v>Предел прочности, МПа</v>
      </c>
      <c r="G27" s="2">
        <v>420</v>
      </c>
      <c r="H27" s="2">
        <v>422</v>
      </c>
      <c r="I27" s="2">
        <v>402</v>
      </c>
      <c r="J27" s="2">
        <v>402</v>
      </c>
      <c r="K27" s="2">
        <v>392</v>
      </c>
      <c r="L27" s="2">
        <v>373</v>
      </c>
      <c r="M27" s="2">
        <v>333</v>
      </c>
      <c r="N27" s="2" t="s">
        <v>4</v>
      </c>
      <c r="O27" s="2" t="s">
        <v>4</v>
      </c>
      <c r="P27" s="2" t="s">
        <v>4</v>
      </c>
      <c r="Q27" s="2" t="s">
        <v>4</v>
      </c>
      <c r="R27" s="2" t="s">
        <v>4</v>
      </c>
      <c r="S27" s="2" t="s">
        <v>4</v>
      </c>
    </row>
    <row r="28" spans="1:19" x14ac:dyDescent="0.2">
      <c r="A28" s="4"/>
      <c r="B28" s="22" t="str">
        <f t="shared" si="0"/>
        <v/>
      </c>
      <c r="C28" s="4"/>
      <c r="D28" s="3" t="str">
        <f t="shared" si="1"/>
        <v/>
      </c>
      <c r="E28" s="24"/>
      <c r="F28" s="2" t="str">
        <f t="shared" si="2"/>
        <v>Предел текучести, МПа</v>
      </c>
      <c r="G28" s="2">
        <v>215</v>
      </c>
      <c r="H28" s="2">
        <v>206</v>
      </c>
      <c r="I28" s="2">
        <v>206</v>
      </c>
      <c r="J28" s="2">
        <v>206</v>
      </c>
      <c r="K28" s="2">
        <v>196</v>
      </c>
      <c r="L28" s="2">
        <v>196</v>
      </c>
      <c r="M28" s="2">
        <v>167</v>
      </c>
      <c r="N28" s="2" t="s">
        <v>4</v>
      </c>
      <c r="O28" s="2" t="s">
        <v>4</v>
      </c>
      <c r="P28" s="2" t="s">
        <v>4</v>
      </c>
      <c r="Q28" s="2" t="s">
        <v>4</v>
      </c>
      <c r="R28" s="2" t="s">
        <v>4</v>
      </c>
      <c r="S28" s="2" t="s">
        <v>4</v>
      </c>
    </row>
    <row r="29" spans="1:19" x14ac:dyDescent="0.2">
      <c r="A29" s="4"/>
      <c r="B29" s="22" t="str">
        <f t="shared" si="0"/>
        <v/>
      </c>
      <c r="C29" s="4"/>
      <c r="D29" s="3" t="str">
        <f t="shared" si="1"/>
        <v/>
      </c>
      <c r="E29" s="24"/>
      <c r="F29" s="2" t="str">
        <f t="shared" si="2"/>
        <v>Относительное удлинение пятикратного образца при растяжении, %</v>
      </c>
      <c r="G29" s="2">
        <v>23</v>
      </c>
      <c r="H29" s="2">
        <v>21</v>
      </c>
      <c r="I29" s="2">
        <v>20</v>
      </c>
      <c r="J29" s="2">
        <v>18</v>
      </c>
      <c r="K29" s="2">
        <v>18</v>
      </c>
      <c r="L29" s="2">
        <v>18</v>
      </c>
      <c r="M29" s="2">
        <v>18</v>
      </c>
      <c r="N29" s="2" t="s">
        <v>4</v>
      </c>
      <c r="O29" s="2" t="s">
        <v>4</v>
      </c>
      <c r="P29" s="2" t="s">
        <v>4</v>
      </c>
      <c r="Q29" s="2" t="s">
        <v>4</v>
      </c>
      <c r="R29" s="2" t="s">
        <v>4</v>
      </c>
      <c r="S29" s="2" t="s">
        <v>4</v>
      </c>
    </row>
    <row r="30" spans="1:19" x14ac:dyDescent="0.2">
      <c r="A30" s="4"/>
      <c r="B30" s="22" t="str">
        <f t="shared" si="0"/>
        <v/>
      </c>
      <c r="C30" s="4"/>
      <c r="D30" s="3" t="str">
        <f t="shared" si="1"/>
        <v/>
      </c>
      <c r="E30" s="24"/>
      <c r="F30" s="2" t="str">
        <f t="shared" si="2"/>
        <v>Относительное сужение поперечного сечения образца при растяжении, %</v>
      </c>
      <c r="G30" s="2">
        <v>50</v>
      </c>
      <c r="H30" s="2">
        <v>47</v>
      </c>
      <c r="I30" s="2">
        <v>44</v>
      </c>
      <c r="J30" s="2">
        <v>41</v>
      </c>
      <c r="K30" s="2">
        <v>40</v>
      </c>
      <c r="L30" s="2">
        <v>40</v>
      </c>
      <c r="M30" s="2">
        <v>40</v>
      </c>
      <c r="N30" s="2" t="s">
        <v>4</v>
      </c>
      <c r="O30" s="2" t="s">
        <v>4</v>
      </c>
      <c r="P30" s="2" t="s">
        <v>4</v>
      </c>
      <c r="Q30" s="2" t="s">
        <v>4</v>
      </c>
      <c r="R30" s="2" t="s">
        <v>4</v>
      </c>
      <c r="S30" s="2" t="s">
        <v>4</v>
      </c>
    </row>
    <row r="31" spans="1:19" x14ac:dyDescent="0.2">
      <c r="A31" s="3" t="s">
        <v>206</v>
      </c>
      <c r="B31" s="22" t="str">
        <f t="shared" si="0"/>
        <v>Сталь углеродистая</v>
      </c>
      <c r="C31" s="3">
        <v>10</v>
      </c>
      <c r="D31" s="3">
        <f t="shared" si="1"/>
        <v>10</v>
      </c>
      <c r="E31" s="23" t="s">
        <v>283</v>
      </c>
      <c r="F31" s="2" t="str">
        <f t="shared" si="2"/>
        <v>Предел прочности, МПа</v>
      </c>
      <c r="G31" s="2">
        <v>343</v>
      </c>
      <c r="H31" s="2">
        <v>333</v>
      </c>
      <c r="I31" s="2">
        <v>333</v>
      </c>
      <c r="J31" s="2">
        <v>333</v>
      </c>
      <c r="K31" s="2">
        <v>333</v>
      </c>
      <c r="L31" s="2">
        <v>323</v>
      </c>
      <c r="M31" s="2">
        <v>314</v>
      </c>
      <c r="N31" s="2">
        <v>294</v>
      </c>
      <c r="O31" s="2" t="s">
        <v>4</v>
      </c>
      <c r="P31" s="2" t="s">
        <v>4</v>
      </c>
      <c r="Q31" s="2" t="s">
        <v>4</v>
      </c>
      <c r="R31" s="2" t="s">
        <v>4</v>
      </c>
      <c r="S31" s="2" t="s">
        <v>4</v>
      </c>
    </row>
    <row r="32" spans="1:19" x14ac:dyDescent="0.2">
      <c r="A32" s="4"/>
      <c r="B32" s="22" t="str">
        <f t="shared" si="0"/>
        <v/>
      </c>
      <c r="C32" s="4"/>
      <c r="D32" s="3" t="str">
        <f t="shared" si="1"/>
        <v/>
      </c>
      <c r="E32" s="24"/>
      <c r="F32" s="2" t="str">
        <f t="shared" si="2"/>
        <v>Предел текучести, МПа</v>
      </c>
      <c r="G32" s="2">
        <v>206</v>
      </c>
      <c r="H32" s="2">
        <v>196</v>
      </c>
      <c r="I32" s="2">
        <v>195</v>
      </c>
      <c r="J32" s="2">
        <v>181</v>
      </c>
      <c r="K32" s="2">
        <v>176</v>
      </c>
      <c r="L32" s="2">
        <v>157</v>
      </c>
      <c r="M32" s="2">
        <v>137</v>
      </c>
      <c r="N32" s="2">
        <v>118</v>
      </c>
      <c r="O32" s="2" t="s">
        <v>4</v>
      </c>
      <c r="P32" s="2" t="s">
        <v>4</v>
      </c>
      <c r="Q32" s="2" t="s">
        <v>4</v>
      </c>
      <c r="R32" s="2" t="s">
        <v>4</v>
      </c>
      <c r="S32" s="2" t="s">
        <v>4</v>
      </c>
    </row>
    <row r="33" spans="1:19" x14ac:dyDescent="0.2">
      <c r="A33" s="4"/>
      <c r="B33" s="22" t="str">
        <f t="shared" si="0"/>
        <v/>
      </c>
      <c r="C33" s="4"/>
      <c r="D33" s="3" t="str">
        <f t="shared" si="1"/>
        <v/>
      </c>
      <c r="E33" s="24"/>
      <c r="F33" s="2" t="str">
        <f t="shared" si="2"/>
        <v>Относительное удлинение пятикратного образца при растяжении, %</v>
      </c>
      <c r="G33" s="2">
        <v>24</v>
      </c>
      <c r="H33" s="2">
        <v>20</v>
      </c>
      <c r="I33" s="2">
        <v>18</v>
      </c>
      <c r="J33" s="2">
        <v>18</v>
      </c>
      <c r="K33" s="2">
        <v>19</v>
      </c>
      <c r="L33" s="2">
        <v>21</v>
      </c>
      <c r="M33" s="2">
        <v>23</v>
      </c>
      <c r="N33" s="2">
        <v>24</v>
      </c>
      <c r="O33" s="2" t="s">
        <v>4</v>
      </c>
      <c r="P33" s="2" t="s">
        <v>4</v>
      </c>
      <c r="Q33" s="2" t="s">
        <v>4</v>
      </c>
      <c r="R33" s="2" t="s">
        <v>4</v>
      </c>
      <c r="S33" s="2" t="s">
        <v>4</v>
      </c>
    </row>
    <row r="34" spans="1:19" x14ac:dyDescent="0.2">
      <c r="A34" s="4"/>
      <c r="B34" s="22" t="str">
        <f t="shared" si="0"/>
        <v/>
      </c>
      <c r="C34" s="4"/>
      <c r="D34" s="3" t="str">
        <f t="shared" si="1"/>
        <v/>
      </c>
      <c r="E34" s="24"/>
      <c r="F34" s="2" t="str">
        <f t="shared" si="2"/>
        <v>Относительное сужение поперечного сечения образца при растяжении, %</v>
      </c>
      <c r="G34" s="2">
        <v>50</v>
      </c>
      <c r="H34" s="2">
        <v>46</v>
      </c>
      <c r="I34" s="2">
        <v>40</v>
      </c>
      <c r="J34" s="2">
        <v>40</v>
      </c>
      <c r="K34" s="2">
        <v>40</v>
      </c>
      <c r="L34" s="2">
        <v>42</v>
      </c>
      <c r="M34" s="2">
        <v>44</v>
      </c>
      <c r="N34" s="2">
        <v>48</v>
      </c>
      <c r="O34" s="2" t="s">
        <v>4</v>
      </c>
      <c r="P34" s="2" t="s">
        <v>4</v>
      </c>
      <c r="Q34" s="2" t="s">
        <v>4</v>
      </c>
      <c r="R34" s="2" t="s">
        <v>4</v>
      </c>
      <c r="S34" s="2" t="s">
        <v>4</v>
      </c>
    </row>
    <row r="35" spans="1:19" x14ac:dyDescent="0.2">
      <c r="A35" s="4"/>
      <c r="B35" s="22" t="str">
        <f t="shared" si="0"/>
        <v>Сталь углеродистая</v>
      </c>
      <c r="C35" s="4"/>
      <c r="D35" s="3">
        <f t="shared" si="1"/>
        <v>10</v>
      </c>
      <c r="E35" s="23" t="s">
        <v>166</v>
      </c>
      <c r="F35" s="2" t="str">
        <f t="shared" si="2"/>
        <v>Предел прочности, МПа</v>
      </c>
      <c r="G35" s="2">
        <v>333</v>
      </c>
      <c r="H35" s="2">
        <v>333</v>
      </c>
      <c r="I35" s="2">
        <v>333</v>
      </c>
      <c r="J35" s="2">
        <v>333</v>
      </c>
      <c r="K35" s="2">
        <v>333</v>
      </c>
      <c r="L35" s="2">
        <v>323</v>
      </c>
      <c r="M35" s="2">
        <v>314</v>
      </c>
      <c r="N35" s="2">
        <v>294</v>
      </c>
      <c r="O35" s="2" t="s">
        <v>4</v>
      </c>
      <c r="P35" s="2" t="s">
        <v>4</v>
      </c>
      <c r="Q35" s="2" t="s">
        <v>4</v>
      </c>
      <c r="R35" s="2" t="s">
        <v>4</v>
      </c>
      <c r="S35" s="2" t="s">
        <v>4</v>
      </c>
    </row>
    <row r="36" spans="1:19" x14ac:dyDescent="0.2">
      <c r="A36" s="4"/>
      <c r="B36" s="22" t="str">
        <f t="shared" si="0"/>
        <v/>
      </c>
      <c r="C36" s="4"/>
      <c r="D36" s="3" t="str">
        <f t="shared" si="1"/>
        <v/>
      </c>
      <c r="E36" s="24"/>
      <c r="F36" s="2" t="str">
        <f t="shared" si="2"/>
        <v>Предел текучести, МПа</v>
      </c>
      <c r="G36" s="2">
        <v>186</v>
      </c>
      <c r="H36" s="2">
        <v>186</v>
      </c>
      <c r="I36" s="2">
        <v>186</v>
      </c>
      <c r="J36" s="2">
        <v>177</v>
      </c>
      <c r="K36" s="2">
        <v>177</v>
      </c>
      <c r="L36" s="2">
        <v>157</v>
      </c>
      <c r="M36" s="2">
        <v>137</v>
      </c>
      <c r="N36" s="2">
        <v>118</v>
      </c>
      <c r="O36" s="2" t="s">
        <v>4</v>
      </c>
      <c r="P36" s="2" t="s">
        <v>4</v>
      </c>
      <c r="Q36" s="2" t="s">
        <v>4</v>
      </c>
      <c r="R36" s="2" t="s">
        <v>4</v>
      </c>
      <c r="S36" s="2" t="s">
        <v>4</v>
      </c>
    </row>
    <row r="37" spans="1:19" x14ac:dyDescent="0.2">
      <c r="A37" s="4"/>
      <c r="B37" s="22" t="str">
        <f t="shared" si="0"/>
        <v/>
      </c>
      <c r="C37" s="4"/>
      <c r="D37" s="3" t="str">
        <f t="shared" si="1"/>
        <v/>
      </c>
      <c r="E37" s="24"/>
      <c r="F37" s="2" t="str">
        <f t="shared" si="2"/>
        <v>Относительное удлинение пятикратного образца при растяжении, %</v>
      </c>
      <c r="G37" s="2">
        <v>31</v>
      </c>
      <c r="H37" s="2">
        <v>28</v>
      </c>
      <c r="I37" s="2">
        <v>26</v>
      </c>
      <c r="J37" s="2">
        <v>22</v>
      </c>
      <c r="K37" s="2">
        <v>25</v>
      </c>
      <c r="L37" s="2">
        <v>24.5</v>
      </c>
      <c r="M37" s="2">
        <v>25.5</v>
      </c>
      <c r="N37" s="2">
        <v>28</v>
      </c>
      <c r="O37" s="2" t="s">
        <v>4</v>
      </c>
      <c r="P37" s="2" t="s">
        <v>4</v>
      </c>
      <c r="Q37" s="2" t="s">
        <v>4</v>
      </c>
      <c r="R37" s="2" t="s">
        <v>4</v>
      </c>
      <c r="S37" s="2" t="s">
        <v>4</v>
      </c>
    </row>
    <row r="38" spans="1:19" x14ac:dyDescent="0.2">
      <c r="A38" s="4"/>
      <c r="B38" s="22" t="str">
        <f t="shared" si="0"/>
        <v/>
      </c>
      <c r="C38" s="4"/>
      <c r="D38" s="3" t="str">
        <f t="shared" si="1"/>
        <v/>
      </c>
      <c r="E38" s="24"/>
      <c r="F38" s="2" t="str">
        <f t="shared" si="2"/>
        <v>Относительное сужение поперечного сечения образца при растяжении, %</v>
      </c>
      <c r="G38" s="2">
        <v>55</v>
      </c>
      <c r="H38" s="2">
        <v>50</v>
      </c>
      <c r="I38" s="2">
        <v>50</v>
      </c>
      <c r="J38" s="2">
        <v>46</v>
      </c>
      <c r="K38" s="2">
        <v>44</v>
      </c>
      <c r="L38" s="2">
        <v>44</v>
      </c>
      <c r="M38" s="2">
        <v>44</v>
      </c>
      <c r="N38" s="2">
        <v>46</v>
      </c>
      <c r="O38" s="2" t="s">
        <v>4</v>
      </c>
      <c r="P38" s="2" t="s">
        <v>4</v>
      </c>
      <c r="Q38" s="2" t="s">
        <v>4</v>
      </c>
      <c r="R38" s="2" t="s">
        <v>4</v>
      </c>
      <c r="S38" s="2" t="s">
        <v>4</v>
      </c>
    </row>
    <row r="39" spans="1:19" x14ac:dyDescent="0.2">
      <c r="A39" s="3" t="s">
        <v>206</v>
      </c>
      <c r="B39" s="22" t="str">
        <f t="shared" si="0"/>
        <v>Сталь углеродистая</v>
      </c>
      <c r="C39" s="3">
        <v>15</v>
      </c>
      <c r="D39" s="3">
        <f t="shared" si="1"/>
        <v>15</v>
      </c>
      <c r="E39" s="23" t="s">
        <v>8</v>
      </c>
      <c r="F39" s="2" t="str">
        <f t="shared" si="2"/>
        <v>Предел прочности, МПа</v>
      </c>
      <c r="G39" s="2">
        <v>373</v>
      </c>
      <c r="H39" s="2">
        <v>373</v>
      </c>
      <c r="I39" s="2">
        <v>363</v>
      </c>
      <c r="J39" s="2">
        <v>353</v>
      </c>
      <c r="K39" s="2">
        <v>343</v>
      </c>
      <c r="L39" s="2">
        <v>333</v>
      </c>
      <c r="M39" s="2">
        <v>333</v>
      </c>
      <c r="N39" s="2">
        <v>333</v>
      </c>
      <c r="O39" s="2" t="s">
        <v>4</v>
      </c>
      <c r="P39" s="2" t="s">
        <v>4</v>
      </c>
      <c r="Q39" s="2" t="s">
        <v>4</v>
      </c>
      <c r="R39" s="2" t="s">
        <v>4</v>
      </c>
      <c r="S39" s="2" t="s">
        <v>4</v>
      </c>
    </row>
    <row r="40" spans="1:19" x14ac:dyDescent="0.2">
      <c r="A40" s="4"/>
      <c r="B40" s="22" t="str">
        <f t="shared" si="0"/>
        <v/>
      </c>
      <c r="C40" s="4"/>
      <c r="D40" s="3" t="str">
        <f t="shared" si="1"/>
        <v/>
      </c>
      <c r="E40" s="24"/>
      <c r="F40" s="2" t="str">
        <f t="shared" si="2"/>
        <v>Предел текучести, МПа</v>
      </c>
      <c r="G40" s="2">
        <v>226</v>
      </c>
      <c r="H40" s="2">
        <v>216</v>
      </c>
      <c r="I40" s="2">
        <v>216</v>
      </c>
      <c r="J40" s="2">
        <v>196</v>
      </c>
      <c r="K40" s="2">
        <v>196</v>
      </c>
      <c r="L40" s="2">
        <v>196</v>
      </c>
      <c r="M40" s="2">
        <v>196</v>
      </c>
      <c r="N40" s="2">
        <v>196</v>
      </c>
      <c r="O40" s="2" t="s">
        <v>4</v>
      </c>
      <c r="P40" s="2" t="s">
        <v>4</v>
      </c>
      <c r="Q40" s="2" t="s">
        <v>4</v>
      </c>
      <c r="R40" s="2" t="s">
        <v>4</v>
      </c>
      <c r="S40" s="2" t="s">
        <v>4</v>
      </c>
    </row>
    <row r="41" spans="1:19" x14ac:dyDescent="0.2">
      <c r="A41" s="4"/>
      <c r="B41" s="22" t="str">
        <f t="shared" si="0"/>
        <v/>
      </c>
      <c r="C41" s="4"/>
      <c r="D41" s="3" t="str">
        <f t="shared" si="1"/>
        <v/>
      </c>
      <c r="E41" s="24"/>
      <c r="F41" s="2" t="str">
        <f t="shared" si="2"/>
        <v>Относительное удлинение пятикратного образца при растяжении, %</v>
      </c>
      <c r="G41" s="2">
        <v>27</v>
      </c>
      <c r="H41" s="2">
        <v>26</v>
      </c>
      <c r="I41" s="2">
        <v>25</v>
      </c>
      <c r="J41" s="2">
        <v>25</v>
      </c>
      <c r="K41" s="2">
        <v>24</v>
      </c>
      <c r="L41" s="2">
        <v>23</v>
      </c>
      <c r="M41" s="2">
        <v>23</v>
      </c>
      <c r="N41" s="2">
        <v>23</v>
      </c>
      <c r="O41" s="2" t="s">
        <v>4</v>
      </c>
      <c r="P41" s="2" t="s">
        <v>4</v>
      </c>
      <c r="Q41" s="2" t="s">
        <v>4</v>
      </c>
      <c r="R41" s="2" t="s">
        <v>4</v>
      </c>
      <c r="S41" s="2" t="s">
        <v>4</v>
      </c>
    </row>
    <row r="42" spans="1:19" x14ac:dyDescent="0.2">
      <c r="A42" s="4"/>
      <c r="B42" s="22" t="str">
        <f t="shared" si="0"/>
        <v/>
      </c>
      <c r="C42" s="4"/>
      <c r="D42" s="3" t="str">
        <f t="shared" si="1"/>
        <v/>
      </c>
      <c r="E42" s="24"/>
      <c r="F42" s="2" t="str">
        <f t="shared" si="2"/>
        <v>Относительное сужение поперечного сечения образца при растяжении, %</v>
      </c>
      <c r="G42" s="2">
        <v>55</v>
      </c>
      <c r="H42" s="2">
        <v>51</v>
      </c>
      <c r="I42" s="2">
        <v>47</v>
      </c>
      <c r="J42" s="2">
        <v>43</v>
      </c>
      <c r="K42" s="2">
        <v>39</v>
      </c>
      <c r="L42" s="2">
        <v>38</v>
      </c>
      <c r="M42" s="2">
        <v>38</v>
      </c>
      <c r="N42" s="2">
        <v>38</v>
      </c>
      <c r="O42" s="2" t="s">
        <v>4</v>
      </c>
      <c r="P42" s="2" t="s">
        <v>4</v>
      </c>
      <c r="Q42" s="2" t="s">
        <v>4</v>
      </c>
      <c r="R42" s="2" t="s">
        <v>4</v>
      </c>
      <c r="S42" s="2" t="s">
        <v>4</v>
      </c>
    </row>
    <row r="43" spans="1:19" x14ac:dyDescent="0.2">
      <c r="A43" s="4"/>
      <c r="B43" s="22" t="str">
        <f t="shared" si="0"/>
        <v>Сталь углеродистая</v>
      </c>
      <c r="C43" s="4"/>
      <c r="D43" s="3">
        <f t="shared" si="1"/>
        <v>15</v>
      </c>
      <c r="E43" s="23" t="s">
        <v>9</v>
      </c>
      <c r="F43" s="2" t="str">
        <f t="shared" si="2"/>
        <v>Предел прочности, МПа</v>
      </c>
      <c r="G43" s="2">
        <v>355</v>
      </c>
      <c r="H43" s="2">
        <v>343</v>
      </c>
      <c r="I43" s="2">
        <v>333</v>
      </c>
      <c r="J43" s="2">
        <v>324</v>
      </c>
      <c r="K43" s="2">
        <v>314</v>
      </c>
      <c r="L43" s="2">
        <v>294</v>
      </c>
      <c r="M43" s="2">
        <v>294</v>
      </c>
      <c r="N43" s="2">
        <v>294</v>
      </c>
      <c r="O43" s="2" t="s">
        <v>4</v>
      </c>
      <c r="P43" s="2" t="s">
        <v>4</v>
      </c>
      <c r="Q43" s="2" t="s">
        <v>4</v>
      </c>
      <c r="R43" s="2" t="s">
        <v>4</v>
      </c>
      <c r="S43" s="2" t="s">
        <v>4</v>
      </c>
    </row>
    <row r="44" spans="1:19" x14ac:dyDescent="0.2">
      <c r="A44" s="4"/>
      <c r="B44" s="22" t="str">
        <f t="shared" si="0"/>
        <v/>
      </c>
      <c r="C44" s="4"/>
      <c r="D44" s="3" t="str">
        <f t="shared" si="1"/>
        <v/>
      </c>
      <c r="E44" s="24"/>
      <c r="F44" s="2" t="str">
        <f t="shared" si="2"/>
        <v>Предел текучести, МПа</v>
      </c>
      <c r="G44" s="2">
        <v>175</v>
      </c>
      <c r="H44" s="2">
        <v>167</v>
      </c>
      <c r="I44" s="2">
        <v>157</v>
      </c>
      <c r="J44" s="2">
        <v>147</v>
      </c>
      <c r="K44" s="2">
        <v>147</v>
      </c>
      <c r="L44" s="2">
        <v>128</v>
      </c>
      <c r="M44" s="2">
        <v>118</v>
      </c>
      <c r="N44" s="2">
        <v>118</v>
      </c>
      <c r="O44" s="2" t="s">
        <v>4</v>
      </c>
      <c r="P44" s="2" t="s">
        <v>4</v>
      </c>
      <c r="Q44" s="2" t="s">
        <v>4</v>
      </c>
      <c r="R44" s="2" t="s">
        <v>4</v>
      </c>
      <c r="S44" s="2" t="s">
        <v>4</v>
      </c>
    </row>
    <row r="45" spans="1:19" x14ac:dyDescent="0.2">
      <c r="A45" s="4"/>
      <c r="B45" s="22" t="str">
        <f t="shared" si="0"/>
        <v/>
      </c>
      <c r="C45" s="4"/>
      <c r="D45" s="3" t="str">
        <f t="shared" si="1"/>
        <v/>
      </c>
      <c r="E45" s="24"/>
      <c r="F45" s="2" t="str">
        <f t="shared" si="2"/>
        <v>Относительное удлинение пятикратного образца при растяжении, %</v>
      </c>
      <c r="G45" s="2">
        <v>20</v>
      </c>
      <c r="H45" s="2">
        <v>19</v>
      </c>
      <c r="I45" s="2">
        <v>18</v>
      </c>
      <c r="J45" s="2">
        <v>16</v>
      </c>
      <c r="K45" s="2">
        <v>14</v>
      </c>
      <c r="L45" s="2">
        <v>14</v>
      </c>
      <c r="M45" s="2">
        <v>14</v>
      </c>
      <c r="N45" s="2">
        <v>14</v>
      </c>
      <c r="O45" s="2" t="s">
        <v>4</v>
      </c>
      <c r="P45" s="2" t="s">
        <v>4</v>
      </c>
      <c r="Q45" s="2" t="s">
        <v>4</v>
      </c>
      <c r="R45" s="2" t="s">
        <v>4</v>
      </c>
      <c r="S45" s="2" t="s">
        <v>4</v>
      </c>
    </row>
    <row r="46" spans="1:19" x14ac:dyDescent="0.2">
      <c r="A46" s="4"/>
      <c r="B46" s="22" t="str">
        <f t="shared" si="0"/>
        <v/>
      </c>
      <c r="C46" s="4"/>
      <c r="D46" s="3" t="str">
        <f t="shared" si="1"/>
        <v/>
      </c>
      <c r="E46" s="24"/>
      <c r="F46" s="2" t="str">
        <f t="shared" si="2"/>
        <v>Относительное сужение поперечного сечения образца при растяжении, %</v>
      </c>
      <c r="G46" s="2">
        <v>40</v>
      </c>
      <c r="H46" s="2">
        <v>40</v>
      </c>
      <c r="I46" s="2">
        <v>40</v>
      </c>
      <c r="J46" s="2">
        <v>40</v>
      </c>
      <c r="K46" s="2">
        <v>40</v>
      </c>
      <c r="L46" s="2">
        <v>40</v>
      </c>
      <c r="M46" s="2">
        <v>40</v>
      </c>
      <c r="N46" s="2">
        <v>40</v>
      </c>
      <c r="O46" s="2" t="s">
        <v>4</v>
      </c>
      <c r="P46" s="2" t="s">
        <v>4</v>
      </c>
      <c r="Q46" s="2" t="s">
        <v>4</v>
      </c>
      <c r="R46" s="2" t="s">
        <v>4</v>
      </c>
      <c r="S46" s="2" t="s">
        <v>4</v>
      </c>
    </row>
    <row r="47" spans="1:19" x14ac:dyDescent="0.2">
      <c r="A47" s="4"/>
      <c r="B47" s="22" t="str">
        <f t="shared" si="0"/>
        <v>Сталь углеродистая</v>
      </c>
      <c r="C47" s="4"/>
      <c r="D47" s="3">
        <f t="shared" si="1"/>
        <v>15</v>
      </c>
      <c r="E47" s="23" t="s">
        <v>216</v>
      </c>
      <c r="F47" s="2" t="str">
        <f t="shared" si="2"/>
        <v>Предел прочности, МПа</v>
      </c>
      <c r="G47" s="2">
        <v>390</v>
      </c>
      <c r="H47" s="2">
        <v>383</v>
      </c>
      <c r="I47" s="2">
        <v>373</v>
      </c>
      <c r="J47" s="2">
        <v>363</v>
      </c>
      <c r="K47" s="2">
        <v>353</v>
      </c>
      <c r="L47" s="2">
        <v>343</v>
      </c>
      <c r="M47" s="2">
        <v>333</v>
      </c>
      <c r="N47" s="2">
        <v>324</v>
      </c>
      <c r="O47" s="2" t="s">
        <v>4</v>
      </c>
      <c r="P47" s="2" t="s">
        <v>4</v>
      </c>
      <c r="Q47" s="2" t="s">
        <v>4</v>
      </c>
      <c r="R47" s="2" t="s">
        <v>4</v>
      </c>
      <c r="S47" s="2" t="s">
        <v>4</v>
      </c>
    </row>
    <row r="48" spans="1:19" x14ac:dyDescent="0.2">
      <c r="A48" s="4"/>
      <c r="B48" s="22" t="str">
        <f t="shared" si="0"/>
        <v/>
      </c>
      <c r="C48" s="4"/>
      <c r="D48" s="3" t="str">
        <f t="shared" si="1"/>
        <v/>
      </c>
      <c r="E48" s="24"/>
      <c r="F48" s="2" t="str">
        <f t="shared" si="2"/>
        <v>Предел текучести, МПа</v>
      </c>
      <c r="G48" s="2">
        <v>195</v>
      </c>
      <c r="H48" s="2">
        <v>195</v>
      </c>
      <c r="I48" s="2">
        <v>177</v>
      </c>
      <c r="J48" s="2">
        <v>167</v>
      </c>
      <c r="K48" s="2">
        <v>167</v>
      </c>
      <c r="L48" s="2">
        <v>147</v>
      </c>
      <c r="M48" s="2">
        <v>128</v>
      </c>
      <c r="N48" s="2">
        <v>128</v>
      </c>
      <c r="O48" s="2" t="s">
        <v>4</v>
      </c>
      <c r="P48" s="2" t="s">
        <v>4</v>
      </c>
      <c r="Q48" s="2" t="s">
        <v>4</v>
      </c>
      <c r="R48" s="2" t="s">
        <v>4</v>
      </c>
      <c r="S48" s="2" t="s">
        <v>4</v>
      </c>
    </row>
    <row r="49" spans="1:19" x14ac:dyDescent="0.2">
      <c r="A49" s="4"/>
      <c r="B49" s="22" t="str">
        <f t="shared" si="0"/>
        <v/>
      </c>
      <c r="C49" s="4"/>
      <c r="D49" s="3" t="str">
        <f t="shared" si="1"/>
        <v/>
      </c>
      <c r="E49" s="24"/>
      <c r="F49" s="2" t="str">
        <f t="shared" si="2"/>
        <v>Относительное удлинение пятикратного образца при растяжении, %</v>
      </c>
      <c r="G49" s="2">
        <v>18</v>
      </c>
      <c r="H49" s="2">
        <v>17</v>
      </c>
      <c r="I49" s="2">
        <v>16</v>
      </c>
      <c r="J49" s="2">
        <v>16</v>
      </c>
      <c r="K49" s="2">
        <v>14</v>
      </c>
      <c r="L49" s="2">
        <v>14</v>
      </c>
      <c r="M49" s="2">
        <v>14</v>
      </c>
      <c r="N49" s="2">
        <v>14</v>
      </c>
      <c r="O49" s="2" t="s">
        <v>4</v>
      </c>
      <c r="P49" s="2" t="s">
        <v>4</v>
      </c>
      <c r="Q49" s="2" t="s">
        <v>4</v>
      </c>
      <c r="R49" s="2" t="s">
        <v>4</v>
      </c>
      <c r="S49" s="2" t="s">
        <v>4</v>
      </c>
    </row>
    <row r="50" spans="1:19" x14ac:dyDescent="0.2">
      <c r="A50" s="4"/>
      <c r="B50" s="22" t="str">
        <f t="shared" si="0"/>
        <v/>
      </c>
      <c r="C50" s="4"/>
      <c r="D50" s="3" t="str">
        <f t="shared" si="1"/>
        <v/>
      </c>
      <c r="E50" s="24"/>
      <c r="F50" s="2" t="str">
        <f t="shared" si="2"/>
        <v>Относительное сужение поперечного сечения образца при растяжении, %</v>
      </c>
      <c r="G50" s="2">
        <v>38</v>
      </c>
      <c r="H50" s="2">
        <v>38</v>
      </c>
      <c r="I50" s="2">
        <v>38</v>
      </c>
      <c r="J50" s="2">
        <v>38</v>
      </c>
      <c r="K50" s="2">
        <v>36</v>
      </c>
      <c r="L50" s="2">
        <v>36</v>
      </c>
      <c r="M50" s="2">
        <v>35</v>
      </c>
      <c r="N50" s="2">
        <v>35</v>
      </c>
      <c r="O50" s="2" t="s">
        <v>4</v>
      </c>
      <c r="P50" s="2" t="s">
        <v>4</v>
      </c>
      <c r="Q50" s="2" t="s">
        <v>4</v>
      </c>
      <c r="R50" s="2" t="s">
        <v>4</v>
      </c>
      <c r="S50" s="2" t="s">
        <v>4</v>
      </c>
    </row>
    <row r="51" spans="1:19" x14ac:dyDescent="0.2">
      <c r="A51" s="4"/>
      <c r="B51" s="22" t="str">
        <f t="shared" si="0"/>
        <v>Сталь углеродистая</v>
      </c>
      <c r="C51" s="4"/>
      <c r="D51" s="3">
        <f t="shared" si="1"/>
        <v>15</v>
      </c>
      <c r="E51" s="23" t="s">
        <v>10</v>
      </c>
      <c r="F51" s="2" t="str">
        <f t="shared" si="2"/>
        <v>Предел прочности, МПа</v>
      </c>
      <c r="G51" s="2">
        <v>430</v>
      </c>
      <c r="H51" s="2">
        <v>422</v>
      </c>
      <c r="I51" s="2">
        <v>402</v>
      </c>
      <c r="J51" s="2">
        <v>392</v>
      </c>
      <c r="K51" s="2">
        <v>383</v>
      </c>
      <c r="L51" s="2">
        <v>363</v>
      </c>
      <c r="M51" s="2">
        <v>363</v>
      </c>
      <c r="N51" s="2">
        <v>363</v>
      </c>
      <c r="O51" s="2" t="s">
        <v>4</v>
      </c>
      <c r="P51" s="2" t="s">
        <v>4</v>
      </c>
      <c r="Q51" s="2" t="s">
        <v>4</v>
      </c>
      <c r="R51" s="2" t="s">
        <v>4</v>
      </c>
      <c r="S51" s="2" t="s">
        <v>4</v>
      </c>
    </row>
    <row r="52" spans="1:19" x14ac:dyDescent="0.2">
      <c r="A52" s="4"/>
      <c r="B52" s="22" t="str">
        <f t="shared" si="0"/>
        <v/>
      </c>
      <c r="C52" s="4"/>
      <c r="D52" s="3" t="str">
        <f t="shared" si="1"/>
        <v/>
      </c>
      <c r="E52" s="24"/>
      <c r="F52" s="2" t="str">
        <f t="shared" si="2"/>
        <v>Предел текучести, МПа</v>
      </c>
      <c r="G52" s="2">
        <v>215</v>
      </c>
      <c r="H52" s="2">
        <v>206</v>
      </c>
      <c r="I52" s="2">
        <v>186</v>
      </c>
      <c r="J52" s="2">
        <v>177</v>
      </c>
      <c r="K52" s="2">
        <v>177</v>
      </c>
      <c r="L52" s="2">
        <v>157</v>
      </c>
      <c r="M52" s="2">
        <v>147</v>
      </c>
      <c r="N52" s="2">
        <v>147</v>
      </c>
      <c r="O52" s="2" t="s">
        <v>4</v>
      </c>
      <c r="P52" s="2" t="s">
        <v>4</v>
      </c>
      <c r="Q52" s="2" t="s">
        <v>4</v>
      </c>
      <c r="R52" s="2" t="s">
        <v>4</v>
      </c>
      <c r="S52" s="2" t="s">
        <v>4</v>
      </c>
    </row>
    <row r="53" spans="1:19" x14ac:dyDescent="0.2">
      <c r="A53" s="4"/>
      <c r="B53" s="22" t="str">
        <f t="shared" si="0"/>
        <v/>
      </c>
      <c r="C53" s="4"/>
      <c r="D53" s="3" t="str">
        <f t="shared" si="1"/>
        <v/>
      </c>
      <c r="E53" s="24"/>
      <c r="F53" s="2" t="str">
        <f t="shared" si="2"/>
        <v>Относительное удлинение пятикратного образца при растяжении, %</v>
      </c>
      <c r="G53" s="2">
        <v>24</v>
      </c>
      <c r="H53" s="2">
        <v>21</v>
      </c>
      <c r="I53" s="2">
        <v>18</v>
      </c>
      <c r="J53" s="2">
        <v>16</v>
      </c>
      <c r="K53" s="2">
        <v>14</v>
      </c>
      <c r="L53" s="2">
        <v>14</v>
      </c>
      <c r="M53" s="2">
        <v>14</v>
      </c>
      <c r="N53" s="2">
        <v>14</v>
      </c>
      <c r="O53" s="2" t="s">
        <v>4</v>
      </c>
      <c r="P53" s="2" t="s">
        <v>4</v>
      </c>
      <c r="Q53" s="2" t="s">
        <v>4</v>
      </c>
      <c r="R53" s="2" t="s">
        <v>4</v>
      </c>
      <c r="S53" s="2" t="s">
        <v>4</v>
      </c>
    </row>
    <row r="54" spans="1:19" x14ac:dyDescent="0.2">
      <c r="A54" s="4"/>
      <c r="B54" s="22" t="str">
        <f t="shared" si="0"/>
        <v/>
      </c>
      <c r="C54" s="4"/>
      <c r="D54" s="3" t="str">
        <f t="shared" si="1"/>
        <v/>
      </c>
      <c r="E54" s="24"/>
      <c r="F54" s="2" t="str">
        <f t="shared" si="2"/>
        <v>Относительное сужение поперечного сечения образца при растяжении, %</v>
      </c>
      <c r="G54" s="2">
        <v>53</v>
      </c>
      <c r="H54" s="2">
        <v>47</v>
      </c>
      <c r="I54" s="2">
        <v>44</v>
      </c>
      <c r="J54" s="2">
        <v>42</v>
      </c>
      <c r="K54" s="2">
        <v>40</v>
      </c>
      <c r="L54" s="2">
        <v>40</v>
      </c>
      <c r="M54" s="2">
        <v>40</v>
      </c>
      <c r="N54" s="2">
        <v>40</v>
      </c>
      <c r="O54" s="2" t="s">
        <v>4</v>
      </c>
      <c r="P54" s="2" t="s">
        <v>4</v>
      </c>
      <c r="Q54" s="2" t="s">
        <v>4</v>
      </c>
      <c r="R54" s="2" t="s">
        <v>4</v>
      </c>
      <c r="S54" s="2" t="s">
        <v>4</v>
      </c>
    </row>
    <row r="55" spans="1:19" x14ac:dyDescent="0.2">
      <c r="A55" s="3" t="s">
        <v>206</v>
      </c>
      <c r="B55" s="22" t="str">
        <f t="shared" si="0"/>
        <v>Сталь углеродистая</v>
      </c>
      <c r="C55" s="3" t="s">
        <v>11</v>
      </c>
      <c r="D55" s="3" t="str">
        <f t="shared" si="1"/>
        <v>15Л</v>
      </c>
      <c r="E55" s="23" t="s">
        <v>167</v>
      </c>
      <c r="F55" s="2" t="str">
        <f t="shared" si="2"/>
        <v>Предел прочности, МПа</v>
      </c>
      <c r="G55" s="2">
        <v>392</v>
      </c>
      <c r="H55" s="2">
        <v>392</v>
      </c>
      <c r="I55" s="2">
        <v>373</v>
      </c>
      <c r="J55" s="2">
        <v>363</v>
      </c>
      <c r="K55" s="2">
        <v>363</v>
      </c>
      <c r="L55" s="2">
        <v>353</v>
      </c>
      <c r="M55" s="2">
        <v>343</v>
      </c>
      <c r="N55" s="2">
        <v>333</v>
      </c>
      <c r="O55" s="2" t="s">
        <v>4</v>
      </c>
      <c r="P55" s="2" t="s">
        <v>4</v>
      </c>
      <c r="Q55" s="2" t="s">
        <v>4</v>
      </c>
      <c r="R55" s="2" t="s">
        <v>4</v>
      </c>
      <c r="S55" s="2" t="s">
        <v>4</v>
      </c>
    </row>
    <row r="56" spans="1:19" x14ac:dyDescent="0.2">
      <c r="A56" s="4"/>
      <c r="B56" s="22" t="str">
        <f t="shared" si="0"/>
        <v/>
      </c>
      <c r="C56" s="4"/>
      <c r="D56" s="3" t="str">
        <f t="shared" si="1"/>
        <v/>
      </c>
      <c r="E56" s="24"/>
      <c r="F56" s="2" t="str">
        <f t="shared" si="2"/>
        <v>Предел текучести, МПа</v>
      </c>
      <c r="G56" s="2">
        <v>196</v>
      </c>
      <c r="H56" s="2">
        <v>196</v>
      </c>
      <c r="I56" s="2">
        <v>196</v>
      </c>
      <c r="J56" s="2">
        <v>177</v>
      </c>
      <c r="K56" s="2">
        <v>157</v>
      </c>
      <c r="L56" s="2">
        <v>147</v>
      </c>
      <c r="M56" s="2">
        <v>138</v>
      </c>
      <c r="N56" s="2">
        <v>118</v>
      </c>
      <c r="O56" s="2" t="s">
        <v>4</v>
      </c>
      <c r="P56" s="2" t="s">
        <v>4</v>
      </c>
      <c r="Q56" s="2" t="s">
        <v>4</v>
      </c>
      <c r="R56" s="2" t="s">
        <v>4</v>
      </c>
      <c r="S56" s="2" t="s">
        <v>4</v>
      </c>
    </row>
    <row r="57" spans="1:19" x14ac:dyDescent="0.2">
      <c r="A57" s="4"/>
      <c r="B57" s="22" t="str">
        <f t="shared" si="0"/>
        <v/>
      </c>
      <c r="C57" s="4"/>
      <c r="D57" s="3" t="str">
        <f t="shared" si="1"/>
        <v/>
      </c>
      <c r="E57" s="24"/>
      <c r="F57" s="2" t="str">
        <f t="shared" si="2"/>
        <v>Относительное удлинение пятикратного образца при растяжении, %</v>
      </c>
      <c r="G57" s="2">
        <v>24</v>
      </c>
      <c r="H57" s="2">
        <v>23</v>
      </c>
      <c r="I57" s="2">
        <v>23</v>
      </c>
      <c r="J57" s="2">
        <v>23</v>
      </c>
      <c r="K57" s="2">
        <v>22</v>
      </c>
      <c r="L57" s="2">
        <v>21</v>
      </c>
      <c r="M57" s="2">
        <v>21</v>
      </c>
      <c r="N57" s="2">
        <v>21</v>
      </c>
      <c r="O57" s="2" t="s">
        <v>4</v>
      </c>
      <c r="P57" s="2" t="s">
        <v>4</v>
      </c>
      <c r="Q57" s="2" t="s">
        <v>4</v>
      </c>
      <c r="R57" s="2" t="s">
        <v>4</v>
      </c>
      <c r="S57" s="2" t="s">
        <v>4</v>
      </c>
    </row>
    <row r="58" spans="1:19" x14ac:dyDescent="0.2">
      <c r="A58" s="4"/>
      <c r="B58" s="22" t="str">
        <f t="shared" si="0"/>
        <v/>
      </c>
      <c r="C58" s="4"/>
      <c r="D58" s="3" t="str">
        <f t="shared" si="1"/>
        <v/>
      </c>
      <c r="E58" s="24"/>
      <c r="F58" s="2" t="str">
        <f t="shared" si="2"/>
        <v>Относительное сужение поперечного сечения образца при растяжении, %</v>
      </c>
      <c r="G58" s="2">
        <v>35</v>
      </c>
      <c r="H58" s="2">
        <v>35</v>
      </c>
      <c r="I58" s="2">
        <v>35</v>
      </c>
      <c r="J58" s="2">
        <v>34</v>
      </c>
      <c r="K58" s="2">
        <v>34</v>
      </c>
      <c r="L58" s="2">
        <v>33</v>
      </c>
      <c r="M58" s="2">
        <v>32</v>
      </c>
      <c r="N58" s="2">
        <v>30</v>
      </c>
      <c r="O58" s="2" t="s">
        <v>4</v>
      </c>
      <c r="P58" s="2" t="s">
        <v>4</v>
      </c>
      <c r="Q58" s="2" t="s">
        <v>4</v>
      </c>
      <c r="R58" s="2" t="s">
        <v>4</v>
      </c>
      <c r="S58" s="2" t="s">
        <v>4</v>
      </c>
    </row>
    <row r="59" spans="1:19" x14ac:dyDescent="0.2">
      <c r="A59" s="3" t="s">
        <v>206</v>
      </c>
      <c r="B59" s="22" t="str">
        <f t="shared" si="0"/>
        <v>Сталь углеродистая</v>
      </c>
      <c r="C59" s="3">
        <v>20</v>
      </c>
      <c r="D59" s="3">
        <f t="shared" si="1"/>
        <v>20</v>
      </c>
      <c r="E59" s="23" t="s">
        <v>9</v>
      </c>
      <c r="F59" s="2" t="str">
        <f t="shared" si="2"/>
        <v>Предел прочности, МПа</v>
      </c>
      <c r="G59" s="2">
        <v>355</v>
      </c>
      <c r="H59" s="2">
        <v>343</v>
      </c>
      <c r="I59" s="2">
        <v>333</v>
      </c>
      <c r="J59" s="2">
        <v>323</v>
      </c>
      <c r="K59" s="2">
        <v>323</v>
      </c>
      <c r="L59" s="2">
        <v>294</v>
      </c>
      <c r="M59" s="2">
        <v>294</v>
      </c>
      <c r="N59" s="2">
        <v>294</v>
      </c>
      <c r="O59" s="2" t="s">
        <v>4</v>
      </c>
      <c r="P59" s="2" t="s">
        <v>4</v>
      </c>
      <c r="Q59" s="2" t="s">
        <v>4</v>
      </c>
      <c r="R59" s="2" t="s">
        <v>4</v>
      </c>
      <c r="S59" s="2" t="s">
        <v>4</v>
      </c>
    </row>
    <row r="60" spans="1:19" x14ac:dyDescent="0.2">
      <c r="A60" s="4"/>
      <c r="B60" s="22" t="str">
        <f t="shared" si="0"/>
        <v/>
      </c>
      <c r="C60" s="4"/>
      <c r="D60" s="3" t="str">
        <f t="shared" si="1"/>
        <v/>
      </c>
      <c r="E60" s="24"/>
      <c r="F60" s="2" t="str">
        <f t="shared" si="2"/>
        <v>Предел текучести, МПа</v>
      </c>
      <c r="G60" s="2">
        <v>175</v>
      </c>
      <c r="H60" s="2">
        <v>167</v>
      </c>
      <c r="I60" s="2">
        <v>167</v>
      </c>
      <c r="J60" s="2">
        <v>167</v>
      </c>
      <c r="K60" s="2">
        <v>167</v>
      </c>
      <c r="L60" s="2">
        <v>157</v>
      </c>
      <c r="M60" s="2">
        <v>147</v>
      </c>
      <c r="N60" s="2">
        <v>128</v>
      </c>
      <c r="O60" s="2" t="s">
        <v>4</v>
      </c>
      <c r="P60" s="2" t="s">
        <v>4</v>
      </c>
      <c r="Q60" s="2" t="s">
        <v>4</v>
      </c>
      <c r="R60" s="2" t="s">
        <v>4</v>
      </c>
      <c r="S60" s="2" t="s">
        <v>4</v>
      </c>
    </row>
    <row r="61" spans="1:19" x14ac:dyDescent="0.2">
      <c r="A61" s="4"/>
      <c r="B61" s="22" t="str">
        <f t="shared" si="0"/>
        <v/>
      </c>
      <c r="C61" s="4"/>
      <c r="D61" s="3" t="str">
        <f t="shared" si="1"/>
        <v/>
      </c>
      <c r="E61" s="24"/>
      <c r="F61" s="2" t="str">
        <f t="shared" si="2"/>
        <v>Относительное удлинение пятикратного образца при растяжении, %</v>
      </c>
      <c r="G61" s="2">
        <v>20</v>
      </c>
      <c r="H61" s="2">
        <v>20</v>
      </c>
      <c r="I61" s="2">
        <v>20</v>
      </c>
      <c r="J61" s="2">
        <v>18</v>
      </c>
      <c r="K61" s="2">
        <v>17</v>
      </c>
      <c r="L61" s="2">
        <v>17</v>
      </c>
      <c r="M61" s="2">
        <v>17</v>
      </c>
      <c r="N61" s="2">
        <v>17</v>
      </c>
      <c r="O61" s="2" t="s">
        <v>4</v>
      </c>
      <c r="P61" s="2" t="s">
        <v>4</v>
      </c>
      <c r="Q61" s="2" t="s">
        <v>4</v>
      </c>
      <c r="R61" s="2" t="s">
        <v>4</v>
      </c>
      <c r="S61" s="2" t="s">
        <v>4</v>
      </c>
    </row>
    <row r="62" spans="1:19" x14ac:dyDescent="0.2">
      <c r="A62" s="4"/>
      <c r="B62" s="22" t="str">
        <f t="shared" si="0"/>
        <v/>
      </c>
      <c r="C62" s="4"/>
      <c r="D62" s="3" t="str">
        <f t="shared" si="1"/>
        <v/>
      </c>
      <c r="E62" s="24"/>
      <c r="F62" s="2" t="str">
        <f t="shared" si="2"/>
        <v>Относительное сужение поперечного сечения образца при растяжении, %</v>
      </c>
      <c r="G62" s="2">
        <v>40</v>
      </c>
      <c r="H62" s="2">
        <v>40</v>
      </c>
      <c r="I62" s="2">
        <v>40</v>
      </c>
      <c r="J62" s="2">
        <v>40</v>
      </c>
      <c r="K62" s="2">
        <v>40</v>
      </c>
      <c r="L62" s="2">
        <v>40</v>
      </c>
      <c r="M62" s="2">
        <v>40</v>
      </c>
      <c r="N62" s="2">
        <v>40</v>
      </c>
      <c r="O62" s="2" t="s">
        <v>4</v>
      </c>
      <c r="P62" s="2" t="s">
        <v>4</v>
      </c>
      <c r="Q62" s="2" t="s">
        <v>4</v>
      </c>
      <c r="R62" s="2" t="s">
        <v>4</v>
      </c>
      <c r="S62" s="2" t="s">
        <v>4</v>
      </c>
    </row>
    <row r="63" spans="1:19" x14ac:dyDescent="0.2">
      <c r="A63" s="4"/>
      <c r="B63" s="22" t="str">
        <f t="shared" si="0"/>
        <v>Сталь углеродистая</v>
      </c>
      <c r="C63" s="4"/>
      <c r="D63" s="3">
        <f t="shared" si="1"/>
        <v>20</v>
      </c>
      <c r="E63" s="23" t="s">
        <v>217</v>
      </c>
      <c r="F63" s="2" t="str">
        <f t="shared" si="2"/>
        <v>Предел прочности, МПа</v>
      </c>
      <c r="G63" s="2">
        <v>390</v>
      </c>
      <c r="H63" s="2">
        <v>390</v>
      </c>
      <c r="I63" s="2">
        <v>373</v>
      </c>
      <c r="J63" s="2">
        <v>363</v>
      </c>
      <c r="K63" s="2">
        <v>363</v>
      </c>
      <c r="L63" s="2">
        <v>343</v>
      </c>
      <c r="M63" s="2">
        <v>333</v>
      </c>
      <c r="N63" s="2">
        <v>323</v>
      </c>
      <c r="O63" s="2" t="s">
        <v>4</v>
      </c>
      <c r="P63" s="2" t="s">
        <v>4</v>
      </c>
      <c r="Q63" s="2" t="s">
        <v>4</v>
      </c>
      <c r="R63" s="2" t="s">
        <v>4</v>
      </c>
      <c r="S63" s="2" t="s">
        <v>4</v>
      </c>
    </row>
    <row r="64" spans="1:19" x14ac:dyDescent="0.2">
      <c r="A64" s="4"/>
      <c r="B64" s="22" t="str">
        <f t="shared" si="0"/>
        <v/>
      </c>
      <c r="C64" s="4"/>
      <c r="D64" s="3" t="str">
        <f t="shared" si="1"/>
        <v/>
      </c>
      <c r="E64" s="24"/>
      <c r="F64" s="2" t="str">
        <f t="shared" si="2"/>
        <v>Предел текучести, МПа</v>
      </c>
      <c r="G64" s="2">
        <v>195</v>
      </c>
      <c r="H64" s="2">
        <v>195</v>
      </c>
      <c r="I64" s="2">
        <v>195</v>
      </c>
      <c r="J64" s="2">
        <v>195</v>
      </c>
      <c r="K64" s="2">
        <v>195</v>
      </c>
      <c r="L64" s="2">
        <v>177</v>
      </c>
      <c r="M64" s="2">
        <v>157</v>
      </c>
      <c r="N64" s="2">
        <v>137</v>
      </c>
      <c r="O64" s="2" t="s">
        <v>4</v>
      </c>
      <c r="P64" s="2" t="s">
        <v>4</v>
      </c>
      <c r="Q64" s="2" t="s">
        <v>4</v>
      </c>
      <c r="R64" s="2" t="s">
        <v>4</v>
      </c>
      <c r="S64" s="2" t="s">
        <v>4</v>
      </c>
    </row>
    <row r="65" spans="1:19" x14ac:dyDescent="0.2">
      <c r="A65" s="4"/>
      <c r="B65" s="22" t="str">
        <f t="shared" si="0"/>
        <v/>
      </c>
      <c r="C65" s="4"/>
      <c r="D65" s="3" t="str">
        <f t="shared" si="1"/>
        <v/>
      </c>
      <c r="E65" s="24"/>
      <c r="F65" s="2" t="str">
        <f t="shared" si="2"/>
        <v>Относительное удлинение пятикратного образца при растяжении, %</v>
      </c>
      <c r="G65" s="2">
        <v>20</v>
      </c>
      <c r="H65" s="2">
        <v>20</v>
      </c>
      <c r="I65" s="2">
        <v>20</v>
      </c>
      <c r="J65" s="2">
        <v>18</v>
      </c>
      <c r="K65" s="2">
        <v>17</v>
      </c>
      <c r="L65" s="2">
        <v>17</v>
      </c>
      <c r="M65" s="2">
        <v>17</v>
      </c>
      <c r="N65" s="2">
        <v>17</v>
      </c>
      <c r="O65" s="2" t="s">
        <v>4</v>
      </c>
      <c r="P65" s="2" t="s">
        <v>4</v>
      </c>
      <c r="Q65" s="2" t="s">
        <v>4</v>
      </c>
      <c r="R65" s="2" t="s">
        <v>4</v>
      </c>
      <c r="S65" s="2" t="s">
        <v>4</v>
      </c>
    </row>
    <row r="66" spans="1:19" x14ac:dyDescent="0.2">
      <c r="A66" s="4"/>
      <c r="B66" s="22" t="str">
        <f t="shared" si="0"/>
        <v/>
      </c>
      <c r="C66" s="4"/>
      <c r="D66" s="3" t="str">
        <f t="shared" si="1"/>
        <v/>
      </c>
      <c r="E66" s="24"/>
      <c r="F66" s="2" t="str">
        <f t="shared" si="2"/>
        <v>Относительное сужение поперечного сечения образца при растяжении, %</v>
      </c>
      <c r="G66" s="2">
        <v>40</v>
      </c>
      <c r="H66" s="2">
        <v>40</v>
      </c>
      <c r="I66" s="2">
        <v>40</v>
      </c>
      <c r="J66" s="2">
        <v>40</v>
      </c>
      <c r="K66" s="2">
        <v>40</v>
      </c>
      <c r="L66" s="2">
        <v>40</v>
      </c>
      <c r="M66" s="2">
        <v>40</v>
      </c>
      <c r="N66" s="2">
        <v>40</v>
      </c>
      <c r="O66" s="2" t="s">
        <v>4</v>
      </c>
      <c r="P66" s="2" t="s">
        <v>4</v>
      </c>
      <c r="Q66" s="2" t="s">
        <v>4</v>
      </c>
      <c r="R66" s="2" t="s">
        <v>4</v>
      </c>
      <c r="S66" s="2" t="s">
        <v>4</v>
      </c>
    </row>
    <row r="67" spans="1:19" x14ac:dyDescent="0.2">
      <c r="A67" s="4"/>
      <c r="B67" s="22" t="str">
        <f t="shared" ref="B67:B130" si="3">IF(NOT(ISBLANK(A67)),A67,IF(NOT(ISBLANK(E67)),INDEX(B:B,ROW(B67)-4),""))</f>
        <v>Сталь углеродистая</v>
      </c>
      <c r="C67" s="4"/>
      <c r="D67" s="3">
        <f t="shared" ref="D67:D130" si="4">IF(NOT(ISBLANK(C67)),C67,IF(NOT(ISBLANK(E67)),INDEX(D:D,ROW(D67)-4),""))</f>
        <v>20</v>
      </c>
      <c r="E67" s="23" t="s">
        <v>12</v>
      </c>
      <c r="F67" s="2" t="str">
        <f t="shared" si="2"/>
        <v>Предел прочности, МПа</v>
      </c>
      <c r="G67" s="2">
        <v>430</v>
      </c>
      <c r="H67" s="2">
        <v>422</v>
      </c>
      <c r="I67" s="2">
        <v>422</v>
      </c>
      <c r="J67" s="2">
        <v>412</v>
      </c>
      <c r="K67" s="2">
        <v>402</v>
      </c>
      <c r="L67" s="2">
        <v>402</v>
      </c>
      <c r="M67" s="2">
        <v>392</v>
      </c>
      <c r="N67" s="2">
        <v>373</v>
      </c>
      <c r="O67" s="2" t="s">
        <v>4</v>
      </c>
      <c r="P67" s="2" t="s">
        <v>4</v>
      </c>
      <c r="Q67" s="2" t="s">
        <v>4</v>
      </c>
      <c r="R67" s="2" t="s">
        <v>4</v>
      </c>
      <c r="S67" s="2" t="s">
        <v>4</v>
      </c>
    </row>
    <row r="68" spans="1:19" x14ac:dyDescent="0.2">
      <c r="A68" s="4"/>
      <c r="B68" s="22" t="str">
        <f t="shared" si="3"/>
        <v/>
      </c>
      <c r="C68" s="4"/>
      <c r="D68" s="3" t="str">
        <f t="shared" si="4"/>
        <v/>
      </c>
      <c r="E68" s="24"/>
      <c r="F68" s="2" t="str">
        <f t="shared" ref="F68:F135" si="5">CHOOSE(MOD(ROW(F68)-ROW($F$3),4)+1,
"Предел прочности, МПа",
"Предел текучести, МПа",
"Относительное удлинение пятикратного образца при растяжении, %",
"Относительное сужение поперечного сечения образца при растяжении, %")</f>
        <v>Предел текучести, МПа</v>
      </c>
      <c r="G68" s="2">
        <v>215</v>
      </c>
      <c r="H68" s="2">
        <v>206</v>
      </c>
      <c r="I68" s="2">
        <v>206</v>
      </c>
      <c r="J68" s="2">
        <v>206</v>
      </c>
      <c r="K68" s="2">
        <v>196</v>
      </c>
      <c r="L68" s="2">
        <v>196</v>
      </c>
      <c r="M68" s="2">
        <v>177</v>
      </c>
      <c r="N68" s="2">
        <v>157</v>
      </c>
      <c r="O68" s="2" t="s">
        <v>4</v>
      </c>
      <c r="P68" s="2" t="s">
        <v>4</v>
      </c>
      <c r="Q68" s="2" t="s">
        <v>4</v>
      </c>
      <c r="R68" s="2" t="s">
        <v>4</v>
      </c>
      <c r="S68" s="2" t="s">
        <v>4</v>
      </c>
    </row>
    <row r="69" spans="1:19" x14ac:dyDescent="0.2">
      <c r="A69" s="4"/>
      <c r="B69" s="22" t="str">
        <f t="shared" si="3"/>
        <v/>
      </c>
      <c r="C69" s="4"/>
      <c r="D69" s="3" t="str">
        <f t="shared" si="4"/>
        <v/>
      </c>
      <c r="E69" s="24"/>
      <c r="F69" s="2" t="str">
        <f t="shared" si="5"/>
        <v>Относительное удлинение пятикратного образца при растяжении, %</v>
      </c>
      <c r="G69" s="2">
        <v>20</v>
      </c>
      <c r="H69" s="2">
        <v>19</v>
      </c>
      <c r="I69" s="2">
        <v>19</v>
      </c>
      <c r="J69" s="2">
        <v>18</v>
      </c>
      <c r="K69" s="2">
        <v>17</v>
      </c>
      <c r="L69" s="2">
        <v>17</v>
      </c>
      <c r="M69" s="2">
        <v>17</v>
      </c>
      <c r="N69" s="2">
        <v>17</v>
      </c>
      <c r="O69" s="2" t="s">
        <v>4</v>
      </c>
      <c r="P69" s="2" t="s">
        <v>4</v>
      </c>
      <c r="Q69" s="2" t="s">
        <v>4</v>
      </c>
      <c r="R69" s="2" t="s">
        <v>4</v>
      </c>
      <c r="S69" s="2" t="s">
        <v>4</v>
      </c>
    </row>
    <row r="70" spans="1:19" x14ac:dyDescent="0.2">
      <c r="A70" s="4"/>
      <c r="B70" s="22" t="str">
        <f t="shared" si="3"/>
        <v/>
      </c>
      <c r="C70" s="4"/>
      <c r="D70" s="3" t="str">
        <f t="shared" si="4"/>
        <v/>
      </c>
      <c r="E70" s="24"/>
      <c r="F70" s="2" t="str">
        <f t="shared" si="5"/>
        <v>Относительное сужение поперечного сечения образца при растяжении, %</v>
      </c>
      <c r="G70" s="2">
        <v>40</v>
      </c>
      <c r="H70" s="2">
        <v>40</v>
      </c>
      <c r="I70" s="2">
        <v>40</v>
      </c>
      <c r="J70" s="2">
        <v>40</v>
      </c>
      <c r="K70" s="2">
        <v>40</v>
      </c>
      <c r="L70" s="2">
        <v>40</v>
      </c>
      <c r="M70" s="2">
        <v>40</v>
      </c>
      <c r="N70" s="2">
        <v>40</v>
      </c>
      <c r="O70" s="2" t="s">
        <v>4</v>
      </c>
      <c r="P70" s="2" t="s">
        <v>4</v>
      </c>
      <c r="Q70" s="2" t="s">
        <v>4</v>
      </c>
      <c r="R70" s="2" t="s">
        <v>4</v>
      </c>
      <c r="S70" s="2" t="s">
        <v>4</v>
      </c>
    </row>
    <row r="71" spans="1:19" x14ac:dyDescent="0.2">
      <c r="A71" s="4"/>
      <c r="B71" s="22" t="str">
        <f t="shared" si="3"/>
        <v>Сталь углеродистая</v>
      </c>
      <c r="C71" s="4"/>
      <c r="D71" s="3">
        <f t="shared" si="4"/>
        <v>20</v>
      </c>
      <c r="E71" s="23" t="s">
        <v>218</v>
      </c>
      <c r="F71" s="2" t="str">
        <f t="shared" si="5"/>
        <v>Предел прочности, МПа</v>
      </c>
      <c r="G71" s="2">
        <v>470</v>
      </c>
      <c r="H71" s="2">
        <v>461</v>
      </c>
      <c r="I71" s="2">
        <v>461</v>
      </c>
      <c r="J71" s="2">
        <v>451</v>
      </c>
      <c r="K71" s="2">
        <v>441</v>
      </c>
      <c r="L71" s="2">
        <v>441</v>
      </c>
      <c r="M71" s="2">
        <v>432</v>
      </c>
      <c r="N71" s="2">
        <v>422</v>
      </c>
      <c r="O71" s="2" t="s">
        <v>4</v>
      </c>
      <c r="P71" s="2" t="s">
        <v>4</v>
      </c>
      <c r="Q71" s="2" t="s">
        <v>4</v>
      </c>
      <c r="R71" s="2" t="s">
        <v>4</v>
      </c>
      <c r="S71" s="2" t="s">
        <v>4</v>
      </c>
    </row>
    <row r="72" spans="1:19" x14ac:dyDescent="0.2">
      <c r="A72" s="4"/>
      <c r="B72" s="22" t="str">
        <f t="shared" si="3"/>
        <v/>
      </c>
      <c r="C72" s="4"/>
      <c r="D72" s="3" t="str">
        <f t="shared" si="4"/>
        <v/>
      </c>
      <c r="E72" s="24"/>
      <c r="F72" s="2" t="str">
        <f t="shared" si="5"/>
        <v>Предел текучести, МПа</v>
      </c>
      <c r="G72" s="2">
        <v>245</v>
      </c>
      <c r="H72" s="2">
        <v>235</v>
      </c>
      <c r="I72" s="2">
        <v>235</v>
      </c>
      <c r="J72" s="2">
        <v>235</v>
      </c>
      <c r="K72" s="2">
        <v>226</v>
      </c>
      <c r="L72" s="2">
        <v>226</v>
      </c>
      <c r="M72" s="2">
        <v>196</v>
      </c>
      <c r="N72" s="2">
        <v>177</v>
      </c>
      <c r="O72" s="2" t="s">
        <v>4</v>
      </c>
      <c r="P72" s="2" t="s">
        <v>4</v>
      </c>
      <c r="Q72" s="2" t="s">
        <v>4</v>
      </c>
      <c r="R72" s="2" t="s">
        <v>4</v>
      </c>
      <c r="S72" s="2" t="s">
        <v>4</v>
      </c>
    </row>
    <row r="73" spans="1:19" x14ac:dyDescent="0.2">
      <c r="A73" s="4"/>
      <c r="B73" s="22" t="str">
        <f t="shared" si="3"/>
        <v/>
      </c>
      <c r="C73" s="4"/>
      <c r="D73" s="3" t="str">
        <f t="shared" si="4"/>
        <v/>
      </c>
      <c r="E73" s="24"/>
      <c r="F73" s="2" t="str">
        <f t="shared" si="5"/>
        <v>Относительное удлинение пятикратного образца при растяжении, %</v>
      </c>
      <c r="G73" s="2">
        <v>19</v>
      </c>
      <c r="H73" s="2">
        <v>18</v>
      </c>
      <c r="I73" s="2">
        <v>18</v>
      </c>
      <c r="J73" s="2">
        <v>17</v>
      </c>
      <c r="K73" s="2">
        <v>16</v>
      </c>
      <c r="L73" s="2">
        <v>16</v>
      </c>
      <c r="M73" s="2">
        <v>16</v>
      </c>
      <c r="N73" s="2">
        <v>16</v>
      </c>
      <c r="O73" s="2" t="s">
        <v>4</v>
      </c>
      <c r="P73" s="2" t="s">
        <v>4</v>
      </c>
      <c r="Q73" s="2" t="s">
        <v>4</v>
      </c>
      <c r="R73" s="2" t="s">
        <v>4</v>
      </c>
      <c r="S73" s="2" t="s">
        <v>4</v>
      </c>
    </row>
    <row r="74" spans="1:19" x14ac:dyDescent="0.2">
      <c r="A74" s="4"/>
      <c r="B74" s="22" t="str">
        <f t="shared" si="3"/>
        <v/>
      </c>
      <c r="C74" s="4"/>
      <c r="D74" s="3" t="str">
        <f t="shared" si="4"/>
        <v/>
      </c>
      <c r="E74" s="24"/>
      <c r="F74" s="2" t="str">
        <f t="shared" si="5"/>
        <v>Относительное сужение поперечного сечения образца при растяжении, %</v>
      </c>
      <c r="G74" s="2">
        <v>40</v>
      </c>
      <c r="H74" s="2">
        <v>40</v>
      </c>
      <c r="I74" s="2">
        <v>40</v>
      </c>
      <c r="J74" s="2">
        <v>40</v>
      </c>
      <c r="K74" s="2">
        <v>40</v>
      </c>
      <c r="L74" s="2">
        <v>40</v>
      </c>
      <c r="M74" s="2">
        <v>40</v>
      </c>
      <c r="N74" s="2">
        <v>40</v>
      </c>
      <c r="O74" s="2" t="s">
        <v>4</v>
      </c>
      <c r="P74" s="2" t="s">
        <v>4</v>
      </c>
      <c r="Q74" s="2" t="s">
        <v>4</v>
      </c>
      <c r="R74" s="2" t="s">
        <v>4</v>
      </c>
      <c r="S74" s="2" t="s">
        <v>4</v>
      </c>
    </row>
    <row r="75" spans="1:19" x14ac:dyDescent="0.2">
      <c r="A75" s="4"/>
      <c r="B75" s="22" t="str">
        <f t="shared" si="3"/>
        <v>Сталь углеродистая</v>
      </c>
      <c r="C75" s="4"/>
      <c r="D75" s="3">
        <f t="shared" si="4"/>
        <v>20</v>
      </c>
      <c r="E75" s="23" t="s">
        <v>219</v>
      </c>
      <c r="F75" s="2" t="str">
        <f t="shared" si="5"/>
        <v>Предел прочности, МПа</v>
      </c>
      <c r="G75" s="2">
        <v>402</v>
      </c>
      <c r="H75" s="2">
        <v>392</v>
      </c>
      <c r="I75" s="2">
        <v>392</v>
      </c>
      <c r="J75" s="2">
        <v>392</v>
      </c>
      <c r="K75" s="2">
        <v>373</v>
      </c>
      <c r="L75" s="2">
        <v>373</v>
      </c>
      <c r="M75" s="2">
        <v>363</v>
      </c>
      <c r="N75" s="2">
        <v>353</v>
      </c>
      <c r="O75" s="2" t="s">
        <v>4</v>
      </c>
      <c r="P75" s="2" t="s">
        <v>4</v>
      </c>
      <c r="Q75" s="2" t="s">
        <v>4</v>
      </c>
      <c r="R75" s="2" t="s">
        <v>4</v>
      </c>
      <c r="S75" s="2" t="s">
        <v>4</v>
      </c>
    </row>
    <row r="76" spans="1:19" x14ac:dyDescent="0.2">
      <c r="A76" s="4"/>
      <c r="B76" s="22" t="str">
        <f t="shared" si="3"/>
        <v/>
      </c>
      <c r="C76" s="4"/>
      <c r="D76" s="3" t="str">
        <f t="shared" si="4"/>
        <v/>
      </c>
      <c r="E76" s="24"/>
      <c r="F76" s="2" t="str">
        <f t="shared" si="5"/>
        <v>Предел текучести, МПа</v>
      </c>
      <c r="G76" s="2">
        <v>216</v>
      </c>
      <c r="H76" s="2">
        <v>206</v>
      </c>
      <c r="I76" s="2">
        <v>206</v>
      </c>
      <c r="J76" s="2">
        <v>206</v>
      </c>
      <c r="K76" s="2">
        <v>196</v>
      </c>
      <c r="L76" s="2">
        <v>196</v>
      </c>
      <c r="M76" s="2">
        <v>177</v>
      </c>
      <c r="N76" s="2">
        <v>157</v>
      </c>
      <c r="O76" s="2" t="s">
        <v>4</v>
      </c>
      <c r="P76" s="2" t="s">
        <v>4</v>
      </c>
      <c r="Q76" s="2" t="s">
        <v>4</v>
      </c>
      <c r="R76" s="2" t="s">
        <v>4</v>
      </c>
      <c r="S76" s="2" t="s">
        <v>4</v>
      </c>
    </row>
    <row r="77" spans="1:19" x14ac:dyDescent="0.2">
      <c r="A77" s="4"/>
      <c r="B77" s="22" t="str">
        <f t="shared" si="3"/>
        <v/>
      </c>
      <c r="C77" s="4"/>
      <c r="D77" s="3" t="str">
        <f t="shared" si="4"/>
        <v/>
      </c>
      <c r="E77" s="24"/>
      <c r="F77" s="2" t="str">
        <f t="shared" si="5"/>
        <v>Относительное удлинение пятикратного образца при растяжении, %</v>
      </c>
      <c r="G77" s="2">
        <v>21</v>
      </c>
      <c r="H77" s="2">
        <v>20</v>
      </c>
      <c r="I77" s="2">
        <v>19</v>
      </c>
      <c r="J77" s="2">
        <v>18</v>
      </c>
      <c r="K77" s="2">
        <v>17</v>
      </c>
      <c r="L77" s="2">
        <v>17</v>
      </c>
      <c r="M77" s="2">
        <v>17</v>
      </c>
      <c r="N77" s="2">
        <v>17</v>
      </c>
      <c r="O77" s="2" t="s">
        <v>4</v>
      </c>
      <c r="P77" s="2" t="s">
        <v>4</v>
      </c>
      <c r="Q77" s="2" t="s">
        <v>4</v>
      </c>
      <c r="R77" s="2" t="s">
        <v>4</v>
      </c>
      <c r="S77" s="2" t="s">
        <v>4</v>
      </c>
    </row>
    <row r="78" spans="1:19" x14ac:dyDescent="0.2">
      <c r="A78" s="4"/>
      <c r="B78" s="22" t="str">
        <f t="shared" si="3"/>
        <v/>
      </c>
      <c r="C78" s="4"/>
      <c r="D78" s="3" t="str">
        <f t="shared" si="4"/>
        <v/>
      </c>
      <c r="E78" s="24"/>
      <c r="F78" s="2" t="str">
        <f t="shared" si="5"/>
        <v>Относительное сужение поперечного сечения образца при растяжении, %</v>
      </c>
      <c r="G78" s="2">
        <v>40</v>
      </c>
      <c r="H78" s="2">
        <v>40</v>
      </c>
      <c r="I78" s="2">
        <v>38</v>
      </c>
      <c r="J78" s="2">
        <v>38</v>
      </c>
      <c r="K78" s="2">
        <v>38</v>
      </c>
      <c r="L78" s="2">
        <v>38</v>
      </c>
      <c r="M78" s="2">
        <v>40</v>
      </c>
      <c r="N78" s="2">
        <v>42</v>
      </c>
      <c r="O78" s="2" t="s">
        <v>4</v>
      </c>
      <c r="P78" s="2" t="s">
        <v>4</v>
      </c>
      <c r="Q78" s="2" t="s">
        <v>4</v>
      </c>
      <c r="R78" s="2" t="s">
        <v>4</v>
      </c>
      <c r="S78" s="2" t="s">
        <v>4</v>
      </c>
    </row>
    <row r="79" spans="1:19" ht="25.5" x14ac:dyDescent="0.2">
      <c r="A79" s="4"/>
      <c r="B79" s="22" t="str">
        <f t="shared" si="3"/>
        <v>Сталь углеродистая</v>
      </c>
      <c r="C79" s="4"/>
      <c r="D79" s="3">
        <f t="shared" si="4"/>
        <v>20</v>
      </c>
      <c r="E79" s="23" t="s">
        <v>220</v>
      </c>
      <c r="F79" s="2" t="str">
        <f t="shared" si="5"/>
        <v>Предел прочности, МПа</v>
      </c>
      <c r="G79" s="2">
        <v>402</v>
      </c>
      <c r="H79" s="2">
        <v>392</v>
      </c>
      <c r="I79" s="2">
        <v>392</v>
      </c>
      <c r="J79" s="2">
        <v>392</v>
      </c>
      <c r="K79" s="2">
        <v>373</v>
      </c>
      <c r="L79" s="2">
        <v>373</v>
      </c>
      <c r="M79" s="2">
        <v>363</v>
      </c>
      <c r="N79" s="2">
        <v>353</v>
      </c>
      <c r="O79" s="2" t="s">
        <v>4</v>
      </c>
      <c r="P79" s="2" t="s">
        <v>4</v>
      </c>
      <c r="Q79" s="2" t="s">
        <v>4</v>
      </c>
      <c r="R79" s="2" t="s">
        <v>4</v>
      </c>
      <c r="S79" s="2" t="s">
        <v>4</v>
      </c>
    </row>
    <row r="80" spans="1:19" x14ac:dyDescent="0.2">
      <c r="A80" s="4"/>
      <c r="B80" s="22" t="str">
        <f t="shared" si="3"/>
        <v/>
      </c>
      <c r="C80" s="4"/>
      <c r="D80" s="3" t="str">
        <f t="shared" si="4"/>
        <v/>
      </c>
      <c r="E80" s="24"/>
      <c r="F80" s="2" t="str">
        <f t="shared" si="5"/>
        <v>Предел текучести, МПа</v>
      </c>
      <c r="G80" s="2">
        <v>216</v>
      </c>
      <c r="H80" s="2">
        <v>206</v>
      </c>
      <c r="I80" s="2">
        <v>206</v>
      </c>
      <c r="J80" s="2">
        <v>206</v>
      </c>
      <c r="K80" s="2">
        <v>196</v>
      </c>
      <c r="L80" s="2">
        <v>196</v>
      </c>
      <c r="M80" s="2">
        <v>177</v>
      </c>
      <c r="N80" s="2">
        <v>157</v>
      </c>
      <c r="O80" s="2" t="s">
        <v>4</v>
      </c>
      <c r="P80" s="2" t="s">
        <v>4</v>
      </c>
      <c r="Q80" s="2" t="s">
        <v>4</v>
      </c>
      <c r="R80" s="2" t="s">
        <v>4</v>
      </c>
      <c r="S80" s="2" t="s">
        <v>4</v>
      </c>
    </row>
    <row r="81" spans="1:19" x14ac:dyDescent="0.2">
      <c r="A81" s="4"/>
      <c r="B81" s="22" t="str">
        <f t="shared" si="3"/>
        <v/>
      </c>
      <c r="C81" s="4"/>
      <c r="D81" s="3" t="str">
        <f t="shared" si="4"/>
        <v/>
      </c>
      <c r="E81" s="24"/>
      <c r="F81" s="2" t="str">
        <f t="shared" si="5"/>
        <v>Относительное удлинение пятикратного образца при растяжении, %</v>
      </c>
      <c r="G81" s="2">
        <v>21</v>
      </c>
      <c r="H81" s="2">
        <v>20</v>
      </c>
      <c r="I81" s="2">
        <v>19</v>
      </c>
      <c r="J81" s="2">
        <v>18</v>
      </c>
      <c r="K81" s="2">
        <v>17</v>
      </c>
      <c r="L81" s="2">
        <v>17</v>
      </c>
      <c r="M81" s="2">
        <v>17</v>
      </c>
      <c r="N81" s="2">
        <v>17</v>
      </c>
      <c r="O81" s="2" t="s">
        <v>4</v>
      </c>
      <c r="P81" s="2" t="s">
        <v>4</v>
      </c>
      <c r="Q81" s="2" t="s">
        <v>4</v>
      </c>
      <c r="R81" s="2" t="s">
        <v>4</v>
      </c>
      <c r="S81" s="2" t="s">
        <v>4</v>
      </c>
    </row>
    <row r="82" spans="1:19" x14ac:dyDescent="0.2">
      <c r="A82" s="4"/>
      <c r="B82" s="22" t="str">
        <f t="shared" si="3"/>
        <v/>
      </c>
      <c r="C82" s="4"/>
      <c r="D82" s="3" t="str">
        <f t="shared" si="4"/>
        <v/>
      </c>
      <c r="E82" s="24"/>
      <c r="F82" s="2" t="str">
        <f t="shared" si="5"/>
        <v>Относительное сужение поперечного сечения образца при растяжении, %</v>
      </c>
      <c r="G82" s="2">
        <v>40</v>
      </c>
      <c r="H82" s="2">
        <v>40</v>
      </c>
      <c r="I82" s="2">
        <v>38</v>
      </c>
      <c r="J82" s="2">
        <v>38</v>
      </c>
      <c r="K82" s="2">
        <v>38</v>
      </c>
      <c r="L82" s="2">
        <v>38</v>
      </c>
      <c r="M82" s="2">
        <v>40</v>
      </c>
      <c r="N82" s="2">
        <v>42</v>
      </c>
      <c r="O82" s="2" t="s">
        <v>4</v>
      </c>
      <c r="P82" s="2" t="s">
        <v>4</v>
      </c>
      <c r="Q82" s="2" t="s">
        <v>4</v>
      </c>
      <c r="R82" s="2" t="s">
        <v>4</v>
      </c>
      <c r="S82" s="2" t="s">
        <v>4</v>
      </c>
    </row>
    <row r="83" spans="1:19" x14ac:dyDescent="0.2">
      <c r="A83" s="4"/>
      <c r="B83" s="22" t="str">
        <f t="shared" si="3"/>
        <v>Сталь углеродистая</v>
      </c>
      <c r="C83" s="4"/>
      <c r="D83" s="3">
        <f t="shared" si="4"/>
        <v>20</v>
      </c>
      <c r="E83" s="23" t="s">
        <v>168</v>
      </c>
      <c r="F83" s="2" t="str">
        <f t="shared" si="5"/>
        <v>Предел прочности, МПа</v>
      </c>
      <c r="G83" s="2">
        <v>373</v>
      </c>
      <c r="H83" s="2">
        <v>363</v>
      </c>
      <c r="I83" s="2">
        <v>353</v>
      </c>
      <c r="J83" s="2">
        <v>343</v>
      </c>
      <c r="K83" s="2">
        <v>343</v>
      </c>
      <c r="L83" s="2">
        <v>333</v>
      </c>
      <c r="M83" s="2">
        <v>333</v>
      </c>
      <c r="N83" s="2">
        <v>323</v>
      </c>
      <c r="O83" s="2" t="s">
        <v>4</v>
      </c>
      <c r="P83" s="2" t="s">
        <v>4</v>
      </c>
      <c r="Q83" s="2" t="s">
        <v>4</v>
      </c>
      <c r="R83" s="2" t="s">
        <v>4</v>
      </c>
      <c r="S83" s="2" t="s">
        <v>4</v>
      </c>
    </row>
    <row r="84" spans="1:19" x14ac:dyDescent="0.2">
      <c r="A84" s="4"/>
      <c r="B84" s="22" t="str">
        <f t="shared" si="3"/>
        <v/>
      </c>
      <c r="C84" s="4"/>
      <c r="D84" s="3" t="str">
        <f t="shared" si="4"/>
        <v/>
      </c>
      <c r="E84" s="24"/>
      <c r="F84" s="2" t="str">
        <f t="shared" si="5"/>
        <v>Предел текучести, МПа</v>
      </c>
      <c r="G84" s="2">
        <v>216</v>
      </c>
      <c r="H84" s="2">
        <v>216</v>
      </c>
      <c r="I84" s="2">
        <v>216</v>
      </c>
      <c r="J84" s="2">
        <v>206</v>
      </c>
      <c r="K84" s="2">
        <v>206</v>
      </c>
      <c r="L84" s="2">
        <v>196</v>
      </c>
      <c r="M84" s="2">
        <v>176</v>
      </c>
      <c r="N84" s="2">
        <v>157</v>
      </c>
      <c r="O84" s="2" t="s">
        <v>4</v>
      </c>
      <c r="P84" s="2" t="s">
        <v>4</v>
      </c>
      <c r="Q84" s="2" t="s">
        <v>4</v>
      </c>
      <c r="R84" s="2" t="s">
        <v>4</v>
      </c>
      <c r="S84" s="2" t="s">
        <v>4</v>
      </c>
    </row>
    <row r="85" spans="1:19" x14ac:dyDescent="0.2">
      <c r="A85" s="4"/>
      <c r="B85" s="22" t="str">
        <f t="shared" si="3"/>
        <v/>
      </c>
      <c r="C85" s="4"/>
      <c r="D85" s="3" t="str">
        <f t="shared" si="4"/>
        <v/>
      </c>
      <c r="E85" s="24"/>
      <c r="F85" s="2" t="str">
        <f t="shared" si="5"/>
        <v>Относительное удлинение пятикратного образца при растяжении, %</v>
      </c>
      <c r="G85" s="2">
        <v>28</v>
      </c>
      <c r="H85" s="2">
        <v>27</v>
      </c>
      <c r="I85" s="2">
        <v>27</v>
      </c>
      <c r="J85" s="2">
        <v>25</v>
      </c>
      <c r="K85" s="2">
        <v>24</v>
      </c>
      <c r="L85" s="2">
        <v>24</v>
      </c>
      <c r="M85" s="2">
        <v>24</v>
      </c>
      <c r="N85" s="2">
        <v>24</v>
      </c>
      <c r="O85" s="2" t="s">
        <v>4</v>
      </c>
      <c r="P85" s="2" t="s">
        <v>4</v>
      </c>
      <c r="Q85" s="2" t="s">
        <v>4</v>
      </c>
      <c r="R85" s="2" t="s">
        <v>4</v>
      </c>
      <c r="S85" s="2" t="s">
        <v>4</v>
      </c>
    </row>
    <row r="86" spans="1:19" x14ac:dyDescent="0.2">
      <c r="A86" s="4"/>
      <c r="B86" s="22" t="str">
        <f t="shared" si="3"/>
        <v/>
      </c>
      <c r="C86" s="4"/>
      <c r="D86" s="3" t="str">
        <f t="shared" si="4"/>
        <v/>
      </c>
      <c r="E86" s="24"/>
      <c r="F86" s="2" t="str">
        <f t="shared" si="5"/>
        <v>Относительное сужение поперечного сечения образца при растяжении, %</v>
      </c>
      <c r="G86" s="2">
        <v>45</v>
      </c>
      <c r="H86" s="2">
        <v>43</v>
      </c>
      <c r="I86" s="2">
        <v>43</v>
      </c>
      <c r="J86" s="2">
        <v>42</v>
      </c>
      <c r="K86" s="2">
        <v>42</v>
      </c>
      <c r="L86" s="2">
        <v>42</v>
      </c>
      <c r="M86" s="2">
        <v>44</v>
      </c>
      <c r="N86" s="2">
        <v>46</v>
      </c>
      <c r="O86" s="2" t="s">
        <v>4</v>
      </c>
      <c r="P86" s="2" t="s">
        <v>4</v>
      </c>
      <c r="Q86" s="2" t="s">
        <v>4</v>
      </c>
      <c r="R86" s="2" t="s">
        <v>4</v>
      </c>
      <c r="S86" s="2" t="s">
        <v>4</v>
      </c>
    </row>
    <row r="87" spans="1:19" x14ac:dyDescent="0.2">
      <c r="A87" s="4"/>
      <c r="B87" s="22" t="str">
        <f t="shared" si="3"/>
        <v>Сталь углеродистая</v>
      </c>
      <c r="C87" s="4"/>
      <c r="D87" s="3">
        <f t="shared" si="4"/>
        <v>20</v>
      </c>
      <c r="E87" s="23" t="s">
        <v>221</v>
      </c>
      <c r="F87" s="2" t="str">
        <f t="shared" si="5"/>
        <v>Предел прочности, МПа</v>
      </c>
      <c r="G87" s="2">
        <v>353</v>
      </c>
      <c r="H87" s="2">
        <v>343</v>
      </c>
      <c r="I87" s="2">
        <v>334</v>
      </c>
      <c r="J87" s="2">
        <v>324</v>
      </c>
      <c r="K87" s="2">
        <v>304</v>
      </c>
      <c r="L87" s="2">
        <v>294</v>
      </c>
      <c r="M87" s="2">
        <v>284</v>
      </c>
      <c r="N87" s="2">
        <v>275</v>
      </c>
      <c r="O87" s="2" t="s">
        <v>4</v>
      </c>
      <c r="P87" s="2" t="s">
        <v>4</v>
      </c>
      <c r="Q87" s="2" t="s">
        <v>4</v>
      </c>
      <c r="R87" s="2" t="s">
        <v>4</v>
      </c>
      <c r="S87" s="2" t="s">
        <v>4</v>
      </c>
    </row>
    <row r="88" spans="1:19" x14ac:dyDescent="0.2">
      <c r="A88" s="4"/>
      <c r="B88" s="22" t="str">
        <f t="shared" si="3"/>
        <v/>
      </c>
      <c r="C88" s="4"/>
      <c r="D88" s="3" t="str">
        <f t="shared" si="4"/>
        <v/>
      </c>
      <c r="E88" s="24"/>
      <c r="F88" s="2" t="str">
        <f t="shared" si="5"/>
        <v>Предел текучести, МПа</v>
      </c>
      <c r="G88" s="2">
        <v>176</v>
      </c>
      <c r="H88" s="2">
        <v>176</v>
      </c>
      <c r="I88" s="2">
        <v>176</v>
      </c>
      <c r="J88" s="2">
        <v>157</v>
      </c>
      <c r="K88" s="2">
        <v>157</v>
      </c>
      <c r="L88" s="2">
        <v>147</v>
      </c>
      <c r="M88" s="2">
        <v>147</v>
      </c>
      <c r="N88" s="2">
        <v>137</v>
      </c>
      <c r="O88" s="2" t="s">
        <v>4</v>
      </c>
      <c r="P88" s="2" t="s">
        <v>4</v>
      </c>
      <c r="Q88" s="2" t="s">
        <v>4</v>
      </c>
      <c r="R88" s="2" t="s">
        <v>4</v>
      </c>
      <c r="S88" s="2" t="s">
        <v>4</v>
      </c>
    </row>
    <row r="89" spans="1:19" x14ac:dyDescent="0.2">
      <c r="A89" s="4"/>
      <c r="B89" s="22" t="str">
        <f t="shared" si="3"/>
        <v/>
      </c>
      <c r="C89" s="4"/>
      <c r="D89" s="3" t="str">
        <f t="shared" si="4"/>
        <v/>
      </c>
      <c r="E89" s="24"/>
      <c r="F89" s="2" t="str">
        <f t="shared" si="5"/>
        <v>Относительное удлинение пятикратного образца при растяжении, %</v>
      </c>
      <c r="G89" s="2">
        <v>20</v>
      </c>
      <c r="H89" s="2">
        <v>20</v>
      </c>
      <c r="I89" s="2">
        <v>20</v>
      </c>
      <c r="J89" s="2">
        <v>19</v>
      </c>
      <c r="K89" s="2">
        <v>19</v>
      </c>
      <c r="L89" s="2">
        <v>19</v>
      </c>
      <c r="M89" s="2">
        <v>18</v>
      </c>
      <c r="N89" s="2">
        <v>18</v>
      </c>
      <c r="O89" s="2" t="s">
        <v>4</v>
      </c>
      <c r="P89" s="2" t="s">
        <v>4</v>
      </c>
      <c r="Q89" s="2" t="s">
        <v>4</v>
      </c>
      <c r="R89" s="2" t="s">
        <v>4</v>
      </c>
      <c r="S89" s="2" t="s">
        <v>4</v>
      </c>
    </row>
    <row r="90" spans="1:19" x14ac:dyDescent="0.2">
      <c r="A90" s="4"/>
      <c r="B90" s="22" t="str">
        <f t="shared" si="3"/>
        <v/>
      </c>
      <c r="C90" s="4"/>
      <c r="D90" s="3" t="str">
        <f t="shared" si="4"/>
        <v/>
      </c>
      <c r="E90" s="24"/>
      <c r="F90" s="2" t="str">
        <f t="shared" si="5"/>
        <v>Относительное сужение поперечного сечения образца при растяжении, %</v>
      </c>
      <c r="G90" s="2">
        <v>45</v>
      </c>
      <c r="H90" s="2">
        <v>45</v>
      </c>
      <c r="I90" s="2">
        <v>45</v>
      </c>
      <c r="J90" s="2">
        <v>45</v>
      </c>
      <c r="K90" s="2">
        <v>45</v>
      </c>
      <c r="L90" s="2">
        <v>45</v>
      </c>
      <c r="M90" s="2">
        <v>45</v>
      </c>
      <c r="N90" s="2">
        <v>45</v>
      </c>
      <c r="O90" s="2" t="s">
        <v>4</v>
      </c>
      <c r="P90" s="2" t="s">
        <v>4</v>
      </c>
      <c r="Q90" s="2" t="s">
        <v>4</v>
      </c>
      <c r="R90" s="2" t="s">
        <v>4</v>
      </c>
      <c r="S90" s="2" t="s">
        <v>4</v>
      </c>
    </row>
    <row r="91" spans="1:19" x14ac:dyDescent="0.2">
      <c r="A91" s="3" t="s">
        <v>206</v>
      </c>
      <c r="B91" s="22" t="str">
        <f t="shared" si="3"/>
        <v>Сталь углеродистая</v>
      </c>
      <c r="C91" s="3" t="s">
        <v>13</v>
      </c>
      <c r="D91" s="3" t="str">
        <f t="shared" si="4"/>
        <v>20Л</v>
      </c>
      <c r="E91" s="23" t="s">
        <v>167</v>
      </c>
      <c r="F91" s="2" t="str">
        <f t="shared" si="5"/>
        <v>Предел прочности, МПа</v>
      </c>
      <c r="G91" s="2">
        <v>412</v>
      </c>
      <c r="H91" s="2">
        <v>412</v>
      </c>
      <c r="I91" s="2">
        <v>412</v>
      </c>
      <c r="J91" s="2">
        <v>392</v>
      </c>
      <c r="K91" s="2">
        <v>370</v>
      </c>
      <c r="L91" s="2">
        <v>370</v>
      </c>
      <c r="M91" s="2">
        <v>370</v>
      </c>
      <c r="N91" s="2">
        <v>360</v>
      </c>
      <c r="O91" s="2" t="s">
        <v>4</v>
      </c>
      <c r="P91" s="2" t="s">
        <v>4</v>
      </c>
      <c r="Q91" s="2" t="s">
        <v>4</v>
      </c>
      <c r="R91" s="2" t="s">
        <v>4</v>
      </c>
      <c r="S91" s="2" t="s">
        <v>4</v>
      </c>
    </row>
    <row r="92" spans="1:19" x14ac:dyDescent="0.2">
      <c r="A92" s="4"/>
      <c r="B92" s="22" t="str">
        <f t="shared" si="3"/>
        <v/>
      </c>
      <c r="C92" s="4"/>
      <c r="D92" s="3" t="str">
        <f t="shared" si="4"/>
        <v/>
      </c>
      <c r="E92" s="24"/>
      <c r="F92" s="2" t="str">
        <f t="shared" si="5"/>
        <v>Предел текучести, МПа</v>
      </c>
      <c r="G92" s="2">
        <v>216</v>
      </c>
      <c r="H92" s="2">
        <v>216</v>
      </c>
      <c r="I92" s="2">
        <v>196</v>
      </c>
      <c r="J92" s="2">
        <v>176</v>
      </c>
      <c r="K92" s="2">
        <v>170</v>
      </c>
      <c r="L92" s="2">
        <v>165</v>
      </c>
      <c r="M92" s="2">
        <v>157</v>
      </c>
      <c r="N92" s="2">
        <v>137</v>
      </c>
      <c r="O92" s="2" t="s">
        <v>4</v>
      </c>
      <c r="P92" s="2" t="s">
        <v>4</v>
      </c>
      <c r="Q92" s="2" t="s">
        <v>4</v>
      </c>
      <c r="R92" s="2" t="s">
        <v>4</v>
      </c>
      <c r="S92" s="2" t="s">
        <v>4</v>
      </c>
    </row>
    <row r="93" spans="1:19" x14ac:dyDescent="0.2">
      <c r="A93" s="4"/>
      <c r="B93" s="22" t="str">
        <f t="shared" si="3"/>
        <v/>
      </c>
      <c r="C93" s="4"/>
      <c r="D93" s="3" t="str">
        <f t="shared" si="4"/>
        <v/>
      </c>
      <c r="E93" s="24"/>
      <c r="F93" s="2" t="str">
        <f t="shared" si="5"/>
        <v>Относительное удлинение пятикратного образца при растяжении, %</v>
      </c>
      <c r="G93" s="2">
        <v>22</v>
      </c>
      <c r="H93" s="2">
        <v>21</v>
      </c>
      <c r="I93" s="2">
        <v>20</v>
      </c>
      <c r="J93" s="2">
        <v>19</v>
      </c>
      <c r="K93" s="2">
        <v>18</v>
      </c>
      <c r="L93" s="2">
        <v>18</v>
      </c>
      <c r="M93" s="2">
        <v>18</v>
      </c>
      <c r="N93" s="2">
        <v>18</v>
      </c>
      <c r="O93" s="2" t="s">
        <v>4</v>
      </c>
      <c r="P93" s="2" t="s">
        <v>4</v>
      </c>
      <c r="Q93" s="2" t="s">
        <v>4</v>
      </c>
      <c r="R93" s="2" t="s">
        <v>4</v>
      </c>
      <c r="S93" s="2" t="s">
        <v>4</v>
      </c>
    </row>
    <row r="94" spans="1:19" x14ac:dyDescent="0.2">
      <c r="A94" s="4"/>
      <c r="B94" s="22" t="str">
        <f t="shared" si="3"/>
        <v/>
      </c>
      <c r="C94" s="4"/>
      <c r="D94" s="3" t="str">
        <f t="shared" si="4"/>
        <v/>
      </c>
      <c r="E94" s="24"/>
      <c r="F94" s="2" t="str">
        <f t="shared" si="5"/>
        <v>Относительное сужение поперечного сечения образца при растяжении, %</v>
      </c>
      <c r="G94" s="2">
        <v>35</v>
      </c>
      <c r="H94" s="2">
        <v>35</v>
      </c>
      <c r="I94" s="2">
        <v>35</v>
      </c>
      <c r="J94" s="2">
        <v>35</v>
      </c>
      <c r="K94" s="2">
        <v>35</v>
      </c>
      <c r="L94" s="2">
        <v>34</v>
      </c>
      <c r="M94" s="2">
        <v>33</v>
      </c>
      <c r="N94" s="2">
        <v>32</v>
      </c>
      <c r="O94" s="2" t="s">
        <v>4</v>
      </c>
      <c r="P94" s="2" t="s">
        <v>4</v>
      </c>
      <c r="Q94" s="2" t="s">
        <v>4</v>
      </c>
      <c r="R94" s="2" t="s">
        <v>4</v>
      </c>
      <c r="S94" s="2" t="s">
        <v>4</v>
      </c>
    </row>
    <row r="95" spans="1:19" x14ac:dyDescent="0.2">
      <c r="A95" s="3" t="s">
        <v>206</v>
      </c>
      <c r="B95" s="22" t="str">
        <f t="shared" si="3"/>
        <v>Сталь углеродистая</v>
      </c>
      <c r="C95" s="3" t="s">
        <v>14</v>
      </c>
      <c r="D95" s="3" t="str">
        <f t="shared" si="4"/>
        <v>20К</v>
      </c>
      <c r="E95" s="23" t="s">
        <v>169</v>
      </c>
      <c r="F95" s="2" t="str">
        <f t="shared" si="5"/>
        <v>Предел прочности, МПа</v>
      </c>
      <c r="G95" s="2">
        <v>402</v>
      </c>
      <c r="H95" s="2">
        <v>397</v>
      </c>
      <c r="I95" s="2">
        <v>397</v>
      </c>
      <c r="J95" s="2">
        <v>392</v>
      </c>
      <c r="K95" s="2">
        <v>392</v>
      </c>
      <c r="L95" s="2">
        <v>392</v>
      </c>
      <c r="M95" s="2">
        <v>373</v>
      </c>
      <c r="N95" s="2">
        <v>363</v>
      </c>
      <c r="O95" s="2" t="s">
        <v>4</v>
      </c>
      <c r="P95" s="2" t="s">
        <v>4</v>
      </c>
      <c r="Q95" s="2" t="s">
        <v>4</v>
      </c>
      <c r="R95" s="2" t="s">
        <v>4</v>
      </c>
      <c r="S95" s="2" t="s">
        <v>4</v>
      </c>
    </row>
    <row r="96" spans="1:19" x14ac:dyDescent="0.2">
      <c r="A96" s="4"/>
      <c r="B96" s="22" t="str">
        <f t="shared" si="3"/>
        <v/>
      </c>
      <c r="C96" s="4"/>
      <c r="D96" s="3" t="str">
        <f t="shared" si="4"/>
        <v/>
      </c>
      <c r="E96" s="24"/>
      <c r="F96" s="2" t="str">
        <f t="shared" si="5"/>
        <v>Предел текучести, МПа</v>
      </c>
      <c r="G96" s="2">
        <v>216</v>
      </c>
      <c r="H96" s="2">
        <v>206</v>
      </c>
      <c r="I96" s="2">
        <v>206</v>
      </c>
      <c r="J96" s="2">
        <v>206</v>
      </c>
      <c r="K96" s="2">
        <v>196</v>
      </c>
      <c r="L96" s="2">
        <v>196</v>
      </c>
      <c r="M96" s="2">
        <v>177</v>
      </c>
      <c r="N96" s="2">
        <v>157</v>
      </c>
      <c r="O96" s="2" t="s">
        <v>4</v>
      </c>
      <c r="P96" s="2" t="s">
        <v>4</v>
      </c>
      <c r="Q96" s="2" t="s">
        <v>4</v>
      </c>
      <c r="R96" s="2" t="s">
        <v>4</v>
      </c>
      <c r="S96" s="2" t="s">
        <v>4</v>
      </c>
    </row>
    <row r="97" spans="1:19" x14ac:dyDescent="0.2">
      <c r="A97" s="4"/>
      <c r="B97" s="22" t="str">
        <f t="shared" si="3"/>
        <v/>
      </c>
      <c r="C97" s="4"/>
      <c r="D97" s="3" t="str">
        <f t="shared" si="4"/>
        <v/>
      </c>
      <c r="E97" s="24"/>
      <c r="F97" s="2" t="str">
        <f t="shared" si="5"/>
        <v>Относительное удлинение пятикратного образца при растяжении, %</v>
      </c>
      <c r="G97" s="2">
        <v>23</v>
      </c>
      <c r="H97" s="2">
        <v>21</v>
      </c>
      <c r="I97" s="2">
        <v>20</v>
      </c>
      <c r="J97" s="2">
        <v>20</v>
      </c>
      <c r="K97" s="2">
        <v>19</v>
      </c>
      <c r="L97" s="2">
        <v>19</v>
      </c>
      <c r="M97" s="2">
        <v>19</v>
      </c>
      <c r="N97" s="2">
        <v>19</v>
      </c>
      <c r="O97" s="2" t="s">
        <v>4</v>
      </c>
      <c r="P97" s="2" t="s">
        <v>4</v>
      </c>
      <c r="Q97" s="2" t="s">
        <v>4</v>
      </c>
      <c r="R97" s="2" t="s">
        <v>4</v>
      </c>
      <c r="S97" s="2" t="s">
        <v>4</v>
      </c>
    </row>
    <row r="98" spans="1:19" x14ac:dyDescent="0.2">
      <c r="A98" s="4"/>
      <c r="B98" s="22" t="str">
        <f t="shared" si="3"/>
        <v/>
      </c>
      <c r="C98" s="4"/>
      <c r="D98" s="3" t="str">
        <f t="shared" si="4"/>
        <v/>
      </c>
      <c r="E98" s="24"/>
      <c r="F98" s="2" t="str">
        <f t="shared" si="5"/>
        <v>Относительное сужение поперечного сечения образца при растяжении, %</v>
      </c>
      <c r="G98" s="2">
        <v>50</v>
      </c>
      <c r="H98" s="2">
        <v>48</v>
      </c>
      <c r="I98" s="2">
        <v>47</v>
      </c>
      <c r="J98" s="2">
        <v>47</v>
      </c>
      <c r="K98" s="2">
        <v>47</v>
      </c>
      <c r="L98" s="2">
        <v>47</v>
      </c>
      <c r="M98" s="2">
        <v>49</v>
      </c>
      <c r="N98" s="2">
        <v>51</v>
      </c>
      <c r="O98" s="2" t="s">
        <v>4</v>
      </c>
      <c r="P98" s="2" t="s">
        <v>4</v>
      </c>
      <c r="Q98" s="2" t="s">
        <v>4</v>
      </c>
      <c r="R98" s="2" t="s">
        <v>4</v>
      </c>
      <c r="S98" s="2" t="s">
        <v>4</v>
      </c>
    </row>
    <row r="99" spans="1:19" x14ac:dyDescent="0.2">
      <c r="A99" s="3" t="s">
        <v>206</v>
      </c>
      <c r="B99" s="22" t="str">
        <f t="shared" si="3"/>
        <v>Сталь углеродистая</v>
      </c>
      <c r="C99" s="3" t="s">
        <v>15</v>
      </c>
      <c r="D99" s="3" t="str">
        <f t="shared" si="4"/>
        <v>22К</v>
      </c>
      <c r="E99" s="23" t="s">
        <v>170</v>
      </c>
      <c r="F99" s="2" t="str">
        <f t="shared" si="5"/>
        <v>Предел прочности, МПа</v>
      </c>
      <c r="G99" s="2">
        <v>430</v>
      </c>
      <c r="H99" s="2">
        <v>430</v>
      </c>
      <c r="I99" s="2">
        <v>430</v>
      </c>
      <c r="J99" s="2">
        <v>430</v>
      </c>
      <c r="K99" s="2">
        <v>430</v>
      </c>
      <c r="L99" s="2">
        <v>421</v>
      </c>
      <c r="M99" s="2">
        <v>412</v>
      </c>
      <c r="N99" s="2">
        <v>392</v>
      </c>
      <c r="O99" s="2" t="s">
        <v>4</v>
      </c>
      <c r="P99" s="2" t="s">
        <v>4</v>
      </c>
      <c r="Q99" s="2" t="s">
        <v>4</v>
      </c>
      <c r="R99" s="2" t="s">
        <v>4</v>
      </c>
      <c r="S99" s="2" t="s">
        <v>4</v>
      </c>
    </row>
    <row r="100" spans="1:19" x14ac:dyDescent="0.2">
      <c r="A100" s="4"/>
      <c r="B100" s="22" t="str">
        <f t="shared" si="3"/>
        <v/>
      </c>
      <c r="C100" s="4"/>
      <c r="D100" s="3" t="str">
        <f t="shared" si="4"/>
        <v/>
      </c>
      <c r="E100" s="24"/>
      <c r="F100" s="2" t="str">
        <f t="shared" si="5"/>
        <v>Предел текучести, МПа</v>
      </c>
      <c r="G100" s="2">
        <v>215</v>
      </c>
      <c r="H100" s="2">
        <v>206</v>
      </c>
      <c r="I100" s="2">
        <v>196</v>
      </c>
      <c r="J100" s="2">
        <v>186</v>
      </c>
      <c r="K100" s="2">
        <v>186</v>
      </c>
      <c r="L100" s="2">
        <v>186</v>
      </c>
      <c r="M100" s="2">
        <v>186</v>
      </c>
      <c r="N100" s="2">
        <v>177</v>
      </c>
      <c r="O100" s="2" t="s">
        <v>4</v>
      </c>
      <c r="P100" s="2" t="s">
        <v>4</v>
      </c>
      <c r="Q100" s="2" t="s">
        <v>4</v>
      </c>
      <c r="R100" s="2" t="s">
        <v>4</v>
      </c>
      <c r="S100" s="2" t="s">
        <v>4</v>
      </c>
    </row>
    <row r="101" spans="1:19" x14ac:dyDescent="0.2">
      <c r="A101" s="4"/>
      <c r="B101" s="22" t="str">
        <f t="shared" si="3"/>
        <v/>
      </c>
      <c r="C101" s="4"/>
      <c r="D101" s="3" t="str">
        <f t="shared" si="4"/>
        <v/>
      </c>
      <c r="E101" s="24"/>
      <c r="F101" s="2" t="str">
        <f t="shared" si="5"/>
        <v>Относительное удлинение пятикратного образца при растяжении, %</v>
      </c>
      <c r="G101" s="2">
        <v>18</v>
      </c>
      <c r="H101" s="2">
        <v>18</v>
      </c>
      <c r="I101" s="2">
        <v>18</v>
      </c>
      <c r="J101" s="2">
        <v>17</v>
      </c>
      <c r="K101" s="2">
        <v>17</v>
      </c>
      <c r="L101" s="2">
        <v>16</v>
      </c>
      <c r="M101" s="2">
        <v>17</v>
      </c>
      <c r="N101" s="2">
        <v>18</v>
      </c>
      <c r="O101" s="2" t="s">
        <v>4</v>
      </c>
      <c r="P101" s="2" t="s">
        <v>4</v>
      </c>
      <c r="Q101" s="2" t="s">
        <v>4</v>
      </c>
      <c r="R101" s="2" t="s">
        <v>4</v>
      </c>
      <c r="S101" s="2" t="s">
        <v>4</v>
      </c>
    </row>
    <row r="102" spans="1:19" x14ac:dyDescent="0.2">
      <c r="A102" s="4"/>
      <c r="B102" s="22" t="str">
        <f t="shared" si="3"/>
        <v/>
      </c>
      <c r="C102" s="4"/>
      <c r="D102" s="3" t="str">
        <f t="shared" si="4"/>
        <v/>
      </c>
      <c r="E102" s="24"/>
      <c r="F102" s="2" t="str">
        <f t="shared" si="5"/>
        <v>Относительное сужение поперечного сечения образца при растяжении, %</v>
      </c>
      <c r="G102" s="2">
        <v>40</v>
      </c>
      <c r="H102" s="2">
        <v>40</v>
      </c>
      <c r="I102" s="2">
        <v>39</v>
      </c>
      <c r="J102" s="2">
        <v>38</v>
      </c>
      <c r="K102" s="2">
        <v>38</v>
      </c>
      <c r="L102" s="2">
        <v>38</v>
      </c>
      <c r="M102" s="2">
        <v>39</v>
      </c>
      <c r="N102" s="2">
        <v>40</v>
      </c>
      <c r="O102" s="2" t="s">
        <v>4</v>
      </c>
      <c r="P102" s="2" t="s">
        <v>4</v>
      </c>
      <c r="Q102" s="2" t="s">
        <v>4</v>
      </c>
      <c r="R102" s="2" t="s">
        <v>4</v>
      </c>
      <c r="S102" s="2" t="s">
        <v>4</v>
      </c>
    </row>
    <row r="103" spans="1:19" x14ac:dyDescent="0.2">
      <c r="A103" s="4"/>
      <c r="B103" s="22" t="str">
        <f t="shared" si="3"/>
        <v>Сталь углеродистая</v>
      </c>
      <c r="C103" s="4"/>
      <c r="D103" s="3" t="str">
        <f t="shared" si="4"/>
        <v>22К</v>
      </c>
      <c r="E103" s="23" t="s">
        <v>16</v>
      </c>
      <c r="F103" s="2" t="str">
        <f t="shared" si="5"/>
        <v>Предел прочности, МПа</v>
      </c>
      <c r="G103" s="2">
        <v>390</v>
      </c>
      <c r="H103" s="2">
        <v>390</v>
      </c>
      <c r="I103" s="2">
        <v>390</v>
      </c>
      <c r="J103" s="2">
        <v>383</v>
      </c>
      <c r="K103" s="2">
        <v>373</v>
      </c>
      <c r="L103" s="2">
        <v>363</v>
      </c>
      <c r="M103" s="2">
        <v>353</v>
      </c>
      <c r="N103" s="2">
        <v>353</v>
      </c>
      <c r="O103" s="2" t="s">
        <v>4</v>
      </c>
      <c r="P103" s="2" t="s">
        <v>4</v>
      </c>
      <c r="Q103" s="2" t="s">
        <v>4</v>
      </c>
      <c r="R103" s="2" t="s">
        <v>4</v>
      </c>
      <c r="S103" s="2" t="s">
        <v>4</v>
      </c>
    </row>
    <row r="104" spans="1:19" x14ac:dyDescent="0.2">
      <c r="A104" s="4"/>
      <c r="B104" s="22" t="str">
        <f t="shared" si="3"/>
        <v/>
      </c>
      <c r="C104" s="4"/>
      <c r="D104" s="3" t="str">
        <f t="shared" si="4"/>
        <v/>
      </c>
      <c r="E104" s="24"/>
      <c r="F104" s="2" t="str">
        <f t="shared" si="5"/>
        <v>Предел текучести, МПа</v>
      </c>
      <c r="G104" s="2">
        <v>195</v>
      </c>
      <c r="H104" s="2">
        <v>186</v>
      </c>
      <c r="I104" s="2">
        <v>177</v>
      </c>
      <c r="J104" s="2">
        <v>167</v>
      </c>
      <c r="K104" s="2">
        <v>167</v>
      </c>
      <c r="L104" s="2">
        <v>157</v>
      </c>
      <c r="M104" s="2">
        <v>157</v>
      </c>
      <c r="N104" s="2">
        <v>137</v>
      </c>
      <c r="O104" s="2" t="s">
        <v>4</v>
      </c>
      <c r="P104" s="2" t="s">
        <v>4</v>
      </c>
      <c r="Q104" s="2" t="s">
        <v>4</v>
      </c>
      <c r="R104" s="2" t="s">
        <v>4</v>
      </c>
      <c r="S104" s="2" t="s">
        <v>4</v>
      </c>
    </row>
    <row r="105" spans="1:19" x14ac:dyDescent="0.2">
      <c r="A105" s="4"/>
      <c r="B105" s="22" t="str">
        <f t="shared" si="3"/>
        <v/>
      </c>
      <c r="C105" s="4"/>
      <c r="D105" s="3" t="str">
        <f t="shared" si="4"/>
        <v/>
      </c>
      <c r="E105" s="24"/>
      <c r="F105" s="2" t="str">
        <f t="shared" si="5"/>
        <v>Относительное удлинение пятикратного образца при растяжении, %</v>
      </c>
      <c r="G105" s="2">
        <v>18</v>
      </c>
      <c r="H105" s="2">
        <v>15</v>
      </c>
      <c r="I105" s="2">
        <v>13</v>
      </c>
      <c r="J105" s="2">
        <v>13</v>
      </c>
      <c r="K105" s="2">
        <v>13</v>
      </c>
      <c r="L105" s="2">
        <v>13</v>
      </c>
      <c r="M105" s="2">
        <v>13</v>
      </c>
      <c r="N105" s="2">
        <v>13</v>
      </c>
      <c r="O105" s="2" t="s">
        <v>4</v>
      </c>
      <c r="P105" s="2" t="s">
        <v>4</v>
      </c>
      <c r="Q105" s="2" t="s">
        <v>4</v>
      </c>
      <c r="R105" s="2" t="s">
        <v>4</v>
      </c>
      <c r="S105" s="2" t="s">
        <v>4</v>
      </c>
    </row>
    <row r="106" spans="1:19" x14ac:dyDescent="0.2">
      <c r="A106" s="4"/>
      <c r="B106" s="22" t="str">
        <f t="shared" si="3"/>
        <v/>
      </c>
      <c r="C106" s="4"/>
      <c r="D106" s="3" t="str">
        <f t="shared" si="4"/>
        <v/>
      </c>
      <c r="E106" s="24"/>
      <c r="F106" s="2" t="str">
        <f t="shared" si="5"/>
        <v>Относительное сужение поперечного сечения образца при растяжении, %</v>
      </c>
      <c r="G106" s="2">
        <v>38</v>
      </c>
      <c r="H106" s="2">
        <v>38</v>
      </c>
      <c r="I106" s="2">
        <v>38</v>
      </c>
      <c r="J106" s="2">
        <v>36</v>
      </c>
      <c r="K106" s="2">
        <v>36</v>
      </c>
      <c r="L106" s="2">
        <v>35</v>
      </c>
      <c r="M106" s="2">
        <v>34</v>
      </c>
      <c r="N106" s="2">
        <v>34</v>
      </c>
      <c r="O106" s="2" t="s">
        <v>4</v>
      </c>
      <c r="P106" s="2" t="s">
        <v>4</v>
      </c>
      <c r="Q106" s="2" t="s">
        <v>4</v>
      </c>
      <c r="R106" s="2" t="s">
        <v>4</v>
      </c>
      <c r="S106" s="2" t="s">
        <v>4</v>
      </c>
    </row>
    <row r="107" spans="1:19" x14ac:dyDescent="0.2">
      <c r="A107" s="4"/>
      <c r="B107" s="22" t="str">
        <f t="shared" si="3"/>
        <v>Сталь углеродистая</v>
      </c>
      <c r="C107" s="4"/>
      <c r="D107" s="3" t="str">
        <f t="shared" si="4"/>
        <v>22К</v>
      </c>
      <c r="E107" s="23" t="s">
        <v>222</v>
      </c>
      <c r="F107" s="2" t="str">
        <f t="shared" si="5"/>
        <v>Предел прочности, МПа</v>
      </c>
      <c r="G107" s="2">
        <v>430</v>
      </c>
      <c r="H107" s="2">
        <v>392</v>
      </c>
      <c r="I107" s="2">
        <v>392</v>
      </c>
      <c r="J107" s="2">
        <v>392</v>
      </c>
      <c r="K107" s="2">
        <v>392</v>
      </c>
      <c r="L107" s="2">
        <v>392</v>
      </c>
      <c r="M107" s="2">
        <v>353</v>
      </c>
      <c r="N107" s="2">
        <v>343</v>
      </c>
      <c r="O107" s="2" t="s">
        <v>4</v>
      </c>
      <c r="P107" s="2" t="s">
        <v>4</v>
      </c>
      <c r="Q107" s="2" t="s">
        <v>4</v>
      </c>
      <c r="R107" s="2" t="s">
        <v>4</v>
      </c>
      <c r="S107" s="2" t="s">
        <v>4</v>
      </c>
    </row>
    <row r="108" spans="1:19" x14ac:dyDescent="0.2">
      <c r="A108" s="4"/>
      <c r="B108" s="22" t="str">
        <f t="shared" si="3"/>
        <v/>
      </c>
      <c r="C108" s="4"/>
      <c r="D108" s="3" t="str">
        <f t="shared" si="4"/>
        <v/>
      </c>
      <c r="E108" s="24"/>
      <c r="F108" s="2" t="str">
        <f t="shared" si="5"/>
        <v>Предел текучести, МПа</v>
      </c>
      <c r="G108" s="2">
        <v>215</v>
      </c>
      <c r="H108" s="2">
        <v>206</v>
      </c>
      <c r="I108" s="2">
        <v>196</v>
      </c>
      <c r="J108" s="2">
        <v>186</v>
      </c>
      <c r="K108" s="2">
        <v>186</v>
      </c>
      <c r="L108" s="2">
        <v>186</v>
      </c>
      <c r="M108" s="2">
        <v>186</v>
      </c>
      <c r="N108" s="2">
        <v>177</v>
      </c>
      <c r="O108" s="2" t="s">
        <v>4</v>
      </c>
      <c r="P108" s="2" t="s">
        <v>4</v>
      </c>
      <c r="Q108" s="2" t="s">
        <v>4</v>
      </c>
      <c r="R108" s="2" t="s">
        <v>4</v>
      </c>
      <c r="S108" s="2" t="s">
        <v>4</v>
      </c>
    </row>
    <row r="109" spans="1:19" x14ac:dyDescent="0.2">
      <c r="A109" s="4"/>
      <c r="B109" s="22" t="str">
        <f t="shared" si="3"/>
        <v/>
      </c>
      <c r="C109" s="4"/>
      <c r="D109" s="3" t="str">
        <f t="shared" si="4"/>
        <v/>
      </c>
      <c r="E109" s="24"/>
      <c r="F109" s="2" t="str">
        <f t="shared" si="5"/>
        <v>Относительное удлинение пятикратного образца при растяжении, %</v>
      </c>
      <c r="G109" s="2">
        <v>16</v>
      </c>
      <c r="H109" s="2">
        <v>14</v>
      </c>
      <c r="I109" s="2">
        <v>11</v>
      </c>
      <c r="J109" s="2">
        <v>11</v>
      </c>
      <c r="K109" s="2">
        <v>11</v>
      </c>
      <c r="L109" s="2">
        <v>11</v>
      </c>
      <c r="M109" s="2">
        <v>11</v>
      </c>
      <c r="N109" s="2">
        <v>11</v>
      </c>
      <c r="O109" s="2" t="s">
        <v>4</v>
      </c>
      <c r="P109" s="2" t="s">
        <v>4</v>
      </c>
      <c r="Q109" s="2" t="s">
        <v>4</v>
      </c>
      <c r="R109" s="2" t="s">
        <v>4</v>
      </c>
      <c r="S109" s="2" t="s">
        <v>4</v>
      </c>
    </row>
    <row r="110" spans="1:19" x14ac:dyDescent="0.2">
      <c r="A110" s="4"/>
      <c r="B110" s="22" t="str">
        <f t="shared" si="3"/>
        <v/>
      </c>
      <c r="C110" s="4"/>
      <c r="D110" s="3" t="str">
        <f t="shared" si="4"/>
        <v/>
      </c>
      <c r="E110" s="24"/>
      <c r="F110" s="2" t="str">
        <f t="shared" si="5"/>
        <v>Относительное сужение поперечного сечения образца при растяжении, %</v>
      </c>
      <c r="G110" s="2">
        <v>35</v>
      </c>
      <c r="H110" s="2">
        <v>35</v>
      </c>
      <c r="I110" s="2">
        <v>35</v>
      </c>
      <c r="J110" s="2">
        <v>33</v>
      </c>
      <c r="K110" s="2">
        <v>33</v>
      </c>
      <c r="L110" s="2">
        <v>32</v>
      </c>
      <c r="M110" s="2">
        <v>31</v>
      </c>
      <c r="N110" s="2">
        <v>31</v>
      </c>
      <c r="O110" s="2" t="s">
        <v>4</v>
      </c>
      <c r="P110" s="2" t="s">
        <v>4</v>
      </c>
      <c r="Q110" s="2" t="s">
        <v>4</v>
      </c>
      <c r="R110" s="2" t="s">
        <v>4</v>
      </c>
      <c r="S110" s="2" t="s">
        <v>4</v>
      </c>
    </row>
    <row r="111" spans="1:19" x14ac:dyDescent="0.2">
      <c r="A111" s="3" t="s">
        <v>206</v>
      </c>
      <c r="B111" s="22" t="str">
        <f t="shared" si="3"/>
        <v>Сталь углеродистая</v>
      </c>
      <c r="C111" s="3">
        <v>25</v>
      </c>
      <c r="D111" s="3">
        <f t="shared" si="4"/>
        <v>25</v>
      </c>
      <c r="E111" s="23" t="s">
        <v>17</v>
      </c>
      <c r="F111" s="2" t="str">
        <f t="shared" si="5"/>
        <v>Предел прочности, МПа</v>
      </c>
      <c r="G111" s="2">
        <v>350</v>
      </c>
      <c r="H111" s="2">
        <v>343</v>
      </c>
      <c r="I111" s="2">
        <v>333</v>
      </c>
      <c r="J111" s="2">
        <v>323</v>
      </c>
      <c r="K111" s="2">
        <v>323</v>
      </c>
      <c r="L111" s="2">
        <v>304</v>
      </c>
      <c r="M111" s="2">
        <v>294</v>
      </c>
      <c r="N111" s="2">
        <v>294</v>
      </c>
      <c r="O111" s="2" t="s">
        <v>4</v>
      </c>
      <c r="P111" s="2" t="s">
        <v>4</v>
      </c>
      <c r="Q111" s="2" t="s">
        <v>4</v>
      </c>
      <c r="R111" s="2" t="s">
        <v>4</v>
      </c>
      <c r="S111" s="2" t="s">
        <v>4</v>
      </c>
    </row>
    <row r="112" spans="1:19" x14ac:dyDescent="0.2">
      <c r="A112" s="4"/>
      <c r="B112" s="22" t="str">
        <f t="shared" si="3"/>
        <v/>
      </c>
      <c r="C112" s="4"/>
      <c r="D112" s="3" t="str">
        <f t="shared" si="4"/>
        <v/>
      </c>
      <c r="E112" s="24"/>
      <c r="F112" s="2" t="str">
        <f t="shared" si="5"/>
        <v>Предел текучести, МПа</v>
      </c>
      <c r="G112" s="2">
        <v>175</v>
      </c>
      <c r="H112" s="2">
        <v>167</v>
      </c>
      <c r="I112" s="2">
        <v>157</v>
      </c>
      <c r="J112" s="2">
        <v>147</v>
      </c>
      <c r="K112" s="2">
        <v>137</v>
      </c>
      <c r="L112" s="2">
        <v>128</v>
      </c>
      <c r="M112" s="2">
        <v>118</v>
      </c>
      <c r="N112" s="2">
        <v>108</v>
      </c>
      <c r="O112" s="2" t="s">
        <v>4</v>
      </c>
      <c r="P112" s="2" t="s">
        <v>4</v>
      </c>
      <c r="Q112" s="2" t="s">
        <v>4</v>
      </c>
      <c r="R112" s="2" t="s">
        <v>4</v>
      </c>
      <c r="S112" s="2" t="s">
        <v>4</v>
      </c>
    </row>
    <row r="113" spans="1:19" x14ac:dyDescent="0.2">
      <c r="A113" s="4"/>
      <c r="B113" s="22" t="str">
        <f t="shared" si="3"/>
        <v/>
      </c>
      <c r="C113" s="4"/>
      <c r="D113" s="3" t="str">
        <f t="shared" si="4"/>
        <v/>
      </c>
      <c r="E113" s="24"/>
      <c r="F113" s="2" t="str">
        <f t="shared" si="5"/>
        <v>Относительное удлинение пятикратного образца при растяжении, %</v>
      </c>
      <c r="G113" s="2">
        <v>22</v>
      </c>
      <c r="H113" s="2">
        <v>22</v>
      </c>
      <c r="I113" s="2">
        <v>22</v>
      </c>
      <c r="J113" s="2">
        <v>22</v>
      </c>
      <c r="K113" s="2">
        <v>22</v>
      </c>
      <c r="L113" s="2">
        <v>22</v>
      </c>
      <c r="M113" s="2">
        <v>22</v>
      </c>
      <c r="N113" s="2">
        <v>22</v>
      </c>
      <c r="O113" s="2" t="s">
        <v>4</v>
      </c>
      <c r="P113" s="2" t="s">
        <v>4</v>
      </c>
      <c r="Q113" s="2" t="s">
        <v>4</v>
      </c>
      <c r="R113" s="2" t="s">
        <v>4</v>
      </c>
      <c r="S113" s="2" t="s">
        <v>4</v>
      </c>
    </row>
    <row r="114" spans="1:19" x14ac:dyDescent="0.2">
      <c r="A114" s="4"/>
      <c r="B114" s="22" t="str">
        <f t="shared" si="3"/>
        <v/>
      </c>
      <c r="C114" s="4"/>
      <c r="D114" s="3" t="str">
        <f t="shared" si="4"/>
        <v/>
      </c>
      <c r="E114" s="24"/>
      <c r="F114" s="2" t="str">
        <f t="shared" si="5"/>
        <v>Относительное сужение поперечного сечения образца при растяжении, %</v>
      </c>
      <c r="G114" s="2">
        <v>45</v>
      </c>
      <c r="H114" s="2">
        <v>45</v>
      </c>
      <c r="I114" s="2">
        <v>45</v>
      </c>
      <c r="J114" s="2">
        <v>45</v>
      </c>
      <c r="K114" s="2">
        <v>45</v>
      </c>
      <c r="L114" s="2">
        <v>45</v>
      </c>
      <c r="M114" s="2">
        <v>45</v>
      </c>
      <c r="N114" s="2">
        <v>45</v>
      </c>
      <c r="O114" s="2" t="s">
        <v>4</v>
      </c>
      <c r="P114" s="2" t="s">
        <v>4</v>
      </c>
      <c r="Q114" s="2" t="s">
        <v>4</v>
      </c>
      <c r="R114" s="2" t="s">
        <v>4</v>
      </c>
      <c r="S114" s="2" t="s">
        <v>4</v>
      </c>
    </row>
    <row r="115" spans="1:19" x14ac:dyDescent="0.2">
      <c r="A115" s="4"/>
      <c r="B115" s="22" t="str">
        <f t="shared" si="3"/>
        <v>Сталь углеродистая</v>
      </c>
      <c r="C115" s="4"/>
      <c r="D115" s="3">
        <f t="shared" si="4"/>
        <v>25</v>
      </c>
      <c r="E115" s="23" t="s">
        <v>31</v>
      </c>
      <c r="F115" s="2" t="str">
        <f t="shared" si="5"/>
        <v>Предел прочности, МПа</v>
      </c>
      <c r="G115" s="2">
        <v>390</v>
      </c>
      <c r="H115" s="2">
        <v>390</v>
      </c>
      <c r="I115" s="2">
        <v>373</v>
      </c>
      <c r="J115" s="2">
        <v>363</v>
      </c>
      <c r="K115" s="2">
        <v>363</v>
      </c>
      <c r="L115" s="2">
        <v>343</v>
      </c>
      <c r="M115" s="2">
        <v>333</v>
      </c>
      <c r="N115" s="2">
        <v>323</v>
      </c>
      <c r="O115" s="2" t="s">
        <v>4</v>
      </c>
      <c r="P115" s="2" t="s">
        <v>4</v>
      </c>
      <c r="Q115" s="2" t="s">
        <v>4</v>
      </c>
      <c r="R115" s="2" t="s">
        <v>4</v>
      </c>
      <c r="S115" s="2" t="s">
        <v>4</v>
      </c>
    </row>
    <row r="116" spans="1:19" x14ac:dyDescent="0.2">
      <c r="A116" s="4"/>
      <c r="B116" s="22" t="str">
        <f t="shared" si="3"/>
        <v/>
      </c>
      <c r="C116" s="4"/>
      <c r="D116" s="3" t="str">
        <f t="shared" si="4"/>
        <v/>
      </c>
      <c r="E116" s="24"/>
      <c r="F116" s="2" t="str">
        <f t="shared" si="5"/>
        <v>Предел текучести, МПа</v>
      </c>
      <c r="G116" s="2">
        <v>195</v>
      </c>
      <c r="H116" s="2">
        <v>195</v>
      </c>
      <c r="I116" s="2">
        <v>177</v>
      </c>
      <c r="J116" s="2">
        <v>167</v>
      </c>
      <c r="K116" s="2">
        <v>157</v>
      </c>
      <c r="L116" s="2">
        <v>137</v>
      </c>
      <c r="M116" s="2">
        <v>128</v>
      </c>
      <c r="N116" s="2">
        <v>118</v>
      </c>
      <c r="O116" s="2" t="s">
        <v>4</v>
      </c>
      <c r="P116" s="2" t="s">
        <v>4</v>
      </c>
      <c r="Q116" s="2" t="s">
        <v>4</v>
      </c>
      <c r="R116" s="2" t="s">
        <v>4</v>
      </c>
      <c r="S116" s="2" t="s">
        <v>4</v>
      </c>
    </row>
    <row r="117" spans="1:19" x14ac:dyDescent="0.2">
      <c r="A117" s="4"/>
      <c r="B117" s="22" t="str">
        <f t="shared" si="3"/>
        <v/>
      </c>
      <c r="C117" s="4"/>
      <c r="D117" s="3" t="str">
        <f t="shared" si="4"/>
        <v/>
      </c>
      <c r="E117" s="24"/>
      <c r="F117" s="2" t="str">
        <f t="shared" si="5"/>
        <v>Относительное удлинение пятикратного образца при растяжении, %</v>
      </c>
      <c r="G117" s="2">
        <v>20</v>
      </c>
      <c r="H117" s="2">
        <v>20</v>
      </c>
      <c r="I117" s="2">
        <v>20</v>
      </c>
      <c r="J117" s="2">
        <v>20</v>
      </c>
      <c r="K117" s="2">
        <v>20</v>
      </c>
      <c r="L117" s="2">
        <v>20</v>
      </c>
      <c r="M117" s="2">
        <v>20</v>
      </c>
      <c r="N117" s="2">
        <v>20</v>
      </c>
      <c r="O117" s="2" t="s">
        <v>4</v>
      </c>
      <c r="P117" s="2" t="s">
        <v>4</v>
      </c>
      <c r="Q117" s="2" t="s">
        <v>4</v>
      </c>
      <c r="R117" s="2" t="s">
        <v>4</v>
      </c>
      <c r="S117" s="2" t="s">
        <v>4</v>
      </c>
    </row>
    <row r="118" spans="1:19" x14ac:dyDescent="0.2">
      <c r="A118" s="4"/>
      <c r="B118" s="22" t="str">
        <f t="shared" si="3"/>
        <v/>
      </c>
      <c r="C118" s="4"/>
      <c r="D118" s="3" t="str">
        <f t="shared" si="4"/>
        <v/>
      </c>
      <c r="E118" s="24"/>
      <c r="F118" s="2" t="str">
        <f t="shared" si="5"/>
        <v>Относительное сужение поперечного сечения образца при растяжении, %</v>
      </c>
      <c r="G118" s="2">
        <v>45</v>
      </c>
      <c r="H118" s="2">
        <v>45</v>
      </c>
      <c r="I118" s="2">
        <v>45</v>
      </c>
      <c r="J118" s="2">
        <v>45</v>
      </c>
      <c r="K118" s="2">
        <v>45</v>
      </c>
      <c r="L118" s="2">
        <v>45</v>
      </c>
      <c r="M118" s="2">
        <v>45</v>
      </c>
      <c r="N118" s="2">
        <v>44</v>
      </c>
      <c r="O118" s="2" t="s">
        <v>4</v>
      </c>
      <c r="P118" s="2" t="s">
        <v>4</v>
      </c>
      <c r="Q118" s="2" t="s">
        <v>4</v>
      </c>
      <c r="R118" s="2" t="s">
        <v>4</v>
      </c>
      <c r="S118" s="2" t="s">
        <v>4</v>
      </c>
    </row>
    <row r="119" spans="1:19" x14ac:dyDescent="0.2">
      <c r="A119" s="4"/>
      <c r="B119" s="22" t="str">
        <f t="shared" si="3"/>
        <v>Сталь углеродистая</v>
      </c>
      <c r="C119" s="4"/>
      <c r="D119" s="3">
        <f t="shared" si="4"/>
        <v>25</v>
      </c>
      <c r="E119" s="23" t="s">
        <v>12</v>
      </c>
      <c r="F119" s="2" t="str">
        <f t="shared" si="5"/>
        <v>Предел прочности, МПа</v>
      </c>
      <c r="G119" s="2">
        <v>430</v>
      </c>
      <c r="H119" s="2">
        <v>422</v>
      </c>
      <c r="I119" s="2">
        <v>422</v>
      </c>
      <c r="J119" s="2">
        <v>412</v>
      </c>
      <c r="K119" s="2">
        <v>402</v>
      </c>
      <c r="L119" s="2">
        <v>402</v>
      </c>
      <c r="M119" s="2">
        <v>402</v>
      </c>
      <c r="N119" s="2">
        <v>373</v>
      </c>
      <c r="O119" s="2" t="s">
        <v>4</v>
      </c>
      <c r="P119" s="2" t="s">
        <v>4</v>
      </c>
      <c r="Q119" s="2" t="s">
        <v>4</v>
      </c>
      <c r="R119" s="2" t="s">
        <v>4</v>
      </c>
      <c r="S119" s="2" t="s">
        <v>4</v>
      </c>
    </row>
    <row r="120" spans="1:19" x14ac:dyDescent="0.2">
      <c r="A120" s="4"/>
      <c r="B120" s="22" t="str">
        <f t="shared" si="3"/>
        <v/>
      </c>
      <c r="C120" s="4"/>
      <c r="D120" s="3" t="str">
        <f t="shared" si="4"/>
        <v/>
      </c>
      <c r="E120" s="24"/>
      <c r="F120" s="2" t="str">
        <f t="shared" si="5"/>
        <v>Предел текучести, МПа</v>
      </c>
      <c r="G120" s="2">
        <v>215</v>
      </c>
      <c r="H120" s="2">
        <v>206</v>
      </c>
      <c r="I120" s="2">
        <v>196</v>
      </c>
      <c r="J120" s="2">
        <v>177</v>
      </c>
      <c r="K120" s="2">
        <v>167</v>
      </c>
      <c r="L120" s="2">
        <v>147</v>
      </c>
      <c r="M120" s="2">
        <v>137</v>
      </c>
      <c r="N120" s="2">
        <v>118</v>
      </c>
      <c r="O120" s="2" t="s">
        <v>4</v>
      </c>
      <c r="P120" s="2" t="s">
        <v>4</v>
      </c>
      <c r="Q120" s="2" t="s">
        <v>4</v>
      </c>
      <c r="R120" s="2" t="s">
        <v>4</v>
      </c>
      <c r="S120" s="2" t="s">
        <v>4</v>
      </c>
    </row>
    <row r="121" spans="1:19" x14ac:dyDescent="0.2">
      <c r="A121" s="4"/>
      <c r="B121" s="22" t="str">
        <f t="shared" si="3"/>
        <v/>
      </c>
      <c r="C121" s="4"/>
      <c r="D121" s="3" t="str">
        <f t="shared" si="4"/>
        <v/>
      </c>
      <c r="E121" s="24"/>
      <c r="F121" s="2" t="str">
        <f t="shared" si="5"/>
        <v>Относительное удлинение пятикратного образца при растяжении, %</v>
      </c>
      <c r="G121" s="2">
        <v>20</v>
      </c>
      <c r="H121" s="2">
        <v>20</v>
      </c>
      <c r="I121" s="2">
        <v>20</v>
      </c>
      <c r="J121" s="2">
        <v>19</v>
      </c>
      <c r="K121" s="2">
        <v>19</v>
      </c>
      <c r="L121" s="2">
        <v>19</v>
      </c>
      <c r="M121" s="2">
        <v>19</v>
      </c>
      <c r="N121" s="2">
        <v>19</v>
      </c>
      <c r="O121" s="2" t="s">
        <v>4</v>
      </c>
      <c r="P121" s="2" t="s">
        <v>4</v>
      </c>
      <c r="Q121" s="2" t="s">
        <v>4</v>
      </c>
      <c r="R121" s="2" t="s">
        <v>4</v>
      </c>
      <c r="S121" s="2" t="s">
        <v>4</v>
      </c>
    </row>
    <row r="122" spans="1:19" x14ac:dyDescent="0.2">
      <c r="A122" s="4"/>
      <c r="B122" s="22" t="str">
        <f t="shared" si="3"/>
        <v/>
      </c>
      <c r="C122" s="4"/>
      <c r="D122" s="3" t="str">
        <f t="shared" si="4"/>
        <v/>
      </c>
      <c r="E122" s="24"/>
      <c r="F122" s="2" t="str">
        <f t="shared" si="5"/>
        <v>Относительное сужение поперечного сечения образца при растяжении, %</v>
      </c>
      <c r="G122" s="2">
        <v>45</v>
      </c>
      <c r="H122" s="2">
        <v>45</v>
      </c>
      <c r="I122" s="2">
        <v>45</v>
      </c>
      <c r="J122" s="2">
        <v>45</v>
      </c>
      <c r="K122" s="2">
        <v>45</v>
      </c>
      <c r="L122" s="2">
        <v>45</v>
      </c>
      <c r="M122" s="2">
        <v>45</v>
      </c>
      <c r="N122" s="2">
        <v>44</v>
      </c>
      <c r="O122" s="2" t="s">
        <v>4</v>
      </c>
      <c r="P122" s="2" t="s">
        <v>4</v>
      </c>
      <c r="Q122" s="2" t="s">
        <v>4</v>
      </c>
      <c r="R122" s="2" t="s">
        <v>4</v>
      </c>
      <c r="S122" s="2" t="s">
        <v>4</v>
      </c>
    </row>
    <row r="123" spans="1:19" x14ac:dyDescent="0.2">
      <c r="A123" s="4"/>
      <c r="B123" s="22" t="str">
        <f t="shared" si="3"/>
        <v>Сталь углеродистая</v>
      </c>
      <c r="C123" s="4"/>
      <c r="D123" s="3">
        <f t="shared" si="4"/>
        <v>25</v>
      </c>
      <c r="E123" s="23" t="s">
        <v>223</v>
      </c>
      <c r="F123" s="2" t="str">
        <f t="shared" si="5"/>
        <v>Предел прочности, МПа</v>
      </c>
      <c r="G123" s="2">
        <v>470</v>
      </c>
      <c r="H123" s="2">
        <v>461</v>
      </c>
      <c r="I123" s="2">
        <v>461</v>
      </c>
      <c r="J123" s="2">
        <v>451</v>
      </c>
      <c r="K123" s="2">
        <v>441</v>
      </c>
      <c r="L123" s="2">
        <v>441</v>
      </c>
      <c r="M123" s="2">
        <v>441</v>
      </c>
      <c r="N123" s="2">
        <v>412</v>
      </c>
      <c r="O123" s="2" t="s">
        <v>4</v>
      </c>
      <c r="P123" s="2" t="s">
        <v>4</v>
      </c>
      <c r="Q123" s="2" t="s">
        <v>4</v>
      </c>
      <c r="R123" s="2" t="s">
        <v>4</v>
      </c>
      <c r="S123" s="2" t="s">
        <v>4</v>
      </c>
    </row>
    <row r="124" spans="1:19" x14ac:dyDescent="0.2">
      <c r="A124" s="4"/>
      <c r="B124" s="22" t="str">
        <f t="shared" si="3"/>
        <v/>
      </c>
      <c r="C124" s="4"/>
      <c r="D124" s="3" t="str">
        <f t="shared" si="4"/>
        <v/>
      </c>
      <c r="E124" s="24"/>
      <c r="F124" s="2" t="str">
        <f t="shared" si="5"/>
        <v>Предел текучести, МПа</v>
      </c>
      <c r="G124" s="2">
        <v>245</v>
      </c>
      <c r="H124" s="2">
        <v>235</v>
      </c>
      <c r="I124" s="2">
        <v>226</v>
      </c>
      <c r="J124" s="2">
        <v>206</v>
      </c>
      <c r="K124" s="2">
        <v>196</v>
      </c>
      <c r="L124" s="2">
        <v>167</v>
      </c>
      <c r="M124" s="2">
        <v>157</v>
      </c>
      <c r="N124" s="2">
        <v>118</v>
      </c>
      <c r="O124" s="2" t="s">
        <v>4</v>
      </c>
      <c r="P124" s="2" t="s">
        <v>4</v>
      </c>
      <c r="Q124" s="2" t="s">
        <v>4</v>
      </c>
      <c r="R124" s="2" t="s">
        <v>4</v>
      </c>
      <c r="S124" s="2" t="s">
        <v>4</v>
      </c>
    </row>
    <row r="125" spans="1:19" x14ac:dyDescent="0.2">
      <c r="A125" s="4"/>
      <c r="B125" s="22" t="str">
        <f t="shared" si="3"/>
        <v/>
      </c>
      <c r="C125" s="4"/>
      <c r="D125" s="3" t="str">
        <f t="shared" si="4"/>
        <v/>
      </c>
      <c r="E125" s="24"/>
      <c r="F125" s="2" t="str">
        <f t="shared" si="5"/>
        <v>Относительное удлинение пятикратного образца при растяжении, %</v>
      </c>
      <c r="G125" s="2">
        <v>20</v>
      </c>
      <c r="H125" s="2">
        <v>20</v>
      </c>
      <c r="I125" s="2">
        <v>20</v>
      </c>
      <c r="J125" s="2">
        <v>19</v>
      </c>
      <c r="K125" s="2">
        <v>19</v>
      </c>
      <c r="L125" s="2">
        <v>19</v>
      </c>
      <c r="M125" s="2">
        <v>19</v>
      </c>
      <c r="N125" s="2">
        <v>19</v>
      </c>
      <c r="O125" s="2" t="s">
        <v>4</v>
      </c>
      <c r="P125" s="2" t="s">
        <v>4</v>
      </c>
      <c r="Q125" s="2" t="s">
        <v>4</v>
      </c>
      <c r="R125" s="2" t="s">
        <v>4</v>
      </c>
      <c r="S125" s="2" t="s">
        <v>4</v>
      </c>
    </row>
    <row r="126" spans="1:19" x14ac:dyDescent="0.2">
      <c r="A126" s="4"/>
      <c r="B126" s="22" t="str">
        <f t="shared" si="3"/>
        <v/>
      </c>
      <c r="C126" s="4"/>
      <c r="D126" s="3" t="str">
        <f t="shared" si="4"/>
        <v/>
      </c>
      <c r="E126" s="24"/>
      <c r="F126" s="2" t="str">
        <f t="shared" si="5"/>
        <v>Относительное сужение поперечного сечения образца при растяжении, %</v>
      </c>
      <c r="G126" s="2">
        <v>45</v>
      </c>
      <c r="H126" s="2">
        <v>45</v>
      </c>
      <c r="I126" s="2">
        <v>45</v>
      </c>
      <c r="J126" s="2">
        <v>45</v>
      </c>
      <c r="K126" s="2">
        <v>45</v>
      </c>
      <c r="L126" s="2">
        <v>45</v>
      </c>
      <c r="M126" s="2">
        <v>45</v>
      </c>
      <c r="N126" s="2">
        <v>44</v>
      </c>
      <c r="O126" s="2" t="s">
        <v>4</v>
      </c>
      <c r="P126" s="2" t="s">
        <v>4</v>
      </c>
      <c r="Q126" s="2" t="s">
        <v>4</v>
      </c>
      <c r="R126" s="2" t="s">
        <v>4</v>
      </c>
      <c r="S126" s="2" t="s">
        <v>4</v>
      </c>
    </row>
    <row r="127" spans="1:19" x14ac:dyDescent="0.2">
      <c r="A127" s="3"/>
      <c r="B127" s="22" t="str">
        <f t="shared" si="3"/>
        <v>Сталь углеродистая</v>
      </c>
      <c r="C127" s="3"/>
      <c r="D127" s="3">
        <f t="shared" si="4"/>
        <v>25</v>
      </c>
      <c r="E127" s="23" t="s">
        <v>18</v>
      </c>
      <c r="F127" s="2" t="str">
        <f t="shared" si="5"/>
        <v>Предел прочности, МПа</v>
      </c>
      <c r="G127" s="2">
        <v>530</v>
      </c>
      <c r="H127" s="2">
        <v>510</v>
      </c>
      <c r="I127" s="2">
        <v>500</v>
      </c>
      <c r="J127" s="2">
        <v>481</v>
      </c>
      <c r="K127" s="2">
        <v>481</v>
      </c>
      <c r="L127" s="2">
        <v>451</v>
      </c>
      <c r="M127" s="2">
        <v>441</v>
      </c>
      <c r="N127" s="2">
        <v>441</v>
      </c>
      <c r="O127" s="2" t="s">
        <v>4</v>
      </c>
      <c r="P127" s="2" t="s">
        <v>4</v>
      </c>
      <c r="Q127" s="2" t="s">
        <v>4</v>
      </c>
      <c r="R127" s="2" t="s">
        <v>4</v>
      </c>
      <c r="S127" s="2" t="s">
        <v>4</v>
      </c>
    </row>
    <row r="128" spans="1:19" x14ac:dyDescent="0.2">
      <c r="A128" s="4"/>
      <c r="B128" s="22" t="str">
        <f t="shared" si="3"/>
        <v/>
      </c>
      <c r="C128" s="4"/>
      <c r="D128" s="3" t="str">
        <f t="shared" si="4"/>
        <v/>
      </c>
      <c r="E128" s="24"/>
      <c r="F128" s="2" t="str">
        <f t="shared" si="5"/>
        <v>Предел текучести, МПа</v>
      </c>
      <c r="G128" s="2">
        <v>275</v>
      </c>
      <c r="H128" s="2">
        <v>255</v>
      </c>
      <c r="I128" s="2">
        <v>245</v>
      </c>
      <c r="J128" s="2">
        <v>226</v>
      </c>
      <c r="K128" s="2">
        <v>216</v>
      </c>
      <c r="L128" s="2">
        <v>196</v>
      </c>
      <c r="M128" s="2">
        <v>186</v>
      </c>
      <c r="N128" s="2">
        <v>167</v>
      </c>
      <c r="O128" s="2" t="s">
        <v>4</v>
      </c>
      <c r="P128" s="2" t="s">
        <v>4</v>
      </c>
      <c r="Q128" s="2" t="s">
        <v>4</v>
      </c>
      <c r="R128" s="2" t="s">
        <v>4</v>
      </c>
      <c r="S128" s="2" t="s">
        <v>4</v>
      </c>
    </row>
    <row r="129" spans="1:19" x14ac:dyDescent="0.2">
      <c r="A129" s="4"/>
      <c r="B129" s="22" t="str">
        <f t="shared" si="3"/>
        <v/>
      </c>
      <c r="C129" s="4"/>
      <c r="D129" s="3" t="str">
        <f t="shared" si="4"/>
        <v/>
      </c>
      <c r="E129" s="24"/>
      <c r="F129" s="2" t="str">
        <f t="shared" si="5"/>
        <v>Относительное удлинение пятикратного образца при растяжении, %</v>
      </c>
      <c r="G129" s="2">
        <v>17</v>
      </c>
      <c r="H129" s="2">
        <v>17</v>
      </c>
      <c r="I129" s="2">
        <v>17</v>
      </c>
      <c r="J129" s="2">
        <v>17</v>
      </c>
      <c r="K129" s="2">
        <v>17</v>
      </c>
      <c r="L129" s="2">
        <v>17</v>
      </c>
      <c r="M129" s="2">
        <v>17</v>
      </c>
      <c r="N129" s="2">
        <v>17</v>
      </c>
      <c r="O129" s="2" t="s">
        <v>4</v>
      </c>
      <c r="P129" s="2" t="s">
        <v>4</v>
      </c>
      <c r="Q129" s="2" t="s">
        <v>4</v>
      </c>
      <c r="R129" s="2" t="s">
        <v>4</v>
      </c>
      <c r="S129" s="2" t="s">
        <v>4</v>
      </c>
    </row>
    <row r="130" spans="1:19" x14ac:dyDescent="0.2">
      <c r="A130" s="4"/>
      <c r="B130" s="22" t="str">
        <f t="shared" si="3"/>
        <v/>
      </c>
      <c r="C130" s="4"/>
      <c r="D130" s="3" t="str">
        <f t="shared" si="4"/>
        <v/>
      </c>
      <c r="E130" s="24"/>
      <c r="F130" s="2" t="str">
        <f t="shared" si="5"/>
        <v>Относительное сужение поперечного сечения образца при растяжении, %</v>
      </c>
      <c r="G130" s="2">
        <v>38</v>
      </c>
      <c r="H130" s="2">
        <v>38</v>
      </c>
      <c r="I130" s="2">
        <v>38</v>
      </c>
      <c r="J130" s="2">
        <v>38</v>
      </c>
      <c r="K130" s="2">
        <v>38</v>
      </c>
      <c r="L130" s="2">
        <v>38</v>
      </c>
      <c r="M130" s="2">
        <v>38</v>
      </c>
      <c r="N130" s="2">
        <v>38</v>
      </c>
      <c r="O130" s="2" t="s">
        <v>4</v>
      </c>
      <c r="P130" s="2" t="s">
        <v>4</v>
      </c>
      <c r="Q130" s="2" t="s">
        <v>4</v>
      </c>
      <c r="R130" s="2" t="s">
        <v>4</v>
      </c>
      <c r="S130" s="2" t="s">
        <v>4</v>
      </c>
    </row>
    <row r="131" spans="1:19" x14ac:dyDescent="0.2">
      <c r="A131" s="3" t="s">
        <v>206</v>
      </c>
      <c r="B131" s="22" t="str">
        <f t="shared" ref="B131:B194" si="6">IF(NOT(ISBLANK(A131)),A131,IF(NOT(ISBLANK(E131)),INDEX(B:B,ROW(B131)-4),""))</f>
        <v>Сталь углеродистая</v>
      </c>
      <c r="C131" s="3" t="s">
        <v>19</v>
      </c>
      <c r="D131" s="3" t="str">
        <f t="shared" ref="D131:D194" si="7">IF(NOT(ISBLANK(C131)),C131,IF(NOT(ISBLANK(E131)),INDEX(D:D,ROW(D131)-4),""))</f>
        <v>25Л</v>
      </c>
      <c r="E131" s="23" t="s">
        <v>167</v>
      </c>
      <c r="F131" s="2" t="str">
        <f t="shared" si="5"/>
        <v>Предел прочности, МПа</v>
      </c>
      <c r="G131" s="2">
        <v>441</v>
      </c>
      <c r="H131" s="2">
        <v>432</v>
      </c>
      <c r="I131" s="2">
        <v>432</v>
      </c>
      <c r="J131" s="2">
        <v>422</v>
      </c>
      <c r="K131" s="2">
        <v>422</v>
      </c>
      <c r="L131" s="2">
        <v>400</v>
      </c>
      <c r="M131" s="2">
        <v>380</v>
      </c>
      <c r="N131" s="2">
        <v>370</v>
      </c>
      <c r="O131" s="2" t="s">
        <v>4</v>
      </c>
      <c r="P131" s="2" t="s">
        <v>4</v>
      </c>
      <c r="Q131" s="2" t="s">
        <v>4</v>
      </c>
      <c r="R131" s="2" t="s">
        <v>4</v>
      </c>
      <c r="S131" s="2" t="s">
        <v>4</v>
      </c>
    </row>
    <row r="132" spans="1:19" x14ac:dyDescent="0.2">
      <c r="A132" s="4"/>
      <c r="B132" s="22" t="str">
        <f t="shared" si="6"/>
        <v/>
      </c>
      <c r="C132" s="4"/>
      <c r="D132" s="3" t="str">
        <f t="shared" si="7"/>
        <v/>
      </c>
      <c r="E132" s="24"/>
      <c r="F132" s="2" t="str">
        <f t="shared" si="5"/>
        <v>Предел текучести, МПа</v>
      </c>
      <c r="G132" s="2">
        <v>235</v>
      </c>
      <c r="H132" s="2">
        <v>226</v>
      </c>
      <c r="I132" s="2">
        <v>216</v>
      </c>
      <c r="J132" s="2">
        <v>196</v>
      </c>
      <c r="K132" s="2">
        <v>180</v>
      </c>
      <c r="L132" s="2">
        <v>175</v>
      </c>
      <c r="M132" s="2">
        <v>170</v>
      </c>
      <c r="N132" s="2">
        <v>150</v>
      </c>
      <c r="O132" s="2" t="s">
        <v>4</v>
      </c>
      <c r="P132" s="2" t="s">
        <v>4</v>
      </c>
      <c r="Q132" s="2" t="s">
        <v>4</v>
      </c>
      <c r="R132" s="2" t="s">
        <v>4</v>
      </c>
      <c r="S132" s="2" t="s">
        <v>4</v>
      </c>
    </row>
    <row r="133" spans="1:19" x14ac:dyDescent="0.2">
      <c r="A133" s="4"/>
      <c r="B133" s="22" t="str">
        <f t="shared" si="6"/>
        <v/>
      </c>
      <c r="C133" s="4"/>
      <c r="D133" s="3" t="str">
        <f t="shared" si="7"/>
        <v/>
      </c>
      <c r="E133" s="24"/>
      <c r="F133" s="2" t="str">
        <f t="shared" si="5"/>
        <v>Относительное удлинение пятикратного образца при растяжении, %</v>
      </c>
      <c r="G133" s="2">
        <v>19</v>
      </c>
      <c r="H133" s="2">
        <v>18</v>
      </c>
      <c r="I133" s="2">
        <v>17</v>
      </c>
      <c r="J133" s="2">
        <v>17</v>
      </c>
      <c r="K133" s="2">
        <v>16</v>
      </c>
      <c r="L133" s="2">
        <v>16</v>
      </c>
      <c r="M133" s="2">
        <v>16</v>
      </c>
      <c r="N133" s="2">
        <v>16</v>
      </c>
      <c r="O133" s="2" t="s">
        <v>4</v>
      </c>
      <c r="P133" s="2" t="s">
        <v>4</v>
      </c>
      <c r="Q133" s="2" t="s">
        <v>4</v>
      </c>
      <c r="R133" s="2" t="s">
        <v>4</v>
      </c>
      <c r="S133" s="2" t="s">
        <v>4</v>
      </c>
    </row>
    <row r="134" spans="1:19" x14ac:dyDescent="0.2">
      <c r="A134" s="4"/>
      <c r="B134" s="22" t="str">
        <f t="shared" si="6"/>
        <v/>
      </c>
      <c r="C134" s="4"/>
      <c r="D134" s="3" t="str">
        <f t="shared" si="7"/>
        <v/>
      </c>
      <c r="E134" s="24"/>
      <c r="F134" s="2" t="str">
        <f t="shared" si="5"/>
        <v>Относительное сужение поперечного сечения образца при растяжении, %</v>
      </c>
      <c r="G134" s="2">
        <v>30</v>
      </c>
      <c r="H134" s="2">
        <v>30</v>
      </c>
      <c r="I134" s="2">
        <v>30</v>
      </c>
      <c r="J134" s="2">
        <v>30</v>
      </c>
      <c r="K134" s="2">
        <v>30</v>
      </c>
      <c r="L134" s="2">
        <v>30</v>
      </c>
      <c r="M134" s="2">
        <v>28</v>
      </c>
      <c r="N134" s="2">
        <v>26</v>
      </c>
      <c r="O134" s="2" t="s">
        <v>4</v>
      </c>
      <c r="P134" s="2" t="s">
        <v>4</v>
      </c>
      <c r="Q134" s="2" t="s">
        <v>4</v>
      </c>
      <c r="R134" s="2" t="s">
        <v>4</v>
      </c>
      <c r="S134" s="2" t="s">
        <v>4</v>
      </c>
    </row>
    <row r="135" spans="1:19" x14ac:dyDescent="0.2">
      <c r="A135" s="3" t="s">
        <v>206</v>
      </c>
      <c r="B135" s="22" t="str">
        <f t="shared" si="6"/>
        <v>Сталь углеродистая</v>
      </c>
      <c r="C135" s="3">
        <v>30</v>
      </c>
      <c r="D135" s="3">
        <f t="shared" si="7"/>
        <v>30</v>
      </c>
      <c r="E135" s="23" t="s">
        <v>20</v>
      </c>
      <c r="F135" s="2" t="str">
        <f t="shared" si="5"/>
        <v>Предел прочности, МПа</v>
      </c>
      <c r="G135" s="2">
        <v>355</v>
      </c>
      <c r="H135" s="2">
        <v>355</v>
      </c>
      <c r="I135" s="2">
        <v>343</v>
      </c>
      <c r="J135" s="2">
        <v>343</v>
      </c>
      <c r="K135" s="2">
        <v>343</v>
      </c>
      <c r="L135" s="2">
        <v>333</v>
      </c>
      <c r="M135" s="2">
        <v>333</v>
      </c>
      <c r="N135" s="2">
        <v>333</v>
      </c>
      <c r="O135" s="2" t="s">
        <v>4</v>
      </c>
      <c r="P135" s="2" t="s">
        <v>4</v>
      </c>
      <c r="Q135" s="2" t="s">
        <v>4</v>
      </c>
      <c r="R135" s="2" t="s">
        <v>4</v>
      </c>
      <c r="S135" s="2" t="s">
        <v>4</v>
      </c>
    </row>
    <row r="136" spans="1:19" x14ac:dyDescent="0.2">
      <c r="A136" s="4"/>
      <c r="B136" s="22" t="str">
        <f t="shared" si="6"/>
        <v/>
      </c>
      <c r="C136" s="4"/>
      <c r="D136" s="3" t="str">
        <f t="shared" si="7"/>
        <v/>
      </c>
      <c r="E136" s="24"/>
      <c r="F136" s="2" t="str">
        <f t="shared" ref="F136:F199" si="8">CHOOSE(MOD(ROW(F136)-ROW($F$3),4)+1,
"Предел прочности, МПа",
"Предел текучести, МПа",
"Относительное удлинение пятикратного образца при растяжении, %",
"Относительное сужение поперечного сечения образца при растяжении, %")</f>
        <v>Предел текучести, МПа</v>
      </c>
      <c r="G136" s="2">
        <v>175</v>
      </c>
      <c r="H136" s="2">
        <v>175</v>
      </c>
      <c r="I136" s="2">
        <v>175</v>
      </c>
      <c r="J136" s="2">
        <v>175</v>
      </c>
      <c r="K136" s="2">
        <v>167</v>
      </c>
      <c r="L136" s="2">
        <v>137</v>
      </c>
      <c r="M136" s="2">
        <v>108</v>
      </c>
      <c r="N136" s="2">
        <v>98</v>
      </c>
      <c r="O136" s="2" t="s">
        <v>4</v>
      </c>
      <c r="P136" s="2" t="s">
        <v>4</v>
      </c>
      <c r="Q136" s="2" t="s">
        <v>4</v>
      </c>
      <c r="R136" s="2" t="s">
        <v>4</v>
      </c>
      <c r="S136" s="2" t="s">
        <v>4</v>
      </c>
    </row>
    <row r="137" spans="1:19" x14ac:dyDescent="0.2">
      <c r="A137" s="4"/>
      <c r="B137" s="22" t="str">
        <f t="shared" si="6"/>
        <v/>
      </c>
      <c r="C137" s="4"/>
      <c r="D137" s="3" t="str">
        <f t="shared" si="7"/>
        <v/>
      </c>
      <c r="E137" s="24"/>
      <c r="F137" s="2" t="str">
        <f t="shared" si="8"/>
        <v>Относительное удлинение пятикратного образца при растяжении, %</v>
      </c>
      <c r="G137" s="2">
        <v>20</v>
      </c>
      <c r="H137" s="2">
        <v>20</v>
      </c>
      <c r="I137" s="2">
        <v>18</v>
      </c>
      <c r="J137" s="2">
        <v>17</v>
      </c>
      <c r="K137" s="2">
        <v>16</v>
      </c>
      <c r="L137" s="2">
        <v>16</v>
      </c>
      <c r="M137" s="2">
        <v>16</v>
      </c>
      <c r="N137" s="2">
        <v>16</v>
      </c>
      <c r="O137" s="2" t="s">
        <v>4</v>
      </c>
      <c r="P137" s="2" t="s">
        <v>4</v>
      </c>
      <c r="Q137" s="2" t="s">
        <v>4</v>
      </c>
      <c r="R137" s="2" t="s">
        <v>4</v>
      </c>
      <c r="S137" s="2" t="s">
        <v>4</v>
      </c>
    </row>
    <row r="138" spans="1:19" x14ac:dyDescent="0.2">
      <c r="A138" s="4"/>
      <c r="B138" s="22" t="str">
        <f t="shared" si="6"/>
        <v/>
      </c>
      <c r="C138" s="4"/>
      <c r="D138" s="3" t="str">
        <f t="shared" si="7"/>
        <v/>
      </c>
      <c r="E138" s="24"/>
      <c r="F138" s="2" t="str">
        <f t="shared" si="8"/>
        <v>Относительное сужение поперечного сечения образца при растяжении, %</v>
      </c>
      <c r="G138" s="2">
        <v>40</v>
      </c>
      <c r="H138" s="2">
        <v>40</v>
      </c>
      <c r="I138" s="2">
        <v>40</v>
      </c>
      <c r="J138" s="2">
        <v>40</v>
      </c>
      <c r="K138" s="2">
        <v>40</v>
      </c>
      <c r="L138" s="2">
        <v>40</v>
      </c>
      <c r="M138" s="2">
        <v>40</v>
      </c>
      <c r="N138" s="2">
        <v>40</v>
      </c>
      <c r="O138" s="2" t="s">
        <v>4</v>
      </c>
      <c r="P138" s="2" t="s">
        <v>4</v>
      </c>
      <c r="Q138" s="2" t="s">
        <v>4</v>
      </c>
      <c r="R138" s="2" t="s">
        <v>4</v>
      </c>
      <c r="S138" s="2" t="s">
        <v>4</v>
      </c>
    </row>
    <row r="139" spans="1:19" x14ac:dyDescent="0.2">
      <c r="A139" s="4"/>
      <c r="B139" s="22" t="str">
        <f t="shared" si="6"/>
        <v>Сталь углеродистая</v>
      </c>
      <c r="C139" s="4"/>
      <c r="D139" s="3">
        <f t="shared" si="7"/>
        <v>30</v>
      </c>
      <c r="E139" s="23" t="s">
        <v>224</v>
      </c>
      <c r="F139" s="2" t="str">
        <f t="shared" si="8"/>
        <v>Предел прочности, МПа</v>
      </c>
      <c r="G139" s="2">
        <v>390</v>
      </c>
      <c r="H139" s="2">
        <v>390</v>
      </c>
      <c r="I139" s="2">
        <v>390</v>
      </c>
      <c r="J139" s="2">
        <v>373</v>
      </c>
      <c r="K139" s="2">
        <v>373</v>
      </c>
      <c r="L139" s="2">
        <v>373</v>
      </c>
      <c r="M139" s="2">
        <v>373</v>
      </c>
      <c r="N139" s="2">
        <v>373</v>
      </c>
      <c r="O139" s="2" t="s">
        <v>4</v>
      </c>
      <c r="P139" s="2" t="s">
        <v>4</v>
      </c>
      <c r="Q139" s="2" t="s">
        <v>4</v>
      </c>
      <c r="R139" s="2" t="s">
        <v>4</v>
      </c>
      <c r="S139" s="2" t="s">
        <v>4</v>
      </c>
    </row>
    <row r="140" spans="1:19" x14ac:dyDescent="0.2">
      <c r="A140" s="4"/>
      <c r="B140" s="22" t="str">
        <f t="shared" si="6"/>
        <v/>
      </c>
      <c r="C140" s="4"/>
      <c r="D140" s="3" t="str">
        <f t="shared" si="7"/>
        <v/>
      </c>
      <c r="E140" s="24"/>
      <c r="F140" s="2" t="str">
        <f t="shared" si="8"/>
        <v>Предел текучести, МПа</v>
      </c>
      <c r="G140" s="2">
        <v>195</v>
      </c>
      <c r="H140" s="2">
        <v>195</v>
      </c>
      <c r="I140" s="2">
        <v>195</v>
      </c>
      <c r="J140" s="2">
        <v>195</v>
      </c>
      <c r="K140" s="2">
        <v>195</v>
      </c>
      <c r="L140" s="2">
        <v>147</v>
      </c>
      <c r="M140" s="2">
        <v>118</v>
      </c>
      <c r="N140" s="2">
        <v>108</v>
      </c>
      <c r="O140" s="2" t="s">
        <v>4</v>
      </c>
      <c r="P140" s="2" t="s">
        <v>4</v>
      </c>
      <c r="Q140" s="2" t="s">
        <v>4</v>
      </c>
      <c r="R140" s="2" t="s">
        <v>4</v>
      </c>
      <c r="S140" s="2" t="s">
        <v>4</v>
      </c>
    </row>
    <row r="141" spans="1:19" x14ac:dyDescent="0.2">
      <c r="A141" s="4"/>
      <c r="B141" s="22" t="str">
        <f t="shared" si="6"/>
        <v/>
      </c>
      <c r="C141" s="4"/>
      <c r="D141" s="3" t="str">
        <f t="shared" si="7"/>
        <v/>
      </c>
      <c r="E141" s="24"/>
      <c r="F141" s="2" t="str">
        <f t="shared" si="8"/>
        <v>Относительное удлинение пятикратного образца при растяжении, %</v>
      </c>
      <c r="G141" s="2">
        <v>18</v>
      </c>
      <c r="H141" s="2">
        <v>17</v>
      </c>
      <c r="I141" s="2">
        <v>16</v>
      </c>
      <c r="J141" s="2">
        <v>15</v>
      </c>
      <c r="K141" s="2">
        <v>14</v>
      </c>
      <c r="L141" s="2">
        <v>14</v>
      </c>
      <c r="M141" s="2">
        <v>14</v>
      </c>
      <c r="N141" s="2">
        <v>14</v>
      </c>
      <c r="O141" s="2" t="s">
        <v>4</v>
      </c>
      <c r="P141" s="2" t="s">
        <v>4</v>
      </c>
      <c r="Q141" s="2" t="s">
        <v>4</v>
      </c>
      <c r="R141" s="2" t="s">
        <v>4</v>
      </c>
      <c r="S141" s="2" t="s">
        <v>4</v>
      </c>
    </row>
    <row r="142" spans="1:19" x14ac:dyDescent="0.2">
      <c r="A142" s="4"/>
      <c r="B142" s="22" t="str">
        <f t="shared" si="6"/>
        <v/>
      </c>
      <c r="C142" s="4"/>
      <c r="D142" s="3" t="str">
        <f t="shared" si="7"/>
        <v/>
      </c>
      <c r="E142" s="24"/>
      <c r="F142" s="2" t="str">
        <f t="shared" si="8"/>
        <v>Относительное сужение поперечного сечения образца при растяжении, %</v>
      </c>
      <c r="G142" s="2">
        <v>38</v>
      </c>
      <c r="H142" s="2">
        <v>38</v>
      </c>
      <c r="I142" s="2">
        <v>38</v>
      </c>
      <c r="J142" s="2">
        <v>38</v>
      </c>
      <c r="K142" s="2">
        <v>38</v>
      </c>
      <c r="L142" s="2">
        <v>38</v>
      </c>
      <c r="M142" s="2">
        <v>37</v>
      </c>
      <c r="N142" s="2">
        <v>37</v>
      </c>
      <c r="O142" s="2" t="s">
        <v>4</v>
      </c>
      <c r="P142" s="2" t="s">
        <v>4</v>
      </c>
      <c r="Q142" s="2" t="s">
        <v>4</v>
      </c>
      <c r="R142" s="2" t="s">
        <v>4</v>
      </c>
      <c r="S142" s="2" t="s">
        <v>4</v>
      </c>
    </row>
    <row r="143" spans="1:19" x14ac:dyDescent="0.2">
      <c r="A143" s="4"/>
      <c r="B143" s="22" t="str">
        <f t="shared" si="6"/>
        <v>Сталь углеродистая</v>
      </c>
      <c r="C143" s="4"/>
      <c r="D143" s="3">
        <f t="shared" si="7"/>
        <v>30</v>
      </c>
      <c r="E143" s="23" t="s">
        <v>222</v>
      </c>
      <c r="F143" s="2" t="str">
        <f t="shared" si="8"/>
        <v>Предел прочности, МПа</v>
      </c>
      <c r="G143" s="2">
        <v>430</v>
      </c>
      <c r="H143" s="2">
        <v>430</v>
      </c>
      <c r="I143" s="2">
        <v>422</v>
      </c>
      <c r="J143" s="2">
        <v>412</v>
      </c>
      <c r="K143" s="2">
        <v>412</v>
      </c>
      <c r="L143" s="2">
        <v>402</v>
      </c>
      <c r="M143" s="2">
        <v>402</v>
      </c>
      <c r="N143" s="2">
        <v>402</v>
      </c>
      <c r="O143" s="2" t="s">
        <v>4</v>
      </c>
      <c r="P143" s="2" t="s">
        <v>4</v>
      </c>
      <c r="Q143" s="2" t="s">
        <v>4</v>
      </c>
      <c r="R143" s="2" t="s">
        <v>4</v>
      </c>
      <c r="S143" s="2" t="s">
        <v>4</v>
      </c>
    </row>
    <row r="144" spans="1:19" x14ac:dyDescent="0.2">
      <c r="A144" s="4"/>
      <c r="B144" s="22" t="str">
        <f t="shared" si="6"/>
        <v/>
      </c>
      <c r="C144" s="4"/>
      <c r="D144" s="3" t="str">
        <f t="shared" si="7"/>
        <v/>
      </c>
      <c r="E144" s="24"/>
      <c r="F144" s="2" t="str">
        <f t="shared" si="8"/>
        <v>Предел текучести, МПа</v>
      </c>
      <c r="G144" s="2">
        <v>215</v>
      </c>
      <c r="H144" s="2">
        <v>215</v>
      </c>
      <c r="I144" s="2">
        <v>215</v>
      </c>
      <c r="J144" s="2">
        <v>215</v>
      </c>
      <c r="K144" s="2">
        <v>206</v>
      </c>
      <c r="L144" s="2">
        <v>167</v>
      </c>
      <c r="M144" s="2">
        <v>128</v>
      </c>
      <c r="N144" s="2">
        <v>118</v>
      </c>
      <c r="O144" s="2" t="s">
        <v>4</v>
      </c>
      <c r="P144" s="2" t="s">
        <v>4</v>
      </c>
      <c r="Q144" s="2" t="s">
        <v>4</v>
      </c>
      <c r="R144" s="2" t="s">
        <v>4</v>
      </c>
      <c r="S144" s="2" t="s">
        <v>4</v>
      </c>
    </row>
    <row r="145" spans="1:19" x14ac:dyDescent="0.2">
      <c r="A145" s="4"/>
      <c r="B145" s="22" t="str">
        <f t="shared" si="6"/>
        <v/>
      </c>
      <c r="C145" s="4"/>
      <c r="D145" s="3" t="str">
        <f t="shared" si="7"/>
        <v/>
      </c>
      <c r="E145" s="24"/>
      <c r="F145" s="2" t="str">
        <f t="shared" si="8"/>
        <v>Относительное удлинение пятикратного образца при растяжении, %</v>
      </c>
      <c r="G145" s="2">
        <v>16</v>
      </c>
      <c r="H145" s="2">
        <v>15</v>
      </c>
      <c r="I145" s="2">
        <v>14</v>
      </c>
      <c r="J145" s="2">
        <v>14</v>
      </c>
      <c r="K145" s="2">
        <v>13</v>
      </c>
      <c r="L145" s="2">
        <v>13</v>
      </c>
      <c r="M145" s="2">
        <v>13</v>
      </c>
      <c r="N145" s="2">
        <v>13</v>
      </c>
      <c r="O145" s="2" t="s">
        <v>4</v>
      </c>
      <c r="P145" s="2" t="s">
        <v>4</v>
      </c>
      <c r="Q145" s="2" t="s">
        <v>4</v>
      </c>
      <c r="R145" s="2" t="s">
        <v>4</v>
      </c>
      <c r="S145" s="2" t="s">
        <v>4</v>
      </c>
    </row>
    <row r="146" spans="1:19" x14ac:dyDescent="0.2">
      <c r="A146" s="4"/>
      <c r="B146" s="22" t="str">
        <f t="shared" si="6"/>
        <v/>
      </c>
      <c r="C146" s="4"/>
      <c r="D146" s="3" t="str">
        <f t="shared" si="7"/>
        <v/>
      </c>
      <c r="E146" s="24"/>
      <c r="F146" s="2" t="str">
        <f t="shared" si="8"/>
        <v>Относительное сужение поперечного сечения образца при растяжении, %</v>
      </c>
      <c r="G146" s="2">
        <v>35</v>
      </c>
      <c r="H146" s="2">
        <v>35</v>
      </c>
      <c r="I146" s="2">
        <v>35</v>
      </c>
      <c r="J146" s="2">
        <v>35</v>
      </c>
      <c r="K146" s="2">
        <v>35</v>
      </c>
      <c r="L146" s="2">
        <v>35</v>
      </c>
      <c r="M146" s="2">
        <v>34</v>
      </c>
      <c r="N146" s="2">
        <v>34</v>
      </c>
      <c r="O146" s="2" t="s">
        <v>4</v>
      </c>
      <c r="P146" s="2" t="s">
        <v>4</v>
      </c>
      <c r="Q146" s="2" t="s">
        <v>4</v>
      </c>
      <c r="R146" s="2" t="s">
        <v>4</v>
      </c>
      <c r="S146" s="2" t="s">
        <v>4</v>
      </c>
    </row>
    <row r="147" spans="1:19" x14ac:dyDescent="0.2">
      <c r="A147" s="4"/>
      <c r="B147" s="22" t="str">
        <f t="shared" si="6"/>
        <v>Сталь углеродистая</v>
      </c>
      <c r="C147" s="4"/>
      <c r="D147" s="3">
        <f t="shared" si="7"/>
        <v>30</v>
      </c>
      <c r="E147" s="23" t="s">
        <v>225</v>
      </c>
      <c r="F147" s="2" t="str">
        <f t="shared" si="8"/>
        <v>Предел прочности, МПа</v>
      </c>
      <c r="G147" s="2">
        <v>470</v>
      </c>
      <c r="H147" s="2">
        <v>470</v>
      </c>
      <c r="I147" s="2">
        <v>461</v>
      </c>
      <c r="J147" s="2">
        <v>451</v>
      </c>
      <c r="K147" s="2">
        <v>441</v>
      </c>
      <c r="L147" s="2">
        <v>441</v>
      </c>
      <c r="M147" s="2">
        <v>441</v>
      </c>
      <c r="N147" s="2">
        <v>441</v>
      </c>
      <c r="O147" s="2" t="s">
        <v>4</v>
      </c>
      <c r="P147" s="2" t="s">
        <v>4</v>
      </c>
      <c r="Q147" s="2" t="s">
        <v>4</v>
      </c>
      <c r="R147" s="2" t="s">
        <v>4</v>
      </c>
      <c r="S147" s="2" t="s">
        <v>4</v>
      </c>
    </row>
    <row r="148" spans="1:19" x14ac:dyDescent="0.2">
      <c r="A148" s="4"/>
      <c r="B148" s="22" t="str">
        <f t="shared" si="6"/>
        <v/>
      </c>
      <c r="C148" s="4"/>
      <c r="D148" s="3" t="str">
        <f t="shared" si="7"/>
        <v/>
      </c>
      <c r="E148" s="24"/>
      <c r="F148" s="2" t="str">
        <f t="shared" si="8"/>
        <v>Предел текучести, МПа</v>
      </c>
      <c r="G148" s="2">
        <v>245</v>
      </c>
      <c r="H148" s="2">
        <v>245</v>
      </c>
      <c r="I148" s="2">
        <v>245</v>
      </c>
      <c r="J148" s="2">
        <v>245</v>
      </c>
      <c r="K148" s="2">
        <v>235</v>
      </c>
      <c r="L148" s="2">
        <v>196</v>
      </c>
      <c r="M148" s="2">
        <v>147</v>
      </c>
      <c r="N148" s="2">
        <v>137</v>
      </c>
      <c r="O148" s="2" t="s">
        <v>4</v>
      </c>
      <c r="P148" s="2" t="s">
        <v>4</v>
      </c>
      <c r="Q148" s="2" t="s">
        <v>4</v>
      </c>
      <c r="R148" s="2" t="s">
        <v>4</v>
      </c>
      <c r="S148" s="2" t="s">
        <v>4</v>
      </c>
    </row>
    <row r="149" spans="1:19" x14ac:dyDescent="0.2">
      <c r="A149" s="4"/>
      <c r="B149" s="22" t="str">
        <f t="shared" si="6"/>
        <v/>
      </c>
      <c r="C149" s="4"/>
      <c r="D149" s="3" t="str">
        <f t="shared" si="7"/>
        <v/>
      </c>
      <c r="E149" s="24"/>
      <c r="F149" s="2" t="str">
        <f t="shared" si="8"/>
        <v>Относительное удлинение пятикратного образца при растяжении, %</v>
      </c>
      <c r="G149" s="2">
        <v>16</v>
      </c>
      <c r="H149" s="2">
        <v>15</v>
      </c>
      <c r="I149" s="2">
        <v>14</v>
      </c>
      <c r="J149" s="2">
        <v>14</v>
      </c>
      <c r="K149" s="2">
        <v>13</v>
      </c>
      <c r="L149" s="2">
        <v>13</v>
      </c>
      <c r="M149" s="2">
        <v>13</v>
      </c>
      <c r="N149" s="2">
        <v>13</v>
      </c>
      <c r="O149" s="2" t="s">
        <v>4</v>
      </c>
      <c r="P149" s="2" t="s">
        <v>4</v>
      </c>
      <c r="Q149" s="2" t="s">
        <v>4</v>
      </c>
      <c r="R149" s="2" t="s">
        <v>4</v>
      </c>
      <c r="S149" s="2" t="s">
        <v>4</v>
      </c>
    </row>
    <row r="150" spans="1:19" x14ac:dyDescent="0.2">
      <c r="A150" s="4"/>
      <c r="B150" s="22" t="str">
        <f t="shared" si="6"/>
        <v/>
      </c>
      <c r="C150" s="4"/>
      <c r="D150" s="3" t="str">
        <f t="shared" si="7"/>
        <v/>
      </c>
      <c r="E150" s="24"/>
      <c r="F150" s="2" t="str">
        <f t="shared" si="8"/>
        <v>Относительное сужение поперечного сечения образца при растяжении, %</v>
      </c>
      <c r="G150" s="2">
        <v>35</v>
      </c>
      <c r="H150" s="2">
        <v>35</v>
      </c>
      <c r="I150" s="2">
        <v>35</v>
      </c>
      <c r="J150" s="2">
        <v>35</v>
      </c>
      <c r="K150" s="2">
        <v>35</v>
      </c>
      <c r="L150" s="2">
        <v>35</v>
      </c>
      <c r="M150" s="2">
        <v>34</v>
      </c>
      <c r="N150" s="2">
        <v>34</v>
      </c>
      <c r="O150" s="2" t="s">
        <v>4</v>
      </c>
      <c r="P150" s="2" t="s">
        <v>4</v>
      </c>
      <c r="Q150" s="2" t="s">
        <v>4</v>
      </c>
      <c r="R150" s="2" t="s">
        <v>4</v>
      </c>
      <c r="S150" s="2" t="s">
        <v>4</v>
      </c>
    </row>
    <row r="151" spans="1:19" x14ac:dyDescent="0.2">
      <c r="A151" s="3" t="s">
        <v>206</v>
      </c>
      <c r="B151" s="22" t="str">
        <f t="shared" si="6"/>
        <v>Сталь углеродистая</v>
      </c>
      <c r="C151" s="3">
        <v>35</v>
      </c>
      <c r="D151" s="3">
        <f t="shared" si="7"/>
        <v>35</v>
      </c>
      <c r="E151" s="23" t="s">
        <v>171</v>
      </c>
      <c r="F151" s="2" t="str">
        <f t="shared" si="8"/>
        <v>Предел прочности, МПа</v>
      </c>
      <c r="G151" s="2">
        <v>530</v>
      </c>
      <c r="H151" s="2">
        <v>530</v>
      </c>
      <c r="I151" s="2">
        <v>520</v>
      </c>
      <c r="J151" s="2">
        <v>510</v>
      </c>
      <c r="K151" s="2">
        <v>510</v>
      </c>
      <c r="L151" s="2">
        <v>500</v>
      </c>
      <c r="M151" s="2">
        <v>500</v>
      </c>
      <c r="N151" s="2">
        <v>500</v>
      </c>
      <c r="O151" s="2" t="s">
        <v>4</v>
      </c>
      <c r="P151" s="2" t="s">
        <v>4</v>
      </c>
      <c r="Q151" s="2" t="s">
        <v>4</v>
      </c>
      <c r="R151" s="2" t="s">
        <v>4</v>
      </c>
      <c r="S151" s="2" t="s">
        <v>4</v>
      </c>
    </row>
    <row r="152" spans="1:19" x14ac:dyDescent="0.2">
      <c r="A152" s="4"/>
      <c r="B152" s="22" t="str">
        <f t="shared" si="6"/>
        <v/>
      </c>
      <c r="C152" s="4"/>
      <c r="D152" s="3" t="str">
        <f t="shared" si="7"/>
        <v/>
      </c>
      <c r="E152" s="24"/>
      <c r="F152" s="2" t="str">
        <f t="shared" si="8"/>
        <v>Предел текучести, МПа</v>
      </c>
      <c r="G152" s="2">
        <v>314</v>
      </c>
      <c r="H152" s="2">
        <v>304</v>
      </c>
      <c r="I152" s="2">
        <v>294</v>
      </c>
      <c r="J152" s="2">
        <v>294</v>
      </c>
      <c r="K152" s="2">
        <v>294</v>
      </c>
      <c r="L152" s="2">
        <v>245</v>
      </c>
      <c r="M152" s="2">
        <v>196</v>
      </c>
      <c r="N152" s="2">
        <v>177</v>
      </c>
      <c r="O152" s="2" t="s">
        <v>4</v>
      </c>
      <c r="P152" s="2" t="s">
        <v>4</v>
      </c>
      <c r="Q152" s="2" t="s">
        <v>4</v>
      </c>
      <c r="R152" s="2" t="s">
        <v>4</v>
      </c>
      <c r="S152" s="2" t="s">
        <v>4</v>
      </c>
    </row>
    <row r="153" spans="1:19" x14ac:dyDescent="0.2">
      <c r="A153" s="4"/>
      <c r="B153" s="22" t="str">
        <f t="shared" si="6"/>
        <v/>
      </c>
      <c r="C153" s="4"/>
      <c r="D153" s="3" t="str">
        <f t="shared" si="7"/>
        <v/>
      </c>
      <c r="E153" s="24"/>
      <c r="F153" s="2" t="str">
        <f t="shared" si="8"/>
        <v>Относительное удлинение пятикратного образца при растяжении, %</v>
      </c>
      <c r="G153" s="2">
        <v>20</v>
      </c>
      <c r="H153" s="2">
        <v>17</v>
      </c>
      <c r="I153" s="2">
        <v>13</v>
      </c>
      <c r="J153" s="2">
        <v>10</v>
      </c>
      <c r="K153" s="2">
        <v>7</v>
      </c>
      <c r="L153" s="2">
        <v>12</v>
      </c>
      <c r="M153" s="2">
        <v>17</v>
      </c>
      <c r="N153" s="2">
        <v>18</v>
      </c>
      <c r="O153" s="2" t="s">
        <v>4</v>
      </c>
      <c r="P153" s="2" t="s">
        <v>4</v>
      </c>
      <c r="Q153" s="2" t="s">
        <v>4</v>
      </c>
      <c r="R153" s="2" t="s">
        <v>4</v>
      </c>
      <c r="S153" s="2" t="s">
        <v>4</v>
      </c>
    </row>
    <row r="154" spans="1:19" x14ac:dyDescent="0.2">
      <c r="A154" s="4"/>
      <c r="B154" s="22" t="str">
        <f t="shared" si="6"/>
        <v/>
      </c>
      <c r="C154" s="4"/>
      <c r="D154" s="3" t="str">
        <f t="shared" si="7"/>
        <v/>
      </c>
      <c r="E154" s="24"/>
      <c r="F154" s="2" t="str">
        <f t="shared" si="8"/>
        <v>Относительное сужение поперечного сечения образца при растяжении, %</v>
      </c>
      <c r="G154" s="2">
        <v>45</v>
      </c>
      <c r="H154" s="2">
        <v>45</v>
      </c>
      <c r="I154" s="2">
        <v>45</v>
      </c>
      <c r="J154" s="2">
        <v>45</v>
      </c>
      <c r="K154" s="2">
        <v>45</v>
      </c>
      <c r="L154" s="2">
        <v>45</v>
      </c>
      <c r="M154" s="2">
        <v>45</v>
      </c>
      <c r="N154" s="2">
        <v>45</v>
      </c>
      <c r="O154" s="2" t="s">
        <v>4</v>
      </c>
      <c r="P154" s="2" t="s">
        <v>4</v>
      </c>
      <c r="Q154" s="2" t="s">
        <v>4</v>
      </c>
      <c r="R154" s="2" t="s">
        <v>4</v>
      </c>
      <c r="S154" s="2" t="s">
        <v>4</v>
      </c>
    </row>
    <row r="155" spans="1:19" x14ac:dyDescent="0.2">
      <c r="A155" s="4"/>
      <c r="B155" s="22" t="str">
        <f t="shared" si="6"/>
        <v>Сталь углеродистая</v>
      </c>
      <c r="C155" s="4"/>
      <c r="D155" s="3">
        <f t="shared" si="7"/>
        <v>35</v>
      </c>
      <c r="E155" s="23" t="s">
        <v>21</v>
      </c>
      <c r="F155" s="2" t="str">
        <f t="shared" si="8"/>
        <v>Предел прочности, МПа</v>
      </c>
      <c r="G155" s="2">
        <v>355</v>
      </c>
      <c r="H155" s="2">
        <v>355</v>
      </c>
      <c r="I155" s="2">
        <v>343</v>
      </c>
      <c r="J155" s="2">
        <v>343</v>
      </c>
      <c r="K155" s="2">
        <v>343</v>
      </c>
      <c r="L155" s="2">
        <v>333</v>
      </c>
      <c r="M155" s="2">
        <v>333</v>
      </c>
      <c r="N155" s="2">
        <v>333</v>
      </c>
      <c r="O155" s="2" t="s">
        <v>4</v>
      </c>
      <c r="P155" s="2" t="s">
        <v>4</v>
      </c>
      <c r="Q155" s="2" t="s">
        <v>4</v>
      </c>
      <c r="R155" s="2" t="s">
        <v>4</v>
      </c>
      <c r="S155" s="2" t="s">
        <v>4</v>
      </c>
    </row>
    <row r="156" spans="1:19" x14ac:dyDescent="0.2">
      <c r="A156" s="4"/>
      <c r="B156" s="22" t="str">
        <f t="shared" si="6"/>
        <v/>
      </c>
      <c r="C156" s="4"/>
      <c r="D156" s="3" t="str">
        <f t="shared" si="7"/>
        <v/>
      </c>
      <c r="E156" s="24"/>
      <c r="F156" s="2" t="str">
        <f t="shared" si="8"/>
        <v>Предел текучести, МПа</v>
      </c>
      <c r="G156" s="2">
        <v>175</v>
      </c>
      <c r="H156" s="2">
        <v>167</v>
      </c>
      <c r="I156" s="2">
        <v>167</v>
      </c>
      <c r="J156" s="2">
        <v>167</v>
      </c>
      <c r="K156" s="2">
        <v>167</v>
      </c>
      <c r="L156" s="2">
        <v>137</v>
      </c>
      <c r="M156" s="2">
        <v>108</v>
      </c>
      <c r="N156" s="2">
        <v>98</v>
      </c>
      <c r="O156" s="2" t="s">
        <v>4</v>
      </c>
      <c r="P156" s="2" t="s">
        <v>4</v>
      </c>
      <c r="Q156" s="2" t="s">
        <v>4</v>
      </c>
      <c r="R156" s="2" t="s">
        <v>4</v>
      </c>
      <c r="S156" s="2" t="s">
        <v>4</v>
      </c>
    </row>
    <row r="157" spans="1:19" x14ac:dyDescent="0.2">
      <c r="A157" s="4"/>
      <c r="B157" s="22" t="str">
        <f t="shared" si="6"/>
        <v/>
      </c>
      <c r="C157" s="4"/>
      <c r="D157" s="3" t="str">
        <f t="shared" si="7"/>
        <v/>
      </c>
      <c r="E157" s="24"/>
      <c r="F157" s="2" t="str">
        <f t="shared" si="8"/>
        <v>Относительное удлинение пятикратного образца при растяжении, %</v>
      </c>
      <c r="G157" s="2">
        <v>20</v>
      </c>
      <c r="H157" s="2">
        <v>17</v>
      </c>
      <c r="I157" s="2">
        <v>13</v>
      </c>
      <c r="J157" s="2">
        <v>10</v>
      </c>
      <c r="K157" s="2">
        <v>7</v>
      </c>
      <c r="L157" s="2">
        <v>12</v>
      </c>
      <c r="M157" s="2">
        <v>17</v>
      </c>
      <c r="N157" s="2">
        <v>18</v>
      </c>
      <c r="O157" s="2" t="s">
        <v>4</v>
      </c>
      <c r="P157" s="2" t="s">
        <v>4</v>
      </c>
      <c r="Q157" s="2" t="s">
        <v>4</v>
      </c>
      <c r="R157" s="2" t="s">
        <v>4</v>
      </c>
      <c r="S157" s="2" t="s">
        <v>4</v>
      </c>
    </row>
    <row r="158" spans="1:19" x14ac:dyDescent="0.2">
      <c r="A158" s="4"/>
      <c r="B158" s="22" t="str">
        <f t="shared" si="6"/>
        <v/>
      </c>
      <c r="C158" s="4"/>
      <c r="D158" s="3" t="str">
        <f t="shared" si="7"/>
        <v/>
      </c>
      <c r="E158" s="24"/>
      <c r="F158" s="2" t="str">
        <f t="shared" si="8"/>
        <v>Относительное сужение поперечного сечения образца при растяжении, %</v>
      </c>
      <c r="G158" s="2">
        <v>40</v>
      </c>
      <c r="H158" s="2">
        <v>40</v>
      </c>
      <c r="I158" s="2">
        <v>40</v>
      </c>
      <c r="J158" s="2">
        <v>40</v>
      </c>
      <c r="K158" s="2">
        <v>40</v>
      </c>
      <c r="L158" s="2">
        <v>40</v>
      </c>
      <c r="M158" s="2">
        <v>40</v>
      </c>
      <c r="N158" s="2">
        <v>40</v>
      </c>
      <c r="O158" s="2" t="s">
        <v>4</v>
      </c>
      <c r="P158" s="2" t="s">
        <v>4</v>
      </c>
      <c r="Q158" s="2" t="s">
        <v>4</v>
      </c>
      <c r="R158" s="2" t="s">
        <v>4</v>
      </c>
      <c r="S158" s="2" t="s">
        <v>4</v>
      </c>
    </row>
    <row r="159" spans="1:19" x14ac:dyDescent="0.2">
      <c r="A159" s="4"/>
      <c r="B159" s="22" t="str">
        <f t="shared" si="6"/>
        <v>Сталь углеродистая</v>
      </c>
      <c r="C159" s="4"/>
      <c r="D159" s="3">
        <f t="shared" si="7"/>
        <v>35</v>
      </c>
      <c r="E159" s="23" t="s">
        <v>16</v>
      </c>
      <c r="F159" s="2" t="str">
        <f t="shared" si="8"/>
        <v>Предел прочности, МПа</v>
      </c>
      <c r="G159" s="2">
        <v>390</v>
      </c>
      <c r="H159" s="2">
        <v>390</v>
      </c>
      <c r="I159" s="2">
        <v>390</v>
      </c>
      <c r="J159" s="2">
        <v>373</v>
      </c>
      <c r="K159" s="2">
        <v>373</v>
      </c>
      <c r="L159" s="2">
        <v>373</v>
      </c>
      <c r="M159" s="2">
        <v>373</v>
      </c>
      <c r="N159" s="2">
        <v>373</v>
      </c>
      <c r="O159" s="2" t="s">
        <v>4</v>
      </c>
      <c r="P159" s="2" t="s">
        <v>4</v>
      </c>
      <c r="Q159" s="2" t="s">
        <v>4</v>
      </c>
      <c r="R159" s="2" t="s">
        <v>4</v>
      </c>
      <c r="S159" s="2" t="s">
        <v>4</v>
      </c>
    </row>
    <row r="160" spans="1:19" x14ac:dyDescent="0.2">
      <c r="A160" s="4"/>
      <c r="B160" s="22" t="str">
        <f t="shared" si="6"/>
        <v/>
      </c>
      <c r="C160" s="4"/>
      <c r="D160" s="3" t="str">
        <f t="shared" si="7"/>
        <v/>
      </c>
      <c r="E160" s="24"/>
      <c r="F160" s="2" t="str">
        <f t="shared" si="8"/>
        <v>Предел текучести, МПа</v>
      </c>
      <c r="G160" s="2">
        <v>195</v>
      </c>
      <c r="H160" s="2">
        <v>195</v>
      </c>
      <c r="I160" s="2">
        <v>195</v>
      </c>
      <c r="J160" s="2">
        <v>195</v>
      </c>
      <c r="K160" s="2">
        <v>195</v>
      </c>
      <c r="L160" s="2">
        <v>157</v>
      </c>
      <c r="M160" s="2">
        <v>128</v>
      </c>
      <c r="N160" s="2">
        <v>108</v>
      </c>
      <c r="O160" s="2" t="s">
        <v>4</v>
      </c>
      <c r="P160" s="2" t="s">
        <v>4</v>
      </c>
      <c r="Q160" s="2" t="s">
        <v>4</v>
      </c>
      <c r="R160" s="2" t="s">
        <v>4</v>
      </c>
      <c r="S160" s="2" t="s">
        <v>4</v>
      </c>
    </row>
    <row r="161" spans="1:19" x14ac:dyDescent="0.2">
      <c r="A161" s="4"/>
      <c r="B161" s="22" t="str">
        <f t="shared" si="6"/>
        <v/>
      </c>
      <c r="C161" s="4"/>
      <c r="D161" s="3" t="str">
        <f t="shared" si="7"/>
        <v/>
      </c>
      <c r="E161" s="24"/>
      <c r="F161" s="2" t="str">
        <f t="shared" si="8"/>
        <v>Относительное удлинение пятикратного образца при растяжении, %</v>
      </c>
      <c r="G161" s="2">
        <v>17</v>
      </c>
      <c r="H161" s="2">
        <v>15</v>
      </c>
      <c r="I161" s="2">
        <v>12</v>
      </c>
      <c r="J161" s="2">
        <v>9</v>
      </c>
      <c r="K161" s="2">
        <v>6</v>
      </c>
      <c r="L161" s="2">
        <v>10</v>
      </c>
      <c r="M161" s="2">
        <v>14</v>
      </c>
      <c r="N161" s="2">
        <v>16</v>
      </c>
      <c r="O161" s="2" t="s">
        <v>4</v>
      </c>
      <c r="P161" s="2" t="s">
        <v>4</v>
      </c>
      <c r="Q161" s="2" t="s">
        <v>4</v>
      </c>
      <c r="R161" s="2" t="s">
        <v>4</v>
      </c>
      <c r="S161" s="2" t="s">
        <v>4</v>
      </c>
    </row>
    <row r="162" spans="1:19" x14ac:dyDescent="0.2">
      <c r="A162" s="4"/>
      <c r="B162" s="22" t="str">
        <f t="shared" si="6"/>
        <v/>
      </c>
      <c r="C162" s="4"/>
      <c r="D162" s="3" t="str">
        <f t="shared" si="7"/>
        <v/>
      </c>
      <c r="E162" s="24"/>
      <c r="F162" s="2" t="str">
        <f t="shared" si="8"/>
        <v>Относительное сужение поперечного сечения образца при растяжении, %</v>
      </c>
      <c r="G162" s="2">
        <v>35</v>
      </c>
      <c r="H162" s="2">
        <v>35</v>
      </c>
      <c r="I162" s="2">
        <v>35</v>
      </c>
      <c r="J162" s="2">
        <v>35</v>
      </c>
      <c r="K162" s="2">
        <v>35</v>
      </c>
      <c r="L162" s="2">
        <v>35</v>
      </c>
      <c r="M162" s="2">
        <v>35</v>
      </c>
      <c r="N162" s="2">
        <v>35</v>
      </c>
      <c r="O162" s="2" t="s">
        <v>4</v>
      </c>
      <c r="P162" s="2" t="s">
        <v>4</v>
      </c>
      <c r="Q162" s="2" t="s">
        <v>4</v>
      </c>
      <c r="R162" s="2" t="s">
        <v>4</v>
      </c>
      <c r="S162" s="2" t="s">
        <v>4</v>
      </c>
    </row>
    <row r="163" spans="1:19" x14ac:dyDescent="0.2">
      <c r="A163" s="4"/>
      <c r="B163" s="22" t="str">
        <f t="shared" si="6"/>
        <v>Сталь углеродистая</v>
      </c>
      <c r="C163" s="4"/>
      <c r="D163" s="3">
        <f t="shared" si="7"/>
        <v>35</v>
      </c>
      <c r="E163" s="23" t="s">
        <v>222</v>
      </c>
      <c r="F163" s="2" t="str">
        <f t="shared" si="8"/>
        <v>Предел прочности, МПа</v>
      </c>
      <c r="G163" s="2">
        <v>430</v>
      </c>
      <c r="H163" s="2">
        <v>430</v>
      </c>
      <c r="I163" s="2">
        <v>422</v>
      </c>
      <c r="J163" s="2">
        <v>412</v>
      </c>
      <c r="K163" s="2">
        <v>412</v>
      </c>
      <c r="L163" s="2">
        <v>402</v>
      </c>
      <c r="M163" s="2">
        <v>402</v>
      </c>
      <c r="N163" s="2">
        <v>402</v>
      </c>
      <c r="O163" s="2" t="s">
        <v>4</v>
      </c>
      <c r="P163" s="2" t="s">
        <v>4</v>
      </c>
      <c r="Q163" s="2" t="s">
        <v>4</v>
      </c>
      <c r="R163" s="2" t="s">
        <v>4</v>
      </c>
      <c r="S163" s="2" t="s">
        <v>4</v>
      </c>
    </row>
    <row r="164" spans="1:19" x14ac:dyDescent="0.2">
      <c r="A164" s="4"/>
      <c r="B164" s="22" t="str">
        <f t="shared" si="6"/>
        <v/>
      </c>
      <c r="C164" s="4"/>
      <c r="D164" s="3" t="str">
        <f t="shared" si="7"/>
        <v/>
      </c>
      <c r="E164" s="24"/>
      <c r="F164" s="2" t="str">
        <f t="shared" si="8"/>
        <v>Предел текучести, МПа</v>
      </c>
      <c r="G164" s="2">
        <v>215</v>
      </c>
      <c r="H164" s="2">
        <v>206</v>
      </c>
      <c r="I164" s="2">
        <v>206</v>
      </c>
      <c r="J164" s="2">
        <v>206</v>
      </c>
      <c r="K164" s="2">
        <v>206</v>
      </c>
      <c r="L164" s="2">
        <v>177</v>
      </c>
      <c r="M164" s="2">
        <v>137</v>
      </c>
      <c r="N164" s="2">
        <v>128</v>
      </c>
      <c r="O164" s="2" t="s">
        <v>4</v>
      </c>
      <c r="P164" s="2" t="s">
        <v>4</v>
      </c>
      <c r="Q164" s="2" t="s">
        <v>4</v>
      </c>
      <c r="R164" s="2" t="s">
        <v>4</v>
      </c>
      <c r="S164" s="2" t="s">
        <v>4</v>
      </c>
    </row>
    <row r="165" spans="1:19" x14ac:dyDescent="0.2">
      <c r="A165" s="4"/>
      <c r="B165" s="22" t="str">
        <f t="shared" si="6"/>
        <v/>
      </c>
      <c r="C165" s="4"/>
      <c r="D165" s="3" t="str">
        <f t="shared" si="7"/>
        <v/>
      </c>
      <c r="E165" s="24"/>
      <c r="F165" s="2" t="str">
        <f t="shared" si="8"/>
        <v>Относительное удлинение пятикратного образца при растяжении, %</v>
      </c>
      <c r="G165" s="2">
        <v>15</v>
      </c>
      <c r="H165" s="2">
        <v>12</v>
      </c>
      <c r="I165" s="2">
        <v>9</v>
      </c>
      <c r="J165" s="2">
        <v>6</v>
      </c>
      <c r="K165" s="2">
        <v>5</v>
      </c>
      <c r="L165" s="2">
        <v>9</v>
      </c>
      <c r="M165" s="2">
        <v>13</v>
      </c>
      <c r="N165" s="2">
        <v>14</v>
      </c>
      <c r="O165" s="2" t="s">
        <v>4</v>
      </c>
      <c r="P165" s="2" t="s">
        <v>4</v>
      </c>
      <c r="Q165" s="2" t="s">
        <v>4</v>
      </c>
      <c r="R165" s="2" t="s">
        <v>4</v>
      </c>
      <c r="S165" s="2" t="s">
        <v>4</v>
      </c>
    </row>
    <row r="166" spans="1:19" x14ac:dyDescent="0.2">
      <c r="A166" s="4"/>
      <c r="B166" s="22" t="str">
        <f t="shared" si="6"/>
        <v/>
      </c>
      <c r="C166" s="4"/>
      <c r="D166" s="3" t="str">
        <f t="shared" si="7"/>
        <v/>
      </c>
      <c r="E166" s="24"/>
      <c r="F166" s="2" t="str">
        <f t="shared" si="8"/>
        <v>Относительное сужение поперечного сечения образца при растяжении, %</v>
      </c>
      <c r="G166" s="2">
        <v>32</v>
      </c>
      <c r="H166" s="2">
        <v>32</v>
      </c>
      <c r="I166" s="2">
        <v>32</v>
      </c>
      <c r="J166" s="2">
        <v>32</v>
      </c>
      <c r="K166" s="2">
        <v>32</v>
      </c>
      <c r="L166" s="2">
        <v>32</v>
      </c>
      <c r="M166" s="2">
        <v>32</v>
      </c>
      <c r="N166" s="2">
        <v>32</v>
      </c>
      <c r="O166" s="2" t="s">
        <v>4</v>
      </c>
      <c r="P166" s="2" t="s">
        <v>4</v>
      </c>
      <c r="Q166" s="2" t="s">
        <v>4</v>
      </c>
      <c r="R166" s="2" t="s">
        <v>4</v>
      </c>
      <c r="S166" s="2" t="s">
        <v>4</v>
      </c>
    </row>
    <row r="167" spans="1:19" x14ac:dyDescent="0.2">
      <c r="A167" s="4"/>
      <c r="B167" s="22" t="str">
        <f t="shared" si="6"/>
        <v>Сталь углеродистая</v>
      </c>
      <c r="C167" s="4"/>
      <c r="D167" s="3">
        <f t="shared" si="7"/>
        <v>35</v>
      </c>
      <c r="E167" s="23" t="s">
        <v>225</v>
      </c>
      <c r="F167" s="2" t="str">
        <f t="shared" si="8"/>
        <v>Предел прочности, МПа</v>
      </c>
      <c r="G167" s="2">
        <v>470</v>
      </c>
      <c r="H167" s="2">
        <v>461</v>
      </c>
      <c r="I167" s="2">
        <v>451</v>
      </c>
      <c r="J167" s="2">
        <v>441</v>
      </c>
      <c r="K167" s="2">
        <v>441</v>
      </c>
      <c r="L167" s="2">
        <v>441</v>
      </c>
      <c r="M167" s="2">
        <v>441</v>
      </c>
      <c r="N167" s="2">
        <v>441</v>
      </c>
      <c r="O167" s="2" t="s">
        <v>4</v>
      </c>
      <c r="P167" s="2" t="s">
        <v>4</v>
      </c>
      <c r="Q167" s="2" t="s">
        <v>4</v>
      </c>
      <c r="R167" s="2" t="s">
        <v>4</v>
      </c>
      <c r="S167" s="2" t="s">
        <v>4</v>
      </c>
    </row>
    <row r="168" spans="1:19" x14ac:dyDescent="0.2">
      <c r="A168" s="4"/>
      <c r="B168" s="22" t="str">
        <f t="shared" si="6"/>
        <v/>
      </c>
      <c r="C168" s="4"/>
      <c r="D168" s="3" t="str">
        <f t="shared" si="7"/>
        <v/>
      </c>
      <c r="E168" s="24"/>
      <c r="F168" s="2" t="str">
        <f t="shared" si="8"/>
        <v>Предел текучести, МПа</v>
      </c>
      <c r="G168" s="2">
        <v>245</v>
      </c>
      <c r="H168" s="2">
        <v>235</v>
      </c>
      <c r="I168" s="2">
        <v>226</v>
      </c>
      <c r="J168" s="2">
        <v>226</v>
      </c>
      <c r="K168" s="2">
        <v>226</v>
      </c>
      <c r="L168" s="2">
        <v>177</v>
      </c>
      <c r="M168" s="2">
        <v>157</v>
      </c>
      <c r="N168" s="2">
        <v>137</v>
      </c>
      <c r="O168" s="2" t="s">
        <v>4</v>
      </c>
      <c r="P168" s="2" t="s">
        <v>4</v>
      </c>
      <c r="Q168" s="2" t="s">
        <v>4</v>
      </c>
      <c r="R168" s="2" t="s">
        <v>4</v>
      </c>
      <c r="S168" s="2" t="s">
        <v>4</v>
      </c>
    </row>
    <row r="169" spans="1:19" x14ac:dyDescent="0.2">
      <c r="A169" s="4"/>
      <c r="B169" s="22" t="str">
        <f t="shared" si="6"/>
        <v/>
      </c>
      <c r="C169" s="4"/>
      <c r="D169" s="3" t="str">
        <f t="shared" si="7"/>
        <v/>
      </c>
      <c r="E169" s="24"/>
      <c r="F169" s="2" t="str">
        <f t="shared" si="8"/>
        <v>Относительное удлинение пятикратного образца при растяжении, %</v>
      </c>
      <c r="G169" s="2">
        <v>17</v>
      </c>
      <c r="H169" s="2">
        <v>15</v>
      </c>
      <c r="I169" s="2">
        <v>12</v>
      </c>
      <c r="J169" s="2">
        <v>9</v>
      </c>
      <c r="K169" s="2">
        <v>6</v>
      </c>
      <c r="L169" s="2">
        <v>10</v>
      </c>
      <c r="M169" s="2">
        <v>14</v>
      </c>
      <c r="N169" s="2">
        <v>16</v>
      </c>
      <c r="O169" s="2" t="s">
        <v>4</v>
      </c>
      <c r="P169" s="2" t="s">
        <v>4</v>
      </c>
      <c r="Q169" s="2" t="s">
        <v>4</v>
      </c>
      <c r="R169" s="2" t="s">
        <v>4</v>
      </c>
      <c r="S169" s="2" t="s">
        <v>4</v>
      </c>
    </row>
    <row r="170" spans="1:19" x14ac:dyDescent="0.2">
      <c r="A170" s="4"/>
      <c r="B170" s="22" t="str">
        <f t="shared" si="6"/>
        <v/>
      </c>
      <c r="C170" s="4"/>
      <c r="D170" s="3" t="str">
        <f t="shared" si="7"/>
        <v/>
      </c>
      <c r="E170" s="24"/>
      <c r="F170" s="2" t="str">
        <f t="shared" si="8"/>
        <v>Относительное сужение поперечного сечения образца при растяжении, %</v>
      </c>
      <c r="G170" s="2">
        <v>35</v>
      </c>
      <c r="H170" s="2">
        <v>35</v>
      </c>
      <c r="I170" s="2">
        <v>35</v>
      </c>
      <c r="J170" s="2">
        <v>35</v>
      </c>
      <c r="K170" s="2">
        <v>35</v>
      </c>
      <c r="L170" s="2">
        <v>35</v>
      </c>
      <c r="M170" s="2">
        <v>35</v>
      </c>
      <c r="N170" s="2">
        <v>35</v>
      </c>
      <c r="O170" s="2" t="s">
        <v>4</v>
      </c>
      <c r="P170" s="2" t="s">
        <v>4</v>
      </c>
      <c r="Q170" s="2" t="s">
        <v>4</v>
      </c>
      <c r="R170" s="2" t="s">
        <v>4</v>
      </c>
      <c r="S170" s="2" t="s">
        <v>4</v>
      </c>
    </row>
    <row r="171" spans="1:19" x14ac:dyDescent="0.2">
      <c r="A171" s="4"/>
      <c r="B171" s="22" t="str">
        <f t="shared" si="6"/>
        <v>Сталь углеродистая</v>
      </c>
      <c r="C171" s="4"/>
      <c r="D171" s="3">
        <f t="shared" si="7"/>
        <v>35</v>
      </c>
      <c r="E171" s="23" t="s">
        <v>226</v>
      </c>
      <c r="F171" s="2" t="str">
        <f t="shared" si="8"/>
        <v>Предел прочности, МПа</v>
      </c>
      <c r="G171" s="2">
        <v>530</v>
      </c>
      <c r="H171" s="2">
        <v>530</v>
      </c>
      <c r="I171" s="2">
        <v>530</v>
      </c>
      <c r="J171" s="2">
        <v>530</v>
      </c>
      <c r="K171" s="2">
        <v>530</v>
      </c>
      <c r="L171" s="2">
        <v>519</v>
      </c>
      <c r="M171" s="2">
        <v>510</v>
      </c>
      <c r="N171" s="2">
        <v>441</v>
      </c>
      <c r="O171" s="2" t="s">
        <v>4</v>
      </c>
      <c r="P171" s="2" t="s">
        <v>4</v>
      </c>
      <c r="Q171" s="2" t="s">
        <v>4</v>
      </c>
      <c r="R171" s="2" t="s">
        <v>4</v>
      </c>
      <c r="S171" s="2" t="s">
        <v>4</v>
      </c>
    </row>
    <row r="172" spans="1:19" x14ac:dyDescent="0.2">
      <c r="A172" s="4"/>
      <c r="B172" s="22" t="str">
        <f t="shared" si="6"/>
        <v/>
      </c>
      <c r="C172" s="4"/>
      <c r="D172" s="3" t="str">
        <f t="shared" si="7"/>
        <v/>
      </c>
      <c r="E172" s="24"/>
      <c r="F172" s="2" t="str">
        <f t="shared" si="8"/>
        <v>Предел текучести, МПа</v>
      </c>
      <c r="G172" s="2">
        <v>275</v>
      </c>
      <c r="H172" s="2">
        <v>265</v>
      </c>
      <c r="I172" s="2">
        <v>265</v>
      </c>
      <c r="J172" s="2">
        <v>265</v>
      </c>
      <c r="K172" s="2">
        <v>245</v>
      </c>
      <c r="L172" s="2">
        <v>225</v>
      </c>
      <c r="M172" s="2">
        <v>216</v>
      </c>
      <c r="N172" s="2">
        <v>196</v>
      </c>
      <c r="O172" s="2" t="s">
        <v>4</v>
      </c>
      <c r="P172" s="2" t="s">
        <v>4</v>
      </c>
      <c r="Q172" s="2" t="s">
        <v>4</v>
      </c>
      <c r="R172" s="2" t="s">
        <v>4</v>
      </c>
      <c r="S172" s="2" t="s">
        <v>4</v>
      </c>
    </row>
    <row r="173" spans="1:19" x14ac:dyDescent="0.2">
      <c r="A173" s="4"/>
      <c r="B173" s="22" t="str">
        <f t="shared" si="6"/>
        <v/>
      </c>
      <c r="C173" s="4"/>
      <c r="D173" s="3" t="str">
        <f t="shared" si="7"/>
        <v/>
      </c>
      <c r="E173" s="24"/>
      <c r="F173" s="2" t="str">
        <f t="shared" si="8"/>
        <v>Относительное удлинение пятикратного образца при растяжении, %</v>
      </c>
      <c r="G173" s="2">
        <v>17</v>
      </c>
      <c r="H173" s="2">
        <v>15</v>
      </c>
      <c r="I173" s="2">
        <v>12</v>
      </c>
      <c r="J173" s="2">
        <v>9</v>
      </c>
      <c r="K173" s="2">
        <v>6</v>
      </c>
      <c r="L173" s="2">
        <v>10</v>
      </c>
      <c r="M173" s="2">
        <v>14</v>
      </c>
      <c r="N173" s="2">
        <v>16</v>
      </c>
      <c r="O173" s="2" t="s">
        <v>4</v>
      </c>
      <c r="P173" s="2" t="s">
        <v>4</v>
      </c>
      <c r="Q173" s="2" t="s">
        <v>4</v>
      </c>
      <c r="R173" s="2" t="s">
        <v>4</v>
      </c>
      <c r="S173" s="2" t="s">
        <v>4</v>
      </c>
    </row>
    <row r="174" spans="1:19" x14ac:dyDescent="0.2">
      <c r="A174" s="4"/>
      <c r="B174" s="22" t="str">
        <f t="shared" si="6"/>
        <v/>
      </c>
      <c r="C174" s="4"/>
      <c r="D174" s="3" t="str">
        <f t="shared" si="7"/>
        <v/>
      </c>
      <c r="E174" s="24"/>
      <c r="F174" s="2" t="str">
        <f t="shared" si="8"/>
        <v>Относительное сужение поперечного сечения образца при растяжении, %</v>
      </c>
      <c r="G174" s="2">
        <v>38</v>
      </c>
      <c r="H174" s="2">
        <v>38</v>
      </c>
      <c r="I174" s="2">
        <v>38</v>
      </c>
      <c r="J174" s="2">
        <v>38</v>
      </c>
      <c r="K174" s="2">
        <v>38</v>
      </c>
      <c r="L174" s="2">
        <v>38</v>
      </c>
      <c r="M174" s="2">
        <v>38</v>
      </c>
      <c r="N174" s="2">
        <v>38</v>
      </c>
      <c r="O174" s="2" t="s">
        <v>4</v>
      </c>
      <c r="P174" s="2" t="s">
        <v>4</v>
      </c>
      <c r="Q174" s="2" t="s">
        <v>4</v>
      </c>
      <c r="R174" s="2" t="s">
        <v>4</v>
      </c>
      <c r="S174" s="2" t="s">
        <v>4</v>
      </c>
    </row>
    <row r="175" spans="1:19" x14ac:dyDescent="0.2">
      <c r="A175" s="4"/>
      <c r="B175" s="22" t="str">
        <f t="shared" si="6"/>
        <v>Сталь углеродистая</v>
      </c>
      <c r="C175" s="4"/>
      <c r="D175" s="3">
        <f t="shared" si="7"/>
        <v>35</v>
      </c>
      <c r="E175" s="23" t="s">
        <v>22</v>
      </c>
      <c r="F175" s="2" t="str">
        <f t="shared" si="8"/>
        <v>Предел прочности, МПа</v>
      </c>
      <c r="G175" s="2">
        <v>570</v>
      </c>
      <c r="H175" s="2">
        <v>570</v>
      </c>
      <c r="I175" s="2">
        <v>559</v>
      </c>
      <c r="J175" s="2">
        <v>549</v>
      </c>
      <c r="K175" s="2">
        <v>540</v>
      </c>
      <c r="L175" s="2">
        <v>540</v>
      </c>
      <c r="M175" s="2">
        <v>540</v>
      </c>
      <c r="N175" s="2">
        <v>540</v>
      </c>
      <c r="O175" s="2" t="s">
        <v>4</v>
      </c>
      <c r="P175" s="2" t="s">
        <v>4</v>
      </c>
      <c r="Q175" s="2" t="s">
        <v>4</v>
      </c>
      <c r="R175" s="2" t="s">
        <v>4</v>
      </c>
      <c r="S175" s="2" t="s">
        <v>4</v>
      </c>
    </row>
    <row r="176" spans="1:19" x14ac:dyDescent="0.2">
      <c r="A176" s="4"/>
      <c r="B176" s="22" t="str">
        <f t="shared" si="6"/>
        <v/>
      </c>
      <c r="C176" s="4"/>
      <c r="D176" s="3" t="str">
        <f t="shared" si="7"/>
        <v/>
      </c>
      <c r="E176" s="24"/>
      <c r="F176" s="2" t="str">
        <f t="shared" si="8"/>
        <v>Предел текучести, МПа</v>
      </c>
      <c r="G176" s="2">
        <v>315</v>
      </c>
      <c r="H176" s="2">
        <v>304</v>
      </c>
      <c r="I176" s="2">
        <v>304</v>
      </c>
      <c r="J176" s="2">
        <v>294</v>
      </c>
      <c r="K176" s="2">
        <v>274</v>
      </c>
      <c r="L176" s="2">
        <v>255</v>
      </c>
      <c r="M176" s="2">
        <v>245</v>
      </c>
      <c r="N176" s="2">
        <v>225</v>
      </c>
      <c r="O176" s="2" t="s">
        <v>4</v>
      </c>
      <c r="P176" s="2" t="s">
        <v>4</v>
      </c>
      <c r="Q176" s="2" t="s">
        <v>4</v>
      </c>
      <c r="R176" s="2" t="s">
        <v>4</v>
      </c>
      <c r="S176" s="2" t="s">
        <v>4</v>
      </c>
    </row>
    <row r="177" spans="1:19" x14ac:dyDescent="0.2">
      <c r="A177" s="4"/>
      <c r="B177" s="22" t="str">
        <f t="shared" si="6"/>
        <v/>
      </c>
      <c r="C177" s="4"/>
      <c r="D177" s="3" t="str">
        <f t="shared" si="7"/>
        <v/>
      </c>
      <c r="E177" s="24"/>
      <c r="F177" s="2" t="str">
        <f t="shared" si="8"/>
        <v>Относительное удлинение пятикратного образца при растяжении, %</v>
      </c>
      <c r="G177" s="2">
        <v>15</v>
      </c>
      <c r="H177" s="2">
        <v>13</v>
      </c>
      <c r="I177" s="2">
        <v>11</v>
      </c>
      <c r="J177" s="2">
        <v>9</v>
      </c>
      <c r="K177" s="2">
        <v>6</v>
      </c>
      <c r="L177" s="2">
        <v>8</v>
      </c>
      <c r="M177" s="2">
        <v>11</v>
      </c>
      <c r="N177" s="2">
        <v>12</v>
      </c>
      <c r="O177" s="2" t="s">
        <v>4</v>
      </c>
      <c r="P177" s="2" t="s">
        <v>4</v>
      </c>
      <c r="Q177" s="2" t="s">
        <v>4</v>
      </c>
      <c r="R177" s="2" t="s">
        <v>4</v>
      </c>
      <c r="S177" s="2" t="s">
        <v>4</v>
      </c>
    </row>
    <row r="178" spans="1:19" x14ac:dyDescent="0.2">
      <c r="A178" s="4"/>
      <c r="B178" s="22" t="str">
        <f t="shared" si="6"/>
        <v/>
      </c>
      <c r="C178" s="4"/>
      <c r="D178" s="3" t="str">
        <f t="shared" si="7"/>
        <v/>
      </c>
      <c r="E178" s="24"/>
      <c r="F178" s="2" t="str">
        <f t="shared" si="8"/>
        <v>Относительное сужение поперечного сечения образца при растяжении, %</v>
      </c>
      <c r="G178" s="2">
        <v>35</v>
      </c>
      <c r="H178" s="2">
        <v>35</v>
      </c>
      <c r="I178" s="2">
        <v>34</v>
      </c>
      <c r="J178" s="2">
        <v>34</v>
      </c>
      <c r="K178" s="2">
        <v>34</v>
      </c>
      <c r="L178" s="2">
        <v>34</v>
      </c>
      <c r="M178" s="2">
        <v>35</v>
      </c>
      <c r="N178" s="2">
        <v>35</v>
      </c>
      <c r="O178" s="2" t="s">
        <v>4</v>
      </c>
      <c r="P178" s="2" t="s">
        <v>4</v>
      </c>
      <c r="Q178" s="2" t="s">
        <v>4</v>
      </c>
      <c r="R178" s="2" t="s">
        <v>4</v>
      </c>
      <c r="S178" s="2" t="s">
        <v>4</v>
      </c>
    </row>
    <row r="179" spans="1:19" x14ac:dyDescent="0.2">
      <c r="A179" s="4"/>
      <c r="B179" s="22" t="str">
        <f t="shared" si="6"/>
        <v>Сталь углеродистая</v>
      </c>
      <c r="C179" s="4"/>
      <c r="D179" s="3">
        <f t="shared" si="7"/>
        <v>35</v>
      </c>
      <c r="E179" s="23" t="s">
        <v>23</v>
      </c>
      <c r="F179" s="2" t="str">
        <f t="shared" si="8"/>
        <v>Предел прочности, МПа</v>
      </c>
      <c r="G179" s="2">
        <v>530</v>
      </c>
      <c r="H179" s="2">
        <v>530</v>
      </c>
      <c r="I179" s="2">
        <v>530</v>
      </c>
      <c r="J179" s="2">
        <v>520</v>
      </c>
      <c r="K179" s="2">
        <v>510</v>
      </c>
      <c r="L179" s="2">
        <v>500</v>
      </c>
      <c r="M179" s="2">
        <v>500</v>
      </c>
      <c r="N179" s="2">
        <v>500</v>
      </c>
      <c r="O179" s="2" t="s">
        <v>4</v>
      </c>
      <c r="P179" s="2" t="s">
        <v>4</v>
      </c>
      <c r="Q179" s="2" t="s">
        <v>4</v>
      </c>
      <c r="R179" s="2" t="s">
        <v>4</v>
      </c>
      <c r="S179" s="2" t="s">
        <v>4</v>
      </c>
    </row>
    <row r="180" spans="1:19" x14ac:dyDescent="0.2">
      <c r="A180" s="4"/>
      <c r="B180" s="22" t="str">
        <f t="shared" si="6"/>
        <v/>
      </c>
      <c r="C180" s="4"/>
      <c r="D180" s="3" t="str">
        <f t="shared" si="7"/>
        <v/>
      </c>
      <c r="E180" s="24"/>
      <c r="F180" s="2" t="str">
        <f t="shared" si="8"/>
        <v>Предел текучести, МПа</v>
      </c>
      <c r="G180" s="2">
        <v>275</v>
      </c>
      <c r="H180" s="2">
        <v>255</v>
      </c>
      <c r="I180" s="2">
        <v>235</v>
      </c>
      <c r="J180" s="2">
        <v>225</v>
      </c>
      <c r="K180" s="2">
        <v>225</v>
      </c>
      <c r="L180" s="2">
        <v>186</v>
      </c>
      <c r="M180" s="2">
        <v>147</v>
      </c>
      <c r="N180" s="2">
        <v>127</v>
      </c>
      <c r="O180" s="2" t="s">
        <v>4</v>
      </c>
      <c r="P180" s="2" t="s">
        <v>4</v>
      </c>
      <c r="Q180" s="2" t="s">
        <v>4</v>
      </c>
      <c r="R180" s="2" t="s">
        <v>4</v>
      </c>
      <c r="S180" s="2" t="s">
        <v>4</v>
      </c>
    </row>
    <row r="181" spans="1:19" x14ac:dyDescent="0.2">
      <c r="A181" s="4"/>
      <c r="B181" s="22" t="str">
        <f t="shared" si="6"/>
        <v/>
      </c>
      <c r="C181" s="4"/>
      <c r="D181" s="3" t="str">
        <f t="shared" si="7"/>
        <v/>
      </c>
      <c r="E181" s="24"/>
      <c r="F181" s="2" t="str">
        <f t="shared" si="8"/>
        <v>Относительное удлинение пятикратного образца при растяжении, %</v>
      </c>
      <c r="G181" s="2">
        <v>17</v>
      </c>
      <c r="H181" s="2">
        <v>14</v>
      </c>
      <c r="I181" s="2">
        <v>10</v>
      </c>
      <c r="J181" s="2">
        <v>7</v>
      </c>
      <c r="K181" s="2">
        <v>5</v>
      </c>
      <c r="L181" s="2">
        <v>8</v>
      </c>
      <c r="M181" s="2">
        <v>14</v>
      </c>
      <c r="N181" s="2">
        <v>15</v>
      </c>
      <c r="O181" s="2" t="s">
        <v>4</v>
      </c>
      <c r="P181" s="2" t="s">
        <v>4</v>
      </c>
      <c r="Q181" s="2" t="s">
        <v>4</v>
      </c>
      <c r="R181" s="2" t="s">
        <v>4</v>
      </c>
      <c r="S181" s="2" t="s">
        <v>4</v>
      </c>
    </row>
    <row r="182" spans="1:19" x14ac:dyDescent="0.2">
      <c r="A182" s="4"/>
      <c r="B182" s="22" t="str">
        <f t="shared" si="6"/>
        <v/>
      </c>
      <c r="C182" s="4"/>
      <c r="D182" s="3" t="str">
        <f t="shared" si="7"/>
        <v/>
      </c>
      <c r="E182" s="24"/>
      <c r="F182" s="2" t="str">
        <f t="shared" si="8"/>
        <v>Относительное сужение поперечного сечения образца при растяжении, %</v>
      </c>
      <c r="G182" s="2">
        <v>38</v>
      </c>
      <c r="H182" s="2">
        <v>38</v>
      </c>
      <c r="I182" s="2">
        <v>38</v>
      </c>
      <c r="J182" s="2">
        <v>38</v>
      </c>
      <c r="K182" s="2">
        <v>38</v>
      </c>
      <c r="L182" s="2">
        <v>38</v>
      </c>
      <c r="M182" s="2">
        <v>38</v>
      </c>
      <c r="N182" s="2">
        <v>38</v>
      </c>
      <c r="O182" s="2" t="s">
        <v>4</v>
      </c>
      <c r="P182" s="2" t="s">
        <v>4</v>
      </c>
      <c r="Q182" s="2" t="s">
        <v>4</v>
      </c>
      <c r="R182" s="2" t="s">
        <v>4</v>
      </c>
      <c r="S182" s="2" t="s">
        <v>4</v>
      </c>
    </row>
    <row r="183" spans="1:19" x14ac:dyDescent="0.2">
      <c r="A183" s="3" t="s">
        <v>206</v>
      </c>
      <c r="B183" s="22" t="str">
        <f t="shared" si="6"/>
        <v>Сталь углеродистая</v>
      </c>
      <c r="C183" s="3">
        <v>40</v>
      </c>
      <c r="D183" s="3">
        <f t="shared" si="7"/>
        <v>40</v>
      </c>
      <c r="E183" s="23" t="s">
        <v>24</v>
      </c>
      <c r="F183" s="2" t="str">
        <f t="shared" si="8"/>
        <v>Предел прочности, МПа</v>
      </c>
      <c r="G183" s="2">
        <v>430</v>
      </c>
      <c r="H183" s="2">
        <v>412</v>
      </c>
      <c r="I183" s="2">
        <v>412</v>
      </c>
      <c r="J183" s="2">
        <v>402</v>
      </c>
      <c r="K183" s="2">
        <v>402</v>
      </c>
      <c r="L183" s="2">
        <v>402</v>
      </c>
      <c r="M183" s="2">
        <v>392</v>
      </c>
      <c r="N183" s="2">
        <v>373</v>
      </c>
      <c r="O183" s="2" t="s">
        <v>4</v>
      </c>
      <c r="P183" s="2" t="s">
        <v>4</v>
      </c>
      <c r="Q183" s="2" t="s">
        <v>4</v>
      </c>
      <c r="R183" s="2" t="s">
        <v>4</v>
      </c>
      <c r="S183" s="2" t="s">
        <v>4</v>
      </c>
    </row>
    <row r="184" spans="1:19" x14ac:dyDescent="0.2">
      <c r="A184" s="4"/>
      <c r="B184" s="22" t="str">
        <f t="shared" si="6"/>
        <v/>
      </c>
      <c r="C184" s="4"/>
      <c r="D184" s="3" t="str">
        <f t="shared" si="7"/>
        <v/>
      </c>
      <c r="E184" s="24"/>
      <c r="F184" s="2" t="str">
        <f t="shared" si="8"/>
        <v>Предел текучести, МПа</v>
      </c>
      <c r="G184" s="2">
        <v>215</v>
      </c>
      <c r="H184" s="2">
        <v>196</v>
      </c>
      <c r="I184" s="2">
        <v>186</v>
      </c>
      <c r="J184" s="2">
        <v>177</v>
      </c>
      <c r="K184" s="2">
        <v>157</v>
      </c>
      <c r="L184" s="2">
        <v>157</v>
      </c>
      <c r="M184" s="2">
        <v>157</v>
      </c>
      <c r="N184" s="2">
        <v>147</v>
      </c>
      <c r="O184" s="2" t="s">
        <v>4</v>
      </c>
      <c r="P184" s="2" t="s">
        <v>4</v>
      </c>
      <c r="Q184" s="2" t="s">
        <v>4</v>
      </c>
      <c r="R184" s="2" t="s">
        <v>4</v>
      </c>
      <c r="S184" s="2" t="s">
        <v>4</v>
      </c>
    </row>
    <row r="185" spans="1:19" x14ac:dyDescent="0.2">
      <c r="A185" s="4"/>
      <c r="B185" s="22" t="str">
        <f t="shared" si="6"/>
        <v/>
      </c>
      <c r="C185" s="4"/>
      <c r="D185" s="3" t="str">
        <f t="shared" si="7"/>
        <v/>
      </c>
      <c r="E185" s="24"/>
      <c r="F185" s="2" t="str">
        <f t="shared" si="8"/>
        <v>Относительное удлинение пятикратного образца при растяжении, %</v>
      </c>
      <c r="G185" s="2">
        <v>16</v>
      </c>
      <c r="H185" s="2">
        <v>15</v>
      </c>
      <c r="I185" s="2">
        <v>15</v>
      </c>
      <c r="J185" s="2">
        <v>13</v>
      </c>
      <c r="K185" s="2">
        <v>13</v>
      </c>
      <c r="L185" s="2">
        <v>13</v>
      </c>
      <c r="M185" s="2">
        <v>13</v>
      </c>
      <c r="N185" s="2">
        <v>13</v>
      </c>
      <c r="O185" s="2" t="s">
        <v>4</v>
      </c>
      <c r="P185" s="2" t="s">
        <v>4</v>
      </c>
      <c r="Q185" s="2" t="s">
        <v>4</v>
      </c>
      <c r="R185" s="2" t="s">
        <v>4</v>
      </c>
      <c r="S185" s="2" t="s">
        <v>4</v>
      </c>
    </row>
    <row r="186" spans="1:19" x14ac:dyDescent="0.2">
      <c r="A186" s="4"/>
      <c r="B186" s="22" t="str">
        <f t="shared" si="6"/>
        <v/>
      </c>
      <c r="C186" s="4"/>
      <c r="D186" s="3" t="str">
        <f t="shared" si="7"/>
        <v/>
      </c>
      <c r="E186" s="24"/>
      <c r="F186" s="2" t="str">
        <f t="shared" si="8"/>
        <v>Относительное сужение поперечного сечения образца при растяжении, %</v>
      </c>
      <c r="G186" s="2">
        <v>35</v>
      </c>
      <c r="H186" s="2">
        <v>35</v>
      </c>
      <c r="I186" s="2">
        <v>35</v>
      </c>
      <c r="J186" s="2">
        <v>35</v>
      </c>
      <c r="K186" s="2">
        <v>35</v>
      </c>
      <c r="L186" s="2">
        <v>34</v>
      </c>
      <c r="M186" s="2">
        <v>33</v>
      </c>
      <c r="N186" s="2">
        <v>33</v>
      </c>
      <c r="O186" s="2" t="s">
        <v>4</v>
      </c>
      <c r="P186" s="2" t="s">
        <v>4</v>
      </c>
      <c r="Q186" s="2" t="s">
        <v>4</v>
      </c>
      <c r="R186" s="2" t="s">
        <v>4</v>
      </c>
      <c r="S186" s="2" t="s">
        <v>4</v>
      </c>
    </row>
    <row r="187" spans="1:19" x14ac:dyDescent="0.2">
      <c r="A187" s="4"/>
      <c r="B187" s="22" t="str">
        <f t="shared" si="6"/>
        <v>Сталь углеродистая</v>
      </c>
      <c r="C187" s="4"/>
      <c r="D187" s="3">
        <f t="shared" si="7"/>
        <v>40</v>
      </c>
      <c r="E187" s="23" t="s">
        <v>25</v>
      </c>
      <c r="F187" s="2" t="str">
        <f t="shared" si="8"/>
        <v>Предел прочности, МПа</v>
      </c>
      <c r="G187" s="2">
        <v>470</v>
      </c>
      <c r="H187" s="2">
        <v>451</v>
      </c>
      <c r="I187" s="2">
        <v>451</v>
      </c>
      <c r="J187" s="2">
        <v>441</v>
      </c>
      <c r="K187" s="2">
        <v>422</v>
      </c>
      <c r="L187" s="2">
        <v>422</v>
      </c>
      <c r="M187" s="2">
        <v>422</v>
      </c>
      <c r="N187" s="2">
        <v>412</v>
      </c>
      <c r="O187" s="2" t="s">
        <v>4</v>
      </c>
      <c r="P187" s="2" t="s">
        <v>4</v>
      </c>
      <c r="Q187" s="2" t="s">
        <v>4</v>
      </c>
      <c r="R187" s="2" t="s">
        <v>4</v>
      </c>
      <c r="S187" s="2" t="s">
        <v>4</v>
      </c>
    </row>
    <row r="188" spans="1:19" x14ac:dyDescent="0.2">
      <c r="A188" s="4"/>
      <c r="B188" s="22" t="str">
        <f t="shared" si="6"/>
        <v/>
      </c>
      <c r="C188" s="4"/>
      <c r="D188" s="3" t="str">
        <f t="shared" si="7"/>
        <v/>
      </c>
      <c r="E188" s="24"/>
      <c r="F188" s="2" t="str">
        <f t="shared" si="8"/>
        <v>Предел текучести, МПа</v>
      </c>
      <c r="G188" s="2">
        <v>245</v>
      </c>
      <c r="H188" s="2">
        <v>226</v>
      </c>
      <c r="I188" s="2">
        <v>206</v>
      </c>
      <c r="J188" s="2">
        <v>196</v>
      </c>
      <c r="K188" s="2">
        <v>196</v>
      </c>
      <c r="L188" s="2">
        <v>177</v>
      </c>
      <c r="M188" s="2">
        <v>177</v>
      </c>
      <c r="N188" s="2">
        <v>167</v>
      </c>
      <c r="O188" s="2" t="s">
        <v>4</v>
      </c>
      <c r="P188" s="2" t="s">
        <v>4</v>
      </c>
      <c r="Q188" s="2" t="s">
        <v>4</v>
      </c>
      <c r="R188" s="2" t="s">
        <v>4</v>
      </c>
      <c r="S188" s="2" t="s">
        <v>4</v>
      </c>
    </row>
    <row r="189" spans="1:19" x14ac:dyDescent="0.2">
      <c r="A189" s="4"/>
      <c r="B189" s="22" t="str">
        <f t="shared" si="6"/>
        <v/>
      </c>
      <c r="C189" s="4"/>
      <c r="D189" s="3" t="str">
        <f t="shared" si="7"/>
        <v/>
      </c>
      <c r="E189" s="24"/>
      <c r="F189" s="2" t="str">
        <f t="shared" si="8"/>
        <v>Относительное удлинение пятикратного образца при растяжении, %</v>
      </c>
      <c r="G189" s="2">
        <v>16</v>
      </c>
      <c r="H189" s="2">
        <v>15</v>
      </c>
      <c r="I189" s="2">
        <v>15</v>
      </c>
      <c r="J189" s="2">
        <v>13</v>
      </c>
      <c r="K189" s="2">
        <v>13</v>
      </c>
      <c r="L189" s="2">
        <v>13</v>
      </c>
      <c r="M189" s="2">
        <v>13</v>
      </c>
      <c r="N189" s="2">
        <v>13</v>
      </c>
      <c r="O189" s="2" t="s">
        <v>4</v>
      </c>
      <c r="P189" s="2" t="s">
        <v>4</v>
      </c>
      <c r="Q189" s="2" t="s">
        <v>4</v>
      </c>
      <c r="R189" s="2" t="s">
        <v>4</v>
      </c>
      <c r="S189" s="2" t="s">
        <v>4</v>
      </c>
    </row>
    <row r="190" spans="1:19" x14ac:dyDescent="0.2">
      <c r="A190" s="4"/>
      <c r="B190" s="22" t="str">
        <f t="shared" si="6"/>
        <v/>
      </c>
      <c r="C190" s="4"/>
      <c r="D190" s="3" t="str">
        <f t="shared" si="7"/>
        <v/>
      </c>
      <c r="E190" s="24"/>
      <c r="F190" s="2" t="str">
        <f t="shared" si="8"/>
        <v>Относительное сужение поперечного сечения образца при растяжении, %</v>
      </c>
      <c r="G190" s="2">
        <v>35</v>
      </c>
      <c r="H190" s="2">
        <v>35</v>
      </c>
      <c r="I190" s="2">
        <v>35</v>
      </c>
      <c r="J190" s="2">
        <v>35</v>
      </c>
      <c r="K190" s="2">
        <v>35</v>
      </c>
      <c r="L190" s="2">
        <v>34</v>
      </c>
      <c r="M190" s="2">
        <v>33</v>
      </c>
      <c r="N190" s="2">
        <v>33</v>
      </c>
      <c r="O190" s="2" t="s">
        <v>4</v>
      </c>
      <c r="P190" s="2" t="s">
        <v>4</v>
      </c>
      <c r="Q190" s="2" t="s">
        <v>4</v>
      </c>
      <c r="R190" s="2" t="s">
        <v>4</v>
      </c>
      <c r="S190" s="2" t="s">
        <v>4</v>
      </c>
    </row>
    <row r="191" spans="1:19" x14ac:dyDescent="0.2">
      <c r="A191" s="4"/>
      <c r="B191" s="22" t="str">
        <f t="shared" si="6"/>
        <v>Сталь углеродистая</v>
      </c>
      <c r="C191" s="4"/>
      <c r="D191" s="3">
        <f t="shared" si="7"/>
        <v>40</v>
      </c>
      <c r="E191" s="23" t="s">
        <v>227</v>
      </c>
      <c r="F191" s="2" t="str">
        <f t="shared" si="8"/>
        <v>Предел прочности, МПа</v>
      </c>
      <c r="G191" s="2">
        <v>530</v>
      </c>
      <c r="H191" s="2">
        <v>510</v>
      </c>
      <c r="I191" s="2">
        <v>500</v>
      </c>
      <c r="J191" s="2">
        <v>491</v>
      </c>
      <c r="K191" s="2">
        <v>491</v>
      </c>
      <c r="L191" s="2">
        <v>491</v>
      </c>
      <c r="M191" s="2">
        <v>471</v>
      </c>
      <c r="N191" s="2">
        <v>461</v>
      </c>
      <c r="O191" s="2" t="s">
        <v>4</v>
      </c>
      <c r="P191" s="2" t="s">
        <v>4</v>
      </c>
      <c r="Q191" s="2" t="s">
        <v>4</v>
      </c>
      <c r="R191" s="2" t="s">
        <v>4</v>
      </c>
      <c r="S191" s="2" t="s">
        <v>4</v>
      </c>
    </row>
    <row r="192" spans="1:19" x14ac:dyDescent="0.2">
      <c r="A192" s="4"/>
      <c r="B192" s="22" t="str">
        <f t="shared" si="6"/>
        <v/>
      </c>
      <c r="C192" s="4"/>
      <c r="D192" s="3" t="str">
        <f t="shared" si="7"/>
        <v/>
      </c>
      <c r="E192" s="24"/>
      <c r="F192" s="2" t="str">
        <f t="shared" si="8"/>
        <v>Предел текучести, МПа</v>
      </c>
      <c r="G192" s="2">
        <v>275</v>
      </c>
      <c r="H192" s="2">
        <v>255</v>
      </c>
      <c r="I192" s="2">
        <v>235</v>
      </c>
      <c r="J192" s="2">
        <v>216</v>
      </c>
      <c r="K192" s="2">
        <v>206</v>
      </c>
      <c r="L192" s="2">
        <v>196</v>
      </c>
      <c r="M192" s="2">
        <v>196</v>
      </c>
      <c r="N192" s="2">
        <v>196</v>
      </c>
      <c r="O192" s="2" t="s">
        <v>4</v>
      </c>
      <c r="P192" s="2" t="s">
        <v>4</v>
      </c>
      <c r="Q192" s="2" t="s">
        <v>4</v>
      </c>
      <c r="R192" s="2" t="s">
        <v>4</v>
      </c>
      <c r="S192" s="2" t="s">
        <v>4</v>
      </c>
    </row>
    <row r="193" spans="1:19" x14ac:dyDescent="0.2">
      <c r="A193" s="4"/>
      <c r="B193" s="22" t="str">
        <f t="shared" si="6"/>
        <v/>
      </c>
      <c r="C193" s="4"/>
      <c r="D193" s="3" t="str">
        <f t="shared" si="7"/>
        <v/>
      </c>
      <c r="E193" s="24"/>
      <c r="F193" s="2" t="str">
        <f t="shared" si="8"/>
        <v>Относительное удлинение пятикратного образца при растяжении, %</v>
      </c>
      <c r="G193" s="2">
        <v>13</v>
      </c>
      <c r="H193" s="2">
        <v>12</v>
      </c>
      <c r="I193" s="2">
        <v>11</v>
      </c>
      <c r="J193" s="2">
        <v>11</v>
      </c>
      <c r="K193" s="2">
        <v>11</v>
      </c>
      <c r="L193" s="2">
        <v>11</v>
      </c>
      <c r="M193" s="2">
        <v>11</v>
      </c>
      <c r="N193" s="2">
        <v>11</v>
      </c>
      <c r="O193" s="2" t="s">
        <v>4</v>
      </c>
      <c r="P193" s="2" t="s">
        <v>4</v>
      </c>
      <c r="Q193" s="2" t="s">
        <v>4</v>
      </c>
      <c r="R193" s="2" t="s">
        <v>4</v>
      </c>
      <c r="S193" s="2" t="s">
        <v>4</v>
      </c>
    </row>
    <row r="194" spans="1:19" x14ac:dyDescent="0.2">
      <c r="A194" s="4"/>
      <c r="B194" s="22" t="str">
        <f t="shared" si="6"/>
        <v/>
      </c>
      <c r="C194" s="4"/>
      <c r="D194" s="3" t="str">
        <f t="shared" si="7"/>
        <v/>
      </c>
      <c r="E194" s="24"/>
      <c r="F194" s="2" t="str">
        <f t="shared" si="8"/>
        <v>Относительное сужение поперечного сечения образца при растяжении, %</v>
      </c>
      <c r="G194" s="2">
        <v>30</v>
      </c>
      <c r="H194" s="2">
        <v>30</v>
      </c>
      <c r="I194" s="2">
        <v>30</v>
      </c>
      <c r="J194" s="2">
        <v>30</v>
      </c>
      <c r="K194" s="2">
        <v>30</v>
      </c>
      <c r="L194" s="2">
        <v>29</v>
      </c>
      <c r="M194" s="2">
        <v>28</v>
      </c>
      <c r="N194" s="2">
        <v>28</v>
      </c>
      <c r="O194" s="2" t="s">
        <v>4</v>
      </c>
      <c r="P194" s="2" t="s">
        <v>4</v>
      </c>
      <c r="Q194" s="2" t="s">
        <v>4</v>
      </c>
      <c r="R194" s="2" t="s">
        <v>4</v>
      </c>
      <c r="S194" s="2" t="s">
        <v>4</v>
      </c>
    </row>
    <row r="195" spans="1:19" x14ac:dyDescent="0.2">
      <c r="A195" s="4"/>
      <c r="B195" s="22" t="str">
        <f t="shared" ref="B195:B258" si="9">IF(NOT(ISBLANK(A195)),A195,IF(NOT(ISBLANK(E195)),INDEX(B:B,ROW(B195)-4),""))</f>
        <v>Сталь углеродистая</v>
      </c>
      <c r="C195" s="4"/>
      <c r="D195" s="3">
        <f t="shared" ref="D195:D258" si="10">IF(NOT(ISBLANK(C195)),C195,IF(NOT(ISBLANK(E195)),INDEX(D:D,ROW(D195)-4),""))</f>
        <v>40</v>
      </c>
      <c r="E195" s="23" t="s">
        <v>228</v>
      </c>
      <c r="F195" s="2" t="str">
        <f t="shared" si="8"/>
        <v>Предел прочности, МПа</v>
      </c>
      <c r="G195" s="2">
        <v>570</v>
      </c>
      <c r="H195" s="2">
        <v>549</v>
      </c>
      <c r="I195" s="2">
        <v>540</v>
      </c>
      <c r="J195" s="2">
        <v>530</v>
      </c>
      <c r="K195" s="2">
        <v>510</v>
      </c>
      <c r="L195" s="2">
        <v>510</v>
      </c>
      <c r="M195" s="2">
        <v>510</v>
      </c>
      <c r="N195" s="2">
        <v>491</v>
      </c>
      <c r="O195" s="2" t="s">
        <v>4</v>
      </c>
      <c r="P195" s="2" t="s">
        <v>4</v>
      </c>
      <c r="Q195" s="2" t="s">
        <v>4</v>
      </c>
      <c r="R195" s="2" t="s">
        <v>4</v>
      </c>
      <c r="S195" s="2" t="s">
        <v>4</v>
      </c>
    </row>
    <row r="196" spans="1:19" x14ac:dyDescent="0.2">
      <c r="A196" s="4"/>
      <c r="B196" s="22" t="str">
        <f t="shared" si="9"/>
        <v/>
      </c>
      <c r="C196" s="4"/>
      <c r="D196" s="3" t="str">
        <f t="shared" si="10"/>
        <v/>
      </c>
      <c r="E196" s="24"/>
      <c r="F196" s="2" t="str">
        <f t="shared" si="8"/>
        <v>Предел текучести, МПа</v>
      </c>
      <c r="G196" s="2">
        <v>315</v>
      </c>
      <c r="H196" s="2">
        <v>294</v>
      </c>
      <c r="I196" s="2">
        <v>255</v>
      </c>
      <c r="J196" s="2">
        <v>245</v>
      </c>
      <c r="K196" s="2">
        <v>235</v>
      </c>
      <c r="L196" s="2">
        <v>226</v>
      </c>
      <c r="M196" s="2">
        <v>226</v>
      </c>
      <c r="N196" s="2">
        <v>216</v>
      </c>
      <c r="O196" s="2" t="s">
        <v>4</v>
      </c>
      <c r="P196" s="2" t="s">
        <v>4</v>
      </c>
      <c r="Q196" s="2" t="s">
        <v>4</v>
      </c>
      <c r="R196" s="2" t="s">
        <v>4</v>
      </c>
      <c r="S196" s="2" t="s">
        <v>4</v>
      </c>
    </row>
    <row r="197" spans="1:19" x14ac:dyDescent="0.2">
      <c r="A197" s="4"/>
      <c r="B197" s="22" t="str">
        <f t="shared" si="9"/>
        <v/>
      </c>
      <c r="C197" s="4"/>
      <c r="D197" s="3" t="str">
        <f t="shared" si="10"/>
        <v/>
      </c>
      <c r="E197" s="24"/>
      <c r="F197" s="2" t="str">
        <f t="shared" si="8"/>
        <v>Относительное удлинение пятикратного образца при растяжении, %</v>
      </c>
      <c r="G197" s="2">
        <v>13</v>
      </c>
      <c r="H197" s="2">
        <v>12</v>
      </c>
      <c r="I197" s="2">
        <v>11</v>
      </c>
      <c r="J197" s="2">
        <v>12</v>
      </c>
      <c r="K197" s="2">
        <v>12</v>
      </c>
      <c r="L197" s="2">
        <v>12</v>
      </c>
      <c r="M197" s="2">
        <v>12</v>
      </c>
      <c r="N197" s="2">
        <v>12</v>
      </c>
      <c r="O197" s="2" t="s">
        <v>4</v>
      </c>
      <c r="P197" s="2" t="s">
        <v>4</v>
      </c>
      <c r="Q197" s="2" t="s">
        <v>4</v>
      </c>
      <c r="R197" s="2" t="s">
        <v>4</v>
      </c>
      <c r="S197" s="2" t="s">
        <v>4</v>
      </c>
    </row>
    <row r="198" spans="1:19" x14ac:dyDescent="0.2">
      <c r="A198" s="4"/>
      <c r="B198" s="22" t="str">
        <f t="shared" si="9"/>
        <v/>
      </c>
      <c r="C198" s="4"/>
      <c r="D198" s="3" t="str">
        <f t="shared" si="10"/>
        <v/>
      </c>
      <c r="E198" s="24"/>
      <c r="F198" s="2" t="str">
        <f t="shared" si="8"/>
        <v>Относительное сужение поперечного сечения образца при растяжении, %</v>
      </c>
      <c r="G198" s="2">
        <v>30</v>
      </c>
      <c r="H198" s="2">
        <v>30</v>
      </c>
      <c r="I198" s="2">
        <v>30</v>
      </c>
      <c r="J198" s="2">
        <v>30</v>
      </c>
      <c r="K198" s="2">
        <v>30</v>
      </c>
      <c r="L198" s="2">
        <v>29</v>
      </c>
      <c r="M198" s="2">
        <v>28</v>
      </c>
      <c r="N198" s="2">
        <v>28</v>
      </c>
      <c r="O198" s="2" t="s">
        <v>4</v>
      </c>
      <c r="P198" s="2" t="s">
        <v>4</v>
      </c>
      <c r="Q198" s="2" t="s">
        <v>4</v>
      </c>
      <c r="R198" s="2" t="s">
        <v>4</v>
      </c>
      <c r="S198" s="2" t="s">
        <v>4</v>
      </c>
    </row>
    <row r="199" spans="1:19" x14ac:dyDescent="0.2">
      <c r="A199" s="4"/>
      <c r="B199" s="22" t="str">
        <f t="shared" si="9"/>
        <v>Сталь углеродистая</v>
      </c>
      <c r="C199" s="4"/>
      <c r="D199" s="3">
        <f t="shared" si="10"/>
        <v>40</v>
      </c>
      <c r="E199" s="23" t="s">
        <v>229</v>
      </c>
      <c r="F199" s="2" t="str">
        <f t="shared" si="8"/>
        <v>Предел прочности, МПа</v>
      </c>
      <c r="G199" s="2">
        <v>590</v>
      </c>
      <c r="H199" s="2">
        <v>569</v>
      </c>
      <c r="I199" s="2">
        <v>559</v>
      </c>
      <c r="J199" s="2">
        <v>549</v>
      </c>
      <c r="K199" s="2">
        <v>530</v>
      </c>
      <c r="L199" s="2">
        <v>530</v>
      </c>
      <c r="M199" s="2">
        <v>530</v>
      </c>
      <c r="N199" s="2">
        <v>510</v>
      </c>
      <c r="O199" s="2" t="s">
        <v>4</v>
      </c>
      <c r="P199" s="2" t="s">
        <v>4</v>
      </c>
      <c r="Q199" s="2" t="s">
        <v>4</v>
      </c>
      <c r="R199" s="2" t="s">
        <v>4</v>
      </c>
      <c r="S199" s="2" t="s">
        <v>4</v>
      </c>
    </row>
    <row r="200" spans="1:19" x14ac:dyDescent="0.2">
      <c r="A200" s="4"/>
      <c r="B200" s="22" t="str">
        <f t="shared" si="9"/>
        <v/>
      </c>
      <c r="C200" s="4"/>
      <c r="D200" s="3" t="str">
        <f t="shared" si="10"/>
        <v/>
      </c>
      <c r="E200" s="24"/>
      <c r="F200" s="2" t="str">
        <f t="shared" ref="F200:F263" si="11">CHOOSE(MOD(ROW(F200)-ROW($F$3),4)+1,
"Предел прочности, МПа",
"Предел текучести, МПа",
"Относительное удлинение пятикратного образца при растяжении, %",
"Относительное сужение поперечного сечения образца при растяжении, %")</f>
        <v>Предел текучести, МПа</v>
      </c>
      <c r="G200" s="2">
        <v>345</v>
      </c>
      <c r="H200" s="2">
        <v>312</v>
      </c>
      <c r="I200" s="2">
        <v>294</v>
      </c>
      <c r="J200" s="2">
        <v>275</v>
      </c>
      <c r="K200" s="2">
        <v>255</v>
      </c>
      <c r="L200" s="2">
        <v>245</v>
      </c>
      <c r="M200" s="2">
        <v>245</v>
      </c>
      <c r="N200" s="2">
        <v>235</v>
      </c>
      <c r="O200" s="2" t="s">
        <v>4</v>
      </c>
      <c r="P200" s="2" t="s">
        <v>4</v>
      </c>
      <c r="Q200" s="2" t="s">
        <v>4</v>
      </c>
      <c r="R200" s="2" t="s">
        <v>4</v>
      </c>
      <c r="S200" s="2" t="s">
        <v>4</v>
      </c>
    </row>
    <row r="201" spans="1:19" x14ac:dyDescent="0.2">
      <c r="A201" s="4"/>
      <c r="B201" s="22" t="str">
        <f t="shared" si="9"/>
        <v/>
      </c>
      <c r="C201" s="4"/>
      <c r="D201" s="3" t="str">
        <f t="shared" si="10"/>
        <v/>
      </c>
      <c r="E201" s="24"/>
      <c r="F201" s="2" t="str">
        <f t="shared" si="11"/>
        <v>Относительное удлинение пятикратного образца при растяжении, %</v>
      </c>
      <c r="G201" s="2">
        <v>18</v>
      </c>
      <c r="H201" s="2">
        <v>17</v>
      </c>
      <c r="I201" s="2">
        <v>16</v>
      </c>
      <c r="J201" s="2">
        <v>15</v>
      </c>
      <c r="K201" s="2">
        <v>14</v>
      </c>
      <c r="L201" s="2">
        <v>14</v>
      </c>
      <c r="M201" s="2">
        <v>14</v>
      </c>
      <c r="N201" s="2">
        <v>14</v>
      </c>
      <c r="O201" s="2" t="s">
        <v>4</v>
      </c>
      <c r="P201" s="2" t="s">
        <v>4</v>
      </c>
      <c r="Q201" s="2" t="s">
        <v>4</v>
      </c>
      <c r="R201" s="2" t="s">
        <v>4</v>
      </c>
      <c r="S201" s="2" t="s">
        <v>4</v>
      </c>
    </row>
    <row r="202" spans="1:19" x14ac:dyDescent="0.2">
      <c r="A202" s="4"/>
      <c r="B202" s="22" t="str">
        <f t="shared" si="9"/>
        <v/>
      </c>
      <c r="C202" s="4"/>
      <c r="D202" s="3" t="str">
        <f t="shared" si="10"/>
        <v/>
      </c>
      <c r="E202" s="24"/>
      <c r="F202" s="2" t="str">
        <f t="shared" si="11"/>
        <v>Относительное сужение поперечного сечения образца при растяжении, %</v>
      </c>
      <c r="G202" s="2">
        <v>45</v>
      </c>
      <c r="H202" s="2">
        <v>45</v>
      </c>
      <c r="I202" s="2">
        <v>45</v>
      </c>
      <c r="J202" s="2">
        <v>45</v>
      </c>
      <c r="K202" s="2">
        <v>45</v>
      </c>
      <c r="L202" s="2">
        <v>45</v>
      </c>
      <c r="M202" s="2">
        <v>45</v>
      </c>
      <c r="N202" s="2">
        <v>45</v>
      </c>
      <c r="O202" s="2" t="s">
        <v>4</v>
      </c>
      <c r="P202" s="2" t="s">
        <v>4</v>
      </c>
      <c r="Q202" s="2" t="s">
        <v>4</v>
      </c>
      <c r="R202" s="2" t="s">
        <v>4</v>
      </c>
      <c r="S202" s="2" t="s">
        <v>4</v>
      </c>
    </row>
    <row r="203" spans="1:19" x14ac:dyDescent="0.2">
      <c r="A203" s="4"/>
      <c r="B203" s="22" t="str">
        <f t="shared" si="9"/>
        <v>Сталь углеродистая</v>
      </c>
      <c r="C203" s="4"/>
      <c r="D203" s="3">
        <f t="shared" si="10"/>
        <v>40</v>
      </c>
      <c r="E203" s="23" t="s">
        <v>26</v>
      </c>
      <c r="F203" s="2" t="str">
        <f t="shared" si="11"/>
        <v>Предел прочности, МПа</v>
      </c>
      <c r="G203" s="2">
        <v>549</v>
      </c>
      <c r="H203" s="2">
        <v>520</v>
      </c>
      <c r="I203" s="2">
        <v>520</v>
      </c>
      <c r="J203" s="2">
        <v>510</v>
      </c>
      <c r="K203" s="2">
        <v>510</v>
      </c>
      <c r="L203" s="2">
        <v>510</v>
      </c>
      <c r="M203" s="2">
        <v>500</v>
      </c>
      <c r="N203" s="2">
        <v>471</v>
      </c>
      <c r="O203" s="2" t="s">
        <v>4</v>
      </c>
      <c r="P203" s="2" t="s">
        <v>4</v>
      </c>
      <c r="Q203" s="2" t="s">
        <v>4</v>
      </c>
      <c r="R203" s="2" t="s">
        <v>4</v>
      </c>
      <c r="S203" s="2" t="s">
        <v>4</v>
      </c>
    </row>
    <row r="204" spans="1:19" x14ac:dyDescent="0.2">
      <c r="A204" s="4"/>
      <c r="B204" s="22" t="str">
        <f t="shared" si="9"/>
        <v/>
      </c>
      <c r="C204" s="4"/>
      <c r="D204" s="3" t="str">
        <f t="shared" si="10"/>
        <v/>
      </c>
      <c r="E204" s="24"/>
      <c r="F204" s="2" t="str">
        <f t="shared" si="11"/>
        <v>Предел текучести, МПа</v>
      </c>
      <c r="G204" s="2">
        <v>295</v>
      </c>
      <c r="H204" s="2">
        <v>265</v>
      </c>
      <c r="I204" s="2">
        <v>255</v>
      </c>
      <c r="J204" s="2">
        <v>235</v>
      </c>
      <c r="K204" s="2">
        <v>216</v>
      </c>
      <c r="L204" s="2">
        <v>216</v>
      </c>
      <c r="M204" s="2">
        <v>216</v>
      </c>
      <c r="N204" s="2">
        <v>196</v>
      </c>
      <c r="O204" s="2" t="s">
        <v>4</v>
      </c>
      <c r="P204" s="2" t="s">
        <v>4</v>
      </c>
      <c r="Q204" s="2" t="s">
        <v>4</v>
      </c>
      <c r="R204" s="2" t="s">
        <v>4</v>
      </c>
      <c r="S204" s="2" t="s">
        <v>4</v>
      </c>
    </row>
    <row r="205" spans="1:19" x14ac:dyDescent="0.2">
      <c r="A205" s="4"/>
      <c r="B205" s="22" t="str">
        <f t="shared" si="9"/>
        <v/>
      </c>
      <c r="C205" s="4"/>
      <c r="D205" s="3" t="str">
        <f t="shared" si="10"/>
        <v/>
      </c>
      <c r="E205" s="24"/>
      <c r="F205" s="2" t="str">
        <f t="shared" si="11"/>
        <v>Относительное удлинение пятикратного образца при растяжении, %</v>
      </c>
      <c r="G205" s="2">
        <v>16</v>
      </c>
      <c r="H205" s="2">
        <v>15</v>
      </c>
      <c r="I205" s="2">
        <v>13</v>
      </c>
      <c r="J205" s="2">
        <v>13</v>
      </c>
      <c r="K205" s="2">
        <v>13</v>
      </c>
      <c r="L205" s="2">
        <v>13</v>
      </c>
      <c r="M205" s="2">
        <v>14</v>
      </c>
      <c r="N205" s="2">
        <v>15</v>
      </c>
      <c r="O205" s="2" t="s">
        <v>4</v>
      </c>
      <c r="P205" s="2" t="s">
        <v>4</v>
      </c>
      <c r="Q205" s="2" t="s">
        <v>4</v>
      </c>
      <c r="R205" s="2" t="s">
        <v>4</v>
      </c>
      <c r="S205" s="2" t="s">
        <v>4</v>
      </c>
    </row>
    <row r="206" spans="1:19" x14ac:dyDescent="0.2">
      <c r="A206" s="4"/>
      <c r="B206" s="22" t="str">
        <f t="shared" si="9"/>
        <v/>
      </c>
      <c r="C206" s="4"/>
      <c r="D206" s="3" t="str">
        <f t="shared" si="10"/>
        <v/>
      </c>
      <c r="E206" s="24"/>
      <c r="F206" s="2" t="str">
        <f t="shared" si="11"/>
        <v>Относительное сужение поперечного сечения образца при растяжении, %</v>
      </c>
      <c r="G206" s="2">
        <v>37</v>
      </c>
      <c r="H206" s="2">
        <v>37</v>
      </c>
      <c r="I206" s="2">
        <v>35</v>
      </c>
      <c r="J206" s="2">
        <v>35</v>
      </c>
      <c r="K206" s="2">
        <v>35</v>
      </c>
      <c r="L206" s="2">
        <v>35</v>
      </c>
      <c r="M206" s="2">
        <v>37</v>
      </c>
      <c r="N206" s="2">
        <v>37</v>
      </c>
      <c r="O206" s="2" t="s">
        <v>4</v>
      </c>
      <c r="P206" s="2" t="s">
        <v>4</v>
      </c>
      <c r="Q206" s="2" t="s">
        <v>4</v>
      </c>
      <c r="R206" s="2" t="s">
        <v>4</v>
      </c>
      <c r="S206" s="2" t="s">
        <v>4</v>
      </c>
    </row>
    <row r="207" spans="1:19" x14ac:dyDescent="0.2">
      <c r="A207" s="3" t="s">
        <v>206</v>
      </c>
      <c r="B207" s="22" t="str">
        <f t="shared" si="9"/>
        <v>Сталь углеродистая</v>
      </c>
      <c r="C207" s="3">
        <v>45</v>
      </c>
      <c r="D207" s="3">
        <f t="shared" si="10"/>
        <v>45</v>
      </c>
      <c r="E207" s="23" t="s">
        <v>27</v>
      </c>
      <c r="F207" s="2" t="str">
        <f t="shared" si="11"/>
        <v>Предел прочности, МПа</v>
      </c>
      <c r="G207" s="2">
        <v>598</v>
      </c>
      <c r="H207" s="2">
        <v>598</v>
      </c>
      <c r="I207" s="2">
        <v>598</v>
      </c>
      <c r="J207" s="2">
        <v>598</v>
      </c>
      <c r="K207" s="2">
        <v>598</v>
      </c>
      <c r="L207" s="2">
        <v>579</v>
      </c>
      <c r="M207" s="2">
        <v>559</v>
      </c>
      <c r="N207" s="2">
        <v>540</v>
      </c>
      <c r="O207" s="2" t="s">
        <v>4</v>
      </c>
      <c r="P207" s="2" t="s">
        <v>4</v>
      </c>
      <c r="Q207" s="2" t="s">
        <v>4</v>
      </c>
      <c r="R207" s="2" t="s">
        <v>4</v>
      </c>
      <c r="S207" s="2" t="s">
        <v>4</v>
      </c>
    </row>
    <row r="208" spans="1:19" x14ac:dyDescent="0.2">
      <c r="A208" s="4"/>
      <c r="B208" s="22" t="str">
        <f t="shared" si="9"/>
        <v/>
      </c>
      <c r="C208" s="4"/>
      <c r="D208" s="3" t="str">
        <f t="shared" si="10"/>
        <v/>
      </c>
      <c r="E208" s="24"/>
      <c r="F208" s="2" t="str">
        <f t="shared" si="11"/>
        <v>Предел текучести, МПа</v>
      </c>
      <c r="G208" s="2">
        <v>353</v>
      </c>
      <c r="H208" s="2">
        <v>343</v>
      </c>
      <c r="I208" s="2">
        <v>343</v>
      </c>
      <c r="J208" s="2">
        <v>343</v>
      </c>
      <c r="K208" s="2">
        <v>343</v>
      </c>
      <c r="L208" s="2">
        <v>294</v>
      </c>
      <c r="M208" s="2">
        <v>255</v>
      </c>
      <c r="N208" s="2">
        <v>235</v>
      </c>
      <c r="O208" s="2" t="s">
        <v>4</v>
      </c>
      <c r="P208" s="2" t="s">
        <v>4</v>
      </c>
      <c r="Q208" s="2" t="s">
        <v>4</v>
      </c>
      <c r="R208" s="2" t="s">
        <v>4</v>
      </c>
      <c r="S208" s="2" t="s">
        <v>4</v>
      </c>
    </row>
    <row r="209" spans="1:19" x14ac:dyDescent="0.2">
      <c r="A209" s="4"/>
      <c r="B209" s="22" t="str">
        <f t="shared" si="9"/>
        <v/>
      </c>
      <c r="C209" s="4"/>
      <c r="D209" s="3" t="str">
        <f t="shared" si="10"/>
        <v/>
      </c>
      <c r="E209" s="24"/>
      <c r="F209" s="2" t="str">
        <f t="shared" si="11"/>
        <v>Относительное удлинение пятикратного образца при растяжении, %</v>
      </c>
      <c r="G209" s="2">
        <v>16</v>
      </c>
      <c r="H209" s="2">
        <v>13</v>
      </c>
      <c r="I209" s="2">
        <v>10</v>
      </c>
      <c r="J209" s="2">
        <v>9</v>
      </c>
      <c r="K209" s="2">
        <v>7</v>
      </c>
      <c r="L209" s="2">
        <v>10</v>
      </c>
      <c r="M209" s="2">
        <v>15</v>
      </c>
      <c r="N209" s="2">
        <v>15</v>
      </c>
      <c r="O209" s="2" t="s">
        <v>4</v>
      </c>
      <c r="P209" s="2" t="s">
        <v>4</v>
      </c>
      <c r="Q209" s="2" t="s">
        <v>4</v>
      </c>
      <c r="R209" s="2" t="s">
        <v>4</v>
      </c>
      <c r="S209" s="2" t="s">
        <v>4</v>
      </c>
    </row>
    <row r="210" spans="1:19" x14ac:dyDescent="0.2">
      <c r="A210" s="4"/>
      <c r="B210" s="22" t="str">
        <f t="shared" si="9"/>
        <v/>
      </c>
      <c r="C210" s="4"/>
      <c r="D210" s="3" t="str">
        <f t="shared" si="10"/>
        <v/>
      </c>
      <c r="E210" s="24"/>
      <c r="F210" s="2" t="str">
        <f t="shared" si="11"/>
        <v>Относительное сужение поперечного сечения образца при растяжении, %</v>
      </c>
      <c r="G210" s="2">
        <v>40</v>
      </c>
      <c r="H210" s="2">
        <v>37</v>
      </c>
      <c r="I210" s="2">
        <v>33</v>
      </c>
      <c r="J210" s="2">
        <v>30</v>
      </c>
      <c r="K210" s="2">
        <v>30</v>
      </c>
      <c r="L210" s="2">
        <v>30</v>
      </c>
      <c r="M210" s="2">
        <v>30</v>
      </c>
      <c r="N210" s="2">
        <v>30</v>
      </c>
      <c r="O210" s="25"/>
      <c r="P210" s="25"/>
      <c r="Q210" s="25"/>
      <c r="R210" s="25"/>
      <c r="S210" s="25"/>
    </row>
    <row r="211" spans="1:19" x14ac:dyDescent="0.2">
      <c r="A211" s="4"/>
      <c r="B211" s="22" t="str">
        <f t="shared" si="9"/>
        <v>Сталь углеродистая</v>
      </c>
      <c r="C211" s="4"/>
      <c r="D211" s="3">
        <f t="shared" si="10"/>
        <v>45</v>
      </c>
      <c r="E211" s="23" t="s">
        <v>232</v>
      </c>
      <c r="F211" s="2" t="str">
        <f t="shared" si="11"/>
        <v>Предел прочности, МПа</v>
      </c>
      <c r="G211" s="2">
        <v>569</v>
      </c>
      <c r="H211" s="2">
        <v>569</v>
      </c>
      <c r="I211" s="2">
        <v>569</v>
      </c>
      <c r="J211" s="2">
        <v>569</v>
      </c>
      <c r="K211" s="2">
        <v>569</v>
      </c>
      <c r="L211" s="2">
        <v>549</v>
      </c>
      <c r="M211" s="2">
        <v>530</v>
      </c>
      <c r="N211" s="2">
        <v>510</v>
      </c>
      <c r="O211" s="2" t="s">
        <v>4</v>
      </c>
      <c r="P211" s="2" t="s">
        <v>4</v>
      </c>
      <c r="Q211" s="2" t="s">
        <v>4</v>
      </c>
      <c r="R211" s="2" t="s">
        <v>4</v>
      </c>
      <c r="S211" s="2" t="s">
        <v>4</v>
      </c>
    </row>
    <row r="212" spans="1:19" x14ac:dyDescent="0.2">
      <c r="A212" s="4"/>
      <c r="B212" s="22" t="str">
        <f t="shared" si="9"/>
        <v/>
      </c>
      <c r="C212" s="4"/>
      <c r="D212" s="3" t="str">
        <f t="shared" si="10"/>
        <v/>
      </c>
      <c r="E212" s="24"/>
      <c r="F212" s="2" t="str">
        <f t="shared" si="11"/>
        <v>Предел текучести, МПа</v>
      </c>
      <c r="G212" s="2">
        <v>315</v>
      </c>
      <c r="H212" s="2">
        <v>304</v>
      </c>
      <c r="I212" s="2">
        <v>304</v>
      </c>
      <c r="J212" s="2">
        <v>294</v>
      </c>
      <c r="K212" s="2">
        <v>274</v>
      </c>
      <c r="L212" s="2">
        <v>255</v>
      </c>
      <c r="M212" s="2">
        <v>245</v>
      </c>
      <c r="N212" s="2">
        <v>225</v>
      </c>
      <c r="O212" s="2" t="s">
        <v>4</v>
      </c>
      <c r="P212" s="2" t="s">
        <v>4</v>
      </c>
      <c r="Q212" s="2" t="s">
        <v>4</v>
      </c>
      <c r="R212" s="2" t="s">
        <v>4</v>
      </c>
      <c r="S212" s="2" t="s">
        <v>4</v>
      </c>
    </row>
    <row r="213" spans="1:19" x14ac:dyDescent="0.2">
      <c r="A213" s="4"/>
      <c r="B213" s="22" t="str">
        <f t="shared" si="9"/>
        <v/>
      </c>
      <c r="C213" s="4"/>
      <c r="D213" s="3" t="str">
        <f t="shared" si="10"/>
        <v/>
      </c>
      <c r="E213" s="24"/>
      <c r="F213" s="2" t="str">
        <f t="shared" si="11"/>
        <v>Относительное удлинение пятикратного образца при растяжении, %</v>
      </c>
      <c r="G213" s="2">
        <v>14</v>
      </c>
      <c r="H213" s="2">
        <v>12</v>
      </c>
      <c r="I213" s="2">
        <v>12</v>
      </c>
      <c r="J213" s="2">
        <v>12</v>
      </c>
      <c r="K213" s="2">
        <v>12</v>
      </c>
      <c r="L213" s="2">
        <v>12</v>
      </c>
      <c r="M213" s="2">
        <v>12</v>
      </c>
      <c r="N213" s="2">
        <v>17</v>
      </c>
      <c r="O213" s="2" t="s">
        <v>4</v>
      </c>
      <c r="P213" s="2" t="s">
        <v>4</v>
      </c>
      <c r="Q213" s="2" t="s">
        <v>4</v>
      </c>
      <c r="R213" s="2" t="s">
        <v>4</v>
      </c>
      <c r="S213" s="2" t="s">
        <v>4</v>
      </c>
    </row>
    <row r="214" spans="1:19" x14ac:dyDescent="0.2">
      <c r="A214" s="4"/>
      <c r="B214" s="22" t="str">
        <f t="shared" si="9"/>
        <v/>
      </c>
      <c r="C214" s="4"/>
      <c r="D214" s="3" t="str">
        <f t="shared" si="10"/>
        <v/>
      </c>
      <c r="E214" s="24"/>
      <c r="F214" s="2" t="str">
        <f t="shared" si="11"/>
        <v>Относительное сужение поперечного сечения образца при растяжении, %</v>
      </c>
      <c r="G214" s="2">
        <v>35</v>
      </c>
      <c r="H214" s="2">
        <v>33</v>
      </c>
      <c r="I214" s="2">
        <v>33</v>
      </c>
      <c r="J214" s="2">
        <v>33</v>
      </c>
      <c r="K214" s="2">
        <v>33</v>
      </c>
      <c r="L214" s="2">
        <v>33</v>
      </c>
      <c r="M214" s="2">
        <v>35</v>
      </c>
      <c r="N214" s="2">
        <v>35</v>
      </c>
      <c r="O214" s="2" t="s">
        <v>4</v>
      </c>
      <c r="P214" s="2" t="s">
        <v>4</v>
      </c>
      <c r="Q214" s="2" t="s">
        <v>4</v>
      </c>
      <c r="R214" s="2" t="s">
        <v>4</v>
      </c>
      <c r="S214" s="2" t="s">
        <v>4</v>
      </c>
    </row>
    <row r="215" spans="1:19" x14ac:dyDescent="0.2">
      <c r="A215" s="4"/>
      <c r="B215" s="22" t="str">
        <f t="shared" si="9"/>
        <v>Сталь углеродистая</v>
      </c>
      <c r="C215" s="4"/>
      <c r="D215" s="3">
        <f t="shared" si="10"/>
        <v>45</v>
      </c>
      <c r="E215" s="23" t="s">
        <v>230</v>
      </c>
      <c r="F215" s="2" t="str">
        <f t="shared" si="11"/>
        <v>Предел прочности, МПа</v>
      </c>
      <c r="G215" s="2">
        <v>470</v>
      </c>
      <c r="H215" s="2">
        <v>470</v>
      </c>
      <c r="I215" s="2">
        <v>470</v>
      </c>
      <c r="J215" s="2">
        <v>470</v>
      </c>
      <c r="K215" s="2">
        <v>470</v>
      </c>
      <c r="L215" s="2">
        <v>461</v>
      </c>
      <c r="M215" s="2">
        <v>441</v>
      </c>
      <c r="N215" s="2">
        <v>412</v>
      </c>
      <c r="O215" s="2" t="s">
        <v>4</v>
      </c>
      <c r="P215" s="2" t="s">
        <v>4</v>
      </c>
      <c r="Q215" s="2" t="s">
        <v>4</v>
      </c>
      <c r="R215" s="2" t="s">
        <v>4</v>
      </c>
      <c r="S215" s="2" t="s">
        <v>4</v>
      </c>
    </row>
    <row r="216" spans="1:19" x14ac:dyDescent="0.2">
      <c r="A216" s="4"/>
      <c r="B216" s="22" t="str">
        <f t="shared" si="9"/>
        <v/>
      </c>
      <c r="C216" s="4"/>
      <c r="D216" s="3" t="str">
        <f t="shared" si="10"/>
        <v/>
      </c>
      <c r="E216" s="24"/>
      <c r="F216" s="2" t="str">
        <f t="shared" si="11"/>
        <v>Предел текучести, МПа</v>
      </c>
      <c r="G216" s="2">
        <v>245</v>
      </c>
      <c r="H216" s="2">
        <v>235</v>
      </c>
      <c r="I216" s="2">
        <v>235</v>
      </c>
      <c r="J216" s="2">
        <v>235</v>
      </c>
      <c r="K216" s="2">
        <v>235</v>
      </c>
      <c r="L216" s="2">
        <v>206</v>
      </c>
      <c r="M216" s="2">
        <v>177</v>
      </c>
      <c r="N216" s="2">
        <v>167</v>
      </c>
      <c r="O216" s="2" t="s">
        <v>4</v>
      </c>
      <c r="P216" s="2" t="s">
        <v>4</v>
      </c>
      <c r="Q216" s="2" t="s">
        <v>4</v>
      </c>
      <c r="R216" s="2" t="s">
        <v>4</v>
      </c>
      <c r="S216" s="2" t="s">
        <v>4</v>
      </c>
    </row>
    <row r="217" spans="1:19" x14ac:dyDescent="0.2">
      <c r="A217" s="4"/>
      <c r="B217" s="22" t="str">
        <f t="shared" si="9"/>
        <v/>
      </c>
      <c r="C217" s="4"/>
      <c r="D217" s="3" t="str">
        <f t="shared" si="10"/>
        <v/>
      </c>
      <c r="E217" s="24"/>
      <c r="F217" s="2" t="str">
        <f t="shared" si="11"/>
        <v>Относительное удлинение пятикратного образца при растяжении, %</v>
      </c>
      <c r="G217" s="2">
        <v>14</v>
      </c>
      <c r="H217" s="2">
        <v>12</v>
      </c>
      <c r="I217" s="2">
        <v>10</v>
      </c>
      <c r="J217" s="2">
        <v>8</v>
      </c>
      <c r="K217" s="2">
        <v>6</v>
      </c>
      <c r="L217" s="2">
        <v>8</v>
      </c>
      <c r="M217" s="2">
        <v>13</v>
      </c>
      <c r="N217" s="2">
        <v>13</v>
      </c>
      <c r="O217" s="2" t="s">
        <v>4</v>
      </c>
      <c r="P217" s="2" t="s">
        <v>4</v>
      </c>
      <c r="Q217" s="2" t="s">
        <v>4</v>
      </c>
      <c r="R217" s="2" t="s">
        <v>4</v>
      </c>
      <c r="S217" s="2" t="s">
        <v>4</v>
      </c>
    </row>
    <row r="218" spans="1:19" x14ac:dyDescent="0.2">
      <c r="A218" s="4"/>
      <c r="B218" s="22" t="str">
        <f t="shared" si="9"/>
        <v/>
      </c>
      <c r="C218" s="4"/>
      <c r="D218" s="3" t="str">
        <f t="shared" si="10"/>
        <v/>
      </c>
      <c r="E218" s="24"/>
      <c r="F218" s="2" t="str">
        <f t="shared" si="11"/>
        <v>Относительное сужение поперечного сечения образца при растяжении, %</v>
      </c>
      <c r="G218" s="2">
        <v>30</v>
      </c>
      <c r="H218" s="2">
        <v>27</v>
      </c>
      <c r="I218" s="2">
        <v>23</v>
      </c>
      <c r="J218" s="2">
        <v>23</v>
      </c>
      <c r="K218" s="2">
        <v>23</v>
      </c>
      <c r="L218" s="2">
        <v>23</v>
      </c>
      <c r="M218" s="2">
        <v>23</v>
      </c>
      <c r="N218" s="2">
        <v>23</v>
      </c>
      <c r="O218" s="2" t="s">
        <v>4</v>
      </c>
      <c r="P218" s="2" t="s">
        <v>4</v>
      </c>
      <c r="Q218" s="2" t="s">
        <v>4</v>
      </c>
      <c r="R218" s="2" t="s">
        <v>4</v>
      </c>
      <c r="S218" s="2" t="s">
        <v>4</v>
      </c>
    </row>
    <row r="219" spans="1:19" x14ac:dyDescent="0.2">
      <c r="A219" s="4"/>
      <c r="B219" s="22" t="str">
        <f t="shared" si="9"/>
        <v>Сталь углеродистая</v>
      </c>
      <c r="C219" s="4"/>
      <c r="D219" s="3">
        <f t="shared" si="10"/>
        <v>45</v>
      </c>
      <c r="E219" s="23" t="s">
        <v>227</v>
      </c>
      <c r="F219" s="2" t="str">
        <f t="shared" si="11"/>
        <v>Предел прочности, МПа</v>
      </c>
      <c r="G219" s="2">
        <v>530</v>
      </c>
      <c r="H219" s="2">
        <v>530</v>
      </c>
      <c r="I219" s="2">
        <v>530</v>
      </c>
      <c r="J219" s="2">
        <v>530</v>
      </c>
      <c r="K219" s="2">
        <v>530</v>
      </c>
      <c r="L219" s="2">
        <v>510</v>
      </c>
      <c r="M219" s="2">
        <v>491</v>
      </c>
      <c r="N219" s="2">
        <v>481</v>
      </c>
      <c r="O219" s="2" t="s">
        <v>4</v>
      </c>
      <c r="P219" s="2" t="s">
        <v>4</v>
      </c>
      <c r="Q219" s="2" t="s">
        <v>4</v>
      </c>
      <c r="R219" s="2" t="s">
        <v>4</v>
      </c>
      <c r="S219" s="2" t="s">
        <v>4</v>
      </c>
    </row>
    <row r="220" spans="1:19" x14ac:dyDescent="0.2">
      <c r="A220" s="4"/>
      <c r="B220" s="22" t="str">
        <f t="shared" si="9"/>
        <v/>
      </c>
      <c r="C220" s="4"/>
      <c r="D220" s="3" t="str">
        <f t="shared" si="10"/>
        <v/>
      </c>
      <c r="E220" s="24"/>
      <c r="F220" s="2" t="str">
        <f t="shared" si="11"/>
        <v>Предел текучести, МПа</v>
      </c>
      <c r="G220" s="2">
        <v>275</v>
      </c>
      <c r="H220" s="2">
        <v>265</v>
      </c>
      <c r="I220" s="2">
        <v>265</v>
      </c>
      <c r="J220" s="2">
        <v>265</v>
      </c>
      <c r="K220" s="2">
        <v>265</v>
      </c>
      <c r="L220" s="2">
        <v>226</v>
      </c>
      <c r="M220" s="2">
        <v>196</v>
      </c>
      <c r="N220" s="2">
        <v>196</v>
      </c>
      <c r="O220" s="2" t="s">
        <v>4</v>
      </c>
      <c r="P220" s="2" t="s">
        <v>4</v>
      </c>
      <c r="Q220" s="2" t="s">
        <v>4</v>
      </c>
      <c r="R220" s="2" t="s">
        <v>4</v>
      </c>
      <c r="S220" s="2" t="s">
        <v>4</v>
      </c>
    </row>
    <row r="221" spans="1:19" x14ac:dyDescent="0.2">
      <c r="A221" s="4"/>
      <c r="B221" s="22" t="str">
        <f t="shared" si="9"/>
        <v/>
      </c>
      <c r="C221" s="4"/>
      <c r="D221" s="3" t="str">
        <f t="shared" si="10"/>
        <v/>
      </c>
      <c r="E221" s="24"/>
      <c r="F221" s="2" t="str">
        <f t="shared" si="11"/>
        <v>Относительное удлинение пятикратного образца при растяжении, %</v>
      </c>
      <c r="G221" s="2">
        <v>12</v>
      </c>
      <c r="H221" s="2">
        <v>10</v>
      </c>
      <c r="I221" s="2">
        <v>8</v>
      </c>
      <c r="J221" s="2">
        <v>6</v>
      </c>
      <c r="K221" s="2">
        <v>5</v>
      </c>
      <c r="L221" s="2">
        <v>8</v>
      </c>
      <c r="M221" s="2">
        <v>11</v>
      </c>
      <c r="N221" s="2">
        <v>11</v>
      </c>
      <c r="O221" s="2" t="s">
        <v>4</v>
      </c>
      <c r="P221" s="2" t="s">
        <v>4</v>
      </c>
      <c r="Q221" s="2" t="s">
        <v>4</v>
      </c>
      <c r="R221" s="2" t="s">
        <v>4</v>
      </c>
      <c r="S221" s="2" t="s">
        <v>4</v>
      </c>
    </row>
    <row r="222" spans="1:19" x14ac:dyDescent="0.2">
      <c r="A222" s="4"/>
      <c r="B222" s="22" t="str">
        <f t="shared" si="9"/>
        <v/>
      </c>
      <c r="C222" s="4"/>
      <c r="D222" s="3" t="str">
        <f t="shared" si="10"/>
        <v/>
      </c>
      <c r="E222" s="24"/>
      <c r="F222" s="2" t="str">
        <f t="shared" si="11"/>
        <v>Относительное сужение поперечного сечения образца при растяжении, %</v>
      </c>
      <c r="G222" s="2">
        <v>30</v>
      </c>
      <c r="H222" s="2">
        <v>27</v>
      </c>
      <c r="I222" s="2">
        <v>23</v>
      </c>
      <c r="J222" s="2">
        <v>22</v>
      </c>
      <c r="K222" s="2">
        <v>22</v>
      </c>
      <c r="L222" s="2">
        <v>22</v>
      </c>
      <c r="M222" s="2">
        <v>22</v>
      </c>
      <c r="N222" s="2">
        <v>22</v>
      </c>
      <c r="O222" s="2" t="s">
        <v>4</v>
      </c>
      <c r="P222" s="2" t="s">
        <v>4</v>
      </c>
      <c r="Q222" s="2" t="s">
        <v>4</v>
      </c>
      <c r="R222" s="2" t="s">
        <v>4</v>
      </c>
      <c r="S222" s="2" t="s">
        <v>4</v>
      </c>
    </row>
    <row r="223" spans="1:19" x14ac:dyDescent="0.2">
      <c r="A223" s="4"/>
      <c r="B223" s="22" t="str">
        <f t="shared" si="9"/>
        <v>Сталь углеродистая</v>
      </c>
      <c r="C223" s="4"/>
      <c r="D223" s="3">
        <f t="shared" si="10"/>
        <v>45</v>
      </c>
      <c r="E223" s="23" t="s">
        <v>231</v>
      </c>
      <c r="F223" s="2" t="str">
        <f t="shared" si="11"/>
        <v>Предел прочности, МПа</v>
      </c>
      <c r="G223" s="2">
        <v>570</v>
      </c>
      <c r="H223" s="2">
        <v>570</v>
      </c>
      <c r="I223" s="2">
        <v>570</v>
      </c>
      <c r="J223" s="2">
        <v>570</v>
      </c>
      <c r="K223" s="2">
        <v>570</v>
      </c>
      <c r="L223" s="2">
        <v>549</v>
      </c>
      <c r="M223" s="2">
        <v>530</v>
      </c>
      <c r="N223" s="2">
        <v>510</v>
      </c>
      <c r="O223" s="2" t="s">
        <v>4</v>
      </c>
      <c r="P223" s="2" t="s">
        <v>4</v>
      </c>
      <c r="Q223" s="2" t="s">
        <v>4</v>
      </c>
      <c r="R223" s="2" t="s">
        <v>4</v>
      </c>
      <c r="S223" s="2" t="s">
        <v>4</v>
      </c>
    </row>
    <row r="224" spans="1:19" x14ac:dyDescent="0.2">
      <c r="A224" s="4"/>
      <c r="B224" s="22" t="str">
        <f t="shared" si="9"/>
        <v/>
      </c>
      <c r="C224" s="4"/>
      <c r="D224" s="3" t="str">
        <f t="shared" si="10"/>
        <v/>
      </c>
      <c r="E224" s="24"/>
      <c r="F224" s="2" t="str">
        <f t="shared" si="11"/>
        <v>Предел текучести, МПа</v>
      </c>
      <c r="G224" s="2">
        <v>315</v>
      </c>
      <c r="H224" s="2">
        <v>304</v>
      </c>
      <c r="I224" s="2">
        <v>304</v>
      </c>
      <c r="J224" s="2">
        <v>304</v>
      </c>
      <c r="K224" s="2">
        <v>304</v>
      </c>
      <c r="L224" s="2">
        <v>255</v>
      </c>
      <c r="M224" s="2">
        <v>226</v>
      </c>
      <c r="N224" s="2">
        <v>206</v>
      </c>
      <c r="O224" s="2" t="s">
        <v>4</v>
      </c>
      <c r="P224" s="2" t="s">
        <v>4</v>
      </c>
      <c r="Q224" s="2" t="s">
        <v>4</v>
      </c>
      <c r="R224" s="2" t="s">
        <v>4</v>
      </c>
      <c r="S224" s="2" t="s">
        <v>4</v>
      </c>
    </row>
    <row r="225" spans="1:19" x14ac:dyDescent="0.2">
      <c r="A225" s="4"/>
      <c r="B225" s="22" t="str">
        <f t="shared" si="9"/>
        <v/>
      </c>
      <c r="C225" s="4"/>
      <c r="D225" s="3" t="str">
        <f t="shared" si="10"/>
        <v/>
      </c>
      <c r="E225" s="24"/>
      <c r="F225" s="2" t="str">
        <f t="shared" si="11"/>
        <v>Относительное удлинение пятикратного образца при растяжении, %</v>
      </c>
      <c r="G225" s="2">
        <v>10</v>
      </c>
      <c r="H225" s="2">
        <v>8</v>
      </c>
      <c r="I225" s="2">
        <v>6</v>
      </c>
      <c r="J225" s="2">
        <v>5</v>
      </c>
      <c r="K225" s="2">
        <v>4</v>
      </c>
      <c r="L225" s="2">
        <v>7</v>
      </c>
      <c r="M225" s="2">
        <v>10</v>
      </c>
      <c r="N225" s="2">
        <v>10</v>
      </c>
      <c r="O225" s="2" t="s">
        <v>4</v>
      </c>
      <c r="P225" s="2" t="s">
        <v>4</v>
      </c>
      <c r="Q225" s="2" t="s">
        <v>4</v>
      </c>
      <c r="R225" s="2" t="s">
        <v>4</v>
      </c>
      <c r="S225" s="2" t="s">
        <v>4</v>
      </c>
    </row>
    <row r="226" spans="1:19" x14ac:dyDescent="0.2">
      <c r="A226" s="4"/>
      <c r="B226" s="22" t="str">
        <f t="shared" si="9"/>
        <v/>
      </c>
      <c r="C226" s="4"/>
      <c r="D226" s="3" t="str">
        <f t="shared" si="10"/>
        <v/>
      </c>
      <c r="E226" s="24"/>
      <c r="F226" s="2" t="str">
        <f t="shared" si="11"/>
        <v>Относительное сужение поперечного сечения образца при растяжении, %</v>
      </c>
      <c r="G226" s="2">
        <v>30</v>
      </c>
      <c r="H226" s="2">
        <v>27</v>
      </c>
      <c r="I226" s="2">
        <v>23</v>
      </c>
      <c r="J226" s="2">
        <v>22</v>
      </c>
      <c r="K226" s="2">
        <v>22</v>
      </c>
      <c r="L226" s="2">
        <v>22</v>
      </c>
      <c r="M226" s="2">
        <v>22</v>
      </c>
      <c r="N226" s="2">
        <v>22</v>
      </c>
      <c r="O226" s="2" t="s">
        <v>4</v>
      </c>
      <c r="P226" s="2" t="s">
        <v>4</v>
      </c>
      <c r="Q226" s="2" t="s">
        <v>4</v>
      </c>
      <c r="R226" s="2" t="s">
        <v>4</v>
      </c>
      <c r="S226" s="2" t="s">
        <v>4</v>
      </c>
    </row>
    <row r="227" spans="1:19" x14ac:dyDescent="0.2">
      <c r="A227" s="4"/>
      <c r="B227" s="22" t="str">
        <f t="shared" si="9"/>
        <v>Сталь углеродистая</v>
      </c>
      <c r="C227" s="4"/>
      <c r="D227" s="3">
        <f t="shared" si="10"/>
        <v>45</v>
      </c>
      <c r="E227" s="23" t="s">
        <v>28</v>
      </c>
      <c r="F227" s="2" t="str">
        <f t="shared" si="11"/>
        <v>Предел прочности, МПа</v>
      </c>
      <c r="G227" s="2">
        <v>590</v>
      </c>
      <c r="H227" s="2">
        <v>590</v>
      </c>
      <c r="I227" s="2">
        <v>590</v>
      </c>
      <c r="J227" s="2">
        <v>590</v>
      </c>
      <c r="K227" s="2">
        <v>590</v>
      </c>
      <c r="L227" s="2">
        <v>569</v>
      </c>
      <c r="M227" s="2">
        <v>549</v>
      </c>
      <c r="N227" s="2">
        <v>530</v>
      </c>
      <c r="O227" s="2" t="s">
        <v>4</v>
      </c>
      <c r="P227" s="2" t="s">
        <v>4</v>
      </c>
      <c r="Q227" s="2" t="s">
        <v>4</v>
      </c>
      <c r="R227" s="2" t="s">
        <v>4</v>
      </c>
      <c r="S227" s="2" t="s">
        <v>4</v>
      </c>
    </row>
    <row r="228" spans="1:19" x14ac:dyDescent="0.2">
      <c r="A228" s="4"/>
      <c r="B228" s="22" t="str">
        <f t="shared" si="9"/>
        <v/>
      </c>
      <c r="C228" s="4"/>
      <c r="D228" s="3" t="str">
        <f t="shared" si="10"/>
        <v/>
      </c>
      <c r="E228" s="24"/>
      <c r="F228" s="2" t="str">
        <f t="shared" si="11"/>
        <v>Предел текучести, МПа</v>
      </c>
      <c r="G228" s="2">
        <v>345</v>
      </c>
      <c r="H228" s="2">
        <v>333</v>
      </c>
      <c r="I228" s="2">
        <v>333</v>
      </c>
      <c r="J228" s="2">
        <v>333</v>
      </c>
      <c r="K228" s="2">
        <v>333</v>
      </c>
      <c r="L228" s="2">
        <v>284</v>
      </c>
      <c r="M228" s="2">
        <v>245</v>
      </c>
      <c r="N228" s="2">
        <v>226</v>
      </c>
      <c r="O228" s="2" t="s">
        <v>4</v>
      </c>
      <c r="P228" s="2" t="s">
        <v>4</v>
      </c>
      <c r="Q228" s="2" t="s">
        <v>4</v>
      </c>
      <c r="R228" s="2" t="s">
        <v>4</v>
      </c>
      <c r="S228" s="2" t="s">
        <v>4</v>
      </c>
    </row>
    <row r="229" spans="1:19" x14ac:dyDescent="0.2">
      <c r="A229" s="4"/>
      <c r="B229" s="22" t="str">
        <f t="shared" si="9"/>
        <v/>
      </c>
      <c r="C229" s="4"/>
      <c r="D229" s="3" t="str">
        <f t="shared" si="10"/>
        <v/>
      </c>
      <c r="E229" s="24"/>
      <c r="F229" s="2" t="str">
        <f t="shared" si="11"/>
        <v>Относительное удлинение пятикратного образца при растяжении, %</v>
      </c>
      <c r="G229" s="2">
        <v>10</v>
      </c>
      <c r="H229" s="2">
        <v>8</v>
      </c>
      <c r="I229" s="2">
        <v>6</v>
      </c>
      <c r="J229" s="2">
        <v>5</v>
      </c>
      <c r="K229" s="2">
        <v>4</v>
      </c>
      <c r="L229" s="2">
        <v>7</v>
      </c>
      <c r="M229" s="2">
        <v>10</v>
      </c>
      <c r="N229" s="2">
        <v>10</v>
      </c>
      <c r="O229" s="2" t="s">
        <v>4</v>
      </c>
      <c r="P229" s="2" t="s">
        <v>4</v>
      </c>
      <c r="Q229" s="2" t="s">
        <v>4</v>
      </c>
      <c r="R229" s="2" t="s">
        <v>4</v>
      </c>
      <c r="S229" s="2" t="s">
        <v>4</v>
      </c>
    </row>
    <row r="230" spans="1:19" x14ac:dyDescent="0.2">
      <c r="A230" s="4"/>
      <c r="B230" s="22" t="str">
        <f t="shared" si="9"/>
        <v/>
      </c>
      <c r="C230" s="4"/>
      <c r="D230" s="3" t="str">
        <f t="shared" si="10"/>
        <v/>
      </c>
      <c r="E230" s="24"/>
      <c r="F230" s="2" t="str">
        <f t="shared" si="11"/>
        <v>Относительное сужение поперечного сечения образца при растяжении, %</v>
      </c>
      <c r="G230" s="2">
        <v>30</v>
      </c>
      <c r="H230" s="2">
        <v>27</v>
      </c>
      <c r="I230" s="2">
        <v>23</v>
      </c>
      <c r="J230" s="2">
        <v>22</v>
      </c>
      <c r="K230" s="2">
        <v>22</v>
      </c>
      <c r="L230" s="2">
        <v>22</v>
      </c>
      <c r="M230" s="2">
        <v>22</v>
      </c>
      <c r="N230" s="2">
        <v>22</v>
      </c>
      <c r="O230" s="2" t="s">
        <v>4</v>
      </c>
      <c r="P230" s="2" t="s">
        <v>4</v>
      </c>
      <c r="Q230" s="2" t="s">
        <v>4</v>
      </c>
      <c r="R230" s="2" t="s">
        <v>4</v>
      </c>
      <c r="S230" s="2" t="s">
        <v>4</v>
      </c>
    </row>
    <row r="231" spans="1:19" x14ac:dyDescent="0.2">
      <c r="A231" s="4"/>
      <c r="B231" s="22" t="str">
        <f t="shared" si="9"/>
        <v>Сталь углеродистая</v>
      </c>
      <c r="C231" s="4"/>
      <c r="D231" s="3">
        <f t="shared" si="10"/>
        <v>45</v>
      </c>
      <c r="E231" s="23" t="s">
        <v>233</v>
      </c>
      <c r="F231" s="2" t="str">
        <f t="shared" si="11"/>
        <v>Предел прочности, МПа</v>
      </c>
      <c r="G231" s="2">
        <v>615</v>
      </c>
      <c r="H231" s="2">
        <v>615</v>
      </c>
      <c r="I231" s="2">
        <v>615</v>
      </c>
      <c r="J231" s="2">
        <v>615</v>
      </c>
      <c r="K231" s="2">
        <v>615</v>
      </c>
      <c r="L231" s="2">
        <v>598</v>
      </c>
      <c r="M231" s="2">
        <v>579</v>
      </c>
      <c r="N231" s="2">
        <v>559</v>
      </c>
      <c r="O231" s="2" t="s">
        <v>4</v>
      </c>
      <c r="P231" s="2" t="s">
        <v>4</v>
      </c>
      <c r="Q231" s="2" t="s">
        <v>4</v>
      </c>
      <c r="R231" s="2" t="s">
        <v>4</v>
      </c>
      <c r="S231" s="2" t="s">
        <v>4</v>
      </c>
    </row>
    <row r="232" spans="1:19" x14ac:dyDescent="0.2">
      <c r="A232" s="4"/>
      <c r="B232" s="22" t="str">
        <f t="shared" si="9"/>
        <v/>
      </c>
      <c r="C232" s="4"/>
      <c r="D232" s="3" t="str">
        <f t="shared" si="10"/>
        <v/>
      </c>
      <c r="E232" s="24"/>
      <c r="F232" s="2" t="str">
        <f t="shared" si="11"/>
        <v>Предел текучести, МПа</v>
      </c>
      <c r="G232" s="2">
        <v>395</v>
      </c>
      <c r="H232" s="2">
        <v>395</v>
      </c>
      <c r="I232" s="2">
        <v>395</v>
      </c>
      <c r="J232" s="2">
        <v>395</v>
      </c>
      <c r="K232" s="2">
        <v>395</v>
      </c>
      <c r="L232" s="2">
        <v>333</v>
      </c>
      <c r="M232" s="2">
        <v>294</v>
      </c>
      <c r="N232" s="2">
        <v>275</v>
      </c>
      <c r="O232" s="2" t="s">
        <v>4</v>
      </c>
      <c r="P232" s="2" t="s">
        <v>4</v>
      </c>
      <c r="Q232" s="2" t="s">
        <v>4</v>
      </c>
      <c r="R232" s="2" t="s">
        <v>4</v>
      </c>
      <c r="S232" s="2" t="s">
        <v>4</v>
      </c>
    </row>
    <row r="233" spans="1:19" x14ac:dyDescent="0.2">
      <c r="A233" s="4"/>
      <c r="B233" s="22" t="str">
        <f t="shared" si="9"/>
        <v/>
      </c>
      <c r="C233" s="4"/>
      <c r="D233" s="3" t="str">
        <f t="shared" si="10"/>
        <v/>
      </c>
      <c r="E233" s="24"/>
      <c r="F233" s="2" t="str">
        <f t="shared" si="11"/>
        <v>Относительное удлинение пятикратного образца при растяжении, %</v>
      </c>
      <c r="G233" s="2">
        <v>10</v>
      </c>
      <c r="H233" s="2">
        <v>8</v>
      </c>
      <c r="I233" s="2">
        <v>6</v>
      </c>
      <c r="J233" s="2">
        <v>5</v>
      </c>
      <c r="K233" s="2">
        <v>4</v>
      </c>
      <c r="L233" s="2">
        <v>7</v>
      </c>
      <c r="M233" s="2">
        <v>10</v>
      </c>
      <c r="N233" s="2">
        <v>10</v>
      </c>
      <c r="O233" s="2" t="s">
        <v>4</v>
      </c>
      <c r="P233" s="2" t="s">
        <v>4</v>
      </c>
      <c r="Q233" s="2" t="s">
        <v>4</v>
      </c>
      <c r="R233" s="2" t="s">
        <v>4</v>
      </c>
      <c r="S233" s="2" t="s">
        <v>4</v>
      </c>
    </row>
    <row r="234" spans="1:19" x14ac:dyDescent="0.2">
      <c r="A234" s="4"/>
      <c r="B234" s="22" t="str">
        <f t="shared" si="9"/>
        <v/>
      </c>
      <c r="C234" s="4"/>
      <c r="D234" s="3" t="str">
        <f t="shared" si="10"/>
        <v/>
      </c>
      <c r="E234" s="24"/>
      <c r="F234" s="2" t="str">
        <f t="shared" si="11"/>
        <v>Относительное сужение поперечного сечения образца при растяжении, %</v>
      </c>
      <c r="G234" s="2">
        <v>30</v>
      </c>
      <c r="H234" s="2">
        <v>27</v>
      </c>
      <c r="I234" s="2">
        <v>23</v>
      </c>
      <c r="J234" s="2">
        <v>22</v>
      </c>
      <c r="K234" s="2">
        <v>22</v>
      </c>
      <c r="L234" s="2">
        <v>22</v>
      </c>
      <c r="M234" s="2">
        <v>22</v>
      </c>
      <c r="N234" s="2">
        <v>22</v>
      </c>
      <c r="O234" s="2" t="s">
        <v>4</v>
      </c>
      <c r="P234" s="2" t="s">
        <v>4</v>
      </c>
      <c r="Q234" s="2" t="s">
        <v>4</v>
      </c>
      <c r="R234" s="2" t="s">
        <v>4</v>
      </c>
      <c r="S234" s="2" t="s">
        <v>4</v>
      </c>
    </row>
    <row r="235" spans="1:19" x14ac:dyDescent="0.2">
      <c r="A235" s="3" t="s">
        <v>207</v>
      </c>
      <c r="B235" s="22" t="str">
        <f t="shared" si="9"/>
        <v>Сталь легированная</v>
      </c>
      <c r="C235" s="3" t="s">
        <v>29</v>
      </c>
      <c r="D235" s="3" t="str">
        <f t="shared" si="10"/>
        <v>20X</v>
      </c>
      <c r="E235" s="23" t="s">
        <v>30</v>
      </c>
      <c r="F235" s="2" t="str">
        <f t="shared" si="11"/>
        <v>Предел прочности, МПа</v>
      </c>
      <c r="G235" s="2">
        <v>785</v>
      </c>
      <c r="H235" s="2">
        <v>755</v>
      </c>
      <c r="I235" s="2">
        <v>755</v>
      </c>
      <c r="J235" s="2">
        <v>745</v>
      </c>
      <c r="K235" s="2">
        <v>735</v>
      </c>
      <c r="L235" s="2">
        <v>715</v>
      </c>
      <c r="M235" s="2">
        <v>676</v>
      </c>
      <c r="N235" s="2">
        <v>649</v>
      </c>
      <c r="O235" s="2">
        <v>578</v>
      </c>
      <c r="P235" s="2">
        <v>540</v>
      </c>
      <c r="Q235" s="2">
        <v>471</v>
      </c>
      <c r="R235" s="2" t="s">
        <v>4</v>
      </c>
      <c r="S235" s="2" t="s">
        <v>4</v>
      </c>
    </row>
    <row r="236" spans="1:19" x14ac:dyDescent="0.2">
      <c r="A236" s="4"/>
      <c r="B236" s="22" t="str">
        <f t="shared" si="9"/>
        <v/>
      </c>
      <c r="C236" s="4"/>
      <c r="D236" s="3" t="str">
        <f t="shared" si="10"/>
        <v/>
      </c>
      <c r="E236" s="24"/>
      <c r="F236" s="2" t="str">
        <f t="shared" si="11"/>
        <v>Предел текучести, МПа</v>
      </c>
      <c r="G236" s="2">
        <v>638</v>
      </c>
      <c r="H236" s="2">
        <v>589</v>
      </c>
      <c r="I236" s="2">
        <v>589</v>
      </c>
      <c r="J236" s="2">
        <v>568</v>
      </c>
      <c r="K236" s="2">
        <v>559</v>
      </c>
      <c r="L236" s="2">
        <v>529</v>
      </c>
      <c r="M236" s="2">
        <v>510</v>
      </c>
      <c r="N236" s="2">
        <v>490</v>
      </c>
      <c r="O236" s="2">
        <v>461</v>
      </c>
      <c r="P236" s="2">
        <v>441</v>
      </c>
      <c r="Q236" s="2">
        <v>432</v>
      </c>
      <c r="R236" s="2" t="s">
        <v>4</v>
      </c>
      <c r="S236" s="2" t="s">
        <v>4</v>
      </c>
    </row>
    <row r="237" spans="1:19" x14ac:dyDescent="0.2">
      <c r="A237" s="4"/>
      <c r="B237" s="22" t="str">
        <f t="shared" si="9"/>
        <v/>
      </c>
      <c r="C237" s="4"/>
      <c r="D237" s="3" t="str">
        <f t="shared" si="10"/>
        <v/>
      </c>
      <c r="E237" s="24"/>
      <c r="F237" s="2" t="str">
        <f t="shared" si="11"/>
        <v>Относительное удлинение пятикратного образца при растяжении, %</v>
      </c>
      <c r="G237" s="2">
        <v>11</v>
      </c>
      <c r="H237" s="2">
        <v>11</v>
      </c>
      <c r="I237" s="2">
        <v>10</v>
      </c>
      <c r="J237" s="2">
        <v>10</v>
      </c>
      <c r="K237" s="2">
        <v>10</v>
      </c>
      <c r="L237" s="2">
        <v>10</v>
      </c>
      <c r="M237" s="2">
        <v>10</v>
      </c>
      <c r="N237" s="2">
        <v>11</v>
      </c>
      <c r="O237" s="2">
        <v>11</v>
      </c>
      <c r="P237" s="2">
        <v>12</v>
      </c>
      <c r="Q237" s="2">
        <v>9</v>
      </c>
      <c r="R237" s="2" t="s">
        <v>4</v>
      </c>
      <c r="S237" s="2" t="s">
        <v>4</v>
      </c>
    </row>
    <row r="238" spans="1:19" x14ac:dyDescent="0.2">
      <c r="A238" s="4"/>
      <c r="B238" s="22" t="str">
        <f t="shared" si="9"/>
        <v/>
      </c>
      <c r="C238" s="4"/>
      <c r="D238" s="3" t="str">
        <f t="shared" si="10"/>
        <v/>
      </c>
      <c r="E238" s="24"/>
      <c r="F238" s="2" t="str">
        <f t="shared" si="11"/>
        <v>Относительное сужение поперечного сечения образца при растяжении, %</v>
      </c>
      <c r="G238" s="2">
        <v>40</v>
      </c>
      <c r="H238" s="2">
        <v>38</v>
      </c>
      <c r="I238" s="2">
        <v>38</v>
      </c>
      <c r="J238" s="2">
        <v>38</v>
      </c>
      <c r="K238" s="2">
        <v>38</v>
      </c>
      <c r="L238" s="2">
        <v>38</v>
      </c>
      <c r="M238" s="2">
        <v>40</v>
      </c>
      <c r="N238" s="2">
        <v>40</v>
      </c>
      <c r="O238" s="2">
        <v>42</v>
      </c>
      <c r="P238" s="2">
        <v>42</v>
      </c>
      <c r="Q238" s="2">
        <v>46</v>
      </c>
      <c r="R238" s="2" t="s">
        <v>4</v>
      </c>
      <c r="S238" s="2" t="s">
        <v>4</v>
      </c>
    </row>
    <row r="239" spans="1:19" x14ac:dyDescent="0.2">
      <c r="A239" s="4"/>
      <c r="B239" s="22" t="str">
        <f t="shared" si="9"/>
        <v>Сталь легированная</v>
      </c>
      <c r="C239" s="4"/>
      <c r="D239" s="3" t="str">
        <f t="shared" si="10"/>
        <v>20X</v>
      </c>
      <c r="E239" s="23" t="s">
        <v>234</v>
      </c>
      <c r="F239" s="2" t="str">
        <f t="shared" si="11"/>
        <v>Предел прочности, МПа</v>
      </c>
      <c r="G239" s="2">
        <v>785</v>
      </c>
      <c r="H239" s="2">
        <v>755</v>
      </c>
      <c r="I239" s="2">
        <v>726</v>
      </c>
      <c r="J239" s="2">
        <v>726</v>
      </c>
      <c r="K239" s="2">
        <v>726</v>
      </c>
      <c r="L239" s="2">
        <v>726</v>
      </c>
      <c r="M239" s="2">
        <v>726</v>
      </c>
      <c r="N239" s="2">
        <v>687</v>
      </c>
      <c r="O239" s="2">
        <v>608</v>
      </c>
      <c r="P239" s="2">
        <v>540</v>
      </c>
      <c r="Q239" s="2">
        <v>471</v>
      </c>
      <c r="R239" s="2" t="s">
        <v>4</v>
      </c>
      <c r="S239" s="2" t="s">
        <v>4</v>
      </c>
    </row>
    <row r="240" spans="1:19" x14ac:dyDescent="0.2">
      <c r="A240" s="4"/>
      <c r="B240" s="22" t="str">
        <f t="shared" si="9"/>
        <v/>
      </c>
      <c r="C240" s="4"/>
      <c r="D240" s="3" t="str">
        <f t="shared" si="10"/>
        <v/>
      </c>
      <c r="E240" s="24"/>
      <c r="F240" s="2" t="str">
        <f t="shared" si="11"/>
        <v>Предел текучести, МПа</v>
      </c>
      <c r="G240" s="2">
        <v>638</v>
      </c>
      <c r="H240" s="2">
        <v>589</v>
      </c>
      <c r="I240" s="2">
        <v>549</v>
      </c>
      <c r="J240" s="2">
        <v>540</v>
      </c>
      <c r="K240" s="2">
        <v>530</v>
      </c>
      <c r="L240" s="2">
        <v>530</v>
      </c>
      <c r="M240" s="2">
        <v>530</v>
      </c>
      <c r="N240" s="2">
        <v>520</v>
      </c>
      <c r="O240" s="2">
        <v>491</v>
      </c>
      <c r="P240" s="2">
        <v>461</v>
      </c>
      <c r="Q240" s="2">
        <v>432</v>
      </c>
      <c r="R240" s="2" t="s">
        <v>4</v>
      </c>
      <c r="S240" s="2" t="s">
        <v>4</v>
      </c>
    </row>
    <row r="241" spans="1:19" x14ac:dyDescent="0.2">
      <c r="A241" s="4"/>
      <c r="B241" s="22" t="str">
        <f t="shared" si="9"/>
        <v/>
      </c>
      <c r="C241" s="4"/>
      <c r="D241" s="3" t="str">
        <f t="shared" si="10"/>
        <v/>
      </c>
      <c r="E241" s="24"/>
      <c r="F241" s="2" t="str">
        <f t="shared" si="11"/>
        <v>Относительное удлинение пятикратного образца при растяжении, %</v>
      </c>
      <c r="G241" s="2">
        <v>9</v>
      </c>
      <c r="H241" s="2">
        <v>9</v>
      </c>
      <c r="I241" s="2">
        <v>8</v>
      </c>
      <c r="J241" s="2">
        <v>8</v>
      </c>
      <c r="K241" s="2">
        <v>8</v>
      </c>
      <c r="L241" s="2">
        <v>8</v>
      </c>
      <c r="M241" s="2">
        <v>9</v>
      </c>
      <c r="N241" s="2">
        <v>10</v>
      </c>
      <c r="O241" s="2">
        <v>10</v>
      </c>
      <c r="P241" s="2">
        <v>11</v>
      </c>
      <c r="Q241" s="2">
        <v>12</v>
      </c>
      <c r="R241" s="2" t="s">
        <v>4</v>
      </c>
      <c r="S241" s="2" t="s">
        <v>4</v>
      </c>
    </row>
    <row r="242" spans="1:19" x14ac:dyDescent="0.2">
      <c r="A242" s="4"/>
      <c r="B242" s="22" t="str">
        <f t="shared" si="9"/>
        <v/>
      </c>
      <c r="C242" s="4"/>
      <c r="D242" s="3" t="str">
        <f t="shared" si="10"/>
        <v/>
      </c>
      <c r="E242" s="24"/>
      <c r="F242" s="2" t="str">
        <f t="shared" si="11"/>
        <v>Относительное сужение поперечного сечения образца при растяжении, %</v>
      </c>
      <c r="G242" s="2">
        <v>35</v>
      </c>
      <c r="H242" s="2">
        <v>33</v>
      </c>
      <c r="I242" s="2">
        <v>31</v>
      </c>
      <c r="J242" s="2">
        <v>31</v>
      </c>
      <c r="K242" s="2">
        <v>30</v>
      </c>
      <c r="L242" s="2">
        <v>32</v>
      </c>
      <c r="M242" s="2">
        <v>35</v>
      </c>
      <c r="N242" s="2">
        <v>37</v>
      </c>
      <c r="O242" s="2">
        <v>37</v>
      </c>
      <c r="P242" s="2">
        <v>40</v>
      </c>
      <c r="Q242" s="2">
        <v>40</v>
      </c>
      <c r="R242" s="2" t="s">
        <v>4</v>
      </c>
      <c r="S242" s="2" t="s">
        <v>4</v>
      </c>
    </row>
    <row r="243" spans="1:19" x14ac:dyDescent="0.2">
      <c r="A243" s="4"/>
      <c r="B243" s="22" t="str">
        <f t="shared" si="9"/>
        <v>Сталь легированная</v>
      </c>
      <c r="C243" s="4"/>
      <c r="D243" s="3" t="str">
        <f t="shared" si="10"/>
        <v>20X</v>
      </c>
      <c r="E243" s="23" t="s">
        <v>235</v>
      </c>
      <c r="F243" s="2" t="str">
        <f t="shared" si="11"/>
        <v>Предел прочности, МПа</v>
      </c>
      <c r="G243" s="2">
        <v>785</v>
      </c>
      <c r="H243" s="2">
        <v>755</v>
      </c>
      <c r="I243" s="2">
        <v>726</v>
      </c>
      <c r="J243" s="2">
        <v>726</v>
      </c>
      <c r="K243" s="2">
        <v>726</v>
      </c>
      <c r="L243" s="2">
        <v>726</v>
      </c>
      <c r="M243" s="2">
        <v>726</v>
      </c>
      <c r="N243" s="2">
        <v>687</v>
      </c>
      <c r="O243" s="2">
        <v>608</v>
      </c>
      <c r="P243" s="2">
        <v>540</v>
      </c>
      <c r="Q243" s="2">
        <v>471</v>
      </c>
      <c r="R243" s="2" t="s">
        <v>4</v>
      </c>
      <c r="S243" s="2" t="s">
        <v>4</v>
      </c>
    </row>
    <row r="244" spans="1:19" x14ac:dyDescent="0.2">
      <c r="A244" s="4"/>
      <c r="B244" s="22" t="str">
        <f t="shared" si="9"/>
        <v/>
      </c>
      <c r="C244" s="4"/>
      <c r="D244" s="3" t="str">
        <f t="shared" si="10"/>
        <v/>
      </c>
      <c r="E244" s="24"/>
      <c r="F244" s="2" t="str">
        <f t="shared" si="11"/>
        <v>Предел текучести, МПа</v>
      </c>
      <c r="G244" s="2">
        <v>638</v>
      </c>
      <c r="H244" s="2">
        <v>589</v>
      </c>
      <c r="I244" s="2">
        <v>549</v>
      </c>
      <c r="J244" s="2">
        <v>540</v>
      </c>
      <c r="K244" s="2">
        <v>530</v>
      </c>
      <c r="L244" s="2">
        <v>530</v>
      </c>
      <c r="M244" s="2">
        <v>530</v>
      </c>
      <c r="N244" s="2">
        <v>520</v>
      </c>
      <c r="O244" s="2">
        <v>491</v>
      </c>
      <c r="P244" s="2">
        <v>461</v>
      </c>
      <c r="Q244" s="2">
        <v>432</v>
      </c>
      <c r="R244" s="2" t="s">
        <v>4</v>
      </c>
      <c r="S244" s="2" t="s">
        <v>4</v>
      </c>
    </row>
    <row r="245" spans="1:19" x14ac:dyDescent="0.2">
      <c r="A245" s="4"/>
      <c r="B245" s="22" t="str">
        <f t="shared" si="9"/>
        <v/>
      </c>
      <c r="C245" s="4"/>
      <c r="D245" s="3" t="str">
        <f t="shared" si="10"/>
        <v/>
      </c>
      <c r="E245" s="24"/>
      <c r="F245" s="2" t="str">
        <f t="shared" si="11"/>
        <v>Относительное удлинение пятикратного образца при растяжении, %</v>
      </c>
      <c r="G245" s="2">
        <v>8</v>
      </c>
      <c r="H245" s="2">
        <v>8</v>
      </c>
      <c r="I245" s="2">
        <v>7</v>
      </c>
      <c r="J245" s="2">
        <v>7</v>
      </c>
      <c r="K245" s="2">
        <v>7</v>
      </c>
      <c r="L245" s="2">
        <v>8</v>
      </c>
      <c r="M245" s="2">
        <v>8</v>
      </c>
      <c r="N245" s="2">
        <v>9</v>
      </c>
      <c r="O245" s="2">
        <v>9</v>
      </c>
      <c r="P245" s="2">
        <v>10</v>
      </c>
      <c r="Q245" s="2">
        <v>10</v>
      </c>
      <c r="R245" s="2" t="s">
        <v>4</v>
      </c>
      <c r="S245" s="2" t="s">
        <v>4</v>
      </c>
    </row>
    <row r="246" spans="1:19" x14ac:dyDescent="0.2">
      <c r="A246" s="4"/>
      <c r="B246" s="22" t="str">
        <f t="shared" si="9"/>
        <v/>
      </c>
      <c r="C246" s="4"/>
      <c r="D246" s="3" t="str">
        <f t="shared" si="10"/>
        <v/>
      </c>
      <c r="E246" s="24"/>
      <c r="F246" s="2" t="str">
        <f t="shared" si="11"/>
        <v>Относительное сужение поперечного сечения образца при растяжении, %</v>
      </c>
      <c r="G246" s="2">
        <v>30</v>
      </c>
      <c r="H246" s="2">
        <v>28</v>
      </c>
      <c r="I246" s="2">
        <v>27</v>
      </c>
      <c r="J246" s="2">
        <v>26</v>
      </c>
      <c r="K246" s="2">
        <v>25</v>
      </c>
      <c r="L246" s="2">
        <v>28</v>
      </c>
      <c r="M246" s="2">
        <v>30</v>
      </c>
      <c r="N246" s="2">
        <v>31</v>
      </c>
      <c r="O246" s="2">
        <v>31</v>
      </c>
      <c r="P246" s="2">
        <v>34</v>
      </c>
      <c r="Q246" s="2">
        <v>34</v>
      </c>
      <c r="R246" s="2" t="s">
        <v>4</v>
      </c>
      <c r="S246" s="2" t="s">
        <v>4</v>
      </c>
    </row>
    <row r="247" spans="1:19" x14ac:dyDescent="0.2">
      <c r="A247" s="4"/>
      <c r="B247" s="22" t="str">
        <f t="shared" si="9"/>
        <v>Сталь легированная</v>
      </c>
      <c r="C247" s="4"/>
      <c r="D247" s="3" t="str">
        <f t="shared" si="10"/>
        <v>20X</v>
      </c>
      <c r="E247" s="23" t="s">
        <v>31</v>
      </c>
      <c r="F247" s="2" t="str">
        <f t="shared" si="11"/>
        <v>Предел прочности, МПа</v>
      </c>
      <c r="G247" s="2">
        <v>390</v>
      </c>
      <c r="H247" s="2">
        <v>373</v>
      </c>
      <c r="I247" s="2">
        <v>363</v>
      </c>
      <c r="J247" s="2">
        <v>363</v>
      </c>
      <c r="K247" s="2">
        <v>363</v>
      </c>
      <c r="L247" s="2">
        <v>363</v>
      </c>
      <c r="M247" s="2">
        <v>363</v>
      </c>
      <c r="N247" s="2">
        <v>333</v>
      </c>
      <c r="O247" s="2">
        <v>304</v>
      </c>
      <c r="P247" s="2">
        <v>265</v>
      </c>
      <c r="Q247" s="2">
        <v>235</v>
      </c>
      <c r="R247" s="2" t="s">
        <v>4</v>
      </c>
      <c r="S247" s="2" t="s">
        <v>4</v>
      </c>
    </row>
    <row r="248" spans="1:19" x14ac:dyDescent="0.2">
      <c r="A248" s="4"/>
      <c r="B248" s="22" t="str">
        <f t="shared" si="9"/>
        <v/>
      </c>
      <c r="C248" s="4"/>
      <c r="D248" s="3" t="str">
        <f t="shared" si="10"/>
        <v/>
      </c>
      <c r="E248" s="24"/>
      <c r="F248" s="2" t="str">
        <f t="shared" si="11"/>
        <v>Предел текучести, МПа</v>
      </c>
      <c r="G248" s="2">
        <v>195</v>
      </c>
      <c r="H248" s="2">
        <v>177</v>
      </c>
      <c r="I248" s="2">
        <v>167</v>
      </c>
      <c r="J248" s="2">
        <v>167</v>
      </c>
      <c r="K248" s="2">
        <v>167</v>
      </c>
      <c r="L248" s="2">
        <v>167</v>
      </c>
      <c r="M248" s="2">
        <v>167</v>
      </c>
      <c r="N248" s="2">
        <v>157</v>
      </c>
      <c r="O248" s="2">
        <v>147</v>
      </c>
      <c r="P248" s="2">
        <v>137</v>
      </c>
      <c r="Q248" s="2">
        <v>128</v>
      </c>
      <c r="R248" s="2" t="s">
        <v>4</v>
      </c>
      <c r="S248" s="2" t="s">
        <v>4</v>
      </c>
    </row>
    <row r="249" spans="1:19" x14ac:dyDescent="0.2">
      <c r="A249" s="4"/>
      <c r="B249" s="22" t="str">
        <f t="shared" si="9"/>
        <v/>
      </c>
      <c r="C249" s="4"/>
      <c r="D249" s="3" t="str">
        <f t="shared" si="10"/>
        <v/>
      </c>
      <c r="E249" s="24"/>
      <c r="F249" s="2" t="str">
        <f t="shared" si="11"/>
        <v>Относительное удлинение пятикратного образца при растяжении, %</v>
      </c>
      <c r="G249" s="2">
        <v>20</v>
      </c>
      <c r="H249" s="2">
        <v>19</v>
      </c>
      <c r="I249" s="2">
        <v>18</v>
      </c>
      <c r="J249" s="2">
        <v>18</v>
      </c>
      <c r="K249" s="2">
        <v>18</v>
      </c>
      <c r="L249" s="2">
        <v>19</v>
      </c>
      <c r="M249" s="2">
        <v>20</v>
      </c>
      <c r="N249" s="2">
        <v>20</v>
      </c>
      <c r="O249" s="2">
        <v>20</v>
      </c>
      <c r="P249" s="2">
        <v>22</v>
      </c>
      <c r="Q249" s="2">
        <v>24</v>
      </c>
      <c r="R249" s="2" t="s">
        <v>4</v>
      </c>
      <c r="S249" s="2" t="s">
        <v>4</v>
      </c>
    </row>
    <row r="250" spans="1:19" x14ac:dyDescent="0.2">
      <c r="A250" s="4"/>
      <c r="B250" s="22" t="str">
        <f t="shared" si="9"/>
        <v/>
      </c>
      <c r="C250" s="4"/>
      <c r="D250" s="3" t="str">
        <f t="shared" si="10"/>
        <v/>
      </c>
      <c r="E250" s="24"/>
      <c r="F250" s="2" t="str">
        <f t="shared" si="11"/>
        <v>Относительное сужение поперечного сечения образца при растяжении, %</v>
      </c>
      <c r="G250" s="2">
        <v>45</v>
      </c>
      <c r="H250" s="2">
        <v>42</v>
      </c>
      <c r="I250" s="2">
        <v>40</v>
      </c>
      <c r="J250" s="2">
        <v>40</v>
      </c>
      <c r="K250" s="2">
        <v>38</v>
      </c>
      <c r="L250" s="2">
        <v>41</v>
      </c>
      <c r="M250" s="2">
        <v>45</v>
      </c>
      <c r="N250" s="2">
        <v>48</v>
      </c>
      <c r="O250" s="2">
        <v>51</v>
      </c>
      <c r="P250" s="2">
        <v>51</v>
      </c>
      <c r="Q250" s="2">
        <v>51</v>
      </c>
      <c r="R250" s="2" t="s">
        <v>4</v>
      </c>
      <c r="S250" s="2" t="s">
        <v>4</v>
      </c>
    </row>
    <row r="251" spans="1:19" x14ac:dyDescent="0.2">
      <c r="A251" s="3"/>
      <c r="B251" s="22" t="str">
        <f t="shared" si="9"/>
        <v>Сталь легированная</v>
      </c>
      <c r="C251" s="3"/>
      <c r="D251" s="3" t="str">
        <f t="shared" si="10"/>
        <v>20X</v>
      </c>
      <c r="E251" s="23" t="s">
        <v>12</v>
      </c>
      <c r="F251" s="2" t="str">
        <f t="shared" si="11"/>
        <v>Предел прочности, МПа</v>
      </c>
      <c r="G251" s="2">
        <v>430</v>
      </c>
      <c r="H251" s="2">
        <v>412</v>
      </c>
      <c r="I251" s="2">
        <v>402</v>
      </c>
      <c r="J251" s="2">
        <v>402</v>
      </c>
      <c r="K251" s="2">
        <v>402</v>
      </c>
      <c r="L251" s="2">
        <v>402</v>
      </c>
      <c r="M251" s="2">
        <v>402</v>
      </c>
      <c r="N251" s="2">
        <v>373</v>
      </c>
      <c r="O251" s="2">
        <v>333</v>
      </c>
      <c r="P251" s="2">
        <v>294</v>
      </c>
      <c r="Q251" s="2">
        <v>255</v>
      </c>
      <c r="R251" s="2" t="s">
        <v>4</v>
      </c>
      <c r="S251" s="2" t="s">
        <v>4</v>
      </c>
    </row>
    <row r="252" spans="1:19" x14ac:dyDescent="0.2">
      <c r="A252" s="4"/>
      <c r="B252" s="22" t="str">
        <f t="shared" si="9"/>
        <v/>
      </c>
      <c r="C252" s="4"/>
      <c r="D252" s="3" t="str">
        <f t="shared" si="10"/>
        <v/>
      </c>
      <c r="E252" s="24"/>
      <c r="F252" s="2" t="str">
        <f t="shared" si="11"/>
        <v>Предел текучести, МПа</v>
      </c>
      <c r="G252" s="2">
        <v>215</v>
      </c>
      <c r="H252" s="2">
        <v>196</v>
      </c>
      <c r="I252" s="2">
        <v>196</v>
      </c>
      <c r="J252" s="2">
        <v>196</v>
      </c>
      <c r="K252" s="2">
        <v>196</v>
      </c>
      <c r="L252" s="2">
        <v>196</v>
      </c>
      <c r="M252" s="2">
        <v>196</v>
      </c>
      <c r="N252" s="2">
        <v>177</v>
      </c>
      <c r="O252" s="2">
        <v>167</v>
      </c>
      <c r="P252" s="2">
        <v>157</v>
      </c>
      <c r="Q252" s="2">
        <v>147</v>
      </c>
      <c r="R252" s="2" t="s">
        <v>4</v>
      </c>
      <c r="S252" s="2" t="s">
        <v>4</v>
      </c>
    </row>
    <row r="253" spans="1:19" x14ac:dyDescent="0.2">
      <c r="A253" s="4"/>
      <c r="B253" s="22" t="str">
        <f t="shared" si="9"/>
        <v/>
      </c>
      <c r="C253" s="4"/>
      <c r="D253" s="3" t="str">
        <f t="shared" si="10"/>
        <v/>
      </c>
      <c r="E253" s="24"/>
      <c r="F253" s="2" t="str">
        <f t="shared" si="11"/>
        <v>Относительное удлинение пятикратного образца при растяжении, %</v>
      </c>
      <c r="G253" s="2">
        <v>20</v>
      </c>
      <c r="H253" s="2">
        <v>18</v>
      </c>
      <c r="I253" s="2">
        <v>16</v>
      </c>
      <c r="J253" s="2">
        <v>16</v>
      </c>
      <c r="K253" s="2">
        <v>16</v>
      </c>
      <c r="L253" s="2">
        <v>18</v>
      </c>
      <c r="M253" s="2">
        <v>20</v>
      </c>
      <c r="N253" s="2">
        <v>20</v>
      </c>
      <c r="O253" s="2">
        <v>20</v>
      </c>
      <c r="P253" s="2">
        <v>20</v>
      </c>
      <c r="Q253" s="2">
        <v>20</v>
      </c>
      <c r="R253" s="2" t="s">
        <v>4</v>
      </c>
      <c r="S253" s="2" t="s">
        <v>4</v>
      </c>
    </row>
    <row r="254" spans="1:19" x14ac:dyDescent="0.2">
      <c r="A254" s="4"/>
      <c r="B254" s="22" t="str">
        <f t="shared" si="9"/>
        <v/>
      </c>
      <c r="C254" s="4"/>
      <c r="D254" s="3" t="str">
        <f t="shared" si="10"/>
        <v/>
      </c>
      <c r="E254" s="24"/>
      <c r="F254" s="2" t="str">
        <f t="shared" si="11"/>
        <v>Относительное сужение поперечного сечения образца при растяжении, %</v>
      </c>
      <c r="G254" s="2">
        <v>45</v>
      </c>
      <c r="H254" s="2">
        <v>42</v>
      </c>
      <c r="I254" s="2">
        <v>40</v>
      </c>
      <c r="J254" s="2">
        <v>40</v>
      </c>
      <c r="K254" s="2">
        <v>38</v>
      </c>
      <c r="L254" s="2">
        <v>41</v>
      </c>
      <c r="M254" s="2">
        <v>45</v>
      </c>
      <c r="N254" s="2">
        <v>48</v>
      </c>
      <c r="O254" s="2">
        <v>51</v>
      </c>
      <c r="P254" s="2">
        <v>51</v>
      </c>
      <c r="Q254" s="2">
        <v>51</v>
      </c>
      <c r="R254" s="2" t="s">
        <v>4</v>
      </c>
      <c r="S254" s="2" t="s">
        <v>4</v>
      </c>
    </row>
    <row r="255" spans="1:19" x14ac:dyDescent="0.2">
      <c r="A255" s="4"/>
      <c r="B255" s="22" t="str">
        <f t="shared" si="9"/>
        <v>Сталь легированная</v>
      </c>
      <c r="C255" s="4"/>
      <c r="D255" s="3" t="str">
        <f t="shared" si="10"/>
        <v>20X</v>
      </c>
      <c r="E255" s="23" t="s">
        <v>236</v>
      </c>
      <c r="F255" s="2" t="str">
        <f t="shared" si="11"/>
        <v>Предел прочности, МПа</v>
      </c>
      <c r="G255" s="2">
        <v>470</v>
      </c>
      <c r="H255" s="2">
        <v>451</v>
      </c>
      <c r="I255" s="2">
        <v>432</v>
      </c>
      <c r="J255" s="2">
        <v>432</v>
      </c>
      <c r="K255" s="2">
        <v>432</v>
      </c>
      <c r="L255" s="2">
        <v>432</v>
      </c>
      <c r="M255" s="2">
        <v>412</v>
      </c>
      <c r="N255" s="2">
        <v>402</v>
      </c>
      <c r="O255" s="2">
        <v>363</v>
      </c>
      <c r="P255" s="2">
        <v>323</v>
      </c>
      <c r="Q255" s="2">
        <v>294</v>
      </c>
      <c r="R255" s="2" t="s">
        <v>4</v>
      </c>
      <c r="S255" s="2" t="s">
        <v>4</v>
      </c>
    </row>
    <row r="256" spans="1:19" x14ac:dyDescent="0.2">
      <c r="A256" s="4"/>
      <c r="B256" s="22" t="str">
        <f t="shared" si="9"/>
        <v/>
      </c>
      <c r="C256" s="4"/>
      <c r="D256" s="3" t="str">
        <f t="shared" si="10"/>
        <v/>
      </c>
      <c r="E256" s="24"/>
      <c r="F256" s="2" t="str">
        <f t="shared" si="11"/>
        <v>Предел текучести, МПа</v>
      </c>
      <c r="G256" s="2">
        <v>245</v>
      </c>
      <c r="H256" s="2">
        <v>226</v>
      </c>
      <c r="I256" s="2">
        <v>206</v>
      </c>
      <c r="J256" s="2">
        <v>206</v>
      </c>
      <c r="K256" s="2">
        <v>206</v>
      </c>
      <c r="L256" s="2">
        <v>206</v>
      </c>
      <c r="M256" s="2">
        <v>206</v>
      </c>
      <c r="N256" s="2">
        <v>196</v>
      </c>
      <c r="O256" s="2">
        <v>196</v>
      </c>
      <c r="P256" s="2">
        <v>177</v>
      </c>
      <c r="Q256" s="2">
        <v>167</v>
      </c>
      <c r="R256" s="2" t="s">
        <v>4</v>
      </c>
      <c r="S256" s="2" t="s">
        <v>4</v>
      </c>
    </row>
    <row r="257" spans="1:19" x14ac:dyDescent="0.2">
      <c r="A257" s="4"/>
      <c r="B257" s="22" t="str">
        <f t="shared" si="9"/>
        <v/>
      </c>
      <c r="C257" s="4"/>
      <c r="D257" s="3" t="str">
        <f t="shared" si="10"/>
        <v/>
      </c>
      <c r="E257" s="24"/>
      <c r="F257" s="2" t="str">
        <f t="shared" si="11"/>
        <v>Относительное удлинение пятикратного образца при растяжении, %</v>
      </c>
      <c r="G257" s="2">
        <v>19</v>
      </c>
      <c r="H257" s="2">
        <v>19</v>
      </c>
      <c r="I257" s="2">
        <v>17</v>
      </c>
      <c r="J257" s="2">
        <v>17</v>
      </c>
      <c r="K257" s="2">
        <v>17</v>
      </c>
      <c r="L257" s="2">
        <v>17</v>
      </c>
      <c r="M257" s="2">
        <v>17</v>
      </c>
      <c r="N257" s="2">
        <v>17</v>
      </c>
      <c r="O257" s="2">
        <v>17</v>
      </c>
      <c r="P257" s="2">
        <v>17</v>
      </c>
      <c r="Q257" s="2">
        <v>15</v>
      </c>
      <c r="R257" s="2" t="s">
        <v>4</v>
      </c>
      <c r="S257" s="2" t="s">
        <v>4</v>
      </c>
    </row>
    <row r="258" spans="1:19" x14ac:dyDescent="0.2">
      <c r="A258" s="4"/>
      <c r="B258" s="22" t="str">
        <f t="shared" si="9"/>
        <v/>
      </c>
      <c r="C258" s="4"/>
      <c r="D258" s="3" t="str">
        <f t="shared" si="10"/>
        <v/>
      </c>
      <c r="E258" s="24"/>
      <c r="F258" s="2" t="str">
        <f t="shared" si="11"/>
        <v>Относительное сужение поперечного сечения образца при растяжении, %</v>
      </c>
      <c r="G258" s="2">
        <v>42</v>
      </c>
      <c r="H258" s="2">
        <v>39</v>
      </c>
      <c r="I258" s="2">
        <v>37</v>
      </c>
      <c r="J258" s="2">
        <v>37</v>
      </c>
      <c r="K258" s="2">
        <v>35</v>
      </c>
      <c r="L258" s="2">
        <v>39</v>
      </c>
      <c r="M258" s="2">
        <v>42</v>
      </c>
      <c r="N258" s="2">
        <v>44</v>
      </c>
      <c r="O258" s="2">
        <v>48</v>
      </c>
      <c r="P258" s="2">
        <v>48</v>
      </c>
      <c r="Q258" s="2">
        <v>48</v>
      </c>
      <c r="R258" s="2" t="s">
        <v>4</v>
      </c>
      <c r="S258" s="2" t="s">
        <v>4</v>
      </c>
    </row>
    <row r="259" spans="1:19" x14ac:dyDescent="0.2">
      <c r="A259" s="4"/>
      <c r="B259" s="22" t="str">
        <f t="shared" ref="B259:B322" si="12">IF(NOT(ISBLANK(A259)),A259,IF(NOT(ISBLANK(E259)),INDEX(B:B,ROW(B259)-4),""))</f>
        <v>Сталь легированная</v>
      </c>
      <c r="C259" s="4"/>
      <c r="D259" s="3" t="str">
        <f t="shared" ref="D259:D322" si="13">IF(NOT(ISBLANK(C259)),C259,IF(NOT(ISBLANK(E259)),INDEX(D:D,ROW(D259)-4),""))</f>
        <v>20X</v>
      </c>
      <c r="E259" s="23" t="s">
        <v>226</v>
      </c>
      <c r="F259" s="2" t="str">
        <f t="shared" si="11"/>
        <v>Предел прочности, МПа</v>
      </c>
      <c r="G259" s="2">
        <v>530</v>
      </c>
      <c r="H259" s="2">
        <v>500</v>
      </c>
      <c r="I259" s="2">
        <v>491</v>
      </c>
      <c r="J259" s="2">
        <v>491</v>
      </c>
      <c r="K259" s="2">
        <v>491</v>
      </c>
      <c r="L259" s="2">
        <v>491</v>
      </c>
      <c r="M259" s="2">
        <v>491</v>
      </c>
      <c r="N259" s="2">
        <v>461</v>
      </c>
      <c r="O259" s="2">
        <v>412</v>
      </c>
      <c r="P259" s="2">
        <v>353</v>
      </c>
      <c r="Q259" s="2">
        <v>323</v>
      </c>
      <c r="R259" s="2" t="s">
        <v>4</v>
      </c>
      <c r="S259" s="2" t="s">
        <v>4</v>
      </c>
    </row>
    <row r="260" spans="1:19" x14ac:dyDescent="0.2">
      <c r="A260" s="4"/>
      <c r="B260" s="22" t="str">
        <f t="shared" si="12"/>
        <v/>
      </c>
      <c r="C260" s="4"/>
      <c r="D260" s="3" t="str">
        <f t="shared" si="13"/>
        <v/>
      </c>
      <c r="E260" s="24"/>
      <c r="F260" s="2" t="str">
        <f t="shared" si="11"/>
        <v>Предел текучести, МПа</v>
      </c>
      <c r="G260" s="2">
        <v>275</v>
      </c>
      <c r="H260" s="2">
        <v>245</v>
      </c>
      <c r="I260" s="2">
        <v>235</v>
      </c>
      <c r="J260" s="2">
        <v>235</v>
      </c>
      <c r="K260" s="2">
        <v>235</v>
      </c>
      <c r="L260" s="2">
        <v>235</v>
      </c>
      <c r="M260" s="2">
        <v>235</v>
      </c>
      <c r="N260" s="2">
        <v>216</v>
      </c>
      <c r="O260" s="2">
        <v>206</v>
      </c>
      <c r="P260" s="2">
        <v>196</v>
      </c>
      <c r="Q260" s="2">
        <v>177</v>
      </c>
      <c r="R260" s="2" t="s">
        <v>4</v>
      </c>
      <c r="S260" s="2" t="s">
        <v>4</v>
      </c>
    </row>
    <row r="261" spans="1:19" x14ac:dyDescent="0.2">
      <c r="A261" s="4"/>
      <c r="B261" s="22" t="str">
        <f t="shared" si="12"/>
        <v/>
      </c>
      <c r="C261" s="4"/>
      <c r="D261" s="3" t="str">
        <f t="shared" si="13"/>
        <v/>
      </c>
      <c r="E261" s="24"/>
      <c r="F261" s="2" t="str">
        <f t="shared" si="11"/>
        <v>Относительное удлинение пятикратного образца при растяжении, %</v>
      </c>
      <c r="G261" s="2">
        <v>17</v>
      </c>
      <c r="H261" s="2">
        <v>16</v>
      </c>
      <c r="I261" s="2">
        <v>15</v>
      </c>
      <c r="J261" s="2">
        <v>15</v>
      </c>
      <c r="K261" s="2">
        <v>15</v>
      </c>
      <c r="L261" s="2">
        <v>18</v>
      </c>
      <c r="M261" s="2">
        <v>20</v>
      </c>
      <c r="N261" s="2">
        <v>20</v>
      </c>
      <c r="O261" s="2">
        <v>20</v>
      </c>
      <c r="P261" s="2">
        <v>20</v>
      </c>
      <c r="Q261" s="2">
        <v>20</v>
      </c>
      <c r="R261" s="2" t="s">
        <v>4</v>
      </c>
      <c r="S261" s="2" t="s">
        <v>4</v>
      </c>
    </row>
    <row r="262" spans="1:19" x14ac:dyDescent="0.2">
      <c r="A262" s="4"/>
      <c r="B262" s="22" t="str">
        <f t="shared" si="12"/>
        <v/>
      </c>
      <c r="C262" s="4"/>
      <c r="D262" s="3" t="str">
        <f t="shared" si="13"/>
        <v/>
      </c>
      <c r="E262" s="24"/>
      <c r="F262" s="2" t="str">
        <f t="shared" si="11"/>
        <v>Относительное сужение поперечного сечения образца при растяжении, %</v>
      </c>
      <c r="G262" s="2">
        <v>38</v>
      </c>
      <c r="H262" s="2">
        <v>35</v>
      </c>
      <c r="I262" s="2">
        <v>34</v>
      </c>
      <c r="J262" s="2">
        <v>34</v>
      </c>
      <c r="K262" s="2">
        <v>32</v>
      </c>
      <c r="L262" s="2">
        <v>34</v>
      </c>
      <c r="M262" s="2">
        <v>38</v>
      </c>
      <c r="N262" s="2">
        <v>41</v>
      </c>
      <c r="O262" s="2">
        <v>43</v>
      </c>
      <c r="P262" s="2">
        <v>43</v>
      </c>
      <c r="Q262" s="2">
        <v>43</v>
      </c>
      <c r="R262" s="2" t="s">
        <v>4</v>
      </c>
      <c r="S262" s="2" t="s">
        <v>4</v>
      </c>
    </row>
    <row r="263" spans="1:19" x14ac:dyDescent="0.2">
      <c r="A263" s="4"/>
      <c r="B263" s="22" t="str">
        <f t="shared" si="12"/>
        <v>Сталь легированная</v>
      </c>
      <c r="C263" s="4"/>
      <c r="D263" s="3" t="str">
        <f t="shared" si="13"/>
        <v>20X</v>
      </c>
      <c r="E263" s="23" t="s">
        <v>228</v>
      </c>
      <c r="F263" s="2" t="str">
        <f t="shared" si="11"/>
        <v>Предел прочности, МПа</v>
      </c>
      <c r="G263" s="2">
        <v>570</v>
      </c>
      <c r="H263" s="2">
        <v>540</v>
      </c>
      <c r="I263" s="2">
        <v>520</v>
      </c>
      <c r="J263" s="2">
        <v>520</v>
      </c>
      <c r="K263" s="2">
        <v>520</v>
      </c>
      <c r="L263" s="2">
        <v>520</v>
      </c>
      <c r="M263" s="2">
        <v>520</v>
      </c>
      <c r="N263" s="2">
        <v>491</v>
      </c>
      <c r="O263" s="2">
        <v>441</v>
      </c>
      <c r="P263" s="2">
        <v>373</v>
      </c>
      <c r="Q263" s="2">
        <v>343</v>
      </c>
      <c r="R263" s="2" t="s">
        <v>4</v>
      </c>
      <c r="S263" s="2" t="s">
        <v>4</v>
      </c>
    </row>
    <row r="264" spans="1:19" x14ac:dyDescent="0.2">
      <c r="A264" s="4"/>
      <c r="B264" s="22" t="str">
        <f t="shared" si="12"/>
        <v/>
      </c>
      <c r="C264" s="4"/>
      <c r="D264" s="3" t="str">
        <f t="shared" si="13"/>
        <v/>
      </c>
      <c r="E264" s="24"/>
      <c r="F264" s="2" t="str">
        <f t="shared" ref="F264:F327" si="14">CHOOSE(MOD(ROW(F264)-ROW($F$3),4)+1,
"Предел прочности, МПа",
"Предел текучести, МПа",
"Относительное удлинение пятикратного образца при растяжении, %",
"Относительное сужение поперечного сечения образца при растяжении, %")</f>
        <v>Предел текучести, МПа</v>
      </c>
      <c r="G264" s="2">
        <v>315</v>
      </c>
      <c r="H264" s="2">
        <v>275</v>
      </c>
      <c r="I264" s="2">
        <v>265</v>
      </c>
      <c r="J264" s="2">
        <v>265</v>
      </c>
      <c r="K264" s="2">
        <v>265</v>
      </c>
      <c r="L264" s="2">
        <v>265</v>
      </c>
      <c r="M264" s="2">
        <v>265</v>
      </c>
      <c r="N264" s="2">
        <v>245</v>
      </c>
      <c r="O264" s="2">
        <v>235</v>
      </c>
      <c r="P264" s="2">
        <v>226</v>
      </c>
      <c r="Q264" s="2">
        <v>196</v>
      </c>
      <c r="R264" s="2" t="s">
        <v>4</v>
      </c>
      <c r="S264" s="2" t="s">
        <v>4</v>
      </c>
    </row>
    <row r="265" spans="1:19" x14ac:dyDescent="0.2">
      <c r="A265" s="4"/>
      <c r="B265" s="22" t="str">
        <f t="shared" si="12"/>
        <v/>
      </c>
      <c r="C265" s="4"/>
      <c r="D265" s="3" t="str">
        <f t="shared" si="13"/>
        <v/>
      </c>
      <c r="E265" s="24"/>
      <c r="F265" s="2" t="str">
        <f t="shared" si="14"/>
        <v>Относительное удлинение пятикратного образца при растяжении, %</v>
      </c>
      <c r="G265" s="2">
        <v>14</v>
      </c>
      <c r="H265" s="2">
        <v>13</v>
      </c>
      <c r="I265" s="2">
        <v>12</v>
      </c>
      <c r="J265" s="2">
        <v>12</v>
      </c>
      <c r="K265" s="2">
        <v>12</v>
      </c>
      <c r="L265" s="2">
        <v>16</v>
      </c>
      <c r="M265" s="2">
        <v>16</v>
      </c>
      <c r="N265" s="2">
        <v>16</v>
      </c>
      <c r="O265" s="2">
        <v>16</v>
      </c>
      <c r="P265" s="2">
        <v>16</v>
      </c>
      <c r="Q265" s="2">
        <v>16</v>
      </c>
      <c r="R265" s="2" t="s">
        <v>4</v>
      </c>
      <c r="S265" s="2" t="s">
        <v>4</v>
      </c>
    </row>
    <row r="266" spans="1:19" x14ac:dyDescent="0.2">
      <c r="A266" s="4"/>
      <c r="B266" s="22" t="str">
        <f t="shared" si="12"/>
        <v/>
      </c>
      <c r="C266" s="4"/>
      <c r="D266" s="3" t="str">
        <f t="shared" si="13"/>
        <v/>
      </c>
      <c r="E266" s="24"/>
      <c r="F266" s="2" t="str">
        <f t="shared" si="14"/>
        <v>Относительное сужение поперечного сечения образца при растяжении, %</v>
      </c>
      <c r="G266" s="2">
        <v>35</v>
      </c>
      <c r="H266" s="2">
        <v>32</v>
      </c>
      <c r="I266" s="2">
        <v>31</v>
      </c>
      <c r="J266" s="2">
        <v>31</v>
      </c>
      <c r="K266" s="2">
        <v>29</v>
      </c>
      <c r="L266" s="2">
        <v>31</v>
      </c>
      <c r="M266" s="2">
        <v>35</v>
      </c>
      <c r="N266" s="2">
        <v>35</v>
      </c>
      <c r="O266" s="2">
        <v>40</v>
      </c>
      <c r="P266" s="2">
        <v>40</v>
      </c>
      <c r="Q266" s="2">
        <v>40</v>
      </c>
      <c r="R266" s="2" t="s">
        <v>4</v>
      </c>
      <c r="S266" s="2" t="s">
        <v>4</v>
      </c>
    </row>
    <row r="267" spans="1:19" x14ac:dyDescent="0.2">
      <c r="A267" s="4"/>
      <c r="B267" s="22" t="str">
        <f t="shared" si="12"/>
        <v>Сталь легированная</v>
      </c>
      <c r="C267" s="4"/>
      <c r="D267" s="3" t="str">
        <f t="shared" si="13"/>
        <v>20X</v>
      </c>
      <c r="E267" s="23" t="s">
        <v>32</v>
      </c>
      <c r="F267" s="2" t="str">
        <f t="shared" si="14"/>
        <v>Предел прочности, МПа</v>
      </c>
      <c r="G267" s="2">
        <v>590</v>
      </c>
      <c r="H267" s="2">
        <v>559</v>
      </c>
      <c r="I267" s="2">
        <v>540</v>
      </c>
      <c r="J267" s="2">
        <v>540</v>
      </c>
      <c r="K267" s="2">
        <v>540</v>
      </c>
      <c r="L267" s="2">
        <v>540</v>
      </c>
      <c r="M267" s="2">
        <v>540</v>
      </c>
      <c r="N267" s="2">
        <v>500</v>
      </c>
      <c r="O267" s="2">
        <v>451</v>
      </c>
      <c r="P267" s="2">
        <v>383</v>
      </c>
      <c r="Q267" s="2">
        <v>353</v>
      </c>
      <c r="R267" s="2" t="s">
        <v>4</v>
      </c>
      <c r="S267" s="2" t="s">
        <v>4</v>
      </c>
    </row>
    <row r="268" spans="1:19" x14ac:dyDescent="0.2">
      <c r="A268" s="4"/>
      <c r="B268" s="22" t="str">
        <f t="shared" si="12"/>
        <v/>
      </c>
      <c r="C268" s="4"/>
      <c r="D268" s="3" t="str">
        <f t="shared" si="13"/>
        <v/>
      </c>
      <c r="E268" s="24"/>
      <c r="F268" s="2" t="str">
        <f t="shared" si="14"/>
        <v>Предел текучести, МПа</v>
      </c>
      <c r="G268" s="2">
        <v>345</v>
      </c>
      <c r="H268" s="2">
        <v>294</v>
      </c>
      <c r="I268" s="2">
        <v>284</v>
      </c>
      <c r="J268" s="2">
        <v>284</v>
      </c>
      <c r="K268" s="2">
        <v>284</v>
      </c>
      <c r="L268" s="2">
        <v>284</v>
      </c>
      <c r="M268" s="2">
        <v>284</v>
      </c>
      <c r="N268" s="2">
        <v>265</v>
      </c>
      <c r="O268" s="2">
        <v>255</v>
      </c>
      <c r="P268" s="2">
        <v>245</v>
      </c>
      <c r="Q268" s="2">
        <v>216</v>
      </c>
      <c r="R268" s="2" t="s">
        <v>4</v>
      </c>
      <c r="S268" s="2" t="s">
        <v>4</v>
      </c>
    </row>
    <row r="269" spans="1:19" x14ac:dyDescent="0.2">
      <c r="A269" s="4"/>
      <c r="B269" s="22" t="str">
        <f t="shared" si="12"/>
        <v/>
      </c>
      <c r="C269" s="4"/>
      <c r="D269" s="3" t="str">
        <f t="shared" si="13"/>
        <v/>
      </c>
      <c r="E269" s="24"/>
      <c r="F269" s="2" t="str">
        <f t="shared" si="14"/>
        <v>Относительное удлинение пятикратного образца при растяжении, %</v>
      </c>
      <c r="G269" s="2">
        <v>14</v>
      </c>
      <c r="H269" s="2">
        <v>13</v>
      </c>
      <c r="I269" s="2">
        <v>12</v>
      </c>
      <c r="J269" s="2">
        <v>12</v>
      </c>
      <c r="K269" s="2">
        <v>12</v>
      </c>
      <c r="L269" s="2">
        <v>14</v>
      </c>
      <c r="M269" s="2">
        <v>16</v>
      </c>
      <c r="N269" s="2">
        <v>16</v>
      </c>
      <c r="O269" s="2">
        <v>16</v>
      </c>
      <c r="P269" s="2">
        <v>16</v>
      </c>
      <c r="Q269" s="2">
        <v>16</v>
      </c>
      <c r="R269" s="2" t="s">
        <v>4</v>
      </c>
      <c r="S269" s="2" t="s">
        <v>4</v>
      </c>
    </row>
    <row r="270" spans="1:19" x14ac:dyDescent="0.2">
      <c r="A270" s="4"/>
      <c r="B270" s="22" t="str">
        <f t="shared" si="12"/>
        <v/>
      </c>
      <c r="C270" s="4"/>
      <c r="D270" s="3" t="str">
        <f t="shared" si="13"/>
        <v/>
      </c>
      <c r="E270" s="24"/>
      <c r="F270" s="2" t="str">
        <f t="shared" si="14"/>
        <v>Относительное сужение поперечного сечения образца при растяжении, %</v>
      </c>
      <c r="G270" s="2">
        <v>35</v>
      </c>
      <c r="H270" s="2">
        <v>32</v>
      </c>
      <c r="I270" s="2">
        <v>31</v>
      </c>
      <c r="J270" s="2">
        <v>31</v>
      </c>
      <c r="K270" s="2">
        <v>29</v>
      </c>
      <c r="L270" s="2">
        <v>31</v>
      </c>
      <c r="M270" s="2">
        <v>35</v>
      </c>
      <c r="N270" s="2">
        <v>35</v>
      </c>
      <c r="O270" s="2">
        <v>40</v>
      </c>
      <c r="P270" s="2">
        <v>40</v>
      </c>
      <c r="Q270" s="2">
        <v>40</v>
      </c>
      <c r="R270" s="2" t="s">
        <v>4</v>
      </c>
      <c r="S270" s="2" t="s">
        <v>4</v>
      </c>
    </row>
    <row r="271" spans="1:19" x14ac:dyDescent="0.2">
      <c r="A271" s="3" t="s">
        <v>207</v>
      </c>
      <c r="B271" s="22" t="str">
        <f t="shared" si="12"/>
        <v>Сталь легированная</v>
      </c>
      <c r="C271" s="3" t="s">
        <v>33</v>
      </c>
      <c r="D271" s="3" t="str">
        <f t="shared" si="13"/>
        <v>30Х</v>
      </c>
      <c r="E271" s="23" t="s">
        <v>172</v>
      </c>
      <c r="F271" s="2" t="str">
        <f t="shared" si="14"/>
        <v>Предел прочности, МПа</v>
      </c>
      <c r="G271" s="2">
        <v>883</v>
      </c>
      <c r="H271" s="2">
        <v>872</v>
      </c>
      <c r="I271" s="2">
        <v>862</v>
      </c>
      <c r="J271" s="2">
        <v>843</v>
      </c>
      <c r="K271" s="2">
        <v>833</v>
      </c>
      <c r="L271" s="2">
        <v>813</v>
      </c>
      <c r="M271" s="2">
        <v>774</v>
      </c>
      <c r="N271" s="2">
        <v>735</v>
      </c>
      <c r="O271" s="2">
        <v>657</v>
      </c>
      <c r="P271" s="2">
        <v>608</v>
      </c>
      <c r="Q271" s="2">
        <v>530</v>
      </c>
      <c r="R271" s="2" t="s">
        <v>4</v>
      </c>
      <c r="S271" s="2" t="s">
        <v>4</v>
      </c>
    </row>
    <row r="272" spans="1:19" x14ac:dyDescent="0.2">
      <c r="A272" s="4"/>
      <c r="B272" s="22" t="str">
        <f t="shared" si="12"/>
        <v/>
      </c>
      <c r="C272" s="4"/>
      <c r="D272" s="3" t="str">
        <f t="shared" si="13"/>
        <v/>
      </c>
      <c r="E272" s="24"/>
      <c r="F272" s="2" t="str">
        <f t="shared" si="14"/>
        <v>Предел текучести, МПа</v>
      </c>
      <c r="G272" s="2">
        <v>687</v>
      </c>
      <c r="H272" s="2">
        <v>638</v>
      </c>
      <c r="I272" s="2">
        <v>627</v>
      </c>
      <c r="J272" s="2">
        <v>608</v>
      </c>
      <c r="K272" s="2">
        <v>598</v>
      </c>
      <c r="L272" s="2">
        <v>578</v>
      </c>
      <c r="M272" s="2">
        <v>559</v>
      </c>
      <c r="N272" s="2">
        <v>529</v>
      </c>
      <c r="O272" s="2">
        <v>490</v>
      </c>
      <c r="P272" s="2">
        <v>490</v>
      </c>
      <c r="Q272" s="2">
        <v>461</v>
      </c>
      <c r="R272" s="2" t="s">
        <v>4</v>
      </c>
      <c r="S272" s="2" t="s">
        <v>4</v>
      </c>
    </row>
    <row r="273" spans="1:19" x14ac:dyDescent="0.2">
      <c r="A273" s="4"/>
      <c r="B273" s="22" t="str">
        <f t="shared" si="12"/>
        <v/>
      </c>
      <c r="C273" s="4"/>
      <c r="D273" s="3" t="str">
        <f t="shared" si="13"/>
        <v/>
      </c>
      <c r="E273" s="24"/>
      <c r="F273" s="2" t="str">
        <f t="shared" si="14"/>
        <v>Относительное удлинение пятикратного образца при растяжении, %</v>
      </c>
      <c r="G273" s="2">
        <v>12</v>
      </c>
      <c r="H273" s="2">
        <v>11</v>
      </c>
      <c r="I273" s="2">
        <v>11</v>
      </c>
      <c r="J273" s="2">
        <v>11</v>
      </c>
      <c r="K273" s="2">
        <v>11</v>
      </c>
      <c r="L273" s="2">
        <v>11</v>
      </c>
      <c r="M273" s="2">
        <v>11</v>
      </c>
      <c r="N273" s="2">
        <v>12</v>
      </c>
      <c r="O273" s="2">
        <v>12</v>
      </c>
      <c r="P273" s="2">
        <v>12</v>
      </c>
      <c r="Q273" s="2">
        <v>12</v>
      </c>
      <c r="R273" s="2" t="s">
        <v>4</v>
      </c>
      <c r="S273" s="2" t="s">
        <v>4</v>
      </c>
    </row>
    <row r="274" spans="1:19" x14ac:dyDescent="0.2">
      <c r="A274" s="4"/>
      <c r="B274" s="22" t="str">
        <f t="shared" si="12"/>
        <v/>
      </c>
      <c r="C274" s="4"/>
      <c r="D274" s="3" t="str">
        <f t="shared" si="13"/>
        <v/>
      </c>
      <c r="E274" s="24"/>
      <c r="F274" s="2" t="str">
        <f t="shared" si="14"/>
        <v>Относительное сужение поперечного сечения образца при растяжении, %</v>
      </c>
      <c r="G274" s="2">
        <v>45</v>
      </c>
      <c r="H274" s="2">
        <v>43</v>
      </c>
      <c r="I274" s="2">
        <v>42</v>
      </c>
      <c r="J274" s="2">
        <v>42</v>
      </c>
      <c r="K274" s="2">
        <v>42</v>
      </c>
      <c r="L274" s="2">
        <v>42</v>
      </c>
      <c r="M274" s="2">
        <v>45</v>
      </c>
      <c r="N274" s="2">
        <v>45</v>
      </c>
      <c r="O274" s="2">
        <v>49</v>
      </c>
      <c r="P274" s="2">
        <v>49</v>
      </c>
      <c r="Q274" s="2">
        <v>51</v>
      </c>
      <c r="R274" s="2" t="s">
        <v>4</v>
      </c>
      <c r="S274" s="2" t="s">
        <v>4</v>
      </c>
    </row>
    <row r="275" spans="1:19" x14ac:dyDescent="0.2">
      <c r="A275" s="4"/>
      <c r="B275" s="22" t="str">
        <f t="shared" si="12"/>
        <v>Сталь легированная</v>
      </c>
      <c r="C275" s="4"/>
      <c r="D275" s="3" t="str">
        <f t="shared" si="13"/>
        <v>30Х</v>
      </c>
      <c r="E275" s="23" t="s">
        <v>237</v>
      </c>
      <c r="F275" s="2" t="str">
        <f t="shared" si="14"/>
        <v>Предел прочности, МПа</v>
      </c>
      <c r="G275" s="2">
        <v>883</v>
      </c>
      <c r="H275" s="2">
        <v>844</v>
      </c>
      <c r="I275" s="2">
        <v>814</v>
      </c>
      <c r="J275" s="2">
        <v>814</v>
      </c>
      <c r="K275" s="2">
        <v>785</v>
      </c>
      <c r="L275" s="2">
        <v>755</v>
      </c>
      <c r="M275" s="2">
        <v>726</v>
      </c>
      <c r="N275" s="2">
        <v>706</v>
      </c>
      <c r="O275" s="2">
        <v>687</v>
      </c>
      <c r="P275" s="2">
        <v>608</v>
      </c>
      <c r="Q275" s="2">
        <v>530</v>
      </c>
      <c r="R275" s="2" t="s">
        <v>4</v>
      </c>
      <c r="S275" s="2" t="s">
        <v>4</v>
      </c>
    </row>
    <row r="276" spans="1:19" x14ac:dyDescent="0.2">
      <c r="A276" s="4"/>
      <c r="B276" s="22" t="str">
        <f t="shared" si="12"/>
        <v/>
      </c>
      <c r="C276" s="4"/>
      <c r="D276" s="3" t="str">
        <f t="shared" si="13"/>
        <v/>
      </c>
      <c r="E276" s="24"/>
      <c r="F276" s="2" t="str">
        <f t="shared" si="14"/>
        <v>Предел текучести, МПа</v>
      </c>
      <c r="G276" s="2">
        <v>687</v>
      </c>
      <c r="H276" s="2">
        <v>638</v>
      </c>
      <c r="I276" s="2">
        <v>598</v>
      </c>
      <c r="J276" s="2">
        <v>589</v>
      </c>
      <c r="K276" s="2">
        <v>589</v>
      </c>
      <c r="L276" s="2">
        <v>589</v>
      </c>
      <c r="M276" s="2">
        <v>578</v>
      </c>
      <c r="N276" s="2">
        <v>568</v>
      </c>
      <c r="O276" s="2">
        <v>530</v>
      </c>
      <c r="P276" s="2">
        <v>491</v>
      </c>
      <c r="Q276" s="2">
        <v>461</v>
      </c>
      <c r="R276" s="2" t="s">
        <v>4</v>
      </c>
      <c r="S276" s="2" t="s">
        <v>4</v>
      </c>
    </row>
    <row r="277" spans="1:19" x14ac:dyDescent="0.2">
      <c r="A277" s="4"/>
      <c r="B277" s="22" t="str">
        <f t="shared" si="12"/>
        <v/>
      </c>
      <c r="C277" s="4"/>
      <c r="D277" s="3" t="str">
        <f t="shared" si="13"/>
        <v/>
      </c>
      <c r="E277" s="24"/>
      <c r="F277" s="2" t="str">
        <f t="shared" si="14"/>
        <v>Относительное удлинение пятикратного образца при растяжении, %</v>
      </c>
      <c r="G277" s="2">
        <v>10</v>
      </c>
      <c r="H277" s="2">
        <v>9</v>
      </c>
      <c r="I277" s="2">
        <v>9</v>
      </c>
      <c r="J277" s="2">
        <v>9</v>
      </c>
      <c r="K277" s="2">
        <v>9</v>
      </c>
      <c r="L277" s="2">
        <v>10</v>
      </c>
      <c r="M277" s="2">
        <v>12</v>
      </c>
      <c r="N277" s="2">
        <v>13</v>
      </c>
      <c r="O277" s="2">
        <v>13</v>
      </c>
      <c r="P277" s="2">
        <v>13</v>
      </c>
      <c r="Q277" s="2">
        <v>13</v>
      </c>
      <c r="R277" s="2" t="s">
        <v>4</v>
      </c>
      <c r="S277" s="2" t="s">
        <v>4</v>
      </c>
    </row>
    <row r="278" spans="1:19" x14ac:dyDescent="0.2">
      <c r="A278" s="4"/>
      <c r="B278" s="22" t="str">
        <f t="shared" si="12"/>
        <v/>
      </c>
      <c r="C278" s="4"/>
      <c r="D278" s="3" t="str">
        <f t="shared" si="13"/>
        <v/>
      </c>
      <c r="E278" s="24"/>
      <c r="F278" s="2" t="str">
        <f t="shared" si="14"/>
        <v>Относительное сужение поперечного сечения образца при растяжении, %</v>
      </c>
      <c r="G278" s="2">
        <v>40</v>
      </c>
      <c r="H278" s="2">
        <v>38</v>
      </c>
      <c r="I278" s="2">
        <v>36</v>
      </c>
      <c r="J278" s="2">
        <v>36</v>
      </c>
      <c r="K278" s="2">
        <v>36</v>
      </c>
      <c r="L278" s="2">
        <v>37</v>
      </c>
      <c r="M278" s="2">
        <v>40</v>
      </c>
      <c r="N278" s="2">
        <v>42</v>
      </c>
      <c r="O278" s="2">
        <v>44</v>
      </c>
      <c r="P278" s="2">
        <v>45</v>
      </c>
      <c r="Q278" s="2">
        <v>45</v>
      </c>
      <c r="R278" s="2" t="s">
        <v>4</v>
      </c>
      <c r="S278" s="2" t="s">
        <v>4</v>
      </c>
    </row>
    <row r="279" spans="1:19" x14ac:dyDescent="0.2">
      <c r="A279" s="4"/>
      <c r="B279" s="22" t="str">
        <f t="shared" si="12"/>
        <v>Сталь легированная</v>
      </c>
      <c r="C279" s="4"/>
      <c r="D279" s="3" t="str">
        <f t="shared" si="13"/>
        <v>30Х</v>
      </c>
      <c r="E279" s="23" t="s">
        <v>238</v>
      </c>
      <c r="F279" s="2" t="str">
        <f t="shared" si="14"/>
        <v>Предел прочности, МПа</v>
      </c>
      <c r="G279" s="2">
        <v>883</v>
      </c>
      <c r="H279" s="2">
        <v>844</v>
      </c>
      <c r="I279" s="2">
        <v>814</v>
      </c>
      <c r="J279" s="2">
        <v>814</v>
      </c>
      <c r="K279" s="2">
        <v>785</v>
      </c>
      <c r="L279" s="2">
        <v>755</v>
      </c>
      <c r="M279" s="2">
        <v>726</v>
      </c>
      <c r="N279" s="2">
        <v>706</v>
      </c>
      <c r="O279" s="2">
        <v>687</v>
      </c>
      <c r="P279" s="2">
        <v>608</v>
      </c>
      <c r="Q279" s="2">
        <v>530</v>
      </c>
      <c r="R279" s="2" t="s">
        <v>4</v>
      </c>
      <c r="S279" s="2" t="s">
        <v>4</v>
      </c>
    </row>
    <row r="280" spans="1:19" x14ac:dyDescent="0.2">
      <c r="A280" s="4"/>
      <c r="B280" s="22" t="str">
        <f t="shared" si="12"/>
        <v/>
      </c>
      <c r="C280" s="4"/>
      <c r="D280" s="3" t="str">
        <f t="shared" si="13"/>
        <v/>
      </c>
      <c r="E280" s="24"/>
      <c r="F280" s="2" t="str">
        <f t="shared" si="14"/>
        <v>Предел текучести, МПа</v>
      </c>
      <c r="G280" s="2">
        <v>687</v>
      </c>
      <c r="H280" s="2">
        <v>638</v>
      </c>
      <c r="I280" s="2">
        <v>598</v>
      </c>
      <c r="J280" s="2">
        <v>589</v>
      </c>
      <c r="K280" s="2">
        <v>589</v>
      </c>
      <c r="L280" s="2">
        <v>589</v>
      </c>
      <c r="M280" s="2">
        <v>589</v>
      </c>
      <c r="N280" s="2">
        <v>569</v>
      </c>
      <c r="O280" s="2">
        <v>530</v>
      </c>
      <c r="P280" s="2">
        <v>491</v>
      </c>
      <c r="Q280" s="2">
        <v>461</v>
      </c>
      <c r="R280" s="2" t="s">
        <v>4</v>
      </c>
      <c r="S280" s="2" t="s">
        <v>4</v>
      </c>
    </row>
    <row r="281" spans="1:19" x14ac:dyDescent="0.2">
      <c r="A281" s="4"/>
      <c r="B281" s="22" t="str">
        <f t="shared" si="12"/>
        <v/>
      </c>
      <c r="C281" s="4"/>
      <c r="D281" s="3" t="str">
        <f t="shared" si="13"/>
        <v/>
      </c>
      <c r="E281" s="24"/>
      <c r="F281" s="2" t="str">
        <f t="shared" si="14"/>
        <v>Относительное удлинение пятикратного образца при растяжении, %</v>
      </c>
      <c r="G281" s="2">
        <v>9</v>
      </c>
      <c r="H281" s="2">
        <v>8</v>
      </c>
      <c r="I281" s="2">
        <v>8</v>
      </c>
      <c r="J281" s="2">
        <v>8</v>
      </c>
      <c r="K281" s="2">
        <v>8</v>
      </c>
      <c r="L281" s="2">
        <v>12</v>
      </c>
      <c r="M281" s="2">
        <v>12</v>
      </c>
      <c r="N281" s="2">
        <v>12</v>
      </c>
      <c r="O281" s="2">
        <v>12</v>
      </c>
      <c r="P281" s="2">
        <v>12</v>
      </c>
      <c r="Q281" s="2">
        <v>12</v>
      </c>
      <c r="R281" s="2" t="s">
        <v>4</v>
      </c>
      <c r="S281" s="2" t="s">
        <v>4</v>
      </c>
    </row>
    <row r="282" spans="1:19" x14ac:dyDescent="0.2">
      <c r="A282" s="4"/>
      <c r="B282" s="22" t="str">
        <f t="shared" si="12"/>
        <v/>
      </c>
      <c r="C282" s="4"/>
      <c r="D282" s="3" t="str">
        <f t="shared" si="13"/>
        <v/>
      </c>
      <c r="E282" s="24"/>
      <c r="F282" s="2" t="str">
        <f t="shared" si="14"/>
        <v>Относительное сужение поперечного сечения образца при растяжении, %</v>
      </c>
      <c r="G282" s="2">
        <v>36</v>
      </c>
      <c r="H282" s="2">
        <v>33</v>
      </c>
      <c r="I282" s="2">
        <v>32</v>
      </c>
      <c r="J282" s="2">
        <v>31</v>
      </c>
      <c r="K282" s="2">
        <v>31</v>
      </c>
      <c r="L282" s="2" t="s">
        <v>34</v>
      </c>
      <c r="M282" s="2">
        <v>35</v>
      </c>
      <c r="N282" s="2">
        <v>37</v>
      </c>
      <c r="O282" s="2">
        <v>39</v>
      </c>
      <c r="P282" s="2">
        <v>40</v>
      </c>
      <c r="Q282" s="2">
        <v>40</v>
      </c>
      <c r="R282" s="2" t="s">
        <v>4</v>
      </c>
      <c r="S282" s="2" t="s">
        <v>4</v>
      </c>
    </row>
    <row r="283" spans="1:19" x14ac:dyDescent="0.2">
      <c r="A283" s="4"/>
      <c r="B283" s="22" t="str">
        <f t="shared" si="12"/>
        <v>Сталь легированная</v>
      </c>
      <c r="C283" s="4"/>
      <c r="D283" s="3" t="str">
        <f t="shared" si="13"/>
        <v>30Х</v>
      </c>
      <c r="E283" s="23" t="s">
        <v>35</v>
      </c>
      <c r="F283" s="2" t="str">
        <f t="shared" si="14"/>
        <v>Предел прочности, МПа</v>
      </c>
      <c r="G283" s="2">
        <v>615</v>
      </c>
      <c r="H283" s="2">
        <v>589</v>
      </c>
      <c r="I283" s="2">
        <v>569</v>
      </c>
      <c r="J283" s="2">
        <v>569</v>
      </c>
      <c r="K283" s="2">
        <v>549</v>
      </c>
      <c r="L283" s="2">
        <v>530</v>
      </c>
      <c r="M283" s="2">
        <v>510</v>
      </c>
      <c r="N283" s="2">
        <v>491</v>
      </c>
      <c r="O283" s="2">
        <v>481</v>
      </c>
      <c r="P283" s="2">
        <v>422</v>
      </c>
      <c r="Q283" s="2">
        <v>373</v>
      </c>
      <c r="R283" s="2" t="s">
        <v>4</v>
      </c>
      <c r="S283" s="2" t="s">
        <v>4</v>
      </c>
    </row>
    <row r="284" spans="1:19" x14ac:dyDescent="0.2">
      <c r="A284" s="4"/>
      <c r="B284" s="22" t="str">
        <f t="shared" si="12"/>
        <v/>
      </c>
      <c r="C284" s="4"/>
      <c r="D284" s="3" t="str">
        <f t="shared" si="13"/>
        <v/>
      </c>
      <c r="E284" s="24"/>
      <c r="F284" s="2" t="str">
        <f t="shared" si="14"/>
        <v>Предел текучести, МПа</v>
      </c>
      <c r="G284" s="2">
        <v>395</v>
      </c>
      <c r="H284" s="2">
        <v>363</v>
      </c>
      <c r="I284" s="2">
        <v>343</v>
      </c>
      <c r="J284" s="2">
        <v>333</v>
      </c>
      <c r="K284" s="2">
        <v>333</v>
      </c>
      <c r="L284" s="2">
        <v>333</v>
      </c>
      <c r="M284" s="2">
        <v>323</v>
      </c>
      <c r="N284" s="2">
        <v>323</v>
      </c>
      <c r="O284" s="2">
        <v>304</v>
      </c>
      <c r="P284" s="2">
        <v>284</v>
      </c>
      <c r="Q284" s="2">
        <v>265</v>
      </c>
      <c r="R284" s="2" t="s">
        <v>4</v>
      </c>
      <c r="S284" s="2" t="s">
        <v>4</v>
      </c>
    </row>
    <row r="285" spans="1:19" x14ac:dyDescent="0.2">
      <c r="A285" s="4"/>
      <c r="B285" s="22" t="str">
        <f t="shared" si="12"/>
        <v/>
      </c>
      <c r="C285" s="4"/>
      <c r="D285" s="3" t="str">
        <f t="shared" si="13"/>
        <v/>
      </c>
      <c r="E285" s="24"/>
      <c r="F285" s="2" t="str">
        <f t="shared" si="14"/>
        <v>Относительное удлинение пятикратного образца при растяжении, %</v>
      </c>
      <c r="G285" s="2">
        <v>17</v>
      </c>
      <c r="H285" s="2">
        <v>16</v>
      </c>
      <c r="I285" s="2">
        <v>16</v>
      </c>
      <c r="J285" s="2">
        <v>16</v>
      </c>
      <c r="K285" s="2">
        <v>16</v>
      </c>
      <c r="L285" s="2">
        <v>18</v>
      </c>
      <c r="M285" s="2">
        <v>19</v>
      </c>
      <c r="N285" s="2">
        <v>20</v>
      </c>
      <c r="O285" s="2">
        <v>20</v>
      </c>
      <c r="P285" s="2">
        <v>20</v>
      </c>
      <c r="Q285" s="2">
        <v>20</v>
      </c>
      <c r="R285" s="2" t="s">
        <v>4</v>
      </c>
      <c r="S285" s="2" t="s">
        <v>4</v>
      </c>
    </row>
    <row r="286" spans="1:19" x14ac:dyDescent="0.2">
      <c r="A286" s="4"/>
      <c r="B286" s="22" t="str">
        <f t="shared" si="12"/>
        <v/>
      </c>
      <c r="C286" s="4"/>
      <c r="D286" s="3" t="str">
        <f t="shared" si="13"/>
        <v/>
      </c>
      <c r="E286" s="24"/>
      <c r="F286" s="2" t="str">
        <f t="shared" si="14"/>
        <v>Относительное сужение поперечного сечения образца при растяжении, %</v>
      </c>
      <c r="G286" s="2">
        <v>45</v>
      </c>
      <c r="H286" s="2">
        <v>43</v>
      </c>
      <c r="I286" s="2">
        <v>41</v>
      </c>
      <c r="J286" s="2">
        <v>40</v>
      </c>
      <c r="K286" s="2">
        <v>40</v>
      </c>
      <c r="L286" s="2">
        <v>42</v>
      </c>
      <c r="M286" s="2">
        <v>45</v>
      </c>
      <c r="N286" s="2">
        <v>47</v>
      </c>
      <c r="O286" s="2">
        <v>50</v>
      </c>
      <c r="P286" s="2">
        <v>51</v>
      </c>
      <c r="Q286" s="2">
        <v>51</v>
      </c>
      <c r="R286" s="2" t="s">
        <v>4</v>
      </c>
      <c r="S286" s="2" t="s">
        <v>4</v>
      </c>
    </row>
    <row r="287" spans="1:19" x14ac:dyDescent="0.2">
      <c r="A287" s="3" t="s">
        <v>207</v>
      </c>
      <c r="B287" s="22" t="str">
        <f t="shared" si="12"/>
        <v>Сталь легированная</v>
      </c>
      <c r="C287" s="3" t="s">
        <v>36</v>
      </c>
      <c r="D287" s="3" t="str">
        <f t="shared" si="13"/>
        <v>35Х</v>
      </c>
      <c r="E287" s="23" t="s">
        <v>37</v>
      </c>
      <c r="F287" s="2" t="str">
        <f t="shared" si="14"/>
        <v>Предел прочности, МПа</v>
      </c>
      <c r="G287" s="2">
        <v>530</v>
      </c>
      <c r="H287" s="2">
        <v>520</v>
      </c>
      <c r="I287" s="2">
        <v>520</v>
      </c>
      <c r="J287" s="2">
        <v>510</v>
      </c>
      <c r="K287" s="2">
        <v>510</v>
      </c>
      <c r="L287" s="2">
        <v>510</v>
      </c>
      <c r="M287" s="2">
        <v>510</v>
      </c>
      <c r="N287" s="2">
        <v>451</v>
      </c>
      <c r="O287" s="2">
        <v>334</v>
      </c>
      <c r="P287" s="2">
        <v>334</v>
      </c>
      <c r="Q287" s="2">
        <v>275</v>
      </c>
      <c r="R287" s="2" t="s">
        <v>4</v>
      </c>
      <c r="S287" s="2" t="s">
        <v>4</v>
      </c>
    </row>
    <row r="288" spans="1:19" x14ac:dyDescent="0.2">
      <c r="A288" s="4"/>
      <c r="B288" s="22" t="str">
        <f t="shared" si="12"/>
        <v/>
      </c>
      <c r="C288" s="4"/>
      <c r="D288" s="3" t="str">
        <f t="shared" si="13"/>
        <v/>
      </c>
      <c r="E288" s="24"/>
      <c r="F288" s="2" t="str">
        <f t="shared" si="14"/>
        <v>Предел текучести, МПа</v>
      </c>
      <c r="G288" s="2">
        <v>275</v>
      </c>
      <c r="H288" s="2">
        <v>265</v>
      </c>
      <c r="I288" s="2">
        <v>265</v>
      </c>
      <c r="J288" s="2">
        <v>255</v>
      </c>
      <c r="K288" s="2">
        <v>245</v>
      </c>
      <c r="L288" s="2">
        <v>245</v>
      </c>
      <c r="M288" s="2">
        <v>226</v>
      </c>
      <c r="N288" s="2">
        <v>216</v>
      </c>
      <c r="O288" s="2">
        <v>216</v>
      </c>
      <c r="P288" s="2">
        <v>177</v>
      </c>
      <c r="Q288" s="2">
        <v>157</v>
      </c>
      <c r="R288" s="2" t="s">
        <v>4</v>
      </c>
      <c r="S288" s="2" t="s">
        <v>4</v>
      </c>
    </row>
    <row r="289" spans="1:19" x14ac:dyDescent="0.2">
      <c r="A289" s="4"/>
      <c r="B289" s="22" t="str">
        <f t="shared" si="12"/>
        <v/>
      </c>
      <c r="C289" s="4"/>
      <c r="D289" s="3" t="str">
        <f t="shared" si="13"/>
        <v/>
      </c>
      <c r="E289" s="24"/>
      <c r="F289" s="2" t="str">
        <f t="shared" si="14"/>
        <v>Относительное удлинение пятикратного образца при растяжении, %</v>
      </c>
      <c r="G289" s="2">
        <v>20</v>
      </c>
      <c r="H289" s="2">
        <v>20</v>
      </c>
      <c r="I289" s="2">
        <v>20</v>
      </c>
      <c r="J289" s="2">
        <v>21</v>
      </c>
      <c r="K289" s="2">
        <v>21</v>
      </c>
      <c r="L289" s="2">
        <v>25</v>
      </c>
      <c r="M289" s="2">
        <v>25</v>
      </c>
      <c r="N289" s="2">
        <v>25</v>
      </c>
      <c r="O289" s="2">
        <v>27</v>
      </c>
      <c r="P289" s="2">
        <v>27</v>
      </c>
      <c r="Q289" s="2">
        <v>27</v>
      </c>
      <c r="R289" s="2" t="s">
        <v>4</v>
      </c>
      <c r="S289" s="2" t="s">
        <v>4</v>
      </c>
    </row>
    <row r="290" spans="1:19" x14ac:dyDescent="0.2">
      <c r="A290" s="4"/>
      <c r="B290" s="22" t="str">
        <f t="shared" si="12"/>
        <v/>
      </c>
      <c r="C290" s="4"/>
      <c r="D290" s="3" t="str">
        <f t="shared" si="13"/>
        <v/>
      </c>
      <c r="E290" s="24"/>
      <c r="F290" s="2" t="str">
        <f t="shared" si="14"/>
        <v>Относительное сужение поперечного сечения образца при растяжении, %</v>
      </c>
      <c r="G290" s="2">
        <v>40</v>
      </c>
      <c r="H290" s="2">
        <v>38</v>
      </c>
      <c r="I290" s="2">
        <v>36</v>
      </c>
      <c r="J290" s="2">
        <v>33</v>
      </c>
      <c r="K290" s="2">
        <v>33</v>
      </c>
      <c r="L290" s="2">
        <v>35</v>
      </c>
      <c r="M290" s="2">
        <v>40</v>
      </c>
      <c r="N290" s="2">
        <v>44</v>
      </c>
      <c r="O290" s="2">
        <v>50</v>
      </c>
      <c r="P290" s="2">
        <v>53</v>
      </c>
      <c r="Q290" s="2">
        <v>53</v>
      </c>
      <c r="R290" s="2" t="s">
        <v>4</v>
      </c>
      <c r="S290" s="2" t="s">
        <v>4</v>
      </c>
    </row>
    <row r="291" spans="1:19" x14ac:dyDescent="0.2">
      <c r="A291" s="4"/>
      <c r="B291" s="22" t="str">
        <f t="shared" si="12"/>
        <v>Сталь легированная</v>
      </c>
      <c r="C291" s="4"/>
      <c r="D291" s="3" t="str">
        <f t="shared" si="13"/>
        <v>35Х</v>
      </c>
      <c r="E291" s="23" t="s">
        <v>239</v>
      </c>
      <c r="F291" s="2" t="str">
        <f t="shared" si="14"/>
        <v>Предел прочности, МПа</v>
      </c>
      <c r="G291" s="2">
        <v>530</v>
      </c>
      <c r="H291" s="2">
        <v>520</v>
      </c>
      <c r="I291" s="2">
        <v>520</v>
      </c>
      <c r="J291" s="2">
        <v>510</v>
      </c>
      <c r="K291" s="2">
        <v>510</v>
      </c>
      <c r="L291" s="2">
        <v>510</v>
      </c>
      <c r="M291" s="2">
        <v>510</v>
      </c>
      <c r="N291" s="2">
        <v>451</v>
      </c>
      <c r="O291" s="2">
        <v>334</v>
      </c>
      <c r="P291" s="2">
        <v>334</v>
      </c>
      <c r="Q291" s="2">
        <v>275</v>
      </c>
      <c r="R291" s="2" t="s">
        <v>4</v>
      </c>
      <c r="S291" s="2" t="s">
        <v>4</v>
      </c>
    </row>
    <row r="292" spans="1:19" x14ac:dyDescent="0.2">
      <c r="A292" s="4"/>
      <c r="B292" s="22" t="str">
        <f t="shared" si="12"/>
        <v/>
      </c>
      <c r="C292" s="4"/>
      <c r="D292" s="3" t="str">
        <f t="shared" si="13"/>
        <v/>
      </c>
      <c r="E292" s="24"/>
      <c r="F292" s="2" t="str">
        <f t="shared" si="14"/>
        <v>Предел текучести, МПа</v>
      </c>
      <c r="G292" s="2">
        <v>275</v>
      </c>
      <c r="H292" s="2">
        <v>265</v>
      </c>
      <c r="I292" s="2">
        <v>265</v>
      </c>
      <c r="J292" s="2">
        <v>255</v>
      </c>
      <c r="K292" s="2">
        <v>245</v>
      </c>
      <c r="L292" s="2">
        <v>245</v>
      </c>
      <c r="M292" s="2">
        <v>226</v>
      </c>
      <c r="N292" s="2">
        <v>216</v>
      </c>
      <c r="O292" s="2">
        <v>216</v>
      </c>
      <c r="P292" s="2">
        <v>177</v>
      </c>
      <c r="Q292" s="2">
        <v>157</v>
      </c>
      <c r="R292" s="2" t="s">
        <v>4</v>
      </c>
      <c r="S292" s="2" t="s">
        <v>4</v>
      </c>
    </row>
    <row r="293" spans="1:19" x14ac:dyDescent="0.2">
      <c r="A293" s="4"/>
      <c r="B293" s="22" t="str">
        <f t="shared" si="12"/>
        <v/>
      </c>
      <c r="C293" s="4"/>
      <c r="D293" s="3" t="str">
        <f t="shared" si="13"/>
        <v/>
      </c>
      <c r="E293" s="24"/>
      <c r="F293" s="2" t="str">
        <f t="shared" si="14"/>
        <v>Относительное удлинение пятикратного образца при растяжении, %</v>
      </c>
      <c r="G293" s="2">
        <v>13</v>
      </c>
      <c r="H293" s="2">
        <v>13</v>
      </c>
      <c r="I293" s="2">
        <v>13</v>
      </c>
      <c r="J293" s="2">
        <v>13</v>
      </c>
      <c r="K293" s="2">
        <v>13</v>
      </c>
      <c r="L293" s="2">
        <v>15</v>
      </c>
      <c r="M293" s="2">
        <v>15</v>
      </c>
      <c r="N293" s="2">
        <v>15</v>
      </c>
      <c r="O293" s="2">
        <v>16</v>
      </c>
      <c r="P293" s="2">
        <v>16</v>
      </c>
      <c r="Q293" s="2">
        <v>16</v>
      </c>
      <c r="R293" s="2" t="s">
        <v>4</v>
      </c>
      <c r="S293" s="2" t="s">
        <v>4</v>
      </c>
    </row>
    <row r="294" spans="1:19" x14ac:dyDescent="0.2">
      <c r="A294" s="4"/>
      <c r="B294" s="22" t="str">
        <f t="shared" si="12"/>
        <v/>
      </c>
      <c r="C294" s="4"/>
      <c r="D294" s="3" t="str">
        <f t="shared" si="13"/>
        <v/>
      </c>
      <c r="E294" s="24"/>
      <c r="F294" s="2" t="str">
        <f t="shared" si="14"/>
        <v>Относительное сужение поперечного сечения образца при растяжении, %</v>
      </c>
      <c r="G294" s="2">
        <v>30</v>
      </c>
      <c r="H294" s="2">
        <v>28</v>
      </c>
      <c r="I294" s="2">
        <v>27</v>
      </c>
      <c r="J294" s="2">
        <v>25</v>
      </c>
      <c r="K294" s="2">
        <v>25</v>
      </c>
      <c r="L294" s="2">
        <v>26</v>
      </c>
      <c r="M294" s="2">
        <v>30</v>
      </c>
      <c r="N294" s="2">
        <v>33</v>
      </c>
      <c r="O294" s="2">
        <v>37</v>
      </c>
      <c r="P294" s="2">
        <v>40</v>
      </c>
      <c r="Q294" s="2">
        <v>40</v>
      </c>
      <c r="R294" s="2" t="s">
        <v>4</v>
      </c>
      <c r="S294" s="2" t="s">
        <v>4</v>
      </c>
    </row>
    <row r="295" spans="1:19" x14ac:dyDescent="0.2">
      <c r="A295" s="4"/>
      <c r="B295" s="22" t="str">
        <f t="shared" si="12"/>
        <v>Сталь легированная</v>
      </c>
      <c r="C295" s="4"/>
      <c r="D295" s="3" t="str">
        <f t="shared" si="13"/>
        <v>35Х</v>
      </c>
      <c r="E295" s="23" t="s">
        <v>22</v>
      </c>
      <c r="F295" s="2" t="str">
        <f t="shared" si="14"/>
        <v>Предел прочности, МПа</v>
      </c>
      <c r="G295" s="2">
        <v>570</v>
      </c>
      <c r="H295" s="2">
        <v>559</v>
      </c>
      <c r="I295" s="2">
        <v>559</v>
      </c>
      <c r="J295" s="2">
        <v>549</v>
      </c>
      <c r="K295" s="2">
        <v>549</v>
      </c>
      <c r="L295" s="2">
        <v>549</v>
      </c>
      <c r="M295" s="2">
        <v>549</v>
      </c>
      <c r="N295" s="2">
        <v>481</v>
      </c>
      <c r="O295" s="2">
        <v>353</v>
      </c>
      <c r="P295" s="2">
        <v>358</v>
      </c>
      <c r="Q295" s="2">
        <v>294</v>
      </c>
      <c r="R295" s="2" t="s">
        <v>4</v>
      </c>
      <c r="S295" s="2" t="s">
        <v>4</v>
      </c>
    </row>
    <row r="296" spans="1:19" x14ac:dyDescent="0.2">
      <c r="A296" s="4"/>
      <c r="B296" s="22" t="str">
        <f t="shared" si="12"/>
        <v/>
      </c>
      <c r="C296" s="4"/>
      <c r="D296" s="3" t="str">
        <f t="shared" si="13"/>
        <v/>
      </c>
      <c r="E296" s="24"/>
      <c r="F296" s="2" t="str">
        <f t="shared" si="14"/>
        <v>Предел текучести, МПа</v>
      </c>
      <c r="G296" s="2">
        <v>315</v>
      </c>
      <c r="H296" s="2">
        <v>304</v>
      </c>
      <c r="I296" s="2">
        <v>304</v>
      </c>
      <c r="J296" s="2">
        <v>294</v>
      </c>
      <c r="K296" s="2">
        <v>284</v>
      </c>
      <c r="L296" s="2">
        <v>284</v>
      </c>
      <c r="M296" s="2">
        <v>255</v>
      </c>
      <c r="N296" s="2">
        <v>245</v>
      </c>
      <c r="O296" s="2">
        <v>245</v>
      </c>
      <c r="P296" s="2">
        <v>206</v>
      </c>
      <c r="Q296" s="2">
        <v>177</v>
      </c>
      <c r="R296" s="2" t="s">
        <v>4</v>
      </c>
      <c r="S296" s="2" t="s">
        <v>4</v>
      </c>
    </row>
    <row r="297" spans="1:19" x14ac:dyDescent="0.2">
      <c r="A297" s="4"/>
      <c r="B297" s="22" t="str">
        <f t="shared" si="12"/>
        <v/>
      </c>
      <c r="C297" s="4"/>
      <c r="D297" s="3" t="str">
        <f t="shared" si="13"/>
        <v/>
      </c>
      <c r="E297" s="24"/>
      <c r="F297" s="2" t="str">
        <f t="shared" si="14"/>
        <v>Относительное удлинение пятикратного образца при растяжении, %</v>
      </c>
      <c r="G297" s="2">
        <v>12</v>
      </c>
      <c r="H297" s="2">
        <v>12</v>
      </c>
      <c r="I297" s="2">
        <v>12</v>
      </c>
      <c r="J297" s="2">
        <v>13</v>
      </c>
      <c r="K297" s="2">
        <v>13</v>
      </c>
      <c r="L297" s="2">
        <v>15</v>
      </c>
      <c r="M297" s="2">
        <v>15</v>
      </c>
      <c r="N297" s="2">
        <v>15</v>
      </c>
      <c r="O297" s="2">
        <v>16</v>
      </c>
      <c r="P297" s="2">
        <v>16</v>
      </c>
      <c r="Q297" s="2">
        <v>16</v>
      </c>
      <c r="R297" s="2" t="s">
        <v>4</v>
      </c>
      <c r="S297" s="2" t="s">
        <v>4</v>
      </c>
    </row>
    <row r="298" spans="1:19" x14ac:dyDescent="0.2">
      <c r="A298" s="4"/>
      <c r="B298" s="22" t="str">
        <f t="shared" si="12"/>
        <v/>
      </c>
      <c r="C298" s="4"/>
      <c r="D298" s="3" t="str">
        <f t="shared" si="13"/>
        <v/>
      </c>
      <c r="E298" s="24"/>
      <c r="F298" s="2" t="str">
        <f t="shared" si="14"/>
        <v>Относительное сужение поперечного сечения образца при растяжении, %</v>
      </c>
      <c r="G298" s="2">
        <v>30</v>
      </c>
      <c r="H298" s="2">
        <v>28</v>
      </c>
      <c r="I298" s="2">
        <v>27</v>
      </c>
      <c r="J298" s="2">
        <v>25</v>
      </c>
      <c r="K298" s="2">
        <v>25</v>
      </c>
      <c r="L298" s="2">
        <v>26</v>
      </c>
      <c r="M298" s="2">
        <v>30</v>
      </c>
      <c r="N298" s="2">
        <v>33</v>
      </c>
      <c r="O298" s="2">
        <v>37</v>
      </c>
      <c r="P298" s="2">
        <v>40</v>
      </c>
      <c r="Q298" s="2">
        <v>40</v>
      </c>
      <c r="R298" s="2" t="s">
        <v>4</v>
      </c>
      <c r="S298" s="2" t="s">
        <v>4</v>
      </c>
    </row>
    <row r="299" spans="1:19" x14ac:dyDescent="0.2">
      <c r="A299" s="4"/>
      <c r="B299" s="22" t="str">
        <f t="shared" si="12"/>
        <v>Сталь легированная</v>
      </c>
      <c r="C299" s="4"/>
      <c r="D299" s="3" t="str">
        <f t="shared" si="13"/>
        <v>35Х</v>
      </c>
      <c r="E299" s="23" t="s">
        <v>28</v>
      </c>
      <c r="F299" s="2" t="str">
        <f t="shared" si="14"/>
        <v>Предел прочности, МПа</v>
      </c>
      <c r="G299" s="2">
        <v>590</v>
      </c>
      <c r="H299" s="2">
        <v>590</v>
      </c>
      <c r="I299" s="2">
        <v>590</v>
      </c>
      <c r="J299" s="2">
        <v>559</v>
      </c>
      <c r="K299" s="2">
        <v>559</v>
      </c>
      <c r="L299" s="2">
        <v>559</v>
      </c>
      <c r="M299" s="2">
        <v>559</v>
      </c>
      <c r="N299" s="2">
        <v>500</v>
      </c>
      <c r="O299" s="2">
        <v>373</v>
      </c>
      <c r="P299" s="2">
        <v>373</v>
      </c>
      <c r="Q299" s="2">
        <v>304</v>
      </c>
      <c r="R299" s="2" t="s">
        <v>4</v>
      </c>
      <c r="S299" s="2" t="s">
        <v>4</v>
      </c>
    </row>
    <row r="300" spans="1:19" x14ac:dyDescent="0.2">
      <c r="A300" s="4"/>
      <c r="B300" s="22" t="str">
        <f t="shared" si="12"/>
        <v/>
      </c>
      <c r="C300" s="4"/>
      <c r="D300" s="3" t="str">
        <f t="shared" si="13"/>
        <v/>
      </c>
      <c r="E300" s="24"/>
      <c r="F300" s="2" t="str">
        <f t="shared" si="14"/>
        <v>Предел текучести, МПа</v>
      </c>
      <c r="G300" s="2">
        <v>345</v>
      </c>
      <c r="H300" s="2">
        <v>333</v>
      </c>
      <c r="I300" s="2">
        <v>333</v>
      </c>
      <c r="J300" s="2">
        <v>323</v>
      </c>
      <c r="K300" s="2">
        <v>304</v>
      </c>
      <c r="L300" s="2">
        <v>294</v>
      </c>
      <c r="M300" s="2">
        <v>294</v>
      </c>
      <c r="N300" s="2">
        <v>275</v>
      </c>
      <c r="O300" s="2">
        <v>265</v>
      </c>
      <c r="P300" s="2">
        <v>226</v>
      </c>
      <c r="Q300" s="2">
        <v>196</v>
      </c>
      <c r="R300" s="2" t="s">
        <v>4</v>
      </c>
      <c r="S300" s="2" t="s">
        <v>4</v>
      </c>
    </row>
    <row r="301" spans="1:19" x14ac:dyDescent="0.2">
      <c r="A301" s="4"/>
      <c r="B301" s="22" t="str">
        <f t="shared" si="12"/>
        <v/>
      </c>
      <c r="C301" s="4"/>
      <c r="D301" s="3" t="str">
        <f t="shared" si="13"/>
        <v/>
      </c>
      <c r="E301" s="24"/>
      <c r="F301" s="2" t="str">
        <f t="shared" si="14"/>
        <v>Относительное удлинение пятикратного образца при растяжении, %</v>
      </c>
      <c r="G301" s="2">
        <v>12</v>
      </c>
      <c r="H301" s="2">
        <v>12</v>
      </c>
      <c r="I301" s="2">
        <v>12</v>
      </c>
      <c r="J301" s="2">
        <v>13</v>
      </c>
      <c r="K301" s="2">
        <v>13</v>
      </c>
      <c r="L301" s="2">
        <v>15</v>
      </c>
      <c r="M301" s="2">
        <v>15</v>
      </c>
      <c r="N301" s="2">
        <v>15</v>
      </c>
      <c r="O301" s="2">
        <v>16</v>
      </c>
      <c r="P301" s="2">
        <v>16</v>
      </c>
      <c r="Q301" s="2">
        <v>16</v>
      </c>
      <c r="R301" s="2" t="s">
        <v>4</v>
      </c>
      <c r="S301" s="2" t="s">
        <v>4</v>
      </c>
    </row>
    <row r="302" spans="1:19" x14ac:dyDescent="0.2">
      <c r="A302" s="4"/>
      <c r="B302" s="22" t="str">
        <f t="shared" si="12"/>
        <v/>
      </c>
      <c r="C302" s="4"/>
      <c r="D302" s="3" t="str">
        <f t="shared" si="13"/>
        <v/>
      </c>
      <c r="E302" s="24"/>
      <c r="F302" s="2" t="str">
        <f t="shared" si="14"/>
        <v>Относительное сужение поперечного сечения образца при растяжении, %</v>
      </c>
      <c r="G302" s="2">
        <v>30</v>
      </c>
      <c r="H302" s="2">
        <v>28</v>
      </c>
      <c r="I302" s="2">
        <v>27</v>
      </c>
      <c r="J302" s="2">
        <v>25</v>
      </c>
      <c r="K302" s="2">
        <v>25</v>
      </c>
      <c r="L302" s="2">
        <v>26</v>
      </c>
      <c r="M302" s="2">
        <v>30</v>
      </c>
      <c r="N302" s="2">
        <v>33</v>
      </c>
      <c r="O302" s="2">
        <v>37</v>
      </c>
      <c r="P302" s="2">
        <v>40</v>
      </c>
      <c r="Q302" s="2">
        <v>40</v>
      </c>
      <c r="R302" s="2" t="s">
        <v>4</v>
      </c>
      <c r="S302" s="2" t="s">
        <v>4</v>
      </c>
    </row>
    <row r="303" spans="1:19" x14ac:dyDescent="0.2">
      <c r="A303" s="4"/>
      <c r="B303" s="22" t="str">
        <f t="shared" si="12"/>
        <v>Сталь легированная</v>
      </c>
      <c r="C303" s="4"/>
      <c r="D303" s="3" t="str">
        <f t="shared" si="13"/>
        <v>35Х</v>
      </c>
      <c r="E303" s="23" t="s">
        <v>38</v>
      </c>
      <c r="F303" s="2" t="str">
        <f t="shared" si="14"/>
        <v>Предел прочности, МПа</v>
      </c>
      <c r="G303" s="2">
        <v>615</v>
      </c>
      <c r="H303" s="2">
        <v>608</v>
      </c>
      <c r="I303" s="2">
        <v>608</v>
      </c>
      <c r="J303" s="2">
        <v>589</v>
      </c>
      <c r="K303" s="2">
        <v>589</v>
      </c>
      <c r="L303" s="2">
        <v>589</v>
      </c>
      <c r="M303" s="2">
        <v>589</v>
      </c>
      <c r="N303" s="2">
        <v>520</v>
      </c>
      <c r="O303" s="2">
        <v>392</v>
      </c>
      <c r="P303" s="2">
        <v>392</v>
      </c>
      <c r="Q303" s="2">
        <v>323</v>
      </c>
      <c r="R303" s="2" t="s">
        <v>4</v>
      </c>
      <c r="S303" s="2" t="s">
        <v>4</v>
      </c>
    </row>
    <row r="304" spans="1:19" x14ac:dyDescent="0.2">
      <c r="A304" s="4"/>
      <c r="B304" s="22" t="str">
        <f t="shared" si="12"/>
        <v/>
      </c>
      <c r="C304" s="4"/>
      <c r="D304" s="3" t="str">
        <f t="shared" si="13"/>
        <v/>
      </c>
      <c r="E304" s="24"/>
      <c r="F304" s="2" t="str">
        <f t="shared" si="14"/>
        <v>Предел текучести, МПа</v>
      </c>
      <c r="G304" s="2">
        <v>395</v>
      </c>
      <c r="H304" s="2">
        <v>395</v>
      </c>
      <c r="I304" s="2">
        <v>373</v>
      </c>
      <c r="J304" s="2">
        <v>363</v>
      </c>
      <c r="K304" s="2">
        <v>353</v>
      </c>
      <c r="L304" s="2">
        <v>343</v>
      </c>
      <c r="M304" s="2">
        <v>333</v>
      </c>
      <c r="N304" s="2">
        <v>314</v>
      </c>
      <c r="O304" s="2">
        <v>304</v>
      </c>
      <c r="P304" s="2">
        <v>265</v>
      </c>
      <c r="Q304" s="2">
        <v>216</v>
      </c>
      <c r="R304" s="2" t="s">
        <v>4</v>
      </c>
      <c r="S304" s="2" t="s">
        <v>4</v>
      </c>
    </row>
    <row r="305" spans="1:19" x14ac:dyDescent="0.2">
      <c r="A305" s="4"/>
      <c r="B305" s="22" t="str">
        <f t="shared" si="12"/>
        <v/>
      </c>
      <c r="C305" s="4"/>
      <c r="D305" s="3" t="str">
        <f t="shared" si="13"/>
        <v/>
      </c>
      <c r="E305" s="24"/>
      <c r="F305" s="2" t="str">
        <f t="shared" si="14"/>
        <v>Относительное удлинение пятикратного образца при растяжении, %</v>
      </c>
      <c r="G305" s="2">
        <v>12</v>
      </c>
      <c r="H305" s="2">
        <v>12</v>
      </c>
      <c r="I305" s="2">
        <v>12</v>
      </c>
      <c r="J305" s="2">
        <v>13</v>
      </c>
      <c r="K305" s="2">
        <v>13</v>
      </c>
      <c r="L305" s="2">
        <v>15</v>
      </c>
      <c r="M305" s="2">
        <v>15</v>
      </c>
      <c r="N305" s="2">
        <v>15</v>
      </c>
      <c r="O305" s="2">
        <v>16</v>
      </c>
      <c r="P305" s="2">
        <v>16</v>
      </c>
      <c r="Q305" s="2">
        <v>16</v>
      </c>
      <c r="R305" s="2" t="s">
        <v>4</v>
      </c>
      <c r="S305" s="2" t="s">
        <v>4</v>
      </c>
    </row>
    <row r="306" spans="1:19" x14ac:dyDescent="0.2">
      <c r="A306" s="4"/>
      <c r="B306" s="22" t="str">
        <f t="shared" si="12"/>
        <v/>
      </c>
      <c r="C306" s="4"/>
      <c r="D306" s="3" t="str">
        <f t="shared" si="13"/>
        <v/>
      </c>
      <c r="E306" s="24"/>
      <c r="F306" s="2" t="str">
        <f t="shared" si="14"/>
        <v>Относительное сужение поперечного сечения образца при растяжении, %</v>
      </c>
      <c r="G306" s="2">
        <v>30</v>
      </c>
      <c r="H306" s="2">
        <v>28</v>
      </c>
      <c r="I306" s="2">
        <v>27</v>
      </c>
      <c r="J306" s="2">
        <v>25</v>
      </c>
      <c r="K306" s="2">
        <v>25</v>
      </c>
      <c r="L306" s="2">
        <v>26</v>
      </c>
      <c r="M306" s="2">
        <v>30</v>
      </c>
      <c r="N306" s="2">
        <v>33</v>
      </c>
      <c r="O306" s="2">
        <v>37</v>
      </c>
      <c r="P306" s="2">
        <v>40</v>
      </c>
      <c r="Q306" s="2">
        <v>40</v>
      </c>
      <c r="R306" s="2" t="s">
        <v>4</v>
      </c>
      <c r="S306" s="2" t="s">
        <v>4</v>
      </c>
    </row>
    <row r="307" spans="1:19" x14ac:dyDescent="0.2">
      <c r="A307" s="4"/>
      <c r="B307" s="22" t="str">
        <f t="shared" si="12"/>
        <v>Сталь легированная</v>
      </c>
      <c r="C307" s="4"/>
      <c r="D307" s="3" t="str">
        <f t="shared" si="13"/>
        <v>35Х</v>
      </c>
      <c r="E307" s="23" t="s">
        <v>240</v>
      </c>
      <c r="F307" s="2" t="str">
        <f t="shared" si="14"/>
        <v>Предел прочности, МПа</v>
      </c>
      <c r="G307" s="2">
        <v>635</v>
      </c>
      <c r="H307" s="2">
        <v>628</v>
      </c>
      <c r="I307" s="2">
        <v>628</v>
      </c>
      <c r="J307" s="2">
        <v>608</v>
      </c>
      <c r="K307" s="2">
        <v>608</v>
      </c>
      <c r="L307" s="2">
        <v>608</v>
      </c>
      <c r="M307" s="2">
        <v>608</v>
      </c>
      <c r="N307" s="2">
        <v>540</v>
      </c>
      <c r="O307" s="2">
        <v>402</v>
      </c>
      <c r="P307" s="2">
        <v>402</v>
      </c>
      <c r="Q307" s="2">
        <v>333</v>
      </c>
      <c r="R307" s="2" t="s">
        <v>4</v>
      </c>
      <c r="S307" s="2" t="s">
        <v>4</v>
      </c>
    </row>
    <row r="308" spans="1:19" x14ac:dyDescent="0.2">
      <c r="A308" s="4"/>
      <c r="B308" s="22" t="str">
        <f t="shared" si="12"/>
        <v/>
      </c>
      <c r="C308" s="4"/>
      <c r="D308" s="3" t="str">
        <f t="shared" si="13"/>
        <v/>
      </c>
      <c r="E308" s="24"/>
      <c r="F308" s="2" t="str">
        <f t="shared" si="14"/>
        <v>Предел текучести, МПа</v>
      </c>
      <c r="G308" s="2">
        <v>440</v>
      </c>
      <c r="H308" s="2">
        <v>432</v>
      </c>
      <c r="I308" s="2">
        <v>422</v>
      </c>
      <c r="J308" s="2">
        <v>412</v>
      </c>
      <c r="K308" s="2">
        <v>392</v>
      </c>
      <c r="L308" s="2">
        <v>392</v>
      </c>
      <c r="M308" s="2">
        <v>373</v>
      </c>
      <c r="N308" s="2">
        <v>353</v>
      </c>
      <c r="O308" s="2">
        <v>343</v>
      </c>
      <c r="P308" s="2">
        <v>294</v>
      </c>
      <c r="Q308" s="2">
        <v>245</v>
      </c>
      <c r="R308" s="2" t="s">
        <v>4</v>
      </c>
      <c r="S308" s="2" t="s">
        <v>4</v>
      </c>
    </row>
    <row r="309" spans="1:19" x14ac:dyDescent="0.2">
      <c r="A309" s="4"/>
      <c r="B309" s="22" t="str">
        <f t="shared" si="12"/>
        <v/>
      </c>
      <c r="C309" s="4"/>
      <c r="D309" s="3" t="str">
        <f t="shared" si="13"/>
        <v/>
      </c>
      <c r="E309" s="24"/>
      <c r="F309" s="2" t="str">
        <f t="shared" si="14"/>
        <v>Относительное удлинение пятикратного образца при растяжении, %</v>
      </c>
      <c r="G309" s="2">
        <v>12</v>
      </c>
      <c r="H309" s="2">
        <v>12</v>
      </c>
      <c r="I309" s="2">
        <v>12</v>
      </c>
      <c r="J309" s="2">
        <v>13</v>
      </c>
      <c r="K309" s="2">
        <v>13</v>
      </c>
      <c r="L309" s="2">
        <v>15</v>
      </c>
      <c r="M309" s="2">
        <v>15</v>
      </c>
      <c r="N309" s="2">
        <v>15</v>
      </c>
      <c r="O309" s="2">
        <v>16</v>
      </c>
      <c r="P309" s="2">
        <v>16</v>
      </c>
      <c r="Q309" s="2">
        <v>16</v>
      </c>
      <c r="R309" s="2" t="s">
        <v>4</v>
      </c>
      <c r="S309" s="2" t="s">
        <v>4</v>
      </c>
    </row>
    <row r="310" spans="1:19" x14ac:dyDescent="0.2">
      <c r="A310" s="4"/>
      <c r="B310" s="22" t="str">
        <f t="shared" si="12"/>
        <v/>
      </c>
      <c r="C310" s="4"/>
      <c r="D310" s="3" t="str">
        <f t="shared" si="13"/>
        <v/>
      </c>
      <c r="E310" s="24"/>
      <c r="F310" s="2" t="str">
        <f t="shared" si="14"/>
        <v>Относительное сужение поперечного сечения образца при растяжении, %</v>
      </c>
      <c r="G310" s="2">
        <v>30</v>
      </c>
      <c r="H310" s="2">
        <v>28</v>
      </c>
      <c r="I310" s="2">
        <v>27</v>
      </c>
      <c r="J310" s="2">
        <v>25</v>
      </c>
      <c r="K310" s="2">
        <v>25</v>
      </c>
      <c r="L310" s="2">
        <v>26</v>
      </c>
      <c r="M310" s="2">
        <v>30</v>
      </c>
      <c r="N310" s="2">
        <v>33</v>
      </c>
      <c r="O310" s="2">
        <v>37</v>
      </c>
      <c r="P310" s="2">
        <v>40</v>
      </c>
      <c r="Q310" s="2">
        <v>40</v>
      </c>
      <c r="R310" s="2" t="s">
        <v>4</v>
      </c>
      <c r="S310" s="2" t="s">
        <v>4</v>
      </c>
    </row>
    <row r="311" spans="1:19" x14ac:dyDescent="0.2">
      <c r="A311" s="4"/>
      <c r="B311" s="22" t="str">
        <f t="shared" si="12"/>
        <v>Сталь легированная</v>
      </c>
      <c r="C311" s="4"/>
      <c r="D311" s="3" t="str">
        <f t="shared" si="13"/>
        <v>35Х</v>
      </c>
      <c r="E311" s="23" t="s">
        <v>241</v>
      </c>
      <c r="F311" s="2" t="str">
        <f t="shared" si="14"/>
        <v>Предел прочности, МПа</v>
      </c>
      <c r="G311" s="2">
        <v>655</v>
      </c>
      <c r="H311" s="2">
        <v>647</v>
      </c>
      <c r="I311" s="2">
        <v>647</v>
      </c>
      <c r="J311" s="2">
        <v>628</v>
      </c>
      <c r="K311" s="2">
        <v>628</v>
      </c>
      <c r="L311" s="2">
        <v>628</v>
      </c>
      <c r="M311" s="2">
        <v>628</v>
      </c>
      <c r="N311" s="2">
        <v>559</v>
      </c>
      <c r="O311" s="2">
        <v>412</v>
      </c>
      <c r="P311" s="2">
        <v>412</v>
      </c>
      <c r="Q311" s="2">
        <v>343</v>
      </c>
      <c r="R311" s="2" t="s">
        <v>4</v>
      </c>
      <c r="S311" s="2" t="s">
        <v>4</v>
      </c>
    </row>
    <row r="312" spans="1:19" x14ac:dyDescent="0.2">
      <c r="A312" s="4"/>
      <c r="B312" s="22" t="str">
        <f t="shared" si="12"/>
        <v/>
      </c>
      <c r="C312" s="4"/>
      <c r="D312" s="3" t="str">
        <f t="shared" si="13"/>
        <v/>
      </c>
      <c r="E312" s="24"/>
      <c r="F312" s="2" t="str">
        <f t="shared" si="14"/>
        <v>Предел текучести, МПа</v>
      </c>
      <c r="G312" s="2">
        <v>490</v>
      </c>
      <c r="H312" s="2">
        <v>481</v>
      </c>
      <c r="I312" s="2">
        <v>471</v>
      </c>
      <c r="J312" s="2">
        <v>461</v>
      </c>
      <c r="K312" s="2">
        <v>432</v>
      </c>
      <c r="L312" s="2">
        <v>432</v>
      </c>
      <c r="M312" s="2">
        <v>412</v>
      </c>
      <c r="N312" s="2">
        <v>392</v>
      </c>
      <c r="O312" s="2">
        <v>383</v>
      </c>
      <c r="P312" s="2">
        <v>323</v>
      </c>
      <c r="Q312" s="2">
        <v>275</v>
      </c>
      <c r="R312" s="2" t="s">
        <v>4</v>
      </c>
      <c r="S312" s="2" t="s">
        <v>4</v>
      </c>
    </row>
    <row r="313" spans="1:19" x14ac:dyDescent="0.2">
      <c r="A313" s="4"/>
      <c r="B313" s="22" t="str">
        <f t="shared" si="12"/>
        <v/>
      </c>
      <c r="C313" s="4"/>
      <c r="D313" s="3" t="str">
        <f t="shared" si="13"/>
        <v/>
      </c>
      <c r="E313" s="24"/>
      <c r="F313" s="2" t="str">
        <f t="shared" si="14"/>
        <v>Относительное удлинение пятикратного образца при растяжении, %</v>
      </c>
      <c r="G313" s="2">
        <v>12</v>
      </c>
      <c r="H313" s="2">
        <v>12</v>
      </c>
      <c r="I313" s="2">
        <v>12</v>
      </c>
      <c r="J313" s="2">
        <v>13</v>
      </c>
      <c r="K313" s="2">
        <v>13</v>
      </c>
      <c r="L313" s="2">
        <v>15</v>
      </c>
      <c r="M313" s="2">
        <v>15</v>
      </c>
      <c r="N313" s="2">
        <v>15</v>
      </c>
      <c r="O313" s="2">
        <v>16</v>
      </c>
      <c r="P313" s="2">
        <v>16</v>
      </c>
      <c r="Q313" s="2">
        <v>16</v>
      </c>
      <c r="R313" s="2" t="s">
        <v>4</v>
      </c>
      <c r="S313" s="2" t="s">
        <v>4</v>
      </c>
    </row>
    <row r="314" spans="1:19" x14ac:dyDescent="0.2">
      <c r="A314" s="4"/>
      <c r="B314" s="22" t="str">
        <f t="shared" si="12"/>
        <v/>
      </c>
      <c r="C314" s="4"/>
      <c r="D314" s="3" t="str">
        <f t="shared" si="13"/>
        <v/>
      </c>
      <c r="E314" s="24"/>
      <c r="F314" s="2" t="str">
        <f t="shared" si="14"/>
        <v>Относительное сужение поперечного сечения образца при растяжении, %</v>
      </c>
      <c r="G314" s="2">
        <v>30</v>
      </c>
      <c r="H314" s="2">
        <v>28</v>
      </c>
      <c r="I314" s="2">
        <v>27</v>
      </c>
      <c r="J314" s="2">
        <v>25</v>
      </c>
      <c r="K314" s="2">
        <v>25</v>
      </c>
      <c r="L314" s="2">
        <v>26</v>
      </c>
      <c r="M314" s="2">
        <v>30</v>
      </c>
      <c r="N314" s="2">
        <v>33</v>
      </c>
      <c r="O314" s="2">
        <v>37</v>
      </c>
      <c r="P314" s="2">
        <v>40</v>
      </c>
      <c r="Q314" s="2">
        <v>40</v>
      </c>
      <c r="R314" s="2" t="s">
        <v>4</v>
      </c>
      <c r="S314" s="2" t="s">
        <v>4</v>
      </c>
    </row>
    <row r="315" spans="1:19" x14ac:dyDescent="0.2">
      <c r="A315" s="4"/>
      <c r="B315" s="22" t="str">
        <f t="shared" si="12"/>
        <v>Сталь легированная</v>
      </c>
      <c r="C315" s="4"/>
      <c r="D315" s="3" t="str">
        <f t="shared" si="13"/>
        <v>35Х</v>
      </c>
      <c r="E315" s="23" t="s">
        <v>242</v>
      </c>
      <c r="F315" s="2" t="str">
        <f t="shared" si="14"/>
        <v>Предел прочности, МПа</v>
      </c>
      <c r="G315" s="2">
        <v>685</v>
      </c>
      <c r="H315" s="2">
        <v>677</v>
      </c>
      <c r="I315" s="2">
        <v>677</v>
      </c>
      <c r="J315" s="2">
        <v>657</v>
      </c>
      <c r="K315" s="2">
        <v>657</v>
      </c>
      <c r="L315" s="2">
        <v>657</v>
      </c>
      <c r="M315" s="2">
        <v>657</v>
      </c>
      <c r="N315" s="2">
        <v>579</v>
      </c>
      <c r="O315" s="2">
        <v>510</v>
      </c>
      <c r="P315" s="2">
        <v>432</v>
      </c>
      <c r="Q315" s="2">
        <v>353</v>
      </c>
      <c r="R315" s="2" t="s">
        <v>4</v>
      </c>
      <c r="S315" s="2" t="s">
        <v>4</v>
      </c>
    </row>
    <row r="316" spans="1:19" x14ac:dyDescent="0.2">
      <c r="A316" s="4"/>
      <c r="B316" s="22" t="str">
        <f t="shared" si="12"/>
        <v/>
      </c>
      <c r="C316" s="4"/>
      <c r="D316" s="3" t="str">
        <f t="shared" si="13"/>
        <v/>
      </c>
      <c r="E316" s="24"/>
      <c r="F316" s="2" t="str">
        <f t="shared" si="14"/>
        <v>Предел текучести, МПа</v>
      </c>
      <c r="G316" s="2">
        <v>540</v>
      </c>
      <c r="H316" s="2">
        <v>530</v>
      </c>
      <c r="I316" s="2">
        <v>520</v>
      </c>
      <c r="J316" s="2">
        <v>510</v>
      </c>
      <c r="K316" s="2">
        <v>471</v>
      </c>
      <c r="L316" s="2">
        <v>471</v>
      </c>
      <c r="M316" s="2">
        <v>451</v>
      </c>
      <c r="N316" s="2">
        <v>432</v>
      </c>
      <c r="O316" s="2">
        <v>422</v>
      </c>
      <c r="P316" s="2">
        <v>353</v>
      </c>
      <c r="Q316" s="2">
        <v>304</v>
      </c>
      <c r="R316" s="2" t="s">
        <v>4</v>
      </c>
      <c r="S316" s="2" t="s">
        <v>4</v>
      </c>
    </row>
    <row r="317" spans="1:19" x14ac:dyDescent="0.2">
      <c r="A317" s="4"/>
      <c r="B317" s="22" t="str">
        <f t="shared" si="12"/>
        <v/>
      </c>
      <c r="C317" s="4"/>
      <c r="D317" s="3" t="str">
        <f t="shared" si="13"/>
        <v/>
      </c>
      <c r="E317" s="24"/>
      <c r="F317" s="2" t="str">
        <f t="shared" si="14"/>
        <v>Относительное удлинение пятикратного образца при растяжении, %</v>
      </c>
      <c r="G317" s="2">
        <v>12</v>
      </c>
      <c r="H317" s="2">
        <v>12</v>
      </c>
      <c r="I317" s="2">
        <v>12</v>
      </c>
      <c r="J317" s="2">
        <v>13</v>
      </c>
      <c r="K317" s="2">
        <v>13</v>
      </c>
      <c r="L317" s="2">
        <v>15</v>
      </c>
      <c r="M317" s="2">
        <v>15</v>
      </c>
      <c r="N317" s="2">
        <v>15</v>
      </c>
      <c r="O317" s="2">
        <v>16</v>
      </c>
      <c r="P317" s="2">
        <v>16</v>
      </c>
      <c r="Q317" s="2">
        <v>16</v>
      </c>
      <c r="R317" s="2" t="s">
        <v>4</v>
      </c>
      <c r="S317" s="2" t="s">
        <v>4</v>
      </c>
    </row>
    <row r="318" spans="1:19" x14ac:dyDescent="0.2">
      <c r="A318" s="4"/>
      <c r="B318" s="22" t="str">
        <f t="shared" si="12"/>
        <v/>
      </c>
      <c r="C318" s="4"/>
      <c r="D318" s="3" t="str">
        <f t="shared" si="13"/>
        <v/>
      </c>
      <c r="E318" s="24"/>
      <c r="F318" s="2" t="str">
        <f t="shared" si="14"/>
        <v>Относительное сужение поперечного сечения образца при растяжении, %</v>
      </c>
      <c r="G318" s="2">
        <v>30</v>
      </c>
      <c r="H318" s="2">
        <v>28</v>
      </c>
      <c r="I318" s="2">
        <v>27</v>
      </c>
      <c r="J318" s="2">
        <v>25</v>
      </c>
      <c r="K318" s="2">
        <v>25</v>
      </c>
      <c r="L318" s="2">
        <v>26</v>
      </c>
      <c r="M318" s="2">
        <v>30</v>
      </c>
      <c r="N318" s="2">
        <v>33</v>
      </c>
      <c r="O318" s="2">
        <v>37</v>
      </c>
      <c r="P318" s="2">
        <v>40</v>
      </c>
      <c r="Q318" s="2">
        <v>40</v>
      </c>
      <c r="R318" s="2" t="s">
        <v>4</v>
      </c>
      <c r="S318" s="2" t="s">
        <v>4</v>
      </c>
    </row>
    <row r="319" spans="1:19" x14ac:dyDescent="0.2">
      <c r="A319" s="4"/>
      <c r="B319" s="22" t="str">
        <f t="shared" si="12"/>
        <v>Сталь легированная</v>
      </c>
      <c r="C319" s="4"/>
      <c r="D319" s="3" t="str">
        <f t="shared" si="13"/>
        <v>35Х</v>
      </c>
      <c r="E319" s="23" t="s">
        <v>39</v>
      </c>
      <c r="F319" s="2" t="str">
        <f t="shared" si="14"/>
        <v>Предел прочности, МПа</v>
      </c>
      <c r="G319" s="2">
        <v>736</v>
      </c>
      <c r="H319" s="2">
        <v>726</v>
      </c>
      <c r="I319" s="2">
        <v>726</v>
      </c>
      <c r="J319" s="2">
        <v>706</v>
      </c>
      <c r="K319" s="2">
        <v>706</v>
      </c>
      <c r="L319" s="2">
        <v>706</v>
      </c>
      <c r="M319" s="2">
        <v>706</v>
      </c>
      <c r="N319" s="2">
        <v>628</v>
      </c>
      <c r="O319" s="2">
        <v>510</v>
      </c>
      <c r="P319" s="2">
        <v>510</v>
      </c>
      <c r="Q319" s="2">
        <v>383</v>
      </c>
      <c r="R319" s="2" t="s">
        <v>4</v>
      </c>
      <c r="S319" s="2" t="s">
        <v>4</v>
      </c>
    </row>
    <row r="320" spans="1:19" x14ac:dyDescent="0.2">
      <c r="A320" s="4"/>
      <c r="B320" s="22" t="str">
        <f t="shared" si="12"/>
        <v/>
      </c>
      <c r="C320" s="4"/>
      <c r="D320" s="3" t="str">
        <f t="shared" si="13"/>
        <v/>
      </c>
      <c r="E320" s="24"/>
      <c r="F320" s="2" t="str">
        <f t="shared" si="14"/>
        <v>Предел текучести, МПа</v>
      </c>
      <c r="G320" s="2">
        <v>590</v>
      </c>
      <c r="H320" s="2">
        <v>579</v>
      </c>
      <c r="I320" s="2">
        <v>569</v>
      </c>
      <c r="J320" s="2">
        <v>549</v>
      </c>
      <c r="K320" s="2">
        <v>520</v>
      </c>
      <c r="L320" s="2">
        <v>520</v>
      </c>
      <c r="M320" s="2">
        <v>491</v>
      </c>
      <c r="N320" s="2">
        <v>471</v>
      </c>
      <c r="O320" s="2">
        <v>461</v>
      </c>
      <c r="P320" s="2">
        <v>392</v>
      </c>
      <c r="Q320" s="2">
        <v>333</v>
      </c>
      <c r="R320" s="2" t="s">
        <v>4</v>
      </c>
      <c r="S320" s="2" t="s">
        <v>4</v>
      </c>
    </row>
    <row r="321" spans="1:19" x14ac:dyDescent="0.2">
      <c r="A321" s="4"/>
      <c r="B321" s="22" t="str">
        <f t="shared" si="12"/>
        <v/>
      </c>
      <c r="C321" s="4"/>
      <c r="D321" s="3" t="str">
        <f t="shared" si="13"/>
        <v/>
      </c>
      <c r="E321" s="24"/>
      <c r="F321" s="2" t="str">
        <f t="shared" si="14"/>
        <v>Относительное удлинение пятикратного образца при растяжении, %</v>
      </c>
      <c r="G321" s="2">
        <v>13</v>
      </c>
      <c r="H321" s="2">
        <v>13</v>
      </c>
      <c r="I321" s="2">
        <v>13</v>
      </c>
      <c r="J321" s="2">
        <v>14</v>
      </c>
      <c r="K321" s="2">
        <v>14</v>
      </c>
      <c r="L321" s="2">
        <v>16</v>
      </c>
      <c r="M321" s="2">
        <v>16</v>
      </c>
      <c r="N321" s="2">
        <v>16</v>
      </c>
      <c r="O321" s="2">
        <v>18</v>
      </c>
      <c r="P321" s="2">
        <v>18</v>
      </c>
      <c r="Q321" s="2">
        <v>18</v>
      </c>
      <c r="R321" s="2" t="s">
        <v>4</v>
      </c>
      <c r="S321" s="2" t="s">
        <v>4</v>
      </c>
    </row>
    <row r="322" spans="1:19" x14ac:dyDescent="0.2">
      <c r="A322" s="4"/>
      <c r="B322" s="22" t="str">
        <f t="shared" si="12"/>
        <v/>
      </c>
      <c r="C322" s="4"/>
      <c r="D322" s="3" t="str">
        <f t="shared" si="13"/>
        <v/>
      </c>
      <c r="E322" s="24"/>
      <c r="F322" s="2" t="str">
        <f t="shared" si="14"/>
        <v>Относительное сужение поперечного сечения образца при растяжении, %</v>
      </c>
      <c r="G322" s="2">
        <v>40</v>
      </c>
      <c r="H322" s="2">
        <v>38</v>
      </c>
      <c r="I322" s="2">
        <v>36</v>
      </c>
      <c r="J322" s="2">
        <v>33</v>
      </c>
      <c r="K322" s="2">
        <v>30</v>
      </c>
      <c r="L322" s="2">
        <v>35</v>
      </c>
      <c r="M322" s="2">
        <v>40</v>
      </c>
      <c r="N322" s="2">
        <v>44</v>
      </c>
      <c r="O322" s="2">
        <v>50</v>
      </c>
      <c r="P322" s="2">
        <v>53</v>
      </c>
      <c r="Q322" s="2">
        <v>53</v>
      </c>
      <c r="R322" s="2" t="s">
        <v>4</v>
      </c>
      <c r="S322" s="2" t="s">
        <v>4</v>
      </c>
    </row>
    <row r="323" spans="1:19" x14ac:dyDescent="0.2">
      <c r="A323" s="3" t="s">
        <v>207</v>
      </c>
      <c r="B323" s="22" t="str">
        <f t="shared" ref="B323:B386" si="15">IF(NOT(ISBLANK(A323)),A323,IF(NOT(ISBLANK(E323)),INDEX(B:B,ROW(B323)-4),""))</f>
        <v>Сталь легированная</v>
      </c>
      <c r="C323" s="3" t="s">
        <v>40</v>
      </c>
      <c r="D323" s="3" t="str">
        <f t="shared" ref="D323:D386" si="16">IF(NOT(ISBLANK(C323)),C323,IF(NOT(ISBLANK(E323)),INDEX(D:D,ROW(D323)-4),""))</f>
        <v>40X</v>
      </c>
      <c r="E323" s="23" t="s">
        <v>30</v>
      </c>
      <c r="F323" s="2" t="str">
        <f t="shared" si="14"/>
        <v>Предел прочности, МПа</v>
      </c>
      <c r="G323" s="2">
        <v>981</v>
      </c>
      <c r="H323" s="2">
        <v>981</v>
      </c>
      <c r="I323" s="2">
        <v>961</v>
      </c>
      <c r="J323" s="2">
        <v>942</v>
      </c>
      <c r="K323" s="2">
        <v>932</v>
      </c>
      <c r="L323" s="2">
        <v>932</v>
      </c>
      <c r="M323" s="2">
        <v>932</v>
      </c>
      <c r="N323" s="2">
        <v>824</v>
      </c>
      <c r="O323" s="2">
        <v>726</v>
      </c>
      <c r="P323" s="2">
        <v>628</v>
      </c>
      <c r="Q323" s="2">
        <v>520</v>
      </c>
      <c r="R323" s="2" t="s">
        <v>4</v>
      </c>
      <c r="S323" s="2" t="s">
        <v>4</v>
      </c>
    </row>
    <row r="324" spans="1:19" x14ac:dyDescent="0.2">
      <c r="A324" s="4"/>
      <c r="B324" s="22" t="str">
        <f t="shared" si="15"/>
        <v/>
      </c>
      <c r="C324" s="4"/>
      <c r="D324" s="3" t="str">
        <f t="shared" si="16"/>
        <v/>
      </c>
      <c r="E324" s="24"/>
      <c r="F324" s="2" t="str">
        <f t="shared" si="14"/>
        <v>Предел текучести, МПа</v>
      </c>
      <c r="G324" s="2">
        <v>785</v>
      </c>
      <c r="H324" s="2">
        <v>765</v>
      </c>
      <c r="I324" s="2">
        <v>755</v>
      </c>
      <c r="J324" s="2">
        <v>726</v>
      </c>
      <c r="K324" s="2">
        <v>706</v>
      </c>
      <c r="L324" s="2">
        <v>687</v>
      </c>
      <c r="M324" s="2">
        <v>687</v>
      </c>
      <c r="N324" s="2">
        <v>638</v>
      </c>
      <c r="O324" s="2">
        <v>608</v>
      </c>
      <c r="P324" s="2">
        <v>540</v>
      </c>
      <c r="Q324" s="2">
        <v>432</v>
      </c>
      <c r="R324" s="2" t="s">
        <v>4</v>
      </c>
      <c r="S324" s="2" t="s">
        <v>4</v>
      </c>
    </row>
    <row r="325" spans="1:19" x14ac:dyDescent="0.2">
      <c r="A325" s="4"/>
      <c r="B325" s="22" t="str">
        <f t="shared" si="15"/>
        <v/>
      </c>
      <c r="C325" s="4"/>
      <c r="D325" s="3" t="str">
        <f t="shared" si="16"/>
        <v/>
      </c>
      <c r="E325" s="24"/>
      <c r="F325" s="2" t="str">
        <f t="shared" si="14"/>
        <v>Относительное удлинение пятикратного образца при растяжении, %</v>
      </c>
      <c r="G325" s="2">
        <v>10</v>
      </c>
      <c r="H325" s="2">
        <v>10</v>
      </c>
      <c r="I325" s="2">
        <v>10</v>
      </c>
      <c r="J325" s="2">
        <v>11</v>
      </c>
      <c r="K325" s="2">
        <v>11</v>
      </c>
      <c r="L325" s="2">
        <v>12</v>
      </c>
      <c r="M325" s="2">
        <v>13</v>
      </c>
      <c r="N325" s="2">
        <v>13</v>
      </c>
      <c r="O325" s="2">
        <v>14</v>
      </c>
      <c r="P325" s="2">
        <v>14</v>
      </c>
      <c r="Q325" s="2">
        <v>14</v>
      </c>
      <c r="R325" s="2" t="s">
        <v>4</v>
      </c>
      <c r="S325" s="2" t="s">
        <v>4</v>
      </c>
    </row>
    <row r="326" spans="1:19" x14ac:dyDescent="0.2">
      <c r="A326" s="4"/>
      <c r="B326" s="22" t="str">
        <f t="shared" si="15"/>
        <v/>
      </c>
      <c r="C326" s="4"/>
      <c r="D326" s="3" t="str">
        <f t="shared" si="16"/>
        <v/>
      </c>
      <c r="E326" s="24"/>
      <c r="F326" s="2" t="str">
        <f t="shared" si="14"/>
        <v>Относительное сужение поперечного сечения образца при растяжении, %</v>
      </c>
      <c r="G326" s="2">
        <v>45</v>
      </c>
      <c r="H326" s="2">
        <v>43</v>
      </c>
      <c r="I326" s="2">
        <v>41</v>
      </c>
      <c r="J326" s="2">
        <v>37</v>
      </c>
      <c r="K326" s="2">
        <v>34</v>
      </c>
      <c r="L326" s="2">
        <v>40</v>
      </c>
      <c r="M326" s="2">
        <v>44</v>
      </c>
      <c r="N326" s="2">
        <v>50</v>
      </c>
      <c r="O326" s="2">
        <v>55</v>
      </c>
      <c r="P326" s="2">
        <v>55</v>
      </c>
      <c r="Q326" s="2">
        <v>55</v>
      </c>
      <c r="R326" s="2" t="s">
        <v>4</v>
      </c>
      <c r="S326" s="2" t="s">
        <v>4</v>
      </c>
    </row>
    <row r="327" spans="1:19" x14ac:dyDescent="0.2">
      <c r="A327" s="4"/>
      <c r="B327" s="22" t="str">
        <f t="shared" si="15"/>
        <v>Сталь легированная</v>
      </c>
      <c r="C327" s="4"/>
      <c r="D327" s="3" t="str">
        <f t="shared" si="16"/>
        <v>40X</v>
      </c>
      <c r="E327" s="23" t="s">
        <v>234</v>
      </c>
      <c r="F327" s="2" t="str">
        <f t="shared" si="14"/>
        <v>Предел прочности, МПа</v>
      </c>
      <c r="G327" s="2">
        <v>981</v>
      </c>
      <c r="H327" s="2">
        <v>981</v>
      </c>
      <c r="I327" s="2">
        <v>961</v>
      </c>
      <c r="J327" s="2">
        <v>942</v>
      </c>
      <c r="K327" s="2">
        <v>932</v>
      </c>
      <c r="L327" s="2">
        <v>932</v>
      </c>
      <c r="M327" s="2">
        <v>932</v>
      </c>
      <c r="N327" s="2">
        <v>824</v>
      </c>
      <c r="O327" s="2">
        <v>726</v>
      </c>
      <c r="P327" s="2">
        <v>628</v>
      </c>
      <c r="Q327" s="2">
        <v>520</v>
      </c>
      <c r="R327" s="2" t="s">
        <v>4</v>
      </c>
      <c r="S327" s="2" t="s">
        <v>4</v>
      </c>
    </row>
    <row r="328" spans="1:19" x14ac:dyDescent="0.2">
      <c r="A328" s="4"/>
      <c r="B328" s="22" t="str">
        <f t="shared" si="15"/>
        <v/>
      </c>
      <c r="C328" s="4"/>
      <c r="D328" s="3" t="str">
        <f t="shared" si="16"/>
        <v/>
      </c>
      <c r="E328" s="24"/>
      <c r="F328" s="2" t="str">
        <f t="shared" ref="F328:F391" si="17">CHOOSE(MOD(ROW(F328)-ROW($F$3),4)+1,
"Предел прочности, МПа",
"Предел текучести, МПа",
"Относительное удлинение пятикратного образца при растяжении, %",
"Относительное сужение поперечного сечения образца при растяжении, %")</f>
        <v>Предел текучести, МПа</v>
      </c>
      <c r="G328" s="2">
        <v>785</v>
      </c>
      <c r="H328" s="2">
        <v>765</v>
      </c>
      <c r="I328" s="2">
        <v>755</v>
      </c>
      <c r="J328" s="2">
        <v>726</v>
      </c>
      <c r="K328" s="2">
        <v>706</v>
      </c>
      <c r="L328" s="2">
        <v>687</v>
      </c>
      <c r="M328" s="2">
        <v>687</v>
      </c>
      <c r="N328" s="2">
        <v>638</v>
      </c>
      <c r="O328" s="2">
        <v>608</v>
      </c>
      <c r="P328" s="2">
        <v>540</v>
      </c>
      <c r="Q328" s="2">
        <v>432</v>
      </c>
      <c r="R328" s="2" t="s">
        <v>4</v>
      </c>
      <c r="S328" s="2" t="s">
        <v>4</v>
      </c>
    </row>
    <row r="329" spans="1:19" x14ac:dyDescent="0.2">
      <c r="A329" s="4"/>
      <c r="B329" s="22" t="str">
        <f t="shared" si="15"/>
        <v/>
      </c>
      <c r="C329" s="4"/>
      <c r="D329" s="3" t="str">
        <f t="shared" si="16"/>
        <v/>
      </c>
      <c r="E329" s="24"/>
      <c r="F329" s="2" t="str">
        <f t="shared" si="17"/>
        <v>Относительное удлинение пятикратного образца при растяжении, %</v>
      </c>
      <c r="G329" s="2">
        <v>8</v>
      </c>
      <c r="H329" s="2">
        <v>8</v>
      </c>
      <c r="I329" s="2">
        <v>8</v>
      </c>
      <c r="J329" s="2">
        <v>9</v>
      </c>
      <c r="K329" s="2">
        <v>9</v>
      </c>
      <c r="L329" s="2">
        <v>10</v>
      </c>
      <c r="M329" s="2">
        <v>10</v>
      </c>
      <c r="N329" s="2">
        <v>10</v>
      </c>
      <c r="O329" s="2">
        <v>11</v>
      </c>
      <c r="P329" s="2">
        <v>11</v>
      </c>
      <c r="Q329" s="2">
        <v>11</v>
      </c>
      <c r="R329" s="2" t="s">
        <v>4</v>
      </c>
      <c r="S329" s="2" t="s">
        <v>4</v>
      </c>
    </row>
    <row r="330" spans="1:19" x14ac:dyDescent="0.2">
      <c r="A330" s="4"/>
      <c r="B330" s="22" t="str">
        <f t="shared" si="15"/>
        <v/>
      </c>
      <c r="C330" s="4"/>
      <c r="D330" s="3" t="str">
        <f t="shared" si="16"/>
        <v/>
      </c>
      <c r="E330" s="24"/>
      <c r="F330" s="2" t="str">
        <f t="shared" si="17"/>
        <v>Относительное сужение поперечного сечения образца при растяжении, %</v>
      </c>
      <c r="G330" s="2">
        <v>40</v>
      </c>
      <c r="H330" s="2">
        <v>38</v>
      </c>
      <c r="I330" s="2">
        <v>36</v>
      </c>
      <c r="J330" s="2">
        <v>33</v>
      </c>
      <c r="K330" s="2">
        <v>30</v>
      </c>
      <c r="L330" s="2">
        <v>36</v>
      </c>
      <c r="M330" s="2">
        <v>39</v>
      </c>
      <c r="N330" s="2">
        <v>44</v>
      </c>
      <c r="O330" s="2">
        <v>49</v>
      </c>
      <c r="P330" s="2">
        <v>49</v>
      </c>
      <c r="Q330" s="2">
        <v>49</v>
      </c>
      <c r="R330" s="2" t="s">
        <v>4</v>
      </c>
      <c r="S330" s="2" t="s">
        <v>4</v>
      </c>
    </row>
    <row r="331" spans="1:19" x14ac:dyDescent="0.2">
      <c r="A331" s="4"/>
      <c r="B331" s="22" t="str">
        <f t="shared" si="15"/>
        <v>Сталь легированная</v>
      </c>
      <c r="C331" s="4"/>
      <c r="D331" s="3" t="str">
        <f t="shared" si="16"/>
        <v>40X</v>
      </c>
      <c r="E331" s="23" t="s">
        <v>235</v>
      </c>
      <c r="F331" s="2" t="str">
        <f t="shared" si="17"/>
        <v>Предел прочности, МПа</v>
      </c>
      <c r="G331" s="2">
        <v>981</v>
      </c>
      <c r="H331" s="2">
        <v>981</v>
      </c>
      <c r="I331" s="2">
        <v>961</v>
      </c>
      <c r="J331" s="2">
        <v>942</v>
      </c>
      <c r="K331" s="2">
        <v>932</v>
      </c>
      <c r="L331" s="2">
        <v>932</v>
      </c>
      <c r="M331" s="2">
        <v>932</v>
      </c>
      <c r="N331" s="2">
        <v>824</v>
      </c>
      <c r="O331" s="2">
        <v>726</v>
      </c>
      <c r="P331" s="2">
        <v>628</v>
      </c>
      <c r="Q331" s="2">
        <v>520</v>
      </c>
      <c r="R331" s="2" t="s">
        <v>4</v>
      </c>
      <c r="S331" s="2" t="s">
        <v>4</v>
      </c>
    </row>
    <row r="332" spans="1:19" x14ac:dyDescent="0.2">
      <c r="A332" s="4"/>
      <c r="B332" s="22" t="str">
        <f t="shared" si="15"/>
        <v/>
      </c>
      <c r="C332" s="4"/>
      <c r="D332" s="3" t="str">
        <f t="shared" si="16"/>
        <v/>
      </c>
      <c r="E332" s="24"/>
      <c r="F332" s="2" t="str">
        <f t="shared" si="17"/>
        <v>Предел текучести, МПа</v>
      </c>
      <c r="G332" s="2">
        <v>785</v>
      </c>
      <c r="H332" s="2">
        <v>765</v>
      </c>
      <c r="I332" s="2">
        <v>755</v>
      </c>
      <c r="J332" s="2">
        <v>726</v>
      </c>
      <c r="K332" s="2">
        <v>706</v>
      </c>
      <c r="L332" s="2">
        <v>687</v>
      </c>
      <c r="M332" s="2">
        <v>687</v>
      </c>
      <c r="N332" s="2">
        <v>638</v>
      </c>
      <c r="O332" s="2">
        <v>608</v>
      </c>
      <c r="P332" s="2">
        <v>540</v>
      </c>
      <c r="Q332" s="2">
        <v>432</v>
      </c>
      <c r="R332" s="2" t="s">
        <v>4</v>
      </c>
      <c r="S332" s="2" t="s">
        <v>4</v>
      </c>
    </row>
    <row r="333" spans="1:19" x14ac:dyDescent="0.2">
      <c r="A333" s="4"/>
      <c r="B333" s="22" t="str">
        <f t="shared" si="15"/>
        <v/>
      </c>
      <c r="C333" s="4"/>
      <c r="D333" s="3" t="str">
        <f t="shared" si="16"/>
        <v/>
      </c>
      <c r="E333" s="24"/>
      <c r="F333" s="2" t="str">
        <f t="shared" si="17"/>
        <v>Относительное удлинение пятикратного образца при растяжении, %</v>
      </c>
      <c r="G333" s="2">
        <v>7</v>
      </c>
      <c r="H333" s="2">
        <v>7</v>
      </c>
      <c r="I333" s="2">
        <v>7</v>
      </c>
      <c r="J333" s="2">
        <v>8</v>
      </c>
      <c r="K333" s="2">
        <v>8</v>
      </c>
      <c r="L333" s="2">
        <v>8</v>
      </c>
      <c r="M333" s="2">
        <v>9</v>
      </c>
      <c r="N333" s="2">
        <v>9</v>
      </c>
      <c r="O333" s="2">
        <v>10</v>
      </c>
      <c r="P333" s="2">
        <v>10</v>
      </c>
      <c r="Q333" s="2">
        <v>10</v>
      </c>
      <c r="R333" s="2" t="s">
        <v>4</v>
      </c>
      <c r="S333" s="2" t="s">
        <v>4</v>
      </c>
    </row>
    <row r="334" spans="1:19" x14ac:dyDescent="0.2">
      <c r="A334" s="4"/>
      <c r="B334" s="22" t="str">
        <f t="shared" si="15"/>
        <v/>
      </c>
      <c r="C334" s="4"/>
      <c r="D334" s="3" t="str">
        <f t="shared" si="16"/>
        <v/>
      </c>
      <c r="E334" s="24"/>
      <c r="F334" s="2" t="str">
        <f t="shared" si="17"/>
        <v>Относительное сужение поперечного сечения образца при растяжении, %</v>
      </c>
      <c r="G334" s="2">
        <v>35</v>
      </c>
      <c r="H334" s="2">
        <v>33</v>
      </c>
      <c r="I334" s="2">
        <v>32</v>
      </c>
      <c r="J334" s="2">
        <v>29</v>
      </c>
      <c r="K334" s="2">
        <v>26</v>
      </c>
      <c r="L334" s="2">
        <v>31</v>
      </c>
      <c r="M334" s="2">
        <v>34</v>
      </c>
      <c r="N334" s="2">
        <v>39</v>
      </c>
      <c r="O334" s="2">
        <v>43</v>
      </c>
      <c r="P334" s="2">
        <v>43</v>
      </c>
      <c r="Q334" s="2">
        <v>43</v>
      </c>
      <c r="R334" s="2" t="s">
        <v>4</v>
      </c>
      <c r="S334" s="2" t="s">
        <v>4</v>
      </c>
    </row>
    <row r="335" spans="1:19" x14ac:dyDescent="0.2">
      <c r="A335" s="4"/>
      <c r="B335" s="22" t="str">
        <f t="shared" si="15"/>
        <v>Сталь легированная</v>
      </c>
      <c r="C335" s="4"/>
      <c r="D335" s="3" t="str">
        <f t="shared" si="16"/>
        <v>40X</v>
      </c>
      <c r="E335" s="23" t="s">
        <v>41</v>
      </c>
      <c r="F335" s="2" t="str">
        <f t="shared" si="17"/>
        <v>Предел прочности, МПа</v>
      </c>
      <c r="G335" s="2">
        <v>736</v>
      </c>
      <c r="H335" s="2">
        <v>726</v>
      </c>
      <c r="I335" s="2">
        <v>726</v>
      </c>
      <c r="J335" s="2">
        <v>706</v>
      </c>
      <c r="K335" s="2">
        <v>697</v>
      </c>
      <c r="L335" s="2">
        <v>697</v>
      </c>
      <c r="M335" s="2">
        <v>697</v>
      </c>
      <c r="N335" s="2">
        <v>628</v>
      </c>
      <c r="O335" s="2">
        <v>540</v>
      </c>
      <c r="P335" s="2">
        <v>461</v>
      </c>
      <c r="Q335" s="2">
        <v>461</v>
      </c>
      <c r="R335" s="2" t="s">
        <v>4</v>
      </c>
      <c r="S335" s="2" t="s">
        <v>4</v>
      </c>
    </row>
    <row r="336" spans="1:19" x14ac:dyDescent="0.2">
      <c r="A336" s="4"/>
      <c r="B336" s="22" t="str">
        <f t="shared" si="15"/>
        <v/>
      </c>
      <c r="C336" s="4"/>
      <c r="D336" s="3" t="str">
        <f t="shared" si="16"/>
        <v/>
      </c>
      <c r="E336" s="24"/>
      <c r="F336" s="2" t="str">
        <f t="shared" si="17"/>
        <v>Предел текучести, МПа</v>
      </c>
      <c r="G336" s="2">
        <v>590</v>
      </c>
      <c r="H336" s="2">
        <v>569</v>
      </c>
      <c r="I336" s="2">
        <v>569</v>
      </c>
      <c r="J336" s="2">
        <v>549</v>
      </c>
      <c r="K336" s="2">
        <v>530</v>
      </c>
      <c r="L336" s="2">
        <v>500</v>
      </c>
      <c r="M336" s="2">
        <v>500</v>
      </c>
      <c r="N336" s="2">
        <v>441</v>
      </c>
      <c r="O336" s="2">
        <v>421</v>
      </c>
      <c r="P336" s="2">
        <v>392</v>
      </c>
      <c r="Q336" s="2">
        <v>304</v>
      </c>
      <c r="R336" s="2" t="s">
        <v>4</v>
      </c>
      <c r="S336" s="2" t="s">
        <v>4</v>
      </c>
    </row>
    <row r="337" spans="1:19" x14ac:dyDescent="0.2">
      <c r="A337" s="4"/>
      <c r="B337" s="22" t="str">
        <f t="shared" si="15"/>
        <v/>
      </c>
      <c r="C337" s="4"/>
      <c r="D337" s="3" t="str">
        <f t="shared" si="16"/>
        <v/>
      </c>
      <c r="E337" s="24"/>
      <c r="F337" s="2" t="str">
        <f t="shared" si="17"/>
        <v>Относительное удлинение пятикратного образца при растяжении, %</v>
      </c>
      <c r="G337" s="2">
        <v>13</v>
      </c>
      <c r="H337" s="2">
        <v>13</v>
      </c>
      <c r="I337" s="2">
        <v>13</v>
      </c>
      <c r="J337" s="2">
        <v>14</v>
      </c>
      <c r="K337" s="2">
        <v>14</v>
      </c>
      <c r="L337" s="2">
        <v>15</v>
      </c>
      <c r="M337" s="2">
        <v>16</v>
      </c>
      <c r="N337" s="2">
        <v>16</v>
      </c>
      <c r="O337" s="2">
        <v>17</v>
      </c>
      <c r="P337" s="2">
        <v>17</v>
      </c>
      <c r="Q337" s="2">
        <v>17</v>
      </c>
      <c r="R337" s="2" t="s">
        <v>4</v>
      </c>
      <c r="S337" s="2" t="s">
        <v>4</v>
      </c>
    </row>
    <row r="338" spans="1:19" x14ac:dyDescent="0.2">
      <c r="A338" s="4"/>
      <c r="B338" s="22" t="str">
        <f t="shared" si="15"/>
        <v/>
      </c>
      <c r="C338" s="4"/>
      <c r="D338" s="3" t="str">
        <f t="shared" si="16"/>
        <v/>
      </c>
      <c r="E338" s="24"/>
      <c r="F338" s="2" t="str">
        <f t="shared" si="17"/>
        <v>Относительное сужение поперечного сечения образца при растяжении, %</v>
      </c>
      <c r="G338" s="2">
        <v>40</v>
      </c>
      <c r="H338" s="2">
        <v>37</v>
      </c>
      <c r="I338" s="2">
        <v>36</v>
      </c>
      <c r="J338" s="2">
        <v>33</v>
      </c>
      <c r="K338" s="2">
        <v>31</v>
      </c>
      <c r="L338" s="2">
        <v>35</v>
      </c>
      <c r="M338" s="2">
        <v>40</v>
      </c>
      <c r="N338" s="2">
        <v>44</v>
      </c>
      <c r="O338" s="2">
        <v>49</v>
      </c>
      <c r="P338" s="2">
        <v>54</v>
      </c>
      <c r="Q338" s="2">
        <v>54</v>
      </c>
      <c r="R338" s="2" t="s">
        <v>4</v>
      </c>
      <c r="S338" s="2" t="s">
        <v>4</v>
      </c>
    </row>
    <row r="339" spans="1:19" x14ac:dyDescent="0.2">
      <c r="A339" s="4"/>
      <c r="B339" s="22" t="str">
        <f t="shared" si="15"/>
        <v>Сталь легированная</v>
      </c>
      <c r="C339" s="4"/>
      <c r="D339" s="3" t="str">
        <f t="shared" si="16"/>
        <v>40X</v>
      </c>
      <c r="E339" s="23" t="s">
        <v>173</v>
      </c>
      <c r="F339" s="2" t="str">
        <f t="shared" si="17"/>
        <v>Предел прочности, МПа</v>
      </c>
      <c r="G339" s="2">
        <v>470</v>
      </c>
      <c r="H339" s="2">
        <v>461</v>
      </c>
      <c r="I339" s="2">
        <v>461</v>
      </c>
      <c r="J339" s="2">
        <v>451</v>
      </c>
      <c r="K339" s="2">
        <v>441</v>
      </c>
      <c r="L339" s="2">
        <v>441</v>
      </c>
      <c r="M339" s="2">
        <v>441</v>
      </c>
      <c r="N339" s="2">
        <v>392</v>
      </c>
      <c r="O339" s="2">
        <v>343</v>
      </c>
      <c r="P339" s="2">
        <v>304</v>
      </c>
      <c r="Q339" s="2">
        <v>304</v>
      </c>
      <c r="R339" s="2" t="s">
        <v>4</v>
      </c>
      <c r="S339" s="2" t="s">
        <v>4</v>
      </c>
    </row>
    <row r="340" spans="1:19" x14ac:dyDescent="0.2">
      <c r="A340" s="4"/>
      <c r="B340" s="22" t="str">
        <f t="shared" si="15"/>
        <v/>
      </c>
      <c r="C340" s="4"/>
      <c r="D340" s="3" t="str">
        <f t="shared" si="16"/>
        <v/>
      </c>
      <c r="E340" s="24"/>
      <c r="F340" s="2" t="str">
        <f t="shared" si="17"/>
        <v>Предел текучести, МПа</v>
      </c>
      <c r="G340" s="2">
        <v>245</v>
      </c>
      <c r="H340" s="2">
        <v>235</v>
      </c>
      <c r="I340" s="2">
        <v>235</v>
      </c>
      <c r="J340" s="2">
        <v>226</v>
      </c>
      <c r="K340" s="2">
        <v>226</v>
      </c>
      <c r="L340" s="2">
        <v>216</v>
      </c>
      <c r="M340" s="2">
        <v>216</v>
      </c>
      <c r="N340" s="2">
        <v>196</v>
      </c>
      <c r="O340" s="2">
        <v>186</v>
      </c>
      <c r="P340" s="2">
        <v>167</v>
      </c>
      <c r="Q340" s="2">
        <v>137</v>
      </c>
      <c r="R340" s="2" t="s">
        <v>4</v>
      </c>
      <c r="S340" s="2" t="s">
        <v>4</v>
      </c>
    </row>
    <row r="341" spans="1:19" x14ac:dyDescent="0.2">
      <c r="A341" s="4"/>
      <c r="B341" s="22" t="str">
        <f t="shared" si="15"/>
        <v/>
      </c>
      <c r="C341" s="4"/>
      <c r="D341" s="3" t="str">
        <f t="shared" si="16"/>
        <v/>
      </c>
      <c r="E341" s="24"/>
      <c r="F341" s="2" t="str">
        <f t="shared" si="17"/>
        <v>Относительное удлинение пятикратного образца при растяжении, %</v>
      </c>
      <c r="G341" s="2">
        <v>15</v>
      </c>
      <c r="H341" s="2">
        <v>15</v>
      </c>
      <c r="I341" s="2">
        <v>15</v>
      </c>
      <c r="J341" s="2">
        <v>16</v>
      </c>
      <c r="K341" s="2">
        <v>16</v>
      </c>
      <c r="L341" s="2">
        <v>18</v>
      </c>
      <c r="M341" s="2">
        <v>19</v>
      </c>
      <c r="N341" s="2">
        <v>19</v>
      </c>
      <c r="O341" s="2">
        <v>20</v>
      </c>
      <c r="P341" s="2">
        <v>20</v>
      </c>
      <c r="Q341" s="2">
        <v>20</v>
      </c>
      <c r="R341" s="2" t="s">
        <v>4</v>
      </c>
      <c r="S341" s="2" t="s">
        <v>4</v>
      </c>
    </row>
    <row r="342" spans="1:19" x14ac:dyDescent="0.2">
      <c r="A342" s="4"/>
      <c r="B342" s="22" t="str">
        <f t="shared" si="15"/>
        <v/>
      </c>
      <c r="C342" s="4"/>
      <c r="D342" s="3" t="str">
        <f t="shared" si="16"/>
        <v/>
      </c>
      <c r="E342" s="24"/>
      <c r="F342" s="2" t="str">
        <f t="shared" si="17"/>
        <v>Относительное сужение поперечного сечения образца при растяжении, %</v>
      </c>
      <c r="G342" s="2">
        <v>30</v>
      </c>
      <c r="H342" s="2">
        <v>28</v>
      </c>
      <c r="I342" s="2">
        <v>27</v>
      </c>
      <c r="J342" s="2">
        <v>25</v>
      </c>
      <c r="K342" s="2">
        <v>23</v>
      </c>
      <c r="L342" s="2">
        <v>26</v>
      </c>
      <c r="M342" s="2">
        <v>30</v>
      </c>
      <c r="N342" s="2">
        <v>33</v>
      </c>
      <c r="O342" s="2">
        <v>37</v>
      </c>
      <c r="P342" s="2">
        <v>41</v>
      </c>
      <c r="Q342" s="2">
        <v>41</v>
      </c>
      <c r="R342" s="2" t="s">
        <v>4</v>
      </c>
      <c r="S342" s="2" t="s">
        <v>4</v>
      </c>
    </row>
    <row r="343" spans="1:19" x14ac:dyDescent="0.2">
      <c r="A343" s="4"/>
      <c r="B343" s="22" t="str">
        <f t="shared" si="15"/>
        <v>Сталь легированная</v>
      </c>
      <c r="C343" s="4"/>
      <c r="D343" s="3" t="str">
        <f t="shared" si="16"/>
        <v>40X</v>
      </c>
      <c r="E343" s="23" t="s">
        <v>243</v>
      </c>
      <c r="F343" s="2" t="str">
        <f t="shared" si="17"/>
        <v>Предел прочности, МПа</v>
      </c>
      <c r="G343" s="2">
        <v>530</v>
      </c>
      <c r="H343" s="2">
        <v>520</v>
      </c>
      <c r="I343" s="2">
        <v>520</v>
      </c>
      <c r="J343" s="2">
        <v>510</v>
      </c>
      <c r="K343" s="2">
        <v>500</v>
      </c>
      <c r="L343" s="2">
        <v>500</v>
      </c>
      <c r="M343" s="2">
        <v>500</v>
      </c>
      <c r="N343" s="2">
        <v>451</v>
      </c>
      <c r="O343" s="2">
        <v>392</v>
      </c>
      <c r="P343" s="2">
        <v>334</v>
      </c>
      <c r="Q343" s="2">
        <v>334</v>
      </c>
      <c r="R343" s="2" t="s">
        <v>4</v>
      </c>
      <c r="S343" s="2" t="s">
        <v>4</v>
      </c>
    </row>
    <row r="344" spans="1:19" x14ac:dyDescent="0.2">
      <c r="A344" s="4"/>
      <c r="B344" s="22" t="str">
        <f t="shared" si="15"/>
        <v/>
      </c>
      <c r="C344" s="4"/>
      <c r="D344" s="3" t="str">
        <f t="shared" si="16"/>
        <v/>
      </c>
      <c r="E344" s="24"/>
      <c r="F344" s="2" t="str">
        <f t="shared" si="17"/>
        <v>Предел текучести, МПа</v>
      </c>
      <c r="G344" s="2">
        <v>275</v>
      </c>
      <c r="H344" s="2">
        <v>265</v>
      </c>
      <c r="I344" s="2">
        <v>265</v>
      </c>
      <c r="J344" s="2">
        <v>255</v>
      </c>
      <c r="K344" s="2">
        <v>245</v>
      </c>
      <c r="L344" s="2">
        <v>235</v>
      </c>
      <c r="M344" s="2">
        <v>235</v>
      </c>
      <c r="N344" s="2">
        <v>236</v>
      </c>
      <c r="O344" s="2">
        <v>216</v>
      </c>
      <c r="P344" s="2">
        <v>196</v>
      </c>
      <c r="Q344" s="2">
        <v>157</v>
      </c>
      <c r="R344" s="2" t="s">
        <v>4</v>
      </c>
      <c r="S344" s="2" t="s">
        <v>4</v>
      </c>
    </row>
    <row r="345" spans="1:19" x14ac:dyDescent="0.2">
      <c r="A345" s="4"/>
      <c r="B345" s="22" t="str">
        <f t="shared" si="15"/>
        <v/>
      </c>
      <c r="C345" s="4"/>
      <c r="D345" s="3" t="str">
        <f t="shared" si="16"/>
        <v/>
      </c>
      <c r="E345" s="24"/>
      <c r="F345" s="2" t="str">
        <f t="shared" si="17"/>
        <v>Относительное удлинение пятикратного образца при растяжении, %</v>
      </c>
      <c r="G345" s="2">
        <v>12</v>
      </c>
      <c r="H345" s="2">
        <v>12</v>
      </c>
      <c r="I345" s="2">
        <v>12</v>
      </c>
      <c r="J345" s="2">
        <v>13</v>
      </c>
      <c r="K345" s="2">
        <v>13</v>
      </c>
      <c r="L345" s="2">
        <v>14</v>
      </c>
      <c r="M345" s="2">
        <v>15</v>
      </c>
      <c r="N345" s="2">
        <v>15</v>
      </c>
      <c r="O345" s="2">
        <v>16</v>
      </c>
      <c r="P345" s="2">
        <v>16</v>
      </c>
      <c r="Q345" s="2">
        <v>16</v>
      </c>
      <c r="R345" s="2" t="s">
        <v>4</v>
      </c>
      <c r="S345" s="2" t="s">
        <v>4</v>
      </c>
    </row>
    <row r="346" spans="1:19" x14ac:dyDescent="0.2">
      <c r="A346" s="4"/>
      <c r="B346" s="22" t="str">
        <f t="shared" si="15"/>
        <v/>
      </c>
      <c r="C346" s="4"/>
      <c r="D346" s="3" t="str">
        <f t="shared" si="16"/>
        <v/>
      </c>
      <c r="E346" s="24"/>
      <c r="F346" s="2" t="str">
        <f t="shared" si="17"/>
        <v>Относительное сужение поперечного сечения образца при растяжении, %</v>
      </c>
      <c r="G346" s="2">
        <v>30</v>
      </c>
      <c r="H346" s="2">
        <v>28</v>
      </c>
      <c r="I346" s="2">
        <v>27</v>
      </c>
      <c r="J346" s="2">
        <v>25</v>
      </c>
      <c r="K346" s="2">
        <v>23</v>
      </c>
      <c r="L346" s="2">
        <v>26</v>
      </c>
      <c r="M346" s="2">
        <v>30</v>
      </c>
      <c r="N346" s="2">
        <v>33</v>
      </c>
      <c r="O346" s="2">
        <v>37</v>
      </c>
      <c r="P346" s="2">
        <v>41</v>
      </c>
      <c r="Q346" s="2">
        <v>41</v>
      </c>
      <c r="R346" s="2" t="s">
        <v>4</v>
      </c>
      <c r="S346" s="2" t="s">
        <v>4</v>
      </c>
    </row>
    <row r="347" spans="1:19" x14ac:dyDescent="0.2">
      <c r="A347" s="4"/>
      <c r="B347" s="22" t="str">
        <f t="shared" si="15"/>
        <v>Сталь легированная</v>
      </c>
      <c r="C347" s="4"/>
      <c r="D347" s="3" t="str">
        <f t="shared" si="16"/>
        <v>40X</v>
      </c>
      <c r="E347" s="23" t="s">
        <v>244</v>
      </c>
      <c r="F347" s="2" t="str">
        <f t="shared" si="17"/>
        <v>Предел прочности, МПа</v>
      </c>
      <c r="G347" s="2">
        <v>570</v>
      </c>
      <c r="H347" s="2">
        <v>559</v>
      </c>
      <c r="I347" s="2">
        <v>559</v>
      </c>
      <c r="J347" s="2">
        <v>549</v>
      </c>
      <c r="K347" s="2">
        <v>540</v>
      </c>
      <c r="L347" s="2">
        <v>540</v>
      </c>
      <c r="M347" s="2">
        <v>540</v>
      </c>
      <c r="N347" s="2">
        <v>481</v>
      </c>
      <c r="O347" s="2">
        <v>422</v>
      </c>
      <c r="P347" s="2">
        <v>363</v>
      </c>
      <c r="Q347" s="2">
        <v>363</v>
      </c>
      <c r="R347" s="2" t="s">
        <v>4</v>
      </c>
      <c r="S347" s="2" t="s">
        <v>4</v>
      </c>
    </row>
    <row r="348" spans="1:19" x14ac:dyDescent="0.2">
      <c r="A348" s="4"/>
      <c r="B348" s="22" t="str">
        <f t="shared" si="15"/>
        <v/>
      </c>
      <c r="C348" s="4"/>
      <c r="D348" s="3" t="str">
        <f t="shared" si="16"/>
        <v/>
      </c>
      <c r="E348" s="24"/>
      <c r="F348" s="2" t="str">
        <f t="shared" si="17"/>
        <v>Предел текучести, МПа</v>
      </c>
      <c r="G348" s="2">
        <v>315</v>
      </c>
      <c r="H348" s="2">
        <v>304</v>
      </c>
      <c r="I348" s="2">
        <v>304</v>
      </c>
      <c r="J348" s="2">
        <v>294</v>
      </c>
      <c r="K348" s="2">
        <v>284</v>
      </c>
      <c r="L348" s="2">
        <v>275</v>
      </c>
      <c r="M348" s="2">
        <v>275</v>
      </c>
      <c r="N348" s="2">
        <v>255</v>
      </c>
      <c r="O348" s="2">
        <v>245</v>
      </c>
      <c r="P348" s="2">
        <v>216</v>
      </c>
      <c r="Q348" s="2">
        <v>177</v>
      </c>
      <c r="R348" s="2" t="s">
        <v>4</v>
      </c>
      <c r="S348" s="2" t="s">
        <v>4</v>
      </c>
    </row>
    <row r="349" spans="1:19" x14ac:dyDescent="0.2">
      <c r="A349" s="4"/>
      <c r="B349" s="22" t="str">
        <f t="shared" si="15"/>
        <v/>
      </c>
      <c r="C349" s="4"/>
      <c r="D349" s="3" t="str">
        <f t="shared" si="16"/>
        <v/>
      </c>
      <c r="E349" s="24"/>
      <c r="F349" s="2" t="str">
        <f t="shared" si="17"/>
        <v>Относительное удлинение пятикратного образца при растяжении, %</v>
      </c>
      <c r="G349" s="2">
        <v>11</v>
      </c>
      <c r="H349" s="2">
        <v>11</v>
      </c>
      <c r="I349" s="2">
        <v>11</v>
      </c>
      <c r="J349" s="2">
        <v>12</v>
      </c>
      <c r="K349" s="2">
        <v>12</v>
      </c>
      <c r="L349" s="2">
        <v>13</v>
      </c>
      <c r="M349" s="2">
        <v>14</v>
      </c>
      <c r="N349" s="2">
        <v>14</v>
      </c>
      <c r="O349" s="2">
        <v>15</v>
      </c>
      <c r="P349" s="2">
        <v>15</v>
      </c>
      <c r="Q349" s="2">
        <v>15</v>
      </c>
      <c r="R349" s="2" t="s">
        <v>4</v>
      </c>
      <c r="S349" s="2" t="s">
        <v>4</v>
      </c>
    </row>
    <row r="350" spans="1:19" x14ac:dyDescent="0.2">
      <c r="A350" s="4"/>
      <c r="B350" s="22" t="str">
        <f t="shared" si="15"/>
        <v/>
      </c>
      <c r="C350" s="4"/>
      <c r="D350" s="3" t="str">
        <f t="shared" si="16"/>
        <v/>
      </c>
      <c r="E350" s="24"/>
      <c r="F350" s="2" t="str">
        <f t="shared" si="17"/>
        <v>Относительное сужение поперечного сечения образца при растяжении, %</v>
      </c>
      <c r="G350" s="2">
        <v>30</v>
      </c>
      <c r="H350" s="2">
        <v>28</v>
      </c>
      <c r="I350" s="2">
        <v>27</v>
      </c>
      <c r="J350" s="2">
        <v>25</v>
      </c>
      <c r="K350" s="2">
        <v>23</v>
      </c>
      <c r="L350" s="2">
        <v>26</v>
      </c>
      <c r="M350" s="2">
        <v>30</v>
      </c>
      <c r="N350" s="2">
        <v>33</v>
      </c>
      <c r="O350" s="2">
        <v>37</v>
      </c>
      <c r="P350" s="2">
        <v>41</v>
      </c>
      <c r="Q350" s="2">
        <v>41</v>
      </c>
      <c r="R350" s="2" t="s">
        <v>4</v>
      </c>
      <c r="S350" s="2" t="s">
        <v>4</v>
      </c>
    </row>
    <row r="351" spans="1:19" x14ac:dyDescent="0.2">
      <c r="A351" s="4"/>
      <c r="B351" s="22" t="str">
        <f t="shared" si="15"/>
        <v>Сталь легированная</v>
      </c>
      <c r="C351" s="4"/>
      <c r="D351" s="3" t="str">
        <f t="shared" si="16"/>
        <v>40X</v>
      </c>
      <c r="E351" s="23" t="s">
        <v>42</v>
      </c>
      <c r="F351" s="2" t="str">
        <f t="shared" si="17"/>
        <v>Предел прочности, МПа</v>
      </c>
      <c r="G351" s="2">
        <v>590</v>
      </c>
      <c r="H351" s="2">
        <v>590</v>
      </c>
      <c r="I351" s="2">
        <v>590</v>
      </c>
      <c r="J351" s="2">
        <v>569</v>
      </c>
      <c r="K351" s="2">
        <v>559</v>
      </c>
      <c r="L351" s="2">
        <v>559</v>
      </c>
      <c r="M351" s="2">
        <v>559</v>
      </c>
      <c r="N351" s="2">
        <v>491</v>
      </c>
      <c r="O351" s="2">
        <v>432</v>
      </c>
      <c r="P351" s="2">
        <v>373</v>
      </c>
      <c r="Q351" s="2">
        <v>314</v>
      </c>
      <c r="R351" s="2" t="s">
        <v>4</v>
      </c>
      <c r="S351" s="2" t="s">
        <v>4</v>
      </c>
    </row>
    <row r="352" spans="1:19" x14ac:dyDescent="0.2">
      <c r="A352" s="4"/>
      <c r="B352" s="22" t="str">
        <f t="shared" si="15"/>
        <v/>
      </c>
      <c r="C352" s="4"/>
      <c r="D352" s="3" t="str">
        <f t="shared" si="16"/>
        <v/>
      </c>
      <c r="E352" s="24"/>
      <c r="F352" s="2" t="str">
        <f t="shared" si="17"/>
        <v>Предел текучести, МПа</v>
      </c>
      <c r="G352" s="2">
        <v>345</v>
      </c>
      <c r="H352" s="2">
        <v>334</v>
      </c>
      <c r="I352" s="2">
        <v>333</v>
      </c>
      <c r="J352" s="2">
        <v>314</v>
      </c>
      <c r="K352" s="2">
        <v>304</v>
      </c>
      <c r="L352" s="2">
        <v>304</v>
      </c>
      <c r="M352" s="2">
        <v>294</v>
      </c>
      <c r="N352" s="2">
        <v>275</v>
      </c>
      <c r="O352" s="2">
        <v>265</v>
      </c>
      <c r="P352" s="2">
        <v>235</v>
      </c>
      <c r="Q352" s="2">
        <v>196</v>
      </c>
      <c r="R352" s="2" t="s">
        <v>4</v>
      </c>
      <c r="S352" s="2" t="s">
        <v>4</v>
      </c>
    </row>
    <row r="353" spans="1:19" x14ac:dyDescent="0.2">
      <c r="A353" s="4"/>
      <c r="B353" s="22" t="str">
        <f t="shared" si="15"/>
        <v/>
      </c>
      <c r="C353" s="4"/>
      <c r="D353" s="3" t="str">
        <f t="shared" si="16"/>
        <v/>
      </c>
      <c r="E353" s="24"/>
      <c r="F353" s="2" t="str">
        <f t="shared" si="17"/>
        <v>Относительное удлинение пятикратного образца при растяжении, %</v>
      </c>
      <c r="G353" s="2">
        <v>11</v>
      </c>
      <c r="H353" s="2">
        <v>11</v>
      </c>
      <c r="I353" s="2">
        <v>11</v>
      </c>
      <c r="J353" s="2">
        <v>12</v>
      </c>
      <c r="K353" s="2">
        <v>12</v>
      </c>
      <c r="L353" s="2">
        <v>13</v>
      </c>
      <c r="M353" s="2">
        <v>14</v>
      </c>
      <c r="N353" s="2">
        <v>14</v>
      </c>
      <c r="O353" s="2">
        <v>15</v>
      </c>
      <c r="P353" s="2">
        <v>15</v>
      </c>
      <c r="Q353" s="2">
        <v>15</v>
      </c>
      <c r="R353" s="2" t="s">
        <v>4</v>
      </c>
      <c r="S353" s="2" t="s">
        <v>4</v>
      </c>
    </row>
    <row r="354" spans="1:19" x14ac:dyDescent="0.2">
      <c r="A354" s="4"/>
      <c r="B354" s="22" t="str">
        <f t="shared" si="15"/>
        <v/>
      </c>
      <c r="C354" s="4"/>
      <c r="D354" s="3" t="str">
        <f t="shared" si="16"/>
        <v/>
      </c>
      <c r="E354" s="24"/>
      <c r="F354" s="2" t="str">
        <f t="shared" si="17"/>
        <v>Относительное сужение поперечного сечения образца при растяжении, %</v>
      </c>
      <c r="G354" s="2">
        <v>30</v>
      </c>
      <c r="H354" s="2">
        <v>28</v>
      </c>
      <c r="I354" s="2">
        <v>27</v>
      </c>
      <c r="J354" s="2">
        <v>25</v>
      </c>
      <c r="K354" s="2">
        <v>23</v>
      </c>
      <c r="L354" s="2">
        <v>26</v>
      </c>
      <c r="M354" s="2">
        <v>30</v>
      </c>
      <c r="N354" s="2">
        <v>33</v>
      </c>
      <c r="O354" s="2">
        <v>37</v>
      </c>
      <c r="P354" s="2">
        <v>41</v>
      </c>
      <c r="Q354" s="2">
        <v>41</v>
      </c>
      <c r="R354" s="2" t="s">
        <v>4</v>
      </c>
      <c r="S354" s="2" t="s">
        <v>4</v>
      </c>
    </row>
    <row r="355" spans="1:19" x14ac:dyDescent="0.2">
      <c r="A355" s="4"/>
      <c r="B355" s="22" t="str">
        <f t="shared" si="15"/>
        <v>Сталь легированная</v>
      </c>
      <c r="C355" s="4"/>
      <c r="D355" s="3" t="str">
        <f t="shared" si="16"/>
        <v>40X</v>
      </c>
      <c r="E355" s="23" t="s">
        <v>245</v>
      </c>
      <c r="F355" s="2" t="str">
        <f t="shared" si="17"/>
        <v>Предел прочности, МПа</v>
      </c>
      <c r="G355" s="2">
        <v>615</v>
      </c>
      <c r="H355" s="2">
        <v>608</v>
      </c>
      <c r="I355" s="2">
        <v>608</v>
      </c>
      <c r="J355" s="2">
        <v>589</v>
      </c>
      <c r="K355" s="2">
        <v>589</v>
      </c>
      <c r="L355" s="2">
        <v>589</v>
      </c>
      <c r="M355" s="2">
        <v>589</v>
      </c>
      <c r="N355" s="2">
        <v>520</v>
      </c>
      <c r="O355" s="2">
        <v>462</v>
      </c>
      <c r="P355" s="2">
        <v>343</v>
      </c>
      <c r="Q355" s="2">
        <v>275</v>
      </c>
      <c r="R355" s="2" t="s">
        <v>4</v>
      </c>
      <c r="S355" s="2" t="s">
        <v>4</v>
      </c>
    </row>
    <row r="356" spans="1:19" x14ac:dyDescent="0.2">
      <c r="A356" s="4"/>
      <c r="B356" s="22" t="str">
        <f t="shared" si="15"/>
        <v/>
      </c>
      <c r="C356" s="4"/>
      <c r="D356" s="3" t="str">
        <f t="shared" si="16"/>
        <v/>
      </c>
      <c r="E356" s="24"/>
      <c r="F356" s="2" t="str">
        <f t="shared" si="17"/>
        <v>Предел текучести, МПа</v>
      </c>
      <c r="G356" s="2">
        <v>395</v>
      </c>
      <c r="H356" s="2">
        <v>395</v>
      </c>
      <c r="I356" s="2">
        <v>373</v>
      </c>
      <c r="J356" s="2">
        <v>363</v>
      </c>
      <c r="K356" s="2">
        <v>353</v>
      </c>
      <c r="L356" s="2">
        <v>343</v>
      </c>
      <c r="M356" s="2">
        <v>333</v>
      </c>
      <c r="N356" s="2">
        <v>314</v>
      </c>
      <c r="O356" s="2">
        <v>304</v>
      </c>
      <c r="P356" s="2">
        <v>265</v>
      </c>
      <c r="Q356" s="2">
        <v>216</v>
      </c>
      <c r="R356" s="2" t="s">
        <v>4</v>
      </c>
      <c r="S356" s="2" t="s">
        <v>4</v>
      </c>
    </row>
    <row r="357" spans="1:19" x14ac:dyDescent="0.2">
      <c r="A357" s="4"/>
      <c r="B357" s="22" t="str">
        <f t="shared" si="15"/>
        <v/>
      </c>
      <c r="C357" s="4"/>
      <c r="D357" s="3" t="str">
        <f t="shared" si="16"/>
        <v/>
      </c>
      <c r="E357" s="24"/>
      <c r="F357" s="2" t="str">
        <f t="shared" si="17"/>
        <v>Относительное удлинение пятикратного образца при растяжении, %</v>
      </c>
      <c r="G357" s="2">
        <v>11</v>
      </c>
      <c r="H357" s="2">
        <v>11</v>
      </c>
      <c r="I357" s="2">
        <v>11</v>
      </c>
      <c r="J357" s="2">
        <v>12</v>
      </c>
      <c r="K357" s="2">
        <v>12</v>
      </c>
      <c r="L357" s="2">
        <v>13</v>
      </c>
      <c r="M357" s="2">
        <v>14</v>
      </c>
      <c r="N357" s="2">
        <v>14</v>
      </c>
      <c r="O357" s="2">
        <v>15</v>
      </c>
      <c r="P357" s="2">
        <v>15</v>
      </c>
      <c r="Q357" s="2">
        <v>15</v>
      </c>
      <c r="R357" s="2" t="s">
        <v>4</v>
      </c>
      <c r="S357" s="2" t="s">
        <v>4</v>
      </c>
    </row>
    <row r="358" spans="1:19" x14ac:dyDescent="0.2">
      <c r="A358" s="4"/>
      <c r="B358" s="22" t="str">
        <f t="shared" si="15"/>
        <v/>
      </c>
      <c r="C358" s="4"/>
      <c r="D358" s="3" t="str">
        <f t="shared" si="16"/>
        <v/>
      </c>
      <c r="E358" s="24"/>
      <c r="F358" s="2" t="str">
        <f t="shared" si="17"/>
        <v>Относительное сужение поперечного сечения образца при растяжении, %</v>
      </c>
      <c r="G358" s="2">
        <v>30</v>
      </c>
      <c r="H358" s="2">
        <v>28</v>
      </c>
      <c r="I358" s="2">
        <v>27</v>
      </c>
      <c r="J358" s="2">
        <v>25</v>
      </c>
      <c r="K358" s="2">
        <v>23</v>
      </c>
      <c r="L358" s="2">
        <v>26</v>
      </c>
      <c r="M358" s="2">
        <v>30</v>
      </c>
      <c r="N358" s="2">
        <v>33</v>
      </c>
      <c r="O358" s="2">
        <v>37</v>
      </c>
      <c r="P358" s="2">
        <v>41</v>
      </c>
      <c r="Q358" s="2">
        <v>41</v>
      </c>
      <c r="R358" s="2" t="s">
        <v>4</v>
      </c>
      <c r="S358" s="2" t="s">
        <v>4</v>
      </c>
    </row>
    <row r="359" spans="1:19" x14ac:dyDescent="0.2">
      <c r="A359" s="4"/>
      <c r="B359" s="22" t="str">
        <f t="shared" si="15"/>
        <v>Сталь легированная</v>
      </c>
      <c r="C359" s="4"/>
      <c r="D359" s="3" t="str">
        <f t="shared" si="16"/>
        <v>40X</v>
      </c>
      <c r="E359" s="23" t="s">
        <v>246</v>
      </c>
      <c r="F359" s="2" t="str">
        <f t="shared" si="17"/>
        <v>Предел прочности, МПа</v>
      </c>
      <c r="G359" s="2">
        <v>635</v>
      </c>
      <c r="H359" s="2">
        <v>628</v>
      </c>
      <c r="I359" s="2">
        <v>628</v>
      </c>
      <c r="J359" s="2">
        <v>608</v>
      </c>
      <c r="K359" s="2">
        <v>608</v>
      </c>
      <c r="L359" s="2">
        <v>608</v>
      </c>
      <c r="M359" s="2">
        <v>608</v>
      </c>
      <c r="N359" s="2">
        <v>540</v>
      </c>
      <c r="O359" s="2">
        <v>471</v>
      </c>
      <c r="P359" s="2">
        <v>412</v>
      </c>
      <c r="Q359" s="2">
        <v>334</v>
      </c>
      <c r="R359" s="2" t="s">
        <v>4</v>
      </c>
      <c r="S359" s="2" t="s">
        <v>4</v>
      </c>
    </row>
    <row r="360" spans="1:19" x14ac:dyDescent="0.2">
      <c r="A360" s="4"/>
      <c r="B360" s="22" t="str">
        <f t="shared" si="15"/>
        <v/>
      </c>
      <c r="C360" s="4"/>
      <c r="D360" s="3" t="str">
        <f t="shared" si="16"/>
        <v/>
      </c>
      <c r="E360" s="24"/>
      <c r="F360" s="2" t="str">
        <f t="shared" si="17"/>
        <v>Предел текучести, МПа</v>
      </c>
      <c r="G360" s="2">
        <v>440</v>
      </c>
      <c r="H360" s="2">
        <v>432</v>
      </c>
      <c r="I360" s="2">
        <v>422</v>
      </c>
      <c r="J360" s="2">
        <v>412</v>
      </c>
      <c r="K360" s="2">
        <v>392</v>
      </c>
      <c r="L360" s="2">
        <v>392</v>
      </c>
      <c r="M360" s="2">
        <v>392</v>
      </c>
      <c r="N360" s="2">
        <v>363</v>
      </c>
      <c r="O360" s="2">
        <v>343</v>
      </c>
      <c r="P360" s="2">
        <v>304</v>
      </c>
      <c r="Q360" s="2">
        <v>245</v>
      </c>
      <c r="R360" s="2" t="s">
        <v>4</v>
      </c>
      <c r="S360" s="2" t="s">
        <v>4</v>
      </c>
    </row>
    <row r="361" spans="1:19" x14ac:dyDescent="0.2">
      <c r="A361" s="4"/>
      <c r="B361" s="22" t="str">
        <f t="shared" si="15"/>
        <v/>
      </c>
      <c r="C361" s="4"/>
      <c r="D361" s="3" t="str">
        <f t="shared" si="16"/>
        <v/>
      </c>
      <c r="E361" s="24"/>
      <c r="F361" s="2" t="str">
        <f t="shared" si="17"/>
        <v>Относительное удлинение пятикратного образца при растяжении, %</v>
      </c>
      <c r="G361" s="2">
        <v>11</v>
      </c>
      <c r="H361" s="2">
        <v>11</v>
      </c>
      <c r="I361" s="2">
        <v>11</v>
      </c>
      <c r="J361" s="2">
        <v>12</v>
      </c>
      <c r="K361" s="2">
        <v>12</v>
      </c>
      <c r="L361" s="2">
        <v>13</v>
      </c>
      <c r="M361" s="2">
        <v>14</v>
      </c>
      <c r="N361" s="2">
        <v>14</v>
      </c>
      <c r="O361" s="2">
        <v>15</v>
      </c>
      <c r="P361" s="2">
        <v>15</v>
      </c>
      <c r="Q361" s="2">
        <v>15</v>
      </c>
      <c r="R361" s="2" t="s">
        <v>4</v>
      </c>
      <c r="S361" s="2" t="s">
        <v>4</v>
      </c>
    </row>
    <row r="362" spans="1:19" x14ac:dyDescent="0.2">
      <c r="A362" s="4"/>
      <c r="B362" s="22" t="str">
        <f t="shared" si="15"/>
        <v/>
      </c>
      <c r="C362" s="4"/>
      <c r="D362" s="3" t="str">
        <f t="shared" si="16"/>
        <v/>
      </c>
      <c r="E362" s="24"/>
      <c r="F362" s="2" t="str">
        <f t="shared" si="17"/>
        <v>Относительное сужение поперечного сечения образца при растяжении, %</v>
      </c>
      <c r="G362" s="2">
        <v>30</v>
      </c>
      <c r="H362" s="2">
        <v>28</v>
      </c>
      <c r="I362" s="2">
        <v>27</v>
      </c>
      <c r="J362" s="2">
        <v>25</v>
      </c>
      <c r="K362" s="2">
        <v>23</v>
      </c>
      <c r="L362" s="2">
        <v>26</v>
      </c>
      <c r="M362" s="2">
        <v>30</v>
      </c>
      <c r="N362" s="2">
        <v>33</v>
      </c>
      <c r="O362" s="2">
        <v>37</v>
      </c>
      <c r="P362" s="2">
        <v>41</v>
      </c>
      <c r="Q362" s="2">
        <v>41</v>
      </c>
      <c r="R362" s="2" t="s">
        <v>4</v>
      </c>
      <c r="S362" s="2" t="s">
        <v>4</v>
      </c>
    </row>
    <row r="363" spans="1:19" x14ac:dyDescent="0.2">
      <c r="A363" s="4"/>
      <c r="B363" s="22" t="str">
        <f t="shared" si="15"/>
        <v>Сталь легированная</v>
      </c>
      <c r="C363" s="4"/>
      <c r="D363" s="3" t="str">
        <f t="shared" si="16"/>
        <v>40X</v>
      </c>
      <c r="E363" s="23" t="s">
        <v>43</v>
      </c>
      <c r="F363" s="2" t="str">
        <f t="shared" si="17"/>
        <v>Предел прочности, МПа</v>
      </c>
      <c r="G363" s="2">
        <v>655</v>
      </c>
      <c r="H363" s="2">
        <v>647</v>
      </c>
      <c r="I363" s="2">
        <v>647</v>
      </c>
      <c r="J363" s="2">
        <v>628</v>
      </c>
      <c r="K363" s="2">
        <v>628</v>
      </c>
      <c r="L363" s="2">
        <v>628</v>
      </c>
      <c r="M363" s="2">
        <v>628</v>
      </c>
      <c r="N363" s="2">
        <v>549</v>
      </c>
      <c r="O363" s="2">
        <v>491</v>
      </c>
      <c r="P363" s="2">
        <v>422</v>
      </c>
      <c r="Q363" s="2">
        <v>343</v>
      </c>
      <c r="R363" s="2" t="s">
        <v>4</v>
      </c>
      <c r="S363" s="2" t="s">
        <v>4</v>
      </c>
    </row>
    <row r="364" spans="1:19" x14ac:dyDescent="0.2">
      <c r="A364" s="4"/>
      <c r="B364" s="22" t="str">
        <f t="shared" si="15"/>
        <v/>
      </c>
      <c r="C364" s="4"/>
      <c r="D364" s="3" t="str">
        <f t="shared" si="16"/>
        <v/>
      </c>
      <c r="E364" s="24"/>
      <c r="F364" s="2" t="str">
        <f t="shared" si="17"/>
        <v>Предел текучести, МПа</v>
      </c>
      <c r="G364" s="2">
        <v>490</v>
      </c>
      <c r="H364" s="2">
        <v>490</v>
      </c>
      <c r="I364" s="2">
        <v>471</v>
      </c>
      <c r="J364" s="2">
        <v>451</v>
      </c>
      <c r="K364" s="2">
        <v>441</v>
      </c>
      <c r="L364" s="2">
        <v>432</v>
      </c>
      <c r="M364" s="2">
        <v>422</v>
      </c>
      <c r="N364" s="2">
        <v>402</v>
      </c>
      <c r="O364" s="2">
        <v>392</v>
      </c>
      <c r="P364" s="2">
        <v>334</v>
      </c>
      <c r="Q364" s="2">
        <v>265</v>
      </c>
      <c r="R364" s="2" t="s">
        <v>4</v>
      </c>
      <c r="S364" s="2" t="s">
        <v>4</v>
      </c>
    </row>
    <row r="365" spans="1:19" x14ac:dyDescent="0.2">
      <c r="A365" s="4"/>
      <c r="B365" s="22" t="str">
        <f t="shared" si="15"/>
        <v/>
      </c>
      <c r="C365" s="4"/>
      <c r="D365" s="3" t="str">
        <f t="shared" si="16"/>
        <v/>
      </c>
      <c r="E365" s="24"/>
      <c r="F365" s="2" t="str">
        <f t="shared" si="17"/>
        <v>Относительное удлинение пятикратного образца при растяжении, %</v>
      </c>
      <c r="G365" s="2">
        <v>11</v>
      </c>
      <c r="H365" s="2">
        <v>11</v>
      </c>
      <c r="I365" s="2">
        <v>11</v>
      </c>
      <c r="J365" s="2">
        <v>12</v>
      </c>
      <c r="K365" s="2">
        <v>12</v>
      </c>
      <c r="L365" s="2">
        <v>13</v>
      </c>
      <c r="M365" s="2">
        <v>14</v>
      </c>
      <c r="N365" s="2">
        <v>14</v>
      </c>
      <c r="O365" s="2">
        <v>15</v>
      </c>
      <c r="P365" s="2">
        <v>15</v>
      </c>
      <c r="Q365" s="2">
        <v>15</v>
      </c>
      <c r="R365" s="2" t="s">
        <v>4</v>
      </c>
      <c r="S365" s="2" t="s">
        <v>4</v>
      </c>
    </row>
    <row r="366" spans="1:19" x14ac:dyDescent="0.2">
      <c r="A366" s="4"/>
      <c r="B366" s="22" t="str">
        <f t="shared" si="15"/>
        <v/>
      </c>
      <c r="C366" s="4"/>
      <c r="D366" s="3" t="str">
        <f t="shared" si="16"/>
        <v/>
      </c>
      <c r="E366" s="24"/>
      <c r="F366" s="2" t="str">
        <f t="shared" si="17"/>
        <v>Относительное сужение поперечного сечения образца при растяжении, %</v>
      </c>
      <c r="G366" s="2">
        <v>30</v>
      </c>
      <c r="H366" s="2">
        <v>28</v>
      </c>
      <c r="I366" s="2">
        <v>27</v>
      </c>
      <c r="J366" s="2">
        <v>25</v>
      </c>
      <c r="K366" s="2">
        <v>23</v>
      </c>
      <c r="L366" s="2">
        <v>26</v>
      </c>
      <c r="M366" s="2">
        <v>30</v>
      </c>
      <c r="N366" s="2">
        <v>33</v>
      </c>
      <c r="O366" s="2">
        <v>37</v>
      </c>
      <c r="P366" s="2">
        <v>41</v>
      </c>
      <c r="Q366" s="2">
        <v>41</v>
      </c>
      <c r="R366" s="2" t="s">
        <v>4</v>
      </c>
      <c r="S366" s="2" t="s">
        <v>4</v>
      </c>
    </row>
    <row r="367" spans="1:19" x14ac:dyDescent="0.2">
      <c r="A367" s="4"/>
      <c r="B367" s="22" t="str">
        <f t="shared" si="15"/>
        <v>Сталь легированная</v>
      </c>
      <c r="C367" s="4"/>
      <c r="D367" s="3" t="str">
        <f t="shared" si="16"/>
        <v>40X</v>
      </c>
      <c r="E367" s="23" t="s">
        <v>247</v>
      </c>
      <c r="F367" s="2" t="str">
        <f t="shared" si="17"/>
        <v>Предел прочности, МПа</v>
      </c>
      <c r="G367" s="2">
        <v>685</v>
      </c>
      <c r="H367" s="2">
        <v>687</v>
      </c>
      <c r="I367" s="2">
        <v>677</v>
      </c>
      <c r="J367" s="2">
        <v>657</v>
      </c>
      <c r="K367" s="2">
        <v>647</v>
      </c>
      <c r="L367" s="2">
        <v>647</v>
      </c>
      <c r="M367" s="2">
        <v>647</v>
      </c>
      <c r="N367" s="2">
        <v>589</v>
      </c>
      <c r="O367" s="2">
        <v>510</v>
      </c>
      <c r="P367" s="2">
        <v>441</v>
      </c>
      <c r="Q367" s="2">
        <v>363</v>
      </c>
      <c r="R367" s="2" t="s">
        <v>4</v>
      </c>
      <c r="S367" s="2" t="s">
        <v>4</v>
      </c>
    </row>
    <row r="368" spans="1:19" x14ac:dyDescent="0.2">
      <c r="A368" s="4"/>
      <c r="B368" s="22" t="str">
        <f t="shared" si="15"/>
        <v/>
      </c>
      <c r="C368" s="4"/>
      <c r="D368" s="3" t="str">
        <f t="shared" si="16"/>
        <v/>
      </c>
      <c r="E368" s="24"/>
      <c r="F368" s="2" t="str">
        <f t="shared" si="17"/>
        <v>Предел текучести, МПа</v>
      </c>
      <c r="G368" s="2">
        <v>540</v>
      </c>
      <c r="H368" s="2">
        <v>530</v>
      </c>
      <c r="I368" s="2">
        <v>520</v>
      </c>
      <c r="J368" s="2">
        <v>500</v>
      </c>
      <c r="K368" s="2">
        <v>491</v>
      </c>
      <c r="L368" s="2">
        <v>471</v>
      </c>
      <c r="M368" s="2">
        <v>461</v>
      </c>
      <c r="N368" s="2">
        <v>441</v>
      </c>
      <c r="O368" s="2">
        <v>422</v>
      </c>
      <c r="P368" s="2">
        <v>373</v>
      </c>
      <c r="Q368" s="2">
        <v>294</v>
      </c>
      <c r="R368" s="2" t="s">
        <v>4</v>
      </c>
      <c r="S368" s="2" t="s">
        <v>4</v>
      </c>
    </row>
    <row r="369" spans="1:19" x14ac:dyDescent="0.2">
      <c r="A369" s="4"/>
      <c r="B369" s="22" t="str">
        <f t="shared" si="15"/>
        <v/>
      </c>
      <c r="C369" s="4"/>
      <c r="D369" s="3" t="str">
        <f t="shared" si="16"/>
        <v/>
      </c>
      <c r="E369" s="24"/>
      <c r="F369" s="2" t="str">
        <f t="shared" si="17"/>
        <v>Относительное удлинение пятикратного образца при растяжении, %</v>
      </c>
      <c r="G369" s="2">
        <v>11</v>
      </c>
      <c r="H369" s="2">
        <v>11</v>
      </c>
      <c r="I369" s="2">
        <v>11</v>
      </c>
      <c r="J369" s="2">
        <v>12</v>
      </c>
      <c r="K369" s="2">
        <v>12</v>
      </c>
      <c r="L369" s="2">
        <v>13</v>
      </c>
      <c r="M369" s="2">
        <v>14</v>
      </c>
      <c r="N369" s="2">
        <v>14</v>
      </c>
      <c r="O369" s="2">
        <v>15</v>
      </c>
      <c r="P369" s="2">
        <v>15</v>
      </c>
      <c r="Q369" s="2">
        <v>15</v>
      </c>
      <c r="R369" s="2" t="s">
        <v>4</v>
      </c>
      <c r="S369" s="2" t="s">
        <v>4</v>
      </c>
    </row>
    <row r="370" spans="1:19" x14ac:dyDescent="0.2">
      <c r="A370" s="4"/>
      <c r="B370" s="22" t="str">
        <f t="shared" si="15"/>
        <v/>
      </c>
      <c r="C370" s="4"/>
      <c r="D370" s="3" t="str">
        <f t="shared" si="16"/>
        <v/>
      </c>
      <c r="E370" s="24"/>
      <c r="F370" s="2" t="str">
        <f t="shared" si="17"/>
        <v>Относительное сужение поперечного сечения образца при растяжении, %</v>
      </c>
      <c r="G370" s="2">
        <v>45</v>
      </c>
      <c r="H370" s="2">
        <v>42</v>
      </c>
      <c r="I370" s="2">
        <v>40</v>
      </c>
      <c r="J370" s="2">
        <v>37</v>
      </c>
      <c r="K370" s="2">
        <v>34</v>
      </c>
      <c r="L370" s="2">
        <v>39</v>
      </c>
      <c r="M370" s="2">
        <v>45</v>
      </c>
      <c r="N370" s="2">
        <v>49</v>
      </c>
      <c r="O370" s="2">
        <v>55</v>
      </c>
      <c r="P370" s="2">
        <v>61</v>
      </c>
      <c r="Q370" s="2">
        <v>61</v>
      </c>
      <c r="R370" s="2" t="s">
        <v>4</v>
      </c>
      <c r="S370" s="2" t="s">
        <v>4</v>
      </c>
    </row>
    <row r="371" spans="1:19" x14ac:dyDescent="0.2">
      <c r="A371" s="3" t="s">
        <v>207</v>
      </c>
      <c r="B371" s="22" t="str">
        <f t="shared" si="15"/>
        <v>Сталь легированная</v>
      </c>
      <c r="C371" s="3" t="s">
        <v>44</v>
      </c>
      <c r="D371" s="3" t="str">
        <f t="shared" si="16"/>
        <v>45Х</v>
      </c>
      <c r="E371" s="23" t="s">
        <v>22</v>
      </c>
      <c r="F371" s="2" t="str">
        <f t="shared" si="17"/>
        <v>Предел прочности, МПа</v>
      </c>
      <c r="G371" s="2">
        <v>570</v>
      </c>
      <c r="H371" s="2">
        <v>559</v>
      </c>
      <c r="I371" s="2">
        <v>559</v>
      </c>
      <c r="J371" s="2">
        <v>540</v>
      </c>
      <c r="K371" s="2">
        <v>540</v>
      </c>
      <c r="L371" s="2">
        <v>540</v>
      </c>
      <c r="M371" s="2">
        <v>540</v>
      </c>
      <c r="N371" s="2">
        <v>481</v>
      </c>
      <c r="O371" s="2">
        <v>363</v>
      </c>
      <c r="P371" s="2">
        <v>363</v>
      </c>
      <c r="Q371" s="2">
        <v>294</v>
      </c>
      <c r="R371" s="2" t="s">
        <v>4</v>
      </c>
      <c r="S371" s="2" t="s">
        <v>4</v>
      </c>
    </row>
    <row r="372" spans="1:19" x14ac:dyDescent="0.2">
      <c r="A372" s="4"/>
      <c r="B372" s="22" t="str">
        <f t="shared" si="15"/>
        <v/>
      </c>
      <c r="C372" s="4"/>
      <c r="D372" s="3" t="str">
        <f t="shared" si="16"/>
        <v/>
      </c>
      <c r="E372" s="24"/>
      <c r="F372" s="2" t="str">
        <f t="shared" si="17"/>
        <v>Предел текучести, МПа</v>
      </c>
      <c r="G372" s="2">
        <v>315</v>
      </c>
      <c r="H372" s="2">
        <v>304</v>
      </c>
      <c r="I372" s="2">
        <v>294</v>
      </c>
      <c r="J372" s="2">
        <v>294</v>
      </c>
      <c r="K372" s="2">
        <v>284</v>
      </c>
      <c r="L372" s="2">
        <v>275</v>
      </c>
      <c r="M372" s="2">
        <v>265</v>
      </c>
      <c r="N372" s="2">
        <v>255</v>
      </c>
      <c r="O372" s="2">
        <v>245</v>
      </c>
      <c r="P372" s="2">
        <v>216</v>
      </c>
      <c r="Q372" s="2">
        <v>177</v>
      </c>
      <c r="R372" s="2" t="s">
        <v>4</v>
      </c>
      <c r="S372" s="2" t="s">
        <v>4</v>
      </c>
    </row>
    <row r="373" spans="1:19" x14ac:dyDescent="0.2">
      <c r="A373" s="4"/>
      <c r="B373" s="22" t="str">
        <f t="shared" si="15"/>
        <v/>
      </c>
      <c r="C373" s="4"/>
      <c r="D373" s="3" t="str">
        <f t="shared" si="16"/>
        <v/>
      </c>
      <c r="E373" s="24"/>
      <c r="F373" s="2" t="str">
        <f t="shared" si="17"/>
        <v>Относительное удлинение пятикратного образца при растяжении, %</v>
      </c>
      <c r="G373" s="2">
        <v>17</v>
      </c>
      <c r="H373" s="2">
        <v>17</v>
      </c>
      <c r="I373" s="2">
        <v>17</v>
      </c>
      <c r="J373" s="2">
        <v>19</v>
      </c>
      <c r="K373" s="2">
        <v>19</v>
      </c>
      <c r="L373" s="2">
        <v>20</v>
      </c>
      <c r="M373" s="2">
        <v>22</v>
      </c>
      <c r="N373" s="2">
        <v>22</v>
      </c>
      <c r="O373" s="2">
        <v>23</v>
      </c>
      <c r="P373" s="2">
        <v>23</v>
      </c>
      <c r="Q373" s="2">
        <v>23</v>
      </c>
      <c r="R373" s="2" t="s">
        <v>4</v>
      </c>
      <c r="S373" s="2" t="s">
        <v>4</v>
      </c>
    </row>
    <row r="374" spans="1:19" x14ac:dyDescent="0.2">
      <c r="A374" s="4"/>
      <c r="B374" s="22" t="str">
        <f t="shared" si="15"/>
        <v/>
      </c>
      <c r="C374" s="4"/>
      <c r="D374" s="3" t="str">
        <f t="shared" si="16"/>
        <v/>
      </c>
      <c r="E374" s="24"/>
      <c r="F374" s="2" t="str">
        <f t="shared" si="17"/>
        <v>Относительное сужение поперечного сечения образца при растяжении, %</v>
      </c>
      <c r="G374" s="2">
        <v>38</v>
      </c>
      <c r="H374" s="2">
        <v>34</v>
      </c>
      <c r="I374" s="2">
        <v>34</v>
      </c>
      <c r="J374" s="2">
        <v>32</v>
      </c>
      <c r="K374" s="2">
        <v>28</v>
      </c>
      <c r="L374" s="2">
        <v>34</v>
      </c>
      <c r="M374" s="2">
        <v>38</v>
      </c>
      <c r="N374" s="2">
        <v>42</v>
      </c>
      <c r="O374" s="2">
        <v>38</v>
      </c>
      <c r="P374" s="2">
        <v>51</v>
      </c>
      <c r="Q374" s="2">
        <v>55</v>
      </c>
      <c r="R374" s="2" t="s">
        <v>4</v>
      </c>
      <c r="S374" s="2" t="s">
        <v>4</v>
      </c>
    </row>
    <row r="375" spans="1:19" x14ac:dyDescent="0.2">
      <c r="A375" s="4"/>
      <c r="B375" s="22" t="str">
        <f t="shared" si="15"/>
        <v>Сталь легированная</v>
      </c>
      <c r="C375" s="4"/>
      <c r="D375" s="3" t="str">
        <f t="shared" si="16"/>
        <v>45Х</v>
      </c>
      <c r="E375" s="23" t="s">
        <v>248</v>
      </c>
      <c r="F375" s="2" t="str">
        <f t="shared" si="17"/>
        <v>Предел прочности, МПа</v>
      </c>
      <c r="G375" s="2">
        <v>570</v>
      </c>
      <c r="H375" s="2">
        <v>559</v>
      </c>
      <c r="I375" s="2">
        <v>559</v>
      </c>
      <c r="J375" s="2">
        <v>540</v>
      </c>
      <c r="K375" s="2">
        <v>540</v>
      </c>
      <c r="L375" s="2">
        <v>540</v>
      </c>
      <c r="M375" s="2">
        <v>540</v>
      </c>
      <c r="N375" s="2">
        <v>481</v>
      </c>
      <c r="O375" s="2">
        <v>363</v>
      </c>
      <c r="P375" s="2">
        <v>363</v>
      </c>
      <c r="Q375" s="2">
        <v>294</v>
      </c>
      <c r="R375" s="2" t="s">
        <v>4</v>
      </c>
      <c r="S375" s="2" t="s">
        <v>4</v>
      </c>
    </row>
    <row r="376" spans="1:19" x14ac:dyDescent="0.2">
      <c r="A376" s="4"/>
      <c r="B376" s="22" t="str">
        <f t="shared" si="15"/>
        <v/>
      </c>
      <c r="C376" s="4"/>
      <c r="D376" s="3" t="str">
        <f t="shared" si="16"/>
        <v/>
      </c>
      <c r="E376" s="23"/>
      <c r="F376" s="2" t="str">
        <f t="shared" si="17"/>
        <v>Предел текучести, МПа</v>
      </c>
      <c r="G376" s="2">
        <v>315</v>
      </c>
      <c r="H376" s="2">
        <v>304</v>
      </c>
      <c r="I376" s="2">
        <v>294</v>
      </c>
      <c r="J376" s="2">
        <v>294</v>
      </c>
      <c r="K376" s="2">
        <v>284</v>
      </c>
      <c r="L376" s="2">
        <v>275</v>
      </c>
      <c r="M376" s="2">
        <v>265</v>
      </c>
      <c r="N376" s="2">
        <v>256</v>
      </c>
      <c r="O376" s="2">
        <v>245</v>
      </c>
      <c r="P376" s="2">
        <v>216</v>
      </c>
      <c r="Q376" s="2">
        <v>177</v>
      </c>
      <c r="R376" s="2" t="s">
        <v>4</v>
      </c>
      <c r="S376" s="2" t="s">
        <v>4</v>
      </c>
    </row>
    <row r="377" spans="1:19" x14ac:dyDescent="0.2">
      <c r="A377" s="4"/>
      <c r="B377" s="22" t="str">
        <f t="shared" si="15"/>
        <v/>
      </c>
      <c r="C377" s="4"/>
      <c r="D377" s="3" t="str">
        <f t="shared" si="16"/>
        <v/>
      </c>
      <c r="E377" s="24"/>
      <c r="F377" s="2" t="str">
        <f t="shared" si="17"/>
        <v>Относительное удлинение пятикратного образца при растяжении, %</v>
      </c>
      <c r="G377" s="2">
        <v>11</v>
      </c>
      <c r="H377" s="2">
        <v>11</v>
      </c>
      <c r="I377" s="2">
        <v>11</v>
      </c>
      <c r="J377" s="2">
        <v>12</v>
      </c>
      <c r="K377" s="2">
        <v>12</v>
      </c>
      <c r="L377" s="2">
        <v>13</v>
      </c>
      <c r="M377" s="2">
        <v>14</v>
      </c>
      <c r="N377" s="2">
        <v>14</v>
      </c>
      <c r="O377" s="2">
        <v>15</v>
      </c>
      <c r="P377" s="2">
        <v>15</v>
      </c>
      <c r="Q377" s="2">
        <v>15</v>
      </c>
      <c r="R377" s="2" t="s">
        <v>4</v>
      </c>
      <c r="S377" s="2" t="s">
        <v>4</v>
      </c>
    </row>
    <row r="378" spans="1:19" x14ac:dyDescent="0.2">
      <c r="A378" s="4"/>
      <c r="B378" s="22" t="str">
        <f t="shared" si="15"/>
        <v/>
      </c>
      <c r="C378" s="4"/>
      <c r="D378" s="3" t="str">
        <f t="shared" si="16"/>
        <v/>
      </c>
      <c r="E378" s="24"/>
      <c r="F378" s="2" t="str">
        <f t="shared" si="17"/>
        <v>Относительное сужение поперечного сечения образца при растяжении, %</v>
      </c>
      <c r="G378" s="2">
        <v>30</v>
      </c>
      <c r="H378" s="2">
        <v>27</v>
      </c>
      <c r="I378" s="2">
        <v>27</v>
      </c>
      <c r="J378" s="2">
        <v>25</v>
      </c>
      <c r="K378" s="2">
        <v>22</v>
      </c>
      <c r="L378" s="2">
        <v>27</v>
      </c>
      <c r="M378" s="2">
        <v>30</v>
      </c>
      <c r="N378" s="2">
        <v>33</v>
      </c>
      <c r="O378" s="2">
        <v>30</v>
      </c>
      <c r="P378" s="2">
        <v>40</v>
      </c>
      <c r="Q378" s="2">
        <v>43</v>
      </c>
      <c r="R378" s="2" t="s">
        <v>4</v>
      </c>
      <c r="S378" s="2" t="s">
        <v>4</v>
      </c>
    </row>
    <row r="379" spans="1:19" x14ac:dyDescent="0.2">
      <c r="A379" s="3"/>
      <c r="B379" s="22" t="str">
        <f t="shared" si="15"/>
        <v>Сталь легированная</v>
      </c>
      <c r="C379" s="3"/>
      <c r="D379" s="3" t="str">
        <f t="shared" si="16"/>
        <v>45Х</v>
      </c>
      <c r="E379" s="23" t="s">
        <v>45</v>
      </c>
      <c r="F379" s="2" t="str">
        <f t="shared" si="17"/>
        <v>Предел прочности, МПа</v>
      </c>
      <c r="G379" s="2">
        <v>590</v>
      </c>
      <c r="H379" s="2">
        <v>579</v>
      </c>
      <c r="I379" s="2">
        <v>579</v>
      </c>
      <c r="J379" s="2">
        <v>559</v>
      </c>
      <c r="K379" s="2">
        <v>559</v>
      </c>
      <c r="L379" s="2">
        <v>559</v>
      </c>
      <c r="M379" s="2">
        <v>559</v>
      </c>
      <c r="N379" s="2">
        <v>491</v>
      </c>
      <c r="O379" s="2">
        <v>373</v>
      </c>
      <c r="P379" s="2">
        <v>373</v>
      </c>
      <c r="Q379" s="2">
        <v>304</v>
      </c>
      <c r="R379" s="2" t="s">
        <v>4</v>
      </c>
      <c r="S379" s="2" t="s">
        <v>4</v>
      </c>
    </row>
    <row r="380" spans="1:19" x14ac:dyDescent="0.2">
      <c r="A380" s="4"/>
      <c r="B380" s="22" t="str">
        <f t="shared" si="15"/>
        <v/>
      </c>
      <c r="C380" s="4"/>
      <c r="D380" s="3" t="str">
        <f t="shared" si="16"/>
        <v/>
      </c>
      <c r="E380" s="24"/>
      <c r="F380" s="2" t="str">
        <f t="shared" si="17"/>
        <v>Предел текучести, МПа</v>
      </c>
      <c r="G380" s="2">
        <v>345</v>
      </c>
      <c r="H380" s="2">
        <v>334</v>
      </c>
      <c r="I380" s="2">
        <v>324</v>
      </c>
      <c r="J380" s="2">
        <v>314</v>
      </c>
      <c r="K380" s="2">
        <v>304</v>
      </c>
      <c r="L380" s="2">
        <v>304</v>
      </c>
      <c r="M380" s="2">
        <v>294</v>
      </c>
      <c r="N380" s="2">
        <v>275</v>
      </c>
      <c r="O380" s="2">
        <v>265</v>
      </c>
      <c r="P380" s="2">
        <v>235</v>
      </c>
      <c r="Q380" s="2">
        <v>186</v>
      </c>
      <c r="R380" s="2" t="s">
        <v>4</v>
      </c>
      <c r="S380" s="2" t="s">
        <v>4</v>
      </c>
    </row>
    <row r="381" spans="1:19" x14ac:dyDescent="0.2">
      <c r="A381" s="4"/>
      <c r="B381" s="22" t="str">
        <f t="shared" si="15"/>
        <v/>
      </c>
      <c r="C381" s="4"/>
      <c r="D381" s="3" t="str">
        <f t="shared" si="16"/>
        <v/>
      </c>
      <c r="E381" s="24"/>
      <c r="F381" s="2" t="str">
        <f t="shared" si="17"/>
        <v>Относительное удлинение пятикратного образца при растяжении, %</v>
      </c>
      <c r="G381" s="2">
        <v>11</v>
      </c>
      <c r="H381" s="2">
        <v>11</v>
      </c>
      <c r="I381" s="2">
        <v>11</v>
      </c>
      <c r="J381" s="2">
        <v>12</v>
      </c>
      <c r="K381" s="2">
        <v>12</v>
      </c>
      <c r="L381" s="2">
        <v>13</v>
      </c>
      <c r="M381" s="2">
        <v>14</v>
      </c>
      <c r="N381" s="2">
        <v>14</v>
      </c>
      <c r="O381" s="2">
        <v>15</v>
      </c>
      <c r="P381" s="2">
        <v>15</v>
      </c>
      <c r="Q381" s="2">
        <v>15</v>
      </c>
      <c r="R381" s="2" t="s">
        <v>4</v>
      </c>
      <c r="S381" s="2" t="s">
        <v>4</v>
      </c>
    </row>
    <row r="382" spans="1:19" x14ac:dyDescent="0.2">
      <c r="A382" s="4"/>
      <c r="B382" s="22" t="str">
        <f t="shared" si="15"/>
        <v/>
      </c>
      <c r="C382" s="4"/>
      <c r="D382" s="3" t="str">
        <f t="shared" si="16"/>
        <v/>
      </c>
      <c r="E382" s="24"/>
      <c r="F382" s="2" t="str">
        <f t="shared" si="17"/>
        <v>Относительное сужение поперечного сечения образца при растяжении, %</v>
      </c>
      <c r="G382" s="2">
        <v>30</v>
      </c>
      <c r="H382" s="2">
        <v>27</v>
      </c>
      <c r="I382" s="2">
        <v>27</v>
      </c>
      <c r="J382" s="2">
        <v>25</v>
      </c>
      <c r="K382" s="2">
        <v>22</v>
      </c>
      <c r="L382" s="2">
        <v>27</v>
      </c>
      <c r="M382" s="2">
        <v>30</v>
      </c>
      <c r="N382" s="2">
        <v>33</v>
      </c>
      <c r="O382" s="2">
        <v>30</v>
      </c>
      <c r="P382" s="2">
        <v>40</v>
      </c>
      <c r="Q382" s="2">
        <v>43</v>
      </c>
      <c r="R382" s="2" t="s">
        <v>4</v>
      </c>
      <c r="S382" s="2" t="s">
        <v>4</v>
      </c>
    </row>
    <row r="383" spans="1:19" x14ac:dyDescent="0.2">
      <c r="A383" s="4"/>
      <c r="B383" s="22" t="str">
        <f t="shared" si="15"/>
        <v>Сталь легированная</v>
      </c>
      <c r="C383" s="4"/>
      <c r="D383" s="3" t="str">
        <f t="shared" si="16"/>
        <v>45Х</v>
      </c>
      <c r="E383" s="23" t="s">
        <v>249</v>
      </c>
      <c r="F383" s="2" t="str">
        <f t="shared" si="17"/>
        <v>Предел прочности, МПа</v>
      </c>
      <c r="G383" s="2">
        <v>615</v>
      </c>
      <c r="H383" s="2">
        <v>608</v>
      </c>
      <c r="I383" s="2">
        <v>608</v>
      </c>
      <c r="J383" s="2">
        <v>589</v>
      </c>
      <c r="K383" s="2">
        <v>589</v>
      </c>
      <c r="L383" s="2">
        <v>589</v>
      </c>
      <c r="M383" s="2">
        <v>589</v>
      </c>
      <c r="N383" s="2">
        <v>520</v>
      </c>
      <c r="O383" s="2">
        <v>392</v>
      </c>
      <c r="P383" s="2">
        <v>392</v>
      </c>
      <c r="Q383" s="2">
        <v>324</v>
      </c>
      <c r="R383" s="2" t="s">
        <v>4</v>
      </c>
      <c r="S383" s="2" t="s">
        <v>4</v>
      </c>
    </row>
    <row r="384" spans="1:19" x14ac:dyDescent="0.2">
      <c r="A384" s="4"/>
      <c r="B384" s="22" t="str">
        <f t="shared" si="15"/>
        <v/>
      </c>
      <c r="C384" s="4"/>
      <c r="D384" s="3" t="str">
        <f t="shared" si="16"/>
        <v/>
      </c>
      <c r="E384" s="24"/>
      <c r="F384" s="2" t="str">
        <f t="shared" si="17"/>
        <v>Предел текучести, МПа</v>
      </c>
      <c r="G384" s="2">
        <v>395</v>
      </c>
      <c r="H384" s="2">
        <v>383</v>
      </c>
      <c r="I384" s="2">
        <v>373</v>
      </c>
      <c r="J384" s="2">
        <v>363</v>
      </c>
      <c r="K384" s="2">
        <v>353</v>
      </c>
      <c r="L384" s="2">
        <v>343</v>
      </c>
      <c r="M384" s="2">
        <v>333</v>
      </c>
      <c r="N384" s="2">
        <v>314</v>
      </c>
      <c r="O384" s="2">
        <v>304</v>
      </c>
      <c r="P384" s="2">
        <v>265</v>
      </c>
      <c r="Q384" s="2">
        <v>216</v>
      </c>
      <c r="R384" s="2" t="s">
        <v>4</v>
      </c>
      <c r="S384" s="2" t="s">
        <v>4</v>
      </c>
    </row>
    <row r="385" spans="1:19" x14ac:dyDescent="0.2">
      <c r="A385" s="4"/>
      <c r="B385" s="22" t="str">
        <f t="shared" si="15"/>
        <v/>
      </c>
      <c r="C385" s="4"/>
      <c r="D385" s="3" t="str">
        <f t="shared" si="16"/>
        <v/>
      </c>
      <c r="E385" s="24"/>
      <c r="F385" s="2" t="str">
        <f t="shared" si="17"/>
        <v>Относительное удлинение пятикратного образца при растяжении, %</v>
      </c>
      <c r="G385" s="2">
        <v>11</v>
      </c>
      <c r="H385" s="2">
        <v>11</v>
      </c>
      <c r="I385" s="2">
        <v>11</v>
      </c>
      <c r="J385" s="2">
        <v>12</v>
      </c>
      <c r="K385" s="2">
        <v>12</v>
      </c>
      <c r="L385" s="2">
        <v>13</v>
      </c>
      <c r="M385" s="2">
        <v>14</v>
      </c>
      <c r="N385" s="2">
        <v>14</v>
      </c>
      <c r="O385" s="2">
        <v>15</v>
      </c>
      <c r="P385" s="2">
        <v>15</v>
      </c>
      <c r="Q385" s="2">
        <v>15</v>
      </c>
      <c r="R385" s="2" t="s">
        <v>4</v>
      </c>
      <c r="S385" s="2" t="s">
        <v>4</v>
      </c>
    </row>
    <row r="386" spans="1:19" x14ac:dyDescent="0.2">
      <c r="A386" s="4"/>
      <c r="B386" s="22" t="str">
        <f t="shared" si="15"/>
        <v/>
      </c>
      <c r="C386" s="4"/>
      <c r="D386" s="3" t="str">
        <f t="shared" si="16"/>
        <v/>
      </c>
      <c r="E386" s="24"/>
      <c r="F386" s="2" t="str">
        <f t="shared" si="17"/>
        <v>Относительное сужение поперечного сечения образца при растяжении, %</v>
      </c>
      <c r="G386" s="2">
        <v>30</v>
      </c>
      <c r="H386" s="2">
        <v>27</v>
      </c>
      <c r="I386" s="2">
        <v>27</v>
      </c>
      <c r="J386" s="2">
        <v>25</v>
      </c>
      <c r="K386" s="2">
        <v>22</v>
      </c>
      <c r="L386" s="2">
        <v>27</v>
      </c>
      <c r="M386" s="2">
        <v>30</v>
      </c>
      <c r="N386" s="2">
        <v>33</v>
      </c>
      <c r="O386" s="2">
        <v>30</v>
      </c>
      <c r="P386" s="2">
        <v>40</v>
      </c>
      <c r="Q386" s="2">
        <v>43</v>
      </c>
      <c r="R386" s="2" t="s">
        <v>4</v>
      </c>
      <c r="S386" s="2" t="s">
        <v>4</v>
      </c>
    </row>
    <row r="387" spans="1:19" x14ac:dyDescent="0.2">
      <c r="A387" s="4"/>
      <c r="B387" s="22" t="str">
        <f t="shared" ref="B387:B450" si="18">IF(NOT(ISBLANK(A387)),A387,IF(NOT(ISBLANK(E387)),INDEX(B:B,ROW(B387)-4),""))</f>
        <v>Сталь легированная</v>
      </c>
      <c r="C387" s="4"/>
      <c r="D387" s="3" t="str">
        <f t="shared" ref="D387:D450" si="19">IF(NOT(ISBLANK(C387)),C387,IF(NOT(ISBLANK(E387)),INDEX(D:D,ROW(D387)-4),""))</f>
        <v>45Х</v>
      </c>
      <c r="E387" s="23" t="s">
        <v>250</v>
      </c>
      <c r="F387" s="2" t="str">
        <f t="shared" si="17"/>
        <v>Предел прочности, МПа</v>
      </c>
      <c r="G387" s="2">
        <v>635</v>
      </c>
      <c r="H387" s="2">
        <v>628</v>
      </c>
      <c r="I387" s="2">
        <v>628</v>
      </c>
      <c r="J387" s="2">
        <v>608</v>
      </c>
      <c r="K387" s="2">
        <v>608</v>
      </c>
      <c r="L387" s="2">
        <v>608</v>
      </c>
      <c r="M387" s="2">
        <v>608</v>
      </c>
      <c r="N387" s="2">
        <v>540</v>
      </c>
      <c r="O387" s="2">
        <v>402</v>
      </c>
      <c r="P387" s="2">
        <v>402</v>
      </c>
      <c r="Q387" s="2">
        <v>334</v>
      </c>
      <c r="R387" s="2" t="s">
        <v>4</v>
      </c>
      <c r="S387" s="2" t="s">
        <v>4</v>
      </c>
    </row>
    <row r="388" spans="1:19" x14ac:dyDescent="0.2">
      <c r="A388" s="4"/>
      <c r="B388" s="22" t="str">
        <f t="shared" si="18"/>
        <v/>
      </c>
      <c r="C388" s="4"/>
      <c r="D388" s="3" t="str">
        <f t="shared" si="19"/>
        <v/>
      </c>
      <c r="E388" s="24"/>
      <c r="F388" s="2" t="str">
        <f t="shared" si="17"/>
        <v>Предел текучести, МПа</v>
      </c>
      <c r="G388" s="2">
        <v>440</v>
      </c>
      <c r="H388" s="2">
        <v>432</v>
      </c>
      <c r="I388" s="2">
        <v>422</v>
      </c>
      <c r="J388" s="2">
        <v>412</v>
      </c>
      <c r="K388" s="2">
        <v>392</v>
      </c>
      <c r="L388" s="2">
        <v>392</v>
      </c>
      <c r="M388" s="2">
        <v>373</v>
      </c>
      <c r="N388" s="2">
        <v>353</v>
      </c>
      <c r="O388" s="2">
        <v>343</v>
      </c>
      <c r="P388" s="2">
        <v>294</v>
      </c>
      <c r="Q388" s="2">
        <v>245</v>
      </c>
      <c r="R388" s="2" t="s">
        <v>4</v>
      </c>
      <c r="S388" s="25"/>
    </row>
    <row r="389" spans="1:19" x14ac:dyDescent="0.2">
      <c r="A389" s="4"/>
      <c r="B389" s="22" t="str">
        <f t="shared" si="18"/>
        <v/>
      </c>
      <c r="C389" s="4"/>
      <c r="D389" s="3" t="str">
        <f t="shared" si="19"/>
        <v/>
      </c>
      <c r="E389" s="24"/>
      <c r="F389" s="2" t="str">
        <f t="shared" si="17"/>
        <v>Относительное удлинение пятикратного образца при растяжении, %</v>
      </c>
      <c r="G389" s="2">
        <v>11</v>
      </c>
      <c r="H389" s="2">
        <v>11</v>
      </c>
      <c r="I389" s="2">
        <v>11</v>
      </c>
      <c r="J389" s="2">
        <v>12</v>
      </c>
      <c r="K389" s="2">
        <v>12</v>
      </c>
      <c r="L389" s="2">
        <v>13</v>
      </c>
      <c r="M389" s="2">
        <v>14</v>
      </c>
      <c r="N389" s="2">
        <v>14</v>
      </c>
      <c r="O389" s="2">
        <v>15</v>
      </c>
      <c r="P389" s="2">
        <v>15</v>
      </c>
      <c r="Q389" s="2">
        <v>15</v>
      </c>
      <c r="R389" s="2" t="s">
        <v>4</v>
      </c>
      <c r="S389" s="2" t="s">
        <v>4</v>
      </c>
    </row>
    <row r="390" spans="1:19" x14ac:dyDescent="0.2">
      <c r="A390" s="4"/>
      <c r="B390" s="22" t="str">
        <f t="shared" si="18"/>
        <v/>
      </c>
      <c r="C390" s="4"/>
      <c r="D390" s="3" t="str">
        <f t="shared" si="19"/>
        <v/>
      </c>
      <c r="E390" s="24"/>
      <c r="F390" s="2" t="str">
        <f t="shared" si="17"/>
        <v>Относительное сужение поперечного сечения образца при растяжении, %</v>
      </c>
      <c r="G390" s="2">
        <v>30</v>
      </c>
      <c r="H390" s="2">
        <v>27</v>
      </c>
      <c r="I390" s="2">
        <v>27</v>
      </c>
      <c r="J390" s="2">
        <v>25</v>
      </c>
      <c r="K390" s="2">
        <v>22</v>
      </c>
      <c r="L390" s="2">
        <v>27</v>
      </c>
      <c r="M390" s="2">
        <v>30</v>
      </c>
      <c r="N390" s="2">
        <v>33</v>
      </c>
      <c r="O390" s="2">
        <v>30</v>
      </c>
      <c r="P390" s="2">
        <v>40</v>
      </c>
      <c r="Q390" s="2">
        <v>43</v>
      </c>
      <c r="R390" s="2" t="s">
        <v>4</v>
      </c>
      <c r="S390" s="2" t="s">
        <v>4</v>
      </c>
    </row>
    <row r="391" spans="1:19" x14ac:dyDescent="0.2">
      <c r="A391" s="4"/>
      <c r="B391" s="22" t="str">
        <f t="shared" si="18"/>
        <v>Сталь легированная</v>
      </c>
      <c r="C391" s="4"/>
      <c r="D391" s="3" t="str">
        <f t="shared" si="19"/>
        <v>45Х</v>
      </c>
      <c r="E391" s="23" t="s">
        <v>43</v>
      </c>
      <c r="F391" s="2" t="str">
        <f t="shared" si="17"/>
        <v>Предел прочности, МПа</v>
      </c>
      <c r="G391" s="2">
        <v>650</v>
      </c>
      <c r="H391" s="2">
        <v>647</v>
      </c>
      <c r="I391" s="2">
        <v>647</v>
      </c>
      <c r="J391" s="2">
        <v>618</v>
      </c>
      <c r="K391" s="2">
        <v>618</v>
      </c>
      <c r="L391" s="2">
        <v>618</v>
      </c>
      <c r="M391" s="2">
        <v>618</v>
      </c>
      <c r="N391" s="2">
        <v>559</v>
      </c>
      <c r="O391" s="2">
        <v>422</v>
      </c>
      <c r="P391" s="2">
        <v>422</v>
      </c>
      <c r="Q391" s="2">
        <v>343</v>
      </c>
      <c r="R391" s="2" t="s">
        <v>4</v>
      </c>
      <c r="S391" s="2" t="s">
        <v>4</v>
      </c>
    </row>
    <row r="392" spans="1:19" x14ac:dyDescent="0.2">
      <c r="A392" s="4"/>
      <c r="B392" s="22" t="str">
        <f t="shared" si="18"/>
        <v/>
      </c>
      <c r="C392" s="4"/>
      <c r="D392" s="3" t="str">
        <f t="shared" si="19"/>
        <v/>
      </c>
      <c r="E392" s="24"/>
      <c r="F392" s="2" t="str">
        <f t="shared" ref="F392:F455" si="20">CHOOSE(MOD(ROW(F392)-ROW($F$3),4)+1,
"Предел прочности, МПа",
"Предел текучести, МПа",
"Относительное удлинение пятикратного образца при растяжении, %",
"Относительное сужение поперечного сечения образца при растяжении, %")</f>
        <v>Предел текучести, МПа</v>
      </c>
      <c r="G392" s="2">
        <v>490</v>
      </c>
      <c r="H392" s="2">
        <v>471</v>
      </c>
      <c r="I392" s="2">
        <v>461</v>
      </c>
      <c r="J392" s="2">
        <v>461</v>
      </c>
      <c r="K392" s="2">
        <v>441</v>
      </c>
      <c r="L392" s="2">
        <v>432</v>
      </c>
      <c r="M392" s="2">
        <v>412</v>
      </c>
      <c r="N392" s="2">
        <v>402</v>
      </c>
      <c r="O392" s="2">
        <v>383</v>
      </c>
      <c r="P392" s="2">
        <v>333</v>
      </c>
      <c r="Q392" s="2">
        <v>275</v>
      </c>
      <c r="R392" s="2" t="s">
        <v>4</v>
      </c>
      <c r="S392" s="2" t="s">
        <v>4</v>
      </c>
    </row>
    <row r="393" spans="1:19" x14ac:dyDescent="0.2">
      <c r="A393" s="4"/>
      <c r="B393" s="22" t="str">
        <f t="shared" si="18"/>
        <v/>
      </c>
      <c r="C393" s="4"/>
      <c r="D393" s="3" t="str">
        <f t="shared" si="19"/>
        <v/>
      </c>
      <c r="E393" s="24"/>
      <c r="F393" s="2" t="str">
        <f t="shared" si="20"/>
        <v>Относительное удлинение пятикратного образца при растяжении, %</v>
      </c>
      <c r="G393" s="2">
        <v>11</v>
      </c>
      <c r="H393" s="2">
        <v>11</v>
      </c>
      <c r="I393" s="2">
        <v>11</v>
      </c>
      <c r="J393" s="2">
        <v>12</v>
      </c>
      <c r="K393" s="2">
        <v>12</v>
      </c>
      <c r="L393" s="2">
        <v>13</v>
      </c>
      <c r="M393" s="2">
        <v>14</v>
      </c>
      <c r="N393" s="2">
        <v>14</v>
      </c>
      <c r="O393" s="2">
        <v>15</v>
      </c>
      <c r="P393" s="2">
        <v>15</v>
      </c>
      <c r="Q393" s="2">
        <v>15</v>
      </c>
      <c r="R393" s="2" t="s">
        <v>4</v>
      </c>
      <c r="S393" s="2" t="s">
        <v>4</v>
      </c>
    </row>
    <row r="394" spans="1:19" x14ac:dyDescent="0.2">
      <c r="A394" s="4"/>
      <c r="B394" s="22" t="str">
        <f t="shared" si="18"/>
        <v/>
      </c>
      <c r="C394" s="4"/>
      <c r="D394" s="3" t="str">
        <f t="shared" si="19"/>
        <v/>
      </c>
      <c r="E394" s="24"/>
      <c r="F394" s="2" t="str">
        <f t="shared" si="20"/>
        <v>Относительное сужение поперечного сечения образца при растяжении, %</v>
      </c>
      <c r="G394" s="2">
        <v>30</v>
      </c>
      <c r="H394" s="2">
        <v>27</v>
      </c>
      <c r="I394" s="2">
        <v>27</v>
      </c>
      <c r="J394" s="2">
        <v>25</v>
      </c>
      <c r="K394" s="2">
        <v>22</v>
      </c>
      <c r="L394" s="2">
        <v>27</v>
      </c>
      <c r="M394" s="2">
        <v>30</v>
      </c>
      <c r="N394" s="2">
        <v>33</v>
      </c>
      <c r="O394" s="2">
        <v>30</v>
      </c>
      <c r="P394" s="2">
        <v>40</v>
      </c>
      <c r="Q394" s="2">
        <v>43</v>
      </c>
      <c r="R394" s="2" t="s">
        <v>4</v>
      </c>
      <c r="S394" s="2" t="s">
        <v>4</v>
      </c>
    </row>
    <row r="395" spans="1:19" x14ac:dyDescent="0.2">
      <c r="A395" s="4"/>
      <c r="B395" s="22" t="str">
        <f t="shared" si="18"/>
        <v>Сталь легированная</v>
      </c>
      <c r="C395" s="4"/>
      <c r="D395" s="3" t="str">
        <f t="shared" si="19"/>
        <v>45Х</v>
      </c>
      <c r="E395" s="23" t="s">
        <v>174</v>
      </c>
      <c r="F395" s="2" t="str">
        <f t="shared" si="20"/>
        <v>Предел прочности, МПа</v>
      </c>
      <c r="G395" s="2">
        <v>685</v>
      </c>
      <c r="H395" s="2">
        <v>677</v>
      </c>
      <c r="I395" s="2">
        <v>677</v>
      </c>
      <c r="J395" s="2">
        <v>647</v>
      </c>
      <c r="K395" s="2">
        <v>647</v>
      </c>
      <c r="L395" s="2">
        <v>647</v>
      </c>
      <c r="M395" s="2">
        <v>647</v>
      </c>
      <c r="N395" s="2">
        <v>559</v>
      </c>
      <c r="O395" s="2">
        <v>441</v>
      </c>
      <c r="P395" s="2">
        <v>441</v>
      </c>
      <c r="Q395" s="2">
        <v>353</v>
      </c>
      <c r="R395" s="2" t="s">
        <v>4</v>
      </c>
      <c r="S395" s="2" t="s">
        <v>4</v>
      </c>
    </row>
    <row r="396" spans="1:19" x14ac:dyDescent="0.2">
      <c r="A396" s="4"/>
      <c r="B396" s="22" t="str">
        <f t="shared" si="18"/>
        <v/>
      </c>
      <c r="C396" s="4"/>
      <c r="D396" s="3" t="str">
        <f t="shared" si="19"/>
        <v/>
      </c>
      <c r="E396" s="24"/>
      <c r="F396" s="2" t="str">
        <f t="shared" si="20"/>
        <v>Предел текучести, МПа</v>
      </c>
      <c r="G396" s="2">
        <v>540</v>
      </c>
      <c r="H396" s="2">
        <v>520</v>
      </c>
      <c r="I396" s="2">
        <v>510</v>
      </c>
      <c r="J396" s="2">
        <v>510</v>
      </c>
      <c r="K396" s="2">
        <v>491</v>
      </c>
      <c r="L396" s="2">
        <v>471</v>
      </c>
      <c r="M396" s="2">
        <v>451</v>
      </c>
      <c r="N396" s="2">
        <v>441</v>
      </c>
      <c r="O396" s="2">
        <v>422</v>
      </c>
      <c r="P396" s="2">
        <v>373</v>
      </c>
      <c r="Q396" s="2">
        <v>304</v>
      </c>
      <c r="R396" s="2" t="s">
        <v>4</v>
      </c>
      <c r="S396" s="2" t="s">
        <v>4</v>
      </c>
    </row>
    <row r="397" spans="1:19" x14ac:dyDescent="0.2">
      <c r="A397" s="4"/>
      <c r="B397" s="22" t="str">
        <f t="shared" si="18"/>
        <v/>
      </c>
      <c r="C397" s="4"/>
      <c r="D397" s="3" t="str">
        <f t="shared" si="19"/>
        <v/>
      </c>
      <c r="E397" s="24"/>
      <c r="F397" s="2" t="str">
        <f t="shared" si="20"/>
        <v>Относительное удлинение пятикратного образца при растяжении, %</v>
      </c>
      <c r="G397" s="2">
        <v>11</v>
      </c>
      <c r="H397" s="2">
        <v>11</v>
      </c>
      <c r="I397" s="2">
        <v>11</v>
      </c>
      <c r="J397" s="2">
        <v>12</v>
      </c>
      <c r="K397" s="2">
        <v>12</v>
      </c>
      <c r="L397" s="2">
        <v>13</v>
      </c>
      <c r="M397" s="2">
        <v>14</v>
      </c>
      <c r="N397" s="2">
        <v>14</v>
      </c>
      <c r="O397" s="2">
        <v>15</v>
      </c>
      <c r="P397" s="2">
        <v>15</v>
      </c>
      <c r="Q397" s="2">
        <v>15</v>
      </c>
      <c r="R397" s="2" t="s">
        <v>4</v>
      </c>
      <c r="S397" s="2" t="s">
        <v>4</v>
      </c>
    </row>
    <row r="398" spans="1:19" x14ac:dyDescent="0.2">
      <c r="A398" s="4"/>
      <c r="B398" s="22" t="str">
        <f t="shared" si="18"/>
        <v/>
      </c>
      <c r="C398" s="4"/>
      <c r="D398" s="3" t="str">
        <f t="shared" si="19"/>
        <v/>
      </c>
      <c r="E398" s="24"/>
      <c r="F398" s="2" t="str">
        <f t="shared" si="20"/>
        <v>Относительное сужение поперечного сечения образца при растяжении, %</v>
      </c>
      <c r="G398" s="2">
        <v>30</v>
      </c>
      <c r="H398" s="2">
        <v>27</v>
      </c>
      <c r="I398" s="2">
        <v>27</v>
      </c>
      <c r="J398" s="2">
        <v>25</v>
      </c>
      <c r="K398" s="2">
        <v>22</v>
      </c>
      <c r="L398" s="2">
        <v>27</v>
      </c>
      <c r="M398" s="2">
        <v>30</v>
      </c>
      <c r="N398" s="2">
        <v>33</v>
      </c>
      <c r="O398" s="2">
        <v>30</v>
      </c>
      <c r="P398" s="2">
        <v>40</v>
      </c>
      <c r="Q398" s="2">
        <v>43</v>
      </c>
      <c r="R398" s="2" t="s">
        <v>4</v>
      </c>
      <c r="S398" s="2" t="s">
        <v>4</v>
      </c>
    </row>
    <row r="399" spans="1:19" x14ac:dyDescent="0.2">
      <c r="A399" s="4"/>
      <c r="B399" s="22" t="str">
        <f t="shared" si="18"/>
        <v>Сталь легированная</v>
      </c>
      <c r="C399" s="4"/>
      <c r="D399" s="3" t="str">
        <f t="shared" si="19"/>
        <v>45Х</v>
      </c>
      <c r="E399" s="23" t="s">
        <v>251</v>
      </c>
      <c r="F399" s="2" t="str">
        <f t="shared" si="20"/>
        <v>Предел прочности, МПа</v>
      </c>
      <c r="G399" s="2">
        <v>735</v>
      </c>
      <c r="H399" s="2">
        <v>716</v>
      </c>
      <c r="I399" s="2">
        <v>716</v>
      </c>
      <c r="J399" s="2">
        <v>697</v>
      </c>
      <c r="K399" s="2">
        <v>697</v>
      </c>
      <c r="L399" s="2">
        <v>697</v>
      </c>
      <c r="M399" s="2">
        <v>697</v>
      </c>
      <c r="N399" s="2">
        <v>618</v>
      </c>
      <c r="O399" s="2">
        <v>471</v>
      </c>
      <c r="P399" s="2">
        <v>471</v>
      </c>
      <c r="Q399" s="2">
        <v>383</v>
      </c>
      <c r="R399" s="2" t="s">
        <v>4</v>
      </c>
      <c r="S399" s="2" t="s">
        <v>4</v>
      </c>
    </row>
    <row r="400" spans="1:19" x14ac:dyDescent="0.2">
      <c r="A400" s="4"/>
      <c r="B400" s="22" t="str">
        <f t="shared" si="18"/>
        <v/>
      </c>
      <c r="C400" s="4"/>
      <c r="D400" s="3" t="str">
        <f t="shared" si="19"/>
        <v/>
      </c>
      <c r="E400" s="24"/>
      <c r="F400" s="2" t="str">
        <f t="shared" si="20"/>
        <v>Предел текучести, МПа</v>
      </c>
      <c r="G400" s="2">
        <v>590</v>
      </c>
      <c r="H400" s="2">
        <v>569</v>
      </c>
      <c r="I400" s="2">
        <v>549</v>
      </c>
      <c r="J400" s="2">
        <v>549</v>
      </c>
      <c r="K400" s="2">
        <v>530</v>
      </c>
      <c r="L400" s="2">
        <v>520</v>
      </c>
      <c r="M400" s="2">
        <v>500</v>
      </c>
      <c r="N400" s="2">
        <v>481</v>
      </c>
      <c r="O400" s="2">
        <v>461</v>
      </c>
      <c r="P400" s="2">
        <v>402</v>
      </c>
      <c r="Q400" s="2">
        <v>333</v>
      </c>
      <c r="R400" s="2" t="s">
        <v>4</v>
      </c>
      <c r="S400" s="2" t="s">
        <v>4</v>
      </c>
    </row>
    <row r="401" spans="1:19" x14ac:dyDescent="0.2">
      <c r="A401" s="4"/>
      <c r="B401" s="22" t="str">
        <f t="shared" si="18"/>
        <v/>
      </c>
      <c r="C401" s="4"/>
      <c r="D401" s="3" t="str">
        <f t="shared" si="19"/>
        <v/>
      </c>
      <c r="E401" s="24"/>
      <c r="F401" s="2" t="str">
        <f t="shared" si="20"/>
        <v>Относительное удлинение пятикратного образца при растяжении, %</v>
      </c>
      <c r="G401" s="2">
        <v>11</v>
      </c>
      <c r="H401" s="2">
        <v>11</v>
      </c>
      <c r="I401" s="2">
        <v>11</v>
      </c>
      <c r="J401" s="2">
        <v>12</v>
      </c>
      <c r="K401" s="2">
        <v>12</v>
      </c>
      <c r="L401" s="2">
        <v>13</v>
      </c>
      <c r="M401" s="2">
        <v>14</v>
      </c>
      <c r="N401" s="2">
        <v>14</v>
      </c>
      <c r="O401" s="2">
        <v>15</v>
      </c>
      <c r="P401" s="2">
        <v>15</v>
      </c>
      <c r="Q401" s="2">
        <v>15</v>
      </c>
      <c r="R401" s="2" t="s">
        <v>4</v>
      </c>
      <c r="S401" s="2" t="s">
        <v>4</v>
      </c>
    </row>
    <row r="402" spans="1:19" x14ac:dyDescent="0.2">
      <c r="A402" s="4"/>
      <c r="B402" s="22" t="str">
        <f t="shared" si="18"/>
        <v/>
      </c>
      <c r="C402" s="4"/>
      <c r="D402" s="3" t="str">
        <f t="shared" si="19"/>
        <v/>
      </c>
      <c r="E402" s="24"/>
      <c r="F402" s="2" t="str">
        <f t="shared" si="20"/>
        <v>Относительное сужение поперечного сечения образца при растяжении, %</v>
      </c>
      <c r="G402" s="2">
        <v>30</v>
      </c>
      <c r="H402" s="2">
        <v>27</v>
      </c>
      <c r="I402" s="2">
        <v>27</v>
      </c>
      <c r="J402" s="2">
        <v>25</v>
      </c>
      <c r="K402" s="2">
        <v>22</v>
      </c>
      <c r="L402" s="2">
        <v>27</v>
      </c>
      <c r="M402" s="2">
        <v>30</v>
      </c>
      <c r="N402" s="2">
        <v>33</v>
      </c>
      <c r="O402" s="2">
        <v>30</v>
      </c>
      <c r="P402" s="2">
        <v>40</v>
      </c>
      <c r="Q402" s="2">
        <v>43</v>
      </c>
      <c r="R402" s="2" t="s">
        <v>4</v>
      </c>
      <c r="S402" s="2" t="s">
        <v>4</v>
      </c>
    </row>
    <row r="403" spans="1:19" x14ac:dyDescent="0.2">
      <c r="A403" s="4"/>
      <c r="B403" s="22" t="str">
        <f t="shared" si="18"/>
        <v>Сталь легированная</v>
      </c>
      <c r="C403" s="4"/>
      <c r="D403" s="3" t="str">
        <f t="shared" si="19"/>
        <v>45Х</v>
      </c>
      <c r="E403" s="23" t="s">
        <v>252</v>
      </c>
      <c r="F403" s="2" t="str">
        <f t="shared" si="20"/>
        <v>Предел прочности, МПа</v>
      </c>
      <c r="G403" s="2">
        <v>785</v>
      </c>
      <c r="H403" s="2">
        <v>765</v>
      </c>
      <c r="I403" s="2">
        <v>765</v>
      </c>
      <c r="J403" s="2">
        <v>746</v>
      </c>
      <c r="K403" s="2">
        <v>746</v>
      </c>
      <c r="L403" s="2">
        <v>746</v>
      </c>
      <c r="M403" s="2">
        <v>746</v>
      </c>
      <c r="N403" s="2">
        <v>647</v>
      </c>
      <c r="O403" s="2">
        <v>491</v>
      </c>
      <c r="P403" s="2">
        <v>491</v>
      </c>
      <c r="Q403" s="2">
        <v>402</v>
      </c>
      <c r="R403" s="2" t="s">
        <v>4</v>
      </c>
      <c r="S403" s="2" t="s">
        <v>4</v>
      </c>
    </row>
    <row r="404" spans="1:19" x14ac:dyDescent="0.2">
      <c r="A404" s="4"/>
      <c r="B404" s="22" t="str">
        <f t="shared" si="18"/>
        <v/>
      </c>
      <c r="C404" s="4"/>
      <c r="D404" s="3" t="str">
        <f t="shared" si="19"/>
        <v/>
      </c>
      <c r="E404" s="24"/>
      <c r="F404" s="2" t="str">
        <f t="shared" si="20"/>
        <v>Предел текучести, МПа</v>
      </c>
      <c r="G404" s="2">
        <v>640</v>
      </c>
      <c r="H404" s="2">
        <v>618</v>
      </c>
      <c r="I404" s="2">
        <v>598</v>
      </c>
      <c r="J404" s="2">
        <v>579</v>
      </c>
      <c r="K404" s="2">
        <v>569</v>
      </c>
      <c r="L404" s="2">
        <v>569</v>
      </c>
      <c r="M404" s="2">
        <v>549</v>
      </c>
      <c r="N404" s="2">
        <v>510</v>
      </c>
      <c r="O404" s="2">
        <v>491</v>
      </c>
      <c r="P404" s="2">
        <v>441</v>
      </c>
      <c r="Q404" s="2">
        <v>343</v>
      </c>
      <c r="R404" s="2" t="s">
        <v>4</v>
      </c>
      <c r="S404" s="2" t="s">
        <v>4</v>
      </c>
    </row>
    <row r="405" spans="1:19" x14ac:dyDescent="0.2">
      <c r="A405" s="4"/>
      <c r="B405" s="22" t="str">
        <f t="shared" si="18"/>
        <v/>
      </c>
      <c r="C405" s="4"/>
      <c r="D405" s="3" t="str">
        <f t="shared" si="19"/>
        <v/>
      </c>
      <c r="E405" s="24"/>
      <c r="F405" s="2" t="str">
        <f t="shared" si="20"/>
        <v>Относительное удлинение пятикратного образца при растяжении, %</v>
      </c>
      <c r="G405" s="2">
        <v>11</v>
      </c>
      <c r="H405" s="2">
        <v>11</v>
      </c>
      <c r="I405" s="2">
        <v>11</v>
      </c>
      <c r="J405" s="2">
        <v>12</v>
      </c>
      <c r="K405" s="2">
        <v>12</v>
      </c>
      <c r="L405" s="2">
        <v>13</v>
      </c>
      <c r="M405" s="2">
        <v>14</v>
      </c>
      <c r="N405" s="2">
        <v>14</v>
      </c>
      <c r="O405" s="2">
        <v>15</v>
      </c>
      <c r="P405" s="2">
        <v>15</v>
      </c>
      <c r="Q405" s="2">
        <v>15</v>
      </c>
      <c r="R405" s="2" t="s">
        <v>4</v>
      </c>
      <c r="S405" s="2" t="s">
        <v>4</v>
      </c>
    </row>
    <row r="406" spans="1:19" x14ac:dyDescent="0.2">
      <c r="A406" s="4"/>
      <c r="B406" s="22" t="str">
        <f t="shared" si="18"/>
        <v/>
      </c>
      <c r="C406" s="4"/>
      <c r="D406" s="3" t="str">
        <f t="shared" si="19"/>
        <v/>
      </c>
      <c r="E406" s="24"/>
      <c r="F406" s="2" t="str">
        <f t="shared" si="20"/>
        <v>Относительное сужение поперечного сечения образца при растяжении, %</v>
      </c>
      <c r="G406" s="2">
        <v>30</v>
      </c>
      <c r="H406" s="2">
        <v>27</v>
      </c>
      <c r="I406" s="2">
        <v>27</v>
      </c>
      <c r="J406" s="2">
        <v>25</v>
      </c>
      <c r="K406" s="2">
        <v>22</v>
      </c>
      <c r="L406" s="2">
        <v>27</v>
      </c>
      <c r="M406" s="2">
        <v>30</v>
      </c>
      <c r="N406" s="2">
        <v>33</v>
      </c>
      <c r="O406" s="2">
        <v>30</v>
      </c>
      <c r="P406" s="2">
        <v>43</v>
      </c>
      <c r="Q406" s="2">
        <v>43</v>
      </c>
      <c r="R406" s="2" t="s">
        <v>4</v>
      </c>
      <c r="S406" s="2" t="s">
        <v>4</v>
      </c>
    </row>
    <row r="407" spans="1:19" x14ac:dyDescent="0.2">
      <c r="A407" s="4"/>
      <c r="B407" s="22" t="str">
        <f t="shared" si="18"/>
        <v>Сталь легированная</v>
      </c>
      <c r="C407" s="4"/>
      <c r="D407" s="3" t="str">
        <f t="shared" si="19"/>
        <v>45Х</v>
      </c>
      <c r="E407" s="23" t="s">
        <v>30</v>
      </c>
      <c r="F407" s="2" t="str">
        <f t="shared" si="20"/>
        <v>Предел прочности, МПа</v>
      </c>
      <c r="G407" s="2">
        <v>1030</v>
      </c>
      <c r="H407" s="2">
        <v>1000</v>
      </c>
      <c r="I407" s="2">
        <v>1000</v>
      </c>
      <c r="J407" s="2">
        <v>981</v>
      </c>
      <c r="K407" s="2">
        <v>981</v>
      </c>
      <c r="L407" s="2">
        <v>981</v>
      </c>
      <c r="M407" s="2">
        <v>981</v>
      </c>
      <c r="N407" s="2">
        <v>844</v>
      </c>
      <c r="O407" s="2">
        <v>638</v>
      </c>
      <c r="P407" s="2">
        <v>638</v>
      </c>
      <c r="Q407" s="2">
        <v>530</v>
      </c>
      <c r="R407" s="2" t="s">
        <v>4</v>
      </c>
      <c r="S407" s="2" t="s">
        <v>4</v>
      </c>
    </row>
    <row r="408" spans="1:19" x14ac:dyDescent="0.2">
      <c r="A408" s="4"/>
      <c r="B408" s="22" t="str">
        <f t="shared" si="18"/>
        <v/>
      </c>
      <c r="C408" s="4"/>
      <c r="D408" s="3" t="str">
        <f t="shared" si="19"/>
        <v/>
      </c>
      <c r="E408" s="24"/>
      <c r="F408" s="2" t="str">
        <f t="shared" si="20"/>
        <v>Предел текучести, МПа</v>
      </c>
      <c r="G408" s="2">
        <v>834</v>
      </c>
      <c r="H408" s="2">
        <v>804</v>
      </c>
      <c r="I408" s="2">
        <v>785</v>
      </c>
      <c r="J408" s="2">
        <v>755</v>
      </c>
      <c r="K408" s="2">
        <v>746</v>
      </c>
      <c r="L408" s="2">
        <v>746</v>
      </c>
      <c r="M408" s="2">
        <v>716</v>
      </c>
      <c r="N408" s="2">
        <v>667</v>
      </c>
      <c r="O408" s="2">
        <v>638</v>
      </c>
      <c r="P408" s="2">
        <v>579</v>
      </c>
      <c r="Q408" s="2">
        <v>451</v>
      </c>
      <c r="R408" s="2" t="s">
        <v>4</v>
      </c>
      <c r="S408" s="2" t="s">
        <v>4</v>
      </c>
    </row>
    <row r="409" spans="1:19" x14ac:dyDescent="0.2">
      <c r="A409" s="4"/>
      <c r="B409" s="22" t="str">
        <f t="shared" si="18"/>
        <v/>
      </c>
      <c r="C409" s="4"/>
      <c r="D409" s="3" t="str">
        <f t="shared" si="19"/>
        <v/>
      </c>
      <c r="E409" s="24"/>
      <c r="F409" s="2" t="str">
        <f t="shared" si="20"/>
        <v>Относительное удлинение пятикратного образца при растяжении, %</v>
      </c>
      <c r="G409" s="2">
        <v>9</v>
      </c>
      <c r="H409" s="2">
        <v>9</v>
      </c>
      <c r="I409" s="2">
        <v>9</v>
      </c>
      <c r="J409" s="2">
        <v>10</v>
      </c>
      <c r="K409" s="2">
        <v>10</v>
      </c>
      <c r="L409" s="2">
        <v>11</v>
      </c>
      <c r="M409" s="2">
        <v>12</v>
      </c>
      <c r="N409" s="2">
        <v>12</v>
      </c>
      <c r="O409" s="2">
        <v>12</v>
      </c>
      <c r="P409" s="2">
        <v>12</v>
      </c>
      <c r="Q409" s="2">
        <v>12</v>
      </c>
      <c r="R409" s="2" t="s">
        <v>4</v>
      </c>
      <c r="S409" s="2" t="s">
        <v>4</v>
      </c>
    </row>
    <row r="410" spans="1:19" x14ac:dyDescent="0.2">
      <c r="A410" s="4"/>
      <c r="B410" s="22" t="str">
        <f t="shared" si="18"/>
        <v/>
      </c>
      <c r="C410" s="4"/>
      <c r="D410" s="3" t="str">
        <f t="shared" si="19"/>
        <v/>
      </c>
      <c r="E410" s="24"/>
      <c r="F410" s="2" t="str">
        <f t="shared" si="20"/>
        <v>Относительное сужение поперечного сечения образца при растяжении, %</v>
      </c>
      <c r="G410" s="2">
        <v>45</v>
      </c>
      <c r="H410" s="2">
        <v>40</v>
      </c>
      <c r="I410" s="2">
        <v>40</v>
      </c>
      <c r="J410" s="2">
        <v>37</v>
      </c>
      <c r="K410" s="2">
        <v>33</v>
      </c>
      <c r="L410" s="2">
        <v>40</v>
      </c>
      <c r="M410" s="2">
        <v>45</v>
      </c>
      <c r="N410" s="2">
        <v>49</v>
      </c>
      <c r="O410" s="2">
        <v>45</v>
      </c>
      <c r="P410" s="2">
        <v>60</v>
      </c>
      <c r="Q410" s="2">
        <v>64</v>
      </c>
      <c r="R410" s="2" t="s">
        <v>4</v>
      </c>
      <c r="S410" s="2" t="s">
        <v>4</v>
      </c>
    </row>
    <row r="411" spans="1:19" x14ac:dyDescent="0.2">
      <c r="A411" s="4"/>
      <c r="B411" s="22" t="str">
        <f t="shared" si="18"/>
        <v>Сталь легированная</v>
      </c>
      <c r="C411" s="4"/>
      <c r="D411" s="3" t="str">
        <f t="shared" si="19"/>
        <v>45Х</v>
      </c>
      <c r="E411" s="23" t="s">
        <v>234</v>
      </c>
      <c r="F411" s="2" t="str">
        <f t="shared" si="20"/>
        <v>Предел прочности, МПа</v>
      </c>
      <c r="G411" s="2">
        <v>1030</v>
      </c>
      <c r="H411" s="2">
        <v>1000</v>
      </c>
      <c r="I411" s="2">
        <v>1000</v>
      </c>
      <c r="J411" s="2">
        <v>981</v>
      </c>
      <c r="K411" s="2">
        <v>981</v>
      </c>
      <c r="L411" s="2">
        <v>981</v>
      </c>
      <c r="M411" s="2">
        <v>981</v>
      </c>
      <c r="N411" s="2">
        <v>844</v>
      </c>
      <c r="O411" s="2">
        <v>638</v>
      </c>
      <c r="P411" s="2">
        <v>638</v>
      </c>
      <c r="Q411" s="2">
        <v>530</v>
      </c>
      <c r="R411" s="2" t="s">
        <v>4</v>
      </c>
      <c r="S411" s="2" t="s">
        <v>4</v>
      </c>
    </row>
    <row r="412" spans="1:19" x14ac:dyDescent="0.2">
      <c r="A412" s="4"/>
      <c r="B412" s="22" t="str">
        <f t="shared" si="18"/>
        <v/>
      </c>
      <c r="C412" s="4"/>
      <c r="D412" s="3" t="str">
        <f t="shared" si="19"/>
        <v/>
      </c>
      <c r="E412" s="24"/>
      <c r="F412" s="2" t="str">
        <f t="shared" si="20"/>
        <v>Предел текучести, МПа</v>
      </c>
      <c r="G412" s="2">
        <v>834</v>
      </c>
      <c r="H412" s="2">
        <v>804</v>
      </c>
      <c r="I412" s="2">
        <v>785</v>
      </c>
      <c r="J412" s="2">
        <v>755</v>
      </c>
      <c r="K412" s="2">
        <v>746</v>
      </c>
      <c r="L412" s="2">
        <v>746</v>
      </c>
      <c r="M412" s="2">
        <v>716</v>
      </c>
      <c r="N412" s="2">
        <v>667</v>
      </c>
      <c r="O412" s="2">
        <v>638</v>
      </c>
      <c r="P412" s="2">
        <v>579</v>
      </c>
      <c r="Q412" s="2">
        <v>451</v>
      </c>
      <c r="R412" s="2" t="s">
        <v>4</v>
      </c>
      <c r="S412" s="2" t="s">
        <v>4</v>
      </c>
    </row>
    <row r="413" spans="1:19" x14ac:dyDescent="0.2">
      <c r="A413" s="4"/>
      <c r="B413" s="22" t="str">
        <f t="shared" si="18"/>
        <v/>
      </c>
      <c r="C413" s="4"/>
      <c r="D413" s="3" t="str">
        <f t="shared" si="19"/>
        <v/>
      </c>
      <c r="E413" s="24"/>
      <c r="F413" s="2" t="str">
        <f t="shared" si="20"/>
        <v>Относительное удлинение пятикратного образца при растяжении, %</v>
      </c>
      <c r="G413" s="2">
        <v>7</v>
      </c>
      <c r="H413" s="2">
        <v>7</v>
      </c>
      <c r="I413" s="2">
        <v>7</v>
      </c>
      <c r="J413" s="2">
        <v>8</v>
      </c>
      <c r="K413" s="2">
        <v>8</v>
      </c>
      <c r="L413" s="2">
        <v>9</v>
      </c>
      <c r="M413" s="2">
        <v>9</v>
      </c>
      <c r="N413" s="2">
        <v>9</v>
      </c>
      <c r="O413" s="2">
        <v>9</v>
      </c>
      <c r="P413" s="2">
        <v>9</v>
      </c>
      <c r="Q413" s="2">
        <v>9</v>
      </c>
      <c r="R413" s="2" t="s">
        <v>4</v>
      </c>
      <c r="S413" s="2" t="s">
        <v>4</v>
      </c>
    </row>
    <row r="414" spans="1:19" x14ac:dyDescent="0.2">
      <c r="A414" s="4"/>
      <c r="B414" s="22" t="str">
        <f t="shared" si="18"/>
        <v/>
      </c>
      <c r="C414" s="4"/>
      <c r="D414" s="3" t="str">
        <f t="shared" si="19"/>
        <v/>
      </c>
      <c r="E414" s="24"/>
      <c r="F414" s="2" t="str">
        <f t="shared" si="20"/>
        <v>Относительное сужение поперечного сечения образца при растяжении, %</v>
      </c>
      <c r="G414" s="2">
        <v>40</v>
      </c>
      <c r="H414" s="2">
        <v>36</v>
      </c>
      <c r="I414" s="2">
        <v>36</v>
      </c>
      <c r="J414" s="2">
        <v>33</v>
      </c>
      <c r="K414" s="2">
        <v>29</v>
      </c>
      <c r="L414" s="2">
        <v>36</v>
      </c>
      <c r="M414" s="2">
        <v>40</v>
      </c>
      <c r="N414" s="2">
        <v>44</v>
      </c>
      <c r="O414" s="2">
        <v>40</v>
      </c>
      <c r="P414" s="2">
        <v>53</v>
      </c>
      <c r="Q414" s="2">
        <v>57</v>
      </c>
      <c r="R414" s="2" t="s">
        <v>4</v>
      </c>
      <c r="S414" s="2" t="s">
        <v>4</v>
      </c>
    </row>
    <row r="415" spans="1:19" x14ac:dyDescent="0.2">
      <c r="A415" s="4"/>
      <c r="B415" s="22" t="str">
        <f t="shared" si="18"/>
        <v>Сталь легированная</v>
      </c>
      <c r="C415" s="4"/>
      <c r="D415" s="3" t="str">
        <f t="shared" si="19"/>
        <v>45Х</v>
      </c>
      <c r="E415" s="23" t="s">
        <v>235</v>
      </c>
      <c r="F415" s="2" t="str">
        <f t="shared" si="20"/>
        <v>Предел прочности, МПа</v>
      </c>
      <c r="G415" s="2">
        <v>1030</v>
      </c>
      <c r="H415" s="2">
        <v>1000</v>
      </c>
      <c r="I415" s="2">
        <v>1000</v>
      </c>
      <c r="J415" s="2">
        <v>981</v>
      </c>
      <c r="K415" s="2">
        <v>981</v>
      </c>
      <c r="L415" s="2">
        <v>981</v>
      </c>
      <c r="M415" s="2">
        <v>981</v>
      </c>
      <c r="N415" s="2">
        <v>844</v>
      </c>
      <c r="O415" s="2">
        <v>638</v>
      </c>
      <c r="P415" s="2">
        <v>638</v>
      </c>
      <c r="Q415" s="2">
        <v>530</v>
      </c>
      <c r="R415" s="2" t="s">
        <v>4</v>
      </c>
      <c r="S415" s="2" t="s">
        <v>4</v>
      </c>
    </row>
    <row r="416" spans="1:19" x14ac:dyDescent="0.2">
      <c r="A416" s="4"/>
      <c r="B416" s="22" t="str">
        <f t="shared" si="18"/>
        <v/>
      </c>
      <c r="C416" s="4"/>
      <c r="D416" s="3" t="str">
        <f t="shared" si="19"/>
        <v/>
      </c>
      <c r="E416" s="24"/>
      <c r="F416" s="2" t="str">
        <f t="shared" si="20"/>
        <v>Предел текучести, МПа</v>
      </c>
      <c r="G416" s="2">
        <v>834</v>
      </c>
      <c r="H416" s="2">
        <v>804</v>
      </c>
      <c r="I416" s="2">
        <v>785</v>
      </c>
      <c r="J416" s="2">
        <v>755</v>
      </c>
      <c r="K416" s="2">
        <v>746</v>
      </c>
      <c r="L416" s="2">
        <v>746</v>
      </c>
      <c r="M416" s="2">
        <v>716</v>
      </c>
      <c r="N416" s="2">
        <v>667</v>
      </c>
      <c r="O416" s="2">
        <v>638</v>
      </c>
      <c r="P416" s="2">
        <v>579</v>
      </c>
      <c r="Q416" s="2">
        <v>451</v>
      </c>
      <c r="R416" s="2" t="s">
        <v>4</v>
      </c>
      <c r="S416" s="2" t="s">
        <v>4</v>
      </c>
    </row>
    <row r="417" spans="1:19" x14ac:dyDescent="0.2">
      <c r="A417" s="4"/>
      <c r="B417" s="22" t="str">
        <f t="shared" si="18"/>
        <v/>
      </c>
      <c r="C417" s="4"/>
      <c r="D417" s="3" t="str">
        <f t="shared" si="19"/>
        <v/>
      </c>
      <c r="E417" s="24"/>
      <c r="F417" s="2" t="str">
        <f t="shared" si="20"/>
        <v>Относительное удлинение пятикратного образца при растяжении, %</v>
      </c>
      <c r="G417" s="2">
        <v>6</v>
      </c>
      <c r="H417" s="2">
        <v>6</v>
      </c>
      <c r="I417" s="2">
        <v>6</v>
      </c>
      <c r="J417" s="2">
        <v>7</v>
      </c>
      <c r="K417" s="2">
        <v>7</v>
      </c>
      <c r="L417" s="2">
        <v>7</v>
      </c>
      <c r="M417" s="2">
        <v>8</v>
      </c>
      <c r="N417" s="2">
        <v>8</v>
      </c>
      <c r="O417" s="2">
        <v>8</v>
      </c>
      <c r="P417" s="2">
        <v>8</v>
      </c>
      <c r="Q417" s="2">
        <v>8</v>
      </c>
      <c r="R417" s="2" t="s">
        <v>4</v>
      </c>
      <c r="S417" s="2" t="s">
        <v>4</v>
      </c>
    </row>
    <row r="418" spans="1:19" x14ac:dyDescent="0.2">
      <c r="A418" s="4"/>
      <c r="B418" s="22" t="str">
        <f t="shared" si="18"/>
        <v/>
      </c>
      <c r="C418" s="4"/>
      <c r="D418" s="3" t="str">
        <f t="shared" si="19"/>
        <v/>
      </c>
      <c r="E418" s="24"/>
      <c r="F418" s="2" t="str">
        <f t="shared" si="20"/>
        <v>Относительное сужение поперечного сечения образца при растяжении, %</v>
      </c>
      <c r="G418" s="2">
        <v>35</v>
      </c>
      <c r="H418" s="2">
        <v>31</v>
      </c>
      <c r="I418" s="2">
        <v>31</v>
      </c>
      <c r="J418" s="2">
        <v>29</v>
      </c>
      <c r="K418" s="2">
        <v>26</v>
      </c>
      <c r="L418" s="2">
        <v>31</v>
      </c>
      <c r="M418" s="2">
        <v>35</v>
      </c>
      <c r="N418" s="2">
        <v>38</v>
      </c>
      <c r="O418" s="2">
        <v>35</v>
      </c>
      <c r="P418" s="2">
        <v>47</v>
      </c>
      <c r="Q418" s="2">
        <v>50</v>
      </c>
      <c r="R418" s="2" t="s">
        <v>4</v>
      </c>
      <c r="S418" s="2" t="s">
        <v>4</v>
      </c>
    </row>
    <row r="419" spans="1:19" x14ac:dyDescent="0.2">
      <c r="A419" s="3" t="s">
        <v>207</v>
      </c>
      <c r="B419" s="22" t="str">
        <f t="shared" si="18"/>
        <v>Сталь легированная</v>
      </c>
      <c r="C419" s="3" t="s">
        <v>46</v>
      </c>
      <c r="D419" s="3" t="str">
        <f t="shared" si="19"/>
        <v>12ХМ</v>
      </c>
      <c r="E419" s="23" t="s">
        <v>47</v>
      </c>
      <c r="F419" s="2" t="str">
        <f t="shared" si="20"/>
        <v>Предел прочности, МПа</v>
      </c>
      <c r="G419" s="2">
        <v>441</v>
      </c>
      <c r="H419" s="2">
        <v>432</v>
      </c>
      <c r="I419" s="2">
        <v>432</v>
      </c>
      <c r="J419" s="2">
        <v>432</v>
      </c>
      <c r="K419" s="2">
        <v>432</v>
      </c>
      <c r="L419" s="2">
        <v>432</v>
      </c>
      <c r="M419" s="2">
        <v>432</v>
      </c>
      <c r="N419" s="2">
        <v>402</v>
      </c>
      <c r="O419" s="2">
        <v>373</v>
      </c>
      <c r="P419" s="2">
        <v>333</v>
      </c>
      <c r="Q419" s="2">
        <v>294</v>
      </c>
      <c r="R419" s="2" t="s">
        <v>4</v>
      </c>
      <c r="S419" s="2" t="s">
        <v>4</v>
      </c>
    </row>
    <row r="420" spans="1:19" x14ac:dyDescent="0.2">
      <c r="A420" s="4"/>
      <c r="B420" s="22" t="str">
        <f t="shared" si="18"/>
        <v/>
      </c>
      <c r="C420" s="4"/>
      <c r="D420" s="3" t="str">
        <f t="shared" si="19"/>
        <v/>
      </c>
      <c r="E420" s="24"/>
      <c r="F420" s="2" t="str">
        <f t="shared" si="20"/>
        <v>Предел текучести, МПа</v>
      </c>
      <c r="G420" s="2">
        <v>235</v>
      </c>
      <c r="H420" s="2">
        <v>235</v>
      </c>
      <c r="I420" s="2">
        <v>235</v>
      </c>
      <c r="J420" s="2">
        <v>235</v>
      </c>
      <c r="K420" s="2">
        <v>226</v>
      </c>
      <c r="L420" s="2">
        <v>226</v>
      </c>
      <c r="M420" s="2">
        <v>226</v>
      </c>
      <c r="N420" s="2">
        <v>206</v>
      </c>
      <c r="O420" s="2">
        <v>196</v>
      </c>
      <c r="P420" s="2">
        <v>186</v>
      </c>
      <c r="Q420" s="2">
        <v>177</v>
      </c>
      <c r="R420" s="2" t="s">
        <v>4</v>
      </c>
      <c r="S420" s="2" t="s">
        <v>4</v>
      </c>
    </row>
    <row r="421" spans="1:19" x14ac:dyDescent="0.2">
      <c r="A421" s="4"/>
      <c r="B421" s="22" t="str">
        <f t="shared" si="18"/>
        <v/>
      </c>
      <c r="C421" s="4"/>
      <c r="D421" s="3" t="str">
        <f t="shared" si="19"/>
        <v/>
      </c>
      <c r="E421" s="24"/>
      <c r="F421" s="2" t="str">
        <f t="shared" si="20"/>
        <v>Относительное удлинение пятикратного образца при растяжении, %</v>
      </c>
      <c r="G421" s="2">
        <v>22</v>
      </c>
      <c r="H421" s="2">
        <v>21</v>
      </c>
      <c r="I421" s="2">
        <v>21</v>
      </c>
      <c r="J421" s="2">
        <v>19</v>
      </c>
      <c r="K421" s="2">
        <v>18</v>
      </c>
      <c r="L421" s="2">
        <v>16</v>
      </c>
      <c r="M421" s="2">
        <v>14</v>
      </c>
      <c r="N421" s="2">
        <v>14</v>
      </c>
      <c r="O421" s="2">
        <v>14</v>
      </c>
      <c r="P421" s="2">
        <v>14</v>
      </c>
      <c r="Q421" s="2">
        <v>14</v>
      </c>
      <c r="R421" s="2" t="s">
        <v>4</v>
      </c>
      <c r="S421" s="2" t="s">
        <v>4</v>
      </c>
    </row>
    <row r="422" spans="1:19" x14ac:dyDescent="0.2">
      <c r="A422" s="4"/>
      <c r="B422" s="22" t="str">
        <f t="shared" si="18"/>
        <v/>
      </c>
      <c r="C422" s="4"/>
      <c r="D422" s="3" t="str">
        <f t="shared" si="19"/>
        <v/>
      </c>
      <c r="E422" s="24"/>
      <c r="F422" s="2" t="str">
        <f t="shared" si="20"/>
        <v>Относительное сужение поперечного сечения образца при растяжении, %</v>
      </c>
      <c r="G422" s="2">
        <v>50</v>
      </c>
      <c r="H422" s="2">
        <v>50</v>
      </c>
      <c r="I422" s="2">
        <v>50</v>
      </c>
      <c r="J422" s="2">
        <v>50</v>
      </c>
      <c r="K422" s="2">
        <v>50</v>
      </c>
      <c r="L422" s="2">
        <v>50</v>
      </c>
      <c r="M422" s="2">
        <v>50</v>
      </c>
      <c r="N422" s="2">
        <v>50</v>
      </c>
      <c r="O422" s="2">
        <v>55</v>
      </c>
      <c r="P422" s="2">
        <v>55</v>
      </c>
      <c r="Q422" s="2">
        <v>55</v>
      </c>
      <c r="R422" s="2" t="s">
        <v>4</v>
      </c>
      <c r="S422" s="2" t="s">
        <v>4</v>
      </c>
    </row>
    <row r="423" spans="1:19" x14ac:dyDescent="0.2">
      <c r="A423" s="4"/>
      <c r="B423" s="22" t="str">
        <f t="shared" si="18"/>
        <v>Сталь легированная</v>
      </c>
      <c r="C423" s="4"/>
      <c r="D423" s="3" t="str">
        <f t="shared" si="19"/>
        <v>12ХМ</v>
      </c>
      <c r="E423" s="23" t="s">
        <v>253</v>
      </c>
      <c r="F423" s="2" t="str">
        <f t="shared" si="20"/>
        <v>Предел прочности, МПа</v>
      </c>
      <c r="G423" s="2">
        <v>441</v>
      </c>
      <c r="H423" s="2">
        <v>432</v>
      </c>
      <c r="I423" s="2">
        <v>432</v>
      </c>
      <c r="J423" s="2">
        <v>432</v>
      </c>
      <c r="K423" s="2">
        <v>432</v>
      </c>
      <c r="L423" s="2">
        <v>432</v>
      </c>
      <c r="M423" s="2">
        <v>432</v>
      </c>
      <c r="N423" s="2">
        <v>402</v>
      </c>
      <c r="O423" s="2">
        <v>373</v>
      </c>
      <c r="P423" s="2">
        <v>333</v>
      </c>
      <c r="Q423" s="2">
        <v>294</v>
      </c>
      <c r="R423" s="2" t="s">
        <v>4</v>
      </c>
      <c r="S423" s="2" t="s">
        <v>4</v>
      </c>
    </row>
    <row r="424" spans="1:19" x14ac:dyDescent="0.2">
      <c r="A424" s="4"/>
      <c r="B424" s="22" t="str">
        <f t="shared" si="18"/>
        <v/>
      </c>
      <c r="C424" s="4"/>
      <c r="D424" s="3" t="str">
        <f t="shared" si="19"/>
        <v/>
      </c>
      <c r="E424" s="24"/>
      <c r="F424" s="2" t="str">
        <f t="shared" si="20"/>
        <v>Предел текучести, МПа</v>
      </c>
      <c r="G424" s="2">
        <v>235</v>
      </c>
      <c r="H424" s="2">
        <v>235</v>
      </c>
      <c r="I424" s="2">
        <v>235</v>
      </c>
      <c r="J424" s="2">
        <v>235</v>
      </c>
      <c r="K424" s="2">
        <v>226</v>
      </c>
      <c r="L424" s="2">
        <v>226</v>
      </c>
      <c r="M424" s="2">
        <v>216</v>
      </c>
      <c r="N424" s="2">
        <v>206</v>
      </c>
      <c r="O424" s="2">
        <v>196</v>
      </c>
      <c r="P424" s="2">
        <v>147</v>
      </c>
      <c r="Q424" s="2">
        <v>177</v>
      </c>
      <c r="R424" s="2" t="s">
        <v>4</v>
      </c>
      <c r="S424" s="2" t="s">
        <v>4</v>
      </c>
    </row>
    <row r="425" spans="1:19" x14ac:dyDescent="0.2">
      <c r="A425" s="4"/>
      <c r="B425" s="22" t="str">
        <f t="shared" si="18"/>
        <v/>
      </c>
      <c r="C425" s="4"/>
      <c r="D425" s="3" t="str">
        <f t="shared" si="19"/>
        <v/>
      </c>
      <c r="E425" s="24"/>
      <c r="F425" s="2" t="str">
        <f t="shared" si="20"/>
        <v>Относительное удлинение пятикратного образца при растяжении, %</v>
      </c>
      <c r="G425" s="2">
        <v>18</v>
      </c>
      <c r="H425" s="2">
        <v>17</v>
      </c>
      <c r="I425" s="2">
        <v>17</v>
      </c>
      <c r="J425" s="2">
        <v>15</v>
      </c>
      <c r="K425" s="2">
        <v>15</v>
      </c>
      <c r="L425" s="2">
        <v>13</v>
      </c>
      <c r="M425" s="2">
        <v>11</v>
      </c>
      <c r="N425" s="2">
        <v>11</v>
      </c>
      <c r="O425" s="2">
        <v>11</v>
      </c>
      <c r="P425" s="2">
        <v>11</v>
      </c>
      <c r="Q425" s="2">
        <v>11</v>
      </c>
      <c r="R425" s="2" t="s">
        <v>4</v>
      </c>
      <c r="S425" s="2" t="s">
        <v>4</v>
      </c>
    </row>
    <row r="426" spans="1:19" x14ac:dyDescent="0.2">
      <c r="A426" s="4"/>
      <c r="B426" s="22" t="str">
        <f t="shared" si="18"/>
        <v/>
      </c>
      <c r="C426" s="4"/>
      <c r="D426" s="3" t="str">
        <f t="shared" si="19"/>
        <v/>
      </c>
      <c r="E426" s="24"/>
      <c r="F426" s="2" t="str">
        <f t="shared" si="20"/>
        <v>Относительное сужение поперечного сечения образца при растяжении, %</v>
      </c>
      <c r="G426" s="2">
        <v>32</v>
      </c>
      <c r="H426" s="2">
        <v>33</v>
      </c>
      <c r="I426" s="2">
        <v>33</v>
      </c>
      <c r="J426" s="2">
        <v>31</v>
      </c>
      <c r="K426" s="2">
        <v>29</v>
      </c>
      <c r="L426" s="2">
        <v>29</v>
      </c>
      <c r="M426" s="2">
        <v>28</v>
      </c>
      <c r="N426" s="2">
        <v>28</v>
      </c>
      <c r="O426" s="2">
        <v>31</v>
      </c>
      <c r="P426" s="2">
        <v>31</v>
      </c>
      <c r="Q426" s="2">
        <v>31</v>
      </c>
      <c r="R426" s="2" t="s">
        <v>4</v>
      </c>
      <c r="S426" s="2" t="s">
        <v>4</v>
      </c>
    </row>
    <row r="427" spans="1:19" ht="25.5" x14ac:dyDescent="0.2">
      <c r="A427" s="3" t="s">
        <v>207</v>
      </c>
      <c r="B427" s="22" t="str">
        <f t="shared" si="18"/>
        <v>Сталь легированная</v>
      </c>
      <c r="C427" s="3" t="s">
        <v>48</v>
      </c>
      <c r="D427" s="3" t="str">
        <f t="shared" si="19"/>
        <v>15ХМ</v>
      </c>
      <c r="E427" s="23" t="s">
        <v>254</v>
      </c>
      <c r="F427" s="2" t="str">
        <f t="shared" si="20"/>
        <v>Предел прочности, МПа</v>
      </c>
      <c r="G427" s="2">
        <v>441</v>
      </c>
      <c r="H427" s="2">
        <v>441</v>
      </c>
      <c r="I427" s="2">
        <v>431</v>
      </c>
      <c r="J427" s="2">
        <v>431</v>
      </c>
      <c r="K427" s="2">
        <v>421</v>
      </c>
      <c r="L427" s="2">
        <v>421</v>
      </c>
      <c r="M427" s="2">
        <v>412</v>
      </c>
      <c r="N427" s="2">
        <v>392</v>
      </c>
      <c r="O427" s="2">
        <v>372</v>
      </c>
      <c r="P427" s="2">
        <v>343</v>
      </c>
      <c r="Q427" s="2">
        <v>294</v>
      </c>
      <c r="R427" s="2" t="s">
        <v>4</v>
      </c>
      <c r="S427" s="2" t="s">
        <v>4</v>
      </c>
    </row>
    <row r="428" spans="1:19" x14ac:dyDescent="0.2">
      <c r="A428" s="4"/>
      <c r="B428" s="22" t="str">
        <f t="shared" si="18"/>
        <v/>
      </c>
      <c r="C428" s="4"/>
      <c r="D428" s="3" t="str">
        <f t="shared" si="19"/>
        <v/>
      </c>
      <c r="E428" s="24"/>
      <c r="F428" s="2" t="str">
        <f t="shared" si="20"/>
        <v>Предел текучести, МПа</v>
      </c>
      <c r="G428" s="2">
        <v>226</v>
      </c>
      <c r="H428" s="2">
        <v>226</v>
      </c>
      <c r="I428" s="2">
        <v>226</v>
      </c>
      <c r="J428" s="2">
        <v>226</v>
      </c>
      <c r="K428" s="2">
        <v>226</v>
      </c>
      <c r="L428" s="2">
        <v>226</v>
      </c>
      <c r="M428" s="2">
        <v>216</v>
      </c>
      <c r="N428" s="2">
        <v>206</v>
      </c>
      <c r="O428" s="2">
        <v>196</v>
      </c>
      <c r="P428" s="2">
        <v>191</v>
      </c>
      <c r="Q428" s="2">
        <v>186</v>
      </c>
      <c r="R428" s="2" t="s">
        <v>4</v>
      </c>
      <c r="S428" s="2" t="s">
        <v>4</v>
      </c>
    </row>
    <row r="429" spans="1:19" x14ac:dyDescent="0.2">
      <c r="A429" s="4"/>
      <c r="B429" s="22" t="str">
        <f t="shared" si="18"/>
        <v/>
      </c>
      <c r="C429" s="4"/>
      <c r="D429" s="3" t="str">
        <f t="shared" si="19"/>
        <v/>
      </c>
      <c r="E429" s="24"/>
      <c r="F429" s="2" t="str">
        <f t="shared" si="20"/>
        <v>Относительное удлинение пятикратного образца при растяжении, %</v>
      </c>
      <c r="G429" s="2">
        <v>20</v>
      </c>
      <c r="H429" s="2">
        <v>20</v>
      </c>
      <c r="I429" s="2">
        <v>20</v>
      </c>
      <c r="J429" s="2">
        <v>20</v>
      </c>
      <c r="K429" s="2">
        <v>20</v>
      </c>
      <c r="L429" s="2">
        <v>19</v>
      </c>
      <c r="M429" s="2">
        <v>19</v>
      </c>
      <c r="N429" s="2">
        <v>18</v>
      </c>
      <c r="O429" s="2">
        <v>18</v>
      </c>
      <c r="P429" s="2">
        <v>17</v>
      </c>
      <c r="Q429" s="2">
        <v>16</v>
      </c>
      <c r="R429" s="2" t="s">
        <v>4</v>
      </c>
      <c r="S429" s="2" t="s">
        <v>4</v>
      </c>
    </row>
    <row r="430" spans="1:19" x14ac:dyDescent="0.2">
      <c r="A430" s="4"/>
      <c r="B430" s="22" t="str">
        <f t="shared" si="18"/>
        <v/>
      </c>
      <c r="C430" s="4"/>
      <c r="D430" s="3" t="str">
        <f t="shared" si="19"/>
        <v/>
      </c>
      <c r="E430" s="24"/>
      <c r="F430" s="2" t="str">
        <f t="shared" si="20"/>
        <v>Относительное сужение поперечного сечения образца при растяжении, %</v>
      </c>
      <c r="G430" s="2">
        <v>45</v>
      </c>
      <c r="H430" s="2">
        <v>45</v>
      </c>
      <c r="I430" s="2">
        <v>45</v>
      </c>
      <c r="J430" s="2">
        <v>45</v>
      </c>
      <c r="K430" s="2">
        <v>45</v>
      </c>
      <c r="L430" s="2">
        <v>45</v>
      </c>
      <c r="M430" s="2">
        <v>45</v>
      </c>
      <c r="N430" s="2">
        <v>45</v>
      </c>
      <c r="O430" s="2">
        <v>45</v>
      </c>
      <c r="P430" s="2">
        <v>50</v>
      </c>
      <c r="Q430" s="2">
        <v>50</v>
      </c>
      <c r="R430" s="2" t="s">
        <v>4</v>
      </c>
      <c r="S430" s="2" t="s">
        <v>4</v>
      </c>
    </row>
    <row r="431" spans="1:19" x14ac:dyDescent="0.2">
      <c r="A431" s="4"/>
      <c r="B431" s="22" t="str">
        <f t="shared" si="18"/>
        <v>Сталь легированная</v>
      </c>
      <c r="C431" s="4"/>
      <c r="D431" s="3" t="str">
        <f t="shared" si="19"/>
        <v>15ХМ</v>
      </c>
      <c r="E431" s="23" t="s">
        <v>175</v>
      </c>
      <c r="F431" s="2" t="str">
        <f t="shared" si="20"/>
        <v>Предел прочности, МПа</v>
      </c>
      <c r="G431" s="2">
        <v>390</v>
      </c>
      <c r="H431" s="2">
        <v>390</v>
      </c>
      <c r="I431" s="2">
        <v>390</v>
      </c>
      <c r="J431" s="2">
        <v>383</v>
      </c>
      <c r="K431" s="2">
        <v>383</v>
      </c>
      <c r="L431" s="2">
        <v>373</v>
      </c>
      <c r="M431" s="2">
        <v>363</v>
      </c>
      <c r="N431" s="2">
        <v>363</v>
      </c>
      <c r="O431" s="2">
        <v>363</v>
      </c>
      <c r="P431" s="2">
        <v>353</v>
      </c>
      <c r="Q431" s="2">
        <v>314</v>
      </c>
      <c r="R431" s="2" t="s">
        <v>4</v>
      </c>
      <c r="S431" s="2" t="s">
        <v>4</v>
      </c>
    </row>
    <row r="432" spans="1:19" x14ac:dyDescent="0.2">
      <c r="A432" s="4"/>
      <c r="B432" s="22" t="str">
        <f t="shared" si="18"/>
        <v/>
      </c>
      <c r="C432" s="4"/>
      <c r="D432" s="3" t="str">
        <f t="shared" si="19"/>
        <v/>
      </c>
      <c r="E432" s="24"/>
      <c r="F432" s="2" t="str">
        <f t="shared" si="20"/>
        <v>Предел текучести, МПа</v>
      </c>
      <c r="G432" s="2">
        <v>195</v>
      </c>
      <c r="H432" s="2">
        <v>195</v>
      </c>
      <c r="I432" s="2">
        <v>195</v>
      </c>
      <c r="J432" s="2">
        <v>195</v>
      </c>
      <c r="K432" s="2">
        <v>195</v>
      </c>
      <c r="L432" s="2">
        <v>195</v>
      </c>
      <c r="M432" s="2">
        <v>186</v>
      </c>
      <c r="N432" s="2">
        <v>177</v>
      </c>
      <c r="O432" s="2">
        <v>167</v>
      </c>
      <c r="P432" s="2">
        <v>137</v>
      </c>
      <c r="Q432" s="2">
        <v>127</v>
      </c>
      <c r="R432" s="2" t="s">
        <v>4</v>
      </c>
      <c r="S432" s="2" t="s">
        <v>4</v>
      </c>
    </row>
    <row r="433" spans="1:19" x14ac:dyDescent="0.2">
      <c r="A433" s="4"/>
      <c r="B433" s="22" t="str">
        <f t="shared" si="18"/>
        <v/>
      </c>
      <c r="C433" s="4"/>
      <c r="D433" s="3" t="str">
        <f t="shared" si="19"/>
        <v/>
      </c>
      <c r="E433" s="24"/>
      <c r="F433" s="2" t="str">
        <f t="shared" si="20"/>
        <v>Относительное удлинение пятикратного образца при растяжении, %</v>
      </c>
      <c r="G433" s="2">
        <v>23</v>
      </c>
      <c r="H433" s="2">
        <v>23</v>
      </c>
      <c r="I433" s="2">
        <v>23</v>
      </c>
      <c r="J433" s="2">
        <v>23</v>
      </c>
      <c r="K433" s="2">
        <v>23</v>
      </c>
      <c r="L433" s="2">
        <v>22</v>
      </c>
      <c r="M433" s="2">
        <v>22</v>
      </c>
      <c r="N433" s="2">
        <v>21</v>
      </c>
      <c r="O433" s="2">
        <v>21</v>
      </c>
      <c r="P433" s="2">
        <v>20</v>
      </c>
      <c r="Q433" s="2">
        <v>18</v>
      </c>
      <c r="R433" s="2" t="s">
        <v>4</v>
      </c>
      <c r="S433" s="2" t="s">
        <v>4</v>
      </c>
    </row>
    <row r="434" spans="1:19" x14ac:dyDescent="0.2">
      <c r="A434" s="4"/>
      <c r="B434" s="22" t="str">
        <f t="shared" si="18"/>
        <v/>
      </c>
      <c r="C434" s="4"/>
      <c r="D434" s="3" t="str">
        <f t="shared" si="19"/>
        <v/>
      </c>
      <c r="E434" s="24"/>
      <c r="F434" s="2" t="str">
        <f t="shared" si="20"/>
        <v>Относительное сужение поперечного сечения образца при растяжении, %</v>
      </c>
      <c r="G434" s="2">
        <v>50</v>
      </c>
      <c r="H434" s="2">
        <v>50</v>
      </c>
      <c r="I434" s="2">
        <v>50</v>
      </c>
      <c r="J434" s="2">
        <v>50</v>
      </c>
      <c r="K434" s="2">
        <v>50</v>
      </c>
      <c r="L434" s="2">
        <v>50</v>
      </c>
      <c r="M434" s="2">
        <v>50</v>
      </c>
      <c r="N434" s="2">
        <v>50</v>
      </c>
      <c r="O434" s="2">
        <v>50</v>
      </c>
      <c r="P434" s="2">
        <v>55</v>
      </c>
      <c r="Q434" s="2">
        <v>55</v>
      </c>
      <c r="R434" s="2" t="s">
        <v>4</v>
      </c>
      <c r="S434" s="2" t="s">
        <v>4</v>
      </c>
    </row>
    <row r="435" spans="1:19" x14ac:dyDescent="0.2">
      <c r="A435" s="4"/>
      <c r="B435" s="22" t="str">
        <f t="shared" si="18"/>
        <v>Сталь легированная</v>
      </c>
      <c r="C435" s="4"/>
      <c r="D435" s="3" t="str">
        <f t="shared" si="19"/>
        <v>15ХМ</v>
      </c>
      <c r="E435" s="23" t="s">
        <v>255</v>
      </c>
      <c r="F435" s="2" t="str">
        <f t="shared" si="20"/>
        <v>Предел прочности, МПа</v>
      </c>
      <c r="G435" s="2">
        <v>430</v>
      </c>
      <c r="H435" s="2">
        <v>430</v>
      </c>
      <c r="I435" s="2">
        <v>430</v>
      </c>
      <c r="J435" s="2">
        <v>422</v>
      </c>
      <c r="K435" s="2">
        <v>422</v>
      </c>
      <c r="L435" s="2">
        <v>412</v>
      </c>
      <c r="M435" s="2">
        <v>402</v>
      </c>
      <c r="N435" s="2">
        <v>402</v>
      </c>
      <c r="O435" s="2">
        <v>402</v>
      </c>
      <c r="P435" s="2">
        <v>392</v>
      </c>
      <c r="Q435" s="2">
        <v>343</v>
      </c>
      <c r="R435" s="2" t="s">
        <v>4</v>
      </c>
      <c r="S435" s="2" t="s">
        <v>4</v>
      </c>
    </row>
    <row r="436" spans="1:19" x14ac:dyDescent="0.2">
      <c r="A436" s="4"/>
      <c r="B436" s="22" t="str">
        <f t="shared" si="18"/>
        <v/>
      </c>
      <c r="C436" s="4"/>
      <c r="D436" s="3" t="str">
        <f t="shared" si="19"/>
        <v/>
      </c>
      <c r="E436" s="24"/>
      <c r="F436" s="2" t="str">
        <f t="shared" si="20"/>
        <v>Предел текучести, МПа</v>
      </c>
      <c r="G436" s="2">
        <v>215</v>
      </c>
      <c r="H436" s="2">
        <v>215</v>
      </c>
      <c r="I436" s="2">
        <v>215</v>
      </c>
      <c r="J436" s="2">
        <v>215</v>
      </c>
      <c r="K436" s="2">
        <v>215</v>
      </c>
      <c r="L436" s="2">
        <v>215</v>
      </c>
      <c r="M436" s="2">
        <v>206</v>
      </c>
      <c r="N436" s="2">
        <v>196</v>
      </c>
      <c r="O436" s="2">
        <v>186</v>
      </c>
      <c r="P436" s="2">
        <v>147</v>
      </c>
      <c r="Q436" s="2">
        <v>147</v>
      </c>
      <c r="R436" s="2" t="s">
        <v>4</v>
      </c>
      <c r="S436" s="2" t="s">
        <v>4</v>
      </c>
    </row>
    <row r="437" spans="1:19" x14ac:dyDescent="0.2">
      <c r="A437" s="4"/>
      <c r="B437" s="22" t="str">
        <f t="shared" si="18"/>
        <v/>
      </c>
      <c r="C437" s="4"/>
      <c r="D437" s="3" t="str">
        <f t="shared" si="19"/>
        <v/>
      </c>
      <c r="E437" s="24"/>
      <c r="F437" s="2" t="str">
        <f t="shared" si="20"/>
        <v>Относительное удлинение пятикратного образца при растяжении, %</v>
      </c>
      <c r="G437" s="2">
        <v>20</v>
      </c>
      <c r="H437" s="2">
        <v>20</v>
      </c>
      <c r="I437" s="2">
        <v>20</v>
      </c>
      <c r="J437" s="2">
        <v>20</v>
      </c>
      <c r="K437" s="2">
        <v>20</v>
      </c>
      <c r="L437" s="2">
        <v>19</v>
      </c>
      <c r="M437" s="2">
        <v>19</v>
      </c>
      <c r="N437" s="2">
        <v>18</v>
      </c>
      <c r="O437" s="2">
        <v>18</v>
      </c>
      <c r="P437" s="2">
        <v>17</v>
      </c>
      <c r="Q437" s="2">
        <v>16</v>
      </c>
      <c r="R437" s="2" t="s">
        <v>4</v>
      </c>
      <c r="S437" s="2" t="s">
        <v>4</v>
      </c>
    </row>
    <row r="438" spans="1:19" x14ac:dyDescent="0.2">
      <c r="A438" s="4"/>
      <c r="B438" s="22" t="str">
        <f t="shared" si="18"/>
        <v/>
      </c>
      <c r="C438" s="4"/>
      <c r="D438" s="3" t="str">
        <f t="shared" si="19"/>
        <v/>
      </c>
      <c r="E438" s="24"/>
      <c r="F438" s="2" t="str">
        <f t="shared" si="20"/>
        <v>Относительное сужение поперечного сечения образца при растяжении, %</v>
      </c>
      <c r="G438" s="2">
        <v>48</v>
      </c>
      <c r="H438" s="2">
        <v>48</v>
      </c>
      <c r="I438" s="2">
        <v>48</v>
      </c>
      <c r="J438" s="2">
        <v>48</v>
      </c>
      <c r="K438" s="2">
        <v>48</v>
      </c>
      <c r="L438" s="2">
        <v>48</v>
      </c>
      <c r="M438" s="2">
        <v>48</v>
      </c>
      <c r="N438" s="2">
        <v>48</v>
      </c>
      <c r="O438" s="2">
        <v>48</v>
      </c>
      <c r="P438" s="2">
        <v>53</v>
      </c>
      <c r="Q438" s="2">
        <v>53</v>
      </c>
      <c r="R438" s="2" t="s">
        <v>4</v>
      </c>
      <c r="S438" s="2" t="s">
        <v>4</v>
      </c>
    </row>
    <row r="439" spans="1:19" x14ac:dyDescent="0.2">
      <c r="A439" s="4"/>
      <c r="B439" s="22" t="str">
        <f t="shared" si="18"/>
        <v>Сталь легированная</v>
      </c>
      <c r="C439" s="4"/>
      <c r="D439" s="3" t="str">
        <f t="shared" si="19"/>
        <v>15ХМ</v>
      </c>
      <c r="E439" s="23" t="s">
        <v>256</v>
      </c>
      <c r="F439" s="2" t="str">
        <f t="shared" si="20"/>
        <v>Предел прочности, МПа</v>
      </c>
      <c r="G439" s="2">
        <v>470</v>
      </c>
      <c r="H439" s="2">
        <v>470</v>
      </c>
      <c r="I439" s="2">
        <v>470</v>
      </c>
      <c r="J439" s="2">
        <v>461</v>
      </c>
      <c r="K439" s="2">
        <v>461</v>
      </c>
      <c r="L439" s="2">
        <v>451</v>
      </c>
      <c r="M439" s="2">
        <v>441</v>
      </c>
      <c r="N439" s="2">
        <v>441</v>
      </c>
      <c r="O439" s="2">
        <v>441</v>
      </c>
      <c r="P439" s="2">
        <v>432</v>
      </c>
      <c r="Q439" s="2">
        <v>373</v>
      </c>
      <c r="R439" s="2" t="s">
        <v>4</v>
      </c>
      <c r="S439" s="2" t="s">
        <v>4</v>
      </c>
    </row>
    <row r="440" spans="1:19" x14ac:dyDescent="0.2">
      <c r="A440" s="4"/>
      <c r="B440" s="22" t="str">
        <f t="shared" si="18"/>
        <v/>
      </c>
      <c r="C440" s="4"/>
      <c r="D440" s="3" t="str">
        <f t="shared" si="19"/>
        <v/>
      </c>
      <c r="E440" s="24"/>
      <c r="F440" s="2" t="str">
        <f t="shared" si="20"/>
        <v>Предел текучести, МПа</v>
      </c>
      <c r="G440" s="2">
        <v>245</v>
      </c>
      <c r="H440" s="2">
        <v>245</v>
      </c>
      <c r="I440" s="2">
        <v>245</v>
      </c>
      <c r="J440" s="2">
        <v>245</v>
      </c>
      <c r="K440" s="2">
        <v>245</v>
      </c>
      <c r="L440" s="2">
        <v>245</v>
      </c>
      <c r="M440" s="2">
        <v>235</v>
      </c>
      <c r="N440" s="2">
        <v>226</v>
      </c>
      <c r="O440" s="2">
        <v>216</v>
      </c>
      <c r="P440" s="2">
        <v>167</v>
      </c>
      <c r="Q440" s="2">
        <v>167</v>
      </c>
      <c r="R440" s="2" t="s">
        <v>4</v>
      </c>
      <c r="S440" s="2" t="s">
        <v>4</v>
      </c>
    </row>
    <row r="441" spans="1:19" x14ac:dyDescent="0.2">
      <c r="A441" s="4"/>
      <c r="B441" s="22" t="str">
        <f t="shared" si="18"/>
        <v/>
      </c>
      <c r="C441" s="4"/>
      <c r="D441" s="3" t="str">
        <f t="shared" si="19"/>
        <v/>
      </c>
      <c r="E441" s="24"/>
      <c r="F441" s="2" t="str">
        <f t="shared" si="20"/>
        <v>Относительное удлинение пятикратного образца при растяжении, %</v>
      </c>
      <c r="G441" s="2">
        <v>19</v>
      </c>
      <c r="H441" s="2">
        <v>19</v>
      </c>
      <c r="I441" s="2">
        <v>19</v>
      </c>
      <c r="J441" s="2">
        <v>19</v>
      </c>
      <c r="K441" s="2">
        <v>19</v>
      </c>
      <c r="L441" s="2">
        <v>18</v>
      </c>
      <c r="M441" s="2">
        <v>18</v>
      </c>
      <c r="N441" s="2">
        <v>17</v>
      </c>
      <c r="O441" s="2">
        <v>17</v>
      </c>
      <c r="P441" s="2">
        <v>16</v>
      </c>
      <c r="Q441" s="2">
        <v>15</v>
      </c>
      <c r="R441" s="2" t="s">
        <v>4</v>
      </c>
      <c r="S441" s="2" t="s">
        <v>4</v>
      </c>
    </row>
    <row r="442" spans="1:19" x14ac:dyDescent="0.2">
      <c r="A442" s="4"/>
      <c r="B442" s="22" t="str">
        <f t="shared" si="18"/>
        <v/>
      </c>
      <c r="C442" s="4"/>
      <c r="D442" s="3" t="str">
        <f t="shared" si="19"/>
        <v/>
      </c>
      <c r="E442" s="24"/>
      <c r="F442" s="2" t="str">
        <f t="shared" si="20"/>
        <v>Относительное сужение поперечного сечения образца при растяжении, %</v>
      </c>
      <c r="G442" s="2">
        <v>42</v>
      </c>
      <c r="H442" s="2">
        <v>42</v>
      </c>
      <c r="I442" s="2">
        <v>42</v>
      </c>
      <c r="J442" s="2">
        <v>42</v>
      </c>
      <c r="K442" s="2">
        <v>42</v>
      </c>
      <c r="L442" s="2">
        <v>42</v>
      </c>
      <c r="M442" s="2">
        <v>42</v>
      </c>
      <c r="N442" s="2">
        <v>42</v>
      </c>
      <c r="O442" s="2">
        <v>42</v>
      </c>
      <c r="P442" s="2">
        <v>46</v>
      </c>
      <c r="Q442" s="2">
        <v>46</v>
      </c>
      <c r="R442" s="2" t="s">
        <v>4</v>
      </c>
      <c r="S442" s="2" t="s">
        <v>4</v>
      </c>
    </row>
    <row r="443" spans="1:19" x14ac:dyDescent="0.2">
      <c r="A443" s="4"/>
      <c r="B443" s="22" t="str">
        <f t="shared" si="18"/>
        <v>Сталь легированная</v>
      </c>
      <c r="C443" s="4"/>
      <c r="D443" s="3" t="str">
        <f t="shared" si="19"/>
        <v>15ХМ</v>
      </c>
      <c r="E443" s="23" t="s">
        <v>49</v>
      </c>
      <c r="F443" s="2" t="str">
        <f t="shared" si="20"/>
        <v>Предел прочности, МПа</v>
      </c>
      <c r="G443" s="2">
        <v>530</v>
      </c>
      <c r="H443" s="2">
        <v>530</v>
      </c>
      <c r="I443" s="2">
        <v>530</v>
      </c>
      <c r="J443" s="2">
        <v>520</v>
      </c>
      <c r="K443" s="2">
        <v>520</v>
      </c>
      <c r="L443" s="2">
        <v>510</v>
      </c>
      <c r="M443" s="2">
        <v>500</v>
      </c>
      <c r="N443" s="2">
        <v>500</v>
      </c>
      <c r="O443" s="2">
        <v>500</v>
      </c>
      <c r="P443" s="2">
        <v>491</v>
      </c>
      <c r="Q443" s="2">
        <v>422</v>
      </c>
      <c r="R443" s="2" t="s">
        <v>4</v>
      </c>
      <c r="S443" s="2" t="s">
        <v>4</v>
      </c>
    </row>
    <row r="444" spans="1:19" x14ac:dyDescent="0.2">
      <c r="A444" s="4"/>
      <c r="B444" s="22" t="str">
        <f t="shared" si="18"/>
        <v/>
      </c>
      <c r="C444" s="4"/>
      <c r="D444" s="3" t="str">
        <f t="shared" si="19"/>
        <v/>
      </c>
      <c r="E444" s="24"/>
      <c r="F444" s="2" t="str">
        <f t="shared" si="20"/>
        <v>Предел текучести, МПа</v>
      </c>
      <c r="G444" s="2">
        <v>275</v>
      </c>
      <c r="H444" s="2">
        <v>275</v>
      </c>
      <c r="I444" s="2">
        <v>275</v>
      </c>
      <c r="J444" s="2">
        <v>275</v>
      </c>
      <c r="K444" s="2">
        <v>275</v>
      </c>
      <c r="L444" s="2">
        <v>275</v>
      </c>
      <c r="M444" s="2">
        <v>265</v>
      </c>
      <c r="N444" s="2">
        <v>255</v>
      </c>
      <c r="O444" s="2">
        <v>235</v>
      </c>
      <c r="P444" s="2">
        <v>196</v>
      </c>
      <c r="Q444" s="2">
        <v>196</v>
      </c>
      <c r="R444" s="2" t="s">
        <v>4</v>
      </c>
      <c r="S444" s="2" t="s">
        <v>4</v>
      </c>
    </row>
    <row r="445" spans="1:19" x14ac:dyDescent="0.2">
      <c r="A445" s="4"/>
      <c r="B445" s="22" t="str">
        <f t="shared" si="18"/>
        <v/>
      </c>
      <c r="C445" s="4"/>
      <c r="D445" s="3" t="str">
        <f t="shared" si="19"/>
        <v/>
      </c>
      <c r="E445" s="24"/>
      <c r="F445" s="2" t="str">
        <f t="shared" si="20"/>
        <v>Относительное удлинение пятикратного образца при растяжении, %</v>
      </c>
      <c r="G445" s="2">
        <v>15</v>
      </c>
      <c r="H445" s="2">
        <v>15</v>
      </c>
      <c r="I445" s="2">
        <v>15</v>
      </c>
      <c r="J445" s="2">
        <v>15</v>
      </c>
      <c r="K445" s="2">
        <v>15</v>
      </c>
      <c r="L445" s="2">
        <v>14</v>
      </c>
      <c r="M445" s="2">
        <v>14</v>
      </c>
      <c r="N445" s="2">
        <v>13</v>
      </c>
      <c r="O445" s="2">
        <v>13</v>
      </c>
      <c r="P445" s="2">
        <v>13</v>
      </c>
      <c r="Q445" s="2">
        <v>12</v>
      </c>
      <c r="R445" s="2" t="s">
        <v>4</v>
      </c>
      <c r="S445" s="2" t="s">
        <v>4</v>
      </c>
    </row>
    <row r="446" spans="1:19" x14ac:dyDescent="0.2">
      <c r="A446" s="4"/>
      <c r="B446" s="22" t="str">
        <f t="shared" si="18"/>
        <v/>
      </c>
      <c r="C446" s="4"/>
      <c r="D446" s="3" t="str">
        <f t="shared" si="19"/>
        <v/>
      </c>
      <c r="E446" s="24"/>
      <c r="F446" s="2" t="str">
        <f t="shared" si="20"/>
        <v>Относительное сужение поперечного сечения образца при растяжении, %</v>
      </c>
      <c r="G446" s="2">
        <v>32</v>
      </c>
      <c r="H446" s="2">
        <v>32</v>
      </c>
      <c r="I446" s="2">
        <v>32</v>
      </c>
      <c r="J446" s="2">
        <v>32</v>
      </c>
      <c r="K446" s="2">
        <v>32</v>
      </c>
      <c r="L446" s="2">
        <v>32</v>
      </c>
      <c r="M446" s="2">
        <v>32</v>
      </c>
      <c r="N446" s="2">
        <v>32</v>
      </c>
      <c r="O446" s="2">
        <v>32</v>
      </c>
      <c r="P446" s="2">
        <v>35</v>
      </c>
      <c r="Q446" s="2">
        <v>35</v>
      </c>
      <c r="R446" s="2" t="s">
        <v>4</v>
      </c>
      <c r="S446" s="2" t="s">
        <v>4</v>
      </c>
    </row>
    <row r="447" spans="1:19" x14ac:dyDescent="0.2">
      <c r="A447" s="4"/>
      <c r="B447" s="22" t="str">
        <f t="shared" si="18"/>
        <v>Сталь легированная</v>
      </c>
      <c r="C447" s="4"/>
      <c r="D447" s="3" t="str">
        <f t="shared" si="19"/>
        <v>15ХМ</v>
      </c>
      <c r="E447" s="23" t="s">
        <v>257</v>
      </c>
      <c r="F447" s="2" t="str">
        <f t="shared" si="20"/>
        <v>Предел прочности, МПа</v>
      </c>
      <c r="G447" s="2">
        <v>570</v>
      </c>
      <c r="H447" s="2">
        <v>569</v>
      </c>
      <c r="I447" s="2">
        <v>569</v>
      </c>
      <c r="J447" s="2">
        <v>559</v>
      </c>
      <c r="K447" s="2">
        <v>559</v>
      </c>
      <c r="L447" s="2">
        <v>540</v>
      </c>
      <c r="M447" s="2">
        <v>530</v>
      </c>
      <c r="N447" s="2">
        <v>530</v>
      </c>
      <c r="O447" s="2">
        <v>530</v>
      </c>
      <c r="P447" s="2">
        <v>510</v>
      </c>
      <c r="Q447" s="2">
        <v>451</v>
      </c>
      <c r="R447" s="2" t="s">
        <v>4</v>
      </c>
      <c r="S447" s="2" t="s">
        <v>4</v>
      </c>
    </row>
    <row r="448" spans="1:19" x14ac:dyDescent="0.2">
      <c r="A448" s="4"/>
      <c r="B448" s="22" t="str">
        <f t="shared" si="18"/>
        <v/>
      </c>
      <c r="C448" s="4"/>
      <c r="D448" s="3" t="str">
        <f t="shared" si="19"/>
        <v/>
      </c>
      <c r="E448" s="24"/>
      <c r="F448" s="2" t="str">
        <f t="shared" si="20"/>
        <v>Предел текучести, МПа</v>
      </c>
      <c r="G448" s="2">
        <v>315</v>
      </c>
      <c r="H448" s="2">
        <v>314</v>
      </c>
      <c r="I448" s="2">
        <v>314</v>
      </c>
      <c r="J448" s="2">
        <v>314</v>
      </c>
      <c r="K448" s="2">
        <v>314</v>
      </c>
      <c r="L448" s="2">
        <v>314</v>
      </c>
      <c r="M448" s="2">
        <v>304</v>
      </c>
      <c r="N448" s="2">
        <v>284</v>
      </c>
      <c r="O448" s="2">
        <v>275</v>
      </c>
      <c r="P448" s="2">
        <v>216</v>
      </c>
      <c r="Q448" s="2">
        <v>216</v>
      </c>
      <c r="R448" s="2" t="s">
        <v>4</v>
      </c>
      <c r="S448" s="2" t="s">
        <v>4</v>
      </c>
    </row>
    <row r="449" spans="1:19" x14ac:dyDescent="0.2">
      <c r="A449" s="4"/>
      <c r="B449" s="22" t="str">
        <f t="shared" si="18"/>
        <v/>
      </c>
      <c r="C449" s="4"/>
      <c r="D449" s="3" t="str">
        <f t="shared" si="19"/>
        <v/>
      </c>
      <c r="E449" s="24"/>
      <c r="F449" s="2" t="str">
        <f t="shared" si="20"/>
        <v>Относительное удлинение пятикратного образца при растяжении, %</v>
      </c>
      <c r="G449" s="2">
        <v>15</v>
      </c>
      <c r="H449" s="2">
        <v>15</v>
      </c>
      <c r="I449" s="2">
        <v>15</v>
      </c>
      <c r="J449" s="2">
        <v>15</v>
      </c>
      <c r="K449" s="2">
        <v>15</v>
      </c>
      <c r="L449" s="2">
        <v>14</v>
      </c>
      <c r="M449" s="2">
        <v>14</v>
      </c>
      <c r="N449" s="2">
        <v>13</v>
      </c>
      <c r="O449" s="2">
        <v>13</v>
      </c>
      <c r="P449" s="2">
        <v>13</v>
      </c>
      <c r="Q449" s="2">
        <v>12</v>
      </c>
      <c r="R449" s="2" t="s">
        <v>4</v>
      </c>
      <c r="S449" s="2" t="s">
        <v>4</v>
      </c>
    </row>
    <row r="450" spans="1:19" x14ac:dyDescent="0.2">
      <c r="A450" s="4"/>
      <c r="B450" s="22" t="str">
        <f t="shared" si="18"/>
        <v/>
      </c>
      <c r="C450" s="4"/>
      <c r="D450" s="3" t="str">
        <f t="shared" si="19"/>
        <v/>
      </c>
      <c r="E450" s="24"/>
      <c r="F450" s="2" t="str">
        <f t="shared" si="20"/>
        <v>Относительное сужение поперечного сечения образца при растяжении, %</v>
      </c>
      <c r="G450" s="2">
        <v>32</v>
      </c>
      <c r="H450" s="2">
        <v>32</v>
      </c>
      <c r="I450" s="2">
        <v>32</v>
      </c>
      <c r="J450" s="2">
        <v>32</v>
      </c>
      <c r="K450" s="2">
        <v>32</v>
      </c>
      <c r="L450" s="2">
        <v>32</v>
      </c>
      <c r="M450" s="2">
        <v>32</v>
      </c>
      <c r="N450" s="2">
        <v>32</v>
      </c>
      <c r="O450" s="2">
        <v>32</v>
      </c>
      <c r="P450" s="2">
        <v>35</v>
      </c>
      <c r="Q450" s="2">
        <v>35</v>
      </c>
      <c r="R450" s="2" t="s">
        <v>4</v>
      </c>
      <c r="S450" s="2" t="s">
        <v>4</v>
      </c>
    </row>
    <row r="451" spans="1:19" x14ac:dyDescent="0.2">
      <c r="A451" s="4"/>
      <c r="B451" s="22" t="str">
        <f t="shared" ref="B451:B514" si="21">IF(NOT(ISBLANK(A451)),A451,IF(NOT(ISBLANK(E451)),INDEX(B:B,ROW(B451)-4),""))</f>
        <v>Сталь легированная</v>
      </c>
      <c r="C451" s="4"/>
      <c r="D451" s="3" t="str">
        <f t="shared" ref="D451:D514" si="22">IF(NOT(ISBLANK(C451)),C451,IF(NOT(ISBLANK(E451)),INDEX(D:D,ROW(D451)-4),""))</f>
        <v>15ХМ</v>
      </c>
      <c r="E451" s="23" t="s">
        <v>258</v>
      </c>
      <c r="F451" s="2" t="str">
        <f t="shared" si="20"/>
        <v>Предел прочности, МПа</v>
      </c>
      <c r="G451" s="2">
        <v>590</v>
      </c>
      <c r="H451" s="2">
        <v>589</v>
      </c>
      <c r="I451" s="2">
        <v>589</v>
      </c>
      <c r="J451" s="2">
        <v>579</v>
      </c>
      <c r="K451" s="2">
        <v>579</v>
      </c>
      <c r="L451" s="2">
        <v>559</v>
      </c>
      <c r="M451" s="2">
        <v>549</v>
      </c>
      <c r="N451" s="2">
        <v>549</v>
      </c>
      <c r="O451" s="2">
        <v>549</v>
      </c>
      <c r="P451" s="2">
        <v>530</v>
      </c>
      <c r="Q451" s="2">
        <v>461</v>
      </c>
      <c r="R451" s="2" t="s">
        <v>4</v>
      </c>
      <c r="S451" s="2" t="s">
        <v>4</v>
      </c>
    </row>
    <row r="452" spans="1:19" x14ac:dyDescent="0.2">
      <c r="A452" s="4"/>
      <c r="B452" s="22" t="str">
        <f t="shared" si="21"/>
        <v/>
      </c>
      <c r="C452" s="4"/>
      <c r="D452" s="3" t="str">
        <f t="shared" si="22"/>
        <v/>
      </c>
      <c r="E452" s="24"/>
      <c r="F452" s="2" t="str">
        <f t="shared" si="20"/>
        <v>Предел текучести, МПа</v>
      </c>
      <c r="G452" s="2">
        <v>345</v>
      </c>
      <c r="H452" s="2">
        <v>343</v>
      </c>
      <c r="I452" s="2">
        <v>343</v>
      </c>
      <c r="J452" s="2">
        <v>343</v>
      </c>
      <c r="K452" s="2">
        <v>343</v>
      </c>
      <c r="L452" s="2">
        <v>343</v>
      </c>
      <c r="M452" s="2">
        <v>323</v>
      </c>
      <c r="N452" s="2">
        <v>314</v>
      </c>
      <c r="O452" s="2">
        <v>294</v>
      </c>
      <c r="P452" s="2">
        <v>235</v>
      </c>
      <c r="Q452" s="2">
        <v>235</v>
      </c>
      <c r="R452" s="2" t="s">
        <v>4</v>
      </c>
      <c r="S452" s="2" t="s">
        <v>4</v>
      </c>
    </row>
    <row r="453" spans="1:19" x14ac:dyDescent="0.2">
      <c r="A453" s="4"/>
      <c r="B453" s="22" t="str">
        <f t="shared" si="21"/>
        <v/>
      </c>
      <c r="C453" s="4"/>
      <c r="D453" s="3" t="str">
        <f t="shared" si="22"/>
        <v/>
      </c>
      <c r="E453" s="24"/>
      <c r="F453" s="2" t="str">
        <f t="shared" si="20"/>
        <v>Относительное удлинение пятикратного образца при растяжении, %</v>
      </c>
      <c r="G453" s="2">
        <v>15</v>
      </c>
      <c r="H453" s="2">
        <v>15</v>
      </c>
      <c r="I453" s="2">
        <v>15</v>
      </c>
      <c r="J453" s="2">
        <v>15</v>
      </c>
      <c r="K453" s="2">
        <v>15</v>
      </c>
      <c r="L453" s="2">
        <v>14</v>
      </c>
      <c r="M453" s="2">
        <v>14</v>
      </c>
      <c r="N453" s="2">
        <v>13</v>
      </c>
      <c r="O453" s="2">
        <v>13</v>
      </c>
      <c r="P453" s="2">
        <v>13</v>
      </c>
      <c r="Q453" s="2">
        <v>12</v>
      </c>
      <c r="R453" s="2" t="s">
        <v>4</v>
      </c>
      <c r="S453" s="2" t="s">
        <v>4</v>
      </c>
    </row>
    <row r="454" spans="1:19" x14ac:dyDescent="0.2">
      <c r="A454" s="4"/>
      <c r="B454" s="22" t="str">
        <f t="shared" si="21"/>
        <v/>
      </c>
      <c r="C454" s="4"/>
      <c r="D454" s="3" t="str">
        <f t="shared" si="22"/>
        <v/>
      </c>
      <c r="E454" s="24"/>
      <c r="F454" s="2" t="str">
        <f t="shared" si="20"/>
        <v>Относительное сужение поперечного сечения образца при растяжении, %</v>
      </c>
      <c r="G454" s="2">
        <v>32</v>
      </c>
      <c r="H454" s="2">
        <v>32</v>
      </c>
      <c r="I454" s="2">
        <v>32</v>
      </c>
      <c r="J454" s="2">
        <v>32</v>
      </c>
      <c r="K454" s="2">
        <v>32</v>
      </c>
      <c r="L454" s="2">
        <v>32</v>
      </c>
      <c r="M454" s="2">
        <v>32</v>
      </c>
      <c r="N454" s="2">
        <v>32</v>
      </c>
      <c r="O454" s="2">
        <v>32</v>
      </c>
      <c r="P454" s="2">
        <v>35</v>
      </c>
      <c r="Q454" s="2">
        <v>35</v>
      </c>
      <c r="R454" s="2" t="s">
        <v>4</v>
      </c>
      <c r="S454" s="2" t="s">
        <v>4</v>
      </c>
    </row>
    <row r="455" spans="1:19" x14ac:dyDescent="0.2">
      <c r="A455" s="4"/>
      <c r="B455" s="22" t="str">
        <f t="shared" si="21"/>
        <v>Сталь легированная</v>
      </c>
      <c r="C455" s="4"/>
      <c r="D455" s="3" t="str">
        <f t="shared" si="22"/>
        <v>15ХМ</v>
      </c>
      <c r="E455" s="23" t="s">
        <v>259</v>
      </c>
      <c r="F455" s="2" t="str">
        <f t="shared" si="20"/>
        <v>Предел прочности, МПа</v>
      </c>
      <c r="G455" s="2">
        <v>615</v>
      </c>
      <c r="H455" s="2">
        <v>615</v>
      </c>
      <c r="I455" s="2">
        <v>615</v>
      </c>
      <c r="J455" s="2">
        <v>608</v>
      </c>
      <c r="K455" s="2">
        <v>608</v>
      </c>
      <c r="L455" s="2">
        <v>589</v>
      </c>
      <c r="M455" s="2">
        <v>579</v>
      </c>
      <c r="N455" s="2">
        <v>579</v>
      </c>
      <c r="O455" s="2">
        <v>579</v>
      </c>
      <c r="P455" s="2">
        <v>559</v>
      </c>
      <c r="Q455" s="2">
        <v>481</v>
      </c>
      <c r="R455" s="2" t="s">
        <v>4</v>
      </c>
      <c r="S455" s="2" t="s">
        <v>4</v>
      </c>
    </row>
    <row r="456" spans="1:19" x14ac:dyDescent="0.2">
      <c r="A456" s="4"/>
      <c r="B456" s="22" t="str">
        <f t="shared" si="21"/>
        <v/>
      </c>
      <c r="C456" s="4"/>
      <c r="D456" s="3" t="str">
        <f t="shared" si="22"/>
        <v/>
      </c>
      <c r="E456" s="24"/>
      <c r="F456" s="2" t="str">
        <f t="shared" ref="F456:F519" si="23">CHOOSE(MOD(ROW(F456)-ROW($F$3),4)+1,
"Предел прочности, МПа",
"Предел текучести, МПа",
"Относительное удлинение пятикратного образца при растяжении, %",
"Относительное сужение поперечного сечения образца при растяжении, %")</f>
        <v>Предел текучести, МПа</v>
      </c>
      <c r="G456" s="2">
        <v>395</v>
      </c>
      <c r="H456" s="2">
        <v>395</v>
      </c>
      <c r="I456" s="2">
        <v>395</v>
      </c>
      <c r="J456" s="2">
        <v>395</v>
      </c>
      <c r="K456" s="2">
        <v>395</v>
      </c>
      <c r="L456" s="2">
        <v>395</v>
      </c>
      <c r="M456" s="2">
        <v>373</v>
      </c>
      <c r="N456" s="2">
        <v>353</v>
      </c>
      <c r="O456" s="2">
        <v>343</v>
      </c>
      <c r="P456" s="2">
        <v>275</v>
      </c>
      <c r="Q456" s="2">
        <v>275</v>
      </c>
      <c r="R456" s="2" t="s">
        <v>4</v>
      </c>
      <c r="S456" s="2" t="s">
        <v>4</v>
      </c>
    </row>
    <row r="457" spans="1:19" x14ac:dyDescent="0.2">
      <c r="A457" s="4"/>
      <c r="B457" s="22" t="str">
        <f t="shared" si="21"/>
        <v/>
      </c>
      <c r="C457" s="4"/>
      <c r="D457" s="3" t="str">
        <f t="shared" si="22"/>
        <v/>
      </c>
      <c r="E457" s="24"/>
      <c r="F457" s="2" t="str">
        <f t="shared" si="23"/>
        <v>Относительное удлинение пятикратного образца при растяжении, %</v>
      </c>
      <c r="G457" s="2">
        <v>15</v>
      </c>
      <c r="H457" s="2">
        <v>15</v>
      </c>
      <c r="I457" s="2">
        <v>15</v>
      </c>
      <c r="J457" s="2">
        <v>15</v>
      </c>
      <c r="K457" s="2">
        <v>15</v>
      </c>
      <c r="L457" s="2">
        <v>14</v>
      </c>
      <c r="M457" s="2">
        <v>14</v>
      </c>
      <c r="N457" s="2">
        <v>13</v>
      </c>
      <c r="O457" s="2">
        <v>13</v>
      </c>
      <c r="P457" s="2">
        <v>13</v>
      </c>
      <c r="Q457" s="2">
        <v>12</v>
      </c>
      <c r="R457" s="2" t="s">
        <v>4</v>
      </c>
      <c r="S457" s="2" t="s">
        <v>4</v>
      </c>
    </row>
    <row r="458" spans="1:19" x14ac:dyDescent="0.2">
      <c r="A458" s="4"/>
      <c r="B458" s="22" t="str">
        <f t="shared" si="21"/>
        <v/>
      </c>
      <c r="C458" s="4"/>
      <c r="D458" s="3" t="str">
        <f t="shared" si="22"/>
        <v/>
      </c>
      <c r="E458" s="24"/>
      <c r="F458" s="2" t="str">
        <f t="shared" si="23"/>
        <v>Относительное сужение поперечного сечения образца при растяжении, %</v>
      </c>
      <c r="G458" s="2">
        <v>32</v>
      </c>
      <c r="H458" s="2">
        <v>32</v>
      </c>
      <c r="I458" s="2">
        <v>32</v>
      </c>
      <c r="J458" s="2">
        <v>32</v>
      </c>
      <c r="K458" s="2">
        <v>32</v>
      </c>
      <c r="L458" s="2">
        <v>32</v>
      </c>
      <c r="M458" s="2">
        <v>32</v>
      </c>
      <c r="N458" s="2">
        <v>32</v>
      </c>
      <c r="O458" s="2">
        <v>32</v>
      </c>
      <c r="P458" s="2">
        <v>35</v>
      </c>
      <c r="Q458" s="2">
        <v>35</v>
      </c>
      <c r="R458" s="2" t="s">
        <v>4</v>
      </c>
      <c r="S458" s="2" t="s">
        <v>4</v>
      </c>
    </row>
    <row r="459" spans="1:19" x14ac:dyDescent="0.2">
      <c r="A459" s="4"/>
      <c r="B459" s="22" t="str">
        <f t="shared" si="21"/>
        <v>Сталь легированная</v>
      </c>
      <c r="C459" s="4"/>
      <c r="D459" s="3" t="str">
        <f t="shared" si="22"/>
        <v>15ХМ</v>
      </c>
      <c r="E459" s="23" t="s">
        <v>50</v>
      </c>
      <c r="F459" s="2" t="str">
        <f t="shared" si="23"/>
        <v>Предел прочности, МПа</v>
      </c>
      <c r="G459" s="2">
        <v>635</v>
      </c>
      <c r="H459" s="2">
        <v>635</v>
      </c>
      <c r="I459" s="2">
        <v>635</v>
      </c>
      <c r="J459" s="2">
        <v>628</v>
      </c>
      <c r="K459" s="2">
        <v>628</v>
      </c>
      <c r="L459" s="2">
        <v>608</v>
      </c>
      <c r="M459" s="2">
        <v>598</v>
      </c>
      <c r="N459" s="2">
        <v>598</v>
      </c>
      <c r="O459" s="2">
        <v>598</v>
      </c>
      <c r="P459" s="2">
        <v>579</v>
      </c>
      <c r="Q459" s="2">
        <v>491</v>
      </c>
      <c r="R459" s="2" t="s">
        <v>4</v>
      </c>
      <c r="S459" s="2" t="s">
        <v>4</v>
      </c>
    </row>
    <row r="460" spans="1:19" x14ac:dyDescent="0.2">
      <c r="A460" s="4"/>
      <c r="B460" s="22" t="str">
        <f t="shared" si="21"/>
        <v/>
      </c>
      <c r="C460" s="4"/>
      <c r="D460" s="3" t="str">
        <f t="shared" si="22"/>
        <v/>
      </c>
      <c r="E460" s="24"/>
      <c r="F460" s="2" t="str">
        <f t="shared" si="23"/>
        <v>Предел текучести, МПа</v>
      </c>
      <c r="G460" s="2">
        <v>440</v>
      </c>
      <c r="H460" s="2">
        <v>440</v>
      </c>
      <c r="I460" s="2">
        <v>440</v>
      </c>
      <c r="J460" s="2">
        <v>440</v>
      </c>
      <c r="K460" s="2">
        <v>440</v>
      </c>
      <c r="L460" s="2">
        <v>440</v>
      </c>
      <c r="M460" s="2">
        <v>422</v>
      </c>
      <c r="N460" s="2">
        <v>402</v>
      </c>
      <c r="O460" s="2">
        <v>383</v>
      </c>
      <c r="P460" s="2">
        <v>304</v>
      </c>
      <c r="Q460" s="2">
        <v>304</v>
      </c>
      <c r="R460" s="2" t="s">
        <v>4</v>
      </c>
      <c r="S460" s="2" t="s">
        <v>4</v>
      </c>
    </row>
    <row r="461" spans="1:19" x14ac:dyDescent="0.2">
      <c r="A461" s="4"/>
      <c r="B461" s="22" t="str">
        <f t="shared" si="21"/>
        <v/>
      </c>
      <c r="C461" s="4"/>
      <c r="D461" s="3" t="str">
        <f t="shared" si="22"/>
        <v/>
      </c>
      <c r="E461" s="24"/>
      <c r="F461" s="2" t="str">
        <f t="shared" si="23"/>
        <v>Относительное удлинение пятикратного образца при растяжении, %</v>
      </c>
      <c r="G461" s="2">
        <v>15</v>
      </c>
      <c r="H461" s="2">
        <v>15</v>
      </c>
      <c r="I461" s="2">
        <v>15</v>
      </c>
      <c r="J461" s="2">
        <v>15</v>
      </c>
      <c r="K461" s="2">
        <v>15</v>
      </c>
      <c r="L461" s="2">
        <v>14</v>
      </c>
      <c r="M461" s="2">
        <v>14</v>
      </c>
      <c r="N461" s="2">
        <v>13</v>
      </c>
      <c r="O461" s="2">
        <v>13</v>
      </c>
      <c r="P461" s="2">
        <v>13</v>
      </c>
      <c r="Q461" s="2">
        <v>12</v>
      </c>
      <c r="R461" s="2" t="s">
        <v>4</v>
      </c>
      <c r="S461" s="2" t="s">
        <v>4</v>
      </c>
    </row>
    <row r="462" spans="1:19" x14ac:dyDescent="0.2">
      <c r="A462" s="4"/>
      <c r="B462" s="22" t="str">
        <f t="shared" si="21"/>
        <v/>
      </c>
      <c r="C462" s="4"/>
      <c r="D462" s="3" t="str">
        <f t="shared" si="22"/>
        <v/>
      </c>
      <c r="E462" s="24"/>
      <c r="F462" s="2" t="str">
        <f t="shared" si="23"/>
        <v>Относительное сужение поперечного сечения образца при растяжении, %</v>
      </c>
      <c r="G462" s="2">
        <v>32</v>
      </c>
      <c r="H462" s="2">
        <v>32</v>
      </c>
      <c r="I462" s="2">
        <v>32</v>
      </c>
      <c r="J462" s="2">
        <v>32</v>
      </c>
      <c r="K462" s="2">
        <v>32</v>
      </c>
      <c r="L462" s="2">
        <v>32</v>
      </c>
      <c r="M462" s="2">
        <v>32</v>
      </c>
      <c r="N462" s="2">
        <v>32</v>
      </c>
      <c r="O462" s="2">
        <v>32</v>
      </c>
      <c r="P462" s="2">
        <v>35</v>
      </c>
      <c r="Q462" s="2">
        <v>35</v>
      </c>
      <c r="R462" s="2" t="s">
        <v>4</v>
      </c>
      <c r="S462" s="2" t="s">
        <v>4</v>
      </c>
    </row>
    <row r="463" spans="1:19" x14ac:dyDescent="0.2">
      <c r="A463" s="4"/>
      <c r="B463" s="22" t="str">
        <f t="shared" si="21"/>
        <v>Сталь легированная</v>
      </c>
      <c r="C463" s="4"/>
      <c r="D463" s="3" t="str">
        <f t="shared" si="22"/>
        <v>15ХМ</v>
      </c>
      <c r="E463" s="23" t="s">
        <v>260</v>
      </c>
      <c r="F463" s="2" t="str">
        <f t="shared" si="23"/>
        <v>Предел прочности, МПа</v>
      </c>
      <c r="G463" s="2">
        <v>655</v>
      </c>
      <c r="H463" s="2">
        <v>655</v>
      </c>
      <c r="I463" s="2">
        <v>655</v>
      </c>
      <c r="J463" s="2">
        <v>647</v>
      </c>
      <c r="K463" s="2">
        <v>647</v>
      </c>
      <c r="L463" s="2">
        <v>628</v>
      </c>
      <c r="M463" s="2">
        <v>618</v>
      </c>
      <c r="N463" s="2">
        <v>618</v>
      </c>
      <c r="O463" s="2">
        <v>618</v>
      </c>
      <c r="P463" s="2">
        <v>598</v>
      </c>
      <c r="Q463" s="2">
        <v>491</v>
      </c>
      <c r="R463" s="2" t="s">
        <v>4</v>
      </c>
      <c r="S463" s="2" t="s">
        <v>4</v>
      </c>
    </row>
    <row r="464" spans="1:19" x14ac:dyDescent="0.2">
      <c r="A464" s="4"/>
      <c r="B464" s="22" t="str">
        <f t="shared" si="21"/>
        <v/>
      </c>
      <c r="C464" s="4"/>
      <c r="D464" s="3" t="str">
        <f t="shared" si="22"/>
        <v/>
      </c>
      <c r="E464" s="24"/>
      <c r="F464" s="2" t="str">
        <f t="shared" si="23"/>
        <v>Предел текучести, МПа</v>
      </c>
      <c r="G464" s="2">
        <v>490</v>
      </c>
      <c r="H464" s="2">
        <v>490</v>
      </c>
      <c r="I464" s="2">
        <v>490</v>
      </c>
      <c r="J464" s="2">
        <v>490</v>
      </c>
      <c r="K464" s="2">
        <v>490</v>
      </c>
      <c r="L464" s="2">
        <v>490</v>
      </c>
      <c r="M464" s="2">
        <v>471</v>
      </c>
      <c r="N464" s="2">
        <v>451</v>
      </c>
      <c r="O464" s="2">
        <v>422</v>
      </c>
      <c r="P464" s="2">
        <v>343</v>
      </c>
      <c r="Q464" s="2">
        <v>343</v>
      </c>
      <c r="R464" s="2" t="s">
        <v>4</v>
      </c>
      <c r="S464" s="2" t="s">
        <v>4</v>
      </c>
    </row>
    <row r="465" spans="1:19" x14ac:dyDescent="0.2">
      <c r="A465" s="4"/>
      <c r="B465" s="22" t="str">
        <f t="shared" si="21"/>
        <v/>
      </c>
      <c r="C465" s="4"/>
      <c r="D465" s="3" t="str">
        <f t="shared" si="22"/>
        <v/>
      </c>
      <c r="E465" s="24"/>
      <c r="F465" s="2" t="str">
        <f t="shared" si="23"/>
        <v>Относительное удлинение пятикратного образца при растяжении, %</v>
      </c>
      <c r="G465" s="2">
        <v>15</v>
      </c>
      <c r="H465" s="2">
        <v>15</v>
      </c>
      <c r="I465" s="2">
        <v>15</v>
      </c>
      <c r="J465" s="2">
        <v>15</v>
      </c>
      <c r="K465" s="2">
        <v>15</v>
      </c>
      <c r="L465" s="2">
        <v>14</v>
      </c>
      <c r="M465" s="2">
        <v>14</v>
      </c>
      <c r="N465" s="2">
        <v>13</v>
      </c>
      <c r="O465" s="2">
        <v>13</v>
      </c>
      <c r="P465" s="2">
        <v>13</v>
      </c>
      <c r="Q465" s="2">
        <v>12</v>
      </c>
      <c r="R465" s="2" t="s">
        <v>4</v>
      </c>
      <c r="S465" s="2" t="s">
        <v>4</v>
      </c>
    </row>
    <row r="466" spans="1:19" x14ac:dyDescent="0.2">
      <c r="A466" s="4"/>
      <c r="B466" s="22" t="str">
        <f t="shared" si="21"/>
        <v/>
      </c>
      <c r="C466" s="4"/>
      <c r="D466" s="3" t="str">
        <f t="shared" si="22"/>
        <v/>
      </c>
      <c r="E466" s="24"/>
      <c r="F466" s="2" t="str">
        <f t="shared" si="23"/>
        <v>Относительное сужение поперечного сечения образца при растяжении, %</v>
      </c>
      <c r="G466" s="2">
        <v>32</v>
      </c>
      <c r="H466" s="2">
        <v>32</v>
      </c>
      <c r="I466" s="2">
        <v>32</v>
      </c>
      <c r="J466" s="2">
        <v>32</v>
      </c>
      <c r="K466" s="2">
        <v>32</v>
      </c>
      <c r="L466" s="2">
        <v>32</v>
      </c>
      <c r="M466" s="2">
        <v>32</v>
      </c>
      <c r="N466" s="2">
        <v>32</v>
      </c>
      <c r="O466" s="2">
        <v>32</v>
      </c>
      <c r="P466" s="2">
        <v>35</v>
      </c>
      <c r="Q466" s="2">
        <v>35</v>
      </c>
      <c r="R466" s="2" t="s">
        <v>4</v>
      </c>
      <c r="S466" s="2" t="s">
        <v>4</v>
      </c>
    </row>
    <row r="467" spans="1:19" x14ac:dyDescent="0.2">
      <c r="A467" s="3" t="s">
        <v>207</v>
      </c>
      <c r="B467" s="22" t="str">
        <f t="shared" si="21"/>
        <v>Сталь легированная</v>
      </c>
      <c r="C467" s="3" t="s">
        <v>51</v>
      </c>
      <c r="D467" s="3" t="str">
        <f t="shared" si="22"/>
        <v>20ХМ</v>
      </c>
      <c r="E467" s="23" t="s">
        <v>176</v>
      </c>
      <c r="F467" s="2" t="str">
        <f t="shared" si="23"/>
        <v>Предел прочности, МПа</v>
      </c>
      <c r="G467" s="2">
        <v>590</v>
      </c>
      <c r="H467" s="2">
        <v>579</v>
      </c>
      <c r="I467" s="2">
        <v>579</v>
      </c>
      <c r="J467" s="2">
        <v>569</v>
      </c>
      <c r="K467" s="2">
        <v>569</v>
      </c>
      <c r="L467" s="2">
        <v>559</v>
      </c>
      <c r="M467" s="2">
        <v>559</v>
      </c>
      <c r="N467" s="2">
        <v>559</v>
      </c>
      <c r="O467" s="2">
        <v>559</v>
      </c>
      <c r="P467" s="2">
        <v>500</v>
      </c>
      <c r="Q467" s="2">
        <v>461</v>
      </c>
      <c r="R467" s="2">
        <v>451</v>
      </c>
      <c r="S467" s="2" t="s">
        <v>4</v>
      </c>
    </row>
    <row r="468" spans="1:19" x14ac:dyDescent="0.2">
      <c r="A468" s="4"/>
      <c r="B468" s="22" t="str">
        <f t="shared" si="21"/>
        <v/>
      </c>
      <c r="C468" s="4"/>
      <c r="D468" s="3" t="str">
        <f t="shared" si="22"/>
        <v/>
      </c>
      <c r="E468" s="24"/>
      <c r="F468" s="2" t="str">
        <f t="shared" si="23"/>
        <v>Предел текучести, МПа</v>
      </c>
      <c r="G468" s="2">
        <v>345</v>
      </c>
      <c r="H468" s="2">
        <v>345</v>
      </c>
      <c r="I468" s="2">
        <v>345</v>
      </c>
      <c r="J468" s="2">
        <v>345</v>
      </c>
      <c r="K468" s="2">
        <v>333</v>
      </c>
      <c r="L468" s="2">
        <v>333</v>
      </c>
      <c r="M468" s="2">
        <v>333</v>
      </c>
      <c r="N468" s="2">
        <v>333</v>
      </c>
      <c r="O468" s="2">
        <v>333</v>
      </c>
      <c r="P468" s="2">
        <v>304</v>
      </c>
      <c r="Q468" s="2">
        <v>284</v>
      </c>
      <c r="R468" s="2">
        <v>265</v>
      </c>
      <c r="S468" s="2" t="s">
        <v>4</v>
      </c>
    </row>
    <row r="469" spans="1:19" x14ac:dyDescent="0.2">
      <c r="A469" s="4"/>
      <c r="B469" s="22" t="str">
        <f t="shared" si="21"/>
        <v/>
      </c>
      <c r="C469" s="4"/>
      <c r="D469" s="3" t="str">
        <f t="shared" si="22"/>
        <v/>
      </c>
      <c r="E469" s="24"/>
      <c r="F469" s="2" t="str">
        <f t="shared" si="23"/>
        <v>Относительное удлинение пятикратного образца при растяжении, %</v>
      </c>
      <c r="G469" s="2">
        <v>18</v>
      </c>
      <c r="H469" s="2">
        <v>17</v>
      </c>
      <c r="I469" s="2">
        <v>16</v>
      </c>
      <c r="J469" s="2">
        <v>15</v>
      </c>
      <c r="K469" s="2">
        <v>14</v>
      </c>
      <c r="L469" s="2">
        <v>14</v>
      </c>
      <c r="M469" s="2">
        <v>14</v>
      </c>
      <c r="N469" s="2">
        <v>14</v>
      </c>
      <c r="O469" s="2">
        <v>14</v>
      </c>
      <c r="P469" s="2">
        <v>14</v>
      </c>
      <c r="Q469" s="2">
        <v>14</v>
      </c>
      <c r="R469" s="2">
        <v>14</v>
      </c>
      <c r="S469" s="2" t="s">
        <v>4</v>
      </c>
    </row>
    <row r="470" spans="1:19" x14ac:dyDescent="0.2">
      <c r="A470" s="4"/>
      <c r="B470" s="22" t="str">
        <f t="shared" si="21"/>
        <v/>
      </c>
      <c r="C470" s="4"/>
      <c r="D470" s="3" t="str">
        <f t="shared" si="22"/>
        <v/>
      </c>
      <c r="E470" s="24"/>
      <c r="F470" s="2" t="str">
        <f t="shared" si="23"/>
        <v>Относительное сужение поперечного сечения образца при растяжении, %</v>
      </c>
      <c r="G470" s="2">
        <v>45</v>
      </c>
      <c r="H470" s="2">
        <v>44</v>
      </c>
      <c r="I470" s="2">
        <v>43</v>
      </c>
      <c r="J470" s="2">
        <v>42</v>
      </c>
      <c r="K470" s="2">
        <v>41</v>
      </c>
      <c r="L470" s="2">
        <v>40</v>
      </c>
      <c r="M470" s="2">
        <v>40</v>
      </c>
      <c r="N470" s="2">
        <v>40</v>
      </c>
      <c r="O470" s="2">
        <v>40</v>
      </c>
      <c r="P470" s="2">
        <v>40</v>
      </c>
      <c r="Q470" s="2">
        <v>40</v>
      </c>
      <c r="R470" s="2">
        <v>40</v>
      </c>
      <c r="S470" s="2" t="s">
        <v>4</v>
      </c>
    </row>
    <row r="471" spans="1:19" x14ac:dyDescent="0.2">
      <c r="A471" s="4"/>
      <c r="B471" s="22" t="str">
        <f t="shared" si="21"/>
        <v>Сталь легированная</v>
      </c>
      <c r="C471" s="4"/>
      <c r="D471" s="3" t="str">
        <f t="shared" si="22"/>
        <v>20ХМ</v>
      </c>
      <c r="E471" s="23" t="s">
        <v>261</v>
      </c>
      <c r="F471" s="2" t="str">
        <f t="shared" si="23"/>
        <v>Предел прочности, МПа</v>
      </c>
      <c r="G471" s="2">
        <v>615</v>
      </c>
      <c r="H471" s="2">
        <v>608</v>
      </c>
      <c r="I471" s="2">
        <v>608</v>
      </c>
      <c r="J471" s="2">
        <v>598</v>
      </c>
      <c r="K471" s="2">
        <v>598</v>
      </c>
      <c r="L471" s="2">
        <v>589</v>
      </c>
      <c r="M471" s="2">
        <v>589</v>
      </c>
      <c r="N471" s="2">
        <v>589</v>
      </c>
      <c r="O471" s="2">
        <v>589</v>
      </c>
      <c r="P471" s="2">
        <v>481</v>
      </c>
      <c r="Q471" s="2">
        <v>471</v>
      </c>
      <c r="R471" s="2" t="s">
        <v>4</v>
      </c>
      <c r="S471" s="2" t="s">
        <v>4</v>
      </c>
    </row>
    <row r="472" spans="1:19" x14ac:dyDescent="0.2">
      <c r="A472" s="4"/>
      <c r="B472" s="22" t="str">
        <f t="shared" si="21"/>
        <v/>
      </c>
      <c r="C472" s="4"/>
      <c r="D472" s="3" t="str">
        <f t="shared" si="22"/>
        <v/>
      </c>
      <c r="E472" s="24"/>
      <c r="F472" s="2" t="str">
        <f t="shared" si="23"/>
        <v>Предел текучести, МПа</v>
      </c>
      <c r="G472" s="2">
        <v>395</v>
      </c>
      <c r="H472" s="2">
        <v>395</v>
      </c>
      <c r="I472" s="2">
        <v>395</v>
      </c>
      <c r="J472" s="2">
        <v>395</v>
      </c>
      <c r="K472" s="2">
        <v>383</v>
      </c>
      <c r="L472" s="2">
        <v>383</v>
      </c>
      <c r="M472" s="2">
        <v>383</v>
      </c>
      <c r="N472" s="2">
        <v>383</v>
      </c>
      <c r="O472" s="2">
        <v>343</v>
      </c>
      <c r="P472" s="2">
        <v>323</v>
      </c>
      <c r="Q472" s="2">
        <v>304</v>
      </c>
      <c r="R472" s="2" t="s">
        <v>4</v>
      </c>
      <c r="S472" s="2" t="s">
        <v>4</v>
      </c>
    </row>
    <row r="473" spans="1:19" x14ac:dyDescent="0.2">
      <c r="A473" s="4"/>
      <c r="B473" s="22" t="str">
        <f t="shared" si="21"/>
        <v/>
      </c>
      <c r="C473" s="4"/>
      <c r="D473" s="3" t="str">
        <f t="shared" si="22"/>
        <v/>
      </c>
      <c r="E473" s="24"/>
      <c r="F473" s="2" t="str">
        <f t="shared" si="23"/>
        <v>Относительное удлинение пятикратного образца при растяжении, %</v>
      </c>
      <c r="G473" s="2">
        <v>17</v>
      </c>
      <c r="H473" s="2">
        <v>16</v>
      </c>
      <c r="I473" s="2">
        <v>15</v>
      </c>
      <c r="J473" s="2">
        <v>14</v>
      </c>
      <c r="K473" s="2">
        <v>13</v>
      </c>
      <c r="L473" s="2">
        <v>13</v>
      </c>
      <c r="M473" s="2">
        <v>13</v>
      </c>
      <c r="N473" s="2">
        <v>13</v>
      </c>
      <c r="O473" s="2">
        <v>13</v>
      </c>
      <c r="P473" s="2">
        <v>13</v>
      </c>
      <c r="Q473" s="2">
        <v>13</v>
      </c>
      <c r="R473" s="2" t="s">
        <v>4</v>
      </c>
      <c r="S473" s="2" t="s">
        <v>4</v>
      </c>
    </row>
    <row r="474" spans="1:19" x14ac:dyDescent="0.2">
      <c r="A474" s="4"/>
      <c r="B474" s="22" t="str">
        <f t="shared" si="21"/>
        <v/>
      </c>
      <c r="C474" s="4"/>
      <c r="D474" s="3" t="str">
        <f t="shared" si="22"/>
        <v/>
      </c>
      <c r="E474" s="24"/>
      <c r="F474" s="2" t="str">
        <f t="shared" si="23"/>
        <v>Относительное сужение поперечного сечения образца при растяжении, %</v>
      </c>
      <c r="G474" s="2">
        <v>45</v>
      </c>
      <c r="H474" s="2">
        <v>44</v>
      </c>
      <c r="I474" s="2">
        <v>43</v>
      </c>
      <c r="J474" s="2">
        <v>42</v>
      </c>
      <c r="K474" s="2">
        <v>41</v>
      </c>
      <c r="L474" s="2">
        <v>40</v>
      </c>
      <c r="M474" s="2">
        <v>40</v>
      </c>
      <c r="N474" s="2">
        <v>40</v>
      </c>
      <c r="O474" s="2">
        <v>40</v>
      </c>
      <c r="P474" s="2">
        <v>45</v>
      </c>
      <c r="Q474" s="2">
        <v>45</v>
      </c>
      <c r="R474" s="2" t="s">
        <v>4</v>
      </c>
      <c r="S474" s="2" t="s">
        <v>4</v>
      </c>
    </row>
    <row r="475" spans="1:19" x14ac:dyDescent="0.2">
      <c r="A475" s="3" t="s">
        <v>207</v>
      </c>
      <c r="B475" s="22" t="str">
        <f t="shared" si="21"/>
        <v>Сталь легированная</v>
      </c>
      <c r="C475" s="3" t="s">
        <v>52</v>
      </c>
      <c r="D475" s="3" t="str">
        <f t="shared" si="22"/>
        <v>20ХМА</v>
      </c>
      <c r="E475" s="23" t="s">
        <v>262</v>
      </c>
      <c r="F475" s="2" t="str">
        <f t="shared" si="23"/>
        <v>Предел прочности, МПа</v>
      </c>
      <c r="G475" s="2">
        <v>590</v>
      </c>
      <c r="H475" s="2">
        <v>576</v>
      </c>
      <c r="I475" s="2">
        <v>544</v>
      </c>
      <c r="J475" s="2">
        <v>520</v>
      </c>
      <c r="K475" s="2">
        <v>484</v>
      </c>
      <c r="L475" s="2">
        <v>452</v>
      </c>
      <c r="M475" s="2">
        <v>440</v>
      </c>
      <c r="N475" s="2">
        <v>392</v>
      </c>
      <c r="O475" s="2">
        <v>356</v>
      </c>
      <c r="P475" s="2">
        <v>323</v>
      </c>
      <c r="Q475" s="2">
        <v>288</v>
      </c>
      <c r="R475" s="2" t="s">
        <v>4</v>
      </c>
      <c r="S475" s="2" t="s">
        <v>4</v>
      </c>
    </row>
    <row r="476" spans="1:19" x14ac:dyDescent="0.2">
      <c r="A476" s="4"/>
      <c r="B476" s="22" t="str">
        <f t="shared" si="21"/>
        <v/>
      </c>
      <c r="C476" s="4"/>
      <c r="D476" s="3" t="str">
        <f t="shared" si="22"/>
        <v/>
      </c>
      <c r="E476" s="24"/>
      <c r="F476" s="2" t="str">
        <f t="shared" si="23"/>
        <v>Предел текучести, МПа</v>
      </c>
      <c r="G476" s="2">
        <v>345</v>
      </c>
      <c r="H476" s="2">
        <v>345</v>
      </c>
      <c r="I476" s="2">
        <v>339</v>
      </c>
      <c r="J476" s="2">
        <v>333</v>
      </c>
      <c r="K476" s="2">
        <v>323</v>
      </c>
      <c r="L476" s="2">
        <v>316</v>
      </c>
      <c r="M476" s="2">
        <v>304</v>
      </c>
      <c r="N476" s="2">
        <v>294</v>
      </c>
      <c r="O476" s="2">
        <v>294</v>
      </c>
      <c r="P476" s="2">
        <v>268</v>
      </c>
      <c r="Q476" s="2">
        <v>248</v>
      </c>
      <c r="R476" s="2" t="s">
        <v>4</v>
      </c>
      <c r="S476" s="2" t="s">
        <v>4</v>
      </c>
    </row>
    <row r="477" spans="1:19" x14ac:dyDescent="0.2">
      <c r="A477" s="4"/>
      <c r="B477" s="22" t="str">
        <f t="shared" si="21"/>
        <v/>
      </c>
      <c r="C477" s="4"/>
      <c r="D477" s="3" t="str">
        <f t="shared" si="22"/>
        <v/>
      </c>
      <c r="E477" s="24"/>
      <c r="F477" s="2" t="str">
        <f t="shared" si="23"/>
        <v>Относительное удлинение пятикратного образца при растяжении, %</v>
      </c>
      <c r="G477" s="2">
        <v>16</v>
      </c>
      <c r="H477" s="2">
        <v>15</v>
      </c>
      <c r="I477" s="2">
        <v>14</v>
      </c>
      <c r="J477" s="2">
        <v>13</v>
      </c>
      <c r="K477" s="2">
        <v>12</v>
      </c>
      <c r="L477" s="2">
        <v>12</v>
      </c>
      <c r="M477" s="2">
        <v>12</v>
      </c>
      <c r="N477" s="2">
        <v>12</v>
      </c>
      <c r="O477" s="2">
        <v>12</v>
      </c>
      <c r="P477" s="2">
        <v>12</v>
      </c>
      <c r="Q477" s="2">
        <v>12</v>
      </c>
      <c r="R477" s="2" t="s">
        <v>4</v>
      </c>
      <c r="S477" s="2" t="s">
        <v>4</v>
      </c>
    </row>
    <row r="478" spans="1:19" x14ac:dyDescent="0.2">
      <c r="A478" s="4"/>
      <c r="B478" s="22" t="str">
        <f t="shared" si="21"/>
        <v/>
      </c>
      <c r="C478" s="4"/>
      <c r="D478" s="3" t="str">
        <f t="shared" si="22"/>
        <v/>
      </c>
      <c r="E478" s="24"/>
      <c r="F478" s="2" t="str">
        <f t="shared" si="23"/>
        <v>Относительное сужение поперечного сечения образца при растяжении, %</v>
      </c>
      <c r="G478" s="2">
        <v>40</v>
      </c>
      <c r="H478" s="2">
        <v>39</v>
      </c>
      <c r="I478" s="2">
        <v>38</v>
      </c>
      <c r="J478" s="2">
        <v>37</v>
      </c>
      <c r="K478" s="2">
        <v>36</v>
      </c>
      <c r="L478" s="2">
        <v>36</v>
      </c>
      <c r="M478" s="2">
        <v>36</v>
      </c>
      <c r="N478" s="2">
        <v>36</v>
      </c>
      <c r="O478" s="2">
        <v>36</v>
      </c>
      <c r="P478" s="2">
        <v>36</v>
      </c>
      <c r="Q478" s="2">
        <v>40</v>
      </c>
      <c r="R478" s="2" t="s">
        <v>4</v>
      </c>
      <c r="S478" s="2" t="s">
        <v>4</v>
      </c>
    </row>
    <row r="479" spans="1:19" x14ac:dyDescent="0.2">
      <c r="A479" s="4"/>
      <c r="B479" s="22" t="str">
        <f t="shared" si="21"/>
        <v>Сталь легированная</v>
      </c>
      <c r="C479" s="4"/>
      <c r="D479" s="3" t="str">
        <f t="shared" si="22"/>
        <v>20ХМА</v>
      </c>
      <c r="E479" s="23" t="s">
        <v>263</v>
      </c>
      <c r="F479" s="2" t="str">
        <f t="shared" si="23"/>
        <v>Предел прочности, МПа</v>
      </c>
      <c r="G479" s="2">
        <v>635</v>
      </c>
      <c r="H479" s="2">
        <v>628</v>
      </c>
      <c r="I479" s="2">
        <v>628</v>
      </c>
      <c r="J479" s="2">
        <v>618</v>
      </c>
      <c r="K479" s="2">
        <v>588</v>
      </c>
      <c r="L479" s="2">
        <v>540</v>
      </c>
      <c r="M479" s="2">
        <v>516</v>
      </c>
      <c r="N479" s="2">
        <v>490</v>
      </c>
      <c r="O479" s="2">
        <v>460</v>
      </c>
      <c r="P479" s="2">
        <v>420</v>
      </c>
      <c r="Q479" s="2">
        <v>380</v>
      </c>
      <c r="R479" s="2" t="s">
        <v>4</v>
      </c>
      <c r="S479" s="2" t="s">
        <v>4</v>
      </c>
    </row>
    <row r="480" spans="1:19" x14ac:dyDescent="0.2">
      <c r="A480" s="4"/>
      <c r="B480" s="22" t="str">
        <f t="shared" si="21"/>
        <v/>
      </c>
      <c r="C480" s="4"/>
      <c r="D480" s="3" t="str">
        <f t="shared" si="22"/>
        <v/>
      </c>
      <c r="E480" s="24"/>
      <c r="F480" s="2" t="str">
        <f t="shared" si="23"/>
        <v>Предел текучести, МПа</v>
      </c>
      <c r="G480" s="2">
        <v>440</v>
      </c>
      <c r="H480" s="2">
        <v>440</v>
      </c>
      <c r="I480" s="2">
        <v>440</v>
      </c>
      <c r="J480" s="2">
        <v>435</v>
      </c>
      <c r="K480" s="2">
        <v>428</v>
      </c>
      <c r="L480" s="2">
        <v>420</v>
      </c>
      <c r="M480" s="2">
        <v>402</v>
      </c>
      <c r="N480" s="2">
        <v>392</v>
      </c>
      <c r="O480" s="2">
        <v>372</v>
      </c>
      <c r="P480" s="2">
        <v>348</v>
      </c>
      <c r="Q480" s="2">
        <v>323</v>
      </c>
      <c r="R480" s="2" t="s">
        <v>4</v>
      </c>
      <c r="S480" s="2" t="s">
        <v>4</v>
      </c>
    </row>
    <row r="481" spans="1:19" x14ac:dyDescent="0.2">
      <c r="A481" s="4"/>
      <c r="B481" s="22" t="str">
        <f t="shared" si="21"/>
        <v/>
      </c>
      <c r="C481" s="4"/>
      <c r="D481" s="3" t="str">
        <f t="shared" si="22"/>
        <v/>
      </c>
      <c r="E481" s="24"/>
      <c r="F481" s="2" t="str">
        <f t="shared" si="23"/>
        <v>Относительное удлинение пятикратного образца при растяжении, %</v>
      </c>
      <c r="G481" s="2">
        <v>14</v>
      </c>
      <c r="H481" s="2">
        <v>13</v>
      </c>
      <c r="I481" s="2">
        <v>12</v>
      </c>
      <c r="J481" s="2">
        <v>11</v>
      </c>
      <c r="K481" s="2">
        <v>10</v>
      </c>
      <c r="L481" s="2">
        <v>10</v>
      </c>
      <c r="M481" s="2">
        <v>10</v>
      </c>
      <c r="N481" s="2">
        <v>10</v>
      </c>
      <c r="O481" s="2">
        <v>10</v>
      </c>
      <c r="P481" s="2">
        <v>10</v>
      </c>
      <c r="Q481" s="2">
        <v>10</v>
      </c>
      <c r="R481" s="2" t="s">
        <v>4</v>
      </c>
      <c r="S481" s="2" t="s">
        <v>4</v>
      </c>
    </row>
    <row r="482" spans="1:19" x14ac:dyDescent="0.2">
      <c r="A482" s="4"/>
      <c r="B482" s="22" t="str">
        <f t="shared" si="21"/>
        <v/>
      </c>
      <c r="C482" s="4"/>
      <c r="D482" s="3" t="str">
        <f t="shared" si="22"/>
        <v/>
      </c>
      <c r="E482" s="24"/>
      <c r="F482" s="2" t="str">
        <f t="shared" si="23"/>
        <v>Относительное сужение поперечного сечения образца при растяжении, %</v>
      </c>
      <c r="G482" s="2">
        <v>40</v>
      </c>
      <c r="H482" s="2">
        <v>39</v>
      </c>
      <c r="I482" s="2">
        <v>38</v>
      </c>
      <c r="J482" s="2">
        <v>37</v>
      </c>
      <c r="K482" s="2">
        <v>36</v>
      </c>
      <c r="L482" s="2">
        <v>36</v>
      </c>
      <c r="M482" s="2">
        <v>36</v>
      </c>
      <c r="N482" s="2">
        <v>36</v>
      </c>
      <c r="O482" s="2">
        <v>36</v>
      </c>
      <c r="P482" s="2">
        <v>36</v>
      </c>
      <c r="Q482" s="2">
        <v>40</v>
      </c>
      <c r="R482" s="2" t="s">
        <v>4</v>
      </c>
      <c r="S482" s="2" t="s">
        <v>4</v>
      </c>
    </row>
    <row r="483" spans="1:19" x14ac:dyDescent="0.2">
      <c r="A483" s="3" t="s">
        <v>207</v>
      </c>
      <c r="B483" s="22" t="str">
        <f t="shared" si="21"/>
        <v>Сталь легированная</v>
      </c>
      <c r="C483" s="3" t="s">
        <v>53</v>
      </c>
      <c r="D483" s="3" t="str">
        <f t="shared" si="22"/>
        <v>20ХМЛ</v>
      </c>
      <c r="E483" s="23" t="s">
        <v>54</v>
      </c>
      <c r="F483" s="2" t="str">
        <f t="shared" si="23"/>
        <v>Предел прочности, МПа</v>
      </c>
      <c r="G483" s="2">
        <v>500</v>
      </c>
      <c r="H483" s="2">
        <v>490</v>
      </c>
      <c r="I483" s="2">
        <v>480</v>
      </c>
      <c r="J483" s="2">
        <v>475</v>
      </c>
      <c r="K483" s="2">
        <v>470</v>
      </c>
      <c r="L483" s="2">
        <v>460</v>
      </c>
      <c r="M483" s="2">
        <v>450</v>
      </c>
      <c r="N483" s="2">
        <v>440</v>
      </c>
      <c r="O483" s="2">
        <v>430</v>
      </c>
      <c r="P483" s="2">
        <v>425</v>
      </c>
      <c r="Q483" s="2">
        <v>410</v>
      </c>
      <c r="R483" s="2" t="s">
        <v>4</v>
      </c>
      <c r="S483" s="2" t="s">
        <v>4</v>
      </c>
    </row>
    <row r="484" spans="1:19" x14ac:dyDescent="0.2">
      <c r="A484" s="4"/>
      <c r="B484" s="22" t="str">
        <f t="shared" si="21"/>
        <v/>
      </c>
      <c r="C484" s="4"/>
      <c r="D484" s="3" t="str">
        <f t="shared" si="22"/>
        <v/>
      </c>
      <c r="E484" s="24"/>
      <c r="F484" s="2" t="str">
        <f t="shared" si="23"/>
        <v>Предел текучести, МПа</v>
      </c>
      <c r="G484" s="2">
        <v>400</v>
      </c>
      <c r="H484" s="2">
        <v>395</v>
      </c>
      <c r="I484" s="2">
        <v>390</v>
      </c>
      <c r="J484" s="2">
        <v>385</v>
      </c>
      <c r="K484" s="2">
        <v>380</v>
      </c>
      <c r="L484" s="2">
        <v>370</v>
      </c>
      <c r="M484" s="2">
        <v>360</v>
      </c>
      <c r="N484" s="2">
        <v>350</v>
      </c>
      <c r="O484" s="2">
        <v>340</v>
      </c>
      <c r="P484" s="2">
        <v>323</v>
      </c>
      <c r="Q484" s="2">
        <v>323</v>
      </c>
      <c r="R484" s="2" t="s">
        <v>4</v>
      </c>
      <c r="S484" s="2" t="s">
        <v>4</v>
      </c>
    </row>
    <row r="485" spans="1:19" x14ac:dyDescent="0.2">
      <c r="A485" s="4"/>
      <c r="B485" s="22" t="str">
        <f t="shared" si="21"/>
        <v/>
      </c>
      <c r="C485" s="4"/>
      <c r="D485" s="3" t="str">
        <f t="shared" si="22"/>
        <v/>
      </c>
      <c r="E485" s="24"/>
      <c r="F485" s="2" t="str">
        <f t="shared" si="23"/>
        <v>Относительное удлинение пятикратного образца при растяжении, %</v>
      </c>
      <c r="G485" s="2">
        <v>15</v>
      </c>
      <c r="H485" s="2">
        <v>15</v>
      </c>
      <c r="I485" s="2">
        <v>15</v>
      </c>
      <c r="J485" s="2">
        <v>15</v>
      </c>
      <c r="K485" s="2">
        <v>15</v>
      </c>
      <c r="L485" s="2">
        <v>15</v>
      </c>
      <c r="M485" s="2">
        <v>15</v>
      </c>
      <c r="N485" s="2">
        <v>15</v>
      </c>
      <c r="O485" s="2">
        <v>15</v>
      </c>
      <c r="P485" s="2">
        <v>15</v>
      </c>
      <c r="Q485" s="2">
        <v>15</v>
      </c>
      <c r="R485" s="2" t="s">
        <v>4</v>
      </c>
      <c r="S485" s="2" t="s">
        <v>4</v>
      </c>
    </row>
    <row r="486" spans="1:19" x14ac:dyDescent="0.2">
      <c r="A486" s="4"/>
      <c r="B486" s="22" t="str">
        <f t="shared" si="21"/>
        <v/>
      </c>
      <c r="C486" s="4"/>
      <c r="D486" s="3" t="str">
        <f t="shared" si="22"/>
        <v/>
      </c>
      <c r="E486" s="24"/>
      <c r="F486" s="2" t="str">
        <f t="shared" si="23"/>
        <v>Относительное сужение поперечного сечения образца при растяжении, %</v>
      </c>
      <c r="G486" s="2">
        <v>27</v>
      </c>
      <c r="H486" s="2">
        <v>28</v>
      </c>
      <c r="I486" s="2">
        <v>30</v>
      </c>
      <c r="J486" s="2">
        <v>32</v>
      </c>
      <c r="K486" s="2">
        <v>35</v>
      </c>
      <c r="L486" s="2">
        <v>40</v>
      </c>
      <c r="M486" s="2">
        <v>52</v>
      </c>
      <c r="N486" s="2">
        <v>55</v>
      </c>
      <c r="O486" s="2">
        <v>55</v>
      </c>
      <c r="P486" s="2">
        <v>55</v>
      </c>
      <c r="Q486" s="2">
        <v>55</v>
      </c>
      <c r="R486" s="2" t="s">
        <v>4</v>
      </c>
      <c r="S486" s="2" t="s">
        <v>4</v>
      </c>
    </row>
    <row r="487" spans="1:19" x14ac:dyDescent="0.2">
      <c r="A487" s="3" t="s">
        <v>207</v>
      </c>
      <c r="B487" s="22" t="str">
        <f t="shared" si="21"/>
        <v>Сталь легированная</v>
      </c>
      <c r="C487" s="3" t="s">
        <v>55</v>
      </c>
      <c r="D487" s="3" t="str">
        <f t="shared" si="22"/>
        <v>20ХМФЛ</v>
      </c>
      <c r="E487" s="23" t="s">
        <v>54</v>
      </c>
      <c r="F487" s="2" t="str">
        <f t="shared" si="23"/>
        <v>Предел прочности, МПа</v>
      </c>
      <c r="G487" s="2">
        <v>491</v>
      </c>
      <c r="H487" s="2">
        <v>491</v>
      </c>
      <c r="I487" s="2">
        <v>491</v>
      </c>
      <c r="J487" s="2">
        <v>491</v>
      </c>
      <c r="K487" s="2">
        <v>491</v>
      </c>
      <c r="L487" s="2">
        <v>485</v>
      </c>
      <c r="M487" s="2">
        <v>480</v>
      </c>
      <c r="N487" s="2">
        <v>480</v>
      </c>
      <c r="O487" s="2">
        <v>461</v>
      </c>
      <c r="P487" s="2">
        <v>452</v>
      </c>
      <c r="Q487" s="2">
        <v>400</v>
      </c>
      <c r="R487" s="2" t="s">
        <v>4</v>
      </c>
      <c r="S487" s="2" t="s">
        <v>4</v>
      </c>
    </row>
    <row r="488" spans="1:19" x14ac:dyDescent="0.2">
      <c r="A488" s="4"/>
      <c r="B488" s="22" t="str">
        <f t="shared" si="21"/>
        <v/>
      </c>
      <c r="C488" s="4"/>
      <c r="D488" s="3" t="str">
        <f t="shared" si="22"/>
        <v/>
      </c>
      <c r="E488" s="24"/>
      <c r="F488" s="2" t="str">
        <f t="shared" si="23"/>
        <v>Предел текучести, МПа</v>
      </c>
      <c r="G488" s="2">
        <v>314</v>
      </c>
      <c r="H488" s="2">
        <v>314</v>
      </c>
      <c r="I488" s="2">
        <v>314</v>
      </c>
      <c r="J488" s="2">
        <v>314</v>
      </c>
      <c r="K488" s="2">
        <v>290</v>
      </c>
      <c r="L488" s="2">
        <v>280</v>
      </c>
      <c r="M488" s="2">
        <v>270</v>
      </c>
      <c r="N488" s="2">
        <v>270</v>
      </c>
      <c r="O488" s="2">
        <v>270</v>
      </c>
      <c r="P488" s="2">
        <v>270</v>
      </c>
      <c r="Q488" s="2">
        <v>270</v>
      </c>
      <c r="R488" s="2" t="s">
        <v>4</v>
      </c>
      <c r="S488" s="2" t="s">
        <v>4</v>
      </c>
    </row>
    <row r="489" spans="1:19" x14ac:dyDescent="0.2">
      <c r="A489" s="4"/>
      <c r="B489" s="22" t="str">
        <f t="shared" si="21"/>
        <v/>
      </c>
      <c r="C489" s="4"/>
      <c r="D489" s="3" t="str">
        <f t="shared" si="22"/>
        <v/>
      </c>
      <c r="E489" s="24"/>
      <c r="F489" s="2" t="str">
        <f t="shared" si="23"/>
        <v>Относительное удлинение пятикратного образца при растяжении, %</v>
      </c>
      <c r="G489" s="2">
        <v>15</v>
      </c>
      <c r="H489" s="2">
        <v>18</v>
      </c>
      <c r="I489" s="2">
        <v>17</v>
      </c>
      <c r="J489" s="2">
        <v>16</v>
      </c>
      <c r="K489" s="2">
        <v>16</v>
      </c>
      <c r="L489" s="2">
        <v>16</v>
      </c>
      <c r="M489" s="2">
        <v>16</v>
      </c>
      <c r="N489" s="2">
        <v>16</v>
      </c>
      <c r="O489" s="2">
        <v>16</v>
      </c>
      <c r="P489" s="2">
        <v>16</v>
      </c>
      <c r="Q489" s="2">
        <v>16</v>
      </c>
      <c r="R489" s="2" t="s">
        <v>4</v>
      </c>
      <c r="S489" s="2" t="s">
        <v>4</v>
      </c>
    </row>
    <row r="490" spans="1:19" x14ac:dyDescent="0.2">
      <c r="A490" s="4"/>
      <c r="B490" s="22" t="str">
        <f t="shared" si="21"/>
        <v/>
      </c>
      <c r="C490" s="4"/>
      <c r="D490" s="3" t="str">
        <f t="shared" si="22"/>
        <v/>
      </c>
      <c r="E490" s="24"/>
      <c r="F490" s="2" t="str">
        <f t="shared" si="23"/>
        <v>Относительное сужение поперечного сечения образца при растяжении, %</v>
      </c>
      <c r="G490" s="2">
        <v>30</v>
      </c>
      <c r="H490" s="2">
        <v>30</v>
      </c>
      <c r="I490" s="2">
        <v>28</v>
      </c>
      <c r="J490" s="2">
        <v>28</v>
      </c>
      <c r="K490" s="2">
        <v>32</v>
      </c>
      <c r="L490" s="2">
        <v>33</v>
      </c>
      <c r="M490" s="2">
        <v>34</v>
      </c>
      <c r="N490" s="2">
        <v>34</v>
      </c>
      <c r="O490" s="2">
        <v>34</v>
      </c>
      <c r="P490" s="2">
        <v>34</v>
      </c>
      <c r="Q490" s="2">
        <v>34</v>
      </c>
      <c r="R490" s="2" t="s">
        <v>4</v>
      </c>
      <c r="S490" s="2" t="s">
        <v>4</v>
      </c>
    </row>
    <row r="491" spans="1:19" x14ac:dyDescent="0.2">
      <c r="A491" s="4"/>
      <c r="B491" s="22" t="str">
        <f t="shared" si="21"/>
        <v>Сталь легированная</v>
      </c>
      <c r="C491" s="4"/>
      <c r="D491" s="3" t="str">
        <f t="shared" si="22"/>
        <v>20ХМФЛ</v>
      </c>
      <c r="E491" s="23" t="s">
        <v>56</v>
      </c>
      <c r="F491" s="2" t="str">
        <f t="shared" si="23"/>
        <v>Предел прочности, МПа</v>
      </c>
      <c r="G491" s="2">
        <v>932</v>
      </c>
      <c r="H491" s="2">
        <v>903</v>
      </c>
      <c r="I491" s="2">
        <v>893</v>
      </c>
      <c r="J491" s="2">
        <v>863</v>
      </c>
      <c r="K491" s="2">
        <v>853</v>
      </c>
      <c r="L491" s="2">
        <v>824</v>
      </c>
      <c r="M491" s="2">
        <v>814</v>
      </c>
      <c r="N491" s="2">
        <v>736</v>
      </c>
      <c r="O491" s="2">
        <v>736</v>
      </c>
      <c r="P491" s="2">
        <v>736</v>
      </c>
      <c r="Q491" s="2">
        <v>638</v>
      </c>
      <c r="R491" s="2" t="s">
        <v>4</v>
      </c>
      <c r="S491" s="2" t="s">
        <v>4</v>
      </c>
    </row>
    <row r="492" spans="1:19" x14ac:dyDescent="0.2">
      <c r="A492" s="4"/>
      <c r="B492" s="22" t="str">
        <f t="shared" si="21"/>
        <v/>
      </c>
      <c r="C492" s="4"/>
      <c r="D492" s="3" t="str">
        <f t="shared" si="22"/>
        <v/>
      </c>
      <c r="E492" s="24"/>
      <c r="F492" s="2" t="str">
        <f t="shared" si="23"/>
        <v>Предел текучести, МПа</v>
      </c>
      <c r="G492" s="2">
        <v>736</v>
      </c>
      <c r="H492" s="2">
        <v>736</v>
      </c>
      <c r="I492" s="2">
        <v>706</v>
      </c>
      <c r="J492" s="2">
        <v>687</v>
      </c>
      <c r="K492" s="2">
        <v>677</v>
      </c>
      <c r="L492" s="2">
        <v>657</v>
      </c>
      <c r="M492" s="2">
        <v>647</v>
      </c>
      <c r="N492" s="2">
        <v>628</v>
      </c>
      <c r="O492" s="2">
        <v>598</v>
      </c>
      <c r="P492" s="2">
        <v>559</v>
      </c>
      <c r="Q492" s="2">
        <v>510</v>
      </c>
      <c r="R492" s="2" t="s">
        <v>4</v>
      </c>
      <c r="S492" s="2" t="s">
        <v>4</v>
      </c>
    </row>
    <row r="493" spans="1:19" x14ac:dyDescent="0.2">
      <c r="A493" s="4"/>
      <c r="B493" s="22" t="str">
        <f t="shared" si="21"/>
        <v/>
      </c>
      <c r="C493" s="4"/>
      <c r="D493" s="3" t="str">
        <f t="shared" si="22"/>
        <v/>
      </c>
      <c r="E493" s="24"/>
      <c r="F493" s="2" t="str">
        <f t="shared" si="23"/>
        <v>Относительное удлинение пятикратного образца при растяжении, %</v>
      </c>
      <c r="G493" s="2">
        <v>11</v>
      </c>
      <c r="H493" s="2">
        <v>11</v>
      </c>
      <c r="I493" s="2">
        <v>11</v>
      </c>
      <c r="J493" s="2">
        <v>11</v>
      </c>
      <c r="K493" s="2">
        <v>12</v>
      </c>
      <c r="L493" s="2">
        <v>12</v>
      </c>
      <c r="M493" s="2">
        <v>12</v>
      </c>
      <c r="N493" s="2">
        <v>12</v>
      </c>
      <c r="O493" s="2">
        <v>12</v>
      </c>
      <c r="P493" s="2">
        <v>12</v>
      </c>
      <c r="Q493" s="2">
        <v>12</v>
      </c>
      <c r="R493" s="2" t="s">
        <v>4</v>
      </c>
      <c r="S493" s="2" t="s">
        <v>4</v>
      </c>
    </row>
    <row r="494" spans="1:19" x14ac:dyDescent="0.2">
      <c r="A494" s="4"/>
      <c r="B494" s="22" t="str">
        <f t="shared" si="21"/>
        <v/>
      </c>
      <c r="C494" s="4"/>
      <c r="D494" s="3" t="str">
        <f t="shared" si="22"/>
        <v/>
      </c>
      <c r="E494" s="24"/>
      <c r="F494" s="2" t="str">
        <f t="shared" si="23"/>
        <v>Относительное сужение поперечного сечения образца при растяжении, %</v>
      </c>
      <c r="G494" s="2">
        <v>45</v>
      </c>
      <c r="H494" s="2">
        <v>44</v>
      </c>
      <c r="I494" s="2">
        <v>44</v>
      </c>
      <c r="J494" s="2">
        <v>44</v>
      </c>
      <c r="K494" s="2">
        <v>44</v>
      </c>
      <c r="L494" s="2">
        <v>44</v>
      </c>
      <c r="M494" s="2">
        <v>44</v>
      </c>
      <c r="N494" s="2">
        <v>44</v>
      </c>
      <c r="O494" s="2">
        <v>44</v>
      </c>
      <c r="P494" s="2">
        <v>44</v>
      </c>
      <c r="Q494" s="2">
        <v>44</v>
      </c>
      <c r="R494" s="2" t="s">
        <v>4</v>
      </c>
      <c r="S494" s="2" t="s">
        <v>4</v>
      </c>
    </row>
    <row r="495" spans="1:19" x14ac:dyDescent="0.2">
      <c r="A495" s="4"/>
      <c r="B495" s="22" t="str">
        <f t="shared" si="21"/>
        <v>Сталь легированная</v>
      </c>
      <c r="C495" s="4"/>
      <c r="D495" s="3" t="str">
        <f t="shared" si="22"/>
        <v>20ХМФЛ</v>
      </c>
      <c r="E495" s="23" t="s">
        <v>264</v>
      </c>
      <c r="F495" s="2" t="str">
        <f t="shared" si="23"/>
        <v>Предел прочности, МПа</v>
      </c>
      <c r="G495" s="2">
        <v>932</v>
      </c>
      <c r="H495" s="2">
        <v>903</v>
      </c>
      <c r="I495" s="2">
        <v>893</v>
      </c>
      <c r="J495" s="2">
        <v>863</v>
      </c>
      <c r="K495" s="2">
        <v>853</v>
      </c>
      <c r="L495" s="2">
        <v>824</v>
      </c>
      <c r="M495" s="2">
        <v>814</v>
      </c>
      <c r="N495" s="2">
        <v>736</v>
      </c>
      <c r="O495" s="2">
        <v>736</v>
      </c>
      <c r="P495" s="2">
        <v>736</v>
      </c>
      <c r="Q495" s="2">
        <v>638</v>
      </c>
      <c r="R495" s="2" t="s">
        <v>4</v>
      </c>
      <c r="S495" s="2" t="s">
        <v>4</v>
      </c>
    </row>
    <row r="496" spans="1:19" x14ac:dyDescent="0.2">
      <c r="A496" s="4"/>
      <c r="B496" s="22" t="str">
        <f t="shared" si="21"/>
        <v/>
      </c>
      <c r="C496" s="4"/>
      <c r="D496" s="3" t="str">
        <f t="shared" si="22"/>
        <v/>
      </c>
      <c r="E496" s="24"/>
      <c r="F496" s="2" t="str">
        <f t="shared" si="23"/>
        <v>Предел текучести, МПа</v>
      </c>
      <c r="G496" s="2">
        <v>736</v>
      </c>
      <c r="H496" s="2">
        <v>736</v>
      </c>
      <c r="I496" s="2">
        <v>706</v>
      </c>
      <c r="J496" s="2">
        <v>687</v>
      </c>
      <c r="K496" s="2">
        <v>677</v>
      </c>
      <c r="L496" s="2">
        <v>657</v>
      </c>
      <c r="M496" s="2">
        <v>647</v>
      </c>
      <c r="N496" s="2">
        <v>628</v>
      </c>
      <c r="O496" s="2">
        <v>598</v>
      </c>
      <c r="P496" s="2">
        <v>559</v>
      </c>
      <c r="Q496" s="2">
        <v>510</v>
      </c>
      <c r="R496" s="2" t="s">
        <v>4</v>
      </c>
      <c r="S496" s="2" t="s">
        <v>4</v>
      </c>
    </row>
    <row r="497" spans="1:19" x14ac:dyDescent="0.2">
      <c r="A497" s="4"/>
      <c r="B497" s="22" t="str">
        <f t="shared" si="21"/>
        <v/>
      </c>
      <c r="C497" s="4"/>
      <c r="D497" s="3" t="str">
        <f t="shared" si="22"/>
        <v/>
      </c>
      <c r="E497" s="24"/>
      <c r="F497" s="2" t="str">
        <f t="shared" si="23"/>
        <v>Относительное удлинение пятикратного образца при растяжении, %</v>
      </c>
      <c r="G497" s="2">
        <v>9</v>
      </c>
      <c r="H497" s="2">
        <v>9</v>
      </c>
      <c r="I497" s="2">
        <v>9</v>
      </c>
      <c r="J497" s="2">
        <v>9</v>
      </c>
      <c r="K497" s="2">
        <v>10</v>
      </c>
      <c r="L497" s="2">
        <v>10</v>
      </c>
      <c r="M497" s="2">
        <v>10</v>
      </c>
      <c r="N497" s="2">
        <v>10</v>
      </c>
      <c r="O497" s="2">
        <v>10</v>
      </c>
      <c r="P497" s="2">
        <v>10</v>
      </c>
      <c r="Q497" s="2">
        <v>10</v>
      </c>
      <c r="R497" s="2" t="s">
        <v>4</v>
      </c>
      <c r="S497" s="2" t="s">
        <v>4</v>
      </c>
    </row>
    <row r="498" spans="1:19" x14ac:dyDescent="0.2">
      <c r="A498" s="4"/>
      <c r="B498" s="22" t="str">
        <f t="shared" si="21"/>
        <v/>
      </c>
      <c r="C498" s="4"/>
      <c r="D498" s="3" t="str">
        <f t="shared" si="22"/>
        <v/>
      </c>
      <c r="E498" s="24"/>
      <c r="F498" s="2" t="str">
        <f t="shared" si="23"/>
        <v>Относительное сужение поперечного сечения образца при растяжении, %</v>
      </c>
      <c r="G498" s="2">
        <v>40</v>
      </c>
      <c r="H498" s="2">
        <v>39</v>
      </c>
      <c r="I498" s="2">
        <v>39</v>
      </c>
      <c r="J498" s="2">
        <v>39</v>
      </c>
      <c r="K498" s="2">
        <v>39</v>
      </c>
      <c r="L498" s="2">
        <v>39</v>
      </c>
      <c r="M498" s="2">
        <v>39</v>
      </c>
      <c r="N498" s="2">
        <v>39</v>
      </c>
      <c r="O498" s="2">
        <v>39</v>
      </c>
      <c r="P498" s="2">
        <v>39</v>
      </c>
      <c r="Q498" s="2">
        <v>39</v>
      </c>
      <c r="R498" s="2" t="s">
        <v>4</v>
      </c>
      <c r="S498" s="2" t="s">
        <v>4</v>
      </c>
    </row>
    <row r="499" spans="1:19" x14ac:dyDescent="0.2">
      <c r="A499" s="4"/>
      <c r="B499" s="22" t="str">
        <f t="shared" si="21"/>
        <v>Сталь легированная</v>
      </c>
      <c r="C499" s="4"/>
      <c r="D499" s="3" t="str">
        <f t="shared" si="22"/>
        <v>20ХМФЛ</v>
      </c>
      <c r="E499" s="23" t="s">
        <v>265</v>
      </c>
      <c r="F499" s="2" t="str">
        <f t="shared" si="23"/>
        <v>Предел прочности, МПа</v>
      </c>
      <c r="G499" s="2">
        <v>932</v>
      </c>
      <c r="H499" s="2">
        <v>903</v>
      </c>
      <c r="I499" s="2">
        <v>893</v>
      </c>
      <c r="J499" s="2">
        <v>863</v>
      </c>
      <c r="K499" s="2">
        <v>853</v>
      </c>
      <c r="L499" s="2">
        <v>824</v>
      </c>
      <c r="M499" s="2">
        <v>814</v>
      </c>
      <c r="N499" s="2">
        <v>736</v>
      </c>
      <c r="O499" s="2">
        <v>736</v>
      </c>
      <c r="P499" s="2">
        <v>736</v>
      </c>
      <c r="Q499" s="2">
        <v>638</v>
      </c>
      <c r="R499" s="2" t="s">
        <v>4</v>
      </c>
      <c r="S499" s="2" t="s">
        <v>4</v>
      </c>
    </row>
    <row r="500" spans="1:19" x14ac:dyDescent="0.2">
      <c r="A500" s="4"/>
      <c r="B500" s="22" t="str">
        <f t="shared" si="21"/>
        <v/>
      </c>
      <c r="C500" s="4"/>
      <c r="D500" s="3" t="str">
        <f t="shared" si="22"/>
        <v/>
      </c>
      <c r="E500" s="24"/>
      <c r="F500" s="2" t="str">
        <f t="shared" si="23"/>
        <v>Предел текучести, МПа</v>
      </c>
      <c r="G500" s="2">
        <v>736</v>
      </c>
      <c r="H500" s="2">
        <v>736</v>
      </c>
      <c r="I500" s="2">
        <v>706</v>
      </c>
      <c r="J500" s="2">
        <v>687</v>
      </c>
      <c r="K500" s="2">
        <v>677</v>
      </c>
      <c r="L500" s="2">
        <v>651</v>
      </c>
      <c r="M500" s="2">
        <v>647</v>
      </c>
      <c r="N500" s="2">
        <v>628</v>
      </c>
      <c r="O500" s="2">
        <v>598</v>
      </c>
      <c r="P500" s="2">
        <v>559</v>
      </c>
      <c r="Q500" s="2">
        <v>510</v>
      </c>
      <c r="R500" s="2" t="s">
        <v>4</v>
      </c>
      <c r="S500" s="2" t="s">
        <v>4</v>
      </c>
    </row>
    <row r="501" spans="1:19" x14ac:dyDescent="0.2">
      <c r="A501" s="4"/>
      <c r="B501" s="22" t="str">
        <f t="shared" si="21"/>
        <v/>
      </c>
      <c r="C501" s="4"/>
      <c r="D501" s="3" t="str">
        <f t="shared" si="22"/>
        <v/>
      </c>
      <c r="E501" s="24"/>
      <c r="F501" s="2" t="str">
        <f t="shared" si="23"/>
        <v>Относительное удлинение пятикратного образца при растяжении, %</v>
      </c>
      <c r="G501" s="2">
        <v>8</v>
      </c>
      <c r="H501" s="2">
        <v>8</v>
      </c>
      <c r="I501" s="2">
        <v>8</v>
      </c>
      <c r="J501" s="2">
        <v>8</v>
      </c>
      <c r="K501" s="2">
        <v>9</v>
      </c>
      <c r="L501" s="2">
        <v>9</v>
      </c>
      <c r="M501" s="2">
        <v>9</v>
      </c>
      <c r="N501" s="2">
        <v>9</v>
      </c>
      <c r="O501" s="2">
        <v>9</v>
      </c>
      <c r="P501" s="2">
        <v>9</v>
      </c>
      <c r="Q501" s="2">
        <v>9</v>
      </c>
      <c r="R501" s="2" t="s">
        <v>4</v>
      </c>
      <c r="S501" s="2" t="s">
        <v>4</v>
      </c>
    </row>
    <row r="502" spans="1:19" x14ac:dyDescent="0.2">
      <c r="A502" s="4"/>
      <c r="B502" s="22" t="str">
        <f t="shared" si="21"/>
        <v/>
      </c>
      <c r="C502" s="4"/>
      <c r="D502" s="3" t="str">
        <f t="shared" si="22"/>
        <v/>
      </c>
      <c r="E502" s="24"/>
      <c r="F502" s="2" t="str">
        <f t="shared" si="23"/>
        <v>Относительное сужение поперечного сечения образца при растяжении, %</v>
      </c>
      <c r="G502" s="2">
        <v>35</v>
      </c>
      <c r="H502" s="2">
        <v>34</v>
      </c>
      <c r="I502" s="2">
        <v>34</v>
      </c>
      <c r="J502" s="2">
        <v>34</v>
      </c>
      <c r="K502" s="2">
        <v>34</v>
      </c>
      <c r="L502" s="2">
        <v>34</v>
      </c>
      <c r="M502" s="2">
        <v>34</v>
      </c>
      <c r="N502" s="2">
        <v>34</v>
      </c>
      <c r="O502" s="2">
        <v>34</v>
      </c>
      <c r="P502" s="2">
        <v>34</v>
      </c>
      <c r="Q502" s="2">
        <v>34</v>
      </c>
      <c r="R502" s="2" t="s">
        <v>4</v>
      </c>
      <c r="S502" s="2" t="s">
        <v>4</v>
      </c>
    </row>
    <row r="503" spans="1:19" x14ac:dyDescent="0.2">
      <c r="A503" s="3" t="s">
        <v>207</v>
      </c>
      <c r="B503" s="22" t="str">
        <f t="shared" si="21"/>
        <v>Сталь легированная</v>
      </c>
      <c r="C503" s="3" t="s">
        <v>57</v>
      </c>
      <c r="D503" s="3" t="str">
        <f t="shared" si="22"/>
        <v>30ХМА</v>
      </c>
      <c r="E503" s="23" t="s">
        <v>177</v>
      </c>
      <c r="F503" s="2" t="str">
        <f t="shared" si="23"/>
        <v>Предел прочности, МПа</v>
      </c>
      <c r="G503" s="2">
        <v>589</v>
      </c>
      <c r="H503" s="2">
        <v>569</v>
      </c>
      <c r="I503" s="2">
        <v>559</v>
      </c>
      <c r="J503" s="2">
        <v>540</v>
      </c>
      <c r="K503" s="2">
        <v>530</v>
      </c>
      <c r="L503" s="2">
        <v>530</v>
      </c>
      <c r="M503" s="2">
        <v>530</v>
      </c>
      <c r="N503" s="2">
        <v>520</v>
      </c>
      <c r="O503" s="2">
        <v>510</v>
      </c>
      <c r="P503" s="2">
        <v>432</v>
      </c>
      <c r="Q503" s="2">
        <v>402</v>
      </c>
      <c r="R503" s="2" t="s">
        <v>4</v>
      </c>
      <c r="S503" s="2" t="s">
        <v>4</v>
      </c>
    </row>
    <row r="504" spans="1:19" x14ac:dyDescent="0.2">
      <c r="A504" s="4"/>
      <c r="B504" s="22" t="str">
        <f t="shared" si="21"/>
        <v/>
      </c>
      <c r="C504" s="4"/>
      <c r="D504" s="3" t="str">
        <f t="shared" si="22"/>
        <v/>
      </c>
      <c r="E504" s="24"/>
      <c r="F504" s="2" t="str">
        <f t="shared" si="23"/>
        <v>Предел текучести, МПа</v>
      </c>
      <c r="G504" s="2">
        <v>392</v>
      </c>
      <c r="H504" s="2">
        <v>392</v>
      </c>
      <c r="I504" s="2">
        <v>373</v>
      </c>
      <c r="J504" s="2">
        <v>343</v>
      </c>
      <c r="K504" s="2">
        <v>324</v>
      </c>
      <c r="L504" s="2">
        <v>324</v>
      </c>
      <c r="M504" s="2">
        <v>324</v>
      </c>
      <c r="N504" s="2">
        <v>314</v>
      </c>
      <c r="O504" s="2">
        <v>314</v>
      </c>
      <c r="P504" s="2">
        <v>294</v>
      </c>
      <c r="Q504" s="2">
        <v>294</v>
      </c>
      <c r="R504" s="2" t="s">
        <v>4</v>
      </c>
      <c r="S504" s="2" t="s">
        <v>4</v>
      </c>
    </row>
    <row r="505" spans="1:19" x14ac:dyDescent="0.2">
      <c r="A505" s="4"/>
      <c r="B505" s="22" t="str">
        <f t="shared" si="21"/>
        <v/>
      </c>
      <c r="C505" s="4"/>
      <c r="D505" s="3" t="str">
        <f t="shared" si="22"/>
        <v/>
      </c>
      <c r="E505" s="24"/>
      <c r="F505" s="2" t="str">
        <f t="shared" si="23"/>
        <v>Относительное удлинение пятикратного образца при растяжении, %</v>
      </c>
      <c r="G505" s="2">
        <v>13</v>
      </c>
      <c r="H505" s="2">
        <v>13</v>
      </c>
      <c r="I505" s="2">
        <v>13</v>
      </c>
      <c r="J505" s="2">
        <v>13</v>
      </c>
      <c r="K505" s="2">
        <v>13</v>
      </c>
      <c r="L505" s="2">
        <v>13</v>
      </c>
      <c r="M505" s="2">
        <v>15</v>
      </c>
      <c r="N505" s="2">
        <v>15</v>
      </c>
      <c r="O505" s="2">
        <v>15</v>
      </c>
      <c r="P505" s="2">
        <v>15</v>
      </c>
      <c r="Q505" s="2">
        <v>15</v>
      </c>
      <c r="R505" s="2" t="s">
        <v>4</v>
      </c>
      <c r="S505" s="2" t="s">
        <v>4</v>
      </c>
    </row>
    <row r="506" spans="1:19" x14ac:dyDescent="0.2">
      <c r="A506" s="4"/>
      <c r="B506" s="22" t="str">
        <f t="shared" si="21"/>
        <v/>
      </c>
      <c r="C506" s="4"/>
      <c r="D506" s="3" t="str">
        <f t="shared" si="22"/>
        <v/>
      </c>
      <c r="E506" s="24"/>
      <c r="F506" s="2" t="str">
        <f t="shared" si="23"/>
        <v>Относительное сужение поперечного сечения образца при растяжении, %</v>
      </c>
      <c r="G506" s="2" t="s">
        <v>4</v>
      </c>
      <c r="H506" s="2" t="s">
        <v>4</v>
      </c>
      <c r="I506" s="2" t="s">
        <v>4</v>
      </c>
      <c r="J506" s="2" t="s">
        <v>4</v>
      </c>
      <c r="K506" s="2" t="s">
        <v>4</v>
      </c>
      <c r="L506" s="2" t="s">
        <v>4</v>
      </c>
      <c r="M506" s="2" t="s">
        <v>4</v>
      </c>
      <c r="N506" s="2" t="s">
        <v>4</v>
      </c>
      <c r="O506" s="2" t="s">
        <v>4</v>
      </c>
      <c r="P506" s="2" t="s">
        <v>4</v>
      </c>
      <c r="Q506" s="2" t="s">
        <v>4</v>
      </c>
      <c r="R506" s="2" t="s">
        <v>4</v>
      </c>
      <c r="S506" s="2" t="s">
        <v>4</v>
      </c>
    </row>
    <row r="507" spans="1:19" x14ac:dyDescent="0.2">
      <c r="A507" s="4"/>
      <c r="B507" s="22" t="str">
        <f t="shared" si="21"/>
        <v>Сталь легированная</v>
      </c>
      <c r="C507" s="4"/>
      <c r="D507" s="3" t="str">
        <f t="shared" si="22"/>
        <v>30ХМА</v>
      </c>
      <c r="E507" s="23" t="s">
        <v>58</v>
      </c>
      <c r="F507" s="2" t="str">
        <f t="shared" si="23"/>
        <v>Предел прочности, МПа</v>
      </c>
      <c r="G507" s="2">
        <v>618</v>
      </c>
      <c r="H507" s="2">
        <v>608</v>
      </c>
      <c r="I507" s="2">
        <v>598</v>
      </c>
      <c r="J507" s="2">
        <v>589</v>
      </c>
      <c r="K507" s="2">
        <v>559</v>
      </c>
      <c r="L507" s="2">
        <v>549</v>
      </c>
      <c r="M507" s="2">
        <v>540</v>
      </c>
      <c r="N507" s="2">
        <v>540</v>
      </c>
      <c r="O507" s="2">
        <v>530</v>
      </c>
      <c r="P507" s="2">
        <v>471</v>
      </c>
      <c r="Q507" s="2">
        <v>422</v>
      </c>
      <c r="R507" s="2" t="s">
        <v>4</v>
      </c>
      <c r="S507" s="2" t="s">
        <v>4</v>
      </c>
    </row>
    <row r="508" spans="1:19" x14ac:dyDescent="0.2">
      <c r="A508" s="4"/>
      <c r="B508" s="22" t="str">
        <f t="shared" si="21"/>
        <v/>
      </c>
      <c r="C508" s="4"/>
      <c r="D508" s="3" t="str">
        <f t="shared" si="22"/>
        <v/>
      </c>
      <c r="E508" s="24"/>
      <c r="F508" s="2" t="str">
        <f t="shared" si="23"/>
        <v>Предел текучести, МПа</v>
      </c>
      <c r="G508" s="2">
        <v>395</v>
      </c>
      <c r="H508" s="2">
        <v>395</v>
      </c>
      <c r="I508" s="2">
        <v>373</v>
      </c>
      <c r="J508" s="2">
        <v>353</v>
      </c>
      <c r="K508" s="2">
        <v>323</v>
      </c>
      <c r="L508" s="2">
        <v>323</v>
      </c>
      <c r="M508" s="2">
        <v>323</v>
      </c>
      <c r="N508" s="2">
        <v>314</v>
      </c>
      <c r="O508" s="2">
        <v>314</v>
      </c>
      <c r="P508" s="2">
        <v>294</v>
      </c>
      <c r="Q508" s="2">
        <v>275</v>
      </c>
      <c r="R508" s="2" t="s">
        <v>4</v>
      </c>
      <c r="S508" s="2" t="s">
        <v>4</v>
      </c>
    </row>
    <row r="509" spans="1:19" x14ac:dyDescent="0.2">
      <c r="A509" s="4"/>
      <c r="B509" s="22" t="str">
        <f t="shared" si="21"/>
        <v/>
      </c>
      <c r="C509" s="4"/>
      <c r="D509" s="3" t="str">
        <f t="shared" si="22"/>
        <v/>
      </c>
      <c r="E509" s="24"/>
      <c r="F509" s="2" t="str">
        <f t="shared" si="23"/>
        <v>Относительное удлинение пятикратного образца при растяжении, %</v>
      </c>
      <c r="G509" s="2">
        <v>15</v>
      </c>
      <c r="H509" s="2">
        <v>15</v>
      </c>
      <c r="I509" s="2">
        <v>15</v>
      </c>
      <c r="J509" s="2">
        <v>15</v>
      </c>
      <c r="K509" s="2">
        <v>16</v>
      </c>
      <c r="L509" s="2">
        <v>16</v>
      </c>
      <c r="M509" s="2">
        <v>16</v>
      </c>
      <c r="N509" s="2">
        <v>16</v>
      </c>
      <c r="O509" s="2">
        <v>16</v>
      </c>
      <c r="P509" s="2">
        <v>16</v>
      </c>
      <c r="Q509" s="2">
        <v>16</v>
      </c>
      <c r="R509" s="2" t="s">
        <v>4</v>
      </c>
      <c r="S509" s="2" t="s">
        <v>4</v>
      </c>
    </row>
    <row r="510" spans="1:19" x14ac:dyDescent="0.2">
      <c r="A510" s="4"/>
      <c r="B510" s="22" t="str">
        <f t="shared" si="21"/>
        <v/>
      </c>
      <c r="C510" s="4"/>
      <c r="D510" s="3" t="str">
        <f t="shared" si="22"/>
        <v/>
      </c>
      <c r="E510" s="24"/>
      <c r="F510" s="2" t="str">
        <f t="shared" si="23"/>
        <v>Относительное сужение поперечного сечения образца при растяжении, %</v>
      </c>
      <c r="G510" s="2">
        <v>40</v>
      </c>
      <c r="H510" s="2">
        <v>40</v>
      </c>
      <c r="I510" s="2">
        <v>40</v>
      </c>
      <c r="J510" s="2">
        <v>40</v>
      </c>
      <c r="K510" s="2">
        <v>40</v>
      </c>
      <c r="L510" s="2">
        <v>40</v>
      </c>
      <c r="M510" s="2">
        <v>40</v>
      </c>
      <c r="N510" s="2">
        <v>40</v>
      </c>
      <c r="O510" s="2">
        <v>40</v>
      </c>
      <c r="P510" s="2">
        <v>40</v>
      </c>
      <c r="Q510" s="2">
        <v>40</v>
      </c>
      <c r="R510" s="2" t="s">
        <v>4</v>
      </c>
      <c r="S510" s="2" t="s">
        <v>4</v>
      </c>
    </row>
    <row r="511" spans="1:19" x14ac:dyDescent="0.2">
      <c r="A511" s="3"/>
      <c r="B511" s="22" t="str">
        <f t="shared" si="21"/>
        <v>Сталь легированная</v>
      </c>
      <c r="C511" s="3"/>
      <c r="D511" s="3" t="str">
        <f t="shared" si="22"/>
        <v>30ХМА</v>
      </c>
      <c r="E511" s="23" t="s">
        <v>59</v>
      </c>
      <c r="F511" s="2" t="str">
        <f t="shared" si="23"/>
        <v>Предел прочности, МПа</v>
      </c>
      <c r="G511" s="2">
        <v>491</v>
      </c>
      <c r="H511" s="2">
        <v>482</v>
      </c>
      <c r="I511" s="2">
        <v>474</v>
      </c>
      <c r="J511" s="2">
        <v>467</v>
      </c>
      <c r="K511" s="2">
        <v>443</v>
      </c>
      <c r="L511" s="2">
        <v>435</v>
      </c>
      <c r="M511" s="2">
        <v>428</v>
      </c>
      <c r="N511" s="2">
        <v>428</v>
      </c>
      <c r="O511" s="2">
        <v>429</v>
      </c>
      <c r="P511" s="2">
        <v>374</v>
      </c>
      <c r="Q511" s="2">
        <v>333</v>
      </c>
      <c r="R511" s="2" t="s">
        <v>4</v>
      </c>
      <c r="S511" s="2" t="s">
        <v>4</v>
      </c>
    </row>
    <row r="512" spans="1:19" x14ac:dyDescent="0.2">
      <c r="A512" s="4"/>
      <c r="B512" s="22" t="str">
        <f t="shared" si="21"/>
        <v/>
      </c>
      <c r="C512" s="4"/>
      <c r="D512" s="3" t="str">
        <f t="shared" si="22"/>
        <v/>
      </c>
      <c r="E512" s="24"/>
      <c r="F512" s="2" t="str">
        <f t="shared" si="23"/>
        <v>Предел текучести, МПа</v>
      </c>
      <c r="G512" s="2">
        <v>440</v>
      </c>
      <c r="H512" s="2">
        <v>425</v>
      </c>
      <c r="I512" s="2">
        <v>415</v>
      </c>
      <c r="J512" s="2">
        <v>390</v>
      </c>
      <c r="K512" s="2">
        <v>365</v>
      </c>
      <c r="L512" s="2">
        <v>345</v>
      </c>
      <c r="M512" s="2">
        <v>323</v>
      </c>
      <c r="N512" s="2">
        <v>294</v>
      </c>
      <c r="O512" s="2">
        <v>275</v>
      </c>
      <c r="P512" s="2">
        <v>265</v>
      </c>
      <c r="Q512" s="2">
        <v>255</v>
      </c>
      <c r="R512" s="2" t="s">
        <v>4</v>
      </c>
      <c r="S512" s="2" t="s">
        <v>4</v>
      </c>
    </row>
    <row r="513" spans="1:19" x14ac:dyDescent="0.2">
      <c r="A513" s="4"/>
      <c r="B513" s="22" t="str">
        <f t="shared" si="21"/>
        <v/>
      </c>
      <c r="C513" s="4"/>
      <c r="D513" s="3" t="str">
        <f t="shared" si="22"/>
        <v/>
      </c>
      <c r="E513" s="24"/>
      <c r="F513" s="2" t="str">
        <f t="shared" si="23"/>
        <v>Относительное удлинение пятикратного образца при растяжении, %</v>
      </c>
      <c r="G513" s="2">
        <v>15</v>
      </c>
      <c r="H513" s="2">
        <v>15</v>
      </c>
      <c r="I513" s="2">
        <v>15</v>
      </c>
      <c r="J513" s="2">
        <v>15</v>
      </c>
      <c r="K513" s="2">
        <v>16</v>
      </c>
      <c r="L513" s="2">
        <v>16</v>
      </c>
      <c r="M513" s="2">
        <v>16</v>
      </c>
      <c r="N513" s="2">
        <v>16</v>
      </c>
      <c r="O513" s="2">
        <v>16</v>
      </c>
      <c r="P513" s="2">
        <v>16</v>
      </c>
      <c r="Q513" s="2">
        <v>16</v>
      </c>
      <c r="R513" s="2" t="s">
        <v>4</v>
      </c>
      <c r="S513" s="2" t="s">
        <v>4</v>
      </c>
    </row>
    <row r="514" spans="1:19" x14ac:dyDescent="0.2">
      <c r="A514" s="4"/>
      <c r="B514" s="22" t="str">
        <f t="shared" si="21"/>
        <v/>
      </c>
      <c r="C514" s="4"/>
      <c r="D514" s="3" t="str">
        <f t="shared" si="22"/>
        <v/>
      </c>
      <c r="E514" s="24"/>
      <c r="F514" s="2" t="str">
        <f t="shared" si="23"/>
        <v>Относительное сужение поперечного сечения образца при растяжении, %</v>
      </c>
      <c r="G514" s="2">
        <v>40</v>
      </c>
      <c r="H514" s="2">
        <v>40</v>
      </c>
      <c r="I514" s="2">
        <v>40</v>
      </c>
      <c r="J514" s="2">
        <v>40</v>
      </c>
      <c r="K514" s="2">
        <v>40</v>
      </c>
      <c r="L514" s="2">
        <v>40</v>
      </c>
      <c r="M514" s="2">
        <v>40</v>
      </c>
      <c r="N514" s="2">
        <v>40</v>
      </c>
      <c r="O514" s="2">
        <v>40</v>
      </c>
      <c r="P514" s="2">
        <v>40</v>
      </c>
      <c r="Q514" s="2">
        <v>40</v>
      </c>
      <c r="R514" s="2" t="s">
        <v>4</v>
      </c>
      <c r="S514" s="2" t="s">
        <v>4</v>
      </c>
    </row>
    <row r="515" spans="1:19" x14ac:dyDescent="0.2">
      <c r="A515" s="4"/>
      <c r="B515" s="22" t="str">
        <f t="shared" ref="B515:B578" si="24">IF(NOT(ISBLANK(A515)),A515,IF(NOT(ISBLANK(E515)),INDEX(B:B,ROW(B515)-4),""))</f>
        <v>Сталь легированная</v>
      </c>
      <c r="C515" s="4"/>
      <c r="D515" s="3" t="str">
        <f t="shared" ref="D515:D578" si="25">IF(NOT(ISBLANK(C515)),C515,IF(NOT(ISBLANK(E515)),INDEX(D:D,ROW(D515)-4),""))</f>
        <v>30ХМА</v>
      </c>
      <c r="E515" s="23" t="s">
        <v>60</v>
      </c>
      <c r="F515" s="2" t="str">
        <f t="shared" si="23"/>
        <v>Предел прочности, МПа</v>
      </c>
      <c r="G515" s="2">
        <v>588</v>
      </c>
      <c r="H515" s="2">
        <v>578</v>
      </c>
      <c r="I515" s="2">
        <v>568</v>
      </c>
      <c r="J515" s="2">
        <v>559</v>
      </c>
      <c r="K515" s="2">
        <v>539</v>
      </c>
      <c r="L515" s="2">
        <v>529</v>
      </c>
      <c r="M515" s="2">
        <v>529</v>
      </c>
      <c r="N515" s="2">
        <v>519</v>
      </c>
      <c r="O515" s="2">
        <v>500</v>
      </c>
      <c r="P515" s="2">
        <v>461</v>
      </c>
      <c r="Q515" s="2">
        <v>412</v>
      </c>
      <c r="R515" s="2" t="s">
        <v>4</v>
      </c>
      <c r="S515" s="2" t="s">
        <v>4</v>
      </c>
    </row>
    <row r="516" spans="1:19" x14ac:dyDescent="0.2">
      <c r="A516" s="4"/>
      <c r="B516" s="22" t="str">
        <f t="shared" si="24"/>
        <v/>
      </c>
      <c r="C516" s="4"/>
      <c r="D516" s="3" t="str">
        <f t="shared" si="25"/>
        <v/>
      </c>
      <c r="E516" s="24"/>
      <c r="F516" s="2" t="str">
        <f t="shared" si="23"/>
        <v>Предел текучести, МПа</v>
      </c>
      <c r="G516" s="2">
        <v>490</v>
      </c>
      <c r="H516" s="2">
        <v>490</v>
      </c>
      <c r="I516" s="2">
        <v>461</v>
      </c>
      <c r="J516" s="2">
        <v>441</v>
      </c>
      <c r="K516" s="2">
        <v>402</v>
      </c>
      <c r="L516" s="2">
        <v>382</v>
      </c>
      <c r="M516" s="2">
        <v>367</v>
      </c>
      <c r="N516" s="2">
        <v>343</v>
      </c>
      <c r="O516" s="2">
        <v>323</v>
      </c>
      <c r="P516" s="2">
        <v>304</v>
      </c>
      <c r="Q516" s="2">
        <v>294</v>
      </c>
      <c r="R516" s="2" t="s">
        <v>4</v>
      </c>
      <c r="S516" s="2" t="s">
        <v>4</v>
      </c>
    </row>
    <row r="517" spans="1:19" x14ac:dyDescent="0.2">
      <c r="A517" s="4"/>
      <c r="B517" s="22" t="str">
        <f t="shared" si="24"/>
        <v/>
      </c>
      <c r="C517" s="4"/>
      <c r="D517" s="3" t="str">
        <f t="shared" si="25"/>
        <v/>
      </c>
      <c r="E517" s="24"/>
      <c r="F517" s="2" t="str">
        <f t="shared" si="23"/>
        <v>Относительное удлинение пятикратного образца при растяжении, %</v>
      </c>
      <c r="G517" s="2">
        <v>15</v>
      </c>
      <c r="H517" s="2">
        <v>13</v>
      </c>
      <c r="I517" s="2">
        <v>13</v>
      </c>
      <c r="J517" s="2">
        <v>13</v>
      </c>
      <c r="K517" s="2">
        <v>14</v>
      </c>
      <c r="L517" s="2">
        <v>14</v>
      </c>
      <c r="M517" s="2">
        <v>14</v>
      </c>
      <c r="N517" s="2">
        <v>14</v>
      </c>
      <c r="O517" s="2">
        <v>14</v>
      </c>
      <c r="P517" s="2">
        <v>14</v>
      </c>
      <c r="Q517" s="2">
        <v>14</v>
      </c>
      <c r="R517" s="2" t="s">
        <v>4</v>
      </c>
      <c r="S517" s="2" t="s">
        <v>4</v>
      </c>
    </row>
    <row r="518" spans="1:19" x14ac:dyDescent="0.2">
      <c r="A518" s="4"/>
      <c r="B518" s="22" t="str">
        <f t="shared" si="24"/>
        <v/>
      </c>
      <c r="C518" s="4"/>
      <c r="D518" s="3" t="str">
        <f t="shared" si="25"/>
        <v/>
      </c>
      <c r="E518" s="24"/>
      <c r="F518" s="2" t="str">
        <f t="shared" si="23"/>
        <v>Относительное сужение поперечного сечения образца при растяжении, %</v>
      </c>
      <c r="G518" s="2">
        <v>40</v>
      </c>
      <c r="H518" s="2">
        <v>40</v>
      </c>
      <c r="I518" s="2">
        <v>40</v>
      </c>
      <c r="J518" s="2">
        <v>40</v>
      </c>
      <c r="K518" s="2">
        <v>40</v>
      </c>
      <c r="L518" s="2">
        <v>40</v>
      </c>
      <c r="M518" s="2">
        <v>40</v>
      </c>
      <c r="N518" s="2">
        <v>40</v>
      </c>
      <c r="O518" s="2">
        <v>40</v>
      </c>
      <c r="P518" s="2">
        <v>40</v>
      </c>
      <c r="Q518" s="2">
        <v>40</v>
      </c>
      <c r="R518" s="2" t="s">
        <v>4</v>
      </c>
      <c r="S518" s="2" t="s">
        <v>4</v>
      </c>
    </row>
    <row r="519" spans="1:19" x14ac:dyDescent="0.2">
      <c r="A519" s="4"/>
      <c r="B519" s="22" t="str">
        <f t="shared" si="24"/>
        <v>Сталь легированная</v>
      </c>
      <c r="C519" s="4"/>
      <c r="D519" s="3" t="str">
        <f t="shared" si="25"/>
        <v>30ХМА</v>
      </c>
      <c r="E519" s="23" t="s">
        <v>266</v>
      </c>
      <c r="F519" s="2" t="str">
        <f t="shared" si="23"/>
        <v>Предел прочности, МПа</v>
      </c>
      <c r="G519" s="2">
        <v>736</v>
      </c>
      <c r="H519" s="2">
        <v>716</v>
      </c>
      <c r="I519" s="2">
        <v>716</v>
      </c>
      <c r="J519" s="2">
        <v>687</v>
      </c>
      <c r="K519" s="2">
        <v>676</v>
      </c>
      <c r="L519" s="2">
        <v>667</v>
      </c>
      <c r="M519" s="2">
        <v>657</v>
      </c>
      <c r="N519" s="2">
        <v>647</v>
      </c>
      <c r="O519" s="2">
        <v>638</v>
      </c>
      <c r="P519" s="2">
        <v>559</v>
      </c>
      <c r="Q519" s="2">
        <v>500</v>
      </c>
      <c r="R519" s="2" t="s">
        <v>4</v>
      </c>
      <c r="S519" s="2" t="s">
        <v>4</v>
      </c>
    </row>
    <row r="520" spans="1:19" x14ac:dyDescent="0.2">
      <c r="A520" s="4"/>
      <c r="B520" s="22" t="str">
        <f t="shared" si="24"/>
        <v/>
      </c>
      <c r="C520" s="4"/>
      <c r="D520" s="3" t="str">
        <f t="shared" si="25"/>
        <v/>
      </c>
      <c r="E520" s="24"/>
      <c r="F520" s="2" t="str">
        <f t="shared" ref="F520:F583" si="26">CHOOSE(MOD(ROW(F520)-ROW($F$3),4)+1,
"Предел прочности, МПа",
"Предел текучести, МПа",
"Относительное удлинение пятикратного образца при растяжении, %",
"Относительное сужение поперечного сечения образца при растяжении, %")</f>
        <v>Предел текучести, МПа</v>
      </c>
      <c r="G520" s="2">
        <v>590</v>
      </c>
      <c r="H520" s="2">
        <v>569</v>
      </c>
      <c r="I520" s="2">
        <v>559</v>
      </c>
      <c r="J520" s="2">
        <v>510</v>
      </c>
      <c r="K520" s="2">
        <v>461</v>
      </c>
      <c r="L520" s="2">
        <v>481</v>
      </c>
      <c r="M520" s="2">
        <v>412</v>
      </c>
      <c r="N520" s="2">
        <v>392</v>
      </c>
      <c r="O520" s="2">
        <v>392</v>
      </c>
      <c r="P520" s="2">
        <v>353</v>
      </c>
      <c r="Q520" s="2">
        <v>343</v>
      </c>
      <c r="R520" s="2" t="s">
        <v>4</v>
      </c>
      <c r="S520" s="2" t="s">
        <v>4</v>
      </c>
    </row>
    <row r="521" spans="1:19" x14ac:dyDescent="0.2">
      <c r="A521" s="4"/>
      <c r="B521" s="22" t="str">
        <f t="shared" si="24"/>
        <v/>
      </c>
      <c r="C521" s="4"/>
      <c r="D521" s="3" t="str">
        <f t="shared" si="25"/>
        <v/>
      </c>
      <c r="E521" s="24"/>
      <c r="F521" s="2" t="str">
        <f t="shared" si="26"/>
        <v>Относительное удлинение пятикратного образца при растяжении, %</v>
      </c>
      <c r="G521" s="2">
        <v>14</v>
      </c>
      <c r="H521" s="2">
        <v>14</v>
      </c>
      <c r="I521" s="2">
        <v>14</v>
      </c>
      <c r="J521" s="2">
        <v>14</v>
      </c>
      <c r="K521" s="2">
        <v>15</v>
      </c>
      <c r="L521" s="2">
        <v>15</v>
      </c>
      <c r="M521" s="2">
        <v>15</v>
      </c>
      <c r="N521" s="2">
        <v>15</v>
      </c>
      <c r="O521" s="2">
        <v>15</v>
      </c>
      <c r="P521" s="2">
        <v>15</v>
      </c>
      <c r="Q521" s="2">
        <v>15</v>
      </c>
      <c r="R521" s="2" t="s">
        <v>4</v>
      </c>
      <c r="S521" s="2" t="s">
        <v>4</v>
      </c>
    </row>
    <row r="522" spans="1:19" x14ac:dyDescent="0.2">
      <c r="A522" s="4"/>
      <c r="B522" s="22" t="str">
        <f t="shared" si="24"/>
        <v/>
      </c>
      <c r="C522" s="4"/>
      <c r="D522" s="3" t="str">
        <f t="shared" si="25"/>
        <v/>
      </c>
      <c r="E522" s="24"/>
      <c r="F522" s="2" t="str">
        <f t="shared" si="26"/>
        <v>Относительное сужение поперечного сечения образца при растяжении, %</v>
      </c>
      <c r="G522" s="2">
        <v>38</v>
      </c>
      <c r="H522" s="2">
        <v>37</v>
      </c>
      <c r="I522" s="2">
        <v>37</v>
      </c>
      <c r="J522" s="2">
        <v>37</v>
      </c>
      <c r="K522" s="2">
        <v>37</v>
      </c>
      <c r="L522" s="2">
        <v>37</v>
      </c>
      <c r="M522" s="2">
        <v>37</v>
      </c>
      <c r="N522" s="2">
        <v>37</v>
      </c>
      <c r="O522" s="2">
        <v>37</v>
      </c>
      <c r="P522" s="2">
        <v>37</v>
      </c>
      <c r="Q522" s="2">
        <v>37</v>
      </c>
      <c r="R522" s="2" t="s">
        <v>4</v>
      </c>
      <c r="S522" s="2" t="s">
        <v>4</v>
      </c>
    </row>
    <row r="523" spans="1:19" x14ac:dyDescent="0.2">
      <c r="A523" s="4"/>
      <c r="B523" s="22" t="str">
        <f t="shared" si="24"/>
        <v>Сталь легированная</v>
      </c>
      <c r="C523" s="4"/>
      <c r="D523" s="3" t="str">
        <f t="shared" si="25"/>
        <v>30ХМА</v>
      </c>
      <c r="E523" s="23" t="s">
        <v>267</v>
      </c>
      <c r="F523" s="2" t="str">
        <f t="shared" si="26"/>
        <v>Предел прочности, МПа</v>
      </c>
      <c r="G523" s="2">
        <v>785</v>
      </c>
      <c r="H523" s="2">
        <v>775</v>
      </c>
      <c r="I523" s="2">
        <v>755</v>
      </c>
      <c r="J523" s="2">
        <v>746</v>
      </c>
      <c r="K523" s="2">
        <v>706</v>
      </c>
      <c r="L523" s="2">
        <v>697</v>
      </c>
      <c r="M523" s="2">
        <v>687</v>
      </c>
      <c r="N523" s="2">
        <v>687</v>
      </c>
      <c r="O523" s="2">
        <v>669</v>
      </c>
      <c r="P523" s="2">
        <v>598</v>
      </c>
      <c r="Q523" s="2">
        <v>530</v>
      </c>
      <c r="R523" s="2" t="s">
        <v>4</v>
      </c>
      <c r="S523" s="2" t="s">
        <v>4</v>
      </c>
    </row>
    <row r="524" spans="1:19" x14ac:dyDescent="0.2">
      <c r="A524" s="4"/>
      <c r="B524" s="22" t="str">
        <f t="shared" si="24"/>
        <v/>
      </c>
      <c r="C524" s="4"/>
      <c r="D524" s="3" t="str">
        <f t="shared" si="25"/>
        <v/>
      </c>
      <c r="E524" s="24"/>
      <c r="F524" s="2" t="str">
        <f t="shared" si="26"/>
        <v>Предел текучести, МПа</v>
      </c>
      <c r="G524" s="2">
        <v>640</v>
      </c>
      <c r="H524" s="2">
        <v>617</v>
      </c>
      <c r="I524" s="2">
        <v>608</v>
      </c>
      <c r="J524" s="2">
        <v>568</v>
      </c>
      <c r="K524" s="2">
        <v>529</v>
      </c>
      <c r="L524" s="2">
        <v>480</v>
      </c>
      <c r="M524" s="2">
        <v>461</v>
      </c>
      <c r="N524" s="2">
        <v>441</v>
      </c>
      <c r="O524" s="2">
        <v>441</v>
      </c>
      <c r="P524" s="2">
        <v>412</v>
      </c>
      <c r="Q524" s="2">
        <v>382</v>
      </c>
      <c r="R524" s="2" t="s">
        <v>4</v>
      </c>
      <c r="S524" s="2" t="s">
        <v>4</v>
      </c>
    </row>
    <row r="525" spans="1:19" x14ac:dyDescent="0.2">
      <c r="A525" s="4"/>
      <c r="B525" s="22" t="str">
        <f t="shared" si="24"/>
        <v/>
      </c>
      <c r="C525" s="4"/>
      <c r="D525" s="3" t="str">
        <f t="shared" si="25"/>
        <v/>
      </c>
      <c r="E525" s="24"/>
      <c r="F525" s="2" t="str">
        <f t="shared" si="26"/>
        <v>Относительное удлинение пятикратного образца при растяжении, %</v>
      </c>
      <c r="G525" s="2">
        <v>13</v>
      </c>
      <c r="H525" s="2">
        <v>12</v>
      </c>
      <c r="I525" s="2">
        <v>12</v>
      </c>
      <c r="J525" s="2">
        <v>12</v>
      </c>
      <c r="K525" s="2">
        <v>13</v>
      </c>
      <c r="L525" s="2">
        <v>13</v>
      </c>
      <c r="M525" s="2">
        <v>13</v>
      </c>
      <c r="N525" s="2">
        <v>13</v>
      </c>
      <c r="O525" s="2">
        <v>13</v>
      </c>
      <c r="P525" s="2">
        <v>13</v>
      </c>
      <c r="Q525" s="2">
        <v>13</v>
      </c>
      <c r="R525" s="2" t="s">
        <v>4</v>
      </c>
      <c r="S525" s="2" t="s">
        <v>4</v>
      </c>
    </row>
    <row r="526" spans="1:19" x14ac:dyDescent="0.2">
      <c r="A526" s="4"/>
      <c r="B526" s="22" t="str">
        <f t="shared" si="24"/>
        <v/>
      </c>
      <c r="C526" s="4"/>
      <c r="D526" s="3" t="str">
        <f t="shared" si="25"/>
        <v/>
      </c>
      <c r="E526" s="24"/>
      <c r="F526" s="2" t="str">
        <f t="shared" si="26"/>
        <v>Относительное сужение поперечного сечения образца при растяжении, %</v>
      </c>
      <c r="G526" s="2">
        <v>42</v>
      </c>
      <c r="H526" s="2">
        <v>38</v>
      </c>
      <c r="I526" s="2">
        <v>38</v>
      </c>
      <c r="J526" s="2">
        <v>38</v>
      </c>
      <c r="K526" s="2">
        <v>38</v>
      </c>
      <c r="L526" s="2">
        <v>38</v>
      </c>
      <c r="M526" s="2">
        <v>38</v>
      </c>
      <c r="N526" s="2">
        <v>38</v>
      </c>
      <c r="O526" s="2">
        <v>38</v>
      </c>
      <c r="P526" s="2">
        <v>38</v>
      </c>
      <c r="Q526" s="2">
        <v>38</v>
      </c>
      <c r="R526" s="2" t="s">
        <v>4</v>
      </c>
      <c r="S526" s="2" t="s">
        <v>4</v>
      </c>
    </row>
    <row r="527" spans="1:19" x14ac:dyDescent="0.2">
      <c r="A527" s="4"/>
      <c r="B527" s="22" t="str">
        <f t="shared" si="24"/>
        <v>Сталь легированная</v>
      </c>
      <c r="C527" s="4"/>
      <c r="D527" s="3" t="str">
        <f t="shared" si="25"/>
        <v>30ХМА</v>
      </c>
      <c r="E527" s="23" t="s">
        <v>56</v>
      </c>
      <c r="F527" s="2" t="str">
        <f t="shared" si="26"/>
        <v>Предел прочности, МПа</v>
      </c>
      <c r="G527" s="2">
        <v>932</v>
      </c>
      <c r="H527" s="2">
        <v>912</v>
      </c>
      <c r="I527" s="2">
        <v>903</v>
      </c>
      <c r="J527" s="2">
        <v>873</v>
      </c>
      <c r="K527" s="2">
        <v>844</v>
      </c>
      <c r="L527" s="2">
        <v>844</v>
      </c>
      <c r="M527" s="2">
        <v>824</v>
      </c>
      <c r="N527" s="2">
        <v>824</v>
      </c>
      <c r="O527" s="2">
        <v>804</v>
      </c>
      <c r="P527" s="2">
        <v>706</v>
      </c>
      <c r="Q527" s="2">
        <v>638</v>
      </c>
      <c r="R527" s="2" t="s">
        <v>4</v>
      </c>
      <c r="S527" s="2" t="s">
        <v>4</v>
      </c>
    </row>
    <row r="528" spans="1:19" x14ac:dyDescent="0.2">
      <c r="A528" s="4"/>
      <c r="B528" s="22" t="str">
        <f t="shared" si="24"/>
        <v/>
      </c>
      <c r="C528" s="4"/>
      <c r="D528" s="3" t="str">
        <f t="shared" si="25"/>
        <v/>
      </c>
      <c r="E528" s="24"/>
      <c r="F528" s="2" t="str">
        <f t="shared" si="26"/>
        <v>Предел текучести, МПа</v>
      </c>
      <c r="G528" s="2">
        <v>736</v>
      </c>
      <c r="H528" s="2">
        <v>716</v>
      </c>
      <c r="I528" s="2">
        <v>697</v>
      </c>
      <c r="J528" s="2">
        <v>657</v>
      </c>
      <c r="K528" s="2">
        <v>608</v>
      </c>
      <c r="L528" s="2">
        <v>608</v>
      </c>
      <c r="M528" s="2">
        <v>598</v>
      </c>
      <c r="N528" s="2">
        <v>598</v>
      </c>
      <c r="O528" s="2">
        <v>598</v>
      </c>
      <c r="P528" s="2">
        <v>559</v>
      </c>
      <c r="Q528" s="2">
        <v>520</v>
      </c>
      <c r="R528" s="2" t="s">
        <v>4</v>
      </c>
      <c r="S528" s="2" t="s">
        <v>4</v>
      </c>
    </row>
    <row r="529" spans="1:19" x14ac:dyDescent="0.2">
      <c r="A529" s="4"/>
      <c r="B529" s="22" t="str">
        <f t="shared" si="24"/>
        <v/>
      </c>
      <c r="C529" s="4"/>
      <c r="D529" s="3" t="str">
        <f t="shared" si="25"/>
        <v/>
      </c>
      <c r="E529" s="24"/>
      <c r="F529" s="2" t="str">
        <f t="shared" si="26"/>
        <v>Относительное удлинение пятикратного образца при растяжении, %</v>
      </c>
      <c r="G529" s="2">
        <v>12</v>
      </c>
      <c r="H529" s="2">
        <v>12</v>
      </c>
      <c r="I529" s="2">
        <v>12</v>
      </c>
      <c r="J529" s="2">
        <v>12</v>
      </c>
      <c r="K529" s="2">
        <v>13</v>
      </c>
      <c r="L529" s="2">
        <v>13</v>
      </c>
      <c r="M529" s="2">
        <v>13</v>
      </c>
      <c r="N529" s="2">
        <v>13</v>
      </c>
      <c r="O529" s="2">
        <v>13</v>
      </c>
      <c r="P529" s="2">
        <v>13</v>
      </c>
      <c r="Q529" s="2">
        <v>13</v>
      </c>
      <c r="R529" s="2" t="s">
        <v>4</v>
      </c>
      <c r="S529" s="2" t="s">
        <v>4</v>
      </c>
    </row>
    <row r="530" spans="1:19" x14ac:dyDescent="0.2">
      <c r="A530" s="4"/>
      <c r="B530" s="22" t="str">
        <f t="shared" si="24"/>
        <v/>
      </c>
      <c r="C530" s="4"/>
      <c r="D530" s="3" t="str">
        <f t="shared" si="25"/>
        <v/>
      </c>
      <c r="E530" s="24"/>
      <c r="F530" s="2" t="str">
        <f t="shared" si="26"/>
        <v>Относительное сужение поперечного сечения образца при растяжении, %</v>
      </c>
      <c r="G530" s="2">
        <v>50</v>
      </c>
      <c r="H530" s="2">
        <v>49</v>
      </c>
      <c r="I530" s="2">
        <v>49</v>
      </c>
      <c r="J530" s="2">
        <v>49</v>
      </c>
      <c r="K530" s="2">
        <v>49</v>
      </c>
      <c r="L530" s="2">
        <v>49</v>
      </c>
      <c r="M530" s="2">
        <v>49</v>
      </c>
      <c r="N530" s="2">
        <v>49</v>
      </c>
      <c r="O530" s="2">
        <v>49</v>
      </c>
      <c r="P530" s="2">
        <v>49</v>
      </c>
      <c r="Q530" s="2">
        <v>49</v>
      </c>
      <c r="R530" s="2" t="s">
        <v>4</v>
      </c>
      <c r="S530" s="2" t="s">
        <v>4</v>
      </c>
    </row>
    <row r="531" spans="1:19" x14ac:dyDescent="0.2">
      <c r="A531" s="4"/>
      <c r="B531" s="22" t="str">
        <f t="shared" si="24"/>
        <v>Сталь легированная</v>
      </c>
      <c r="C531" s="4"/>
      <c r="D531" s="3" t="str">
        <f t="shared" si="25"/>
        <v>30ХМА</v>
      </c>
      <c r="E531" s="23" t="s">
        <v>349</v>
      </c>
      <c r="F531" s="2" t="str">
        <f t="shared" si="26"/>
        <v>Предел прочности, МПа</v>
      </c>
      <c r="G531" s="2">
        <v>932</v>
      </c>
      <c r="H531" s="2">
        <v>912</v>
      </c>
      <c r="I531" s="2">
        <v>903</v>
      </c>
      <c r="J531" s="2">
        <v>873</v>
      </c>
      <c r="K531" s="2">
        <v>844</v>
      </c>
      <c r="L531" s="2">
        <v>844</v>
      </c>
      <c r="M531" s="2">
        <v>824</v>
      </c>
      <c r="N531" s="2">
        <v>824</v>
      </c>
      <c r="O531" s="2">
        <v>804</v>
      </c>
      <c r="P531" s="2">
        <v>706</v>
      </c>
      <c r="Q531" s="2">
        <v>638</v>
      </c>
      <c r="R531" s="2" t="s">
        <v>4</v>
      </c>
      <c r="S531" s="2" t="s">
        <v>4</v>
      </c>
    </row>
    <row r="532" spans="1:19" x14ac:dyDescent="0.2">
      <c r="A532" s="4"/>
      <c r="B532" s="22" t="str">
        <f t="shared" si="24"/>
        <v/>
      </c>
      <c r="C532" s="4"/>
      <c r="D532" s="3" t="str">
        <f t="shared" si="25"/>
        <v/>
      </c>
      <c r="E532" s="24"/>
      <c r="F532" s="2" t="str">
        <f t="shared" si="26"/>
        <v>Предел текучести, МПа</v>
      </c>
      <c r="G532" s="2">
        <v>736</v>
      </c>
      <c r="H532" s="2">
        <v>716</v>
      </c>
      <c r="I532" s="2">
        <v>697</v>
      </c>
      <c r="J532" s="2">
        <v>657</v>
      </c>
      <c r="K532" s="2">
        <v>608</v>
      </c>
      <c r="L532" s="2">
        <v>608</v>
      </c>
      <c r="M532" s="2">
        <v>598</v>
      </c>
      <c r="N532" s="2">
        <v>598</v>
      </c>
      <c r="O532" s="2">
        <v>598</v>
      </c>
      <c r="P532" s="2">
        <v>559</v>
      </c>
      <c r="Q532" s="2">
        <v>520</v>
      </c>
      <c r="R532" s="2" t="s">
        <v>4</v>
      </c>
      <c r="S532" s="2" t="s">
        <v>4</v>
      </c>
    </row>
    <row r="533" spans="1:19" x14ac:dyDescent="0.2">
      <c r="A533" s="4"/>
      <c r="B533" s="22" t="str">
        <f t="shared" si="24"/>
        <v/>
      </c>
      <c r="C533" s="4"/>
      <c r="D533" s="3" t="str">
        <f t="shared" si="25"/>
        <v/>
      </c>
      <c r="E533" s="24"/>
      <c r="F533" s="2" t="str">
        <f t="shared" si="26"/>
        <v>Относительное удлинение пятикратного образца при растяжении, %</v>
      </c>
      <c r="G533" s="2">
        <v>10</v>
      </c>
      <c r="H533" s="2">
        <v>10</v>
      </c>
      <c r="I533" s="2">
        <v>11</v>
      </c>
      <c r="J533" s="2">
        <v>11</v>
      </c>
      <c r="K533" s="2">
        <v>11</v>
      </c>
      <c r="L533" s="2">
        <v>11</v>
      </c>
      <c r="M533" s="2">
        <v>11</v>
      </c>
      <c r="N533" s="2">
        <v>11</v>
      </c>
      <c r="O533" s="2">
        <v>11</v>
      </c>
      <c r="P533" s="2">
        <v>11</v>
      </c>
      <c r="Q533" s="2">
        <v>11</v>
      </c>
      <c r="R533" s="2" t="s">
        <v>4</v>
      </c>
      <c r="S533" s="2" t="s">
        <v>4</v>
      </c>
    </row>
    <row r="534" spans="1:19" x14ac:dyDescent="0.2">
      <c r="A534" s="4"/>
      <c r="B534" s="22" t="str">
        <f t="shared" si="24"/>
        <v/>
      </c>
      <c r="C534" s="4"/>
      <c r="D534" s="3" t="str">
        <f t="shared" si="25"/>
        <v/>
      </c>
      <c r="E534" s="24"/>
      <c r="F534" s="2" t="str">
        <f t="shared" si="26"/>
        <v>Относительное сужение поперечного сечения образца при растяжении, %</v>
      </c>
      <c r="G534" s="2">
        <v>45</v>
      </c>
      <c r="H534" s="2">
        <v>44</v>
      </c>
      <c r="I534" s="2">
        <v>44</v>
      </c>
      <c r="J534" s="2">
        <v>44</v>
      </c>
      <c r="K534" s="2">
        <v>44</v>
      </c>
      <c r="L534" s="2">
        <v>44</v>
      </c>
      <c r="M534" s="2">
        <v>44</v>
      </c>
      <c r="N534" s="2">
        <v>44</v>
      </c>
      <c r="O534" s="2">
        <v>44</v>
      </c>
      <c r="P534" s="2">
        <v>44</v>
      </c>
      <c r="Q534" s="2">
        <v>44</v>
      </c>
      <c r="R534" s="2" t="s">
        <v>4</v>
      </c>
      <c r="S534" s="2" t="s">
        <v>4</v>
      </c>
    </row>
    <row r="535" spans="1:19" x14ac:dyDescent="0.2">
      <c r="A535" s="4"/>
      <c r="B535" s="22" t="str">
        <f t="shared" si="24"/>
        <v>Сталь легированная</v>
      </c>
      <c r="C535" s="4"/>
      <c r="D535" s="3" t="str">
        <f t="shared" si="25"/>
        <v>30ХМА</v>
      </c>
      <c r="E535" s="23" t="s">
        <v>265</v>
      </c>
      <c r="F535" s="2" t="str">
        <f t="shared" si="26"/>
        <v>Предел прочности, МПа</v>
      </c>
      <c r="G535" s="2">
        <v>932</v>
      </c>
      <c r="H535" s="2">
        <v>912</v>
      </c>
      <c r="I535" s="2">
        <v>903</v>
      </c>
      <c r="J535" s="2">
        <v>873</v>
      </c>
      <c r="K535" s="2">
        <v>844</v>
      </c>
      <c r="L535" s="2">
        <v>844</v>
      </c>
      <c r="M535" s="2">
        <v>824</v>
      </c>
      <c r="N535" s="2">
        <v>824</v>
      </c>
      <c r="O535" s="2">
        <v>804</v>
      </c>
      <c r="P535" s="2">
        <v>706</v>
      </c>
      <c r="Q535" s="2">
        <v>638</v>
      </c>
      <c r="R535" s="2" t="s">
        <v>4</v>
      </c>
      <c r="S535" s="2" t="s">
        <v>4</v>
      </c>
    </row>
    <row r="536" spans="1:19" x14ac:dyDescent="0.2">
      <c r="A536" s="4"/>
      <c r="B536" s="22" t="str">
        <f t="shared" si="24"/>
        <v/>
      </c>
      <c r="C536" s="4"/>
      <c r="D536" s="3" t="str">
        <f t="shared" si="25"/>
        <v/>
      </c>
      <c r="E536" s="24"/>
      <c r="F536" s="2" t="str">
        <f t="shared" si="26"/>
        <v>Предел текучести, МПа</v>
      </c>
      <c r="G536" s="2">
        <v>736</v>
      </c>
      <c r="H536" s="2">
        <v>716</v>
      </c>
      <c r="I536" s="2">
        <v>697</v>
      </c>
      <c r="J536" s="2">
        <v>657</v>
      </c>
      <c r="K536" s="2">
        <v>608</v>
      </c>
      <c r="L536" s="2">
        <v>608</v>
      </c>
      <c r="M536" s="2">
        <v>598</v>
      </c>
      <c r="N536" s="2">
        <v>598</v>
      </c>
      <c r="O536" s="2">
        <v>598</v>
      </c>
      <c r="P536" s="2">
        <v>559</v>
      </c>
      <c r="Q536" s="2">
        <v>520</v>
      </c>
      <c r="R536" s="2" t="s">
        <v>4</v>
      </c>
      <c r="S536" s="2" t="s">
        <v>4</v>
      </c>
    </row>
    <row r="537" spans="1:19" x14ac:dyDescent="0.2">
      <c r="A537" s="4"/>
      <c r="B537" s="22" t="str">
        <f t="shared" si="24"/>
        <v/>
      </c>
      <c r="C537" s="4"/>
      <c r="D537" s="3" t="str">
        <f t="shared" si="25"/>
        <v/>
      </c>
      <c r="E537" s="24"/>
      <c r="F537" s="2" t="str">
        <f t="shared" si="26"/>
        <v>Относительное удлинение пятикратного образца при растяжении, %</v>
      </c>
      <c r="G537" s="2">
        <v>9</v>
      </c>
      <c r="H537" s="2">
        <v>9</v>
      </c>
      <c r="I537" s="2">
        <v>10</v>
      </c>
      <c r="J537" s="2">
        <v>10</v>
      </c>
      <c r="K537" s="2">
        <v>10</v>
      </c>
      <c r="L537" s="2">
        <v>10</v>
      </c>
      <c r="M537" s="2">
        <v>10</v>
      </c>
      <c r="N537" s="2">
        <v>10</v>
      </c>
      <c r="O537" s="2">
        <v>10</v>
      </c>
      <c r="P537" s="2">
        <v>10</v>
      </c>
      <c r="Q537" s="2">
        <v>10</v>
      </c>
      <c r="R537" s="2" t="s">
        <v>4</v>
      </c>
      <c r="S537" s="2" t="s">
        <v>4</v>
      </c>
    </row>
    <row r="538" spans="1:19" x14ac:dyDescent="0.2">
      <c r="A538" s="4"/>
      <c r="B538" s="22" t="str">
        <f t="shared" si="24"/>
        <v/>
      </c>
      <c r="C538" s="4"/>
      <c r="D538" s="3" t="str">
        <f t="shared" si="25"/>
        <v/>
      </c>
      <c r="E538" s="24"/>
      <c r="F538" s="2" t="str">
        <f t="shared" si="26"/>
        <v>Относительное сужение поперечного сечения образца при растяжении, %</v>
      </c>
      <c r="G538" s="2">
        <v>40</v>
      </c>
      <c r="H538" s="2">
        <v>39</v>
      </c>
      <c r="I538" s="2">
        <v>39</v>
      </c>
      <c r="J538" s="2">
        <v>39</v>
      </c>
      <c r="K538" s="2">
        <v>39</v>
      </c>
      <c r="L538" s="2">
        <v>39</v>
      </c>
      <c r="M538" s="2">
        <v>39</v>
      </c>
      <c r="N538" s="2">
        <v>39</v>
      </c>
      <c r="O538" s="2">
        <v>39</v>
      </c>
      <c r="P538" s="2">
        <v>39</v>
      </c>
      <c r="Q538" s="2">
        <v>39</v>
      </c>
      <c r="R538" s="2" t="s">
        <v>4</v>
      </c>
      <c r="S538" s="2" t="s">
        <v>4</v>
      </c>
    </row>
    <row r="539" spans="1:19" x14ac:dyDescent="0.2">
      <c r="A539" s="3" t="s">
        <v>207</v>
      </c>
      <c r="B539" s="22" t="str">
        <f t="shared" si="24"/>
        <v>Сталь легированная</v>
      </c>
      <c r="C539" s="3" t="s">
        <v>61</v>
      </c>
      <c r="D539" s="3" t="str">
        <f t="shared" si="25"/>
        <v>35ХМ</v>
      </c>
      <c r="E539" s="23" t="s">
        <v>62</v>
      </c>
      <c r="F539" s="2" t="str">
        <f t="shared" si="26"/>
        <v>Предел прочности, МПа</v>
      </c>
      <c r="G539" s="2">
        <v>470</v>
      </c>
      <c r="H539" s="2">
        <v>461</v>
      </c>
      <c r="I539" s="2">
        <v>451</v>
      </c>
      <c r="J539" s="2">
        <v>441</v>
      </c>
      <c r="K539" s="2">
        <v>441</v>
      </c>
      <c r="L539" s="2">
        <v>432</v>
      </c>
      <c r="M539" s="2">
        <v>422</v>
      </c>
      <c r="N539" s="2">
        <v>412</v>
      </c>
      <c r="O539" s="2">
        <v>392</v>
      </c>
      <c r="P539" s="2">
        <v>353</v>
      </c>
      <c r="Q539" s="2">
        <v>304</v>
      </c>
      <c r="R539" s="2" t="s">
        <v>4</v>
      </c>
      <c r="S539" s="2" t="s">
        <v>4</v>
      </c>
    </row>
    <row r="540" spans="1:19" x14ac:dyDescent="0.2">
      <c r="A540" s="4"/>
      <c r="B540" s="22" t="str">
        <f t="shared" si="24"/>
        <v/>
      </c>
      <c r="C540" s="4"/>
      <c r="D540" s="3" t="str">
        <f t="shared" si="25"/>
        <v/>
      </c>
      <c r="E540" s="24"/>
      <c r="F540" s="2" t="str">
        <f t="shared" si="26"/>
        <v>Предел текучести, МПа</v>
      </c>
      <c r="G540" s="2">
        <v>245</v>
      </c>
      <c r="H540" s="2">
        <v>235</v>
      </c>
      <c r="I540" s="2">
        <v>226</v>
      </c>
      <c r="J540" s="2">
        <v>226</v>
      </c>
      <c r="K540" s="2">
        <v>226</v>
      </c>
      <c r="L540" s="2">
        <v>216</v>
      </c>
      <c r="M540" s="2">
        <v>206</v>
      </c>
      <c r="N540" s="2">
        <v>196</v>
      </c>
      <c r="O540" s="2">
        <v>186</v>
      </c>
      <c r="P540" s="2">
        <v>177</v>
      </c>
      <c r="Q540" s="2">
        <v>157</v>
      </c>
      <c r="R540" s="2" t="s">
        <v>4</v>
      </c>
      <c r="S540" s="2" t="s">
        <v>4</v>
      </c>
    </row>
    <row r="541" spans="1:19" x14ac:dyDescent="0.2">
      <c r="A541" s="4"/>
      <c r="B541" s="22" t="str">
        <f t="shared" si="24"/>
        <v/>
      </c>
      <c r="C541" s="4"/>
      <c r="D541" s="3" t="str">
        <f t="shared" si="25"/>
        <v/>
      </c>
      <c r="E541" s="24"/>
      <c r="F541" s="2" t="str">
        <f t="shared" si="26"/>
        <v>Относительное удлинение пятикратного образца при растяжении, %</v>
      </c>
      <c r="G541" s="2">
        <v>15</v>
      </c>
      <c r="H541" s="2">
        <v>15</v>
      </c>
      <c r="I541" s="2">
        <v>15</v>
      </c>
      <c r="J541" s="2">
        <v>15</v>
      </c>
      <c r="K541" s="2">
        <v>15</v>
      </c>
      <c r="L541" s="2">
        <v>15</v>
      </c>
      <c r="M541" s="2">
        <v>15</v>
      </c>
      <c r="N541" s="2">
        <v>15</v>
      </c>
      <c r="O541" s="2">
        <v>15</v>
      </c>
      <c r="P541" s="2">
        <v>15</v>
      </c>
      <c r="Q541" s="2">
        <v>15</v>
      </c>
      <c r="R541" s="2" t="s">
        <v>4</v>
      </c>
      <c r="S541" s="2" t="s">
        <v>4</v>
      </c>
    </row>
    <row r="542" spans="1:19" x14ac:dyDescent="0.2">
      <c r="A542" s="4"/>
      <c r="B542" s="22" t="str">
        <f t="shared" si="24"/>
        <v/>
      </c>
      <c r="C542" s="4"/>
      <c r="D542" s="3" t="str">
        <f t="shared" si="25"/>
        <v/>
      </c>
      <c r="E542" s="24"/>
      <c r="F542" s="2" t="str">
        <f t="shared" si="26"/>
        <v>Относительное сужение поперечного сечения образца при растяжении, %</v>
      </c>
      <c r="G542" s="2">
        <v>30</v>
      </c>
      <c r="H542" s="2">
        <v>31</v>
      </c>
      <c r="I542" s="2">
        <v>31</v>
      </c>
      <c r="J542" s="2">
        <v>31</v>
      </c>
      <c r="K542" s="2">
        <v>31</v>
      </c>
      <c r="L542" s="2">
        <v>31</v>
      </c>
      <c r="M542" s="2">
        <v>32</v>
      </c>
      <c r="N542" s="2">
        <v>32</v>
      </c>
      <c r="O542" s="2">
        <v>32</v>
      </c>
      <c r="P542" s="2">
        <v>32</v>
      </c>
      <c r="Q542" s="2">
        <v>32</v>
      </c>
      <c r="R542" s="2" t="s">
        <v>4</v>
      </c>
      <c r="S542" s="2" t="s">
        <v>4</v>
      </c>
    </row>
    <row r="543" spans="1:19" x14ac:dyDescent="0.2">
      <c r="A543" s="4"/>
      <c r="B543" s="22" t="str">
        <f t="shared" si="24"/>
        <v>Сталь легированная</v>
      </c>
      <c r="C543" s="4"/>
      <c r="D543" s="3" t="str">
        <f t="shared" si="25"/>
        <v>35ХМ</v>
      </c>
      <c r="E543" s="23" t="s">
        <v>268</v>
      </c>
      <c r="F543" s="2" t="str">
        <f t="shared" si="26"/>
        <v>Предел прочности, МПа</v>
      </c>
      <c r="G543" s="2">
        <v>530</v>
      </c>
      <c r="H543" s="2">
        <v>520</v>
      </c>
      <c r="I543" s="2">
        <v>510</v>
      </c>
      <c r="J543" s="2">
        <v>500</v>
      </c>
      <c r="K543" s="2">
        <v>491</v>
      </c>
      <c r="L543" s="2">
        <v>491</v>
      </c>
      <c r="M543" s="2">
        <v>491</v>
      </c>
      <c r="N543" s="2">
        <v>471</v>
      </c>
      <c r="O543" s="2">
        <v>441</v>
      </c>
      <c r="P543" s="2">
        <v>402</v>
      </c>
      <c r="Q543" s="2">
        <v>333</v>
      </c>
      <c r="R543" s="2" t="s">
        <v>4</v>
      </c>
      <c r="S543" s="2" t="s">
        <v>4</v>
      </c>
    </row>
    <row r="544" spans="1:19" x14ac:dyDescent="0.2">
      <c r="A544" s="4"/>
      <c r="B544" s="22" t="str">
        <f t="shared" si="24"/>
        <v/>
      </c>
      <c r="C544" s="4"/>
      <c r="D544" s="3" t="str">
        <f t="shared" si="25"/>
        <v/>
      </c>
      <c r="E544" s="24"/>
      <c r="F544" s="2" t="str">
        <f t="shared" si="26"/>
        <v>Предел текучести, МПа</v>
      </c>
      <c r="G544" s="2">
        <v>275</v>
      </c>
      <c r="H544" s="2">
        <v>265</v>
      </c>
      <c r="I544" s="2">
        <v>265</v>
      </c>
      <c r="J544" s="2">
        <v>255</v>
      </c>
      <c r="K544" s="2">
        <v>245</v>
      </c>
      <c r="L544" s="2">
        <v>245</v>
      </c>
      <c r="M544" s="2">
        <v>235</v>
      </c>
      <c r="N544" s="2">
        <v>226</v>
      </c>
      <c r="O544" s="2">
        <v>206</v>
      </c>
      <c r="P544" s="2">
        <v>196</v>
      </c>
      <c r="Q544" s="2">
        <v>177</v>
      </c>
      <c r="R544" s="2" t="s">
        <v>4</v>
      </c>
      <c r="S544" s="2" t="s">
        <v>4</v>
      </c>
    </row>
    <row r="545" spans="1:19" x14ac:dyDescent="0.2">
      <c r="A545" s="4"/>
      <c r="B545" s="22" t="str">
        <f t="shared" si="24"/>
        <v/>
      </c>
      <c r="C545" s="4"/>
      <c r="D545" s="3" t="str">
        <f t="shared" si="25"/>
        <v/>
      </c>
      <c r="E545" s="24"/>
      <c r="F545" s="2" t="str">
        <f t="shared" si="26"/>
        <v>Относительное удлинение пятикратного образца при растяжении, %</v>
      </c>
      <c r="G545" s="2">
        <v>12</v>
      </c>
      <c r="H545" s="2">
        <v>12</v>
      </c>
      <c r="I545" s="2">
        <v>12</v>
      </c>
      <c r="J545" s="2">
        <v>12</v>
      </c>
      <c r="K545" s="2">
        <v>12</v>
      </c>
      <c r="L545" s="2">
        <v>12</v>
      </c>
      <c r="M545" s="2">
        <v>12</v>
      </c>
      <c r="N545" s="2">
        <v>12</v>
      </c>
      <c r="O545" s="2">
        <v>12</v>
      </c>
      <c r="P545" s="2">
        <v>12</v>
      </c>
      <c r="Q545" s="2">
        <v>12</v>
      </c>
      <c r="R545" s="2" t="s">
        <v>4</v>
      </c>
      <c r="S545" s="2" t="s">
        <v>4</v>
      </c>
    </row>
    <row r="546" spans="1:19" x14ac:dyDescent="0.2">
      <c r="A546" s="4"/>
      <c r="B546" s="22" t="str">
        <f t="shared" si="24"/>
        <v/>
      </c>
      <c r="C546" s="4"/>
      <c r="D546" s="3" t="str">
        <f t="shared" si="25"/>
        <v/>
      </c>
      <c r="E546" s="24"/>
      <c r="F546" s="2" t="str">
        <f t="shared" si="26"/>
        <v>Относительное сужение поперечного сечения образца при растяжении, %</v>
      </c>
      <c r="G546" s="2">
        <v>30</v>
      </c>
      <c r="H546" s="2">
        <v>30</v>
      </c>
      <c r="I546" s="2">
        <v>31</v>
      </c>
      <c r="J546" s="2">
        <v>31</v>
      </c>
      <c r="K546" s="2">
        <v>31</v>
      </c>
      <c r="L546" s="2">
        <v>32</v>
      </c>
      <c r="M546" s="2">
        <v>32</v>
      </c>
      <c r="N546" s="2">
        <v>32</v>
      </c>
      <c r="O546" s="2">
        <v>32</v>
      </c>
      <c r="P546" s="2">
        <v>32</v>
      </c>
      <c r="Q546" s="2">
        <v>32</v>
      </c>
      <c r="R546" s="2" t="s">
        <v>4</v>
      </c>
      <c r="S546" s="2" t="s">
        <v>4</v>
      </c>
    </row>
    <row r="547" spans="1:19" x14ac:dyDescent="0.2">
      <c r="A547" s="4"/>
      <c r="B547" s="22" t="str">
        <f t="shared" si="24"/>
        <v>Сталь легированная</v>
      </c>
      <c r="C547" s="4"/>
      <c r="D547" s="3" t="str">
        <f t="shared" si="25"/>
        <v>35ХМ</v>
      </c>
      <c r="E547" s="23" t="s">
        <v>63</v>
      </c>
      <c r="F547" s="2" t="str">
        <f t="shared" si="26"/>
        <v>Предел прочности, МПа</v>
      </c>
      <c r="G547" s="2">
        <v>570</v>
      </c>
      <c r="H547" s="2">
        <v>559</v>
      </c>
      <c r="I547" s="2">
        <v>549</v>
      </c>
      <c r="J547" s="2">
        <v>540</v>
      </c>
      <c r="K547" s="2">
        <v>530</v>
      </c>
      <c r="L547" s="2">
        <v>520</v>
      </c>
      <c r="M547" s="2">
        <v>510</v>
      </c>
      <c r="N547" s="2">
        <v>500</v>
      </c>
      <c r="O547" s="2">
        <v>471</v>
      </c>
      <c r="P547" s="2">
        <v>432</v>
      </c>
      <c r="Q547" s="2">
        <v>363</v>
      </c>
      <c r="R547" s="2" t="s">
        <v>4</v>
      </c>
      <c r="S547" s="2" t="s">
        <v>4</v>
      </c>
    </row>
    <row r="548" spans="1:19" x14ac:dyDescent="0.2">
      <c r="A548" s="4"/>
      <c r="B548" s="22" t="str">
        <f t="shared" si="24"/>
        <v/>
      </c>
      <c r="C548" s="4"/>
      <c r="D548" s="3" t="str">
        <f t="shared" si="25"/>
        <v/>
      </c>
      <c r="E548" s="24"/>
      <c r="F548" s="2" t="str">
        <f t="shared" si="26"/>
        <v>Предел текучести, МПа</v>
      </c>
      <c r="G548" s="2">
        <v>315</v>
      </c>
      <c r="H548" s="2">
        <v>304</v>
      </c>
      <c r="I548" s="2">
        <v>294</v>
      </c>
      <c r="J548" s="2">
        <v>294</v>
      </c>
      <c r="K548" s="2">
        <v>284</v>
      </c>
      <c r="L548" s="2">
        <v>275</v>
      </c>
      <c r="M548" s="2">
        <v>265</v>
      </c>
      <c r="N548" s="2">
        <v>245</v>
      </c>
      <c r="O548" s="2">
        <v>235</v>
      </c>
      <c r="P548" s="2">
        <v>226</v>
      </c>
      <c r="Q548" s="2">
        <v>196</v>
      </c>
      <c r="R548" s="2" t="s">
        <v>4</v>
      </c>
      <c r="S548" s="2" t="s">
        <v>4</v>
      </c>
    </row>
    <row r="549" spans="1:19" x14ac:dyDescent="0.2">
      <c r="A549" s="4"/>
      <c r="B549" s="22" t="str">
        <f t="shared" si="24"/>
        <v/>
      </c>
      <c r="C549" s="4"/>
      <c r="D549" s="3" t="str">
        <f t="shared" si="25"/>
        <v/>
      </c>
      <c r="E549" s="24"/>
      <c r="F549" s="2" t="str">
        <f t="shared" si="26"/>
        <v>Относительное удлинение пятикратного образца при растяжении, %</v>
      </c>
      <c r="G549" s="2">
        <v>10</v>
      </c>
      <c r="H549" s="2">
        <v>10</v>
      </c>
      <c r="I549" s="2">
        <v>10</v>
      </c>
      <c r="J549" s="2">
        <v>10</v>
      </c>
      <c r="K549" s="2">
        <v>10</v>
      </c>
      <c r="L549" s="2">
        <v>10</v>
      </c>
      <c r="M549" s="2">
        <v>10</v>
      </c>
      <c r="N549" s="2">
        <v>10</v>
      </c>
      <c r="O549" s="2">
        <v>10</v>
      </c>
      <c r="P549" s="2">
        <v>10</v>
      </c>
      <c r="Q549" s="2">
        <v>10</v>
      </c>
      <c r="R549" s="2" t="s">
        <v>4</v>
      </c>
      <c r="S549" s="2" t="s">
        <v>4</v>
      </c>
    </row>
    <row r="550" spans="1:19" x14ac:dyDescent="0.2">
      <c r="A550" s="4"/>
      <c r="B550" s="22" t="str">
        <f t="shared" si="24"/>
        <v/>
      </c>
      <c r="C550" s="4"/>
      <c r="D550" s="3" t="str">
        <f t="shared" si="25"/>
        <v/>
      </c>
      <c r="E550" s="24"/>
      <c r="F550" s="2" t="str">
        <f t="shared" si="26"/>
        <v>Относительное сужение поперечного сечения образца при растяжении, %</v>
      </c>
      <c r="G550" s="2">
        <v>30</v>
      </c>
      <c r="H550" s="2">
        <v>31</v>
      </c>
      <c r="I550" s="2">
        <v>31</v>
      </c>
      <c r="J550" s="2">
        <v>31</v>
      </c>
      <c r="K550" s="2">
        <v>31</v>
      </c>
      <c r="L550" s="2">
        <v>31</v>
      </c>
      <c r="M550" s="2">
        <v>32</v>
      </c>
      <c r="N550" s="2">
        <v>32</v>
      </c>
      <c r="O550" s="2">
        <v>32</v>
      </c>
      <c r="P550" s="2">
        <v>32</v>
      </c>
      <c r="Q550" s="2">
        <v>32</v>
      </c>
      <c r="R550" s="2" t="s">
        <v>4</v>
      </c>
      <c r="S550" s="2" t="s">
        <v>4</v>
      </c>
    </row>
    <row r="551" spans="1:19" x14ac:dyDescent="0.2">
      <c r="A551" s="4"/>
      <c r="B551" s="22" t="str">
        <f t="shared" si="24"/>
        <v>Сталь легированная</v>
      </c>
      <c r="C551" s="4"/>
      <c r="D551" s="3" t="str">
        <f t="shared" si="25"/>
        <v>35ХМ</v>
      </c>
      <c r="E551" s="23" t="s">
        <v>269</v>
      </c>
      <c r="F551" s="2" t="str">
        <f t="shared" si="26"/>
        <v>Предел прочности, МПа</v>
      </c>
      <c r="G551" s="2">
        <v>590</v>
      </c>
      <c r="H551" s="2">
        <v>590</v>
      </c>
      <c r="I551" s="2">
        <v>569</v>
      </c>
      <c r="J551" s="2">
        <v>559</v>
      </c>
      <c r="K551" s="2">
        <v>549</v>
      </c>
      <c r="L551" s="2">
        <v>540</v>
      </c>
      <c r="M551" s="2">
        <v>530</v>
      </c>
      <c r="N551" s="2">
        <v>520</v>
      </c>
      <c r="O551" s="2">
        <v>491</v>
      </c>
      <c r="P551" s="2">
        <v>451</v>
      </c>
      <c r="Q551" s="2">
        <v>373</v>
      </c>
      <c r="R551" s="2" t="s">
        <v>4</v>
      </c>
      <c r="S551" s="2" t="s">
        <v>4</v>
      </c>
    </row>
    <row r="552" spans="1:19" x14ac:dyDescent="0.2">
      <c r="A552" s="4"/>
      <c r="B552" s="22" t="str">
        <f t="shared" si="24"/>
        <v/>
      </c>
      <c r="C552" s="4"/>
      <c r="D552" s="3" t="str">
        <f t="shared" si="25"/>
        <v/>
      </c>
      <c r="E552" s="24"/>
      <c r="F552" s="2" t="str">
        <f t="shared" si="26"/>
        <v>Предел текучести, МПа</v>
      </c>
      <c r="G552" s="2">
        <v>345</v>
      </c>
      <c r="H552" s="2">
        <v>333</v>
      </c>
      <c r="I552" s="2">
        <v>323</v>
      </c>
      <c r="J552" s="2">
        <v>314</v>
      </c>
      <c r="K552" s="2">
        <v>314</v>
      </c>
      <c r="L552" s="2">
        <v>294</v>
      </c>
      <c r="M552" s="2">
        <v>294</v>
      </c>
      <c r="N552" s="2">
        <v>294</v>
      </c>
      <c r="O552" s="2">
        <v>245</v>
      </c>
      <c r="P552" s="2">
        <v>245</v>
      </c>
      <c r="Q552" s="2">
        <v>216</v>
      </c>
      <c r="R552" s="2" t="s">
        <v>4</v>
      </c>
      <c r="S552" s="2" t="s">
        <v>4</v>
      </c>
    </row>
    <row r="553" spans="1:19" x14ac:dyDescent="0.2">
      <c r="A553" s="4"/>
      <c r="B553" s="22" t="str">
        <f t="shared" si="24"/>
        <v/>
      </c>
      <c r="C553" s="4"/>
      <c r="D553" s="3" t="str">
        <f t="shared" si="25"/>
        <v/>
      </c>
      <c r="E553" s="24"/>
      <c r="F553" s="2" t="str">
        <f t="shared" si="26"/>
        <v>Относительное удлинение пятикратного образца при растяжении, %</v>
      </c>
      <c r="G553" s="2">
        <v>10</v>
      </c>
      <c r="H553" s="2">
        <v>10</v>
      </c>
      <c r="I553" s="2">
        <v>10</v>
      </c>
      <c r="J553" s="2">
        <v>10</v>
      </c>
      <c r="K553" s="2">
        <v>10</v>
      </c>
      <c r="L553" s="2">
        <v>10</v>
      </c>
      <c r="M553" s="2">
        <v>10</v>
      </c>
      <c r="N553" s="2">
        <v>10</v>
      </c>
      <c r="O553" s="2">
        <v>10</v>
      </c>
      <c r="P553" s="2">
        <v>10</v>
      </c>
      <c r="Q553" s="2">
        <v>10</v>
      </c>
      <c r="R553" s="2" t="s">
        <v>4</v>
      </c>
      <c r="S553" s="2" t="s">
        <v>4</v>
      </c>
    </row>
    <row r="554" spans="1:19" x14ac:dyDescent="0.2">
      <c r="A554" s="4"/>
      <c r="B554" s="22" t="str">
        <f t="shared" si="24"/>
        <v/>
      </c>
      <c r="C554" s="4"/>
      <c r="D554" s="3" t="str">
        <f t="shared" si="25"/>
        <v/>
      </c>
      <c r="E554" s="24"/>
      <c r="F554" s="2" t="str">
        <f t="shared" si="26"/>
        <v>Относительное сужение поперечного сечения образца при растяжении, %</v>
      </c>
      <c r="G554" s="2">
        <v>30</v>
      </c>
      <c r="H554" s="2">
        <v>31</v>
      </c>
      <c r="I554" s="2">
        <v>31</v>
      </c>
      <c r="J554" s="2">
        <v>31</v>
      </c>
      <c r="K554" s="2">
        <v>31</v>
      </c>
      <c r="L554" s="2">
        <v>31</v>
      </c>
      <c r="M554" s="2">
        <v>32</v>
      </c>
      <c r="N554" s="2">
        <v>32</v>
      </c>
      <c r="O554" s="2">
        <v>32</v>
      </c>
      <c r="P554" s="2">
        <v>32</v>
      </c>
      <c r="Q554" s="2">
        <v>32</v>
      </c>
      <c r="R554" s="2" t="s">
        <v>4</v>
      </c>
      <c r="S554" s="2" t="s">
        <v>4</v>
      </c>
    </row>
    <row r="555" spans="1:19" x14ac:dyDescent="0.2">
      <c r="A555" s="4"/>
      <c r="B555" s="22" t="str">
        <f t="shared" si="24"/>
        <v>Сталь легированная</v>
      </c>
      <c r="C555" s="4"/>
      <c r="D555" s="3" t="str">
        <f t="shared" si="25"/>
        <v>35ХМ</v>
      </c>
      <c r="E555" s="23" t="s">
        <v>270</v>
      </c>
      <c r="F555" s="2" t="str">
        <f t="shared" si="26"/>
        <v>Предел прочности, МПа</v>
      </c>
      <c r="G555" s="2">
        <v>615</v>
      </c>
      <c r="H555" s="2">
        <v>608</v>
      </c>
      <c r="I555" s="2">
        <v>596</v>
      </c>
      <c r="J555" s="2">
        <v>589</v>
      </c>
      <c r="K555" s="2">
        <v>589</v>
      </c>
      <c r="L555" s="2">
        <v>569</v>
      </c>
      <c r="M555" s="2">
        <v>559</v>
      </c>
      <c r="N555" s="2">
        <v>549</v>
      </c>
      <c r="O555" s="2">
        <v>510</v>
      </c>
      <c r="P555" s="2">
        <v>471</v>
      </c>
      <c r="Q555" s="2">
        <v>392</v>
      </c>
      <c r="R555" s="2" t="s">
        <v>4</v>
      </c>
      <c r="S555" s="2" t="s">
        <v>4</v>
      </c>
    </row>
    <row r="556" spans="1:19" x14ac:dyDescent="0.2">
      <c r="A556" s="4"/>
      <c r="B556" s="22" t="str">
        <f t="shared" si="24"/>
        <v/>
      </c>
      <c r="C556" s="4"/>
      <c r="D556" s="3" t="str">
        <f t="shared" si="25"/>
        <v/>
      </c>
      <c r="E556" s="24"/>
      <c r="F556" s="2" t="str">
        <f t="shared" si="26"/>
        <v>Предел текучести, МПа</v>
      </c>
      <c r="G556" s="2">
        <v>395</v>
      </c>
      <c r="H556" s="2">
        <v>395</v>
      </c>
      <c r="I556" s="2">
        <v>373</v>
      </c>
      <c r="J556" s="2">
        <v>363</v>
      </c>
      <c r="K556" s="2">
        <v>353</v>
      </c>
      <c r="L556" s="2">
        <v>343</v>
      </c>
      <c r="M556" s="2">
        <v>333</v>
      </c>
      <c r="N556" s="2">
        <v>323</v>
      </c>
      <c r="O556" s="2">
        <v>294</v>
      </c>
      <c r="P556" s="2">
        <v>294</v>
      </c>
      <c r="Q556" s="2">
        <v>245</v>
      </c>
      <c r="R556" s="2" t="s">
        <v>4</v>
      </c>
      <c r="S556" s="2" t="s">
        <v>4</v>
      </c>
    </row>
    <row r="557" spans="1:19" x14ac:dyDescent="0.2">
      <c r="A557" s="4"/>
      <c r="B557" s="22" t="str">
        <f t="shared" si="24"/>
        <v/>
      </c>
      <c r="C557" s="4"/>
      <c r="D557" s="3" t="str">
        <f t="shared" si="25"/>
        <v/>
      </c>
      <c r="E557" s="24"/>
      <c r="F557" s="2" t="str">
        <f t="shared" si="26"/>
        <v>Относительное удлинение пятикратного образца при растяжении, %</v>
      </c>
      <c r="G557" s="2">
        <v>10</v>
      </c>
      <c r="H557" s="2">
        <v>10</v>
      </c>
      <c r="I557" s="2">
        <v>10</v>
      </c>
      <c r="J557" s="2">
        <v>10</v>
      </c>
      <c r="K557" s="2">
        <v>10</v>
      </c>
      <c r="L557" s="2">
        <v>10</v>
      </c>
      <c r="M557" s="2">
        <v>10</v>
      </c>
      <c r="N557" s="2">
        <v>10</v>
      </c>
      <c r="O557" s="2">
        <v>10</v>
      </c>
      <c r="P557" s="2">
        <v>10</v>
      </c>
      <c r="Q557" s="2">
        <v>10</v>
      </c>
      <c r="R557" s="2" t="s">
        <v>4</v>
      </c>
      <c r="S557" s="2" t="s">
        <v>4</v>
      </c>
    </row>
    <row r="558" spans="1:19" x14ac:dyDescent="0.2">
      <c r="A558" s="4"/>
      <c r="B558" s="22" t="str">
        <f t="shared" si="24"/>
        <v/>
      </c>
      <c r="C558" s="4"/>
      <c r="D558" s="3" t="str">
        <f t="shared" si="25"/>
        <v/>
      </c>
      <c r="E558" s="24"/>
      <c r="F558" s="2" t="str">
        <f t="shared" si="26"/>
        <v>Относительное сужение поперечного сечения образца при растяжении, %</v>
      </c>
      <c r="G558" s="2">
        <v>30</v>
      </c>
      <c r="H558" s="2">
        <v>31</v>
      </c>
      <c r="I558" s="2">
        <v>31</v>
      </c>
      <c r="J558" s="2">
        <v>31</v>
      </c>
      <c r="K558" s="2">
        <v>31</v>
      </c>
      <c r="L558" s="2">
        <v>31</v>
      </c>
      <c r="M558" s="2">
        <v>32</v>
      </c>
      <c r="N558" s="2">
        <v>32</v>
      </c>
      <c r="O558" s="2">
        <v>32</v>
      </c>
      <c r="P558" s="2">
        <v>32</v>
      </c>
      <c r="Q558" s="2">
        <v>32</v>
      </c>
      <c r="R558" s="2" t="s">
        <v>4</v>
      </c>
      <c r="S558" s="2" t="s">
        <v>4</v>
      </c>
    </row>
    <row r="559" spans="1:19" x14ac:dyDescent="0.2">
      <c r="A559" s="4"/>
      <c r="B559" s="22" t="str">
        <f t="shared" si="24"/>
        <v>Сталь легированная</v>
      </c>
      <c r="C559" s="4"/>
      <c r="D559" s="3" t="str">
        <f t="shared" si="25"/>
        <v>35ХМ</v>
      </c>
      <c r="E559" s="23" t="s">
        <v>271</v>
      </c>
      <c r="F559" s="2" t="str">
        <f t="shared" si="26"/>
        <v>Предел прочности, МПа</v>
      </c>
      <c r="G559" s="2">
        <v>635</v>
      </c>
      <c r="H559" s="2">
        <v>628</v>
      </c>
      <c r="I559" s="2">
        <v>618</v>
      </c>
      <c r="J559" s="2">
        <v>598</v>
      </c>
      <c r="K559" s="2">
        <v>598</v>
      </c>
      <c r="L559" s="2">
        <v>589</v>
      </c>
      <c r="M559" s="2">
        <v>589</v>
      </c>
      <c r="N559" s="2">
        <v>559</v>
      </c>
      <c r="O559" s="2">
        <v>530</v>
      </c>
      <c r="P559" s="2">
        <v>491</v>
      </c>
      <c r="Q559" s="2">
        <v>392</v>
      </c>
      <c r="R559" s="2" t="s">
        <v>4</v>
      </c>
      <c r="S559" s="25" t="s">
        <v>4</v>
      </c>
    </row>
    <row r="560" spans="1:19" x14ac:dyDescent="0.2">
      <c r="A560" s="4"/>
      <c r="B560" s="22" t="str">
        <f t="shared" si="24"/>
        <v/>
      </c>
      <c r="C560" s="4"/>
      <c r="D560" s="3" t="str">
        <f t="shared" si="25"/>
        <v/>
      </c>
      <c r="E560" s="24"/>
      <c r="F560" s="2" t="str">
        <f t="shared" si="26"/>
        <v>Предел текучести, МПа</v>
      </c>
      <c r="G560" s="2">
        <v>440</v>
      </c>
      <c r="H560" s="2">
        <v>432</v>
      </c>
      <c r="I560" s="2">
        <v>422</v>
      </c>
      <c r="J560" s="2">
        <v>412</v>
      </c>
      <c r="K560" s="2">
        <v>402</v>
      </c>
      <c r="L560" s="2">
        <v>392</v>
      </c>
      <c r="M560" s="2">
        <v>392</v>
      </c>
      <c r="N560" s="2">
        <v>363</v>
      </c>
      <c r="O560" s="2">
        <v>323</v>
      </c>
      <c r="P560" s="2">
        <v>314</v>
      </c>
      <c r="Q560" s="2">
        <v>294</v>
      </c>
      <c r="R560" s="2" t="s">
        <v>4</v>
      </c>
      <c r="S560" s="2" t="s">
        <v>4</v>
      </c>
    </row>
    <row r="561" spans="1:19" x14ac:dyDescent="0.2">
      <c r="A561" s="4"/>
      <c r="B561" s="22" t="str">
        <f t="shared" si="24"/>
        <v/>
      </c>
      <c r="C561" s="4"/>
      <c r="D561" s="3" t="str">
        <f t="shared" si="25"/>
        <v/>
      </c>
      <c r="E561" s="24"/>
      <c r="F561" s="2" t="str">
        <f t="shared" si="26"/>
        <v>Относительное удлинение пятикратного образца при растяжении, %</v>
      </c>
      <c r="G561" s="2">
        <v>10</v>
      </c>
      <c r="H561" s="2">
        <v>10</v>
      </c>
      <c r="I561" s="2">
        <v>10</v>
      </c>
      <c r="J561" s="2">
        <v>10</v>
      </c>
      <c r="K561" s="2">
        <v>10</v>
      </c>
      <c r="L561" s="2">
        <v>10</v>
      </c>
      <c r="M561" s="2">
        <v>10</v>
      </c>
      <c r="N561" s="2">
        <v>10</v>
      </c>
      <c r="O561" s="2">
        <v>10</v>
      </c>
      <c r="P561" s="2">
        <v>10</v>
      </c>
      <c r="Q561" s="2">
        <v>10</v>
      </c>
      <c r="R561" s="2" t="s">
        <v>4</v>
      </c>
      <c r="S561" s="2" t="s">
        <v>4</v>
      </c>
    </row>
    <row r="562" spans="1:19" x14ac:dyDescent="0.2">
      <c r="A562" s="4"/>
      <c r="B562" s="22" t="str">
        <f t="shared" si="24"/>
        <v/>
      </c>
      <c r="C562" s="4"/>
      <c r="D562" s="3" t="str">
        <f t="shared" si="25"/>
        <v/>
      </c>
      <c r="E562" s="24"/>
      <c r="F562" s="2" t="str">
        <f t="shared" si="26"/>
        <v>Относительное сужение поперечного сечения образца при растяжении, %</v>
      </c>
      <c r="G562" s="2">
        <v>30</v>
      </c>
      <c r="H562" s="2">
        <v>31</v>
      </c>
      <c r="I562" s="2">
        <v>31</v>
      </c>
      <c r="J562" s="2">
        <v>31</v>
      </c>
      <c r="K562" s="2">
        <v>31</v>
      </c>
      <c r="L562" s="2">
        <v>31</v>
      </c>
      <c r="M562" s="2">
        <v>32</v>
      </c>
      <c r="N562" s="2">
        <v>32</v>
      </c>
      <c r="O562" s="2">
        <v>32</v>
      </c>
      <c r="P562" s="2">
        <v>32</v>
      </c>
      <c r="Q562" s="2">
        <v>32</v>
      </c>
      <c r="R562" s="2" t="s">
        <v>4</v>
      </c>
      <c r="S562" s="2" t="s">
        <v>4</v>
      </c>
    </row>
    <row r="563" spans="1:19" x14ac:dyDescent="0.2">
      <c r="A563" s="4"/>
      <c r="B563" s="22" t="str">
        <f t="shared" si="24"/>
        <v>Сталь легированная</v>
      </c>
      <c r="C563" s="4"/>
      <c r="D563" s="3" t="str">
        <f t="shared" si="25"/>
        <v>35ХМ</v>
      </c>
      <c r="E563" s="23" t="s">
        <v>64</v>
      </c>
      <c r="F563" s="2" t="str">
        <f t="shared" si="26"/>
        <v>Предел прочности, МПа</v>
      </c>
      <c r="G563" s="2">
        <v>657</v>
      </c>
      <c r="H563" s="2">
        <v>647</v>
      </c>
      <c r="I563" s="2">
        <v>638</v>
      </c>
      <c r="J563" s="2">
        <v>628</v>
      </c>
      <c r="K563" s="2">
        <v>608</v>
      </c>
      <c r="L563" s="2">
        <v>598</v>
      </c>
      <c r="M563" s="2">
        <v>589</v>
      </c>
      <c r="N563" s="2">
        <v>579</v>
      </c>
      <c r="O563" s="2">
        <v>540</v>
      </c>
      <c r="P563" s="2">
        <v>500</v>
      </c>
      <c r="Q563" s="2">
        <v>422</v>
      </c>
      <c r="R563" s="2" t="s">
        <v>4</v>
      </c>
      <c r="S563" s="2" t="s">
        <v>4</v>
      </c>
    </row>
    <row r="564" spans="1:19" x14ac:dyDescent="0.2">
      <c r="A564" s="4"/>
      <c r="B564" s="22" t="str">
        <f t="shared" si="24"/>
        <v/>
      </c>
      <c r="C564" s="4"/>
      <c r="D564" s="3" t="str">
        <f t="shared" si="25"/>
        <v/>
      </c>
      <c r="E564" s="24"/>
      <c r="F564" s="2" t="str">
        <f t="shared" si="26"/>
        <v>Предел текучести, МПа</v>
      </c>
      <c r="G564" s="2">
        <v>490</v>
      </c>
      <c r="H564" s="2">
        <v>471</v>
      </c>
      <c r="I564" s="2">
        <v>461</v>
      </c>
      <c r="J564" s="2">
        <v>461</v>
      </c>
      <c r="K564" s="2">
        <v>441</v>
      </c>
      <c r="L564" s="2">
        <v>432</v>
      </c>
      <c r="M564" s="2">
        <v>412</v>
      </c>
      <c r="N564" s="2">
        <v>402</v>
      </c>
      <c r="O564" s="2">
        <v>363</v>
      </c>
      <c r="P564" s="2">
        <v>353</v>
      </c>
      <c r="Q564" s="2">
        <v>304</v>
      </c>
      <c r="R564" s="2" t="s">
        <v>4</v>
      </c>
      <c r="S564" s="2" t="s">
        <v>4</v>
      </c>
    </row>
    <row r="565" spans="1:19" x14ac:dyDescent="0.2">
      <c r="A565" s="4"/>
      <c r="B565" s="22" t="str">
        <f t="shared" si="24"/>
        <v/>
      </c>
      <c r="C565" s="4"/>
      <c r="D565" s="3" t="str">
        <f t="shared" si="25"/>
        <v/>
      </c>
      <c r="E565" s="24"/>
      <c r="F565" s="2" t="str">
        <f t="shared" si="26"/>
        <v>Относительное удлинение пятикратного образца при растяжении, %</v>
      </c>
      <c r="G565" s="2">
        <v>10</v>
      </c>
      <c r="H565" s="2">
        <v>10</v>
      </c>
      <c r="I565" s="2">
        <v>10</v>
      </c>
      <c r="J565" s="2">
        <v>10</v>
      </c>
      <c r="K565" s="2">
        <v>10</v>
      </c>
      <c r="L565" s="2">
        <v>10</v>
      </c>
      <c r="M565" s="2">
        <v>10</v>
      </c>
      <c r="N565" s="2">
        <v>10</v>
      </c>
      <c r="O565" s="2">
        <v>10</v>
      </c>
      <c r="P565" s="2">
        <v>10</v>
      </c>
      <c r="Q565" s="2">
        <v>10</v>
      </c>
      <c r="R565" s="2" t="s">
        <v>4</v>
      </c>
      <c r="S565" s="2" t="s">
        <v>4</v>
      </c>
    </row>
    <row r="566" spans="1:19" x14ac:dyDescent="0.2">
      <c r="A566" s="4"/>
      <c r="B566" s="22" t="str">
        <f t="shared" si="24"/>
        <v/>
      </c>
      <c r="C566" s="4"/>
      <c r="D566" s="3" t="str">
        <f t="shared" si="25"/>
        <v/>
      </c>
      <c r="E566" s="24"/>
      <c r="F566" s="2" t="str">
        <f t="shared" si="26"/>
        <v>Относительное сужение поперечного сечения образца при растяжении, %</v>
      </c>
      <c r="G566" s="2">
        <v>30</v>
      </c>
      <c r="H566" s="2">
        <v>31</v>
      </c>
      <c r="I566" s="2">
        <v>31</v>
      </c>
      <c r="J566" s="2">
        <v>31</v>
      </c>
      <c r="K566" s="2">
        <v>31</v>
      </c>
      <c r="L566" s="2">
        <v>31</v>
      </c>
      <c r="M566" s="2">
        <v>32</v>
      </c>
      <c r="N566" s="2">
        <v>32</v>
      </c>
      <c r="O566" s="2">
        <v>32</v>
      </c>
      <c r="P566" s="2">
        <v>32</v>
      </c>
      <c r="Q566" s="2">
        <v>32</v>
      </c>
      <c r="R566" s="2" t="s">
        <v>4</v>
      </c>
      <c r="S566" s="2" t="s">
        <v>4</v>
      </c>
    </row>
    <row r="567" spans="1:19" x14ac:dyDescent="0.2">
      <c r="A567" s="4"/>
      <c r="B567" s="22" t="str">
        <f t="shared" si="24"/>
        <v>Сталь легированная</v>
      </c>
      <c r="C567" s="4"/>
      <c r="D567" s="3" t="str">
        <f t="shared" si="25"/>
        <v>35ХМ</v>
      </c>
      <c r="E567" s="23" t="s">
        <v>272</v>
      </c>
      <c r="F567" s="2" t="str">
        <f t="shared" si="26"/>
        <v>Предел прочности, МПа</v>
      </c>
      <c r="G567" s="2">
        <v>685</v>
      </c>
      <c r="H567" s="2">
        <v>685</v>
      </c>
      <c r="I567" s="2">
        <v>667</v>
      </c>
      <c r="J567" s="2">
        <v>647</v>
      </c>
      <c r="K567" s="2">
        <v>638</v>
      </c>
      <c r="L567" s="2">
        <v>628</v>
      </c>
      <c r="M567" s="2">
        <v>618</v>
      </c>
      <c r="N567" s="2">
        <v>608</v>
      </c>
      <c r="O567" s="2">
        <v>569</v>
      </c>
      <c r="P567" s="2">
        <v>530</v>
      </c>
      <c r="Q567" s="2">
        <v>432</v>
      </c>
      <c r="R567" s="2" t="s">
        <v>4</v>
      </c>
      <c r="S567" s="2" t="s">
        <v>4</v>
      </c>
    </row>
    <row r="568" spans="1:19" x14ac:dyDescent="0.2">
      <c r="A568" s="4"/>
      <c r="B568" s="22" t="str">
        <f t="shared" si="24"/>
        <v/>
      </c>
      <c r="C568" s="4"/>
      <c r="D568" s="3" t="str">
        <f t="shared" si="25"/>
        <v/>
      </c>
      <c r="E568" s="24"/>
      <c r="F568" s="2" t="str">
        <f t="shared" si="26"/>
        <v>Предел текучести, МПа</v>
      </c>
      <c r="G568" s="2">
        <v>540</v>
      </c>
      <c r="H568" s="2">
        <v>520</v>
      </c>
      <c r="I568" s="2">
        <v>510</v>
      </c>
      <c r="J568" s="2">
        <v>500</v>
      </c>
      <c r="K568" s="2">
        <v>491</v>
      </c>
      <c r="L568" s="2">
        <v>471</v>
      </c>
      <c r="M568" s="2">
        <v>461</v>
      </c>
      <c r="N568" s="2">
        <v>441</v>
      </c>
      <c r="O568" s="2">
        <v>392</v>
      </c>
      <c r="P568" s="2">
        <v>392</v>
      </c>
      <c r="Q568" s="2">
        <v>343</v>
      </c>
      <c r="R568" s="2" t="s">
        <v>4</v>
      </c>
      <c r="S568" s="2" t="s">
        <v>4</v>
      </c>
    </row>
    <row r="569" spans="1:19" x14ac:dyDescent="0.2">
      <c r="A569" s="4"/>
      <c r="B569" s="22" t="str">
        <f t="shared" si="24"/>
        <v/>
      </c>
      <c r="C569" s="4"/>
      <c r="D569" s="3" t="str">
        <f t="shared" si="25"/>
        <v/>
      </c>
      <c r="E569" s="24"/>
      <c r="F569" s="2" t="str">
        <f t="shared" si="26"/>
        <v>Относительное удлинение пятикратного образца при растяжении, %</v>
      </c>
      <c r="G569" s="2">
        <v>10</v>
      </c>
      <c r="H569" s="2">
        <v>10</v>
      </c>
      <c r="I569" s="2">
        <v>10</v>
      </c>
      <c r="J569" s="2">
        <v>10</v>
      </c>
      <c r="K569" s="2">
        <v>10</v>
      </c>
      <c r="L569" s="2">
        <v>10</v>
      </c>
      <c r="M569" s="2">
        <v>10</v>
      </c>
      <c r="N569" s="2">
        <v>10</v>
      </c>
      <c r="O569" s="2">
        <v>10</v>
      </c>
      <c r="P569" s="2">
        <v>10</v>
      </c>
      <c r="Q569" s="2">
        <v>10</v>
      </c>
      <c r="R569" s="2" t="s">
        <v>4</v>
      </c>
      <c r="S569" s="2" t="s">
        <v>4</v>
      </c>
    </row>
    <row r="570" spans="1:19" x14ac:dyDescent="0.2">
      <c r="A570" s="4"/>
      <c r="B570" s="22" t="str">
        <f t="shared" si="24"/>
        <v/>
      </c>
      <c r="C570" s="4"/>
      <c r="D570" s="3" t="str">
        <f t="shared" si="25"/>
        <v/>
      </c>
      <c r="E570" s="24"/>
      <c r="F570" s="2" t="str">
        <f t="shared" si="26"/>
        <v>Относительное сужение поперечного сечения образца при растяжении, %</v>
      </c>
      <c r="G570" s="2">
        <v>30</v>
      </c>
      <c r="H570" s="2">
        <v>31</v>
      </c>
      <c r="I570" s="2">
        <v>31</v>
      </c>
      <c r="J570" s="2">
        <v>31</v>
      </c>
      <c r="K570" s="2">
        <v>31</v>
      </c>
      <c r="L570" s="2">
        <v>31</v>
      </c>
      <c r="M570" s="2">
        <v>32</v>
      </c>
      <c r="N570" s="2">
        <v>32</v>
      </c>
      <c r="O570" s="2">
        <v>32</v>
      </c>
      <c r="P570" s="2">
        <v>32</v>
      </c>
      <c r="Q570" s="2">
        <v>32</v>
      </c>
      <c r="R570" s="2" t="s">
        <v>4</v>
      </c>
      <c r="S570" s="2" t="s">
        <v>4</v>
      </c>
    </row>
    <row r="571" spans="1:19" x14ac:dyDescent="0.2">
      <c r="A571" s="4"/>
      <c r="B571" s="22" t="str">
        <f t="shared" si="24"/>
        <v>Сталь легированная</v>
      </c>
      <c r="C571" s="4"/>
      <c r="D571" s="3" t="str">
        <f t="shared" si="25"/>
        <v>35ХМ</v>
      </c>
      <c r="E571" s="23" t="s">
        <v>273</v>
      </c>
      <c r="F571" s="2" t="str">
        <f t="shared" si="26"/>
        <v>Предел прочности, МПа</v>
      </c>
      <c r="G571" s="2">
        <v>735</v>
      </c>
      <c r="H571" s="2">
        <v>726</v>
      </c>
      <c r="I571" s="2">
        <v>716</v>
      </c>
      <c r="J571" s="2">
        <v>697</v>
      </c>
      <c r="K571" s="2">
        <v>687</v>
      </c>
      <c r="L571" s="2">
        <v>687</v>
      </c>
      <c r="M571" s="2">
        <v>667</v>
      </c>
      <c r="N571" s="2">
        <v>647</v>
      </c>
      <c r="O571" s="2">
        <v>608</v>
      </c>
      <c r="P571" s="2">
        <v>569</v>
      </c>
      <c r="Q571" s="2">
        <v>461</v>
      </c>
      <c r="R571" s="2" t="s">
        <v>4</v>
      </c>
      <c r="S571" s="2" t="s">
        <v>4</v>
      </c>
    </row>
    <row r="572" spans="1:19" x14ac:dyDescent="0.2">
      <c r="A572" s="4"/>
      <c r="B572" s="22" t="str">
        <f t="shared" si="24"/>
        <v/>
      </c>
      <c r="C572" s="4"/>
      <c r="D572" s="3" t="str">
        <f t="shared" si="25"/>
        <v/>
      </c>
      <c r="E572" s="24"/>
      <c r="F572" s="2" t="str">
        <f t="shared" si="26"/>
        <v>Предел текучести, МПа</v>
      </c>
      <c r="G572" s="2">
        <v>590</v>
      </c>
      <c r="H572" s="2">
        <v>569</v>
      </c>
      <c r="I572" s="2">
        <v>559</v>
      </c>
      <c r="J572" s="2">
        <v>549</v>
      </c>
      <c r="K572" s="2">
        <v>530</v>
      </c>
      <c r="L572" s="2">
        <v>520</v>
      </c>
      <c r="M572" s="2">
        <v>491</v>
      </c>
      <c r="N572" s="2">
        <v>491</v>
      </c>
      <c r="O572" s="2">
        <v>432</v>
      </c>
      <c r="P572" s="2">
        <v>422</v>
      </c>
      <c r="Q572" s="2">
        <v>373</v>
      </c>
      <c r="R572" s="2" t="s">
        <v>4</v>
      </c>
      <c r="S572" s="2" t="s">
        <v>4</v>
      </c>
    </row>
    <row r="573" spans="1:19" x14ac:dyDescent="0.2">
      <c r="A573" s="4"/>
      <c r="B573" s="22" t="str">
        <f t="shared" si="24"/>
        <v/>
      </c>
      <c r="C573" s="4"/>
      <c r="D573" s="3" t="str">
        <f t="shared" si="25"/>
        <v/>
      </c>
      <c r="E573" s="24"/>
      <c r="F573" s="2" t="str">
        <f t="shared" si="26"/>
        <v>Относительное удлинение пятикратного образца при растяжении, %</v>
      </c>
      <c r="G573" s="2">
        <v>10</v>
      </c>
      <c r="H573" s="2">
        <v>10</v>
      </c>
      <c r="I573" s="2">
        <v>10</v>
      </c>
      <c r="J573" s="2">
        <v>10</v>
      </c>
      <c r="K573" s="2">
        <v>10</v>
      </c>
      <c r="L573" s="2">
        <v>10</v>
      </c>
      <c r="M573" s="2">
        <v>10</v>
      </c>
      <c r="N573" s="2">
        <v>10</v>
      </c>
      <c r="O573" s="2">
        <v>10</v>
      </c>
      <c r="P573" s="2">
        <v>10</v>
      </c>
      <c r="Q573" s="2">
        <v>10</v>
      </c>
      <c r="R573" s="2" t="s">
        <v>4</v>
      </c>
      <c r="S573" s="2" t="s">
        <v>4</v>
      </c>
    </row>
    <row r="574" spans="1:19" x14ac:dyDescent="0.2">
      <c r="A574" s="4"/>
      <c r="B574" s="22" t="str">
        <f t="shared" si="24"/>
        <v/>
      </c>
      <c r="C574" s="4"/>
      <c r="D574" s="3" t="str">
        <f t="shared" si="25"/>
        <v/>
      </c>
      <c r="E574" s="24"/>
      <c r="F574" s="2" t="str">
        <f t="shared" si="26"/>
        <v>Относительное сужение поперечного сечения образца при растяжении, %</v>
      </c>
      <c r="G574" s="2">
        <v>30</v>
      </c>
      <c r="H574" s="2">
        <v>31</v>
      </c>
      <c r="I574" s="2">
        <v>31</v>
      </c>
      <c r="J574" s="2">
        <v>31</v>
      </c>
      <c r="K574" s="2">
        <v>31</v>
      </c>
      <c r="L574" s="2">
        <v>31</v>
      </c>
      <c r="M574" s="2">
        <v>32</v>
      </c>
      <c r="N574" s="2">
        <v>32</v>
      </c>
      <c r="O574" s="2">
        <v>32</v>
      </c>
      <c r="P574" s="2">
        <v>32</v>
      </c>
      <c r="Q574" s="2">
        <v>32</v>
      </c>
      <c r="R574" s="2" t="s">
        <v>4</v>
      </c>
      <c r="S574" s="2" t="s">
        <v>4</v>
      </c>
    </row>
    <row r="575" spans="1:19" x14ac:dyDescent="0.2">
      <c r="A575" s="4"/>
      <c r="B575" s="22" t="str">
        <f t="shared" si="24"/>
        <v>Сталь легированная</v>
      </c>
      <c r="C575" s="4"/>
      <c r="D575" s="3" t="str">
        <f t="shared" si="25"/>
        <v>35ХМ</v>
      </c>
      <c r="E575" s="23" t="s">
        <v>56</v>
      </c>
      <c r="F575" s="2" t="str">
        <f t="shared" si="26"/>
        <v>Предел прочности, МПа</v>
      </c>
      <c r="G575" s="2">
        <v>932</v>
      </c>
      <c r="H575" s="2">
        <v>912</v>
      </c>
      <c r="I575" s="2">
        <v>903</v>
      </c>
      <c r="J575" s="2">
        <v>883</v>
      </c>
      <c r="K575" s="2">
        <v>883</v>
      </c>
      <c r="L575" s="2">
        <v>853</v>
      </c>
      <c r="M575" s="2">
        <v>844</v>
      </c>
      <c r="N575" s="2">
        <v>824</v>
      </c>
      <c r="O575" s="2">
        <v>785</v>
      </c>
      <c r="P575" s="2">
        <v>716</v>
      </c>
      <c r="Q575" s="2">
        <v>589</v>
      </c>
      <c r="R575" s="2" t="s">
        <v>4</v>
      </c>
      <c r="S575" s="2" t="s">
        <v>4</v>
      </c>
    </row>
    <row r="576" spans="1:19" x14ac:dyDescent="0.2">
      <c r="A576" s="4"/>
      <c r="B576" s="22" t="str">
        <f t="shared" si="24"/>
        <v/>
      </c>
      <c r="C576" s="4"/>
      <c r="D576" s="3" t="str">
        <f t="shared" si="25"/>
        <v/>
      </c>
      <c r="E576" s="24"/>
      <c r="F576" s="2" t="str">
        <f t="shared" si="26"/>
        <v>Предел текучести, МПа</v>
      </c>
      <c r="G576" s="2">
        <v>834</v>
      </c>
      <c r="H576" s="2">
        <v>814</v>
      </c>
      <c r="I576" s="2">
        <v>795</v>
      </c>
      <c r="J576" s="2">
        <v>785</v>
      </c>
      <c r="K576" s="2">
        <v>755</v>
      </c>
      <c r="L576" s="2">
        <v>736</v>
      </c>
      <c r="M576" s="2">
        <v>716</v>
      </c>
      <c r="N576" s="2">
        <v>687</v>
      </c>
      <c r="O576" s="2">
        <v>618</v>
      </c>
      <c r="P576" s="2">
        <v>598</v>
      </c>
      <c r="Q576" s="2">
        <v>530</v>
      </c>
      <c r="R576" s="2" t="s">
        <v>4</v>
      </c>
      <c r="S576" s="2" t="s">
        <v>4</v>
      </c>
    </row>
    <row r="577" spans="1:19" x14ac:dyDescent="0.2">
      <c r="A577" s="4"/>
      <c r="B577" s="22" t="str">
        <f t="shared" si="24"/>
        <v/>
      </c>
      <c r="C577" s="4"/>
      <c r="D577" s="3" t="str">
        <f t="shared" si="25"/>
        <v/>
      </c>
      <c r="E577" s="24"/>
      <c r="F577" s="2" t="str">
        <f t="shared" si="26"/>
        <v>Относительное удлинение пятикратного образца при растяжении, %</v>
      </c>
      <c r="G577" s="2">
        <v>12</v>
      </c>
      <c r="H577" s="2">
        <v>12</v>
      </c>
      <c r="I577" s="2">
        <v>12</v>
      </c>
      <c r="J577" s="2">
        <v>12</v>
      </c>
      <c r="K577" s="2">
        <v>12</v>
      </c>
      <c r="L577" s="2">
        <v>12</v>
      </c>
      <c r="M577" s="2">
        <v>12</v>
      </c>
      <c r="N577" s="2">
        <v>12</v>
      </c>
      <c r="O577" s="2">
        <v>12</v>
      </c>
      <c r="P577" s="2">
        <v>12</v>
      </c>
      <c r="Q577" s="2">
        <v>12</v>
      </c>
      <c r="R577" s="2" t="s">
        <v>4</v>
      </c>
      <c r="S577" s="2" t="s">
        <v>4</v>
      </c>
    </row>
    <row r="578" spans="1:19" x14ac:dyDescent="0.2">
      <c r="A578" s="4"/>
      <c r="B578" s="22" t="str">
        <f t="shared" si="24"/>
        <v/>
      </c>
      <c r="C578" s="4"/>
      <c r="D578" s="3" t="str">
        <f t="shared" si="25"/>
        <v/>
      </c>
      <c r="E578" s="24"/>
      <c r="F578" s="2" t="str">
        <f t="shared" si="26"/>
        <v>Относительное сужение поперечного сечения образца при растяжении, %</v>
      </c>
      <c r="G578" s="2">
        <v>45</v>
      </c>
      <c r="H578" s="2">
        <v>46</v>
      </c>
      <c r="I578" s="2">
        <v>46</v>
      </c>
      <c r="J578" s="2">
        <v>46</v>
      </c>
      <c r="K578" s="2">
        <v>47</v>
      </c>
      <c r="L578" s="2">
        <v>47</v>
      </c>
      <c r="M578" s="2">
        <v>48</v>
      </c>
      <c r="N578" s="2">
        <v>48</v>
      </c>
      <c r="O578" s="2">
        <v>48</v>
      </c>
      <c r="P578" s="2">
        <v>48</v>
      </c>
      <c r="Q578" s="2">
        <v>48</v>
      </c>
      <c r="R578" s="2" t="s">
        <v>4</v>
      </c>
      <c r="S578" s="2" t="s">
        <v>4</v>
      </c>
    </row>
    <row r="579" spans="1:19" x14ac:dyDescent="0.2">
      <c r="A579" s="4"/>
      <c r="B579" s="22" t="str">
        <f t="shared" ref="B579:B642" si="27">IF(NOT(ISBLANK(A579)),A579,IF(NOT(ISBLANK(E579)),INDEX(B:B,ROW(B579)-4),""))</f>
        <v>Сталь легированная</v>
      </c>
      <c r="C579" s="4"/>
      <c r="D579" s="3" t="str">
        <f t="shared" ref="D579:D642" si="28">IF(NOT(ISBLANK(C579)),C579,IF(NOT(ISBLANK(E579)),INDEX(D:D,ROW(D579)-4),""))</f>
        <v>35ХМ</v>
      </c>
      <c r="E579" s="23" t="s">
        <v>264</v>
      </c>
      <c r="F579" s="2" t="str">
        <f t="shared" si="26"/>
        <v>Предел прочности, МПа</v>
      </c>
      <c r="G579" s="2">
        <v>932</v>
      </c>
      <c r="H579" s="2">
        <v>912</v>
      </c>
      <c r="I579" s="2">
        <v>903</v>
      </c>
      <c r="J579" s="2">
        <v>883</v>
      </c>
      <c r="K579" s="2">
        <v>883</v>
      </c>
      <c r="L579" s="2">
        <v>853</v>
      </c>
      <c r="M579" s="2">
        <v>844</v>
      </c>
      <c r="N579" s="2">
        <v>824</v>
      </c>
      <c r="O579" s="2">
        <v>785</v>
      </c>
      <c r="P579" s="2">
        <v>716</v>
      </c>
      <c r="Q579" s="2">
        <v>589</v>
      </c>
      <c r="R579" s="2" t="s">
        <v>4</v>
      </c>
      <c r="S579" s="2" t="s">
        <v>4</v>
      </c>
    </row>
    <row r="580" spans="1:19" x14ac:dyDescent="0.2">
      <c r="A580" s="4"/>
      <c r="B580" s="22" t="str">
        <f t="shared" si="27"/>
        <v/>
      </c>
      <c r="C580" s="4"/>
      <c r="D580" s="3" t="str">
        <f t="shared" si="28"/>
        <v/>
      </c>
      <c r="E580" s="24"/>
      <c r="F580" s="2" t="str">
        <f t="shared" si="26"/>
        <v>Предел текучести, МПа</v>
      </c>
      <c r="G580" s="2">
        <v>834</v>
      </c>
      <c r="H580" s="2">
        <v>814</v>
      </c>
      <c r="I580" s="2">
        <v>795</v>
      </c>
      <c r="J580" s="2">
        <v>785</v>
      </c>
      <c r="K580" s="2">
        <v>755</v>
      </c>
      <c r="L580" s="2">
        <v>736</v>
      </c>
      <c r="M580" s="2">
        <v>716</v>
      </c>
      <c r="N580" s="2">
        <v>687</v>
      </c>
      <c r="O580" s="2">
        <v>618</v>
      </c>
      <c r="P580" s="2">
        <v>598</v>
      </c>
      <c r="Q580" s="2">
        <v>530</v>
      </c>
      <c r="R580" s="2" t="s">
        <v>4</v>
      </c>
      <c r="S580" s="2" t="s">
        <v>4</v>
      </c>
    </row>
    <row r="581" spans="1:19" x14ac:dyDescent="0.2">
      <c r="A581" s="4"/>
      <c r="B581" s="22" t="str">
        <f t="shared" si="27"/>
        <v/>
      </c>
      <c r="C581" s="4"/>
      <c r="D581" s="3" t="str">
        <f t="shared" si="28"/>
        <v/>
      </c>
      <c r="E581" s="24"/>
      <c r="F581" s="2" t="str">
        <f t="shared" si="26"/>
        <v>Относительное удлинение пятикратного образца при растяжении, %</v>
      </c>
      <c r="G581" s="2">
        <v>10</v>
      </c>
      <c r="H581" s="2">
        <v>10</v>
      </c>
      <c r="I581" s="2">
        <v>10</v>
      </c>
      <c r="J581" s="2">
        <v>10</v>
      </c>
      <c r="K581" s="2">
        <v>10</v>
      </c>
      <c r="L581" s="2">
        <v>10</v>
      </c>
      <c r="M581" s="2">
        <v>10</v>
      </c>
      <c r="N581" s="2">
        <v>10</v>
      </c>
      <c r="O581" s="2">
        <v>10</v>
      </c>
      <c r="P581" s="2">
        <v>10</v>
      </c>
      <c r="Q581" s="2">
        <v>10</v>
      </c>
      <c r="R581" s="2" t="s">
        <v>4</v>
      </c>
      <c r="S581" s="2" t="s">
        <v>4</v>
      </c>
    </row>
    <row r="582" spans="1:19" x14ac:dyDescent="0.2">
      <c r="A582" s="4"/>
      <c r="B582" s="22" t="str">
        <f t="shared" si="27"/>
        <v/>
      </c>
      <c r="C582" s="4"/>
      <c r="D582" s="3" t="str">
        <f t="shared" si="28"/>
        <v/>
      </c>
      <c r="E582" s="24"/>
      <c r="F582" s="2" t="str">
        <f t="shared" si="26"/>
        <v>Относительное сужение поперечного сечения образца при растяжении, %</v>
      </c>
      <c r="G582" s="2">
        <v>40</v>
      </c>
      <c r="H582" s="2">
        <v>41</v>
      </c>
      <c r="I582" s="2">
        <v>41</v>
      </c>
      <c r="J582" s="2">
        <v>41</v>
      </c>
      <c r="K582" s="2">
        <v>42</v>
      </c>
      <c r="L582" s="2">
        <v>42</v>
      </c>
      <c r="M582" s="2">
        <v>42</v>
      </c>
      <c r="N582" s="2">
        <v>42</v>
      </c>
      <c r="O582" s="2">
        <v>42</v>
      </c>
      <c r="P582" s="2">
        <v>42</v>
      </c>
      <c r="Q582" s="2">
        <v>42</v>
      </c>
      <c r="R582" s="2" t="s">
        <v>4</v>
      </c>
      <c r="S582" s="2" t="s">
        <v>4</v>
      </c>
    </row>
    <row r="583" spans="1:19" x14ac:dyDescent="0.2">
      <c r="A583" s="4"/>
      <c r="B583" s="22" t="str">
        <f t="shared" si="27"/>
        <v>Сталь легированная</v>
      </c>
      <c r="C583" s="4"/>
      <c r="D583" s="3" t="str">
        <f t="shared" si="28"/>
        <v>35ХМ</v>
      </c>
      <c r="E583" s="23" t="s">
        <v>265</v>
      </c>
      <c r="F583" s="2" t="str">
        <f t="shared" si="26"/>
        <v>Предел прочности, МПа</v>
      </c>
      <c r="G583" s="2">
        <v>932</v>
      </c>
      <c r="H583" s="2">
        <v>912</v>
      </c>
      <c r="I583" s="2">
        <v>903</v>
      </c>
      <c r="J583" s="2">
        <v>883</v>
      </c>
      <c r="K583" s="2">
        <v>883</v>
      </c>
      <c r="L583" s="2">
        <v>853</v>
      </c>
      <c r="M583" s="2">
        <v>844</v>
      </c>
      <c r="N583" s="2">
        <v>824</v>
      </c>
      <c r="O583" s="2">
        <v>785</v>
      </c>
      <c r="P583" s="2">
        <v>716</v>
      </c>
      <c r="Q583" s="2">
        <v>589</v>
      </c>
      <c r="R583" s="2" t="s">
        <v>4</v>
      </c>
      <c r="S583" s="2" t="s">
        <v>4</v>
      </c>
    </row>
    <row r="584" spans="1:19" x14ac:dyDescent="0.2">
      <c r="A584" s="4"/>
      <c r="B584" s="22" t="str">
        <f t="shared" si="27"/>
        <v/>
      </c>
      <c r="C584" s="4"/>
      <c r="D584" s="3" t="str">
        <f t="shared" si="28"/>
        <v/>
      </c>
      <c r="E584" s="24"/>
      <c r="F584" s="2" t="str">
        <f t="shared" ref="F584:F655" si="29">CHOOSE(MOD(ROW(F584)-ROW($F$3),4)+1,
"Предел прочности, МПа",
"Предел текучести, МПа",
"Относительное удлинение пятикратного образца при растяжении, %",
"Относительное сужение поперечного сечения образца при растяжении, %")</f>
        <v>Предел текучести, МПа</v>
      </c>
      <c r="G584" s="2">
        <v>834</v>
      </c>
      <c r="H584" s="2">
        <v>814</v>
      </c>
      <c r="I584" s="2">
        <v>795</v>
      </c>
      <c r="J584" s="2">
        <v>785</v>
      </c>
      <c r="K584" s="2">
        <v>755</v>
      </c>
      <c r="L584" s="2">
        <v>736</v>
      </c>
      <c r="M584" s="2">
        <v>716</v>
      </c>
      <c r="N584" s="2">
        <v>687</v>
      </c>
      <c r="O584" s="2">
        <v>618</v>
      </c>
      <c r="P584" s="2">
        <v>698</v>
      </c>
      <c r="Q584" s="2">
        <v>530</v>
      </c>
      <c r="R584" s="2" t="s">
        <v>4</v>
      </c>
      <c r="S584" s="2" t="s">
        <v>4</v>
      </c>
    </row>
    <row r="585" spans="1:19" x14ac:dyDescent="0.2">
      <c r="A585" s="4"/>
      <c r="B585" s="22" t="str">
        <f t="shared" si="27"/>
        <v/>
      </c>
      <c r="C585" s="4"/>
      <c r="D585" s="3" t="str">
        <f t="shared" si="28"/>
        <v/>
      </c>
      <c r="E585" s="24"/>
      <c r="F585" s="2" t="str">
        <f t="shared" si="29"/>
        <v>Относительное удлинение пятикратного образца при растяжении, %</v>
      </c>
      <c r="G585" s="2">
        <v>9</v>
      </c>
      <c r="H585" s="2">
        <v>9</v>
      </c>
      <c r="I585" s="2">
        <v>9</v>
      </c>
      <c r="J585" s="2">
        <v>9</v>
      </c>
      <c r="K585" s="2">
        <v>9</v>
      </c>
      <c r="L585" s="2">
        <v>9</v>
      </c>
      <c r="M585" s="2">
        <v>9</v>
      </c>
      <c r="N585" s="2">
        <v>9</v>
      </c>
      <c r="O585" s="2">
        <v>9</v>
      </c>
      <c r="P585" s="2">
        <v>9</v>
      </c>
      <c r="Q585" s="2">
        <v>9</v>
      </c>
      <c r="R585" s="2" t="s">
        <v>4</v>
      </c>
      <c r="S585" s="2" t="s">
        <v>4</v>
      </c>
    </row>
    <row r="586" spans="1:19" x14ac:dyDescent="0.2">
      <c r="A586" s="4"/>
      <c r="B586" s="22" t="str">
        <f t="shared" si="27"/>
        <v/>
      </c>
      <c r="C586" s="4"/>
      <c r="D586" s="3" t="str">
        <f t="shared" si="28"/>
        <v/>
      </c>
      <c r="E586" s="24"/>
      <c r="F586" s="2" t="str">
        <f t="shared" si="29"/>
        <v>Относительное сужение поперечного сечения образца при растяжении, %</v>
      </c>
      <c r="G586" s="2">
        <v>35</v>
      </c>
      <c r="H586" s="2">
        <v>36</v>
      </c>
      <c r="I586" s="2">
        <v>36</v>
      </c>
      <c r="J586" s="2">
        <v>36</v>
      </c>
      <c r="K586" s="2">
        <v>37</v>
      </c>
      <c r="L586" s="2">
        <v>37</v>
      </c>
      <c r="M586" s="2">
        <v>37</v>
      </c>
      <c r="N586" s="2">
        <v>37</v>
      </c>
      <c r="O586" s="2">
        <v>37</v>
      </c>
      <c r="P586" s="2">
        <v>37</v>
      </c>
      <c r="Q586" s="2">
        <v>37</v>
      </c>
      <c r="R586" s="2" t="s">
        <v>4</v>
      </c>
      <c r="S586" s="2" t="s">
        <v>4</v>
      </c>
    </row>
    <row r="587" spans="1:19" x14ac:dyDescent="0.2">
      <c r="A587" s="4"/>
      <c r="B587" s="22" t="str">
        <f t="shared" si="27"/>
        <v>Сталь легированная</v>
      </c>
      <c r="C587" s="4"/>
      <c r="D587" s="3" t="str">
        <f t="shared" si="28"/>
        <v>35ХМ</v>
      </c>
      <c r="E587" s="23" t="s">
        <v>59</v>
      </c>
      <c r="F587" s="2" t="str">
        <f t="shared" si="29"/>
        <v>Предел прочности, МПа</v>
      </c>
      <c r="G587" s="2">
        <v>491</v>
      </c>
      <c r="H587" s="2">
        <v>479</v>
      </c>
      <c r="I587" s="2">
        <v>469</v>
      </c>
      <c r="J587" s="2">
        <v>459</v>
      </c>
      <c r="K587" s="2">
        <v>459</v>
      </c>
      <c r="L587" s="2">
        <v>449</v>
      </c>
      <c r="M587" s="2">
        <v>439</v>
      </c>
      <c r="N587" s="2">
        <v>428</v>
      </c>
      <c r="O587" s="2">
        <v>408</v>
      </c>
      <c r="P587" s="2">
        <v>367</v>
      </c>
      <c r="Q587" s="2">
        <v>316</v>
      </c>
      <c r="R587" s="2" t="s">
        <v>4</v>
      </c>
      <c r="S587" s="2" t="s">
        <v>4</v>
      </c>
    </row>
    <row r="588" spans="1:19" x14ac:dyDescent="0.2">
      <c r="A588" s="4"/>
      <c r="B588" s="22" t="str">
        <f t="shared" si="27"/>
        <v/>
      </c>
      <c r="C588" s="4"/>
      <c r="D588" s="3" t="str">
        <f t="shared" si="28"/>
        <v/>
      </c>
      <c r="E588" s="24"/>
      <c r="F588" s="2" t="str">
        <f t="shared" si="29"/>
        <v>Предел текучести, МПа</v>
      </c>
      <c r="G588" s="2">
        <v>440</v>
      </c>
      <c r="H588" s="2">
        <v>423</v>
      </c>
      <c r="I588" s="2">
        <v>407</v>
      </c>
      <c r="J588" s="2">
        <v>407</v>
      </c>
      <c r="K588" s="2">
        <v>407</v>
      </c>
      <c r="L588" s="2">
        <v>389</v>
      </c>
      <c r="M588" s="2">
        <v>371</v>
      </c>
      <c r="N588" s="2">
        <v>353</v>
      </c>
      <c r="O588" s="2">
        <v>333</v>
      </c>
      <c r="P588" s="2">
        <v>319</v>
      </c>
      <c r="Q588" s="2">
        <v>283</v>
      </c>
      <c r="R588" s="2" t="s">
        <v>4</v>
      </c>
      <c r="S588" s="2" t="s">
        <v>4</v>
      </c>
    </row>
    <row r="589" spans="1:19" x14ac:dyDescent="0.2">
      <c r="A589" s="4"/>
      <c r="B589" s="22" t="str">
        <f t="shared" si="27"/>
        <v/>
      </c>
      <c r="C589" s="4"/>
      <c r="D589" s="3" t="str">
        <f t="shared" si="28"/>
        <v/>
      </c>
      <c r="E589" s="24"/>
      <c r="F589" s="2" t="str">
        <f t="shared" si="29"/>
        <v>Относительное удлинение пятикратного образца при растяжении, %</v>
      </c>
      <c r="G589" s="2">
        <v>15</v>
      </c>
      <c r="H589" s="2">
        <v>15</v>
      </c>
      <c r="I589" s="2">
        <v>15</v>
      </c>
      <c r="J589" s="2">
        <v>15</v>
      </c>
      <c r="K589" s="2">
        <v>15</v>
      </c>
      <c r="L589" s="2">
        <v>15</v>
      </c>
      <c r="M589" s="2">
        <v>15</v>
      </c>
      <c r="N589" s="2">
        <v>15</v>
      </c>
      <c r="O589" s="2">
        <v>15</v>
      </c>
      <c r="P589" s="2">
        <v>15</v>
      </c>
      <c r="Q589" s="2">
        <v>15</v>
      </c>
      <c r="R589" s="2" t="s">
        <v>4</v>
      </c>
      <c r="S589" s="2" t="s">
        <v>4</v>
      </c>
    </row>
    <row r="590" spans="1:19" x14ac:dyDescent="0.2">
      <c r="A590" s="4"/>
      <c r="B590" s="22" t="str">
        <f t="shared" si="27"/>
        <v/>
      </c>
      <c r="C590" s="4"/>
      <c r="D590" s="3" t="str">
        <f t="shared" si="28"/>
        <v/>
      </c>
      <c r="E590" s="24"/>
      <c r="F590" s="2" t="str">
        <f t="shared" si="29"/>
        <v>Относительное сужение поперечного сечения образца при растяжении, %</v>
      </c>
      <c r="G590" s="2">
        <v>40</v>
      </c>
      <c r="H590" s="2">
        <v>41</v>
      </c>
      <c r="I590" s="2">
        <v>41</v>
      </c>
      <c r="J590" s="2">
        <v>41</v>
      </c>
      <c r="K590" s="2">
        <v>41</v>
      </c>
      <c r="L590" s="2">
        <v>41</v>
      </c>
      <c r="M590" s="2">
        <v>43</v>
      </c>
      <c r="N590" s="2">
        <v>43</v>
      </c>
      <c r="O590" s="2">
        <v>43</v>
      </c>
      <c r="P590" s="2">
        <v>43</v>
      </c>
      <c r="Q590" s="2">
        <v>43</v>
      </c>
      <c r="R590" s="2" t="s">
        <v>4</v>
      </c>
      <c r="S590" s="2" t="s">
        <v>4</v>
      </c>
    </row>
    <row r="591" spans="1:19" x14ac:dyDescent="0.2">
      <c r="A591" s="4"/>
      <c r="B591" s="22" t="str">
        <f t="shared" si="27"/>
        <v>Сталь легированная</v>
      </c>
      <c r="C591" s="4"/>
      <c r="D591" s="3" t="str">
        <f t="shared" si="28"/>
        <v>35ХМ</v>
      </c>
      <c r="E591" s="23" t="s">
        <v>267</v>
      </c>
      <c r="F591" s="2" t="str">
        <f t="shared" si="29"/>
        <v>Предел прочности, МПа</v>
      </c>
      <c r="G591" s="2">
        <v>784</v>
      </c>
      <c r="H591" s="2">
        <v>765</v>
      </c>
      <c r="I591" s="2">
        <v>749</v>
      </c>
      <c r="J591" s="2">
        <v>732</v>
      </c>
      <c r="K591" s="2">
        <v>732</v>
      </c>
      <c r="L591" s="2">
        <v>717</v>
      </c>
      <c r="M591" s="2">
        <v>701</v>
      </c>
      <c r="N591" s="2">
        <v>701</v>
      </c>
      <c r="O591" s="2">
        <v>651</v>
      </c>
      <c r="P591" s="2">
        <v>586</v>
      </c>
      <c r="Q591" s="2">
        <v>505</v>
      </c>
      <c r="R591" s="2" t="s">
        <v>4</v>
      </c>
      <c r="S591" s="2" t="s">
        <v>4</v>
      </c>
    </row>
    <row r="592" spans="1:19" x14ac:dyDescent="0.2">
      <c r="A592" s="4"/>
      <c r="B592" s="22" t="str">
        <f t="shared" si="27"/>
        <v/>
      </c>
      <c r="C592" s="4"/>
      <c r="D592" s="3" t="str">
        <f t="shared" si="28"/>
        <v/>
      </c>
      <c r="E592" s="24"/>
      <c r="F592" s="2" t="str">
        <f t="shared" si="29"/>
        <v>Предел текучести, МПа</v>
      </c>
      <c r="G592" s="2">
        <v>640</v>
      </c>
      <c r="H592" s="2">
        <v>611</v>
      </c>
      <c r="I592" s="2">
        <v>588</v>
      </c>
      <c r="J592" s="2">
        <v>588</v>
      </c>
      <c r="K592" s="2">
        <v>588</v>
      </c>
      <c r="L592" s="2">
        <v>562</v>
      </c>
      <c r="M592" s="2">
        <v>536</v>
      </c>
      <c r="N592" s="2">
        <v>500</v>
      </c>
      <c r="O592" s="2">
        <v>484</v>
      </c>
      <c r="P592" s="2">
        <v>460</v>
      </c>
      <c r="Q592" s="2">
        <v>408</v>
      </c>
      <c r="R592" s="2" t="s">
        <v>4</v>
      </c>
      <c r="S592" s="2" t="s">
        <v>4</v>
      </c>
    </row>
    <row r="593" spans="1:19" x14ac:dyDescent="0.2">
      <c r="A593" s="4"/>
      <c r="B593" s="22" t="str">
        <f t="shared" si="27"/>
        <v/>
      </c>
      <c r="C593" s="4"/>
      <c r="D593" s="3" t="str">
        <f t="shared" si="28"/>
        <v/>
      </c>
      <c r="E593" s="24"/>
      <c r="F593" s="2" t="str">
        <f t="shared" si="29"/>
        <v>Относительное удлинение пятикратного образца при растяжении, %</v>
      </c>
      <c r="G593" s="2">
        <v>12</v>
      </c>
      <c r="H593" s="2">
        <v>12</v>
      </c>
      <c r="I593" s="2">
        <v>12</v>
      </c>
      <c r="J593" s="2">
        <v>12</v>
      </c>
      <c r="K593" s="2">
        <v>12</v>
      </c>
      <c r="L593" s="2">
        <v>12</v>
      </c>
      <c r="M593" s="2">
        <v>12</v>
      </c>
      <c r="N593" s="2">
        <v>12</v>
      </c>
      <c r="O593" s="2">
        <v>12</v>
      </c>
      <c r="P593" s="2">
        <v>12</v>
      </c>
      <c r="Q593" s="2">
        <v>12</v>
      </c>
      <c r="R593" s="2" t="s">
        <v>4</v>
      </c>
      <c r="S593" s="2" t="s">
        <v>4</v>
      </c>
    </row>
    <row r="594" spans="1:19" x14ac:dyDescent="0.2">
      <c r="A594" s="4"/>
      <c r="B594" s="22" t="str">
        <f t="shared" si="27"/>
        <v/>
      </c>
      <c r="C594" s="4"/>
      <c r="D594" s="3" t="str">
        <f t="shared" si="28"/>
        <v/>
      </c>
      <c r="E594" s="24"/>
      <c r="F594" s="2" t="str">
        <f t="shared" si="29"/>
        <v>Относительное сужение поперечного сечения образца при растяжении, %</v>
      </c>
      <c r="G594" s="2">
        <v>38</v>
      </c>
      <c r="H594" s="2">
        <v>38</v>
      </c>
      <c r="I594" s="2">
        <v>39</v>
      </c>
      <c r="J594" s="2">
        <v>39</v>
      </c>
      <c r="K594" s="2">
        <v>39</v>
      </c>
      <c r="L594" s="2">
        <v>41</v>
      </c>
      <c r="M594" s="2">
        <v>41</v>
      </c>
      <c r="N594" s="2">
        <v>41</v>
      </c>
      <c r="O594" s="2">
        <v>41</v>
      </c>
      <c r="P594" s="2">
        <v>41</v>
      </c>
      <c r="Q594" s="2">
        <v>41</v>
      </c>
      <c r="R594" s="2" t="s">
        <v>4</v>
      </c>
      <c r="S594" s="2" t="s">
        <v>4</v>
      </c>
    </row>
    <row r="595" spans="1:19" x14ac:dyDescent="0.2">
      <c r="A595" s="3" t="s">
        <v>207</v>
      </c>
      <c r="B595" s="22" t="str">
        <f t="shared" si="27"/>
        <v>Сталь легированная</v>
      </c>
      <c r="C595" s="3" t="s">
        <v>65</v>
      </c>
      <c r="D595" s="3" t="str">
        <f t="shared" si="28"/>
        <v>35ХМА</v>
      </c>
      <c r="E595" s="23" t="s">
        <v>66</v>
      </c>
      <c r="F595" s="2" t="str">
        <f t="shared" si="29"/>
        <v>Предел прочности, МПа</v>
      </c>
      <c r="G595" s="2">
        <v>635</v>
      </c>
      <c r="H595" s="2">
        <v>618</v>
      </c>
      <c r="I595" s="2">
        <v>608</v>
      </c>
      <c r="J595" s="2">
        <v>598</v>
      </c>
      <c r="K595" s="2">
        <v>598</v>
      </c>
      <c r="L595" s="2">
        <v>579</v>
      </c>
      <c r="M595" s="2">
        <v>569</v>
      </c>
      <c r="N595" s="2">
        <v>559</v>
      </c>
      <c r="O595" s="2">
        <v>530</v>
      </c>
      <c r="P595" s="2">
        <v>489</v>
      </c>
      <c r="Q595" s="2">
        <v>412</v>
      </c>
      <c r="R595" s="2" t="s">
        <v>4</v>
      </c>
      <c r="S595" s="2" t="s">
        <v>4</v>
      </c>
    </row>
    <row r="596" spans="1:19" x14ac:dyDescent="0.2">
      <c r="A596" s="4"/>
      <c r="B596" s="22" t="str">
        <f t="shared" si="27"/>
        <v/>
      </c>
      <c r="C596" s="4"/>
      <c r="D596" s="3" t="str">
        <f t="shared" si="28"/>
        <v/>
      </c>
      <c r="E596" s="24"/>
      <c r="F596" s="2" t="str">
        <f t="shared" si="29"/>
        <v>Предел текучести, МПа</v>
      </c>
      <c r="G596" s="2">
        <v>440</v>
      </c>
      <c r="H596" s="2">
        <v>422</v>
      </c>
      <c r="I596" s="2">
        <v>402</v>
      </c>
      <c r="J596" s="2">
        <v>402</v>
      </c>
      <c r="K596" s="2">
        <v>402</v>
      </c>
      <c r="L596" s="2">
        <v>392</v>
      </c>
      <c r="M596" s="2">
        <v>373</v>
      </c>
      <c r="N596" s="2">
        <v>353</v>
      </c>
      <c r="O596" s="2">
        <v>333</v>
      </c>
      <c r="P596" s="2">
        <v>314</v>
      </c>
      <c r="Q596" s="2">
        <v>284</v>
      </c>
      <c r="R596" s="2" t="s">
        <v>4</v>
      </c>
      <c r="S596" s="2" t="s">
        <v>4</v>
      </c>
    </row>
    <row r="597" spans="1:19" x14ac:dyDescent="0.2">
      <c r="A597" s="4"/>
      <c r="B597" s="22" t="str">
        <f t="shared" si="27"/>
        <v/>
      </c>
      <c r="C597" s="4"/>
      <c r="D597" s="3" t="str">
        <f t="shared" si="28"/>
        <v/>
      </c>
      <c r="E597" s="24"/>
      <c r="F597" s="2" t="str">
        <f t="shared" si="29"/>
        <v>Относительное удлинение пятикратного образца при растяжении, %</v>
      </c>
      <c r="G597" s="2">
        <v>16</v>
      </c>
      <c r="H597" s="2">
        <v>16</v>
      </c>
      <c r="I597" s="2">
        <v>16</v>
      </c>
      <c r="J597" s="2">
        <v>16</v>
      </c>
      <c r="K597" s="2">
        <v>16</v>
      </c>
      <c r="L597" s="2">
        <v>16</v>
      </c>
      <c r="M597" s="2">
        <v>16</v>
      </c>
      <c r="N597" s="2">
        <v>16</v>
      </c>
      <c r="O597" s="2">
        <v>16</v>
      </c>
      <c r="P597" s="2">
        <v>16</v>
      </c>
      <c r="Q597" s="2">
        <v>16</v>
      </c>
      <c r="R597" s="2" t="s">
        <v>4</v>
      </c>
      <c r="S597" s="2" t="s">
        <v>4</v>
      </c>
    </row>
    <row r="598" spans="1:19" x14ac:dyDescent="0.2">
      <c r="A598" s="4"/>
      <c r="B598" s="22" t="str">
        <f t="shared" si="27"/>
        <v/>
      </c>
      <c r="C598" s="4"/>
      <c r="D598" s="3" t="str">
        <f t="shared" si="28"/>
        <v/>
      </c>
      <c r="E598" s="24"/>
      <c r="F598" s="2" t="str">
        <f t="shared" si="29"/>
        <v>Относительное сужение поперечного сечения образца при растяжении, %</v>
      </c>
      <c r="G598" s="2">
        <v>45</v>
      </c>
      <c r="H598" s="2">
        <v>46</v>
      </c>
      <c r="I598" s="2">
        <v>46</v>
      </c>
      <c r="J598" s="2">
        <v>46</v>
      </c>
      <c r="K598" s="2">
        <v>46</v>
      </c>
      <c r="L598" s="2">
        <v>46</v>
      </c>
      <c r="M598" s="2">
        <v>48</v>
      </c>
      <c r="N598" s="2">
        <v>48</v>
      </c>
      <c r="O598" s="2">
        <v>48</v>
      </c>
      <c r="P598" s="2">
        <v>48</v>
      </c>
      <c r="Q598" s="2">
        <v>48</v>
      </c>
      <c r="R598" s="2" t="s">
        <v>4</v>
      </c>
      <c r="S598" s="2" t="s">
        <v>4</v>
      </c>
    </row>
    <row r="599" spans="1:19" x14ac:dyDescent="0.2">
      <c r="A599" s="4"/>
      <c r="B599" s="22" t="str">
        <f t="shared" si="27"/>
        <v>Сталь легированная</v>
      </c>
      <c r="C599" s="4"/>
      <c r="D599" s="3" t="str">
        <f t="shared" si="28"/>
        <v>35ХМА</v>
      </c>
      <c r="E599" s="23" t="s">
        <v>67</v>
      </c>
      <c r="F599" s="2" t="str">
        <f t="shared" si="29"/>
        <v>Предел прочности, МПа</v>
      </c>
      <c r="G599" s="2">
        <v>618</v>
      </c>
      <c r="H599" s="2">
        <v>598</v>
      </c>
      <c r="I599" s="2">
        <v>589</v>
      </c>
      <c r="J599" s="2">
        <v>579</v>
      </c>
      <c r="K599" s="2">
        <v>579</v>
      </c>
      <c r="L599" s="2">
        <v>559</v>
      </c>
      <c r="M599" s="2">
        <v>549</v>
      </c>
      <c r="N599" s="2">
        <v>540</v>
      </c>
      <c r="O599" s="2">
        <v>510</v>
      </c>
      <c r="P599" s="2">
        <v>461</v>
      </c>
      <c r="Q599" s="2">
        <v>402</v>
      </c>
      <c r="R599" s="2" t="s">
        <v>4</v>
      </c>
      <c r="S599" s="2" t="s">
        <v>4</v>
      </c>
    </row>
    <row r="600" spans="1:19" x14ac:dyDescent="0.2">
      <c r="A600" s="4"/>
      <c r="B600" s="22" t="str">
        <f t="shared" si="27"/>
        <v/>
      </c>
      <c r="C600" s="4"/>
      <c r="D600" s="3" t="str">
        <f t="shared" si="28"/>
        <v/>
      </c>
      <c r="E600" s="24"/>
      <c r="F600" s="2" t="str">
        <f t="shared" si="29"/>
        <v>Предел текучести, МПа</v>
      </c>
      <c r="G600" s="2">
        <v>395</v>
      </c>
      <c r="H600" s="2">
        <v>373</v>
      </c>
      <c r="I600" s="2">
        <v>353</v>
      </c>
      <c r="J600" s="2">
        <v>353</v>
      </c>
      <c r="K600" s="2">
        <v>353</v>
      </c>
      <c r="L600" s="2">
        <v>353</v>
      </c>
      <c r="M600" s="2">
        <v>333</v>
      </c>
      <c r="N600" s="2">
        <v>314</v>
      </c>
      <c r="O600" s="2">
        <v>294</v>
      </c>
      <c r="P600" s="2">
        <v>275</v>
      </c>
      <c r="Q600" s="2">
        <v>255</v>
      </c>
      <c r="R600" s="2" t="s">
        <v>4</v>
      </c>
      <c r="S600" s="2" t="s">
        <v>4</v>
      </c>
    </row>
    <row r="601" spans="1:19" x14ac:dyDescent="0.2">
      <c r="A601" s="4"/>
      <c r="B601" s="22" t="str">
        <f t="shared" si="27"/>
        <v/>
      </c>
      <c r="C601" s="4"/>
      <c r="D601" s="3" t="str">
        <f t="shared" si="28"/>
        <v/>
      </c>
      <c r="E601" s="24"/>
      <c r="F601" s="2" t="str">
        <f t="shared" si="29"/>
        <v>Относительное удлинение пятикратного образца при растяжении, %</v>
      </c>
      <c r="G601" s="2">
        <v>15</v>
      </c>
      <c r="H601" s="2">
        <v>15</v>
      </c>
      <c r="I601" s="2">
        <v>15</v>
      </c>
      <c r="J601" s="2">
        <v>15</v>
      </c>
      <c r="K601" s="2">
        <v>15</v>
      </c>
      <c r="L601" s="2">
        <v>15</v>
      </c>
      <c r="M601" s="2">
        <v>15</v>
      </c>
      <c r="N601" s="2">
        <v>15</v>
      </c>
      <c r="O601" s="2">
        <v>15</v>
      </c>
      <c r="P601" s="2">
        <v>15</v>
      </c>
      <c r="Q601" s="2">
        <v>15</v>
      </c>
      <c r="R601" s="2" t="s">
        <v>4</v>
      </c>
      <c r="S601" s="2" t="s">
        <v>4</v>
      </c>
    </row>
    <row r="602" spans="1:19" x14ac:dyDescent="0.2">
      <c r="A602" s="4"/>
      <c r="B602" s="22" t="str">
        <f t="shared" si="27"/>
        <v/>
      </c>
      <c r="C602" s="4"/>
      <c r="D602" s="3" t="str">
        <f t="shared" si="28"/>
        <v/>
      </c>
      <c r="E602" s="24"/>
      <c r="F602" s="2" t="str">
        <f t="shared" si="29"/>
        <v>Относительное сужение поперечного сечения образца при растяжении, %</v>
      </c>
      <c r="G602" s="2">
        <v>40</v>
      </c>
      <c r="H602" s="2">
        <v>41</v>
      </c>
      <c r="I602" s="2">
        <v>41</v>
      </c>
      <c r="J602" s="2">
        <v>41</v>
      </c>
      <c r="K602" s="2">
        <v>41</v>
      </c>
      <c r="L602" s="2">
        <v>41</v>
      </c>
      <c r="M602" s="2">
        <v>43</v>
      </c>
      <c r="N602" s="2">
        <v>43</v>
      </c>
      <c r="O602" s="2">
        <v>43</v>
      </c>
      <c r="P602" s="2">
        <v>43</v>
      </c>
      <c r="Q602" s="2">
        <v>43</v>
      </c>
      <c r="R602" s="2" t="s">
        <v>4</v>
      </c>
      <c r="S602" s="2" t="s">
        <v>4</v>
      </c>
    </row>
    <row r="603" spans="1:19" x14ac:dyDescent="0.2">
      <c r="A603" s="4"/>
      <c r="B603" s="22" t="str">
        <f t="shared" si="27"/>
        <v>Сталь легированная</v>
      </c>
      <c r="C603" s="4"/>
      <c r="D603" s="3" t="str">
        <f t="shared" si="28"/>
        <v>35ХМА</v>
      </c>
      <c r="E603" s="23" t="s">
        <v>60</v>
      </c>
      <c r="F603" s="2" t="str">
        <f t="shared" si="29"/>
        <v>Предел прочности, МПа</v>
      </c>
      <c r="G603" s="2">
        <v>638</v>
      </c>
      <c r="H603" s="2">
        <v>618</v>
      </c>
      <c r="I603" s="2">
        <v>608</v>
      </c>
      <c r="J603" s="2">
        <v>598</v>
      </c>
      <c r="K603" s="2">
        <v>598</v>
      </c>
      <c r="L603" s="2">
        <v>579</v>
      </c>
      <c r="M603" s="2">
        <v>569</v>
      </c>
      <c r="N603" s="2">
        <v>559</v>
      </c>
      <c r="O603" s="2">
        <v>530</v>
      </c>
      <c r="P603" s="2">
        <v>481</v>
      </c>
      <c r="Q603" s="2">
        <v>412</v>
      </c>
      <c r="R603" s="2" t="s">
        <v>4</v>
      </c>
      <c r="S603" s="2" t="s">
        <v>4</v>
      </c>
    </row>
    <row r="604" spans="1:19" x14ac:dyDescent="0.2">
      <c r="A604" s="4"/>
      <c r="B604" s="22" t="str">
        <f t="shared" si="27"/>
        <v/>
      </c>
      <c r="C604" s="4"/>
      <c r="D604" s="3" t="str">
        <f t="shared" si="28"/>
        <v/>
      </c>
      <c r="E604" s="24"/>
      <c r="F604" s="2" t="str">
        <f t="shared" si="29"/>
        <v>Предел текучести, МПа</v>
      </c>
      <c r="G604" s="2">
        <v>490</v>
      </c>
      <c r="H604" s="2">
        <v>471</v>
      </c>
      <c r="I604" s="2">
        <v>441</v>
      </c>
      <c r="J604" s="2">
        <v>441</v>
      </c>
      <c r="K604" s="2">
        <v>441</v>
      </c>
      <c r="L604" s="2">
        <v>432</v>
      </c>
      <c r="M604" s="2">
        <v>412</v>
      </c>
      <c r="N604" s="2">
        <v>392</v>
      </c>
      <c r="O604" s="2">
        <v>373</v>
      </c>
      <c r="P604" s="2">
        <v>343</v>
      </c>
      <c r="Q604" s="2">
        <v>314</v>
      </c>
      <c r="R604" s="2" t="s">
        <v>4</v>
      </c>
      <c r="S604" s="2" t="s">
        <v>4</v>
      </c>
    </row>
    <row r="605" spans="1:19" x14ac:dyDescent="0.2">
      <c r="A605" s="4"/>
      <c r="B605" s="22" t="str">
        <f t="shared" si="27"/>
        <v/>
      </c>
      <c r="C605" s="4"/>
      <c r="D605" s="3" t="str">
        <f t="shared" si="28"/>
        <v/>
      </c>
      <c r="E605" s="24"/>
      <c r="F605" s="2" t="str">
        <f t="shared" si="29"/>
        <v>Относительное удлинение пятикратного образца при растяжении, %</v>
      </c>
      <c r="G605" s="2">
        <v>13</v>
      </c>
      <c r="H605" s="2">
        <v>13</v>
      </c>
      <c r="I605" s="2">
        <v>13</v>
      </c>
      <c r="J605" s="2">
        <v>13</v>
      </c>
      <c r="K605" s="2">
        <v>13</v>
      </c>
      <c r="L605" s="2">
        <v>13</v>
      </c>
      <c r="M605" s="2">
        <v>13</v>
      </c>
      <c r="N605" s="2">
        <v>13</v>
      </c>
      <c r="O605" s="2">
        <v>13</v>
      </c>
      <c r="P605" s="2">
        <v>13</v>
      </c>
      <c r="Q605" s="2">
        <v>13</v>
      </c>
      <c r="R605" s="2" t="s">
        <v>4</v>
      </c>
      <c r="S605" s="2" t="s">
        <v>4</v>
      </c>
    </row>
    <row r="606" spans="1:19" x14ac:dyDescent="0.2">
      <c r="A606" s="4"/>
      <c r="B606" s="22" t="str">
        <f t="shared" si="27"/>
        <v/>
      </c>
      <c r="C606" s="4"/>
      <c r="D606" s="3" t="str">
        <f t="shared" si="28"/>
        <v/>
      </c>
      <c r="E606" s="24"/>
      <c r="F606" s="2" t="str">
        <f t="shared" si="29"/>
        <v>Относительное сужение поперечного сечения образца при растяжении, %</v>
      </c>
      <c r="G606" s="2">
        <v>40</v>
      </c>
      <c r="H606" s="2">
        <v>41</v>
      </c>
      <c r="I606" s="2">
        <v>41</v>
      </c>
      <c r="J606" s="2">
        <v>41</v>
      </c>
      <c r="K606" s="2">
        <v>41</v>
      </c>
      <c r="L606" s="2">
        <v>41</v>
      </c>
      <c r="M606" s="2">
        <v>43</v>
      </c>
      <c r="N606" s="2">
        <v>43</v>
      </c>
      <c r="O606" s="2">
        <v>43</v>
      </c>
      <c r="P606" s="2">
        <v>43</v>
      </c>
      <c r="Q606" s="2">
        <v>43</v>
      </c>
      <c r="R606" s="2" t="s">
        <v>4</v>
      </c>
      <c r="S606" s="2" t="s">
        <v>4</v>
      </c>
    </row>
    <row r="607" spans="1:19" x14ac:dyDescent="0.2">
      <c r="A607" s="3"/>
      <c r="B607" s="22" t="str">
        <f t="shared" si="27"/>
        <v>Сталь легированная</v>
      </c>
      <c r="C607" s="3"/>
      <c r="D607" s="3" t="str">
        <f t="shared" si="28"/>
        <v>35ХМА</v>
      </c>
      <c r="E607" s="23" t="s">
        <v>274</v>
      </c>
      <c r="F607" s="2" t="str">
        <f t="shared" si="29"/>
        <v>Предел прочности, МПа</v>
      </c>
      <c r="G607" s="2">
        <v>736</v>
      </c>
      <c r="H607" s="2">
        <v>706</v>
      </c>
      <c r="I607" s="2">
        <v>697</v>
      </c>
      <c r="J607" s="2">
        <v>687</v>
      </c>
      <c r="K607" s="2">
        <v>687</v>
      </c>
      <c r="L607" s="2">
        <v>667</v>
      </c>
      <c r="M607" s="2">
        <v>657</v>
      </c>
      <c r="N607" s="2">
        <v>647</v>
      </c>
      <c r="O607" s="2">
        <v>608</v>
      </c>
      <c r="P607" s="2">
        <v>549</v>
      </c>
      <c r="Q607" s="2">
        <v>471</v>
      </c>
      <c r="R607" s="2" t="s">
        <v>4</v>
      </c>
      <c r="S607" s="2" t="s">
        <v>4</v>
      </c>
    </row>
    <row r="608" spans="1:19" x14ac:dyDescent="0.2">
      <c r="A608" s="4"/>
      <c r="B608" s="22" t="str">
        <f t="shared" si="27"/>
        <v/>
      </c>
      <c r="C608" s="4"/>
      <c r="D608" s="3" t="str">
        <f t="shared" si="28"/>
        <v/>
      </c>
      <c r="E608" s="24"/>
      <c r="F608" s="2" t="str">
        <f t="shared" si="29"/>
        <v>Предел текучести, МПа</v>
      </c>
      <c r="G608" s="2">
        <v>590</v>
      </c>
      <c r="H608" s="2">
        <v>559</v>
      </c>
      <c r="I608" s="2">
        <v>530</v>
      </c>
      <c r="J608" s="2">
        <v>530</v>
      </c>
      <c r="K608" s="2">
        <v>530</v>
      </c>
      <c r="L608" s="2">
        <v>520</v>
      </c>
      <c r="M608" s="2">
        <v>491</v>
      </c>
      <c r="N608" s="2">
        <v>471</v>
      </c>
      <c r="O608" s="2">
        <v>441</v>
      </c>
      <c r="P608" s="2">
        <v>422</v>
      </c>
      <c r="Q608" s="2">
        <v>383</v>
      </c>
      <c r="R608" s="2" t="s">
        <v>4</v>
      </c>
      <c r="S608" s="2" t="s">
        <v>4</v>
      </c>
    </row>
    <row r="609" spans="1:19" x14ac:dyDescent="0.2">
      <c r="A609" s="4"/>
      <c r="B609" s="22" t="str">
        <f t="shared" si="27"/>
        <v/>
      </c>
      <c r="C609" s="4"/>
      <c r="D609" s="3" t="str">
        <f t="shared" si="28"/>
        <v/>
      </c>
      <c r="E609" s="24"/>
      <c r="F609" s="2" t="str">
        <f t="shared" si="29"/>
        <v>Относительное удлинение пятикратного образца при растяжении, %</v>
      </c>
      <c r="G609" s="2">
        <v>14</v>
      </c>
      <c r="H609" s="2">
        <v>14</v>
      </c>
      <c r="I609" s="2">
        <v>14</v>
      </c>
      <c r="J609" s="2">
        <v>14</v>
      </c>
      <c r="K609" s="2">
        <v>14</v>
      </c>
      <c r="L609" s="2">
        <v>14</v>
      </c>
      <c r="M609" s="2">
        <v>14</v>
      </c>
      <c r="N609" s="2">
        <v>14</v>
      </c>
      <c r="O609" s="2">
        <v>14</v>
      </c>
      <c r="P609" s="2">
        <v>14</v>
      </c>
      <c r="Q609" s="2">
        <v>14</v>
      </c>
      <c r="R609" s="2" t="s">
        <v>4</v>
      </c>
      <c r="S609" s="2" t="s">
        <v>4</v>
      </c>
    </row>
    <row r="610" spans="1:19" x14ac:dyDescent="0.2">
      <c r="A610" s="4"/>
      <c r="B610" s="22" t="str">
        <f t="shared" si="27"/>
        <v/>
      </c>
      <c r="C610" s="4"/>
      <c r="D610" s="3" t="str">
        <f t="shared" si="28"/>
        <v/>
      </c>
      <c r="E610" s="24"/>
      <c r="F610" s="2" t="str">
        <f t="shared" si="29"/>
        <v>Относительное сужение поперечного сечения образца при растяжении, %</v>
      </c>
      <c r="G610" s="2">
        <v>38</v>
      </c>
      <c r="H610" s="2">
        <v>39</v>
      </c>
      <c r="I610" s="2">
        <v>39</v>
      </c>
      <c r="J610" s="2">
        <v>39</v>
      </c>
      <c r="K610" s="2">
        <v>39</v>
      </c>
      <c r="L610" s="2">
        <v>39</v>
      </c>
      <c r="M610" s="2">
        <v>40</v>
      </c>
      <c r="N610" s="2">
        <v>40</v>
      </c>
      <c r="O610" s="2">
        <v>40</v>
      </c>
      <c r="P610" s="2">
        <v>40</v>
      </c>
      <c r="Q610" s="2">
        <v>40</v>
      </c>
      <c r="R610" s="2" t="s">
        <v>4</v>
      </c>
      <c r="S610" s="2" t="s">
        <v>4</v>
      </c>
    </row>
    <row r="611" spans="1:19" x14ac:dyDescent="0.2">
      <c r="A611" s="4"/>
      <c r="B611" s="22" t="str">
        <f t="shared" si="27"/>
        <v>Сталь легированная</v>
      </c>
      <c r="C611" s="4"/>
      <c r="D611" s="3" t="str">
        <f t="shared" si="28"/>
        <v>35ХМА</v>
      </c>
      <c r="E611" s="23" t="s">
        <v>267</v>
      </c>
      <c r="F611" s="2" t="str">
        <f t="shared" si="29"/>
        <v>Предел прочности, МПа</v>
      </c>
      <c r="G611" s="2">
        <v>785</v>
      </c>
      <c r="H611" s="2">
        <v>765</v>
      </c>
      <c r="I611" s="2">
        <v>755</v>
      </c>
      <c r="J611" s="2">
        <v>736</v>
      </c>
      <c r="K611" s="2">
        <v>726</v>
      </c>
      <c r="L611" s="2">
        <v>726</v>
      </c>
      <c r="M611" s="2">
        <v>726</v>
      </c>
      <c r="N611" s="2">
        <v>697</v>
      </c>
      <c r="O611" s="2">
        <v>651</v>
      </c>
      <c r="P611" s="2">
        <v>598</v>
      </c>
      <c r="Q611" s="2">
        <v>491</v>
      </c>
      <c r="R611" s="2" t="s">
        <v>4</v>
      </c>
      <c r="S611" s="2" t="s">
        <v>4</v>
      </c>
    </row>
    <row r="612" spans="1:19" x14ac:dyDescent="0.2">
      <c r="A612" s="4"/>
      <c r="B612" s="22" t="str">
        <f t="shared" si="27"/>
        <v/>
      </c>
      <c r="C612" s="4"/>
      <c r="D612" s="3" t="str">
        <f t="shared" si="28"/>
        <v/>
      </c>
      <c r="E612" s="24"/>
      <c r="F612" s="2" t="str">
        <f t="shared" si="29"/>
        <v>Предел текучести, МПа</v>
      </c>
      <c r="G612" s="2">
        <v>640</v>
      </c>
      <c r="H612" s="2">
        <v>618</v>
      </c>
      <c r="I612" s="2">
        <v>618</v>
      </c>
      <c r="J612" s="2">
        <v>589</v>
      </c>
      <c r="K612" s="2">
        <v>569</v>
      </c>
      <c r="L612" s="2">
        <v>569</v>
      </c>
      <c r="M612" s="2">
        <v>549</v>
      </c>
      <c r="N612" s="2">
        <v>520</v>
      </c>
      <c r="O612" s="2">
        <v>481</v>
      </c>
      <c r="P612" s="2">
        <v>451</v>
      </c>
      <c r="Q612" s="2">
        <v>412</v>
      </c>
      <c r="R612" s="2" t="s">
        <v>4</v>
      </c>
      <c r="S612" s="2" t="s">
        <v>4</v>
      </c>
    </row>
    <row r="613" spans="1:19" x14ac:dyDescent="0.2">
      <c r="A613" s="4"/>
      <c r="B613" s="22" t="str">
        <f t="shared" si="27"/>
        <v/>
      </c>
      <c r="C613" s="4"/>
      <c r="D613" s="3" t="str">
        <f t="shared" si="28"/>
        <v/>
      </c>
      <c r="E613" s="24"/>
      <c r="F613" s="2" t="str">
        <f t="shared" si="29"/>
        <v>Относительное удлинение пятикратного образца при растяжении, %</v>
      </c>
      <c r="G613" s="2">
        <v>12</v>
      </c>
      <c r="H613" s="2">
        <v>12</v>
      </c>
      <c r="I613" s="2">
        <v>12</v>
      </c>
      <c r="J613" s="2">
        <v>12</v>
      </c>
      <c r="K613" s="2">
        <v>12</v>
      </c>
      <c r="L613" s="2">
        <v>12</v>
      </c>
      <c r="M613" s="2">
        <v>12</v>
      </c>
      <c r="N613" s="2">
        <v>12</v>
      </c>
      <c r="O613" s="2">
        <v>12</v>
      </c>
      <c r="P613" s="2">
        <v>12</v>
      </c>
      <c r="Q613" s="2">
        <v>12</v>
      </c>
      <c r="R613" s="2" t="s">
        <v>4</v>
      </c>
      <c r="S613" s="2" t="s">
        <v>4</v>
      </c>
    </row>
    <row r="614" spans="1:19" x14ac:dyDescent="0.2">
      <c r="A614" s="4"/>
      <c r="B614" s="22" t="str">
        <f t="shared" si="27"/>
        <v/>
      </c>
      <c r="C614" s="4"/>
      <c r="D614" s="3" t="str">
        <f t="shared" si="28"/>
        <v/>
      </c>
      <c r="E614" s="24"/>
      <c r="F614" s="2" t="str">
        <f t="shared" si="29"/>
        <v>Относительное сужение поперечного сечения образца при растяжении, %</v>
      </c>
      <c r="G614" s="2">
        <v>38</v>
      </c>
      <c r="H614" s="2">
        <v>38</v>
      </c>
      <c r="I614" s="2">
        <v>39</v>
      </c>
      <c r="J614" s="2">
        <v>39</v>
      </c>
      <c r="K614" s="2">
        <v>40</v>
      </c>
      <c r="L614" s="2">
        <v>40</v>
      </c>
      <c r="M614" s="2">
        <v>40</v>
      </c>
      <c r="N614" s="2">
        <v>40</v>
      </c>
      <c r="O614" s="2">
        <v>40</v>
      </c>
      <c r="P614" s="2">
        <v>40</v>
      </c>
      <c r="Q614" s="2">
        <v>40</v>
      </c>
      <c r="R614" s="2" t="s">
        <v>4</v>
      </c>
      <c r="S614" s="2" t="s">
        <v>4</v>
      </c>
    </row>
    <row r="615" spans="1:19" x14ac:dyDescent="0.2">
      <c r="A615" s="3" t="s">
        <v>207</v>
      </c>
      <c r="B615" s="22" t="str">
        <f t="shared" si="27"/>
        <v>Сталь легированная</v>
      </c>
      <c r="C615" s="3" t="s">
        <v>68</v>
      </c>
      <c r="D615" s="3" t="str">
        <f t="shared" si="28"/>
        <v>10Х2М</v>
      </c>
      <c r="E615" s="23" t="s">
        <v>142</v>
      </c>
      <c r="F615" s="2" t="str">
        <f t="shared" si="29"/>
        <v>Предел прочности, МПа</v>
      </c>
      <c r="G615" s="2">
        <v>392</v>
      </c>
      <c r="H615" s="2">
        <v>373</v>
      </c>
      <c r="I615" s="2">
        <v>363</v>
      </c>
      <c r="J615" s="2">
        <v>353</v>
      </c>
      <c r="K615" s="2">
        <v>343</v>
      </c>
      <c r="L615" s="2">
        <v>333</v>
      </c>
      <c r="M615" s="2">
        <v>323</v>
      </c>
      <c r="N615" s="2">
        <v>314</v>
      </c>
      <c r="O615" s="2">
        <v>304</v>
      </c>
      <c r="P615" s="2">
        <v>294</v>
      </c>
      <c r="Q615" s="2">
        <v>255</v>
      </c>
      <c r="R615" s="2" t="s">
        <v>4</v>
      </c>
      <c r="S615" s="2" t="s">
        <v>4</v>
      </c>
    </row>
    <row r="616" spans="1:19" x14ac:dyDescent="0.2">
      <c r="A616" s="4"/>
      <c r="B616" s="22" t="str">
        <f t="shared" si="27"/>
        <v/>
      </c>
      <c r="C616" s="4"/>
      <c r="D616" s="3" t="str">
        <f t="shared" si="28"/>
        <v/>
      </c>
      <c r="E616" s="24"/>
      <c r="F616" s="2" t="str">
        <f t="shared" si="29"/>
        <v>Предел текучести, МПа</v>
      </c>
      <c r="G616" s="2">
        <v>294</v>
      </c>
      <c r="H616" s="2">
        <v>294</v>
      </c>
      <c r="I616" s="2">
        <v>275</v>
      </c>
      <c r="J616" s="2">
        <v>265</v>
      </c>
      <c r="K616" s="2">
        <v>255</v>
      </c>
      <c r="L616" s="2">
        <v>245</v>
      </c>
      <c r="M616" s="2">
        <v>245</v>
      </c>
      <c r="N616" s="2">
        <v>245</v>
      </c>
      <c r="O616" s="2">
        <v>245</v>
      </c>
      <c r="P616" s="2">
        <v>245</v>
      </c>
      <c r="Q616" s="2">
        <v>216</v>
      </c>
      <c r="R616" s="2" t="s">
        <v>4</v>
      </c>
      <c r="S616" s="2" t="s">
        <v>4</v>
      </c>
    </row>
    <row r="617" spans="1:19" x14ac:dyDescent="0.2">
      <c r="A617" s="4"/>
      <c r="B617" s="22" t="str">
        <f t="shared" si="27"/>
        <v/>
      </c>
      <c r="C617" s="4"/>
      <c r="D617" s="3" t="str">
        <f t="shared" si="28"/>
        <v/>
      </c>
      <c r="E617" s="24"/>
      <c r="F617" s="2" t="str">
        <f t="shared" si="29"/>
        <v>Относительное удлинение пятикратного образца при растяжении, %</v>
      </c>
      <c r="G617" s="2">
        <v>20</v>
      </c>
      <c r="H617" s="2">
        <v>20</v>
      </c>
      <c r="I617" s="2">
        <v>18</v>
      </c>
      <c r="J617" s="2">
        <v>17</v>
      </c>
      <c r="K617" s="2">
        <v>15</v>
      </c>
      <c r="L617" s="2">
        <v>15</v>
      </c>
      <c r="M617" s="2">
        <v>15</v>
      </c>
      <c r="N617" s="2">
        <v>15</v>
      </c>
      <c r="O617" s="2">
        <v>15</v>
      </c>
      <c r="P617" s="2">
        <v>15</v>
      </c>
      <c r="Q617" s="2">
        <v>15</v>
      </c>
      <c r="R617" s="2" t="s">
        <v>4</v>
      </c>
      <c r="S617" s="2" t="s">
        <v>4</v>
      </c>
    </row>
    <row r="618" spans="1:19" x14ac:dyDescent="0.2">
      <c r="A618" s="4"/>
      <c r="B618" s="22" t="str">
        <f t="shared" si="27"/>
        <v/>
      </c>
      <c r="C618" s="4"/>
      <c r="D618" s="3" t="str">
        <f t="shared" si="28"/>
        <v/>
      </c>
      <c r="E618" s="24"/>
      <c r="F618" s="2" t="str">
        <f t="shared" si="29"/>
        <v>Относительное сужение поперечного сечения образца при растяжении, %</v>
      </c>
      <c r="G618" s="2">
        <v>62</v>
      </c>
      <c r="H618" s="2">
        <v>61</v>
      </c>
      <c r="I618" s="2">
        <v>61</v>
      </c>
      <c r="J618" s="2">
        <v>61</v>
      </c>
      <c r="K618" s="2">
        <v>61</v>
      </c>
      <c r="L618" s="2">
        <v>61</v>
      </c>
      <c r="M618" s="2">
        <v>60</v>
      </c>
      <c r="N618" s="2">
        <v>60</v>
      </c>
      <c r="O618" s="2">
        <v>60</v>
      </c>
      <c r="P618" s="2">
        <v>60</v>
      </c>
      <c r="Q618" s="2">
        <v>60</v>
      </c>
      <c r="R618" s="2" t="s">
        <v>4</v>
      </c>
      <c r="S618" s="2" t="s">
        <v>4</v>
      </c>
    </row>
    <row r="619" spans="1:19" x14ac:dyDescent="0.2">
      <c r="A619" s="4"/>
      <c r="B619" s="22" t="str">
        <f t="shared" si="27"/>
        <v>Сталь легированная</v>
      </c>
      <c r="C619" s="4"/>
      <c r="D619" s="3" t="str">
        <f t="shared" si="28"/>
        <v>10Х2М</v>
      </c>
      <c r="E619" s="23" t="s">
        <v>275</v>
      </c>
      <c r="F619" s="2" t="str">
        <f t="shared" si="29"/>
        <v>Предел прочности, МПа</v>
      </c>
      <c r="G619" s="2">
        <v>343</v>
      </c>
      <c r="H619" s="2">
        <v>333</v>
      </c>
      <c r="I619" s="2">
        <v>333</v>
      </c>
      <c r="J619" s="2">
        <v>323</v>
      </c>
      <c r="K619" s="2">
        <v>323</v>
      </c>
      <c r="L619" s="2">
        <v>314</v>
      </c>
      <c r="M619" s="2">
        <v>314</v>
      </c>
      <c r="N619" s="2">
        <v>304</v>
      </c>
      <c r="O619" s="2">
        <v>294</v>
      </c>
      <c r="P619" s="2">
        <v>294</v>
      </c>
      <c r="Q619" s="2">
        <v>255</v>
      </c>
      <c r="R619" s="2" t="s">
        <v>4</v>
      </c>
      <c r="S619" s="2" t="s">
        <v>4</v>
      </c>
    </row>
    <row r="620" spans="1:19" x14ac:dyDescent="0.2">
      <c r="A620" s="4"/>
      <c r="B620" s="22" t="str">
        <f t="shared" si="27"/>
        <v/>
      </c>
      <c r="C620" s="4"/>
      <c r="D620" s="3" t="str">
        <f t="shared" si="28"/>
        <v/>
      </c>
      <c r="E620" s="24"/>
      <c r="F620" s="2" t="str">
        <f t="shared" si="29"/>
        <v>Предел текучести, МПа</v>
      </c>
      <c r="G620" s="2">
        <v>196</v>
      </c>
      <c r="H620" s="2">
        <v>196</v>
      </c>
      <c r="I620" s="2">
        <v>196</v>
      </c>
      <c r="J620" s="2">
        <v>196</v>
      </c>
      <c r="K620" s="2">
        <v>196</v>
      </c>
      <c r="L620" s="2">
        <v>177</v>
      </c>
      <c r="M620" s="2">
        <v>177</v>
      </c>
      <c r="N620" s="2">
        <v>167</v>
      </c>
      <c r="O620" s="2">
        <v>167</v>
      </c>
      <c r="P620" s="2">
        <v>167</v>
      </c>
      <c r="Q620" s="2">
        <v>142</v>
      </c>
      <c r="R620" s="2" t="s">
        <v>4</v>
      </c>
      <c r="S620" s="2" t="s">
        <v>4</v>
      </c>
    </row>
    <row r="621" spans="1:19" x14ac:dyDescent="0.2">
      <c r="A621" s="4"/>
      <c r="B621" s="22" t="str">
        <f t="shared" si="27"/>
        <v/>
      </c>
      <c r="C621" s="4"/>
      <c r="D621" s="3" t="str">
        <f t="shared" si="28"/>
        <v/>
      </c>
      <c r="E621" s="24"/>
      <c r="F621" s="2" t="str">
        <f t="shared" si="29"/>
        <v>Относительное удлинение пятикратного образца при растяжении, %</v>
      </c>
      <c r="G621" s="2">
        <v>20</v>
      </c>
      <c r="H621" s="2">
        <v>20</v>
      </c>
      <c r="I621" s="2">
        <v>18</v>
      </c>
      <c r="J621" s="2">
        <v>17</v>
      </c>
      <c r="K621" s="2">
        <v>16</v>
      </c>
      <c r="L621" s="2">
        <v>15</v>
      </c>
      <c r="M621" s="2">
        <v>15</v>
      </c>
      <c r="N621" s="2">
        <v>15</v>
      </c>
      <c r="O621" s="2">
        <v>15</v>
      </c>
      <c r="P621" s="2">
        <v>15</v>
      </c>
      <c r="Q621" s="2">
        <v>15</v>
      </c>
      <c r="R621" s="2" t="s">
        <v>4</v>
      </c>
      <c r="S621" s="2" t="s">
        <v>4</v>
      </c>
    </row>
    <row r="622" spans="1:19" x14ac:dyDescent="0.2">
      <c r="A622" s="4"/>
      <c r="B622" s="22" t="str">
        <f t="shared" si="27"/>
        <v/>
      </c>
      <c r="C622" s="4"/>
      <c r="D622" s="3" t="str">
        <f t="shared" si="28"/>
        <v/>
      </c>
      <c r="E622" s="24"/>
      <c r="F622" s="2" t="str">
        <f t="shared" si="29"/>
        <v>Относительное сужение поперечного сечения образца при растяжении, %</v>
      </c>
      <c r="G622" s="2">
        <v>55</v>
      </c>
      <c r="H622" s="2">
        <v>55</v>
      </c>
      <c r="I622" s="2">
        <v>55</v>
      </c>
      <c r="J622" s="2">
        <v>55</v>
      </c>
      <c r="K622" s="2">
        <v>55</v>
      </c>
      <c r="L622" s="2">
        <v>55</v>
      </c>
      <c r="M622" s="2">
        <v>55</v>
      </c>
      <c r="N622" s="2">
        <v>52</v>
      </c>
      <c r="O622" s="2">
        <v>52</v>
      </c>
      <c r="P622" s="2">
        <v>50</v>
      </c>
      <c r="Q622" s="2">
        <v>55</v>
      </c>
      <c r="R622" s="2" t="s">
        <v>4</v>
      </c>
      <c r="S622" s="2" t="s">
        <v>4</v>
      </c>
    </row>
    <row r="623" spans="1:19" x14ac:dyDescent="0.2">
      <c r="A623" s="4"/>
      <c r="B623" s="22" t="str">
        <f t="shared" si="27"/>
        <v>Сталь легированная</v>
      </c>
      <c r="C623" s="4"/>
      <c r="D623" s="3" t="str">
        <f t="shared" si="28"/>
        <v>10Х2М</v>
      </c>
      <c r="E623" s="23" t="s">
        <v>178</v>
      </c>
      <c r="F623" s="2" t="str">
        <f t="shared" si="29"/>
        <v>Предел прочности, МПа</v>
      </c>
      <c r="G623" s="2">
        <v>392</v>
      </c>
      <c r="H623" s="2">
        <v>392</v>
      </c>
      <c r="I623" s="2">
        <v>363</v>
      </c>
      <c r="J623" s="2">
        <v>353</v>
      </c>
      <c r="K623" s="2">
        <v>343</v>
      </c>
      <c r="L623" s="2">
        <v>333</v>
      </c>
      <c r="M623" s="2">
        <v>323</v>
      </c>
      <c r="N623" s="2">
        <v>314</v>
      </c>
      <c r="O623" s="2">
        <v>304</v>
      </c>
      <c r="P623" s="2">
        <v>294</v>
      </c>
      <c r="Q623" s="2">
        <v>255</v>
      </c>
      <c r="R623" s="2" t="s">
        <v>4</v>
      </c>
      <c r="S623" s="2" t="s">
        <v>4</v>
      </c>
    </row>
    <row r="624" spans="1:19" x14ac:dyDescent="0.2">
      <c r="A624" s="4"/>
      <c r="B624" s="22" t="str">
        <f t="shared" si="27"/>
        <v/>
      </c>
      <c r="C624" s="4"/>
      <c r="D624" s="3" t="str">
        <f t="shared" si="28"/>
        <v/>
      </c>
      <c r="E624" s="24"/>
      <c r="F624" s="2" t="str">
        <f t="shared" si="29"/>
        <v>Предел текучести, МПа</v>
      </c>
      <c r="G624" s="2">
        <v>245</v>
      </c>
      <c r="H624" s="2">
        <v>235</v>
      </c>
      <c r="I624" s="2">
        <v>226</v>
      </c>
      <c r="J624" s="2">
        <v>216</v>
      </c>
      <c r="K624" s="2">
        <v>216</v>
      </c>
      <c r="L624" s="2">
        <v>216</v>
      </c>
      <c r="M624" s="2">
        <v>216</v>
      </c>
      <c r="N624" s="2">
        <v>216</v>
      </c>
      <c r="O624" s="2">
        <v>206</v>
      </c>
      <c r="P624" s="2">
        <v>176</v>
      </c>
      <c r="Q624" s="2">
        <v>142</v>
      </c>
      <c r="R624" s="2" t="s">
        <v>4</v>
      </c>
      <c r="S624" s="2" t="s">
        <v>4</v>
      </c>
    </row>
    <row r="625" spans="1:19" x14ac:dyDescent="0.2">
      <c r="A625" s="4"/>
      <c r="B625" s="22" t="str">
        <f t="shared" si="27"/>
        <v/>
      </c>
      <c r="C625" s="4"/>
      <c r="D625" s="3" t="str">
        <f t="shared" si="28"/>
        <v/>
      </c>
      <c r="E625" s="24"/>
      <c r="F625" s="2" t="str">
        <f t="shared" si="29"/>
        <v>Относительное удлинение пятикратного образца при растяжении, %</v>
      </c>
      <c r="G625" s="2">
        <v>20</v>
      </c>
      <c r="H625" s="2">
        <v>20</v>
      </c>
      <c r="I625" s="2">
        <v>18</v>
      </c>
      <c r="J625" s="2">
        <v>17</v>
      </c>
      <c r="K625" s="2">
        <v>16</v>
      </c>
      <c r="L625" s="2">
        <v>16</v>
      </c>
      <c r="M625" s="2">
        <v>16</v>
      </c>
      <c r="N625" s="2">
        <v>16</v>
      </c>
      <c r="O625" s="2">
        <v>16</v>
      </c>
      <c r="P625" s="2">
        <v>16</v>
      </c>
      <c r="Q625" s="2">
        <v>16</v>
      </c>
      <c r="R625" s="2" t="s">
        <v>4</v>
      </c>
      <c r="S625" s="2" t="s">
        <v>4</v>
      </c>
    </row>
    <row r="626" spans="1:19" x14ac:dyDescent="0.2">
      <c r="A626" s="4"/>
      <c r="B626" s="22" t="str">
        <f t="shared" si="27"/>
        <v/>
      </c>
      <c r="C626" s="4"/>
      <c r="D626" s="3" t="str">
        <f t="shared" si="28"/>
        <v/>
      </c>
      <c r="E626" s="24"/>
      <c r="F626" s="2" t="str">
        <f t="shared" si="29"/>
        <v>Относительное сужение поперечного сечения образца при растяжении, %</v>
      </c>
      <c r="G626" s="2">
        <v>62</v>
      </c>
      <c r="H626" s="2">
        <v>61</v>
      </c>
      <c r="I626" s="2">
        <v>61</v>
      </c>
      <c r="J626" s="2">
        <v>61</v>
      </c>
      <c r="K626" s="2">
        <v>61</v>
      </c>
      <c r="L626" s="2">
        <v>61</v>
      </c>
      <c r="M626" s="2">
        <v>60</v>
      </c>
      <c r="N626" s="2">
        <v>60</v>
      </c>
      <c r="O626" s="2">
        <v>60</v>
      </c>
      <c r="P626" s="2">
        <v>60</v>
      </c>
      <c r="Q626" s="2">
        <v>60</v>
      </c>
      <c r="R626" s="2" t="s">
        <v>4</v>
      </c>
      <c r="S626" s="2" t="s">
        <v>4</v>
      </c>
    </row>
    <row r="627" spans="1:19" x14ac:dyDescent="0.2">
      <c r="A627" s="3"/>
      <c r="B627" s="22" t="str">
        <f t="shared" si="27"/>
        <v>Сталь легированная</v>
      </c>
      <c r="C627" s="3"/>
      <c r="D627" s="3" t="str">
        <f t="shared" si="28"/>
        <v>10Х2М</v>
      </c>
      <c r="E627" s="23" t="s">
        <v>179</v>
      </c>
      <c r="F627" s="2" t="str">
        <f t="shared" si="29"/>
        <v>Предел прочности, МПа</v>
      </c>
      <c r="G627" s="2">
        <v>343</v>
      </c>
      <c r="H627" s="2">
        <v>343</v>
      </c>
      <c r="I627" s="2">
        <v>343</v>
      </c>
      <c r="J627" s="2">
        <v>323</v>
      </c>
      <c r="K627" s="2">
        <v>323</v>
      </c>
      <c r="L627" s="2">
        <v>314</v>
      </c>
      <c r="M627" s="2">
        <v>314</v>
      </c>
      <c r="N627" s="2">
        <v>304</v>
      </c>
      <c r="O627" s="2">
        <v>304</v>
      </c>
      <c r="P627" s="2">
        <v>294</v>
      </c>
      <c r="Q627" s="2">
        <v>255</v>
      </c>
      <c r="R627" s="2" t="s">
        <v>4</v>
      </c>
      <c r="S627" s="2" t="s">
        <v>4</v>
      </c>
    </row>
    <row r="628" spans="1:19" x14ac:dyDescent="0.2">
      <c r="A628" s="4"/>
      <c r="B628" s="22" t="str">
        <f t="shared" si="27"/>
        <v/>
      </c>
      <c r="C628" s="4"/>
      <c r="D628" s="3" t="str">
        <f t="shared" si="28"/>
        <v/>
      </c>
      <c r="E628" s="24"/>
      <c r="F628" s="2" t="str">
        <f t="shared" si="29"/>
        <v>Предел текучести, МПа</v>
      </c>
      <c r="G628" s="2">
        <v>196</v>
      </c>
      <c r="H628" s="2">
        <v>186</v>
      </c>
      <c r="I628" s="2">
        <v>186</v>
      </c>
      <c r="J628" s="2">
        <v>177</v>
      </c>
      <c r="K628" s="2">
        <v>177</v>
      </c>
      <c r="L628" s="2">
        <v>177</v>
      </c>
      <c r="M628" s="2">
        <v>177</v>
      </c>
      <c r="N628" s="2">
        <v>177</v>
      </c>
      <c r="O628" s="2">
        <v>177</v>
      </c>
      <c r="P628" s="2">
        <v>177</v>
      </c>
      <c r="Q628" s="2">
        <v>142</v>
      </c>
      <c r="R628" s="2" t="s">
        <v>4</v>
      </c>
      <c r="S628" s="2" t="s">
        <v>4</v>
      </c>
    </row>
    <row r="629" spans="1:19" x14ac:dyDescent="0.2">
      <c r="A629" s="4"/>
      <c r="B629" s="22" t="str">
        <f t="shared" si="27"/>
        <v/>
      </c>
      <c r="C629" s="4"/>
      <c r="D629" s="3" t="str">
        <f t="shared" si="28"/>
        <v/>
      </c>
      <c r="E629" s="24"/>
      <c r="F629" s="2" t="str">
        <f t="shared" si="29"/>
        <v>Относительное удлинение пятикратного образца при растяжении, %</v>
      </c>
      <c r="G629" s="2">
        <v>20</v>
      </c>
      <c r="H629" s="2">
        <v>19</v>
      </c>
      <c r="I629" s="2">
        <v>18</v>
      </c>
      <c r="J629" s="2">
        <v>17</v>
      </c>
      <c r="K629" s="2">
        <v>17</v>
      </c>
      <c r="L629" s="2">
        <v>17</v>
      </c>
      <c r="M629" s="2">
        <v>17</v>
      </c>
      <c r="N629" s="2">
        <v>15</v>
      </c>
      <c r="O629" s="2">
        <v>15</v>
      </c>
      <c r="P629" s="2">
        <v>15</v>
      </c>
      <c r="Q629" s="2">
        <v>15</v>
      </c>
      <c r="R629" s="2" t="s">
        <v>4</v>
      </c>
      <c r="S629" s="2" t="s">
        <v>4</v>
      </c>
    </row>
    <row r="630" spans="1:19" x14ac:dyDescent="0.2">
      <c r="A630" s="4"/>
      <c r="B630" s="22" t="str">
        <f t="shared" si="27"/>
        <v/>
      </c>
      <c r="C630" s="4"/>
      <c r="D630" s="3" t="str">
        <f t="shared" si="28"/>
        <v/>
      </c>
      <c r="E630" s="24"/>
      <c r="F630" s="2" t="str">
        <f t="shared" si="29"/>
        <v>Относительное сужение поперечного сечения образца при растяжении, %</v>
      </c>
      <c r="G630" s="2">
        <v>55</v>
      </c>
      <c r="H630" s="2">
        <v>55</v>
      </c>
      <c r="I630" s="2">
        <v>55</v>
      </c>
      <c r="J630" s="2">
        <v>55</v>
      </c>
      <c r="K630" s="2">
        <v>55</v>
      </c>
      <c r="L630" s="2">
        <v>55</v>
      </c>
      <c r="M630" s="2">
        <v>55</v>
      </c>
      <c r="N630" s="2">
        <v>55</v>
      </c>
      <c r="O630" s="2">
        <v>55</v>
      </c>
      <c r="P630" s="2">
        <v>50</v>
      </c>
      <c r="Q630" s="2">
        <v>50</v>
      </c>
      <c r="R630" s="2" t="s">
        <v>4</v>
      </c>
      <c r="S630" s="2" t="s">
        <v>4</v>
      </c>
    </row>
    <row r="631" spans="1:19" x14ac:dyDescent="0.2">
      <c r="A631" s="3" t="s">
        <v>207</v>
      </c>
      <c r="B631" s="22" t="str">
        <f t="shared" si="27"/>
        <v>Сталь легированная</v>
      </c>
      <c r="C631" s="3" t="s">
        <v>351</v>
      </c>
      <c r="D631" s="3" t="str">
        <f t="shared" si="28"/>
        <v>12X2M</v>
      </c>
      <c r="E631" s="23" t="s">
        <v>179</v>
      </c>
      <c r="F631" s="2" t="str">
        <f t="shared" si="29"/>
        <v>Предел прочности, МПа</v>
      </c>
      <c r="G631" s="2">
        <v>343</v>
      </c>
      <c r="H631" s="2">
        <v>343</v>
      </c>
      <c r="I631" s="2">
        <v>343</v>
      </c>
      <c r="J631" s="2">
        <v>323</v>
      </c>
      <c r="K631" s="2">
        <v>323</v>
      </c>
      <c r="L631" s="2">
        <v>314</v>
      </c>
      <c r="M631" s="2">
        <v>314</v>
      </c>
      <c r="N631" s="2">
        <v>304</v>
      </c>
      <c r="O631" s="2">
        <v>304</v>
      </c>
      <c r="P631" s="2">
        <v>294</v>
      </c>
      <c r="Q631" s="2">
        <v>255</v>
      </c>
      <c r="R631" s="2" t="s">
        <v>4</v>
      </c>
      <c r="S631" s="2" t="s">
        <v>4</v>
      </c>
    </row>
    <row r="632" spans="1:19" x14ac:dyDescent="0.2">
      <c r="A632" s="4"/>
      <c r="B632" s="22" t="str">
        <f t="shared" si="27"/>
        <v/>
      </c>
      <c r="C632" s="4"/>
      <c r="D632" s="3" t="str">
        <f t="shared" si="28"/>
        <v/>
      </c>
      <c r="E632" s="24"/>
      <c r="F632" s="2" t="str">
        <f t="shared" si="29"/>
        <v>Предел текучести, МПа</v>
      </c>
      <c r="G632" s="2">
        <v>196</v>
      </c>
      <c r="H632" s="2">
        <v>186</v>
      </c>
      <c r="I632" s="2">
        <v>186</v>
      </c>
      <c r="J632" s="2">
        <v>177</v>
      </c>
      <c r="K632" s="2">
        <v>177</v>
      </c>
      <c r="L632" s="2">
        <v>177</v>
      </c>
      <c r="M632" s="2">
        <v>177</v>
      </c>
      <c r="N632" s="2">
        <v>177</v>
      </c>
      <c r="O632" s="2">
        <v>177</v>
      </c>
      <c r="P632" s="2">
        <v>177</v>
      </c>
      <c r="Q632" s="2">
        <v>142</v>
      </c>
      <c r="R632" s="2" t="s">
        <v>4</v>
      </c>
      <c r="S632" s="2" t="s">
        <v>4</v>
      </c>
    </row>
    <row r="633" spans="1:19" x14ac:dyDescent="0.2">
      <c r="A633" s="4"/>
      <c r="B633" s="22" t="str">
        <f t="shared" si="27"/>
        <v/>
      </c>
      <c r="C633" s="4"/>
      <c r="D633" s="3" t="str">
        <f t="shared" si="28"/>
        <v/>
      </c>
      <c r="E633" s="24"/>
      <c r="F633" s="2" t="str">
        <f t="shared" si="29"/>
        <v>Относительное удлинение пятикратного образца при растяжении, %</v>
      </c>
      <c r="G633" s="2">
        <v>20</v>
      </c>
      <c r="H633" s="2">
        <v>19</v>
      </c>
      <c r="I633" s="2">
        <v>18</v>
      </c>
      <c r="J633" s="2">
        <v>17</v>
      </c>
      <c r="K633" s="2">
        <v>17</v>
      </c>
      <c r="L633" s="2">
        <v>17</v>
      </c>
      <c r="M633" s="2">
        <v>17</v>
      </c>
      <c r="N633" s="2">
        <v>15</v>
      </c>
      <c r="O633" s="2">
        <v>15</v>
      </c>
      <c r="P633" s="2">
        <v>15</v>
      </c>
      <c r="Q633" s="2">
        <v>15</v>
      </c>
      <c r="R633" s="2" t="s">
        <v>4</v>
      </c>
      <c r="S633" s="2" t="s">
        <v>4</v>
      </c>
    </row>
    <row r="634" spans="1:19" x14ac:dyDescent="0.2">
      <c r="A634" s="4"/>
      <c r="B634" s="22" t="str">
        <f t="shared" si="27"/>
        <v/>
      </c>
      <c r="C634" s="4"/>
      <c r="D634" s="3" t="str">
        <f t="shared" si="28"/>
        <v/>
      </c>
      <c r="E634" s="24"/>
      <c r="F634" s="2" t="str">
        <f t="shared" si="29"/>
        <v>Относительное сужение поперечного сечения образца при растяжении, %</v>
      </c>
      <c r="G634" s="2">
        <v>55</v>
      </c>
      <c r="H634" s="2">
        <v>55</v>
      </c>
      <c r="I634" s="2">
        <v>55</v>
      </c>
      <c r="J634" s="2">
        <v>55</v>
      </c>
      <c r="K634" s="2">
        <v>55</v>
      </c>
      <c r="L634" s="2">
        <v>55</v>
      </c>
      <c r="M634" s="2">
        <v>55</v>
      </c>
      <c r="N634" s="2">
        <v>55</v>
      </c>
      <c r="O634" s="2">
        <v>55</v>
      </c>
      <c r="P634" s="2">
        <v>50</v>
      </c>
      <c r="Q634" s="2">
        <v>50</v>
      </c>
      <c r="R634" s="2" t="s">
        <v>4</v>
      </c>
      <c r="S634" s="2" t="s">
        <v>4</v>
      </c>
    </row>
    <row r="635" spans="1:19" x14ac:dyDescent="0.2">
      <c r="A635" s="3" t="s">
        <v>207</v>
      </c>
      <c r="B635" s="22" t="str">
        <f t="shared" si="27"/>
        <v>Сталь легированная</v>
      </c>
      <c r="C635" s="3" t="s">
        <v>69</v>
      </c>
      <c r="D635" s="3" t="str">
        <f t="shared" si="28"/>
        <v>12MX</v>
      </c>
      <c r="E635" s="23" t="s">
        <v>70</v>
      </c>
      <c r="F635" s="2" t="str">
        <f t="shared" si="29"/>
        <v>Предел прочности, МПа</v>
      </c>
      <c r="G635" s="2">
        <v>441</v>
      </c>
      <c r="H635" s="2">
        <v>432</v>
      </c>
      <c r="I635" s="2">
        <v>432</v>
      </c>
      <c r="J635" s="2">
        <v>432</v>
      </c>
      <c r="K635" s="2">
        <v>432</v>
      </c>
      <c r="L635" s="2">
        <v>432</v>
      </c>
      <c r="M635" s="2">
        <v>432</v>
      </c>
      <c r="N635" s="2">
        <v>402</v>
      </c>
      <c r="O635" s="2">
        <v>373</v>
      </c>
      <c r="P635" s="2">
        <v>333</v>
      </c>
      <c r="Q635" s="2">
        <v>294</v>
      </c>
      <c r="R635" s="2" t="s">
        <v>4</v>
      </c>
      <c r="S635" s="2" t="s">
        <v>4</v>
      </c>
    </row>
    <row r="636" spans="1:19" x14ac:dyDescent="0.2">
      <c r="A636" s="4"/>
      <c r="B636" s="22" t="str">
        <f t="shared" si="27"/>
        <v/>
      </c>
      <c r="C636" s="4"/>
      <c r="D636" s="3" t="str">
        <f t="shared" si="28"/>
        <v/>
      </c>
      <c r="E636" s="24"/>
      <c r="F636" s="2" t="str">
        <f t="shared" si="29"/>
        <v>Предел текучести, МПа</v>
      </c>
      <c r="G636" s="2">
        <v>235</v>
      </c>
      <c r="H636" s="2">
        <v>235</v>
      </c>
      <c r="I636" s="2">
        <v>235</v>
      </c>
      <c r="J636" s="2">
        <v>235</v>
      </c>
      <c r="K636" s="2">
        <v>235</v>
      </c>
      <c r="L636" s="2">
        <v>235</v>
      </c>
      <c r="M636" s="2">
        <v>235</v>
      </c>
      <c r="N636" s="2">
        <v>216</v>
      </c>
      <c r="O636" s="2">
        <v>206</v>
      </c>
      <c r="P636" s="2">
        <v>206</v>
      </c>
      <c r="Q636" s="2">
        <v>196</v>
      </c>
      <c r="R636" s="2" t="s">
        <v>4</v>
      </c>
      <c r="S636" s="2" t="s">
        <v>4</v>
      </c>
    </row>
    <row r="637" spans="1:19" x14ac:dyDescent="0.2">
      <c r="A637" s="4"/>
      <c r="B637" s="22" t="str">
        <f t="shared" si="27"/>
        <v/>
      </c>
      <c r="C637" s="4"/>
      <c r="D637" s="3" t="str">
        <f t="shared" si="28"/>
        <v/>
      </c>
      <c r="E637" s="24"/>
      <c r="F637" s="2" t="str">
        <f t="shared" si="29"/>
        <v>Относительное удлинение пятикратного образца при растяжении, %</v>
      </c>
      <c r="G637" s="2">
        <v>18</v>
      </c>
      <c r="H637" s="2">
        <v>18</v>
      </c>
      <c r="I637" s="2">
        <v>18</v>
      </c>
      <c r="J637" s="2">
        <v>18</v>
      </c>
      <c r="K637" s="2">
        <v>18</v>
      </c>
      <c r="L637" s="2">
        <v>18</v>
      </c>
      <c r="M637" s="2">
        <v>18</v>
      </c>
      <c r="N637" s="2">
        <v>16</v>
      </c>
      <c r="O637" s="2">
        <v>16</v>
      </c>
      <c r="P637" s="2">
        <v>16</v>
      </c>
      <c r="Q637" s="2">
        <v>15</v>
      </c>
      <c r="R637" s="2" t="s">
        <v>4</v>
      </c>
      <c r="S637" s="2" t="s">
        <v>4</v>
      </c>
    </row>
    <row r="638" spans="1:19" x14ac:dyDescent="0.2">
      <c r="A638" s="4"/>
      <c r="B638" s="22" t="str">
        <f t="shared" si="27"/>
        <v/>
      </c>
      <c r="C638" s="4"/>
      <c r="D638" s="3" t="str">
        <f t="shared" si="28"/>
        <v/>
      </c>
      <c r="E638" s="24"/>
      <c r="F638" s="2" t="str">
        <f t="shared" si="29"/>
        <v>Относительное сужение поперечного сечения образца при растяжении, %</v>
      </c>
      <c r="G638" s="2">
        <v>32</v>
      </c>
      <c r="H638" s="2">
        <v>33</v>
      </c>
      <c r="I638" s="2">
        <v>33</v>
      </c>
      <c r="J638" s="2">
        <v>31</v>
      </c>
      <c r="K638" s="2">
        <v>29</v>
      </c>
      <c r="L638" s="2">
        <v>29</v>
      </c>
      <c r="M638" s="2">
        <v>28</v>
      </c>
      <c r="N638" s="2">
        <v>28</v>
      </c>
      <c r="O638" s="2">
        <v>31</v>
      </c>
      <c r="P638" s="2">
        <v>31</v>
      </c>
      <c r="Q638" s="2">
        <v>31</v>
      </c>
      <c r="R638" s="2" t="s">
        <v>4</v>
      </c>
      <c r="S638" s="2" t="s">
        <v>4</v>
      </c>
    </row>
    <row r="639" spans="1:19" x14ac:dyDescent="0.2">
      <c r="A639" s="4"/>
      <c r="B639" s="22" t="str">
        <f t="shared" si="27"/>
        <v>Сталь легированная</v>
      </c>
      <c r="C639" s="4"/>
      <c r="D639" s="3" t="str">
        <f t="shared" si="28"/>
        <v>12MX</v>
      </c>
      <c r="E639" s="23" t="s">
        <v>276</v>
      </c>
      <c r="F639" s="2" t="str">
        <f t="shared" si="29"/>
        <v>Предел прочности, МПа</v>
      </c>
      <c r="G639" s="2">
        <v>412</v>
      </c>
      <c r="H639" s="2">
        <v>412</v>
      </c>
      <c r="I639" s="2">
        <v>402</v>
      </c>
      <c r="J639" s="2">
        <v>402</v>
      </c>
      <c r="K639" s="2">
        <v>392</v>
      </c>
      <c r="L639" s="2">
        <v>383</v>
      </c>
      <c r="M639" s="2">
        <v>383</v>
      </c>
      <c r="N639" s="2">
        <v>373</v>
      </c>
      <c r="O639" s="2">
        <v>353</v>
      </c>
      <c r="P639" s="2">
        <v>314</v>
      </c>
      <c r="Q639" s="2">
        <v>275</v>
      </c>
      <c r="R639" s="2" t="s">
        <v>4</v>
      </c>
      <c r="S639" s="2" t="s">
        <v>4</v>
      </c>
    </row>
    <row r="640" spans="1:19" x14ac:dyDescent="0.2">
      <c r="A640" s="4"/>
      <c r="B640" s="22" t="str">
        <f t="shared" si="27"/>
        <v/>
      </c>
      <c r="C640" s="4"/>
      <c r="D640" s="3" t="str">
        <f t="shared" si="28"/>
        <v/>
      </c>
      <c r="E640" s="24"/>
      <c r="F640" s="2" t="str">
        <f t="shared" si="29"/>
        <v>Предел текучести, МПа</v>
      </c>
      <c r="G640" s="2">
        <v>235</v>
      </c>
      <c r="H640" s="2">
        <v>235</v>
      </c>
      <c r="I640" s="2">
        <v>235</v>
      </c>
      <c r="J640" s="2">
        <v>235</v>
      </c>
      <c r="K640" s="2">
        <v>235</v>
      </c>
      <c r="L640" s="2">
        <v>235</v>
      </c>
      <c r="M640" s="2">
        <v>235</v>
      </c>
      <c r="N640" s="2">
        <v>216</v>
      </c>
      <c r="O640" s="2">
        <v>206</v>
      </c>
      <c r="P640" s="2">
        <v>206</v>
      </c>
      <c r="Q640" s="2">
        <v>196</v>
      </c>
      <c r="R640" s="2" t="s">
        <v>4</v>
      </c>
      <c r="S640" s="2" t="s">
        <v>4</v>
      </c>
    </row>
    <row r="641" spans="1:19" x14ac:dyDescent="0.2">
      <c r="A641" s="4"/>
      <c r="B641" s="22" t="str">
        <f t="shared" si="27"/>
        <v/>
      </c>
      <c r="C641" s="4"/>
      <c r="D641" s="3" t="str">
        <f t="shared" si="28"/>
        <v/>
      </c>
      <c r="E641" s="24"/>
      <c r="F641" s="2" t="str">
        <f t="shared" si="29"/>
        <v>Относительное удлинение пятикратного образца при растяжении, %</v>
      </c>
      <c r="G641" s="2">
        <v>21</v>
      </c>
      <c r="H641" s="2">
        <v>20</v>
      </c>
      <c r="I641" s="2">
        <v>20</v>
      </c>
      <c r="J641" s="2">
        <v>18</v>
      </c>
      <c r="K641" s="2">
        <v>17</v>
      </c>
      <c r="L641" s="2">
        <v>15</v>
      </c>
      <c r="M641" s="2">
        <v>15</v>
      </c>
      <c r="N641" s="2">
        <v>15</v>
      </c>
      <c r="O641" s="2">
        <v>15</v>
      </c>
      <c r="P641" s="2">
        <v>15</v>
      </c>
      <c r="Q641" s="2">
        <v>15</v>
      </c>
      <c r="R641" s="2" t="s">
        <v>4</v>
      </c>
      <c r="S641" s="2" t="s">
        <v>4</v>
      </c>
    </row>
    <row r="642" spans="1:19" x14ac:dyDescent="0.2">
      <c r="A642" s="4"/>
      <c r="B642" s="22" t="str">
        <f t="shared" si="27"/>
        <v/>
      </c>
      <c r="C642" s="4"/>
      <c r="D642" s="3" t="str">
        <f t="shared" si="28"/>
        <v/>
      </c>
      <c r="E642" s="24"/>
      <c r="F642" s="2" t="str">
        <f t="shared" si="29"/>
        <v>Относительное сужение поперечного сечения образца при растяжении, %</v>
      </c>
      <c r="G642" s="2">
        <v>45</v>
      </c>
      <c r="H642" s="2">
        <v>44</v>
      </c>
      <c r="I642" s="2">
        <v>43</v>
      </c>
      <c r="J642" s="2">
        <v>42</v>
      </c>
      <c r="K642" s="2">
        <v>41</v>
      </c>
      <c r="L642" s="2">
        <v>40</v>
      </c>
      <c r="M642" s="2">
        <v>40</v>
      </c>
      <c r="N642" s="2">
        <v>40</v>
      </c>
      <c r="O642" s="2">
        <v>40</v>
      </c>
      <c r="P642" s="2">
        <v>40</v>
      </c>
      <c r="Q642" s="2">
        <v>40</v>
      </c>
      <c r="R642" s="2" t="s">
        <v>4</v>
      </c>
      <c r="S642" s="2" t="s">
        <v>4</v>
      </c>
    </row>
    <row r="643" spans="1:19" x14ac:dyDescent="0.2">
      <c r="A643" s="4"/>
      <c r="B643" s="22" t="str">
        <f t="shared" ref="B643:B706" si="30">IF(NOT(ISBLANK(A643)),A643,IF(NOT(ISBLANK(E643)),INDEX(B:B,ROW(B643)-4),""))</f>
        <v>Сталь легированная</v>
      </c>
      <c r="C643" s="4"/>
      <c r="D643" s="3" t="str">
        <f t="shared" ref="D643:D706" si="31">IF(NOT(ISBLANK(C643)),C643,IF(NOT(ISBLANK(E643)),INDEX(D:D,ROW(D643)-4),""))</f>
        <v>12MX</v>
      </c>
      <c r="E643" s="23" t="s">
        <v>277</v>
      </c>
      <c r="F643" s="2" t="str">
        <f t="shared" si="29"/>
        <v>Предел прочности, МПа</v>
      </c>
      <c r="G643" s="2">
        <v>412</v>
      </c>
      <c r="H643" s="2">
        <v>412</v>
      </c>
      <c r="I643" s="2">
        <v>402</v>
      </c>
      <c r="J643" s="2">
        <v>402</v>
      </c>
      <c r="K643" s="2">
        <v>392</v>
      </c>
      <c r="L643" s="2">
        <v>383</v>
      </c>
      <c r="M643" s="2">
        <v>383</v>
      </c>
      <c r="N643" s="2">
        <v>373</v>
      </c>
      <c r="O643" s="2">
        <v>353</v>
      </c>
      <c r="P643" s="2">
        <v>314</v>
      </c>
      <c r="Q643" s="2">
        <v>275</v>
      </c>
      <c r="R643" s="2" t="s">
        <v>4</v>
      </c>
      <c r="S643" s="2" t="s">
        <v>4</v>
      </c>
    </row>
    <row r="644" spans="1:19" x14ac:dyDescent="0.2">
      <c r="A644" s="4"/>
      <c r="B644" s="22" t="str">
        <f t="shared" si="30"/>
        <v/>
      </c>
      <c r="C644" s="4"/>
      <c r="D644" s="3" t="str">
        <f t="shared" si="31"/>
        <v/>
      </c>
      <c r="E644" s="24"/>
      <c r="F644" s="2" t="str">
        <f t="shared" si="29"/>
        <v>Предел текучести, МПа</v>
      </c>
      <c r="G644" s="2">
        <v>235</v>
      </c>
      <c r="H644" s="2">
        <v>235</v>
      </c>
      <c r="I644" s="2">
        <v>235</v>
      </c>
      <c r="J644" s="2">
        <v>235</v>
      </c>
      <c r="K644" s="2">
        <v>235</v>
      </c>
      <c r="L644" s="2">
        <v>235</v>
      </c>
      <c r="M644" s="2">
        <v>235</v>
      </c>
      <c r="N644" s="2">
        <v>216</v>
      </c>
      <c r="O644" s="2">
        <v>206</v>
      </c>
      <c r="P644" s="2">
        <v>206</v>
      </c>
      <c r="Q644" s="2">
        <v>196</v>
      </c>
      <c r="R644" s="2" t="s">
        <v>4</v>
      </c>
      <c r="S644" s="2" t="s">
        <v>4</v>
      </c>
    </row>
    <row r="645" spans="1:19" x14ac:dyDescent="0.2">
      <c r="A645" s="4"/>
      <c r="B645" s="22" t="str">
        <f t="shared" si="30"/>
        <v/>
      </c>
      <c r="C645" s="4"/>
      <c r="D645" s="3" t="str">
        <f t="shared" si="31"/>
        <v/>
      </c>
      <c r="E645" s="24"/>
      <c r="F645" s="2" t="str">
        <f t="shared" si="29"/>
        <v>Относительное удлинение пятикратного образца при растяжении, %</v>
      </c>
      <c r="G645" s="2">
        <v>21</v>
      </c>
      <c r="H645" s="2">
        <v>20</v>
      </c>
      <c r="I645" s="2">
        <v>20</v>
      </c>
      <c r="J645" s="2">
        <v>18</v>
      </c>
      <c r="K645" s="2">
        <v>17</v>
      </c>
      <c r="L645" s="2">
        <v>15</v>
      </c>
      <c r="M645" s="2">
        <v>15</v>
      </c>
      <c r="N645" s="2">
        <v>15</v>
      </c>
      <c r="O645" s="2">
        <v>15</v>
      </c>
      <c r="P645" s="2">
        <v>15</v>
      </c>
      <c r="Q645" s="2">
        <v>15</v>
      </c>
      <c r="R645" s="2" t="s">
        <v>4</v>
      </c>
      <c r="S645" s="2" t="s">
        <v>4</v>
      </c>
    </row>
    <row r="646" spans="1:19" x14ac:dyDescent="0.2">
      <c r="A646" s="4"/>
      <c r="B646" s="22" t="str">
        <f t="shared" si="30"/>
        <v/>
      </c>
      <c r="C646" s="4"/>
      <c r="D646" s="3" t="str">
        <f t="shared" si="31"/>
        <v/>
      </c>
      <c r="E646" s="24"/>
      <c r="F646" s="2" t="str">
        <f t="shared" si="29"/>
        <v>Относительное сужение поперечного сечения образца при растяжении, %</v>
      </c>
      <c r="G646" s="2">
        <v>45</v>
      </c>
      <c r="H646" s="2">
        <v>44</v>
      </c>
      <c r="I646" s="2">
        <v>43</v>
      </c>
      <c r="J646" s="2">
        <v>42</v>
      </c>
      <c r="K646" s="2">
        <v>41</v>
      </c>
      <c r="L646" s="2">
        <v>40</v>
      </c>
      <c r="M646" s="2">
        <v>40</v>
      </c>
      <c r="N646" s="2">
        <v>40</v>
      </c>
      <c r="O646" s="2">
        <v>40</v>
      </c>
      <c r="P646" s="2">
        <v>40</v>
      </c>
      <c r="Q646" s="2">
        <v>40</v>
      </c>
      <c r="R646" s="2" t="s">
        <v>4</v>
      </c>
      <c r="S646" s="2" t="s">
        <v>4</v>
      </c>
    </row>
    <row r="647" spans="1:19" x14ac:dyDescent="0.2">
      <c r="A647" s="4"/>
      <c r="B647" s="22" t="str">
        <f t="shared" si="30"/>
        <v>Сталь легированная</v>
      </c>
      <c r="C647" s="4"/>
      <c r="D647" s="3" t="str">
        <f t="shared" si="31"/>
        <v>12MX</v>
      </c>
      <c r="E647" s="23" t="s">
        <v>278</v>
      </c>
      <c r="F647" s="2" t="str">
        <f t="shared" si="29"/>
        <v>Предел прочности, МПа</v>
      </c>
      <c r="G647" s="2">
        <v>412</v>
      </c>
      <c r="H647" s="2">
        <v>412</v>
      </c>
      <c r="I647" s="2">
        <v>402</v>
      </c>
      <c r="J647" s="2">
        <v>402</v>
      </c>
      <c r="K647" s="2">
        <v>392</v>
      </c>
      <c r="L647" s="2">
        <v>383</v>
      </c>
      <c r="M647" s="2">
        <v>383</v>
      </c>
      <c r="N647" s="2">
        <v>373</v>
      </c>
      <c r="O647" s="2">
        <v>353</v>
      </c>
      <c r="P647" s="2">
        <v>314</v>
      </c>
      <c r="Q647" s="2">
        <v>275</v>
      </c>
      <c r="R647" s="2" t="s">
        <v>4</v>
      </c>
      <c r="S647" s="2" t="s">
        <v>4</v>
      </c>
    </row>
    <row r="648" spans="1:19" x14ac:dyDescent="0.2">
      <c r="A648" s="4"/>
      <c r="B648" s="22" t="str">
        <f t="shared" si="30"/>
        <v/>
      </c>
      <c r="C648" s="4"/>
      <c r="D648" s="3" t="str">
        <f t="shared" si="31"/>
        <v/>
      </c>
      <c r="E648" s="24"/>
      <c r="F648" s="2" t="str">
        <f t="shared" si="29"/>
        <v>Предел текучести, МПа</v>
      </c>
      <c r="G648" s="2">
        <v>235</v>
      </c>
      <c r="H648" s="2">
        <v>235</v>
      </c>
      <c r="I648" s="2">
        <v>235</v>
      </c>
      <c r="J648" s="2">
        <v>235</v>
      </c>
      <c r="K648" s="2">
        <v>226</v>
      </c>
      <c r="L648" s="2">
        <v>226</v>
      </c>
      <c r="M648" s="2">
        <v>216</v>
      </c>
      <c r="N648" s="2">
        <v>206</v>
      </c>
      <c r="O648" s="2">
        <v>196</v>
      </c>
      <c r="P648" s="2">
        <v>186</v>
      </c>
      <c r="Q648" s="2">
        <v>177</v>
      </c>
      <c r="R648" s="2" t="s">
        <v>4</v>
      </c>
      <c r="S648" s="2" t="s">
        <v>4</v>
      </c>
    </row>
    <row r="649" spans="1:19" x14ac:dyDescent="0.2">
      <c r="A649" s="4"/>
      <c r="B649" s="22" t="str">
        <f t="shared" si="30"/>
        <v/>
      </c>
      <c r="C649" s="4"/>
      <c r="D649" s="3" t="str">
        <f t="shared" si="31"/>
        <v/>
      </c>
      <c r="E649" s="24"/>
      <c r="F649" s="2" t="str">
        <f t="shared" si="29"/>
        <v>Относительное удлинение пятикратного образца при растяжении, %</v>
      </c>
      <c r="G649" s="2">
        <v>19</v>
      </c>
      <c r="H649" s="2">
        <v>18</v>
      </c>
      <c r="I649" s="2">
        <v>18</v>
      </c>
      <c r="J649" s="2">
        <v>16</v>
      </c>
      <c r="K649" s="2">
        <v>15</v>
      </c>
      <c r="L649" s="2">
        <v>14</v>
      </c>
      <c r="M649" s="2">
        <v>14</v>
      </c>
      <c r="N649" s="2">
        <v>14</v>
      </c>
      <c r="O649" s="2">
        <v>14</v>
      </c>
      <c r="P649" s="2">
        <v>14</v>
      </c>
      <c r="Q649" s="2">
        <v>14</v>
      </c>
      <c r="R649" s="2" t="s">
        <v>4</v>
      </c>
      <c r="S649" s="2" t="s">
        <v>4</v>
      </c>
    </row>
    <row r="650" spans="1:19" x14ac:dyDescent="0.2">
      <c r="A650" s="4"/>
      <c r="B650" s="22" t="str">
        <f t="shared" si="30"/>
        <v/>
      </c>
      <c r="C650" s="4"/>
      <c r="D650" s="3" t="str">
        <f t="shared" si="31"/>
        <v/>
      </c>
      <c r="E650" s="24"/>
      <c r="F650" s="2" t="str">
        <f t="shared" si="29"/>
        <v>Относительное сужение поперечного сечения образца при растяжении, %</v>
      </c>
      <c r="G650" s="2">
        <v>40</v>
      </c>
      <c r="H650" s="2">
        <v>39</v>
      </c>
      <c r="I650" s="2">
        <v>38</v>
      </c>
      <c r="J650" s="2">
        <v>37</v>
      </c>
      <c r="K650" s="2">
        <v>36</v>
      </c>
      <c r="L650" s="2">
        <v>35</v>
      </c>
      <c r="M650" s="2">
        <v>35</v>
      </c>
      <c r="N650" s="2">
        <v>35</v>
      </c>
      <c r="O650" s="2">
        <v>35</v>
      </c>
      <c r="P650" s="2">
        <v>35</v>
      </c>
      <c r="Q650" s="2">
        <v>35</v>
      </c>
      <c r="R650" s="2" t="s">
        <v>4</v>
      </c>
      <c r="S650" s="2" t="s">
        <v>4</v>
      </c>
    </row>
    <row r="651" spans="1:19" x14ac:dyDescent="0.2">
      <c r="A651" s="4"/>
      <c r="B651" s="22" t="str">
        <f t="shared" si="30"/>
        <v>Сталь легированная</v>
      </c>
      <c r="C651" s="4"/>
      <c r="D651" s="3" t="str">
        <f t="shared" si="31"/>
        <v>12MX</v>
      </c>
      <c r="E651" s="23" t="s">
        <v>279</v>
      </c>
      <c r="F651" s="2" t="str">
        <f t="shared" si="29"/>
        <v>Предел прочности, МПа</v>
      </c>
      <c r="G651" s="2">
        <v>412</v>
      </c>
      <c r="H651" s="2">
        <v>412</v>
      </c>
      <c r="I651" s="2">
        <v>402</v>
      </c>
      <c r="J651" s="2">
        <v>402</v>
      </c>
      <c r="K651" s="2">
        <v>392</v>
      </c>
      <c r="L651" s="2">
        <v>383</v>
      </c>
      <c r="M651" s="2">
        <v>383</v>
      </c>
      <c r="N651" s="2">
        <v>373</v>
      </c>
      <c r="O651" s="2">
        <v>353</v>
      </c>
      <c r="P651" s="2">
        <v>314</v>
      </c>
      <c r="Q651" s="2">
        <v>275</v>
      </c>
      <c r="R651" s="2" t="s">
        <v>4</v>
      </c>
      <c r="S651" s="2" t="s">
        <v>4</v>
      </c>
    </row>
    <row r="652" spans="1:19" x14ac:dyDescent="0.2">
      <c r="A652" s="4"/>
      <c r="B652" s="22" t="str">
        <f t="shared" si="30"/>
        <v/>
      </c>
      <c r="C652" s="4"/>
      <c r="D652" s="3" t="str">
        <f t="shared" si="31"/>
        <v/>
      </c>
      <c r="E652" s="24"/>
      <c r="F652" s="2" t="str">
        <f t="shared" si="29"/>
        <v>Предел текучести, МПа</v>
      </c>
      <c r="G652" s="2">
        <v>235</v>
      </c>
      <c r="H652" s="2">
        <v>235</v>
      </c>
      <c r="I652" s="2">
        <v>235</v>
      </c>
      <c r="J652" s="2">
        <v>235</v>
      </c>
      <c r="K652" s="2">
        <v>226</v>
      </c>
      <c r="L652" s="2">
        <v>226</v>
      </c>
      <c r="M652" s="2">
        <v>216</v>
      </c>
      <c r="N652" s="2">
        <v>206</v>
      </c>
      <c r="O652" s="2">
        <v>196</v>
      </c>
      <c r="P652" s="2">
        <v>186</v>
      </c>
      <c r="Q652" s="2">
        <v>177</v>
      </c>
      <c r="R652" s="2" t="s">
        <v>4</v>
      </c>
      <c r="S652" s="2" t="s">
        <v>4</v>
      </c>
    </row>
    <row r="653" spans="1:19" x14ac:dyDescent="0.2">
      <c r="A653" s="4"/>
      <c r="B653" s="22" t="str">
        <f t="shared" si="30"/>
        <v/>
      </c>
      <c r="C653" s="4"/>
      <c r="D653" s="3" t="str">
        <f t="shared" si="31"/>
        <v/>
      </c>
      <c r="E653" s="24"/>
      <c r="F653" s="2" t="str">
        <f t="shared" si="29"/>
        <v>Относительное удлинение пятикратного образца при растяжении, %</v>
      </c>
      <c r="G653" s="2">
        <v>18</v>
      </c>
      <c r="H653" s="2">
        <v>17</v>
      </c>
      <c r="I653" s="2">
        <v>17</v>
      </c>
      <c r="J653" s="2">
        <v>15</v>
      </c>
      <c r="K653" s="2">
        <v>14</v>
      </c>
      <c r="L653" s="2">
        <v>13</v>
      </c>
      <c r="M653" s="2">
        <v>13</v>
      </c>
      <c r="N653" s="2">
        <v>13</v>
      </c>
      <c r="O653" s="2">
        <v>13</v>
      </c>
      <c r="P653" s="2">
        <v>13</v>
      </c>
      <c r="Q653" s="2">
        <v>13</v>
      </c>
      <c r="R653" s="2" t="s">
        <v>4</v>
      </c>
      <c r="S653" s="2" t="s">
        <v>4</v>
      </c>
    </row>
    <row r="654" spans="1:19" x14ac:dyDescent="0.2">
      <c r="A654" s="4"/>
      <c r="B654" s="22" t="str">
        <f t="shared" si="30"/>
        <v/>
      </c>
      <c r="C654" s="4"/>
      <c r="D654" s="3" t="str">
        <f t="shared" si="31"/>
        <v/>
      </c>
      <c r="E654" s="24"/>
      <c r="F654" s="2" t="str">
        <f t="shared" si="29"/>
        <v>Относительное сужение поперечного сечения образца при растяжении, %</v>
      </c>
      <c r="G654" s="2">
        <v>35</v>
      </c>
      <c r="H654" s="2">
        <v>34</v>
      </c>
      <c r="I654" s="2">
        <v>33</v>
      </c>
      <c r="J654" s="2">
        <v>33</v>
      </c>
      <c r="K654" s="2">
        <v>32</v>
      </c>
      <c r="L654" s="2">
        <v>31</v>
      </c>
      <c r="M654" s="2">
        <v>31</v>
      </c>
      <c r="N654" s="2">
        <v>31</v>
      </c>
      <c r="O654" s="2">
        <v>31</v>
      </c>
      <c r="P654" s="2">
        <v>31</v>
      </c>
      <c r="Q654" s="2">
        <v>31</v>
      </c>
      <c r="R654" s="2" t="s">
        <v>4</v>
      </c>
      <c r="S654" s="2" t="s">
        <v>4</v>
      </c>
    </row>
    <row r="655" spans="1:19" x14ac:dyDescent="0.2">
      <c r="A655" s="3" t="s">
        <v>207</v>
      </c>
      <c r="B655" s="22" t="str">
        <f t="shared" si="30"/>
        <v>Сталь легированная</v>
      </c>
      <c r="C655" s="3" t="s">
        <v>71</v>
      </c>
      <c r="D655" s="3" t="str">
        <f t="shared" si="31"/>
        <v>12МХ</v>
      </c>
      <c r="E655" s="23" t="s">
        <v>47</v>
      </c>
      <c r="F655" s="2" t="str">
        <f t="shared" si="29"/>
        <v>Предел прочности, МПа</v>
      </c>
      <c r="G655" s="2">
        <v>441</v>
      </c>
      <c r="H655" s="2">
        <v>432</v>
      </c>
      <c r="I655" s="2">
        <v>432</v>
      </c>
      <c r="J655" s="2">
        <v>432</v>
      </c>
      <c r="K655" s="2">
        <v>432</v>
      </c>
      <c r="L655" s="2">
        <v>432</v>
      </c>
      <c r="M655" s="2">
        <v>432</v>
      </c>
      <c r="N655" s="2">
        <v>402</v>
      </c>
      <c r="O655" s="2">
        <v>373</v>
      </c>
      <c r="P655" s="2">
        <v>333</v>
      </c>
      <c r="Q655" s="2">
        <v>294</v>
      </c>
      <c r="R655" s="2" t="s">
        <v>4</v>
      </c>
      <c r="S655" s="2" t="s">
        <v>4</v>
      </c>
    </row>
    <row r="656" spans="1:19" x14ac:dyDescent="0.2">
      <c r="A656" s="4"/>
      <c r="B656" s="22" t="str">
        <f t="shared" si="30"/>
        <v/>
      </c>
      <c r="C656" s="4"/>
      <c r="D656" s="3" t="str">
        <f t="shared" si="31"/>
        <v/>
      </c>
      <c r="E656" s="24"/>
      <c r="F656" s="2" t="str">
        <f t="shared" ref="F656:F719" si="32">CHOOSE(MOD(ROW(F656)-ROW($F$3),4)+1,
"Предел прочности, МПа",
"Предел текучести, МПа",
"Относительное удлинение пятикратного образца при растяжении, %",
"Относительное сужение поперечного сечения образца при растяжении, %")</f>
        <v>Предел текучести, МПа</v>
      </c>
      <c r="G656" s="2">
        <v>235</v>
      </c>
      <c r="H656" s="2">
        <v>235</v>
      </c>
      <c r="I656" s="2">
        <v>235</v>
      </c>
      <c r="J656" s="2">
        <v>235</v>
      </c>
      <c r="K656" s="2">
        <v>226</v>
      </c>
      <c r="L656" s="2">
        <v>226</v>
      </c>
      <c r="M656" s="2">
        <v>216</v>
      </c>
      <c r="N656" s="2">
        <v>206</v>
      </c>
      <c r="O656" s="2">
        <v>196</v>
      </c>
      <c r="P656" s="2">
        <v>186</v>
      </c>
      <c r="Q656" s="2">
        <v>177</v>
      </c>
      <c r="R656" s="2" t="s">
        <v>4</v>
      </c>
      <c r="S656" s="2" t="s">
        <v>4</v>
      </c>
    </row>
    <row r="657" spans="1:19" x14ac:dyDescent="0.2">
      <c r="A657" s="4"/>
      <c r="B657" s="22" t="str">
        <f t="shared" si="30"/>
        <v/>
      </c>
      <c r="C657" s="4"/>
      <c r="D657" s="3" t="str">
        <f t="shared" si="31"/>
        <v/>
      </c>
      <c r="E657" s="24"/>
      <c r="F657" s="2" t="str">
        <f t="shared" si="32"/>
        <v>Относительное удлинение пятикратного образца при растяжении, %</v>
      </c>
      <c r="G657" s="2">
        <v>24</v>
      </c>
      <c r="H657" s="2">
        <v>23</v>
      </c>
      <c r="I657" s="2">
        <v>23</v>
      </c>
      <c r="J657" s="2">
        <v>21</v>
      </c>
      <c r="K657" s="2">
        <v>20</v>
      </c>
      <c r="L657" s="2">
        <v>17</v>
      </c>
      <c r="M657" s="2">
        <v>15</v>
      </c>
      <c r="N657" s="2">
        <v>15</v>
      </c>
      <c r="O657" s="2">
        <v>15</v>
      </c>
      <c r="P657" s="2">
        <v>15</v>
      </c>
      <c r="Q657" s="2">
        <v>15</v>
      </c>
      <c r="R657" s="2" t="s">
        <v>4</v>
      </c>
      <c r="S657" s="2" t="s">
        <v>4</v>
      </c>
    </row>
    <row r="658" spans="1:19" x14ac:dyDescent="0.2">
      <c r="A658" s="4"/>
      <c r="B658" s="22" t="str">
        <f t="shared" si="30"/>
        <v/>
      </c>
      <c r="C658" s="4"/>
      <c r="D658" s="3" t="str">
        <f t="shared" si="31"/>
        <v/>
      </c>
      <c r="E658" s="24"/>
      <c r="F658" s="2" t="str">
        <f t="shared" si="32"/>
        <v>Относительное сужение поперечного сечения образца при растяжении, %</v>
      </c>
      <c r="G658" s="2">
        <v>51</v>
      </c>
      <c r="H658" s="2">
        <v>52</v>
      </c>
      <c r="I658" s="2">
        <v>52</v>
      </c>
      <c r="J658" s="2">
        <v>50</v>
      </c>
      <c r="K658" s="2">
        <v>46</v>
      </c>
      <c r="L658" s="2">
        <v>46</v>
      </c>
      <c r="M658" s="2">
        <v>45</v>
      </c>
      <c r="N658" s="2">
        <v>45</v>
      </c>
      <c r="O658" s="2">
        <v>50</v>
      </c>
      <c r="P658" s="2">
        <v>50</v>
      </c>
      <c r="Q658" s="2">
        <v>50</v>
      </c>
      <c r="R658" s="2" t="s">
        <v>4</v>
      </c>
      <c r="S658" s="2" t="s">
        <v>4</v>
      </c>
    </row>
    <row r="659" spans="1:19" x14ac:dyDescent="0.2">
      <c r="A659" s="4"/>
      <c r="B659" s="22" t="str">
        <f t="shared" si="30"/>
        <v>Сталь легированная</v>
      </c>
      <c r="C659" s="4"/>
      <c r="D659" s="3" t="str">
        <f t="shared" si="31"/>
        <v>12МХ</v>
      </c>
      <c r="E659" s="23" t="s">
        <v>280</v>
      </c>
      <c r="F659" s="2" t="str">
        <f t="shared" si="32"/>
        <v>Предел прочности, МПа</v>
      </c>
      <c r="G659" s="2">
        <v>441</v>
      </c>
      <c r="H659" s="2">
        <v>432</v>
      </c>
      <c r="I659" s="2">
        <v>432</v>
      </c>
      <c r="J659" s="2">
        <v>432</v>
      </c>
      <c r="K659" s="2">
        <v>432</v>
      </c>
      <c r="L659" s="2">
        <v>432</v>
      </c>
      <c r="M659" s="2">
        <v>432</v>
      </c>
      <c r="N659" s="2">
        <v>402</v>
      </c>
      <c r="O659" s="2">
        <v>373</v>
      </c>
      <c r="P659" s="2">
        <v>333</v>
      </c>
      <c r="Q659" s="2">
        <v>294</v>
      </c>
      <c r="R659" s="2" t="s">
        <v>4</v>
      </c>
      <c r="S659" s="2" t="s">
        <v>4</v>
      </c>
    </row>
    <row r="660" spans="1:19" x14ac:dyDescent="0.2">
      <c r="A660" s="4"/>
      <c r="B660" s="22" t="str">
        <f t="shared" si="30"/>
        <v/>
      </c>
      <c r="C660" s="4"/>
      <c r="D660" s="3" t="str">
        <f t="shared" si="31"/>
        <v/>
      </c>
      <c r="E660" s="24"/>
      <c r="F660" s="2" t="str">
        <f t="shared" si="32"/>
        <v>Предел текучести, МПа</v>
      </c>
      <c r="G660" s="2">
        <v>235</v>
      </c>
      <c r="H660" s="2">
        <v>235</v>
      </c>
      <c r="I660" s="2">
        <v>235</v>
      </c>
      <c r="J660" s="2">
        <v>235</v>
      </c>
      <c r="K660" s="2">
        <v>226</v>
      </c>
      <c r="L660" s="2">
        <v>226</v>
      </c>
      <c r="M660" s="2">
        <v>216</v>
      </c>
      <c r="N660" s="2">
        <v>206</v>
      </c>
      <c r="O660" s="2">
        <v>196</v>
      </c>
      <c r="P660" s="2">
        <v>186</v>
      </c>
      <c r="Q660" s="2">
        <v>177</v>
      </c>
      <c r="R660" s="2" t="s">
        <v>4</v>
      </c>
      <c r="S660" s="2" t="s">
        <v>4</v>
      </c>
    </row>
    <row r="661" spans="1:19" x14ac:dyDescent="0.2">
      <c r="A661" s="4"/>
      <c r="B661" s="22" t="str">
        <f t="shared" si="30"/>
        <v/>
      </c>
      <c r="C661" s="4"/>
      <c r="D661" s="3" t="str">
        <f t="shared" si="31"/>
        <v/>
      </c>
      <c r="E661" s="24"/>
      <c r="F661" s="2" t="str">
        <f t="shared" si="32"/>
        <v>Относительное удлинение пятикратного образца при растяжении, %</v>
      </c>
      <c r="G661" s="2">
        <v>19</v>
      </c>
      <c r="H661" s="2">
        <v>19</v>
      </c>
      <c r="I661" s="2">
        <v>19</v>
      </c>
      <c r="J661" s="2">
        <v>19</v>
      </c>
      <c r="K661" s="2">
        <v>19</v>
      </c>
      <c r="L661" s="2">
        <v>19</v>
      </c>
      <c r="M661" s="2">
        <v>19</v>
      </c>
      <c r="N661" s="2">
        <v>17</v>
      </c>
      <c r="O661" s="2">
        <v>17</v>
      </c>
      <c r="P661" s="2">
        <v>17</v>
      </c>
      <c r="Q661" s="2">
        <v>16</v>
      </c>
      <c r="R661" s="2" t="s">
        <v>4</v>
      </c>
      <c r="S661" s="2" t="s">
        <v>4</v>
      </c>
    </row>
    <row r="662" spans="1:19" x14ac:dyDescent="0.2">
      <c r="A662" s="4"/>
      <c r="B662" s="22" t="str">
        <f t="shared" si="30"/>
        <v/>
      </c>
      <c r="C662" s="4"/>
      <c r="D662" s="3" t="str">
        <f t="shared" si="31"/>
        <v/>
      </c>
      <c r="E662" s="24"/>
      <c r="F662" s="2" t="str">
        <f t="shared" si="32"/>
        <v>Относительное сужение поперечного сечения образца при растяжении, %</v>
      </c>
      <c r="G662" s="2">
        <v>35</v>
      </c>
      <c r="H662" s="2">
        <v>36</v>
      </c>
      <c r="I662" s="2">
        <v>36</v>
      </c>
      <c r="J662" s="2">
        <v>34</v>
      </c>
      <c r="K662" s="2">
        <v>32</v>
      </c>
      <c r="L662" s="2">
        <v>32</v>
      </c>
      <c r="M662" s="2">
        <v>30</v>
      </c>
      <c r="N662" s="2">
        <v>30</v>
      </c>
      <c r="O662" s="2">
        <v>34</v>
      </c>
      <c r="P662" s="2">
        <v>34</v>
      </c>
      <c r="Q662" s="2">
        <v>34</v>
      </c>
      <c r="R662" s="2" t="s">
        <v>4</v>
      </c>
      <c r="S662" s="2" t="s">
        <v>4</v>
      </c>
    </row>
    <row r="663" spans="1:19" x14ac:dyDescent="0.2">
      <c r="A663" s="3" t="s">
        <v>207</v>
      </c>
      <c r="B663" s="22" t="str">
        <f t="shared" si="30"/>
        <v>Сталь легированная</v>
      </c>
      <c r="C663" s="3" t="s">
        <v>72</v>
      </c>
      <c r="D663" s="3" t="str">
        <f t="shared" si="31"/>
        <v>30ХГСА</v>
      </c>
      <c r="E663" s="23" t="s">
        <v>180</v>
      </c>
      <c r="F663" s="2" t="str">
        <f t="shared" si="32"/>
        <v>Предел прочности, МПа</v>
      </c>
      <c r="G663" s="2">
        <v>635</v>
      </c>
      <c r="H663" s="2">
        <v>628</v>
      </c>
      <c r="I663" s="2">
        <v>608</v>
      </c>
      <c r="J663" s="2">
        <v>598</v>
      </c>
      <c r="K663" s="2" t="s">
        <v>4</v>
      </c>
      <c r="L663" s="2" t="s">
        <v>4</v>
      </c>
      <c r="M663" s="2" t="s">
        <v>4</v>
      </c>
      <c r="N663" s="2" t="s">
        <v>4</v>
      </c>
      <c r="O663" s="2" t="s">
        <v>4</v>
      </c>
      <c r="P663" s="2" t="s">
        <v>4</v>
      </c>
      <c r="Q663" s="2" t="s">
        <v>4</v>
      </c>
      <c r="R663" s="2" t="s">
        <v>4</v>
      </c>
      <c r="S663" s="2" t="s">
        <v>4</v>
      </c>
    </row>
    <row r="664" spans="1:19" x14ac:dyDescent="0.2">
      <c r="A664" s="4"/>
      <c r="B664" s="22" t="str">
        <f t="shared" si="30"/>
        <v/>
      </c>
      <c r="C664" s="4"/>
      <c r="D664" s="3" t="str">
        <f t="shared" si="31"/>
        <v/>
      </c>
      <c r="E664" s="24"/>
      <c r="F664" s="2" t="str">
        <f t="shared" si="32"/>
        <v>Предел текучести, МПа</v>
      </c>
      <c r="G664" s="2">
        <v>440</v>
      </c>
      <c r="H664" s="2">
        <v>440</v>
      </c>
      <c r="I664" s="2">
        <v>422</v>
      </c>
      <c r="J664" s="2">
        <v>402</v>
      </c>
      <c r="K664" s="2" t="s">
        <v>4</v>
      </c>
      <c r="L664" s="2" t="s">
        <v>4</v>
      </c>
      <c r="M664" s="2" t="s">
        <v>4</v>
      </c>
      <c r="N664" s="2" t="s">
        <v>4</v>
      </c>
      <c r="O664" s="2" t="s">
        <v>4</v>
      </c>
      <c r="P664" s="2" t="s">
        <v>4</v>
      </c>
      <c r="Q664" s="2" t="s">
        <v>4</v>
      </c>
      <c r="R664" s="2" t="s">
        <v>4</v>
      </c>
      <c r="S664" s="2" t="s">
        <v>4</v>
      </c>
    </row>
    <row r="665" spans="1:19" x14ac:dyDescent="0.2">
      <c r="A665" s="4"/>
      <c r="B665" s="22" t="str">
        <f t="shared" si="30"/>
        <v/>
      </c>
      <c r="C665" s="4"/>
      <c r="D665" s="3" t="str">
        <f t="shared" si="31"/>
        <v/>
      </c>
      <c r="E665" s="24"/>
      <c r="F665" s="2" t="str">
        <f t="shared" si="32"/>
        <v>Относительное удлинение пятикратного образца при растяжении, %</v>
      </c>
      <c r="G665" s="2">
        <v>16</v>
      </c>
      <c r="H665" s="2">
        <v>16</v>
      </c>
      <c r="I665" s="2">
        <v>16</v>
      </c>
      <c r="J665" s="2">
        <v>15</v>
      </c>
      <c r="K665" s="2" t="s">
        <v>4</v>
      </c>
      <c r="L665" s="2" t="s">
        <v>4</v>
      </c>
      <c r="M665" s="2" t="s">
        <v>4</v>
      </c>
      <c r="N665" s="2" t="s">
        <v>4</v>
      </c>
      <c r="O665" s="2" t="s">
        <v>4</v>
      </c>
      <c r="P665" s="2" t="s">
        <v>4</v>
      </c>
      <c r="Q665" s="2" t="s">
        <v>4</v>
      </c>
      <c r="R665" s="2" t="s">
        <v>4</v>
      </c>
      <c r="S665" s="2" t="s">
        <v>4</v>
      </c>
    </row>
    <row r="666" spans="1:19" x14ac:dyDescent="0.2">
      <c r="A666" s="4"/>
      <c r="B666" s="22" t="str">
        <f t="shared" si="30"/>
        <v/>
      </c>
      <c r="C666" s="4"/>
      <c r="D666" s="3" t="str">
        <f t="shared" si="31"/>
        <v/>
      </c>
      <c r="E666" s="24"/>
      <c r="F666" s="2" t="str">
        <f t="shared" si="32"/>
        <v>Относительное сужение поперечного сечения образца при растяжении, %</v>
      </c>
      <c r="G666" s="2">
        <v>45</v>
      </c>
      <c r="H666" s="2">
        <v>44</v>
      </c>
      <c r="I666" s="2">
        <v>43</v>
      </c>
      <c r="J666" s="2">
        <v>42</v>
      </c>
      <c r="K666" s="2" t="s">
        <v>4</v>
      </c>
      <c r="L666" s="2" t="s">
        <v>4</v>
      </c>
      <c r="M666" s="2" t="s">
        <v>4</v>
      </c>
      <c r="N666" s="2" t="s">
        <v>4</v>
      </c>
      <c r="O666" s="2" t="s">
        <v>4</v>
      </c>
      <c r="P666" s="2" t="s">
        <v>4</v>
      </c>
      <c r="Q666" s="2" t="s">
        <v>4</v>
      </c>
      <c r="R666" s="2" t="s">
        <v>4</v>
      </c>
      <c r="S666" s="2" t="s">
        <v>4</v>
      </c>
    </row>
    <row r="667" spans="1:19" x14ac:dyDescent="0.2">
      <c r="A667" s="4"/>
      <c r="B667" s="22" t="str">
        <f t="shared" si="30"/>
        <v>Сталь легированная</v>
      </c>
      <c r="C667" s="4"/>
      <c r="D667" s="3" t="str">
        <f t="shared" si="31"/>
        <v>30ХГСА</v>
      </c>
      <c r="E667" s="23" t="s">
        <v>43</v>
      </c>
      <c r="F667" s="2" t="str">
        <f t="shared" si="32"/>
        <v>Предел прочности, МПа</v>
      </c>
      <c r="G667" s="2">
        <v>655</v>
      </c>
      <c r="H667" s="2">
        <v>647</v>
      </c>
      <c r="I667" s="2">
        <v>628</v>
      </c>
      <c r="J667" s="2">
        <v>618</v>
      </c>
      <c r="K667" s="2" t="s">
        <v>4</v>
      </c>
      <c r="L667" s="2" t="s">
        <v>4</v>
      </c>
      <c r="M667" s="2" t="s">
        <v>4</v>
      </c>
      <c r="N667" s="2" t="s">
        <v>4</v>
      </c>
      <c r="O667" s="2" t="s">
        <v>4</v>
      </c>
      <c r="P667" s="2" t="s">
        <v>4</v>
      </c>
      <c r="Q667" s="2" t="s">
        <v>4</v>
      </c>
      <c r="R667" s="2" t="s">
        <v>4</v>
      </c>
      <c r="S667" s="2" t="s">
        <v>4</v>
      </c>
    </row>
    <row r="668" spans="1:19" x14ac:dyDescent="0.2">
      <c r="A668" s="4"/>
      <c r="B668" s="22" t="str">
        <f t="shared" si="30"/>
        <v/>
      </c>
      <c r="C668" s="4"/>
      <c r="D668" s="3" t="str">
        <f t="shared" si="31"/>
        <v/>
      </c>
      <c r="E668" s="24"/>
      <c r="F668" s="2" t="str">
        <f t="shared" si="32"/>
        <v>Предел текучести, МПа</v>
      </c>
      <c r="G668" s="2">
        <v>490</v>
      </c>
      <c r="H668" s="2">
        <v>490</v>
      </c>
      <c r="I668" s="2">
        <v>471</v>
      </c>
      <c r="J668" s="2">
        <v>451</v>
      </c>
      <c r="K668" s="2" t="s">
        <v>4</v>
      </c>
      <c r="L668" s="2" t="s">
        <v>4</v>
      </c>
      <c r="M668" s="2" t="s">
        <v>4</v>
      </c>
      <c r="N668" s="2" t="s">
        <v>4</v>
      </c>
      <c r="O668" s="2" t="s">
        <v>4</v>
      </c>
      <c r="P668" s="2" t="s">
        <v>4</v>
      </c>
      <c r="Q668" s="2" t="s">
        <v>4</v>
      </c>
      <c r="R668" s="2" t="s">
        <v>4</v>
      </c>
      <c r="S668" s="2" t="s">
        <v>4</v>
      </c>
    </row>
    <row r="669" spans="1:19" x14ac:dyDescent="0.2">
      <c r="A669" s="4"/>
      <c r="B669" s="22" t="str">
        <f t="shared" si="30"/>
        <v/>
      </c>
      <c r="C669" s="4"/>
      <c r="D669" s="3" t="str">
        <f t="shared" si="31"/>
        <v/>
      </c>
      <c r="E669" s="24"/>
      <c r="F669" s="2" t="str">
        <f t="shared" si="32"/>
        <v>Относительное удлинение пятикратного образца при растяжении, %</v>
      </c>
      <c r="G669" s="2">
        <v>16</v>
      </c>
      <c r="H669" s="2">
        <v>13</v>
      </c>
      <c r="I669" s="2">
        <v>13</v>
      </c>
      <c r="J669" s="2">
        <v>11</v>
      </c>
      <c r="K669" s="2" t="s">
        <v>4</v>
      </c>
      <c r="L669" s="2" t="s">
        <v>4</v>
      </c>
      <c r="M669" s="2" t="s">
        <v>4</v>
      </c>
      <c r="N669" s="2" t="s">
        <v>4</v>
      </c>
      <c r="O669" s="2" t="s">
        <v>4</v>
      </c>
      <c r="P669" s="2" t="s">
        <v>4</v>
      </c>
      <c r="Q669" s="2" t="s">
        <v>4</v>
      </c>
      <c r="R669" s="2" t="s">
        <v>4</v>
      </c>
      <c r="S669" s="2" t="s">
        <v>4</v>
      </c>
    </row>
    <row r="670" spans="1:19" x14ac:dyDescent="0.2">
      <c r="A670" s="4"/>
      <c r="B670" s="22" t="str">
        <f t="shared" si="30"/>
        <v/>
      </c>
      <c r="C670" s="4"/>
      <c r="D670" s="3" t="str">
        <f t="shared" si="31"/>
        <v/>
      </c>
      <c r="E670" s="24"/>
      <c r="F670" s="2" t="str">
        <f t="shared" si="32"/>
        <v>Относительное сужение поперечного сечения образца при растяжении, %</v>
      </c>
      <c r="G670" s="2">
        <v>45</v>
      </c>
      <c r="H670" s="2">
        <v>39</v>
      </c>
      <c r="I670" s="2">
        <v>38</v>
      </c>
      <c r="J670" s="2">
        <v>37</v>
      </c>
      <c r="K670" s="2" t="s">
        <v>4</v>
      </c>
      <c r="L670" s="2" t="s">
        <v>4</v>
      </c>
      <c r="M670" s="2" t="s">
        <v>4</v>
      </c>
      <c r="N670" s="2" t="s">
        <v>4</v>
      </c>
      <c r="O670" s="2" t="s">
        <v>4</v>
      </c>
      <c r="P670" s="2" t="s">
        <v>4</v>
      </c>
      <c r="Q670" s="2" t="s">
        <v>4</v>
      </c>
      <c r="R670" s="2" t="s">
        <v>4</v>
      </c>
      <c r="S670" s="2" t="s">
        <v>4</v>
      </c>
    </row>
    <row r="671" spans="1:19" x14ac:dyDescent="0.2">
      <c r="A671" s="4"/>
      <c r="B671" s="22" t="str">
        <f t="shared" si="30"/>
        <v>Сталь легированная</v>
      </c>
      <c r="C671" s="4"/>
      <c r="D671" s="3" t="str">
        <f t="shared" si="31"/>
        <v>30ХГСА</v>
      </c>
      <c r="E671" s="23" t="s">
        <v>247</v>
      </c>
      <c r="F671" s="2" t="str">
        <f t="shared" si="32"/>
        <v>Предел прочности, МПа</v>
      </c>
      <c r="G671" s="2">
        <v>685</v>
      </c>
      <c r="H671" s="2">
        <v>677</v>
      </c>
      <c r="I671" s="2">
        <v>657</v>
      </c>
      <c r="J671" s="2">
        <v>647</v>
      </c>
      <c r="K671" s="2" t="s">
        <v>4</v>
      </c>
      <c r="L671" s="2" t="s">
        <v>4</v>
      </c>
      <c r="M671" s="2" t="s">
        <v>4</v>
      </c>
      <c r="N671" s="2" t="s">
        <v>4</v>
      </c>
      <c r="O671" s="2" t="s">
        <v>4</v>
      </c>
      <c r="P671" s="2" t="s">
        <v>4</v>
      </c>
      <c r="Q671" s="2" t="s">
        <v>4</v>
      </c>
      <c r="R671" s="2" t="s">
        <v>4</v>
      </c>
      <c r="S671" s="2" t="s">
        <v>4</v>
      </c>
    </row>
    <row r="672" spans="1:19" x14ac:dyDescent="0.2">
      <c r="A672" s="4"/>
      <c r="B672" s="22" t="str">
        <f t="shared" si="30"/>
        <v/>
      </c>
      <c r="C672" s="4"/>
      <c r="D672" s="3" t="str">
        <f t="shared" si="31"/>
        <v/>
      </c>
      <c r="E672" s="24"/>
      <c r="F672" s="2" t="str">
        <f t="shared" si="32"/>
        <v>Предел текучести, МПа</v>
      </c>
      <c r="G672" s="2">
        <v>540</v>
      </c>
      <c r="H672" s="2">
        <v>540</v>
      </c>
      <c r="I672" s="2">
        <v>510</v>
      </c>
      <c r="J672" s="2">
        <v>500</v>
      </c>
      <c r="K672" s="2" t="s">
        <v>4</v>
      </c>
      <c r="L672" s="2" t="s">
        <v>4</v>
      </c>
      <c r="M672" s="2" t="s">
        <v>4</v>
      </c>
      <c r="N672" s="2" t="s">
        <v>4</v>
      </c>
      <c r="O672" s="2" t="s">
        <v>4</v>
      </c>
      <c r="P672" s="2" t="s">
        <v>4</v>
      </c>
      <c r="Q672" s="2" t="s">
        <v>4</v>
      </c>
      <c r="R672" s="2" t="s">
        <v>4</v>
      </c>
      <c r="S672" s="2" t="s">
        <v>4</v>
      </c>
    </row>
    <row r="673" spans="1:19" x14ac:dyDescent="0.2">
      <c r="A673" s="4"/>
      <c r="B673" s="22" t="str">
        <f t="shared" si="30"/>
        <v/>
      </c>
      <c r="C673" s="4"/>
      <c r="D673" s="3" t="str">
        <f t="shared" si="31"/>
        <v/>
      </c>
      <c r="E673" s="24"/>
      <c r="F673" s="2" t="str">
        <f t="shared" si="32"/>
        <v>Относительное удлинение пятикратного образца при растяжении, %</v>
      </c>
      <c r="G673" s="2">
        <v>15</v>
      </c>
      <c r="H673" s="2">
        <v>13</v>
      </c>
      <c r="I673" s="2">
        <v>13</v>
      </c>
      <c r="J673" s="2">
        <v>11</v>
      </c>
      <c r="K673" s="2" t="s">
        <v>4</v>
      </c>
      <c r="L673" s="2" t="s">
        <v>4</v>
      </c>
      <c r="M673" s="2" t="s">
        <v>4</v>
      </c>
      <c r="N673" s="2" t="s">
        <v>4</v>
      </c>
      <c r="O673" s="2" t="s">
        <v>4</v>
      </c>
      <c r="P673" s="2" t="s">
        <v>4</v>
      </c>
      <c r="Q673" s="2" t="s">
        <v>4</v>
      </c>
      <c r="R673" s="2" t="s">
        <v>4</v>
      </c>
      <c r="S673" s="2" t="s">
        <v>4</v>
      </c>
    </row>
    <row r="674" spans="1:19" x14ac:dyDescent="0.2">
      <c r="A674" s="4"/>
      <c r="B674" s="22" t="str">
        <f t="shared" si="30"/>
        <v/>
      </c>
      <c r="C674" s="4"/>
      <c r="D674" s="3" t="str">
        <f t="shared" si="31"/>
        <v/>
      </c>
      <c r="E674" s="24"/>
      <c r="F674" s="2" t="str">
        <f t="shared" si="32"/>
        <v>Относительное сужение поперечного сечения образца при растяжении, %</v>
      </c>
      <c r="G674" s="2">
        <v>45</v>
      </c>
      <c r="H674" s="2">
        <v>39</v>
      </c>
      <c r="I674" s="2">
        <v>38</v>
      </c>
      <c r="J674" s="2">
        <v>37</v>
      </c>
      <c r="K674" s="2" t="s">
        <v>4</v>
      </c>
      <c r="L674" s="2" t="s">
        <v>4</v>
      </c>
      <c r="M674" s="2" t="s">
        <v>4</v>
      </c>
      <c r="N674" s="2" t="s">
        <v>4</v>
      </c>
      <c r="O674" s="2" t="s">
        <v>4</v>
      </c>
      <c r="P674" s="2" t="s">
        <v>4</v>
      </c>
      <c r="Q674" s="2" t="s">
        <v>4</v>
      </c>
      <c r="R674" s="2" t="s">
        <v>4</v>
      </c>
      <c r="S674" s="2" t="s">
        <v>4</v>
      </c>
    </row>
    <row r="675" spans="1:19" x14ac:dyDescent="0.2">
      <c r="A675" s="4"/>
      <c r="B675" s="22" t="str">
        <f t="shared" si="30"/>
        <v>Сталь легированная</v>
      </c>
      <c r="C675" s="4"/>
      <c r="D675" s="3" t="str">
        <f t="shared" si="31"/>
        <v>30ХГСА</v>
      </c>
      <c r="E675" s="23" t="s">
        <v>251</v>
      </c>
      <c r="F675" s="2" t="str">
        <f t="shared" si="32"/>
        <v>Предел прочности, МПа</v>
      </c>
      <c r="G675" s="2">
        <v>735</v>
      </c>
      <c r="H675" s="2">
        <v>726</v>
      </c>
      <c r="I675" s="2">
        <v>706</v>
      </c>
      <c r="J675" s="2">
        <v>697</v>
      </c>
      <c r="K675" s="2" t="s">
        <v>4</v>
      </c>
      <c r="L675" s="2" t="s">
        <v>4</v>
      </c>
      <c r="M675" s="2" t="s">
        <v>4</v>
      </c>
      <c r="N675" s="2" t="s">
        <v>4</v>
      </c>
      <c r="O675" s="2" t="s">
        <v>4</v>
      </c>
      <c r="P675" s="2" t="s">
        <v>4</v>
      </c>
      <c r="Q675" s="2" t="s">
        <v>4</v>
      </c>
      <c r="R675" s="2" t="s">
        <v>4</v>
      </c>
      <c r="S675" s="2" t="s">
        <v>4</v>
      </c>
    </row>
    <row r="676" spans="1:19" x14ac:dyDescent="0.2">
      <c r="A676" s="4"/>
      <c r="B676" s="22" t="str">
        <f t="shared" si="30"/>
        <v/>
      </c>
      <c r="C676" s="4"/>
      <c r="D676" s="3" t="str">
        <f t="shared" si="31"/>
        <v/>
      </c>
      <c r="E676" s="24"/>
      <c r="F676" s="2" t="str">
        <f t="shared" si="32"/>
        <v>Предел текучести, МПа</v>
      </c>
      <c r="G676" s="2">
        <v>590</v>
      </c>
      <c r="H676" s="2">
        <v>590</v>
      </c>
      <c r="I676" s="2">
        <v>559</v>
      </c>
      <c r="J676" s="2">
        <v>540</v>
      </c>
      <c r="K676" s="2" t="s">
        <v>4</v>
      </c>
      <c r="L676" s="2" t="s">
        <v>4</v>
      </c>
      <c r="M676" s="2" t="s">
        <v>4</v>
      </c>
      <c r="N676" s="2" t="s">
        <v>4</v>
      </c>
      <c r="O676" s="2" t="s">
        <v>4</v>
      </c>
      <c r="P676" s="2" t="s">
        <v>4</v>
      </c>
      <c r="Q676" s="2" t="s">
        <v>4</v>
      </c>
      <c r="R676" s="2" t="s">
        <v>4</v>
      </c>
      <c r="S676" s="2" t="s">
        <v>4</v>
      </c>
    </row>
    <row r="677" spans="1:19" x14ac:dyDescent="0.2">
      <c r="A677" s="4"/>
      <c r="B677" s="22" t="str">
        <f t="shared" si="30"/>
        <v/>
      </c>
      <c r="C677" s="4"/>
      <c r="D677" s="3" t="str">
        <f t="shared" si="31"/>
        <v/>
      </c>
      <c r="E677" s="24"/>
      <c r="F677" s="2" t="str">
        <f t="shared" si="32"/>
        <v>Относительное удлинение пятикратного образца при растяжении, %</v>
      </c>
      <c r="G677" s="2">
        <v>13</v>
      </c>
      <c r="H677" s="2">
        <v>13</v>
      </c>
      <c r="I677" s="2">
        <v>13</v>
      </c>
      <c r="J677" s="2">
        <v>11</v>
      </c>
      <c r="K677" s="2" t="s">
        <v>4</v>
      </c>
      <c r="L677" s="2" t="s">
        <v>4</v>
      </c>
      <c r="M677" s="2" t="s">
        <v>4</v>
      </c>
      <c r="N677" s="2" t="s">
        <v>4</v>
      </c>
      <c r="O677" s="2" t="s">
        <v>4</v>
      </c>
      <c r="P677" s="2" t="s">
        <v>4</v>
      </c>
      <c r="Q677" s="2" t="s">
        <v>4</v>
      </c>
      <c r="R677" s="2" t="s">
        <v>4</v>
      </c>
      <c r="S677" s="2" t="s">
        <v>4</v>
      </c>
    </row>
    <row r="678" spans="1:19" x14ac:dyDescent="0.2">
      <c r="A678" s="4"/>
      <c r="B678" s="22" t="str">
        <f t="shared" si="30"/>
        <v/>
      </c>
      <c r="C678" s="4"/>
      <c r="D678" s="3" t="str">
        <f t="shared" si="31"/>
        <v/>
      </c>
      <c r="E678" s="24"/>
      <c r="F678" s="2" t="str">
        <f t="shared" si="32"/>
        <v>Относительное сужение поперечного сечения образца при растяжении, %</v>
      </c>
      <c r="G678" s="2">
        <v>42</v>
      </c>
      <c r="H678" s="2">
        <v>39</v>
      </c>
      <c r="I678" s="2">
        <v>38</v>
      </c>
      <c r="J678" s="2">
        <v>37</v>
      </c>
      <c r="K678" s="2" t="s">
        <v>4</v>
      </c>
      <c r="L678" s="2" t="s">
        <v>4</v>
      </c>
      <c r="M678" s="2" t="s">
        <v>4</v>
      </c>
      <c r="N678" s="2" t="s">
        <v>4</v>
      </c>
      <c r="O678" s="2" t="s">
        <v>4</v>
      </c>
      <c r="P678" s="2" t="s">
        <v>4</v>
      </c>
      <c r="Q678" s="2" t="s">
        <v>4</v>
      </c>
      <c r="R678" s="2" t="s">
        <v>4</v>
      </c>
      <c r="S678" s="2" t="s">
        <v>4</v>
      </c>
    </row>
    <row r="679" spans="1:19" x14ac:dyDescent="0.2">
      <c r="A679" s="4"/>
      <c r="B679" s="22" t="str">
        <f t="shared" si="30"/>
        <v>Сталь легированная</v>
      </c>
      <c r="C679" s="4"/>
      <c r="D679" s="3" t="str">
        <f t="shared" si="31"/>
        <v>30ХГСА</v>
      </c>
      <c r="E679" s="23" t="s">
        <v>252</v>
      </c>
      <c r="F679" s="2" t="str">
        <f t="shared" si="32"/>
        <v>Предел прочности, МПа</v>
      </c>
      <c r="G679" s="2">
        <v>785</v>
      </c>
      <c r="H679" s="2">
        <v>765</v>
      </c>
      <c r="I679" s="2">
        <v>755</v>
      </c>
      <c r="J679" s="2">
        <v>746</v>
      </c>
      <c r="K679" s="2" t="s">
        <v>4</v>
      </c>
      <c r="L679" s="2" t="s">
        <v>4</v>
      </c>
      <c r="M679" s="2" t="s">
        <v>4</v>
      </c>
      <c r="N679" s="2" t="s">
        <v>4</v>
      </c>
      <c r="O679" s="2" t="s">
        <v>4</v>
      </c>
      <c r="P679" s="2" t="s">
        <v>4</v>
      </c>
      <c r="Q679" s="2" t="s">
        <v>4</v>
      </c>
      <c r="R679" s="2" t="s">
        <v>4</v>
      </c>
      <c r="S679" s="2" t="s">
        <v>4</v>
      </c>
    </row>
    <row r="680" spans="1:19" x14ac:dyDescent="0.2">
      <c r="A680" s="4"/>
      <c r="B680" s="22" t="str">
        <f t="shared" si="30"/>
        <v/>
      </c>
      <c r="C680" s="4"/>
      <c r="D680" s="3" t="str">
        <f t="shared" si="31"/>
        <v/>
      </c>
      <c r="E680" s="24"/>
      <c r="F680" s="2" t="str">
        <f t="shared" si="32"/>
        <v>Предел текучести, МПа</v>
      </c>
      <c r="G680" s="2">
        <v>640</v>
      </c>
      <c r="H680" s="2">
        <v>640</v>
      </c>
      <c r="I680" s="2">
        <v>608</v>
      </c>
      <c r="J680" s="2">
        <v>589</v>
      </c>
      <c r="K680" s="2" t="s">
        <v>4</v>
      </c>
      <c r="L680" s="2" t="s">
        <v>4</v>
      </c>
      <c r="M680" s="2" t="s">
        <v>4</v>
      </c>
      <c r="N680" s="2" t="s">
        <v>4</v>
      </c>
      <c r="O680" s="2" t="s">
        <v>4</v>
      </c>
      <c r="P680" s="2" t="s">
        <v>4</v>
      </c>
      <c r="Q680" s="2" t="s">
        <v>4</v>
      </c>
      <c r="R680" s="2" t="s">
        <v>4</v>
      </c>
      <c r="S680" s="2" t="s">
        <v>4</v>
      </c>
    </row>
    <row r="681" spans="1:19" x14ac:dyDescent="0.2">
      <c r="A681" s="4"/>
      <c r="B681" s="22" t="str">
        <f t="shared" si="30"/>
        <v/>
      </c>
      <c r="C681" s="4"/>
      <c r="D681" s="3" t="str">
        <f t="shared" si="31"/>
        <v/>
      </c>
      <c r="E681" s="24"/>
      <c r="F681" s="2" t="str">
        <f t="shared" si="32"/>
        <v>Относительное удлинение пятикратного образца при растяжении, %</v>
      </c>
      <c r="G681" s="2">
        <v>13</v>
      </c>
      <c r="H681" s="2">
        <v>13</v>
      </c>
      <c r="I681" s="2">
        <v>13</v>
      </c>
      <c r="J681" s="2">
        <v>11</v>
      </c>
      <c r="K681" s="2" t="s">
        <v>4</v>
      </c>
      <c r="L681" s="2" t="s">
        <v>4</v>
      </c>
      <c r="M681" s="2" t="s">
        <v>4</v>
      </c>
      <c r="N681" s="2" t="s">
        <v>4</v>
      </c>
      <c r="O681" s="2" t="s">
        <v>4</v>
      </c>
      <c r="P681" s="2" t="s">
        <v>4</v>
      </c>
      <c r="Q681" s="2" t="s">
        <v>4</v>
      </c>
      <c r="R681" s="2" t="s">
        <v>4</v>
      </c>
      <c r="S681" s="2" t="s">
        <v>4</v>
      </c>
    </row>
    <row r="682" spans="1:19" x14ac:dyDescent="0.2">
      <c r="A682" s="4"/>
      <c r="B682" s="22" t="str">
        <f t="shared" si="30"/>
        <v/>
      </c>
      <c r="C682" s="4"/>
      <c r="D682" s="3" t="str">
        <f t="shared" si="31"/>
        <v/>
      </c>
      <c r="E682" s="24"/>
      <c r="F682" s="2" t="str">
        <f t="shared" si="32"/>
        <v>Относительное сужение поперечного сечения образца при растяжении, %</v>
      </c>
      <c r="G682" s="2">
        <v>42</v>
      </c>
      <c r="H682" s="2">
        <v>39</v>
      </c>
      <c r="I682" s="2">
        <v>39</v>
      </c>
      <c r="J682" s="2">
        <v>37</v>
      </c>
      <c r="K682" s="2" t="s">
        <v>4</v>
      </c>
      <c r="L682" s="2" t="s">
        <v>4</v>
      </c>
      <c r="M682" s="2" t="s">
        <v>4</v>
      </c>
      <c r="N682" s="2" t="s">
        <v>4</v>
      </c>
      <c r="O682" s="2" t="s">
        <v>4</v>
      </c>
      <c r="P682" s="2" t="s">
        <v>4</v>
      </c>
      <c r="Q682" s="2" t="s">
        <v>4</v>
      </c>
      <c r="R682" s="2" t="s">
        <v>4</v>
      </c>
      <c r="S682" s="2" t="s">
        <v>4</v>
      </c>
    </row>
    <row r="683" spans="1:19" x14ac:dyDescent="0.2">
      <c r="A683" s="4"/>
      <c r="B683" s="22" t="str">
        <f t="shared" si="30"/>
        <v>Сталь легированная</v>
      </c>
      <c r="C683" s="4"/>
      <c r="D683" s="3" t="str">
        <f t="shared" si="31"/>
        <v>30ХГСА</v>
      </c>
      <c r="E683" s="23" t="s">
        <v>73</v>
      </c>
      <c r="F683" s="2" t="str">
        <f t="shared" si="32"/>
        <v>Предел прочности, МПа</v>
      </c>
      <c r="G683" s="2">
        <v>835</v>
      </c>
      <c r="H683" s="2">
        <v>824</v>
      </c>
      <c r="I683" s="2">
        <v>795</v>
      </c>
      <c r="J683" s="2">
        <v>785</v>
      </c>
      <c r="K683" s="2" t="s">
        <v>4</v>
      </c>
      <c r="L683" s="2" t="s">
        <v>4</v>
      </c>
      <c r="M683" s="2" t="s">
        <v>4</v>
      </c>
      <c r="N683" s="2" t="s">
        <v>4</v>
      </c>
      <c r="O683" s="2" t="s">
        <v>4</v>
      </c>
      <c r="P683" s="2" t="s">
        <v>4</v>
      </c>
      <c r="Q683" s="2" t="s">
        <v>4</v>
      </c>
      <c r="R683" s="2" t="s">
        <v>4</v>
      </c>
      <c r="S683" s="2" t="s">
        <v>4</v>
      </c>
    </row>
    <row r="684" spans="1:19" x14ac:dyDescent="0.2">
      <c r="A684" s="4"/>
      <c r="B684" s="22" t="str">
        <f t="shared" si="30"/>
        <v/>
      </c>
      <c r="C684" s="4"/>
      <c r="D684" s="3" t="str">
        <f t="shared" si="31"/>
        <v/>
      </c>
      <c r="E684" s="24"/>
      <c r="F684" s="2" t="str">
        <f t="shared" si="32"/>
        <v>Предел текучести, МПа</v>
      </c>
      <c r="G684" s="2">
        <v>685</v>
      </c>
      <c r="H684" s="2">
        <v>685</v>
      </c>
      <c r="I684" s="2">
        <v>657</v>
      </c>
      <c r="J684" s="2">
        <v>628</v>
      </c>
      <c r="K684" s="2" t="s">
        <v>4</v>
      </c>
      <c r="L684" s="2" t="s">
        <v>4</v>
      </c>
      <c r="M684" s="2" t="s">
        <v>4</v>
      </c>
      <c r="N684" s="2" t="s">
        <v>4</v>
      </c>
      <c r="O684" s="2" t="s">
        <v>4</v>
      </c>
      <c r="P684" s="2" t="s">
        <v>4</v>
      </c>
      <c r="Q684" s="2" t="s">
        <v>4</v>
      </c>
      <c r="R684" s="2" t="s">
        <v>4</v>
      </c>
      <c r="S684" s="2" t="s">
        <v>4</v>
      </c>
    </row>
    <row r="685" spans="1:19" x14ac:dyDescent="0.2">
      <c r="A685" s="4"/>
      <c r="B685" s="22" t="str">
        <f t="shared" si="30"/>
        <v/>
      </c>
      <c r="C685" s="4"/>
      <c r="D685" s="3" t="str">
        <f t="shared" si="31"/>
        <v/>
      </c>
      <c r="E685" s="24"/>
      <c r="F685" s="2" t="str">
        <f t="shared" si="32"/>
        <v>Относительное удлинение пятикратного образца при растяжении, %</v>
      </c>
      <c r="G685" s="2">
        <v>13</v>
      </c>
      <c r="H685" s="2">
        <v>13</v>
      </c>
      <c r="I685" s="2">
        <v>13</v>
      </c>
      <c r="J685" s="2">
        <v>11</v>
      </c>
      <c r="K685" s="2" t="s">
        <v>4</v>
      </c>
      <c r="L685" s="2" t="s">
        <v>4</v>
      </c>
      <c r="M685" s="2" t="s">
        <v>4</v>
      </c>
      <c r="N685" s="2" t="s">
        <v>4</v>
      </c>
      <c r="O685" s="2" t="s">
        <v>4</v>
      </c>
      <c r="P685" s="2" t="s">
        <v>4</v>
      </c>
      <c r="Q685" s="2" t="s">
        <v>4</v>
      </c>
      <c r="R685" s="2" t="s">
        <v>4</v>
      </c>
      <c r="S685" s="2" t="s">
        <v>4</v>
      </c>
    </row>
    <row r="686" spans="1:19" x14ac:dyDescent="0.2">
      <c r="A686" s="4"/>
      <c r="B686" s="22" t="str">
        <f t="shared" si="30"/>
        <v/>
      </c>
      <c r="C686" s="4"/>
      <c r="D686" s="3" t="str">
        <f t="shared" si="31"/>
        <v/>
      </c>
      <c r="E686" s="24"/>
      <c r="F686" s="2" t="str">
        <f t="shared" si="32"/>
        <v>Относительное сужение поперечного сечения образца при растяжении, %</v>
      </c>
      <c r="G686" s="2">
        <v>40</v>
      </c>
      <c r="H686" s="2">
        <v>39</v>
      </c>
      <c r="I686" s="2">
        <v>39</v>
      </c>
      <c r="J686" s="2">
        <v>37</v>
      </c>
      <c r="K686" s="2" t="s">
        <v>4</v>
      </c>
      <c r="L686" s="2" t="s">
        <v>4</v>
      </c>
      <c r="M686" s="2" t="s">
        <v>4</v>
      </c>
      <c r="N686" s="2" t="s">
        <v>4</v>
      </c>
      <c r="O686" s="2" t="s">
        <v>4</v>
      </c>
      <c r="P686" s="2" t="s">
        <v>4</v>
      </c>
      <c r="Q686" s="2" t="s">
        <v>4</v>
      </c>
      <c r="R686" s="2" t="s">
        <v>4</v>
      </c>
      <c r="S686" s="2" t="s">
        <v>4</v>
      </c>
    </row>
    <row r="687" spans="1:19" x14ac:dyDescent="0.2">
      <c r="A687" s="4"/>
      <c r="B687" s="22" t="str">
        <f t="shared" si="30"/>
        <v>Сталь легированная</v>
      </c>
      <c r="C687" s="4"/>
      <c r="D687" s="3" t="str">
        <f t="shared" si="31"/>
        <v>30ХГСА</v>
      </c>
      <c r="E687" s="23" t="s">
        <v>74</v>
      </c>
      <c r="F687" s="2" t="str">
        <f t="shared" si="32"/>
        <v>Предел прочности, МПа</v>
      </c>
      <c r="G687" s="2">
        <v>1080</v>
      </c>
      <c r="H687" s="2">
        <v>1060</v>
      </c>
      <c r="I687" s="2">
        <v>1020</v>
      </c>
      <c r="J687" s="2">
        <v>1010</v>
      </c>
      <c r="K687" s="2" t="s">
        <v>4</v>
      </c>
      <c r="L687" s="2" t="s">
        <v>4</v>
      </c>
      <c r="M687" s="2" t="s">
        <v>4</v>
      </c>
      <c r="N687" s="2" t="s">
        <v>4</v>
      </c>
      <c r="O687" s="2" t="s">
        <v>4</v>
      </c>
      <c r="P687" s="2" t="s">
        <v>4</v>
      </c>
      <c r="Q687" s="2" t="s">
        <v>4</v>
      </c>
      <c r="R687" s="2" t="s">
        <v>4</v>
      </c>
      <c r="S687" s="2" t="s">
        <v>4</v>
      </c>
    </row>
    <row r="688" spans="1:19" x14ac:dyDescent="0.2">
      <c r="A688" s="4"/>
      <c r="B688" s="22" t="str">
        <f t="shared" si="30"/>
        <v/>
      </c>
      <c r="C688" s="4"/>
      <c r="D688" s="3" t="str">
        <f t="shared" si="31"/>
        <v/>
      </c>
      <c r="E688" s="24"/>
      <c r="F688" s="2" t="str">
        <f t="shared" si="32"/>
        <v>Предел текучести, МПа</v>
      </c>
      <c r="G688" s="2">
        <v>834</v>
      </c>
      <c r="H688" s="2">
        <v>834</v>
      </c>
      <c r="I688" s="2">
        <v>795</v>
      </c>
      <c r="J688" s="2">
        <v>755</v>
      </c>
      <c r="K688" s="2" t="s">
        <v>4</v>
      </c>
      <c r="L688" s="2" t="s">
        <v>4</v>
      </c>
      <c r="M688" s="2" t="s">
        <v>4</v>
      </c>
      <c r="N688" s="2" t="s">
        <v>4</v>
      </c>
      <c r="O688" s="2" t="s">
        <v>4</v>
      </c>
      <c r="P688" s="2" t="s">
        <v>4</v>
      </c>
      <c r="Q688" s="2" t="s">
        <v>4</v>
      </c>
      <c r="R688" s="2" t="s">
        <v>4</v>
      </c>
      <c r="S688" s="2" t="s">
        <v>4</v>
      </c>
    </row>
    <row r="689" spans="1:19" x14ac:dyDescent="0.2">
      <c r="A689" s="4"/>
      <c r="B689" s="22" t="str">
        <f t="shared" si="30"/>
        <v/>
      </c>
      <c r="C689" s="4"/>
      <c r="D689" s="3" t="str">
        <f t="shared" si="31"/>
        <v/>
      </c>
      <c r="E689" s="24"/>
      <c r="F689" s="2" t="str">
        <f t="shared" si="32"/>
        <v>Относительное удлинение пятикратного образца при растяжении, %</v>
      </c>
      <c r="G689" s="2">
        <v>10</v>
      </c>
      <c r="H689" s="2">
        <v>10</v>
      </c>
      <c r="I689" s="2">
        <v>10</v>
      </c>
      <c r="J689" s="2">
        <v>9</v>
      </c>
      <c r="K689" s="2" t="s">
        <v>4</v>
      </c>
      <c r="L689" s="2" t="s">
        <v>4</v>
      </c>
      <c r="M689" s="2" t="s">
        <v>4</v>
      </c>
      <c r="N689" s="2" t="s">
        <v>4</v>
      </c>
      <c r="O689" s="2" t="s">
        <v>4</v>
      </c>
      <c r="P689" s="2" t="s">
        <v>4</v>
      </c>
      <c r="Q689" s="2" t="s">
        <v>4</v>
      </c>
      <c r="R689" s="2" t="s">
        <v>4</v>
      </c>
      <c r="S689" s="2" t="s">
        <v>4</v>
      </c>
    </row>
    <row r="690" spans="1:19" x14ac:dyDescent="0.2">
      <c r="A690" s="4"/>
      <c r="B690" s="22" t="str">
        <f t="shared" si="30"/>
        <v/>
      </c>
      <c r="C690" s="4"/>
      <c r="D690" s="3" t="str">
        <f t="shared" si="31"/>
        <v/>
      </c>
      <c r="E690" s="24"/>
      <c r="F690" s="2" t="str">
        <f t="shared" si="32"/>
        <v>Относительное сужение поперечного сечения образца при растяжении, %</v>
      </c>
      <c r="G690" s="2">
        <v>45</v>
      </c>
      <c r="H690" s="2">
        <v>44</v>
      </c>
      <c r="I690" s="2">
        <v>43</v>
      </c>
      <c r="J690" s="2">
        <v>42</v>
      </c>
      <c r="K690" s="2" t="s">
        <v>4</v>
      </c>
      <c r="L690" s="2" t="s">
        <v>4</v>
      </c>
      <c r="M690" s="2" t="s">
        <v>4</v>
      </c>
      <c r="N690" s="2" t="s">
        <v>4</v>
      </c>
      <c r="O690" s="2" t="s">
        <v>4</v>
      </c>
      <c r="P690" s="2" t="s">
        <v>4</v>
      </c>
      <c r="Q690" s="2" t="s">
        <v>4</v>
      </c>
      <c r="R690" s="2" t="s">
        <v>4</v>
      </c>
      <c r="S690" s="2" t="s">
        <v>4</v>
      </c>
    </row>
    <row r="691" spans="1:19" x14ac:dyDescent="0.2">
      <c r="A691" s="4"/>
      <c r="B691" s="22" t="str">
        <f t="shared" si="30"/>
        <v>Сталь легированная</v>
      </c>
      <c r="C691" s="4"/>
      <c r="D691" s="3" t="str">
        <f t="shared" si="31"/>
        <v>30ХГСА</v>
      </c>
      <c r="E691" s="23" t="s">
        <v>281</v>
      </c>
      <c r="F691" s="2" t="str">
        <f t="shared" si="32"/>
        <v>Предел прочности, МПа</v>
      </c>
      <c r="G691" s="2">
        <v>1080</v>
      </c>
      <c r="H691" s="2">
        <v>1060</v>
      </c>
      <c r="I691" s="2">
        <v>1020</v>
      </c>
      <c r="J691" s="2">
        <v>1010</v>
      </c>
      <c r="K691" s="2" t="s">
        <v>4</v>
      </c>
      <c r="L691" s="2" t="s">
        <v>4</v>
      </c>
      <c r="M691" s="2" t="s">
        <v>4</v>
      </c>
      <c r="N691" s="2" t="s">
        <v>4</v>
      </c>
      <c r="O691" s="2" t="s">
        <v>4</v>
      </c>
      <c r="P691" s="2" t="s">
        <v>4</v>
      </c>
      <c r="Q691" s="2" t="s">
        <v>4</v>
      </c>
      <c r="R691" s="2" t="s">
        <v>4</v>
      </c>
      <c r="S691" s="2" t="s">
        <v>4</v>
      </c>
    </row>
    <row r="692" spans="1:19" x14ac:dyDescent="0.2">
      <c r="A692" s="4"/>
      <c r="B692" s="22" t="str">
        <f t="shared" si="30"/>
        <v/>
      </c>
      <c r="C692" s="4"/>
      <c r="D692" s="3" t="str">
        <f t="shared" si="31"/>
        <v/>
      </c>
      <c r="E692" s="24"/>
      <c r="F692" s="2" t="str">
        <f t="shared" si="32"/>
        <v>Предел текучести, МПа</v>
      </c>
      <c r="G692" s="2">
        <v>834</v>
      </c>
      <c r="H692" s="2">
        <v>834</v>
      </c>
      <c r="I692" s="2">
        <v>795</v>
      </c>
      <c r="J692" s="2">
        <v>755</v>
      </c>
      <c r="K692" s="2" t="s">
        <v>4</v>
      </c>
      <c r="L692" s="2" t="s">
        <v>4</v>
      </c>
      <c r="M692" s="2" t="s">
        <v>4</v>
      </c>
      <c r="N692" s="2" t="s">
        <v>4</v>
      </c>
      <c r="O692" s="2" t="s">
        <v>4</v>
      </c>
      <c r="P692" s="2" t="s">
        <v>4</v>
      </c>
      <c r="Q692" s="2" t="s">
        <v>4</v>
      </c>
      <c r="R692" s="2" t="s">
        <v>4</v>
      </c>
      <c r="S692" s="2" t="s">
        <v>4</v>
      </c>
    </row>
    <row r="693" spans="1:19" x14ac:dyDescent="0.2">
      <c r="A693" s="4"/>
      <c r="B693" s="22" t="str">
        <f t="shared" si="30"/>
        <v/>
      </c>
      <c r="C693" s="4"/>
      <c r="D693" s="3" t="str">
        <f t="shared" si="31"/>
        <v/>
      </c>
      <c r="E693" s="24"/>
      <c r="F693" s="2" t="str">
        <f t="shared" si="32"/>
        <v>Относительное удлинение пятикратного образца при растяжении, %</v>
      </c>
      <c r="G693" s="2">
        <v>8</v>
      </c>
      <c r="H693" s="2">
        <v>8</v>
      </c>
      <c r="I693" s="2">
        <v>8</v>
      </c>
      <c r="J693" s="2">
        <v>7</v>
      </c>
      <c r="K693" s="2" t="s">
        <v>4</v>
      </c>
      <c r="L693" s="2" t="s">
        <v>4</v>
      </c>
      <c r="M693" s="2" t="s">
        <v>4</v>
      </c>
      <c r="N693" s="2" t="s">
        <v>4</v>
      </c>
      <c r="O693" s="2" t="s">
        <v>4</v>
      </c>
      <c r="P693" s="2" t="s">
        <v>4</v>
      </c>
      <c r="Q693" s="2" t="s">
        <v>4</v>
      </c>
      <c r="R693" s="2" t="s">
        <v>4</v>
      </c>
      <c r="S693" s="2" t="s">
        <v>4</v>
      </c>
    </row>
    <row r="694" spans="1:19" x14ac:dyDescent="0.2">
      <c r="A694" s="4"/>
      <c r="B694" s="22" t="str">
        <f t="shared" si="30"/>
        <v/>
      </c>
      <c r="C694" s="4"/>
      <c r="D694" s="3" t="str">
        <f t="shared" si="31"/>
        <v/>
      </c>
      <c r="E694" s="24"/>
      <c r="F694" s="2" t="str">
        <f t="shared" si="32"/>
        <v>Относительное сужение поперечного сечения образца при растяжении, %</v>
      </c>
      <c r="G694" s="2">
        <v>40</v>
      </c>
      <c r="H694" s="2">
        <v>39</v>
      </c>
      <c r="I694" s="2">
        <v>38</v>
      </c>
      <c r="J694" s="2">
        <v>37</v>
      </c>
      <c r="K694" s="2" t="s">
        <v>4</v>
      </c>
      <c r="L694" s="2" t="s">
        <v>4</v>
      </c>
      <c r="M694" s="2" t="s">
        <v>4</v>
      </c>
      <c r="N694" s="2" t="s">
        <v>4</v>
      </c>
      <c r="O694" s="2" t="s">
        <v>4</v>
      </c>
      <c r="P694" s="2" t="s">
        <v>4</v>
      </c>
      <c r="Q694" s="2" t="s">
        <v>4</v>
      </c>
      <c r="R694" s="2" t="s">
        <v>4</v>
      </c>
      <c r="S694" s="2" t="s">
        <v>4</v>
      </c>
    </row>
    <row r="695" spans="1:19" x14ac:dyDescent="0.2">
      <c r="A695" s="4"/>
      <c r="B695" s="22" t="str">
        <f t="shared" si="30"/>
        <v>Сталь легированная</v>
      </c>
      <c r="C695" s="4"/>
      <c r="D695" s="3" t="str">
        <f t="shared" si="31"/>
        <v>30ХГСА</v>
      </c>
      <c r="E695" s="23" t="s">
        <v>282</v>
      </c>
      <c r="F695" s="2" t="str">
        <f t="shared" si="32"/>
        <v>Предел прочности, МПа</v>
      </c>
      <c r="G695" s="2">
        <v>1080</v>
      </c>
      <c r="H695" s="2">
        <v>1060</v>
      </c>
      <c r="I695" s="2">
        <v>1020</v>
      </c>
      <c r="J695" s="2">
        <v>1010</v>
      </c>
      <c r="K695" s="2" t="s">
        <v>4</v>
      </c>
      <c r="L695" s="2" t="s">
        <v>4</v>
      </c>
      <c r="M695" s="2" t="s">
        <v>4</v>
      </c>
      <c r="N695" s="2" t="s">
        <v>4</v>
      </c>
      <c r="O695" s="2" t="s">
        <v>4</v>
      </c>
      <c r="P695" s="2" t="s">
        <v>4</v>
      </c>
      <c r="Q695" s="2" t="s">
        <v>4</v>
      </c>
      <c r="R695" s="2" t="s">
        <v>4</v>
      </c>
      <c r="S695" s="2" t="s">
        <v>4</v>
      </c>
    </row>
    <row r="696" spans="1:19" x14ac:dyDescent="0.2">
      <c r="A696" s="4"/>
      <c r="B696" s="22" t="str">
        <f t="shared" si="30"/>
        <v/>
      </c>
      <c r="C696" s="4"/>
      <c r="D696" s="3" t="str">
        <f t="shared" si="31"/>
        <v/>
      </c>
      <c r="E696" s="24"/>
      <c r="F696" s="2" t="str">
        <f t="shared" si="32"/>
        <v>Предел текучести, МПа</v>
      </c>
      <c r="G696" s="2">
        <v>834</v>
      </c>
      <c r="H696" s="2">
        <v>834</v>
      </c>
      <c r="I696" s="2">
        <v>795</v>
      </c>
      <c r="J696" s="2">
        <v>755</v>
      </c>
      <c r="K696" s="2" t="s">
        <v>4</v>
      </c>
      <c r="L696" s="2" t="s">
        <v>4</v>
      </c>
      <c r="M696" s="2" t="s">
        <v>4</v>
      </c>
      <c r="N696" s="2" t="s">
        <v>4</v>
      </c>
      <c r="O696" s="2" t="s">
        <v>4</v>
      </c>
      <c r="P696" s="2" t="s">
        <v>4</v>
      </c>
      <c r="Q696" s="2" t="s">
        <v>4</v>
      </c>
      <c r="R696" s="2" t="s">
        <v>4</v>
      </c>
      <c r="S696" s="2" t="s">
        <v>4</v>
      </c>
    </row>
    <row r="697" spans="1:19" x14ac:dyDescent="0.2">
      <c r="A697" s="4"/>
      <c r="B697" s="22" t="str">
        <f t="shared" si="30"/>
        <v/>
      </c>
      <c r="C697" s="4"/>
      <c r="D697" s="3" t="str">
        <f t="shared" si="31"/>
        <v/>
      </c>
      <c r="E697" s="24"/>
      <c r="F697" s="2" t="str">
        <f t="shared" si="32"/>
        <v>Относительное удлинение пятикратного образца при растяжении, %</v>
      </c>
      <c r="G697" s="2">
        <v>7</v>
      </c>
      <c r="H697" s="2">
        <v>7</v>
      </c>
      <c r="I697" s="2">
        <v>7</v>
      </c>
      <c r="J697" s="2">
        <v>6</v>
      </c>
      <c r="K697" s="2" t="s">
        <v>4</v>
      </c>
      <c r="L697" s="2" t="s">
        <v>4</v>
      </c>
      <c r="M697" s="2" t="s">
        <v>4</v>
      </c>
      <c r="N697" s="2" t="s">
        <v>4</v>
      </c>
      <c r="O697" s="2" t="s">
        <v>4</v>
      </c>
      <c r="P697" s="2" t="s">
        <v>4</v>
      </c>
      <c r="Q697" s="2" t="s">
        <v>4</v>
      </c>
      <c r="R697" s="2" t="s">
        <v>4</v>
      </c>
      <c r="S697" s="2" t="s">
        <v>4</v>
      </c>
    </row>
    <row r="698" spans="1:19" x14ac:dyDescent="0.2">
      <c r="A698" s="4"/>
      <c r="B698" s="22" t="str">
        <f t="shared" si="30"/>
        <v/>
      </c>
      <c r="C698" s="4"/>
      <c r="D698" s="3" t="str">
        <f t="shared" si="31"/>
        <v/>
      </c>
      <c r="E698" s="24"/>
      <c r="F698" s="2" t="str">
        <f t="shared" si="32"/>
        <v>Относительное сужение поперечного сечения образца при растяжении, %</v>
      </c>
      <c r="G698" s="2">
        <v>35</v>
      </c>
      <c r="H698" s="2">
        <v>34</v>
      </c>
      <c r="I698" s="2">
        <v>33</v>
      </c>
      <c r="J698" s="2">
        <v>33</v>
      </c>
      <c r="K698" s="2" t="s">
        <v>4</v>
      </c>
      <c r="L698" s="2" t="s">
        <v>4</v>
      </c>
      <c r="M698" s="2" t="s">
        <v>4</v>
      </c>
      <c r="N698" s="2" t="s">
        <v>4</v>
      </c>
      <c r="O698" s="2" t="s">
        <v>4</v>
      </c>
      <c r="P698" s="2" t="s">
        <v>4</v>
      </c>
      <c r="Q698" s="2" t="s">
        <v>4</v>
      </c>
      <c r="R698" s="2" t="s">
        <v>4</v>
      </c>
      <c r="S698" s="2" t="s">
        <v>4</v>
      </c>
    </row>
    <row r="699" spans="1:19" ht="25.5" x14ac:dyDescent="0.2">
      <c r="A699" s="3" t="s">
        <v>207</v>
      </c>
      <c r="B699" s="22" t="str">
        <f t="shared" si="30"/>
        <v>Сталь легированная</v>
      </c>
      <c r="C699" s="3" t="s">
        <v>75</v>
      </c>
      <c r="D699" s="3" t="str">
        <f t="shared" si="31"/>
        <v>10ХСНД</v>
      </c>
      <c r="E699" s="23" t="s">
        <v>181</v>
      </c>
      <c r="F699" s="2" t="str">
        <f t="shared" si="32"/>
        <v>Предел прочности, МПа</v>
      </c>
      <c r="G699" s="2">
        <v>461</v>
      </c>
      <c r="H699" s="2">
        <v>441</v>
      </c>
      <c r="I699" s="2">
        <v>432</v>
      </c>
      <c r="J699" s="2">
        <v>422</v>
      </c>
      <c r="K699" s="2">
        <v>422</v>
      </c>
      <c r="L699" s="2">
        <v>422</v>
      </c>
      <c r="M699" s="2">
        <v>422</v>
      </c>
      <c r="N699" s="2">
        <v>422</v>
      </c>
      <c r="O699" s="2">
        <v>412</v>
      </c>
      <c r="P699" s="2" t="s">
        <v>4</v>
      </c>
      <c r="Q699" s="2" t="s">
        <v>4</v>
      </c>
      <c r="R699" s="2" t="s">
        <v>4</v>
      </c>
      <c r="S699" s="2" t="s">
        <v>4</v>
      </c>
    </row>
    <row r="700" spans="1:19" x14ac:dyDescent="0.2">
      <c r="A700" s="4"/>
      <c r="B700" s="22" t="str">
        <f t="shared" si="30"/>
        <v/>
      </c>
      <c r="C700" s="4"/>
      <c r="D700" s="3" t="str">
        <f t="shared" si="31"/>
        <v/>
      </c>
      <c r="E700" s="24"/>
      <c r="F700" s="2" t="str">
        <f t="shared" si="32"/>
        <v>Предел текучести, МПа</v>
      </c>
      <c r="G700" s="2">
        <v>314</v>
      </c>
      <c r="H700" s="2">
        <v>294</v>
      </c>
      <c r="I700" s="2">
        <v>275</v>
      </c>
      <c r="J700" s="2">
        <v>255</v>
      </c>
      <c r="K700" s="2">
        <v>245</v>
      </c>
      <c r="L700" s="2">
        <v>245</v>
      </c>
      <c r="M700" s="2">
        <v>245</v>
      </c>
      <c r="N700" s="2">
        <v>226</v>
      </c>
      <c r="O700" s="2">
        <v>206</v>
      </c>
      <c r="P700" s="2" t="s">
        <v>4</v>
      </c>
      <c r="Q700" s="2" t="s">
        <v>4</v>
      </c>
      <c r="R700" s="2" t="s">
        <v>4</v>
      </c>
      <c r="S700" s="2" t="s">
        <v>4</v>
      </c>
    </row>
    <row r="701" spans="1:19" x14ac:dyDescent="0.2">
      <c r="A701" s="4"/>
      <c r="B701" s="22" t="str">
        <f t="shared" si="30"/>
        <v/>
      </c>
      <c r="C701" s="4"/>
      <c r="D701" s="3" t="str">
        <f t="shared" si="31"/>
        <v/>
      </c>
      <c r="E701" s="24"/>
      <c r="F701" s="2" t="str">
        <f t="shared" si="32"/>
        <v>Относительное удлинение пятикратного образца при растяжении, %</v>
      </c>
      <c r="G701" s="2">
        <v>16</v>
      </c>
      <c r="H701" s="2">
        <v>14</v>
      </c>
      <c r="I701" s="2">
        <v>13</v>
      </c>
      <c r="J701" s="2">
        <v>14</v>
      </c>
      <c r="K701" s="2">
        <v>14</v>
      </c>
      <c r="L701" s="2">
        <v>13</v>
      </c>
      <c r="M701" s="2">
        <v>13</v>
      </c>
      <c r="N701" s="2">
        <v>13</v>
      </c>
      <c r="O701" s="2">
        <v>13</v>
      </c>
      <c r="P701" s="2" t="s">
        <v>4</v>
      </c>
      <c r="Q701" s="2" t="s">
        <v>4</v>
      </c>
      <c r="R701" s="2" t="s">
        <v>4</v>
      </c>
      <c r="S701" s="2" t="s">
        <v>4</v>
      </c>
    </row>
    <row r="702" spans="1:19" x14ac:dyDescent="0.2">
      <c r="A702" s="4"/>
      <c r="B702" s="22" t="str">
        <f t="shared" si="30"/>
        <v/>
      </c>
      <c r="C702" s="4"/>
      <c r="D702" s="3" t="str">
        <f t="shared" si="31"/>
        <v/>
      </c>
      <c r="E702" s="24"/>
      <c r="F702" s="2" t="str">
        <f t="shared" si="32"/>
        <v>Относительное сужение поперечного сечения образца при растяжении, %</v>
      </c>
      <c r="G702" s="2">
        <v>42</v>
      </c>
      <c r="H702" s="2">
        <v>41</v>
      </c>
      <c r="I702" s="2">
        <v>41</v>
      </c>
      <c r="J702" s="2">
        <v>41</v>
      </c>
      <c r="K702" s="2">
        <v>41</v>
      </c>
      <c r="L702" s="2">
        <v>38</v>
      </c>
      <c r="M702" s="2">
        <v>35</v>
      </c>
      <c r="N702" s="2">
        <v>35</v>
      </c>
      <c r="O702" s="2">
        <v>35</v>
      </c>
      <c r="P702" s="2" t="s">
        <v>4</v>
      </c>
      <c r="Q702" s="2" t="s">
        <v>4</v>
      </c>
      <c r="R702" s="2" t="s">
        <v>4</v>
      </c>
      <c r="S702" s="2" t="s">
        <v>4</v>
      </c>
    </row>
    <row r="703" spans="1:19" x14ac:dyDescent="0.2">
      <c r="A703" s="4"/>
      <c r="B703" s="22" t="str">
        <f t="shared" si="30"/>
        <v>Сталь легированная</v>
      </c>
      <c r="C703" s="4"/>
      <c r="D703" s="3" t="str">
        <f t="shared" si="31"/>
        <v>10ХСНД</v>
      </c>
      <c r="E703" s="23" t="s">
        <v>76</v>
      </c>
      <c r="F703" s="2" t="str">
        <f t="shared" si="32"/>
        <v>Предел прочности, МПа</v>
      </c>
      <c r="G703" s="2">
        <v>530</v>
      </c>
      <c r="H703" s="2">
        <v>510</v>
      </c>
      <c r="I703" s="2">
        <v>500</v>
      </c>
      <c r="J703" s="2">
        <v>491</v>
      </c>
      <c r="K703" s="2">
        <v>491</v>
      </c>
      <c r="L703" s="2">
        <v>491</v>
      </c>
      <c r="M703" s="2">
        <v>491</v>
      </c>
      <c r="N703" s="2">
        <v>491</v>
      </c>
      <c r="O703" s="2">
        <v>491</v>
      </c>
      <c r="P703" s="2" t="s">
        <v>4</v>
      </c>
      <c r="Q703" s="2" t="s">
        <v>4</v>
      </c>
      <c r="R703" s="2" t="s">
        <v>4</v>
      </c>
      <c r="S703" s="2" t="s">
        <v>4</v>
      </c>
    </row>
    <row r="704" spans="1:19" x14ac:dyDescent="0.2">
      <c r="A704" s="4"/>
      <c r="B704" s="22" t="str">
        <f t="shared" si="30"/>
        <v/>
      </c>
      <c r="C704" s="4"/>
      <c r="D704" s="3" t="str">
        <f t="shared" si="31"/>
        <v/>
      </c>
      <c r="E704" s="24"/>
      <c r="F704" s="2" t="str">
        <f t="shared" si="32"/>
        <v>Предел текучести, МПа</v>
      </c>
      <c r="G704" s="2">
        <v>392</v>
      </c>
      <c r="H704" s="2">
        <v>373</v>
      </c>
      <c r="I704" s="2">
        <v>353</v>
      </c>
      <c r="J704" s="2">
        <v>333</v>
      </c>
      <c r="K704" s="2">
        <v>323</v>
      </c>
      <c r="L704" s="2">
        <v>323</v>
      </c>
      <c r="M704" s="2">
        <v>323</v>
      </c>
      <c r="N704" s="2">
        <v>323</v>
      </c>
      <c r="O704" s="2">
        <v>275</v>
      </c>
      <c r="P704" s="2" t="s">
        <v>4</v>
      </c>
      <c r="Q704" s="2" t="s">
        <v>4</v>
      </c>
      <c r="R704" s="2" t="s">
        <v>4</v>
      </c>
      <c r="S704" s="2" t="s">
        <v>4</v>
      </c>
    </row>
    <row r="705" spans="1:19" x14ac:dyDescent="0.2">
      <c r="A705" s="4"/>
      <c r="B705" s="22" t="str">
        <f t="shared" si="30"/>
        <v/>
      </c>
      <c r="C705" s="4"/>
      <c r="D705" s="3" t="str">
        <f t="shared" si="31"/>
        <v/>
      </c>
      <c r="E705" s="24"/>
      <c r="F705" s="2" t="str">
        <f t="shared" si="32"/>
        <v>Относительное удлинение пятикратного образца при растяжении, %</v>
      </c>
      <c r="G705" s="2">
        <v>19</v>
      </c>
      <c r="H705" s="2">
        <v>16</v>
      </c>
      <c r="I705" s="2">
        <v>15</v>
      </c>
      <c r="J705" s="2">
        <v>15</v>
      </c>
      <c r="K705" s="2">
        <v>15</v>
      </c>
      <c r="L705" s="2">
        <v>15</v>
      </c>
      <c r="M705" s="2">
        <v>15</v>
      </c>
      <c r="N705" s="2">
        <v>15</v>
      </c>
      <c r="O705" s="2">
        <v>15</v>
      </c>
      <c r="P705" s="2" t="s">
        <v>4</v>
      </c>
      <c r="Q705" s="2" t="s">
        <v>4</v>
      </c>
      <c r="R705" s="2" t="s">
        <v>4</v>
      </c>
      <c r="S705" s="2" t="s">
        <v>4</v>
      </c>
    </row>
    <row r="706" spans="1:19" x14ac:dyDescent="0.2">
      <c r="A706" s="4"/>
      <c r="B706" s="22" t="str">
        <f t="shared" si="30"/>
        <v/>
      </c>
      <c r="C706" s="4"/>
      <c r="D706" s="3" t="str">
        <f t="shared" si="31"/>
        <v/>
      </c>
      <c r="E706" s="24"/>
      <c r="F706" s="2" t="str">
        <f t="shared" si="32"/>
        <v>Относительное сужение поперечного сечения образца при растяжении, %</v>
      </c>
      <c r="G706" s="2">
        <v>50</v>
      </c>
      <c r="H706" s="2">
        <v>48</v>
      </c>
      <c r="I706" s="2">
        <v>47</v>
      </c>
      <c r="J706" s="2">
        <v>45</v>
      </c>
      <c r="K706" s="2">
        <v>44</v>
      </c>
      <c r="L706" s="2">
        <v>41</v>
      </c>
      <c r="M706" s="2">
        <v>38</v>
      </c>
      <c r="N706" s="2">
        <v>38</v>
      </c>
      <c r="O706" s="2">
        <v>37</v>
      </c>
      <c r="P706" s="2" t="s">
        <v>4</v>
      </c>
      <c r="Q706" s="2" t="s">
        <v>4</v>
      </c>
      <c r="R706" s="2" t="s">
        <v>4</v>
      </c>
      <c r="S706" s="2" t="s">
        <v>4</v>
      </c>
    </row>
    <row r="707" spans="1:19" x14ac:dyDescent="0.2">
      <c r="A707" s="4"/>
      <c r="B707" s="22" t="str">
        <f t="shared" ref="B707:B770" si="33">IF(NOT(ISBLANK(A707)),A707,IF(NOT(ISBLANK(E707)),INDEX(B:B,ROW(B707)-4),""))</f>
        <v>Сталь легированная</v>
      </c>
      <c r="C707" s="4"/>
      <c r="D707" s="3" t="str">
        <f t="shared" ref="D707:D770" si="34">IF(NOT(ISBLANK(C707)),C707,IF(NOT(ISBLANK(E707)),INDEX(D:D,ROW(D707)-4),""))</f>
        <v>10ХСНД</v>
      </c>
      <c r="E707" s="23" t="s">
        <v>182</v>
      </c>
      <c r="F707" s="2" t="str">
        <f t="shared" si="32"/>
        <v>Предел прочности, МПа</v>
      </c>
      <c r="G707" s="2">
        <v>510</v>
      </c>
      <c r="H707" s="2">
        <v>500</v>
      </c>
      <c r="I707" s="2">
        <v>481</v>
      </c>
      <c r="J707" s="2">
        <v>471</v>
      </c>
      <c r="K707" s="2">
        <v>471</v>
      </c>
      <c r="L707" s="2">
        <v>471</v>
      </c>
      <c r="M707" s="2">
        <v>471</v>
      </c>
      <c r="N707" s="2">
        <v>471</v>
      </c>
      <c r="O707" s="2">
        <v>461</v>
      </c>
      <c r="P707" s="2" t="s">
        <v>4</v>
      </c>
      <c r="Q707" s="2" t="s">
        <v>4</v>
      </c>
      <c r="R707" s="2" t="s">
        <v>4</v>
      </c>
      <c r="S707" s="2" t="s">
        <v>4</v>
      </c>
    </row>
    <row r="708" spans="1:19" x14ac:dyDescent="0.2">
      <c r="A708" s="4"/>
      <c r="B708" s="22" t="str">
        <f t="shared" si="33"/>
        <v/>
      </c>
      <c r="C708" s="4"/>
      <c r="D708" s="3" t="str">
        <f t="shared" si="34"/>
        <v/>
      </c>
      <c r="E708" s="24"/>
      <c r="F708" s="2" t="str">
        <f t="shared" si="32"/>
        <v>Предел текучести, МПа</v>
      </c>
      <c r="G708" s="2">
        <v>392</v>
      </c>
      <c r="H708" s="2">
        <v>373</v>
      </c>
      <c r="I708" s="2">
        <v>353</v>
      </c>
      <c r="J708" s="2">
        <v>323</v>
      </c>
      <c r="K708" s="2">
        <v>314</v>
      </c>
      <c r="L708" s="2">
        <v>314</v>
      </c>
      <c r="M708" s="2">
        <v>314</v>
      </c>
      <c r="N708" s="2">
        <v>314</v>
      </c>
      <c r="O708" s="2">
        <v>284</v>
      </c>
      <c r="P708" s="2" t="s">
        <v>4</v>
      </c>
      <c r="Q708" s="2" t="s">
        <v>4</v>
      </c>
      <c r="R708" s="2" t="s">
        <v>4</v>
      </c>
      <c r="S708" s="2" t="s">
        <v>4</v>
      </c>
    </row>
    <row r="709" spans="1:19" x14ac:dyDescent="0.2">
      <c r="A709" s="4"/>
      <c r="B709" s="22" t="str">
        <f t="shared" si="33"/>
        <v/>
      </c>
      <c r="C709" s="4"/>
      <c r="D709" s="3" t="str">
        <f t="shared" si="34"/>
        <v/>
      </c>
      <c r="E709" s="24"/>
      <c r="F709" s="2" t="str">
        <f t="shared" si="32"/>
        <v>Относительное удлинение пятикратного образца при растяжении, %</v>
      </c>
      <c r="G709" s="2">
        <v>19</v>
      </c>
      <c r="H709" s="2">
        <v>16</v>
      </c>
      <c r="I709" s="2">
        <v>15</v>
      </c>
      <c r="J709" s="2">
        <v>16</v>
      </c>
      <c r="K709" s="2">
        <v>16</v>
      </c>
      <c r="L709" s="2">
        <v>15</v>
      </c>
      <c r="M709" s="2">
        <v>14</v>
      </c>
      <c r="N709" s="2">
        <v>14</v>
      </c>
      <c r="O709" s="2">
        <v>14</v>
      </c>
      <c r="P709" s="2" t="s">
        <v>4</v>
      </c>
      <c r="Q709" s="2" t="s">
        <v>4</v>
      </c>
      <c r="R709" s="2" t="s">
        <v>4</v>
      </c>
      <c r="S709" s="2" t="s">
        <v>4</v>
      </c>
    </row>
    <row r="710" spans="1:19" x14ac:dyDescent="0.2">
      <c r="A710" s="4"/>
      <c r="B710" s="22" t="str">
        <f t="shared" si="33"/>
        <v/>
      </c>
      <c r="C710" s="4"/>
      <c r="D710" s="3" t="str">
        <f t="shared" si="34"/>
        <v/>
      </c>
      <c r="E710" s="24"/>
      <c r="F710" s="2" t="str">
        <f t="shared" si="32"/>
        <v>Относительное сужение поперечного сечения образца при растяжении, %</v>
      </c>
      <c r="G710" s="2">
        <v>39</v>
      </c>
      <c r="H710" s="2">
        <v>38</v>
      </c>
      <c r="I710" s="2">
        <v>38</v>
      </c>
      <c r="J710" s="2">
        <v>38</v>
      </c>
      <c r="K710" s="2">
        <v>36</v>
      </c>
      <c r="L710" s="2">
        <v>35</v>
      </c>
      <c r="M710" s="2">
        <v>32</v>
      </c>
      <c r="N710" s="2">
        <v>32</v>
      </c>
      <c r="O710" s="2">
        <v>32</v>
      </c>
      <c r="P710" s="2" t="s">
        <v>4</v>
      </c>
      <c r="Q710" s="2" t="s">
        <v>4</v>
      </c>
      <c r="R710" s="2" t="s">
        <v>4</v>
      </c>
      <c r="S710" s="2" t="s">
        <v>4</v>
      </c>
    </row>
    <row r="711" spans="1:19" x14ac:dyDescent="0.2">
      <c r="A711" s="3" t="s">
        <v>207</v>
      </c>
      <c r="B711" s="22" t="str">
        <f t="shared" si="33"/>
        <v>Сталь легированная</v>
      </c>
      <c r="C711" s="3" t="s">
        <v>77</v>
      </c>
      <c r="D711" s="3" t="str">
        <f t="shared" si="34"/>
        <v>10ХН1М</v>
      </c>
      <c r="E711" s="23" t="s">
        <v>78</v>
      </c>
      <c r="F711" s="2" t="str">
        <f t="shared" si="32"/>
        <v>Предел прочности, МПа</v>
      </c>
      <c r="G711" s="2">
        <v>540</v>
      </c>
      <c r="H711" s="2">
        <v>530</v>
      </c>
      <c r="I711" s="2">
        <v>520</v>
      </c>
      <c r="J711" s="2">
        <v>500</v>
      </c>
      <c r="K711" s="2">
        <v>491</v>
      </c>
      <c r="L711" s="2">
        <v>491</v>
      </c>
      <c r="M711" s="2">
        <v>461</v>
      </c>
      <c r="N711" s="2">
        <v>451</v>
      </c>
      <c r="O711" s="2">
        <v>441</v>
      </c>
      <c r="P711" s="2" t="s">
        <v>4</v>
      </c>
      <c r="Q711" s="2" t="s">
        <v>4</v>
      </c>
      <c r="R711" s="2" t="s">
        <v>4</v>
      </c>
      <c r="S711" s="2" t="s">
        <v>4</v>
      </c>
    </row>
    <row r="712" spans="1:19" x14ac:dyDescent="0.2">
      <c r="A712" s="4"/>
      <c r="B712" s="22" t="str">
        <f t="shared" si="33"/>
        <v/>
      </c>
      <c r="C712" s="4"/>
      <c r="D712" s="3" t="str">
        <f t="shared" si="34"/>
        <v/>
      </c>
      <c r="E712" s="24"/>
      <c r="F712" s="2" t="str">
        <f t="shared" si="32"/>
        <v>Предел текучести, МПа</v>
      </c>
      <c r="G712" s="2">
        <v>441</v>
      </c>
      <c r="H712" s="2">
        <v>432</v>
      </c>
      <c r="I712" s="2">
        <v>422</v>
      </c>
      <c r="J712" s="2">
        <v>412</v>
      </c>
      <c r="K712" s="2">
        <v>402</v>
      </c>
      <c r="L712" s="2">
        <v>392</v>
      </c>
      <c r="M712" s="2">
        <v>373</v>
      </c>
      <c r="N712" s="2">
        <v>363</v>
      </c>
      <c r="O712" s="2">
        <v>353</v>
      </c>
      <c r="P712" s="2" t="s">
        <v>4</v>
      </c>
      <c r="Q712" s="2" t="s">
        <v>4</v>
      </c>
      <c r="R712" s="2" t="s">
        <v>4</v>
      </c>
      <c r="S712" s="2" t="s">
        <v>4</v>
      </c>
    </row>
    <row r="713" spans="1:19" x14ac:dyDescent="0.2">
      <c r="A713" s="4"/>
      <c r="B713" s="22" t="str">
        <f t="shared" si="33"/>
        <v/>
      </c>
      <c r="C713" s="4"/>
      <c r="D713" s="3" t="str">
        <f t="shared" si="34"/>
        <v/>
      </c>
      <c r="E713" s="24"/>
      <c r="F713" s="2" t="str">
        <f t="shared" si="32"/>
        <v>Относительное удлинение пятикратного образца при растяжении, %</v>
      </c>
      <c r="G713" s="2">
        <v>16</v>
      </c>
      <c r="H713" s="2">
        <v>16</v>
      </c>
      <c r="I713" s="2">
        <v>16</v>
      </c>
      <c r="J713" s="2">
        <v>13</v>
      </c>
      <c r="K713" s="2">
        <v>13</v>
      </c>
      <c r="L713" s="2">
        <v>13</v>
      </c>
      <c r="M713" s="2">
        <v>13</v>
      </c>
      <c r="N713" s="2">
        <v>13</v>
      </c>
      <c r="O713" s="2">
        <v>14</v>
      </c>
      <c r="P713" s="2" t="s">
        <v>4</v>
      </c>
      <c r="Q713" s="2" t="s">
        <v>4</v>
      </c>
      <c r="R713" s="2" t="s">
        <v>4</v>
      </c>
      <c r="S713" s="2" t="s">
        <v>4</v>
      </c>
    </row>
    <row r="714" spans="1:19" x14ac:dyDescent="0.2">
      <c r="A714" s="4"/>
      <c r="B714" s="22" t="str">
        <f t="shared" si="33"/>
        <v/>
      </c>
      <c r="C714" s="4"/>
      <c r="D714" s="3" t="str">
        <f t="shared" si="34"/>
        <v/>
      </c>
      <c r="E714" s="24"/>
      <c r="F714" s="2" t="str">
        <f t="shared" si="32"/>
        <v>Относительное сужение поперечного сечения образца при растяжении, %</v>
      </c>
      <c r="G714" s="2">
        <v>50</v>
      </c>
      <c r="H714" s="2">
        <v>50</v>
      </c>
      <c r="I714" s="2">
        <v>50</v>
      </c>
      <c r="J714" s="2">
        <v>50</v>
      </c>
      <c r="K714" s="2">
        <v>45</v>
      </c>
      <c r="L714" s="2">
        <v>45</v>
      </c>
      <c r="M714" s="2">
        <v>40</v>
      </c>
      <c r="N714" s="2">
        <v>40</v>
      </c>
      <c r="O714" s="2">
        <v>40</v>
      </c>
      <c r="P714" s="2" t="s">
        <v>4</v>
      </c>
      <c r="Q714" s="2" t="s">
        <v>4</v>
      </c>
      <c r="R714" s="2" t="s">
        <v>4</v>
      </c>
      <c r="S714" s="2" t="s">
        <v>4</v>
      </c>
    </row>
    <row r="715" spans="1:19" ht="25.5" x14ac:dyDescent="0.2">
      <c r="A715" s="4"/>
      <c r="B715" s="22" t="str">
        <f t="shared" si="33"/>
        <v>Сталь легированная</v>
      </c>
      <c r="C715" s="4"/>
      <c r="D715" s="3" t="str">
        <f t="shared" si="34"/>
        <v>10ХН1М</v>
      </c>
      <c r="E715" s="23" t="s">
        <v>164</v>
      </c>
      <c r="F715" s="2" t="str">
        <f t="shared" si="32"/>
        <v>Предел прочности, МПа</v>
      </c>
      <c r="G715" s="2">
        <v>491</v>
      </c>
      <c r="H715" s="2">
        <v>491</v>
      </c>
      <c r="I715" s="2">
        <v>471</v>
      </c>
      <c r="J715" s="2">
        <v>451</v>
      </c>
      <c r="K715" s="2">
        <v>441</v>
      </c>
      <c r="L715" s="2">
        <v>432</v>
      </c>
      <c r="M715" s="2">
        <v>412</v>
      </c>
      <c r="N715" s="2">
        <v>402</v>
      </c>
      <c r="O715" s="2">
        <v>392</v>
      </c>
      <c r="P715" s="2" t="s">
        <v>4</v>
      </c>
      <c r="Q715" s="2" t="s">
        <v>4</v>
      </c>
      <c r="R715" s="2" t="s">
        <v>4</v>
      </c>
      <c r="S715" s="2" t="s">
        <v>4</v>
      </c>
    </row>
    <row r="716" spans="1:19" x14ac:dyDescent="0.2">
      <c r="A716" s="4"/>
      <c r="B716" s="22" t="str">
        <f t="shared" si="33"/>
        <v/>
      </c>
      <c r="C716" s="4"/>
      <c r="D716" s="3" t="str">
        <f t="shared" si="34"/>
        <v/>
      </c>
      <c r="E716" s="24"/>
      <c r="F716" s="2" t="str">
        <f t="shared" si="32"/>
        <v>Предел текучести, МПа</v>
      </c>
      <c r="G716" s="2">
        <v>343</v>
      </c>
      <c r="H716" s="2">
        <v>333</v>
      </c>
      <c r="I716" s="2">
        <v>323</v>
      </c>
      <c r="J716" s="2">
        <v>314</v>
      </c>
      <c r="K716" s="2">
        <v>304</v>
      </c>
      <c r="L716" s="2">
        <v>294</v>
      </c>
      <c r="M716" s="2">
        <v>294</v>
      </c>
      <c r="N716" s="2">
        <v>294</v>
      </c>
      <c r="O716" s="2">
        <v>275</v>
      </c>
      <c r="P716" s="2" t="s">
        <v>4</v>
      </c>
      <c r="Q716" s="2" t="s">
        <v>4</v>
      </c>
      <c r="R716" s="2" t="s">
        <v>4</v>
      </c>
      <c r="S716" s="2" t="s">
        <v>4</v>
      </c>
    </row>
    <row r="717" spans="1:19" x14ac:dyDescent="0.2">
      <c r="A717" s="4"/>
      <c r="B717" s="22" t="str">
        <f t="shared" si="33"/>
        <v/>
      </c>
      <c r="C717" s="4"/>
      <c r="D717" s="3" t="str">
        <f t="shared" si="34"/>
        <v/>
      </c>
      <c r="E717" s="24"/>
      <c r="F717" s="2" t="str">
        <f t="shared" si="32"/>
        <v>Относительное удлинение пятикратного образца при растяжении, %</v>
      </c>
      <c r="G717" s="2">
        <v>20</v>
      </c>
      <c r="H717" s="2">
        <v>20</v>
      </c>
      <c r="I717" s="2">
        <v>20</v>
      </c>
      <c r="J717" s="2">
        <v>15</v>
      </c>
      <c r="K717" s="2">
        <v>15</v>
      </c>
      <c r="L717" s="2">
        <v>15</v>
      </c>
      <c r="M717" s="2">
        <v>15</v>
      </c>
      <c r="N717" s="2">
        <v>15</v>
      </c>
      <c r="O717" s="2">
        <v>15</v>
      </c>
      <c r="P717" s="2" t="s">
        <v>4</v>
      </c>
      <c r="Q717" s="2" t="s">
        <v>4</v>
      </c>
      <c r="R717" s="2" t="s">
        <v>4</v>
      </c>
      <c r="S717" s="2" t="s">
        <v>4</v>
      </c>
    </row>
    <row r="718" spans="1:19" x14ac:dyDescent="0.2">
      <c r="A718" s="4"/>
      <c r="B718" s="22" t="str">
        <f t="shared" si="33"/>
        <v/>
      </c>
      <c r="C718" s="4"/>
      <c r="D718" s="3" t="str">
        <f t="shared" si="34"/>
        <v/>
      </c>
      <c r="E718" s="24"/>
      <c r="F718" s="2" t="str">
        <f t="shared" si="32"/>
        <v>Относительное сужение поперечного сечения образца при растяжении, %</v>
      </c>
      <c r="G718" s="2">
        <v>50</v>
      </c>
      <c r="H718" s="2">
        <v>50</v>
      </c>
      <c r="I718" s="2">
        <v>50</v>
      </c>
      <c r="J718" s="2">
        <v>50</v>
      </c>
      <c r="K718" s="2">
        <v>45</v>
      </c>
      <c r="L718" s="2">
        <v>45</v>
      </c>
      <c r="M718" s="2">
        <v>40</v>
      </c>
      <c r="N718" s="2">
        <v>40</v>
      </c>
      <c r="O718" s="2">
        <v>40</v>
      </c>
      <c r="P718" s="2" t="s">
        <v>4</v>
      </c>
      <c r="Q718" s="2" t="s">
        <v>4</v>
      </c>
      <c r="R718" s="2" t="s">
        <v>4</v>
      </c>
      <c r="S718" s="2" t="s">
        <v>4</v>
      </c>
    </row>
    <row r="719" spans="1:19" x14ac:dyDescent="0.2">
      <c r="A719" s="3" t="s">
        <v>207</v>
      </c>
      <c r="B719" s="22" t="str">
        <f t="shared" si="33"/>
        <v>Сталь легированная</v>
      </c>
      <c r="C719" s="3" t="s">
        <v>79</v>
      </c>
      <c r="D719" s="3" t="str">
        <f t="shared" si="34"/>
        <v>16ГНМА</v>
      </c>
      <c r="E719" s="23" t="s">
        <v>80</v>
      </c>
      <c r="F719" s="2" t="str">
        <f t="shared" si="32"/>
        <v>Предел прочности, МПа</v>
      </c>
      <c r="G719" s="2">
        <v>491</v>
      </c>
      <c r="H719" s="2">
        <v>491</v>
      </c>
      <c r="I719" s="2">
        <v>491</v>
      </c>
      <c r="J719" s="2">
        <v>491</v>
      </c>
      <c r="K719" s="2">
        <v>471</v>
      </c>
      <c r="L719" s="2">
        <v>471</v>
      </c>
      <c r="M719" s="2">
        <v>471</v>
      </c>
      <c r="N719" s="2">
        <v>461</v>
      </c>
      <c r="O719" s="2">
        <v>451</v>
      </c>
      <c r="P719" s="2" t="s">
        <v>4</v>
      </c>
      <c r="Q719" s="2" t="s">
        <v>4</v>
      </c>
      <c r="R719" s="2" t="s">
        <v>4</v>
      </c>
      <c r="S719" s="2" t="s">
        <v>4</v>
      </c>
    </row>
    <row r="720" spans="1:19" x14ac:dyDescent="0.2">
      <c r="A720" s="4"/>
      <c r="B720" s="22" t="str">
        <f t="shared" si="33"/>
        <v/>
      </c>
      <c r="C720" s="4"/>
      <c r="D720" s="3" t="str">
        <f t="shared" si="34"/>
        <v/>
      </c>
      <c r="E720" s="24"/>
      <c r="F720" s="2" t="str">
        <f t="shared" ref="F720:F787" si="35">CHOOSE(MOD(ROW(F720)-ROW($F$3),4)+1,
"Предел прочности, МПа",
"Предел текучести, МПа",
"Относительное удлинение пятикратного образца при растяжении, %",
"Относительное сужение поперечного сечения образца при растяжении, %")</f>
        <v>Предел текучести, МПа</v>
      </c>
      <c r="G720" s="2">
        <v>323</v>
      </c>
      <c r="H720" s="2">
        <v>323</v>
      </c>
      <c r="I720" s="2">
        <v>314</v>
      </c>
      <c r="J720" s="2">
        <v>294</v>
      </c>
      <c r="K720" s="2">
        <v>275</v>
      </c>
      <c r="L720" s="2">
        <v>265</v>
      </c>
      <c r="M720" s="2">
        <v>255</v>
      </c>
      <c r="N720" s="2">
        <v>255</v>
      </c>
      <c r="O720" s="2">
        <v>245</v>
      </c>
      <c r="P720" s="2" t="s">
        <v>4</v>
      </c>
      <c r="Q720" s="2" t="s">
        <v>4</v>
      </c>
      <c r="R720" s="2" t="s">
        <v>4</v>
      </c>
      <c r="S720" s="2" t="s">
        <v>4</v>
      </c>
    </row>
    <row r="721" spans="1:19" x14ac:dyDescent="0.2">
      <c r="A721" s="4"/>
      <c r="B721" s="22" t="str">
        <f t="shared" si="33"/>
        <v/>
      </c>
      <c r="C721" s="4"/>
      <c r="D721" s="3" t="str">
        <f t="shared" si="34"/>
        <v/>
      </c>
      <c r="E721" s="24"/>
      <c r="F721" s="2" t="str">
        <f t="shared" si="35"/>
        <v>Относительное удлинение пятикратного образца при растяжении, %</v>
      </c>
      <c r="G721" s="2">
        <v>20</v>
      </c>
      <c r="H721" s="2">
        <v>20</v>
      </c>
      <c r="I721" s="2">
        <v>20</v>
      </c>
      <c r="J721" s="2">
        <v>18</v>
      </c>
      <c r="K721" s="2">
        <v>18</v>
      </c>
      <c r="L721" s="2">
        <v>17</v>
      </c>
      <c r="M721" s="2">
        <v>17</v>
      </c>
      <c r="N721" s="2">
        <v>16</v>
      </c>
      <c r="O721" s="2">
        <v>16</v>
      </c>
      <c r="P721" s="2" t="s">
        <v>4</v>
      </c>
      <c r="Q721" s="2" t="s">
        <v>4</v>
      </c>
      <c r="R721" s="2" t="s">
        <v>4</v>
      </c>
      <c r="S721" s="2" t="s">
        <v>4</v>
      </c>
    </row>
    <row r="722" spans="1:19" x14ac:dyDescent="0.2">
      <c r="A722" s="4"/>
      <c r="B722" s="22" t="str">
        <f t="shared" si="33"/>
        <v/>
      </c>
      <c r="C722" s="4"/>
      <c r="D722" s="3" t="str">
        <f t="shared" si="34"/>
        <v/>
      </c>
      <c r="E722" s="24"/>
      <c r="F722" s="2" t="str">
        <f t="shared" si="35"/>
        <v>Относительное сужение поперечного сечения образца при растяжении, %</v>
      </c>
      <c r="G722" s="2">
        <v>50</v>
      </c>
      <c r="H722" s="2">
        <v>50</v>
      </c>
      <c r="I722" s="2">
        <v>50</v>
      </c>
      <c r="J722" s="2">
        <v>50</v>
      </c>
      <c r="K722" s="2">
        <v>50</v>
      </c>
      <c r="L722" s="2">
        <v>50</v>
      </c>
      <c r="M722" s="2">
        <v>50</v>
      </c>
      <c r="N722" s="2">
        <v>50</v>
      </c>
      <c r="O722" s="2">
        <v>50</v>
      </c>
      <c r="P722" s="2" t="s">
        <v>4</v>
      </c>
      <c r="Q722" s="2" t="s">
        <v>4</v>
      </c>
      <c r="R722" s="2" t="s">
        <v>4</v>
      </c>
      <c r="S722" s="2" t="s">
        <v>4</v>
      </c>
    </row>
    <row r="723" spans="1:19" ht="25.5" x14ac:dyDescent="0.2">
      <c r="A723" s="3" t="s">
        <v>207</v>
      </c>
      <c r="B723" s="22" t="str">
        <f t="shared" si="33"/>
        <v>Сталь легированная</v>
      </c>
      <c r="C723" s="3" t="s">
        <v>81</v>
      </c>
      <c r="D723" s="3" t="str">
        <f t="shared" si="34"/>
        <v>10ГН2МФА</v>
      </c>
      <c r="E723" s="23" t="s">
        <v>82</v>
      </c>
      <c r="F723" s="2" t="str">
        <f t="shared" si="35"/>
        <v>Предел прочности, МПа</v>
      </c>
      <c r="G723" s="2">
        <v>540</v>
      </c>
      <c r="H723" s="2">
        <v>520</v>
      </c>
      <c r="I723" s="2">
        <v>510</v>
      </c>
      <c r="J723" s="2">
        <v>510</v>
      </c>
      <c r="K723" s="2">
        <v>510</v>
      </c>
      <c r="L723" s="2">
        <v>491</v>
      </c>
      <c r="M723" s="2">
        <v>491</v>
      </c>
      <c r="N723" s="2">
        <v>491</v>
      </c>
      <c r="O723" s="2" t="s">
        <v>4</v>
      </c>
      <c r="P723" s="2" t="s">
        <v>4</v>
      </c>
      <c r="Q723" s="2" t="s">
        <v>4</v>
      </c>
      <c r="R723" s="2" t="s">
        <v>4</v>
      </c>
      <c r="S723" s="2" t="s">
        <v>4</v>
      </c>
    </row>
    <row r="724" spans="1:19" x14ac:dyDescent="0.2">
      <c r="A724" s="4"/>
      <c r="B724" s="22" t="str">
        <f t="shared" si="33"/>
        <v/>
      </c>
      <c r="C724" s="4"/>
      <c r="D724" s="3" t="str">
        <f t="shared" si="34"/>
        <v/>
      </c>
      <c r="E724" s="24"/>
      <c r="F724" s="2" t="str">
        <f t="shared" si="35"/>
        <v>Предел текучести, МПа</v>
      </c>
      <c r="G724" s="2">
        <v>343</v>
      </c>
      <c r="H724" s="2">
        <v>333</v>
      </c>
      <c r="I724" s="2">
        <v>323</v>
      </c>
      <c r="J724" s="2">
        <v>314</v>
      </c>
      <c r="K724" s="2">
        <v>304</v>
      </c>
      <c r="L724" s="2">
        <v>304</v>
      </c>
      <c r="M724" s="2">
        <v>304</v>
      </c>
      <c r="N724" s="2">
        <v>294</v>
      </c>
      <c r="O724" s="2" t="s">
        <v>4</v>
      </c>
      <c r="P724" s="2" t="s">
        <v>4</v>
      </c>
      <c r="Q724" s="2" t="s">
        <v>4</v>
      </c>
      <c r="R724" s="2" t="s">
        <v>4</v>
      </c>
      <c r="S724" s="2" t="s">
        <v>4</v>
      </c>
    </row>
    <row r="725" spans="1:19" x14ac:dyDescent="0.2">
      <c r="A725" s="4"/>
      <c r="B725" s="22" t="str">
        <f t="shared" si="33"/>
        <v/>
      </c>
      <c r="C725" s="4"/>
      <c r="D725" s="3" t="str">
        <f t="shared" si="34"/>
        <v/>
      </c>
      <c r="E725" s="24"/>
      <c r="F725" s="2" t="str">
        <f t="shared" si="35"/>
        <v>Относительное удлинение пятикратного образца при растяжении, %</v>
      </c>
      <c r="G725" s="2">
        <v>16</v>
      </c>
      <c r="H725" s="2">
        <v>16</v>
      </c>
      <c r="I725" s="2">
        <v>16</v>
      </c>
      <c r="J725" s="2">
        <v>16</v>
      </c>
      <c r="K725" s="2">
        <v>15</v>
      </c>
      <c r="L725" s="2">
        <v>15</v>
      </c>
      <c r="M725" s="2">
        <v>14</v>
      </c>
      <c r="N725" s="2">
        <v>14</v>
      </c>
      <c r="O725" s="2" t="s">
        <v>4</v>
      </c>
      <c r="P725" s="2" t="s">
        <v>4</v>
      </c>
      <c r="Q725" s="2" t="s">
        <v>4</v>
      </c>
      <c r="R725" s="2" t="s">
        <v>4</v>
      </c>
      <c r="S725" s="2" t="s">
        <v>4</v>
      </c>
    </row>
    <row r="726" spans="1:19" x14ac:dyDescent="0.2">
      <c r="A726" s="4"/>
      <c r="B726" s="22" t="str">
        <f t="shared" si="33"/>
        <v/>
      </c>
      <c r="C726" s="4"/>
      <c r="D726" s="3" t="str">
        <f t="shared" si="34"/>
        <v/>
      </c>
      <c r="E726" s="24"/>
      <c r="F726" s="2" t="str">
        <f t="shared" si="35"/>
        <v>Относительное сужение поперечного сечения образца при растяжении, %</v>
      </c>
      <c r="G726" s="2">
        <v>55</v>
      </c>
      <c r="H726" s="2">
        <v>55</v>
      </c>
      <c r="I726" s="2">
        <v>54</v>
      </c>
      <c r="J726" s="2">
        <v>53</v>
      </c>
      <c r="K726" s="2">
        <v>53</v>
      </c>
      <c r="L726" s="2">
        <v>52</v>
      </c>
      <c r="M726" s="2">
        <v>51</v>
      </c>
      <c r="N726" s="2">
        <v>50</v>
      </c>
      <c r="O726" s="2" t="s">
        <v>4</v>
      </c>
      <c r="P726" s="2" t="s">
        <v>4</v>
      </c>
      <c r="Q726" s="2" t="s">
        <v>4</v>
      </c>
      <c r="R726" s="2" t="s">
        <v>4</v>
      </c>
      <c r="S726" s="2" t="s">
        <v>4</v>
      </c>
    </row>
    <row r="727" spans="1:19" ht="25.5" x14ac:dyDescent="0.2">
      <c r="A727" s="3" t="s">
        <v>207</v>
      </c>
      <c r="B727" s="22" t="str">
        <f t="shared" si="33"/>
        <v>Сталь легированная</v>
      </c>
      <c r="C727" s="3" t="s">
        <v>83</v>
      </c>
      <c r="D727" s="3" t="str">
        <f t="shared" si="34"/>
        <v>10ГН2МФАЛ</v>
      </c>
      <c r="E727" s="23" t="s">
        <v>54</v>
      </c>
      <c r="F727" s="2" t="str">
        <f t="shared" si="35"/>
        <v>Предел прочности, МПа</v>
      </c>
      <c r="G727" s="2">
        <v>540</v>
      </c>
      <c r="H727" s="2">
        <v>530</v>
      </c>
      <c r="I727" s="2">
        <v>510</v>
      </c>
      <c r="J727" s="2">
        <v>510</v>
      </c>
      <c r="K727" s="2">
        <v>510</v>
      </c>
      <c r="L727" s="2">
        <v>491</v>
      </c>
      <c r="M727" s="2">
        <v>491</v>
      </c>
      <c r="N727" s="2">
        <v>491</v>
      </c>
      <c r="O727" s="2" t="s">
        <v>4</v>
      </c>
      <c r="P727" s="2" t="s">
        <v>4</v>
      </c>
      <c r="Q727" s="2" t="s">
        <v>4</v>
      </c>
      <c r="R727" s="2" t="s">
        <v>4</v>
      </c>
      <c r="S727" s="2" t="s">
        <v>4</v>
      </c>
    </row>
    <row r="728" spans="1:19" x14ac:dyDescent="0.2">
      <c r="A728" s="4"/>
      <c r="B728" s="22" t="str">
        <f t="shared" si="33"/>
        <v/>
      </c>
      <c r="C728" s="4"/>
      <c r="D728" s="3" t="str">
        <f t="shared" si="34"/>
        <v/>
      </c>
      <c r="E728" s="24"/>
      <c r="F728" s="2" t="str">
        <f t="shared" si="35"/>
        <v>Предел текучести, МПа</v>
      </c>
      <c r="G728" s="2">
        <v>343</v>
      </c>
      <c r="H728" s="2">
        <v>333</v>
      </c>
      <c r="I728" s="2">
        <v>323</v>
      </c>
      <c r="J728" s="2">
        <v>314</v>
      </c>
      <c r="K728" s="2">
        <v>304</v>
      </c>
      <c r="L728" s="2">
        <v>304</v>
      </c>
      <c r="M728" s="2">
        <v>304</v>
      </c>
      <c r="N728" s="2">
        <v>294</v>
      </c>
      <c r="O728" s="2" t="s">
        <v>4</v>
      </c>
      <c r="P728" s="2" t="s">
        <v>4</v>
      </c>
      <c r="Q728" s="2" t="s">
        <v>4</v>
      </c>
      <c r="R728" s="2" t="s">
        <v>4</v>
      </c>
      <c r="S728" s="2" t="s">
        <v>4</v>
      </c>
    </row>
    <row r="729" spans="1:19" x14ac:dyDescent="0.2">
      <c r="A729" s="4"/>
      <c r="B729" s="22" t="str">
        <f t="shared" si="33"/>
        <v/>
      </c>
      <c r="C729" s="4"/>
      <c r="D729" s="3" t="str">
        <f t="shared" si="34"/>
        <v/>
      </c>
      <c r="E729" s="24"/>
      <c r="F729" s="2" t="str">
        <f t="shared" si="35"/>
        <v>Относительное удлинение пятикратного образца при растяжении, %</v>
      </c>
      <c r="G729" s="2">
        <v>16</v>
      </c>
      <c r="H729" s="2">
        <v>16</v>
      </c>
      <c r="I729" s="2">
        <v>16</v>
      </c>
      <c r="J729" s="2">
        <v>16</v>
      </c>
      <c r="K729" s="2">
        <v>15</v>
      </c>
      <c r="L729" s="2">
        <v>15</v>
      </c>
      <c r="M729" s="2">
        <v>15</v>
      </c>
      <c r="N729" s="2">
        <v>15</v>
      </c>
      <c r="O729" s="2" t="s">
        <v>4</v>
      </c>
      <c r="P729" s="2" t="s">
        <v>4</v>
      </c>
      <c r="Q729" s="2" t="s">
        <v>4</v>
      </c>
      <c r="R729" s="2" t="s">
        <v>4</v>
      </c>
      <c r="S729" s="2" t="s">
        <v>4</v>
      </c>
    </row>
    <row r="730" spans="1:19" x14ac:dyDescent="0.2">
      <c r="A730" s="4"/>
      <c r="B730" s="22" t="str">
        <f t="shared" si="33"/>
        <v/>
      </c>
      <c r="C730" s="4"/>
      <c r="D730" s="3" t="str">
        <f t="shared" si="34"/>
        <v/>
      </c>
      <c r="E730" s="24"/>
      <c r="F730" s="2" t="str">
        <f t="shared" si="35"/>
        <v>Относительное сужение поперечного сечения образца при растяжении, %</v>
      </c>
      <c r="G730" s="2">
        <v>40</v>
      </c>
      <c r="H730" s="2">
        <v>40</v>
      </c>
      <c r="I730" s="2">
        <v>38</v>
      </c>
      <c r="J730" s="2">
        <v>37</v>
      </c>
      <c r="K730" s="2">
        <v>36</v>
      </c>
      <c r="L730" s="2">
        <v>35</v>
      </c>
      <c r="M730" s="2">
        <v>35</v>
      </c>
      <c r="N730" s="2">
        <v>35</v>
      </c>
      <c r="O730" s="2" t="s">
        <v>4</v>
      </c>
      <c r="P730" s="2" t="s">
        <v>4</v>
      </c>
      <c r="Q730" s="2" t="s">
        <v>4</v>
      </c>
      <c r="R730" s="2" t="s">
        <v>4</v>
      </c>
      <c r="S730" s="2" t="s">
        <v>4</v>
      </c>
    </row>
    <row r="731" spans="1:19" ht="25.5" x14ac:dyDescent="0.2">
      <c r="A731" s="3" t="s">
        <v>208</v>
      </c>
      <c r="B731" s="22" t="str">
        <f t="shared" si="33"/>
        <v>Сталь легированная хромомолибденованадиевая</v>
      </c>
      <c r="C731" s="3" t="s">
        <v>84</v>
      </c>
      <c r="D731" s="3" t="str">
        <f t="shared" si="34"/>
        <v>12Х1МФ</v>
      </c>
      <c r="E731" s="23" t="s">
        <v>165</v>
      </c>
      <c r="F731" s="2" t="str">
        <f t="shared" si="35"/>
        <v>Предел прочности, МПа</v>
      </c>
      <c r="G731" s="2">
        <v>471</v>
      </c>
      <c r="H731" s="2">
        <v>461</v>
      </c>
      <c r="I731" s="2">
        <v>461</v>
      </c>
      <c r="J731" s="2">
        <v>451</v>
      </c>
      <c r="K731" s="2">
        <v>451</v>
      </c>
      <c r="L731" s="2">
        <v>441</v>
      </c>
      <c r="M731" s="2">
        <v>441</v>
      </c>
      <c r="N731" s="2">
        <v>432</v>
      </c>
      <c r="O731" s="2">
        <v>422</v>
      </c>
      <c r="P731" s="2">
        <v>392</v>
      </c>
      <c r="Q731" s="2">
        <v>392</v>
      </c>
      <c r="R731" s="2" t="s">
        <v>4</v>
      </c>
      <c r="S731" s="2" t="s">
        <v>4</v>
      </c>
    </row>
    <row r="732" spans="1:19" x14ac:dyDescent="0.2">
      <c r="A732" s="4"/>
      <c r="B732" s="22" t="str">
        <f t="shared" si="33"/>
        <v/>
      </c>
      <c r="C732" s="4"/>
      <c r="D732" s="3" t="str">
        <f t="shared" si="34"/>
        <v/>
      </c>
      <c r="E732" s="24"/>
      <c r="F732" s="2" t="str">
        <f t="shared" si="35"/>
        <v>Предел текучести, МПа</v>
      </c>
      <c r="G732" s="2">
        <v>255</v>
      </c>
      <c r="H732" s="2">
        <v>255</v>
      </c>
      <c r="I732" s="2">
        <v>255</v>
      </c>
      <c r="J732" s="2">
        <v>255</v>
      </c>
      <c r="K732" s="2">
        <v>255</v>
      </c>
      <c r="L732" s="2">
        <v>245</v>
      </c>
      <c r="M732" s="2">
        <v>235</v>
      </c>
      <c r="N732" s="2">
        <v>226</v>
      </c>
      <c r="O732" s="2">
        <v>206</v>
      </c>
      <c r="P732" s="2">
        <v>206</v>
      </c>
      <c r="Q732" s="2">
        <v>177</v>
      </c>
      <c r="R732" s="2" t="s">
        <v>4</v>
      </c>
      <c r="S732" s="2" t="s">
        <v>4</v>
      </c>
    </row>
    <row r="733" spans="1:19" x14ac:dyDescent="0.2">
      <c r="A733" s="4"/>
      <c r="B733" s="22" t="str">
        <f t="shared" si="33"/>
        <v/>
      </c>
      <c r="C733" s="4"/>
      <c r="D733" s="3" t="str">
        <f t="shared" si="34"/>
        <v/>
      </c>
      <c r="E733" s="24"/>
      <c r="F733" s="2" t="str">
        <f t="shared" si="35"/>
        <v>Относительное удлинение пятикратного образца при растяжении, %</v>
      </c>
      <c r="G733" s="2">
        <v>21</v>
      </c>
      <c r="H733" s="2">
        <v>20</v>
      </c>
      <c r="I733" s="2">
        <v>19</v>
      </c>
      <c r="J733" s="2">
        <v>18</v>
      </c>
      <c r="K733" s="2">
        <v>17</v>
      </c>
      <c r="L733" s="2">
        <v>16</v>
      </c>
      <c r="M733" s="2">
        <v>15</v>
      </c>
      <c r="N733" s="2">
        <v>15</v>
      </c>
      <c r="O733" s="2">
        <v>14</v>
      </c>
      <c r="P733" s="2">
        <v>14</v>
      </c>
      <c r="Q733" s="2">
        <v>14</v>
      </c>
      <c r="R733" s="2" t="s">
        <v>4</v>
      </c>
      <c r="S733" s="2" t="s">
        <v>4</v>
      </c>
    </row>
    <row r="734" spans="1:19" x14ac:dyDescent="0.2">
      <c r="A734" s="4"/>
      <c r="B734" s="22" t="str">
        <f t="shared" si="33"/>
        <v/>
      </c>
      <c r="C734" s="4"/>
      <c r="D734" s="3" t="str">
        <f t="shared" si="34"/>
        <v/>
      </c>
      <c r="E734" s="24"/>
      <c r="F734" s="2" t="str">
        <f t="shared" si="35"/>
        <v>Относительное сужение поперечного сечения образца при растяжении, %</v>
      </c>
      <c r="G734" s="2">
        <v>55</v>
      </c>
      <c r="H734" s="2">
        <v>55</v>
      </c>
      <c r="I734" s="2">
        <v>55</v>
      </c>
      <c r="J734" s="2">
        <v>55</v>
      </c>
      <c r="K734" s="2">
        <v>55</v>
      </c>
      <c r="L734" s="2">
        <v>55</v>
      </c>
      <c r="M734" s="2">
        <v>55</v>
      </c>
      <c r="N734" s="2">
        <v>55</v>
      </c>
      <c r="O734" s="2">
        <v>55</v>
      </c>
      <c r="P734" s="2">
        <v>55</v>
      </c>
      <c r="Q734" s="2">
        <v>55</v>
      </c>
      <c r="R734" s="2" t="s">
        <v>4</v>
      </c>
      <c r="S734" s="2" t="s">
        <v>4</v>
      </c>
    </row>
    <row r="735" spans="1:19" x14ac:dyDescent="0.2">
      <c r="A735" s="4"/>
      <c r="B735" s="22" t="str">
        <f t="shared" si="33"/>
        <v>Сталь легированная хромомолибденованадиевая</v>
      </c>
      <c r="C735" s="4"/>
      <c r="D735" s="3" t="str">
        <f t="shared" si="34"/>
        <v>12Х1МФ</v>
      </c>
      <c r="E735" s="23" t="s">
        <v>284</v>
      </c>
      <c r="F735" s="2" t="str">
        <f t="shared" si="35"/>
        <v>Предел прочности, МПа</v>
      </c>
      <c r="G735" s="2">
        <v>471</v>
      </c>
      <c r="H735" s="2">
        <v>461</v>
      </c>
      <c r="I735" s="2">
        <v>461</v>
      </c>
      <c r="J735" s="2">
        <v>451</v>
      </c>
      <c r="K735" s="2">
        <v>451</v>
      </c>
      <c r="L735" s="2">
        <v>441</v>
      </c>
      <c r="M735" s="2">
        <v>441</v>
      </c>
      <c r="N735" s="2">
        <v>432</v>
      </c>
      <c r="O735" s="2">
        <v>422</v>
      </c>
      <c r="P735" s="2">
        <v>392</v>
      </c>
      <c r="Q735" s="2">
        <v>392</v>
      </c>
      <c r="R735" s="2" t="s">
        <v>4</v>
      </c>
      <c r="S735" s="2" t="s">
        <v>4</v>
      </c>
    </row>
    <row r="736" spans="1:19" x14ac:dyDescent="0.2">
      <c r="A736" s="4"/>
      <c r="B736" s="22" t="str">
        <f t="shared" si="33"/>
        <v/>
      </c>
      <c r="C736" s="4"/>
      <c r="D736" s="3" t="str">
        <f t="shared" si="34"/>
        <v/>
      </c>
      <c r="E736" s="24"/>
      <c r="F736" s="2" t="str">
        <f t="shared" si="35"/>
        <v>Предел текучести, МПа</v>
      </c>
      <c r="G736" s="2">
        <v>255</v>
      </c>
      <c r="H736" s="2">
        <v>255</v>
      </c>
      <c r="I736" s="2">
        <v>255</v>
      </c>
      <c r="J736" s="2">
        <v>255</v>
      </c>
      <c r="K736" s="2">
        <v>255</v>
      </c>
      <c r="L736" s="2">
        <v>245</v>
      </c>
      <c r="M736" s="2">
        <v>235</v>
      </c>
      <c r="N736" s="2">
        <v>226</v>
      </c>
      <c r="O736" s="2">
        <v>206</v>
      </c>
      <c r="P736" s="2">
        <v>206</v>
      </c>
      <c r="Q736" s="2">
        <v>177</v>
      </c>
      <c r="R736" s="2" t="s">
        <v>4</v>
      </c>
      <c r="S736" s="2" t="s">
        <v>4</v>
      </c>
    </row>
    <row r="737" spans="1:19" x14ac:dyDescent="0.2">
      <c r="A737" s="4"/>
      <c r="B737" s="22" t="str">
        <f t="shared" si="33"/>
        <v/>
      </c>
      <c r="C737" s="4"/>
      <c r="D737" s="3" t="str">
        <f t="shared" si="34"/>
        <v/>
      </c>
      <c r="E737" s="24"/>
      <c r="F737" s="2" t="str">
        <f t="shared" si="35"/>
        <v>Относительное удлинение пятикратного образца при растяжении, %</v>
      </c>
      <c r="G737" s="2">
        <v>19</v>
      </c>
      <c r="H737" s="2">
        <v>18</v>
      </c>
      <c r="I737" s="2">
        <v>17</v>
      </c>
      <c r="J737" s="2">
        <v>16</v>
      </c>
      <c r="K737" s="2">
        <v>15</v>
      </c>
      <c r="L737" s="2">
        <v>14</v>
      </c>
      <c r="M737" s="2">
        <v>14</v>
      </c>
      <c r="N737" s="2">
        <v>14</v>
      </c>
      <c r="O737" s="2">
        <v>13</v>
      </c>
      <c r="P737" s="2">
        <v>13</v>
      </c>
      <c r="Q737" s="2">
        <v>13</v>
      </c>
      <c r="R737" s="2" t="s">
        <v>4</v>
      </c>
      <c r="S737" s="2" t="s">
        <v>4</v>
      </c>
    </row>
    <row r="738" spans="1:19" x14ac:dyDescent="0.2">
      <c r="A738" s="4"/>
      <c r="B738" s="22" t="str">
        <f t="shared" si="33"/>
        <v/>
      </c>
      <c r="C738" s="4"/>
      <c r="D738" s="3" t="str">
        <f t="shared" si="34"/>
        <v/>
      </c>
      <c r="E738" s="24"/>
      <c r="F738" s="2" t="str">
        <f t="shared" si="35"/>
        <v>Относительное сужение поперечного сечения образца при растяжении, %</v>
      </c>
      <c r="G738" s="2">
        <v>50</v>
      </c>
      <c r="H738" s="2">
        <v>50</v>
      </c>
      <c r="I738" s="2">
        <v>50</v>
      </c>
      <c r="J738" s="2">
        <v>50</v>
      </c>
      <c r="K738" s="2">
        <v>50</v>
      </c>
      <c r="L738" s="2">
        <v>50</v>
      </c>
      <c r="M738" s="2">
        <v>50</v>
      </c>
      <c r="N738" s="2">
        <v>50</v>
      </c>
      <c r="O738" s="2">
        <v>50</v>
      </c>
      <c r="P738" s="2">
        <v>50</v>
      </c>
      <c r="Q738" s="2">
        <v>50</v>
      </c>
      <c r="R738" s="2" t="s">
        <v>4</v>
      </c>
      <c r="S738" s="2" t="s">
        <v>4</v>
      </c>
    </row>
    <row r="739" spans="1:19" x14ac:dyDescent="0.2">
      <c r="A739" s="4"/>
      <c r="B739" s="22" t="str">
        <f t="shared" si="33"/>
        <v>Сталь легированная хромомолибденованадиевая</v>
      </c>
      <c r="C739" s="4"/>
      <c r="D739" s="3" t="str">
        <f t="shared" si="34"/>
        <v>12Х1МФ</v>
      </c>
      <c r="E739" s="23" t="s">
        <v>285</v>
      </c>
      <c r="F739" s="2" t="str">
        <f t="shared" si="35"/>
        <v>Предел прочности, МПа</v>
      </c>
      <c r="G739" s="2">
        <v>471</v>
      </c>
      <c r="H739" s="2">
        <v>461</v>
      </c>
      <c r="I739" s="2">
        <v>461</v>
      </c>
      <c r="J739" s="2">
        <v>451</v>
      </c>
      <c r="K739" s="2">
        <v>451</v>
      </c>
      <c r="L739" s="2">
        <v>441</v>
      </c>
      <c r="M739" s="2">
        <v>441</v>
      </c>
      <c r="N739" s="2">
        <v>432</v>
      </c>
      <c r="O739" s="2">
        <v>422</v>
      </c>
      <c r="P739" s="2">
        <v>392</v>
      </c>
      <c r="Q739" s="2">
        <v>392</v>
      </c>
      <c r="R739" s="2" t="s">
        <v>4</v>
      </c>
      <c r="S739" s="2" t="s">
        <v>4</v>
      </c>
    </row>
    <row r="740" spans="1:19" x14ac:dyDescent="0.2">
      <c r="A740" s="4"/>
      <c r="B740" s="22" t="str">
        <f t="shared" si="33"/>
        <v/>
      </c>
      <c r="C740" s="4"/>
      <c r="D740" s="3" t="str">
        <f t="shared" si="34"/>
        <v/>
      </c>
      <c r="E740" s="24"/>
      <c r="F740" s="2" t="str">
        <f t="shared" si="35"/>
        <v>Предел текучести, МПа</v>
      </c>
      <c r="G740" s="2">
        <v>255</v>
      </c>
      <c r="H740" s="2">
        <v>255</v>
      </c>
      <c r="I740" s="2">
        <v>255</v>
      </c>
      <c r="J740" s="2">
        <v>255</v>
      </c>
      <c r="K740" s="2">
        <v>255</v>
      </c>
      <c r="L740" s="2">
        <v>245</v>
      </c>
      <c r="M740" s="2">
        <v>235</v>
      </c>
      <c r="N740" s="2">
        <v>226</v>
      </c>
      <c r="O740" s="2">
        <v>206</v>
      </c>
      <c r="P740" s="2">
        <v>206</v>
      </c>
      <c r="Q740" s="2">
        <v>177</v>
      </c>
      <c r="R740" s="2" t="s">
        <v>4</v>
      </c>
      <c r="S740" s="2" t="s">
        <v>4</v>
      </c>
    </row>
    <row r="741" spans="1:19" x14ac:dyDescent="0.2">
      <c r="A741" s="4"/>
      <c r="B741" s="22" t="str">
        <f t="shared" si="33"/>
        <v/>
      </c>
      <c r="C741" s="4"/>
      <c r="D741" s="3" t="str">
        <f t="shared" si="34"/>
        <v/>
      </c>
      <c r="E741" s="24"/>
      <c r="F741" s="2" t="str">
        <f t="shared" si="35"/>
        <v>Относительное удлинение пятикратного образца при растяжении, %</v>
      </c>
      <c r="G741" s="2">
        <v>18</v>
      </c>
      <c r="H741" s="2">
        <v>17</v>
      </c>
      <c r="I741" s="2">
        <v>16</v>
      </c>
      <c r="J741" s="2">
        <v>15</v>
      </c>
      <c r="K741" s="2">
        <v>15</v>
      </c>
      <c r="L741" s="2">
        <v>14</v>
      </c>
      <c r="M741" s="2">
        <v>13</v>
      </c>
      <c r="N741" s="2">
        <v>13</v>
      </c>
      <c r="O741" s="2">
        <v>12</v>
      </c>
      <c r="P741" s="2">
        <v>12</v>
      </c>
      <c r="Q741" s="2">
        <v>12</v>
      </c>
      <c r="R741" s="2" t="s">
        <v>4</v>
      </c>
      <c r="S741" s="2" t="s">
        <v>4</v>
      </c>
    </row>
    <row r="742" spans="1:19" x14ac:dyDescent="0.2">
      <c r="A742" s="4"/>
      <c r="B742" s="22" t="str">
        <f t="shared" si="33"/>
        <v/>
      </c>
      <c r="C742" s="4"/>
      <c r="D742" s="3" t="str">
        <f t="shared" si="34"/>
        <v/>
      </c>
      <c r="E742" s="24"/>
      <c r="F742" s="2" t="str">
        <f t="shared" si="35"/>
        <v>Относительное сужение поперечного сечения образца при растяжении, %</v>
      </c>
      <c r="G742" s="2">
        <v>45</v>
      </c>
      <c r="H742" s="2">
        <v>45</v>
      </c>
      <c r="I742" s="2">
        <v>45</v>
      </c>
      <c r="J742" s="2">
        <v>45</v>
      </c>
      <c r="K742" s="2">
        <v>45</v>
      </c>
      <c r="L742" s="2">
        <v>45</v>
      </c>
      <c r="M742" s="2">
        <v>45</v>
      </c>
      <c r="N742" s="2">
        <v>45</v>
      </c>
      <c r="O742" s="2">
        <v>45</v>
      </c>
      <c r="P742" s="2">
        <v>45</v>
      </c>
      <c r="Q742" s="2">
        <v>45</v>
      </c>
      <c r="R742" s="2" t="s">
        <v>4</v>
      </c>
      <c r="S742" s="2" t="s">
        <v>4</v>
      </c>
    </row>
    <row r="743" spans="1:19" x14ac:dyDescent="0.2">
      <c r="A743" s="4"/>
      <c r="B743" s="22" t="str">
        <f t="shared" si="33"/>
        <v>Сталь легированная хромомолибденованадиевая</v>
      </c>
      <c r="C743" s="4"/>
      <c r="D743" s="3" t="str">
        <f t="shared" si="34"/>
        <v>12Х1МФ</v>
      </c>
      <c r="E743" s="23" t="s">
        <v>85</v>
      </c>
      <c r="F743" s="2" t="str">
        <f t="shared" si="35"/>
        <v>Предел прочности, МПа</v>
      </c>
      <c r="G743" s="2">
        <v>390</v>
      </c>
      <c r="H743" s="2">
        <v>383</v>
      </c>
      <c r="I743" s="2">
        <v>383</v>
      </c>
      <c r="J743" s="2">
        <v>373</v>
      </c>
      <c r="K743" s="2">
        <v>373</v>
      </c>
      <c r="L743" s="2">
        <v>363</v>
      </c>
      <c r="M743" s="2">
        <v>363</v>
      </c>
      <c r="N743" s="2">
        <v>353</v>
      </c>
      <c r="O743" s="2">
        <v>353</v>
      </c>
      <c r="P743" s="2">
        <v>323</v>
      </c>
      <c r="Q743" s="2">
        <v>323</v>
      </c>
      <c r="R743" s="2" t="s">
        <v>4</v>
      </c>
      <c r="S743" s="2" t="s">
        <v>4</v>
      </c>
    </row>
    <row r="744" spans="1:19" x14ac:dyDescent="0.2">
      <c r="A744" s="4"/>
      <c r="B744" s="22" t="str">
        <f t="shared" si="33"/>
        <v/>
      </c>
      <c r="C744" s="4"/>
      <c r="D744" s="3" t="str">
        <f t="shared" si="34"/>
        <v/>
      </c>
      <c r="E744" s="24"/>
      <c r="F744" s="2" t="str">
        <f t="shared" si="35"/>
        <v>Предел текучести, МПа</v>
      </c>
      <c r="G744" s="2">
        <v>195</v>
      </c>
      <c r="H744" s="2">
        <v>195</v>
      </c>
      <c r="I744" s="2">
        <v>195</v>
      </c>
      <c r="J744" s="2">
        <v>195</v>
      </c>
      <c r="K744" s="2">
        <v>195</v>
      </c>
      <c r="L744" s="2">
        <v>186</v>
      </c>
      <c r="M744" s="2">
        <v>177</v>
      </c>
      <c r="N744" s="2">
        <v>177</v>
      </c>
      <c r="O744" s="2">
        <v>157</v>
      </c>
      <c r="P744" s="2">
        <v>157</v>
      </c>
      <c r="Q744" s="2">
        <v>137</v>
      </c>
      <c r="R744" s="2" t="s">
        <v>4</v>
      </c>
      <c r="S744" s="2" t="s">
        <v>4</v>
      </c>
    </row>
    <row r="745" spans="1:19" x14ac:dyDescent="0.2">
      <c r="A745" s="4"/>
      <c r="B745" s="22" t="str">
        <f t="shared" si="33"/>
        <v/>
      </c>
      <c r="C745" s="4"/>
      <c r="D745" s="3" t="str">
        <f t="shared" si="34"/>
        <v/>
      </c>
      <c r="E745" s="24"/>
      <c r="F745" s="2" t="str">
        <f t="shared" si="35"/>
        <v>Относительное удлинение пятикратного образца при растяжении, %</v>
      </c>
      <c r="G745" s="2">
        <v>23</v>
      </c>
      <c r="H745" s="2">
        <v>22</v>
      </c>
      <c r="I745" s="2">
        <v>22</v>
      </c>
      <c r="J745" s="2">
        <v>21</v>
      </c>
      <c r="K745" s="2">
        <v>21</v>
      </c>
      <c r="L745" s="2">
        <v>18</v>
      </c>
      <c r="M745" s="2">
        <v>18</v>
      </c>
      <c r="N745" s="2">
        <v>17</v>
      </c>
      <c r="O745" s="2">
        <v>17</v>
      </c>
      <c r="P745" s="2">
        <v>17</v>
      </c>
      <c r="Q745" s="2">
        <v>17</v>
      </c>
      <c r="R745" s="2" t="s">
        <v>4</v>
      </c>
      <c r="S745" s="2" t="s">
        <v>4</v>
      </c>
    </row>
    <row r="746" spans="1:19" x14ac:dyDescent="0.2">
      <c r="A746" s="4"/>
      <c r="B746" s="22" t="str">
        <f t="shared" si="33"/>
        <v/>
      </c>
      <c r="C746" s="4"/>
      <c r="D746" s="3" t="str">
        <f t="shared" si="34"/>
        <v/>
      </c>
      <c r="E746" s="24"/>
      <c r="F746" s="2" t="str">
        <f t="shared" si="35"/>
        <v>Относительное сужение поперечного сечения образца при растяжении, %</v>
      </c>
      <c r="G746" s="2">
        <v>50</v>
      </c>
      <c r="H746" s="2">
        <v>50</v>
      </c>
      <c r="I746" s="2">
        <v>50</v>
      </c>
      <c r="J746" s="2">
        <v>50</v>
      </c>
      <c r="K746" s="2">
        <v>50</v>
      </c>
      <c r="L746" s="2">
        <v>50</v>
      </c>
      <c r="M746" s="2">
        <v>50</v>
      </c>
      <c r="N746" s="2">
        <v>50</v>
      </c>
      <c r="O746" s="2">
        <v>50</v>
      </c>
      <c r="P746" s="2">
        <v>50</v>
      </c>
      <c r="Q746" s="2">
        <v>50</v>
      </c>
      <c r="R746" s="2" t="s">
        <v>4</v>
      </c>
      <c r="S746" s="2" t="s">
        <v>4</v>
      </c>
    </row>
    <row r="747" spans="1:19" x14ac:dyDescent="0.2">
      <c r="A747" s="4"/>
      <c r="B747" s="22" t="str">
        <f t="shared" si="33"/>
        <v>Сталь легированная хромомолибденованадиевая</v>
      </c>
      <c r="C747" s="4"/>
      <c r="D747" s="3" t="str">
        <f t="shared" si="34"/>
        <v>12Х1МФ</v>
      </c>
      <c r="E747" s="23" t="s">
        <v>86</v>
      </c>
      <c r="F747" s="2" t="str">
        <f t="shared" si="35"/>
        <v>Предел прочности, МПа</v>
      </c>
      <c r="G747" s="2">
        <v>430</v>
      </c>
      <c r="H747" s="2">
        <v>422</v>
      </c>
      <c r="I747" s="2">
        <v>422</v>
      </c>
      <c r="J747" s="2">
        <v>412</v>
      </c>
      <c r="K747" s="2">
        <v>412</v>
      </c>
      <c r="L747" s="2">
        <v>402</v>
      </c>
      <c r="M747" s="2">
        <v>402</v>
      </c>
      <c r="N747" s="2">
        <v>392</v>
      </c>
      <c r="O747" s="2">
        <v>392</v>
      </c>
      <c r="P747" s="2">
        <v>353</v>
      </c>
      <c r="Q747" s="2">
        <v>353</v>
      </c>
      <c r="R747" s="2" t="s">
        <v>4</v>
      </c>
      <c r="S747" s="2" t="s">
        <v>4</v>
      </c>
    </row>
    <row r="748" spans="1:19" x14ac:dyDescent="0.2">
      <c r="A748" s="4"/>
      <c r="B748" s="22" t="str">
        <f t="shared" si="33"/>
        <v/>
      </c>
      <c r="C748" s="4"/>
      <c r="D748" s="3" t="str">
        <f t="shared" si="34"/>
        <v/>
      </c>
      <c r="E748" s="24"/>
      <c r="F748" s="2" t="str">
        <f t="shared" si="35"/>
        <v>Предел текучести, МПа</v>
      </c>
      <c r="G748" s="2">
        <v>215</v>
      </c>
      <c r="H748" s="2">
        <v>215</v>
      </c>
      <c r="I748" s="2">
        <v>215</v>
      </c>
      <c r="J748" s="2">
        <v>215</v>
      </c>
      <c r="K748" s="2">
        <v>215</v>
      </c>
      <c r="L748" s="2">
        <v>206</v>
      </c>
      <c r="M748" s="2">
        <v>196</v>
      </c>
      <c r="N748" s="2">
        <v>196</v>
      </c>
      <c r="O748" s="2">
        <v>177</v>
      </c>
      <c r="P748" s="2">
        <v>177</v>
      </c>
      <c r="Q748" s="2">
        <v>147</v>
      </c>
      <c r="R748" s="2" t="s">
        <v>4</v>
      </c>
      <c r="S748" s="2" t="s">
        <v>4</v>
      </c>
    </row>
    <row r="749" spans="1:19" x14ac:dyDescent="0.2">
      <c r="A749" s="4"/>
      <c r="B749" s="22" t="str">
        <f t="shared" si="33"/>
        <v/>
      </c>
      <c r="C749" s="4"/>
      <c r="D749" s="3" t="str">
        <f t="shared" si="34"/>
        <v/>
      </c>
      <c r="E749" s="24"/>
      <c r="F749" s="2" t="str">
        <f t="shared" si="35"/>
        <v>Относительное удлинение пятикратного образца при растяжении, %</v>
      </c>
      <c r="G749" s="2">
        <v>16</v>
      </c>
      <c r="H749" s="2">
        <v>15</v>
      </c>
      <c r="I749" s="2">
        <v>15</v>
      </c>
      <c r="J749" s="2">
        <v>15</v>
      </c>
      <c r="K749" s="2">
        <v>15</v>
      </c>
      <c r="L749" s="2">
        <v>12</v>
      </c>
      <c r="M749" s="2">
        <v>12</v>
      </c>
      <c r="N749" s="2">
        <v>12</v>
      </c>
      <c r="O749" s="2">
        <v>12</v>
      </c>
      <c r="P749" s="2">
        <v>12</v>
      </c>
      <c r="Q749" s="2">
        <v>12</v>
      </c>
      <c r="R749" s="2" t="s">
        <v>4</v>
      </c>
      <c r="S749" s="2" t="s">
        <v>4</v>
      </c>
    </row>
    <row r="750" spans="1:19" x14ac:dyDescent="0.2">
      <c r="A750" s="4"/>
      <c r="B750" s="22" t="str">
        <f t="shared" si="33"/>
        <v/>
      </c>
      <c r="C750" s="4"/>
      <c r="D750" s="3" t="str">
        <f t="shared" si="34"/>
        <v/>
      </c>
      <c r="E750" s="24"/>
      <c r="F750" s="2" t="str">
        <f t="shared" si="35"/>
        <v>Относительное сужение поперечного сечения образца при растяжении, %</v>
      </c>
      <c r="G750" s="2">
        <v>35</v>
      </c>
      <c r="H750" s="2">
        <v>35</v>
      </c>
      <c r="I750" s="2">
        <v>35</v>
      </c>
      <c r="J750" s="2">
        <v>35</v>
      </c>
      <c r="K750" s="2">
        <v>35</v>
      </c>
      <c r="L750" s="2">
        <v>35</v>
      </c>
      <c r="M750" s="2">
        <v>35</v>
      </c>
      <c r="N750" s="2">
        <v>35</v>
      </c>
      <c r="O750" s="2">
        <v>35</v>
      </c>
      <c r="P750" s="2">
        <v>35</v>
      </c>
      <c r="Q750" s="2">
        <v>35</v>
      </c>
      <c r="R750" s="2" t="s">
        <v>4</v>
      </c>
      <c r="S750" s="2" t="s">
        <v>4</v>
      </c>
    </row>
    <row r="751" spans="1:19" x14ac:dyDescent="0.2">
      <c r="A751" s="3"/>
      <c r="B751" s="22" t="str">
        <f t="shared" si="33"/>
        <v>Сталь легированная хромомолибденованадиевая</v>
      </c>
      <c r="C751" s="3"/>
      <c r="D751" s="3" t="str">
        <f t="shared" si="34"/>
        <v>12Х1МФ</v>
      </c>
      <c r="E751" s="23" t="s">
        <v>286</v>
      </c>
      <c r="F751" s="2" t="str">
        <f t="shared" si="35"/>
        <v>Предел прочности, МПа</v>
      </c>
      <c r="G751" s="2">
        <v>470</v>
      </c>
      <c r="H751" s="2">
        <v>461</v>
      </c>
      <c r="I751" s="2">
        <v>461</v>
      </c>
      <c r="J751" s="2">
        <v>451</v>
      </c>
      <c r="K751" s="2">
        <v>451</v>
      </c>
      <c r="L751" s="2">
        <v>441</v>
      </c>
      <c r="M751" s="2">
        <v>441</v>
      </c>
      <c r="N751" s="2">
        <v>432</v>
      </c>
      <c r="O751" s="2">
        <v>422</v>
      </c>
      <c r="P751" s="2">
        <v>392</v>
      </c>
      <c r="Q751" s="2">
        <v>392</v>
      </c>
      <c r="R751" s="2" t="s">
        <v>4</v>
      </c>
      <c r="S751" s="2" t="s">
        <v>4</v>
      </c>
    </row>
    <row r="752" spans="1:19" x14ac:dyDescent="0.2">
      <c r="A752" s="4"/>
      <c r="B752" s="22" t="str">
        <f t="shared" si="33"/>
        <v/>
      </c>
      <c r="C752" s="4"/>
      <c r="D752" s="3" t="str">
        <f t="shared" si="34"/>
        <v/>
      </c>
      <c r="E752" s="24"/>
      <c r="F752" s="2" t="str">
        <f t="shared" si="35"/>
        <v>Предел текучести, МПа</v>
      </c>
      <c r="G752" s="2">
        <v>245</v>
      </c>
      <c r="H752" s="2">
        <v>245</v>
      </c>
      <c r="I752" s="2">
        <v>245</v>
      </c>
      <c r="J752" s="2">
        <v>245</v>
      </c>
      <c r="K752" s="2">
        <v>245</v>
      </c>
      <c r="L752" s="2">
        <v>235</v>
      </c>
      <c r="M752" s="2">
        <v>216</v>
      </c>
      <c r="N752" s="2">
        <v>216</v>
      </c>
      <c r="O752" s="2">
        <v>196</v>
      </c>
      <c r="P752" s="2">
        <v>196</v>
      </c>
      <c r="Q752" s="2">
        <v>167</v>
      </c>
      <c r="R752" s="2" t="s">
        <v>4</v>
      </c>
      <c r="S752" s="2" t="s">
        <v>4</v>
      </c>
    </row>
    <row r="753" spans="1:19" x14ac:dyDescent="0.2">
      <c r="A753" s="4"/>
      <c r="B753" s="22" t="str">
        <f t="shared" si="33"/>
        <v/>
      </c>
      <c r="C753" s="4"/>
      <c r="D753" s="3" t="str">
        <f t="shared" si="34"/>
        <v/>
      </c>
      <c r="E753" s="24"/>
      <c r="F753" s="2" t="str">
        <f t="shared" si="35"/>
        <v>Относительное удлинение пятикратного образца при растяжении, %</v>
      </c>
      <c r="G753" s="2">
        <v>16</v>
      </c>
      <c r="H753" s="2">
        <v>15</v>
      </c>
      <c r="I753" s="2">
        <v>15</v>
      </c>
      <c r="J753" s="2">
        <v>15</v>
      </c>
      <c r="K753" s="2">
        <v>15</v>
      </c>
      <c r="L753" s="2">
        <v>12</v>
      </c>
      <c r="M753" s="2">
        <v>12</v>
      </c>
      <c r="N753" s="2">
        <v>12</v>
      </c>
      <c r="O753" s="2">
        <v>12</v>
      </c>
      <c r="P753" s="2">
        <v>12</v>
      </c>
      <c r="Q753" s="2">
        <v>12</v>
      </c>
      <c r="R753" s="2" t="s">
        <v>4</v>
      </c>
      <c r="S753" s="2" t="s">
        <v>4</v>
      </c>
    </row>
    <row r="754" spans="1:19" x14ac:dyDescent="0.2">
      <c r="A754" s="4"/>
      <c r="B754" s="22" t="str">
        <f t="shared" si="33"/>
        <v/>
      </c>
      <c r="C754" s="4"/>
      <c r="D754" s="3" t="str">
        <f t="shared" si="34"/>
        <v/>
      </c>
      <c r="E754" s="24"/>
      <c r="F754" s="2" t="str">
        <f t="shared" si="35"/>
        <v>Относительное сужение поперечного сечения образца при растяжении, %</v>
      </c>
      <c r="G754" s="2">
        <v>35</v>
      </c>
      <c r="H754" s="2">
        <v>35</v>
      </c>
      <c r="I754" s="2">
        <v>35</v>
      </c>
      <c r="J754" s="2">
        <v>35</v>
      </c>
      <c r="K754" s="2">
        <v>35</v>
      </c>
      <c r="L754" s="2">
        <v>35</v>
      </c>
      <c r="M754" s="2">
        <v>35</v>
      </c>
      <c r="N754" s="2">
        <v>35</v>
      </c>
      <c r="O754" s="2">
        <v>35</v>
      </c>
      <c r="P754" s="2">
        <v>35</v>
      </c>
      <c r="Q754" s="2">
        <v>35</v>
      </c>
      <c r="R754" s="2" t="s">
        <v>4</v>
      </c>
      <c r="S754" s="2" t="s">
        <v>4</v>
      </c>
    </row>
    <row r="755" spans="1:19" ht="25.5" x14ac:dyDescent="0.2">
      <c r="A755" s="4"/>
      <c r="B755" s="22" t="str">
        <f t="shared" si="33"/>
        <v>Сталь легированная хромомолибденованадиевая</v>
      </c>
      <c r="C755" s="4"/>
      <c r="D755" s="3" t="str">
        <f t="shared" si="34"/>
        <v>12Х1МФ</v>
      </c>
      <c r="E755" s="23" t="s">
        <v>287</v>
      </c>
      <c r="F755" s="2" t="str">
        <f t="shared" si="35"/>
        <v>Предел прочности, МПа</v>
      </c>
      <c r="G755" s="2">
        <v>441</v>
      </c>
      <c r="H755" s="2">
        <v>432</v>
      </c>
      <c r="I755" s="2">
        <v>432</v>
      </c>
      <c r="J755" s="2">
        <v>422</v>
      </c>
      <c r="K755" s="2">
        <v>422</v>
      </c>
      <c r="L755" s="2">
        <v>412</v>
      </c>
      <c r="M755" s="2">
        <v>412</v>
      </c>
      <c r="N755" s="2">
        <v>392</v>
      </c>
      <c r="O755" s="2">
        <v>372</v>
      </c>
      <c r="P755" s="2">
        <v>343</v>
      </c>
      <c r="Q755" s="2">
        <v>294</v>
      </c>
      <c r="R755" s="2" t="s">
        <v>4</v>
      </c>
      <c r="S755" s="2" t="s">
        <v>4</v>
      </c>
    </row>
    <row r="756" spans="1:19" x14ac:dyDescent="0.2">
      <c r="A756" s="4"/>
      <c r="B756" s="22" t="str">
        <f t="shared" si="33"/>
        <v/>
      </c>
      <c r="C756" s="4"/>
      <c r="D756" s="3" t="str">
        <f t="shared" si="34"/>
        <v/>
      </c>
      <c r="E756" s="24"/>
      <c r="F756" s="2" t="str">
        <f t="shared" si="35"/>
        <v>Предел текучести, МПа</v>
      </c>
      <c r="G756" s="2">
        <v>275</v>
      </c>
      <c r="H756" s="2">
        <v>275</v>
      </c>
      <c r="I756" s="2">
        <v>275</v>
      </c>
      <c r="J756" s="2">
        <v>275</v>
      </c>
      <c r="K756" s="2">
        <v>275</v>
      </c>
      <c r="L756" s="2">
        <v>265</v>
      </c>
      <c r="M756" s="2">
        <v>255</v>
      </c>
      <c r="N756" s="2">
        <v>245</v>
      </c>
      <c r="O756" s="2">
        <v>216</v>
      </c>
      <c r="P756" s="2">
        <v>214</v>
      </c>
      <c r="Q756" s="2">
        <v>186</v>
      </c>
      <c r="R756" s="2" t="s">
        <v>4</v>
      </c>
      <c r="S756" s="2" t="s">
        <v>4</v>
      </c>
    </row>
    <row r="757" spans="1:19" x14ac:dyDescent="0.2">
      <c r="A757" s="4"/>
      <c r="B757" s="22" t="str">
        <f t="shared" si="33"/>
        <v/>
      </c>
      <c r="C757" s="4"/>
      <c r="D757" s="3" t="str">
        <f t="shared" si="34"/>
        <v/>
      </c>
      <c r="E757" s="24"/>
      <c r="F757" s="2" t="str">
        <f t="shared" si="35"/>
        <v>Относительное удлинение пятикратного образца при растяжении, %</v>
      </c>
      <c r="G757" s="2">
        <v>19</v>
      </c>
      <c r="H757" s="2">
        <v>18</v>
      </c>
      <c r="I757" s="2">
        <v>18</v>
      </c>
      <c r="J757" s="2">
        <v>18</v>
      </c>
      <c r="K757" s="2">
        <v>18</v>
      </c>
      <c r="L757" s="2">
        <v>18</v>
      </c>
      <c r="M757" s="2">
        <v>18</v>
      </c>
      <c r="N757" s="2">
        <v>18</v>
      </c>
      <c r="O757" s="2">
        <v>18</v>
      </c>
      <c r="P757" s="2">
        <v>18</v>
      </c>
      <c r="Q757" s="2">
        <v>19</v>
      </c>
      <c r="R757" s="2" t="s">
        <v>4</v>
      </c>
      <c r="S757" s="2" t="s">
        <v>4</v>
      </c>
    </row>
    <row r="758" spans="1:19" x14ac:dyDescent="0.2">
      <c r="A758" s="4"/>
      <c r="B758" s="22" t="str">
        <f t="shared" si="33"/>
        <v/>
      </c>
      <c r="C758" s="4"/>
      <c r="D758" s="3" t="str">
        <f t="shared" si="34"/>
        <v/>
      </c>
      <c r="E758" s="24"/>
      <c r="F758" s="2" t="str">
        <f t="shared" si="35"/>
        <v>Относительное сужение поперечного сечения образца при растяжении, %</v>
      </c>
      <c r="G758" s="2">
        <v>50</v>
      </c>
      <c r="H758" s="2">
        <v>50</v>
      </c>
      <c r="I758" s="2">
        <v>50</v>
      </c>
      <c r="J758" s="2">
        <v>50</v>
      </c>
      <c r="K758" s="2">
        <v>50</v>
      </c>
      <c r="L758" s="2">
        <v>50</v>
      </c>
      <c r="M758" s="2">
        <v>50</v>
      </c>
      <c r="N758" s="2">
        <v>50</v>
      </c>
      <c r="O758" s="2">
        <v>50</v>
      </c>
      <c r="P758" s="2">
        <v>50</v>
      </c>
      <c r="Q758" s="2">
        <v>50</v>
      </c>
      <c r="R758" s="2" t="s">
        <v>4</v>
      </c>
      <c r="S758" s="2" t="s">
        <v>4</v>
      </c>
    </row>
    <row r="759" spans="1:19" ht="25.5" x14ac:dyDescent="0.2">
      <c r="A759" s="4"/>
      <c r="B759" s="22" t="str">
        <f t="shared" si="33"/>
        <v>Сталь легированная хромомолибденованадиевая</v>
      </c>
      <c r="C759" s="4"/>
      <c r="D759" s="3" t="str">
        <f t="shared" si="34"/>
        <v>12Х1МФ</v>
      </c>
      <c r="E759" s="23" t="s">
        <v>288</v>
      </c>
      <c r="F759" s="2" t="str">
        <f t="shared" si="35"/>
        <v>Предел прочности, МПа</v>
      </c>
      <c r="G759" s="2">
        <v>441</v>
      </c>
      <c r="H759" s="2">
        <v>432</v>
      </c>
      <c r="I759" s="2">
        <v>432</v>
      </c>
      <c r="J759" s="2">
        <v>422</v>
      </c>
      <c r="K759" s="2">
        <v>422</v>
      </c>
      <c r="L759" s="2">
        <v>412</v>
      </c>
      <c r="M759" s="2">
        <v>412</v>
      </c>
      <c r="N759" s="2">
        <v>392</v>
      </c>
      <c r="O759" s="2">
        <v>372</v>
      </c>
      <c r="P759" s="2">
        <v>343</v>
      </c>
      <c r="Q759" s="2">
        <v>294</v>
      </c>
      <c r="R759" s="2" t="s">
        <v>4</v>
      </c>
      <c r="S759" s="2" t="s">
        <v>4</v>
      </c>
    </row>
    <row r="760" spans="1:19" x14ac:dyDescent="0.2">
      <c r="A760" s="4"/>
      <c r="B760" s="22" t="str">
        <f t="shared" si="33"/>
        <v/>
      </c>
      <c r="C760" s="4"/>
      <c r="D760" s="3" t="str">
        <f t="shared" si="34"/>
        <v/>
      </c>
      <c r="E760" s="24"/>
      <c r="F760" s="2" t="str">
        <f t="shared" si="35"/>
        <v>Предел текучести, МПа</v>
      </c>
      <c r="G760" s="2">
        <v>275</v>
      </c>
      <c r="H760" s="2">
        <v>275</v>
      </c>
      <c r="I760" s="2">
        <v>275</v>
      </c>
      <c r="J760" s="2">
        <v>275</v>
      </c>
      <c r="K760" s="2">
        <v>275</v>
      </c>
      <c r="L760" s="2">
        <v>265</v>
      </c>
      <c r="M760" s="2">
        <v>255</v>
      </c>
      <c r="N760" s="2">
        <v>245</v>
      </c>
      <c r="O760" s="2">
        <v>216</v>
      </c>
      <c r="P760" s="2">
        <v>214</v>
      </c>
      <c r="Q760" s="2">
        <v>186</v>
      </c>
      <c r="R760" s="2" t="s">
        <v>4</v>
      </c>
      <c r="S760" s="2" t="s">
        <v>4</v>
      </c>
    </row>
    <row r="761" spans="1:19" x14ac:dyDescent="0.2">
      <c r="A761" s="4"/>
      <c r="B761" s="22" t="str">
        <f t="shared" si="33"/>
        <v/>
      </c>
      <c r="C761" s="4"/>
      <c r="D761" s="3" t="str">
        <f t="shared" si="34"/>
        <v/>
      </c>
      <c r="E761" s="24"/>
      <c r="F761" s="2" t="str">
        <f t="shared" si="35"/>
        <v>Относительное удлинение пятикратного образца при растяжении, %</v>
      </c>
      <c r="G761" s="2">
        <v>19</v>
      </c>
      <c r="H761" s="2">
        <v>18</v>
      </c>
      <c r="I761" s="2">
        <v>18</v>
      </c>
      <c r="J761" s="2">
        <v>18</v>
      </c>
      <c r="K761" s="2">
        <v>18</v>
      </c>
      <c r="L761" s="2">
        <v>18</v>
      </c>
      <c r="M761" s="2">
        <v>18</v>
      </c>
      <c r="N761" s="2">
        <v>18</v>
      </c>
      <c r="O761" s="2">
        <v>18</v>
      </c>
      <c r="P761" s="2">
        <v>18</v>
      </c>
      <c r="Q761" s="2">
        <v>19</v>
      </c>
      <c r="R761" s="2" t="s">
        <v>4</v>
      </c>
      <c r="S761" s="2" t="s">
        <v>4</v>
      </c>
    </row>
    <row r="762" spans="1:19" x14ac:dyDescent="0.2">
      <c r="A762" s="4"/>
      <c r="B762" s="22" t="str">
        <f t="shared" si="33"/>
        <v/>
      </c>
      <c r="C762" s="4"/>
      <c r="D762" s="3" t="str">
        <f t="shared" si="34"/>
        <v/>
      </c>
      <c r="E762" s="24"/>
      <c r="F762" s="2" t="str">
        <f t="shared" si="35"/>
        <v>Относительное сужение поперечного сечения образца при растяжении, %</v>
      </c>
      <c r="G762" s="2">
        <v>50</v>
      </c>
      <c r="H762" s="2">
        <v>50</v>
      </c>
      <c r="I762" s="2">
        <v>50</v>
      </c>
      <c r="J762" s="2">
        <v>50</v>
      </c>
      <c r="K762" s="2">
        <v>50</v>
      </c>
      <c r="L762" s="2">
        <v>50</v>
      </c>
      <c r="M762" s="2">
        <v>50</v>
      </c>
      <c r="N762" s="2">
        <v>50</v>
      </c>
      <c r="O762" s="2">
        <v>50</v>
      </c>
      <c r="P762" s="2">
        <v>50</v>
      </c>
      <c r="Q762" s="2">
        <v>50</v>
      </c>
      <c r="R762" s="2" t="s">
        <v>4</v>
      </c>
      <c r="S762" s="2" t="s">
        <v>4</v>
      </c>
    </row>
    <row r="763" spans="1:19" ht="25.5" x14ac:dyDescent="0.2">
      <c r="A763" s="3" t="s">
        <v>208</v>
      </c>
      <c r="B763" s="22" t="str">
        <f t="shared" si="33"/>
        <v>Сталь легированная хромомолибденованадиевая</v>
      </c>
      <c r="C763" s="3" t="s">
        <v>87</v>
      </c>
      <c r="D763" s="3" t="str">
        <f t="shared" si="34"/>
        <v>25Х1МФ</v>
      </c>
      <c r="E763" s="23" t="s">
        <v>183</v>
      </c>
      <c r="F763" s="2" t="str">
        <f t="shared" si="35"/>
        <v>Предел прочности, МПа</v>
      </c>
      <c r="G763" s="2">
        <v>883</v>
      </c>
      <c r="H763" s="2">
        <v>873</v>
      </c>
      <c r="I763" s="2">
        <v>834</v>
      </c>
      <c r="J763" s="2">
        <v>814</v>
      </c>
      <c r="K763" s="2">
        <v>804</v>
      </c>
      <c r="L763" s="2">
        <v>775</v>
      </c>
      <c r="M763" s="2">
        <v>765</v>
      </c>
      <c r="N763" s="2">
        <v>726</v>
      </c>
      <c r="O763" s="2">
        <v>716</v>
      </c>
      <c r="P763" s="2">
        <v>681</v>
      </c>
      <c r="Q763" s="2">
        <v>628</v>
      </c>
      <c r="R763" s="2" t="s">
        <v>4</v>
      </c>
      <c r="S763" s="2" t="s">
        <v>4</v>
      </c>
    </row>
    <row r="764" spans="1:19" x14ac:dyDescent="0.2">
      <c r="A764" s="4"/>
      <c r="B764" s="22" t="str">
        <f t="shared" si="33"/>
        <v/>
      </c>
      <c r="C764" s="4"/>
      <c r="D764" s="3" t="str">
        <f t="shared" si="34"/>
        <v/>
      </c>
      <c r="E764" s="24"/>
      <c r="F764" s="2" t="str">
        <f t="shared" si="35"/>
        <v>Предел текучести, МПа</v>
      </c>
      <c r="G764" s="2">
        <v>736</v>
      </c>
      <c r="H764" s="2">
        <v>706</v>
      </c>
      <c r="I764" s="2">
        <v>697</v>
      </c>
      <c r="J764" s="2">
        <v>657</v>
      </c>
      <c r="K764" s="2">
        <v>647</v>
      </c>
      <c r="L764" s="2">
        <v>618</v>
      </c>
      <c r="M764" s="2">
        <v>608</v>
      </c>
      <c r="N764" s="2">
        <v>569</v>
      </c>
      <c r="O764" s="2">
        <v>559</v>
      </c>
      <c r="P764" s="2">
        <v>540</v>
      </c>
      <c r="Q764" s="2">
        <v>530</v>
      </c>
      <c r="R764" s="2" t="s">
        <v>4</v>
      </c>
      <c r="S764" s="2" t="s">
        <v>4</v>
      </c>
    </row>
    <row r="765" spans="1:19" x14ac:dyDescent="0.2">
      <c r="A765" s="4"/>
      <c r="B765" s="22" t="str">
        <f t="shared" si="33"/>
        <v/>
      </c>
      <c r="C765" s="4"/>
      <c r="D765" s="3" t="str">
        <f t="shared" si="34"/>
        <v/>
      </c>
      <c r="E765" s="24"/>
      <c r="F765" s="2" t="str">
        <f t="shared" si="35"/>
        <v>Относительное удлинение пятикратного образца при растяжении, %</v>
      </c>
      <c r="G765" s="2">
        <v>14</v>
      </c>
      <c r="H765" s="2">
        <v>13</v>
      </c>
      <c r="I765" s="2">
        <v>12</v>
      </c>
      <c r="J765" s="2">
        <v>12</v>
      </c>
      <c r="K765" s="2">
        <v>12</v>
      </c>
      <c r="L765" s="2">
        <v>12</v>
      </c>
      <c r="M765" s="2">
        <v>13</v>
      </c>
      <c r="N765" s="2">
        <v>13</v>
      </c>
      <c r="O765" s="2">
        <v>13</v>
      </c>
      <c r="P765" s="2">
        <v>13</v>
      </c>
      <c r="Q765" s="2">
        <v>13</v>
      </c>
      <c r="R765" s="2" t="s">
        <v>4</v>
      </c>
      <c r="S765" s="2" t="s">
        <v>4</v>
      </c>
    </row>
    <row r="766" spans="1:19" x14ac:dyDescent="0.2">
      <c r="A766" s="4"/>
      <c r="B766" s="22" t="str">
        <f t="shared" si="33"/>
        <v/>
      </c>
      <c r="C766" s="4"/>
      <c r="D766" s="3" t="str">
        <f t="shared" si="34"/>
        <v/>
      </c>
      <c r="E766" s="24"/>
      <c r="F766" s="2" t="str">
        <f t="shared" si="35"/>
        <v>Относительное сужение поперечного сечения образца при растяжении, %</v>
      </c>
      <c r="G766" s="2">
        <v>50</v>
      </c>
      <c r="H766" s="2">
        <v>51</v>
      </c>
      <c r="I766" s="2">
        <v>52</v>
      </c>
      <c r="J766" s="2">
        <v>53</v>
      </c>
      <c r="K766" s="2">
        <v>54</v>
      </c>
      <c r="L766" s="2">
        <v>55</v>
      </c>
      <c r="M766" s="2">
        <v>55</v>
      </c>
      <c r="N766" s="2">
        <v>55</v>
      </c>
      <c r="O766" s="2">
        <v>55</v>
      </c>
      <c r="P766" s="2">
        <v>55</v>
      </c>
      <c r="Q766" s="2">
        <v>55</v>
      </c>
      <c r="R766" s="2" t="s">
        <v>4</v>
      </c>
      <c r="S766" s="2" t="s">
        <v>4</v>
      </c>
    </row>
    <row r="767" spans="1:19" ht="25.5" x14ac:dyDescent="0.2">
      <c r="A767" s="4"/>
      <c r="B767" s="22" t="str">
        <f t="shared" si="33"/>
        <v>Сталь легированная хромомолибденованадиевая</v>
      </c>
      <c r="C767" s="4"/>
      <c r="D767" s="3" t="str">
        <f t="shared" si="34"/>
        <v>25Х1МФ</v>
      </c>
      <c r="E767" s="23" t="s">
        <v>289</v>
      </c>
      <c r="F767" s="2" t="str">
        <f t="shared" si="35"/>
        <v>Предел прочности, МПа</v>
      </c>
      <c r="G767" s="2">
        <v>883</v>
      </c>
      <c r="H767" s="2">
        <v>873</v>
      </c>
      <c r="I767" s="2">
        <v>834</v>
      </c>
      <c r="J767" s="2">
        <v>814</v>
      </c>
      <c r="K767" s="2">
        <v>804</v>
      </c>
      <c r="L767" s="2">
        <v>775</v>
      </c>
      <c r="M767" s="2">
        <v>765</v>
      </c>
      <c r="N767" s="2">
        <v>726</v>
      </c>
      <c r="O767" s="2">
        <v>716</v>
      </c>
      <c r="P767" s="2">
        <v>681</v>
      </c>
      <c r="Q767" s="2">
        <v>628</v>
      </c>
      <c r="R767" s="2" t="s">
        <v>4</v>
      </c>
      <c r="S767" s="2" t="s">
        <v>4</v>
      </c>
    </row>
    <row r="768" spans="1:19" x14ac:dyDescent="0.2">
      <c r="A768" s="4"/>
      <c r="B768" s="22" t="str">
        <f t="shared" si="33"/>
        <v/>
      </c>
      <c r="C768" s="4"/>
      <c r="D768" s="3" t="str">
        <f t="shared" si="34"/>
        <v/>
      </c>
      <c r="E768" s="24"/>
      <c r="F768" s="2" t="str">
        <f t="shared" si="35"/>
        <v>Предел текучести, МПа</v>
      </c>
      <c r="G768" s="2">
        <v>736</v>
      </c>
      <c r="H768" s="2">
        <v>706</v>
      </c>
      <c r="I768" s="2">
        <v>697</v>
      </c>
      <c r="J768" s="2">
        <v>657</v>
      </c>
      <c r="K768" s="2">
        <v>647</v>
      </c>
      <c r="L768" s="2">
        <v>618</v>
      </c>
      <c r="M768" s="2">
        <v>608</v>
      </c>
      <c r="N768" s="2">
        <v>569</v>
      </c>
      <c r="O768" s="2">
        <v>559</v>
      </c>
      <c r="P768" s="2">
        <v>540</v>
      </c>
      <c r="Q768" s="2">
        <v>530</v>
      </c>
      <c r="R768" s="2" t="s">
        <v>4</v>
      </c>
      <c r="S768" s="2" t="s">
        <v>4</v>
      </c>
    </row>
    <row r="769" spans="1:19" x14ac:dyDescent="0.2">
      <c r="A769" s="4"/>
      <c r="B769" s="22" t="str">
        <f t="shared" si="33"/>
        <v/>
      </c>
      <c r="C769" s="4"/>
      <c r="D769" s="3" t="str">
        <f t="shared" si="34"/>
        <v/>
      </c>
      <c r="E769" s="24"/>
      <c r="F769" s="2" t="str">
        <f t="shared" si="35"/>
        <v>Относительное удлинение пятикратного образца при растяжении, %</v>
      </c>
      <c r="G769" s="2">
        <v>12</v>
      </c>
      <c r="H769" s="2">
        <v>11</v>
      </c>
      <c r="I769" s="2">
        <v>10</v>
      </c>
      <c r="J769" s="2">
        <v>10</v>
      </c>
      <c r="K769" s="2">
        <v>10</v>
      </c>
      <c r="L769" s="2">
        <v>10</v>
      </c>
      <c r="M769" s="2">
        <v>11</v>
      </c>
      <c r="N769" s="2">
        <v>11</v>
      </c>
      <c r="O769" s="2">
        <v>11</v>
      </c>
      <c r="P769" s="2">
        <v>11</v>
      </c>
      <c r="Q769" s="2">
        <v>11</v>
      </c>
      <c r="R769" s="2" t="s">
        <v>4</v>
      </c>
      <c r="S769" s="2" t="s">
        <v>4</v>
      </c>
    </row>
    <row r="770" spans="1:19" x14ac:dyDescent="0.2">
      <c r="A770" s="4"/>
      <c r="B770" s="22" t="str">
        <f t="shared" si="33"/>
        <v/>
      </c>
      <c r="C770" s="4"/>
      <c r="D770" s="3" t="str">
        <f t="shared" si="34"/>
        <v/>
      </c>
      <c r="E770" s="24"/>
      <c r="F770" s="2" t="str">
        <f t="shared" si="35"/>
        <v>Относительное сужение поперечного сечения образца при растяжении, %</v>
      </c>
      <c r="G770" s="2">
        <v>45</v>
      </c>
      <c r="H770" s="2">
        <v>46</v>
      </c>
      <c r="I770" s="2">
        <v>47</v>
      </c>
      <c r="J770" s="2">
        <v>48</v>
      </c>
      <c r="K770" s="2">
        <v>49</v>
      </c>
      <c r="L770" s="2">
        <v>49</v>
      </c>
      <c r="M770" s="2">
        <v>49</v>
      </c>
      <c r="N770" s="2">
        <v>49</v>
      </c>
      <c r="O770" s="2">
        <v>49</v>
      </c>
      <c r="P770" s="2">
        <v>49</v>
      </c>
      <c r="Q770" s="2">
        <v>49</v>
      </c>
      <c r="R770" s="2" t="s">
        <v>4</v>
      </c>
      <c r="S770" s="2" t="s">
        <v>4</v>
      </c>
    </row>
    <row r="771" spans="1:19" ht="25.5" x14ac:dyDescent="0.2">
      <c r="A771" s="4"/>
      <c r="B771" s="22" t="str">
        <f t="shared" ref="B771:B834" si="36">IF(NOT(ISBLANK(A771)),A771,IF(NOT(ISBLANK(E771)),INDEX(B:B,ROW(B771)-4),""))</f>
        <v>Сталь легированная хромомолибденованадиевая</v>
      </c>
      <c r="C771" s="4"/>
      <c r="D771" s="3" t="str">
        <f t="shared" ref="D771:D834" si="37">IF(NOT(ISBLANK(C771)),C771,IF(NOT(ISBLANK(E771)),INDEX(D:D,ROW(D771)-4),""))</f>
        <v>25Х1МФ</v>
      </c>
      <c r="E771" s="23" t="s">
        <v>290</v>
      </c>
      <c r="F771" s="2" t="str">
        <f t="shared" si="35"/>
        <v>Предел прочности, МПа</v>
      </c>
      <c r="G771" s="2">
        <v>883</v>
      </c>
      <c r="H771" s="2">
        <v>873</v>
      </c>
      <c r="I771" s="2">
        <v>834</v>
      </c>
      <c r="J771" s="2">
        <v>814</v>
      </c>
      <c r="K771" s="2">
        <v>804</v>
      </c>
      <c r="L771" s="2">
        <v>775</v>
      </c>
      <c r="M771" s="2">
        <v>765</v>
      </c>
      <c r="N771" s="2">
        <v>726</v>
      </c>
      <c r="O771" s="2">
        <v>716</v>
      </c>
      <c r="P771" s="2">
        <v>687</v>
      </c>
      <c r="Q771" s="2">
        <v>628</v>
      </c>
      <c r="R771" s="2" t="s">
        <v>4</v>
      </c>
      <c r="S771" s="2" t="s">
        <v>4</v>
      </c>
    </row>
    <row r="772" spans="1:19" x14ac:dyDescent="0.2">
      <c r="A772" s="4"/>
      <c r="B772" s="22" t="str">
        <f t="shared" si="36"/>
        <v/>
      </c>
      <c r="C772" s="4"/>
      <c r="D772" s="3" t="str">
        <f t="shared" si="37"/>
        <v/>
      </c>
      <c r="E772" s="24"/>
      <c r="F772" s="2" t="str">
        <f t="shared" si="35"/>
        <v>Предел текучести, МПа</v>
      </c>
      <c r="G772" s="2">
        <v>736</v>
      </c>
      <c r="H772" s="2">
        <v>706</v>
      </c>
      <c r="I772" s="2">
        <v>697</v>
      </c>
      <c r="J772" s="2">
        <v>657</v>
      </c>
      <c r="K772" s="2">
        <v>647</v>
      </c>
      <c r="L772" s="2">
        <v>618</v>
      </c>
      <c r="M772" s="2">
        <v>608</v>
      </c>
      <c r="N772" s="2">
        <v>569</v>
      </c>
      <c r="O772" s="2">
        <v>559</v>
      </c>
      <c r="P772" s="2">
        <v>540</v>
      </c>
      <c r="Q772" s="2">
        <v>530</v>
      </c>
      <c r="R772" s="2" t="s">
        <v>4</v>
      </c>
      <c r="S772" s="2" t="s">
        <v>4</v>
      </c>
    </row>
    <row r="773" spans="1:19" x14ac:dyDescent="0.2">
      <c r="A773" s="4"/>
      <c r="B773" s="22" t="str">
        <f t="shared" si="36"/>
        <v/>
      </c>
      <c r="C773" s="4"/>
      <c r="D773" s="3" t="str">
        <f t="shared" si="37"/>
        <v/>
      </c>
      <c r="E773" s="24"/>
      <c r="F773" s="2" t="str">
        <f t="shared" si="35"/>
        <v>Относительное удлинение пятикратного образца при растяжении, %</v>
      </c>
      <c r="G773" s="2">
        <v>11</v>
      </c>
      <c r="H773" s="2">
        <v>10</v>
      </c>
      <c r="I773" s="2">
        <v>9</v>
      </c>
      <c r="J773" s="2">
        <v>9</v>
      </c>
      <c r="K773" s="2">
        <v>9</v>
      </c>
      <c r="L773" s="2">
        <v>9</v>
      </c>
      <c r="M773" s="2">
        <v>10</v>
      </c>
      <c r="N773" s="2">
        <v>10</v>
      </c>
      <c r="O773" s="2">
        <v>10</v>
      </c>
      <c r="P773" s="2">
        <v>10</v>
      </c>
      <c r="Q773" s="2">
        <v>10</v>
      </c>
      <c r="R773" s="2" t="s">
        <v>4</v>
      </c>
      <c r="S773" s="2" t="s">
        <v>4</v>
      </c>
    </row>
    <row r="774" spans="1:19" x14ac:dyDescent="0.2">
      <c r="A774" s="4"/>
      <c r="B774" s="22" t="str">
        <f t="shared" si="36"/>
        <v/>
      </c>
      <c r="C774" s="4"/>
      <c r="D774" s="3" t="str">
        <f t="shared" si="37"/>
        <v/>
      </c>
      <c r="E774" s="24"/>
      <c r="F774" s="2" t="str">
        <f t="shared" si="35"/>
        <v>Относительное сужение поперечного сечения образца при растяжении, %</v>
      </c>
      <c r="G774" s="2">
        <v>40</v>
      </c>
      <c r="H774" s="2">
        <v>41</v>
      </c>
      <c r="I774" s="2">
        <v>42</v>
      </c>
      <c r="J774" s="2">
        <v>43</v>
      </c>
      <c r="K774" s="2">
        <v>44</v>
      </c>
      <c r="L774" s="2">
        <v>44</v>
      </c>
      <c r="M774" s="2">
        <v>44</v>
      </c>
      <c r="N774" s="2">
        <v>44</v>
      </c>
      <c r="O774" s="2">
        <v>44</v>
      </c>
      <c r="P774" s="2">
        <v>44</v>
      </c>
      <c r="Q774" s="2">
        <v>44</v>
      </c>
      <c r="R774" s="2" t="s">
        <v>4</v>
      </c>
      <c r="S774" s="2" t="s">
        <v>4</v>
      </c>
    </row>
    <row r="775" spans="1:19" x14ac:dyDescent="0.2">
      <c r="A775" s="4"/>
      <c r="B775" s="22" t="str">
        <f t="shared" si="36"/>
        <v>Сталь легированная хромомолибденованадиевая</v>
      </c>
      <c r="C775" s="4"/>
      <c r="D775" s="3" t="str">
        <f t="shared" si="37"/>
        <v>25Х1МФ</v>
      </c>
      <c r="E775" s="23" t="s">
        <v>88</v>
      </c>
      <c r="F775" s="2" t="str">
        <f t="shared" si="35"/>
        <v>Предел прочности, МПа</v>
      </c>
      <c r="G775" s="2">
        <v>589</v>
      </c>
      <c r="H775" s="2">
        <v>579</v>
      </c>
      <c r="I775" s="2">
        <v>549</v>
      </c>
      <c r="J775" s="2">
        <v>540</v>
      </c>
      <c r="K775" s="2">
        <v>540</v>
      </c>
      <c r="L775" s="2">
        <v>510</v>
      </c>
      <c r="M775" s="2">
        <v>510</v>
      </c>
      <c r="N775" s="2">
        <v>481</v>
      </c>
      <c r="O775" s="2">
        <v>471</v>
      </c>
      <c r="P775" s="2">
        <v>461</v>
      </c>
      <c r="Q775" s="2">
        <v>412</v>
      </c>
      <c r="R775" s="2" t="s">
        <v>4</v>
      </c>
      <c r="S775" s="2" t="s">
        <v>4</v>
      </c>
    </row>
    <row r="776" spans="1:19" x14ac:dyDescent="0.2">
      <c r="A776" s="4"/>
      <c r="B776" s="22" t="str">
        <f t="shared" si="36"/>
        <v/>
      </c>
      <c r="C776" s="4"/>
      <c r="D776" s="3" t="str">
        <f t="shared" si="37"/>
        <v/>
      </c>
      <c r="E776" s="24"/>
      <c r="F776" s="2" t="str">
        <f t="shared" si="35"/>
        <v>Предел текучести, МПа</v>
      </c>
      <c r="G776" s="2">
        <v>490</v>
      </c>
      <c r="H776" s="2">
        <v>471</v>
      </c>
      <c r="I776" s="2">
        <v>461</v>
      </c>
      <c r="J776" s="2">
        <v>432</v>
      </c>
      <c r="K776" s="2">
        <v>432</v>
      </c>
      <c r="L776" s="2">
        <v>412</v>
      </c>
      <c r="M776" s="2">
        <v>402</v>
      </c>
      <c r="N776" s="2">
        <v>343</v>
      </c>
      <c r="O776" s="2">
        <v>343</v>
      </c>
      <c r="P776" s="2">
        <v>323</v>
      </c>
      <c r="Q776" s="2">
        <v>323</v>
      </c>
      <c r="R776" s="2" t="s">
        <v>4</v>
      </c>
      <c r="S776" s="2" t="s">
        <v>4</v>
      </c>
    </row>
    <row r="777" spans="1:19" x14ac:dyDescent="0.2">
      <c r="A777" s="4"/>
      <c r="B777" s="22" t="str">
        <f t="shared" si="36"/>
        <v/>
      </c>
      <c r="C777" s="4"/>
      <c r="D777" s="3" t="str">
        <f t="shared" si="37"/>
        <v/>
      </c>
      <c r="E777" s="24"/>
      <c r="F777" s="2" t="str">
        <f t="shared" si="35"/>
        <v>Относительное удлинение пятикратного образца при растяжении, %</v>
      </c>
      <c r="G777" s="2">
        <v>14</v>
      </c>
      <c r="H777" s="2">
        <v>13</v>
      </c>
      <c r="I777" s="2">
        <v>11</v>
      </c>
      <c r="J777" s="2">
        <v>11</v>
      </c>
      <c r="K777" s="2">
        <v>11</v>
      </c>
      <c r="L777" s="2">
        <v>11</v>
      </c>
      <c r="M777" s="2">
        <v>13</v>
      </c>
      <c r="N777" s="2">
        <v>13</v>
      </c>
      <c r="O777" s="2">
        <v>13</v>
      </c>
      <c r="P777" s="2">
        <v>13</v>
      </c>
      <c r="Q777" s="2">
        <v>13</v>
      </c>
      <c r="R777" s="2" t="s">
        <v>4</v>
      </c>
      <c r="S777" s="2" t="s">
        <v>4</v>
      </c>
    </row>
    <row r="778" spans="1:19" x14ac:dyDescent="0.2">
      <c r="A778" s="4"/>
      <c r="B778" s="22" t="str">
        <f t="shared" si="36"/>
        <v/>
      </c>
      <c r="C778" s="4"/>
      <c r="D778" s="3" t="str">
        <f t="shared" si="37"/>
        <v/>
      </c>
      <c r="E778" s="24"/>
      <c r="F778" s="2" t="str">
        <f t="shared" si="35"/>
        <v>Относительное сужение поперечного сечения образца при растяжении, %</v>
      </c>
      <c r="G778" s="2">
        <v>50</v>
      </c>
      <c r="H778" s="2">
        <v>51</v>
      </c>
      <c r="I778" s="2">
        <v>52</v>
      </c>
      <c r="J778" s="2">
        <v>53</v>
      </c>
      <c r="K778" s="2">
        <v>54</v>
      </c>
      <c r="L778" s="2">
        <v>55</v>
      </c>
      <c r="M778" s="2">
        <v>55</v>
      </c>
      <c r="N778" s="2">
        <v>55</v>
      </c>
      <c r="O778" s="2">
        <v>55</v>
      </c>
      <c r="P778" s="2">
        <v>55</v>
      </c>
      <c r="Q778" s="2">
        <v>55</v>
      </c>
      <c r="R778" s="2" t="s">
        <v>4</v>
      </c>
      <c r="S778" s="2" t="s">
        <v>4</v>
      </c>
    </row>
    <row r="779" spans="1:19" x14ac:dyDescent="0.2">
      <c r="A779" s="4"/>
      <c r="B779" s="22" t="str">
        <f t="shared" si="36"/>
        <v>Сталь легированная хромомолибденованадиевая</v>
      </c>
      <c r="C779" s="4"/>
      <c r="D779" s="3" t="str">
        <f t="shared" si="37"/>
        <v>25Х1МФ</v>
      </c>
      <c r="E779" s="23" t="s">
        <v>89</v>
      </c>
      <c r="F779" s="2" t="str">
        <f t="shared" si="35"/>
        <v>Предел прочности, МПа</v>
      </c>
      <c r="G779" s="2">
        <v>736</v>
      </c>
      <c r="H779" s="2">
        <v>716</v>
      </c>
      <c r="I779" s="2">
        <v>687</v>
      </c>
      <c r="J779" s="2">
        <v>667</v>
      </c>
      <c r="K779" s="2">
        <v>667</v>
      </c>
      <c r="L779" s="2">
        <v>628</v>
      </c>
      <c r="M779" s="2">
        <v>628</v>
      </c>
      <c r="N779" s="2">
        <v>598</v>
      </c>
      <c r="O779" s="2">
        <v>589</v>
      </c>
      <c r="P779" s="2">
        <v>569</v>
      </c>
      <c r="Q779" s="2">
        <v>510</v>
      </c>
      <c r="R779" s="2" t="s">
        <v>4</v>
      </c>
      <c r="S779" s="2" t="s">
        <v>4</v>
      </c>
    </row>
    <row r="780" spans="1:19" x14ac:dyDescent="0.2">
      <c r="A780" s="4"/>
      <c r="B780" s="22" t="str">
        <f t="shared" si="36"/>
        <v/>
      </c>
      <c r="C780" s="4"/>
      <c r="D780" s="3" t="str">
        <f t="shared" si="37"/>
        <v/>
      </c>
      <c r="E780" s="24"/>
      <c r="F780" s="2" t="str">
        <f t="shared" si="35"/>
        <v>Предел текучести, МПа</v>
      </c>
      <c r="G780" s="2">
        <v>590</v>
      </c>
      <c r="H780" s="2">
        <v>559</v>
      </c>
      <c r="I780" s="2">
        <v>549</v>
      </c>
      <c r="J780" s="2">
        <v>520</v>
      </c>
      <c r="K780" s="2">
        <v>510</v>
      </c>
      <c r="L780" s="2">
        <v>491</v>
      </c>
      <c r="M780" s="2">
        <v>481</v>
      </c>
      <c r="N780" s="2">
        <v>451</v>
      </c>
      <c r="O780" s="2">
        <v>441</v>
      </c>
      <c r="P780" s="2">
        <v>432</v>
      </c>
      <c r="Q780" s="2">
        <v>422</v>
      </c>
      <c r="R780" s="2" t="s">
        <v>4</v>
      </c>
      <c r="S780" s="2" t="s">
        <v>4</v>
      </c>
    </row>
    <row r="781" spans="1:19" x14ac:dyDescent="0.2">
      <c r="A781" s="4"/>
      <c r="B781" s="22" t="str">
        <f t="shared" si="36"/>
        <v/>
      </c>
      <c r="C781" s="4"/>
      <c r="D781" s="3" t="str">
        <f t="shared" si="37"/>
        <v/>
      </c>
      <c r="E781" s="24"/>
      <c r="F781" s="2" t="str">
        <f t="shared" si="35"/>
        <v>Относительное удлинение пятикратного образца при растяжении, %</v>
      </c>
      <c r="G781" s="2">
        <v>12</v>
      </c>
      <c r="H781" s="2">
        <v>11</v>
      </c>
      <c r="I781" s="2">
        <v>10</v>
      </c>
      <c r="J781" s="2">
        <v>10</v>
      </c>
      <c r="K781" s="2">
        <v>10</v>
      </c>
      <c r="L781" s="2">
        <v>10</v>
      </c>
      <c r="M781" s="2">
        <v>11</v>
      </c>
      <c r="N781" s="2">
        <v>11</v>
      </c>
      <c r="O781" s="2">
        <v>11</v>
      </c>
      <c r="P781" s="2">
        <v>11</v>
      </c>
      <c r="Q781" s="2">
        <v>11</v>
      </c>
      <c r="R781" s="2" t="s">
        <v>4</v>
      </c>
      <c r="S781" s="2" t="s">
        <v>4</v>
      </c>
    </row>
    <row r="782" spans="1:19" x14ac:dyDescent="0.2">
      <c r="A782" s="4"/>
      <c r="B782" s="22" t="str">
        <f t="shared" si="36"/>
        <v/>
      </c>
      <c r="C782" s="4"/>
      <c r="D782" s="3" t="str">
        <f t="shared" si="37"/>
        <v/>
      </c>
      <c r="E782" s="24"/>
      <c r="F782" s="2" t="str">
        <f t="shared" si="35"/>
        <v>Относительное сужение поперечного сечения образца при растяжении, %</v>
      </c>
      <c r="G782" s="2">
        <v>50</v>
      </c>
      <c r="H782" s="2">
        <v>51</v>
      </c>
      <c r="I782" s="2">
        <v>52</v>
      </c>
      <c r="J782" s="2">
        <v>53</v>
      </c>
      <c r="K782" s="2">
        <v>54</v>
      </c>
      <c r="L782" s="2">
        <v>55</v>
      </c>
      <c r="M782" s="2">
        <v>55</v>
      </c>
      <c r="N782" s="2">
        <v>55</v>
      </c>
      <c r="O782" s="2">
        <v>55</v>
      </c>
      <c r="P782" s="2">
        <v>55</v>
      </c>
      <c r="Q782" s="2">
        <v>55</v>
      </c>
      <c r="R782" s="2" t="s">
        <v>4</v>
      </c>
      <c r="S782" s="2" t="s">
        <v>4</v>
      </c>
    </row>
    <row r="783" spans="1:19" x14ac:dyDescent="0.2">
      <c r="A783" s="4"/>
      <c r="B783" s="22" t="str">
        <f t="shared" si="36"/>
        <v>Сталь легированная хромомолибденованадиевая</v>
      </c>
      <c r="C783" s="4"/>
      <c r="D783" s="3" t="str">
        <f t="shared" si="37"/>
        <v>25Х1МФ</v>
      </c>
      <c r="E783" s="23" t="s">
        <v>291</v>
      </c>
      <c r="F783" s="2" t="str">
        <f t="shared" si="35"/>
        <v>Предел прочности, МПа</v>
      </c>
      <c r="G783" s="2">
        <v>785</v>
      </c>
      <c r="H783" s="2">
        <v>775</v>
      </c>
      <c r="I783" s="2">
        <v>736</v>
      </c>
      <c r="J783" s="2">
        <v>716</v>
      </c>
      <c r="K783" s="2">
        <v>706</v>
      </c>
      <c r="L783" s="2">
        <v>687</v>
      </c>
      <c r="M783" s="2">
        <v>687</v>
      </c>
      <c r="N783" s="2">
        <v>638</v>
      </c>
      <c r="O783" s="2">
        <v>628</v>
      </c>
      <c r="P783" s="2">
        <v>608</v>
      </c>
      <c r="Q783" s="2">
        <v>549</v>
      </c>
      <c r="R783" s="2" t="s">
        <v>4</v>
      </c>
      <c r="S783" s="2" t="s">
        <v>4</v>
      </c>
    </row>
    <row r="784" spans="1:19" x14ac:dyDescent="0.2">
      <c r="A784" s="4"/>
      <c r="B784" s="22" t="str">
        <f t="shared" si="36"/>
        <v/>
      </c>
      <c r="C784" s="4"/>
      <c r="D784" s="3" t="str">
        <f t="shared" si="37"/>
        <v/>
      </c>
      <c r="E784" s="24"/>
      <c r="F784" s="2" t="str">
        <f t="shared" si="35"/>
        <v>Предел текучести, МПа</v>
      </c>
      <c r="G784" s="2">
        <v>640</v>
      </c>
      <c r="H784" s="2">
        <v>608</v>
      </c>
      <c r="I784" s="2">
        <v>598</v>
      </c>
      <c r="J784" s="2">
        <v>569</v>
      </c>
      <c r="K784" s="2">
        <v>559</v>
      </c>
      <c r="L784" s="2">
        <v>540</v>
      </c>
      <c r="M784" s="2">
        <v>530</v>
      </c>
      <c r="N784" s="2">
        <v>491</v>
      </c>
      <c r="O784" s="2">
        <v>481</v>
      </c>
      <c r="P784" s="2">
        <v>471</v>
      </c>
      <c r="Q784" s="2">
        <v>461</v>
      </c>
      <c r="R784" s="2" t="s">
        <v>4</v>
      </c>
      <c r="S784" s="2" t="s">
        <v>4</v>
      </c>
    </row>
    <row r="785" spans="1:19" x14ac:dyDescent="0.2">
      <c r="A785" s="4"/>
      <c r="B785" s="22" t="str">
        <f t="shared" si="36"/>
        <v/>
      </c>
      <c r="C785" s="4"/>
      <c r="D785" s="3" t="str">
        <f t="shared" si="37"/>
        <v/>
      </c>
      <c r="E785" s="24"/>
      <c r="F785" s="2" t="str">
        <f t="shared" si="35"/>
        <v>Относительное удлинение пятикратного образца при растяжении, %</v>
      </c>
      <c r="G785" s="2">
        <v>12</v>
      </c>
      <c r="H785" s="2">
        <v>11</v>
      </c>
      <c r="I785" s="2">
        <v>10</v>
      </c>
      <c r="J785" s="2">
        <v>10</v>
      </c>
      <c r="K785" s="2">
        <v>10</v>
      </c>
      <c r="L785" s="2">
        <v>10</v>
      </c>
      <c r="M785" s="2">
        <v>11</v>
      </c>
      <c r="N785" s="2">
        <v>11</v>
      </c>
      <c r="O785" s="2">
        <v>11</v>
      </c>
      <c r="P785" s="2">
        <v>11</v>
      </c>
      <c r="Q785" s="2">
        <v>11</v>
      </c>
      <c r="R785" s="2" t="s">
        <v>4</v>
      </c>
      <c r="S785" s="2" t="s">
        <v>4</v>
      </c>
    </row>
    <row r="786" spans="1:19" x14ac:dyDescent="0.2">
      <c r="A786" s="4"/>
      <c r="B786" s="22" t="str">
        <f t="shared" si="36"/>
        <v/>
      </c>
      <c r="C786" s="4"/>
      <c r="D786" s="3" t="str">
        <f t="shared" si="37"/>
        <v/>
      </c>
      <c r="E786" s="24"/>
      <c r="F786" s="2" t="str">
        <f t="shared" si="35"/>
        <v>Относительное сужение поперечного сечения образца при растяжении, %</v>
      </c>
      <c r="G786" s="2">
        <v>50</v>
      </c>
      <c r="H786" s="2">
        <v>51</v>
      </c>
      <c r="I786" s="2">
        <v>52</v>
      </c>
      <c r="J786" s="2">
        <v>53</v>
      </c>
      <c r="K786" s="2">
        <v>54</v>
      </c>
      <c r="L786" s="2">
        <v>55</v>
      </c>
      <c r="M786" s="2">
        <v>55</v>
      </c>
      <c r="N786" s="2">
        <v>55</v>
      </c>
      <c r="O786" s="2">
        <v>55</v>
      </c>
      <c r="P786" s="2">
        <v>55</v>
      </c>
      <c r="Q786" s="2">
        <v>55</v>
      </c>
      <c r="R786" s="2" t="s">
        <v>4</v>
      </c>
      <c r="S786" s="2" t="s">
        <v>4</v>
      </c>
    </row>
    <row r="787" spans="1:19" x14ac:dyDescent="0.2">
      <c r="A787" s="4"/>
      <c r="B787" s="22" t="str">
        <f t="shared" si="36"/>
        <v>Сталь легированная хромомолибденованадиевая</v>
      </c>
      <c r="C787" s="4"/>
      <c r="D787" s="3" t="str">
        <f t="shared" si="37"/>
        <v>25Х1МФ</v>
      </c>
      <c r="E787" s="23" t="s">
        <v>292</v>
      </c>
      <c r="F787" s="2" t="str">
        <f t="shared" si="35"/>
        <v>Предел прочности, МПа</v>
      </c>
      <c r="G787" s="2">
        <v>785</v>
      </c>
      <c r="H787" s="2">
        <v>775</v>
      </c>
      <c r="I787" s="2">
        <v>775</v>
      </c>
      <c r="J787" s="2">
        <v>765</v>
      </c>
      <c r="K787" s="2">
        <v>765</v>
      </c>
      <c r="L787" s="2">
        <v>755</v>
      </c>
      <c r="M787" s="2">
        <v>725</v>
      </c>
      <c r="N787" s="2">
        <v>695</v>
      </c>
      <c r="O787" s="2">
        <v>645</v>
      </c>
      <c r="P787" s="2">
        <v>589</v>
      </c>
      <c r="Q787" s="2">
        <v>529</v>
      </c>
      <c r="R787" s="2" t="s">
        <v>4</v>
      </c>
      <c r="S787" s="2" t="s">
        <v>4</v>
      </c>
    </row>
    <row r="788" spans="1:19" x14ac:dyDescent="0.2">
      <c r="A788" s="4"/>
      <c r="B788" s="22" t="str">
        <f t="shared" si="36"/>
        <v/>
      </c>
      <c r="C788" s="4"/>
      <c r="D788" s="3" t="str">
        <f t="shared" si="37"/>
        <v/>
      </c>
      <c r="E788" s="24"/>
      <c r="F788" s="2" t="str">
        <f t="shared" ref="F788:F887" si="38">CHOOSE(MOD(ROW(F788)-ROW($F$3),4)+1,
"Предел прочности, МПа",
"Предел текучести, МПа",
"Относительное удлинение пятикратного образца при растяжении, %",
"Относительное сужение поперечного сечения образца при растяжении, %")</f>
        <v>Предел текучести, МПа</v>
      </c>
      <c r="G788" s="2">
        <v>670</v>
      </c>
      <c r="H788" s="2">
        <v>638</v>
      </c>
      <c r="I788" s="2">
        <v>638</v>
      </c>
      <c r="J788" s="2">
        <v>628</v>
      </c>
      <c r="K788" s="2">
        <v>608</v>
      </c>
      <c r="L788" s="2">
        <v>589</v>
      </c>
      <c r="M788" s="2">
        <v>559</v>
      </c>
      <c r="N788" s="2">
        <v>520</v>
      </c>
      <c r="O788" s="2">
        <v>490</v>
      </c>
      <c r="P788" s="2">
        <v>452</v>
      </c>
      <c r="Q788" s="2">
        <v>402</v>
      </c>
      <c r="R788" s="2" t="s">
        <v>4</v>
      </c>
      <c r="S788" s="2" t="s">
        <v>4</v>
      </c>
    </row>
    <row r="789" spans="1:19" x14ac:dyDescent="0.2">
      <c r="A789" s="4"/>
      <c r="B789" s="22" t="str">
        <f t="shared" si="36"/>
        <v/>
      </c>
      <c r="C789" s="4"/>
      <c r="D789" s="3" t="str">
        <f t="shared" si="37"/>
        <v/>
      </c>
      <c r="E789" s="24"/>
      <c r="F789" s="2" t="str">
        <f t="shared" si="38"/>
        <v>Относительное удлинение пятикратного образца при растяжении, %</v>
      </c>
      <c r="G789" s="2">
        <v>16</v>
      </c>
      <c r="H789" s="2">
        <v>15</v>
      </c>
      <c r="I789" s="2">
        <v>14</v>
      </c>
      <c r="J789" s="2">
        <v>14</v>
      </c>
      <c r="K789" s="2">
        <v>14</v>
      </c>
      <c r="L789" s="2">
        <v>14</v>
      </c>
      <c r="M789" s="2">
        <v>14</v>
      </c>
      <c r="N789" s="2">
        <v>16</v>
      </c>
      <c r="O789" s="2">
        <v>16</v>
      </c>
      <c r="P789" s="2">
        <v>17</v>
      </c>
      <c r="Q789" s="2">
        <v>17</v>
      </c>
      <c r="R789" s="2" t="s">
        <v>4</v>
      </c>
      <c r="S789" s="2" t="s">
        <v>4</v>
      </c>
    </row>
    <row r="790" spans="1:19" x14ac:dyDescent="0.2">
      <c r="A790" s="4"/>
      <c r="B790" s="22" t="str">
        <f t="shared" si="36"/>
        <v/>
      </c>
      <c r="C790" s="4"/>
      <c r="D790" s="3" t="str">
        <f t="shared" si="37"/>
        <v/>
      </c>
      <c r="E790" s="24"/>
      <c r="F790" s="2" t="str">
        <f t="shared" si="38"/>
        <v>Относительное сужение поперечного сечения образца при растяжении, %</v>
      </c>
      <c r="G790" s="2">
        <v>50</v>
      </c>
      <c r="H790" s="2">
        <v>51</v>
      </c>
      <c r="I790" s="2">
        <v>50</v>
      </c>
      <c r="J790" s="2">
        <v>50</v>
      </c>
      <c r="K790" s="2">
        <v>50</v>
      </c>
      <c r="L790" s="2">
        <v>50</v>
      </c>
      <c r="M790" s="2">
        <v>50</v>
      </c>
      <c r="N790" s="2">
        <v>50</v>
      </c>
      <c r="O790" s="2">
        <v>55</v>
      </c>
      <c r="P790" s="2">
        <v>55</v>
      </c>
      <c r="Q790" s="2">
        <v>60</v>
      </c>
      <c r="R790" s="2" t="s">
        <v>4</v>
      </c>
      <c r="S790" s="2" t="s">
        <v>4</v>
      </c>
    </row>
    <row r="791" spans="1:19" ht="25.5" x14ac:dyDescent="0.2">
      <c r="A791" s="3" t="s">
        <v>208</v>
      </c>
      <c r="B791" s="22" t="str">
        <f t="shared" si="36"/>
        <v>Сталь легированная хромомолибденованадиевая</v>
      </c>
      <c r="C791" s="3" t="s">
        <v>90</v>
      </c>
      <c r="D791" s="3" t="str">
        <f t="shared" si="37"/>
        <v>15Х1М1Ф</v>
      </c>
      <c r="E791" s="23" t="s">
        <v>184</v>
      </c>
      <c r="F791" s="2" t="str">
        <f t="shared" si="38"/>
        <v>Предел прочности, МПа</v>
      </c>
      <c r="G791" s="2">
        <v>491</v>
      </c>
      <c r="H791" s="2">
        <v>491</v>
      </c>
      <c r="I791" s="2">
        <v>491</v>
      </c>
      <c r="J791" s="2">
        <v>491</v>
      </c>
      <c r="K791" s="2">
        <v>491</v>
      </c>
      <c r="L791" s="2">
        <v>471</v>
      </c>
      <c r="M791" s="2">
        <v>471</v>
      </c>
      <c r="N791" s="2">
        <v>441</v>
      </c>
      <c r="O791" s="2">
        <v>412</v>
      </c>
      <c r="P791" s="2">
        <v>392</v>
      </c>
      <c r="Q791" s="2">
        <v>333</v>
      </c>
      <c r="R791" s="2">
        <v>323</v>
      </c>
      <c r="S791" s="2" t="s">
        <v>4</v>
      </c>
    </row>
    <row r="792" spans="1:19" x14ac:dyDescent="0.2">
      <c r="A792" s="4"/>
      <c r="B792" s="22" t="str">
        <f t="shared" si="36"/>
        <v/>
      </c>
      <c r="C792" s="4"/>
      <c r="D792" s="3" t="str">
        <f t="shared" si="37"/>
        <v/>
      </c>
      <c r="E792" s="24"/>
      <c r="F792" s="2" t="str">
        <f t="shared" si="38"/>
        <v>Предел текучести, МПа</v>
      </c>
      <c r="G792" s="2">
        <v>314</v>
      </c>
      <c r="H792" s="2">
        <v>304</v>
      </c>
      <c r="I792" s="2">
        <v>304</v>
      </c>
      <c r="J792" s="2">
        <v>304</v>
      </c>
      <c r="K792" s="2">
        <v>284</v>
      </c>
      <c r="L792" s="2">
        <v>275</v>
      </c>
      <c r="M792" s="2">
        <v>265</v>
      </c>
      <c r="N792" s="2">
        <v>255</v>
      </c>
      <c r="O792" s="2">
        <v>235</v>
      </c>
      <c r="P792" s="2">
        <v>226</v>
      </c>
      <c r="Q792" s="2">
        <v>205</v>
      </c>
      <c r="R792" s="2">
        <v>196</v>
      </c>
      <c r="S792" s="2" t="s">
        <v>4</v>
      </c>
    </row>
    <row r="793" spans="1:19" x14ac:dyDescent="0.2">
      <c r="A793" s="4"/>
      <c r="B793" s="22" t="str">
        <f t="shared" si="36"/>
        <v/>
      </c>
      <c r="C793" s="4"/>
      <c r="D793" s="3" t="str">
        <f t="shared" si="37"/>
        <v/>
      </c>
      <c r="E793" s="24"/>
      <c r="F793" s="2" t="str">
        <f t="shared" si="38"/>
        <v>Относительное удлинение пятикратного образца при растяжении, %</v>
      </c>
      <c r="G793" s="2">
        <v>18</v>
      </c>
      <c r="H793" s="2">
        <v>17</v>
      </c>
      <c r="I793" s="2">
        <v>16</v>
      </c>
      <c r="J793" s="2">
        <v>15</v>
      </c>
      <c r="K793" s="2">
        <v>15</v>
      </c>
      <c r="L793" s="2">
        <v>14</v>
      </c>
      <c r="M793" s="2">
        <v>14</v>
      </c>
      <c r="N793" s="2">
        <v>14</v>
      </c>
      <c r="O793" s="2">
        <v>14</v>
      </c>
      <c r="P793" s="2">
        <v>14</v>
      </c>
      <c r="Q793" s="2">
        <v>15</v>
      </c>
      <c r="R793" s="2">
        <v>15</v>
      </c>
      <c r="S793" s="2" t="s">
        <v>4</v>
      </c>
    </row>
    <row r="794" spans="1:19" x14ac:dyDescent="0.2">
      <c r="A794" s="4"/>
      <c r="B794" s="22" t="str">
        <f t="shared" si="36"/>
        <v/>
      </c>
      <c r="C794" s="4"/>
      <c r="D794" s="3" t="str">
        <f t="shared" si="37"/>
        <v/>
      </c>
      <c r="E794" s="24"/>
      <c r="F794" s="2" t="str">
        <f t="shared" si="38"/>
        <v>Относительное сужение поперечного сечения образца при растяжении, %</v>
      </c>
      <c r="G794" s="2">
        <v>50</v>
      </c>
      <c r="H794" s="2">
        <v>50</v>
      </c>
      <c r="I794" s="2">
        <v>46</v>
      </c>
      <c r="J794" s="2">
        <v>46</v>
      </c>
      <c r="K794" s="2">
        <v>46</v>
      </c>
      <c r="L794" s="2">
        <v>46</v>
      </c>
      <c r="M794" s="2">
        <v>46</v>
      </c>
      <c r="N794" s="2">
        <v>46</v>
      </c>
      <c r="O794" s="2">
        <v>46</v>
      </c>
      <c r="P794" s="2">
        <v>48</v>
      </c>
      <c r="Q794" s="2">
        <v>50</v>
      </c>
      <c r="R794" s="2">
        <v>50</v>
      </c>
      <c r="S794" s="2" t="s">
        <v>4</v>
      </c>
    </row>
    <row r="795" spans="1:19" ht="25.5" x14ac:dyDescent="0.2">
      <c r="A795" s="3" t="s">
        <v>208</v>
      </c>
      <c r="B795" s="22" t="str">
        <f t="shared" si="36"/>
        <v>Сталь легированная хромомолибденованадиевая</v>
      </c>
      <c r="C795" s="3" t="s">
        <v>91</v>
      </c>
      <c r="D795" s="3" t="str">
        <f t="shared" si="37"/>
        <v>15Х1М1ФЛ</v>
      </c>
      <c r="E795" s="23" t="s">
        <v>54</v>
      </c>
      <c r="F795" s="2" t="str">
        <f t="shared" si="38"/>
        <v>Предел прочности, МПа</v>
      </c>
      <c r="G795" s="2">
        <v>441</v>
      </c>
      <c r="H795" s="2">
        <v>441</v>
      </c>
      <c r="I795" s="2">
        <v>441</v>
      </c>
      <c r="J795" s="2">
        <v>441</v>
      </c>
      <c r="K795" s="2">
        <v>441</v>
      </c>
      <c r="L795" s="2">
        <v>441</v>
      </c>
      <c r="M795" s="2">
        <v>422</v>
      </c>
      <c r="N795" s="2">
        <v>412</v>
      </c>
      <c r="O795" s="2">
        <v>402</v>
      </c>
      <c r="P795" s="2">
        <v>392</v>
      </c>
      <c r="Q795" s="2">
        <v>392</v>
      </c>
      <c r="R795" s="2">
        <v>373</v>
      </c>
      <c r="S795" s="2" t="s">
        <v>4</v>
      </c>
    </row>
    <row r="796" spans="1:19" x14ac:dyDescent="0.2">
      <c r="A796" s="4"/>
      <c r="B796" s="22" t="str">
        <f t="shared" si="36"/>
        <v/>
      </c>
      <c r="C796" s="4"/>
      <c r="D796" s="3" t="str">
        <f t="shared" si="37"/>
        <v/>
      </c>
      <c r="E796" s="24"/>
      <c r="F796" s="2" t="str">
        <f t="shared" si="38"/>
        <v>Предел текучести, МПа</v>
      </c>
      <c r="G796" s="2">
        <v>314</v>
      </c>
      <c r="H796" s="2">
        <v>304</v>
      </c>
      <c r="I796" s="2">
        <v>304</v>
      </c>
      <c r="J796" s="2">
        <v>294</v>
      </c>
      <c r="K796" s="2">
        <v>284</v>
      </c>
      <c r="L796" s="2">
        <v>275</v>
      </c>
      <c r="M796" s="2">
        <v>255</v>
      </c>
      <c r="N796" s="2">
        <v>255</v>
      </c>
      <c r="O796" s="2">
        <v>235</v>
      </c>
      <c r="P796" s="2">
        <v>226</v>
      </c>
      <c r="Q796" s="2">
        <v>177</v>
      </c>
      <c r="R796" s="2">
        <v>166</v>
      </c>
      <c r="S796" s="2" t="s">
        <v>4</v>
      </c>
    </row>
    <row r="797" spans="1:19" x14ac:dyDescent="0.2">
      <c r="A797" s="4"/>
      <c r="B797" s="22" t="str">
        <f t="shared" si="36"/>
        <v/>
      </c>
      <c r="C797" s="4"/>
      <c r="D797" s="3" t="str">
        <f t="shared" si="37"/>
        <v/>
      </c>
      <c r="E797" s="24"/>
      <c r="F797" s="2" t="str">
        <f t="shared" si="38"/>
        <v>Относительное удлинение пятикратного образца при растяжении, %</v>
      </c>
      <c r="G797" s="2">
        <v>15</v>
      </c>
      <c r="H797" s="2">
        <v>14</v>
      </c>
      <c r="I797" s="2">
        <v>14</v>
      </c>
      <c r="J797" s="2">
        <v>14</v>
      </c>
      <c r="K797" s="2">
        <v>14</v>
      </c>
      <c r="L797" s="2">
        <v>14</v>
      </c>
      <c r="M797" s="2">
        <v>14</v>
      </c>
      <c r="N797" s="2">
        <v>14</v>
      </c>
      <c r="O797" s="2">
        <v>14</v>
      </c>
      <c r="P797" s="2">
        <v>14</v>
      </c>
      <c r="Q797" s="2">
        <v>14</v>
      </c>
      <c r="R797" s="2">
        <v>14</v>
      </c>
      <c r="S797" s="2" t="s">
        <v>4</v>
      </c>
    </row>
    <row r="798" spans="1:19" x14ac:dyDescent="0.2">
      <c r="A798" s="4"/>
      <c r="B798" s="22" t="str">
        <f t="shared" si="36"/>
        <v/>
      </c>
      <c r="C798" s="4"/>
      <c r="D798" s="3" t="str">
        <f t="shared" si="37"/>
        <v/>
      </c>
      <c r="E798" s="24"/>
      <c r="F798" s="2" t="str">
        <f t="shared" si="38"/>
        <v>Относительное сужение поперечного сечения образца при растяжении, %</v>
      </c>
      <c r="G798" s="2">
        <v>30</v>
      </c>
      <c r="H798" s="2">
        <v>30</v>
      </c>
      <c r="I798" s="2">
        <v>31</v>
      </c>
      <c r="J798" s="2">
        <v>31</v>
      </c>
      <c r="K798" s="2">
        <v>31</v>
      </c>
      <c r="L798" s="2">
        <v>31</v>
      </c>
      <c r="M798" s="2">
        <v>31</v>
      </c>
      <c r="N798" s="2">
        <v>31</v>
      </c>
      <c r="O798" s="2">
        <v>31</v>
      </c>
      <c r="P798" s="2">
        <v>31</v>
      </c>
      <c r="Q798" s="2">
        <v>31</v>
      </c>
      <c r="R798" s="2">
        <v>31</v>
      </c>
      <c r="S798" s="2" t="s">
        <v>4</v>
      </c>
    </row>
    <row r="799" spans="1:19" ht="25.5" x14ac:dyDescent="0.2">
      <c r="A799" s="3" t="s">
        <v>208</v>
      </c>
      <c r="B799" s="22" t="str">
        <f t="shared" si="36"/>
        <v>Сталь легированная хромомолибденованадиевая</v>
      </c>
      <c r="C799" s="3" t="s">
        <v>352</v>
      </c>
      <c r="D799" s="3" t="str">
        <f t="shared" si="37"/>
        <v>12Х2МФА</v>
      </c>
      <c r="E799" s="23" t="s">
        <v>294</v>
      </c>
      <c r="F799" s="2" t="str">
        <f t="shared" si="38"/>
        <v>Предел прочности, МПа</v>
      </c>
      <c r="G799" s="2">
        <v>540</v>
      </c>
      <c r="H799" s="2">
        <v>530</v>
      </c>
      <c r="I799" s="2">
        <v>520</v>
      </c>
      <c r="J799" s="2">
        <v>500</v>
      </c>
      <c r="K799" s="2">
        <v>500</v>
      </c>
      <c r="L799" s="2">
        <v>491</v>
      </c>
      <c r="M799" s="2">
        <v>491</v>
      </c>
      <c r="N799" s="2">
        <v>491</v>
      </c>
      <c r="O799" s="2">
        <v>461</v>
      </c>
      <c r="P799" s="2">
        <v>432</v>
      </c>
      <c r="Q799" s="2">
        <v>412</v>
      </c>
      <c r="R799" s="2" t="s">
        <v>4</v>
      </c>
      <c r="S799" s="2" t="s">
        <v>4</v>
      </c>
    </row>
    <row r="800" spans="1:19" x14ac:dyDescent="0.2">
      <c r="A800" s="4"/>
      <c r="B800" s="22" t="str">
        <f t="shared" si="36"/>
        <v/>
      </c>
      <c r="C800" s="4"/>
      <c r="D800" s="3" t="str">
        <f t="shared" si="37"/>
        <v/>
      </c>
      <c r="E800" s="24"/>
      <c r="F800" s="2" t="str">
        <f t="shared" si="38"/>
        <v>Предел текучести, МПа</v>
      </c>
      <c r="G800" s="2">
        <v>432</v>
      </c>
      <c r="H800" s="2">
        <v>422</v>
      </c>
      <c r="I800" s="2">
        <v>422</v>
      </c>
      <c r="J800" s="2">
        <v>412</v>
      </c>
      <c r="K800" s="2">
        <v>412</v>
      </c>
      <c r="L800" s="2">
        <v>402</v>
      </c>
      <c r="M800" s="2">
        <v>395</v>
      </c>
      <c r="N800" s="2">
        <v>395</v>
      </c>
      <c r="O800" s="2">
        <v>395</v>
      </c>
      <c r="P800" s="2">
        <v>395</v>
      </c>
      <c r="Q800" s="2">
        <v>392</v>
      </c>
      <c r="R800" s="2" t="s">
        <v>4</v>
      </c>
      <c r="S800" s="2" t="s">
        <v>4</v>
      </c>
    </row>
    <row r="801" spans="1:19" x14ac:dyDescent="0.2">
      <c r="A801" s="4"/>
      <c r="B801" s="22" t="str">
        <f t="shared" si="36"/>
        <v/>
      </c>
      <c r="C801" s="4"/>
      <c r="D801" s="3" t="str">
        <f t="shared" si="37"/>
        <v/>
      </c>
      <c r="E801" s="24"/>
      <c r="F801" s="2" t="str">
        <f t="shared" si="38"/>
        <v>Относительное удлинение пятикратного образца при растяжении, %</v>
      </c>
      <c r="G801" s="2">
        <v>14</v>
      </c>
      <c r="H801" s="2">
        <v>14</v>
      </c>
      <c r="I801" s="2">
        <v>14</v>
      </c>
      <c r="J801" s="2">
        <v>14</v>
      </c>
      <c r="K801" s="2">
        <v>14</v>
      </c>
      <c r="L801" s="2">
        <v>14</v>
      </c>
      <c r="M801" s="2">
        <v>14</v>
      </c>
      <c r="N801" s="2">
        <v>14</v>
      </c>
      <c r="O801" s="2">
        <v>12</v>
      </c>
      <c r="P801" s="2">
        <v>12</v>
      </c>
      <c r="Q801" s="2">
        <v>12</v>
      </c>
      <c r="R801" s="2" t="s">
        <v>4</v>
      </c>
      <c r="S801" s="2" t="s">
        <v>4</v>
      </c>
    </row>
    <row r="802" spans="1:19" x14ac:dyDescent="0.2">
      <c r="A802" s="4"/>
      <c r="B802" s="22" t="str">
        <f t="shared" si="36"/>
        <v/>
      </c>
      <c r="C802" s="4"/>
      <c r="D802" s="3" t="str">
        <f t="shared" si="37"/>
        <v/>
      </c>
      <c r="E802" s="24"/>
      <c r="F802" s="2" t="str">
        <f t="shared" si="38"/>
        <v>Относительное сужение поперечного сечения образца при растяжении, %</v>
      </c>
      <c r="G802" s="2">
        <v>50</v>
      </c>
      <c r="H802" s="2">
        <v>50</v>
      </c>
      <c r="I802" s="2">
        <v>50</v>
      </c>
      <c r="J802" s="2">
        <v>50</v>
      </c>
      <c r="K802" s="2">
        <v>50</v>
      </c>
      <c r="L802" s="2">
        <v>50</v>
      </c>
      <c r="M802" s="2">
        <v>50</v>
      </c>
      <c r="N802" s="2">
        <v>50</v>
      </c>
      <c r="O802" s="2">
        <v>50</v>
      </c>
      <c r="P802" s="2">
        <v>50</v>
      </c>
      <c r="Q802" s="2">
        <v>50</v>
      </c>
      <c r="R802" s="2" t="s">
        <v>4</v>
      </c>
      <c r="S802" s="2" t="s">
        <v>4</v>
      </c>
    </row>
    <row r="803" spans="1:19" ht="25.5" x14ac:dyDescent="0.2">
      <c r="A803" s="3"/>
      <c r="B803" s="22" t="str">
        <f t="shared" si="36"/>
        <v>Сталь легированная хромомолибденованадиевая</v>
      </c>
      <c r="C803" s="3"/>
      <c r="D803" s="3" t="str">
        <f t="shared" si="37"/>
        <v>12Х2МФА</v>
      </c>
      <c r="E803" s="23" t="s">
        <v>293</v>
      </c>
      <c r="F803" s="2" t="str">
        <f t="shared" si="38"/>
        <v>Предел прочности, МПа</v>
      </c>
      <c r="G803" s="2">
        <v>540</v>
      </c>
      <c r="H803" s="2">
        <v>530</v>
      </c>
      <c r="I803" s="2">
        <v>520</v>
      </c>
      <c r="J803" s="2">
        <v>500</v>
      </c>
      <c r="K803" s="2">
        <v>500</v>
      </c>
      <c r="L803" s="2">
        <v>491</v>
      </c>
      <c r="M803" s="2">
        <v>491</v>
      </c>
      <c r="N803" s="2">
        <v>491</v>
      </c>
      <c r="O803" s="2">
        <v>461</v>
      </c>
      <c r="P803" s="2">
        <v>432</v>
      </c>
      <c r="Q803" s="2">
        <v>412</v>
      </c>
      <c r="R803" s="2" t="s">
        <v>4</v>
      </c>
      <c r="S803" s="2" t="s">
        <v>4</v>
      </c>
    </row>
    <row r="804" spans="1:19" x14ac:dyDescent="0.2">
      <c r="A804" s="4"/>
      <c r="B804" s="22" t="str">
        <f t="shared" si="36"/>
        <v/>
      </c>
      <c r="C804" s="4"/>
      <c r="D804" s="3" t="str">
        <f t="shared" si="37"/>
        <v/>
      </c>
      <c r="E804" s="24"/>
      <c r="F804" s="2" t="str">
        <f t="shared" si="38"/>
        <v>Предел текучести, МПа</v>
      </c>
      <c r="G804" s="2">
        <v>432</v>
      </c>
      <c r="H804" s="2">
        <v>422</v>
      </c>
      <c r="I804" s="2">
        <v>422</v>
      </c>
      <c r="J804" s="2">
        <v>412</v>
      </c>
      <c r="K804" s="2">
        <v>412</v>
      </c>
      <c r="L804" s="2">
        <v>402</v>
      </c>
      <c r="M804" s="2">
        <v>395</v>
      </c>
      <c r="N804" s="2">
        <v>395</v>
      </c>
      <c r="O804" s="2">
        <v>395</v>
      </c>
      <c r="P804" s="2">
        <v>395</v>
      </c>
      <c r="Q804" s="2">
        <v>392</v>
      </c>
      <c r="R804" s="2" t="s">
        <v>4</v>
      </c>
      <c r="S804" s="2" t="s">
        <v>4</v>
      </c>
    </row>
    <row r="805" spans="1:19" x14ac:dyDescent="0.2">
      <c r="A805" s="4"/>
      <c r="B805" s="22" t="str">
        <f t="shared" si="36"/>
        <v/>
      </c>
      <c r="C805" s="4"/>
      <c r="D805" s="3" t="str">
        <f t="shared" si="37"/>
        <v/>
      </c>
      <c r="E805" s="24"/>
      <c r="F805" s="2" t="str">
        <f t="shared" si="38"/>
        <v>Относительное удлинение пятикратного образца при растяжении, %</v>
      </c>
      <c r="G805" s="2">
        <v>14</v>
      </c>
      <c r="H805" s="2">
        <v>14</v>
      </c>
      <c r="I805" s="2">
        <v>14</v>
      </c>
      <c r="J805" s="2">
        <v>14</v>
      </c>
      <c r="K805" s="2">
        <v>14</v>
      </c>
      <c r="L805" s="2">
        <v>14</v>
      </c>
      <c r="M805" s="2">
        <v>14</v>
      </c>
      <c r="N805" s="2">
        <v>14</v>
      </c>
      <c r="O805" s="2">
        <v>12</v>
      </c>
      <c r="P805" s="2">
        <v>12</v>
      </c>
      <c r="Q805" s="2">
        <v>12</v>
      </c>
      <c r="R805" s="2" t="s">
        <v>4</v>
      </c>
      <c r="S805" s="2" t="s">
        <v>4</v>
      </c>
    </row>
    <row r="806" spans="1:19" x14ac:dyDescent="0.2">
      <c r="A806" s="4"/>
      <c r="B806" s="22" t="str">
        <f t="shared" si="36"/>
        <v/>
      </c>
      <c r="C806" s="4"/>
      <c r="D806" s="3" t="str">
        <f t="shared" si="37"/>
        <v/>
      </c>
      <c r="E806" s="24"/>
      <c r="F806" s="2" t="str">
        <f t="shared" si="38"/>
        <v>Относительное сужение поперечного сечения образца при растяжении, %</v>
      </c>
      <c r="G806" s="2">
        <v>50</v>
      </c>
      <c r="H806" s="2">
        <v>50</v>
      </c>
      <c r="I806" s="2">
        <v>50</v>
      </c>
      <c r="J806" s="2">
        <v>50</v>
      </c>
      <c r="K806" s="2">
        <v>50</v>
      </c>
      <c r="L806" s="2">
        <v>50</v>
      </c>
      <c r="M806" s="2">
        <v>50</v>
      </c>
      <c r="N806" s="2">
        <v>50</v>
      </c>
      <c r="O806" s="2">
        <v>50</v>
      </c>
      <c r="P806" s="2">
        <v>50</v>
      </c>
      <c r="Q806" s="2">
        <v>50</v>
      </c>
      <c r="R806" s="2" t="s">
        <v>4</v>
      </c>
      <c r="S806" s="2" t="s">
        <v>4</v>
      </c>
    </row>
    <row r="807" spans="1:19" ht="25.5" x14ac:dyDescent="0.2">
      <c r="A807" s="4"/>
      <c r="B807" s="22" t="str">
        <f t="shared" si="36"/>
        <v>Сталь легированная хромомолибденованадиевая</v>
      </c>
      <c r="C807" s="4"/>
      <c r="D807" s="3" t="str">
        <f t="shared" si="37"/>
        <v>12Х2МФА</v>
      </c>
      <c r="E807" s="23" t="s">
        <v>295</v>
      </c>
      <c r="F807" s="2" t="str">
        <f t="shared" si="38"/>
        <v>Предел прочности, МПа</v>
      </c>
      <c r="G807" s="2">
        <v>638</v>
      </c>
      <c r="H807" s="2">
        <v>618</v>
      </c>
      <c r="I807" s="2">
        <v>608</v>
      </c>
      <c r="J807" s="2">
        <v>598</v>
      </c>
      <c r="K807" s="2">
        <v>589</v>
      </c>
      <c r="L807" s="2">
        <v>569</v>
      </c>
      <c r="M807" s="2">
        <v>559</v>
      </c>
      <c r="N807" s="2">
        <v>549</v>
      </c>
      <c r="O807" s="2">
        <v>540</v>
      </c>
      <c r="P807" s="2">
        <v>500</v>
      </c>
      <c r="Q807" s="2">
        <v>481</v>
      </c>
      <c r="R807" s="2" t="s">
        <v>4</v>
      </c>
      <c r="S807" s="2" t="s">
        <v>4</v>
      </c>
    </row>
    <row r="808" spans="1:19" x14ac:dyDescent="0.2">
      <c r="A808" s="4"/>
      <c r="B808" s="22" t="str">
        <f t="shared" si="36"/>
        <v/>
      </c>
      <c r="C808" s="4"/>
      <c r="D808" s="3" t="str">
        <f t="shared" si="37"/>
        <v/>
      </c>
      <c r="E808" s="24"/>
      <c r="F808" s="2" t="str">
        <f t="shared" si="38"/>
        <v>Предел текучести, МПа</v>
      </c>
      <c r="G808" s="2">
        <v>530</v>
      </c>
      <c r="H808" s="2">
        <v>520</v>
      </c>
      <c r="I808" s="2">
        <v>520</v>
      </c>
      <c r="J808" s="2">
        <v>510</v>
      </c>
      <c r="K808" s="2">
        <v>500</v>
      </c>
      <c r="L808" s="2">
        <v>500</v>
      </c>
      <c r="M808" s="2">
        <v>490</v>
      </c>
      <c r="N808" s="2">
        <v>490</v>
      </c>
      <c r="O808" s="2">
        <v>490</v>
      </c>
      <c r="P808" s="2">
        <v>480</v>
      </c>
      <c r="Q808" s="2">
        <v>461</v>
      </c>
      <c r="R808" s="2" t="s">
        <v>4</v>
      </c>
      <c r="S808" s="2" t="s">
        <v>4</v>
      </c>
    </row>
    <row r="809" spans="1:19" x14ac:dyDescent="0.2">
      <c r="A809" s="4"/>
      <c r="B809" s="22" t="str">
        <f t="shared" si="36"/>
        <v/>
      </c>
      <c r="C809" s="4"/>
      <c r="D809" s="3" t="str">
        <f t="shared" si="37"/>
        <v/>
      </c>
      <c r="E809" s="24"/>
      <c r="F809" s="2" t="str">
        <f t="shared" si="38"/>
        <v>Относительное удлинение пятикратного образца при растяжении, %</v>
      </c>
      <c r="G809" s="2">
        <v>13</v>
      </c>
      <c r="H809" s="2">
        <v>13</v>
      </c>
      <c r="I809" s="2">
        <v>13</v>
      </c>
      <c r="J809" s="2">
        <v>13</v>
      </c>
      <c r="K809" s="2">
        <v>13</v>
      </c>
      <c r="L809" s="2">
        <v>12</v>
      </c>
      <c r="M809" s="2">
        <v>12</v>
      </c>
      <c r="N809" s="2">
        <v>12</v>
      </c>
      <c r="O809" s="2">
        <v>10</v>
      </c>
      <c r="P809" s="2">
        <v>10</v>
      </c>
      <c r="Q809" s="2">
        <v>10</v>
      </c>
      <c r="R809" s="2" t="s">
        <v>4</v>
      </c>
      <c r="S809" s="2" t="s">
        <v>4</v>
      </c>
    </row>
    <row r="810" spans="1:19" x14ac:dyDescent="0.2">
      <c r="A810" s="4"/>
      <c r="B810" s="22" t="str">
        <f t="shared" si="36"/>
        <v/>
      </c>
      <c r="C810" s="4"/>
      <c r="D810" s="3" t="str">
        <f t="shared" si="37"/>
        <v/>
      </c>
      <c r="E810" s="24"/>
      <c r="F810" s="2" t="str">
        <f t="shared" si="38"/>
        <v>Относительное сужение поперечного сечения образца при растяжении, %</v>
      </c>
      <c r="G810" s="2">
        <v>50</v>
      </c>
      <c r="H810" s="2">
        <v>50</v>
      </c>
      <c r="I810" s="2">
        <v>50</v>
      </c>
      <c r="J810" s="2">
        <v>50</v>
      </c>
      <c r="K810" s="2">
        <v>50</v>
      </c>
      <c r="L810" s="2">
        <v>45</v>
      </c>
      <c r="M810" s="2">
        <v>45</v>
      </c>
      <c r="N810" s="2">
        <v>45</v>
      </c>
      <c r="O810" s="2">
        <v>38</v>
      </c>
      <c r="P810" s="2">
        <v>38</v>
      </c>
      <c r="Q810" s="2">
        <v>38</v>
      </c>
      <c r="R810" s="2" t="s">
        <v>4</v>
      </c>
      <c r="S810" s="2" t="s">
        <v>4</v>
      </c>
    </row>
    <row r="811" spans="1:19" ht="25.5" x14ac:dyDescent="0.2">
      <c r="A811" s="4"/>
      <c r="B811" s="22" t="str">
        <f t="shared" si="36"/>
        <v>Сталь легированная хромомолибденованадиевая</v>
      </c>
      <c r="C811" s="4"/>
      <c r="D811" s="3" t="str">
        <f t="shared" si="37"/>
        <v>12Х2МФА</v>
      </c>
      <c r="E811" s="23" t="s">
        <v>296</v>
      </c>
      <c r="F811" s="2" t="str">
        <f t="shared" si="38"/>
        <v>Предел прочности, МПа</v>
      </c>
      <c r="G811" s="2">
        <v>638</v>
      </c>
      <c r="H811" s="2">
        <v>618</v>
      </c>
      <c r="I811" s="2">
        <v>608</v>
      </c>
      <c r="J811" s="2">
        <v>598</v>
      </c>
      <c r="K811" s="2">
        <v>589</v>
      </c>
      <c r="L811" s="2">
        <v>569</v>
      </c>
      <c r="M811" s="2">
        <v>559</v>
      </c>
      <c r="N811" s="2">
        <v>549</v>
      </c>
      <c r="O811" s="2">
        <v>540</v>
      </c>
      <c r="P811" s="2">
        <v>500</v>
      </c>
      <c r="Q811" s="2">
        <v>481</v>
      </c>
      <c r="R811" s="2" t="s">
        <v>4</v>
      </c>
      <c r="S811" s="2" t="s">
        <v>4</v>
      </c>
    </row>
    <row r="812" spans="1:19" x14ac:dyDescent="0.2">
      <c r="A812" s="4"/>
      <c r="B812" s="22" t="str">
        <f t="shared" si="36"/>
        <v/>
      </c>
      <c r="C812" s="4"/>
      <c r="D812" s="3" t="str">
        <f t="shared" si="37"/>
        <v/>
      </c>
      <c r="E812" s="24"/>
      <c r="F812" s="2" t="str">
        <f t="shared" si="38"/>
        <v>Предел текучести, МПа</v>
      </c>
      <c r="G812" s="2">
        <v>530</v>
      </c>
      <c r="H812" s="2">
        <v>520</v>
      </c>
      <c r="I812" s="2">
        <v>520</v>
      </c>
      <c r="J812" s="2">
        <v>510</v>
      </c>
      <c r="K812" s="2">
        <v>500</v>
      </c>
      <c r="L812" s="2">
        <v>500</v>
      </c>
      <c r="M812" s="2">
        <v>490</v>
      </c>
      <c r="N812" s="2">
        <v>490</v>
      </c>
      <c r="O812" s="2">
        <v>490</v>
      </c>
      <c r="P812" s="2">
        <v>480</v>
      </c>
      <c r="Q812" s="2">
        <v>461</v>
      </c>
      <c r="R812" s="2" t="s">
        <v>4</v>
      </c>
      <c r="S812" s="2" t="s">
        <v>4</v>
      </c>
    </row>
    <row r="813" spans="1:19" x14ac:dyDescent="0.2">
      <c r="A813" s="4"/>
      <c r="B813" s="22" t="str">
        <f t="shared" si="36"/>
        <v/>
      </c>
      <c r="C813" s="4"/>
      <c r="D813" s="3" t="str">
        <f t="shared" si="37"/>
        <v/>
      </c>
      <c r="E813" s="24"/>
      <c r="F813" s="2" t="str">
        <f t="shared" si="38"/>
        <v>Относительное удлинение пятикратного образца при растяжении, %</v>
      </c>
      <c r="G813" s="2">
        <v>13</v>
      </c>
      <c r="H813" s="2">
        <v>13</v>
      </c>
      <c r="I813" s="2">
        <v>13</v>
      </c>
      <c r="J813" s="2">
        <v>13</v>
      </c>
      <c r="K813" s="2">
        <v>13</v>
      </c>
      <c r="L813" s="2">
        <v>12</v>
      </c>
      <c r="M813" s="2">
        <v>12</v>
      </c>
      <c r="N813" s="2">
        <v>12</v>
      </c>
      <c r="O813" s="2">
        <v>10</v>
      </c>
      <c r="P813" s="2">
        <v>10</v>
      </c>
      <c r="Q813" s="2">
        <v>10</v>
      </c>
      <c r="R813" s="2" t="s">
        <v>4</v>
      </c>
      <c r="S813" s="2" t="s">
        <v>4</v>
      </c>
    </row>
    <row r="814" spans="1:19" x14ac:dyDescent="0.2">
      <c r="A814" s="4"/>
      <c r="B814" s="22" t="str">
        <f t="shared" si="36"/>
        <v/>
      </c>
      <c r="C814" s="4"/>
      <c r="D814" s="3" t="str">
        <f t="shared" si="37"/>
        <v/>
      </c>
      <c r="E814" s="24"/>
      <c r="F814" s="2" t="str">
        <f t="shared" si="38"/>
        <v>Относительное сужение поперечного сечения образца при растяжении, %</v>
      </c>
      <c r="G814" s="2">
        <v>50</v>
      </c>
      <c r="H814" s="2">
        <v>50</v>
      </c>
      <c r="I814" s="2">
        <v>50</v>
      </c>
      <c r="J814" s="2">
        <v>50</v>
      </c>
      <c r="K814" s="2">
        <v>50</v>
      </c>
      <c r="L814" s="2">
        <v>45</v>
      </c>
      <c r="M814" s="2">
        <v>45</v>
      </c>
      <c r="N814" s="2">
        <v>45</v>
      </c>
      <c r="O814" s="2">
        <v>38</v>
      </c>
      <c r="P814" s="2">
        <v>38</v>
      </c>
      <c r="Q814" s="2">
        <v>38</v>
      </c>
      <c r="R814" s="2" t="s">
        <v>4</v>
      </c>
      <c r="S814" s="2" t="s">
        <v>4</v>
      </c>
    </row>
    <row r="815" spans="1:19" ht="25.5" x14ac:dyDescent="0.2">
      <c r="A815" s="3" t="s">
        <v>208</v>
      </c>
      <c r="B815" s="22" t="str">
        <f t="shared" si="36"/>
        <v>Сталь легированная хромомолибденованадиевая</v>
      </c>
      <c r="C815" s="3" t="s">
        <v>353</v>
      </c>
      <c r="D815" s="3" t="str">
        <f t="shared" si="37"/>
        <v>12Х2МФА-А</v>
      </c>
      <c r="E815" s="23" t="s">
        <v>294</v>
      </c>
      <c r="F815" s="2" t="str">
        <f t="shared" si="38"/>
        <v>Предел прочности, МПа</v>
      </c>
      <c r="G815" s="2">
        <v>540</v>
      </c>
      <c r="H815" s="2">
        <v>530</v>
      </c>
      <c r="I815" s="2">
        <v>520</v>
      </c>
      <c r="J815" s="2">
        <v>500</v>
      </c>
      <c r="K815" s="2">
        <v>500</v>
      </c>
      <c r="L815" s="2">
        <v>491</v>
      </c>
      <c r="M815" s="2">
        <v>491</v>
      </c>
      <c r="N815" s="2">
        <v>491</v>
      </c>
      <c r="O815" s="2">
        <v>461</v>
      </c>
      <c r="P815" s="2">
        <v>432</v>
      </c>
      <c r="Q815" s="2">
        <v>412</v>
      </c>
      <c r="R815" s="2" t="s">
        <v>4</v>
      </c>
      <c r="S815" s="2" t="s">
        <v>4</v>
      </c>
    </row>
    <row r="816" spans="1:19" x14ac:dyDescent="0.2">
      <c r="A816" s="4"/>
      <c r="B816" s="22" t="str">
        <f t="shared" si="36"/>
        <v/>
      </c>
      <c r="C816" s="4"/>
      <c r="D816" s="3" t="str">
        <f t="shared" si="37"/>
        <v/>
      </c>
      <c r="E816" s="24"/>
      <c r="F816" s="2" t="str">
        <f t="shared" si="38"/>
        <v>Предел текучести, МПа</v>
      </c>
      <c r="G816" s="2">
        <v>432</v>
      </c>
      <c r="H816" s="2">
        <v>422</v>
      </c>
      <c r="I816" s="2">
        <v>422</v>
      </c>
      <c r="J816" s="2">
        <v>412</v>
      </c>
      <c r="K816" s="2">
        <v>412</v>
      </c>
      <c r="L816" s="2">
        <v>402</v>
      </c>
      <c r="M816" s="2">
        <v>395</v>
      </c>
      <c r="N816" s="2">
        <v>395</v>
      </c>
      <c r="O816" s="2">
        <v>395</v>
      </c>
      <c r="P816" s="2">
        <v>395</v>
      </c>
      <c r="Q816" s="2">
        <v>392</v>
      </c>
      <c r="R816" s="2" t="s">
        <v>4</v>
      </c>
      <c r="S816" s="2" t="s">
        <v>4</v>
      </c>
    </row>
    <row r="817" spans="1:19" x14ac:dyDescent="0.2">
      <c r="A817" s="4"/>
      <c r="B817" s="22" t="str">
        <f t="shared" si="36"/>
        <v/>
      </c>
      <c r="C817" s="4"/>
      <c r="D817" s="3" t="str">
        <f t="shared" si="37"/>
        <v/>
      </c>
      <c r="E817" s="24"/>
      <c r="F817" s="2" t="str">
        <f t="shared" si="38"/>
        <v>Относительное удлинение пятикратного образца при растяжении, %</v>
      </c>
      <c r="G817" s="2">
        <v>14</v>
      </c>
      <c r="H817" s="2">
        <v>14</v>
      </c>
      <c r="I817" s="2">
        <v>14</v>
      </c>
      <c r="J817" s="2">
        <v>14</v>
      </c>
      <c r="K817" s="2">
        <v>14</v>
      </c>
      <c r="L817" s="2">
        <v>14</v>
      </c>
      <c r="M817" s="2">
        <v>14</v>
      </c>
      <c r="N817" s="2">
        <v>14</v>
      </c>
      <c r="O817" s="2">
        <v>12</v>
      </c>
      <c r="P817" s="2">
        <v>12</v>
      </c>
      <c r="Q817" s="2">
        <v>12</v>
      </c>
      <c r="R817" s="2" t="s">
        <v>4</v>
      </c>
      <c r="S817" s="2" t="s">
        <v>4</v>
      </c>
    </row>
    <row r="818" spans="1:19" x14ac:dyDescent="0.2">
      <c r="A818" s="4"/>
      <c r="B818" s="22" t="str">
        <f t="shared" si="36"/>
        <v/>
      </c>
      <c r="C818" s="4"/>
      <c r="D818" s="3" t="str">
        <f t="shared" si="37"/>
        <v/>
      </c>
      <c r="E818" s="24"/>
      <c r="F818" s="2" t="str">
        <f t="shared" si="38"/>
        <v>Относительное сужение поперечного сечения образца при растяжении, %</v>
      </c>
      <c r="G818" s="2">
        <v>50</v>
      </c>
      <c r="H818" s="2">
        <v>50</v>
      </c>
      <c r="I818" s="2">
        <v>50</v>
      </c>
      <c r="J818" s="2">
        <v>50</v>
      </c>
      <c r="K818" s="2">
        <v>50</v>
      </c>
      <c r="L818" s="2">
        <v>50</v>
      </c>
      <c r="M818" s="2">
        <v>50</v>
      </c>
      <c r="N818" s="2">
        <v>50</v>
      </c>
      <c r="O818" s="2">
        <v>50</v>
      </c>
      <c r="P818" s="2">
        <v>50</v>
      </c>
      <c r="Q818" s="2">
        <v>50</v>
      </c>
      <c r="R818" s="2" t="s">
        <v>4</v>
      </c>
      <c r="S818" s="2" t="s">
        <v>4</v>
      </c>
    </row>
    <row r="819" spans="1:19" ht="25.5" x14ac:dyDescent="0.2">
      <c r="A819" s="3"/>
      <c r="B819" s="22" t="str">
        <f t="shared" si="36"/>
        <v>Сталь легированная хромомолибденованадиевая</v>
      </c>
      <c r="C819" s="3"/>
      <c r="D819" s="3" t="str">
        <f t="shared" si="37"/>
        <v>12Х2МФА-А</v>
      </c>
      <c r="E819" s="23" t="s">
        <v>293</v>
      </c>
      <c r="F819" s="2" t="str">
        <f t="shared" si="38"/>
        <v>Предел прочности, МПа</v>
      </c>
      <c r="G819" s="2">
        <v>540</v>
      </c>
      <c r="H819" s="2">
        <v>530</v>
      </c>
      <c r="I819" s="2">
        <v>520</v>
      </c>
      <c r="J819" s="2">
        <v>500</v>
      </c>
      <c r="K819" s="2">
        <v>500</v>
      </c>
      <c r="L819" s="2">
        <v>491</v>
      </c>
      <c r="M819" s="2">
        <v>491</v>
      </c>
      <c r="N819" s="2">
        <v>491</v>
      </c>
      <c r="O819" s="2">
        <v>461</v>
      </c>
      <c r="P819" s="2">
        <v>432</v>
      </c>
      <c r="Q819" s="2">
        <v>412</v>
      </c>
      <c r="R819" s="2" t="s">
        <v>4</v>
      </c>
      <c r="S819" s="2" t="s">
        <v>4</v>
      </c>
    </row>
    <row r="820" spans="1:19" x14ac:dyDescent="0.2">
      <c r="A820" s="4"/>
      <c r="B820" s="22" t="str">
        <f t="shared" si="36"/>
        <v/>
      </c>
      <c r="C820" s="4"/>
      <c r="D820" s="3" t="str">
        <f t="shared" si="37"/>
        <v/>
      </c>
      <c r="E820" s="24"/>
      <c r="F820" s="2" t="str">
        <f t="shared" si="38"/>
        <v>Предел текучести, МПа</v>
      </c>
      <c r="G820" s="2">
        <v>432</v>
      </c>
      <c r="H820" s="2">
        <v>422</v>
      </c>
      <c r="I820" s="2">
        <v>422</v>
      </c>
      <c r="J820" s="2">
        <v>412</v>
      </c>
      <c r="K820" s="2">
        <v>412</v>
      </c>
      <c r="L820" s="2">
        <v>402</v>
      </c>
      <c r="M820" s="2">
        <v>395</v>
      </c>
      <c r="N820" s="2">
        <v>395</v>
      </c>
      <c r="O820" s="2">
        <v>395</v>
      </c>
      <c r="P820" s="2">
        <v>395</v>
      </c>
      <c r="Q820" s="2">
        <v>392</v>
      </c>
      <c r="R820" s="2" t="s">
        <v>4</v>
      </c>
      <c r="S820" s="2" t="s">
        <v>4</v>
      </c>
    </row>
    <row r="821" spans="1:19" x14ac:dyDescent="0.2">
      <c r="A821" s="4"/>
      <c r="B821" s="22" t="str">
        <f t="shared" si="36"/>
        <v/>
      </c>
      <c r="C821" s="4"/>
      <c r="D821" s="3" t="str">
        <f t="shared" si="37"/>
        <v/>
      </c>
      <c r="E821" s="24"/>
      <c r="F821" s="2" t="str">
        <f t="shared" si="38"/>
        <v>Относительное удлинение пятикратного образца при растяжении, %</v>
      </c>
      <c r="G821" s="2">
        <v>14</v>
      </c>
      <c r="H821" s="2">
        <v>14</v>
      </c>
      <c r="I821" s="2">
        <v>14</v>
      </c>
      <c r="J821" s="2">
        <v>14</v>
      </c>
      <c r="K821" s="2">
        <v>14</v>
      </c>
      <c r="L821" s="2">
        <v>14</v>
      </c>
      <c r="M821" s="2">
        <v>14</v>
      </c>
      <c r="N821" s="2">
        <v>14</v>
      </c>
      <c r="O821" s="2">
        <v>12</v>
      </c>
      <c r="P821" s="2">
        <v>12</v>
      </c>
      <c r="Q821" s="2">
        <v>12</v>
      </c>
      <c r="R821" s="2" t="s">
        <v>4</v>
      </c>
      <c r="S821" s="2" t="s">
        <v>4</v>
      </c>
    </row>
    <row r="822" spans="1:19" x14ac:dyDescent="0.2">
      <c r="A822" s="4"/>
      <c r="B822" s="22" t="str">
        <f t="shared" si="36"/>
        <v/>
      </c>
      <c r="C822" s="4"/>
      <c r="D822" s="3" t="str">
        <f t="shared" si="37"/>
        <v/>
      </c>
      <c r="E822" s="24"/>
      <c r="F822" s="2" t="str">
        <f t="shared" si="38"/>
        <v>Относительное сужение поперечного сечения образца при растяжении, %</v>
      </c>
      <c r="G822" s="2">
        <v>50</v>
      </c>
      <c r="H822" s="2">
        <v>50</v>
      </c>
      <c r="I822" s="2">
        <v>50</v>
      </c>
      <c r="J822" s="2">
        <v>50</v>
      </c>
      <c r="K822" s="2">
        <v>50</v>
      </c>
      <c r="L822" s="2">
        <v>50</v>
      </c>
      <c r="M822" s="2">
        <v>50</v>
      </c>
      <c r="N822" s="2">
        <v>50</v>
      </c>
      <c r="O822" s="2">
        <v>50</v>
      </c>
      <c r="P822" s="2">
        <v>50</v>
      </c>
      <c r="Q822" s="2">
        <v>50</v>
      </c>
      <c r="R822" s="2" t="s">
        <v>4</v>
      </c>
      <c r="S822" s="2" t="s">
        <v>4</v>
      </c>
    </row>
    <row r="823" spans="1:19" ht="25.5" x14ac:dyDescent="0.2">
      <c r="A823" s="4"/>
      <c r="B823" s="22" t="str">
        <f t="shared" si="36"/>
        <v>Сталь легированная хромомолибденованадиевая</v>
      </c>
      <c r="C823" s="4"/>
      <c r="D823" s="3" t="str">
        <f t="shared" si="37"/>
        <v>12Х2МФА-А</v>
      </c>
      <c r="E823" s="23" t="s">
        <v>295</v>
      </c>
      <c r="F823" s="2" t="str">
        <f t="shared" si="38"/>
        <v>Предел прочности, МПа</v>
      </c>
      <c r="G823" s="2">
        <v>638</v>
      </c>
      <c r="H823" s="2">
        <v>618</v>
      </c>
      <c r="I823" s="2">
        <v>608</v>
      </c>
      <c r="J823" s="2">
        <v>598</v>
      </c>
      <c r="K823" s="2">
        <v>589</v>
      </c>
      <c r="L823" s="2">
        <v>569</v>
      </c>
      <c r="M823" s="2">
        <v>559</v>
      </c>
      <c r="N823" s="2">
        <v>549</v>
      </c>
      <c r="O823" s="2">
        <v>540</v>
      </c>
      <c r="P823" s="2">
        <v>500</v>
      </c>
      <c r="Q823" s="2">
        <v>481</v>
      </c>
      <c r="R823" s="2" t="s">
        <v>4</v>
      </c>
      <c r="S823" s="2" t="s">
        <v>4</v>
      </c>
    </row>
    <row r="824" spans="1:19" x14ac:dyDescent="0.2">
      <c r="A824" s="4"/>
      <c r="B824" s="22" t="str">
        <f t="shared" si="36"/>
        <v/>
      </c>
      <c r="C824" s="4"/>
      <c r="D824" s="3" t="str">
        <f t="shared" si="37"/>
        <v/>
      </c>
      <c r="E824" s="24"/>
      <c r="F824" s="2" t="str">
        <f t="shared" si="38"/>
        <v>Предел текучести, МПа</v>
      </c>
      <c r="G824" s="2">
        <v>530</v>
      </c>
      <c r="H824" s="2">
        <v>520</v>
      </c>
      <c r="I824" s="2">
        <v>520</v>
      </c>
      <c r="J824" s="2">
        <v>510</v>
      </c>
      <c r="K824" s="2">
        <v>500</v>
      </c>
      <c r="L824" s="2">
        <v>500</v>
      </c>
      <c r="M824" s="2">
        <v>490</v>
      </c>
      <c r="N824" s="2">
        <v>490</v>
      </c>
      <c r="O824" s="2">
        <v>490</v>
      </c>
      <c r="P824" s="2">
        <v>480</v>
      </c>
      <c r="Q824" s="2">
        <v>461</v>
      </c>
      <c r="R824" s="2" t="s">
        <v>4</v>
      </c>
      <c r="S824" s="2" t="s">
        <v>4</v>
      </c>
    </row>
    <row r="825" spans="1:19" x14ac:dyDescent="0.2">
      <c r="A825" s="4"/>
      <c r="B825" s="22" t="str">
        <f t="shared" si="36"/>
        <v/>
      </c>
      <c r="C825" s="4"/>
      <c r="D825" s="3" t="str">
        <f t="shared" si="37"/>
        <v/>
      </c>
      <c r="E825" s="24"/>
      <c r="F825" s="2" t="str">
        <f t="shared" si="38"/>
        <v>Относительное удлинение пятикратного образца при растяжении, %</v>
      </c>
      <c r="G825" s="2">
        <v>13</v>
      </c>
      <c r="H825" s="2">
        <v>13</v>
      </c>
      <c r="I825" s="2">
        <v>13</v>
      </c>
      <c r="J825" s="2">
        <v>13</v>
      </c>
      <c r="K825" s="2">
        <v>13</v>
      </c>
      <c r="L825" s="2">
        <v>12</v>
      </c>
      <c r="M825" s="2">
        <v>12</v>
      </c>
      <c r="N825" s="2">
        <v>12</v>
      </c>
      <c r="O825" s="2">
        <v>10</v>
      </c>
      <c r="P825" s="2">
        <v>10</v>
      </c>
      <c r="Q825" s="2">
        <v>10</v>
      </c>
      <c r="R825" s="2" t="s">
        <v>4</v>
      </c>
      <c r="S825" s="2" t="s">
        <v>4</v>
      </c>
    </row>
    <row r="826" spans="1:19" x14ac:dyDescent="0.2">
      <c r="A826" s="4"/>
      <c r="B826" s="22" t="str">
        <f t="shared" si="36"/>
        <v/>
      </c>
      <c r="C826" s="4"/>
      <c r="D826" s="3" t="str">
        <f t="shared" si="37"/>
        <v/>
      </c>
      <c r="E826" s="24"/>
      <c r="F826" s="2" t="str">
        <f t="shared" si="38"/>
        <v>Относительное сужение поперечного сечения образца при растяжении, %</v>
      </c>
      <c r="G826" s="2">
        <v>50</v>
      </c>
      <c r="H826" s="2">
        <v>50</v>
      </c>
      <c r="I826" s="2">
        <v>50</v>
      </c>
      <c r="J826" s="2">
        <v>50</v>
      </c>
      <c r="K826" s="2">
        <v>50</v>
      </c>
      <c r="L826" s="2">
        <v>45</v>
      </c>
      <c r="M826" s="2">
        <v>45</v>
      </c>
      <c r="N826" s="2">
        <v>45</v>
      </c>
      <c r="O826" s="2">
        <v>38</v>
      </c>
      <c r="P826" s="2">
        <v>38</v>
      </c>
      <c r="Q826" s="2">
        <v>38</v>
      </c>
      <c r="R826" s="2" t="s">
        <v>4</v>
      </c>
      <c r="S826" s="2" t="s">
        <v>4</v>
      </c>
    </row>
    <row r="827" spans="1:19" ht="25.5" x14ac:dyDescent="0.2">
      <c r="A827" s="4"/>
      <c r="B827" s="22" t="str">
        <f t="shared" si="36"/>
        <v>Сталь легированная хромомолибденованадиевая</v>
      </c>
      <c r="C827" s="4"/>
      <c r="D827" s="3" t="str">
        <f t="shared" si="37"/>
        <v>12Х2МФА-А</v>
      </c>
      <c r="E827" s="23" t="s">
        <v>296</v>
      </c>
      <c r="F827" s="2" t="str">
        <f t="shared" si="38"/>
        <v>Предел прочности, МПа</v>
      </c>
      <c r="G827" s="2">
        <v>638</v>
      </c>
      <c r="H827" s="2">
        <v>618</v>
      </c>
      <c r="I827" s="2">
        <v>608</v>
      </c>
      <c r="J827" s="2">
        <v>598</v>
      </c>
      <c r="K827" s="2">
        <v>589</v>
      </c>
      <c r="L827" s="2">
        <v>569</v>
      </c>
      <c r="M827" s="2">
        <v>559</v>
      </c>
      <c r="N827" s="2">
        <v>549</v>
      </c>
      <c r="O827" s="2">
        <v>540</v>
      </c>
      <c r="P827" s="2">
        <v>500</v>
      </c>
      <c r="Q827" s="2">
        <v>481</v>
      </c>
      <c r="R827" s="2" t="s">
        <v>4</v>
      </c>
      <c r="S827" s="2" t="s">
        <v>4</v>
      </c>
    </row>
    <row r="828" spans="1:19" x14ac:dyDescent="0.2">
      <c r="A828" s="4"/>
      <c r="B828" s="22" t="str">
        <f t="shared" si="36"/>
        <v/>
      </c>
      <c r="C828" s="4"/>
      <c r="D828" s="3" t="str">
        <f t="shared" si="37"/>
        <v/>
      </c>
      <c r="E828" s="24"/>
      <c r="F828" s="2" t="str">
        <f t="shared" si="38"/>
        <v>Предел текучести, МПа</v>
      </c>
      <c r="G828" s="2">
        <v>530</v>
      </c>
      <c r="H828" s="2">
        <v>520</v>
      </c>
      <c r="I828" s="2">
        <v>520</v>
      </c>
      <c r="J828" s="2">
        <v>510</v>
      </c>
      <c r="K828" s="2">
        <v>500</v>
      </c>
      <c r="L828" s="2">
        <v>500</v>
      </c>
      <c r="M828" s="2">
        <v>490</v>
      </c>
      <c r="N828" s="2">
        <v>490</v>
      </c>
      <c r="O828" s="2">
        <v>490</v>
      </c>
      <c r="P828" s="2">
        <v>480</v>
      </c>
      <c r="Q828" s="2">
        <v>461</v>
      </c>
      <c r="R828" s="2" t="s">
        <v>4</v>
      </c>
      <c r="S828" s="2" t="s">
        <v>4</v>
      </c>
    </row>
    <row r="829" spans="1:19" x14ac:dyDescent="0.2">
      <c r="A829" s="4"/>
      <c r="B829" s="22" t="str">
        <f t="shared" si="36"/>
        <v/>
      </c>
      <c r="C829" s="4"/>
      <c r="D829" s="3" t="str">
        <f t="shared" si="37"/>
        <v/>
      </c>
      <c r="E829" s="24"/>
      <c r="F829" s="2" t="str">
        <f t="shared" si="38"/>
        <v>Относительное удлинение пятикратного образца при растяжении, %</v>
      </c>
      <c r="G829" s="2">
        <v>13</v>
      </c>
      <c r="H829" s="2">
        <v>13</v>
      </c>
      <c r="I829" s="2">
        <v>13</v>
      </c>
      <c r="J829" s="2">
        <v>13</v>
      </c>
      <c r="K829" s="2">
        <v>13</v>
      </c>
      <c r="L829" s="2">
        <v>12</v>
      </c>
      <c r="M829" s="2">
        <v>12</v>
      </c>
      <c r="N829" s="2">
        <v>12</v>
      </c>
      <c r="O829" s="2">
        <v>10</v>
      </c>
      <c r="P829" s="2">
        <v>10</v>
      </c>
      <c r="Q829" s="2">
        <v>10</v>
      </c>
      <c r="R829" s="2" t="s">
        <v>4</v>
      </c>
      <c r="S829" s="2" t="s">
        <v>4</v>
      </c>
    </row>
    <row r="830" spans="1:19" x14ac:dyDescent="0.2">
      <c r="A830" s="4"/>
      <c r="B830" s="22" t="str">
        <f t="shared" si="36"/>
        <v/>
      </c>
      <c r="C830" s="4"/>
      <c r="D830" s="3" t="str">
        <f t="shared" si="37"/>
        <v/>
      </c>
      <c r="E830" s="24"/>
      <c r="F830" s="2" t="str">
        <f t="shared" si="38"/>
        <v>Относительное сужение поперечного сечения образца при растяжении, %</v>
      </c>
      <c r="G830" s="2">
        <v>50</v>
      </c>
      <c r="H830" s="2">
        <v>50</v>
      </c>
      <c r="I830" s="2">
        <v>50</v>
      </c>
      <c r="J830" s="2">
        <v>50</v>
      </c>
      <c r="K830" s="2">
        <v>50</v>
      </c>
      <c r="L830" s="2">
        <v>45</v>
      </c>
      <c r="M830" s="2">
        <v>45</v>
      </c>
      <c r="N830" s="2">
        <v>45</v>
      </c>
      <c r="O830" s="2">
        <v>38</v>
      </c>
      <c r="P830" s="2">
        <v>38</v>
      </c>
      <c r="Q830" s="2">
        <v>38</v>
      </c>
      <c r="R830" s="2" t="s">
        <v>4</v>
      </c>
      <c r="S830" s="2" t="s">
        <v>4</v>
      </c>
    </row>
    <row r="831" spans="1:19" ht="25.5" x14ac:dyDescent="0.2">
      <c r="A831" s="3" t="s">
        <v>208</v>
      </c>
      <c r="B831" s="22" t="str">
        <f t="shared" si="36"/>
        <v>Сталь легированная хромомолибденованадиевая</v>
      </c>
      <c r="C831" s="3" t="s">
        <v>92</v>
      </c>
      <c r="D831" s="3" t="str">
        <f t="shared" si="37"/>
        <v>18Х2МФА</v>
      </c>
      <c r="E831" s="23" t="s">
        <v>185</v>
      </c>
      <c r="F831" s="2" t="str">
        <f t="shared" si="38"/>
        <v>Предел прочности, МПа</v>
      </c>
      <c r="G831" s="2">
        <v>638</v>
      </c>
      <c r="H831" s="2">
        <v>618</v>
      </c>
      <c r="I831" s="2">
        <v>608</v>
      </c>
      <c r="J831" s="2">
        <v>598</v>
      </c>
      <c r="K831" s="2">
        <v>589</v>
      </c>
      <c r="L831" s="2">
        <v>569</v>
      </c>
      <c r="M831" s="2">
        <v>559</v>
      </c>
      <c r="N831" s="2">
        <v>549</v>
      </c>
      <c r="O831" s="2">
        <v>540</v>
      </c>
      <c r="P831" s="2">
        <v>530</v>
      </c>
      <c r="Q831" s="2">
        <v>520</v>
      </c>
      <c r="R831" s="2" t="s">
        <v>4</v>
      </c>
      <c r="S831" s="2" t="s">
        <v>4</v>
      </c>
    </row>
    <row r="832" spans="1:19" x14ac:dyDescent="0.2">
      <c r="A832" s="4"/>
      <c r="B832" s="22" t="str">
        <f t="shared" si="36"/>
        <v/>
      </c>
      <c r="C832" s="4"/>
      <c r="D832" s="3" t="str">
        <f t="shared" si="37"/>
        <v/>
      </c>
      <c r="E832" s="24"/>
      <c r="F832" s="2" t="str">
        <f t="shared" si="38"/>
        <v>Предел текучести, МПа</v>
      </c>
      <c r="G832" s="2">
        <v>530</v>
      </c>
      <c r="H832" s="2">
        <v>520</v>
      </c>
      <c r="I832" s="2">
        <v>520</v>
      </c>
      <c r="J832" s="2">
        <v>510</v>
      </c>
      <c r="K832" s="2">
        <v>500</v>
      </c>
      <c r="L832" s="2">
        <v>500</v>
      </c>
      <c r="M832" s="2">
        <v>490</v>
      </c>
      <c r="N832" s="2">
        <v>490</v>
      </c>
      <c r="O832" s="2">
        <v>490</v>
      </c>
      <c r="P832" s="2">
        <v>481</v>
      </c>
      <c r="Q832" s="2">
        <v>461</v>
      </c>
      <c r="R832" s="2" t="s">
        <v>4</v>
      </c>
      <c r="S832" s="2" t="s">
        <v>4</v>
      </c>
    </row>
    <row r="833" spans="1:19" x14ac:dyDescent="0.2">
      <c r="A833" s="4"/>
      <c r="B833" s="22" t="str">
        <f t="shared" si="36"/>
        <v/>
      </c>
      <c r="C833" s="4"/>
      <c r="D833" s="3" t="str">
        <f t="shared" si="37"/>
        <v/>
      </c>
      <c r="E833" s="24"/>
      <c r="F833" s="2" t="str">
        <f t="shared" si="38"/>
        <v>Относительное удлинение пятикратного образца при растяжении, %</v>
      </c>
      <c r="G833" s="2">
        <v>13</v>
      </c>
      <c r="H833" s="2">
        <v>13</v>
      </c>
      <c r="I833" s="2">
        <v>13</v>
      </c>
      <c r="J833" s="2">
        <v>13</v>
      </c>
      <c r="K833" s="2">
        <v>13</v>
      </c>
      <c r="L833" s="2">
        <v>12</v>
      </c>
      <c r="M833" s="2">
        <v>12</v>
      </c>
      <c r="N833" s="2">
        <v>12</v>
      </c>
      <c r="O833" s="2">
        <v>10</v>
      </c>
      <c r="P833" s="2">
        <v>10</v>
      </c>
      <c r="Q833" s="2">
        <v>10</v>
      </c>
      <c r="R833" s="2" t="s">
        <v>4</v>
      </c>
      <c r="S833" s="2" t="s">
        <v>4</v>
      </c>
    </row>
    <row r="834" spans="1:19" x14ac:dyDescent="0.2">
      <c r="A834" s="4"/>
      <c r="B834" s="22" t="str">
        <f t="shared" si="36"/>
        <v/>
      </c>
      <c r="C834" s="4"/>
      <c r="D834" s="3" t="str">
        <f t="shared" si="37"/>
        <v/>
      </c>
      <c r="E834" s="24"/>
      <c r="F834" s="2" t="str">
        <f t="shared" si="38"/>
        <v>Относительное сужение поперечного сечения образца при растяжении, %</v>
      </c>
      <c r="G834" s="2">
        <v>50</v>
      </c>
      <c r="H834" s="2">
        <v>50</v>
      </c>
      <c r="I834" s="2">
        <v>50</v>
      </c>
      <c r="J834" s="2">
        <v>50</v>
      </c>
      <c r="K834" s="2">
        <v>50</v>
      </c>
      <c r="L834" s="2">
        <v>50</v>
      </c>
      <c r="M834" s="2">
        <v>45</v>
      </c>
      <c r="N834" s="2">
        <v>45</v>
      </c>
      <c r="O834" s="2">
        <v>38</v>
      </c>
      <c r="P834" s="2">
        <v>38</v>
      </c>
      <c r="Q834" s="2">
        <v>38</v>
      </c>
      <c r="R834" s="2" t="s">
        <v>4</v>
      </c>
      <c r="S834" s="2" t="s">
        <v>4</v>
      </c>
    </row>
    <row r="835" spans="1:19" ht="25.5" x14ac:dyDescent="0.2">
      <c r="A835" s="3" t="s">
        <v>208</v>
      </c>
      <c r="B835" s="22" t="str">
        <f t="shared" ref="B835:B898" si="39">IF(NOT(ISBLANK(A835)),A835,IF(NOT(ISBLANK(E835)),INDEX(B:B,ROW(B835)-4),""))</f>
        <v>Сталь легированная хромомолибденованадиевая</v>
      </c>
      <c r="C835" s="3" t="s">
        <v>354</v>
      </c>
      <c r="D835" s="3" t="str">
        <f t="shared" ref="D835:D898" si="40">IF(NOT(ISBLANK(C835)),C835,IF(NOT(ISBLANK(E835)),INDEX(D:D,ROW(D835)-4),""))</f>
        <v>15Х2МФА</v>
      </c>
      <c r="E835" s="23" t="s">
        <v>186</v>
      </c>
      <c r="F835" s="2" t="str">
        <f t="shared" si="38"/>
        <v>Предел прочности, МПа</v>
      </c>
      <c r="G835" s="2">
        <v>441</v>
      </c>
      <c r="H835" s="2">
        <v>432</v>
      </c>
      <c r="I835" s="2">
        <v>422</v>
      </c>
      <c r="J835" s="2">
        <v>412</v>
      </c>
      <c r="K835" s="2">
        <v>402</v>
      </c>
      <c r="L835" s="2">
        <v>392</v>
      </c>
      <c r="M835" s="2">
        <v>392</v>
      </c>
      <c r="N835" s="2">
        <v>392</v>
      </c>
      <c r="O835" s="2">
        <v>373</v>
      </c>
      <c r="P835" s="2">
        <v>353</v>
      </c>
      <c r="Q835" s="2">
        <v>333</v>
      </c>
      <c r="R835" s="2" t="s">
        <v>4</v>
      </c>
      <c r="S835" s="2" t="s">
        <v>4</v>
      </c>
    </row>
    <row r="836" spans="1:19" x14ac:dyDescent="0.2">
      <c r="A836" s="4"/>
      <c r="B836" s="22" t="str">
        <f t="shared" si="39"/>
        <v/>
      </c>
      <c r="C836" s="4"/>
      <c r="D836" s="3" t="str">
        <f t="shared" si="40"/>
        <v/>
      </c>
      <c r="E836" s="24"/>
      <c r="F836" s="2" t="str">
        <f t="shared" si="38"/>
        <v>Предел текучести, МПа</v>
      </c>
      <c r="G836" s="2">
        <v>392</v>
      </c>
      <c r="H836" s="2">
        <v>383</v>
      </c>
      <c r="I836" s="2">
        <v>363</v>
      </c>
      <c r="J836" s="2">
        <v>353</v>
      </c>
      <c r="K836" s="2">
        <v>334</v>
      </c>
      <c r="L836" s="2">
        <v>324</v>
      </c>
      <c r="M836" s="2">
        <v>304</v>
      </c>
      <c r="N836" s="2">
        <v>295</v>
      </c>
      <c r="O836" s="2">
        <v>284</v>
      </c>
      <c r="P836" s="2">
        <v>265</v>
      </c>
      <c r="Q836" s="2">
        <v>255</v>
      </c>
      <c r="R836" s="2" t="s">
        <v>4</v>
      </c>
      <c r="S836" s="2" t="s">
        <v>4</v>
      </c>
    </row>
    <row r="837" spans="1:19" x14ac:dyDescent="0.2">
      <c r="A837" s="4"/>
      <c r="B837" s="22" t="str">
        <f t="shared" si="39"/>
        <v/>
      </c>
      <c r="C837" s="4"/>
      <c r="D837" s="3" t="str">
        <f t="shared" si="40"/>
        <v/>
      </c>
      <c r="E837" s="24"/>
      <c r="F837" s="2" t="str">
        <f t="shared" si="38"/>
        <v>Относительное удлинение пятикратного образца при растяжении, %</v>
      </c>
      <c r="G837" s="2">
        <v>14</v>
      </c>
      <c r="H837" s="2">
        <v>14</v>
      </c>
      <c r="I837" s="2">
        <v>14</v>
      </c>
      <c r="J837" s="2">
        <v>14</v>
      </c>
      <c r="K837" s="2">
        <v>14</v>
      </c>
      <c r="L837" s="2">
        <v>14</v>
      </c>
      <c r="M837" s="2">
        <v>14</v>
      </c>
      <c r="N837" s="2">
        <v>13</v>
      </c>
      <c r="O837" s="2">
        <v>12</v>
      </c>
      <c r="P837" s="2">
        <v>12</v>
      </c>
      <c r="Q837" s="2">
        <v>12</v>
      </c>
      <c r="R837" s="2" t="s">
        <v>4</v>
      </c>
      <c r="S837" s="2" t="s">
        <v>4</v>
      </c>
    </row>
    <row r="838" spans="1:19" x14ac:dyDescent="0.2">
      <c r="A838" s="4"/>
      <c r="B838" s="22" t="str">
        <f t="shared" si="39"/>
        <v/>
      </c>
      <c r="C838" s="4"/>
      <c r="D838" s="3" t="str">
        <f t="shared" si="40"/>
        <v/>
      </c>
      <c r="E838" s="24"/>
      <c r="F838" s="2" t="str">
        <f t="shared" si="38"/>
        <v>Относительное сужение поперечного сечения образца при растяжении, %</v>
      </c>
      <c r="G838" s="2">
        <v>55</v>
      </c>
      <c r="H838" s="2">
        <v>55</v>
      </c>
      <c r="I838" s="2">
        <v>54</v>
      </c>
      <c r="J838" s="2">
        <v>54</v>
      </c>
      <c r="K838" s="2">
        <v>53</v>
      </c>
      <c r="L838" s="2">
        <v>52</v>
      </c>
      <c r="M838" s="2">
        <v>51</v>
      </c>
      <c r="N838" s="2">
        <v>50</v>
      </c>
      <c r="O838" s="2">
        <v>47</v>
      </c>
      <c r="P838" s="2">
        <v>47</v>
      </c>
      <c r="Q838" s="2">
        <v>47</v>
      </c>
      <c r="R838" s="2" t="s">
        <v>4</v>
      </c>
      <c r="S838" s="2" t="s">
        <v>4</v>
      </c>
    </row>
    <row r="839" spans="1:19" ht="25.5" x14ac:dyDescent="0.2">
      <c r="A839" s="4"/>
      <c r="B839" s="22" t="str">
        <f t="shared" si="39"/>
        <v>Сталь легированная хромомолибденованадиевая</v>
      </c>
      <c r="C839" s="4"/>
      <c r="D839" s="3" t="str">
        <f t="shared" si="40"/>
        <v>15Х2МФА</v>
      </c>
      <c r="E839" s="23" t="s">
        <v>297</v>
      </c>
      <c r="F839" s="2" t="str">
        <f t="shared" si="38"/>
        <v>Предел прочности, МПа</v>
      </c>
      <c r="G839" s="2">
        <v>540</v>
      </c>
      <c r="H839" s="2">
        <v>530</v>
      </c>
      <c r="I839" s="2">
        <v>520</v>
      </c>
      <c r="J839" s="2">
        <v>500</v>
      </c>
      <c r="K839" s="2">
        <v>491</v>
      </c>
      <c r="L839" s="2">
        <v>481</v>
      </c>
      <c r="M839" s="2">
        <v>471</v>
      </c>
      <c r="N839" s="2">
        <v>461</v>
      </c>
      <c r="O839" s="2">
        <v>461</v>
      </c>
      <c r="P839" s="2">
        <v>432</v>
      </c>
      <c r="Q839" s="2">
        <v>412</v>
      </c>
      <c r="R839" s="2" t="s">
        <v>4</v>
      </c>
      <c r="S839" s="2" t="s">
        <v>4</v>
      </c>
    </row>
    <row r="840" spans="1:19" x14ac:dyDescent="0.2">
      <c r="A840" s="4"/>
      <c r="B840" s="22" t="str">
        <f t="shared" si="39"/>
        <v/>
      </c>
      <c r="C840" s="4"/>
      <c r="D840" s="3" t="str">
        <f t="shared" si="40"/>
        <v/>
      </c>
      <c r="E840" s="24"/>
      <c r="F840" s="2" t="str">
        <f t="shared" si="38"/>
        <v>Предел текучести, МПа</v>
      </c>
      <c r="G840" s="2">
        <v>432</v>
      </c>
      <c r="H840" s="2">
        <v>422</v>
      </c>
      <c r="I840" s="2">
        <v>422</v>
      </c>
      <c r="J840" s="2">
        <v>422</v>
      </c>
      <c r="K840" s="2">
        <v>412</v>
      </c>
      <c r="L840" s="2">
        <v>402</v>
      </c>
      <c r="M840" s="2">
        <v>402</v>
      </c>
      <c r="N840" s="2">
        <v>395</v>
      </c>
      <c r="O840" s="2">
        <v>395</v>
      </c>
      <c r="P840" s="2">
        <v>395</v>
      </c>
      <c r="Q840" s="2">
        <v>363</v>
      </c>
      <c r="R840" s="2" t="s">
        <v>4</v>
      </c>
      <c r="S840" s="2" t="s">
        <v>4</v>
      </c>
    </row>
    <row r="841" spans="1:19" x14ac:dyDescent="0.2">
      <c r="A841" s="4"/>
      <c r="B841" s="22" t="str">
        <f t="shared" si="39"/>
        <v/>
      </c>
      <c r="C841" s="4"/>
      <c r="D841" s="3" t="str">
        <f t="shared" si="40"/>
        <v/>
      </c>
      <c r="E841" s="24"/>
      <c r="F841" s="2" t="str">
        <f t="shared" si="38"/>
        <v>Относительное удлинение пятикратного образца при растяжении, %</v>
      </c>
      <c r="G841" s="2">
        <v>14</v>
      </c>
      <c r="H841" s="2">
        <v>14</v>
      </c>
      <c r="I841" s="2">
        <v>14</v>
      </c>
      <c r="J841" s="2">
        <v>14</v>
      </c>
      <c r="K841" s="2">
        <v>14</v>
      </c>
      <c r="L841" s="2">
        <v>14</v>
      </c>
      <c r="M841" s="2">
        <v>14</v>
      </c>
      <c r="N841" s="2">
        <v>14</v>
      </c>
      <c r="O841" s="2">
        <v>12</v>
      </c>
      <c r="P841" s="2">
        <v>12</v>
      </c>
      <c r="Q841" s="2">
        <v>12</v>
      </c>
      <c r="R841" s="2" t="s">
        <v>4</v>
      </c>
      <c r="S841" s="2" t="s">
        <v>4</v>
      </c>
    </row>
    <row r="842" spans="1:19" x14ac:dyDescent="0.2">
      <c r="A842" s="4"/>
      <c r="B842" s="22" t="str">
        <f t="shared" si="39"/>
        <v/>
      </c>
      <c r="C842" s="4"/>
      <c r="D842" s="3" t="str">
        <f t="shared" si="40"/>
        <v/>
      </c>
      <c r="E842" s="24"/>
      <c r="F842" s="2" t="str">
        <f t="shared" si="38"/>
        <v>Относительное сужение поперечного сечения образца при растяжении, %</v>
      </c>
      <c r="G842" s="2">
        <v>50</v>
      </c>
      <c r="H842" s="2">
        <v>50</v>
      </c>
      <c r="I842" s="2">
        <v>50</v>
      </c>
      <c r="J842" s="2">
        <v>50</v>
      </c>
      <c r="K842" s="2">
        <v>50</v>
      </c>
      <c r="L842" s="2">
        <v>50</v>
      </c>
      <c r="M842" s="2">
        <v>50</v>
      </c>
      <c r="N842" s="2">
        <v>50</v>
      </c>
      <c r="O842" s="2">
        <v>47</v>
      </c>
      <c r="P842" s="2">
        <v>47</v>
      </c>
      <c r="Q842" s="2">
        <v>47</v>
      </c>
      <c r="R842" s="2" t="s">
        <v>4</v>
      </c>
      <c r="S842" s="2" t="s">
        <v>4</v>
      </c>
    </row>
    <row r="843" spans="1:19" ht="25.5" x14ac:dyDescent="0.2">
      <c r="A843" s="3" t="s">
        <v>208</v>
      </c>
      <c r="B843" s="22" t="str">
        <f t="shared" si="39"/>
        <v>Сталь легированная хромомолибденованадиевая</v>
      </c>
      <c r="C843" s="3" t="s">
        <v>355</v>
      </c>
      <c r="D843" s="3" t="str">
        <f t="shared" si="40"/>
        <v>15Х2МФА-А</v>
      </c>
      <c r="E843" s="23" t="s">
        <v>186</v>
      </c>
      <c r="F843" s="2" t="str">
        <f t="shared" si="38"/>
        <v>Предел прочности, МПа</v>
      </c>
      <c r="G843" s="2">
        <v>441</v>
      </c>
      <c r="H843" s="2">
        <v>432</v>
      </c>
      <c r="I843" s="2">
        <v>422</v>
      </c>
      <c r="J843" s="2">
        <v>412</v>
      </c>
      <c r="K843" s="2">
        <v>402</v>
      </c>
      <c r="L843" s="2">
        <v>392</v>
      </c>
      <c r="M843" s="2">
        <v>392</v>
      </c>
      <c r="N843" s="2">
        <v>392</v>
      </c>
      <c r="O843" s="2">
        <v>373</v>
      </c>
      <c r="P843" s="2">
        <v>353</v>
      </c>
      <c r="Q843" s="2">
        <v>333</v>
      </c>
      <c r="R843" s="2" t="s">
        <v>4</v>
      </c>
      <c r="S843" s="2" t="s">
        <v>4</v>
      </c>
    </row>
    <row r="844" spans="1:19" x14ac:dyDescent="0.2">
      <c r="A844" s="4"/>
      <c r="B844" s="22" t="str">
        <f t="shared" si="39"/>
        <v/>
      </c>
      <c r="C844" s="4"/>
      <c r="D844" s="3" t="str">
        <f t="shared" si="40"/>
        <v/>
      </c>
      <c r="E844" s="24"/>
      <c r="F844" s="2" t="str">
        <f t="shared" si="38"/>
        <v>Предел текучести, МПа</v>
      </c>
      <c r="G844" s="2">
        <v>392</v>
      </c>
      <c r="H844" s="2">
        <v>383</v>
      </c>
      <c r="I844" s="2">
        <v>363</v>
      </c>
      <c r="J844" s="2">
        <v>353</v>
      </c>
      <c r="K844" s="2">
        <v>334</v>
      </c>
      <c r="L844" s="2">
        <v>324</v>
      </c>
      <c r="M844" s="2">
        <v>304</v>
      </c>
      <c r="N844" s="2">
        <v>295</v>
      </c>
      <c r="O844" s="2">
        <v>284</v>
      </c>
      <c r="P844" s="2">
        <v>265</v>
      </c>
      <c r="Q844" s="2">
        <v>255</v>
      </c>
      <c r="R844" s="2" t="s">
        <v>4</v>
      </c>
      <c r="S844" s="2" t="s">
        <v>4</v>
      </c>
    </row>
    <row r="845" spans="1:19" x14ac:dyDescent="0.2">
      <c r="A845" s="4"/>
      <c r="B845" s="22" t="str">
        <f t="shared" si="39"/>
        <v/>
      </c>
      <c r="C845" s="4"/>
      <c r="D845" s="3" t="str">
        <f t="shared" si="40"/>
        <v/>
      </c>
      <c r="E845" s="24"/>
      <c r="F845" s="2" t="str">
        <f t="shared" si="38"/>
        <v>Относительное удлинение пятикратного образца при растяжении, %</v>
      </c>
      <c r="G845" s="2">
        <v>14</v>
      </c>
      <c r="H845" s="2">
        <v>14</v>
      </c>
      <c r="I845" s="2">
        <v>14</v>
      </c>
      <c r="J845" s="2">
        <v>14</v>
      </c>
      <c r="K845" s="2">
        <v>14</v>
      </c>
      <c r="L845" s="2">
        <v>14</v>
      </c>
      <c r="M845" s="2">
        <v>14</v>
      </c>
      <c r="N845" s="2">
        <v>13</v>
      </c>
      <c r="O845" s="2">
        <v>12</v>
      </c>
      <c r="P845" s="2">
        <v>12</v>
      </c>
      <c r="Q845" s="2">
        <v>12</v>
      </c>
      <c r="R845" s="2" t="s">
        <v>4</v>
      </c>
      <c r="S845" s="2" t="s">
        <v>4</v>
      </c>
    </row>
    <row r="846" spans="1:19" x14ac:dyDescent="0.2">
      <c r="A846" s="4"/>
      <c r="B846" s="22" t="str">
        <f t="shared" si="39"/>
        <v/>
      </c>
      <c r="C846" s="4"/>
      <c r="D846" s="3" t="str">
        <f t="shared" si="40"/>
        <v/>
      </c>
      <c r="E846" s="24"/>
      <c r="F846" s="2" t="str">
        <f t="shared" si="38"/>
        <v>Относительное сужение поперечного сечения образца при растяжении, %</v>
      </c>
      <c r="G846" s="2">
        <v>55</v>
      </c>
      <c r="H846" s="2">
        <v>55</v>
      </c>
      <c r="I846" s="2">
        <v>54</v>
      </c>
      <c r="J846" s="2">
        <v>54</v>
      </c>
      <c r="K846" s="2">
        <v>53</v>
      </c>
      <c r="L846" s="2">
        <v>52</v>
      </c>
      <c r="M846" s="2">
        <v>51</v>
      </c>
      <c r="N846" s="2">
        <v>50</v>
      </c>
      <c r="O846" s="2">
        <v>47</v>
      </c>
      <c r="P846" s="2">
        <v>47</v>
      </c>
      <c r="Q846" s="2">
        <v>47</v>
      </c>
      <c r="R846" s="2" t="s">
        <v>4</v>
      </c>
      <c r="S846" s="2" t="s">
        <v>4</v>
      </c>
    </row>
    <row r="847" spans="1:19" ht="25.5" x14ac:dyDescent="0.2">
      <c r="A847" s="4"/>
      <c r="B847" s="22" t="str">
        <f t="shared" si="39"/>
        <v>Сталь легированная хромомолибденованадиевая</v>
      </c>
      <c r="C847" s="4"/>
      <c r="D847" s="3" t="str">
        <f t="shared" si="40"/>
        <v>15Х2МФА-А</v>
      </c>
      <c r="E847" s="23" t="s">
        <v>297</v>
      </c>
      <c r="F847" s="2" t="str">
        <f t="shared" si="38"/>
        <v>Предел прочности, МПа</v>
      </c>
      <c r="G847" s="2">
        <v>540</v>
      </c>
      <c r="H847" s="2">
        <v>530</v>
      </c>
      <c r="I847" s="2">
        <v>520</v>
      </c>
      <c r="J847" s="2">
        <v>500</v>
      </c>
      <c r="K847" s="2">
        <v>491</v>
      </c>
      <c r="L847" s="2">
        <v>481</v>
      </c>
      <c r="M847" s="2">
        <v>471</v>
      </c>
      <c r="N847" s="2">
        <v>461</v>
      </c>
      <c r="O847" s="2">
        <v>461</v>
      </c>
      <c r="P847" s="2">
        <v>432</v>
      </c>
      <c r="Q847" s="2">
        <v>412</v>
      </c>
      <c r="R847" s="2" t="s">
        <v>4</v>
      </c>
      <c r="S847" s="2" t="s">
        <v>4</v>
      </c>
    </row>
    <row r="848" spans="1:19" x14ac:dyDescent="0.2">
      <c r="A848" s="4"/>
      <c r="B848" s="22" t="str">
        <f t="shared" si="39"/>
        <v/>
      </c>
      <c r="C848" s="4"/>
      <c r="D848" s="3" t="str">
        <f t="shared" si="40"/>
        <v/>
      </c>
      <c r="E848" s="24"/>
      <c r="F848" s="2" t="str">
        <f t="shared" si="38"/>
        <v>Предел текучести, МПа</v>
      </c>
      <c r="G848" s="2">
        <v>432</v>
      </c>
      <c r="H848" s="2">
        <v>422</v>
      </c>
      <c r="I848" s="2">
        <v>422</v>
      </c>
      <c r="J848" s="2">
        <v>422</v>
      </c>
      <c r="K848" s="2">
        <v>412</v>
      </c>
      <c r="L848" s="2">
        <v>402</v>
      </c>
      <c r="M848" s="2">
        <v>402</v>
      </c>
      <c r="N848" s="2">
        <v>395</v>
      </c>
      <c r="O848" s="2">
        <v>395</v>
      </c>
      <c r="P848" s="2">
        <v>395</v>
      </c>
      <c r="Q848" s="2">
        <v>363</v>
      </c>
      <c r="R848" s="2" t="s">
        <v>4</v>
      </c>
      <c r="S848" s="2" t="s">
        <v>4</v>
      </c>
    </row>
    <row r="849" spans="1:19" x14ac:dyDescent="0.2">
      <c r="A849" s="4"/>
      <c r="B849" s="22" t="str">
        <f t="shared" si="39"/>
        <v/>
      </c>
      <c r="C849" s="4"/>
      <c r="D849" s="3" t="str">
        <f t="shared" si="40"/>
        <v/>
      </c>
      <c r="E849" s="24"/>
      <c r="F849" s="2" t="str">
        <f t="shared" si="38"/>
        <v>Относительное удлинение пятикратного образца при растяжении, %</v>
      </c>
      <c r="G849" s="2">
        <v>14</v>
      </c>
      <c r="H849" s="2">
        <v>14</v>
      </c>
      <c r="I849" s="2">
        <v>14</v>
      </c>
      <c r="J849" s="2">
        <v>14</v>
      </c>
      <c r="K849" s="2">
        <v>14</v>
      </c>
      <c r="L849" s="2">
        <v>14</v>
      </c>
      <c r="M849" s="2">
        <v>14</v>
      </c>
      <c r="N849" s="2">
        <v>14</v>
      </c>
      <c r="O849" s="2">
        <v>12</v>
      </c>
      <c r="P849" s="2">
        <v>12</v>
      </c>
      <c r="Q849" s="2">
        <v>12</v>
      </c>
      <c r="R849" s="2" t="s">
        <v>4</v>
      </c>
      <c r="S849" s="2" t="s">
        <v>4</v>
      </c>
    </row>
    <row r="850" spans="1:19" x14ac:dyDescent="0.2">
      <c r="A850" s="4"/>
      <c r="B850" s="22" t="str">
        <f t="shared" si="39"/>
        <v/>
      </c>
      <c r="C850" s="4"/>
      <c r="D850" s="3" t="str">
        <f t="shared" si="40"/>
        <v/>
      </c>
      <c r="E850" s="24"/>
      <c r="F850" s="2" t="str">
        <f t="shared" si="38"/>
        <v>Относительное сужение поперечного сечения образца при растяжении, %</v>
      </c>
      <c r="G850" s="2">
        <v>50</v>
      </c>
      <c r="H850" s="2">
        <v>50</v>
      </c>
      <c r="I850" s="2">
        <v>50</v>
      </c>
      <c r="J850" s="2">
        <v>50</v>
      </c>
      <c r="K850" s="2">
        <v>50</v>
      </c>
      <c r="L850" s="2">
        <v>50</v>
      </c>
      <c r="M850" s="2">
        <v>50</v>
      </c>
      <c r="N850" s="2">
        <v>50</v>
      </c>
      <c r="O850" s="2">
        <v>47</v>
      </c>
      <c r="P850" s="2">
        <v>47</v>
      </c>
      <c r="Q850" s="2">
        <v>47</v>
      </c>
      <c r="R850" s="2" t="s">
        <v>4</v>
      </c>
      <c r="S850" s="2" t="s">
        <v>4</v>
      </c>
    </row>
    <row r="851" spans="1:19" ht="25.5" x14ac:dyDescent="0.2">
      <c r="A851" s="3" t="s">
        <v>208</v>
      </c>
      <c r="B851" s="22" t="str">
        <f t="shared" si="39"/>
        <v>Сталь легированная хромомолибденованадиевая</v>
      </c>
      <c r="C851" s="3" t="s">
        <v>93</v>
      </c>
      <c r="D851" s="3" t="str">
        <f t="shared" si="40"/>
        <v>25Х2МФА</v>
      </c>
      <c r="E851" s="23" t="s">
        <v>187</v>
      </c>
      <c r="F851" s="2" t="str">
        <f t="shared" si="38"/>
        <v>Предел прочности, МПа</v>
      </c>
      <c r="G851" s="2">
        <v>540</v>
      </c>
      <c r="H851" s="2">
        <v>530</v>
      </c>
      <c r="I851" s="2">
        <v>520</v>
      </c>
      <c r="J851" s="2">
        <v>500</v>
      </c>
      <c r="K851" s="2">
        <v>491</v>
      </c>
      <c r="L851" s="2">
        <v>481</v>
      </c>
      <c r="M851" s="2">
        <v>471</v>
      </c>
      <c r="N851" s="2">
        <v>461</v>
      </c>
      <c r="O851" s="2">
        <v>461</v>
      </c>
      <c r="P851" s="2">
        <v>441</v>
      </c>
      <c r="Q851" s="2">
        <v>441</v>
      </c>
      <c r="R851" s="2" t="s">
        <v>4</v>
      </c>
      <c r="S851" s="2" t="s">
        <v>4</v>
      </c>
    </row>
    <row r="852" spans="1:19" x14ac:dyDescent="0.2">
      <c r="A852" s="4"/>
      <c r="B852" s="22" t="str">
        <f t="shared" si="39"/>
        <v/>
      </c>
      <c r="C852" s="4"/>
      <c r="D852" s="3" t="str">
        <f t="shared" si="40"/>
        <v/>
      </c>
      <c r="E852" s="24"/>
      <c r="F852" s="2" t="str">
        <f t="shared" si="38"/>
        <v>Предел текучести, МПа</v>
      </c>
      <c r="G852" s="2">
        <v>432</v>
      </c>
      <c r="H852" s="2">
        <v>432</v>
      </c>
      <c r="I852" s="2">
        <v>422</v>
      </c>
      <c r="J852" s="2">
        <v>412</v>
      </c>
      <c r="K852" s="2">
        <v>402</v>
      </c>
      <c r="L852" s="2">
        <v>402</v>
      </c>
      <c r="M852" s="2">
        <v>395</v>
      </c>
      <c r="N852" s="2">
        <v>395</v>
      </c>
      <c r="O852" s="2">
        <v>395</v>
      </c>
      <c r="P852" s="2">
        <v>373</v>
      </c>
      <c r="Q852" s="2">
        <v>373</v>
      </c>
      <c r="R852" s="2" t="s">
        <v>4</v>
      </c>
      <c r="S852" s="2" t="s">
        <v>4</v>
      </c>
    </row>
    <row r="853" spans="1:19" x14ac:dyDescent="0.2">
      <c r="A853" s="4"/>
      <c r="B853" s="22" t="str">
        <f t="shared" si="39"/>
        <v/>
      </c>
      <c r="C853" s="4"/>
      <c r="D853" s="3" t="str">
        <f t="shared" si="40"/>
        <v/>
      </c>
      <c r="E853" s="24"/>
      <c r="F853" s="2" t="str">
        <f t="shared" si="38"/>
        <v>Относительное удлинение пятикратного образца при растяжении, %</v>
      </c>
      <c r="G853" s="2">
        <v>14</v>
      </c>
      <c r="H853" s="2">
        <v>14</v>
      </c>
      <c r="I853" s="2">
        <v>14</v>
      </c>
      <c r="J853" s="2">
        <v>14</v>
      </c>
      <c r="K853" s="2">
        <v>14</v>
      </c>
      <c r="L853" s="2">
        <v>14</v>
      </c>
      <c r="M853" s="2">
        <v>14</v>
      </c>
      <c r="N853" s="2">
        <v>14</v>
      </c>
      <c r="O853" s="2">
        <v>12</v>
      </c>
      <c r="P853" s="2">
        <v>12</v>
      </c>
      <c r="Q853" s="2">
        <v>12</v>
      </c>
      <c r="R853" s="2" t="s">
        <v>4</v>
      </c>
      <c r="S853" s="2" t="s">
        <v>4</v>
      </c>
    </row>
    <row r="854" spans="1:19" x14ac:dyDescent="0.2">
      <c r="A854" s="4"/>
      <c r="B854" s="22" t="str">
        <f t="shared" si="39"/>
        <v/>
      </c>
      <c r="C854" s="4"/>
      <c r="D854" s="3" t="str">
        <f t="shared" si="40"/>
        <v/>
      </c>
      <c r="E854" s="24"/>
      <c r="F854" s="2" t="str">
        <f t="shared" si="38"/>
        <v>Относительное сужение поперечного сечения образца при растяжении, %</v>
      </c>
      <c r="G854" s="2">
        <v>50</v>
      </c>
      <c r="H854" s="2">
        <v>50</v>
      </c>
      <c r="I854" s="2">
        <v>50</v>
      </c>
      <c r="J854" s="2">
        <v>50</v>
      </c>
      <c r="K854" s="2">
        <v>50</v>
      </c>
      <c r="L854" s="2">
        <v>50</v>
      </c>
      <c r="M854" s="2">
        <v>50</v>
      </c>
      <c r="N854" s="2">
        <v>50</v>
      </c>
      <c r="O854" s="2">
        <v>50</v>
      </c>
      <c r="P854" s="2">
        <v>50</v>
      </c>
      <c r="Q854" s="2">
        <v>50</v>
      </c>
      <c r="R854" s="25"/>
      <c r="S854" s="25"/>
    </row>
    <row r="855" spans="1:19" ht="25.5" x14ac:dyDescent="0.2">
      <c r="A855" s="4"/>
      <c r="B855" s="22" t="str">
        <f t="shared" si="39"/>
        <v>Сталь легированная хромомолибденованадиевая</v>
      </c>
      <c r="C855" s="4"/>
      <c r="D855" s="3" t="str">
        <f t="shared" si="40"/>
        <v>25Х2МФА</v>
      </c>
      <c r="E855" s="23" t="s">
        <v>298</v>
      </c>
      <c r="F855" s="2" t="str">
        <f t="shared" si="38"/>
        <v>Предел прочности, МПа</v>
      </c>
      <c r="G855" s="2">
        <v>638</v>
      </c>
      <c r="H855" s="2">
        <v>618</v>
      </c>
      <c r="I855" s="2">
        <v>608</v>
      </c>
      <c r="J855" s="2">
        <v>598</v>
      </c>
      <c r="K855" s="2">
        <v>589</v>
      </c>
      <c r="L855" s="2">
        <v>569</v>
      </c>
      <c r="M855" s="2">
        <v>559</v>
      </c>
      <c r="N855" s="2">
        <v>549</v>
      </c>
      <c r="O855" s="2">
        <v>540</v>
      </c>
      <c r="P855" s="2">
        <v>530</v>
      </c>
      <c r="Q855" s="2">
        <v>520</v>
      </c>
      <c r="R855" s="2" t="s">
        <v>4</v>
      </c>
      <c r="S855" s="2" t="s">
        <v>4</v>
      </c>
    </row>
    <row r="856" spans="1:19" x14ac:dyDescent="0.2">
      <c r="A856" s="4"/>
      <c r="B856" s="22" t="str">
        <f t="shared" si="39"/>
        <v/>
      </c>
      <c r="C856" s="4"/>
      <c r="D856" s="3" t="str">
        <f t="shared" si="40"/>
        <v/>
      </c>
      <c r="E856" s="24"/>
      <c r="F856" s="2" t="str">
        <f t="shared" si="38"/>
        <v>Предел текучести, МПа</v>
      </c>
      <c r="G856" s="2">
        <v>530</v>
      </c>
      <c r="H856" s="2">
        <v>530</v>
      </c>
      <c r="I856" s="2">
        <v>520</v>
      </c>
      <c r="J856" s="2">
        <v>510</v>
      </c>
      <c r="K856" s="2">
        <v>500</v>
      </c>
      <c r="L856" s="2">
        <v>500</v>
      </c>
      <c r="M856" s="2">
        <v>490</v>
      </c>
      <c r="N856" s="2">
        <v>490</v>
      </c>
      <c r="O856" s="2">
        <v>471</v>
      </c>
      <c r="P856" s="2">
        <v>461</v>
      </c>
      <c r="Q856" s="2">
        <v>461</v>
      </c>
      <c r="R856" s="2" t="s">
        <v>4</v>
      </c>
      <c r="S856" s="2" t="s">
        <v>4</v>
      </c>
    </row>
    <row r="857" spans="1:19" x14ac:dyDescent="0.2">
      <c r="A857" s="4"/>
      <c r="B857" s="22" t="str">
        <f t="shared" si="39"/>
        <v/>
      </c>
      <c r="C857" s="4"/>
      <c r="D857" s="3" t="str">
        <f t="shared" si="40"/>
        <v/>
      </c>
      <c r="E857" s="24"/>
      <c r="F857" s="2" t="str">
        <f t="shared" si="38"/>
        <v>Относительное удлинение пятикратного образца при растяжении, %</v>
      </c>
      <c r="G857" s="2">
        <v>13</v>
      </c>
      <c r="H857" s="2">
        <v>13</v>
      </c>
      <c r="I857" s="2">
        <v>13</v>
      </c>
      <c r="J857" s="2">
        <v>13</v>
      </c>
      <c r="K857" s="2">
        <v>13</v>
      </c>
      <c r="L857" s="2">
        <v>12</v>
      </c>
      <c r="M857" s="2">
        <v>12</v>
      </c>
      <c r="N857" s="2">
        <v>12</v>
      </c>
      <c r="O857" s="2">
        <v>11</v>
      </c>
      <c r="P857" s="2">
        <v>11</v>
      </c>
      <c r="Q857" s="2">
        <v>11</v>
      </c>
      <c r="R857" s="2" t="s">
        <v>4</v>
      </c>
      <c r="S857" s="2" t="s">
        <v>4</v>
      </c>
    </row>
    <row r="858" spans="1:19" x14ac:dyDescent="0.2">
      <c r="A858" s="4"/>
      <c r="B858" s="22" t="str">
        <f t="shared" si="39"/>
        <v/>
      </c>
      <c r="C858" s="4"/>
      <c r="D858" s="3" t="str">
        <f t="shared" si="40"/>
        <v/>
      </c>
      <c r="E858" s="24"/>
      <c r="F858" s="2" t="str">
        <f t="shared" si="38"/>
        <v>Относительное сужение поперечного сечения образца при растяжении, %</v>
      </c>
      <c r="G858" s="2">
        <v>50</v>
      </c>
      <c r="H858" s="2">
        <v>50</v>
      </c>
      <c r="I858" s="2">
        <v>50</v>
      </c>
      <c r="J858" s="2">
        <v>50</v>
      </c>
      <c r="K858" s="2">
        <v>50</v>
      </c>
      <c r="L858" s="2">
        <v>45</v>
      </c>
      <c r="M858" s="2">
        <v>45</v>
      </c>
      <c r="N858" s="2">
        <v>45</v>
      </c>
      <c r="O858" s="2">
        <v>45</v>
      </c>
      <c r="P858" s="2">
        <v>45</v>
      </c>
      <c r="Q858" s="2">
        <v>45</v>
      </c>
      <c r="R858" s="2" t="s">
        <v>4</v>
      </c>
      <c r="S858" s="2" t="s">
        <v>4</v>
      </c>
    </row>
    <row r="859" spans="1:19" ht="25.5" x14ac:dyDescent="0.2">
      <c r="A859" s="4"/>
      <c r="B859" s="22" t="str">
        <f t="shared" si="39"/>
        <v>Сталь легированная хромомолибденованадиевая</v>
      </c>
      <c r="C859" s="4"/>
      <c r="D859" s="3" t="str">
        <f t="shared" si="40"/>
        <v>25Х2МФА</v>
      </c>
      <c r="E859" s="23" t="s">
        <v>188</v>
      </c>
      <c r="F859" s="2" t="str">
        <f t="shared" si="38"/>
        <v>Предел прочности, МПа</v>
      </c>
      <c r="G859" s="2">
        <v>736</v>
      </c>
      <c r="H859" s="2">
        <v>716</v>
      </c>
      <c r="I859" s="2">
        <v>706</v>
      </c>
      <c r="J859" s="2">
        <v>697</v>
      </c>
      <c r="K859" s="2">
        <v>677</v>
      </c>
      <c r="L859" s="2">
        <v>667</v>
      </c>
      <c r="M859" s="2">
        <v>647</v>
      </c>
      <c r="N859" s="2">
        <v>638</v>
      </c>
      <c r="O859" s="2">
        <v>618</v>
      </c>
      <c r="P859" s="2">
        <v>608</v>
      </c>
      <c r="Q859" s="2">
        <v>598</v>
      </c>
      <c r="R859" s="2" t="s">
        <v>4</v>
      </c>
      <c r="S859" s="2" t="s">
        <v>4</v>
      </c>
    </row>
    <row r="860" spans="1:19" x14ac:dyDescent="0.2">
      <c r="A860" s="4"/>
      <c r="B860" s="22" t="str">
        <f t="shared" si="39"/>
        <v/>
      </c>
      <c r="C860" s="4"/>
      <c r="D860" s="3" t="str">
        <f t="shared" si="40"/>
        <v/>
      </c>
      <c r="E860" s="24"/>
      <c r="F860" s="2" t="str">
        <f t="shared" si="38"/>
        <v>Предел текучести, МПа</v>
      </c>
      <c r="G860" s="2">
        <v>628</v>
      </c>
      <c r="H860" s="2">
        <v>628</v>
      </c>
      <c r="I860" s="2">
        <v>618</v>
      </c>
      <c r="J860" s="2">
        <v>608</v>
      </c>
      <c r="K860" s="2">
        <v>598</v>
      </c>
      <c r="L860" s="2">
        <v>598</v>
      </c>
      <c r="M860" s="2">
        <v>590</v>
      </c>
      <c r="N860" s="2">
        <v>590</v>
      </c>
      <c r="O860" s="2">
        <v>549</v>
      </c>
      <c r="P860" s="2">
        <v>540</v>
      </c>
      <c r="Q860" s="2">
        <v>540</v>
      </c>
      <c r="R860" s="2" t="s">
        <v>4</v>
      </c>
      <c r="S860" s="2" t="s">
        <v>4</v>
      </c>
    </row>
    <row r="861" spans="1:19" x14ac:dyDescent="0.2">
      <c r="A861" s="4"/>
      <c r="B861" s="22" t="str">
        <f t="shared" si="39"/>
        <v/>
      </c>
      <c r="C861" s="4"/>
      <c r="D861" s="3" t="str">
        <f t="shared" si="40"/>
        <v/>
      </c>
      <c r="E861" s="24"/>
      <c r="F861" s="2" t="str">
        <f t="shared" si="38"/>
        <v>Относительное удлинение пятикратного образца при растяжении, %</v>
      </c>
      <c r="G861" s="2">
        <v>12</v>
      </c>
      <c r="H861" s="2">
        <v>12</v>
      </c>
      <c r="I861" s="2">
        <v>12</v>
      </c>
      <c r="J861" s="2">
        <v>12</v>
      </c>
      <c r="K861" s="2">
        <v>12</v>
      </c>
      <c r="L861" s="2">
        <v>12</v>
      </c>
      <c r="M861" s="2">
        <v>12</v>
      </c>
      <c r="N861" s="2">
        <v>12</v>
      </c>
      <c r="O861" s="2">
        <v>10</v>
      </c>
      <c r="P861" s="2">
        <v>10</v>
      </c>
      <c r="Q861" s="2">
        <v>10</v>
      </c>
      <c r="R861" s="2" t="s">
        <v>4</v>
      </c>
      <c r="S861" s="2" t="s">
        <v>4</v>
      </c>
    </row>
    <row r="862" spans="1:19" x14ac:dyDescent="0.2">
      <c r="A862" s="4"/>
      <c r="B862" s="22" t="str">
        <f t="shared" si="39"/>
        <v/>
      </c>
      <c r="C862" s="4"/>
      <c r="D862" s="3" t="str">
        <f t="shared" si="40"/>
        <v/>
      </c>
      <c r="E862" s="24"/>
      <c r="F862" s="2" t="str">
        <f t="shared" si="38"/>
        <v>Относительное сужение поперечного сечения образца при растяжении, %</v>
      </c>
      <c r="G862" s="2">
        <v>50</v>
      </c>
      <c r="H862" s="2">
        <v>50</v>
      </c>
      <c r="I862" s="2">
        <v>50</v>
      </c>
      <c r="J862" s="2">
        <v>50</v>
      </c>
      <c r="K862" s="2">
        <v>50</v>
      </c>
      <c r="L862" s="2">
        <v>45</v>
      </c>
      <c r="M862" s="2">
        <v>45</v>
      </c>
      <c r="N862" s="2">
        <v>45</v>
      </c>
      <c r="O862" s="2">
        <v>45</v>
      </c>
      <c r="P862" s="2">
        <v>45</v>
      </c>
      <c r="Q862" s="2">
        <v>45</v>
      </c>
      <c r="R862" s="2" t="s">
        <v>4</v>
      </c>
      <c r="S862" s="2" t="s">
        <v>4</v>
      </c>
    </row>
    <row r="863" spans="1:19" ht="25.5" x14ac:dyDescent="0.2">
      <c r="A863" s="3" t="s">
        <v>208</v>
      </c>
      <c r="B863" s="22" t="str">
        <f t="shared" si="39"/>
        <v>Сталь легированная хромомолибденованадиевая</v>
      </c>
      <c r="C863" s="3" t="s">
        <v>94</v>
      </c>
      <c r="D863" s="3" t="str">
        <f t="shared" si="40"/>
        <v>25Х2М1Ф</v>
      </c>
      <c r="E863" s="23" t="s">
        <v>299</v>
      </c>
      <c r="F863" s="2" t="str">
        <f t="shared" si="38"/>
        <v>Предел прочности, МПа</v>
      </c>
      <c r="G863" s="2">
        <v>785</v>
      </c>
      <c r="H863" s="2">
        <v>765</v>
      </c>
      <c r="I863" s="2">
        <v>765</v>
      </c>
      <c r="J863" s="2">
        <v>755</v>
      </c>
      <c r="K863" s="2">
        <v>745</v>
      </c>
      <c r="L863" s="2">
        <v>735</v>
      </c>
      <c r="M863" s="2">
        <v>725</v>
      </c>
      <c r="N863" s="2">
        <v>687</v>
      </c>
      <c r="O863" s="2">
        <v>677</v>
      </c>
      <c r="P863" s="2">
        <v>647</v>
      </c>
      <c r="Q863" s="2">
        <v>608</v>
      </c>
      <c r="R863" s="2" t="s">
        <v>4</v>
      </c>
      <c r="S863" s="2" t="s">
        <v>4</v>
      </c>
    </row>
    <row r="864" spans="1:19" x14ac:dyDescent="0.2">
      <c r="A864" s="4"/>
      <c r="B864" s="22" t="str">
        <f t="shared" si="39"/>
        <v/>
      </c>
      <c r="C864" s="4"/>
      <c r="D864" s="3" t="str">
        <f t="shared" si="40"/>
        <v/>
      </c>
      <c r="E864" s="24"/>
      <c r="F864" s="2" t="str">
        <f t="shared" si="38"/>
        <v>Предел текучести, МПа</v>
      </c>
      <c r="G864" s="2">
        <v>667</v>
      </c>
      <c r="H864" s="2">
        <v>667</v>
      </c>
      <c r="I864" s="2">
        <v>651</v>
      </c>
      <c r="J864" s="2">
        <v>647</v>
      </c>
      <c r="K864" s="2">
        <v>647</v>
      </c>
      <c r="L864" s="2">
        <v>628</v>
      </c>
      <c r="M864" s="2">
        <v>618</v>
      </c>
      <c r="N864" s="2">
        <v>598</v>
      </c>
      <c r="O864" s="2">
        <v>578</v>
      </c>
      <c r="P864" s="2">
        <v>559</v>
      </c>
      <c r="Q864" s="2">
        <v>539</v>
      </c>
      <c r="R864" s="2" t="s">
        <v>4</v>
      </c>
      <c r="S864" s="2" t="s">
        <v>4</v>
      </c>
    </row>
    <row r="865" spans="1:19" x14ac:dyDescent="0.2">
      <c r="A865" s="4"/>
      <c r="B865" s="22" t="str">
        <f t="shared" si="39"/>
        <v/>
      </c>
      <c r="C865" s="4"/>
      <c r="D865" s="3" t="str">
        <f t="shared" si="40"/>
        <v/>
      </c>
      <c r="E865" s="24"/>
      <c r="F865" s="2" t="str">
        <f t="shared" si="38"/>
        <v>Относительное удлинение пятикратного образца при растяжении, %</v>
      </c>
      <c r="G865" s="2">
        <v>12</v>
      </c>
      <c r="H865" s="2">
        <v>11</v>
      </c>
      <c r="I865" s="2">
        <v>11</v>
      </c>
      <c r="J865" s="2">
        <v>11</v>
      </c>
      <c r="K865" s="2">
        <v>10</v>
      </c>
      <c r="L865" s="2">
        <v>10</v>
      </c>
      <c r="M865" s="2">
        <v>10</v>
      </c>
      <c r="N865" s="2">
        <v>10</v>
      </c>
      <c r="O865" s="2">
        <v>10</v>
      </c>
      <c r="P865" s="2">
        <v>10</v>
      </c>
      <c r="Q865" s="2">
        <v>11</v>
      </c>
      <c r="R865" s="2" t="s">
        <v>4</v>
      </c>
      <c r="S865" s="2" t="s">
        <v>4</v>
      </c>
    </row>
    <row r="866" spans="1:19" x14ac:dyDescent="0.2">
      <c r="A866" s="4"/>
      <c r="B866" s="22" t="str">
        <f t="shared" si="39"/>
        <v/>
      </c>
      <c r="C866" s="4"/>
      <c r="D866" s="3" t="str">
        <f t="shared" si="40"/>
        <v/>
      </c>
      <c r="E866" s="24"/>
      <c r="F866" s="2" t="str">
        <f t="shared" si="38"/>
        <v>Относительное сужение поперечного сечения образца при растяжении, %</v>
      </c>
      <c r="G866" s="2">
        <v>50</v>
      </c>
      <c r="H866" s="2">
        <v>50</v>
      </c>
      <c r="I866" s="2">
        <v>50</v>
      </c>
      <c r="J866" s="2">
        <v>50</v>
      </c>
      <c r="K866" s="2">
        <v>49</v>
      </c>
      <c r="L866" s="2">
        <v>49</v>
      </c>
      <c r="M866" s="2">
        <v>49</v>
      </c>
      <c r="N866" s="2">
        <v>49</v>
      </c>
      <c r="O866" s="2">
        <v>50</v>
      </c>
      <c r="P866" s="2">
        <v>51</v>
      </c>
      <c r="Q866" s="2">
        <v>54</v>
      </c>
      <c r="R866" s="2" t="s">
        <v>4</v>
      </c>
      <c r="S866" s="2" t="s">
        <v>4</v>
      </c>
    </row>
    <row r="867" spans="1:19" x14ac:dyDescent="0.2">
      <c r="A867" s="3"/>
      <c r="B867" s="22" t="str">
        <f t="shared" si="39"/>
        <v>Сталь легированная хромомолибденованадиевая</v>
      </c>
      <c r="C867" s="3"/>
      <c r="D867" s="3" t="str">
        <f t="shared" si="40"/>
        <v>25Х2М1Ф</v>
      </c>
      <c r="E867" s="23" t="s">
        <v>300</v>
      </c>
      <c r="F867" s="2" t="str">
        <f t="shared" si="38"/>
        <v>Предел прочности, МПа</v>
      </c>
      <c r="G867" s="2">
        <v>785</v>
      </c>
      <c r="H867" s="2">
        <v>765</v>
      </c>
      <c r="I867" s="2">
        <v>765</v>
      </c>
      <c r="J867" s="2">
        <v>755</v>
      </c>
      <c r="K867" s="2">
        <v>745</v>
      </c>
      <c r="L867" s="2">
        <v>735</v>
      </c>
      <c r="M867" s="2">
        <v>725</v>
      </c>
      <c r="N867" s="2">
        <v>687</v>
      </c>
      <c r="O867" s="2">
        <v>677</v>
      </c>
      <c r="P867" s="2">
        <v>647</v>
      </c>
      <c r="Q867" s="2">
        <v>608</v>
      </c>
      <c r="R867" s="2" t="s">
        <v>4</v>
      </c>
      <c r="S867" s="2" t="s">
        <v>4</v>
      </c>
    </row>
    <row r="868" spans="1:19" x14ac:dyDescent="0.2">
      <c r="A868" s="4"/>
      <c r="B868" s="22" t="str">
        <f t="shared" si="39"/>
        <v/>
      </c>
      <c r="C868" s="4"/>
      <c r="D868" s="3" t="str">
        <f t="shared" si="40"/>
        <v/>
      </c>
      <c r="E868" s="24"/>
      <c r="F868" s="2" t="str">
        <f t="shared" si="38"/>
        <v>Предел текучести, МПа</v>
      </c>
      <c r="G868" s="2">
        <v>667</v>
      </c>
      <c r="H868" s="2">
        <v>667</v>
      </c>
      <c r="I868" s="2">
        <v>651</v>
      </c>
      <c r="J868" s="2">
        <v>647</v>
      </c>
      <c r="K868" s="2">
        <v>647</v>
      </c>
      <c r="L868" s="2">
        <v>628</v>
      </c>
      <c r="M868" s="2">
        <v>618</v>
      </c>
      <c r="N868" s="2">
        <v>598</v>
      </c>
      <c r="O868" s="2">
        <v>578</v>
      </c>
      <c r="P868" s="2">
        <v>559</v>
      </c>
      <c r="Q868" s="2">
        <v>539</v>
      </c>
      <c r="R868" s="2" t="s">
        <v>4</v>
      </c>
      <c r="S868" s="2" t="s">
        <v>4</v>
      </c>
    </row>
    <row r="869" spans="1:19" x14ac:dyDescent="0.2">
      <c r="A869" s="4"/>
      <c r="B869" s="22" t="str">
        <f t="shared" si="39"/>
        <v/>
      </c>
      <c r="C869" s="4"/>
      <c r="D869" s="3" t="str">
        <f t="shared" si="40"/>
        <v/>
      </c>
      <c r="E869" s="24"/>
      <c r="F869" s="2" t="str">
        <f t="shared" si="38"/>
        <v>Относительное удлинение пятикратного образца при растяжении, %</v>
      </c>
      <c r="G869" s="2">
        <v>12</v>
      </c>
      <c r="H869" s="2">
        <v>11</v>
      </c>
      <c r="I869" s="2">
        <v>11</v>
      </c>
      <c r="J869" s="2">
        <v>11</v>
      </c>
      <c r="K869" s="2">
        <v>10</v>
      </c>
      <c r="L869" s="2">
        <v>10</v>
      </c>
      <c r="M869" s="2">
        <v>10</v>
      </c>
      <c r="N869" s="2">
        <v>10</v>
      </c>
      <c r="O869" s="2">
        <v>10</v>
      </c>
      <c r="P869" s="2">
        <v>10</v>
      </c>
      <c r="Q869" s="2">
        <v>11</v>
      </c>
      <c r="R869" s="2" t="s">
        <v>4</v>
      </c>
      <c r="S869" s="2" t="s">
        <v>4</v>
      </c>
    </row>
    <row r="870" spans="1:19" x14ac:dyDescent="0.2">
      <c r="A870" s="4"/>
      <c r="B870" s="22" t="str">
        <f t="shared" si="39"/>
        <v/>
      </c>
      <c r="C870" s="4"/>
      <c r="D870" s="3" t="str">
        <f t="shared" si="40"/>
        <v/>
      </c>
      <c r="E870" s="24"/>
      <c r="F870" s="2" t="str">
        <f t="shared" si="38"/>
        <v>Относительное сужение поперечного сечения образца при растяжении, %</v>
      </c>
      <c r="G870" s="2">
        <v>50</v>
      </c>
      <c r="H870" s="2">
        <v>50</v>
      </c>
      <c r="I870" s="2">
        <v>50</v>
      </c>
      <c r="J870" s="2">
        <v>50</v>
      </c>
      <c r="K870" s="2">
        <v>49</v>
      </c>
      <c r="L870" s="2">
        <v>49</v>
      </c>
      <c r="M870" s="2">
        <v>49</v>
      </c>
      <c r="N870" s="2">
        <v>49</v>
      </c>
      <c r="O870" s="2">
        <v>50</v>
      </c>
      <c r="P870" s="2">
        <v>51</v>
      </c>
      <c r="Q870" s="2">
        <v>54</v>
      </c>
      <c r="R870" s="2" t="s">
        <v>4</v>
      </c>
      <c r="S870" s="2" t="s">
        <v>4</v>
      </c>
    </row>
    <row r="871" spans="1:19" ht="25.5" x14ac:dyDescent="0.2">
      <c r="A871" s="4"/>
      <c r="B871" s="22" t="str">
        <f t="shared" si="39"/>
        <v>Сталь легированная хромомолибденованадиевая</v>
      </c>
      <c r="C871" s="4"/>
      <c r="D871" s="3" t="str">
        <f t="shared" si="40"/>
        <v>25Х2М1Ф</v>
      </c>
      <c r="E871" s="23" t="s">
        <v>301</v>
      </c>
      <c r="F871" s="2" t="str">
        <f t="shared" si="38"/>
        <v>Предел прочности, МПа</v>
      </c>
      <c r="G871" s="2">
        <v>785</v>
      </c>
      <c r="H871" s="2">
        <v>765</v>
      </c>
      <c r="I871" s="2">
        <v>755</v>
      </c>
      <c r="J871" s="2">
        <v>736</v>
      </c>
      <c r="K871" s="2">
        <v>726</v>
      </c>
      <c r="L871" s="2">
        <v>697</v>
      </c>
      <c r="M871" s="2">
        <v>687</v>
      </c>
      <c r="N871" s="2">
        <v>677</v>
      </c>
      <c r="O871" s="2">
        <v>657</v>
      </c>
      <c r="P871" s="2">
        <v>647</v>
      </c>
      <c r="Q871" s="2">
        <v>638</v>
      </c>
      <c r="R871" s="2" t="s">
        <v>4</v>
      </c>
      <c r="S871" s="2" t="s">
        <v>4</v>
      </c>
    </row>
    <row r="872" spans="1:19" x14ac:dyDescent="0.2">
      <c r="A872" s="4"/>
      <c r="B872" s="22" t="str">
        <f t="shared" si="39"/>
        <v/>
      </c>
      <c r="C872" s="4"/>
      <c r="D872" s="3" t="str">
        <f t="shared" si="40"/>
        <v/>
      </c>
      <c r="E872" s="24"/>
      <c r="F872" s="2" t="str">
        <f t="shared" si="38"/>
        <v>Предел текучести, МПа</v>
      </c>
      <c r="G872" s="2">
        <v>667</v>
      </c>
      <c r="H872" s="2">
        <v>667</v>
      </c>
      <c r="I872" s="2">
        <v>667</v>
      </c>
      <c r="J872" s="2">
        <v>647</v>
      </c>
      <c r="K872" s="2">
        <v>638</v>
      </c>
      <c r="L872" s="2">
        <v>618</v>
      </c>
      <c r="M872" s="2">
        <v>608</v>
      </c>
      <c r="N872" s="2">
        <v>598</v>
      </c>
      <c r="O872" s="2">
        <v>589</v>
      </c>
      <c r="P872" s="2">
        <v>579</v>
      </c>
      <c r="Q872" s="2">
        <v>579</v>
      </c>
      <c r="R872" s="2" t="s">
        <v>4</v>
      </c>
      <c r="S872" s="2" t="s">
        <v>4</v>
      </c>
    </row>
    <row r="873" spans="1:19" x14ac:dyDescent="0.2">
      <c r="A873" s="4"/>
      <c r="B873" s="22" t="str">
        <f t="shared" si="39"/>
        <v/>
      </c>
      <c r="C873" s="4"/>
      <c r="D873" s="3" t="str">
        <f t="shared" si="40"/>
        <v/>
      </c>
      <c r="E873" s="24"/>
      <c r="F873" s="2" t="str">
        <f t="shared" si="38"/>
        <v>Относительное удлинение пятикратного образца при растяжении, %</v>
      </c>
      <c r="G873" s="2">
        <v>10</v>
      </c>
      <c r="H873" s="2">
        <v>9</v>
      </c>
      <c r="I873" s="2">
        <v>9</v>
      </c>
      <c r="J873" s="2">
        <v>9</v>
      </c>
      <c r="K873" s="2">
        <v>9</v>
      </c>
      <c r="L873" s="2">
        <v>9</v>
      </c>
      <c r="M873" s="2">
        <v>9</v>
      </c>
      <c r="N873" s="2">
        <v>8</v>
      </c>
      <c r="O873" s="2">
        <v>8</v>
      </c>
      <c r="P873" s="2">
        <v>8</v>
      </c>
      <c r="Q873" s="2">
        <v>8</v>
      </c>
      <c r="R873" s="2" t="s">
        <v>4</v>
      </c>
      <c r="S873" s="2" t="s">
        <v>4</v>
      </c>
    </row>
    <row r="874" spans="1:19" x14ac:dyDescent="0.2">
      <c r="A874" s="4"/>
      <c r="B874" s="22" t="str">
        <f t="shared" si="39"/>
        <v/>
      </c>
      <c r="C874" s="4"/>
      <c r="D874" s="3" t="str">
        <f t="shared" si="40"/>
        <v/>
      </c>
      <c r="E874" s="24"/>
      <c r="F874" s="2" t="str">
        <f t="shared" si="38"/>
        <v>Относительное сужение поперечного сечения образца при растяжении, %</v>
      </c>
      <c r="G874" s="2">
        <v>45</v>
      </c>
      <c r="H874" s="2">
        <v>45</v>
      </c>
      <c r="I874" s="2">
        <v>45</v>
      </c>
      <c r="J874" s="2">
        <v>45</v>
      </c>
      <c r="K874" s="2">
        <v>45</v>
      </c>
      <c r="L874" s="2">
        <v>45</v>
      </c>
      <c r="M874" s="2">
        <v>45</v>
      </c>
      <c r="N874" s="2">
        <v>45</v>
      </c>
      <c r="O874" s="2">
        <v>45</v>
      </c>
      <c r="P874" s="2">
        <v>45</v>
      </c>
      <c r="Q874" s="2">
        <v>45</v>
      </c>
      <c r="R874" s="2" t="s">
        <v>4</v>
      </c>
      <c r="S874" s="2" t="s">
        <v>4</v>
      </c>
    </row>
    <row r="875" spans="1:19" ht="25.5" x14ac:dyDescent="0.2">
      <c r="A875" s="4"/>
      <c r="B875" s="22" t="str">
        <f t="shared" si="39"/>
        <v>Сталь легированная хромомолибденованадиевая</v>
      </c>
      <c r="C875" s="4"/>
      <c r="D875" s="3" t="str">
        <f t="shared" si="40"/>
        <v>25Х2М1Ф</v>
      </c>
      <c r="E875" s="23" t="s">
        <v>350</v>
      </c>
      <c r="F875" s="2" t="str">
        <f t="shared" si="38"/>
        <v>Предел прочности, МПа</v>
      </c>
      <c r="G875" s="2">
        <v>785</v>
      </c>
      <c r="H875" s="2">
        <v>765</v>
      </c>
      <c r="I875" s="2">
        <v>765</v>
      </c>
      <c r="J875" s="2">
        <v>736</v>
      </c>
      <c r="K875" s="2">
        <v>726</v>
      </c>
      <c r="L875" s="2">
        <v>697</v>
      </c>
      <c r="M875" s="2">
        <v>687</v>
      </c>
      <c r="N875" s="2">
        <v>677</v>
      </c>
      <c r="O875" s="2">
        <v>657</v>
      </c>
      <c r="P875" s="2">
        <v>647</v>
      </c>
      <c r="Q875" s="2">
        <v>638</v>
      </c>
      <c r="R875" s="2" t="s">
        <v>4</v>
      </c>
      <c r="S875" s="2" t="s">
        <v>4</v>
      </c>
    </row>
    <row r="876" spans="1:19" x14ac:dyDescent="0.2">
      <c r="A876" s="4"/>
      <c r="B876" s="22" t="str">
        <f t="shared" si="39"/>
        <v/>
      </c>
      <c r="C876" s="4"/>
      <c r="D876" s="3" t="str">
        <f t="shared" si="40"/>
        <v/>
      </c>
      <c r="E876" s="24"/>
      <c r="F876" s="2" t="str">
        <f t="shared" si="38"/>
        <v>Предел текучести, МПа</v>
      </c>
      <c r="G876" s="2">
        <v>667</v>
      </c>
      <c r="H876" s="2">
        <v>667</v>
      </c>
      <c r="I876" s="2">
        <v>667</v>
      </c>
      <c r="J876" s="2">
        <v>647</v>
      </c>
      <c r="K876" s="2">
        <v>638</v>
      </c>
      <c r="L876" s="2">
        <v>618</v>
      </c>
      <c r="M876" s="2">
        <v>608</v>
      </c>
      <c r="N876" s="2">
        <v>598</v>
      </c>
      <c r="O876" s="2">
        <v>589</v>
      </c>
      <c r="P876" s="2">
        <v>579</v>
      </c>
      <c r="Q876" s="2">
        <v>579</v>
      </c>
      <c r="R876" s="2" t="s">
        <v>4</v>
      </c>
      <c r="S876" s="2" t="s">
        <v>4</v>
      </c>
    </row>
    <row r="877" spans="1:19" x14ac:dyDescent="0.2">
      <c r="A877" s="4"/>
      <c r="B877" s="22" t="str">
        <f t="shared" si="39"/>
        <v/>
      </c>
      <c r="C877" s="4"/>
      <c r="D877" s="3" t="str">
        <f t="shared" si="40"/>
        <v/>
      </c>
      <c r="E877" s="24"/>
      <c r="F877" s="2" t="str">
        <f t="shared" si="38"/>
        <v>Относительное удлинение пятикратного образца при растяжении, %</v>
      </c>
      <c r="G877" s="2">
        <v>9</v>
      </c>
      <c r="H877" s="2">
        <v>8</v>
      </c>
      <c r="I877" s="2">
        <v>8</v>
      </c>
      <c r="J877" s="2">
        <v>8</v>
      </c>
      <c r="K877" s="2">
        <v>8</v>
      </c>
      <c r="L877" s="2">
        <v>8</v>
      </c>
      <c r="M877" s="2">
        <v>8</v>
      </c>
      <c r="N877" s="2">
        <v>7</v>
      </c>
      <c r="O877" s="2">
        <v>7</v>
      </c>
      <c r="P877" s="2">
        <v>7</v>
      </c>
      <c r="Q877" s="2">
        <v>7</v>
      </c>
      <c r="R877" s="2" t="s">
        <v>4</v>
      </c>
      <c r="S877" s="2" t="s">
        <v>4</v>
      </c>
    </row>
    <row r="878" spans="1:19" x14ac:dyDescent="0.2">
      <c r="A878" s="4"/>
      <c r="B878" s="22" t="str">
        <f t="shared" si="39"/>
        <v/>
      </c>
      <c r="C878" s="4"/>
      <c r="D878" s="3" t="str">
        <f t="shared" si="40"/>
        <v/>
      </c>
      <c r="E878" s="24"/>
      <c r="F878" s="2" t="str">
        <f t="shared" si="38"/>
        <v>Относительное сужение поперечного сечения образца при растяжении, %</v>
      </c>
      <c r="G878" s="2">
        <v>40</v>
      </c>
      <c r="H878" s="2">
        <v>40</v>
      </c>
      <c r="I878" s="2">
        <v>40</v>
      </c>
      <c r="J878" s="2">
        <v>40</v>
      </c>
      <c r="K878" s="2">
        <v>40</v>
      </c>
      <c r="L878" s="2">
        <v>40</v>
      </c>
      <c r="M878" s="2">
        <v>40</v>
      </c>
      <c r="N878" s="2">
        <v>40</v>
      </c>
      <c r="O878" s="2">
        <v>40</v>
      </c>
      <c r="P878" s="2">
        <v>40</v>
      </c>
      <c r="Q878" s="2">
        <v>40</v>
      </c>
      <c r="R878" s="2" t="s">
        <v>4</v>
      </c>
      <c r="S878" s="2" t="s">
        <v>4</v>
      </c>
    </row>
    <row r="879" spans="1:19" x14ac:dyDescent="0.2">
      <c r="A879" s="4"/>
      <c r="B879" s="22" t="str">
        <f t="shared" si="39"/>
        <v>Сталь легированная хромомолибденованадиевая</v>
      </c>
      <c r="C879" s="4"/>
      <c r="D879" s="3" t="str">
        <f t="shared" si="40"/>
        <v>25Х2М1Ф</v>
      </c>
      <c r="E879" s="23" t="s">
        <v>189</v>
      </c>
      <c r="F879" s="2" t="str">
        <f t="shared" si="38"/>
        <v>Предел прочности, МПа</v>
      </c>
      <c r="G879" s="2">
        <v>657</v>
      </c>
      <c r="H879" s="2">
        <v>638</v>
      </c>
      <c r="I879" s="2">
        <v>628</v>
      </c>
      <c r="J879" s="2">
        <v>608</v>
      </c>
      <c r="K879" s="2">
        <v>598</v>
      </c>
      <c r="L879" s="2">
        <v>579</v>
      </c>
      <c r="M879" s="2">
        <v>569</v>
      </c>
      <c r="N879" s="2">
        <v>559</v>
      </c>
      <c r="O879" s="2">
        <v>540</v>
      </c>
      <c r="P879" s="2">
        <v>500</v>
      </c>
      <c r="Q879" s="2">
        <v>500</v>
      </c>
      <c r="R879" s="2" t="s">
        <v>4</v>
      </c>
      <c r="S879" s="2" t="s">
        <v>4</v>
      </c>
    </row>
    <row r="880" spans="1:19" x14ac:dyDescent="0.2">
      <c r="A880" s="4"/>
      <c r="B880" s="22" t="str">
        <f t="shared" si="39"/>
        <v/>
      </c>
      <c r="C880" s="4"/>
      <c r="D880" s="3" t="str">
        <f t="shared" si="40"/>
        <v/>
      </c>
      <c r="E880" s="24"/>
      <c r="F880" s="2" t="str">
        <f t="shared" si="38"/>
        <v>Предел текучести, МПа</v>
      </c>
      <c r="G880" s="2">
        <v>490</v>
      </c>
      <c r="H880" s="2">
        <v>490</v>
      </c>
      <c r="I880" s="2">
        <v>471</v>
      </c>
      <c r="J880" s="2">
        <v>461</v>
      </c>
      <c r="K880" s="2">
        <v>451</v>
      </c>
      <c r="L880" s="2">
        <v>441</v>
      </c>
      <c r="M880" s="2">
        <v>432</v>
      </c>
      <c r="N880" s="2">
        <v>422</v>
      </c>
      <c r="O880" s="2">
        <v>412</v>
      </c>
      <c r="P880" s="2">
        <v>392</v>
      </c>
      <c r="Q880" s="2">
        <v>392</v>
      </c>
      <c r="R880" s="2" t="s">
        <v>4</v>
      </c>
      <c r="S880" s="2" t="s">
        <v>4</v>
      </c>
    </row>
    <row r="881" spans="1:19" x14ac:dyDescent="0.2">
      <c r="A881" s="4"/>
      <c r="B881" s="22" t="str">
        <f t="shared" si="39"/>
        <v/>
      </c>
      <c r="C881" s="4"/>
      <c r="D881" s="3" t="str">
        <f t="shared" si="40"/>
        <v/>
      </c>
      <c r="E881" s="24"/>
      <c r="F881" s="2" t="str">
        <f t="shared" si="38"/>
        <v>Относительное удлинение пятикратного образца при растяжении, %</v>
      </c>
      <c r="G881" s="2">
        <v>13</v>
      </c>
      <c r="H881" s="2">
        <v>13</v>
      </c>
      <c r="I881" s="2">
        <v>13</v>
      </c>
      <c r="J881" s="2">
        <v>13</v>
      </c>
      <c r="K881" s="2">
        <v>13</v>
      </c>
      <c r="L881" s="2">
        <v>13</v>
      </c>
      <c r="M881" s="2">
        <v>12</v>
      </c>
      <c r="N881" s="2">
        <v>12</v>
      </c>
      <c r="O881" s="2">
        <v>12</v>
      </c>
      <c r="P881" s="2">
        <v>12</v>
      </c>
      <c r="Q881" s="2">
        <v>12</v>
      </c>
      <c r="R881" s="2" t="s">
        <v>4</v>
      </c>
      <c r="S881" s="2" t="s">
        <v>4</v>
      </c>
    </row>
    <row r="882" spans="1:19" x14ac:dyDescent="0.2">
      <c r="A882" s="4"/>
      <c r="B882" s="22" t="str">
        <f t="shared" si="39"/>
        <v/>
      </c>
      <c r="C882" s="4"/>
      <c r="D882" s="3" t="str">
        <f t="shared" si="40"/>
        <v/>
      </c>
      <c r="E882" s="24"/>
      <c r="F882" s="2" t="str">
        <f t="shared" si="38"/>
        <v>Относительное сужение поперечного сечения образца при растяжении, %</v>
      </c>
      <c r="G882" s="2">
        <v>40</v>
      </c>
      <c r="H882" s="2">
        <v>40</v>
      </c>
      <c r="I882" s="2">
        <v>41</v>
      </c>
      <c r="J882" s="2">
        <v>41</v>
      </c>
      <c r="K882" s="2">
        <v>42</v>
      </c>
      <c r="L882" s="2">
        <v>42</v>
      </c>
      <c r="M882" s="2">
        <v>42</v>
      </c>
      <c r="N882" s="2">
        <v>42</v>
      </c>
      <c r="O882" s="2">
        <v>43</v>
      </c>
      <c r="P882" s="2">
        <v>43</v>
      </c>
      <c r="Q882" s="2">
        <v>43</v>
      </c>
      <c r="R882" s="2" t="s">
        <v>4</v>
      </c>
      <c r="S882" s="2" t="s">
        <v>4</v>
      </c>
    </row>
    <row r="883" spans="1:19" ht="25.5" x14ac:dyDescent="0.2">
      <c r="A883" s="3" t="s">
        <v>208</v>
      </c>
      <c r="B883" s="22" t="str">
        <f t="shared" si="39"/>
        <v>Сталь легированная хромомолибденованадиевая</v>
      </c>
      <c r="C883" s="3" t="s">
        <v>95</v>
      </c>
      <c r="D883" s="3" t="str">
        <f t="shared" si="40"/>
        <v>25Х3МФА</v>
      </c>
      <c r="E883" s="23" t="s">
        <v>190</v>
      </c>
      <c r="F883" s="2" t="str">
        <f t="shared" si="38"/>
        <v>Предел прочности, МПа</v>
      </c>
      <c r="G883" s="2">
        <v>540</v>
      </c>
      <c r="H883" s="2">
        <v>530</v>
      </c>
      <c r="I883" s="2">
        <v>520</v>
      </c>
      <c r="J883" s="2">
        <v>500</v>
      </c>
      <c r="K883" s="2">
        <v>491</v>
      </c>
      <c r="L883" s="2">
        <v>481</v>
      </c>
      <c r="M883" s="2">
        <v>471</v>
      </c>
      <c r="N883" s="2">
        <v>461</v>
      </c>
      <c r="O883" s="2">
        <v>461</v>
      </c>
      <c r="P883" s="2">
        <v>441</v>
      </c>
      <c r="Q883" s="2">
        <v>441</v>
      </c>
      <c r="R883" s="2" t="s">
        <v>4</v>
      </c>
      <c r="S883" s="2" t="s">
        <v>4</v>
      </c>
    </row>
    <row r="884" spans="1:19" x14ac:dyDescent="0.2">
      <c r="A884" s="4"/>
      <c r="B884" s="22" t="str">
        <f t="shared" si="39"/>
        <v/>
      </c>
      <c r="C884" s="4"/>
      <c r="D884" s="3" t="str">
        <f t="shared" si="40"/>
        <v/>
      </c>
      <c r="E884" s="24"/>
      <c r="F884" s="2" t="str">
        <f t="shared" si="38"/>
        <v>Предел текучести, МПа</v>
      </c>
      <c r="G884" s="2">
        <v>432</v>
      </c>
      <c r="H884" s="2">
        <v>432</v>
      </c>
      <c r="I884" s="2">
        <v>422</v>
      </c>
      <c r="J884" s="2">
        <v>412</v>
      </c>
      <c r="K884" s="2">
        <v>402</v>
      </c>
      <c r="L884" s="2">
        <v>402</v>
      </c>
      <c r="M884" s="2">
        <v>395</v>
      </c>
      <c r="N884" s="2">
        <v>395</v>
      </c>
      <c r="O884" s="2">
        <v>395</v>
      </c>
      <c r="P884" s="2">
        <v>373</v>
      </c>
      <c r="Q884" s="2">
        <v>373</v>
      </c>
      <c r="R884" s="2" t="s">
        <v>4</v>
      </c>
      <c r="S884" s="2" t="s">
        <v>4</v>
      </c>
    </row>
    <row r="885" spans="1:19" x14ac:dyDescent="0.2">
      <c r="A885" s="4"/>
      <c r="B885" s="22" t="str">
        <f t="shared" si="39"/>
        <v/>
      </c>
      <c r="C885" s="4"/>
      <c r="D885" s="3" t="str">
        <f t="shared" si="40"/>
        <v/>
      </c>
      <c r="E885" s="24"/>
      <c r="F885" s="2" t="str">
        <f t="shared" si="38"/>
        <v>Относительное удлинение пятикратного образца при растяжении, %</v>
      </c>
      <c r="G885" s="2">
        <v>14</v>
      </c>
      <c r="H885" s="2">
        <v>14</v>
      </c>
      <c r="I885" s="2">
        <v>14</v>
      </c>
      <c r="J885" s="2">
        <v>14</v>
      </c>
      <c r="K885" s="2">
        <v>14</v>
      </c>
      <c r="L885" s="2">
        <v>14</v>
      </c>
      <c r="M885" s="2">
        <v>14</v>
      </c>
      <c r="N885" s="2">
        <v>14</v>
      </c>
      <c r="O885" s="2">
        <v>12</v>
      </c>
      <c r="P885" s="2">
        <v>12</v>
      </c>
      <c r="Q885" s="2">
        <v>12</v>
      </c>
      <c r="R885" s="2" t="s">
        <v>4</v>
      </c>
      <c r="S885" s="2" t="s">
        <v>4</v>
      </c>
    </row>
    <row r="886" spans="1:19" x14ac:dyDescent="0.2">
      <c r="A886" s="4"/>
      <c r="B886" s="22" t="str">
        <f t="shared" si="39"/>
        <v/>
      </c>
      <c r="C886" s="4"/>
      <c r="D886" s="3" t="str">
        <f t="shared" si="40"/>
        <v/>
      </c>
      <c r="E886" s="24"/>
      <c r="F886" s="2" t="str">
        <f t="shared" si="38"/>
        <v>Относительное сужение поперечного сечения образца при растяжении, %</v>
      </c>
      <c r="G886" s="2">
        <v>50</v>
      </c>
      <c r="H886" s="2">
        <v>50</v>
      </c>
      <c r="I886" s="2">
        <v>50</v>
      </c>
      <c r="J886" s="2">
        <v>50</v>
      </c>
      <c r="K886" s="2">
        <v>50</v>
      </c>
      <c r="L886" s="2">
        <v>50</v>
      </c>
      <c r="M886" s="2">
        <v>50</v>
      </c>
      <c r="N886" s="2">
        <v>50</v>
      </c>
      <c r="O886" s="2">
        <v>50</v>
      </c>
      <c r="P886" s="2">
        <v>50</v>
      </c>
      <c r="Q886" s="2">
        <v>50</v>
      </c>
      <c r="R886" s="2" t="s">
        <v>4</v>
      </c>
      <c r="S886" s="2" t="s">
        <v>4</v>
      </c>
    </row>
    <row r="887" spans="1:19" ht="25.5" x14ac:dyDescent="0.2">
      <c r="A887" s="4"/>
      <c r="B887" s="22" t="str">
        <f t="shared" si="39"/>
        <v>Сталь легированная хромомолибденованадиевая</v>
      </c>
      <c r="C887" s="4"/>
      <c r="D887" s="3" t="str">
        <f t="shared" si="40"/>
        <v>25Х3МФА</v>
      </c>
      <c r="E887" s="23" t="s">
        <v>302</v>
      </c>
      <c r="F887" s="2" t="str">
        <f t="shared" si="38"/>
        <v>Предел прочности, МПа</v>
      </c>
      <c r="G887" s="2">
        <v>638</v>
      </c>
      <c r="H887" s="2">
        <v>618</v>
      </c>
      <c r="I887" s="2">
        <v>608</v>
      </c>
      <c r="J887" s="2">
        <v>598</v>
      </c>
      <c r="K887" s="2">
        <v>589</v>
      </c>
      <c r="L887" s="2">
        <v>569</v>
      </c>
      <c r="M887" s="2">
        <v>559</v>
      </c>
      <c r="N887" s="2">
        <v>549</v>
      </c>
      <c r="O887" s="2">
        <v>540</v>
      </c>
      <c r="P887" s="2">
        <v>530</v>
      </c>
      <c r="Q887" s="2">
        <v>520</v>
      </c>
      <c r="R887" s="2" t="s">
        <v>4</v>
      </c>
      <c r="S887" s="2" t="s">
        <v>4</v>
      </c>
    </row>
    <row r="888" spans="1:19" x14ac:dyDescent="0.2">
      <c r="A888" s="4"/>
      <c r="B888" s="22" t="str">
        <f t="shared" si="39"/>
        <v/>
      </c>
      <c r="C888" s="4"/>
      <c r="D888" s="3" t="str">
        <f t="shared" si="40"/>
        <v/>
      </c>
      <c r="E888" s="24"/>
      <c r="F888" s="2" t="str">
        <f t="shared" ref="F888:F971" si="41">CHOOSE(MOD(ROW(F888)-ROW($F$3),4)+1,
"Предел прочности, МПа",
"Предел текучести, МПа",
"Относительное удлинение пятикратного образца при растяжении, %",
"Относительное сужение поперечного сечения образца при растяжении, %")</f>
        <v>Предел текучести, МПа</v>
      </c>
      <c r="G888" s="2">
        <v>530</v>
      </c>
      <c r="H888" s="2">
        <v>530</v>
      </c>
      <c r="I888" s="2">
        <v>520</v>
      </c>
      <c r="J888" s="2">
        <v>510</v>
      </c>
      <c r="K888" s="2">
        <v>500</v>
      </c>
      <c r="L888" s="2">
        <v>500</v>
      </c>
      <c r="M888" s="2">
        <v>490</v>
      </c>
      <c r="N888" s="2">
        <v>490</v>
      </c>
      <c r="O888" s="2">
        <v>471</v>
      </c>
      <c r="P888" s="2">
        <v>461</v>
      </c>
      <c r="Q888" s="2">
        <v>461</v>
      </c>
      <c r="R888" s="2" t="s">
        <v>4</v>
      </c>
      <c r="S888" s="2" t="s">
        <v>4</v>
      </c>
    </row>
    <row r="889" spans="1:19" x14ac:dyDescent="0.2">
      <c r="A889" s="4"/>
      <c r="B889" s="22" t="str">
        <f t="shared" si="39"/>
        <v/>
      </c>
      <c r="C889" s="4"/>
      <c r="D889" s="3" t="str">
        <f t="shared" si="40"/>
        <v/>
      </c>
      <c r="E889" s="24"/>
      <c r="F889" s="2" t="str">
        <f t="shared" si="41"/>
        <v>Относительное удлинение пятикратного образца при растяжении, %</v>
      </c>
      <c r="G889" s="2">
        <v>13</v>
      </c>
      <c r="H889" s="2">
        <v>13</v>
      </c>
      <c r="I889" s="2">
        <v>13</v>
      </c>
      <c r="J889" s="2">
        <v>13</v>
      </c>
      <c r="K889" s="2">
        <v>13</v>
      </c>
      <c r="L889" s="2">
        <v>12</v>
      </c>
      <c r="M889" s="2">
        <v>12</v>
      </c>
      <c r="N889" s="2">
        <v>12</v>
      </c>
      <c r="O889" s="2">
        <v>11</v>
      </c>
      <c r="P889" s="2">
        <v>11</v>
      </c>
      <c r="Q889" s="2">
        <v>11</v>
      </c>
      <c r="R889" s="2" t="s">
        <v>4</v>
      </c>
      <c r="S889" s="2" t="s">
        <v>4</v>
      </c>
    </row>
    <row r="890" spans="1:19" x14ac:dyDescent="0.2">
      <c r="A890" s="4"/>
      <c r="B890" s="22" t="str">
        <f t="shared" si="39"/>
        <v/>
      </c>
      <c r="C890" s="4"/>
      <c r="D890" s="3" t="str">
        <f t="shared" si="40"/>
        <v/>
      </c>
      <c r="E890" s="24"/>
      <c r="F890" s="2" t="str">
        <f t="shared" si="41"/>
        <v>Относительное сужение поперечного сечения образца при растяжении, %</v>
      </c>
      <c r="G890" s="2">
        <v>50</v>
      </c>
      <c r="H890" s="2">
        <v>50</v>
      </c>
      <c r="I890" s="2">
        <v>50</v>
      </c>
      <c r="J890" s="2">
        <v>50</v>
      </c>
      <c r="K890" s="2">
        <v>50</v>
      </c>
      <c r="L890" s="2">
        <v>45</v>
      </c>
      <c r="M890" s="2">
        <v>45</v>
      </c>
      <c r="N890" s="2">
        <v>45</v>
      </c>
      <c r="O890" s="2">
        <v>45</v>
      </c>
      <c r="P890" s="2">
        <v>45</v>
      </c>
      <c r="Q890" s="2">
        <v>45</v>
      </c>
      <c r="R890" s="2" t="s">
        <v>4</v>
      </c>
      <c r="S890" s="2" t="s">
        <v>4</v>
      </c>
    </row>
    <row r="891" spans="1:19" ht="25.5" x14ac:dyDescent="0.2">
      <c r="A891" s="4"/>
      <c r="B891" s="22" t="str">
        <f t="shared" si="39"/>
        <v>Сталь легированная хромомолибденованадиевая</v>
      </c>
      <c r="C891" s="4"/>
      <c r="D891" s="3" t="str">
        <f t="shared" si="40"/>
        <v>25Х3МФА</v>
      </c>
      <c r="E891" s="23" t="s">
        <v>303</v>
      </c>
      <c r="F891" s="2" t="str">
        <f t="shared" si="41"/>
        <v>Предел прочности, МПа</v>
      </c>
      <c r="G891" s="2">
        <v>736</v>
      </c>
      <c r="H891" s="2">
        <v>716</v>
      </c>
      <c r="I891" s="2">
        <v>706</v>
      </c>
      <c r="J891" s="2">
        <v>697</v>
      </c>
      <c r="K891" s="2">
        <v>687</v>
      </c>
      <c r="L891" s="2">
        <v>667</v>
      </c>
      <c r="M891" s="2">
        <v>647</v>
      </c>
      <c r="N891" s="2">
        <v>638</v>
      </c>
      <c r="O891" s="2">
        <v>618</v>
      </c>
      <c r="P891" s="2">
        <v>608</v>
      </c>
      <c r="Q891" s="2">
        <v>598</v>
      </c>
      <c r="R891" s="2" t="s">
        <v>4</v>
      </c>
      <c r="S891" s="2" t="s">
        <v>4</v>
      </c>
    </row>
    <row r="892" spans="1:19" x14ac:dyDescent="0.2">
      <c r="A892" s="4"/>
      <c r="B892" s="22" t="str">
        <f t="shared" si="39"/>
        <v/>
      </c>
      <c r="C892" s="4"/>
      <c r="D892" s="3" t="str">
        <f t="shared" si="40"/>
        <v/>
      </c>
      <c r="E892" s="24"/>
      <c r="F892" s="2" t="str">
        <f t="shared" si="41"/>
        <v>Предел текучести, МПа</v>
      </c>
      <c r="G892" s="2">
        <v>628</v>
      </c>
      <c r="H892" s="2">
        <v>628</v>
      </c>
      <c r="I892" s="2">
        <v>618</v>
      </c>
      <c r="J892" s="2">
        <v>608</v>
      </c>
      <c r="K892" s="2">
        <v>598</v>
      </c>
      <c r="L892" s="2">
        <v>598</v>
      </c>
      <c r="M892" s="2">
        <v>590</v>
      </c>
      <c r="N892" s="2">
        <v>590</v>
      </c>
      <c r="O892" s="2">
        <v>549</v>
      </c>
      <c r="P892" s="2">
        <v>540</v>
      </c>
      <c r="Q892" s="2">
        <v>540</v>
      </c>
      <c r="R892" s="2" t="s">
        <v>4</v>
      </c>
      <c r="S892" s="2" t="s">
        <v>4</v>
      </c>
    </row>
    <row r="893" spans="1:19" x14ac:dyDescent="0.2">
      <c r="A893" s="4"/>
      <c r="B893" s="22" t="str">
        <f t="shared" si="39"/>
        <v/>
      </c>
      <c r="C893" s="4"/>
      <c r="D893" s="3" t="str">
        <f t="shared" si="40"/>
        <v/>
      </c>
      <c r="E893" s="24"/>
      <c r="F893" s="2" t="str">
        <f t="shared" si="41"/>
        <v>Относительное удлинение пятикратного образца при растяжении, %</v>
      </c>
      <c r="G893" s="2">
        <v>12</v>
      </c>
      <c r="H893" s="2">
        <v>12</v>
      </c>
      <c r="I893" s="2">
        <v>12</v>
      </c>
      <c r="J893" s="2">
        <v>12</v>
      </c>
      <c r="K893" s="2">
        <v>12</v>
      </c>
      <c r="L893" s="2">
        <v>12</v>
      </c>
      <c r="M893" s="2">
        <v>12</v>
      </c>
      <c r="N893" s="2">
        <v>12</v>
      </c>
      <c r="O893" s="2">
        <v>10</v>
      </c>
      <c r="P893" s="2">
        <v>10</v>
      </c>
      <c r="Q893" s="2">
        <v>10</v>
      </c>
      <c r="R893" s="2" t="s">
        <v>4</v>
      </c>
      <c r="S893" s="2" t="s">
        <v>4</v>
      </c>
    </row>
    <row r="894" spans="1:19" x14ac:dyDescent="0.2">
      <c r="A894" s="4"/>
      <c r="B894" s="22" t="str">
        <f t="shared" si="39"/>
        <v/>
      </c>
      <c r="C894" s="4"/>
      <c r="D894" s="3" t="str">
        <f t="shared" si="40"/>
        <v/>
      </c>
      <c r="E894" s="24"/>
      <c r="F894" s="2" t="str">
        <f t="shared" si="41"/>
        <v>Относительное сужение поперечного сечения образца при растяжении, %</v>
      </c>
      <c r="G894" s="2">
        <v>50</v>
      </c>
      <c r="H894" s="2">
        <v>50</v>
      </c>
      <c r="I894" s="2">
        <v>50</v>
      </c>
      <c r="J894" s="2">
        <v>50</v>
      </c>
      <c r="K894" s="2">
        <v>50</v>
      </c>
      <c r="L894" s="2">
        <v>45</v>
      </c>
      <c r="M894" s="2">
        <v>45</v>
      </c>
      <c r="N894" s="2">
        <v>45</v>
      </c>
      <c r="O894" s="2">
        <v>45</v>
      </c>
      <c r="P894" s="2">
        <v>45</v>
      </c>
      <c r="Q894" s="2">
        <v>45</v>
      </c>
      <c r="R894" s="2" t="s">
        <v>4</v>
      </c>
      <c r="S894" s="2" t="s">
        <v>4</v>
      </c>
    </row>
    <row r="895" spans="1:19" ht="25.5" x14ac:dyDescent="0.2">
      <c r="A895" s="4"/>
      <c r="B895" s="22" t="str">
        <f t="shared" si="39"/>
        <v>Сталь легированная хромомолибденованадиевая</v>
      </c>
      <c r="C895" s="4"/>
      <c r="D895" s="3" t="str">
        <f t="shared" si="40"/>
        <v>25Х3МФА</v>
      </c>
      <c r="E895" s="23" t="s">
        <v>304</v>
      </c>
      <c r="F895" s="2" t="str">
        <f t="shared" si="41"/>
        <v>Предел прочности, МПа</v>
      </c>
      <c r="G895" s="2">
        <v>834</v>
      </c>
      <c r="H895" s="2">
        <v>814</v>
      </c>
      <c r="I895" s="2">
        <v>804</v>
      </c>
      <c r="J895" s="2">
        <v>795</v>
      </c>
      <c r="K895" s="2">
        <v>785</v>
      </c>
      <c r="L895" s="2">
        <v>765</v>
      </c>
      <c r="M895" s="2">
        <v>746</v>
      </c>
      <c r="N895" s="2">
        <v>736</v>
      </c>
      <c r="O895" s="2">
        <v>697</v>
      </c>
      <c r="P895" s="2">
        <v>687</v>
      </c>
      <c r="Q895" s="2">
        <v>677</v>
      </c>
      <c r="R895" s="2" t="s">
        <v>4</v>
      </c>
      <c r="S895" s="2" t="s">
        <v>4</v>
      </c>
    </row>
    <row r="896" spans="1:19" x14ac:dyDescent="0.2">
      <c r="A896" s="4"/>
      <c r="B896" s="22" t="str">
        <f t="shared" si="39"/>
        <v/>
      </c>
      <c r="C896" s="4"/>
      <c r="D896" s="3" t="str">
        <f t="shared" si="40"/>
        <v/>
      </c>
      <c r="E896" s="24"/>
      <c r="F896" s="2" t="str">
        <f t="shared" si="41"/>
        <v>Предел текучести, МПа</v>
      </c>
      <c r="G896" s="2">
        <v>729</v>
      </c>
      <c r="H896" s="2">
        <v>729</v>
      </c>
      <c r="I896" s="2">
        <v>716</v>
      </c>
      <c r="J896" s="2">
        <v>706</v>
      </c>
      <c r="K896" s="2">
        <v>706</v>
      </c>
      <c r="L896" s="2">
        <v>697</v>
      </c>
      <c r="M896" s="2">
        <v>685</v>
      </c>
      <c r="N896" s="2">
        <v>685</v>
      </c>
      <c r="O896" s="2">
        <v>638</v>
      </c>
      <c r="P896" s="2">
        <v>628</v>
      </c>
      <c r="Q896" s="2">
        <v>628</v>
      </c>
      <c r="R896" s="2" t="s">
        <v>4</v>
      </c>
      <c r="S896" s="2" t="s">
        <v>4</v>
      </c>
    </row>
    <row r="897" spans="1:19" x14ac:dyDescent="0.2">
      <c r="A897" s="4"/>
      <c r="B897" s="22" t="str">
        <f t="shared" si="39"/>
        <v/>
      </c>
      <c r="C897" s="4"/>
      <c r="D897" s="3" t="str">
        <f t="shared" si="40"/>
        <v/>
      </c>
      <c r="E897" s="24"/>
      <c r="F897" s="2" t="str">
        <f t="shared" si="41"/>
        <v>Относительное удлинение пятикратного образца при растяжении, %</v>
      </c>
      <c r="G897" s="2">
        <v>12</v>
      </c>
      <c r="H897" s="2">
        <v>12</v>
      </c>
      <c r="I897" s="2">
        <v>12</v>
      </c>
      <c r="J897" s="2">
        <v>12</v>
      </c>
      <c r="K897" s="2">
        <v>12</v>
      </c>
      <c r="L897" s="2">
        <v>12</v>
      </c>
      <c r="M897" s="2">
        <v>12</v>
      </c>
      <c r="N897" s="2">
        <v>12</v>
      </c>
      <c r="O897" s="2">
        <v>10</v>
      </c>
      <c r="P897" s="2">
        <v>10</v>
      </c>
      <c r="Q897" s="2">
        <v>10</v>
      </c>
      <c r="R897" s="2" t="s">
        <v>4</v>
      </c>
      <c r="S897" s="2" t="s">
        <v>4</v>
      </c>
    </row>
    <row r="898" spans="1:19" x14ac:dyDescent="0.2">
      <c r="A898" s="4"/>
      <c r="B898" s="22" t="str">
        <f t="shared" si="39"/>
        <v/>
      </c>
      <c r="C898" s="4"/>
      <c r="D898" s="3" t="str">
        <f t="shared" si="40"/>
        <v/>
      </c>
      <c r="E898" s="24"/>
      <c r="F898" s="2" t="str">
        <f t="shared" si="41"/>
        <v>Относительное сужение поперечного сечения образца при растяжении, %</v>
      </c>
      <c r="G898" s="2">
        <v>50</v>
      </c>
      <c r="H898" s="2">
        <v>50</v>
      </c>
      <c r="I898" s="2">
        <v>50</v>
      </c>
      <c r="J898" s="2">
        <v>50</v>
      </c>
      <c r="K898" s="2">
        <v>45</v>
      </c>
      <c r="L898" s="2">
        <v>45</v>
      </c>
      <c r="M898" s="2">
        <v>40</v>
      </c>
      <c r="N898" s="2">
        <v>40</v>
      </c>
      <c r="O898" s="2">
        <v>40</v>
      </c>
      <c r="P898" s="2">
        <v>40</v>
      </c>
      <c r="Q898" s="2">
        <v>40</v>
      </c>
      <c r="R898" s="2" t="s">
        <v>4</v>
      </c>
      <c r="S898" s="2" t="s">
        <v>4</v>
      </c>
    </row>
    <row r="899" spans="1:19" ht="25.5" x14ac:dyDescent="0.2">
      <c r="A899" s="3" t="s">
        <v>208</v>
      </c>
      <c r="B899" s="22" t="str">
        <f t="shared" ref="B899:B962" si="42">IF(NOT(ISBLANK(A899)),A899,IF(NOT(ISBLANK(E899)),INDEX(B:B,ROW(B899)-4),""))</f>
        <v>Сталь легированная хромомолибденованадиевая</v>
      </c>
      <c r="C899" s="3" t="s">
        <v>96</v>
      </c>
      <c r="D899" s="3" t="str">
        <f t="shared" ref="D899:D962" si="43">IF(NOT(ISBLANK(C899)),C899,IF(NOT(ISBLANK(E899)),INDEX(D:D,ROW(D899)-4),""))</f>
        <v>10Х2М1ФБ</v>
      </c>
      <c r="E899" s="23" t="s">
        <v>305</v>
      </c>
      <c r="F899" s="2" t="str">
        <f t="shared" si="41"/>
        <v>Предел прочности, МПа</v>
      </c>
      <c r="G899" s="2">
        <v>343</v>
      </c>
      <c r="H899" s="2">
        <v>337</v>
      </c>
      <c r="I899" s="2">
        <v>328</v>
      </c>
      <c r="J899" s="2">
        <v>319</v>
      </c>
      <c r="K899" s="2">
        <v>310</v>
      </c>
      <c r="L899" s="2">
        <v>301</v>
      </c>
      <c r="M899" s="2">
        <v>292</v>
      </c>
      <c r="N899" s="2">
        <v>282</v>
      </c>
      <c r="O899" s="2">
        <v>273</v>
      </c>
      <c r="P899" s="2">
        <v>264</v>
      </c>
      <c r="Q899" s="2">
        <v>255</v>
      </c>
      <c r="R899" s="2" t="s">
        <v>4</v>
      </c>
      <c r="S899" s="2" t="s">
        <v>4</v>
      </c>
    </row>
    <row r="900" spans="1:19" x14ac:dyDescent="0.2">
      <c r="A900" s="4"/>
      <c r="B900" s="22" t="str">
        <f t="shared" si="42"/>
        <v/>
      </c>
      <c r="C900" s="4"/>
      <c r="D900" s="3" t="str">
        <f t="shared" si="43"/>
        <v/>
      </c>
      <c r="E900" s="24"/>
      <c r="F900" s="2" t="str">
        <f t="shared" si="41"/>
        <v>Предел текучести, МПа</v>
      </c>
      <c r="G900" s="2">
        <v>195</v>
      </c>
      <c r="H900" s="2">
        <v>193</v>
      </c>
      <c r="I900" s="2">
        <v>189</v>
      </c>
      <c r="J900" s="2">
        <v>189</v>
      </c>
      <c r="K900" s="2">
        <v>179</v>
      </c>
      <c r="L900" s="2">
        <v>179</v>
      </c>
      <c r="M900" s="2">
        <v>170</v>
      </c>
      <c r="N900" s="2">
        <v>166</v>
      </c>
      <c r="O900" s="2">
        <v>161</v>
      </c>
      <c r="P900" s="2">
        <v>156</v>
      </c>
      <c r="Q900" s="2">
        <v>152</v>
      </c>
      <c r="R900" s="2" t="s">
        <v>4</v>
      </c>
      <c r="S900" s="2" t="s">
        <v>4</v>
      </c>
    </row>
    <row r="901" spans="1:19" x14ac:dyDescent="0.2">
      <c r="A901" s="4"/>
      <c r="B901" s="22" t="str">
        <f t="shared" si="42"/>
        <v/>
      </c>
      <c r="C901" s="4"/>
      <c r="D901" s="3" t="str">
        <f t="shared" si="43"/>
        <v/>
      </c>
      <c r="E901" s="24"/>
      <c r="F901" s="2" t="str">
        <f t="shared" si="41"/>
        <v>Относительное удлинение пятикратного образца при растяжении, %</v>
      </c>
      <c r="G901" s="2">
        <v>20</v>
      </c>
      <c r="H901" s="2">
        <v>20</v>
      </c>
      <c r="I901" s="2">
        <v>19</v>
      </c>
      <c r="J901" s="2">
        <v>19</v>
      </c>
      <c r="K901" s="2">
        <v>18</v>
      </c>
      <c r="L901" s="2">
        <v>17</v>
      </c>
      <c r="M901" s="2">
        <v>17</v>
      </c>
      <c r="N901" s="2">
        <v>16</v>
      </c>
      <c r="O901" s="2">
        <v>15</v>
      </c>
      <c r="P901" s="2">
        <v>14</v>
      </c>
      <c r="Q901" s="2">
        <v>14</v>
      </c>
      <c r="R901" s="2" t="s">
        <v>4</v>
      </c>
      <c r="S901" s="2" t="s">
        <v>4</v>
      </c>
    </row>
    <row r="902" spans="1:19" x14ac:dyDescent="0.2">
      <c r="A902" s="4"/>
      <c r="B902" s="22" t="str">
        <f t="shared" si="42"/>
        <v/>
      </c>
      <c r="C902" s="4"/>
      <c r="D902" s="3" t="str">
        <f t="shared" si="43"/>
        <v/>
      </c>
      <c r="E902" s="24"/>
      <c r="F902" s="2" t="str">
        <f t="shared" si="41"/>
        <v>Относительное сужение поперечного сечения образца при растяжении, %</v>
      </c>
      <c r="G902" s="2">
        <v>55</v>
      </c>
      <c r="H902" s="2">
        <v>55</v>
      </c>
      <c r="I902" s="2">
        <v>55</v>
      </c>
      <c r="J902" s="2">
        <v>55</v>
      </c>
      <c r="K902" s="2">
        <v>55</v>
      </c>
      <c r="L902" s="2">
        <v>55</v>
      </c>
      <c r="M902" s="2">
        <v>55</v>
      </c>
      <c r="N902" s="2">
        <v>55</v>
      </c>
      <c r="O902" s="2">
        <v>50</v>
      </c>
      <c r="P902" s="2">
        <v>50</v>
      </c>
      <c r="Q902" s="2">
        <v>50</v>
      </c>
      <c r="R902" s="2" t="s">
        <v>4</v>
      </c>
      <c r="S902" s="2" t="s">
        <v>4</v>
      </c>
    </row>
    <row r="903" spans="1:19" ht="25.5" x14ac:dyDescent="0.2">
      <c r="A903" s="4"/>
      <c r="B903" s="22" t="str">
        <f t="shared" si="42"/>
        <v>Сталь легированная хромомолибденованадиевая</v>
      </c>
      <c r="C903" s="4"/>
      <c r="D903" s="3" t="str">
        <f t="shared" si="43"/>
        <v>10Х2М1ФБ</v>
      </c>
      <c r="E903" s="23" t="s">
        <v>306</v>
      </c>
      <c r="F903" s="2" t="str">
        <f t="shared" si="41"/>
        <v>Предел прочности, МПа</v>
      </c>
      <c r="G903" s="2">
        <v>392</v>
      </c>
      <c r="H903" s="2">
        <v>381</v>
      </c>
      <c r="I903" s="2">
        <v>363</v>
      </c>
      <c r="J903" s="2">
        <v>345</v>
      </c>
      <c r="K903" s="2">
        <v>328</v>
      </c>
      <c r="L903" s="2">
        <v>310</v>
      </c>
      <c r="M903" s="2">
        <v>292</v>
      </c>
      <c r="N903" s="2">
        <v>274</v>
      </c>
      <c r="O903" s="2">
        <v>267</v>
      </c>
      <c r="P903" s="2">
        <v>267</v>
      </c>
      <c r="Q903" s="2">
        <v>252</v>
      </c>
      <c r="R903" s="2" t="s">
        <v>4</v>
      </c>
      <c r="S903" s="2" t="s">
        <v>4</v>
      </c>
    </row>
    <row r="904" spans="1:19" x14ac:dyDescent="0.2">
      <c r="A904" s="4"/>
      <c r="B904" s="22" t="str">
        <f t="shared" si="42"/>
        <v/>
      </c>
      <c r="C904" s="4"/>
      <c r="D904" s="3" t="str">
        <f t="shared" si="43"/>
        <v/>
      </c>
      <c r="E904" s="24"/>
      <c r="F904" s="2" t="str">
        <f t="shared" si="41"/>
        <v>Предел текучести, МПа</v>
      </c>
      <c r="G904" s="2">
        <v>245</v>
      </c>
      <c r="H904" s="2">
        <v>242</v>
      </c>
      <c r="I904" s="2">
        <v>238</v>
      </c>
      <c r="J904" s="2">
        <v>233</v>
      </c>
      <c r="K904" s="2">
        <v>229</v>
      </c>
      <c r="L904" s="2">
        <v>225</v>
      </c>
      <c r="M904" s="2">
        <v>220</v>
      </c>
      <c r="N904" s="2">
        <v>215</v>
      </c>
      <c r="O904" s="2">
        <v>206</v>
      </c>
      <c r="P904" s="2">
        <v>196</v>
      </c>
      <c r="Q904" s="2">
        <v>186</v>
      </c>
      <c r="R904" s="2" t="s">
        <v>4</v>
      </c>
      <c r="S904" s="2" t="s">
        <v>4</v>
      </c>
    </row>
    <row r="905" spans="1:19" x14ac:dyDescent="0.2">
      <c r="A905" s="4"/>
      <c r="B905" s="22" t="str">
        <f t="shared" si="42"/>
        <v/>
      </c>
      <c r="C905" s="4"/>
      <c r="D905" s="3" t="str">
        <f t="shared" si="43"/>
        <v/>
      </c>
      <c r="E905" s="24"/>
      <c r="F905" s="2" t="str">
        <f t="shared" si="41"/>
        <v>Относительное удлинение пятикратного образца при растяжении, %</v>
      </c>
      <c r="G905" s="2">
        <v>20</v>
      </c>
      <c r="H905" s="2">
        <v>19</v>
      </c>
      <c r="I905" s="2">
        <v>18</v>
      </c>
      <c r="J905" s="2">
        <v>17</v>
      </c>
      <c r="K905" s="2">
        <v>15</v>
      </c>
      <c r="L905" s="2">
        <v>15</v>
      </c>
      <c r="M905" s="2">
        <v>14</v>
      </c>
      <c r="N905" s="2">
        <v>13</v>
      </c>
      <c r="O905" s="2">
        <v>13</v>
      </c>
      <c r="P905" s="2">
        <v>13</v>
      </c>
      <c r="Q905" s="2">
        <v>13</v>
      </c>
      <c r="R905" s="2" t="s">
        <v>4</v>
      </c>
      <c r="S905" s="2" t="s">
        <v>4</v>
      </c>
    </row>
    <row r="906" spans="1:19" x14ac:dyDescent="0.2">
      <c r="A906" s="4"/>
      <c r="B906" s="22" t="str">
        <f t="shared" si="42"/>
        <v/>
      </c>
      <c r="C906" s="4"/>
      <c r="D906" s="3" t="str">
        <f t="shared" si="43"/>
        <v/>
      </c>
      <c r="E906" s="24"/>
      <c r="F906" s="2" t="str">
        <f t="shared" si="41"/>
        <v>Относительное сужение поперечного сечения образца при растяжении, %</v>
      </c>
      <c r="G906" s="2">
        <v>50</v>
      </c>
      <c r="H906" s="2">
        <v>50</v>
      </c>
      <c r="I906" s="2">
        <v>50</v>
      </c>
      <c r="J906" s="2">
        <v>50</v>
      </c>
      <c r="K906" s="2">
        <v>50</v>
      </c>
      <c r="L906" s="2">
        <v>50</v>
      </c>
      <c r="M906" s="2">
        <v>50</v>
      </c>
      <c r="N906" s="2">
        <v>50</v>
      </c>
      <c r="O906" s="2">
        <v>45</v>
      </c>
      <c r="P906" s="2">
        <v>45</v>
      </c>
      <c r="Q906" s="2">
        <v>45</v>
      </c>
      <c r="R906" s="2" t="s">
        <v>4</v>
      </c>
      <c r="S906" s="2" t="s">
        <v>4</v>
      </c>
    </row>
    <row r="907" spans="1:19" ht="25.5" x14ac:dyDescent="0.2">
      <c r="A907" s="4"/>
      <c r="B907" s="22" t="str">
        <f t="shared" si="42"/>
        <v>Сталь легированная хромомолибденованадиевая</v>
      </c>
      <c r="C907" s="4"/>
      <c r="D907" s="3" t="str">
        <f t="shared" si="43"/>
        <v>10Х2М1ФБ</v>
      </c>
      <c r="E907" s="23" t="s">
        <v>97</v>
      </c>
      <c r="F907" s="2" t="str">
        <f t="shared" si="41"/>
        <v>Предел прочности, МПа</v>
      </c>
      <c r="G907" s="2">
        <v>343</v>
      </c>
      <c r="H907" s="2">
        <v>337</v>
      </c>
      <c r="I907" s="2">
        <v>328</v>
      </c>
      <c r="J907" s="2">
        <v>319</v>
      </c>
      <c r="K907" s="2">
        <v>310</v>
      </c>
      <c r="L907" s="2">
        <v>300</v>
      </c>
      <c r="M907" s="2">
        <v>291</v>
      </c>
      <c r="N907" s="2">
        <v>282</v>
      </c>
      <c r="O907" s="2">
        <v>273</v>
      </c>
      <c r="P907" s="2">
        <v>263</v>
      </c>
      <c r="Q907" s="2">
        <v>254</v>
      </c>
      <c r="R907" s="2" t="s">
        <v>4</v>
      </c>
      <c r="S907" s="2" t="s">
        <v>4</v>
      </c>
    </row>
    <row r="908" spans="1:19" x14ac:dyDescent="0.2">
      <c r="A908" s="4"/>
      <c r="B908" s="22" t="str">
        <f t="shared" si="42"/>
        <v/>
      </c>
      <c r="C908" s="4"/>
      <c r="D908" s="3" t="str">
        <f t="shared" si="43"/>
        <v/>
      </c>
      <c r="E908" s="24"/>
      <c r="F908" s="2" t="str">
        <f t="shared" si="41"/>
        <v>Предел текучести, МПа</v>
      </c>
      <c r="G908" s="2">
        <v>195</v>
      </c>
      <c r="H908" s="2">
        <v>193</v>
      </c>
      <c r="I908" s="2">
        <v>188</v>
      </c>
      <c r="J908" s="2">
        <v>188</v>
      </c>
      <c r="K908" s="2">
        <v>179</v>
      </c>
      <c r="L908" s="2">
        <v>179</v>
      </c>
      <c r="M908" s="2">
        <v>170</v>
      </c>
      <c r="N908" s="2">
        <v>165</v>
      </c>
      <c r="O908" s="2">
        <v>161</v>
      </c>
      <c r="P908" s="2">
        <v>156</v>
      </c>
      <c r="Q908" s="2">
        <v>152</v>
      </c>
      <c r="R908" s="2" t="s">
        <v>4</v>
      </c>
      <c r="S908" s="2" t="s">
        <v>4</v>
      </c>
    </row>
    <row r="909" spans="1:19" x14ac:dyDescent="0.2">
      <c r="A909" s="4"/>
      <c r="B909" s="22" t="str">
        <f t="shared" si="42"/>
        <v/>
      </c>
      <c r="C909" s="4"/>
      <c r="D909" s="3" t="str">
        <f t="shared" si="43"/>
        <v/>
      </c>
      <c r="E909" s="24"/>
      <c r="F909" s="2" t="str">
        <f t="shared" si="41"/>
        <v>Относительное удлинение пятикратного образца при растяжении, %</v>
      </c>
      <c r="G909" s="2">
        <v>20</v>
      </c>
      <c r="H909" s="2">
        <v>20</v>
      </c>
      <c r="I909" s="2">
        <v>19.5</v>
      </c>
      <c r="J909" s="2">
        <v>19</v>
      </c>
      <c r="K909" s="2">
        <v>18</v>
      </c>
      <c r="L909" s="2">
        <v>18</v>
      </c>
      <c r="M909" s="2">
        <v>17</v>
      </c>
      <c r="N909" s="2">
        <v>17</v>
      </c>
      <c r="O909" s="2">
        <v>16</v>
      </c>
      <c r="P909" s="2">
        <v>16</v>
      </c>
      <c r="Q909" s="2">
        <v>15</v>
      </c>
      <c r="R909" s="2" t="s">
        <v>4</v>
      </c>
      <c r="S909" s="2" t="s">
        <v>4</v>
      </c>
    </row>
    <row r="910" spans="1:19" x14ac:dyDescent="0.2">
      <c r="A910" s="4"/>
      <c r="B910" s="22" t="str">
        <f t="shared" si="42"/>
        <v/>
      </c>
      <c r="C910" s="4"/>
      <c r="D910" s="3" t="str">
        <f t="shared" si="43"/>
        <v/>
      </c>
      <c r="E910" s="24"/>
      <c r="F910" s="2" t="str">
        <f t="shared" si="41"/>
        <v>Относительное сужение поперечного сечения образца при растяжении, %</v>
      </c>
      <c r="G910" s="2">
        <v>55</v>
      </c>
      <c r="H910" s="2">
        <v>55</v>
      </c>
      <c r="I910" s="2">
        <v>55</v>
      </c>
      <c r="J910" s="2">
        <v>55</v>
      </c>
      <c r="K910" s="2">
        <v>55</v>
      </c>
      <c r="L910" s="2">
        <v>55</v>
      </c>
      <c r="M910" s="2">
        <v>55</v>
      </c>
      <c r="N910" s="2">
        <v>55</v>
      </c>
      <c r="O910" s="2">
        <v>50</v>
      </c>
      <c r="P910" s="2">
        <v>50</v>
      </c>
      <c r="Q910" s="2">
        <v>50</v>
      </c>
      <c r="R910" s="2" t="s">
        <v>4</v>
      </c>
      <c r="S910" s="2" t="s">
        <v>4</v>
      </c>
    </row>
    <row r="911" spans="1:19" ht="25.5" x14ac:dyDescent="0.2">
      <c r="A911" s="4"/>
      <c r="B911" s="22" t="str">
        <f t="shared" si="42"/>
        <v>Сталь легированная хромомолибденованадиевая</v>
      </c>
      <c r="C911" s="4"/>
      <c r="D911" s="3" t="str">
        <f t="shared" si="43"/>
        <v>10Х2М1ФБ</v>
      </c>
      <c r="E911" s="23" t="s">
        <v>307</v>
      </c>
      <c r="F911" s="2" t="str">
        <f t="shared" si="41"/>
        <v>Предел прочности, МПа</v>
      </c>
      <c r="G911" s="2">
        <v>392</v>
      </c>
      <c r="H911" s="2">
        <v>385</v>
      </c>
      <c r="I911" s="2">
        <v>376</v>
      </c>
      <c r="J911" s="2">
        <v>364</v>
      </c>
      <c r="K911" s="2">
        <v>353</v>
      </c>
      <c r="L911" s="2">
        <v>342</v>
      </c>
      <c r="M911" s="2">
        <v>331</v>
      </c>
      <c r="N911" s="2">
        <v>320</v>
      </c>
      <c r="O911" s="2">
        <v>309</v>
      </c>
      <c r="P911" s="2">
        <v>298</v>
      </c>
      <c r="Q911" s="2">
        <v>294</v>
      </c>
      <c r="R911" s="2" t="s">
        <v>4</v>
      </c>
      <c r="S911" s="2" t="s">
        <v>4</v>
      </c>
    </row>
    <row r="912" spans="1:19" x14ac:dyDescent="0.2">
      <c r="A912" s="4"/>
      <c r="B912" s="22" t="str">
        <f t="shared" si="42"/>
        <v/>
      </c>
      <c r="C912" s="4"/>
      <c r="D912" s="3" t="str">
        <f t="shared" si="43"/>
        <v/>
      </c>
      <c r="E912" s="24"/>
      <c r="F912" s="2" t="str">
        <f t="shared" si="41"/>
        <v>Предел текучести, МПа</v>
      </c>
      <c r="G912" s="2">
        <v>245</v>
      </c>
      <c r="H912" s="2">
        <v>244</v>
      </c>
      <c r="I912" s="2">
        <v>241</v>
      </c>
      <c r="J912" s="2">
        <v>238</v>
      </c>
      <c r="K912" s="2">
        <v>235</v>
      </c>
      <c r="L912" s="2">
        <v>231</v>
      </c>
      <c r="M912" s="2">
        <v>228</v>
      </c>
      <c r="N912" s="2">
        <v>225</v>
      </c>
      <c r="O912" s="2">
        <v>222</v>
      </c>
      <c r="P912" s="2">
        <v>218</v>
      </c>
      <c r="Q912" s="2">
        <v>208</v>
      </c>
      <c r="R912" s="2" t="s">
        <v>4</v>
      </c>
      <c r="S912" s="2" t="s">
        <v>4</v>
      </c>
    </row>
    <row r="913" spans="1:19" x14ac:dyDescent="0.2">
      <c r="A913" s="4"/>
      <c r="B913" s="22" t="str">
        <f t="shared" si="42"/>
        <v/>
      </c>
      <c r="C913" s="4"/>
      <c r="D913" s="3" t="str">
        <f t="shared" si="43"/>
        <v/>
      </c>
      <c r="E913" s="24"/>
      <c r="F913" s="2" t="str">
        <f t="shared" si="41"/>
        <v>Относительное удлинение пятикратного образца при растяжении, %</v>
      </c>
      <c r="G913" s="2">
        <v>20</v>
      </c>
      <c r="H913" s="2">
        <v>19.5</v>
      </c>
      <c r="I913" s="2">
        <v>18.7</v>
      </c>
      <c r="J913" s="2">
        <v>18</v>
      </c>
      <c r="K913" s="2">
        <v>17</v>
      </c>
      <c r="L913" s="2">
        <v>16</v>
      </c>
      <c r="M913" s="2">
        <v>15</v>
      </c>
      <c r="N913" s="2">
        <v>15</v>
      </c>
      <c r="O913" s="2">
        <v>14</v>
      </c>
      <c r="P913" s="2">
        <v>13</v>
      </c>
      <c r="Q913" s="2">
        <v>13</v>
      </c>
      <c r="R913" s="2" t="s">
        <v>4</v>
      </c>
      <c r="S913" s="2" t="s">
        <v>4</v>
      </c>
    </row>
    <row r="914" spans="1:19" x14ac:dyDescent="0.2">
      <c r="A914" s="4"/>
      <c r="B914" s="22" t="str">
        <f t="shared" si="42"/>
        <v/>
      </c>
      <c r="C914" s="4"/>
      <c r="D914" s="3" t="str">
        <f t="shared" si="43"/>
        <v/>
      </c>
      <c r="E914" s="24"/>
      <c r="F914" s="2" t="str">
        <f t="shared" si="41"/>
        <v>Относительное сужение поперечного сечения образца при растяжении, %</v>
      </c>
      <c r="G914" s="2">
        <v>50</v>
      </c>
      <c r="H914" s="2">
        <v>50</v>
      </c>
      <c r="I914" s="2">
        <v>50</v>
      </c>
      <c r="J914" s="2">
        <v>50</v>
      </c>
      <c r="K914" s="2">
        <v>50</v>
      </c>
      <c r="L914" s="2">
        <v>50</v>
      </c>
      <c r="M914" s="2">
        <v>50</v>
      </c>
      <c r="N914" s="2">
        <v>50</v>
      </c>
      <c r="O914" s="2">
        <v>45</v>
      </c>
      <c r="P914" s="2">
        <v>45</v>
      </c>
      <c r="Q914" s="2">
        <v>45</v>
      </c>
      <c r="R914" s="2" t="s">
        <v>4</v>
      </c>
      <c r="S914" s="2" t="s">
        <v>4</v>
      </c>
    </row>
    <row r="915" spans="1:19" ht="25.5" x14ac:dyDescent="0.2">
      <c r="A915" s="3" t="s">
        <v>208</v>
      </c>
      <c r="B915" s="22" t="str">
        <f t="shared" si="42"/>
        <v>Сталь легированная хромомолибденованадиевая</v>
      </c>
      <c r="C915" s="3" t="s">
        <v>356</v>
      </c>
      <c r="D915" s="3" t="str">
        <f t="shared" si="43"/>
        <v>15Х2НМФА</v>
      </c>
      <c r="E915" s="23" t="s">
        <v>191</v>
      </c>
      <c r="F915" s="2" t="str">
        <f t="shared" si="41"/>
        <v>Предел прочности, МПа</v>
      </c>
      <c r="G915" s="2">
        <v>549</v>
      </c>
      <c r="H915" s="2">
        <v>539</v>
      </c>
      <c r="I915" s="2">
        <v>529</v>
      </c>
      <c r="J915" s="2">
        <v>519</v>
      </c>
      <c r="K915" s="2">
        <v>510</v>
      </c>
      <c r="L915" s="2">
        <v>500</v>
      </c>
      <c r="M915" s="2">
        <v>500</v>
      </c>
      <c r="N915" s="2">
        <v>491</v>
      </c>
      <c r="O915" s="2" t="s">
        <v>4</v>
      </c>
      <c r="P915" s="2" t="s">
        <v>4</v>
      </c>
      <c r="Q915" s="2" t="s">
        <v>4</v>
      </c>
      <c r="R915" s="2" t="s">
        <v>4</v>
      </c>
      <c r="S915" s="2" t="s">
        <v>4</v>
      </c>
    </row>
    <row r="916" spans="1:19" x14ac:dyDescent="0.2">
      <c r="A916" s="4"/>
      <c r="B916" s="22" t="str">
        <f t="shared" si="42"/>
        <v/>
      </c>
      <c r="C916" s="4"/>
      <c r="D916" s="3" t="str">
        <f t="shared" si="43"/>
        <v/>
      </c>
      <c r="E916" s="24"/>
      <c r="F916" s="2" t="str">
        <f t="shared" si="41"/>
        <v>Предел текучести, МПа</v>
      </c>
      <c r="G916" s="2">
        <v>441</v>
      </c>
      <c r="H916" s="2">
        <v>431</v>
      </c>
      <c r="I916" s="2">
        <v>421</v>
      </c>
      <c r="J916" s="2">
        <v>412</v>
      </c>
      <c r="K916" s="2">
        <v>402</v>
      </c>
      <c r="L916" s="2">
        <v>402</v>
      </c>
      <c r="M916" s="2">
        <v>402</v>
      </c>
      <c r="N916" s="2">
        <v>395</v>
      </c>
      <c r="O916" s="2" t="s">
        <v>4</v>
      </c>
      <c r="P916" s="2" t="s">
        <v>4</v>
      </c>
      <c r="Q916" s="2" t="s">
        <v>4</v>
      </c>
      <c r="R916" s="2" t="s">
        <v>4</v>
      </c>
      <c r="S916" s="2" t="s">
        <v>4</v>
      </c>
    </row>
    <row r="917" spans="1:19" x14ac:dyDescent="0.2">
      <c r="A917" s="4"/>
      <c r="B917" s="22" t="str">
        <f t="shared" si="42"/>
        <v/>
      </c>
      <c r="C917" s="4"/>
      <c r="D917" s="3" t="str">
        <f t="shared" si="43"/>
        <v/>
      </c>
      <c r="E917" s="24"/>
      <c r="F917" s="2" t="str">
        <f t="shared" si="41"/>
        <v>Относительное удлинение пятикратного образца при растяжении, %</v>
      </c>
      <c r="G917" s="2">
        <v>15</v>
      </c>
      <c r="H917" s="2">
        <v>14</v>
      </c>
      <c r="I917" s="2">
        <v>14</v>
      </c>
      <c r="J917" s="2">
        <v>14</v>
      </c>
      <c r="K917" s="2">
        <v>13</v>
      </c>
      <c r="L917" s="2">
        <v>13</v>
      </c>
      <c r="M917" s="2">
        <v>13</v>
      </c>
      <c r="N917" s="2">
        <v>12</v>
      </c>
      <c r="O917" s="2" t="s">
        <v>4</v>
      </c>
      <c r="P917" s="2" t="s">
        <v>4</v>
      </c>
      <c r="Q917" s="2" t="s">
        <v>4</v>
      </c>
      <c r="R917" s="2" t="s">
        <v>4</v>
      </c>
      <c r="S917" s="2" t="s">
        <v>4</v>
      </c>
    </row>
    <row r="918" spans="1:19" x14ac:dyDescent="0.2">
      <c r="A918" s="4"/>
      <c r="B918" s="22" t="str">
        <f t="shared" si="42"/>
        <v/>
      </c>
      <c r="C918" s="4"/>
      <c r="D918" s="3" t="str">
        <f t="shared" si="43"/>
        <v/>
      </c>
      <c r="E918" s="24"/>
      <c r="F918" s="2" t="str">
        <f t="shared" si="41"/>
        <v>Относительное сужение поперечного сечения образца при растяжении, %</v>
      </c>
      <c r="G918" s="2">
        <v>55</v>
      </c>
      <c r="H918" s="2">
        <v>54</v>
      </c>
      <c r="I918" s="2">
        <v>53</v>
      </c>
      <c r="J918" s="2">
        <v>52</v>
      </c>
      <c r="K918" s="2">
        <v>50</v>
      </c>
      <c r="L918" s="2">
        <v>48</v>
      </c>
      <c r="M918" s="2">
        <v>46</v>
      </c>
      <c r="N918" s="2">
        <v>45</v>
      </c>
      <c r="O918" s="2" t="s">
        <v>4</v>
      </c>
      <c r="P918" s="2" t="s">
        <v>4</v>
      </c>
      <c r="Q918" s="2" t="s">
        <v>4</v>
      </c>
      <c r="R918" s="2" t="s">
        <v>4</v>
      </c>
      <c r="S918" s="2" t="s">
        <v>4</v>
      </c>
    </row>
    <row r="919" spans="1:19" ht="25.5" x14ac:dyDescent="0.2">
      <c r="A919" s="4"/>
      <c r="B919" s="22" t="str">
        <f t="shared" si="42"/>
        <v>Сталь легированная хромомолибденованадиевая</v>
      </c>
      <c r="C919" s="4"/>
      <c r="D919" s="3" t="str">
        <f t="shared" si="43"/>
        <v>15Х2НМФА</v>
      </c>
      <c r="E919" s="23" t="s">
        <v>308</v>
      </c>
      <c r="F919" s="2" t="str">
        <f t="shared" si="41"/>
        <v>Предел прочности, МПа</v>
      </c>
      <c r="G919" s="2">
        <v>608</v>
      </c>
      <c r="H919" s="2">
        <v>593</v>
      </c>
      <c r="I919" s="2">
        <v>588</v>
      </c>
      <c r="J919" s="2">
        <v>578</v>
      </c>
      <c r="K919" s="2">
        <v>568</v>
      </c>
      <c r="L919" s="2">
        <v>559</v>
      </c>
      <c r="M919" s="2">
        <v>549</v>
      </c>
      <c r="N919" s="2">
        <v>539</v>
      </c>
      <c r="O919" s="2" t="s">
        <v>4</v>
      </c>
      <c r="P919" s="2" t="s">
        <v>4</v>
      </c>
      <c r="Q919" s="2" t="s">
        <v>4</v>
      </c>
      <c r="R919" s="2" t="s">
        <v>4</v>
      </c>
      <c r="S919" s="2" t="s">
        <v>4</v>
      </c>
    </row>
    <row r="920" spans="1:19" x14ac:dyDescent="0.2">
      <c r="A920" s="4"/>
      <c r="B920" s="22" t="str">
        <f t="shared" si="42"/>
        <v/>
      </c>
      <c r="C920" s="4"/>
      <c r="D920" s="3" t="str">
        <f t="shared" si="43"/>
        <v/>
      </c>
      <c r="E920" s="24"/>
      <c r="F920" s="2" t="str">
        <f t="shared" si="41"/>
        <v>Предел текучести, МПа</v>
      </c>
      <c r="G920" s="2">
        <v>490</v>
      </c>
      <c r="H920" s="2">
        <v>480</v>
      </c>
      <c r="I920" s="2">
        <v>470</v>
      </c>
      <c r="J920" s="2">
        <v>461</v>
      </c>
      <c r="K920" s="2">
        <v>451</v>
      </c>
      <c r="L920" s="2">
        <v>451</v>
      </c>
      <c r="M920" s="2">
        <v>451</v>
      </c>
      <c r="N920" s="2">
        <v>441</v>
      </c>
      <c r="O920" s="2" t="s">
        <v>4</v>
      </c>
      <c r="P920" s="2" t="s">
        <v>4</v>
      </c>
      <c r="Q920" s="2" t="s">
        <v>4</v>
      </c>
      <c r="R920" s="2" t="s">
        <v>4</v>
      </c>
      <c r="S920" s="2" t="s">
        <v>4</v>
      </c>
    </row>
    <row r="921" spans="1:19" x14ac:dyDescent="0.2">
      <c r="A921" s="4"/>
      <c r="B921" s="22" t="str">
        <f t="shared" si="42"/>
        <v/>
      </c>
      <c r="C921" s="4"/>
      <c r="D921" s="3" t="str">
        <f t="shared" si="43"/>
        <v/>
      </c>
      <c r="E921" s="24"/>
      <c r="F921" s="2" t="str">
        <f t="shared" si="41"/>
        <v>Относительное удлинение пятикратного образца при растяжении, %</v>
      </c>
      <c r="G921" s="2">
        <v>15</v>
      </c>
      <c r="H921" s="2">
        <v>15</v>
      </c>
      <c r="I921" s="2">
        <v>15</v>
      </c>
      <c r="J921" s="2">
        <v>14</v>
      </c>
      <c r="K921" s="2">
        <v>14</v>
      </c>
      <c r="L921" s="2">
        <v>14</v>
      </c>
      <c r="M921" s="2">
        <v>14</v>
      </c>
      <c r="N921" s="2">
        <v>14</v>
      </c>
      <c r="O921" s="2" t="s">
        <v>4</v>
      </c>
      <c r="P921" s="2" t="s">
        <v>4</v>
      </c>
      <c r="Q921" s="2" t="s">
        <v>4</v>
      </c>
      <c r="R921" s="2" t="s">
        <v>4</v>
      </c>
      <c r="S921" s="2" t="s">
        <v>4</v>
      </c>
    </row>
    <row r="922" spans="1:19" x14ac:dyDescent="0.2">
      <c r="A922" s="4"/>
      <c r="B922" s="22" t="str">
        <f t="shared" si="42"/>
        <v/>
      </c>
      <c r="C922" s="4"/>
      <c r="D922" s="3" t="str">
        <f t="shared" si="43"/>
        <v/>
      </c>
      <c r="E922" s="24"/>
      <c r="F922" s="2" t="str">
        <f t="shared" si="41"/>
        <v>Относительное сужение поперечного сечения образца при растяжении, %</v>
      </c>
      <c r="G922" s="2">
        <v>55</v>
      </c>
      <c r="H922" s="2">
        <v>54</v>
      </c>
      <c r="I922" s="2">
        <v>53</v>
      </c>
      <c r="J922" s="2">
        <v>52</v>
      </c>
      <c r="K922" s="2">
        <v>51</v>
      </c>
      <c r="L922" s="2">
        <v>51</v>
      </c>
      <c r="M922" s="2">
        <v>51</v>
      </c>
      <c r="N922" s="2">
        <v>50</v>
      </c>
      <c r="O922" s="2" t="s">
        <v>4</v>
      </c>
      <c r="P922" s="2" t="s">
        <v>4</v>
      </c>
      <c r="Q922" s="2" t="s">
        <v>4</v>
      </c>
      <c r="R922" s="2" t="s">
        <v>4</v>
      </c>
      <c r="S922" s="2" t="s">
        <v>4</v>
      </c>
    </row>
    <row r="923" spans="1:19" ht="25.5" x14ac:dyDescent="0.2">
      <c r="A923" s="4"/>
      <c r="B923" s="22" t="str">
        <f t="shared" si="42"/>
        <v>Сталь легированная хромомолибденованадиевая</v>
      </c>
      <c r="C923" s="4"/>
      <c r="D923" s="3" t="str">
        <f t="shared" si="43"/>
        <v>15Х2НМФА</v>
      </c>
      <c r="E923" s="23" t="s">
        <v>192</v>
      </c>
      <c r="F923" s="2" t="str">
        <f t="shared" si="41"/>
        <v>Предел прочности, МПа</v>
      </c>
      <c r="G923" s="2">
        <v>441</v>
      </c>
      <c r="H923" s="2">
        <v>432</v>
      </c>
      <c r="I923" s="2">
        <v>422</v>
      </c>
      <c r="J923" s="2">
        <v>412</v>
      </c>
      <c r="K923" s="2">
        <v>402</v>
      </c>
      <c r="L923" s="2">
        <v>402</v>
      </c>
      <c r="M923" s="2">
        <v>402</v>
      </c>
      <c r="N923" s="2">
        <v>392</v>
      </c>
      <c r="O923" s="2" t="s">
        <v>4</v>
      </c>
      <c r="P923" s="2" t="s">
        <v>4</v>
      </c>
      <c r="Q923" s="2" t="s">
        <v>4</v>
      </c>
      <c r="R923" s="2" t="s">
        <v>4</v>
      </c>
      <c r="S923" s="2" t="s">
        <v>4</v>
      </c>
    </row>
    <row r="924" spans="1:19" x14ac:dyDescent="0.2">
      <c r="A924" s="4"/>
      <c r="B924" s="22" t="str">
        <f t="shared" si="42"/>
        <v/>
      </c>
      <c r="C924" s="4"/>
      <c r="D924" s="3" t="str">
        <f t="shared" si="43"/>
        <v/>
      </c>
      <c r="E924" s="24"/>
      <c r="F924" s="2" t="str">
        <f t="shared" si="41"/>
        <v>Предел текучести, МПа</v>
      </c>
      <c r="G924" s="2">
        <v>392</v>
      </c>
      <c r="H924" s="2">
        <v>392</v>
      </c>
      <c r="I924" s="2">
        <v>373</v>
      </c>
      <c r="J924" s="2">
        <v>363</v>
      </c>
      <c r="K924" s="2">
        <v>363</v>
      </c>
      <c r="L924" s="2">
        <v>363</v>
      </c>
      <c r="M924" s="2">
        <v>353</v>
      </c>
      <c r="N924" s="2">
        <v>295</v>
      </c>
      <c r="O924" s="2" t="s">
        <v>4</v>
      </c>
      <c r="P924" s="2" t="s">
        <v>4</v>
      </c>
      <c r="Q924" s="2" t="s">
        <v>4</v>
      </c>
      <c r="R924" s="2" t="s">
        <v>4</v>
      </c>
      <c r="S924" s="2" t="s">
        <v>4</v>
      </c>
    </row>
    <row r="925" spans="1:19" x14ac:dyDescent="0.2">
      <c r="A925" s="4"/>
      <c r="B925" s="22" t="str">
        <f t="shared" si="42"/>
        <v/>
      </c>
      <c r="C925" s="4"/>
      <c r="D925" s="3" t="str">
        <f t="shared" si="43"/>
        <v/>
      </c>
      <c r="E925" s="24"/>
      <c r="F925" s="2" t="str">
        <f t="shared" si="41"/>
        <v>Относительное удлинение пятикратного образца при растяжении, %</v>
      </c>
      <c r="G925" s="2">
        <v>14</v>
      </c>
      <c r="H925" s="2">
        <v>14</v>
      </c>
      <c r="I925" s="2">
        <v>14</v>
      </c>
      <c r="J925" s="2">
        <v>14</v>
      </c>
      <c r="K925" s="2">
        <v>14</v>
      </c>
      <c r="L925" s="2">
        <v>13</v>
      </c>
      <c r="M925" s="2">
        <v>13</v>
      </c>
      <c r="N925" s="2">
        <v>13</v>
      </c>
      <c r="O925" s="2" t="s">
        <v>4</v>
      </c>
      <c r="P925" s="2" t="s">
        <v>4</v>
      </c>
      <c r="Q925" s="2" t="s">
        <v>4</v>
      </c>
      <c r="R925" s="2" t="s">
        <v>4</v>
      </c>
      <c r="S925" s="2" t="s">
        <v>4</v>
      </c>
    </row>
    <row r="926" spans="1:19" x14ac:dyDescent="0.2">
      <c r="A926" s="4"/>
      <c r="B926" s="22" t="str">
        <f t="shared" si="42"/>
        <v/>
      </c>
      <c r="C926" s="4"/>
      <c r="D926" s="3" t="str">
        <f t="shared" si="43"/>
        <v/>
      </c>
      <c r="E926" s="24"/>
      <c r="F926" s="2" t="str">
        <f t="shared" si="41"/>
        <v>Относительное сужение поперечного сечения образца при растяжении, %</v>
      </c>
      <c r="G926" s="2">
        <v>55</v>
      </c>
      <c r="H926" s="2">
        <v>54</v>
      </c>
      <c r="I926" s="2">
        <v>54</v>
      </c>
      <c r="J926" s="2">
        <v>53</v>
      </c>
      <c r="K926" s="2">
        <v>52</v>
      </c>
      <c r="L926" s="2">
        <v>51</v>
      </c>
      <c r="M926" s="2">
        <v>50</v>
      </c>
      <c r="N926" s="2">
        <v>50</v>
      </c>
      <c r="O926" s="2" t="s">
        <v>4</v>
      </c>
      <c r="P926" s="2" t="s">
        <v>4</v>
      </c>
      <c r="Q926" s="2" t="s">
        <v>4</v>
      </c>
      <c r="R926" s="2" t="s">
        <v>4</v>
      </c>
      <c r="S926" s="2" t="s">
        <v>4</v>
      </c>
    </row>
    <row r="927" spans="1:19" ht="25.5" x14ac:dyDescent="0.2">
      <c r="A927" s="4"/>
      <c r="B927" s="22" t="str">
        <f t="shared" si="42"/>
        <v>Сталь легированная хромомолибденованадиевая</v>
      </c>
      <c r="C927" s="4"/>
      <c r="D927" s="3" t="str">
        <f t="shared" si="43"/>
        <v>15Х2НМФА</v>
      </c>
      <c r="E927" s="23" t="s">
        <v>309</v>
      </c>
      <c r="F927" s="2" t="str">
        <f t="shared" si="41"/>
        <v>Предел прочности, МПа</v>
      </c>
      <c r="G927" s="2">
        <v>549</v>
      </c>
      <c r="H927" s="2">
        <v>549</v>
      </c>
      <c r="I927" s="2">
        <v>549</v>
      </c>
      <c r="J927" s="2">
        <v>530</v>
      </c>
      <c r="K927" s="2">
        <v>520</v>
      </c>
      <c r="L927" s="2">
        <v>510</v>
      </c>
      <c r="M927" s="2">
        <v>510</v>
      </c>
      <c r="N927" s="2">
        <v>491</v>
      </c>
      <c r="O927" s="2" t="s">
        <v>4</v>
      </c>
      <c r="P927" s="2" t="s">
        <v>4</v>
      </c>
      <c r="Q927" s="2" t="s">
        <v>4</v>
      </c>
      <c r="R927" s="2" t="s">
        <v>4</v>
      </c>
      <c r="S927" s="2" t="s">
        <v>4</v>
      </c>
    </row>
    <row r="928" spans="1:19" x14ac:dyDescent="0.2">
      <c r="A928" s="4"/>
      <c r="B928" s="22" t="str">
        <f t="shared" si="42"/>
        <v/>
      </c>
      <c r="C928" s="4"/>
      <c r="D928" s="3" t="str">
        <f t="shared" si="43"/>
        <v/>
      </c>
      <c r="E928" s="24"/>
      <c r="F928" s="2" t="str">
        <f t="shared" si="41"/>
        <v>Предел текучести, МПа</v>
      </c>
      <c r="G928" s="2">
        <v>441</v>
      </c>
      <c r="H928" s="2">
        <v>432</v>
      </c>
      <c r="I928" s="2">
        <v>412</v>
      </c>
      <c r="J928" s="2">
        <v>402</v>
      </c>
      <c r="K928" s="2">
        <v>395</v>
      </c>
      <c r="L928" s="2">
        <v>395</v>
      </c>
      <c r="M928" s="2">
        <v>395</v>
      </c>
      <c r="N928" s="2">
        <v>395</v>
      </c>
      <c r="O928" s="2" t="s">
        <v>4</v>
      </c>
      <c r="P928" s="2" t="s">
        <v>4</v>
      </c>
      <c r="Q928" s="2" t="s">
        <v>4</v>
      </c>
      <c r="R928" s="2" t="s">
        <v>4</v>
      </c>
      <c r="S928" s="2" t="s">
        <v>4</v>
      </c>
    </row>
    <row r="929" spans="1:19" x14ac:dyDescent="0.2">
      <c r="A929" s="4"/>
      <c r="B929" s="22" t="str">
        <f t="shared" si="42"/>
        <v/>
      </c>
      <c r="C929" s="4"/>
      <c r="D929" s="3" t="str">
        <f t="shared" si="43"/>
        <v/>
      </c>
      <c r="E929" s="24"/>
      <c r="F929" s="2" t="str">
        <f t="shared" si="41"/>
        <v>Относительное удлинение пятикратного образца при растяжении, %</v>
      </c>
      <c r="G929" s="2">
        <v>14</v>
      </c>
      <c r="H929" s="2">
        <v>14</v>
      </c>
      <c r="I929" s="2">
        <v>14</v>
      </c>
      <c r="J929" s="2">
        <v>14</v>
      </c>
      <c r="K929" s="2">
        <v>14</v>
      </c>
      <c r="L929" s="2">
        <v>13</v>
      </c>
      <c r="M929" s="2">
        <v>13</v>
      </c>
      <c r="N929" s="2">
        <v>14</v>
      </c>
      <c r="O929" s="2" t="s">
        <v>4</v>
      </c>
      <c r="P929" s="2" t="s">
        <v>4</v>
      </c>
      <c r="Q929" s="2" t="s">
        <v>4</v>
      </c>
      <c r="R929" s="2" t="s">
        <v>4</v>
      </c>
      <c r="S929" s="2" t="s">
        <v>4</v>
      </c>
    </row>
    <row r="930" spans="1:19" x14ac:dyDescent="0.2">
      <c r="A930" s="4"/>
      <c r="B930" s="22" t="str">
        <f t="shared" si="42"/>
        <v/>
      </c>
      <c r="C930" s="4"/>
      <c r="D930" s="3" t="str">
        <f t="shared" si="43"/>
        <v/>
      </c>
      <c r="E930" s="24"/>
      <c r="F930" s="2" t="str">
        <f t="shared" si="41"/>
        <v>Относительное сужение поперечного сечения образца при растяжении, %</v>
      </c>
      <c r="G930" s="2">
        <v>50</v>
      </c>
      <c r="H930" s="2">
        <v>49</v>
      </c>
      <c r="I930" s="2">
        <v>49</v>
      </c>
      <c r="J930" s="2">
        <v>48</v>
      </c>
      <c r="K930" s="2">
        <v>47</v>
      </c>
      <c r="L930" s="2">
        <v>46</v>
      </c>
      <c r="M930" s="2">
        <v>45</v>
      </c>
      <c r="N930" s="2">
        <v>45</v>
      </c>
      <c r="O930" s="2" t="s">
        <v>4</v>
      </c>
      <c r="P930" s="2" t="s">
        <v>4</v>
      </c>
      <c r="Q930" s="2" t="s">
        <v>4</v>
      </c>
      <c r="R930" s="2" t="s">
        <v>4</v>
      </c>
      <c r="S930" s="2" t="s">
        <v>4</v>
      </c>
    </row>
    <row r="931" spans="1:19" ht="25.5" x14ac:dyDescent="0.2">
      <c r="A931" s="3" t="s">
        <v>208</v>
      </c>
      <c r="B931" s="22" t="str">
        <f t="shared" si="42"/>
        <v>Сталь легированная хромомолибденованадиевая</v>
      </c>
      <c r="C931" s="3" t="s">
        <v>357</v>
      </c>
      <c r="D931" s="3" t="str">
        <f t="shared" si="43"/>
        <v>15ХНМФА-А</v>
      </c>
      <c r="E931" s="23" t="s">
        <v>191</v>
      </c>
      <c r="F931" s="2" t="str">
        <f t="shared" si="41"/>
        <v>Предел прочности, МПа</v>
      </c>
      <c r="G931" s="2">
        <v>549</v>
      </c>
      <c r="H931" s="2">
        <v>539</v>
      </c>
      <c r="I931" s="2">
        <v>529</v>
      </c>
      <c r="J931" s="2">
        <v>519</v>
      </c>
      <c r="K931" s="2">
        <v>510</v>
      </c>
      <c r="L931" s="2">
        <v>500</v>
      </c>
      <c r="M931" s="2">
        <v>500</v>
      </c>
      <c r="N931" s="2">
        <v>491</v>
      </c>
      <c r="O931" s="2" t="s">
        <v>4</v>
      </c>
      <c r="P931" s="2" t="s">
        <v>4</v>
      </c>
      <c r="Q931" s="2" t="s">
        <v>4</v>
      </c>
      <c r="R931" s="2" t="s">
        <v>4</v>
      </c>
      <c r="S931" s="2" t="s">
        <v>4</v>
      </c>
    </row>
    <row r="932" spans="1:19" x14ac:dyDescent="0.2">
      <c r="A932" s="4"/>
      <c r="B932" s="22" t="str">
        <f t="shared" si="42"/>
        <v/>
      </c>
      <c r="C932" s="4"/>
      <c r="D932" s="3" t="str">
        <f t="shared" si="43"/>
        <v/>
      </c>
      <c r="E932" s="24"/>
      <c r="F932" s="2" t="str">
        <f t="shared" si="41"/>
        <v>Предел текучести, МПа</v>
      </c>
      <c r="G932" s="2">
        <v>441</v>
      </c>
      <c r="H932" s="2">
        <v>431</v>
      </c>
      <c r="I932" s="2">
        <v>421</v>
      </c>
      <c r="J932" s="2">
        <v>412</v>
      </c>
      <c r="K932" s="2">
        <v>402</v>
      </c>
      <c r="L932" s="2">
        <v>402</v>
      </c>
      <c r="M932" s="2">
        <v>402</v>
      </c>
      <c r="N932" s="2">
        <v>395</v>
      </c>
      <c r="O932" s="2" t="s">
        <v>4</v>
      </c>
      <c r="P932" s="2" t="s">
        <v>4</v>
      </c>
      <c r="Q932" s="2" t="s">
        <v>4</v>
      </c>
      <c r="R932" s="2" t="s">
        <v>4</v>
      </c>
      <c r="S932" s="2" t="s">
        <v>4</v>
      </c>
    </row>
    <row r="933" spans="1:19" x14ac:dyDescent="0.2">
      <c r="A933" s="4"/>
      <c r="B933" s="22" t="str">
        <f t="shared" si="42"/>
        <v/>
      </c>
      <c r="C933" s="4"/>
      <c r="D933" s="3" t="str">
        <f t="shared" si="43"/>
        <v/>
      </c>
      <c r="E933" s="24"/>
      <c r="F933" s="2" t="str">
        <f t="shared" si="41"/>
        <v>Относительное удлинение пятикратного образца при растяжении, %</v>
      </c>
      <c r="G933" s="2">
        <v>15</v>
      </c>
      <c r="H933" s="2">
        <v>14</v>
      </c>
      <c r="I933" s="2">
        <v>14</v>
      </c>
      <c r="J933" s="2">
        <v>14</v>
      </c>
      <c r="K933" s="2">
        <v>13</v>
      </c>
      <c r="L933" s="2">
        <v>13</v>
      </c>
      <c r="M933" s="2">
        <v>13</v>
      </c>
      <c r="N933" s="2">
        <v>12</v>
      </c>
      <c r="O933" s="2" t="s">
        <v>4</v>
      </c>
      <c r="P933" s="2" t="s">
        <v>4</v>
      </c>
      <c r="Q933" s="2" t="s">
        <v>4</v>
      </c>
      <c r="R933" s="2" t="s">
        <v>4</v>
      </c>
      <c r="S933" s="2" t="s">
        <v>4</v>
      </c>
    </row>
    <row r="934" spans="1:19" x14ac:dyDescent="0.2">
      <c r="A934" s="4"/>
      <c r="B934" s="22" t="str">
        <f t="shared" si="42"/>
        <v/>
      </c>
      <c r="C934" s="4"/>
      <c r="D934" s="3" t="str">
        <f t="shared" si="43"/>
        <v/>
      </c>
      <c r="E934" s="24"/>
      <c r="F934" s="2" t="str">
        <f t="shared" si="41"/>
        <v>Относительное сужение поперечного сечения образца при растяжении, %</v>
      </c>
      <c r="G934" s="2">
        <v>55</v>
      </c>
      <c r="H934" s="2">
        <v>54</v>
      </c>
      <c r="I934" s="2">
        <v>53</v>
      </c>
      <c r="J934" s="2">
        <v>52</v>
      </c>
      <c r="K934" s="2">
        <v>50</v>
      </c>
      <c r="L934" s="2">
        <v>48</v>
      </c>
      <c r="M934" s="2">
        <v>46</v>
      </c>
      <c r="N934" s="2">
        <v>45</v>
      </c>
      <c r="O934" s="2" t="s">
        <v>4</v>
      </c>
      <c r="P934" s="2" t="s">
        <v>4</v>
      </c>
      <c r="Q934" s="2" t="s">
        <v>4</v>
      </c>
      <c r="R934" s="2" t="s">
        <v>4</v>
      </c>
      <c r="S934" s="2" t="s">
        <v>4</v>
      </c>
    </row>
    <row r="935" spans="1:19" ht="25.5" x14ac:dyDescent="0.2">
      <c r="A935" s="4"/>
      <c r="B935" s="22" t="str">
        <f t="shared" si="42"/>
        <v>Сталь легированная хромомолибденованадиевая</v>
      </c>
      <c r="C935" s="4"/>
      <c r="D935" s="3" t="str">
        <f t="shared" si="43"/>
        <v>15ХНМФА-А</v>
      </c>
      <c r="E935" s="23" t="s">
        <v>308</v>
      </c>
      <c r="F935" s="2" t="str">
        <f t="shared" si="41"/>
        <v>Предел прочности, МПа</v>
      </c>
      <c r="G935" s="2">
        <v>608</v>
      </c>
      <c r="H935" s="2">
        <v>593</v>
      </c>
      <c r="I935" s="2">
        <v>588</v>
      </c>
      <c r="J935" s="2">
        <v>578</v>
      </c>
      <c r="K935" s="2">
        <v>568</v>
      </c>
      <c r="L935" s="2">
        <v>559</v>
      </c>
      <c r="M935" s="2">
        <v>549</v>
      </c>
      <c r="N935" s="2">
        <v>539</v>
      </c>
      <c r="O935" s="2" t="s">
        <v>4</v>
      </c>
      <c r="P935" s="2" t="s">
        <v>4</v>
      </c>
      <c r="Q935" s="2" t="s">
        <v>4</v>
      </c>
      <c r="R935" s="2" t="s">
        <v>4</v>
      </c>
      <c r="S935" s="2" t="s">
        <v>4</v>
      </c>
    </row>
    <row r="936" spans="1:19" x14ac:dyDescent="0.2">
      <c r="A936" s="4"/>
      <c r="B936" s="22" t="str">
        <f t="shared" si="42"/>
        <v/>
      </c>
      <c r="C936" s="4"/>
      <c r="D936" s="3" t="str">
        <f t="shared" si="43"/>
        <v/>
      </c>
      <c r="E936" s="24"/>
      <c r="F936" s="2" t="str">
        <f t="shared" si="41"/>
        <v>Предел текучести, МПа</v>
      </c>
      <c r="G936" s="2">
        <v>490</v>
      </c>
      <c r="H936" s="2">
        <v>480</v>
      </c>
      <c r="I936" s="2">
        <v>470</v>
      </c>
      <c r="J936" s="2">
        <v>461</v>
      </c>
      <c r="K936" s="2">
        <v>451</v>
      </c>
      <c r="L936" s="2">
        <v>451</v>
      </c>
      <c r="M936" s="2">
        <v>451</v>
      </c>
      <c r="N936" s="2">
        <v>441</v>
      </c>
      <c r="O936" s="2" t="s">
        <v>4</v>
      </c>
      <c r="P936" s="2" t="s">
        <v>4</v>
      </c>
      <c r="Q936" s="2" t="s">
        <v>4</v>
      </c>
      <c r="R936" s="2" t="s">
        <v>4</v>
      </c>
      <c r="S936" s="2" t="s">
        <v>4</v>
      </c>
    </row>
    <row r="937" spans="1:19" x14ac:dyDescent="0.2">
      <c r="A937" s="4"/>
      <c r="B937" s="22" t="str">
        <f t="shared" si="42"/>
        <v/>
      </c>
      <c r="C937" s="4"/>
      <c r="D937" s="3" t="str">
        <f t="shared" si="43"/>
        <v/>
      </c>
      <c r="E937" s="24"/>
      <c r="F937" s="2" t="str">
        <f t="shared" si="41"/>
        <v>Относительное удлинение пятикратного образца при растяжении, %</v>
      </c>
      <c r="G937" s="2">
        <v>15</v>
      </c>
      <c r="H937" s="2">
        <v>15</v>
      </c>
      <c r="I937" s="2">
        <v>15</v>
      </c>
      <c r="J937" s="2">
        <v>14</v>
      </c>
      <c r="K937" s="2">
        <v>14</v>
      </c>
      <c r="L937" s="2">
        <v>14</v>
      </c>
      <c r="M937" s="2">
        <v>14</v>
      </c>
      <c r="N937" s="2">
        <v>14</v>
      </c>
      <c r="O937" s="2" t="s">
        <v>4</v>
      </c>
      <c r="P937" s="2" t="s">
        <v>4</v>
      </c>
      <c r="Q937" s="2" t="s">
        <v>4</v>
      </c>
      <c r="R937" s="2" t="s">
        <v>4</v>
      </c>
      <c r="S937" s="2" t="s">
        <v>4</v>
      </c>
    </row>
    <row r="938" spans="1:19" x14ac:dyDescent="0.2">
      <c r="A938" s="4"/>
      <c r="B938" s="22" t="str">
        <f t="shared" si="42"/>
        <v/>
      </c>
      <c r="C938" s="4"/>
      <c r="D938" s="3" t="str">
        <f t="shared" si="43"/>
        <v/>
      </c>
      <c r="E938" s="24"/>
      <c r="F938" s="2" t="str">
        <f t="shared" si="41"/>
        <v>Относительное сужение поперечного сечения образца при растяжении, %</v>
      </c>
      <c r="G938" s="2">
        <v>55</v>
      </c>
      <c r="H938" s="2">
        <v>54</v>
      </c>
      <c r="I938" s="2">
        <v>53</v>
      </c>
      <c r="J938" s="2">
        <v>52</v>
      </c>
      <c r="K938" s="2">
        <v>51</v>
      </c>
      <c r="L938" s="2">
        <v>51</v>
      </c>
      <c r="M938" s="2">
        <v>51</v>
      </c>
      <c r="N938" s="2">
        <v>50</v>
      </c>
      <c r="O938" s="2" t="s">
        <v>4</v>
      </c>
      <c r="P938" s="2" t="s">
        <v>4</v>
      </c>
      <c r="Q938" s="2" t="s">
        <v>4</v>
      </c>
      <c r="R938" s="2" t="s">
        <v>4</v>
      </c>
      <c r="S938" s="2" t="s">
        <v>4</v>
      </c>
    </row>
    <row r="939" spans="1:19" ht="25.5" x14ac:dyDescent="0.2">
      <c r="A939" s="4"/>
      <c r="B939" s="22" t="str">
        <f t="shared" si="42"/>
        <v>Сталь легированная хромомолибденованадиевая</v>
      </c>
      <c r="C939" s="4"/>
      <c r="D939" s="3" t="str">
        <f t="shared" si="43"/>
        <v>15ХНМФА-А</v>
      </c>
      <c r="E939" s="23" t="s">
        <v>192</v>
      </c>
      <c r="F939" s="2" t="str">
        <f t="shared" si="41"/>
        <v>Предел прочности, МПа</v>
      </c>
      <c r="G939" s="2">
        <v>441</v>
      </c>
      <c r="H939" s="2">
        <v>432</v>
      </c>
      <c r="I939" s="2">
        <v>422</v>
      </c>
      <c r="J939" s="2">
        <v>412</v>
      </c>
      <c r="K939" s="2">
        <v>402</v>
      </c>
      <c r="L939" s="2">
        <v>402</v>
      </c>
      <c r="M939" s="2">
        <v>402</v>
      </c>
      <c r="N939" s="2">
        <v>392</v>
      </c>
      <c r="O939" s="2" t="s">
        <v>4</v>
      </c>
      <c r="P939" s="2" t="s">
        <v>4</v>
      </c>
      <c r="Q939" s="2" t="s">
        <v>4</v>
      </c>
      <c r="R939" s="2" t="s">
        <v>4</v>
      </c>
      <c r="S939" s="2" t="s">
        <v>4</v>
      </c>
    </row>
    <row r="940" spans="1:19" x14ac:dyDescent="0.2">
      <c r="A940" s="4"/>
      <c r="B940" s="22" t="str">
        <f t="shared" si="42"/>
        <v/>
      </c>
      <c r="C940" s="4"/>
      <c r="D940" s="3" t="str">
        <f t="shared" si="43"/>
        <v/>
      </c>
      <c r="E940" s="24"/>
      <c r="F940" s="2" t="str">
        <f t="shared" si="41"/>
        <v>Предел текучести, МПа</v>
      </c>
      <c r="G940" s="2">
        <v>392</v>
      </c>
      <c r="H940" s="2">
        <v>392</v>
      </c>
      <c r="I940" s="2">
        <v>373</v>
      </c>
      <c r="J940" s="2">
        <v>363</v>
      </c>
      <c r="K940" s="2">
        <v>363</v>
      </c>
      <c r="L940" s="2">
        <v>363</v>
      </c>
      <c r="M940" s="2">
        <v>353</v>
      </c>
      <c r="N940" s="2">
        <v>295</v>
      </c>
      <c r="O940" s="2" t="s">
        <v>4</v>
      </c>
      <c r="P940" s="2" t="s">
        <v>4</v>
      </c>
      <c r="Q940" s="2" t="s">
        <v>4</v>
      </c>
      <c r="R940" s="2" t="s">
        <v>4</v>
      </c>
      <c r="S940" s="2" t="s">
        <v>4</v>
      </c>
    </row>
    <row r="941" spans="1:19" x14ac:dyDescent="0.2">
      <c r="A941" s="4"/>
      <c r="B941" s="22" t="str">
        <f t="shared" si="42"/>
        <v/>
      </c>
      <c r="C941" s="4"/>
      <c r="D941" s="3" t="str">
        <f t="shared" si="43"/>
        <v/>
      </c>
      <c r="E941" s="24"/>
      <c r="F941" s="2" t="str">
        <f t="shared" si="41"/>
        <v>Относительное удлинение пятикратного образца при растяжении, %</v>
      </c>
      <c r="G941" s="2">
        <v>14</v>
      </c>
      <c r="H941" s="2">
        <v>14</v>
      </c>
      <c r="I941" s="2">
        <v>14</v>
      </c>
      <c r="J941" s="2">
        <v>14</v>
      </c>
      <c r="K941" s="2">
        <v>14</v>
      </c>
      <c r="L941" s="2">
        <v>13</v>
      </c>
      <c r="M941" s="2">
        <v>13</v>
      </c>
      <c r="N941" s="2">
        <v>13</v>
      </c>
      <c r="O941" s="2" t="s">
        <v>4</v>
      </c>
      <c r="P941" s="2" t="s">
        <v>4</v>
      </c>
      <c r="Q941" s="2" t="s">
        <v>4</v>
      </c>
      <c r="R941" s="2" t="s">
        <v>4</v>
      </c>
      <c r="S941" s="2" t="s">
        <v>4</v>
      </c>
    </row>
    <row r="942" spans="1:19" x14ac:dyDescent="0.2">
      <c r="A942" s="4"/>
      <c r="B942" s="22" t="str">
        <f t="shared" si="42"/>
        <v/>
      </c>
      <c r="C942" s="4"/>
      <c r="D942" s="3" t="str">
        <f t="shared" si="43"/>
        <v/>
      </c>
      <c r="E942" s="24"/>
      <c r="F942" s="2" t="str">
        <f t="shared" si="41"/>
        <v>Относительное сужение поперечного сечения образца при растяжении, %</v>
      </c>
      <c r="G942" s="2">
        <v>55</v>
      </c>
      <c r="H942" s="2">
        <v>54</v>
      </c>
      <c r="I942" s="2">
        <v>54</v>
      </c>
      <c r="J942" s="2">
        <v>53</v>
      </c>
      <c r="K942" s="2">
        <v>52</v>
      </c>
      <c r="L942" s="2">
        <v>51</v>
      </c>
      <c r="M942" s="2">
        <v>50</v>
      </c>
      <c r="N942" s="2">
        <v>50</v>
      </c>
      <c r="O942" s="2" t="s">
        <v>4</v>
      </c>
      <c r="P942" s="2" t="s">
        <v>4</v>
      </c>
      <c r="Q942" s="2" t="s">
        <v>4</v>
      </c>
      <c r="R942" s="2" t="s">
        <v>4</v>
      </c>
      <c r="S942" s="2" t="s">
        <v>4</v>
      </c>
    </row>
    <row r="943" spans="1:19" ht="25.5" x14ac:dyDescent="0.2">
      <c r="A943" s="4"/>
      <c r="B943" s="22" t="str">
        <f t="shared" si="42"/>
        <v>Сталь легированная хромомолибденованадиевая</v>
      </c>
      <c r="C943" s="4"/>
      <c r="D943" s="3" t="str">
        <f t="shared" si="43"/>
        <v>15ХНМФА-А</v>
      </c>
      <c r="E943" s="23" t="s">
        <v>309</v>
      </c>
      <c r="F943" s="2" t="str">
        <f t="shared" si="41"/>
        <v>Предел прочности, МПа</v>
      </c>
      <c r="G943" s="2">
        <v>549</v>
      </c>
      <c r="H943" s="2">
        <v>549</v>
      </c>
      <c r="I943" s="2">
        <v>549</v>
      </c>
      <c r="J943" s="2">
        <v>530</v>
      </c>
      <c r="K943" s="2">
        <v>520</v>
      </c>
      <c r="L943" s="2">
        <v>510</v>
      </c>
      <c r="M943" s="2">
        <v>510</v>
      </c>
      <c r="N943" s="2">
        <v>491</v>
      </c>
      <c r="O943" s="2" t="s">
        <v>4</v>
      </c>
      <c r="P943" s="2" t="s">
        <v>4</v>
      </c>
      <c r="Q943" s="2" t="s">
        <v>4</v>
      </c>
      <c r="R943" s="2" t="s">
        <v>4</v>
      </c>
      <c r="S943" s="2" t="s">
        <v>4</v>
      </c>
    </row>
    <row r="944" spans="1:19" x14ac:dyDescent="0.2">
      <c r="A944" s="4"/>
      <c r="B944" s="22" t="str">
        <f t="shared" si="42"/>
        <v/>
      </c>
      <c r="C944" s="4"/>
      <c r="D944" s="3" t="str">
        <f t="shared" si="43"/>
        <v/>
      </c>
      <c r="E944" s="24"/>
      <c r="F944" s="2" t="str">
        <f t="shared" si="41"/>
        <v>Предел текучести, МПа</v>
      </c>
      <c r="G944" s="2">
        <v>441</v>
      </c>
      <c r="H944" s="2">
        <v>432</v>
      </c>
      <c r="I944" s="2">
        <v>412</v>
      </c>
      <c r="J944" s="2">
        <v>402</v>
      </c>
      <c r="K944" s="2">
        <v>395</v>
      </c>
      <c r="L944" s="2">
        <v>395</v>
      </c>
      <c r="M944" s="2">
        <v>395</v>
      </c>
      <c r="N944" s="2">
        <v>395</v>
      </c>
      <c r="O944" s="2" t="s">
        <v>4</v>
      </c>
      <c r="P944" s="2" t="s">
        <v>4</v>
      </c>
      <c r="Q944" s="2" t="s">
        <v>4</v>
      </c>
      <c r="R944" s="2" t="s">
        <v>4</v>
      </c>
      <c r="S944" s="2" t="s">
        <v>4</v>
      </c>
    </row>
    <row r="945" spans="1:19" x14ac:dyDescent="0.2">
      <c r="A945" s="4"/>
      <c r="B945" s="22" t="str">
        <f t="shared" si="42"/>
        <v/>
      </c>
      <c r="C945" s="4"/>
      <c r="D945" s="3" t="str">
        <f t="shared" si="43"/>
        <v/>
      </c>
      <c r="E945" s="24"/>
      <c r="F945" s="2" t="str">
        <f t="shared" si="41"/>
        <v>Относительное удлинение пятикратного образца при растяжении, %</v>
      </c>
      <c r="G945" s="2">
        <v>14</v>
      </c>
      <c r="H945" s="2">
        <v>14</v>
      </c>
      <c r="I945" s="2">
        <v>14</v>
      </c>
      <c r="J945" s="2">
        <v>14</v>
      </c>
      <c r="K945" s="2">
        <v>14</v>
      </c>
      <c r="L945" s="2">
        <v>13</v>
      </c>
      <c r="M945" s="2">
        <v>13</v>
      </c>
      <c r="N945" s="2">
        <v>14</v>
      </c>
      <c r="O945" s="2" t="s">
        <v>4</v>
      </c>
      <c r="P945" s="2" t="s">
        <v>4</v>
      </c>
      <c r="Q945" s="2" t="s">
        <v>4</v>
      </c>
      <c r="R945" s="2" t="s">
        <v>4</v>
      </c>
      <c r="S945" s="2" t="s">
        <v>4</v>
      </c>
    </row>
    <row r="946" spans="1:19" x14ac:dyDescent="0.2">
      <c r="A946" s="4"/>
      <c r="B946" s="22" t="str">
        <f t="shared" si="42"/>
        <v/>
      </c>
      <c r="C946" s="4"/>
      <c r="D946" s="3" t="str">
        <f t="shared" si="43"/>
        <v/>
      </c>
      <c r="E946" s="24"/>
      <c r="F946" s="2" t="str">
        <f t="shared" si="41"/>
        <v>Относительное сужение поперечного сечения образца при растяжении, %</v>
      </c>
      <c r="G946" s="2">
        <v>50</v>
      </c>
      <c r="H946" s="2">
        <v>49</v>
      </c>
      <c r="I946" s="2">
        <v>49</v>
      </c>
      <c r="J946" s="2">
        <v>48</v>
      </c>
      <c r="K946" s="2">
        <v>47</v>
      </c>
      <c r="L946" s="2">
        <v>46</v>
      </c>
      <c r="M946" s="2">
        <v>45</v>
      </c>
      <c r="N946" s="2">
        <v>45</v>
      </c>
      <c r="O946" s="2" t="s">
        <v>4</v>
      </c>
      <c r="P946" s="2" t="s">
        <v>4</v>
      </c>
      <c r="Q946" s="2" t="s">
        <v>4</v>
      </c>
      <c r="R946" s="2" t="s">
        <v>4</v>
      </c>
      <c r="S946" s="2" t="s">
        <v>4</v>
      </c>
    </row>
    <row r="947" spans="1:19" ht="25.5" x14ac:dyDescent="0.2">
      <c r="A947" s="3" t="s">
        <v>208</v>
      </c>
      <c r="B947" s="22" t="str">
        <f t="shared" si="42"/>
        <v>Сталь легированная хромомолибденованадиевая</v>
      </c>
      <c r="C947" s="3" t="s">
        <v>365</v>
      </c>
      <c r="D947" s="3" t="str">
        <f t="shared" si="43"/>
        <v>15Х3НМФА</v>
      </c>
      <c r="E947" s="23" t="s">
        <v>98</v>
      </c>
      <c r="F947" s="2" t="str">
        <f t="shared" si="41"/>
        <v>Предел прочности, МПа</v>
      </c>
      <c r="G947" s="2">
        <v>589</v>
      </c>
      <c r="H947" s="2">
        <v>569</v>
      </c>
      <c r="I947" s="2">
        <v>540</v>
      </c>
      <c r="J947" s="2">
        <v>520</v>
      </c>
      <c r="K947" s="2">
        <v>520</v>
      </c>
      <c r="L947" s="2">
        <v>510</v>
      </c>
      <c r="M947" s="2">
        <v>500</v>
      </c>
      <c r="N947" s="2">
        <v>491</v>
      </c>
      <c r="O947" s="2" t="s">
        <v>4</v>
      </c>
      <c r="P947" s="2" t="s">
        <v>4</v>
      </c>
      <c r="Q947" s="2" t="s">
        <v>4</v>
      </c>
      <c r="R947" s="2" t="s">
        <v>4</v>
      </c>
      <c r="S947" s="2" t="s">
        <v>4</v>
      </c>
    </row>
    <row r="948" spans="1:19" x14ac:dyDescent="0.2">
      <c r="A948" s="4"/>
      <c r="B948" s="22" t="str">
        <f t="shared" si="42"/>
        <v/>
      </c>
      <c r="C948" s="4"/>
      <c r="D948" s="3" t="str">
        <f t="shared" si="43"/>
        <v/>
      </c>
      <c r="E948" s="24"/>
      <c r="F948" s="2" t="str">
        <f t="shared" si="41"/>
        <v>Предел текучести, МПа</v>
      </c>
      <c r="G948" s="2">
        <v>491</v>
      </c>
      <c r="H948" s="2">
        <v>471</v>
      </c>
      <c r="I948" s="2">
        <v>451</v>
      </c>
      <c r="J948" s="2">
        <v>441</v>
      </c>
      <c r="K948" s="2">
        <v>441</v>
      </c>
      <c r="L948" s="2">
        <v>441</v>
      </c>
      <c r="M948" s="2">
        <v>422</v>
      </c>
      <c r="N948" s="2">
        <v>392</v>
      </c>
      <c r="O948" s="2" t="s">
        <v>4</v>
      </c>
      <c r="P948" s="2" t="s">
        <v>4</v>
      </c>
      <c r="Q948" s="2" t="s">
        <v>4</v>
      </c>
      <c r="R948" s="2" t="s">
        <v>4</v>
      </c>
      <c r="S948" s="2" t="s">
        <v>4</v>
      </c>
    </row>
    <row r="949" spans="1:19" x14ac:dyDescent="0.2">
      <c r="A949" s="4"/>
      <c r="B949" s="22" t="str">
        <f t="shared" si="42"/>
        <v/>
      </c>
      <c r="C949" s="4"/>
      <c r="D949" s="3" t="str">
        <f t="shared" si="43"/>
        <v/>
      </c>
      <c r="E949" s="24"/>
      <c r="F949" s="2" t="str">
        <f t="shared" si="41"/>
        <v>Относительное удлинение пятикратного образца при растяжении, %</v>
      </c>
      <c r="G949" s="2">
        <v>14</v>
      </c>
      <c r="H949" s="2">
        <v>14</v>
      </c>
      <c r="I949" s="2">
        <v>14</v>
      </c>
      <c r="J949" s="2">
        <v>14</v>
      </c>
      <c r="K949" s="2">
        <v>14</v>
      </c>
      <c r="L949" s="2">
        <v>14</v>
      </c>
      <c r="M949" s="2">
        <v>14</v>
      </c>
      <c r="N949" s="2">
        <v>14</v>
      </c>
      <c r="O949" s="2" t="s">
        <v>4</v>
      </c>
      <c r="P949" s="2" t="s">
        <v>4</v>
      </c>
      <c r="Q949" s="2" t="s">
        <v>4</v>
      </c>
      <c r="R949" s="2" t="s">
        <v>4</v>
      </c>
      <c r="S949" s="2" t="s">
        <v>4</v>
      </c>
    </row>
    <row r="950" spans="1:19" x14ac:dyDescent="0.2">
      <c r="A950" s="4"/>
      <c r="B950" s="22" t="str">
        <f t="shared" si="42"/>
        <v/>
      </c>
      <c r="C950" s="4"/>
      <c r="D950" s="3" t="str">
        <f t="shared" si="43"/>
        <v/>
      </c>
      <c r="E950" s="24"/>
      <c r="F950" s="2" t="str">
        <f t="shared" si="41"/>
        <v>Относительное сужение поперечного сечения образца при растяжении, %</v>
      </c>
      <c r="G950" s="2">
        <v>60</v>
      </c>
      <c r="H950" s="2">
        <v>60</v>
      </c>
      <c r="I950" s="2">
        <v>60</v>
      </c>
      <c r="J950" s="2">
        <v>60</v>
      </c>
      <c r="K950" s="2">
        <v>60</v>
      </c>
      <c r="L950" s="2">
        <v>60</v>
      </c>
      <c r="M950" s="2">
        <v>60</v>
      </c>
      <c r="N950" s="2">
        <v>60</v>
      </c>
      <c r="O950" s="2" t="s">
        <v>4</v>
      </c>
      <c r="P950" s="2" t="s">
        <v>4</v>
      </c>
      <c r="Q950" s="2" t="s">
        <v>4</v>
      </c>
      <c r="R950" s="2" t="s">
        <v>4</v>
      </c>
      <c r="S950" s="2" t="s">
        <v>4</v>
      </c>
    </row>
    <row r="951" spans="1:19" ht="25.5" x14ac:dyDescent="0.2">
      <c r="A951" s="3" t="s">
        <v>208</v>
      </c>
      <c r="B951" s="22" t="str">
        <f t="shared" si="42"/>
        <v>Сталь легированная хромомолибденованадиевая</v>
      </c>
      <c r="C951" s="3" t="s">
        <v>366</v>
      </c>
      <c r="D951" s="3" t="str">
        <f t="shared" si="43"/>
        <v>15Х3НМФА-А</v>
      </c>
      <c r="E951" s="23" t="s">
        <v>98</v>
      </c>
      <c r="F951" s="2" t="str">
        <f t="shared" si="41"/>
        <v>Предел прочности, МПа</v>
      </c>
      <c r="G951" s="2">
        <v>589</v>
      </c>
      <c r="H951" s="2">
        <v>569</v>
      </c>
      <c r="I951" s="2">
        <v>540</v>
      </c>
      <c r="J951" s="2">
        <v>520</v>
      </c>
      <c r="K951" s="2">
        <v>520</v>
      </c>
      <c r="L951" s="2">
        <v>510</v>
      </c>
      <c r="M951" s="2">
        <v>500</v>
      </c>
      <c r="N951" s="2">
        <v>491</v>
      </c>
      <c r="O951" s="2" t="s">
        <v>4</v>
      </c>
      <c r="P951" s="2" t="s">
        <v>4</v>
      </c>
      <c r="Q951" s="2" t="s">
        <v>4</v>
      </c>
      <c r="R951" s="2" t="s">
        <v>4</v>
      </c>
      <c r="S951" s="2" t="s">
        <v>4</v>
      </c>
    </row>
    <row r="952" spans="1:19" x14ac:dyDescent="0.2">
      <c r="A952" s="4"/>
      <c r="B952" s="22" t="str">
        <f t="shared" si="42"/>
        <v/>
      </c>
      <c r="C952" s="4"/>
      <c r="D952" s="3" t="str">
        <f t="shared" si="43"/>
        <v/>
      </c>
      <c r="E952" s="24"/>
      <c r="F952" s="2" t="str">
        <f t="shared" si="41"/>
        <v>Предел текучести, МПа</v>
      </c>
      <c r="G952" s="2">
        <v>491</v>
      </c>
      <c r="H952" s="2">
        <v>471</v>
      </c>
      <c r="I952" s="2">
        <v>451</v>
      </c>
      <c r="J952" s="2">
        <v>441</v>
      </c>
      <c r="K952" s="2">
        <v>441</v>
      </c>
      <c r="L952" s="2">
        <v>441</v>
      </c>
      <c r="M952" s="2">
        <v>422</v>
      </c>
      <c r="N952" s="2">
        <v>392</v>
      </c>
      <c r="O952" s="2" t="s">
        <v>4</v>
      </c>
      <c r="P952" s="2" t="s">
        <v>4</v>
      </c>
      <c r="Q952" s="2" t="s">
        <v>4</v>
      </c>
      <c r="R952" s="2" t="s">
        <v>4</v>
      </c>
      <c r="S952" s="2" t="s">
        <v>4</v>
      </c>
    </row>
    <row r="953" spans="1:19" x14ac:dyDescent="0.2">
      <c r="A953" s="4"/>
      <c r="B953" s="22" t="str">
        <f t="shared" si="42"/>
        <v/>
      </c>
      <c r="C953" s="4"/>
      <c r="D953" s="3" t="str">
        <f t="shared" si="43"/>
        <v/>
      </c>
      <c r="E953" s="24"/>
      <c r="F953" s="2" t="str">
        <f t="shared" si="41"/>
        <v>Относительное удлинение пятикратного образца при растяжении, %</v>
      </c>
      <c r="G953" s="2">
        <v>14</v>
      </c>
      <c r="H953" s="2">
        <v>14</v>
      </c>
      <c r="I953" s="2">
        <v>14</v>
      </c>
      <c r="J953" s="2">
        <v>14</v>
      </c>
      <c r="K953" s="2">
        <v>14</v>
      </c>
      <c r="L953" s="2">
        <v>14</v>
      </c>
      <c r="M953" s="2">
        <v>14</v>
      </c>
      <c r="N953" s="2">
        <v>14</v>
      </c>
      <c r="O953" s="2" t="s">
        <v>4</v>
      </c>
      <c r="P953" s="2" t="s">
        <v>4</v>
      </c>
      <c r="Q953" s="2" t="s">
        <v>4</v>
      </c>
      <c r="R953" s="2" t="s">
        <v>4</v>
      </c>
      <c r="S953" s="2" t="s">
        <v>4</v>
      </c>
    </row>
    <row r="954" spans="1:19" x14ac:dyDescent="0.2">
      <c r="A954" s="4"/>
      <c r="B954" s="22" t="str">
        <f t="shared" si="42"/>
        <v/>
      </c>
      <c r="C954" s="4"/>
      <c r="D954" s="3" t="str">
        <f t="shared" si="43"/>
        <v/>
      </c>
      <c r="E954" s="24"/>
      <c r="F954" s="2" t="str">
        <f t="shared" si="41"/>
        <v>Относительное сужение поперечного сечения образца при растяжении, %</v>
      </c>
      <c r="G954" s="2">
        <v>60</v>
      </c>
      <c r="H954" s="2">
        <v>60</v>
      </c>
      <c r="I954" s="2">
        <v>60</v>
      </c>
      <c r="J954" s="2">
        <v>60</v>
      </c>
      <c r="K954" s="2">
        <v>60</v>
      </c>
      <c r="L954" s="2">
        <v>60</v>
      </c>
      <c r="M954" s="2">
        <v>60</v>
      </c>
      <c r="N954" s="2">
        <v>60</v>
      </c>
      <c r="O954" s="2" t="s">
        <v>4</v>
      </c>
      <c r="P954" s="2" t="s">
        <v>4</v>
      </c>
      <c r="Q954" s="2" t="s">
        <v>4</v>
      </c>
      <c r="R954" s="2" t="s">
        <v>4</v>
      </c>
      <c r="S954" s="2" t="s">
        <v>4</v>
      </c>
    </row>
    <row r="955" spans="1:19" ht="25.5" x14ac:dyDescent="0.2">
      <c r="A955" s="3" t="s">
        <v>208</v>
      </c>
      <c r="B955" s="22" t="str">
        <f t="shared" si="42"/>
        <v>Сталь легированная хромомолибденованадиевая</v>
      </c>
      <c r="C955" s="3" t="s">
        <v>99</v>
      </c>
      <c r="D955" s="3" t="str">
        <f t="shared" si="43"/>
        <v>36Х2Н2МФА</v>
      </c>
      <c r="E955" s="23" t="s">
        <v>100</v>
      </c>
      <c r="F955" s="2" t="str">
        <f t="shared" si="41"/>
        <v>Предел прочности, МПа</v>
      </c>
      <c r="G955" s="2">
        <v>618</v>
      </c>
      <c r="H955" s="2">
        <v>618</v>
      </c>
      <c r="I955" s="2">
        <v>618</v>
      </c>
      <c r="J955" s="2">
        <v>598</v>
      </c>
      <c r="K955" s="2">
        <v>569</v>
      </c>
      <c r="L955" s="2">
        <v>569</v>
      </c>
      <c r="M955" s="2">
        <v>540</v>
      </c>
      <c r="N955" s="2">
        <v>510</v>
      </c>
      <c r="O955" s="2" t="s">
        <v>4</v>
      </c>
      <c r="P955" s="2" t="s">
        <v>4</v>
      </c>
      <c r="Q955" s="2" t="s">
        <v>4</v>
      </c>
      <c r="R955" s="2" t="s">
        <v>4</v>
      </c>
      <c r="S955" s="2" t="s">
        <v>4</v>
      </c>
    </row>
    <row r="956" spans="1:19" x14ac:dyDescent="0.2">
      <c r="A956" s="4"/>
      <c r="B956" s="22" t="str">
        <f t="shared" si="42"/>
        <v/>
      </c>
      <c r="C956" s="4"/>
      <c r="D956" s="3" t="str">
        <f t="shared" si="43"/>
        <v/>
      </c>
      <c r="E956" s="24"/>
      <c r="F956" s="2" t="str">
        <f t="shared" si="41"/>
        <v>Предел текучести, МПа</v>
      </c>
      <c r="G956" s="2">
        <v>395</v>
      </c>
      <c r="H956" s="2">
        <v>395</v>
      </c>
      <c r="I956" s="2">
        <v>395</v>
      </c>
      <c r="J956" s="2">
        <v>383</v>
      </c>
      <c r="K956" s="2">
        <v>363</v>
      </c>
      <c r="L956" s="2">
        <v>353</v>
      </c>
      <c r="M956" s="2">
        <v>343</v>
      </c>
      <c r="N956" s="2">
        <v>245</v>
      </c>
      <c r="O956" s="2" t="s">
        <v>4</v>
      </c>
      <c r="P956" s="2" t="s">
        <v>4</v>
      </c>
      <c r="Q956" s="2" t="s">
        <v>4</v>
      </c>
      <c r="R956" s="2" t="s">
        <v>4</v>
      </c>
      <c r="S956" s="2" t="s">
        <v>4</v>
      </c>
    </row>
    <row r="957" spans="1:19" x14ac:dyDescent="0.2">
      <c r="A957" s="4"/>
      <c r="B957" s="22" t="str">
        <f t="shared" si="42"/>
        <v/>
      </c>
      <c r="C957" s="4"/>
      <c r="D957" s="3" t="str">
        <f t="shared" si="43"/>
        <v/>
      </c>
      <c r="E957" s="24"/>
      <c r="F957" s="2" t="str">
        <f t="shared" si="41"/>
        <v>Относительное удлинение пятикратного образца при растяжении, %</v>
      </c>
      <c r="G957" s="2">
        <v>15</v>
      </c>
      <c r="H957" s="2">
        <v>15</v>
      </c>
      <c r="I957" s="2">
        <v>15</v>
      </c>
      <c r="J957" s="2">
        <v>15</v>
      </c>
      <c r="K957" s="2">
        <v>15</v>
      </c>
      <c r="L957" s="2">
        <v>15</v>
      </c>
      <c r="M957" s="2">
        <v>15</v>
      </c>
      <c r="N957" s="2">
        <v>15</v>
      </c>
      <c r="O957" s="2" t="s">
        <v>4</v>
      </c>
      <c r="P957" s="2" t="s">
        <v>4</v>
      </c>
      <c r="Q957" s="2" t="s">
        <v>4</v>
      </c>
      <c r="R957" s="2" t="s">
        <v>4</v>
      </c>
      <c r="S957" s="2" t="s">
        <v>4</v>
      </c>
    </row>
    <row r="958" spans="1:19" x14ac:dyDescent="0.2">
      <c r="A958" s="4"/>
      <c r="B958" s="22" t="str">
        <f t="shared" si="42"/>
        <v/>
      </c>
      <c r="C958" s="4"/>
      <c r="D958" s="3" t="str">
        <f t="shared" si="43"/>
        <v/>
      </c>
      <c r="E958" s="24"/>
      <c r="F958" s="2" t="str">
        <f t="shared" si="41"/>
        <v>Относительное сужение поперечного сечения образца при растяжении, %</v>
      </c>
      <c r="G958" s="2">
        <v>40</v>
      </c>
      <c r="H958" s="2">
        <v>40</v>
      </c>
      <c r="I958" s="2">
        <v>40</v>
      </c>
      <c r="J958" s="2">
        <v>40</v>
      </c>
      <c r="K958" s="2">
        <v>40</v>
      </c>
      <c r="L958" s="2">
        <v>40</v>
      </c>
      <c r="M958" s="2">
        <v>40</v>
      </c>
      <c r="N958" s="2">
        <v>40</v>
      </c>
      <c r="O958" s="2" t="s">
        <v>4</v>
      </c>
      <c r="P958" s="2" t="s">
        <v>4</v>
      </c>
      <c r="Q958" s="2" t="s">
        <v>4</v>
      </c>
      <c r="R958" s="2" t="s">
        <v>4</v>
      </c>
      <c r="S958" s="2" t="s">
        <v>4</v>
      </c>
    </row>
    <row r="959" spans="1:19" ht="25.5" x14ac:dyDescent="0.2">
      <c r="A959" s="4"/>
      <c r="B959" s="22" t="str">
        <f t="shared" si="42"/>
        <v>Сталь легированная хромомолибденованадиевая</v>
      </c>
      <c r="C959" s="4"/>
      <c r="D959" s="3" t="str">
        <f t="shared" si="43"/>
        <v>36Х2Н2МФА</v>
      </c>
      <c r="E959" s="23" t="s">
        <v>101</v>
      </c>
      <c r="F959" s="2" t="str">
        <f t="shared" si="41"/>
        <v>Предел прочности, МПа</v>
      </c>
      <c r="G959" s="2">
        <v>657</v>
      </c>
      <c r="H959" s="2">
        <v>657</v>
      </c>
      <c r="I959" s="2">
        <v>657</v>
      </c>
      <c r="J959" s="2">
        <v>638</v>
      </c>
      <c r="K959" s="2">
        <v>598</v>
      </c>
      <c r="L959" s="2">
        <v>598</v>
      </c>
      <c r="M959" s="2">
        <v>569</v>
      </c>
      <c r="N959" s="2">
        <v>540</v>
      </c>
      <c r="O959" s="2" t="s">
        <v>4</v>
      </c>
      <c r="P959" s="2" t="s">
        <v>4</v>
      </c>
      <c r="Q959" s="2" t="s">
        <v>4</v>
      </c>
      <c r="R959" s="2" t="s">
        <v>4</v>
      </c>
      <c r="S959" s="2" t="s">
        <v>4</v>
      </c>
    </row>
    <row r="960" spans="1:19" x14ac:dyDescent="0.2">
      <c r="A960" s="4"/>
      <c r="B960" s="22" t="str">
        <f t="shared" si="42"/>
        <v/>
      </c>
      <c r="C960" s="4"/>
      <c r="D960" s="3" t="str">
        <f t="shared" si="43"/>
        <v/>
      </c>
      <c r="E960" s="24"/>
      <c r="F960" s="2" t="str">
        <f t="shared" si="41"/>
        <v>Предел текучести, МПа</v>
      </c>
      <c r="G960" s="2">
        <v>490</v>
      </c>
      <c r="H960" s="2">
        <v>490</v>
      </c>
      <c r="I960" s="2">
        <v>490</v>
      </c>
      <c r="J960" s="2">
        <v>481</v>
      </c>
      <c r="K960" s="2">
        <v>451</v>
      </c>
      <c r="L960" s="2">
        <v>441</v>
      </c>
      <c r="M960" s="2">
        <v>432</v>
      </c>
      <c r="N960" s="2">
        <v>402</v>
      </c>
      <c r="O960" s="2" t="s">
        <v>4</v>
      </c>
      <c r="P960" s="2" t="s">
        <v>4</v>
      </c>
      <c r="Q960" s="2" t="s">
        <v>4</v>
      </c>
      <c r="R960" s="2" t="s">
        <v>4</v>
      </c>
      <c r="S960" s="2" t="s">
        <v>4</v>
      </c>
    </row>
    <row r="961" spans="1:19" x14ac:dyDescent="0.2">
      <c r="A961" s="4"/>
      <c r="B961" s="22" t="str">
        <f t="shared" si="42"/>
        <v/>
      </c>
      <c r="C961" s="4"/>
      <c r="D961" s="3" t="str">
        <f t="shared" si="43"/>
        <v/>
      </c>
      <c r="E961" s="24"/>
      <c r="F961" s="2" t="str">
        <f t="shared" si="41"/>
        <v>Относительное удлинение пятикратного образца при растяжении, %</v>
      </c>
      <c r="G961" s="2">
        <v>13</v>
      </c>
      <c r="H961" s="2">
        <v>13</v>
      </c>
      <c r="I961" s="2">
        <v>13</v>
      </c>
      <c r="J961" s="2">
        <v>13</v>
      </c>
      <c r="K961" s="2">
        <v>13</v>
      </c>
      <c r="L961" s="2">
        <v>13</v>
      </c>
      <c r="M961" s="2">
        <v>13</v>
      </c>
      <c r="N961" s="2">
        <v>13</v>
      </c>
      <c r="O961" s="2" t="s">
        <v>4</v>
      </c>
      <c r="P961" s="2" t="s">
        <v>4</v>
      </c>
      <c r="Q961" s="2" t="s">
        <v>4</v>
      </c>
      <c r="R961" s="2" t="s">
        <v>4</v>
      </c>
      <c r="S961" s="2" t="s">
        <v>4</v>
      </c>
    </row>
    <row r="962" spans="1:19" x14ac:dyDescent="0.2">
      <c r="A962" s="4"/>
      <c r="B962" s="22" t="str">
        <f t="shared" si="42"/>
        <v/>
      </c>
      <c r="C962" s="4"/>
      <c r="D962" s="3" t="str">
        <f t="shared" si="43"/>
        <v/>
      </c>
      <c r="E962" s="24"/>
      <c r="F962" s="2" t="str">
        <f t="shared" si="41"/>
        <v>Относительное сужение поперечного сечения образца при растяжении, %</v>
      </c>
      <c r="G962" s="2">
        <v>40</v>
      </c>
      <c r="H962" s="2">
        <v>40</v>
      </c>
      <c r="I962" s="2">
        <v>40</v>
      </c>
      <c r="J962" s="2">
        <v>40</v>
      </c>
      <c r="K962" s="2">
        <v>40</v>
      </c>
      <c r="L962" s="2">
        <v>40</v>
      </c>
      <c r="M962" s="2">
        <v>40</v>
      </c>
      <c r="N962" s="2">
        <v>40</v>
      </c>
      <c r="O962" s="2" t="s">
        <v>4</v>
      </c>
      <c r="P962" s="2" t="s">
        <v>4</v>
      </c>
      <c r="Q962" s="2" t="s">
        <v>4</v>
      </c>
      <c r="R962" s="2" t="s">
        <v>4</v>
      </c>
      <c r="S962" s="2" t="s">
        <v>4</v>
      </c>
    </row>
    <row r="963" spans="1:19" ht="25.5" x14ac:dyDescent="0.2">
      <c r="A963" s="4"/>
      <c r="B963" s="22" t="str">
        <f t="shared" ref="B963:B1026" si="44">IF(NOT(ISBLANK(A963)),A963,IF(NOT(ISBLANK(E963)),INDEX(B:B,ROW(B963)-4),""))</f>
        <v>Сталь легированная хромомолибденованадиевая</v>
      </c>
      <c r="C963" s="4"/>
      <c r="D963" s="3" t="str">
        <f t="shared" ref="D963:D1026" si="45">IF(NOT(ISBLANK(C963)),C963,IF(NOT(ISBLANK(E963)),INDEX(D:D,ROW(D963)-4),""))</f>
        <v>36Х2Н2МФА</v>
      </c>
      <c r="E963" s="23" t="s">
        <v>310</v>
      </c>
      <c r="F963" s="2" t="str">
        <f t="shared" si="41"/>
        <v>Предел прочности, МПа</v>
      </c>
      <c r="G963" s="2">
        <v>687</v>
      </c>
      <c r="H963" s="2">
        <v>687</v>
      </c>
      <c r="I963" s="2">
        <v>687</v>
      </c>
      <c r="J963" s="2">
        <v>667</v>
      </c>
      <c r="K963" s="2">
        <v>638</v>
      </c>
      <c r="L963" s="2">
        <v>628</v>
      </c>
      <c r="M963" s="2">
        <v>598</v>
      </c>
      <c r="N963" s="2">
        <v>569</v>
      </c>
      <c r="O963" s="2" t="s">
        <v>4</v>
      </c>
      <c r="P963" s="2" t="s">
        <v>4</v>
      </c>
      <c r="Q963" s="2" t="s">
        <v>4</v>
      </c>
      <c r="R963" s="2" t="s">
        <v>4</v>
      </c>
      <c r="S963" s="2" t="s">
        <v>4</v>
      </c>
    </row>
    <row r="964" spans="1:19" x14ac:dyDescent="0.2">
      <c r="A964" s="4"/>
      <c r="B964" s="22" t="str">
        <f t="shared" si="44"/>
        <v/>
      </c>
      <c r="C964" s="4"/>
      <c r="D964" s="3" t="str">
        <f t="shared" si="45"/>
        <v/>
      </c>
      <c r="E964" s="24"/>
      <c r="F964" s="2" t="str">
        <f t="shared" si="41"/>
        <v>Предел текучести, МПа</v>
      </c>
      <c r="G964" s="2">
        <v>590</v>
      </c>
      <c r="H964" s="2">
        <v>590</v>
      </c>
      <c r="I964" s="2">
        <v>590</v>
      </c>
      <c r="J964" s="2">
        <v>569</v>
      </c>
      <c r="K964" s="2">
        <v>540</v>
      </c>
      <c r="L964" s="2">
        <v>530</v>
      </c>
      <c r="M964" s="2">
        <v>510</v>
      </c>
      <c r="N964" s="2">
        <v>441</v>
      </c>
      <c r="O964" s="2" t="s">
        <v>4</v>
      </c>
      <c r="P964" s="2" t="s">
        <v>4</v>
      </c>
      <c r="Q964" s="2" t="s">
        <v>4</v>
      </c>
      <c r="R964" s="2" t="s">
        <v>4</v>
      </c>
      <c r="S964" s="2" t="s">
        <v>4</v>
      </c>
    </row>
    <row r="965" spans="1:19" x14ac:dyDescent="0.2">
      <c r="A965" s="4"/>
      <c r="B965" s="22" t="str">
        <f t="shared" si="44"/>
        <v/>
      </c>
      <c r="C965" s="4"/>
      <c r="D965" s="3" t="str">
        <f t="shared" si="45"/>
        <v/>
      </c>
      <c r="E965" s="24"/>
      <c r="F965" s="2" t="str">
        <f t="shared" si="41"/>
        <v>Относительное удлинение пятикратного образца при растяжении, %</v>
      </c>
      <c r="G965" s="2">
        <v>12</v>
      </c>
      <c r="H965" s="2">
        <v>12</v>
      </c>
      <c r="I965" s="2">
        <v>12</v>
      </c>
      <c r="J965" s="2">
        <v>12</v>
      </c>
      <c r="K965" s="2">
        <v>12</v>
      </c>
      <c r="L965" s="2">
        <v>12</v>
      </c>
      <c r="M965" s="2">
        <v>12</v>
      </c>
      <c r="N965" s="2">
        <v>12</v>
      </c>
      <c r="O965" s="2" t="s">
        <v>4</v>
      </c>
      <c r="P965" s="2" t="s">
        <v>4</v>
      </c>
      <c r="Q965" s="2" t="s">
        <v>4</v>
      </c>
      <c r="R965" s="2" t="s">
        <v>4</v>
      </c>
      <c r="S965" s="2" t="s">
        <v>4</v>
      </c>
    </row>
    <row r="966" spans="1:19" x14ac:dyDescent="0.2">
      <c r="A966" s="4"/>
      <c r="B966" s="22" t="str">
        <f t="shared" si="44"/>
        <v/>
      </c>
      <c r="C966" s="4"/>
      <c r="D966" s="3" t="str">
        <f t="shared" si="45"/>
        <v/>
      </c>
      <c r="E966" s="24"/>
      <c r="F966" s="2" t="str">
        <f t="shared" si="41"/>
        <v>Относительное сужение поперечного сечения образца при растяжении, %</v>
      </c>
      <c r="G966" s="2">
        <v>40</v>
      </c>
      <c r="H966" s="2">
        <v>40</v>
      </c>
      <c r="I966" s="2">
        <v>40</v>
      </c>
      <c r="J966" s="2">
        <v>40</v>
      </c>
      <c r="K966" s="2">
        <v>40</v>
      </c>
      <c r="L966" s="2">
        <v>40</v>
      </c>
      <c r="M966" s="2">
        <v>40</v>
      </c>
      <c r="N966" s="2">
        <v>40</v>
      </c>
      <c r="O966" s="2" t="s">
        <v>4</v>
      </c>
      <c r="P966" s="2" t="s">
        <v>4</v>
      </c>
      <c r="Q966" s="2" t="s">
        <v>4</v>
      </c>
      <c r="R966" s="2" t="s">
        <v>4</v>
      </c>
      <c r="S966" s="2" t="s">
        <v>4</v>
      </c>
    </row>
    <row r="967" spans="1:19" ht="25.5" x14ac:dyDescent="0.2">
      <c r="A967" s="4"/>
      <c r="B967" s="22" t="str">
        <f t="shared" si="44"/>
        <v>Сталь легированная хромомолибденованадиевая</v>
      </c>
      <c r="C967" s="4"/>
      <c r="D967" s="3" t="str">
        <f t="shared" si="45"/>
        <v>36Х2Н2МФА</v>
      </c>
      <c r="E967" s="23" t="s">
        <v>311</v>
      </c>
      <c r="F967" s="2" t="str">
        <f t="shared" si="41"/>
        <v>Предел прочности, МПа</v>
      </c>
      <c r="G967" s="2">
        <v>686</v>
      </c>
      <c r="H967" s="2">
        <v>686</v>
      </c>
      <c r="I967" s="2">
        <v>656</v>
      </c>
      <c r="J967" s="2">
        <v>627</v>
      </c>
      <c r="K967" s="2">
        <v>627</v>
      </c>
      <c r="L967" s="2">
        <v>607</v>
      </c>
      <c r="M967" s="2">
        <v>597</v>
      </c>
      <c r="N967" s="2">
        <v>578</v>
      </c>
      <c r="O967" s="2" t="s">
        <v>4</v>
      </c>
      <c r="P967" s="2" t="s">
        <v>4</v>
      </c>
      <c r="Q967" s="2" t="s">
        <v>4</v>
      </c>
      <c r="R967" s="2" t="s">
        <v>4</v>
      </c>
      <c r="S967" s="2" t="s">
        <v>4</v>
      </c>
    </row>
    <row r="968" spans="1:19" x14ac:dyDescent="0.2">
      <c r="A968" s="4"/>
      <c r="B968" s="22" t="str">
        <f t="shared" si="44"/>
        <v/>
      </c>
      <c r="C968" s="4"/>
      <c r="D968" s="3" t="str">
        <f t="shared" si="45"/>
        <v/>
      </c>
      <c r="E968" s="24"/>
      <c r="F968" s="2" t="str">
        <f t="shared" si="41"/>
        <v>Предел текучести, МПа</v>
      </c>
      <c r="G968" s="2">
        <v>640</v>
      </c>
      <c r="H968" s="2">
        <v>640</v>
      </c>
      <c r="I968" s="2">
        <v>615</v>
      </c>
      <c r="J968" s="2">
        <v>583</v>
      </c>
      <c r="K968" s="2">
        <v>583</v>
      </c>
      <c r="L968" s="2">
        <v>562</v>
      </c>
      <c r="M968" s="2">
        <v>551</v>
      </c>
      <c r="N968" s="2">
        <v>476</v>
      </c>
      <c r="O968" s="2" t="s">
        <v>4</v>
      </c>
      <c r="P968" s="2" t="s">
        <v>4</v>
      </c>
      <c r="Q968" s="2" t="s">
        <v>4</v>
      </c>
      <c r="R968" s="2" t="s">
        <v>4</v>
      </c>
      <c r="S968" s="2" t="s">
        <v>4</v>
      </c>
    </row>
    <row r="969" spans="1:19" x14ac:dyDescent="0.2">
      <c r="A969" s="4"/>
      <c r="B969" s="22" t="str">
        <f t="shared" si="44"/>
        <v/>
      </c>
      <c r="C969" s="4"/>
      <c r="D969" s="3" t="str">
        <f t="shared" si="45"/>
        <v/>
      </c>
      <c r="E969" s="24"/>
      <c r="F969" s="2" t="str">
        <f t="shared" si="41"/>
        <v>Относительное удлинение пятикратного образца при растяжении, %</v>
      </c>
      <c r="G969" s="2">
        <v>15</v>
      </c>
      <c r="H969" s="2">
        <v>15</v>
      </c>
      <c r="I969" s="2">
        <v>15</v>
      </c>
      <c r="J969" s="2">
        <v>15</v>
      </c>
      <c r="K969" s="2">
        <v>15</v>
      </c>
      <c r="L969" s="2">
        <v>15</v>
      </c>
      <c r="M969" s="2">
        <v>15</v>
      </c>
      <c r="N969" s="2">
        <v>15</v>
      </c>
      <c r="O969" s="2" t="s">
        <v>4</v>
      </c>
      <c r="P969" s="2" t="s">
        <v>4</v>
      </c>
      <c r="Q969" s="2" t="s">
        <v>4</v>
      </c>
      <c r="R969" s="2" t="s">
        <v>4</v>
      </c>
      <c r="S969" s="2" t="s">
        <v>4</v>
      </c>
    </row>
    <row r="970" spans="1:19" x14ac:dyDescent="0.2">
      <c r="A970" s="4"/>
      <c r="B970" s="22" t="str">
        <f t="shared" si="44"/>
        <v/>
      </c>
      <c r="C970" s="4"/>
      <c r="D970" s="3" t="str">
        <f t="shared" si="45"/>
        <v/>
      </c>
      <c r="E970" s="24"/>
      <c r="F970" s="2" t="str">
        <f t="shared" si="41"/>
        <v>Относительное сужение поперечного сечения образца при растяжении, %</v>
      </c>
      <c r="G970" s="2">
        <v>40</v>
      </c>
      <c r="H970" s="2">
        <v>40</v>
      </c>
      <c r="I970" s="2">
        <v>40</v>
      </c>
      <c r="J970" s="2">
        <v>40</v>
      </c>
      <c r="K970" s="2">
        <v>40</v>
      </c>
      <c r="L970" s="2">
        <v>40</v>
      </c>
      <c r="M970" s="2">
        <v>40</v>
      </c>
      <c r="N970" s="2">
        <v>40</v>
      </c>
      <c r="O970" s="2" t="s">
        <v>4</v>
      </c>
      <c r="P970" s="2" t="s">
        <v>4</v>
      </c>
      <c r="Q970" s="2" t="s">
        <v>4</v>
      </c>
      <c r="R970" s="2" t="s">
        <v>4</v>
      </c>
      <c r="S970" s="2" t="s">
        <v>4</v>
      </c>
    </row>
    <row r="971" spans="1:19" ht="25.5" x14ac:dyDescent="0.2">
      <c r="A971" s="4"/>
      <c r="B971" s="22" t="str">
        <f t="shared" si="44"/>
        <v>Сталь легированная хромомолибденованадиевая</v>
      </c>
      <c r="C971" s="4"/>
      <c r="D971" s="3" t="str">
        <f t="shared" si="45"/>
        <v>36Х2Н2МФА</v>
      </c>
      <c r="E971" s="23" t="s">
        <v>312</v>
      </c>
      <c r="F971" s="2" t="str">
        <f t="shared" si="41"/>
        <v>Предел прочности, МПа</v>
      </c>
      <c r="G971" s="2">
        <v>785</v>
      </c>
      <c r="H971" s="2">
        <v>785</v>
      </c>
      <c r="I971" s="2">
        <v>785</v>
      </c>
      <c r="J971" s="2">
        <v>755</v>
      </c>
      <c r="K971" s="2">
        <v>736</v>
      </c>
      <c r="L971" s="2">
        <v>726</v>
      </c>
      <c r="M971" s="2">
        <v>687</v>
      </c>
      <c r="N971" s="2">
        <v>657</v>
      </c>
      <c r="O971" s="2" t="s">
        <v>4</v>
      </c>
      <c r="P971" s="2" t="s">
        <v>4</v>
      </c>
      <c r="Q971" s="2" t="s">
        <v>4</v>
      </c>
      <c r="R971" s="2" t="s">
        <v>4</v>
      </c>
      <c r="S971" s="2" t="s">
        <v>4</v>
      </c>
    </row>
    <row r="972" spans="1:19" x14ac:dyDescent="0.2">
      <c r="A972" s="4"/>
      <c r="B972" s="22" t="str">
        <f t="shared" si="44"/>
        <v/>
      </c>
      <c r="C972" s="4"/>
      <c r="D972" s="3" t="str">
        <f t="shared" si="45"/>
        <v/>
      </c>
      <c r="E972" s="24"/>
      <c r="F972" s="2" t="str">
        <f t="shared" ref="F972:F1039" si="46">CHOOSE(MOD(ROW(F972)-ROW($F$3),4)+1,
"Предел прочности, МПа",
"Предел текучести, МПа",
"Относительное удлинение пятикратного образца при растяжении, %",
"Относительное сужение поперечного сечения образца при растяжении, %")</f>
        <v>Предел текучести, МПа</v>
      </c>
      <c r="G972" s="2">
        <v>685</v>
      </c>
      <c r="H972" s="2">
        <v>685</v>
      </c>
      <c r="I972" s="2">
        <v>685</v>
      </c>
      <c r="J972" s="2">
        <v>657</v>
      </c>
      <c r="K972" s="2">
        <v>638</v>
      </c>
      <c r="L972" s="2">
        <v>628</v>
      </c>
      <c r="M972" s="2">
        <v>589</v>
      </c>
      <c r="N972" s="2">
        <v>540</v>
      </c>
      <c r="O972" s="2" t="s">
        <v>4</v>
      </c>
      <c r="P972" s="2" t="s">
        <v>4</v>
      </c>
      <c r="Q972" s="2" t="s">
        <v>4</v>
      </c>
      <c r="R972" s="2" t="s">
        <v>4</v>
      </c>
      <c r="S972" s="2" t="s">
        <v>4</v>
      </c>
    </row>
    <row r="973" spans="1:19" x14ac:dyDescent="0.2">
      <c r="A973" s="4"/>
      <c r="B973" s="22" t="str">
        <f t="shared" si="44"/>
        <v/>
      </c>
      <c r="C973" s="4"/>
      <c r="D973" s="3" t="str">
        <f t="shared" si="45"/>
        <v/>
      </c>
      <c r="E973" s="24"/>
      <c r="F973" s="2" t="str">
        <f t="shared" si="46"/>
        <v>Относительное удлинение пятикратного образца при растяжении, %</v>
      </c>
      <c r="G973" s="2">
        <v>12</v>
      </c>
      <c r="H973" s="2">
        <v>12</v>
      </c>
      <c r="I973" s="2">
        <v>12</v>
      </c>
      <c r="J973" s="2">
        <v>12</v>
      </c>
      <c r="K973" s="2">
        <v>12</v>
      </c>
      <c r="L973" s="2">
        <v>12</v>
      </c>
      <c r="M973" s="2">
        <v>12</v>
      </c>
      <c r="N973" s="2">
        <v>12</v>
      </c>
      <c r="O973" s="2" t="s">
        <v>4</v>
      </c>
      <c r="P973" s="2" t="s">
        <v>4</v>
      </c>
      <c r="Q973" s="2" t="s">
        <v>4</v>
      </c>
      <c r="R973" s="2" t="s">
        <v>4</v>
      </c>
      <c r="S973" s="2" t="s">
        <v>4</v>
      </c>
    </row>
    <row r="974" spans="1:19" x14ac:dyDescent="0.2">
      <c r="A974" s="4"/>
      <c r="B974" s="22" t="str">
        <f t="shared" si="44"/>
        <v/>
      </c>
      <c r="C974" s="4"/>
      <c r="D974" s="3" t="str">
        <f t="shared" si="45"/>
        <v/>
      </c>
      <c r="E974" s="24"/>
      <c r="F974" s="2" t="str">
        <f t="shared" si="46"/>
        <v>Относительное сужение поперечного сечения образца при растяжении, %</v>
      </c>
      <c r="G974" s="2">
        <v>40</v>
      </c>
      <c r="H974" s="2">
        <v>40</v>
      </c>
      <c r="I974" s="2">
        <v>40</v>
      </c>
      <c r="J974" s="2">
        <v>40</v>
      </c>
      <c r="K974" s="2">
        <v>40</v>
      </c>
      <c r="L974" s="2">
        <v>40</v>
      </c>
      <c r="M974" s="2">
        <v>40</v>
      </c>
      <c r="N974" s="2">
        <v>40</v>
      </c>
      <c r="O974" s="2" t="s">
        <v>4</v>
      </c>
      <c r="P974" s="2" t="s">
        <v>4</v>
      </c>
      <c r="Q974" s="2" t="s">
        <v>4</v>
      </c>
      <c r="R974" s="2" t="s">
        <v>4</v>
      </c>
      <c r="S974" s="2" t="s">
        <v>4</v>
      </c>
    </row>
    <row r="975" spans="1:19" ht="25.5" x14ac:dyDescent="0.2">
      <c r="A975" s="4"/>
      <c r="B975" s="22" t="str">
        <f t="shared" si="44"/>
        <v>Сталь легированная хромомолибденованадиевая</v>
      </c>
      <c r="C975" s="4"/>
      <c r="D975" s="3" t="str">
        <f t="shared" si="45"/>
        <v>36Х2Н2МФА</v>
      </c>
      <c r="E975" s="23" t="s">
        <v>313</v>
      </c>
      <c r="F975" s="2" t="str">
        <f t="shared" si="46"/>
        <v>Предел прочности, МПа</v>
      </c>
      <c r="G975" s="2">
        <v>883</v>
      </c>
      <c r="H975" s="2">
        <v>883</v>
      </c>
      <c r="I975" s="2">
        <v>883</v>
      </c>
      <c r="J975" s="2">
        <v>853</v>
      </c>
      <c r="K975" s="2">
        <v>824</v>
      </c>
      <c r="L975" s="2">
        <v>814</v>
      </c>
      <c r="M975" s="2">
        <v>785</v>
      </c>
      <c r="N975" s="2">
        <v>736</v>
      </c>
      <c r="O975" s="2" t="s">
        <v>4</v>
      </c>
      <c r="P975" s="2" t="s">
        <v>4</v>
      </c>
      <c r="Q975" s="2" t="s">
        <v>4</v>
      </c>
      <c r="R975" s="2" t="s">
        <v>4</v>
      </c>
      <c r="S975" s="2" t="s">
        <v>4</v>
      </c>
    </row>
    <row r="976" spans="1:19" x14ac:dyDescent="0.2">
      <c r="A976" s="4"/>
      <c r="B976" s="22" t="str">
        <f t="shared" si="44"/>
        <v/>
      </c>
      <c r="C976" s="4"/>
      <c r="D976" s="3" t="str">
        <f t="shared" si="45"/>
        <v/>
      </c>
      <c r="E976" s="24"/>
      <c r="F976" s="2" t="str">
        <f t="shared" si="46"/>
        <v>Предел текучести, МПа</v>
      </c>
      <c r="G976" s="2">
        <v>785</v>
      </c>
      <c r="H976" s="2">
        <v>785</v>
      </c>
      <c r="I976" s="2">
        <v>785</v>
      </c>
      <c r="J976" s="2">
        <v>755</v>
      </c>
      <c r="K976" s="2">
        <v>726</v>
      </c>
      <c r="L976" s="2">
        <v>716</v>
      </c>
      <c r="M976" s="2">
        <v>687</v>
      </c>
      <c r="N976" s="2">
        <v>638</v>
      </c>
      <c r="O976" s="2" t="s">
        <v>4</v>
      </c>
      <c r="P976" s="2" t="s">
        <v>4</v>
      </c>
      <c r="Q976" s="2" t="s">
        <v>4</v>
      </c>
      <c r="R976" s="2" t="s">
        <v>4</v>
      </c>
      <c r="S976" s="2" t="s">
        <v>4</v>
      </c>
    </row>
    <row r="977" spans="1:19" x14ac:dyDescent="0.2">
      <c r="A977" s="4"/>
      <c r="B977" s="22" t="str">
        <f t="shared" si="44"/>
        <v/>
      </c>
      <c r="C977" s="4"/>
      <c r="D977" s="3" t="str">
        <f t="shared" si="45"/>
        <v/>
      </c>
      <c r="E977" s="24"/>
      <c r="F977" s="2" t="str">
        <f t="shared" si="46"/>
        <v>Относительное удлинение пятикратного образца при растяжении, %</v>
      </c>
      <c r="G977" s="2">
        <v>12</v>
      </c>
      <c r="H977" s="2">
        <v>12</v>
      </c>
      <c r="I977" s="2">
        <v>12</v>
      </c>
      <c r="J977" s="2">
        <v>12</v>
      </c>
      <c r="K977" s="2">
        <v>12</v>
      </c>
      <c r="L977" s="2">
        <v>12</v>
      </c>
      <c r="M977" s="2">
        <v>12</v>
      </c>
      <c r="N977" s="2">
        <v>12</v>
      </c>
      <c r="O977" s="2" t="s">
        <v>4</v>
      </c>
      <c r="P977" s="2" t="s">
        <v>4</v>
      </c>
      <c r="Q977" s="2" t="s">
        <v>4</v>
      </c>
      <c r="R977" s="2" t="s">
        <v>4</v>
      </c>
      <c r="S977" s="2" t="s">
        <v>4</v>
      </c>
    </row>
    <row r="978" spans="1:19" x14ac:dyDescent="0.2">
      <c r="A978" s="4"/>
      <c r="B978" s="22" t="str">
        <f t="shared" si="44"/>
        <v/>
      </c>
      <c r="C978" s="4"/>
      <c r="D978" s="3" t="str">
        <f t="shared" si="45"/>
        <v/>
      </c>
      <c r="E978" s="24"/>
      <c r="F978" s="2" t="str">
        <f t="shared" si="46"/>
        <v>Относительное сужение поперечного сечения образца при растяжении, %</v>
      </c>
      <c r="G978" s="2">
        <v>40</v>
      </c>
      <c r="H978" s="2">
        <v>40</v>
      </c>
      <c r="I978" s="2">
        <v>40</v>
      </c>
      <c r="J978" s="2">
        <v>40</v>
      </c>
      <c r="K978" s="2">
        <v>40</v>
      </c>
      <c r="L978" s="2">
        <v>40</v>
      </c>
      <c r="M978" s="2">
        <v>40</v>
      </c>
      <c r="N978" s="2">
        <v>40</v>
      </c>
      <c r="O978" s="2" t="s">
        <v>4</v>
      </c>
      <c r="P978" s="2" t="s">
        <v>4</v>
      </c>
      <c r="Q978" s="2" t="s">
        <v>4</v>
      </c>
      <c r="R978" s="2" t="s">
        <v>4</v>
      </c>
      <c r="S978" s="2" t="s">
        <v>4</v>
      </c>
    </row>
    <row r="979" spans="1:19" ht="25.5" x14ac:dyDescent="0.2">
      <c r="A979" s="3" t="s">
        <v>208</v>
      </c>
      <c r="B979" s="22" t="str">
        <f t="shared" si="44"/>
        <v>Сталь легированная хромомолибденованадиевая</v>
      </c>
      <c r="C979" s="3" t="s">
        <v>102</v>
      </c>
      <c r="D979" s="3" t="str">
        <f t="shared" si="45"/>
        <v>38ХН3МФА</v>
      </c>
      <c r="E979" s="23" t="s">
        <v>101</v>
      </c>
      <c r="F979" s="2" t="str">
        <f t="shared" si="46"/>
        <v>Предел прочности, МПа</v>
      </c>
      <c r="G979" s="2">
        <v>657</v>
      </c>
      <c r="H979" s="2">
        <v>657</v>
      </c>
      <c r="I979" s="2">
        <v>628</v>
      </c>
      <c r="J979" s="2">
        <v>608</v>
      </c>
      <c r="K979" s="2">
        <v>608</v>
      </c>
      <c r="L979" s="2">
        <v>589</v>
      </c>
      <c r="M979" s="2">
        <v>579</v>
      </c>
      <c r="N979" s="2">
        <v>559</v>
      </c>
      <c r="O979" s="2" t="s">
        <v>4</v>
      </c>
      <c r="P979" s="2" t="s">
        <v>4</v>
      </c>
      <c r="Q979" s="2" t="s">
        <v>4</v>
      </c>
      <c r="R979" s="2" t="s">
        <v>4</v>
      </c>
      <c r="S979" s="2" t="s">
        <v>4</v>
      </c>
    </row>
    <row r="980" spans="1:19" x14ac:dyDescent="0.2">
      <c r="A980" s="4"/>
      <c r="B980" s="22" t="str">
        <f t="shared" si="44"/>
        <v/>
      </c>
      <c r="C980" s="4"/>
      <c r="D980" s="3" t="str">
        <f t="shared" si="45"/>
        <v/>
      </c>
      <c r="E980" s="24"/>
      <c r="F980" s="2" t="str">
        <f t="shared" si="46"/>
        <v>Предел текучести, МПа</v>
      </c>
      <c r="G980" s="2">
        <v>490</v>
      </c>
      <c r="H980" s="2">
        <v>490</v>
      </c>
      <c r="I980" s="2">
        <v>471</v>
      </c>
      <c r="J980" s="2">
        <v>451</v>
      </c>
      <c r="K980" s="2">
        <v>451</v>
      </c>
      <c r="L980" s="2">
        <v>432</v>
      </c>
      <c r="M980" s="2">
        <v>422</v>
      </c>
      <c r="N980" s="2">
        <v>343</v>
      </c>
      <c r="O980" s="2" t="s">
        <v>4</v>
      </c>
      <c r="P980" s="2" t="s">
        <v>4</v>
      </c>
      <c r="Q980" s="2" t="s">
        <v>4</v>
      </c>
      <c r="R980" s="2" t="s">
        <v>4</v>
      </c>
      <c r="S980" s="2" t="s">
        <v>4</v>
      </c>
    </row>
    <row r="981" spans="1:19" x14ac:dyDescent="0.2">
      <c r="A981" s="4"/>
      <c r="B981" s="22" t="str">
        <f t="shared" si="44"/>
        <v/>
      </c>
      <c r="C981" s="4"/>
      <c r="D981" s="3" t="str">
        <f t="shared" si="45"/>
        <v/>
      </c>
      <c r="E981" s="24"/>
      <c r="F981" s="2" t="str">
        <f t="shared" si="46"/>
        <v>Относительное удлинение пятикратного образца при растяжении, %</v>
      </c>
      <c r="G981" s="2">
        <v>13</v>
      </c>
      <c r="H981" s="2">
        <v>13</v>
      </c>
      <c r="I981" s="2">
        <v>13</v>
      </c>
      <c r="J981" s="2">
        <v>13</v>
      </c>
      <c r="K981" s="2">
        <v>13</v>
      </c>
      <c r="L981" s="2">
        <v>13</v>
      </c>
      <c r="M981" s="2">
        <v>13</v>
      </c>
      <c r="N981" s="2">
        <v>13</v>
      </c>
      <c r="O981" s="2" t="s">
        <v>4</v>
      </c>
      <c r="P981" s="2" t="s">
        <v>4</v>
      </c>
      <c r="Q981" s="2" t="s">
        <v>4</v>
      </c>
      <c r="R981" s="2" t="s">
        <v>4</v>
      </c>
      <c r="S981" s="2" t="s">
        <v>4</v>
      </c>
    </row>
    <row r="982" spans="1:19" x14ac:dyDescent="0.2">
      <c r="A982" s="4"/>
      <c r="B982" s="22" t="str">
        <f t="shared" si="44"/>
        <v/>
      </c>
      <c r="C982" s="4"/>
      <c r="D982" s="3" t="str">
        <f t="shared" si="45"/>
        <v/>
      </c>
      <c r="E982" s="24"/>
      <c r="F982" s="2" t="str">
        <f t="shared" si="46"/>
        <v>Относительное сужение поперечного сечения образца при растяжении, %</v>
      </c>
      <c r="G982" s="2">
        <v>40</v>
      </c>
      <c r="H982" s="2">
        <v>40</v>
      </c>
      <c r="I982" s="2">
        <v>40</v>
      </c>
      <c r="J982" s="2">
        <v>40</v>
      </c>
      <c r="K982" s="2">
        <v>40</v>
      </c>
      <c r="L982" s="2">
        <v>40</v>
      </c>
      <c r="M982" s="2">
        <v>40</v>
      </c>
      <c r="N982" s="2">
        <v>40</v>
      </c>
      <c r="O982" s="2" t="s">
        <v>4</v>
      </c>
      <c r="P982" s="2" t="s">
        <v>4</v>
      </c>
      <c r="Q982" s="2" t="s">
        <v>4</v>
      </c>
      <c r="R982" s="2" t="s">
        <v>4</v>
      </c>
      <c r="S982" s="2" t="s">
        <v>4</v>
      </c>
    </row>
    <row r="983" spans="1:19" ht="25.5" x14ac:dyDescent="0.2">
      <c r="A983" s="4"/>
      <c r="B983" s="22" t="str">
        <f t="shared" si="44"/>
        <v>Сталь легированная хромомолибденованадиевая</v>
      </c>
      <c r="C983" s="4"/>
      <c r="D983" s="3" t="str">
        <f t="shared" si="45"/>
        <v>38ХН3МФА</v>
      </c>
      <c r="E983" s="23" t="s">
        <v>310</v>
      </c>
      <c r="F983" s="2" t="str">
        <f t="shared" si="46"/>
        <v>Предел прочности, МПа</v>
      </c>
      <c r="G983" s="2">
        <v>687</v>
      </c>
      <c r="H983" s="2">
        <v>687</v>
      </c>
      <c r="I983" s="2">
        <v>657</v>
      </c>
      <c r="J983" s="2">
        <v>628</v>
      </c>
      <c r="K983" s="2">
        <v>628</v>
      </c>
      <c r="L983" s="2">
        <v>608</v>
      </c>
      <c r="M983" s="2">
        <v>598</v>
      </c>
      <c r="N983" s="2">
        <v>579</v>
      </c>
      <c r="O983" s="2" t="s">
        <v>4</v>
      </c>
      <c r="P983" s="2" t="s">
        <v>4</v>
      </c>
      <c r="Q983" s="2" t="s">
        <v>4</v>
      </c>
      <c r="R983" s="2" t="s">
        <v>4</v>
      </c>
      <c r="S983" s="2" t="s">
        <v>4</v>
      </c>
    </row>
    <row r="984" spans="1:19" x14ac:dyDescent="0.2">
      <c r="A984" s="4"/>
      <c r="B984" s="22" t="str">
        <f t="shared" si="44"/>
        <v/>
      </c>
      <c r="C984" s="4"/>
      <c r="D984" s="3" t="str">
        <f t="shared" si="45"/>
        <v/>
      </c>
      <c r="E984" s="24"/>
      <c r="F984" s="2" t="str">
        <f t="shared" si="46"/>
        <v>Предел текучести, МПа</v>
      </c>
      <c r="G984" s="2">
        <v>590</v>
      </c>
      <c r="H984" s="2">
        <v>590</v>
      </c>
      <c r="I984" s="2">
        <v>569</v>
      </c>
      <c r="J984" s="2">
        <v>540</v>
      </c>
      <c r="K984" s="2">
        <v>540</v>
      </c>
      <c r="L984" s="2">
        <v>520</v>
      </c>
      <c r="M984" s="2">
        <v>510</v>
      </c>
      <c r="N984" s="2">
        <v>441</v>
      </c>
      <c r="O984" s="2" t="s">
        <v>4</v>
      </c>
      <c r="P984" s="2" t="s">
        <v>4</v>
      </c>
      <c r="Q984" s="2" t="s">
        <v>4</v>
      </c>
      <c r="R984" s="2" t="s">
        <v>4</v>
      </c>
      <c r="S984" s="2" t="s">
        <v>4</v>
      </c>
    </row>
    <row r="985" spans="1:19" x14ac:dyDescent="0.2">
      <c r="A985" s="4"/>
      <c r="B985" s="22" t="str">
        <f t="shared" si="44"/>
        <v/>
      </c>
      <c r="C985" s="4"/>
      <c r="D985" s="3" t="str">
        <f t="shared" si="45"/>
        <v/>
      </c>
      <c r="E985" s="24"/>
      <c r="F985" s="2" t="str">
        <f t="shared" si="46"/>
        <v>Относительное удлинение пятикратного образца при растяжении, %</v>
      </c>
      <c r="G985" s="2">
        <v>12</v>
      </c>
      <c r="H985" s="2">
        <v>12</v>
      </c>
      <c r="I985" s="2">
        <v>12</v>
      </c>
      <c r="J985" s="2">
        <v>12</v>
      </c>
      <c r="K985" s="2">
        <v>12</v>
      </c>
      <c r="L985" s="2">
        <v>12</v>
      </c>
      <c r="M985" s="2">
        <v>12</v>
      </c>
      <c r="N985" s="2">
        <v>12</v>
      </c>
      <c r="O985" s="2" t="s">
        <v>4</v>
      </c>
      <c r="P985" s="2" t="s">
        <v>4</v>
      </c>
      <c r="Q985" s="2" t="s">
        <v>4</v>
      </c>
      <c r="R985" s="2" t="s">
        <v>4</v>
      </c>
      <c r="S985" s="2" t="s">
        <v>4</v>
      </c>
    </row>
    <row r="986" spans="1:19" x14ac:dyDescent="0.2">
      <c r="A986" s="4"/>
      <c r="B986" s="22" t="str">
        <f t="shared" si="44"/>
        <v/>
      </c>
      <c r="C986" s="4"/>
      <c r="D986" s="3" t="str">
        <f t="shared" si="45"/>
        <v/>
      </c>
      <c r="E986" s="24"/>
      <c r="F986" s="2" t="str">
        <f t="shared" si="46"/>
        <v>Относительное сужение поперечного сечения образца при растяжении, %</v>
      </c>
      <c r="G986" s="2">
        <v>40</v>
      </c>
      <c r="H986" s="2">
        <v>40</v>
      </c>
      <c r="I986" s="2">
        <v>40</v>
      </c>
      <c r="J986" s="2">
        <v>40</v>
      </c>
      <c r="K986" s="2">
        <v>40</v>
      </c>
      <c r="L986" s="2">
        <v>40</v>
      </c>
      <c r="M986" s="2">
        <v>40</v>
      </c>
      <c r="N986" s="2">
        <v>40</v>
      </c>
      <c r="O986" s="2" t="s">
        <v>4</v>
      </c>
      <c r="P986" s="2" t="s">
        <v>4</v>
      </c>
      <c r="Q986" s="2" t="s">
        <v>4</v>
      </c>
      <c r="R986" s="2" t="s">
        <v>4</v>
      </c>
      <c r="S986" s="2" t="s">
        <v>4</v>
      </c>
    </row>
    <row r="987" spans="1:19" ht="25.5" x14ac:dyDescent="0.2">
      <c r="A987" s="4"/>
      <c r="B987" s="22" t="str">
        <f t="shared" si="44"/>
        <v>Сталь легированная хромомолибденованадиевая</v>
      </c>
      <c r="C987" s="4"/>
      <c r="D987" s="3" t="str">
        <f t="shared" si="45"/>
        <v>38ХН3МФА</v>
      </c>
      <c r="E987" s="23" t="s">
        <v>314</v>
      </c>
      <c r="F987" s="2" t="str">
        <f t="shared" si="46"/>
        <v>Предел прочности, МПа</v>
      </c>
      <c r="G987" s="2">
        <v>687</v>
      </c>
      <c r="H987" s="2">
        <v>687</v>
      </c>
      <c r="I987" s="2">
        <v>657</v>
      </c>
      <c r="J987" s="2">
        <v>628</v>
      </c>
      <c r="K987" s="2">
        <v>628</v>
      </c>
      <c r="L987" s="2">
        <v>608</v>
      </c>
      <c r="M987" s="2">
        <v>598</v>
      </c>
      <c r="N987" s="2">
        <v>579</v>
      </c>
      <c r="O987" s="2" t="s">
        <v>4</v>
      </c>
      <c r="P987" s="2" t="s">
        <v>4</v>
      </c>
      <c r="Q987" s="2" t="s">
        <v>4</v>
      </c>
      <c r="R987" s="2" t="s">
        <v>4</v>
      </c>
      <c r="S987" s="2" t="s">
        <v>4</v>
      </c>
    </row>
    <row r="988" spans="1:19" x14ac:dyDescent="0.2">
      <c r="A988" s="4"/>
      <c r="B988" s="22" t="str">
        <f t="shared" si="44"/>
        <v/>
      </c>
      <c r="C988" s="4"/>
      <c r="D988" s="3" t="str">
        <f t="shared" si="45"/>
        <v/>
      </c>
      <c r="E988" s="24"/>
      <c r="F988" s="2" t="str">
        <f t="shared" si="46"/>
        <v>Предел текучести, МПа</v>
      </c>
      <c r="G988" s="2">
        <v>640</v>
      </c>
      <c r="H988" s="2">
        <v>640</v>
      </c>
      <c r="I988" s="2">
        <v>615</v>
      </c>
      <c r="J988" s="2">
        <v>583</v>
      </c>
      <c r="K988" s="2">
        <v>583</v>
      </c>
      <c r="L988" s="2">
        <v>562</v>
      </c>
      <c r="M988" s="2">
        <v>551</v>
      </c>
      <c r="N988" s="2">
        <v>476</v>
      </c>
      <c r="O988" s="2" t="s">
        <v>4</v>
      </c>
      <c r="P988" s="2" t="s">
        <v>4</v>
      </c>
      <c r="Q988" s="2" t="s">
        <v>4</v>
      </c>
      <c r="R988" s="2" t="s">
        <v>4</v>
      </c>
      <c r="S988" s="2" t="s">
        <v>4</v>
      </c>
    </row>
    <row r="989" spans="1:19" x14ac:dyDescent="0.2">
      <c r="A989" s="4"/>
      <c r="B989" s="22" t="str">
        <f t="shared" si="44"/>
        <v/>
      </c>
      <c r="C989" s="4"/>
      <c r="D989" s="3" t="str">
        <f t="shared" si="45"/>
        <v/>
      </c>
      <c r="E989" s="24"/>
      <c r="F989" s="2" t="str">
        <f t="shared" si="46"/>
        <v>Относительное удлинение пятикратного образца при растяжении, %</v>
      </c>
      <c r="G989" s="2">
        <v>15</v>
      </c>
      <c r="H989" s="2">
        <v>15</v>
      </c>
      <c r="I989" s="2">
        <v>15</v>
      </c>
      <c r="J989" s="2">
        <v>15</v>
      </c>
      <c r="K989" s="2">
        <v>15</v>
      </c>
      <c r="L989" s="2">
        <v>15</v>
      </c>
      <c r="M989" s="2">
        <v>15</v>
      </c>
      <c r="N989" s="2">
        <v>15</v>
      </c>
      <c r="O989" s="2" t="s">
        <v>4</v>
      </c>
      <c r="P989" s="2" t="s">
        <v>4</v>
      </c>
      <c r="Q989" s="2" t="s">
        <v>4</v>
      </c>
      <c r="R989" s="2" t="s">
        <v>4</v>
      </c>
      <c r="S989" s="2" t="s">
        <v>4</v>
      </c>
    </row>
    <row r="990" spans="1:19" x14ac:dyDescent="0.2">
      <c r="A990" s="4"/>
      <c r="B990" s="22" t="str">
        <f t="shared" si="44"/>
        <v/>
      </c>
      <c r="C990" s="4"/>
      <c r="D990" s="3" t="str">
        <f t="shared" si="45"/>
        <v/>
      </c>
      <c r="E990" s="24"/>
      <c r="F990" s="2" t="str">
        <f t="shared" si="46"/>
        <v>Относительное сужение поперечного сечения образца при растяжении, %</v>
      </c>
      <c r="G990" s="2">
        <v>40</v>
      </c>
      <c r="H990" s="2">
        <v>40</v>
      </c>
      <c r="I990" s="2">
        <v>40</v>
      </c>
      <c r="J990" s="2">
        <v>40</v>
      </c>
      <c r="K990" s="2">
        <v>40</v>
      </c>
      <c r="L990" s="2">
        <v>40</v>
      </c>
      <c r="M990" s="2">
        <v>40</v>
      </c>
      <c r="N990" s="2">
        <v>40</v>
      </c>
      <c r="O990" s="2" t="s">
        <v>4</v>
      </c>
      <c r="P990" s="2" t="s">
        <v>4</v>
      </c>
      <c r="Q990" s="2" t="s">
        <v>4</v>
      </c>
      <c r="R990" s="2" t="s">
        <v>4</v>
      </c>
      <c r="S990" s="2" t="s">
        <v>4</v>
      </c>
    </row>
    <row r="991" spans="1:19" ht="25.5" x14ac:dyDescent="0.2">
      <c r="A991" s="4"/>
      <c r="B991" s="22" t="str">
        <f t="shared" si="44"/>
        <v>Сталь легированная хромомолибденованадиевая</v>
      </c>
      <c r="C991" s="4"/>
      <c r="D991" s="3" t="str">
        <f t="shared" si="45"/>
        <v>38ХН3МФА</v>
      </c>
      <c r="E991" s="23" t="s">
        <v>312</v>
      </c>
      <c r="F991" s="2" t="str">
        <f t="shared" si="46"/>
        <v>Предел прочности, МПа</v>
      </c>
      <c r="G991" s="2">
        <v>785</v>
      </c>
      <c r="H991" s="2">
        <v>785</v>
      </c>
      <c r="I991" s="2">
        <v>755</v>
      </c>
      <c r="J991" s="2">
        <v>726</v>
      </c>
      <c r="K991" s="2">
        <v>726</v>
      </c>
      <c r="L991" s="2">
        <v>706</v>
      </c>
      <c r="M991" s="2">
        <v>687</v>
      </c>
      <c r="N991" s="2">
        <v>667</v>
      </c>
      <c r="O991" s="2" t="s">
        <v>4</v>
      </c>
      <c r="P991" s="2" t="s">
        <v>4</v>
      </c>
      <c r="Q991" s="2" t="s">
        <v>4</v>
      </c>
      <c r="R991" s="2" t="s">
        <v>4</v>
      </c>
      <c r="S991" s="2" t="s">
        <v>4</v>
      </c>
    </row>
    <row r="992" spans="1:19" x14ac:dyDescent="0.2">
      <c r="A992" s="4"/>
      <c r="B992" s="22" t="str">
        <f t="shared" si="44"/>
        <v/>
      </c>
      <c r="C992" s="4"/>
      <c r="D992" s="3" t="str">
        <f t="shared" si="45"/>
        <v/>
      </c>
      <c r="E992" s="24"/>
      <c r="F992" s="2" t="str">
        <f t="shared" si="46"/>
        <v>Предел текучести, МПа</v>
      </c>
      <c r="G992" s="2">
        <v>685</v>
      </c>
      <c r="H992" s="2">
        <v>685</v>
      </c>
      <c r="I992" s="2">
        <v>657</v>
      </c>
      <c r="J992" s="2">
        <v>638</v>
      </c>
      <c r="K992" s="2">
        <v>628</v>
      </c>
      <c r="L992" s="2">
        <v>608</v>
      </c>
      <c r="M992" s="2">
        <v>589</v>
      </c>
      <c r="N992" s="2">
        <v>540</v>
      </c>
      <c r="O992" s="2" t="s">
        <v>4</v>
      </c>
      <c r="P992" s="2" t="s">
        <v>4</v>
      </c>
      <c r="Q992" s="2" t="s">
        <v>4</v>
      </c>
      <c r="R992" s="2" t="s">
        <v>4</v>
      </c>
      <c r="S992" s="2" t="s">
        <v>4</v>
      </c>
    </row>
    <row r="993" spans="1:19" x14ac:dyDescent="0.2">
      <c r="A993" s="4"/>
      <c r="B993" s="22" t="str">
        <f t="shared" si="44"/>
        <v/>
      </c>
      <c r="C993" s="4"/>
      <c r="D993" s="3" t="str">
        <f t="shared" si="45"/>
        <v/>
      </c>
      <c r="E993" s="24"/>
      <c r="F993" s="2" t="str">
        <f t="shared" si="46"/>
        <v>Относительное удлинение пятикратного образца при растяжении, %</v>
      </c>
      <c r="G993" s="2">
        <v>12</v>
      </c>
      <c r="H993" s="2">
        <v>12</v>
      </c>
      <c r="I993" s="2">
        <v>12</v>
      </c>
      <c r="J993" s="2">
        <v>12</v>
      </c>
      <c r="K993" s="2">
        <v>12</v>
      </c>
      <c r="L993" s="2">
        <v>12</v>
      </c>
      <c r="M993" s="2">
        <v>12</v>
      </c>
      <c r="N993" s="2">
        <v>12</v>
      </c>
      <c r="O993" s="2" t="s">
        <v>4</v>
      </c>
      <c r="P993" s="2" t="s">
        <v>4</v>
      </c>
      <c r="Q993" s="2" t="s">
        <v>4</v>
      </c>
      <c r="R993" s="2" t="s">
        <v>4</v>
      </c>
      <c r="S993" s="2" t="s">
        <v>4</v>
      </c>
    </row>
    <row r="994" spans="1:19" x14ac:dyDescent="0.2">
      <c r="A994" s="4"/>
      <c r="B994" s="22" t="str">
        <f t="shared" si="44"/>
        <v/>
      </c>
      <c r="C994" s="4"/>
      <c r="D994" s="3" t="str">
        <f t="shared" si="45"/>
        <v/>
      </c>
      <c r="E994" s="24"/>
      <c r="F994" s="2" t="str">
        <f t="shared" si="46"/>
        <v>Относительное сужение поперечного сечения образца при растяжении, %</v>
      </c>
      <c r="G994" s="2">
        <v>40</v>
      </c>
      <c r="H994" s="2">
        <v>40</v>
      </c>
      <c r="I994" s="2">
        <v>40</v>
      </c>
      <c r="J994" s="2">
        <v>40</v>
      </c>
      <c r="K994" s="2">
        <v>40</v>
      </c>
      <c r="L994" s="2">
        <v>40</v>
      </c>
      <c r="M994" s="2">
        <v>40</v>
      </c>
      <c r="N994" s="2">
        <v>40</v>
      </c>
      <c r="O994" s="2" t="s">
        <v>4</v>
      </c>
      <c r="P994" s="2" t="s">
        <v>4</v>
      </c>
      <c r="Q994" s="2" t="s">
        <v>4</v>
      </c>
      <c r="R994" s="2" t="s">
        <v>4</v>
      </c>
      <c r="S994" s="2" t="s">
        <v>4</v>
      </c>
    </row>
    <row r="995" spans="1:19" ht="25.5" x14ac:dyDescent="0.2">
      <c r="A995" s="4"/>
      <c r="B995" s="22" t="str">
        <f t="shared" si="44"/>
        <v>Сталь легированная хромомолибденованадиевая</v>
      </c>
      <c r="C995" s="4"/>
      <c r="D995" s="3" t="str">
        <f t="shared" si="45"/>
        <v>38ХН3МФА</v>
      </c>
      <c r="E995" s="23" t="s">
        <v>313</v>
      </c>
      <c r="F995" s="2" t="str">
        <f t="shared" si="46"/>
        <v>Предел прочности, МПа</v>
      </c>
      <c r="G995" s="2">
        <v>883</v>
      </c>
      <c r="H995" s="2">
        <v>883</v>
      </c>
      <c r="I995" s="2">
        <v>844</v>
      </c>
      <c r="J995" s="2">
        <v>824</v>
      </c>
      <c r="K995" s="2">
        <v>814</v>
      </c>
      <c r="L995" s="2">
        <v>785</v>
      </c>
      <c r="M995" s="2">
        <v>785</v>
      </c>
      <c r="N995" s="2">
        <v>746</v>
      </c>
      <c r="O995" s="2" t="s">
        <v>4</v>
      </c>
      <c r="P995" s="2" t="s">
        <v>4</v>
      </c>
      <c r="Q995" s="2" t="s">
        <v>4</v>
      </c>
      <c r="R995" s="2" t="s">
        <v>4</v>
      </c>
      <c r="S995" s="2" t="s">
        <v>4</v>
      </c>
    </row>
    <row r="996" spans="1:19" x14ac:dyDescent="0.2">
      <c r="A996" s="4"/>
      <c r="B996" s="22" t="str">
        <f t="shared" si="44"/>
        <v/>
      </c>
      <c r="C996" s="4"/>
      <c r="D996" s="3" t="str">
        <f t="shared" si="45"/>
        <v/>
      </c>
      <c r="E996" s="24"/>
      <c r="F996" s="2" t="str">
        <f t="shared" si="46"/>
        <v>Предел текучести, МПа</v>
      </c>
      <c r="G996" s="2">
        <v>785</v>
      </c>
      <c r="H996" s="2">
        <v>785</v>
      </c>
      <c r="I996" s="2">
        <v>746</v>
      </c>
      <c r="J996" s="2">
        <v>726</v>
      </c>
      <c r="K996" s="2">
        <v>716</v>
      </c>
      <c r="L996" s="2">
        <v>697</v>
      </c>
      <c r="M996" s="2">
        <v>677</v>
      </c>
      <c r="N996" s="2">
        <v>638</v>
      </c>
      <c r="O996" s="2" t="s">
        <v>4</v>
      </c>
      <c r="P996" s="2" t="s">
        <v>4</v>
      </c>
      <c r="Q996" s="2" t="s">
        <v>4</v>
      </c>
      <c r="R996" s="2" t="s">
        <v>4</v>
      </c>
      <c r="S996" s="2" t="s">
        <v>4</v>
      </c>
    </row>
    <row r="997" spans="1:19" x14ac:dyDescent="0.2">
      <c r="A997" s="4"/>
      <c r="B997" s="22" t="str">
        <f t="shared" si="44"/>
        <v/>
      </c>
      <c r="C997" s="4"/>
      <c r="D997" s="3" t="str">
        <f t="shared" si="45"/>
        <v/>
      </c>
      <c r="E997" s="24"/>
      <c r="F997" s="2" t="str">
        <f t="shared" si="46"/>
        <v>Относительное удлинение пятикратного образца при растяжении, %</v>
      </c>
      <c r="G997" s="2">
        <v>12</v>
      </c>
      <c r="H997" s="2">
        <v>12</v>
      </c>
      <c r="I997" s="2">
        <v>12</v>
      </c>
      <c r="J997" s="2">
        <v>12</v>
      </c>
      <c r="K997" s="2">
        <v>12</v>
      </c>
      <c r="L997" s="2">
        <v>12</v>
      </c>
      <c r="M997" s="2">
        <v>12</v>
      </c>
      <c r="N997" s="2">
        <v>12</v>
      </c>
      <c r="O997" s="2" t="s">
        <v>4</v>
      </c>
      <c r="P997" s="2" t="s">
        <v>4</v>
      </c>
      <c r="Q997" s="2" t="s">
        <v>4</v>
      </c>
      <c r="R997" s="2" t="s">
        <v>4</v>
      </c>
      <c r="S997" s="2" t="s">
        <v>4</v>
      </c>
    </row>
    <row r="998" spans="1:19" x14ac:dyDescent="0.2">
      <c r="A998" s="4"/>
      <c r="B998" s="22" t="str">
        <f t="shared" si="44"/>
        <v/>
      </c>
      <c r="C998" s="4"/>
      <c r="D998" s="3" t="str">
        <f t="shared" si="45"/>
        <v/>
      </c>
      <c r="E998" s="24"/>
      <c r="F998" s="2" t="str">
        <f t="shared" si="46"/>
        <v>Относительное сужение поперечного сечения образца при растяжении, %</v>
      </c>
      <c r="G998" s="2">
        <v>40</v>
      </c>
      <c r="H998" s="2">
        <v>40</v>
      </c>
      <c r="I998" s="2">
        <v>40</v>
      </c>
      <c r="J998" s="2">
        <v>40</v>
      </c>
      <c r="K998" s="2">
        <v>40</v>
      </c>
      <c r="L998" s="2">
        <v>40</v>
      </c>
      <c r="M998" s="2">
        <v>40</v>
      </c>
      <c r="N998" s="2">
        <v>40</v>
      </c>
      <c r="O998" s="2" t="s">
        <v>4</v>
      </c>
      <c r="P998" s="2" t="s">
        <v>4</v>
      </c>
      <c r="Q998" s="2" t="s">
        <v>4</v>
      </c>
      <c r="R998" s="2" t="s">
        <v>4</v>
      </c>
      <c r="S998" s="2" t="s">
        <v>4</v>
      </c>
    </row>
    <row r="999" spans="1:19" ht="25.5" x14ac:dyDescent="0.2">
      <c r="A999" s="4"/>
      <c r="B999" s="22" t="str">
        <f t="shared" si="44"/>
        <v>Сталь легированная хромомолибденованадиевая</v>
      </c>
      <c r="C999" s="4"/>
      <c r="D999" s="3" t="str">
        <f t="shared" si="45"/>
        <v>38ХН3МФА</v>
      </c>
      <c r="E999" s="23" t="s">
        <v>315</v>
      </c>
      <c r="F999" s="2" t="str">
        <f t="shared" si="46"/>
        <v>Предел прочности, МПа</v>
      </c>
      <c r="G999" s="2">
        <v>981</v>
      </c>
      <c r="H999" s="2">
        <v>981</v>
      </c>
      <c r="I999" s="2">
        <v>942</v>
      </c>
      <c r="J999" s="2">
        <v>912</v>
      </c>
      <c r="K999" s="2">
        <v>903</v>
      </c>
      <c r="L999" s="2">
        <v>883</v>
      </c>
      <c r="M999" s="2">
        <v>863</v>
      </c>
      <c r="N999" s="2">
        <v>834</v>
      </c>
      <c r="O999" s="2" t="s">
        <v>4</v>
      </c>
      <c r="P999" s="2" t="s">
        <v>4</v>
      </c>
      <c r="Q999" s="2" t="s">
        <v>4</v>
      </c>
      <c r="R999" s="2" t="s">
        <v>4</v>
      </c>
      <c r="S999" s="2" t="s">
        <v>4</v>
      </c>
    </row>
    <row r="1000" spans="1:19" x14ac:dyDescent="0.2">
      <c r="A1000" s="4"/>
      <c r="B1000" s="22" t="str">
        <f t="shared" si="44"/>
        <v/>
      </c>
      <c r="C1000" s="4"/>
      <c r="D1000" s="3" t="str">
        <f t="shared" si="45"/>
        <v/>
      </c>
      <c r="E1000" s="24"/>
      <c r="F1000" s="2" t="str">
        <f t="shared" si="46"/>
        <v>Предел текучести, МПа</v>
      </c>
      <c r="G1000" s="2">
        <v>880</v>
      </c>
      <c r="H1000" s="2">
        <v>880</v>
      </c>
      <c r="I1000" s="2">
        <v>844</v>
      </c>
      <c r="J1000" s="2">
        <v>814</v>
      </c>
      <c r="K1000" s="2">
        <v>804</v>
      </c>
      <c r="L1000" s="2">
        <v>785</v>
      </c>
      <c r="M1000" s="2">
        <v>765</v>
      </c>
      <c r="N1000" s="2">
        <v>746</v>
      </c>
      <c r="O1000" s="2" t="s">
        <v>4</v>
      </c>
      <c r="P1000" s="2" t="s">
        <v>4</v>
      </c>
      <c r="Q1000" s="2" t="s">
        <v>4</v>
      </c>
      <c r="R1000" s="2" t="s">
        <v>4</v>
      </c>
      <c r="S1000" s="2" t="s">
        <v>4</v>
      </c>
    </row>
    <row r="1001" spans="1:19" x14ac:dyDescent="0.2">
      <c r="A1001" s="4"/>
      <c r="B1001" s="22" t="str">
        <f t="shared" si="44"/>
        <v/>
      </c>
      <c r="C1001" s="4"/>
      <c r="D1001" s="3" t="str">
        <f t="shared" si="45"/>
        <v/>
      </c>
      <c r="E1001" s="24"/>
      <c r="F1001" s="2" t="str">
        <f t="shared" si="46"/>
        <v>Относительное удлинение пятикратного образца при растяжении, %</v>
      </c>
      <c r="G1001" s="2">
        <v>11</v>
      </c>
      <c r="H1001" s="2">
        <v>11</v>
      </c>
      <c r="I1001" s="2">
        <v>11</v>
      </c>
      <c r="J1001" s="2">
        <v>11</v>
      </c>
      <c r="K1001" s="2">
        <v>11</v>
      </c>
      <c r="L1001" s="2">
        <v>11</v>
      </c>
      <c r="M1001" s="2">
        <v>11</v>
      </c>
      <c r="N1001" s="2">
        <v>11</v>
      </c>
      <c r="O1001" s="2" t="s">
        <v>4</v>
      </c>
      <c r="P1001" s="2" t="s">
        <v>4</v>
      </c>
      <c r="Q1001" s="2" t="s">
        <v>4</v>
      </c>
      <c r="R1001" s="2" t="s">
        <v>4</v>
      </c>
      <c r="S1001" s="2" t="s">
        <v>4</v>
      </c>
    </row>
    <row r="1002" spans="1:19" x14ac:dyDescent="0.2">
      <c r="A1002" s="4"/>
      <c r="B1002" s="22" t="str">
        <f t="shared" si="44"/>
        <v/>
      </c>
      <c r="C1002" s="4"/>
      <c r="D1002" s="3" t="str">
        <f t="shared" si="45"/>
        <v/>
      </c>
      <c r="E1002" s="24"/>
      <c r="F1002" s="2" t="str">
        <f t="shared" si="46"/>
        <v>Относительное сужение поперечного сечения образца при растяжении, %</v>
      </c>
      <c r="G1002" s="2">
        <v>35</v>
      </c>
      <c r="H1002" s="2">
        <v>35</v>
      </c>
      <c r="I1002" s="2">
        <v>35</v>
      </c>
      <c r="J1002" s="2">
        <v>35</v>
      </c>
      <c r="K1002" s="2">
        <v>35</v>
      </c>
      <c r="L1002" s="2">
        <v>35</v>
      </c>
      <c r="M1002" s="2">
        <v>35</v>
      </c>
      <c r="N1002" s="2">
        <v>40</v>
      </c>
      <c r="O1002" s="2" t="s">
        <v>4</v>
      </c>
      <c r="P1002" s="2" t="s">
        <v>4</v>
      </c>
      <c r="Q1002" s="2" t="s">
        <v>4</v>
      </c>
      <c r="R1002" s="2" t="s">
        <v>4</v>
      </c>
      <c r="S1002" s="2" t="s">
        <v>4</v>
      </c>
    </row>
    <row r="1003" spans="1:19" ht="25.5" x14ac:dyDescent="0.2">
      <c r="A1003" s="3" t="s">
        <v>208</v>
      </c>
      <c r="B1003" s="22" t="str">
        <f t="shared" si="44"/>
        <v>Сталь легированная хромомолибденованадиевая</v>
      </c>
      <c r="C1003" s="3" t="s">
        <v>103</v>
      </c>
      <c r="D1003" s="3" t="str">
        <f t="shared" si="45"/>
        <v>20Х1М1Ф1БР</v>
      </c>
      <c r="E1003" s="23" t="s">
        <v>104</v>
      </c>
      <c r="F1003" s="2" t="str">
        <f t="shared" si="46"/>
        <v>Предел прочности, МПа</v>
      </c>
      <c r="G1003" s="2">
        <v>785</v>
      </c>
      <c r="H1003" s="2">
        <v>775</v>
      </c>
      <c r="I1003" s="2">
        <v>765</v>
      </c>
      <c r="J1003" s="2">
        <v>755</v>
      </c>
      <c r="K1003" s="2">
        <v>746</v>
      </c>
      <c r="L1003" s="2">
        <v>736</v>
      </c>
      <c r="M1003" s="2">
        <v>726</v>
      </c>
      <c r="N1003" s="2">
        <v>716</v>
      </c>
      <c r="O1003" s="2">
        <v>697</v>
      </c>
      <c r="P1003" s="2">
        <v>647</v>
      </c>
      <c r="Q1003" s="2">
        <v>598</v>
      </c>
      <c r="R1003" s="2" t="s">
        <v>4</v>
      </c>
      <c r="S1003" s="2" t="s">
        <v>4</v>
      </c>
    </row>
    <row r="1004" spans="1:19" x14ac:dyDescent="0.2">
      <c r="A1004" s="4"/>
      <c r="B1004" s="22" t="str">
        <f t="shared" si="44"/>
        <v/>
      </c>
      <c r="C1004" s="4"/>
      <c r="D1004" s="3" t="str">
        <f t="shared" si="45"/>
        <v/>
      </c>
      <c r="E1004" s="24"/>
      <c r="F1004" s="2" t="str">
        <f t="shared" si="46"/>
        <v>Предел текучести, МПа</v>
      </c>
      <c r="G1004" s="2">
        <v>670</v>
      </c>
      <c r="H1004" s="2">
        <v>670</v>
      </c>
      <c r="I1004" s="2">
        <v>657</v>
      </c>
      <c r="J1004" s="2">
        <v>647</v>
      </c>
      <c r="K1004" s="2">
        <v>627</v>
      </c>
      <c r="L1004" s="2">
        <v>598</v>
      </c>
      <c r="M1004" s="2">
        <v>568</v>
      </c>
      <c r="N1004" s="2">
        <v>519</v>
      </c>
      <c r="O1004" s="2">
        <v>510</v>
      </c>
      <c r="P1004" s="2">
        <v>490</v>
      </c>
      <c r="Q1004" s="2">
        <v>470</v>
      </c>
      <c r="R1004" s="2" t="s">
        <v>4</v>
      </c>
      <c r="S1004" s="2" t="s">
        <v>4</v>
      </c>
    </row>
    <row r="1005" spans="1:19" x14ac:dyDescent="0.2">
      <c r="A1005" s="4"/>
      <c r="B1005" s="22" t="str">
        <f t="shared" si="44"/>
        <v/>
      </c>
      <c r="C1005" s="4"/>
      <c r="D1005" s="3" t="str">
        <f t="shared" si="45"/>
        <v/>
      </c>
      <c r="E1005" s="24"/>
      <c r="F1005" s="2" t="str">
        <f t="shared" si="46"/>
        <v>Относительное удлинение пятикратного образца при растяжении, %</v>
      </c>
      <c r="G1005" s="2">
        <v>14</v>
      </c>
      <c r="H1005" s="2">
        <v>14</v>
      </c>
      <c r="I1005" s="2">
        <v>14</v>
      </c>
      <c r="J1005" s="2">
        <v>14</v>
      </c>
      <c r="K1005" s="2">
        <v>13</v>
      </c>
      <c r="L1005" s="2">
        <v>13</v>
      </c>
      <c r="M1005" s="2">
        <v>13</v>
      </c>
      <c r="N1005" s="2">
        <v>12</v>
      </c>
      <c r="O1005" s="2">
        <v>12</v>
      </c>
      <c r="P1005" s="2">
        <v>11</v>
      </c>
      <c r="Q1005" s="2">
        <v>11</v>
      </c>
      <c r="R1005" s="2" t="s">
        <v>4</v>
      </c>
      <c r="S1005" s="2" t="s">
        <v>4</v>
      </c>
    </row>
    <row r="1006" spans="1:19" x14ac:dyDescent="0.2">
      <c r="A1006" s="4"/>
      <c r="B1006" s="22" t="str">
        <f t="shared" si="44"/>
        <v/>
      </c>
      <c r="C1006" s="4"/>
      <c r="D1006" s="3" t="str">
        <f t="shared" si="45"/>
        <v/>
      </c>
      <c r="E1006" s="24"/>
      <c r="F1006" s="2" t="str">
        <f t="shared" si="46"/>
        <v>Относительное сужение поперечного сечения образца при растяжении, %</v>
      </c>
      <c r="G1006" s="2">
        <v>50</v>
      </c>
      <c r="H1006" s="2">
        <v>50</v>
      </c>
      <c r="I1006" s="2">
        <v>50</v>
      </c>
      <c r="J1006" s="2">
        <v>50</v>
      </c>
      <c r="K1006" s="2">
        <v>50</v>
      </c>
      <c r="L1006" s="2">
        <v>50</v>
      </c>
      <c r="M1006" s="2">
        <v>50</v>
      </c>
      <c r="N1006" s="2">
        <v>50</v>
      </c>
      <c r="O1006" s="2">
        <v>51</v>
      </c>
      <c r="P1006" s="2">
        <v>53</v>
      </c>
      <c r="Q1006" s="2">
        <v>55</v>
      </c>
      <c r="R1006" s="2" t="s">
        <v>4</v>
      </c>
      <c r="S1006" s="2" t="s">
        <v>4</v>
      </c>
    </row>
    <row r="1007" spans="1:19" ht="25.5" x14ac:dyDescent="0.2">
      <c r="A1007" s="3" t="s">
        <v>209</v>
      </c>
      <c r="B1007" s="22" t="str">
        <f t="shared" si="44"/>
        <v>Сталь легированная кремнемарганцовистая</v>
      </c>
      <c r="C1007" s="3" t="s">
        <v>105</v>
      </c>
      <c r="D1007" s="3" t="str">
        <f t="shared" si="45"/>
        <v>15ГС</v>
      </c>
      <c r="E1007" s="23" t="s">
        <v>316</v>
      </c>
      <c r="F1007" s="2" t="str">
        <f t="shared" si="46"/>
        <v>Предел прочности, МПа</v>
      </c>
      <c r="G1007" s="2">
        <v>491</v>
      </c>
      <c r="H1007" s="2">
        <v>471</v>
      </c>
      <c r="I1007" s="2">
        <v>461</v>
      </c>
      <c r="J1007" s="2">
        <v>451</v>
      </c>
      <c r="K1007" s="2">
        <v>441</v>
      </c>
      <c r="L1007" s="2">
        <v>422</v>
      </c>
      <c r="M1007" s="2">
        <v>412</v>
      </c>
      <c r="N1007" s="2">
        <v>412</v>
      </c>
      <c r="O1007" s="2">
        <v>412</v>
      </c>
      <c r="P1007" s="2" t="s">
        <v>4</v>
      </c>
      <c r="Q1007" s="2" t="s">
        <v>4</v>
      </c>
      <c r="R1007" s="2" t="s">
        <v>4</v>
      </c>
      <c r="S1007" s="2" t="s">
        <v>4</v>
      </c>
    </row>
    <row r="1008" spans="1:19" x14ac:dyDescent="0.2">
      <c r="A1008" s="4"/>
      <c r="B1008" s="22" t="str">
        <f t="shared" si="44"/>
        <v/>
      </c>
      <c r="C1008" s="4"/>
      <c r="D1008" s="3" t="str">
        <f t="shared" si="45"/>
        <v/>
      </c>
      <c r="E1008" s="24"/>
      <c r="F1008" s="2" t="str">
        <f t="shared" si="46"/>
        <v>Предел текучести, МПа</v>
      </c>
      <c r="G1008" s="2">
        <v>275</v>
      </c>
      <c r="H1008" s="2">
        <v>265</v>
      </c>
      <c r="I1008" s="2">
        <v>265</v>
      </c>
      <c r="J1008" s="2">
        <v>255</v>
      </c>
      <c r="K1008" s="2">
        <v>255</v>
      </c>
      <c r="L1008" s="2">
        <v>245</v>
      </c>
      <c r="M1008" s="2">
        <v>226</v>
      </c>
      <c r="N1008" s="2">
        <v>196</v>
      </c>
      <c r="O1008" s="2">
        <v>167</v>
      </c>
      <c r="P1008" s="2" t="s">
        <v>4</v>
      </c>
      <c r="Q1008" s="2" t="s">
        <v>4</v>
      </c>
      <c r="R1008" s="2" t="s">
        <v>4</v>
      </c>
      <c r="S1008" s="2" t="s">
        <v>4</v>
      </c>
    </row>
    <row r="1009" spans="1:19" x14ac:dyDescent="0.2">
      <c r="A1009" s="4"/>
      <c r="B1009" s="22" t="str">
        <f t="shared" si="44"/>
        <v/>
      </c>
      <c r="C1009" s="4"/>
      <c r="D1009" s="3" t="str">
        <f t="shared" si="45"/>
        <v/>
      </c>
      <c r="E1009" s="24"/>
      <c r="F1009" s="2" t="str">
        <f t="shared" si="46"/>
        <v>Относительное удлинение пятикратного образца при растяжении, %</v>
      </c>
      <c r="G1009" s="2">
        <v>16</v>
      </c>
      <c r="H1009" s="2">
        <v>15</v>
      </c>
      <c r="I1009" s="2">
        <v>14</v>
      </c>
      <c r="J1009" s="2">
        <v>14</v>
      </c>
      <c r="K1009" s="2">
        <v>14</v>
      </c>
      <c r="L1009" s="2">
        <v>13</v>
      </c>
      <c r="M1009" s="2">
        <v>13</v>
      </c>
      <c r="N1009" s="2">
        <v>15</v>
      </c>
      <c r="O1009" s="2">
        <v>16</v>
      </c>
      <c r="P1009" s="2" t="s">
        <v>4</v>
      </c>
      <c r="Q1009" s="2" t="s">
        <v>4</v>
      </c>
      <c r="R1009" s="2" t="s">
        <v>4</v>
      </c>
      <c r="S1009" s="2" t="s">
        <v>4</v>
      </c>
    </row>
    <row r="1010" spans="1:19" x14ac:dyDescent="0.2">
      <c r="A1010" s="4"/>
      <c r="B1010" s="22" t="str">
        <f t="shared" si="44"/>
        <v/>
      </c>
      <c r="C1010" s="4"/>
      <c r="D1010" s="3" t="str">
        <f t="shared" si="45"/>
        <v/>
      </c>
      <c r="E1010" s="24"/>
      <c r="F1010" s="2" t="str">
        <f t="shared" si="46"/>
        <v>Относительное сужение поперечного сечения образца при растяжении, %</v>
      </c>
      <c r="G1010" s="2">
        <v>40</v>
      </c>
      <c r="H1010" s="2">
        <v>40</v>
      </c>
      <c r="I1010" s="2">
        <v>40</v>
      </c>
      <c r="J1010" s="2">
        <v>40</v>
      </c>
      <c r="K1010" s="2">
        <v>40</v>
      </c>
      <c r="L1010" s="2">
        <v>40</v>
      </c>
      <c r="M1010" s="2">
        <v>40</v>
      </c>
      <c r="N1010" s="2">
        <v>40</v>
      </c>
      <c r="O1010" s="2">
        <v>40</v>
      </c>
      <c r="P1010" s="2" t="s">
        <v>4</v>
      </c>
      <c r="Q1010" s="2" t="s">
        <v>4</v>
      </c>
      <c r="R1010" s="2" t="s">
        <v>4</v>
      </c>
      <c r="S1010" s="2" t="s">
        <v>4</v>
      </c>
    </row>
    <row r="1011" spans="1:19" ht="25.5" x14ac:dyDescent="0.2">
      <c r="A1011" s="3" t="s">
        <v>209</v>
      </c>
      <c r="B1011" s="22" t="str">
        <f t="shared" si="44"/>
        <v>Сталь легированная кремнемарганцовистая</v>
      </c>
      <c r="C1011" s="3" t="s">
        <v>106</v>
      </c>
      <c r="D1011" s="3" t="str">
        <f t="shared" si="45"/>
        <v>16ГС</v>
      </c>
      <c r="E1011" s="23" t="s">
        <v>193</v>
      </c>
      <c r="F1011" s="2" t="str">
        <f t="shared" si="46"/>
        <v>Предел прочности, МПа</v>
      </c>
      <c r="G1011" s="2">
        <v>451</v>
      </c>
      <c r="H1011" s="2">
        <v>422</v>
      </c>
      <c r="I1011" s="2">
        <v>392</v>
      </c>
      <c r="J1011" s="2">
        <v>392</v>
      </c>
      <c r="K1011" s="2">
        <v>392</v>
      </c>
      <c r="L1011" s="2">
        <v>392</v>
      </c>
      <c r="M1011" s="2">
        <v>373</v>
      </c>
      <c r="N1011" s="2">
        <v>373</v>
      </c>
      <c r="O1011" s="2" t="s">
        <v>4</v>
      </c>
      <c r="P1011" s="2" t="s">
        <v>4</v>
      </c>
      <c r="Q1011" s="2" t="s">
        <v>4</v>
      </c>
      <c r="R1011" s="2" t="s">
        <v>4</v>
      </c>
      <c r="S1011" s="2" t="s">
        <v>4</v>
      </c>
    </row>
    <row r="1012" spans="1:19" x14ac:dyDescent="0.2">
      <c r="A1012" s="4"/>
      <c r="B1012" s="22" t="str">
        <f t="shared" si="44"/>
        <v/>
      </c>
      <c r="C1012" s="4"/>
      <c r="D1012" s="3" t="str">
        <f t="shared" si="45"/>
        <v/>
      </c>
      <c r="E1012" s="24"/>
      <c r="F1012" s="2" t="str">
        <f t="shared" si="46"/>
        <v>Предел текучести, МПа</v>
      </c>
      <c r="G1012" s="2">
        <v>245</v>
      </c>
      <c r="H1012" s="2">
        <v>235</v>
      </c>
      <c r="I1012" s="2">
        <v>235</v>
      </c>
      <c r="J1012" s="2">
        <v>226</v>
      </c>
      <c r="K1012" s="2">
        <v>216</v>
      </c>
      <c r="L1012" s="2">
        <v>216</v>
      </c>
      <c r="M1012" s="2">
        <v>196</v>
      </c>
      <c r="N1012" s="2">
        <v>177</v>
      </c>
      <c r="O1012" s="2" t="s">
        <v>4</v>
      </c>
      <c r="P1012" s="2" t="s">
        <v>4</v>
      </c>
      <c r="Q1012" s="2" t="s">
        <v>4</v>
      </c>
      <c r="R1012" s="2" t="s">
        <v>4</v>
      </c>
      <c r="S1012" s="2" t="s">
        <v>4</v>
      </c>
    </row>
    <row r="1013" spans="1:19" x14ac:dyDescent="0.2">
      <c r="A1013" s="4"/>
      <c r="B1013" s="22" t="str">
        <f t="shared" si="44"/>
        <v/>
      </c>
      <c r="C1013" s="4"/>
      <c r="D1013" s="3" t="str">
        <f t="shared" si="45"/>
        <v/>
      </c>
      <c r="E1013" s="24"/>
      <c r="F1013" s="2" t="str">
        <f t="shared" si="46"/>
        <v>Относительное удлинение пятикратного образца при растяжении, %</v>
      </c>
      <c r="G1013" s="2">
        <v>21</v>
      </c>
      <c r="H1013" s="2">
        <v>21</v>
      </c>
      <c r="I1013" s="2">
        <v>16</v>
      </c>
      <c r="J1013" s="2">
        <v>15</v>
      </c>
      <c r="K1013" s="2">
        <v>14</v>
      </c>
      <c r="L1013" s="2">
        <v>14</v>
      </c>
      <c r="M1013" s="2">
        <v>14</v>
      </c>
      <c r="N1013" s="2">
        <v>15</v>
      </c>
      <c r="O1013" s="2" t="s">
        <v>4</v>
      </c>
      <c r="P1013" s="2" t="s">
        <v>4</v>
      </c>
      <c r="Q1013" s="2" t="s">
        <v>4</v>
      </c>
      <c r="R1013" s="2" t="s">
        <v>4</v>
      </c>
      <c r="S1013" s="2" t="s">
        <v>4</v>
      </c>
    </row>
    <row r="1014" spans="1:19" x14ac:dyDescent="0.2">
      <c r="A1014" s="4"/>
      <c r="B1014" s="22" t="str">
        <f t="shared" si="44"/>
        <v/>
      </c>
      <c r="C1014" s="4"/>
      <c r="D1014" s="3" t="str">
        <f t="shared" si="45"/>
        <v/>
      </c>
      <c r="E1014" s="24"/>
      <c r="F1014" s="2" t="str">
        <f t="shared" si="46"/>
        <v>Относительное сужение поперечного сечения образца при растяжении, %</v>
      </c>
      <c r="G1014" s="2">
        <v>42</v>
      </c>
      <c r="H1014" s="2">
        <v>41</v>
      </c>
      <c r="I1014" s="2">
        <v>40</v>
      </c>
      <c r="J1014" s="2">
        <v>40</v>
      </c>
      <c r="K1014" s="2">
        <v>39</v>
      </c>
      <c r="L1014" s="2">
        <v>39</v>
      </c>
      <c r="M1014" s="2">
        <v>39</v>
      </c>
      <c r="N1014" s="2">
        <v>42</v>
      </c>
      <c r="O1014" s="2" t="s">
        <v>4</v>
      </c>
      <c r="P1014" s="2" t="s">
        <v>4</v>
      </c>
      <c r="Q1014" s="2" t="s">
        <v>4</v>
      </c>
      <c r="R1014" s="2" t="s">
        <v>4</v>
      </c>
      <c r="S1014" s="2" t="s">
        <v>4</v>
      </c>
    </row>
    <row r="1015" spans="1:19" ht="25.5" x14ac:dyDescent="0.2">
      <c r="A1015" s="3" t="s">
        <v>209</v>
      </c>
      <c r="B1015" s="22" t="str">
        <f t="shared" si="44"/>
        <v>Сталь легированная кремнемарганцовистая</v>
      </c>
      <c r="C1015" s="3" t="s">
        <v>107</v>
      </c>
      <c r="D1015" s="3" t="str">
        <f t="shared" si="45"/>
        <v>20ГСЛ</v>
      </c>
      <c r="E1015" s="23" t="s">
        <v>54</v>
      </c>
      <c r="F1015" s="2" t="str">
        <f t="shared" si="46"/>
        <v>Предел прочности, МПа</v>
      </c>
      <c r="G1015" s="2">
        <v>491</v>
      </c>
      <c r="H1015" s="2">
        <v>471</v>
      </c>
      <c r="I1015" s="2">
        <v>441</v>
      </c>
      <c r="J1015" s="2">
        <v>441</v>
      </c>
      <c r="K1015" s="2">
        <v>422</v>
      </c>
      <c r="L1015" s="2">
        <v>422</v>
      </c>
      <c r="M1015" s="2">
        <v>422</v>
      </c>
      <c r="N1015" s="2">
        <v>422</v>
      </c>
      <c r="O1015" s="2" t="s">
        <v>4</v>
      </c>
      <c r="P1015" s="2" t="s">
        <v>4</v>
      </c>
      <c r="Q1015" s="2" t="s">
        <v>4</v>
      </c>
      <c r="R1015" s="2" t="s">
        <v>4</v>
      </c>
      <c r="S1015" s="2" t="s">
        <v>4</v>
      </c>
    </row>
    <row r="1016" spans="1:19" x14ac:dyDescent="0.2">
      <c r="A1016" s="4"/>
      <c r="B1016" s="22" t="str">
        <f t="shared" si="44"/>
        <v/>
      </c>
      <c r="C1016" s="4"/>
      <c r="D1016" s="3" t="str">
        <f t="shared" si="45"/>
        <v/>
      </c>
      <c r="E1016" s="24"/>
      <c r="F1016" s="2" t="str">
        <f t="shared" si="46"/>
        <v>Предел текучести, МПа</v>
      </c>
      <c r="G1016" s="2">
        <v>275</v>
      </c>
      <c r="H1016" s="2">
        <v>275</v>
      </c>
      <c r="I1016" s="2">
        <v>255</v>
      </c>
      <c r="J1016" s="2">
        <v>235</v>
      </c>
      <c r="K1016" s="2">
        <v>226</v>
      </c>
      <c r="L1016" s="2">
        <v>196</v>
      </c>
      <c r="M1016" s="2">
        <v>186</v>
      </c>
      <c r="N1016" s="2">
        <v>186</v>
      </c>
      <c r="O1016" s="2" t="s">
        <v>4</v>
      </c>
      <c r="P1016" s="2" t="s">
        <v>4</v>
      </c>
      <c r="Q1016" s="2" t="s">
        <v>4</v>
      </c>
      <c r="R1016" s="2" t="s">
        <v>4</v>
      </c>
      <c r="S1016" s="2" t="s">
        <v>4</v>
      </c>
    </row>
    <row r="1017" spans="1:19" x14ac:dyDescent="0.2">
      <c r="A1017" s="4"/>
      <c r="B1017" s="22" t="str">
        <f t="shared" si="44"/>
        <v/>
      </c>
      <c r="C1017" s="4"/>
      <c r="D1017" s="3" t="str">
        <f t="shared" si="45"/>
        <v/>
      </c>
      <c r="E1017" s="24"/>
      <c r="F1017" s="2" t="str">
        <f t="shared" si="46"/>
        <v>Относительное удлинение пятикратного образца при растяжении, %</v>
      </c>
      <c r="G1017" s="2">
        <v>18</v>
      </c>
      <c r="H1017" s="2">
        <v>17</v>
      </c>
      <c r="I1017" s="2">
        <v>17</v>
      </c>
      <c r="J1017" s="2">
        <v>16</v>
      </c>
      <c r="K1017" s="2">
        <v>16</v>
      </c>
      <c r="L1017" s="2">
        <v>16</v>
      </c>
      <c r="M1017" s="2">
        <v>16</v>
      </c>
      <c r="N1017" s="2">
        <v>16</v>
      </c>
      <c r="O1017" s="2" t="s">
        <v>4</v>
      </c>
      <c r="P1017" s="2" t="s">
        <v>4</v>
      </c>
      <c r="Q1017" s="2" t="s">
        <v>4</v>
      </c>
      <c r="R1017" s="2" t="s">
        <v>4</v>
      </c>
      <c r="S1017" s="2" t="s">
        <v>4</v>
      </c>
    </row>
    <row r="1018" spans="1:19" x14ac:dyDescent="0.2">
      <c r="A1018" s="4"/>
      <c r="B1018" s="22" t="str">
        <f t="shared" si="44"/>
        <v/>
      </c>
      <c r="C1018" s="4"/>
      <c r="D1018" s="3" t="str">
        <f t="shared" si="45"/>
        <v/>
      </c>
      <c r="E1018" s="24"/>
      <c r="F1018" s="2" t="str">
        <f t="shared" si="46"/>
        <v>Относительное сужение поперечного сечения образца при растяжении, %</v>
      </c>
      <c r="G1018" s="2">
        <v>30</v>
      </c>
      <c r="H1018" s="2">
        <v>30</v>
      </c>
      <c r="I1018" s="2">
        <v>30</v>
      </c>
      <c r="J1018" s="2">
        <v>30</v>
      </c>
      <c r="K1018" s="2">
        <v>30</v>
      </c>
      <c r="L1018" s="2">
        <v>30</v>
      </c>
      <c r="M1018" s="2">
        <v>30</v>
      </c>
      <c r="N1018" s="2">
        <v>30</v>
      </c>
      <c r="O1018" s="2" t="s">
        <v>4</v>
      </c>
      <c r="P1018" s="2" t="s">
        <v>4</v>
      </c>
      <c r="Q1018" s="2" t="s">
        <v>4</v>
      </c>
      <c r="R1018" s="2" t="s">
        <v>4</v>
      </c>
      <c r="S1018" s="2" t="s">
        <v>4</v>
      </c>
    </row>
    <row r="1019" spans="1:19" ht="25.5" x14ac:dyDescent="0.2">
      <c r="A1019" s="3" t="s">
        <v>209</v>
      </c>
      <c r="B1019" s="22" t="str">
        <f t="shared" si="44"/>
        <v>Сталь легированная кремнемарганцовистая</v>
      </c>
      <c r="C1019" s="3" t="s">
        <v>108</v>
      </c>
      <c r="D1019" s="3" t="str">
        <f t="shared" si="45"/>
        <v>09Г2С</v>
      </c>
      <c r="E1019" s="23" t="s">
        <v>109</v>
      </c>
      <c r="F1019" s="2" t="str">
        <f t="shared" si="46"/>
        <v>Предел прочности, МПа</v>
      </c>
      <c r="G1019" s="2">
        <v>432</v>
      </c>
      <c r="H1019" s="2">
        <v>432</v>
      </c>
      <c r="I1019" s="2">
        <v>432</v>
      </c>
      <c r="J1019" s="2">
        <v>432</v>
      </c>
      <c r="K1019" s="2">
        <v>432</v>
      </c>
      <c r="L1019" s="2">
        <v>432</v>
      </c>
      <c r="M1019" s="2">
        <v>432</v>
      </c>
      <c r="N1019" s="2">
        <v>432</v>
      </c>
      <c r="O1019" s="2">
        <v>432</v>
      </c>
      <c r="P1019" s="2">
        <v>392</v>
      </c>
      <c r="Q1019" s="2" t="s">
        <v>4</v>
      </c>
      <c r="R1019" s="2" t="s">
        <v>4</v>
      </c>
      <c r="S1019" s="2" t="s">
        <v>4</v>
      </c>
    </row>
    <row r="1020" spans="1:19" x14ac:dyDescent="0.2">
      <c r="A1020" s="4"/>
      <c r="B1020" s="22" t="str">
        <f t="shared" si="44"/>
        <v/>
      </c>
      <c r="C1020" s="4"/>
      <c r="D1020" s="3" t="str">
        <f t="shared" si="45"/>
        <v/>
      </c>
      <c r="E1020" s="24"/>
      <c r="F1020" s="2" t="str">
        <f t="shared" si="46"/>
        <v>Предел текучести, МПа</v>
      </c>
      <c r="G1020" s="2">
        <v>245</v>
      </c>
      <c r="H1020" s="2">
        <v>235</v>
      </c>
      <c r="I1020" s="2">
        <v>235</v>
      </c>
      <c r="J1020" s="2">
        <v>226</v>
      </c>
      <c r="K1020" s="2">
        <v>216</v>
      </c>
      <c r="L1020" s="2">
        <v>216</v>
      </c>
      <c r="M1020" s="2">
        <v>196</v>
      </c>
      <c r="N1020" s="2">
        <v>177</v>
      </c>
      <c r="O1020" s="2">
        <v>157</v>
      </c>
      <c r="P1020" s="2">
        <v>157</v>
      </c>
      <c r="Q1020" s="2" t="s">
        <v>4</v>
      </c>
      <c r="R1020" s="2" t="s">
        <v>4</v>
      </c>
      <c r="S1020" s="2" t="s">
        <v>4</v>
      </c>
    </row>
    <row r="1021" spans="1:19" x14ac:dyDescent="0.2">
      <c r="A1021" s="4"/>
      <c r="B1021" s="22" t="str">
        <f t="shared" si="44"/>
        <v/>
      </c>
      <c r="C1021" s="4"/>
      <c r="D1021" s="3" t="str">
        <f t="shared" si="45"/>
        <v/>
      </c>
      <c r="E1021" s="24"/>
      <c r="F1021" s="2" t="str">
        <f t="shared" si="46"/>
        <v>Относительное удлинение пятикратного образца при растяжении, %</v>
      </c>
      <c r="G1021" s="2">
        <v>21</v>
      </c>
      <c r="H1021" s="2">
        <v>20</v>
      </c>
      <c r="I1021" s="2">
        <v>20</v>
      </c>
      <c r="J1021" s="2">
        <v>18</v>
      </c>
      <c r="K1021" s="2">
        <v>16</v>
      </c>
      <c r="L1021" s="2">
        <v>16</v>
      </c>
      <c r="M1021" s="2">
        <v>16</v>
      </c>
      <c r="N1021" s="2">
        <v>16</v>
      </c>
      <c r="O1021" s="2">
        <v>16</v>
      </c>
      <c r="P1021" s="2">
        <v>16</v>
      </c>
      <c r="Q1021" s="2" t="s">
        <v>4</v>
      </c>
      <c r="R1021" s="2" t="s">
        <v>4</v>
      </c>
      <c r="S1021" s="2" t="s">
        <v>4</v>
      </c>
    </row>
    <row r="1022" spans="1:19" x14ac:dyDescent="0.2">
      <c r="A1022" s="4"/>
      <c r="B1022" s="22" t="str">
        <f t="shared" si="44"/>
        <v/>
      </c>
      <c r="C1022" s="4"/>
      <c r="D1022" s="3" t="str">
        <f t="shared" si="45"/>
        <v/>
      </c>
      <c r="E1022" s="24"/>
      <c r="F1022" s="2" t="str">
        <f t="shared" si="46"/>
        <v>Относительное сужение поперечного сечения образца при растяжении, %</v>
      </c>
      <c r="G1022" s="2">
        <v>45</v>
      </c>
      <c r="H1022" s="2">
        <v>42</v>
      </c>
      <c r="I1022" s="2">
        <v>42</v>
      </c>
      <c r="J1022" s="2">
        <v>41</v>
      </c>
      <c r="K1022" s="2">
        <v>40</v>
      </c>
      <c r="L1022" s="2">
        <v>40</v>
      </c>
      <c r="M1022" s="2">
        <v>41</v>
      </c>
      <c r="N1022" s="2">
        <v>42</v>
      </c>
      <c r="O1022" s="2">
        <v>44</v>
      </c>
      <c r="P1022" s="2">
        <v>44</v>
      </c>
      <c r="Q1022" s="2" t="s">
        <v>4</v>
      </c>
      <c r="R1022" s="2" t="s">
        <v>4</v>
      </c>
      <c r="S1022" s="2" t="s">
        <v>4</v>
      </c>
    </row>
    <row r="1023" spans="1:19" x14ac:dyDescent="0.2">
      <c r="A1023" s="3" t="s">
        <v>210</v>
      </c>
      <c r="B1023" s="22" t="str">
        <f t="shared" si="44"/>
        <v>Сталь высокохромистая</v>
      </c>
      <c r="C1023" s="3" t="s">
        <v>110</v>
      </c>
      <c r="D1023" s="3" t="str">
        <f t="shared" si="45"/>
        <v>08Х13</v>
      </c>
      <c r="E1023" s="23" t="s">
        <v>111</v>
      </c>
      <c r="F1023" s="2" t="str">
        <f t="shared" si="46"/>
        <v>Предел прочности, МПа</v>
      </c>
      <c r="G1023" s="2">
        <v>422</v>
      </c>
      <c r="H1023" s="2">
        <v>402</v>
      </c>
      <c r="I1023" s="2">
        <v>392</v>
      </c>
      <c r="J1023" s="2">
        <v>373</v>
      </c>
      <c r="K1023" s="2">
        <v>363</v>
      </c>
      <c r="L1023" s="2">
        <v>353</v>
      </c>
      <c r="M1023" s="2">
        <v>343</v>
      </c>
      <c r="N1023" s="2" t="s">
        <v>4</v>
      </c>
      <c r="O1023" s="2" t="s">
        <v>4</v>
      </c>
      <c r="P1023" s="2" t="s">
        <v>4</v>
      </c>
      <c r="Q1023" s="2" t="s">
        <v>4</v>
      </c>
      <c r="R1023" s="2" t="s">
        <v>4</v>
      </c>
      <c r="S1023" s="2" t="s">
        <v>4</v>
      </c>
    </row>
    <row r="1024" spans="1:19" x14ac:dyDescent="0.2">
      <c r="A1024" s="4"/>
      <c r="B1024" s="22" t="str">
        <f t="shared" si="44"/>
        <v/>
      </c>
      <c r="C1024" s="4"/>
      <c r="D1024" s="3" t="str">
        <f t="shared" si="45"/>
        <v/>
      </c>
      <c r="E1024" s="24"/>
      <c r="F1024" s="2" t="str">
        <f t="shared" si="46"/>
        <v>Предел текучести, МПа</v>
      </c>
      <c r="G1024" s="2">
        <v>275</v>
      </c>
      <c r="H1024" s="2">
        <v>275</v>
      </c>
      <c r="I1024" s="2">
        <v>275</v>
      </c>
      <c r="J1024" s="2">
        <v>255</v>
      </c>
      <c r="K1024" s="2">
        <v>245</v>
      </c>
      <c r="L1024" s="2">
        <v>235</v>
      </c>
      <c r="M1024" s="2">
        <v>235</v>
      </c>
      <c r="N1024" s="2" t="s">
        <v>4</v>
      </c>
      <c r="O1024" s="2" t="s">
        <v>4</v>
      </c>
      <c r="P1024" s="2" t="s">
        <v>4</v>
      </c>
      <c r="Q1024" s="2" t="s">
        <v>4</v>
      </c>
      <c r="R1024" s="2" t="s">
        <v>4</v>
      </c>
      <c r="S1024" s="2" t="s">
        <v>4</v>
      </c>
    </row>
    <row r="1025" spans="1:19" x14ac:dyDescent="0.2">
      <c r="A1025" s="4"/>
      <c r="B1025" s="22" t="str">
        <f t="shared" si="44"/>
        <v/>
      </c>
      <c r="C1025" s="4"/>
      <c r="D1025" s="3" t="str">
        <f t="shared" si="45"/>
        <v/>
      </c>
      <c r="E1025" s="24"/>
      <c r="F1025" s="2" t="str">
        <f t="shared" si="46"/>
        <v>Относительное удлинение пятикратного образца при растяжении, %</v>
      </c>
      <c r="G1025" s="2">
        <v>23</v>
      </c>
      <c r="H1025" s="2">
        <v>21</v>
      </c>
      <c r="I1025" s="2">
        <v>20</v>
      </c>
      <c r="J1025" s="2">
        <v>20</v>
      </c>
      <c r="K1025" s="2">
        <v>20</v>
      </c>
      <c r="L1025" s="2">
        <v>17</v>
      </c>
      <c r="M1025" s="2">
        <v>15</v>
      </c>
      <c r="N1025" s="2" t="s">
        <v>4</v>
      </c>
      <c r="O1025" s="2" t="s">
        <v>4</v>
      </c>
      <c r="P1025" s="2" t="s">
        <v>4</v>
      </c>
      <c r="Q1025" s="2" t="s">
        <v>4</v>
      </c>
      <c r="R1025" s="2" t="s">
        <v>4</v>
      </c>
      <c r="S1025" s="2" t="s">
        <v>4</v>
      </c>
    </row>
    <row r="1026" spans="1:19" x14ac:dyDescent="0.2">
      <c r="A1026" s="4"/>
      <c r="B1026" s="22" t="str">
        <f t="shared" si="44"/>
        <v/>
      </c>
      <c r="C1026" s="4"/>
      <c r="D1026" s="3" t="str">
        <f t="shared" si="45"/>
        <v/>
      </c>
      <c r="E1026" s="24"/>
      <c r="F1026" s="2" t="str">
        <f t="shared" si="46"/>
        <v>Относительное сужение поперечного сечения образца при растяжении, %</v>
      </c>
      <c r="G1026" s="2">
        <v>55</v>
      </c>
      <c r="H1026" s="2">
        <v>56</v>
      </c>
      <c r="I1026" s="2">
        <v>58</v>
      </c>
      <c r="J1026" s="2">
        <v>55</v>
      </c>
      <c r="K1026" s="2">
        <v>55</v>
      </c>
      <c r="L1026" s="2">
        <v>55</v>
      </c>
      <c r="M1026" s="2">
        <v>55</v>
      </c>
      <c r="N1026" s="2" t="s">
        <v>4</v>
      </c>
      <c r="O1026" s="2" t="s">
        <v>4</v>
      </c>
      <c r="P1026" s="2" t="s">
        <v>4</v>
      </c>
      <c r="Q1026" s="2" t="s">
        <v>4</v>
      </c>
      <c r="R1026" s="2" t="s">
        <v>4</v>
      </c>
      <c r="S1026" s="2" t="s">
        <v>4</v>
      </c>
    </row>
    <row r="1027" spans="1:19" x14ac:dyDescent="0.2">
      <c r="A1027" s="4"/>
      <c r="B1027" s="22" t="str">
        <f t="shared" ref="B1027:B1090" si="47">IF(NOT(ISBLANK(A1027)),A1027,IF(NOT(ISBLANK(E1027)),INDEX(B:B,ROW(B1027)-4),""))</f>
        <v>Сталь высокохромистая</v>
      </c>
      <c r="C1027" s="4"/>
      <c r="D1027" s="3" t="str">
        <f t="shared" ref="D1027:D1090" si="48">IF(NOT(ISBLANK(C1027)),C1027,IF(NOT(ISBLANK(E1027)),INDEX(D:D,ROW(D1027)-4),""))</f>
        <v>08Х13</v>
      </c>
      <c r="E1027" s="23" t="s">
        <v>317</v>
      </c>
      <c r="F1027" s="2" t="str">
        <f t="shared" si="46"/>
        <v>Предел прочности, МПа</v>
      </c>
      <c r="G1027" s="2">
        <v>373</v>
      </c>
      <c r="H1027" s="2">
        <v>363</v>
      </c>
      <c r="I1027" s="2">
        <v>353</v>
      </c>
      <c r="J1027" s="2">
        <v>333</v>
      </c>
      <c r="K1027" s="2">
        <v>323</v>
      </c>
      <c r="L1027" s="2">
        <v>314</v>
      </c>
      <c r="M1027" s="2">
        <v>314</v>
      </c>
      <c r="N1027" s="2" t="s">
        <v>4</v>
      </c>
      <c r="O1027" s="2" t="s">
        <v>4</v>
      </c>
      <c r="P1027" s="2" t="s">
        <v>4</v>
      </c>
      <c r="Q1027" s="2" t="s">
        <v>4</v>
      </c>
      <c r="R1027" s="2" t="s">
        <v>4</v>
      </c>
      <c r="S1027" s="2" t="s">
        <v>4</v>
      </c>
    </row>
    <row r="1028" spans="1:19" x14ac:dyDescent="0.2">
      <c r="A1028" s="4"/>
      <c r="B1028" s="22" t="str">
        <f t="shared" si="47"/>
        <v/>
      </c>
      <c r="C1028" s="4"/>
      <c r="D1028" s="3" t="str">
        <f t="shared" si="48"/>
        <v/>
      </c>
      <c r="E1028" s="24"/>
      <c r="F1028" s="2" t="str">
        <f t="shared" si="46"/>
        <v>Предел текучести, МПа</v>
      </c>
      <c r="G1028" s="2">
        <v>245</v>
      </c>
      <c r="H1028" s="2">
        <v>245</v>
      </c>
      <c r="I1028" s="2">
        <v>245</v>
      </c>
      <c r="J1028" s="2">
        <v>226</v>
      </c>
      <c r="K1028" s="2">
        <v>216</v>
      </c>
      <c r="L1028" s="2">
        <v>216</v>
      </c>
      <c r="M1028" s="2">
        <v>216</v>
      </c>
      <c r="N1028" s="2" t="s">
        <v>4</v>
      </c>
      <c r="O1028" s="2" t="s">
        <v>4</v>
      </c>
      <c r="P1028" s="2" t="s">
        <v>4</v>
      </c>
      <c r="Q1028" s="2" t="s">
        <v>4</v>
      </c>
      <c r="R1028" s="2" t="s">
        <v>4</v>
      </c>
      <c r="S1028" s="2" t="s">
        <v>4</v>
      </c>
    </row>
    <row r="1029" spans="1:19" x14ac:dyDescent="0.2">
      <c r="A1029" s="4"/>
      <c r="B1029" s="22" t="str">
        <f t="shared" si="47"/>
        <v/>
      </c>
      <c r="C1029" s="4"/>
      <c r="D1029" s="3" t="str">
        <f t="shared" si="48"/>
        <v/>
      </c>
      <c r="E1029" s="24"/>
      <c r="F1029" s="2" t="str">
        <f t="shared" si="46"/>
        <v>Относительное удлинение пятикратного образца при растяжении, %</v>
      </c>
      <c r="G1029" s="2">
        <v>22</v>
      </c>
      <c r="H1029" s="2">
        <v>20</v>
      </c>
      <c r="I1029" s="2">
        <v>19</v>
      </c>
      <c r="J1029" s="2">
        <v>18</v>
      </c>
      <c r="K1029" s="2">
        <v>18</v>
      </c>
      <c r="L1029" s="2">
        <v>15</v>
      </c>
      <c r="M1029" s="2">
        <v>13</v>
      </c>
      <c r="N1029" s="2" t="s">
        <v>4</v>
      </c>
      <c r="O1029" s="2" t="s">
        <v>4</v>
      </c>
      <c r="P1029" s="2" t="s">
        <v>4</v>
      </c>
      <c r="Q1029" s="2" t="s">
        <v>4</v>
      </c>
      <c r="R1029" s="2" t="s">
        <v>4</v>
      </c>
      <c r="S1029" s="2" t="s">
        <v>4</v>
      </c>
    </row>
    <row r="1030" spans="1:19" x14ac:dyDescent="0.2">
      <c r="A1030" s="4"/>
      <c r="B1030" s="22" t="str">
        <f t="shared" si="47"/>
        <v/>
      </c>
      <c r="C1030" s="4"/>
      <c r="D1030" s="3" t="str">
        <f t="shared" si="48"/>
        <v/>
      </c>
      <c r="E1030" s="24"/>
      <c r="F1030" s="2" t="str">
        <f t="shared" si="46"/>
        <v>Относительное сужение поперечного сечения образца при растяжении, %</v>
      </c>
      <c r="G1030" s="2">
        <v>43</v>
      </c>
      <c r="H1030" s="2">
        <v>43</v>
      </c>
      <c r="I1030" s="2">
        <v>44</v>
      </c>
      <c r="J1030" s="2">
        <v>43</v>
      </c>
      <c r="K1030" s="2">
        <v>43</v>
      </c>
      <c r="L1030" s="2">
        <v>40</v>
      </c>
      <c r="M1030" s="2">
        <v>38</v>
      </c>
      <c r="N1030" s="2" t="s">
        <v>4</v>
      </c>
      <c r="O1030" s="2" t="s">
        <v>4</v>
      </c>
      <c r="P1030" s="2" t="s">
        <v>4</v>
      </c>
      <c r="Q1030" s="2" t="s">
        <v>4</v>
      </c>
      <c r="R1030" s="2" t="s">
        <v>4</v>
      </c>
      <c r="S1030" s="2" t="s">
        <v>4</v>
      </c>
    </row>
    <row r="1031" spans="1:19" x14ac:dyDescent="0.2">
      <c r="A1031" s="3" t="s">
        <v>210</v>
      </c>
      <c r="B1031" s="22" t="str">
        <f t="shared" si="47"/>
        <v>Сталь высокохромистая</v>
      </c>
      <c r="C1031" s="3" t="s">
        <v>112</v>
      </c>
      <c r="D1031" s="3" t="str">
        <f t="shared" si="48"/>
        <v>20Х13</v>
      </c>
      <c r="E1031" s="23" t="s">
        <v>113</v>
      </c>
      <c r="F1031" s="2" t="str">
        <f t="shared" si="46"/>
        <v>Предел прочности, МПа</v>
      </c>
      <c r="G1031" s="2">
        <v>647</v>
      </c>
      <c r="H1031" s="2">
        <v>628</v>
      </c>
      <c r="I1031" s="2">
        <v>608</v>
      </c>
      <c r="J1031" s="2">
        <v>589</v>
      </c>
      <c r="K1031" s="2">
        <v>569</v>
      </c>
      <c r="L1031" s="2">
        <v>549</v>
      </c>
      <c r="M1031" s="2">
        <v>530</v>
      </c>
      <c r="N1031" s="2" t="s">
        <v>4</v>
      </c>
      <c r="O1031" s="2" t="s">
        <v>4</v>
      </c>
      <c r="P1031" s="2" t="s">
        <v>4</v>
      </c>
      <c r="Q1031" s="2" t="s">
        <v>4</v>
      </c>
      <c r="R1031" s="2" t="s">
        <v>4</v>
      </c>
      <c r="S1031" s="2" t="s">
        <v>4</v>
      </c>
    </row>
    <row r="1032" spans="1:19" x14ac:dyDescent="0.2">
      <c r="A1032" s="4"/>
      <c r="B1032" s="22" t="str">
        <f t="shared" si="47"/>
        <v/>
      </c>
      <c r="C1032" s="4"/>
      <c r="D1032" s="3" t="str">
        <f t="shared" si="48"/>
        <v/>
      </c>
      <c r="E1032" s="24"/>
      <c r="F1032" s="2" t="str">
        <f t="shared" si="46"/>
        <v>Предел текучести, МПа</v>
      </c>
      <c r="G1032" s="2">
        <v>441</v>
      </c>
      <c r="H1032" s="2">
        <v>422</v>
      </c>
      <c r="I1032" s="2">
        <v>412</v>
      </c>
      <c r="J1032" s="2">
        <v>392</v>
      </c>
      <c r="K1032" s="2">
        <v>392</v>
      </c>
      <c r="L1032" s="2">
        <v>363</v>
      </c>
      <c r="M1032" s="2">
        <v>353</v>
      </c>
      <c r="N1032" s="2" t="s">
        <v>4</v>
      </c>
      <c r="O1032" s="2" t="s">
        <v>4</v>
      </c>
      <c r="P1032" s="2" t="s">
        <v>4</v>
      </c>
      <c r="Q1032" s="2" t="s">
        <v>4</v>
      </c>
      <c r="R1032" s="2" t="s">
        <v>4</v>
      </c>
      <c r="S1032" s="2" t="s">
        <v>4</v>
      </c>
    </row>
    <row r="1033" spans="1:19" x14ac:dyDescent="0.2">
      <c r="A1033" s="4"/>
      <c r="B1033" s="22" t="str">
        <f t="shared" si="47"/>
        <v/>
      </c>
      <c r="C1033" s="4"/>
      <c r="D1033" s="3" t="str">
        <f t="shared" si="48"/>
        <v/>
      </c>
      <c r="E1033" s="24"/>
      <c r="F1033" s="2" t="str">
        <f t="shared" si="46"/>
        <v>Относительное удлинение пятикратного образца при растяжении, %</v>
      </c>
      <c r="G1033" s="2">
        <v>12</v>
      </c>
      <c r="H1033" s="2">
        <v>11</v>
      </c>
      <c r="I1033" s="2">
        <v>11</v>
      </c>
      <c r="J1033" s="2">
        <v>10</v>
      </c>
      <c r="K1033" s="2">
        <v>10</v>
      </c>
      <c r="L1033" s="2">
        <v>9</v>
      </c>
      <c r="M1033" s="2">
        <v>9</v>
      </c>
      <c r="N1033" s="2" t="s">
        <v>4</v>
      </c>
      <c r="O1033" s="2" t="s">
        <v>4</v>
      </c>
      <c r="P1033" s="2" t="s">
        <v>4</v>
      </c>
      <c r="Q1033" s="2" t="s">
        <v>4</v>
      </c>
      <c r="R1033" s="2" t="s">
        <v>4</v>
      </c>
      <c r="S1033" s="2" t="s">
        <v>4</v>
      </c>
    </row>
    <row r="1034" spans="1:19" x14ac:dyDescent="0.2">
      <c r="A1034" s="4"/>
      <c r="B1034" s="22" t="str">
        <f t="shared" si="47"/>
        <v/>
      </c>
      <c r="C1034" s="4"/>
      <c r="D1034" s="3" t="str">
        <f t="shared" si="48"/>
        <v/>
      </c>
      <c r="E1034" s="24"/>
      <c r="F1034" s="2" t="str">
        <f t="shared" si="46"/>
        <v>Относительное сужение поперечного сечения образца при растяжении, %</v>
      </c>
      <c r="G1034" s="2">
        <v>40</v>
      </c>
      <c r="H1034" s="2">
        <v>40</v>
      </c>
      <c r="I1034" s="2">
        <v>40</v>
      </c>
      <c r="J1034" s="2">
        <v>40</v>
      </c>
      <c r="K1034" s="2">
        <v>40</v>
      </c>
      <c r="L1034" s="2">
        <v>40</v>
      </c>
      <c r="M1034" s="2">
        <v>40</v>
      </c>
      <c r="N1034" s="2" t="s">
        <v>4</v>
      </c>
      <c r="O1034" s="2" t="s">
        <v>4</v>
      </c>
      <c r="P1034" s="2" t="s">
        <v>4</v>
      </c>
      <c r="Q1034" s="2" t="s">
        <v>4</v>
      </c>
      <c r="R1034" s="2" t="s">
        <v>4</v>
      </c>
      <c r="S1034" s="2" t="s">
        <v>4</v>
      </c>
    </row>
    <row r="1035" spans="1:19" x14ac:dyDescent="0.2">
      <c r="A1035" s="4"/>
      <c r="B1035" s="22" t="str">
        <f t="shared" si="47"/>
        <v>Сталь высокохромистая</v>
      </c>
      <c r="C1035" s="4"/>
      <c r="D1035" s="3" t="str">
        <f t="shared" si="48"/>
        <v>20Х13</v>
      </c>
      <c r="E1035" s="23" t="s">
        <v>318</v>
      </c>
      <c r="F1035" s="2" t="str">
        <f t="shared" si="46"/>
        <v>Предел прочности, МПа</v>
      </c>
      <c r="G1035" s="2">
        <v>647</v>
      </c>
      <c r="H1035" s="2">
        <v>628</v>
      </c>
      <c r="I1035" s="2">
        <v>608</v>
      </c>
      <c r="J1035" s="2">
        <v>589</v>
      </c>
      <c r="K1035" s="2">
        <v>569</v>
      </c>
      <c r="L1035" s="2">
        <v>549</v>
      </c>
      <c r="M1035" s="2">
        <v>530</v>
      </c>
      <c r="N1035" s="2" t="s">
        <v>4</v>
      </c>
      <c r="O1035" s="2" t="s">
        <v>4</v>
      </c>
      <c r="P1035" s="2" t="s">
        <v>4</v>
      </c>
      <c r="Q1035" s="2" t="s">
        <v>4</v>
      </c>
      <c r="R1035" s="2" t="s">
        <v>4</v>
      </c>
      <c r="S1035" s="2" t="s">
        <v>4</v>
      </c>
    </row>
    <row r="1036" spans="1:19" x14ac:dyDescent="0.2">
      <c r="A1036" s="4"/>
      <c r="B1036" s="22" t="str">
        <f t="shared" si="47"/>
        <v/>
      </c>
      <c r="C1036" s="4"/>
      <c r="D1036" s="3" t="str">
        <f t="shared" si="48"/>
        <v/>
      </c>
      <c r="E1036" s="24"/>
      <c r="F1036" s="2" t="str">
        <f t="shared" si="46"/>
        <v>Предел текучести, МПа</v>
      </c>
      <c r="G1036" s="2">
        <v>441</v>
      </c>
      <c r="H1036" s="2">
        <v>422</v>
      </c>
      <c r="I1036" s="2">
        <v>412</v>
      </c>
      <c r="J1036" s="2">
        <v>392</v>
      </c>
      <c r="K1036" s="2">
        <v>392</v>
      </c>
      <c r="L1036" s="2">
        <v>363</v>
      </c>
      <c r="M1036" s="2">
        <v>353</v>
      </c>
      <c r="N1036" s="2" t="s">
        <v>4</v>
      </c>
      <c r="O1036" s="2" t="s">
        <v>4</v>
      </c>
      <c r="P1036" s="2" t="s">
        <v>4</v>
      </c>
      <c r="Q1036" s="2" t="s">
        <v>4</v>
      </c>
      <c r="R1036" s="2" t="s">
        <v>4</v>
      </c>
      <c r="S1036" s="2" t="s">
        <v>4</v>
      </c>
    </row>
    <row r="1037" spans="1:19" x14ac:dyDescent="0.2">
      <c r="A1037" s="4"/>
      <c r="B1037" s="22" t="str">
        <f t="shared" si="47"/>
        <v/>
      </c>
      <c r="C1037" s="4"/>
      <c r="D1037" s="3" t="str">
        <f t="shared" si="48"/>
        <v/>
      </c>
      <c r="E1037" s="24"/>
      <c r="F1037" s="2" t="str">
        <f t="shared" si="46"/>
        <v>Относительное удлинение пятикратного образца при растяжении, %</v>
      </c>
      <c r="G1037" s="2">
        <v>16</v>
      </c>
      <c r="H1037" s="2">
        <v>15</v>
      </c>
      <c r="I1037" s="2">
        <v>15</v>
      </c>
      <c r="J1037" s="2">
        <v>14</v>
      </c>
      <c r="K1037" s="2">
        <v>14</v>
      </c>
      <c r="L1037" s="2">
        <v>13</v>
      </c>
      <c r="M1037" s="2">
        <v>13</v>
      </c>
      <c r="N1037" s="2" t="s">
        <v>4</v>
      </c>
      <c r="O1037" s="2" t="s">
        <v>4</v>
      </c>
      <c r="P1037" s="2" t="s">
        <v>4</v>
      </c>
      <c r="Q1037" s="2" t="s">
        <v>4</v>
      </c>
      <c r="R1037" s="2" t="s">
        <v>4</v>
      </c>
      <c r="S1037" s="2" t="s">
        <v>4</v>
      </c>
    </row>
    <row r="1038" spans="1:19" x14ac:dyDescent="0.2">
      <c r="A1038" s="4"/>
      <c r="B1038" s="22" t="str">
        <f t="shared" si="47"/>
        <v/>
      </c>
      <c r="C1038" s="4"/>
      <c r="D1038" s="3" t="str">
        <f t="shared" si="48"/>
        <v/>
      </c>
      <c r="E1038" s="24"/>
      <c r="F1038" s="2" t="str">
        <f t="shared" si="46"/>
        <v>Относительное сужение поперечного сечения образца при растяжении, %</v>
      </c>
      <c r="G1038" s="2">
        <v>55</v>
      </c>
      <c r="H1038" s="2">
        <v>55</v>
      </c>
      <c r="I1038" s="2">
        <v>55</v>
      </c>
      <c r="J1038" s="2">
        <v>55</v>
      </c>
      <c r="K1038" s="2">
        <v>55</v>
      </c>
      <c r="L1038" s="2">
        <v>55</v>
      </c>
      <c r="M1038" s="2">
        <v>55</v>
      </c>
      <c r="N1038" s="2" t="s">
        <v>4</v>
      </c>
      <c r="O1038" s="2" t="s">
        <v>4</v>
      </c>
      <c r="P1038" s="2" t="s">
        <v>4</v>
      </c>
      <c r="Q1038" s="2" t="s">
        <v>4</v>
      </c>
      <c r="R1038" s="2" t="s">
        <v>4</v>
      </c>
      <c r="S1038" s="2" t="s">
        <v>4</v>
      </c>
    </row>
    <row r="1039" spans="1:19" x14ac:dyDescent="0.2">
      <c r="A1039" s="4"/>
      <c r="B1039" s="22" t="str">
        <f t="shared" si="47"/>
        <v>Сталь высокохромистая</v>
      </c>
      <c r="C1039" s="4"/>
      <c r="D1039" s="3" t="str">
        <f t="shared" si="48"/>
        <v>20Х13</v>
      </c>
      <c r="E1039" s="23" t="s">
        <v>319</v>
      </c>
      <c r="F1039" s="2" t="str">
        <f t="shared" si="46"/>
        <v>Предел прочности, МПа</v>
      </c>
      <c r="G1039" s="2">
        <v>647</v>
      </c>
      <c r="H1039" s="2">
        <v>628</v>
      </c>
      <c r="I1039" s="2">
        <v>608</v>
      </c>
      <c r="J1039" s="2">
        <v>589</v>
      </c>
      <c r="K1039" s="2">
        <v>569</v>
      </c>
      <c r="L1039" s="2">
        <v>549</v>
      </c>
      <c r="M1039" s="2">
        <v>530</v>
      </c>
      <c r="N1039" s="2" t="s">
        <v>4</v>
      </c>
      <c r="O1039" s="2" t="s">
        <v>4</v>
      </c>
      <c r="P1039" s="2" t="s">
        <v>4</v>
      </c>
      <c r="Q1039" s="2" t="s">
        <v>4</v>
      </c>
      <c r="R1039" s="2" t="s">
        <v>4</v>
      </c>
      <c r="S1039" s="2" t="s">
        <v>4</v>
      </c>
    </row>
    <row r="1040" spans="1:19" x14ac:dyDescent="0.2">
      <c r="A1040" s="4"/>
      <c r="B1040" s="22" t="str">
        <f t="shared" si="47"/>
        <v/>
      </c>
      <c r="C1040" s="4"/>
      <c r="D1040" s="3" t="str">
        <f t="shared" si="48"/>
        <v/>
      </c>
      <c r="E1040" s="24"/>
      <c r="F1040" s="2" t="str">
        <f t="shared" ref="F1040:F1103" si="49">CHOOSE(MOD(ROW(F1040)-ROW($F$3),4)+1,
"Предел прочности, МПа",
"Предел текучести, МПа",
"Относительное удлинение пятикратного образца при растяжении, %",
"Относительное сужение поперечного сечения образца при растяжении, %")</f>
        <v>Предел текучести, МПа</v>
      </c>
      <c r="G1040" s="2">
        <v>441</v>
      </c>
      <c r="H1040" s="2">
        <v>422</v>
      </c>
      <c r="I1040" s="2">
        <v>412</v>
      </c>
      <c r="J1040" s="2">
        <v>392</v>
      </c>
      <c r="K1040" s="2">
        <v>392</v>
      </c>
      <c r="L1040" s="2">
        <v>363</v>
      </c>
      <c r="M1040" s="2">
        <v>353</v>
      </c>
      <c r="N1040" s="2" t="s">
        <v>4</v>
      </c>
      <c r="O1040" s="2" t="s">
        <v>4</v>
      </c>
      <c r="P1040" s="2" t="s">
        <v>4</v>
      </c>
      <c r="Q1040" s="2" t="s">
        <v>4</v>
      </c>
      <c r="R1040" s="2" t="s">
        <v>4</v>
      </c>
      <c r="S1040" s="2" t="s">
        <v>4</v>
      </c>
    </row>
    <row r="1041" spans="1:19" x14ac:dyDescent="0.2">
      <c r="A1041" s="4"/>
      <c r="B1041" s="22" t="str">
        <f t="shared" si="47"/>
        <v/>
      </c>
      <c r="C1041" s="4"/>
      <c r="D1041" s="3" t="str">
        <f t="shared" si="48"/>
        <v/>
      </c>
      <c r="E1041" s="24"/>
      <c r="F1041" s="2" t="str">
        <f t="shared" si="49"/>
        <v>Относительное удлинение пятикратного образца при растяжении, %</v>
      </c>
      <c r="G1041" s="2">
        <v>16</v>
      </c>
      <c r="H1041" s="2">
        <v>15</v>
      </c>
      <c r="I1041" s="2">
        <v>15</v>
      </c>
      <c r="J1041" s="2">
        <v>14</v>
      </c>
      <c r="K1041" s="2">
        <v>14</v>
      </c>
      <c r="L1041" s="2">
        <v>13</v>
      </c>
      <c r="M1041" s="2">
        <v>13</v>
      </c>
      <c r="N1041" s="2" t="s">
        <v>4</v>
      </c>
      <c r="O1041" s="2" t="s">
        <v>4</v>
      </c>
      <c r="P1041" s="2" t="s">
        <v>4</v>
      </c>
      <c r="Q1041" s="2" t="s">
        <v>4</v>
      </c>
      <c r="R1041" s="2" t="s">
        <v>4</v>
      </c>
      <c r="S1041" s="2" t="s">
        <v>4</v>
      </c>
    </row>
    <row r="1042" spans="1:19" x14ac:dyDescent="0.2">
      <c r="A1042" s="4"/>
      <c r="B1042" s="22" t="str">
        <f t="shared" si="47"/>
        <v/>
      </c>
      <c r="C1042" s="4"/>
      <c r="D1042" s="3" t="str">
        <f t="shared" si="48"/>
        <v/>
      </c>
      <c r="E1042" s="24"/>
      <c r="F1042" s="2" t="str">
        <f t="shared" si="49"/>
        <v>Относительное сужение поперечного сечения образца при растяжении, %</v>
      </c>
      <c r="G1042" s="2">
        <v>55</v>
      </c>
      <c r="H1042" s="2">
        <v>55</v>
      </c>
      <c r="I1042" s="2">
        <v>55</v>
      </c>
      <c r="J1042" s="2">
        <v>55</v>
      </c>
      <c r="K1042" s="2">
        <v>55</v>
      </c>
      <c r="L1042" s="2">
        <v>55</v>
      </c>
      <c r="M1042" s="2">
        <v>55</v>
      </c>
      <c r="N1042" s="2" t="s">
        <v>4</v>
      </c>
      <c r="O1042" s="2" t="s">
        <v>4</v>
      </c>
      <c r="P1042" s="2" t="s">
        <v>4</v>
      </c>
      <c r="Q1042" s="2" t="s">
        <v>4</v>
      </c>
      <c r="R1042" s="2" t="s">
        <v>4</v>
      </c>
      <c r="S1042" s="2" t="s">
        <v>4</v>
      </c>
    </row>
    <row r="1043" spans="1:19" ht="25.5" x14ac:dyDescent="0.2">
      <c r="A1043" s="4"/>
      <c r="B1043" s="22" t="str">
        <f t="shared" si="47"/>
        <v>Сталь высокохромистая</v>
      </c>
      <c r="C1043" s="4"/>
      <c r="D1043" s="3" t="str">
        <f t="shared" si="48"/>
        <v>20Х13</v>
      </c>
      <c r="E1043" s="23" t="s">
        <v>320</v>
      </c>
      <c r="F1043" s="2" t="str">
        <f t="shared" si="49"/>
        <v>Предел прочности, МПа</v>
      </c>
      <c r="G1043" s="2">
        <v>647</v>
      </c>
      <c r="H1043" s="2">
        <v>628</v>
      </c>
      <c r="I1043" s="2">
        <v>608</v>
      </c>
      <c r="J1043" s="2">
        <v>589</v>
      </c>
      <c r="K1043" s="2">
        <v>569</v>
      </c>
      <c r="L1043" s="2">
        <v>549</v>
      </c>
      <c r="M1043" s="2">
        <v>530</v>
      </c>
      <c r="N1043" s="2" t="s">
        <v>4</v>
      </c>
      <c r="O1043" s="2" t="s">
        <v>4</v>
      </c>
      <c r="P1043" s="2" t="s">
        <v>4</v>
      </c>
      <c r="Q1043" s="2" t="s">
        <v>4</v>
      </c>
      <c r="R1043" s="2" t="s">
        <v>4</v>
      </c>
      <c r="S1043" s="2" t="s">
        <v>4</v>
      </c>
    </row>
    <row r="1044" spans="1:19" x14ac:dyDescent="0.2">
      <c r="A1044" s="4"/>
      <c r="B1044" s="22" t="str">
        <f t="shared" si="47"/>
        <v/>
      </c>
      <c r="C1044" s="4"/>
      <c r="D1044" s="3" t="str">
        <f t="shared" si="48"/>
        <v/>
      </c>
      <c r="E1044" s="24"/>
      <c r="F1044" s="2" t="str">
        <f t="shared" si="49"/>
        <v>Предел текучести, МПа</v>
      </c>
      <c r="G1044" s="2">
        <v>441</v>
      </c>
      <c r="H1044" s="2">
        <v>422</v>
      </c>
      <c r="I1044" s="2">
        <v>412</v>
      </c>
      <c r="J1044" s="2">
        <v>392</v>
      </c>
      <c r="K1044" s="2">
        <v>392</v>
      </c>
      <c r="L1044" s="2">
        <v>363</v>
      </c>
      <c r="M1044" s="2">
        <v>353</v>
      </c>
      <c r="N1044" s="2" t="s">
        <v>4</v>
      </c>
      <c r="O1044" s="2" t="s">
        <v>4</v>
      </c>
      <c r="P1044" s="2" t="s">
        <v>4</v>
      </c>
      <c r="Q1044" s="2" t="s">
        <v>4</v>
      </c>
      <c r="R1044" s="2" t="s">
        <v>4</v>
      </c>
      <c r="S1044" s="2" t="s">
        <v>4</v>
      </c>
    </row>
    <row r="1045" spans="1:19" x14ac:dyDescent="0.2">
      <c r="A1045" s="4"/>
      <c r="B1045" s="22" t="str">
        <f t="shared" si="47"/>
        <v/>
      </c>
      <c r="C1045" s="4"/>
      <c r="D1045" s="3" t="str">
        <f t="shared" si="48"/>
        <v/>
      </c>
      <c r="E1045" s="24"/>
      <c r="F1045" s="2" t="str">
        <f t="shared" si="49"/>
        <v>Относительное удлинение пятикратного образца при растяжении, %</v>
      </c>
      <c r="G1045" s="2">
        <v>15</v>
      </c>
      <c r="H1045" s="2">
        <v>14</v>
      </c>
      <c r="I1045" s="2">
        <v>14</v>
      </c>
      <c r="J1045" s="2">
        <v>13</v>
      </c>
      <c r="K1045" s="2">
        <v>13</v>
      </c>
      <c r="L1045" s="2">
        <v>12</v>
      </c>
      <c r="M1045" s="2">
        <v>12</v>
      </c>
      <c r="N1045" s="2" t="s">
        <v>4</v>
      </c>
      <c r="O1045" s="2" t="s">
        <v>4</v>
      </c>
      <c r="P1045" s="2" t="s">
        <v>4</v>
      </c>
      <c r="Q1045" s="2" t="s">
        <v>4</v>
      </c>
      <c r="R1045" s="2" t="s">
        <v>4</v>
      </c>
      <c r="S1045" s="2" t="s">
        <v>4</v>
      </c>
    </row>
    <row r="1046" spans="1:19" x14ac:dyDescent="0.2">
      <c r="A1046" s="4"/>
      <c r="B1046" s="22" t="str">
        <f t="shared" si="47"/>
        <v/>
      </c>
      <c r="C1046" s="4"/>
      <c r="D1046" s="3" t="str">
        <f t="shared" si="48"/>
        <v/>
      </c>
      <c r="E1046" s="24"/>
      <c r="F1046" s="2" t="str">
        <f t="shared" si="49"/>
        <v>Относительное сужение поперечного сечения образца при растяжении, %</v>
      </c>
      <c r="G1046" s="2">
        <v>50</v>
      </c>
      <c r="H1046" s="2">
        <v>50</v>
      </c>
      <c r="I1046" s="2">
        <v>50</v>
      </c>
      <c r="J1046" s="2">
        <v>50</v>
      </c>
      <c r="K1046" s="2">
        <v>50</v>
      </c>
      <c r="L1046" s="2">
        <v>50</v>
      </c>
      <c r="M1046" s="2">
        <v>50</v>
      </c>
      <c r="N1046" s="2" t="s">
        <v>4</v>
      </c>
      <c r="O1046" s="2" t="s">
        <v>4</v>
      </c>
      <c r="P1046" s="2" t="s">
        <v>4</v>
      </c>
      <c r="Q1046" s="2" t="s">
        <v>4</v>
      </c>
      <c r="R1046" s="2" t="s">
        <v>4</v>
      </c>
      <c r="S1046" s="2" t="s">
        <v>4</v>
      </c>
    </row>
    <row r="1047" spans="1:19" x14ac:dyDescent="0.2">
      <c r="A1047" s="4"/>
      <c r="B1047" s="22" t="str">
        <f t="shared" si="47"/>
        <v>Сталь высокохромистая</v>
      </c>
      <c r="C1047" s="4"/>
      <c r="D1047" s="3" t="str">
        <f t="shared" si="48"/>
        <v>20Х13</v>
      </c>
      <c r="E1047" s="23" t="s">
        <v>321</v>
      </c>
      <c r="F1047" s="2" t="str">
        <f t="shared" si="49"/>
        <v>Предел прочности, МПа</v>
      </c>
      <c r="G1047" s="2">
        <v>647</v>
      </c>
      <c r="H1047" s="2">
        <v>628</v>
      </c>
      <c r="I1047" s="2">
        <v>608</v>
      </c>
      <c r="J1047" s="2">
        <v>589</v>
      </c>
      <c r="K1047" s="2">
        <v>569</v>
      </c>
      <c r="L1047" s="2">
        <v>549</v>
      </c>
      <c r="M1047" s="2">
        <v>530</v>
      </c>
      <c r="N1047" s="2" t="s">
        <v>4</v>
      </c>
      <c r="O1047" s="2" t="s">
        <v>4</v>
      </c>
      <c r="P1047" s="2" t="s">
        <v>4</v>
      </c>
      <c r="Q1047" s="2" t="s">
        <v>4</v>
      </c>
      <c r="R1047" s="2" t="s">
        <v>4</v>
      </c>
      <c r="S1047" s="2" t="s">
        <v>4</v>
      </c>
    </row>
    <row r="1048" spans="1:19" x14ac:dyDescent="0.2">
      <c r="A1048" s="4"/>
      <c r="B1048" s="22" t="str">
        <f t="shared" si="47"/>
        <v/>
      </c>
      <c r="C1048" s="4"/>
      <c r="D1048" s="3" t="str">
        <f t="shared" si="48"/>
        <v/>
      </c>
      <c r="E1048" s="24"/>
      <c r="F1048" s="2" t="str">
        <f t="shared" si="49"/>
        <v>Предел текучести, МПа</v>
      </c>
      <c r="G1048" s="2">
        <v>441</v>
      </c>
      <c r="H1048" s="2">
        <v>422</v>
      </c>
      <c r="I1048" s="2">
        <v>412</v>
      </c>
      <c r="J1048" s="2">
        <v>392</v>
      </c>
      <c r="K1048" s="2">
        <v>392</v>
      </c>
      <c r="L1048" s="2">
        <v>363</v>
      </c>
      <c r="M1048" s="2">
        <v>353</v>
      </c>
      <c r="N1048" s="2" t="s">
        <v>4</v>
      </c>
      <c r="O1048" s="2" t="s">
        <v>4</v>
      </c>
      <c r="P1048" s="2" t="s">
        <v>4</v>
      </c>
      <c r="Q1048" s="2" t="s">
        <v>4</v>
      </c>
      <c r="R1048" s="2" t="s">
        <v>4</v>
      </c>
      <c r="S1048" s="2" t="s">
        <v>4</v>
      </c>
    </row>
    <row r="1049" spans="1:19" x14ac:dyDescent="0.2">
      <c r="A1049" s="4"/>
      <c r="B1049" s="22" t="str">
        <f t="shared" si="47"/>
        <v/>
      </c>
      <c r="C1049" s="4"/>
      <c r="D1049" s="3" t="str">
        <f t="shared" si="48"/>
        <v/>
      </c>
      <c r="E1049" s="24"/>
      <c r="F1049" s="2" t="str">
        <f t="shared" si="49"/>
        <v>Относительное удлинение пятикратного образца при растяжении, %</v>
      </c>
      <c r="G1049" s="2">
        <v>13</v>
      </c>
      <c r="H1049" s="2">
        <v>12</v>
      </c>
      <c r="I1049" s="2">
        <v>12</v>
      </c>
      <c r="J1049" s="2">
        <v>11</v>
      </c>
      <c r="K1049" s="2">
        <v>11</v>
      </c>
      <c r="L1049" s="2">
        <v>11</v>
      </c>
      <c r="M1049" s="2">
        <v>11</v>
      </c>
      <c r="N1049" s="2" t="s">
        <v>4</v>
      </c>
      <c r="O1049" s="2" t="s">
        <v>4</v>
      </c>
      <c r="P1049" s="2" t="s">
        <v>4</v>
      </c>
      <c r="Q1049" s="2" t="s">
        <v>4</v>
      </c>
      <c r="R1049" s="2" t="s">
        <v>4</v>
      </c>
      <c r="S1049" s="2" t="s">
        <v>4</v>
      </c>
    </row>
    <row r="1050" spans="1:19" x14ac:dyDescent="0.2">
      <c r="A1050" s="4"/>
      <c r="B1050" s="22" t="str">
        <f t="shared" si="47"/>
        <v/>
      </c>
      <c r="C1050" s="4"/>
      <c r="D1050" s="3" t="str">
        <f t="shared" si="48"/>
        <v/>
      </c>
      <c r="E1050" s="24"/>
      <c r="F1050" s="2" t="str">
        <f t="shared" si="49"/>
        <v>Относительное сужение поперечного сечения образца при растяжении, %</v>
      </c>
      <c r="G1050" s="2">
        <v>45</v>
      </c>
      <c r="H1050" s="2">
        <v>45</v>
      </c>
      <c r="I1050" s="2">
        <v>45</v>
      </c>
      <c r="J1050" s="2">
        <v>45</v>
      </c>
      <c r="K1050" s="2">
        <v>45</v>
      </c>
      <c r="L1050" s="2">
        <v>45</v>
      </c>
      <c r="M1050" s="2">
        <v>45</v>
      </c>
      <c r="N1050" s="2" t="s">
        <v>4</v>
      </c>
      <c r="O1050" s="2" t="s">
        <v>4</v>
      </c>
      <c r="P1050" s="2" t="s">
        <v>4</v>
      </c>
      <c r="Q1050" s="2" t="s">
        <v>4</v>
      </c>
      <c r="R1050" s="2" t="s">
        <v>4</v>
      </c>
      <c r="S1050" s="2" t="s">
        <v>4</v>
      </c>
    </row>
    <row r="1051" spans="1:19" x14ac:dyDescent="0.2">
      <c r="A1051" s="4"/>
      <c r="B1051" s="22" t="str">
        <f t="shared" si="47"/>
        <v>Сталь высокохромистая</v>
      </c>
      <c r="C1051" s="4"/>
      <c r="D1051" s="3" t="str">
        <f t="shared" si="48"/>
        <v>20Х13</v>
      </c>
      <c r="E1051" s="23" t="s">
        <v>114</v>
      </c>
      <c r="F1051" s="2" t="str">
        <f t="shared" si="49"/>
        <v>Предел прочности, МПа</v>
      </c>
      <c r="G1051" s="2">
        <v>785</v>
      </c>
      <c r="H1051" s="2">
        <v>755</v>
      </c>
      <c r="I1051" s="2">
        <v>736</v>
      </c>
      <c r="J1051" s="2">
        <v>716</v>
      </c>
      <c r="K1051" s="2">
        <v>687</v>
      </c>
      <c r="L1051" s="2">
        <v>667</v>
      </c>
      <c r="M1051" s="2">
        <v>638</v>
      </c>
      <c r="N1051" s="2" t="s">
        <v>4</v>
      </c>
      <c r="O1051" s="2" t="s">
        <v>4</v>
      </c>
      <c r="P1051" s="2" t="s">
        <v>4</v>
      </c>
      <c r="Q1051" s="2" t="s">
        <v>4</v>
      </c>
      <c r="R1051" s="2" t="s">
        <v>4</v>
      </c>
      <c r="S1051" s="2" t="s">
        <v>4</v>
      </c>
    </row>
    <row r="1052" spans="1:19" x14ac:dyDescent="0.2">
      <c r="A1052" s="4"/>
      <c r="B1052" s="22" t="str">
        <f t="shared" si="47"/>
        <v/>
      </c>
      <c r="C1052" s="4"/>
      <c r="D1052" s="3" t="str">
        <f t="shared" si="48"/>
        <v/>
      </c>
      <c r="E1052" s="24"/>
      <c r="F1052" s="2" t="str">
        <f t="shared" si="49"/>
        <v>Предел текучести, МПа</v>
      </c>
      <c r="G1052" s="2">
        <v>590</v>
      </c>
      <c r="H1052" s="2">
        <v>559</v>
      </c>
      <c r="I1052" s="2">
        <v>549</v>
      </c>
      <c r="J1052" s="2">
        <v>520</v>
      </c>
      <c r="K1052" s="2">
        <v>520</v>
      </c>
      <c r="L1052" s="2">
        <v>481</v>
      </c>
      <c r="M1052" s="2">
        <v>471</v>
      </c>
      <c r="N1052" s="2" t="s">
        <v>4</v>
      </c>
      <c r="O1052" s="2" t="s">
        <v>4</v>
      </c>
      <c r="P1052" s="2" t="s">
        <v>4</v>
      </c>
      <c r="Q1052" s="2" t="s">
        <v>4</v>
      </c>
      <c r="R1052" s="2" t="s">
        <v>4</v>
      </c>
      <c r="S1052" s="2" t="s">
        <v>4</v>
      </c>
    </row>
    <row r="1053" spans="1:19" x14ac:dyDescent="0.2">
      <c r="A1053" s="4"/>
      <c r="B1053" s="22" t="str">
        <f t="shared" si="47"/>
        <v/>
      </c>
      <c r="C1053" s="4"/>
      <c r="D1053" s="3" t="str">
        <f t="shared" si="48"/>
        <v/>
      </c>
      <c r="E1053" s="24"/>
      <c r="F1053" s="2" t="str">
        <f t="shared" si="49"/>
        <v>Относительное удлинение пятикратного образца при растяжении, %</v>
      </c>
      <c r="G1053" s="2">
        <v>15</v>
      </c>
      <c r="H1053" s="2">
        <v>16</v>
      </c>
      <c r="I1053" s="2">
        <v>16</v>
      </c>
      <c r="J1053" s="2">
        <v>15</v>
      </c>
      <c r="K1053" s="2">
        <v>15</v>
      </c>
      <c r="L1053" s="2">
        <v>14</v>
      </c>
      <c r="M1053" s="2">
        <v>14</v>
      </c>
      <c r="N1053" s="2" t="s">
        <v>4</v>
      </c>
      <c r="O1053" s="2" t="s">
        <v>4</v>
      </c>
      <c r="P1053" s="2" t="s">
        <v>4</v>
      </c>
      <c r="Q1053" s="2" t="s">
        <v>4</v>
      </c>
      <c r="R1053" s="2" t="s">
        <v>4</v>
      </c>
      <c r="S1053" s="2" t="s">
        <v>4</v>
      </c>
    </row>
    <row r="1054" spans="1:19" x14ac:dyDescent="0.2">
      <c r="A1054" s="4"/>
      <c r="B1054" s="22" t="str">
        <f t="shared" si="47"/>
        <v/>
      </c>
      <c r="C1054" s="4"/>
      <c r="D1054" s="3" t="str">
        <f t="shared" si="48"/>
        <v/>
      </c>
      <c r="E1054" s="24"/>
      <c r="F1054" s="2" t="str">
        <f t="shared" si="49"/>
        <v>Относительное сужение поперечного сечения образца при растяжении, %</v>
      </c>
      <c r="G1054" s="2">
        <v>45</v>
      </c>
      <c r="H1054" s="2">
        <v>45</v>
      </c>
      <c r="I1054" s="2">
        <v>45</v>
      </c>
      <c r="J1054" s="2">
        <v>45</v>
      </c>
      <c r="K1054" s="2">
        <v>45</v>
      </c>
      <c r="L1054" s="2">
        <v>45</v>
      </c>
      <c r="M1054" s="2">
        <v>45</v>
      </c>
      <c r="N1054" s="2" t="s">
        <v>4</v>
      </c>
      <c r="O1054" s="2" t="s">
        <v>4</v>
      </c>
      <c r="P1054" s="2" t="s">
        <v>4</v>
      </c>
      <c r="Q1054" s="2" t="s">
        <v>4</v>
      </c>
      <c r="R1054" s="2" t="s">
        <v>4</v>
      </c>
      <c r="S1054" s="2" t="s">
        <v>4</v>
      </c>
    </row>
    <row r="1055" spans="1:19" x14ac:dyDescent="0.2">
      <c r="A1055" s="3"/>
      <c r="B1055" s="22" t="str">
        <f t="shared" si="47"/>
        <v>Сталь высокохромистая</v>
      </c>
      <c r="C1055" s="3"/>
      <c r="D1055" s="3" t="str">
        <f t="shared" si="48"/>
        <v>20Х13</v>
      </c>
      <c r="E1055" s="23" t="s">
        <v>111</v>
      </c>
      <c r="F1055" s="2" t="str">
        <f t="shared" si="49"/>
        <v>Предел прочности, МПа</v>
      </c>
      <c r="G1055" s="2">
        <v>510</v>
      </c>
      <c r="H1055" s="2">
        <v>491</v>
      </c>
      <c r="I1055" s="2">
        <v>481</v>
      </c>
      <c r="J1055" s="2">
        <v>471</v>
      </c>
      <c r="K1055" s="2">
        <v>441</v>
      </c>
      <c r="L1055" s="2">
        <v>432</v>
      </c>
      <c r="M1055" s="2">
        <v>412</v>
      </c>
      <c r="N1055" s="2" t="s">
        <v>4</v>
      </c>
      <c r="O1055" s="2" t="s">
        <v>4</v>
      </c>
      <c r="P1055" s="2" t="s">
        <v>4</v>
      </c>
      <c r="Q1055" s="2" t="s">
        <v>4</v>
      </c>
      <c r="R1055" s="2" t="s">
        <v>4</v>
      </c>
      <c r="S1055" s="2" t="s">
        <v>4</v>
      </c>
    </row>
    <row r="1056" spans="1:19" x14ac:dyDescent="0.2">
      <c r="A1056" s="4"/>
      <c r="B1056" s="22" t="str">
        <f t="shared" si="47"/>
        <v/>
      </c>
      <c r="C1056" s="4"/>
      <c r="D1056" s="3" t="str">
        <f t="shared" si="48"/>
        <v/>
      </c>
      <c r="E1056" s="24"/>
      <c r="F1056" s="2" t="str">
        <f t="shared" si="49"/>
        <v>Предел текучести, МПа</v>
      </c>
      <c r="G1056" s="2">
        <v>373</v>
      </c>
      <c r="H1056" s="2">
        <v>353</v>
      </c>
      <c r="I1056" s="2">
        <v>343</v>
      </c>
      <c r="J1056" s="2">
        <v>323</v>
      </c>
      <c r="K1056" s="2">
        <v>323</v>
      </c>
      <c r="L1056" s="2">
        <v>304</v>
      </c>
      <c r="M1056" s="2">
        <v>294</v>
      </c>
      <c r="N1056" s="2" t="s">
        <v>4</v>
      </c>
      <c r="O1056" s="2" t="s">
        <v>4</v>
      </c>
      <c r="P1056" s="2" t="s">
        <v>4</v>
      </c>
      <c r="Q1056" s="2" t="s">
        <v>4</v>
      </c>
      <c r="R1056" s="2" t="s">
        <v>4</v>
      </c>
      <c r="S1056" s="2" t="s">
        <v>4</v>
      </c>
    </row>
    <row r="1057" spans="1:19" x14ac:dyDescent="0.2">
      <c r="A1057" s="4"/>
      <c r="B1057" s="22" t="str">
        <f t="shared" si="47"/>
        <v/>
      </c>
      <c r="C1057" s="4"/>
      <c r="D1057" s="3" t="str">
        <f t="shared" si="48"/>
        <v/>
      </c>
      <c r="E1057" s="24"/>
      <c r="F1057" s="2" t="str">
        <f t="shared" si="49"/>
        <v>Относительное удлинение пятикратного образца при растяжении, %</v>
      </c>
      <c r="G1057" s="2">
        <v>20</v>
      </c>
      <c r="H1057" s="2">
        <v>21</v>
      </c>
      <c r="I1057" s="2">
        <v>21</v>
      </c>
      <c r="J1057" s="2">
        <v>20</v>
      </c>
      <c r="K1057" s="2">
        <v>20</v>
      </c>
      <c r="L1057" s="2">
        <v>19</v>
      </c>
      <c r="M1057" s="2">
        <v>19</v>
      </c>
      <c r="N1057" s="2" t="s">
        <v>4</v>
      </c>
      <c r="O1057" s="2" t="s">
        <v>4</v>
      </c>
      <c r="P1057" s="2" t="s">
        <v>4</v>
      </c>
      <c r="Q1057" s="2" t="s">
        <v>4</v>
      </c>
      <c r="R1057" s="2" t="s">
        <v>4</v>
      </c>
      <c r="S1057" s="2" t="s">
        <v>4</v>
      </c>
    </row>
    <row r="1058" spans="1:19" x14ac:dyDescent="0.2">
      <c r="A1058" s="4"/>
      <c r="B1058" s="22" t="str">
        <f t="shared" si="47"/>
        <v/>
      </c>
      <c r="C1058" s="4"/>
      <c r="D1058" s="3" t="str">
        <f t="shared" si="48"/>
        <v/>
      </c>
      <c r="E1058" s="24"/>
      <c r="F1058" s="2" t="str">
        <f t="shared" si="49"/>
        <v>Относительное сужение поперечного сечения образца при растяжении, %</v>
      </c>
      <c r="G1058" s="2" t="s">
        <v>4</v>
      </c>
      <c r="H1058" s="2" t="s">
        <v>4</v>
      </c>
      <c r="I1058" s="2" t="s">
        <v>4</v>
      </c>
      <c r="J1058" s="2" t="s">
        <v>4</v>
      </c>
      <c r="K1058" s="2" t="s">
        <v>4</v>
      </c>
      <c r="L1058" s="2" t="s">
        <v>4</v>
      </c>
      <c r="M1058" s="2" t="s">
        <v>4</v>
      </c>
      <c r="N1058" s="2" t="s">
        <v>4</v>
      </c>
      <c r="O1058" s="2" t="s">
        <v>4</v>
      </c>
      <c r="P1058" s="2" t="s">
        <v>4</v>
      </c>
      <c r="Q1058" s="2" t="s">
        <v>4</v>
      </c>
      <c r="R1058" s="2" t="s">
        <v>4</v>
      </c>
      <c r="S1058" s="2" t="s">
        <v>4</v>
      </c>
    </row>
    <row r="1059" spans="1:19" ht="25.5" x14ac:dyDescent="0.2">
      <c r="A1059" s="3" t="s">
        <v>210</v>
      </c>
      <c r="B1059" s="22" t="str">
        <f t="shared" si="47"/>
        <v>Сталь высокохромистая</v>
      </c>
      <c r="C1059" s="3" t="s">
        <v>115</v>
      </c>
      <c r="D1059" s="3" t="str">
        <f t="shared" si="48"/>
        <v>20Х12ВНМФ</v>
      </c>
      <c r="E1059" s="23" t="s">
        <v>104</v>
      </c>
      <c r="F1059" s="2" t="str">
        <f t="shared" si="49"/>
        <v>Предел прочности, МПа</v>
      </c>
      <c r="G1059" s="2">
        <v>785</v>
      </c>
      <c r="H1059" s="2">
        <v>775</v>
      </c>
      <c r="I1059" s="2">
        <v>755</v>
      </c>
      <c r="J1059" s="2">
        <v>736</v>
      </c>
      <c r="K1059" s="2">
        <v>716</v>
      </c>
      <c r="L1059" s="2">
        <v>697</v>
      </c>
      <c r="M1059" s="2">
        <v>677</v>
      </c>
      <c r="N1059" s="2">
        <v>647</v>
      </c>
      <c r="O1059" s="2">
        <v>628</v>
      </c>
      <c r="P1059" s="2">
        <v>588</v>
      </c>
      <c r="Q1059" s="2">
        <v>529</v>
      </c>
      <c r="R1059" s="2" t="s">
        <v>4</v>
      </c>
      <c r="S1059" s="2" t="s">
        <v>4</v>
      </c>
    </row>
    <row r="1060" spans="1:19" x14ac:dyDescent="0.2">
      <c r="A1060" s="4"/>
      <c r="B1060" s="22" t="str">
        <f t="shared" si="47"/>
        <v/>
      </c>
      <c r="C1060" s="4"/>
      <c r="D1060" s="3" t="str">
        <f t="shared" si="48"/>
        <v/>
      </c>
      <c r="E1060" s="24"/>
      <c r="F1060" s="2" t="str">
        <f t="shared" si="49"/>
        <v>Предел текучести, МПа</v>
      </c>
      <c r="G1060" s="2">
        <v>670</v>
      </c>
      <c r="H1060" s="2">
        <v>657</v>
      </c>
      <c r="I1060" s="2">
        <v>638</v>
      </c>
      <c r="J1060" s="2">
        <v>618</v>
      </c>
      <c r="K1060" s="2">
        <v>608</v>
      </c>
      <c r="L1060" s="2">
        <v>589</v>
      </c>
      <c r="M1060" s="2">
        <v>569</v>
      </c>
      <c r="N1060" s="2">
        <v>520</v>
      </c>
      <c r="O1060" s="2">
        <v>510</v>
      </c>
      <c r="P1060" s="2">
        <v>481</v>
      </c>
      <c r="Q1060" s="2">
        <v>461</v>
      </c>
      <c r="R1060" s="25"/>
      <c r="S1060" s="25"/>
    </row>
    <row r="1061" spans="1:19" x14ac:dyDescent="0.2">
      <c r="A1061" s="4"/>
      <c r="B1061" s="22" t="str">
        <f t="shared" si="47"/>
        <v/>
      </c>
      <c r="C1061" s="4"/>
      <c r="D1061" s="3" t="str">
        <f t="shared" si="48"/>
        <v/>
      </c>
      <c r="E1061" s="24"/>
      <c r="F1061" s="2" t="str">
        <f t="shared" si="49"/>
        <v>Относительное удлинение пятикратного образца при растяжении, %</v>
      </c>
      <c r="G1061" s="2">
        <v>15</v>
      </c>
      <c r="H1061" s="2">
        <v>14</v>
      </c>
      <c r="I1061" s="2">
        <v>13</v>
      </c>
      <c r="J1061" s="2">
        <v>13</v>
      </c>
      <c r="K1061" s="2">
        <v>12</v>
      </c>
      <c r="L1061" s="2">
        <v>11</v>
      </c>
      <c r="M1061" s="2">
        <v>11</v>
      </c>
      <c r="N1061" s="2">
        <v>11</v>
      </c>
      <c r="O1061" s="2">
        <v>11</v>
      </c>
      <c r="P1061" s="2">
        <v>12</v>
      </c>
      <c r="Q1061" s="2">
        <v>13</v>
      </c>
      <c r="R1061" s="2" t="s">
        <v>4</v>
      </c>
      <c r="S1061" s="2" t="s">
        <v>4</v>
      </c>
    </row>
    <row r="1062" spans="1:19" x14ac:dyDescent="0.2">
      <c r="A1062" s="4"/>
      <c r="B1062" s="22" t="str">
        <f t="shared" si="47"/>
        <v/>
      </c>
      <c r="C1062" s="4"/>
      <c r="D1062" s="3" t="str">
        <f t="shared" si="48"/>
        <v/>
      </c>
      <c r="E1062" s="24"/>
      <c r="F1062" s="2" t="str">
        <f t="shared" si="49"/>
        <v>Относительное сужение поперечного сечения образца при растяжении, %</v>
      </c>
      <c r="G1062" s="2">
        <v>45</v>
      </c>
      <c r="H1062" s="2">
        <v>45</v>
      </c>
      <c r="I1062" s="2">
        <v>45</v>
      </c>
      <c r="J1062" s="2">
        <v>45</v>
      </c>
      <c r="K1062" s="2">
        <v>45</v>
      </c>
      <c r="L1062" s="2">
        <v>45</v>
      </c>
      <c r="M1062" s="2">
        <v>44</v>
      </c>
      <c r="N1062" s="2">
        <v>44</v>
      </c>
      <c r="O1062" s="2">
        <v>44</v>
      </c>
      <c r="P1062" s="2">
        <v>45</v>
      </c>
      <c r="Q1062" s="2">
        <v>49</v>
      </c>
      <c r="R1062" s="2" t="s">
        <v>4</v>
      </c>
      <c r="S1062" s="2" t="s">
        <v>4</v>
      </c>
    </row>
    <row r="1063" spans="1:19" x14ac:dyDescent="0.2">
      <c r="A1063" s="3" t="s">
        <v>210</v>
      </c>
      <c r="B1063" s="22" t="str">
        <f t="shared" si="47"/>
        <v>Сталь высокохромистая</v>
      </c>
      <c r="C1063" s="3" t="s">
        <v>116</v>
      </c>
      <c r="D1063" s="3" t="str">
        <f t="shared" si="48"/>
        <v>09Х17Н</v>
      </c>
      <c r="E1063" s="23" t="s">
        <v>117</v>
      </c>
      <c r="F1063" s="2" t="str">
        <f t="shared" si="49"/>
        <v>Предел прочности, МПа</v>
      </c>
      <c r="G1063" s="2">
        <v>441</v>
      </c>
      <c r="H1063" s="2">
        <v>432</v>
      </c>
      <c r="I1063" s="2">
        <v>422</v>
      </c>
      <c r="J1063" s="2">
        <v>412</v>
      </c>
      <c r="K1063" s="2">
        <v>402</v>
      </c>
      <c r="L1063" s="2">
        <v>392</v>
      </c>
      <c r="M1063" s="2">
        <v>373</v>
      </c>
      <c r="N1063" s="2">
        <v>373</v>
      </c>
      <c r="O1063" s="2" t="s">
        <v>4</v>
      </c>
      <c r="P1063" s="2" t="s">
        <v>4</v>
      </c>
      <c r="Q1063" s="2" t="s">
        <v>4</v>
      </c>
      <c r="R1063" s="2" t="s">
        <v>4</v>
      </c>
      <c r="S1063" s="2" t="s">
        <v>4</v>
      </c>
    </row>
    <row r="1064" spans="1:19" x14ac:dyDescent="0.2">
      <c r="A1064" s="4"/>
      <c r="B1064" s="22" t="str">
        <f t="shared" si="47"/>
        <v/>
      </c>
      <c r="C1064" s="4"/>
      <c r="D1064" s="3" t="str">
        <f t="shared" si="48"/>
        <v/>
      </c>
      <c r="E1064" s="24"/>
      <c r="F1064" s="2" t="str">
        <f t="shared" si="49"/>
        <v>Предел текучести, МПа</v>
      </c>
      <c r="G1064" s="2">
        <v>343</v>
      </c>
      <c r="H1064" s="2">
        <v>343</v>
      </c>
      <c r="I1064" s="2">
        <v>333</v>
      </c>
      <c r="J1064" s="2">
        <v>323</v>
      </c>
      <c r="K1064" s="2">
        <v>314</v>
      </c>
      <c r="L1064" s="2">
        <v>304</v>
      </c>
      <c r="M1064" s="2">
        <v>304</v>
      </c>
      <c r="N1064" s="2">
        <v>294</v>
      </c>
      <c r="O1064" s="2" t="s">
        <v>4</v>
      </c>
      <c r="P1064" s="2" t="s">
        <v>4</v>
      </c>
      <c r="Q1064" s="2" t="s">
        <v>4</v>
      </c>
      <c r="R1064" s="2" t="s">
        <v>4</v>
      </c>
      <c r="S1064" s="2" t="s">
        <v>4</v>
      </c>
    </row>
    <row r="1065" spans="1:19" x14ac:dyDescent="0.2">
      <c r="A1065" s="4"/>
      <c r="B1065" s="22" t="str">
        <f t="shared" si="47"/>
        <v/>
      </c>
      <c r="C1065" s="4"/>
      <c r="D1065" s="3" t="str">
        <f t="shared" si="48"/>
        <v/>
      </c>
      <c r="E1065" s="24"/>
      <c r="F1065" s="2" t="str">
        <f t="shared" si="49"/>
        <v>Относительное удлинение пятикратного образца при растяжении, %</v>
      </c>
      <c r="G1065" s="2">
        <v>13</v>
      </c>
      <c r="H1065" s="2">
        <v>13</v>
      </c>
      <c r="I1065" s="2">
        <v>12</v>
      </c>
      <c r="J1065" s="2">
        <v>12</v>
      </c>
      <c r="K1065" s="2">
        <v>12</v>
      </c>
      <c r="L1065" s="2">
        <v>11</v>
      </c>
      <c r="M1065" s="2">
        <v>11</v>
      </c>
      <c r="N1065" s="2">
        <v>11</v>
      </c>
      <c r="O1065" s="2" t="s">
        <v>4</v>
      </c>
      <c r="P1065" s="2" t="s">
        <v>4</v>
      </c>
      <c r="Q1065" s="2" t="s">
        <v>4</v>
      </c>
      <c r="R1065" s="2" t="s">
        <v>4</v>
      </c>
      <c r="S1065" s="2" t="s">
        <v>4</v>
      </c>
    </row>
    <row r="1066" spans="1:19" x14ac:dyDescent="0.2">
      <c r="A1066" s="4"/>
      <c r="B1066" s="22" t="str">
        <f t="shared" si="47"/>
        <v/>
      </c>
      <c r="C1066" s="4"/>
      <c r="D1066" s="3" t="str">
        <f t="shared" si="48"/>
        <v/>
      </c>
      <c r="E1066" s="24"/>
      <c r="F1066" s="2" t="str">
        <f t="shared" si="49"/>
        <v>Относительное сужение поперечного сечения образца при растяжении, %</v>
      </c>
      <c r="G1066" s="2" t="s">
        <v>4</v>
      </c>
      <c r="H1066" s="2" t="s">
        <v>4</v>
      </c>
      <c r="I1066" s="2" t="s">
        <v>4</v>
      </c>
      <c r="J1066" s="2" t="s">
        <v>4</v>
      </c>
      <c r="K1066" s="2" t="s">
        <v>4</v>
      </c>
      <c r="L1066" s="2" t="s">
        <v>4</v>
      </c>
      <c r="M1066" s="2" t="s">
        <v>4</v>
      </c>
      <c r="N1066" s="2" t="s">
        <v>4</v>
      </c>
      <c r="O1066" s="2" t="s">
        <v>4</v>
      </c>
      <c r="P1066" s="2" t="s">
        <v>4</v>
      </c>
      <c r="Q1066" s="2" t="s">
        <v>4</v>
      </c>
      <c r="R1066" s="2" t="s">
        <v>4</v>
      </c>
      <c r="S1066" s="2" t="s">
        <v>4</v>
      </c>
    </row>
    <row r="1067" spans="1:19" ht="25.5" x14ac:dyDescent="0.2">
      <c r="A1067" s="4"/>
      <c r="B1067" s="22" t="str">
        <f t="shared" si="47"/>
        <v>Сталь высокохромистая</v>
      </c>
      <c r="C1067" s="4"/>
      <c r="D1067" s="3" t="str">
        <f t="shared" si="48"/>
        <v>09Х17Н</v>
      </c>
      <c r="E1067" s="23" t="s">
        <v>194</v>
      </c>
      <c r="F1067" s="2" t="str">
        <f t="shared" si="49"/>
        <v>Предел прочности, МПа</v>
      </c>
      <c r="G1067" s="2">
        <v>540</v>
      </c>
      <c r="H1067" s="2">
        <v>530</v>
      </c>
      <c r="I1067" s="2">
        <v>500</v>
      </c>
      <c r="J1067" s="2">
        <v>491</v>
      </c>
      <c r="K1067" s="2">
        <v>471</v>
      </c>
      <c r="L1067" s="2">
        <v>451</v>
      </c>
      <c r="M1067" s="2">
        <v>432</v>
      </c>
      <c r="N1067" s="2">
        <v>422</v>
      </c>
      <c r="O1067" s="2" t="s">
        <v>4</v>
      </c>
      <c r="P1067" s="2" t="s">
        <v>4</v>
      </c>
      <c r="Q1067" s="2" t="s">
        <v>4</v>
      </c>
      <c r="R1067" s="2" t="s">
        <v>4</v>
      </c>
      <c r="S1067" s="2" t="s">
        <v>4</v>
      </c>
    </row>
    <row r="1068" spans="1:19" x14ac:dyDescent="0.2">
      <c r="A1068" s="4"/>
      <c r="B1068" s="22" t="str">
        <f t="shared" si="47"/>
        <v/>
      </c>
      <c r="C1068" s="4"/>
      <c r="D1068" s="3" t="str">
        <f t="shared" si="48"/>
        <v/>
      </c>
      <c r="E1068" s="24"/>
      <c r="F1068" s="2" t="str">
        <f t="shared" si="49"/>
        <v>Предел текучести, МПа</v>
      </c>
      <c r="G1068" s="2">
        <v>392</v>
      </c>
      <c r="H1068" s="2">
        <v>353</v>
      </c>
      <c r="I1068" s="2">
        <v>363</v>
      </c>
      <c r="J1068" s="2">
        <v>353</v>
      </c>
      <c r="K1068" s="2">
        <v>333</v>
      </c>
      <c r="L1068" s="2">
        <v>323</v>
      </c>
      <c r="M1068" s="2">
        <v>314</v>
      </c>
      <c r="N1068" s="2">
        <v>294</v>
      </c>
      <c r="O1068" s="2" t="s">
        <v>4</v>
      </c>
      <c r="P1068" s="2" t="s">
        <v>4</v>
      </c>
      <c r="Q1068" s="2" t="s">
        <v>4</v>
      </c>
      <c r="R1068" s="2" t="s">
        <v>4</v>
      </c>
      <c r="S1068" s="2" t="s">
        <v>4</v>
      </c>
    </row>
    <row r="1069" spans="1:19" x14ac:dyDescent="0.2">
      <c r="A1069" s="4"/>
      <c r="B1069" s="22" t="str">
        <f t="shared" si="47"/>
        <v/>
      </c>
      <c r="C1069" s="4"/>
      <c r="D1069" s="3" t="str">
        <f t="shared" si="48"/>
        <v/>
      </c>
      <c r="E1069" s="24"/>
      <c r="F1069" s="2" t="str">
        <f t="shared" si="49"/>
        <v>Относительное удлинение пятикратного образца при растяжении, %</v>
      </c>
      <c r="G1069" s="2">
        <v>15</v>
      </c>
      <c r="H1069" s="2">
        <v>15</v>
      </c>
      <c r="I1069" s="2">
        <v>14</v>
      </c>
      <c r="J1069" s="2">
        <v>14</v>
      </c>
      <c r="K1069" s="2">
        <v>14</v>
      </c>
      <c r="L1069" s="2">
        <v>13</v>
      </c>
      <c r="M1069" s="2">
        <v>13</v>
      </c>
      <c r="N1069" s="2">
        <v>13</v>
      </c>
      <c r="O1069" s="2" t="s">
        <v>4</v>
      </c>
      <c r="P1069" s="2" t="s">
        <v>4</v>
      </c>
      <c r="Q1069" s="2" t="s">
        <v>4</v>
      </c>
      <c r="R1069" s="2" t="s">
        <v>4</v>
      </c>
      <c r="S1069" s="2" t="s">
        <v>4</v>
      </c>
    </row>
    <row r="1070" spans="1:19" x14ac:dyDescent="0.2">
      <c r="A1070" s="4"/>
      <c r="B1070" s="22" t="str">
        <f t="shared" si="47"/>
        <v/>
      </c>
      <c r="C1070" s="4"/>
      <c r="D1070" s="3" t="str">
        <f t="shared" si="48"/>
        <v/>
      </c>
      <c r="E1070" s="24"/>
      <c r="F1070" s="2" t="str">
        <f t="shared" si="49"/>
        <v>Относительное сужение поперечного сечения образца при растяжении, %</v>
      </c>
      <c r="G1070" s="2" t="s">
        <v>4</v>
      </c>
      <c r="H1070" s="2" t="s">
        <v>4</v>
      </c>
      <c r="I1070" s="2" t="s">
        <v>4</v>
      </c>
      <c r="J1070" s="2" t="s">
        <v>4</v>
      </c>
      <c r="K1070" s="2" t="s">
        <v>4</v>
      </c>
      <c r="L1070" s="2" t="s">
        <v>4</v>
      </c>
      <c r="M1070" s="2" t="s">
        <v>4</v>
      </c>
      <c r="N1070" s="2" t="s">
        <v>4</v>
      </c>
      <c r="O1070" s="2" t="s">
        <v>4</v>
      </c>
      <c r="P1070" s="2" t="s">
        <v>4</v>
      </c>
      <c r="Q1070" s="2" t="s">
        <v>4</v>
      </c>
      <c r="R1070" s="2" t="s">
        <v>4</v>
      </c>
      <c r="S1070" s="2" t="s">
        <v>4</v>
      </c>
    </row>
    <row r="1071" spans="1:19" x14ac:dyDescent="0.2">
      <c r="A1071" s="3" t="s">
        <v>210</v>
      </c>
      <c r="B1071" s="22" t="str">
        <f t="shared" si="47"/>
        <v>Сталь высокохромистая</v>
      </c>
      <c r="C1071" s="3" t="s">
        <v>118</v>
      </c>
      <c r="D1071" s="3" t="str">
        <f t="shared" si="48"/>
        <v>30Х13</v>
      </c>
      <c r="E1071" s="23" t="s">
        <v>195</v>
      </c>
      <c r="F1071" s="2" t="str">
        <f t="shared" si="49"/>
        <v>Предел прочности, МПа</v>
      </c>
      <c r="G1071" s="2">
        <v>785</v>
      </c>
      <c r="H1071" s="2">
        <v>755</v>
      </c>
      <c r="I1071" s="2">
        <v>736</v>
      </c>
      <c r="J1071" s="2">
        <v>716</v>
      </c>
      <c r="K1071" s="2">
        <v>687</v>
      </c>
      <c r="L1071" s="2">
        <v>667</v>
      </c>
      <c r="M1071" s="2">
        <v>647</v>
      </c>
      <c r="N1071" s="2" t="s">
        <v>4</v>
      </c>
      <c r="O1071" s="2" t="s">
        <v>4</v>
      </c>
      <c r="P1071" s="2" t="s">
        <v>4</v>
      </c>
      <c r="Q1071" s="2" t="s">
        <v>4</v>
      </c>
      <c r="R1071" s="2" t="s">
        <v>4</v>
      </c>
      <c r="S1071" s="2" t="s">
        <v>4</v>
      </c>
    </row>
    <row r="1072" spans="1:19" x14ac:dyDescent="0.2">
      <c r="A1072" s="4"/>
      <c r="B1072" s="22" t="str">
        <f t="shared" si="47"/>
        <v/>
      </c>
      <c r="C1072" s="4"/>
      <c r="D1072" s="3" t="str">
        <f t="shared" si="48"/>
        <v/>
      </c>
      <c r="E1072" s="24"/>
      <c r="F1072" s="2" t="str">
        <f t="shared" si="49"/>
        <v>Предел текучести, МПа</v>
      </c>
      <c r="G1072" s="2">
        <v>590</v>
      </c>
      <c r="H1072" s="2">
        <v>579</v>
      </c>
      <c r="I1072" s="2">
        <v>569</v>
      </c>
      <c r="J1072" s="2">
        <v>559</v>
      </c>
      <c r="K1072" s="2">
        <v>549</v>
      </c>
      <c r="L1072" s="2">
        <v>540</v>
      </c>
      <c r="M1072" s="2">
        <v>530</v>
      </c>
      <c r="N1072" s="2" t="s">
        <v>4</v>
      </c>
      <c r="O1072" s="2" t="s">
        <v>4</v>
      </c>
      <c r="P1072" s="2" t="s">
        <v>4</v>
      </c>
      <c r="Q1072" s="2" t="s">
        <v>4</v>
      </c>
      <c r="R1072" s="2" t="s">
        <v>4</v>
      </c>
      <c r="S1072" s="2" t="s">
        <v>4</v>
      </c>
    </row>
    <row r="1073" spans="1:19" x14ac:dyDescent="0.2">
      <c r="A1073" s="4"/>
      <c r="B1073" s="22" t="str">
        <f t="shared" si="47"/>
        <v/>
      </c>
      <c r="C1073" s="4"/>
      <c r="D1073" s="3" t="str">
        <f t="shared" si="48"/>
        <v/>
      </c>
      <c r="E1073" s="24"/>
      <c r="F1073" s="2" t="str">
        <f t="shared" si="49"/>
        <v>Относительное удлинение пятикратного образца при растяжении, %</v>
      </c>
      <c r="G1073" s="2">
        <v>12</v>
      </c>
      <c r="H1073" s="2">
        <v>11</v>
      </c>
      <c r="I1073" s="2">
        <v>11</v>
      </c>
      <c r="J1073" s="2">
        <v>11</v>
      </c>
      <c r="K1073" s="2">
        <v>11</v>
      </c>
      <c r="L1073" s="2">
        <v>10</v>
      </c>
      <c r="M1073" s="2">
        <v>10</v>
      </c>
      <c r="N1073" s="2" t="s">
        <v>4</v>
      </c>
      <c r="O1073" s="2" t="s">
        <v>4</v>
      </c>
      <c r="P1073" s="2" t="s">
        <v>4</v>
      </c>
      <c r="Q1073" s="2" t="s">
        <v>4</v>
      </c>
      <c r="R1073" s="2" t="s">
        <v>4</v>
      </c>
      <c r="S1073" s="2" t="s">
        <v>4</v>
      </c>
    </row>
    <row r="1074" spans="1:19" x14ac:dyDescent="0.2">
      <c r="A1074" s="4"/>
      <c r="B1074" s="22" t="str">
        <f t="shared" si="47"/>
        <v/>
      </c>
      <c r="C1074" s="4"/>
      <c r="D1074" s="3" t="str">
        <f t="shared" si="48"/>
        <v/>
      </c>
      <c r="E1074" s="24"/>
      <c r="F1074" s="2" t="str">
        <f t="shared" si="49"/>
        <v>Относительное сужение поперечного сечения образца при растяжении, %</v>
      </c>
      <c r="G1074" s="2">
        <v>42</v>
      </c>
      <c r="H1074" s="2">
        <v>43</v>
      </c>
      <c r="I1074" s="2">
        <v>44</v>
      </c>
      <c r="J1074" s="2">
        <v>45</v>
      </c>
      <c r="K1074" s="2">
        <v>46</v>
      </c>
      <c r="L1074" s="2">
        <v>44</v>
      </c>
      <c r="M1074" s="2">
        <v>43</v>
      </c>
      <c r="N1074" s="2" t="s">
        <v>4</v>
      </c>
      <c r="O1074" s="2" t="s">
        <v>4</v>
      </c>
      <c r="P1074" s="2" t="s">
        <v>4</v>
      </c>
      <c r="Q1074" s="2" t="s">
        <v>4</v>
      </c>
      <c r="R1074" s="2" t="s">
        <v>4</v>
      </c>
      <c r="S1074" s="2" t="s">
        <v>4</v>
      </c>
    </row>
    <row r="1075" spans="1:19" x14ac:dyDescent="0.2">
      <c r="A1075" s="4"/>
      <c r="B1075" s="22" t="str">
        <f t="shared" si="47"/>
        <v>Сталь высокохромистая</v>
      </c>
      <c r="C1075" s="4"/>
      <c r="D1075" s="3" t="str">
        <f t="shared" si="48"/>
        <v>30Х13</v>
      </c>
      <c r="E1075" s="23" t="s">
        <v>322</v>
      </c>
      <c r="F1075" s="2" t="str">
        <f t="shared" si="49"/>
        <v>Предел прочности, МПа</v>
      </c>
      <c r="G1075" s="2">
        <v>883</v>
      </c>
      <c r="H1075" s="2">
        <v>853</v>
      </c>
      <c r="I1075" s="2">
        <v>824</v>
      </c>
      <c r="J1075" s="2">
        <v>795</v>
      </c>
      <c r="K1075" s="2">
        <v>765</v>
      </c>
      <c r="L1075" s="2">
        <v>746</v>
      </c>
      <c r="M1075" s="2">
        <v>726</v>
      </c>
      <c r="N1075" s="2" t="s">
        <v>4</v>
      </c>
      <c r="O1075" s="2" t="s">
        <v>4</v>
      </c>
      <c r="P1075" s="2" t="s">
        <v>4</v>
      </c>
      <c r="Q1075" s="2" t="s">
        <v>4</v>
      </c>
      <c r="R1075" s="2" t="s">
        <v>4</v>
      </c>
      <c r="S1075" s="2" t="s">
        <v>4</v>
      </c>
    </row>
    <row r="1076" spans="1:19" x14ac:dyDescent="0.2">
      <c r="A1076" s="4"/>
      <c r="B1076" s="22" t="str">
        <f t="shared" si="47"/>
        <v/>
      </c>
      <c r="C1076" s="4"/>
      <c r="D1076" s="3" t="str">
        <f t="shared" si="48"/>
        <v/>
      </c>
      <c r="E1076" s="24"/>
      <c r="F1076" s="2" t="str">
        <f t="shared" si="49"/>
        <v>Предел текучести, МПа</v>
      </c>
      <c r="G1076" s="2">
        <v>685</v>
      </c>
      <c r="H1076" s="2">
        <v>685</v>
      </c>
      <c r="I1076" s="2">
        <v>677</v>
      </c>
      <c r="J1076" s="2">
        <v>667</v>
      </c>
      <c r="K1076" s="2">
        <v>657</v>
      </c>
      <c r="L1076" s="2">
        <v>638</v>
      </c>
      <c r="M1076" s="2">
        <v>628</v>
      </c>
      <c r="N1076" s="2" t="s">
        <v>4</v>
      </c>
      <c r="O1076" s="2" t="s">
        <v>4</v>
      </c>
      <c r="P1076" s="2" t="s">
        <v>4</v>
      </c>
      <c r="Q1076" s="2" t="s">
        <v>4</v>
      </c>
      <c r="R1076" s="2" t="s">
        <v>4</v>
      </c>
      <c r="S1076" s="2" t="s">
        <v>4</v>
      </c>
    </row>
    <row r="1077" spans="1:19" x14ac:dyDescent="0.2">
      <c r="A1077" s="4"/>
      <c r="B1077" s="22" t="str">
        <f t="shared" si="47"/>
        <v/>
      </c>
      <c r="C1077" s="4"/>
      <c r="D1077" s="3" t="str">
        <f t="shared" si="48"/>
        <v/>
      </c>
      <c r="E1077" s="24"/>
      <c r="F1077" s="2" t="str">
        <f t="shared" si="49"/>
        <v>Относительное удлинение пятикратного образца при растяжении, %</v>
      </c>
      <c r="G1077" s="2">
        <v>9</v>
      </c>
      <c r="H1077" s="2">
        <v>9</v>
      </c>
      <c r="I1077" s="2">
        <v>9</v>
      </c>
      <c r="J1077" s="2">
        <v>8</v>
      </c>
      <c r="K1077" s="2">
        <v>8</v>
      </c>
      <c r="L1077" s="2">
        <v>7</v>
      </c>
      <c r="M1077" s="2">
        <v>7</v>
      </c>
      <c r="N1077" s="2" t="s">
        <v>4</v>
      </c>
      <c r="O1077" s="2" t="s">
        <v>4</v>
      </c>
      <c r="P1077" s="2" t="s">
        <v>4</v>
      </c>
      <c r="Q1077" s="2" t="s">
        <v>4</v>
      </c>
      <c r="R1077" s="2" t="s">
        <v>4</v>
      </c>
      <c r="S1077" s="2" t="s">
        <v>4</v>
      </c>
    </row>
    <row r="1078" spans="1:19" x14ac:dyDescent="0.2">
      <c r="A1078" s="4"/>
      <c r="B1078" s="22" t="str">
        <f t="shared" si="47"/>
        <v/>
      </c>
      <c r="C1078" s="4"/>
      <c r="D1078" s="3" t="str">
        <f t="shared" si="48"/>
        <v/>
      </c>
      <c r="E1078" s="24"/>
      <c r="F1078" s="2" t="str">
        <f t="shared" si="49"/>
        <v>Относительное сужение поперечного сечения образца при растяжении, %</v>
      </c>
      <c r="G1078" s="2">
        <v>40</v>
      </c>
      <c r="H1078" s="2">
        <v>40</v>
      </c>
      <c r="I1078" s="2">
        <v>40</v>
      </c>
      <c r="J1078" s="2">
        <v>40</v>
      </c>
      <c r="K1078" s="2">
        <v>40</v>
      </c>
      <c r="L1078" s="2">
        <v>40</v>
      </c>
      <c r="M1078" s="2">
        <v>40</v>
      </c>
      <c r="N1078" s="2" t="s">
        <v>4</v>
      </c>
      <c r="O1078" s="2" t="s">
        <v>4</v>
      </c>
      <c r="P1078" s="2" t="s">
        <v>4</v>
      </c>
      <c r="Q1078" s="2" t="s">
        <v>4</v>
      </c>
      <c r="R1078" s="2" t="s">
        <v>4</v>
      </c>
      <c r="S1078" s="2" t="s">
        <v>4</v>
      </c>
    </row>
    <row r="1079" spans="1:19" x14ac:dyDescent="0.2">
      <c r="A1079" s="4"/>
      <c r="B1079" s="22" t="str">
        <f t="shared" si="47"/>
        <v>Сталь высокохромистая</v>
      </c>
      <c r="C1079" s="4"/>
      <c r="D1079" s="3" t="str">
        <f t="shared" si="48"/>
        <v>30Х13</v>
      </c>
      <c r="E1079" s="23" t="s">
        <v>323</v>
      </c>
      <c r="F1079" s="2" t="str">
        <f t="shared" si="49"/>
        <v>Предел прочности, МПа</v>
      </c>
      <c r="G1079" s="2">
        <v>981</v>
      </c>
      <c r="H1079" s="2">
        <v>942</v>
      </c>
      <c r="I1079" s="2">
        <v>922</v>
      </c>
      <c r="J1079" s="2">
        <v>883</v>
      </c>
      <c r="K1079" s="2">
        <v>853</v>
      </c>
      <c r="L1079" s="2">
        <v>824</v>
      </c>
      <c r="M1079" s="2">
        <v>804</v>
      </c>
      <c r="N1079" s="2" t="s">
        <v>4</v>
      </c>
      <c r="O1079" s="2" t="s">
        <v>4</v>
      </c>
      <c r="P1079" s="2" t="s">
        <v>4</v>
      </c>
      <c r="Q1079" s="2" t="s">
        <v>4</v>
      </c>
      <c r="R1079" s="2" t="s">
        <v>4</v>
      </c>
      <c r="S1079" s="2" t="s">
        <v>4</v>
      </c>
    </row>
    <row r="1080" spans="1:19" x14ac:dyDescent="0.2">
      <c r="A1080" s="4"/>
      <c r="B1080" s="22" t="str">
        <f t="shared" si="47"/>
        <v/>
      </c>
      <c r="C1080" s="4"/>
      <c r="D1080" s="3" t="str">
        <f t="shared" si="48"/>
        <v/>
      </c>
      <c r="E1080" s="24"/>
      <c r="F1080" s="2" t="str">
        <f t="shared" si="49"/>
        <v>Предел текучести, МПа</v>
      </c>
      <c r="G1080" s="2">
        <v>785</v>
      </c>
      <c r="H1080" s="2">
        <v>775</v>
      </c>
      <c r="I1080" s="2">
        <v>765</v>
      </c>
      <c r="J1080" s="2">
        <v>746</v>
      </c>
      <c r="K1080" s="2">
        <v>736</v>
      </c>
      <c r="L1080" s="2">
        <v>716</v>
      </c>
      <c r="M1080" s="2">
        <v>706</v>
      </c>
      <c r="N1080" s="2" t="s">
        <v>4</v>
      </c>
      <c r="O1080" s="2" t="s">
        <v>4</v>
      </c>
      <c r="P1080" s="2" t="s">
        <v>4</v>
      </c>
      <c r="Q1080" s="2" t="s">
        <v>4</v>
      </c>
      <c r="R1080" s="2" t="s">
        <v>4</v>
      </c>
      <c r="S1080" s="2" t="s">
        <v>4</v>
      </c>
    </row>
    <row r="1081" spans="1:19" x14ac:dyDescent="0.2">
      <c r="A1081" s="4"/>
      <c r="B1081" s="22" t="str">
        <f t="shared" si="47"/>
        <v/>
      </c>
      <c r="C1081" s="4"/>
      <c r="D1081" s="3" t="str">
        <f t="shared" si="48"/>
        <v/>
      </c>
      <c r="E1081" s="24"/>
      <c r="F1081" s="2" t="str">
        <f t="shared" si="49"/>
        <v>Относительное удлинение пятикратного образца при растяжении, %</v>
      </c>
      <c r="G1081" s="2">
        <v>9</v>
      </c>
      <c r="H1081" s="2">
        <v>9</v>
      </c>
      <c r="I1081" s="2">
        <v>9</v>
      </c>
      <c r="J1081" s="2">
        <v>8</v>
      </c>
      <c r="K1081" s="2">
        <v>8</v>
      </c>
      <c r="L1081" s="2">
        <v>7</v>
      </c>
      <c r="M1081" s="2">
        <v>7</v>
      </c>
      <c r="N1081" s="2" t="s">
        <v>4</v>
      </c>
      <c r="O1081" s="2" t="s">
        <v>4</v>
      </c>
      <c r="P1081" s="2" t="s">
        <v>4</v>
      </c>
      <c r="Q1081" s="2" t="s">
        <v>4</v>
      </c>
      <c r="R1081" s="2" t="s">
        <v>4</v>
      </c>
      <c r="S1081" s="2" t="s">
        <v>4</v>
      </c>
    </row>
    <row r="1082" spans="1:19" x14ac:dyDescent="0.2">
      <c r="A1082" s="4"/>
      <c r="B1082" s="22" t="str">
        <f t="shared" si="47"/>
        <v/>
      </c>
      <c r="C1082" s="4"/>
      <c r="D1082" s="3" t="str">
        <f t="shared" si="48"/>
        <v/>
      </c>
      <c r="E1082" s="24"/>
      <c r="F1082" s="2" t="str">
        <f t="shared" si="49"/>
        <v>Относительное сужение поперечного сечения образца при растяжении, %</v>
      </c>
      <c r="G1082" s="2">
        <v>40</v>
      </c>
      <c r="H1082" s="2">
        <v>40</v>
      </c>
      <c r="I1082" s="2">
        <v>40</v>
      </c>
      <c r="J1082" s="2">
        <v>40</v>
      </c>
      <c r="K1082" s="2">
        <v>40</v>
      </c>
      <c r="L1082" s="2">
        <v>40</v>
      </c>
      <c r="M1082" s="2">
        <v>40</v>
      </c>
      <c r="N1082" s="2" t="s">
        <v>4</v>
      </c>
      <c r="O1082" s="2" t="s">
        <v>4</v>
      </c>
      <c r="P1082" s="2" t="s">
        <v>4</v>
      </c>
      <c r="Q1082" s="2" t="s">
        <v>4</v>
      </c>
      <c r="R1082" s="2" t="s">
        <v>4</v>
      </c>
      <c r="S1082" s="2" t="s">
        <v>4</v>
      </c>
    </row>
    <row r="1083" spans="1:19" ht="25.5" x14ac:dyDescent="0.2">
      <c r="A1083" s="3" t="s">
        <v>210</v>
      </c>
      <c r="B1083" s="22" t="str">
        <f t="shared" si="47"/>
        <v>Сталь высокохромистая</v>
      </c>
      <c r="C1083" s="3" t="s">
        <v>119</v>
      </c>
      <c r="D1083" s="3" t="str">
        <f t="shared" si="48"/>
        <v>14Х17Н2</v>
      </c>
      <c r="E1083" s="23" t="s">
        <v>324</v>
      </c>
      <c r="F1083" s="2" t="str">
        <f t="shared" si="49"/>
        <v>Предел прочности, МПа</v>
      </c>
      <c r="G1083" s="2">
        <v>1080</v>
      </c>
      <c r="H1083" s="2">
        <v>1060</v>
      </c>
      <c r="I1083" s="2">
        <v>1050</v>
      </c>
      <c r="J1083" s="2">
        <v>1040</v>
      </c>
      <c r="K1083" s="2">
        <v>1030</v>
      </c>
      <c r="L1083" s="2">
        <v>1010</v>
      </c>
      <c r="M1083" s="2">
        <v>1000</v>
      </c>
      <c r="N1083" s="2">
        <v>961</v>
      </c>
      <c r="O1083" s="2" t="s">
        <v>4</v>
      </c>
      <c r="P1083" s="2" t="s">
        <v>4</v>
      </c>
      <c r="Q1083" s="2" t="s">
        <v>4</v>
      </c>
      <c r="R1083" s="2" t="s">
        <v>4</v>
      </c>
      <c r="S1083" s="2" t="s">
        <v>4</v>
      </c>
    </row>
    <row r="1084" spans="1:19" x14ac:dyDescent="0.2">
      <c r="A1084" s="4"/>
      <c r="B1084" s="22" t="str">
        <f t="shared" si="47"/>
        <v/>
      </c>
      <c r="C1084" s="4"/>
      <c r="D1084" s="3" t="str">
        <f t="shared" si="48"/>
        <v/>
      </c>
      <c r="E1084" s="24"/>
      <c r="F1084" s="2" t="str">
        <f t="shared" si="49"/>
        <v>Предел текучести, МПа</v>
      </c>
      <c r="G1084" s="2">
        <v>834</v>
      </c>
      <c r="H1084" s="2">
        <v>824</v>
      </c>
      <c r="I1084" s="2">
        <v>824</v>
      </c>
      <c r="J1084" s="2">
        <v>814</v>
      </c>
      <c r="K1084" s="2">
        <v>804</v>
      </c>
      <c r="L1084" s="2">
        <v>795</v>
      </c>
      <c r="M1084" s="2">
        <v>785</v>
      </c>
      <c r="N1084" s="2">
        <v>785</v>
      </c>
      <c r="O1084" s="2" t="s">
        <v>4</v>
      </c>
      <c r="P1084" s="2" t="s">
        <v>4</v>
      </c>
      <c r="Q1084" s="2" t="s">
        <v>4</v>
      </c>
      <c r="R1084" s="2" t="s">
        <v>4</v>
      </c>
      <c r="S1084" s="2" t="s">
        <v>4</v>
      </c>
    </row>
    <row r="1085" spans="1:19" x14ac:dyDescent="0.2">
      <c r="A1085" s="4"/>
      <c r="B1085" s="22" t="str">
        <f t="shared" si="47"/>
        <v/>
      </c>
      <c r="C1085" s="4"/>
      <c r="D1085" s="3" t="str">
        <f t="shared" si="48"/>
        <v/>
      </c>
      <c r="E1085" s="24"/>
      <c r="F1085" s="2" t="str">
        <f t="shared" si="49"/>
        <v>Относительное удлинение пятикратного образца при растяжении, %</v>
      </c>
      <c r="G1085" s="2">
        <v>10</v>
      </c>
      <c r="H1085" s="2">
        <v>10</v>
      </c>
      <c r="I1085" s="2">
        <v>10</v>
      </c>
      <c r="J1085" s="2">
        <v>10</v>
      </c>
      <c r="K1085" s="2">
        <v>10</v>
      </c>
      <c r="L1085" s="2">
        <v>10</v>
      </c>
      <c r="M1085" s="2">
        <v>10</v>
      </c>
      <c r="N1085" s="2">
        <v>10</v>
      </c>
      <c r="O1085" s="2" t="s">
        <v>4</v>
      </c>
      <c r="P1085" s="2" t="s">
        <v>4</v>
      </c>
      <c r="Q1085" s="2" t="s">
        <v>4</v>
      </c>
      <c r="R1085" s="2" t="s">
        <v>4</v>
      </c>
      <c r="S1085" s="2" t="s">
        <v>4</v>
      </c>
    </row>
    <row r="1086" spans="1:19" x14ac:dyDescent="0.2">
      <c r="A1086" s="4"/>
      <c r="B1086" s="22" t="str">
        <f t="shared" si="47"/>
        <v/>
      </c>
      <c r="C1086" s="4"/>
      <c r="D1086" s="3" t="str">
        <f t="shared" si="48"/>
        <v/>
      </c>
      <c r="E1086" s="24"/>
      <c r="F1086" s="2" t="str">
        <f t="shared" si="49"/>
        <v>Относительное сужение поперечного сечения образца при растяжении, %</v>
      </c>
      <c r="G1086" s="2">
        <v>25</v>
      </c>
      <c r="H1086" s="2">
        <v>24</v>
      </c>
      <c r="I1086" s="2">
        <v>24</v>
      </c>
      <c r="J1086" s="2">
        <v>23</v>
      </c>
      <c r="K1086" s="2">
        <v>22</v>
      </c>
      <c r="L1086" s="2">
        <v>22</v>
      </c>
      <c r="M1086" s="2">
        <v>22</v>
      </c>
      <c r="N1086" s="2">
        <v>22</v>
      </c>
      <c r="O1086" s="2" t="s">
        <v>4</v>
      </c>
      <c r="P1086" s="2" t="s">
        <v>4</v>
      </c>
      <c r="Q1086" s="2" t="s">
        <v>4</v>
      </c>
      <c r="R1086" s="2" t="s">
        <v>4</v>
      </c>
      <c r="S1086" s="2" t="s">
        <v>4</v>
      </c>
    </row>
    <row r="1087" spans="1:19" ht="25.5" x14ac:dyDescent="0.2">
      <c r="A1087" s="4"/>
      <c r="B1087" s="22" t="str">
        <f t="shared" si="47"/>
        <v>Сталь высокохромистая</v>
      </c>
      <c r="C1087" s="4"/>
      <c r="D1087" s="3" t="str">
        <f t="shared" si="48"/>
        <v>14Х17Н2</v>
      </c>
      <c r="E1087" s="23" t="s">
        <v>325</v>
      </c>
      <c r="F1087" s="2" t="str">
        <f t="shared" si="49"/>
        <v>Предел прочности, МПа</v>
      </c>
      <c r="G1087" s="2">
        <v>687</v>
      </c>
      <c r="H1087" s="2">
        <v>687</v>
      </c>
      <c r="I1087" s="2">
        <v>667</v>
      </c>
      <c r="J1087" s="2">
        <v>657</v>
      </c>
      <c r="K1087" s="2">
        <v>657</v>
      </c>
      <c r="L1087" s="2">
        <v>638</v>
      </c>
      <c r="M1087" s="2">
        <v>638</v>
      </c>
      <c r="N1087" s="2">
        <v>608</v>
      </c>
      <c r="O1087" s="2" t="s">
        <v>4</v>
      </c>
      <c r="P1087" s="2" t="s">
        <v>4</v>
      </c>
      <c r="Q1087" s="2" t="s">
        <v>4</v>
      </c>
      <c r="R1087" s="2" t="s">
        <v>4</v>
      </c>
      <c r="S1087" s="2" t="s">
        <v>4</v>
      </c>
    </row>
    <row r="1088" spans="1:19" x14ac:dyDescent="0.2">
      <c r="A1088" s="4"/>
      <c r="B1088" s="22" t="str">
        <f t="shared" si="47"/>
        <v/>
      </c>
      <c r="C1088" s="4"/>
      <c r="D1088" s="3" t="str">
        <f t="shared" si="48"/>
        <v/>
      </c>
      <c r="E1088" s="24"/>
      <c r="F1088" s="2" t="str">
        <f t="shared" si="49"/>
        <v>Предел текучести, МПа</v>
      </c>
      <c r="G1088" s="2">
        <v>540</v>
      </c>
      <c r="H1088" s="2">
        <v>530</v>
      </c>
      <c r="I1088" s="2">
        <v>530</v>
      </c>
      <c r="J1088" s="2">
        <v>520</v>
      </c>
      <c r="K1088" s="2">
        <v>520</v>
      </c>
      <c r="L1088" s="2">
        <v>510</v>
      </c>
      <c r="M1088" s="2">
        <v>510</v>
      </c>
      <c r="N1088" s="2">
        <v>510</v>
      </c>
      <c r="O1088" s="2" t="s">
        <v>4</v>
      </c>
      <c r="P1088" s="2" t="s">
        <v>4</v>
      </c>
      <c r="Q1088" s="2" t="s">
        <v>4</v>
      </c>
      <c r="R1088" s="2" t="s">
        <v>4</v>
      </c>
      <c r="S1088" s="2" t="s">
        <v>4</v>
      </c>
    </row>
    <row r="1089" spans="1:19" x14ac:dyDescent="0.2">
      <c r="A1089" s="4"/>
      <c r="B1089" s="22" t="str">
        <f t="shared" si="47"/>
        <v/>
      </c>
      <c r="C1089" s="4"/>
      <c r="D1089" s="3" t="str">
        <f t="shared" si="48"/>
        <v/>
      </c>
      <c r="E1089" s="24"/>
      <c r="F1089" s="2" t="str">
        <f t="shared" si="49"/>
        <v>Относительное удлинение пятикратного образца при растяжении, %</v>
      </c>
      <c r="G1089" s="2">
        <v>12</v>
      </c>
      <c r="H1089" s="2">
        <v>12</v>
      </c>
      <c r="I1089" s="2">
        <v>12</v>
      </c>
      <c r="J1089" s="2">
        <v>12</v>
      </c>
      <c r="K1089" s="2">
        <v>12</v>
      </c>
      <c r="L1089" s="2">
        <v>12</v>
      </c>
      <c r="M1089" s="2">
        <v>12</v>
      </c>
      <c r="N1089" s="2">
        <v>12</v>
      </c>
      <c r="O1089" s="2" t="s">
        <v>4</v>
      </c>
      <c r="P1089" s="2" t="s">
        <v>4</v>
      </c>
      <c r="Q1089" s="2" t="s">
        <v>4</v>
      </c>
      <c r="R1089" s="2" t="s">
        <v>4</v>
      </c>
      <c r="S1089" s="2" t="s">
        <v>4</v>
      </c>
    </row>
    <row r="1090" spans="1:19" x14ac:dyDescent="0.2">
      <c r="A1090" s="4"/>
      <c r="B1090" s="22" t="str">
        <f t="shared" si="47"/>
        <v/>
      </c>
      <c r="C1090" s="4"/>
      <c r="D1090" s="3" t="str">
        <f t="shared" si="48"/>
        <v/>
      </c>
      <c r="E1090" s="24"/>
      <c r="F1090" s="2" t="str">
        <f t="shared" si="49"/>
        <v>Относительное сужение поперечного сечения образца при растяжении, %</v>
      </c>
      <c r="G1090" s="2">
        <v>40</v>
      </c>
      <c r="H1090" s="2">
        <v>40</v>
      </c>
      <c r="I1090" s="2">
        <v>40</v>
      </c>
      <c r="J1090" s="2">
        <v>38</v>
      </c>
      <c r="K1090" s="2">
        <v>36</v>
      </c>
      <c r="L1090" s="2">
        <v>35</v>
      </c>
      <c r="M1090" s="2">
        <v>34</v>
      </c>
      <c r="N1090" s="2">
        <v>34</v>
      </c>
      <c r="O1090" s="2" t="s">
        <v>4</v>
      </c>
      <c r="P1090" s="2" t="s">
        <v>4</v>
      </c>
      <c r="Q1090" s="2" t="s">
        <v>4</v>
      </c>
      <c r="R1090" s="2" t="s">
        <v>4</v>
      </c>
      <c r="S1090" s="2" t="s">
        <v>4</v>
      </c>
    </row>
    <row r="1091" spans="1:19" x14ac:dyDescent="0.2">
      <c r="A1091" s="3" t="s">
        <v>210</v>
      </c>
      <c r="B1091" s="22" t="str">
        <f t="shared" ref="B1091:B1154" si="50">IF(NOT(ISBLANK(A1091)),A1091,IF(NOT(ISBLANK(E1091)),INDEX(B:B,ROW(B1091)-4),""))</f>
        <v>Сталь высокохромистая</v>
      </c>
      <c r="C1091" s="3" t="s">
        <v>120</v>
      </c>
      <c r="D1091" s="3" t="str">
        <f t="shared" ref="D1091:D1154" si="51">IF(NOT(ISBLANK(C1091)),C1091,IF(NOT(ISBLANK(E1091)),INDEX(D:D,ROW(D1091)-4),""))</f>
        <v>08Х14МФ</v>
      </c>
      <c r="E1091" s="23" t="s">
        <v>121</v>
      </c>
      <c r="F1091" s="2" t="str">
        <f t="shared" si="49"/>
        <v>Предел прочности, МПа</v>
      </c>
      <c r="G1091" s="2">
        <v>539</v>
      </c>
      <c r="H1091" s="2">
        <v>519</v>
      </c>
      <c r="I1091" s="2">
        <v>510</v>
      </c>
      <c r="J1091" s="2">
        <v>491</v>
      </c>
      <c r="K1091" s="2">
        <v>491</v>
      </c>
      <c r="L1091" s="2">
        <v>491</v>
      </c>
      <c r="M1091" s="2">
        <v>491</v>
      </c>
      <c r="N1091" s="2">
        <v>431</v>
      </c>
      <c r="O1091" s="2" t="s">
        <v>4</v>
      </c>
      <c r="P1091" s="2" t="s">
        <v>4</v>
      </c>
      <c r="Q1091" s="2" t="s">
        <v>4</v>
      </c>
      <c r="R1091" s="2" t="s">
        <v>4</v>
      </c>
      <c r="S1091" s="2" t="s">
        <v>4</v>
      </c>
    </row>
    <row r="1092" spans="1:19" x14ac:dyDescent="0.2">
      <c r="A1092" s="4"/>
      <c r="B1092" s="22" t="str">
        <f t="shared" si="50"/>
        <v/>
      </c>
      <c r="C1092" s="4"/>
      <c r="D1092" s="3" t="str">
        <f t="shared" si="51"/>
        <v/>
      </c>
      <c r="E1092" s="24"/>
      <c r="F1092" s="2" t="str">
        <f t="shared" si="49"/>
        <v>Предел текучести, МПа</v>
      </c>
      <c r="G1092" s="2">
        <v>343</v>
      </c>
      <c r="H1092" s="2">
        <v>333</v>
      </c>
      <c r="I1092" s="2">
        <v>323</v>
      </c>
      <c r="J1092" s="2">
        <v>314</v>
      </c>
      <c r="K1092" s="2">
        <v>304</v>
      </c>
      <c r="L1092" s="2">
        <v>294</v>
      </c>
      <c r="M1092" s="2">
        <v>294</v>
      </c>
      <c r="N1092" s="2">
        <v>284</v>
      </c>
      <c r="O1092" s="2" t="s">
        <v>4</v>
      </c>
      <c r="P1092" s="2" t="s">
        <v>4</v>
      </c>
      <c r="Q1092" s="2" t="s">
        <v>4</v>
      </c>
      <c r="R1092" s="2" t="s">
        <v>4</v>
      </c>
      <c r="S1092" s="2" t="s">
        <v>4</v>
      </c>
    </row>
    <row r="1093" spans="1:19" x14ac:dyDescent="0.2">
      <c r="A1093" s="4"/>
      <c r="B1093" s="22" t="str">
        <f t="shared" si="50"/>
        <v/>
      </c>
      <c r="C1093" s="4"/>
      <c r="D1093" s="3" t="str">
        <f t="shared" si="51"/>
        <v/>
      </c>
      <c r="E1093" s="24"/>
      <c r="F1093" s="2" t="str">
        <f t="shared" si="49"/>
        <v>Относительное удлинение пятикратного образца при растяжении, %</v>
      </c>
      <c r="G1093" s="2">
        <v>20</v>
      </c>
      <c r="H1093" s="2">
        <v>20</v>
      </c>
      <c r="I1093" s="2">
        <v>20</v>
      </c>
      <c r="J1093" s="2">
        <v>19</v>
      </c>
      <c r="K1093" s="2">
        <v>19</v>
      </c>
      <c r="L1093" s="2">
        <v>18</v>
      </c>
      <c r="M1093" s="2">
        <v>18</v>
      </c>
      <c r="N1093" s="2">
        <v>18</v>
      </c>
      <c r="O1093" s="2" t="s">
        <v>4</v>
      </c>
      <c r="P1093" s="2" t="s">
        <v>4</v>
      </c>
      <c r="Q1093" s="2" t="s">
        <v>4</v>
      </c>
      <c r="R1093" s="2" t="s">
        <v>4</v>
      </c>
      <c r="S1093" s="2" t="s">
        <v>4</v>
      </c>
    </row>
    <row r="1094" spans="1:19" x14ac:dyDescent="0.2">
      <c r="A1094" s="4"/>
      <c r="B1094" s="22" t="str">
        <f t="shared" si="50"/>
        <v/>
      </c>
      <c r="C1094" s="4"/>
      <c r="D1094" s="3" t="str">
        <f t="shared" si="51"/>
        <v/>
      </c>
      <c r="E1094" s="24"/>
      <c r="F1094" s="2" t="str">
        <f t="shared" si="49"/>
        <v>Относительное сужение поперечного сечения образца при растяжении, %</v>
      </c>
      <c r="G1094" s="2">
        <v>50</v>
      </c>
      <c r="H1094" s="2">
        <v>50</v>
      </c>
      <c r="I1094" s="2">
        <v>50</v>
      </c>
      <c r="J1094" s="2">
        <v>50</v>
      </c>
      <c r="K1094" s="2">
        <v>50</v>
      </c>
      <c r="L1094" s="2">
        <v>50</v>
      </c>
      <c r="M1094" s="2">
        <v>50</v>
      </c>
      <c r="N1094" s="2">
        <v>50</v>
      </c>
      <c r="O1094" s="2" t="s">
        <v>4</v>
      </c>
      <c r="P1094" s="2" t="s">
        <v>4</v>
      </c>
      <c r="Q1094" s="2" t="s">
        <v>4</v>
      </c>
      <c r="R1094" s="2" t="s">
        <v>4</v>
      </c>
      <c r="S1094" s="2" t="s">
        <v>4</v>
      </c>
    </row>
    <row r="1095" spans="1:19" x14ac:dyDescent="0.2">
      <c r="A1095" s="4"/>
      <c r="B1095" s="22" t="str">
        <f t="shared" si="50"/>
        <v>Сталь высокохромистая</v>
      </c>
      <c r="C1095" s="4"/>
      <c r="D1095" s="3" t="str">
        <f t="shared" si="51"/>
        <v>08Х14МФ</v>
      </c>
      <c r="E1095" s="23" t="s">
        <v>196</v>
      </c>
      <c r="F1095" s="2" t="str">
        <f t="shared" si="49"/>
        <v>Предел прочности, МПа</v>
      </c>
      <c r="G1095" s="2">
        <v>441</v>
      </c>
      <c r="H1095" s="2">
        <v>431</v>
      </c>
      <c r="I1095" s="2">
        <v>421</v>
      </c>
      <c r="J1095" s="2">
        <v>412</v>
      </c>
      <c r="K1095" s="2">
        <v>402</v>
      </c>
      <c r="L1095" s="2">
        <v>392</v>
      </c>
      <c r="M1095" s="2">
        <v>392</v>
      </c>
      <c r="N1095" s="2">
        <v>363</v>
      </c>
      <c r="O1095" s="2" t="s">
        <v>4</v>
      </c>
      <c r="P1095" s="2" t="s">
        <v>4</v>
      </c>
      <c r="Q1095" s="2" t="s">
        <v>4</v>
      </c>
      <c r="R1095" s="2" t="s">
        <v>4</v>
      </c>
      <c r="S1095" s="2" t="s">
        <v>4</v>
      </c>
    </row>
    <row r="1096" spans="1:19" x14ac:dyDescent="0.2">
      <c r="A1096" s="4"/>
      <c r="B1096" s="22" t="str">
        <f t="shared" si="50"/>
        <v/>
      </c>
      <c r="C1096" s="4"/>
      <c r="D1096" s="3" t="str">
        <f t="shared" si="51"/>
        <v/>
      </c>
      <c r="E1096" s="24"/>
      <c r="F1096" s="2" t="str">
        <f t="shared" si="49"/>
        <v>Предел текучести, МПа</v>
      </c>
      <c r="G1096" s="2">
        <v>245</v>
      </c>
      <c r="H1096" s="2">
        <v>245</v>
      </c>
      <c r="I1096" s="2">
        <v>235</v>
      </c>
      <c r="J1096" s="2">
        <v>225</v>
      </c>
      <c r="K1096" s="2">
        <v>216</v>
      </c>
      <c r="L1096" s="2">
        <v>196</v>
      </c>
      <c r="M1096" s="2">
        <v>196</v>
      </c>
      <c r="N1096" s="2">
        <v>196</v>
      </c>
      <c r="O1096" s="2" t="s">
        <v>4</v>
      </c>
      <c r="P1096" s="2" t="s">
        <v>4</v>
      </c>
      <c r="Q1096" s="2" t="s">
        <v>4</v>
      </c>
      <c r="R1096" s="2" t="s">
        <v>4</v>
      </c>
      <c r="S1096" s="2" t="s">
        <v>4</v>
      </c>
    </row>
    <row r="1097" spans="1:19" x14ac:dyDescent="0.2">
      <c r="A1097" s="4"/>
      <c r="B1097" s="22" t="str">
        <f t="shared" si="50"/>
        <v/>
      </c>
      <c r="C1097" s="4"/>
      <c r="D1097" s="3" t="str">
        <f t="shared" si="51"/>
        <v/>
      </c>
      <c r="E1097" s="24"/>
      <c r="F1097" s="2" t="str">
        <f t="shared" si="49"/>
        <v>Относительное удлинение пятикратного образца при растяжении, %</v>
      </c>
      <c r="G1097" s="2">
        <v>22</v>
      </c>
      <c r="H1097" s="2">
        <v>22</v>
      </c>
      <c r="I1097" s="2">
        <v>21</v>
      </c>
      <c r="J1097" s="2">
        <v>20</v>
      </c>
      <c r="K1097" s="2">
        <v>20</v>
      </c>
      <c r="L1097" s="2">
        <v>18</v>
      </c>
      <c r="M1097" s="2">
        <v>18</v>
      </c>
      <c r="N1097" s="2">
        <v>18</v>
      </c>
      <c r="O1097" s="2" t="s">
        <v>4</v>
      </c>
      <c r="P1097" s="2" t="s">
        <v>4</v>
      </c>
      <c r="Q1097" s="2" t="s">
        <v>4</v>
      </c>
      <c r="R1097" s="2" t="s">
        <v>4</v>
      </c>
      <c r="S1097" s="2" t="s">
        <v>4</v>
      </c>
    </row>
    <row r="1098" spans="1:19" x14ac:dyDescent="0.2">
      <c r="A1098" s="4"/>
      <c r="B1098" s="22" t="str">
        <f t="shared" si="50"/>
        <v/>
      </c>
      <c r="C1098" s="4"/>
      <c r="D1098" s="3" t="str">
        <f t="shared" si="51"/>
        <v/>
      </c>
      <c r="E1098" s="24"/>
      <c r="F1098" s="2" t="str">
        <f t="shared" si="49"/>
        <v>Относительное сужение поперечного сечения образца при растяжении, %</v>
      </c>
      <c r="G1098" s="2">
        <v>50</v>
      </c>
      <c r="H1098" s="2">
        <v>50</v>
      </c>
      <c r="I1098" s="2">
        <v>50</v>
      </c>
      <c r="J1098" s="2">
        <v>50</v>
      </c>
      <c r="K1098" s="2">
        <v>50</v>
      </c>
      <c r="L1098" s="2">
        <v>50</v>
      </c>
      <c r="M1098" s="2">
        <v>50</v>
      </c>
      <c r="N1098" s="2">
        <v>50</v>
      </c>
      <c r="O1098" s="2" t="s">
        <v>4</v>
      </c>
      <c r="P1098" s="2" t="s">
        <v>4</v>
      </c>
      <c r="Q1098" s="2" t="s">
        <v>4</v>
      </c>
      <c r="R1098" s="2" t="s">
        <v>4</v>
      </c>
      <c r="S1098" s="2" t="s">
        <v>4</v>
      </c>
    </row>
    <row r="1099" spans="1:19" ht="25.5" x14ac:dyDescent="0.2">
      <c r="A1099" s="3" t="s">
        <v>210</v>
      </c>
      <c r="B1099" s="22" t="str">
        <f t="shared" si="50"/>
        <v>Сталь высокохромистая</v>
      </c>
      <c r="C1099" s="3" t="s">
        <v>122</v>
      </c>
      <c r="D1099" s="3" t="str">
        <f t="shared" si="51"/>
        <v>1Х12В2МФ</v>
      </c>
      <c r="E1099" s="23" t="s">
        <v>5</v>
      </c>
      <c r="F1099" s="2" t="str">
        <f t="shared" si="49"/>
        <v>Предел прочности, МПа</v>
      </c>
      <c r="G1099" s="2">
        <v>491</v>
      </c>
      <c r="H1099" s="2">
        <v>441</v>
      </c>
      <c r="I1099" s="2">
        <v>422</v>
      </c>
      <c r="J1099" s="2">
        <v>412</v>
      </c>
      <c r="K1099" s="2">
        <v>402</v>
      </c>
      <c r="L1099" s="2">
        <v>392</v>
      </c>
      <c r="M1099" s="2">
        <v>392</v>
      </c>
      <c r="N1099" s="2">
        <v>373</v>
      </c>
      <c r="O1099" s="2">
        <v>373</v>
      </c>
      <c r="P1099" s="2">
        <v>363</v>
      </c>
      <c r="Q1099" s="2">
        <v>343</v>
      </c>
      <c r="R1099" s="2">
        <v>294</v>
      </c>
      <c r="S1099" s="2" t="s">
        <v>4</v>
      </c>
    </row>
    <row r="1100" spans="1:19" x14ac:dyDescent="0.2">
      <c r="A1100" s="4"/>
      <c r="B1100" s="22" t="str">
        <f t="shared" si="50"/>
        <v/>
      </c>
      <c r="C1100" s="4"/>
      <c r="D1100" s="3" t="str">
        <f t="shared" si="51"/>
        <v/>
      </c>
      <c r="E1100" s="24"/>
      <c r="F1100" s="2" t="str">
        <f t="shared" si="49"/>
        <v>Предел текучести, МПа</v>
      </c>
      <c r="G1100" s="2">
        <v>294</v>
      </c>
      <c r="H1100" s="2">
        <v>294</v>
      </c>
      <c r="I1100" s="2">
        <v>284</v>
      </c>
      <c r="J1100" s="2">
        <v>275</v>
      </c>
      <c r="K1100" s="2">
        <v>265</v>
      </c>
      <c r="L1100" s="2">
        <v>255</v>
      </c>
      <c r="M1100" s="2">
        <v>245</v>
      </c>
      <c r="N1100" s="2">
        <v>235</v>
      </c>
      <c r="O1100" s="2">
        <v>235</v>
      </c>
      <c r="P1100" s="2">
        <v>235</v>
      </c>
      <c r="Q1100" s="2">
        <v>235</v>
      </c>
      <c r="R1100" s="2">
        <v>196</v>
      </c>
      <c r="S1100" s="2" t="s">
        <v>4</v>
      </c>
    </row>
    <row r="1101" spans="1:19" x14ac:dyDescent="0.2">
      <c r="A1101" s="4"/>
      <c r="B1101" s="22" t="str">
        <f t="shared" si="50"/>
        <v/>
      </c>
      <c r="C1101" s="4"/>
      <c r="D1101" s="3" t="str">
        <f t="shared" si="51"/>
        <v/>
      </c>
      <c r="E1101" s="24"/>
      <c r="F1101" s="2" t="str">
        <f t="shared" si="49"/>
        <v>Относительное удлинение пятикратного образца при растяжении, %</v>
      </c>
      <c r="G1101" s="2">
        <v>15</v>
      </c>
      <c r="H1101" s="2">
        <v>15</v>
      </c>
      <c r="I1101" s="2">
        <v>15</v>
      </c>
      <c r="J1101" s="2">
        <v>15</v>
      </c>
      <c r="K1101" s="2">
        <v>14</v>
      </c>
      <c r="L1101" s="2">
        <v>14</v>
      </c>
      <c r="M1101" s="2">
        <v>13</v>
      </c>
      <c r="N1101" s="2">
        <v>13</v>
      </c>
      <c r="O1101" s="2">
        <v>13</v>
      </c>
      <c r="P1101" s="2">
        <v>13</v>
      </c>
      <c r="Q1101" s="2">
        <v>13</v>
      </c>
      <c r="R1101" s="2">
        <v>13</v>
      </c>
      <c r="S1101" s="2" t="s">
        <v>4</v>
      </c>
    </row>
    <row r="1102" spans="1:19" x14ac:dyDescent="0.2">
      <c r="A1102" s="4"/>
      <c r="B1102" s="22" t="str">
        <f t="shared" si="50"/>
        <v/>
      </c>
      <c r="C1102" s="4"/>
      <c r="D1102" s="3" t="str">
        <f t="shared" si="51"/>
        <v/>
      </c>
      <c r="E1102" s="24"/>
      <c r="F1102" s="2" t="str">
        <f t="shared" si="49"/>
        <v>Относительное сужение поперечного сечения образца при растяжении, %</v>
      </c>
      <c r="G1102" s="2">
        <v>35</v>
      </c>
      <c r="H1102" s="2">
        <v>36</v>
      </c>
      <c r="I1102" s="2">
        <v>35</v>
      </c>
      <c r="J1102" s="2">
        <v>35</v>
      </c>
      <c r="K1102" s="2">
        <v>35</v>
      </c>
      <c r="L1102" s="2">
        <v>35</v>
      </c>
      <c r="M1102" s="2">
        <v>35</v>
      </c>
      <c r="N1102" s="2">
        <v>35</v>
      </c>
      <c r="O1102" s="2">
        <v>35</v>
      </c>
      <c r="P1102" s="2">
        <v>35</v>
      </c>
      <c r="Q1102" s="2">
        <v>35</v>
      </c>
      <c r="R1102" s="2">
        <v>35</v>
      </c>
      <c r="S1102" s="2" t="s">
        <v>4</v>
      </c>
    </row>
    <row r="1103" spans="1:19" ht="25.5" x14ac:dyDescent="0.2">
      <c r="A1103" s="3" t="s">
        <v>210</v>
      </c>
      <c r="B1103" s="22" t="str">
        <f t="shared" si="50"/>
        <v>Сталь высокохромистая</v>
      </c>
      <c r="C1103" s="3" t="s">
        <v>123</v>
      </c>
      <c r="D1103" s="3" t="str">
        <f t="shared" si="51"/>
        <v>18Х12ВМБФР</v>
      </c>
      <c r="E1103" s="23" t="s">
        <v>197</v>
      </c>
      <c r="F1103" s="2" t="str">
        <f t="shared" si="49"/>
        <v>Предел прочности, МПа</v>
      </c>
      <c r="G1103" s="2">
        <v>785</v>
      </c>
      <c r="H1103" s="2">
        <v>775</v>
      </c>
      <c r="I1103" s="2">
        <v>755</v>
      </c>
      <c r="J1103" s="2">
        <v>746</v>
      </c>
      <c r="K1103" s="2">
        <v>726</v>
      </c>
      <c r="L1103" s="2">
        <v>706</v>
      </c>
      <c r="M1103" s="2">
        <v>687</v>
      </c>
      <c r="N1103" s="2">
        <v>667</v>
      </c>
      <c r="O1103" s="2">
        <v>628</v>
      </c>
      <c r="P1103" s="2">
        <v>589</v>
      </c>
      <c r="Q1103" s="2">
        <v>549</v>
      </c>
      <c r="R1103" s="2" t="s">
        <v>4</v>
      </c>
      <c r="S1103" s="2" t="s">
        <v>4</v>
      </c>
    </row>
    <row r="1104" spans="1:19" x14ac:dyDescent="0.2">
      <c r="A1104" s="4"/>
      <c r="B1104" s="22" t="str">
        <f t="shared" si="50"/>
        <v/>
      </c>
      <c r="C1104" s="4"/>
      <c r="D1104" s="3" t="str">
        <f t="shared" si="51"/>
        <v/>
      </c>
      <c r="E1104" s="24"/>
      <c r="F1104" s="2" t="str">
        <f t="shared" ref="F1104:F1223" si="52">CHOOSE(MOD(ROW(F1104)-ROW($F$3),4)+1,
"Предел прочности, МПа",
"Предел текучести, МПа",
"Относительное удлинение пятикратного образца при растяжении, %",
"Относительное сужение поперечного сечения образца при растяжении, %")</f>
        <v>Предел текучести, МПа</v>
      </c>
      <c r="G1104" s="2">
        <v>670</v>
      </c>
      <c r="H1104" s="2">
        <v>667</v>
      </c>
      <c r="I1104" s="2">
        <v>657</v>
      </c>
      <c r="J1104" s="2">
        <v>647</v>
      </c>
      <c r="K1104" s="2">
        <v>647</v>
      </c>
      <c r="L1104" s="2">
        <v>638</v>
      </c>
      <c r="M1104" s="2">
        <v>638</v>
      </c>
      <c r="N1104" s="2">
        <v>618</v>
      </c>
      <c r="O1104" s="2">
        <v>598</v>
      </c>
      <c r="P1104" s="2">
        <v>569</v>
      </c>
      <c r="Q1104" s="2">
        <v>530</v>
      </c>
      <c r="R1104" s="2" t="s">
        <v>4</v>
      </c>
      <c r="S1104" s="2" t="s">
        <v>4</v>
      </c>
    </row>
    <row r="1105" spans="1:19" x14ac:dyDescent="0.2">
      <c r="A1105" s="4"/>
      <c r="B1105" s="22" t="str">
        <f t="shared" si="50"/>
        <v/>
      </c>
      <c r="C1105" s="4"/>
      <c r="D1105" s="3" t="str">
        <f t="shared" si="51"/>
        <v/>
      </c>
      <c r="E1105" s="24"/>
      <c r="F1105" s="2" t="str">
        <f t="shared" si="52"/>
        <v>Относительное удлинение пятикратного образца при растяжении, %</v>
      </c>
      <c r="G1105" s="2">
        <v>15</v>
      </c>
      <c r="H1105" s="2">
        <v>15</v>
      </c>
      <c r="I1105" s="2">
        <v>14</v>
      </c>
      <c r="J1105" s="2">
        <v>13</v>
      </c>
      <c r="K1105" s="2">
        <v>13</v>
      </c>
      <c r="L1105" s="2">
        <v>12</v>
      </c>
      <c r="M1105" s="2">
        <v>12</v>
      </c>
      <c r="N1105" s="2">
        <v>12</v>
      </c>
      <c r="O1105" s="2">
        <v>13</v>
      </c>
      <c r="P1105" s="2">
        <v>13</v>
      </c>
      <c r="Q1105" s="2">
        <v>14</v>
      </c>
      <c r="R1105" s="2" t="s">
        <v>4</v>
      </c>
      <c r="S1105" s="2" t="s">
        <v>4</v>
      </c>
    </row>
    <row r="1106" spans="1:19" x14ac:dyDescent="0.2">
      <c r="A1106" s="4"/>
      <c r="B1106" s="22" t="str">
        <f t="shared" si="50"/>
        <v/>
      </c>
      <c r="C1106" s="4"/>
      <c r="D1106" s="3" t="str">
        <f t="shared" si="51"/>
        <v/>
      </c>
      <c r="E1106" s="24"/>
      <c r="F1106" s="2" t="str">
        <f t="shared" si="52"/>
        <v>Относительное сужение поперечного сечения образца при растяжении, %</v>
      </c>
      <c r="G1106" s="2">
        <v>45</v>
      </c>
      <c r="H1106" s="2">
        <v>45</v>
      </c>
      <c r="I1106" s="2">
        <v>45</v>
      </c>
      <c r="J1106" s="2">
        <v>45</v>
      </c>
      <c r="K1106" s="2">
        <v>45</v>
      </c>
      <c r="L1106" s="2">
        <v>45</v>
      </c>
      <c r="M1106" s="2">
        <v>45</v>
      </c>
      <c r="N1106" s="2">
        <v>47</v>
      </c>
      <c r="O1106" s="2">
        <v>47</v>
      </c>
      <c r="P1106" s="2">
        <v>48</v>
      </c>
      <c r="Q1106" s="2">
        <v>50</v>
      </c>
      <c r="R1106" s="2" t="s">
        <v>4</v>
      </c>
      <c r="S1106" s="2" t="s">
        <v>4</v>
      </c>
    </row>
    <row r="1107" spans="1:19" ht="25.5" x14ac:dyDescent="0.2">
      <c r="A1107" s="3" t="s">
        <v>210</v>
      </c>
      <c r="B1107" s="22" t="str">
        <f t="shared" si="50"/>
        <v>Сталь высокохромистая</v>
      </c>
      <c r="C1107" s="3" t="s">
        <v>367</v>
      </c>
      <c r="D1107" s="3" t="str">
        <f t="shared" si="51"/>
        <v>05Х12Н2М-ВИ</v>
      </c>
      <c r="E1107" s="23" t="s">
        <v>5</v>
      </c>
      <c r="F1107" s="2" t="str">
        <f t="shared" si="52"/>
        <v>Предел прочности, МПа</v>
      </c>
      <c r="G1107" s="2">
        <v>539</v>
      </c>
      <c r="H1107" s="2">
        <v>539</v>
      </c>
      <c r="I1107" s="2">
        <v>539</v>
      </c>
      <c r="J1107" s="2">
        <v>539</v>
      </c>
      <c r="K1107" s="2">
        <v>519</v>
      </c>
      <c r="L1107" s="2">
        <v>500</v>
      </c>
      <c r="M1107" s="2">
        <v>480</v>
      </c>
      <c r="N1107" s="2">
        <v>470</v>
      </c>
      <c r="O1107" s="2">
        <v>451</v>
      </c>
      <c r="P1107" s="2">
        <v>431</v>
      </c>
      <c r="Q1107" s="2">
        <v>412</v>
      </c>
      <c r="R1107" s="2">
        <v>392</v>
      </c>
      <c r="S1107" s="2" t="s">
        <v>4</v>
      </c>
    </row>
    <row r="1108" spans="1:19" x14ac:dyDescent="0.2">
      <c r="A1108" s="4"/>
      <c r="B1108" s="22" t="str">
        <f t="shared" si="50"/>
        <v/>
      </c>
      <c r="C1108" s="4"/>
      <c r="D1108" s="3" t="str">
        <f t="shared" si="51"/>
        <v/>
      </c>
      <c r="E1108" s="24"/>
      <c r="F1108" s="2" t="str">
        <f t="shared" si="52"/>
        <v>Предел текучести, МПа</v>
      </c>
      <c r="G1108" s="2">
        <v>372</v>
      </c>
      <c r="H1108" s="2">
        <v>372</v>
      </c>
      <c r="I1108" s="2">
        <v>372</v>
      </c>
      <c r="J1108" s="2">
        <v>372</v>
      </c>
      <c r="K1108" s="2">
        <v>363</v>
      </c>
      <c r="L1108" s="2">
        <v>353</v>
      </c>
      <c r="M1108" s="2">
        <v>333</v>
      </c>
      <c r="N1108" s="2">
        <v>333</v>
      </c>
      <c r="O1108" s="2">
        <v>314</v>
      </c>
      <c r="P1108" s="2">
        <v>304</v>
      </c>
      <c r="Q1108" s="2">
        <v>284</v>
      </c>
      <c r="R1108" s="2">
        <v>274</v>
      </c>
      <c r="S1108" s="2" t="s">
        <v>4</v>
      </c>
    </row>
    <row r="1109" spans="1:19" x14ac:dyDescent="0.2">
      <c r="A1109" s="4"/>
      <c r="B1109" s="22" t="str">
        <f t="shared" si="50"/>
        <v/>
      </c>
      <c r="C1109" s="4"/>
      <c r="D1109" s="3" t="str">
        <f t="shared" si="51"/>
        <v/>
      </c>
      <c r="E1109" s="24"/>
      <c r="F1109" s="2" t="str">
        <f t="shared" si="52"/>
        <v>Относительное удлинение пятикратного образца при растяжении, %</v>
      </c>
      <c r="G1109" s="2">
        <v>15</v>
      </c>
      <c r="H1109" s="2">
        <v>15</v>
      </c>
      <c r="I1109" s="2">
        <v>15</v>
      </c>
      <c r="J1109" s="2">
        <v>15</v>
      </c>
      <c r="K1109" s="2">
        <v>15</v>
      </c>
      <c r="L1109" s="2">
        <v>15</v>
      </c>
      <c r="M1109" s="2">
        <v>15</v>
      </c>
      <c r="N1109" s="2">
        <v>15</v>
      </c>
      <c r="O1109" s="2">
        <v>15</v>
      </c>
      <c r="P1109" s="2">
        <v>15</v>
      </c>
      <c r="Q1109" s="2">
        <v>15</v>
      </c>
      <c r="R1109" s="2">
        <v>15</v>
      </c>
      <c r="S1109" s="2" t="s">
        <v>4</v>
      </c>
    </row>
    <row r="1110" spans="1:19" x14ac:dyDescent="0.2">
      <c r="A1110" s="4"/>
      <c r="B1110" s="22" t="str">
        <f t="shared" si="50"/>
        <v/>
      </c>
      <c r="C1110" s="4"/>
      <c r="D1110" s="3" t="str">
        <f t="shared" si="51"/>
        <v/>
      </c>
      <c r="E1110" s="24"/>
      <c r="F1110" s="2" t="str">
        <f t="shared" si="52"/>
        <v>Относительное сужение поперечного сечения образца при растяжении, %</v>
      </c>
      <c r="G1110" s="2" t="s">
        <v>4</v>
      </c>
      <c r="H1110" s="2" t="s">
        <v>4</v>
      </c>
      <c r="I1110" s="2" t="s">
        <v>4</v>
      </c>
      <c r="J1110" s="2" t="s">
        <v>4</v>
      </c>
      <c r="K1110" s="2" t="s">
        <v>4</v>
      </c>
      <c r="L1110" s="2" t="s">
        <v>4</v>
      </c>
      <c r="M1110" s="2" t="s">
        <v>4</v>
      </c>
      <c r="N1110" s="2" t="s">
        <v>4</v>
      </c>
      <c r="O1110" s="2" t="s">
        <v>4</v>
      </c>
      <c r="P1110" s="2" t="s">
        <v>4</v>
      </c>
      <c r="Q1110" s="2" t="s">
        <v>4</v>
      </c>
      <c r="R1110" s="2" t="s">
        <v>4</v>
      </c>
      <c r="S1110" s="2" t="s">
        <v>4</v>
      </c>
    </row>
    <row r="1111" spans="1:19" ht="25.5" x14ac:dyDescent="0.2">
      <c r="A1111" s="3" t="s">
        <v>210</v>
      </c>
      <c r="B1111" s="22" t="str">
        <f t="shared" si="50"/>
        <v>Сталь высокохромистая</v>
      </c>
      <c r="C1111" s="3" t="s">
        <v>368</v>
      </c>
      <c r="D1111" s="3" t="str">
        <f t="shared" si="51"/>
        <v>05Х12Н2М</v>
      </c>
      <c r="E1111" s="23" t="s">
        <v>5</v>
      </c>
      <c r="F1111" s="2" t="str">
        <f t="shared" si="52"/>
        <v>Предел прочности, МПа</v>
      </c>
      <c r="G1111" s="2">
        <v>539</v>
      </c>
      <c r="H1111" s="2">
        <v>539</v>
      </c>
      <c r="I1111" s="2">
        <v>539</v>
      </c>
      <c r="J1111" s="2">
        <v>539</v>
      </c>
      <c r="K1111" s="2">
        <v>519</v>
      </c>
      <c r="L1111" s="2">
        <v>500</v>
      </c>
      <c r="M1111" s="2">
        <v>480</v>
      </c>
      <c r="N1111" s="2">
        <v>470</v>
      </c>
      <c r="O1111" s="2">
        <v>451</v>
      </c>
      <c r="P1111" s="2">
        <v>431</v>
      </c>
      <c r="Q1111" s="2">
        <v>412</v>
      </c>
      <c r="R1111" s="2">
        <v>392</v>
      </c>
      <c r="S1111" s="2" t="s">
        <v>4</v>
      </c>
    </row>
    <row r="1112" spans="1:19" x14ac:dyDescent="0.2">
      <c r="A1112" s="4"/>
      <c r="B1112" s="22" t="str">
        <f t="shared" si="50"/>
        <v/>
      </c>
      <c r="C1112" s="4"/>
      <c r="D1112" s="3" t="str">
        <f t="shared" si="51"/>
        <v/>
      </c>
      <c r="E1112" s="24"/>
      <c r="F1112" s="2" t="str">
        <f t="shared" si="52"/>
        <v>Предел текучести, МПа</v>
      </c>
      <c r="G1112" s="2">
        <v>372</v>
      </c>
      <c r="H1112" s="2">
        <v>372</v>
      </c>
      <c r="I1112" s="2">
        <v>372</v>
      </c>
      <c r="J1112" s="2">
        <v>372</v>
      </c>
      <c r="K1112" s="2">
        <v>363</v>
      </c>
      <c r="L1112" s="2">
        <v>353</v>
      </c>
      <c r="M1112" s="2">
        <v>333</v>
      </c>
      <c r="N1112" s="2">
        <v>333</v>
      </c>
      <c r="O1112" s="2">
        <v>314</v>
      </c>
      <c r="P1112" s="2">
        <v>304</v>
      </c>
      <c r="Q1112" s="2">
        <v>284</v>
      </c>
      <c r="R1112" s="2">
        <v>274</v>
      </c>
      <c r="S1112" s="2" t="s">
        <v>4</v>
      </c>
    </row>
    <row r="1113" spans="1:19" x14ac:dyDescent="0.2">
      <c r="A1113" s="4"/>
      <c r="B1113" s="22" t="str">
        <f t="shared" si="50"/>
        <v/>
      </c>
      <c r="C1113" s="4"/>
      <c r="D1113" s="3" t="str">
        <f t="shared" si="51"/>
        <v/>
      </c>
      <c r="E1113" s="24"/>
      <c r="F1113" s="2" t="str">
        <f t="shared" si="52"/>
        <v>Относительное удлинение пятикратного образца при растяжении, %</v>
      </c>
      <c r="G1113" s="2">
        <v>15</v>
      </c>
      <c r="H1113" s="2">
        <v>15</v>
      </c>
      <c r="I1113" s="2">
        <v>15</v>
      </c>
      <c r="J1113" s="2">
        <v>15</v>
      </c>
      <c r="K1113" s="2">
        <v>15</v>
      </c>
      <c r="L1113" s="2">
        <v>15</v>
      </c>
      <c r="M1113" s="2">
        <v>15</v>
      </c>
      <c r="N1113" s="2">
        <v>15</v>
      </c>
      <c r="O1113" s="2">
        <v>15</v>
      </c>
      <c r="P1113" s="2">
        <v>15</v>
      </c>
      <c r="Q1113" s="2">
        <v>15</v>
      </c>
      <c r="R1113" s="2">
        <v>15</v>
      </c>
      <c r="S1113" s="2" t="s">
        <v>4</v>
      </c>
    </row>
    <row r="1114" spans="1:19" x14ac:dyDescent="0.2">
      <c r="A1114" s="4"/>
      <c r="B1114" s="22" t="str">
        <f t="shared" si="50"/>
        <v/>
      </c>
      <c r="C1114" s="4"/>
      <c r="D1114" s="3" t="str">
        <f t="shared" si="51"/>
        <v/>
      </c>
      <c r="E1114" s="24"/>
      <c r="F1114" s="2" t="str">
        <f t="shared" si="52"/>
        <v>Относительное сужение поперечного сечения образца при растяжении, %</v>
      </c>
      <c r="G1114" s="2" t="s">
        <v>4</v>
      </c>
      <c r="H1114" s="2" t="s">
        <v>4</v>
      </c>
      <c r="I1114" s="2" t="s">
        <v>4</v>
      </c>
      <c r="J1114" s="2" t="s">
        <v>4</v>
      </c>
      <c r="K1114" s="2" t="s">
        <v>4</v>
      </c>
      <c r="L1114" s="2" t="s">
        <v>4</v>
      </c>
      <c r="M1114" s="2" t="s">
        <v>4</v>
      </c>
      <c r="N1114" s="2" t="s">
        <v>4</v>
      </c>
      <c r="O1114" s="2" t="s">
        <v>4</v>
      </c>
      <c r="P1114" s="2" t="s">
        <v>4</v>
      </c>
      <c r="Q1114" s="2" t="s">
        <v>4</v>
      </c>
      <c r="R1114" s="2" t="s">
        <v>4</v>
      </c>
      <c r="S1114" s="2" t="s">
        <v>4</v>
      </c>
    </row>
    <row r="1115" spans="1:19" ht="25.5" x14ac:dyDescent="0.2">
      <c r="A1115" s="3"/>
      <c r="B1115" s="22" t="str">
        <f t="shared" si="50"/>
        <v>Сталь высокохромистая</v>
      </c>
      <c r="C1115" s="3"/>
      <c r="D1115" s="3" t="str">
        <f t="shared" si="51"/>
        <v>05Х12Н2М</v>
      </c>
      <c r="E1115" s="23" t="s">
        <v>124</v>
      </c>
      <c r="F1115" s="2" t="str">
        <f t="shared" si="52"/>
        <v>Предел прочности, МПа</v>
      </c>
      <c r="G1115" s="2">
        <v>539</v>
      </c>
      <c r="H1115" s="2">
        <v>539</v>
      </c>
      <c r="I1115" s="2">
        <v>539</v>
      </c>
      <c r="J1115" s="2">
        <v>539</v>
      </c>
      <c r="K1115" s="2">
        <v>539</v>
      </c>
      <c r="L1115" s="2">
        <v>519</v>
      </c>
      <c r="M1115" s="2">
        <v>500</v>
      </c>
      <c r="N1115" s="2">
        <v>480</v>
      </c>
      <c r="O1115" s="2">
        <v>461</v>
      </c>
      <c r="P1115" s="2">
        <v>421</v>
      </c>
      <c r="Q1115" s="2">
        <v>372</v>
      </c>
      <c r="R1115" s="2">
        <v>353</v>
      </c>
      <c r="S1115" s="2" t="s">
        <v>4</v>
      </c>
    </row>
    <row r="1116" spans="1:19" x14ac:dyDescent="0.2">
      <c r="A1116" s="4"/>
      <c r="B1116" s="22" t="str">
        <f t="shared" si="50"/>
        <v/>
      </c>
      <c r="C1116" s="4"/>
      <c r="D1116" s="3" t="str">
        <f t="shared" si="51"/>
        <v/>
      </c>
      <c r="E1116" s="24"/>
      <c r="F1116" s="2" t="str">
        <f t="shared" si="52"/>
        <v>Предел текучести, МПа</v>
      </c>
      <c r="G1116" s="2">
        <v>372</v>
      </c>
      <c r="H1116" s="2">
        <v>372</v>
      </c>
      <c r="I1116" s="2">
        <v>372</v>
      </c>
      <c r="J1116" s="2">
        <v>372</v>
      </c>
      <c r="K1116" s="2">
        <v>372</v>
      </c>
      <c r="L1116" s="2">
        <v>363</v>
      </c>
      <c r="M1116" s="2">
        <v>363</v>
      </c>
      <c r="N1116" s="2">
        <v>333</v>
      </c>
      <c r="O1116" s="2">
        <v>323</v>
      </c>
      <c r="P1116" s="2">
        <v>314</v>
      </c>
      <c r="Q1116" s="2">
        <v>265</v>
      </c>
      <c r="R1116" s="2">
        <v>245</v>
      </c>
      <c r="S1116" s="2" t="s">
        <v>4</v>
      </c>
    </row>
    <row r="1117" spans="1:19" x14ac:dyDescent="0.2">
      <c r="A1117" s="4"/>
      <c r="B1117" s="22" t="str">
        <f t="shared" si="50"/>
        <v/>
      </c>
      <c r="C1117" s="4"/>
      <c r="D1117" s="3" t="str">
        <f t="shared" si="51"/>
        <v/>
      </c>
      <c r="E1117" s="24"/>
      <c r="F1117" s="2" t="str">
        <f t="shared" si="52"/>
        <v>Относительное удлинение пятикратного образца при растяжении, %</v>
      </c>
      <c r="G1117" s="2">
        <v>13</v>
      </c>
      <c r="H1117" s="2">
        <v>13</v>
      </c>
      <c r="I1117" s="2">
        <v>13</v>
      </c>
      <c r="J1117" s="2">
        <v>13</v>
      </c>
      <c r="K1117" s="2">
        <v>13</v>
      </c>
      <c r="L1117" s="2">
        <v>13</v>
      </c>
      <c r="M1117" s="2">
        <v>13</v>
      </c>
      <c r="N1117" s="2">
        <v>13</v>
      </c>
      <c r="O1117" s="2">
        <v>13</v>
      </c>
      <c r="P1117" s="2">
        <v>12</v>
      </c>
      <c r="Q1117" s="2">
        <v>12</v>
      </c>
      <c r="R1117" s="2">
        <v>15</v>
      </c>
      <c r="S1117" s="2" t="s">
        <v>4</v>
      </c>
    </row>
    <row r="1118" spans="1:19" x14ac:dyDescent="0.2">
      <c r="A1118" s="4"/>
      <c r="B1118" s="22" t="str">
        <f t="shared" si="50"/>
        <v/>
      </c>
      <c r="C1118" s="4"/>
      <c r="D1118" s="3" t="str">
        <f t="shared" si="51"/>
        <v/>
      </c>
      <c r="E1118" s="24"/>
      <c r="F1118" s="2" t="str">
        <f t="shared" si="52"/>
        <v>Относительное сужение поперечного сечения образца при растяжении, %</v>
      </c>
      <c r="G1118" s="2">
        <v>60</v>
      </c>
      <c r="H1118" s="2">
        <v>60</v>
      </c>
      <c r="I1118" s="2">
        <v>60</v>
      </c>
      <c r="J1118" s="2">
        <v>60</v>
      </c>
      <c r="K1118" s="2">
        <v>60</v>
      </c>
      <c r="L1118" s="2">
        <v>60</v>
      </c>
      <c r="M1118" s="2">
        <v>60</v>
      </c>
      <c r="N1118" s="2">
        <v>60</v>
      </c>
      <c r="O1118" s="2">
        <v>60</v>
      </c>
      <c r="P1118" s="2">
        <v>60</v>
      </c>
      <c r="Q1118" s="2">
        <v>60</v>
      </c>
      <c r="R1118" s="2">
        <v>60</v>
      </c>
      <c r="S1118" s="2" t="s">
        <v>4</v>
      </c>
    </row>
    <row r="1119" spans="1:19" ht="25.5" x14ac:dyDescent="0.2">
      <c r="A1119" s="3" t="s">
        <v>210</v>
      </c>
      <c r="B1119" s="22" t="str">
        <f t="shared" si="50"/>
        <v>Сталь высокохромистая</v>
      </c>
      <c r="C1119" s="3" t="s">
        <v>369</v>
      </c>
      <c r="D1119" s="3" t="str">
        <f t="shared" si="51"/>
        <v>05Х12Н2М-ВД</v>
      </c>
      <c r="E1119" s="23" t="s">
        <v>124</v>
      </c>
      <c r="F1119" s="2" t="str">
        <f t="shared" si="52"/>
        <v>Предел прочности, МПа</v>
      </c>
      <c r="G1119" s="2">
        <v>539</v>
      </c>
      <c r="H1119" s="2">
        <v>539</v>
      </c>
      <c r="I1119" s="2">
        <v>539</v>
      </c>
      <c r="J1119" s="2">
        <v>539</v>
      </c>
      <c r="K1119" s="2">
        <v>539</v>
      </c>
      <c r="L1119" s="2">
        <v>519</v>
      </c>
      <c r="M1119" s="2">
        <v>500</v>
      </c>
      <c r="N1119" s="2">
        <v>480</v>
      </c>
      <c r="O1119" s="2">
        <v>461</v>
      </c>
      <c r="P1119" s="2">
        <v>421</v>
      </c>
      <c r="Q1119" s="2">
        <v>372</v>
      </c>
      <c r="R1119" s="2">
        <v>353</v>
      </c>
      <c r="S1119" s="2" t="s">
        <v>4</v>
      </c>
    </row>
    <row r="1120" spans="1:19" x14ac:dyDescent="0.2">
      <c r="A1120" s="4"/>
      <c r="B1120" s="22" t="str">
        <f t="shared" si="50"/>
        <v/>
      </c>
      <c r="C1120" s="4"/>
      <c r="D1120" s="3" t="str">
        <f t="shared" si="51"/>
        <v/>
      </c>
      <c r="E1120" s="24"/>
      <c r="F1120" s="2" t="str">
        <f t="shared" si="52"/>
        <v>Предел текучести, МПа</v>
      </c>
      <c r="G1120" s="2">
        <v>372</v>
      </c>
      <c r="H1120" s="2">
        <v>372</v>
      </c>
      <c r="I1120" s="2">
        <v>372</v>
      </c>
      <c r="J1120" s="2">
        <v>372</v>
      </c>
      <c r="K1120" s="2">
        <v>372</v>
      </c>
      <c r="L1120" s="2">
        <v>363</v>
      </c>
      <c r="M1120" s="2">
        <v>363</v>
      </c>
      <c r="N1120" s="2">
        <v>333</v>
      </c>
      <c r="O1120" s="2">
        <v>323</v>
      </c>
      <c r="P1120" s="2">
        <v>314</v>
      </c>
      <c r="Q1120" s="2">
        <v>265</v>
      </c>
      <c r="R1120" s="2">
        <v>245</v>
      </c>
      <c r="S1120" s="2" t="s">
        <v>4</v>
      </c>
    </row>
    <row r="1121" spans="1:19" x14ac:dyDescent="0.2">
      <c r="A1121" s="4"/>
      <c r="B1121" s="22" t="str">
        <f t="shared" si="50"/>
        <v/>
      </c>
      <c r="C1121" s="4"/>
      <c r="D1121" s="3" t="str">
        <f t="shared" si="51"/>
        <v/>
      </c>
      <c r="E1121" s="24"/>
      <c r="F1121" s="2" t="str">
        <f t="shared" si="52"/>
        <v>Относительное удлинение пятикратного образца при растяжении, %</v>
      </c>
      <c r="G1121" s="2">
        <v>13</v>
      </c>
      <c r="H1121" s="2">
        <v>13</v>
      </c>
      <c r="I1121" s="2">
        <v>13</v>
      </c>
      <c r="J1121" s="2">
        <v>13</v>
      </c>
      <c r="K1121" s="2">
        <v>13</v>
      </c>
      <c r="L1121" s="2">
        <v>13</v>
      </c>
      <c r="M1121" s="2">
        <v>13</v>
      </c>
      <c r="N1121" s="2">
        <v>13</v>
      </c>
      <c r="O1121" s="2">
        <v>13</v>
      </c>
      <c r="P1121" s="2">
        <v>12</v>
      </c>
      <c r="Q1121" s="2">
        <v>12</v>
      </c>
      <c r="R1121" s="2">
        <v>15</v>
      </c>
      <c r="S1121" s="2" t="s">
        <v>4</v>
      </c>
    </row>
    <row r="1122" spans="1:19" x14ac:dyDescent="0.2">
      <c r="A1122" s="4"/>
      <c r="B1122" s="22" t="str">
        <f t="shared" si="50"/>
        <v/>
      </c>
      <c r="C1122" s="4"/>
      <c r="D1122" s="3" t="str">
        <f t="shared" si="51"/>
        <v/>
      </c>
      <c r="E1122" s="24"/>
      <c r="F1122" s="2" t="str">
        <f t="shared" si="52"/>
        <v>Относительное сужение поперечного сечения образца при растяжении, %</v>
      </c>
      <c r="G1122" s="2">
        <v>60</v>
      </c>
      <c r="H1122" s="2">
        <v>60</v>
      </c>
      <c r="I1122" s="2">
        <v>60</v>
      </c>
      <c r="J1122" s="2">
        <v>60</v>
      </c>
      <c r="K1122" s="2">
        <v>60</v>
      </c>
      <c r="L1122" s="2">
        <v>60</v>
      </c>
      <c r="M1122" s="2">
        <v>60</v>
      </c>
      <c r="N1122" s="2">
        <v>60</v>
      </c>
      <c r="O1122" s="2">
        <v>60</v>
      </c>
      <c r="P1122" s="2">
        <v>60</v>
      </c>
      <c r="Q1122" s="2">
        <v>60</v>
      </c>
      <c r="R1122" s="2">
        <v>60</v>
      </c>
      <c r="S1122" s="2" t="s">
        <v>4</v>
      </c>
    </row>
    <row r="1123" spans="1:19" ht="25.5" x14ac:dyDescent="0.2">
      <c r="A1123" s="3" t="s">
        <v>210</v>
      </c>
      <c r="B1123" s="22" t="str">
        <f t="shared" si="50"/>
        <v>Сталь высокохромистая</v>
      </c>
      <c r="C1123" s="3" t="s">
        <v>125</v>
      </c>
      <c r="D1123" s="3" t="str">
        <f t="shared" si="51"/>
        <v>06Х13Н7Д2</v>
      </c>
      <c r="E1123" s="23" t="s">
        <v>326</v>
      </c>
      <c r="F1123" s="2" t="str">
        <f t="shared" si="52"/>
        <v>Предел прочности, МПа</v>
      </c>
      <c r="G1123" s="2">
        <v>882</v>
      </c>
      <c r="H1123" s="2">
        <v>853</v>
      </c>
      <c r="I1123" s="2">
        <v>804</v>
      </c>
      <c r="J1123" s="2">
        <v>764</v>
      </c>
      <c r="K1123" s="2">
        <v>725</v>
      </c>
      <c r="L1123" s="2">
        <v>686</v>
      </c>
      <c r="M1123" s="2">
        <v>676</v>
      </c>
      <c r="N1123" s="2" t="s">
        <v>4</v>
      </c>
      <c r="O1123" s="2" t="s">
        <v>4</v>
      </c>
      <c r="P1123" s="2" t="s">
        <v>4</v>
      </c>
      <c r="Q1123" s="2" t="s">
        <v>4</v>
      </c>
      <c r="R1123" s="2" t="s">
        <v>4</v>
      </c>
      <c r="S1123" s="2" t="s">
        <v>4</v>
      </c>
    </row>
    <row r="1124" spans="1:19" x14ac:dyDescent="0.2">
      <c r="A1124" s="4"/>
      <c r="B1124" s="22" t="str">
        <f t="shared" si="50"/>
        <v/>
      </c>
      <c r="C1124" s="4"/>
      <c r="D1124" s="3" t="str">
        <f t="shared" si="51"/>
        <v/>
      </c>
      <c r="E1124" s="24"/>
      <c r="F1124" s="2" t="str">
        <f t="shared" si="52"/>
        <v>Предел текучести, МПа</v>
      </c>
      <c r="G1124" s="2">
        <v>804</v>
      </c>
      <c r="H1124" s="2">
        <v>784</v>
      </c>
      <c r="I1124" s="2">
        <v>735</v>
      </c>
      <c r="J1124" s="2">
        <v>696</v>
      </c>
      <c r="K1124" s="2">
        <v>657</v>
      </c>
      <c r="L1124" s="2">
        <v>627</v>
      </c>
      <c r="M1124" s="2">
        <v>617</v>
      </c>
      <c r="N1124" s="2" t="s">
        <v>4</v>
      </c>
      <c r="O1124" s="2" t="s">
        <v>4</v>
      </c>
      <c r="P1124" s="2" t="s">
        <v>4</v>
      </c>
      <c r="Q1124" s="2" t="s">
        <v>4</v>
      </c>
      <c r="R1124" s="2" t="s">
        <v>4</v>
      </c>
      <c r="S1124" s="2" t="s">
        <v>4</v>
      </c>
    </row>
    <row r="1125" spans="1:19" x14ac:dyDescent="0.2">
      <c r="A1125" s="4"/>
      <c r="B1125" s="22" t="str">
        <f t="shared" si="50"/>
        <v/>
      </c>
      <c r="C1125" s="4"/>
      <c r="D1125" s="3" t="str">
        <f t="shared" si="51"/>
        <v/>
      </c>
      <c r="E1125" s="24"/>
      <c r="F1125" s="2" t="str">
        <f t="shared" si="52"/>
        <v>Относительное удлинение пятикратного образца при растяжении, %</v>
      </c>
      <c r="G1125" s="2">
        <v>12</v>
      </c>
      <c r="H1125" s="2">
        <v>12</v>
      </c>
      <c r="I1125" s="2">
        <v>12</v>
      </c>
      <c r="J1125" s="2">
        <v>12</v>
      </c>
      <c r="K1125" s="2">
        <v>12</v>
      </c>
      <c r="L1125" s="2">
        <v>12</v>
      </c>
      <c r="M1125" s="2">
        <v>12</v>
      </c>
      <c r="N1125" s="2" t="s">
        <v>4</v>
      </c>
      <c r="O1125" s="2" t="s">
        <v>4</v>
      </c>
      <c r="P1125" s="2" t="s">
        <v>4</v>
      </c>
      <c r="Q1125" s="2" t="s">
        <v>4</v>
      </c>
      <c r="R1125" s="2" t="s">
        <v>4</v>
      </c>
      <c r="S1125" s="2" t="s">
        <v>4</v>
      </c>
    </row>
    <row r="1126" spans="1:19" x14ac:dyDescent="0.2">
      <c r="A1126" s="4"/>
      <c r="B1126" s="22" t="str">
        <f t="shared" si="50"/>
        <v/>
      </c>
      <c r="C1126" s="4"/>
      <c r="D1126" s="3" t="str">
        <f t="shared" si="51"/>
        <v/>
      </c>
      <c r="E1126" s="24"/>
      <c r="F1126" s="2" t="str">
        <f t="shared" si="52"/>
        <v>Относительное сужение поперечного сечения образца при растяжении, %</v>
      </c>
      <c r="G1126" s="2">
        <v>60</v>
      </c>
      <c r="H1126" s="2">
        <v>60</v>
      </c>
      <c r="I1126" s="2">
        <v>60</v>
      </c>
      <c r="J1126" s="2">
        <v>60</v>
      </c>
      <c r="K1126" s="2">
        <v>60</v>
      </c>
      <c r="L1126" s="2">
        <v>60</v>
      </c>
      <c r="M1126" s="2">
        <v>59</v>
      </c>
      <c r="N1126" s="2" t="s">
        <v>4</v>
      </c>
      <c r="O1126" s="2" t="s">
        <v>4</v>
      </c>
      <c r="P1126" s="2" t="s">
        <v>4</v>
      </c>
      <c r="Q1126" s="2" t="s">
        <v>4</v>
      </c>
      <c r="R1126" s="2" t="s">
        <v>4</v>
      </c>
      <c r="S1126" s="2" t="s">
        <v>4</v>
      </c>
    </row>
    <row r="1127" spans="1:19" ht="25.5" x14ac:dyDescent="0.2">
      <c r="A1127" s="3"/>
      <c r="B1127" s="22" t="str">
        <f t="shared" si="50"/>
        <v>Сталь высокохромистая</v>
      </c>
      <c r="C1127" s="3"/>
      <c r="D1127" s="3" t="str">
        <f t="shared" si="51"/>
        <v>06Х13Н7Д2</v>
      </c>
      <c r="E1127" s="23" t="s">
        <v>327</v>
      </c>
      <c r="F1127" s="2" t="str">
        <f t="shared" si="52"/>
        <v>Предел прочности, МПа</v>
      </c>
      <c r="G1127" s="2">
        <v>882</v>
      </c>
      <c r="H1127" s="2">
        <v>853</v>
      </c>
      <c r="I1127" s="2">
        <v>804</v>
      </c>
      <c r="J1127" s="2">
        <v>764</v>
      </c>
      <c r="K1127" s="2">
        <v>725</v>
      </c>
      <c r="L1127" s="2">
        <v>686</v>
      </c>
      <c r="M1127" s="2">
        <v>676</v>
      </c>
      <c r="N1127" s="2" t="s">
        <v>4</v>
      </c>
      <c r="O1127" s="2" t="s">
        <v>4</v>
      </c>
      <c r="P1127" s="2" t="s">
        <v>4</v>
      </c>
      <c r="Q1127" s="2" t="s">
        <v>4</v>
      </c>
      <c r="R1127" s="2" t="s">
        <v>4</v>
      </c>
      <c r="S1127" s="2" t="s">
        <v>4</v>
      </c>
    </row>
    <row r="1128" spans="1:19" x14ac:dyDescent="0.2">
      <c r="A1128" s="4"/>
      <c r="B1128" s="22" t="str">
        <f t="shared" si="50"/>
        <v/>
      </c>
      <c r="C1128" s="4"/>
      <c r="D1128" s="3" t="str">
        <f t="shared" si="51"/>
        <v/>
      </c>
      <c r="E1128" s="24"/>
      <c r="F1128" s="2" t="str">
        <f t="shared" si="52"/>
        <v>Предел текучести, МПа</v>
      </c>
      <c r="G1128" s="2">
        <v>804</v>
      </c>
      <c r="H1128" s="2">
        <v>784</v>
      </c>
      <c r="I1128" s="2">
        <v>735</v>
      </c>
      <c r="J1128" s="2">
        <v>696</v>
      </c>
      <c r="K1128" s="2">
        <v>657</v>
      </c>
      <c r="L1128" s="2">
        <v>627</v>
      </c>
      <c r="M1128" s="2">
        <v>617</v>
      </c>
      <c r="N1128" s="2" t="s">
        <v>4</v>
      </c>
      <c r="O1128" s="2" t="s">
        <v>4</v>
      </c>
      <c r="P1128" s="2" t="s">
        <v>4</v>
      </c>
      <c r="Q1128" s="2" t="s">
        <v>4</v>
      </c>
      <c r="R1128" s="2" t="s">
        <v>4</v>
      </c>
      <c r="S1128" s="2" t="s">
        <v>4</v>
      </c>
    </row>
    <row r="1129" spans="1:19" x14ac:dyDescent="0.2">
      <c r="A1129" s="4"/>
      <c r="B1129" s="22" t="str">
        <f t="shared" si="50"/>
        <v/>
      </c>
      <c r="C1129" s="4"/>
      <c r="D1129" s="3" t="str">
        <f t="shared" si="51"/>
        <v/>
      </c>
      <c r="E1129" s="24"/>
      <c r="F1129" s="2" t="str">
        <f t="shared" si="52"/>
        <v>Относительное удлинение пятикратного образца при растяжении, %</v>
      </c>
      <c r="G1129" s="2">
        <v>12</v>
      </c>
      <c r="H1129" s="2">
        <v>12</v>
      </c>
      <c r="I1129" s="2">
        <v>12</v>
      </c>
      <c r="J1129" s="2">
        <v>12</v>
      </c>
      <c r="K1129" s="2">
        <v>12</v>
      </c>
      <c r="L1129" s="2">
        <v>12</v>
      </c>
      <c r="M1129" s="2">
        <v>12</v>
      </c>
      <c r="N1129" s="2" t="s">
        <v>4</v>
      </c>
      <c r="O1129" s="2" t="s">
        <v>4</v>
      </c>
      <c r="P1129" s="2" t="s">
        <v>4</v>
      </c>
      <c r="Q1129" s="2" t="s">
        <v>4</v>
      </c>
      <c r="R1129" s="2" t="s">
        <v>4</v>
      </c>
      <c r="S1129" s="2" t="s">
        <v>4</v>
      </c>
    </row>
    <row r="1130" spans="1:19" x14ac:dyDescent="0.2">
      <c r="A1130" s="4"/>
      <c r="B1130" s="22" t="str">
        <f t="shared" si="50"/>
        <v/>
      </c>
      <c r="C1130" s="4"/>
      <c r="D1130" s="3" t="str">
        <f t="shared" si="51"/>
        <v/>
      </c>
      <c r="E1130" s="24"/>
      <c r="F1130" s="2" t="str">
        <f t="shared" si="52"/>
        <v>Относительное сужение поперечного сечения образца при растяжении, %</v>
      </c>
      <c r="G1130" s="2">
        <v>60</v>
      </c>
      <c r="H1130" s="2">
        <v>60</v>
      </c>
      <c r="I1130" s="2">
        <v>60</v>
      </c>
      <c r="J1130" s="2">
        <v>60</v>
      </c>
      <c r="K1130" s="2">
        <v>60</v>
      </c>
      <c r="L1130" s="2">
        <v>60</v>
      </c>
      <c r="M1130" s="2">
        <v>59</v>
      </c>
      <c r="N1130" s="2" t="s">
        <v>4</v>
      </c>
      <c r="O1130" s="2" t="s">
        <v>4</v>
      </c>
      <c r="P1130" s="2" t="s">
        <v>4</v>
      </c>
      <c r="Q1130" s="2" t="s">
        <v>4</v>
      </c>
      <c r="R1130" s="2" t="s">
        <v>4</v>
      </c>
      <c r="S1130" s="2" t="s">
        <v>4</v>
      </c>
    </row>
    <row r="1131" spans="1:19" ht="25.5" x14ac:dyDescent="0.2">
      <c r="A1131" s="3"/>
      <c r="B1131" s="22" t="str">
        <f t="shared" si="50"/>
        <v>Сталь высокохромистая</v>
      </c>
      <c r="C1131" s="3"/>
      <c r="D1131" s="3" t="str">
        <f t="shared" si="51"/>
        <v>06Х13Н7Д2</v>
      </c>
      <c r="E1131" s="23" t="s">
        <v>328</v>
      </c>
      <c r="F1131" s="2" t="str">
        <f t="shared" si="52"/>
        <v>Предел прочности, МПа</v>
      </c>
      <c r="G1131" s="2">
        <v>882</v>
      </c>
      <c r="H1131" s="2">
        <v>853</v>
      </c>
      <c r="I1131" s="2">
        <v>804</v>
      </c>
      <c r="J1131" s="2">
        <v>764</v>
      </c>
      <c r="K1131" s="2">
        <v>725</v>
      </c>
      <c r="L1131" s="2">
        <v>686</v>
      </c>
      <c r="M1131" s="2">
        <v>676</v>
      </c>
      <c r="N1131" s="2" t="s">
        <v>4</v>
      </c>
      <c r="O1131" s="2" t="s">
        <v>4</v>
      </c>
      <c r="P1131" s="2" t="s">
        <v>4</v>
      </c>
      <c r="Q1131" s="2" t="s">
        <v>4</v>
      </c>
      <c r="R1131" s="2" t="s">
        <v>4</v>
      </c>
      <c r="S1131" s="2" t="s">
        <v>4</v>
      </c>
    </row>
    <row r="1132" spans="1:19" x14ac:dyDescent="0.2">
      <c r="A1132" s="4"/>
      <c r="B1132" s="22" t="str">
        <f t="shared" si="50"/>
        <v/>
      </c>
      <c r="C1132" s="4"/>
      <c r="D1132" s="3" t="str">
        <f t="shared" si="51"/>
        <v/>
      </c>
      <c r="E1132" s="24"/>
      <c r="F1132" s="2" t="str">
        <f t="shared" si="52"/>
        <v>Предел текучести, МПа</v>
      </c>
      <c r="G1132" s="2">
        <v>804</v>
      </c>
      <c r="H1132" s="2">
        <v>784</v>
      </c>
      <c r="I1132" s="2">
        <v>735</v>
      </c>
      <c r="J1132" s="2">
        <v>696</v>
      </c>
      <c r="K1132" s="2">
        <v>657</v>
      </c>
      <c r="L1132" s="2">
        <v>627</v>
      </c>
      <c r="M1132" s="2">
        <v>617</v>
      </c>
      <c r="N1132" s="2" t="s">
        <v>4</v>
      </c>
      <c r="O1132" s="2" t="s">
        <v>4</v>
      </c>
      <c r="P1132" s="2" t="s">
        <v>4</v>
      </c>
      <c r="Q1132" s="2" t="s">
        <v>4</v>
      </c>
      <c r="R1132" s="2" t="s">
        <v>4</v>
      </c>
      <c r="S1132" s="2" t="s">
        <v>4</v>
      </c>
    </row>
    <row r="1133" spans="1:19" x14ac:dyDescent="0.2">
      <c r="A1133" s="4"/>
      <c r="B1133" s="22" t="str">
        <f t="shared" si="50"/>
        <v/>
      </c>
      <c r="C1133" s="4"/>
      <c r="D1133" s="3" t="str">
        <f t="shared" si="51"/>
        <v/>
      </c>
      <c r="E1133" s="24"/>
      <c r="F1133" s="2" t="str">
        <f t="shared" si="52"/>
        <v>Относительное удлинение пятикратного образца при растяжении, %</v>
      </c>
      <c r="G1133" s="2">
        <v>12</v>
      </c>
      <c r="H1133" s="2">
        <v>12</v>
      </c>
      <c r="I1133" s="2">
        <v>12</v>
      </c>
      <c r="J1133" s="2">
        <v>12</v>
      </c>
      <c r="K1133" s="2">
        <v>12</v>
      </c>
      <c r="L1133" s="2">
        <v>12</v>
      </c>
      <c r="M1133" s="2">
        <v>12</v>
      </c>
      <c r="N1133" s="2" t="s">
        <v>4</v>
      </c>
      <c r="O1133" s="2" t="s">
        <v>4</v>
      </c>
      <c r="P1133" s="2" t="s">
        <v>4</v>
      </c>
      <c r="Q1133" s="2" t="s">
        <v>4</v>
      </c>
      <c r="R1133" s="2" t="s">
        <v>4</v>
      </c>
      <c r="S1133" s="2" t="s">
        <v>4</v>
      </c>
    </row>
    <row r="1134" spans="1:19" x14ac:dyDescent="0.2">
      <c r="A1134" s="4"/>
      <c r="B1134" s="22" t="str">
        <f t="shared" si="50"/>
        <v/>
      </c>
      <c r="C1134" s="4"/>
      <c r="D1134" s="3" t="str">
        <f t="shared" si="51"/>
        <v/>
      </c>
      <c r="E1134" s="24"/>
      <c r="F1134" s="2" t="str">
        <f t="shared" si="52"/>
        <v>Относительное сужение поперечного сечения образца при растяжении, %</v>
      </c>
      <c r="G1134" s="2">
        <v>60</v>
      </c>
      <c r="H1134" s="2">
        <v>60</v>
      </c>
      <c r="I1134" s="2">
        <v>60</v>
      </c>
      <c r="J1134" s="2">
        <v>60</v>
      </c>
      <c r="K1134" s="2">
        <v>60</v>
      </c>
      <c r="L1134" s="2">
        <v>60</v>
      </c>
      <c r="M1134" s="2">
        <v>59</v>
      </c>
      <c r="N1134" s="2" t="s">
        <v>4</v>
      </c>
      <c r="O1134" s="2" t="s">
        <v>4</v>
      </c>
      <c r="P1134" s="2" t="s">
        <v>4</v>
      </c>
      <c r="Q1134" s="2" t="s">
        <v>4</v>
      </c>
      <c r="R1134" s="2" t="s">
        <v>4</v>
      </c>
      <c r="S1134" s="2" t="s">
        <v>4</v>
      </c>
    </row>
    <row r="1135" spans="1:19" ht="25.5" x14ac:dyDescent="0.2">
      <c r="A1135" s="3" t="s">
        <v>210</v>
      </c>
      <c r="B1135" s="22" t="str">
        <f t="shared" si="50"/>
        <v>Сталь высокохромистая</v>
      </c>
      <c r="C1135" s="3" t="s">
        <v>126</v>
      </c>
      <c r="D1135" s="3" t="str">
        <f t="shared" si="51"/>
        <v>06Х12Н3ДЛ</v>
      </c>
      <c r="E1135" s="23" t="s">
        <v>54</v>
      </c>
      <c r="F1135" s="2" t="str">
        <f t="shared" si="52"/>
        <v>Предел прочности, МПа</v>
      </c>
      <c r="G1135" s="2">
        <v>637</v>
      </c>
      <c r="H1135" s="2">
        <v>630</v>
      </c>
      <c r="I1135" s="2">
        <v>618</v>
      </c>
      <c r="J1135" s="2">
        <v>608</v>
      </c>
      <c r="K1135" s="2">
        <v>589</v>
      </c>
      <c r="L1135" s="2">
        <v>579</v>
      </c>
      <c r="M1135" s="2">
        <v>559</v>
      </c>
      <c r="N1135" s="2">
        <v>539</v>
      </c>
      <c r="O1135" s="2" t="s">
        <v>4</v>
      </c>
      <c r="P1135" s="2" t="s">
        <v>4</v>
      </c>
      <c r="Q1135" s="2" t="s">
        <v>4</v>
      </c>
      <c r="R1135" s="2" t="s">
        <v>4</v>
      </c>
      <c r="S1135" s="2" t="s">
        <v>4</v>
      </c>
    </row>
    <row r="1136" spans="1:19" x14ac:dyDescent="0.2">
      <c r="A1136" s="4"/>
      <c r="B1136" s="22" t="str">
        <f t="shared" si="50"/>
        <v/>
      </c>
      <c r="C1136" s="4"/>
      <c r="D1136" s="3" t="str">
        <f t="shared" si="51"/>
        <v/>
      </c>
      <c r="E1136" s="24"/>
      <c r="F1136" s="2" t="str">
        <f t="shared" si="52"/>
        <v>Предел текучести, МПа</v>
      </c>
      <c r="G1136" s="2">
        <v>490</v>
      </c>
      <c r="H1136" s="2">
        <v>486</v>
      </c>
      <c r="I1136" s="2">
        <v>481</v>
      </c>
      <c r="J1136" s="2">
        <v>481</v>
      </c>
      <c r="K1136" s="2">
        <v>471</v>
      </c>
      <c r="L1136" s="2">
        <v>461</v>
      </c>
      <c r="M1136" s="2">
        <v>451</v>
      </c>
      <c r="N1136" s="2">
        <v>441</v>
      </c>
      <c r="O1136" s="2" t="s">
        <v>4</v>
      </c>
      <c r="P1136" s="2" t="s">
        <v>4</v>
      </c>
      <c r="Q1136" s="2" t="s">
        <v>4</v>
      </c>
      <c r="R1136" s="2" t="s">
        <v>4</v>
      </c>
      <c r="S1136" s="2" t="s">
        <v>4</v>
      </c>
    </row>
    <row r="1137" spans="1:19" x14ac:dyDescent="0.2">
      <c r="A1137" s="4"/>
      <c r="B1137" s="22" t="str">
        <f t="shared" si="50"/>
        <v/>
      </c>
      <c r="C1137" s="4"/>
      <c r="D1137" s="3" t="str">
        <f t="shared" si="51"/>
        <v/>
      </c>
      <c r="E1137" s="24"/>
      <c r="F1137" s="2" t="str">
        <f t="shared" si="52"/>
        <v>Относительное удлинение пятикратного образца при растяжении, %</v>
      </c>
      <c r="G1137" s="2">
        <v>12</v>
      </c>
      <c r="H1137" s="2">
        <v>12</v>
      </c>
      <c r="I1137" s="2">
        <v>12</v>
      </c>
      <c r="J1137" s="2">
        <v>12</v>
      </c>
      <c r="K1137" s="2">
        <v>12</v>
      </c>
      <c r="L1137" s="2">
        <v>12</v>
      </c>
      <c r="M1137" s="2">
        <v>10</v>
      </c>
      <c r="N1137" s="2">
        <v>10</v>
      </c>
      <c r="O1137" s="2" t="s">
        <v>4</v>
      </c>
      <c r="P1137" s="2" t="s">
        <v>4</v>
      </c>
      <c r="Q1137" s="2" t="s">
        <v>4</v>
      </c>
      <c r="R1137" s="2" t="s">
        <v>4</v>
      </c>
      <c r="S1137" s="2" t="s">
        <v>4</v>
      </c>
    </row>
    <row r="1138" spans="1:19" x14ac:dyDescent="0.2">
      <c r="A1138" s="4"/>
      <c r="B1138" s="22" t="str">
        <f t="shared" si="50"/>
        <v/>
      </c>
      <c r="C1138" s="4"/>
      <c r="D1138" s="3" t="str">
        <f t="shared" si="51"/>
        <v/>
      </c>
      <c r="E1138" s="24"/>
      <c r="F1138" s="2" t="str">
        <f t="shared" si="52"/>
        <v>Относительное сужение поперечного сечения образца при растяжении, %</v>
      </c>
      <c r="G1138" s="2">
        <v>35</v>
      </c>
      <c r="H1138" s="2">
        <v>35</v>
      </c>
      <c r="I1138" s="2">
        <v>35</v>
      </c>
      <c r="J1138" s="2">
        <v>35</v>
      </c>
      <c r="K1138" s="2">
        <v>37</v>
      </c>
      <c r="L1138" s="2">
        <v>40</v>
      </c>
      <c r="M1138" s="2">
        <v>40</v>
      </c>
      <c r="N1138" s="2">
        <v>40</v>
      </c>
      <c r="O1138" s="2" t="s">
        <v>4</v>
      </c>
      <c r="P1138" s="2" t="s">
        <v>4</v>
      </c>
      <c r="Q1138" s="2" t="s">
        <v>4</v>
      </c>
      <c r="R1138" s="2" t="s">
        <v>4</v>
      </c>
      <c r="S1138" s="2" t="s">
        <v>4</v>
      </c>
    </row>
    <row r="1139" spans="1:19" x14ac:dyDescent="0.2">
      <c r="A1139" s="3" t="s">
        <v>210</v>
      </c>
      <c r="B1139" s="22" t="str">
        <f t="shared" si="50"/>
        <v>Сталь высокохромистая</v>
      </c>
      <c r="C1139" s="3" t="s">
        <v>127</v>
      </c>
      <c r="D1139" s="3" t="str">
        <f t="shared" si="51"/>
        <v>06Х12Н3Д</v>
      </c>
      <c r="E1139" s="23" t="s">
        <v>128</v>
      </c>
      <c r="F1139" s="2" t="str">
        <f t="shared" si="52"/>
        <v>Предел прочности, МПа</v>
      </c>
      <c r="G1139" s="2">
        <v>637</v>
      </c>
      <c r="H1139" s="2">
        <v>630</v>
      </c>
      <c r="I1139" s="2">
        <v>618</v>
      </c>
      <c r="J1139" s="2">
        <v>589</v>
      </c>
      <c r="K1139" s="2">
        <v>589</v>
      </c>
      <c r="L1139" s="2">
        <v>579</v>
      </c>
      <c r="M1139" s="2">
        <v>559</v>
      </c>
      <c r="N1139" s="2">
        <v>539</v>
      </c>
      <c r="O1139" s="2" t="s">
        <v>4</v>
      </c>
      <c r="P1139" s="2" t="s">
        <v>4</v>
      </c>
      <c r="Q1139" s="2" t="s">
        <v>4</v>
      </c>
      <c r="R1139" s="2" t="s">
        <v>4</v>
      </c>
      <c r="S1139" s="2" t="s">
        <v>4</v>
      </c>
    </row>
    <row r="1140" spans="1:19" x14ac:dyDescent="0.2">
      <c r="A1140" s="4"/>
      <c r="B1140" s="22" t="str">
        <f t="shared" si="50"/>
        <v/>
      </c>
      <c r="C1140" s="4"/>
      <c r="D1140" s="3" t="str">
        <f t="shared" si="51"/>
        <v/>
      </c>
      <c r="E1140" s="24"/>
      <c r="F1140" s="2" t="str">
        <f t="shared" si="52"/>
        <v>Предел текучести, МПа</v>
      </c>
      <c r="G1140" s="2">
        <v>540</v>
      </c>
      <c r="H1140" s="2">
        <v>530</v>
      </c>
      <c r="I1140" s="2">
        <v>519</v>
      </c>
      <c r="J1140" s="2">
        <v>500</v>
      </c>
      <c r="K1140" s="2">
        <v>480</v>
      </c>
      <c r="L1140" s="2">
        <v>461</v>
      </c>
      <c r="M1140" s="2">
        <v>441</v>
      </c>
      <c r="N1140" s="2">
        <v>441</v>
      </c>
      <c r="O1140" s="2" t="s">
        <v>4</v>
      </c>
      <c r="P1140" s="2" t="s">
        <v>4</v>
      </c>
      <c r="Q1140" s="2" t="s">
        <v>4</v>
      </c>
      <c r="R1140" s="2" t="s">
        <v>4</v>
      </c>
      <c r="S1140" s="2" t="s">
        <v>4</v>
      </c>
    </row>
    <row r="1141" spans="1:19" x14ac:dyDescent="0.2">
      <c r="A1141" s="4"/>
      <c r="B1141" s="22" t="str">
        <f t="shared" si="50"/>
        <v/>
      </c>
      <c r="C1141" s="4"/>
      <c r="D1141" s="3" t="str">
        <f t="shared" si="51"/>
        <v/>
      </c>
      <c r="E1141" s="24"/>
      <c r="F1141" s="2" t="str">
        <f t="shared" si="52"/>
        <v>Относительное удлинение пятикратного образца при растяжении, %</v>
      </c>
      <c r="G1141" s="2">
        <v>12</v>
      </c>
      <c r="H1141" s="2">
        <v>12</v>
      </c>
      <c r="I1141" s="2">
        <v>12</v>
      </c>
      <c r="J1141" s="2">
        <v>12</v>
      </c>
      <c r="K1141" s="2">
        <v>12</v>
      </c>
      <c r="L1141" s="2">
        <v>12</v>
      </c>
      <c r="M1141" s="2">
        <v>10</v>
      </c>
      <c r="N1141" s="2">
        <v>10</v>
      </c>
      <c r="O1141" s="2" t="s">
        <v>4</v>
      </c>
      <c r="P1141" s="2" t="s">
        <v>4</v>
      </c>
      <c r="Q1141" s="2" t="s">
        <v>4</v>
      </c>
      <c r="R1141" s="2" t="s">
        <v>4</v>
      </c>
      <c r="S1141" s="2" t="s">
        <v>4</v>
      </c>
    </row>
    <row r="1142" spans="1:19" x14ac:dyDescent="0.2">
      <c r="A1142" s="4"/>
      <c r="B1142" s="22" t="str">
        <f t="shared" si="50"/>
        <v/>
      </c>
      <c r="C1142" s="4"/>
      <c r="D1142" s="3" t="str">
        <f t="shared" si="51"/>
        <v/>
      </c>
      <c r="E1142" s="24"/>
      <c r="F1142" s="2" t="str">
        <f t="shared" si="52"/>
        <v>Относительное сужение поперечного сечения образца при растяжении, %</v>
      </c>
      <c r="G1142" s="2">
        <v>35</v>
      </c>
      <c r="H1142" s="2">
        <v>35</v>
      </c>
      <c r="I1142" s="2">
        <v>35</v>
      </c>
      <c r="J1142" s="2">
        <v>35</v>
      </c>
      <c r="K1142" s="2">
        <v>35</v>
      </c>
      <c r="L1142" s="2">
        <v>37</v>
      </c>
      <c r="M1142" s="2">
        <v>40</v>
      </c>
      <c r="N1142" s="2">
        <v>40</v>
      </c>
      <c r="O1142" s="2" t="s">
        <v>4</v>
      </c>
      <c r="P1142" s="2" t="s">
        <v>4</v>
      </c>
      <c r="Q1142" s="2" t="s">
        <v>4</v>
      </c>
      <c r="R1142" s="2" t="s">
        <v>4</v>
      </c>
      <c r="S1142" s="2" t="s">
        <v>4</v>
      </c>
    </row>
    <row r="1143" spans="1:19" x14ac:dyDescent="0.2">
      <c r="A1143" s="4"/>
      <c r="B1143" s="22" t="str">
        <f t="shared" si="50"/>
        <v>Сталь высокохромистая</v>
      </c>
      <c r="C1143" s="4"/>
      <c r="D1143" s="3" t="str">
        <f t="shared" si="51"/>
        <v>06Х12Н3Д</v>
      </c>
      <c r="E1143" s="23" t="s">
        <v>129</v>
      </c>
      <c r="F1143" s="2" t="str">
        <f t="shared" si="52"/>
        <v>Предел прочности, МПа</v>
      </c>
      <c r="G1143" s="2">
        <v>686</v>
      </c>
      <c r="H1143" s="2">
        <v>670</v>
      </c>
      <c r="I1143" s="2">
        <v>657</v>
      </c>
      <c r="J1143" s="2">
        <v>647</v>
      </c>
      <c r="K1143" s="2">
        <v>638</v>
      </c>
      <c r="L1143" s="2">
        <v>618</v>
      </c>
      <c r="M1143" s="2">
        <v>588</v>
      </c>
      <c r="N1143" s="2">
        <v>588</v>
      </c>
      <c r="O1143" s="2" t="s">
        <v>4</v>
      </c>
      <c r="P1143" s="2" t="s">
        <v>4</v>
      </c>
      <c r="Q1143" s="2" t="s">
        <v>4</v>
      </c>
      <c r="R1143" s="2" t="s">
        <v>4</v>
      </c>
      <c r="S1143" s="2" t="s">
        <v>4</v>
      </c>
    </row>
    <row r="1144" spans="1:19" x14ac:dyDescent="0.2">
      <c r="A1144" s="4"/>
      <c r="B1144" s="22" t="str">
        <f t="shared" si="50"/>
        <v/>
      </c>
      <c r="C1144" s="4"/>
      <c r="D1144" s="3" t="str">
        <f t="shared" si="51"/>
        <v/>
      </c>
      <c r="E1144" s="24"/>
      <c r="F1144" s="2" t="str">
        <f t="shared" si="52"/>
        <v>Предел текучести, МПа</v>
      </c>
      <c r="G1144" s="2">
        <v>590</v>
      </c>
      <c r="H1144" s="2">
        <v>575</v>
      </c>
      <c r="I1144" s="2">
        <v>559</v>
      </c>
      <c r="J1144" s="2">
        <v>549</v>
      </c>
      <c r="K1144" s="2">
        <v>539</v>
      </c>
      <c r="L1144" s="2">
        <v>519</v>
      </c>
      <c r="M1144" s="2">
        <v>491</v>
      </c>
      <c r="N1144" s="2">
        <v>491</v>
      </c>
      <c r="O1144" s="2" t="s">
        <v>4</v>
      </c>
      <c r="P1144" s="2" t="s">
        <v>4</v>
      </c>
      <c r="Q1144" s="2" t="s">
        <v>4</v>
      </c>
      <c r="R1144" s="2" t="s">
        <v>4</v>
      </c>
      <c r="S1144" s="2" t="s">
        <v>4</v>
      </c>
    </row>
    <row r="1145" spans="1:19" x14ac:dyDescent="0.2">
      <c r="A1145" s="4"/>
      <c r="B1145" s="22" t="str">
        <f t="shared" si="50"/>
        <v/>
      </c>
      <c r="C1145" s="4"/>
      <c r="D1145" s="3" t="str">
        <f t="shared" si="51"/>
        <v/>
      </c>
      <c r="E1145" s="24"/>
      <c r="F1145" s="2" t="str">
        <f t="shared" si="52"/>
        <v>Относительное удлинение пятикратного образца при растяжении, %</v>
      </c>
      <c r="G1145" s="2">
        <v>12</v>
      </c>
      <c r="H1145" s="2">
        <v>12</v>
      </c>
      <c r="I1145" s="2">
        <v>12</v>
      </c>
      <c r="J1145" s="2">
        <v>12</v>
      </c>
      <c r="K1145" s="2">
        <v>12</v>
      </c>
      <c r="L1145" s="2">
        <v>12</v>
      </c>
      <c r="M1145" s="2">
        <v>10</v>
      </c>
      <c r="N1145" s="2">
        <v>10</v>
      </c>
      <c r="O1145" s="2" t="s">
        <v>4</v>
      </c>
      <c r="P1145" s="2" t="s">
        <v>4</v>
      </c>
      <c r="Q1145" s="2" t="s">
        <v>4</v>
      </c>
      <c r="R1145" s="2" t="s">
        <v>4</v>
      </c>
      <c r="S1145" s="2" t="s">
        <v>4</v>
      </c>
    </row>
    <row r="1146" spans="1:19" x14ac:dyDescent="0.2">
      <c r="A1146" s="4"/>
      <c r="B1146" s="22" t="str">
        <f t="shared" si="50"/>
        <v/>
      </c>
      <c r="C1146" s="4"/>
      <c r="D1146" s="3" t="str">
        <f t="shared" si="51"/>
        <v/>
      </c>
      <c r="E1146" s="24"/>
      <c r="F1146" s="2" t="str">
        <f t="shared" si="52"/>
        <v>Относительное сужение поперечного сечения образца при растяжении, %</v>
      </c>
      <c r="G1146" s="2">
        <v>35</v>
      </c>
      <c r="H1146" s="2">
        <v>35</v>
      </c>
      <c r="I1146" s="2">
        <v>35</v>
      </c>
      <c r="J1146" s="2">
        <v>35</v>
      </c>
      <c r="K1146" s="2">
        <v>35</v>
      </c>
      <c r="L1146" s="2">
        <v>30</v>
      </c>
      <c r="M1146" s="2">
        <v>30</v>
      </c>
      <c r="N1146" s="2">
        <v>30</v>
      </c>
      <c r="O1146" s="2" t="s">
        <v>4</v>
      </c>
      <c r="P1146" s="2" t="s">
        <v>4</v>
      </c>
      <c r="Q1146" s="2" t="s">
        <v>4</v>
      </c>
      <c r="R1146" s="2" t="s">
        <v>4</v>
      </c>
      <c r="S1146" s="2" t="s">
        <v>4</v>
      </c>
    </row>
    <row r="1147" spans="1:19" x14ac:dyDescent="0.2">
      <c r="A1147" s="4"/>
      <c r="B1147" s="22" t="str">
        <f t="shared" si="50"/>
        <v>Сталь высокохромистая</v>
      </c>
      <c r="C1147" s="4"/>
      <c r="D1147" s="3" t="str">
        <f t="shared" si="51"/>
        <v>06Х12Н3Д</v>
      </c>
      <c r="E1147" s="23" t="s">
        <v>130</v>
      </c>
      <c r="F1147" s="2" t="str">
        <f t="shared" si="52"/>
        <v>Предел прочности, МПа</v>
      </c>
      <c r="G1147" s="2">
        <v>686</v>
      </c>
      <c r="H1147" s="2">
        <v>670</v>
      </c>
      <c r="I1147" s="2">
        <v>657</v>
      </c>
      <c r="J1147" s="2">
        <v>647</v>
      </c>
      <c r="K1147" s="2">
        <v>638</v>
      </c>
      <c r="L1147" s="2">
        <v>618</v>
      </c>
      <c r="M1147" s="2">
        <v>588</v>
      </c>
      <c r="N1147" s="2">
        <v>588</v>
      </c>
      <c r="O1147" s="2" t="s">
        <v>4</v>
      </c>
      <c r="P1147" s="2" t="s">
        <v>4</v>
      </c>
      <c r="Q1147" s="2" t="s">
        <v>4</v>
      </c>
      <c r="R1147" s="2" t="s">
        <v>4</v>
      </c>
      <c r="S1147" s="2" t="s">
        <v>4</v>
      </c>
    </row>
    <row r="1148" spans="1:19" x14ac:dyDescent="0.2">
      <c r="A1148" s="4"/>
      <c r="B1148" s="22" t="str">
        <f t="shared" si="50"/>
        <v/>
      </c>
      <c r="C1148" s="4"/>
      <c r="D1148" s="3" t="str">
        <f t="shared" si="51"/>
        <v/>
      </c>
      <c r="E1148" s="24"/>
      <c r="F1148" s="2" t="str">
        <f t="shared" si="52"/>
        <v>Предел текучести, МПа</v>
      </c>
      <c r="G1148" s="2">
        <v>539</v>
      </c>
      <c r="H1148" s="2">
        <v>534</v>
      </c>
      <c r="I1148" s="2">
        <v>529</v>
      </c>
      <c r="J1148" s="2">
        <v>529</v>
      </c>
      <c r="K1148" s="2">
        <v>519</v>
      </c>
      <c r="L1148" s="2">
        <v>500</v>
      </c>
      <c r="M1148" s="2">
        <v>491</v>
      </c>
      <c r="N1148" s="2">
        <v>491</v>
      </c>
      <c r="O1148" s="2" t="s">
        <v>4</v>
      </c>
      <c r="P1148" s="2" t="s">
        <v>4</v>
      </c>
      <c r="Q1148" s="2" t="s">
        <v>4</v>
      </c>
      <c r="R1148" s="2" t="s">
        <v>4</v>
      </c>
      <c r="S1148" s="2" t="s">
        <v>4</v>
      </c>
    </row>
    <row r="1149" spans="1:19" x14ac:dyDescent="0.2">
      <c r="A1149" s="4"/>
      <c r="B1149" s="22" t="str">
        <f t="shared" si="50"/>
        <v/>
      </c>
      <c r="C1149" s="4"/>
      <c r="D1149" s="3" t="str">
        <f t="shared" si="51"/>
        <v/>
      </c>
      <c r="E1149" s="24"/>
      <c r="F1149" s="2" t="str">
        <f t="shared" si="52"/>
        <v>Относительное удлинение пятикратного образца при растяжении, %</v>
      </c>
      <c r="G1149" s="2">
        <v>14</v>
      </c>
      <c r="H1149" s="2">
        <v>14</v>
      </c>
      <c r="I1149" s="2">
        <v>14</v>
      </c>
      <c r="J1149" s="2">
        <v>14</v>
      </c>
      <c r="K1149" s="2">
        <v>14</v>
      </c>
      <c r="L1149" s="2">
        <v>14</v>
      </c>
      <c r="M1149" s="2">
        <v>15</v>
      </c>
      <c r="N1149" s="2">
        <v>15</v>
      </c>
      <c r="O1149" s="2" t="s">
        <v>4</v>
      </c>
      <c r="P1149" s="2" t="s">
        <v>4</v>
      </c>
      <c r="Q1149" s="2" t="s">
        <v>4</v>
      </c>
      <c r="R1149" s="2" t="s">
        <v>4</v>
      </c>
      <c r="S1149" s="2" t="s">
        <v>4</v>
      </c>
    </row>
    <row r="1150" spans="1:19" x14ac:dyDescent="0.2">
      <c r="A1150" s="4"/>
      <c r="B1150" s="22" t="str">
        <f t="shared" si="50"/>
        <v/>
      </c>
      <c r="C1150" s="4"/>
      <c r="D1150" s="3" t="str">
        <f t="shared" si="51"/>
        <v/>
      </c>
      <c r="E1150" s="24"/>
      <c r="F1150" s="2" t="str">
        <f t="shared" si="52"/>
        <v>Относительное сужение поперечного сечения образца при растяжении, %</v>
      </c>
      <c r="G1150" s="2">
        <v>30</v>
      </c>
      <c r="H1150" s="2">
        <v>30</v>
      </c>
      <c r="I1150" s="2">
        <v>30</v>
      </c>
      <c r="J1150" s="2">
        <v>30</v>
      </c>
      <c r="K1150" s="2">
        <v>32</v>
      </c>
      <c r="L1150" s="2">
        <v>32</v>
      </c>
      <c r="M1150" s="2">
        <v>37</v>
      </c>
      <c r="N1150" s="2">
        <v>40</v>
      </c>
      <c r="O1150" s="2" t="s">
        <v>4</v>
      </c>
      <c r="P1150" s="2" t="s">
        <v>4</v>
      </c>
      <c r="Q1150" s="2" t="s">
        <v>4</v>
      </c>
      <c r="R1150" s="2" t="s">
        <v>4</v>
      </c>
      <c r="S1150" s="2" t="s">
        <v>4</v>
      </c>
    </row>
    <row r="1151" spans="1:19" x14ac:dyDescent="0.2">
      <c r="A1151" s="3" t="s">
        <v>210</v>
      </c>
      <c r="B1151" s="22" t="str">
        <f t="shared" si="50"/>
        <v>Сталь высокохромистая</v>
      </c>
      <c r="C1151" s="3" t="s">
        <v>131</v>
      </c>
      <c r="D1151" s="3" t="str">
        <f t="shared" si="51"/>
        <v>07Х16Н4Б</v>
      </c>
      <c r="E1151" s="23" t="s">
        <v>329</v>
      </c>
      <c r="F1151" s="2" t="str">
        <f t="shared" si="52"/>
        <v>Предел прочности, МПа</v>
      </c>
      <c r="G1151" s="2">
        <v>882</v>
      </c>
      <c r="H1151" s="2">
        <v>880</v>
      </c>
      <c r="I1151" s="2">
        <v>850</v>
      </c>
      <c r="J1151" s="2">
        <v>830</v>
      </c>
      <c r="K1151" s="2">
        <v>770</v>
      </c>
      <c r="L1151" s="2">
        <v>760</v>
      </c>
      <c r="M1151" s="2">
        <v>730</v>
      </c>
      <c r="N1151" s="2">
        <v>720</v>
      </c>
      <c r="O1151" s="2" t="s">
        <v>4</v>
      </c>
      <c r="P1151" s="2" t="s">
        <v>4</v>
      </c>
      <c r="Q1151" s="2" t="s">
        <v>4</v>
      </c>
      <c r="R1151" s="2" t="s">
        <v>4</v>
      </c>
      <c r="S1151" s="2" t="s">
        <v>4</v>
      </c>
    </row>
    <row r="1152" spans="1:19" x14ac:dyDescent="0.2">
      <c r="A1152" s="4"/>
      <c r="B1152" s="22" t="str">
        <f t="shared" si="50"/>
        <v/>
      </c>
      <c r="C1152" s="4"/>
      <c r="D1152" s="3" t="str">
        <f t="shared" si="51"/>
        <v/>
      </c>
      <c r="E1152" s="24"/>
      <c r="F1152" s="2" t="str">
        <f t="shared" si="52"/>
        <v>Предел текучести, МПа</v>
      </c>
      <c r="G1152" s="2">
        <v>735</v>
      </c>
      <c r="H1152" s="2">
        <v>735</v>
      </c>
      <c r="I1152" s="2">
        <v>720</v>
      </c>
      <c r="J1152" s="2">
        <v>710</v>
      </c>
      <c r="K1152" s="2">
        <v>700</v>
      </c>
      <c r="L1152" s="2">
        <v>680</v>
      </c>
      <c r="M1152" s="2">
        <v>670</v>
      </c>
      <c r="N1152" s="2">
        <v>650</v>
      </c>
      <c r="O1152" s="2" t="s">
        <v>4</v>
      </c>
      <c r="P1152" s="2" t="s">
        <v>4</v>
      </c>
      <c r="Q1152" s="2" t="s">
        <v>4</v>
      </c>
      <c r="R1152" s="2" t="s">
        <v>4</v>
      </c>
      <c r="S1152" s="2" t="s">
        <v>4</v>
      </c>
    </row>
    <row r="1153" spans="1:19" x14ac:dyDescent="0.2">
      <c r="A1153" s="4"/>
      <c r="B1153" s="22" t="str">
        <f t="shared" si="50"/>
        <v/>
      </c>
      <c r="C1153" s="4"/>
      <c r="D1153" s="3" t="str">
        <f t="shared" si="51"/>
        <v/>
      </c>
      <c r="E1153" s="24"/>
      <c r="F1153" s="2" t="str">
        <f t="shared" si="52"/>
        <v>Относительное удлинение пятикратного образца при растяжении, %</v>
      </c>
      <c r="G1153" s="2">
        <v>13</v>
      </c>
      <c r="H1153" s="2">
        <v>13</v>
      </c>
      <c r="I1153" s="2">
        <v>12</v>
      </c>
      <c r="J1153" s="2">
        <v>12</v>
      </c>
      <c r="K1153" s="2">
        <v>11</v>
      </c>
      <c r="L1153" s="2">
        <v>11</v>
      </c>
      <c r="M1153" s="2">
        <v>10</v>
      </c>
      <c r="N1153" s="2">
        <v>9</v>
      </c>
      <c r="O1153" s="2" t="s">
        <v>4</v>
      </c>
      <c r="P1153" s="2" t="s">
        <v>4</v>
      </c>
      <c r="Q1153" s="2" t="s">
        <v>4</v>
      </c>
      <c r="R1153" s="2" t="s">
        <v>4</v>
      </c>
      <c r="S1153" s="2" t="s">
        <v>4</v>
      </c>
    </row>
    <row r="1154" spans="1:19" x14ac:dyDescent="0.2">
      <c r="A1154" s="4"/>
      <c r="B1154" s="22" t="str">
        <f t="shared" si="50"/>
        <v/>
      </c>
      <c r="C1154" s="4"/>
      <c r="D1154" s="3" t="str">
        <f t="shared" si="51"/>
        <v/>
      </c>
      <c r="E1154" s="24"/>
      <c r="F1154" s="2" t="str">
        <f t="shared" si="52"/>
        <v>Относительное сужение поперечного сечения образца при растяжении, %</v>
      </c>
      <c r="G1154" s="2">
        <v>50</v>
      </c>
      <c r="H1154" s="2">
        <v>50</v>
      </c>
      <c r="I1154" s="2">
        <v>50</v>
      </c>
      <c r="J1154" s="2">
        <v>50</v>
      </c>
      <c r="K1154" s="2">
        <v>50</v>
      </c>
      <c r="L1154" s="2">
        <v>50</v>
      </c>
      <c r="M1154" s="2">
        <v>50</v>
      </c>
      <c r="N1154" s="2">
        <v>50</v>
      </c>
      <c r="O1154" s="2" t="s">
        <v>4</v>
      </c>
      <c r="P1154" s="2" t="s">
        <v>4</v>
      </c>
      <c r="Q1154" s="2" t="s">
        <v>4</v>
      </c>
      <c r="R1154" s="2" t="s">
        <v>4</v>
      </c>
      <c r="S1154" s="2" t="s">
        <v>4</v>
      </c>
    </row>
    <row r="1155" spans="1:19" x14ac:dyDescent="0.2">
      <c r="A1155" s="3"/>
      <c r="B1155" s="22" t="str">
        <f t="shared" ref="B1155:B1218" si="53">IF(NOT(ISBLANK(A1155)),A1155,IF(NOT(ISBLANK(E1155)),INDEX(B:B,ROW(B1155)-4),""))</f>
        <v>Сталь высокохромистая</v>
      </c>
      <c r="C1155" s="3"/>
      <c r="D1155" s="3" t="str">
        <f t="shared" ref="D1155:D1218" si="54">IF(NOT(ISBLANK(C1155)),C1155,IF(NOT(ISBLANK(E1155)),INDEX(D:D,ROW(D1155)-4),""))</f>
        <v>07Х16Н4Б</v>
      </c>
      <c r="E1155" s="23" t="s">
        <v>330</v>
      </c>
      <c r="F1155" s="2" t="str">
        <f t="shared" si="52"/>
        <v>Предел прочности, МПа</v>
      </c>
      <c r="G1155" s="2">
        <v>882</v>
      </c>
      <c r="H1155" s="2">
        <v>880</v>
      </c>
      <c r="I1155" s="2">
        <v>850</v>
      </c>
      <c r="J1155" s="2">
        <v>830</v>
      </c>
      <c r="K1155" s="2">
        <v>770</v>
      </c>
      <c r="L1155" s="2">
        <v>760</v>
      </c>
      <c r="M1155" s="2">
        <v>730</v>
      </c>
      <c r="N1155" s="2">
        <v>720</v>
      </c>
      <c r="O1155" s="2" t="s">
        <v>4</v>
      </c>
      <c r="P1155" s="2" t="s">
        <v>4</v>
      </c>
      <c r="Q1155" s="2" t="s">
        <v>4</v>
      </c>
      <c r="R1155" s="2" t="s">
        <v>4</v>
      </c>
      <c r="S1155" s="2" t="s">
        <v>4</v>
      </c>
    </row>
    <row r="1156" spans="1:19" x14ac:dyDescent="0.2">
      <c r="A1156" s="4"/>
      <c r="B1156" s="22" t="str">
        <f t="shared" si="53"/>
        <v/>
      </c>
      <c r="C1156" s="4"/>
      <c r="D1156" s="3" t="str">
        <f t="shared" si="54"/>
        <v/>
      </c>
      <c r="E1156" s="24"/>
      <c r="F1156" s="2" t="str">
        <f t="shared" si="52"/>
        <v>Предел текучести, МПа</v>
      </c>
      <c r="G1156" s="2">
        <v>735</v>
      </c>
      <c r="H1156" s="2">
        <v>735</v>
      </c>
      <c r="I1156" s="2">
        <v>720</v>
      </c>
      <c r="J1156" s="2">
        <v>710</v>
      </c>
      <c r="K1156" s="2">
        <v>700</v>
      </c>
      <c r="L1156" s="2">
        <v>680</v>
      </c>
      <c r="M1156" s="2">
        <v>670</v>
      </c>
      <c r="N1156" s="2">
        <v>650</v>
      </c>
      <c r="O1156" s="2" t="s">
        <v>4</v>
      </c>
      <c r="P1156" s="2" t="s">
        <v>4</v>
      </c>
      <c r="Q1156" s="2" t="s">
        <v>4</v>
      </c>
      <c r="R1156" s="2" t="s">
        <v>4</v>
      </c>
      <c r="S1156" s="2" t="s">
        <v>4</v>
      </c>
    </row>
    <row r="1157" spans="1:19" x14ac:dyDescent="0.2">
      <c r="A1157" s="4"/>
      <c r="B1157" s="22" t="str">
        <f t="shared" si="53"/>
        <v/>
      </c>
      <c r="C1157" s="4"/>
      <c r="D1157" s="3" t="str">
        <f t="shared" si="54"/>
        <v/>
      </c>
      <c r="E1157" s="24"/>
      <c r="F1157" s="2" t="str">
        <f t="shared" si="52"/>
        <v>Относительное удлинение пятикратного образца при растяжении, %</v>
      </c>
      <c r="G1157" s="2">
        <v>13</v>
      </c>
      <c r="H1157" s="2">
        <v>13</v>
      </c>
      <c r="I1157" s="2">
        <v>12</v>
      </c>
      <c r="J1157" s="2">
        <v>12</v>
      </c>
      <c r="K1157" s="2">
        <v>11</v>
      </c>
      <c r="L1157" s="2">
        <v>11</v>
      </c>
      <c r="M1157" s="2">
        <v>10</v>
      </c>
      <c r="N1157" s="2">
        <v>9</v>
      </c>
      <c r="O1157" s="2" t="s">
        <v>4</v>
      </c>
      <c r="P1157" s="2" t="s">
        <v>4</v>
      </c>
      <c r="Q1157" s="2" t="s">
        <v>4</v>
      </c>
      <c r="R1157" s="2" t="s">
        <v>4</v>
      </c>
      <c r="S1157" s="2" t="s">
        <v>4</v>
      </c>
    </row>
    <row r="1158" spans="1:19" x14ac:dyDescent="0.2">
      <c r="A1158" s="4"/>
      <c r="B1158" s="22" t="str">
        <f t="shared" si="53"/>
        <v/>
      </c>
      <c r="C1158" s="4"/>
      <c r="D1158" s="3" t="str">
        <f t="shared" si="54"/>
        <v/>
      </c>
      <c r="E1158" s="24"/>
      <c r="F1158" s="2" t="str">
        <f t="shared" si="52"/>
        <v>Относительное сужение поперечного сечения образца при растяжении, %</v>
      </c>
      <c r="G1158" s="2">
        <v>50</v>
      </c>
      <c r="H1158" s="2">
        <v>50</v>
      </c>
      <c r="I1158" s="2">
        <v>50</v>
      </c>
      <c r="J1158" s="2">
        <v>50</v>
      </c>
      <c r="K1158" s="2">
        <v>50</v>
      </c>
      <c r="L1158" s="2">
        <v>50</v>
      </c>
      <c r="M1158" s="2">
        <v>50</v>
      </c>
      <c r="N1158" s="2">
        <v>50</v>
      </c>
      <c r="O1158" s="2" t="s">
        <v>4</v>
      </c>
      <c r="P1158" s="2" t="s">
        <v>4</v>
      </c>
      <c r="Q1158" s="2" t="s">
        <v>4</v>
      </c>
      <c r="R1158" s="2" t="s">
        <v>4</v>
      </c>
      <c r="S1158" s="2" t="s">
        <v>4</v>
      </c>
    </row>
    <row r="1159" spans="1:19" ht="38.25" x14ac:dyDescent="0.2">
      <c r="A1159" s="3" t="s">
        <v>211</v>
      </c>
      <c r="B1159" s="22" t="str">
        <f t="shared" si="53"/>
        <v>Сталь хромоникелевая коррозионно-стойкого аустенитного класса</v>
      </c>
      <c r="C1159" s="3" t="s">
        <v>364</v>
      </c>
      <c r="D1159" s="3" t="str">
        <f t="shared" si="54"/>
        <v>09Х18Н9</v>
      </c>
      <c r="E1159" s="23" t="s">
        <v>132</v>
      </c>
      <c r="F1159" s="2" t="str">
        <f t="shared" si="52"/>
        <v>Предел прочности, МПа</v>
      </c>
      <c r="G1159" s="2">
        <v>491</v>
      </c>
      <c r="H1159" s="2">
        <v>451</v>
      </c>
      <c r="I1159" s="2">
        <v>412</v>
      </c>
      <c r="J1159" s="2">
        <v>392</v>
      </c>
      <c r="K1159" s="2">
        <v>392</v>
      </c>
      <c r="L1159" s="2">
        <v>373</v>
      </c>
      <c r="M1159" s="2">
        <v>363</v>
      </c>
      <c r="N1159" s="2">
        <v>353</v>
      </c>
      <c r="O1159" s="2">
        <v>353</v>
      </c>
      <c r="P1159" s="2">
        <v>343</v>
      </c>
      <c r="Q1159" s="2">
        <v>343</v>
      </c>
      <c r="R1159" s="2">
        <v>323</v>
      </c>
      <c r="S1159" s="2">
        <v>294</v>
      </c>
    </row>
    <row r="1160" spans="1:19" x14ac:dyDescent="0.2">
      <c r="A1160" s="4"/>
      <c r="B1160" s="22" t="str">
        <f t="shared" si="53"/>
        <v/>
      </c>
      <c r="C1160" s="4"/>
      <c r="D1160" s="3" t="str">
        <f t="shared" si="54"/>
        <v/>
      </c>
      <c r="E1160" s="24"/>
      <c r="F1160" s="2" t="str">
        <f t="shared" si="52"/>
        <v>Предел текучести, МПа</v>
      </c>
      <c r="G1160" s="2">
        <v>196</v>
      </c>
      <c r="H1160" s="2">
        <v>196</v>
      </c>
      <c r="I1160" s="2">
        <v>177</v>
      </c>
      <c r="J1160" s="2">
        <v>167</v>
      </c>
      <c r="K1160" s="2">
        <v>157</v>
      </c>
      <c r="L1160" s="2">
        <v>147</v>
      </c>
      <c r="M1160" s="2">
        <v>137</v>
      </c>
      <c r="N1160" s="2">
        <v>137</v>
      </c>
      <c r="O1160" s="2">
        <v>128</v>
      </c>
      <c r="P1160" s="2">
        <v>128</v>
      </c>
      <c r="Q1160" s="2">
        <v>118</v>
      </c>
      <c r="R1160" s="2">
        <v>108</v>
      </c>
      <c r="S1160" s="2">
        <v>108</v>
      </c>
    </row>
    <row r="1161" spans="1:19" x14ac:dyDescent="0.2">
      <c r="A1161" s="4"/>
      <c r="B1161" s="22" t="str">
        <f t="shared" si="53"/>
        <v/>
      </c>
      <c r="C1161" s="4"/>
      <c r="D1161" s="3" t="str">
        <f t="shared" si="54"/>
        <v/>
      </c>
      <c r="E1161" s="24"/>
      <c r="F1161" s="2" t="str">
        <f t="shared" si="52"/>
        <v>Относительное удлинение пятикратного образца при растяжении, %</v>
      </c>
      <c r="G1161" s="2">
        <v>50</v>
      </c>
      <c r="H1161" s="2">
        <v>46</v>
      </c>
      <c r="I1161" s="2">
        <v>42</v>
      </c>
      <c r="J1161" s="2">
        <v>38</v>
      </c>
      <c r="K1161" s="2">
        <v>37</v>
      </c>
      <c r="L1161" s="2">
        <v>35</v>
      </c>
      <c r="M1161" s="2">
        <v>33</v>
      </c>
      <c r="N1161" s="2">
        <v>32</v>
      </c>
      <c r="O1161" s="2">
        <v>31</v>
      </c>
      <c r="P1161" s="2">
        <v>30</v>
      </c>
      <c r="Q1161" s="2">
        <v>30</v>
      </c>
      <c r="R1161" s="2">
        <v>30</v>
      </c>
      <c r="S1161" s="2">
        <v>28</v>
      </c>
    </row>
    <row r="1162" spans="1:19" x14ac:dyDescent="0.2">
      <c r="A1162" s="4"/>
      <c r="B1162" s="22" t="str">
        <f t="shared" si="53"/>
        <v/>
      </c>
      <c r="C1162" s="4"/>
      <c r="D1162" s="3" t="str">
        <f t="shared" si="54"/>
        <v/>
      </c>
      <c r="E1162" s="24"/>
      <c r="F1162" s="2" t="str">
        <f t="shared" si="52"/>
        <v>Относительное сужение поперечного сечения образца при растяжении, %</v>
      </c>
      <c r="G1162" s="2">
        <v>50</v>
      </c>
      <c r="H1162" s="2">
        <v>50</v>
      </c>
      <c r="I1162" s="2">
        <v>50</v>
      </c>
      <c r="J1162" s="2">
        <v>50</v>
      </c>
      <c r="K1162" s="2">
        <v>50</v>
      </c>
      <c r="L1162" s="2">
        <v>50</v>
      </c>
      <c r="M1162" s="2">
        <v>50</v>
      </c>
      <c r="N1162" s="2">
        <v>50</v>
      </c>
      <c r="O1162" s="2">
        <v>50</v>
      </c>
      <c r="P1162" s="2">
        <v>50</v>
      </c>
      <c r="Q1162" s="2">
        <v>50</v>
      </c>
      <c r="R1162" s="2">
        <v>50</v>
      </c>
      <c r="S1162" s="2">
        <v>50</v>
      </c>
    </row>
    <row r="1163" spans="1:19" x14ac:dyDescent="0.2">
      <c r="A1163" s="4"/>
      <c r="B1163" s="22" t="str">
        <f t="shared" si="53"/>
        <v>Сталь хромоникелевая коррозионно-стойкого аустенитного класса</v>
      </c>
      <c r="C1163" s="4"/>
      <c r="D1163" s="3" t="str">
        <f t="shared" si="54"/>
        <v>09Х18Н9</v>
      </c>
      <c r="E1163" s="23" t="s">
        <v>198</v>
      </c>
      <c r="F1163" s="2" t="str">
        <f t="shared" si="52"/>
        <v>Предел прочности, МПа</v>
      </c>
      <c r="G1163" s="2">
        <v>540</v>
      </c>
      <c r="H1163" s="2">
        <v>500</v>
      </c>
      <c r="I1163" s="2">
        <v>451</v>
      </c>
      <c r="J1163" s="2">
        <v>432</v>
      </c>
      <c r="K1163" s="2">
        <v>432</v>
      </c>
      <c r="L1163" s="2">
        <v>412</v>
      </c>
      <c r="M1163" s="2">
        <v>402</v>
      </c>
      <c r="N1163" s="2">
        <v>392</v>
      </c>
      <c r="O1163" s="2">
        <v>373</v>
      </c>
      <c r="P1163" s="2">
        <v>353</v>
      </c>
      <c r="Q1163" s="2">
        <v>323</v>
      </c>
      <c r="R1163" s="2">
        <v>304</v>
      </c>
      <c r="S1163" s="2">
        <v>255</v>
      </c>
    </row>
    <row r="1164" spans="1:19" x14ac:dyDescent="0.2">
      <c r="A1164" s="4"/>
      <c r="B1164" s="22" t="str">
        <f t="shared" si="53"/>
        <v/>
      </c>
      <c r="C1164" s="4"/>
      <c r="D1164" s="3" t="str">
        <f t="shared" si="54"/>
        <v/>
      </c>
      <c r="E1164" s="24"/>
      <c r="F1164" s="2" t="str">
        <f t="shared" si="52"/>
        <v>Предел текучести, МПа</v>
      </c>
      <c r="G1164" s="2">
        <v>196</v>
      </c>
      <c r="H1164" s="2">
        <v>196</v>
      </c>
      <c r="I1164" s="2">
        <v>177</v>
      </c>
      <c r="J1164" s="2">
        <v>157</v>
      </c>
      <c r="K1164" s="2">
        <v>147</v>
      </c>
      <c r="L1164" s="2">
        <v>137</v>
      </c>
      <c r="M1164" s="2">
        <v>128</v>
      </c>
      <c r="N1164" s="2">
        <v>118</v>
      </c>
      <c r="O1164" s="2">
        <v>118</v>
      </c>
      <c r="P1164" s="2">
        <v>108</v>
      </c>
      <c r="Q1164" s="2">
        <v>98</v>
      </c>
      <c r="R1164" s="2">
        <v>98</v>
      </c>
      <c r="S1164" s="2">
        <v>98</v>
      </c>
    </row>
    <row r="1165" spans="1:19" x14ac:dyDescent="0.2">
      <c r="A1165" s="4"/>
      <c r="B1165" s="22" t="str">
        <f t="shared" si="53"/>
        <v/>
      </c>
      <c r="C1165" s="4"/>
      <c r="D1165" s="3" t="str">
        <f t="shared" si="54"/>
        <v/>
      </c>
      <c r="E1165" s="24"/>
      <c r="F1165" s="2" t="str">
        <f t="shared" si="52"/>
        <v>Относительное удлинение пятикратного образца при растяжении, %</v>
      </c>
      <c r="G1165" s="2">
        <v>40</v>
      </c>
      <c r="H1165" s="2">
        <v>38</v>
      </c>
      <c r="I1165" s="2">
        <v>36</v>
      </c>
      <c r="J1165" s="2">
        <v>34</v>
      </c>
      <c r="K1165" s="2">
        <v>33</v>
      </c>
      <c r="L1165" s="2">
        <v>31</v>
      </c>
      <c r="M1165" s="2">
        <v>29</v>
      </c>
      <c r="N1165" s="2">
        <v>28</v>
      </c>
      <c r="O1165" s="2">
        <v>28</v>
      </c>
      <c r="P1165" s="2">
        <v>27</v>
      </c>
      <c r="Q1165" s="2">
        <v>27</v>
      </c>
      <c r="R1165" s="2">
        <v>27</v>
      </c>
      <c r="S1165" s="2">
        <v>25</v>
      </c>
    </row>
    <row r="1166" spans="1:19" x14ac:dyDescent="0.2">
      <c r="A1166" s="4"/>
      <c r="B1166" s="22" t="str">
        <f t="shared" si="53"/>
        <v/>
      </c>
      <c r="C1166" s="4"/>
      <c r="D1166" s="3" t="str">
        <f t="shared" si="54"/>
        <v/>
      </c>
      <c r="E1166" s="24"/>
      <c r="F1166" s="2" t="str">
        <f t="shared" si="52"/>
        <v>Относительное сужение поперечного сечения образца при растяжении, %</v>
      </c>
      <c r="G1166" s="2">
        <v>55</v>
      </c>
      <c r="H1166" s="2">
        <v>55</v>
      </c>
      <c r="I1166" s="2">
        <v>55</v>
      </c>
      <c r="J1166" s="2">
        <v>55</v>
      </c>
      <c r="K1166" s="2">
        <v>55</v>
      </c>
      <c r="L1166" s="2">
        <v>55</v>
      </c>
      <c r="M1166" s="2">
        <v>55</v>
      </c>
      <c r="N1166" s="2">
        <v>55</v>
      </c>
      <c r="O1166" s="2">
        <v>55</v>
      </c>
      <c r="P1166" s="2">
        <v>55</v>
      </c>
      <c r="Q1166" s="2">
        <v>55</v>
      </c>
      <c r="R1166" s="2">
        <v>55</v>
      </c>
      <c r="S1166" s="2">
        <v>55</v>
      </c>
    </row>
    <row r="1167" spans="1:19" x14ac:dyDescent="0.2">
      <c r="A1167" s="4"/>
      <c r="B1167" s="22" t="str">
        <f t="shared" si="53"/>
        <v>Сталь хромоникелевая коррозионно-стойкого аустенитного класса</v>
      </c>
      <c r="C1167" s="4"/>
      <c r="D1167" s="3" t="str">
        <f t="shared" si="54"/>
        <v>09Х18Н9</v>
      </c>
      <c r="E1167" s="23" t="s">
        <v>331</v>
      </c>
      <c r="F1167" s="2" t="str">
        <f t="shared" si="52"/>
        <v>Предел прочности, МПа</v>
      </c>
      <c r="G1167" s="2">
        <v>491</v>
      </c>
      <c r="H1167" s="2">
        <v>470</v>
      </c>
      <c r="I1167" s="2">
        <v>451</v>
      </c>
      <c r="J1167" s="2">
        <v>425</v>
      </c>
      <c r="K1167" s="2">
        <v>400</v>
      </c>
      <c r="L1167" s="2">
        <v>380</v>
      </c>
      <c r="M1167" s="2">
        <v>380</v>
      </c>
      <c r="N1167" s="2">
        <v>340</v>
      </c>
      <c r="O1167" s="2">
        <v>323</v>
      </c>
      <c r="P1167" s="2">
        <v>314</v>
      </c>
      <c r="Q1167" s="2">
        <v>304</v>
      </c>
      <c r="R1167" s="2">
        <v>294</v>
      </c>
      <c r="S1167" s="2">
        <v>280</v>
      </c>
    </row>
    <row r="1168" spans="1:19" x14ac:dyDescent="0.2">
      <c r="A1168" s="4"/>
      <c r="B1168" s="22" t="str">
        <f t="shared" si="53"/>
        <v/>
      </c>
      <c r="C1168" s="4"/>
      <c r="D1168" s="3" t="str">
        <f t="shared" si="54"/>
        <v/>
      </c>
      <c r="E1168" s="24"/>
      <c r="F1168" s="2" t="str">
        <f t="shared" si="52"/>
        <v>Предел текучести, МПа</v>
      </c>
      <c r="G1168" s="2">
        <v>196</v>
      </c>
      <c r="H1168" s="2">
        <v>196</v>
      </c>
      <c r="I1168" s="2">
        <v>177</v>
      </c>
      <c r="J1168" s="2">
        <v>157</v>
      </c>
      <c r="K1168" s="2">
        <v>147</v>
      </c>
      <c r="L1168" s="2">
        <v>137</v>
      </c>
      <c r="M1168" s="2">
        <v>128</v>
      </c>
      <c r="N1168" s="2">
        <v>118</v>
      </c>
      <c r="O1168" s="2">
        <v>118</v>
      </c>
      <c r="P1168" s="2">
        <v>108</v>
      </c>
      <c r="Q1168" s="2">
        <v>98</v>
      </c>
      <c r="R1168" s="2">
        <v>98</v>
      </c>
      <c r="S1168" s="2">
        <v>98</v>
      </c>
    </row>
    <row r="1169" spans="1:19" x14ac:dyDescent="0.2">
      <c r="A1169" s="4"/>
      <c r="B1169" s="22" t="str">
        <f t="shared" si="53"/>
        <v/>
      </c>
      <c r="C1169" s="4"/>
      <c r="D1169" s="3" t="str">
        <f t="shared" si="54"/>
        <v/>
      </c>
      <c r="E1169" s="24"/>
      <c r="F1169" s="2" t="str">
        <f t="shared" si="52"/>
        <v>Относительное удлинение пятикратного образца при растяжении, %</v>
      </c>
      <c r="G1169" s="2">
        <v>38</v>
      </c>
      <c r="H1169" s="2">
        <v>36</v>
      </c>
      <c r="I1169" s="2">
        <v>34</v>
      </c>
      <c r="J1169" s="2">
        <v>32</v>
      </c>
      <c r="K1169" s="2">
        <v>31</v>
      </c>
      <c r="L1169" s="2">
        <v>29</v>
      </c>
      <c r="M1169" s="2">
        <v>27</v>
      </c>
      <c r="N1169" s="2">
        <v>26</v>
      </c>
      <c r="O1169" s="2">
        <v>26</v>
      </c>
      <c r="P1169" s="2">
        <v>-25</v>
      </c>
      <c r="Q1169" s="2">
        <v>-25</v>
      </c>
      <c r="R1169" s="2">
        <v>-25</v>
      </c>
      <c r="S1169" s="2">
        <v>-24</v>
      </c>
    </row>
    <row r="1170" spans="1:19" x14ac:dyDescent="0.2">
      <c r="A1170" s="4"/>
      <c r="B1170" s="22" t="str">
        <f t="shared" si="53"/>
        <v/>
      </c>
      <c r="C1170" s="4"/>
      <c r="D1170" s="3" t="str">
        <f t="shared" si="54"/>
        <v/>
      </c>
      <c r="E1170" s="24"/>
      <c r="F1170" s="2" t="str">
        <f t="shared" si="52"/>
        <v>Относительное сужение поперечного сечения образца при растяжении, %</v>
      </c>
      <c r="G1170" s="2">
        <v>45</v>
      </c>
      <c r="H1170" s="2">
        <v>45</v>
      </c>
      <c r="I1170" s="2">
        <v>45</v>
      </c>
      <c r="J1170" s="2">
        <v>45</v>
      </c>
      <c r="K1170" s="2">
        <v>45</v>
      </c>
      <c r="L1170" s="2">
        <v>45</v>
      </c>
      <c r="M1170" s="2">
        <v>45</v>
      </c>
      <c r="N1170" s="2">
        <v>45</v>
      </c>
      <c r="O1170" s="2">
        <v>45</v>
      </c>
      <c r="P1170" s="2">
        <v>45</v>
      </c>
      <c r="Q1170" s="2">
        <v>45</v>
      </c>
      <c r="R1170" s="2">
        <v>45</v>
      </c>
      <c r="S1170" s="2">
        <v>45</v>
      </c>
    </row>
    <row r="1171" spans="1:19" ht="25.5" x14ac:dyDescent="0.2">
      <c r="A1171" s="3"/>
      <c r="B1171" s="22" t="str">
        <f t="shared" si="53"/>
        <v>Сталь хромоникелевая коррозионно-стойкого аустенитного класса</v>
      </c>
      <c r="C1171" s="3"/>
      <c r="D1171" s="3" t="str">
        <f t="shared" si="54"/>
        <v>09Х18Н9</v>
      </c>
      <c r="E1171" s="23" t="s">
        <v>199</v>
      </c>
      <c r="F1171" s="2" t="str">
        <f t="shared" si="52"/>
        <v>Предел прочности, МПа</v>
      </c>
      <c r="G1171" s="2">
        <v>491</v>
      </c>
      <c r="H1171" s="2">
        <v>451</v>
      </c>
      <c r="I1171" s="2">
        <v>412</v>
      </c>
      <c r="J1171" s="2">
        <v>392</v>
      </c>
      <c r="K1171" s="2">
        <v>392</v>
      </c>
      <c r="L1171" s="2">
        <v>373</v>
      </c>
      <c r="M1171" s="2">
        <v>363</v>
      </c>
      <c r="N1171" s="2">
        <v>353</v>
      </c>
      <c r="O1171" s="2">
        <v>353</v>
      </c>
      <c r="P1171" s="2">
        <v>343</v>
      </c>
      <c r="Q1171" s="2">
        <v>343</v>
      </c>
      <c r="R1171" s="2">
        <v>323</v>
      </c>
      <c r="S1171" s="2">
        <v>294</v>
      </c>
    </row>
    <row r="1172" spans="1:19" x14ac:dyDescent="0.2">
      <c r="A1172" s="4"/>
      <c r="B1172" s="22" t="str">
        <f t="shared" si="53"/>
        <v/>
      </c>
      <c r="C1172" s="4"/>
      <c r="D1172" s="3" t="str">
        <f t="shared" si="54"/>
        <v/>
      </c>
      <c r="E1172" s="24"/>
      <c r="F1172" s="2" t="str">
        <f t="shared" si="52"/>
        <v>Предел текучести, МПа</v>
      </c>
      <c r="G1172" s="2">
        <v>196</v>
      </c>
      <c r="H1172" s="2">
        <v>196</v>
      </c>
      <c r="I1172" s="2">
        <v>177</v>
      </c>
      <c r="J1172" s="2">
        <v>167</v>
      </c>
      <c r="K1172" s="2">
        <v>157</v>
      </c>
      <c r="L1172" s="2">
        <v>147</v>
      </c>
      <c r="M1172" s="2">
        <v>137</v>
      </c>
      <c r="N1172" s="2">
        <v>128</v>
      </c>
      <c r="O1172" s="2">
        <v>118</v>
      </c>
      <c r="P1172" s="2">
        <v>118</v>
      </c>
      <c r="Q1172" s="2">
        <v>108</v>
      </c>
      <c r="R1172" s="2">
        <v>98</v>
      </c>
      <c r="S1172" s="2">
        <v>98</v>
      </c>
    </row>
    <row r="1173" spans="1:19" x14ac:dyDescent="0.2">
      <c r="A1173" s="4"/>
      <c r="B1173" s="22" t="str">
        <f t="shared" si="53"/>
        <v/>
      </c>
      <c r="C1173" s="4"/>
      <c r="D1173" s="3" t="str">
        <f t="shared" si="54"/>
        <v/>
      </c>
      <c r="E1173" s="24"/>
      <c r="F1173" s="2" t="str">
        <f t="shared" si="52"/>
        <v>Относительное удлинение пятикратного образца при растяжении, %</v>
      </c>
      <c r="G1173" s="2">
        <v>40</v>
      </c>
      <c r="H1173" s="2">
        <v>38</v>
      </c>
      <c r="I1173" s="2">
        <v>36</v>
      </c>
      <c r="J1173" s="2">
        <v>33</v>
      </c>
      <c r="K1173" s="2">
        <v>32</v>
      </c>
      <c r="L1173" s="2">
        <v>30</v>
      </c>
      <c r="M1173" s="2">
        <v>28</v>
      </c>
      <c r="N1173" s="2">
        <v>27</v>
      </c>
      <c r="O1173" s="2">
        <v>26</v>
      </c>
      <c r="P1173" s="2">
        <v>25</v>
      </c>
      <c r="Q1173" s="2">
        <v>24</v>
      </c>
      <c r="R1173" s="2">
        <v>23</v>
      </c>
      <c r="S1173" s="2">
        <v>22</v>
      </c>
    </row>
    <row r="1174" spans="1:19" x14ac:dyDescent="0.2">
      <c r="A1174" s="4"/>
      <c r="B1174" s="22" t="str">
        <f t="shared" si="53"/>
        <v/>
      </c>
      <c r="C1174" s="4"/>
      <c r="D1174" s="3" t="str">
        <f t="shared" si="54"/>
        <v/>
      </c>
      <c r="E1174" s="24"/>
      <c r="F1174" s="2" t="str">
        <f t="shared" si="52"/>
        <v>Относительное сужение поперечного сечения образца при растяжении, %</v>
      </c>
      <c r="G1174" s="2">
        <v>55</v>
      </c>
      <c r="H1174" s="2">
        <v>53</v>
      </c>
      <c r="I1174" s="2">
        <v>53</v>
      </c>
      <c r="J1174" s="2">
        <v>53</v>
      </c>
      <c r="K1174" s="2">
        <v>52</v>
      </c>
      <c r="L1174" s="2">
        <v>52</v>
      </c>
      <c r="M1174" s="2">
        <v>52</v>
      </c>
      <c r="N1174" s="2">
        <v>51</v>
      </c>
      <c r="O1174" s="2">
        <v>50</v>
      </c>
      <c r="P1174" s="2">
        <v>50</v>
      </c>
      <c r="Q1174" s="2">
        <v>48</v>
      </c>
      <c r="R1174" s="2">
        <v>46</v>
      </c>
      <c r="S1174" s="2">
        <v>39</v>
      </c>
    </row>
    <row r="1175" spans="1:19" ht="38.25" x14ac:dyDescent="0.2">
      <c r="A1175" s="3" t="s">
        <v>211</v>
      </c>
      <c r="B1175" s="22" t="str">
        <f t="shared" si="53"/>
        <v>Сталь хромоникелевая коррозионно-стойкого аустенитного класса</v>
      </c>
      <c r="C1175" s="3" t="s">
        <v>363</v>
      </c>
      <c r="D1175" s="3" t="str">
        <f t="shared" si="54"/>
        <v>10Х18Н9</v>
      </c>
      <c r="E1175" s="23" t="s">
        <v>132</v>
      </c>
      <c r="F1175" s="2" t="str">
        <f t="shared" si="52"/>
        <v>Предел прочности, МПа</v>
      </c>
      <c r="G1175" s="2">
        <v>491</v>
      </c>
      <c r="H1175" s="2">
        <v>451</v>
      </c>
      <c r="I1175" s="2">
        <v>412</v>
      </c>
      <c r="J1175" s="2">
        <v>392</v>
      </c>
      <c r="K1175" s="2">
        <v>392</v>
      </c>
      <c r="L1175" s="2">
        <v>373</v>
      </c>
      <c r="M1175" s="2">
        <v>363</v>
      </c>
      <c r="N1175" s="2">
        <v>353</v>
      </c>
      <c r="O1175" s="2">
        <v>353</v>
      </c>
      <c r="P1175" s="2">
        <v>343</v>
      </c>
      <c r="Q1175" s="2">
        <v>343</v>
      </c>
      <c r="R1175" s="2">
        <v>323</v>
      </c>
      <c r="S1175" s="2">
        <v>294</v>
      </c>
    </row>
    <row r="1176" spans="1:19" x14ac:dyDescent="0.2">
      <c r="A1176" s="4"/>
      <c r="B1176" s="22" t="str">
        <f t="shared" si="53"/>
        <v/>
      </c>
      <c r="C1176" s="4"/>
      <c r="D1176" s="3" t="str">
        <f t="shared" si="54"/>
        <v/>
      </c>
      <c r="E1176" s="24"/>
      <c r="F1176" s="2" t="str">
        <f t="shared" si="52"/>
        <v>Предел текучести, МПа</v>
      </c>
      <c r="G1176" s="2">
        <v>196</v>
      </c>
      <c r="H1176" s="2">
        <v>196</v>
      </c>
      <c r="I1176" s="2">
        <v>177</v>
      </c>
      <c r="J1176" s="2">
        <v>167</v>
      </c>
      <c r="K1176" s="2">
        <v>157</v>
      </c>
      <c r="L1176" s="2">
        <v>147</v>
      </c>
      <c r="M1176" s="2">
        <v>137</v>
      </c>
      <c r="N1176" s="2">
        <v>137</v>
      </c>
      <c r="O1176" s="2">
        <v>128</v>
      </c>
      <c r="P1176" s="2">
        <v>128</v>
      </c>
      <c r="Q1176" s="2">
        <v>118</v>
      </c>
      <c r="R1176" s="2">
        <v>108</v>
      </c>
      <c r="S1176" s="2">
        <v>108</v>
      </c>
    </row>
    <row r="1177" spans="1:19" x14ac:dyDescent="0.2">
      <c r="A1177" s="4"/>
      <c r="B1177" s="22" t="str">
        <f t="shared" si="53"/>
        <v/>
      </c>
      <c r="C1177" s="4"/>
      <c r="D1177" s="3" t="str">
        <f t="shared" si="54"/>
        <v/>
      </c>
      <c r="E1177" s="24"/>
      <c r="F1177" s="2" t="str">
        <f t="shared" si="52"/>
        <v>Относительное удлинение пятикратного образца при растяжении, %</v>
      </c>
      <c r="G1177" s="2">
        <v>50</v>
      </c>
      <c r="H1177" s="2">
        <v>46</v>
      </c>
      <c r="I1177" s="2">
        <v>42</v>
      </c>
      <c r="J1177" s="2">
        <v>38</v>
      </c>
      <c r="K1177" s="2">
        <v>37</v>
      </c>
      <c r="L1177" s="2">
        <v>35</v>
      </c>
      <c r="M1177" s="2">
        <v>33</v>
      </c>
      <c r="N1177" s="2">
        <v>32</v>
      </c>
      <c r="O1177" s="2">
        <v>31</v>
      </c>
      <c r="P1177" s="2">
        <v>30</v>
      </c>
      <c r="Q1177" s="2">
        <v>30</v>
      </c>
      <c r="R1177" s="2">
        <v>30</v>
      </c>
      <c r="S1177" s="2">
        <v>28</v>
      </c>
    </row>
    <row r="1178" spans="1:19" x14ac:dyDescent="0.2">
      <c r="A1178" s="4"/>
      <c r="B1178" s="22" t="str">
        <f t="shared" si="53"/>
        <v/>
      </c>
      <c r="C1178" s="4"/>
      <c r="D1178" s="3" t="str">
        <f t="shared" si="54"/>
        <v/>
      </c>
      <c r="E1178" s="24"/>
      <c r="F1178" s="2" t="str">
        <f t="shared" si="52"/>
        <v>Относительное сужение поперечного сечения образца при растяжении, %</v>
      </c>
      <c r="G1178" s="2">
        <v>50</v>
      </c>
      <c r="H1178" s="2">
        <v>50</v>
      </c>
      <c r="I1178" s="2">
        <v>50</v>
      </c>
      <c r="J1178" s="2">
        <v>50</v>
      </c>
      <c r="K1178" s="2">
        <v>50</v>
      </c>
      <c r="L1178" s="2">
        <v>50</v>
      </c>
      <c r="M1178" s="2">
        <v>50</v>
      </c>
      <c r="N1178" s="2">
        <v>50</v>
      </c>
      <c r="O1178" s="2">
        <v>50</v>
      </c>
      <c r="P1178" s="2">
        <v>50</v>
      </c>
      <c r="Q1178" s="2">
        <v>50</v>
      </c>
      <c r="R1178" s="2">
        <v>50</v>
      </c>
      <c r="S1178" s="2">
        <v>50</v>
      </c>
    </row>
    <row r="1179" spans="1:19" x14ac:dyDescent="0.2">
      <c r="A1179" s="4"/>
      <c r="B1179" s="22" t="str">
        <f t="shared" si="53"/>
        <v>Сталь хромоникелевая коррозионно-стойкого аустенитного класса</v>
      </c>
      <c r="C1179" s="4"/>
      <c r="D1179" s="3" t="str">
        <f t="shared" si="54"/>
        <v>10Х18Н9</v>
      </c>
      <c r="E1179" s="23" t="s">
        <v>198</v>
      </c>
      <c r="F1179" s="2" t="str">
        <f t="shared" si="52"/>
        <v>Предел прочности, МПа</v>
      </c>
      <c r="G1179" s="2">
        <v>540</v>
      </c>
      <c r="H1179" s="2">
        <v>500</v>
      </c>
      <c r="I1179" s="2">
        <v>451</v>
      </c>
      <c r="J1179" s="2">
        <v>432</v>
      </c>
      <c r="K1179" s="2">
        <v>432</v>
      </c>
      <c r="L1179" s="2">
        <v>412</v>
      </c>
      <c r="M1179" s="2">
        <v>402</v>
      </c>
      <c r="N1179" s="2">
        <v>392</v>
      </c>
      <c r="O1179" s="2">
        <v>373</v>
      </c>
      <c r="P1179" s="2">
        <v>353</v>
      </c>
      <c r="Q1179" s="2">
        <v>323</v>
      </c>
      <c r="R1179" s="2">
        <v>304</v>
      </c>
      <c r="S1179" s="2">
        <v>255</v>
      </c>
    </row>
    <row r="1180" spans="1:19" x14ac:dyDescent="0.2">
      <c r="A1180" s="4"/>
      <c r="B1180" s="22" t="str">
        <f t="shared" si="53"/>
        <v/>
      </c>
      <c r="C1180" s="4"/>
      <c r="D1180" s="3" t="str">
        <f t="shared" si="54"/>
        <v/>
      </c>
      <c r="E1180" s="24"/>
      <c r="F1180" s="2" t="str">
        <f t="shared" si="52"/>
        <v>Предел текучести, МПа</v>
      </c>
      <c r="G1180" s="2">
        <v>196</v>
      </c>
      <c r="H1180" s="2">
        <v>196</v>
      </c>
      <c r="I1180" s="2">
        <v>177</v>
      </c>
      <c r="J1180" s="2">
        <v>157</v>
      </c>
      <c r="K1180" s="2">
        <v>147</v>
      </c>
      <c r="L1180" s="2">
        <v>137</v>
      </c>
      <c r="M1180" s="2">
        <v>128</v>
      </c>
      <c r="N1180" s="2">
        <v>118</v>
      </c>
      <c r="O1180" s="2">
        <v>118</v>
      </c>
      <c r="P1180" s="2">
        <v>108</v>
      </c>
      <c r="Q1180" s="2">
        <v>98</v>
      </c>
      <c r="R1180" s="2">
        <v>98</v>
      </c>
      <c r="S1180" s="2">
        <v>98</v>
      </c>
    </row>
    <row r="1181" spans="1:19" x14ac:dyDescent="0.2">
      <c r="A1181" s="4"/>
      <c r="B1181" s="22" t="str">
        <f t="shared" si="53"/>
        <v/>
      </c>
      <c r="C1181" s="4"/>
      <c r="D1181" s="3" t="str">
        <f t="shared" si="54"/>
        <v/>
      </c>
      <c r="E1181" s="24"/>
      <c r="F1181" s="2" t="str">
        <f t="shared" si="52"/>
        <v>Относительное удлинение пятикратного образца при растяжении, %</v>
      </c>
      <c r="G1181" s="2">
        <v>40</v>
      </c>
      <c r="H1181" s="2">
        <v>38</v>
      </c>
      <c r="I1181" s="2">
        <v>36</v>
      </c>
      <c r="J1181" s="2">
        <v>34</v>
      </c>
      <c r="K1181" s="2">
        <v>33</v>
      </c>
      <c r="L1181" s="2">
        <v>31</v>
      </c>
      <c r="M1181" s="2">
        <v>29</v>
      </c>
      <c r="N1181" s="2">
        <v>28</v>
      </c>
      <c r="O1181" s="2">
        <v>28</v>
      </c>
      <c r="P1181" s="2">
        <v>27</v>
      </c>
      <c r="Q1181" s="2">
        <v>27</v>
      </c>
      <c r="R1181" s="2">
        <v>27</v>
      </c>
      <c r="S1181" s="2">
        <v>25</v>
      </c>
    </row>
    <row r="1182" spans="1:19" x14ac:dyDescent="0.2">
      <c r="A1182" s="4"/>
      <c r="B1182" s="22" t="str">
        <f t="shared" si="53"/>
        <v/>
      </c>
      <c r="C1182" s="4"/>
      <c r="D1182" s="3" t="str">
        <f t="shared" si="54"/>
        <v/>
      </c>
      <c r="E1182" s="24"/>
      <c r="F1182" s="2" t="str">
        <f t="shared" si="52"/>
        <v>Относительное сужение поперечного сечения образца при растяжении, %</v>
      </c>
      <c r="G1182" s="2">
        <v>55</v>
      </c>
      <c r="H1182" s="2">
        <v>55</v>
      </c>
      <c r="I1182" s="2">
        <v>55</v>
      </c>
      <c r="J1182" s="2">
        <v>55</v>
      </c>
      <c r="K1182" s="2">
        <v>55</v>
      </c>
      <c r="L1182" s="2">
        <v>55</v>
      </c>
      <c r="M1182" s="2">
        <v>55</v>
      </c>
      <c r="N1182" s="2">
        <v>55</v>
      </c>
      <c r="O1182" s="2">
        <v>55</v>
      </c>
      <c r="P1182" s="2">
        <v>55</v>
      </c>
      <c r="Q1182" s="2">
        <v>55</v>
      </c>
      <c r="R1182" s="2">
        <v>55</v>
      </c>
      <c r="S1182" s="2">
        <v>55</v>
      </c>
    </row>
    <row r="1183" spans="1:19" x14ac:dyDescent="0.2">
      <c r="A1183" s="4"/>
      <c r="B1183" s="22" t="str">
        <f t="shared" si="53"/>
        <v>Сталь хромоникелевая коррозионно-стойкого аустенитного класса</v>
      </c>
      <c r="C1183" s="4"/>
      <c r="D1183" s="3" t="str">
        <f t="shared" si="54"/>
        <v>10Х18Н9</v>
      </c>
      <c r="E1183" s="23" t="s">
        <v>331</v>
      </c>
      <c r="F1183" s="2" t="str">
        <f t="shared" si="52"/>
        <v>Предел прочности, МПа</v>
      </c>
      <c r="G1183" s="2">
        <v>491</v>
      </c>
      <c r="H1183" s="2">
        <v>470</v>
      </c>
      <c r="I1183" s="2">
        <v>451</v>
      </c>
      <c r="J1183" s="2">
        <v>425</v>
      </c>
      <c r="K1183" s="2">
        <v>400</v>
      </c>
      <c r="L1183" s="2">
        <v>380</v>
      </c>
      <c r="M1183" s="2">
        <v>380</v>
      </c>
      <c r="N1183" s="2">
        <v>340</v>
      </c>
      <c r="O1183" s="2">
        <v>323</v>
      </c>
      <c r="P1183" s="2">
        <v>314</v>
      </c>
      <c r="Q1183" s="2">
        <v>304</v>
      </c>
      <c r="R1183" s="2">
        <v>294</v>
      </c>
      <c r="S1183" s="2">
        <v>280</v>
      </c>
    </row>
    <row r="1184" spans="1:19" x14ac:dyDescent="0.2">
      <c r="A1184" s="4"/>
      <c r="B1184" s="22" t="str">
        <f t="shared" si="53"/>
        <v/>
      </c>
      <c r="C1184" s="4"/>
      <c r="D1184" s="3" t="str">
        <f t="shared" si="54"/>
        <v/>
      </c>
      <c r="E1184" s="24"/>
      <c r="F1184" s="2" t="str">
        <f t="shared" si="52"/>
        <v>Предел текучести, МПа</v>
      </c>
      <c r="G1184" s="2">
        <v>196</v>
      </c>
      <c r="H1184" s="2">
        <v>196</v>
      </c>
      <c r="I1184" s="2">
        <v>177</v>
      </c>
      <c r="J1184" s="2">
        <v>157</v>
      </c>
      <c r="K1184" s="2">
        <v>147</v>
      </c>
      <c r="L1184" s="2">
        <v>137</v>
      </c>
      <c r="M1184" s="2">
        <v>128</v>
      </c>
      <c r="N1184" s="2">
        <v>118</v>
      </c>
      <c r="O1184" s="2">
        <v>118</v>
      </c>
      <c r="P1184" s="2">
        <v>108</v>
      </c>
      <c r="Q1184" s="2">
        <v>98</v>
      </c>
      <c r="R1184" s="2">
        <v>98</v>
      </c>
      <c r="S1184" s="2">
        <v>98</v>
      </c>
    </row>
    <row r="1185" spans="1:19" x14ac:dyDescent="0.2">
      <c r="A1185" s="4"/>
      <c r="B1185" s="22" t="str">
        <f t="shared" si="53"/>
        <v/>
      </c>
      <c r="C1185" s="4"/>
      <c r="D1185" s="3" t="str">
        <f t="shared" si="54"/>
        <v/>
      </c>
      <c r="E1185" s="24"/>
      <c r="F1185" s="2" t="str">
        <f t="shared" si="52"/>
        <v>Относительное удлинение пятикратного образца при растяжении, %</v>
      </c>
      <c r="G1185" s="2">
        <v>38</v>
      </c>
      <c r="H1185" s="2">
        <v>36</v>
      </c>
      <c r="I1185" s="2">
        <v>34</v>
      </c>
      <c r="J1185" s="2">
        <v>32</v>
      </c>
      <c r="K1185" s="2">
        <v>31</v>
      </c>
      <c r="L1185" s="2">
        <v>29</v>
      </c>
      <c r="M1185" s="2">
        <v>27</v>
      </c>
      <c r="N1185" s="2">
        <v>26</v>
      </c>
      <c r="O1185" s="2">
        <v>26</v>
      </c>
      <c r="P1185" s="2">
        <v>-25</v>
      </c>
      <c r="Q1185" s="2">
        <v>-25</v>
      </c>
      <c r="R1185" s="2">
        <v>-25</v>
      </c>
      <c r="S1185" s="2">
        <v>-24</v>
      </c>
    </row>
    <row r="1186" spans="1:19" x14ac:dyDescent="0.2">
      <c r="A1186" s="4"/>
      <c r="B1186" s="22" t="str">
        <f t="shared" si="53"/>
        <v/>
      </c>
      <c r="C1186" s="4"/>
      <c r="D1186" s="3" t="str">
        <f t="shared" si="54"/>
        <v/>
      </c>
      <c r="E1186" s="24"/>
      <c r="F1186" s="2" t="str">
        <f t="shared" si="52"/>
        <v>Относительное сужение поперечного сечения образца при растяжении, %</v>
      </c>
      <c r="G1186" s="2">
        <v>45</v>
      </c>
      <c r="H1186" s="2">
        <v>45</v>
      </c>
      <c r="I1186" s="2">
        <v>45</v>
      </c>
      <c r="J1186" s="2">
        <v>45</v>
      </c>
      <c r="K1186" s="2">
        <v>45</v>
      </c>
      <c r="L1186" s="2">
        <v>45</v>
      </c>
      <c r="M1186" s="2">
        <v>45</v>
      </c>
      <c r="N1186" s="2">
        <v>45</v>
      </c>
      <c r="O1186" s="2">
        <v>45</v>
      </c>
      <c r="P1186" s="2">
        <v>45</v>
      </c>
      <c r="Q1186" s="2">
        <v>45</v>
      </c>
      <c r="R1186" s="2">
        <v>45</v>
      </c>
      <c r="S1186" s="2">
        <v>45</v>
      </c>
    </row>
    <row r="1187" spans="1:19" ht="25.5" x14ac:dyDescent="0.2">
      <c r="A1187" s="3"/>
      <c r="B1187" s="22" t="str">
        <f t="shared" si="53"/>
        <v>Сталь хромоникелевая коррозионно-стойкого аустенитного класса</v>
      </c>
      <c r="C1187" s="3"/>
      <c r="D1187" s="3" t="str">
        <f t="shared" si="54"/>
        <v>10Х18Н9</v>
      </c>
      <c r="E1187" s="23" t="s">
        <v>199</v>
      </c>
      <c r="F1187" s="2" t="str">
        <f t="shared" si="52"/>
        <v>Предел прочности, МПа</v>
      </c>
      <c r="G1187" s="2">
        <v>491</v>
      </c>
      <c r="H1187" s="2">
        <v>451</v>
      </c>
      <c r="I1187" s="2">
        <v>412</v>
      </c>
      <c r="J1187" s="2">
        <v>392</v>
      </c>
      <c r="K1187" s="2">
        <v>392</v>
      </c>
      <c r="L1187" s="2">
        <v>373</v>
      </c>
      <c r="M1187" s="2">
        <v>363</v>
      </c>
      <c r="N1187" s="2">
        <v>353</v>
      </c>
      <c r="O1187" s="2">
        <v>353</v>
      </c>
      <c r="P1187" s="2">
        <v>343</v>
      </c>
      <c r="Q1187" s="2">
        <v>343</v>
      </c>
      <c r="R1187" s="2">
        <v>323</v>
      </c>
      <c r="S1187" s="2">
        <v>294</v>
      </c>
    </row>
    <row r="1188" spans="1:19" x14ac:dyDescent="0.2">
      <c r="A1188" s="4"/>
      <c r="B1188" s="22" t="str">
        <f t="shared" si="53"/>
        <v/>
      </c>
      <c r="C1188" s="4"/>
      <c r="D1188" s="3" t="str">
        <f t="shared" si="54"/>
        <v/>
      </c>
      <c r="E1188" s="24"/>
      <c r="F1188" s="2" t="str">
        <f t="shared" si="52"/>
        <v>Предел текучести, МПа</v>
      </c>
      <c r="G1188" s="2">
        <v>196</v>
      </c>
      <c r="H1188" s="2">
        <v>196</v>
      </c>
      <c r="I1188" s="2">
        <v>177</v>
      </c>
      <c r="J1188" s="2">
        <v>167</v>
      </c>
      <c r="K1188" s="2">
        <v>157</v>
      </c>
      <c r="L1188" s="2">
        <v>147</v>
      </c>
      <c r="M1188" s="2">
        <v>137</v>
      </c>
      <c r="N1188" s="2">
        <v>128</v>
      </c>
      <c r="O1188" s="2">
        <v>118</v>
      </c>
      <c r="P1188" s="2">
        <v>118</v>
      </c>
      <c r="Q1188" s="2">
        <v>108</v>
      </c>
      <c r="R1188" s="2">
        <v>98</v>
      </c>
      <c r="S1188" s="2">
        <v>98</v>
      </c>
    </row>
    <row r="1189" spans="1:19" x14ac:dyDescent="0.2">
      <c r="A1189" s="4"/>
      <c r="B1189" s="22" t="str">
        <f t="shared" si="53"/>
        <v/>
      </c>
      <c r="C1189" s="4"/>
      <c r="D1189" s="3" t="str">
        <f t="shared" si="54"/>
        <v/>
      </c>
      <c r="E1189" s="24"/>
      <c r="F1189" s="2" t="str">
        <f t="shared" si="52"/>
        <v>Относительное удлинение пятикратного образца при растяжении, %</v>
      </c>
      <c r="G1189" s="2">
        <v>40</v>
      </c>
      <c r="H1189" s="2">
        <v>38</v>
      </c>
      <c r="I1189" s="2">
        <v>36</v>
      </c>
      <c r="J1189" s="2">
        <v>33</v>
      </c>
      <c r="K1189" s="2">
        <v>32</v>
      </c>
      <c r="L1189" s="2">
        <v>30</v>
      </c>
      <c r="M1189" s="2">
        <v>28</v>
      </c>
      <c r="N1189" s="2">
        <v>27</v>
      </c>
      <c r="O1189" s="2">
        <v>26</v>
      </c>
      <c r="P1189" s="2">
        <v>25</v>
      </c>
      <c r="Q1189" s="2">
        <v>24</v>
      </c>
      <c r="R1189" s="2">
        <v>23</v>
      </c>
      <c r="S1189" s="2">
        <v>22</v>
      </c>
    </row>
    <row r="1190" spans="1:19" x14ac:dyDescent="0.2">
      <c r="A1190" s="4"/>
      <c r="B1190" s="22" t="str">
        <f t="shared" si="53"/>
        <v/>
      </c>
      <c r="C1190" s="4"/>
      <c r="D1190" s="3" t="str">
        <f t="shared" si="54"/>
        <v/>
      </c>
      <c r="E1190" s="24"/>
      <c r="F1190" s="2" t="str">
        <f t="shared" si="52"/>
        <v>Относительное сужение поперечного сечения образца при растяжении, %</v>
      </c>
      <c r="G1190" s="2">
        <v>55</v>
      </c>
      <c r="H1190" s="2">
        <v>53</v>
      </c>
      <c r="I1190" s="2">
        <v>53</v>
      </c>
      <c r="J1190" s="2">
        <v>53</v>
      </c>
      <c r="K1190" s="2">
        <v>52</v>
      </c>
      <c r="L1190" s="2">
        <v>52</v>
      </c>
      <c r="M1190" s="2">
        <v>52</v>
      </c>
      <c r="N1190" s="2">
        <v>51</v>
      </c>
      <c r="O1190" s="2">
        <v>50</v>
      </c>
      <c r="P1190" s="2">
        <v>50</v>
      </c>
      <c r="Q1190" s="2">
        <v>48</v>
      </c>
      <c r="R1190" s="2">
        <v>46</v>
      </c>
      <c r="S1190" s="2">
        <v>39</v>
      </c>
    </row>
    <row r="1191" spans="1:19" ht="38.25" x14ac:dyDescent="0.2">
      <c r="A1191" s="3" t="s">
        <v>211</v>
      </c>
      <c r="B1191" s="22" t="str">
        <f t="shared" si="53"/>
        <v>Сталь хромоникелевая коррозионно-стойкого аустенитного класса</v>
      </c>
      <c r="C1191" s="3" t="s">
        <v>362</v>
      </c>
      <c r="D1191" s="3" t="str">
        <f t="shared" si="54"/>
        <v>12Х18Н9</v>
      </c>
      <c r="E1191" s="23" t="s">
        <v>199</v>
      </c>
      <c r="F1191" s="2" t="str">
        <f t="shared" si="52"/>
        <v>Предел прочности, МПа</v>
      </c>
      <c r="G1191" s="2">
        <v>491</v>
      </c>
      <c r="H1191" s="2">
        <v>451</v>
      </c>
      <c r="I1191" s="2">
        <v>412</v>
      </c>
      <c r="J1191" s="2">
        <v>392</v>
      </c>
      <c r="K1191" s="2">
        <v>392</v>
      </c>
      <c r="L1191" s="2">
        <v>373</v>
      </c>
      <c r="M1191" s="2">
        <v>363</v>
      </c>
      <c r="N1191" s="2">
        <v>353</v>
      </c>
      <c r="O1191" s="2">
        <v>353</v>
      </c>
      <c r="P1191" s="2">
        <v>343</v>
      </c>
      <c r="Q1191" s="2">
        <v>343</v>
      </c>
      <c r="R1191" s="2">
        <v>323</v>
      </c>
      <c r="S1191" s="2">
        <v>294</v>
      </c>
    </row>
    <row r="1192" spans="1:19" x14ac:dyDescent="0.2">
      <c r="A1192" s="4"/>
      <c r="B1192" s="22" t="str">
        <f t="shared" si="53"/>
        <v/>
      </c>
      <c r="C1192" s="4"/>
      <c r="D1192" s="3" t="str">
        <f t="shared" si="54"/>
        <v/>
      </c>
      <c r="E1192" s="24"/>
      <c r="F1192" s="2" t="str">
        <f t="shared" si="52"/>
        <v>Предел текучести, МПа</v>
      </c>
      <c r="G1192" s="2">
        <v>196</v>
      </c>
      <c r="H1192" s="2">
        <v>196</v>
      </c>
      <c r="I1192" s="2">
        <v>177</v>
      </c>
      <c r="J1192" s="2">
        <v>167</v>
      </c>
      <c r="K1192" s="2">
        <v>157</v>
      </c>
      <c r="L1192" s="2">
        <v>147</v>
      </c>
      <c r="M1192" s="2">
        <v>137</v>
      </c>
      <c r="N1192" s="2">
        <v>128</v>
      </c>
      <c r="O1192" s="2">
        <v>118</v>
      </c>
      <c r="P1192" s="2">
        <v>118</v>
      </c>
      <c r="Q1192" s="2">
        <v>108</v>
      </c>
      <c r="R1192" s="2">
        <v>98</v>
      </c>
      <c r="S1192" s="2">
        <v>98</v>
      </c>
    </row>
    <row r="1193" spans="1:19" x14ac:dyDescent="0.2">
      <c r="A1193" s="4"/>
      <c r="B1193" s="22" t="str">
        <f t="shared" si="53"/>
        <v/>
      </c>
      <c r="C1193" s="4"/>
      <c r="D1193" s="3" t="str">
        <f t="shared" si="54"/>
        <v/>
      </c>
      <c r="E1193" s="24"/>
      <c r="F1193" s="2" t="str">
        <f t="shared" si="52"/>
        <v>Относительное удлинение пятикратного образца при растяжении, %</v>
      </c>
      <c r="G1193" s="2">
        <v>40</v>
      </c>
      <c r="H1193" s="2">
        <v>38</v>
      </c>
      <c r="I1193" s="2">
        <v>36</v>
      </c>
      <c r="J1193" s="2">
        <v>33</v>
      </c>
      <c r="K1193" s="2">
        <v>32</v>
      </c>
      <c r="L1193" s="2">
        <v>30</v>
      </c>
      <c r="M1193" s="2">
        <v>28</v>
      </c>
      <c r="N1193" s="2">
        <v>27</v>
      </c>
      <c r="O1193" s="2">
        <v>26</v>
      </c>
      <c r="P1193" s="2">
        <v>25</v>
      </c>
      <c r="Q1193" s="2">
        <v>24</v>
      </c>
      <c r="R1193" s="2">
        <v>23</v>
      </c>
      <c r="S1193" s="2">
        <v>22</v>
      </c>
    </row>
    <row r="1194" spans="1:19" x14ac:dyDescent="0.2">
      <c r="A1194" s="4"/>
      <c r="B1194" s="22" t="str">
        <f t="shared" si="53"/>
        <v/>
      </c>
      <c r="C1194" s="4"/>
      <c r="D1194" s="3" t="str">
        <f t="shared" si="54"/>
        <v/>
      </c>
      <c r="E1194" s="24"/>
      <c r="F1194" s="2" t="str">
        <f t="shared" si="52"/>
        <v>Относительное сужение поперечного сечения образца при растяжении, %</v>
      </c>
      <c r="G1194" s="2">
        <v>55</v>
      </c>
      <c r="H1194" s="2">
        <v>53</v>
      </c>
      <c r="I1194" s="2">
        <v>53</v>
      </c>
      <c r="J1194" s="2">
        <v>53</v>
      </c>
      <c r="K1194" s="2">
        <v>52</v>
      </c>
      <c r="L1194" s="2">
        <v>52</v>
      </c>
      <c r="M1194" s="2">
        <v>52</v>
      </c>
      <c r="N1194" s="2">
        <v>51</v>
      </c>
      <c r="O1194" s="2">
        <v>50</v>
      </c>
      <c r="P1194" s="2">
        <v>50</v>
      </c>
      <c r="Q1194" s="2">
        <v>48</v>
      </c>
      <c r="R1194" s="2">
        <v>46</v>
      </c>
      <c r="S1194" s="2">
        <v>39</v>
      </c>
    </row>
    <row r="1195" spans="1:19" ht="38.25" x14ac:dyDescent="0.2">
      <c r="A1195" s="3" t="s">
        <v>211</v>
      </c>
      <c r="B1195" s="22" t="str">
        <f t="shared" si="53"/>
        <v>Сталь хромоникелевая коррозионно-стойкого аустенитного класса</v>
      </c>
      <c r="C1195" s="3" t="s">
        <v>360</v>
      </c>
      <c r="D1195" s="3" t="str">
        <f t="shared" si="54"/>
        <v>08Х18Н10Т</v>
      </c>
      <c r="E1195" s="23" t="s">
        <v>133</v>
      </c>
      <c r="F1195" s="2" t="str">
        <f t="shared" si="52"/>
        <v>Предел прочности, МПа</v>
      </c>
      <c r="G1195" s="2">
        <v>491</v>
      </c>
      <c r="H1195" s="2">
        <v>480</v>
      </c>
      <c r="I1195" s="2">
        <v>461</v>
      </c>
      <c r="J1195" s="2">
        <v>436</v>
      </c>
      <c r="K1195" s="2">
        <v>417</v>
      </c>
      <c r="L1195" s="2">
        <v>397</v>
      </c>
      <c r="M1195" s="2">
        <v>377</v>
      </c>
      <c r="N1195" s="2">
        <v>353</v>
      </c>
      <c r="O1195" s="2">
        <v>328</v>
      </c>
      <c r="P1195" s="2">
        <v>314</v>
      </c>
      <c r="Q1195" s="2">
        <v>289</v>
      </c>
      <c r="R1195" s="2">
        <v>270</v>
      </c>
      <c r="S1195" s="2">
        <v>250</v>
      </c>
    </row>
    <row r="1196" spans="1:19" x14ac:dyDescent="0.2">
      <c r="A1196" s="4"/>
      <c r="B1196" s="22" t="str">
        <f t="shared" si="53"/>
        <v/>
      </c>
      <c r="C1196" s="4"/>
      <c r="D1196" s="3" t="str">
        <f t="shared" si="54"/>
        <v/>
      </c>
      <c r="E1196" s="24"/>
      <c r="F1196" s="2" t="str">
        <f t="shared" si="52"/>
        <v>Предел текучести, МПа</v>
      </c>
      <c r="G1196" s="2">
        <v>196</v>
      </c>
      <c r="H1196" s="2">
        <v>191</v>
      </c>
      <c r="I1196" s="2">
        <v>189</v>
      </c>
      <c r="J1196" s="2">
        <v>186</v>
      </c>
      <c r="K1196" s="2">
        <v>181</v>
      </c>
      <c r="L1196" s="2">
        <v>176</v>
      </c>
      <c r="M1196" s="2">
        <v>172</v>
      </c>
      <c r="N1196" s="2">
        <v>167</v>
      </c>
      <c r="O1196" s="2">
        <v>162</v>
      </c>
      <c r="P1196" s="2">
        <v>157</v>
      </c>
      <c r="Q1196" s="2">
        <v>152</v>
      </c>
      <c r="R1196" s="2">
        <v>150</v>
      </c>
      <c r="S1196" s="2">
        <v>147</v>
      </c>
    </row>
    <row r="1197" spans="1:19" x14ac:dyDescent="0.2">
      <c r="A1197" s="4"/>
      <c r="B1197" s="22" t="str">
        <f t="shared" si="53"/>
        <v/>
      </c>
      <c r="C1197" s="4"/>
      <c r="D1197" s="3" t="str">
        <f t="shared" si="54"/>
        <v/>
      </c>
      <c r="E1197" s="24"/>
      <c r="F1197" s="2" t="str">
        <f t="shared" si="52"/>
        <v>Относительное удлинение пятикратного образца при растяжении, %</v>
      </c>
      <c r="G1197" s="2">
        <v>38</v>
      </c>
      <c r="H1197" s="2">
        <v>37</v>
      </c>
      <c r="I1197" s="2">
        <v>36</v>
      </c>
      <c r="J1197" s="2">
        <v>33</v>
      </c>
      <c r="K1197" s="2">
        <v>31</v>
      </c>
      <c r="L1197" s="2">
        <v>28</v>
      </c>
      <c r="M1197" s="2">
        <v>26</v>
      </c>
      <c r="N1197" s="2">
        <v>25</v>
      </c>
      <c r="O1197" s="2">
        <v>22</v>
      </c>
      <c r="P1197" s="2">
        <v>20</v>
      </c>
      <c r="Q1197" s="2">
        <v>20</v>
      </c>
      <c r="R1197" s="2">
        <v>20</v>
      </c>
      <c r="S1197" s="2">
        <v>20</v>
      </c>
    </row>
    <row r="1198" spans="1:19" x14ac:dyDescent="0.2">
      <c r="A1198" s="4"/>
      <c r="B1198" s="22" t="str">
        <f t="shared" si="53"/>
        <v/>
      </c>
      <c r="C1198" s="4"/>
      <c r="D1198" s="3" t="str">
        <f t="shared" si="54"/>
        <v/>
      </c>
      <c r="E1198" s="24"/>
      <c r="F1198" s="2" t="str">
        <f t="shared" si="52"/>
        <v>Относительное сужение поперечного сечения образца при растяжении, %</v>
      </c>
      <c r="G1198" s="2">
        <v>40</v>
      </c>
      <c r="H1198" s="2">
        <v>40</v>
      </c>
      <c r="I1198" s="2">
        <v>40</v>
      </c>
      <c r="J1198" s="2">
        <v>40</v>
      </c>
      <c r="K1198" s="2">
        <v>40</v>
      </c>
      <c r="L1198" s="2">
        <v>40</v>
      </c>
      <c r="M1198" s="2">
        <v>40</v>
      </c>
      <c r="N1198" s="2">
        <v>40</v>
      </c>
      <c r="O1198" s="2">
        <v>40</v>
      </c>
      <c r="P1198" s="2">
        <v>40</v>
      </c>
      <c r="Q1198" s="2">
        <v>40</v>
      </c>
      <c r="R1198" s="2">
        <v>40</v>
      </c>
      <c r="S1198" s="2">
        <v>40</v>
      </c>
    </row>
    <row r="1199" spans="1:19" ht="25.5" x14ac:dyDescent="0.2">
      <c r="A1199" s="4"/>
      <c r="B1199" s="22" t="str">
        <f t="shared" si="53"/>
        <v>Сталь хромоникелевая коррозионно-стойкого аустенитного класса</v>
      </c>
      <c r="C1199" s="4"/>
      <c r="D1199" s="3" t="str">
        <f t="shared" si="54"/>
        <v>08Х18Н10Т</v>
      </c>
      <c r="E1199" s="23" t="s">
        <v>332</v>
      </c>
      <c r="F1199" s="2" t="str">
        <f t="shared" si="52"/>
        <v>Предел прочности, МПа</v>
      </c>
      <c r="G1199" s="2">
        <v>491</v>
      </c>
      <c r="H1199" s="2">
        <v>477</v>
      </c>
      <c r="I1199" s="2">
        <v>456</v>
      </c>
      <c r="J1199" s="2">
        <v>426</v>
      </c>
      <c r="K1199" s="2">
        <v>417</v>
      </c>
      <c r="L1199" s="2">
        <v>382</v>
      </c>
      <c r="M1199" s="2">
        <v>358</v>
      </c>
      <c r="N1199" s="2">
        <v>333</v>
      </c>
      <c r="O1199" s="2">
        <v>309</v>
      </c>
      <c r="P1199" s="2">
        <v>289</v>
      </c>
      <c r="Q1199" s="2">
        <v>260</v>
      </c>
      <c r="R1199" s="2">
        <v>235</v>
      </c>
      <c r="S1199" s="2">
        <v>216</v>
      </c>
    </row>
    <row r="1200" spans="1:19" x14ac:dyDescent="0.2">
      <c r="A1200" s="4"/>
      <c r="B1200" s="22" t="str">
        <f t="shared" si="53"/>
        <v/>
      </c>
      <c r="C1200" s="4"/>
      <c r="D1200" s="3" t="str">
        <f t="shared" si="54"/>
        <v/>
      </c>
      <c r="E1200" s="24"/>
      <c r="F1200" s="2" t="str">
        <f t="shared" si="52"/>
        <v>Предел текучести, МПа</v>
      </c>
      <c r="G1200" s="2">
        <v>196</v>
      </c>
      <c r="H1200" s="2">
        <v>193</v>
      </c>
      <c r="I1200" s="2">
        <v>186</v>
      </c>
      <c r="J1200" s="2">
        <v>181</v>
      </c>
      <c r="K1200" s="2">
        <v>176</v>
      </c>
      <c r="L1200" s="2">
        <v>167</v>
      </c>
      <c r="M1200" s="2">
        <v>162</v>
      </c>
      <c r="N1200" s="2">
        <v>157</v>
      </c>
      <c r="O1200" s="2">
        <v>152</v>
      </c>
      <c r="P1200" s="2">
        <v>144</v>
      </c>
      <c r="Q1200" s="2">
        <v>137</v>
      </c>
      <c r="R1200" s="2">
        <v>132</v>
      </c>
      <c r="S1200" s="2">
        <v>127</v>
      </c>
    </row>
    <row r="1201" spans="1:19" x14ac:dyDescent="0.2">
      <c r="A1201" s="4"/>
      <c r="B1201" s="22" t="str">
        <f t="shared" si="53"/>
        <v/>
      </c>
      <c r="C1201" s="4"/>
      <c r="D1201" s="3" t="str">
        <f t="shared" si="54"/>
        <v/>
      </c>
      <c r="E1201" s="24"/>
      <c r="F1201" s="2" t="str">
        <f t="shared" si="52"/>
        <v>Относительное удлинение пятикратного образца при растяжении, %</v>
      </c>
      <c r="G1201" s="2">
        <v>35</v>
      </c>
      <c r="H1201" s="2">
        <v>34</v>
      </c>
      <c r="I1201" s="2">
        <v>33</v>
      </c>
      <c r="J1201" s="2">
        <v>31</v>
      </c>
      <c r="K1201" s="2">
        <v>29</v>
      </c>
      <c r="L1201" s="2">
        <v>27</v>
      </c>
      <c r="M1201" s="2">
        <v>26</v>
      </c>
      <c r="N1201" s="2">
        <v>25</v>
      </c>
      <c r="O1201" s="2">
        <v>24</v>
      </c>
      <c r="P1201" s="2">
        <v>23</v>
      </c>
      <c r="Q1201" s="2">
        <v>22</v>
      </c>
      <c r="R1201" s="2">
        <v>22</v>
      </c>
      <c r="S1201" s="2">
        <v>21</v>
      </c>
    </row>
    <row r="1202" spans="1:19" x14ac:dyDescent="0.2">
      <c r="A1202" s="4"/>
      <c r="B1202" s="22" t="str">
        <f t="shared" si="53"/>
        <v/>
      </c>
      <c r="C1202" s="4"/>
      <c r="D1202" s="3" t="str">
        <f t="shared" si="54"/>
        <v/>
      </c>
      <c r="E1202" s="24"/>
      <c r="F1202" s="2" t="str">
        <f t="shared" si="52"/>
        <v>Относительное сужение поперечного сечения образца при растяжении, %</v>
      </c>
      <c r="G1202" s="2">
        <v>40</v>
      </c>
      <c r="H1202" s="2">
        <v>40</v>
      </c>
      <c r="I1202" s="2">
        <v>40</v>
      </c>
      <c r="J1202" s="2">
        <v>40</v>
      </c>
      <c r="K1202" s="2">
        <v>40</v>
      </c>
      <c r="L1202" s="2">
        <v>40</v>
      </c>
      <c r="M1202" s="2">
        <v>40</v>
      </c>
      <c r="N1202" s="2">
        <v>40</v>
      </c>
      <c r="O1202" s="2">
        <v>40</v>
      </c>
      <c r="P1202" s="2">
        <v>40</v>
      </c>
      <c r="Q1202" s="2">
        <v>40</v>
      </c>
      <c r="R1202" s="2">
        <v>40</v>
      </c>
      <c r="S1202" s="2">
        <v>40</v>
      </c>
    </row>
    <row r="1203" spans="1:19" ht="25.5" x14ac:dyDescent="0.2">
      <c r="A1203" s="4"/>
      <c r="B1203" s="22" t="str">
        <f t="shared" si="53"/>
        <v>Сталь хромоникелевая коррозионно-стойкого аустенитного класса</v>
      </c>
      <c r="C1203" s="4"/>
      <c r="D1203" s="3" t="str">
        <f t="shared" si="54"/>
        <v>08Х18Н10Т</v>
      </c>
      <c r="E1203" s="23" t="s">
        <v>333</v>
      </c>
      <c r="F1203" s="2" t="str">
        <f t="shared" si="52"/>
        <v>Предел прочности, МПа</v>
      </c>
      <c r="G1203" s="2">
        <v>491</v>
      </c>
      <c r="H1203" s="2">
        <v>475</v>
      </c>
      <c r="I1203" s="2">
        <v>446</v>
      </c>
      <c r="J1203" s="2">
        <v>421</v>
      </c>
      <c r="K1203" s="2">
        <v>392</v>
      </c>
      <c r="L1203" s="2">
        <v>368</v>
      </c>
      <c r="M1203" s="2">
        <v>343</v>
      </c>
      <c r="N1203" s="2">
        <v>314</v>
      </c>
      <c r="O1203" s="2">
        <v>289</v>
      </c>
      <c r="P1203" s="2">
        <v>260</v>
      </c>
      <c r="Q1203" s="2">
        <v>235</v>
      </c>
      <c r="R1203" s="2">
        <v>206</v>
      </c>
      <c r="S1203" s="2">
        <v>181</v>
      </c>
    </row>
    <row r="1204" spans="1:19" x14ac:dyDescent="0.2">
      <c r="A1204" s="4"/>
      <c r="B1204" s="22" t="str">
        <f t="shared" si="53"/>
        <v/>
      </c>
      <c r="C1204" s="4"/>
      <c r="D1204" s="3" t="str">
        <f t="shared" si="54"/>
        <v/>
      </c>
      <c r="E1204" s="24"/>
      <c r="F1204" s="2" t="str">
        <f t="shared" si="52"/>
        <v>Предел текучести, МПа</v>
      </c>
      <c r="G1204" s="2">
        <v>196</v>
      </c>
      <c r="H1204" s="2">
        <v>191</v>
      </c>
      <c r="I1204" s="2">
        <v>181</v>
      </c>
      <c r="J1204" s="2">
        <v>172</v>
      </c>
      <c r="K1204" s="2">
        <v>164</v>
      </c>
      <c r="L1204" s="2">
        <v>152</v>
      </c>
      <c r="M1204" s="2">
        <v>147</v>
      </c>
      <c r="N1204" s="2">
        <v>137</v>
      </c>
      <c r="O1204" s="2">
        <v>132</v>
      </c>
      <c r="P1204" s="2">
        <v>123</v>
      </c>
      <c r="Q1204" s="2">
        <v>113</v>
      </c>
      <c r="R1204" s="2">
        <v>103</v>
      </c>
      <c r="S1204" s="2">
        <v>98</v>
      </c>
    </row>
    <row r="1205" spans="1:19" x14ac:dyDescent="0.2">
      <c r="A1205" s="4"/>
      <c r="B1205" s="22" t="str">
        <f t="shared" si="53"/>
        <v/>
      </c>
      <c r="C1205" s="4"/>
      <c r="D1205" s="3" t="str">
        <f t="shared" si="54"/>
        <v/>
      </c>
      <c r="E1205" s="24"/>
      <c r="F1205" s="2" t="str">
        <f t="shared" si="52"/>
        <v>Относительное удлинение пятикратного образца при растяжении, %</v>
      </c>
      <c r="G1205" s="2">
        <v>35</v>
      </c>
      <c r="H1205" s="2">
        <v>34</v>
      </c>
      <c r="I1205" s="2">
        <v>33</v>
      </c>
      <c r="J1205" s="2">
        <v>31</v>
      </c>
      <c r="K1205" s="2">
        <v>29</v>
      </c>
      <c r="L1205" s="2">
        <v>27</v>
      </c>
      <c r="M1205" s="2">
        <v>26</v>
      </c>
      <c r="N1205" s="2">
        <v>25</v>
      </c>
      <c r="O1205" s="2">
        <v>24</v>
      </c>
      <c r="P1205" s="2">
        <v>23</v>
      </c>
      <c r="Q1205" s="2">
        <v>22</v>
      </c>
      <c r="R1205" s="2">
        <v>22</v>
      </c>
      <c r="S1205" s="2">
        <v>21</v>
      </c>
    </row>
    <row r="1206" spans="1:19" x14ac:dyDescent="0.2">
      <c r="A1206" s="4"/>
      <c r="B1206" s="22" t="str">
        <f t="shared" si="53"/>
        <v/>
      </c>
      <c r="C1206" s="4"/>
      <c r="D1206" s="3" t="str">
        <f t="shared" si="54"/>
        <v/>
      </c>
      <c r="E1206" s="24"/>
      <c r="F1206" s="2" t="str">
        <f t="shared" si="52"/>
        <v>Относительное сужение поперечного сечения образца при растяжении, %</v>
      </c>
      <c r="G1206" s="2">
        <v>40</v>
      </c>
      <c r="H1206" s="2">
        <v>40</v>
      </c>
      <c r="I1206" s="2">
        <v>40</v>
      </c>
      <c r="J1206" s="2">
        <v>40</v>
      </c>
      <c r="K1206" s="2">
        <v>40</v>
      </c>
      <c r="L1206" s="2">
        <v>40</v>
      </c>
      <c r="M1206" s="2">
        <v>40</v>
      </c>
      <c r="N1206" s="2">
        <v>40</v>
      </c>
      <c r="O1206" s="2">
        <v>40</v>
      </c>
      <c r="P1206" s="2">
        <v>40</v>
      </c>
      <c r="Q1206" s="2">
        <v>40</v>
      </c>
      <c r="R1206" s="2">
        <v>40</v>
      </c>
      <c r="S1206" s="2">
        <v>40</v>
      </c>
    </row>
    <row r="1207" spans="1:19" ht="25.5" x14ac:dyDescent="0.2">
      <c r="A1207" s="4"/>
      <c r="B1207" s="22" t="str">
        <f t="shared" si="53"/>
        <v>Сталь хромоникелевая коррозионно-стойкого аустенитного класса</v>
      </c>
      <c r="C1207" s="4"/>
      <c r="D1207" s="3" t="str">
        <f t="shared" si="54"/>
        <v>08Х18Н10Т</v>
      </c>
      <c r="E1207" s="23" t="s">
        <v>5</v>
      </c>
      <c r="F1207" s="2" t="str">
        <f t="shared" si="52"/>
        <v>Предел прочности, МПа</v>
      </c>
      <c r="G1207" s="2">
        <v>510</v>
      </c>
      <c r="H1207" s="2">
        <v>471</v>
      </c>
      <c r="I1207" s="2">
        <v>461</v>
      </c>
      <c r="J1207" s="2">
        <v>441</v>
      </c>
      <c r="K1207" s="2">
        <v>421</v>
      </c>
      <c r="L1207" s="2">
        <v>421</v>
      </c>
      <c r="M1207" s="2">
        <v>412</v>
      </c>
      <c r="N1207" s="2">
        <v>412</v>
      </c>
      <c r="O1207" s="2">
        <v>402</v>
      </c>
      <c r="P1207" s="2">
        <v>382</v>
      </c>
      <c r="Q1207" s="2">
        <v>353</v>
      </c>
      <c r="R1207" s="2">
        <v>333</v>
      </c>
      <c r="S1207" s="2">
        <v>304</v>
      </c>
    </row>
    <row r="1208" spans="1:19" x14ac:dyDescent="0.2">
      <c r="A1208" s="4"/>
      <c r="B1208" s="22" t="str">
        <f t="shared" si="53"/>
        <v/>
      </c>
      <c r="C1208" s="4"/>
      <c r="D1208" s="3" t="str">
        <f t="shared" si="54"/>
        <v/>
      </c>
      <c r="E1208" s="24"/>
      <c r="F1208" s="2" t="str">
        <f t="shared" si="52"/>
        <v>Предел текучести, МПа</v>
      </c>
      <c r="G1208" s="2">
        <v>216</v>
      </c>
      <c r="H1208" s="2">
        <v>206</v>
      </c>
      <c r="I1208" s="2">
        <v>206</v>
      </c>
      <c r="J1208" s="2">
        <v>196</v>
      </c>
      <c r="K1208" s="2">
        <v>187</v>
      </c>
      <c r="L1208" s="2">
        <v>187</v>
      </c>
      <c r="M1208" s="2">
        <v>177</v>
      </c>
      <c r="N1208" s="2">
        <v>177</v>
      </c>
      <c r="O1208" s="2">
        <v>167</v>
      </c>
      <c r="P1208" s="2">
        <v>157</v>
      </c>
      <c r="Q1208" s="2">
        <v>147</v>
      </c>
      <c r="R1208" s="2">
        <v>147</v>
      </c>
      <c r="S1208" s="2">
        <v>137</v>
      </c>
    </row>
    <row r="1209" spans="1:19" x14ac:dyDescent="0.2">
      <c r="A1209" s="4"/>
      <c r="B1209" s="22" t="str">
        <f t="shared" si="53"/>
        <v/>
      </c>
      <c r="C1209" s="4"/>
      <c r="D1209" s="3" t="str">
        <f t="shared" si="54"/>
        <v/>
      </c>
      <c r="E1209" s="24"/>
      <c r="F1209" s="2" t="str">
        <f t="shared" si="52"/>
        <v>Относительное удлинение пятикратного образца при растяжении, %</v>
      </c>
      <c r="G1209" s="2">
        <v>35</v>
      </c>
      <c r="H1209" s="2">
        <v>32</v>
      </c>
      <c r="I1209" s="2">
        <v>30</v>
      </c>
      <c r="J1209" s="2">
        <v>28</v>
      </c>
      <c r="K1209" s="2">
        <v>27</v>
      </c>
      <c r="L1209" s="2">
        <v>26</v>
      </c>
      <c r="M1209" s="2">
        <v>26</v>
      </c>
      <c r="N1209" s="2">
        <v>26</v>
      </c>
      <c r="O1209" s="2">
        <v>25</v>
      </c>
      <c r="P1209" s="2">
        <v>25</v>
      </c>
      <c r="Q1209" s="2">
        <v>24</v>
      </c>
      <c r="R1209" s="2">
        <v>23</v>
      </c>
      <c r="S1209" s="2">
        <v>22</v>
      </c>
    </row>
    <row r="1210" spans="1:19" x14ac:dyDescent="0.2">
      <c r="A1210" s="4"/>
      <c r="B1210" s="22" t="str">
        <f t="shared" si="53"/>
        <v/>
      </c>
      <c r="C1210" s="4"/>
      <c r="D1210" s="3" t="str">
        <f t="shared" si="54"/>
        <v/>
      </c>
      <c r="E1210" s="24"/>
      <c r="F1210" s="2" t="str">
        <f t="shared" si="52"/>
        <v>Относительное сужение поперечного сечения образца при растяжении, %</v>
      </c>
      <c r="G1210" s="2">
        <v>55</v>
      </c>
      <c r="H1210" s="2">
        <v>55</v>
      </c>
      <c r="I1210" s="2">
        <v>55</v>
      </c>
      <c r="J1210" s="2">
        <v>54</v>
      </c>
      <c r="K1210" s="2">
        <v>54</v>
      </c>
      <c r="L1210" s="2">
        <v>53</v>
      </c>
      <c r="M1210" s="2">
        <v>52</v>
      </c>
      <c r="N1210" s="2">
        <v>51</v>
      </c>
      <c r="O1210" s="2">
        <v>50</v>
      </c>
      <c r="P1210" s="2">
        <v>48</v>
      </c>
      <c r="Q1210" s="2">
        <v>47</v>
      </c>
      <c r="R1210" s="2">
        <v>45</v>
      </c>
      <c r="S1210" s="2">
        <v>40</v>
      </c>
    </row>
    <row r="1211" spans="1:19" ht="38.25" x14ac:dyDescent="0.2">
      <c r="A1211" s="3" t="s">
        <v>211</v>
      </c>
      <c r="B1211" s="22" t="str">
        <f t="shared" si="53"/>
        <v>Сталь хромоникелевая коррозионно-стойкого аустенитного класса</v>
      </c>
      <c r="C1211" s="3" t="s">
        <v>361</v>
      </c>
      <c r="D1211" s="3" t="str">
        <f t="shared" si="54"/>
        <v>12Х18Н10Т</v>
      </c>
      <c r="E1211" s="23" t="s">
        <v>133</v>
      </c>
      <c r="F1211" s="2" t="str">
        <f t="shared" si="52"/>
        <v>Предел прочности, МПа</v>
      </c>
      <c r="G1211" s="2">
        <v>491</v>
      </c>
      <c r="H1211" s="2">
        <v>480</v>
      </c>
      <c r="I1211" s="2">
        <v>461</v>
      </c>
      <c r="J1211" s="2">
        <v>436</v>
      </c>
      <c r="K1211" s="2">
        <v>417</v>
      </c>
      <c r="L1211" s="2">
        <v>397</v>
      </c>
      <c r="M1211" s="2">
        <v>377</v>
      </c>
      <c r="N1211" s="2">
        <v>353</v>
      </c>
      <c r="O1211" s="2">
        <v>328</v>
      </c>
      <c r="P1211" s="2">
        <v>314</v>
      </c>
      <c r="Q1211" s="2">
        <v>289</v>
      </c>
      <c r="R1211" s="2">
        <v>270</v>
      </c>
      <c r="S1211" s="2">
        <v>250</v>
      </c>
    </row>
    <row r="1212" spans="1:19" x14ac:dyDescent="0.2">
      <c r="A1212" s="4"/>
      <c r="B1212" s="22" t="str">
        <f t="shared" si="53"/>
        <v/>
      </c>
      <c r="C1212" s="4"/>
      <c r="D1212" s="3" t="str">
        <f t="shared" si="54"/>
        <v/>
      </c>
      <c r="E1212" s="24"/>
      <c r="F1212" s="2" t="str">
        <f t="shared" si="52"/>
        <v>Предел текучести, МПа</v>
      </c>
      <c r="G1212" s="2">
        <v>196</v>
      </c>
      <c r="H1212" s="2">
        <v>191</v>
      </c>
      <c r="I1212" s="2">
        <v>189</v>
      </c>
      <c r="J1212" s="2">
        <v>186</v>
      </c>
      <c r="K1212" s="2">
        <v>181</v>
      </c>
      <c r="L1212" s="2">
        <v>176</v>
      </c>
      <c r="M1212" s="2">
        <v>172</v>
      </c>
      <c r="N1212" s="2">
        <v>167</v>
      </c>
      <c r="O1212" s="2">
        <v>162</v>
      </c>
      <c r="P1212" s="2">
        <v>157</v>
      </c>
      <c r="Q1212" s="2">
        <v>152</v>
      </c>
      <c r="R1212" s="2">
        <v>150</v>
      </c>
      <c r="S1212" s="2">
        <v>147</v>
      </c>
    </row>
    <row r="1213" spans="1:19" x14ac:dyDescent="0.2">
      <c r="A1213" s="4"/>
      <c r="B1213" s="22" t="str">
        <f t="shared" si="53"/>
        <v/>
      </c>
      <c r="C1213" s="4"/>
      <c r="D1213" s="3" t="str">
        <f t="shared" si="54"/>
        <v/>
      </c>
      <c r="E1213" s="24"/>
      <c r="F1213" s="2" t="str">
        <f t="shared" si="52"/>
        <v>Относительное удлинение пятикратного образца при растяжении, %</v>
      </c>
      <c r="G1213" s="2">
        <v>38</v>
      </c>
      <c r="H1213" s="2">
        <v>37</v>
      </c>
      <c r="I1213" s="2">
        <v>36</v>
      </c>
      <c r="J1213" s="2">
        <v>33</v>
      </c>
      <c r="K1213" s="2">
        <v>31</v>
      </c>
      <c r="L1213" s="2">
        <v>28</v>
      </c>
      <c r="M1213" s="2">
        <v>26</v>
      </c>
      <c r="N1213" s="2">
        <v>25</v>
      </c>
      <c r="O1213" s="2">
        <v>22</v>
      </c>
      <c r="P1213" s="2">
        <v>20</v>
      </c>
      <c r="Q1213" s="2">
        <v>20</v>
      </c>
      <c r="R1213" s="2">
        <v>20</v>
      </c>
      <c r="S1213" s="2">
        <v>20</v>
      </c>
    </row>
    <row r="1214" spans="1:19" x14ac:dyDescent="0.2">
      <c r="A1214" s="4"/>
      <c r="B1214" s="22" t="str">
        <f t="shared" si="53"/>
        <v/>
      </c>
      <c r="C1214" s="4"/>
      <c r="D1214" s="3" t="str">
        <f t="shared" si="54"/>
        <v/>
      </c>
      <c r="E1214" s="24"/>
      <c r="F1214" s="2" t="str">
        <f t="shared" si="52"/>
        <v>Относительное сужение поперечного сечения образца при растяжении, %</v>
      </c>
      <c r="G1214" s="2">
        <v>40</v>
      </c>
      <c r="H1214" s="2">
        <v>40</v>
      </c>
      <c r="I1214" s="2">
        <v>40</v>
      </c>
      <c r="J1214" s="2">
        <v>40</v>
      </c>
      <c r="K1214" s="2">
        <v>40</v>
      </c>
      <c r="L1214" s="2">
        <v>40</v>
      </c>
      <c r="M1214" s="2">
        <v>40</v>
      </c>
      <c r="N1214" s="2">
        <v>40</v>
      </c>
      <c r="O1214" s="2">
        <v>40</v>
      </c>
      <c r="P1214" s="2">
        <v>40</v>
      </c>
      <c r="Q1214" s="2">
        <v>40</v>
      </c>
      <c r="R1214" s="2">
        <v>40</v>
      </c>
      <c r="S1214" s="2">
        <v>40</v>
      </c>
    </row>
    <row r="1215" spans="1:19" ht="25.5" x14ac:dyDescent="0.2">
      <c r="A1215" s="4"/>
      <c r="B1215" s="22" t="str">
        <f t="shared" si="53"/>
        <v>Сталь хромоникелевая коррозионно-стойкого аустенитного класса</v>
      </c>
      <c r="C1215" s="4"/>
      <c r="D1215" s="3" t="str">
        <f t="shared" si="54"/>
        <v>12Х18Н10Т</v>
      </c>
      <c r="E1215" s="23" t="s">
        <v>332</v>
      </c>
      <c r="F1215" s="2" t="str">
        <f t="shared" si="52"/>
        <v>Предел прочности, МПа</v>
      </c>
      <c r="G1215" s="2">
        <v>491</v>
      </c>
      <c r="H1215" s="2">
        <v>477</v>
      </c>
      <c r="I1215" s="2">
        <v>456</v>
      </c>
      <c r="J1215" s="2">
        <v>426</v>
      </c>
      <c r="K1215" s="2">
        <v>417</v>
      </c>
      <c r="L1215" s="2">
        <v>382</v>
      </c>
      <c r="M1215" s="2">
        <v>358</v>
      </c>
      <c r="N1215" s="2">
        <v>333</v>
      </c>
      <c r="O1215" s="2">
        <v>309</v>
      </c>
      <c r="P1215" s="2">
        <v>289</v>
      </c>
      <c r="Q1215" s="2">
        <v>260</v>
      </c>
      <c r="R1215" s="2">
        <v>235</v>
      </c>
      <c r="S1215" s="2">
        <v>216</v>
      </c>
    </row>
    <row r="1216" spans="1:19" x14ac:dyDescent="0.2">
      <c r="A1216" s="4"/>
      <c r="B1216" s="22" t="str">
        <f t="shared" si="53"/>
        <v/>
      </c>
      <c r="C1216" s="4"/>
      <c r="D1216" s="3" t="str">
        <f t="shared" si="54"/>
        <v/>
      </c>
      <c r="E1216" s="24"/>
      <c r="F1216" s="2" t="str">
        <f t="shared" si="52"/>
        <v>Предел текучести, МПа</v>
      </c>
      <c r="G1216" s="2">
        <v>196</v>
      </c>
      <c r="H1216" s="2">
        <v>193</v>
      </c>
      <c r="I1216" s="2">
        <v>186</v>
      </c>
      <c r="J1216" s="2">
        <v>181</v>
      </c>
      <c r="K1216" s="2">
        <v>176</v>
      </c>
      <c r="L1216" s="2">
        <v>167</v>
      </c>
      <c r="M1216" s="2">
        <v>162</v>
      </c>
      <c r="N1216" s="2">
        <v>157</v>
      </c>
      <c r="O1216" s="2">
        <v>152</v>
      </c>
      <c r="P1216" s="2">
        <v>144</v>
      </c>
      <c r="Q1216" s="2">
        <v>137</v>
      </c>
      <c r="R1216" s="2">
        <v>132</v>
      </c>
      <c r="S1216" s="2">
        <v>127</v>
      </c>
    </row>
    <row r="1217" spans="1:19" x14ac:dyDescent="0.2">
      <c r="A1217" s="4"/>
      <c r="B1217" s="22" t="str">
        <f t="shared" si="53"/>
        <v/>
      </c>
      <c r="C1217" s="4"/>
      <c r="D1217" s="3" t="str">
        <f t="shared" si="54"/>
        <v/>
      </c>
      <c r="E1217" s="24"/>
      <c r="F1217" s="2" t="str">
        <f t="shared" si="52"/>
        <v>Относительное удлинение пятикратного образца при растяжении, %</v>
      </c>
      <c r="G1217" s="2">
        <v>35</v>
      </c>
      <c r="H1217" s="2">
        <v>34</v>
      </c>
      <c r="I1217" s="2">
        <v>33</v>
      </c>
      <c r="J1217" s="2">
        <v>31</v>
      </c>
      <c r="K1217" s="2">
        <v>29</v>
      </c>
      <c r="L1217" s="2">
        <v>27</v>
      </c>
      <c r="M1217" s="2">
        <v>26</v>
      </c>
      <c r="N1217" s="2">
        <v>25</v>
      </c>
      <c r="O1217" s="2">
        <v>24</v>
      </c>
      <c r="P1217" s="2">
        <v>23</v>
      </c>
      <c r="Q1217" s="2">
        <v>22</v>
      </c>
      <c r="R1217" s="2">
        <v>22</v>
      </c>
      <c r="S1217" s="2">
        <v>21</v>
      </c>
    </row>
    <row r="1218" spans="1:19" x14ac:dyDescent="0.2">
      <c r="A1218" s="4"/>
      <c r="B1218" s="22" t="str">
        <f t="shared" si="53"/>
        <v/>
      </c>
      <c r="C1218" s="4"/>
      <c r="D1218" s="3" t="str">
        <f t="shared" si="54"/>
        <v/>
      </c>
      <c r="E1218" s="24"/>
      <c r="F1218" s="2" t="str">
        <f t="shared" si="52"/>
        <v>Относительное сужение поперечного сечения образца при растяжении, %</v>
      </c>
      <c r="G1218" s="2">
        <v>40</v>
      </c>
      <c r="H1218" s="2">
        <v>40</v>
      </c>
      <c r="I1218" s="2">
        <v>40</v>
      </c>
      <c r="J1218" s="2">
        <v>40</v>
      </c>
      <c r="K1218" s="2">
        <v>40</v>
      </c>
      <c r="L1218" s="2">
        <v>40</v>
      </c>
      <c r="M1218" s="2">
        <v>40</v>
      </c>
      <c r="N1218" s="2">
        <v>40</v>
      </c>
      <c r="O1218" s="2">
        <v>40</v>
      </c>
      <c r="P1218" s="2">
        <v>40</v>
      </c>
      <c r="Q1218" s="2">
        <v>40</v>
      </c>
      <c r="R1218" s="2">
        <v>40</v>
      </c>
      <c r="S1218" s="2">
        <v>40</v>
      </c>
    </row>
    <row r="1219" spans="1:19" ht="25.5" x14ac:dyDescent="0.2">
      <c r="A1219" s="4"/>
      <c r="B1219" s="22" t="str">
        <f t="shared" ref="B1219:B1282" si="55">IF(NOT(ISBLANK(A1219)),A1219,IF(NOT(ISBLANK(E1219)),INDEX(B:B,ROW(B1219)-4),""))</f>
        <v>Сталь хромоникелевая коррозионно-стойкого аустенитного класса</v>
      </c>
      <c r="C1219" s="4"/>
      <c r="D1219" s="3" t="str">
        <f t="shared" ref="D1219:D1282" si="56">IF(NOT(ISBLANK(C1219)),C1219,IF(NOT(ISBLANK(E1219)),INDEX(D:D,ROW(D1219)-4),""))</f>
        <v>12Х18Н10Т</v>
      </c>
      <c r="E1219" s="23" t="s">
        <v>333</v>
      </c>
      <c r="F1219" s="2" t="str">
        <f t="shared" si="52"/>
        <v>Предел прочности, МПа</v>
      </c>
      <c r="G1219" s="2">
        <v>491</v>
      </c>
      <c r="H1219" s="2">
        <v>475</v>
      </c>
      <c r="I1219" s="2">
        <v>446</v>
      </c>
      <c r="J1219" s="2">
        <v>421</v>
      </c>
      <c r="K1219" s="2">
        <v>392</v>
      </c>
      <c r="L1219" s="2">
        <v>368</v>
      </c>
      <c r="M1219" s="2">
        <v>343</v>
      </c>
      <c r="N1219" s="2">
        <v>314</v>
      </c>
      <c r="O1219" s="2">
        <v>289</v>
      </c>
      <c r="P1219" s="2">
        <v>260</v>
      </c>
      <c r="Q1219" s="2">
        <v>235</v>
      </c>
      <c r="R1219" s="2">
        <v>206</v>
      </c>
      <c r="S1219" s="2">
        <v>181</v>
      </c>
    </row>
    <row r="1220" spans="1:19" x14ac:dyDescent="0.2">
      <c r="A1220" s="4"/>
      <c r="B1220" s="22" t="str">
        <f t="shared" si="55"/>
        <v/>
      </c>
      <c r="C1220" s="4"/>
      <c r="D1220" s="3" t="str">
        <f t="shared" si="56"/>
        <v/>
      </c>
      <c r="E1220" s="24"/>
      <c r="F1220" s="2" t="str">
        <f t="shared" si="52"/>
        <v>Предел текучести, МПа</v>
      </c>
      <c r="G1220" s="2">
        <v>196</v>
      </c>
      <c r="H1220" s="2">
        <v>191</v>
      </c>
      <c r="I1220" s="2">
        <v>181</v>
      </c>
      <c r="J1220" s="2">
        <v>172</v>
      </c>
      <c r="K1220" s="2">
        <v>164</v>
      </c>
      <c r="L1220" s="2">
        <v>152</v>
      </c>
      <c r="M1220" s="2">
        <v>147</v>
      </c>
      <c r="N1220" s="2">
        <v>137</v>
      </c>
      <c r="O1220" s="2">
        <v>132</v>
      </c>
      <c r="P1220" s="2">
        <v>123</v>
      </c>
      <c r="Q1220" s="2">
        <v>113</v>
      </c>
      <c r="R1220" s="2">
        <v>103</v>
      </c>
      <c r="S1220" s="2">
        <v>98</v>
      </c>
    </row>
    <row r="1221" spans="1:19" x14ac:dyDescent="0.2">
      <c r="A1221" s="4"/>
      <c r="B1221" s="22" t="str">
        <f t="shared" si="55"/>
        <v/>
      </c>
      <c r="C1221" s="4"/>
      <c r="D1221" s="3" t="str">
        <f t="shared" si="56"/>
        <v/>
      </c>
      <c r="E1221" s="24"/>
      <c r="F1221" s="2" t="str">
        <f t="shared" si="52"/>
        <v>Относительное удлинение пятикратного образца при растяжении, %</v>
      </c>
      <c r="G1221" s="2">
        <v>35</v>
      </c>
      <c r="H1221" s="2">
        <v>34</v>
      </c>
      <c r="I1221" s="2">
        <v>33</v>
      </c>
      <c r="J1221" s="2">
        <v>31</v>
      </c>
      <c r="K1221" s="2">
        <v>29</v>
      </c>
      <c r="L1221" s="2">
        <v>27</v>
      </c>
      <c r="M1221" s="2">
        <v>26</v>
      </c>
      <c r="N1221" s="2">
        <v>25</v>
      </c>
      <c r="O1221" s="2">
        <v>24</v>
      </c>
      <c r="P1221" s="2">
        <v>23</v>
      </c>
      <c r="Q1221" s="2">
        <v>22</v>
      </c>
      <c r="R1221" s="2">
        <v>22</v>
      </c>
      <c r="S1221" s="2">
        <v>21</v>
      </c>
    </row>
    <row r="1222" spans="1:19" x14ac:dyDescent="0.2">
      <c r="A1222" s="4"/>
      <c r="B1222" s="22" t="str">
        <f t="shared" si="55"/>
        <v/>
      </c>
      <c r="C1222" s="4"/>
      <c r="D1222" s="3" t="str">
        <f t="shared" si="56"/>
        <v/>
      </c>
      <c r="E1222" s="24"/>
      <c r="F1222" s="2" t="str">
        <f t="shared" si="52"/>
        <v>Относительное сужение поперечного сечения образца при растяжении, %</v>
      </c>
      <c r="G1222" s="2">
        <v>40</v>
      </c>
      <c r="H1222" s="2">
        <v>40</v>
      </c>
      <c r="I1222" s="2">
        <v>40</v>
      </c>
      <c r="J1222" s="2">
        <v>40</v>
      </c>
      <c r="K1222" s="2">
        <v>40</v>
      </c>
      <c r="L1222" s="2">
        <v>40</v>
      </c>
      <c r="M1222" s="2">
        <v>40</v>
      </c>
      <c r="N1222" s="2">
        <v>40</v>
      </c>
      <c r="O1222" s="2">
        <v>40</v>
      </c>
      <c r="P1222" s="2">
        <v>40</v>
      </c>
      <c r="Q1222" s="2">
        <v>40</v>
      </c>
      <c r="R1222" s="2">
        <v>40</v>
      </c>
      <c r="S1222" s="2">
        <v>40</v>
      </c>
    </row>
    <row r="1223" spans="1:19" ht="25.5" x14ac:dyDescent="0.2">
      <c r="A1223" s="4"/>
      <c r="B1223" s="22" t="str">
        <f t="shared" si="55"/>
        <v>Сталь хромоникелевая коррозионно-стойкого аустенитного класса</v>
      </c>
      <c r="C1223" s="4"/>
      <c r="D1223" s="3" t="str">
        <f t="shared" si="56"/>
        <v>12Х18Н10Т</v>
      </c>
      <c r="E1223" s="23" t="s">
        <v>5</v>
      </c>
      <c r="F1223" s="2" t="str">
        <f t="shared" si="52"/>
        <v>Предел прочности, МПа</v>
      </c>
      <c r="G1223" s="2">
        <v>510</v>
      </c>
      <c r="H1223" s="2">
        <v>471</v>
      </c>
      <c r="I1223" s="2">
        <v>461</v>
      </c>
      <c r="J1223" s="2">
        <v>441</v>
      </c>
      <c r="K1223" s="2">
        <v>421</v>
      </c>
      <c r="L1223" s="2">
        <v>421</v>
      </c>
      <c r="M1223" s="2">
        <v>412</v>
      </c>
      <c r="N1223" s="2">
        <v>412</v>
      </c>
      <c r="O1223" s="2">
        <v>402</v>
      </c>
      <c r="P1223" s="2">
        <v>382</v>
      </c>
      <c r="Q1223" s="2">
        <v>353</v>
      </c>
      <c r="R1223" s="2">
        <v>333</v>
      </c>
      <c r="S1223" s="2">
        <v>304</v>
      </c>
    </row>
    <row r="1224" spans="1:19" x14ac:dyDescent="0.2">
      <c r="A1224" s="4"/>
      <c r="B1224" s="22" t="str">
        <f t="shared" si="55"/>
        <v/>
      </c>
      <c r="C1224" s="4"/>
      <c r="D1224" s="3" t="str">
        <f t="shared" si="56"/>
        <v/>
      </c>
      <c r="E1224" s="24"/>
      <c r="F1224" s="2" t="str">
        <f t="shared" ref="F1224:F1319" si="57">CHOOSE(MOD(ROW(F1224)-ROW($F$3),4)+1,
"Предел прочности, МПа",
"Предел текучести, МПа",
"Относительное удлинение пятикратного образца при растяжении, %",
"Относительное сужение поперечного сечения образца при растяжении, %")</f>
        <v>Предел текучести, МПа</v>
      </c>
      <c r="G1224" s="2">
        <v>216</v>
      </c>
      <c r="H1224" s="2">
        <v>206</v>
      </c>
      <c r="I1224" s="2">
        <v>206</v>
      </c>
      <c r="J1224" s="2">
        <v>196</v>
      </c>
      <c r="K1224" s="2">
        <v>187</v>
      </c>
      <c r="L1224" s="2">
        <v>187</v>
      </c>
      <c r="M1224" s="2">
        <v>177</v>
      </c>
      <c r="N1224" s="2">
        <v>177</v>
      </c>
      <c r="O1224" s="2">
        <v>167</v>
      </c>
      <c r="P1224" s="2">
        <v>157</v>
      </c>
      <c r="Q1224" s="2">
        <v>147</v>
      </c>
      <c r="R1224" s="2">
        <v>147</v>
      </c>
      <c r="S1224" s="2">
        <v>137</v>
      </c>
    </row>
    <row r="1225" spans="1:19" x14ac:dyDescent="0.2">
      <c r="A1225" s="4"/>
      <c r="B1225" s="22" t="str">
        <f t="shared" si="55"/>
        <v/>
      </c>
      <c r="C1225" s="4"/>
      <c r="D1225" s="3" t="str">
        <f t="shared" si="56"/>
        <v/>
      </c>
      <c r="E1225" s="24"/>
      <c r="F1225" s="2" t="str">
        <f t="shared" si="57"/>
        <v>Относительное удлинение пятикратного образца при растяжении, %</v>
      </c>
      <c r="G1225" s="2">
        <v>35</v>
      </c>
      <c r="H1225" s="2">
        <v>32</v>
      </c>
      <c r="I1225" s="2">
        <v>30</v>
      </c>
      <c r="J1225" s="2">
        <v>28</v>
      </c>
      <c r="K1225" s="2">
        <v>27</v>
      </c>
      <c r="L1225" s="2">
        <v>26</v>
      </c>
      <c r="M1225" s="2">
        <v>26</v>
      </c>
      <c r="N1225" s="2">
        <v>26</v>
      </c>
      <c r="O1225" s="2">
        <v>25</v>
      </c>
      <c r="P1225" s="2">
        <v>25</v>
      </c>
      <c r="Q1225" s="2">
        <v>24</v>
      </c>
      <c r="R1225" s="2">
        <v>23</v>
      </c>
      <c r="S1225" s="2">
        <v>22</v>
      </c>
    </row>
    <row r="1226" spans="1:19" x14ac:dyDescent="0.2">
      <c r="A1226" s="4"/>
      <c r="B1226" s="22" t="str">
        <f t="shared" si="55"/>
        <v/>
      </c>
      <c r="C1226" s="4"/>
      <c r="D1226" s="3" t="str">
        <f t="shared" si="56"/>
        <v/>
      </c>
      <c r="E1226" s="24"/>
      <c r="F1226" s="2" t="str">
        <f t="shared" si="57"/>
        <v>Относительное сужение поперечного сечения образца при растяжении, %</v>
      </c>
      <c r="G1226" s="2">
        <v>55</v>
      </c>
      <c r="H1226" s="2">
        <v>55</v>
      </c>
      <c r="I1226" s="2">
        <v>55</v>
      </c>
      <c r="J1226" s="2">
        <v>54</v>
      </c>
      <c r="K1226" s="2">
        <v>54</v>
      </c>
      <c r="L1226" s="2">
        <v>53</v>
      </c>
      <c r="M1226" s="2">
        <v>52</v>
      </c>
      <c r="N1226" s="2">
        <v>51</v>
      </c>
      <c r="O1226" s="2">
        <v>50</v>
      </c>
      <c r="P1226" s="2">
        <v>48</v>
      </c>
      <c r="Q1226" s="2">
        <v>47</v>
      </c>
      <c r="R1226" s="2">
        <v>45</v>
      </c>
      <c r="S1226" s="2">
        <v>40</v>
      </c>
    </row>
    <row r="1227" spans="1:19" ht="38.25" x14ac:dyDescent="0.2">
      <c r="A1227" s="3" t="s">
        <v>211</v>
      </c>
      <c r="B1227" s="22" t="str">
        <f t="shared" si="55"/>
        <v>Сталь хромоникелевая коррозионно-стойкого аустенитного класса</v>
      </c>
      <c r="C1227" s="3" t="s">
        <v>134</v>
      </c>
      <c r="D1227" s="3" t="str">
        <f t="shared" si="56"/>
        <v>08Х18Н12Т</v>
      </c>
      <c r="E1227" s="23" t="s">
        <v>135</v>
      </c>
      <c r="F1227" s="2" t="str">
        <f t="shared" si="57"/>
        <v>Предел прочности, МПа</v>
      </c>
      <c r="G1227" s="2">
        <v>510</v>
      </c>
      <c r="H1227" s="2">
        <v>491</v>
      </c>
      <c r="I1227" s="2">
        <v>432</v>
      </c>
      <c r="J1227" s="2">
        <v>412</v>
      </c>
      <c r="K1227" s="2">
        <v>392</v>
      </c>
      <c r="L1227" s="2">
        <v>392</v>
      </c>
      <c r="M1227" s="2">
        <v>392</v>
      </c>
      <c r="N1227" s="2">
        <v>392</v>
      </c>
      <c r="O1227" s="2">
        <v>373</v>
      </c>
      <c r="P1227" s="2">
        <v>373</v>
      </c>
      <c r="Q1227" s="2">
        <v>363</v>
      </c>
      <c r="R1227" s="2">
        <v>333</v>
      </c>
      <c r="S1227" s="2">
        <v>323</v>
      </c>
    </row>
    <row r="1228" spans="1:19" x14ac:dyDescent="0.2">
      <c r="A1228" s="4"/>
      <c r="B1228" s="22" t="str">
        <f t="shared" si="55"/>
        <v/>
      </c>
      <c r="C1228" s="4"/>
      <c r="D1228" s="3" t="str">
        <f t="shared" si="56"/>
        <v/>
      </c>
      <c r="E1228" s="24"/>
      <c r="F1228" s="2" t="str">
        <f t="shared" si="57"/>
        <v>Предел текучести, МПа</v>
      </c>
      <c r="G1228" s="2">
        <v>206</v>
      </c>
      <c r="H1228" s="2">
        <v>196</v>
      </c>
      <c r="I1228" s="2">
        <v>177</v>
      </c>
      <c r="J1228" s="2">
        <v>167</v>
      </c>
      <c r="K1228" s="2">
        <v>167</v>
      </c>
      <c r="L1228" s="2">
        <v>157</v>
      </c>
      <c r="M1228" s="2">
        <v>157</v>
      </c>
      <c r="N1228" s="2">
        <v>157</v>
      </c>
      <c r="O1228" s="2">
        <v>147</v>
      </c>
      <c r="P1228" s="2">
        <v>137</v>
      </c>
      <c r="Q1228" s="2">
        <v>128</v>
      </c>
      <c r="R1228" s="2">
        <v>128</v>
      </c>
      <c r="S1228" s="2">
        <v>118</v>
      </c>
    </row>
    <row r="1229" spans="1:19" x14ac:dyDescent="0.2">
      <c r="A1229" s="4"/>
      <c r="B1229" s="22" t="str">
        <f t="shared" si="55"/>
        <v/>
      </c>
      <c r="C1229" s="4"/>
      <c r="D1229" s="3" t="str">
        <f t="shared" si="56"/>
        <v/>
      </c>
      <c r="E1229" s="24"/>
      <c r="F1229" s="2" t="str">
        <f t="shared" si="57"/>
        <v>Относительное удлинение пятикратного образца при растяжении, %</v>
      </c>
      <c r="G1229" s="2">
        <v>43</v>
      </c>
      <c r="H1229" s="2">
        <v>42</v>
      </c>
      <c r="I1229" s="2">
        <v>38</v>
      </c>
      <c r="J1229" s="2">
        <v>34</v>
      </c>
      <c r="K1229" s="2">
        <v>32</v>
      </c>
      <c r="L1229" s="2">
        <v>30</v>
      </c>
      <c r="M1229" s="2">
        <v>27</v>
      </c>
      <c r="N1229" s="2">
        <v>25</v>
      </c>
      <c r="O1229" s="2">
        <v>25</v>
      </c>
      <c r="P1229" s="2">
        <v>25</v>
      </c>
      <c r="Q1229" s="2">
        <v>25</v>
      </c>
      <c r="R1229" s="2">
        <v>25</v>
      </c>
      <c r="S1229" s="2">
        <v>25</v>
      </c>
    </row>
    <row r="1230" spans="1:19" x14ac:dyDescent="0.2">
      <c r="A1230" s="4"/>
      <c r="B1230" s="22" t="str">
        <f t="shared" si="55"/>
        <v/>
      </c>
      <c r="C1230" s="4"/>
      <c r="D1230" s="3" t="str">
        <f t="shared" si="56"/>
        <v/>
      </c>
      <c r="E1230" s="24"/>
      <c r="F1230" s="2" t="str">
        <f t="shared" si="57"/>
        <v>Относительное сужение поперечного сечения образца при растяжении, %</v>
      </c>
      <c r="G1230" s="2">
        <v>55</v>
      </c>
      <c r="H1230" s="2">
        <v>55</v>
      </c>
      <c r="I1230" s="2">
        <v>55</v>
      </c>
      <c r="J1230" s="2">
        <v>54</v>
      </c>
      <c r="K1230" s="2">
        <v>54</v>
      </c>
      <c r="L1230" s="2">
        <v>53</v>
      </c>
      <c r="M1230" s="2">
        <v>53</v>
      </c>
      <c r="N1230" s="2">
        <v>52</v>
      </c>
      <c r="O1230" s="2">
        <v>52</v>
      </c>
      <c r="P1230" s="2">
        <v>50</v>
      </c>
      <c r="Q1230" s="2">
        <v>50</v>
      </c>
      <c r="R1230" s="2">
        <v>47</v>
      </c>
      <c r="S1230" s="2">
        <v>44</v>
      </c>
    </row>
    <row r="1231" spans="1:19" ht="25.5" x14ac:dyDescent="0.2">
      <c r="A1231" s="4"/>
      <c r="B1231" s="22" t="str">
        <f t="shared" si="55"/>
        <v>Сталь хромоникелевая коррозионно-стойкого аустенитного класса</v>
      </c>
      <c r="C1231" s="4"/>
      <c r="D1231" s="3" t="str">
        <f t="shared" si="56"/>
        <v>08Х18Н12Т</v>
      </c>
      <c r="E1231" s="23" t="s">
        <v>200</v>
      </c>
      <c r="F1231" s="2" t="str">
        <f t="shared" si="57"/>
        <v>Предел прочности, МПа</v>
      </c>
      <c r="G1231" s="2">
        <v>491</v>
      </c>
      <c r="H1231" s="2">
        <v>471</v>
      </c>
      <c r="I1231" s="2">
        <v>412</v>
      </c>
      <c r="J1231" s="2">
        <v>392</v>
      </c>
      <c r="K1231" s="2">
        <v>373</v>
      </c>
      <c r="L1231" s="2">
        <v>373</v>
      </c>
      <c r="M1231" s="2">
        <v>373</v>
      </c>
      <c r="N1231" s="2">
        <v>353</v>
      </c>
      <c r="O1231" s="2">
        <v>353</v>
      </c>
      <c r="P1231" s="2">
        <v>353</v>
      </c>
      <c r="Q1231" s="2">
        <v>353</v>
      </c>
      <c r="R1231" s="2">
        <v>323</v>
      </c>
      <c r="S1231" s="2">
        <v>294</v>
      </c>
    </row>
    <row r="1232" spans="1:19" x14ac:dyDescent="0.2">
      <c r="A1232" s="4"/>
      <c r="B1232" s="22" t="str">
        <f t="shared" si="55"/>
        <v/>
      </c>
      <c r="C1232" s="4"/>
      <c r="D1232" s="3" t="str">
        <f t="shared" si="56"/>
        <v/>
      </c>
      <c r="E1232" s="24"/>
      <c r="F1232" s="2" t="str">
        <f t="shared" si="57"/>
        <v>Предел текучести, МПа</v>
      </c>
      <c r="G1232" s="2">
        <v>196</v>
      </c>
      <c r="H1232" s="2">
        <v>196</v>
      </c>
      <c r="I1232" s="2">
        <v>167</v>
      </c>
      <c r="J1232" s="2">
        <v>157</v>
      </c>
      <c r="K1232" s="2">
        <v>157</v>
      </c>
      <c r="L1232" s="2">
        <v>147</v>
      </c>
      <c r="M1232" s="2">
        <v>147</v>
      </c>
      <c r="N1232" s="2">
        <v>147</v>
      </c>
      <c r="O1232" s="2">
        <v>137</v>
      </c>
      <c r="P1232" s="2">
        <v>128</v>
      </c>
      <c r="Q1232" s="2">
        <v>118</v>
      </c>
      <c r="R1232" s="2">
        <v>118</v>
      </c>
      <c r="S1232" s="2">
        <v>108</v>
      </c>
    </row>
    <row r="1233" spans="1:19" x14ac:dyDescent="0.2">
      <c r="A1233" s="4"/>
      <c r="B1233" s="22" t="str">
        <f t="shared" si="55"/>
        <v/>
      </c>
      <c r="C1233" s="4"/>
      <c r="D1233" s="3" t="str">
        <f t="shared" si="56"/>
        <v/>
      </c>
      <c r="E1233" s="24"/>
      <c r="F1233" s="2" t="str">
        <f t="shared" si="57"/>
        <v>Относительное удлинение пятикратного образца при растяжении, %</v>
      </c>
      <c r="G1233" s="2">
        <v>38</v>
      </c>
      <c r="H1233" s="2">
        <v>37</v>
      </c>
      <c r="I1233" s="2">
        <v>34</v>
      </c>
      <c r="J1233" s="2">
        <v>30</v>
      </c>
      <c r="K1233" s="2">
        <v>28</v>
      </c>
      <c r="L1233" s="2">
        <v>26</v>
      </c>
      <c r="M1233" s="2">
        <v>24</v>
      </c>
      <c r="N1233" s="2">
        <v>23</v>
      </c>
      <c r="O1233" s="2">
        <v>22</v>
      </c>
      <c r="P1233" s="2">
        <v>22</v>
      </c>
      <c r="Q1233" s="2">
        <v>22</v>
      </c>
      <c r="R1233" s="2">
        <v>22</v>
      </c>
      <c r="S1233" s="2">
        <v>22</v>
      </c>
    </row>
    <row r="1234" spans="1:19" x14ac:dyDescent="0.2">
      <c r="A1234" s="4"/>
      <c r="B1234" s="22" t="str">
        <f t="shared" si="55"/>
        <v/>
      </c>
      <c r="C1234" s="4"/>
      <c r="D1234" s="3" t="str">
        <f t="shared" si="56"/>
        <v/>
      </c>
      <c r="E1234" s="24"/>
      <c r="F1234" s="2" t="str">
        <f t="shared" si="57"/>
        <v>Относительное сужение поперечного сечения образца при растяжении, %</v>
      </c>
      <c r="G1234" s="2">
        <v>50</v>
      </c>
      <c r="H1234" s="2">
        <v>50</v>
      </c>
      <c r="I1234" s="2">
        <v>50</v>
      </c>
      <c r="J1234" s="2">
        <v>50</v>
      </c>
      <c r="K1234" s="2">
        <v>50</v>
      </c>
      <c r="L1234" s="2">
        <v>48</v>
      </c>
      <c r="M1234" s="2">
        <v>48</v>
      </c>
      <c r="N1234" s="2">
        <v>47</v>
      </c>
      <c r="O1234" s="2">
        <v>47</v>
      </c>
      <c r="P1234" s="2">
        <v>45</v>
      </c>
      <c r="Q1234" s="2">
        <v>45</v>
      </c>
      <c r="R1234" s="2">
        <v>43</v>
      </c>
      <c r="S1234" s="2">
        <v>40</v>
      </c>
    </row>
    <row r="1235" spans="1:19" ht="25.5" x14ac:dyDescent="0.2">
      <c r="A1235" s="4"/>
      <c r="B1235" s="22" t="str">
        <f t="shared" si="55"/>
        <v>Сталь хромоникелевая коррозионно-стойкого аустенитного класса</v>
      </c>
      <c r="C1235" s="4"/>
      <c r="D1235" s="3" t="str">
        <f t="shared" si="56"/>
        <v>08Х18Н12Т</v>
      </c>
      <c r="E1235" s="23" t="s">
        <v>334</v>
      </c>
      <c r="F1235" s="2" t="str">
        <f t="shared" si="57"/>
        <v>Предел прочности, МПа</v>
      </c>
      <c r="G1235" s="2">
        <v>491</v>
      </c>
      <c r="H1235" s="2">
        <v>471</v>
      </c>
      <c r="I1235" s="2">
        <v>412</v>
      </c>
      <c r="J1235" s="2">
        <v>392</v>
      </c>
      <c r="K1235" s="2">
        <v>373</v>
      </c>
      <c r="L1235" s="2">
        <v>373</v>
      </c>
      <c r="M1235" s="2">
        <v>373</v>
      </c>
      <c r="N1235" s="2">
        <v>353</v>
      </c>
      <c r="O1235" s="2">
        <v>353</v>
      </c>
      <c r="P1235" s="2">
        <v>353</v>
      </c>
      <c r="Q1235" s="2">
        <v>353</v>
      </c>
      <c r="R1235" s="2">
        <v>323</v>
      </c>
      <c r="S1235" s="2">
        <v>294</v>
      </c>
    </row>
    <row r="1236" spans="1:19" x14ac:dyDescent="0.2">
      <c r="A1236" s="4"/>
      <c r="B1236" s="22" t="str">
        <f t="shared" si="55"/>
        <v/>
      </c>
      <c r="C1236" s="4"/>
      <c r="D1236" s="3" t="str">
        <f t="shared" si="56"/>
        <v/>
      </c>
      <c r="E1236" s="24"/>
      <c r="F1236" s="2" t="str">
        <f t="shared" si="57"/>
        <v>Предел текучести, МПа</v>
      </c>
      <c r="G1236" s="2">
        <v>196</v>
      </c>
      <c r="H1236" s="2">
        <v>196</v>
      </c>
      <c r="I1236" s="2">
        <v>167</v>
      </c>
      <c r="J1236" s="2">
        <v>157</v>
      </c>
      <c r="K1236" s="2">
        <v>157</v>
      </c>
      <c r="L1236" s="2">
        <v>147</v>
      </c>
      <c r="M1236" s="2">
        <v>147</v>
      </c>
      <c r="N1236" s="2">
        <v>147</v>
      </c>
      <c r="O1236" s="2">
        <v>137</v>
      </c>
      <c r="P1236" s="2">
        <v>128</v>
      </c>
      <c r="Q1236" s="2">
        <v>118</v>
      </c>
      <c r="R1236" s="2">
        <v>118</v>
      </c>
      <c r="S1236" s="2">
        <v>108</v>
      </c>
    </row>
    <row r="1237" spans="1:19" x14ac:dyDescent="0.2">
      <c r="A1237" s="4"/>
      <c r="B1237" s="22" t="str">
        <f t="shared" si="55"/>
        <v/>
      </c>
      <c r="C1237" s="4"/>
      <c r="D1237" s="3" t="str">
        <f t="shared" si="56"/>
        <v/>
      </c>
      <c r="E1237" s="24"/>
      <c r="F1237" s="2" t="str">
        <f t="shared" si="57"/>
        <v>Относительное удлинение пятикратного образца при растяжении, %</v>
      </c>
      <c r="G1237" s="2">
        <v>33</v>
      </c>
      <c r="H1237" s="2">
        <v>32</v>
      </c>
      <c r="I1237" s="2">
        <v>29</v>
      </c>
      <c r="J1237" s="2">
        <v>26</v>
      </c>
      <c r="K1237" s="2">
        <v>24</v>
      </c>
      <c r="L1237" s="2">
        <v>23</v>
      </c>
      <c r="M1237" s="2">
        <v>21</v>
      </c>
      <c r="N1237" s="2">
        <v>20</v>
      </c>
      <c r="O1237" s="2">
        <v>19</v>
      </c>
      <c r="P1237" s="2">
        <v>19</v>
      </c>
      <c r="Q1237" s="2">
        <v>19</v>
      </c>
      <c r="R1237" s="2">
        <v>19</v>
      </c>
      <c r="S1237" s="2">
        <v>19</v>
      </c>
    </row>
    <row r="1238" spans="1:19" x14ac:dyDescent="0.2">
      <c r="A1238" s="4"/>
      <c r="B1238" s="22" t="str">
        <f t="shared" si="55"/>
        <v/>
      </c>
      <c r="C1238" s="4"/>
      <c r="D1238" s="3" t="str">
        <f t="shared" si="56"/>
        <v/>
      </c>
      <c r="E1238" s="24"/>
      <c r="F1238" s="2" t="str">
        <f t="shared" si="57"/>
        <v>Относительное сужение поперечного сечения образца при растяжении, %</v>
      </c>
      <c r="G1238" s="2">
        <v>40</v>
      </c>
      <c r="H1238" s="2">
        <v>40</v>
      </c>
      <c r="I1238" s="2">
        <v>40</v>
      </c>
      <c r="J1238" s="2">
        <v>40</v>
      </c>
      <c r="K1238" s="2">
        <v>40</v>
      </c>
      <c r="L1238" s="2">
        <v>38</v>
      </c>
      <c r="M1238" s="2">
        <v>38</v>
      </c>
      <c r="N1238" s="2">
        <v>37</v>
      </c>
      <c r="O1238" s="2">
        <v>37</v>
      </c>
      <c r="P1238" s="2">
        <v>36</v>
      </c>
      <c r="Q1238" s="2">
        <v>36</v>
      </c>
      <c r="R1238" s="2">
        <v>34</v>
      </c>
      <c r="S1238" s="2">
        <v>32</v>
      </c>
    </row>
    <row r="1239" spans="1:19" ht="38.25" x14ac:dyDescent="0.2">
      <c r="A1239" s="3" t="s">
        <v>211</v>
      </c>
      <c r="B1239" s="22" t="str">
        <f t="shared" si="55"/>
        <v>Сталь хромоникелевая коррозионно-стойкого аустенитного класса</v>
      </c>
      <c r="C1239" s="3" t="s">
        <v>358</v>
      </c>
      <c r="D1239" s="3" t="str">
        <f t="shared" si="56"/>
        <v>12Х18Н9Т</v>
      </c>
      <c r="E1239" s="23" t="s">
        <v>136</v>
      </c>
      <c r="F1239" s="2" t="str">
        <f t="shared" si="57"/>
        <v>Предел прочности, МПа</v>
      </c>
      <c r="G1239" s="2">
        <v>520</v>
      </c>
      <c r="H1239" s="2">
        <v>500</v>
      </c>
      <c r="I1239" s="2">
        <v>432</v>
      </c>
      <c r="J1239" s="2">
        <v>412</v>
      </c>
      <c r="K1239" s="2">
        <v>392</v>
      </c>
      <c r="L1239" s="2">
        <v>392</v>
      </c>
      <c r="M1239" s="2">
        <v>392</v>
      </c>
      <c r="N1239" s="2">
        <v>383</v>
      </c>
      <c r="O1239" s="2">
        <v>373</v>
      </c>
      <c r="P1239" s="2">
        <v>373</v>
      </c>
      <c r="Q1239" s="2">
        <v>363</v>
      </c>
      <c r="R1239" s="2">
        <v>333</v>
      </c>
      <c r="S1239" s="2">
        <v>294</v>
      </c>
    </row>
    <row r="1240" spans="1:19" x14ac:dyDescent="0.2">
      <c r="A1240" s="4"/>
      <c r="B1240" s="22" t="str">
        <f t="shared" si="55"/>
        <v/>
      </c>
      <c r="C1240" s="4"/>
      <c r="D1240" s="3" t="str">
        <f t="shared" si="56"/>
        <v/>
      </c>
      <c r="E1240" s="24"/>
      <c r="F1240" s="2" t="str">
        <f t="shared" si="57"/>
        <v>Предел текучести, МПа</v>
      </c>
      <c r="G1240" s="2">
        <v>196</v>
      </c>
      <c r="H1240" s="2">
        <v>196</v>
      </c>
      <c r="I1240" s="2">
        <v>167</v>
      </c>
      <c r="J1240" s="2">
        <v>157</v>
      </c>
      <c r="K1240" s="2">
        <v>157</v>
      </c>
      <c r="L1240" s="2">
        <v>147</v>
      </c>
      <c r="M1240" s="2">
        <v>147</v>
      </c>
      <c r="N1240" s="2">
        <v>147</v>
      </c>
      <c r="O1240" s="2">
        <v>137</v>
      </c>
      <c r="P1240" s="2">
        <v>128</v>
      </c>
      <c r="Q1240" s="2">
        <v>118</v>
      </c>
      <c r="R1240" s="2">
        <v>118</v>
      </c>
      <c r="S1240" s="2">
        <v>108</v>
      </c>
    </row>
    <row r="1241" spans="1:19" x14ac:dyDescent="0.2">
      <c r="A1241" s="4"/>
      <c r="B1241" s="22" t="str">
        <f t="shared" si="55"/>
        <v/>
      </c>
      <c r="C1241" s="4"/>
      <c r="D1241" s="3" t="str">
        <f t="shared" si="56"/>
        <v/>
      </c>
      <c r="E1241" s="24"/>
      <c r="F1241" s="2" t="str">
        <f t="shared" si="57"/>
        <v>Относительное удлинение пятикратного образца при растяжении, %</v>
      </c>
      <c r="G1241" s="2">
        <v>39</v>
      </c>
      <c r="H1241" s="2">
        <v>38</v>
      </c>
      <c r="I1241" s="2">
        <v>34</v>
      </c>
      <c r="J1241" s="2">
        <v>31</v>
      </c>
      <c r="K1241" s="2">
        <v>28</v>
      </c>
      <c r="L1241" s="2">
        <v>26</v>
      </c>
      <c r="M1241" s="2">
        <v>24</v>
      </c>
      <c r="N1241" s="2">
        <v>23</v>
      </c>
      <c r="O1241" s="2">
        <v>22</v>
      </c>
      <c r="P1241" s="2">
        <v>22</v>
      </c>
      <c r="Q1241" s="2">
        <v>22</v>
      </c>
      <c r="R1241" s="2">
        <v>22</v>
      </c>
      <c r="S1241" s="2">
        <v>22</v>
      </c>
    </row>
    <row r="1242" spans="1:19" x14ac:dyDescent="0.2">
      <c r="A1242" s="4"/>
      <c r="B1242" s="22" t="str">
        <f t="shared" si="55"/>
        <v/>
      </c>
      <c r="C1242" s="4"/>
      <c r="D1242" s="3" t="str">
        <f t="shared" si="56"/>
        <v/>
      </c>
      <c r="E1242" s="24"/>
      <c r="F1242" s="2" t="str">
        <f t="shared" si="57"/>
        <v>Относительное сужение поперечного сечения образца при растяжении, %</v>
      </c>
      <c r="G1242" s="2">
        <v>50</v>
      </c>
      <c r="H1242" s="2">
        <v>50</v>
      </c>
      <c r="I1242" s="2">
        <v>50</v>
      </c>
      <c r="J1242" s="2">
        <v>50</v>
      </c>
      <c r="K1242" s="2">
        <v>50</v>
      </c>
      <c r="L1242" s="2">
        <v>48</v>
      </c>
      <c r="M1242" s="2">
        <v>48</v>
      </c>
      <c r="N1242" s="2">
        <v>46</v>
      </c>
      <c r="O1242" s="2">
        <v>46</v>
      </c>
      <c r="P1242" s="2">
        <v>44</v>
      </c>
      <c r="Q1242" s="2">
        <v>44</v>
      </c>
      <c r="R1242" s="2">
        <v>43</v>
      </c>
      <c r="S1242" s="2">
        <v>40</v>
      </c>
    </row>
    <row r="1243" spans="1:19" x14ac:dyDescent="0.2">
      <c r="A1243" s="4"/>
      <c r="B1243" s="22" t="str">
        <f t="shared" si="55"/>
        <v>Сталь хромоникелевая коррозионно-стойкого аустенитного класса</v>
      </c>
      <c r="C1243" s="4"/>
      <c r="D1243" s="3" t="str">
        <f t="shared" si="56"/>
        <v>12Х18Н9Т</v>
      </c>
      <c r="E1243" s="23" t="s">
        <v>137</v>
      </c>
      <c r="F1243" s="2" t="str">
        <f t="shared" si="57"/>
        <v>Предел прочности, МПа</v>
      </c>
      <c r="G1243" s="2">
        <v>530</v>
      </c>
      <c r="H1243" s="2">
        <v>510</v>
      </c>
      <c r="I1243" s="2">
        <v>441</v>
      </c>
      <c r="J1243" s="2">
        <v>422</v>
      </c>
      <c r="K1243" s="2">
        <v>402</v>
      </c>
      <c r="L1243" s="2">
        <v>402</v>
      </c>
      <c r="M1243" s="2">
        <v>402</v>
      </c>
      <c r="N1243" s="2">
        <v>392</v>
      </c>
      <c r="O1243" s="2">
        <v>383</v>
      </c>
      <c r="P1243" s="2">
        <v>383</v>
      </c>
      <c r="Q1243" s="2">
        <v>373</v>
      </c>
      <c r="R1243" s="2">
        <v>343</v>
      </c>
      <c r="S1243" s="2">
        <v>294</v>
      </c>
    </row>
    <row r="1244" spans="1:19" x14ac:dyDescent="0.2">
      <c r="A1244" s="4"/>
      <c r="B1244" s="22" t="str">
        <f t="shared" si="55"/>
        <v/>
      </c>
      <c r="C1244" s="4"/>
      <c r="D1244" s="3" t="str">
        <f t="shared" si="56"/>
        <v/>
      </c>
      <c r="E1244" s="24"/>
      <c r="F1244" s="2" t="str">
        <f t="shared" si="57"/>
        <v>Предел текучести, МПа</v>
      </c>
      <c r="G1244" s="2">
        <v>235</v>
      </c>
      <c r="H1244" s="2">
        <v>235</v>
      </c>
      <c r="I1244" s="2">
        <v>196</v>
      </c>
      <c r="J1244" s="2">
        <v>186</v>
      </c>
      <c r="K1244" s="2">
        <v>186</v>
      </c>
      <c r="L1244" s="2">
        <v>177</v>
      </c>
      <c r="M1244" s="2">
        <v>177</v>
      </c>
      <c r="N1244" s="2">
        <v>177</v>
      </c>
      <c r="O1244" s="2">
        <v>167</v>
      </c>
      <c r="P1244" s="2">
        <v>157</v>
      </c>
      <c r="Q1244" s="2">
        <v>137</v>
      </c>
      <c r="R1244" s="2">
        <v>137</v>
      </c>
      <c r="S1244" s="2">
        <v>128</v>
      </c>
    </row>
    <row r="1245" spans="1:19" x14ac:dyDescent="0.2">
      <c r="A1245" s="4"/>
      <c r="B1245" s="22" t="str">
        <f t="shared" si="55"/>
        <v/>
      </c>
      <c r="C1245" s="4"/>
      <c r="D1245" s="3" t="str">
        <f t="shared" si="56"/>
        <v/>
      </c>
      <c r="E1245" s="24"/>
      <c r="F1245" s="2" t="str">
        <f t="shared" si="57"/>
        <v>Относительное удлинение пятикратного образца при растяжении, %</v>
      </c>
      <c r="G1245" s="2">
        <v>38</v>
      </c>
      <c r="H1245" s="2">
        <v>37</v>
      </c>
      <c r="I1245" s="2">
        <v>33</v>
      </c>
      <c r="J1245" s="2">
        <v>30</v>
      </c>
      <c r="K1245" s="2">
        <v>27</v>
      </c>
      <c r="L1245" s="2">
        <v>26</v>
      </c>
      <c r="M1245" s="2">
        <v>24</v>
      </c>
      <c r="N1245" s="2">
        <v>23</v>
      </c>
      <c r="O1245" s="2">
        <v>22</v>
      </c>
      <c r="P1245" s="2">
        <v>22</v>
      </c>
      <c r="Q1245" s="2">
        <v>22</v>
      </c>
      <c r="R1245" s="2">
        <v>22</v>
      </c>
      <c r="S1245" s="2">
        <v>22</v>
      </c>
    </row>
    <row r="1246" spans="1:19" x14ac:dyDescent="0.2">
      <c r="A1246" s="4"/>
      <c r="B1246" s="22" t="str">
        <f t="shared" si="55"/>
        <v/>
      </c>
      <c r="C1246" s="4"/>
      <c r="D1246" s="3" t="str">
        <f t="shared" si="56"/>
        <v/>
      </c>
      <c r="E1246" s="24"/>
      <c r="F1246" s="2" t="str">
        <f t="shared" si="57"/>
        <v>Относительное сужение поперечного сечения образца при растяжении, %</v>
      </c>
      <c r="G1246" s="2">
        <v>45</v>
      </c>
      <c r="H1246" s="2">
        <v>43</v>
      </c>
      <c r="I1246" s="2">
        <v>43</v>
      </c>
      <c r="J1246" s="2">
        <v>42</v>
      </c>
      <c r="K1246" s="2">
        <v>42</v>
      </c>
      <c r="L1246" s="2">
        <v>42</v>
      </c>
      <c r="M1246" s="2">
        <v>41</v>
      </c>
      <c r="N1246" s="2">
        <v>40</v>
      </c>
      <c r="O1246" s="2">
        <v>40</v>
      </c>
      <c r="P1246" s="2">
        <v>38</v>
      </c>
      <c r="Q1246" s="2">
        <v>37</v>
      </c>
      <c r="R1246" s="2">
        <v>32</v>
      </c>
      <c r="S1246" s="2">
        <v>32</v>
      </c>
    </row>
    <row r="1247" spans="1:19" ht="25.5" x14ac:dyDescent="0.2">
      <c r="A1247" s="4"/>
      <c r="B1247" s="22" t="str">
        <f t="shared" si="55"/>
        <v>Сталь хромоникелевая коррозионно-стойкого аустенитного класса</v>
      </c>
      <c r="C1247" s="4"/>
      <c r="D1247" s="3" t="str">
        <f t="shared" si="56"/>
        <v>12Х18Н9Т</v>
      </c>
      <c r="E1247" s="23" t="s">
        <v>201</v>
      </c>
      <c r="F1247" s="2" t="str">
        <f t="shared" si="57"/>
        <v>Предел прочности, МПа</v>
      </c>
      <c r="G1247" s="2">
        <v>540</v>
      </c>
      <c r="H1247" s="2">
        <v>520</v>
      </c>
      <c r="I1247" s="2">
        <v>451</v>
      </c>
      <c r="J1247" s="2">
        <v>432</v>
      </c>
      <c r="K1247" s="2">
        <v>412</v>
      </c>
      <c r="L1247" s="2">
        <v>412</v>
      </c>
      <c r="M1247" s="2">
        <v>412</v>
      </c>
      <c r="N1247" s="2">
        <v>402</v>
      </c>
      <c r="O1247" s="2">
        <v>392</v>
      </c>
      <c r="P1247" s="2">
        <v>392</v>
      </c>
      <c r="Q1247" s="2">
        <v>383</v>
      </c>
      <c r="R1247" s="2">
        <v>353</v>
      </c>
      <c r="S1247" s="2">
        <v>304</v>
      </c>
    </row>
    <row r="1248" spans="1:19" x14ac:dyDescent="0.2">
      <c r="A1248" s="4"/>
      <c r="B1248" s="22" t="str">
        <f t="shared" si="55"/>
        <v/>
      </c>
      <c r="C1248" s="4"/>
      <c r="D1248" s="3" t="str">
        <f t="shared" si="56"/>
        <v/>
      </c>
      <c r="E1248" s="24"/>
      <c r="F1248" s="2" t="str">
        <f t="shared" si="57"/>
        <v>Предел текучести, МПа</v>
      </c>
      <c r="G1248" s="2">
        <v>196</v>
      </c>
      <c r="H1248" s="2">
        <v>196</v>
      </c>
      <c r="I1248" s="2">
        <v>167</v>
      </c>
      <c r="J1248" s="2">
        <v>157</v>
      </c>
      <c r="K1248" s="2">
        <v>157</v>
      </c>
      <c r="L1248" s="2">
        <v>147</v>
      </c>
      <c r="M1248" s="2">
        <v>147</v>
      </c>
      <c r="N1248" s="2">
        <v>147</v>
      </c>
      <c r="O1248" s="2">
        <v>137</v>
      </c>
      <c r="P1248" s="2">
        <v>128</v>
      </c>
      <c r="Q1248" s="2">
        <v>118</v>
      </c>
      <c r="R1248" s="2">
        <v>118</v>
      </c>
      <c r="S1248" s="2">
        <v>108</v>
      </c>
    </row>
    <row r="1249" spans="1:19" x14ac:dyDescent="0.2">
      <c r="A1249" s="4"/>
      <c r="B1249" s="22" t="str">
        <f t="shared" si="55"/>
        <v/>
      </c>
      <c r="C1249" s="4"/>
      <c r="D1249" s="3" t="str">
        <f t="shared" si="56"/>
        <v/>
      </c>
      <c r="E1249" s="24"/>
      <c r="F1249" s="2" t="str">
        <f t="shared" si="57"/>
        <v>Относительное удлинение пятикратного образца при растяжении, %</v>
      </c>
      <c r="G1249" s="2">
        <v>40</v>
      </c>
      <c r="H1249" s="2">
        <v>39</v>
      </c>
      <c r="I1249" s="2">
        <v>35</v>
      </c>
      <c r="J1249" s="2">
        <v>32</v>
      </c>
      <c r="K1249" s="2">
        <v>29</v>
      </c>
      <c r="L1249" s="2">
        <v>27</v>
      </c>
      <c r="M1249" s="2">
        <v>25</v>
      </c>
      <c r="N1249" s="2">
        <v>24</v>
      </c>
      <c r="O1249" s="2">
        <v>23</v>
      </c>
      <c r="P1249" s="2">
        <v>23</v>
      </c>
      <c r="Q1249" s="2">
        <v>23</v>
      </c>
      <c r="R1249" s="2">
        <v>23</v>
      </c>
      <c r="S1249" s="2">
        <v>23</v>
      </c>
    </row>
    <row r="1250" spans="1:19" x14ac:dyDescent="0.2">
      <c r="A1250" s="4"/>
      <c r="B1250" s="22" t="str">
        <f t="shared" si="55"/>
        <v/>
      </c>
      <c r="C1250" s="4"/>
      <c r="D1250" s="3" t="str">
        <f t="shared" si="56"/>
        <v/>
      </c>
      <c r="E1250" s="24"/>
      <c r="F1250" s="2" t="str">
        <f t="shared" si="57"/>
        <v>Относительное сужение поперечного сечения образца при растяжении, %</v>
      </c>
      <c r="G1250" s="2">
        <v>55</v>
      </c>
      <c r="H1250" s="2">
        <v>55</v>
      </c>
      <c r="I1250" s="2">
        <v>55</v>
      </c>
      <c r="J1250" s="2">
        <v>55</v>
      </c>
      <c r="K1250" s="2">
        <v>55</v>
      </c>
      <c r="L1250" s="2">
        <v>53</v>
      </c>
      <c r="M1250" s="2">
        <v>53</v>
      </c>
      <c r="N1250" s="2">
        <v>51</v>
      </c>
      <c r="O1250" s="2">
        <v>51</v>
      </c>
      <c r="P1250" s="2">
        <v>49</v>
      </c>
      <c r="Q1250" s="2">
        <v>49</v>
      </c>
      <c r="R1250" s="2">
        <v>47</v>
      </c>
      <c r="S1250" s="2">
        <v>44</v>
      </c>
    </row>
    <row r="1251" spans="1:19" ht="25.5" x14ac:dyDescent="0.2">
      <c r="A1251" s="4"/>
      <c r="B1251" s="22" t="str">
        <f t="shared" si="55"/>
        <v>Сталь хромоникелевая коррозионно-стойкого аустенитного класса</v>
      </c>
      <c r="C1251" s="4"/>
      <c r="D1251" s="3" t="str">
        <f t="shared" si="56"/>
        <v>12Х18Н9Т</v>
      </c>
      <c r="E1251" s="23" t="s">
        <v>335</v>
      </c>
      <c r="F1251" s="2" t="str">
        <f t="shared" si="57"/>
        <v>Предел прочности, МПа</v>
      </c>
      <c r="G1251" s="2">
        <v>540</v>
      </c>
      <c r="H1251" s="2">
        <v>520</v>
      </c>
      <c r="I1251" s="2">
        <v>451</v>
      </c>
      <c r="J1251" s="2">
        <v>432</v>
      </c>
      <c r="K1251" s="2">
        <v>412</v>
      </c>
      <c r="L1251" s="2">
        <v>412</v>
      </c>
      <c r="M1251" s="2">
        <v>412</v>
      </c>
      <c r="N1251" s="2">
        <v>402</v>
      </c>
      <c r="O1251" s="2">
        <v>392</v>
      </c>
      <c r="P1251" s="2">
        <v>392</v>
      </c>
      <c r="Q1251" s="2">
        <v>383</v>
      </c>
      <c r="R1251" s="2">
        <v>353</v>
      </c>
      <c r="S1251" s="2">
        <v>304</v>
      </c>
    </row>
    <row r="1252" spans="1:19" x14ac:dyDescent="0.2">
      <c r="A1252" s="4"/>
      <c r="B1252" s="22" t="str">
        <f t="shared" si="55"/>
        <v/>
      </c>
      <c r="C1252" s="4"/>
      <c r="D1252" s="3" t="str">
        <f t="shared" si="56"/>
        <v/>
      </c>
      <c r="E1252" s="24"/>
      <c r="F1252" s="2" t="str">
        <f t="shared" si="57"/>
        <v>Предел текучести, МПа</v>
      </c>
      <c r="G1252" s="2">
        <v>196</v>
      </c>
      <c r="H1252" s="2">
        <v>196</v>
      </c>
      <c r="I1252" s="2">
        <v>167</v>
      </c>
      <c r="J1252" s="2">
        <v>157</v>
      </c>
      <c r="K1252" s="2">
        <v>157</v>
      </c>
      <c r="L1252" s="2">
        <v>147</v>
      </c>
      <c r="M1252" s="2">
        <v>147</v>
      </c>
      <c r="N1252" s="2">
        <v>147</v>
      </c>
      <c r="O1252" s="2">
        <v>137</v>
      </c>
      <c r="P1252" s="2">
        <v>128</v>
      </c>
      <c r="Q1252" s="2">
        <v>118</v>
      </c>
      <c r="R1252" s="2">
        <v>118</v>
      </c>
      <c r="S1252" s="2">
        <v>108</v>
      </c>
    </row>
    <row r="1253" spans="1:19" x14ac:dyDescent="0.2">
      <c r="A1253" s="4"/>
      <c r="B1253" s="22" t="str">
        <f t="shared" si="55"/>
        <v/>
      </c>
      <c r="C1253" s="4"/>
      <c r="D1253" s="3" t="str">
        <f t="shared" si="56"/>
        <v/>
      </c>
      <c r="E1253" s="24"/>
      <c r="F1253" s="2" t="str">
        <f t="shared" si="57"/>
        <v>Относительное удлинение пятикратного образца при растяжении, %</v>
      </c>
      <c r="G1253" s="2">
        <v>39</v>
      </c>
      <c r="H1253" s="2">
        <v>38</v>
      </c>
      <c r="I1253" s="2">
        <v>34</v>
      </c>
      <c r="J1253" s="2">
        <v>31</v>
      </c>
      <c r="K1253" s="2">
        <v>29</v>
      </c>
      <c r="L1253" s="2">
        <v>27</v>
      </c>
      <c r="M1253" s="2">
        <v>24</v>
      </c>
      <c r="N1253" s="2">
        <v>23</v>
      </c>
      <c r="O1253" s="2">
        <v>22</v>
      </c>
      <c r="P1253" s="2">
        <v>22</v>
      </c>
      <c r="Q1253" s="2">
        <v>22</v>
      </c>
      <c r="R1253" s="2">
        <v>22</v>
      </c>
      <c r="S1253" s="2">
        <v>22</v>
      </c>
    </row>
    <row r="1254" spans="1:19" x14ac:dyDescent="0.2">
      <c r="A1254" s="4"/>
      <c r="B1254" s="22" t="str">
        <f t="shared" si="55"/>
        <v/>
      </c>
      <c r="C1254" s="4"/>
      <c r="D1254" s="3" t="str">
        <f t="shared" si="56"/>
        <v/>
      </c>
      <c r="E1254" s="24"/>
      <c r="F1254" s="2" t="str">
        <f t="shared" si="57"/>
        <v>Относительное сужение поперечного сечения образца при растяжении, %</v>
      </c>
      <c r="G1254" s="2">
        <v>50</v>
      </c>
      <c r="H1254" s="2">
        <v>50</v>
      </c>
      <c r="I1254" s="2">
        <v>50</v>
      </c>
      <c r="J1254" s="2">
        <v>50</v>
      </c>
      <c r="K1254" s="2">
        <v>50</v>
      </c>
      <c r="L1254" s="2">
        <v>44</v>
      </c>
      <c r="M1254" s="2">
        <v>44</v>
      </c>
      <c r="N1254" s="2">
        <v>43</v>
      </c>
      <c r="O1254" s="2">
        <v>43</v>
      </c>
      <c r="P1254" s="2">
        <v>41</v>
      </c>
      <c r="Q1254" s="2">
        <v>41</v>
      </c>
      <c r="R1254" s="2">
        <v>39</v>
      </c>
      <c r="S1254" s="2">
        <v>36</v>
      </c>
    </row>
    <row r="1255" spans="1:19" ht="25.5" x14ac:dyDescent="0.2">
      <c r="A1255" s="4"/>
      <c r="B1255" s="22" t="str">
        <f t="shared" si="55"/>
        <v>Сталь хромоникелевая коррозионно-стойкого аустенитного класса</v>
      </c>
      <c r="C1255" s="4"/>
      <c r="D1255" s="3" t="str">
        <f t="shared" si="56"/>
        <v>12Х18Н9Т</v>
      </c>
      <c r="E1255" s="23" t="s">
        <v>336</v>
      </c>
      <c r="F1255" s="2" t="str">
        <f t="shared" si="57"/>
        <v>Предел прочности, МПа</v>
      </c>
      <c r="G1255" s="2">
        <v>540</v>
      </c>
      <c r="H1255" s="2">
        <v>520</v>
      </c>
      <c r="I1255" s="2">
        <v>451</v>
      </c>
      <c r="J1255" s="2">
        <v>432</v>
      </c>
      <c r="K1255" s="2">
        <v>412</v>
      </c>
      <c r="L1255" s="2">
        <v>412</v>
      </c>
      <c r="M1255" s="2">
        <v>412</v>
      </c>
      <c r="N1255" s="2">
        <v>402</v>
      </c>
      <c r="O1255" s="2">
        <v>392</v>
      </c>
      <c r="P1255" s="2">
        <v>392</v>
      </c>
      <c r="Q1255" s="2">
        <v>383</v>
      </c>
      <c r="R1255" s="2">
        <v>353</v>
      </c>
      <c r="S1255" s="2">
        <v>304</v>
      </c>
    </row>
    <row r="1256" spans="1:19" x14ac:dyDescent="0.2">
      <c r="A1256" s="4"/>
      <c r="B1256" s="22" t="str">
        <f t="shared" si="55"/>
        <v/>
      </c>
      <c r="C1256" s="4"/>
      <c r="D1256" s="3" t="str">
        <f t="shared" si="56"/>
        <v/>
      </c>
      <c r="E1256" s="24"/>
      <c r="F1256" s="2" t="str">
        <f t="shared" si="57"/>
        <v>Предел текучести, МПа</v>
      </c>
      <c r="G1256" s="2">
        <v>196</v>
      </c>
      <c r="H1256" s="2">
        <v>196</v>
      </c>
      <c r="I1256" s="2">
        <v>167</v>
      </c>
      <c r="J1256" s="2">
        <v>157</v>
      </c>
      <c r="K1256" s="2">
        <v>157</v>
      </c>
      <c r="L1256" s="2">
        <v>147</v>
      </c>
      <c r="M1256" s="2">
        <v>147</v>
      </c>
      <c r="N1256" s="2">
        <v>147</v>
      </c>
      <c r="O1256" s="2">
        <v>137</v>
      </c>
      <c r="P1256" s="2">
        <v>128</v>
      </c>
      <c r="Q1256" s="2">
        <v>118</v>
      </c>
      <c r="R1256" s="2">
        <v>118</v>
      </c>
      <c r="S1256" s="2">
        <v>108</v>
      </c>
    </row>
    <row r="1257" spans="1:19" x14ac:dyDescent="0.2">
      <c r="A1257" s="4"/>
      <c r="B1257" s="22" t="str">
        <f t="shared" si="55"/>
        <v/>
      </c>
      <c r="C1257" s="4"/>
      <c r="D1257" s="3" t="str">
        <f t="shared" si="56"/>
        <v/>
      </c>
      <c r="E1257" s="24"/>
      <c r="F1257" s="2" t="str">
        <f t="shared" si="57"/>
        <v>Относительное удлинение пятикратного образца при растяжении, %</v>
      </c>
      <c r="G1257" s="2">
        <v>37</v>
      </c>
      <c r="H1257" s="2">
        <v>36</v>
      </c>
      <c r="I1257" s="2">
        <v>33</v>
      </c>
      <c r="J1257" s="2">
        <v>30</v>
      </c>
      <c r="K1257" s="2">
        <v>28</v>
      </c>
      <c r="L1257" s="2">
        <v>25</v>
      </c>
      <c r="M1257" s="2">
        <v>23</v>
      </c>
      <c r="N1257" s="2">
        <v>22</v>
      </c>
      <c r="O1257" s="2">
        <v>21</v>
      </c>
      <c r="P1257" s="2">
        <v>21</v>
      </c>
      <c r="Q1257" s="2">
        <v>21</v>
      </c>
      <c r="R1257" s="2">
        <v>21</v>
      </c>
      <c r="S1257" s="2">
        <v>21</v>
      </c>
    </row>
    <row r="1258" spans="1:19" x14ac:dyDescent="0.2">
      <c r="A1258" s="4"/>
      <c r="B1258" s="22" t="str">
        <f t="shared" si="55"/>
        <v/>
      </c>
      <c r="C1258" s="4"/>
      <c r="D1258" s="3" t="str">
        <f t="shared" si="56"/>
        <v/>
      </c>
      <c r="E1258" s="24"/>
      <c r="F1258" s="2" t="str">
        <f t="shared" si="57"/>
        <v>Относительное сужение поперечного сечения образца при растяжении, %</v>
      </c>
      <c r="G1258" s="2">
        <v>45</v>
      </c>
      <c r="H1258" s="2">
        <v>45</v>
      </c>
      <c r="I1258" s="2">
        <v>45</v>
      </c>
      <c r="J1258" s="2">
        <v>45</v>
      </c>
      <c r="K1258" s="2">
        <v>45</v>
      </c>
      <c r="L1258" s="2">
        <v>45</v>
      </c>
      <c r="M1258" s="2">
        <v>43</v>
      </c>
      <c r="N1258" s="2">
        <v>42</v>
      </c>
      <c r="O1258" s="2">
        <v>42</v>
      </c>
      <c r="P1258" s="2">
        <v>40</v>
      </c>
      <c r="Q1258" s="2">
        <v>40</v>
      </c>
      <c r="R1258" s="2">
        <v>39</v>
      </c>
      <c r="S1258" s="2">
        <v>36</v>
      </c>
    </row>
    <row r="1259" spans="1:19" ht="38.25" x14ac:dyDescent="0.2">
      <c r="A1259" s="3" t="s">
        <v>211</v>
      </c>
      <c r="B1259" s="22" t="str">
        <f t="shared" si="55"/>
        <v>Сталь хромоникелевая коррозионно-стойкого аустенитного класса</v>
      </c>
      <c r="C1259" s="3" t="s">
        <v>359</v>
      </c>
      <c r="D1259" s="3" t="str">
        <f t="shared" si="56"/>
        <v>12Х18Н12Т</v>
      </c>
      <c r="E1259" s="23" t="s">
        <v>136</v>
      </c>
      <c r="F1259" s="2" t="str">
        <f t="shared" si="57"/>
        <v>Предел прочности, МПа</v>
      </c>
      <c r="G1259" s="2">
        <v>520</v>
      </c>
      <c r="H1259" s="2">
        <v>500</v>
      </c>
      <c r="I1259" s="2">
        <v>432</v>
      </c>
      <c r="J1259" s="2">
        <v>412</v>
      </c>
      <c r="K1259" s="2">
        <v>392</v>
      </c>
      <c r="L1259" s="2">
        <v>392</v>
      </c>
      <c r="M1259" s="2">
        <v>392</v>
      </c>
      <c r="N1259" s="2">
        <v>383</v>
      </c>
      <c r="O1259" s="2">
        <v>373</v>
      </c>
      <c r="P1259" s="2">
        <v>373</v>
      </c>
      <c r="Q1259" s="2">
        <v>363</v>
      </c>
      <c r="R1259" s="2">
        <v>333</v>
      </c>
      <c r="S1259" s="2">
        <v>294</v>
      </c>
    </row>
    <row r="1260" spans="1:19" x14ac:dyDescent="0.2">
      <c r="A1260" s="4"/>
      <c r="B1260" s="22" t="str">
        <f t="shared" si="55"/>
        <v/>
      </c>
      <c r="C1260" s="4"/>
      <c r="D1260" s="3" t="str">
        <f t="shared" si="56"/>
        <v/>
      </c>
      <c r="E1260" s="24"/>
      <c r="F1260" s="2" t="str">
        <f t="shared" si="57"/>
        <v>Предел текучести, МПа</v>
      </c>
      <c r="G1260" s="2">
        <v>196</v>
      </c>
      <c r="H1260" s="2">
        <v>196</v>
      </c>
      <c r="I1260" s="2">
        <v>167</v>
      </c>
      <c r="J1260" s="2">
        <v>157</v>
      </c>
      <c r="K1260" s="2">
        <v>157</v>
      </c>
      <c r="L1260" s="2">
        <v>147</v>
      </c>
      <c r="M1260" s="2">
        <v>147</v>
      </c>
      <c r="N1260" s="2">
        <v>147</v>
      </c>
      <c r="O1260" s="2">
        <v>137</v>
      </c>
      <c r="P1260" s="2">
        <v>128</v>
      </c>
      <c r="Q1260" s="2">
        <v>118</v>
      </c>
      <c r="R1260" s="2">
        <v>118</v>
      </c>
      <c r="S1260" s="2">
        <v>108</v>
      </c>
    </row>
    <row r="1261" spans="1:19" x14ac:dyDescent="0.2">
      <c r="A1261" s="4"/>
      <c r="B1261" s="22" t="str">
        <f t="shared" si="55"/>
        <v/>
      </c>
      <c r="C1261" s="4"/>
      <c r="D1261" s="3" t="str">
        <f t="shared" si="56"/>
        <v/>
      </c>
      <c r="E1261" s="24"/>
      <c r="F1261" s="2" t="str">
        <f t="shared" si="57"/>
        <v>Относительное удлинение пятикратного образца при растяжении, %</v>
      </c>
      <c r="G1261" s="2">
        <v>39</v>
      </c>
      <c r="H1261" s="2">
        <v>38</v>
      </c>
      <c r="I1261" s="2">
        <v>34</v>
      </c>
      <c r="J1261" s="2">
        <v>31</v>
      </c>
      <c r="K1261" s="2">
        <v>28</v>
      </c>
      <c r="L1261" s="2">
        <v>26</v>
      </c>
      <c r="M1261" s="2">
        <v>24</v>
      </c>
      <c r="N1261" s="2">
        <v>23</v>
      </c>
      <c r="O1261" s="2">
        <v>22</v>
      </c>
      <c r="P1261" s="2">
        <v>22</v>
      </c>
      <c r="Q1261" s="2">
        <v>22</v>
      </c>
      <c r="R1261" s="2">
        <v>22</v>
      </c>
      <c r="S1261" s="2">
        <v>22</v>
      </c>
    </row>
    <row r="1262" spans="1:19" x14ac:dyDescent="0.2">
      <c r="A1262" s="4"/>
      <c r="B1262" s="22" t="str">
        <f t="shared" si="55"/>
        <v/>
      </c>
      <c r="C1262" s="4"/>
      <c r="D1262" s="3" t="str">
        <f t="shared" si="56"/>
        <v/>
      </c>
      <c r="E1262" s="24"/>
      <c r="F1262" s="2" t="str">
        <f t="shared" si="57"/>
        <v>Относительное сужение поперечного сечения образца при растяжении, %</v>
      </c>
      <c r="G1262" s="2">
        <v>50</v>
      </c>
      <c r="H1262" s="2">
        <v>50</v>
      </c>
      <c r="I1262" s="2">
        <v>50</v>
      </c>
      <c r="J1262" s="2">
        <v>50</v>
      </c>
      <c r="K1262" s="2">
        <v>50</v>
      </c>
      <c r="L1262" s="2">
        <v>48</v>
      </c>
      <c r="M1262" s="2">
        <v>48</v>
      </c>
      <c r="N1262" s="2">
        <v>46</v>
      </c>
      <c r="O1262" s="2">
        <v>46</v>
      </c>
      <c r="P1262" s="2">
        <v>44</v>
      </c>
      <c r="Q1262" s="2">
        <v>44</v>
      </c>
      <c r="R1262" s="2">
        <v>43</v>
      </c>
      <c r="S1262" s="2">
        <v>40</v>
      </c>
    </row>
    <row r="1263" spans="1:19" ht="25.5" x14ac:dyDescent="0.2">
      <c r="A1263" s="4"/>
      <c r="B1263" s="22" t="str">
        <f t="shared" si="55"/>
        <v>Сталь хромоникелевая коррозионно-стойкого аустенитного класса</v>
      </c>
      <c r="C1263" s="4"/>
      <c r="D1263" s="3" t="str">
        <f t="shared" si="56"/>
        <v>12Х18Н12Т</v>
      </c>
      <c r="E1263" s="23" t="s">
        <v>137</v>
      </c>
      <c r="F1263" s="2" t="str">
        <f t="shared" si="57"/>
        <v>Предел прочности, МПа</v>
      </c>
      <c r="G1263" s="2">
        <v>530</v>
      </c>
      <c r="H1263" s="2">
        <v>510</v>
      </c>
      <c r="I1263" s="2">
        <v>441</v>
      </c>
      <c r="J1263" s="2">
        <v>422</v>
      </c>
      <c r="K1263" s="2">
        <v>402</v>
      </c>
      <c r="L1263" s="2">
        <v>402</v>
      </c>
      <c r="M1263" s="2">
        <v>402</v>
      </c>
      <c r="N1263" s="2">
        <v>392</v>
      </c>
      <c r="O1263" s="2">
        <v>383</v>
      </c>
      <c r="P1263" s="2">
        <v>383</v>
      </c>
      <c r="Q1263" s="2">
        <v>373</v>
      </c>
      <c r="R1263" s="2">
        <v>343</v>
      </c>
      <c r="S1263" s="2">
        <v>294</v>
      </c>
    </row>
    <row r="1264" spans="1:19" x14ac:dyDescent="0.2">
      <c r="A1264" s="4"/>
      <c r="B1264" s="22" t="str">
        <f t="shared" si="55"/>
        <v/>
      </c>
      <c r="C1264" s="4"/>
      <c r="D1264" s="3" t="str">
        <f t="shared" si="56"/>
        <v/>
      </c>
      <c r="E1264" s="24"/>
      <c r="F1264" s="2" t="str">
        <f t="shared" si="57"/>
        <v>Предел текучести, МПа</v>
      </c>
      <c r="G1264" s="2">
        <v>235</v>
      </c>
      <c r="H1264" s="2">
        <v>235</v>
      </c>
      <c r="I1264" s="2">
        <v>196</v>
      </c>
      <c r="J1264" s="2">
        <v>186</v>
      </c>
      <c r="K1264" s="2">
        <v>186</v>
      </c>
      <c r="L1264" s="2">
        <v>177</v>
      </c>
      <c r="M1264" s="2">
        <v>177</v>
      </c>
      <c r="N1264" s="2">
        <v>177</v>
      </c>
      <c r="O1264" s="2">
        <v>167</v>
      </c>
      <c r="P1264" s="2">
        <v>157</v>
      </c>
      <c r="Q1264" s="2">
        <v>137</v>
      </c>
      <c r="R1264" s="2">
        <v>137</v>
      </c>
      <c r="S1264" s="2">
        <v>128</v>
      </c>
    </row>
    <row r="1265" spans="1:19" x14ac:dyDescent="0.2">
      <c r="A1265" s="4"/>
      <c r="B1265" s="22" t="str">
        <f t="shared" si="55"/>
        <v/>
      </c>
      <c r="C1265" s="4"/>
      <c r="D1265" s="3" t="str">
        <f t="shared" si="56"/>
        <v/>
      </c>
      <c r="E1265" s="24"/>
      <c r="F1265" s="2" t="str">
        <f t="shared" si="57"/>
        <v>Относительное удлинение пятикратного образца при растяжении, %</v>
      </c>
      <c r="G1265" s="2">
        <v>38</v>
      </c>
      <c r="H1265" s="2">
        <v>37</v>
      </c>
      <c r="I1265" s="2">
        <v>33</v>
      </c>
      <c r="J1265" s="2">
        <v>30</v>
      </c>
      <c r="K1265" s="2">
        <v>27</v>
      </c>
      <c r="L1265" s="2">
        <v>26</v>
      </c>
      <c r="M1265" s="2">
        <v>24</v>
      </c>
      <c r="N1265" s="2">
        <v>23</v>
      </c>
      <c r="O1265" s="2">
        <v>22</v>
      </c>
      <c r="P1265" s="2">
        <v>22</v>
      </c>
      <c r="Q1265" s="2">
        <v>22</v>
      </c>
      <c r="R1265" s="2">
        <v>22</v>
      </c>
      <c r="S1265" s="2">
        <v>22</v>
      </c>
    </row>
    <row r="1266" spans="1:19" x14ac:dyDescent="0.2">
      <c r="A1266" s="4"/>
      <c r="B1266" s="22" t="str">
        <f t="shared" si="55"/>
        <v/>
      </c>
      <c r="C1266" s="4"/>
      <c r="D1266" s="3" t="str">
        <f t="shared" si="56"/>
        <v/>
      </c>
      <c r="E1266" s="24"/>
      <c r="F1266" s="2" t="str">
        <f t="shared" si="57"/>
        <v>Относительное сужение поперечного сечения образца при растяжении, %</v>
      </c>
      <c r="G1266" s="2">
        <v>45</v>
      </c>
      <c r="H1266" s="2">
        <v>43</v>
      </c>
      <c r="I1266" s="2">
        <v>43</v>
      </c>
      <c r="J1266" s="2">
        <v>42</v>
      </c>
      <c r="K1266" s="2">
        <v>42</v>
      </c>
      <c r="L1266" s="2">
        <v>42</v>
      </c>
      <c r="M1266" s="2">
        <v>41</v>
      </c>
      <c r="N1266" s="2">
        <v>40</v>
      </c>
      <c r="O1266" s="2">
        <v>40</v>
      </c>
      <c r="P1266" s="2">
        <v>38</v>
      </c>
      <c r="Q1266" s="2">
        <v>37</v>
      </c>
      <c r="R1266" s="2">
        <v>32</v>
      </c>
      <c r="S1266" s="2">
        <v>32</v>
      </c>
    </row>
    <row r="1267" spans="1:19" ht="25.5" x14ac:dyDescent="0.2">
      <c r="A1267" s="4"/>
      <c r="B1267" s="22" t="str">
        <f t="shared" si="55"/>
        <v>Сталь хромоникелевая коррозионно-стойкого аустенитного класса</v>
      </c>
      <c r="C1267" s="4"/>
      <c r="D1267" s="3" t="str">
        <f t="shared" si="56"/>
        <v>12Х18Н12Т</v>
      </c>
      <c r="E1267" s="23" t="s">
        <v>201</v>
      </c>
      <c r="F1267" s="2" t="str">
        <f t="shared" si="57"/>
        <v>Предел прочности, МПа</v>
      </c>
      <c r="G1267" s="2">
        <v>540</v>
      </c>
      <c r="H1267" s="2">
        <v>520</v>
      </c>
      <c r="I1267" s="2">
        <v>451</v>
      </c>
      <c r="J1267" s="2">
        <v>432</v>
      </c>
      <c r="K1267" s="2">
        <v>412</v>
      </c>
      <c r="L1267" s="2">
        <v>412</v>
      </c>
      <c r="M1267" s="2">
        <v>412</v>
      </c>
      <c r="N1267" s="2">
        <v>402</v>
      </c>
      <c r="O1267" s="2">
        <v>392</v>
      </c>
      <c r="P1267" s="2">
        <v>392</v>
      </c>
      <c r="Q1267" s="2">
        <v>383</v>
      </c>
      <c r="R1267" s="2">
        <v>353</v>
      </c>
      <c r="S1267" s="2">
        <v>304</v>
      </c>
    </row>
    <row r="1268" spans="1:19" x14ac:dyDescent="0.2">
      <c r="A1268" s="4"/>
      <c r="B1268" s="22" t="str">
        <f t="shared" si="55"/>
        <v/>
      </c>
      <c r="C1268" s="4"/>
      <c r="D1268" s="3" t="str">
        <f t="shared" si="56"/>
        <v/>
      </c>
      <c r="E1268" s="24"/>
      <c r="F1268" s="2" t="str">
        <f t="shared" si="57"/>
        <v>Предел текучести, МПа</v>
      </c>
      <c r="G1268" s="2">
        <v>196</v>
      </c>
      <c r="H1268" s="2">
        <v>196</v>
      </c>
      <c r="I1268" s="2">
        <v>167</v>
      </c>
      <c r="J1268" s="2">
        <v>157</v>
      </c>
      <c r="K1268" s="2">
        <v>157</v>
      </c>
      <c r="L1268" s="2">
        <v>147</v>
      </c>
      <c r="M1268" s="2">
        <v>147</v>
      </c>
      <c r="N1268" s="2">
        <v>147</v>
      </c>
      <c r="O1268" s="2">
        <v>137</v>
      </c>
      <c r="P1268" s="2">
        <v>128</v>
      </c>
      <c r="Q1268" s="2">
        <v>118</v>
      </c>
      <c r="R1268" s="2">
        <v>118</v>
      </c>
      <c r="S1268" s="2">
        <v>108</v>
      </c>
    </row>
    <row r="1269" spans="1:19" x14ac:dyDescent="0.2">
      <c r="A1269" s="4"/>
      <c r="B1269" s="22" t="str">
        <f t="shared" si="55"/>
        <v/>
      </c>
      <c r="C1269" s="4"/>
      <c r="D1269" s="3" t="str">
        <f t="shared" si="56"/>
        <v/>
      </c>
      <c r="E1269" s="24"/>
      <c r="F1269" s="2" t="str">
        <f t="shared" si="57"/>
        <v>Относительное удлинение пятикратного образца при растяжении, %</v>
      </c>
      <c r="G1269" s="2">
        <v>40</v>
      </c>
      <c r="H1269" s="2">
        <v>39</v>
      </c>
      <c r="I1269" s="2">
        <v>35</v>
      </c>
      <c r="J1269" s="2">
        <v>32</v>
      </c>
      <c r="K1269" s="2">
        <v>29</v>
      </c>
      <c r="L1269" s="2">
        <v>27</v>
      </c>
      <c r="M1269" s="2">
        <v>25</v>
      </c>
      <c r="N1269" s="2">
        <v>24</v>
      </c>
      <c r="O1269" s="2">
        <v>23</v>
      </c>
      <c r="P1269" s="2">
        <v>23</v>
      </c>
      <c r="Q1269" s="2">
        <v>23</v>
      </c>
      <c r="R1269" s="2">
        <v>23</v>
      </c>
      <c r="S1269" s="2">
        <v>23</v>
      </c>
    </row>
    <row r="1270" spans="1:19" x14ac:dyDescent="0.2">
      <c r="A1270" s="4"/>
      <c r="B1270" s="22" t="str">
        <f t="shared" si="55"/>
        <v/>
      </c>
      <c r="C1270" s="4"/>
      <c r="D1270" s="3" t="str">
        <f t="shared" si="56"/>
        <v/>
      </c>
      <c r="E1270" s="24"/>
      <c r="F1270" s="2" t="str">
        <f t="shared" si="57"/>
        <v>Относительное сужение поперечного сечения образца при растяжении, %</v>
      </c>
      <c r="G1270" s="2">
        <v>55</v>
      </c>
      <c r="H1270" s="2">
        <v>55</v>
      </c>
      <c r="I1270" s="2">
        <v>55</v>
      </c>
      <c r="J1270" s="2">
        <v>55</v>
      </c>
      <c r="K1270" s="2">
        <v>55</v>
      </c>
      <c r="L1270" s="2">
        <v>53</v>
      </c>
      <c r="M1270" s="2">
        <v>53</v>
      </c>
      <c r="N1270" s="2">
        <v>51</v>
      </c>
      <c r="O1270" s="2">
        <v>51</v>
      </c>
      <c r="P1270" s="2">
        <v>49</v>
      </c>
      <c r="Q1270" s="2">
        <v>49</v>
      </c>
      <c r="R1270" s="2">
        <v>47</v>
      </c>
      <c r="S1270" s="2">
        <v>44</v>
      </c>
    </row>
    <row r="1271" spans="1:19" ht="25.5" x14ac:dyDescent="0.2">
      <c r="A1271" s="4"/>
      <c r="B1271" s="22" t="str">
        <f t="shared" si="55"/>
        <v>Сталь хромоникелевая коррозионно-стойкого аустенитного класса</v>
      </c>
      <c r="C1271" s="4"/>
      <c r="D1271" s="3" t="str">
        <f t="shared" si="56"/>
        <v>12Х18Н12Т</v>
      </c>
      <c r="E1271" s="23" t="s">
        <v>335</v>
      </c>
      <c r="F1271" s="2" t="str">
        <f t="shared" si="57"/>
        <v>Предел прочности, МПа</v>
      </c>
      <c r="G1271" s="2">
        <v>540</v>
      </c>
      <c r="H1271" s="2">
        <v>520</v>
      </c>
      <c r="I1271" s="2">
        <v>451</v>
      </c>
      <c r="J1271" s="2">
        <v>432</v>
      </c>
      <c r="K1271" s="2">
        <v>412</v>
      </c>
      <c r="L1271" s="2">
        <v>412</v>
      </c>
      <c r="M1271" s="2">
        <v>412</v>
      </c>
      <c r="N1271" s="2">
        <v>402</v>
      </c>
      <c r="O1271" s="2">
        <v>392</v>
      </c>
      <c r="P1271" s="2">
        <v>392</v>
      </c>
      <c r="Q1271" s="2">
        <v>383</v>
      </c>
      <c r="R1271" s="2">
        <v>353</v>
      </c>
      <c r="S1271" s="2">
        <v>304</v>
      </c>
    </row>
    <row r="1272" spans="1:19" x14ac:dyDescent="0.2">
      <c r="A1272" s="4"/>
      <c r="B1272" s="22" t="str">
        <f t="shared" si="55"/>
        <v/>
      </c>
      <c r="C1272" s="4"/>
      <c r="D1272" s="3" t="str">
        <f t="shared" si="56"/>
        <v/>
      </c>
      <c r="E1272" s="24"/>
      <c r="F1272" s="2" t="str">
        <f t="shared" si="57"/>
        <v>Предел текучести, МПа</v>
      </c>
      <c r="G1272" s="2">
        <v>196</v>
      </c>
      <c r="H1272" s="2">
        <v>196</v>
      </c>
      <c r="I1272" s="2">
        <v>167</v>
      </c>
      <c r="J1272" s="2">
        <v>157</v>
      </c>
      <c r="K1272" s="2">
        <v>157</v>
      </c>
      <c r="L1272" s="2">
        <v>147</v>
      </c>
      <c r="M1272" s="2">
        <v>147</v>
      </c>
      <c r="N1272" s="2">
        <v>147</v>
      </c>
      <c r="O1272" s="2">
        <v>137</v>
      </c>
      <c r="P1272" s="2">
        <v>128</v>
      </c>
      <c r="Q1272" s="2">
        <v>118</v>
      </c>
      <c r="R1272" s="2">
        <v>118</v>
      </c>
      <c r="S1272" s="2">
        <v>108</v>
      </c>
    </row>
    <row r="1273" spans="1:19" x14ac:dyDescent="0.2">
      <c r="A1273" s="4"/>
      <c r="B1273" s="22" t="str">
        <f t="shared" si="55"/>
        <v/>
      </c>
      <c r="C1273" s="4"/>
      <c r="D1273" s="3" t="str">
        <f t="shared" si="56"/>
        <v/>
      </c>
      <c r="E1273" s="24"/>
      <c r="F1273" s="2" t="str">
        <f t="shared" si="57"/>
        <v>Относительное удлинение пятикратного образца при растяжении, %</v>
      </c>
      <c r="G1273" s="2">
        <v>39</v>
      </c>
      <c r="H1273" s="2">
        <v>38</v>
      </c>
      <c r="I1273" s="2">
        <v>34</v>
      </c>
      <c r="J1273" s="2">
        <v>31</v>
      </c>
      <c r="K1273" s="2">
        <v>29</v>
      </c>
      <c r="L1273" s="2">
        <v>27</v>
      </c>
      <c r="M1273" s="2">
        <v>24</v>
      </c>
      <c r="N1273" s="2">
        <v>23</v>
      </c>
      <c r="O1273" s="2">
        <v>22</v>
      </c>
      <c r="P1273" s="2">
        <v>22</v>
      </c>
      <c r="Q1273" s="2">
        <v>22</v>
      </c>
      <c r="R1273" s="2">
        <v>22</v>
      </c>
      <c r="S1273" s="2">
        <v>22</v>
      </c>
    </row>
    <row r="1274" spans="1:19" x14ac:dyDescent="0.2">
      <c r="A1274" s="4"/>
      <c r="B1274" s="22" t="str">
        <f t="shared" si="55"/>
        <v/>
      </c>
      <c r="C1274" s="4"/>
      <c r="D1274" s="3" t="str">
        <f t="shared" si="56"/>
        <v/>
      </c>
      <c r="E1274" s="24"/>
      <c r="F1274" s="2" t="str">
        <f t="shared" si="57"/>
        <v>Относительное сужение поперечного сечения образца при растяжении, %</v>
      </c>
      <c r="G1274" s="2">
        <v>50</v>
      </c>
      <c r="H1274" s="2">
        <v>50</v>
      </c>
      <c r="I1274" s="2">
        <v>50</v>
      </c>
      <c r="J1274" s="2">
        <v>50</v>
      </c>
      <c r="K1274" s="2">
        <v>50</v>
      </c>
      <c r="L1274" s="2">
        <v>44</v>
      </c>
      <c r="M1274" s="2">
        <v>44</v>
      </c>
      <c r="N1274" s="2">
        <v>43</v>
      </c>
      <c r="O1274" s="2">
        <v>43</v>
      </c>
      <c r="P1274" s="2">
        <v>41</v>
      </c>
      <c r="Q1274" s="2">
        <v>41</v>
      </c>
      <c r="R1274" s="2">
        <v>39</v>
      </c>
      <c r="S1274" s="2">
        <v>36</v>
      </c>
    </row>
    <row r="1275" spans="1:19" ht="25.5" x14ac:dyDescent="0.2">
      <c r="A1275" s="4"/>
      <c r="B1275" s="22" t="str">
        <f t="shared" si="55"/>
        <v>Сталь хромоникелевая коррозионно-стойкого аустенитного класса</v>
      </c>
      <c r="C1275" s="4"/>
      <c r="D1275" s="3" t="str">
        <f t="shared" si="56"/>
        <v>12Х18Н12Т</v>
      </c>
      <c r="E1275" s="23" t="s">
        <v>336</v>
      </c>
      <c r="F1275" s="2" t="str">
        <f t="shared" si="57"/>
        <v>Предел прочности, МПа</v>
      </c>
      <c r="G1275" s="2">
        <v>540</v>
      </c>
      <c r="H1275" s="2">
        <v>520</v>
      </c>
      <c r="I1275" s="2">
        <v>451</v>
      </c>
      <c r="J1275" s="2">
        <v>432</v>
      </c>
      <c r="K1275" s="2">
        <v>412</v>
      </c>
      <c r="L1275" s="2">
        <v>412</v>
      </c>
      <c r="M1275" s="2">
        <v>412</v>
      </c>
      <c r="N1275" s="2">
        <v>402</v>
      </c>
      <c r="O1275" s="2">
        <v>392</v>
      </c>
      <c r="P1275" s="2">
        <v>392</v>
      </c>
      <c r="Q1275" s="2">
        <v>383</v>
      </c>
      <c r="R1275" s="2">
        <v>353</v>
      </c>
      <c r="S1275" s="2">
        <v>304</v>
      </c>
    </row>
    <row r="1276" spans="1:19" x14ac:dyDescent="0.2">
      <c r="A1276" s="4"/>
      <c r="B1276" s="22" t="str">
        <f t="shared" si="55"/>
        <v/>
      </c>
      <c r="C1276" s="4"/>
      <c r="D1276" s="3" t="str">
        <f t="shared" si="56"/>
        <v/>
      </c>
      <c r="E1276" s="24"/>
      <c r="F1276" s="2" t="str">
        <f t="shared" si="57"/>
        <v>Предел текучести, МПа</v>
      </c>
      <c r="G1276" s="2">
        <v>196</v>
      </c>
      <c r="H1276" s="2">
        <v>196</v>
      </c>
      <c r="I1276" s="2">
        <v>167</v>
      </c>
      <c r="J1276" s="2">
        <v>157</v>
      </c>
      <c r="K1276" s="2">
        <v>157</v>
      </c>
      <c r="L1276" s="2">
        <v>147</v>
      </c>
      <c r="M1276" s="2">
        <v>147</v>
      </c>
      <c r="N1276" s="2">
        <v>147</v>
      </c>
      <c r="O1276" s="2">
        <v>137</v>
      </c>
      <c r="P1276" s="2">
        <v>128</v>
      </c>
      <c r="Q1276" s="2">
        <v>118</v>
      </c>
      <c r="R1276" s="2">
        <v>118</v>
      </c>
      <c r="S1276" s="2">
        <v>108</v>
      </c>
    </row>
    <row r="1277" spans="1:19" x14ac:dyDescent="0.2">
      <c r="A1277" s="4"/>
      <c r="B1277" s="22" t="str">
        <f t="shared" si="55"/>
        <v/>
      </c>
      <c r="C1277" s="4"/>
      <c r="D1277" s="3" t="str">
        <f t="shared" si="56"/>
        <v/>
      </c>
      <c r="E1277" s="24"/>
      <c r="F1277" s="2" t="str">
        <f t="shared" si="57"/>
        <v>Относительное удлинение пятикратного образца при растяжении, %</v>
      </c>
      <c r="G1277" s="2">
        <v>37</v>
      </c>
      <c r="H1277" s="2">
        <v>36</v>
      </c>
      <c r="I1277" s="2">
        <v>33</v>
      </c>
      <c r="J1277" s="2">
        <v>30</v>
      </c>
      <c r="K1277" s="2">
        <v>28</v>
      </c>
      <c r="L1277" s="2">
        <v>25</v>
      </c>
      <c r="M1277" s="2">
        <v>23</v>
      </c>
      <c r="N1277" s="2">
        <v>22</v>
      </c>
      <c r="O1277" s="2">
        <v>21</v>
      </c>
      <c r="P1277" s="2">
        <v>21</v>
      </c>
      <c r="Q1277" s="2">
        <v>21</v>
      </c>
      <c r="R1277" s="2">
        <v>21</v>
      </c>
      <c r="S1277" s="2">
        <v>21</v>
      </c>
    </row>
    <row r="1278" spans="1:19" x14ac:dyDescent="0.2">
      <c r="A1278" s="4"/>
      <c r="B1278" s="22" t="str">
        <f t="shared" si="55"/>
        <v/>
      </c>
      <c r="C1278" s="4"/>
      <c r="D1278" s="3" t="str">
        <f t="shared" si="56"/>
        <v/>
      </c>
      <c r="E1278" s="24"/>
      <c r="F1278" s="2" t="str">
        <f t="shared" si="57"/>
        <v>Относительное сужение поперечного сечения образца при растяжении, %</v>
      </c>
      <c r="G1278" s="2">
        <v>45</v>
      </c>
      <c r="H1278" s="2">
        <v>45</v>
      </c>
      <c r="I1278" s="2">
        <v>45</v>
      </c>
      <c r="J1278" s="2">
        <v>45</v>
      </c>
      <c r="K1278" s="2">
        <v>45</v>
      </c>
      <c r="L1278" s="2">
        <v>45</v>
      </c>
      <c r="M1278" s="2">
        <v>43</v>
      </c>
      <c r="N1278" s="2">
        <v>42</v>
      </c>
      <c r="O1278" s="2">
        <v>42</v>
      </c>
      <c r="P1278" s="2">
        <v>40</v>
      </c>
      <c r="Q1278" s="2">
        <v>40</v>
      </c>
      <c r="R1278" s="2">
        <v>39</v>
      </c>
      <c r="S1278" s="2">
        <v>36</v>
      </c>
    </row>
    <row r="1279" spans="1:19" ht="38.25" x14ac:dyDescent="0.2">
      <c r="A1279" s="3" t="s">
        <v>211</v>
      </c>
      <c r="B1279" s="22" t="str">
        <f t="shared" si="55"/>
        <v>Сталь хромоникелевая коррозионно-стойкого аустенитного класса</v>
      </c>
      <c r="C1279" s="3" t="s">
        <v>138</v>
      </c>
      <c r="D1279" s="3" t="str">
        <f t="shared" si="56"/>
        <v>12Х18Н9ТЛ</v>
      </c>
      <c r="E1279" s="23" t="s">
        <v>54</v>
      </c>
      <c r="F1279" s="2" t="str">
        <f t="shared" si="57"/>
        <v>Предел прочности, МПа</v>
      </c>
      <c r="G1279" s="2">
        <v>441</v>
      </c>
      <c r="H1279" s="2">
        <v>422</v>
      </c>
      <c r="I1279" s="2">
        <v>412</v>
      </c>
      <c r="J1279" s="2">
        <v>402</v>
      </c>
      <c r="K1279" s="2">
        <v>383</v>
      </c>
      <c r="L1279" s="2">
        <v>363</v>
      </c>
      <c r="M1279" s="2">
        <v>353</v>
      </c>
      <c r="N1279" s="2">
        <v>333</v>
      </c>
      <c r="O1279" s="2">
        <v>333</v>
      </c>
      <c r="P1279" s="2">
        <v>323</v>
      </c>
      <c r="Q1279" s="2">
        <v>323</v>
      </c>
      <c r="R1279" s="2">
        <v>304</v>
      </c>
      <c r="S1279" s="2">
        <v>294</v>
      </c>
    </row>
    <row r="1280" spans="1:19" x14ac:dyDescent="0.2">
      <c r="A1280" s="4"/>
      <c r="B1280" s="22" t="str">
        <f t="shared" si="55"/>
        <v/>
      </c>
      <c r="C1280" s="4"/>
      <c r="D1280" s="3" t="str">
        <f t="shared" si="56"/>
        <v/>
      </c>
      <c r="E1280" s="24"/>
      <c r="F1280" s="2" t="str">
        <f t="shared" si="57"/>
        <v>Предел текучести, МПа</v>
      </c>
      <c r="G1280" s="2">
        <v>196</v>
      </c>
      <c r="H1280" s="2">
        <v>196</v>
      </c>
      <c r="I1280" s="2">
        <v>196</v>
      </c>
      <c r="J1280" s="2">
        <v>177</v>
      </c>
      <c r="K1280" s="2">
        <v>167</v>
      </c>
      <c r="L1280" s="2">
        <v>167</v>
      </c>
      <c r="M1280" s="2">
        <v>157</v>
      </c>
      <c r="N1280" s="2">
        <v>147</v>
      </c>
      <c r="O1280" s="2">
        <v>137</v>
      </c>
      <c r="P1280" s="2">
        <v>128</v>
      </c>
      <c r="Q1280" s="2">
        <v>118</v>
      </c>
      <c r="R1280" s="2">
        <v>118</v>
      </c>
      <c r="S1280" s="2">
        <v>118</v>
      </c>
    </row>
    <row r="1281" spans="1:19" x14ac:dyDescent="0.2">
      <c r="A1281" s="4"/>
      <c r="B1281" s="22" t="str">
        <f t="shared" si="55"/>
        <v/>
      </c>
      <c r="C1281" s="4"/>
      <c r="D1281" s="3" t="str">
        <f t="shared" si="56"/>
        <v/>
      </c>
      <c r="E1281" s="24"/>
      <c r="F1281" s="2" t="str">
        <f t="shared" si="57"/>
        <v>Относительное удлинение пятикратного образца при растяжении, %</v>
      </c>
      <c r="G1281" s="2">
        <v>25</v>
      </c>
      <c r="H1281" s="2">
        <v>24</v>
      </c>
      <c r="I1281" s="2">
        <v>24</v>
      </c>
      <c r="J1281" s="2">
        <v>22</v>
      </c>
      <c r="K1281" s="2">
        <v>20</v>
      </c>
      <c r="L1281" s="2">
        <v>18</v>
      </c>
      <c r="M1281" s="2">
        <v>17</v>
      </c>
      <c r="N1281" s="2">
        <v>16</v>
      </c>
      <c r="O1281" s="2">
        <v>15</v>
      </c>
      <c r="P1281" s="2">
        <v>15</v>
      </c>
      <c r="Q1281" s="2">
        <v>15</v>
      </c>
      <c r="R1281" s="2">
        <v>15</v>
      </c>
      <c r="S1281" s="2">
        <v>15</v>
      </c>
    </row>
    <row r="1282" spans="1:19" x14ac:dyDescent="0.2">
      <c r="A1282" s="4"/>
      <c r="B1282" s="22" t="str">
        <f t="shared" si="55"/>
        <v/>
      </c>
      <c r="C1282" s="4"/>
      <c r="D1282" s="3" t="str">
        <f t="shared" si="56"/>
        <v/>
      </c>
      <c r="E1282" s="24"/>
      <c r="F1282" s="2" t="str">
        <f t="shared" si="57"/>
        <v>Относительное сужение поперечного сечения образца при растяжении, %</v>
      </c>
      <c r="G1282" s="2">
        <v>32</v>
      </c>
      <c r="H1282" s="2">
        <v>32</v>
      </c>
      <c r="I1282" s="2">
        <v>32</v>
      </c>
      <c r="J1282" s="2">
        <v>30</v>
      </c>
      <c r="K1282" s="2">
        <v>30</v>
      </c>
      <c r="L1282" s="2">
        <v>27</v>
      </c>
      <c r="M1282" s="2">
        <v>27</v>
      </c>
      <c r="N1282" s="2">
        <v>26</v>
      </c>
      <c r="O1282" s="2">
        <v>26</v>
      </c>
      <c r="P1282" s="2">
        <v>26</v>
      </c>
      <c r="Q1282" s="2">
        <v>26</v>
      </c>
      <c r="R1282" s="2">
        <v>26</v>
      </c>
      <c r="S1282" s="2">
        <v>26</v>
      </c>
    </row>
    <row r="1283" spans="1:19" ht="38.25" x14ac:dyDescent="0.2">
      <c r="A1283" s="3" t="s">
        <v>211</v>
      </c>
      <c r="B1283" s="22" t="str">
        <f t="shared" ref="B1283:B1346" si="58">IF(NOT(ISBLANK(A1283)),A1283,IF(NOT(ISBLANK(E1283)),INDEX(B:B,ROW(B1283)-4),""))</f>
        <v>Сталь хромоникелевая коррозионно-стойкого аустенитного класса</v>
      </c>
      <c r="C1283" s="3" t="s">
        <v>139</v>
      </c>
      <c r="D1283" s="3" t="str">
        <f t="shared" ref="D1283:D1346" si="59">IF(NOT(ISBLANK(C1283)),C1283,IF(NOT(ISBLANK(E1283)),INDEX(D:D,ROW(D1283)-4),""))</f>
        <v>03Х16Н9М2</v>
      </c>
      <c r="E1283" s="23" t="s">
        <v>140</v>
      </c>
      <c r="F1283" s="2" t="str">
        <f t="shared" si="57"/>
        <v>Предел прочности, МПа</v>
      </c>
      <c r="G1283" s="2">
        <v>550</v>
      </c>
      <c r="H1283" s="2">
        <v>500</v>
      </c>
      <c r="I1283" s="2">
        <v>460</v>
      </c>
      <c r="J1283" s="2">
        <v>430</v>
      </c>
      <c r="K1283" s="2">
        <v>420</v>
      </c>
      <c r="L1283" s="2">
        <v>412</v>
      </c>
      <c r="M1283" s="2">
        <v>400</v>
      </c>
      <c r="N1283" s="2">
        <v>400</v>
      </c>
      <c r="O1283" s="2">
        <v>390</v>
      </c>
      <c r="P1283" s="2">
        <v>370</v>
      </c>
      <c r="Q1283" s="2">
        <v>355</v>
      </c>
      <c r="R1283" s="2">
        <v>350</v>
      </c>
      <c r="S1283" s="2">
        <v>300</v>
      </c>
    </row>
    <row r="1284" spans="1:19" x14ac:dyDescent="0.2">
      <c r="A1284" s="4"/>
      <c r="B1284" s="22" t="str">
        <f t="shared" si="58"/>
        <v/>
      </c>
      <c r="C1284" s="4"/>
      <c r="D1284" s="3" t="str">
        <f t="shared" si="59"/>
        <v/>
      </c>
      <c r="E1284" s="24"/>
      <c r="F1284" s="2" t="str">
        <f t="shared" si="57"/>
        <v>Предел текучести, МПа</v>
      </c>
      <c r="G1284" s="2">
        <v>210</v>
      </c>
      <c r="H1284" s="2">
        <v>196</v>
      </c>
      <c r="I1284" s="2">
        <v>185</v>
      </c>
      <c r="J1284" s="2">
        <v>170</v>
      </c>
      <c r="K1284" s="2">
        <v>150</v>
      </c>
      <c r="L1284" s="2">
        <v>145</v>
      </c>
      <c r="M1284" s="2">
        <v>130</v>
      </c>
      <c r="N1284" s="2">
        <v>125</v>
      </c>
      <c r="O1284" s="2">
        <v>125</v>
      </c>
      <c r="P1284" s="2">
        <v>120</v>
      </c>
      <c r="Q1284" s="2">
        <v>120</v>
      </c>
      <c r="R1284" s="2">
        <v>115</v>
      </c>
      <c r="S1284" s="2">
        <v>100</v>
      </c>
    </row>
    <row r="1285" spans="1:19" x14ac:dyDescent="0.2">
      <c r="A1285" s="4"/>
      <c r="B1285" s="22" t="str">
        <f t="shared" si="58"/>
        <v/>
      </c>
      <c r="C1285" s="4"/>
      <c r="D1285" s="3" t="str">
        <f t="shared" si="59"/>
        <v/>
      </c>
      <c r="E1285" s="24"/>
      <c r="F1285" s="2" t="str">
        <f t="shared" si="57"/>
        <v>Относительное удлинение пятикратного образца при растяжении, %</v>
      </c>
      <c r="G1285" s="2">
        <v>55</v>
      </c>
      <c r="H1285" s="2">
        <v>50</v>
      </c>
      <c r="I1285" s="2">
        <v>50</v>
      </c>
      <c r="J1285" s="2">
        <v>45</v>
      </c>
      <c r="K1285" s="2">
        <v>45</v>
      </c>
      <c r="L1285" s="2">
        <v>43</v>
      </c>
      <c r="M1285" s="2">
        <v>43</v>
      </c>
      <c r="N1285" s="2">
        <v>40</v>
      </c>
      <c r="O1285" s="2">
        <v>40</v>
      </c>
      <c r="P1285" s="2">
        <v>40</v>
      </c>
      <c r="Q1285" s="2">
        <v>40</v>
      </c>
      <c r="R1285" s="2">
        <v>38</v>
      </c>
      <c r="S1285" s="2">
        <v>38</v>
      </c>
    </row>
    <row r="1286" spans="1:19" x14ac:dyDescent="0.2">
      <c r="A1286" s="4"/>
      <c r="B1286" s="22" t="str">
        <f t="shared" si="58"/>
        <v/>
      </c>
      <c r="C1286" s="4"/>
      <c r="D1286" s="3" t="str">
        <f t="shared" si="59"/>
        <v/>
      </c>
      <c r="E1286" s="24"/>
      <c r="F1286" s="2" t="str">
        <f t="shared" si="57"/>
        <v>Относительное сужение поперечного сечения образца при растяжении, %</v>
      </c>
      <c r="G1286" s="2">
        <v>55</v>
      </c>
      <c r="H1286" s="2">
        <v>55</v>
      </c>
      <c r="I1286" s="2">
        <v>55</v>
      </c>
      <c r="J1286" s="2">
        <v>55</v>
      </c>
      <c r="K1286" s="2">
        <v>53</v>
      </c>
      <c r="L1286" s="2">
        <v>53</v>
      </c>
      <c r="M1286" s="2">
        <v>53</v>
      </c>
      <c r="N1286" s="2">
        <v>53</v>
      </c>
      <c r="O1286" s="2">
        <v>53</v>
      </c>
      <c r="P1286" s="2">
        <v>52</v>
      </c>
      <c r="Q1286" s="2">
        <v>50</v>
      </c>
      <c r="R1286" s="2">
        <v>50</v>
      </c>
      <c r="S1286" s="2">
        <v>50</v>
      </c>
    </row>
    <row r="1287" spans="1:19" ht="25.5" x14ac:dyDescent="0.2">
      <c r="A1287" s="4"/>
      <c r="B1287" s="22" t="str">
        <f t="shared" si="58"/>
        <v>Сталь хромоникелевая коррозионно-стойкого аустенитного класса</v>
      </c>
      <c r="C1287" s="4"/>
      <c r="D1287" s="3" t="str">
        <f t="shared" si="59"/>
        <v>03Х16Н9М2</v>
      </c>
      <c r="E1287" s="23" t="s">
        <v>202</v>
      </c>
      <c r="F1287" s="2" t="str">
        <f t="shared" si="57"/>
        <v>Предел прочности, МПа</v>
      </c>
      <c r="G1287" s="2">
        <v>520</v>
      </c>
      <c r="H1287" s="2">
        <v>500</v>
      </c>
      <c r="I1287" s="2">
        <v>450</v>
      </c>
      <c r="J1287" s="2">
        <v>425</v>
      </c>
      <c r="K1287" s="2">
        <v>420</v>
      </c>
      <c r="L1287" s="2">
        <v>410</v>
      </c>
      <c r="M1287" s="2">
        <v>380</v>
      </c>
      <c r="N1287" s="2">
        <v>350</v>
      </c>
      <c r="O1287" s="2">
        <v>350</v>
      </c>
      <c r="P1287" s="2">
        <v>340</v>
      </c>
      <c r="Q1287" s="2">
        <v>340</v>
      </c>
      <c r="R1287" s="2">
        <v>330</v>
      </c>
      <c r="S1287" s="2">
        <v>280</v>
      </c>
    </row>
    <row r="1288" spans="1:19" x14ac:dyDescent="0.2">
      <c r="A1288" s="4"/>
      <c r="B1288" s="22" t="str">
        <f t="shared" si="58"/>
        <v/>
      </c>
      <c r="C1288" s="4"/>
      <c r="D1288" s="3" t="str">
        <f t="shared" si="59"/>
        <v/>
      </c>
      <c r="E1288" s="24"/>
      <c r="F1288" s="2" t="str">
        <f t="shared" si="57"/>
        <v>Предел текучести, МПа</v>
      </c>
      <c r="G1288" s="2">
        <v>200</v>
      </c>
      <c r="H1288" s="2">
        <v>186</v>
      </c>
      <c r="I1288" s="2">
        <v>180</v>
      </c>
      <c r="J1288" s="2">
        <v>175</v>
      </c>
      <c r="K1288" s="2">
        <v>140</v>
      </c>
      <c r="L1288" s="2">
        <v>130</v>
      </c>
      <c r="M1288" s="2">
        <v>125</v>
      </c>
      <c r="N1288" s="2">
        <v>110</v>
      </c>
      <c r="O1288" s="2">
        <v>110</v>
      </c>
      <c r="P1288" s="2">
        <v>105</v>
      </c>
      <c r="Q1288" s="2">
        <v>100</v>
      </c>
      <c r="R1288" s="2">
        <v>100</v>
      </c>
      <c r="S1288" s="2">
        <v>95</v>
      </c>
    </row>
    <row r="1289" spans="1:19" x14ac:dyDescent="0.2">
      <c r="A1289" s="4"/>
      <c r="B1289" s="22" t="str">
        <f t="shared" si="58"/>
        <v/>
      </c>
      <c r="C1289" s="4"/>
      <c r="D1289" s="3" t="str">
        <f t="shared" si="59"/>
        <v/>
      </c>
      <c r="E1289" s="24"/>
      <c r="F1289" s="2" t="str">
        <f t="shared" si="57"/>
        <v>Относительное удлинение пятикратного образца при растяжении, %</v>
      </c>
      <c r="G1289" s="2">
        <v>55</v>
      </c>
      <c r="H1289" s="2">
        <v>53</v>
      </c>
      <c r="I1289" s="2">
        <v>50</v>
      </c>
      <c r="J1289" s="2">
        <v>45</v>
      </c>
      <c r="K1289" s="2">
        <v>45</v>
      </c>
      <c r="L1289" s="2">
        <v>40</v>
      </c>
      <c r="M1289" s="2">
        <v>40</v>
      </c>
      <c r="N1289" s="2">
        <v>38</v>
      </c>
      <c r="O1289" s="2">
        <v>38</v>
      </c>
      <c r="P1289" s="2">
        <v>38</v>
      </c>
      <c r="Q1289" s="2">
        <v>35</v>
      </c>
      <c r="R1289" s="2">
        <v>35</v>
      </c>
      <c r="S1289" s="2">
        <v>35</v>
      </c>
    </row>
    <row r="1290" spans="1:19" x14ac:dyDescent="0.2">
      <c r="A1290" s="4"/>
      <c r="B1290" s="22" t="str">
        <f t="shared" si="58"/>
        <v/>
      </c>
      <c r="C1290" s="4"/>
      <c r="D1290" s="3" t="str">
        <f t="shared" si="59"/>
        <v/>
      </c>
      <c r="E1290" s="24"/>
      <c r="F1290" s="2" t="str">
        <f t="shared" si="57"/>
        <v>Относительное сужение поперечного сечения образца при растяжении, %</v>
      </c>
      <c r="G1290" s="2">
        <v>55</v>
      </c>
      <c r="H1290" s="2">
        <v>55</v>
      </c>
      <c r="I1290" s="2">
        <v>55</v>
      </c>
      <c r="J1290" s="2">
        <v>55</v>
      </c>
      <c r="K1290" s="2">
        <v>50</v>
      </c>
      <c r="L1290" s="2">
        <v>50</v>
      </c>
      <c r="M1290" s="2">
        <v>50</v>
      </c>
      <c r="N1290" s="2">
        <v>50</v>
      </c>
      <c r="O1290" s="2">
        <v>50</v>
      </c>
      <c r="P1290" s="2">
        <v>48</v>
      </c>
      <c r="Q1290" s="2">
        <v>47</v>
      </c>
      <c r="R1290" s="2">
        <v>47</v>
      </c>
      <c r="S1290" s="2">
        <v>47</v>
      </c>
    </row>
    <row r="1291" spans="1:19" ht="38.25" x14ac:dyDescent="0.2">
      <c r="A1291" s="3" t="s">
        <v>211</v>
      </c>
      <c r="B1291" s="22" t="str">
        <f t="shared" si="58"/>
        <v>Сталь хромоникелевая коррозионно-стойкого аустенитного класса</v>
      </c>
      <c r="C1291" s="3" t="s">
        <v>141</v>
      </c>
      <c r="D1291" s="3" t="str">
        <f t="shared" si="59"/>
        <v>08Х16Н11М3</v>
      </c>
      <c r="E1291" s="23" t="s">
        <v>142</v>
      </c>
      <c r="F1291" s="2" t="str">
        <f t="shared" si="57"/>
        <v>Предел прочности, МПа</v>
      </c>
      <c r="G1291" s="2">
        <v>510</v>
      </c>
      <c r="H1291" s="2">
        <v>491</v>
      </c>
      <c r="I1291" s="2">
        <v>441</v>
      </c>
      <c r="J1291" s="2">
        <v>422</v>
      </c>
      <c r="K1291" s="2">
        <v>412</v>
      </c>
      <c r="L1291" s="2">
        <v>402</v>
      </c>
      <c r="M1291" s="2">
        <v>402</v>
      </c>
      <c r="N1291" s="2">
        <v>392</v>
      </c>
      <c r="O1291" s="2">
        <v>392</v>
      </c>
      <c r="P1291" s="2">
        <v>392</v>
      </c>
      <c r="Q1291" s="2">
        <v>373</v>
      </c>
      <c r="R1291" s="2">
        <v>363</v>
      </c>
      <c r="S1291" s="2">
        <v>343</v>
      </c>
    </row>
    <row r="1292" spans="1:19" x14ac:dyDescent="0.2">
      <c r="A1292" s="4"/>
      <c r="B1292" s="22" t="str">
        <f t="shared" si="58"/>
        <v/>
      </c>
      <c r="C1292" s="4"/>
      <c r="D1292" s="3" t="str">
        <f t="shared" si="59"/>
        <v/>
      </c>
      <c r="E1292" s="24"/>
      <c r="F1292" s="2" t="str">
        <f t="shared" si="57"/>
        <v>Предел текучести, МПа</v>
      </c>
      <c r="G1292" s="2">
        <v>206</v>
      </c>
      <c r="H1292" s="2">
        <v>196</v>
      </c>
      <c r="I1292" s="2">
        <v>196</v>
      </c>
      <c r="J1292" s="2">
        <v>167</v>
      </c>
      <c r="K1292" s="2">
        <v>157</v>
      </c>
      <c r="L1292" s="2">
        <v>157</v>
      </c>
      <c r="M1292" s="2">
        <v>147</v>
      </c>
      <c r="N1292" s="2">
        <v>147</v>
      </c>
      <c r="O1292" s="2">
        <v>137</v>
      </c>
      <c r="P1292" s="2">
        <v>137</v>
      </c>
      <c r="Q1292" s="2">
        <v>128</v>
      </c>
      <c r="R1292" s="2">
        <v>118</v>
      </c>
      <c r="S1292" s="2">
        <v>118</v>
      </c>
    </row>
    <row r="1293" spans="1:19" x14ac:dyDescent="0.2">
      <c r="A1293" s="4"/>
      <c r="B1293" s="22" t="str">
        <f t="shared" si="58"/>
        <v/>
      </c>
      <c r="C1293" s="4"/>
      <c r="D1293" s="3" t="str">
        <f t="shared" si="59"/>
        <v/>
      </c>
      <c r="E1293" s="24"/>
      <c r="F1293" s="2" t="str">
        <f t="shared" si="57"/>
        <v>Относительное удлинение пятикратного образца при растяжении, %</v>
      </c>
      <c r="G1293" s="2">
        <v>50</v>
      </c>
      <c r="H1293" s="2">
        <v>43</v>
      </c>
      <c r="I1293" s="2">
        <v>37</v>
      </c>
      <c r="J1293" s="2">
        <v>35</v>
      </c>
      <c r="K1293" s="2">
        <v>33</v>
      </c>
      <c r="L1293" s="2">
        <v>32</v>
      </c>
      <c r="M1293" s="2">
        <v>32</v>
      </c>
      <c r="N1293" s="2">
        <v>32</v>
      </c>
      <c r="O1293" s="2">
        <v>32</v>
      </c>
      <c r="P1293" s="2">
        <v>32</v>
      </c>
      <c r="Q1293" s="2">
        <v>30</v>
      </c>
      <c r="R1293" s="2">
        <v>30</v>
      </c>
      <c r="S1293" s="2">
        <v>30</v>
      </c>
    </row>
    <row r="1294" spans="1:19" x14ac:dyDescent="0.2">
      <c r="A1294" s="4"/>
      <c r="B1294" s="22" t="str">
        <f t="shared" si="58"/>
        <v/>
      </c>
      <c r="C1294" s="4"/>
      <c r="D1294" s="3" t="str">
        <f t="shared" si="59"/>
        <v/>
      </c>
      <c r="E1294" s="24"/>
      <c r="F1294" s="2" t="str">
        <f t="shared" si="57"/>
        <v>Относительное сужение поперечного сечения образца при растяжении, %</v>
      </c>
      <c r="G1294" s="2">
        <v>48</v>
      </c>
      <c r="H1294" s="2">
        <v>48</v>
      </c>
      <c r="I1294" s="2">
        <v>48</v>
      </c>
      <c r="J1294" s="2">
        <v>48</v>
      </c>
      <c r="K1294" s="2">
        <v>48</v>
      </c>
      <c r="L1294" s="2">
        <v>48</v>
      </c>
      <c r="M1294" s="2">
        <v>48</v>
      </c>
      <c r="N1294" s="2">
        <v>48</v>
      </c>
      <c r="O1294" s="2">
        <v>48</v>
      </c>
      <c r="P1294" s="2">
        <v>48</v>
      </c>
      <c r="Q1294" s="2">
        <v>48</v>
      </c>
      <c r="R1294" s="2">
        <v>48</v>
      </c>
      <c r="S1294" s="2">
        <v>48</v>
      </c>
    </row>
    <row r="1295" spans="1:19" ht="38.25" x14ac:dyDescent="0.2">
      <c r="A1295" s="3" t="s">
        <v>211</v>
      </c>
      <c r="B1295" s="22" t="str">
        <f t="shared" si="58"/>
        <v>Сталь хромоникелевая коррозионно-стойкого аустенитного класса</v>
      </c>
      <c r="C1295" s="3" t="s">
        <v>143</v>
      </c>
      <c r="D1295" s="3" t="str">
        <f t="shared" si="59"/>
        <v>10Х17Н13М2Т</v>
      </c>
      <c r="E1295" s="23" t="s">
        <v>338</v>
      </c>
      <c r="F1295" s="2" t="str">
        <f t="shared" si="57"/>
        <v>Предел прочности, МПа</v>
      </c>
      <c r="G1295" s="2">
        <v>510</v>
      </c>
      <c r="H1295" s="2">
        <v>491</v>
      </c>
      <c r="I1295" s="2">
        <v>432</v>
      </c>
      <c r="J1295" s="2">
        <v>412</v>
      </c>
      <c r="K1295" s="2">
        <v>392</v>
      </c>
      <c r="L1295" s="2">
        <v>392</v>
      </c>
      <c r="M1295" s="2">
        <v>353</v>
      </c>
      <c r="N1295" s="2">
        <v>353</v>
      </c>
      <c r="O1295" s="2">
        <v>333</v>
      </c>
      <c r="P1295" s="2">
        <v>333</v>
      </c>
      <c r="Q1295" s="2">
        <v>323</v>
      </c>
      <c r="R1295" s="2">
        <v>304</v>
      </c>
      <c r="S1295" s="2">
        <v>255</v>
      </c>
    </row>
    <row r="1296" spans="1:19" x14ac:dyDescent="0.2">
      <c r="A1296" s="4"/>
      <c r="B1296" s="22" t="str">
        <f t="shared" si="58"/>
        <v/>
      </c>
      <c r="C1296" s="4"/>
      <c r="D1296" s="3" t="str">
        <f t="shared" si="59"/>
        <v/>
      </c>
      <c r="E1296" s="24"/>
      <c r="F1296" s="2" t="str">
        <f t="shared" si="57"/>
        <v>Предел текучести, МПа</v>
      </c>
      <c r="G1296" s="2">
        <v>196</v>
      </c>
      <c r="H1296" s="2">
        <v>186</v>
      </c>
      <c r="I1296" s="2">
        <v>186</v>
      </c>
      <c r="J1296" s="2">
        <v>186</v>
      </c>
      <c r="K1296" s="2">
        <v>177</v>
      </c>
      <c r="L1296" s="2">
        <v>177</v>
      </c>
      <c r="M1296" s="2">
        <v>177</v>
      </c>
      <c r="N1296" s="2">
        <v>177</v>
      </c>
      <c r="O1296" s="2">
        <v>147</v>
      </c>
      <c r="P1296" s="2">
        <v>147</v>
      </c>
      <c r="Q1296" s="2">
        <v>118</v>
      </c>
      <c r="R1296" s="2">
        <v>118</v>
      </c>
      <c r="S1296" s="2">
        <v>108</v>
      </c>
    </row>
    <row r="1297" spans="1:19" x14ac:dyDescent="0.2">
      <c r="A1297" s="4"/>
      <c r="B1297" s="22" t="str">
        <f t="shared" si="58"/>
        <v/>
      </c>
      <c r="C1297" s="4"/>
      <c r="D1297" s="3" t="str">
        <f t="shared" si="59"/>
        <v/>
      </c>
      <c r="E1297" s="24"/>
      <c r="F1297" s="2" t="str">
        <f t="shared" si="57"/>
        <v>Относительное удлинение пятикратного образца при растяжении, %</v>
      </c>
      <c r="G1297" s="2">
        <v>37</v>
      </c>
      <c r="H1297" s="2">
        <v>36</v>
      </c>
      <c r="I1297" s="2">
        <v>33</v>
      </c>
      <c r="J1297" s="2">
        <v>29</v>
      </c>
      <c r="K1297" s="2">
        <v>27</v>
      </c>
      <c r="L1297" s="2">
        <v>25</v>
      </c>
      <c r="M1297" s="2">
        <v>23</v>
      </c>
      <c r="N1297" s="2">
        <v>22</v>
      </c>
      <c r="O1297" s="2">
        <v>21</v>
      </c>
      <c r="P1297" s="2">
        <v>21</v>
      </c>
      <c r="Q1297" s="2">
        <v>21</v>
      </c>
      <c r="R1297" s="2">
        <v>21</v>
      </c>
      <c r="S1297" s="2">
        <v>21</v>
      </c>
    </row>
    <row r="1298" spans="1:19" x14ac:dyDescent="0.2">
      <c r="A1298" s="4"/>
      <c r="B1298" s="22" t="str">
        <f t="shared" si="58"/>
        <v/>
      </c>
      <c r="C1298" s="4"/>
      <c r="D1298" s="3" t="str">
        <f t="shared" si="59"/>
        <v/>
      </c>
      <c r="E1298" s="24"/>
      <c r="F1298" s="2" t="str">
        <f t="shared" si="57"/>
        <v>Относительное сужение поперечного сечения образца при растяжении, %</v>
      </c>
      <c r="G1298" s="2">
        <v>50</v>
      </c>
      <c r="H1298" s="2">
        <v>50</v>
      </c>
      <c r="I1298" s="2">
        <v>50</v>
      </c>
      <c r="J1298" s="2">
        <v>50</v>
      </c>
      <c r="K1298" s="2">
        <v>50</v>
      </c>
      <c r="L1298" s="2">
        <v>48</v>
      </c>
      <c r="M1298" s="2">
        <v>48</v>
      </c>
      <c r="N1298" s="2">
        <v>47</v>
      </c>
      <c r="O1298" s="2">
        <v>47</v>
      </c>
      <c r="P1298" s="2">
        <v>45</v>
      </c>
      <c r="Q1298" s="2">
        <v>45</v>
      </c>
      <c r="R1298" s="2">
        <v>43</v>
      </c>
      <c r="S1298" s="2">
        <v>40</v>
      </c>
    </row>
    <row r="1299" spans="1:19" ht="25.5" x14ac:dyDescent="0.2">
      <c r="A1299" s="3"/>
      <c r="B1299" s="22" t="str">
        <f t="shared" si="58"/>
        <v>Сталь хромоникелевая коррозионно-стойкого аустенитного класса</v>
      </c>
      <c r="C1299" s="3"/>
      <c r="D1299" s="3" t="str">
        <f t="shared" si="59"/>
        <v>10Х17Н13М2Т</v>
      </c>
      <c r="E1299" s="23" t="s">
        <v>337</v>
      </c>
      <c r="F1299" s="2" t="str">
        <f t="shared" si="57"/>
        <v>Предел прочности, МПа</v>
      </c>
      <c r="G1299" s="2">
        <v>510</v>
      </c>
      <c r="H1299" s="2">
        <v>491</v>
      </c>
      <c r="I1299" s="2">
        <v>432</v>
      </c>
      <c r="J1299" s="2">
        <v>412</v>
      </c>
      <c r="K1299" s="2">
        <v>392</v>
      </c>
      <c r="L1299" s="2">
        <v>392</v>
      </c>
      <c r="M1299" s="2">
        <v>353</v>
      </c>
      <c r="N1299" s="2">
        <v>353</v>
      </c>
      <c r="O1299" s="2">
        <v>333</v>
      </c>
      <c r="P1299" s="2">
        <v>333</v>
      </c>
      <c r="Q1299" s="2">
        <v>323</v>
      </c>
      <c r="R1299" s="2">
        <v>304</v>
      </c>
      <c r="S1299" s="2">
        <v>255</v>
      </c>
    </row>
    <row r="1300" spans="1:19" x14ac:dyDescent="0.2">
      <c r="A1300" s="4"/>
      <c r="B1300" s="22" t="str">
        <f t="shared" si="58"/>
        <v/>
      </c>
      <c r="C1300" s="4"/>
      <c r="D1300" s="3" t="str">
        <f t="shared" si="59"/>
        <v/>
      </c>
      <c r="E1300" s="24"/>
      <c r="F1300" s="2" t="str">
        <f t="shared" si="57"/>
        <v>Предел текучести, МПа</v>
      </c>
      <c r="G1300" s="2">
        <v>196</v>
      </c>
      <c r="H1300" s="2">
        <v>186</v>
      </c>
      <c r="I1300" s="2">
        <v>186</v>
      </c>
      <c r="J1300" s="2">
        <v>186</v>
      </c>
      <c r="K1300" s="2">
        <v>177</v>
      </c>
      <c r="L1300" s="2">
        <v>177</v>
      </c>
      <c r="M1300" s="2">
        <v>177</v>
      </c>
      <c r="N1300" s="2">
        <v>177</v>
      </c>
      <c r="O1300" s="2">
        <v>147</v>
      </c>
      <c r="P1300" s="2">
        <v>147</v>
      </c>
      <c r="Q1300" s="2">
        <v>118</v>
      </c>
      <c r="R1300" s="2">
        <v>118</v>
      </c>
      <c r="S1300" s="2">
        <v>108</v>
      </c>
    </row>
    <row r="1301" spans="1:19" x14ac:dyDescent="0.2">
      <c r="A1301" s="4"/>
      <c r="B1301" s="22" t="str">
        <f t="shared" si="58"/>
        <v/>
      </c>
      <c r="C1301" s="4"/>
      <c r="D1301" s="3" t="str">
        <f t="shared" si="59"/>
        <v/>
      </c>
      <c r="E1301" s="24"/>
      <c r="F1301" s="2" t="str">
        <f t="shared" si="57"/>
        <v>Относительное удлинение пятикратного образца при растяжении, %</v>
      </c>
      <c r="G1301" s="2">
        <v>37</v>
      </c>
      <c r="H1301" s="2">
        <v>36</v>
      </c>
      <c r="I1301" s="2">
        <v>33</v>
      </c>
      <c r="J1301" s="2">
        <v>29</v>
      </c>
      <c r="K1301" s="2">
        <v>27</v>
      </c>
      <c r="L1301" s="2">
        <v>25</v>
      </c>
      <c r="M1301" s="2">
        <v>23</v>
      </c>
      <c r="N1301" s="2">
        <v>22</v>
      </c>
      <c r="O1301" s="2">
        <v>21</v>
      </c>
      <c r="P1301" s="2">
        <v>21</v>
      </c>
      <c r="Q1301" s="2">
        <v>21</v>
      </c>
      <c r="R1301" s="2">
        <v>21</v>
      </c>
      <c r="S1301" s="2">
        <v>21</v>
      </c>
    </row>
    <row r="1302" spans="1:19" x14ac:dyDescent="0.2">
      <c r="A1302" s="4"/>
      <c r="B1302" s="22" t="str">
        <f t="shared" si="58"/>
        <v/>
      </c>
      <c r="C1302" s="4"/>
      <c r="D1302" s="3" t="str">
        <f t="shared" si="59"/>
        <v/>
      </c>
      <c r="E1302" s="24"/>
      <c r="F1302" s="2" t="str">
        <f t="shared" si="57"/>
        <v>Относительное сужение поперечного сечения образца при растяжении, %</v>
      </c>
      <c r="G1302" s="2">
        <v>50</v>
      </c>
      <c r="H1302" s="2">
        <v>50</v>
      </c>
      <c r="I1302" s="2">
        <v>50</v>
      </c>
      <c r="J1302" s="2">
        <v>50</v>
      </c>
      <c r="K1302" s="2">
        <v>50</v>
      </c>
      <c r="L1302" s="2">
        <v>48</v>
      </c>
      <c r="M1302" s="2">
        <v>48</v>
      </c>
      <c r="N1302" s="2">
        <v>47</v>
      </c>
      <c r="O1302" s="2">
        <v>47</v>
      </c>
      <c r="P1302" s="2">
        <v>45</v>
      </c>
      <c r="Q1302" s="2">
        <v>45</v>
      </c>
      <c r="R1302" s="2">
        <v>43</v>
      </c>
      <c r="S1302" s="2">
        <v>40</v>
      </c>
    </row>
    <row r="1303" spans="1:19" ht="25.5" x14ac:dyDescent="0.2">
      <c r="A1303" s="4"/>
      <c r="B1303" s="22" t="str">
        <f t="shared" si="58"/>
        <v>Сталь хромоникелевая коррозионно-стойкого аустенитного класса</v>
      </c>
      <c r="C1303" s="4"/>
      <c r="D1303" s="3" t="str">
        <f t="shared" si="59"/>
        <v>10Х17Н13М2Т</v>
      </c>
      <c r="E1303" s="23" t="s">
        <v>339</v>
      </c>
      <c r="F1303" s="2" t="str">
        <f t="shared" si="57"/>
        <v>Предел прочности, МПа</v>
      </c>
      <c r="G1303" s="2">
        <v>510</v>
      </c>
      <c r="H1303" s="2">
        <v>491</v>
      </c>
      <c r="I1303" s="2">
        <v>432</v>
      </c>
      <c r="J1303" s="2">
        <v>412</v>
      </c>
      <c r="K1303" s="2">
        <v>392</v>
      </c>
      <c r="L1303" s="2">
        <v>392</v>
      </c>
      <c r="M1303" s="2">
        <v>353</v>
      </c>
      <c r="N1303" s="2">
        <v>353</v>
      </c>
      <c r="O1303" s="2">
        <v>333</v>
      </c>
      <c r="P1303" s="2">
        <v>333</v>
      </c>
      <c r="Q1303" s="2">
        <v>323</v>
      </c>
      <c r="R1303" s="2">
        <v>304</v>
      </c>
      <c r="S1303" s="2">
        <v>255</v>
      </c>
    </row>
    <row r="1304" spans="1:19" x14ac:dyDescent="0.2">
      <c r="A1304" s="4"/>
      <c r="B1304" s="22" t="str">
        <f t="shared" si="58"/>
        <v/>
      </c>
      <c r="C1304" s="4"/>
      <c r="D1304" s="3" t="str">
        <f t="shared" si="59"/>
        <v/>
      </c>
      <c r="E1304" s="24"/>
      <c r="F1304" s="2" t="str">
        <f t="shared" si="57"/>
        <v>Предел текучести, МПа</v>
      </c>
      <c r="G1304" s="2">
        <v>196</v>
      </c>
      <c r="H1304" s="2">
        <v>186</v>
      </c>
      <c r="I1304" s="2">
        <v>186</v>
      </c>
      <c r="J1304" s="2">
        <v>186</v>
      </c>
      <c r="K1304" s="2">
        <v>177</v>
      </c>
      <c r="L1304" s="2">
        <v>177</v>
      </c>
      <c r="M1304" s="2">
        <v>177</v>
      </c>
      <c r="N1304" s="2">
        <v>177</v>
      </c>
      <c r="O1304" s="2">
        <v>147</v>
      </c>
      <c r="P1304" s="2">
        <v>147</v>
      </c>
      <c r="Q1304" s="2">
        <v>118</v>
      </c>
      <c r="R1304" s="2">
        <v>118</v>
      </c>
      <c r="S1304" s="2">
        <v>108</v>
      </c>
    </row>
    <row r="1305" spans="1:19" x14ac:dyDescent="0.2">
      <c r="A1305" s="4"/>
      <c r="B1305" s="22" t="str">
        <f t="shared" si="58"/>
        <v/>
      </c>
      <c r="C1305" s="4"/>
      <c r="D1305" s="3" t="str">
        <f t="shared" si="59"/>
        <v/>
      </c>
      <c r="E1305" s="24"/>
      <c r="F1305" s="2" t="str">
        <f t="shared" si="57"/>
        <v>Относительное удлинение пятикратного образца при растяжении, %</v>
      </c>
      <c r="G1305" s="2">
        <v>33</v>
      </c>
      <c r="H1305" s="2">
        <v>32</v>
      </c>
      <c r="I1305" s="2">
        <v>29</v>
      </c>
      <c r="J1305" s="2">
        <v>26</v>
      </c>
      <c r="K1305" s="2">
        <v>24</v>
      </c>
      <c r="L1305" s="2">
        <v>22</v>
      </c>
      <c r="M1305" s="2">
        <v>20</v>
      </c>
      <c r="N1305" s="2">
        <v>20</v>
      </c>
      <c r="O1305" s="2">
        <v>19</v>
      </c>
      <c r="P1305" s="2">
        <v>19</v>
      </c>
      <c r="Q1305" s="2">
        <v>19</v>
      </c>
      <c r="R1305" s="2">
        <v>19</v>
      </c>
      <c r="S1305" s="2">
        <v>19</v>
      </c>
    </row>
    <row r="1306" spans="1:19" x14ac:dyDescent="0.2">
      <c r="A1306" s="4"/>
      <c r="B1306" s="22" t="str">
        <f t="shared" si="58"/>
        <v/>
      </c>
      <c r="C1306" s="4"/>
      <c r="D1306" s="3" t="str">
        <f t="shared" si="59"/>
        <v/>
      </c>
      <c r="E1306" s="24"/>
      <c r="F1306" s="2" t="str">
        <f t="shared" si="57"/>
        <v>Относительное сужение поперечного сечения образца при растяжении, %</v>
      </c>
      <c r="G1306" s="2">
        <v>40</v>
      </c>
      <c r="H1306" s="2">
        <v>40</v>
      </c>
      <c r="I1306" s="2">
        <v>40</v>
      </c>
      <c r="J1306" s="2">
        <v>40</v>
      </c>
      <c r="K1306" s="2">
        <v>40</v>
      </c>
      <c r="L1306" s="2">
        <v>38</v>
      </c>
      <c r="M1306" s="2">
        <v>38</v>
      </c>
      <c r="N1306" s="2">
        <v>38</v>
      </c>
      <c r="O1306" s="2">
        <v>38</v>
      </c>
      <c r="P1306" s="2">
        <v>36</v>
      </c>
      <c r="Q1306" s="2">
        <v>36</v>
      </c>
      <c r="R1306" s="2">
        <v>34</v>
      </c>
      <c r="S1306" s="2">
        <v>32</v>
      </c>
    </row>
    <row r="1307" spans="1:19" ht="25.5" x14ac:dyDescent="0.2">
      <c r="A1307" s="4"/>
      <c r="B1307" s="22" t="str">
        <f t="shared" si="58"/>
        <v>Сталь хромоникелевая коррозионно-стойкого аустенитного класса</v>
      </c>
      <c r="C1307" s="4"/>
      <c r="D1307" s="3" t="str">
        <f t="shared" si="59"/>
        <v>10Х17Н13М2Т</v>
      </c>
      <c r="E1307" s="23" t="s">
        <v>340</v>
      </c>
      <c r="F1307" s="2" t="str">
        <f t="shared" si="57"/>
        <v>Предел прочности, МПа</v>
      </c>
      <c r="G1307" s="2">
        <v>510</v>
      </c>
      <c r="H1307" s="2">
        <v>491</v>
      </c>
      <c r="I1307" s="2">
        <v>432</v>
      </c>
      <c r="J1307" s="2">
        <v>412</v>
      </c>
      <c r="K1307" s="2">
        <v>392</v>
      </c>
      <c r="L1307" s="2">
        <v>392</v>
      </c>
      <c r="M1307" s="2">
        <v>353</v>
      </c>
      <c r="N1307" s="2">
        <v>353</v>
      </c>
      <c r="O1307" s="2">
        <v>333</v>
      </c>
      <c r="P1307" s="2">
        <v>333</v>
      </c>
      <c r="Q1307" s="2">
        <v>323</v>
      </c>
      <c r="R1307" s="2">
        <v>304</v>
      </c>
      <c r="S1307" s="2">
        <v>255</v>
      </c>
    </row>
    <row r="1308" spans="1:19" x14ac:dyDescent="0.2">
      <c r="A1308" s="4"/>
      <c r="B1308" s="22" t="str">
        <f t="shared" si="58"/>
        <v/>
      </c>
      <c r="C1308" s="4"/>
      <c r="D1308" s="3" t="str">
        <f t="shared" si="59"/>
        <v/>
      </c>
      <c r="E1308" s="24"/>
      <c r="F1308" s="2" t="str">
        <f t="shared" si="57"/>
        <v>Предел текучести, МПа</v>
      </c>
      <c r="G1308" s="2">
        <v>196</v>
      </c>
      <c r="H1308" s="2">
        <v>186</v>
      </c>
      <c r="I1308" s="2">
        <v>186</v>
      </c>
      <c r="J1308" s="2">
        <v>186</v>
      </c>
      <c r="K1308" s="2">
        <v>177</v>
      </c>
      <c r="L1308" s="2">
        <v>177</v>
      </c>
      <c r="M1308" s="2">
        <v>177</v>
      </c>
      <c r="N1308" s="2">
        <v>177</v>
      </c>
      <c r="O1308" s="2">
        <v>147</v>
      </c>
      <c r="P1308" s="2">
        <v>147</v>
      </c>
      <c r="Q1308" s="2">
        <v>118</v>
      </c>
      <c r="R1308" s="2">
        <v>118</v>
      </c>
      <c r="S1308" s="2">
        <v>108</v>
      </c>
    </row>
    <row r="1309" spans="1:19" x14ac:dyDescent="0.2">
      <c r="A1309" s="4"/>
      <c r="B1309" s="22" t="str">
        <f t="shared" si="58"/>
        <v/>
      </c>
      <c r="C1309" s="4"/>
      <c r="D1309" s="3" t="str">
        <f t="shared" si="59"/>
        <v/>
      </c>
      <c r="E1309" s="24"/>
      <c r="F1309" s="2" t="str">
        <f t="shared" si="57"/>
        <v>Относительное удлинение пятикратного образца при растяжении, %</v>
      </c>
      <c r="G1309" s="2">
        <v>33</v>
      </c>
      <c r="H1309" s="2">
        <v>32</v>
      </c>
      <c r="I1309" s="2">
        <v>29</v>
      </c>
      <c r="J1309" s="2">
        <v>26</v>
      </c>
      <c r="K1309" s="2">
        <v>24</v>
      </c>
      <c r="L1309" s="2">
        <v>22</v>
      </c>
      <c r="M1309" s="2">
        <v>20</v>
      </c>
      <c r="N1309" s="2">
        <v>20</v>
      </c>
      <c r="O1309" s="2">
        <v>19</v>
      </c>
      <c r="P1309" s="2">
        <v>19</v>
      </c>
      <c r="Q1309" s="2">
        <v>19</v>
      </c>
      <c r="R1309" s="2">
        <v>19</v>
      </c>
      <c r="S1309" s="2">
        <v>19</v>
      </c>
    </row>
    <row r="1310" spans="1:19" x14ac:dyDescent="0.2">
      <c r="A1310" s="4"/>
      <c r="B1310" s="22" t="str">
        <f t="shared" si="58"/>
        <v/>
      </c>
      <c r="C1310" s="4"/>
      <c r="D1310" s="3" t="str">
        <f t="shared" si="59"/>
        <v/>
      </c>
      <c r="E1310" s="24"/>
      <c r="F1310" s="2" t="str">
        <f t="shared" si="57"/>
        <v>Относительное сужение поперечного сечения образца при растяжении, %</v>
      </c>
      <c r="G1310" s="2">
        <v>40</v>
      </c>
      <c r="H1310" s="2">
        <v>40</v>
      </c>
      <c r="I1310" s="2">
        <v>40</v>
      </c>
      <c r="J1310" s="2">
        <v>40</v>
      </c>
      <c r="K1310" s="2">
        <v>40</v>
      </c>
      <c r="L1310" s="2">
        <v>38</v>
      </c>
      <c r="M1310" s="2">
        <v>38</v>
      </c>
      <c r="N1310" s="2">
        <v>38</v>
      </c>
      <c r="O1310" s="2">
        <v>38</v>
      </c>
      <c r="P1310" s="2">
        <v>36</v>
      </c>
      <c r="Q1310" s="2">
        <v>36</v>
      </c>
      <c r="R1310" s="2">
        <v>34</v>
      </c>
      <c r="S1310" s="2">
        <v>32</v>
      </c>
    </row>
    <row r="1311" spans="1:19" ht="25.5" x14ac:dyDescent="0.2">
      <c r="A1311" s="4"/>
      <c r="B1311" s="22" t="str">
        <f t="shared" si="58"/>
        <v>Сталь хромоникелевая коррозионно-стойкого аустенитного класса</v>
      </c>
      <c r="C1311" s="4"/>
      <c r="D1311" s="3" t="str">
        <f t="shared" si="59"/>
        <v>10Х17Н13М2Т</v>
      </c>
      <c r="E1311" s="23" t="s">
        <v>137</v>
      </c>
      <c r="F1311" s="2" t="str">
        <f t="shared" si="57"/>
        <v>Предел прочности, МПа</v>
      </c>
      <c r="G1311" s="2">
        <v>530</v>
      </c>
      <c r="H1311" s="2">
        <v>510</v>
      </c>
      <c r="I1311" s="2">
        <v>451</v>
      </c>
      <c r="J1311" s="2">
        <v>432</v>
      </c>
      <c r="K1311" s="2">
        <v>412</v>
      </c>
      <c r="L1311" s="2">
        <v>412</v>
      </c>
      <c r="M1311" s="2">
        <v>363</v>
      </c>
      <c r="N1311" s="2">
        <v>363</v>
      </c>
      <c r="O1311" s="2">
        <v>343</v>
      </c>
      <c r="P1311" s="2">
        <v>343</v>
      </c>
      <c r="Q1311" s="2">
        <v>333</v>
      </c>
      <c r="R1311" s="2">
        <v>314</v>
      </c>
      <c r="S1311" s="2">
        <v>265</v>
      </c>
    </row>
    <row r="1312" spans="1:19" x14ac:dyDescent="0.2">
      <c r="A1312" s="4"/>
      <c r="B1312" s="22" t="str">
        <f t="shared" si="58"/>
        <v/>
      </c>
      <c r="C1312" s="4"/>
      <c r="D1312" s="3" t="str">
        <f t="shared" si="59"/>
        <v/>
      </c>
      <c r="E1312" s="24"/>
      <c r="F1312" s="2" t="str">
        <f t="shared" si="57"/>
        <v>Предел текучести, МПа</v>
      </c>
      <c r="G1312" s="2">
        <v>235</v>
      </c>
      <c r="H1312" s="2">
        <v>226</v>
      </c>
      <c r="I1312" s="2">
        <v>226</v>
      </c>
      <c r="J1312" s="2">
        <v>226</v>
      </c>
      <c r="K1312" s="2">
        <v>216</v>
      </c>
      <c r="L1312" s="2">
        <v>216</v>
      </c>
      <c r="M1312" s="2">
        <v>216</v>
      </c>
      <c r="N1312" s="2">
        <v>216</v>
      </c>
      <c r="O1312" s="2">
        <v>177</v>
      </c>
      <c r="P1312" s="2">
        <v>177</v>
      </c>
      <c r="Q1312" s="2">
        <v>137</v>
      </c>
      <c r="R1312" s="2">
        <v>137</v>
      </c>
      <c r="S1312" s="2">
        <v>137</v>
      </c>
    </row>
    <row r="1313" spans="1:19" x14ac:dyDescent="0.2">
      <c r="A1313" s="4"/>
      <c r="B1313" s="22" t="str">
        <f t="shared" si="58"/>
        <v/>
      </c>
      <c r="C1313" s="4"/>
      <c r="D1313" s="3" t="str">
        <f t="shared" si="59"/>
        <v/>
      </c>
      <c r="E1313" s="24"/>
      <c r="F1313" s="2" t="str">
        <f t="shared" si="57"/>
        <v>Относительное удлинение пятикратного образца при растяжении, %</v>
      </c>
      <c r="G1313" s="2">
        <v>37</v>
      </c>
      <c r="H1313" s="2">
        <v>36</v>
      </c>
      <c r="I1313" s="2">
        <v>32</v>
      </c>
      <c r="J1313" s="2">
        <v>29</v>
      </c>
      <c r="K1313" s="2">
        <v>27</v>
      </c>
      <c r="L1313" s="2">
        <v>25</v>
      </c>
      <c r="M1313" s="2">
        <v>22</v>
      </c>
      <c r="N1313" s="2">
        <v>22</v>
      </c>
      <c r="O1313" s="2">
        <v>21</v>
      </c>
      <c r="P1313" s="2">
        <v>21</v>
      </c>
      <c r="Q1313" s="2">
        <v>21</v>
      </c>
      <c r="R1313" s="2">
        <v>21</v>
      </c>
      <c r="S1313" s="2">
        <v>21</v>
      </c>
    </row>
    <row r="1314" spans="1:19" x14ac:dyDescent="0.2">
      <c r="A1314" s="4"/>
      <c r="B1314" s="22" t="str">
        <f t="shared" si="58"/>
        <v/>
      </c>
      <c r="C1314" s="4"/>
      <c r="D1314" s="3" t="str">
        <f t="shared" si="59"/>
        <v/>
      </c>
      <c r="E1314" s="24"/>
      <c r="F1314" s="2" t="str">
        <f t="shared" si="57"/>
        <v>Относительное сужение поперечного сечения образца при растяжении, %</v>
      </c>
      <c r="G1314" s="2">
        <v>40</v>
      </c>
      <c r="H1314" s="2">
        <v>40</v>
      </c>
      <c r="I1314" s="2">
        <v>40</v>
      </c>
      <c r="J1314" s="2">
        <v>40</v>
      </c>
      <c r="K1314" s="2">
        <v>40</v>
      </c>
      <c r="L1314" s="2">
        <v>38</v>
      </c>
      <c r="M1314" s="2">
        <v>38</v>
      </c>
      <c r="N1314" s="2">
        <v>38</v>
      </c>
      <c r="O1314" s="2">
        <v>38</v>
      </c>
      <c r="P1314" s="2">
        <v>36</v>
      </c>
      <c r="Q1314" s="2">
        <v>36</v>
      </c>
      <c r="R1314" s="2">
        <v>34</v>
      </c>
      <c r="S1314" s="2">
        <v>32</v>
      </c>
    </row>
    <row r="1315" spans="1:19" ht="25.5" x14ac:dyDescent="0.2">
      <c r="A1315" s="3"/>
      <c r="B1315" s="22" t="str">
        <f t="shared" si="58"/>
        <v>Сталь хромоникелевая коррозионно-стойкого аустенитного класса</v>
      </c>
      <c r="C1315" s="3"/>
      <c r="D1315" s="3" t="str">
        <f t="shared" si="59"/>
        <v>10Х17Н13М2Т</v>
      </c>
      <c r="E1315" s="23" t="s">
        <v>341</v>
      </c>
      <c r="F1315" s="2" t="str">
        <f t="shared" si="57"/>
        <v>Предел прочности, МПа</v>
      </c>
      <c r="G1315" s="2">
        <v>530</v>
      </c>
      <c r="H1315" s="2">
        <v>510</v>
      </c>
      <c r="I1315" s="2">
        <v>451</v>
      </c>
      <c r="J1315" s="2">
        <v>432</v>
      </c>
      <c r="K1315" s="2">
        <v>412</v>
      </c>
      <c r="L1315" s="2">
        <v>412</v>
      </c>
      <c r="M1315" s="2">
        <v>363</v>
      </c>
      <c r="N1315" s="2">
        <v>363</v>
      </c>
      <c r="O1315" s="2">
        <v>343</v>
      </c>
      <c r="P1315" s="2">
        <v>343</v>
      </c>
      <c r="Q1315" s="2">
        <v>333</v>
      </c>
      <c r="R1315" s="2">
        <v>314</v>
      </c>
      <c r="S1315" s="2">
        <v>314</v>
      </c>
    </row>
    <row r="1316" spans="1:19" x14ac:dyDescent="0.2">
      <c r="A1316" s="4"/>
      <c r="B1316" s="22" t="str">
        <f t="shared" si="58"/>
        <v/>
      </c>
      <c r="C1316" s="4"/>
      <c r="D1316" s="3" t="str">
        <f t="shared" si="59"/>
        <v/>
      </c>
      <c r="E1316" s="24"/>
      <c r="F1316" s="2" t="str">
        <f t="shared" si="57"/>
        <v>Предел текучести, МПа</v>
      </c>
      <c r="G1316" s="2">
        <v>343</v>
      </c>
      <c r="H1316" s="2">
        <v>333</v>
      </c>
      <c r="I1316" s="2">
        <v>333</v>
      </c>
      <c r="J1316" s="2">
        <v>333</v>
      </c>
      <c r="K1316" s="2">
        <v>314</v>
      </c>
      <c r="L1316" s="2">
        <v>314</v>
      </c>
      <c r="M1316" s="2">
        <v>314</v>
      </c>
      <c r="N1316" s="2">
        <v>314</v>
      </c>
      <c r="O1316" s="2">
        <v>255</v>
      </c>
      <c r="P1316" s="2">
        <v>255</v>
      </c>
      <c r="Q1316" s="2">
        <v>196</v>
      </c>
      <c r="R1316" s="2">
        <v>196</v>
      </c>
      <c r="S1316" s="2">
        <v>196</v>
      </c>
    </row>
    <row r="1317" spans="1:19" x14ac:dyDescent="0.2">
      <c r="A1317" s="4"/>
      <c r="B1317" s="22" t="str">
        <f t="shared" si="58"/>
        <v/>
      </c>
      <c r="C1317" s="4"/>
      <c r="D1317" s="3" t="str">
        <f t="shared" si="59"/>
        <v/>
      </c>
      <c r="E1317" s="24"/>
      <c r="F1317" s="2" t="str">
        <f t="shared" si="57"/>
        <v>Относительное удлинение пятикратного образца при растяжении, %</v>
      </c>
      <c r="G1317" s="2">
        <v>35</v>
      </c>
      <c r="H1317" s="2">
        <v>34</v>
      </c>
      <c r="I1317" s="2">
        <v>30</v>
      </c>
      <c r="J1317" s="2">
        <v>27</v>
      </c>
      <c r="K1317" s="2">
        <v>26</v>
      </c>
      <c r="L1317" s="2">
        <v>24</v>
      </c>
      <c r="M1317" s="2">
        <v>21</v>
      </c>
      <c r="N1317" s="2">
        <v>21</v>
      </c>
      <c r="O1317" s="2">
        <v>20</v>
      </c>
      <c r="P1317" s="2">
        <v>20</v>
      </c>
      <c r="Q1317" s="2">
        <v>20</v>
      </c>
      <c r="R1317" s="2">
        <v>20</v>
      </c>
      <c r="S1317" s="2">
        <v>20</v>
      </c>
    </row>
    <row r="1318" spans="1:19" x14ac:dyDescent="0.2">
      <c r="A1318" s="4"/>
      <c r="B1318" s="22" t="str">
        <f t="shared" si="58"/>
        <v/>
      </c>
      <c r="C1318" s="4"/>
      <c r="D1318" s="3" t="str">
        <f t="shared" si="59"/>
        <v/>
      </c>
      <c r="E1318" s="24"/>
      <c r="F1318" s="2" t="str">
        <f t="shared" si="57"/>
        <v>Относительное сужение поперечного сечения образца при растяжении, %</v>
      </c>
      <c r="G1318" s="2">
        <v>50</v>
      </c>
      <c r="H1318" s="2">
        <v>50</v>
      </c>
      <c r="I1318" s="2">
        <v>50</v>
      </c>
      <c r="J1318" s="2">
        <v>50</v>
      </c>
      <c r="K1318" s="2">
        <v>49</v>
      </c>
      <c r="L1318" s="2">
        <v>48</v>
      </c>
      <c r="M1318" s="2">
        <v>47</v>
      </c>
      <c r="N1318" s="2">
        <v>46</v>
      </c>
      <c r="O1318" s="2">
        <v>45</v>
      </c>
      <c r="P1318" s="2">
        <v>44</v>
      </c>
      <c r="Q1318" s="2">
        <v>43</v>
      </c>
      <c r="R1318" s="2">
        <v>41</v>
      </c>
      <c r="S1318" s="2">
        <v>36</v>
      </c>
    </row>
    <row r="1319" spans="1:19" ht="25.5" x14ac:dyDescent="0.2">
      <c r="A1319" s="3"/>
      <c r="B1319" s="22" t="str">
        <f t="shared" si="58"/>
        <v>Сталь хромоникелевая коррозионно-стойкого аустенитного класса</v>
      </c>
      <c r="C1319" s="3"/>
      <c r="D1319" s="3" t="str">
        <f t="shared" si="59"/>
        <v>10Х17Н13М2Т</v>
      </c>
      <c r="E1319" s="23" t="s">
        <v>342</v>
      </c>
      <c r="F1319" s="2" t="str">
        <f t="shared" si="57"/>
        <v>Предел прочности, МПа</v>
      </c>
      <c r="G1319" s="2">
        <v>530</v>
      </c>
      <c r="H1319" s="2">
        <v>510</v>
      </c>
      <c r="I1319" s="2">
        <v>451</v>
      </c>
      <c r="J1319" s="2">
        <v>432</v>
      </c>
      <c r="K1319" s="2">
        <v>412</v>
      </c>
      <c r="L1319" s="2">
        <v>412</v>
      </c>
      <c r="M1319" s="2">
        <v>363</v>
      </c>
      <c r="N1319" s="2">
        <v>363</v>
      </c>
      <c r="O1319" s="2">
        <v>343</v>
      </c>
      <c r="P1319" s="2">
        <v>343</v>
      </c>
      <c r="Q1319" s="2">
        <v>333</v>
      </c>
      <c r="R1319" s="2">
        <v>314</v>
      </c>
      <c r="S1319" s="2">
        <v>314</v>
      </c>
    </row>
    <row r="1320" spans="1:19" x14ac:dyDescent="0.2">
      <c r="A1320" s="4"/>
      <c r="B1320" s="22" t="str">
        <f t="shared" si="58"/>
        <v/>
      </c>
      <c r="C1320" s="4"/>
      <c r="D1320" s="3" t="str">
        <f t="shared" si="59"/>
        <v/>
      </c>
      <c r="E1320" s="24"/>
      <c r="F1320" s="2" t="str">
        <f t="shared" ref="F1320:F1387" si="60">CHOOSE(MOD(ROW(F1320)-ROW($F$3),4)+1,
"Предел прочности, МПа",
"Предел текучести, МПа",
"Относительное удлинение пятикратного образца при растяжении, %",
"Относительное сужение поперечного сечения образца при растяжении, %")</f>
        <v>Предел текучести, МПа</v>
      </c>
      <c r="G1320" s="2">
        <v>343</v>
      </c>
      <c r="H1320" s="2">
        <v>333</v>
      </c>
      <c r="I1320" s="2">
        <v>333</v>
      </c>
      <c r="J1320" s="2">
        <v>333</v>
      </c>
      <c r="K1320" s="2">
        <v>314</v>
      </c>
      <c r="L1320" s="2">
        <v>314</v>
      </c>
      <c r="M1320" s="2">
        <v>314</v>
      </c>
      <c r="N1320" s="2">
        <v>314</v>
      </c>
      <c r="O1320" s="2">
        <v>255</v>
      </c>
      <c r="P1320" s="2">
        <v>255</v>
      </c>
      <c r="Q1320" s="2">
        <v>196</v>
      </c>
      <c r="R1320" s="2">
        <v>196</v>
      </c>
      <c r="S1320" s="2">
        <v>196</v>
      </c>
    </row>
    <row r="1321" spans="1:19" x14ac:dyDescent="0.2">
      <c r="A1321" s="4"/>
      <c r="B1321" s="22" t="str">
        <f t="shared" si="58"/>
        <v/>
      </c>
      <c r="C1321" s="4"/>
      <c r="D1321" s="3" t="str">
        <f t="shared" si="59"/>
        <v/>
      </c>
      <c r="E1321" s="24"/>
      <c r="F1321" s="2" t="str">
        <f t="shared" si="60"/>
        <v>Относительное удлинение пятикратного образца при растяжении, %</v>
      </c>
      <c r="G1321" s="2">
        <v>35</v>
      </c>
      <c r="H1321" s="2">
        <v>34</v>
      </c>
      <c r="I1321" s="2">
        <v>30</v>
      </c>
      <c r="J1321" s="2">
        <v>27</v>
      </c>
      <c r="K1321" s="2">
        <v>26</v>
      </c>
      <c r="L1321" s="2">
        <v>24</v>
      </c>
      <c r="M1321" s="2">
        <v>21</v>
      </c>
      <c r="N1321" s="2">
        <v>21</v>
      </c>
      <c r="O1321" s="2">
        <v>20</v>
      </c>
      <c r="P1321" s="2">
        <v>20</v>
      </c>
      <c r="Q1321" s="2">
        <v>20</v>
      </c>
      <c r="R1321" s="2">
        <v>20</v>
      </c>
      <c r="S1321" s="2">
        <v>20</v>
      </c>
    </row>
    <row r="1322" spans="1:19" x14ac:dyDescent="0.2">
      <c r="A1322" s="4"/>
      <c r="B1322" s="22" t="str">
        <f t="shared" si="58"/>
        <v/>
      </c>
      <c r="C1322" s="4"/>
      <c r="D1322" s="3" t="str">
        <f t="shared" si="59"/>
        <v/>
      </c>
      <c r="E1322" s="24"/>
      <c r="F1322" s="2" t="str">
        <f t="shared" si="60"/>
        <v>Относительное сужение поперечного сечения образца при растяжении, %</v>
      </c>
      <c r="G1322" s="2">
        <v>50</v>
      </c>
      <c r="H1322" s="2">
        <v>50</v>
      </c>
      <c r="I1322" s="2">
        <v>50</v>
      </c>
      <c r="J1322" s="2">
        <v>50</v>
      </c>
      <c r="K1322" s="2">
        <v>49</v>
      </c>
      <c r="L1322" s="2">
        <v>48</v>
      </c>
      <c r="M1322" s="2">
        <v>47</v>
      </c>
      <c r="N1322" s="2">
        <v>46</v>
      </c>
      <c r="O1322" s="2">
        <v>45</v>
      </c>
      <c r="P1322" s="2">
        <v>44</v>
      </c>
      <c r="Q1322" s="2">
        <v>43</v>
      </c>
      <c r="R1322" s="2">
        <v>41</v>
      </c>
      <c r="S1322" s="2">
        <v>36</v>
      </c>
    </row>
    <row r="1323" spans="1:19" ht="38.25" x14ac:dyDescent="0.2">
      <c r="A1323" s="3" t="s">
        <v>211</v>
      </c>
      <c r="B1323" s="22" t="str">
        <f t="shared" si="58"/>
        <v>Сталь хромоникелевая коррозионно-стойкого аустенитного класса</v>
      </c>
      <c r="C1323" s="3" t="s">
        <v>144</v>
      </c>
      <c r="D1323" s="3" t="str">
        <f t="shared" si="59"/>
        <v>12Х18Н12М3ТЛ</v>
      </c>
      <c r="E1323" s="23" t="s">
        <v>54</v>
      </c>
      <c r="F1323" s="2" t="str">
        <f t="shared" si="60"/>
        <v>Предел прочности, МПа</v>
      </c>
      <c r="G1323" s="2">
        <v>500</v>
      </c>
      <c r="H1323" s="2">
        <v>480</v>
      </c>
      <c r="I1323" s="2">
        <v>450</v>
      </c>
      <c r="J1323" s="2">
        <v>425</v>
      </c>
      <c r="K1323" s="2">
        <v>400</v>
      </c>
      <c r="L1323" s="2">
        <v>380</v>
      </c>
      <c r="M1323" s="2">
        <v>360</v>
      </c>
      <c r="N1323" s="2">
        <v>340</v>
      </c>
      <c r="O1323" s="2">
        <v>328</v>
      </c>
      <c r="P1323" s="2">
        <v>316</v>
      </c>
      <c r="Q1323" s="2">
        <v>304</v>
      </c>
      <c r="R1323" s="2">
        <v>292</v>
      </c>
      <c r="S1323" s="2">
        <v>280</v>
      </c>
    </row>
    <row r="1324" spans="1:19" x14ac:dyDescent="0.2">
      <c r="A1324" s="4"/>
      <c r="B1324" s="22" t="str">
        <f t="shared" si="58"/>
        <v/>
      </c>
      <c r="C1324" s="4"/>
      <c r="D1324" s="3" t="str">
        <f t="shared" si="59"/>
        <v/>
      </c>
      <c r="E1324" s="24"/>
      <c r="F1324" s="2" t="str">
        <f t="shared" si="60"/>
        <v>Предел текучести, МПа</v>
      </c>
      <c r="G1324" s="2">
        <v>216</v>
      </c>
      <c r="H1324" s="2">
        <v>196</v>
      </c>
      <c r="I1324" s="2">
        <v>170</v>
      </c>
      <c r="J1324" s="2">
        <v>165</v>
      </c>
      <c r="K1324" s="2">
        <v>160</v>
      </c>
      <c r="L1324" s="2">
        <v>155</v>
      </c>
      <c r="M1324" s="2">
        <v>150</v>
      </c>
      <c r="N1324" s="2">
        <v>140</v>
      </c>
      <c r="O1324" s="2">
        <v>138</v>
      </c>
      <c r="P1324" s="2">
        <v>136</v>
      </c>
      <c r="Q1324" s="2">
        <v>134</v>
      </c>
      <c r="R1324" s="2">
        <v>132</v>
      </c>
      <c r="S1324" s="2">
        <v>130</v>
      </c>
    </row>
    <row r="1325" spans="1:19" x14ac:dyDescent="0.2">
      <c r="A1325" s="4"/>
      <c r="B1325" s="22" t="str">
        <f t="shared" si="58"/>
        <v/>
      </c>
      <c r="C1325" s="4"/>
      <c r="D1325" s="3" t="str">
        <f t="shared" si="59"/>
        <v/>
      </c>
      <c r="E1325" s="24"/>
      <c r="F1325" s="2" t="str">
        <f t="shared" si="60"/>
        <v>Относительное удлинение пятикратного образца при растяжении, %</v>
      </c>
      <c r="G1325" s="2">
        <v>30</v>
      </c>
      <c r="H1325" s="2">
        <v>28</v>
      </c>
      <c r="I1325" s="2">
        <v>27</v>
      </c>
      <c r="J1325" s="2">
        <v>25</v>
      </c>
      <c r="K1325" s="2">
        <v>23</v>
      </c>
      <c r="L1325" s="2">
        <v>21</v>
      </c>
      <c r="M1325" s="2">
        <v>19</v>
      </c>
      <c r="N1325" s="2">
        <v>16</v>
      </c>
      <c r="O1325" s="2">
        <v>15</v>
      </c>
      <c r="P1325" s="2">
        <v>14</v>
      </c>
      <c r="Q1325" s="2">
        <v>14</v>
      </c>
      <c r="R1325" s="2">
        <v>13</v>
      </c>
      <c r="S1325" s="2">
        <v>12</v>
      </c>
    </row>
    <row r="1326" spans="1:19" x14ac:dyDescent="0.2">
      <c r="A1326" s="4"/>
      <c r="B1326" s="22" t="str">
        <f t="shared" si="58"/>
        <v/>
      </c>
      <c r="C1326" s="4"/>
      <c r="D1326" s="3" t="str">
        <f t="shared" si="59"/>
        <v/>
      </c>
      <c r="E1326" s="24"/>
      <c r="F1326" s="2" t="str">
        <f t="shared" si="60"/>
        <v>Относительное сужение поперечного сечения образца при растяжении, %</v>
      </c>
      <c r="G1326" s="2" t="s">
        <v>4</v>
      </c>
      <c r="H1326" s="2" t="s">
        <v>4</v>
      </c>
      <c r="I1326" s="2" t="s">
        <v>4</v>
      </c>
      <c r="J1326" s="2" t="s">
        <v>4</v>
      </c>
      <c r="K1326" s="2" t="s">
        <v>4</v>
      </c>
      <c r="L1326" s="2" t="s">
        <v>4</v>
      </c>
      <c r="M1326" s="2" t="s">
        <v>4</v>
      </c>
      <c r="N1326" s="2" t="s">
        <v>4</v>
      </c>
      <c r="O1326" s="2" t="s">
        <v>4</v>
      </c>
      <c r="P1326" s="2" t="s">
        <v>4</v>
      </c>
      <c r="Q1326" s="2" t="s">
        <v>4</v>
      </c>
      <c r="R1326" s="2" t="s">
        <v>4</v>
      </c>
      <c r="S1326" s="2" t="s">
        <v>4</v>
      </c>
    </row>
    <row r="1327" spans="1:19" ht="38.25" x14ac:dyDescent="0.2">
      <c r="A1327" s="3" t="s">
        <v>211</v>
      </c>
      <c r="B1327" s="22" t="str">
        <f t="shared" si="58"/>
        <v>Сталь хромоникелевая коррозионно-стойкого аустенитного класса</v>
      </c>
      <c r="C1327" s="3" t="s">
        <v>145</v>
      </c>
      <c r="D1327" s="3" t="str">
        <f t="shared" si="59"/>
        <v>10Х18Н12М3Л</v>
      </c>
      <c r="E1327" s="23" t="s">
        <v>54</v>
      </c>
      <c r="F1327" s="2" t="str">
        <f t="shared" si="60"/>
        <v>Предел прочности, МПа</v>
      </c>
      <c r="G1327" s="2">
        <v>392</v>
      </c>
      <c r="H1327" s="2">
        <v>385</v>
      </c>
      <c r="I1327" s="2">
        <v>374</v>
      </c>
      <c r="J1327" s="2">
        <v>363</v>
      </c>
      <c r="K1327" s="2">
        <v>351</v>
      </c>
      <c r="L1327" s="2">
        <v>340</v>
      </c>
      <c r="M1327" s="2">
        <v>328</v>
      </c>
      <c r="N1327" s="2">
        <v>317</v>
      </c>
      <c r="O1327" s="2">
        <v>306</v>
      </c>
      <c r="P1327" s="2">
        <v>294</v>
      </c>
      <c r="Q1327" s="2">
        <v>282</v>
      </c>
      <c r="R1327" s="2">
        <v>270</v>
      </c>
      <c r="S1327" s="2">
        <v>258</v>
      </c>
    </row>
    <row r="1328" spans="1:19" x14ac:dyDescent="0.2">
      <c r="A1328" s="4"/>
      <c r="B1328" s="22" t="str">
        <f t="shared" si="58"/>
        <v/>
      </c>
      <c r="C1328" s="4"/>
      <c r="D1328" s="3" t="str">
        <f t="shared" si="59"/>
        <v/>
      </c>
      <c r="E1328" s="24"/>
      <c r="F1328" s="2" t="str">
        <f t="shared" si="60"/>
        <v>Предел текучести, МПа</v>
      </c>
      <c r="G1328" s="2">
        <v>196</v>
      </c>
      <c r="H1328" s="2">
        <v>191</v>
      </c>
      <c r="I1328" s="2">
        <v>182</v>
      </c>
      <c r="J1328" s="2">
        <v>173</v>
      </c>
      <c r="K1328" s="2">
        <v>164</v>
      </c>
      <c r="L1328" s="2">
        <v>155</v>
      </c>
      <c r="M1328" s="2">
        <v>146</v>
      </c>
      <c r="N1328" s="2">
        <v>137</v>
      </c>
      <c r="O1328" s="2">
        <v>127</v>
      </c>
      <c r="P1328" s="2">
        <v>118</v>
      </c>
      <c r="Q1328" s="2">
        <v>114</v>
      </c>
      <c r="R1328" s="2">
        <v>112</v>
      </c>
      <c r="S1328" s="2">
        <v>108</v>
      </c>
    </row>
    <row r="1329" spans="1:19" x14ac:dyDescent="0.2">
      <c r="A1329" s="4"/>
      <c r="B1329" s="22" t="str">
        <f t="shared" si="58"/>
        <v/>
      </c>
      <c r="C1329" s="4"/>
      <c r="D1329" s="3" t="str">
        <f t="shared" si="59"/>
        <v/>
      </c>
      <c r="E1329" s="24"/>
      <c r="F1329" s="2" t="str">
        <f t="shared" si="60"/>
        <v>Относительное удлинение пятикратного образца при растяжении, %</v>
      </c>
      <c r="G1329" s="2">
        <v>20</v>
      </c>
      <c r="H1329" s="2">
        <v>20</v>
      </c>
      <c r="I1329" s="2">
        <v>19</v>
      </c>
      <c r="J1329" s="2">
        <v>18</v>
      </c>
      <c r="K1329" s="2">
        <v>18</v>
      </c>
      <c r="L1329" s="2">
        <v>17</v>
      </c>
      <c r="M1329" s="2">
        <v>17</v>
      </c>
      <c r="N1329" s="2">
        <v>16</v>
      </c>
      <c r="O1329" s="2">
        <v>15</v>
      </c>
      <c r="P1329" s="2">
        <v>15</v>
      </c>
      <c r="Q1329" s="2">
        <v>14</v>
      </c>
      <c r="R1329" s="2">
        <v>14</v>
      </c>
      <c r="S1329" s="2">
        <v>13</v>
      </c>
    </row>
    <row r="1330" spans="1:19" x14ac:dyDescent="0.2">
      <c r="A1330" s="4"/>
      <c r="B1330" s="22" t="str">
        <f t="shared" si="58"/>
        <v/>
      </c>
      <c r="C1330" s="4"/>
      <c r="D1330" s="3" t="str">
        <f t="shared" si="59"/>
        <v/>
      </c>
      <c r="E1330" s="24"/>
      <c r="F1330" s="2" t="str">
        <f t="shared" si="60"/>
        <v>Относительное сужение поперечного сечения образца при растяжении, %</v>
      </c>
      <c r="G1330" s="2">
        <v>25</v>
      </c>
      <c r="H1330" s="2">
        <v>25</v>
      </c>
      <c r="I1330" s="2">
        <v>24</v>
      </c>
      <c r="J1330" s="2">
        <v>23</v>
      </c>
      <c r="K1330" s="2">
        <v>23</v>
      </c>
      <c r="L1330" s="2">
        <v>22</v>
      </c>
      <c r="M1330" s="2">
        <v>22</v>
      </c>
      <c r="N1330" s="2">
        <v>21</v>
      </c>
      <c r="O1330" s="2">
        <v>20</v>
      </c>
      <c r="P1330" s="2">
        <v>20</v>
      </c>
      <c r="Q1330" s="2">
        <v>20</v>
      </c>
      <c r="R1330" s="2">
        <v>20</v>
      </c>
      <c r="S1330" s="2">
        <v>20</v>
      </c>
    </row>
    <row r="1331" spans="1:19" ht="38.25" x14ac:dyDescent="0.2">
      <c r="A1331" s="3" t="s">
        <v>211</v>
      </c>
      <c r="B1331" s="22" t="str">
        <f t="shared" si="58"/>
        <v>Сталь хромоникелевая коррозионно-стойкого аустенитного класса</v>
      </c>
      <c r="C1331" s="3" t="s">
        <v>146</v>
      </c>
      <c r="D1331" s="3" t="str">
        <f t="shared" si="59"/>
        <v>09Х16Н15М3Б</v>
      </c>
      <c r="E1331" s="23" t="s">
        <v>147</v>
      </c>
      <c r="F1331" s="2" t="str">
        <f t="shared" si="60"/>
        <v>Предел прочности, МПа</v>
      </c>
      <c r="G1331" s="2">
        <v>540</v>
      </c>
      <c r="H1331" s="2">
        <v>520</v>
      </c>
      <c r="I1331" s="2">
        <v>500</v>
      </c>
      <c r="J1331" s="2">
        <v>471</v>
      </c>
      <c r="K1331" s="2">
        <v>451</v>
      </c>
      <c r="L1331" s="2">
        <v>432</v>
      </c>
      <c r="M1331" s="2">
        <v>432</v>
      </c>
      <c r="N1331" s="2">
        <v>412</v>
      </c>
      <c r="O1331" s="2">
        <v>392</v>
      </c>
      <c r="P1331" s="2">
        <v>392</v>
      </c>
      <c r="Q1331" s="2">
        <v>392</v>
      </c>
      <c r="R1331" s="2">
        <v>392</v>
      </c>
      <c r="S1331" s="2">
        <v>392</v>
      </c>
    </row>
    <row r="1332" spans="1:19" x14ac:dyDescent="0.2">
      <c r="A1332" s="4"/>
      <c r="B1332" s="22" t="str">
        <f t="shared" si="58"/>
        <v/>
      </c>
      <c r="C1332" s="4"/>
      <c r="D1332" s="3" t="str">
        <f t="shared" si="59"/>
        <v/>
      </c>
      <c r="E1332" s="24"/>
      <c r="F1332" s="2" t="str">
        <f t="shared" si="60"/>
        <v>Предел текучести, МПа</v>
      </c>
      <c r="G1332" s="2">
        <v>245</v>
      </c>
      <c r="H1332" s="2">
        <v>235</v>
      </c>
      <c r="I1332" s="2">
        <v>235</v>
      </c>
      <c r="J1332" s="2">
        <v>226</v>
      </c>
      <c r="K1332" s="2">
        <v>226</v>
      </c>
      <c r="L1332" s="2">
        <v>226</v>
      </c>
      <c r="M1332" s="2">
        <v>196</v>
      </c>
      <c r="N1332" s="2">
        <v>186</v>
      </c>
      <c r="O1332" s="2">
        <v>167</v>
      </c>
      <c r="P1332" s="2">
        <v>167</v>
      </c>
      <c r="Q1332" s="2">
        <v>167</v>
      </c>
      <c r="R1332" s="2">
        <v>167</v>
      </c>
      <c r="S1332" s="2">
        <v>167</v>
      </c>
    </row>
    <row r="1333" spans="1:19" x14ac:dyDescent="0.2">
      <c r="A1333" s="4"/>
      <c r="B1333" s="22" t="str">
        <f t="shared" si="58"/>
        <v/>
      </c>
      <c r="C1333" s="4"/>
      <c r="D1333" s="3" t="str">
        <f t="shared" si="59"/>
        <v/>
      </c>
      <c r="E1333" s="24"/>
      <c r="F1333" s="2" t="str">
        <f t="shared" si="60"/>
        <v>Относительное удлинение пятикратного образца при растяжении, %</v>
      </c>
      <c r="G1333" s="2">
        <v>35</v>
      </c>
      <c r="H1333" s="2">
        <v>34</v>
      </c>
      <c r="I1333" s="2">
        <v>33</v>
      </c>
      <c r="J1333" s="2">
        <v>32</v>
      </c>
      <c r="K1333" s="2">
        <v>30</v>
      </c>
      <c r="L1333" s="2">
        <v>29</v>
      </c>
      <c r="M1333" s="2">
        <v>27</v>
      </c>
      <c r="N1333" s="2">
        <v>27</v>
      </c>
      <c r="O1333" s="2">
        <v>25</v>
      </c>
      <c r="P1333" s="2">
        <v>23</v>
      </c>
      <c r="Q1333" s="2">
        <v>22</v>
      </c>
      <c r="R1333" s="2">
        <v>22</v>
      </c>
      <c r="S1333" s="2">
        <v>22</v>
      </c>
    </row>
    <row r="1334" spans="1:19" x14ac:dyDescent="0.2">
      <c r="A1334" s="4"/>
      <c r="B1334" s="22" t="str">
        <f t="shared" si="58"/>
        <v/>
      </c>
      <c r="C1334" s="4"/>
      <c r="D1334" s="3" t="str">
        <f t="shared" si="59"/>
        <v/>
      </c>
      <c r="E1334" s="24"/>
      <c r="F1334" s="2" t="str">
        <f t="shared" si="60"/>
        <v>Относительное сужение поперечного сечения образца при растяжении, %</v>
      </c>
      <c r="G1334" s="2" t="s">
        <v>4</v>
      </c>
      <c r="H1334" s="2" t="s">
        <v>4</v>
      </c>
      <c r="I1334" s="2" t="s">
        <v>4</v>
      </c>
      <c r="J1334" s="2" t="s">
        <v>4</v>
      </c>
      <c r="K1334" s="2" t="s">
        <v>4</v>
      </c>
      <c r="L1334" s="2" t="s">
        <v>4</v>
      </c>
      <c r="M1334" s="2" t="s">
        <v>4</v>
      </c>
      <c r="N1334" s="2" t="s">
        <v>4</v>
      </c>
      <c r="O1334" s="2" t="s">
        <v>4</v>
      </c>
      <c r="P1334" s="2" t="s">
        <v>4</v>
      </c>
      <c r="Q1334" s="2" t="s">
        <v>4</v>
      </c>
      <c r="R1334" s="2" t="s">
        <v>4</v>
      </c>
      <c r="S1334" s="2" t="s">
        <v>4</v>
      </c>
    </row>
    <row r="1335" spans="1:19" ht="38.25" x14ac:dyDescent="0.2">
      <c r="A1335" s="3" t="s">
        <v>211</v>
      </c>
      <c r="B1335" s="22" t="str">
        <f t="shared" si="58"/>
        <v>Сталь хромоникелевая коррозионно-стойкого аустенитного класса</v>
      </c>
      <c r="C1335" s="3" t="s">
        <v>148</v>
      </c>
      <c r="D1335" s="3" t="str">
        <f t="shared" si="59"/>
        <v>45Х14Н14В2М</v>
      </c>
      <c r="E1335" s="23" t="s">
        <v>201</v>
      </c>
      <c r="F1335" s="2" t="str">
        <f t="shared" si="60"/>
        <v>Предел прочности, МПа</v>
      </c>
      <c r="G1335" s="2">
        <v>706</v>
      </c>
      <c r="H1335" s="2">
        <v>667</v>
      </c>
      <c r="I1335" s="2">
        <v>638</v>
      </c>
      <c r="J1335" s="2">
        <v>608</v>
      </c>
      <c r="K1335" s="2">
        <v>598</v>
      </c>
      <c r="L1335" s="2">
        <v>589</v>
      </c>
      <c r="M1335" s="2">
        <v>569</v>
      </c>
      <c r="N1335" s="2">
        <v>549</v>
      </c>
      <c r="O1335" s="2">
        <v>549</v>
      </c>
      <c r="P1335" s="2">
        <v>540</v>
      </c>
      <c r="Q1335" s="2">
        <v>530</v>
      </c>
      <c r="R1335" s="2">
        <v>520</v>
      </c>
      <c r="S1335" s="2" t="s">
        <v>4</v>
      </c>
    </row>
    <row r="1336" spans="1:19" x14ac:dyDescent="0.2">
      <c r="A1336" s="4"/>
      <c r="B1336" s="22" t="str">
        <f t="shared" si="58"/>
        <v/>
      </c>
      <c r="C1336" s="4"/>
      <c r="D1336" s="3" t="str">
        <f t="shared" si="59"/>
        <v/>
      </c>
      <c r="E1336" s="24"/>
      <c r="F1336" s="2" t="str">
        <f t="shared" si="60"/>
        <v>Предел текучести, МПа</v>
      </c>
      <c r="G1336" s="2">
        <v>314</v>
      </c>
      <c r="H1336" s="2">
        <v>294</v>
      </c>
      <c r="I1336" s="2">
        <v>294</v>
      </c>
      <c r="J1336" s="2">
        <v>294</v>
      </c>
      <c r="K1336" s="2">
        <v>294</v>
      </c>
      <c r="L1336" s="2">
        <v>275</v>
      </c>
      <c r="M1336" s="2">
        <v>265</v>
      </c>
      <c r="N1336" s="2">
        <v>245</v>
      </c>
      <c r="O1336" s="2">
        <v>245</v>
      </c>
      <c r="P1336" s="2">
        <v>235</v>
      </c>
      <c r="Q1336" s="2">
        <v>226</v>
      </c>
      <c r="R1336" s="2">
        <v>216</v>
      </c>
      <c r="S1336" s="2" t="s">
        <v>4</v>
      </c>
    </row>
    <row r="1337" spans="1:19" x14ac:dyDescent="0.2">
      <c r="A1337" s="4"/>
      <c r="B1337" s="22" t="str">
        <f t="shared" si="58"/>
        <v/>
      </c>
      <c r="C1337" s="4"/>
      <c r="D1337" s="3" t="str">
        <f t="shared" si="59"/>
        <v/>
      </c>
      <c r="E1337" s="24"/>
      <c r="F1337" s="2" t="str">
        <f t="shared" si="60"/>
        <v>Относительное удлинение пятикратного образца при растяжении, %</v>
      </c>
      <c r="G1337" s="2">
        <v>20</v>
      </c>
      <c r="H1337" s="2">
        <v>20</v>
      </c>
      <c r="I1337" s="2">
        <v>20</v>
      </c>
      <c r="J1337" s="2">
        <v>20</v>
      </c>
      <c r="K1337" s="2">
        <v>20</v>
      </c>
      <c r="L1337" s="2">
        <v>20</v>
      </c>
      <c r="M1337" s="2">
        <v>20</v>
      </c>
      <c r="N1337" s="2">
        <v>17</v>
      </c>
      <c r="O1337" s="2">
        <v>15</v>
      </c>
      <c r="P1337" s="2">
        <v>14</v>
      </c>
      <c r="Q1337" s="2">
        <v>13</v>
      </c>
      <c r="R1337" s="2">
        <v>12</v>
      </c>
      <c r="S1337" s="2" t="s">
        <v>4</v>
      </c>
    </row>
    <row r="1338" spans="1:19" x14ac:dyDescent="0.2">
      <c r="A1338" s="4"/>
      <c r="B1338" s="22" t="str">
        <f t="shared" si="58"/>
        <v/>
      </c>
      <c r="C1338" s="4"/>
      <c r="D1338" s="3" t="str">
        <f t="shared" si="59"/>
        <v/>
      </c>
      <c r="E1338" s="24"/>
      <c r="F1338" s="2" t="str">
        <f t="shared" si="60"/>
        <v>Относительное сужение поперечного сечения образца при растяжении, %</v>
      </c>
      <c r="G1338" s="2">
        <v>35</v>
      </c>
      <c r="H1338" s="2">
        <v>35</v>
      </c>
      <c r="I1338" s="2">
        <v>35</v>
      </c>
      <c r="J1338" s="2">
        <v>35</v>
      </c>
      <c r="K1338" s="2">
        <v>35</v>
      </c>
      <c r="L1338" s="2">
        <v>35</v>
      </c>
      <c r="M1338" s="2">
        <v>35</v>
      </c>
      <c r="N1338" s="2">
        <v>35</v>
      </c>
      <c r="O1338" s="2">
        <v>32</v>
      </c>
      <c r="P1338" s="2">
        <v>30</v>
      </c>
      <c r="Q1338" s="2">
        <v>27</v>
      </c>
      <c r="R1338" s="2">
        <v>23</v>
      </c>
      <c r="S1338" s="2" t="s">
        <v>4</v>
      </c>
    </row>
    <row r="1339" spans="1:19" ht="25.5" x14ac:dyDescent="0.2">
      <c r="A1339" s="3"/>
      <c r="B1339" s="22" t="str">
        <f t="shared" si="58"/>
        <v>Сталь хромоникелевая коррозионно-стойкого аустенитного класса</v>
      </c>
      <c r="C1339" s="3"/>
      <c r="D1339" s="3" t="str">
        <f t="shared" si="59"/>
        <v>45Х14Н14В2М</v>
      </c>
      <c r="E1339" s="23" t="s">
        <v>318</v>
      </c>
      <c r="F1339" s="2" t="str">
        <f t="shared" si="60"/>
        <v>Предел прочности, МПа</v>
      </c>
      <c r="G1339" s="2">
        <v>706</v>
      </c>
      <c r="H1339" s="2">
        <v>667</v>
      </c>
      <c r="I1339" s="2">
        <v>638</v>
      </c>
      <c r="J1339" s="2">
        <v>608</v>
      </c>
      <c r="K1339" s="2">
        <v>598</v>
      </c>
      <c r="L1339" s="2">
        <v>589</v>
      </c>
      <c r="M1339" s="2">
        <v>569</v>
      </c>
      <c r="N1339" s="2">
        <v>549</v>
      </c>
      <c r="O1339" s="2">
        <v>549</v>
      </c>
      <c r="P1339" s="2">
        <v>540</v>
      </c>
      <c r="Q1339" s="2">
        <v>530</v>
      </c>
      <c r="R1339" s="2">
        <v>520</v>
      </c>
      <c r="S1339" s="2" t="s">
        <v>4</v>
      </c>
    </row>
    <row r="1340" spans="1:19" x14ac:dyDescent="0.2">
      <c r="A1340" s="4"/>
      <c r="B1340" s="22" t="str">
        <f t="shared" si="58"/>
        <v/>
      </c>
      <c r="C1340" s="4"/>
      <c r="D1340" s="3" t="str">
        <f t="shared" si="59"/>
        <v/>
      </c>
      <c r="E1340" s="24"/>
      <c r="F1340" s="2" t="str">
        <f t="shared" si="60"/>
        <v>Предел текучести, МПа</v>
      </c>
      <c r="G1340" s="2">
        <v>314</v>
      </c>
      <c r="H1340" s="2">
        <v>294</v>
      </c>
      <c r="I1340" s="2">
        <v>294</v>
      </c>
      <c r="J1340" s="2">
        <v>294</v>
      </c>
      <c r="K1340" s="2">
        <v>294</v>
      </c>
      <c r="L1340" s="2">
        <v>275</v>
      </c>
      <c r="M1340" s="2">
        <v>265</v>
      </c>
      <c r="N1340" s="2">
        <v>245</v>
      </c>
      <c r="O1340" s="2">
        <v>245</v>
      </c>
      <c r="P1340" s="2">
        <v>235</v>
      </c>
      <c r="Q1340" s="2">
        <v>226</v>
      </c>
      <c r="R1340" s="2">
        <v>216</v>
      </c>
      <c r="S1340" s="2" t="s">
        <v>4</v>
      </c>
    </row>
    <row r="1341" spans="1:19" x14ac:dyDescent="0.2">
      <c r="A1341" s="4"/>
      <c r="B1341" s="22" t="str">
        <f t="shared" si="58"/>
        <v/>
      </c>
      <c r="C1341" s="4"/>
      <c r="D1341" s="3" t="str">
        <f t="shared" si="59"/>
        <v/>
      </c>
      <c r="E1341" s="24"/>
      <c r="F1341" s="2" t="str">
        <f t="shared" si="60"/>
        <v>Относительное удлинение пятикратного образца при растяжении, %</v>
      </c>
      <c r="G1341" s="2">
        <v>20</v>
      </c>
      <c r="H1341" s="2">
        <v>20</v>
      </c>
      <c r="I1341" s="2">
        <v>20</v>
      </c>
      <c r="J1341" s="2">
        <v>20</v>
      </c>
      <c r="K1341" s="2">
        <v>20</v>
      </c>
      <c r="L1341" s="2">
        <v>20</v>
      </c>
      <c r="M1341" s="2">
        <v>20</v>
      </c>
      <c r="N1341" s="2">
        <v>17</v>
      </c>
      <c r="O1341" s="2">
        <v>15</v>
      </c>
      <c r="P1341" s="2">
        <v>14</v>
      </c>
      <c r="Q1341" s="2">
        <v>13</v>
      </c>
      <c r="R1341" s="2">
        <v>12</v>
      </c>
      <c r="S1341" s="2" t="s">
        <v>4</v>
      </c>
    </row>
    <row r="1342" spans="1:19" x14ac:dyDescent="0.2">
      <c r="A1342" s="4"/>
      <c r="B1342" s="22" t="str">
        <f t="shared" si="58"/>
        <v/>
      </c>
      <c r="C1342" s="4"/>
      <c r="D1342" s="3" t="str">
        <f t="shared" si="59"/>
        <v/>
      </c>
      <c r="E1342" s="24"/>
      <c r="F1342" s="2" t="str">
        <f t="shared" si="60"/>
        <v>Относительное сужение поперечного сечения образца при растяжении, %</v>
      </c>
      <c r="G1342" s="2">
        <v>35</v>
      </c>
      <c r="H1342" s="2">
        <v>35</v>
      </c>
      <c r="I1342" s="2">
        <v>35</v>
      </c>
      <c r="J1342" s="2">
        <v>35</v>
      </c>
      <c r="K1342" s="2">
        <v>35</v>
      </c>
      <c r="L1342" s="2">
        <v>35</v>
      </c>
      <c r="M1342" s="2">
        <v>35</v>
      </c>
      <c r="N1342" s="2">
        <v>35</v>
      </c>
      <c r="O1342" s="2">
        <v>32</v>
      </c>
      <c r="P1342" s="2">
        <v>30</v>
      </c>
      <c r="Q1342" s="2">
        <v>27</v>
      </c>
      <c r="R1342" s="2">
        <v>23</v>
      </c>
      <c r="S1342" s="2" t="s">
        <v>4</v>
      </c>
    </row>
    <row r="1343" spans="1:19" ht="25.5" x14ac:dyDescent="0.2">
      <c r="A1343" s="4"/>
      <c r="B1343" s="22" t="str">
        <f t="shared" si="58"/>
        <v>Сталь хромоникелевая коррозионно-стойкого аустенитного класса</v>
      </c>
      <c r="C1343" s="4"/>
      <c r="D1343" s="3" t="str">
        <f t="shared" si="59"/>
        <v>45Х14Н14В2М</v>
      </c>
      <c r="E1343" s="23" t="s">
        <v>335</v>
      </c>
      <c r="F1343" s="2" t="str">
        <f t="shared" si="60"/>
        <v>Предел прочности, МПа</v>
      </c>
      <c r="G1343" s="2">
        <v>706</v>
      </c>
      <c r="H1343" s="2">
        <v>667</v>
      </c>
      <c r="I1343" s="2">
        <v>638</v>
      </c>
      <c r="J1343" s="2">
        <v>608</v>
      </c>
      <c r="K1343" s="2">
        <v>598</v>
      </c>
      <c r="L1343" s="2">
        <v>589</v>
      </c>
      <c r="M1343" s="2">
        <v>569</v>
      </c>
      <c r="N1343" s="2">
        <v>549</v>
      </c>
      <c r="O1343" s="2">
        <v>549</v>
      </c>
      <c r="P1343" s="2">
        <v>540</v>
      </c>
      <c r="Q1343" s="2">
        <v>530</v>
      </c>
      <c r="R1343" s="2">
        <v>520</v>
      </c>
      <c r="S1343" s="2" t="s">
        <v>4</v>
      </c>
    </row>
    <row r="1344" spans="1:19" x14ac:dyDescent="0.2">
      <c r="A1344" s="4"/>
      <c r="B1344" s="22" t="str">
        <f t="shared" si="58"/>
        <v/>
      </c>
      <c r="C1344" s="4"/>
      <c r="D1344" s="3" t="str">
        <f t="shared" si="59"/>
        <v/>
      </c>
      <c r="E1344" s="24"/>
      <c r="F1344" s="2" t="str">
        <f t="shared" si="60"/>
        <v>Предел текучести, МПа</v>
      </c>
      <c r="G1344" s="2">
        <v>314</v>
      </c>
      <c r="H1344" s="2">
        <v>294</v>
      </c>
      <c r="I1344" s="2">
        <v>294</v>
      </c>
      <c r="J1344" s="2">
        <v>294</v>
      </c>
      <c r="K1344" s="2">
        <v>294</v>
      </c>
      <c r="L1344" s="2">
        <v>275</v>
      </c>
      <c r="M1344" s="2">
        <v>265</v>
      </c>
      <c r="N1344" s="2">
        <v>245</v>
      </c>
      <c r="O1344" s="2">
        <v>245</v>
      </c>
      <c r="P1344" s="2">
        <v>235</v>
      </c>
      <c r="Q1344" s="2">
        <v>226</v>
      </c>
      <c r="R1344" s="2">
        <v>216</v>
      </c>
      <c r="S1344" s="2" t="s">
        <v>4</v>
      </c>
    </row>
    <row r="1345" spans="1:19" x14ac:dyDescent="0.2">
      <c r="A1345" s="4"/>
      <c r="B1345" s="22" t="str">
        <f t="shared" si="58"/>
        <v/>
      </c>
      <c r="C1345" s="4"/>
      <c r="D1345" s="3" t="str">
        <f t="shared" si="59"/>
        <v/>
      </c>
      <c r="E1345" s="24"/>
      <c r="F1345" s="2" t="str">
        <f t="shared" si="60"/>
        <v>Относительное удлинение пятикратного образца при растяжении, %</v>
      </c>
      <c r="G1345" s="2">
        <v>19</v>
      </c>
      <c r="H1345" s="2">
        <v>19</v>
      </c>
      <c r="I1345" s="2">
        <v>19</v>
      </c>
      <c r="J1345" s="2">
        <v>19</v>
      </c>
      <c r="K1345" s="2">
        <v>19</v>
      </c>
      <c r="L1345" s="2">
        <v>19</v>
      </c>
      <c r="M1345" s="2">
        <v>19</v>
      </c>
      <c r="N1345" s="2">
        <v>16</v>
      </c>
      <c r="O1345" s="2">
        <v>14</v>
      </c>
      <c r="P1345" s="2">
        <v>13</v>
      </c>
      <c r="Q1345" s="2">
        <v>12</v>
      </c>
      <c r="R1345" s="2">
        <v>11</v>
      </c>
      <c r="S1345" s="2" t="s">
        <v>4</v>
      </c>
    </row>
    <row r="1346" spans="1:19" x14ac:dyDescent="0.2">
      <c r="A1346" s="4"/>
      <c r="B1346" s="22" t="str">
        <f t="shared" si="58"/>
        <v/>
      </c>
      <c r="C1346" s="4"/>
      <c r="D1346" s="3" t="str">
        <f t="shared" si="59"/>
        <v/>
      </c>
      <c r="E1346" s="24"/>
      <c r="F1346" s="2" t="str">
        <f t="shared" si="60"/>
        <v>Относительное сужение поперечного сечения образца при растяжении, %</v>
      </c>
      <c r="G1346" s="2">
        <v>30</v>
      </c>
      <c r="H1346" s="2">
        <v>30</v>
      </c>
      <c r="I1346" s="2">
        <v>30</v>
      </c>
      <c r="J1346" s="2">
        <v>30</v>
      </c>
      <c r="K1346" s="2">
        <v>30</v>
      </c>
      <c r="L1346" s="2">
        <v>30</v>
      </c>
      <c r="M1346" s="2">
        <v>30</v>
      </c>
      <c r="N1346" s="2">
        <v>30</v>
      </c>
      <c r="O1346" s="2">
        <v>27</v>
      </c>
      <c r="P1346" s="2">
        <v>26</v>
      </c>
      <c r="Q1346" s="2">
        <v>23</v>
      </c>
      <c r="R1346" s="2">
        <v>20</v>
      </c>
      <c r="S1346" s="2" t="s">
        <v>4</v>
      </c>
    </row>
    <row r="1347" spans="1:19" ht="25.5" x14ac:dyDescent="0.2">
      <c r="A1347" s="4"/>
      <c r="B1347" s="22" t="str">
        <f t="shared" ref="B1347:B1410" si="61">IF(NOT(ISBLANK(A1347)),A1347,IF(NOT(ISBLANK(E1347)),INDEX(B:B,ROW(B1347)-4),""))</f>
        <v>Сталь хромоникелевая коррозионно-стойкого аустенитного класса</v>
      </c>
      <c r="C1347" s="4"/>
      <c r="D1347" s="3" t="str">
        <f t="shared" ref="D1347:D1410" si="62">IF(NOT(ISBLANK(C1347)),C1347,IF(NOT(ISBLANK(E1347)),INDEX(D:D,ROW(D1347)-4),""))</f>
        <v>45Х14Н14В2М</v>
      </c>
      <c r="E1347" s="23" t="s">
        <v>336</v>
      </c>
      <c r="F1347" s="2" t="str">
        <f t="shared" si="60"/>
        <v>Предел прочности, МПа</v>
      </c>
      <c r="G1347" s="2">
        <v>706</v>
      </c>
      <c r="H1347" s="2">
        <v>667</v>
      </c>
      <c r="I1347" s="2">
        <v>638</v>
      </c>
      <c r="J1347" s="2">
        <v>608</v>
      </c>
      <c r="K1347" s="2">
        <v>598</v>
      </c>
      <c r="L1347" s="2">
        <v>589</v>
      </c>
      <c r="M1347" s="2">
        <v>569</v>
      </c>
      <c r="N1347" s="2">
        <v>549</v>
      </c>
      <c r="O1347" s="2">
        <v>549</v>
      </c>
      <c r="P1347" s="2">
        <v>540</v>
      </c>
      <c r="Q1347" s="2">
        <v>530</v>
      </c>
      <c r="R1347" s="2">
        <v>520</v>
      </c>
      <c r="S1347" s="2" t="s">
        <v>4</v>
      </c>
    </row>
    <row r="1348" spans="1:19" x14ac:dyDescent="0.2">
      <c r="A1348" s="4"/>
      <c r="B1348" s="22" t="str">
        <f t="shared" si="61"/>
        <v/>
      </c>
      <c r="C1348" s="4"/>
      <c r="D1348" s="3" t="str">
        <f t="shared" si="62"/>
        <v/>
      </c>
      <c r="E1348" s="24"/>
      <c r="F1348" s="2" t="str">
        <f t="shared" si="60"/>
        <v>Предел текучести, МПа</v>
      </c>
      <c r="G1348" s="2">
        <v>314</v>
      </c>
      <c r="H1348" s="2">
        <v>294</v>
      </c>
      <c r="I1348" s="2">
        <v>294</v>
      </c>
      <c r="J1348" s="2">
        <v>294</v>
      </c>
      <c r="K1348" s="2">
        <v>294</v>
      </c>
      <c r="L1348" s="2">
        <v>275</v>
      </c>
      <c r="M1348" s="2">
        <v>265</v>
      </c>
      <c r="N1348" s="2">
        <v>245</v>
      </c>
      <c r="O1348" s="2">
        <v>245</v>
      </c>
      <c r="P1348" s="2">
        <v>235</v>
      </c>
      <c r="Q1348" s="2">
        <v>226</v>
      </c>
      <c r="R1348" s="2">
        <v>216</v>
      </c>
      <c r="S1348" s="2" t="s">
        <v>4</v>
      </c>
    </row>
    <row r="1349" spans="1:19" x14ac:dyDescent="0.2">
      <c r="A1349" s="4"/>
      <c r="B1349" s="22" t="str">
        <f t="shared" si="61"/>
        <v/>
      </c>
      <c r="C1349" s="4"/>
      <c r="D1349" s="3" t="str">
        <f t="shared" si="62"/>
        <v/>
      </c>
      <c r="E1349" s="24"/>
      <c r="F1349" s="2" t="str">
        <f t="shared" si="60"/>
        <v>Относительное удлинение пятикратного образца при растяжении, %</v>
      </c>
      <c r="G1349" s="2">
        <v>17</v>
      </c>
      <c r="H1349" s="2">
        <v>17</v>
      </c>
      <c r="I1349" s="2">
        <v>17</v>
      </c>
      <c r="J1349" s="2">
        <v>17</v>
      </c>
      <c r="K1349" s="2">
        <v>17</v>
      </c>
      <c r="L1349" s="2">
        <v>17</v>
      </c>
      <c r="M1349" s="2">
        <v>17</v>
      </c>
      <c r="N1349" s="2">
        <v>14</v>
      </c>
      <c r="O1349" s="2">
        <v>13</v>
      </c>
      <c r="P1349" s="2">
        <v>12</v>
      </c>
      <c r="Q1349" s="2">
        <v>11</v>
      </c>
      <c r="R1349" s="2">
        <v>10</v>
      </c>
      <c r="S1349" s="2" t="s">
        <v>4</v>
      </c>
    </row>
    <row r="1350" spans="1:19" x14ac:dyDescent="0.2">
      <c r="A1350" s="4"/>
      <c r="B1350" s="22" t="str">
        <f t="shared" si="61"/>
        <v/>
      </c>
      <c r="C1350" s="4"/>
      <c r="D1350" s="3" t="str">
        <f t="shared" si="62"/>
        <v/>
      </c>
      <c r="E1350" s="24"/>
      <c r="F1350" s="2" t="str">
        <f t="shared" si="60"/>
        <v>Относительное сужение поперечного сечения образца при растяжении, %</v>
      </c>
      <c r="G1350" s="2">
        <v>25</v>
      </c>
      <c r="H1350" s="2">
        <v>25</v>
      </c>
      <c r="I1350" s="2">
        <v>25</v>
      </c>
      <c r="J1350" s="2">
        <v>25</v>
      </c>
      <c r="K1350" s="2">
        <v>25</v>
      </c>
      <c r="L1350" s="2">
        <v>25</v>
      </c>
      <c r="M1350" s="2">
        <v>25</v>
      </c>
      <c r="N1350" s="2">
        <v>25</v>
      </c>
      <c r="O1350" s="2">
        <v>23</v>
      </c>
      <c r="P1350" s="2">
        <v>21</v>
      </c>
      <c r="Q1350" s="2">
        <v>19</v>
      </c>
      <c r="R1350" s="2">
        <v>16</v>
      </c>
      <c r="S1350" s="2" t="s">
        <v>4</v>
      </c>
    </row>
    <row r="1351" spans="1:19" ht="38.25" x14ac:dyDescent="0.2">
      <c r="A1351" s="3" t="s">
        <v>211</v>
      </c>
      <c r="B1351" s="22" t="str">
        <f t="shared" si="61"/>
        <v>Сталь хромоникелевая коррозионно-стойкого аустенитного класса</v>
      </c>
      <c r="C1351" s="3" t="s">
        <v>149</v>
      </c>
      <c r="D1351" s="3" t="str">
        <f t="shared" si="62"/>
        <v>Х18Н22В2Т2</v>
      </c>
      <c r="E1351" s="23" t="s">
        <v>150</v>
      </c>
      <c r="F1351" s="2" t="str">
        <f t="shared" si="60"/>
        <v>Предел прочности, МПа</v>
      </c>
      <c r="G1351" s="2">
        <v>657</v>
      </c>
      <c r="H1351" s="2">
        <v>638</v>
      </c>
      <c r="I1351" s="2">
        <v>628</v>
      </c>
      <c r="J1351" s="2">
        <v>608</v>
      </c>
      <c r="K1351" s="2">
        <v>598</v>
      </c>
      <c r="L1351" s="2">
        <v>589</v>
      </c>
      <c r="M1351" s="2">
        <v>589</v>
      </c>
      <c r="N1351" s="2">
        <v>569</v>
      </c>
      <c r="O1351" s="2">
        <v>559</v>
      </c>
      <c r="P1351" s="2">
        <v>549</v>
      </c>
      <c r="Q1351" s="2">
        <v>540</v>
      </c>
      <c r="R1351" s="2">
        <v>530</v>
      </c>
      <c r="S1351" s="2">
        <v>530</v>
      </c>
    </row>
    <row r="1352" spans="1:19" x14ac:dyDescent="0.2">
      <c r="A1352" s="4"/>
      <c r="B1352" s="22" t="str">
        <f t="shared" si="61"/>
        <v/>
      </c>
      <c r="C1352" s="4"/>
      <c r="D1352" s="3" t="str">
        <f t="shared" si="62"/>
        <v/>
      </c>
      <c r="E1352" s="24"/>
      <c r="F1352" s="2" t="str">
        <f t="shared" si="60"/>
        <v>Предел текучести, МПа</v>
      </c>
      <c r="G1352" s="2">
        <v>343</v>
      </c>
      <c r="H1352" s="2">
        <v>343</v>
      </c>
      <c r="I1352" s="2">
        <v>343</v>
      </c>
      <c r="J1352" s="2">
        <v>323</v>
      </c>
      <c r="K1352" s="2">
        <v>323</v>
      </c>
      <c r="L1352" s="2">
        <v>323</v>
      </c>
      <c r="M1352" s="2">
        <v>323</v>
      </c>
      <c r="N1352" s="2">
        <v>323</v>
      </c>
      <c r="O1352" s="2">
        <v>323</v>
      </c>
      <c r="P1352" s="2">
        <v>314</v>
      </c>
      <c r="Q1352" s="2">
        <v>294</v>
      </c>
      <c r="R1352" s="2">
        <v>294</v>
      </c>
      <c r="S1352" s="2">
        <v>294</v>
      </c>
    </row>
    <row r="1353" spans="1:19" x14ac:dyDescent="0.2">
      <c r="A1353" s="4"/>
      <c r="B1353" s="22" t="str">
        <f t="shared" si="61"/>
        <v/>
      </c>
      <c r="C1353" s="4"/>
      <c r="D1353" s="3" t="str">
        <f t="shared" si="62"/>
        <v/>
      </c>
      <c r="E1353" s="24"/>
      <c r="F1353" s="2" t="str">
        <f t="shared" si="60"/>
        <v>Относительное удлинение пятикратного образца при растяжении, %</v>
      </c>
      <c r="G1353" s="2">
        <v>17</v>
      </c>
      <c r="H1353" s="2">
        <v>16</v>
      </c>
      <c r="I1353" s="2">
        <v>15</v>
      </c>
      <c r="J1353" s="2">
        <v>15</v>
      </c>
      <c r="K1353" s="2">
        <v>15</v>
      </c>
      <c r="L1353" s="2">
        <v>15</v>
      </c>
      <c r="M1353" s="2">
        <v>15</v>
      </c>
      <c r="N1353" s="2">
        <v>15</v>
      </c>
      <c r="O1353" s="2">
        <v>15</v>
      </c>
      <c r="P1353" s="2">
        <v>15</v>
      </c>
      <c r="Q1353" s="2">
        <v>15</v>
      </c>
      <c r="R1353" s="2">
        <v>12</v>
      </c>
      <c r="S1353" s="2">
        <v>10</v>
      </c>
    </row>
    <row r="1354" spans="1:19" x14ac:dyDescent="0.2">
      <c r="A1354" s="4"/>
      <c r="B1354" s="22" t="str">
        <f t="shared" si="61"/>
        <v/>
      </c>
      <c r="C1354" s="4"/>
      <c r="D1354" s="3" t="str">
        <f t="shared" si="62"/>
        <v/>
      </c>
      <c r="E1354" s="24"/>
      <c r="F1354" s="2" t="str">
        <f t="shared" si="60"/>
        <v>Относительное сужение поперечного сечения образца при растяжении, %</v>
      </c>
      <c r="G1354" s="2">
        <v>20</v>
      </c>
      <c r="H1354" s="2">
        <v>20</v>
      </c>
      <c r="I1354" s="2">
        <v>20</v>
      </c>
      <c r="J1354" s="2">
        <v>20</v>
      </c>
      <c r="K1354" s="2">
        <v>20</v>
      </c>
      <c r="L1354" s="2">
        <v>20</v>
      </c>
      <c r="M1354" s="2">
        <v>20</v>
      </c>
      <c r="N1354" s="2">
        <v>20</v>
      </c>
      <c r="O1354" s="2">
        <v>20</v>
      </c>
      <c r="P1354" s="2">
        <v>20</v>
      </c>
      <c r="Q1354" s="2">
        <v>18</v>
      </c>
      <c r="R1354" s="2">
        <v>16</v>
      </c>
      <c r="S1354" s="2">
        <v>15</v>
      </c>
    </row>
    <row r="1355" spans="1:19" ht="38.25" x14ac:dyDescent="0.2">
      <c r="A1355" s="3" t="s">
        <v>211</v>
      </c>
      <c r="B1355" s="22" t="str">
        <f t="shared" si="61"/>
        <v>Сталь хромоникелевая коррозионно-стойкого аустенитного класса</v>
      </c>
      <c r="C1355" s="3" t="s">
        <v>151</v>
      </c>
      <c r="D1355" s="3" t="str">
        <f t="shared" si="62"/>
        <v>31Х19Н9МВБТ</v>
      </c>
      <c r="E1355" s="23" t="s">
        <v>152</v>
      </c>
      <c r="F1355" s="2" t="str">
        <f t="shared" si="60"/>
        <v>Предел прочности, МПа</v>
      </c>
      <c r="G1355" s="2">
        <v>589</v>
      </c>
      <c r="H1355" s="2">
        <v>589</v>
      </c>
      <c r="I1355" s="2">
        <v>569</v>
      </c>
      <c r="J1355" s="2">
        <v>549</v>
      </c>
      <c r="K1355" s="2">
        <v>530</v>
      </c>
      <c r="L1355" s="2">
        <v>510</v>
      </c>
      <c r="M1355" s="2">
        <v>491</v>
      </c>
      <c r="N1355" s="2">
        <v>471</v>
      </c>
      <c r="O1355" s="2">
        <v>441</v>
      </c>
      <c r="P1355" s="2">
        <v>441</v>
      </c>
      <c r="Q1355" s="2">
        <v>412</v>
      </c>
      <c r="R1355" s="2">
        <v>392</v>
      </c>
      <c r="S1355" s="2">
        <v>392</v>
      </c>
    </row>
    <row r="1356" spans="1:19" x14ac:dyDescent="0.2">
      <c r="A1356" s="4"/>
      <c r="B1356" s="22" t="str">
        <f t="shared" si="61"/>
        <v/>
      </c>
      <c r="C1356" s="4"/>
      <c r="D1356" s="3" t="str">
        <f t="shared" si="62"/>
        <v/>
      </c>
      <c r="E1356" s="24"/>
      <c r="F1356" s="2" t="str">
        <f t="shared" si="60"/>
        <v>Предел текучести, МПа</v>
      </c>
      <c r="G1356" s="2">
        <v>315</v>
      </c>
      <c r="H1356" s="2">
        <v>314</v>
      </c>
      <c r="I1356" s="2">
        <v>314</v>
      </c>
      <c r="J1356" s="2">
        <v>314</v>
      </c>
      <c r="K1356" s="2">
        <v>314</v>
      </c>
      <c r="L1356" s="2">
        <v>314</v>
      </c>
      <c r="M1356" s="2">
        <v>314</v>
      </c>
      <c r="N1356" s="2">
        <v>294</v>
      </c>
      <c r="O1356" s="2">
        <v>284</v>
      </c>
      <c r="P1356" s="2">
        <v>275</v>
      </c>
      <c r="Q1356" s="2">
        <v>275</v>
      </c>
      <c r="R1356" s="2">
        <v>265</v>
      </c>
      <c r="S1356" s="2">
        <v>196</v>
      </c>
    </row>
    <row r="1357" spans="1:19" x14ac:dyDescent="0.2">
      <c r="A1357" s="4"/>
      <c r="B1357" s="22" t="str">
        <f t="shared" si="61"/>
        <v/>
      </c>
      <c r="C1357" s="4"/>
      <c r="D1357" s="3" t="str">
        <f t="shared" si="62"/>
        <v/>
      </c>
      <c r="E1357" s="24"/>
      <c r="F1357" s="2" t="str">
        <f t="shared" si="60"/>
        <v>Относительное удлинение пятикратного образца при растяжении, %</v>
      </c>
      <c r="G1357" s="2">
        <v>30</v>
      </c>
      <c r="H1357" s="2">
        <v>30</v>
      </c>
      <c r="I1357" s="2">
        <v>30</v>
      </c>
      <c r="J1357" s="2">
        <v>30</v>
      </c>
      <c r="K1357" s="2">
        <v>30</v>
      </c>
      <c r="L1357" s="2">
        <v>30</v>
      </c>
      <c r="M1357" s="2">
        <v>30</v>
      </c>
      <c r="N1357" s="2">
        <v>28</v>
      </c>
      <c r="O1357" s="2">
        <v>27</v>
      </c>
      <c r="P1357" s="2">
        <v>26</v>
      </c>
      <c r="Q1357" s="2">
        <v>26</v>
      </c>
      <c r="R1357" s="2">
        <v>25</v>
      </c>
      <c r="S1357" s="2">
        <v>19</v>
      </c>
    </row>
    <row r="1358" spans="1:19" x14ac:dyDescent="0.2">
      <c r="A1358" s="4"/>
      <c r="B1358" s="22" t="str">
        <f t="shared" si="61"/>
        <v/>
      </c>
      <c r="C1358" s="4"/>
      <c r="D1358" s="3" t="str">
        <f t="shared" si="62"/>
        <v/>
      </c>
      <c r="E1358" s="24"/>
      <c r="F1358" s="2" t="str">
        <f t="shared" si="60"/>
        <v>Относительное сужение поперечного сечения образца при растяжении, %</v>
      </c>
      <c r="G1358" s="2">
        <v>40</v>
      </c>
      <c r="H1358" s="2">
        <v>40</v>
      </c>
      <c r="I1358" s="2">
        <v>40</v>
      </c>
      <c r="J1358" s="2">
        <v>40</v>
      </c>
      <c r="K1358" s="2">
        <v>40</v>
      </c>
      <c r="L1358" s="2">
        <v>40</v>
      </c>
      <c r="M1358" s="2">
        <v>40</v>
      </c>
      <c r="N1358" s="2">
        <v>40</v>
      </c>
      <c r="O1358" s="2">
        <v>40</v>
      </c>
      <c r="P1358" s="2">
        <v>40</v>
      </c>
      <c r="Q1358" s="2">
        <v>40</v>
      </c>
      <c r="R1358" s="2">
        <v>40</v>
      </c>
      <c r="S1358" s="2">
        <v>40</v>
      </c>
    </row>
    <row r="1359" spans="1:19" ht="25.5" x14ac:dyDescent="0.2">
      <c r="A1359" s="4"/>
      <c r="B1359" s="22" t="str">
        <f t="shared" si="61"/>
        <v>Сталь хромоникелевая коррозионно-стойкого аустенитного класса</v>
      </c>
      <c r="C1359" s="4"/>
      <c r="D1359" s="3" t="str">
        <f t="shared" si="62"/>
        <v>31Х19Н9МВБТ</v>
      </c>
      <c r="E1359" s="23" t="s">
        <v>201</v>
      </c>
      <c r="F1359" s="2" t="str">
        <f t="shared" si="60"/>
        <v>Предел прочности, МПа</v>
      </c>
      <c r="G1359" s="2">
        <v>589</v>
      </c>
      <c r="H1359" s="2">
        <v>589</v>
      </c>
      <c r="I1359" s="2">
        <v>569</v>
      </c>
      <c r="J1359" s="2">
        <v>549</v>
      </c>
      <c r="K1359" s="2">
        <v>530</v>
      </c>
      <c r="L1359" s="2">
        <v>510</v>
      </c>
      <c r="M1359" s="2">
        <v>491</v>
      </c>
      <c r="N1359" s="2">
        <v>471</v>
      </c>
      <c r="O1359" s="2">
        <v>441</v>
      </c>
      <c r="P1359" s="2">
        <v>441</v>
      </c>
      <c r="Q1359" s="2">
        <v>412</v>
      </c>
      <c r="R1359" s="2">
        <v>392</v>
      </c>
      <c r="S1359" s="2">
        <v>392</v>
      </c>
    </row>
    <row r="1360" spans="1:19" x14ac:dyDescent="0.2">
      <c r="A1360" s="4"/>
      <c r="B1360" s="22" t="str">
        <f t="shared" si="61"/>
        <v/>
      </c>
      <c r="C1360" s="4"/>
      <c r="D1360" s="3" t="str">
        <f t="shared" si="62"/>
        <v/>
      </c>
      <c r="E1360" s="24"/>
      <c r="F1360" s="2" t="str">
        <f t="shared" si="60"/>
        <v>Предел текучести, МПа</v>
      </c>
      <c r="G1360" s="2">
        <v>294</v>
      </c>
      <c r="H1360" s="2">
        <v>294</v>
      </c>
      <c r="I1360" s="2">
        <v>294</v>
      </c>
      <c r="J1360" s="2">
        <v>294</v>
      </c>
      <c r="K1360" s="2">
        <v>294</v>
      </c>
      <c r="L1360" s="2">
        <v>294</v>
      </c>
      <c r="M1360" s="2">
        <v>294</v>
      </c>
      <c r="N1360" s="2">
        <v>294</v>
      </c>
      <c r="O1360" s="2">
        <v>294</v>
      </c>
      <c r="P1360" s="2">
        <v>275</v>
      </c>
      <c r="Q1360" s="2">
        <v>275</v>
      </c>
      <c r="R1360" s="2">
        <v>265</v>
      </c>
      <c r="S1360" s="2">
        <v>265</v>
      </c>
    </row>
    <row r="1361" spans="1:19" x14ac:dyDescent="0.2">
      <c r="A1361" s="4"/>
      <c r="B1361" s="22" t="str">
        <f t="shared" si="61"/>
        <v/>
      </c>
      <c r="C1361" s="4"/>
      <c r="D1361" s="3" t="str">
        <f t="shared" si="62"/>
        <v/>
      </c>
      <c r="E1361" s="24"/>
      <c r="F1361" s="2" t="str">
        <f t="shared" si="60"/>
        <v>Относительное удлинение пятикратного образца при растяжении, %</v>
      </c>
      <c r="G1361" s="2">
        <v>30</v>
      </c>
      <c r="H1361" s="2">
        <v>30</v>
      </c>
      <c r="I1361" s="2">
        <v>30</v>
      </c>
      <c r="J1361" s="2">
        <v>30</v>
      </c>
      <c r="K1361" s="2">
        <v>30</v>
      </c>
      <c r="L1361" s="2">
        <v>30</v>
      </c>
      <c r="M1361" s="2">
        <v>30</v>
      </c>
      <c r="N1361" s="2">
        <v>28</v>
      </c>
      <c r="O1361" s="2">
        <v>27</v>
      </c>
      <c r="P1361" s="2">
        <v>26</v>
      </c>
      <c r="Q1361" s="2">
        <v>26</v>
      </c>
      <c r="R1361" s="2">
        <v>25</v>
      </c>
      <c r="S1361" s="2">
        <v>19</v>
      </c>
    </row>
    <row r="1362" spans="1:19" x14ac:dyDescent="0.2">
      <c r="A1362" s="4"/>
      <c r="B1362" s="22" t="str">
        <f t="shared" si="61"/>
        <v/>
      </c>
      <c r="C1362" s="4"/>
      <c r="D1362" s="3" t="str">
        <f t="shared" si="62"/>
        <v/>
      </c>
      <c r="E1362" s="24"/>
      <c r="F1362" s="2" t="str">
        <f t="shared" si="60"/>
        <v>Относительное сужение поперечного сечения образца при растяжении, %</v>
      </c>
      <c r="G1362" s="2">
        <v>40</v>
      </c>
      <c r="H1362" s="2">
        <v>40</v>
      </c>
      <c r="I1362" s="2">
        <v>40</v>
      </c>
      <c r="J1362" s="2">
        <v>40</v>
      </c>
      <c r="K1362" s="2">
        <v>40</v>
      </c>
      <c r="L1362" s="2">
        <v>40</v>
      </c>
      <c r="M1362" s="2">
        <v>40</v>
      </c>
      <c r="N1362" s="2">
        <v>40</v>
      </c>
      <c r="O1362" s="2">
        <v>40</v>
      </c>
      <c r="P1362" s="2">
        <v>40</v>
      </c>
      <c r="Q1362" s="2">
        <v>40</v>
      </c>
      <c r="R1362" s="2">
        <v>40</v>
      </c>
      <c r="S1362" s="2">
        <v>40</v>
      </c>
    </row>
    <row r="1363" spans="1:19" ht="25.5" x14ac:dyDescent="0.2">
      <c r="A1363" s="4"/>
      <c r="B1363" s="22" t="str">
        <f t="shared" si="61"/>
        <v>Сталь хромоникелевая коррозионно-стойкого аустенитного класса</v>
      </c>
      <c r="C1363" s="4"/>
      <c r="D1363" s="3" t="str">
        <f t="shared" si="62"/>
        <v>31Х19Н9МВБТ</v>
      </c>
      <c r="E1363" s="23" t="s">
        <v>335</v>
      </c>
      <c r="F1363" s="2" t="str">
        <f t="shared" si="60"/>
        <v>Предел прочности, МПа</v>
      </c>
      <c r="G1363" s="2">
        <v>589</v>
      </c>
      <c r="H1363" s="2">
        <v>589</v>
      </c>
      <c r="I1363" s="2">
        <v>569</v>
      </c>
      <c r="J1363" s="2">
        <v>549</v>
      </c>
      <c r="K1363" s="2">
        <v>530</v>
      </c>
      <c r="L1363" s="2">
        <v>510</v>
      </c>
      <c r="M1363" s="2">
        <v>491</v>
      </c>
      <c r="N1363" s="2">
        <v>471</v>
      </c>
      <c r="O1363" s="2">
        <v>441</v>
      </c>
      <c r="P1363" s="2">
        <v>441</v>
      </c>
      <c r="Q1363" s="2">
        <v>412</v>
      </c>
      <c r="R1363" s="2">
        <v>392</v>
      </c>
      <c r="S1363" s="2">
        <v>392</v>
      </c>
    </row>
    <row r="1364" spans="1:19" x14ac:dyDescent="0.2">
      <c r="A1364" s="4"/>
      <c r="B1364" s="22" t="str">
        <f t="shared" si="61"/>
        <v/>
      </c>
      <c r="C1364" s="4"/>
      <c r="D1364" s="3" t="str">
        <f t="shared" si="62"/>
        <v/>
      </c>
      <c r="E1364" s="24"/>
      <c r="F1364" s="2" t="str">
        <f t="shared" si="60"/>
        <v>Предел текучести, МПа</v>
      </c>
      <c r="G1364" s="2">
        <v>294</v>
      </c>
      <c r="H1364" s="2">
        <v>294</v>
      </c>
      <c r="I1364" s="2">
        <v>294</v>
      </c>
      <c r="J1364" s="2">
        <v>294</v>
      </c>
      <c r="K1364" s="2">
        <v>294</v>
      </c>
      <c r="L1364" s="2">
        <v>294</v>
      </c>
      <c r="M1364" s="2">
        <v>294</v>
      </c>
      <c r="N1364" s="2">
        <v>294</v>
      </c>
      <c r="O1364" s="2">
        <v>294</v>
      </c>
      <c r="P1364" s="2">
        <v>275</v>
      </c>
      <c r="Q1364" s="2">
        <v>275</v>
      </c>
      <c r="R1364" s="2">
        <v>265</v>
      </c>
      <c r="S1364" s="2">
        <v>265</v>
      </c>
    </row>
    <row r="1365" spans="1:19" x14ac:dyDescent="0.2">
      <c r="A1365" s="4"/>
      <c r="B1365" s="22" t="str">
        <f t="shared" si="61"/>
        <v/>
      </c>
      <c r="C1365" s="4"/>
      <c r="D1365" s="3" t="str">
        <f t="shared" si="62"/>
        <v/>
      </c>
      <c r="E1365" s="24"/>
      <c r="F1365" s="2" t="str">
        <f t="shared" si="60"/>
        <v>Относительное удлинение пятикратного образца при растяжении, %</v>
      </c>
      <c r="G1365" s="2">
        <v>29</v>
      </c>
      <c r="H1365" s="2">
        <v>29</v>
      </c>
      <c r="I1365" s="2">
        <v>29</v>
      </c>
      <c r="J1365" s="2">
        <v>29</v>
      </c>
      <c r="K1365" s="2">
        <v>29</v>
      </c>
      <c r="L1365" s="2">
        <v>29</v>
      </c>
      <c r="M1365" s="2">
        <v>29</v>
      </c>
      <c r="N1365" s="2">
        <v>27</v>
      </c>
      <c r="O1365" s="2">
        <v>26</v>
      </c>
      <c r="P1365" s="2">
        <v>25</v>
      </c>
      <c r="Q1365" s="2">
        <v>25</v>
      </c>
      <c r="R1365" s="2">
        <v>24</v>
      </c>
      <c r="S1365" s="2">
        <v>18</v>
      </c>
    </row>
    <row r="1366" spans="1:19" x14ac:dyDescent="0.2">
      <c r="A1366" s="4"/>
      <c r="B1366" s="22" t="str">
        <f t="shared" si="61"/>
        <v/>
      </c>
      <c r="C1366" s="4"/>
      <c r="D1366" s="3" t="str">
        <f t="shared" si="62"/>
        <v/>
      </c>
      <c r="E1366" s="24"/>
      <c r="F1366" s="2" t="str">
        <f t="shared" si="60"/>
        <v>Относительное сужение поперечного сечения образца при растяжении, %</v>
      </c>
      <c r="G1366" s="2">
        <v>35</v>
      </c>
      <c r="H1366" s="2">
        <v>35</v>
      </c>
      <c r="I1366" s="2">
        <v>35</v>
      </c>
      <c r="J1366" s="2">
        <v>35</v>
      </c>
      <c r="K1366" s="2">
        <v>35</v>
      </c>
      <c r="L1366" s="2">
        <v>35</v>
      </c>
      <c r="M1366" s="2">
        <v>35</v>
      </c>
      <c r="N1366" s="2">
        <v>35</v>
      </c>
      <c r="O1366" s="2">
        <v>35</v>
      </c>
      <c r="P1366" s="2">
        <v>35</v>
      </c>
      <c r="Q1366" s="2">
        <v>35</v>
      </c>
      <c r="R1366" s="2">
        <v>35</v>
      </c>
      <c r="S1366" s="2">
        <v>35</v>
      </c>
    </row>
    <row r="1367" spans="1:19" ht="25.5" x14ac:dyDescent="0.2">
      <c r="A1367" s="4"/>
      <c r="B1367" s="22" t="str">
        <f t="shared" si="61"/>
        <v>Сталь хромоникелевая коррозионно-стойкого аустенитного класса</v>
      </c>
      <c r="C1367" s="4"/>
      <c r="D1367" s="3" t="str">
        <f t="shared" si="62"/>
        <v>31Х19Н9МВБТ</v>
      </c>
      <c r="E1367" s="23" t="s">
        <v>343</v>
      </c>
      <c r="F1367" s="2" t="str">
        <f t="shared" si="60"/>
        <v>Предел прочности, МПа</v>
      </c>
      <c r="G1367" s="2">
        <v>589</v>
      </c>
      <c r="H1367" s="2">
        <v>589</v>
      </c>
      <c r="I1367" s="2">
        <v>569</v>
      </c>
      <c r="J1367" s="2">
        <v>549</v>
      </c>
      <c r="K1367" s="2">
        <v>530</v>
      </c>
      <c r="L1367" s="2">
        <v>510</v>
      </c>
      <c r="M1367" s="2">
        <v>491</v>
      </c>
      <c r="N1367" s="2">
        <v>471</v>
      </c>
      <c r="O1367" s="2">
        <v>441</v>
      </c>
      <c r="P1367" s="2">
        <v>441</v>
      </c>
      <c r="Q1367" s="2">
        <v>412</v>
      </c>
      <c r="R1367" s="2">
        <v>392</v>
      </c>
      <c r="S1367" s="2">
        <v>392</v>
      </c>
    </row>
    <row r="1368" spans="1:19" x14ac:dyDescent="0.2">
      <c r="A1368" s="4"/>
      <c r="B1368" s="22" t="str">
        <f t="shared" si="61"/>
        <v/>
      </c>
      <c r="C1368" s="4"/>
      <c r="D1368" s="3" t="str">
        <f t="shared" si="62"/>
        <v/>
      </c>
      <c r="E1368" s="24"/>
      <c r="F1368" s="2" t="str">
        <f t="shared" si="60"/>
        <v>Предел текучести, МПа</v>
      </c>
      <c r="G1368" s="2">
        <v>294</v>
      </c>
      <c r="H1368" s="2">
        <v>294</v>
      </c>
      <c r="I1368" s="2">
        <v>294</v>
      </c>
      <c r="J1368" s="2">
        <v>294</v>
      </c>
      <c r="K1368" s="2">
        <v>294</v>
      </c>
      <c r="L1368" s="2">
        <v>294</v>
      </c>
      <c r="M1368" s="2">
        <v>294</v>
      </c>
      <c r="N1368" s="2">
        <v>294</v>
      </c>
      <c r="O1368" s="2">
        <v>294</v>
      </c>
      <c r="P1368" s="2">
        <v>275</v>
      </c>
      <c r="Q1368" s="2">
        <v>275</v>
      </c>
      <c r="R1368" s="2">
        <v>265</v>
      </c>
      <c r="S1368" s="2">
        <v>265</v>
      </c>
    </row>
    <row r="1369" spans="1:19" x14ac:dyDescent="0.2">
      <c r="A1369" s="4"/>
      <c r="B1369" s="22" t="str">
        <f t="shared" si="61"/>
        <v/>
      </c>
      <c r="C1369" s="4"/>
      <c r="D1369" s="3" t="str">
        <f t="shared" si="62"/>
        <v/>
      </c>
      <c r="E1369" s="24"/>
      <c r="F1369" s="2" t="str">
        <f t="shared" si="60"/>
        <v>Относительное удлинение пятикратного образца при растяжении, %</v>
      </c>
      <c r="G1369" s="2">
        <v>27</v>
      </c>
      <c r="H1369" s="2">
        <v>27</v>
      </c>
      <c r="I1369" s="2">
        <v>27</v>
      </c>
      <c r="J1369" s="2">
        <v>27</v>
      </c>
      <c r="K1369" s="2">
        <v>27</v>
      </c>
      <c r="L1369" s="2">
        <v>27</v>
      </c>
      <c r="M1369" s="2">
        <v>27</v>
      </c>
      <c r="N1369" s="2">
        <v>25</v>
      </c>
      <c r="O1369" s="2">
        <v>24</v>
      </c>
      <c r="P1369" s="2">
        <v>23</v>
      </c>
      <c r="Q1369" s="2">
        <v>23</v>
      </c>
      <c r="R1369" s="2">
        <v>22</v>
      </c>
      <c r="S1369" s="2">
        <v>17</v>
      </c>
    </row>
    <row r="1370" spans="1:19" x14ac:dyDescent="0.2">
      <c r="A1370" s="4"/>
      <c r="B1370" s="22" t="str">
        <f t="shared" si="61"/>
        <v/>
      </c>
      <c r="C1370" s="4"/>
      <c r="D1370" s="3" t="str">
        <f t="shared" si="62"/>
        <v/>
      </c>
      <c r="E1370" s="24"/>
      <c r="F1370" s="2" t="str">
        <f t="shared" si="60"/>
        <v>Относительное сужение поперечного сечения образца при растяжении, %</v>
      </c>
      <c r="G1370" s="2">
        <v>30</v>
      </c>
      <c r="H1370" s="2">
        <v>30</v>
      </c>
      <c r="I1370" s="2">
        <v>30</v>
      </c>
      <c r="J1370" s="2">
        <v>30</v>
      </c>
      <c r="K1370" s="2">
        <v>30</v>
      </c>
      <c r="L1370" s="2">
        <v>30</v>
      </c>
      <c r="M1370" s="2">
        <v>30</v>
      </c>
      <c r="N1370" s="2">
        <v>30</v>
      </c>
      <c r="O1370" s="2">
        <v>30</v>
      </c>
      <c r="P1370" s="2">
        <v>30</v>
      </c>
      <c r="Q1370" s="2">
        <v>30</v>
      </c>
      <c r="R1370" s="2">
        <v>30</v>
      </c>
      <c r="S1370" s="2">
        <v>30</v>
      </c>
    </row>
    <row r="1371" spans="1:19" ht="38.25" x14ac:dyDescent="0.2">
      <c r="A1371" s="3" t="s">
        <v>211</v>
      </c>
      <c r="B1371" s="22" t="str">
        <f t="shared" si="61"/>
        <v>Сталь хромоникелевая коррозионно-стойкого аустенитного класса</v>
      </c>
      <c r="C1371" s="3" t="s">
        <v>153</v>
      </c>
      <c r="D1371" s="3" t="str">
        <f t="shared" si="62"/>
        <v>10Х11Н20Т3Р</v>
      </c>
      <c r="E1371" s="23" t="s">
        <v>335</v>
      </c>
      <c r="F1371" s="2" t="str">
        <f t="shared" si="60"/>
        <v>Предел прочности, МПа</v>
      </c>
      <c r="G1371" s="2">
        <v>883</v>
      </c>
      <c r="H1371" s="2">
        <v>883</v>
      </c>
      <c r="I1371" s="2">
        <v>883</v>
      </c>
      <c r="J1371" s="2">
        <v>883</v>
      </c>
      <c r="K1371" s="2">
        <v>883</v>
      </c>
      <c r="L1371" s="2">
        <v>883</v>
      </c>
      <c r="M1371" s="2">
        <v>883</v>
      </c>
      <c r="N1371" s="2">
        <v>883</v>
      </c>
      <c r="O1371" s="2">
        <v>834</v>
      </c>
      <c r="P1371" s="2">
        <v>834</v>
      </c>
      <c r="Q1371" s="2">
        <v>834</v>
      </c>
      <c r="R1371" s="2">
        <v>804</v>
      </c>
      <c r="S1371" s="2">
        <v>785</v>
      </c>
    </row>
    <row r="1372" spans="1:19" x14ac:dyDescent="0.2">
      <c r="A1372" s="4"/>
      <c r="B1372" s="22" t="str">
        <f t="shared" si="61"/>
        <v/>
      </c>
      <c r="C1372" s="4"/>
      <c r="D1372" s="3" t="str">
        <f t="shared" si="62"/>
        <v/>
      </c>
      <c r="E1372" s="24"/>
      <c r="F1372" s="2" t="str">
        <f t="shared" si="60"/>
        <v>Предел текучести, МПа</v>
      </c>
      <c r="G1372" s="2">
        <v>589</v>
      </c>
      <c r="H1372" s="2">
        <v>589</v>
      </c>
      <c r="I1372" s="2">
        <v>589</v>
      </c>
      <c r="J1372" s="2">
        <v>589</v>
      </c>
      <c r="K1372" s="2">
        <v>589</v>
      </c>
      <c r="L1372" s="2">
        <v>589</v>
      </c>
      <c r="M1372" s="2">
        <v>589</v>
      </c>
      <c r="N1372" s="2">
        <v>589</v>
      </c>
      <c r="O1372" s="2">
        <v>589</v>
      </c>
      <c r="P1372" s="2">
        <v>589</v>
      </c>
      <c r="Q1372" s="2">
        <v>559</v>
      </c>
      <c r="R1372" s="2">
        <v>540</v>
      </c>
      <c r="S1372" s="2">
        <v>520</v>
      </c>
    </row>
    <row r="1373" spans="1:19" x14ac:dyDescent="0.2">
      <c r="A1373" s="4"/>
      <c r="B1373" s="22" t="str">
        <f t="shared" si="61"/>
        <v/>
      </c>
      <c r="C1373" s="4"/>
      <c r="D1373" s="3" t="str">
        <f t="shared" si="62"/>
        <v/>
      </c>
      <c r="E1373" s="24"/>
      <c r="F1373" s="2" t="str">
        <f t="shared" si="60"/>
        <v>Относительное удлинение пятикратного образца при растяжении, %</v>
      </c>
      <c r="G1373" s="2">
        <v>9</v>
      </c>
      <c r="H1373" s="2">
        <v>9</v>
      </c>
      <c r="I1373" s="2">
        <v>9</v>
      </c>
      <c r="J1373" s="2">
        <v>9</v>
      </c>
      <c r="K1373" s="2">
        <v>9</v>
      </c>
      <c r="L1373" s="2">
        <v>9</v>
      </c>
      <c r="M1373" s="2">
        <v>9</v>
      </c>
      <c r="N1373" s="2">
        <v>8</v>
      </c>
      <c r="O1373" s="2">
        <v>8</v>
      </c>
      <c r="P1373" s="2">
        <v>8</v>
      </c>
      <c r="Q1373" s="2">
        <v>8</v>
      </c>
      <c r="R1373" s="2">
        <v>8</v>
      </c>
      <c r="S1373" s="2">
        <v>8</v>
      </c>
    </row>
    <row r="1374" spans="1:19" x14ac:dyDescent="0.2">
      <c r="A1374" s="4"/>
      <c r="B1374" s="22" t="str">
        <f t="shared" si="61"/>
        <v/>
      </c>
      <c r="C1374" s="4"/>
      <c r="D1374" s="3" t="str">
        <f t="shared" si="62"/>
        <v/>
      </c>
      <c r="E1374" s="24"/>
      <c r="F1374" s="2" t="str">
        <f t="shared" si="60"/>
        <v>Относительное сужение поперечного сечения образца при растяжении, %</v>
      </c>
      <c r="G1374" s="2">
        <v>10</v>
      </c>
      <c r="H1374" s="2">
        <v>10</v>
      </c>
      <c r="I1374" s="2">
        <v>10</v>
      </c>
      <c r="J1374" s="2">
        <v>10</v>
      </c>
      <c r="K1374" s="2">
        <v>10</v>
      </c>
      <c r="L1374" s="2">
        <v>10</v>
      </c>
      <c r="M1374" s="2">
        <v>10</v>
      </c>
      <c r="N1374" s="2">
        <v>10</v>
      </c>
      <c r="O1374" s="2">
        <v>10</v>
      </c>
      <c r="P1374" s="2">
        <v>10</v>
      </c>
      <c r="Q1374" s="2">
        <v>10</v>
      </c>
      <c r="R1374" s="2">
        <v>10</v>
      </c>
      <c r="S1374" s="2">
        <v>10</v>
      </c>
    </row>
    <row r="1375" spans="1:19" ht="25.5" x14ac:dyDescent="0.2">
      <c r="A1375" s="4"/>
      <c r="B1375" s="22" t="str">
        <f t="shared" si="61"/>
        <v>Сталь хромоникелевая коррозионно-стойкого аустенитного класса</v>
      </c>
      <c r="C1375" s="4"/>
      <c r="D1375" s="3" t="str">
        <f t="shared" si="62"/>
        <v>10Х11Н20Т3Р</v>
      </c>
      <c r="E1375" s="23" t="s">
        <v>336</v>
      </c>
      <c r="F1375" s="2" t="str">
        <f t="shared" si="60"/>
        <v>Предел прочности, МПа</v>
      </c>
      <c r="G1375" s="2">
        <v>883</v>
      </c>
      <c r="H1375" s="2">
        <v>883</v>
      </c>
      <c r="I1375" s="2">
        <v>883</v>
      </c>
      <c r="J1375" s="2">
        <v>883</v>
      </c>
      <c r="K1375" s="2">
        <v>883</v>
      </c>
      <c r="L1375" s="2">
        <v>883</v>
      </c>
      <c r="M1375" s="2">
        <v>883</v>
      </c>
      <c r="N1375" s="2">
        <v>883</v>
      </c>
      <c r="O1375" s="2">
        <v>834</v>
      </c>
      <c r="P1375" s="2">
        <v>834</v>
      </c>
      <c r="Q1375" s="2">
        <v>834</v>
      </c>
      <c r="R1375" s="2">
        <v>804</v>
      </c>
      <c r="S1375" s="2">
        <v>785</v>
      </c>
    </row>
    <row r="1376" spans="1:19" x14ac:dyDescent="0.2">
      <c r="A1376" s="4"/>
      <c r="B1376" s="22" t="str">
        <f t="shared" si="61"/>
        <v/>
      </c>
      <c r="C1376" s="4"/>
      <c r="D1376" s="3" t="str">
        <f t="shared" si="62"/>
        <v/>
      </c>
      <c r="E1376" s="24"/>
      <c r="F1376" s="2" t="str">
        <f t="shared" si="60"/>
        <v>Предел текучести, МПа</v>
      </c>
      <c r="G1376" s="2">
        <v>589</v>
      </c>
      <c r="H1376" s="2">
        <v>589</v>
      </c>
      <c r="I1376" s="2">
        <v>589</v>
      </c>
      <c r="J1376" s="2">
        <v>589</v>
      </c>
      <c r="K1376" s="2">
        <v>589</v>
      </c>
      <c r="L1376" s="2">
        <v>589</v>
      </c>
      <c r="M1376" s="2">
        <v>589</v>
      </c>
      <c r="N1376" s="2">
        <v>589</v>
      </c>
      <c r="O1376" s="2">
        <v>589</v>
      </c>
      <c r="P1376" s="2">
        <v>589</v>
      </c>
      <c r="Q1376" s="2">
        <v>559</v>
      </c>
      <c r="R1376" s="2">
        <v>540</v>
      </c>
      <c r="S1376" s="2">
        <v>520</v>
      </c>
    </row>
    <row r="1377" spans="1:19" x14ac:dyDescent="0.2">
      <c r="A1377" s="4"/>
      <c r="B1377" s="22" t="str">
        <f t="shared" si="61"/>
        <v/>
      </c>
      <c r="C1377" s="4"/>
      <c r="D1377" s="3" t="str">
        <f t="shared" si="62"/>
        <v/>
      </c>
      <c r="E1377" s="24"/>
      <c r="F1377" s="2" t="str">
        <f t="shared" si="60"/>
        <v>Относительное удлинение пятикратного образца при растяжении, %</v>
      </c>
      <c r="G1377" s="2">
        <v>5</v>
      </c>
      <c r="H1377" s="2">
        <v>5</v>
      </c>
      <c r="I1377" s="2">
        <v>5</v>
      </c>
      <c r="J1377" s="2">
        <v>5</v>
      </c>
      <c r="K1377" s="2">
        <v>5</v>
      </c>
      <c r="L1377" s="2">
        <v>5</v>
      </c>
      <c r="M1377" s="2">
        <v>5</v>
      </c>
      <c r="N1377" s="2">
        <v>5</v>
      </c>
      <c r="O1377" s="2">
        <v>4</v>
      </c>
      <c r="P1377" s="2">
        <v>4</v>
      </c>
      <c r="Q1377" s="2">
        <v>4</v>
      </c>
      <c r="R1377" s="2">
        <v>4</v>
      </c>
      <c r="S1377" s="2">
        <v>4</v>
      </c>
    </row>
    <row r="1378" spans="1:19" x14ac:dyDescent="0.2">
      <c r="A1378" s="4"/>
      <c r="B1378" s="22" t="str">
        <f t="shared" si="61"/>
        <v/>
      </c>
      <c r="C1378" s="4"/>
      <c r="D1378" s="3" t="str">
        <f t="shared" si="62"/>
        <v/>
      </c>
      <c r="E1378" s="24"/>
      <c r="F1378" s="2" t="str">
        <f t="shared" si="60"/>
        <v>Относительное сужение поперечного сечения образца при растяжении, %</v>
      </c>
      <c r="G1378" s="2">
        <v>7</v>
      </c>
      <c r="H1378" s="2">
        <v>7</v>
      </c>
      <c r="I1378" s="2">
        <v>7</v>
      </c>
      <c r="J1378" s="2">
        <v>7</v>
      </c>
      <c r="K1378" s="2">
        <v>7</v>
      </c>
      <c r="L1378" s="2">
        <v>7</v>
      </c>
      <c r="M1378" s="2">
        <v>7</v>
      </c>
      <c r="N1378" s="2">
        <v>7</v>
      </c>
      <c r="O1378" s="2">
        <v>7</v>
      </c>
      <c r="P1378" s="2">
        <v>7</v>
      </c>
      <c r="Q1378" s="2">
        <v>7</v>
      </c>
      <c r="R1378" s="2">
        <v>7</v>
      </c>
      <c r="S1378" s="2">
        <v>7</v>
      </c>
    </row>
    <row r="1379" spans="1:19" ht="25.5" x14ac:dyDescent="0.2">
      <c r="A1379" s="4"/>
      <c r="B1379" s="22" t="str">
        <f t="shared" si="61"/>
        <v>Сталь хромоникелевая коррозионно-стойкого аустенитного класса</v>
      </c>
      <c r="C1379" s="4"/>
      <c r="D1379" s="3" t="str">
        <f t="shared" si="62"/>
        <v>10Х11Н20Т3Р</v>
      </c>
      <c r="E1379" s="23" t="s">
        <v>154</v>
      </c>
      <c r="F1379" s="2" t="str">
        <f t="shared" si="60"/>
        <v>Предел прочности, МПа</v>
      </c>
      <c r="G1379" s="2">
        <v>834</v>
      </c>
      <c r="H1379" s="2">
        <v>834</v>
      </c>
      <c r="I1379" s="2">
        <v>834</v>
      </c>
      <c r="J1379" s="2">
        <v>834</v>
      </c>
      <c r="K1379" s="2">
        <v>834</v>
      </c>
      <c r="L1379" s="2">
        <v>834</v>
      </c>
      <c r="M1379" s="2">
        <v>834</v>
      </c>
      <c r="N1379" s="2">
        <v>834</v>
      </c>
      <c r="O1379" s="2">
        <v>785</v>
      </c>
      <c r="P1379" s="2">
        <v>785</v>
      </c>
      <c r="Q1379" s="2">
        <v>785</v>
      </c>
      <c r="R1379" s="2">
        <v>755</v>
      </c>
      <c r="S1379" s="2">
        <v>736</v>
      </c>
    </row>
    <row r="1380" spans="1:19" x14ac:dyDescent="0.2">
      <c r="A1380" s="4"/>
      <c r="B1380" s="22" t="str">
        <f t="shared" si="61"/>
        <v/>
      </c>
      <c r="C1380" s="4"/>
      <c r="D1380" s="3" t="str">
        <f t="shared" si="62"/>
        <v/>
      </c>
      <c r="E1380" s="24"/>
      <c r="F1380" s="2" t="str">
        <f t="shared" si="60"/>
        <v>Предел текучести, МПа</v>
      </c>
      <c r="G1380" s="2">
        <v>490</v>
      </c>
      <c r="H1380" s="2">
        <v>490</v>
      </c>
      <c r="I1380" s="2">
        <v>490</v>
      </c>
      <c r="J1380" s="2">
        <v>490</v>
      </c>
      <c r="K1380" s="2">
        <v>490</v>
      </c>
      <c r="L1380" s="2">
        <v>490</v>
      </c>
      <c r="M1380" s="2">
        <v>471</v>
      </c>
      <c r="N1380" s="2">
        <v>441</v>
      </c>
      <c r="O1380" s="2">
        <v>441</v>
      </c>
      <c r="P1380" s="2">
        <v>441</v>
      </c>
      <c r="Q1380" s="2">
        <v>441</v>
      </c>
      <c r="R1380" s="2">
        <v>441</v>
      </c>
      <c r="S1380" s="2">
        <v>441</v>
      </c>
    </row>
    <row r="1381" spans="1:19" x14ac:dyDescent="0.2">
      <c r="A1381" s="4"/>
      <c r="B1381" s="22" t="str">
        <f t="shared" si="61"/>
        <v/>
      </c>
      <c r="C1381" s="4"/>
      <c r="D1381" s="3" t="str">
        <f t="shared" si="62"/>
        <v/>
      </c>
      <c r="E1381" s="24"/>
      <c r="F1381" s="2" t="str">
        <f t="shared" si="60"/>
        <v>Относительное удлинение пятикратного образца при растяжении, %</v>
      </c>
      <c r="G1381" s="2">
        <v>15</v>
      </c>
      <c r="H1381" s="2">
        <v>15</v>
      </c>
      <c r="I1381" s="2">
        <v>15</v>
      </c>
      <c r="J1381" s="2">
        <v>15</v>
      </c>
      <c r="K1381" s="2">
        <v>15</v>
      </c>
      <c r="L1381" s="2">
        <v>14</v>
      </c>
      <c r="M1381" s="2">
        <v>14</v>
      </c>
      <c r="N1381" s="2">
        <v>13</v>
      </c>
      <c r="O1381" s="2">
        <v>13</v>
      </c>
      <c r="P1381" s="2">
        <v>13</v>
      </c>
      <c r="Q1381" s="2">
        <v>12</v>
      </c>
      <c r="R1381" s="2">
        <v>12</v>
      </c>
      <c r="S1381" s="2">
        <v>12</v>
      </c>
    </row>
    <row r="1382" spans="1:19" x14ac:dyDescent="0.2">
      <c r="A1382" s="4"/>
      <c r="B1382" s="22" t="str">
        <f t="shared" si="61"/>
        <v/>
      </c>
      <c r="C1382" s="4"/>
      <c r="D1382" s="3" t="str">
        <f t="shared" si="62"/>
        <v/>
      </c>
      <c r="E1382" s="24"/>
      <c r="F1382" s="2" t="str">
        <f t="shared" si="60"/>
        <v>Относительное сужение поперечного сечения образца при растяжении, %</v>
      </c>
      <c r="G1382" s="2">
        <v>20</v>
      </c>
      <c r="H1382" s="2">
        <v>20</v>
      </c>
      <c r="I1382" s="2">
        <v>20</v>
      </c>
      <c r="J1382" s="2">
        <v>20</v>
      </c>
      <c r="K1382" s="2">
        <v>20</v>
      </c>
      <c r="L1382" s="2">
        <v>20</v>
      </c>
      <c r="M1382" s="2">
        <v>20</v>
      </c>
      <c r="N1382" s="2">
        <v>20</v>
      </c>
      <c r="O1382" s="2">
        <v>20</v>
      </c>
      <c r="P1382" s="2">
        <v>20</v>
      </c>
      <c r="Q1382" s="2">
        <v>20</v>
      </c>
      <c r="R1382" s="2">
        <v>20</v>
      </c>
      <c r="S1382" s="2">
        <v>20</v>
      </c>
    </row>
    <row r="1383" spans="1:19" ht="25.5" x14ac:dyDescent="0.2">
      <c r="A1383" s="4"/>
      <c r="B1383" s="22" t="str">
        <f t="shared" si="61"/>
        <v>Сталь хромоникелевая коррозионно-стойкого аустенитного класса</v>
      </c>
      <c r="C1383" s="4"/>
      <c r="D1383" s="3" t="str">
        <f t="shared" si="62"/>
        <v>10Х11Н20Т3Р</v>
      </c>
      <c r="E1383" s="23" t="s">
        <v>155</v>
      </c>
      <c r="F1383" s="2" t="str">
        <f t="shared" si="60"/>
        <v>Предел прочности, МПа</v>
      </c>
      <c r="G1383" s="2">
        <v>834</v>
      </c>
      <c r="H1383" s="2">
        <v>834</v>
      </c>
      <c r="I1383" s="2">
        <v>834</v>
      </c>
      <c r="J1383" s="2">
        <v>834</v>
      </c>
      <c r="K1383" s="2">
        <v>834</v>
      </c>
      <c r="L1383" s="2">
        <v>834</v>
      </c>
      <c r="M1383" s="2">
        <v>834</v>
      </c>
      <c r="N1383" s="2">
        <v>834</v>
      </c>
      <c r="O1383" s="2">
        <v>785</v>
      </c>
      <c r="P1383" s="2">
        <v>785</v>
      </c>
      <c r="Q1383" s="2">
        <v>785</v>
      </c>
      <c r="R1383" s="2">
        <v>755</v>
      </c>
      <c r="S1383" s="2">
        <v>736</v>
      </c>
    </row>
    <row r="1384" spans="1:19" x14ac:dyDescent="0.2">
      <c r="A1384" s="4"/>
      <c r="B1384" s="22" t="str">
        <f t="shared" si="61"/>
        <v/>
      </c>
      <c r="C1384" s="4"/>
      <c r="D1384" s="3" t="str">
        <f t="shared" si="62"/>
        <v/>
      </c>
      <c r="E1384" s="24"/>
      <c r="F1384" s="2" t="str">
        <f t="shared" si="60"/>
        <v>Предел текучести, МПа</v>
      </c>
      <c r="G1384" s="2">
        <v>490</v>
      </c>
      <c r="H1384" s="2">
        <v>490</v>
      </c>
      <c r="I1384" s="2">
        <v>490</v>
      </c>
      <c r="J1384" s="2">
        <v>490</v>
      </c>
      <c r="K1384" s="2">
        <v>490</v>
      </c>
      <c r="L1384" s="2">
        <v>490</v>
      </c>
      <c r="M1384" s="2">
        <v>471</v>
      </c>
      <c r="N1384" s="2">
        <v>441</v>
      </c>
      <c r="O1384" s="2">
        <v>441</v>
      </c>
      <c r="P1384" s="2">
        <v>441</v>
      </c>
      <c r="Q1384" s="2">
        <v>441</v>
      </c>
      <c r="R1384" s="2">
        <v>441</v>
      </c>
      <c r="S1384" s="2">
        <v>441</v>
      </c>
    </row>
    <row r="1385" spans="1:19" x14ac:dyDescent="0.2">
      <c r="A1385" s="4"/>
      <c r="B1385" s="22" t="str">
        <f t="shared" si="61"/>
        <v/>
      </c>
      <c r="C1385" s="4"/>
      <c r="D1385" s="3" t="str">
        <f t="shared" si="62"/>
        <v/>
      </c>
      <c r="E1385" s="24"/>
      <c r="F1385" s="2" t="str">
        <f t="shared" si="60"/>
        <v>Относительное удлинение пятикратного образца при растяжении, %</v>
      </c>
      <c r="G1385" s="2">
        <v>18</v>
      </c>
      <c r="H1385" s="2">
        <v>18</v>
      </c>
      <c r="I1385" s="2">
        <v>18</v>
      </c>
      <c r="J1385" s="2">
        <v>18</v>
      </c>
      <c r="K1385" s="2">
        <v>18</v>
      </c>
      <c r="L1385" s="2">
        <v>17</v>
      </c>
      <c r="M1385" s="2">
        <v>17</v>
      </c>
      <c r="N1385" s="2">
        <v>17</v>
      </c>
      <c r="O1385" s="2">
        <v>16</v>
      </c>
      <c r="P1385" s="2">
        <v>16</v>
      </c>
      <c r="Q1385" s="2">
        <v>14</v>
      </c>
      <c r="R1385" s="2">
        <v>14</v>
      </c>
      <c r="S1385" s="2">
        <v>14</v>
      </c>
    </row>
    <row r="1386" spans="1:19" x14ac:dyDescent="0.2">
      <c r="A1386" s="4"/>
      <c r="B1386" s="22" t="str">
        <f t="shared" si="61"/>
        <v/>
      </c>
      <c r="C1386" s="4"/>
      <c r="D1386" s="3" t="str">
        <f t="shared" si="62"/>
        <v/>
      </c>
      <c r="E1386" s="24"/>
      <c r="F1386" s="2" t="str">
        <f t="shared" si="60"/>
        <v>Относительное сужение поперечного сечения образца при растяжении, %</v>
      </c>
      <c r="G1386" s="2">
        <v>40</v>
      </c>
      <c r="H1386" s="2">
        <v>40</v>
      </c>
      <c r="I1386" s="2">
        <v>40</v>
      </c>
      <c r="J1386" s="2">
        <v>40</v>
      </c>
      <c r="K1386" s="2">
        <v>40</v>
      </c>
      <c r="L1386" s="2">
        <v>40</v>
      </c>
      <c r="M1386" s="2">
        <v>40</v>
      </c>
      <c r="N1386" s="2">
        <v>40</v>
      </c>
      <c r="O1386" s="2">
        <v>40</v>
      </c>
      <c r="P1386" s="2">
        <v>40</v>
      </c>
      <c r="Q1386" s="2">
        <v>40</v>
      </c>
      <c r="R1386" s="2">
        <v>40</v>
      </c>
      <c r="S1386" s="2">
        <v>40</v>
      </c>
    </row>
    <row r="1387" spans="1:19" ht="25.5" x14ac:dyDescent="0.2">
      <c r="A1387" s="4"/>
      <c r="B1387" s="22" t="str">
        <f t="shared" si="61"/>
        <v>Сталь хромоникелевая коррозионно-стойкого аустенитного класса</v>
      </c>
      <c r="C1387" s="4"/>
      <c r="D1387" s="3" t="str">
        <f t="shared" si="62"/>
        <v>10Х11Н20Т3Р</v>
      </c>
      <c r="E1387" s="23" t="s">
        <v>201</v>
      </c>
      <c r="F1387" s="2" t="str">
        <f t="shared" si="60"/>
        <v>Предел прочности, МПа</v>
      </c>
      <c r="G1387" s="2">
        <v>883</v>
      </c>
      <c r="H1387" s="2">
        <v>883</v>
      </c>
      <c r="I1387" s="2">
        <v>883</v>
      </c>
      <c r="J1387" s="2">
        <v>883</v>
      </c>
      <c r="K1387" s="2">
        <v>883</v>
      </c>
      <c r="L1387" s="2">
        <v>883</v>
      </c>
      <c r="M1387" s="2">
        <v>883</v>
      </c>
      <c r="N1387" s="2">
        <v>883</v>
      </c>
      <c r="O1387" s="2">
        <v>834</v>
      </c>
      <c r="P1387" s="2">
        <v>834</v>
      </c>
      <c r="Q1387" s="2">
        <v>834</v>
      </c>
      <c r="R1387" s="2">
        <v>804</v>
      </c>
      <c r="S1387" s="2">
        <v>785</v>
      </c>
    </row>
    <row r="1388" spans="1:19" x14ac:dyDescent="0.2">
      <c r="A1388" s="4"/>
      <c r="B1388" s="22" t="str">
        <f t="shared" si="61"/>
        <v/>
      </c>
      <c r="C1388" s="4"/>
      <c r="D1388" s="3" t="str">
        <f t="shared" si="62"/>
        <v/>
      </c>
      <c r="E1388" s="24"/>
      <c r="F1388" s="2" t="str">
        <f t="shared" ref="F1388:F1430" si="63">CHOOSE(MOD(ROW(F1388)-ROW($F$3),4)+1,
"Предел прочности, МПа",
"Предел текучести, МПа",
"Относительное удлинение пятикратного образца при растяжении, %",
"Относительное сужение поперечного сечения образца при растяжении, %")</f>
        <v>Предел текучести, МПа</v>
      </c>
      <c r="G1388" s="2">
        <v>589</v>
      </c>
      <c r="H1388" s="2">
        <v>589</v>
      </c>
      <c r="I1388" s="2">
        <v>589</v>
      </c>
      <c r="J1388" s="2">
        <v>589</v>
      </c>
      <c r="K1388" s="2">
        <v>589</v>
      </c>
      <c r="L1388" s="2">
        <v>589</v>
      </c>
      <c r="M1388" s="2">
        <v>589</v>
      </c>
      <c r="N1388" s="2">
        <v>589</v>
      </c>
      <c r="O1388" s="2">
        <v>589</v>
      </c>
      <c r="P1388" s="2">
        <v>589</v>
      </c>
      <c r="Q1388" s="2">
        <v>559</v>
      </c>
      <c r="R1388" s="2">
        <v>540</v>
      </c>
      <c r="S1388" s="2">
        <v>520</v>
      </c>
    </row>
    <row r="1389" spans="1:19" x14ac:dyDescent="0.2">
      <c r="A1389" s="4"/>
      <c r="B1389" s="22" t="str">
        <f t="shared" si="61"/>
        <v/>
      </c>
      <c r="C1389" s="4"/>
      <c r="D1389" s="3" t="str">
        <f t="shared" si="62"/>
        <v/>
      </c>
      <c r="E1389" s="24"/>
      <c r="F1389" s="2" t="str">
        <f t="shared" si="63"/>
        <v>Относительное удлинение пятикратного образца при растяжении, %</v>
      </c>
      <c r="G1389" s="2">
        <v>10</v>
      </c>
      <c r="H1389" s="2">
        <v>10</v>
      </c>
      <c r="I1389" s="2">
        <v>10</v>
      </c>
      <c r="J1389" s="2">
        <v>10</v>
      </c>
      <c r="K1389" s="2">
        <v>10</v>
      </c>
      <c r="L1389" s="2">
        <v>10</v>
      </c>
      <c r="M1389" s="2">
        <v>10</v>
      </c>
      <c r="N1389" s="2">
        <v>9</v>
      </c>
      <c r="O1389" s="2">
        <v>9</v>
      </c>
      <c r="P1389" s="2">
        <v>9</v>
      </c>
      <c r="Q1389" s="2">
        <v>9</v>
      </c>
      <c r="R1389" s="2">
        <v>9</v>
      </c>
      <c r="S1389" s="2">
        <v>9</v>
      </c>
    </row>
    <row r="1390" spans="1:19" x14ac:dyDescent="0.2">
      <c r="A1390" s="4"/>
      <c r="B1390" s="22" t="str">
        <f t="shared" si="61"/>
        <v/>
      </c>
      <c r="C1390" s="4"/>
      <c r="D1390" s="3" t="str">
        <f t="shared" si="62"/>
        <v/>
      </c>
      <c r="E1390" s="24"/>
      <c r="F1390" s="2" t="str">
        <f t="shared" si="63"/>
        <v>Относительное сужение поперечного сечения образца при растяжении, %</v>
      </c>
      <c r="G1390" s="2">
        <v>15</v>
      </c>
      <c r="H1390" s="2">
        <v>15</v>
      </c>
      <c r="I1390" s="2">
        <v>15</v>
      </c>
      <c r="J1390" s="2">
        <v>15</v>
      </c>
      <c r="K1390" s="2">
        <v>15</v>
      </c>
      <c r="L1390" s="2">
        <v>15</v>
      </c>
      <c r="M1390" s="2">
        <v>15</v>
      </c>
      <c r="N1390" s="2">
        <v>15</v>
      </c>
      <c r="O1390" s="2">
        <v>15</v>
      </c>
      <c r="P1390" s="2">
        <v>15</v>
      </c>
      <c r="Q1390" s="2">
        <v>15</v>
      </c>
      <c r="R1390" s="2">
        <v>15</v>
      </c>
      <c r="S1390" s="2">
        <v>15</v>
      </c>
    </row>
    <row r="1391" spans="1:19" ht="25.5" x14ac:dyDescent="0.2">
      <c r="A1391" s="3" t="s">
        <v>212</v>
      </c>
      <c r="B1391" s="22" t="str">
        <f t="shared" si="61"/>
        <v>Сплав на железоникелевой основе</v>
      </c>
      <c r="C1391" s="3" t="s">
        <v>156</v>
      </c>
      <c r="D1391" s="3" t="str">
        <f t="shared" si="62"/>
        <v>1Х16Н36МБТЮР</v>
      </c>
      <c r="E1391" s="23"/>
      <c r="F1391" s="2" t="str">
        <f t="shared" si="63"/>
        <v>Предел прочности, МПа</v>
      </c>
      <c r="G1391" s="2">
        <v>785</v>
      </c>
      <c r="H1391" s="2">
        <v>765</v>
      </c>
      <c r="I1391" s="2">
        <v>755</v>
      </c>
      <c r="J1391" s="2">
        <v>746</v>
      </c>
      <c r="K1391" s="2">
        <v>736</v>
      </c>
      <c r="L1391" s="2">
        <v>736</v>
      </c>
      <c r="M1391" s="2">
        <v>736</v>
      </c>
      <c r="N1391" s="2">
        <v>726</v>
      </c>
      <c r="O1391" s="2">
        <v>706</v>
      </c>
      <c r="P1391" s="2">
        <v>706</v>
      </c>
      <c r="Q1391" s="2">
        <v>687</v>
      </c>
      <c r="R1391" s="2">
        <v>687</v>
      </c>
      <c r="S1391" s="2" t="s">
        <v>4</v>
      </c>
    </row>
    <row r="1392" spans="1:19" x14ac:dyDescent="0.2">
      <c r="A1392" s="4"/>
      <c r="B1392" s="22" t="str">
        <f t="shared" si="61"/>
        <v/>
      </c>
      <c r="C1392" s="4"/>
      <c r="D1392" s="3" t="str">
        <f t="shared" si="62"/>
        <v/>
      </c>
      <c r="E1392" s="24"/>
      <c r="F1392" s="2" t="str">
        <f t="shared" si="63"/>
        <v>Предел текучести, МПа</v>
      </c>
      <c r="G1392" s="2">
        <v>392</v>
      </c>
      <c r="H1392" s="2">
        <v>392</v>
      </c>
      <c r="I1392" s="2">
        <v>392</v>
      </c>
      <c r="J1392" s="2">
        <v>392</v>
      </c>
      <c r="K1392" s="2">
        <v>392</v>
      </c>
      <c r="L1392" s="2">
        <v>392</v>
      </c>
      <c r="M1392" s="2">
        <v>392</v>
      </c>
      <c r="N1392" s="2">
        <v>392</v>
      </c>
      <c r="O1392" s="2">
        <v>392</v>
      </c>
      <c r="P1392" s="2">
        <v>392</v>
      </c>
      <c r="Q1392" s="2">
        <v>392</v>
      </c>
      <c r="R1392" s="2">
        <v>392</v>
      </c>
      <c r="S1392" s="2" t="s">
        <v>4</v>
      </c>
    </row>
    <row r="1393" spans="1:19" x14ac:dyDescent="0.2">
      <c r="A1393" s="4"/>
      <c r="B1393" s="22" t="str">
        <f t="shared" si="61"/>
        <v/>
      </c>
      <c r="C1393" s="4"/>
      <c r="D1393" s="3" t="str">
        <f t="shared" si="62"/>
        <v/>
      </c>
      <c r="E1393" s="24"/>
      <c r="F1393" s="2" t="str">
        <f t="shared" si="63"/>
        <v>Относительное удлинение пятикратного образца при растяжении, %</v>
      </c>
      <c r="G1393" s="2">
        <v>20</v>
      </c>
      <c r="H1393" s="2">
        <v>18</v>
      </c>
      <c r="I1393" s="2">
        <v>17</v>
      </c>
      <c r="J1393" s="2">
        <v>16</v>
      </c>
      <c r="K1393" s="2">
        <v>15</v>
      </c>
      <c r="L1393" s="2">
        <v>15</v>
      </c>
      <c r="M1393" s="2">
        <v>15</v>
      </c>
      <c r="N1393" s="2">
        <v>15</v>
      </c>
      <c r="O1393" s="2">
        <v>15</v>
      </c>
      <c r="P1393" s="2">
        <v>15</v>
      </c>
      <c r="Q1393" s="2">
        <v>15</v>
      </c>
      <c r="R1393" s="2">
        <v>15</v>
      </c>
      <c r="S1393" s="2" t="s">
        <v>4</v>
      </c>
    </row>
    <row r="1394" spans="1:19" x14ac:dyDescent="0.2">
      <c r="A1394" s="4"/>
      <c r="B1394" s="22" t="str">
        <f t="shared" si="61"/>
        <v/>
      </c>
      <c r="C1394" s="4"/>
      <c r="D1394" s="3" t="str">
        <f t="shared" si="62"/>
        <v/>
      </c>
      <c r="E1394" s="24"/>
      <c r="F1394" s="2" t="str">
        <f t="shared" si="63"/>
        <v>Относительное сужение поперечного сечения образца при растяжении, %</v>
      </c>
      <c r="G1394" s="2">
        <v>25</v>
      </c>
      <c r="H1394" s="2">
        <v>24</v>
      </c>
      <c r="I1394" s="2">
        <v>23</v>
      </c>
      <c r="J1394" s="2">
        <v>22</v>
      </c>
      <c r="K1394" s="2">
        <v>22</v>
      </c>
      <c r="L1394" s="2">
        <v>22</v>
      </c>
      <c r="M1394" s="2">
        <v>22</v>
      </c>
      <c r="N1394" s="2">
        <v>22</v>
      </c>
      <c r="O1394" s="2">
        <v>22</v>
      </c>
      <c r="P1394" s="2">
        <v>22</v>
      </c>
      <c r="Q1394" s="2">
        <v>22</v>
      </c>
      <c r="R1394" s="2">
        <v>22</v>
      </c>
      <c r="S1394" s="2" t="s">
        <v>4</v>
      </c>
    </row>
    <row r="1395" spans="1:19" ht="25.5" x14ac:dyDescent="0.2">
      <c r="A1395" s="3" t="s">
        <v>212</v>
      </c>
      <c r="B1395" s="22" t="str">
        <f t="shared" si="61"/>
        <v>Сплав на железоникелевой основе</v>
      </c>
      <c r="C1395" s="3" t="s">
        <v>157</v>
      </c>
      <c r="D1395" s="3" t="str">
        <f t="shared" si="62"/>
        <v>03Х21Н32М3Б</v>
      </c>
      <c r="E1395" s="23" t="s">
        <v>158</v>
      </c>
      <c r="F1395" s="2" t="str">
        <f t="shared" si="63"/>
        <v>Предел прочности, МПа</v>
      </c>
      <c r="G1395" s="2">
        <v>539</v>
      </c>
      <c r="H1395" s="2">
        <v>539</v>
      </c>
      <c r="I1395" s="2">
        <v>539</v>
      </c>
      <c r="J1395" s="2">
        <v>539</v>
      </c>
      <c r="K1395" s="2">
        <v>539</v>
      </c>
      <c r="L1395" s="2">
        <v>491</v>
      </c>
      <c r="M1395" s="2">
        <v>490</v>
      </c>
      <c r="N1395" s="2">
        <v>441</v>
      </c>
      <c r="O1395" s="2">
        <v>441</v>
      </c>
      <c r="P1395" s="2">
        <v>441</v>
      </c>
      <c r="Q1395" s="2">
        <v>441</v>
      </c>
      <c r="R1395" s="2">
        <v>392</v>
      </c>
      <c r="S1395" s="2" t="s">
        <v>4</v>
      </c>
    </row>
    <row r="1396" spans="1:19" x14ac:dyDescent="0.2">
      <c r="A1396" s="4"/>
      <c r="B1396" s="22" t="str">
        <f t="shared" si="61"/>
        <v/>
      </c>
      <c r="C1396" s="4"/>
      <c r="D1396" s="3" t="str">
        <f t="shared" si="62"/>
        <v/>
      </c>
      <c r="E1396" s="24"/>
      <c r="F1396" s="2" t="str">
        <f t="shared" si="63"/>
        <v>Предел текучести, МПа</v>
      </c>
      <c r="G1396" s="2">
        <v>216</v>
      </c>
      <c r="H1396" s="2">
        <v>216</v>
      </c>
      <c r="I1396" s="2">
        <v>216</v>
      </c>
      <c r="J1396" s="2">
        <v>216</v>
      </c>
      <c r="K1396" s="2">
        <v>216</v>
      </c>
      <c r="L1396" s="2">
        <v>196</v>
      </c>
      <c r="M1396" s="2">
        <v>196</v>
      </c>
      <c r="N1396" s="2">
        <v>167</v>
      </c>
      <c r="O1396" s="2">
        <v>167</v>
      </c>
      <c r="P1396" s="2">
        <v>167</v>
      </c>
      <c r="Q1396" s="2">
        <v>147</v>
      </c>
      <c r="R1396" s="2">
        <v>147</v>
      </c>
      <c r="S1396" s="2" t="s">
        <v>4</v>
      </c>
    </row>
    <row r="1397" spans="1:19" x14ac:dyDescent="0.2">
      <c r="A1397" s="4"/>
      <c r="B1397" s="22" t="str">
        <f t="shared" si="61"/>
        <v/>
      </c>
      <c r="C1397" s="4"/>
      <c r="D1397" s="3" t="str">
        <f t="shared" si="62"/>
        <v/>
      </c>
      <c r="E1397" s="24"/>
      <c r="F1397" s="2" t="str">
        <f t="shared" si="63"/>
        <v>Относительное удлинение пятикратного образца при растяжении, %</v>
      </c>
      <c r="G1397" s="2">
        <v>35</v>
      </c>
      <c r="H1397" s="2">
        <v>35</v>
      </c>
      <c r="I1397" s="2">
        <v>35</v>
      </c>
      <c r="J1397" s="2">
        <v>35</v>
      </c>
      <c r="K1397" s="2">
        <v>35</v>
      </c>
      <c r="L1397" s="2">
        <v>35</v>
      </c>
      <c r="M1397" s="2">
        <v>35</v>
      </c>
      <c r="N1397" s="2">
        <v>35</v>
      </c>
      <c r="O1397" s="2">
        <v>35</v>
      </c>
      <c r="P1397" s="2">
        <v>35</v>
      </c>
      <c r="Q1397" s="2">
        <v>35</v>
      </c>
      <c r="R1397" s="2">
        <v>35</v>
      </c>
      <c r="S1397" s="2" t="s">
        <v>4</v>
      </c>
    </row>
    <row r="1398" spans="1:19" x14ac:dyDescent="0.2">
      <c r="A1398" s="4"/>
      <c r="B1398" s="22" t="str">
        <f t="shared" si="61"/>
        <v/>
      </c>
      <c r="C1398" s="4"/>
      <c r="D1398" s="3" t="str">
        <f t="shared" si="62"/>
        <v/>
      </c>
      <c r="E1398" s="24"/>
      <c r="F1398" s="2" t="str">
        <f t="shared" si="63"/>
        <v>Относительное сужение поперечного сечения образца при растяжении, %</v>
      </c>
      <c r="G1398" s="2">
        <v>65</v>
      </c>
      <c r="H1398" s="2">
        <v>65</v>
      </c>
      <c r="I1398" s="2">
        <v>65</v>
      </c>
      <c r="J1398" s="2">
        <v>65</v>
      </c>
      <c r="K1398" s="2">
        <v>65</v>
      </c>
      <c r="L1398" s="2">
        <v>65</v>
      </c>
      <c r="M1398" s="2">
        <v>55</v>
      </c>
      <c r="N1398" s="2">
        <v>55</v>
      </c>
      <c r="O1398" s="2">
        <v>55</v>
      </c>
      <c r="P1398" s="2">
        <v>55</v>
      </c>
      <c r="Q1398" s="2">
        <v>55</v>
      </c>
      <c r="R1398" s="2">
        <v>55</v>
      </c>
      <c r="S1398" s="2" t="s">
        <v>4</v>
      </c>
    </row>
    <row r="1399" spans="1:19" ht="25.5" x14ac:dyDescent="0.2">
      <c r="A1399" s="4"/>
      <c r="B1399" s="22" t="str">
        <f t="shared" si="61"/>
        <v>Сплав на железоникелевой основе</v>
      </c>
      <c r="C1399" s="4"/>
      <c r="D1399" s="3" t="str">
        <f t="shared" si="62"/>
        <v>03Х21Н32М3Б</v>
      </c>
      <c r="E1399" s="23" t="s">
        <v>5</v>
      </c>
      <c r="F1399" s="2" t="str">
        <f t="shared" si="63"/>
        <v>Предел прочности, МПа</v>
      </c>
      <c r="G1399" s="2">
        <v>539</v>
      </c>
      <c r="H1399" s="2">
        <v>539</v>
      </c>
      <c r="I1399" s="2">
        <v>539</v>
      </c>
      <c r="J1399" s="2">
        <v>539</v>
      </c>
      <c r="K1399" s="2">
        <v>539</v>
      </c>
      <c r="L1399" s="2">
        <v>491</v>
      </c>
      <c r="M1399" s="2">
        <v>491</v>
      </c>
      <c r="N1399" s="2">
        <v>441</v>
      </c>
      <c r="O1399" s="2">
        <v>441</v>
      </c>
      <c r="P1399" s="2">
        <v>441</v>
      </c>
      <c r="Q1399" s="2">
        <v>441</v>
      </c>
      <c r="R1399" s="2">
        <v>392</v>
      </c>
      <c r="S1399" s="2" t="s">
        <v>4</v>
      </c>
    </row>
    <row r="1400" spans="1:19" x14ac:dyDescent="0.2">
      <c r="A1400" s="4"/>
      <c r="B1400" s="22" t="str">
        <f t="shared" si="61"/>
        <v/>
      </c>
      <c r="C1400" s="4"/>
      <c r="D1400" s="3" t="str">
        <f t="shared" si="62"/>
        <v/>
      </c>
      <c r="E1400" s="24"/>
      <c r="F1400" s="2" t="str">
        <f t="shared" si="63"/>
        <v>Предел текучести, МПа</v>
      </c>
      <c r="G1400" s="2">
        <v>216</v>
      </c>
      <c r="H1400" s="2">
        <v>216</v>
      </c>
      <c r="I1400" s="2">
        <v>216</v>
      </c>
      <c r="J1400" s="2">
        <v>216</v>
      </c>
      <c r="K1400" s="2">
        <v>216</v>
      </c>
      <c r="L1400" s="2">
        <v>216</v>
      </c>
      <c r="M1400" s="2">
        <v>196</v>
      </c>
      <c r="N1400" s="2">
        <v>196</v>
      </c>
      <c r="O1400" s="2">
        <v>196</v>
      </c>
      <c r="P1400" s="2">
        <v>196</v>
      </c>
      <c r="Q1400" s="2">
        <v>176</v>
      </c>
      <c r="R1400" s="2">
        <v>157</v>
      </c>
      <c r="S1400" s="2" t="s">
        <v>4</v>
      </c>
    </row>
    <row r="1401" spans="1:19" x14ac:dyDescent="0.2">
      <c r="A1401" s="4"/>
      <c r="B1401" s="22" t="str">
        <f t="shared" si="61"/>
        <v/>
      </c>
      <c r="C1401" s="4"/>
      <c r="D1401" s="3" t="str">
        <f t="shared" si="62"/>
        <v/>
      </c>
      <c r="E1401" s="24"/>
      <c r="F1401" s="2" t="str">
        <f t="shared" si="63"/>
        <v>Относительное удлинение пятикратного образца при растяжении, %</v>
      </c>
      <c r="G1401" s="2">
        <v>28</v>
      </c>
      <c r="H1401" s="2">
        <v>28</v>
      </c>
      <c r="I1401" s="2">
        <v>28</v>
      </c>
      <c r="J1401" s="2">
        <v>28</v>
      </c>
      <c r="K1401" s="2">
        <v>28</v>
      </c>
      <c r="L1401" s="2">
        <v>28</v>
      </c>
      <c r="M1401" s="2">
        <v>28</v>
      </c>
      <c r="N1401" s="2">
        <v>28</v>
      </c>
      <c r="O1401" s="2">
        <v>28</v>
      </c>
      <c r="P1401" s="2">
        <v>28</v>
      </c>
      <c r="Q1401" s="2">
        <v>28</v>
      </c>
      <c r="R1401" s="2">
        <v>25</v>
      </c>
      <c r="S1401" s="2" t="s">
        <v>4</v>
      </c>
    </row>
    <row r="1402" spans="1:19" x14ac:dyDescent="0.2">
      <c r="A1402" s="4"/>
      <c r="B1402" s="22" t="str">
        <f t="shared" si="61"/>
        <v/>
      </c>
      <c r="C1402" s="4"/>
      <c r="D1402" s="3" t="str">
        <f t="shared" si="62"/>
        <v/>
      </c>
      <c r="E1402" s="24"/>
      <c r="F1402" s="2" t="str">
        <f t="shared" si="63"/>
        <v>Относительное сужение поперечного сечения образца при растяжении, %</v>
      </c>
      <c r="G1402" s="2" t="s">
        <v>4</v>
      </c>
      <c r="H1402" s="2" t="s">
        <v>4</v>
      </c>
      <c r="I1402" s="2" t="s">
        <v>4</v>
      </c>
      <c r="J1402" s="2" t="s">
        <v>4</v>
      </c>
      <c r="K1402" s="2" t="s">
        <v>4</v>
      </c>
      <c r="L1402" s="2" t="s">
        <v>4</v>
      </c>
      <c r="M1402" s="2" t="s">
        <v>4</v>
      </c>
      <c r="N1402" s="2" t="s">
        <v>4</v>
      </c>
      <c r="O1402" s="2" t="s">
        <v>4</v>
      </c>
      <c r="P1402" s="2" t="s">
        <v>4</v>
      </c>
      <c r="Q1402" s="2" t="s">
        <v>4</v>
      </c>
      <c r="R1402" s="2" t="s">
        <v>4</v>
      </c>
      <c r="S1402" s="2" t="s">
        <v>4</v>
      </c>
    </row>
    <row r="1403" spans="1:19" ht="25.5" x14ac:dyDescent="0.2">
      <c r="A1403" s="3" t="s">
        <v>212</v>
      </c>
      <c r="B1403" s="22" t="str">
        <f t="shared" si="61"/>
        <v>Сплав на железоникелевой основе</v>
      </c>
      <c r="C1403" s="3" t="s">
        <v>159</v>
      </c>
      <c r="D1403" s="3" t="str">
        <f t="shared" si="62"/>
        <v>Сплав ХН35ВТ</v>
      </c>
      <c r="E1403" s="23" t="s">
        <v>344</v>
      </c>
      <c r="F1403" s="2" t="str">
        <f t="shared" si="63"/>
        <v>Предел прочности, МПа</v>
      </c>
      <c r="G1403" s="2">
        <v>736</v>
      </c>
      <c r="H1403" s="2">
        <v>716</v>
      </c>
      <c r="I1403" s="2">
        <v>686</v>
      </c>
      <c r="J1403" s="2">
        <v>676</v>
      </c>
      <c r="K1403" s="2">
        <v>666</v>
      </c>
      <c r="L1403" s="2">
        <v>657</v>
      </c>
      <c r="M1403" s="2">
        <v>657</v>
      </c>
      <c r="N1403" s="2">
        <v>647</v>
      </c>
      <c r="O1403" s="2">
        <v>638</v>
      </c>
      <c r="P1403" s="2">
        <v>617</v>
      </c>
      <c r="Q1403" s="2">
        <v>598</v>
      </c>
      <c r="R1403" s="2">
        <v>568</v>
      </c>
      <c r="S1403" s="2">
        <v>539</v>
      </c>
    </row>
    <row r="1404" spans="1:19" x14ac:dyDescent="0.2">
      <c r="A1404" s="4"/>
      <c r="B1404" s="22" t="str">
        <f t="shared" si="61"/>
        <v/>
      </c>
      <c r="C1404" s="4"/>
      <c r="D1404" s="3" t="str">
        <f t="shared" si="62"/>
        <v/>
      </c>
      <c r="E1404" s="24"/>
      <c r="F1404" s="2" t="str">
        <f t="shared" si="63"/>
        <v>Предел текучести, МПа</v>
      </c>
      <c r="G1404" s="2">
        <v>395</v>
      </c>
      <c r="H1404" s="2">
        <v>395</v>
      </c>
      <c r="I1404" s="2">
        <v>373</v>
      </c>
      <c r="J1404" s="2">
        <v>363</v>
      </c>
      <c r="K1404" s="2">
        <v>353</v>
      </c>
      <c r="L1404" s="2">
        <v>353</v>
      </c>
      <c r="M1404" s="2">
        <v>353</v>
      </c>
      <c r="N1404" s="2">
        <v>353</v>
      </c>
      <c r="O1404" s="2">
        <v>353</v>
      </c>
      <c r="P1404" s="2">
        <v>353</v>
      </c>
      <c r="Q1404" s="2">
        <v>353</v>
      </c>
      <c r="R1404" s="2">
        <v>343</v>
      </c>
      <c r="S1404" s="2">
        <v>333</v>
      </c>
    </row>
    <row r="1405" spans="1:19" x14ac:dyDescent="0.2">
      <c r="A1405" s="4"/>
      <c r="B1405" s="22" t="str">
        <f t="shared" si="61"/>
        <v/>
      </c>
      <c r="C1405" s="4"/>
      <c r="D1405" s="3" t="str">
        <f t="shared" si="62"/>
        <v/>
      </c>
      <c r="E1405" s="24"/>
      <c r="F1405" s="2" t="str">
        <f t="shared" si="63"/>
        <v>Относительное удлинение пятикратного образца при растяжении, %</v>
      </c>
      <c r="G1405" s="2">
        <v>15</v>
      </c>
      <c r="H1405" s="2">
        <v>15</v>
      </c>
      <c r="I1405" s="2">
        <v>15</v>
      </c>
      <c r="J1405" s="2">
        <v>15</v>
      </c>
      <c r="K1405" s="2">
        <v>15</v>
      </c>
      <c r="L1405" s="2">
        <v>15</v>
      </c>
      <c r="M1405" s="2">
        <v>15</v>
      </c>
      <c r="N1405" s="2">
        <v>15</v>
      </c>
      <c r="O1405" s="2">
        <v>15</v>
      </c>
      <c r="P1405" s="2">
        <v>14</v>
      </c>
      <c r="Q1405" s="2">
        <v>13</v>
      </c>
      <c r="R1405" s="2">
        <v>12</v>
      </c>
      <c r="S1405" s="2">
        <v>10</v>
      </c>
    </row>
    <row r="1406" spans="1:19" x14ac:dyDescent="0.2">
      <c r="A1406" s="4"/>
      <c r="B1406" s="22" t="str">
        <f t="shared" si="61"/>
        <v/>
      </c>
      <c r="C1406" s="4"/>
      <c r="D1406" s="3" t="str">
        <f t="shared" si="62"/>
        <v/>
      </c>
      <c r="E1406" s="24"/>
      <c r="F1406" s="2" t="str">
        <f t="shared" si="63"/>
        <v>Относительное сужение поперечного сечения образца при растяжении, %</v>
      </c>
      <c r="G1406" s="2">
        <v>25</v>
      </c>
      <c r="H1406" s="2">
        <v>25</v>
      </c>
      <c r="I1406" s="2">
        <v>25</v>
      </c>
      <c r="J1406" s="2">
        <v>25</v>
      </c>
      <c r="K1406" s="2">
        <v>25</v>
      </c>
      <c r="L1406" s="2">
        <v>25</v>
      </c>
      <c r="M1406" s="2">
        <v>25</v>
      </c>
      <c r="N1406" s="2">
        <v>25</v>
      </c>
      <c r="O1406" s="2">
        <v>24</v>
      </c>
      <c r="P1406" s="2">
        <v>23</v>
      </c>
      <c r="Q1406" s="2">
        <v>22</v>
      </c>
      <c r="R1406" s="2">
        <v>20</v>
      </c>
      <c r="S1406" s="2">
        <v>18</v>
      </c>
    </row>
    <row r="1407" spans="1:19" ht="25.5" x14ac:dyDescent="0.2">
      <c r="A1407" s="3"/>
      <c r="B1407" s="22" t="str">
        <f t="shared" si="61"/>
        <v>Сплав на железоникелевой основе</v>
      </c>
      <c r="C1407" s="3"/>
      <c r="D1407" s="3" t="str">
        <f t="shared" si="62"/>
        <v>Сплав ХН35ВТ</v>
      </c>
      <c r="E1407" s="23" t="s">
        <v>345</v>
      </c>
      <c r="F1407" s="2" t="str">
        <f t="shared" si="63"/>
        <v>Предел прочности, МПа</v>
      </c>
      <c r="G1407" s="2">
        <v>736</v>
      </c>
      <c r="H1407" s="2">
        <v>716</v>
      </c>
      <c r="I1407" s="2">
        <v>686</v>
      </c>
      <c r="J1407" s="2">
        <v>676</v>
      </c>
      <c r="K1407" s="2">
        <v>666</v>
      </c>
      <c r="L1407" s="2">
        <v>657</v>
      </c>
      <c r="M1407" s="2">
        <v>657</v>
      </c>
      <c r="N1407" s="2">
        <v>647</v>
      </c>
      <c r="O1407" s="2">
        <v>638</v>
      </c>
      <c r="P1407" s="2">
        <v>617</v>
      </c>
      <c r="Q1407" s="2">
        <v>598</v>
      </c>
      <c r="R1407" s="2">
        <v>568</v>
      </c>
      <c r="S1407" s="2">
        <v>539</v>
      </c>
    </row>
    <row r="1408" spans="1:19" x14ac:dyDescent="0.2">
      <c r="A1408" s="4"/>
      <c r="B1408" s="22" t="str">
        <f t="shared" si="61"/>
        <v/>
      </c>
      <c r="C1408" s="4"/>
      <c r="D1408" s="3" t="str">
        <f t="shared" si="62"/>
        <v/>
      </c>
      <c r="E1408" s="24"/>
      <c r="F1408" s="2" t="str">
        <f t="shared" si="63"/>
        <v>Предел текучести, МПа</v>
      </c>
      <c r="G1408" s="2">
        <v>395</v>
      </c>
      <c r="H1408" s="2">
        <v>395</v>
      </c>
      <c r="I1408" s="2">
        <v>373</v>
      </c>
      <c r="J1408" s="2">
        <v>363</v>
      </c>
      <c r="K1408" s="2">
        <v>353</v>
      </c>
      <c r="L1408" s="2">
        <v>353</v>
      </c>
      <c r="M1408" s="2">
        <v>353</v>
      </c>
      <c r="N1408" s="2">
        <v>353</v>
      </c>
      <c r="O1408" s="2">
        <v>353</v>
      </c>
      <c r="P1408" s="2">
        <v>353</v>
      </c>
      <c r="Q1408" s="2">
        <v>353</v>
      </c>
      <c r="R1408" s="2">
        <v>343</v>
      </c>
      <c r="S1408" s="2">
        <v>333</v>
      </c>
    </row>
    <row r="1409" spans="1:19" x14ac:dyDescent="0.2">
      <c r="A1409" s="4"/>
      <c r="B1409" s="22" t="str">
        <f t="shared" si="61"/>
        <v/>
      </c>
      <c r="C1409" s="4"/>
      <c r="D1409" s="3" t="str">
        <f t="shared" si="62"/>
        <v/>
      </c>
      <c r="E1409" s="24"/>
      <c r="F1409" s="2" t="str">
        <f t="shared" si="63"/>
        <v>Относительное удлинение пятикратного образца при растяжении, %</v>
      </c>
      <c r="G1409" s="2">
        <v>15</v>
      </c>
      <c r="H1409" s="2">
        <v>15</v>
      </c>
      <c r="I1409" s="2">
        <v>15</v>
      </c>
      <c r="J1409" s="2">
        <v>15</v>
      </c>
      <c r="K1409" s="2">
        <v>15</v>
      </c>
      <c r="L1409" s="2">
        <v>15</v>
      </c>
      <c r="M1409" s="2">
        <v>15</v>
      </c>
      <c r="N1409" s="2">
        <v>15</v>
      </c>
      <c r="O1409" s="2">
        <v>15</v>
      </c>
      <c r="P1409" s="2">
        <v>14</v>
      </c>
      <c r="Q1409" s="2">
        <v>13</v>
      </c>
      <c r="R1409" s="2">
        <v>12</v>
      </c>
      <c r="S1409" s="2">
        <v>10</v>
      </c>
    </row>
    <row r="1410" spans="1:19" x14ac:dyDescent="0.2">
      <c r="A1410" s="4"/>
      <c r="B1410" s="22" t="str">
        <f t="shared" si="61"/>
        <v/>
      </c>
      <c r="C1410" s="4"/>
      <c r="D1410" s="3" t="str">
        <f t="shared" si="62"/>
        <v/>
      </c>
      <c r="E1410" s="24"/>
      <c r="F1410" s="2" t="str">
        <f t="shared" si="63"/>
        <v>Относительное сужение поперечного сечения образца при растяжении, %</v>
      </c>
      <c r="G1410" s="2">
        <v>25</v>
      </c>
      <c r="H1410" s="2">
        <v>25</v>
      </c>
      <c r="I1410" s="2">
        <v>25</v>
      </c>
      <c r="J1410" s="2">
        <v>25</v>
      </c>
      <c r="K1410" s="2">
        <v>25</v>
      </c>
      <c r="L1410" s="2">
        <v>25</v>
      </c>
      <c r="M1410" s="2">
        <v>25</v>
      </c>
      <c r="N1410" s="2">
        <v>25</v>
      </c>
      <c r="O1410" s="2">
        <v>24</v>
      </c>
      <c r="P1410" s="2">
        <v>23</v>
      </c>
      <c r="Q1410" s="2">
        <v>22</v>
      </c>
      <c r="R1410" s="2">
        <v>20</v>
      </c>
      <c r="S1410" s="2">
        <v>18</v>
      </c>
    </row>
    <row r="1411" spans="1:19" ht="38.25" x14ac:dyDescent="0.2">
      <c r="A1411" s="3" t="s">
        <v>212</v>
      </c>
      <c r="B1411" s="22" t="str">
        <f t="shared" ref="B1411:B1430" si="64">IF(NOT(ISBLANK(A1411)),A1411,IF(NOT(ISBLANK(E1411)),INDEX(B:B,ROW(B1411)-4),""))</f>
        <v>Сплав на железоникелевой основе</v>
      </c>
      <c r="C1411" s="3" t="s">
        <v>160</v>
      </c>
      <c r="D1411" s="3" t="str">
        <f t="shared" ref="D1411:D1430" si="65">IF(NOT(ISBLANK(C1411)),C1411,IF(NOT(ISBLANK(E1411)),INDEX(D:D,ROW(D1411)-4),""))</f>
        <v>Сплав ХН35ВТ-ВД</v>
      </c>
      <c r="E1411" s="23" t="s">
        <v>346</v>
      </c>
      <c r="F1411" s="2" t="str">
        <f t="shared" si="63"/>
        <v>Предел прочности, МПа</v>
      </c>
      <c r="G1411" s="2">
        <v>834</v>
      </c>
      <c r="H1411" s="2">
        <v>814</v>
      </c>
      <c r="I1411" s="2">
        <v>804</v>
      </c>
      <c r="J1411" s="2">
        <v>785</v>
      </c>
      <c r="K1411" s="2">
        <v>785</v>
      </c>
      <c r="L1411" s="2">
        <v>765</v>
      </c>
      <c r="M1411" s="2">
        <v>755</v>
      </c>
      <c r="N1411" s="2">
        <v>746</v>
      </c>
      <c r="O1411" s="2">
        <v>736</v>
      </c>
      <c r="P1411" s="2">
        <v>736</v>
      </c>
      <c r="Q1411" s="2">
        <v>736</v>
      </c>
      <c r="R1411" s="2">
        <v>706</v>
      </c>
      <c r="S1411" s="2">
        <v>667</v>
      </c>
    </row>
    <row r="1412" spans="1:19" x14ac:dyDescent="0.2">
      <c r="A1412" s="4"/>
      <c r="B1412" s="22" t="str">
        <f t="shared" si="64"/>
        <v/>
      </c>
      <c r="C1412" s="4"/>
      <c r="D1412" s="3" t="str">
        <f t="shared" si="65"/>
        <v/>
      </c>
      <c r="E1412" s="24"/>
      <c r="F1412" s="2" t="str">
        <f t="shared" si="63"/>
        <v>Предел текучести, МПа</v>
      </c>
      <c r="G1412" s="2">
        <v>491</v>
      </c>
      <c r="H1412" s="2">
        <v>491</v>
      </c>
      <c r="I1412" s="2">
        <v>461</v>
      </c>
      <c r="J1412" s="2">
        <v>451</v>
      </c>
      <c r="K1412" s="2">
        <v>441</v>
      </c>
      <c r="L1412" s="2">
        <v>441</v>
      </c>
      <c r="M1412" s="2">
        <v>441</v>
      </c>
      <c r="N1412" s="2">
        <v>441</v>
      </c>
      <c r="O1412" s="2">
        <v>441</v>
      </c>
      <c r="P1412" s="2">
        <v>441</v>
      </c>
      <c r="Q1412" s="2">
        <v>441</v>
      </c>
      <c r="R1412" s="2">
        <v>441</v>
      </c>
      <c r="S1412" s="2">
        <v>412</v>
      </c>
    </row>
    <row r="1413" spans="1:19" x14ac:dyDescent="0.2">
      <c r="A1413" s="4"/>
      <c r="B1413" s="22" t="str">
        <f t="shared" si="64"/>
        <v/>
      </c>
      <c r="C1413" s="4"/>
      <c r="D1413" s="3" t="str">
        <f t="shared" si="65"/>
        <v/>
      </c>
      <c r="E1413" s="24"/>
      <c r="F1413" s="2" t="str">
        <f t="shared" si="63"/>
        <v>Относительное удлинение пятикратного образца при растяжении, %</v>
      </c>
      <c r="G1413" s="2">
        <v>18</v>
      </c>
      <c r="H1413" s="2">
        <v>17</v>
      </c>
      <c r="I1413" s="2">
        <v>16</v>
      </c>
      <c r="J1413" s="2">
        <v>14</v>
      </c>
      <c r="K1413" s="2">
        <v>14</v>
      </c>
      <c r="L1413" s="2">
        <v>14</v>
      </c>
      <c r="M1413" s="2">
        <v>14</v>
      </c>
      <c r="N1413" s="2">
        <v>14</v>
      </c>
      <c r="O1413" s="2">
        <v>14</v>
      </c>
      <c r="P1413" s="2">
        <v>14</v>
      </c>
      <c r="Q1413" s="2">
        <v>14</v>
      </c>
      <c r="R1413" s="2">
        <v>14</v>
      </c>
      <c r="S1413" s="2">
        <v>12</v>
      </c>
    </row>
    <row r="1414" spans="1:19" x14ac:dyDescent="0.2">
      <c r="A1414" s="4"/>
      <c r="B1414" s="22" t="str">
        <f t="shared" si="64"/>
        <v/>
      </c>
      <c r="C1414" s="4"/>
      <c r="D1414" s="3" t="str">
        <f t="shared" si="65"/>
        <v/>
      </c>
      <c r="E1414" s="24"/>
      <c r="F1414" s="2" t="str">
        <f t="shared" si="63"/>
        <v>Относительное сужение поперечного сечения образца при растяжении, %</v>
      </c>
      <c r="G1414" s="2">
        <v>40</v>
      </c>
      <c r="H1414" s="2">
        <v>38</v>
      </c>
      <c r="I1414" s="2">
        <v>37</v>
      </c>
      <c r="J1414" s="2">
        <v>35</v>
      </c>
      <c r="K1414" s="2">
        <v>34</v>
      </c>
      <c r="L1414" s="2">
        <v>32</v>
      </c>
      <c r="M1414" s="2">
        <v>32</v>
      </c>
      <c r="N1414" s="2">
        <v>32</v>
      </c>
      <c r="O1414" s="2">
        <v>32</v>
      </c>
      <c r="P1414" s="2">
        <v>32</v>
      </c>
      <c r="Q1414" s="2">
        <v>32</v>
      </c>
      <c r="R1414" s="2">
        <v>32</v>
      </c>
      <c r="S1414" s="2">
        <v>27</v>
      </c>
    </row>
    <row r="1415" spans="1:19" ht="38.25" x14ac:dyDescent="0.2">
      <c r="A1415" s="3"/>
      <c r="B1415" s="22" t="str">
        <f t="shared" si="64"/>
        <v>Сплав на железоникелевой основе</v>
      </c>
      <c r="C1415" s="3"/>
      <c r="D1415" s="3" t="str">
        <f t="shared" si="65"/>
        <v>Сплав ХН35ВТ-ВД</v>
      </c>
      <c r="E1415" s="23" t="s">
        <v>347</v>
      </c>
      <c r="F1415" s="2" t="str">
        <f t="shared" si="63"/>
        <v>Предел прочности, МПа</v>
      </c>
      <c r="G1415" s="2">
        <v>834</v>
      </c>
      <c r="H1415" s="2">
        <v>814</v>
      </c>
      <c r="I1415" s="2">
        <v>804</v>
      </c>
      <c r="J1415" s="2">
        <v>785</v>
      </c>
      <c r="K1415" s="2">
        <v>785</v>
      </c>
      <c r="L1415" s="2">
        <v>765</v>
      </c>
      <c r="M1415" s="2">
        <v>755</v>
      </c>
      <c r="N1415" s="2">
        <v>746</v>
      </c>
      <c r="O1415" s="2">
        <v>736</v>
      </c>
      <c r="P1415" s="2">
        <v>736</v>
      </c>
      <c r="Q1415" s="2">
        <v>736</v>
      </c>
      <c r="R1415" s="2">
        <v>706</v>
      </c>
      <c r="S1415" s="2">
        <v>667</v>
      </c>
    </row>
    <row r="1416" spans="1:19" x14ac:dyDescent="0.2">
      <c r="A1416" s="4"/>
      <c r="B1416" s="22" t="str">
        <f t="shared" si="64"/>
        <v/>
      </c>
      <c r="C1416" s="4"/>
      <c r="D1416" s="3" t="str">
        <f t="shared" si="65"/>
        <v/>
      </c>
      <c r="E1416" s="24"/>
      <c r="F1416" s="2" t="str">
        <f t="shared" si="63"/>
        <v>Предел текучести, МПа</v>
      </c>
      <c r="G1416" s="2">
        <v>491</v>
      </c>
      <c r="H1416" s="2">
        <v>491</v>
      </c>
      <c r="I1416" s="2">
        <v>461</v>
      </c>
      <c r="J1416" s="2">
        <v>451</v>
      </c>
      <c r="K1416" s="2">
        <v>441</v>
      </c>
      <c r="L1416" s="2">
        <v>441</v>
      </c>
      <c r="M1416" s="2">
        <v>441</v>
      </c>
      <c r="N1416" s="2">
        <v>441</v>
      </c>
      <c r="O1416" s="2">
        <v>441</v>
      </c>
      <c r="P1416" s="2">
        <v>441</v>
      </c>
      <c r="Q1416" s="2">
        <v>441</v>
      </c>
      <c r="R1416" s="2">
        <v>441</v>
      </c>
      <c r="S1416" s="2">
        <v>412</v>
      </c>
    </row>
    <row r="1417" spans="1:19" x14ac:dyDescent="0.2">
      <c r="A1417" s="4"/>
      <c r="B1417" s="22" t="str">
        <f t="shared" si="64"/>
        <v/>
      </c>
      <c r="C1417" s="4"/>
      <c r="D1417" s="3" t="str">
        <f t="shared" si="65"/>
        <v/>
      </c>
      <c r="E1417" s="24"/>
      <c r="F1417" s="2" t="str">
        <f t="shared" si="63"/>
        <v>Относительное удлинение пятикратного образца при растяжении, %</v>
      </c>
      <c r="G1417" s="2">
        <v>18</v>
      </c>
      <c r="H1417" s="2">
        <v>17</v>
      </c>
      <c r="I1417" s="2">
        <v>16</v>
      </c>
      <c r="J1417" s="2">
        <v>14</v>
      </c>
      <c r="K1417" s="2">
        <v>14</v>
      </c>
      <c r="L1417" s="2">
        <v>14</v>
      </c>
      <c r="M1417" s="2">
        <v>14</v>
      </c>
      <c r="N1417" s="2">
        <v>14</v>
      </c>
      <c r="O1417" s="2">
        <v>14</v>
      </c>
      <c r="P1417" s="2">
        <v>14</v>
      </c>
      <c r="Q1417" s="2">
        <v>14</v>
      </c>
      <c r="R1417" s="2">
        <v>14</v>
      </c>
      <c r="S1417" s="2">
        <v>12</v>
      </c>
    </row>
    <row r="1418" spans="1:19" x14ac:dyDescent="0.2">
      <c r="A1418" s="4"/>
      <c r="B1418" s="22" t="str">
        <f t="shared" si="64"/>
        <v/>
      </c>
      <c r="C1418" s="4"/>
      <c r="D1418" s="3" t="str">
        <f t="shared" si="65"/>
        <v/>
      </c>
      <c r="E1418" s="24"/>
      <c r="F1418" s="2" t="str">
        <f t="shared" si="63"/>
        <v>Относительное сужение поперечного сечения образца при растяжении, %</v>
      </c>
      <c r="G1418" s="2">
        <v>40</v>
      </c>
      <c r="H1418" s="2">
        <v>38</v>
      </c>
      <c r="I1418" s="2">
        <v>37</v>
      </c>
      <c r="J1418" s="2">
        <v>35</v>
      </c>
      <c r="K1418" s="2">
        <v>34</v>
      </c>
      <c r="L1418" s="2">
        <v>32</v>
      </c>
      <c r="M1418" s="2">
        <v>32</v>
      </c>
      <c r="N1418" s="2">
        <v>32</v>
      </c>
      <c r="O1418" s="2">
        <v>32</v>
      </c>
      <c r="P1418" s="2">
        <v>32</v>
      </c>
      <c r="Q1418" s="2">
        <v>32</v>
      </c>
      <c r="R1418" s="2">
        <v>32</v>
      </c>
      <c r="S1418" s="2">
        <v>27</v>
      </c>
    </row>
    <row r="1419" spans="1:19" ht="38.25" x14ac:dyDescent="0.2">
      <c r="A1419" s="3" t="s">
        <v>212</v>
      </c>
      <c r="B1419" s="22" t="str">
        <f t="shared" si="64"/>
        <v>Сплав на железоникелевой основе</v>
      </c>
      <c r="C1419" s="3" t="s">
        <v>161</v>
      </c>
      <c r="D1419" s="3" t="str">
        <f t="shared" si="65"/>
        <v>Сплав ХН35ВТЮ</v>
      </c>
      <c r="E1419" s="23"/>
      <c r="F1419" s="2" t="str">
        <f t="shared" si="63"/>
        <v>Предел прочности, МПа</v>
      </c>
      <c r="G1419" s="2">
        <v>883</v>
      </c>
      <c r="H1419" s="2">
        <v>883</v>
      </c>
      <c r="I1419" s="2">
        <v>883</v>
      </c>
      <c r="J1419" s="2">
        <v>883</v>
      </c>
      <c r="K1419" s="2">
        <v>883</v>
      </c>
      <c r="L1419" s="2">
        <v>883</v>
      </c>
      <c r="M1419" s="2">
        <v>883</v>
      </c>
      <c r="N1419" s="2">
        <v>883</v>
      </c>
      <c r="O1419" s="2">
        <v>883</v>
      </c>
      <c r="P1419" s="2">
        <v>883</v>
      </c>
      <c r="Q1419" s="2">
        <v>883</v>
      </c>
      <c r="R1419" s="2">
        <v>883</v>
      </c>
      <c r="S1419" s="2">
        <v>883</v>
      </c>
    </row>
    <row r="1420" spans="1:19" x14ac:dyDescent="0.2">
      <c r="A1420" s="4"/>
      <c r="B1420" s="22" t="str">
        <f t="shared" si="64"/>
        <v/>
      </c>
      <c r="C1420" s="4"/>
      <c r="D1420" s="3" t="str">
        <f t="shared" si="65"/>
        <v/>
      </c>
      <c r="E1420" s="24"/>
      <c r="F1420" s="2" t="str">
        <f t="shared" si="63"/>
        <v>Предел текучести, МПа</v>
      </c>
      <c r="G1420" s="2">
        <v>589</v>
      </c>
      <c r="H1420" s="2">
        <v>589</v>
      </c>
      <c r="I1420" s="2">
        <v>589</v>
      </c>
      <c r="J1420" s="2">
        <v>589</v>
      </c>
      <c r="K1420" s="2">
        <v>589</v>
      </c>
      <c r="L1420" s="2">
        <v>589</v>
      </c>
      <c r="M1420" s="2">
        <v>589</v>
      </c>
      <c r="N1420" s="2">
        <v>589</v>
      </c>
      <c r="O1420" s="2">
        <v>589</v>
      </c>
      <c r="P1420" s="2">
        <v>589</v>
      </c>
      <c r="Q1420" s="2">
        <v>589</v>
      </c>
      <c r="R1420" s="2">
        <v>589</v>
      </c>
      <c r="S1420" s="2">
        <v>579</v>
      </c>
    </row>
    <row r="1421" spans="1:19" x14ac:dyDescent="0.2">
      <c r="A1421" s="4"/>
      <c r="B1421" s="22" t="str">
        <f t="shared" si="64"/>
        <v/>
      </c>
      <c r="C1421" s="4"/>
      <c r="D1421" s="3" t="str">
        <f t="shared" si="65"/>
        <v/>
      </c>
      <c r="E1421" s="24"/>
      <c r="F1421" s="2" t="str">
        <f t="shared" si="63"/>
        <v>Относительное удлинение пятикратного образца при растяжении, %</v>
      </c>
      <c r="G1421" s="2">
        <v>6</v>
      </c>
      <c r="H1421" s="2">
        <v>6</v>
      </c>
      <c r="I1421" s="2">
        <v>6</v>
      </c>
      <c r="J1421" s="2">
        <v>6</v>
      </c>
      <c r="K1421" s="2">
        <v>6</v>
      </c>
      <c r="L1421" s="2">
        <v>6</v>
      </c>
      <c r="M1421" s="2">
        <v>6</v>
      </c>
      <c r="N1421" s="2">
        <v>6</v>
      </c>
      <c r="O1421" s="2">
        <v>6</v>
      </c>
      <c r="P1421" s="2">
        <v>6</v>
      </c>
      <c r="Q1421" s="2">
        <v>6</v>
      </c>
      <c r="R1421" s="2">
        <v>6</v>
      </c>
      <c r="S1421" s="2">
        <v>6</v>
      </c>
    </row>
    <row r="1422" spans="1:19" x14ac:dyDescent="0.2">
      <c r="A1422" s="4"/>
      <c r="B1422" s="22" t="str">
        <f t="shared" si="64"/>
        <v/>
      </c>
      <c r="C1422" s="4"/>
      <c r="D1422" s="3" t="str">
        <f t="shared" si="65"/>
        <v/>
      </c>
      <c r="E1422" s="24"/>
      <c r="F1422" s="2" t="str">
        <f t="shared" si="63"/>
        <v>Относительное сужение поперечного сечения образца при растяжении, %</v>
      </c>
      <c r="G1422" s="2">
        <v>8</v>
      </c>
      <c r="H1422" s="2">
        <v>8</v>
      </c>
      <c r="I1422" s="2">
        <v>8</v>
      </c>
      <c r="J1422" s="2">
        <v>8</v>
      </c>
      <c r="K1422" s="2">
        <v>8</v>
      </c>
      <c r="L1422" s="2">
        <v>8</v>
      </c>
      <c r="M1422" s="2">
        <v>8</v>
      </c>
      <c r="N1422" s="2">
        <v>8</v>
      </c>
      <c r="O1422" s="2">
        <v>8</v>
      </c>
      <c r="P1422" s="2">
        <v>8</v>
      </c>
      <c r="Q1422" s="2">
        <v>8</v>
      </c>
      <c r="R1422" s="2">
        <v>8</v>
      </c>
      <c r="S1422" s="2">
        <v>8</v>
      </c>
    </row>
    <row r="1423" spans="1:19" ht="25.5" x14ac:dyDescent="0.2">
      <c r="A1423" s="3" t="s">
        <v>212</v>
      </c>
      <c r="B1423" s="22" t="str">
        <f t="shared" si="64"/>
        <v>Сплав на железоникелевой основе</v>
      </c>
      <c r="C1423" s="3" t="s">
        <v>162</v>
      </c>
      <c r="D1423" s="3" t="str">
        <f t="shared" si="65"/>
        <v>Сплав 0Х20Н46Б</v>
      </c>
      <c r="E1423" s="23" t="s">
        <v>348</v>
      </c>
      <c r="F1423" s="2" t="str">
        <f t="shared" si="63"/>
        <v>Предел прочности, МПа</v>
      </c>
      <c r="G1423" s="2">
        <v>520</v>
      </c>
      <c r="H1423" s="2">
        <v>510</v>
      </c>
      <c r="I1423" s="2">
        <v>510</v>
      </c>
      <c r="J1423" s="2">
        <v>491</v>
      </c>
      <c r="K1423" s="2">
        <v>451</v>
      </c>
      <c r="L1423" s="2">
        <v>441</v>
      </c>
      <c r="M1423" s="2">
        <v>441</v>
      </c>
      <c r="N1423" s="2">
        <v>441</v>
      </c>
      <c r="O1423" s="2">
        <v>441</v>
      </c>
      <c r="P1423" s="2">
        <v>441</v>
      </c>
      <c r="Q1423" s="2">
        <v>432</v>
      </c>
      <c r="R1423" s="2">
        <v>422</v>
      </c>
      <c r="S1423" s="2">
        <v>392</v>
      </c>
    </row>
    <row r="1424" spans="1:19" x14ac:dyDescent="0.2">
      <c r="A1424" s="4"/>
      <c r="B1424" s="22" t="str">
        <f t="shared" si="64"/>
        <v/>
      </c>
      <c r="C1424" s="4"/>
      <c r="D1424" s="3" t="str">
        <f t="shared" si="65"/>
        <v/>
      </c>
      <c r="E1424" s="24"/>
      <c r="F1424" s="2" t="str">
        <f t="shared" si="63"/>
        <v>Предел текучести, МПа</v>
      </c>
      <c r="G1424" s="2">
        <v>196</v>
      </c>
      <c r="H1424" s="2">
        <v>186</v>
      </c>
      <c r="I1424" s="2">
        <v>186</v>
      </c>
      <c r="J1424" s="2">
        <v>177</v>
      </c>
      <c r="K1424" s="2">
        <v>167</v>
      </c>
      <c r="L1424" s="2">
        <v>167</v>
      </c>
      <c r="M1424" s="2">
        <v>167</v>
      </c>
      <c r="N1424" s="2">
        <v>157</v>
      </c>
      <c r="O1424" s="2">
        <v>157</v>
      </c>
      <c r="P1424" s="2">
        <v>157</v>
      </c>
      <c r="Q1424" s="2">
        <v>157</v>
      </c>
      <c r="R1424" s="2">
        <v>157</v>
      </c>
      <c r="S1424" s="2">
        <v>147</v>
      </c>
    </row>
    <row r="1425" spans="1:19" x14ac:dyDescent="0.2">
      <c r="A1425" s="4"/>
      <c r="B1425" s="22" t="str">
        <f t="shared" si="64"/>
        <v/>
      </c>
      <c r="C1425" s="4"/>
      <c r="D1425" s="3" t="str">
        <f t="shared" si="65"/>
        <v/>
      </c>
      <c r="E1425" s="24"/>
      <c r="F1425" s="2" t="str">
        <f t="shared" si="63"/>
        <v>Относительное удлинение пятикратного образца при растяжении, %</v>
      </c>
      <c r="G1425" s="2">
        <v>26</v>
      </c>
      <c r="H1425" s="2">
        <v>25</v>
      </c>
      <c r="I1425" s="2">
        <v>24</v>
      </c>
      <c r="J1425" s="2">
        <v>24</v>
      </c>
      <c r="K1425" s="2">
        <v>24</v>
      </c>
      <c r="L1425" s="2">
        <v>23</v>
      </c>
      <c r="M1425" s="2">
        <v>23</v>
      </c>
      <c r="N1425" s="2">
        <v>23</v>
      </c>
      <c r="O1425" s="2">
        <v>23</v>
      </c>
      <c r="P1425" s="2">
        <v>22</v>
      </c>
      <c r="Q1425" s="2">
        <v>21</v>
      </c>
      <c r="R1425" s="2">
        <v>21</v>
      </c>
      <c r="S1425" s="2">
        <v>21</v>
      </c>
    </row>
    <row r="1426" spans="1:19" x14ac:dyDescent="0.2">
      <c r="A1426" s="4"/>
      <c r="B1426" s="22" t="str">
        <f t="shared" si="64"/>
        <v/>
      </c>
      <c r="C1426" s="4"/>
      <c r="D1426" s="3" t="str">
        <f t="shared" si="65"/>
        <v/>
      </c>
      <c r="E1426" s="24"/>
      <c r="F1426" s="2" t="str">
        <f t="shared" si="63"/>
        <v>Относительное сужение поперечного сечения образца при растяжении, %</v>
      </c>
      <c r="G1426" s="2" t="s">
        <v>4</v>
      </c>
      <c r="H1426" s="2" t="s">
        <v>4</v>
      </c>
      <c r="I1426" s="2" t="s">
        <v>4</v>
      </c>
      <c r="J1426" s="2" t="s">
        <v>4</v>
      </c>
      <c r="K1426" s="2" t="s">
        <v>4</v>
      </c>
      <c r="L1426" s="2" t="s">
        <v>4</v>
      </c>
      <c r="M1426" s="2" t="s">
        <v>4</v>
      </c>
      <c r="N1426" s="2" t="s">
        <v>4</v>
      </c>
      <c r="O1426" s="2" t="s">
        <v>4</v>
      </c>
      <c r="P1426" s="2" t="s">
        <v>4</v>
      </c>
      <c r="Q1426" s="2" t="s">
        <v>4</v>
      </c>
      <c r="R1426" s="2" t="s">
        <v>4</v>
      </c>
      <c r="S1426" s="2" t="s">
        <v>4</v>
      </c>
    </row>
    <row r="1427" spans="1:19" ht="25.5" x14ac:dyDescent="0.2">
      <c r="A1427" s="4"/>
      <c r="B1427" s="22" t="str">
        <f t="shared" si="64"/>
        <v>Сплав на железоникелевой основе</v>
      </c>
      <c r="C1427" s="4"/>
      <c r="D1427" s="3" t="str">
        <f t="shared" si="65"/>
        <v>Сплав 0Х20Н46Б</v>
      </c>
      <c r="E1427" s="23" t="s">
        <v>203</v>
      </c>
      <c r="F1427" s="2" t="str">
        <f t="shared" si="63"/>
        <v>Предел прочности, МПа</v>
      </c>
      <c r="G1427" s="2">
        <v>540</v>
      </c>
      <c r="H1427" s="2">
        <v>530</v>
      </c>
      <c r="I1427" s="2">
        <v>530</v>
      </c>
      <c r="J1427" s="2">
        <v>510</v>
      </c>
      <c r="K1427" s="2">
        <v>471</v>
      </c>
      <c r="L1427" s="2">
        <v>461</v>
      </c>
      <c r="M1427" s="2">
        <v>461</v>
      </c>
      <c r="N1427" s="2">
        <v>461</v>
      </c>
      <c r="O1427" s="2">
        <v>461</v>
      </c>
      <c r="P1427" s="2">
        <v>461</v>
      </c>
      <c r="Q1427" s="2">
        <v>451</v>
      </c>
      <c r="R1427" s="2">
        <v>441</v>
      </c>
      <c r="S1427" s="2">
        <v>412</v>
      </c>
    </row>
    <row r="1428" spans="1:19" x14ac:dyDescent="0.2">
      <c r="A1428" s="4"/>
      <c r="B1428" s="22" t="str">
        <f t="shared" si="64"/>
        <v/>
      </c>
      <c r="C1428" s="4"/>
      <c r="D1428" s="3" t="str">
        <f t="shared" si="65"/>
        <v/>
      </c>
      <c r="E1428" s="24"/>
      <c r="F1428" s="2" t="str">
        <f t="shared" si="63"/>
        <v>Предел текучести, МПа</v>
      </c>
      <c r="G1428" s="2">
        <v>206</v>
      </c>
      <c r="H1428" s="2">
        <v>196</v>
      </c>
      <c r="I1428" s="2">
        <v>196</v>
      </c>
      <c r="J1428" s="2">
        <v>186</v>
      </c>
      <c r="K1428" s="2">
        <v>177</v>
      </c>
      <c r="L1428" s="2">
        <v>177</v>
      </c>
      <c r="M1428" s="2">
        <v>177</v>
      </c>
      <c r="N1428" s="2">
        <v>167</v>
      </c>
      <c r="O1428" s="2">
        <v>167</v>
      </c>
      <c r="P1428" s="2">
        <v>167</v>
      </c>
      <c r="Q1428" s="2">
        <v>167</v>
      </c>
      <c r="R1428" s="2">
        <v>167</v>
      </c>
      <c r="S1428" s="2">
        <v>157</v>
      </c>
    </row>
    <row r="1429" spans="1:19" x14ac:dyDescent="0.2">
      <c r="A1429" s="4"/>
      <c r="B1429" s="22" t="str">
        <f t="shared" si="64"/>
        <v/>
      </c>
      <c r="C1429" s="4"/>
      <c r="D1429" s="3" t="str">
        <f t="shared" si="65"/>
        <v/>
      </c>
      <c r="E1429" s="24"/>
      <c r="F1429" s="2" t="str">
        <f t="shared" si="63"/>
        <v>Относительное удлинение пятикратного образца при растяжении, %</v>
      </c>
      <c r="G1429" s="2">
        <v>30</v>
      </c>
      <c r="H1429" s="2">
        <v>29</v>
      </c>
      <c r="I1429" s="2">
        <v>28</v>
      </c>
      <c r="J1429" s="2">
        <v>28</v>
      </c>
      <c r="K1429" s="2">
        <v>28</v>
      </c>
      <c r="L1429" s="2">
        <v>26</v>
      </c>
      <c r="M1429" s="2">
        <v>26</v>
      </c>
      <c r="N1429" s="2">
        <v>26</v>
      </c>
      <c r="O1429" s="2">
        <v>26</v>
      </c>
      <c r="P1429" s="2">
        <v>25</v>
      </c>
      <c r="Q1429" s="2">
        <v>24</v>
      </c>
      <c r="R1429" s="2">
        <v>24</v>
      </c>
      <c r="S1429" s="2">
        <v>24</v>
      </c>
    </row>
    <row r="1430" spans="1:19" x14ac:dyDescent="0.2">
      <c r="A1430" s="4"/>
      <c r="B1430" s="22" t="str">
        <f t="shared" si="64"/>
        <v/>
      </c>
      <c r="C1430" s="4"/>
      <c r="D1430" s="3" t="str">
        <f t="shared" si="65"/>
        <v/>
      </c>
      <c r="E1430" s="24"/>
      <c r="F1430" s="2" t="str">
        <f t="shared" si="63"/>
        <v>Относительное сужение поперечного сечения образца при растяжении, %</v>
      </c>
      <c r="G1430" s="2" t="s">
        <v>4</v>
      </c>
      <c r="H1430" s="2" t="s">
        <v>4</v>
      </c>
      <c r="I1430" s="2" t="s">
        <v>4</v>
      </c>
      <c r="J1430" s="2" t="s">
        <v>4</v>
      </c>
      <c r="K1430" s="2" t="s">
        <v>4</v>
      </c>
      <c r="L1430" s="2" t="s">
        <v>4</v>
      </c>
      <c r="M1430" s="2" t="s">
        <v>4</v>
      </c>
      <c r="N1430" s="2" t="s">
        <v>4</v>
      </c>
      <c r="O1430" s="2" t="s">
        <v>4</v>
      </c>
      <c r="P1430" s="2" t="s">
        <v>4</v>
      </c>
      <c r="Q1430" s="2" t="s">
        <v>4</v>
      </c>
      <c r="R1430" s="2" t="s">
        <v>4</v>
      </c>
      <c r="S1430" s="2" t="s">
        <v>4</v>
      </c>
    </row>
  </sheetData>
  <autoFilter ref="A1:S1430" xr:uid="{00000000-0009-0000-0000-000000000000}"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5">
    <mergeCell ref="C1:C2"/>
    <mergeCell ref="E1:E2"/>
    <mergeCell ref="G1:S1"/>
    <mergeCell ref="F1:F2"/>
    <mergeCell ref="A1:A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59"/>
  <sheetViews>
    <sheetView topLeftCell="A130" workbookViewId="0">
      <selection activeCell="A142" sqref="A142:XFD142"/>
    </sheetView>
  </sheetViews>
  <sheetFormatPr defaultRowHeight="15" x14ac:dyDescent="0.25"/>
  <cols>
    <col min="1" max="1" width="55.85546875" style="13" bestFit="1" customWidth="1"/>
    <col min="2" max="2" width="24.85546875" style="30" bestFit="1" customWidth="1"/>
    <col min="3" max="3" width="59.5703125" style="13" bestFit="1" customWidth="1"/>
    <col min="4" max="15" width="7.7109375" style="1" customWidth="1"/>
    <col min="16" max="16" width="7.7109375" style="18" customWidth="1"/>
    <col min="17" max="16384" width="9.140625" style="1"/>
  </cols>
  <sheetData>
    <row r="1" spans="1:16" ht="15" customHeight="1" x14ac:dyDescent="0.25">
      <c r="A1" s="60" t="s">
        <v>205</v>
      </c>
      <c r="B1" s="56" t="s">
        <v>0</v>
      </c>
      <c r="C1" s="58" t="s">
        <v>1</v>
      </c>
      <c r="D1" s="53" t="s">
        <v>2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5"/>
    </row>
    <row r="2" spans="1:16" ht="15.75" thickBot="1" x14ac:dyDescent="0.3">
      <c r="A2" s="61"/>
      <c r="B2" s="57"/>
      <c r="C2" s="59"/>
      <c r="D2" s="37">
        <v>20</v>
      </c>
      <c r="E2" s="38">
        <v>50</v>
      </c>
      <c r="F2" s="38">
        <v>100</v>
      </c>
      <c r="G2" s="38">
        <v>150</v>
      </c>
      <c r="H2" s="38">
        <v>200</v>
      </c>
      <c r="I2" s="38">
        <v>250</v>
      </c>
      <c r="J2" s="38">
        <v>300</v>
      </c>
      <c r="K2" s="38">
        <v>350</v>
      </c>
      <c r="L2" s="38">
        <v>400</v>
      </c>
      <c r="M2" s="38">
        <v>450</v>
      </c>
      <c r="N2" s="38">
        <v>500</v>
      </c>
      <c r="O2" s="38">
        <v>550</v>
      </c>
      <c r="P2" s="39">
        <v>600</v>
      </c>
    </row>
    <row r="3" spans="1:16" x14ac:dyDescent="0.25">
      <c r="A3" s="9" t="str">
        <f>INDEX('Обработка исходного'!B:B,ROW($B$3)+4*(ROW($B3)-ROW($B$3)))</f>
        <v>Сталь углеродистая</v>
      </c>
      <c r="B3" s="46" t="str">
        <f>INDEX('Обработка исходного'!D:D,ROW($B$3)+4*(ROW($B3)-ROW($B$3)))</f>
        <v>Ст3сп5</v>
      </c>
      <c r="C3" s="27" t="str">
        <f>IF(ISBLANK(INDEX('Обработка исходного'!E:E,ROW($B$3)+4*(ROW($B3)-ROW($B$3)))),"",INDEX('Обработка исходного'!E:E,ROW($B$3)+4*(ROW($B3)-ROW($B$3))))</f>
        <v>Горячекатаная сортовая фасонная и листовая сталь толщиной до 20 мм</v>
      </c>
      <c r="D3" s="31">
        <f>INDEX('Обработка исходного'!G:G,ROW($B$3)+4*(ROW($B3)-ROW($B$3)))</f>
        <v>373</v>
      </c>
      <c r="E3" s="32">
        <f>INDEX('Обработка исходного'!H:H,ROW($B$3)+4*(ROW($B3)-ROW($B$3)))</f>
        <v>363</v>
      </c>
      <c r="F3" s="32">
        <f>INDEX('Обработка исходного'!I:I,ROW($B$3)+4*(ROW($B3)-ROW($B$3)))</f>
        <v>353</v>
      </c>
      <c r="G3" s="32">
        <f>INDEX('Обработка исходного'!J:J,ROW($B$3)+4*(ROW($B3)-ROW($B$3)))</f>
        <v>353</v>
      </c>
      <c r="H3" s="32">
        <f>INDEX('Обработка исходного'!K:K,ROW($B$3)+4*(ROW($B3)-ROW($B$3)))</f>
        <v>343</v>
      </c>
      <c r="I3" s="32">
        <f>INDEX('Обработка исходного'!L:L,ROW($B$3)+4*(ROW($B3)-ROW($B$3)))</f>
        <v>323</v>
      </c>
      <c r="J3" s="32">
        <f>INDEX('Обработка исходного'!M:M,ROW($B$3)+4*(ROW($B3)-ROW($B$3)))</f>
        <v>284</v>
      </c>
      <c r="K3" s="32" t="str">
        <f>INDEX('Обработка исходного'!N:N,ROW($B$3)+4*(ROW($B3)-ROW($B$3)))</f>
        <v>-</v>
      </c>
      <c r="L3" s="32" t="str">
        <f>INDEX('Обработка исходного'!O:O,ROW($B$3)+4*(ROW($B3)-ROW($B$3)))</f>
        <v>-</v>
      </c>
      <c r="M3" s="32" t="str">
        <f>INDEX('Обработка исходного'!P:P,ROW($B$3)+4*(ROW($B3)-ROW($B$3)))</f>
        <v>-</v>
      </c>
      <c r="N3" s="32" t="str">
        <f>INDEX('Обработка исходного'!Q:Q,ROW($B$3)+4*(ROW($B3)-ROW($B$3)))</f>
        <v>-</v>
      </c>
      <c r="O3" s="32" t="str">
        <f>INDEX('Обработка исходного'!R:R,ROW($B$3)+4*(ROW($B3)-ROW($B$3)))</f>
        <v>-</v>
      </c>
      <c r="P3" s="33" t="str">
        <f>INDEX('Обработка исходного'!S:S,ROW($B$3)+4*(ROW($B3)-ROW($B$3)))</f>
        <v>-</v>
      </c>
    </row>
    <row r="4" spans="1:16" ht="25.5" x14ac:dyDescent="0.25">
      <c r="A4" s="10" t="str">
        <f>INDEX('Обработка исходного'!B:B,ROW($B$3)+4*(ROW($B4)-ROW($B$3)))</f>
        <v>Сталь углеродистая</v>
      </c>
      <c r="B4" s="47" t="str">
        <f>INDEX('Обработка исходного'!D:D,ROW($B$3)+4*(ROW($B4)-ROW($B$3)))</f>
        <v>Ст3сп5</v>
      </c>
      <c r="C4" s="27" t="str">
        <f>IF(ISBLANK(INDEX('Обработка исходного'!E:E,ROW($B$3)+4*(ROW($B4)-ROW($B$3)))),"",INDEX('Обработка исходного'!E:E,ROW($B$3)+4*(ROW($B4)-ROW($B$3))))</f>
        <v>Горячекатаная сортовая фасонная и листовая сталь толщиной от 20 до 100 мм</v>
      </c>
      <c r="D4" s="31">
        <f>INDEX('Обработка исходного'!G:G,ROW($B$3)+4*(ROW($B4)-ROW($B$3)))</f>
        <v>373</v>
      </c>
      <c r="E4" s="32">
        <f>INDEX('Обработка исходного'!H:H,ROW($B$3)+4*(ROW($B4)-ROW($B$3)))</f>
        <v>363</v>
      </c>
      <c r="F4" s="32">
        <f>INDEX('Обработка исходного'!I:I,ROW($B$3)+4*(ROW($B4)-ROW($B$3)))</f>
        <v>353</v>
      </c>
      <c r="G4" s="32">
        <f>INDEX('Обработка исходного'!J:J,ROW($B$3)+4*(ROW($B4)-ROW($B$3)))</f>
        <v>353</v>
      </c>
      <c r="H4" s="32">
        <f>INDEX('Обработка исходного'!K:K,ROW($B$3)+4*(ROW($B4)-ROW($B$3)))</f>
        <v>343</v>
      </c>
      <c r="I4" s="32">
        <f>INDEX('Обработка исходного'!L:L,ROW($B$3)+4*(ROW($B4)-ROW($B$3)))</f>
        <v>323</v>
      </c>
      <c r="J4" s="32">
        <f>INDEX('Обработка исходного'!M:M,ROW($B$3)+4*(ROW($B4)-ROW($B$3)))</f>
        <v>284</v>
      </c>
      <c r="K4" s="32" t="str">
        <f>INDEX('Обработка исходного'!N:N,ROW($B$3)+4*(ROW($B4)-ROW($B$3)))</f>
        <v>-</v>
      </c>
      <c r="L4" s="32" t="str">
        <f>INDEX('Обработка исходного'!O:O,ROW($B$3)+4*(ROW($B4)-ROW($B$3)))</f>
        <v>-</v>
      </c>
      <c r="M4" s="32" t="str">
        <f>INDEX('Обработка исходного'!P:P,ROW($B$3)+4*(ROW($B4)-ROW($B$3)))</f>
        <v>-</v>
      </c>
      <c r="N4" s="32" t="str">
        <f>INDEX('Обработка исходного'!Q:Q,ROW($B$3)+4*(ROW($B4)-ROW($B$3)))</f>
        <v>-</v>
      </c>
      <c r="O4" s="32" t="str">
        <f>INDEX('Обработка исходного'!R:R,ROW($B$3)+4*(ROW($B4)-ROW($B$3)))</f>
        <v>-</v>
      </c>
      <c r="P4" s="33" t="str">
        <f>INDEX('Обработка исходного'!S:S,ROW($B$3)+4*(ROW($B4)-ROW($B$3)))</f>
        <v>-</v>
      </c>
    </row>
    <row r="5" spans="1:16" ht="25.5" x14ac:dyDescent="0.25">
      <c r="A5" s="10" t="str">
        <f>INDEX('Обработка исходного'!B:B,ROW($B$3)+4*(ROW($B5)-ROW($B$3)))</f>
        <v>Сталь углеродистая</v>
      </c>
      <c r="B5" s="47" t="str">
        <f>INDEX('Обработка исходного'!D:D,ROW($B$3)+4*(ROW($B5)-ROW($B$3)))</f>
        <v>Ст3сп5</v>
      </c>
      <c r="C5" s="27" t="str">
        <f>IF(ISBLANK(INDEX('Обработка исходного'!E:E,ROW($B$3)+4*(ROW($B5)-ROW($B$3)))),"",INDEX('Обработка исходного'!E:E,ROW($B$3)+4*(ROW($B5)-ROW($B$3))))</f>
        <v>Горячекатаная сортовая фасонная и листовая сталь толщиной более 100 мм</v>
      </c>
      <c r="D5" s="31">
        <f>INDEX('Обработка исходного'!G:G,ROW($B$3)+4*(ROW($B5)-ROW($B$3)))</f>
        <v>373</v>
      </c>
      <c r="E5" s="32">
        <f>INDEX('Обработка исходного'!H:H,ROW($B$3)+4*(ROW($B5)-ROW($B$3)))</f>
        <v>363</v>
      </c>
      <c r="F5" s="32">
        <f>INDEX('Обработка исходного'!I:I,ROW($B$3)+4*(ROW($B5)-ROW($B$3)))</f>
        <v>353</v>
      </c>
      <c r="G5" s="32">
        <f>INDEX('Обработка исходного'!J:J,ROW($B$3)+4*(ROW($B5)-ROW($B$3)))</f>
        <v>353</v>
      </c>
      <c r="H5" s="32">
        <f>INDEX('Обработка исходного'!K:K,ROW($B$3)+4*(ROW($B5)-ROW($B$3)))</f>
        <v>343</v>
      </c>
      <c r="I5" s="32">
        <f>INDEX('Обработка исходного'!L:L,ROW($B$3)+4*(ROW($B5)-ROW($B$3)))</f>
        <v>323</v>
      </c>
      <c r="J5" s="32">
        <f>INDEX('Обработка исходного'!M:M,ROW($B$3)+4*(ROW($B5)-ROW($B$3)))</f>
        <v>284</v>
      </c>
      <c r="K5" s="32" t="str">
        <f>INDEX('Обработка исходного'!N:N,ROW($B$3)+4*(ROW($B5)-ROW($B$3)))</f>
        <v>-</v>
      </c>
      <c r="L5" s="32" t="str">
        <f>INDEX('Обработка исходного'!O:O,ROW($B$3)+4*(ROW($B5)-ROW($B$3)))</f>
        <v>-</v>
      </c>
      <c r="M5" s="32" t="str">
        <f>INDEX('Обработка исходного'!P:P,ROW($B$3)+4*(ROW($B5)-ROW($B$3)))</f>
        <v>-</v>
      </c>
      <c r="N5" s="32" t="str">
        <f>INDEX('Обработка исходного'!Q:Q,ROW($B$3)+4*(ROW($B5)-ROW($B$3)))</f>
        <v>-</v>
      </c>
      <c r="O5" s="32" t="str">
        <f>INDEX('Обработка исходного'!R:R,ROW($B$3)+4*(ROW($B5)-ROW($B$3)))</f>
        <v>-</v>
      </c>
      <c r="P5" s="33" t="str">
        <f>INDEX('Обработка исходного'!S:S,ROW($B$3)+4*(ROW($B5)-ROW($B$3)))</f>
        <v>-</v>
      </c>
    </row>
    <row r="6" spans="1:16" x14ac:dyDescent="0.25">
      <c r="A6" s="10" t="str">
        <f>INDEX('Обработка исходного'!B:B,ROW($B$3)+4*(ROW($B6)-ROW($B$3)))</f>
        <v>Сталь углеродистая</v>
      </c>
      <c r="B6" s="47" t="str">
        <f>INDEX('Обработка исходного'!D:D,ROW($B$3)+4*(ROW($B6)-ROW($B$3)))</f>
        <v>Ст3сп5</v>
      </c>
      <c r="C6" s="27" t="str">
        <f>IF(ISBLANK(INDEX('Обработка исходного'!E:E,ROW($B$3)+4*(ROW($B6)-ROW($B$3)))),"",INDEX('Обработка исходного'!E:E,ROW($B$3)+4*(ROW($B6)-ROW($B$3))))</f>
        <v>Трубы</v>
      </c>
      <c r="D6" s="31">
        <f>INDEX('Обработка исходного'!G:G,ROW($B$3)+4*(ROW($B6)-ROW($B$3)))</f>
        <v>373</v>
      </c>
      <c r="E6" s="32">
        <f>INDEX('Обработка исходного'!H:H,ROW($B$3)+4*(ROW($B6)-ROW($B$3)))</f>
        <v>363</v>
      </c>
      <c r="F6" s="32">
        <f>INDEX('Обработка исходного'!I:I,ROW($B$3)+4*(ROW($B6)-ROW($B$3)))</f>
        <v>353</v>
      </c>
      <c r="G6" s="32">
        <f>INDEX('Обработка исходного'!J:J,ROW($B$3)+4*(ROW($B6)-ROW($B$3)))</f>
        <v>343</v>
      </c>
      <c r="H6" s="32">
        <f>INDEX('Обработка исходного'!K:K,ROW($B$3)+4*(ROW($B6)-ROW($B$3)))</f>
        <v>343</v>
      </c>
      <c r="I6" s="32">
        <f>INDEX('Обработка исходного'!L:L,ROW($B$3)+4*(ROW($B6)-ROW($B$3)))</f>
        <v>323</v>
      </c>
      <c r="J6" s="32">
        <f>INDEX('Обработка исходного'!M:M,ROW($B$3)+4*(ROW($B6)-ROW($B$3)))</f>
        <v>324</v>
      </c>
      <c r="K6" s="32" t="str">
        <f>INDEX('Обработка исходного'!N:N,ROW($B$3)+4*(ROW($B6)-ROW($B$3)))</f>
        <v>-</v>
      </c>
      <c r="L6" s="32" t="str">
        <f>INDEX('Обработка исходного'!O:O,ROW($B$3)+4*(ROW($B6)-ROW($B$3)))</f>
        <v>-</v>
      </c>
      <c r="M6" s="32" t="str">
        <f>INDEX('Обработка исходного'!P:P,ROW($B$3)+4*(ROW($B6)-ROW($B$3)))</f>
        <v>-</v>
      </c>
      <c r="N6" s="32" t="str">
        <f>INDEX('Обработка исходного'!Q:Q,ROW($B$3)+4*(ROW($B6)-ROW($B$3)))</f>
        <v>-</v>
      </c>
      <c r="O6" s="32" t="str">
        <f>INDEX('Обработка исходного'!R:R,ROW($B$3)+4*(ROW($B6)-ROW($B$3)))</f>
        <v>-</v>
      </c>
      <c r="P6" s="33" t="str">
        <f>INDEX('Обработка исходного'!S:S,ROW($B$3)+4*(ROW($B6)-ROW($B$3)))</f>
        <v>-</v>
      </c>
    </row>
    <row r="7" spans="1:16" x14ac:dyDescent="0.25">
      <c r="A7" s="10" t="str">
        <f>INDEX('Обработка исходного'!B:B,ROW($B$3)+4*(ROW($B7)-ROW($B$3)))</f>
        <v>Сталь углеродистая</v>
      </c>
      <c r="B7" s="47" t="str">
        <f>INDEX('Обработка исходного'!D:D,ROW($B$3)+4*(ROW($B7)-ROW($B$3)))</f>
        <v>Ст3сп5</v>
      </c>
      <c r="C7" s="27" t="str">
        <f>IF(ISBLANK(INDEX('Обработка исходного'!E:E,ROW($B$3)+4*(ROW($B7)-ROW($B$3)))),"",INDEX('Обработка исходного'!E:E,ROW($B$3)+4*(ROW($B7)-ROW($B$3))))</f>
        <v>Поковки диаметром или толщиной до 300 мм, КП175*</v>
      </c>
      <c r="D7" s="31">
        <f>INDEX('Обработка исходного'!G:G,ROW($B$3)+4*(ROW($B7)-ROW($B$3)))</f>
        <v>355</v>
      </c>
      <c r="E7" s="32">
        <f>INDEX('Обработка исходного'!H:H,ROW($B$3)+4*(ROW($B7)-ROW($B$3)))</f>
        <v>343</v>
      </c>
      <c r="F7" s="32">
        <f>INDEX('Обработка исходного'!I:I,ROW($B$3)+4*(ROW($B7)-ROW($B$3)))</f>
        <v>333</v>
      </c>
      <c r="G7" s="32">
        <f>INDEX('Обработка исходного'!J:J,ROW($B$3)+4*(ROW($B7)-ROW($B$3)))</f>
        <v>333</v>
      </c>
      <c r="H7" s="32">
        <f>INDEX('Обработка исходного'!K:K,ROW($B$3)+4*(ROW($B7)-ROW($B$3)))</f>
        <v>314</v>
      </c>
      <c r="I7" s="32">
        <f>INDEX('Обработка исходного'!L:L,ROW($B$3)+4*(ROW($B7)-ROW($B$3)))</f>
        <v>304</v>
      </c>
      <c r="J7" s="32">
        <f>INDEX('Обработка исходного'!M:M,ROW($B$3)+4*(ROW($B7)-ROW($B$3)))</f>
        <v>275</v>
      </c>
      <c r="K7" s="32" t="str">
        <f>INDEX('Обработка исходного'!N:N,ROW($B$3)+4*(ROW($B7)-ROW($B$3)))</f>
        <v>-</v>
      </c>
      <c r="L7" s="32" t="str">
        <f>INDEX('Обработка исходного'!O:O,ROW($B$3)+4*(ROW($B7)-ROW($B$3)))</f>
        <v>-</v>
      </c>
      <c r="M7" s="32" t="str">
        <f>INDEX('Обработка исходного'!P:P,ROW($B$3)+4*(ROW($B7)-ROW($B$3)))</f>
        <v>-</v>
      </c>
      <c r="N7" s="32" t="str">
        <f>INDEX('Обработка исходного'!Q:Q,ROW($B$3)+4*(ROW($B7)-ROW($B$3)))</f>
        <v>-</v>
      </c>
      <c r="O7" s="32" t="str">
        <f>INDEX('Обработка исходного'!R:R,ROW($B$3)+4*(ROW($B7)-ROW($B$3)))</f>
        <v>-</v>
      </c>
      <c r="P7" s="33" t="str">
        <f>INDEX('Обработка исходного'!S:S,ROW($B$3)+4*(ROW($B7)-ROW($B$3)))</f>
        <v>-</v>
      </c>
    </row>
    <row r="8" spans="1:16" x14ac:dyDescent="0.25">
      <c r="A8" s="10" t="str">
        <f>INDEX('Обработка исходного'!B:B,ROW($B$3)+4*(ROW($B8)-ROW($B$3)))</f>
        <v>Сталь углеродистая</v>
      </c>
      <c r="B8" s="47" t="str">
        <f>INDEX('Обработка исходного'!D:D,ROW($B$3)+4*(ROW($B8)-ROW($B$3)))</f>
        <v>Ст3сп5</v>
      </c>
      <c r="C8" s="27" t="str">
        <f>IF(ISBLANK(INDEX('Обработка исходного'!E:E,ROW($B$3)+4*(ROW($B8)-ROW($B$3)))),"",INDEX('Обработка исходного'!E:E,ROW($B$3)+4*(ROW($B8)-ROW($B$3))))</f>
        <v>Поковки диаметром или толщиной до 300 мм, КП195*</v>
      </c>
      <c r="D8" s="31">
        <f>INDEX('Обработка исходного'!G:G,ROW($B$3)+4*(ROW($B8)-ROW($B$3)))</f>
        <v>390</v>
      </c>
      <c r="E8" s="32">
        <f>INDEX('Обработка исходного'!H:H,ROW($B$3)+4*(ROW($B8)-ROW($B$3)))</f>
        <v>390</v>
      </c>
      <c r="F8" s="32">
        <f>INDEX('Обработка исходного'!I:I,ROW($B$3)+4*(ROW($B8)-ROW($B$3)))</f>
        <v>373</v>
      </c>
      <c r="G8" s="32">
        <f>INDEX('Обработка исходного'!J:J,ROW($B$3)+4*(ROW($B8)-ROW($B$3)))</f>
        <v>373</v>
      </c>
      <c r="H8" s="32">
        <f>INDEX('Обработка исходного'!K:K,ROW($B$3)+4*(ROW($B8)-ROW($B$3)))</f>
        <v>363</v>
      </c>
      <c r="I8" s="32">
        <f>INDEX('Обработка исходного'!L:L,ROW($B$3)+4*(ROW($B8)-ROW($B$3)))</f>
        <v>333</v>
      </c>
      <c r="J8" s="32">
        <f>INDEX('Обработка исходного'!M:M,ROW($B$3)+4*(ROW($B8)-ROW($B$3)))</f>
        <v>304</v>
      </c>
      <c r="K8" s="32" t="str">
        <f>INDEX('Обработка исходного'!N:N,ROW($B$3)+4*(ROW($B8)-ROW($B$3)))</f>
        <v>-</v>
      </c>
      <c r="L8" s="32" t="str">
        <f>INDEX('Обработка исходного'!O:O,ROW($B$3)+4*(ROW($B8)-ROW($B$3)))</f>
        <v>-</v>
      </c>
      <c r="M8" s="32" t="str">
        <f>INDEX('Обработка исходного'!P:P,ROW($B$3)+4*(ROW($B8)-ROW($B$3)))</f>
        <v>-</v>
      </c>
      <c r="N8" s="32" t="str">
        <f>INDEX('Обработка исходного'!Q:Q,ROW($B$3)+4*(ROW($B8)-ROW($B$3)))</f>
        <v>-</v>
      </c>
      <c r="O8" s="32" t="str">
        <f>INDEX('Обработка исходного'!R:R,ROW($B$3)+4*(ROW($B8)-ROW($B$3)))</f>
        <v>-</v>
      </c>
      <c r="P8" s="33" t="str">
        <f>INDEX('Обработка исходного'!S:S,ROW($B$3)+4*(ROW($B8)-ROW($B$3)))</f>
        <v>-</v>
      </c>
    </row>
    <row r="9" spans="1:16" x14ac:dyDescent="0.25">
      <c r="A9" s="10" t="str">
        <f>INDEX('Обработка исходного'!B:B,ROW($B$3)+4*(ROW($B9)-ROW($B$3)))</f>
        <v>Сталь углеродистая</v>
      </c>
      <c r="B9" s="47" t="str">
        <f>INDEX('Обработка исходного'!D:D,ROW($B$3)+4*(ROW($B9)-ROW($B$3)))</f>
        <v>Ст3сп5</v>
      </c>
      <c r="C9" s="27" t="str">
        <f>IF(ISBLANK(INDEX('Обработка исходного'!E:E,ROW($B$3)+4*(ROW($B9)-ROW($B$3)))),"",INDEX('Обработка исходного'!E:E,ROW($B$3)+4*(ROW($B9)-ROW($B$3))))</f>
        <v>Поковки диаметром или толщиной до 50 мм, КП215*</v>
      </c>
      <c r="D9" s="31">
        <f>INDEX('Обработка исходного'!G:G,ROW($B$3)+4*(ROW($B9)-ROW($B$3)))</f>
        <v>420</v>
      </c>
      <c r="E9" s="32">
        <f>INDEX('Обработка исходного'!H:H,ROW($B$3)+4*(ROW($B9)-ROW($B$3)))</f>
        <v>422</v>
      </c>
      <c r="F9" s="32">
        <f>INDEX('Обработка исходного'!I:I,ROW($B$3)+4*(ROW($B9)-ROW($B$3)))</f>
        <v>402</v>
      </c>
      <c r="G9" s="32">
        <f>INDEX('Обработка исходного'!J:J,ROW($B$3)+4*(ROW($B9)-ROW($B$3)))</f>
        <v>402</v>
      </c>
      <c r="H9" s="32">
        <f>INDEX('Обработка исходного'!K:K,ROW($B$3)+4*(ROW($B9)-ROW($B$3)))</f>
        <v>392</v>
      </c>
      <c r="I9" s="32">
        <f>INDEX('Обработка исходного'!L:L,ROW($B$3)+4*(ROW($B9)-ROW($B$3)))</f>
        <v>373</v>
      </c>
      <c r="J9" s="32">
        <f>INDEX('Обработка исходного'!M:M,ROW($B$3)+4*(ROW($B9)-ROW($B$3)))</f>
        <v>333</v>
      </c>
      <c r="K9" s="32" t="str">
        <f>INDEX('Обработка исходного'!N:N,ROW($B$3)+4*(ROW($B9)-ROW($B$3)))</f>
        <v>-</v>
      </c>
      <c r="L9" s="32" t="str">
        <f>INDEX('Обработка исходного'!O:O,ROW($B$3)+4*(ROW($B9)-ROW($B$3)))</f>
        <v>-</v>
      </c>
      <c r="M9" s="32" t="str">
        <f>INDEX('Обработка исходного'!P:P,ROW($B$3)+4*(ROW($B9)-ROW($B$3)))</f>
        <v>-</v>
      </c>
      <c r="N9" s="32" t="str">
        <f>INDEX('Обработка исходного'!Q:Q,ROW($B$3)+4*(ROW($B9)-ROW($B$3)))</f>
        <v>-</v>
      </c>
      <c r="O9" s="32" t="str">
        <f>INDEX('Обработка исходного'!R:R,ROW($B$3)+4*(ROW($B9)-ROW($B$3)))</f>
        <v>-</v>
      </c>
      <c r="P9" s="33" t="str">
        <f>INDEX('Обработка исходного'!S:S,ROW($B$3)+4*(ROW($B9)-ROW($B$3)))</f>
        <v>-</v>
      </c>
    </row>
    <row r="10" spans="1:16" x14ac:dyDescent="0.25">
      <c r="A10" s="10" t="str">
        <f>INDEX('Обработка исходного'!B:B,ROW($B$3)+4*(ROW($B10)-ROW($B$3)))</f>
        <v>Сталь углеродистая</v>
      </c>
      <c r="B10" s="47">
        <f>INDEX('Обработка исходного'!D:D,ROW($B$3)+4*(ROW($B10)-ROW($B$3)))</f>
        <v>10</v>
      </c>
      <c r="C10" s="27" t="str">
        <f>IF(ISBLANK(INDEX('Обработка исходного'!E:E,ROW($B$3)+4*(ROW($B10)-ROW($B$3)))),"",INDEX('Обработка исходного'!E:E,ROW($B$3)+4*(ROW($B10)-ROW($B$3))))</f>
        <v>Трубы холодно- и теплодеформированные бесшовные</v>
      </c>
      <c r="D10" s="31">
        <f>INDEX('Обработка исходного'!G:G,ROW($B$3)+4*(ROW($B10)-ROW($B$3)))</f>
        <v>343</v>
      </c>
      <c r="E10" s="32">
        <f>INDEX('Обработка исходного'!H:H,ROW($B$3)+4*(ROW($B10)-ROW($B$3)))</f>
        <v>333</v>
      </c>
      <c r="F10" s="32">
        <f>INDEX('Обработка исходного'!I:I,ROW($B$3)+4*(ROW($B10)-ROW($B$3)))</f>
        <v>333</v>
      </c>
      <c r="G10" s="32">
        <f>INDEX('Обработка исходного'!J:J,ROW($B$3)+4*(ROW($B10)-ROW($B$3)))</f>
        <v>333</v>
      </c>
      <c r="H10" s="32">
        <f>INDEX('Обработка исходного'!K:K,ROW($B$3)+4*(ROW($B10)-ROW($B$3)))</f>
        <v>333</v>
      </c>
      <c r="I10" s="32">
        <f>INDEX('Обработка исходного'!L:L,ROW($B$3)+4*(ROW($B10)-ROW($B$3)))</f>
        <v>323</v>
      </c>
      <c r="J10" s="32">
        <f>INDEX('Обработка исходного'!M:M,ROW($B$3)+4*(ROW($B10)-ROW($B$3)))</f>
        <v>314</v>
      </c>
      <c r="K10" s="32">
        <f>INDEX('Обработка исходного'!N:N,ROW($B$3)+4*(ROW($B10)-ROW($B$3)))</f>
        <v>294</v>
      </c>
      <c r="L10" s="32" t="str">
        <f>INDEX('Обработка исходного'!O:O,ROW($B$3)+4*(ROW($B10)-ROW($B$3)))</f>
        <v>-</v>
      </c>
      <c r="M10" s="32" t="str">
        <f>INDEX('Обработка исходного'!P:P,ROW($B$3)+4*(ROW($B10)-ROW($B$3)))</f>
        <v>-</v>
      </c>
      <c r="N10" s="32" t="str">
        <f>INDEX('Обработка исходного'!Q:Q,ROW($B$3)+4*(ROW($B10)-ROW($B$3)))</f>
        <v>-</v>
      </c>
      <c r="O10" s="32" t="str">
        <f>INDEX('Обработка исходного'!R:R,ROW($B$3)+4*(ROW($B10)-ROW($B$3)))</f>
        <v>-</v>
      </c>
      <c r="P10" s="33" t="str">
        <f>INDEX('Обработка исходного'!S:S,ROW($B$3)+4*(ROW($B10)-ROW($B$3)))</f>
        <v>-</v>
      </c>
    </row>
    <row r="11" spans="1:16" ht="25.5" x14ac:dyDescent="0.25">
      <c r="A11" s="10" t="str">
        <f>INDEX('Обработка исходного'!B:B,ROW($B$3)+4*(ROW($B11)-ROW($B$3)))</f>
        <v>Сталь углеродистая</v>
      </c>
      <c r="B11" s="47">
        <f>INDEX('Обработка исходного'!D:D,ROW($B$3)+4*(ROW($B11)-ROW($B$3)))</f>
        <v>10</v>
      </c>
      <c r="C11" s="27" t="str">
        <f>IF(ISBLANK(INDEX('Обработка исходного'!E:E,ROW($B$3)+4*(ROW($B11)-ROW($B$3)))),"",INDEX('Обработка исходного'!E:E,ROW($B$3)+4*(ROW($B11)-ROW($B$3))))</f>
        <v>Сортовая горячекатаная и кованая сталь толщиной или диаметром до 80 мм</v>
      </c>
      <c r="D11" s="31">
        <f>INDEX('Обработка исходного'!G:G,ROW($B$3)+4*(ROW($B11)-ROW($B$3)))</f>
        <v>333</v>
      </c>
      <c r="E11" s="32">
        <f>INDEX('Обработка исходного'!H:H,ROW($B$3)+4*(ROW($B11)-ROW($B$3)))</f>
        <v>333</v>
      </c>
      <c r="F11" s="32">
        <f>INDEX('Обработка исходного'!I:I,ROW($B$3)+4*(ROW($B11)-ROW($B$3)))</f>
        <v>333</v>
      </c>
      <c r="G11" s="32">
        <f>INDEX('Обработка исходного'!J:J,ROW($B$3)+4*(ROW($B11)-ROW($B$3)))</f>
        <v>333</v>
      </c>
      <c r="H11" s="32">
        <f>INDEX('Обработка исходного'!K:K,ROW($B$3)+4*(ROW($B11)-ROW($B$3)))</f>
        <v>333</v>
      </c>
      <c r="I11" s="32">
        <f>INDEX('Обработка исходного'!L:L,ROW($B$3)+4*(ROW($B11)-ROW($B$3)))</f>
        <v>323</v>
      </c>
      <c r="J11" s="32">
        <f>INDEX('Обработка исходного'!M:M,ROW($B$3)+4*(ROW($B11)-ROW($B$3)))</f>
        <v>314</v>
      </c>
      <c r="K11" s="32">
        <f>INDEX('Обработка исходного'!N:N,ROW($B$3)+4*(ROW($B11)-ROW($B$3)))</f>
        <v>294</v>
      </c>
      <c r="L11" s="32" t="str">
        <f>INDEX('Обработка исходного'!O:O,ROW($B$3)+4*(ROW($B11)-ROW($B$3)))</f>
        <v>-</v>
      </c>
      <c r="M11" s="32" t="str">
        <f>INDEX('Обработка исходного'!P:P,ROW($B$3)+4*(ROW($B11)-ROW($B$3)))</f>
        <v>-</v>
      </c>
      <c r="N11" s="32" t="str">
        <f>INDEX('Обработка исходного'!Q:Q,ROW($B$3)+4*(ROW($B11)-ROW($B$3)))</f>
        <v>-</v>
      </c>
      <c r="O11" s="32" t="str">
        <f>INDEX('Обработка исходного'!R:R,ROW($B$3)+4*(ROW($B11)-ROW($B$3)))</f>
        <v>-</v>
      </c>
      <c r="P11" s="33" t="str">
        <f>INDEX('Обработка исходного'!S:S,ROW($B$3)+4*(ROW($B11)-ROW($B$3)))</f>
        <v>-</v>
      </c>
    </row>
    <row r="12" spans="1:16" x14ac:dyDescent="0.25">
      <c r="A12" s="10" t="str">
        <f>INDEX('Обработка исходного'!B:B,ROW($B$3)+4*(ROW($B12)-ROW($B$3)))</f>
        <v>Сталь углеродистая</v>
      </c>
      <c r="B12" s="47">
        <f>INDEX('Обработка исходного'!D:D,ROW($B$3)+4*(ROW($B12)-ROW($B$3)))</f>
        <v>15</v>
      </c>
      <c r="C12" s="27" t="str">
        <f>IF(ISBLANK(INDEX('Обработка исходного'!E:E,ROW($B$3)+4*(ROW($B12)-ROW($B$3)))),"",INDEX('Обработка исходного'!E:E,ROW($B$3)+4*(ROW($B12)-ROW($B$3))))</f>
        <v>Сортовая горячекатаная сталь толщиной или диаметром до 80 мм</v>
      </c>
      <c r="D12" s="31">
        <f>INDEX('Обработка исходного'!G:G,ROW($B$3)+4*(ROW($B12)-ROW($B$3)))</f>
        <v>373</v>
      </c>
      <c r="E12" s="32">
        <f>INDEX('Обработка исходного'!H:H,ROW($B$3)+4*(ROW($B12)-ROW($B$3)))</f>
        <v>373</v>
      </c>
      <c r="F12" s="32">
        <f>INDEX('Обработка исходного'!I:I,ROW($B$3)+4*(ROW($B12)-ROW($B$3)))</f>
        <v>363</v>
      </c>
      <c r="G12" s="32">
        <f>INDEX('Обработка исходного'!J:J,ROW($B$3)+4*(ROW($B12)-ROW($B$3)))</f>
        <v>353</v>
      </c>
      <c r="H12" s="32">
        <f>INDEX('Обработка исходного'!K:K,ROW($B$3)+4*(ROW($B12)-ROW($B$3)))</f>
        <v>343</v>
      </c>
      <c r="I12" s="32">
        <f>INDEX('Обработка исходного'!L:L,ROW($B$3)+4*(ROW($B12)-ROW($B$3)))</f>
        <v>333</v>
      </c>
      <c r="J12" s="32">
        <f>INDEX('Обработка исходного'!M:M,ROW($B$3)+4*(ROW($B12)-ROW($B$3)))</f>
        <v>333</v>
      </c>
      <c r="K12" s="32">
        <f>INDEX('Обработка исходного'!N:N,ROW($B$3)+4*(ROW($B12)-ROW($B$3)))</f>
        <v>333</v>
      </c>
      <c r="L12" s="32" t="str">
        <f>INDEX('Обработка исходного'!O:O,ROW($B$3)+4*(ROW($B12)-ROW($B$3)))</f>
        <v>-</v>
      </c>
      <c r="M12" s="32" t="str">
        <f>INDEX('Обработка исходного'!P:P,ROW($B$3)+4*(ROW($B12)-ROW($B$3)))</f>
        <v>-</v>
      </c>
      <c r="N12" s="32" t="str">
        <f>INDEX('Обработка исходного'!Q:Q,ROW($B$3)+4*(ROW($B12)-ROW($B$3)))</f>
        <v>-</v>
      </c>
      <c r="O12" s="32" t="str">
        <f>INDEX('Обработка исходного'!R:R,ROW($B$3)+4*(ROW($B12)-ROW($B$3)))</f>
        <v>-</v>
      </c>
      <c r="P12" s="33" t="str">
        <f>INDEX('Обработка исходного'!S:S,ROW($B$3)+4*(ROW($B12)-ROW($B$3)))</f>
        <v>-</v>
      </c>
    </row>
    <row r="13" spans="1:16" x14ac:dyDescent="0.25">
      <c r="A13" s="10" t="str">
        <f>INDEX('Обработка исходного'!B:B,ROW($B$3)+4*(ROW($B13)-ROW($B$3)))</f>
        <v>Сталь углеродистая</v>
      </c>
      <c r="B13" s="47">
        <f>INDEX('Обработка исходного'!D:D,ROW($B$3)+4*(ROW($B13)-ROW($B$3)))</f>
        <v>15</v>
      </c>
      <c r="C13" s="27" t="str">
        <f>IF(ISBLANK(INDEX('Обработка исходного'!E:E,ROW($B$3)+4*(ROW($B13)-ROW($B$3)))),"",INDEX('Обработка исходного'!E:E,ROW($B$3)+4*(ROW($B13)-ROW($B$3))))</f>
        <v>Поковки диаметром до 300 мм, КП175*</v>
      </c>
      <c r="D13" s="31">
        <f>INDEX('Обработка исходного'!G:G,ROW($B$3)+4*(ROW($B13)-ROW($B$3)))</f>
        <v>355</v>
      </c>
      <c r="E13" s="32">
        <f>INDEX('Обработка исходного'!H:H,ROW($B$3)+4*(ROW($B13)-ROW($B$3)))</f>
        <v>343</v>
      </c>
      <c r="F13" s="32">
        <f>INDEX('Обработка исходного'!I:I,ROW($B$3)+4*(ROW($B13)-ROW($B$3)))</f>
        <v>333</v>
      </c>
      <c r="G13" s="32">
        <f>INDEX('Обработка исходного'!J:J,ROW($B$3)+4*(ROW($B13)-ROW($B$3)))</f>
        <v>324</v>
      </c>
      <c r="H13" s="32">
        <f>INDEX('Обработка исходного'!K:K,ROW($B$3)+4*(ROW($B13)-ROW($B$3)))</f>
        <v>314</v>
      </c>
      <c r="I13" s="32">
        <f>INDEX('Обработка исходного'!L:L,ROW($B$3)+4*(ROW($B13)-ROW($B$3)))</f>
        <v>294</v>
      </c>
      <c r="J13" s="32">
        <f>INDEX('Обработка исходного'!M:M,ROW($B$3)+4*(ROW($B13)-ROW($B$3)))</f>
        <v>294</v>
      </c>
      <c r="K13" s="32">
        <f>INDEX('Обработка исходного'!N:N,ROW($B$3)+4*(ROW($B13)-ROW($B$3)))</f>
        <v>294</v>
      </c>
      <c r="L13" s="32" t="str">
        <f>INDEX('Обработка исходного'!O:O,ROW($B$3)+4*(ROW($B13)-ROW($B$3)))</f>
        <v>-</v>
      </c>
      <c r="M13" s="32" t="str">
        <f>INDEX('Обработка исходного'!P:P,ROW($B$3)+4*(ROW($B13)-ROW($B$3)))</f>
        <v>-</v>
      </c>
      <c r="N13" s="32" t="str">
        <f>INDEX('Обработка исходного'!Q:Q,ROW($B$3)+4*(ROW($B13)-ROW($B$3)))</f>
        <v>-</v>
      </c>
      <c r="O13" s="32" t="str">
        <f>INDEX('Обработка исходного'!R:R,ROW($B$3)+4*(ROW($B13)-ROW($B$3)))</f>
        <v>-</v>
      </c>
      <c r="P13" s="33" t="str">
        <f>INDEX('Обработка исходного'!S:S,ROW($B$3)+4*(ROW($B13)-ROW($B$3)))</f>
        <v>-</v>
      </c>
    </row>
    <row r="14" spans="1:16" x14ac:dyDescent="0.25">
      <c r="A14" s="10" t="str">
        <f>INDEX('Обработка исходного'!B:B,ROW($B$3)+4*(ROW($B14)-ROW($B$3)))</f>
        <v>Сталь углеродистая</v>
      </c>
      <c r="B14" s="47">
        <f>INDEX('Обработка исходного'!D:D,ROW($B$3)+4*(ROW($B14)-ROW($B$3)))</f>
        <v>15</v>
      </c>
      <c r="C14" s="27" t="str">
        <f>IF(ISBLANK(INDEX('Обработка исходного'!E:E,ROW($B$3)+4*(ROW($B14)-ROW($B$3)))),"",INDEX('Обработка исходного'!E:E,ROW($B$3)+4*(ROW($B14)-ROW($B$3))))</f>
        <v>Поковки диаметром до 100 мм, КП195*</v>
      </c>
      <c r="D14" s="31">
        <f>INDEX('Обработка исходного'!G:G,ROW($B$3)+4*(ROW($B14)-ROW($B$3)))</f>
        <v>390</v>
      </c>
      <c r="E14" s="32">
        <f>INDEX('Обработка исходного'!H:H,ROW($B$3)+4*(ROW($B14)-ROW($B$3)))</f>
        <v>383</v>
      </c>
      <c r="F14" s="32">
        <f>INDEX('Обработка исходного'!I:I,ROW($B$3)+4*(ROW($B14)-ROW($B$3)))</f>
        <v>373</v>
      </c>
      <c r="G14" s="32">
        <f>INDEX('Обработка исходного'!J:J,ROW($B$3)+4*(ROW($B14)-ROW($B$3)))</f>
        <v>363</v>
      </c>
      <c r="H14" s="32">
        <f>INDEX('Обработка исходного'!K:K,ROW($B$3)+4*(ROW($B14)-ROW($B$3)))</f>
        <v>353</v>
      </c>
      <c r="I14" s="32">
        <f>INDEX('Обработка исходного'!L:L,ROW($B$3)+4*(ROW($B14)-ROW($B$3)))</f>
        <v>343</v>
      </c>
      <c r="J14" s="32">
        <f>INDEX('Обработка исходного'!M:M,ROW($B$3)+4*(ROW($B14)-ROW($B$3)))</f>
        <v>333</v>
      </c>
      <c r="K14" s="32">
        <f>INDEX('Обработка исходного'!N:N,ROW($B$3)+4*(ROW($B14)-ROW($B$3)))</f>
        <v>324</v>
      </c>
      <c r="L14" s="32" t="str">
        <f>INDEX('Обработка исходного'!O:O,ROW($B$3)+4*(ROW($B14)-ROW($B$3)))</f>
        <v>-</v>
      </c>
      <c r="M14" s="32" t="str">
        <f>INDEX('Обработка исходного'!P:P,ROW($B$3)+4*(ROW($B14)-ROW($B$3)))</f>
        <v>-</v>
      </c>
      <c r="N14" s="32" t="str">
        <f>INDEX('Обработка исходного'!Q:Q,ROW($B$3)+4*(ROW($B14)-ROW($B$3)))</f>
        <v>-</v>
      </c>
      <c r="O14" s="32" t="str">
        <f>INDEX('Обработка исходного'!R:R,ROW($B$3)+4*(ROW($B14)-ROW($B$3)))</f>
        <v>-</v>
      </c>
      <c r="P14" s="33" t="str">
        <f>INDEX('Обработка исходного'!S:S,ROW($B$3)+4*(ROW($B14)-ROW($B$3)))</f>
        <v>-</v>
      </c>
    </row>
    <row r="15" spans="1:16" x14ac:dyDescent="0.25">
      <c r="A15" s="10" t="str">
        <f>INDEX('Обработка исходного'!B:B,ROW($B$3)+4*(ROW($B15)-ROW($B$3)))</f>
        <v>Сталь углеродистая</v>
      </c>
      <c r="B15" s="47">
        <f>INDEX('Обработка исходного'!D:D,ROW($B$3)+4*(ROW($B15)-ROW($B$3)))</f>
        <v>15</v>
      </c>
      <c r="C15" s="27" t="str">
        <f>IF(ISBLANK(INDEX('Обработка исходного'!E:E,ROW($B$3)+4*(ROW($B15)-ROW($B$3)))),"",INDEX('Обработка исходного'!E:E,ROW($B$3)+4*(ROW($B15)-ROW($B$3))))</f>
        <v>Поковки диаметром до 50 мм, КП215*</v>
      </c>
      <c r="D15" s="31">
        <f>INDEX('Обработка исходного'!G:G,ROW($B$3)+4*(ROW($B15)-ROW($B$3)))</f>
        <v>430</v>
      </c>
      <c r="E15" s="32">
        <f>INDEX('Обработка исходного'!H:H,ROW($B$3)+4*(ROW($B15)-ROW($B$3)))</f>
        <v>422</v>
      </c>
      <c r="F15" s="32">
        <f>INDEX('Обработка исходного'!I:I,ROW($B$3)+4*(ROW($B15)-ROW($B$3)))</f>
        <v>402</v>
      </c>
      <c r="G15" s="32">
        <f>INDEX('Обработка исходного'!J:J,ROW($B$3)+4*(ROW($B15)-ROW($B$3)))</f>
        <v>392</v>
      </c>
      <c r="H15" s="32">
        <f>INDEX('Обработка исходного'!K:K,ROW($B$3)+4*(ROW($B15)-ROW($B$3)))</f>
        <v>383</v>
      </c>
      <c r="I15" s="32">
        <f>INDEX('Обработка исходного'!L:L,ROW($B$3)+4*(ROW($B15)-ROW($B$3)))</f>
        <v>363</v>
      </c>
      <c r="J15" s="32">
        <f>INDEX('Обработка исходного'!M:M,ROW($B$3)+4*(ROW($B15)-ROW($B$3)))</f>
        <v>363</v>
      </c>
      <c r="K15" s="32">
        <f>INDEX('Обработка исходного'!N:N,ROW($B$3)+4*(ROW($B15)-ROW($B$3)))</f>
        <v>363</v>
      </c>
      <c r="L15" s="32" t="str">
        <f>INDEX('Обработка исходного'!O:O,ROW($B$3)+4*(ROW($B15)-ROW($B$3)))</f>
        <v>-</v>
      </c>
      <c r="M15" s="32" t="str">
        <f>INDEX('Обработка исходного'!P:P,ROW($B$3)+4*(ROW($B15)-ROW($B$3)))</f>
        <v>-</v>
      </c>
      <c r="N15" s="32" t="str">
        <f>INDEX('Обработка исходного'!Q:Q,ROW($B$3)+4*(ROW($B15)-ROW($B$3)))</f>
        <v>-</v>
      </c>
      <c r="O15" s="32" t="str">
        <f>INDEX('Обработка исходного'!R:R,ROW($B$3)+4*(ROW($B15)-ROW($B$3)))</f>
        <v>-</v>
      </c>
      <c r="P15" s="33" t="str">
        <f>INDEX('Обработка исходного'!S:S,ROW($B$3)+4*(ROW($B15)-ROW($B$3)))</f>
        <v>-</v>
      </c>
    </row>
    <row r="16" spans="1:16" x14ac:dyDescent="0.25">
      <c r="A16" s="10" t="str">
        <f>INDEX('Обработка исходного'!B:B,ROW($B$3)+4*(ROW($B16)-ROW($B$3)))</f>
        <v>Сталь углеродистая</v>
      </c>
      <c r="B16" s="47" t="str">
        <f>INDEX('Обработка исходного'!D:D,ROW($B$3)+4*(ROW($B16)-ROW($B$3)))</f>
        <v>15Л</v>
      </c>
      <c r="C16" s="27" t="str">
        <f>IF(ISBLANK(INDEX('Обработка исходного'!E:E,ROW($B$3)+4*(ROW($B16)-ROW($B$3)))),"",INDEX('Обработка исходного'!E:E,ROW($B$3)+4*(ROW($B16)-ROW($B$3))))</f>
        <v>Отливки с толщиной стенки до 100 мм</v>
      </c>
      <c r="D16" s="31">
        <f>INDEX('Обработка исходного'!G:G,ROW($B$3)+4*(ROW($B16)-ROW($B$3)))</f>
        <v>392</v>
      </c>
      <c r="E16" s="32">
        <f>INDEX('Обработка исходного'!H:H,ROW($B$3)+4*(ROW($B16)-ROW($B$3)))</f>
        <v>392</v>
      </c>
      <c r="F16" s="32">
        <f>INDEX('Обработка исходного'!I:I,ROW($B$3)+4*(ROW($B16)-ROW($B$3)))</f>
        <v>373</v>
      </c>
      <c r="G16" s="32">
        <f>INDEX('Обработка исходного'!J:J,ROW($B$3)+4*(ROW($B16)-ROW($B$3)))</f>
        <v>363</v>
      </c>
      <c r="H16" s="32">
        <f>INDEX('Обработка исходного'!K:K,ROW($B$3)+4*(ROW($B16)-ROW($B$3)))</f>
        <v>363</v>
      </c>
      <c r="I16" s="32">
        <f>INDEX('Обработка исходного'!L:L,ROW($B$3)+4*(ROW($B16)-ROW($B$3)))</f>
        <v>353</v>
      </c>
      <c r="J16" s="32">
        <f>INDEX('Обработка исходного'!M:M,ROW($B$3)+4*(ROW($B16)-ROW($B$3)))</f>
        <v>343</v>
      </c>
      <c r="K16" s="32">
        <f>INDEX('Обработка исходного'!N:N,ROW($B$3)+4*(ROW($B16)-ROW($B$3)))</f>
        <v>333</v>
      </c>
      <c r="L16" s="32" t="str">
        <f>INDEX('Обработка исходного'!O:O,ROW($B$3)+4*(ROW($B16)-ROW($B$3)))</f>
        <v>-</v>
      </c>
      <c r="M16" s="32" t="str">
        <f>INDEX('Обработка исходного'!P:P,ROW($B$3)+4*(ROW($B16)-ROW($B$3)))</f>
        <v>-</v>
      </c>
      <c r="N16" s="32" t="str">
        <f>INDEX('Обработка исходного'!Q:Q,ROW($B$3)+4*(ROW($B16)-ROW($B$3)))</f>
        <v>-</v>
      </c>
      <c r="O16" s="32" t="str">
        <f>INDEX('Обработка исходного'!R:R,ROW($B$3)+4*(ROW($B16)-ROW($B$3)))</f>
        <v>-</v>
      </c>
      <c r="P16" s="33" t="str">
        <f>INDEX('Обработка исходного'!S:S,ROW($B$3)+4*(ROW($B16)-ROW($B$3)))</f>
        <v>-</v>
      </c>
    </row>
    <row r="17" spans="1:16" x14ac:dyDescent="0.25">
      <c r="A17" s="10" t="str">
        <f>INDEX('Обработка исходного'!B:B,ROW($B$3)+4*(ROW($B17)-ROW($B$3)))</f>
        <v>Сталь углеродистая</v>
      </c>
      <c r="B17" s="47">
        <f>INDEX('Обработка исходного'!D:D,ROW($B$3)+4*(ROW($B17)-ROW($B$3)))</f>
        <v>20</v>
      </c>
      <c r="C17" s="27" t="str">
        <f>IF(ISBLANK(INDEX('Обработка исходного'!E:E,ROW($B$3)+4*(ROW($B17)-ROW($B$3)))),"",INDEX('Обработка исходного'!E:E,ROW($B$3)+4*(ROW($B17)-ROW($B$3))))</f>
        <v>Поковки диаметром до 300 мм, КП175*</v>
      </c>
      <c r="D17" s="31">
        <f>INDEX('Обработка исходного'!G:G,ROW($B$3)+4*(ROW($B17)-ROW($B$3)))</f>
        <v>355</v>
      </c>
      <c r="E17" s="32">
        <f>INDEX('Обработка исходного'!H:H,ROW($B$3)+4*(ROW($B17)-ROW($B$3)))</f>
        <v>343</v>
      </c>
      <c r="F17" s="32">
        <f>INDEX('Обработка исходного'!I:I,ROW($B$3)+4*(ROW($B17)-ROW($B$3)))</f>
        <v>333</v>
      </c>
      <c r="G17" s="32">
        <f>INDEX('Обработка исходного'!J:J,ROW($B$3)+4*(ROW($B17)-ROW($B$3)))</f>
        <v>323</v>
      </c>
      <c r="H17" s="32">
        <f>INDEX('Обработка исходного'!K:K,ROW($B$3)+4*(ROW($B17)-ROW($B$3)))</f>
        <v>323</v>
      </c>
      <c r="I17" s="32">
        <f>INDEX('Обработка исходного'!L:L,ROW($B$3)+4*(ROW($B17)-ROW($B$3)))</f>
        <v>294</v>
      </c>
      <c r="J17" s="32">
        <f>INDEX('Обработка исходного'!M:M,ROW($B$3)+4*(ROW($B17)-ROW($B$3)))</f>
        <v>294</v>
      </c>
      <c r="K17" s="32">
        <f>INDEX('Обработка исходного'!N:N,ROW($B$3)+4*(ROW($B17)-ROW($B$3)))</f>
        <v>294</v>
      </c>
      <c r="L17" s="32" t="str">
        <f>INDEX('Обработка исходного'!O:O,ROW($B$3)+4*(ROW($B17)-ROW($B$3)))</f>
        <v>-</v>
      </c>
      <c r="M17" s="32" t="str">
        <f>INDEX('Обработка исходного'!P:P,ROW($B$3)+4*(ROW($B17)-ROW($B$3)))</f>
        <v>-</v>
      </c>
      <c r="N17" s="32" t="str">
        <f>INDEX('Обработка исходного'!Q:Q,ROW($B$3)+4*(ROW($B17)-ROW($B$3)))</f>
        <v>-</v>
      </c>
      <c r="O17" s="32" t="str">
        <f>INDEX('Обработка исходного'!R:R,ROW($B$3)+4*(ROW($B17)-ROW($B$3)))</f>
        <v>-</v>
      </c>
      <c r="P17" s="33" t="str">
        <f>INDEX('Обработка исходного'!S:S,ROW($B$3)+4*(ROW($B17)-ROW($B$3)))</f>
        <v>-</v>
      </c>
    </row>
    <row r="18" spans="1:16" x14ac:dyDescent="0.25">
      <c r="A18" s="10" t="str">
        <f>INDEX('Обработка исходного'!B:B,ROW($B$3)+4*(ROW($B18)-ROW($B$3)))</f>
        <v>Сталь углеродистая</v>
      </c>
      <c r="B18" s="47">
        <f>INDEX('Обработка исходного'!D:D,ROW($B$3)+4*(ROW($B18)-ROW($B$3)))</f>
        <v>20</v>
      </c>
      <c r="C18" s="27" t="str">
        <f>IF(ISBLANK(INDEX('Обработка исходного'!E:E,ROW($B$3)+4*(ROW($B18)-ROW($B$3)))),"",INDEX('Обработка исходного'!E:E,ROW($B$3)+4*(ROW($B18)-ROW($B$3))))</f>
        <v>Поковки диаметром до 300 мм, КП195*</v>
      </c>
      <c r="D18" s="31">
        <f>INDEX('Обработка исходного'!G:G,ROW($B$3)+4*(ROW($B18)-ROW($B$3)))</f>
        <v>390</v>
      </c>
      <c r="E18" s="32">
        <f>INDEX('Обработка исходного'!H:H,ROW($B$3)+4*(ROW($B18)-ROW($B$3)))</f>
        <v>390</v>
      </c>
      <c r="F18" s="32">
        <f>INDEX('Обработка исходного'!I:I,ROW($B$3)+4*(ROW($B18)-ROW($B$3)))</f>
        <v>373</v>
      </c>
      <c r="G18" s="32">
        <f>INDEX('Обработка исходного'!J:J,ROW($B$3)+4*(ROW($B18)-ROW($B$3)))</f>
        <v>363</v>
      </c>
      <c r="H18" s="32">
        <f>INDEX('Обработка исходного'!K:K,ROW($B$3)+4*(ROW($B18)-ROW($B$3)))</f>
        <v>363</v>
      </c>
      <c r="I18" s="32">
        <f>INDEX('Обработка исходного'!L:L,ROW($B$3)+4*(ROW($B18)-ROW($B$3)))</f>
        <v>343</v>
      </c>
      <c r="J18" s="32">
        <f>INDEX('Обработка исходного'!M:M,ROW($B$3)+4*(ROW($B18)-ROW($B$3)))</f>
        <v>333</v>
      </c>
      <c r="K18" s="32">
        <f>INDEX('Обработка исходного'!N:N,ROW($B$3)+4*(ROW($B18)-ROW($B$3)))</f>
        <v>323</v>
      </c>
      <c r="L18" s="32" t="str">
        <f>INDEX('Обработка исходного'!O:O,ROW($B$3)+4*(ROW($B18)-ROW($B$3)))</f>
        <v>-</v>
      </c>
      <c r="M18" s="32" t="str">
        <f>INDEX('Обработка исходного'!P:P,ROW($B$3)+4*(ROW($B18)-ROW($B$3)))</f>
        <v>-</v>
      </c>
      <c r="N18" s="32" t="str">
        <f>INDEX('Обработка исходного'!Q:Q,ROW($B$3)+4*(ROW($B18)-ROW($B$3)))</f>
        <v>-</v>
      </c>
      <c r="O18" s="32" t="str">
        <f>INDEX('Обработка исходного'!R:R,ROW($B$3)+4*(ROW($B18)-ROW($B$3)))</f>
        <v>-</v>
      </c>
      <c r="P18" s="33" t="str">
        <f>INDEX('Обработка исходного'!S:S,ROW($B$3)+4*(ROW($B18)-ROW($B$3)))</f>
        <v>-</v>
      </c>
    </row>
    <row r="19" spans="1:16" x14ac:dyDescent="0.25">
      <c r="A19" s="10" t="str">
        <f>INDEX('Обработка исходного'!B:B,ROW($B$3)+4*(ROW($B19)-ROW($B$3)))</f>
        <v>Сталь углеродистая</v>
      </c>
      <c r="B19" s="47">
        <f>INDEX('Обработка исходного'!D:D,ROW($B$3)+4*(ROW($B19)-ROW($B$3)))</f>
        <v>20</v>
      </c>
      <c r="C19" s="27" t="str">
        <f>IF(ISBLANK(INDEX('Обработка исходного'!E:E,ROW($B$3)+4*(ROW($B19)-ROW($B$3)))),"",INDEX('Обработка исходного'!E:E,ROW($B$3)+4*(ROW($B19)-ROW($B$3))))</f>
        <v>Поковки диаметром до 300 мм, КП215*</v>
      </c>
      <c r="D19" s="31">
        <f>INDEX('Обработка исходного'!G:G,ROW($B$3)+4*(ROW($B19)-ROW($B$3)))</f>
        <v>430</v>
      </c>
      <c r="E19" s="32">
        <f>INDEX('Обработка исходного'!H:H,ROW($B$3)+4*(ROW($B19)-ROW($B$3)))</f>
        <v>422</v>
      </c>
      <c r="F19" s="32">
        <f>INDEX('Обработка исходного'!I:I,ROW($B$3)+4*(ROW($B19)-ROW($B$3)))</f>
        <v>422</v>
      </c>
      <c r="G19" s="32">
        <f>INDEX('Обработка исходного'!J:J,ROW($B$3)+4*(ROW($B19)-ROW($B$3)))</f>
        <v>412</v>
      </c>
      <c r="H19" s="32">
        <f>INDEX('Обработка исходного'!K:K,ROW($B$3)+4*(ROW($B19)-ROW($B$3)))</f>
        <v>402</v>
      </c>
      <c r="I19" s="32">
        <f>INDEX('Обработка исходного'!L:L,ROW($B$3)+4*(ROW($B19)-ROW($B$3)))</f>
        <v>402</v>
      </c>
      <c r="J19" s="32">
        <f>INDEX('Обработка исходного'!M:M,ROW($B$3)+4*(ROW($B19)-ROW($B$3)))</f>
        <v>392</v>
      </c>
      <c r="K19" s="32">
        <f>INDEX('Обработка исходного'!N:N,ROW($B$3)+4*(ROW($B19)-ROW($B$3)))</f>
        <v>373</v>
      </c>
      <c r="L19" s="32" t="str">
        <f>INDEX('Обработка исходного'!O:O,ROW($B$3)+4*(ROW($B19)-ROW($B$3)))</f>
        <v>-</v>
      </c>
      <c r="M19" s="32" t="str">
        <f>INDEX('Обработка исходного'!P:P,ROW($B$3)+4*(ROW($B19)-ROW($B$3)))</f>
        <v>-</v>
      </c>
      <c r="N19" s="32" t="str">
        <f>INDEX('Обработка исходного'!Q:Q,ROW($B$3)+4*(ROW($B19)-ROW($B$3)))</f>
        <v>-</v>
      </c>
      <c r="O19" s="32" t="str">
        <f>INDEX('Обработка исходного'!R:R,ROW($B$3)+4*(ROW($B19)-ROW($B$3)))</f>
        <v>-</v>
      </c>
      <c r="P19" s="33" t="str">
        <f>INDEX('Обработка исходного'!S:S,ROW($B$3)+4*(ROW($B19)-ROW($B$3)))</f>
        <v>-</v>
      </c>
    </row>
    <row r="20" spans="1:16" x14ac:dyDescent="0.25">
      <c r="A20" s="10" t="str">
        <f>INDEX('Обработка исходного'!B:B,ROW($B$3)+4*(ROW($B20)-ROW($B$3)))</f>
        <v>Сталь углеродистая</v>
      </c>
      <c r="B20" s="47">
        <f>INDEX('Обработка исходного'!D:D,ROW($B$3)+4*(ROW($B20)-ROW($B$3)))</f>
        <v>20</v>
      </c>
      <c r="C20" s="27" t="str">
        <f>IF(ISBLANK(INDEX('Обработка исходного'!E:E,ROW($B$3)+4*(ROW($B20)-ROW($B$3)))),"",INDEX('Обработка исходного'!E:E,ROW($B$3)+4*(ROW($B20)-ROW($B$3))))</f>
        <v>Поковки диаметром от 100 до 300 мм, КП245*</v>
      </c>
      <c r="D20" s="31">
        <f>INDEX('Обработка исходного'!G:G,ROW($B$3)+4*(ROW($B20)-ROW($B$3)))</f>
        <v>470</v>
      </c>
      <c r="E20" s="32">
        <f>INDEX('Обработка исходного'!H:H,ROW($B$3)+4*(ROW($B20)-ROW($B$3)))</f>
        <v>461</v>
      </c>
      <c r="F20" s="32">
        <f>INDEX('Обработка исходного'!I:I,ROW($B$3)+4*(ROW($B20)-ROW($B$3)))</f>
        <v>461</v>
      </c>
      <c r="G20" s="32">
        <f>INDEX('Обработка исходного'!J:J,ROW($B$3)+4*(ROW($B20)-ROW($B$3)))</f>
        <v>451</v>
      </c>
      <c r="H20" s="32">
        <f>INDEX('Обработка исходного'!K:K,ROW($B$3)+4*(ROW($B20)-ROW($B$3)))</f>
        <v>441</v>
      </c>
      <c r="I20" s="32">
        <f>INDEX('Обработка исходного'!L:L,ROW($B$3)+4*(ROW($B20)-ROW($B$3)))</f>
        <v>441</v>
      </c>
      <c r="J20" s="32">
        <f>INDEX('Обработка исходного'!M:M,ROW($B$3)+4*(ROW($B20)-ROW($B$3)))</f>
        <v>432</v>
      </c>
      <c r="K20" s="32">
        <f>INDEX('Обработка исходного'!N:N,ROW($B$3)+4*(ROW($B20)-ROW($B$3)))</f>
        <v>422</v>
      </c>
      <c r="L20" s="32" t="str">
        <f>INDEX('Обработка исходного'!O:O,ROW($B$3)+4*(ROW($B20)-ROW($B$3)))</f>
        <v>-</v>
      </c>
      <c r="M20" s="32" t="str">
        <f>INDEX('Обработка исходного'!P:P,ROW($B$3)+4*(ROW($B20)-ROW($B$3)))</f>
        <v>-</v>
      </c>
      <c r="N20" s="32" t="str">
        <f>INDEX('Обработка исходного'!Q:Q,ROW($B$3)+4*(ROW($B20)-ROW($B$3)))</f>
        <v>-</v>
      </c>
      <c r="O20" s="32" t="str">
        <f>INDEX('Обработка исходного'!R:R,ROW($B$3)+4*(ROW($B20)-ROW($B$3)))</f>
        <v>-</v>
      </c>
      <c r="P20" s="33" t="str">
        <f>INDEX('Обработка исходного'!S:S,ROW($B$3)+4*(ROW($B20)-ROW($B$3)))</f>
        <v>-</v>
      </c>
    </row>
    <row r="21" spans="1:16" x14ac:dyDescent="0.25">
      <c r="A21" s="10" t="str">
        <f>INDEX('Обработка исходного'!B:B,ROW($B$3)+4*(ROW($B21)-ROW($B$3)))</f>
        <v>Сталь углеродистая</v>
      </c>
      <c r="B21" s="47">
        <f>INDEX('Обработка исходного'!D:D,ROW($B$3)+4*(ROW($B21)-ROW($B$3)))</f>
        <v>20</v>
      </c>
      <c r="C21" s="27" t="str">
        <f>IF(ISBLANK(INDEX('Обработка исходного'!E:E,ROW($B$3)+4*(ROW($B21)-ROW($B$3)))),"",INDEX('Обработка исходного'!E:E,ROW($B$3)+4*(ROW($B21)-ROW($B$3))))</f>
        <v>Горячекатаная сталь толщиной или диаметром до 80 мм</v>
      </c>
      <c r="D21" s="31">
        <f>INDEX('Обработка исходного'!G:G,ROW($B$3)+4*(ROW($B21)-ROW($B$3)))</f>
        <v>402</v>
      </c>
      <c r="E21" s="32">
        <f>INDEX('Обработка исходного'!H:H,ROW($B$3)+4*(ROW($B21)-ROW($B$3)))</f>
        <v>392</v>
      </c>
      <c r="F21" s="32">
        <f>INDEX('Обработка исходного'!I:I,ROW($B$3)+4*(ROW($B21)-ROW($B$3)))</f>
        <v>392</v>
      </c>
      <c r="G21" s="32">
        <f>INDEX('Обработка исходного'!J:J,ROW($B$3)+4*(ROW($B21)-ROW($B$3)))</f>
        <v>392</v>
      </c>
      <c r="H21" s="32">
        <f>INDEX('Обработка исходного'!K:K,ROW($B$3)+4*(ROW($B21)-ROW($B$3)))</f>
        <v>373</v>
      </c>
      <c r="I21" s="32">
        <f>INDEX('Обработка исходного'!L:L,ROW($B$3)+4*(ROW($B21)-ROW($B$3)))</f>
        <v>373</v>
      </c>
      <c r="J21" s="32">
        <f>INDEX('Обработка исходного'!M:M,ROW($B$3)+4*(ROW($B21)-ROW($B$3)))</f>
        <v>363</v>
      </c>
      <c r="K21" s="32">
        <f>INDEX('Обработка исходного'!N:N,ROW($B$3)+4*(ROW($B21)-ROW($B$3)))</f>
        <v>353</v>
      </c>
      <c r="L21" s="32" t="str">
        <f>INDEX('Обработка исходного'!O:O,ROW($B$3)+4*(ROW($B21)-ROW($B$3)))</f>
        <v>-</v>
      </c>
      <c r="M21" s="32" t="str">
        <f>INDEX('Обработка исходного'!P:P,ROW($B$3)+4*(ROW($B21)-ROW($B$3)))</f>
        <v>-</v>
      </c>
      <c r="N21" s="32" t="str">
        <f>INDEX('Обработка исходного'!Q:Q,ROW($B$3)+4*(ROW($B21)-ROW($B$3)))</f>
        <v>-</v>
      </c>
      <c r="O21" s="32" t="str">
        <f>INDEX('Обработка исходного'!R:R,ROW($B$3)+4*(ROW($B21)-ROW($B$3)))</f>
        <v>-</v>
      </c>
      <c r="P21" s="33" t="str">
        <f>INDEX('Обработка исходного'!S:S,ROW($B$3)+4*(ROW($B21)-ROW($B$3)))</f>
        <v>-</v>
      </c>
    </row>
    <row r="22" spans="1:16" ht="25.5" x14ac:dyDescent="0.25">
      <c r="A22" s="10" t="str">
        <f>INDEX('Обработка исходного'!B:B,ROW($B$3)+4*(ROW($B22)-ROW($B$3)))</f>
        <v>Сталь углеродистая</v>
      </c>
      <c r="B22" s="47">
        <f>INDEX('Обработка исходного'!D:D,ROW($B$3)+4*(ROW($B22)-ROW($B$3)))</f>
        <v>20</v>
      </c>
      <c r="C22" s="27" t="str">
        <f>IF(ISBLANK(INDEX('Обработка исходного'!E:E,ROW($B$3)+4*(ROW($B22)-ROW($B$3)))),"",INDEX('Обработка исходного'!E:E,ROW($B$3)+4*(ROW($B22)-ROW($B$3))))</f>
        <v>Трубы горячедеформированные наружным диаметром от 10 до 465 мм с толщиной стенки от 2 до 60 мм</v>
      </c>
      <c r="D22" s="31">
        <f>INDEX('Обработка исходного'!G:G,ROW($B$3)+4*(ROW($B22)-ROW($B$3)))</f>
        <v>402</v>
      </c>
      <c r="E22" s="32">
        <f>INDEX('Обработка исходного'!H:H,ROW($B$3)+4*(ROW($B22)-ROW($B$3)))</f>
        <v>392</v>
      </c>
      <c r="F22" s="32">
        <f>INDEX('Обработка исходного'!I:I,ROW($B$3)+4*(ROW($B22)-ROW($B$3)))</f>
        <v>392</v>
      </c>
      <c r="G22" s="32">
        <f>INDEX('Обработка исходного'!J:J,ROW($B$3)+4*(ROW($B22)-ROW($B$3)))</f>
        <v>392</v>
      </c>
      <c r="H22" s="32">
        <f>INDEX('Обработка исходного'!K:K,ROW($B$3)+4*(ROW($B22)-ROW($B$3)))</f>
        <v>373</v>
      </c>
      <c r="I22" s="32">
        <f>INDEX('Обработка исходного'!L:L,ROW($B$3)+4*(ROW($B22)-ROW($B$3)))</f>
        <v>373</v>
      </c>
      <c r="J22" s="32">
        <f>INDEX('Обработка исходного'!M:M,ROW($B$3)+4*(ROW($B22)-ROW($B$3)))</f>
        <v>363</v>
      </c>
      <c r="K22" s="32">
        <f>INDEX('Обработка исходного'!N:N,ROW($B$3)+4*(ROW($B22)-ROW($B$3)))</f>
        <v>353</v>
      </c>
      <c r="L22" s="32" t="str">
        <f>INDEX('Обработка исходного'!O:O,ROW($B$3)+4*(ROW($B22)-ROW($B$3)))</f>
        <v>-</v>
      </c>
      <c r="M22" s="32" t="str">
        <f>INDEX('Обработка исходного'!P:P,ROW($B$3)+4*(ROW($B22)-ROW($B$3)))</f>
        <v>-</v>
      </c>
      <c r="N22" s="32" t="str">
        <f>INDEX('Обработка исходного'!Q:Q,ROW($B$3)+4*(ROW($B22)-ROW($B$3)))</f>
        <v>-</v>
      </c>
      <c r="O22" s="32" t="str">
        <f>INDEX('Обработка исходного'!R:R,ROW($B$3)+4*(ROW($B22)-ROW($B$3)))</f>
        <v>-</v>
      </c>
      <c r="P22" s="33" t="str">
        <f>INDEX('Обработка исходного'!S:S,ROW($B$3)+4*(ROW($B22)-ROW($B$3)))</f>
        <v>-</v>
      </c>
    </row>
    <row r="23" spans="1:16" x14ac:dyDescent="0.25">
      <c r="A23" s="10" t="str">
        <f>INDEX('Обработка исходного'!B:B,ROW($B$3)+4*(ROW($B23)-ROW($B$3)))</f>
        <v>Сталь углеродистая</v>
      </c>
      <c r="B23" s="47">
        <f>INDEX('Обработка исходного'!D:D,ROW($B$3)+4*(ROW($B23)-ROW($B$3)))</f>
        <v>20</v>
      </c>
      <c r="C23" s="27" t="str">
        <f>IF(ISBLANK(INDEX('Обработка исходного'!E:E,ROW($B$3)+4*(ROW($B23)-ROW($B$3)))),"",INDEX('Обработка исходного'!E:E,ROW($B$3)+4*(ROW($B23)-ROW($B$3))))</f>
        <v>Отожженные, высокоотпущенные листы толщиной от 4 до 80 мм</v>
      </c>
      <c r="D23" s="31">
        <f>INDEX('Обработка исходного'!G:G,ROW($B$3)+4*(ROW($B23)-ROW($B$3)))</f>
        <v>373</v>
      </c>
      <c r="E23" s="32">
        <f>INDEX('Обработка исходного'!H:H,ROW($B$3)+4*(ROW($B23)-ROW($B$3)))</f>
        <v>363</v>
      </c>
      <c r="F23" s="32">
        <f>INDEX('Обработка исходного'!I:I,ROW($B$3)+4*(ROW($B23)-ROW($B$3)))</f>
        <v>353</v>
      </c>
      <c r="G23" s="32">
        <f>INDEX('Обработка исходного'!J:J,ROW($B$3)+4*(ROW($B23)-ROW($B$3)))</f>
        <v>343</v>
      </c>
      <c r="H23" s="32">
        <f>INDEX('Обработка исходного'!K:K,ROW($B$3)+4*(ROW($B23)-ROW($B$3)))</f>
        <v>343</v>
      </c>
      <c r="I23" s="32">
        <f>INDEX('Обработка исходного'!L:L,ROW($B$3)+4*(ROW($B23)-ROW($B$3)))</f>
        <v>333</v>
      </c>
      <c r="J23" s="32">
        <f>INDEX('Обработка исходного'!M:M,ROW($B$3)+4*(ROW($B23)-ROW($B$3)))</f>
        <v>333</v>
      </c>
      <c r="K23" s="32">
        <f>INDEX('Обработка исходного'!N:N,ROW($B$3)+4*(ROW($B23)-ROW($B$3)))</f>
        <v>323</v>
      </c>
      <c r="L23" s="32" t="str">
        <f>INDEX('Обработка исходного'!O:O,ROW($B$3)+4*(ROW($B23)-ROW($B$3)))</f>
        <v>-</v>
      </c>
      <c r="M23" s="32" t="str">
        <f>INDEX('Обработка исходного'!P:P,ROW($B$3)+4*(ROW($B23)-ROW($B$3)))</f>
        <v>-</v>
      </c>
      <c r="N23" s="32" t="str">
        <f>INDEX('Обработка исходного'!Q:Q,ROW($B$3)+4*(ROW($B23)-ROW($B$3)))</f>
        <v>-</v>
      </c>
      <c r="O23" s="32" t="str">
        <f>INDEX('Обработка исходного'!R:R,ROW($B$3)+4*(ROW($B23)-ROW($B$3)))</f>
        <v>-</v>
      </c>
      <c r="P23" s="33" t="str">
        <f>INDEX('Обработка исходного'!S:S,ROW($B$3)+4*(ROW($B23)-ROW($B$3)))</f>
        <v>-</v>
      </c>
    </row>
    <row r="24" spans="1:16" x14ac:dyDescent="0.25">
      <c r="A24" s="10" t="str">
        <f>INDEX('Обработка исходного'!B:B,ROW($B$3)+4*(ROW($B24)-ROW($B$3)))</f>
        <v>Сталь углеродистая</v>
      </c>
      <c r="B24" s="47">
        <f>INDEX('Обработка исходного'!D:D,ROW($B$3)+4*(ROW($B24)-ROW($B$3)))</f>
        <v>20</v>
      </c>
      <c r="C24" s="27" t="str">
        <f>IF(ISBLANK(INDEX('Обработка исходного'!E:E,ROW($B$3)+4*(ROW($B24)-ROW($B$3)))),"",INDEX('Обработка исходного'!E:E,ROW($B$3)+4*(ROW($B24)-ROW($B$3))))</f>
        <v>Листовые заготовки толщиной от 20 до 250 мм</v>
      </c>
      <c r="D24" s="31">
        <f>INDEX('Обработка исходного'!G:G,ROW($B$3)+4*(ROW($B24)-ROW($B$3)))</f>
        <v>353</v>
      </c>
      <c r="E24" s="32">
        <f>INDEX('Обработка исходного'!H:H,ROW($B$3)+4*(ROW($B24)-ROW($B$3)))</f>
        <v>343</v>
      </c>
      <c r="F24" s="32">
        <f>INDEX('Обработка исходного'!I:I,ROW($B$3)+4*(ROW($B24)-ROW($B$3)))</f>
        <v>334</v>
      </c>
      <c r="G24" s="32">
        <f>INDEX('Обработка исходного'!J:J,ROW($B$3)+4*(ROW($B24)-ROW($B$3)))</f>
        <v>324</v>
      </c>
      <c r="H24" s="32">
        <f>INDEX('Обработка исходного'!K:K,ROW($B$3)+4*(ROW($B24)-ROW($B$3)))</f>
        <v>304</v>
      </c>
      <c r="I24" s="32">
        <f>INDEX('Обработка исходного'!L:L,ROW($B$3)+4*(ROW($B24)-ROW($B$3)))</f>
        <v>294</v>
      </c>
      <c r="J24" s="32">
        <f>INDEX('Обработка исходного'!M:M,ROW($B$3)+4*(ROW($B24)-ROW($B$3)))</f>
        <v>284</v>
      </c>
      <c r="K24" s="32">
        <f>INDEX('Обработка исходного'!N:N,ROW($B$3)+4*(ROW($B24)-ROW($B$3)))</f>
        <v>275</v>
      </c>
      <c r="L24" s="32" t="str">
        <f>INDEX('Обработка исходного'!O:O,ROW($B$3)+4*(ROW($B24)-ROW($B$3)))</f>
        <v>-</v>
      </c>
      <c r="M24" s="32" t="str">
        <f>INDEX('Обработка исходного'!P:P,ROW($B$3)+4*(ROW($B24)-ROW($B$3)))</f>
        <v>-</v>
      </c>
      <c r="N24" s="32" t="str">
        <f>INDEX('Обработка исходного'!Q:Q,ROW($B$3)+4*(ROW($B24)-ROW($B$3)))</f>
        <v>-</v>
      </c>
      <c r="O24" s="32" t="str">
        <f>INDEX('Обработка исходного'!R:R,ROW($B$3)+4*(ROW($B24)-ROW($B$3)))</f>
        <v>-</v>
      </c>
      <c r="P24" s="33" t="str">
        <f>INDEX('Обработка исходного'!S:S,ROW($B$3)+4*(ROW($B24)-ROW($B$3)))</f>
        <v>-</v>
      </c>
    </row>
    <row r="25" spans="1:16" x14ac:dyDescent="0.25">
      <c r="A25" s="10" t="str">
        <f>INDEX('Обработка исходного'!B:B,ROW($B$3)+4*(ROW($B25)-ROW($B$3)))</f>
        <v>Сталь углеродистая</v>
      </c>
      <c r="B25" s="47" t="str">
        <f>INDEX('Обработка исходного'!D:D,ROW($B$3)+4*(ROW($B25)-ROW($B$3)))</f>
        <v>20Л</v>
      </c>
      <c r="C25" s="27" t="str">
        <f>IF(ISBLANK(INDEX('Обработка исходного'!E:E,ROW($B$3)+4*(ROW($B25)-ROW($B$3)))),"",INDEX('Обработка исходного'!E:E,ROW($B$3)+4*(ROW($B25)-ROW($B$3))))</f>
        <v>Отливки с толщиной стенки до 100 мм</v>
      </c>
      <c r="D25" s="31">
        <f>INDEX('Обработка исходного'!G:G,ROW($B$3)+4*(ROW($B25)-ROW($B$3)))</f>
        <v>412</v>
      </c>
      <c r="E25" s="32">
        <f>INDEX('Обработка исходного'!H:H,ROW($B$3)+4*(ROW($B25)-ROW($B$3)))</f>
        <v>412</v>
      </c>
      <c r="F25" s="32">
        <f>INDEX('Обработка исходного'!I:I,ROW($B$3)+4*(ROW($B25)-ROW($B$3)))</f>
        <v>412</v>
      </c>
      <c r="G25" s="32">
        <f>INDEX('Обработка исходного'!J:J,ROW($B$3)+4*(ROW($B25)-ROW($B$3)))</f>
        <v>392</v>
      </c>
      <c r="H25" s="32">
        <f>INDEX('Обработка исходного'!K:K,ROW($B$3)+4*(ROW($B25)-ROW($B$3)))</f>
        <v>370</v>
      </c>
      <c r="I25" s="32">
        <f>INDEX('Обработка исходного'!L:L,ROW($B$3)+4*(ROW($B25)-ROW($B$3)))</f>
        <v>370</v>
      </c>
      <c r="J25" s="32">
        <f>INDEX('Обработка исходного'!M:M,ROW($B$3)+4*(ROW($B25)-ROW($B$3)))</f>
        <v>370</v>
      </c>
      <c r="K25" s="32">
        <f>INDEX('Обработка исходного'!N:N,ROW($B$3)+4*(ROW($B25)-ROW($B$3)))</f>
        <v>360</v>
      </c>
      <c r="L25" s="32" t="str">
        <f>INDEX('Обработка исходного'!O:O,ROW($B$3)+4*(ROW($B25)-ROW($B$3)))</f>
        <v>-</v>
      </c>
      <c r="M25" s="32" t="str">
        <f>INDEX('Обработка исходного'!P:P,ROW($B$3)+4*(ROW($B25)-ROW($B$3)))</f>
        <v>-</v>
      </c>
      <c r="N25" s="32" t="str">
        <f>INDEX('Обработка исходного'!Q:Q,ROW($B$3)+4*(ROW($B25)-ROW($B$3)))</f>
        <v>-</v>
      </c>
      <c r="O25" s="32" t="str">
        <f>INDEX('Обработка исходного'!R:R,ROW($B$3)+4*(ROW($B25)-ROW($B$3)))</f>
        <v>-</v>
      </c>
      <c r="P25" s="33" t="str">
        <f>INDEX('Обработка исходного'!S:S,ROW($B$3)+4*(ROW($B25)-ROW($B$3)))</f>
        <v>-</v>
      </c>
    </row>
    <row r="26" spans="1:16" x14ac:dyDescent="0.25">
      <c r="A26" s="10" t="str">
        <f>INDEX('Обработка исходного'!B:B,ROW($B$3)+4*(ROW($B26)-ROW($B$3)))</f>
        <v>Сталь углеродистая</v>
      </c>
      <c r="B26" s="47" t="str">
        <f>INDEX('Обработка исходного'!D:D,ROW($B$3)+4*(ROW($B26)-ROW($B$3)))</f>
        <v>20К</v>
      </c>
      <c r="C26" s="27" t="str">
        <f>IF(ISBLANK(INDEX('Обработка исходного'!E:E,ROW($B$3)+4*(ROW($B26)-ROW($B$3)))),"",INDEX('Обработка исходного'!E:E,ROW($B$3)+4*(ROW($B26)-ROW($B$3))))</f>
        <v>Листы толщиной от 4 до 60 мм</v>
      </c>
      <c r="D26" s="31">
        <f>INDEX('Обработка исходного'!G:G,ROW($B$3)+4*(ROW($B26)-ROW($B$3)))</f>
        <v>402</v>
      </c>
      <c r="E26" s="32">
        <f>INDEX('Обработка исходного'!H:H,ROW($B$3)+4*(ROW($B26)-ROW($B$3)))</f>
        <v>397</v>
      </c>
      <c r="F26" s="32">
        <f>INDEX('Обработка исходного'!I:I,ROW($B$3)+4*(ROW($B26)-ROW($B$3)))</f>
        <v>397</v>
      </c>
      <c r="G26" s="32">
        <f>INDEX('Обработка исходного'!J:J,ROW($B$3)+4*(ROW($B26)-ROW($B$3)))</f>
        <v>392</v>
      </c>
      <c r="H26" s="32">
        <f>INDEX('Обработка исходного'!K:K,ROW($B$3)+4*(ROW($B26)-ROW($B$3)))</f>
        <v>392</v>
      </c>
      <c r="I26" s="32">
        <f>INDEX('Обработка исходного'!L:L,ROW($B$3)+4*(ROW($B26)-ROW($B$3)))</f>
        <v>392</v>
      </c>
      <c r="J26" s="32">
        <f>INDEX('Обработка исходного'!M:M,ROW($B$3)+4*(ROW($B26)-ROW($B$3)))</f>
        <v>373</v>
      </c>
      <c r="K26" s="32">
        <f>INDEX('Обработка исходного'!N:N,ROW($B$3)+4*(ROW($B26)-ROW($B$3)))</f>
        <v>363</v>
      </c>
      <c r="L26" s="32" t="str">
        <f>INDEX('Обработка исходного'!O:O,ROW($B$3)+4*(ROW($B26)-ROW($B$3)))</f>
        <v>-</v>
      </c>
      <c r="M26" s="32" t="str">
        <f>INDEX('Обработка исходного'!P:P,ROW($B$3)+4*(ROW($B26)-ROW($B$3)))</f>
        <v>-</v>
      </c>
      <c r="N26" s="32" t="str">
        <f>INDEX('Обработка исходного'!Q:Q,ROW($B$3)+4*(ROW($B26)-ROW($B$3)))</f>
        <v>-</v>
      </c>
      <c r="O26" s="32" t="str">
        <f>INDEX('Обработка исходного'!R:R,ROW($B$3)+4*(ROW($B26)-ROW($B$3)))</f>
        <v>-</v>
      </c>
      <c r="P26" s="33" t="str">
        <f>INDEX('Обработка исходного'!S:S,ROW($B$3)+4*(ROW($B26)-ROW($B$3)))</f>
        <v>-</v>
      </c>
    </row>
    <row r="27" spans="1:16" x14ac:dyDescent="0.25">
      <c r="A27" s="10" t="str">
        <f>INDEX('Обработка исходного'!B:B,ROW($B$3)+4*(ROW($B27)-ROW($B$3)))</f>
        <v>Сталь углеродистая</v>
      </c>
      <c r="B27" s="47" t="str">
        <f>INDEX('Обработка исходного'!D:D,ROW($B$3)+4*(ROW($B27)-ROW($B$3)))</f>
        <v>22К</v>
      </c>
      <c r="C27" s="27" t="str">
        <f>IF(ISBLANK(INDEX('Обработка исходного'!E:E,ROW($B$3)+4*(ROW($B27)-ROW($B$3)))),"",INDEX('Обработка исходного'!E:E,ROW($B$3)+4*(ROW($B27)-ROW($B$3))))</f>
        <v>Листы толщиной от 70 до 170 мм, КП215*</v>
      </c>
      <c r="D27" s="31">
        <f>INDEX('Обработка исходного'!G:G,ROW($B$3)+4*(ROW($B27)-ROW($B$3)))</f>
        <v>430</v>
      </c>
      <c r="E27" s="32">
        <f>INDEX('Обработка исходного'!H:H,ROW($B$3)+4*(ROW($B27)-ROW($B$3)))</f>
        <v>430</v>
      </c>
      <c r="F27" s="32">
        <f>INDEX('Обработка исходного'!I:I,ROW($B$3)+4*(ROW($B27)-ROW($B$3)))</f>
        <v>430</v>
      </c>
      <c r="G27" s="32">
        <f>INDEX('Обработка исходного'!J:J,ROW($B$3)+4*(ROW($B27)-ROW($B$3)))</f>
        <v>430</v>
      </c>
      <c r="H27" s="32">
        <f>INDEX('Обработка исходного'!K:K,ROW($B$3)+4*(ROW($B27)-ROW($B$3)))</f>
        <v>430</v>
      </c>
      <c r="I27" s="32">
        <f>INDEX('Обработка исходного'!L:L,ROW($B$3)+4*(ROW($B27)-ROW($B$3)))</f>
        <v>421</v>
      </c>
      <c r="J27" s="32">
        <f>INDEX('Обработка исходного'!M:M,ROW($B$3)+4*(ROW($B27)-ROW($B$3)))</f>
        <v>412</v>
      </c>
      <c r="K27" s="32">
        <f>INDEX('Обработка исходного'!N:N,ROW($B$3)+4*(ROW($B27)-ROW($B$3)))</f>
        <v>392</v>
      </c>
      <c r="L27" s="32" t="str">
        <f>INDEX('Обработка исходного'!O:O,ROW($B$3)+4*(ROW($B27)-ROW($B$3)))</f>
        <v>-</v>
      </c>
      <c r="M27" s="32" t="str">
        <f>INDEX('Обработка исходного'!P:P,ROW($B$3)+4*(ROW($B27)-ROW($B$3)))</f>
        <v>-</v>
      </c>
      <c r="N27" s="32" t="str">
        <f>INDEX('Обработка исходного'!Q:Q,ROW($B$3)+4*(ROW($B27)-ROW($B$3)))</f>
        <v>-</v>
      </c>
      <c r="O27" s="32" t="str">
        <f>INDEX('Обработка исходного'!R:R,ROW($B$3)+4*(ROW($B27)-ROW($B$3)))</f>
        <v>-</v>
      </c>
      <c r="P27" s="33" t="str">
        <f>INDEX('Обработка исходного'!S:S,ROW($B$3)+4*(ROW($B27)-ROW($B$3)))</f>
        <v>-</v>
      </c>
    </row>
    <row r="28" spans="1:16" x14ac:dyDescent="0.25">
      <c r="A28" s="10" t="str">
        <f>INDEX('Обработка исходного'!B:B,ROW($B$3)+4*(ROW($B28)-ROW($B$3)))</f>
        <v>Сталь углеродистая</v>
      </c>
      <c r="B28" s="47" t="str">
        <f>INDEX('Обработка исходного'!D:D,ROW($B$3)+4*(ROW($B28)-ROW($B$3)))</f>
        <v>22К</v>
      </c>
      <c r="C28" s="27" t="str">
        <f>IF(ISBLANK(INDEX('Обработка исходного'!E:E,ROW($B$3)+4*(ROW($B28)-ROW($B$3)))),"",INDEX('Обработка исходного'!E:E,ROW($B$3)+4*(ROW($B28)-ROW($B$3))))</f>
        <v>Поковки диаметром от 300 до 800 мм, КП195*</v>
      </c>
      <c r="D28" s="31">
        <f>INDEX('Обработка исходного'!G:G,ROW($B$3)+4*(ROW($B28)-ROW($B$3)))</f>
        <v>390</v>
      </c>
      <c r="E28" s="32">
        <f>INDEX('Обработка исходного'!H:H,ROW($B$3)+4*(ROW($B28)-ROW($B$3)))</f>
        <v>390</v>
      </c>
      <c r="F28" s="32">
        <f>INDEX('Обработка исходного'!I:I,ROW($B$3)+4*(ROW($B28)-ROW($B$3)))</f>
        <v>390</v>
      </c>
      <c r="G28" s="32">
        <f>INDEX('Обработка исходного'!J:J,ROW($B$3)+4*(ROW($B28)-ROW($B$3)))</f>
        <v>383</v>
      </c>
      <c r="H28" s="32">
        <f>INDEX('Обработка исходного'!K:K,ROW($B$3)+4*(ROW($B28)-ROW($B$3)))</f>
        <v>373</v>
      </c>
      <c r="I28" s="32">
        <f>INDEX('Обработка исходного'!L:L,ROW($B$3)+4*(ROW($B28)-ROW($B$3)))</f>
        <v>363</v>
      </c>
      <c r="J28" s="32">
        <f>INDEX('Обработка исходного'!M:M,ROW($B$3)+4*(ROW($B28)-ROW($B$3)))</f>
        <v>353</v>
      </c>
      <c r="K28" s="32">
        <f>INDEX('Обработка исходного'!N:N,ROW($B$3)+4*(ROW($B28)-ROW($B$3)))</f>
        <v>353</v>
      </c>
      <c r="L28" s="32" t="str">
        <f>INDEX('Обработка исходного'!O:O,ROW($B$3)+4*(ROW($B28)-ROW($B$3)))</f>
        <v>-</v>
      </c>
      <c r="M28" s="32" t="str">
        <f>INDEX('Обработка исходного'!P:P,ROW($B$3)+4*(ROW($B28)-ROW($B$3)))</f>
        <v>-</v>
      </c>
      <c r="N28" s="32" t="str">
        <f>INDEX('Обработка исходного'!Q:Q,ROW($B$3)+4*(ROW($B28)-ROW($B$3)))</f>
        <v>-</v>
      </c>
      <c r="O28" s="32" t="str">
        <f>INDEX('Обработка исходного'!R:R,ROW($B$3)+4*(ROW($B28)-ROW($B$3)))</f>
        <v>-</v>
      </c>
      <c r="P28" s="33" t="str">
        <f>INDEX('Обработка исходного'!S:S,ROW($B$3)+4*(ROW($B28)-ROW($B$3)))</f>
        <v>-</v>
      </c>
    </row>
    <row r="29" spans="1:16" x14ac:dyDescent="0.25">
      <c r="A29" s="10" t="str">
        <f>INDEX('Обработка исходного'!B:B,ROW($B$3)+4*(ROW($B29)-ROW($B$3)))</f>
        <v>Сталь углеродистая</v>
      </c>
      <c r="B29" s="47" t="str">
        <f>INDEX('Обработка исходного'!D:D,ROW($B$3)+4*(ROW($B29)-ROW($B$3)))</f>
        <v>22К</v>
      </c>
      <c r="C29" s="27" t="str">
        <f>IF(ISBLANK(INDEX('Обработка исходного'!E:E,ROW($B$3)+4*(ROW($B29)-ROW($B$3)))),"",INDEX('Обработка исходного'!E:E,ROW($B$3)+4*(ROW($B29)-ROW($B$3))))</f>
        <v>Поковки диаметром от 100 до 800 мм, КП215*</v>
      </c>
      <c r="D29" s="31">
        <f>INDEX('Обработка исходного'!G:G,ROW($B$3)+4*(ROW($B29)-ROW($B$3)))</f>
        <v>430</v>
      </c>
      <c r="E29" s="32">
        <f>INDEX('Обработка исходного'!H:H,ROW($B$3)+4*(ROW($B29)-ROW($B$3)))</f>
        <v>392</v>
      </c>
      <c r="F29" s="32">
        <f>INDEX('Обработка исходного'!I:I,ROW($B$3)+4*(ROW($B29)-ROW($B$3)))</f>
        <v>392</v>
      </c>
      <c r="G29" s="32">
        <f>INDEX('Обработка исходного'!J:J,ROW($B$3)+4*(ROW($B29)-ROW($B$3)))</f>
        <v>392</v>
      </c>
      <c r="H29" s="32">
        <f>INDEX('Обработка исходного'!K:K,ROW($B$3)+4*(ROW($B29)-ROW($B$3)))</f>
        <v>392</v>
      </c>
      <c r="I29" s="32">
        <f>INDEX('Обработка исходного'!L:L,ROW($B$3)+4*(ROW($B29)-ROW($B$3)))</f>
        <v>392</v>
      </c>
      <c r="J29" s="32">
        <f>INDEX('Обработка исходного'!M:M,ROW($B$3)+4*(ROW($B29)-ROW($B$3)))</f>
        <v>353</v>
      </c>
      <c r="K29" s="32">
        <f>INDEX('Обработка исходного'!N:N,ROW($B$3)+4*(ROW($B29)-ROW($B$3)))</f>
        <v>343</v>
      </c>
      <c r="L29" s="32" t="str">
        <f>INDEX('Обработка исходного'!O:O,ROW($B$3)+4*(ROW($B29)-ROW($B$3)))</f>
        <v>-</v>
      </c>
      <c r="M29" s="32" t="str">
        <f>INDEX('Обработка исходного'!P:P,ROW($B$3)+4*(ROW($B29)-ROW($B$3)))</f>
        <v>-</v>
      </c>
      <c r="N29" s="32" t="str">
        <f>INDEX('Обработка исходного'!Q:Q,ROW($B$3)+4*(ROW($B29)-ROW($B$3)))</f>
        <v>-</v>
      </c>
      <c r="O29" s="32" t="str">
        <f>INDEX('Обработка исходного'!R:R,ROW($B$3)+4*(ROW($B29)-ROW($B$3)))</f>
        <v>-</v>
      </c>
      <c r="P29" s="33" t="str">
        <f>INDEX('Обработка исходного'!S:S,ROW($B$3)+4*(ROW($B29)-ROW($B$3)))</f>
        <v>-</v>
      </c>
    </row>
    <row r="30" spans="1:16" x14ac:dyDescent="0.25">
      <c r="A30" s="10" t="str">
        <f>INDEX('Обработка исходного'!B:B,ROW($B$3)+4*(ROW($B30)-ROW($B$3)))</f>
        <v>Сталь углеродистая</v>
      </c>
      <c r="B30" s="47">
        <f>INDEX('Обработка исходного'!D:D,ROW($B$3)+4*(ROW($B30)-ROW($B$3)))</f>
        <v>25</v>
      </c>
      <c r="C30" s="27" t="str">
        <f>IF(ISBLANK(INDEX('Обработка исходного'!E:E,ROW($B$3)+4*(ROW($B30)-ROW($B$3)))),"",INDEX('Обработка исходного'!E:E,ROW($B$3)+4*(ROW($B30)-ROW($B$3))))</f>
        <v>Поковки диаметром до 500 мм, КП175*</v>
      </c>
      <c r="D30" s="31">
        <f>INDEX('Обработка исходного'!G:G,ROW($B$3)+4*(ROW($B30)-ROW($B$3)))</f>
        <v>350</v>
      </c>
      <c r="E30" s="32">
        <f>INDEX('Обработка исходного'!H:H,ROW($B$3)+4*(ROW($B30)-ROW($B$3)))</f>
        <v>343</v>
      </c>
      <c r="F30" s="32">
        <f>INDEX('Обработка исходного'!I:I,ROW($B$3)+4*(ROW($B30)-ROW($B$3)))</f>
        <v>333</v>
      </c>
      <c r="G30" s="32">
        <f>INDEX('Обработка исходного'!J:J,ROW($B$3)+4*(ROW($B30)-ROW($B$3)))</f>
        <v>323</v>
      </c>
      <c r="H30" s="32">
        <f>INDEX('Обработка исходного'!K:K,ROW($B$3)+4*(ROW($B30)-ROW($B$3)))</f>
        <v>323</v>
      </c>
      <c r="I30" s="32">
        <f>INDEX('Обработка исходного'!L:L,ROW($B$3)+4*(ROW($B30)-ROW($B$3)))</f>
        <v>304</v>
      </c>
      <c r="J30" s="32">
        <f>INDEX('Обработка исходного'!M:M,ROW($B$3)+4*(ROW($B30)-ROW($B$3)))</f>
        <v>294</v>
      </c>
      <c r="K30" s="32">
        <f>INDEX('Обработка исходного'!N:N,ROW($B$3)+4*(ROW($B30)-ROW($B$3)))</f>
        <v>294</v>
      </c>
      <c r="L30" s="32" t="str">
        <f>INDEX('Обработка исходного'!O:O,ROW($B$3)+4*(ROW($B30)-ROW($B$3)))</f>
        <v>-</v>
      </c>
      <c r="M30" s="32" t="str">
        <f>INDEX('Обработка исходного'!P:P,ROW($B$3)+4*(ROW($B30)-ROW($B$3)))</f>
        <v>-</v>
      </c>
      <c r="N30" s="32" t="str">
        <f>INDEX('Обработка исходного'!Q:Q,ROW($B$3)+4*(ROW($B30)-ROW($B$3)))</f>
        <v>-</v>
      </c>
      <c r="O30" s="32" t="str">
        <f>INDEX('Обработка исходного'!R:R,ROW($B$3)+4*(ROW($B30)-ROW($B$3)))</f>
        <v>-</v>
      </c>
      <c r="P30" s="33" t="str">
        <f>INDEX('Обработка исходного'!S:S,ROW($B$3)+4*(ROW($B30)-ROW($B$3)))</f>
        <v>-</v>
      </c>
    </row>
    <row r="31" spans="1:16" x14ac:dyDescent="0.25">
      <c r="A31" s="10" t="str">
        <f>INDEX('Обработка исходного'!B:B,ROW($B$3)+4*(ROW($B31)-ROW($B$3)))</f>
        <v>Сталь углеродистая</v>
      </c>
      <c r="B31" s="47">
        <f>INDEX('Обработка исходного'!D:D,ROW($B$3)+4*(ROW($B31)-ROW($B$3)))</f>
        <v>25</v>
      </c>
      <c r="C31" s="27" t="str">
        <f>IF(ISBLANK(INDEX('Обработка исходного'!E:E,ROW($B$3)+4*(ROW($B31)-ROW($B$3)))),"",INDEX('Обработка исходного'!E:E,ROW($B$3)+4*(ROW($B31)-ROW($B$3))))</f>
        <v>Поковки диаметром до 500 мм, КП195*</v>
      </c>
      <c r="D31" s="31">
        <f>INDEX('Обработка исходного'!G:G,ROW($B$3)+4*(ROW($B31)-ROW($B$3)))</f>
        <v>390</v>
      </c>
      <c r="E31" s="32">
        <f>INDEX('Обработка исходного'!H:H,ROW($B$3)+4*(ROW($B31)-ROW($B$3)))</f>
        <v>390</v>
      </c>
      <c r="F31" s="32">
        <f>INDEX('Обработка исходного'!I:I,ROW($B$3)+4*(ROW($B31)-ROW($B$3)))</f>
        <v>373</v>
      </c>
      <c r="G31" s="32">
        <f>INDEX('Обработка исходного'!J:J,ROW($B$3)+4*(ROW($B31)-ROW($B$3)))</f>
        <v>363</v>
      </c>
      <c r="H31" s="32">
        <f>INDEX('Обработка исходного'!K:K,ROW($B$3)+4*(ROW($B31)-ROW($B$3)))</f>
        <v>363</v>
      </c>
      <c r="I31" s="32">
        <f>INDEX('Обработка исходного'!L:L,ROW($B$3)+4*(ROW($B31)-ROW($B$3)))</f>
        <v>343</v>
      </c>
      <c r="J31" s="32">
        <f>INDEX('Обработка исходного'!M:M,ROW($B$3)+4*(ROW($B31)-ROW($B$3)))</f>
        <v>333</v>
      </c>
      <c r="K31" s="32">
        <f>INDEX('Обработка исходного'!N:N,ROW($B$3)+4*(ROW($B31)-ROW($B$3)))</f>
        <v>323</v>
      </c>
      <c r="L31" s="32" t="str">
        <f>INDEX('Обработка исходного'!O:O,ROW($B$3)+4*(ROW($B31)-ROW($B$3)))</f>
        <v>-</v>
      </c>
      <c r="M31" s="32" t="str">
        <f>INDEX('Обработка исходного'!P:P,ROW($B$3)+4*(ROW($B31)-ROW($B$3)))</f>
        <v>-</v>
      </c>
      <c r="N31" s="32" t="str">
        <f>INDEX('Обработка исходного'!Q:Q,ROW($B$3)+4*(ROW($B31)-ROW($B$3)))</f>
        <v>-</v>
      </c>
      <c r="O31" s="32" t="str">
        <f>INDEX('Обработка исходного'!R:R,ROW($B$3)+4*(ROW($B31)-ROW($B$3)))</f>
        <v>-</v>
      </c>
      <c r="P31" s="33" t="str">
        <f>INDEX('Обработка исходного'!S:S,ROW($B$3)+4*(ROW($B31)-ROW($B$3)))</f>
        <v>-</v>
      </c>
    </row>
    <row r="32" spans="1:16" x14ac:dyDescent="0.25">
      <c r="A32" s="10" t="str">
        <f>INDEX('Обработка исходного'!B:B,ROW($B$3)+4*(ROW($B32)-ROW($B$3)))</f>
        <v>Сталь углеродистая</v>
      </c>
      <c r="B32" s="47">
        <f>INDEX('Обработка исходного'!D:D,ROW($B$3)+4*(ROW($B32)-ROW($B$3)))</f>
        <v>25</v>
      </c>
      <c r="C32" s="27" t="str">
        <f>IF(ISBLANK(INDEX('Обработка исходного'!E:E,ROW($B$3)+4*(ROW($B32)-ROW($B$3)))),"",INDEX('Обработка исходного'!E:E,ROW($B$3)+4*(ROW($B32)-ROW($B$3))))</f>
        <v>Поковки диаметром до 300 мм, КП215*</v>
      </c>
      <c r="D32" s="31">
        <f>INDEX('Обработка исходного'!G:G,ROW($B$3)+4*(ROW($B32)-ROW($B$3)))</f>
        <v>430</v>
      </c>
      <c r="E32" s="32">
        <f>INDEX('Обработка исходного'!H:H,ROW($B$3)+4*(ROW($B32)-ROW($B$3)))</f>
        <v>422</v>
      </c>
      <c r="F32" s="32">
        <f>INDEX('Обработка исходного'!I:I,ROW($B$3)+4*(ROW($B32)-ROW($B$3)))</f>
        <v>422</v>
      </c>
      <c r="G32" s="32">
        <f>INDEX('Обработка исходного'!J:J,ROW($B$3)+4*(ROW($B32)-ROW($B$3)))</f>
        <v>412</v>
      </c>
      <c r="H32" s="32">
        <f>INDEX('Обработка исходного'!K:K,ROW($B$3)+4*(ROW($B32)-ROW($B$3)))</f>
        <v>402</v>
      </c>
      <c r="I32" s="32">
        <f>INDEX('Обработка исходного'!L:L,ROW($B$3)+4*(ROW($B32)-ROW($B$3)))</f>
        <v>402</v>
      </c>
      <c r="J32" s="32">
        <f>INDEX('Обработка исходного'!M:M,ROW($B$3)+4*(ROW($B32)-ROW($B$3)))</f>
        <v>402</v>
      </c>
      <c r="K32" s="32">
        <f>INDEX('Обработка исходного'!N:N,ROW($B$3)+4*(ROW($B32)-ROW($B$3)))</f>
        <v>373</v>
      </c>
      <c r="L32" s="32" t="str">
        <f>INDEX('Обработка исходного'!O:O,ROW($B$3)+4*(ROW($B32)-ROW($B$3)))</f>
        <v>-</v>
      </c>
      <c r="M32" s="32" t="str">
        <f>INDEX('Обработка исходного'!P:P,ROW($B$3)+4*(ROW($B32)-ROW($B$3)))</f>
        <v>-</v>
      </c>
      <c r="N32" s="32" t="str">
        <f>INDEX('Обработка исходного'!Q:Q,ROW($B$3)+4*(ROW($B32)-ROW($B$3)))</f>
        <v>-</v>
      </c>
      <c r="O32" s="32" t="str">
        <f>INDEX('Обработка исходного'!R:R,ROW($B$3)+4*(ROW($B32)-ROW($B$3)))</f>
        <v>-</v>
      </c>
      <c r="P32" s="33" t="str">
        <f>INDEX('Обработка исходного'!S:S,ROW($B$3)+4*(ROW($B32)-ROW($B$3)))</f>
        <v>-</v>
      </c>
    </row>
    <row r="33" spans="1:16" x14ac:dyDescent="0.25">
      <c r="A33" s="10" t="str">
        <f>INDEX('Обработка исходного'!B:B,ROW($B$3)+4*(ROW($B33)-ROW($B$3)))</f>
        <v>Сталь углеродистая</v>
      </c>
      <c r="B33" s="47">
        <f>INDEX('Обработка исходного'!D:D,ROW($B$3)+4*(ROW($B33)-ROW($B$3)))</f>
        <v>25</v>
      </c>
      <c r="C33" s="27" t="str">
        <f>IF(ISBLANK(INDEX('Обработка исходного'!E:E,ROW($B$3)+4*(ROW($B33)-ROW($B$3)))),"",INDEX('Обработка исходного'!E:E,ROW($B$3)+4*(ROW($B33)-ROW($B$3))))</f>
        <v>Поковки диаметром до 100 мм, КП245*</v>
      </c>
      <c r="D33" s="31">
        <f>INDEX('Обработка исходного'!G:G,ROW($B$3)+4*(ROW($B33)-ROW($B$3)))</f>
        <v>470</v>
      </c>
      <c r="E33" s="32">
        <f>INDEX('Обработка исходного'!H:H,ROW($B$3)+4*(ROW($B33)-ROW($B$3)))</f>
        <v>461</v>
      </c>
      <c r="F33" s="32">
        <f>INDEX('Обработка исходного'!I:I,ROW($B$3)+4*(ROW($B33)-ROW($B$3)))</f>
        <v>461</v>
      </c>
      <c r="G33" s="32">
        <f>INDEX('Обработка исходного'!J:J,ROW($B$3)+4*(ROW($B33)-ROW($B$3)))</f>
        <v>451</v>
      </c>
      <c r="H33" s="32">
        <f>INDEX('Обработка исходного'!K:K,ROW($B$3)+4*(ROW($B33)-ROW($B$3)))</f>
        <v>441</v>
      </c>
      <c r="I33" s="32">
        <f>INDEX('Обработка исходного'!L:L,ROW($B$3)+4*(ROW($B33)-ROW($B$3)))</f>
        <v>441</v>
      </c>
      <c r="J33" s="32">
        <f>INDEX('Обработка исходного'!M:M,ROW($B$3)+4*(ROW($B33)-ROW($B$3)))</f>
        <v>441</v>
      </c>
      <c r="K33" s="32">
        <f>INDEX('Обработка исходного'!N:N,ROW($B$3)+4*(ROW($B33)-ROW($B$3)))</f>
        <v>412</v>
      </c>
      <c r="L33" s="32" t="str">
        <f>INDEX('Обработка исходного'!O:O,ROW($B$3)+4*(ROW($B33)-ROW($B$3)))</f>
        <v>-</v>
      </c>
      <c r="M33" s="32" t="str">
        <f>INDEX('Обработка исходного'!P:P,ROW($B$3)+4*(ROW($B33)-ROW($B$3)))</f>
        <v>-</v>
      </c>
      <c r="N33" s="32" t="str">
        <f>INDEX('Обработка исходного'!Q:Q,ROW($B$3)+4*(ROW($B33)-ROW($B$3)))</f>
        <v>-</v>
      </c>
      <c r="O33" s="32" t="str">
        <f>INDEX('Обработка исходного'!R:R,ROW($B$3)+4*(ROW($B33)-ROW($B$3)))</f>
        <v>-</v>
      </c>
      <c r="P33" s="33" t="str">
        <f>INDEX('Обработка исходного'!S:S,ROW($B$3)+4*(ROW($B33)-ROW($B$3)))</f>
        <v>-</v>
      </c>
    </row>
    <row r="34" spans="1:16" x14ac:dyDescent="0.25">
      <c r="A34" s="10" t="str">
        <f>INDEX('Обработка исходного'!B:B,ROW($B$3)+4*(ROW($B34)-ROW($B$3)))</f>
        <v>Сталь углеродистая</v>
      </c>
      <c r="B34" s="47">
        <f>INDEX('Обработка исходного'!D:D,ROW($B$3)+4*(ROW($B34)-ROW($B$3)))</f>
        <v>25</v>
      </c>
      <c r="C34" s="27" t="str">
        <f>IF(ISBLANK(INDEX('Обработка исходного'!E:E,ROW($B$3)+4*(ROW($B34)-ROW($B$3)))),"",INDEX('Обработка исходного'!E:E,ROW($B$3)+4*(ROW($B34)-ROW($B$3))))</f>
        <v>Поковки диаметром от 100 до 300 мм, КП275*</v>
      </c>
      <c r="D34" s="31">
        <f>INDEX('Обработка исходного'!G:G,ROW($B$3)+4*(ROW($B34)-ROW($B$3)))</f>
        <v>530</v>
      </c>
      <c r="E34" s="32">
        <f>INDEX('Обработка исходного'!H:H,ROW($B$3)+4*(ROW($B34)-ROW($B$3)))</f>
        <v>510</v>
      </c>
      <c r="F34" s="32">
        <f>INDEX('Обработка исходного'!I:I,ROW($B$3)+4*(ROW($B34)-ROW($B$3)))</f>
        <v>500</v>
      </c>
      <c r="G34" s="32">
        <f>INDEX('Обработка исходного'!J:J,ROW($B$3)+4*(ROW($B34)-ROW($B$3)))</f>
        <v>481</v>
      </c>
      <c r="H34" s="32">
        <f>INDEX('Обработка исходного'!K:K,ROW($B$3)+4*(ROW($B34)-ROW($B$3)))</f>
        <v>481</v>
      </c>
      <c r="I34" s="32">
        <f>INDEX('Обработка исходного'!L:L,ROW($B$3)+4*(ROW($B34)-ROW($B$3)))</f>
        <v>451</v>
      </c>
      <c r="J34" s="32">
        <f>INDEX('Обработка исходного'!M:M,ROW($B$3)+4*(ROW($B34)-ROW($B$3)))</f>
        <v>441</v>
      </c>
      <c r="K34" s="32">
        <f>INDEX('Обработка исходного'!N:N,ROW($B$3)+4*(ROW($B34)-ROW($B$3)))</f>
        <v>441</v>
      </c>
      <c r="L34" s="32" t="str">
        <f>INDEX('Обработка исходного'!O:O,ROW($B$3)+4*(ROW($B34)-ROW($B$3)))</f>
        <v>-</v>
      </c>
      <c r="M34" s="32" t="str">
        <f>INDEX('Обработка исходного'!P:P,ROW($B$3)+4*(ROW($B34)-ROW($B$3)))</f>
        <v>-</v>
      </c>
      <c r="N34" s="32" t="str">
        <f>INDEX('Обработка исходного'!Q:Q,ROW($B$3)+4*(ROW($B34)-ROW($B$3)))</f>
        <v>-</v>
      </c>
      <c r="O34" s="32" t="str">
        <f>INDEX('Обработка исходного'!R:R,ROW($B$3)+4*(ROW($B34)-ROW($B$3)))</f>
        <v>-</v>
      </c>
      <c r="P34" s="33" t="str">
        <f>INDEX('Обработка исходного'!S:S,ROW($B$3)+4*(ROW($B34)-ROW($B$3)))</f>
        <v>-</v>
      </c>
    </row>
    <row r="35" spans="1:16" x14ac:dyDescent="0.25">
      <c r="A35" s="10" t="str">
        <f>INDEX('Обработка исходного'!B:B,ROW($B$3)+4*(ROW($B35)-ROW($B$3)))</f>
        <v>Сталь углеродистая</v>
      </c>
      <c r="B35" s="47" t="str">
        <f>INDEX('Обработка исходного'!D:D,ROW($B$3)+4*(ROW($B35)-ROW($B$3)))</f>
        <v>25Л</v>
      </c>
      <c r="C35" s="27" t="str">
        <f>IF(ISBLANK(INDEX('Обработка исходного'!E:E,ROW($B$3)+4*(ROW($B35)-ROW($B$3)))),"",INDEX('Обработка исходного'!E:E,ROW($B$3)+4*(ROW($B35)-ROW($B$3))))</f>
        <v>Отливки с толщиной стенки до 100 мм</v>
      </c>
      <c r="D35" s="31">
        <f>INDEX('Обработка исходного'!G:G,ROW($B$3)+4*(ROW($B35)-ROW($B$3)))</f>
        <v>441</v>
      </c>
      <c r="E35" s="32">
        <f>INDEX('Обработка исходного'!H:H,ROW($B$3)+4*(ROW($B35)-ROW($B$3)))</f>
        <v>432</v>
      </c>
      <c r="F35" s="32">
        <f>INDEX('Обработка исходного'!I:I,ROW($B$3)+4*(ROW($B35)-ROW($B$3)))</f>
        <v>432</v>
      </c>
      <c r="G35" s="32">
        <f>INDEX('Обработка исходного'!J:J,ROW($B$3)+4*(ROW($B35)-ROW($B$3)))</f>
        <v>422</v>
      </c>
      <c r="H35" s="32">
        <f>INDEX('Обработка исходного'!K:K,ROW($B$3)+4*(ROW($B35)-ROW($B$3)))</f>
        <v>422</v>
      </c>
      <c r="I35" s="32">
        <f>INDEX('Обработка исходного'!L:L,ROW($B$3)+4*(ROW($B35)-ROW($B$3)))</f>
        <v>400</v>
      </c>
      <c r="J35" s="32">
        <f>INDEX('Обработка исходного'!M:M,ROW($B$3)+4*(ROW($B35)-ROW($B$3)))</f>
        <v>380</v>
      </c>
      <c r="K35" s="32">
        <f>INDEX('Обработка исходного'!N:N,ROW($B$3)+4*(ROW($B35)-ROW($B$3)))</f>
        <v>370</v>
      </c>
      <c r="L35" s="32" t="str">
        <f>INDEX('Обработка исходного'!O:O,ROW($B$3)+4*(ROW($B35)-ROW($B$3)))</f>
        <v>-</v>
      </c>
      <c r="M35" s="32" t="str">
        <f>INDEX('Обработка исходного'!P:P,ROW($B$3)+4*(ROW($B35)-ROW($B$3)))</f>
        <v>-</v>
      </c>
      <c r="N35" s="32" t="str">
        <f>INDEX('Обработка исходного'!Q:Q,ROW($B$3)+4*(ROW($B35)-ROW($B$3)))</f>
        <v>-</v>
      </c>
      <c r="O35" s="32" t="str">
        <f>INDEX('Обработка исходного'!R:R,ROW($B$3)+4*(ROW($B35)-ROW($B$3)))</f>
        <v>-</v>
      </c>
      <c r="P35" s="33" t="str">
        <f>INDEX('Обработка исходного'!S:S,ROW($B$3)+4*(ROW($B35)-ROW($B$3)))</f>
        <v>-</v>
      </c>
    </row>
    <row r="36" spans="1:16" x14ac:dyDescent="0.25">
      <c r="A36" s="10" t="str">
        <f>INDEX('Обработка исходного'!B:B,ROW($B$3)+4*(ROW($B36)-ROW($B$3)))</f>
        <v>Сталь углеродистая</v>
      </c>
      <c r="B36" s="47">
        <f>INDEX('Обработка исходного'!D:D,ROW($B$3)+4*(ROW($B36)-ROW($B$3)))</f>
        <v>30</v>
      </c>
      <c r="C36" s="27" t="str">
        <f>IF(ISBLANK(INDEX('Обработка исходного'!E:E,ROW($B$3)+4*(ROW($B36)-ROW($B$3)))),"",INDEX('Обработка исходного'!E:E,ROW($B$3)+4*(ROW($B36)-ROW($B$3))))</f>
        <v>Поковки диаметром от 300 до 800 мм, КП175*</v>
      </c>
      <c r="D36" s="31">
        <f>INDEX('Обработка исходного'!G:G,ROW($B$3)+4*(ROW($B36)-ROW($B$3)))</f>
        <v>355</v>
      </c>
      <c r="E36" s="32">
        <f>INDEX('Обработка исходного'!H:H,ROW($B$3)+4*(ROW($B36)-ROW($B$3)))</f>
        <v>355</v>
      </c>
      <c r="F36" s="32">
        <f>INDEX('Обработка исходного'!I:I,ROW($B$3)+4*(ROW($B36)-ROW($B$3)))</f>
        <v>343</v>
      </c>
      <c r="G36" s="32">
        <f>INDEX('Обработка исходного'!J:J,ROW($B$3)+4*(ROW($B36)-ROW($B$3)))</f>
        <v>343</v>
      </c>
      <c r="H36" s="32">
        <f>INDEX('Обработка исходного'!K:K,ROW($B$3)+4*(ROW($B36)-ROW($B$3)))</f>
        <v>343</v>
      </c>
      <c r="I36" s="32">
        <f>INDEX('Обработка исходного'!L:L,ROW($B$3)+4*(ROW($B36)-ROW($B$3)))</f>
        <v>333</v>
      </c>
      <c r="J36" s="32">
        <f>INDEX('Обработка исходного'!M:M,ROW($B$3)+4*(ROW($B36)-ROW($B$3)))</f>
        <v>333</v>
      </c>
      <c r="K36" s="32">
        <f>INDEX('Обработка исходного'!N:N,ROW($B$3)+4*(ROW($B36)-ROW($B$3)))</f>
        <v>333</v>
      </c>
      <c r="L36" s="32" t="str">
        <f>INDEX('Обработка исходного'!O:O,ROW($B$3)+4*(ROW($B36)-ROW($B$3)))</f>
        <v>-</v>
      </c>
      <c r="M36" s="32" t="str">
        <f>INDEX('Обработка исходного'!P:P,ROW($B$3)+4*(ROW($B36)-ROW($B$3)))</f>
        <v>-</v>
      </c>
      <c r="N36" s="32" t="str">
        <f>INDEX('Обработка исходного'!Q:Q,ROW($B$3)+4*(ROW($B36)-ROW($B$3)))</f>
        <v>-</v>
      </c>
      <c r="O36" s="32" t="str">
        <f>INDEX('Обработка исходного'!R:R,ROW($B$3)+4*(ROW($B36)-ROW($B$3)))</f>
        <v>-</v>
      </c>
      <c r="P36" s="33" t="str">
        <f>INDEX('Обработка исходного'!S:S,ROW($B$3)+4*(ROW($B36)-ROW($B$3)))</f>
        <v>-</v>
      </c>
    </row>
    <row r="37" spans="1:16" x14ac:dyDescent="0.25">
      <c r="A37" s="10" t="str">
        <f>INDEX('Обработка исходного'!B:B,ROW($B$3)+4*(ROW($B37)-ROW($B$3)))</f>
        <v>Сталь углеродистая</v>
      </c>
      <c r="B37" s="47">
        <f>INDEX('Обработка исходного'!D:D,ROW($B$3)+4*(ROW($B37)-ROW($B$3)))</f>
        <v>30</v>
      </c>
      <c r="C37" s="27" t="str">
        <f>IF(ISBLANK(INDEX('Обработка исходного'!E:E,ROW($B$3)+4*(ROW($B37)-ROW($B$3)))),"",INDEX('Обработка исходного'!E:E,ROW($B$3)+4*(ROW($B37)-ROW($B$3))))</f>
        <v>Поковки диаметром от 100 до 800 мм, КП195*</v>
      </c>
      <c r="D37" s="31">
        <f>INDEX('Обработка исходного'!G:G,ROW($B$3)+4*(ROW($B37)-ROW($B$3)))</f>
        <v>390</v>
      </c>
      <c r="E37" s="32">
        <f>INDEX('Обработка исходного'!H:H,ROW($B$3)+4*(ROW($B37)-ROW($B$3)))</f>
        <v>390</v>
      </c>
      <c r="F37" s="32">
        <f>INDEX('Обработка исходного'!I:I,ROW($B$3)+4*(ROW($B37)-ROW($B$3)))</f>
        <v>390</v>
      </c>
      <c r="G37" s="32">
        <f>INDEX('Обработка исходного'!J:J,ROW($B$3)+4*(ROW($B37)-ROW($B$3)))</f>
        <v>373</v>
      </c>
      <c r="H37" s="32">
        <f>INDEX('Обработка исходного'!K:K,ROW($B$3)+4*(ROW($B37)-ROW($B$3)))</f>
        <v>373</v>
      </c>
      <c r="I37" s="32">
        <f>INDEX('Обработка исходного'!L:L,ROW($B$3)+4*(ROW($B37)-ROW($B$3)))</f>
        <v>373</v>
      </c>
      <c r="J37" s="32">
        <f>INDEX('Обработка исходного'!M:M,ROW($B$3)+4*(ROW($B37)-ROW($B$3)))</f>
        <v>373</v>
      </c>
      <c r="K37" s="32">
        <f>INDEX('Обработка исходного'!N:N,ROW($B$3)+4*(ROW($B37)-ROW($B$3)))</f>
        <v>373</v>
      </c>
      <c r="L37" s="32" t="str">
        <f>INDEX('Обработка исходного'!O:O,ROW($B$3)+4*(ROW($B37)-ROW($B$3)))</f>
        <v>-</v>
      </c>
      <c r="M37" s="32" t="str">
        <f>INDEX('Обработка исходного'!P:P,ROW($B$3)+4*(ROW($B37)-ROW($B$3)))</f>
        <v>-</v>
      </c>
      <c r="N37" s="32" t="str">
        <f>INDEX('Обработка исходного'!Q:Q,ROW($B$3)+4*(ROW($B37)-ROW($B$3)))</f>
        <v>-</v>
      </c>
      <c r="O37" s="32" t="str">
        <f>INDEX('Обработка исходного'!R:R,ROW($B$3)+4*(ROW($B37)-ROW($B$3)))</f>
        <v>-</v>
      </c>
      <c r="P37" s="33" t="str">
        <f>INDEX('Обработка исходного'!S:S,ROW($B$3)+4*(ROW($B37)-ROW($B$3)))</f>
        <v>-</v>
      </c>
    </row>
    <row r="38" spans="1:16" x14ac:dyDescent="0.25">
      <c r="A38" s="10" t="str">
        <f>INDEX('Обработка исходного'!B:B,ROW($B$3)+4*(ROW($B38)-ROW($B$3)))</f>
        <v>Сталь углеродистая</v>
      </c>
      <c r="B38" s="47">
        <f>INDEX('Обработка исходного'!D:D,ROW($B$3)+4*(ROW($B38)-ROW($B$3)))</f>
        <v>30</v>
      </c>
      <c r="C38" s="27" t="str">
        <f>IF(ISBLANK(INDEX('Обработка исходного'!E:E,ROW($B$3)+4*(ROW($B38)-ROW($B$3)))),"",INDEX('Обработка исходного'!E:E,ROW($B$3)+4*(ROW($B38)-ROW($B$3))))</f>
        <v>Поковки диаметром от 100 до 800 мм, КП215*</v>
      </c>
      <c r="D38" s="31">
        <f>INDEX('Обработка исходного'!G:G,ROW($B$3)+4*(ROW($B38)-ROW($B$3)))</f>
        <v>430</v>
      </c>
      <c r="E38" s="32">
        <f>INDEX('Обработка исходного'!H:H,ROW($B$3)+4*(ROW($B38)-ROW($B$3)))</f>
        <v>430</v>
      </c>
      <c r="F38" s="32">
        <f>INDEX('Обработка исходного'!I:I,ROW($B$3)+4*(ROW($B38)-ROW($B$3)))</f>
        <v>422</v>
      </c>
      <c r="G38" s="32">
        <f>INDEX('Обработка исходного'!J:J,ROW($B$3)+4*(ROW($B38)-ROW($B$3)))</f>
        <v>412</v>
      </c>
      <c r="H38" s="32">
        <f>INDEX('Обработка исходного'!K:K,ROW($B$3)+4*(ROW($B38)-ROW($B$3)))</f>
        <v>412</v>
      </c>
      <c r="I38" s="32">
        <f>INDEX('Обработка исходного'!L:L,ROW($B$3)+4*(ROW($B38)-ROW($B$3)))</f>
        <v>402</v>
      </c>
      <c r="J38" s="32">
        <f>INDEX('Обработка исходного'!M:M,ROW($B$3)+4*(ROW($B38)-ROW($B$3)))</f>
        <v>402</v>
      </c>
      <c r="K38" s="32">
        <f>INDEX('Обработка исходного'!N:N,ROW($B$3)+4*(ROW($B38)-ROW($B$3)))</f>
        <v>402</v>
      </c>
      <c r="L38" s="32" t="str">
        <f>INDEX('Обработка исходного'!O:O,ROW($B$3)+4*(ROW($B38)-ROW($B$3)))</f>
        <v>-</v>
      </c>
      <c r="M38" s="32" t="str">
        <f>INDEX('Обработка исходного'!P:P,ROW($B$3)+4*(ROW($B38)-ROW($B$3)))</f>
        <v>-</v>
      </c>
      <c r="N38" s="32" t="str">
        <f>INDEX('Обработка исходного'!Q:Q,ROW($B$3)+4*(ROW($B38)-ROW($B$3)))</f>
        <v>-</v>
      </c>
      <c r="O38" s="32" t="str">
        <f>INDEX('Обработка исходного'!R:R,ROW($B$3)+4*(ROW($B38)-ROW($B$3)))</f>
        <v>-</v>
      </c>
      <c r="P38" s="33" t="str">
        <f>INDEX('Обработка исходного'!S:S,ROW($B$3)+4*(ROW($B38)-ROW($B$3)))</f>
        <v>-</v>
      </c>
    </row>
    <row r="39" spans="1:16" x14ac:dyDescent="0.25">
      <c r="A39" s="10" t="str">
        <f>INDEX('Обработка исходного'!B:B,ROW($B$3)+4*(ROW($B39)-ROW($B$3)))</f>
        <v>Сталь углеродистая</v>
      </c>
      <c r="B39" s="47">
        <f>INDEX('Обработка исходного'!D:D,ROW($B$3)+4*(ROW($B39)-ROW($B$3)))</f>
        <v>30</v>
      </c>
      <c r="C39" s="27" t="str">
        <f>IF(ISBLANK(INDEX('Обработка исходного'!E:E,ROW($B$3)+4*(ROW($B39)-ROW($B$3)))),"",INDEX('Обработка исходного'!E:E,ROW($B$3)+4*(ROW($B39)-ROW($B$3))))</f>
        <v>Поковки диаметром до 500 мм, КП245*</v>
      </c>
      <c r="D39" s="31">
        <f>INDEX('Обработка исходного'!G:G,ROW($B$3)+4*(ROW($B39)-ROW($B$3)))</f>
        <v>470</v>
      </c>
      <c r="E39" s="32">
        <f>INDEX('Обработка исходного'!H:H,ROW($B$3)+4*(ROW($B39)-ROW($B$3)))</f>
        <v>470</v>
      </c>
      <c r="F39" s="32">
        <f>INDEX('Обработка исходного'!I:I,ROW($B$3)+4*(ROW($B39)-ROW($B$3)))</f>
        <v>461</v>
      </c>
      <c r="G39" s="32">
        <f>INDEX('Обработка исходного'!J:J,ROW($B$3)+4*(ROW($B39)-ROW($B$3)))</f>
        <v>451</v>
      </c>
      <c r="H39" s="32">
        <f>INDEX('Обработка исходного'!K:K,ROW($B$3)+4*(ROW($B39)-ROW($B$3)))</f>
        <v>441</v>
      </c>
      <c r="I39" s="32">
        <f>INDEX('Обработка исходного'!L:L,ROW($B$3)+4*(ROW($B39)-ROW($B$3)))</f>
        <v>441</v>
      </c>
      <c r="J39" s="32">
        <f>INDEX('Обработка исходного'!M:M,ROW($B$3)+4*(ROW($B39)-ROW($B$3)))</f>
        <v>441</v>
      </c>
      <c r="K39" s="32">
        <f>INDEX('Обработка исходного'!N:N,ROW($B$3)+4*(ROW($B39)-ROW($B$3)))</f>
        <v>441</v>
      </c>
      <c r="L39" s="32" t="str">
        <f>INDEX('Обработка исходного'!O:O,ROW($B$3)+4*(ROW($B39)-ROW($B$3)))</f>
        <v>-</v>
      </c>
      <c r="M39" s="32" t="str">
        <f>INDEX('Обработка исходного'!P:P,ROW($B$3)+4*(ROW($B39)-ROW($B$3)))</f>
        <v>-</v>
      </c>
      <c r="N39" s="32" t="str">
        <f>INDEX('Обработка исходного'!Q:Q,ROW($B$3)+4*(ROW($B39)-ROW($B$3)))</f>
        <v>-</v>
      </c>
      <c r="O39" s="32" t="str">
        <f>INDEX('Обработка исходного'!R:R,ROW($B$3)+4*(ROW($B39)-ROW($B$3)))</f>
        <v>-</v>
      </c>
      <c r="P39" s="33" t="str">
        <f>INDEX('Обработка исходного'!S:S,ROW($B$3)+4*(ROW($B39)-ROW($B$3)))</f>
        <v>-</v>
      </c>
    </row>
    <row r="40" spans="1:16" x14ac:dyDescent="0.25">
      <c r="A40" s="10" t="str">
        <f>INDEX('Обработка исходного'!B:B,ROW($B$3)+4*(ROW($B40)-ROW($B$3)))</f>
        <v>Сталь углеродистая</v>
      </c>
      <c r="B40" s="47">
        <f>INDEX('Обработка исходного'!D:D,ROW($B$3)+4*(ROW($B40)-ROW($B$3)))</f>
        <v>35</v>
      </c>
      <c r="C40" s="27" t="str">
        <f>IF(ISBLANK(INDEX('Обработка исходного'!E:E,ROW($B$3)+4*(ROW($B40)-ROW($B$3)))),"",INDEX('Обработка исходного'!E:E,ROW($B$3)+4*(ROW($B40)-ROW($B$3))))</f>
        <v>Сортовая горячекатаная сталь диаметром или толщиной до 80 мм</v>
      </c>
      <c r="D40" s="31">
        <f>INDEX('Обработка исходного'!G:G,ROW($B$3)+4*(ROW($B40)-ROW($B$3)))</f>
        <v>530</v>
      </c>
      <c r="E40" s="32">
        <f>INDEX('Обработка исходного'!H:H,ROW($B$3)+4*(ROW($B40)-ROW($B$3)))</f>
        <v>530</v>
      </c>
      <c r="F40" s="32">
        <f>INDEX('Обработка исходного'!I:I,ROW($B$3)+4*(ROW($B40)-ROW($B$3)))</f>
        <v>520</v>
      </c>
      <c r="G40" s="32">
        <f>INDEX('Обработка исходного'!J:J,ROW($B$3)+4*(ROW($B40)-ROW($B$3)))</f>
        <v>510</v>
      </c>
      <c r="H40" s="32">
        <f>INDEX('Обработка исходного'!K:K,ROW($B$3)+4*(ROW($B40)-ROW($B$3)))</f>
        <v>510</v>
      </c>
      <c r="I40" s="32">
        <f>INDEX('Обработка исходного'!L:L,ROW($B$3)+4*(ROW($B40)-ROW($B$3)))</f>
        <v>500</v>
      </c>
      <c r="J40" s="32">
        <f>INDEX('Обработка исходного'!M:M,ROW($B$3)+4*(ROW($B40)-ROW($B$3)))</f>
        <v>500</v>
      </c>
      <c r="K40" s="32">
        <f>INDEX('Обработка исходного'!N:N,ROW($B$3)+4*(ROW($B40)-ROW($B$3)))</f>
        <v>500</v>
      </c>
      <c r="L40" s="32" t="str">
        <f>INDEX('Обработка исходного'!O:O,ROW($B$3)+4*(ROW($B40)-ROW($B$3)))</f>
        <v>-</v>
      </c>
      <c r="M40" s="32" t="str">
        <f>INDEX('Обработка исходного'!P:P,ROW($B$3)+4*(ROW($B40)-ROW($B$3)))</f>
        <v>-</v>
      </c>
      <c r="N40" s="32" t="str">
        <f>INDEX('Обработка исходного'!Q:Q,ROW($B$3)+4*(ROW($B40)-ROW($B$3)))</f>
        <v>-</v>
      </c>
      <c r="O40" s="32" t="str">
        <f>INDEX('Обработка исходного'!R:R,ROW($B$3)+4*(ROW($B40)-ROW($B$3)))</f>
        <v>-</v>
      </c>
      <c r="P40" s="33" t="str">
        <f>INDEX('Обработка исходного'!S:S,ROW($B$3)+4*(ROW($B40)-ROW($B$3)))</f>
        <v>-</v>
      </c>
    </row>
    <row r="41" spans="1:16" x14ac:dyDescent="0.25">
      <c r="A41" s="10" t="str">
        <f>INDEX('Обработка исходного'!B:B,ROW($B$3)+4*(ROW($B41)-ROW($B$3)))</f>
        <v>Сталь углеродистая</v>
      </c>
      <c r="B41" s="47">
        <f>INDEX('Обработка исходного'!D:D,ROW($B$3)+4*(ROW($B41)-ROW($B$3)))</f>
        <v>35</v>
      </c>
      <c r="C41" s="27" t="str">
        <f>IF(ISBLANK(INDEX('Обработка исходного'!E:E,ROW($B$3)+4*(ROW($B41)-ROW($B$3)))),"",INDEX('Обработка исходного'!E:E,ROW($B$3)+4*(ROW($B41)-ROW($B$3))))</f>
        <v>Поковки диаметром от 500 до 800 мм, КП175*</v>
      </c>
      <c r="D41" s="31">
        <f>INDEX('Обработка исходного'!G:G,ROW($B$3)+4*(ROW($B41)-ROW($B$3)))</f>
        <v>355</v>
      </c>
      <c r="E41" s="32">
        <f>INDEX('Обработка исходного'!H:H,ROW($B$3)+4*(ROW($B41)-ROW($B$3)))</f>
        <v>355</v>
      </c>
      <c r="F41" s="32">
        <f>INDEX('Обработка исходного'!I:I,ROW($B$3)+4*(ROW($B41)-ROW($B$3)))</f>
        <v>343</v>
      </c>
      <c r="G41" s="32">
        <f>INDEX('Обработка исходного'!J:J,ROW($B$3)+4*(ROW($B41)-ROW($B$3)))</f>
        <v>343</v>
      </c>
      <c r="H41" s="32">
        <f>INDEX('Обработка исходного'!K:K,ROW($B$3)+4*(ROW($B41)-ROW($B$3)))</f>
        <v>343</v>
      </c>
      <c r="I41" s="32">
        <f>INDEX('Обработка исходного'!L:L,ROW($B$3)+4*(ROW($B41)-ROW($B$3)))</f>
        <v>333</v>
      </c>
      <c r="J41" s="32">
        <f>INDEX('Обработка исходного'!M:M,ROW($B$3)+4*(ROW($B41)-ROW($B$3)))</f>
        <v>333</v>
      </c>
      <c r="K41" s="32">
        <f>INDEX('Обработка исходного'!N:N,ROW($B$3)+4*(ROW($B41)-ROW($B$3)))</f>
        <v>333</v>
      </c>
      <c r="L41" s="32" t="str">
        <f>INDEX('Обработка исходного'!O:O,ROW($B$3)+4*(ROW($B41)-ROW($B$3)))</f>
        <v>-</v>
      </c>
      <c r="M41" s="32" t="str">
        <f>INDEX('Обработка исходного'!P:P,ROW($B$3)+4*(ROW($B41)-ROW($B$3)))</f>
        <v>-</v>
      </c>
      <c r="N41" s="32" t="str">
        <f>INDEX('Обработка исходного'!Q:Q,ROW($B$3)+4*(ROW($B41)-ROW($B$3)))</f>
        <v>-</v>
      </c>
      <c r="O41" s="32" t="str">
        <f>INDEX('Обработка исходного'!R:R,ROW($B$3)+4*(ROW($B41)-ROW($B$3)))</f>
        <v>-</v>
      </c>
      <c r="P41" s="33" t="str">
        <f>INDEX('Обработка исходного'!S:S,ROW($B$3)+4*(ROW($B41)-ROW($B$3)))</f>
        <v>-</v>
      </c>
    </row>
    <row r="42" spans="1:16" x14ac:dyDescent="0.25">
      <c r="A42" s="10" t="str">
        <f>INDEX('Обработка исходного'!B:B,ROW($B$3)+4*(ROW($B42)-ROW($B$3)))</f>
        <v>Сталь углеродистая</v>
      </c>
      <c r="B42" s="47">
        <f>INDEX('Обработка исходного'!D:D,ROW($B$3)+4*(ROW($B42)-ROW($B$3)))</f>
        <v>35</v>
      </c>
      <c r="C42" s="27" t="str">
        <f>IF(ISBLANK(INDEX('Обработка исходного'!E:E,ROW($B$3)+4*(ROW($B42)-ROW($B$3)))),"",INDEX('Обработка исходного'!E:E,ROW($B$3)+4*(ROW($B42)-ROW($B$3))))</f>
        <v>Поковки диаметром от 300 до 800 мм, КП195*</v>
      </c>
      <c r="D42" s="31">
        <f>INDEX('Обработка исходного'!G:G,ROW($B$3)+4*(ROW($B42)-ROW($B$3)))</f>
        <v>390</v>
      </c>
      <c r="E42" s="32">
        <f>INDEX('Обработка исходного'!H:H,ROW($B$3)+4*(ROW($B42)-ROW($B$3)))</f>
        <v>390</v>
      </c>
      <c r="F42" s="32">
        <f>INDEX('Обработка исходного'!I:I,ROW($B$3)+4*(ROW($B42)-ROW($B$3)))</f>
        <v>390</v>
      </c>
      <c r="G42" s="32">
        <f>INDEX('Обработка исходного'!J:J,ROW($B$3)+4*(ROW($B42)-ROW($B$3)))</f>
        <v>373</v>
      </c>
      <c r="H42" s="32">
        <f>INDEX('Обработка исходного'!K:K,ROW($B$3)+4*(ROW($B42)-ROW($B$3)))</f>
        <v>373</v>
      </c>
      <c r="I42" s="32">
        <f>INDEX('Обработка исходного'!L:L,ROW($B$3)+4*(ROW($B42)-ROW($B$3)))</f>
        <v>373</v>
      </c>
      <c r="J42" s="32">
        <f>INDEX('Обработка исходного'!M:M,ROW($B$3)+4*(ROW($B42)-ROW($B$3)))</f>
        <v>373</v>
      </c>
      <c r="K42" s="32">
        <f>INDEX('Обработка исходного'!N:N,ROW($B$3)+4*(ROW($B42)-ROW($B$3)))</f>
        <v>373</v>
      </c>
      <c r="L42" s="32" t="str">
        <f>INDEX('Обработка исходного'!O:O,ROW($B$3)+4*(ROW($B42)-ROW($B$3)))</f>
        <v>-</v>
      </c>
      <c r="M42" s="32" t="str">
        <f>INDEX('Обработка исходного'!P:P,ROW($B$3)+4*(ROW($B42)-ROW($B$3)))</f>
        <v>-</v>
      </c>
      <c r="N42" s="32" t="str">
        <f>INDEX('Обработка исходного'!Q:Q,ROW($B$3)+4*(ROW($B42)-ROW($B$3)))</f>
        <v>-</v>
      </c>
      <c r="O42" s="32" t="str">
        <f>INDEX('Обработка исходного'!R:R,ROW($B$3)+4*(ROW($B42)-ROW($B$3)))</f>
        <v>-</v>
      </c>
      <c r="P42" s="33" t="str">
        <f>INDEX('Обработка исходного'!S:S,ROW($B$3)+4*(ROW($B42)-ROW($B$3)))</f>
        <v>-</v>
      </c>
    </row>
    <row r="43" spans="1:16" x14ac:dyDescent="0.25">
      <c r="A43" s="10" t="str">
        <f>INDEX('Обработка исходного'!B:B,ROW($B$3)+4*(ROW($B43)-ROW($B$3)))</f>
        <v>Сталь углеродистая</v>
      </c>
      <c r="B43" s="47">
        <f>INDEX('Обработка исходного'!D:D,ROW($B$3)+4*(ROW($B43)-ROW($B$3)))</f>
        <v>35</v>
      </c>
      <c r="C43" s="27" t="str">
        <f>IF(ISBLANK(INDEX('Обработка исходного'!E:E,ROW($B$3)+4*(ROW($B43)-ROW($B$3)))),"",INDEX('Обработка исходного'!E:E,ROW($B$3)+4*(ROW($B43)-ROW($B$3))))</f>
        <v>Поковки диаметром от 100 до 800 мм, КП215*</v>
      </c>
      <c r="D43" s="31">
        <f>INDEX('Обработка исходного'!G:G,ROW($B$3)+4*(ROW($B43)-ROW($B$3)))</f>
        <v>430</v>
      </c>
      <c r="E43" s="32">
        <f>INDEX('Обработка исходного'!H:H,ROW($B$3)+4*(ROW($B43)-ROW($B$3)))</f>
        <v>430</v>
      </c>
      <c r="F43" s="32">
        <f>INDEX('Обработка исходного'!I:I,ROW($B$3)+4*(ROW($B43)-ROW($B$3)))</f>
        <v>422</v>
      </c>
      <c r="G43" s="32">
        <f>INDEX('Обработка исходного'!J:J,ROW($B$3)+4*(ROW($B43)-ROW($B$3)))</f>
        <v>412</v>
      </c>
      <c r="H43" s="32">
        <f>INDEX('Обработка исходного'!K:K,ROW($B$3)+4*(ROW($B43)-ROW($B$3)))</f>
        <v>412</v>
      </c>
      <c r="I43" s="32">
        <f>INDEX('Обработка исходного'!L:L,ROW($B$3)+4*(ROW($B43)-ROW($B$3)))</f>
        <v>402</v>
      </c>
      <c r="J43" s="32">
        <f>INDEX('Обработка исходного'!M:M,ROW($B$3)+4*(ROW($B43)-ROW($B$3)))</f>
        <v>402</v>
      </c>
      <c r="K43" s="32">
        <f>INDEX('Обработка исходного'!N:N,ROW($B$3)+4*(ROW($B43)-ROW($B$3)))</f>
        <v>402</v>
      </c>
      <c r="L43" s="32" t="str">
        <f>INDEX('Обработка исходного'!O:O,ROW($B$3)+4*(ROW($B43)-ROW($B$3)))</f>
        <v>-</v>
      </c>
      <c r="M43" s="32" t="str">
        <f>INDEX('Обработка исходного'!P:P,ROW($B$3)+4*(ROW($B43)-ROW($B$3)))</f>
        <v>-</v>
      </c>
      <c r="N43" s="32" t="str">
        <f>INDEX('Обработка исходного'!Q:Q,ROW($B$3)+4*(ROW($B43)-ROW($B$3)))</f>
        <v>-</v>
      </c>
      <c r="O43" s="32" t="str">
        <f>INDEX('Обработка исходного'!R:R,ROW($B$3)+4*(ROW($B43)-ROW($B$3)))</f>
        <v>-</v>
      </c>
      <c r="P43" s="33" t="str">
        <f>INDEX('Обработка исходного'!S:S,ROW($B$3)+4*(ROW($B43)-ROW($B$3)))</f>
        <v>-</v>
      </c>
    </row>
    <row r="44" spans="1:16" x14ac:dyDescent="0.25">
      <c r="A44" s="10" t="str">
        <f>INDEX('Обработка исходного'!B:B,ROW($B$3)+4*(ROW($B44)-ROW($B$3)))</f>
        <v>Сталь углеродистая</v>
      </c>
      <c r="B44" s="47">
        <f>INDEX('Обработка исходного'!D:D,ROW($B$3)+4*(ROW($B44)-ROW($B$3)))</f>
        <v>35</v>
      </c>
      <c r="C44" s="27" t="str">
        <f>IF(ISBLANK(INDEX('Обработка исходного'!E:E,ROW($B$3)+4*(ROW($B44)-ROW($B$3)))),"",INDEX('Обработка исходного'!E:E,ROW($B$3)+4*(ROW($B44)-ROW($B$3))))</f>
        <v>Поковки диаметром до 500 мм, КП245*</v>
      </c>
      <c r="D44" s="31">
        <f>INDEX('Обработка исходного'!G:G,ROW($B$3)+4*(ROW($B44)-ROW($B$3)))</f>
        <v>470</v>
      </c>
      <c r="E44" s="32">
        <f>INDEX('Обработка исходного'!H:H,ROW($B$3)+4*(ROW($B44)-ROW($B$3)))</f>
        <v>461</v>
      </c>
      <c r="F44" s="32">
        <f>INDEX('Обработка исходного'!I:I,ROW($B$3)+4*(ROW($B44)-ROW($B$3)))</f>
        <v>451</v>
      </c>
      <c r="G44" s="32">
        <f>INDEX('Обработка исходного'!J:J,ROW($B$3)+4*(ROW($B44)-ROW($B$3)))</f>
        <v>441</v>
      </c>
      <c r="H44" s="32">
        <f>INDEX('Обработка исходного'!K:K,ROW($B$3)+4*(ROW($B44)-ROW($B$3)))</f>
        <v>441</v>
      </c>
      <c r="I44" s="32">
        <f>INDEX('Обработка исходного'!L:L,ROW($B$3)+4*(ROW($B44)-ROW($B$3)))</f>
        <v>441</v>
      </c>
      <c r="J44" s="32">
        <f>INDEX('Обработка исходного'!M:M,ROW($B$3)+4*(ROW($B44)-ROW($B$3)))</f>
        <v>441</v>
      </c>
      <c r="K44" s="32">
        <f>INDEX('Обработка исходного'!N:N,ROW($B$3)+4*(ROW($B44)-ROW($B$3)))</f>
        <v>441</v>
      </c>
      <c r="L44" s="32" t="str">
        <f>INDEX('Обработка исходного'!O:O,ROW($B$3)+4*(ROW($B44)-ROW($B$3)))</f>
        <v>-</v>
      </c>
      <c r="M44" s="32" t="str">
        <f>INDEX('Обработка исходного'!P:P,ROW($B$3)+4*(ROW($B44)-ROW($B$3)))</f>
        <v>-</v>
      </c>
      <c r="N44" s="32" t="str">
        <f>INDEX('Обработка исходного'!Q:Q,ROW($B$3)+4*(ROW($B44)-ROW($B$3)))</f>
        <v>-</v>
      </c>
      <c r="O44" s="32" t="str">
        <f>INDEX('Обработка исходного'!R:R,ROW($B$3)+4*(ROW($B44)-ROW($B$3)))</f>
        <v>-</v>
      </c>
      <c r="P44" s="33" t="str">
        <f>INDEX('Обработка исходного'!S:S,ROW($B$3)+4*(ROW($B44)-ROW($B$3)))</f>
        <v>-</v>
      </c>
    </row>
    <row r="45" spans="1:16" x14ac:dyDescent="0.25">
      <c r="A45" s="10" t="str">
        <f>INDEX('Обработка исходного'!B:B,ROW($B$3)+4*(ROW($B45)-ROW($B$3)))</f>
        <v>Сталь углеродистая</v>
      </c>
      <c r="B45" s="47">
        <f>INDEX('Обработка исходного'!D:D,ROW($B$3)+4*(ROW($B45)-ROW($B$3)))</f>
        <v>35</v>
      </c>
      <c r="C45" s="27" t="str">
        <f>IF(ISBLANK(INDEX('Обработка исходного'!E:E,ROW($B$3)+4*(ROW($B45)-ROW($B$3)))),"",INDEX('Обработка исходного'!E:E,ROW($B$3)+4*(ROW($B45)-ROW($B$3))))</f>
        <v>Поковки диаметром до 300 мм, КП275*</v>
      </c>
      <c r="D45" s="31">
        <f>INDEX('Обработка исходного'!G:G,ROW($B$3)+4*(ROW($B45)-ROW($B$3)))</f>
        <v>530</v>
      </c>
      <c r="E45" s="32">
        <f>INDEX('Обработка исходного'!H:H,ROW($B$3)+4*(ROW($B45)-ROW($B$3)))</f>
        <v>530</v>
      </c>
      <c r="F45" s="32">
        <f>INDEX('Обработка исходного'!I:I,ROW($B$3)+4*(ROW($B45)-ROW($B$3)))</f>
        <v>530</v>
      </c>
      <c r="G45" s="32">
        <f>INDEX('Обработка исходного'!J:J,ROW($B$3)+4*(ROW($B45)-ROW($B$3)))</f>
        <v>530</v>
      </c>
      <c r="H45" s="32">
        <f>INDEX('Обработка исходного'!K:K,ROW($B$3)+4*(ROW($B45)-ROW($B$3)))</f>
        <v>530</v>
      </c>
      <c r="I45" s="32">
        <f>INDEX('Обработка исходного'!L:L,ROW($B$3)+4*(ROW($B45)-ROW($B$3)))</f>
        <v>519</v>
      </c>
      <c r="J45" s="32">
        <f>INDEX('Обработка исходного'!M:M,ROW($B$3)+4*(ROW($B45)-ROW($B$3)))</f>
        <v>510</v>
      </c>
      <c r="K45" s="32">
        <f>INDEX('Обработка исходного'!N:N,ROW($B$3)+4*(ROW($B45)-ROW($B$3)))</f>
        <v>441</v>
      </c>
      <c r="L45" s="32" t="str">
        <f>INDEX('Обработка исходного'!O:O,ROW($B$3)+4*(ROW($B45)-ROW($B$3)))</f>
        <v>-</v>
      </c>
      <c r="M45" s="32" t="str">
        <f>INDEX('Обработка исходного'!P:P,ROW($B$3)+4*(ROW($B45)-ROW($B$3)))</f>
        <v>-</v>
      </c>
      <c r="N45" s="32" t="str">
        <f>INDEX('Обработка исходного'!Q:Q,ROW($B$3)+4*(ROW($B45)-ROW($B$3)))</f>
        <v>-</v>
      </c>
      <c r="O45" s="32" t="str">
        <f>INDEX('Обработка исходного'!R:R,ROW($B$3)+4*(ROW($B45)-ROW($B$3)))</f>
        <v>-</v>
      </c>
      <c r="P45" s="33" t="str">
        <f>INDEX('Обработка исходного'!S:S,ROW($B$3)+4*(ROW($B45)-ROW($B$3)))</f>
        <v>-</v>
      </c>
    </row>
    <row r="46" spans="1:16" x14ac:dyDescent="0.25">
      <c r="A46" s="10" t="str">
        <f>INDEX('Обработка исходного'!B:B,ROW($B$3)+4*(ROW($B46)-ROW($B$3)))</f>
        <v>Сталь углеродистая</v>
      </c>
      <c r="B46" s="47">
        <f>INDEX('Обработка исходного'!D:D,ROW($B$3)+4*(ROW($B46)-ROW($B$3)))</f>
        <v>35</v>
      </c>
      <c r="C46" s="27" t="str">
        <f>IF(ISBLANK(INDEX('Обработка исходного'!E:E,ROW($B$3)+4*(ROW($B46)-ROW($B$3)))),"",INDEX('Обработка исходного'!E:E,ROW($B$3)+4*(ROW($B46)-ROW($B$3))))</f>
        <v>Поковки диаметром до 100 мм, КП315*</v>
      </c>
      <c r="D46" s="31">
        <f>INDEX('Обработка исходного'!G:G,ROW($B$3)+4*(ROW($B46)-ROW($B$3)))</f>
        <v>570</v>
      </c>
      <c r="E46" s="32">
        <f>INDEX('Обработка исходного'!H:H,ROW($B$3)+4*(ROW($B46)-ROW($B$3)))</f>
        <v>570</v>
      </c>
      <c r="F46" s="32">
        <f>INDEX('Обработка исходного'!I:I,ROW($B$3)+4*(ROW($B46)-ROW($B$3)))</f>
        <v>559</v>
      </c>
      <c r="G46" s="32">
        <f>INDEX('Обработка исходного'!J:J,ROW($B$3)+4*(ROW($B46)-ROW($B$3)))</f>
        <v>549</v>
      </c>
      <c r="H46" s="32">
        <f>INDEX('Обработка исходного'!K:K,ROW($B$3)+4*(ROW($B46)-ROW($B$3)))</f>
        <v>540</v>
      </c>
      <c r="I46" s="32">
        <f>INDEX('Обработка исходного'!L:L,ROW($B$3)+4*(ROW($B46)-ROW($B$3)))</f>
        <v>540</v>
      </c>
      <c r="J46" s="32">
        <f>INDEX('Обработка исходного'!M:M,ROW($B$3)+4*(ROW($B46)-ROW($B$3)))</f>
        <v>540</v>
      </c>
      <c r="K46" s="32">
        <f>INDEX('Обработка исходного'!N:N,ROW($B$3)+4*(ROW($B46)-ROW($B$3)))</f>
        <v>540</v>
      </c>
      <c r="L46" s="32" t="str">
        <f>INDEX('Обработка исходного'!O:O,ROW($B$3)+4*(ROW($B46)-ROW($B$3)))</f>
        <v>-</v>
      </c>
      <c r="M46" s="32" t="str">
        <f>INDEX('Обработка исходного'!P:P,ROW($B$3)+4*(ROW($B46)-ROW($B$3)))</f>
        <v>-</v>
      </c>
      <c r="N46" s="32" t="str">
        <f>INDEX('Обработка исходного'!Q:Q,ROW($B$3)+4*(ROW($B46)-ROW($B$3)))</f>
        <v>-</v>
      </c>
      <c r="O46" s="32" t="str">
        <f>INDEX('Обработка исходного'!R:R,ROW($B$3)+4*(ROW($B46)-ROW($B$3)))</f>
        <v>-</v>
      </c>
      <c r="P46" s="33" t="str">
        <f>INDEX('Обработка исходного'!S:S,ROW($B$3)+4*(ROW($B46)-ROW($B$3)))</f>
        <v>-</v>
      </c>
    </row>
    <row r="47" spans="1:16" x14ac:dyDescent="0.25">
      <c r="A47" s="10" t="str">
        <f>INDEX('Обработка исходного'!B:B,ROW($B$3)+4*(ROW($B47)-ROW($B$3)))</f>
        <v>Сталь углеродистая</v>
      </c>
      <c r="B47" s="47">
        <f>INDEX('Обработка исходного'!D:D,ROW($B$3)+4*(ROW($B47)-ROW($B$3)))</f>
        <v>35</v>
      </c>
      <c r="C47" s="27" t="str">
        <f>IF(ISBLANK(INDEX('Обработка исходного'!E:E,ROW($B$3)+4*(ROW($B47)-ROW($B$3)))),"",INDEX('Обработка исходного'!E:E,ROW($B$3)+4*(ROW($B47)-ROW($B$3))))</f>
        <v>Заготовки крепежных деталей диаметром до 300 мм, КП275*</v>
      </c>
      <c r="D47" s="31">
        <f>INDEX('Обработка исходного'!G:G,ROW($B$3)+4*(ROW($B47)-ROW($B$3)))</f>
        <v>530</v>
      </c>
      <c r="E47" s="32">
        <f>INDEX('Обработка исходного'!H:H,ROW($B$3)+4*(ROW($B47)-ROW($B$3)))</f>
        <v>530</v>
      </c>
      <c r="F47" s="32">
        <f>INDEX('Обработка исходного'!I:I,ROW($B$3)+4*(ROW($B47)-ROW($B$3)))</f>
        <v>530</v>
      </c>
      <c r="G47" s="32">
        <f>INDEX('Обработка исходного'!J:J,ROW($B$3)+4*(ROW($B47)-ROW($B$3)))</f>
        <v>520</v>
      </c>
      <c r="H47" s="32">
        <f>INDEX('Обработка исходного'!K:K,ROW($B$3)+4*(ROW($B47)-ROW($B$3)))</f>
        <v>510</v>
      </c>
      <c r="I47" s="32">
        <f>INDEX('Обработка исходного'!L:L,ROW($B$3)+4*(ROW($B47)-ROW($B$3)))</f>
        <v>500</v>
      </c>
      <c r="J47" s="32">
        <f>INDEX('Обработка исходного'!M:M,ROW($B$3)+4*(ROW($B47)-ROW($B$3)))</f>
        <v>500</v>
      </c>
      <c r="K47" s="32">
        <f>INDEX('Обработка исходного'!N:N,ROW($B$3)+4*(ROW($B47)-ROW($B$3)))</f>
        <v>500</v>
      </c>
      <c r="L47" s="32" t="str">
        <f>INDEX('Обработка исходного'!O:O,ROW($B$3)+4*(ROW($B47)-ROW($B$3)))</f>
        <v>-</v>
      </c>
      <c r="M47" s="32" t="str">
        <f>INDEX('Обработка исходного'!P:P,ROW($B$3)+4*(ROW($B47)-ROW($B$3)))</f>
        <v>-</v>
      </c>
      <c r="N47" s="32" t="str">
        <f>INDEX('Обработка исходного'!Q:Q,ROW($B$3)+4*(ROW($B47)-ROW($B$3)))</f>
        <v>-</v>
      </c>
      <c r="O47" s="32" t="str">
        <f>INDEX('Обработка исходного'!R:R,ROW($B$3)+4*(ROW($B47)-ROW($B$3)))</f>
        <v>-</v>
      </c>
      <c r="P47" s="33" t="str">
        <f>INDEX('Обработка исходного'!S:S,ROW($B$3)+4*(ROW($B47)-ROW($B$3)))</f>
        <v>-</v>
      </c>
    </row>
    <row r="48" spans="1:16" x14ac:dyDescent="0.25">
      <c r="A48" s="10" t="str">
        <f>INDEX('Обработка исходного'!B:B,ROW($B$3)+4*(ROW($B48)-ROW($B$3)))</f>
        <v>Сталь углеродистая</v>
      </c>
      <c r="B48" s="47">
        <f>INDEX('Обработка исходного'!D:D,ROW($B$3)+4*(ROW($B48)-ROW($B$3)))</f>
        <v>40</v>
      </c>
      <c r="C48" s="27" t="str">
        <f>IF(ISBLANK(INDEX('Обработка исходного'!E:E,ROW($B$3)+4*(ROW($B48)-ROW($B$3)))),"",INDEX('Обработка исходного'!E:E,ROW($B$3)+4*(ROW($B48)-ROW($B$3))))</f>
        <v>Поковки диаметром от 300 до 800 мм, КП215*</v>
      </c>
      <c r="D48" s="31">
        <f>INDEX('Обработка исходного'!G:G,ROW($B$3)+4*(ROW($B48)-ROW($B$3)))</f>
        <v>430</v>
      </c>
      <c r="E48" s="32">
        <f>INDEX('Обработка исходного'!H:H,ROW($B$3)+4*(ROW($B48)-ROW($B$3)))</f>
        <v>412</v>
      </c>
      <c r="F48" s="32">
        <f>INDEX('Обработка исходного'!I:I,ROW($B$3)+4*(ROW($B48)-ROW($B$3)))</f>
        <v>412</v>
      </c>
      <c r="G48" s="32">
        <f>INDEX('Обработка исходного'!J:J,ROW($B$3)+4*(ROW($B48)-ROW($B$3)))</f>
        <v>402</v>
      </c>
      <c r="H48" s="32">
        <f>INDEX('Обработка исходного'!K:K,ROW($B$3)+4*(ROW($B48)-ROW($B$3)))</f>
        <v>402</v>
      </c>
      <c r="I48" s="32">
        <f>INDEX('Обработка исходного'!L:L,ROW($B$3)+4*(ROW($B48)-ROW($B$3)))</f>
        <v>402</v>
      </c>
      <c r="J48" s="32">
        <f>INDEX('Обработка исходного'!M:M,ROW($B$3)+4*(ROW($B48)-ROW($B$3)))</f>
        <v>392</v>
      </c>
      <c r="K48" s="32">
        <f>INDEX('Обработка исходного'!N:N,ROW($B$3)+4*(ROW($B48)-ROW($B$3)))</f>
        <v>373</v>
      </c>
      <c r="L48" s="32" t="str">
        <f>INDEX('Обработка исходного'!O:O,ROW($B$3)+4*(ROW($B48)-ROW($B$3)))</f>
        <v>-</v>
      </c>
      <c r="M48" s="32" t="str">
        <f>INDEX('Обработка исходного'!P:P,ROW($B$3)+4*(ROW($B48)-ROW($B$3)))</f>
        <v>-</v>
      </c>
      <c r="N48" s="32" t="str">
        <f>INDEX('Обработка исходного'!Q:Q,ROW($B$3)+4*(ROW($B48)-ROW($B$3)))</f>
        <v>-</v>
      </c>
      <c r="O48" s="32" t="str">
        <f>INDEX('Обработка исходного'!R:R,ROW($B$3)+4*(ROW($B48)-ROW($B$3)))</f>
        <v>-</v>
      </c>
      <c r="P48" s="33" t="str">
        <f>INDEX('Обработка исходного'!S:S,ROW($B$3)+4*(ROW($B48)-ROW($B$3)))</f>
        <v>-</v>
      </c>
    </row>
    <row r="49" spans="1:16" x14ac:dyDescent="0.25">
      <c r="A49" s="10" t="str">
        <f>INDEX('Обработка исходного'!B:B,ROW($B$3)+4*(ROW($B49)-ROW($B$3)))</f>
        <v>Сталь углеродистая</v>
      </c>
      <c r="B49" s="47">
        <f>INDEX('Обработка исходного'!D:D,ROW($B$3)+4*(ROW($B49)-ROW($B$3)))</f>
        <v>40</v>
      </c>
      <c r="C49" s="27" t="str">
        <f>IF(ISBLANK(INDEX('Обработка исходного'!E:E,ROW($B$3)+4*(ROW($B49)-ROW($B$3)))),"",INDEX('Обработка исходного'!E:E,ROW($B$3)+4*(ROW($B49)-ROW($B$3))))</f>
        <v>Поковки диаметром от 100 до 500 мм, КП245*</v>
      </c>
      <c r="D49" s="31">
        <f>INDEX('Обработка исходного'!G:G,ROW($B$3)+4*(ROW($B49)-ROW($B$3)))</f>
        <v>470</v>
      </c>
      <c r="E49" s="32">
        <f>INDEX('Обработка исходного'!H:H,ROW($B$3)+4*(ROW($B49)-ROW($B$3)))</f>
        <v>451</v>
      </c>
      <c r="F49" s="32">
        <f>INDEX('Обработка исходного'!I:I,ROW($B$3)+4*(ROW($B49)-ROW($B$3)))</f>
        <v>451</v>
      </c>
      <c r="G49" s="32">
        <f>INDEX('Обработка исходного'!J:J,ROW($B$3)+4*(ROW($B49)-ROW($B$3)))</f>
        <v>441</v>
      </c>
      <c r="H49" s="32">
        <f>INDEX('Обработка исходного'!K:K,ROW($B$3)+4*(ROW($B49)-ROW($B$3)))</f>
        <v>422</v>
      </c>
      <c r="I49" s="32">
        <f>INDEX('Обработка исходного'!L:L,ROW($B$3)+4*(ROW($B49)-ROW($B$3)))</f>
        <v>422</v>
      </c>
      <c r="J49" s="32">
        <f>INDEX('Обработка исходного'!M:M,ROW($B$3)+4*(ROW($B49)-ROW($B$3)))</f>
        <v>422</v>
      </c>
      <c r="K49" s="32">
        <f>INDEX('Обработка исходного'!N:N,ROW($B$3)+4*(ROW($B49)-ROW($B$3)))</f>
        <v>412</v>
      </c>
      <c r="L49" s="32" t="str">
        <f>INDEX('Обработка исходного'!O:O,ROW($B$3)+4*(ROW($B49)-ROW($B$3)))</f>
        <v>-</v>
      </c>
      <c r="M49" s="32" t="str">
        <f>INDEX('Обработка исходного'!P:P,ROW($B$3)+4*(ROW($B49)-ROW($B$3)))</f>
        <v>-</v>
      </c>
      <c r="N49" s="32" t="str">
        <f>INDEX('Обработка исходного'!Q:Q,ROW($B$3)+4*(ROW($B49)-ROW($B$3)))</f>
        <v>-</v>
      </c>
      <c r="O49" s="32" t="str">
        <f>INDEX('Обработка исходного'!R:R,ROW($B$3)+4*(ROW($B49)-ROW($B$3)))</f>
        <v>-</v>
      </c>
      <c r="P49" s="33" t="str">
        <f>INDEX('Обработка исходного'!S:S,ROW($B$3)+4*(ROW($B49)-ROW($B$3)))</f>
        <v>-</v>
      </c>
    </row>
    <row r="50" spans="1:16" x14ac:dyDescent="0.25">
      <c r="A50" s="10" t="str">
        <f>INDEX('Обработка исходного'!B:B,ROW($B$3)+4*(ROW($B50)-ROW($B$3)))</f>
        <v>Сталь углеродистая</v>
      </c>
      <c r="B50" s="47">
        <f>INDEX('Обработка исходного'!D:D,ROW($B$3)+4*(ROW($B50)-ROW($B$3)))</f>
        <v>40</v>
      </c>
      <c r="C50" s="27" t="str">
        <f>IF(ISBLANK(INDEX('Обработка исходного'!E:E,ROW($B$3)+4*(ROW($B50)-ROW($B$3)))),"",INDEX('Обработка исходного'!E:E,ROW($B$3)+4*(ROW($B50)-ROW($B$3))))</f>
        <v>Поковки диаметром до 800 мм, КП275*</v>
      </c>
      <c r="D50" s="31">
        <f>INDEX('Обработка исходного'!G:G,ROW($B$3)+4*(ROW($B50)-ROW($B$3)))</f>
        <v>530</v>
      </c>
      <c r="E50" s="32">
        <f>INDEX('Обработка исходного'!H:H,ROW($B$3)+4*(ROW($B50)-ROW($B$3)))</f>
        <v>510</v>
      </c>
      <c r="F50" s="32">
        <f>INDEX('Обработка исходного'!I:I,ROW($B$3)+4*(ROW($B50)-ROW($B$3)))</f>
        <v>500</v>
      </c>
      <c r="G50" s="32">
        <f>INDEX('Обработка исходного'!J:J,ROW($B$3)+4*(ROW($B50)-ROW($B$3)))</f>
        <v>491</v>
      </c>
      <c r="H50" s="32">
        <f>INDEX('Обработка исходного'!K:K,ROW($B$3)+4*(ROW($B50)-ROW($B$3)))</f>
        <v>491</v>
      </c>
      <c r="I50" s="32">
        <f>INDEX('Обработка исходного'!L:L,ROW($B$3)+4*(ROW($B50)-ROW($B$3)))</f>
        <v>491</v>
      </c>
      <c r="J50" s="32">
        <f>INDEX('Обработка исходного'!M:M,ROW($B$3)+4*(ROW($B50)-ROW($B$3)))</f>
        <v>471</v>
      </c>
      <c r="K50" s="32">
        <f>INDEX('Обработка исходного'!N:N,ROW($B$3)+4*(ROW($B50)-ROW($B$3)))</f>
        <v>461</v>
      </c>
      <c r="L50" s="32" t="str">
        <f>INDEX('Обработка исходного'!O:O,ROW($B$3)+4*(ROW($B50)-ROW($B$3)))</f>
        <v>-</v>
      </c>
      <c r="M50" s="32" t="str">
        <f>INDEX('Обработка исходного'!P:P,ROW($B$3)+4*(ROW($B50)-ROW($B$3)))</f>
        <v>-</v>
      </c>
      <c r="N50" s="32" t="str">
        <f>INDEX('Обработка исходного'!Q:Q,ROW($B$3)+4*(ROW($B50)-ROW($B$3)))</f>
        <v>-</v>
      </c>
      <c r="O50" s="32" t="str">
        <f>INDEX('Обработка исходного'!R:R,ROW($B$3)+4*(ROW($B50)-ROW($B$3)))</f>
        <v>-</v>
      </c>
      <c r="P50" s="33" t="str">
        <f>INDEX('Обработка исходного'!S:S,ROW($B$3)+4*(ROW($B50)-ROW($B$3)))</f>
        <v>-</v>
      </c>
    </row>
    <row r="51" spans="1:16" x14ac:dyDescent="0.25">
      <c r="A51" s="10" t="str">
        <f>INDEX('Обработка исходного'!B:B,ROW($B$3)+4*(ROW($B51)-ROW($B$3)))</f>
        <v>Сталь углеродистая</v>
      </c>
      <c r="B51" s="47">
        <f>INDEX('Обработка исходного'!D:D,ROW($B$3)+4*(ROW($B51)-ROW($B$3)))</f>
        <v>40</v>
      </c>
      <c r="C51" s="27" t="str">
        <f>IF(ISBLANK(INDEX('Обработка исходного'!E:E,ROW($B$3)+4*(ROW($B51)-ROW($B$3)))),"",INDEX('Обработка исходного'!E:E,ROW($B$3)+4*(ROW($B51)-ROW($B$3))))</f>
        <v>Поковки диаметром от 100 до 300 мм, КП315*</v>
      </c>
      <c r="D51" s="31">
        <f>INDEX('Обработка исходного'!G:G,ROW($B$3)+4*(ROW($B51)-ROW($B$3)))</f>
        <v>570</v>
      </c>
      <c r="E51" s="32">
        <f>INDEX('Обработка исходного'!H:H,ROW($B$3)+4*(ROW($B51)-ROW($B$3)))</f>
        <v>549</v>
      </c>
      <c r="F51" s="32">
        <f>INDEX('Обработка исходного'!I:I,ROW($B$3)+4*(ROW($B51)-ROW($B$3)))</f>
        <v>540</v>
      </c>
      <c r="G51" s="32">
        <f>INDEX('Обработка исходного'!J:J,ROW($B$3)+4*(ROW($B51)-ROW($B$3)))</f>
        <v>530</v>
      </c>
      <c r="H51" s="32">
        <f>INDEX('Обработка исходного'!K:K,ROW($B$3)+4*(ROW($B51)-ROW($B$3)))</f>
        <v>510</v>
      </c>
      <c r="I51" s="32">
        <f>INDEX('Обработка исходного'!L:L,ROW($B$3)+4*(ROW($B51)-ROW($B$3)))</f>
        <v>510</v>
      </c>
      <c r="J51" s="32">
        <f>INDEX('Обработка исходного'!M:M,ROW($B$3)+4*(ROW($B51)-ROW($B$3)))</f>
        <v>510</v>
      </c>
      <c r="K51" s="32">
        <f>INDEX('Обработка исходного'!N:N,ROW($B$3)+4*(ROW($B51)-ROW($B$3)))</f>
        <v>491</v>
      </c>
      <c r="L51" s="32" t="str">
        <f>INDEX('Обработка исходного'!O:O,ROW($B$3)+4*(ROW($B51)-ROW($B$3)))</f>
        <v>-</v>
      </c>
      <c r="M51" s="32" t="str">
        <f>INDEX('Обработка исходного'!P:P,ROW($B$3)+4*(ROW($B51)-ROW($B$3)))</f>
        <v>-</v>
      </c>
      <c r="N51" s="32" t="str">
        <f>INDEX('Обработка исходного'!Q:Q,ROW($B$3)+4*(ROW($B51)-ROW($B$3)))</f>
        <v>-</v>
      </c>
      <c r="O51" s="32" t="str">
        <f>INDEX('Обработка исходного'!R:R,ROW($B$3)+4*(ROW($B51)-ROW($B$3)))</f>
        <v>-</v>
      </c>
      <c r="P51" s="33" t="str">
        <f>INDEX('Обработка исходного'!S:S,ROW($B$3)+4*(ROW($B51)-ROW($B$3)))</f>
        <v>-</v>
      </c>
    </row>
    <row r="52" spans="1:16" x14ac:dyDescent="0.25">
      <c r="A52" s="10" t="str">
        <f>INDEX('Обработка исходного'!B:B,ROW($B$3)+4*(ROW($B52)-ROW($B$3)))</f>
        <v>Сталь углеродистая</v>
      </c>
      <c r="B52" s="47">
        <f>INDEX('Обработка исходного'!D:D,ROW($B$3)+4*(ROW($B52)-ROW($B$3)))</f>
        <v>40</v>
      </c>
      <c r="C52" s="27" t="str">
        <f>IF(ISBLANK(INDEX('Обработка исходного'!E:E,ROW($B$3)+4*(ROW($B52)-ROW($B$3)))),"",INDEX('Обработка исходного'!E:E,ROW($B$3)+4*(ROW($B52)-ROW($B$3))))</f>
        <v>Поковки диаметром до 100 мм, КП345*</v>
      </c>
      <c r="D52" s="31">
        <f>INDEX('Обработка исходного'!G:G,ROW($B$3)+4*(ROW($B52)-ROW($B$3)))</f>
        <v>590</v>
      </c>
      <c r="E52" s="32">
        <f>INDEX('Обработка исходного'!H:H,ROW($B$3)+4*(ROW($B52)-ROW($B$3)))</f>
        <v>569</v>
      </c>
      <c r="F52" s="32">
        <f>INDEX('Обработка исходного'!I:I,ROW($B$3)+4*(ROW($B52)-ROW($B$3)))</f>
        <v>559</v>
      </c>
      <c r="G52" s="32">
        <f>INDEX('Обработка исходного'!J:J,ROW($B$3)+4*(ROW($B52)-ROW($B$3)))</f>
        <v>549</v>
      </c>
      <c r="H52" s="32">
        <f>INDEX('Обработка исходного'!K:K,ROW($B$3)+4*(ROW($B52)-ROW($B$3)))</f>
        <v>530</v>
      </c>
      <c r="I52" s="32">
        <f>INDEX('Обработка исходного'!L:L,ROW($B$3)+4*(ROW($B52)-ROW($B$3)))</f>
        <v>530</v>
      </c>
      <c r="J52" s="32">
        <f>INDEX('Обработка исходного'!M:M,ROW($B$3)+4*(ROW($B52)-ROW($B$3)))</f>
        <v>530</v>
      </c>
      <c r="K52" s="32">
        <f>INDEX('Обработка исходного'!N:N,ROW($B$3)+4*(ROW($B52)-ROW($B$3)))</f>
        <v>510</v>
      </c>
      <c r="L52" s="32" t="str">
        <f>INDEX('Обработка исходного'!O:O,ROW($B$3)+4*(ROW($B52)-ROW($B$3)))</f>
        <v>-</v>
      </c>
      <c r="M52" s="32" t="str">
        <f>INDEX('Обработка исходного'!P:P,ROW($B$3)+4*(ROW($B52)-ROW($B$3)))</f>
        <v>-</v>
      </c>
      <c r="N52" s="32" t="str">
        <f>INDEX('Обработка исходного'!Q:Q,ROW($B$3)+4*(ROW($B52)-ROW($B$3)))</f>
        <v>-</v>
      </c>
      <c r="O52" s="32" t="str">
        <f>INDEX('Обработка исходного'!R:R,ROW($B$3)+4*(ROW($B52)-ROW($B$3)))</f>
        <v>-</v>
      </c>
      <c r="P52" s="33" t="str">
        <f>INDEX('Обработка исходного'!S:S,ROW($B$3)+4*(ROW($B52)-ROW($B$3)))</f>
        <v>-</v>
      </c>
    </row>
    <row r="53" spans="1:16" x14ac:dyDescent="0.25">
      <c r="A53" s="10" t="str">
        <f>INDEX('Обработка исходного'!B:B,ROW($B$3)+4*(ROW($B53)-ROW($B$3)))</f>
        <v>Сталь углеродистая</v>
      </c>
      <c r="B53" s="47">
        <f>INDEX('Обработка исходного'!D:D,ROW($B$3)+4*(ROW($B53)-ROW($B$3)))</f>
        <v>40</v>
      </c>
      <c r="C53" s="27" t="str">
        <f>IF(ISBLANK(INDEX('Обработка исходного'!E:E,ROW($B$3)+4*(ROW($B53)-ROW($B$3)))),"",INDEX('Обработка исходного'!E:E,ROW($B$3)+4*(ROW($B53)-ROW($B$3))))</f>
        <v>Заготовки крепежных деталей диаметром до 300 мм, КП295*</v>
      </c>
      <c r="D53" s="31">
        <f>INDEX('Обработка исходного'!G:G,ROW($B$3)+4*(ROW($B53)-ROW($B$3)))</f>
        <v>549</v>
      </c>
      <c r="E53" s="32">
        <f>INDEX('Обработка исходного'!H:H,ROW($B$3)+4*(ROW($B53)-ROW($B$3)))</f>
        <v>520</v>
      </c>
      <c r="F53" s="32">
        <f>INDEX('Обработка исходного'!I:I,ROW($B$3)+4*(ROW($B53)-ROW($B$3)))</f>
        <v>520</v>
      </c>
      <c r="G53" s="32">
        <f>INDEX('Обработка исходного'!J:J,ROW($B$3)+4*(ROW($B53)-ROW($B$3)))</f>
        <v>510</v>
      </c>
      <c r="H53" s="32">
        <f>INDEX('Обработка исходного'!K:K,ROW($B$3)+4*(ROW($B53)-ROW($B$3)))</f>
        <v>510</v>
      </c>
      <c r="I53" s="32">
        <f>INDEX('Обработка исходного'!L:L,ROW($B$3)+4*(ROW($B53)-ROW($B$3)))</f>
        <v>510</v>
      </c>
      <c r="J53" s="32">
        <f>INDEX('Обработка исходного'!M:M,ROW($B$3)+4*(ROW($B53)-ROW($B$3)))</f>
        <v>500</v>
      </c>
      <c r="K53" s="32">
        <f>INDEX('Обработка исходного'!N:N,ROW($B$3)+4*(ROW($B53)-ROW($B$3)))</f>
        <v>471</v>
      </c>
      <c r="L53" s="32" t="str">
        <f>INDEX('Обработка исходного'!O:O,ROW($B$3)+4*(ROW($B53)-ROW($B$3)))</f>
        <v>-</v>
      </c>
      <c r="M53" s="32" t="str">
        <f>INDEX('Обработка исходного'!P:P,ROW($B$3)+4*(ROW($B53)-ROW($B$3)))</f>
        <v>-</v>
      </c>
      <c r="N53" s="32" t="str">
        <f>INDEX('Обработка исходного'!Q:Q,ROW($B$3)+4*(ROW($B53)-ROW($B$3)))</f>
        <v>-</v>
      </c>
      <c r="O53" s="32" t="str">
        <f>INDEX('Обработка исходного'!R:R,ROW($B$3)+4*(ROW($B53)-ROW($B$3)))</f>
        <v>-</v>
      </c>
      <c r="P53" s="33" t="str">
        <f>INDEX('Обработка исходного'!S:S,ROW($B$3)+4*(ROW($B53)-ROW($B$3)))</f>
        <v>-</v>
      </c>
    </row>
    <row r="54" spans="1:16" x14ac:dyDescent="0.25">
      <c r="A54" s="10" t="str">
        <f>INDEX('Обработка исходного'!B:B,ROW($B$3)+4*(ROW($B54)-ROW($B$3)))</f>
        <v>Сталь углеродистая</v>
      </c>
      <c r="B54" s="47">
        <f>INDEX('Обработка исходного'!D:D,ROW($B$3)+4*(ROW($B54)-ROW($B$3)))</f>
        <v>45</v>
      </c>
      <c r="C54" s="27" t="str">
        <f>IF(ISBLANK(INDEX('Обработка исходного'!E:E,ROW($B$3)+4*(ROW($B54)-ROW($B$3)))),"",INDEX('Обработка исходного'!E:E,ROW($B$3)+4*(ROW($B54)-ROW($B$3))))</f>
        <v>Горячекатаная сортовая сталь толщиной или диаметром до 250 мм</v>
      </c>
      <c r="D54" s="31">
        <f>INDEX('Обработка исходного'!G:G,ROW($B$3)+4*(ROW($B54)-ROW($B$3)))</f>
        <v>598</v>
      </c>
      <c r="E54" s="32">
        <f>INDEX('Обработка исходного'!H:H,ROW($B$3)+4*(ROW($B54)-ROW($B$3)))</f>
        <v>598</v>
      </c>
      <c r="F54" s="32">
        <f>INDEX('Обработка исходного'!I:I,ROW($B$3)+4*(ROW($B54)-ROW($B$3)))</f>
        <v>598</v>
      </c>
      <c r="G54" s="32">
        <f>INDEX('Обработка исходного'!J:J,ROW($B$3)+4*(ROW($B54)-ROW($B$3)))</f>
        <v>598</v>
      </c>
      <c r="H54" s="32">
        <f>INDEX('Обработка исходного'!K:K,ROW($B$3)+4*(ROW($B54)-ROW($B$3)))</f>
        <v>598</v>
      </c>
      <c r="I54" s="32">
        <f>INDEX('Обработка исходного'!L:L,ROW($B$3)+4*(ROW($B54)-ROW($B$3)))</f>
        <v>579</v>
      </c>
      <c r="J54" s="32">
        <f>INDEX('Обработка исходного'!M:M,ROW($B$3)+4*(ROW($B54)-ROW($B$3)))</f>
        <v>559</v>
      </c>
      <c r="K54" s="32">
        <f>INDEX('Обработка исходного'!N:N,ROW($B$3)+4*(ROW($B54)-ROW($B$3)))</f>
        <v>540</v>
      </c>
      <c r="L54" s="32" t="str">
        <f>INDEX('Обработка исходного'!O:O,ROW($B$3)+4*(ROW($B54)-ROW($B$3)))</f>
        <v>-</v>
      </c>
      <c r="M54" s="32" t="str">
        <f>INDEX('Обработка исходного'!P:P,ROW($B$3)+4*(ROW($B54)-ROW($B$3)))</f>
        <v>-</v>
      </c>
      <c r="N54" s="32" t="str">
        <f>INDEX('Обработка исходного'!Q:Q,ROW($B$3)+4*(ROW($B54)-ROW($B$3)))</f>
        <v>-</v>
      </c>
      <c r="O54" s="32" t="str">
        <f>INDEX('Обработка исходного'!R:R,ROW($B$3)+4*(ROW($B54)-ROW($B$3)))</f>
        <v>-</v>
      </c>
      <c r="P54" s="33" t="str">
        <f>INDEX('Обработка исходного'!S:S,ROW($B$3)+4*(ROW($B54)-ROW($B$3)))</f>
        <v>-</v>
      </c>
    </row>
    <row r="55" spans="1:16" ht="25.5" x14ac:dyDescent="0.25">
      <c r="A55" s="10" t="str">
        <f>INDEX('Обработка исходного'!B:B,ROW($B$3)+4*(ROW($B55)-ROW($B$3)))</f>
        <v>Сталь углеродистая</v>
      </c>
      <c r="B55" s="47">
        <f>INDEX('Обработка исходного'!D:D,ROW($B$3)+4*(ROW($B55)-ROW($B$3)))</f>
        <v>45</v>
      </c>
      <c r="C55" s="27" t="str">
        <f>IF(ISBLANK(INDEX('Обработка исходного'!E:E,ROW($B$3)+4*(ROW($B55)-ROW($B$3)))),"",INDEX('Обработка исходного'!E:E,ROW($B$3)+4*(ROW($B55)-ROW($B$3))))</f>
        <v>Заготовки крепежных деталей толщиной или диаметром до 300 мм, КП315*</v>
      </c>
      <c r="D55" s="31">
        <f>INDEX('Обработка исходного'!G:G,ROW($B$3)+4*(ROW($B55)-ROW($B$3)))</f>
        <v>569</v>
      </c>
      <c r="E55" s="32">
        <f>INDEX('Обработка исходного'!H:H,ROW($B$3)+4*(ROW($B55)-ROW($B$3)))</f>
        <v>569</v>
      </c>
      <c r="F55" s="32">
        <f>INDEX('Обработка исходного'!I:I,ROW($B$3)+4*(ROW($B55)-ROW($B$3)))</f>
        <v>569</v>
      </c>
      <c r="G55" s="32">
        <f>INDEX('Обработка исходного'!J:J,ROW($B$3)+4*(ROW($B55)-ROW($B$3)))</f>
        <v>569</v>
      </c>
      <c r="H55" s="32">
        <f>INDEX('Обработка исходного'!K:K,ROW($B$3)+4*(ROW($B55)-ROW($B$3)))</f>
        <v>569</v>
      </c>
      <c r="I55" s="32">
        <f>INDEX('Обработка исходного'!L:L,ROW($B$3)+4*(ROW($B55)-ROW($B$3)))</f>
        <v>549</v>
      </c>
      <c r="J55" s="32">
        <f>INDEX('Обработка исходного'!M:M,ROW($B$3)+4*(ROW($B55)-ROW($B$3)))</f>
        <v>530</v>
      </c>
      <c r="K55" s="32">
        <f>INDEX('Обработка исходного'!N:N,ROW($B$3)+4*(ROW($B55)-ROW($B$3)))</f>
        <v>510</v>
      </c>
      <c r="L55" s="32" t="str">
        <f>INDEX('Обработка исходного'!O:O,ROW($B$3)+4*(ROW($B55)-ROW($B$3)))</f>
        <v>-</v>
      </c>
      <c r="M55" s="32" t="str">
        <f>INDEX('Обработка исходного'!P:P,ROW($B$3)+4*(ROW($B55)-ROW($B$3)))</f>
        <v>-</v>
      </c>
      <c r="N55" s="32" t="str">
        <f>INDEX('Обработка исходного'!Q:Q,ROW($B$3)+4*(ROW($B55)-ROW($B$3)))</f>
        <v>-</v>
      </c>
      <c r="O55" s="32" t="str">
        <f>INDEX('Обработка исходного'!R:R,ROW($B$3)+4*(ROW($B55)-ROW($B$3)))</f>
        <v>-</v>
      </c>
      <c r="P55" s="33" t="str">
        <f>INDEX('Обработка исходного'!S:S,ROW($B$3)+4*(ROW($B55)-ROW($B$3)))</f>
        <v>-</v>
      </c>
    </row>
    <row r="56" spans="1:16" x14ac:dyDescent="0.25">
      <c r="A56" s="10" t="str">
        <f>INDEX('Обработка исходного'!B:B,ROW($B$3)+4*(ROW($B56)-ROW($B$3)))</f>
        <v>Сталь углеродистая</v>
      </c>
      <c r="B56" s="47">
        <f>INDEX('Обработка исходного'!D:D,ROW($B$3)+4*(ROW($B56)-ROW($B$3)))</f>
        <v>45</v>
      </c>
      <c r="C56" s="27" t="str">
        <f>IF(ISBLANK(INDEX('Обработка исходного'!E:E,ROW($B$3)+4*(ROW($B56)-ROW($B$3)))),"",INDEX('Обработка исходного'!E:E,ROW($B$3)+4*(ROW($B56)-ROW($B$3))))</f>
        <v>Поковки диаметром от 100 до 800 мм, КП245*</v>
      </c>
      <c r="D56" s="31">
        <f>INDEX('Обработка исходного'!G:G,ROW($B$3)+4*(ROW($B56)-ROW($B$3)))</f>
        <v>470</v>
      </c>
      <c r="E56" s="32">
        <f>INDEX('Обработка исходного'!H:H,ROW($B$3)+4*(ROW($B56)-ROW($B$3)))</f>
        <v>470</v>
      </c>
      <c r="F56" s="32">
        <f>INDEX('Обработка исходного'!I:I,ROW($B$3)+4*(ROW($B56)-ROW($B$3)))</f>
        <v>470</v>
      </c>
      <c r="G56" s="32">
        <f>INDEX('Обработка исходного'!J:J,ROW($B$3)+4*(ROW($B56)-ROW($B$3)))</f>
        <v>470</v>
      </c>
      <c r="H56" s="32">
        <f>INDEX('Обработка исходного'!K:K,ROW($B$3)+4*(ROW($B56)-ROW($B$3)))</f>
        <v>470</v>
      </c>
      <c r="I56" s="32">
        <f>INDEX('Обработка исходного'!L:L,ROW($B$3)+4*(ROW($B56)-ROW($B$3)))</f>
        <v>461</v>
      </c>
      <c r="J56" s="32">
        <f>INDEX('Обработка исходного'!M:M,ROW($B$3)+4*(ROW($B56)-ROW($B$3)))</f>
        <v>441</v>
      </c>
      <c r="K56" s="32">
        <f>INDEX('Обработка исходного'!N:N,ROW($B$3)+4*(ROW($B56)-ROW($B$3)))</f>
        <v>412</v>
      </c>
      <c r="L56" s="32" t="str">
        <f>INDEX('Обработка исходного'!O:O,ROW($B$3)+4*(ROW($B56)-ROW($B$3)))</f>
        <v>-</v>
      </c>
      <c r="M56" s="32" t="str">
        <f>INDEX('Обработка исходного'!P:P,ROW($B$3)+4*(ROW($B56)-ROW($B$3)))</f>
        <v>-</v>
      </c>
      <c r="N56" s="32" t="str">
        <f>INDEX('Обработка исходного'!Q:Q,ROW($B$3)+4*(ROW($B56)-ROW($B$3)))</f>
        <v>-</v>
      </c>
      <c r="O56" s="32" t="str">
        <f>INDEX('Обработка исходного'!R:R,ROW($B$3)+4*(ROW($B56)-ROW($B$3)))</f>
        <v>-</v>
      </c>
      <c r="P56" s="33" t="str">
        <f>INDEX('Обработка исходного'!S:S,ROW($B$3)+4*(ROW($B56)-ROW($B$3)))</f>
        <v>-</v>
      </c>
    </row>
    <row r="57" spans="1:16" x14ac:dyDescent="0.25">
      <c r="A57" s="10" t="str">
        <f>INDEX('Обработка исходного'!B:B,ROW($B$3)+4*(ROW($B57)-ROW($B$3)))</f>
        <v>Сталь углеродистая</v>
      </c>
      <c r="B57" s="47">
        <f>INDEX('Обработка исходного'!D:D,ROW($B$3)+4*(ROW($B57)-ROW($B$3)))</f>
        <v>45</v>
      </c>
      <c r="C57" s="27" t="str">
        <f>IF(ISBLANK(INDEX('Обработка исходного'!E:E,ROW($B$3)+4*(ROW($B57)-ROW($B$3)))),"",INDEX('Обработка исходного'!E:E,ROW($B$3)+4*(ROW($B57)-ROW($B$3))))</f>
        <v>Поковки диаметром до 800 мм, КП275*</v>
      </c>
      <c r="D57" s="31">
        <f>INDEX('Обработка исходного'!G:G,ROW($B$3)+4*(ROW($B57)-ROW($B$3)))</f>
        <v>530</v>
      </c>
      <c r="E57" s="32">
        <f>INDEX('Обработка исходного'!H:H,ROW($B$3)+4*(ROW($B57)-ROW($B$3)))</f>
        <v>530</v>
      </c>
      <c r="F57" s="32">
        <f>INDEX('Обработка исходного'!I:I,ROW($B$3)+4*(ROW($B57)-ROW($B$3)))</f>
        <v>530</v>
      </c>
      <c r="G57" s="32">
        <f>INDEX('Обработка исходного'!J:J,ROW($B$3)+4*(ROW($B57)-ROW($B$3)))</f>
        <v>530</v>
      </c>
      <c r="H57" s="32">
        <f>INDEX('Обработка исходного'!K:K,ROW($B$3)+4*(ROW($B57)-ROW($B$3)))</f>
        <v>530</v>
      </c>
      <c r="I57" s="32">
        <f>INDEX('Обработка исходного'!L:L,ROW($B$3)+4*(ROW($B57)-ROW($B$3)))</f>
        <v>510</v>
      </c>
      <c r="J57" s="32">
        <f>INDEX('Обработка исходного'!M:M,ROW($B$3)+4*(ROW($B57)-ROW($B$3)))</f>
        <v>491</v>
      </c>
      <c r="K57" s="32">
        <f>INDEX('Обработка исходного'!N:N,ROW($B$3)+4*(ROW($B57)-ROW($B$3)))</f>
        <v>481</v>
      </c>
      <c r="L57" s="32" t="str">
        <f>INDEX('Обработка исходного'!O:O,ROW($B$3)+4*(ROW($B57)-ROW($B$3)))</f>
        <v>-</v>
      </c>
      <c r="M57" s="32" t="str">
        <f>INDEX('Обработка исходного'!P:P,ROW($B$3)+4*(ROW($B57)-ROW($B$3)))</f>
        <v>-</v>
      </c>
      <c r="N57" s="32" t="str">
        <f>INDEX('Обработка исходного'!Q:Q,ROW($B$3)+4*(ROW($B57)-ROW($B$3)))</f>
        <v>-</v>
      </c>
      <c r="O57" s="32" t="str">
        <f>INDEX('Обработка исходного'!R:R,ROW($B$3)+4*(ROW($B57)-ROW($B$3)))</f>
        <v>-</v>
      </c>
      <c r="P57" s="33" t="str">
        <f>INDEX('Обработка исходного'!S:S,ROW($B$3)+4*(ROW($B57)-ROW($B$3)))</f>
        <v>-</v>
      </c>
    </row>
    <row r="58" spans="1:16" x14ac:dyDescent="0.25">
      <c r="A58" s="10" t="str">
        <f>INDEX('Обработка исходного'!B:B,ROW($B$3)+4*(ROW($B58)-ROW($B$3)))</f>
        <v>Сталь углеродистая</v>
      </c>
      <c r="B58" s="47">
        <f>INDEX('Обработка исходного'!D:D,ROW($B$3)+4*(ROW($B58)-ROW($B$3)))</f>
        <v>45</v>
      </c>
      <c r="C58" s="27" t="str">
        <f>IF(ISBLANK(INDEX('Обработка исходного'!E:E,ROW($B$3)+4*(ROW($B58)-ROW($B$3)))),"",INDEX('Обработка исходного'!E:E,ROW($B$3)+4*(ROW($B58)-ROW($B$3))))</f>
        <v>Поковки диаметром до 800 мм, КП315*</v>
      </c>
      <c r="D58" s="31">
        <f>INDEX('Обработка исходного'!G:G,ROW($B$3)+4*(ROW($B58)-ROW($B$3)))</f>
        <v>570</v>
      </c>
      <c r="E58" s="32">
        <f>INDEX('Обработка исходного'!H:H,ROW($B$3)+4*(ROW($B58)-ROW($B$3)))</f>
        <v>570</v>
      </c>
      <c r="F58" s="32">
        <f>INDEX('Обработка исходного'!I:I,ROW($B$3)+4*(ROW($B58)-ROW($B$3)))</f>
        <v>570</v>
      </c>
      <c r="G58" s="32">
        <f>INDEX('Обработка исходного'!J:J,ROW($B$3)+4*(ROW($B58)-ROW($B$3)))</f>
        <v>570</v>
      </c>
      <c r="H58" s="32">
        <f>INDEX('Обработка исходного'!K:K,ROW($B$3)+4*(ROW($B58)-ROW($B$3)))</f>
        <v>570</v>
      </c>
      <c r="I58" s="32">
        <f>INDEX('Обработка исходного'!L:L,ROW($B$3)+4*(ROW($B58)-ROW($B$3)))</f>
        <v>549</v>
      </c>
      <c r="J58" s="32">
        <f>INDEX('Обработка исходного'!M:M,ROW($B$3)+4*(ROW($B58)-ROW($B$3)))</f>
        <v>530</v>
      </c>
      <c r="K58" s="32">
        <f>INDEX('Обработка исходного'!N:N,ROW($B$3)+4*(ROW($B58)-ROW($B$3)))</f>
        <v>510</v>
      </c>
      <c r="L58" s="32" t="str">
        <f>INDEX('Обработка исходного'!O:O,ROW($B$3)+4*(ROW($B58)-ROW($B$3)))</f>
        <v>-</v>
      </c>
      <c r="M58" s="32" t="str">
        <f>INDEX('Обработка исходного'!P:P,ROW($B$3)+4*(ROW($B58)-ROW($B$3)))</f>
        <v>-</v>
      </c>
      <c r="N58" s="32" t="str">
        <f>INDEX('Обработка исходного'!Q:Q,ROW($B$3)+4*(ROW($B58)-ROW($B$3)))</f>
        <v>-</v>
      </c>
      <c r="O58" s="32" t="str">
        <f>INDEX('Обработка исходного'!R:R,ROW($B$3)+4*(ROW($B58)-ROW($B$3)))</f>
        <v>-</v>
      </c>
      <c r="P58" s="33" t="str">
        <f>INDEX('Обработка исходного'!S:S,ROW($B$3)+4*(ROW($B58)-ROW($B$3)))</f>
        <v>-</v>
      </c>
    </row>
    <row r="59" spans="1:16" x14ac:dyDescent="0.25">
      <c r="A59" s="10" t="str">
        <f>INDEX('Обработка исходного'!B:B,ROW($B$3)+4*(ROW($B59)-ROW($B$3)))</f>
        <v>Сталь углеродистая</v>
      </c>
      <c r="B59" s="47">
        <f>INDEX('Обработка исходного'!D:D,ROW($B$3)+4*(ROW($B59)-ROW($B$3)))</f>
        <v>45</v>
      </c>
      <c r="C59" s="27" t="str">
        <f>IF(ISBLANK(INDEX('Обработка исходного'!E:E,ROW($B$3)+4*(ROW($B59)-ROW($B$3)))),"",INDEX('Обработка исходного'!E:E,ROW($B$3)+4*(ROW($B59)-ROW($B$3))))</f>
        <v>Поковки диаметром до 300 мм, КП345*</v>
      </c>
      <c r="D59" s="31">
        <f>INDEX('Обработка исходного'!G:G,ROW($B$3)+4*(ROW($B59)-ROW($B$3)))</f>
        <v>590</v>
      </c>
      <c r="E59" s="32">
        <f>INDEX('Обработка исходного'!H:H,ROW($B$3)+4*(ROW($B59)-ROW($B$3)))</f>
        <v>590</v>
      </c>
      <c r="F59" s="32">
        <f>INDEX('Обработка исходного'!I:I,ROW($B$3)+4*(ROW($B59)-ROW($B$3)))</f>
        <v>590</v>
      </c>
      <c r="G59" s="32">
        <f>INDEX('Обработка исходного'!J:J,ROW($B$3)+4*(ROW($B59)-ROW($B$3)))</f>
        <v>590</v>
      </c>
      <c r="H59" s="32">
        <f>INDEX('Обработка исходного'!K:K,ROW($B$3)+4*(ROW($B59)-ROW($B$3)))</f>
        <v>590</v>
      </c>
      <c r="I59" s="32">
        <f>INDEX('Обработка исходного'!L:L,ROW($B$3)+4*(ROW($B59)-ROW($B$3)))</f>
        <v>569</v>
      </c>
      <c r="J59" s="32">
        <f>INDEX('Обработка исходного'!M:M,ROW($B$3)+4*(ROW($B59)-ROW($B$3)))</f>
        <v>549</v>
      </c>
      <c r="K59" s="32">
        <f>INDEX('Обработка исходного'!N:N,ROW($B$3)+4*(ROW($B59)-ROW($B$3)))</f>
        <v>530</v>
      </c>
      <c r="L59" s="32" t="str">
        <f>INDEX('Обработка исходного'!O:O,ROW($B$3)+4*(ROW($B59)-ROW($B$3)))</f>
        <v>-</v>
      </c>
      <c r="M59" s="32" t="str">
        <f>INDEX('Обработка исходного'!P:P,ROW($B$3)+4*(ROW($B59)-ROW($B$3)))</f>
        <v>-</v>
      </c>
      <c r="N59" s="32" t="str">
        <f>INDEX('Обработка исходного'!Q:Q,ROW($B$3)+4*(ROW($B59)-ROW($B$3)))</f>
        <v>-</v>
      </c>
      <c r="O59" s="32" t="str">
        <f>INDEX('Обработка исходного'!R:R,ROW($B$3)+4*(ROW($B59)-ROW($B$3)))</f>
        <v>-</v>
      </c>
      <c r="P59" s="33" t="str">
        <f>INDEX('Обработка исходного'!S:S,ROW($B$3)+4*(ROW($B59)-ROW($B$3)))</f>
        <v>-</v>
      </c>
    </row>
    <row r="60" spans="1:16" x14ac:dyDescent="0.25">
      <c r="A60" s="10" t="str">
        <f>INDEX('Обработка исходного'!B:B,ROW($B$3)+4*(ROW($B60)-ROW($B$3)))</f>
        <v>Сталь углеродистая</v>
      </c>
      <c r="B60" s="47">
        <f>INDEX('Обработка исходного'!D:D,ROW($B$3)+4*(ROW($B60)-ROW($B$3)))</f>
        <v>45</v>
      </c>
      <c r="C60" s="27" t="str">
        <f>IF(ISBLANK(INDEX('Обработка исходного'!E:E,ROW($B$3)+4*(ROW($B60)-ROW($B$3)))),"",INDEX('Обработка исходного'!E:E,ROW($B$3)+4*(ROW($B60)-ROW($B$3))))</f>
        <v>Поковки диаметром до 100 мм, КП395*</v>
      </c>
      <c r="D60" s="31">
        <f>INDEX('Обработка исходного'!G:G,ROW($B$3)+4*(ROW($B60)-ROW($B$3)))</f>
        <v>615</v>
      </c>
      <c r="E60" s="32">
        <f>INDEX('Обработка исходного'!H:H,ROW($B$3)+4*(ROW($B60)-ROW($B$3)))</f>
        <v>615</v>
      </c>
      <c r="F60" s="32">
        <f>INDEX('Обработка исходного'!I:I,ROW($B$3)+4*(ROW($B60)-ROW($B$3)))</f>
        <v>615</v>
      </c>
      <c r="G60" s="32">
        <f>INDEX('Обработка исходного'!J:J,ROW($B$3)+4*(ROW($B60)-ROW($B$3)))</f>
        <v>615</v>
      </c>
      <c r="H60" s="32">
        <f>INDEX('Обработка исходного'!K:K,ROW($B$3)+4*(ROW($B60)-ROW($B$3)))</f>
        <v>615</v>
      </c>
      <c r="I60" s="32">
        <f>INDEX('Обработка исходного'!L:L,ROW($B$3)+4*(ROW($B60)-ROW($B$3)))</f>
        <v>598</v>
      </c>
      <c r="J60" s="32">
        <f>INDEX('Обработка исходного'!M:M,ROW($B$3)+4*(ROW($B60)-ROW($B$3)))</f>
        <v>579</v>
      </c>
      <c r="K60" s="32">
        <f>INDEX('Обработка исходного'!N:N,ROW($B$3)+4*(ROW($B60)-ROW($B$3)))</f>
        <v>559</v>
      </c>
      <c r="L60" s="32" t="str">
        <f>INDEX('Обработка исходного'!O:O,ROW($B$3)+4*(ROW($B60)-ROW($B$3)))</f>
        <v>-</v>
      </c>
      <c r="M60" s="32" t="str">
        <f>INDEX('Обработка исходного'!P:P,ROW($B$3)+4*(ROW($B60)-ROW($B$3)))</f>
        <v>-</v>
      </c>
      <c r="N60" s="32" t="str">
        <f>INDEX('Обработка исходного'!Q:Q,ROW($B$3)+4*(ROW($B60)-ROW($B$3)))</f>
        <v>-</v>
      </c>
      <c r="O60" s="32" t="str">
        <f>INDEX('Обработка исходного'!R:R,ROW($B$3)+4*(ROW($B60)-ROW($B$3)))</f>
        <v>-</v>
      </c>
      <c r="P60" s="33" t="str">
        <f>INDEX('Обработка исходного'!S:S,ROW($B$3)+4*(ROW($B60)-ROW($B$3)))</f>
        <v>-</v>
      </c>
    </row>
    <row r="61" spans="1:16" x14ac:dyDescent="0.25">
      <c r="A61" s="10" t="str">
        <f>INDEX('Обработка исходного'!B:B,ROW($B$3)+4*(ROW($B61)-ROW($B$3)))</f>
        <v>Сталь легированная</v>
      </c>
      <c r="B61" s="47" t="str">
        <f>INDEX('Обработка исходного'!D:D,ROW($B$3)+4*(ROW($B61)-ROW($B$3)))</f>
        <v>20X</v>
      </c>
      <c r="C61" s="27" t="str">
        <f>IF(ISBLANK(INDEX('Обработка исходного'!E:E,ROW($B$3)+4*(ROW($B61)-ROW($B$3)))),"",INDEX('Обработка исходного'!E:E,ROW($B$3)+4*(ROW($B61)-ROW($B$3))))</f>
        <v>Прутки и полосы диаметром или толщиной до 80 мм</v>
      </c>
      <c r="D61" s="31">
        <f>INDEX('Обработка исходного'!G:G,ROW($B$3)+4*(ROW($B61)-ROW($B$3)))</f>
        <v>785</v>
      </c>
      <c r="E61" s="32">
        <f>INDEX('Обработка исходного'!H:H,ROW($B$3)+4*(ROW($B61)-ROW($B$3)))</f>
        <v>755</v>
      </c>
      <c r="F61" s="32">
        <f>INDEX('Обработка исходного'!I:I,ROW($B$3)+4*(ROW($B61)-ROW($B$3)))</f>
        <v>755</v>
      </c>
      <c r="G61" s="32">
        <f>INDEX('Обработка исходного'!J:J,ROW($B$3)+4*(ROW($B61)-ROW($B$3)))</f>
        <v>745</v>
      </c>
      <c r="H61" s="32">
        <f>INDEX('Обработка исходного'!K:K,ROW($B$3)+4*(ROW($B61)-ROW($B$3)))</f>
        <v>735</v>
      </c>
      <c r="I61" s="32">
        <f>INDEX('Обработка исходного'!L:L,ROW($B$3)+4*(ROW($B61)-ROW($B$3)))</f>
        <v>715</v>
      </c>
      <c r="J61" s="32">
        <f>INDEX('Обработка исходного'!M:M,ROW($B$3)+4*(ROW($B61)-ROW($B$3)))</f>
        <v>676</v>
      </c>
      <c r="K61" s="32">
        <f>INDEX('Обработка исходного'!N:N,ROW($B$3)+4*(ROW($B61)-ROW($B$3)))</f>
        <v>649</v>
      </c>
      <c r="L61" s="32">
        <f>INDEX('Обработка исходного'!O:O,ROW($B$3)+4*(ROW($B61)-ROW($B$3)))</f>
        <v>578</v>
      </c>
      <c r="M61" s="32">
        <f>INDEX('Обработка исходного'!P:P,ROW($B$3)+4*(ROW($B61)-ROW($B$3)))</f>
        <v>540</v>
      </c>
      <c r="N61" s="32">
        <f>INDEX('Обработка исходного'!Q:Q,ROW($B$3)+4*(ROW($B61)-ROW($B$3)))</f>
        <v>471</v>
      </c>
      <c r="O61" s="32" t="str">
        <f>INDEX('Обработка исходного'!R:R,ROW($B$3)+4*(ROW($B61)-ROW($B$3)))</f>
        <v>-</v>
      </c>
      <c r="P61" s="33" t="str">
        <f>INDEX('Обработка исходного'!S:S,ROW($B$3)+4*(ROW($B61)-ROW($B$3)))</f>
        <v>-</v>
      </c>
    </row>
    <row r="62" spans="1:16" x14ac:dyDescent="0.25">
      <c r="A62" s="10" t="str">
        <f>INDEX('Обработка исходного'!B:B,ROW($B$3)+4*(ROW($B62)-ROW($B$3)))</f>
        <v>Сталь легированная</v>
      </c>
      <c r="B62" s="47" t="str">
        <f>INDEX('Обработка исходного'!D:D,ROW($B$3)+4*(ROW($B62)-ROW($B$3)))</f>
        <v>20X</v>
      </c>
      <c r="C62" s="27" t="str">
        <f>IF(ISBLANK(INDEX('Обработка исходного'!E:E,ROW($B$3)+4*(ROW($B62)-ROW($B$3)))),"",INDEX('Обработка исходного'!E:E,ROW($B$3)+4*(ROW($B62)-ROW($B$3))))</f>
        <v>Прутки и полосы диаметром или толщиной от 80 до 150 мм</v>
      </c>
      <c r="D62" s="31">
        <f>INDEX('Обработка исходного'!G:G,ROW($B$3)+4*(ROW($B62)-ROW($B$3)))</f>
        <v>785</v>
      </c>
      <c r="E62" s="32">
        <f>INDEX('Обработка исходного'!H:H,ROW($B$3)+4*(ROW($B62)-ROW($B$3)))</f>
        <v>755</v>
      </c>
      <c r="F62" s="32">
        <f>INDEX('Обработка исходного'!I:I,ROW($B$3)+4*(ROW($B62)-ROW($B$3)))</f>
        <v>726</v>
      </c>
      <c r="G62" s="32">
        <f>INDEX('Обработка исходного'!J:J,ROW($B$3)+4*(ROW($B62)-ROW($B$3)))</f>
        <v>726</v>
      </c>
      <c r="H62" s="32">
        <f>INDEX('Обработка исходного'!K:K,ROW($B$3)+4*(ROW($B62)-ROW($B$3)))</f>
        <v>726</v>
      </c>
      <c r="I62" s="32">
        <f>INDEX('Обработка исходного'!L:L,ROW($B$3)+4*(ROW($B62)-ROW($B$3)))</f>
        <v>726</v>
      </c>
      <c r="J62" s="32">
        <f>INDEX('Обработка исходного'!M:M,ROW($B$3)+4*(ROW($B62)-ROW($B$3)))</f>
        <v>726</v>
      </c>
      <c r="K62" s="32">
        <f>INDEX('Обработка исходного'!N:N,ROW($B$3)+4*(ROW($B62)-ROW($B$3)))</f>
        <v>687</v>
      </c>
      <c r="L62" s="32">
        <f>INDEX('Обработка исходного'!O:O,ROW($B$3)+4*(ROW($B62)-ROW($B$3)))</f>
        <v>608</v>
      </c>
      <c r="M62" s="32">
        <f>INDEX('Обработка исходного'!P:P,ROW($B$3)+4*(ROW($B62)-ROW($B$3)))</f>
        <v>540</v>
      </c>
      <c r="N62" s="32">
        <f>INDEX('Обработка исходного'!Q:Q,ROW($B$3)+4*(ROW($B62)-ROW($B$3)))</f>
        <v>471</v>
      </c>
      <c r="O62" s="32" t="str">
        <f>INDEX('Обработка исходного'!R:R,ROW($B$3)+4*(ROW($B62)-ROW($B$3)))</f>
        <v>-</v>
      </c>
      <c r="P62" s="33" t="str">
        <f>INDEX('Обработка исходного'!S:S,ROW($B$3)+4*(ROW($B62)-ROW($B$3)))</f>
        <v>-</v>
      </c>
    </row>
    <row r="63" spans="1:16" x14ac:dyDescent="0.25">
      <c r="A63" s="10" t="str">
        <f>INDEX('Обработка исходного'!B:B,ROW($B$3)+4*(ROW($B63)-ROW($B$3)))</f>
        <v>Сталь легированная</v>
      </c>
      <c r="B63" s="47" t="str">
        <f>INDEX('Обработка исходного'!D:D,ROW($B$3)+4*(ROW($B63)-ROW($B$3)))</f>
        <v>20X</v>
      </c>
      <c r="C63" s="27" t="str">
        <f>IF(ISBLANK(INDEX('Обработка исходного'!E:E,ROW($B$3)+4*(ROW($B63)-ROW($B$3)))),"",INDEX('Обработка исходного'!E:E,ROW($B$3)+4*(ROW($B63)-ROW($B$3))))</f>
        <v>Прутки и полосы диаметром или толщиной от 150 до 250 мм</v>
      </c>
      <c r="D63" s="31">
        <f>INDEX('Обработка исходного'!G:G,ROW($B$3)+4*(ROW($B63)-ROW($B$3)))</f>
        <v>785</v>
      </c>
      <c r="E63" s="32">
        <f>INDEX('Обработка исходного'!H:H,ROW($B$3)+4*(ROW($B63)-ROW($B$3)))</f>
        <v>755</v>
      </c>
      <c r="F63" s="32">
        <f>INDEX('Обработка исходного'!I:I,ROW($B$3)+4*(ROW($B63)-ROW($B$3)))</f>
        <v>726</v>
      </c>
      <c r="G63" s="32">
        <f>INDEX('Обработка исходного'!J:J,ROW($B$3)+4*(ROW($B63)-ROW($B$3)))</f>
        <v>726</v>
      </c>
      <c r="H63" s="32">
        <f>INDEX('Обработка исходного'!K:K,ROW($B$3)+4*(ROW($B63)-ROW($B$3)))</f>
        <v>726</v>
      </c>
      <c r="I63" s="32">
        <f>INDEX('Обработка исходного'!L:L,ROW($B$3)+4*(ROW($B63)-ROW($B$3)))</f>
        <v>726</v>
      </c>
      <c r="J63" s="32">
        <f>INDEX('Обработка исходного'!M:M,ROW($B$3)+4*(ROW($B63)-ROW($B$3)))</f>
        <v>726</v>
      </c>
      <c r="K63" s="32">
        <f>INDEX('Обработка исходного'!N:N,ROW($B$3)+4*(ROW($B63)-ROW($B$3)))</f>
        <v>687</v>
      </c>
      <c r="L63" s="32">
        <f>INDEX('Обработка исходного'!O:O,ROW($B$3)+4*(ROW($B63)-ROW($B$3)))</f>
        <v>608</v>
      </c>
      <c r="M63" s="32">
        <f>INDEX('Обработка исходного'!P:P,ROW($B$3)+4*(ROW($B63)-ROW($B$3)))</f>
        <v>540</v>
      </c>
      <c r="N63" s="32">
        <f>INDEX('Обработка исходного'!Q:Q,ROW($B$3)+4*(ROW($B63)-ROW($B$3)))</f>
        <v>471</v>
      </c>
      <c r="O63" s="32" t="str">
        <f>INDEX('Обработка исходного'!R:R,ROW($B$3)+4*(ROW($B63)-ROW($B$3)))</f>
        <v>-</v>
      </c>
      <c r="P63" s="33" t="str">
        <f>INDEX('Обработка исходного'!S:S,ROW($B$3)+4*(ROW($B63)-ROW($B$3)))</f>
        <v>-</v>
      </c>
    </row>
    <row r="64" spans="1:16" x14ac:dyDescent="0.25">
      <c r="A64" s="10" t="str">
        <f>INDEX('Обработка исходного'!B:B,ROW($B$3)+4*(ROW($B64)-ROW($B$3)))</f>
        <v>Сталь легированная</v>
      </c>
      <c r="B64" s="47" t="str">
        <f>INDEX('Обработка исходного'!D:D,ROW($B$3)+4*(ROW($B64)-ROW($B$3)))</f>
        <v>20X</v>
      </c>
      <c r="C64" s="27" t="str">
        <f>IF(ISBLANK(INDEX('Обработка исходного'!E:E,ROW($B$3)+4*(ROW($B64)-ROW($B$3)))),"",INDEX('Обработка исходного'!E:E,ROW($B$3)+4*(ROW($B64)-ROW($B$3))))</f>
        <v>Поковки диаметром до 500 мм, КП195*</v>
      </c>
      <c r="D64" s="31">
        <f>INDEX('Обработка исходного'!G:G,ROW($B$3)+4*(ROW($B64)-ROW($B$3)))</f>
        <v>390</v>
      </c>
      <c r="E64" s="32">
        <f>INDEX('Обработка исходного'!H:H,ROW($B$3)+4*(ROW($B64)-ROW($B$3)))</f>
        <v>373</v>
      </c>
      <c r="F64" s="32">
        <f>INDEX('Обработка исходного'!I:I,ROW($B$3)+4*(ROW($B64)-ROW($B$3)))</f>
        <v>363</v>
      </c>
      <c r="G64" s="32">
        <f>INDEX('Обработка исходного'!J:J,ROW($B$3)+4*(ROW($B64)-ROW($B$3)))</f>
        <v>363</v>
      </c>
      <c r="H64" s="32">
        <f>INDEX('Обработка исходного'!K:K,ROW($B$3)+4*(ROW($B64)-ROW($B$3)))</f>
        <v>363</v>
      </c>
      <c r="I64" s="32">
        <f>INDEX('Обработка исходного'!L:L,ROW($B$3)+4*(ROW($B64)-ROW($B$3)))</f>
        <v>363</v>
      </c>
      <c r="J64" s="32">
        <f>INDEX('Обработка исходного'!M:M,ROW($B$3)+4*(ROW($B64)-ROW($B$3)))</f>
        <v>363</v>
      </c>
      <c r="K64" s="32">
        <f>INDEX('Обработка исходного'!N:N,ROW($B$3)+4*(ROW($B64)-ROW($B$3)))</f>
        <v>333</v>
      </c>
      <c r="L64" s="32">
        <f>INDEX('Обработка исходного'!O:O,ROW($B$3)+4*(ROW($B64)-ROW($B$3)))</f>
        <v>304</v>
      </c>
      <c r="M64" s="32">
        <f>INDEX('Обработка исходного'!P:P,ROW($B$3)+4*(ROW($B64)-ROW($B$3)))</f>
        <v>265</v>
      </c>
      <c r="N64" s="32">
        <f>INDEX('Обработка исходного'!Q:Q,ROW($B$3)+4*(ROW($B64)-ROW($B$3)))</f>
        <v>235</v>
      </c>
      <c r="O64" s="32" t="str">
        <f>INDEX('Обработка исходного'!R:R,ROW($B$3)+4*(ROW($B64)-ROW($B$3)))</f>
        <v>-</v>
      </c>
      <c r="P64" s="33" t="str">
        <f>INDEX('Обработка исходного'!S:S,ROW($B$3)+4*(ROW($B64)-ROW($B$3)))</f>
        <v>-</v>
      </c>
    </row>
    <row r="65" spans="1:16" x14ac:dyDescent="0.25">
      <c r="A65" s="10" t="str">
        <f>INDEX('Обработка исходного'!B:B,ROW($B$3)+4*(ROW($B65)-ROW($B$3)))</f>
        <v>Сталь легированная</v>
      </c>
      <c r="B65" s="47" t="str">
        <f>INDEX('Обработка исходного'!D:D,ROW($B$3)+4*(ROW($B65)-ROW($B$3)))</f>
        <v>20X</v>
      </c>
      <c r="C65" s="27" t="str">
        <f>IF(ISBLANK(INDEX('Обработка исходного'!E:E,ROW($B$3)+4*(ROW($B65)-ROW($B$3)))),"",INDEX('Обработка исходного'!E:E,ROW($B$3)+4*(ROW($B65)-ROW($B$3))))</f>
        <v>Поковки диаметром до 300 мм, КП215*</v>
      </c>
      <c r="D65" s="31">
        <f>INDEX('Обработка исходного'!G:G,ROW($B$3)+4*(ROW($B65)-ROW($B$3)))</f>
        <v>430</v>
      </c>
      <c r="E65" s="32">
        <f>INDEX('Обработка исходного'!H:H,ROW($B$3)+4*(ROW($B65)-ROW($B$3)))</f>
        <v>412</v>
      </c>
      <c r="F65" s="32">
        <f>INDEX('Обработка исходного'!I:I,ROW($B$3)+4*(ROW($B65)-ROW($B$3)))</f>
        <v>402</v>
      </c>
      <c r="G65" s="32">
        <f>INDEX('Обработка исходного'!J:J,ROW($B$3)+4*(ROW($B65)-ROW($B$3)))</f>
        <v>402</v>
      </c>
      <c r="H65" s="32">
        <f>INDEX('Обработка исходного'!K:K,ROW($B$3)+4*(ROW($B65)-ROW($B$3)))</f>
        <v>402</v>
      </c>
      <c r="I65" s="32">
        <f>INDEX('Обработка исходного'!L:L,ROW($B$3)+4*(ROW($B65)-ROW($B$3)))</f>
        <v>402</v>
      </c>
      <c r="J65" s="32">
        <f>INDEX('Обработка исходного'!M:M,ROW($B$3)+4*(ROW($B65)-ROW($B$3)))</f>
        <v>402</v>
      </c>
      <c r="K65" s="32">
        <f>INDEX('Обработка исходного'!N:N,ROW($B$3)+4*(ROW($B65)-ROW($B$3)))</f>
        <v>373</v>
      </c>
      <c r="L65" s="32">
        <f>INDEX('Обработка исходного'!O:O,ROW($B$3)+4*(ROW($B65)-ROW($B$3)))</f>
        <v>333</v>
      </c>
      <c r="M65" s="32">
        <f>INDEX('Обработка исходного'!P:P,ROW($B$3)+4*(ROW($B65)-ROW($B$3)))</f>
        <v>294</v>
      </c>
      <c r="N65" s="32">
        <f>INDEX('Обработка исходного'!Q:Q,ROW($B$3)+4*(ROW($B65)-ROW($B$3)))</f>
        <v>255</v>
      </c>
      <c r="O65" s="32" t="str">
        <f>INDEX('Обработка исходного'!R:R,ROW($B$3)+4*(ROW($B65)-ROW($B$3)))</f>
        <v>-</v>
      </c>
      <c r="P65" s="33" t="str">
        <f>INDEX('Обработка исходного'!S:S,ROW($B$3)+4*(ROW($B65)-ROW($B$3)))</f>
        <v>-</v>
      </c>
    </row>
    <row r="66" spans="1:16" x14ac:dyDescent="0.25">
      <c r="A66" s="10" t="str">
        <f>INDEX('Обработка исходного'!B:B,ROW($B$3)+4*(ROW($B66)-ROW($B$3)))</f>
        <v>Сталь легированная</v>
      </c>
      <c r="B66" s="47" t="str">
        <f>INDEX('Обработка исходного'!D:D,ROW($B$3)+4*(ROW($B66)-ROW($B$3)))</f>
        <v>20X</v>
      </c>
      <c r="C66" s="27" t="str">
        <f>IF(ISBLANK(INDEX('Обработка исходного'!E:E,ROW($B$3)+4*(ROW($B66)-ROW($B$3)))),"",INDEX('Обработка исходного'!E:E,ROW($B$3)+4*(ROW($B66)-ROW($B$3))))</f>
        <v>Поковки диаметром до 300 мм, КП245*</v>
      </c>
      <c r="D66" s="31">
        <f>INDEX('Обработка исходного'!G:G,ROW($B$3)+4*(ROW($B66)-ROW($B$3)))</f>
        <v>470</v>
      </c>
      <c r="E66" s="32">
        <f>INDEX('Обработка исходного'!H:H,ROW($B$3)+4*(ROW($B66)-ROW($B$3)))</f>
        <v>451</v>
      </c>
      <c r="F66" s="32">
        <f>INDEX('Обработка исходного'!I:I,ROW($B$3)+4*(ROW($B66)-ROW($B$3)))</f>
        <v>432</v>
      </c>
      <c r="G66" s="32">
        <f>INDEX('Обработка исходного'!J:J,ROW($B$3)+4*(ROW($B66)-ROW($B$3)))</f>
        <v>432</v>
      </c>
      <c r="H66" s="32">
        <f>INDEX('Обработка исходного'!K:K,ROW($B$3)+4*(ROW($B66)-ROW($B$3)))</f>
        <v>432</v>
      </c>
      <c r="I66" s="32">
        <f>INDEX('Обработка исходного'!L:L,ROW($B$3)+4*(ROW($B66)-ROW($B$3)))</f>
        <v>432</v>
      </c>
      <c r="J66" s="32">
        <f>INDEX('Обработка исходного'!M:M,ROW($B$3)+4*(ROW($B66)-ROW($B$3)))</f>
        <v>412</v>
      </c>
      <c r="K66" s="32">
        <f>INDEX('Обработка исходного'!N:N,ROW($B$3)+4*(ROW($B66)-ROW($B$3)))</f>
        <v>402</v>
      </c>
      <c r="L66" s="32">
        <f>INDEX('Обработка исходного'!O:O,ROW($B$3)+4*(ROW($B66)-ROW($B$3)))</f>
        <v>363</v>
      </c>
      <c r="M66" s="32">
        <f>INDEX('Обработка исходного'!P:P,ROW($B$3)+4*(ROW($B66)-ROW($B$3)))</f>
        <v>323</v>
      </c>
      <c r="N66" s="32">
        <f>INDEX('Обработка исходного'!Q:Q,ROW($B$3)+4*(ROW($B66)-ROW($B$3)))</f>
        <v>294</v>
      </c>
      <c r="O66" s="32" t="str">
        <f>INDEX('Обработка исходного'!R:R,ROW($B$3)+4*(ROW($B66)-ROW($B$3)))</f>
        <v>-</v>
      </c>
      <c r="P66" s="33" t="str">
        <f>INDEX('Обработка исходного'!S:S,ROW($B$3)+4*(ROW($B66)-ROW($B$3)))</f>
        <v>-</v>
      </c>
    </row>
    <row r="67" spans="1:16" x14ac:dyDescent="0.25">
      <c r="A67" s="10" t="str">
        <f>INDEX('Обработка исходного'!B:B,ROW($B$3)+4*(ROW($B67)-ROW($B$3)))</f>
        <v>Сталь легированная</v>
      </c>
      <c r="B67" s="47" t="str">
        <f>INDEX('Обработка исходного'!D:D,ROW($B$3)+4*(ROW($B67)-ROW($B$3)))</f>
        <v>20X</v>
      </c>
      <c r="C67" s="27" t="str">
        <f>IF(ISBLANK(INDEX('Обработка исходного'!E:E,ROW($B$3)+4*(ROW($B67)-ROW($B$3)))),"",INDEX('Обработка исходного'!E:E,ROW($B$3)+4*(ROW($B67)-ROW($B$3))))</f>
        <v>Поковки диаметром до 300 мм, КП275*</v>
      </c>
      <c r="D67" s="31">
        <f>INDEX('Обработка исходного'!G:G,ROW($B$3)+4*(ROW($B67)-ROW($B$3)))</f>
        <v>530</v>
      </c>
      <c r="E67" s="32">
        <f>INDEX('Обработка исходного'!H:H,ROW($B$3)+4*(ROW($B67)-ROW($B$3)))</f>
        <v>500</v>
      </c>
      <c r="F67" s="32">
        <f>INDEX('Обработка исходного'!I:I,ROW($B$3)+4*(ROW($B67)-ROW($B$3)))</f>
        <v>491</v>
      </c>
      <c r="G67" s="32">
        <f>INDEX('Обработка исходного'!J:J,ROW($B$3)+4*(ROW($B67)-ROW($B$3)))</f>
        <v>491</v>
      </c>
      <c r="H67" s="32">
        <f>INDEX('Обработка исходного'!K:K,ROW($B$3)+4*(ROW($B67)-ROW($B$3)))</f>
        <v>491</v>
      </c>
      <c r="I67" s="32">
        <f>INDEX('Обработка исходного'!L:L,ROW($B$3)+4*(ROW($B67)-ROW($B$3)))</f>
        <v>491</v>
      </c>
      <c r="J67" s="32">
        <f>INDEX('Обработка исходного'!M:M,ROW($B$3)+4*(ROW($B67)-ROW($B$3)))</f>
        <v>491</v>
      </c>
      <c r="K67" s="32">
        <f>INDEX('Обработка исходного'!N:N,ROW($B$3)+4*(ROW($B67)-ROW($B$3)))</f>
        <v>461</v>
      </c>
      <c r="L67" s="32">
        <f>INDEX('Обработка исходного'!O:O,ROW($B$3)+4*(ROW($B67)-ROW($B$3)))</f>
        <v>412</v>
      </c>
      <c r="M67" s="32">
        <f>INDEX('Обработка исходного'!P:P,ROW($B$3)+4*(ROW($B67)-ROW($B$3)))</f>
        <v>353</v>
      </c>
      <c r="N67" s="32">
        <f>INDEX('Обработка исходного'!Q:Q,ROW($B$3)+4*(ROW($B67)-ROW($B$3)))</f>
        <v>323</v>
      </c>
      <c r="O67" s="32" t="str">
        <f>INDEX('Обработка исходного'!R:R,ROW($B$3)+4*(ROW($B67)-ROW($B$3)))</f>
        <v>-</v>
      </c>
      <c r="P67" s="33" t="str">
        <f>INDEX('Обработка исходного'!S:S,ROW($B$3)+4*(ROW($B67)-ROW($B$3)))</f>
        <v>-</v>
      </c>
    </row>
    <row r="68" spans="1:16" x14ac:dyDescent="0.25">
      <c r="A68" s="10" t="str">
        <f>INDEX('Обработка исходного'!B:B,ROW($B$3)+4*(ROW($B68)-ROW($B$3)))</f>
        <v>Сталь легированная</v>
      </c>
      <c r="B68" s="47" t="str">
        <f>INDEX('Обработка исходного'!D:D,ROW($B$3)+4*(ROW($B68)-ROW($B$3)))</f>
        <v>20X</v>
      </c>
      <c r="C68" s="27" t="str">
        <f>IF(ISBLANK(INDEX('Обработка исходного'!E:E,ROW($B$3)+4*(ROW($B68)-ROW($B$3)))),"",INDEX('Обработка исходного'!E:E,ROW($B$3)+4*(ROW($B68)-ROW($B$3))))</f>
        <v>Поковки диаметром от 100 до 300 мм, КП315*</v>
      </c>
      <c r="D68" s="31">
        <f>INDEX('Обработка исходного'!G:G,ROW($B$3)+4*(ROW($B68)-ROW($B$3)))</f>
        <v>570</v>
      </c>
      <c r="E68" s="32">
        <f>INDEX('Обработка исходного'!H:H,ROW($B$3)+4*(ROW($B68)-ROW($B$3)))</f>
        <v>540</v>
      </c>
      <c r="F68" s="32">
        <f>INDEX('Обработка исходного'!I:I,ROW($B$3)+4*(ROW($B68)-ROW($B$3)))</f>
        <v>520</v>
      </c>
      <c r="G68" s="32">
        <f>INDEX('Обработка исходного'!J:J,ROW($B$3)+4*(ROW($B68)-ROW($B$3)))</f>
        <v>520</v>
      </c>
      <c r="H68" s="32">
        <f>INDEX('Обработка исходного'!K:K,ROW($B$3)+4*(ROW($B68)-ROW($B$3)))</f>
        <v>520</v>
      </c>
      <c r="I68" s="32">
        <f>INDEX('Обработка исходного'!L:L,ROW($B$3)+4*(ROW($B68)-ROW($B$3)))</f>
        <v>520</v>
      </c>
      <c r="J68" s="32">
        <f>INDEX('Обработка исходного'!M:M,ROW($B$3)+4*(ROW($B68)-ROW($B$3)))</f>
        <v>520</v>
      </c>
      <c r="K68" s="32">
        <f>INDEX('Обработка исходного'!N:N,ROW($B$3)+4*(ROW($B68)-ROW($B$3)))</f>
        <v>491</v>
      </c>
      <c r="L68" s="32">
        <f>INDEX('Обработка исходного'!O:O,ROW($B$3)+4*(ROW($B68)-ROW($B$3)))</f>
        <v>441</v>
      </c>
      <c r="M68" s="32">
        <f>INDEX('Обработка исходного'!P:P,ROW($B$3)+4*(ROW($B68)-ROW($B$3)))</f>
        <v>373</v>
      </c>
      <c r="N68" s="32">
        <f>INDEX('Обработка исходного'!Q:Q,ROW($B$3)+4*(ROW($B68)-ROW($B$3)))</f>
        <v>343</v>
      </c>
      <c r="O68" s="32" t="str">
        <f>INDEX('Обработка исходного'!R:R,ROW($B$3)+4*(ROW($B68)-ROW($B$3)))</f>
        <v>-</v>
      </c>
      <c r="P68" s="33" t="str">
        <f>INDEX('Обработка исходного'!S:S,ROW($B$3)+4*(ROW($B68)-ROW($B$3)))</f>
        <v>-</v>
      </c>
    </row>
    <row r="69" spans="1:16" x14ac:dyDescent="0.25">
      <c r="A69" s="10" t="str">
        <f>INDEX('Обработка исходного'!B:B,ROW($B$3)+4*(ROW($B69)-ROW($B$3)))</f>
        <v>Сталь легированная</v>
      </c>
      <c r="B69" s="47" t="str">
        <f>INDEX('Обработка исходного'!D:D,ROW($B$3)+4*(ROW($B69)-ROW($B$3)))</f>
        <v>20X</v>
      </c>
      <c r="C69" s="27" t="str">
        <f>IF(ISBLANK(INDEX('Обработка исходного'!E:E,ROW($B$3)+4*(ROW($B69)-ROW($B$3)))),"",INDEX('Обработка исходного'!E:E,ROW($B$3)+4*(ROW($B69)-ROW($B$3))))</f>
        <v>Поковки диаметром от 100 до 300 мм, КП345*</v>
      </c>
      <c r="D69" s="31">
        <f>INDEX('Обработка исходного'!G:G,ROW($B$3)+4*(ROW($B69)-ROW($B$3)))</f>
        <v>590</v>
      </c>
      <c r="E69" s="32">
        <f>INDEX('Обработка исходного'!H:H,ROW($B$3)+4*(ROW($B69)-ROW($B$3)))</f>
        <v>559</v>
      </c>
      <c r="F69" s="32">
        <f>INDEX('Обработка исходного'!I:I,ROW($B$3)+4*(ROW($B69)-ROW($B$3)))</f>
        <v>540</v>
      </c>
      <c r="G69" s="32">
        <f>INDEX('Обработка исходного'!J:J,ROW($B$3)+4*(ROW($B69)-ROW($B$3)))</f>
        <v>540</v>
      </c>
      <c r="H69" s="32">
        <f>INDEX('Обработка исходного'!K:K,ROW($B$3)+4*(ROW($B69)-ROW($B$3)))</f>
        <v>540</v>
      </c>
      <c r="I69" s="32">
        <f>INDEX('Обработка исходного'!L:L,ROW($B$3)+4*(ROW($B69)-ROW($B$3)))</f>
        <v>540</v>
      </c>
      <c r="J69" s="32">
        <f>INDEX('Обработка исходного'!M:M,ROW($B$3)+4*(ROW($B69)-ROW($B$3)))</f>
        <v>540</v>
      </c>
      <c r="K69" s="32">
        <f>INDEX('Обработка исходного'!N:N,ROW($B$3)+4*(ROW($B69)-ROW($B$3)))</f>
        <v>500</v>
      </c>
      <c r="L69" s="32">
        <f>INDEX('Обработка исходного'!O:O,ROW($B$3)+4*(ROW($B69)-ROW($B$3)))</f>
        <v>451</v>
      </c>
      <c r="M69" s="32">
        <f>INDEX('Обработка исходного'!P:P,ROW($B$3)+4*(ROW($B69)-ROW($B$3)))</f>
        <v>383</v>
      </c>
      <c r="N69" s="32">
        <f>INDEX('Обработка исходного'!Q:Q,ROW($B$3)+4*(ROW($B69)-ROW($B$3)))</f>
        <v>353</v>
      </c>
      <c r="O69" s="32" t="str">
        <f>INDEX('Обработка исходного'!R:R,ROW($B$3)+4*(ROW($B69)-ROW($B$3)))</f>
        <v>-</v>
      </c>
      <c r="P69" s="33" t="str">
        <f>INDEX('Обработка исходного'!S:S,ROW($B$3)+4*(ROW($B69)-ROW($B$3)))</f>
        <v>-</v>
      </c>
    </row>
    <row r="70" spans="1:16" x14ac:dyDescent="0.25">
      <c r="A70" s="10" t="str">
        <f>INDEX('Обработка исходного'!B:B,ROW($B$3)+4*(ROW($B70)-ROW($B$3)))</f>
        <v>Сталь легированная</v>
      </c>
      <c r="B70" s="47" t="str">
        <f>INDEX('Обработка исходного'!D:D,ROW($B$3)+4*(ROW($B70)-ROW($B$3)))</f>
        <v>30Х</v>
      </c>
      <c r="C70" s="27" t="str">
        <f>IF(ISBLANK(INDEX('Обработка исходного'!E:E,ROW($B$3)+4*(ROW($B70)-ROW($B$3)))),"",INDEX('Обработка исходного'!E:E,ROW($B$3)+4*(ROW($B70)-ROW($B$3))))</f>
        <v>Прутки, полосы диаметром или толщиной до 80 мм</v>
      </c>
      <c r="D70" s="31">
        <f>INDEX('Обработка исходного'!G:G,ROW($B$3)+4*(ROW($B70)-ROW($B$3)))</f>
        <v>883</v>
      </c>
      <c r="E70" s="32">
        <f>INDEX('Обработка исходного'!H:H,ROW($B$3)+4*(ROW($B70)-ROW($B$3)))</f>
        <v>872</v>
      </c>
      <c r="F70" s="32">
        <f>INDEX('Обработка исходного'!I:I,ROW($B$3)+4*(ROW($B70)-ROW($B$3)))</f>
        <v>862</v>
      </c>
      <c r="G70" s="32">
        <f>INDEX('Обработка исходного'!J:J,ROW($B$3)+4*(ROW($B70)-ROW($B$3)))</f>
        <v>843</v>
      </c>
      <c r="H70" s="32">
        <f>INDEX('Обработка исходного'!K:K,ROW($B$3)+4*(ROW($B70)-ROW($B$3)))</f>
        <v>833</v>
      </c>
      <c r="I70" s="32">
        <f>INDEX('Обработка исходного'!L:L,ROW($B$3)+4*(ROW($B70)-ROW($B$3)))</f>
        <v>813</v>
      </c>
      <c r="J70" s="32">
        <f>INDEX('Обработка исходного'!M:M,ROW($B$3)+4*(ROW($B70)-ROW($B$3)))</f>
        <v>774</v>
      </c>
      <c r="K70" s="32">
        <f>INDEX('Обработка исходного'!N:N,ROW($B$3)+4*(ROW($B70)-ROW($B$3)))</f>
        <v>735</v>
      </c>
      <c r="L70" s="32">
        <f>INDEX('Обработка исходного'!O:O,ROW($B$3)+4*(ROW($B70)-ROW($B$3)))</f>
        <v>657</v>
      </c>
      <c r="M70" s="32">
        <f>INDEX('Обработка исходного'!P:P,ROW($B$3)+4*(ROW($B70)-ROW($B$3)))</f>
        <v>608</v>
      </c>
      <c r="N70" s="32">
        <f>INDEX('Обработка исходного'!Q:Q,ROW($B$3)+4*(ROW($B70)-ROW($B$3)))</f>
        <v>530</v>
      </c>
      <c r="O70" s="32" t="str">
        <f>INDEX('Обработка исходного'!R:R,ROW($B$3)+4*(ROW($B70)-ROW($B$3)))</f>
        <v>-</v>
      </c>
      <c r="P70" s="33" t="str">
        <f>INDEX('Обработка исходного'!S:S,ROW($B$3)+4*(ROW($B70)-ROW($B$3)))</f>
        <v>-</v>
      </c>
    </row>
    <row r="71" spans="1:16" x14ac:dyDescent="0.25">
      <c r="A71" s="10" t="str">
        <f>INDEX('Обработка исходного'!B:B,ROW($B$3)+4*(ROW($B71)-ROW($B$3)))</f>
        <v>Сталь легированная</v>
      </c>
      <c r="B71" s="47" t="str">
        <f>INDEX('Обработка исходного'!D:D,ROW($B$3)+4*(ROW($B71)-ROW($B$3)))</f>
        <v>30Х</v>
      </c>
      <c r="C71" s="27" t="str">
        <f>IF(ISBLANK(INDEX('Обработка исходного'!E:E,ROW($B$3)+4*(ROW($B71)-ROW($B$3)))),"",INDEX('Обработка исходного'!E:E,ROW($B$3)+4*(ROW($B71)-ROW($B$3))))</f>
        <v>Прутки, полосы диаметром или толщиной от 80 до 150 мм</v>
      </c>
      <c r="D71" s="31">
        <f>INDEX('Обработка исходного'!G:G,ROW($B$3)+4*(ROW($B71)-ROW($B$3)))</f>
        <v>883</v>
      </c>
      <c r="E71" s="32">
        <f>INDEX('Обработка исходного'!H:H,ROW($B$3)+4*(ROW($B71)-ROW($B$3)))</f>
        <v>844</v>
      </c>
      <c r="F71" s="32">
        <f>INDEX('Обработка исходного'!I:I,ROW($B$3)+4*(ROW($B71)-ROW($B$3)))</f>
        <v>814</v>
      </c>
      <c r="G71" s="32">
        <f>INDEX('Обработка исходного'!J:J,ROW($B$3)+4*(ROW($B71)-ROW($B$3)))</f>
        <v>814</v>
      </c>
      <c r="H71" s="32">
        <f>INDEX('Обработка исходного'!K:K,ROW($B$3)+4*(ROW($B71)-ROW($B$3)))</f>
        <v>785</v>
      </c>
      <c r="I71" s="32">
        <f>INDEX('Обработка исходного'!L:L,ROW($B$3)+4*(ROW($B71)-ROW($B$3)))</f>
        <v>755</v>
      </c>
      <c r="J71" s="32">
        <f>INDEX('Обработка исходного'!M:M,ROW($B$3)+4*(ROW($B71)-ROW($B$3)))</f>
        <v>726</v>
      </c>
      <c r="K71" s="32">
        <f>INDEX('Обработка исходного'!N:N,ROW($B$3)+4*(ROW($B71)-ROW($B$3)))</f>
        <v>706</v>
      </c>
      <c r="L71" s="32">
        <f>INDEX('Обработка исходного'!O:O,ROW($B$3)+4*(ROW($B71)-ROW($B$3)))</f>
        <v>687</v>
      </c>
      <c r="M71" s="32">
        <f>INDEX('Обработка исходного'!P:P,ROW($B$3)+4*(ROW($B71)-ROW($B$3)))</f>
        <v>608</v>
      </c>
      <c r="N71" s="32">
        <f>INDEX('Обработка исходного'!Q:Q,ROW($B$3)+4*(ROW($B71)-ROW($B$3)))</f>
        <v>530</v>
      </c>
      <c r="O71" s="32" t="str">
        <f>INDEX('Обработка исходного'!R:R,ROW($B$3)+4*(ROW($B71)-ROW($B$3)))</f>
        <v>-</v>
      </c>
      <c r="P71" s="33" t="str">
        <f>INDEX('Обработка исходного'!S:S,ROW($B$3)+4*(ROW($B71)-ROW($B$3)))</f>
        <v>-</v>
      </c>
    </row>
    <row r="72" spans="1:16" x14ac:dyDescent="0.25">
      <c r="A72" s="10" t="str">
        <f>INDEX('Обработка исходного'!B:B,ROW($B$3)+4*(ROW($B72)-ROW($B$3)))</f>
        <v>Сталь легированная</v>
      </c>
      <c r="B72" s="47" t="str">
        <f>INDEX('Обработка исходного'!D:D,ROW($B$3)+4*(ROW($B72)-ROW($B$3)))</f>
        <v>30Х</v>
      </c>
      <c r="C72" s="27" t="str">
        <f>IF(ISBLANK(INDEX('Обработка исходного'!E:E,ROW($B$3)+4*(ROW($B72)-ROW($B$3)))),"",INDEX('Обработка исходного'!E:E,ROW($B$3)+4*(ROW($B72)-ROW($B$3))))</f>
        <v>Прутки, полосы диаметром или толщиной от 150 до 250 мм</v>
      </c>
      <c r="D72" s="31">
        <f>INDEX('Обработка исходного'!G:G,ROW($B$3)+4*(ROW($B72)-ROW($B$3)))</f>
        <v>883</v>
      </c>
      <c r="E72" s="32">
        <f>INDEX('Обработка исходного'!H:H,ROW($B$3)+4*(ROW($B72)-ROW($B$3)))</f>
        <v>844</v>
      </c>
      <c r="F72" s="32">
        <f>INDEX('Обработка исходного'!I:I,ROW($B$3)+4*(ROW($B72)-ROW($B$3)))</f>
        <v>814</v>
      </c>
      <c r="G72" s="32">
        <f>INDEX('Обработка исходного'!J:J,ROW($B$3)+4*(ROW($B72)-ROW($B$3)))</f>
        <v>814</v>
      </c>
      <c r="H72" s="32">
        <f>INDEX('Обработка исходного'!K:K,ROW($B$3)+4*(ROW($B72)-ROW($B$3)))</f>
        <v>785</v>
      </c>
      <c r="I72" s="32">
        <f>INDEX('Обработка исходного'!L:L,ROW($B$3)+4*(ROW($B72)-ROW($B$3)))</f>
        <v>755</v>
      </c>
      <c r="J72" s="32">
        <f>INDEX('Обработка исходного'!M:M,ROW($B$3)+4*(ROW($B72)-ROW($B$3)))</f>
        <v>726</v>
      </c>
      <c r="K72" s="32">
        <f>INDEX('Обработка исходного'!N:N,ROW($B$3)+4*(ROW($B72)-ROW($B$3)))</f>
        <v>706</v>
      </c>
      <c r="L72" s="32">
        <f>INDEX('Обработка исходного'!O:O,ROW($B$3)+4*(ROW($B72)-ROW($B$3)))</f>
        <v>687</v>
      </c>
      <c r="M72" s="32">
        <f>INDEX('Обработка исходного'!P:P,ROW($B$3)+4*(ROW($B72)-ROW($B$3)))</f>
        <v>608</v>
      </c>
      <c r="N72" s="32">
        <f>INDEX('Обработка исходного'!Q:Q,ROW($B$3)+4*(ROW($B72)-ROW($B$3)))</f>
        <v>530</v>
      </c>
      <c r="O72" s="32" t="str">
        <f>INDEX('Обработка исходного'!R:R,ROW($B$3)+4*(ROW($B72)-ROW($B$3)))</f>
        <v>-</v>
      </c>
      <c r="P72" s="33" t="str">
        <f>INDEX('Обработка исходного'!S:S,ROW($B$3)+4*(ROW($B72)-ROW($B$3)))</f>
        <v>-</v>
      </c>
    </row>
    <row r="73" spans="1:16" x14ac:dyDescent="0.25">
      <c r="A73" s="10" t="str">
        <f>INDEX('Обработка исходного'!B:B,ROW($B$3)+4*(ROW($B73)-ROW($B$3)))</f>
        <v>Сталь легированная</v>
      </c>
      <c r="B73" s="47" t="str">
        <f>INDEX('Обработка исходного'!D:D,ROW($B$3)+4*(ROW($B73)-ROW($B$3)))</f>
        <v>30Х</v>
      </c>
      <c r="C73" s="27" t="str">
        <f>IF(ISBLANK(INDEX('Обработка исходного'!E:E,ROW($B$3)+4*(ROW($B73)-ROW($B$3)))),"",INDEX('Обработка исходного'!E:E,ROW($B$3)+4*(ROW($B73)-ROW($B$3))))</f>
        <v>Поковки толщиной до 100 мм, КП395*</v>
      </c>
      <c r="D73" s="31">
        <f>INDEX('Обработка исходного'!G:G,ROW($B$3)+4*(ROW($B73)-ROW($B$3)))</f>
        <v>615</v>
      </c>
      <c r="E73" s="32">
        <f>INDEX('Обработка исходного'!H:H,ROW($B$3)+4*(ROW($B73)-ROW($B$3)))</f>
        <v>589</v>
      </c>
      <c r="F73" s="32">
        <f>INDEX('Обработка исходного'!I:I,ROW($B$3)+4*(ROW($B73)-ROW($B$3)))</f>
        <v>569</v>
      </c>
      <c r="G73" s="32">
        <f>INDEX('Обработка исходного'!J:J,ROW($B$3)+4*(ROW($B73)-ROW($B$3)))</f>
        <v>569</v>
      </c>
      <c r="H73" s="32">
        <f>INDEX('Обработка исходного'!K:K,ROW($B$3)+4*(ROW($B73)-ROW($B$3)))</f>
        <v>549</v>
      </c>
      <c r="I73" s="32">
        <f>INDEX('Обработка исходного'!L:L,ROW($B$3)+4*(ROW($B73)-ROW($B$3)))</f>
        <v>530</v>
      </c>
      <c r="J73" s="32">
        <f>INDEX('Обработка исходного'!M:M,ROW($B$3)+4*(ROW($B73)-ROW($B$3)))</f>
        <v>510</v>
      </c>
      <c r="K73" s="32">
        <f>INDEX('Обработка исходного'!N:N,ROW($B$3)+4*(ROW($B73)-ROW($B$3)))</f>
        <v>491</v>
      </c>
      <c r="L73" s="32">
        <f>INDEX('Обработка исходного'!O:O,ROW($B$3)+4*(ROW($B73)-ROW($B$3)))</f>
        <v>481</v>
      </c>
      <c r="M73" s="32">
        <f>INDEX('Обработка исходного'!P:P,ROW($B$3)+4*(ROW($B73)-ROW($B$3)))</f>
        <v>422</v>
      </c>
      <c r="N73" s="32">
        <f>INDEX('Обработка исходного'!Q:Q,ROW($B$3)+4*(ROW($B73)-ROW($B$3)))</f>
        <v>373</v>
      </c>
      <c r="O73" s="32" t="str">
        <f>INDEX('Обработка исходного'!R:R,ROW($B$3)+4*(ROW($B73)-ROW($B$3)))</f>
        <v>-</v>
      </c>
      <c r="P73" s="33" t="str">
        <f>INDEX('Обработка исходного'!S:S,ROW($B$3)+4*(ROW($B73)-ROW($B$3)))</f>
        <v>-</v>
      </c>
    </row>
    <row r="74" spans="1:16" x14ac:dyDescent="0.25">
      <c r="A74" s="10" t="str">
        <f>INDEX('Обработка исходного'!B:B,ROW($B$3)+4*(ROW($B74)-ROW($B$3)))</f>
        <v>Сталь легированная</v>
      </c>
      <c r="B74" s="47" t="str">
        <f>INDEX('Обработка исходного'!D:D,ROW($B$3)+4*(ROW($B74)-ROW($B$3)))</f>
        <v>35Х</v>
      </c>
      <c r="C74" s="27" t="str">
        <f>IF(ISBLANK(INDEX('Обработка исходного'!E:E,ROW($B$3)+4*(ROW($B74)-ROW($B$3)))),"",INDEX('Обработка исходного'!E:E,ROW($B$3)+4*(ROW($B74)-ROW($B$3))))</f>
        <v>Поковки диаметром до 100 мм, КП275*</v>
      </c>
      <c r="D74" s="31">
        <f>INDEX('Обработка исходного'!G:G,ROW($B$3)+4*(ROW($B74)-ROW($B$3)))</f>
        <v>530</v>
      </c>
      <c r="E74" s="32">
        <f>INDEX('Обработка исходного'!H:H,ROW($B$3)+4*(ROW($B74)-ROW($B$3)))</f>
        <v>520</v>
      </c>
      <c r="F74" s="32">
        <f>INDEX('Обработка исходного'!I:I,ROW($B$3)+4*(ROW($B74)-ROW($B$3)))</f>
        <v>520</v>
      </c>
      <c r="G74" s="32">
        <f>INDEX('Обработка исходного'!J:J,ROW($B$3)+4*(ROW($B74)-ROW($B$3)))</f>
        <v>510</v>
      </c>
      <c r="H74" s="32">
        <f>INDEX('Обработка исходного'!K:K,ROW($B$3)+4*(ROW($B74)-ROW($B$3)))</f>
        <v>510</v>
      </c>
      <c r="I74" s="32">
        <f>INDEX('Обработка исходного'!L:L,ROW($B$3)+4*(ROW($B74)-ROW($B$3)))</f>
        <v>510</v>
      </c>
      <c r="J74" s="32">
        <f>INDEX('Обработка исходного'!M:M,ROW($B$3)+4*(ROW($B74)-ROW($B$3)))</f>
        <v>510</v>
      </c>
      <c r="K74" s="32">
        <f>INDEX('Обработка исходного'!N:N,ROW($B$3)+4*(ROW($B74)-ROW($B$3)))</f>
        <v>451</v>
      </c>
      <c r="L74" s="32">
        <f>INDEX('Обработка исходного'!O:O,ROW($B$3)+4*(ROW($B74)-ROW($B$3)))</f>
        <v>334</v>
      </c>
      <c r="M74" s="32">
        <f>INDEX('Обработка исходного'!P:P,ROW($B$3)+4*(ROW($B74)-ROW($B$3)))</f>
        <v>334</v>
      </c>
      <c r="N74" s="32">
        <f>INDEX('Обработка исходного'!Q:Q,ROW($B$3)+4*(ROW($B74)-ROW($B$3)))</f>
        <v>275</v>
      </c>
      <c r="O74" s="32" t="str">
        <f>INDEX('Обработка исходного'!R:R,ROW($B$3)+4*(ROW($B74)-ROW($B$3)))</f>
        <v>-</v>
      </c>
      <c r="P74" s="33" t="str">
        <f>INDEX('Обработка исходного'!S:S,ROW($B$3)+4*(ROW($B74)-ROW($B$3)))</f>
        <v>-</v>
      </c>
    </row>
    <row r="75" spans="1:16" x14ac:dyDescent="0.25">
      <c r="A75" s="10" t="str">
        <f>INDEX('Обработка исходного'!B:B,ROW($B$3)+4*(ROW($B75)-ROW($B$3)))</f>
        <v>Сталь легированная</v>
      </c>
      <c r="B75" s="47" t="str">
        <f>INDEX('Обработка исходного'!D:D,ROW($B$3)+4*(ROW($B75)-ROW($B$3)))</f>
        <v>35Х</v>
      </c>
      <c r="C75" s="27" t="str">
        <f>IF(ISBLANK(INDEX('Обработка исходного'!E:E,ROW($B$3)+4*(ROW($B75)-ROW($B$3)))),"",INDEX('Обработка исходного'!E:E,ROW($B$3)+4*(ROW($B75)-ROW($B$3))))</f>
        <v>Поковки диаметром от 300 до 800 мм, КП275*</v>
      </c>
      <c r="D75" s="31">
        <f>INDEX('Обработка исходного'!G:G,ROW($B$3)+4*(ROW($B75)-ROW($B$3)))</f>
        <v>530</v>
      </c>
      <c r="E75" s="32">
        <f>INDEX('Обработка исходного'!H:H,ROW($B$3)+4*(ROW($B75)-ROW($B$3)))</f>
        <v>520</v>
      </c>
      <c r="F75" s="32">
        <f>INDEX('Обработка исходного'!I:I,ROW($B$3)+4*(ROW($B75)-ROW($B$3)))</f>
        <v>520</v>
      </c>
      <c r="G75" s="32">
        <f>INDEX('Обработка исходного'!J:J,ROW($B$3)+4*(ROW($B75)-ROW($B$3)))</f>
        <v>510</v>
      </c>
      <c r="H75" s="32">
        <f>INDEX('Обработка исходного'!K:K,ROW($B$3)+4*(ROW($B75)-ROW($B$3)))</f>
        <v>510</v>
      </c>
      <c r="I75" s="32">
        <f>INDEX('Обработка исходного'!L:L,ROW($B$3)+4*(ROW($B75)-ROW($B$3)))</f>
        <v>510</v>
      </c>
      <c r="J75" s="32">
        <f>INDEX('Обработка исходного'!M:M,ROW($B$3)+4*(ROW($B75)-ROW($B$3)))</f>
        <v>510</v>
      </c>
      <c r="K75" s="32">
        <f>INDEX('Обработка исходного'!N:N,ROW($B$3)+4*(ROW($B75)-ROW($B$3)))</f>
        <v>451</v>
      </c>
      <c r="L75" s="32">
        <f>INDEX('Обработка исходного'!O:O,ROW($B$3)+4*(ROW($B75)-ROW($B$3)))</f>
        <v>334</v>
      </c>
      <c r="M75" s="32">
        <f>INDEX('Обработка исходного'!P:P,ROW($B$3)+4*(ROW($B75)-ROW($B$3)))</f>
        <v>334</v>
      </c>
      <c r="N75" s="32">
        <f>INDEX('Обработка исходного'!Q:Q,ROW($B$3)+4*(ROW($B75)-ROW($B$3)))</f>
        <v>275</v>
      </c>
      <c r="O75" s="32" t="str">
        <f>INDEX('Обработка исходного'!R:R,ROW($B$3)+4*(ROW($B75)-ROW($B$3)))</f>
        <v>-</v>
      </c>
      <c r="P75" s="33" t="str">
        <f>INDEX('Обработка исходного'!S:S,ROW($B$3)+4*(ROW($B75)-ROW($B$3)))</f>
        <v>-</v>
      </c>
    </row>
    <row r="76" spans="1:16" x14ac:dyDescent="0.25">
      <c r="A76" s="10" t="str">
        <f>INDEX('Обработка исходного'!B:B,ROW($B$3)+4*(ROW($B76)-ROW($B$3)))</f>
        <v>Сталь легированная</v>
      </c>
      <c r="B76" s="47" t="str">
        <f>INDEX('Обработка исходного'!D:D,ROW($B$3)+4*(ROW($B76)-ROW($B$3)))</f>
        <v>35Х</v>
      </c>
      <c r="C76" s="27" t="str">
        <f>IF(ISBLANK(INDEX('Обработка исходного'!E:E,ROW($B$3)+4*(ROW($B76)-ROW($B$3)))),"",INDEX('Обработка исходного'!E:E,ROW($B$3)+4*(ROW($B76)-ROW($B$3))))</f>
        <v>Поковки диаметром до 100 мм, КП315*</v>
      </c>
      <c r="D76" s="31">
        <f>INDEX('Обработка исходного'!G:G,ROW($B$3)+4*(ROW($B76)-ROW($B$3)))</f>
        <v>570</v>
      </c>
      <c r="E76" s="32">
        <f>INDEX('Обработка исходного'!H:H,ROW($B$3)+4*(ROW($B76)-ROW($B$3)))</f>
        <v>559</v>
      </c>
      <c r="F76" s="32">
        <f>INDEX('Обработка исходного'!I:I,ROW($B$3)+4*(ROW($B76)-ROW($B$3)))</f>
        <v>559</v>
      </c>
      <c r="G76" s="32">
        <f>INDEX('Обработка исходного'!J:J,ROW($B$3)+4*(ROW($B76)-ROW($B$3)))</f>
        <v>549</v>
      </c>
      <c r="H76" s="32">
        <f>INDEX('Обработка исходного'!K:K,ROW($B$3)+4*(ROW($B76)-ROW($B$3)))</f>
        <v>549</v>
      </c>
      <c r="I76" s="32">
        <f>INDEX('Обработка исходного'!L:L,ROW($B$3)+4*(ROW($B76)-ROW($B$3)))</f>
        <v>549</v>
      </c>
      <c r="J76" s="32">
        <f>INDEX('Обработка исходного'!M:M,ROW($B$3)+4*(ROW($B76)-ROW($B$3)))</f>
        <v>549</v>
      </c>
      <c r="K76" s="32">
        <f>INDEX('Обработка исходного'!N:N,ROW($B$3)+4*(ROW($B76)-ROW($B$3)))</f>
        <v>481</v>
      </c>
      <c r="L76" s="32">
        <f>INDEX('Обработка исходного'!O:O,ROW($B$3)+4*(ROW($B76)-ROW($B$3)))</f>
        <v>353</v>
      </c>
      <c r="M76" s="32">
        <f>INDEX('Обработка исходного'!P:P,ROW($B$3)+4*(ROW($B76)-ROW($B$3)))</f>
        <v>358</v>
      </c>
      <c r="N76" s="32">
        <f>INDEX('Обработка исходного'!Q:Q,ROW($B$3)+4*(ROW($B76)-ROW($B$3)))</f>
        <v>294</v>
      </c>
      <c r="O76" s="32" t="str">
        <f>INDEX('Обработка исходного'!R:R,ROW($B$3)+4*(ROW($B76)-ROW($B$3)))</f>
        <v>-</v>
      </c>
      <c r="P76" s="33" t="str">
        <f>INDEX('Обработка исходного'!S:S,ROW($B$3)+4*(ROW($B76)-ROW($B$3)))</f>
        <v>-</v>
      </c>
    </row>
    <row r="77" spans="1:16" x14ac:dyDescent="0.25">
      <c r="A77" s="10" t="str">
        <f>INDEX('Обработка исходного'!B:B,ROW($B$3)+4*(ROW($B77)-ROW($B$3)))</f>
        <v>Сталь легированная</v>
      </c>
      <c r="B77" s="47" t="str">
        <f>INDEX('Обработка исходного'!D:D,ROW($B$3)+4*(ROW($B77)-ROW($B$3)))</f>
        <v>35Х</v>
      </c>
      <c r="C77" s="27" t="str">
        <f>IF(ISBLANK(INDEX('Обработка исходного'!E:E,ROW($B$3)+4*(ROW($B77)-ROW($B$3)))),"",INDEX('Обработка исходного'!E:E,ROW($B$3)+4*(ROW($B77)-ROW($B$3))))</f>
        <v>Поковки диаметром до 300 мм, КП345*</v>
      </c>
      <c r="D77" s="31">
        <f>INDEX('Обработка исходного'!G:G,ROW($B$3)+4*(ROW($B77)-ROW($B$3)))</f>
        <v>590</v>
      </c>
      <c r="E77" s="32">
        <f>INDEX('Обработка исходного'!H:H,ROW($B$3)+4*(ROW($B77)-ROW($B$3)))</f>
        <v>590</v>
      </c>
      <c r="F77" s="32">
        <f>INDEX('Обработка исходного'!I:I,ROW($B$3)+4*(ROW($B77)-ROW($B$3)))</f>
        <v>590</v>
      </c>
      <c r="G77" s="32">
        <f>INDEX('Обработка исходного'!J:J,ROW($B$3)+4*(ROW($B77)-ROW($B$3)))</f>
        <v>559</v>
      </c>
      <c r="H77" s="32">
        <f>INDEX('Обработка исходного'!K:K,ROW($B$3)+4*(ROW($B77)-ROW($B$3)))</f>
        <v>559</v>
      </c>
      <c r="I77" s="32">
        <f>INDEX('Обработка исходного'!L:L,ROW($B$3)+4*(ROW($B77)-ROW($B$3)))</f>
        <v>559</v>
      </c>
      <c r="J77" s="32">
        <f>INDEX('Обработка исходного'!M:M,ROW($B$3)+4*(ROW($B77)-ROW($B$3)))</f>
        <v>559</v>
      </c>
      <c r="K77" s="32">
        <f>INDEX('Обработка исходного'!N:N,ROW($B$3)+4*(ROW($B77)-ROW($B$3)))</f>
        <v>500</v>
      </c>
      <c r="L77" s="32">
        <f>INDEX('Обработка исходного'!O:O,ROW($B$3)+4*(ROW($B77)-ROW($B$3)))</f>
        <v>373</v>
      </c>
      <c r="M77" s="32">
        <f>INDEX('Обработка исходного'!P:P,ROW($B$3)+4*(ROW($B77)-ROW($B$3)))</f>
        <v>373</v>
      </c>
      <c r="N77" s="32">
        <f>INDEX('Обработка исходного'!Q:Q,ROW($B$3)+4*(ROW($B77)-ROW($B$3)))</f>
        <v>304</v>
      </c>
      <c r="O77" s="32" t="str">
        <f>INDEX('Обработка исходного'!R:R,ROW($B$3)+4*(ROW($B77)-ROW($B$3)))</f>
        <v>-</v>
      </c>
      <c r="P77" s="33" t="str">
        <f>INDEX('Обработка исходного'!S:S,ROW($B$3)+4*(ROW($B77)-ROW($B$3)))</f>
        <v>-</v>
      </c>
    </row>
    <row r="78" spans="1:16" x14ac:dyDescent="0.25">
      <c r="A78" s="10" t="str">
        <f>INDEX('Обработка исходного'!B:B,ROW($B$3)+4*(ROW($B78)-ROW($B$3)))</f>
        <v>Сталь легированная</v>
      </c>
      <c r="B78" s="47" t="str">
        <f>INDEX('Обработка исходного'!D:D,ROW($B$3)+4*(ROW($B78)-ROW($B$3)))</f>
        <v>35Х</v>
      </c>
      <c r="C78" s="27" t="str">
        <f>IF(ISBLANK(INDEX('Обработка исходного'!E:E,ROW($B$3)+4*(ROW($B78)-ROW($B$3)))),"",INDEX('Обработка исходного'!E:E,ROW($B$3)+4*(ROW($B78)-ROW($B$3))))</f>
        <v>Поковки диаметром до 300 мм, КП395*</v>
      </c>
      <c r="D78" s="31">
        <f>INDEX('Обработка исходного'!G:G,ROW($B$3)+4*(ROW($B78)-ROW($B$3)))</f>
        <v>615</v>
      </c>
      <c r="E78" s="32">
        <f>INDEX('Обработка исходного'!H:H,ROW($B$3)+4*(ROW($B78)-ROW($B$3)))</f>
        <v>608</v>
      </c>
      <c r="F78" s="32">
        <f>INDEX('Обработка исходного'!I:I,ROW($B$3)+4*(ROW($B78)-ROW($B$3)))</f>
        <v>608</v>
      </c>
      <c r="G78" s="32">
        <f>INDEX('Обработка исходного'!J:J,ROW($B$3)+4*(ROW($B78)-ROW($B$3)))</f>
        <v>589</v>
      </c>
      <c r="H78" s="32">
        <f>INDEX('Обработка исходного'!K:K,ROW($B$3)+4*(ROW($B78)-ROW($B$3)))</f>
        <v>589</v>
      </c>
      <c r="I78" s="32">
        <f>INDEX('Обработка исходного'!L:L,ROW($B$3)+4*(ROW($B78)-ROW($B$3)))</f>
        <v>589</v>
      </c>
      <c r="J78" s="32">
        <f>INDEX('Обработка исходного'!M:M,ROW($B$3)+4*(ROW($B78)-ROW($B$3)))</f>
        <v>589</v>
      </c>
      <c r="K78" s="32">
        <f>INDEX('Обработка исходного'!N:N,ROW($B$3)+4*(ROW($B78)-ROW($B$3)))</f>
        <v>520</v>
      </c>
      <c r="L78" s="32">
        <f>INDEX('Обработка исходного'!O:O,ROW($B$3)+4*(ROW($B78)-ROW($B$3)))</f>
        <v>392</v>
      </c>
      <c r="M78" s="32">
        <f>INDEX('Обработка исходного'!P:P,ROW($B$3)+4*(ROW($B78)-ROW($B$3)))</f>
        <v>392</v>
      </c>
      <c r="N78" s="32">
        <f>INDEX('Обработка исходного'!Q:Q,ROW($B$3)+4*(ROW($B78)-ROW($B$3)))</f>
        <v>323</v>
      </c>
      <c r="O78" s="32" t="str">
        <f>INDEX('Обработка исходного'!R:R,ROW($B$3)+4*(ROW($B78)-ROW($B$3)))</f>
        <v>-</v>
      </c>
      <c r="P78" s="33" t="str">
        <f>INDEX('Обработка исходного'!S:S,ROW($B$3)+4*(ROW($B78)-ROW($B$3)))</f>
        <v>-</v>
      </c>
    </row>
    <row r="79" spans="1:16" x14ac:dyDescent="0.25">
      <c r="A79" s="10" t="str">
        <f>INDEX('Обработка исходного'!B:B,ROW($B$3)+4*(ROW($B79)-ROW($B$3)))</f>
        <v>Сталь легированная</v>
      </c>
      <c r="B79" s="47" t="str">
        <f>INDEX('Обработка исходного'!D:D,ROW($B$3)+4*(ROW($B79)-ROW($B$3)))</f>
        <v>35Х</v>
      </c>
      <c r="C79" s="27" t="str">
        <f>IF(ISBLANK(INDEX('Обработка исходного'!E:E,ROW($B$3)+4*(ROW($B79)-ROW($B$3)))),"",INDEX('Обработка исходного'!E:E,ROW($B$3)+4*(ROW($B79)-ROW($B$3))))</f>
        <v>Поковки диаметром до 100 мм, КП440*</v>
      </c>
      <c r="D79" s="31">
        <f>INDEX('Обработка исходного'!G:G,ROW($B$3)+4*(ROW($B79)-ROW($B$3)))</f>
        <v>635</v>
      </c>
      <c r="E79" s="32">
        <f>INDEX('Обработка исходного'!H:H,ROW($B$3)+4*(ROW($B79)-ROW($B$3)))</f>
        <v>628</v>
      </c>
      <c r="F79" s="32">
        <f>INDEX('Обработка исходного'!I:I,ROW($B$3)+4*(ROW($B79)-ROW($B$3)))</f>
        <v>628</v>
      </c>
      <c r="G79" s="32">
        <f>INDEX('Обработка исходного'!J:J,ROW($B$3)+4*(ROW($B79)-ROW($B$3)))</f>
        <v>608</v>
      </c>
      <c r="H79" s="32">
        <f>INDEX('Обработка исходного'!K:K,ROW($B$3)+4*(ROW($B79)-ROW($B$3)))</f>
        <v>608</v>
      </c>
      <c r="I79" s="32">
        <f>INDEX('Обработка исходного'!L:L,ROW($B$3)+4*(ROW($B79)-ROW($B$3)))</f>
        <v>608</v>
      </c>
      <c r="J79" s="32">
        <f>INDEX('Обработка исходного'!M:M,ROW($B$3)+4*(ROW($B79)-ROW($B$3)))</f>
        <v>608</v>
      </c>
      <c r="K79" s="32">
        <f>INDEX('Обработка исходного'!N:N,ROW($B$3)+4*(ROW($B79)-ROW($B$3)))</f>
        <v>540</v>
      </c>
      <c r="L79" s="32">
        <f>INDEX('Обработка исходного'!O:O,ROW($B$3)+4*(ROW($B79)-ROW($B$3)))</f>
        <v>402</v>
      </c>
      <c r="M79" s="32">
        <f>INDEX('Обработка исходного'!P:P,ROW($B$3)+4*(ROW($B79)-ROW($B$3)))</f>
        <v>402</v>
      </c>
      <c r="N79" s="32">
        <f>INDEX('Обработка исходного'!Q:Q,ROW($B$3)+4*(ROW($B79)-ROW($B$3)))</f>
        <v>333</v>
      </c>
      <c r="O79" s="32" t="str">
        <f>INDEX('Обработка исходного'!R:R,ROW($B$3)+4*(ROW($B79)-ROW($B$3)))</f>
        <v>-</v>
      </c>
      <c r="P79" s="33" t="str">
        <f>INDEX('Обработка исходного'!S:S,ROW($B$3)+4*(ROW($B79)-ROW($B$3)))</f>
        <v>-</v>
      </c>
    </row>
    <row r="80" spans="1:16" x14ac:dyDescent="0.25">
      <c r="A80" s="10" t="str">
        <f>INDEX('Обработка исходного'!B:B,ROW($B$3)+4*(ROW($B80)-ROW($B$3)))</f>
        <v>Сталь легированная</v>
      </c>
      <c r="B80" s="47" t="str">
        <f>INDEX('Обработка исходного'!D:D,ROW($B$3)+4*(ROW($B80)-ROW($B$3)))</f>
        <v>35Х</v>
      </c>
      <c r="C80" s="27" t="str">
        <f>IF(ISBLANK(INDEX('Обработка исходного'!E:E,ROW($B$3)+4*(ROW($B80)-ROW($B$3)))),"",INDEX('Обработка исходного'!E:E,ROW($B$3)+4*(ROW($B80)-ROW($B$3))))</f>
        <v>Поковки диаметром до 50 мм, КП490*</v>
      </c>
      <c r="D80" s="31">
        <f>INDEX('Обработка исходного'!G:G,ROW($B$3)+4*(ROW($B80)-ROW($B$3)))</f>
        <v>655</v>
      </c>
      <c r="E80" s="32">
        <f>INDEX('Обработка исходного'!H:H,ROW($B$3)+4*(ROW($B80)-ROW($B$3)))</f>
        <v>647</v>
      </c>
      <c r="F80" s="32">
        <f>INDEX('Обработка исходного'!I:I,ROW($B$3)+4*(ROW($B80)-ROW($B$3)))</f>
        <v>647</v>
      </c>
      <c r="G80" s="32">
        <f>INDEX('Обработка исходного'!J:J,ROW($B$3)+4*(ROW($B80)-ROW($B$3)))</f>
        <v>628</v>
      </c>
      <c r="H80" s="32">
        <f>INDEX('Обработка исходного'!K:K,ROW($B$3)+4*(ROW($B80)-ROW($B$3)))</f>
        <v>628</v>
      </c>
      <c r="I80" s="32">
        <f>INDEX('Обработка исходного'!L:L,ROW($B$3)+4*(ROW($B80)-ROW($B$3)))</f>
        <v>628</v>
      </c>
      <c r="J80" s="32">
        <f>INDEX('Обработка исходного'!M:M,ROW($B$3)+4*(ROW($B80)-ROW($B$3)))</f>
        <v>628</v>
      </c>
      <c r="K80" s="32">
        <f>INDEX('Обработка исходного'!N:N,ROW($B$3)+4*(ROW($B80)-ROW($B$3)))</f>
        <v>559</v>
      </c>
      <c r="L80" s="32">
        <f>INDEX('Обработка исходного'!O:O,ROW($B$3)+4*(ROW($B80)-ROW($B$3)))</f>
        <v>412</v>
      </c>
      <c r="M80" s="32">
        <f>INDEX('Обработка исходного'!P:P,ROW($B$3)+4*(ROW($B80)-ROW($B$3)))</f>
        <v>412</v>
      </c>
      <c r="N80" s="32">
        <f>INDEX('Обработка исходного'!Q:Q,ROW($B$3)+4*(ROW($B80)-ROW($B$3)))</f>
        <v>343</v>
      </c>
      <c r="O80" s="32" t="str">
        <f>INDEX('Обработка исходного'!R:R,ROW($B$3)+4*(ROW($B80)-ROW($B$3)))</f>
        <v>-</v>
      </c>
      <c r="P80" s="33" t="str">
        <f>INDEX('Обработка исходного'!S:S,ROW($B$3)+4*(ROW($B80)-ROW($B$3)))</f>
        <v>-</v>
      </c>
    </row>
    <row r="81" spans="1:16" x14ac:dyDescent="0.25">
      <c r="A81" s="10" t="str">
        <f>INDEX('Обработка исходного'!B:B,ROW($B$3)+4*(ROW($B81)-ROW($B$3)))</f>
        <v>Сталь легированная</v>
      </c>
      <c r="B81" s="47" t="str">
        <f>INDEX('Обработка исходного'!D:D,ROW($B$3)+4*(ROW($B81)-ROW($B$3)))</f>
        <v>35Х</v>
      </c>
      <c r="C81" s="27" t="str">
        <f>IF(ISBLANK(INDEX('Обработка исходного'!E:E,ROW($B$3)+4*(ROW($B81)-ROW($B$3)))),"",INDEX('Обработка исходного'!E:E,ROW($B$3)+4*(ROW($B81)-ROW($B$3))))</f>
        <v>Поковки диаметром до 50 мм, КП540*</v>
      </c>
      <c r="D81" s="31">
        <f>INDEX('Обработка исходного'!G:G,ROW($B$3)+4*(ROW($B81)-ROW($B$3)))</f>
        <v>685</v>
      </c>
      <c r="E81" s="32">
        <f>INDEX('Обработка исходного'!H:H,ROW($B$3)+4*(ROW($B81)-ROW($B$3)))</f>
        <v>677</v>
      </c>
      <c r="F81" s="32">
        <f>INDEX('Обработка исходного'!I:I,ROW($B$3)+4*(ROW($B81)-ROW($B$3)))</f>
        <v>677</v>
      </c>
      <c r="G81" s="32">
        <f>INDEX('Обработка исходного'!J:J,ROW($B$3)+4*(ROW($B81)-ROW($B$3)))</f>
        <v>657</v>
      </c>
      <c r="H81" s="32">
        <f>INDEX('Обработка исходного'!K:K,ROW($B$3)+4*(ROW($B81)-ROW($B$3)))</f>
        <v>657</v>
      </c>
      <c r="I81" s="32">
        <f>INDEX('Обработка исходного'!L:L,ROW($B$3)+4*(ROW($B81)-ROW($B$3)))</f>
        <v>657</v>
      </c>
      <c r="J81" s="32">
        <f>INDEX('Обработка исходного'!M:M,ROW($B$3)+4*(ROW($B81)-ROW($B$3)))</f>
        <v>657</v>
      </c>
      <c r="K81" s="32">
        <f>INDEX('Обработка исходного'!N:N,ROW($B$3)+4*(ROW($B81)-ROW($B$3)))</f>
        <v>579</v>
      </c>
      <c r="L81" s="32">
        <f>INDEX('Обработка исходного'!O:O,ROW($B$3)+4*(ROW($B81)-ROW($B$3)))</f>
        <v>510</v>
      </c>
      <c r="M81" s="32">
        <f>INDEX('Обработка исходного'!P:P,ROW($B$3)+4*(ROW($B81)-ROW($B$3)))</f>
        <v>432</v>
      </c>
      <c r="N81" s="32">
        <f>INDEX('Обработка исходного'!Q:Q,ROW($B$3)+4*(ROW($B81)-ROW($B$3)))</f>
        <v>353</v>
      </c>
      <c r="O81" s="32" t="str">
        <f>INDEX('Обработка исходного'!R:R,ROW($B$3)+4*(ROW($B81)-ROW($B$3)))</f>
        <v>-</v>
      </c>
      <c r="P81" s="33" t="str">
        <f>INDEX('Обработка исходного'!S:S,ROW($B$3)+4*(ROW($B81)-ROW($B$3)))</f>
        <v>-</v>
      </c>
    </row>
    <row r="82" spans="1:16" x14ac:dyDescent="0.25">
      <c r="A82" s="10" t="str">
        <f>INDEX('Обработка исходного'!B:B,ROW($B$3)+4*(ROW($B82)-ROW($B$3)))</f>
        <v>Сталь легированная</v>
      </c>
      <c r="B82" s="47" t="str">
        <f>INDEX('Обработка исходного'!D:D,ROW($B$3)+4*(ROW($B82)-ROW($B$3)))</f>
        <v>35Х</v>
      </c>
      <c r="C82" s="27" t="str">
        <f>IF(ISBLANK(INDEX('Обработка исходного'!E:E,ROW($B$3)+4*(ROW($B82)-ROW($B$3)))),"",INDEX('Обработка исходного'!E:E,ROW($B$3)+4*(ROW($B82)-ROW($B$3))))</f>
        <v>Заготовки крепежных деталей толщиной до 300 мм, КП590*</v>
      </c>
      <c r="D82" s="31">
        <f>INDEX('Обработка исходного'!G:G,ROW($B$3)+4*(ROW($B82)-ROW($B$3)))</f>
        <v>736</v>
      </c>
      <c r="E82" s="32">
        <f>INDEX('Обработка исходного'!H:H,ROW($B$3)+4*(ROW($B82)-ROW($B$3)))</f>
        <v>726</v>
      </c>
      <c r="F82" s="32">
        <f>INDEX('Обработка исходного'!I:I,ROW($B$3)+4*(ROW($B82)-ROW($B$3)))</f>
        <v>726</v>
      </c>
      <c r="G82" s="32">
        <f>INDEX('Обработка исходного'!J:J,ROW($B$3)+4*(ROW($B82)-ROW($B$3)))</f>
        <v>706</v>
      </c>
      <c r="H82" s="32">
        <f>INDEX('Обработка исходного'!K:K,ROW($B$3)+4*(ROW($B82)-ROW($B$3)))</f>
        <v>706</v>
      </c>
      <c r="I82" s="32">
        <f>INDEX('Обработка исходного'!L:L,ROW($B$3)+4*(ROW($B82)-ROW($B$3)))</f>
        <v>706</v>
      </c>
      <c r="J82" s="32">
        <f>INDEX('Обработка исходного'!M:M,ROW($B$3)+4*(ROW($B82)-ROW($B$3)))</f>
        <v>706</v>
      </c>
      <c r="K82" s="32">
        <f>INDEX('Обработка исходного'!N:N,ROW($B$3)+4*(ROW($B82)-ROW($B$3)))</f>
        <v>628</v>
      </c>
      <c r="L82" s="32">
        <f>INDEX('Обработка исходного'!O:O,ROW($B$3)+4*(ROW($B82)-ROW($B$3)))</f>
        <v>510</v>
      </c>
      <c r="M82" s="32">
        <f>INDEX('Обработка исходного'!P:P,ROW($B$3)+4*(ROW($B82)-ROW($B$3)))</f>
        <v>510</v>
      </c>
      <c r="N82" s="32">
        <f>INDEX('Обработка исходного'!Q:Q,ROW($B$3)+4*(ROW($B82)-ROW($B$3)))</f>
        <v>383</v>
      </c>
      <c r="O82" s="32" t="str">
        <f>INDEX('Обработка исходного'!R:R,ROW($B$3)+4*(ROW($B82)-ROW($B$3)))</f>
        <v>-</v>
      </c>
      <c r="P82" s="33" t="str">
        <f>INDEX('Обработка исходного'!S:S,ROW($B$3)+4*(ROW($B82)-ROW($B$3)))</f>
        <v>-</v>
      </c>
    </row>
    <row r="83" spans="1:16" x14ac:dyDescent="0.25">
      <c r="A83" s="10" t="str">
        <f>INDEX('Обработка исходного'!B:B,ROW($B$3)+4*(ROW($B83)-ROW($B$3)))</f>
        <v>Сталь легированная</v>
      </c>
      <c r="B83" s="47" t="str">
        <f>INDEX('Обработка исходного'!D:D,ROW($B$3)+4*(ROW($B83)-ROW($B$3)))</f>
        <v>40X</v>
      </c>
      <c r="C83" s="27" t="str">
        <f>IF(ISBLANK(INDEX('Обработка исходного'!E:E,ROW($B$3)+4*(ROW($B83)-ROW($B$3)))),"",INDEX('Обработка исходного'!E:E,ROW($B$3)+4*(ROW($B83)-ROW($B$3))))</f>
        <v>Прутки и полосы диаметром или толщиной до 80 мм</v>
      </c>
      <c r="D83" s="31">
        <f>INDEX('Обработка исходного'!G:G,ROW($B$3)+4*(ROW($B83)-ROW($B$3)))</f>
        <v>981</v>
      </c>
      <c r="E83" s="32">
        <f>INDEX('Обработка исходного'!H:H,ROW($B$3)+4*(ROW($B83)-ROW($B$3)))</f>
        <v>981</v>
      </c>
      <c r="F83" s="32">
        <f>INDEX('Обработка исходного'!I:I,ROW($B$3)+4*(ROW($B83)-ROW($B$3)))</f>
        <v>961</v>
      </c>
      <c r="G83" s="32">
        <f>INDEX('Обработка исходного'!J:J,ROW($B$3)+4*(ROW($B83)-ROW($B$3)))</f>
        <v>942</v>
      </c>
      <c r="H83" s="32">
        <f>INDEX('Обработка исходного'!K:K,ROW($B$3)+4*(ROW($B83)-ROW($B$3)))</f>
        <v>932</v>
      </c>
      <c r="I83" s="32">
        <f>INDEX('Обработка исходного'!L:L,ROW($B$3)+4*(ROW($B83)-ROW($B$3)))</f>
        <v>932</v>
      </c>
      <c r="J83" s="32">
        <f>INDEX('Обработка исходного'!M:M,ROW($B$3)+4*(ROW($B83)-ROW($B$3)))</f>
        <v>932</v>
      </c>
      <c r="K83" s="32">
        <f>INDEX('Обработка исходного'!N:N,ROW($B$3)+4*(ROW($B83)-ROW($B$3)))</f>
        <v>824</v>
      </c>
      <c r="L83" s="32">
        <f>INDEX('Обработка исходного'!O:O,ROW($B$3)+4*(ROW($B83)-ROW($B$3)))</f>
        <v>726</v>
      </c>
      <c r="M83" s="32">
        <f>INDEX('Обработка исходного'!P:P,ROW($B$3)+4*(ROW($B83)-ROW($B$3)))</f>
        <v>628</v>
      </c>
      <c r="N83" s="32">
        <f>INDEX('Обработка исходного'!Q:Q,ROW($B$3)+4*(ROW($B83)-ROW($B$3)))</f>
        <v>520</v>
      </c>
      <c r="O83" s="32" t="str">
        <f>INDEX('Обработка исходного'!R:R,ROW($B$3)+4*(ROW($B83)-ROW($B$3)))</f>
        <v>-</v>
      </c>
      <c r="P83" s="33" t="str">
        <f>INDEX('Обработка исходного'!S:S,ROW($B$3)+4*(ROW($B83)-ROW($B$3)))</f>
        <v>-</v>
      </c>
    </row>
    <row r="84" spans="1:16" x14ac:dyDescent="0.25">
      <c r="A84" s="10" t="str">
        <f>INDEX('Обработка исходного'!B:B,ROW($B$3)+4*(ROW($B84)-ROW($B$3)))</f>
        <v>Сталь легированная</v>
      </c>
      <c r="B84" s="47" t="str">
        <f>INDEX('Обработка исходного'!D:D,ROW($B$3)+4*(ROW($B84)-ROW($B$3)))</f>
        <v>40X</v>
      </c>
      <c r="C84" s="27" t="str">
        <f>IF(ISBLANK(INDEX('Обработка исходного'!E:E,ROW($B$3)+4*(ROW($B84)-ROW($B$3)))),"",INDEX('Обработка исходного'!E:E,ROW($B$3)+4*(ROW($B84)-ROW($B$3))))</f>
        <v>Прутки и полосы диаметром или толщиной от 80 до 150 мм</v>
      </c>
      <c r="D84" s="31">
        <f>INDEX('Обработка исходного'!G:G,ROW($B$3)+4*(ROW($B84)-ROW($B$3)))</f>
        <v>981</v>
      </c>
      <c r="E84" s="32">
        <f>INDEX('Обработка исходного'!H:H,ROW($B$3)+4*(ROW($B84)-ROW($B$3)))</f>
        <v>981</v>
      </c>
      <c r="F84" s="32">
        <f>INDEX('Обработка исходного'!I:I,ROW($B$3)+4*(ROW($B84)-ROW($B$3)))</f>
        <v>961</v>
      </c>
      <c r="G84" s="32">
        <f>INDEX('Обработка исходного'!J:J,ROW($B$3)+4*(ROW($B84)-ROW($B$3)))</f>
        <v>942</v>
      </c>
      <c r="H84" s="32">
        <f>INDEX('Обработка исходного'!K:K,ROW($B$3)+4*(ROW($B84)-ROW($B$3)))</f>
        <v>932</v>
      </c>
      <c r="I84" s="32">
        <f>INDEX('Обработка исходного'!L:L,ROW($B$3)+4*(ROW($B84)-ROW($B$3)))</f>
        <v>932</v>
      </c>
      <c r="J84" s="32">
        <f>INDEX('Обработка исходного'!M:M,ROW($B$3)+4*(ROW($B84)-ROW($B$3)))</f>
        <v>932</v>
      </c>
      <c r="K84" s="32">
        <f>INDEX('Обработка исходного'!N:N,ROW($B$3)+4*(ROW($B84)-ROW($B$3)))</f>
        <v>824</v>
      </c>
      <c r="L84" s="32">
        <f>INDEX('Обработка исходного'!O:O,ROW($B$3)+4*(ROW($B84)-ROW($B$3)))</f>
        <v>726</v>
      </c>
      <c r="M84" s="32">
        <f>INDEX('Обработка исходного'!P:P,ROW($B$3)+4*(ROW($B84)-ROW($B$3)))</f>
        <v>628</v>
      </c>
      <c r="N84" s="32">
        <f>INDEX('Обработка исходного'!Q:Q,ROW($B$3)+4*(ROW($B84)-ROW($B$3)))</f>
        <v>520</v>
      </c>
      <c r="O84" s="32" t="str">
        <f>INDEX('Обработка исходного'!R:R,ROW($B$3)+4*(ROW($B84)-ROW($B$3)))</f>
        <v>-</v>
      </c>
      <c r="P84" s="33" t="str">
        <f>INDEX('Обработка исходного'!S:S,ROW($B$3)+4*(ROW($B84)-ROW($B$3)))</f>
        <v>-</v>
      </c>
    </row>
    <row r="85" spans="1:16" x14ac:dyDescent="0.25">
      <c r="A85" s="10" t="str">
        <f>INDEX('Обработка исходного'!B:B,ROW($B$3)+4*(ROW($B85)-ROW($B$3)))</f>
        <v>Сталь легированная</v>
      </c>
      <c r="B85" s="47" t="str">
        <f>INDEX('Обработка исходного'!D:D,ROW($B$3)+4*(ROW($B85)-ROW($B$3)))</f>
        <v>40X</v>
      </c>
      <c r="C85" s="27" t="str">
        <f>IF(ISBLANK(INDEX('Обработка исходного'!E:E,ROW($B$3)+4*(ROW($B85)-ROW($B$3)))),"",INDEX('Обработка исходного'!E:E,ROW($B$3)+4*(ROW($B85)-ROW($B$3))))</f>
        <v>Прутки и полосы диаметром или толщиной от 150 до 250 мм</v>
      </c>
      <c r="D85" s="31">
        <f>INDEX('Обработка исходного'!G:G,ROW($B$3)+4*(ROW($B85)-ROW($B$3)))</f>
        <v>981</v>
      </c>
      <c r="E85" s="32">
        <f>INDEX('Обработка исходного'!H:H,ROW($B$3)+4*(ROW($B85)-ROW($B$3)))</f>
        <v>981</v>
      </c>
      <c r="F85" s="32">
        <f>INDEX('Обработка исходного'!I:I,ROW($B$3)+4*(ROW($B85)-ROW($B$3)))</f>
        <v>961</v>
      </c>
      <c r="G85" s="32">
        <f>INDEX('Обработка исходного'!J:J,ROW($B$3)+4*(ROW($B85)-ROW($B$3)))</f>
        <v>942</v>
      </c>
      <c r="H85" s="32">
        <f>INDEX('Обработка исходного'!K:K,ROW($B$3)+4*(ROW($B85)-ROW($B$3)))</f>
        <v>932</v>
      </c>
      <c r="I85" s="32">
        <f>INDEX('Обработка исходного'!L:L,ROW($B$3)+4*(ROW($B85)-ROW($B$3)))</f>
        <v>932</v>
      </c>
      <c r="J85" s="32">
        <f>INDEX('Обработка исходного'!M:M,ROW($B$3)+4*(ROW($B85)-ROW($B$3)))</f>
        <v>932</v>
      </c>
      <c r="K85" s="32">
        <f>INDEX('Обработка исходного'!N:N,ROW($B$3)+4*(ROW($B85)-ROW($B$3)))</f>
        <v>824</v>
      </c>
      <c r="L85" s="32">
        <f>INDEX('Обработка исходного'!O:O,ROW($B$3)+4*(ROW($B85)-ROW($B$3)))</f>
        <v>726</v>
      </c>
      <c r="M85" s="32">
        <f>INDEX('Обработка исходного'!P:P,ROW($B$3)+4*(ROW($B85)-ROW($B$3)))</f>
        <v>628</v>
      </c>
      <c r="N85" s="32">
        <f>INDEX('Обработка исходного'!Q:Q,ROW($B$3)+4*(ROW($B85)-ROW($B$3)))</f>
        <v>520</v>
      </c>
      <c r="O85" s="32" t="str">
        <f>INDEX('Обработка исходного'!R:R,ROW($B$3)+4*(ROW($B85)-ROW($B$3)))</f>
        <v>-</v>
      </c>
      <c r="P85" s="33" t="str">
        <f>INDEX('Обработка исходного'!S:S,ROW($B$3)+4*(ROW($B85)-ROW($B$3)))</f>
        <v>-</v>
      </c>
    </row>
    <row r="86" spans="1:16" x14ac:dyDescent="0.25">
      <c r="A86" s="10" t="str">
        <f>INDEX('Обработка исходного'!B:B,ROW($B$3)+4*(ROW($B86)-ROW($B$3)))</f>
        <v>Сталь легированная</v>
      </c>
      <c r="B86" s="47" t="str">
        <f>INDEX('Обработка исходного'!D:D,ROW($B$3)+4*(ROW($B86)-ROW($B$3)))</f>
        <v>40X</v>
      </c>
      <c r="C86" s="27" t="str">
        <f>IF(ISBLANK(INDEX('Обработка исходного'!E:E,ROW($B$3)+4*(ROW($B86)-ROW($B$3)))),"",INDEX('Обработка исходного'!E:E,ROW($B$3)+4*(ROW($B86)-ROW($B$3))))</f>
        <v>Заготовки крепежных деталей диаметром до 300 мм, КП590*</v>
      </c>
      <c r="D86" s="31">
        <f>INDEX('Обработка исходного'!G:G,ROW($B$3)+4*(ROW($B86)-ROW($B$3)))</f>
        <v>736</v>
      </c>
      <c r="E86" s="32">
        <f>INDEX('Обработка исходного'!H:H,ROW($B$3)+4*(ROW($B86)-ROW($B$3)))</f>
        <v>726</v>
      </c>
      <c r="F86" s="32">
        <f>INDEX('Обработка исходного'!I:I,ROW($B$3)+4*(ROW($B86)-ROW($B$3)))</f>
        <v>726</v>
      </c>
      <c r="G86" s="32">
        <f>INDEX('Обработка исходного'!J:J,ROW($B$3)+4*(ROW($B86)-ROW($B$3)))</f>
        <v>706</v>
      </c>
      <c r="H86" s="32">
        <f>INDEX('Обработка исходного'!K:K,ROW($B$3)+4*(ROW($B86)-ROW($B$3)))</f>
        <v>697</v>
      </c>
      <c r="I86" s="32">
        <f>INDEX('Обработка исходного'!L:L,ROW($B$3)+4*(ROW($B86)-ROW($B$3)))</f>
        <v>697</v>
      </c>
      <c r="J86" s="32">
        <f>INDEX('Обработка исходного'!M:M,ROW($B$3)+4*(ROW($B86)-ROW($B$3)))</f>
        <v>697</v>
      </c>
      <c r="K86" s="32">
        <f>INDEX('Обработка исходного'!N:N,ROW($B$3)+4*(ROW($B86)-ROW($B$3)))</f>
        <v>628</v>
      </c>
      <c r="L86" s="32">
        <f>INDEX('Обработка исходного'!O:O,ROW($B$3)+4*(ROW($B86)-ROW($B$3)))</f>
        <v>540</v>
      </c>
      <c r="M86" s="32">
        <f>INDEX('Обработка исходного'!P:P,ROW($B$3)+4*(ROW($B86)-ROW($B$3)))</f>
        <v>461</v>
      </c>
      <c r="N86" s="32">
        <f>INDEX('Обработка исходного'!Q:Q,ROW($B$3)+4*(ROW($B86)-ROW($B$3)))</f>
        <v>461</v>
      </c>
      <c r="O86" s="32" t="str">
        <f>INDEX('Обработка исходного'!R:R,ROW($B$3)+4*(ROW($B86)-ROW($B$3)))</f>
        <v>-</v>
      </c>
      <c r="P86" s="33" t="str">
        <f>INDEX('Обработка исходного'!S:S,ROW($B$3)+4*(ROW($B86)-ROW($B$3)))</f>
        <v>-</v>
      </c>
    </row>
    <row r="87" spans="1:16" x14ac:dyDescent="0.25">
      <c r="A87" s="10" t="str">
        <f>INDEX('Обработка исходного'!B:B,ROW($B$3)+4*(ROW($B87)-ROW($B$3)))</f>
        <v>Сталь легированная</v>
      </c>
      <c r="B87" s="47" t="str">
        <f>INDEX('Обработка исходного'!D:D,ROW($B$3)+4*(ROW($B87)-ROW($B$3)))</f>
        <v>40X</v>
      </c>
      <c r="C87" s="27" t="str">
        <f>IF(ISBLANK(INDEX('Обработка исходного'!E:E,ROW($B$3)+4*(ROW($B87)-ROW($B$3)))),"",INDEX('Обработка исходного'!E:E,ROW($B$3)+4*(ROW($B87)-ROW($B$3))))</f>
        <v>Поковки диаметром или толщиной от 500 до 800 мм, КП245*</v>
      </c>
      <c r="D87" s="31">
        <f>INDEX('Обработка исходного'!G:G,ROW($B$3)+4*(ROW($B87)-ROW($B$3)))</f>
        <v>470</v>
      </c>
      <c r="E87" s="32">
        <f>INDEX('Обработка исходного'!H:H,ROW($B$3)+4*(ROW($B87)-ROW($B$3)))</f>
        <v>461</v>
      </c>
      <c r="F87" s="32">
        <f>INDEX('Обработка исходного'!I:I,ROW($B$3)+4*(ROW($B87)-ROW($B$3)))</f>
        <v>461</v>
      </c>
      <c r="G87" s="32">
        <f>INDEX('Обработка исходного'!J:J,ROW($B$3)+4*(ROW($B87)-ROW($B$3)))</f>
        <v>451</v>
      </c>
      <c r="H87" s="32">
        <f>INDEX('Обработка исходного'!K:K,ROW($B$3)+4*(ROW($B87)-ROW($B$3)))</f>
        <v>441</v>
      </c>
      <c r="I87" s="32">
        <f>INDEX('Обработка исходного'!L:L,ROW($B$3)+4*(ROW($B87)-ROW($B$3)))</f>
        <v>441</v>
      </c>
      <c r="J87" s="32">
        <f>INDEX('Обработка исходного'!M:M,ROW($B$3)+4*(ROW($B87)-ROW($B$3)))</f>
        <v>441</v>
      </c>
      <c r="K87" s="32">
        <f>INDEX('Обработка исходного'!N:N,ROW($B$3)+4*(ROW($B87)-ROW($B$3)))</f>
        <v>392</v>
      </c>
      <c r="L87" s="32">
        <f>INDEX('Обработка исходного'!O:O,ROW($B$3)+4*(ROW($B87)-ROW($B$3)))</f>
        <v>343</v>
      </c>
      <c r="M87" s="32">
        <f>INDEX('Обработка исходного'!P:P,ROW($B$3)+4*(ROW($B87)-ROW($B$3)))</f>
        <v>304</v>
      </c>
      <c r="N87" s="32">
        <f>INDEX('Обработка исходного'!Q:Q,ROW($B$3)+4*(ROW($B87)-ROW($B$3)))</f>
        <v>304</v>
      </c>
      <c r="O87" s="32" t="str">
        <f>INDEX('Обработка исходного'!R:R,ROW($B$3)+4*(ROW($B87)-ROW($B$3)))</f>
        <v>-</v>
      </c>
      <c r="P87" s="33" t="str">
        <f>INDEX('Обработка исходного'!S:S,ROW($B$3)+4*(ROW($B87)-ROW($B$3)))</f>
        <v>-</v>
      </c>
    </row>
    <row r="88" spans="1:16" x14ac:dyDescent="0.25">
      <c r="A88" s="10" t="str">
        <f>INDEX('Обработка исходного'!B:B,ROW($B$3)+4*(ROW($B88)-ROW($B$3)))</f>
        <v>Сталь легированная</v>
      </c>
      <c r="B88" s="47" t="str">
        <f>INDEX('Обработка исходного'!D:D,ROW($B$3)+4*(ROW($B88)-ROW($B$3)))</f>
        <v>40X</v>
      </c>
      <c r="C88" s="27" t="str">
        <f>IF(ISBLANK(INDEX('Обработка исходного'!E:E,ROW($B$3)+4*(ROW($B88)-ROW($B$3)))),"",INDEX('Обработка исходного'!E:E,ROW($B$3)+4*(ROW($B88)-ROW($B$3))))</f>
        <v>Поковки диаметром или толщиной от 300 до 800 мм, КП275*</v>
      </c>
      <c r="D88" s="31">
        <f>INDEX('Обработка исходного'!G:G,ROW($B$3)+4*(ROW($B88)-ROW($B$3)))</f>
        <v>530</v>
      </c>
      <c r="E88" s="32">
        <f>INDEX('Обработка исходного'!H:H,ROW($B$3)+4*(ROW($B88)-ROW($B$3)))</f>
        <v>520</v>
      </c>
      <c r="F88" s="32">
        <f>INDEX('Обработка исходного'!I:I,ROW($B$3)+4*(ROW($B88)-ROW($B$3)))</f>
        <v>520</v>
      </c>
      <c r="G88" s="32">
        <f>INDEX('Обработка исходного'!J:J,ROW($B$3)+4*(ROW($B88)-ROW($B$3)))</f>
        <v>510</v>
      </c>
      <c r="H88" s="32">
        <f>INDEX('Обработка исходного'!K:K,ROW($B$3)+4*(ROW($B88)-ROW($B$3)))</f>
        <v>500</v>
      </c>
      <c r="I88" s="32">
        <f>INDEX('Обработка исходного'!L:L,ROW($B$3)+4*(ROW($B88)-ROW($B$3)))</f>
        <v>500</v>
      </c>
      <c r="J88" s="32">
        <f>INDEX('Обработка исходного'!M:M,ROW($B$3)+4*(ROW($B88)-ROW($B$3)))</f>
        <v>500</v>
      </c>
      <c r="K88" s="32">
        <f>INDEX('Обработка исходного'!N:N,ROW($B$3)+4*(ROW($B88)-ROW($B$3)))</f>
        <v>451</v>
      </c>
      <c r="L88" s="32">
        <f>INDEX('Обработка исходного'!O:O,ROW($B$3)+4*(ROW($B88)-ROW($B$3)))</f>
        <v>392</v>
      </c>
      <c r="M88" s="32">
        <f>INDEX('Обработка исходного'!P:P,ROW($B$3)+4*(ROW($B88)-ROW($B$3)))</f>
        <v>334</v>
      </c>
      <c r="N88" s="32">
        <f>INDEX('Обработка исходного'!Q:Q,ROW($B$3)+4*(ROW($B88)-ROW($B$3)))</f>
        <v>334</v>
      </c>
      <c r="O88" s="32" t="str">
        <f>INDEX('Обработка исходного'!R:R,ROW($B$3)+4*(ROW($B88)-ROW($B$3)))</f>
        <v>-</v>
      </c>
      <c r="P88" s="33" t="str">
        <f>INDEX('Обработка исходного'!S:S,ROW($B$3)+4*(ROW($B88)-ROW($B$3)))</f>
        <v>-</v>
      </c>
    </row>
    <row r="89" spans="1:16" x14ac:dyDescent="0.25">
      <c r="A89" s="10" t="str">
        <f>INDEX('Обработка исходного'!B:B,ROW($B$3)+4*(ROW($B89)-ROW($B$3)))</f>
        <v>Сталь легированная</v>
      </c>
      <c r="B89" s="47" t="str">
        <f>INDEX('Обработка исходного'!D:D,ROW($B$3)+4*(ROW($B89)-ROW($B$3)))</f>
        <v>40X</v>
      </c>
      <c r="C89" s="27" t="str">
        <f>IF(ISBLANK(INDEX('Обработка исходного'!E:E,ROW($B$3)+4*(ROW($B89)-ROW($B$3)))),"",INDEX('Обработка исходного'!E:E,ROW($B$3)+4*(ROW($B89)-ROW($B$3))))</f>
        <v>Поковки диаметром или толщиной до 800 мм, КП315*</v>
      </c>
      <c r="D89" s="31">
        <f>INDEX('Обработка исходного'!G:G,ROW($B$3)+4*(ROW($B89)-ROW($B$3)))</f>
        <v>570</v>
      </c>
      <c r="E89" s="32">
        <f>INDEX('Обработка исходного'!H:H,ROW($B$3)+4*(ROW($B89)-ROW($B$3)))</f>
        <v>559</v>
      </c>
      <c r="F89" s="32">
        <f>INDEX('Обработка исходного'!I:I,ROW($B$3)+4*(ROW($B89)-ROW($B$3)))</f>
        <v>559</v>
      </c>
      <c r="G89" s="32">
        <f>INDEX('Обработка исходного'!J:J,ROW($B$3)+4*(ROW($B89)-ROW($B$3)))</f>
        <v>549</v>
      </c>
      <c r="H89" s="32">
        <f>INDEX('Обработка исходного'!K:K,ROW($B$3)+4*(ROW($B89)-ROW($B$3)))</f>
        <v>540</v>
      </c>
      <c r="I89" s="32">
        <f>INDEX('Обработка исходного'!L:L,ROW($B$3)+4*(ROW($B89)-ROW($B$3)))</f>
        <v>540</v>
      </c>
      <c r="J89" s="32">
        <f>INDEX('Обработка исходного'!M:M,ROW($B$3)+4*(ROW($B89)-ROW($B$3)))</f>
        <v>540</v>
      </c>
      <c r="K89" s="32">
        <f>INDEX('Обработка исходного'!N:N,ROW($B$3)+4*(ROW($B89)-ROW($B$3)))</f>
        <v>481</v>
      </c>
      <c r="L89" s="32">
        <f>INDEX('Обработка исходного'!O:O,ROW($B$3)+4*(ROW($B89)-ROW($B$3)))</f>
        <v>422</v>
      </c>
      <c r="M89" s="32">
        <f>INDEX('Обработка исходного'!P:P,ROW($B$3)+4*(ROW($B89)-ROW($B$3)))</f>
        <v>363</v>
      </c>
      <c r="N89" s="32">
        <f>INDEX('Обработка исходного'!Q:Q,ROW($B$3)+4*(ROW($B89)-ROW($B$3)))</f>
        <v>363</v>
      </c>
      <c r="O89" s="32" t="str">
        <f>INDEX('Обработка исходного'!R:R,ROW($B$3)+4*(ROW($B89)-ROW($B$3)))</f>
        <v>-</v>
      </c>
      <c r="P89" s="33" t="str">
        <f>INDEX('Обработка исходного'!S:S,ROW($B$3)+4*(ROW($B89)-ROW($B$3)))</f>
        <v>-</v>
      </c>
    </row>
    <row r="90" spans="1:16" x14ac:dyDescent="0.25">
      <c r="A90" s="10" t="str">
        <f>INDEX('Обработка исходного'!B:B,ROW($B$3)+4*(ROW($B90)-ROW($B$3)))</f>
        <v>Сталь легированная</v>
      </c>
      <c r="B90" s="47" t="str">
        <f>INDEX('Обработка исходного'!D:D,ROW($B$3)+4*(ROW($B90)-ROW($B$3)))</f>
        <v>40X</v>
      </c>
      <c r="C90" s="27" t="str">
        <f>IF(ISBLANK(INDEX('Обработка исходного'!E:E,ROW($B$3)+4*(ROW($B90)-ROW($B$3)))),"",INDEX('Обработка исходного'!E:E,ROW($B$3)+4*(ROW($B90)-ROW($B$3))))</f>
        <v>Поковки диаметром до 500 мм, КП345*</v>
      </c>
      <c r="D90" s="31">
        <f>INDEX('Обработка исходного'!G:G,ROW($B$3)+4*(ROW($B90)-ROW($B$3)))</f>
        <v>590</v>
      </c>
      <c r="E90" s="32">
        <f>INDEX('Обработка исходного'!H:H,ROW($B$3)+4*(ROW($B90)-ROW($B$3)))</f>
        <v>590</v>
      </c>
      <c r="F90" s="32">
        <f>INDEX('Обработка исходного'!I:I,ROW($B$3)+4*(ROW($B90)-ROW($B$3)))</f>
        <v>590</v>
      </c>
      <c r="G90" s="32">
        <f>INDEX('Обработка исходного'!J:J,ROW($B$3)+4*(ROW($B90)-ROW($B$3)))</f>
        <v>569</v>
      </c>
      <c r="H90" s="32">
        <f>INDEX('Обработка исходного'!K:K,ROW($B$3)+4*(ROW($B90)-ROW($B$3)))</f>
        <v>559</v>
      </c>
      <c r="I90" s="32">
        <f>INDEX('Обработка исходного'!L:L,ROW($B$3)+4*(ROW($B90)-ROW($B$3)))</f>
        <v>559</v>
      </c>
      <c r="J90" s="32">
        <f>INDEX('Обработка исходного'!M:M,ROW($B$3)+4*(ROW($B90)-ROW($B$3)))</f>
        <v>559</v>
      </c>
      <c r="K90" s="32">
        <f>INDEX('Обработка исходного'!N:N,ROW($B$3)+4*(ROW($B90)-ROW($B$3)))</f>
        <v>491</v>
      </c>
      <c r="L90" s="32">
        <f>INDEX('Обработка исходного'!O:O,ROW($B$3)+4*(ROW($B90)-ROW($B$3)))</f>
        <v>432</v>
      </c>
      <c r="M90" s="32">
        <f>INDEX('Обработка исходного'!P:P,ROW($B$3)+4*(ROW($B90)-ROW($B$3)))</f>
        <v>373</v>
      </c>
      <c r="N90" s="32">
        <f>INDEX('Обработка исходного'!Q:Q,ROW($B$3)+4*(ROW($B90)-ROW($B$3)))</f>
        <v>314</v>
      </c>
      <c r="O90" s="32" t="str">
        <f>INDEX('Обработка исходного'!R:R,ROW($B$3)+4*(ROW($B90)-ROW($B$3)))</f>
        <v>-</v>
      </c>
      <c r="P90" s="33" t="str">
        <f>INDEX('Обработка исходного'!S:S,ROW($B$3)+4*(ROW($B90)-ROW($B$3)))</f>
        <v>-</v>
      </c>
    </row>
    <row r="91" spans="1:16" x14ac:dyDescent="0.25">
      <c r="A91" s="10" t="str">
        <f>INDEX('Обработка исходного'!B:B,ROW($B$3)+4*(ROW($B91)-ROW($B$3)))</f>
        <v>Сталь легированная</v>
      </c>
      <c r="B91" s="47" t="str">
        <f>INDEX('Обработка исходного'!D:D,ROW($B$3)+4*(ROW($B91)-ROW($B$3)))</f>
        <v>40X</v>
      </c>
      <c r="C91" s="27" t="str">
        <f>IF(ISBLANK(INDEX('Обработка исходного'!E:E,ROW($B$3)+4*(ROW($B91)-ROW($B$3)))),"",INDEX('Обработка исходного'!E:E,ROW($B$3)+4*(ROW($B91)-ROW($B$3))))</f>
        <v>Поковки диаметром до 500 мм, КП395*</v>
      </c>
      <c r="D91" s="31">
        <f>INDEX('Обработка исходного'!G:G,ROW($B$3)+4*(ROW($B91)-ROW($B$3)))</f>
        <v>615</v>
      </c>
      <c r="E91" s="32">
        <f>INDEX('Обработка исходного'!H:H,ROW($B$3)+4*(ROW($B91)-ROW($B$3)))</f>
        <v>608</v>
      </c>
      <c r="F91" s="32">
        <f>INDEX('Обработка исходного'!I:I,ROW($B$3)+4*(ROW($B91)-ROW($B$3)))</f>
        <v>608</v>
      </c>
      <c r="G91" s="32">
        <f>INDEX('Обработка исходного'!J:J,ROW($B$3)+4*(ROW($B91)-ROW($B$3)))</f>
        <v>589</v>
      </c>
      <c r="H91" s="32">
        <f>INDEX('Обработка исходного'!K:K,ROW($B$3)+4*(ROW($B91)-ROW($B$3)))</f>
        <v>589</v>
      </c>
      <c r="I91" s="32">
        <f>INDEX('Обработка исходного'!L:L,ROW($B$3)+4*(ROW($B91)-ROW($B$3)))</f>
        <v>589</v>
      </c>
      <c r="J91" s="32">
        <f>INDEX('Обработка исходного'!M:M,ROW($B$3)+4*(ROW($B91)-ROW($B$3)))</f>
        <v>589</v>
      </c>
      <c r="K91" s="32">
        <f>INDEX('Обработка исходного'!N:N,ROW($B$3)+4*(ROW($B91)-ROW($B$3)))</f>
        <v>520</v>
      </c>
      <c r="L91" s="32">
        <f>INDEX('Обработка исходного'!O:O,ROW($B$3)+4*(ROW($B91)-ROW($B$3)))</f>
        <v>462</v>
      </c>
      <c r="M91" s="32">
        <f>INDEX('Обработка исходного'!P:P,ROW($B$3)+4*(ROW($B91)-ROW($B$3)))</f>
        <v>343</v>
      </c>
      <c r="N91" s="32">
        <f>INDEX('Обработка исходного'!Q:Q,ROW($B$3)+4*(ROW($B91)-ROW($B$3)))</f>
        <v>275</v>
      </c>
      <c r="O91" s="32" t="str">
        <f>INDEX('Обработка исходного'!R:R,ROW($B$3)+4*(ROW($B91)-ROW($B$3)))</f>
        <v>-</v>
      </c>
      <c r="P91" s="33" t="str">
        <f>INDEX('Обработка исходного'!S:S,ROW($B$3)+4*(ROW($B91)-ROW($B$3)))</f>
        <v>-</v>
      </c>
    </row>
    <row r="92" spans="1:16" x14ac:dyDescent="0.25">
      <c r="A92" s="10" t="str">
        <f>INDEX('Обработка исходного'!B:B,ROW($B$3)+4*(ROW($B92)-ROW($B$3)))</f>
        <v>Сталь легированная</v>
      </c>
      <c r="B92" s="47" t="str">
        <f>INDEX('Обработка исходного'!D:D,ROW($B$3)+4*(ROW($B92)-ROW($B$3)))</f>
        <v>40X</v>
      </c>
      <c r="C92" s="27" t="str">
        <f>IF(ISBLANK(INDEX('Обработка исходного'!E:E,ROW($B$3)+4*(ROW($B92)-ROW($B$3)))),"",INDEX('Обработка исходного'!E:E,ROW($B$3)+4*(ROW($B92)-ROW($B$3))))</f>
        <v>Поковки диаметром до 300 мм, КП440*</v>
      </c>
      <c r="D92" s="31">
        <f>INDEX('Обработка исходного'!G:G,ROW($B$3)+4*(ROW($B92)-ROW($B$3)))</f>
        <v>635</v>
      </c>
      <c r="E92" s="32">
        <f>INDEX('Обработка исходного'!H:H,ROW($B$3)+4*(ROW($B92)-ROW($B$3)))</f>
        <v>628</v>
      </c>
      <c r="F92" s="32">
        <f>INDEX('Обработка исходного'!I:I,ROW($B$3)+4*(ROW($B92)-ROW($B$3)))</f>
        <v>628</v>
      </c>
      <c r="G92" s="32">
        <f>INDEX('Обработка исходного'!J:J,ROW($B$3)+4*(ROW($B92)-ROW($B$3)))</f>
        <v>608</v>
      </c>
      <c r="H92" s="32">
        <f>INDEX('Обработка исходного'!K:K,ROW($B$3)+4*(ROW($B92)-ROW($B$3)))</f>
        <v>608</v>
      </c>
      <c r="I92" s="32">
        <f>INDEX('Обработка исходного'!L:L,ROW($B$3)+4*(ROW($B92)-ROW($B$3)))</f>
        <v>608</v>
      </c>
      <c r="J92" s="32">
        <f>INDEX('Обработка исходного'!M:M,ROW($B$3)+4*(ROW($B92)-ROW($B$3)))</f>
        <v>608</v>
      </c>
      <c r="K92" s="32">
        <f>INDEX('Обработка исходного'!N:N,ROW($B$3)+4*(ROW($B92)-ROW($B$3)))</f>
        <v>540</v>
      </c>
      <c r="L92" s="32">
        <f>INDEX('Обработка исходного'!O:O,ROW($B$3)+4*(ROW($B92)-ROW($B$3)))</f>
        <v>471</v>
      </c>
      <c r="M92" s="32">
        <f>INDEX('Обработка исходного'!P:P,ROW($B$3)+4*(ROW($B92)-ROW($B$3)))</f>
        <v>412</v>
      </c>
      <c r="N92" s="32">
        <f>INDEX('Обработка исходного'!Q:Q,ROW($B$3)+4*(ROW($B92)-ROW($B$3)))</f>
        <v>334</v>
      </c>
      <c r="O92" s="32" t="str">
        <f>INDEX('Обработка исходного'!R:R,ROW($B$3)+4*(ROW($B92)-ROW($B$3)))</f>
        <v>-</v>
      </c>
      <c r="P92" s="33" t="str">
        <f>INDEX('Обработка исходного'!S:S,ROW($B$3)+4*(ROW($B92)-ROW($B$3)))</f>
        <v>-</v>
      </c>
    </row>
    <row r="93" spans="1:16" x14ac:dyDescent="0.25">
      <c r="A93" s="10" t="str">
        <f>INDEX('Обработка исходного'!B:B,ROW($B$3)+4*(ROW($B93)-ROW($B$3)))</f>
        <v>Сталь легированная</v>
      </c>
      <c r="B93" s="47" t="str">
        <f>INDEX('Обработка исходного'!D:D,ROW($B$3)+4*(ROW($B93)-ROW($B$3)))</f>
        <v>40X</v>
      </c>
      <c r="C93" s="27" t="str">
        <f>IF(ISBLANK(INDEX('Обработка исходного'!E:E,ROW($B$3)+4*(ROW($B93)-ROW($B$3)))),"",INDEX('Обработка исходного'!E:E,ROW($B$3)+4*(ROW($B93)-ROW($B$3))))</f>
        <v>Поковки диаметром до 300 мм, КП490*</v>
      </c>
      <c r="D93" s="31">
        <f>INDEX('Обработка исходного'!G:G,ROW($B$3)+4*(ROW($B93)-ROW($B$3)))</f>
        <v>655</v>
      </c>
      <c r="E93" s="32">
        <f>INDEX('Обработка исходного'!H:H,ROW($B$3)+4*(ROW($B93)-ROW($B$3)))</f>
        <v>647</v>
      </c>
      <c r="F93" s="32">
        <f>INDEX('Обработка исходного'!I:I,ROW($B$3)+4*(ROW($B93)-ROW($B$3)))</f>
        <v>647</v>
      </c>
      <c r="G93" s="32">
        <f>INDEX('Обработка исходного'!J:J,ROW($B$3)+4*(ROW($B93)-ROW($B$3)))</f>
        <v>628</v>
      </c>
      <c r="H93" s="32">
        <f>INDEX('Обработка исходного'!K:K,ROW($B$3)+4*(ROW($B93)-ROW($B$3)))</f>
        <v>628</v>
      </c>
      <c r="I93" s="32">
        <f>INDEX('Обработка исходного'!L:L,ROW($B$3)+4*(ROW($B93)-ROW($B$3)))</f>
        <v>628</v>
      </c>
      <c r="J93" s="32">
        <f>INDEX('Обработка исходного'!M:M,ROW($B$3)+4*(ROW($B93)-ROW($B$3)))</f>
        <v>628</v>
      </c>
      <c r="K93" s="32">
        <f>INDEX('Обработка исходного'!N:N,ROW($B$3)+4*(ROW($B93)-ROW($B$3)))</f>
        <v>549</v>
      </c>
      <c r="L93" s="32">
        <f>INDEX('Обработка исходного'!O:O,ROW($B$3)+4*(ROW($B93)-ROW($B$3)))</f>
        <v>491</v>
      </c>
      <c r="M93" s="32">
        <f>INDEX('Обработка исходного'!P:P,ROW($B$3)+4*(ROW($B93)-ROW($B$3)))</f>
        <v>422</v>
      </c>
      <c r="N93" s="32">
        <f>INDEX('Обработка исходного'!Q:Q,ROW($B$3)+4*(ROW($B93)-ROW($B$3)))</f>
        <v>343</v>
      </c>
      <c r="O93" s="32" t="str">
        <f>INDEX('Обработка исходного'!R:R,ROW($B$3)+4*(ROW($B93)-ROW($B$3)))</f>
        <v>-</v>
      </c>
      <c r="P93" s="33" t="str">
        <f>INDEX('Обработка исходного'!S:S,ROW($B$3)+4*(ROW($B93)-ROW($B$3)))</f>
        <v>-</v>
      </c>
    </row>
    <row r="94" spans="1:16" x14ac:dyDescent="0.25">
      <c r="A94" s="10" t="str">
        <f>INDEX('Обработка исходного'!B:B,ROW($B$3)+4*(ROW($B94)-ROW($B$3)))</f>
        <v>Сталь легированная</v>
      </c>
      <c r="B94" s="47" t="str">
        <f>INDEX('Обработка исходного'!D:D,ROW($B$3)+4*(ROW($B94)-ROW($B$3)))</f>
        <v>40X</v>
      </c>
      <c r="C94" s="27" t="str">
        <f>IF(ISBLANK(INDEX('Обработка исходного'!E:E,ROW($B$3)+4*(ROW($B94)-ROW($B$3)))),"",INDEX('Обработка исходного'!E:E,ROW($B$3)+4*(ROW($B94)-ROW($B$3))))</f>
        <v>Поковки диаметром до 100 мм, КП540*</v>
      </c>
      <c r="D94" s="31">
        <f>INDEX('Обработка исходного'!G:G,ROW($B$3)+4*(ROW($B94)-ROW($B$3)))</f>
        <v>685</v>
      </c>
      <c r="E94" s="32">
        <f>INDEX('Обработка исходного'!H:H,ROW($B$3)+4*(ROW($B94)-ROW($B$3)))</f>
        <v>687</v>
      </c>
      <c r="F94" s="32">
        <f>INDEX('Обработка исходного'!I:I,ROW($B$3)+4*(ROW($B94)-ROW($B$3)))</f>
        <v>677</v>
      </c>
      <c r="G94" s="32">
        <f>INDEX('Обработка исходного'!J:J,ROW($B$3)+4*(ROW($B94)-ROW($B$3)))</f>
        <v>657</v>
      </c>
      <c r="H94" s="32">
        <f>INDEX('Обработка исходного'!K:K,ROW($B$3)+4*(ROW($B94)-ROW($B$3)))</f>
        <v>647</v>
      </c>
      <c r="I94" s="32">
        <f>INDEX('Обработка исходного'!L:L,ROW($B$3)+4*(ROW($B94)-ROW($B$3)))</f>
        <v>647</v>
      </c>
      <c r="J94" s="32">
        <f>INDEX('Обработка исходного'!M:M,ROW($B$3)+4*(ROW($B94)-ROW($B$3)))</f>
        <v>647</v>
      </c>
      <c r="K94" s="32">
        <f>INDEX('Обработка исходного'!N:N,ROW($B$3)+4*(ROW($B94)-ROW($B$3)))</f>
        <v>589</v>
      </c>
      <c r="L94" s="32">
        <f>INDEX('Обработка исходного'!O:O,ROW($B$3)+4*(ROW($B94)-ROW($B$3)))</f>
        <v>510</v>
      </c>
      <c r="M94" s="32">
        <f>INDEX('Обработка исходного'!P:P,ROW($B$3)+4*(ROW($B94)-ROW($B$3)))</f>
        <v>441</v>
      </c>
      <c r="N94" s="32">
        <f>INDEX('Обработка исходного'!Q:Q,ROW($B$3)+4*(ROW($B94)-ROW($B$3)))</f>
        <v>363</v>
      </c>
      <c r="O94" s="32" t="str">
        <f>INDEX('Обработка исходного'!R:R,ROW($B$3)+4*(ROW($B94)-ROW($B$3)))</f>
        <v>-</v>
      </c>
      <c r="P94" s="33" t="str">
        <f>INDEX('Обработка исходного'!S:S,ROW($B$3)+4*(ROW($B94)-ROW($B$3)))</f>
        <v>-</v>
      </c>
    </row>
    <row r="95" spans="1:16" x14ac:dyDescent="0.25">
      <c r="A95" s="10" t="str">
        <f>INDEX('Обработка исходного'!B:B,ROW($B$3)+4*(ROW($B95)-ROW($B$3)))</f>
        <v>Сталь легированная</v>
      </c>
      <c r="B95" s="47" t="str">
        <f>INDEX('Обработка исходного'!D:D,ROW($B$3)+4*(ROW($B95)-ROW($B$3)))</f>
        <v>45Х</v>
      </c>
      <c r="C95" s="27" t="str">
        <f>IF(ISBLANK(INDEX('Обработка исходного'!E:E,ROW($B$3)+4*(ROW($B95)-ROW($B$3)))),"",INDEX('Обработка исходного'!E:E,ROW($B$3)+4*(ROW($B95)-ROW($B$3))))</f>
        <v>Поковки диаметром до 100 мм, КП315*</v>
      </c>
      <c r="D95" s="31">
        <f>INDEX('Обработка исходного'!G:G,ROW($B$3)+4*(ROW($B95)-ROW($B$3)))</f>
        <v>570</v>
      </c>
      <c r="E95" s="32">
        <f>INDEX('Обработка исходного'!H:H,ROW($B$3)+4*(ROW($B95)-ROW($B$3)))</f>
        <v>559</v>
      </c>
      <c r="F95" s="32">
        <f>INDEX('Обработка исходного'!I:I,ROW($B$3)+4*(ROW($B95)-ROW($B$3)))</f>
        <v>559</v>
      </c>
      <c r="G95" s="32">
        <f>INDEX('Обработка исходного'!J:J,ROW($B$3)+4*(ROW($B95)-ROW($B$3)))</f>
        <v>540</v>
      </c>
      <c r="H95" s="32">
        <f>INDEX('Обработка исходного'!K:K,ROW($B$3)+4*(ROW($B95)-ROW($B$3)))</f>
        <v>540</v>
      </c>
      <c r="I95" s="32">
        <f>INDEX('Обработка исходного'!L:L,ROW($B$3)+4*(ROW($B95)-ROW($B$3)))</f>
        <v>540</v>
      </c>
      <c r="J95" s="32">
        <f>INDEX('Обработка исходного'!M:M,ROW($B$3)+4*(ROW($B95)-ROW($B$3)))</f>
        <v>540</v>
      </c>
      <c r="K95" s="32">
        <f>INDEX('Обработка исходного'!N:N,ROW($B$3)+4*(ROW($B95)-ROW($B$3)))</f>
        <v>481</v>
      </c>
      <c r="L95" s="32">
        <f>INDEX('Обработка исходного'!O:O,ROW($B$3)+4*(ROW($B95)-ROW($B$3)))</f>
        <v>363</v>
      </c>
      <c r="M95" s="32">
        <f>INDEX('Обработка исходного'!P:P,ROW($B$3)+4*(ROW($B95)-ROW($B$3)))</f>
        <v>363</v>
      </c>
      <c r="N95" s="32">
        <f>INDEX('Обработка исходного'!Q:Q,ROW($B$3)+4*(ROW($B95)-ROW($B$3)))</f>
        <v>294</v>
      </c>
      <c r="O95" s="32" t="str">
        <f>INDEX('Обработка исходного'!R:R,ROW($B$3)+4*(ROW($B95)-ROW($B$3)))</f>
        <v>-</v>
      </c>
      <c r="P95" s="33" t="str">
        <f>INDEX('Обработка исходного'!S:S,ROW($B$3)+4*(ROW($B95)-ROW($B$3)))</f>
        <v>-</v>
      </c>
    </row>
    <row r="96" spans="1:16" x14ac:dyDescent="0.25">
      <c r="A96" s="10" t="str">
        <f>INDEX('Обработка исходного'!B:B,ROW($B$3)+4*(ROW($B96)-ROW($B$3)))</f>
        <v>Сталь легированная</v>
      </c>
      <c r="B96" s="47" t="str">
        <f>INDEX('Обработка исходного'!D:D,ROW($B$3)+4*(ROW($B96)-ROW($B$3)))</f>
        <v>45Х</v>
      </c>
      <c r="C96" s="27" t="str">
        <f>IF(ISBLANK(INDEX('Обработка исходного'!E:E,ROW($B$3)+4*(ROW($B96)-ROW($B$3)))),"",INDEX('Обработка исходного'!E:E,ROW($B$3)+4*(ROW($B96)-ROW($B$3))))</f>
        <v>Поковки диаметром от 300 до 800 мм, КП315*</v>
      </c>
      <c r="D96" s="31">
        <f>INDEX('Обработка исходного'!G:G,ROW($B$3)+4*(ROW($B96)-ROW($B$3)))</f>
        <v>570</v>
      </c>
      <c r="E96" s="32">
        <f>INDEX('Обработка исходного'!H:H,ROW($B$3)+4*(ROW($B96)-ROW($B$3)))</f>
        <v>559</v>
      </c>
      <c r="F96" s="32">
        <f>INDEX('Обработка исходного'!I:I,ROW($B$3)+4*(ROW($B96)-ROW($B$3)))</f>
        <v>559</v>
      </c>
      <c r="G96" s="32">
        <f>INDEX('Обработка исходного'!J:J,ROW($B$3)+4*(ROW($B96)-ROW($B$3)))</f>
        <v>540</v>
      </c>
      <c r="H96" s="32">
        <f>INDEX('Обработка исходного'!K:K,ROW($B$3)+4*(ROW($B96)-ROW($B$3)))</f>
        <v>540</v>
      </c>
      <c r="I96" s="32">
        <f>INDEX('Обработка исходного'!L:L,ROW($B$3)+4*(ROW($B96)-ROW($B$3)))</f>
        <v>540</v>
      </c>
      <c r="J96" s="32">
        <f>INDEX('Обработка исходного'!M:M,ROW($B$3)+4*(ROW($B96)-ROW($B$3)))</f>
        <v>540</v>
      </c>
      <c r="K96" s="32">
        <f>INDEX('Обработка исходного'!N:N,ROW($B$3)+4*(ROW($B96)-ROW($B$3)))</f>
        <v>481</v>
      </c>
      <c r="L96" s="32">
        <f>INDEX('Обработка исходного'!O:O,ROW($B$3)+4*(ROW($B96)-ROW($B$3)))</f>
        <v>363</v>
      </c>
      <c r="M96" s="32">
        <f>INDEX('Обработка исходного'!P:P,ROW($B$3)+4*(ROW($B96)-ROW($B$3)))</f>
        <v>363</v>
      </c>
      <c r="N96" s="32">
        <f>INDEX('Обработка исходного'!Q:Q,ROW($B$3)+4*(ROW($B96)-ROW($B$3)))</f>
        <v>294</v>
      </c>
      <c r="O96" s="32" t="str">
        <f>INDEX('Обработка исходного'!R:R,ROW($B$3)+4*(ROW($B96)-ROW($B$3)))</f>
        <v>-</v>
      </c>
      <c r="P96" s="33" t="str">
        <f>INDEX('Обработка исходного'!S:S,ROW($B$3)+4*(ROW($B96)-ROW($B$3)))</f>
        <v>-</v>
      </c>
    </row>
    <row r="97" spans="1:16" x14ac:dyDescent="0.25">
      <c r="A97" s="10" t="str">
        <f>INDEX('Обработка исходного'!B:B,ROW($B$3)+4*(ROW($B97)-ROW($B$3)))</f>
        <v>Сталь легированная</v>
      </c>
      <c r="B97" s="47" t="str">
        <f>INDEX('Обработка исходного'!D:D,ROW($B$3)+4*(ROW($B97)-ROW($B$3)))</f>
        <v>45Х</v>
      </c>
      <c r="C97" s="27" t="str">
        <f>IF(ISBLANK(INDEX('Обработка исходного'!E:E,ROW($B$3)+4*(ROW($B97)-ROW($B$3)))),"",INDEX('Обработка исходного'!E:E,ROW($B$3)+4*(ROW($B97)-ROW($B$3))))</f>
        <v>Поковки диаметром до 800 мм, КП345*</v>
      </c>
      <c r="D97" s="31">
        <f>INDEX('Обработка исходного'!G:G,ROW($B$3)+4*(ROW($B97)-ROW($B$3)))</f>
        <v>590</v>
      </c>
      <c r="E97" s="32">
        <f>INDEX('Обработка исходного'!H:H,ROW($B$3)+4*(ROW($B97)-ROW($B$3)))</f>
        <v>579</v>
      </c>
      <c r="F97" s="32">
        <f>INDEX('Обработка исходного'!I:I,ROW($B$3)+4*(ROW($B97)-ROW($B$3)))</f>
        <v>579</v>
      </c>
      <c r="G97" s="32">
        <f>INDEX('Обработка исходного'!J:J,ROW($B$3)+4*(ROW($B97)-ROW($B$3)))</f>
        <v>559</v>
      </c>
      <c r="H97" s="32">
        <f>INDEX('Обработка исходного'!K:K,ROW($B$3)+4*(ROW($B97)-ROW($B$3)))</f>
        <v>559</v>
      </c>
      <c r="I97" s="32">
        <f>INDEX('Обработка исходного'!L:L,ROW($B$3)+4*(ROW($B97)-ROW($B$3)))</f>
        <v>559</v>
      </c>
      <c r="J97" s="32">
        <f>INDEX('Обработка исходного'!M:M,ROW($B$3)+4*(ROW($B97)-ROW($B$3)))</f>
        <v>559</v>
      </c>
      <c r="K97" s="32">
        <f>INDEX('Обработка исходного'!N:N,ROW($B$3)+4*(ROW($B97)-ROW($B$3)))</f>
        <v>491</v>
      </c>
      <c r="L97" s="32">
        <f>INDEX('Обработка исходного'!O:O,ROW($B$3)+4*(ROW($B97)-ROW($B$3)))</f>
        <v>373</v>
      </c>
      <c r="M97" s="32">
        <f>INDEX('Обработка исходного'!P:P,ROW($B$3)+4*(ROW($B97)-ROW($B$3)))</f>
        <v>373</v>
      </c>
      <c r="N97" s="32">
        <f>INDEX('Обработка исходного'!Q:Q,ROW($B$3)+4*(ROW($B97)-ROW($B$3)))</f>
        <v>304</v>
      </c>
      <c r="O97" s="32" t="str">
        <f>INDEX('Обработка исходного'!R:R,ROW($B$3)+4*(ROW($B97)-ROW($B$3)))</f>
        <v>-</v>
      </c>
      <c r="P97" s="33" t="str">
        <f>INDEX('Обработка исходного'!S:S,ROW($B$3)+4*(ROW($B97)-ROW($B$3)))</f>
        <v>-</v>
      </c>
    </row>
    <row r="98" spans="1:16" x14ac:dyDescent="0.25">
      <c r="A98" s="10" t="str">
        <f>INDEX('Обработка исходного'!B:B,ROW($B$3)+4*(ROW($B98)-ROW($B$3)))</f>
        <v>Сталь легированная</v>
      </c>
      <c r="B98" s="47" t="str">
        <f>INDEX('Обработка исходного'!D:D,ROW($B$3)+4*(ROW($B98)-ROW($B$3)))</f>
        <v>45Х</v>
      </c>
      <c r="C98" s="27" t="str">
        <f>IF(ISBLANK(INDEX('Обработка исходного'!E:E,ROW($B$3)+4*(ROW($B98)-ROW($B$3)))),"",INDEX('Обработка исходного'!E:E,ROW($B$3)+4*(ROW($B98)-ROW($B$3))))</f>
        <v>Поковки диаметром от 100 до 500 мм, КП395*</v>
      </c>
      <c r="D98" s="31">
        <f>INDEX('Обработка исходного'!G:G,ROW($B$3)+4*(ROW($B98)-ROW($B$3)))</f>
        <v>615</v>
      </c>
      <c r="E98" s="32">
        <f>INDEX('Обработка исходного'!H:H,ROW($B$3)+4*(ROW($B98)-ROW($B$3)))</f>
        <v>608</v>
      </c>
      <c r="F98" s="32">
        <f>INDEX('Обработка исходного'!I:I,ROW($B$3)+4*(ROW($B98)-ROW($B$3)))</f>
        <v>608</v>
      </c>
      <c r="G98" s="32">
        <f>INDEX('Обработка исходного'!J:J,ROW($B$3)+4*(ROW($B98)-ROW($B$3)))</f>
        <v>589</v>
      </c>
      <c r="H98" s="32">
        <f>INDEX('Обработка исходного'!K:K,ROW($B$3)+4*(ROW($B98)-ROW($B$3)))</f>
        <v>589</v>
      </c>
      <c r="I98" s="32">
        <f>INDEX('Обработка исходного'!L:L,ROW($B$3)+4*(ROW($B98)-ROW($B$3)))</f>
        <v>589</v>
      </c>
      <c r="J98" s="32">
        <f>INDEX('Обработка исходного'!M:M,ROW($B$3)+4*(ROW($B98)-ROW($B$3)))</f>
        <v>589</v>
      </c>
      <c r="K98" s="32">
        <f>INDEX('Обработка исходного'!N:N,ROW($B$3)+4*(ROW($B98)-ROW($B$3)))</f>
        <v>520</v>
      </c>
      <c r="L98" s="32">
        <f>INDEX('Обработка исходного'!O:O,ROW($B$3)+4*(ROW($B98)-ROW($B$3)))</f>
        <v>392</v>
      </c>
      <c r="M98" s="32">
        <f>INDEX('Обработка исходного'!P:P,ROW($B$3)+4*(ROW($B98)-ROW($B$3)))</f>
        <v>392</v>
      </c>
      <c r="N98" s="32">
        <f>INDEX('Обработка исходного'!Q:Q,ROW($B$3)+4*(ROW($B98)-ROW($B$3)))</f>
        <v>324</v>
      </c>
      <c r="O98" s="32" t="str">
        <f>INDEX('Обработка исходного'!R:R,ROW($B$3)+4*(ROW($B98)-ROW($B$3)))</f>
        <v>-</v>
      </c>
      <c r="P98" s="33" t="str">
        <f>INDEX('Обработка исходного'!S:S,ROW($B$3)+4*(ROW($B98)-ROW($B$3)))</f>
        <v>-</v>
      </c>
    </row>
    <row r="99" spans="1:16" x14ac:dyDescent="0.25">
      <c r="A99" s="10" t="str">
        <f>INDEX('Обработка исходного'!B:B,ROW($B$3)+4*(ROW($B99)-ROW($B$3)))</f>
        <v>Сталь легированная</v>
      </c>
      <c r="B99" s="47" t="str">
        <f>INDEX('Обработка исходного'!D:D,ROW($B$3)+4*(ROW($B99)-ROW($B$3)))</f>
        <v>45Х</v>
      </c>
      <c r="C99" s="27" t="str">
        <f>IF(ISBLANK(INDEX('Обработка исходного'!E:E,ROW($B$3)+4*(ROW($B99)-ROW($B$3)))),"",INDEX('Обработка исходного'!E:E,ROW($B$3)+4*(ROW($B99)-ROW($B$3))))</f>
        <v>Поковки диаметром от 100 до 500 мм, КП440*</v>
      </c>
      <c r="D99" s="31">
        <f>INDEX('Обработка исходного'!G:G,ROW($B$3)+4*(ROW($B99)-ROW($B$3)))</f>
        <v>635</v>
      </c>
      <c r="E99" s="32">
        <f>INDEX('Обработка исходного'!H:H,ROW($B$3)+4*(ROW($B99)-ROW($B$3)))</f>
        <v>628</v>
      </c>
      <c r="F99" s="32">
        <f>INDEX('Обработка исходного'!I:I,ROW($B$3)+4*(ROW($B99)-ROW($B$3)))</f>
        <v>628</v>
      </c>
      <c r="G99" s="32">
        <f>INDEX('Обработка исходного'!J:J,ROW($B$3)+4*(ROW($B99)-ROW($B$3)))</f>
        <v>608</v>
      </c>
      <c r="H99" s="32">
        <f>INDEX('Обработка исходного'!K:K,ROW($B$3)+4*(ROW($B99)-ROW($B$3)))</f>
        <v>608</v>
      </c>
      <c r="I99" s="32">
        <f>INDEX('Обработка исходного'!L:L,ROW($B$3)+4*(ROW($B99)-ROW($B$3)))</f>
        <v>608</v>
      </c>
      <c r="J99" s="32">
        <f>INDEX('Обработка исходного'!M:M,ROW($B$3)+4*(ROW($B99)-ROW($B$3)))</f>
        <v>608</v>
      </c>
      <c r="K99" s="32">
        <f>INDEX('Обработка исходного'!N:N,ROW($B$3)+4*(ROW($B99)-ROW($B$3)))</f>
        <v>540</v>
      </c>
      <c r="L99" s="32">
        <f>INDEX('Обработка исходного'!O:O,ROW($B$3)+4*(ROW($B99)-ROW($B$3)))</f>
        <v>402</v>
      </c>
      <c r="M99" s="32">
        <f>INDEX('Обработка исходного'!P:P,ROW($B$3)+4*(ROW($B99)-ROW($B$3)))</f>
        <v>402</v>
      </c>
      <c r="N99" s="32">
        <f>INDEX('Обработка исходного'!Q:Q,ROW($B$3)+4*(ROW($B99)-ROW($B$3)))</f>
        <v>334</v>
      </c>
      <c r="O99" s="32" t="str">
        <f>INDEX('Обработка исходного'!R:R,ROW($B$3)+4*(ROW($B99)-ROW($B$3)))</f>
        <v>-</v>
      </c>
      <c r="P99" s="33" t="str">
        <f>INDEX('Обработка исходного'!S:S,ROW($B$3)+4*(ROW($B99)-ROW($B$3)))</f>
        <v>-</v>
      </c>
    </row>
    <row r="100" spans="1:16" x14ac:dyDescent="0.25">
      <c r="A100" s="10" t="str">
        <f>INDEX('Обработка исходного'!B:B,ROW($B$3)+4*(ROW($B100)-ROW($B$3)))</f>
        <v>Сталь легированная</v>
      </c>
      <c r="B100" s="47" t="str">
        <f>INDEX('Обработка исходного'!D:D,ROW($B$3)+4*(ROW($B100)-ROW($B$3)))</f>
        <v>45Х</v>
      </c>
      <c r="C100" s="27" t="str">
        <f>IF(ISBLANK(INDEX('Обработка исходного'!E:E,ROW($B$3)+4*(ROW($B100)-ROW($B$3)))),"",INDEX('Обработка исходного'!E:E,ROW($B$3)+4*(ROW($B100)-ROW($B$3))))</f>
        <v>Поковки диаметром до 300 мм, КП490*</v>
      </c>
      <c r="D100" s="31">
        <f>INDEX('Обработка исходного'!G:G,ROW($B$3)+4*(ROW($B100)-ROW($B$3)))</f>
        <v>650</v>
      </c>
      <c r="E100" s="32">
        <f>INDEX('Обработка исходного'!H:H,ROW($B$3)+4*(ROW($B100)-ROW($B$3)))</f>
        <v>647</v>
      </c>
      <c r="F100" s="32">
        <f>INDEX('Обработка исходного'!I:I,ROW($B$3)+4*(ROW($B100)-ROW($B$3)))</f>
        <v>647</v>
      </c>
      <c r="G100" s="32">
        <f>INDEX('Обработка исходного'!J:J,ROW($B$3)+4*(ROW($B100)-ROW($B$3)))</f>
        <v>618</v>
      </c>
      <c r="H100" s="32">
        <f>INDEX('Обработка исходного'!K:K,ROW($B$3)+4*(ROW($B100)-ROW($B$3)))</f>
        <v>618</v>
      </c>
      <c r="I100" s="32">
        <f>INDEX('Обработка исходного'!L:L,ROW($B$3)+4*(ROW($B100)-ROW($B$3)))</f>
        <v>618</v>
      </c>
      <c r="J100" s="32">
        <f>INDEX('Обработка исходного'!M:M,ROW($B$3)+4*(ROW($B100)-ROW($B$3)))</f>
        <v>618</v>
      </c>
      <c r="K100" s="32">
        <f>INDEX('Обработка исходного'!N:N,ROW($B$3)+4*(ROW($B100)-ROW($B$3)))</f>
        <v>559</v>
      </c>
      <c r="L100" s="32">
        <f>INDEX('Обработка исходного'!O:O,ROW($B$3)+4*(ROW($B100)-ROW($B$3)))</f>
        <v>422</v>
      </c>
      <c r="M100" s="32">
        <f>INDEX('Обработка исходного'!P:P,ROW($B$3)+4*(ROW($B100)-ROW($B$3)))</f>
        <v>422</v>
      </c>
      <c r="N100" s="32">
        <f>INDEX('Обработка исходного'!Q:Q,ROW($B$3)+4*(ROW($B100)-ROW($B$3)))</f>
        <v>343</v>
      </c>
      <c r="O100" s="32" t="str">
        <f>INDEX('Обработка исходного'!R:R,ROW($B$3)+4*(ROW($B100)-ROW($B$3)))</f>
        <v>-</v>
      </c>
      <c r="P100" s="33" t="str">
        <f>INDEX('Обработка исходного'!S:S,ROW($B$3)+4*(ROW($B100)-ROW($B$3)))</f>
        <v>-</v>
      </c>
    </row>
    <row r="101" spans="1:16" x14ac:dyDescent="0.25">
      <c r="A101" s="10" t="str">
        <f>INDEX('Обработка исходного'!B:B,ROW($B$3)+4*(ROW($B101)-ROW($B$3)))</f>
        <v>Сталь легированная</v>
      </c>
      <c r="B101" s="47" t="str">
        <f>INDEX('Обработка исходного'!D:D,ROW($B$3)+4*(ROW($B101)-ROW($B$3)))</f>
        <v>45Х</v>
      </c>
      <c r="C101" s="27" t="str">
        <f>IF(ISBLANK(INDEX('Обработка исходного'!E:E,ROW($B$3)+4*(ROW($B101)-ROW($B$3)))),"",INDEX('Обработка исходного'!E:E,ROW($B$3)+4*(ROW($B101)-ROW($B$3))))</f>
        <v>Поковки диаметром от 100 до 300 мм, КП540*</v>
      </c>
      <c r="D101" s="31">
        <f>INDEX('Обработка исходного'!G:G,ROW($B$3)+4*(ROW($B101)-ROW($B$3)))</f>
        <v>685</v>
      </c>
      <c r="E101" s="32">
        <f>INDEX('Обработка исходного'!H:H,ROW($B$3)+4*(ROW($B101)-ROW($B$3)))</f>
        <v>677</v>
      </c>
      <c r="F101" s="32">
        <f>INDEX('Обработка исходного'!I:I,ROW($B$3)+4*(ROW($B101)-ROW($B$3)))</f>
        <v>677</v>
      </c>
      <c r="G101" s="32">
        <f>INDEX('Обработка исходного'!J:J,ROW($B$3)+4*(ROW($B101)-ROW($B$3)))</f>
        <v>647</v>
      </c>
      <c r="H101" s="32">
        <f>INDEX('Обработка исходного'!K:K,ROW($B$3)+4*(ROW($B101)-ROW($B$3)))</f>
        <v>647</v>
      </c>
      <c r="I101" s="32">
        <f>INDEX('Обработка исходного'!L:L,ROW($B$3)+4*(ROW($B101)-ROW($B$3)))</f>
        <v>647</v>
      </c>
      <c r="J101" s="32">
        <f>INDEX('Обработка исходного'!M:M,ROW($B$3)+4*(ROW($B101)-ROW($B$3)))</f>
        <v>647</v>
      </c>
      <c r="K101" s="32">
        <f>INDEX('Обработка исходного'!N:N,ROW($B$3)+4*(ROW($B101)-ROW($B$3)))</f>
        <v>559</v>
      </c>
      <c r="L101" s="32">
        <f>INDEX('Обработка исходного'!O:O,ROW($B$3)+4*(ROW($B101)-ROW($B$3)))</f>
        <v>441</v>
      </c>
      <c r="M101" s="32">
        <f>INDEX('Обработка исходного'!P:P,ROW($B$3)+4*(ROW($B101)-ROW($B$3)))</f>
        <v>441</v>
      </c>
      <c r="N101" s="32">
        <f>INDEX('Обработка исходного'!Q:Q,ROW($B$3)+4*(ROW($B101)-ROW($B$3)))</f>
        <v>353</v>
      </c>
      <c r="O101" s="32" t="str">
        <f>INDEX('Обработка исходного'!R:R,ROW($B$3)+4*(ROW($B101)-ROW($B$3)))</f>
        <v>-</v>
      </c>
      <c r="P101" s="33" t="str">
        <f>INDEX('Обработка исходного'!S:S,ROW($B$3)+4*(ROW($B101)-ROW($B$3)))</f>
        <v>-</v>
      </c>
    </row>
    <row r="102" spans="1:16" x14ac:dyDescent="0.25">
      <c r="A102" s="10" t="str">
        <f>INDEX('Обработка исходного'!B:B,ROW($B$3)+4*(ROW($B102)-ROW($B$3)))</f>
        <v>Сталь легированная</v>
      </c>
      <c r="B102" s="47" t="str">
        <f>INDEX('Обработка исходного'!D:D,ROW($B$3)+4*(ROW($B102)-ROW($B$3)))</f>
        <v>45Х</v>
      </c>
      <c r="C102" s="27" t="str">
        <f>IF(ISBLANK(INDEX('Обработка исходного'!E:E,ROW($B$3)+4*(ROW($B102)-ROW($B$3)))),"",INDEX('Обработка исходного'!E:E,ROW($B$3)+4*(ROW($B102)-ROW($B$3))))</f>
        <v>Поковки диаметром до 100 мм, КП590*</v>
      </c>
      <c r="D102" s="31">
        <f>INDEX('Обработка исходного'!G:G,ROW($B$3)+4*(ROW($B102)-ROW($B$3)))</f>
        <v>735</v>
      </c>
      <c r="E102" s="32">
        <f>INDEX('Обработка исходного'!H:H,ROW($B$3)+4*(ROW($B102)-ROW($B$3)))</f>
        <v>716</v>
      </c>
      <c r="F102" s="32">
        <f>INDEX('Обработка исходного'!I:I,ROW($B$3)+4*(ROW($B102)-ROW($B$3)))</f>
        <v>716</v>
      </c>
      <c r="G102" s="32">
        <f>INDEX('Обработка исходного'!J:J,ROW($B$3)+4*(ROW($B102)-ROW($B$3)))</f>
        <v>697</v>
      </c>
      <c r="H102" s="32">
        <f>INDEX('Обработка исходного'!K:K,ROW($B$3)+4*(ROW($B102)-ROW($B$3)))</f>
        <v>697</v>
      </c>
      <c r="I102" s="32">
        <f>INDEX('Обработка исходного'!L:L,ROW($B$3)+4*(ROW($B102)-ROW($B$3)))</f>
        <v>697</v>
      </c>
      <c r="J102" s="32">
        <f>INDEX('Обработка исходного'!M:M,ROW($B$3)+4*(ROW($B102)-ROW($B$3)))</f>
        <v>697</v>
      </c>
      <c r="K102" s="32">
        <f>INDEX('Обработка исходного'!N:N,ROW($B$3)+4*(ROW($B102)-ROW($B$3)))</f>
        <v>618</v>
      </c>
      <c r="L102" s="32">
        <f>INDEX('Обработка исходного'!O:O,ROW($B$3)+4*(ROW($B102)-ROW($B$3)))</f>
        <v>471</v>
      </c>
      <c r="M102" s="32">
        <f>INDEX('Обработка исходного'!P:P,ROW($B$3)+4*(ROW($B102)-ROW($B$3)))</f>
        <v>471</v>
      </c>
      <c r="N102" s="32">
        <f>INDEX('Обработка исходного'!Q:Q,ROW($B$3)+4*(ROW($B102)-ROW($B$3)))</f>
        <v>383</v>
      </c>
      <c r="O102" s="32" t="str">
        <f>INDEX('Обработка исходного'!R:R,ROW($B$3)+4*(ROW($B102)-ROW($B$3)))</f>
        <v>-</v>
      </c>
      <c r="P102" s="33" t="str">
        <f>INDEX('Обработка исходного'!S:S,ROW($B$3)+4*(ROW($B102)-ROW($B$3)))</f>
        <v>-</v>
      </c>
    </row>
    <row r="103" spans="1:16" x14ac:dyDescent="0.25">
      <c r="A103" s="10" t="str">
        <f>INDEX('Обработка исходного'!B:B,ROW($B$3)+4*(ROW($B103)-ROW($B$3)))</f>
        <v>Сталь легированная</v>
      </c>
      <c r="B103" s="47" t="str">
        <f>INDEX('Обработка исходного'!D:D,ROW($B$3)+4*(ROW($B103)-ROW($B$3)))</f>
        <v>45Х</v>
      </c>
      <c r="C103" s="27" t="str">
        <f>IF(ISBLANK(INDEX('Обработка исходного'!E:E,ROW($B$3)+4*(ROW($B103)-ROW($B$3)))),"",INDEX('Обработка исходного'!E:E,ROW($B$3)+4*(ROW($B103)-ROW($B$3))))</f>
        <v>Поковки диаметром до 100 мм, КП640*</v>
      </c>
      <c r="D103" s="31">
        <f>INDEX('Обработка исходного'!G:G,ROW($B$3)+4*(ROW($B103)-ROW($B$3)))</f>
        <v>785</v>
      </c>
      <c r="E103" s="32">
        <f>INDEX('Обработка исходного'!H:H,ROW($B$3)+4*(ROW($B103)-ROW($B$3)))</f>
        <v>765</v>
      </c>
      <c r="F103" s="32">
        <f>INDEX('Обработка исходного'!I:I,ROW($B$3)+4*(ROW($B103)-ROW($B$3)))</f>
        <v>765</v>
      </c>
      <c r="G103" s="32">
        <f>INDEX('Обработка исходного'!J:J,ROW($B$3)+4*(ROW($B103)-ROW($B$3)))</f>
        <v>746</v>
      </c>
      <c r="H103" s="32">
        <f>INDEX('Обработка исходного'!K:K,ROW($B$3)+4*(ROW($B103)-ROW($B$3)))</f>
        <v>746</v>
      </c>
      <c r="I103" s="32">
        <f>INDEX('Обработка исходного'!L:L,ROW($B$3)+4*(ROW($B103)-ROW($B$3)))</f>
        <v>746</v>
      </c>
      <c r="J103" s="32">
        <f>INDEX('Обработка исходного'!M:M,ROW($B$3)+4*(ROW($B103)-ROW($B$3)))</f>
        <v>746</v>
      </c>
      <c r="K103" s="32">
        <f>INDEX('Обработка исходного'!N:N,ROW($B$3)+4*(ROW($B103)-ROW($B$3)))</f>
        <v>647</v>
      </c>
      <c r="L103" s="32">
        <f>INDEX('Обработка исходного'!O:O,ROW($B$3)+4*(ROW($B103)-ROW($B$3)))</f>
        <v>491</v>
      </c>
      <c r="M103" s="32">
        <f>INDEX('Обработка исходного'!P:P,ROW($B$3)+4*(ROW($B103)-ROW($B$3)))</f>
        <v>491</v>
      </c>
      <c r="N103" s="32">
        <f>INDEX('Обработка исходного'!Q:Q,ROW($B$3)+4*(ROW($B103)-ROW($B$3)))</f>
        <v>402</v>
      </c>
      <c r="O103" s="32" t="str">
        <f>INDEX('Обработка исходного'!R:R,ROW($B$3)+4*(ROW($B103)-ROW($B$3)))</f>
        <v>-</v>
      </c>
      <c r="P103" s="33" t="str">
        <f>INDEX('Обработка исходного'!S:S,ROW($B$3)+4*(ROW($B103)-ROW($B$3)))</f>
        <v>-</v>
      </c>
    </row>
    <row r="104" spans="1:16" x14ac:dyDescent="0.25">
      <c r="A104" s="10" t="str">
        <f>INDEX('Обработка исходного'!B:B,ROW($B$3)+4*(ROW($B104)-ROW($B$3)))</f>
        <v>Сталь легированная</v>
      </c>
      <c r="B104" s="47" t="str">
        <f>INDEX('Обработка исходного'!D:D,ROW($B$3)+4*(ROW($B104)-ROW($B$3)))</f>
        <v>45Х</v>
      </c>
      <c r="C104" s="27" t="str">
        <f>IF(ISBLANK(INDEX('Обработка исходного'!E:E,ROW($B$3)+4*(ROW($B104)-ROW($B$3)))),"",INDEX('Обработка исходного'!E:E,ROW($B$3)+4*(ROW($B104)-ROW($B$3))))</f>
        <v>Прутки и полосы диаметром или толщиной до 80 мм</v>
      </c>
      <c r="D104" s="31">
        <f>INDEX('Обработка исходного'!G:G,ROW($B$3)+4*(ROW($B104)-ROW($B$3)))</f>
        <v>1030</v>
      </c>
      <c r="E104" s="32">
        <f>INDEX('Обработка исходного'!H:H,ROW($B$3)+4*(ROW($B104)-ROW($B$3)))</f>
        <v>1000</v>
      </c>
      <c r="F104" s="32">
        <f>INDEX('Обработка исходного'!I:I,ROW($B$3)+4*(ROW($B104)-ROW($B$3)))</f>
        <v>1000</v>
      </c>
      <c r="G104" s="32">
        <f>INDEX('Обработка исходного'!J:J,ROW($B$3)+4*(ROW($B104)-ROW($B$3)))</f>
        <v>981</v>
      </c>
      <c r="H104" s="32">
        <f>INDEX('Обработка исходного'!K:K,ROW($B$3)+4*(ROW($B104)-ROW($B$3)))</f>
        <v>981</v>
      </c>
      <c r="I104" s="32">
        <f>INDEX('Обработка исходного'!L:L,ROW($B$3)+4*(ROW($B104)-ROW($B$3)))</f>
        <v>981</v>
      </c>
      <c r="J104" s="32">
        <f>INDEX('Обработка исходного'!M:M,ROW($B$3)+4*(ROW($B104)-ROW($B$3)))</f>
        <v>981</v>
      </c>
      <c r="K104" s="32">
        <f>INDEX('Обработка исходного'!N:N,ROW($B$3)+4*(ROW($B104)-ROW($B$3)))</f>
        <v>844</v>
      </c>
      <c r="L104" s="32">
        <f>INDEX('Обработка исходного'!O:O,ROW($B$3)+4*(ROW($B104)-ROW($B$3)))</f>
        <v>638</v>
      </c>
      <c r="M104" s="32">
        <f>INDEX('Обработка исходного'!P:P,ROW($B$3)+4*(ROW($B104)-ROW($B$3)))</f>
        <v>638</v>
      </c>
      <c r="N104" s="32">
        <f>INDEX('Обработка исходного'!Q:Q,ROW($B$3)+4*(ROW($B104)-ROW($B$3)))</f>
        <v>530</v>
      </c>
      <c r="O104" s="32" t="str">
        <f>INDEX('Обработка исходного'!R:R,ROW($B$3)+4*(ROW($B104)-ROW($B$3)))</f>
        <v>-</v>
      </c>
      <c r="P104" s="33" t="str">
        <f>INDEX('Обработка исходного'!S:S,ROW($B$3)+4*(ROW($B104)-ROW($B$3)))</f>
        <v>-</v>
      </c>
    </row>
    <row r="105" spans="1:16" x14ac:dyDescent="0.25">
      <c r="A105" s="10" t="str">
        <f>INDEX('Обработка исходного'!B:B,ROW($B$3)+4*(ROW($B105)-ROW($B$3)))</f>
        <v>Сталь легированная</v>
      </c>
      <c r="B105" s="47" t="str">
        <f>INDEX('Обработка исходного'!D:D,ROW($B$3)+4*(ROW($B105)-ROW($B$3)))</f>
        <v>45Х</v>
      </c>
      <c r="C105" s="27" t="str">
        <f>IF(ISBLANK(INDEX('Обработка исходного'!E:E,ROW($B$3)+4*(ROW($B105)-ROW($B$3)))),"",INDEX('Обработка исходного'!E:E,ROW($B$3)+4*(ROW($B105)-ROW($B$3))))</f>
        <v>Прутки и полосы диаметром или толщиной от 80 до 150 мм</v>
      </c>
      <c r="D105" s="31">
        <f>INDEX('Обработка исходного'!G:G,ROW($B$3)+4*(ROW($B105)-ROW($B$3)))</f>
        <v>1030</v>
      </c>
      <c r="E105" s="32">
        <f>INDEX('Обработка исходного'!H:H,ROW($B$3)+4*(ROW($B105)-ROW($B$3)))</f>
        <v>1000</v>
      </c>
      <c r="F105" s="32">
        <f>INDEX('Обработка исходного'!I:I,ROW($B$3)+4*(ROW($B105)-ROW($B$3)))</f>
        <v>1000</v>
      </c>
      <c r="G105" s="32">
        <f>INDEX('Обработка исходного'!J:J,ROW($B$3)+4*(ROW($B105)-ROW($B$3)))</f>
        <v>981</v>
      </c>
      <c r="H105" s="32">
        <f>INDEX('Обработка исходного'!K:K,ROW($B$3)+4*(ROW($B105)-ROW($B$3)))</f>
        <v>981</v>
      </c>
      <c r="I105" s="32">
        <f>INDEX('Обработка исходного'!L:L,ROW($B$3)+4*(ROW($B105)-ROW($B$3)))</f>
        <v>981</v>
      </c>
      <c r="J105" s="32">
        <f>INDEX('Обработка исходного'!M:M,ROW($B$3)+4*(ROW($B105)-ROW($B$3)))</f>
        <v>981</v>
      </c>
      <c r="K105" s="32">
        <f>INDEX('Обработка исходного'!N:N,ROW($B$3)+4*(ROW($B105)-ROW($B$3)))</f>
        <v>844</v>
      </c>
      <c r="L105" s="32">
        <f>INDEX('Обработка исходного'!O:O,ROW($B$3)+4*(ROW($B105)-ROW($B$3)))</f>
        <v>638</v>
      </c>
      <c r="M105" s="32">
        <f>INDEX('Обработка исходного'!P:P,ROW($B$3)+4*(ROW($B105)-ROW($B$3)))</f>
        <v>638</v>
      </c>
      <c r="N105" s="32">
        <f>INDEX('Обработка исходного'!Q:Q,ROW($B$3)+4*(ROW($B105)-ROW($B$3)))</f>
        <v>530</v>
      </c>
      <c r="O105" s="32" t="str">
        <f>INDEX('Обработка исходного'!R:R,ROW($B$3)+4*(ROW($B105)-ROW($B$3)))</f>
        <v>-</v>
      </c>
      <c r="P105" s="33" t="str">
        <f>INDEX('Обработка исходного'!S:S,ROW($B$3)+4*(ROW($B105)-ROW($B$3)))</f>
        <v>-</v>
      </c>
    </row>
    <row r="106" spans="1:16" x14ac:dyDescent="0.25">
      <c r="A106" s="10" t="str">
        <f>INDEX('Обработка исходного'!B:B,ROW($B$3)+4*(ROW($B106)-ROW($B$3)))</f>
        <v>Сталь легированная</v>
      </c>
      <c r="B106" s="47" t="str">
        <f>INDEX('Обработка исходного'!D:D,ROW($B$3)+4*(ROW($B106)-ROW($B$3)))</f>
        <v>45Х</v>
      </c>
      <c r="C106" s="27" t="str">
        <f>IF(ISBLANK(INDEX('Обработка исходного'!E:E,ROW($B$3)+4*(ROW($B106)-ROW($B$3)))),"",INDEX('Обработка исходного'!E:E,ROW($B$3)+4*(ROW($B106)-ROW($B$3))))</f>
        <v>Прутки и полосы диаметром или толщиной от 150 до 250 мм</v>
      </c>
      <c r="D106" s="31">
        <f>INDEX('Обработка исходного'!G:G,ROW($B$3)+4*(ROW($B106)-ROW($B$3)))</f>
        <v>1030</v>
      </c>
      <c r="E106" s="32">
        <f>INDEX('Обработка исходного'!H:H,ROW($B$3)+4*(ROW($B106)-ROW($B$3)))</f>
        <v>1000</v>
      </c>
      <c r="F106" s="32">
        <f>INDEX('Обработка исходного'!I:I,ROW($B$3)+4*(ROW($B106)-ROW($B$3)))</f>
        <v>1000</v>
      </c>
      <c r="G106" s="32">
        <f>INDEX('Обработка исходного'!J:J,ROW($B$3)+4*(ROW($B106)-ROW($B$3)))</f>
        <v>981</v>
      </c>
      <c r="H106" s="32">
        <f>INDEX('Обработка исходного'!K:K,ROW($B$3)+4*(ROW($B106)-ROW($B$3)))</f>
        <v>981</v>
      </c>
      <c r="I106" s="32">
        <f>INDEX('Обработка исходного'!L:L,ROW($B$3)+4*(ROW($B106)-ROW($B$3)))</f>
        <v>981</v>
      </c>
      <c r="J106" s="32">
        <f>INDEX('Обработка исходного'!M:M,ROW($B$3)+4*(ROW($B106)-ROW($B$3)))</f>
        <v>981</v>
      </c>
      <c r="K106" s="32">
        <f>INDEX('Обработка исходного'!N:N,ROW($B$3)+4*(ROW($B106)-ROW($B$3)))</f>
        <v>844</v>
      </c>
      <c r="L106" s="32">
        <f>INDEX('Обработка исходного'!O:O,ROW($B$3)+4*(ROW($B106)-ROW($B$3)))</f>
        <v>638</v>
      </c>
      <c r="M106" s="32">
        <f>INDEX('Обработка исходного'!P:P,ROW($B$3)+4*(ROW($B106)-ROW($B$3)))</f>
        <v>638</v>
      </c>
      <c r="N106" s="32">
        <f>INDEX('Обработка исходного'!Q:Q,ROW($B$3)+4*(ROW($B106)-ROW($B$3)))</f>
        <v>530</v>
      </c>
      <c r="O106" s="32" t="str">
        <f>INDEX('Обработка исходного'!R:R,ROW($B$3)+4*(ROW($B106)-ROW($B$3)))</f>
        <v>-</v>
      </c>
      <c r="P106" s="33" t="str">
        <f>INDEX('Обработка исходного'!S:S,ROW($B$3)+4*(ROW($B106)-ROW($B$3)))</f>
        <v>-</v>
      </c>
    </row>
    <row r="107" spans="1:16" x14ac:dyDescent="0.25">
      <c r="A107" s="10" t="str">
        <f>INDEX('Обработка исходного'!B:B,ROW($B$3)+4*(ROW($B107)-ROW($B$3)))</f>
        <v>Сталь легированная</v>
      </c>
      <c r="B107" s="47" t="str">
        <f>INDEX('Обработка исходного'!D:D,ROW($B$3)+4*(ROW($B107)-ROW($B$3)))</f>
        <v>12ХМ</v>
      </c>
      <c r="C107" s="27" t="str">
        <f>IF(ISBLANK(INDEX('Обработка исходного'!E:E,ROW($B$3)+4*(ROW($B107)-ROW($B$3)))),"",INDEX('Обработка исходного'!E:E,ROW($B$3)+4*(ROW($B107)-ROW($B$3))))</f>
        <v>Листы толщиной от 4 до 6 мм</v>
      </c>
      <c r="D107" s="31">
        <f>INDEX('Обработка исходного'!G:G,ROW($B$3)+4*(ROW($B107)-ROW($B$3)))</f>
        <v>441</v>
      </c>
      <c r="E107" s="32">
        <f>INDEX('Обработка исходного'!H:H,ROW($B$3)+4*(ROW($B107)-ROW($B$3)))</f>
        <v>432</v>
      </c>
      <c r="F107" s="32">
        <f>INDEX('Обработка исходного'!I:I,ROW($B$3)+4*(ROW($B107)-ROW($B$3)))</f>
        <v>432</v>
      </c>
      <c r="G107" s="32">
        <f>INDEX('Обработка исходного'!J:J,ROW($B$3)+4*(ROW($B107)-ROW($B$3)))</f>
        <v>432</v>
      </c>
      <c r="H107" s="32">
        <f>INDEX('Обработка исходного'!K:K,ROW($B$3)+4*(ROW($B107)-ROW($B$3)))</f>
        <v>432</v>
      </c>
      <c r="I107" s="32">
        <f>INDEX('Обработка исходного'!L:L,ROW($B$3)+4*(ROW($B107)-ROW($B$3)))</f>
        <v>432</v>
      </c>
      <c r="J107" s="32">
        <f>INDEX('Обработка исходного'!M:M,ROW($B$3)+4*(ROW($B107)-ROW($B$3)))</f>
        <v>432</v>
      </c>
      <c r="K107" s="32">
        <f>INDEX('Обработка исходного'!N:N,ROW($B$3)+4*(ROW($B107)-ROW($B$3)))</f>
        <v>402</v>
      </c>
      <c r="L107" s="32">
        <f>INDEX('Обработка исходного'!O:O,ROW($B$3)+4*(ROW($B107)-ROW($B$3)))</f>
        <v>373</v>
      </c>
      <c r="M107" s="32">
        <f>INDEX('Обработка исходного'!P:P,ROW($B$3)+4*(ROW($B107)-ROW($B$3)))</f>
        <v>333</v>
      </c>
      <c r="N107" s="32">
        <f>INDEX('Обработка исходного'!Q:Q,ROW($B$3)+4*(ROW($B107)-ROW($B$3)))</f>
        <v>294</v>
      </c>
      <c r="O107" s="32" t="str">
        <f>INDEX('Обработка исходного'!R:R,ROW($B$3)+4*(ROW($B107)-ROW($B$3)))</f>
        <v>-</v>
      </c>
      <c r="P107" s="33" t="str">
        <f>INDEX('Обработка исходного'!S:S,ROW($B$3)+4*(ROW($B107)-ROW($B$3)))</f>
        <v>-</v>
      </c>
    </row>
    <row r="108" spans="1:16" x14ac:dyDescent="0.25">
      <c r="A108" s="10" t="str">
        <f>INDEX('Обработка исходного'!B:B,ROW($B$3)+4*(ROW($B108)-ROW($B$3)))</f>
        <v>Сталь легированная</v>
      </c>
      <c r="B108" s="47" t="str">
        <f>INDEX('Обработка исходного'!D:D,ROW($B$3)+4*(ROW($B108)-ROW($B$3)))</f>
        <v>12ХМ</v>
      </c>
      <c r="C108" s="27" t="str">
        <f>IF(ISBLANK(INDEX('Обработка исходного'!E:E,ROW($B$3)+4*(ROW($B108)-ROW($B$3)))),"",INDEX('Обработка исходного'!E:E,ROW($B$3)+4*(ROW($B108)-ROW($B$3))))</f>
        <v>Листы толщиной от 60 до 130 мм</v>
      </c>
      <c r="D108" s="31">
        <f>INDEX('Обработка исходного'!G:G,ROW($B$3)+4*(ROW($B108)-ROW($B$3)))</f>
        <v>441</v>
      </c>
      <c r="E108" s="32">
        <f>INDEX('Обработка исходного'!H:H,ROW($B$3)+4*(ROW($B108)-ROW($B$3)))</f>
        <v>432</v>
      </c>
      <c r="F108" s="32">
        <f>INDEX('Обработка исходного'!I:I,ROW($B$3)+4*(ROW($B108)-ROW($B$3)))</f>
        <v>432</v>
      </c>
      <c r="G108" s="32">
        <f>INDEX('Обработка исходного'!J:J,ROW($B$3)+4*(ROW($B108)-ROW($B$3)))</f>
        <v>432</v>
      </c>
      <c r="H108" s="32">
        <f>INDEX('Обработка исходного'!K:K,ROW($B$3)+4*(ROW($B108)-ROW($B$3)))</f>
        <v>432</v>
      </c>
      <c r="I108" s="32">
        <f>INDEX('Обработка исходного'!L:L,ROW($B$3)+4*(ROW($B108)-ROW($B$3)))</f>
        <v>432</v>
      </c>
      <c r="J108" s="32">
        <f>INDEX('Обработка исходного'!M:M,ROW($B$3)+4*(ROW($B108)-ROW($B$3)))</f>
        <v>432</v>
      </c>
      <c r="K108" s="32">
        <f>INDEX('Обработка исходного'!N:N,ROW($B$3)+4*(ROW($B108)-ROW($B$3)))</f>
        <v>402</v>
      </c>
      <c r="L108" s="32">
        <f>INDEX('Обработка исходного'!O:O,ROW($B$3)+4*(ROW($B108)-ROW($B$3)))</f>
        <v>373</v>
      </c>
      <c r="M108" s="32">
        <f>INDEX('Обработка исходного'!P:P,ROW($B$3)+4*(ROW($B108)-ROW($B$3)))</f>
        <v>333</v>
      </c>
      <c r="N108" s="32">
        <f>INDEX('Обработка исходного'!Q:Q,ROW($B$3)+4*(ROW($B108)-ROW($B$3)))</f>
        <v>294</v>
      </c>
      <c r="O108" s="32" t="str">
        <f>INDEX('Обработка исходного'!R:R,ROW($B$3)+4*(ROW($B108)-ROW($B$3)))</f>
        <v>-</v>
      </c>
      <c r="P108" s="33" t="str">
        <f>INDEX('Обработка исходного'!S:S,ROW($B$3)+4*(ROW($B108)-ROW($B$3)))</f>
        <v>-</v>
      </c>
    </row>
    <row r="109" spans="1:16" ht="25.5" x14ac:dyDescent="0.25">
      <c r="A109" s="10" t="str">
        <f>INDEX('Обработка исходного'!B:B,ROW($B$3)+4*(ROW($B109)-ROW($B$3)))</f>
        <v>Сталь легированная</v>
      </c>
      <c r="B109" s="47" t="str">
        <f>INDEX('Обработка исходного'!D:D,ROW($B$3)+4*(ROW($B109)-ROW($B$3)))</f>
        <v>15ХМ</v>
      </c>
      <c r="C109" s="27" t="str">
        <f>IF(ISBLANK(INDEX('Обработка исходного'!E:E,ROW($B$3)+4*(ROW($B109)-ROW($B$3)))),"",INDEX('Обработка исходного'!E:E,ROW($B$3)+4*(ROW($B109)-ROW($B$3))))</f>
        <v>Трубы бесшовные горячекатаные наружным диаметром от 10 до 465 мм с толщиной стенки от 2 до 32 мм</v>
      </c>
      <c r="D109" s="31">
        <f>INDEX('Обработка исходного'!G:G,ROW($B$3)+4*(ROW($B109)-ROW($B$3)))</f>
        <v>441</v>
      </c>
      <c r="E109" s="32">
        <f>INDEX('Обработка исходного'!H:H,ROW($B$3)+4*(ROW($B109)-ROW($B$3)))</f>
        <v>441</v>
      </c>
      <c r="F109" s="32">
        <f>INDEX('Обработка исходного'!I:I,ROW($B$3)+4*(ROW($B109)-ROW($B$3)))</f>
        <v>431</v>
      </c>
      <c r="G109" s="32">
        <f>INDEX('Обработка исходного'!J:J,ROW($B$3)+4*(ROW($B109)-ROW($B$3)))</f>
        <v>431</v>
      </c>
      <c r="H109" s="32">
        <f>INDEX('Обработка исходного'!K:K,ROW($B$3)+4*(ROW($B109)-ROW($B$3)))</f>
        <v>421</v>
      </c>
      <c r="I109" s="32">
        <f>INDEX('Обработка исходного'!L:L,ROW($B$3)+4*(ROW($B109)-ROW($B$3)))</f>
        <v>421</v>
      </c>
      <c r="J109" s="32">
        <f>INDEX('Обработка исходного'!M:M,ROW($B$3)+4*(ROW($B109)-ROW($B$3)))</f>
        <v>412</v>
      </c>
      <c r="K109" s="32">
        <f>INDEX('Обработка исходного'!N:N,ROW($B$3)+4*(ROW($B109)-ROW($B$3)))</f>
        <v>392</v>
      </c>
      <c r="L109" s="32">
        <f>INDEX('Обработка исходного'!O:O,ROW($B$3)+4*(ROW($B109)-ROW($B$3)))</f>
        <v>372</v>
      </c>
      <c r="M109" s="32">
        <f>INDEX('Обработка исходного'!P:P,ROW($B$3)+4*(ROW($B109)-ROW($B$3)))</f>
        <v>343</v>
      </c>
      <c r="N109" s="32">
        <f>INDEX('Обработка исходного'!Q:Q,ROW($B$3)+4*(ROW($B109)-ROW($B$3)))</f>
        <v>294</v>
      </c>
      <c r="O109" s="32" t="str">
        <f>INDEX('Обработка исходного'!R:R,ROW($B$3)+4*(ROW($B109)-ROW($B$3)))</f>
        <v>-</v>
      </c>
      <c r="P109" s="33" t="str">
        <f>INDEX('Обработка исходного'!S:S,ROW($B$3)+4*(ROW($B109)-ROW($B$3)))</f>
        <v>-</v>
      </c>
    </row>
    <row r="110" spans="1:16" x14ac:dyDescent="0.25">
      <c r="A110" s="10" t="str">
        <f>INDEX('Обработка исходного'!B:B,ROW($B$3)+4*(ROW($B110)-ROW($B$3)))</f>
        <v>Сталь легированная</v>
      </c>
      <c r="B110" s="47" t="str">
        <f>INDEX('Обработка исходного'!D:D,ROW($B$3)+4*(ROW($B110)-ROW($B$3)))</f>
        <v>15ХМ</v>
      </c>
      <c r="C110" s="27" t="str">
        <f>IF(ISBLANK(INDEX('Обработка исходного'!E:E,ROW($B$3)+4*(ROW($B110)-ROW($B$3)))),"",INDEX('Обработка исходного'!E:E,ROW($B$3)+4*(ROW($B110)-ROW($B$3))))</f>
        <v>Поковки толщиной или диаметром от 100 до 300 мм, КП195*</v>
      </c>
      <c r="D110" s="31">
        <f>INDEX('Обработка исходного'!G:G,ROW($B$3)+4*(ROW($B110)-ROW($B$3)))</f>
        <v>390</v>
      </c>
      <c r="E110" s="32">
        <f>INDEX('Обработка исходного'!H:H,ROW($B$3)+4*(ROW($B110)-ROW($B$3)))</f>
        <v>390</v>
      </c>
      <c r="F110" s="32">
        <f>INDEX('Обработка исходного'!I:I,ROW($B$3)+4*(ROW($B110)-ROW($B$3)))</f>
        <v>390</v>
      </c>
      <c r="G110" s="32">
        <f>INDEX('Обработка исходного'!J:J,ROW($B$3)+4*(ROW($B110)-ROW($B$3)))</f>
        <v>383</v>
      </c>
      <c r="H110" s="32">
        <f>INDEX('Обработка исходного'!K:K,ROW($B$3)+4*(ROW($B110)-ROW($B$3)))</f>
        <v>383</v>
      </c>
      <c r="I110" s="32">
        <f>INDEX('Обработка исходного'!L:L,ROW($B$3)+4*(ROW($B110)-ROW($B$3)))</f>
        <v>373</v>
      </c>
      <c r="J110" s="32">
        <f>INDEX('Обработка исходного'!M:M,ROW($B$3)+4*(ROW($B110)-ROW($B$3)))</f>
        <v>363</v>
      </c>
      <c r="K110" s="32">
        <f>INDEX('Обработка исходного'!N:N,ROW($B$3)+4*(ROW($B110)-ROW($B$3)))</f>
        <v>363</v>
      </c>
      <c r="L110" s="32">
        <f>INDEX('Обработка исходного'!O:O,ROW($B$3)+4*(ROW($B110)-ROW($B$3)))</f>
        <v>363</v>
      </c>
      <c r="M110" s="32">
        <f>INDEX('Обработка исходного'!P:P,ROW($B$3)+4*(ROW($B110)-ROW($B$3)))</f>
        <v>353</v>
      </c>
      <c r="N110" s="32">
        <f>INDEX('Обработка исходного'!Q:Q,ROW($B$3)+4*(ROW($B110)-ROW($B$3)))</f>
        <v>314</v>
      </c>
      <c r="O110" s="32" t="str">
        <f>INDEX('Обработка исходного'!R:R,ROW($B$3)+4*(ROW($B110)-ROW($B$3)))</f>
        <v>-</v>
      </c>
      <c r="P110" s="33" t="str">
        <f>INDEX('Обработка исходного'!S:S,ROW($B$3)+4*(ROW($B110)-ROW($B$3)))</f>
        <v>-</v>
      </c>
    </row>
    <row r="111" spans="1:16" x14ac:dyDescent="0.25">
      <c r="A111" s="10" t="str">
        <f>INDEX('Обработка исходного'!B:B,ROW($B$3)+4*(ROW($B111)-ROW($B$3)))</f>
        <v>Сталь легированная</v>
      </c>
      <c r="B111" s="47" t="str">
        <f>INDEX('Обработка исходного'!D:D,ROW($B$3)+4*(ROW($B111)-ROW($B$3)))</f>
        <v>15ХМ</v>
      </c>
      <c r="C111" s="27" t="str">
        <f>IF(ISBLANK(INDEX('Обработка исходного'!E:E,ROW($B$3)+4*(ROW($B111)-ROW($B$3)))),"",INDEX('Обработка исходного'!E:E,ROW($B$3)+4*(ROW($B111)-ROW($B$3))))</f>
        <v>Поковки толщиной или диаметром от 100 до 300 мм, КП215*</v>
      </c>
      <c r="D111" s="31">
        <f>INDEX('Обработка исходного'!G:G,ROW($B$3)+4*(ROW($B111)-ROW($B$3)))</f>
        <v>430</v>
      </c>
      <c r="E111" s="32">
        <f>INDEX('Обработка исходного'!H:H,ROW($B$3)+4*(ROW($B111)-ROW($B$3)))</f>
        <v>430</v>
      </c>
      <c r="F111" s="32">
        <f>INDEX('Обработка исходного'!I:I,ROW($B$3)+4*(ROW($B111)-ROW($B$3)))</f>
        <v>430</v>
      </c>
      <c r="G111" s="32">
        <f>INDEX('Обработка исходного'!J:J,ROW($B$3)+4*(ROW($B111)-ROW($B$3)))</f>
        <v>422</v>
      </c>
      <c r="H111" s="32">
        <f>INDEX('Обработка исходного'!K:K,ROW($B$3)+4*(ROW($B111)-ROW($B$3)))</f>
        <v>422</v>
      </c>
      <c r="I111" s="32">
        <f>INDEX('Обработка исходного'!L:L,ROW($B$3)+4*(ROW($B111)-ROW($B$3)))</f>
        <v>412</v>
      </c>
      <c r="J111" s="32">
        <f>INDEX('Обработка исходного'!M:M,ROW($B$3)+4*(ROW($B111)-ROW($B$3)))</f>
        <v>402</v>
      </c>
      <c r="K111" s="32">
        <f>INDEX('Обработка исходного'!N:N,ROW($B$3)+4*(ROW($B111)-ROW($B$3)))</f>
        <v>402</v>
      </c>
      <c r="L111" s="32">
        <f>INDEX('Обработка исходного'!O:O,ROW($B$3)+4*(ROW($B111)-ROW($B$3)))</f>
        <v>402</v>
      </c>
      <c r="M111" s="32">
        <f>INDEX('Обработка исходного'!P:P,ROW($B$3)+4*(ROW($B111)-ROW($B$3)))</f>
        <v>392</v>
      </c>
      <c r="N111" s="32">
        <f>INDEX('Обработка исходного'!Q:Q,ROW($B$3)+4*(ROW($B111)-ROW($B$3)))</f>
        <v>343</v>
      </c>
      <c r="O111" s="32" t="str">
        <f>INDEX('Обработка исходного'!R:R,ROW($B$3)+4*(ROW($B111)-ROW($B$3)))</f>
        <v>-</v>
      </c>
      <c r="P111" s="33" t="str">
        <f>INDEX('Обработка исходного'!S:S,ROW($B$3)+4*(ROW($B111)-ROW($B$3)))</f>
        <v>-</v>
      </c>
    </row>
    <row r="112" spans="1:16" x14ac:dyDescent="0.25">
      <c r="A112" s="10" t="str">
        <f>INDEX('Обработка исходного'!B:B,ROW($B$3)+4*(ROW($B112)-ROW($B$3)))</f>
        <v>Сталь легированная</v>
      </c>
      <c r="B112" s="47" t="str">
        <f>INDEX('Обработка исходного'!D:D,ROW($B$3)+4*(ROW($B112)-ROW($B$3)))</f>
        <v>15ХМ</v>
      </c>
      <c r="C112" s="27" t="str">
        <f>IF(ISBLANK(INDEX('Обработка исходного'!E:E,ROW($B$3)+4*(ROW($B112)-ROW($B$3)))),"",INDEX('Обработка исходного'!E:E,ROW($B$3)+4*(ROW($B112)-ROW($B$3))))</f>
        <v>Поковки толщиной или диаметром до 300 мм, КП245*</v>
      </c>
      <c r="D112" s="31">
        <f>INDEX('Обработка исходного'!G:G,ROW($B$3)+4*(ROW($B112)-ROW($B$3)))</f>
        <v>470</v>
      </c>
      <c r="E112" s="32">
        <f>INDEX('Обработка исходного'!H:H,ROW($B$3)+4*(ROW($B112)-ROW($B$3)))</f>
        <v>470</v>
      </c>
      <c r="F112" s="32">
        <f>INDEX('Обработка исходного'!I:I,ROW($B$3)+4*(ROW($B112)-ROW($B$3)))</f>
        <v>470</v>
      </c>
      <c r="G112" s="32">
        <f>INDEX('Обработка исходного'!J:J,ROW($B$3)+4*(ROW($B112)-ROW($B$3)))</f>
        <v>461</v>
      </c>
      <c r="H112" s="32">
        <f>INDEX('Обработка исходного'!K:K,ROW($B$3)+4*(ROW($B112)-ROW($B$3)))</f>
        <v>461</v>
      </c>
      <c r="I112" s="32">
        <f>INDEX('Обработка исходного'!L:L,ROW($B$3)+4*(ROW($B112)-ROW($B$3)))</f>
        <v>451</v>
      </c>
      <c r="J112" s="32">
        <f>INDEX('Обработка исходного'!M:M,ROW($B$3)+4*(ROW($B112)-ROW($B$3)))</f>
        <v>441</v>
      </c>
      <c r="K112" s="32">
        <f>INDEX('Обработка исходного'!N:N,ROW($B$3)+4*(ROW($B112)-ROW($B$3)))</f>
        <v>441</v>
      </c>
      <c r="L112" s="32">
        <f>INDEX('Обработка исходного'!O:O,ROW($B$3)+4*(ROW($B112)-ROW($B$3)))</f>
        <v>441</v>
      </c>
      <c r="M112" s="32">
        <f>INDEX('Обработка исходного'!P:P,ROW($B$3)+4*(ROW($B112)-ROW($B$3)))</f>
        <v>432</v>
      </c>
      <c r="N112" s="32">
        <f>INDEX('Обработка исходного'!Q:Q,ROW($B$3)+4*(ROW($B112)-ROW($B$3)))</f>
        <v>373</v>
      </c>
      <c r="O112" s="32" t="str">
        <f>INDEX('Обработка исходного'!R:R,ROW($B$3)+4*(ROW($B112)-ROW($B$3)))</f>
        <v>-</v>
      </c>
      <c r="P112" s="33" t="str">
        <f>INDEX('Обработка исходного'!S:S,ROW($B$3)+4*(ROW($B112)-ROW($B$3)))</f>
        <v>-</v>
      </c>
    </row>
    <row r="113" spans="1:16" x14ac:dyDescent="0.25">
      <c r="A113" s="10" t="str">
        <f>INDEX('Обработка исходного'!B:B,ROW($B$3)+4*(ROW($B113)-ROW($B$3)))</f>
        <v>Сталь легированная</v>
      </c>
      <c r="B113" s="47" t="str">
        <f>INDEX('Обработка исходного'!D:D,ROW($B$3)+4*(ROW($B113)-ROW($B$3)))</f>
        <v>15ХМ</v>
      </c>
      <c r="C113" s="27" t="str">
        <f>IF(ISBLANK(INDEX('Обработка исходного'!E:E,ROW($B$3)+4*(ROW($B113)-ROW($B$3)))),"",INDEX('Обработка исходного'!E:E,ROW($B$3)+4*(ROW($B113)-ROW($B$3))))</f>
        <v>Поковки толщиной или диаметром до 500 мм, КП275*</v>
      </c>
      <c r="D113" s="31">
        <f>INDEX('Обработка исходного'!G:G,ROW($B$3)+4*(ROW($B113)-ROW($B$3)))</f>
        <v>530</v>
      </c>
      <c r="E113" s="32">
        <f>INDEX('Обработка исходного'!H:H,ROW($B$3)+4*(ROW($B113)-ROW($B$3)))</f>
        <v>530</v>
      </c>
      <c r="F113" s="32">
        <f>INDEX('Обработка исходного'!I:I,ROW($B$3)+4*(ROW($B113)-ROW($B$3)))</f>
        <v>530</v>
      </c>
      <c r="G113" s="32">
        <f>INDEX('Обработка исходного'!J:J,ROW($B$3)+4*(ROW($B113)-ROW($B$3)))</f>
        <v>520</v>
      </c>
      <c r="H113" s="32">
        <f>INDEX('Обработка исходного'!K:K,ROW($B$3)+4*(ROW($B113)-ROW($B$3)))</f>
        <v>520</v>
      </c>
      <c r="I113" s="32">
        <f>INDEX('Обработка исходного'!L:L,ROW($B$3)+4*(ROW($B113)-ROW($B$3)))</f>
        <v>510</v>
      </c>
      <c r="J113" s="32">
        <f>INDEX('Обработка исходного'!M:M,ROW($B$3)+4*(ROW($B113)-ROW($B$3)))</f>
        <v>500</v>
      </c>
      <c r="K113" s="32">
        <f>INDEX('Обработка исходного'!N:N,ROW($B$3)+4*(ROW($B113)-ROW($B$3)))</f>
        <v>500</v>
      </c>
      <c r="L113" s="32">
        <f>INDEX('Обработка исходного'!O:O,ROW($B$3)+4*(ROW($B113)-ROW($B$3)))</f>
        <v>500</v>
      </c>
      <c r="M113" s="32">
        <f>INDEX('Обработка исходного'!P:P,ROW($B$3)+4*(ROW($B113)-ROW($B$3)))</f>
        <v>491</v>
      </c>
      <c r="N113" s="32">
        <f>INDEX('Обработка исходного'!Q:Q,ROW($B$3)+4*(ROW($B113)-ROW($B$3)))</f>
        <v>422</v>
      </c>
      <c r="O113" s="32" t="str">
        <f>INDEX('Обработка исходного'!R:R,ROW($B$3)+4*(ROW($B113)-ROW($B$3)))</f>
        <v>-</v>
      </c>
      <c r="P113" s="33" t="str">
        <f>INDEX('Обработка исходного'!S:S,ROW($B$3)+4*(ROW($B113)-ROW($B$3)))</f>
        <v>-</v>
      </c>
    </row>
    <row r="114" spans="1:16" x14ac:dyDescent="0.25">
      <c r="A114" s="10" t="str">
        <f>INDEX('Обработка исходного'!B:B,ROW($B$3)+4*(ROW($B114)-ROW($B$3)))</f>
        <v>Сталь легированная</v>
      </c>
      <c r="B114" s="47" t="str">
        <f>INDEX('Обработка исходного'!D:D,ROW($B$3)+4*(ROW($B114)-ROW($B$3)))</f>
        <v>15ХМ</v>
      </c>
      <c r="C114" s="27" t="str">
        <f>IF(ISBLANK(INDEX('Обработка исходного'!E:E,ROW($B$3)+4*(ROW($B114)-ROW($B$3)))),"",INDEX('Обработка исходного'!E:E,ROW($B$3)+4*(ROW($B114)-ROW($B$3))))</f>
        <v>Поковки толщиной или диаметром до 100 мм, КП315*</v>
      </c>
      <c r="D114" s="31">
        <f>INDEX('Обработка исходного'!G:G,ROW($B$3)+4*(ROW($B114)-ROW($B$3)))</f>
        <v>570</v>
      </c>
      <c r="E114" s="32">
        <f>INDEX('Обработка исходного'!H:H,ROW($B$3)+4*(ROW($B114)-ROW($B$3)))</f>
        <v>569</v>
      </c>
      <c r="F114" s="32">
        <f>INDEX('Обработка исходного'!I:I,ROW($B$3)+4*(ROW($B114)-ROW($B$3)))</f>
        <v>569</v>
      </c>
      <c r="G114" s="32">
        <f>INDEX('Обработка исходного'!J:J,ROW($B$3)+4*(ROW($B114)-ROW($B$3)))</f>
        <v>559</v>
      </c>
      <c r="H114" s="32">
        <f>INDEX('Обработка исходного'!K:K,ROW($B$3)+4*(ROW($B114)-ROW($B$3)))</f>
        <v>559</v>
      </c>
      <c r="I114" s="32">
        <f>INDEX('Обработка исходного'!L:L,ROW($B$3)+4*(ROW($B114)-ROW($B$3)))</f>
        <v>540</v>
      </c>
      <c r="J114" s="32">
        <f>INDEX('Обработка исходного'!M:M,ROW($B$3)+4*(ROW($B114)-ROW($B$3)))</f>
        <v>530</v>
      </c>
      <c r="K114" s="32">
        <f>INDEX('Обработка исходного'!N:N,ROW($B$3)+4*(ROW($B114)-ROW($B$3)))</f>
        <v>530</v>
      </c>
      <c r="L114" s="32">
        <f>INDEX('Обработка исходного'!O:O,ROW($B$3)+4*(ROW($B114)-ROW($B$3)))</f>
        <v>530</v>
      </c>
      <c r="M114" s="32">
        <f>INDEX('Обработка исходного'!P:P,ROW($B$3)+4*(ROW($B114)-ROW($B$3)))</f>
        <v>510</v>
      </c>
      <c r="N114" s="32">
        <f>INDEX('Обработка исходного'!Q:Q,ROW($B$3)+4*(ROW($B114)-ROW($B$3)))</f>
        <v>451</v>
      </c>
      <c r="O114" s="32" t="str">
        <f>INDEX('Обработка исходного'!R:R,ROW($B$3)+4*(ROW($B114)-ROW($B$3)))</f>
        <v>-</v>
      </c>
      <c r="P114" s="33" t="str">
        <f>INDEX('Обработка исходного'!S:S,ROW($B$3)+4*(ROW($B114)-ROW($B$3)))</f>
        <v>-</v>
      </c>
    </row>
    <row r="115" spans="1:16" x14ac:dyDescent="0.25">
      <c r="A115" s="10" t="str">
        <f>INDEX('Обработка исходного'!B:B,ROW($B$3)+4*(ROW($B115)-ROW($B$3)))</f>
        <v>Сталь легированная</v>
      </c>
      <c r="B115" s="47" t="str">
        <f>INDEX('Обработка исходного'!D:D,ROW($B$3)+4*(ROW($B115)-ROW($B$3)))</f>
        <v>15ХМ</v>
      </c>
      <c r="C115" s="27" t="str">
        <f>IF(ISBLANK(INDEX('Обработка исходного'!E:E,ROW($B$3)+4*(ROW($B115)-ROW($B$3)))),"",INDEX('Обработка исходного'!E:E,ROW($B$3)+4*(ROW($B115)-ROW($B$3))))</f>
        <v>Поковки толщиной или диаметром до 300 мм, КП345*</v>
      </c>
      <c r="D115" s="31">
        <f>INDEX('Обработка исходного'!G:G,ROW($B$3)+4*(ROW($B115)-ROW($B$3)))</f>
        <v>590</v>
      </c>
      <c r="E115" s="32">
        <f>INDEX('Обработка исходного'!H:H,ROW($B$3)+4*(ROW($B115)-ROW($B$3)))</f>
        <v>589</v>
      </c>
      <c r="F115" s="32">
        <f>INDEX('Обработка исходного'!I:I,ROW($B$3)+4*(ROW($B115)-ROW($B$3)))</f>
        <v>589</v>
      </c>
      <c r="G115" s="32">
        <f>INDEX('Обработка исходного'!J:J,ROW($B$3)+4*(ROW($B115)-ROW($B$3)))</f>
        <v>579</v>
      </c>
      <c r="H115" s="32">
        <f>INDEX('Обработка исходного'!K:K,ROW($B$3)+4*(ROW($B115)-ROW($B$3)))</f>
        <v>579</v>
      </c>
      <c r="I115" s="32">
        <f>INDEX('Обработка исходного'!L:L,ROW($B$3)+4*(ROW($B115)-ROW($B$3)))</f>
        <v>559</v>
      </c>
      <c r="J115" s="32">
        <f>INDEX('Обработка исходного'!M:M,ROW($B$3)+4*(ROW($B115)-ROW($B$3)))</f>
        <v>549</v>
      </c>
      <c r="K115" s="32">
        <f>INDEX('Обработка исходного'!N:N,ROW($B$3)+4*(ROW($B115)-ROW($B$3)))</f>
        <v>549</v>
      </c>
      <c r="L115" s="32">
        <f>INDEX('Обработка исходного'!O:O,ROW($B$3)+4*(ROW($B115)-ROW($B$3)))</f>
        <v>549</v>
      </c>
      <c r="M115" s="32">
        <f>INDEX('Обработка исходного'!P:P,ROW($B$3)+4*(ROW($B115)-ROW($B$3)))</f>
        <v>530</v>
      </c>
      <c r="N115" s="32">
        <f>INDEX('Обработка исходного'!Q:Q,ROW($B$3)+4*(ROW($B115)-ROW($B$3)))</f>
        <v>461</v>
      </c>
      <c r="O115" s="32" t="str">
        <f>INDEX('Обработка исходного'!R:R,ROW($B$3)+4*(ROW($B115)-ROW($B$3)))</f>
        <v>-</v>
      </c>
      <c r="P115" s="33" t="str">
        <f>INDEX('Обработка исходного'!S:S,ROW($B$3)+4*(ROW($B115)-ROW($B$3)))</f>
        <v>-</v>
      </c>
    </row>
    <row r="116" spans="1:16" x14ac:dyDescent="0.25">
      <c r="A116" s="10" t="str">
        <f>INDEX('Обработка исходного'!B:B,ROW($B$3)+4*(ROW($B116)-ROW($B$3)))</f>
        <v>Сталь легированная</v>
      </c>
      <c r="B116" s="47" t="str">
        <f>INDEX('Обработка исходного'!D:D,ROW($B$3)+4*(ROW($B116)-ROW($B$3)))</f>
        <v>15ХМ</v>
      </c>
      <c r="C116" s="27" t="str">
        <f>IF(ISBLANK(INDEX('Обработка исходного'!E:E,ROW($B$3)+4*(ROW($B116)-ROW($B$3)))),"",INDEX('Обработка исходного'!E:E,ROW($B$3)+4*(ROW($B116)-ROW($B$3))))</f>
        <v>Поковки толщиной или диаметром до 100 мм, КП395*</v>
      </c>
      <c r="D116" s="31">
        <f>INDEX('Обработка исходного'!G:G,ROW($B$3)+4*(ROW($B116)-ROW($B$3)))</f>
        <v>615</v>
      </c>
      <c r="E116" s="32">
        <f>INDEX('Обработка исходного'!H:H,ROW($B$3)+4*(ROW($B116)-ROW($B$3)))</f>
        <v>615</v>
      </c>
      <c r="F116" s="32">
        <f>INDEX('Обработка исходного'!I:I,ROW($B$3)+4*(ROW($B116)-ROW($B$3)))</f>
        <v>615</v>
      </c>
      <c r="G116" s="32">
        <f>INDEX('Обработка исходного'!J:J,ROW($B$3)+4*(ROW($B116)-ROW($B$3)))</f>
        <v>608</v>
      </c>
      <c r="H116" s="32">
        <f>INDEX('Обработка исходного'!K:K,ROW($B$3)+4*(ROW($B116)-ROW($B$3)))</f>
        <v>608</v>
      </c>
      <c r="I116" s="32">
        <f>INDEX('Обработка исходного'!L:L,ROW($B$3)+4*(ROW($B116)-ROW($B$3)))</f>
        <v>589</v>
      </c>
      <c r="J116" s="32">
        <f>INDEX('Обработка исходного'!M:M,ROW($B$3)+4*(ROW($B116)-ROW($B$3)))</f>
        <v>579</v>
      </c>
      <c r="K116" s="32">
        <f>INDEX('Обработка исходного'!N:N,ROW($B$3)+4*(ROW($B116)-ROW($B$3)))</f>
        <v>579</v>
      </c>
      <c r="L116" s="32">
        <f>INDEX('Обработка исходного'!O:O,ROW($B$3)+4*(ROW($B116)-ROW($B$3)))</f>
        <v>579</v>
      </c>
      <c r="M116" s="32">
        <f>INDEX('Обработка исходного'!P:P,ROW($B$3)+4*(ROW($B116)-ROW($B$3)))</f>
        <v>559</v>
      </c>
      <c r="N116" s="32">
        <f>INDEX('Обработка исходного'!Q:Q,ROW($B$3)+4*(ROW($B116)-ROW($B$3)))</f>
        <v>481</v>
      </c>
      <c r="O116" s="32" t="str">
        <f>INDEX('Обработка исходного'!R:R,ROW($B$3)+4*(ROW($B116)-ROW($B$3)))</f>
        <v>-</v>
      </c>
      <c r="P116" s="33" t="str">
        <f>INDEX('Обработка исходного'!S:S,ROW($B$3)+4*(ROW($B116)-ROW($B$3)))</f>
        <v>-</v>
      </c>
    </row>
    <row r="117" spans="1:16" x14ac:dyDescent="0.25">
      <c r="A117" s="10" t="str">
        <f>INDEX('Обработка исходного'!B:B,ROW($B$3)+4*(ROW($B117)-ROW($B$3)))</f>
        <v>Сталь легированная</v>
      </c>
      <c r="B117" s="47" t="str">
        <f>INDEX('Обработка исходного'!D:D,ROW($B$3)+4*(ROW($B117)-ROW($B$3)))</f>
        <v>15ХМ</v>
      </c>
      <c r="C117" s="27" t="str">
        <f>IF(ISBLANK(INDEX('Обработка исходного'!E:E,ROW($B$3)+4*(ROW($B117)-ROW($B$3)))),"",INDEX('Обработка исходного'!E:E,ROW($B$3)+4*(ROW($B117)-ROW($B$3))))</f>
        <v>Поковки толщиной или диаметром до 100 мм, КП440*</v>
      </c>
      <c r="D117" s="31">
        <f>INDEX('Обработка исходного'!G:G,ROW($B$3)+4*(ROW($B117)-ROW($B$3)))</f>
        <v>635</v>
      </c>
      <c r="E117" s="32">
        <f>INDEX('Обработка исходного'!H:H,ROW($B$3)+4*(ROW($B117)-ROW($B$3)))</f>
        <v>635</v>
      </c>
      <c r="F117" s="32">
        <f>INDEX('Обработка исходного'!I:I,ROW($B$3)+4*(ROW($B117)-ROW($B$3)))</f>
        <v>635</v>
      </c>
      <c r="G117" s="32">
        <f>INDEX('Обработка исходного'!J:J,ROW($B$3)+4*(ROW($B117)-ROW($B$3)))</f>
        <v>628</v>
      </c>
      <c r="H117" s="32">
        <f>INDEX('Обработка исходного'!K:K,ROW($B$3)+4*(ROW($B117)-ROW($B$3)))</f>
        <v>628</v>
      </c>
      <c r="I117" s="32">
        <f>INDEX('Обработка исходного'!L:L,ROW($B$3)+4*(ROW($B117)-ROW($B$3)))</f>
        <v>608</v>
      </c>
      <c r="J117" s="32">
        <f>INDEX('Обработка исходного'!M:M,ROW($B$3)+4*(ROW($B117)-ROW($B$3)))</f>
        <v>598</v>
      </c>
      <c r="K117" s="32">
        <f>INDEX('Обработка исходного'!N:N,ROW($B$3)+4*(ROW($B117)-ROW($B$3)))</f>
        <v>598</v>
      </c>
      <c r="L117" s="32">
        <f>INDEX('Обработка исходного'!O:O,ROW($B$3)+4*(ROW($B117)-ROW($B$3)))</f>
        <v>598</v>
      </c>
      <c r="M117" s="32">
        <f>INDEX('Обработка исходного'!P:P,ROW($B$3)+4*(ROW($B117)-ROW($B$3)))</f>
        <v>579</v>
      </c>
      <c r="N117" s="32">
        <f>INDEX('Обработка исходного'!Q:Q,ROW($B$3)+4*(ROW($B117)-ROW($B$3)))</f>
        <v>491</v>
      </c>
      <c r="O117" s="32" t="str">
        <f>INDEX('Обработка исходного'!R:R,ROW($B$3)+4*(ROW($B117)-ROW($B$3)))</f>
        <v>-</v>
      </c>
      <c r="P117" s="33" t="str">
        <f>INDEX('Обработка исходного'!S:S,ROW($B$3)+4*(ROW($B117)-ROW($B$3)))</f>
        <v>-</v>
      </c>
    </row>
    <row r="118" spans="1:16" x14ac:dyDescent="0.25">
      <c r="A118" s="10" t="str">
        <f>INDEX('Обработка исходного'!B:B,ROW($B$3)+4*(ROW($B118)-ROW($B$3)))</f>
        <v>Сталь легированная</v>
      </c>
      <c r="B118" s="47" t="str">
        <f>INDEX('Обработка исходного'!D:D,ROW($B$3)+4*(ROW($B118)-ROW($B$3)))</f>
        <v>15ХМ</v>
      </c>
      <c r="C118" s="27" t="str">
        <f>IF(ISBLANK(INDEX('Обработка исходного'!E:E,ROW($B$3)+4*(ROW($B118)-ROW($B$3)))),"",INDEX('Обработка исходного'!E:E,ROW($B$3)+4*(ROW($B118)-ROW($B$3))))</f>
        <v>Поковки толщиной или диаметром до 100 мм, КП490*</v>
      </c>
      <c r="D118" s="31">
        <f>INDEX('Обработка исходного'!G:G,ROW($B$3)+4*(ROW($B118)-ROW($B$3)))</f>
        <v>655</v>
      </c>
      <c r="E118" s="32">
        <f>INDEX('Обработка исходного'!H:H,ROW($B$3)+4*(ROW($B118)-ROW($B$3)))</f>
        <v>655</v>
      </c>
      <c r="F118" s="32">
        <f>INDEX('Обработка исходного'!I:I,ROW($B$3)+4*(ROW($B118)-ROW($B$3)))</f>
        <v>655</v>
      </c>
      <c r="G118" s="32">
        <f>INDEX('Обработка исходного'!J:J,ROW($B$3)+4*(ROW($B118)-ROW($B$3)))</f>
        <v>647</v>
      </c>
      <c r="H118" s="32">
        <f>INDEX('Обработка исходного'!K:K,ROW($B$3)+4*(ROW($B118)-ROW($B$3)))</f>
        <v>647</v>
      </c>
      <c r="I118" s="32">
        <f>INDEX('Обработка исходного'!L:L,ROW($B$3)+4*(ROW($B118)-ROW($B$3)))</f>
        <v>628</v>
      </c>
      <c r="J118" s="32">
        <f>INDEX('Обработка исходного'!M:M,ROW($B$3)+4*(ROW($B118)-ROW($B$3)))</f>
        <v>618</v>
      </c>
      <c r="K118" s="32">
        <f>INDEX('Обработка исходного'!N:N,ROW($B$3)+4*(ROW($B118)-ROW($B$3)))</f>
        <v>618</v>
      </c>
      <c r="L118" s="32">
        <f>INDEX('Обработка исходного'!O:O,ROW($B$3)+4*(ROW($B118)-ROW($B$3)))</f>
        <v>618</v>
      </c>
      <c r="M118" s="32">
        <f>INDEX('Обработка исходного'!P:P,ROW($B$3)+4*(ROW($B118)-ROW($B$3)))</f>
        <v>598</v>
      </c>
      <c r="N118" s="32">
        <f>INDEX('Обработка исходного'!Q:Q,ROW($B$3)+4*(ROW($B118)-ROW($B$3)))</f>
        <v>491</v>
      </c>
      <c r="O118" s="32" t="str">
        <f>INDEX('Обработка исходного'!R:R,ROW($B$3)+4*(ROW($B118)-ROW($B$3)))</f>
        <v>-</v>
      </c>
      <c r="P118" s="33" t="str">
        <f>INDEX('Обработка исходного'!S:S,ROW($B$3)+4*(ROW($B118)-ROW($B$3)))</f>
        <v>-</v>
      </c>
    </row>
    <row r="119" spans="1:16" x14ac:dyDescent="0.25">
      <c r="A119" s="10" t="str">
        <f>INDEX('Обработка исходного'!B:B,ROW($B$3)+4*(ROW($B119)-ROW($B$3)))</f>
        <v>Сталь легированная</v>
      </c>
      <c r="B119" s="47" t="str">
        <f>INDEX('Обработка исходного'!D:D,ROW($B$3)+4*(ROW($B119)-ROW($B$3)))</f>
        <v>20ХМ</v>
      </c>
      <c r="C119" s="27" t="str">
        <f>IF(ISBLANK(INDEX('Обработка исходного'!E:E,ROW($B$3)+4*(ROW($B119)-ROW($B$3)))),"",INDEX('Обработка исходного'!E:E,ROW($B$3)+4*(ROW($B119)-ROW($B$3))))</f>
        <v>Поковки толщиной до 100 мм, КП345*</v>
      </c>
      <c r="D119" s="31">
        <f>INDEX('Обработка исходного'!G:G,ROW($B$3)+4*(ROW($B119)-ROW($B$3)))</f>
        <v>590</v>
      </c>
      <c r="E119" s="32">
        <f>INDEX('Обработка исходного'!H:H,ROW($B$3)+4*(ROW($B119)-ROW($B$3)))</f>
        <v>579</v>
      </c>
      <c r="F119" s="32">
        <f>INDEX('Обработка исходного'!I:I,ROW($B$3)+4*(ROW($B119)-ROW($B$3)))</f>
        <v>579</v>
      </c>
      <c r="G119" s="32">
        <f>INDEX('Обработка исходного'!J:J,ROW($B$3)+4*(ROW($B119)-ROW($B$3)))</f>
        <v>569</v>
      </c>
      <c r="H119" s="32">
        <f>INDEX('Обработка исходного'!K:K,ROW($B$3)+4*(ROW($B119)-ROW($B$3)))</f>
        <v>569</v>
      </c>
      <c r="I119" s="32">
        <f>INDEX('Обработка исходного'!L:L,ROW($B$3)+4*(ROW($B119)-ROW($B$3)))</f>
        <v>559</v>
      </c>
      <c r="J119" s="32">
        <f>INDEX('Обработка исходного'!M:M,ROW($B$3)+4*(ROW($B119)-ROW($B$3)))</f>
        <v>559</v>
      </c>
      <c r="K119" s="32">
        <f>INDEX('Обработка исходного'!N:N,ROW($B$3)+4*(ROW($B119)-ROW($B$3)))</f>
        <v>559</v>
      </c>
      <c r="L119" s="32">
        <f>INDEX('Обработка исходного'!O:O,ROW($B$3)+4*(ROW($B119)-ROW($B$3)))</f>
        <v>559</v>
      </c>
      <c r="M119" s="32">
        <f>INDEX('Обработка исходного'!P:P,ROW($B$3)+4*(ROW($B119)-ROW($B$3)))</f>
        <v>500</v>
      </c>
      <c r="N119" s="32">
        <f>INDEX('Обработка исходного'!Q:Q,ROW($B$3)+4*(ROW($B119)-ROW($B$3)))</f>
        <v>461</v>
      </c>
      <c r="O119" s="32">
        <f>INDEX('Обработка исходного'!R:R,ROW($B$3)+4*(ROW($B119)-ROW($B$3)))</f>
        <v>451</v>
      </c>
      <c r="P119" s="33" t="str">
        <f>INDEX('Обработка исходного'!S:S,ROW($B$3)+4*(ROW($B119)-ROW($B$3)))</f>
        <v>-</v>
      </c>
    </row>
    <row r="120" spans="1:16" x14ac:dyDescent="0.25">
      <c r="A120" s="10" t="str">
        <f>INDEX('Обработка исходного'!B:B,ROW($B$3)+4*(ROW($B120)-ROW($B$3)))</f>
        <v>Сталь легированная</v>
      </c>
      <c r="B120" s="47" t="str">
        <f>INDEX('Обработка исходного'!D:D,ROW($B$3)+4*(ROW($B120)-ROW($B$3)))</f>
        <v>20ХМ</v>
      </c>
      <c r="C120" s="27" t="str">
        <f>IF(ISBLANK(INDEX('Обработка исходного'!E:E,ROW($B$3)+4*(ROW($B120)-ROW($B$3)))),"",INDEX('Обработка исходного'!E:E,ROW($B$3)+4*(ROW($B120)-ROW($B$3))))</f>
        <v>Поковки толщиной до 50 мм, КП395*</v>
      </c>
      <c r="D120" s="31">
        <f>INDEX('Обработка исходного'!G:G,ROW($B$3)+4*(ROW($B120)-ROW($B$3)))</f>
        <v>615</v>
      </c>
      <c r="E120" s="32">
        <f>INDEX('Обработка исходного'!H:H,ROW($B$3)+4*(ROW($B120)-ROW($B$3)))</f>
        <v>608</v>
      </c>
      <c r="F120" s="32">
        <f>INDEX('Обработка исходного'!I:I,ROW($B$3)+4*(ROW($B120)-ROW($B$3)))</f>
        <v>608</v>
      </c>
      <c r="G120" s="32">
        <f>INDEX('Обработка исходного'!J:J,ROW($B$3)+4*(ROW($B120)-ROW($B$3)))</f>
        <v>598</v>
      </c>
      <c r="H120" s="32">
        <f>INDEX('Обработка исходного'!K:K,ROW($B$3)+4*(ROW($B120)-ROW($B$3)))</f>
        <v>598</v>
      </c>
      <c r="I120" s="32">
        <f>INDEX('Обработка исходного'!L:L,ROW($B$3)+4*(ROW($B120)-ROW($B$3)))</f>
        <v>589</v>
      </c>
      <c r="J120" s="32">
        <f>INDEX('Обработка исходного'!M:M,ROW($B$3)+4*(ROW($B120)-ROW($B$3)))</f>
        <v>589</v>
      </c>
      <c r="K120" s="32">
        <f>INDEX('Обработка исходного'!N:N,ROW($B$3)+4*(ROW($B120)-ROW($B$3)))</f>
        <v>589</v>
      </c>
      <c r="L120" s="32">
        <f>INDEX('Обработка исходного'!O:O,ROW($B$3)+4*(ROW($B120)-ROW($B$3)))</f>
        <v>589</v>
      </c>
      <c r="M120" s="32">
        <f>INDEX('Обработка исходного'!P:P,ROW($B$3)+4*(ROW($B120)-ROW($B$3)))</f>
        <v>481</v>
      </c>
      <c r="N120" s="32">
        <f>INDEX('Обработка исходного'!Q:Q,ROW($B$3)+4*(ROW($B120)-ROW($B$3)))</f>
        <v>471</v>
      </c>
      <c r="O120" s="32" t="str">
        <f>INDEX('Обработка исходного'!R:R,ROW($B$3)+4*(ROW($B120)-ROW($B$3)))</f>
        <v>-</v>
      </c>
      <c r="P120" s="33" t="str">
        <f>INDEX('Обработка исходного'!S:S,ROW($B$3)+4*(ROW($B120)-ROW($B$3)))</f>
        <v>-</v>
      </c>
    </row>
    <row r="121" spans="1:16" x14ac:dyDescent="0.25">
      <c r="A121" s="10" t="str">
        <f>INDEX('Обработка исходного'!B:B,ROW($B$3)+4*(ROW($B121)-ROW($B$3)))</f>
        <v>Сталь легированная</v>
      </c>
      <c r="B121" s="47" t="str">
        <f>INDEX('Обработка исходного'!D:D,ROW($B$3)+4*(ROW($B121)-ROW($B$3)))</f>
        <v>20ХМА</v>
      </c>
      <c r="C121" s="27" t="str">
        <f>IF(ISBLANK(INDEX('Обработка исходного'!E:E,ROW($B$3)+4*(ROW($B121)-ROW($B$3)))),"",INDEX('Обработка исходного'!E:E,ROW($B$3)+4*(ROW($B121)-ROW($B$3))))</f>
        <v>Поковки и листы толщиной от 150 до 300 мм, КП345*</v>
      </c>
      <c r="D121" s="31">
        <f>INDEX('Обработка исходного'!G:G,ROW($B$3)+4*(ROW($B121)-ROW($B$3)))</f>
        <v>590</v>
      </c>
      <c r="E121" s="32">
        <f>INDEX('Обработка исходного'!H:H,ROW($B$3)+4*(ROW($B121)-ROW($B$3)))</f>
        <v>576</v>
      </c>
      <c r="F121" s="32">
        <f>INDEX('Обработка исходного'!I:I,ROW($B$3)+4*(ROW($B121)-ROW($B$3)))</f>
        <v>544</v>
      </c>
      <c r="G121" s="32">
        <f>INDEX('Обработка исходного'!J:J,ROW($B$3)+4*(ROW($B121)-ROW($B$3)))</f>
        <v>520</v>
      </c>
      <c r="H121" s="32">
        <f>INDEX('Обработка исходного'!K:K,ROW($B$3)+4*(ROW($B121)-ROW($B$3)))</f>
        <v>484</v>
      </c>
      <c r="I121" s="32">
        <f>INDEX('Обработка исходного'!L:L,ROW($B$3)+4*(ROW($B121)-ROW($B$3)))</f>
        <v>452</v>
      </c>
      <c r="J121" s="32">
        <f>INDEX('Обработка исходного'!M:M,ROW($B$3)+4*(ROW($B121)-ROW($B$3)))</f>
        <v>440</v>
      </c>
      <c r="K121" s="32">
        <f>INDEX('Обработка исходного'!N:N,ROW($B$3)+4*(ROW($B121)-ROW($B$3)))</f>
        <v>392</v>
      </c>
      <c r="L121" s="32">
        <f>INDEX('Обработка исходного'!O:O,ROW($B$3)+4*(ROW($B121)-ROW($B$3)))</f>
        <v>356</v>
      </c>
      <c r="M121" s="32">
        <f>INDEX('Обработка исходного'!P:P,ROW($B$3)+4*(ROW($B121)-ROW($B$3)))</f>
        <v>323</v>
      </c>
      <c r="N121" s="32">
        <f>INDEX('Обработка исходного'!Q:Q,ROW($B$3)+4*(ROW($B121)-ROW($B$3)))</f>
        <v>288</v>
      </c>
      <c r="O121" s="32" t="str">
        <f>INDEX('Обработка исходного'!R:R,ROW($B$3)+4*(ROW($B121)-ROW($B$3)))</f>
        <v>-</v>
      </c>
      <c r="P121" s="33" t="str">
        <f>INDEX('Обработка исходного'!S:S,ROW($B$3)+4*(ROW($B121)-ROW($B$3)))</f>
        <v>-</v>
      </c>
    </row>
    <row r="122" spans="1:16" x14ac:dyDescent="0.25">
      <c r="A122" s="10" t="str">
        <f>INDEX('Обработка исходного'!B:B,ROW($B$3)+4*(ROW($B122)-ROW($B$3)))</f>
        <v>Сталь легированная</v>
      </c>
      <c r="B122" s="47" t="str">
        <f>INDEX('Обработка исходного'!D:D,ROW($B$3)+4*(ROW($B122)-ROW($B$3)))</f>
        <v>20ХМА</v>
      </c>
      <c r="C122" s="27" t="str">
        <f>IF(ISBLANK(INDEX('Обработка исходного'!E:E,ROW($B$3)+4*(ROW($B122)-ROW($B$3)))),"",INDEX('Обработка исходного'!E:E,ROW($B$3)+4*(ROW($B122)-ROW($B$3))))</f>
        <v>Поковки и листы толщиной до 150 мм, КП440*</v>
      </c>
      <c r="D122" s="31">
        <f>INDEX('Обработка исходного'!G:G,ROW($B$3)+4*(ROW($B122)-ROW($B$3)))</f>
        <v>635</v>
      </c>
      <c r="E122" s="32">
        <f>INDEX('Обработка исходного'!H:H,ROW($B$3)+4*(ROW($B122)-ROW($B$3)))</f>
        <v>628</v>
      </c>
      <c r="F122" s="32">
        <f>INDEX('Обработка исходного'!I:I,ROW($B$3)+4*(ROW($B122)-ROW($B$3)))</f>
        <v>628</v>
      </c>
      <c r="G122" s="32">
        <f>INDEX('Обработка исходного'!J:J,ROW($B$3)+4*(ROW($B122)-ROW($B$3)))</f>
        <v>618</v>
      </c>
      <c r="H122" s="32">
        <f>INDEX('Обработка исходного'!K:K,ROW($B$3)+4*(ROW($B122)-ROW($B$3)))</f>
        <v>588</v>
      </c>
      <c r="I122" s="32">
        <f>INDEX('Обработка исходного'!L:L,ROW($B$3)+4*(ROW($B122)-ROW($B$3)))</f>
        <v>540</v>
      </c>
      <c r="J122" s="32">
        <f>INDEX('Обработка исходного'!M:M,ROW($B$3)+4*(ROW($B122)-ROW($B$3)))</f>
        <v>516</v>
      </c>
      <c r="K122" s="32">
        <f>INDEX('Обработка исходного'!N:N,ROW($B$3)+4*(ROW($B122)-ROW($B$3)))</f>
        <v>490</v>
      </c>
      <c r="L122" s="32">
        <f>INDEX('Обработка исходного'!O:O,ROW($B$3)+4*(ROW($B122)-ROW($B$3)))</f>
        <v>460</v>
      </c>
      <c r="M122" s="32">
        <f>INDEX('Обработка исходного'!P:P,ROW($B$3)+4*(ROW($B122)-ROW($B$3)))</f>
        <v>420</v>
      </c>
      <c r="N122" s="32">
        <f>INDEX('Обработка исходного'!Q:Q,ROW($B$3)+4*(ROW($B122)-ROW($B$3)))</f>
        <v>380</v>
      </c>
      <c r="O122" s="32" t="str">
        <f>INDEX('Обработка исходного'!R:R,ROW($B$3)+4*(ROW($B122)-ROW($B$3)))</f>
        <v>-</v>
      </c>
      <c r="P122" s="33" t="str">
        <f>INDEX('Обработка исходного'!S:S,ROW($B$3)+4*(ROW($B122)-ROW($B$3)))</f>
        <v>-</v>
      </c>
    </row>
    <row r="123" spans="1:16" x14ac:dyDescent="0.25">
      <c r="A123" s="10" t="str">
        <f>INDEX('Обработка исходного'!B:B,ROW($B$3)+4*(ROW($B123)-ROW($B$3)))</f>
        <v>Сталь легированная</v>
      </c>
      <c r="B123" s="47" t="str">
        <f>INDEX('Обработка исходного'!D:D,ROW($B$3)+4*(ROW($B123)-ROW($B$3)))</f>
        <v>20ХМЛ</v>
      </c>
      <c r="C123" s="27" t="str">
        <f>IF(ISBLANK(INDEX('Обработка исходного'!E:E,ROW($B$3)+4*(ROW($B123)-ROW($B$3)))),"",INDEX('Обработка исходного'!E:E,ROW($B$3)+4*(ROW($B123)-ROW($B$3))))</f>
        <v>Отливки</v>
      </c>
      <c r="D123" s="31">
        <f>INDEX('Обработка исходного'!G:G,ROW($B$3)+4*(ROW($B123)-ROW($B$3)))</f>
        <v>500</v>
      </c>
      <c r="E123" s="32">
        <f>INDEX('Обработка исходного'!H:H,ROW($B$3)+4*(ROW($B123)-ROW($B$3)))</f>
        <v>490</v>
      </c>
      <c r="F123" s="32">
        <f>INDEX('Обработка исходного'!I:I,ROW($B$3)+4*(ROW($B123)-ROW($B$3)))</f>
        <v>480</v>
      </c>
      <c r="G123" s="32">
        <f>INDEX('Обработка исходного'!J:J,ROW($B$3)+4*(ROW($B123)-ROW($B$3)))</f>
        <v>475</v>
      </c>
      <c r="H123" s="32">
        <f>INDEX('Обработка исходного'!K:K,ROW($B$3)+4*(ROW($B123)-ROW($B$3)))</f>
        <v>470</v>
      </c>
      <c r="I123" s="32">
        <f>INDEX('Обработка исходного'!L:L,ROW($B$3)+4*(ROW($B123)-ROW($B$3)))</f>
        <v>460</v>
      </c>
      <c r="J123" s="32">
        <f>INDEX('Обработка исходного'!M:M,ROW($B$3)+4*(ROW($B123)-ROW($B$3)))</f>
        <v>450</v>
      </c>
      <c r="K123" s="32">
        <f>INDEX('Обработка исходного'!N:N,ROW($B$3)+4*(ROW($B123)-ROW($B$3)))</f>
        <v>440</v>
      </c>
      <c r="L123" s="32">
        <f>INDEX('Обработка исходного'!O:O,ROW($B$3)+4*(ROW($B123)-ROW($B$3)))</f>
        <v>430</v>
      </c>
      <c r="M123" s="32">
        <f>INDEX('Обработка исходного'!P:P,ROW($B$3)+4*(ROW($B123)-ROW($B$3)))</f>
        <v>425</v>
      </c>
      <c r="N123" s="32">
        <f>INDEX('Обработка исходного'!Q:Q,ROW($B$3)+4*(ROW($B123)-ROW($B$3)))</f>
        <v>410</v>
      </c>
      <c r="O123" s="32" t="str">
        <f>INDEX('Обработка исходного'!R:R,ROW($B$3)+4*(ROW($B123)-ROW($B$3)))</f>
        <v>-</v>
      </c>
      <c r="P123" s="33" t="str">
        <f>INDEX('Обработка исходного'!S:S,ROW($B$3)+4*(ROW($B123)-ROW($B$3)))</f>
        <v>-</v>
      </c>
    </row>
    <row r="124" spans="1:16" x14ac:dyDescent="0.25">
      <c r="A124" s="10" t="str">
        <f>INDEX('Обработка исходного'!B:B,ROW($B$3)+4*(ROW($B124)-ROW($B$3)))</f>
        <v>Сталь легированная</v>
      </c>
      <c r="B124" s="47" t="str">
        <f>INDEX('Обработка исходного'!D:D,ROW($B$3)+4*(ROW($B124)-ROW($B$3)))</f>
        <v>20ХМФЛ</v>
      </c>
      <c r="C124" s="27" t="str">
        <f>IF(ISBLANK(INDEX('Обработка исходного'!E:E,ROW($B$3)+4*(ROW($B124)-ROW($B$3)))),"",INDEX('Обработка исходного'!E:E,ROW($B$3)+4*(ROW($B124)-ROW($B$3))))</f>
        <v>Отливки</v>
      </c>
      <c r="D124" s="31">
        <f>INDEX('Обработка исходного'!G:G,ROW($B$3)+4*(ROW($B124)-ROW($B$3)))</f>
        <v>491</v>
      </c>
      <c r="E124" s="32">
        <f>INDEX('Обработка исходного'!H:H,ROW($B$3)+4*(ROW($B124)-ROW($B$3)))</f>
        <v>491</v>
      </c>
      <c r="F124" s="32">
        <f>INDEX('Обработка исходного'!I:I,ROW($B$3)+4*(ROW($B124)-ROW($B$3)))</f>
        <v>491</v>
      </c>
      <c r="G124" s="32">
        <f>INDEX('Обработка исходного'!J:J,ROW($B$3)+4*(ROW($B124)-ROW($B$3)))</f>
        <v>491</v>
      </c>
      <c r="H124" s="32">
        <f>INDEX('Обработка исходного'!K:K,ROW($B$3)+4*(ROW($B124)-ROW($B$3)))</f>
        <v>491</v>
      </c>
      <c r="I124" s="32">
        <f>INDEX('Обработка исходного'!L:L,ROW($B$3)+4*(ROW($B124)-ROW($B$3)))</f>
        <v>485</v>
      </c>
      <c r="J124" s="32">
        <f>INDEX('Обработка исходного'!M:M,ROW($B$3)+4*(ROW($B124)-ROW($B$3)))</f>
        <v>480</v>
      </c>
      <c r="K124" s="32">
        <f>INDEX('Обработка исходного'!N:N,ROW($B$3)+4*(ROW($B124)-ROW($B$3)))</f>
        <v>480</v>
      </c>
      <c r="L124" s="32">
        <f>INDEX('Обработка исходного'!O:O,ROW($B$3)+4*(ROW($B124)-ROW($B$3)))</f>
        <v>461</v>
      </c>
      <c r="M124" s="32">
        <f>INDEX('Обработка исходного'!P:P,ROW($B$3)+4*(ROW($B124)-ROW($B$3)))</f>
        <v>452</v>
      </c>
      <c r="N124" s="32">
        <f>INDEX('Обработка исходного'!Q:Q,ROW($B$3)+4*(ROW($B124)-ROW($B$3)))</f>
        <v>400</v>
      </c>
      <c r="O124" s="32" t="str">
        <f>INDEX('Обработка исходного'!R:R,ROW($B$3)+4*(ROW($B124)-ROW($B$3)))</f>
        <v>-</v>
      </c>
      <c r="P124" s="33" t="str">
        <f>INDEX('Обработка исходного'!S:S,ROW($B$3)+4*(ROW($B124)-ROW($B$3)))</f>
        <v>-</v>
      </c>
    </row>
    <row r="125" spans="1:16" x14ac:dyDescent="0.25">
      <c r="A125" s="10" t="str">
        <f>INDEX('Обработка исходного'!B:B,ROW($B$3)+4*(ROW($B125)-ROW($B$3)))</f>
        <v>Сталь легированная</v>
      </c>
      <c r="B125" s="47" t="str">
        <f>INDEX('Обработка исходного'!D:D,ROW($B$3)+4*(ROW($B125)-ROW($B$3)))</f>
        <v>20ХМФЛ</v>
      </c>
      <c r="C125" s="27" t="str">
        <f>IF(ISBLANK(INDEX('Обработка исходного'!E:E,ROW($B$3)+4*(ROW($B125)-ROW($B$3)))),"",INDEX('Обработка исходного'!E:E,ROW($B$3)+4*(ROW($B125)-ROW($B$3))))</f>
        <v>Прутки и полосы толщиной или диаметром до 80 мм</v>
      </c>
      <c r="D125" s="31">
        <f>INDEX('Обработка исходного'!G:G,ROW($B$3)+4*(ROW($B125)-ROW($B$3)))</f>
        <v>932</v>
      </c>
      <c r="E125" s="32">
        <f>INDEX('Обработка исходного'!H:H,ROW($B$3)+4*(ROW($B125)-ROW($B$3)))</f>
        <v>903</v>
      </c>
      <c r="F125" s="32">
        <f>INDEX('Обработка исходного'!I:I,ROW($B$3)+4*(ROW($B125)-ROW($B$3)))</f>
        <v>893</v>
      </c>
      <c r="G125" s="32">
        <f>INDEX('Обработка исходного'!J:J,ROW($B$3)+4*(ROW($B125)-ROW($B$3)))</f>
        <v>863</v>
      </c>
      <c r="H125" s="32">
        <f>INDEX('Обработка исходного'!K:K,ROW($B$3)+4*(ROW($B125)-ROW($B$3)))</f>
        <v>853</v>
      </c>
      <c r="I125" s="32">
        <f>INDEX('Обработка исходного'!L:L,ROW($B$3)+4*(ROW($B125)-ROW($B$3)))</f>
        <v>824</v>
      </c>
      <c r="J125" s="32">
        <f>INDEX('Обработка исходного'!M:M,ROW($B$3)+4*(ROW($B125)-ROW($B$3)))</f>
        <v>814</v>
      </c>
      <c r="K125" s="32">
        <f>INDEX('Обработка исходного'!N:N,ROW($B$3)+4*(ROW($B125)-ROW($B$3)))</f>
        <v>736</v>
      </c>
      <c r="L125" s="32">
        <f>INDEX('Обработка исходного'!O:O,ROW($B$3)+4*(ROW($B125)-ROW($B$3)))</f>
        <v>736</v>
      </c>
      <c r="M125" s="32">
        <f>INDEX('Обработка исходного'!P:P,ROW($B$3)+4*(ROW($B125)-ROW($B$3)))</f>
        <v>736</v>
      </c>
      <c r="N125" s="32">
        <f>INDEX('Обработка исходного'!Q:Q,ROW($B$3)+4*(ROW($B125)-ROW($B$3)))</f>
        <v>638</v>
      </c>
      <c r="O125" s="32" t="str">
        <f>INDEX('Обработка исходного'!R:R,ROW($B$3)+4*(ROW($B125)-ROW($B$3)))</f>
        <v>-</v>
      </c>
      <c r="P125" s="33" t="str">
        <f>INDEX('Обработка исходного'!S:S,ROW($B$3)+4*(ROW($B125)-ROW($B$3)))</f>
        <v>-</v>
      </c>
    </row>
    <row r="126" spans="1:16" x14ac:dyDescent="0.25">
      <c r="A126" s="10" t="str">
        <f>INDEX('Обработка исходного'!B:B,ROW($B$3)+4*(ROW($B126)-ROW($B$3)))</f>
        <v>Сталь легированная</v>
      </c>
      <c r="B126" s="47" t="str">
        <f>INDEX('Обработка исходного'!D:D,ROW($B$3)+4*(ROW($B126)-ROW($B$3)))</f>
        <v>20ХМФЛ</v>
      </c>
      <c r="C126" s="27" t="str">
        <f>IF(ISBLANK(INDEX('Обработка исходного'!E:E,ROW($B$3)+4*(ROW($B126)-ROW($B$3)))),"",INDEX('Обработка исходного'!E:E,ROW($B$3)+4*(ROW($B126)-ROW($B$3))))</f>
        <v>Прутки и полосы толщиной или диаметром от 80 до 150 мм</v>
      </c>
      <c r="D126" s="31">
        <f>INDEX('Обработка исходного'!G:G,ROW($B$3)+4*(ROW($B126)-ROW($B$3)))</f>
        <v>932</v>
      </c>
      <c r="E126" s="32">
        <f>INDEX('Обработка исходного'!H:H,ROW($B$3)+4*(ROW($B126)-ROW($B$3)))</f>
        <v>903</v>
      </c>
      <c r="F126" s="32">
        <f>INDEX('Обработка исходного'!I:I,ROW($B$3)+4*(ROW($B126)-ROW($B$3)))</f>
        <v>893</v>
      </c>
      <c r="G126" s="32">
        <f>INDEX('Обработка исходного'!J:J,ROW($B$3)+4*(ROW($B126)-ROW($B$3)))</f>
        <v>863</v>
      </c>
      <c r="H126" s="32">
        <f>INDEX('Обработка исходного'!K:K,ROW($B$3)+4*(ROW($B126)-ROW($B$3)))</f>
        <v>853</v>
      </c>
      <c r="I126" s="32">
        <f>INDEX('Обработка исходного'!L:L,ROW($B$3)+4*(ROW($B126)-ROW($B$3)))</f>
        <v>824</v>
      </c>
      <c r="J126" s="32">
        <f>INDEX('Обработка исходного'!M:M,ROW($B$3)+4*(ROW($B126)-ROW($B$3)))</f>
        <v>814</v>
      </c>
      <c r="K126" s="32">
        <f>INDEX('Обработка исходного'!N:N,ROW($B$3)+4*(ROW($B126)-ROW($B$3)))</f>
        <v>736</v>
      </c>
      <c r="L126" s="32">
        <f>INDEX('Обработка исходного'!O:O,ROW($B$3)+4*(ROW($B126)-ROW($B$3)))</f>
        <v>736</v>
      </c>
      <c r="M126" s="32">
        <f>INDEX('Обработка исходного'!P:P,ROW($B$3)+4*(ROW($B126)-ROW($B$3)))</f>
        <v>736</v>
      </c>
      <c r="N126" s="32">
        <f>INDEX('Обработка исходного'!Q:Q,ROW($B$3)+4*(ROW($B126)-ROW($B$3)))</f>
        <v>638</v>
      </c>
      <c r="O126" s="32" t="str">
        <f>INDEX('Обработка исходного'!R:R,ROW($B$3)+4*(ROW($B126)-ROW($B$3)))</f>
        <v>-</v>
      </c>
      <c r="P126" s="33" t="str">
        <f>INDEX('Обработка исходного'!S:S,ROW($B$3)+4*(ROW($B126)-ROW($B$3)))</f>
        <v>-</v>
      </c>
    </row>
    <row r="127" spans="1:16" x14ac:dyDescent="0.25">
      <c r="A127" s="10" t="str">
        <f>INDEX('Обработка исходного'!B:B,ROW($B$3)+4*(ROW($B127)-ROW($B$3)))</f>
        <v>Сталь легированная</v>
      </c>
      <c r="B127" s="47" t="str">
        <f>INDEX('Обработка исходного'!D:D,ROW($B$3)+4*(ROW($B127)-ROW($B$3)))</f>
        <v>20ХМФЛ</v>
      </c>
      <c r="C127" s="27" t="str">
        <f>IF(ISBLANK(INDEX('Обработка исходного'!E:E,ROW($B$3)+4*(ROW($B127)-ROW($B$3)))),"",INDEX('Обработка исходного'!E:E,ROW($B$3)+4*(ROW($B127)-ROW($B$3))))</f>
        <v>Прутки и полосы толщиной или диаметром от 150 до 250 мм</v>
      </c>
      <c r="D127" s="31">
        <f>INDEX('Обработка исходного'!G:G,ROW($B$3)+4*(ROW($B127)-ROW($B$3)))</f>
        <v>932</v>
      </c>
      <c r="E127" s="32">
        <f>INDEX('Обработка исходного'!H:H,ROW($B$3)+4*(ROW($B127)-ROW($B$3)))</f>
        <v>903</v>
      </c>
      <c r="F127" s="32">
        <f>INDEX('Обработка исходного'!I:I,ROW($B$3)+4*(ROW($B127)-ROW($B$3)))</f>
        <v>893</v>
      </c>
      <c r="G127" s="32">
        <f>INDEX('Обработка исходного'!J:J,ROW($B$3)+4*(ROW($B127)-ROW($B$3)))</f>
        <v>863</v>
      </c>
      <c r="H127" s="32">
        <f>INDEX('Обработка исходного'!K:K,ROW($B$3)+4*(ROW($B127)-ROW($B$3)))</f>
        <v>853</v>
      </c>
      <c r="I127" s="32">
        <f>INDEX('Обработка исходного'!L:L,ROW($B$3)+4*(ROW($B127)-ROW($B$3)))</f>
        <v>824</v>
      </c>
      <c r="J127" s="32">
        <f>INDEX('Обработка исходного'!M:M,ROW($B$3)+4*(ROW($B127)-ROW($B$3)))</f>
        <v>814</v>
      </c>
      <c r="K127" s="32">
        <f>INDEX('Обработка исходного'!N:N,ROW($B$3)+4*(ROW($B127)-ROW($B$3)))</f>
        <v>736</v>
      </c>
      <c r="L127" s="32">
        <f>INDEX('Обработка исходного'!O:O,ROW($B$3)+4*(ROW($B127)-ROW($B$3)))</f>
        <v>736</v>
      </c>
      <c r="M127" s="32">
        <f>INDEX('Обработка исходного'!P:P,ROW($B$3)+4*(ROW($B127)-ROW($B$3)))</f>
        <v>736</v>
      </c>
      <c r="N127" s="32">
        <f>INDEX('Обработка исходного'!Q:Q,ROW($B$3)+4*(ROW($B127)-ROW($B$3)))</f>
        <v>638</v>
      </c>
      <c r="O127" s="32" t="str">
        <f>INDEX('Обработка исходного'!R:R,ROW($B$3)+4*(ROW($B127)-ROW($B$3)))</f>
        <v>-</v>
      </c>
      <c r="P127" s="33" t="str">
        <f>INDEX('Обработка исходного'!S:S,ROW($B$3)+4*(ROW($B127)-ROW($B$3)))</f>
        <v>-</v>
      </c>
    </row>
    <row r="128" spans="1:16" ht="25.5" x14ac:dyDescent="0.25">
      <c r="A128" s="10" t="str">
        <f>INDEX('Обработка исходного'!B:B,ROW($B$3)+4*(ROW($B128)-ROW($B$3)))</f>
        <v>Сталь легированная</v>
      </c>
      <c r="B128" s="47" t="str">
        <f>INDEX('Обработка исходного'!D:D,ROW($B$3)+4*(ROW($B128)-ROW($B$3)))</f>
        <v>30ХМА</v>
      </c>
      <c r="C128" s="27" t="str">
        <f>IF(ISBLANK(INDEX('Обработка исходного'!E:E,ROW($B$3)+4*(ROW($B128)-ROW($B$3)))),"",INDEX('Обработка исходного'!E:E,ROW($B$3)+4*(ROW($B128)-ROW($B$3))))</f>
        <v>Трубы наружным диаметром от 25 до 710 мм с толщиной стенки от 2,5 до 50 мм</v>
      </c>
      <c r="D128" s="31">
        <f>INDEX('Обработка исходного'!G:G,ROW($B$3)+4*(ROW($B128)-ROW($B$3)))</f>
        <v>589</v>
      </c>
      <c r="E128" s="32">
        <f>INDEX('Обработка исходного'!H:H,ROW($B$3)+4*(ROW($B128)-ROW($B$3)))</f>
        <v>569</v>
      </c>
      <c r="F128" s="32">
        <f>INDEX('Обработка исходного'!I:I,ROW($B$3)+4*(ROW($B128)-ROW($B$3)))</f>
        <v>559</v>
      </c>
      <c r="G128" s="32">
        <f>INDEX('Обработка исходного'!J:J,ROW($B$3)+4*(ROW($B128)-ROW($B$3)))</f>
        <v>540</v>
      </c>
      <c r="H128" s="32">
        <f>INDEX('Обработка исходного'!K:K,ROW($B$3)+4*(ROW($B128)-ROW($B$3)))</f>
        <v>530</v>
      </c>
      <c r="I128" s="32">
        <f>INDEX('Обработка исходного'!L:L,ROW($B$3)+4*(ROW($B128)-ROW($B$3)))</f>
        <v>530</v>
      </c>
      <c r="J128" s="32">
        <f>INDEX('Обработка исходного'!M:M,ROW($B$3)+4*(ROW($B128)-ROW($B$3)))</f>
        <v>530</v>
      </c>
      <c r="K128" s="32">
        <f>INDEX('Обработка исходного'!N:N,ROW($B$3)+4*(ROW($B128)-ROW($B$3)))</f>
        <v>520</v>
      </c>
      <c r="L128" s="32">
        <f>INDEX('Обработка исходного'!O:O,ROW($B$3)+4*(ROW($B128)-ROW($B$3)))</f>
        <v>510</v>
      </c>
      <c r="M128" s="32">
        <f>INDEX('Обработка исходного'!P:P,ROW($B$3)+4*(ROW($B128)-ROW($B$3)))</f>
        <v>432</v>
      </c>
      <c r="N128" s="32">
        <f>INDEX('Обработка исходного'!Q:Q,ROW($B$3)+4*(ROW($B128)-ROW($B$3)))</f>
        <v>402</v>
      </c>
      <c r="O128" s="32" t="str">
        <f>INDEX('Обработка исходного'!R:R,ROW($B$3)+4*(ROW($B128)-ROW($B$3)))</f>
        <v>-</v>
      </c>
      <c r="P128" s="33" t="str">
        <f>INDEX('Обработка исходного'!S:S,ROW($B$3)+4*(ROW($B128)-ROW($B$3)))</f>
        <v>-</v>
      </c>
    </row>
    <row r="129" spans="1:16" ht="25.5" x14ac:dyDescent="0.25">
      <c r="A129" s="10" t="str">
        <f>INDEX('Обработка исходного'!B:B,ROW($B$3)+4*(ROW($B129)-ROW($B$3)))</f>
        <v>Сталь легированная</v>
      </c>
      <c r="B129" s="47" t="str">
        <f>INDEX('Обработка исходного'!D:D,ROW($B$3)+4*(ROW($B129)-ROW($B$3)))</f>
        <v>30ХМА</v>
      </c>
      <c r="C129" s="27" t="str">
        <f>IF(ISBLANK(INDEX('Обработка исходного'!E:E,ROW($B$3)+4*(ROW($B129)-ROW($B$3)))),"",INDEX('Обработка исходного'!E:E,ROW($B$3)+4*(ROW($B129)-ROW($B$3))))</f>
        <v>Заготовки крепежных деталей толщиной или диаметром до 100 мм, КП395*</v>
      </c>
      <c r="D129" s="31">
        <f>INDEX('Обработка исходного'!G:G,ROW($B$3)+4*(ROW($B129)-ROW($B$3)))</f>
        <v>618</v>
      </c>
      <c r="E129" s="32">
        <f>INDEX('Обработка исходного'!H:H,ROW($B$3)+4*(ROW($B129)-ROW($B$3)))</f>
        <v>608</v>
      </c>
      <c r="F129" s="32">
        <f>INDEX('Обработка исходного'!I:I,ROW($B$3)+4*(ROW($B129)-ROW($B$3)))</f>
        <v>598</v>
      </c>
      <c r="G129" s="32">
        <f>INDEX('Обработка исходного'!J:J,ROW($B$3)+4*(ROW($B129)-ROW($B$3)))</f>
        <v>589</v>
      </c>
      <c r="H129" s="32">
        <f>INDEX('Обработка исходного'!K:K,ROW($B$3)+4*(ROW($B129)-ROW($B$3)))</f>
        <v>559</v>
      </c>
      <c r="I129" s="32">
        <f>INDEX('Обработка исходного'!L:L,ROW($B$3)+4*(ROW($B129)-ROW($B$3)))</f>
        <v>549</v>
      </c>
      <c r="J129" s="32">
        <f>INDEX('Обработка исходного'!M:M,ROW($B$3)+4*(ROW($B129)-ROW($B$3)))</f>
        <v>540</v>
      </c>
      <c r="K129" s="32">
        <f>INDEX('Обработка исходного'!N:N,ROW($B$3)+4*(ROW($B129)-ROW($B$3)))</f>
        <v>540</v>
      </c>
      <c r="L129" s="32">
        <f>INDEX('Обработка исходного'!O:O,ROW($B$3)+4*(ROW($B129)-ROW($B$3)))</f>
        <v>530</v>
      </c>
      <c r="M129" s="32">
        <f>INDEX('Обработка исходного'!P:P,ROW($B$3)+4*(ROW($B129)-ROW($B$3)))</f>
        <v>471</v>
      </c>
      <c r="N129" s="32">
        <f>INDEX('Обработка исходного'!Q:Q,ROW($B$3)+4*(ROW($B129)-ROW($B$3)))</f>
        <v>422</v>
      </c>
      <c r="O129" s="32" t="str">
        <f>INDEX('Обработка исходного'!R:R,ROW($B$3)+4*(ROW($B129)-ROW($B$3)))</f>
        <v>-</v>
      </c>
      <c r="P129" s="33" t="str">
        <f>INDEX('Обработка исходного'!S:S,ROW($B$3)+4*(ROW($B129)-ROW($B$3)))</f>
        <v>-</v>
      </c>
    </row>
    <row r="130" spans="1:16" ht="25.5" x14ac:dyDescent="0.25">
      <c r="A130" s="10" t="str">
        <f>INDEX('Обработка исходного'!B:B,ROW($B$3)+4*(ROW($B130)-ROW($B$3)))</f>
        <v>Сталь легированная</v>
      </c>
      <c r="B130" s="47" t="str">
        <f>INDEX('Обработка исходного'!D:D,ROW($B$3)+4*(ROW($B130)-ROW($B$3)))</f>
        <v>30ХМА</v>
      </c>
      <c r="C130" s="27" t="str">
        <f>IF(ISBLANK(INDEX('Обработка исходного'!E:E,ROW($B$3)+4*(ROW($B130)-ROW($B$3)))),"",INDEX('Обработка исходного'!E:E,ROW($B$3)+4*(ROW($B130)-ROW($B$3))))</f>
        <v>Заготовки крепежных деталей толщиной или диаметром до 300 мм, КП440*</v>
      </c>
      <c r="D130" s="31">
        <f>INDEX('Обработка исходного'!G:G,ROW($B$3)+4*(ROW($B130)-ROW($B$3)))</f>
        <v>491</v>
      </c>
      <c r="E130" s="32">
        <f>INDEX('Обработка исходного'!H:H,ROW($B$3)+4*(ROW($B130)-ROW($B$3)))</f>
        <v>482</v>
      </c>
      <c r="F130" s="32">
        <f>INDEX('Обработка исходного'!I:I,ROW($B$3)+4*(ROW($B130)-ROW($B$3)))</f>
        <v>474</v>
      </c>
      <c r="G130" s="32">
        <f>INDEX('Обработка исходного'!J:J,ROW($B$3)+4*(ROW($B130)-ROW($B$3)))</f>
        <v>467</v>
      </c>
      <c r="H130" s="32">
        <f>INDEX('Обработка исходного'!K:K,ROW($B$3)+4*(ROW($B130)-ROW($B$3)))</f>
        <v>443</v>
      </c>
      <c r="I130" s="32">
        <f>INDEX('Обработка исходного'!L:L,ROW($B$3)+4*(ROW($B130)-ROW($B$3)))</f>
        <v>435</v>
      </c>
      <c r="J130" s="32">
        <f>INDEX('Обработка исходного'!M:M,ROW($B$3)+4*(ROW($B130)-ROW($B$3)))</f>
        <v>428</v>
      </c>
      <c r="K130" s="32">
        <f>INDEX('Обработка исходного'!N:N,ROW($B$3)+4*(ROW($B130)-ROW($B$3)))</f>
        <v>428</v>
      </c>
      <c r="L130" s="32">
        <f>INDEX('Обработка исходного'!O:O,ROW($B$3)+4*(ROW($B130)-ROW($B$3)))</f>
        <v>429</v>
      </c>
      <c r="M130" s="32">
        <f>INDEX('Обработка исходного'!P:P,ROW($B$3)+4*(ROW($B130)-ROW($B$3)))</f>
        <v>374</v>
      </c>
      <c r="N130" s="32">
        <f>INDEX('Обработка исходного'!Q:Q,ROW($B$3)+4*(ROW($B130)-ROW($B$3)))</f>
        <v>333</v>
      </c>
      <c r="O130" s="32" t="str">
        <f>INDEX('Обработка исходного'!R:R,ROW($B$3)+4*(ROW($B130)-ROW($B$3)))</f>
        <v>-</v>
      </c>
      <c r="P130" s="33" t="str">
        <f>INDEX('Обработка исходного'!S:S,ROW($B$3)+4*(ROW($B130)-ROW($B$3)))</f>
        <v>-</v>
      </c>
    </row>
    <row r="131" spans="1:16" ht="25.5" x14ac:dyDescent="0.25">
      <c r="A131" s="10" t="str">
        <f>INDEX('Обработка исходного'!B:B,ROW($B$3)+4*(ROW($B131)-ROW($B$3)))</f>
        <v>Сталь легированная</v>
      </c>
      <c r="B131" s="47" t="str">
        <f>INDEX('Обработка исходного'!D:D,ROW($B$3)+4*(ROW($B131)-ROW($B$3)))</f>
        <v>30ХМА</v>
      </c>
      <c r="C131" s="27" t="str">
        <f>IF(ISBLANK(INDEX('Обработка исходного'!E:E,ROW($B$3)+4*(ROW($B131)-ROW($B$3)))),"",INDEX('Обработка исходного'!E:E,ROW($B$3)+4*(ROW($B131)-ROW($B$3))))</f>
        <v>Заготовки крепежных деталей толщиной или диаметром от 100 до 200 мм, КП490*</v>
      </c>
      <c r="D131" s="31">
        <f>INDEX('Обработка исходного'!G:G,ROW($B$3)+4*(ROW($B131)-ROW($B$3)))</f>
        <v>588</v>
      </c>
      <c r="E131" s="32">
        <f>INDEX('Обработка исходного'!H:H,ROW($B$3)+4*(ROW($B131)-ROW($B$3)))</f>
        <v>578</v>
      </c>
      <c r="F131" s="32">
        <f>INDEX('Обработка исходного'!I:I,ROW($B$3)+4*(ROW($B131)-ROW($B$3)))</f>
        <v>568</v>
      </c>
      <c r="G131" s="32">
        <f>INDEX('Обработка исходного'!J:J,ROW($B$3)+4*(ROW($B131)-ROW($B$3)))</f>
        <v>559</v>
      </c>
      <c r="H131" s="32">
        <f>INDEX('Обработка исходного'!K:K,ROW($B$3)+4*(ROW($B131)-ROW($B$3)))</f>
        <v>539</v>
      </c>
      <c r="I131" s="32">
        <f>INDEX('Обработка исходного'!L:L,ROW($B$3)+4*(ROW($B131)-ROW($B$3)))</f>
        <v>529</v>
      </c>
      <c r="J131" s="32">
        <f>INDEX('Обработка исходного'!M:M,ROW($B$3)+4*(ROW($B131)-ROW($B$3)))</f>
        <v>529</v>
      </c>
      <c r="K131" s="32">
        <f>INDEX('Обработка исходного'!N:N,ROW($B$3)+4*(ROW($B131)-ROW($B$3)))</f>
        <v>519</v>
      </c>
      <c r="L131" s="32">
        <f>INDEX('Обработка исходного'!O:O,ROW($B$3)+4*(ROW($B131)-ROW($B$3)))</f>
        <v>500</v>
      </c>
      <c r="M131" s="32">
        <f>INDEX('Обработка исходного'!P:P,ROW($B$3)+4*(ROW($B131)-ROW($B$3)))</f>
        <v>461</v>
      </c>
      <c r="N131" s="32">
        <f>INDEX('Обработка исходного'!Q:Q,ROW($B$3)+4*(ROW($B131)-ROW($B$3)))</f>
        <v>412</v>
      </c>
      <c r="O131" s="32" t="str">
        <f>INDEX('Обработка исходного'!R:R,ROW($B$3)+4*(ROW($B131)-ROW($B$3)))</f>
        <v>-</v>
      </c>
      <c r="P131" s="33" t="str">
        <f>INDEX('Обработка исходного'!S:S,ROW($B$3)+4*(ROW($B131)-ROW($B$3)))</f>
        <v>-</v>
      </c>
    </row>
    <row r="132" spans="1:16" ht="25.5" x14ac:dyDescent="0.25">
      <c r="A132" s="10" t="str">
        <f>INDEX('Обработка исходного'!B:B,ROW($B$3)+4*(ROW($B132)-ROW($B$3)))</f>
        <v>Сталь легированная</v>
      </c>
      <c r="B132" s="47" t="str">
        <f>INDEX('Обработка исходного'!D:D,ROW($B$3)+4*(ROW($B132)-ROW($B$3)))</f>
        <v>30ХМА</v>
      </c>
      <c r="C132" s="27" t="str">
        <f>IF(ISBLANK(INDEX('Обработка исходного'!E:E,ROW($B$3)+4*(ROW($B132)-ROW($B$3)))),"",INDEX('Обработка исходного'!E:E,ROW($B$3)+4*(ROW($B132)-ROW($B$3))))</f>
        <v>Заготовки крепежных деталей толщиной или диаметром до 100 мм КП590*</v>
      </c>
      <c r="D132" s="31">
        <f>INDEX('Обработка исходного'!G:G,ROW($B$3)+4*(ROW($B132)-ROW($B$3)))</f>
        <v>736</v>
      </c>
      <c r="E132" s="32">
        <f>INDEX('Обработка исходного'!H:H,ROW($B$3)+4*(ROW($B132)-ROW($B$3)))</f>
        <v>716</v>
      </c>
      <c r="F132" s="32">
        <f>INDEX('Обработка исходного'!I:I,ROW($B$3)+4*(ROW($B132)-ROW($B$3)))</f>
        <v>716</v>
      </c>
      <c r="G132" s="32">
        <f>INDEX('Обработка исходного'!J:J,ROW($B$3)+4*(ROW($B132)-ROW($B$3)))</f>
        <v>687</v>
      </c>
      <c r="H132" s="32">
        <f>INDEX('Обработка исходного'!K:K,ROW($B$3)+4*(ROW($B132)-ROW($B$3)))</f>
        <v>676</v>
      </c>
      <c r="I132" s="32">
        <f>INDEX('Обработка исходного'!L:L,ROW($B$3)+4*(ROW($B132)-ROW($B$3)))</f>
        <v>667</v>
      </c>
      <c r="J132" s="32">
        <f>INDEX('Обработка исходного'!M:M,ROW($B$3)+4*(ROW($B132)-ROW($B$3)))</f>
        <v>657</v>
      </c>
      <c r="K132" s="32">
        <f>INDEX('Обработка исходного'!N:N,ROW($B$3)+4*(ROW($B132)-ROW($B$3)))</f>
        <v>647</v>
      </c>
      <c r="L132" s="32">
        <f>INDEX('Обработка исходного'!O:O,ROW($B$3)+4*(ROW($B132)-ROW($B$3)))</f>
        <v>638</v>
      </c>
      <c r="M132" s="32">
        <f>INDEX('Обработка исходного'!P:P,ROW($B$3)+4*(ROW($B132)-ROW($B$3)))</f>
        <v>559</v>
      </c>
      <c r="N132" s="32">
        <f>INDEX('Обработка исходного'!Q:Q,ROW($B$3)+4*(ROW($B132)-ROW($B$3)))</f>
        <v>500</v>
      </c>
      <c r="O132" s="32" t="str">
        <f>INDEX('Обработка исходного'!R:R,ROW($B$3)+4*(ROW($B132)-ROW($B$3)))</f>
        <v>-</v>
      </c>
      <c r="P132" s="33" t="str">
        <f>INDEX('Обработка исходного'!S:S,ROW($B$3)+4*(ROW($B132)-ROW($B$3)))</f>
        <v>-</v>
      </c>
    </row>
    <row r="133" spans="1:16" ht="25.5" x14ac:dyDescent="0.25">
      <c r="A133" s="10" t="str">
        <f>INDEX('Обработка исходного'!B:B,ROW($B$3)+4*(ROW($B133)-ROW($B$3)))</f>
        <v>Сталь легированная</v>
      </c>
      <c r="B133" s="47" t="str">
        <f>INDEX('Обработка исходного'!D:D,ROW($B$3)+4*(ROW($B133)-ROW($B$3)))</f>
        <v>30ХМА</v>
      </c>
      <c r="C133" s="27" t="str">
        <f>IF(ISBLANK(INDEX('Обработка исходного'!E:E,ROW($B$3)+4*(ROW($B133)-ROW($B$3)))),"",INDEX('Обработка исходного'!E:E,ROW($B$3)+4*(ROW($B133)-ROW($B$3))))</f>
        <v>Заготовки крепежных деталей толщиной или диаметром до 300 мм, КП640*</v>
      </c>
      <c r="D133" s="31">
        <f>INDEX('Обработка исходного'!G:G,ROW($B$3)+4*(ROW($B133)-ROW($B$3)))</f>
        <v>785</v>
      </c>
      <c r="E133" s="32">
        <f>INDEX('Обработка исходного'!H:H,ROW($B$3)+4*(ROW($B133)-ROW($B$3)))</f>
        <v>775</v>
      </c>
      <c r="F133" s="32">
        <f>INDEX('Обработка исходного'!I:I,ROW($B$3)+4*(ROW($B133)-ROW($B$3)))</f>
        <v>755</v>
      </c>
      <c r="G133" s="32">
        <f>INDEX('Обработка исходного'!J:J,ROW($B$3)+4*(ROW($B133)-ROW($B$3)))</f>
        <v>746</v>
      </c>
      <c r="H133" s="32">
        <f>INDEX('Обработка исходного'!K:K,ROW($B$3)+4*(ROW($B133)-ROW($B$3)))</f>
        <v>706</v>
      </c>
      <c r="I133" s="32">
        <f>INDEX('Обработка исходного'!L:L,ROW($B$3)+4*(ROW($B133)-ROW($B$3)))</f>
        <v>697</v>
      </c>
      <c r="J133" s="32">
        <f>INDEX('Обработка исходного'!M:M,ROW($B$3)+4*(ROW($B133)-ROW($B$3)))</f>
        <v>687</v>
      </c>
      <c r="K133" s="32">
        <f>INDEX('Обработка исходного'!N:N,ROW($B$3)+4*(ROW($B133)-ROW($B$3)))</f>
        <v>687</v>
      </c>
      <c r="L133" s="32">
        <f>INDEX('Обработка исходного'!O:O,ROW($B$3)+4*(ROW($B133)-ROW($B$3)))</f>
        <v>669</v>
      </c>
      <c r="M133" s="32">
        <f>INDEX('Обработка исходного'!P:P,ROW($B$3)+4*(ROW($B133)-ROW($B$3)))</f>
        <v>598</v>
      </c>
      <c r="N133" s="32">
        <f>INDEX('Обработка исходного'!Q:Q,ROW($B$3)+4*(ROW($B133)-ROW($B$3)))</f>
        <v>530</v>
      </c>
      <c r="O133" s="32" t="str">
        <f>INDEX('Обработка исходного'!R:R,ROW($B$3)+4*(ROW($B133)-ROW($B$3)))</f>
        <v>-</v>
      </c>
      <c r="P133" s="33" t="str">
        <f>INDEX('Обработка исходного'!S:S,ROW($B$3)+4*(ROW($B133)-ROW($B$3)))</f>
        <v>-</v>
      </c>
    </row>
    <row r="134" spans="1:16" x14ac:dyDescent="0.25">
      <c r="A134" s="10" t="str">
        <f>INDEX('Обработка исходного'!B:B,ROW($B$3)+4*(ROW($B134)-ROW($B$3)))</f>
        <v>Сталь легированная</v>
      </c>
      <c r="B134" s="47" t="str">
        <f>INDEX('Обработка исходного'!D:D,ROW($B$3)+4*(ROW($B134)-ROW($B$3)))</f>
        <v>30ХМА</v>
      </c>
      <c r="C134" s="27" t="str">
        <f>IF(ISBLANK(INDEX('Обработка исходного'!E:E,ROW($B$3)+4*(ROW($B134)-ROW($B$3)))),"",INDEX('Обработка исходного'!E:E,ROW($B$3)+4*(ROW($B134)-ROW($B$3))))</f>
        <v>Прутки и полосы толщиной или диаметром до 80 мм</v>
      </c>
      <c r="D134" s="31">
        <f>INDEX('Обработка исходного'!G:G,ROW($B$3)+4*(ROW($B134)-ROW($B$3)))</f>
        <v>932</v>
      </c>
      <c r="E134" s="32">
        <f>INDEX('Обработка исходного'!H:H,ROW($B$3)+4*(ROW($B134)-ROW($B$3)))</f>
        <v>912</v>
      </c>
      <c r="F134" s="32">
        <f>INDEX('Обработка исходного'!I:I,ROW($B$3)+4*(ROW($B134)-ROW($B$3)))</f>
        <v>903</v>
      </c>
      <c r="G134" s="32">
        <f>INDEX('Обработка исходного'!J:J,ROW($B$3)+4*(ROW($B134)-ROW($B$3)))</f>
        <v>873</v>
      </c>
      <c r="H134" s="32">
        <f>INDEX('Обработка исходного'!K:K,ROW($B$3)+4*(ROW($B134)-ROW($B$3)))</f>
        <v>844</v>
      </c>
      <c r="I134" s="32">
        <f>INDEX('Обработка исходного'!L:L,ROW($B$3)+4*(ROW($B134)-ROW($B$3)))</f>
        <v>844</v>
      </c>
      <c r="J134" s="32">
        <f>INDEX('Обработка исходного'!M:M,ROW($B$3)+4*(ROW($B134)-ROW($B$3)))</f>
        <v>824</v>
      </c>
      <c r="K134" s="32">
        <f>INDEX('Обработка исходного'!N:N,ROW($B$3)+4*(ROW($B134)-ROW($B$3)))</f>
        <v>824</v>
      </c>
      <c r="L134" s="32">
        <f>INDEX('Обработка исходного'!O:O,ROW($B$3)+4*(ROW($B134)-ROW($B$3)))</f>
        <v>804</v>
      </c>
      <c r="M134" s="32">
        <f>INDEX('Обработка исходного'!P:P,ROW($B$3)+4*(ROW($B134)-ROW($B$3)))</f>
        <v>706</v>
      </c>
      <c r="N134" s="32">
        <f>INDEX('Обработка исходного'!Q:Q,ROW($B$3)+4*(ROW($B134)-ROW($B$3)))</f>
        <v>638</v>
      </c>
      <c r="O134" s="32" t="str">
        <f>INDEX('Обработка исходного'!R:R,ROW($B$3)+4*(ROW($B134)-ROW($B$3)))</f>
        <v>-</v>
      </c>
      <c r="P134" s="33" t="str">
        <f>INDEX('Обработка исходного'!S:S,ROW($B$3)+4*(ROW($B134)-ROW($B$3)))</f>
        <v>-</v>
      </c>
    </row>
    <row r="135" spans="1:16" x14ac:dyDescent="0.25">
      <c r="A135" s="10" t="str">
        <f>INDEX('Обработка исходного'!B:B,ROW($B$3)+4*(ROW($B135)-ROW($B$3)))</f>
        <v>Сталь легированная</v>
      </c>
      <c r="B135" s="47" t="str">
        <f>INDEX('Обработка исходного'!D:D,ROW($B$3)+4*(ROW($B135)-ROW($B$3)))</f>
        <v>30ХМА</v>
      </c>
      <c r="C135" s="27" t="str">
        <f>IF(ISBLANK(INDEX('Обработка исходного'!E:E,ROW($B$3)+4*(ROW($B135)-ROW($B$3)))),"",INDEX('Обработка исходного'!E:E,ROW($B$3)+4*(ROW($B135)-ROW($B$3))))</f>
        <v>Прутки и полосы толщиной или диаметром от 80 мм до 150 мм</v>
      </c>
      <c r="D135" s="31">
        <f>INDEX('Обработка исходного'!G:G,ROW($B$3)+4*(ROW($B135)-ROW($B$3)))</f>
        <v>932</v>
      </c>
      <c r="E135" s="32">
        <f>INDEX('Обработка исходного'!H:H,ROW($B$3)+4*(ROW($B135)-ROW($B$3)))</f>
        <v>912</v>
      </c>
      <c r="F135" s="32">
        <f>INDEX('Обработка исходного'!I:I,ROW($B$3)+4*(ROW($B135)-ROW($B$3)))</f>
        <v>903</v>
      </c>
      <c r="G135" s="32">
        <f>INDEX('Обработка исходного'!J:J,ROW($B$3)+4*(ROW($B135)-ROW($B$3)))</f>
        <v>873</v>
      </c>
      <c r="H135" s="32">
        <f>INDEX('Обработка исходного'!K:K,ROW($B$3)+4*(ROW($B135)-ROW($B$3)))</f>
        <v>844</v>
      </c>
      <c r="I135" s="32">
        <f>INDEX('Обработка исходного'!L:L,ROW($B$3)+4*(ROW($B135)-ROW($B$3)))</f>
        <v>844</v>
      </c>
      <c r="J135" s="32">
        <f>INDEX('Обработка исходного'!M:M,ROW($B$3)+4*(ROW($B135)-ROW($B$3)))</f>
        <v>824</v>
      </c>
      <c r="K135" s="32">
        <f>INDEX('Обработка исходного'!N:N,ROW($B$3)+4*(ROW($B135)-ROW($B$3)))</f>
        <v>824</v>
      </c>
      <c r="L135" s="32">
        <f>INDEX('Обработка исходного'!O:O,ROW($B$3)+4*(ROW($B135)-ROW($B$3)))</f>
        <v>804</v>
      </c>
      <c r="M135" s="32">
        <f>INDEX('Обработка исходного'!P:P,ROW($B$3)+4*(ROW($B135)-ROW($B$3)))</f>
        <v>706</v>
      </c>
      <c r="N135" s="32">
        <f>INDEX('Обработка исходного'!Q:Q,ROW($B$3)+4*(ROW($B135)-ROW($B$3)))</f>
        <v>638</v>
      </c>
      <c r="O135" s="32" t="str">
        <f>INDEX('Обработка исходного'!R:R,ROW($B$3)+4*(ROW($B135)-ROW($B$3)))</f>
        <v>-</v>
      </c>
      <c r="P135" s="33" t="str">
        <f>INDEX('Обработка исходного'!S:S,ROW($B$3)+4*(ROW($B135)-ROW($B$3)))</f>
        <v>-</v>
      </c>
    </row>
    <row r="136" spans="1:16" x14ac:dyDescent="0.25">
      <c r="A136" s="10" t="str">
        <f>INDEX('Обработка исходного'!B:B,ROW($B$3)+4*(ROW($B136)-ROW($B$3)))</f>
        <v>Сталь легированная</v>
      </c>
      <c r="B136" s="47" t="str">
        <f>INDEX('Обработка исходного'!D:D,ROW($B$3)+4*(ROW($B136)-ROW($B$3)))</f>
        <v>30ХМА</v>
      </c>
      <c r="C136" s="27" t="str">
        <f>IF(ISBLANK(INDEX('Обработка исходного'!E:E,ROW($B$3)+4*(ROW($B136)-ROW($B$3)))),"",INDEX('Обработка исходного'!E:E,ROW($B$3)+4*(ROW($B136)-ROW($B$3))))</f>
        <v>Прутки и полосы толщиной или диаметром от 150 до 250 мм</v>
      </c>
      <c r="D136" s="31">
        <f>INDEX('Обработка исходного'!G:G,ROW($B$3)+4*(ROW($B136)-ROW($B$3)))</f>
        <v>932</v>
      </c>
      <c r="E136" s="32">
        <f>INDEX('Обработка исходного'!H:H,ROW($B$3)+4*(ROW($B136)-ROW($B$3)))</f>
        <v>912</v>
      </c>
      <c r="F136" s="32">
        <f>INDEX('Обработка исходного'!I:I,ROW($B$3)+4*(ROW($B136)-ROW($B$3)))</f>
        <v>903</v>
      </c>
      <c r="G136" s="32">
        <f>INDEX('Обработка исходного'!J:J,ROW($B$3)+4*(ROW($B136)-ROW($B$3)))</f>
        <v>873</v>
      </c>
      <c r="H136" s="32">
        <f>INDEX('Обработка исходного'!K:K,ROW($B$3)+4*(ROW($B136)-ROW($B$3)))</f>
        <v>844</v>
      </c>
      <c r="I136" s="32">
        <f>INDEX('Обработка исходного'!L:L,ROW($B$3)+4*(ROW($B136)-ROW($B$3)))</f>
        <v>844</v>
      </c>
      <c r="J136" s="32">
        <f>INDEX('Обработка исходного'!M:M,ROW($B$3)+4*(ROW($B136)-ROW($B$3)))</f>
        <v>824</v>
      </c>
      <c r="K136" s="32">
        <f>INDEX('Обработка исходного'!N:N,ROW($B$3)+4*(ROW($B136)-ROW($B$3)))</f>
        <v>824</v>
      </c>
      <c r="L136" s="32">
        <f>INDEX('Обработка исходного'!O:O,ROW($B$3)+4*(ROW($B136)-ROW($B$3)))</f>
        <v>804</v>
      </c>
      <c r="M136" s="32">
        <f>INDEX('Обработка исходного'!P:P,ROW($B$3)+4*(ROW($B136)-ROW($B$3)))</f>
        <v>706</v>
      </c>
      <c r="N136" s="32">
        <f>INDEX('Обработка исходного'!Q:Q,ROW($B$3)+4*(ROW($B136)-ROW($B$3)))</f>
        <v>638</v>
      </c>
      <c r="O136" s="32" t="str">
        <f>INDEX('Обработка исходного'!R:R,ROW($B$3)+4*(ROW($B136)-ROW($B$3)))</f>
        <v>-</v>
      </c>
      <c r="P136" s="33" t="str">
        <f>INDEX('Обработка исходного'!S:S,ROW($B$3)+4*(ROW($B136)-ROW($B$3)))</f>
        <v>-</v>
      </c>
    </row>
    <row r="137" spans="1:16" x14ac:dyDescent="0.25">
      <c r="A137" s="10" t="str">
        <f>INDEX('Обработка исходного'!B:B,ROW($B$3)+4*(ROW($B137)-ROW($B$3)))</f>
        <v>Сталь легированная</v>
      </c>
      <c r="B137" s="47" t="str">
        <f>INDEX('Обработка исходного'!D:D,ROW($B$3)+4*(ROW($B137)-ROW($B$3)))</f>
        <v>35ХМ</v>
      </c>
      <c r="C137" s="27" t="str">
        <f>IF(ISBLANK(INDEX('Обработка исходного'!E:E,ROW($B$3)+4*(ROW($B137)-ROW($B$3)))),"",INDEX('Обработка исходного'!E:E,ROW($B$3)+4*(ROW($B137)-ROW($B$3))))</f>
        <v>Поковки толщиной или диаметром от 300 до 800 мм, КП245*</v>
      </c>
      <c r="D137" s="31">
        <f>INDEX('Обработка исходного'!G:G,ROW($B$3)+4*(ROW($B137)-ROW($B$3)))</f>
        <v>470</v>
      </c>
      <c r="E137" s="32">
        <f>INDEX('Обработка исходного'!H:H,ROW($B$3)+4*(ROW($B137)-ROW($B$3)))</f>
        <v>461</v>
      </c>
      <c r="F137" s="32">
        <f>INDEX('Обработка исходного'!I:I,ROW($B$3)+4*(ROW($B137)-ROW($B$3)))</f>
        <v>451</v>
      </c>
      <c r="G137" s="32">
        <f>INDEX('Обработка исходного'!J:J,ROW($B$3)+4*(ROW($B137)-ROW($B$3)))</f>
        <v>441</v>
      </c>
      <c r="H137" s="32">
        <f>INDEX('Обработка исходного'!K:K,ROW($B$3)+4*(ROW($B137)-ROW($B$3)))</f>
        <v>441</v>
      </c>
      <c r="I137" s="32">
        <f>INDEX('Обработка исходного'!L:L,ROW($B$3)+4*(ROW($B137)-ROW($B$3)))</f>
        <v>432</v>
      </c>
      <c r="J137" s="32">
        <f>INDEX('Обработка исходного'!M:M,ROW($B$3)+4*(ROW($B137)-ROW($B$3)))</f>
        <v>422</v>
      </c>
      <c r="K137" s="32">
        <f>INDEX('Обработка исходного'!N:N,ROW($B$3)+4*(ROW($B137)-ROW($B$3)))</f>
        <v>412</v>
      </c>
      <c r="L137" s="32">
        <f>INDEX('Обработка исходного'!O:O,ROW($B$3)+4*(ROW($B137)-ROW($B$3)))</f>
        <v>392</v>
      </c>
      <c r="M137" s="32">
        <f>INDEX('Обработка исходного'!P:P,ROW($B$3)+4*(ROW($B137)-ROW($B$3)))</f>
        <v>353</v>
      </c>
      <c r="N137" s="32">
        <f>INDEX('Обработка исходного'!Q:Q,ROW($B$3)+4*(ROW($B137)-ROW($B$3)))</f>
        <v>304</v>
      </c>
      <c r="O137" s="32" t="str">
        <f>INDEX('Обработка исходного'!R:R,ROW($B$3)+4*(ROW($B137)-ROW($B$3)))</f>
        <v>-</v>
      </c>
      <c r="P137" s="33" t="str">
        <f>INDEX('Обработка исходного'!S:S,ROW($B$3)+4*(ROW($B137)-ROW($B$3)))</f>
        <v>-</v>
      </c>
    </row>
    <row r="138" spans="1:16" x14ac:dyDescent="0.25">
      <c r="A138" s="10" t="str">
        <f>INDEX('Обработка исходного'!B:B,ROW($B$3)+4*(ROW($B138)-ROW($B$3)))</f>
        <v>Сталь легированная</v>
      </c>
      <c r="B138" s="47" t="str">
        <f>INDEX('Обработка исходного'!D:D,ROW($B$3)+4*(ROW($B138)-ROW($B$3)))</f>
        <v>35ХМ</v>
      </c>
      <c r="C138" s="27" t="str">
        <f>IF(ISBLANK(INDEX('Обработка исходного'!E:E,ROW($B$3)+4*(ROW($B138)-ROW($B$3)))),"",INDEX('Обработка исходного'!E:E,ROW($B$3)+4*(ROW($B138)-ROW($B$3))))</f>
        <v>Поковки толщиной или диаметром от 300 до 800 мм, КП275*</v>
      </c>
      <c r="D138" s="31">
        <f>INDEX('Обработка исходного'!G:G,ROW($B$3)+4*(ROW($B138)-ROW($B$3)))</f>
        <v>530</v>
      </c>
      <c r="E138" s="32">
        <f>INDEX('Обработка исходного'!H:H,ROW($B$3)+4*(ROW($B138)-ROW($B$3)))</f>
        <v>520</v>
      </c>
      <c r="F138" s="32">
        <f>INDEX('Обработка исходного'!I:I,ROW($B$3)+4*(ROW($B138)-ROW($B$3)))</f>
        <v>510</v>
      </c>
      <c r="G138" s="32">
        <f>INDEX('Обработка исходного'!J:J,ROW($B$3)+4*(ROW($B138)-ROW($B$3)))</f>
        <v>500</v>
      </c>
      <c r="H138" s="32">
        <f>INDEX('Обработка исходного'!K:K,ROW($B$3)+4*(ROW($B138)-ROW($B$3)))</f>
        <v>491</v>
      </c>
      <c r="I138" s="32">
        <f>INDEX('Обработка исходного'!L:L,ROW($B$3)+4*(ROW($B138)-ROW($B$3)))</f>
        <v>491</v>
      </c>
      <c r="J138" s="32">
        <f>INDEX('Обработка исходного'!M:M,ROW($B$3)+4*(ROW($B138)-ROW($B$3)))</f>
        <v>491</v>
      </c>
      <c r="K138" s="32">
        <f>INDEX('Обработка исходного'!N:N,ROW($B$3)+4*(ROW($B138)-ROW($B$3)))</f>
        <v>471</v>
      </c>
      <c r="L138" s="32">
        <f>INDEX('Обработка исходного'!O:O,ROW($B$3)+4*(ROW($B138)-ROW($B$3)))</f>
        <v>441</v>
      </c>
      <c r="M138" s="32">
        <f>INDEX('Обработка исходного'!P:P,ROW($B$3)+4*(ROW($B138)-ROW($B$3)))</f>
        <v>402</v>
      </c>
      <c r="N138" s="32">
        <f>INDEX('Обработка исходного'!Q:Q,ROW($B$3)+4*(ROW($B138)-ROW($B$3)))</f>
        <v>333</v>
      </c>
      <c r="O138" s="32" t="str">
        <f>INDEX('Обработка исходного'!R:R,ROW($B$3)+4*(ROW($B138)-ROW($B$3)))</f>
        <v>-</v>
      </c>
      <c r="P138" s="33" t="str">
        <f>INDEX('Обработка исходного'!S:S,ROW($B$3)+4*(ROW($B138)-ROW($B$3)))</f>
        <v>-</v>
      </c>
    </row>
    <row r="139" spans="1:16" x14ac:dyDescent="0.25">
      <c r="A139" s="10" t="str">
        <f>INDEX('Обработка исходного'!B:B,ROW($B$3)+4*(ROW($B139)-ROW($B$3)))</f>
        <v>Сталь легированная</v>
      </c>
      <c r="B139" s="47" t="str">
        <f>INDEX('Обработка исходного'!D:D,ROW($B$3)+4*(ROW($B139)-ROW($B$3)))</f>
        <v>35ХМ</v>
      </c>
      <c r="C139" s="27" t="str">
        <f>IF(ISBLANK(INDEX('Обработка исходного'!E:E,ROW($B$3)+4*(ROW($B139)-ROW($B$3)))),"",INDEX('Обработка исходного'!E:E,ROW($B$3)+4*(ROW($B139)-ROW($B$3))))</f>
        <v>Поковки толщиной или диаметром до 800 мм, КП315*</v>
      </c>
      <c r="D139" s="31">
        <f>INDEX('Обработка исходного'!G:G,ROW($B$3)+4*(ROW($B139)-ROW($B$3)))</f>
        <v>570</v>
      </c>
      <c r="E139" s="32">
        <f>INDEX('Обработка исходного'!H:H,ROW($B$3)+4*(ROW($B139)-ROW($B$3)))</f>
        <v>559</v>
      </c>
      <c r="F139" s="32">
        <f>INDEX('Обработка исходного'!I:I,ROW($B$3)+4*(ROW($B139)-ROW($B$3)))</f>
        <v>549</v>
      </c>
      <c r="G139" s="32">
        <f>INDEX('Обработка исходного'!J:J,ROW($B$3)+4*(ROW($B139)-ROW($B$3)))</f>
        <v>540</v>
      </c>
      <c r="H139" s="32">
        <f>INDEX('Обработка исходного'!K:K,ROW($B$3)+4*(ROW($B139)-ROW($B$3)))</f>
        <v>530</v>
      </c>
      <c r="I139" s="32">
        <f>INDEX('Обработка исходного'!L:L,ROW($B$3)+4*(ROW($B139)-ROW($B$3)))</f>
        <v>520</v>
      </c>
      <c r="J139" s="32">
        <f>INDEX('Обработка исходного'!M:M,ROW($B$3)+4*(ROW($B139)-ROW($B$3)))</f>
        <v>510</v>
      </c>
      <c r="K139" s="32">
        <f>INDEX('Обработка исходного'!N:N,ROW($B$3)+4*(ROW($B139)-ROW($B$3)))</f>
        <v>500</v>
      </c>
      <c r="L139" s="32">
        <f>INDEX('Обработка исходного'!O:O,ROW($B$3)+4*(ROW($B139)-ROW($B$3)))</f>
        <v>471</v>
      </c>
      <c r="M139" s="32">
        <f>INDEX('Обработка исходного'!P:P,ROW($B$3)+4*(ROW($B139)-ROW($B$3)))</f>
        <v>432</v>
      </c>
      <c r="N139" s="32">
        <f>INDEX('Обработка исходного'!Q:Q,ROW($B$3)+4*(ROW($B139)-ROW($B$3)))</f>
        <v>363</v>
      </c>
      <c r="O139" s="32" t="str">
        <f>INDEX('Обработка исходного'!R:R,ROW($B$3)+4*(ROW($B139)-ROW($B$3)))</f>
        <v>-</v>
      </c>
      <c r="P139" s="33" t="str">
        <f>INDEX('Обработка исходного'!S:S,ROW($B$3)+4*(ROW($B139)-ROW($B$3)))</f>
        <v>-</v>
      </c>
    </row>
    <row r="140" spans="1:16" x14ac:dyDescent="0.25">
      <c r="A140" s="10" t="str">
        <f>INDEX('Обработка исходного'!B:B,ROW($B$3)+4*(ROW($B140)-ROW($B$3)))</f>
        <v>Сталь легированная</v>
      </c>
      <c r="B140" s="47" t="str">
        <f>INDEX('Обработка исходного'!D:D,ROW($B$3)+4*(ROW($B140)-ROW($B$3)))</f>
        <v>35ХМ</v>
      </c>
      <c r="C140" s="27" t="str">
        <f>IF(ISBLANK(INDEX('Обработка исходного'!E:E,ROW($B$3)+4*(ROW($B140)-ROW($B$3)))),"",INDEX('Обработка исходного'!E:E,ROW($B$3)+4*(ROW($B140)-ROW($B$3))))</f>
        <v>Поковки толщиной или диаметром до 800 мм, КП345*</v>
      </c>
      <c r="D140" s="31">
        <f>INDEX('Обработка исходного'!G:G,ROW($B$3)+4*(ROW($B140)-ROW($B$3)))</f>
        <v>590</v>
      </c>
      <c r="E140" s="32">
        <f>INDEX('Обработка исходного'!H:H,ROW($B$3)+4*(ROW($B140)-ROW($B$3)))</f>
        <v>590</v>
      </c>
      <c r="F140" s="32">
        <f>INDEX('Обработка исходного'!I:I,ROW($B$3)+4*(ROW($B140)-ROW($B$3)))</f>
        <v>569</v>
      </c>
      <c r="G140" s="32">
        <f>INDEX('Обработка исходного'!J:J,ROW($B$3)+4*(ROW($B140)-ROW($B$3)))</f>
        <v>559</v>
      </c>
      <c r="H140" s="32">
        <f>INDEX('Обработка исходного'!K:K,ROW($B$3)+4*(ROW($B140)-ROW($B$3)))</f>
        <v>549</v>
      </c>
      <c r="I140" s="32">
        <f>INDEX('Обработка исходного'!L:L,ROW($B$3)+4*(ROW($B140)-ROW($B$3)))</f>
        <v>540</v>
      </c>
      <c r="J140" s="32">
        <f>INDEX('Обработка исходного'!M:M,ROW($B$3)+4*(ROW($B140)-ROW($B$3)))</f>
        <v>530</v>
      </c>
      <c r="K140" s="32">
        <f>INDEX('Обработка исходного'!N:N,ROW($B$3)+4*(ROW($B140)-ROW($B$3)))</f>
        <v>520</v>
      </c>
      <c r="L140" s="32">
        <f>INDEX('Обработка исходного'!O:O,ROW($B$3)+4*(ROW($B140)-ROW($B$3)))</f>
        <v>491</v>
      </c>
      <c r="M140" s="32">
        <f>INDEX('Обработка исходного'!P:P,ROW($B$3)+4*(ROW($B140)-ROW($B$3)))</f>
        <v>451</v>
      </c>
      <c r="N140" s="32">
        <f>INDEX('Обработка исходного'!Q:Q,ROW($B$3)+4*(ROW($B140)-ROW($B$3)))</f>
        <v>373</v>
      </c>
      <c r="O140" s="32" t="str">
        <f>INDEX('Обработка исходного'!R:R,ROW($B$3)+4*(ROW($B140)-ROW($B$3)))</f>
        <v>-</v>
      </c>
      <c r="P140" s="33" t="str">
        <f>INDEX('Обработка исходного'!S:S,ROW($B$3)+4*(ROW($B140)-ROW($B$3)))</f>
        <v>-</v>
      </c>
    </row>
    <row r="141" spans="1:16" x14ac:dyDescent="0.25">
      <c r="A141" s="10" t="str">
        <f>INDEX('Обработка исходного'!B:B,ROW($B$3)+4*(ROW($B141)-ROW($B$3)))</f>
        <v>Сталь легированная</v>
      </c>
      <c r="B141" s="47" t="str">
        <f>INDEX('Обработка исходного'!D:D,ROW($B$3)+4*(ROW($B141)-ROW($B$3)))</f>
        <v>35ХМ</v>
      </c>
      <c r="C141" s="27" t="str">
        <f>IF(ISBLANK(INDEX('Обработка исходного'!E:E,ROW($B$3)+4*(ROW($B141)-ROW($B$3)))),"",INDEX('Обработка исходного'!E:E,ROW($B$3)+4*(ROW($B141)-ROW($B$3))))</f>
        <v>Поковки толщиной или диаметром от 50 до 800 мм, КП395*</v>
      </c>
      <c r="D141" s="31">
        <f>INDEX('Обработка исходного'!G:G,ROW($B$3)+4*(ROW($B141)-ROW($B$3)))</f>
        <v>615</v>
      </c>
      <c r="E141" s="32">
        <f>INDEX('Обработка исходного'!H:H,ROW($B$3)+4*(ROW($B141)-ROW($B$3)))</f>
        <v>608</v>
      </c>
      <c r="F141" s="32">
        <f>INDEX('Обработка исходного'!I:I,ROW($B$3)+4*(ROW($B141)-ROW($B$3)))</f>
        <v>596</v>
      </c>
      <c r="G141" s="32">
        <f>INDEX('Обработка исходного'!J:J,ROW($B$3)+4*(ROW($B141)-ROW($B$3)))</f>
        <v>589</v>
      </c>
      <c r="H141" s="32">
        <f>INDEX('Обработка исходного'!K:K,ROW($B$3)+4*(ROW($B141)-ROW($B$3)))</f>
        <v>589</v>
      </c>
      <c r="I141" s="32">
        <f>INDEX('Обработка исходного'!L:L,ROW($B$3)+4*(ROW($B141)-ROW($B$3)))</f>
        <v>569</v>
      </c>
      <c r="J141" s="32">
        <f>INDEX('Обработка исходного'!M:M,ROW($B$3)+4*(ROW($B141)-ROW($B$3)))</f>
        <v>559</v>
      </c>
      <c r="K141" s="32">
        <f>INDEX('Обработка исходного'!N:N,ROW($B$3)+4*(ROW($B141)-ROW($B$3)))</f>
        <v>549</v>
      </c>
      <c r="L141" s="32">
        <f>INDEX('Обработка исходного'!O:O,ROW($B$3)+4*(ROW($B141)-ROW($B$3)))</f>
        <v>510</v>
      </c>
      <c r="M141" s="32">
        <f>INDEX('Обработка исходного'!P:P,ROW($B$3)+4*(ROW($B141)-ROW($B$3)))</f>
        <v>471</v>
      </c>
      <c r="N141" s="32">
        <f>INDEX('Обработка исходного'!Q:Q,ROW($B$3)+4*(ROW($B141)-ROW($B$3)))</f>
        <v>392</v>
      </c>
      <c r="O141" s="32" t="str">
        <f>INDEX('Обработка исходного'!R:R,ROW($B$3)+4*(ROW($B141)-ROW($B$3)))</f>
        <v>-</v>
      </c>
      <c r="P141" s="33" t="str">
        <f>INDEX('Обработка исходного'!S:S,ROW($B$3)+4*(ROW($B141)-ROW($B$3)))</f>
        <v>-</v>
      </c>
    </row>
    <row r="142" spans="1:16" x14ac:dyDescent="0.25">
      <c r="A142" s="10" t="str">
        <f>INDEX('Обработка исходного'!B:B,ROW($B$3)+4*(ROW($B142)-ROW($B$3)))</f>
        <v>Сталь легированная</v>
      </c>
      <c r="B142" s="47" t="str">
        <f>INDEX('Обработка исходного'!D:D,ROW($B$3)+4*(ROW($B142)-ROW($B$3)))</f>
        <v>35ХМ</v>
      </c>
      <c r="C142" s="27" t="str">
        <f>IF(ISBLANK(INDEX('Обработка исходного'!E:E,ROW($B$3)+4*(ROW($B142)-ROW($B$3)))),"",INDEX('Обработка исходного'!E:E,ROW($B$3)+4*(ROW($B142)-ROW($B$3))))</f>
        <v>Поковки толщиной или диаметром от 50 до 500 мм, КП440*</v>
      </c>
      <c r="D142" s="31">
        <f>INDEX('Обработка исходного'!G:G,ROW($B$3)+4*(ROW($B142)-ROW($B$3)))</f>
        <v>635</v>
      </c>
      <c r="E142" s="32">
        <f>INDEX('Обработка исходного'!H:H,ROW($B$3)+4*(ROW($B142)-ROW($B$3)))</f>
        <v>628</v>
      </c>
      <c r="F142" s="32">
        <f>INDEX('Обработка исходного'!I:I,ROW($B$3)+4*(ROW($B142)-ROW($B$3)))</f>
        <v>618</v>
      </c>
      <c r="G142" s="32">
        <f>INDEX('Обработка исходного'!J:J,ROW($B$3)+4*(ROW($B142)-ROW($B$3)))</f>
        <v>598</v>
      </c>
      <c r="H142" s="32">
        <f>INDEX('Обработка исходного'!K:K,ROW($B$3)+4*(ROW($B142)-ROW($B$3)))</f>
        <v>598</v>
      </c>
      <c r="I142" s="32">
        <f>INDEX('Обработка исходного'!L:L,ROW($B$3)+4*(ROW($B142)-ROW($B$3)))</f>
        <v>589</v>
      </c>
      <c r="J142" s="32">
        <f>INDEX('Обработка исходного'!M:M,ROW($B$3)+4*(ROW($B142)-ROW($B$3)))</f>
        <v>589</v>
      </c>
      <c r="K142" s="32">
        <f>INDEX('Обработка исходного'!N:N,ROW($B$3)+4*(ROW($B142)-ROW($B$3)))</f>
        <v>559</v>
      </c>
      <c r="L142" s="32">
        <f>INDEX('Обработка исходного'!O:O,ROW($B$3)+4*(ROW($B142)-ROW($B$3)))</f>
        <v>530</v>
      </c>
      <c r="M142" s="32">
        <f>INDEX('Обработка исходного'!P:P,ROW($B$3)+4*(ROW($B142)-ROW($B$3)))</f>
        <v>491</v>
      </c>
      <c r="N142" s="32">
        <f>INDEX('Обработка исходного'!Q:Q,ROW($B$3)+4*(ROW($B142)-ROW($B$3)))</f>
        <v>392</v>
      </c>
      <c r="O142" s="32" t="str">
        <f>INDEX('Обработка исходного'!R:R,ROW($B$3)+4*(ROW($B142)-ROW($B$3)))</f>
        <v>-</v>
      </c>
      <c r="P142" s="33" t="str">
        <f>INDEX('Обработка исходного'!S:S,ROW($B$3)+4*(ROW($B142)-ROW($B$3)))</f>
        <v>-</v>
      </c>
    </row>
    <row r="143" spans="1:16" x14ac:dyDescent="0.25">
      <c r="A143" s="10" t="str">
        <f>INDEX('Обработка исходного'!B:B,ROW($B$3)+4*(ROW($B143)-ROW($B$3)))</f>
        <v>Сталь легированная</v>
      </c>
      <c r="B143" s="47" t="str">
        <f>INDEX('Обработка исходного'!D:D,ROW($B$3)+4*(ROW($B143)-ROW($B$3)))</f>
        <v>35ХМ</v>
      </c>
      <c r="C143" s="27" t="str">
        <f>IF(ISBLANK(INDEX('Обработка исходного'!E:E,ROW($B$3)+4*(ROW($B143)-ROW($B$3)))),"",INDEX('Обработка исходного'!E:E,ROW($B$3)+4*(ROW($B143)-ROW($B$3))))</f>
        <v>Поковки толщиной или диаметром до 300 мм, КП490*</v>
      </c>
      <c r="D143" s="31">
        <f>INDEX('Обработка исходного'!G:G,ROW($B$3)+4*(ROW($B143)-ROW($B$3)))</f>
        <v>657</v>
      </c>
      <c r="E143" s="32">
        <f>INDEX('Обработка исходного'!H:H,ROW($B$3)+4*(ROW($B143)-ROW($B$3)))</f>
        <v>647</v>
      </c>
      <c r="F143" s="32">
        <f>INDEX('Обработка исходного'!I:I,ROW($B$3)+4*(ROW($B143)-ROW($B$3)))</f>
        <v>638</v>
      </c>
      <c r="G143" s="32">
        <f>INDEX('Обработка исходного'!J:J,ROW($B$3)+4*(ROW($B143)-ROW($B$3)))</f>
        <v>628</v>
      </c>
      <c r="H143" s="32">
        <f>INDEX('Обработка исходного'!K:K,ROW($B$3)+4*(ROW($B143)-ROW($B$3)))</f>
        <v>608</v>
      </c>
      <c r="I143" s="32">
        <f>INDEX('Обработка исходного'!L:L,ROW($B$3)+4*(ROW($B143)-ROW($B$3)))</f>
        <v>598</v>
      </c>
      <c r="J143" s="32">
        <f>INDEX('Обработка исходного'!M:M,ROW($B$3)+4*(ROW($B143)-ROW($B$3)))</f>
        <v>589</v>
      </c>
      <c r="K143" s="32">
        <f>INDEX('Обработка исходного'!N:N,ROW($B$3)+4*(ROW($B143)-ROW($B$3)))</f>
        <v>579</v>
      </c>
      <c r="L143" s="32">
        <f>INDEX('Обработка исходного'!O:O,ROW($B$3)+4*(ROW($B143)-ROW($B$3)))</f>
        <v>540</v>
      </c>
      <c r="M143" s="32">
        <f>INDEX('Обработка исходного'!P:P,ROW($B$3)+4*(ROW($B143)-ROW($B$3)))</f>
        <v>500</v>
      </c>
      <c r="N143" s="32">
        <f>INDEX('Обработка исходного'!Q:Q,ROW($B$3)+4*(ROW($B143)-ROW($B$3)))</f>
        <v>422</v>
      </c>
      <c r="O143" s="32" t="str">
        <f>INDEX('Обработка исходного'!R:R,ROW($B$3)+4*(ROW($B143)-ROW($B$3)))</f>
        <v>-</v>
      </c>
      <c r="P143" s="33" t="str">
        <f>INDEX('Обработка исходного'!S:S,ROW($B$3)+4*(ROW($B143)-ROW($B$3)))</f>
        <v>-</v>
      </c>
    </row>
    <row r="144" spans="1:16" x14ac:dyDescent="0.25">
      <c r="A144" s="10" t="str">
        <f>INDEX('Обработка исходного'!B:B,ROW($B$3)+4*(ROW($B144)-ROW($B$3)))</f>
        <v>Сталь легированная</v>
      </c>
      <c r="B144" s="47" t="str">
        <f>INDEX('Обработка исходного'!D:D,ROW($B$3)+4*(ROW($B144)-ROW($B$3)))</f>
        <v>35ХМ</v>
      </c>
      <c r="C144" s="27" t="str">
        <f>IF(ISBLANK(INDEX('Обработка исходного'!E:E,ROW($B$3)+4*(ROW($B144)-ROW($B$3)))),"",INDEX('Обработка исходного'!E:E,ROW($B$3)+4*(ROW($B144)-ROW($B$3))))</f>
        <v>Поковки толщиной или диаметром до 50 мм, КП540*</v>
      </c>
      <c r="D144" s="31">
        <f>INDEX('Обработка исходного'!G:G,ROW($B$3)+4*(ROW($B144)-ROW($B$3)))</f>
        <v>685</v>
      </c>
      <c r="E144" s="32">
        <f>INDEX('Обработка исходного'!H:H,ROW($B$3)+4*(ROW($B144)-ROW($B$3)))</f>
        <v>685</v>
      </c>
      <c r="F144" s="32">
        <f>INDEX('Обработка исходного'!I:I,ROW($B$3)+4*(ROW($B144)-ROW($B$3)))</f>
        <v>667</v>
      </c>
      <c r="G144" s="32">
        <f>INDEX('Обработка исходного'!J:J,ROW($B$3)+4*(ROW($B144)-ROW($B$3)))</f>
        <v>647</v>
      </c>
      <c r="H144" s="32">
        <f>INDEX('Обработка исходного'!K:K,ROW($B$3)+4*(ROW($B144)-ROW($B$3)))</f>
        <v>638</v>
      </c>
      <c r="I144" s="32">
        <f>INDEX('Обработка исходного'!L:L,ROW($B$3)+4*(ROW($B144)-ROW($B$3)))</f>
        <v>628</v>
      </c>
      <c r="J144" s="32">
        <f>INDEX('Обработка исходного'!M:M,ROW($B$3)+4*(ROW($B144)-ROW($B$3)))</f>
        <v>618</v>
      </c>
      <c r="K144" s="32">
        <f>INDEX('Обработка исходного'!N:N,ROW($B$3)+4*(ROW($B144)-ROW($B$3)))</f>
        <v>608</v>
      </c>
      <c r="L144" s="32">
        <f>INDEX('Обработка исходного'!O:O,ROW($B$3)+4*(ROW($B144)-ROW($B$3)))</f>
        <v>569</v>
      </c>
      <c r="M144" s="32">
        <f>INDEX('Обработка исходного'!P:P,ROW($B$3)+4*(ROW($B144)-ROW($B$3)))</f>
        <v>530</v>
      </c>
      <c r="N144" s="32">
        <f>INDEX('Обработка исходного'!Q:Q,ROW($B$3)+4*(ROW($B144)-ROW($B$3)))</f>
        <v>432</v>
      </c>
      <c r="O144" s="32" t="str">
        <f>INDEX('Обработка исходного'!R:R,ROW($B$3)+4*(ROW($B144)-ROW($B$3)))</f>
        <v>-</v>
      </c>
      <c r="P144" s="33" t="str">
        <f>INDEX('Обработка исходного'!S:S,ROW($B$3)+4*(ROW($B144)-ROW($B$3)))</f>
        <v>-</v>
      </c>
    </row>
    <row r="145" spans="1:16" x14ac:dyDescent="0.25">
      <c r="A145" s="10" t="str">
        <f>INDEX('Обработка исходного'!B:B,ROW($B$3)+4*(ROW($B145)-ROW($B$3)))</f>
        <v>Сталь легированная</v>
      </c>
      <c r="B145" s="47" t="str">
        <f>INDEX('Обработка исходного'!D:D,ROW($B$3)+4*(ROW($B145)-ROW($B$3)))</f>
        <v>35ХМ</v>
      </c>
      <c r="C145" s="27" t="str">
        <f>IF(ISBLANK(INDEX('Обработка исходного'!E:E,ROW($B$3)+4*(ROW($B145)-ROW($B$3)))),"",INDEX('Обработка исходного'!E:E,ROW($B$3)+4*(ROW($B145)-ROW($B$3))))</f>
        <v>Поковки толщиной или диаметром до 100 мм, КП590*</v>
      </c>
      <c r="D145" s="31">
        <f>INDEX('Обработка исходного'!G:G,ROW($B$3)+4*(ROW($B145)-ROW($B$3)))</f>
        <v>735</v>
      </c>
      <c r="E145" s="32">
        <f>INDEX('Обработка исходного'!H:H,ROW($B$3)+4*(ROW($B145)-ROW($B$3)))</f>
        <v>726</v>
      </c>
      <c r="F145" s="32">
        <f>INDEX('Обработка исходного'!I:I,ROW($B$3)+4*(ROW($B145)-ROW($B$3)))</f>
        <v>716</v>
      </c>
      <c r="G145" s="32">
        <f>INDEX('Обработка исходного'!J:J,ROW($B$3)+4*(ROW($B145)-ROW($B$3)))</f>
        <v>697</v>
      </c>
      <c r="H145" s="32">
        <f>INDEX('Обработка исходного'!K:K,ROW($B$3)+4*(ROW($B145)-ROW($B$3)))</f>
        <v>687</v>
      </c>
      <c r="I145" s="32">
        <f>INDEX('Обработка исходного'!L:L,ROW($B$3)+4*(ROW($B145)-ROW($B$3)))</f>
        <v>687</v>
      </c>
      <c r="J145" s="32">
        <f>INDEX('Обработка исходного'!M:M,ROW($B$3)+4*(ROW($B145)-ROW($B$3)))</f>
        <v>667</v>
      </c>
      <c r="K145" s="32">
        <f>INDEX('Обработка исходного'!N:N,ROW($B$3)+4*(ROW($B145)-ROW($B$3)))</f>
        <v>647</v>
      </c>
      <c r="L145" s="32">
        <f>INDEX('Обработка исходного'!O:O,ROW($B$3)+4*(ROW($B145)-ROW($B$3)))</f>
        <v>608</v>
      </c>
      <c r="M145" s="32">
        <f>INDEX('Обработка исходного'!P:P,ROW($B$3)+4*(ROW($B145)-ROW($B$3)))</f>
        <v>569</v>
      </c>
      <c r="N145" s="32">
        <f>INDEX('Обработка исходного'!Q:Q,ROW($B$3)+4*(ROW($B145)-ROW($B$3)))</f>
        <v>461</v>
      </c>
      <c r="O145" s="32" t="str">
        <f>INDEX('Обработка исходного'!R:R,ROW($B$3)+4*(ROW($B145)-ROW($B$3)))</f>
        <v>-</v>
      </c>
      <c r="P145" s="33" t="str">
        <f>INDEX('Обработка исходного'!S:S,ROW($B$3)+4*(ROW($B145)-ROW($B$3)))</f>
        <v>-</v>
      </c>
    </row>
    <row r="146" spans="1:16" x14ac:dyDescent="0.25">
      <c r="A146" s="10" t="str">
        <f>INDEX('Обработка исходного'!B:B,ROW($B$3)+4*(ROW($B146)-ROW($B$3)))</f>
        <v>Сталь легированная</v>
      </c>
      <c r="B146" s="47" t="str">
        <f>INDEX('Обработка исходного'!D:D,ROW($B$3)+4*(ROW($B146)-ROW($B$3)))</f>
        <v>35ХМ</v>
      </c>
      <c r="C146" s="27" t="str">
        <f>IF(ISBLANK(INDEX('Обработка исходного'!E:E,ROW($B$3)+4*(ROW($B146)-ROW($B$3)))),"",INDEX('Обработка исходного'!E:E,ROW($B$3)+4*(ROW($B146)-ROW($B$3))))</f>
        <v>Прутки и полосы толщиной или диаметром до 80 мм</v>
      </c>
      <c r="D146" s="31">
        <f>INDEX('Обработка исходного'!G:G,ROW($B$3)+4*(ROW($B146)-ROW($B$3)))</f>
        <v>932</v>
      </c>
      <c r="E146" s="32">
        <f>INDEX('Обработка исходного'!H:H,ROW($B$3)+4*(ROW($B146)-ROW($B$3)))</f>
        <v>912</v>
      </c>
      <c r="F146" s="32">
        <f>INDEX('Обработка исходного'!I:I,ROW($B$3)+4*(ROW($B146)-ROW($B$3)))</f>
        <v>903</v>
      </c>
      <c r="G146" s="32">
        <f>INDEX('Обработка исходного'!J:J,ROW($B$3)+4*(ROW($B146)-ROW($B$3)))</f>
        <v>883</v>
      </c>
      <c r="H146" s="32">
        <f>INDEX('Обработка исходного'!K:K,ROW($B$3)+4*(ROW($B146)-ROW($B$3)))</f>
        <v>883</v>
      </c>
      <c r="I146" s="32">
        <f>INDEX('Обработка исходного'!L:L,ROW($B$3)+4*(ROW($B146)-ROW($B$3)))</f>
        <v>853</v>
      </c>
      <c r="J146" s="32">
        <f>INDEX('Обработка исходного'!M:M,ROW($B$3)+4*(ROW($B146)-ROW($B$3)))</f>
        <v>844</v>
      </c>
      <c r="K146" s="32">
        <f>INDEX('Обработка исходного'!N:N,ROW($B$3)+4*(ROW($B146)-ROW($B$3)))</f>
        <v>824</v>
      </c>
      <c r="L146" s="32">
        <f>INDEX('Обработка исходного'!O:O,ROW($B$3)+4*(ROW($B146)-ROW($B$3)))</f>
        <v>785</v>
      </c>
      <c r="M146" s="32">
        <f>INDEX('Обработка исходного'!P:P,ROW($B$3)+4*(ROW($B146)-ROW($B$3)))</f>
        <v>716</v>
      </c>
      <c r="N146" s="32">
        <f>INDEX('Обработка исходного'!Q:Q,ROW($B$3)+4*(ROW($B146)-ROW($B$3)))</f>
        <v>589</v>
      </c>
      <c r="O146" s="32" t="str">
        <f>INDEX('Обработка исходного'!R:R,ROW($B$3)+4*(ROW($B146)-ROW($B$3)))</f>
        <v>-</v>
      </c>
      <c r="P146" s="33" t="str">
        <f>INDEX('Обработка исходного'!S:S,ROW($B$3)+4*(ROW($B146)-ROW($B$3)))</f>
        <v>-</v>
      </c>
    </row>
    <row r="147" spans="1:16" x14ac:dyDescent="0.25">
      <c r="A147" s="10" t="str">
        <f>INDEX('Обработка исходного'!B:B,ROW($B$3)+4*(ROW($B147)-ROW($B$3)))</f>
        <v>Сталь легированная</v>
      </c>
      <c r="B147" s="47" t="str">
        <f>INDEX('Обработка исходного'!D:D,ROW($B$3)+4*(ROW($B147)-ROW($B$3)))</f>
        <v>35ХМ</v>
      </c>
      <c r="C147" s="27" t="str">
        <f>IF(ISBLANK(INDEX('Обработка исходного'!E:E,ROW($B$3)+4*(ROW($B147)-ROW($B$3)))),"",INDEX('Обработка исходного'!E:E,ROW($B$3)+4*(ROW($B147)-ROW($B$3))))</f>
        <v>Прутки и полосы толщиной или диаметром от 80 до 150 мм</v>
      </c>
      <c r="D147" s="31">
        <f>INDEX('Обработка исходного'!G:G,ROW($B$3)+4*(ROW($B147)-ROW($B$3)))</f>
        <v>932</v>
      </c>
      <c r="E147" s="32">
        <f>INDEX('Обработка исходного'!H:H,ROW($B$3)+4*(ROW($B147)-ROW($B$3)))</f>
        <v>912</v>
      </c>
      <c r="F147" s="32">
        <f>INDEX('Обработка исходного'!I:I,ROW($B$3)+4*(ROW($B147)-ROW($B$3)))</f>
        <v>903</v>
      </c>
      <c r="G147" s="32">
        <f>INDEX('Обработка исходного'!J:J,ROW($B$3)+4*(ROW($B147)-ROW($B$3)))</f>
        <v>883</v>
      </c>
      <c r="H147" s="32">
        <f>INDEX('Обработка исходного'!K:K,ROW($B$3)+4*(ROW($B147)-ROW($B$3)))</f>
        <v>883</v>
      </c>
      <c r="I147" s="32">
        <f>INDEX('Обработка исходного'!L:L,ROW($B$3)+4*(ROW($B147)-ROW($B$3)))</f>
        <v>853</v>
      </c>
      <c r="J147" s="32">
        <f>INDEX('Обработка исходного'!M:M,ROW($B$3)+4*(ROW($B147)-ROW($B$3)))</f>
        <v>844</v>
      </c>
      <c r="K147" s="32">
        <f>INDEX('Обработка исходного'!N:N,ROW($B$3)+4*(ROW($B147)-ROW($B$3)))</f>
        <v>824</v>
      </c>
      <c r="L147" s="32">
        <f>INDEX('Обработка исходного'!O:O,ROW($B$3)+4*(ROW($B147)-ROW($B$3)))</f>
        <v>785</v>
      </c>
      <c r="M147" s="32">
        <f>INDEX('Обработка исходного'!P:P,ROW($B$3)+4*(ROW($B147)-ROW($B$3)))</f>
        <v>716</v>
      </c>
      <c r="N147" s="32">
        <f>INDEX('Обработка исходного'!Q:Q,ROW($B$3)+4*(ROW($B147)-ROW($B$3)))</f>
        <v>589</v>
      </c>
      <c r="O147" s="32" t="str">
        <f>INDEX('Обработка исходного'!R:R,ROW($B$3)+4*(ROW($B147)-ROW($B$3)))</f>
        <v>-</v>
      </c>
      <c r="P147" s="33" t="str">
        <f>INDEX('Обработка исходного'!S:S,ROW($B$3)+4*(ROW($B147)-ROW($B$3)))</f>
        <v>-</v>
      </c>
    </row>
    <row r="148" spans="1:16" x14ac:dyDescent="0.25">
      <c r="A148" s="10" t="str">
        <f>INDEX('Обработка исходного'!B:B,ROW($B$3)+4*(ROW($B148)-ROW($B$3)))</f>
        <v>Сталь легированная</v>
      </c>
      <c r="B148" s="47" t="str">
        <f>INDEX('Обработка исходного'!D:D,ROW($B$3)+4*(ROW($B148)-ROW($B$3)))</f>
        <v>35ХМ</v>
      </c>
      <c r="C148" s="27" t="str">
        <f>IF(ISBLANK(INDEX('Обработка исходного'!E:E,ROW($B$3)+4*(ROW($B148)-ROW($B$3)))),"",INDEX('Обработка исходного'!E:E,ROW($B$3)+4*(ROW($B148)-ROW($B$3))))</f>
        <v>Прутки и полосы толщиной или диаметром от 150 до 250 мм</v>
      </c>
      <c r="D148" s="31">
        <f>INDEX('Обработка исходного'!G:G,ROW($B$3)+4*(ROW($B148)-ROW($B$3)))</f>
        <v>932</v>
      </c>
      <c r="E148" s="32">
        <f>INDEX('Обработка исходного'!H:H,ROW($B$3)+4*(ROW($B148)-ROW($B$3)))</f>
        <v>912</v>
      </c>
      <c r="F148" s="32">
        <f>INDEX('Обработка исходного'!I:I,ROW($B$3)+4*(ROW($B148)-ROW($B$3)))</f>
        <v>903</v>
      </c>
      <c r="G148" s="32">
        <f>INDEX('Обработка исходного'!J:J,ROW($B$3)+4*(ROW($B148)-ROW($B$3)))</f>
        <v>883</v>
      </c>
      <c r="H148" s="32">
        <f>INDEX('Обработка исходного'!K:K,ROW($B$3)+4*(ROW($B148)-ROW($B$3)))</f>
        <v>883</v>
      </c>
      <c r="I148" s="32">
        <f>INDEX('Обработка исходного'!L:L,ROW($B$3)+4*(ROW($B148)-ROW($B$3)))</f>
        <v>853</v>
      </c>
      <c r="J148" s="32">
        <f>INDEX('Обработка исходного'!M:M,ROW($B$3)+4*(ROW($B148)-ROW($B$3)))</f>
        <v>844</v>
      </c>
      <c r="K148" s="32">
        <f>INDEX('Обработка исходного'!N:N,ROW($B$3)+4*(ROW($B148)-ROW($B$3)))</f>
        <v>824</v>
      </c>
      <c r="L148" s="32">
        <f>INDEX('Обработка исходного'!O:O,ROW($B$3)+4*(ROW($B148)-ROW($B$3)))</f>
        <v>785</v>
      </c>
      <c r="M148" s="32">
        <f>INDEX('Обработка исходного'!P:P,ROW($B$3)+4*(ROW($B148)-ROW($B$3)))</f>
        <v>716</v>
      </c>
      <c r="N148" s="32">
        <f>INDEX('Обработка исходного'!Q:Q,ROW($B$3)+4*(ROW($B148)-ROW($B$3)))</f>
        <v>589</v>
      </c>
      <c r="O148" s="32" t="str">
        <f>INDEX('Обработка исходного'!R:R,ROW($B$3)+4*(ROW($B148)-ROW($B$3)))</f>
        <v>-</v>
      </c>
      <c r="P148" s="33" t="str">
        <f>INDEX('Обработка исходного'!S:S,ROW($B$3)+4*(ROW($B148)-ROW($B$3)))</f>
        <v>-</v>
      </c>
    </row>
    <row r="149" spans="1:16" ht="25.5" x14ac:dyDescent="0.25">
      <c r="A149" s="10" t="str">
        <f>INDEX('Обработка исходного'!B:B,ROW($B$3)+4*(ROW($B149)-ROW($B$3)))</f>
        <v>Сталь легированная</v>
      </c>
      <c r="B149" s="47" t="str">
        <f>INDEX('Обработка исходного'!D:D,ROW($B$3)+4*(ROW($B149)-ROW($B$3)))</f>
        <v>35ХМ</v>
      </c>
      <c r="C149" s="27" t="str">
        <f>IF(ISBLANK(INDEX('Обработка исходного'!E:E,ROW($B$3)+4*(ROW($B149)-ROW($B$3)))),"",INDEX('Обработка исходного'!E:E,ROW($B$3)+4*(ROW($B149)-ROW($B$3))))</f>
        <v>Заготовки крепежных деталей толщиной или диаметром до 300 мм, КП440*</v>
      </c>
      <c r="D149" s="31">
        <f>INDEX('Обработка исходного'!G:G,ROW($B$3)+4*(ROW($B149)-ROW($B$3)))</f>
        <v>491</v>
      </c>
      <c r="E149" s="32">
        <f>INDEX('Обработка исходного'!H:H,ROW($B$3)+4*(ROW($B149)-ROW($B$3)))</f>
        <v>479</v>
      </c>
      <c r="F149" s="32">
        <f>INDEX('Обработка исходного'!I:I,ROW($B$3)+4*(ROW($B149)-ROW($B$3)))</f>
        <v>469</v>
      </c>
      <c r="G149" s="32">
        <f>INDEX('Обработка исходного'!J:J,ROW($B$3)+4*(ROW($B149)-ROW($B$3)))</f>
        <v>459</v>
      </c>
      <c r="H149" s="32">
        <f>INDEX('Обработка исходного'!K:K,ROW($B$3)+4*(ROW($B149)-ROW($B$3)))</f>
        <v>459</v>
      </c>
      <c r="I149" s="32">
        <f>INDEX('Обработка исходного'!L:L,ROW($B$3)+4*(ROW($B149)-ROW($B$3)))</f>
        <v>449</v>
      </c>
      <c r="J149" s="32">
        <f>INDEX('Обработка исходного'!M:M,ROW($B$3)+4*(ROW($B149)-ROW($B$3)))</f>
        <v>439</v>
      </c>
      <c r="K149" s="32">
        <f>INDEX('Обработка исходного'!N:N,ROW($B$3)+4*(ROW($B149)-ROW($B$3)))</f>
        <v>428</v>
      </c>
      <c r="L149" s="32">
        <f>INDEX('Обработка исходного'!O:O,ROW($B$3)+4*(ROW($B149)-ROW($B$3)))</f>
        <v>408</v>
      </c>
      <c r="M149" s="32">
        <f>INDEX('Обработка исходного'!P:P,ROW($B$3)+4*(ROW($B149)-ROW($B$3)))</f>
        <v>367</v>
      </c>
      <c r="N149" s="32">
        <f>INDEX('Обработка исходного'!Q:Q,ROW($B$3)+4*(ROW($B149)-ROW($B$3)))</f>
        <v>316</v>
      </c>
      <c r="O149" s="32" t="str">
        <f>INDEX('Обработка исходного'!R:R,ROW($B$3)+4*(ROW($B149)-ROW($B$3)))</f>
        <v>-</v>
      </c>
      <c r="P149" s="33" t="str">
        <f>INDEX('Обработка исходного'!S:S,ROW($B$3)+4*(ROW($B149)-ROW($B$3)))</f>
        <v>-</v>
      </c>
    </row>
    <row r="150" spans="1:16" ht="25.5" x14ac:dyDescent="0.25">
      <c r="A150" s="10" t="str">
        <f>INDEX('Обработка исходного'!B:B,ROW($B$3)+4*(ROW($B150)-ROW($B$3)))</f>
        <v>Сталь легированная</v>
      </c>
      <c r="B150" s="47" t="str">
        <f>INDEX('Обработка исходного'!D:D,ROW($B$3)+4*(ROW($B150)-ROW($B$3)))</f>
        <v>35ХМ</v>
      </c>
      <c r="C150" s="27" t="str">
        <f>IF(ISBLANK(INDEX('Обработка исходного'!E:E,ROW($B$3)+4*(ROW($B150)-ROW($B$3)))),"",INDEX('Обработка исходного'!E:E,ROW($B$3)+4*(ROW($B150)-ROW($B$3))))</f>
        <v>Заготовки крепежных деталей толщиной или диаметром до 300 мм, КП640*</v>
      </c>
      <c r="D150" s="31">
        <f>INDEX('Обработка исходного'!G:G,ROW($B$3)+4*(ROW($B150)-ROW($B$3)))</f>
        <v>784</v>
      </c>
      <c r="E150" s="32">
        <f>INDEX('Обработка исходного'!H:H,ROW($B$3)+4*(ROW($B150)-ROW($B$3)))</f>
        <v>765</v>
      </c>
      <c r="F150" s="32">
        <f>INDEX('Обработка исходного'!I:I,ROW($B$3)+4*(ROW($B150)-ROW($B$3)))</f>
        <v>749</v>
      </c>
      <c r="G150" s="32">
        <f>INDEX('Обработка исходного'!J:J,ROW($B$3)+4*(ROW($B150)-ROW($B$3)))</f>
        <v>732</v>
      </c>
      <c r="H150" s="32">
        <f>INDEX('Обработка исходного'!K:K,ROW($B$3)+4*(ROW($B150)-ROW($B$3)))</f>
        <v>732</v>
      </c>
      <c r="I150" s="32">
        <f>INDEX('Обработка исходного'!L:L,ROW($B$3)+4*(ROW($B150)-ROW($B$3)))</f>
        <v>717</v>
      </c>
      <c r="J150" s="32">
        <f>INDEX('Обработка исходного'!M:M,ROW($B$3)+4*(ROW($B150)-ROW($B$3)))</f>
        <v>701</v>
      </c>
      <c r="K150" s="32">
        <f>INDEX('Обработка исходного'!N:N,ROW($B$3)+4*(ROW($B150)-ROW($B$3)))</f>
        <v>701</v>
      </c>
      <c r="L150" s="32">
        <f>INDEX('Обработка исходного'!O:O,ROW($B$3)+4*(ROW($B150)-ROW($B$3)))</f>
        <v>651</v>
      </c>
      <c r="M150" s="32">
        <f>INDEX('Обработка исходного'!P:P,ROW($B$3)+4*(ROW($B150)-ROW($B$3)))</f>
        <v>586</v>
      </c>
      <c r="N150" s="32">
        <f>INDEX('Обработка исходного'!Q:Q,ROW($B$3)+4*(ROW($B150)-ROW($B$3)))</f>
        <v>505</v>
      </c>
      <c r="O150" s="32" t="str">
        <f>INDEX('Обработка исходного'!R:R,ROW($B$3)+4*(ROW($B150)-ROW($B$3)))</f>
        <v>-</v>
      </c>
      <c r="P150" s="33" t="str">
        <f>INDEX('Обработка исходного'!S:S,ROW($B$3)+4*(ROW($B150)-ROW($B$3)))</f>
        <v>-</v>
      </c>
    </row>
    <row r="151" spans="1:16" x14ac:dyDescent="0.25">
      <c r="A151" s="10" t="str">
        <f>INDEX('Обработка исходного'!B:B,ROW($B$3)+4*(ROW($B151)-ROW($B$3)))</f>
        <v>Сталь легированная</v>
      </c>
      <c r="B151" s="47" t="str">
        <f>INDEX('Обработка исходного'!D:D,ROW($B$3)+4*(ROW($B151)-ROW($B$3)))</f>
        <v>35ХМА</v>
      </c>
      <c r="C151" s="27" t="str">
        <f>IF(ISBLANK(INDEX('Обработка исходного'!E:E,ROW($B$3)+4*(ROW($B151)-ROW($B$3)))),"",INDEX('Обработка исходного'!E:E,ROW($B$3)+4*(ROW($B151)-ROW($B$3))))</f>
        <v>Поковки толщиной от 100 до 300 мм, КП440*</v>
      </c>
      <c r="D151" s="31">
        <f>INDEX('Обработка исходного'!G:G,ROW($B$3)+4*(ROW($B151)-ROW($B$3)))</f>
        <v>635</v>
      </c>
      <c r="E151" s="32">
        <f>INDEX('Обработка исходного'!H:H,ROW($B$3)+4*(ROW($B151)-ROW($B$3)))</f>
        <v>618</v>
      </c>
      <c r="F151" s="32">
        <f>INDEX('Обработка исходного'!I:I,ROW($B$3)+4*(ROW($B151)-ROW($B$3)))</f>
        <v>608</v>
      </c>
      <c r="G151" s="32">
        <f>INDEX('Обработка исходного'!J:J,ROW($B$3)+4*(ROW($B151)-ROW($B$3)))</f>
        <v>598</v>
      </c>
      <c r="H151" s="32">
        <f>INDEX('Обработка исходного'!K:K,ROW($B$3)+4*(ROW($B151)-ROW($B$3)))</f>
        <v>598</v>
      </c>
      <c r="I151" s="32">
        <f>INDEX('Обработка исходного'!L:L,ROW($B$3)+4*(ROW($B151)-ROW($B$3)))</f>
        <v>579</v>
      </c>
      <c r="J151" s="32">
        <f>INDEX('Обработка исходного'!M:M,ROW($B$3)+4*(ROW($B151)-ROW($B$3)))</f>
        <v>569</v>
      </c>
      <c r="K151" s="32">
        <f>INDEX('Обработка исходного'!N:N,ROW($B$3)+4*(ROW($B151)-ROW($B$3)))</f>
        <v>559</v>
      </c>
      <c r="L151" s="32">
        <f>INDEX('Обработка исходного'!O:O,ROW($B$3)+4*(ROW($B151)-ROW($B$3)))</f>
        <v>530</v>
      </c>
      <c r="M151" s="32">
        <f>INDEX('Обработка исходного'!P:P,ROW($B$3)+4*(ROW($B151)-ROW($B$3)))</f>
        <v>489</v>
      </c>
      <c r="N151" s="32">
        <f>INDEX('Обработка исходного'!Q:Q,ROW($B$3)+4*(ROW($B151)-ROW($B$3)))</f>
        <v>412</v>
      </c>
      <c r="O151" s="32" t="str">
        <f>INDEX('Обработка исходного'!R:R,ROW($B$3)+4*(ROW($B151)-ROW($B$3)))</f>
        <v>-</v>
      </c>
      <c r="P151" s="33" t="str">
        <f>INDEX('Обработка исходного'!S:S,ROW($B$3)+4*(ROW($B151)-ROW($B$3)))</f>
        <v>-</v>
      </c>
    </row>
    <row r="152" spans="1:16" ht="25.5" x14ac:dyDescent="0.25">
      <c r="A152" s="10" t="str">
        <f>INDEX('Обработка исходного'!B:B,ROW($B$3)+4*(ROW($B152)-ROW($B$3)))</f>
        <v>Сталь легированная</v>
      </c>
      <c r="B152" s="47" t="str">
        <f>INDEX('Обработка исходного'!D:D,ROW($B$3)+4*(ROW($B152)-ROW($B$3)))</f>
        <v>35ХМА</v>
      </c>
      <c r="C152" s="27" t="str">
        <f>IF(ISBLANK(INDEX('Обработка исходного'!E:E,ROW($B$3)+4*(ROW($B152)-ROW($B$3)))),"",INDEX('Обработка исходного'!E:E,ROW($B$3)+4*(ROW($B152)-ROW($B$3))))</f>
        <v>Заготовки крепежных деталей толщиной или диаметром от 100 до 300 мм, КП395*</v>
      </c>
      <c r="D152" s="31">
        <f>INDEX('Обработка исходного'!G:G,ROW($B$3)+4*(ROW($B152)-ROW($B$3)))</f>
        <v>618</v>
      </c>
      <c r="E152" s="32">
        <f>INDEX('Обработка исходного'!H:H,ROW($B$3)+4*(ROW($B152)-ROW($B$3)))</f>
        <v>598</v>
      </c>
      <c r="F152" s="32">
        <f>INDEX('Обработка исходного'!I:I,ROW($B$3)+4*(ROW($B152)-ROW($B$3)))</f>
        <v>589</v>
      </c>
      <c r="G152" s="32">
        <f>INDEX('Обработка исходного'!J:J,ROW($B$3)+4*(ROW($B152)-ROW($B$3)))</f>
        <v>579</v>
      </c>
      <c r="H152" s="32">
        <f>INDEX('Обработка исходного'!K:K,ROW($B$3)+4*(ROW($B152)-ROW($B$3)))</f>
        <v>579</v>
      </c>
      <c r="I152" s="32">
        <f>INDEX('Обработка исходного'!L:L,ROW($B$3)+4*(ROW($B152)-ROW($B$3)))</f>
        <v>559</v>
      </c>
      <c r="J152" s="32">
        <f>INDEX('Обработка исходного'!M:M,ROW($B$3)+4*(ROW($B152)-ROW($B$3)))</f>
        <v>549</v>
      </c>
      <c r="K152" s="32">
        <f>INDEX('Обработка исходного'!N:N,ROW($B$3)+4*(ROW($B152)-ROW($B$3)))</f>
        <v>540</v>
      </c>
      <c r="L152" s="32">
        <f>INDEX('Обработка исходного'!O:O,ROW($B$3)+4*(ROW($B152)-ROW($B$3)))</f>
        <v>510</v>
      </c>
      <c r="M152" s="32">
        <f>INDEX('Обработка исходного'!P:P,ROW($B$3)+4*(ROW($B152)-ROW($B$3)))</f>
        <v>461</v>
      </c>
      <c r="N152" s="32">
        <f>INDEX('Обработка исходного'!Q:Q,ROW($B$3)+4*(ROW($B152)-ROW($B$3)))</f>
        <v>402</v>
      </c>
      <c r="O152" s="32" t="str">
        <f>INDEX('Обработка исходного'!R:R,ROW($B$3)+4*(ROW($B152)-ROW($B$3)))</f>
        <v>-</v>
      </c>
      <c r="P152" s="33" t="str">
        <f>INDEX('Обработка исходного'!S:S,ROW($B$3)+4*(ROW($B152)-ROW($B$3)))</f>
        <v>-</v>
      </c>
    </row>
    <row r="153" spans="1:16" ht="25.5" x14ac:dyDescent="0.25">
      <c r="A153" s="10" t="str">
        <f>INDEX('Обработка исходного'!B:B,ROW($B$3)+4*(ROW($B153)-ROW($B$3)))</f>
        <v>Сталь легированная</v>
      </c>
      <c r="B153" s="47" t="str">
        <f>INDEX('Обработка исходного'!D:D,ROW($B$3)+4*(ROW($B153)-ROW($B$3)))</f>
        <v>35ХМА</v>
      </c>
      <c r="C153" s="27" t="str">
        <f>IF(ISBLANK(INDEX('Обработка исходного'!E:E,ROW($B$3)+4*(ROW($B153)-ROW($B$3)))),"",INDEX('Обработка исходного'!E:E,ROW($B$3)+4*(ROW($B153)-ROW($B$3))))</f>
        <v>Заготовки крепежных деталей толщиной или диаметром от 100 до 200 мм, КП490*</v>
      </c>
      <c r="D153" s="31">
        <f>INDEX('Обработка исходного'!G:G,ROW($B$3)+4*(ROW($B153)-ROW($B$3)))</f>
        <v>638</v>
      </c>
      <c r="E153" s="32">
        <f>INDEX('Обработка исходного'!H:H,ROW($B$3)+4*(ROW($B153)-ROW($B$3)))</f>
        <v>618</v>
      </c>
      <c r="F153" s="32">
        <f>INDEX('Обработка исходного'!I:I,ROW($B$3)+4*(ROW($B153)-ROW($B$3)))</f>
        <v>608</v>
      </c>
      <c r="G153" s="32">
        <f>INDEX('Обработка исходного'!J:J,ROW($B$3)+4*(ROW($B153)-ROW($B$3)))</f>
        <v>598</v>
      </c>
      <c r="H153" s="32">
        <f>INDEX('Обработка исходного'!K:K,ROW($B$3)+4*(ROW($B153)-ROW($B$3)))</f>
        <v>598</v>
      </c>
      <c r="I153" s="32">
        <f>INDEX('Обработка исходного'!L:L,ROW($B$3)+4*(ROW($B153)-ROW($B$3)))</f>
        <v>579</v>
      </c>
      <c r="J153" s="32">
        <f>INDEX('Обработка исходного'!M:M,ROW($B$3)+4*(ROW($B153)-ROW($B$3)))</f>
        <v>569</v>
      </c>
      <c r="K153" s="32">
        <f>INDEX('Обработка исходного'!N:N,ROW($B$3)+4*(ROW($B153)-ROW($B$3)))</f>
        <v>559</v>
      </c>
      <c r="L153" s="32">
        <f>INDEX('Обработка исходного'!O:O,ROW($B$3)+4*(ROW($B153)-ROW($B$3)))</f>
        <v>530</v>
      </c>
      <c r="M153" s="32">
        <f>INDEX('Обработка исходного'!P:P,ROW($B$3)+4*(ROW($B153)-ROW($B$3)))</f>
        <v>481</v>
      </c>
      <c r="N153" s="32">
        <f>INDEX('Обработка исходного'!Q:Q,ROW($B$3)+4*(ROW($B153)-ROW($B$3)))</f>
        <v>412</v>
      </c>
      <c r="O153" s="32" t="str">
        <f>INDEX('Обработка исходного'!R:R,ROW($B$3)+4*(ROW($B153)-ROW($B$3)))</f>
        <v>-</v>
      </c>
      <c r="P153" s="33" t="str">
        <f>INDEX('Обработка исходного'!S:S,ROW($B$3)+4*(ROW($B153)-ROW($B$3)))</f>
        <v>-</v>
      </c>
    </row>
    <row r="154" spans="1:16" ht="25.5" x14ac:dyDescent="0.25">
      <c r="A154" s="10" t="str">
        <f>INDEX('Обработка исходного'!B:B,ROW($B$3)+4*(ROW($B154)-ROW($B$3)))</f>
        <v>Сталь легированная</v>
      </c>
      <c r="B154" s="47" t="str">
        <f>INDEX('Обработка исходного'!D:D,ROW($B$3)+4*(ROW($B154)-ROW($B$3)))</f>
        <v>35ХМА</v>
      </c>
      <c r="C154" s="27" t="str">
        <f>IF(ISBLANK(INDEX('Обработка исходного'!E:E,ROW($B$3)+4*(ROW($B154)-ROW($B$3)))),"",INDEX('Обработка исходного'!E:E,ROW($B$3)+4*(ROW($B154)-ROW($B$3))))</f>
        <v>Заготовки крепежных деталей толщиной или диаметром до 100 мм, КП590*</v>
      </c>
      <c r="D154" s="31">
        <f>INDEX('Обработка исходного'!G:G,ROW($B$3)+4*(ROW($B154)-ROW($B$3)))</f>
        <v>736</v>
      </c>
      <c r="E154" s="32">
        <f>INDEX('Обработка исходного'!H:H,ROW($B$3)+4*(ROW($B154)-ROW($B$3)))</f>
        <v>706</v>
      </c>
      <c r="F154" s="32">
        <f>INDEX('Обработка исходного'!I:I,ROW($B$3)+4*(ROW($B154)-ROW($B$3)))</f>
        <v>697</v>
      </c>
      <c r="G154" s="32">
        <f>INDEX('Обработка исходного'!J:J,ROW($B$3)+4*(ROW($B154)-ROW($B$3)))</f>
        <v>687</v>
      </c>
      <c r="H154" s="32">
        <f>INDEX('Обработка исходного'!K:K,ROW($B$3)+4*(ROW($B154)-ROW($B$3)))</f>
        <v>687</v>
      </c>
      <c r="I154" s="32">
        <f>INDEX('Обработка исходного'!L:L,ROW($B$3)+4*(ROW($B154)-ROW($B$3)))</f>
        <v>667</v>
      </c>
      <c r="J154" s="32">
        <f>INDEX('Обработка исходного'!M:M,ROW($B$3)+4*(ROW($B154)-ROW($B$3)))</f>
        <v>657</v>
      </c>
      <c r="K154" s="32">
        <f>INDEX('Обработка исходного'!N:N,ROW($B$3)+4*(ROW($B154)-ROW($B$3)))</f>
        <v>647</v>
      </c>
      <c r="L154" s="32">
        <f>INDEX('Обработка исходного'!O:O,ROW($B$3)+4*(ROW($B154)-ROW($B$3)))</f>
        <v>608</v>
      </c>
      <c r="M154" s="32">
        <f>INDEX('Обработка исходного'!P:P,ROW($B$3)+4*(ROW($B154)-ROW($B$3)))</f>
        <v>549</v>
      </c>
      <c r="N154" s="32">
        <f>INDEX('Обработка исходного'!Q:Q,ROW($B$3)+4*(ROW($B154)-ROW($B$3)))</f>
        <v>471</v>
      </c>
      <c r="O154" s="32" t="str">
        <f>INDEX('Обработка исходного'!R:R,ROW($B$3)+4*(ROW($B154)-ROW($B$3)))</f>
        <v>-</v>
      </c>
      <c r="P154" s="33" t="str">
        <f>INDEX('Обработка исходного'!S:S,ROW($B$3)+4*(ROW($B154)-ROW($B$3)))</f>
        <v>-</v>
      </c>
    </row>
    <row r="155" spans="1:16" ht="25.5" x14ac:dyDescent="0.25">
      <c r="A155" s="10" t="str">
        <f>INDEX('Обработка исходного'!B:B,ROW($B$3)+4*(ROW($B155)-ROW($B$3)))</f>
        <v>Сталь легированная</v>
      </c>
      <c r="B155" s="47" t="str">
        <f>INDEX('Обработка исходного'!D:D,ROW($B$3)+4*(ROW($B155)-ROW($B$3)))</f>
        <v>35ХМА</v>
      </c>
      <c r="C155" s="27" t="str">
        <f>IF(ISBLANK(INDEX('Обработка исходного'!E:E,ROW($B$3)+4*(ROW($B155)-ROW($B$3)))),"",INDEX('Обработка исходного'!E:E,ROW($B$3)+4*(ROW($B155)-ROW($B$3))))</f>
        <v>Заготовки крепежных деталей толщиной или диаметром до 300 мм, КП640*</v>
      </c>
      <c r="D155" s="31">
        <f>INDEX('Обработка исходного'!G:G,ROW($B$3)+4*(ROW($B155)-ROW($B$3)))</f>
        <v>785</v>
      </c>
      <c r="E155" s="32">
        <f>INDEX('Обработка исходного'!H:H,ROW($B$3)+4*(ROW($B155)-ROW($B$3)))</f>
        <v>765</v>
      </c>
      <c r="F155" s="32">
        <f>INDEX('Обработка исходного'!I:I,ROW($B$3)+4*(ROW($B155)-ROW($B$3)))</f>
        <v>755</v>
      </c>
      <c r="G155" s="32">
        <f>INDEX('Обработка исходного'!J:J,ROW($B$3)+4*(ROW($B155)-ROW($B$3)))</f>
        <v>736</v>
      </c>
      <c r="H155" s="32">
        <f>INDEX('Обработка исходного'!K:K,ROW($B$3)+4*(ROW($B155)-ROW($B$3)))</f>
        <v>726</v>
      </c>
      <c r="I155" s="32">
        <f>INDEX('Обработка исходного'!L:L,ROW($B$3)+4*(ROW($B155)-ROW($B$3)))</f>
        <v>726</v>
      </c>
      <c r="J155" s="32">
        <f>INDEX('Обработка исходного'!M:M,ROW($B$3)+4*(ROW($B155)-ROW($B$3)))</f>
        <v>726</v>
      </c>
      <c r="K155" s="32">
        <f>INDEX('Обработка исходного'!N:N,ROW($B$3)+4*(ROW($B155)-ROW($B$3)))</f>
        <v>697</v>
      </c>
      <c r="L155" s="32">
        <f>INDEX('Обработка исходного'!O:O,ROW($B$3)+4*(ROW($B155)-ROW($B$3)))</f>
        <v>651</v>
      </c>
      <c r="M155" s="32">
        <f>INDEX('Обработка исходного'!P:P,ROW($B$3)+4*(ROW($B155)-ROW($B$3)))</f>
        <v>598</v>
      </c>
      <c r="N155" s="32">
        <f>INDEX('Обработка исходного'!Q:Q,ROW($B$3)+4*(ROW($B155)-ROW($B$3)))</f>
        <v>491</v>
      </c>
      <c r="O155" s="32" t="str">
        <f>INDEX('Обработка исходного'!R:R,ROW($B$3)+4*(ROW($B155)-ROW($B$3)))</f>
        <v>-</v>
      </c>
      <c r="P155" s="33" t="str">
        <f>INDEX('Обработка исходного'!S:S,ROW($B$3)+4*(ROW($B155)-ROW($B$3)))</f>
        <v>-</v>
      </c>
    </row>
    <row r="156" spans="1:16" x14ac:dyDescent="0.25">
      <c r="A156" s="10" t="str">
        <f>INDEX('Обработка исходного'!B:B,ROW($B$3)+4*(ROW($B156)-ROW($B$3)))</f>
        <v>Сталь легированная</v>
      </c>
      <c r="B156" s="47" t="str">
        <f>INDEX('Обработка исходного'!D:D,ROW($B$3)+4*(ROW($B156)-ROW($B$3)))</f>
        <v>10Х2М</v>
      </c>
      <c r="C156" s="27" t="str">
        <f>IF(ISBLANK(INDEX('Обработка исходного'!E:E,ROW($B$3)+4*(ROW($B156)-ROW($B$3)))),"",INDEX('Обработка исходного'!E:E,ROW($B$3)+4*(ROW($B156)-ROW($B$3))))</f>
        <v>Листы толщиной от 6 до 50 мм</v>
      </c>
      <c r="D156" s="31">
        <f>INDEX('Обработка исходного'!G:G,ROW($B$3)+4*(ROW($B156)-ROW($B$3)))</f>
        <v>392</v>
      </c>
      <c r="E156" s="32">
        <f>INDEX('Обработка исходного'!H:H,ROW($B$3)+4*(ROW($B156)-ROW($B$3)))</f>
        <v>373</v>
      </c>
      <c r="F156" s="32">
        <f>INDEX('Обработка исходного'!I:I,ROW($B$3)+4*(ROW($B156)-ROW($B$3)))</f>
        <v>363</v>
      </c>
      <c r="G156" s="32">
        <f>INDEX('Обработка исходного'!J:J,ROW($B$3)+4*(ROW($B156)-ROW($B$3)))</f>
        <v>353</v>
      </c>
      <c r="H156" s="32">
        <f>INDEX('Обработка исходного'!K:K,ROW($B$3)+4*(ROW($B156)-ROW($B$3)))</f>
        <v>343</v>
      </c>
      <c r="I156" s="32">
        <f>INDEX('Обработка исходного'!L:L,ROW($B$3)+4*(ROW($B156)-ROW($B$3)))</f>
        <v>333</v>
      </c>
      <c r="J156" s="32">
        <f>INDEX('Обработка исходного'!M:M,ROW($B$3)+4*(ROW($B156)-ROW($B$3)))</f>
        <v>323</v>
      </c>
      <c r="K156" s="32">
        <f>INDEX('Обработка исходного'!N:N,ROW($B$3)+4*(ROW($B156)-ROW($B$3)))</f>
        <v>314</v>
      </c>
      <c r="L156" s="32">
        <f>INDEX('Обработка исходного'!O:O,ROW($B$3)+4*(ROW($B156)-ROW($B$3)))</f>
        <v>304</v>
      </c>
      <c r="M156" s="32">
        <f>INDEX('Обработка исходного'!P:P,ROW($B$3)+4*(ROW($B156)-ROW($B$3)))</f>
        <v>294</v>
      </c>
      <c r="N156" s="32">
        <f>INDEX('Обработка исходного'!Q:Q,ROW($B$3)+4*(ROW($B156)-ROW($B$3)))</f>
        <v>255</v>
      </c>
      <c r="O156" s="32" t="str">
        <f>INDEX('Обработка исходного'!R:R,ROW($B$3)+4*(ROW($B156)-ROW($B$3)))</f>
        <v>-</v>
      </c>
      <c r="P156" s="33" t="str">
        <f>INDEX('Обработка исходного'!S:S,ROW($B$3)+4*(ROW($B156)-ROW($B$3)))</f>
        <v>-</v>
      </c>
    </row>
    <row r="157" spans="1:16" x14ac:dyDescent="0.25">
      <c r="A157" s="10" t="str">
        <f>INDEX('Обработка исходного'!B:B,ROW($B$3)+4*(ROW($B157)-ROW($B$3)))</f>
        <v>Сталь легированная</v>
      </c>
      <c r="B157" s="47" t="str">
        <f>INDEX('Обработка исходного'!D:D,ROW($B$3)+4*(ROW($B157)-ROW($B$3)))</f>
        <v>10Х2М</v>
      </c>
      <c r="C157" s="27" t="str">
        <f>IF(ISBLANK(INDEX('Обработка исходного'!E:E,ROW($B$3)+4*(ROW($B157)-ROW($B$3)))),"",INDEX('Обработка исходного'!E:E,ROW($B$3)+4*(ROW($B157)-ROW($B$3))))</f>
        <v>Листы толщиной от 50 до 150 мм</v>
      </c>
      <c r="D157" s="31">
        <f>INDEX('Обработка исходного'!G:G,ROW($B$3)+4*(ROW($B157)-ROW($B$3)))</f>
        <v>343</v>
      </c>
      <c r="E157" s="32">
        <f>INDEX('Обработка исходного'!H:H,ROW($B$3)+4*(ROW($B157)-ROW($B$3)))</f>
        <v>333</v>
      </c>
      <c r="F157" s="32">
        <f>INDEX('Обработка исходного'!I:I,ROW($B$3)+4*(ROW($B157)-ROW($B$3)))</f>
        <v>333</v>
      </c>
      <c r="G157" s="32">
        <f>INDEX('Обработка исходного'!J:J,ROW($B$3)+4*(ROW($B157)-ROW($B$3)))</f>
        <v>323</v>
      </c>
      <c r="H157" s="32">
        <f>INDEX('Обработка исходного'!K:K,ROW($B$3)+4*(ROW($B157)-ROW($B$3)))</f>
        <v>323</v>
      </c>
      <c r="I157" s="32">
        <f>INDEX('Обработка исходного'!L:L,ROW($B$3)+4*(ROW($B157)-ROW($B$3)))</f>
        <v>314</v>
      </c>
      <c r="J157" s="32">
        <f>INDEX('Обработка исходного'!M:M,ROW($B$3)+4*(ROW($B157)-ROW($B$3)))</f>
        <v>314</v>
      </c>
      <c r="K157" s="32">
        <f>INDEX('Обработка исходного'!N:N,ROW($B$3)+4*(ROW($B157)-ROW($B$3)))</f>
        <v>304</v>
      </c>
      <c r="L157" s="32">
        <f>INDEX('Обработка исходного'!O:O,ROW($B$3)+4*(ROW($B157)-ROW($B$3)))</f>
        <v>294</v>
      </c>
      <c r="M157" s="32">
        <f>INDEX('Обработка исходного'!P:P,ROW($B$3)+4*(ROW($B157)-ROW($B$3)))</f>
        <v>294</v>
      </c>
      <c r="N157" s="32">
        <f>INDEX('Обработка исходного'!Q:Q,ROW($B$3)+4*(ROW($B157)-ROW($B$3)))</f>
        <v>255</v>
      </c>
      <c r="O157" s="32" t="str">
        <f>INDEX('Обработка исходного'!R:R,ROW($B$3)+4*(ROW($B157)-ROW($B$3)))</f>
        <v>-</v>
      </c>
      <c r="P157" s="33" t="str">
        <f>INDEX('Обработка исходного'!S:S,ROW($B$3)+4*(ROW($B157)-ROW($B$3)))</f>
        <v>-</v>
      </c>
    </row>
    <row r="158" spans="1:16" x14ac:dyDescent="0.25">
      <c r="A158" s="10" t="str">
        <f>INDEX('Обработка исходного'!B:B,ROW($B$3)+4*(ROW($B158)-ROW($B$3)))</f>
        <v>Сталь легированная</v>
      </c>
      <c r="B158" s="47" t="str">
        <f>INDEX('Обработка исходного'!D:D,ROW($B$3)+4*(ROW($B158)-ROW($B$3)))</f>
        <v>10Х2М</v>
      </c>
      <c r="C158" s="27" t="str">
        <f>IF(ISBLANK(INDEX('Обработка исходного'!E:E,ROW($B$3)+4*(ROW($B158)-ROW($B$3)))),"",INDEX('Обработка исходного'!E:E,ROW($B$3)+4*(ROW($B158)-ROW($B$3))))</f>
        <v>Бесшовные холоднокатаные трубы диаметром от 12 до 60 мм</v>
      </c>
      <c r="D158" s="31">
        <f>INDEX('Обработка исходного'!G:G,ROW($B$3)+4*(ROW($B158)-ROW($B$3)))</f>
        <v>392</v>
      </c>
      <c r="E158" s="32">
        <f>INDEX('Обработка исходного'!H:H,ROW($B$3)+4*(ROW($B158)-ROW($B$3)))</f>
        <v>392</v>
      </c>
      <c r="F158" s="32">
        <f>INDEX('Обработка исходного'!I:I,ROW($B$3)+4*(ROW($B158)-ROW($B$3)))</f>
        <v>363</v>
      </c>
      <c r="G158" s="32">
        <f>INDEX('Обработка исходного'!J:J,ROW($B$3)+4*(ROW($B158)-ROW($B$3)))</f>
        <v>353</v>
      </c>
      <c r="H158" s="32">
        <f>INDEX('Обработка исходного'!K:K,ROW($B$3)+4*(ROW($B158)-ROW($B$3)))</f>
        <v>343</v>
      </c>
      <c r="I158" s="32">
        <f>INDEX('Обработка исходного'!L:L,ROW($B$3)+4*(ROW($B158)-ROW($B$3)))</f>
        <v>333</v>
      </c>
      <c r="J158" s="32">
        <f>INDEX('Обработка исходного'!M:M,ROW($B$3)+4*(ROW($B158)-ROW($B$3)))</f>
        <v>323</v>
      </c>
      <c r="K158" s="32">
        <f>INDEX('Обработка исходного'!N:N,ROW($B$3)+4*(ROW($B158)-ROW($B$3)))</f>
        <v>314</v>
      </c>
      <c r="L158" s="32">
        <f>INDEX('Обработка исходного'!O:O,ROW($B$3)+4*(ROW($B158)-ROW($B$3)))</f>
        <v>304</v>
      </c>
      <c r="M158" s="32">
        <f>INDEX('Обработка исходного'!P:P,ROW($B$3)+4*(ROW($B158)-ROW($B$3)))</f>
        <v>294</v>
      </c>
      <c r="N158" s="32">
        <f>INDEX('Обработка исходного'!Q:Q,ROW($B$3)+4*(ROW($B158)-ROW($B$3)))</f>
        <v>255</v>
      </c>
      <c r="O158" s="32" t="str">
        <f>INDEX('Обработка исходного'!R:R,ROW($B$3)+4*(ROW($B158)-ROW($B$3)))</f>
        <v>-</v>
      </c>
      <c r="P158" s="33" t="str">
        <f>INDEX('Обработка исходного'!S:S,ROW($B$3)+4*(ROW($B158)-ROW($B$3)))</f>
        <v>-</v>
      </c>
    </row>
    <row r="159" spans="1:16" x14ac:dyDescent="0.25">
      <c r="A159" s="10" t="str">
        <f>INDEX('Обработка исходного'!B:B,ROW($B$3)+4*(ROW($B159)-ROW($B$3)))</f>
        <v>Сталь легированная</v>
      </c>
      <c r="B159" s="47" t="str">
        <f>INDEX('Обработка исходного'!D:D,ROW($B$3)+4*(ROW($B159)-ROW($B$3)))</f>
        <v>10Х2М</v>
      </c>
      <c r="C159" s="27" t="str">
        <f>IF(ISBLANK(INDEX('Обработка исходного'!E:E,ROW($B$3)+4*(ROW($B159)-ROW($B$3)))),"",INDEX('Обработка исходного'!E:E,ROW($B$3)+4*(ROW($B159)-ROW($B$3))))</f>
        <v>Поковки толщиной до 400 мм</v>
      </c>
      <c r="D159" s="31">
        <f>INDEX('Обработка исходного'!G:G,ROW($B$3)+4*(ROW($B159)-ROW($B$3)))</f>
        <v>343</v>
      </c>
      <c r="E159" s="32">
        <f>INDEX('Обработка исходного'!H:H,ROW($B$3)+4*(ROW($B159)-ROW($B$3)))</f>
        <v>343</v>
      </c>
      <c r="F159" s="32">
        <f>INDEX('Обработка исходного'!I:I,ROW($B$3)+4*(ROW($B159)-ROW($B$3)))</f>
        <v>343</v>
      </c>
      <c r="G159" s="32">
        <f>INDEX('Обработка исходного'!J:J,ROW($B$3)+4*(ROW($B159)-ROW($B$3)))</f>
        <v>323</v>
      </c>
      <c r="H159" s="32">
        <f>INDEX('Обработка исходного'!K:K,ROW($B$3)+4*(ROW($B159)-ROW($B$3)))</f>
        <v>323</v>
      </c>
      <c r="I159" s="32">
        <f>INDEX('Обработка исходного'!L:L,ROW($B$3)+4*(ROW($B159)-ROW($B$3)))</f>
        <v>314</v>
      </c>
      <c r="J159" s="32">
        <f>INDEX('Обработка исходного'!M:M,ROW($B$3)+4*(ROW($B159)-ROW($B$3)))</f>
        <v>314</v>
      </c>
      <c r="K159" s="32">
        <f>INDEX('Обработка исходного'!N:N,ROW($B$3)+4*(ROW($B159)-ROW($B$3)))</f>
        <v>304</v>
      </c>
      <c r="L159" s="32">
        <f>INDEX('Обработка исходного'!O:O,ROW($B$3)+4*(ROW($B159)-ROW($B$3)))</f>
        <v>304</v>
      </c>
      <c r="M159" s="32">
        <f>INDEX('Обработка исходного'!P:P,ROW($B$3)+4*(ROW($B159)-ROW($B$3)))</f>
        <v>294</v>
      </c>
      <c r="N159" s="32">
        <f>INDEX('Обработка исходного'!Q:Q,ROW($B$3)+4*(ROW($B159)-ROW($B$3)))</f>
        <v>255</v>
      </c>
      <c r="O159" s="32" t="str">
        <f>INDEX('Обработка исходного'!R:R,ROW($B$3)+4*(ROW($B159)-ROW($B$3)))</f>
        <v>-</v>
      </c>
      <c r="P159" s="33" t="str">
        <f>INDEX('Обработка исходного'!S:S,ROW($B$3)+4*(ROW($B159)-ROW($B$3)))</f>
        <v>-</v>
      </c>
    </row>
    <row r="160" spans="1:16" x14ac:dyDescent="0.25">
      <c r="A160" s="10" t="str">
        <f>INDEX('Обработка исходного'!B:B,ROW($B$3)+4*(ROW($B160)-ROW($B$3)))</f>
        <v>Сталь легированная</v>
      </c>
      <c r="B160" s="47" t="str">
        <f>INDEX('Обработка исходного'!D:D,ROW($B$3)+4*(ROW($B160)-ROW($B$3)))</f>
        <v>12X2M</v>
      </c>
      <c r="C160" s="27" t="str">
        <f>IF(ISBLANK(INDEX('Обработка исходного'!E:E,ROW($B$3)+4*(ROW($B160)-ROW($B$3)))),"",INDEX('Обработка исходного'!E:E,ROW($B$3)+4*(ROW($B160)-ROW($B$3))))</f>
        <v>Поковки толщиной до 400 мм</v>
      </c>
      <c r="D160" s="31">
        <f>INDEX('Обработка исходного'!G:G,ROW($B$3)+4*(ROW($B160)-ROW($B$3)))</f>
        <v>343</v>
      </c>
      <c r="E160" s="32">
        <f>INDEX('Обработка исходного'!H:H,ROW($B$3)+4*(ROW($B160)-ROW($B$3)))</f>
        <v>343</v>
      </c>
      <c r="F160" s="32">
        <f>INDEX('Обработка исходного'!I:I,ROW($B$3)+4*(ROW($B160)-ROW($B$3)))</f>
        <v>343</v>
      </c>
      <c r="G160" s="32">
        <f>INDEX('Обработка исходного'!J:J,ROW($B$3)+4*(ROW($B160)-ROW($B$3)))</f>
        <v>323</v>
      </c>
      <c r="H160" s="32">
        <f>INDEX('Обработка исходного'!K:K,ROW($B$3)+4*(ROW($B160)-ROW($B$3)))</f>
        <v>323</v>
      </c>
      <c r="I160" s="32">
        <f>INDEX('Обработка исходного'!L:L,ROW($B$3)+4*(ROW($B160)-ROW($B$3)))</f>
        <v>314</v>
      </c>
      <c r="J160" s="32">
        <f>INDEX('Обработка исходного'!M:M,ROW($B$3)+4*(ROW($B160)-ROW($B$3)))</f>
        <v>314</v>
      </c>
      <c r="K160" s="32">
        <f>INDEX('Обработка исходного'!N:N,ROW($B$3)+4*(ROW($B160)-ROW($B$3)))</f>
        <v>304</v>
      </c>
      <c r="L160" s="32">
        <f>INDEX('Обработка исходного'!O:O,ROW($B$3)+4*(ROW($B160)-ROW($B$3)))</f>
        <v>304</v>
      </c>
      <c r="M160" s="32">
        <f>INDEX('Обработка исходного'!P:P,ROW($B$3)+4*(ROW($B160)-ROW($B$3)))</f>
        <v>294</v>
      </c>
      <c r="N160" s="32">
        <f>INDEX('Обработка исходного'!Q:Q,ROW($B$3)+4*(ROW($B160)-ROW($B$3)))</f>
        <v>255</v>
      </c>
      <c r="O160" s="32" t="str">
        <f>INDEX('Обработка исходного'!R:R,ROW($B$3)+4*(ROW($B160)-ROW($B$3)))</f>
        <v>-</v>
      </c>
      <c r="P160" s="33" t="str">
        <f>INDEX('Обработка исходного'!S:S,ROW($B$3)+4*(ROW($B160)-ROW($B$3)))</f>
        <v>-</v>
      </c>
    </row>
    <row r="161" spans="1:16" x14ac:dyDescent="0.25">
      <c r="A161" s="10" t="str">
        <f>INDEX('Обработка исходного'!B:B,ROW($B$3)+4*(ROW($B161)-ROW($B$3)))</f>
        <v>Сталь легированная</v>
      </c>
      <c r="B161" s="47" t="str">
        <f>INDEX('Обработка исходного'!D:D,ROW($B$3)+4*(ROW($B161)-ROW($B$3)))</f>
        <v>12MX</v>
      </c>
      <c r="C161" s="27" t="str">
        <f>IF(ISBLANK(INDEX('Обработка исходного'!E:E,ROW($B$3)+4*(ROW($B161)-ROW($B$3)))),"",INDEX('Обработка исходного'!E:E,ROW($B$3)+4*(ROW($B161)-ROW($B$3))))</f>
        <v>Поковки толщиной от 20 до 130 мм</v>
      </c>
      <c r="D161" s="31">
        <f>INDEX('Обработка исходного'!G:G,ROW($B$3)+4*(ROW($B161)-ROW($B$3)))</f>
        <v>441</v>
      </c>
      <c r="E161" s="32">
        <f>INDEX('Обработка исходного'!H:H,ROW($B$3)+4*(ROW($B161)-ROW($B$3)))</f>
        <v>432</v>
      </c>
      <c r="F161" s="32">
        <f>INDEX('Обработка исходного'!I:I,ROW($B$3)+4*(ROW($B161)-ROW($B$3)))</f>
        <v>432</v>
      </c>
      <c r="G161" s="32">
        <f>INDEX('Обработка исходного'!J:J,ROW($B$3)+4*(ROW($B161)-ROW($B$3)))</f>
        <v>432</v>
      </c>
      <c r="H161" s="32">
        <f>INDEX('Обработка исходного'!K:K,ROW($B$3)+4*(ROW($B161)-ROW($B$3)))</f>
        <v>432</v>
      </c>
      <c r="I161" s="32">
        <f>INDEX('Обработка исходного'!L:L,ROW($B$3)+4*(ROW($B161)-ROW($B$3)))</f>
        <v>432</v>
      </c>
      <c r="J161" s="32">
        <f>INDEX('Обработка исходного'!M:M,ROW($B$3)+4*(ROW($B161)-ROW($B$3)))</f>
        <v>432</v>
      </c>
      <c r="K161" s="32">
        <f>INDEX('Обработка исходного'!N:N,ROW($B$3)+4*(ROW($B161)-ROW($B$3)))</f>
        <v>402</v>
      </c>
      <c r="L161" s="32">
        <f>INDEX('Обработка исходного'!O:O,ROW($B$3)+4*(ROW($B161)-ROW($B$3)))</f>
        <v>373</v>
      </c>
      <c r="M161" s="32">
        <f>INDEX('Обработка исходного'!P:P,ROW($B$3)+4*(ROW($B161)-ROW($B$3)))</f>
        <v>333</v>
      </c>
      <c r="N161" s="32">
        <f>INDEX('Обработка исходного'!Q:Q,ROW($B$3)+4*(ROW($B161)-ROW($B$3)))</f>
        <v>294</v>
      </c>
      <c r="O161" s="32" t="str">
        <f>INDEX('Обработка исходного'!R:R,ROW($B$3)+4*(ROW($B161)-ROW($B$3)))</f>
        <v>-</v>
      </c>
      <c r="P161" s="33" t="str">
        <f>INDEX('Обработка исходного'!S:S,ROW($B$3)+4*(ROW($B161)-ROW($B$3)))</f>
        <v>-</v>
      </c>
    </row>
    <row r="162" spans="1:16" x14ac:dyDescent="0.25">
      <c r="A162" s="10" t="str">
        <f>INDEX('Обработка исходного'!B:B,ROW($B$3)+4*(ROW($B162)-ROW($B$3)))</f>
        <v>Сталь легированная</v>
      </c>
      <c r="B162" s="47" t="str">
        <f>INDEX('Обработка исходного'!D:D,ROW($B$3)+4*(ROW($B162)-ROW($B$3)))</f>
        <v>12MX</v>
      </c>
      <c r="C162" s="27" t="str">
        <f>IF(ISBLANK(INDEX('Обработка исходного'!E:E,ROW($B$3)+4*(ROW($B162)-ROW($B$3)))),"",INDEX('Обработка исходного'!E:E,ROW($B$3)+4*(ROW($B162)-ROW($B$3))))</f>
        <v>Поковки толщиной до 25 мм</v>
      </c>
      <c r="D162" s="31">
        <f>INDEX('Обработка исходного'!G:G,ROW($B$3)+4*(ROW($B162)-ROW($B$3)))</f>
        <v>412</v>
      </c>
      <c r="E162" s="32">
        <f>INDEX('Обработка исходного'!H:H,ROW($B$3)+4*(ROW($B162)-ROW($B$3)))</f>
        <v>412</v>
      </c>
      <c r="F162" s="32">
        <f>INDEX('Обработка исходного'!I:I,ROW($B$3)+4*(ROW($B162)-ROW($B$3)))</f>
        <v>402</v>
      </c>
      <c r="G162" s="32">
        <f>INDEX('Обработка исходного'!J:J,ROW($B$3)+4*(ROW($B162)-ROW($B$3)))</f>
        <v>402</v>
      </c>
      <c r="H162" s="32">
        <f>INDEX('Обработка исходного'!K:K,ROW($B$3)+4*(ROW($B162)-ROW($B$3)))</f>
        <v>392</v>
      </c>
      <c r="I162" s="32">
        <f>INDEX('Обработка исходного'!L:L,ROW($B$3)+4*(ROW($B162)-ROW($B$3)))</f>
        <v>383</v>
      </c>
      <c r="J162" s="32">
        <f>INDEX('Обработка исходного'!M:M,ROW($B$3)+4*(ROW($B162)-ROW($B$3)))</f>
        <v>383</v>
      </c>
      <c r="K162" s="32">
        <f>INDEX('Обработка исходного'!N:N,ROW($B$3)+4*(ROW($B162)-ROW($B$3)))</f>
        <v>373</v>
      </c>
      <c r="L162" s="32">
        <f>INDEX('Обработка исходного'!O:O,ROW($B$3)+4*(ROW($B162)-ROW($B$3)))</f>
        <v>353</v>
      </c>
      <c r="M162" s="32">
        <f>INDEX('Обработка исходного'!P:P,ROW($B$3)+4*(ROW($B162)-ROW($B$3)))</f>
        <v>314</v>
      </c>
      <c r="N162" s="32">
        <f>INDEX('Обработка исходного'!Q:Q,ROW($B$3)+4*(ROW($B162)-ROW($B$3)))</f>
        <v>275</v>
      </c>
      <c r="O162" s="32" t="str">
        <f>INDEX('Обработка исходного'!R:R,ROW($B$3)+4*(ROW($B162)-ROW($B$3)))</f>
        <v>-</v>
      </c>
      <c r="P162" s="33" t="str">
        <f>INDEX('Обработка исходного'!S:S,ROW($B$3)+4*(ROW($B162)-ROW($B$3)))</f>
        <v>-</v>
      </c>
    </row>
    <row r="163" spans="1:16" x14ac:dyDescent="0.25">
      <c r="A163" s="10" t="str">
        <f>INDEX('Обработка исходного'!B:B,ROW($B$3)+4*(ROW($B163)-ROW($B$3)))</f>
        <v>Сталь легированная</v>
      </c>
      <c r="B163" s="47" t="str">
        <f>INDEX('Обработка исходного'!D:D,ROW($B$3)+4*(ROW($B163)-ROW($B$3)))</f>
        <v>12MX</v>
      </c>
      <c r="C163" s="27" t="str">
        <f>IF(ISBLANK(INDEX('Обработка исходного'!E:E,ROW($B$3)+4*(ROW($B163)-ROW($B$3)))),"",INDEX('Обработка исходного'!E:E,ROW($B$3)+4*(ROW($B163)-ROW($B$3))))</f>
        <v>Прутки, полосы толщиной или диаметром до 90 мм</v>
      </c>
      <c r="D163" s="31">
        <f>INDEX('Обработка исходного'!G:G,ROW($B$3)+4*(ROW($B163)-ROW($B$3)))</f>
        <v>412</v>
      </c>
      <c r="E163" s="32">
        <f>INDEX('Обработка исходного'!H:H,ROW($B$3)+4*(ROW($B163)-ROW($B$3)))</f>
        <v>412</v>
      </c>
      <c r="F163" s="32">
        <f>INDEX('Обработка исходного'!I:I,ROW($B$3)+4*(ROW($B163)-ROW($B$3)))</f>
        <v>402</v>
      </c>
      <c r="G163" s="32">
        <f>INDEX('Обработка исходного'!J:J,ROW($B$3)+4*(ROW($B163)-ROW($B$3)))</f>
        <v>402</v>
      </c>
      <c r="H163" s="32">
        <f>INDEX('Обработка исходного'!K:K,ROW($B$3)+4*(ROW($B163)-ROW($B$3)))</f>
        <v>392</v>
      </c>
      <c r="I163" s="32">
        <f>INDEX('Обработка исходного'!L:L,ROW($B$3)+4*(ROW($B163)-ROW($B$3)))</f>
        <v>383</v>
      </c>
      <c r="J163" s="32">
        <f>INDEX('Обработка исходного'!M:M,ROW($B$3)+4*(ROW($B163)-ROW($B$3)))</f>
        <v>383</v>
      </c>
      <c r="K163" s="32">
        <f>INDEX('Обработка исходного'!N:N,ROW($B$3)+4*(ROW($B163)-ROW($B$3)))</f>
        <v>373</v>
      </c>
      <c r="L163" s="32">
        <f>INDEX('Обработка исходного'!O:O,ROW($B$3)+4*(ROW($B163)-ROW($B$3)))</f>
        <v>353</v>
      </c>
      <c r="M163" s="32">
        <f>INDEX('Обработка исходного'!P:P,ROW($B$3)+4*(ROW($B163)-ROW($B$3)))</f>
        <v>314</v>
      </c>
      <c r="N163" s="32">
        <f>INDEX('Обработка исходного'!Q:Q,ROW($B$3)+4*(ROW($B163)-ROW($B$3)))</f>
        <v>275</v>
      </c>
      <c r="O163" s="32" t="str">
        <f>INDEX('Обработка исходного'!R:R,ROW($B$3)+4*(ROW($B163)-ROW($B$3)))</f>
        <v>-</v>
      </c>
      <c r="P163" s="33" t="str">
        <f>INDEX('Обработка исходного'!S:S,ROW($B$3)+4*(ROW($B163)-ROW($B$3)))</f>
        <v>-</v>
      </c>
    </row>
    <row r="164" spans="1:16" x14ac:dyDescent="0.25">
      <c r="A164" s="10" t="str">
        <f>INDEX('Обработка исходного'!B:B,ROW($B$3)+4*(ROW($B164)-ROW($B$3)))</f>
        <v>Сталь легированная</v>
      </c>
      <c r="B164" s="47" t="str">
        <f>INDEX('Обработка исходного'!D:D,ROW($B$3)+4*(ROW($B164)-ROW($B$3)))</f>
        <v>12MX</v>
      </c>
      <c r="C164" s="27" t="str">
        <f>IF(ISBLANK(INDEX('Обработка исходного'!E:E,ROW($B$3)+4*(ROW($B164)-ROW($B$3)))),"",INDEX('Обработка исходного'!E:E,ROW($B$3)+4*(ROW($B164)-ROW($B$3))))</f>
        <v>Прутки, полосы толщиной или диаметром от 90 до 150 мм</v>
      </c>
      <c r="D164" s="31">
        <f>INDEX('Обработка исходного'!G:G,ROW($B$3)+4*(ROW($B164)-ROW($B$3)))</f>
        <v>412</v>
      </c>
      <c r="E164" s="32">
        <f>INDEX('Обработка исходного'!H:H,ROW($B$3)+4*(ROW($B164)-ROW($B$3)))</f>
        <v>412</v>
      </c>
      <c r="F164" s="32">
        <f>INDEX('Обработка исходного'!I:I,ROW($B$3)+4*(ROW($B164)-ROW($B$3)))</f>
        <v>402</v>
      </c>
      <c r="G164" s="32">
        <f>INDEX('Обработка исходного'!J:J,ROW($B$3)+4*(ROW($B164)-ROW($B$3)))</f>
        <v>402</v>
      </c>
      <c r="H164" s="32">
        <f>INDEX('Обработка исходного'!K:K,ROW($B$3)+4*(ROW($B164)-ROW($B$3)))</f>
        <v>392</v>
      </c>
      <c r="I164" s="32">
        <f>INDEX('Обработка исходного'!L:L,ROW($B$3)+4*(ROW($B164)-ROW($B$3)))</f>
        <v>383</v>
      </c>
      <c r="J164" s="32">
        <f>INDEX('Обработка исходного'!M:M,ROW($B$3)+4*(ROW($B164)-ROW($B$3)))</f>
        <v>383</v>
      </c>
      <c r="K164" s="32">
        <f>INDEX('Обработка исходного'!N:N,ROW($B$3)+4*(ROW($B164)-ROW($B$3)))</f>
        <v>373</v>
      </c>
      <c r="L164" s="32">
        <f>INDEX('Обработка исходного'!O:O,ROW($B$3)+4*(ROW($B164)-ROW($B$3)))</f>
        <v>353</v>
      </c>
      <c r="M164" s="32">
        <f>INDEX('Обработка исходного'!P:P,ROW($B$3)+4*(ROW($B164)-ROW($B$3)))</f>
        <v>314</v>
      </c>
      <c r="N164" s="32">
        <f>INDEX('Обработка исходного'!Q:Q,ROW($B$3)+4*(ROW($B164)-ROW($B$3)))</f>
        <v>275</v>
      </c>
      <c r="O164" s="32" t="str">
        <f>INDEX('Обработка исходного'!R:R,ROW($B$3)+4*(ROW($B164)-ROW($B$3)))</f>
        <v>-</v>
      </c>
      <c r="P164" s="33" t="str">
        <f>INDEX('Обработка исходного'!S:S,ROW($B$3)+4*(ROW($B164)-ROW($B$3)))</f>
        <v>-</v>
      </c>
    </row>
    <row r="165" spans="1:16" x14ac:dyDescent="0.25">
      <c r="A165" s="10" t="str">
        <f>INDEX('Обработка исходного'!B:B,ROW($B$3)+4*(ROW($B165)-ROW($B$3)))</f>
        <v>Сталь легированная</v>
      </c>
      <c r="B165" s="47" t="str">
        <f>INDEX('Обработка исходного'!D:D,ROW($B$3)+4*(ROW($B165)-ROW($B$3)))</f>
        <v>12MX</v>
      </c>
      <c r="C165" s="27" t="str">
        <f>IF(ISBLANK(INDEX('Обработка исходного'!E:E,ROW($B$3)+4*(ROW($B165)-ROW($B$3)))),"",INDEX('Обработка исходного'!E:E,ROW($B$3)+4*(ROW($B165)-ROW($B$3))))</f>
        <v>Прутки, полосы толщиной или диаметром от 150 до 200 мм</v>
      </c>
      <c r="D165" s="31">
        <f>INDEX('Обработка исходного'!G:G,ROW($B$3)+4*(ROW($B165)-ROW($B$3)))</f>
        <v>412</v>
      </c>
      <c r="E165" s="32">
        <f>INDEX('Обработка исходного'!H:H,ROW($B$3)+4*(ROW($B165)-ROW($B$3)))</f>
        <v>412</v>
      </c>
      <c r="F165" s="32">
        <f>INDEX('Обработка исходного'!I:I,ROW($B$3)+4*(ROW($B165)-ROW($B$3)))</f>
        <v>402</v>
      </c>
      <c r="G165" s="32">
        <f>INDEX('Обработка исходного'!J:J,ROW($B$3)+4*(ROW($B165)-ROW($B$3)))</f>
        <v>402</v>
      </c>
      <c r="H165" s="32">
        <f>INDEX('Обработка исходного'!K:K,ROW($B$3)+4*(ROW($B165)-ROW($B$3)))</f>
        <v>392</v>
      </c>
      <c r="I165" s="32">
        <f>INDEX('Обработка исходного'!L:L,ROW($B$3)+4*(ROW($B165)-ROW($B$3)))</f>
        <v>383</v>
      </c>
      <c r="J165" s="32">
        <f>INDEX('Обработка исходного'!M:M,ROW($B$3)+4*(ROW($B165)-ROW($B$3)))</f>
        <v>383</v>
      </c>
      <c r="K165" s="32">
        <f>INDEX('Обработка исходного'!N:N,ROW($B$3)+4*(ROW($B165)-ROW($B$3)))</f>
        <v>373</v>
      </c>
      <c r="L165" s="32">
        <f>INDEX('Обработка исходного'!O:O,ROW($B$3)+4*(ROW($B165)-ROW($B$3)))</f>
        <v>353</v>
      </c>
      <c r="M165" s="32">
        <f>INDEX('Обработка исходного'!P:P,ROW($B$3)+4*(ROW($B165)-ROW($B$3)))</f>
        <v>314</v>
      </c>
      <c r="N165" s="32">
        <f>INDEX('Обработка исходного'!Q:Q,ROW($B$3)+4*(ROW($B165)-ROW($B$3)))</f>
        <v>275</v>
      </c>
      <c r="O165" s="32" t="str">
        <f>INDEX('Обработка исходного'!R:R,ROW($B$3)+4*(ROW($B165)-ROW($B$3)))</f>
        <v>-</v>
      </c>
      <c r="P165" s="33" t="str">
        <f>INDEX('Обработка исходного'!S:S,ROW($B$3)+4*(ROW($B165)-ROW($B$3)))</f>
        <v>-</v>
      </c>
    </row>
    <row r="166" spans="1:16" x14ac:dyDescent="0.25">
      <c r="A166" s="10" t="str">
        <f>INDEX('Обработка исходного'!B:B,ROW($B$3)+4*(ROW($B166)-ROW($B$3)))</f>
        <v>Сталь легированная</v>
      </c>
      <c r="B166" s="47" t="str">
        <f>INDEX('Обработка исходного'!D:D,ROW($B$3)+4*(ROW($B166)-ROW($B$3)))</f>
        <v>12МХ</v>
      </c>
      <c r="C166" s="27" t="str">
        <f>IF(ISBLANK(INDEX('Обработка исходного'!E:E,ROW($B$3)+4*(ROW($B166)-ROW($B$3)))),"",INDEX('Обработка исходного'!E:E,ROW($B$3)+4*(ROW($B166)-ROW($B$3))))</f>
        <v>Листы толщиной от 4 до 6 мм</v>
      </c>
      <c r="D166" s="31">
        <f>INDEX('Обработка исходного'!G:G,ROW($B$3)+4*(ROW($B166)-ROW($B$3)))</f>
        <v>441</v>
      </c>
      <c r="E166" s="32">
        <f>INDEX('Обработка исходного'!H:H,ROW($B$3)+4*(ROW($B166)-ROW($B$3)))</f>
        <v>432</v>
      </c>
      <c r="F166" s="32">
        <f>INDEX('Обработка исходного'!I:I,ROW($B$3)+4*(ROW($B166)-ROW($B$3)))</f>
        <v>432</v>
      </c>
      <c r="G166" s="32">
        <f>INDEX('Обработка исходного'!J:J,ROW($B$3)+4*(ROW($B166)-ROW($B$3)))</f>
        <v>432</v>
      </c>
      <c r="H166" s="32">
        <f>INDEX('Обработка исходного'!K:K,ROW($B$3)+4*(ROW($B166)-ROW($B$3)))</f>
        <v>432</v>
      </c>
      <c r="I166" s="32">
        <f>INDEX('Обработка исходного'!L:L,ROW($B$3)+4*(ROW($B166)-ROW($B$3)))</f>
        <v>432</v>
      </c>
      <c r="J166" s="32">
        <f>INDEX('Обработка исходного'!M:M,ROW($B$3)+4*(ROW($B166)-ROW($B$3)))</f>
        <v>432</v>
      </c>
      <c r="K166" s="32">
        <f>INDEX('Обработка исходного'!N:N,ROW($B$3)+4*(ROW($B166)-ROW($B$3)))</f>
        <v>402</v>
      </c>
      <c r="L166" s="32">
        <f>INDEX('Обработка исходного'!O:O,ROW($B$3)+4*(ROW($B166)-ROW($B$3)))</f>
        <v>373</v>
      </c>
      <c r="M166" s="32">
        <f>INDEX('Обработка исходного'!P:P,ROW($B$3)+4*(ROW($B166)-ROW($B$3)))</f>
        <v>333</v>
      </c>
      <c r="N166" s="32">
        <f>INDEX('Обработка исходного'!Q:Q,ROW($B$3)+4*(ROW($B166)-ROW($B$3)))</f>
        <v>294</v>
      </c>
      <c r="O166" s="32" t="str">
        <f>INDEX('Обработка исходного'!R:R,ROW($B$3)+4*(ROW($B166)-ROW($B$3)))</f>
        <v>-</v>
      </c>
      <c r="P166" s="33" t="str">
        <f>INDEX('Обработка исходного'!S:S,ROW($B$3)+4*(ROW($B166)-ROW($B$3)))</f>
        <v>-</v>
      </c>
    </row>
    <row r="167" spans="1:16" x14ac:dyDescent="0.25">
      <c r="A167" s="10" t="str">
        <f>INDEX('Обработка исходного'!B:B,ROW($B$3)+4*(ROW($B167)-ROW($B$3)))</f>
        <v>Сталь легированная</v>
      </c>
      <c r="B167" s="47" t="str">
        <f>INDEX('Обработка исходного'!D:D,ROW($B$3)+4*(ROW($B167)-ROW($B$3)))</f>
        <v>12МХ</v>
      </c>
      <c r="C167" s="27" t="str">
        <f>IF(ISBLANK(INDEX('Обработка исходного'!E:E,ROW($B$3)+4*(ROW($B167)-ROW($B$3)))),"",INDEX('Обработка исходного'!E:E,ROW($B$3)+4*(ROW($B167)-ROW($B$3))))</f>
        <v>Листы толщиной от 20 до 60 мм</v>
      </c>
      <c r="D167" s="31">
        <f>INDEX('Обработка исходного'!G:G,ROW($B$3)+4*(ROW($B167)-ROW($B$3)))</f>
        <v>441</v>
      </c>
      <c r="E167" s="32">
        <f>INDEX('Обработка исходного'!H:H,ROW($B$3)+4*(ROW($B167)-ROW($B$3)))</f>
        <v>432</v>
      </c>
      <c r="F167" s="32">
        <f>INDEX('Обработка исходного'!I:I,ROW($B$3)+4*(ROW($B167)-ROW($B$3)))</f>
        <v>432</v>
      </c>
      <c r="G167" s="32">
        <f>INDEX('Обработка исходного'!J:J,ROW($B$3)+4*(ROW($B167)-ROW($B$3)))</f>
        <v>432</v>
      </c>
      <c r="H167" s="32">
        <f>INDEX('Обработка исходного'!K:K,ROW($B$3)+4*(ROW($B167)-ROW($B$3)))</f>
        <v>432</v>
      </c>
      <c r="I167" s="32">
        <f>INDEX('Обработка исходного'!L:L,ROW($B$3)+4*(ROW($B167)-ROW($B$3)))</f>
        <v>432</v>
      </c>
      <c r="J167" s="32">
        <f>INDEX('Обработка исходного'!M:M,ROW($B$3)+4*(ROW($B167)-ROW($B$3)))</f>
        <v>432</v>
      </c>
      <c r="K167" s="32">
        <f>INDEX('Обработка исходного'!N:N,ROW($B$3)+4*(ROW($B167)-ROW($B$3)))</f>
        <v>402</v>
      </c>
      <c r="L167" s="32">
        <f>INDEX('Обработка исходного'!O:O,ROW($B$3)+4*(ROW($B167)-ROW($B$3)))</f>
        <v>373</v>
      </c>
      <c r="M167" s="32">
        <f>INDEX('Обработка исходного'!P:P,ROW($B$3)+4*(ROW($B167)-ROW($B$3)))</f>
        <v>333</v>
      </c>
      <c r="N167" s="32">
        <f>INDEX('Обработка исходного'!Q:Q,ROW($B$3)+4*(ROW($B167)-ROW($B$3)))</f>
        <v>294</v>
      </c>
      <c r="O167" s="32" t="str">
        <f>INDEX('Обработка исходного'!R:R,ROW($B$3)+4*(ROW($B167)-ROW($B$3)))</f>
        <v>-</v>
      </c>
      <c r="P167" s="33" t="str">
        <f>INDEX('Обработка исходного'!S:S,ROW($B$3)+4*(ROW($B167)-ROW($B$3)))</f>
        <v>-</v>
      </c>
    </row>
    <row r="168" spans="1:16" x14ac:dyDescent="0.25">
      <c r="A168" s="10" t="str">
        <f>INDEX('Обработка исходного'!B:B,ROW($B$3)+4*(ROW($B168)-ROW($B$3)))</f>
        <v>Сталь легированная</v>
      </c>
      <c r="B168" s="47" t="str">
        <f>INDEX('Обработка исходного'!D:D,ROW($B$3)+4*(ROW($B168)-ROW($B$3)))</f>
        <v>30ХГСА</v>
      </c>
      <c r="C168" s="27" t="str">
        <f>IF(ISBLANK(INDEX('Обработка исходного'!E:E,ROW($B$3)+4*(ROW($B168)-ROW($B$3)))),"",INDEX('Обработка исходного'!E:E,ROW($B$3)+4*(ROW($B168)-ROW($B$3))))</f>
        <v>Поковки диаметром от 50 до 100 мм, КП440*</v>
      </c>
      <c r="D168" s="31">
        <f>INDEX('Обработка исходного'!G:G,ROW($B$3)+4*(ROW($B168)-ROW($B$3)))</f>
        <v>635</v>
      </c>
      <c r="E168" s="32">
        <f>INDEX('Обработка исходного'!H:H,ROW($B$3)+4*(ROW($B168)-ROW($B$3)))</f>
        <v>628</v>
      </c>
      <c r="F168" s="32">
        <f>INDEX('Обработка исходного'!I:I,ROW($B$3)+4*(ROW($B168)-ROW($B$3)))</f>
        <v>608</v>
      </c>
      <c r="G168" s="32">
        <f>INDEX('Обработка исходного'!J:J,ROW($B$3)+4*(ROW($B168)-ROW($B$3)))</f>
        <v>598</v>
      </c>
      <c r="H168" s="32" t="str">
        <f>INDEX('Обработка исходного'!K:K,ROW($B$3)+4*(ROW($B168)-ROW($B$3)))</f>
        <v>-</v>
      </c>
      <c r="I168" s="32" t="str">
        <f>INDEX('Обработка исходного'!L:L,ROW($B$3)+4*(ROW($B168)-ROW($B$3)))</f>
        <v>-</v>
      </c>
      <c r="J168" s="32" t="str">
        <f>INDEX('Обработка исходного'!M:M,ROW($B$3)+4*(ROW($B168)-ROW($B$3)))</f>
        <v>-</v>
      </c>
      <c r="K168" s="32" t="str">
        <f>INDEX('Обработка исходного'!N:N,ROW($B$3)+4*(ROW($B168)-ROW($B$3)))</f>
        <v>-</v>
      </c>
      <c r="L168" s="32" t="str">
        <f>INDEX('Обработка исходного'!O:O,ROW($B$3)+4*(ROW($B168)-ROW($B$3)))</f>
        <v>-</v>
      </c>
      <c r="M168" s="32" t="str">
        <f>INDEX('Обработка исходного'!P:P,ROW($B$3)+4*(ROW($B168)-ROW($B$3)))</f>
        <v>-</v>
      </c>
      <c r="N168" s="32" t="str">
        <f>INDEX('Обработка исходного'!Q:Q,ROW($B$3)+4*(ROW($B168)-ROW($B$3)))</f>
        <v>-</v>
      </c>
      <c r="O168" s="32" t="str">
        <f>INDEX('Обработка исходного'!R:R,ROW($B$3)+4*(ROW($B168)-ROW($B$3)))</f>
        <v>-</v>
      </c>
      <c r="P168" s="33" t="str">
        <f>INDEX('Обработка исходного'!S:S,ROW($B$3)+4*(ROW($B168)-ROW($B$3)))</f>
        <v>-</v>
      </c>
    </row>
    <row r="169" spans="1:16" x14ac:dyDescent="0.25">
      <c r="A169" s="10" t="str">
        <f>INDEX('Обработка исходного'!B:B,ROW($B$3)+4*(ROW($B169)-ROW($B$3)))</f>
        <v>Сталь легированная</v>
      </c>
      <c r="B169" s="47" t="str">
        <f>INDEX('Обработка исходного'!D:D,ROW($B$3)+4*(ROW($B169)-ROW($B$3)))</f>
        <v>30ХГСА</v>
      </c>
      <c r="C169" s="27" t="str">
        <f>IF(ISBLANK(INDEX('Обработка исходного'!E:E,ROW($B$3)+4*(ROW($B169)-ROW($B$3)))),"",INDEX('Обработка исходного'!E:E,ROW($B$3)+4*(ROW($B169)-ROW($B$3))))</f>
        <v>Поковки диаметром до 300 мм, КП490*</v>
      </c>
      <c r="D169" s="31">
        <f>INDEX('Обработка исходного'!G:G,ROW($B$3)+4*(ROW($B169)-ROW($B$3)))</f>
        <v>655</v>
      </c>
      <c r="E169" s="32">
        <f>INDEX('Обработка исходного'!H:H,ROW($B$3)+4*(ROW($B169)-ROW($B$3)))</f>
        <v>647</v>
      </c>
      <c r="F169" s="32">
        <f>INDEX('Обработка исходного'!I:I,ROW($B$3)+4*(ROW($B169)-ROW($B$3)))</f>
        <v>628</v>
      </c>
      <c r="G169" s="32">
        <f>INDEX('Обработка исходного'!J:J,ROW($B$3)+4*(ROW($B169)-ROW($B$3)))</f>
        <v>618</v>
      </c>
      <c r="H169" s="32" t="str">
        <f>INDEX('Обработка исходного'!K:K,ROW($B$3)+4*(ROW($B169)-ROW($B$3)))</f>
        <v>-</v>
      </c>
      <c r="I169" s="32" t="str">
        <f>INDEX('Обработка исходного'!L:L,ROW($B$3)+4*(ROW($B169)-ROW($B$3)))</f>
        <v>-</v>
      </c>
      <c r="J169" s="32" t="str">
        <f>INDEX('Обработка исходного'!M:M,ROW($B$3)+4*(ROW($B169)-ROW($B$3)))</f>
        <v>-</v>
      </c>
      <c r="K169" s="32" t="str">
        <f>INDEX('Обработка исходного'!N:N,ROW($B$3)+4*(ROW($B169)-ROW($B$3)))</f>
        <v>-</v>
      </c>
      <c r="L169" s="32" t="str">
        <f>INDEX('Обработка исходного'!O:O,ROW($B$3)+4*(ROW($B169)-ROW($B$3)))</f>
        <v>-</v>
      </c>
      <c r="M169" s="32" t="str">
        <f>INDEX('Обработка исходного'!P:P,ROW($B$3)+4*(ROW($B169)-ROW($B$3)))</f>
        <v>-</v>
      </c>
      <c r="N169" s="32" t="str">
        <f>INDEX('Обработка исходного'!Q:Q,ROW($B$3)+4*(ROW($B169)-ROW($B$3)))</f>
        <v>-</v>
      </c>
      <c r="O169" s="32" t="str">
        <f>INDEX('Обработка исходного'!R:R,ROW($B$3)+4*(ROW($B169)-ROW($B$3)))</f>
        <v>-</v>
      </c>
      <c r="P169" s="33" t="str">
        <f>INDEX('Обработка исходного'!S:S,ROW($B$3)+4*(ROW($B169)-ROW($B$3)))</f>
        <v>-</v>
      </c>
    </row>
    <row r="170" spans="1:16" x14ac:dyDescent="0.25">
      <c r="A170" s="10" t="str">
        <f>INDEX('Обработка исходного'!B:B,ROW($B$3)+4*(ROW($B170)-ROW($B$3)))</f>
        <v>Сталь легированная</v>
      </c>
      <c r="B170" s="47" t="str">
        <f>INDEX('Обработка исходного'!D:D,ROW($B$3)+4*(ROW($B170)-ROW($B$3)))</f>
        <v>30ХГСА</v>
      </c>
      <c r="C170" s="27" t="str">
        <f>IF(ISBLANK(INDEX('Обработка исходного'!E:E,ROW($B$3)+4*(ROW($B170)-ROW($B$3)))),"",INDEX('Обработка исходного'!E:E,ROW($B$3)+4*(ROW($B170)-ROW($B$3))))</f>
        <v>Поковки диаметром до 100 мм, КП540*</v>
      </c>
      <c r="D170" s="31">
        <f>INDEX('Обработка исходного'!G:G,ROW($B$3)+4*(ROW($B170)-ROW($B$3)))</f>
        <v>685</v>
      </c>
      <c r="E170" s="32">
        <f>INDEX('Обработка исходного'!H:H,ROW($B$3)+4*(ROW($B170)-ROW($B$3)))</f>
        <v>677</v>
      </c>
      <c r="F170" s="32">
        <f>INDEX('Обработка исходного'!I:I,ROW($B$3)+4*(ROW($B170)-ROW($B$3)))</f>
        <v>657</v>
      </c>
      <c r="G170" s="32">
        <f>INDEX('Обработка исходного'!J:J,ROW($B$3)+4*(ROW($B170)-ROW($B$3)))</f>
        <v>647</v>
      </c>
      <c r="H170" s="32" t="str">
        <f>INDEX('Обработка исходного'!K:K,ROW($B$3)+4*(ROW($B170)-ROW($B$3)))</f>
        <v>-</v>
      </c>
      <c r="I170" s="32" t="str">
        <f>INDEX('Обработка исходного'!L:L,ROW($B$3)+4*(ROW($B170)-ROW($B$3)))</f>
        <v>-</v>
      </c>
      <c r="J170" s="32" t="str">
        <f>INDEX('Обработка исходного'!M:M,ROW($B$3)+4*(ROW($B170)-ROW($B$3)))</f>
        <v>-</v>
      </c>
      <c r="K170" s="32" t="str">
        <f>INDEX('Обработка исходного'!N:N,ROW($B$3)+4*(ROW($B170)-ROW($B$3)))</f>
        <v>-</v>
      </c>
      <c r="L170" s="32" t="str">
        <f>INDEX('Обработка исходного'!O:O,ROW($B$3)+4*(ROW($B170)-ROW($B$3)))</f>
        <v>-</v>
      </c>
      <c r="M170" s="32" t="str">
        <f>INDEX('Обработка исходного'!P:P,ROW($B$3)+4*(ROW($B170)-ROW($B$3)))</f>
        <v>-</v>
      </c>
      <c r="N170" s="32" t="str">
        <f>INDEX('Обработка исходного'!Q:Q,ROW($B$3)+4*(ROW($B170)-ROW($B$3)))</f>
        <v>-</v>
      </c>
      <c r="O170" s="32" t="str">
        <f>INDEX('Обработка исходного'!R:R,ROW($B$3)+4*(ROW($B170)-ROW($B$3)))</f>
        <v>-</v>
      </c>
      <c r="P170" s="33" t="str">
        <f>INDEX('Обработка исходного'!S:S,ROW($B$3)+4*(ROW($B170)-ROW($B$3)))</f>
        <v>-</v>
      </c>
    </row>
    <row r="171" spans="1:16" x14ac:dyDescent="0.25">
      <c r="A171" s="10" t="str">
        <f>INDEX('Обработка исходного'!B:B,ROW($B$3)+4*(ROW($B171)-ROW($B$3)))</f>
        <v>Сталь легированная</v>
      </c>
      <c r="B171" s="47" t="str">
        <f>INDEX('Обработка исходного'!D:D,ROW($B$3)+4*(ROW($B171)-ROW($B$3)))</f>
        <v>30ХГСА</v>
      </c>
      <c r="C171" s="27" t="str">
        <f>IF(ISBLANK(INDEX('Обработка исходного'!E:E,ROW($B$3)+4*(ROW($B171)-ROW($B$3)))),"",INDEX('Обработка исходного'!E:E,ROW($B$3)+4*(ROW($B171)-ROW($B$3))))</f>
        <v>Поковки диаметром до 100 мм, КП590*</v>
      </c>
      <c r="D171" s="31">
        <f>INDEX('Обработка исходного'!G:G,ROW($B$3)+4*(ROW($B171)-ROW($B$3)))</f>
        <v>735</v>
      </c>
      <c r="E171" s="32">
        <f>INDEX('Обработка исходного'!H:H,ROW($B$3)+4*(ROW($B171)-ROW($B$3)))</f>
        <v>726</v>
      </c>
      <c r="F171" s="32">
        <f>INDEX('Обработка исходного'!I:I,ROW($B$3)+4*(ROW($B171)-ROW($B$3)))</f>
        <v>706</v>
      </c>
      <c r="G171" s="32">
        <f>INDEX('Обработка исходного'!J:J,ROW($B$3)+4*(ROW($B171)-ROW($B$3)))</f>
        <v>697</v>
      </c>
      <c r="H171" s="32" t="str">
        <f>INDEX('Обработка исходного'!K:K,ROW($B$3)+4*(ROW($B171)-ROW($B$3)))</f>
        <v>-</v>
      </c>
      <c r="I171" s="32" t="str">
        <f>INDEX('Обработка исходного'!L:L,ROW($B$3)+4*(ROW($B171)-ROW($B$3)))</f>
        <v>-</v>
      </c>
      <c r="J171" s="32" t="str">
        <f>INDEX('Обработка исходного'!M:M,ROW($B$3)+4*(ROW($B171)-ROW($B$3)))</f>
        <v>-</v>
      </c>
      <c r="K171" s="32" t="str">
        <f>INDEX('Обработка исходного'!N:N,ROW($B$3)+4*(ROW($B171)-ROW($B$3)))</f>
        <v>-</v>
      </c>
      <c r="L171" s="32" t="str">
        <f>INDEX('Обработка исходного'!O:O,ROW($B$3)+4*(ROW($B171)-ROW($B$3)))</f>
        <v>-</v>
      </c>
      <c r="M171" s="32" t="str">
        <f>INDEX('Обработка исходного'!P:P,ROW($B$3)+4*(ROW($B171)-ROW($B$3)))</f>
        <v>-</v>
      </c>
      <c r="N171" s="32" t="str">
        <f>INDEX('Обработка исходного'!Q:Q,ROW($B$3)+4*(ROW($B171)-ROW($B$3)))</f>
        <v>-</v>
      </c>
      <c r="O171" s="32" t="str">
        <f>INDEX('Обработка исходного'!R:R,ROW($B$3)+4*(ROW($B171)-ROW($B$3)))</f>
        <v>-</v>
      </c>
      <c r="P171" s="33" t="str">
        <f>INDEX('Обработка исходного'!S:S,ROW($B$3)+4*(ROW($B171)-ROW($B$3)))</f>
        <v>-</v>
      </c>
    </row>
    <row r="172" spans="1:16" x14ac:dyDescent="0.25">
      <c r="A172" s="10" t="str">
        <f>INDEX('Обработка исходного'!B:B,ROW($B$3)+4*(ROW($B172)-ROW($B$3)))</f>
        <v>Сталь легированная</v>
      </c>
      <c r="B172" s="47" t="str">
        <f>INDEX('Обработка исходного'!D:D,ROW($B$3)+4*(ROW($B172)-ROW($B$3)))</f>
        <v>30ХГСА</v>
      </c>
      <c r="C172" s="27" t="str">
        <f>IF(ISBLANK(INDEX('Обработка исходного'!E:E,ROW($B$3)+4*(ROW($B172)-ROW($B$3)))),"",INDEX('Обработка исходного'!E:E,ROW($B$3)+4*(ROW($B172)-ROW($B$3))))</f>
        <v>Поковки диаметром до 100 мм, КП640*</v>
      </c>
      <c r="D172" s="31">
        <f>INDEX('Обработка исходного'!G:G,ROW($B$3)+4*(ROW($B172)-ROW($B$3)))</f>
        <v>785</v>
      </c>
      <c r="E172" s="32">
        <f>INDEX('Обработка исходного'!H:H,ROW($B$3)+4*(ROW($B172)-ROW($B$3)))</f>
        <v>765</v>
      </c>
      <c r="F172" s="32">
        <f>INDEX('Обработка исходного'!I:I,ROW($B$3)+4*(ROW($B172)-ROW($B$3)))</f>
        <v>755</v>
      </c>
      <c r="G172" s="32">
        <f>INDEX('Обработка исходного'!J:J,ROW($B$3)+4*(ROW($B172)-ROW($B$3)))</f>
        <v>746</v>
      </c>
      <c r="H172" s="32" t="str">
        <f>INDEX('Обработка исходного'!K:K,ROW($B$3)+4*(ROW($B172)-ROW($B$3)))</f>
        <v>-</v>
      </c>
      <c r="I172" s="32" t="str">
        <f>INDEX('Обработка исходного'!L:L,ROW($B$3)+4*(ROW($B172)-ROW($B$3)))</f>
        <v>-</v>
      </c>
      <c r="J172" s="32" t="str">
        <f>INDEX('Обработка исходного'!M:M,ROW($B$3)+4*(ROW($B172)-ROW($B$3)))</f>
        <v>-</v>
      </c>
      <c r="K172" s="32" t="str">
        <f>INDEX('Обработка исходного'!N:N,ROW($B$3)+4*(ROW($B172)-ROW($B$3)))</f>
        <v>-</v>
      </c>
      <c r="L172" s="32" t="str">
        <f>INDEX('Обработка исходного'!O:O,ROW($B$3)+4*(ROW($B172)-ROW($B$3)))</f>
        <v>-</v>
      </c>
      <c r="M172" s="32" t="str">
        <f>INDEX('Обработка исходного'!P:P,ROW($B$3)+4*(ROW($B172)-ROW($B$3)))</f>
        <v>-</v>
      </c>
      <c r="N172" s="32" t="str">
        <f>INDEX('Обработка исходного'!Q:Q,ROW($B$3)+4*(ROW($B172)-ROW($B$3)))</f>
        <v>-</v>
      </c>
      <c r="O172" s="32" t="str">
        <f>INDEX('Обработка исходного'!R:R,ROW($B$3)+4*(ROW($B172)-ROW($B$3)))</f>
        <v>-</v>
      </c>
      <c r="P172" s="33" t="str">
        <f>INDEX('Обработка исходного'!S:S,ROW($B$3)+4*(ROW($B172)-ROW($B$3)))</f>
        <v>-</v>
      </c>
    </row>
    <row r="173" spans="1:16" x14ac:dyDescent="0.25">
      <c r="A173" s="10" t="str">
        <f>INDEX('Обработка исходного'!B:B,ROW($B$3)+4*(ROW($B173)-ROW($B$3)))</f>
        <v>Сталь легированная</v>
      </c>
      <c r="B173" s="47" t="str">
        <f>INDEX('Обработка исходного'!D:D,ROW($B$3)+4*(ROW($B173)-ROW($B$3)))</f>
        <v>30ХГСА</v>
      </c>
      <c r="C173" s="27" t="str">
        <f>IF(ISBLANK(INDEX('Обработка исходного'!E:E,ROW($B$3)+4*(ROW($B173)-ROW($B$3)))),"",INDEX('Обработка исходного'!E:E,ROW($B$3)+4*(ROW($B173)-ROW($B$3))))</f>
        <v>Поковки диаметром до 100 мм, КП685*</v>
      </c>
      <c r="D173" s="31">
        <f>INDEX('Обработка исходного'!G:G,ROW($B$3)+4*(ROW($B173)-ROW($B$3)))</f>
        <v>835</v>
      </c>
      <c r="E173" s="32">
        <f>INDEX('Обработка исходного'!H:H,ROW($B$3)+4*(ROW($B173)-ROW($B$3)))</f>
        <v>824</v>
      </c>
      <c r="F173" s="32">
        <f>INDEX('Обработка исходного'!I:I,ROW($B$3)+4*(ROW($B173)-ROW($B$3)))</f>
        <v>795</v>
      </c>
      <c r="G173" s="32">
        <f>INDEX('Обработка исходного'!J:J,ROW($B$3)+4*(ROW($B173)-ROW($B$3)))</f>
        <v>785</v>
      </c>
      <c r="H173" s="32" t="str">
        <f>INDEX('Обработка исходного'!K:K,ROW($B$3)+4*(ROW($B173)-ROW($B$3)))</f>
        <v>-</v>
      </c>
      <c r="I173" s="32" t="str">
        <f>INDEX('Обработка исходного'!L:L,ROW($B$3)+4*(ROW($B173)-ROW($B$3)))</f>
        <v>-</v>
      </c>
      <c r="J173" s="32" t="str">
        <f>INDEX('Обработка исходного'!M:M,ROW($B$3)+4*(ROW($B173)-ROW($B$3)))</f>
        <v>-</v>
      </c>
      <c r="K173" s="32" t="str">
        <f>INDEX('Обработка исходного'!N:N,ROW($B$3)+4*(ROW($B173)-ROW($B$3)))</f>
        <v>-</v>
      </c>
      <c r="L173" s="32" t="str">
        <f>INDEX('Обработка исходного'!O:O,ROW($B$3)+4*(ROW($B173)-ROW($B$3)))</f>
        <v>-</v>
      </c>
      <c r="M173" s="32" t="str">
        <f>INDEX('Обработка исходного'!P:P,ROW($B$3)+4*(ROW($B173)-ROW($B$3)))</f>
        <v>-</v>
      </c>
      <c r="N173" s="32" t="str">
        <f>INDEX('Обработка исходного'!Q:Q,ROW($B$3)+4*(ROW($B173)-ROW($B$3)))</f>
        <v>-</v>
      </c>
      <c r="O173" s="32" t="str">
        <f>INDEX('Обработка исходного'!R:R,ROW($B$3)+4*(ROW($B173)-ROW($B$3)))</f>
        <v>-</v>
      </c>
      <c r="P173" s="33" t="str">
        <f>INDEX('Обработка исходного'!S:S,ROW($B$3)+4*(ROW($B173)-ROW($B$3)))</f>
        <v>-</v>
      </c>
    </row>
    <row r="174" spans="1:16" x14ac:dyDescent="0.25">
      <c r="A174" s="10" t="str">
        <f>INDEX('Обработка исходного'!B:B,ROW($B$3)+4*(ROW($B174)-ROW($B$3)))</f>
        <v>Сталь легированная</v>
      </c>
      <c r="B174" s="47" t="str">
        <f>INDEX('Обработка исходного'!D:D,ROW($B$3)+4*(ROW($B174)-ROW($B$3)))</f>
        <v>30ХГСА</v>
      </c>
      <c r="C174" s="27" t="str">
        <f>IF(ISBLANK(INDEX('Обработка исходного'!E:E,ROW($B$3)+4*(ROW($B174)-ROW($B$3)))),"",INDEX('Обработка исходного'!E:E,ROW($B$3)+4*(ROW($B174)-ROW($B$3))))</f>
        <v>Штамповки, прутки и полосы диаметром или толщиной до 80 мм</v>
      </c>
      <c r="D174" s="31">
        <f>INDEX('Обработка исходного'!G:G,ROW($B$3)+4*(ROW($B174)-ROW($B$3)))</f>
        <v>1080</v>
      </c>
      <c r="E174" s="32">
        <f>INDEX('Обработка исходного'!H:H,ROW($B$3)+4*(ROW($B174)-ROW($B$3)))</f>
        <v>1060</v>
      </c>
      <c r="F174" s="32">
        <f>INDEX('Обработка исходного'!I:I,ROW($B$3)+4*(ROW($B174)-ROW($B$3)))</f>
        <v>1020</v>
      </c>
      <c r="G174" s="32">
        <f>INDEX('Обработка исходного'!J:J,ROW($B$3)+4*(ROW($B174)-ROW($B$3)))</f>
        <v>1010</v>
      </c>
      <c r="H174" s="32" t="str">
        <f>INDEX('Обработка исходного'!K:K,ROW($B$3)+4*(ROW($B174)-ROW($B$3)))</f>
        <v>-</v>
      </c>
      <c r="I174" s="32" t="str">
        <f>INDEX('Обработка исходного'!L:L,ROW($B$3)+4*(ROW($B174)-ROW($B$3)))</f>
        <v>-</v>
      </c>
      <c r="J174" s="32" t="str">
        <f>INDEX('Обработка исходного'!M:M,ROW($B$3)+4*(ROW($B174)-ROW($B$3)))</f>
        <v>-</v>
      </c>
      <c r="K174" s="32" t="str">
        <f>INDEX('Обработка исходного'!N:N,ROW($B$3)+4*(ROW($B174)-ROW($B$3)))</f>
        <v>-</v>
      </c>
      <c r="L174" s="32" t="str">
        <f>INDEX('Обработка исходного'!O:O,ROW($B$3)+4*(ROW($B174)-ROW($B$3)))</f>
        <v>-</v>
      </c>
      <c r="M174" s="32" t="str">
        <f>INDEX('Обработка исходного'!P:P,ROW($B$3)+4*(ROW($B174)-ROW($B$3)))</f>
        <v>-</v>
      </c>
      <c r="N174" s="32" t="str">
        <f>INDEX('Обработка исходного'!Q:Q,ROW($B$3)+4*(ROW($B174)-ROW($B$3)))</f>
        <v>-</v>
      </c>
      <c r="O174" s="32" t="str">
        <f>INDEX('Обработка исходного'!R:R,ROW($B$3)+4*(ROW($B174)-ROW($B$3)))</f>
        <v>-</v>
      </c>
      <c r="P174" s="33" t="str">
        <f>INDEX('Обработка исходного'!S:S,ROW($B$3)+4*(ROW($B174)-ROW($B$3)))</f>
        <v>-</v>
      </c>
    </row>
    <row r="175" spans="1:16" ht="25.5" x14ac:dyDescent="0.25">
      <c r="A175" s="10" t="str">
        <f>INDEX('Обработка исходного'!B:B,ROW($B$3)+4*(ROW($B175)-ROW($B$3)))</f>
        <v>Сталь легированная</v>
      </c>
      <c r="B175" s="47" t="str">
        <f>INDEX('Обработка исходного'!D:D,ROW($B$3)+4*(ROW($B175)-ROW($B$3)))</f>
        <v>30ХГСА</v>
      </c>
      <c r="C175" s="27" t="str">
        <f>IF(ISBLANK(INDEX('Обработка исходного'!E:E,ROW($B$3)+4*(ROW($B175)-ROW($B$3)))),"",INDEX('Обработка исходного'!E:E,ROW($B$3)+4*(ROW($B175)-ROW($B$3))))</f>
        <v>Штамповки, прутки и полосы диаметром или толщиной от 80 до 150 мм</v>
      </c>
      <c r="D175" s="31">
        <f>INDEX('Обработка исходного'!G:G,ROW($B$3)+4*(ROW($B175)-ROW($B$3)))</f>
        <v>1080</v>
      </c>
      <c r="E175" s="32">
        <f>INDEX('Обработка исходного'!H:H,ROW($B$3)+4*(ROW($B175)-ROW($B$3)))</f>
        <v>1060</v>
      </c>
      <c r="F175" s="32">
        <f>INDEX('Обработка исходного'!I:I,ROW($B$3)+4*(ROW($B175)-ROW($B$3)))</f>
        <v>1020</v>
      </c>
      <c r="G175" s="32">
        <f>INDEX('Обработка исходного'!J:J,ROW($B$3)+4*(ROW($B175)-ROW($B$3)))</f>
        <v>1010</v>
      </c>
      <c r="H175" s="32" t="str">
        <f>INDEX('Обработка исходного'!K:K,ROW($B$3)+4*(ROW($B175)-ROW($B$3)))</f>
        <v>-</v>
      </c>
      <c r="I175" s="32" t="str">
        <f>INDEX('Обработка исходного'!L:L,ROW($B$3)+4*(ROW($B175)-ROW($B$3)))</f>
        <v>-</v>
      </c>
      <c r="J175" s="32" t="str">
        <f>INDEX('Обработка исходного'!M:M,ROW($B$3)+4*(ROW($B175)-ROW($B$3)))</f>
        <v>-</v>
      </c>
      <c r="K175" s="32" t="str">
        <f>INDEX('Обработка исходного'!N:N,ROW($B$3)+4*(ROW($B175)-ROW($B$3)))</f>
        <v>-</v>
      </c>
      <c r="L175" s="32" t="str">
        <f>INDEX('Обработка исходного'!O:O,ROW($B$3)+4*(ROW($B175)-ROW($B$3)))</f>
        <v>-</v>
      </c>
      <c r="M175" s="32" t="str">
        <f>INDEX('Обработка исходного'!P:P,ROW($B$3)+4*(ROW($B175)-ROW($B$3)))</f>
        <v>-</v>
      </c>
      <c r="N175" s="32" t="str">
        <f>INDEX('Обработка исходного'!Q:Q,ROW($B$3)+4*(ROW($B175)-ROW($B$3)))</f>
        <v>-</v>
      </c>
      <c r="O175" s="32" t="str">
        <f>INDEX('Обработка исходного'!R:R,ROW($B$3)+4*(ROW($B175)-ROW($B$3)))</f>
        <v>-</v>
      </c>
      <c r="P175" s="33" t="str">
        <f>INDEX('Обработка исходного'!S:S,ROW($B$3)+4*(ROW($B175)-ROW($B$3)))</f>
        <v>-</v>
      </c>
    </row>
    <row r="176" spans="1:16" ht="25.5" x14ac:dyDescent="0.25">
      <c r="A176" s="10" t="str">
        <f>INDEX('Обработка исходного'!B:B,ROW($B$3)+4*(ROW($B176)-ROW($B$3)))</f>
        <v>Сталь легированная</v>
      </c>
      <c r="B176" s="47" t="str">
        <f>INDEX('Обработка исходного'!D:D,ROW($B$3)+4*(ROW($B176)-ROW($B$3)))</f>
        <v>30ХГСА</v>
      </c>
      <c r="C176" s="27" t="str">
        <f>IF(ISBLANK(INDEX('Обработка исходного'!E:E,ROW($B$3)+4*(ROW($B176)-ROW($B$3)))),"",INDEX('Обработка исходного'!E:E,ROW($B$3)+4*(ROW($B176)-ROW($B$3))))</f>
        <v>Штамповки, прутки и полосы диаметром или толщиной от 150 до 250 мм</v>
      </c>
      <c r="D176" s="31">
        <f>INDEX('Обработка исходного'!G:G,ROW($B$3)+4*(ROW($B176)-ROW($B$3)))</f>
        <v>1080</v>
      </c>
      <c r="E176" s="32">
        <f>INDEX('Обработка исходного'!H:H,ROW($B$3)+4*(ROW($B176)-ROW($B$3)))</f>
        <v>1060</v>
      </c>
      <c r="F176" s="32">
        <f>INDEX('Обработка исходного'!I:I,ROW($B$3)+4*(ROW($B176)-ROW($B$3)))</f>
        <v>1020</v>
      </c>
      <c r="G176" s="32">
        <f>INDEX('Обработка исходного'!J:J,ROW($B$3)+4*(ROW($B176)-ROW($B$3)))</f>
        <v>1010</v>
      </c>
      <c r="H176" s="32" t="str">
        <f>INDEX('Обработка исходного'!K:K,ROW($B$3)+4*(ROW($B176)-ROW($B$3)))</f>
        <v>-</v>
      </c>
      <c r="I176" s="32" t="str">
        <f>INDEX('Обработка исходного'!L:L,ROW($B$3)+4*(ROW($B176)-ROW($B$3)))</f>
        <v>-</v>
      </c>
      <c r="J176" s="32" t="str">
        <f>INDEX('Обработка исходного'!M:M,ROW($B$3)+4*(ROW($B176)-ROW($B$3)))</f>
        <v>-</v>
      </c>
      <c r="K176" s="32" t="str">
        <f>INDEX('Обработка исходного'!N:N,ROW($B$3)+4*(ROW($B176)-ROW($B$3)))</f>
        <v>-</v>
      </c>
      <c r="L176" s="32" t="str">
        <f>INDEX('Обработка исходного'!O:O,ROW($B$3)+4*(ROW($B176)-ROW($B$3)))</f>
        <v>-</v>
      </c>
      <c r="M176" s="32" t="str">
        <f>INDEX('Обработка исходного'!P:P,ROW($B$3)+4*(ROW($B176)-ROW($B$3)))</f>
        <v>-</v>
      </c>
      <c r="N176" s="32" t="str">
        <f>INDEX('Обработка исходного'!Q:Q,ROW($B$3)+4*(ROW($B176)-ROW($B$3)))</f>
        <v>-</v>
      </c>
      <c r="O176" s="32" t="str">
        <f>INDEX('Обработка исходного'!R:R,ROW($B$3)+4*(ROW($B176)-ROW($B$3)))</f>
        <v>-</v>
      </c>
      <c r="P176" s="33" t="str">
        <f>INDEX('Обработка исходного'!S:S,ROW($B$3)+4*(ROW($B176)-ROW($B$3)))</f>
        <v>-</v>
      </c>
    </row>
    <row r="177" spans="1:16" ht="25.5" x14ac:dyDescent="0.25">
      <c r="A177" s="10" t="str">
        <f>INDEX('Обработка исходного'!B:B,ROW($B$3)+4*(ROW($B177)-ROW($B$3)))</f>
        <v>Сталь легированная</v>
      </c>
      <c r="B177" s="47" t="str">
        <f>INDEX('Обработка исходного'!D:D,ROW($B$3)+4*(ROW($B177)-ROW($B$3)))</f>
        <v>10ХСНД</v>
      </c>
      <c r="C177" s="27" t="str">
        <f>IF(ISBLANK(INDEX('Обработка исходного'!E:E,ROW($B$3)+4*(ROW($B177)-ROW($B$3)))),"",INDEX('Обработка исходного'!E:E,ROW($B$3)+4*(ROW($B177)-ROW($B$3))))</f>
        <v>Холодно и горячекатаные трубы наружным диаметром от 60 до 168 мм с толщиной стенки от 6 до 11 мм</v>
      </c>
      <c r="D177" s="31">
        <f>INDEX('Обработка исходного'!G:G,ROW($B$3)+4*(ROW($B177)-ROW($B$3)))</f>
        <v>461</v>
      </c>
      <c r="E177" s="32">
        <f>INDEX('Обработка исходного'!H:H,ROW($B$3)+4*(ROW($B177)-ROW($B$3)))</f>
        <v>441</v>
      </c>
      <c r="F177" s="32">
        <f>INDEX('Обработка исходного'!I:I,ROW($B$3)+4*(ROW($B177)-ROW($B$3)))</f>
        <v>432</v>
      </c>
      <c r="G177" s="32">
        <f>INDEX('Обработка исходного'!J:J,ROW($B$3)+4*(ROW($B177)-ROW($B$3)))</f>
        <v>422</v>
      </c>
      <c r="H177" s="32">
        <f>INDEX('Обработка исходного'!K:K,ROW($B$3)+4*(ROW($B177)-ROW($B$3)))</f>
        <v>422</v>
      </c>
      <c r="I177" s="32">
        <f>INDEX('Обработка исходного'!L:L,ROW($B$3)+4*(ROW($B177)-ROW($B$3)))</f>
        <v>422</v>
      </c>
      <c r="J177" s="32">
        <f>INDEX('Обработка исходного'!M:M,ROW($B$3)+4*(ROW($B177)-ROW($B$3)))</f>
        <v>422</v>
      </c>
      <c r="K177" s="32">
        <f>INDEX('Обработка исходного'!N:N,ROW($B$3)+4*(ROW($B177)-ROW($B$3)))</f>
        <v>422</v>
      </c>
      <c r="L177" s="32">
        <f>INDEX('Обработка исходного'!O:O,ROW($B$3)+4*(ROW($B177)-ROW($B$3)))</f>
        <v>412</v>
      </c>
      <c r="M177" s="32" t="str">
        <f>INDEX('Обработка исходного'!P:P,ROW($B$3)+4*(ROW($B177)-ROW($B$3)))</f>
        <v>-</v>
      </c>
      <c r="N177" s="32" t="str">
        <f>INDEX('Обработка исходного'!Q:Q,ROW($B$3)+4*(ROW($B177)-ROW($B$3)))</f>
        <v>-</v>
      </c>
      <c r="O177" s="32" t="str">
        <f>INDEX('Обработка исходного'!R:R,ROW($B$3)+4*(ROW($B177)-ROW($B$3)))</f>
        <v>-</v>
      </c>
      <c r="P177" s="33" t="str">
        <f>INDEX('Обработка исходного'!S:S,ROW($B$3)+4*(ROW($B177)-ROW($B$3)))</f>
        <v>-</v>
      </c>
    </row>
    <row r="178" spans="1:16" x14ac:dyDescent="0.25">
      <c r="A178" s="10" t="str">
        <f>INDEX('Обработка исходного'!B:B,ROW($B$3)+4*(ROW($B178)-ROW($B$3)))</f>
        <v>Сталь легированная</v>
      </c>
      <c r="B178" s="47" t="str">
        <f>INDEX('Обработка исходного'!D:D,ROW($B$3)+4*(ROW($B178)-ROW($B$3)))</f>
        <v>10ХСНД</v>
      </c>
      <c r="C178" s="27" t="str">
        <f>IF(ISBLANK(INDEX('Обработка исходного'!E:E,ROW($B$3)+4*(ROW($B178)-ROW($B$3)))),"",INDEX('Обработка исходного'!E:E,ROW($B$3)+4*(ROW($B178)-ROW($B$3))))</f>
        <v>Фасонные профили сечением от 5 до 250 мм</v>
      </c>
      <c r="D178" s="31">
        <f>INDEX('Обработка исходного'!G:G,ROW($B$3)+4*(ROW($B178)-ROW($B$3)))</f>
        <v>530</v>
      </c>
      <c r="E178" s="32">
        <f>INDEX('Обработка исходного'!H:H,ROW($B$3)+4*(ROW($B178)-ROW($B$3)))</f>
        <v>510</v>
      </c>
      <c r="F178" s="32">
        <f>INDEX('Обработка исходного'!I:I,ROW($B$3)+4*(ROW($B178)-ROW($B$3)))</f>
        <v>500</v>
      </c>
      <c r="G178" s="32">
        <f>INDEX('Обработка исходного'!J:J,ROW($B$3)+4*(ROW($B178)-ROW($B$3)))</f>
        <v>491</v>
      </c>
      <c r="H178" s="32">
        <f>INDEX('Обработка исходного'!K:K,ROW($B$3)+4*(ROW($B178)-ROW($B$3)))</f>
        <v>491</v>
      </c>
      <c r="I178" s="32">
        <f>INDEX('Обработка исходного'!L:L,ROW($B$3)+4*(ROW($B178)-ROW($B$3)))</f>
        <v>491</v>
      </c>
      <c r="J178" s="32">
        <f>INDEX('Обработка исходного'!M:M,ROW($B$3)+4*(ROW($B178)-ROW($B$3)))</f>
        <v>491</v>
      </c>
      <c r="K178" s="32">
        <f>INDEX('Обработка исходного'!N:N,ROW($B$3)+4*(ROW($B178)-ROW($B$3)))</f>
        <v>491</v>
      </c>
      <c r="L178" s="32">
        <f>INDEX('Обработка исходного'!O:O,ROW($B$3)+4*(ROW($B178)-ROW($B$3)))</f>
        <v>491</v>
      </c>
      <c r="M178" s="32" t="str">
        <f>INDEX('Обработка исходного'!P:P,ROW($B$3)+4*(ROW($B178)-ROW($B$3)))</f>
        <v>-</v>
      </c>
      <c r="N178" s="32" t="str">
        <f>INDEX('Обработка исходного'!Q:Q,ROW($B$3)+4*(ROW($B178)-ROW($B$3)))</f>
        <v>-</v>
      </c>
      <c r="O178" s="32" t="str">
        <f>INDEX('Обработка исходного'!R:R,ROW($B$3)+4*(ROW($B178)-ROW($B$3)))</f>
        <v>-</v>
      </c>
      <c r="P178" s="33" t="str">
        <f>INDEX('Обработка исходного'!S:S,ROW($B$3)+4*(ROW($B178)-ROW($B$3)))</f>
        <v>-</v>
      </c>
    </row>
    <row r="179" spans="1:16" x14ac:dyDescent="0.25">
      <c r="A179" s="10" t="str">
        <f>INDEX('Обработка исходного'!B:B,ROW($B$3)+4*(ROW($B179)-ROW($B$3)))</f>
        <v>Сталь легированная</v>
      </c>
      <c r="B179" s="47" t="str">
        <f>INDEX('Обработка исходного'!D:D,ROW($B$3)+4*(ROW($B179)-ROW($B$3)))</f>
        <v>10ХСНД</v>
      </c>
      <c r="C179" s="27" t="str">
        <f>IF(ISBLANK(INDEX('Обработка исходного'!E:E,ROW($B$3)+4*(ROW($B179)-ROW($B$3)))),"",INDEX('Обработка исходного'!E:E,ROW($B$3)+4*(ROW($B179)-ROW($B$3))))</f>
        <v>Прокат, толстолистовая сталь толщиной от 4 до 40 мм</v>
      </c>
      <c r="D179" s="31">
        <f>INDEX('Обработка исходного'!G:G,ROW($B$3)+4*(ROW($B179)-ROW($B$3)))</f>
        <v>510</v>
      </c>
      <c r="E179" s="32">
        <f>INDEX('Обработка исходного'!H:H,ROW($B$3)+4*(ROW($B179)-ROW($B$3)))</f>
        <v>500</v>
      </c>
      <c r="F179" s="32">
        <f>INDEX('Обработка исходного'!I:I,ROW($B$3)+4*(ROW($B179)-ROW($B$3)))</f>
        <v>481</v>
      </c>
      <c r="G179" s="32">
        <f>INDEX('Обработка исходного'!J:J,ROW($B$3)+4*(ROW($B179)-ROW($B$3)))</f>
        <v>471</v>
      </c>
      <c r="H179" s="32">
        <f>INDEX('Обработка исходного'!K:K,ROW($B$3)+4*(ROW($B179)-ROW($B$3)))</f>
        <v>471</v>
      </c>
      <c r="I179" s="32">
        <f>INDEX('Обработка исходного'!L:L,ROW($B$3)+4*(ROW($B179)-ROW($B$3)))</f>
        <v>471</v>
      </c>
      <c r="J179" s="32">
        <f>INDEX('Обработка исходного'!M:M,ROW($B$3)+4*(ROW($B179)-ROW($B$3)))</f>
        <v>471</v>
      </c>
      <c r="K179" s="32">
        <f>INDEX('Обработка исходного'!N:N,ROW($B$3)+4*(ROW($B179)-ROW($B$3)))</f>
        <v>471</v>
      </c>
      <c r="L179" s="32">
        <f>INDEX('Обработка исходного'!O:O,ROW($B$3)+4*(ROW($B179)-ROW($B$3)))</f>
        <v>461</v>
      </c>
      <c r="M179" s="32" t="str">
        <f>INDEX('Обработка исходного'!P:P,ROW($B$3)+4*(ROW($B179)-ROW($B$3)))</f>
        <v>-</v>
      </c>
      <c r="N179" s="32" t="str">
        <f>INDEX('Обработка исходного'!Q:Q,ROW($B$3)+4*(ROW($B179)-ROW($B$3)))</f>
        <v>-</v>
      </c>
      <c r="O179" s="32" t="str">
        <f>INDEX('Обработка исходного'!R:R,ROW($B$3)+4*(ROW($B179)-ROW($B$3)))</f>
        <v>-</v>
      </c>
      <c r="P179" s="33" t="str">
        <f>INDEX('Обработка исходного'!S:S,ROW($B$3)+4*(ROW($B179)-ROW($B$3)))</f>
        <v>-</v>
      </c>
    </row>
    <row r="180" spans="1:16" x14ac:dyDescent="0.25">
      <c r="A180" s="10" t="str">
        <f>INDEX('Обработка исходного'!B:B,ROW($B$3)+4*(ROW($B180)-ROW($B$3)))</f>
        <v>Сталь легированная</v>
      </c>
      <c r="B180" s="47" t="str">
        <f>INDEX('Обработка исходного'!D:D,ROW($B$3)+4*(ROW($B180)-ROW($B$3)))</f>
        <v>10ХН1М</v>
      </c>
      <c r="C180" s="27" t="str">
        <f>IF(ISBLANK(INDEX('Обработка исходного'!E:E,ROW($B$3)+4*(ROW($B180)-ROW($B$3)))),"",INDEX('Обработка исходного'!E:E,ROW($B$3)+4*(ROW($B180)-ROW($B$3))))</f>
        <v>Лист толщиной от 6 до 40 мм</v>
      </c>
      <c r="D180" s="31">
        <f>INDEX('Обработка исходного'!G:G,ROW($B$3)+4*(ROW($B180)-ROW($B$3)))</f>
        <v>540</v>
      </c>
      <c r="E180" s="32">
        <f>INDEX('Обработка исходного'!H:H,ROW($B$3)+4*(ROW($B180)-ROW($B$3)))</f>
        <v>530</v>
      </c>
      <c r="F180" s="32">
        <f>INDEX('Обработка исходного'!I:I,ROW($B$3)+4*(ROW($B180)-ROW($B$3)))</f>
        <v>520</v>
      </c>
      <c r="G180" s="32">
        <f>INDEX('Обработка исходного'!J:J,ROW($B$3)+4*(ROW($B180)-ROW($B$3)))</f>
        <v>500</v>
      </c>
      <c r="H180" s="32">
        <f>INDEX('Обработка исходного'!K:K,ROW($B$3)+4*(ROW($B180)-ROW($B$3)))</f>
        <v>491</v>
      </c>
      <c r="I180" s="32">
        <f>INDEX('Обработка исходного'!L:L,ROW($B$3)+4*(ROW($B180)-ROW($B$3)))</f>
        <v>491</v>
      </c>
      <c r="J180" s="32">
        <f>INDEX('Обработка исходного'!M:M,ROW($B$3)+4*(ROW($B180)-ROW($B$3)))</f>
        <v>461</v>
      </c>
      <c r="K180" s="32">
        <f>INDEX('Обработка исходного'!N:N,ROW($B$3)+4*(ROW($B180)-ROW($B$3)))</f>
        <v>451</v>
      </c>
      <c r="L180" s="32">
        <f>INDEX('Обработка исходного'!O:O,ROW($B$3)+4*(ROW($B180)-ROW($B$3)))</f>
        <v>441</v>
      </c>
      <c r="M180" s="32" t="str">
        <f>INDEX('Обработка исходного'!P:P,ROW($B$3)+4*(ROW($B180)-ROW($B$3)))</f>
        <v>-</v>
      </c>
      <c r="N180" s="32" t="str">
        <f>INDEX('Обработка исходного'!Q:Q,ROW($B$3)+4*(ROW($B180)-ROW($B$3)))</f>
        <v>-</v>
      </c>
      <c r="O180" s="32" t="str">
        <f>INDEX('Обработка исходного'!R:R,ROW($B$3)+4*(ROW($B180)-ROW($B$3)))</f>
        <v>-</v>
      </c>
      <c r="P180" s="33" t="str">
        <f>INDEX('Обработка исходного'!S:S,ROW($B$3)+4*(ROW($B180)-ROW($B$3)))</f>
        <v>-</v>
      </c>
    </row>
    <row r="181" spans="1:16" ht="25.5" x14ac:dyDescent="0.25">
      <c r="A181" s="10" t="str">
        <f>INDEX('Обработка исходного'!B:B,ROW($B$3)+4*(ROW($B181)-ROW($B$3)))</f>
        <v>Сталь легированная</v>
      </c>
      <c r="B181" s="47" t="str">
        <f>INDEX('Обработка исходного'!D:D,ROW($B$3)+4*(ROW($B181)-ROW($B$3)))</f>
        <v>10ХН1М</v>
      </c>
      <c r="C181" s="27" t="str">
        <f>IF(ISBLANK(INDEX('Обработка исходного'!E:E,ROW($B$3)+4*(ROW($B181)-ROW($B$3)))),"",INDEX('Обработка исходного'!E:E,ROW($B$3)+4*(ROW($B181)-ROW($B$3))))</f>
        <v>Трубы бесшовные горячедеформированные наружным диаметром от 60 до 168 мм с толщиной стенки от 6 до 32 мм </v>
      </c>
      <c r="D181" s="31">
        <f>INDEX('Обработка исходного'!G:G,ROW($B$3)+4*(ROW($B181)-ROW($B$3)))</f>
        <v>491</v>
      </c>
      <c r="E181" s="32">
        <f>INDEX('Обработка исходного'!H:H,ROW($B$3)+4*(ROW($B181)-ROW($B$3)))</f>
        <v>491</v>
      </c>
      <c r="F181" s="32">
        <f>INDEX('Обработка исходного'!I:I,ROW($B$3)+4*(ROW($B181)-ROW($B$3)))</f>
        <v>471</v>
      </c>
      <c r="G181" s="32">
        <f>INDEX('Обработка исходного'!J:J,ROW($B$3)+4*(ROW($B181)-ROW($B$3)))</f>
        <v>451</v>
      </c>
      <c r="H181" s="32">
        <f>INDEX('Обработка исходного'!K:K,ROW($B$3)+4*(ROW($B181)-ROW($B$3)))</f>
        <v>441</v>
      </c>
      <c r="I181" s="32">
        <f>INDEX('Обработка исходного'!L:L,ROW($B$3)+4*(ROW($B181)-ROW($B$3)))</f>
        <v>432</v>
      </c>
      <c r="J181" s="32">
        <f>INDEX('Обработка исходного'!M:M,ROW($B$3)+4*(ROW($B181)-ROW($B$3)))</f>
        <v>412</v>
      </c>
      <c r="K181" s="32">
        <f>INDEX('Обработка исходного'!N:N,ROW($B$3)+4*(ROW($B181)-ROW($B$3)))</f>
        <v>402</v>
      </c>
      <c r="L181" s="32">
        <f>INDEX('Обработка исходного'!O:O,ROW($B$3)+4*(ROW($B181)-ROW($B$3)))</f>
        <v>392</v>
      </c>
      <c r="M181" s="32" t="str">
        <f>INDEX('Обработка исходного'!P:P,ROW($B$3)+4*(ROW($B181)-ROW($B$3)))</f>
        <v>-</v>
      </c>
      <c r="N181" s="32" t="str">
        <f>INDEX('Обработка исходного'!Q:Q,ROW($B$3)+4*(ROW($B181)-ROW($B$3)))</f>
        <v>-</v>
      </c>
      <c r="O181" s="32" t="str">
        <f>INDEX('Обработка исходного'!R:R,ROW($B$3)+4*(ROW($B181)-ROW($B$3)))</f>
        <v>-</v>
      </c>
      <c r="P181" s="33" t="str">
        <f>INDEX('Обработка исходного'!S:S,ROW($B$3)+4*(ROW($B181)-ROW($B$3)))</f>
        <v>-</v>
      </c>
    </row>
    <row r="182" spans="1:16" x14ac:dyDescent="0.25">
      <c r="A182" s="10" t="str">
        <f>INDEX('Обработка исходного'!B:B,ROW($B$3)+4*(ROW($B182)-ROW($B$3)))</f>
        <v>Сталь легированная</v>
      </c>
      <c r="B182" s="47" t="str">
        <f>INDEX('Обработка исходного'!D:D,ROW($B$3)+4*(ROW($B182)-ROW($B$3)))</f>
        <v>16ГНМА</v>
      </c>
      <c r="C182" s="27" t="str">
        <f>IF(ISBLANK(INDEX('Обработка исходного'!E:E,ROW($B$3)+4*(ROW($B182)-ROW($B$3)))),"",INDEX('Обработка исходного'!E:E,ROW($B$3)+4*(ROW($B182)-ROW($B$3))))</f>
        <v>Листы</v>
      </c>
      <c r="D182" s="31">
        <f>INDEX('Обработка исходного'!G:G,ROW($B$3)+4*(ROW($B182)-ROW($B$3)))</f>
        <v>491</v>
      </c>
      <c r="E182" s="32">
        <f>INDEX('Обработка исходного'!H:H,ROW($B$3)+4*(ROW($B182)-ROW($B$3)))</f>
        <v>491</v>
      </c>
      <c r="F182" s="32">
        <f>INDEX('Обработка исходного'!I:I,ROW($B$3)+4*(ROW($B182)-ROW($B$3)))</f>
        <v>491</v>
      </c>
      <c r="G182" s="32">
        <f>INDEX('Обработка исходного'!J:J,ROW($B$3)+4*(ROW($B182)-ROW($B$3)))</f>
        <v>491</v>
      </c>
      <c r="H182" s="32">
        <f>INDEX('Обработка исходного'!K:K,ROW($B$3)+4*(ROW($B182)-ROW($B$3)))</f>
        <v>471</v>
      </c>
      <c r="I182" s="32">
        <f>INDEX('Обработка исходного'!L:L,ROW($B$3)+4*(ROW($B182)-ROW($B$3)))</f>
        <v>471</v>
      </c>
      <c r="J182" s="32">
        <f>INDEX('Обработка исходного'!M:M,ROW($B$3)+4*(ROW($B182)-ROW($B$3)))</f>
        <v>471</v>
      </c>
      <c r="K182" s="32">
        <f>INDEX('Обработка исходного'!N:N,ROW($B$3)+4*(ROW($B182)-ROW($B$3)))</f>
        <v>461</v>
      </c>
      <c r="L182" s="32">
        <f>INDEX('Обработка исходного'!O:O,ROW($B$3)+4*(ROW($B182)-ROW($B$3)))</f>
        <v>451</v>
      </c>
      <c r="M182" s="32" t="str">
        <f>INDEX('Обработка исходного'!P:P,ROW($B$3)+4*(ROW($B182)-ROW($B$3)))</f>
        <v>-</v>
      </c>
      <c r="N182" s="32" t="str">
        <f>INDEX('Обработка исходного'!Q:Q,ROW($B$3)+4*(ROW($B182)-ROW($B$3)))</f>
        <v>-</v>
      </c>
      <c r="O182" s="32" t="str">
        <f>INDEX('Обработка исходного'!R:R,ROW($B$3)+4*(ROW($B182)-ROW($B$3)))</f>
        <v>-</v>
      </c>
      <c r="P182" s="33" t="str">
        <f>INDEX('Обработка исходного'!S:S,ROW($B$3)+4*(ROW($B182)-ROW($B$3)))</f>
        <v>-</v>
      </c>
    </row>
    <row r="183" spans="1:16" x14ac:dyDescent="0.25">
      <c r="A183" s="10" t="str">
        <f>INDEX('Обработка исходного'!B:B,ROW($B$3)+4*(ROW($B183)-ROW($B$3)))</f>
        <v>Сталь легированная</v>
      </c>
      <c r="B183" s="47" t="str">
        <f>INDEX('Обработка исходного'!D:D,ROW($B$3)+4*(ROW($B183)-ROW($B$3)))</f>
        <v>10ГН2МФА</v>
      </c>
      <c r="C183" s="27" t="str">
        <f>IF(ISBLANK(INDEX('Обработка исходного'!E:E,ROW($B$3)+4*(ROW($B183)-ROW($B$3)))),"",INDEX('Обработка исходного'!E:E,ROW($B$3)+4*(ROW($B183)-ROW($B$3))))</f>
        <v>Поковки, листы толщиной до 300 мм</v>
      </c>
      <c r="D183" s="31">
        <f>INDEX('Обработка исходного'!G:G,ROW($B$3)+4*(ROW($B183)-ROW($B$3)))</f>
        <v>540</v>
      </c>
      <c r="E183" s="32">
        <f>INDEX('Обработка исходного'!H:H,ROW($B$3)+4*(ROW($B183)-ROW($B$3)))</f>
        <v>520</v>
      </c>
      <c r="F183" s="32">
        <f>INDEX('Обработка исходного'!I:I,ROW($B$3)+4*(ROW($B183)-ROW($B$3)))</f>
        <v>510</v>
      </c>
      <c r="G183" s="32">
        <f>INDEX('Обработка исходного'!J:J,ROW($B$3)+4*(ROW($B183)-ROW($B$3)))</f>
        <v>510</v>
      </c>
      <c r="H183" s="32">
        <f>INDEX('Обработка исходного'!K:K,ROW($B$3)+4*(ROW($B183)-ROW($B$3)))</f>
        <v>510</v>
      </c>
      <c r="I183" s="32">
        <f>INDEX('Обработка исходного'!L:L,ROW($B$3)+4*(ROW($B183)-ROW($B$3)))</f>
        <v>491</v>
      </c>
      <c r="J183" s="32">
        <f>INDEX('Обработка исходного'!M:M,ROW($B$3)+4*(ROW($B183)-ROW($B$3)))</f>
        <v>491</v>
      </c>
      <c r="K183" s="32">
        <f>INDEX('Обработка исходного'!N:N,ROW($B$3)+4*(ROW($B183)-ROW($B$3)))</f>
        <v>491</v>
      </c>
      <c r="L183" s="32" t="str">
        <f>INDEX('Обработка исходного'!O:O,ROW($B$3)+4*(ROW($B183)-ROW($B$3)))</f>
        <v>-</v>
      </c>
      <c r="M183" s="32" t="str">
        <f>INDEX('Обработка исходного'!P:P,ROW($B$3)+4*(ROW($B183)-ROW($B$3)))</f>
        <v>-</v>
      </c>
      <c r="N183" s="32" t="str">
        <f>INDEX('Обработка исходного'!Q:Q,ROW($B$3)+4*(ROW($B183)-ROW($B$3)))</f>
        <v>-</v>
      </c>
      <c r="O183" s="32" t="str">
        <f>INDEX('Обработка исходного'!R:R,ROW($B$3)+4*(ROW($B183)-ROW($B$3)))</f>
        <v>-</v>
      </c>
      <c r="P183" s="33" t="str">
        <f>INDEX('Обработка исходного'!S:S,ROW($B$3)+4*(ROW($B183)-ROW($B$3)))</f>
        <v>-</v>
      </c>
    </row>
    <row r="184" spans="1:16" x14ac:dyDescent="0.25">
      <c r="A184" s="10" t="str">
        <f>INDEX('Обработка исходного'!B:B,ROW($B$3)+4*(ROW($B184)-ROW($B$3)))</f>
        <v>Сталь легированная</v>
      </c>
      <c r="B184" s="47" t="str">
        <f>INDEX('Обработка исходного'!D:D,ROW($B$3)+4*(ROW($B184)-ROW($B$3)))</f>
        <v>10ГН2МФАЛ</v>
      </c>
      <c r="C184" s="27" t="str">
        <f>IF(ISBLANK(INDEX('Обработка исходного'!E:E,ROW($B$3)+4*(ROW($B184)-ROW($B$3)))),"",INDEX('Обработка исходного'!E:E,ROW($B$3)+4*(ROW($B184)-ROW($B$3))))</f>
        <v>Отливки</v>
      </c>
      <c r="D184" s="31">
        <f>INDEX('Обработка исходного'!G:G,ROW($B$3)+4*(ROW($B184)-ROW($B$3)))</f>
        <v>540</v>
      </c>
      <c r="E184" s="32">
        <f>INDEX('Обработка исходного'!H:H,ROW($B$3)+4*(ROW($B184)-ROW($B$3)))</f>
        <v>530</v>
      </c>
      <c r="F184" s="32">
        <f>INDEX('Обработка исходного'!I:I,ROW($B$3)+4*(ROW($B184)-ROW($B$3)))</f>
        <v>510</v>
      </c>
      <c r="G184" s="32">
        <f>INDEX('Обработка исходного'!J:J,ROW($B$3)+4*(ROW($B184)-ROW($B$3)))</f>
        <v>510</v>
      </c>
      <c r="H184" s="32">
        <f>INDEX('Обработка исходного'!K:K,ROW($B$3)+4*(ROW($B184)-ROW($B$3)))</f>
        <v>510</v>
      </c>
      <c r="I184" s="32">
        <f>INDEX('Обработка исходного'!L:L,ROW($B$3)+4*(ROW($B184)-ROW($B$3)))</f>
        <v>491</v>
      </c>
      <c r="J184" s="32">
        <f>INDEX('Обработка исходного'!M:M,ROW($B$3)+4*(ROW($B184)-ROW($B$3)))</f>
        <v>491</v>
      </c>
      <c r="K184" s="32">
        <f>INDEX('Обработка исходного'!N:N,ROW($B$3)+4*(ROW($B184)-ROW($B$3)))</f>
        <v>491</v>
      </c>
      <c r="L184" s="32" t="str">
        <f>INDEX('Обработка исходного'!O:O,ROW($B$3)+4*(ROW($B184)-ROW($B$3)))</f>
        <v>-</v>
      </c>
      <c r="M184" s="32" t="str">
        <f>INDEX('Обработка исходного'!P:P,ROW($B$3)+4*(ROW($B184)-ROW($B$3)))</f>
        <v>-</v>
      </c>
      <c r="N184" s="32" t="str">
        <f>INDEX('Обработка исходного'!Q:Q,ROW($B$3)+4*(ROW($B184)-ROW($B$3)))</f>
        <v>-</v>
      </c>
      <c r="O184" s="32" t="str">
        <f>INDEX('Обработка исходного'!R:R,ROW($B$3)+4*(ROW($B184)-ROW($B$3)))</f>
        <v>-</v>
      </c>
      <c r="P184" s="33" t="str">
        <f>INDEX('Обработка исходного'!S:S,ROW($B$3)+4*(ROW($B184)-ROW($B$3)))</f>
        <v>-</v>
      </c>
    </row>
    <row r="185" spans="1:16" x14ac:dyDescent="0.25">
      <c r="A185" s="10" t="str">
        <f>INDEX('Обработка исходного'!B:B,ROW($B$3)+4*(ROW($B185)-ROW($B$3)))</f>
        <v>Сталь легированная хромомолибденованадиевая</v>
      </c>
      <c r="B185" s="47" t="str">
        <f>INDEX('Обработка исходного'!D:D,ROW($B$3)+4*(ROW($B185)-ROW($B$3)))</f>
        <v>12Х1МФ</v>
      </c>
      <c r="C185" s="27" t="str">
        <f>IF(ISBLANK(INDEX('Обработка исходного'!E:E,ROW($B$3)+4*(ROW($B185)-ROW($B$3)))),"",INDEX('Обработка исходного'!E:E,ROW($B$3)+4*(ROW($B185)-ROW($B$3))))</f>
        <v>Горячекатаная сталь толщиной или диаметром до 90 мм</v>
      </c>
      <c r="D185" s="31">
        <f>INDEX('Обработка исходного'!G:G,ROW($B$3)+4*(ROW($B185)-ROW($B$3)))</f>
        <v>471</v>
      </c>
      <c r="E185" s="32">
        <f>INDEX('Обработка исходного'!H:H,ROW($B$3)+4*(ROW($B185)-ROW($B$3)))</f>
        <v>461</v>
      </c>
      <c r="F185" s="32">
        <f>INDEX('Обработка исходного'!I:I,ROW($B$3)+4*(ROW($B185)-ROW($B$3)))</f>
        <v>461</v>
      </c>
      <c r="G185" s="32">
        <f>INDEX('Обработка исходного'!J:J,ROW($B$3)+4*(ROW($B185)-ROW($B$3)))</f>
        <v>451</v>
      </c>
      <c r="H185" s="32">
        <f>INDEX('Обработка исходного'!K:K,ROW($B$3)+4*(ROW($B185)-ROW($B$3)))</f>
        <v>451</v>
      </c>
      <c r="I185" s="32">
        <f>INDEX('Обработка исходного'!L:L,ROW($B$3)+4*(ROW($B185)-ROW($B$3)))</f>
        <v>441</v>
      </c>
      <c r="J185" s="32">
        <f>INDEX('Обработка исходного'!M:M,ROW($B$3)+4*(ROW($B185)-ROW($B$3)))</f>
        <v>441</v>
      </c>
      <c r="K185" s="32">
        <f>INDEX('Обработка исходного'!N:N,ROW($B$3)+4*(ROW($B185)-ROW($B$3)))</f>
        <v>432</v>
      </c>
      <c r="L185" s="32">
        <f>INDEX('Обработка исходного'!O:O,ROW($B$3)+4*(ROW($B185)-ROW($B$3)))</f>
        <v>422</v>
      </c>
      <c r="M185" s="32">
        <f>INDEX('Обработка исходного'!P:P,ROW($B$3)+4*(ROW($B185)-ROW($B$3)))</f>
        <v>392</v>
      </c>
      <c r="N185" s="32">
        <f>INDEX('Обработка исходного'!Q:Q,ROW($B$3)+4*(ROW($B185)-ROW($B$3)))</f>
        <v>392</v>
      </c>
      <c r="O185" s="32" t="str">
        <f>INDEX('Обработка исходного'!R:R,ROW($B$3)+4*(ROW($B185)-ROW($B$3)))</f>
        <v>-</v>
      </c>
      <c r="P185" s="33" t="str">
        <f>INDEX('Обработка исходного'!S:S,ROW($B$3)+4*(ROW($B185)-ROW($B$3)))</f>
        <v>-</v>
      </c>
    </row>
    <row r="186" spans="1:16" x14ac:dyDescent="0.25">
      <c r="A186" s="10" t="str">
        <f>INDEX('Обработка исходного'!B:B,ROW($B$3)+4*(ROW($B186)-ROW($B$3)))</f>
        <v>Сталь легированная хромомолибденованадиевая</v>
      </c>
      <c r="B186" s="47" t="str">
        <f>INDEX('Обработка исходного'!D:D,ROW($B$3)+4*(ROW($B186)-ROW($B$3)))</f>
        <v>12Х1МФ</v>
      </c>
      <c r="C186" s="27" t="str">
        <f>IF(ISBLANK(INDEX('Обработка исходного'!E:E,ROW($B$3)+4*(ROW($B186)-ROW($B$3)))),"",INDEX('Обработка исходного'!E:E,ROW($B$3)+4*(ROW($B186)-ROW($B$3))))</f>
        <v>Горячекатаная сталь толщиной или диаметром от 90 до 150 мм</v>
      </c>
      <c r="D186" s="31">
        <f>INDEX('Обработка исходного'!G:G,ROW($B$3)+4*(ROW($B186)-ROW($B$3)))</f>
        <v>471</v>
      </c>
      <c r="E186" s="32">
        <f>INDEX('Обработка исходного'!H:H,ROW($B$3)+4*(ROW($B186)-ROW($B$3)))</f>
        <v>461</v>
      </c>
      <c r="F186" s="32">
        <f>INDEX('Обработка исходного'!I:I,ROW($B$3)+4*(ROW($B186)-ROW($B$3)))</f>
        <v>461</v>
      </c>
      <c r="G186" s="32">
        <f>INDEX('Обработка исходного'!J:J,ROW($B$3)+4*(ROW($B186)-ROW($B$3)))</f>
        <v>451</v>
      </c>
      <c r="H186" s="32">
        <f>INDEX('Обработка исходного'!K:K,ROW($B$3)+4*(ROW($B186)-ROW($B$3)))</f>
        <v>451</v>
      </c>
      <c r="I186" s="32">
        <f>INDEX('Обработка исходного'!L:L,ROW($B$3)+4*(ROW($B186)-ROW($B$3)))</f>
        <v>441</v>
      </c>
      <c r="J186" s="32">
        <f>INDEX('Обработка исходного'!M:M,ROW($B$3)+4*(ROW($B186)-ROW($B$3)))</f>
        <v>441</v>
      </c>
      <c r="K186" s="32">
        <f>INDEX('Обработка исходного'!N:N,ROW($B$3)+4*(ROW($B186)-ROW($B$3)))</f>
        <v>432</v>
      </c>
      <c r="L186" s="32">
        <f>INDEX('Обработка исходного'!O:O,ROW($B$3)+4*(ROW($B186)-ROW($B$3)))</f>
        <v>422</v>
      </c>
      <c r="M186" s="32">
        <f>INDEX('Обработка исходного'!P:P,ROW($B$3)+4*(ROW($B186)-ROW($B$3)))</f>
        <v>392</v>
      </c>
      <c r="N186" s="32">
        <f>INDEX('Обработка исходного'!Q:Q,ROW($B$3)+4*(ROW($B186)-ROW($B$3)))</f>
        <v>392</v>
      </c>
      <c r="O186" s="32" t="str">
        <f>INDEX('Обработка исходного'!R:R,ROW($B$3)+4*(ROW($B186)-ROW($B$3)))</f>
        <v>-</v>
      </c>
      <c r="P186" s="33" t="str">
        <f>INDEX('Обработка исходного'!S:S,ROW($B$3)+4*(ROW($B186)-ROW($B$3)))</f>
        <v>-</v>
      </c>
    </row>
    <row r="187" spans="1:16" x14ac:dyDescent="0.25">
      <c r="A187" s="10" t="str">
        <f>INDEX('Обработка исходного'!B:B,ROW($B$3)+4*(ROW($B187)-ROW($B$3)))</f>
        <v>Сталь легированная хромомолибденованадиевая</v>
      </c>
      <c r="B187" s="47" t="str">
        <f>INDEX('Обработка исходного'!D:D,ROW($B$3)+4*(ROW($B187)-ROW($B$3)))</f>
        <v>12Х1МФ</v>
      </c>
      <c r="C187" s="27" t="str">
        <f>IF(ISBLANK(INDEX('Обработка исходного'!E:E,ROW($B$3)+4*(ROW($B187)-ROW($B$3)))),"",INDEX('Обработка исходного'!E:E,ROW($B$3)+4*(ROW($B187)-ROW($B$3))))</f>
        <v>Горячекатаная сталь толщиной или диаметром от 150 до 200 мм</v>
      </c>
      <c r="D187" s="31">
        <f>INDEX('Обработка исходного'!G:G,ROW($B$3)+4*(ROW($B187)-ROW($B$3)))</f>
        <v>471</v>
      </c>
      <c r="E187" s="32">
        <f>INDEX('Обработка исходного'!H:H,ROW($B$3)+4*(ROW($B187)-ROW($B$3)))</f>
        <v>461</v>
      </c>
      <c r="F187" s="32">
        <f>INDEX('Обработка исходного'!I:I,ROW($B$3)+4*(ROW($B187)-ROW($B$3)))</f>
        <v>461</v>
      </c>
      <c r="G187" s="32">
        <f>INDEX('Обработка исходного'!J:J,ROW($B$3)+4*(ROW($B187)-ROW($B$3)))</f>
        <v>451</v>
      </c>
      <c r="H187" s="32">
        <f>INDEX('Обработка исходного'!K:K,ROW($B$3)+4*(ROW($B187)-ROW($B$3)))</f>
        <v>451</v>
      </c>
      <c r="I187" s="32">
        <f>INDEX('Обработка исходного'!L:L,ROW($B$3)+4*(ROW($B187)-ROW($B$3)))</f>
        <v>441</v>
      </c>
      <c r="J187" s="32">
        <f>INDEX('Обработка исходного'!M:M,ROW($B$3)+4*(ROW($B187)-ROW($B$3)))</f>
        <v>441</v>
      </c>
      <c r="K187" s="32">
        <f>INDEX('Обработка исходного'!N:N,ROW($B$3)+4*(ROW($B187)-ROW($B$3)))</f>
        <v>432</v>
      </c>
      <c r="L187" s="32">
        <f>INDEX('Обработка исходного'!O:O,ROW($B$3)+4*(ROW($B187)-ROW($B$3)))</f>
        <v>422</v>
      </c>
      <c r="M187" s="32">
        <f>INDEX('Обработка исходного'!P:P,ROW($B$3)+4*(ROW($B187)-ROW($B$3)))</f>
        <v>392</v>
      </c>
      <c r="N187" s="32">
        <f>INDEX('Обработка исходного'!Q:Q,ROW($B$3)+4*(ROW($B187)-ROW($B$3)))</f>
        <v>392</v>
      </c>
      <c r="O187" s="32" t="str">
        <f>INDEX('Обработка исходного'!R:R,ROW($B$3)+4*(ROW($B187)-ROW($B$3)))</f>
        <v>-</v>
      </c>
      <c r="P187" s="33" t="str">
        <f>INDEX('Обработка исходного'!S:S,ROW($B$3)+4*(ROW($B187)-ROW($B$3)))</f>
        <v>-</v>
      </c>
    </row>
    <row r="188" spans="1:16" x14ac:dyDescent="0.25">
      <c r="A188" s="10" t="str">
        <f>INDEX('Обработка исходного'!B:B,ROW($B$3)+4*(ROW($B188)-ROW($B$3)))</f>
        <v>Сталь легированная хромомолибденованадиевая</v>
      </c>
      <c r="B188" s="47" t="str">
        <f>INDEX('Обработка исходного'!D:D,ROW($B$3)+4*(ROW($B188)-ROW($B$3)))</f>
        <v>12Х1МФ</v>
      </c>
      <c r="C188" s="27" t="str">
        <f>IF(ISBLANK(INDEX('Обработка исходного'!E:E,ROW($B$3)+4*(ROW($B188)-ROW($B$3)))),"",INDEX('Обработка исходного'!E:E,ROW($B$3)+4*(ROW($B188)-ROW($B$3))))</f>
        <v>Поковки толщиной от 100 до 300 мм, КП195*</v>
      </c>
      <c r="D188" s="31">
        <f>INDEX('Обработка исходного'!G:G,ROW($B$3)+4*(ROW($B188)-ROW($B$3)))</f>
        <v>390</v>
      </c>
      <c r="E188" s="32">
        <f>INDEX('Обработка исходного'!H:H,ROW($B$3)+4*(ROW($B188)-ROW($B$3)))</f>
        <v>383</v>
      </c>
      <c r="F188" s="32">
        <f>INDEX('Обработка исходного'!I:I,ROW($B$3)+4*(ROW($B188)-ROW($B$3)))</f>
        <v>383</v>
      </c>
      <c r="G188" s="32">
        <f>INDEX('Обработка исходного'!J:J,ROW($B$3)+4*(ROW($B188)-ROW($B$3)))</f>
        <v>373</v>
      </c>
      <c r="H188" s="32">
        <f>INDEX('Обработка исходного'!K:K,ROW($B$3)+4*(ROW($B188)-ROW($B$3)))</f>
        <v>373</v>
      </c>
      <c r="I188" s="32">
        <f>INDEX('Обработка исходного'!L:L,ROW($B$3)+4*(ROW($B188)-ROW($B$3)))</f>
        <v>363</v>
      </c>
      <c r="J188" s="32">
        <f>INDEX('Обработка исходного'!M:M,ROW($B$3)+4*(ROW($B188)-ROW($B$3)))</f>
        <v>363</v>
      </c>
      <c r="K188" s="32">
        <f>INDEX('Обработка исходного'!N:N,ROW($B$3)+4*(ROW($B188)-ROW($B$3)))</f>
        <v>353</v>
      </c>
      <c r="L188" s="32">
        <f>INDEX('Обработка исходного'!O:O,ROW($B$3)+4*(ROW($B188)-ROW($B$3)))</f>
        <v>353</v>
      </c>
      <c r="M188" s="32">
        <f>INDEX('Обработка исходного'!P:P,ROW($B$3)+4*(ROW($B188)-ROW($B$3)))</f>
        <v>323</v>
      </c>
      <c r="N188" s="32">
        <f>INDEX('Обработка исходного'!Q:Q,ROW($B$3)+4*(ROW($B188)-ROW($B$3)))</f>
        <v>323</v>
      </c>
      <c r="O188" s="32" t="str">
        <f>INDEX('Обработка исходного'!R:R,ROW($B$3)+4*(ROW($B188)-ROW($B$3)))</f>
        <v>-</v>
      </c>
      <c r="P188" s="33" t="str">
        <f>INDEX('Обработка исходного'!S:S,ROW($B$3)+4*(ROW($B188)-ROW($B$3)))</f>
        <v>-</v>
      </c>
    </row>
    <row r="189" spans="1:16" x14ac:dyDescent="0.25">
      <c r="A189" s="10" t="str">
        <f>INDEX('Обработка исходного'!B:B,ROW($B$3)+4*(ROW($B189)-ROW($B$3)))</f>
        <v>Сталь легированная хромомолибденованадиевая</v>
      </c>
      <c r="B189" s="47" t="str">
        <f>INDEX('Обработка исходного'!D:D,ROW($B$3)+4*(ROW($B189)-ROW($B$3)))</f>
        <v>12Х1МФ</v>
      </c>
      <c r="C189" s="27" t="str">
        <f>IF(ISBLANK(INDEX('Обработка исходного'!E:E,ROW($B$3)+4*(ROW($B189)-ROW($B$3)))),"",INDEX('Обработка исходного'!E:E,ROW($B$3)+4*(ROW($B189)-ROW($B$3))))</f>
        <v>Поковки толщиной до 800 мм, КП215*</v>
      </c>
      <c r="D189" s="31">
        <f>INDEX('Обработка исходного'!G:G,ROW($B$3)+4*(ROW($B189)-ROW($B$3)))</f>
        <v>430</v>
      </c>
      <c r="E189" s="32">
        <f>INDEX('Обработка исходного'!H:H,ROW($B$3)+4*(ROW($B189)-ROW($B$3)))</f>
        <v>422</v>
      </c>
      <c r="F189" s="32">
        <f>INDEX('Обработка исходного'!I:I,ROW($B$3)+4*(ROW($B189)-ROW($B$3)))</f>
        <v>422</v>
      </c>
      <c r="G189" s="32">
        <f>INDEX('Обработка исходного'!J:J,ROW($B$3)+4*(ROW($B189)-ROW($B$3)))</f>
        <v>412</v>
      </c>
      <c r="H189" s="32">
        <f>INDEX('Обработка исходного'!K:K,ROW($B$3)+4*(ROW($B189)-ROW($B$3)))</f>
        <v>412</v>
      </c>
      <c r="I189" s="32">
        <f>INDEX('Обработка исходного'!L:L,ROW($B$3)+4*(ROW($B189)-ROW($B$3)))</f>
        <v>402</v>
      </c>
      <c r="J189" s="32">
        <f>INDEX('Обработка исходного'!M:M,ROW($B$3)+4*(ROW($B189)-ROW($B$3)))</f>
        <v>402</v>
      </c>
      <c r="K189" s="32">
        <f>INDEX('Обработка исходного'!N:N,ROW($B$3)+4*(ROW($B189)-ROW($B$3)))</f>
        <v>392</v>
      </c>
      <c r="L189" s="32">
        <f>INDEX('Обработка исходного'!O:O,ROW($B$3)+4*(ROW($B189)-ROW($B$3)))</f>
        <v>392</v>
      </c>
      <c r="M189" s="32">
        <f>INDEX('Обработка исходного'!P:P,ROW($B$3)+4*(ROW($B189)-ROW($B$3)))</f>
        <v>353</v>
      </c>
      <c r="N189" s="32">
        <f>INDEX('Обработка исходного'!Q:Q,ROW($B$3)+4*(ROW($B189)-ROW($B$3)))</f>
        <v>353</v>
      </c>
      <c r="O189" s="32" t="str">
        <f>INDEX('Обработка исходного'!R:R,ROW($B$3)+4*(ROW($B189)-ROW($B$3)))</f>
        <v>-</v>
      </c>
      <c r="P189" s="33" t="str">
        <f>INDEX('Обработка исходного'!S:S,ROW($B$3)+4*(ROW($B189)-ROW($B$3)))</f>
        <v>-</v>
      </c>
    </row>
    <row r="190" spans="1:16" x14ac:dyDescent="0.25">
      <c r="A190" s="10" t="str">
        <f>INDEX('Обработка исходного'!B:B,ROW($B$3)+4*(ROW($B190)-ROW($B$3)))</f>
        <v>Сталь легированная хромомолибденованадиевая</v>
      </c>
      <c r="B190" s="47" t="str">
        <f>INDEX('Обработка исходного'!D:D,ROW($B$3)+4*(ROW($B190)-ROW($B$3)))</f>
        <v>12Х1МФ</v>
      </c>
      <c r="C190" s="27" t="str">
        <f>IF(ISBLANK(INDEX('Обработка исходного'!E:E,ROW($B$3)+4*(ROW($B190)-ROW($B$3)))),"",INDEX('Обработка исходного'!E:E,ROW($B$3)+4*(ROW($B190)-ROW($B$3))))</f>
        <v>Поковки толщиной от 100 до 500 мм, КП245*</v>
      </c>
      <c r="D190" s="31">
        <f>INDEX('Обработка исходного'!G:G,ROW($B$3)+4*(ROW($B190)-ROW($B$3)))</f>
        <v>470</v>
      </c>
      <c r="E190" s="32">
        <f>INDEX('Обработка исходного'!H:H,ROW($B$3)+4*(ROW($B190)-ROW($B$3)))</f>
        <v>461</v>
      </c>
      <c r="F190" s="32">
        <f>INDEX('Обработка исходного'!I:I,ROW($B$3)+4*(ROW($B190)-ROW($B$3)))</f>
        <v>461</v>
      </c>
      <c r="G190" s="32">
        <f>INDEX('Обработка исходного'!J:J,ROW($B$3)+4*(ROW($B190)-ROW($B$3)))</f>
        <v>451</v>
      </c>
      <c r="H190" s="32">
        <f>INDEX('Обработка исходного'!K:K,ROW($B$3)+4*(ROW($B190)-ROW($B$3)))</f>
        <v>451</v>
      </c>
      <c r="I190" s="32">
        <f>INDEX('Обработка исходного'!L:L,ROW($B$3)+4*(ROW($B190)-ROW($B$3)))</f>
        <v>441</v>
      </c>
      <c r="J190" s="32">
        <f>INDEX('Обработка исходного'!M:M,ROW($B$3)+4*(ROW($B190)-ROW($B$3)))</f>
        <v>441</v>
      </c>
      <c r="K190" s="32">
        <f>INDEX('Обработка исходного'!N:N,ROW($B$3)+4*(ROW($B190)-ROW($B$3)))</f>
        <v>432</v>
      </c>
      <c r="L190" s="32">
        <f>INDEX('Обработка исходного'!O:O,ROW($B$3)+4*(ROW($B190)-ROW($B$3)))</f>
        <v>422</v>
      </c>
      <c r="M190" s="32">
        <f>INDEX('Обработка исходного'!P:P,ROW($B$3)+4*(ROW($B190)-ROW($B$3)))</f>
        <v>392</v>
      </c>
      <c r="N190" s="32">
        <f>INDEX('Обработка исходного'!Q:Q,ROW($B$3)+4*(ROW($B190)-ROW($B$3)))</f>
        <v>392</v>
      </c>
      <c r="O190" s="32" t="str">
        <f>INDEX('Обработка исходного'!R:R,ROW($B$3)+4*(ROW($B190)-ROW($B$3)))</f>
        <v>-</v>
      </c>
      <c r="P190" s="33" t="str">
        <f>INDEX('Обработка исходного'!S:S,ROW($B$3)+4*(ROW($B190)-ROW($B$3)))</f>
        <v>-</v>
      </c>
    </row>
    <row r="191" spans="1:16" ht="25.5" x14ac:dyDescent="0.25">
      <c r="A191" s="10" t="str">
        <f>INDEX('Обработка исходного'!B:B,ROW($B$3)+4*(ROW($B191)-ROW($B$3)))</f>
        <v>Сталь легированная хромомолибденованадиевая</v>
      </c>
      <c r="B191" s="47" t="str">
        <f>INDEX('Обработка исходного'!D:D,ROW($B$3)+4*(ROW($B191)-ROW($B$3)))</f>
        <v>12Х1МФ</v>
      </c>
      <c r="C191" s="27" t="str">
        <f>IF(ISBLANK(INDEX('Обработка исходного'!E:E,ROW($B$3)+4*(ROW($B191)-ROW($B$3)))),"",INDEX('Обработка исходного'!E:E,ROW($B$3)+4*(ROW($B191)-ROW($B$3))))</f>
        <v>Трубы бесшовные горячекатаные диаметром от 57 до 465 мм с толщиной стенки от 3,5 до 60 мм</v>
      </c>
      <c r="D191" s="31">
        <f>INDEX('Обработка исходного'!G:G,ROW($B$3)+4*(ROW($B191)-ROW($B$3)))</f>
        <v>441</v>
      </c>
      <c r="E191" s="32">
        <f>INDEX('Обработка исходного'!H:H,ROW($B$3)+4*(ROW($B191)-ROW($B$3)))</f>
        <v>432</v>
      </c>
      <c r="F191" s="32">
        <f>INDEX('Обработка исходного'!I:I,ROW($B$3)+4*(ROW($B191)-ROW($B$3)))</f>
        <v>432</v>
      </c>
      <c r="G191" s="32">
        <f>INDEX('Обработка исходного'!J:J,ROW($B$3)+4*(ROW($B191)-ROW($B$3)))</f>
        <v>422</v>
      </c>
      <c r="H191" s="32">
        <f>INDEX('Обработка исходного'!K:K,ROW($B$3)+4*(ROW($B191)-ROW($B$3)))</f>
        <v>422</v>
      </c>
      <c r="I191" s="32">
        <f>INDEX('Обработка исходного'!L:L,ROW($B$3)+4*(ROW($B191)-ROW($B$3)))</f>
        <v>412</v>
      </c>
      <c r="J191" s="32">
        <f>INDEX('Обработка исходного'!M:M,ROW($B$3)+4*(ROW($B191)-ROW($B$3)))</f>
        <v>412</v>
      </c>
      <c r="K191" s="32">
        <f>INDEX('Обработка исходного'!N:N,ROW($B$3)+4*(ROW($B191)-ROW($B$3)))</f>
        <v>392</v>
      </c>
      <c r="L191" s="32">
        <f>INDEX('Обработка исходного'!O:O,ROW($B$3)+4*(ROW($B191)-ROW($B$3)))</f>
        <v>372</v>
      </c>
      <c r="M191" s="32">
        <f>INDEX('Обработка исходного'!P:P,ROW($B$3)+4*(ROW($B191)-ROW($B$3)))</f>
        <v>343</v>
      </c>
      <c r="N191" s="32">
        <f>INDEX('Обработка исходного'!Q:Q,ROW($B$3)+4*(ROW($B191)-ROW($B$3)))</f>
        <v>294</v>
      </c>
      <c r="O191" s="32" t="str">
        <f>INDEX('Обработка исходного'!R:R,ROW($B$3)+4*(ROW($B191)-ROW($B$3)))</f>
        <v>-</v>
      </c>
      <c r="P191" s="33" t="str">
        <f>INDEX('Обработка исходного'!S:S,ROW($B$3)+4*(ROW($B191)-ROW($B$3)))</f>
        <v>-</v>
      </c>
    </row>
    <row r="192" spans="1:16" ht="25.5" x14ac:dyDescent="0.25">
      <c r="A192" s="10" t="str">
        <f>INDEX('Обработка исходного'!B:B,ROW($B$3)+4*(ROW($B192)-ROW($B$3)))</f>
        <v>Сталь легированная хромомолибденованадиевая</v>
      </c>
      <c r="B192" s="47" t="str">
        <f>INDEX('Обработка исходного'!D:D,ROW($B$3)+4*(ROW($B192)-ROW($B$3)))</f>
        <v>12Х1МФ</v>
      </c>
      <c r="C192" s="27" t="str">
        <f>IF(ISBLANK(INDEX('Обработка исходного'!E:E,ROW($B$3)+4*(ROW($B192)-ROW($B$3)))),"",INDEX('Обработка исходного'!E:E,ROW($B$3)+4*(ROW($B192)-ROW($B$3))))</f>
        <v>Трубы холоднодеформируемые диаметром от 10 до 108 мм с толщиной стенки от 2 до 13 мм</v>
      </c>
      <c r="D192" s="31">
        <f>INDEX('Обработка исходного'!G:G,ROW($B$3)+4*(ROW($B192)-ROW($B$3)))</f>
        <v>441</v>
      </c>
      <c r="E192" s="32">
        <f>INDEX('Обработка исходного'!H:H,ROW($B$3)+4*(ROW($B192)-ROW($B$3)))</f>
        <v>432</v>
      </c>
      <c r="F192" s="32">
        <f>INDEX('Обработка исходного'!I:I,ROW($B$3)+4*(ROW($B192)-ROW($B$3)))</f>
        <v>432</v>
      </c>
      <c r="G192" s="32">
        <f>INDEX('Обработка исходного'!J:J,ROW($B$3)+4*(ROW($B192)-ROW($B$3)))</f>
        <v>422</v>
      </c>
      <c r="H192" s="32">
        <f>INDEX('Обработка исходного'!K:K,ROW($B$3)+4*(ROW($B192)-ROW($B$3)))</f>
        <v>422</v>
      </c>
      <c r="I192" s="32">
        <f>INDEX('Обработка исходного'!L:L,ROW($B$3)+4*(ROW($B192)-ROW($B$3)))</f>
        <v>412</v>
      </c>
      <c r="J192" s="32">
        <f>INDEX('Обработка исходного'!M:M,ROW($B$3)+4*(ROW($B192)-ROW($B$3)))</f>
        <v>412</v>
      </c>
      <c r="K192" s="32">
        <f>INDEX('Обработка исходного'!N:N,ROW($B$3)+4*(ROW($B192)-ROW($B$3)))</f>
        <v>392</v>
      </c>
      <c r="L192" s="32">
        <f>INDEX('Обработка исходного'!O:O,ROW($B$3)+4*(ROW($B192)-ROW($B$3)))</f>
        <v>372</v>
      </c>
      <c r="M192" s="32">
        <f>INDEX('Обработка исходного'!P:P,ROW($B$3)+4*(ROW($B192)-ROW($B$3)))</f>
        <v>343</v>
      </c>
      <c r="N192" s="32">
        <f>INDEX('Обработка исходного'!Q:Q,ROW($B$3)+4*(ROW($B192)-ROW($B$3)))</f>
        <v>294</v>
      </c>
      <c r="O192" s="32" t="str">
        <f>INDEX('Обработка исходного'!R:R,ROW($B$3)+4*(ROW($B192)-ROW($B$3)))</f>
        <v>-</v>
      </c>
      <c r="P192" s="33" t="str">
        <f>INDEX('Обработка исходного'!S:S,ROW($B$3)+4*(ROW($B192)-ROW($B$3)))</f>
        <v>-</v>
      </c>
    </row>
    <row r="193" spans="1:16" ht="25.5" x14ac:dyDescent="0.25">
      <c r="A193" s="10" t="str">
        <f>INDEX('Обработка исходного'!B:B,ROW($B$3)+4*(ROW($B193)-ROW($B$3)))</f>
        <v>Сталь легированная хромомолибденованадиевая</v>
      </c>
      <c r="B193" s="47" t="str">
        <f>INDEX('Обработка исходного'!D:D,ROW($B$3)+4*(ROW($B193)-ROW($B$3)))</f>
        <v>25Х1МФ</v>
      </c>
      <c r="C193" s="27" t="str">
        <f>IF(ISBLANK(INDEX('Обработка исходного'!E:E,ROW($B$3)+4*(ROW($B193)-ROW($B$3)))),"",INDEX('Обработка исходного'!E:E,ROW($B$3)+4*(ROW($B193)-ROW($B$3))))</f>
        <v>Сталь горячекатаная, кованая, калиброванная диаметром или стороной квадрата до 90 мм</v>
      </c>
      <c r="D193" s="31">
        <f>INDEX('Обработка исходного'!G:G,ROW($B$3)+4*(ROW($B193)-ROW($B$3)))</f>
        <v>883</v>
      </c>
      <c r="E193" s="32">
        <f>INDEX('Обработка исходного'!H:H,ROW($B$3)+4*(ROW($B193)-ROW($B$3)))</f>
        <v>873</v>
      </c>
      <c r="F193" s="32">
        <f>INDEX('Обработка исходного'!I:I,ROW($B$3)+4*(ROW($B193)-ROW($B$3)))</f>
        <v>834</v>
      </c>
      <c r="G193" s="32">
        <f>INDEX('Обработка исходного'!J:J,ROW($B$3)+4*(ROW($B193)-ROW($B$3)))</f>
        <v>814</v>
      </c>
      <c r="H193" s="32">
        <f>INDEX('Обработка исходного'!K:K,ROW($B$3)+4*(ROW($B193)-ROW($B$3)))</f>
        <v>804</v>
      </c>
      <c r="I193" s="32">
        <f>INDEX('Обработка исходного'!L:L,ROW($B$3)+4*(ROW($B193)-ROW($B$3)))</f>
        <v>775</v>
      </c>
      <c r="J193" s="32">
        <f>INDEX('Обработка исходного'!M:M,ROW($B$3)+4*(ROW($B193)-ROW($B$3)))</f>
        <v>765</v>
      </c>
      <c r="K193" s="32">
        <f>INDEX('Обработка исходного'!N:N,ROW($B$3)+4*(ROW($B193)-ROW($B$3)))</f>
        <v>726</v>
      </c>
      <c r="L193" s="32">
        <f>INDEX('Обработка исходного'!O:O,ROW($B$3)+4*(ROW($B193)-ROW($B$3)))</f>
        <v>716</v>
      </c>
      <c r="M193" s="32">
        <f>INDEX('Обработка исходного'!P:P,ROW($B$3)+4*(ROW($B193)-ROW($B$3)))</f>
        <v>681</v>
      </c>
      <c r="N193" s="32">
        <f>INDEX('Обработка исходного'!Q:Q,ROW($B$3)+4*(ROW($B193)-ROW($B$3)))</f>
        <v>628</v>
      </c>
      <c r="O193" s="32" t="str">
        <f>INDEX('Обработка исходного'!R:R,ROW($B$3)+4*(ROW($B193)-ROW($B$3)))</f>
        <v>-</v>
      </c>
      <c r="P193" s="33" t="str">
        <f>INDEX('Обработка исходного'!S:S,ROW($B$3)+4*(ROW($B193)-ROW($B$3)))</f>
        <v>-</v>
      </c>
    </row>
    <row r="194" spans="1:16" ht="25.5" x14ac:dyDescent="0.25">
      <c r="A194" s="10" t="str">
        <f>INDEX('Обработка исходного'!B:B,ROW($B$3)+4*(ROW($B194)-ROW($B$3)))</f>
        <v>Сталь легированная хромомолибденованадиевая</v>
      </c>
      <c r="B194" s="47" t="str">
        <f>INDEX('Обработка исходного'!D:D,ROW($B$3)+4*(ROW($B194)-ROW($B$3)))</f>
        <v>25Х1МФ</v>
      </c>
      <c r="C194" s="27" t="str">
        <f>IF(ISBLANK(INDEX('Обработка исходного'!E:E,ROW($B$3)+4*(ROW($B194)-ROW($B$3)))),"",INDEX('Обработка исходного'!E:E,ROW($B$3)+4*(ROW($B194)-ROW($B$3))))</f>
        <v>Сталь горячекатаная, кованая, калиброванная диаметром или стороной квадрата от 90 до 150 мм</v>
      </c>
      <c r="D194" s="31">
        <f>INDEX('Обработка исходного'!G:G,ROW($B$3)+4*(ROW($B194)-ROW($B$3)))</f>
        <v>883</v>
      </c>
      <c r="E194" s="32">
        <f>INDEX('Обработка исходного'!H:H,ROW($B$3)+4*(ROW($B194)-ROW($B$3)))</f>
        <v>873</v>
      </c>
      <c r="F194" s="32">
        <f>INDEX('Обработка исходного'!I:I,ROW($B$3)+4*(ROW($B194)-ROW($B$3)))</f>
        <v>834</v>
      </c>
      <c r="G194" s="32">
        <f>INDEX('Обработка исходного'!J:J,ROW($B$3)+4*(ROW($B194)-ROW($B$3)))</f>
        <v>814</v>
      </c>
      <c r="H194" s="32">
        <f>INDEX('Обработка исходного'!K:K,ROW($B$3)+4*(ROW($B194)-ROW($B$3)))</f>
        <v>804</v>
      </c>
      <c r="I194" s="32">
        <f>INDEX('Обработка исходного'!L:L,ROW($B$3)+4*(ROW($B194)-ROW($B$3)))</f>
        <v>775</v>
      </c>
      <c r="J194" s="32">
        <f>INDEX('Обработка исходного'!M:M,ROW($B$3)+4*(ROW($B194)-ROW($B$3)))</f>
        <v>765</v>
      </c>
      <c r="K194" s="32">
        <f>INDEX('Обработка исходного'!N:N,ROW($B$3)+4*(ROW($B194)-ROW($B$3)))</f>
        <v>726</v>
      </c>
      <c r="L194" s="32">
        <f>INDEX('Обработка исходного'!O:O,ROW($B$3)+4*(ROW($B194)-ROW($B$3)))</f>
        <v>716</v>
      </c>
      <c r="M194" s="32">
        <f>INDEX('Обработка исходного'!P:P,ROW($B$3)+4*(ROW($B194)-ROW($B$3)))</f>
        <v>681</v>
      </c>
      <c r="N194" s="32">
        <f>INDEX('Обработка исходного'!Q:Q,ROW($B$3)+4*(ROW($B194)-ROW($B$3)))</f>
        <v>628</v>
      </c>
      <c r="O194" s="32" t="str">
        <f>INDEX('Обработка исходного'!R:R,ROW($B$3)+4*(ROW($B194)-ROW($B$3)))</f>
        <v>-</v>
      </c>
      <c r="P194" s="33" t="str">
        <f>INDEX('Обработка исходного'!S:S,ROW($B$3)+4*(ROW($B194)-ROW($B$3)))</f>
        <v>-</v>
      </c>
    </row>
    <row r="195" spans="1:16" ht="25.5" x14ac:dyDescent="0.25">
      <c r="A195" s="10" t="str">
        <f>INDEX('Обработка исходного'!B:B,ROW($B$3)+4*(ROW($B195)-ROW($B$3)))</f>
        <v>Сталь легированная хромомолибденованадиевая</v>
      </c>
      <c r="B195" s="47" t="str">
        <f>INDEX('Обработка исходного'!D:D,ROW($B$3)+4*(ROW($B195)-ROW($B$3)))</f>
        <v>25Х1МФ</v>
      </c>
      <c r="C195" s="27" t="str">
        <f>IF(ISBLANK(INDEX('Обработка исходного'!E:E,ROW($B$3)+4*(ROW($B195)-ROW($B$3)))),"",INDEX('Обработка исходного'!E:E,ROW($B$3)+4*(ROW($B195)-ROW($B$3))))</f>
        <v>Сталь горячекатаная, кованая, калиброванная диаметром или стороной квадрата от 150 до 200 мм</v>
      </c>
      <c r="D195" s="31">
        <f>INDEX('Обработка исходного'!G:G,ROW($B$3)+4*(ROW($B195)-ROW($B$3)))</f>
        <v>883</v>
      </c>
      <c r="E195" s="32">
        <f>INDEX('Обработка исходного'!H:H,ROW($B$3)+4*(ROW($B195)-ROW($B$3)))</f>
        <v>873</v>
      </c>
      <c r="F195" s="32">
        <f>INDEX('Обработка исходного'!I:I,ROW($B$3)+4*(ROW($B195)-ROW($B$3)))</f>
        <v>834</v>
      </c>
      <c r="G195" s="32">
        <f>INDEX('Обработка исходного'!J:J,ROW($B$3)+4*(ROW($B195)-ROW($B$3)))</f>
        <v>814</v>
      </c>
      <c r="H195" s="32">
        <f>INDEX('Обработка исходного'!K:K,ROW($B$3)+4*(ROW($B195)-ROW($B$3)))</f>
        <v>804</v>
      </c>
      <c r="I195" s="32">
        <f>INDEX('Обработка исходного'!L:L,ROW($B$3)+4*(ROW($B195)-ROW($B$3)))</f>
        <v>775</v>
      </c>
      <c r="J195" s="32">
        <f>INDEX('Обработка исходного'!M:M,ROW($B$3)+4*(ROW($B195)-ROW($B$3)))</f>
        <v>765</v>
      </c>
      <c r="K195" s="32">
        <f>INDEX('Обработка исходного'!N:N,ROW($B$3)+4*(ROW($B195)-ROW($B$3)))</f>
        <v>726</v>
      </c>
      <c r="L195" s="32">
        <f>INDEX('Обработка исходного'!O:O,ROW($B$3)+4*(ROW($B195)-ROW($B$3)))</f>
        <v>716</v>
      </c>
      <c r="M195" s="32">
        <f>INDEX('Обработка исходного'!P:P,ROW($B$3)+4*(ROW($B195)-ROW($B$3)))</f>
        <v>687</v>
      </c>
      <c r="N195" s="32">
        <f>INDEX('Обработка исходного'!Q:Q,ROW($B$3)+4*(ROW($B195)-ROW($B$3)))</f>
        <v>628</v>
      </c>
      <c r="O195" s="32" t="str">
        <f>INDEX('Обработка исходного'!R:R,ROW($B$3)+4*(ROW($B195)-ROW($B$3)))</f>
        <v>-</v>
      </c>
      <c r="P195" s="33" t="str">
        <f>INDEX('Обработка исходного'!S:S,ROW($B$3)+4*(ROW($B195)-ROW($B$3)))</f>
        <v>-</v>
      </c>
    </row>
    <row r="196" spans="1:16" ht="25.5" x14ac:dyDescent="0.25">
      <c r="A196" s="10" t="str">
        <f>INDEX('Обработка исходного'!B:B,ROW($B$3)+4*(ROW($B196)-ROW($B$3)))</f>
        <v>Сталь легированная хромомолибденованадиевая</v>
      </c>
      <c r="B196" s="47" t="str">
        <f>INDEX('Обработка исходного'!D:D,ROW($B$3)+4*(ROW($B196)-ROW($B$3)))</f>
        <v>25Х1МФ</v>
      </c>
      <c r="C196" s="27" t="str">
        <f>IF(ISBLANK(INDEX('Обработка исходного'!E:E,ROW($B$3)+4*(ROW($B196)-ROW($B$3)))),"",INDEX('Обработка исходного'!E:E,ROW($B$3)+4*(ROW($B196)-ROW($B$3))))</f>
        <v>Заготовки крепежных деталей толщиной или диаметром до 200 мм, КП490*</v>
      </c>
      <c r="D196" s="31">
        <f>INDEX('Обработка исходного'!G:G,ROW($B$3)+4*(ROW($B196)-ROW($B$3)))</f>
        <v>589</v>
      </c>
      <c r="E196" s="32">
        <f>INDEX('Обработка исходного'!H:H,ROW($B$3)+4*(ROW($B196)-ROW($B$3)))</f>
        <v>579</v>
      </c>
      <c r="F196" s="32">
        <f>INDEX('Обработка исходного'!I:I,ROW($B$3)+4*(ROW($B196)-ROW($B$3)))</f>
        <v>549</v>
      </c>
      <c r="G196" s="32">
        <f>INDEX('Обработка исходного'!J:J,ROW($B$3)+4*(ROW($B196)-ROW($B$3)))</f>
        <v>540</v>
      </c>
      <c r="H196" s="32">
        <f>INDEX('Обработка исходного'!K:K,ROW($B$3)+4*(ROW($B196)-ROW($B$3)))</f>
        <v>540</v>
      </c>
      <c r="I196" s="32">
        <f>INDEX('Обработка исходного'!L:L,ROW($B$3)+4*(ROW($B196)-ROW($B$3)))</f>
        <v>510</v>
      </c>
      <c r="J196" s="32">
        <f>INDEX('Обработка исходного'!M:M,ROW($B$3)+4*(ROW($B196)-ROW($B$3)))</f>
        <v>510</v>
      </c>
      <c r="K196" s="32">
        <f>INDEX('Обработка исходного'!N:N,ROW($B$3)+4*(ROW($B196)-ROW($B$3)))</f>
        <v>481</v>
      </c>
      <c r="L196" s="32">
        <f>INDEX('Обработка исходного'!O:O,ROW($B$3)+4*(ROW($B196)-ROW($B$3)))</f>
        <v>471</v>
      </c>
      <c r="M196" s="32">
        <f>INDEX('Обработка исходного'!P:P,ROW($B$3)+4*(ROW($B196)-ROW($B$3)))</f>
        <v>461</v>
      </c>
      <c r="N196" s="32">
        <f>INDEX('Обработка исходного'!Q:Q,ROW($B$3)+4*(ROW($B196)-ROW($B$3)))</f>
        <v>412</v>
      </c>
      <c r="O196" s="32" t="str">
        <f>INDEX('Обработка исходного'!R:R,ROW($B$3)+4*(ROW($B196)-ROW($B$3)))</f>
        <v>-</v>
      </c>
      <c r="P196" s="33" t="str">
        <f>INDEX('Обработка исходного'!S:S,ROW($B$3)+4*(ROW($B196)-ROW($B$3)))</f>
        <v>-</v>
      </c>
    </row>
    <row r="197" spans="1:16" ht="25.5" x14ac:dyDescent="0.25">
      <c r="A197" s="10" t="str">
        <f>INDEX('Обработка исходного'!B:B,ROW($B$3)+4*(ROW($B197)-ROW($B$3)))</f>
        <v>Сталь легированная хромомолибденованадиевая</v>
      </c>
      <c r="B197" s="47" t="str">
        <f>INDEX('Обработка исходного'!D:D,ROW($B$3)+4*(ROW($B197)-ROW($B$3)))</f>
        <v>25Х1МФ</v>
      </c>
      <c r="C197" s="27" t="str">
        <f>IF(ISBLANK(INDEX('Обработка исходного'!E:E,ROW($B$3)+4*(ROW($B197)-ROW($B$3)))),"",INDEX('Обработка исходного'!E:E,ROW($B$3)+4*(ROW($B197)-ROW($B$3))))</f>
        <v>Заготовки крепежных деталей толщиной или диаметром до 200 мм КП590*</v>
      </c>
      <c r="D197" s="31">
        <f>INDEX('Обработка исходного'!G:G,ROW($B$3)+4*(ROW($B197)-ROW($B$3)))</f>
        <v>736</v>
      </c>
      <c r="E197" s="32">
        <f>INDEX('Обработка исходного'!H:H,ROW($B$3)+4*(ROW($B197)-ROW($B$3)))</f>
        <v>716</v>
      </c>
      <c r="F197" s="32">
        <f>INDEX('Обработка исходного'!I:I,ROW($B$3)+4*(ROW($B197)-ROW($B$3)))</f>
        <v>687</v>
      </c>
      <c r="G197" s="32">
        <f>INDEX('Обработка исходного'!J:J,ROW($B$3)+4*(ROW($B197)-ROW($B$3)))</f>
        <v>667</v>
      </c>
      <c r="H197" s="32">
        <f>INDEX('Обработка исходного'!K:K,ROW($B$3)+4*(ROW($B197)-ROW($B$3)))</f>
        <v>667</v>
      </c>
      <c r="I197" s="32">
        <f>INDEX('Обработка исходного'!L:L,ROW($B$3)+4*(ROW($B197)-ROW($B$3)))</f>
        <v>628</v>
      </c>
      <c r="J197" s="32">
        <f>INDEX('Обработка исходного'!M:M,ROW($B$3)+4*(ROW($B197)-ROW($B$3)))</f>
        <v>628</v>
      </c>
      <c r="K197" s="32">
        <f>INDEX('Обработка исходного'!N:N,ROW($B$3)+4*(ROW($B197)-ROW($B$3)))</f>
        <v>598</v>
      </c>
      <c r="L197" s="32">
        <f>INDEX('Обработка исходного'!O:O,ROW($B$3)+4*(ROW($B197)-ROW($B$3)))</f>
        <v>589</v>
      </c>
      <c r="M197" s="32">
        <f>INDEX('Обработка исходного'!P:P,ROW($B$3)+4*(ROW($B197)-ROW($B$3)))</f>
        <v>569</v>
      </c>
      <c r="N197" s="32">
        <f>INDEX('Обработка исходного'!Q:Q,ROW($B$3)+4*(ROW($B197)-ROW($B$3)))</f>
        <v>510</v>
      </c>
      <c r="O197" s="32" t="str">
        <f>INDEX('Обработка исходного'!R:R,ROW($B$3)+4*(ROW($B197)-ROW($B$3)))</f>
        <v>-</v>
      </c>
      <c r="P197" s="33" t="str">
        <f>INDEX('Обработка исходного'!S:S,ROW($B$3)+4*(ROW($B197)-ROW($B$3)))</f>
        <v>-</v>
      </c>
    </row>
    <row r="198" spans="1:16" ht="25.5" x14ac:dyDescent="0.25">
      <c r="A198" s="10" t="str">
        <f>INDEX('Обработка исходного'!B:B,ROW($B$3)+4*(ROW($B198)-ROW($B$3)))</f>
        <v>Сталь легированная хромомолибденованадиевая</v>
      </c>
      <c r="B198" s="47" t="str">
        <f>INDEX('Обработка исходного'!D:D,ROW($B$3)+4*(ROW($B198)-ROW($B$3)))</f>
        <v>25Х1МФ</v>
      </c>
      <c r="C198" s="27" t="str">
        <f>IF(ISBLANK(INDEX('Обработка исходного'!E:E,ROW($B$3)+4*(ROW($B198)-ROW($B$3)))),"",INDEX('Обработка исходного'!E:E,ROW($B$3)+4*(ROW($B198)-ROW($B$3))))</f>
        <v>Заготовки крепежных деталей толщиной или диаметром до 200 мм, КП640*</v>
      </c>
      <c r="D198" s="31">
        <f>INDEX('Обработка исходного'!G:G,ROW($B$3)+4*(ROW($B198)-ROW($B$3)))</f>
        <v>785</v>
      </c>
      <c r="E198" s="32">
        <f>INDEX('Обработка исходного'!H:H,ROW($B$3)+4*(ROW($B198)-ROW($B$3)))</f>
        <v>775</v>
      </c>
      <c r="F198" s="32">
        <f>INDEX('Обработка исходного'!I:I,ROW($B$3)+4*(ROW($B198)-ROW($B$3)))</f>
        <v>736</v>
      </c>
      <c r="G198" s="32">
        <f>INDEX('Обработка исходного'!J:J,ROW($B$3)+4*(ROW($B198)-ROW($B$3)))</f>
        <v>716</v>
      </c>
      <c r="H198" s="32">
        <f>INDEX('Обработка исходного'!K:K,ROW($B$3)+4*(ROW($B198)-ROW($B$3)))</f>
        <v>706</v>
      </c>
      <c r="I198" s="32">
        <f>INDEX('Обработка исходного'!L:L,ROW($B$3)+4*(ROW($B198)-ROW($B$3)))</f>
        <v>687</v>
      </c>
      <c r="J198" s="32">
        <f>INDEX('Обработка исходного'!M:M,ROW($B$3)+4*(ROW($B198)-ROW($B$3)))</f>
        <v>687</v>
      </c>
      <c r="K198" s="32">
        <f>INDEX('Обработка исходного'!N:N,ROW($B$3)+4*(ROW($B198)-ROW($B$3)))</f>
        <v>638</v>
      </c>
      <c r="L198" s="32">
        <f>INDEX('Обработка исходного'!O:O,ROW($B$3)+4*(ROW($B198)-ROW($B$3)))</f>
        <v>628</v>
      </c>
      <c r="M198" s="32">
        <f>INDEX('Обработка исходного'!P:P,ROW($B$3)+4*(ROW($B198)-ROW($B$3)))</f>
        <v>608</v>
      </c>
      <c r="N198" s="32">
        <f>INDEX('Обработка исходного'!Q:Q,ROW($B$3)+4*(ROW($B198)-ROW($B$3)))</f>
        <v>549</v>
      </c>
      <c r="O198" s="32" t="str">
        <f>INDEX('Обработка исходного'!R:R,ROW($B$3)+4*(ROW($B198)-ROW($B$3)))</f>
        <v>-</v>
      </c>
      <c r="P198" s="33" t="str">
        <f>INDEX('Обработка исходного'!S:S,ROW($B$3)+4*(ROW($B198)-ROW($B$3)))</f>
        <v>-</v>
      </c>
    </row>
    <row r="199" spans="1:16" ht="25.5" x14ac:dyDescent="0.25">
      <c r="A199" s="10" t="str">
        <f>INDEX('Обработка исходного'!B:B,ROW($B$3)+4*(ROW($B199)-ROW($B$3)))</f>
        <v>Сталь легированная хромомолибденованадиевая</v>
      </c>
      <c r="B199" s="47" t="str">
        <f>INDEX('Обработка исходного'!D:D,ROW($B$3)+4*(ROW($B199)-ROW($B$3)))</f>
        <v>25Х1МФ</v>
      </c>
      <c r="C199" s="27" t="str">
        <f>IF(ISBLANK(INDEX('Обработка исходного'!E:E,ROW($B$3)+4*(ROW($B199)-ROW($B$3)))),"",INDEX('Обработка исходного'!E:E,ROW($B$3)+4*(ROW($B199)-ROW($B$3))))</f>
        <v>Заготовки крепежных деталей толщиной или диаметром до 200 мм, КП670*</v>
      </c>
      <c r="D199" s="31">
        <f>INDEX('Обработка исходного'!G:G,ROW($B$3)+4*(ROW($B199)-ROW($B$3)))</f>
        <v>785</v>
      </c>
      <c r="E199" s="32">
        <f>INDEX('Обработка исходного'!H:H,ROW($B$3)+4*(ROW($B199)-ROW($B$3)))</f>
        <v>775</v>
      </c>
      <c r="F199" s="32">
        <f>INDEX('Обработка исходного'!I:I,ROW($B$3)+4*(ROW($B199)-ROW($B$3)))</f>
        <v>775</v>
      </c>
      <c r="G199" s="32">
        <f>INDEX('Обработка исходного'!J:J,ROW($B$3)+4*(ROW($B199)-ROW($B$3)))</f>
        <v>765</v>
      </c>
      <c r="H199" s="32">
        <f>INDEX('Обработка исходного'!K:K,ROW($B$3)+4*(ROW($B199)-ROW($B$3)))</f>
        <v>765</v>
      </c>
      <c r="I199" s="32">
        <f>INDEX('Обработка исходного'!L:L,ROW($B$3)+4*(ROW($B199)-ROW($B$3)))</f>
        <v>755</v>
      </c>
      <c r="J199" s="32">
        <f>INDEX('Обработка исходного'!M:M,ROW($B$3)+4*(ROW($B199)-ROW($B$3)))</f>
        <v>725</v>
      </c>
      <c r="K199" s="32">
        <f>INDEX('Обработка исходного'!N:N,ROW($B$3)+4*(ROW($B199)-ROW($B$3)))</f>
        <v>695</v>
      </c>
      <c r="L199" s="32">
        <f>INDEX('Обработка исходного'!O:O,ROW($B$3)+4*(ROW($B199)-ROW($B$3)))</f>
        <v>645</v>
      </c>
      <c r="M199" s="32">
        <f>INDEX('Обработка исходного'!P:P,ROW($B$3)+4*(ROW($B199)-ROW($B$3)))</f>
        <v>589</v>
      </c>
      <c r="N199" s="32">
        <f>INDEX('Обработка исходного'!Q:Q,ROW($B$3)+4*(ROW($B199)-ROW($B$3)))</f>
        <v>529</v>
      </c>
      <c r="O199" s="32" t="str">
        <f>INDEX('Обработка исходного'!R:R,ROW($B$3)+4*(ROW($B199)-ROW($B$3)))</f>
        <v>-</v>
      </c>
      <c r="P199" s="33" t="str">
        <f>INDEX('Обработка исходного'!S:S,ROW($B$3)+4*(ROW($B199)-ROW($B$3)))</f>
        <v>-</v>
      </c>
    </row>
    <row r="200" spans="1:16" ht="25.5" x14ac:dyDescent="0.25">
      <c r="A200" s="10" t="str">
        <f>INDEX('Обработка исходного'!B:B,ROW($B$3)+4*(ROW($B200)-ROW($B$3)))</f>
        <v>Сталь легированная хромомолибденованадиевая</v>
      </c>
      <c r="B200" s="47" t="str">
        <f>INDEX('Обработка исходного'!D:D,ROW($B$3)+4*(ROW($B200)-ROW($B$3)))</f>
        <v>15Х1М1Ф</v>
      </c>
      <c r="C200" s="27" t="str">
        <f>IF(ISBLANK(INDEX('Обработка исходного'!E:E,ROW($B$3)+4*(ROW($B200)-ROW($B$3)))),"",INDEX('Обработка исходного'!E:E,ROW($B$3)+4*(ROW($B200)-ROW($B$3))))</f>
        <v>Трубы бесшовные горячекатаные с наружным диаметром от 57 до 465 мм с толщиной стенки от 3,5 до 60 мм</v>
      </c>
      <c r="D200" s="31">
        <f>INDEX('Обработка исходного'!G:G,ROW($B$3)+4*(ROW($B200)-ROW($B$3)))</f>
        <v>491</v>
      </c>
      <c r="E200" s="32">
        <f>INDEX('Обработка исходного'!H:H,ROW($B$3)+4*(ROW($B200)-ROW($B$3)))</f>
        <v>491</v>
      </c>
      <c r="F200" s="32">
        <f>INDEX('Обработка исходного'!I:I,ROW($B$3)+4*(ROW($B200)-ROW($B$3)))</f>
        <v>491</v>
      </c>
      <c r="G200" s="32">
        <f>INDEX('Обработка исходного'!J:J,ROW($B$3)+4*(ROW($B200)-ROW($B$3)))</f>
        <v>491</v>
      </c>
      <c r="H200" s="32">
        <f>INDEX('Обработка исходного'!K:K,ROW($B$3)+4*(ROW($B200)-ROW($B$3)))</f>
        <v>491</v>
      </c>
      <c r="I200" s="32">
        <f>INDEX('Обработка исходного'!L:L,ROW($B$3)+4*(ROW($B200)-ROW($B$3)))</f>
        <v>471</v>
      </c>
      <c r="J200" s="32">
        <f>INDEX('Обработка исходного'!M:M,ROW($B$3)+4*(ROW($B200)-ROW($B$3)))</f>
        <v>471</v>
      </c>
      <c r="K200" s="32">
        <f>INDEX('Обработка исходного'!N:N,ROW($B$3)+4*(ROW($B200)-ROW($B$3)))</f>
        <v>441</v>
      </c>
      <c r="L200" s="32">
        <f>INDEX('Обработка исходного'!O:O,ROW($B$3)+4*(ROW($B200)-ROW($B$3)))</f>
        <v>412</v>
      </c>
      <c r="M200" s="32">
        <f>INDEX('Обработка исходного'!P:P,ROW($B$3)+4*(ROW($B200)-ROW($B$3)))</f>
        <v>392</v>
      </c>
      <c r="N200" s="32">
        <f>INDEX('Обработка исходного'!Q:Q,ROW($B$3)+4*(ROW($B200)-ROW($B$3)))</f>
        <v>333</v>
      </c>
      <c r="O200" s="32">
        <f>INDEX('Обработка исходного'!R:R,ROW($B$3)+4*(ROW($B200)-ROW($B$3)))</f>
        <v>323</v>
      </c>
      <c r="P200" s="33" t="str">
        <f>INDEX('Обработка исходного'!S:S,ROW($B$3)+4*(ROW($B200)-ROW($B$3)))</f>
        <v>-</v>
      </c>
    </row>
    <row r="201" spans="1:16" x14ac:dyDescent="0.25">
      <c r="A201" s="10" t="str">
        <f>INDEX('Обработка исходного'!B:B,ROW($B$3)+4*(ROW($B201)-ROW($B$3)))</f>
        <v>Сталь легированная хромомолибденованадиевая</v>
      </c>
      <c r="B201" s="47" t="str">
        <f>INDEX('Обработка исходного'!D:D,ROW($B$3)+4*(ROW($B201)-ROW($B$3)))</f>
        <v>15Х1М1ФЛ</v>
      </c>
      <c r="C201" s="27" t="str">
        <f>IF(ISBLANK(INDEX('Обработка исходного'!E:E,ROW($B$3)+4*(ROW($B201)-ROW($B$3)))),"",INDEX('Обработка исходного'!E:E,ROW($B$3)+4*(ROW($B201)-ROW($B$3))))</f>
        <v>Отливки</v>
      </c>
      <c r="D201" s="31">
        <f>INDEX('Обработка исходного'!G:G,ROW($B$3)+4*(ROW($B201)-ROW($B$3)))</f>
        <v>441</v>
      </c>
      <c r="E201" s="32">
        <f>INDEX('Обработка исходного'!H:H,ROW($B$3)+4*(ROW($B201)-ROW($B$3)))</f>
        <v>441</v>
      </c>
      <c r="F201" s="32">
        <f>INDEX('Обработка исходного'!I:I,ROW($B$3)+4*(ROW($B201)-ROW($B$3)))</f>
        <v>441</v>
      </c>
      <c r="G201" s="32">
        <f>INDEX('Обработка исходного'!J:J,ROW($B$3)+4*(ROW($B201)-ROW($B$3)))</f>
        <v>441</v>
      </c>
      <c r="H201" s="32">
        <f>INDEX('Обработка исходного'!K:K,ROW($B$3)+4*(ROW($B201)-ROW($B$3)))</f>
        <v>441</v>
      </c>
      <c r="I201" s="32">
        <f>INDEX('Обработка исходного'!L:L,ROW($B$3)+4*(ROW($B201)-ROW($B$3)))</f>
        <v>441</v>
      </c>
      <c r="J201" s="32">
        <f>INDEX('Обработка исходного'!M:M,ROW($B$3)+4*(ROW($B201)-ROW($B$3)))</f>
        <v>422</v>
      </c>
      <c r="K201" s="32">
        <f>INDEX('Обработка исходного'!N:N,ROW($B$3)+4*(ROW($B201)-ROW($B$3)))</f>
        <v>412</v>
      </c>
      <c r="L201" s="32">
        <f>INDEX('Обработка исходного'!O:O,ROW($B$3)+4*(ROW($B201)-ROW($B$3)))</f>
        <v>402</v>
      </c>
      <c r="M201" s="32">
        <f>INDEX('Обработка исходного'!P:P,ROW($B$3)+4*(ROW($B201)-ROW($B$3)))</f>
        <v>392</v>
      </c>
      <c r="N201" s="32">
        <f>INDEX('Обработка исходного'!Q:Q,ROW($B$3)+4*(ROW($B201)-ROW($B$3)))</f>
        <v>392</v>
      </c>
      <c r="O201" s="32">
        <f>INDEX('Обработка исходного'!R:R,ROW($B$3)+4*(ROW($B201)-ROW($B$3)))</f>
        <v>373</v>
      </c>
      <c r="P201" s="33" t="str">
        <f>INDEX('Обработка исходного'!S:S,ROW($B$3)+4*(ROW($B201)-ROW($B$3)))</f>
        <v>-</v>
      </c>
    </row>
    <row r="202" spans="1:16" x14ac:dyDescent="0.25">
      <c r="A202" s="10" t="str">
        <f>INDEX('Обработка исходного'!B:B,ROW($B$3)+4*(ROW($B202)-ROW($B$3)))</f>
        <v>Сталь легированная хромомолибденованадиевая</v>
      </c>
      <c r="B202" s="47" t="str">
        <f>INDEX('Обработка исходного'!D:D,ROW($B$3)+4*(ROW($B202)-ROW($B$3)))</f>
        <v>12Х2МФА</v>
      </c>
      <c r="C202" s="27" t="str">
        <f>IF(ISBLANK(INDEX('Обработка исходного'!E:E,ROW($B$3)+4*(ROW($B202)-ROW($B$3)))),"",INDEX('Обработка исходного'!E:E,ROW($B$3)+4*(ROW($B202)-ROW($B$3))))</f>
        <v>Листы толщиной до 180 мм, КП395**</v>
      </c>
      <c r="D202" s="31">
        <f>INDEX('Обработка исходного'!G:G,ROW($B$3)+4*(ROW($B202)-ROW($B$3)))</f>
        <v>540</v>
      </c>
      <c r="E202" s="32">
        <f>INDEX('Обработка исходного'!H:H,ROW($B$3)+4*(ROW($B202)-ROW($B$3)))</f>
        <v>530</v>
      </c>
      <c r="F202" s="32">
        <f>INDEX('Обработка исходного'!I:I,ROW($B$3)+4*(ROW($B202)-ROW($B$3)))</f>
        <v>520</v>
      </c>
      <c r="G202" s="32">
        <f>INDEX('Обработка исходного'!J:J,ROW($B$3)+4*(ROW($B202)-ROW($B$3)))</f>
        <v>500</v>
      </c>
      <c r="H202" s="32">
        <f>INDEX('Обработка исходного'!K:K,ROW($B$3)+4*(ROW($B202)-ROW($B$3)))</f>
        <v>500</v>
      </c>
      <c r="I202" s="32">
        <f>INDEX('Обработка исходного'!L:L,ROW($B$3)+4*(ROW($B202)-ROW($B$3)))</f>
        <v>491</v>
      </c>
      <c r="J202" s="32">
        <f>INDEX('Обработка исходного'!M:M,ROW($B$3)+4*(ROW($B202)-ROW($B$3)))</f>
        <v>491</v>
      </c>
      <c r="K202" s="32">
        <f>INDEX('Обработка исходного'!N:N,ROW($B$3)+4*(ROW($B202)-ROW($B$3)))</f>
        <v>491</v>
      </c>
      <c r="L202" s="32">
        <f>INDEX('Обработка исходного'!O:O,ROW($B$3)+4*(ROW($B202)-ROW($B$3)))</f>
        <v>461</v>
      </c>
      <c r="M202" s="32">
        <f>INDEX('Обработка исходного'!P:P,ROW($B$3)+4*(ROW($B202)-ROW($B$3)))</f>
        <v>432</v>
      </c>
      <c r="N202" s="32">
        <f>INDEX('Обработка исходного'!Q:Q,ROW($B$3)+4*(ROW($B202)-ROW($B$3)))</f>
        <v>412</v>
      </c>
      <c r="O202" s="32" t="str">
        <f>INDEX('Обработка исходного'!R:R,ROW($B$3)+4*(ROW($B202)-ROW($B$3)))</f>
        <v>-</v>
      </c>
      <c r="P202" s="33" t="str">
        <f>INDEX('Обработка исходного'!S:S,ROW($B$3)+4*(ROW($B202)-ROW($B$3)))</f>
        <v>-</v>
      </c>
    </row>
    <row r="203" spans="1:16" x14ac:dyDescent="0.25">
      <c r="A203" s="10" t="str">
        <f>INDEX('Обработка исходного'!B:B,ROW($B$3)+4*(ROW($B203)-ROW($B$3)))</f>
        <v>Сталь легированная хромомолибденованадиевая</v>
      </c>
      <c r="B203" s="47" t="str">
        <f>INDEX('Обработка исходного'!D:D,ROW($B$3)+4*(ROW($B203)-ROW($B$3)))</f>
        <v>12Х2МФА</v>
      </c>
      <c r="C203" s="27" t="str">
        <f>IF(ISBLANK(INDEX('Обработка исходного'!E:E,ROW($B$3)+4*(ROW($B203)-ROW($B$3)))),"",INDEX('Обработка исходного'!E:E,ROW($B$3)+4*(ROW($B203)-ROW($B$3))))</f>
        <v>Поковки толщиной до 150 мм, КП395**</v>
      </c>
      <c r="D203" s="31">
        <f>INDEX('Обработка исходного'!G:G,ROW($B$3)+4*(ROW($B203)-ROW($B$3)))</f>
        <v>540</v>
      </c>
      <c r="E203" s="32">
        <f>INDEX('Обработка исходного'!H:H,ROW($B$3)+4*(ROW($B203)-ROW($B$3)))</f>
        <v>530</v>
      </c>
      <c r="F203" s="32">
        <f>INDEX('Обработка исходного'!I:I,ROW($B$3)+4*(ROW($B203)-ROW($B$3)))</f>
        <v>520</v>
      </c>
      <c r="G203" s="32">
        <f>INDEX('Обработка исходного'!J:J,ROW($B$3)+4*(ROW($B203)-ROW($B$3)))</f>
        <v>500</v>
      </c>
      <c r="H203" s="32">
        <f>INDEX('Обработка исходного'!K:K,ROW($B$3)+4*(ROW($B203)-ROW($B$3)))</f>
        <v>500</v>
      </c>
      <c r="I203" s="32">
        <f>INDEX('Обработка исходного'!L:L,ROW($B$3)+4*(ROW($B203)-ROW($B$3)))</f>
        <v>491</v>
      </c>
      <c r="J203" s="32">
        <f>INDEX('Обработка исходного'!M:M,ROW($B$3)+4*(ROW($B203)-ROW($B$3)))</f>
        <v>491</v>
      </c>
      <c r="K203" s="32">
        <f>INDEX('Обработка исходного'!N:N,ROW($B$3)+4*(ROW($B203)-ROW($B$3)))</f>
        <v>491</v>
      </c>
      <c r="L203" s="32">
        <f>INDEX('Обработка исходного'!O:O,ROW($B$3)+4*(ROW($B203)-ROW($B$3)))</f>
        <v>461</v>
      </c>
      <c r="M203" s="32">
        <f>INDEX('Обработка исходного'!P:P,ROW($B$3)+4*(ROW($B203)-ROW($B$3)))</f>
        <v>432</v>
      </c>
      <c r="N203" s="32">
        <f>INDEX('Обработка исходного'!Q:Q,ROW($B$3)+4*(ROW($B203)-ROW($B$3)))</f>
        <v>412</v>
      </c>
      <c r="O203" s="32" t="str">
        <f>INDEX('Обработка исходного'!R:R,ROW($B$3)+4*(ROW($B203)-ROW($B$3)))</f>
        <v>-</v>
      </c>
      <c r="P203" s="33" t="str">
        <f>INDEX('Обработка исходного'!S:S,ROW($B$3)+4*(ROW($B203)-ROW($B$3)))</f>
        <v>-</v>
      </c>
    </row>
    <row r="204" spans="1:16" x14ac:dyDescent="0.25">
      <c r="A204" s="10" t="str">
        <f>INDEX('Обработка исходного'!B:B,ROW($B$3)+4*(ROW($B204)-ROW($B$3)))</f>
        <v>Сталь легированная хромомолибденованадиевая</v>
      </c>
      <c r="B204" s="47" t="str">
        <f>INDEX('Обработка исходного'!D:D,ROW($B$3)+4*(ROW($B204)-ROW($B$3)))</f>
        <v>12Х2МФА</v>
      </c>
      <c r="C204" s="27" t="str">
        <f>IF(ISBLANK(INDEX('Обработка исходного'!E:E,ROW($B$3)+4*(ROW($B204)-ROW($B$3)))),"",INDEX('Обработка исходного'!E:E,ROW($B$3)+4*(ROW($B204)-ROW($B$3))))</f>
        <v>Листы толщиной до 180 мм, КП490**</v>
      </c>
      <c r="D204" s="31">
        <f>INDEX('Обработка исходного'!G:G,ROW($B$3)+4*(ROW($B204)-ROW($B$3)))</f>
        <v>638</v>
      </c>
      <c r="E204" s="32">
        <f>INDEX('Обработка исходного'!H:H,ROW($B$3)+4*(ROW($B204)-ROW($B$3)))</f>
        <v>618</v>
      </c>
      <c r="F204" s="32">
        <f>INDEX('Обработка исходного'!I:I,ROW($B$3)+4*(ROW($B204)-ROW($B$3)))</f>
        <v>608</v>
      </c>
      <c r="G204" s="32">
        <f>INDEX('Обработка исходного'!J:J,ROW($B$3)+4*(ROW($B204)-ROW($B$3)))</f>
        <v>598</v>
      </c>
      <c r="H204" s="32">
        <f>INDEX('Обработка исходного'!K:K,ROW($B$3)+4*(ROW($B204)-ROW($B$3)))</f>
        <v>589</v>
      </c>
      <c r="I204" s="32">
        <f>INDEX('Обработка исходного'!L:L,ROW($B$3)+4*(ROW($B204)-ROW($B$3)))</f>
        <v>569</v>
      </c>
      <c r="J204" s="32">
        <f>INDEX('Обработка исходного'!M:M,ROW($B$3)+4*(ROW($B204)-ROW($B$3)))</f>
        <v>559</v>
      </c>
      <c r="K204" s="32">
        <f>INDEX('Обработка исходного'!N:N,ROW($B$3)+4*(ROW($B204)-ROW($B$3)))</f>
        <v>549</v>
      </c>
      <c r="L204" s="32">
        <f>INDEX('Обработка исходного'!O:O,ROW($B$3)+4*(ROW($B204)-ROW($B$3)))</f>
        <v>540</v>
      </c>
      <c r="M204" s="32">
        <f>INDEX('Обработка исходного'!P:P,ROW($B$3)+4*(ROW($B204)-ROW($B$3)))</f>
        <v>500</v>
      </c>
      <c r="N204" s="32">
        <f>INDEX('Обработка исходного'!Q:Q,ROW($B$3)+4*(ROW($B204)-ROW($B$3)))</f>
        <v>481</v>
      </c>
      <c r="O204" s="32" t="str">
        <f>INDEX('Обработка исходного'!R:R,ROW($B$3)+4*(ROW($B204)-ROW($B$3)))</f>
        <v>-</v>
      </c>
      <c r="P204" s="33" t="str">
        <f>INDEX('Обработка исходного'!S:S,ROW($B$3)+4*(ROW($B204)-ROW($B$3)))</f>
        <v>-</v>
      </c>
    </row>
    <row r="205" spans="1:16" x14ac:dyDescent="0.25">
      <c r="A205" s="10" t="str">
        <f>INDEX('Обработка исходного'!B:B,ROW($B$3)+4*(ROW($B205)-ROW($B$3)))</f>
        <v>Сталь легированная хромомолибденованадиевая</v>
      </c>
      <c r="B205" s="47" t="str">
        <f>INDEX('Обработка исходного'!D:D,ROW($B$3)+4*(ROW($B205)-ROW($B$3)))</f>
        <v>12Х2МФА</v>
      </c>
      <c r="C205" s="27" t="str">
        <f>IF(ISBLANK(INDEX('Обработка исходного'!E:E,ROW($B$3)+4*(ROW($B205)-ROW($B$3)))),"",INDEX('Обработка исходного'!E:E,ROW($B$3)+4*(ROW($B205)-ROW($B$3))))</f>
        <v>Поковки толщиной до 150 мм, КП490**</v>
      </c>
      <c r="D205" s="31">
        <f>INDEX('Обработка исходного'!G:G,ROW($B$3)+4*(ROW($B205)-ROW($B$3)))</f>
        <v>638</v>
      </c>
      <c r="E205" s="32">
        <f>INDEX('Обработка исходного'!H:H,ROW($B$3)+4*(ROW($B205)-ROW($B$3)))</f>
        <v>618</v>
      </c>
      <c r="F205" s="32">
        <f>INDEX('Обработка исходного'!I:I,ROW($B$3)+4*(ROW($B205)-ROW($B$3)))</f>
        <v>608</v>
      </c>
      <c r="G205" s="32">
        <f>INDEX('Обработка исходного'!J:J,ROW($B$3)+4*(ROW($B205)-ROW($B$3)))</f>
        <v>598</v>
      </c>
      <c r="H205" s="32">
        <f>INDEX('Обработка исходного'!K:K,ROW($B$3)+4*(ROW($B205)-ROW($B$3)))</f>
        <v>589</v>
      </c>
      <c r="I205" s="32">
        <f>INDEX('Обработка исходного'!L:L,ROW($B$3)+4*(ROW($B205)-ROW($B$3)))</f>
        <v>569</v>
      </c>
      <c r="J205" s="32">
        <f>INDEX('Обработка исходного'!M:M,ROW($B$3)+4*(ROW($B205)-ROW($B$3)))</f>
        <v>559</v>
      </c>
      <c r="K205" s="32">
        <f>INDEX('Обработка исходного'!N:N,ROW($B$3)+4*(ROW($B205)-ROW($B$3)))</f>
        <v>549</v>
      </c>
      <c r="L205" s="32">
        <f>INDEX('Обработка исходного'!O:O,ROW($B$3)+4*(ROW($B205)-ROW($B$3)))</f>
        <v>540</v>
      </c>
      <c r="M205" s="32">
        <f>INDEX('Обработка исходного'!P:P,ROW($B$3)+4*(ROW($B205)-ROW($B$3)))</f>
        <v>500</v>
      </c>
      <c r="N205" s="32">
        <f>INDEX('Обработка исходного'!Q:Q,ROW($B$3)+4*(ROW($B205)-ROW($B$3)))</f>
        <v>481</v>
      </c>
      <c r="O205" s="32" t="str">
        <f>INDEX('Обработка исходного'!R:R,ROW($B$3)+4*(ROW($B205)-ROW($B$3)))</f>
        <v>-</v>
      </c>
      <c r="P205" s="33" t="str">
        <f>INDEX('Обработка исходного'!S:S,ROW($B$3)+4*(ROW($B205)-ROW($B$3)))</f>
        <v>-</v>
      </c>
    </row>
    <row r="206" spans="1:16" x14ac:dyDescent="0.25">
      <c r="A206" s="10" t="str">
        <f>INDEX('Обработка исходного'!B:B,ROW($B$3)+4*(ROW($B206)-ROW($B$3)))</f>
        <v>Сталь легированная хромомолибденованадиевая</v>
      </c>
      <c r="B206" s="47" t="str">
        <f>INDEX('Обработка исходного'!D:D,ROW($B$3)+4*(ROW($B206)-ROW($B$3)))</f>
        <v>12Х2МФА-А</v>
      </c>
      <c r="C206" s="27" t="str">
        <f>IF(ISBLANK(INDEX('Обработка исходного'!E:E,ROW($B$3)+4*(ROW($B206)-ROW($B$3)))),"",INDEX('Обработка исходного'!E:E,ROW($B$3)+4*(ROW($B206)-ROW($B$3))))</f>
        <v>Листы толщиной до 180 мм, КП395**</v>
      </c>
      <c r="D206" s="31">
        <f>INDEX('Обработка исходного'!G:G,ROW($B$3)+4*(ROW($B206)-ROW($B$3)))</f>
        <v>540</v>
      </c>
      <c r="E206" s="32">
        <f>INDEX('Обработка исходного'!H:H,ROW($B$3)+4*(ROW($B206)-ROW($B$3)))</f>
        <v>530</v>
      </c>
      <c r="F206" s="32">
        <f>INDEX('Обработка исходного'!I:I,ROW($B$3)+4*(ROW($B206)-ROW($B$3)))</f>
        <v>520</v>
      </c>
      <c r="G206" s="32">
        <f>INDEX('Обработка исходного'!J:J,ROW($B$3)+4*(ROW($B206)-ROW($B$3)))</f>
        <v>500</v>
      </c>
      <c r="H206" s="32">
        <f>INDEX('Обработка исходного'!K:K,ROW($B$3)+4*(ROW($B206)-ROW($B$3)))</f>
        <v>500</v>
      </c>
      <c r="I206" s="32">
        <f>INDEX('Обработка исходного'!L:L,ROW($B$3)+4*(ROW($B206)-ROW($B$3)))</f>
        <v>491</v>
      </c>
      <c r="J206" s="32">
        <f>INDEX('Обработка исходного'!M:M,ROW($B$3)+4*(ROW($B206)-ROW($B$3)))</f>
        <v>491</v>
      </c>
      <c r="K206" s="32">
        <f>INDEX('Обработка исходного'!N:N,ROW($B$3)+4*(ROW($B206)-ROW($B$3)))</f>
        <v>491</v>
      </c>
      <c r="L206" s="32">
        <f>INDEX('Обработка исходного'!O:O,ROW($B$3)+4*(ROW($B206)-ROW($B$3)))</f>
        <v>461</v>
      </c>
      <c r="M206" s="32">
        <f>INDEX('Обработка исходного'!P:P,ROW($B$3)+4*(ROW($B206)-ROW($B$3)))</f>
        <v>432</v>
      </c>
      <c r="N206" s="32">
        <f>INDEX('Обработка исходного'!Q:Q,ROW($B$3)+4*(ROW($B206)-ROW($B$3)))</f>
        <v>412</v>
      </c>
      <c r="O206" s="32" t="str">
        <f>INDEX('Обработка исходного'!R:R,ROW($B$3)+4*(ROW($B206)-ROW($B$3)))</f>
        <v>-</v>
      </c>
      <c r="P206" s="33" t="str">
        <f>INDEX('Обработка исходного'!S:S,ROW($B$3)+4*(ROW($B206)-ROW($B$3)))</f>
        <v>-</v>
      </c>
    </row>
    <row r="207" spans="1:16" x14ac:dyDescent="0.25">
      <c r="A207" s="10" t="str">
        <f>INDEX('Обработка исходного'!B:B,ROW($B$3)+4*(ROW($B207)-ROW($B$3)))</f>
        <v>Сталь легированная хромомолибденованадиевая</v>
      </c>
      <c r="B207" s="47" t="str">
        <f>INDEX('Обработка исходного'!D:D,ROW($B$3)+4*(ROW($B207)-ROW($B$3)))</f>
        <v>12Х2МФА-А</v>
      </c>
      <c r="C207" s="27" t="str">
        <f>IF(ISBLANK(INDEX('Обработка исходного'!E:E,ROW($B$3)+4*(ROW($B207)-ROW($B$3)))),"",INDEX('Обработка исходного'!E:E,ROW($B$3)+4*(ROW($B207)-ROW($B$3))))</f>
        <v>Поковки толщиной до 150 мм, КП395**</v>
      </c>
      <c r="D207" s="31">
        <f>INDEX('Обработка исходного'!G:G,ROW($B$3)+4*(ROW($B207)-ROW($B$3)))</f>
        <v>540</v>
      </c>
      <c r="E207" s="32">
        <f>INDEX('Обработка исходного'!H:H,ROW($B$3)+4*(ROW($B207)-ROW($B$3)))</f>
        <v>530</v>
      </c>
      <c r="F207" s="32">
        <f>INDEX('Обработка исходного'!I:I,ROW($B$3)+4*(ROW($B207)-ROW($B$3)))</f>
        <v>520</v>
      </c>
      <c r="G207" s="32">
        <f>INDEX('Обработка исходного'!J:J,ROW($B$3)+4*(ROW($B207)-ROW($B$3)))</f>
        <v>500</v>
      </c>
      <c r="H207" s="32">
        <f>INDEX('Обработка исходного'!K:K,ROW($B$3)+4*(ROW($B207)-ROW($B$3)))</f>
        <v>500</v>
      </c>
      <c r="I207" s="32">
        <f>INDEX('Обработка исходного'!L:L,ROW($B$3)+4*(ROW($B207)-ROW($B$3)))</f>
        <v>491</v>
      </c>
      <c r="J207" s="32">
        <f>INDEX('Обработка исходного'!M:M,ROW($B$3)+4*(ROW($B207)-ROW($B$3)))</f>
        <v>491</v>
      </c>
      <c r="K207" s="32">
        <f>INDEX('Обработка исходного'!N:N,ROW($B$3)+4*(ROW($B207)-ROW($B$3)))</f>
        <v>491</v>
      </c>
      <c r="L207" s="32">
        <f>INDEX('Обработка исходного'!O:O,ROW($B$3)+4*(ROW($B207)-ROW($B$3)))</f>
        <v>461</v>
      </c>
      <c r="M207" s="32">
        <f>INDEX('Обработка исходного'!P:P,ROW($B$3)+4*(ROW($B207)-ROW($B$3)))</f>
        <v>432</v>
      </c>
      <c r="N207" s="32">
        <f>INDEX('Обработка исходного'!Q:Q,ROW($B$3)+4*(ROW($B207)-ROW($B$3)))</f>
        <v>412</v>
      </c>
      <c r="O207" s="32" t="str">
        <f>INDEX('Обработка исходного'!R:R,ROW($B$3)+4*(ROW($B207)-ROW($B$3)))</f>
        <v>-</v>
      </c>
      <c r="P207" s="33" t="str">
        <f>INDEX('Обработка исходного'!S:S,ROW($B$3)+4*(ROW($B207)-ROW($B$3)))</f>
        <v>-</v>
      </c>
    </row>
    <row r="208" spans="1:16" x14ac:dyDescent="0.25">
      <c r="A208" s="10" t="str">
        <f>INDEX('Обработка исходного'!B:B,ROW($B$3)+4*(ROW($B208)-ROW($B$3)))</f>
        <v>Сталь легированная хромомолибденованадиевая</v>
      </c>
      <c r="B208" s="47" t="str">
        <f>INDEX('Обработка исходного'!D:D,ROW($B$3)+4*(ROW($B208)-ROW($B$3)))</f>
        <v>12Х2МФА-А</v>
      </c>
      <c r="C208" s="27" t="str">
        <f>IF(ISBLANK(INDEX('Обработка исходного'!E:E,ROW($B$3)+4*(ROW($B208)-ROW($B$3)))),"",INDEX('Обработка исходного'!E:E,ROW($B$3)+4*(ROW($B208)-ROW($B$3))))</f>
        <v>Листы толщиной до 180 мм, КП490**</v>
      </c>
      <c r="D208" s="31">
        <f>INDEX('Обработка исходного'!G:G,ROW($B$3)+4*(ROW($B208)-ROW($B$3)))</f>
        <v>638</v>
      </c>
      <c r="E208" s="32">
        <f>INDEX('Обработка исходного'!H:H,ROW($B$3)+4*(ROW($B208)-ROW($B$3)))</f>
        <v>618</v>
      </c>
      <c r="F208" s="32">
        <f>INDEX('Обработка исходного'!I:I,ROW($B$3)+4*(ROW($B208)-ROW($B$3)))</f>
        <v>608</v>
      </c>
      <c r="G208" s="32">
        <f>INDEX('Обработка исходного'!J:J,ROW($B$3)+4*(ROW($B208)-ROW($B$3)))</f>
        <v>598</v>
      </c>
      <c r="H208" s="32">
        <f>INDEX('Обработка исходного'!K:K,ROW($B$3)+4*(ROW($B208)-ROW($B$3)))</f>
        <v>589</v>
      </c>
      <c r="I208" s="32">
        <f>INDEX('Обработка исходного'!L:L,ROW($B$3)+4*(ROW($B208)-ROW($B$3)))</f>
        <v>569</v>
      </c>
      <c r="J208" s="32">
        <f>INDEX('Обработка исходного'!M:M,ROW($B$3)+4*(ROW($B208)-ROW($B$3)))</f>
        <v>559</v>
      </c>
      <c r="K208" s="32">
        <f>INDEX('Обработка исходного'!N:N,ROW($B$3)+4*(ROW($B208)-ROW($B$3)))</f>
        <v>549</v>
      </c>
      <c r="L208" s="32">
        <f>INDEX('Обработка исходного'!O:O,ROW($B$3)+4*(ROW($B208)-ROW($B$3)))</f>
        <v>540</v>
      </c>
      <c r="M208" s="32">
        <f>INDEX('Обработка исходного'!P:P,ROW($B$3)+4*(ROW($B208)-ROW($B$3)))</f>
        <v>500</v>
      </c>
      <c r="N208" s="32">
        <f>INDEX('Обработка исходного'!Q:Q,ROW($B$3)+4*(ROW($B208)-ROW($B$3)))</f>
        <v>481</v>
      </c>
      <c r="O208" s="32" t="str">
        <f>INDEX('Обработка исходного'!R:R,ROW($B$3)+4*(ROW($B208)-ROW($B$3)))</f>
        <v>-</v>
      </c>
      <c r="P208" s="33" t="str">
        <f>INDEX('Обработка исходного'!S:S,ROW($B$3)+4*(ROW($B208)-ROW($B$3)))</f>
        <v>-</v>
      </c>
    </row>
    <row r="209" spans="1:16" x14ac:dyDescent="0.25">
      <c r="A209" s="10" t="str">
        <f>INDEX('Обработка исходного'!B:B,ROW($B$3)+4*(ROW($B209)-ROW($B$3)))</f>
        <v>Сталь легированная хромомолибденованадиевая</v>
      </c>
      <c r="B209" s="47" t="str">
        <f>INDEX('Обработка исходного'!D:D,ROW($B$3)+4*(ROW($B209)-ROW($B$3)))</f>
        <v>12Х2МФА-А</v>
      </c>
      <c r="C209" s="27" t="str">
        <f>IF(ISBLANK(INDEX('Обработка исходного'!E:E,ROW($B$3)+4*(ROW($B209)-ROW($B$3)))),"",INDEX('Обработка исходного'!E:E,ROW($B$3)+4*(ROW($B209)-ROW($B$3))))</f>
        <v>Поковки толщиной до 150 мм, КП490**</v>
      </c>
      <c r="D209" s="31">
        <f>INDEX('Обработка исходного'!G:G,ROW($B$3)+4*(ROW($B209)-ROW($B$3)))</f>
        <v>638</v>
      </c>
      <c r="E209" s="32">
        <f>INDEX('Обработка исходного'!H:H,ROW($B$3)+4*(ROW($B209)-ROW($B$3)))</f>
        <v>618</v>
      </c>
      <c r="F209" s="32">
        <f>INDEX('Обработка исходного'!I:I,ROW($B$3)+4*(ROW($B209)-ROW($B$3)))</f>
        <v>608</v>
      </c>
      <c r="G209" s="32">
        <f>INDEX('Обработка исходного'!J:J,ROW($B$3)+4*(ROW($B209)-ROW($B$3)))</f>
        <v>598</v>
      </c>
      <c r="H209" s="32">
        <f>INDEX('Обработка исходного'!K:K,ROW($B$3)+4*(ROW($B209)-ROW($B$3)))</f>
        <v>589</v>
      </c>
      <c r="I209" s="32">
        <f>INDEX('Обработка исходного'!L:L,ROW($B$3)+4*(ROW($B209)-ROW($B$3)))</f>
        <v>569</v>
      </c>
      <c r="J209" s="32">
        <f>INDEX('Обработка исходного'!M:M,ROW($B$3)+4*(ROW($B209)-ROW($B$3)))</f>
        <v>559</v>
      </c>
      <c r="K209" s="32">
        <f>INDEX('Обработка исходного'!N:N,ROW($B$3)+4*(ROW($B209)-ROW($B$3)))</f>
        <v>549</v>
      </c>
      <c r="L209" s="32">
        <f>INDEX('Обработка исходного'!O:O,ROW($B$3)+4*(ROW($B209)-ROW($B$3)))</f>
        <v>540</v>
      </c>
      <c r="M209" s="32">
        <f>INDEX('Обработка исходного'!P:P,ROW($B$3)+4*(ROW($B209)-ROW($B$3)))</f>
        <v>500</v>
      </c>
      <c r="N209" s="32">
        <f>INDEX('Обработка исходного'!Q:Q,ROW($B$3)+4*(ROW($B209)-ROW($B$3)))</f>
        <v>481</v>
      </c>
      <c r="O209" s="32" t="str">
        <f>INDEX('Обработка исходного'!R:R,ROW($B$3)+4*(ROW($B209)-ROW($B$3)))</f>
        <v>-</v>
      </c>
      <c r="P209" s="33" t="str">
        <f>INDEX('Обработка исходного'!S:S,ROW($B$3)+4*(ROW($B209)-ROW($B$3)))</f>
        <v>-</v>
      </c>
    </row>
    <row r="210" spans="1:16" x14ac:dyDescent="0.25">
      <c r="A210" s="10" t="str">
        <f>INDEX('Обработка исходного'!B:B,ROW($B$3)+4*(ROW($B210)-ROW($B$3)))</f>
        <v>Сталь легированная хромомолибденованадиевая</v>
      </c>
      <c r="B210" s="47" t="str">
        <f>INDEX('Обработка исходного'!D:D,ROW($B$3)+4*(ROW($B210)-ROW($B$3)))</f>
        <v>18Х2МФА</v>
      </c>
      <c r="C210" s="27" t="str">
        <f>IF(ISBLANK(INDEX('Обработка исходного'!E:E,ROW($B$3)+4*(ROW($B210)-ROW($B$3)))),"",INDEX('Обработка исходного'!E:E,ROW($B$3)+4*(ROW($B210)-ROW($B$3))))</f>
        <v>Листы, поковки толщиной от 160 до 400 мм, КП490**</v>
      </c>
      <c r="D210" s="31">
        <f>INDEX('Обработка исходного'!G:G,ROW($B$3)+4*(ROW($B210)-ROW($B$3)))</f>
        <v>638</v>
      </c>
      <c r="E210" s="32">
        <f>INDEX('Обработка исходного'!H:H,ROW($B$3)+4*(ROW($B210)-ROW($B$3)))</f>
        <v>618</v>
      </c>
      <c r="F210" s="32">
        <f>INDEX('Обработка исходного'!I:I,ROW($B$3)+4*(ROW($B210)-ROW($B$3)))</f>
        <v>608</v>
      </c>
      <c r="G210" s="32">
        <f>INDEX('Обработка исходного'!J:J,ROW($B$3)+4*(ROW($B210)-ROW($B$3)))</f>
        <v>598</v>
      </c>
      <c r="H210" s="32">
        <f>INDEX('Обработка исходного'!K:K,ROW($B$3)+4*(ROW($B210)-ROW($B$3)))</f>
        <v>589</v>
      </c>
      <c r="I210" s="32">
        <f>INDEX('Обработка исходного'!L:L,ROW($B$3)+4*(ROW($B210)-ROW($B$3)))</f>
        <v>569</v>
      </c>
      <c r="J210" s="32">
        <f>INDEX('Обработка исходного'!M:M,ROW($B$3)+4*(ROW($B210)-ROW($B$3)))</f>
        <v>559</v>
      </c>
      <c r="K210" s="32">
        <f>INDEX('Обработка исходного'!N:N,ROW($B$3)+4*(ROW($B210)-ROW($B$3)))</f>
        <v>549</v>
      </c>
      <c r="L210" s="32">
        <f>INDEX('Обработка исходного'!O:O,ROW($B$3)+4*(ROW($B210)-ROW($B$3)))</f>
        <v>540</v>
      </c>
      <c r="M210" s="32">
        <f>INDEX('Обработка исходного'!P:P,ROW($B$3)+4*(ROW($B210)-ROW($B$3)))</f>
        <v>530</v>
      </c>
      <c r="N210" s="32">
        <f>INDEX('Обработка исходного'!Q:Q,ROW($B$3)+4*(ROW($B210)-ROW($B$3)))</f>
        <v>520</v>
      </c>
      <c r="O210" s="32" t="str">
        <f>INDEX('Обработка исходного'!R:R,ROW($B$3)+4*(ROW($B210)-ROW($B$3)))</f>
        <v>-</v>
      </c>
      <c r="P210" s="33" t="str">
        <f>INDEX('Обработка исходного'!S:S,ROW($B$3)+4*(ROW($B210)-ROW($B$3)))</f>
        <v>-</v>
      </c>
    </row>
    <row r="211" spans="1:16" x14ac:dyDescent="0.25">
      <c r="A211" s="10" t="str">
        <f>INDEX('Обработка исходного'!B:B,ROW($B$3)+4*(ROW($B211)-ROW($B$3)))</f>
        <v>Сталь легированная хромомолибденованадиевая</v>
      </c>
      <c r="B211" s="47" t="str">
        <f>INDEX('Обработка исходного'!D:D,ROW($B$3)+4*(ROW($B211)-ROW($B$3)))</f>
        <v>15Х2МФА</v>
      </c>
      <c r="C211" s="27" t="str">
        <f>IF(ISBLANK(INDEX('Обработка исходного'!E:E,ROW($B$3)+4*(ROW($B211)-ROW($B$3)))),"",INDEX('Обработка исходного'!E:E,ROW($B$3)+4*(ROW($B211)-ROW($B$3))))</f>
        <v>Листы, поковки толщиной от 400 до 650 мм, КП295**</v>
      </c>
      <c r="D211" s="31">
        <f>INDEX('Обработка исходного'!G:G,ROW($B$3)+4*(ROW($B211)-ROW($B$3)))</f>
        <v>441</v>
      </c>
      <c r="E211" s="32">
        <f>INDEX('Обработка исходного'!H:H,ROW($B$3)+4*(ROW($B211)-ROW($B$3)))</f>
        <v>432</v>
      </c>
      <c r="F211" s="32">
        <f>INDEX('Обработка исходного'!I:I,ROW($B$3)+4*(ROW($B211)-ROW($B$3)))</f>
        <v>422</v>
      </c>
      <c r="G211" s="32">
        <f>INDEX('Обработка исходного'!J:J,ROW($B$3)+4*(ROW($B211)-ROW($B$3)))</f>
        <v>412</v>
      </c>
      <c r="H211" s="32">
        <f>INDEX('Обработка исходного'!K:K,ROW($B$3)+4*(ROW($B211)-ROW($B$3)))</f>
        <v>402</v>
      </c>
      <c r="I211" s="32">
        <f>INDEX('Обработка исходного'!L:L,ROW($B$3)+4*(ROW($B211)-ROW($B$3)))</f>
        <v>392</v>
      </c>
      <c r="J211" s="32">
        <f>INDEX('Обработка исходного'!M:M,ROW($B$3)+4*(ROW($B211)-ROW($B$3)))</f>
        <v>392</v>
      </c>
      <c r="K211" s="32">
        <f>INDEX('Обработка исходного'!N:N,ROW($B$3)+4*(ROW($B211)-ROW($B$3)))</f>
        <v>392</v>
      </c>
      <c r="L211" s="32">
        <f>INDEX('Обработка исходного'!O:O,ROW($B$3)+4*(ROW($B211)-ROW($B$3)))</f>
        <v>373</v>
      </c>
      <c r="M211" s="32">
        <f>INDEX('Обработка исходного'!P:P,ROW($B$3)+4*(ROW($B211)-ROW($B$3)))</f>
        <v>353</v>
      </c>
      <c r="N211" s="32">
        <f>INDEX('Обработка исходного'!Q:Q,ROW($B$3)+4*(ROW($B211)-ROW($B$3)))</f>
        <v>333</v>
      </c>
      <c r="O211" s="32" t="str">
        <f>INDEX('Обработка исходного'!R:R,ROW($B$3)+4*(ROW($B211)-ROW($B$3)))</f>
        <v>-</v>
      </c>
      <c r="P211" s="33" t="str">
        <f>INDEX('Обработка исходного'!S:S,ROW($B$3)+4*(ROW($B211)-ROW($B$3)))</f>
        <v>-</v>
      </c>
    </row>
    <row r="212" spans="1:16" x14ac:dyDescent="0.25">
      <c r="A212" s="10" t="str">
        <f>INDEX('Обработка исходного'!B:B,ROW($B$3)+4*(ROW($B212)-ROW($B$3)))</f>
        <v>Сталь легированная хромомолибденованадиевая</v>
      </c>
      <c r="B212" s="47" t="str">
        <f>INDEX('Обработка исходного'!D:D,ROW($B$3)+4*(ROW($B212)-ROW($B$3)))</f>
        <v>15Х2МФА</v>
      </c>
      <c r="C212" s="27" t="str">
        <f>IF(ISBLANK(INDEX('Обработка исходного'!E:E,ROW($B$3)+4*(ROW($B212)-ROW($B$3)))),"",INDEX('Обработка исходного'!E:E,ROW($B$3)+4*(ROW($B212)-ROW($B$3))))</f>
        <v>Листы, поковки толщиной от 161 до 400 мм, КП395**</v>
      </c>
      <c r="D212" s="31">
        <f>INDEX('Обработка исходного'!G:G,ROW($B$3)+4*(ROW($B212)-ROW($B$3)))</f>
        <v>540</v>
      </c>
      <c r="E212" s="32">
        <f>INDEX('Обработка исходного'!H:H,ROW($B$3)+4*(ROW($B212)-ROW($B$3)))</f>
        <v>530</v>
      </c>
      <c r="F212" s="32">
        <f>INDEX('Обработка исходного'!I:I,ROW($B$3)+4*(ROW($B212)-ROW($B$3)))</f>
        <v>520</v>
      </c>
      <c r="G212" s="32">
        <f>INDEX('Обработка исходного'!J:J,ROW($B$3)+4*(ROW($B212)-ROW($B$3)))</f>
        <v>500</v>
      </c>
      <c r="H212" s="32">
        <f>INDEX('Обработка исходного'!K:K,ROW($B$3)+4*(ROW($B212)-ROW($B$3)))</f>
        <v>491</v>
      </c>
      <c r="I212" s="32">
        <f>INDEX('Обработка исходного'!L:L,ROW($B$3)+4*(ROW($B212)-ROW($B$3)))</f>
        <v>481</v>
      </c>
      <c r="J212" s="32">
        <f>INDEX('Обработка исходного'!M:M,ROW($B$3)+4*(ROW($B212)-ROW($B$3)))</f>
        <v>471</v>
      </c>
      <c r="K212" s="32">
        <f>INDEX('Обработка исходного'!N:N,ROW($B$3)+4*(ROW($B212)-ROW($B$3)))</f>
        <v>461</v>
      </c>
      <c r="L212" s="32">
        <f>INDEX('Обработка исходного'!O:O,ROW($B$3)+4*(ROW($B212)-ROW($B$3)))</f>
        <v>461</v>
      </c>
      <c r="M212" s="32">
        <f>INDEX('Обработка исходного'!P:P,ROW($B$3)+4*(ROW($B212)-ROW($B$3)))</f>
        <v>432</v>
      </c>
      <c r="N212" s="32">
        <f>INDEX('Обработка исходного'!Q:Q,ROW($B$3)+4*(ROW($B212)-ROW($B$3)))</f>
        <v>412</v>
      </c>
      <c r="O212" s="32" t="str">
        <f>INDEX('Обработка исходного'!R:R,ROW($B$3)+4*(ROW($B212)-ROW($B$3)))</f>
        <v>-</v>
      </c>
      <c r="P212" s="33" t="str">
        <f>INDEX('Обработка исходного'!S:S,ROW($B$3)+4*(ROW($B212)-ROW($B$3)))</f>
        <v>-</v>
      </c>
    </row>
    <row r="213" spans="1:16" x14ac:dyDescent="0.25">
      <c r="A213" s="10" t="str">
        <f>INDEX('Обработка исходного'!B:B,ROW($B$3)+4*(ROW($B213)-ROW($B$3)))</f>
        <v>Сталь легированная хромомолибденованадиевая</v>
      </c>
      <c r="B213" s="47" t="str">
        <f>INDEX('Обработка исходного'!D:D,ROW($B$3)+4*(ROW($B213)-ROW($B$3)))</f>
        <v>15Х2МФА-А</v>
      </c>
      <c r="C213" s="27" t="str">
        <f>IF(ISBLANK(INDEX('Обработка исходного'!E:E,ROW($B$3)+4*(ROW($B213)-ROW($B$3)))),"",INDEX('Обработка исходного'!E:E,ROW($B$3)+4*(ROW($B213)-ROW($B$3))))</f>
        <v>Листы, поковки толщиной от 400 до 650 мм, КП295**</v>
      </c>
      <c r="D213" s="31">
        <f>INDEX('Обработка исходного'!G:G,ROW($B$3)+4*(ROW($B213)-ROW($B$3)))</f>
        <v>441</v>
      </c>
      <c r="E213" s="32">
        <f>INDEX('Обработка исходного'!H:H,ROW($B$3)+4*(ROW($B213)-ROW($B$3)))</f>
        <v>432</v>
      </c>
      <c r="F213" s="32">
        <f>INDEX('Обработка исходного'!I:I,ROW($B$3)+4*(ROW($B213)-ROW($B$3)))</f>
        <v>422</v>
      </c>
      <c r="G213" s="32">
        <f>INDEX('Обработка исходного'!J:J,ROW($B$3)+4*(ROW($B213)-ROW($B$3)))</f>
        <v>412</v>
      </c>
      <c r="H213" s="32">
        <f>INDEX('Обработка исходного'!K:K,ROW($B$3)+4*(ROW($B213)-ROW($B$3)))</f>
        <v>402</v>
      </c>
      <c r="I213" s="32">
        <f>INDEX('Обработка исходного'!L:L,ROW($B$3)+4*(ROW($B213)-ROW($B$3)))</f>
        <v>392</v>
      </c>
      <c r="J213" s="32">
        <f>INDEX('Обработка исходного'!M:M,ROW($B$3)+4*(ROW($B213)-ROW($B$3)))</f>
        <v>392</v>
      </c>
      <c r="K213" s="32">
        <f>INDEX('Обработка исходного'!N:N,ROW($B$3)+4*(ROW($B213)-ROW($B$3)))</f>
        <v>392</v>
      </c>
      <c r="L213" s="32">
        <f>INDEX('Обработка исходного'!O:O,ROW($B$3)+4*(ROW($B213)-ROW($B$3)))</f>
        <v>373</v>
      </c>
      <c r="M213" s="32">
        <f>INDEX('Обработка исходного'!P:P,ROW($B$3)+4*(ROW($B213)-ROW($B$3)))</f>
        <v>353</v>
      </c>
      <c r="N213" s="32">
        <f>INDEX('Обработка исходного'!Q:Q,ROW($B$3)+4*(ROW($B213)-ROW($B$3)))</f>
        <v>333</v>
      </c>
      <c r="O213" s="32" t="str">
        <f>INDEX('Обработка исходного'!R:R,ROW($B$3)+4*(ROW($B213)-ROW($B$3)))</f>
        <v>-</v>
      </c>
      <c r="P213" s="33" t="str">
        <f>INDEX('Обработка исходного'!S:S,ROW($B$3)+4*(ROW($B213)-ROW($B$3)))</f>
        <v>-</v>
      </c>
    </row>
    <row r="214" spans="1:16" x14ac:dyDescent="0.25">
      <c r="A214" s="10" t="str">
        <f>INDEX('Обработка исходного'!B:B,ROW($B$3)+4*(ROW($B214)-ROW($B$3)))</f>
        <v>Сталь легированная хромомолибденованадиевая</v>
      </c>
      <c r="B214" s="47" t="str">
        <f>INDEX('Обработка исходного'!D:D,ROW($B$3)+4*(ROW($B214)-ROW($B$3)))</f>
        <v>15Х2МФА-А</v>
      </c>
      <c r="C214" s="27" t="str">
        <f>IF(ISBLANK(INDEX('Обработка исходного'!E:E,ROW($B$3)+4*(ROW($B214)-ROW($B$3)))),"",INDEX('Обработка исходного'!E:E,ROW($B$3)+4*(ROW($B214)-ROW($B$3))))</f>
        <v>Листы, поковки толщиной от 161 до 400 мм, КП395**</v>
      </c>
      <c r="D214" s="31">
        <f>INDEX('Обработка исходного'!G:G,ROW($B$3)+4*(ROW($B214)-ROW($B$3)))</f>
        <v>540</v>
      </c>
      <c r="E214" s="32">
        <f>INDEX('Обработка исходного'!H:H,ROW($B$3)+4*(ROW($B214)-ROW($B$3)))</f>
        <v>530</v>
      </c>
      <c r="F214" s="32">
        <f>INDEX('Обработка исходного'!I:I,ROW($B$3)+4*(ROW($B214)-ROW($B$3)))</f>
        <v>520</v>
      </c>
      <c r="G214" s="32">
        <f>INDEX('Обработка исходного'!J:J,ROW($B$3)+4*(ROW($B214)-ROW($B$3)))</f>
        <v>500</v>
      </c>
      <c r="H214" s="32">
        <f>INDEX('Обработка исходного'!K:K,ROW($B$3)+4*(ROW($B214)-ROW($B$3)))</f>
        <v>491</v>
      </c>
      <c r="I214" s="32">
        <f>INDEX('Обработка исходного'!L:L,ROW($B$3)+4*(ROW($B214)-ROW($B$3)))</f>
        <v>481</v>
      </c>
      <c r="J214" s="32">
        <f>INDEX('Обработка исходного'!M:M,ROW($B$3)+4*(ROW($B214)-ROW($B$3)))</f>
        <v>471</v>
      </c>
      <c r="K214" s="32">
        <f>INDEX('Обработка исходного'!N:N,ROW($B$3)+4*(ROW($B214)-ROW($B$3)))</f>
        <v>461</v>
      </c>
      <c r="L214" s="32">
        <f>INDEX('Обработка исходного'!O:O,ROW($B$3)+4*(ROW($B214)-ROW($B$3)))</f>
        <v>461</v>
      </c>
      <c r="M214" s="32">
        <f>INDEX('Обработка исходного'!P:P,ROW($B$3)+4*(ROW($B214)-ROW($B$3)))</f>
        <v>432</v>
      </c>
      <c r="N214" s="32">
        <f>INDEX('Обработка исходного'!Q:Q,ROW($B$3)+4*(ROW($B214)-ROW($B$3)))</f>
        <v>412</v>
      </c>
      <c r="O214" s="32" t="str">
        <f>INDEX('Обработка исходного'!R:R,ROW($B$3)+4*(ROW($B214)-ROW($B$3)))</f>
        <v>-</v>
      </c>
      <c r="P214" s="33" t="str">
        <f>INDEX('Обработка исходного'!S:S,ROW($B$3)+4*(ROW($B214)-ROW($B$3)))</f>
        <v>-</v>
      </c>
    </row>
    <row r="215" spans="1:16" ht="25.5" x14ac:dyDescent="0.25">
      <c r="A215" s="10" t="str">
        <f>INDEX('Обработка исходного'!B:B,ROW($B$3)+4*(ROW($B215)-ROW($B$3)))</f>
        <v>Сталь легированная хромомолибденованадиевая</v>
      </c>
      <c r="B215" s="47" t="str">
        <f>INDEX('Обработка исходного'!D:D,ROW($B$3)+4*(ROW($B215)-ROW($B$3)))</f>
        <v>25Х2МФА</v>
      </c>
      <c r="C215" s="27" t="str">
        <f>IF(ISBLANK(INDEX('Обработка исходного'!E:E,ROW($B$3)+4*(ROW($B215)-ROW($B$3)))),"",INDEX('Обработка исходного'!E:E,ROW($B$3)+4*(ROW($B215)-ROW($B$3))))</f>
        <v>Поковки, листы (плиты), листовые и штампованные заготовки диаметром или толщиной до 70 мм, КП395**</v>
      </c>
      <c r="D215" s="31">
        <f>INDEX('Обработка исходного'!G:G,ROW($B$3)+4*(ROW($B215)-ROW($B$3)))</f>
        <v>540</v>
      </c>
      <c r="E215" s="32">
        <f>INDEX('Обработка исходного'!H:H,ROW($B$3)+4*(ROW($B215)-ROW($B$3)))</f>
        <v>530</v>
      </c>
      <c r="F215" s="32">
        <f>INDEX('Обработка исходного'!I:I,ROW($B$3)+4*(ROW($B215)-ROW($B$3)))</f>
        <v>520</v>
      </c>
      <c r="G215" s="32">
        <f>INDEX('Обработка исходного'!J:J,ROW($B$3)+4*(ROW($B215)-ROW($B$3)))</f>
        <v>500</v>
      </c>
      <c r="H215" s="32">
        <f>INDEX('Обработка исходного'!K:K,ROW($B$3)+4*(ROW($B215)-ROW($B$3)))</f>
        <v>491</v>
      </c>
      <c r="I215" s="32">
        <f>INDEX('Обработка исходного'!L:L,ROW($B$3)+4*(ROW($B215)-ROW($B$3)))</f>
        <v>481</v>
      </c>
      <c r="J215" s="32">
        <f>INDEX('Обработка исходного'!M:M,ROW($B$3)+4*(ROW($B215)-ROW($B$3)))</f>
        <v>471</v>
      </c>
      <c r="K215" s="32">
        <f>INDEX('Обработка исходного'!N:N,ROW($B$3)+4*(ROW($B215)-ROW($B$3)))</f>
        <v>461</v>
      </c>
      <c r="L215" s="32">
        <f>INDEX('Обработка исходного'!O:O,ROW($B$3)+4*(ROW($B215)-ROW($B$3)))</f>
        <v>461</v>
      </c>
      <c r="M215" s="32">
        <f>INDEX('Обработка исходного'!P:P,ROW($B$3)+4*(ROW($B215)-ROW($B$3)))</f>
        <v>441</v>
      </c>
      <c r="N215" s="32">
        <f>INDEX('Обработка исходного'!Q:Q,ROW($B$3)+4*(ROW($B215)-ROW($B$3)))</f>
        <v>441</v>
      </c>
      <c r="O215" s="32" t="str">
        <f>INDEX('Обработка исходного'!R:R,ROW($B$3)+4*(ROW($B215)-ROW($B$3)))</f>
        <v>-</v>
      </c>
      <c r="P215" s="33" t="str">
        <f>INDEX('Обработка исходного'!S:S,ROW($B$3)+4*(ROW($B215)-ROW($B$3)))</f>
        <v>-</v>
      </c>
    </row>
    <row r="216" spans="1:16" ht="25.5" x14ac:dyDescent="0.25">
      <c r="A216" s="10" t="str">
        <f>INDEX('Обработка исходного'!B:B,ROW($B$3)+4*(ROW($B216)-ROW($B$3)))</f>
        <v>Сталь легированная хромомолибденованадиевая</v>
      </c>
      <c r="B216" s="47" t="str">
        <f>INDEX('Обработка исходного'!D:D,ROW($B$3)+4*(ROW($B216)-ROW($B$3)))</f>
        <v>25Х2МФА</v>
      </c>
      <c r="C216" s="27" t="str">
        <f>IF(ISBLANK(INDEX('Обработка исходного'!E:E,ROW($B$3)+4*(ROW($B216)-ROW($B$3)))),"",INDEX('Обработка исходного'!E:E,ROW($B$3)+4*(ROW($B216)-ROW($B$3))))</f>
        <v>Поковки, листы (плиты), листовые и штампованные заготовки диаметром или толщиной до 750 мм, КП490**</v>
      </c>
      <c r="D216" s="31">
        <f>INDEX('Обработка исходного'!G:G,ROW($B$3)+4*(ROW($B216)-ROW($B$3)))</f>
        <v>638</v>
      </c>
      <c r="E216" s="32">
        <f>INDEX('Обработка исходного'!H:H,ROW($B$3)+4*(ROW($B216)-ROW($B$3)))</f>
        <v>618</v>
      </c>
      <c r="F216" s="32">
        <f>INDEX('Обработка исходного'!I:I,ROW($B$3)+4*(ROW($B216)-ROW($B$3)))</f>
        <v>608</v>
      </c>
      <c r="G216" s="32">
        <f>INDEX('Обработка исходного'!J:J,ROW($B$3)+4*(ROW($B216)-ROW($B$3)))</f>
        <v>598</v>
      </c>
      <c r="H216" s="32">
        <f>INDEX('Обработка исходного'!K:K,ROW($B$3)+4*(ROW($B216)-ROW($B$3)))</f>
        <v>589</v>
      </c>
      <c r="I216" s="32">
        <f>INDEX('Обработка исходного'!L:L,ROW($B$3)+4*(ROW($B216)-ROW($B$3)))</f>
        <v>569</v>
      </c>
      <c r="J216" s="32">
        <f>INDEX('Обработка исходного'!M:M,ROW($B$3)+4*(ROW($B216)-ROW($B$3)))</f>
        <v>559</v>
      </c>
      <c r="K216" s="32">
        <f>INDEX('Обработка исходного'!N:N,ROW($B$3)+4*(ROW($B216)-ROW($B$3)))</f>
        <v>549</v>
      </c>
      <c r="L216" s="32">
        <f>INDEX('Обработка исходного'!O:O,ROW($B$3)+4*(ROW($B216)-ROW($B$3)))</f>
        <v>540</v>
      </c>
      <c r="M216" s="32">
        <f>INDEX('Обработка исходного'!P:P,ROW($B$3)+4*(ROW($B216)-ROW($B$3)))</f>
        <v>530</v>
      </c>
      <c r="N216" s="32">
        <f>INDEX('Обработка исходного'!Q:Q,ROW($B$3)+4*(ROW($B216)-ROW($B$3)))</f>
        <v>520</v>
      </c>
      <c r="O216" s="32" t="str">
        <f>INDEX('Обработка исходного'!R:R,ROW($B$3)+4*(ROW($B216)-ROW($B$3)))</f>
        <v>-</v>
      </c>
      <c r="P216" s="33" t="str">
        <f>INDEX('Обработка исходного'!S:S,ROW($B$3)+4*(ROW($B216)-ROW($B$3)))</f>
        <v>-</v>
      </c>
    </row>
    <row r="217" spans="1:16" ht="25.5" x14ac:dyDescent="0.25">
      <c r="A217" s="10" t="str">
        <f>INDEX('Обработка исходного'!B:B,ROW($B$3)+4*(ROW($B217)-ROW($B$3)))</f>
        <v>Сталь легированная хромомолибденованадиевая</v>
      </c>
      <c r="B217" s="47" t="str">
        <f>INDEX('Обработка исходного'!D:D,ROW($B$3)+4*(ROW($B217)-ROW($B$3)))</f>
        <v>25Х2МФА</v>
      </c>
      <c r="C217" s="27" t="str">
        <f>IF(ISBLANK(INDEX('Обработка исходного'!E:E,ROW($B$3)+4*(ROW($B217)-ROW($B$3)))),"",INDEX('Обработка исходного'!E:E,ROW($B$3)+4*(ROW($B217)-ROW($B$3))))</f>
        <v>Поковки, листы (плиты), листовые и штампованные заготовки диаметром или толщиной до 750 мм, КП590**</v>
      </c>
      <c r="D217" s="31">
        <f>INDEX('Обработка исходного'!G:G,ROW($B$3)+4*(ROW($B217)-ROW($B$3)))</f>
        <v>736</v>
      </c>
      <c r="E217" s="32">
        <f>INDEX('Обработка исходного'!H:H,ROW($B$3)+4*(ROW($B217)-ROW($B$3)))</f>
        <v>716</v>
      </c>
      <c r="F217" s="32">
        <f>INDEX('Обработка исходного'!I:I,ROW($B$3)+4*(ROW($B217)-ROW($B$3)))</f>
        <v>706</v>
      </c>
      <c r="G217" s="32">
        <f>INDEX('Обработка исходного'!J:J,ROW($B$3)+4*(ROW($B217)-ROW($B$3)))</f>
        <v>697</v>
      </c>
      <c r="H217" s="32">
        <f>INDEX('Обработка исходного'!K:K,ROW($B$3)+4*(ROW($B217)-ROW($B$3)))</f>
        <v>677</v>
      </c>
      <c r="I217" s="32">
        <f>INDEX('Обработка исходного'!L:L,ROW($B$3)+4*(ROW($B217)-ROW($B$3)))</f>
        <v>667</v>
      </c>
      <c r="J217" s="32">
        <f>INDEX('Обработка исходного'!M:M,ROW($B$3)+4*(ROW($B217)-ROW($B$3)))</f>
        <v>647</v>
      </c>
      <c r="K217" s="32">
        <f>INDEX('Обработка исходного'!N:N,ROW($B$3)+4*(ROW($B217)-ROW($B$3)))</f>
        <v>638</v>
      </c>
      <c r="L217" s="32">
        <f>INDEX('Обработка исходного'!O:O,ROW($B$3)+4*(ROW($B217)-ROW($B$3)))</f>
        <v>618</v>
      </c>
      <c r="M217" s="32">
        <f>INDEX('Обработка исходного'!P:P,ROW($B$3)+4*(ROW($B217)-ROW($B$3)))</f>
        <v>608</v>
      </c>
      <c r="N217" s="32">
        <f>INDEX('Обработка исходного'!Q:Q,ROW($B$3)+4*(ROW($B217)-ROW($B$3)))</f>
        <v>598</v>
      </c>
      <c r="O217" s="32" t="str">
        <f>INDEX('Обработка исходного'!R:R,ROW($B$3)+4*(ROW($B217)-ROW($B$3)))</f>
        <v>-</v>
      </c>
      <c r="P217" s="33" t="str">
        <f>INDEX('Обработка исходного'!S:S,ROW($B$3)+4*(ROW($B217)-ROW($B$3)))</f>
        <v>-</v>
      </c>
    </row>
    <row r="218" spans="1:16" ht="25.5" x14ac:dyDescent="0.25">
      <c r="A218" s="10" t="str">
        <f>INDEX('Обработка исходного'!B:B,ROW($B$3)+4*(ROW($B218)-ROW($B$3)))</f>
        <v>Сталь легированная хромомолибденованадиевая</v>
      </c>
      <c r="B218" s="47" t="str">
        <f>INDEX('Обработка исходного'!D:D,ROW($B$3)+4*(ROW($B218)-ROW($B$3)))</f>
        <v>25Х2М1Ф</v>
      </c>
      <c r="C218" s="27" t="str">
        <f>IF(ISBLANK(INDEX('Обработка исходного'!E:E,ROW($B$3)+4*(ROW($B218)-ROW($B$3)))),"",INDEX('Обработка исходного'!E:E,ROW($B$3)+4*(ROW($B218)-ROW($B$3))))</f>
        <v>Горячекатаные и кованые прутки и полосы диаметром или толщиной 90 мм</v>
      </c>
      <c r="D218" s="31">
        <f>INDEX('Обработка исходного'!G:G,ROW($B$3)+4*(ROW($B218)-ROW($B$3)))</f>
        <v>785</v>
      </c>
      <c r="E218" s="32">
        <f>INDEX('Обработка исходного'!H:H,ROW($B$3)+4*(ROW($B218)-ROW($B$3)))</f>
        <v>765</v>
      </c>
      <c r="F218" s="32">
        <f>INDEX('Обработка исходного'!I:I,ROW($B$3)+4*(ROW($B218)-ROW($B$3)))</f>
        <v>765</v>
      </c>
      <c r="G218" s="32">
        <f>INDEX('Обработка исходного'!J:J,ROW($B$3)+4*(ROW($B218)-ROW($B$3)))</f>
        <v>755</v>
      </c>
      <c r="H218" s="32">
        <f>INDEX('Обработка исходного'!K:K,ROW($B$3)+4*(ROW($B218)-ROW($B$3)))</f>
        <v>745</v>
      </c>
      <c r="I218" s="32">
        <f>INDEX('Обработка исходного'!L:L,ROW($B$3)+4*(ROW($B218)-ROW($B$3)))</f>
        <v>735</v>
      </c>
      <c r="J218" s="32">
        <f>INDEX('Обработка исходного'!M:M,ROW($B$3)+4*(ROW($B218)-ROW($B$3)))</f>
        <v>725</v>
      </c>
      <c r="K218" s="32">
        <f>INDEX('Обработка исходного'!N:N,ROW($B$3)+4*(ROW($B218)-ROW($B$3)))</f>
        <v>687</v>
      </c>
      <c r="L218" s="32">
        <f>INDEX('Обработка исходного'!O:O,ROW($B$3)+4*(ROW($B218)-ROW($B$3)))</f>
        <v>677</v>
      </c>
      <c r="M218" s="32">
        <f>INDEX('Обработка исходного'!P:P,ROW($B$3)+4*(ROW($B218)-ROW($B$3)))</f>
        <v>647</v>
      </c>
      <c r="N218" s="32">
        <f>INDEX('Обработка исходного'!Q:Q,ROW($B$3)+4*(ROW($B218)-ROW($B$3)))</f>
        <v>608</v>
      </c>
      <c r="O218" s="32" t="str">
        <f>INDEX('Обработка исходного'!R:R,ROW($B$3)+4*(ROW($B218)-ROW($B$3)))</f>
        <v>-</v>
      </c>
      <c r="P218" s="33" t="str">
        <f>INDEX('Обработка исходного'!S:S,ROW($B$3)+4*(ROW($B218)-ROW($B$3)))</f>
        <v>-</v>
      </c>
    </row>
    <row r="219" spans="1:16" x14ac:dyDescent="0.25">
      <c r="A219" s="10" t="str">
        <f>INDEX('Обработка исходного'!B:B,ROW($B$3)+4*(ROW($B219)-ROW($B$3)))</f>
        <v>Сталь легированная хромомолибденованадиевая</v>
      </c>
      <c r="B219" s="47" t="str">
        <f>INDEX('Обработка исходного'!D:D,ROW($B$3)+4*(ROW($B219)-ROW($B$3)))</f>
        <v>25Х2М1Ф</v>
      </c>
      <c r="C219" s="27" t="str">
        <f>IF(ISBLANK(INDEX('Обработка исходного'!E:E,ROW($B$3)+4*(ROW($B219)-ROW($B$3)))),"",INDEX('Обработка исходного'!E:E,ROW($B$3)+4*(ROW($B219)-ROW($B$3))))</f>
        <v>Заготовки крепежных деталей диаметром или толщиной до 200 мм</v>
      </c>
      <c r="D219" s="31">
        <f>INDEX('Обработка исходного'!G:G,ROW($B$3)+4*(ROW($B219)-ROW($B$3)))</f>
        <v>785</v>
      </c>
      <c r="E219" s="32">
        <f>INDEX('Обработка исходного'!H:H,ROW($B$3)+4*(ROW($B219)-ROW($B$3)))</f>
        <v>765</v>
      </c>
      <c r="F219" s="32">
        <f>INDEX('Обработка исходного'!I:I,ROW($B$3)+4*(ROW($B219)-ROW($B$3)))</f>
        <v>765</v>
      </c>
      <c r="G219" s="32">
        <f>INDEX('Обработка исходного'!J:J,ROW($B$3)+4*(ROW($B219)-ROW($B$3)))</f>
        <v>755</v>
      </c>
      <c r="H219" s="32">
        <f>INDEX('Обработка исходного'!K:K,ROW($B$3)+4*(ROW($B219)-ROW($B$3)))</f>
        <v>745</v>
      </c>
      <c r="I219" s="32">
        <f>INDEX('Обработка исходного'!L:L,ROW($B$3)+4*(ROW($B219)-ROW($B$3)))</f>
        <v>735</v>
      </c>
      <c r="J219" s="32">
        <f>INDEX('Обработка исходного'!M:M,ROW($B$3)+4*(ROW($B219)-ROW($B$3)))</f>
        <v>725</v>
      </c>
      <c r="K219" s="32">
        <f>INDEX('Обработка исходного'!N:N,ROW($B$3)+4*(ROW($B219)-ROW($B$3)))</f>
        <v>687</v>
      </c>
      <c r="L219" s="32">
        <f>INDEX('Обработка исходного'!O:O,ROW($B$3)+4*(ROW($B219)-ROW($B$3)))</f>
        <v>677</v>
      </c>
      <c r="M219" s="32">
        <f>INDEX('Обработка исходного'!P:P,ROW($B$3)+4*(ROW($B219)-ROW($B$3)))</f>
        <v>647</v>
      </c>
      <c r="N219" s="32">
        <f>INDEX('Обработка исходного'!Q:Q,ROW($B$3)+4*(ROW($B219)-ROW($B$3)))</f>
        <v>608</v>
      </c>
      <c r="O219" s="32" t="str">
        <f>INDEX('Обработка исходного'!R:R,ROW($B$3)+4*(ROW($B219)-ROW($B$3)))</f>
        <v>-</v>
      </c>
      <c r="P219" s="33" t="str">
        <f>INDEX('Обработка исходного'!S:S,ROW($B$3)+4*(ROW($B219)-ROW($B$3)))</f>
        <v>-</v>
      </c>
    </row>
    <row r="220" spans="1:16" ht="25.5" x14ac:dyDescent="0.25">
      <c r="A220" s="10" t="str">
        <f>INDEX('Обработка исходного'!B:B,ROW($B$3)+4*(ROW($B220)-ROW($B$3)))</f>
        <v>Сталь легированная хромомолибденованадиевая</v>
      </c>
      <c r="B220" s="47" t="str">
        <f>INDEX('Обработка исходного'!D:D,ROW($B$3)+4*(ROW($B220)-ROW($B$3)))</f>
        <v>25Х2М1Ф</v>
      </c>
      <c r="C220" s="27" t="str">
        <f>IF(ISBLANK(INDEX('Обработка исходного'!E:E,ROW($B$3)+4*(ROW($B220)-ROW($B$3)))),"",INDEX('Обработка исходного'!E:E,ROW($B$3)+4*(ROW($B220)-ROW($B$3))))</f>
        <v>Горячекатаные и кованые прутки и полосы диаметром или толщиной от 90 до 150 мм</v>
      </c>
      <c r="D220" s="31">
        <f>INDEX('Обработка исходного'!G:G,ROW($B$3)+4*(ROW($B220)-ROW($B$3)))</f>
        <v>785</v>
      </c>
      <c r="E220" s="32">
        <f>INDEX('Обработка исходного'!H:H,ROW($B$3)+4*(ROW($B220)-ROW($B$3)))</f>
        <v>765</v>
      </c>
      <c r="F220" s="32">
        <f>INDEX('Обработка исходного'!I:I,ROW($B$3)+4*(ROW($B220)-ROW($B$3)))</f>
        <v>755</v>
      </c>
      <c r="G220" s="32">
        <f>INDEX('Обработка исходного'!J:J,ROW($B$3)+4*(ROW($B220)-ROW($B$3)))</f>
        <v>736</v>
      </c>
      <c r="H220" s="32">
        <f>INDEX('Обработка исходного'!K:K,ROW($B$3)+4*(ROW($B220)-ROW($B$3)))</f>
        <v>726</v>
      </c>
      <c r="I220" s="32">
        <f>INDEX('Обработка исходного'!L:L,ROW($B$3)+4*(ROW($B220)-ROW($B$3)))</f>
        <v>697</v>
      </c>
      <c r="J220" s="32">
        <f>INDEX('Обработка исходного'!M:M,ROW($B$3)+4*(ROW($B220)-ROW($B$3)))</f>
        <v>687</v>
      </c>
      <c r="K220" s="32">
        <f>INDEX('Обработка исходного'!N:N,ROW($B$3)+4*(ROW($B220)-ROW($B$3)))</f>
        <v>677</v>
      </c>
      <c r="L220" s="32">
        <f>INDEX('Обработка исходного'!O:O,ROW($B$3)+4*(ROW($B220)-ROW($B$3)))</f>
        <v>657</v>
      </c>
      <c r="M220" s="32">
        <f>INDEX('Обработка исходного'!P:P,ROW($B$3)+4*(ROW($B220)-ROW($B$3)))</f>
        <v>647</v>
      </c>
      <c r="N220" s="32">
        <f>INDEX('Обработка исходного'!Q:Q,ROW($B$3)+4*(ROW($B220)-ROW($B$3)))</f>
        <v>638</v>
      </c>
      <c r="O220" s="32" t="str">
        <f>INDEX('Обработка исходного'!R:R,ROW($B$3)+4*(ROW($B220)-ROW($B$3)))</f>
        <v>-</v>
      </c>
      <c r="P220" s="33" t="str">
        <f>INDEX('Обработка исходного'!S:S,ROW($B$3)+4*(ROW($B220)-ROW($B$3)))</f>
        <v>-</v>
      </c>
    </row>
    <row r="221" spans="1:16" ht="25.5" x14ac:dyDescent="0.25">
      <c r="A221" s="10" t="str">
        <f>INDEX('Обработка исходного'!B:B,ROW($B$3)+4*(ROW($B221)-ROW($B$3)))</f>
        <v>Сталь легированная хромомолибденованадиевая</v>
      </c>
      <c r="B221" s="47" t="str">
        <f>INDEX('Обработка исходного'!D:D,ROW($B$3)+4*(ROW($B221)-ROW($B$3)))</f>
        <v>25Х2М1Ф</v>
      </c>
      <c r="C221" s="27" t="str">
        <f>IF(ISBLANK(INDEX('Обработка исходного'!E:E,ROW($B$3)+4*(ROW($B221)-ROW($B$3)))),"",INDEX('Обработка исходного'!E:E,ROW($B$3)+4*(ROW($B221)-ROW($B$3))))</f>
        <v>Горячекатаные и кованые прутки и полосы диаметром или толщиной от 150 до 200 мм</v>
      </c>
      <c r="D221" s="31">
        <f>INDEX('Обработка исходного'!G:G,ROW($B$3)+4*(ROW($B221)-ROW($B$3)))</f>
        <v>785</v>
      </c>
      <c r="E221" s="32">
        <f>INDEX('Обработка исходного'!H:H,ROW($B$3)+4*(ROW($B221)-ROW($B$3)))</f>
        <v>765</v>
      </c>
      <c r="F221" s="32">
        <f>INDEX('Обработка исходного'!I:I,ROW($B$3)+4*(ROW($B221)-ROW($B$3)))</f>
        <v>765</v>
      </c>
      <c r="G221" s="32">
        <f>INDEX('Обработка исходного'!J:J,ROW($B$3)+4*(ROW($B221)-ROW($B$3)))</f>
        <v>736</v>
      </c>
      <c r="H221" s="32">
        <f>INDEX('Обработка исходного'!K:K,ROW($B$3)+4*(ROW($B221)-ROW($B$3)))</f>
        <v>726</v>
      </c>
      <c r="I221" s="32">
        <f>INDEX('Обработка исходного'!L:L,ROW($B$3)+4*(ROW($B221)-ROW($B$3)))</f>
        <v>697</v>
      </c>
      <c r="J221" s="32">
        <f>INDEX('Обработка исходного'!M:M,ROW($B$3)+4*(ROW($B221)-ROW($B$3)))</f>
        <v>687</v>
      </c>
      <c r="K221" s="32">
        <f>INDEX('Обработка исходного'!N:N,ROW($B$3)+4*(ROW($B221)-ROW($B$3)))</f>
        <v>677</v>
      </c>
      <c r="L221" s="32">
        <f>INDEX('Обработка исходного'!O:O,ROW($B$3)+4*(ROW($B221)-ROW($B$3)))</f>
        <v>657</v>
      </c>
      <c r="M221" s="32">
        <f>INDEX('Обработка исходного'!P:P,ROW($B$3)+4*(ROW($B221)-ROW($B$3)))</f>
        <v>647</v>
      </c>
      <c r="N221" s="32">
        <f>INDEX('Обработка исходного'!Q:Q,ROW($B$3)+4*(ROW($B221)-ROW($B$3)))</f>
        <v>638</v>
      </c>
      <c r="O221" s="32" t="str">
        <f>INDEX('Обработка исходного'!R:R,ROW($B$3)+4*(ROW($B221)-ROW($B$3)))</f>
        <v>-</v>
      </c>
      <c r="P221" s="33" t="str">
        <f>INDEX('Обработка исходного'!S:S,ROW($B$3)+4*(ROW($B221)-ROW($B$3)))</f>
        <v>-</v>
      </c>
    </row>
    <row r="222" spans="1:16" x14ac:dyDescent="0.25">
      <c r="A222" s="10" t="str">
        <f>INDEX('Обработка исходного'!B:B,ROW($B$3)+4*(ROW($B222)-ROW($B$3)))</f>
        <v>Сталь легированная хромомолибденованадиевая</v>
      </c>
      <c r="B222" s="47" t="str">
        <f>INDEX('Обработка исходного'!D:D,ROW($B$3)+4*(ROW($B222)-ROW($B$3)))</f>
        <v>25Х2М1Ф</v>
      </c>
      <c r="C222" s="27" t="str">
        <f>IF(ISBLANK(INDEX('Обработка исходного'!E:E,ROW($B$3)+4*(ROW($B222)-ROW($B$3)))),"",INDEX('Обработка исходного'!E:E,ROW($B$3)+4*(ROW($B222)-ROW($B$3))))</f>
        <v>Поковки толщиной или диаметром от 100 до 300 мм, КП490*</v>
      </c>
      <c r="D222" s="31">
        <f>INDEX('Обработка исходного'!G:G,ROW($B$3)+4*(ROW($B222)-ROW($B$3)))</f>
        <v>657</v>
      </c>
      <c r="E222" s="32">
        <f>INDEX('Обработка исходного'!H:H,ROW($B$3)+4*(ROW($B222)-ROW($B$3)))</f>
        <v>638</v>
      </c>
      <c r="F222" s="32">
        <f>INDEX('Обработка исходного'!I:I,ROW($B$3)+4*(ROW($B222)-ROW($B$3)))</f>
        <v>628</v>
      </c>
      <c r="G222" s="32">
        <f>INDEX('Обработка исходного'!J:J,ROW($B$3)+4*(ROW($B222)-ROW($B$3)))</f>
        <v>608</v>
      </c>
      <c r="H222" s="32">
        <f>INDEX('Обработка исходного'!K:K,ROW($B$3)+4*(ROW($B222)-ROW($B$3)))</f>
        <v>598</v>
      </c>
      <c r="I222" s="32">
        <f>INDEX('Обработка исходного'!L:L,ROW($B$3)+4*(ROW($B222)-ROW($B$3)))</f>
        <v>579</v>
      </c>
      <c r="J222" s="32">
        <f>INDEX('Обработка исходного'!M:M,ROW($B$3)+4*(ROW($B222)-ROW($B$3)))</f>
        <v>569</v>
      </c>
      <c r="K222" s="32">
        <f>INDEX('Обработка исходного'!N:N,ROW($B$3)+4*(ROW($B222)-ROW($B$3)))</f>
        <v>559</v>
      </c>
      <c r="L222" s="32">
        <f>INDEX('Обработка исходного'!O:O,ROW($B$3)+4*(ROW($B222)-ROW($B$3)))</f>
        <v>540</v>
      </c>
      <c r="M222" s="32">
        <f>INDEX('Обработка исходного'!P:P,ROW($B$3)+4*(ROW($B222)-ROW($B$3)))</f>
        <v>500</v>
      </c>
      <c r="N222" s="32">
        <f>INDEX('Обработка исходного'!Q:Q,ROW($B$3)+4*(ROW($B222)-ROW($B$3)))</f>
        <v>500</v>
      </c>
      <c r="O222" s="32" t="str">
        <f>INDEX('Обработка исходного'!R:R,ROW($B$3)+4*(ROW($B222)-ROW($B$3)))</f>
        <v>-</v>
      </c>
      <c r="P222" s="33" t="str">
        <f>INDEX('Обработка исходного'!S:S,ROW($B$3)+4*(ROW($B222)-ROW($B$3)))</f>
        <v>-</v>
      </c>
    </row>
    <row r="223" spans="1:16" ht="25.5" x14ac:dyDescent="0.25">
      <c r="A223" s="10" t="str">
        <f>INDEX('Обработка исходного'!B:B,ROW($B$3)+4*(ROW($B223)-ROW($B$3)))</f>
        <v>Сталь легированная хромомолибденованадиевая</v>
      </c>
      <c r="B223" s="47" t="str">
        <f>INDEX('Обработка исходного'!D:D,ROW($B$3)+4*(ROW($B223)-ROW($B$3)))</f>
        <v>25Х3МФА</v>
      </c>
      <c r="C223" s="27" t="str">
        <f>IF(ISBLANK(INDEX('Обработка исходного'!E:E,ROW($B$3)+4*(ROW($B223)-ROW($B$3)))),"",INDEX('Обработка исходного'!E:E,ROW($B$3)+4*(ROW($B223)-ROW($B$3))))</f>
        <v>Поковки, листы (плиты), листовые и штампованные заготовки толщиной от 450 до 600 мм, КП395**</v>
      </c>
      <c r="D223" s="31">
        <f>INDEX('Обработка исходного'!G:G,ROW($B$3)+4*(ROW($B223)-ROW($B$3)))</f>
        <v>540</v>
      </c>
      <c r="E223" s="32">
        <f>INDEX('Обработка исходного'!H:H,ROW($B$3)+4*(ROW($B223)-ROW($B$3)))</f>
        <v>530</v>
      </c>
      <c r="F223" s="32">
        <f>INDEX('Обработка исходного'!I:I,ROW($B$3)+4*(ROW($B223)-ROW($B$3)))</f>
        <v>520</v>
      </c>
      <c r="G223" s="32">
        <f>INDEX('Обработка исходного'!J:J,ROW($B$3)+4*(ROW($B223)-ROW($B$3)))</f>
        <v>500</v>
      </c>
      <c r="H223" s="32">
        <f>INDEX('Обработка исходного'!K:K,ROW($B$3)+4*(ROW($B223)-ROW($B$3)))</f>
        <v>491</v>
      </c>
      <c r="I223" s="32">
        <f>INDEX('Обработка исходного'!L:L,ROW($B$3)+4*(ROW($B223)-ROW($B$3)))</f>
        <v>481</v>
      </c>
      <c r="J223" s="32">
        <f>INDEX('Обработка исходного'!M:M,ROW($B$3)+4*(ROW($B223)-ROW($B$3)))</f>
        <v>471</v>
      </c>
      <c r="K223" s="32">
        <f>INDEX('Обработка исходного'!N:N,ROW($B$3)+4*(ROW($B223)-ROW($B$3)))</f>
        <v>461</v>
      </c>
      <c r="L223" s="32">
        <f>INDEX('Обработка исходного'!O:O,ROW($B$3)+4*(ROW($B223)-ROW($B$3)))</f>
        <v>461</v>
      </c>
      <c r="M223" s="32">
        <f>INDEX('Обработка исходного'!P:P,ROW($B$3)+4*(ROW($B223)-ROW($B$3)))</f>
        <v>441</v>
      </c>
      <c r="N223" s="32">
        <f>INDEX('Обработка исходного'!Q:Q,ROW($B$3)+4*(ROW($B223)-ROW($B$3)))</f>
        <v>441</v>
      </c>
      <c r="O223" s="32" t="str">
        <f>INDEX('Обработка исходного'!R:R,ROW($B$3)+4*(ROW($B223)-ROW($B$3)))</f>
        <v>-</v>
      </c>
      <c r="P223" s="33" t="str">
        <f>INDEX('Обработка исходного'!S:S,ROW($B$3)+4*(ROW($B223)-ROW($B$3)))</f>
        <v>-</v>
      </c>
    </row>
    <row r="224" spans="1:16" ht="25.5" x14ac:dyDescent="0.25">
      <c r="A224" s="10" t="str">
        <f>INDEX('Обработка исходного'!B:B,ROW($B$3)+4*(ROW($B224)-ROW($B$3)))</f>
        <v>Сталь легированная хромомолибденованадиевая</v>
      </c>
      <c r="B224" s="47" t="str">
        <f>INDEX('Обработка исходного'!D:D,ROW($B$3)+4*(ROW($B224)-ROW($B$3)))</f>
        <v>25Х3МФА</v>
      </c>
      <c r="C224" s="27" t="str">
        <f>IF(ISBLANK(INDEX('Обработка исходного'!E:E,ROW($B$3)+4*(ROW($B224)-ROW($B$3)))),"",INDEX('Обработка исходного'!E:E,ROW($B$3)+4*(ROW($B224)-ROW($B$3))))</f>
        <v>Поковки, листы (плиты), листовые и штампованные заготовки толщиной от 450 до 600 мм, КП490**</v>
      </c>
      <c r="D224" s="31">
        <f>INDEX('Обработка исходного'!G:G,ROW($B$3)+4*(ROW($B224)-ROW($B$3)))</f>
        <v>638</v>
      </c>
      <c r="E224" s="32">
        <f>INDEX('Обработка исходного'!H:H,ROW($B$3)+4*(ROW($B224)-ROW($B$3)))</f>
        <v>618</v>
      </c>
      <c r="F224" s="32">
        <f>INDEX('Обработка исходного'!I:I,ROW($B$3)+4*(ROW($B224)-ROW($B$3)))</f>
        <v>608</v>
      </c>
      <c r="G224" s="32">
        <f>INDEX('Обработка исходного'!J:J,ROW($B$3)+4*(ROW($B224)-ROW($B$3)))</f>
        <v>598</v>
      </c>
      <c r="H224" s="32">
        <f>INDEX('Обработка исходного'!K:K,ROW($B$3)+4*(ROW($B224)-ROW($B$3)))</f>
        <v>589</v>
      </c>
      <c r="I224" s="32">
        <f>INDEX('Обработка исходного'!L:L,ROW($B$3)+4*(ROW($B224)-ROW($B$3)))</f>
        <v>569</v>
      </c>
      <c r="J224" s="32">
        <f>INDEX('Обработка исходного'!M:M,ROW($B$3)+4*(ROW($B224)-ROW($B$3)))</f>
        <v>559</v>
      </c>
      <c r="K224" s="32">
        <f>INDEX('Обработка исходного'!N:N,ROW($B$3)+4*(ROW($B224)-ROW($B$3)))</f>
        <v>549</v>
      </c>
      <c r="L224" s="32">
        <f>INDEX('Обработка исходного'!O:O,ROW($B$3)+4*(ROW($B224)-ROW($B$3)))</f>
        <v>540</v>
      </c>
      <c r="M224" s="32">
        <f>INDEX('Обработка исходного'!P:P,ROW($B$3)+4*(ROW($B224)-ROW($B$3)))</f>
        <v>530</v>
      </c>
      <c r="N224" s="32">
        <f>INDEX('Обработка исходного'!Q:Q,ROW($B$3)+4*(ROW($B224)-ROW($B$3)))</f>
        <v>520</v>
      </c>
      <c r="O224" s="32" t="str">
        <f>INDEX('Обработка исходного'!R:R,ROW($B$3)+4*(ROW($B224)-ROW($B$3)))</f>
        <v>-</v>
      </c>
      <c r="P224" s="33" t="str">
        <f>INDEX('Обработка исходного'!S:S,ROW($B$3)+4*(ROW($B224)-ROW($B$3)))</f>
        <v>-</v>
      </c>
    </row>
    <row r="225" spans="1:16" ht="25.5" x14ac:dyDescent="0.25">
      <c r="A225" s="10" t="str">
        <f>INDEX('Обработка исходного'!B:B,ROW($B$3)+4*(ROW($B225)-ROW($B$3)))</f>
        <v>Сталь легированная хромомолибденованадиевая</v>
      </c>
      <c r="B225" s="47" t="str">
        <f>INDEX('Обработка исходного'!D:D,ROW($B$3)+4*(ROW($B225)-ROW($B$3)))</f>
        <v>25Х3МФА</v>
      </c>
      <c r="C225" s="27" t="str">
        <f>IF(ISBLANK(INDEX('Обработка исходного'!E:E,ROW($B$3)+4*(ROW($B225)-ROW($B$3)))),"",INDEX('Обработка исходного'!E:E,ROW($B$3)+4*(ROW($B225)-ROW($B$3))))</f>
        <v>Поковки, листы (плиты), листовые и штампованные заготовки толщиной от 450 до 600 мм, КП590**</v>
      </c>
      <c r="D225" s="31">
        <f>INDEX('Обработка исходного'!G:G,ROW($B$3)+4*(ROW($B225)-ROW($B$3)))</f>
        <v>736</v>
      </c>
      <c r="E225" s="32">
        <f>INDEX('Обработка исходного'!H:H,ROW($B$3)+4*(ROW($B225)-ROW($B$3)))</f>
        <v>716</v>
      </c>
      <c r="F225" s="32">
        <f>INDEX('Обработка исходного'!I:I,ROW($B$3)+4*(ROW($B225)-ROW($B$3)))</f>
        <v>706</v>
      </c>
      <c r="G225" s="32">
        <f>INDEX('Обработка исходного'!J:J,ROW($B$3)+4*(ROW($B225)-ROW($B$3)))</f>
        <v>697</v>
      </c>
      <c r="H225" s="32">
        <f>INDEX('Обработка исходного'!K:K,ROW($B$3)+4*(ROW($B225)-ROW($B$3)))</f>
        <v>687</v>
      </c>
      <c r="I225" s="32">
        <f>INDEX('Обработка исходного'!L:L,ROW($B$3)+4*(ROW($B225)-ROW($B$3)))</f>
        <v>667</v>
      </c>
      <c r="J225" s="32">
        <f>INDEX('Обработка исходного'!M:M,ROW($B$3)+4*(ROW($B225)-ROW($B$3)))</f>
        <v>647</v>
      </c>
      <c r="K225" s="32">
        <f>INDEX('Обработка исходного'!N:N,ROW($B$3)+4*(ROW($B225)-ROW($B$3)))</f>
        <v>638</v>
      </c>
      <c r="L225" s="32">
        <f>INDEX('Обработка исходного'!O:O,ROW($B$3)+4*(ROW($B225)-ROW($B$3)))</f>
        <v>618</v>
      </c>
      <c r="M225" s="32">
        <f>INDEX('Обработка исходного'!P:P,ROW($B$3)+4*(ROW($B225)-ROW($B$3)))</f>
        <v>608</v>
      </c>
      <c r="N225" s="32">
        <f>INDEX('Обработка исходного'!Q:Q,ROW($B$3)+4*(ROW($B225)-ROW($B$3)))</f>
        <v>598</v>
      </c>
      <c r="O225" s="32" t="str">
        <f>INDEX('Обработка исходного'!R:R,ROW($B$3)+4*(ROW($B225)-ROW($B$3)))</f>
        <v>-</v>
      </c>
      <c r="P225" s="33" t="str">
        <f>INDEX('Обработка исходного'!S:S,ROW($B$3)+4*(ROW($B225)-ROW($B$3)))</f>
        <v>-</v>
      </c>
    </row>
    <row r="226" spans="1:16" ht="25.5" x14ac:dyDescent="0.25">
      <c r="A226" s="10" t="str">
        <f>INDEX('Обработка исходного'!B:B,ROW($B$3)+4*(ROW($B226)-ROW($B$3)))</f>
        <v>Сталь легированная хромомолибденованадиевая</v>
      </c>
      <c r="B226" s="47" t="str">
        <f>INDEX('Обработка исходного'!D:D,ROW($B$3)+4*(ROW($B226)-ROW($B$3)))</f>
        <v>25Х3МФА</v>
      </c>
      <c r="C226" s="27" t="str">
        <f>IF(ISBLANK(INDEX('Обработка исходного'!E:E,ROW($B$3)+4*(ROW($B226)-ROW($B$3)))),"",INDEX('Обработка исходного'!E:E,ROW($B$3)+4*(ROW($B226)-ROW($B$3))))</f>
        <v>Поковки, листы (плиты), листовые и штампованные заготовки толщиной от 450 до 600 мм, КП685**</v>
      </c>
      <c r="D226" s="31">
        <f>INDEX('Обработка исходного'!G:G,ROW($B$3)+4*(ROW($B226)-ROW($B$3)))</f>
        <v>834</v>
      </c>
      <c r="E226" s="32">
        <f>INDEX('Обработка исходного'!H:H,ROW($B$3)+4*(ROW($B226)-ROW($B$3)))</f>
        <v>814</v>
      </c>
      <c r="F226" s="32">
        <f>INDEX('Обработка исходного'!I:I,ROW($B$3)+4*(ROW($B226)-ROW($B$3)))</f>
        <v>804</v>
      </c>
      <c r="G226" s="32">
        <f>INDEX('Обработка исходного'!J:J,ROW($B$3)+4*(ROW($B226)-ROW($B$3)))</f>
        <v>795</v>
      </c>
      <c r="H226" s="32">
        <f>INDEX('Обработка исходного'!K:K,ROW($B$3)+4*(ROW($B226)-ROW($B$3)))</f>
        <v>785</v>
      </c>
      <c r="I226" s="32">
        <f>INDEX('Обработка исходного'!L:L,ROW($B$3)+4*(ROW($B226)-ROW($B$3)))</f>
        <v>765</v>
      </c>
      <c r="J226" s="32">
        <f>INDEX('Обработка исходного'!M:M,ROW($B$3)+4*(ROW($B226)-ROW($B$3)))</f>
        <v>746</v>
      </c>
      <c r="K226" s="32">
        <f>INDEX('Обработка исходного'!N:N,ROW($B$3)+4*(ROW($B226)-ROW($B$3)))</f>
        <v>736</v>
      </c>
      <c r="L226" s="32">
        <f>INDEX('Обработка исходного'!O:O,ROW($B$3)+4*(ROW($B226)-ROW($B$3)))</f>
        <v>697</v>
      </c>
      <c r="M226" s="32">
        <f>INDEX('Обработка исходного'!P:P,ROW($B$3)+4*(ROW($B226)-ROW($B$3)))</f>
        <v>687</v>
      </c>
      <c r="N226" s="32">
        <f>INDEX('Обработка исходного'!Q:Q,ROW($B$3)+4*(ROW($B226)-ROW($B$3)))</f>
        <v>677</v>
      </c>
      <c r="O226" s="32" t="str">
        <f>INDEX('Обработка исходного'!R:R,ROW($B$3)+4*(ROW($B226)-ROW($B$3)))</f>
        <v>-</v>
      </c>
      <c r="P226" s="33" t="str">
        <f>INDEX('Обработка исходного'!S:S,ROW($B$3)+4*(ROW($B226)-ROW($B$3)))</f>
        <v>-</v>
      </c>
    </row>
    <row r="227" spans="1:16" x14ac:dyDescent="0.25">
      <c r="A227" s="10" t="str">
        <f>INDEX('Обработка исходного'!B:B,ROW($B$3)+4*(ROW($B227)-ROW($B$3)))</f>
        <v>Сталь легированная хромомолибденованадиевая</v>
      </c>
      <c r="B227" s="47" t="str">
        <f>INDEX('Обработка исходного'!D:D,ROW($B$3)+4*(ROW($B227)-ROW($B$3)))</f>
        <v>10Х2М1ФБ</v>
      </c>
      <c r="C227" s="27" t="str">
        <f>IF(ISBLANK(INDEX('Обработка исходного'!E:E,ROW($B$3)+4*(ROW($B227)-ROW($B$3)))),"",INDEX('Обработка исходного'!E:E,ROW($B$3)+4*(ROW($B227)-ROW($B$3))))</f>
        <v>Поковки толщиной от 100 до 400 мм, КП195*</v>
      </c>
      <c r="D227" s="31">
        <f>INDEX('Обработка исходного'!G:G,ROW($B$3)+4*(ROW($B227)-ROW($B$3)))</f>
        <v>343</v>
      </c>
      <c r="E227" s="32">
        <f>INDEX('Обработка исходного'!H:H,ROW($B$3)+4*(ROW($B227)-ROW($B$3)))</f>
        <v>337</v>
      </c>
      <c r="F227" s="32">
        <f>INDEX('Обработка исходного'!I:I,ROW($B$3)+4*(ROW($B227)-ROW($B$3)))</f>
        <v>328</v>
      </c>
      <c r="G227" s="32">
        <f>INDEX('Обработка исходного'!J:J,ROW($B$3)+4*(ROW($B227)-ROW($B$3)))</f>
        <v>319</v>
      </c>
      <c r="H227" s="32">
        <f>INDEX('Обработка исходного'!K:K,ROW($B$3)+4*(ROW($B227)-ROW($B$3)))</f>
        <v>310</v>
      </c>
      <c r="I227" s="32">
        <f>INDEX('Обработка исходного'!L:L,ROW($B$3)+4*(ROW($B227)-ROW($B$3)))</f>
        <v>301</v>
      </c>
      <c r="J227" s="32">
        <f>INDEX('Обработка исходного'!M:M,ROW($B$3)+4*(ROW($B227)-ROW($B$3)))</f>
        <v>292</v>
      </c>
      <c r="K227" s="32">
        <f>INDEX('Обработка исходного'!N:N,ROW($B$3)+4*(ROW($B227)-ROW($B$3)))</f>
        <v>282</v>
      </c>
      <c r="L227" s="32">
        <f>INDEX('Обработка исходного'!O:O,ROW($B$3)+4*(ROW($B227)-ROW($B$3)))</f>
        <v>273</v>
      </c>
      <c r="M227" s="32">
        <f>INDEX('Обработка исходного'!P:P,ROW($B$3)+4*(ROW($B227)-ROW($B$3)))</f>
        <v>264</v>
      </c>
      <c r="N227" s="32">
        <f>INDEX('Обработка исходного'!Q:Q,ROW($B$3)+4*(ROW($B227)-ROW($B$3)))</f>
        <v>255</v>
      </c>
      <c r="O227" s="32" t="str">
        <f>INDEX('Обработка исходного'!R:R,ROW($B$3)+4*(ROW($B227)-ROW($B$3)))</f>
        <v>-</v>
      </c>
      <c r="P227" s="33" t="str">
        <f>INDEX('Обработка исходного'!S:S,ROW($B$3)+4*(ROW($B227)-ROW($B$3)))</f>
        <v>-</v>
      </c>
    </row>
    <row r="228" spans="1:16" x14ac:dyDescent="0.25">
      <c r="A228" s="10" t="str">
        <f>INDEX('Обработка исходного'!B:B,ROW($B$3)+4*(ROW($B228)-ROW($B$3)))</f>
        <v>Сталь легированная хромомолибденованадиевая</v>
      </c>
      <c r="B228" s="47" t="str">
        <f>INDEX('Обработка исходного'!D:D,ROW($B$3)+4*(ROW($B228)-ROW($B$3)))</f>
        <v>10Х2М1ФБ</v>
      </c>
      <c r="C228" s="27" t="str">
        <f>IF(ISBLANK(INDEX('Обработка исходного'!E:E,ROW($B$3)+4*(ROW($B228)-ROW($B$3)))),"",INDEX('Обработка исходного'!E:E,ROW($B$3)+4*(ROW($B228)-ROW($B$3))))</f>
        <v>Поковки толщиной от 100 до 400 мм, КП245*</v>
      </c>
      <c r="D228" s="31">
        <f>INDEX('Обработка исходного'!G:G,ROW($B$3)+4*(ROW($B228)-ROW($B$3)))</f>
        <v>392</v>
      </c>
      <c r="E228" s="32">
        <f>INDEX('Обработка исходного'!H:H,ROW($B$3)+4*(ROW($B228)-ROW($B$3)))</f>
        <v>381</v>
      </c>
      <c r="F228" s="32">
        <f>INDEX('Обработка исходного'!I:I,ROW($B$3)+4*(ROW($B228)-ROW($B$3)))</f>
        <v>363</v>
      </c>
      <c r="G228" s="32">
        <f>INDEX('Обработка исходного'!J:J,ROW($B$3)+4*(ROW($B228)-ROW($B$3)))</f>
        <v>345</v>
      </c>
      <c r="H228" s="32">
        <f>INDEX('Обработка исходного'!K:K,ROW($B$3)+4*(ROW($B228)-ROW($B$3)))</f>
        <v>328</v>
      </c>
      <c r="I228" s="32">
        <f>INDEX('Обработка исходного'!L:L,ROW($B$3)+4*(ROW($B228)-ROW($B$3)))</f>
        <v>310</v>
      </c>
      <c r="J228" s="32">
        <f>INDEX('Обработка исходного'!M:M,ROW($B$3)+4*(ROW($B228)-ROW($B$3)))</f>
        <v>292</v>
      </c>
      <c r="K228" s="32">
        <f>INDEX('Обработка исходного'!N:N,ROW($B$3)+4*(ROW($B228)-ROW($B$3)))</f>
        <v>274</v>
      </c>
      <c r="L228" s="32">
        <f>INDEX('Обработка исходного'!O:O,ROW($B$3)+4*(ROW($B228)-ROW($B$3)))</f>
        <v>267</v>
      </c>
      <c r="M228" s="32">
        <f>INDEX('Обработка исходного'!P:P,ROW($B$3)+4*(ROW($B228)-ROW($B$3)))</f>
        <v>267</v>
      </c>
      <c r="N228" s="32">
        <f>INDEX('Обработка исходного'!Q:Q,ROW($B$3)+4*(ROW($B228)-ROW($B$3)))</f>
        <v>252</v>
      </c>
      <c r="O228" s="32" t="str">
        <f>INDEX('Обработка исходного'!R:R,ROW($B$3)+4*(ROW($B228)-ROW($B$3)))</f>
        <v>-</v>
      </c>
      <c r="P228" s="33" t="str">
        <f>INDEX('Обработка исходного'!S:S,ROW($B$3)+4*(ROW($B228)-ROW($B$3)))</f>
        <v>-</v>
      </c>
    </row>
    <row r="229" spans="1:16" x14ac:dyDescent="0.25">
      <c r="A229" s="10" t="str">
        <f>INDEX('Обработка исходного'!B:B,ROW($B$3)+4*(ROW($B229)-ROW($B$3)))</f>
        <v>Сталь легированная хромомолибденованадиевая</v>
      </c>
      <c r="B229" s="47" t="str">
        <f>INDEX('Обработка исходного'!D:D,ROW($B$3)+4*(ROW($B229)-ROW($B$3)))</f>
        <v>10Х2М1ФБ</v>
      </c>
      <c r="C229" s="27" t="str">
        <f>IF(ISBLANK(INDEX('Обработка исходного'!E:E,ROW($B$3)+4*(ROW($B229)-ROW($B$3)))),"",INDEX('Обработка исходного'!E:E,ROW($B$3)+4*(ROW($B229)-ROW($B$3))))</f>
        <v>Листы толщиной до 150 мм, КП195*</v>
      </c>
      <c r="D229" s="31">
        <f>INDEX('Обработка исходного'!G:G,ROW($B$3)+4*(ROW($B229)-ROW($B$3)))</f>
        <v>343</v>
      </c>
      <c r="E229" s="32">
        <f>INDEX('Обработка исходного'!H:H,ROW($B$3)+4*(ROW($B229)-ROW($B$3)))</f>
        <v>337</v>
      </c>
      <c r="F229" s="32">
        <f>INDEX('Обработка исходного'!I:I,ROW($B$3)+4*(ROW($B229)-ROW($B$3)))</f>
        <v>328</v>
      </c>
      <c r="G229" s="32">
        <f>INDEX('Обработка исходного'!J:J,ROW($B$3)+4*(ROW($B229)-ROW($B$3)))</f>
        <v>319</v>
      </c>
      <c r="H229" s="32">
        <f>INDEX('Обработка исходного'!K:K,ROW($B$3)+4*(ROW($B229)-ROW($B$3)))</f>
        <v>310</v>
      </c>
      <c r="I229" s="32">
        <f>INDEX('Обработка исходного'!L:L,ROW($B$3)+4*(ROW($B229)-ROW($B$3)))</f>
        <v>300</v>
      </c>
      <c r="J229" s="32">
        <f>INDEX('Обработка исходного'!M:M,ROW($B$3)+4*(ROW($B229)-ROW($B$3)))</f>
        <v>291</v>
      </c>
      <c r="K229" s="32">
        <f>INDEX('Обработка исходного'!N:N,ROW($B$3)+4*(ROW($B229)-ROW($B$3)))</f>
        <v>282</v>
      </c>
      <c r="L229" s="32">
        <f>INDEX('Обработка исходного'!O:O,ROW($B$3)+4*(ROW($B229)-ROW($B$3)))</f>
        <v>273</v>
      </c>
      <c r="M229" s="32">
        <f>INDEX('Обработка исходного'!P:P,ROW($B$3)+4*(ROW($B229)-ROW($B$3)))</f>
        <v>263</v>
      </c>
      <c r="N229" s="32">
        <f>INDEX('Обработка исходного'!Q:Q,ROW($B$3)+4*(ROW($B229)-ROW($B$3)))</f>
        <v>254</v>
      </c>
      <c r="O229" s="32" t="str">
        <f>INDEX('Обработка исходного'!R:R,ROW($B$3)+4*(ROW($B229)-ROW($B$3)))</f>
        <v>-</v>
      </c>
      <c r="P229" s="33" t="str">
        <f>INDEX('Обработка исходного'!S:S,ROW($B$3)+4*(ROW($B229)-ROW($B$3)))</f>
        <v>-</v>
      </c>
    </row>
    <row r="230" spans="1:16" x14ac:dyDescent="0.25">
      <c r="A230" s="10" t="str">
        <f>INDEX('Обработка исходного'!B:B,ROW($B$3)+4*(ROW($B230)-ROW($B$3)))</f>
        <v>Сталь легированная хромомолибденованадиевая</v>
      </c>
      <c r="B230" s="47" t="str">
        <f>INDEX('Обработка исходного'!D:D,ROW($B$3)+4*(ROW($B230)-ROW($B$3)))</f>
        <v>10Х2М1ФБ</v>
      </c>
      <c r="C230" s="27" t="str">
        <f>IF(ISBLANK(INDEX('Обработка исходного'!E:E,ROW($B$3)+4*(ROW($B230)-ROW($B$3)))),"",INDEX('Обработка исходного'!E:E,ROW($B$3)+4*(ROW($B230)-ROW($B$3))))</f>
        <v>Листы толщиной до 150 мм, КП245*</v>
      </c>
      <c r="D230" s="31">
        <f>INDEX('Обработка исходного'!G:G,ROW($B$3)+4*(ROW($B230)-ROW($B$3)))</f>
        <v>392</v>
      </c>
      <c r="E230" s="32">
        <f>INDEX('Обработка исходного'!H:H,ROW($B$3)+4*(ROW($B230)-ROW($B$3)))</f>
        <v>385</v>
      </c>
      <c r="F230" s="32">
        <f>INDEX('Обработка исходного'!I:I,ROW($B$3)+4*(ROW($B230)-ROW($B$3)))</f>
        <v>376</v>
      </c>
      <c r="G230" s="32">
        <f>INDEX('Обработка исходного'!J:J,ROW($B$3)+4*(ROW($B230)-ROW($B$3)))</f>
        <v>364</v>
      </c>
      <c r="H230" s="32">
        <f>INDEX('Обработка исходного'!K:K,ROW($B$3)+4*(ROW($B230)-ROW($B$3)))</f>
        <v>353</v>
      </c>
      <c r="I230" s="32">
        <f>INDEX('Обработка исходного'!L:L,ROW($B$3)+4*(ROW($B230)-ROW($B$3)))</f>
        <v>342</v>
      </c>
      <c r="J230" s="32">
        <f>INDEX('Обработка исходного'!M:M,ROW($B$3)+4*(ROW($B230)-ROW($B$3)))</f>
        <v>331</v>
      </c>
      <c r="K230" s="32">
        <f>INDEX('Обработка исходного'!N:N,ROW($B$3)+4*(ROW($B230)-ROW($B$3)))</f>
        <v>320</v>
      </c>
      <c r="L230" s="32">
        <f>INDEX('Обработка исходного'!O:O,ROW($B$3)+4*(ROW($B230)-ROW($B$3)))</f>
        <v>309</v>
      </c>
      <c r="M230" s="32">
        <f>INDEX('Обработка исходного'!P:P,ROW($B$3)+4*(ROW($B230)-ROW($B$3)))</f>
        <v>298</v>
      </c>
      <c r="N230" s="32">
        <f>INDEX('Обработка исходного'!Q:Q,ROW($B$3)+4*(ROW($B230)-ROW($B$3)))</f>
        <v>294</v>
      </c>
      <c r="O230" s="32" t="str">
        <f>INDEX('Обработка исходного'!R:R,ROW($B$3)+4*(ROW($B230)-ROW($B$3)))</f>
        <v>-</v>
      </c>
      <c r="P230" s="33" t="str">
        <f>INDEX('Обработка исходного'!S:S,ROW($B$3)+4*(ROW($B230)-ROW($B$3)))</f>
        <v>-</v>
      </c>
    </row>
    <row r="231" spans="1:16" ht="25.5" x14ac:dyDescent="0.25">
      <c r="A231" s="10" t="str">
        <f>INDEX('Обработка исходного'!B:B,ROW($B$3)+4*(ROW($B231)-ROW($B$3)))</f>
        <v>Сталь легированная хромомолибденованадиевая</v>
      </c>
      <c r="B231" s="47" t="str">
        <f>INDEX('Обработка исходного'!D:D,ROW($B$3)+4*(ROW($B231)-ROW($B$3)))</f>
        <v>15Х2НМФА</v>
      </c>
      <c r="C231" s="27" t="str">
        <f>IF(ISBLANK(INDEX('Обработка исходного'!E:E,ROW($B$3)+4*(ROW($B231)-ROW($B$3)))),"",INDEX('Обработка исходного'!E:E,ROW($B$3)+4*(ROW($B231)-ROW($B$3))))</f>
        <v>Поковки, листы, штамповки диаметром или толщиной от 400 до 650 мм, КП395**</v>
      </c>
      <c r="D231" s="31">
        <f>INDEX('Обработка исходного'!G:G,ROW($B$3)+4*(ROW($B231)-ROW($B$3)))</f>
        <v>549</v>
      </c>
      <c r="E231" s="32">
        <f>INDEX('Обработка исходного'!H:H,ROW($B$3)+4*(ROW($B231)-ROW($B$3)))</f>
        <v>539</v>
      </c>
      <c r="F231" s="32">
        <f>INDEX('Обработка исходного'!I:I,ROW($B$3)+4*(ROW($B231)-ROW($B$3)))</f>
        <v>529</v>
      </c>
      <c r="G231" s="32">
        <f>INDEX('Обработка исходного'!J:J,ROW($B$3)+4*(ROW($B231)-ROW($B$3)))</f>
        <v>519</v>
      </c>
      <c r="H231" s="32">
        <f>INDEX('Обработка исходного'!K:K,ROW($B$3)+4*(ROW($B231)-ROW($B$3)))</f>
        <v>510</v>
      </c>
      <c r="I231" s="32">
        <f>INDEX('Обработка исходного'!L:L,ROW($B$3)+4*(ROW($B231)-ROW($B$3)))</f>
        <v>500</v>
      </c>
      <c r="J231" s="32">
        <f>INDEX('Обработка исходного'!M:M,ROW($B$3)+4*(ROW($B231)-ROW($B$3)))</f>
        <v>500</v>
      </c>
      <c r="K231" s="32">
        <f>INDEX('Обработка исходного'!N:N,ROW($B$3)+4*(ROW($B231)-ROW($B$3)))</f>
        <v>491</v>
      </c>
      <c r="L231" s="32" t="str">
        <f>INDEX('Обработка исходного'!O:O,ROW($B$3)+4*(ROW($B231)-ROW($B$3)))</f>
        <v>-</v>
      </c>
      <c r="M231" s="32" t="str">
        <f>INDEX('Обработка исходного'!P:P,ROW($B$3)+4*(ROW($B231)-ROW($B$3)))</f>
        <v>-</v>
      </c>
      <c r="N231" s="32" t="str">
        <f>INDEX('Обработка исходного'!Q:Q,ROW($B$3)+4*(ROW($B231)-ROW($B$3)))</f>
        <v>-</v>
      </c>
      <c r="O231" s="32" t="str">
        <f>INDEX('Обработка исходного'!R:R,ROW($B$3)+4*(ROW($B231)-ROW($B$3)))</f>
        <v>-</v>
      </c>
      <c r="P231" s="33" t="str">
        <f>INDEX('Обработка исходного'!S:S,ROW($B$3)+4*(ROW($B231)-ROW($B$3)))</f>
        <v>-</v>
      </c>
    </row>
    <row r="232" spans="1:16" ht="25.5" x14ac:dyDescent="0.25">
      <c r="A232" s="10" t="str">
        <f>INDEX('Обработка исходного'!B:B,ROW($B$3)+4*(ROW($B232)-ROW($B$3)))</f>
        <v>Сталь легированная хромомолибденованадиевая</v>
      </c>
      <c r="B232" s="47" t="str">
        <f>INDEX('Обработка исходного'!D:D,ROW($B$3)+4*(ROW($B232)-ROW($B$3)))</f>
        <v>15Х2НМФА</v>
      </c>
      <c r="C232" s="27" t="str">
        <f>IF(ISBLANK(INDEX('Обработка исходного'!E:E,ROW($B$3)+4*(ROW($B232)-ROW($B$3)))),"",INDEX('Обработка исходного'!E:E,ROW($B$3)+4*(ROW($B232)-ROW($B$3))))</f>
        <v>Поковки, листы, штамповки диаметром или толщиной от 160 до 400 мм, КП490*</v>
      </c>
      <c r="D232" s="31">
        <f>INDEX('Обработка исходного'!G:G,ROW($B$3)+4*(ROW($B232)-ROW($B$3)))</f>
        <v>608</v>
      </c>
      <c r="E232" s="32">
        <f>INDEX('Обработка исходного'!H:H,ROW($B$3)+4*(ROW($B232)-ROW($B$3)))</f>
        <v>593</v>
      </c>
      <c r="F232" s="32">
        <f>INDEX('Обработка исходного'!I:I,ROW($B$3)+4*(ROW($B232)-ROW($B$3)))</f>
        <v>588</v>
      </c>
      <c r="G232" s="32">
        <f>INDEX('Обработка исходного'!J:J,ROW($B$3)+4*(ROW($B232)-ROW($B$3)))</f>
        <v>578</v>
      </c>
      <c r="H232" s="32">
        <f>INDEX('Обработка исходного'!K:K,ROW($B$3)+4*(ROW($B232)-ROW($B$3)))</f>
        <v>568</v>
      </c>
      <c r="I232" s="32">
        <f>INDEX('Обработка исходного'!L:L,ROW($B$3)+4*(ROW($B232)-ROW($B$3)))</f>
        <v>559</v>
      </c>
      <c r="J232" s="32">
        <f>INDEX('Обработка исходного'!M:M,ROW($B$3)+4*(ROW($B232)-ROW($B$3)))</f>
        <v>549</v>
      </c>
      <c r="K232" s="32">
        <f>INDEX('Обработка исходного'!N:N,ROW($B$3)+4*(ROW($B232)-ROW($B$3)))</f>
        <v>539</v>
      </c>
      <c r="L232" s="32" t="str">
        <f>INDEX('Обработка исходного'!O:O,ROW($B$3)+4*(ROW($B232)-ROW($B$3)))</f>
        <v>-</v>
      </c>
      <c r="M232" s="32" t="str">
        <f>INDEX('Обработка исходного'!P:P,ROW($B$3)+4*(ROW($B232)-ROW($B$3)))</f>
        <v>-</v>
      </c>
      <c r="N232" s="32" t="str">
        <f>INDEX('Обработка исходного'!Q:Q,ROW($B$3)+4*(ROW($B232)-ROW($B$3)))</f>
        <v>-</v>
      </c>
      <c r="O232" s="32" t="str">
        <f>INDEX('Обработка исходного'!R:R,ROW($B$3)+4*(ROW($B232)-ROW($B$3)))</f>
        <v>-</v>
      </c>
      <c r="P232" s="33" t="str">
        <f>INDEX('Обработка исходного'!S:S,ROW($B$3)+4*(ROW($B232)-ROW($B$3)))</f>
        <v>-</v>
      </c>
    </row>
    <row r="233" spans="1:16" ht="25.5" x14ac:dyDescent="0.25">
      <c r="A233" s="10" t="str">
        <f>INDEX('Обработка исходного'!B:B,ROW($B$3)+4*(ROW($B233)-ROW($B$3)))</f>
        <v>Сталь легированная хромомолибденованадиевая</v>
      </c>
      <c r="B233" s="47" t="str">
        <f>INDEX('Обработка исходного'!D:D,ROW($B$3)+4*(ROW($B233)-ROW($B$3)))</f>
        <v>15Х2НМФА</v>
      </c>
      <c r="C233" s="27" t="str">
        <f>IF(ISBLANK(INDEX('Обработка исходного'!E:E,ROW($B$3)+4*(ROW($B233)-ROW($B$3)))),"",INDEX('Обработка исходного'!E:E,ROW($B$3)+4*(ROW($B233)-ROW($B$3))))</f>
        <v>Поковки, листы штамповки диаметром или толщиной от 400 до 650 мм, КП295*</v>
      </c>
      <c r="D233" s="31">
        <f>INDEX('Обработка исходного'!G:G,ROW($B$3)+4*(ROW($B233)-ROW($B$3)))</f>
        <v>441</v>
      </c>
      <c r="E233" s="32">
        <f>INDEX('Обработка исходного'!H:H,ROW($B$3)+4*(ROW($B233)-ROW($B$3)))</f>
        <v>432</v>
      </c>
      <c r="F233" s="32">
        <f>INDEX('Обработка исходного'!I:I,ROW($B$3)+4*(ROW($B233)-ROW($B$3)))</f>
        <v>422</v>
      </c>
      <c r="G233" s="32">
        <f>INDEX('Обработка исходного'!J:J,ROW($B$3)+4*(ROW($B233)-ROW($B$3)))</f>
        <v>412</v>
      </c>
      <c r="H233" s="32">
        <f>INDEX('Обработка исходного'!K:K,ROW($B$3)+4*(ROW($B233)-ROW($B$3)))</f>
        <v>402</v>
      </c>
      <c r="I233" s="32">
        <f>INDEX('Обработка исходного'!L:L,ROW($B$3)+4*(ROW($B233)-ROW($B$3)))</f>
        <v>402</v>
      </c>
      <c r="J233" s="32">
        <f>INDEX('Обработка исходного'!M:M,ROW($B$3)+4*(ROW($B233)-ROW($B$3)))</f>
        <v>402</v>
      </c>
      <c r="K233" s="32">
        <f>INDEX('Обработка исходного'!N:N,ROW($B$3)+4*(ROW($B233)-ROW($B$3)))</f>
        <v>392</v>
      </c>
      <c r="L233" s="32" t="str">
        <f>INDEX('Обработка исходного'!O:O,ROW($B$3)+4*(ROW($B233)-ROW($B$3)))</f>
        <v>-</v>
      </c>
      <c r="M233" s="32" t="str">
        <f>INDEX('Обработка исходного'!P:P,ROW($B$3)+4*(ROW($B233)-ROW($B$3)))</f>
        <v>-</v>
      </c>
      <c r="N233" s="32" t="str">
        <f>INDEX('Обработка исходного'!Q:Q,ROW($B$3)+4*(ROW($B233)-ROW($B$3)))</f>
        <v>-</v>
      </c>
      <c r="O233" s="32" t="str">
        <f>INDEX('Обработка исходного'!R:R,ROW($B$3)+4*(ROW($B233)-ROW($B$3)))</f>
        <v>-</v>
      </c>
      <c r="P233" s="33" t="str">
        <f>INDEX('Обработка исходного'!S:S,ROW($B$3)+4*(ROW($B233)-ROW($B$3)))</f>
        <v>-</v>
      </c>
    </row>
    <row r="234" spans="1:16" ht="25.5" x14ac:dyDescent="0.25">
      <c r="A234" s="10" t="str">
        <f>INDEX('Обработка исходного'!B:B,ROW($B$3)+4*(ROW($B234)-ROW($B$3)))</f>
        <v>Сталь легированная хромомолибденованадиевая</v>
      </c>
      <c r="B234" s="47" t="str">
        <f>INDEX('Обработка исходного'!D:D,ROW($B$3)+4*(ROW($B234)-ROW($B$3)))</f>
        <v>15Х2НМФА</v>
      </c>
      <c r="C234" s="27" t="str">
        <f>IF(ISBLANK(INDEX('Обработка исходного'!E:E,ROW($B$3)+4*(ROW($B234)-ROW($B$3)))),"",INDEX('Обработка исходного'!E:E,ROW($B$3)+4*(ROW($B234)-ROW($B$3))))</f>
        <v>Поковки, листы штамповки диаметром или толщиной от 160 до 400 мм, КП395**</v>
      </c>
      <c r="D234" s="31">
        <f>INDEX('Обработка исходного'!G:G,ROW($B$3)+4*(ROW($B234)-ROW($B$3)))</f>
        <v>549</v>
      </c>
      <c r="E234" s="32">
        <f>INDEX('Обработка исходного'!H:H,ROW($B$3)+4*(ROW($B234)-ROW($B$3)))</f>
        <v>549</v>
      </c>
      <c r="F234" s="32">
        <f>INDEX('Обработка исходного'!I:I,ROW($B$3)+4*(ROW($B234)-ROW($B$3)))</f>
        <v>549</v>
      </c>
      <c r="G234" s="32">
        <f>INDEX('Обработка исходного'!J:J,ROW($B$3)+4*(ROW($B234)-ROW($B$3)))</f>
        <v>530</v>
      </c>
      <c r="H234" s="32">
        <f>INDEX('Обработка исходного'!K:K,ROW($B$3)+4*(ROW($B234)-ROW($B$3)))</f>
        <v>520</v>
      </c>
      <c r="I234" s="32">
        <f>INDEX('Обработка исходного'!L:L,ROW($B$3)+4*(ROW($B234)-ROW($B$3)))</f>
        <v>510</v>
      </c>
      <c r="J234" s="32">
        <f>INDEX('Обработка исходного'!M:M,ROW($B$3)+4*(ROW($B234)-ROW($B$3)))</f>
        <v>510</v>
      </c>
      <c r="K234" s="32">
        <f>INDEX('Обработка исходного'!N:N,ROW($B$3)+4*(ROW($B234)-ROW($B$3)))</f>
        <v>491</v>
      </c>
      <c r="L234" s="32" t="str">
        <f>INDEX('Обработка исходного'!O:O,ROW($B$3)+4*(ROW($B234)-ROW($B$3)))</f>
        <v>-</v>
      </c>
      <c r="M234" s="32" t="str">
        <f>INDEX('Обработка исходного'!P:P,ROW($B$3)+4*(ROW($B234)-ROW($B$3)))</f>
        <v>-</v>
      </c>
      <c r="N234" s="32" t="str">
        <f>INDEX('Обработка исходного'!Q:Q,ROW($B$3)+4*(ROW($B234)-ROW($B$3)))</f>
        <v>-</v>
      </c>
      <c r="O234" s="32" t="str">
        <f>INDEX('Обработка исходного'!R:R,ROW($B$3)+4*(ROW($B234)-ROW($B$3)))</f>
        <v>-</v>
      </c>
      <c r="P234" s="33" t="str">
        <f>INDEX('Обработка исходного'!S:S,ROW($B$3)+4*(ROW($B234)-ROW($B$3)))</f>
        <v>-</v>
      </c>
    </row>
    <row r="235" spans="1:16" ht="25.5" x14ac:dyDescent="0.25">
      <c r="A235" s="10" t="str">
        <f>INDEX('Обработка исходного'!B:B,ROW($B$3)+4*(ROW($B235)-ROW($B$3)))</f>
        <v>Сталь легированная хромомолибденованадиевая</v>
      </c>
      <c r="B235" s="47" t="str">
        <f>INDEX('Обработка исходного'!D:D,ROW($B$3)+4*(ROW($B235)-ROW($B$3)))</f>
        <v>15ХНМФА-А</v>
      </c>
      <c r="C235" s="27" t="str">
        <f>IF(ISBLANK(INDEX('Обработка исходного'!E:E,ROW($B$3)+4*(ROW($B235)-ROW($B$3)))),"",INDEX('Обработка исходного'!E:E,ROW($B$3)+4*(ROW($B235)-ROW($B$3))))</f>
        <v>Поковки, листы, штамповки диаметром или толщиной от 400 до 650 мм, КП395**</v>
      </c>
      <c r="D235" s="31">
        <f>INDEX('Обработка исходного'!G:G,ROW($B$3)+4*(ROW($B235)-ROW($B$3)))</f>
        <v>549</v>
      </c>
      <c r="E235" s="32">
        <f>INDEX('Обработка исходного'!H:H,ROW($B$3)+4*(ROW($B235)-ROW($B$3)))</f>
        <v>539</v>
      </c>
      <c r="F235" s="32">
        <f>INDEX('Обработка исходного'!I:I,ROW($B$3)+4*(ROW($B235)-ROW($B$3)))</f>
        <v>529</v>
      </c>
      <c r="G235" s="32">
        <f>INDEX('Обработка исходного'!J:J,ROW($B$3)+4*(ROW($B235)-ROW($B$3)))</f>
        <v>519</v>
      </c>
      <c r="H235" s="32">
        <f>INDEX('Обработка исходного'!K:K,ROW($B$3)+4*(ROW($B235)-ROW($B$3)))</f>
        <v>510</v>
      </c>
      <c r="I235" s="32">
        <f>INDEX('Обработка исходного'!L:L,ROW($B$3)+4*(ROW($B235)-ROW($B$3)))</f>
        <v>500</v>
      </c>
      <c r="J235" s="32">
        <f>INDEX('Обработка исходного'!M:M,ROW($B$3)+4*(ROW($B235)-ROW($B$3)))</f>
        <v>500</v>
      </c>
      <c r="K235" s="32">
        <f>INDEX('Обработка исходного'!N:N,ROW($B$3)+4*(ROW($B235)-ROW($B$3)))</f>
        <v>491</v>
      </c>
      <c r="L235" s="32" t="str">
        <f>INDEX('Обработка исходного'!O:O,ROW($B$3)+4*(ROW($B235)-ROW($B$3)))</f>
        <v>-</v>
      </c>
      <c r="M235" s="32" t="str">
        <f>INDEX('Обработка исходного'!P:P,ROW($B$3)+4*(ROW($B235)-ROW($B$3)))</f>
        <v>-</v>
      </c>
      <c r="N235" s="32" t="str">
        <f>INDEX('Обработка исходного'!Q:Q,ROW($B$3)+4*(ROW($B235)-ROW($B$3)))</f>
        <v>-</v>
      </c>
      <c r="O235" s="32" t="str">
        <f>INDEX('Обработка исходного'!R:R,ROW($B$3)+4*(ROW($B235)-ROW($B$3)))</f>
        <v>-</v>
      </c>
      <c r="P235" s="33" t="str">
        <f>INDEX('Обработка исходного'!S:S,ROW($B$3)+4*(ROW($B235)-ROW($B$3)))</f>
        <v>-</v>
      </c>
    </row>
    <row r="236" spans="1:16" ht="25.5" x14ac:dyDescent="0.25">
      <c r="A236" s="10" t="str">
        <f>INDEX('Обработка исходного'!B:B,ROW($B$3)+4*(ROW($B236)-ROW($B$3)))</f>
        <v>Сталь легированная хромомолибденованадиевая</v>
      </c>
      <c r="B236" s="47" t="str">
        <f>INDEX('Обработка исходного'!D:D,ROW($B$3)+4*(ROW($B236)-ROW($B$3)))</f>
        <v>15ХНМФА-А</v>
      </c>
      <c r="C236" s="27" t="str">
        <f>IF(ISBLANK(INDEX('Обработка исходного'!E:E,ROW($B$3)+4*(ROW($B236)-ROW($B$3)))),"",INDEX('Обработка исходного'!E:E,ROW($B$3)+4*(ROW($B236)-ROW($B$3))))</f>
        <v>Поковки, листы, штамповки диаметром или толщиной от 160 до 400 мм, КП490*</v>
      </c>
      <c r="D236" s="31">
        <f>INDEX('Обработка исходного'!G:G,ROW($B$3)+4*(ROW($B236)-ROW($B$3)))</f>
        <v>608</v>
      </c>
      <c r="E236" s="32">
        <f>INDEX('Обработка исходного'!H:H,ROW($B$3)+4*(ROW($B236)-ROW($B$3)))</f>
        <v>593</v>
      </c>
      <c r="F236" s="32">
        <f>INDEX('Обработка исходного'!I:I,ROW($B$3)+4*(ROW($B236)-ROW($B$3)))</f>
        <v>588</v>
      </c>
      <c r="G236" s="32">
        <f>INDEX('Обработка исходного'!J:J,ROW($B$3)+4*(ROW($B236)-ROW($B$3)))</f>
        <v>578</v>
      </c>
      <c r="H236" s="32">
        <f>INDEX('Обработка исходного'!K:K,ROW($B$3)+4*(ROW($B236)-ROW($B$3)))</f>
        <v>568</v>
      </c>
      <c r="I236" s="32">
        <f>INDEX('Обработка исходного'!L:L,ROW($B$3)+4*(ROW($B236)-ROW($B$3)))</f>
        <v>559</v>
      </c>
      <c r="J236" s="32">
        <f>INDEX('Обработка исходного'!M:M,ROW($B$3)+4*(ROW($B236)-ROW($B$3)))</f>
        <v>549</v>
      </c>
      <c r="K236" s="32">
        <f>INDEX('Обработка исходного'!N:N,ROW($B$3)+4*(ROW($B236)-ROW($B$3)))</f>
        <v>539</v>
      </c>
      <c r="L236" s="32" t="str">
        <f>INDEX('Обработка исходного'!O:O,ROW($B$3)+4*(ROW($B236)-ROW($B$3)))</f>
        <v>-</v>
      </c>
      <c r="M236" s="32" t="str">
        <f>INDEX('Обработка исходного'!P:P,ROW($B$3)+4*(ROW($B236)-ROW($B$3)))</f>
        <v>-</v>
      </c>
      <c r="N236" s="32" t="str">
        <f>INDEX('Обработка исходного'!Q:Q,ROW($B$3)+4*(ROW($B236)-ROW($B$3)))</f>
        <v>-</v>
      </c>
      <c r="O236" s="32" t="str">
        <f>INDEX('Обработка исходного'!R:R,ROW($B$3)+4*(ROW($B236)-ROW($B$3)))</f>
        <v>-</v>
      </c>
      <c r="P236" s="33" t="str">
        <f>INDEX('Обработка исходного'!S:S,ROW($B$3)+4*(ROW($B236)-ROW($B$3)))</f>
        <v>-</v>
      </c>
    </row>
    <row r="237" spans="1:16" ht="25.5" x14ac:dyDescent="0.25">
      <c r="A237" s="10" t="str">
        <f>INDEX('Обработка исходного'!B:B,ROW($B$3)+4*(ROW($B237)-ROW($B$3)))</f>
        <v>Сталь легированная хромомолибденованадиевая</v>
      </c>
      <c r="B237" s="47" t="str">
        <f>INDEX('Обработка исходного'!D:D,ROW($B$3)+4*(ROW($B237)-ROW($B$3)))</f>
        <v>15ХНМФА-А</v>
      </c>
      <c r="C237" s="27" t="str">
        <f>IF(ISBLANK(INDEX('Обработка исходного'!E:E,ROW($B$3)+4*(ROW($B237)-ROW($B$3)))),"",INDEX('Обработка исходного'!E:E,ROW($B$3)+4*(ROW($B237)-ROW($B$3))))</f>
        <v>Поковки, листы штамповки диаметром или толщиной от 400 до 650 мм, КП295*</v>
      </c>
      <c r="D237" s="31">
        <f>INDEX('Обработка исходного'!G:G,ROW($B$3)+4*(ROW($B237)-ROW($B$3)))</f>
        <v>441</v>
      </c>
      <c r="E237" s="32">
        <f>INDEX('Обработка исходного'!H:H,ROW($B$3)+4*(ROW($B237)-ROW($B$3)))</f>
        <v>432</v>
      </c>
      <c r="F237" s="32">
        <f>INDEX('Обработка исходного'!I:I,ROW($B$3)+4*(ROW($B237)-ROW($B$3)))</f>
        <v>422</v>
      </c>
      <c r="G237" s="32">
        <f>INDEX('Обработка исходного'!J:J,ROW($B$3)+4*(ROW($B237)-ROW($B$3)))</f>
        <v>412</v>
      </c>
      <c r="H237" s="32">
        <f>INDEX('Обработка исходного'!K:K,ROW($B$3)+4*(ROW($B237)-ROW($B$3)))</f>
        <v>402</v>
      </c>
      <c r="I237" s="32">
        <f>INDEX('Обработка исходного'!L:L,ROW($B$3)+4*(ROW($B237)-ROW($B$3)))</f>
        <v>402</v>
      </c>
      <c r="J237" s="32">
        <f>INDEX('Обработка исходного'!M:M,ROW($B$3)+4*(ROW($B237)-ROW($B$3)))</f>
        <v>402</v>
      </c>
      <c r="K237" s="32">
        <f>INDEX('Обработка исходного'!N:N,ROW($B$3)+4*(ROW($B237)-ROW($B$3)))</f>
        <v>392</v>
      </c>
      <c r="L237" s="32" t="str">
        <f>INDEX('Обработка исходного'!O:O,ROW($B$3)+4*(ROW($B237)-ROW($B$3)))</f>
        <v>-</v>
      </c>
      <c r="M237" s="32" t="str">
        <f>INDEX('Обработка исходного'!P:P,ROW($B$3)+4*(ROW($B237)-ROW($B$3)))</f>
        <v>-</v>
      </c>
      <c r="N237" s="32" t="str">
        <f>INDEX('Обработка исходного'!Q:Q,ROW($B$3)+4*(ROW($B237)-ROW($B$3)))</f>
        <v>-</v>
      </c>
      <c r="O237" s="32" t="str">
        <f>INDEX('Обработка исходного'!R:R,ROW($B$3)+4*(ROW($B237)-ROW($B$3)))</f>
        <v>-</v>
      </c>
      <c r="P237" s="33" t="str">
        <f>INDEX('Обработка исходного'!S:S,ROW($B$3)+4*(ROW($B237)-ROW($B$3)))</f>
        <v>-</v>
      </c>
    </row>
    <row r="238" spans="1:16" ht="25.5" x14ac:dyDescent="0.25">
      <c r="A238" s="10" t="str">
        <f>INDEX('Обработка исходного'!B:B,ROW($B$3)+4*(ROW($B238)-ROW($B$3)))</f>
        <v>Сталь легированная хромомолибденованадиевая</v>
      </c>
      <c r="B238" s="47" t="str">
        <f>INDEX('Обработка исходного'!D:D,ROW($B$3)+4*(ROW($B238)-ROW($B$3)))</f>
        <v>15ХНМФА-А</v>
      </c>
      <c r="C238" s="27" t="str">
        <f>IF(ISBLANK(INDEX('Обработка исходного'!E:E,ROW($B$3)+4*(ROW($B238)-ROW($B$3)))),"",INDEX('Обработка исходного'!E:E,ROW($B$3)+4*(ROW($B238)-ROW($B$3))))</f>
        <v>Поковки, листы штамповки диаметром или толщиной от 160 до 400 мм, КП395**</v>
      </c>
      <c r="D238" s="31">
        <f>INDEX('Обработка исходного'!G:G,ROW($B$3)+4*(ROW($B238)-ROW($B$3)))</f>
        <v>549</v>
      </c>
      <c r="E238" s="32">
        <f>INDEX('Обработка исходного'!H:H,ROW($B$3)+4*(ROW($B238)-ROW($B$3)))</f>
        <v>549</v>
      </c>
      <c r="F238" s="32">
        <f>INDEX('Обработка исходного'!I:I,ROW($B$3)+4*(ROW($B238)-ROW($B$3)))</f>
        <v>549</v>
      </c>
      <c r="G238" s="32">
        <f>INDEX('Обработка исходного'!J:J,ROW($B$3)+4*(ROW($B238)-ROW($B$3)))</f>
        <v>530</v>
      </c>
      <c r="H238" s="32">
        <f>INDEX('Обработка исходного'!K:K,ROW($B$3)+4*(ROW($B238)-ROW($B$3)))</f>
        <v>520</v>
      </c>
      <c r="I238" s="32">
        <f>INDEX('Обработка исходного'!L:L,ROW($B$3)+4*(ROW($B238)-ROW($B$3)))</f>
        <v>510</v>
      </c>
      <c r="J238" s="32">
        <f>INDEX('Обработка исходного'!M:M,ROW($B$3)+4*(ROW($B238)-ROW($B$3)))</f>
        <v>510</v>
      </c>
      <c r="K238" s="32">
        <f>INDEX('Обработка исходного'!N:N,ROW($B$3)+4*(ROW($B238)-ROW($B$3)))</f>
        <v>491</v>
      </c>
      <c r="L238" s="32" t="str">
        <f>INDEX('Обработка исходного'!O:O,ROW($B$3)+4*(ROW($B238)-ROW($B$3)))</f>
        <v>-</v>
      </c>
      <c r="M238" s="32" t="str">
        <f>INDEX('Обработка исходного'!P:P,ROW($B$3)+4*(ROW($B238)-ROW($B$3)))</f>
        <v>-</v>
      </c>
      <c r="N238" s="32" t="str">
        <f>INDEX('Обработка исходного'!Q:Q,ROW($B$3)+4*(ROW($B238)-ROW($B$3)))</f>
        <v>-</v>
      </c>
      <c r="O238" s="32" t="str">
        <f>INDEX('Обработка исходного'!R:R,ROW($B$3)+4*(ROW($B238)-ROW($B$3)))</f>
        <v>-</v>
      </c>
      <c r="P238" s="33" t="str">
        <f>INDEX('Обработка исходного'!S:S,ROW($B$3)+4*(ROW($B238)-ROW($B$3)))</f>
        <v>-</v>
      </c>
    </row>
    <row r="239" spans="1:16" x14ac:dyDescent="0.25">
      <c r="A239" s="10" t="str">
        <f>INDEX('Обработка исходного'!B:B,ROW($B$3)+4*(ROW($B239)-ROW($B$3)))</f>
        <v>Сталь легированная хромомолибденованадиевая</v>
      </c>
      <c r="B239" s="47" t="str">
        <f>INDEX('Обработка исходного'!D:D,ROW($B$3)+4*(ROW($B239)-ROW($B$3)))</f>
        <v>15Х3НМФА</v>
      </c>
      <c r="C239" s="27" t="str">
        <f>IF(ISBLANK(INDEX('Обработка исходного'!E:E,ROW($B$3)+4*(ROW($B239)-ROW($B$3)))),"",INDEX('Обработка исходного'!E:E,ROW($B$3)+4*(ROW($B239)-ROW($B$3))))</f>
        <v>Листы, поковки толщиной до 450 мм</v>
      </c>
      <c r="D239" s="31">
        <f>INDEX('Обработка исходного'!G:G,ROW($B$3)+4*(ROW($B239)-ROW($B$3)))</f>
        <v>589</v>
      </c>
      <c r="E239" s="32">
        <f>INDEX('Обработка исходного'!H:H,ROW($B$3)+4*(ROW($B239)-ROW($B$3)))</f>
        <v>569</v>
      </c>
      <c r="F239" s="32">
        <f>INDEX('Обработка исходного'!I:I,ROW($B$3)+4*(ROW($B239)-ROW($B$3)))</f>
        <v>540</v>
      </c>
      <c r="G239" s="32">
        <f>INDEX('Обработка исходного'!J:J,ROW($B$3)+4*(ROW($B239)-ROW($B$3)))</f>
        <v>520</v>
      </c>
      <c r="H239" s="32">
        <f>INDEX('Обработка исходного'!K:K,ROW($B$3)+4*(ROW($B239)-ROW($B$3)))</f>
        <v>520</v>
      </c>
      <c r="I239" s="32">
        <f>INDEX('Обработка исходного'!L:L,ROW($B$3)+4*(ROW($B239)-ROW($B$3)))</f>
        <v>510</v>
      </c>
      <c r="J239" s="32">
        <f>INDEX('Обработка исходного'!M:M,ROW($B$3)+4*(ROW($B239)-ROW($B$3)))</f>
        <v>500</v>
      </c>
      <c r="K239" s="32">
        <f>INDEX('Обработка исходного'!N:N,ROW($B$3)+4*(ROW($B239)-ROW($B$3)))</f>
        <v>491</v>
      </c>
      <c r="L239" s="32" t="str">
        <f>INDEX('Обработка исходного'!O:O,ROW($B$3)+4*(ROW($B239)-ROW($B$3)))</f>
        <v>-</v>
      </c>
      <c r="M239" s="32" t="str">
        <f>INDEX('Обработка исходного'!P:P,ROW($B$3)+4*(ROW($B239)-ROW($B$3)))</f>
        <v>-</v>
      </c>
      <c r="N239" s="32" t="str">
        <f>INDEX('Обработка исходного'!Q:Q,ROW($B$3)+4*(ROW($B239)-ROW($B$3)))</f>
        <v>-</v>
      </c>
      <c r="O239" s="32" t="str">
        <f>INDEX('Обработка исходного'!R:R,ROW($B$3)+4*(ROW($B239)-ROW($B$3)))</f>
        <v>-</v>
      </c>
      <c r="P239" s="33" t="str">
        <f>INDEX('Обработка исходного'!S:S,ROW($B$3)+4*(ROW($B239)-ROW($B$3)))</f>
        <v>-</v>
      </c>
    </row>
    <row r="240" spans="1:16" x14ac:dyDescent="0.25">
      <c r="A240" s="10" t="str">
        <f>INDEX('Обработка исходного'!B:B,ROW($B$3)+4*(ROW($B240)-ROW($B$3)))</f>
        <v>Сталь легированная хромомолибденованадиевая</v>
      </c>
      <c r="B240" s="47" t="str">
        <f>INDEX('Обработка исходного'!D:D,ROW($B$3)+4*(ROW($B240)-ROW($B$3)))</f>
        <v>15Х3НМФА-А</v>
      </c>
      <c r="C240" s="27" t="str">
        <f>IF(ISBLANK(INDEX('Обработка исходного'!E:E,ROW($B$3)+4*(ROW($B240)-ROW($B$3)))),"",INDEX('Обработка исходного'!E:E,ROW($B$3)+4*(ROW($B240)-ROW($B$3))))</f>
        <v>Листы, поковки толщиной до 450 мм</v>
      </c>
      <c r="D240" s="31">
        <f>INDEX('Обработка исходного'!G:G,ROW($B$3)+4*(ROW($B240)-ROW($B$3)))</f>
        <v>589</v>
      </c>
      <c r="E240" s="32">
        <f>INDEX('Обработка исходного'!H:H,ROW($B$3)+4*(ROW($B240)-ROW($B$3)))</f>
        <v>569</v>
      </c>
      <c r="F240" s="32">
        <f>INDEX('Обработка исходного'!I:I,ROW($B$3)+4*(ROW($B240)-ROW($B$3)))</f>
        <v>540</v>
      </c>
      <c r="G240" s="32">
        <f>INDEX('Обработка исходного'!J:J,ROW($B$3)+4*(ROW($B240)-ROW($B$3)))</f>
        <v>520</v>
      </c>
      <c r="H240" s="32">
        <f>INDEX('Обработка исходного'!K:K,ROW($B$3)+4*(ROW($B240)-ROW($B$3)))</f>
        <v>520</v>
      </c>
      <c r="I240" s="32">
        <f>INDEX('Обработка исходного'!L:L,ROW($B$3)+4*(ROW($B240)-ROW($B$3)))</f>
        <v>510</v>
      </c>
      <c r="J240" s="32">
        <f>INDEX('Обработка исходного'!M:M,ROW($B$3)+4*(ROW($B240)-ROW($B$3)))</f>
        <v>500</v>
      </c>
      <c r="K240" s="32">
        <f>INDEX('Обработка исходного'!N:N,ROW($B$3)+4*(ROW($B240)-ROW($B$3)))</f>
        <v>491</v>
      </c>
      <c r="L240" s="32" t="str">
        <f>INDEX('Обработка исходного'!O:O,ROW($B$3)+4*(ROW($B240)-ROW($B$3)))</f>
        <v>-</v>
      </c>
      <c r="M240" s="32" t="str">
        <f>INDEX('Обработка исходного'!P:P,ROW($B$3)+4*(ROW($B240)-ROW($B$3)))</f>
        <v>-</v>
      </c>
      <c r="N240" s="32" t="str">
        <f>INDEX('Обработка исходного'!Q:Q,ROW($B$3)+4*(ROW($B240)-ROW($B$3)))</f>
        <v>-</v>
      </c>
      <c r="O240" s="32" t="str">
        <f>INDEX('Обработка исходного'!R:R,ROW($B$3)+4*(ROW($B240)-ROW($B$3)))</f>
        <v>-</v>
      </c>
      <c r="P240" s="33" t="str">
        <f>INDEX('Обработка исходного'!S:S,ROW($B$3)+4*(ROW($B240)-ROW($B$3)))</f>
        <v>-</v>
      </c>
    </row>
    <row r="241" spans="1:16" x14ac:dyDescent="0.25">
      <c r="A241" s="10" t="str">
        <f>INDEX('Обработка исходного'!B:B,ROW($B$3)+4*(ROW($B241)-ROW($B$3)))</f>
        <v>Сталь легированная хромомолибденованадиевая</v>
      </c>
      <c r="B241" s="47" t="str">
        <f>INDEX('Обработка исходного'!D:D,ROW($B$3)+4*(ROW($B241)-ROW($B$3)))</f>
        <v>36Х2Н2МФА</v>
      </c>
      <c r="C241" s="27" t="str">
        <f>IF(ISBLANK(INDEX('Обработка исходного'!E:E,ROW($B$3)+4*(ROW($B241)-ROW($B$3)))),"",INDEX('Обработка исходного'!E:E,ROW($B$3)+4*(ROW($B241)-ROW($B$3))))</f>
        <v>Заготовки крепежных деталей толщиной до 200 мм, КП395*</v>
      </c>
      <c r="D241" s="31">
        <f>INDEX('Обработка исходного'!G:G,ROW($B$3)+4*(ROW($B241)-ROW($B$3)))</f>
        <v>618</v>
      </c>
      <c r="E241" s="32">
        <f>INDEX('Обработка исходного'!H:H,ROW($B$3)+4*(ROW($B241)-ROW($B$3)))</f>
        <v>618</v>
      </c>
      <c r="F241" s="32">
        <f>INDEX('Обработка исходного'!I:I,ROW($B$3)+4*(ROW($B241)-ROW($B$3)))</f>
        <v>618</v>
      </c>
      <c r="G241" s="32">
        <f>INDEX('Обработка исходного'!J:J,ROW($B$3)+4*(ROW($B241)-ROW($B$3)))</f>
        <v>598</v>
      </c>
      <c r="H241" s="32">
        <f>INDEX('Обработка исходного'!K:K,ROW($B$3)+4*(ROW($B241)-ROW($B$3)))</f>
        <v>569</v>
      </c>
      <c r="I241" s="32">
        <f>INDEX('Обработка исходного'!L:L,ROW($B$3)+4*(ROW($B241)-ROW($B$3)))</f>
        <v>569</v>
      </c>
      <c r="J241" s="32">
        <f>INDEX('Обработка исходного'!M:M,ROW($B$3)+4*(ROW($B241)-ROW($B$3)))</f>
        <v>540</v>
      </c>
      <c r="K241" s="32">
        <f>INDEX('Обработка исходного'!N:N,ROW($B$3)+4*(ROW($B241)-ROW($B$3)))</f>
        <v>510</v>
      </c>
      <c r="L241" s="32" t="str">
        <f>INDEX('Обработка исходного'!O:O,ROW($B$3)+4*(ROW($B241)-ROW($B$3)))</f>
        <v>-</v>
      </c>
      <c r="M241" s="32" t="str">
        <f>INDEX('Обработка исходного'!P:P,ROW($B$3)+4*(ROW($B241)-ROW($B$3)))</f>
        <v>-</v>
      </c>
      <c r="N241" s="32" t="str">
        <f>INDEX('Обработка исходного'!Q:Q,ROW($B$3)+4*(ROW($B241)-ROW($B$3)))</f>
        <v>-</v>
      </c>
      <c r="O241" s="32" t="str">
        <f>INDEX('Обработка исходного'!R:R,ROW($B$3)+4*(ROW($B241)-ROW($B$3)))</f>
        <v>-</v>
      </c>
      <c r="P241" s="33" t="str">
        <f>INDEX('Обработка исходного'!S:S,ROW($B$3)+4*(ROW($B241)-ROW($B$3)))</f>
        <v>-</v>
      </c>
    </row>
    <row r="242" spans="1:16" x14ac:dyDescent="0.25">
      <c r="A242" s="10" t="str">
        <f>INDEX('Обработка исходного'!B:B,ROW($B$3)+4*(ROW($B242)-ROW($B$3)))</f>
        <v>Сталь легированная хромомолибденованадиевая</v>
      </c>
      <c r="B242" s="47" t="str">
        <f>INDEX('Обработка исходного'!D:D,ROW($B$3)+4*(ROW($B242)-ROW($B$3)))</f>
        <v>36Х2Н2МФА</v>
      </c>
      <c r="C242" s="27" t="str">
        <f>IF(ISBLANK(INDEX('Обработка исходного'!E:E,ROW($B$3)+4*(ROW($B242)-ROW($B$3)))),"",INDEX('Обработка исходного'!E:E,ROW($B$3)+4*(ROW($B242)-ROW($B$3))))</f>
        <v>Заготовки крепежных деталей толщиной до 200 мм, КП490*</v>
      </c>
      <c r="D242" s="31">
        <f>INDEX('Обработка исходного'!G:G,ROW($B$3)+4*(ROW($B242)-ROW($B$3)))</f>
        <v>657</v>
      </c>
      <c r="E242" s="32">
        <f>INDEX('Обработка исходного'!H:H,ROW($B$3)+4*(ROW($B242)-ROW($B$3)))</f>
        <v>657</v>
      </c>
      <c r="F242" s="32">
        <f>INDEX('Обработка исходного'!I:I,ROW($B$3)+4*(ROW($B242)-ROW($B$3)))</f>
        <v>657</v>
      </c>
      <c r="G242" s="32">
        <f>INDEX('Обработка исходного'!J:J,ROW($B$3)+4*(ROW($B242)-ROW($B$3)))</f>
        <v>638</v>
      </c>
      <c r="H242" s="32">
        <f>INDEX('Обработка исходного'!K:K,ROW($B$3)+4*(ROW($B242)-ROW($B$3)))</f>
        <v>598</v>
      </c>
      <c r="I242" s="32">
        <f>INDEX('Обработка исходного'!L:L,ROW($B$3)+4*(ROW($B242)-ROW($B$3)))</f>
        <v>598</v>
      </c>
      <c r="J242" s="32">
        <f>INDEX('Обработка исходного'!M:M,ROW($B$3)+4*(ROW($B242)-ROW($B$3)))</f>
        <v>569</v>
      </c>
      <c r="K242" s="32">
        <f>INDEX('Обработка исходного'!N:N,ROW($B$3)+4*(ROW($B242)-ROW($B$3)))</f>
        <v>540</v>
      </c>
      <c r="L242" s="32" t="str">
        <f>INDEX('Обработка исходного'!O:O,ROW($B$3)+4*(ROW($B242)-ROW($B$3)))</f>
        <v>-</v>
      </c>
      <c r="M242" s="32" t="str">
        <f>INDEX('Обработка исходного'!P:P,ROW($B$3)+4*(ROW($B242)-ROW($B$3)))</f>
        <v>-</v>
      </c>
      <c r="N242" s="32" t="str">
        <f>INDEX('Обработка исходного'!Q:Q,ROW($B$3)+4*(ROW($B242)-ROW($B$3)))</f>
        <v>-</v>
      </c>
      <c r="O242" s="32" t="str">
        <f>INDEX('Обработка исходного'!R:R,ROW($B$3)+4*(ROW($B242)-ROW($B$3)))</f>
        <v>-</v>
      </c>
      <c r="P242" s="33" t="str">
        <f>INDEX('Обработка исходного'!S:S,ROW($B$3)+4*(ROW($B242)-ROW($B$3)))</f>
        <v>-</v>
      </c>
    </row>
    <row r="243" spans="1:16" x14ac:dyDescent="0.25">
      <c r="A243" s="10" t="str">
        <f>INDEX('Обработка исходного'!B:B,ROW($B$3)+4*(ROW($B243)-ROW($B$3)))</f>
        <v>Сталь легированная хромомолибденованадиевая</v>
      </c>
      <c r="B243" s="47" t="str">
        <f>INDEX('Обработка исходного'!D:D,ROW($B$3)+4*(ROW($B243)-ROW($B$3)))</f>
        <v>36Х2Н2МФА</v>
      </c>
      <c r="C243" s="27" t="str">
        <f>IF(ISBLANK(INDEX('Обработка исходного'!E:E,ROW($B$3)+4*(ROW($B243)-ROW($B$3)))),"",INDEX('Обработка исходного'!E:E,ROW($B$3)+4*(ROW($B243)-ROW($B$3))))</f>
        <v>Заготовки крепежных деталей толщиной до 200 мм, КП590*</v>
      </c>
      <c r="D243" s="31">
        <f>INDEX('Обработка исходного'!G:G,ROW($B$3)+4*(ROW($B243)-ROW($B$3)))</f>
        <v>687</v>
      </c>
      <c r="E243" s="32">
        <f>INDEX('Обработка исходного'!H:H,ROW($B$3)+4*(ROW($B243)-ROW($B$3)))</f>
        <v>687</v>
      </c>
      <c r="F243" s="32">
        <f>INDEX('Обработка исходного'!I:I,ROW($B$3)+4*(ROW($B243)-ROW($B$3)))</f>
        <v>687</v>
      </c>
      <c r="G243" s="32">
        <f>INDEX('Обработка исходного'!J:J,ROW($B$3)+4*(ROW($B243)-ROW($B$3)))</f>
        <v>667</v>
      </c>
      <c r="H243" s="32">
        <f>INDEX('Обработка исходного'!K:K,ROW($B$3)+4*(ROW($B243)-ROW($B$3)))</f>
        <v>638</v>
      </c>
      <c r="I243" s="32">
        <f>INDEX('Обработка исходного'!L:L,ROW($B$3)+4*(ROW($B243)-ROW($B$3)))</f>
        <v>628</v>
      </c>
      <c r="J243" s="32">
        <f>INDEX('Обработка исходного'!M:M,ROW($B$3)+4*(ROW($B243)-ROW($B$3)))</f>
        <v>598</v>
      </c>
      <c r="K243" s="32">
        <f>INDEX('Обработка исходного'!N:N,ROW($B$3)+4*(ROW($B243)-ROW($B$3)))</f>
        <v>569</v>
      </c>
      <c r="L243" s="32" t="str">
        <f>INDEX('Обработка исходного'!O:O,ROW($B$3)+4*(ROW($B243)-ROW($B$3)))</f>
        <v>-</v>
      </c>
      <c r="M243" s="32" t="str">
        <f>INDEX('Обработка исходного'!P:P,ROW($B$3)+4*(ROW($B243)-ROW($B$3)))</f>
        <v>-</v>
      </c>
      <c r="N243" s="32" t="str">
        <f>INDEX('Обработка исходного'!Q:Q,ROW($B$3)+4*(ROW($B243)-ROW($B$3)))</f>
        <v>-</v>
      </c>
      <c r="O243" s="32" t="str">
        <f>INDEX('Обработка исходного'!R:R,ROW($B$3)+4*(ROW($B243)-ROW($B$3)))</f>
        <v>-</v>
      </c>
      <c r="P243" s="33" t="str">
        <f>INDEX('Обработка исходного'!S:S,ROW($B$3)+4*(ROW($B243)-ROW($B$3)))</f>
        <v>-</v>
      </c>
    </row>
    <row r="244" spans="1:16" x14ac:dyDescent="0.25">
      <c r="A244" s="10" t="str">
        <f>INDEX('Обработка исходного'!B:B,ROW($B$3)+4*(ROW($B244)-ROW($B$3)))</f>
        <v>Сталь легированная хромомолибденованадиевая</v>
      </c>
      <c r="B244" s="47" t="str">
        <f>INDEX('Обработка исходного'!D:D,ROW($B$3)+4*(ROW($B244)-ROW($B$3)))</f>
        <v>36Х2Н2МФА</v>
      </c>
      <c r="C244" s="27" t="str">
        <f>IF(ISBLANK(INDEX('Обработка исходного'!E:E,ROW($B$3)+4*(ROW($B244)-ROW($B$3)))),"",INDEX('Обработка исходного'!E:E,ROW($B$3)+4*(ROW($B244)-ROW($B$3))))</f>
        <v>Заготовки крепежных деталей толщиной до 200 мм, КП640</v>
      </c>
      <c r="D244" s="31">
        <f>INDEX('Обработка исходного'!G:G,ROW($B$3)+4*(ROW($B244)-ROW($B$3)))</f>
        <v>686</v>
      </c>
      <c r="E244" s="32">
        <f>INDEX('Обработка исходного'!H:H,ROW($B$3)+4*(ROW($B244)-ROW($B$3)))</f>
        <v>686</v>
      </c>
      <c r="F244" s="32">
        <f>INDEX('Обработка исходного'!I:I,ROW($B$3)+4*(ROW($B244)-ROW($B$3)))</f>
        <v>656</v>
      </c>
      <c r="G244" s="32">
        <f>INDEX('Обработка исходного'!J:J,ROW($B$3)+4*(ROW($B244)-ROW($B$3)))</f>
        <v>627</v>
      </c>
      <c r="H244" s="32">
        <f>INDEX('Обработка исходного'!K:K,ROW($B$3)+4*(ROW($B244)-ROW($B$3)))</f>
        <v>627</v>
      </c>
      <c r="I244" s="32">
        <f>INDEX('Обработка исходного'!L:L,ROW($B$3)+4*(ROW($B244)-ROW($B$3)))</f>
        <v>607</v>
      </c>
      <c r="J244" s="32">
        <f>INDEX('Обработка исходного'!M:M,ROW($B$3)+4*(ROW($B244)-ROW($B$3)))</f>
        <v>597</v>
      </c>
      <c r="K244" s="32">
        <f>INDEX('Обработка исходного'!N:N,ROW($B$3)+4*(ROW($B244)-ROW($B$3)))</f>
        <v>578</v>
      </c>
      <c r="L244" s="32" t="str">
        <f>INDEX('Обработка исходного'!O:O,ROW($B$3)+4*(ROW($B244)-ROW($B$3)))</f>
        <v>-</v>
      </c>
      <c r="M244" s="32" t="str">
        <f>INDEX('Обработка исходного'!P:P,ROW($B$3)+4*(ROW($B244)-ROW($B$3)))</f>
        <v>-</v>
      </c>
      <c r="N244" s="32" t="str">
        <f>INDEX('Обработка исходного'!Q:Q,ROW($B$3)+4*(ROW($B244)-ROW($B$3)))</f>
        <v>-</v>
      </c>
      <c r="O244" s="32" t="str">
        <f>INDEX('Обработка исходного'!R:R,ROW($B$3)+4*(ROW($B244)-ROW($B$3)))</f>
        <v>-</v>
      </c>
      <c r="P244" s="33" t="str">
        <f>INDEX('Обработка исходного'!S:S,ROW($B$3)+4*(ROW($B244)-ROW($B$3)))</f>
        <v>-</v>
      </c>
    </row>
    <row r="245" spans="1:16" x14ac:dyDescent="0.25">
      <c r="A245" s="10" t="str">
        <f>INDEX('Обработка исходного'!B:B,ROW($B$3)+4*(ROW($B245)-ROW($B$3)))</f>
        <v>Сталь легированная хромомолибденованадиевая</v>
      </c>
      <c r="B245" s="47" t="str">
        <f>INDEX('Обработка исходного'!D:D,ROW($B$3)+4*(ROW($B245)-ROW($B$3)))</f>
        <v>36Х2Н2МФА</v>
      </c>
      <c r="C245" s="27" t="str">
        <f>IF(ISBLANK(INDEX('Обработка исходного'!E:E,ROW($B$3)+4*(ROW($B245)-ROW($B$3)))),"",INDEX('Обработка исходного'!E:E,ROW($B$3)+4*(ROW($B245)-ROW($B$3))))</f>
        <v>Заготовки крепежных деталей толщиной до 200 мм, КП685*</v>
      </c>
      <c r="D245" s="31">
        <f>INDEX('Обработка исходного'!G:G,ROW($B$3)+4*(ROW($B245)-ROW($B$3)))</f>
        <v>785</v>
      </c>
      <c r="E245" s="32">
        <f>INDEX('Обработка исходного'!H:H,ROW($B$3)+4*(ROW($B245)-ROW($B$3)))</f>
        <v>785</v>
      </c>
      <c r="F245" s="32">
        <f>INDEX('Обработка исходного'!I:I,ROW($B$3)+4*(ROW($B245)-ROW($B$3)))</f>
        <v>785</v>
      </c>
      <c r="G245" s="32">
        <f>INDEX('Обработка исходного'!J:J,ROW($B$3)+4*(ROW($B245)-ROW($B$3)))</f>
        <v>755</v>
      </c>
      <c r="H245" s="32">
        <f>INDEX('Обработка исходного'!K:K,ROW($B$3)+4*(ROW($B245)-ROW($B$3)))</f>
        <v>736</v>
      </c>
      <c r="I245" s="32">
        <f>INDEX('Обработка исходного'!L:L,ROW($B$3)+4*(ROW($B245)-ROW($B$3)))</f>
        <v>726</v>
      </c>
      <c r="J245" s="32">
        <f>INDEX('Обработка исходного'!M:M,ROW($B$3)+4*(ROW($B245)-ROW($B$3)))</f>
        <v>687</v>
      </c>
      <c r="K245" s="32">
        <f>INDEX('Обработка исходного'!N:N,ROW($B$3)+4*(ROW($B245)-ROW($B$3)))</f>
        <v>657</v>
      </c>
      <c r="L245" s="32" t="str">
        <f>INDEX('Обработка исходного'!O:O,ROW($B$3)+4*(ROW($B245)-ROW($B$3)))</f>
        <v>-</v>
      </c>
      <c r="M245" s="32" t="str">
        <f>INDEX('Обработка исходного'!P:P,ROW($B$3)+4*(ROW($B245)-ROW($B$3)))</f>
        <v>-</v>
      </c>
      <c r="N245" s="32" t="str">
        <f>INDEX('Обработка исходного'!Q:Q,ROW($B$3)+4*(ROW($B245)-ROW($B$3)))</f>
        <v>-</v>
      </c>
      <c r="O245" s="32" t="str">
        <f>INDEX('Обработка исходного'!R:R,ROW($B$3)+4*(ROW($B245)-ROW($B$3)))</f>
        <v>-</v>
      </c>
      <c r="P245" s="33" t="str">
        <f>INDEX('Обработка исходного'!S:S,ROW($B$3)+4*(ROW($B245)-ROW($B$3)))</f>
        <v>-</v>
      </c>
    </row>
    <row r="246" spans="1:16" x14ac:dyDescent="0.25">
      <c r="A246" s="10" t="str">
        <f>INDEX('Обработка исходного'!B:B,ROW($B$3)+4*(ROW($B246)-ROW($B$3)))</f>
        <v>Сталь легированная хромомолибденованадиевая</v>
      </c>
      <c r="B246" s="47" t="str">
        <f>INDEX('Обработка исходного'!D:D,ROW($B$3)+4*(ROW($B246)-ROW($B$3)))</f>
        <v>36Х2Н2МФА</v>
      </c>
      <c r="C246" s="27" t="str">
        <f>IF(ISBLANK(INDEX('Обработка исходного'!E:E,ROW($B$3)+4*(ROW($B246)-ROW($B$3)))),"",INDEX('Обработка исходного'!E:E,ROW($B$3)+4*(ROW($B246)-ROW($B$3))))</f>
        <v>Заготовки крепежных деталей толщиной до 200 мм, КП785*</v>
      </c>
      <c r="D246" s="31">
        <f>INDEX('Обработка исходного'!G:G,ROW($B$3)+4*(ROW($B246)-ROW($B$3)))</f>
        <v>883</v>
      </c>
      <c r="E246" s="32">
        <f>INDEX('Обработка исходного'!H:H,ROW($B$3)+4*(ROW($B246)-ROW($B$3)))</f>
        <v>883</v>
      </c>
      <c r="F246" s="32">
        <f>INDEX('Обработка исходного'!I:I,ROW($B$3)+4*(ROW($B246)-ROW($B$3)))</f>
        <v>883</v>
      </c>
      <c r="G246" s="32">
        <f>INDEX('Обработка исходного'!J:J,ROW($B$3)+4*(ROW($B246)-ROW($B$3)))</f>
        <v>853</v>
      </c>
      <c r="H246" s="32">
        <f>INDEX('Обработка исходного'!K:K,ROW($B$3)+4*(ROW($B246)-ROW($B$3)))</f>
        <v>824</v>
      </c>
      <c r="I246" s="32">
        <f>INDEX('Обработка исходного'!L:L,ROW($B$3)+4*(ROW($B246)-ROW($B$3)))</f>
        <v>814</v>
      </c>
      <c r="J246" s="32">
        <f>INDEX('Обработка исходного'!M:M,ROW($B$3)+4*(ROW($B246)-ROW($B$3)))</f>
        <v>785</v>
      </c>
      <c r="K246" s="32">
        <f>INDEX('Обработка исходного'!N:N,ROW($B$3)+4*(ROW($B246)-ROW($B$3)))</f>
        <v>736</v>
      </c>
      <c r="L246" s="32" t="str">
        <f>INDEX('Обработка исходного'!O:O,ROW($B$3)+4*(ROW($B246)-ROW($B$3)))</f>
        <v>-</v>
      </c>
      <c r="M246" s="32" t="str">
        <f>INDEX('Обработка исходного'!P:P,ROW($B$3)+4*(ROW($B246)-ROW($B$3)))</f>
        <v>-</v>
      </c>
      <c r="N246" s="32" t="str">
        <f>INDEX('Обработка исходного'!Q:Q,ROW($B$3)+4*(ROW($B246)-ROW($B$3)))</f>
        <v>-</v>
      </c>
      <c r="O246" s="32" t="str">
        <f>INDEX('Обработка исходного'!R:R,ROW($B$3)+4*(ROW($B246)-ROW($B$3)))</f>
        <v>-</v>
      </c>
      <c r="P246" s="33" t="str">
        <f>INDEX('Обработка исходного'!S:S,ROW($B$3)+4*(ROW($B246)-ROW($B$3)))</f>
        <v>-</v>
      </c>
    </row>
    <row r="247" spans="1:16" x14ac:dyDescent="0.25">
      <c r="A247" s="10" t="str">
        <f>INDEX('Обработка исходного'!B:B,ROW($B$3)+4*(ROW($B247)-ROW($B$3)))</f>
        <v>Сталь легированная хромомолибденованадиевая</v>
      </c>
      <c r="B247" s="47" t="str">
        <f>INDEX('Обработка исходного'!D:D,ROW($B$3)+4*(ROW($B247)-ROW($B$3)))</f>
        <v>38ХН3МФА</v>
      </c>
      <c r="C247" s="27" t="str">
        <f>IF(ISBLANK(INDEX('Обработка исходного'!E:E,ROW($B$3)+4*(ROW($B247)-ROW($B$3)))),"",INDEX('Обработка исходного'!E:E,ROW($B$3)+4*(ROW($B247)-ROW($B$3))))</f>
        <v>Заготовки крепежных деталей толщиной до 200 мм, КП490*</v>
      </c>
      <c r="D247" s="31">
        <f>INDEX('Обработка исходного'!G:G,ROW($B$3)+4*(ROW($B247)-ROW($B$3)))</f>
        <v>657</v>
      </c>
      <c r="E247" s="32">
        <f>INDEX('Обработка исходного'!H:H,ROW($B$3)+4*(ROW($B247)-ROW($B$3)))</f>
        <v>657</v>
      </c>
      <c r="F247" s="32">
        <f>INDEX('Обработка исходного'!I:I,ROW($B$3)+4*(ROW($B247)-ROW($B$3)))</f>
        <v>628</v>
      </c>
      <c r="G247" s="32">
        <f>INDEX('Обработка исходного'!J:J,ROW($B$3)+4*(ROW($B247)-ROW($B$3)))</f>
        <v>608</v>
      </c>
      <c r="H247" s="32">
        <f>INDEX('Обработка исходного'!K:K,ROW($B$3)+4*(ROW($B247)-ROW($B$3)))</f>
        <v>608</v>
      </c>
      <c r="I247" s="32">
        <f>INDEX('Обработка исходного'!L:L,ROW($B$3)+4*(ROW($B247)-ROW($B$3)))</f>
        <v>589</v>
      </c>
      <c r="J247" s="32">
        <f>INDEX('Обработка исходного'!M:M,ROW($B$3)+4*(ROW($B247)-ROW($B$3)))</f>
        <v>579</v>
      </c>
      <c r="K247" s="32">
        <f>INDEX('Обработка исходного'!N:N,ROW($B$3)+4*(ROW($B247)-ROW($B$3)))</f>
        <v>559</v>
      </c>
      <c r="L247" s="32" t="str">
        <f>INDEX('Обработка исходного'!O:O,ROW($B$3)+4*(ROW($B247)-ROW($B$3)))</f>
        <v>-</v>
      </c>
      <c r="M247" s="32" t="str">
        <f>INDEX('Обработка исходного'!P:P,ROW($B$3)+4*(ROW($B247)-ROW($B$3)))</f>
        <v>-</v>
      </c>
      <c r="N247" s="32" t="str">
        <f>INDEX('Обработка исходного'!Q:Q,ROW($B$3)+4*(ROW($B247)-ROW($B$3)))</f>
        <v>-</v>
      </c>
      <c r="O247" s="32" t="str">
        <f>INDEX('Обработка исходного'!R:R,ROW($B$3)+4*(ROW($B247)-ROW($B$3)))</f>
        <v>-</v>
      </c>
      <c r="P247" s="33" t="str">
        <f>INDEX('Обработка исходного'!S:S,ROW($B$3)+4*(ROW($B247)-ROW($B$3)))</f>
        <v>-</v>
      </c>
    </row>
    <row r="248" spans="1:16" x14ac:dyDescent="0.25">
      <c r="A248" s="10" t="str">
        <f>INDEX('Обработка исходного'!B:B,ROW($B$3)+4*(ROW($B248)-ROW($B$3)))</f>
        <v>Сталь легированная хромомолибденованадиевая</v>
      </c>
      <c r="B248" s="47" t="str">
        <f>INDEX('Обработка исходного'!D:D,ROW($B$3)+4*(ROW($B248)-ROW($B$3)))</f>
        <v>38ХН3МФА</v>
      </c>
      <c r="C248" s="27" t="str">
        <f>IF(ISBLANK(INDEX('Обработка исходного'!E:E,ROW($B$3)+4*(ROW($B248)-ROW($B$3)))),"",INDEX('Обработка исходного'!E:E,ROW($B$3)+4*(ROW($B248)-ROW($B$3))))</f>
        <v>Заготовки крепежных деталей толщиной до 200 мм, КП590*</v>
      </c>
      <c r="D248" s="31">
        <f>INDEX('Обработка исходного'!G:G,ROW($B$3)+4*(ROW($B248)-ROW($B$3)))</f>
        <v>687</v>
      </c>
      <c r="E248" s="32">
        <f>INDEX('Обработка исходного'!H:H,ROW($B$3)+4*(ROW($B248)-ROW($B$3)))</f>
        <v>687</v>
      </c>
      <c r="F248" s="32">
        <f>INDEX('Обработка исходного'!I:I,ROW($B$3)+4*(ROW($B248)-ROW($B$3)))</f>
        <v>657</v>
      </c>
      <c r="G248" s="32">
        <f>INDEX('Обработка исходного'!J:J,ROW($B$3)+4*(ROW($B248)-ROW($B$3)))</f>
        <v>628</v>
      </c>
      <c r="H248" s="32">
        <f>INDEX('Обработка исходного'!K:K,ROW($B$3)+4*(ROW($B248)-ROW($B$3)))</f>
        <v>628</v>
      </c>
      <c r="I248" s="32">
        <f>INDEX('Обработка исходного'!L:L,ROW($B$3)+4*(ROW($B248)-ROW($B$3)))</f>
        <v>608</v>
      </c>
      <c r="J248" s="32">
        <f>INDEX('Обработка исходного'!M:M,ROW($B$3)+4*(ROW($B248)-ROW($B$3)))</f>
        <v>598</v>
      </c>
      <c r="K248" s="32">
        <f>INDEX('Обработка исходного'!N:N,ROW($B$3)+4*(ROW($B248)-ROW($B$3)))</f>
        <v>579</v>
      </c>
      <c r="L248" s="32" t="str">
        <f>INDEX('Обработка исходного'!O:O,ROW($B$3)+4*(ROW($B248)-ROW($B$3)))</f>
        <v>-</v>
      </c>
      <c r="M248" s="32" t="str">
        <f>INDEX('Обработка исходного'!P:P,ROW($B$3)+4*(ROW($B248)-ROW($B$3)))</f>
        <v>-</v>
      </c>
      <c r="N248" s="32" t="str">
        <f>INDEX('Обработка исходного'!Q:Q,ROW($B$3)+4*(ROW($B248)-ROW($B$3)))</f>
        <v>-</v>
      </c>
      <c r="O248" s="32" t="str">
        <f>INDEX('Обработка исходного'!R:R,ROW($B$3)+4*(ROW($B248)-ROW($B$3)))</f>
        <v>-</v>
      </c>
      <c r="P248" s="33" t="str">
        <f>INDEX('Обработка исходного'!S:S,ROW($B$3)+4*(ROW($B248)-ROW($B$3)))</f>
        <v>-</v>
      </c>
    </row>
    <row r="249" spans="1:16" x14ac:dyDescent="0.25">
      <c r="A249" s="10" t="str">
        <f>INDEX('Обработка исходного'!B:B,ROW($B$3)+4*(ROW($B249)-ROW($B$3)))</f>
        <v>Сталь легированная хромомолибденованадиевая</v>
      </c>
      <c r="B249" s="47" t="str">
        <f>INDEX('Обработка исходного'!D:D,ROW($B$3)+4*(ROW($B249)-ROW($B$3)))</f>
        <v>38ХН3МФА</v>
      </c>
      <c r="C249" s="27" t="str">
        <f>IF(ISBLANK(INDEX('Обработка исходного'!E:E,ROW($B$3)+4*(ROW($B249)-ROW($B$3)))),"",INDEX('Обработка исходного'!E:E,ROW($B$3)+4*(ROW($B249)-ROW($B$3))))</f>
        <v>Заготовки крепежных деталей толщиной до 200 мм, КП640*</v>
      </c>
      <c r="D249" s="31">
        <f>INDEX('Обработка исходного'!G:G,ROW($B$3)+4*(ROW($B249)-ROW($B$3)))</f>
        <v>687</v>
      </c>
      <c r="E249" s="32">
        <f>INDEX('Обработка исходного'!H:H,ROW($B$3)+4*(ROW($B249)-ROW($B$3)))</f>
        <v>687</v>
      </c>
      <c r="F249" s="32">
        <f>INDEX('Обработка исходного'!I:I,ROW($B$3)+4*(ROW($B249)-ROW($B$3)))</f>
        <v>657</v>
      </c>
      <c r="G249" s="32">
        <f>INDEX('Обработка исходного'!J:J,ROW($B$3)+4*(ROW($B249)-ROW($B$3)))</f>
        <v>628</v>
      </c>
      <c r="H249" s="32">
        <f>INDEX('Обработка исходного'!K:K,ROW($B$3)+4*(ROW($B249)-ROW($B$3)))</f>
        <v>628</v>
      </c>
      <c r="I249" s="32">
        <f>INDEX('Обработка исходного'!L:L,ROW($B$3)+4*(ROW($B249)-ROW($B$3)))</f>
        <v>608</v>
      </c>
      <c r="J249" s="32">
        <f>INDEX('Обработка исходного'!M:M,ROW($B$3)+4*(ROW($B249)-ROW($B$3)))</f>
        <v>598</v>
      </c>
      <c r="K249" s="32">
        <f>INDEX('Обработка исходного'!N:N,ROW($B$3)+4*(ROW($B249)-ROW($B$3)))</f>
        <v>579</v>
      </c>
      <c r="L249" s="32" t="str">
        <f>INDEX('Обработка исходного'!O:O,ROW($B$3)+4*(ROW($B249)-ROW($B$3)))</f>
        <v>-</v>
      </c>
      <c r="M249" s="32" t="str">
        <f>INDEX('Обработка исходного'!P:P,ROW($B$3)+4*(ROW($B249)-ROW($B$3)))</f>
        <v>-</v>
      </c>
      <c r="N249" s="32" t="str">
        <f>INDEX('Обработка исходного'!Q:Q,ROW($B$3)+4*(ROW($B249)-ROW($B$3)))</f>
        <v>-</v>
      </c>
      <c r="O249" s="32" t="str">
        <f>INDEX('Обработка исходного'!R:R,ROW($B$3)+4*(ROW($B249)-ROW($B$3)))</f>
        <v>-</v>
      </c>
      <c r="P249" s="33" t="str">
        <f>INDEX('Обработка исходного'!S:S,ROW($B$3)+4*(ROW($B249)-ROW($B$3)))</f>
        <v>-</v>
      </c>
    </row>
    <row r="250" spans="1:16" x14ac:dyDescent="0.25">
      <c r="A250" s="10" t="str">
        <f>INDEX('Обработка исходного'!B:B,ROW($B$3)+4*(ROW($B250)-ROW($B$3)))</f>
        <v>Сталь легированная хромомолибденованадиевая</v>
      </c>
      <c r="B250" s="47" t="str">
        <f>INDEX('Обработка исходного'!D:D,ROW($B$3)+4*(ROW($B250)-ROW($B$3)))</f>
        <v>38ХН3МФА</v>
      </c>
      <c r="C250" s="27" t="str">
        <f>IF(ISBLANK(INDEX('Обработка исходного'!E:E,ROW($B$3)+4*(ROW($B250)-ROW($B$3)))),"",INDEX('Обработка исходного'!E:E,ROW($B$3)+4*(ROW($B250)-ROW($B$3))))</f>
        <v>Заготовки крепежных деталей толщиной до 200 мм, КП685*</v>
      </c>
      <c r="D250" s="31">
        <f>INDEX('Обработка исходного'!G:G,ROW($B$3)+4*(ROW($B250)-ROW($B$3)))</f>
        <v>785</v>
      </c>
      <c r="E250" s="32">
        <f>INDEX('Обработка исходного'!H:H,ROW($B$3)+4*(ROW($B250)-ROW($B$3)))</f>
        <v>785</v>
      </c>
      <c r="F250" s="32">
        <f>INDEX('Обработка исходного'!I:I,ROW($B$3)+4*(ROW($B250)-ROW($B$3)))</f>
        <v>755</v>
      </c>
      <c r="G250" s="32">
        <f>INDEX('Обработка исходного'!J:J,ROW($B$3)+4*(ROW($B250)-ROW($B$3)))</f>
        <v>726</v>
      </c>
      <c r="H250" s="32">
        <f>INDEX('Обработка исходного'!K:K,ROW($B$3)+4*(ROW($B250)-ROW($B$3)))</f>
        <v>726</v>
      </c>
      <c r="I250" s="32">
        <f>INDEX('Обработка исходного'!L:L,ROW($B$3)+4*(ROW($B250)-ROW($B$3)))</f>
        <v>706</v>
      </c>
      <c r="J250" s="32">
        <f>INDEX('Обработка исходного'!M:M,ROW($B$3)+4*(ROW($B250)-ROW($B$3)))</f>
        <v>687</v>
      </c>
      <c r="K250" s="32">
        <f>INDEX('Обработка исходного'!N:N,ROW($B$3)+4*(ROW($B250)-ROW($B$3)))</f>
        <v>667</v>
      </c>
      <c r="L250" s="32" t="str">
        <f>INDEX('Обработка исходного'!O:O,ROW($B$3)+4*(ROW($B250)-ROW($B$3)))</f>
        <v>-</v>
      </c>
      <c r="M250" s="32" t="str">
        <f>INDEX('Обработка исходного'!P:P,ROW($B$3)+4*(ROW($B250)-ROW($B$3)))</f>
        <v>-</v>
      </c>
      <c r="N250" s="32" t="str">
        <f>INDEX('Обработка исходного'!Q:Q,ROW($B$3)+4*(ROW($B250)-ROW($B$3)))</f>
        <v>-</v>
      </c>
      <c r="O250" s="32" t="str">
        <f>INDEX('Обработка исходного'!R:R,ROW($B$3)+4*(ROW($B250)-ROW($B$3)))</f>
        <v>-</v>
      </c>
      <c r="P250" s="33" t="str">
        <f>INDEX('Обработка исходного'!S:S,ROW($B$3)+4*(ROW($B250)-ROW($B$3)))</f>
        <v>-</v>
      </c>
    </row>
    <row r="251" spans="1:16" x14ac:dyDescent="0.25">
      <c r="A251" s="10" t="str">
        <f>INDEX('Обработка исходного'!B:B,ROW($B$3)+4*(ROW($B251)-ROW($B$3)))</f>
        <v>Сталь легированная хромомолибденованадиевая</v>
      </c>
      <c r="B251" s="47" t="str">
        <f>INDEX('Обработка исходного'!D:D,ROW($B$3)+4*(ROW($B251)-ROW($B$3)))</f>
        <v>38ХН3МФА</v>
      </c>
      <c r="C251" s="27" t="str">
        <f>IF(ISBLANK(INDEX('Обработка исходного'!E:E,ROW($B$3)+4*(ROW($B251)-ROW($B$3)))),"",INDEX('Обработка исходного'!E:E,ROW($B$3)+4*(ROW($B251)-ROW($B$3))))</f>
        <v>Заготовки крепежных деталей толщиной до 200 мм, КП785*</v>
      </c>
      <c r="D251" s="31">
        <f>INDEX('Обработка исходного'!G:G,ROW($B$3)+4*(ROW($B251)-ROW($B$3)))</f>
        <v>883</v>
      </c>
      <c r="E251" s="32">
        <f>INDEX('Обработка исходного'!H:H,ROW($B$3)+4*(ROW($B251)-ROW($B$3)))</f>
        <v>883</v>
      </c>
      <c r="F251" s="32">
        <f>INDEX('Обработка исходного'!I:I,ROW($B$3)+4*(ROW($B251)-ROW($B$3)))</f>
        <v>844</v>
      </c>
      <c r="G251" s="32">
        <f>INDEX('Обработка исходного'!J:J,ROW($B$3)+4*(ROW($B251)-ROW($B$3)))</f>
        <v>824</v>
      </c>
      <c r="H251" s="32">
        <f>INDEX('Обработка исходного'!K:K,ROW($B$3)+4*(ROW($B251)-ROW($B$3)))</f>
        <v>814</v>
      </c>
      <c r="I251" s="32">
        <f>INDEX('Обработка исходного'!L:L,ROW($B$3)+4*(ROW($B251)-ROW($B$3)))</f>
        <v>785</v>
      </c>
      <c r="J251" s="32">
        <f>INDEX('Обработка исходного'!M:M,ROW($B$3)+4*(ROW($B251)-ROW($B$3)))</f>
        <v>785</v>
      </c>
      <c r="K251" s="32">
        <f>INDEX('Обработка исходного'!N:N,ROW($B$3)+4*(ROW($B251)-ROW($B$3)))</f>
        <v>746</v>
      </c>
      <c r="L251" s="32" t="str">
        <f>INDEX('Обработка исходного'!O:O,ROW($B$3)+4*(ROW($B251)-ROW($B$3)))</f>
        <v>-</v>
      </c>
      <c r="M251" s="32" t="str">
        <f>INDEX('Обработка исходного'!P:P,ROW($B$3)+4*(ROW($B251)-ROW($B$3)))</f>
        <v>-</v>
      </c>
      <c r="N251" s="32" t="str">
        <f>INDEX('Обработка исходного'!Q:Q,ROW($B$3)+4*(ROW($B251)-ROW($B$3)))</f>
        <v>-</v>
      </c>
      <c r="O251" s="32" t="str">
        <f>INDEX('Обработка исходного'!R:R,ROW($B$3)+4*(ROW($B251)-ROW($B$3)))</f>
        <v>-</v>
      </c>
      <c r="P251" s="33" t="str">
        <f>INDEX('Обработка исходного'!S:S,ROW($B$3)+4*(ROW($B251)-ROW($B$3)))</f>
        <v>-</v>
      </c>
    </row>
    <row r="252" spans="1:16" x14ac:dyDescent="0.25">
      <c r="A252" s="10" t="str">
        <f>INDEX('Обработка исходного'!B:B,ROW($B$3)+4*(ROW($B252)-ROW($B$3)))</f>
        <v>Сталь легированная хромомолибденованадиевая</v>
      </c>
      <c r="B252" s="47" t="str">
        <f>INDEX('Обработка исходного'!D:D,ROW($B$3)+4*(ROW($B252)-ROW($B$3)))</f>
        <v>38ХН3МФА</v>
      </c>
      <c r="C252" s="27" t="str">
        <f>IF(ISBLANK(INDEX('Обработка исходного'!E:E,ROW($B$3)+4*(ROW($B252)-ROW($B$3)))),"",INDEX('Обработка исходного'!E:E,ROW($B$3)+4*(ROW($B252)-ROW($B$3))))</f>
        <v>Заготовки крепежных деталей толщиной до 200 мм, КП880*</v>
      </c>
      <c r="D252" s="31">
        <f>INDEX('Обработка исходного'!G:G,ROW($B$3)+4*(ROW($B252)-ROW($B$3)))</f>
        <v>981</v>
      </c>
      <c r="E252" s="32">
        <f>INDEX('Обработка исходного'!H:H,ROW($B$3)+4*(ROW($B252)-ROW($B$3)))</f>
        <v>981</v>
      </c>
      <c r="F252" s="32">
        <f>INDEX('Обработка исходного'!I:I,ROW($B$3)+4*(ROW($B252)-ROW($B$3)))</f>
        <v>942</v>
      </c>
      <c r="G252" s="32">
        <f>INDEX('Обработка исходного'!J:J,ROW($B$3)+4*(ROW($B252)-ROW($B$3)))</f>
        <v>912</v>
      </c>
      <c r="H252" s="32">
        <f>INDEX('Обработка исходного'!K:K,ROW($B$3)+4*(ROW($B252)-ROW($B$3)))</f>
        <v>903</v>
      </c>
      <c r="I252" s="32">
        <f>INDEX('Обработка исходного'!L:L,ROW($B$3)+4*(ROW($B252)-ROW($B$3)))</f>
        <v>883</v>
      </c>
      <c r="J252" s="32">
        <f>INDEX('Обработка исходного'!M:M,ROW($B$3)+4*(ROW($B252)-ROW($B$3)))</f>
        <v>863</v>
      </c>
      <c r="K252" s="32">
        <f>INDEX('Обработка исходного'!N:N,ROW($B$3)+4*(ROW($B252)-ROW($B$3)))</f>
        <v>834</v>
      </c>
      <c r="L252" s="32" t="str">
        <f>INDEX('Обработка исходного'!O:O,ROW($B$3)+4*(ROW($B252)-ROW($B$3)))</f>
        <v>-</v>
      </c>
      <c r="M252" s="32" t="str">
        <f>INDEX('Обработка исходного'!P:P,ROW($B$3)+4*(ROW($B252)-ROW($B$3)))</f>
        <v>-</v>
      </c>
      <c r="N252" s="32" t="str">
        <f>INDEX('Обработка исходного'!Q:Q,ROW($B$3)+4*(ROW($B252)-ROW($B$3)))</f>
        <v>-</v>
      </c>
      <c r="O252" s="32" t="str">
        <f>INDEX('Обработка исходного'!R:R,ROW($B$3)+4*(ROW($B252)-ROW($B$3)))</f>
        <v>-</v>
      </c>
      <c r="P252" s="33" t="str">
        <f>INDEX('Обработка исходного'!S:S,ROW($B$3)+4*(ROW($B252)-ROW($B$3)))</f>
        <v>-</v>
      </c>
    </row>
    <row r="253" spans="1:16" x14ac:dyDescent="0.25">
      <c r="A253" s="10" t="str">
        <f>INDEX('Обработка исходного'!B:B,ROW($B$3)+4*(ROW($B253)-ROW($B$3)))</f>
        <v>Сталь легированная хромомолибденованадиевая</v>
      </c>
      <c r="B253" s="47" t="str">
        <f>INDEX('Обработка исходного'!D:D,ROW($B$3)+4*(ROW($B253)-ROW($B$3)))</f>
        <v>20Х1М1Ф1БР</v>
      </c>
      <c r="C253" s="27" t="str">
        <f>IF(ISBLANK(INDEX('Обработка исходного'!E:E,ROW($B$3)+4*(ROW($B253)-ROW($B$3)))),"",INDEX('Обработка исходного'!E:E,ROW($B$3)+4*(ROW($B253)-ROW($B$3))))</f>
        <v>Заготовки крепежных деталей толщиной до 200 мм, КП670*</v>
      </c>
      <c r="D253" s="31">
        <f>INDEX('Обработка исходного'!G:G,ROW($B$3)+4*(ROW($B253)-ROW($B$3)))</f>
        <v>785</v>
      </c>
      <c r="E253" s="32">
        <f>INDEX('Обработка исходного'!H:H,ROW($B$3)+4*(ROW($B253)-ROW($B$3)))</f>
        <v>775</v>
      </c>
      <c r="F253" s="32">
        <f>INDEX('Обработка исходного'!I:I,ROW($B$3)+4*(ROW($B253)-ROW($B$3)))</f>
        <v>765</v>
      </c>
      <c r="G253" s="32">
        <f>INDEX('Обработка исходного'!J:J,ROW($B$3)+4*(ROW($B253)-ROW($B$3)))</f>
        <v>755</v>
      </c>
      <c r="H253" s="32">
        <f>INDEX('Обработка исходного'!K:K,ROW($B$3)+4*(ROW($B253)-ROW($B$3)))</f>
        <v>746</v>
      </c>
      <c r="I253" s="32">
        <f>INDEX('Обработка исходного'!L:L,ROW($B$3)+4*(ROW($B253)-ROW($B$3)))</f>
        <v>736</v>
      </c>
      <c r="J253" s="32">
        <f>INDEX('Обработка исходного'!M:M,ROW($B$3)+4*(ROW($B253)-ROW($B$3)))</f>
        <v>726</v>
      </c>
      <c r="K253" s="32">
        <f>INDEX('Обработка исходного'!N:N,ROW($B$3)+4*(ROW($B253)-ROW($B$3)))</f>
        <v>716</v>
      </c>
      <c r="L253" s="32">
        <f>INDEX('Обработка исходного'!O:O,ROW($B$3)+4*(ROW($B253)-ROW($B$3)))</f>
        <v>697</v>
      </c>
      <c r="M253" s="32">
        <f>INDEX('Обработка исходного'!P:P,ROW($B$3)+4*(ROW($B253)-ROW($B$3)))</f>
        <v>647</v>
      </c>
      <c r="N253" s="32">
        <f>INDEX('Обработка исходного'!Q:Q,ROW($B$3)+4*(ROW($B253)-ROW($B$3)))</f>
        <v>598</v>
      </c>
      <c r="O253" s="32" t="str">
        <f>INDEX('Обработка исходного'!R:R,ROW($B$3)+4*(ROW($B253)-ROW($B$3)))</f>
        <v>-</v>
      </c>
      <c r="P253" s="33" t="str">
        <f>INDEX('Обработка исходного'!S:S,ROW($B$3)+4*(ROW($B253)-ROW($B$3)))</f>
        <v>-</v>
      </c>
    </row>
    <row r="254" spans="1:16" ht="25.5" x14ac:dyDescent="0.25">
      <c r="A254" s="10" t="str">
        <f>INDEX('Обработка исходного'!B:B,ROW($B$3)+4*(ROW($B254)-ROW($B$3)))</f>
        <v>Сталь легированная кремнемарганцовистая</v>
      </c>
      <c r="B254" s="47" t="str">
        <f>INDEX('Обработка исходного'!D:D,ROW($B$3)+4*(ROW($B254)-ROW($B$3)))</f>
        <v>15ГС</v>
      </c>
      <c r="C254" s="27" t="str">
        <f>IF(ISBLANK(INDEX('Обработка исходного'!E:E,ROW($B$3)+4*(ROW($B254)-ROW($B$3)))),"",INDEX('Обработка исходного'!E:E,ROW($B$3)+4*(ROW($B254)-ROW($B$3))))</f>
        <v>Трубы бесшовные горячекатаные наружным диаметром от 10 до 465 мм с толщиной стенки от 2 до 60 мм</v>
      </c>
      <c r="D254" s="31">
        <f>INDEX('Обработка исходного'!G:G,ROW($B$3)+4*(ROW($B254)-ROW($B$3)))</f>
        <v>491</v>
      </c>
      <c r="E254" s="32">
        <f>INDEX('Обработка исходного'!H:H,ROW($B$3)+4*(ROW($B254)-ROW($B$3)))</f>
        <v>471</v>
      </c>
      <c r="F254" s="32">
        <f>INDEX('Обработка исходного'!I:I,ROW($B$3)+4*(ROW($B254)-ROW($B$3)))</f>
        <v>461</v>
      </c>
      <c r="G254" s="32">
        <f>INDEX('Обработка исходного'!J:J,ROW($B$3)+4*(ROW($B254)-ROW($B$3)))</f>
        <v>451</v>
      </c>
      <c r="H254" s="32">
        <f>INDEX('Обработка исходного'!K:K,ROW($B$3)+4*(ROW($B254)-ROW($B$3)))</f>
        <v>441</v>
      </c>
      <c r="I254" s="32">
        <f>INDEX('Обработка исходного'!L:L,ROW($B$3)+4*(ROW($B254)-ROW($B$3)))</f>
        <v>422</v>
      </c>
      <c r="J254" s="32">
        <f>INDEX('Обработка исходного'!M:M,ROW($B$3)+4*(ROW($B254)-ROW($B$3)))</f>
        <v>412</v>
      </c>
      <c r="K254" s="32">
        <f>INDEX('Обработка исходного'!N:N,ROW($B$3)+4*(ROW($B254)-ROW($B$3)))</f>
        <v>412</v>
      </c>
      <c r="L254" s="32">
        <f>INDEX('Обработка исходного'!O:O,ROW($B$3)+4*(ROW($B254)-ROW($B$3)))</f>
        <v>412</v>
      </c>
      <c r="M254" s="32" t="str">
        <f>INDEX('Обработка исходного'!P:P,ROW($B$3)+4*(ROW($B254)-ROW($B$3)))</f>
        <v>-</v>
      </c>
      <c r="N254" s="32" t="str">
        <f>INDEX('Обработка исходного'!Q:Q,ROW($B$3)+4*(ROW($B254)-ROW($B$3)))</f>
        <v>-</v>
      </c>
      <c r="O254" s="32" t="str">
        <f>INDEX('Обработка исходного'!R:R,ROW($B$3)+4*(ROW($B254)-ROW($B$3)))</f>
        <v>-</v>
      </c>
      <c r="P254" s="33" t="str">
        <f>INDEX('Обработка исходного'!S:S,ROW($B$3)+4*(ROW($B254)-ROW($B$3)))</f>
        <v>-</v>
      </c>
    </row>
    <row r="255" spans="1:16" x14ac:dyDescent="0.25">
      <c r="A255" s="10" t="str">
        <f>INDEX('Обработка исходного'!B:B,ROW($B$3)+4*(ROW($B255)-ROW($B$3)))</f>
        <v>Сталь легированная кремнемарганцовистая</v>
      </c>
      <c r="B255" s="47" t="str">
        <f>INDEX('Обработка исходного'!D:D,ROW($B$3)+4*(ROW($B255)-ROW($B$3)))</f>
        <v>16ГС</v>
      </c>
      <c r="C255" s="27" t="str">
        <f>IF(ISBLANK(INDEX('Обработка исходного'!E:E,ROW($B$3)+4*(ROW($B255)-ROW($B$3)))),"",INDEX('Обработка исходного'!E:E,ROW($B$3)+4*(ROW($B255)-ROW($B$3))))</f>
        <v>Листы горячекатаные толщиной от 2 до 160 мм</v>
      </c>
      <c r="D255" s="31">
        <f>INDEX('Обработка исходного'!G:G,ROW($B$3)+4*(ROW($B255)-ROW($B$3)))</f>
        <v>451</v>
      </c>
      <c r="E255" s="32">
        <f>INDEX('Обработка исходного'!H:H,ROW($B$3)+4*(ROW($B255)-ROW($B$3)))</f>
        <v>422</v>
      </c>
      <c r="F255" s="32">
        <f>INDEX('Обработка исходного'!I:I,ROW($B$3)+4*(ROW($B255)-ROW($B$3)))</f>
        <v>392</v>
      </c>
      <c r="G255" s="32">
        <f>INDEX('Обработка исходного'!J:J,ROW($B$3)+4*(ROW($B255)-ROW($B$3)))</f>
        <v>392</v>
      </c>
      <c r="H255" s="32">
        <f>INDEX('Обработка исходного'!K:K,ROW($B$3)+4*(ROW($B255)-ROW($B$3)))</f>
        <v>392</v>
      </c>
      <c r="I255" s="32">
        <f>INDEX('Обработка исходного'!L:L,ROW($B$3)+4*(ROW($B255)-ROW($B$3)))</f>
        <v>392</v>
      </c>
      <c r="J255" s="32">
        <f>INDEX('Обработка исходного'!M:M,ROW($B$3)+4*(ROW($B255)-ROW($B$3)))</f>
        <v>373</v>
      </c>
      <c r="K255" s="32">
        <f>INDEX('Обработка исходного'!N:N,ROW($B$3)+4*(ROW($B255)-ROW($B$3)))</f>
        <v>373</v>
      </c>
      <c r="L255" s="32" t="str">
        <f>INDEX('Обработка исходного'!O:O,ROW($B$3)+4*(ROW($B255)-ROW($B$3)))</f>
        <v>-</v>
      </c>
      <c r="M255" s="32" t="str">
        <f>INDEX('Обработка исходного'!P:P,ROW($B$3)+4*(ROW($B255)-ROW($B$3)))</f>
        <v>-</v>
      </c>
      <c r="N255" s="32" t="str">
        <f>INDEX('Обработка исходного'!Q:Q,ROW($B$3)+4*(ROW($B255)-ROW($B$3)))</f>
        <v>-</v>
      </c>
      <c r="O255" s="32" t="str">
        <f>INDEX('Обработка исходного'!R:R,ROW($B$3)+4*(ROW($B255)-ROW($B$3)))</f>
        <v>-</v>
      </c>
      <c r="P255" s="33" t="str">
        <f>INDEX('Обработка исходного'!S:S,ROW($B$3)+4*(ROW($B255)-ROW($B$3)))</f>
        <v>-</v>
      </c>
    </row>
    <row r="256" spans="1:16" x14ac:dyDescent="0.25">
      <c r="A256" s="10" t="str">
        <f>INDEX('Обработка исходного'!B:B,ROW($B$3)+4*(ROW($B256)-ROW($B$3)))</f>
        <v>Сталь легированная кремнемарганцовистая</v>
      </c>
      <c r="B256" s="47" t="str">
        <f>INDEX('Обработка исходного'!D:D,ROW($B$3)+4*(ROW($B256)-ROW($B$3)))</f>
        <v>20ГСЛ</v>
      </c>
      <c r="C256" s="27" t="str">
        <f>IF(ISBLANK(INDEX('Обработка исходного'!E:E,ROW($B$3)+4*(ROW($B256)-ROW($B$3)))),"",INDEX('Обработка исходного'!E:E,ROW($B$3)+4*(ROW($B256)-ROW($B$3))))</f>
        <v>Отливки</v>
      </c>
      <c r="D256" s="31">
        <f>INDEX('Обработка исходного'!G:G,ROW($B$3)+4*(ROW($B256)-ROW($B$3)))</f>
        <v>491</v>
      </c>
      <c r="E256" s="32">
        <f>INDEX('Обработка исходного'!H:H,ROW($B$3)+4*(ROW($B256)-ROW($B$3)))</f>
        <v>471</v>
      </c>
      <c r="F256" s="32">
        <f>INDEX('Обработка исходного'!I:I,ROW($B$3)+4*(ROW($B256)-ROW($B$3)))</f>
        <v>441</v>
      </c>
      <c r="G256" s="32">
        <f>INDEX('Обработка исходного'!J:J,ROW($B$3)+4*(ROW($B256)-ROW($B$3)))</f>
        <v>441</v>
      </c>
      <c r="H256" s="32">
        <f>INDEX('Обработка исходного'!K:K,ROW($B$3)+4*(ROW($B256)-ROW($B$3)))</f>
        <v>422</v>
      </c>
      <c r="I256" s="32">
        <f>INDEX('Обработка исходного'!L:L,ROW($B$3)+4*(ROW($B256)-ROW($B$3)))</f>
        <v>422</v>
      </c>
      <c r="J256" s="32">
        <f>INDEX('Обработка исходного'!M:M,ROW($B$3)+4*(ROW($B256)-ROW($B$3)))</f>
        <v>422</v>
      </c>
      <c r="K256" s="32">
        <f>INDEX('Обработка исходного'!N:N,ROW($B$3)+4*(ROW($B256)-ROW($B$3)))</f>
        <v>422</v>
      </c>
      <c r="L256" s="32" t="str">
        <f>INDEX('Обработка исходного'!O:O,ROW($B$3)+4*(ROW($B256)-ROW($B$3)))</f>
        <v>-</v>
      </c>
      <c r="M256" s="32" t="str">
        <f>INDEX('Обработка исходного'!P:P,ROW($B$3)+4*(ROW($B256)-ROW($B$3)))</f>
        <v>-</v>
      </c>
      <c r="N256" s="32" t="str">
        <f>INDEX('Обработка исходного'!Q:Q,ROW($B$3)+4*(ROW($B256)-ROW($B$3)))</f>
        <v>-</v>
      </c>
      <c r="O256" s="32" t="str">
        <f>INDEX('Обработка исходного'!R:R,ROW($B$3)+4*(ROW($B256)-ROW($B$3)))</f>
        <v>-</v>
      </c>
      <c r="P256" s="33" t="str">
        <f>INDEX('Обработка исходного'!S:S,ROW($B$3)+4*(ROW($B256)-ROW($B$3)))</f>
        <v>-</v>
      </c>
    </row>
    <row r="257" spans="1:16" x14ac:dyDescent="0.25">
      <c r="A257" s="10" t="str">
        <f>INDEX('Обработка исходного'!B:B,ROW($B$3)+4*(ROW($B257)-ROW($B$3)))</f>
        <v>Сталь легированная кремнемарганцовистая</v>
      </c>
      <c r="B257" s="47" t="str">
        <f>INDEX('Обработка исходного'!D:D,ROW($B$3)+4*(ROW($B257)-ROW($B$3)))</f>
        <v>09Г2С</v>
      </c>
      <c r="C257" s="27" t="str">
        <f>IF(ISBLANK(INDEX('Обработка исходного'!E:E,ROW($B$3)+4*(ROW($B257)-ROW($B$3)))),"",INDEX('Обработка исходного'!E:E,ROW($B$3)+4*(ROW($B257)-ROW($B$3))))</f>
        <v>Прокат толщиной от 4 до 160 мм</v>
      </c>
      <c r="D257" s="31">
        <f>INDEX('Обработка исходного'!G:G,ROW($B$3)+4*(ROW($B257)-ROW($B$3)))</f>
        <v>432</v>
      </c>
      <c r="E257" s="32">
        <f>INDEX('Обработка исходного'!H:H,ROW($B$3)+4*(ROW($B257)-ROW($B$3)))</f>
        <v>432</v>
      </c>
      <c r="F257" s="32">
        <f>INDEX('Обработка исходного'!I:I,ROW($B$3)+4*(ROW($B257)-ROW($B$3)))</f>
        <v>432</v>
      </c>
      <c r="G257" s="32">
        <f>INDEX('Обработка исходного'!J:J,ROW($B$3)+4*(ROW($B257)-ROW($B$3)))</f>
        <v>432</v>
      </c>
      <c r="H257" s="32">
        <f>INDEX('Обработка исходного'!K:K,ROW($B$3)+4*(ROW($B257)-ROW($B$3)))</f>
        <v>432</v>
      </c>
      <c r="I257" s="32">
        <f>INDEX('Обработка исходного'!L:L,ROW($B$3)+4*(ROW($B257)-ROW($B$3)))</f>
        <v>432</v>
      </c>
      <c r="J257" s="32">
        <f>INDEX('Обработка исходного'!M:M,ROW($B$3)+4*(ROW($B257)-ROW($B$3)))</f>
        <v>432</v>
      </c>
      <c r="K257" s="32">
        <f>INDEX('Обработка исходного'!N:N,ROW($B$3)+4*(ROW($B257)-ROW($B$3)))</f>
        <v>432</v>
      </c>
      <c r="L257" s="32">
        <f>INDEX('Обработка исходного'!O:O,ROW($B$3)+4*(ROW($B257)-ROW($B$3)))</f>
        <v>432</v>
      </c>
      <c r="M257" s="32">
        <f>INDEX('Обработка исходного'!P:P,ROW($B$3)+4*(ROW($B257)-ROW($B$3)))</f>
        <v>392</v>
      </c>
      <c r="N257" s="32" t="str">
        <f>INDEX('Обработка исходного'!Q:Q,ROW($B$3)+4*(ROW($B257)-ROW($B$3)))</f>
        <v>-</v>
      </c>
      <c r="O257" s="32" t="str">
        <f>INDEX('Обработка исходного'!R:R,ROW($B$3)+4*(ROW($B257)-ROW($B$3)))</f>
        <v>-</v>
      </c>
      <c r="P257" s="33" t="str">
        <f>INDEX('Обработка исходного'!S:S,ROW($B$3)+4*(ROW($B257)-ROW($B$3)))</f>
        <v>-</v>
      </c>
    </row>
    <row r="258" spans="1:16" x14ac:dyDescent="0.25">
      <c r="A258" s="10" t="str">
        <f>INDEX('Обработка исходного'!B:B,ROW($B$3)+4*(ROW($B258)-ROW($B$3)))</f>
        <v>Сталь высокохромистая</v>
      </c>
      <c r="B258" s="47" t="str">
        <f>INDEX('Обработка исходного'!D:D,ROW($B$3)+4*(ROW($B258)-ROW($B$3)))</f>
        <v>08Х13</v>
      </c>
      <c r="C258" s="27" t="str">
        <f>IF(ISBLANK(INDEX('Обработка исходного'!E:E,ROW($B$3)+4*(ROW($B258)-ROW($B$3)))),"",INDEX('Обработка исходного'!E:E,ROW($B$3)+4*(ROW($B258)-ROW($B$3))))</f>
        <v>Листы толщиной от 4 до 50 мм</v>
      </c>
      <c r="D258" s="31">
        <f>INDEX('Обработка исходного'!G:G,ROW($B$3)+4*(ROW($B258)-ROW($B$3)))</f>
        <v>422</v>
      </c>
      <c r="E258" s="32">
        <f>INDEX('Обработка исходного'!H:H,ROW($B$3)+4*(ROW($B258)-ROW($B$3)))</f>
        <v>402</v>
      </c>
      <c r="F258" s="32">
        <f>INDEX('Обработка исходного'!I:I,ROW($B$3)+4*(ROW($B258)-ROW($B$3)))</f>
        <v>392</v>
      </c>
      <c r="G258" s="32">
        <f>INDEX('Обработка исходного'!J:J,ROW($B$3)+4*(ROW($B258)-ROW($B$3)))</f>
        <v>373</v>
      </c>
      <c r="H258" s="32">
        <f>INDEX('Обработка исходного'!K:K,ROW($B$3)+4*(ROW($B258)-ROW($B$3)))</f>
        <v>363</v>
      </c>
      <c r="I258" s="32">
        <f>INDEX('Обработка исходного'!L:L,ROW($B$3)+4*(ROW($B258)-ROW($B$3)))</f>
        <v>353</v>
      </c>
      <c r="J258" s="32">
        <f>INDEX('Обработка исходного'!M:M,ROW($B$3)+4*(ROW($B258)-ROW($B$3)))</f>
        <v>343</v>
      </c>
      <c r="K258" s="32" t="str">
        <f>INDEX('Обработка исходного'!N:N,ROW($B$3)+4*(ROW($B258)-ROW($B$3)))</f>
        <v>-</v>
      </c>
      <c r="L258" s="32" t="str">
        <f>INDEX('Обработка исходного'!O:O,ROW($B$3)+4*(ROW($B258)-ROW($B$3)))</f>
        <v>-</v>
      </c>
      <c r="M258" s="32" t="str">
        <f>INDEX('Обработка исходного'!P:P,ROW($B$3)+4*(ROW($B258)-ROW($B$3)))</f>
        <v>-</v>
      </c>
      <c r="N258" s="32" t="str">
        <f>INDEX('Обработка исходного'!Q:Q,ROW($B$3)+4*(ROW($B258)-ROW($B$3)))</f>
        <v>-</v>
      </c>
      <c r="O258" s="32" t="str">
        <f>INDEX('Обработка исходного'!R:R,ROW($B$3)+4*(ROW($B258)-ROW($B$3)))</f>
        <v>-</v>
      </c>
      <c r="P258" s="33" t="str">
        <f>INDEX('Обработка исходного'!S:S,ROW($B$3)+4*(ROW($B258)-ROW($B$3)))</f>
        <v>-</v>
      </c>
    </row>
    <row r="259" spans="1:16" ht="25.5" x14ac:dyDescent="0.25">
      <c r="A259" s="10" t="str">
        <f>INDEX('Обработка исходного'!B:B,ROW($B$3)+4*(ROW($B259)-ROW($B$3)))</f>
        <v>Сталь высокохромистая</v>
      </c>
      <c r="B259" s="47" t="str">
        <f>INDEX('Обработка исходного'!D:D,ROW($B$3)+4*(ROW($B259)-ROW($B$3)))</f>
        <v>08Х13</v>
      </c>
      <c r="C259" s="27" t="str">
        <f>IF(ISBLANK(INDEX('Обработка исходного'!E:E,ROW($B$3)+4*(ROW($B259)-ROW($B$3)))),"",INDEX('Обработка исходного'!E:E,ROW($B$3)+4*(ROW($B259)-ROW($B$3))))</f>
        <v>Трубы наружным диаметром от 5 до 250 мм с толщиной стенки от 0,2 до 22 мм</v>
      </c>
      <c r="D259" s="31">
        <f>INDEX('Обработка исходного'!G:G,ROW($B$3)+4*(ROW($B259)-ROW($B$3)))</f>
        <v>373</v>
      </c>
      <c r="E259" s="32">
        <f>INDEX('Обработка исходного'!H:H,ROW($B$3)+4*(ROW($B259)-ROW($B$3)))</f>
        <v>363</v>
      </c>
      <c r="F259" s="32">
        <f>INDEX('Обработка исходного'!I:I,ROW($B$3)+4*(ROW($B259)-ROW($B$3)))</f>
        <v>353</v>
      </c>
      <c r="G259" s="32">
        <f>INDEX('Обработка исходного'!J:J,ROW($B$3)+4*(ROW($B259)-ROW($B$3)))</f>
        <v>333</v>
      </c>
      <c r="H259" s="32">
        <f>INDEX('Обработка исходного'!K:K,ROW($B$3)+4*(ROW($B259)-ROW($B$3)))</f>
        <v>323</v>
      </c>
      <c r="I259" s="32">
        <f>INDEX('Обработка исходного'!L:L,ROW($B$3)+4*(ROW($B259)-ROW($B$3)))</f>
        <v>314</v>
      </c>
      <c r="J259" s="32">
        <f>INDEX('Обработка исходного'!M:M,ROW($B$3)+4*(ROW($B259)-ROW($B$3)))</f>
        <v>314</v>
      </c>
      <c r="K259" s="32" t="str">
        <f>INDEX('Обработка исходного'!N:N,ROW($B$3)+4*(ROW($B259)-ROW($B$3)))</f>
        <v>-</v>
      </c>
      <c r="L259" s="32" t="str">
        <f>INDEX('Обработка исходного'!O:O,ROW($B$3)+4*(ROW($B259)-ROW($B$3)))</f>
        <v>-</v>
      </c>
      <c r="M259" s="32" t="str">
        <f>INDEX('Обработка исходного'!P:P,ROW($B$3)+4*(ROW($B259)-ROW($B$3)))</f>
        <v>-</v>
      </c>
      <c r="N259" s="32" t="str">
        <f>INDEX('Обработка исходного'!Q:Q,ROW($B$3)+4*(ROW($B259)-ROW($B$3)))</f>
        <v>-</v>
      </c>
      <c r="O259" s="32" t="str">
        <f>INDEX('Обработка исходного'!R:R,ROW($B$3)+4*(ROW($B259)-ROW($B$3)))</f>
        <v>-</v>
      </c>
      <c r="P259" s="33" t="str">
        <f>INDEX('Обработка исходного'!S:S,ROW($B$3)+4*(ROW($B259)-ROW($B$3)))</f>
        <v>-</v>
      </c>
    </row>
    <row r="260" spans="1:16" x14ac:dyDescent="0.25">
      <c r="A260" s="10" t="str">
        <f>INDEX('Обработка исходного'!B:B,ROW($B$3)+4*(ROW($B260)-ROW($B$3)))</f>
        <v>Сталь высокохромистая</v>
      </c>
      <c r="B260" s="47" t="str">
        <f>INDEX('Обработка исходного'!D:D,ROW($B$3)+4*(ROW($B260)-ROW($B$3)))</f>
        <v>20Х13</v>
      </c>
      <c r="C260" s="27" t="str">
        <f>IF(ISBLANK(INDEX('Обработка исходного'!E:E,ROW($B$3)+4*(ROW($B260)-ROW($B$3)))),"",INDEX('Обработка исходного'!E:E,ROW($B$3)+4*(ROW($B260)-ROW($B$3))))</f>
        <v>Поковки диаметром или толщиной до 300 мм</v>
      </c>
      <c r="D260" s="31">
        <f>INDEX('Обработка исходного'!G:G,ROW($B$3)+4*(ROW($B260)-ROW($B$3)))</f>
        <v>647</v>
      </c>
      <c r="E260" s="32">
        <f>INDEX('Обработка исходного'!H:H,ROW($B$3)+4*(ROW($B260)-ROW($B$3)))</f>
        <v>628</v>
      </c>
      <c r="F260" s="32">
        <f>INDEX('Обработка исходного'!I:I,ROW($B$3)+4*(ROW($B260)-ROW($B$3)))</f>
        <v>608</v>
      </c>
      <c r="G260" s="32">
        <f>INDEX('Обработка исходного'!J:J,ROW($B$3)+4*(ROW($B260)-ROW($B$3)))</f>
        <v>589</v>
      </c>
      <c r="H260" s="32">
        <f>INDEX('Обработка исходного'!K:K,ROW($B$3)+4*(ROW($B260)-ROW($B$3)))</f>
        <v>569</v>
      </c>
      <c r="I260" s="32">
        <f>INDEX('Обработка исходного'!L:L,ROW($B$3)+4*(ROW($B260)-ROW($B$3)))</f>
        <v>549</v>
      </c>
      <c r="J260" s="32">
        <f>INDEX('Обработка исходного'!M:M,ROW($B$3)+4*(ROW($B260)-ROW($B$3)))</f>
        <v>530</v>
      </c>
      <c r="K260" s="32" t="str">
        <f>INDEX('Обработка исходного'!N:N,ROW($B$3)+4*(ROW($B260)-ROW($B$3)))</f>
        <v>-</v>
      </c>
      <c r="L260" s="32" t="str">
        <f>INDEX('Обработка исходного'!O:O,ROW($B$3)+4*(ROW($B260)-ROW($B$3)))</f>
        <v>-</v>
      </c>
      <c r="M260" s="32" t="str">
        <f>INDEX('Обработка исходного'!P:P,ROW($B$3)+4*(ROW($B260)-ROW($B$3)))</f>
        <v>-</v>
      </c>
      <c r="N260" s="32" t="str">
        <f>INDEX('Обработка исходного'!Q:Q,ROW($B$3)+4*(ROW($B260)-ROW($B$3)))</f>
        <v>-</v>
      </c>
      <c r="O260" s="32" t="str">
        <f>INDEX('Обработка исходного'!R:R,ROW($B$3)+4*(ROW($B260)-ROW($B$3)))</f>
        <v>-</v>
      </c>
      <c r="P260" s="33" t="str">
        <f>INDEX('Обработка исходного'!S:S,ROW($B$3)+4*(ROW($B260)-ROW($B$3)))</f>
        <v>-</v>
      </c>
    </row>
    <row r="261" spans="1:16" x14ac:dyDescent="0.25">
      <c r="A261" s="10" t="str">
        <f>INDEX('Обработка исходного'!B:B,ROW($B$3)+4*(ROW($B261)-ROW($B$3)))</f>
        <v>Сталь высокохромистая</v>
      </c>
      <c r="B261" s="47" t="str">
        <f>INDEX('Обработка исходного'!D:D,ROW($B$3)+4*(ROW($B261)-ROW($B$3)))</f>
        <v>20Х13</v>
      </c>
      <c r="C261" s="27" t="str">
        <f>IF(ISBLANK(INDEX('Обработка исходного'!E:E,ROW($B$3)+4*(ROW($B261)-ROW($B$3)))),"",INDEX('Обработка исходного'!E:E,ROW($B$3)+4*(ROW($B261)-ROW($B$3))))</f>
        <v>Калиброванная сталь диаметром или стороной квадрата до 70 мм</v>
      </c>
      <c r="D261" s="31">
        <f>INDEX('Обработка исходного'!G:G,ROW($B$3)+4*(ROW($B261)-ROW($B$3)))</f>
        <v>647</v>
      </c>
      <c r="E261" s="32">
        <f>INDEX('Обработка исходного'!H:H,ROW($B$3)+4*(ROW($B261)-ROW($B$3)))</f>
        <v>628</v>
      </c>
      <c r="F261" s="32">
        <f>INDEX('Обработка исходного'!I:I,ROW($B$3)+4*(ROW($B261)-ROW($B$3)))</f>
        <v>608</v>
      </c>
      <c r="G261" s="32">
        <f>INDEX('Обработка исходного'!J:J,ROW($B$3)+4*(ROW($B261)-ROW($B$3)))</f>
        <v>589</v>
      </c>
      <c r="H261" s="32">
        <f>INDEX('Обработка исходного'!K:K,ROW($B$3)+4*(ROW($B261)-ROW($B$3)))</f>
        <v>569</v>
      </c>
      <c r="I261" s="32">
        <f>INDEX('Обработка исходного'!L:L,ROW($B$3)+4*(ROW($B261)-ROW($B$3)))</f>
        <v>549</v>
      </c>
      <c r="J261" s="32">
        <f>INDEX('Обработка исходного'!M:M,ROW($B$3)+4*(ROW($B261)-ROW($B$3)))</f>
        <v>530</v>
      </c>
      <c r="K261" s="32" t="str">
        <f>INDEX('Обработка исходного'!N:N,ROW($B$3)+4*(ROW($B261)-ROW($B$3)))</f>
        <v>-</v>
      </c>
      <c r="L261" s="32" t="str">
        <f>INDEX('Обработка исходного'!O:O,ROW($B$3)+4*(ROW($B261)-ROW($B$3)))</f>
        <v>-</v>
      </c>
      <c r="M261" s="32" t="str">
        <f>INDEX('Обработка исходного'!P:P,ROW($B$3)+4*(ROW($B261)-ROW($B$3)))</f>
        <v>-</v>
      </c>
      <c r="N261" s="32" t="str">
        <f>INDEX('Обработка исходного'!Q:Q,ROW($B$3)+4*(ROW($B261)-ROW($B$3)))</f>
        <v>-</v>
      </c>
      <c r="O261" s="32" t="str">
        <f>INDEX('Обработка исходного'!R:R,ROW($B$3)+4*(ROW($B261)-ROW($B$3)))</f>
        <v>-</v>
      </c>
      <c r="P261" s="33" t="str">
        <f>INDEX('Обработка исходного'!S:S,ROW($B$3)+4*(ROW($B261)-ROW($B$3)))</f>
        <v>-</v>
      </c>
    </row>
    <row r="262" spans="1:16" ht="25.5" x14ac:dyDescent="0.25">
      <c r="A262" s="10" t="str">
        <f>INDEX('Обработка исходного'!B:B,ROW($B$3)+4*(ROW($B262)-ROW($B$3)))</f>
        <v>Сталь высокохромистая</v>
      </c>
      <c r="B262" s="47" t="str">
        <f>INDEX('Обработка исходного'!D:D,ROW($B$3)+4*(ROW($B262)-ROW($B$3)))</f>
        <v>20Х13</v>
      </c>
      <c r="C262" s="27" t="str">
        <f>IF(ISBLANK(INDEX('Обработка исходного'!E:E,ROW($B$3)+4*(ROW($B262)-ROW($B$3)))),"",INDEX('Обработка исходного'!E:E,ROW($B$3)+4*(ROW($B262)-ROW($B$3))))</f>
        <v>Горячекатаная сталь диаметром, стороной квадрата или толщиной до 60 мм</v>
      </c>
      <c r="D262" s="31">
        <f>INDEX('Обработка исходного'!G:G,ROW($B$3)+4*(ROW($B262)-ROW($B$3)))</f>
        <v>647</v>
      </c>
      <c r="E262" s="32">
        <f>INDEX('Обработка исходного'!H:H,ROW($B$3)+4*(ROW($B262)-ROW($B$3)))</f>
        <v>628</v>
      </c>
      <c r="F262" s="32">
        <f>INDEX('Обработка исходного'!I:I,ROW($B$3)+4*(ROW($B262)-ROW($B$3)))</f>
        <v>608</v>
      </c>
      <c r="G262" s="32">
        <f>INDEX('Обработка исходного'!J:J,ROW($B$3)+4*(ROW($B262)-ROW($B$3)))</f>
        <v>589</v>
      </c>
      <c r="H262" s="32">
        <f>INDEX('Обработка исходного'!K:K,ROW($B$3)+4*(ROW($B262)-ROW($B$3)))</f>
        <v>569</v>
      </c>
      <c r="I262" s="32">
        <f>INDEX('Обработка исходного'!L:L,ROW($B$3)+4*(ROW($B262)-ROW($B$3)))</f>
        <v>549</v>
      </c>
      <c r="J262" s="32">
        <f>INDEX('Обработка исходного'!M:M,ROW($B$3)+4*(ROW($B262)-ROW($B$3)))</f>
        <v>530</v>
      </c>
      <c r="K262" s="32" t="str">
        <f>INDEX('Обработка исходного'!N:N,ROW($B$3)+4*(ROW($B262)-ROW($B$3)))</f>
        <v>-</v>
      </c>
      <c r="L262" s="32" t="str">
        <f>INDEX('Обработка исходного'!O:O,ROW($B$3)+4*(ROW($B262)-ROW($B$3)))</f>
        <v>-</v>
      </c>
      <c r="M262" s="32" t="str">
        <f>INDEX('Обработка исходного'!P:P,ROW($B$3)+4*(ROW($B262)-ROW($B$3)))</f>
        <v>-</v>
      </c>
      <c r="N262" s="32" t="str">
        <f>INDEX('Обработка исходного'!Q:Q,ROW($B$3)+4*(ROW($B262)-ROW($B$3)))</f>
        <v>-</v>
      </c>
      <c r="O262" s="32" t="str">
        <f>INDEX('Обработка исходного'!R:R,ROW($B$3)+4*(ROW($B262)-ROW($B$3)))</f>
        <v>-</v>
      </c>
      <c r="P262" s="33" t="str">
        <f>INDEX('Обработка исходного'!S:S,ROW($B$3)+4*(ROW($B262)-ROW($B$3)))</f>
        <v>-</v>
      </c>
    </row>
    <row r="263" spans="1:16" ht="25.5" x14ac:dyDescent="0.25">
      <c r="A263" s="10" t="str">
        <f>INDEX('Обработка исходного'!B:B,ROW($B$3)+4*(ROW($B263)-ROW($B$3)))</f>
        <v>Сталь высокохромистая</v>
      </c>
      <c r="B263" s="47" t="str">
        <f>INDEX('Обработка исходного'!D:D,ROW($B$3)+4*(ROW($B263)-ROW($B$3)))</f>
        <v>20Х13</v>
      </c>
      <c r="C263" s="27" t="str">
        <f>IF(ISBLANK(INDEX('Обработка исходного'!E:E,ROW($B$3)+4*(ROW($B263)-ROW($B$3)))),"",INDEX('Обработка исходного'!E:E,ROW($B$3)+4*(ROW($B263)-ROW($B$3))))</f>
        <v>Горячекатаная сталь диаметром, стороной квадрата или толщиной от 60 до 100 мм</v>
      </c>
      <c r="D263" s="31">
        <f>INDEX('Обработка исходного'!G:G,ROW($B$3)+4*(ROW($B263)-ROW($B$3)))</f>
        <v>647</v>
      </c>
      <c r="E263" s="32">
        <f>INDEX('Обработка исходного'!H:H,ROW($B$3)+4*(ROW($B263)-ROW($B$3)))</f>
        <v>628</v>
      </c>
      <c r="F263" s="32">
        <f>INDEX('Обработка исходного'!I:I,ROW($B$3)+4*(ROW($B263)-ROW($B$3)))</f>
        <v>608</v>
      </c>
      <c r="G263" s="32">
        <f>INDEX('Обработка исходного'!J:J,ROW($B$3)+4*(ROW($B263)-ROW($B$3)))</f>
        <v>589</v>
      </c>
      <c r="H263" s="32">
        <f>INDEX('Обработка исходного'!K:K,ROW($B$3)+4*(ROW($B263)-ROW($B$3)))</f>
        <v>569</v>
      </c>
      <c r="I263" s="32">
        <f>INDEX('Обработка исходного'!L:L,ROW($B$3)+4*(ROW($B263)-ROW($B$3)))</f>
        <v>549</v>
      </c>
      <c r="J263" s="32">
        <f>INDEX('Обработка исходного'!M:M,ROW($B$3)+4*(ROW($B263)-ROW($B$3)))</f>
        <v>530</v>
      </c>
      <c r="K263" s="32" t="str">
        <f>INDEX('Обработка исходного'!N:N,ROW($B$3)+4*(ROW($B263)-ROW($B$3)))</f>
        <v>-</v>
      </c>
      <c r="L263" s="32" t="str">
        <f>INDEX('Обработка исходного'!O:O,ROW($B$3)+4*(ROW($B263)-ROW($B$3)))</f>
        <v>-</v>
      </c>
      <c r="M263" s="32" t="str">
        <f>INDEX('Обработка исходного'!P:P,ROW($B$3)+4*(ROW($B263)-ROW($B$3)))</f>
        <v>-</v>
      </c>
      <c r="N263" s="32" t="str">
        <f>INDEX('Обработка исходного'!Q:Q,ROW($B$3)+4*(ROW($B263)-ROW($B$3)))</f>
        <v>-</v>
      </c>
      <c r="O263" s="32" t="str">
        <f>INDEX('Обработка исходного'!R:R,ROW($B$3)+4*(ROW($B263)-ROW($B$3)))</f>
        <v>-</v>
      </c>
      <c r="P263" s="33" t="str">
        <f>INDEX('Обработка исходного'!S:S,ROW($B$3)+4*(ROW($B263)-ROW($B$3)))</f>
        <v>-</v>
      </c>
    </row>
    <row r="264" spans="1:16" ht="25.5" x14ac:dyDescent="0.25">
      <c r="A264" s="10" t="str">
        <f>INDEX('Обработка исходного'!B:B,ROW($B$3)+4*(ROW($B264)-ROW($B$3)))</f>
        <v>Сталь высокохромистая</v>
      </c>
      <c r="B264" s="47" t="str">
        <f>INDEX('Обработка исходного'!D:D,ROW($B$3)+4*(ROW($B264)-ROW($B$3)))</f>
        <v>20Х13</v>
      </c>
      <c r="C264" s="27" t="str">
        <f>IF(ISBLANK(INDEX('Обработка исходного'!E:E,ROW($B$3)+4*(ROW($B264)-ROW($B$3)))),"",INDEX('Обработка исходного'!E:E,ROW($B$3)+4*(ROW($B264)-ROW($B$3))))</f>
        <v>Горячекатаная сталь со стороной квадрата или толщиной от 100 до 150 мм</v>
      </c>
      <c r="D264" s="31">
        <f>INDEX('Обработка исходного'!G:G,ROW($B$3)+4*(ROW($B264)-ROW($B$3)))</f>
        <v>647</v>
      </c>
      <c r="E264" s="32">
        <f>INDEX('Обработка исходного'!H:H,ROW($B$3)+4*(ROW($B264)-ROW($B$3)))</f>
        <v>628</v>
      </c>
      <c r="F264" s="32">
        <f>INDEX('Обработка исходного'!I:I,ROW($B$3)+4*(ROW($B264)-ROW($B$3)))</f>
        <v>608</v>
      </c>
      <c r="G264" s="32">
        <f>INDEX('Обработка исходного'!J:J,ROW($B$3)+4*(ROW($B264)-ROW($B$3)))</f>
        <v>589</v>
      </c>
      <c r="H264" s="32">
        <f>INDEX('Обработка исходного'!K:K,ROW($B$3)+4*(ROW($B264)-ROW($B$3)))</f>
        <v>569</v>
      </c>
      <c r="I264" s="32">
        <f>INDEX('Обработка исходного'!L:L,ROW($B$3)+4*(ROW($B264)-ROW($B$3)))</f>
        <v>549</v>
      </c>
      <c r="J264" s="32">
        <f>INDEX('Обработка исходного'!M:M,ROW($B$3)+4*(ROW($B264)-ROW($B$3)))</f>
        <v>530</v>
      </c>
      <c r="K264" s="32" t="str">
        <f>INDEX('Обработка исходного'!N:N,ROW($B$3)+4*(ROW($B264)-ROW($B$3)))</f>
        <v>-</v>
      </c>
      <c r="L264" s="32" t="str">
        <f>INDEX('Обработка исходного'!O:O,ROW($B$3)+4*(ROW($B264)-ROW($B$3)))</f>
        <v>-</v>
      </c>
      <c r="M264" s="32" t="str">
        <f>INDEX('Обработка исходного'!P:P,ROW($B$3)+4*(ROW($B264)-ROW($B$3)))</f>
        <v>-</v>
      </c>
      <c r="N264" s="32" t="str">
        <f>INDEX('Обработка исходного'!Q:Q,ROW($B$3)+4*(ROW($B264)-ROW($B$3)))</f>
        <v>-</v>
      </c>
      <c r="O264" s="32" t="str">
        <f>INDEX('Обработка исходного'!R:R,ROW($B$3)+4*(ROW($B264)-ROW($B$3)))</f>
        <v>-</v>
      </c>
      <c r="P264" s="33" t="str">
        <f>INDEX('Обработка исходного'!S:S,ROW($B$3)+4*(ROW($B264)-ROW($B$3)))</f>
        <v>-</v>
      </c>
    </row>
    <row r="265" spans="1:16" x14ac:dyDescent="0.25">
      <c r="A265" s="10" t="str">
        <f>INDEX('Обработка исходного'!B:B,ROW($B$3)+4*(ROW($B265)-ROW($B$3)))</f>
        <v>Сталь высокохромистая</v>
      </c>
      <c r="B265" s="47" t="str">
        <f>INDEX('Обработка исходного'!D:D,ROW($B$3)+4*(ROW($B265)-ROW($B$3)))</f>
        <v>20Х13</v>
      </c>
      <c r="C265" s="27" t="str">
        <f>IF(ISBLANK(INDEX('Обработка исходного'!E:E,ROW($B$3)+4*(ROW($B265)-ROW($B$3)))),"",INDEX('Обработка исходного'!E:E,ROW($B$3)+4*(ROW($B265)-ROW($B$3))))</f>
        <v>Заготовки крепежных деталей, КП590*</v>
      </c>
      <c r="D265" s="31">
        <f>INDEX('Обработка исходного'!G:G,ROW($B$3)+4*(ROW($B265)-ROW($B$3)))</f>
        <v>785</v>
      </c>
      <c r="E265" s="32">
        <f>INDEX('Обработка исходного'!H:H,ROW($B$3)+4*(ROW($B265)-ROW($B$3)))</f>
        <v>755</v>
      </c>
      <c r="F265" s="32">
        <f>INDEX('Обработка исходного'!I:I,ROW($B$3)+4*(ROW($B265)-ROW($B$3)))</f>
        <v>736</v>
      </c>
      <c r="G265" s="32">
        <f>INDEX('Обработка исходного'!J:J,ROW($B$3)+4*(ROW($B265)-ROW($B$3)))</f>
        <v>716</v>
      </c>
      <c r="H265" s="32">
        <f>INDEX('Обработка исходного'!K:K,ROW($B$3)+4*(ROW($B265)-ROW($B$3)))</f>
        <v>687</v>
      </c>
      <c r="I265" s="32">
        <f>INDEX('Обработка исходного'!L:L,ROW($B$3)+4*(ROW($B265)-ROW($B$3)))</f>
        <v>667</v>
      </c>
      <c r="J265" s="32">
        <f>INDEX('Обработка исходного'!M:M,ROW($B$3)+4*(ROW($B265)-ROW($B$3)))</f>
        <v>638</v>
      </c>
      <c r="K265" s="32" t="str">
        <f>INDEX('Обработка исходного'!N:N,ROW($B$3)+4*(ROW($B265)-ROW($B$3)))</f>
        <v>-</v>
      </c>
      <c r="L265" s="32" t="str">
        <f>INDEX('Обработка исходного'!O:O,ROW($B$3)+4*(ROW($B265)-ROW($B$3)))</f>
        <v>-</v>
      </c>
      <c r="M265" s="32" t="str">
        <f>INDEX('Обработка исходного'!P:P,ROW($B$3)+4*(ROW($B265)-ROW($B$3)))</f>
        <v>-</v>
      </c>
      <c r="N265" s="32" t="str">
        <f>INDEX('Обработка исходного'!Q:Q,ROW($B$3)+4*(ROW($B265)-ROW($B$3)))</f>
        <v>-</v>
      </c>
      <c r="O265" s="32" t="str">
        <f>INDEX('Обработка исходного'!R:R,ROW($B$3)+4*(ROW($B265)-ROW($B$3)))</f>
        <v>-</v>
      </c>
      <c r="P265" s="33" t="str">
        <f>INDEX('Обработка исходного'!S:S,ROW($B$3)+4*(ROW($B265)-ROW($B$3)))</f>
        <v>-</v>
      </c>
    </row>
    <row r="266" spans="1:16" x14ac:dyDescent="0.25">
      <c r="A266" s="10" t="str">
        <f>INDEX('Обработка исходного'!B:B,ROW($B$3)+4*(ROW($B266)-ROW($B$3)))</f>
        <v>Сталь высокохромистая</v>
      </c>
      <c r="B266" s="47" t="str">
        <f>INDEX('Обработка исходного'!D:D,ROW($B$3)+4*(ROW($B266)-ROW($B$3)))</f>
        <v>20Х13</v>
      </c>
      <c r="C266" s="27" t="str">
        <f>IF(ISBLANK(INDEX('Обработка исходного'!E:E,ROW($B$3)+4*(ROW($B266)-ROW($B$3)))),"",INDEX('Обработка исходного'!E:E,ROW($B$3)+4*(ROW($B266)-ROW($B$3))))</f>
        <v>Листы толщиной от 4 до 50 мм</v>
      </c>
      <c r="D266" s="31">
        <f>INDEX('Обработка исходного'!G:G,ROW($B$3)+4*(ROW($B266)-ROW($B$3)))</f>
        <v>510</v>
      </c>
      <c r="E266" s="32">
        <f>INDEX('Обработка исходного'!H:H,ROW($B$3)+4*(ROW($B266)-ROW($B$3)))</f>
        <v>491</v>
      </c>
      <c r="F266" s="32">
        <f>INDEX('Обработка исходного'!I:I,ROW($B$3)+4*(ROW($B266)-ROW($B$3)))</f>
        <v>481</v>
      </c>
      <c r="G266" s="32">
        <f>INDEX('Обработка исходного'!J:J,ROW($B$3)+4*(ROW($B266)-ROW($B$3)))</f>
        <v>471</v>
      </c>
      <c r="H266" s="32">
        <f>INDEX('Обработка исходного'!K:K,ROW($B$3)+4*(ROW($B266)-ROW($B$3)))</f>
        <v>441</v>
      </c>
      <c r="I266" s="32">
        <f>INDEX('Обработка исходного'!L:L,ROW($B$3)+4*(ROW($B266)-ROW($B$3)))</f>
        <v>432</v>
      </c>
      <c r="J266" s="32">
        <f>INDEX('Обработка исходного'!M:M,ROW($B$3)+4*(ROW($B266)-ROW($B$3)))</f>
        <v>412</v>
      </c>
      <c r="K266" s="32" t="str">
        <f>INDEX('Обработка исходного'!N:N,ROW($B$3)+4*(ROW($B266)-ROW($B$3)))</f>
        <v>-</v>
      </c>
      <c r="L266" s="32" t="str">
        <f>INDEX('Обработка исходного'!O:O,ROW($B$3)+4*(ROW($B266)-ROW($B$3)))</f>
        <v>-</v>
      </c>
      <c r="M266" s="32" t="str">
        <f>INDEX('Обработка исходного'!P:P,ROW($B$3)+4*(ROW($B266)-ROW($B$3)))</f>
        <v>-</v>
      </c>
      <c r="N266" s="32" t="str">
        <f>INDEX('Обработка исходного'!Q:Q,ROW($B$3)+4*(ROW($B266)-ROW($B$3)))</f>
        <v>-</v>
      </c>
      <c r="O266" s="32" t="str">
        <f>INDEX('Обработка исходного'!R:R,ROW($B$3)+4*(ROW($B266)-ROW($B$3)))</f>
        <v>-</v>
      </c>
      <c r="P266" s="33" t="str">
        <f>INDEX('Обработка исходного'!S:S,ROW($B$3)+4*(ROW($B266)-ROW($B$3)))</f>
        <v>-</v>
      </c>
    </row>
    <row r="267" spans="1:16" x14ac:dyDescent="0.25">
      <c r="A267" s="10" t="str">
        <f>INDEX('Обработка исходного'!B:B,ROW($B$3)+4*(ROW($B267)-ROW($B$3)))</f>
        <v>Сталь высокохромистая</v>
      </c>
      <c r="B267" s="47" t="str">
        <f>INDEX('Обработка исходного'!D:D,ROW($B$3)+4*(ROW($B267)-ROW($B$3)))</f>
        <v>20Х12ВНМФ</v>
      </c>
      <c r="C267" s="27" t="str">
        <f>IF(ISBLANK(INDEX('Обработка исходного'!E:E,ROW($B$3)+4*(ROW($B267)-ROW($B$3)))),"",INDEX('Обработка исходного'!E:E,ROW($B$3)+4*(ROW($B267)-ROW($B$3))))</f>
        <v>Заготовки крепежных деталей толщиной до 200 мм, КП670*</v>
      </c>
      <c r="D267" s="31">
        <f>INDEX('Обработка исходного'!G:G,ROW($B$3)+4*(ROW($B267)-ROW($B$3)))</f>
        <v>785</v>
      </c>
      <c r="E267" s="32">
        <f>INDEX('Обработка исходного'!H:H,ROW($B$3)+4*(ROW($B267)-ROW($B$3)))</f>
        <v>775</v>
      </c>
      <c r="F267" s="32">
        <f>INDEX('Обработка исходного'!I:I,ROW($B$3)+4*(ROW($B267)-ROW($B$3)))</f>
        <v>755</v>
      </c>
      <c r="G267" s="32">
        <f>INDEX('Обработка исходного'!J:J,ROW($B$3)+4*(ROW($B267)-ROW($B$3)))</f>
        <v>736</v>
      </c>
      <c r="H267" s="32">
        <f>INDEX('Обработка исходного'!K:K,ROW($B$3)+4*(ROW($B267)-ROW($B$3)))</f>
        <v>716</v>
      </c>
      <c r="I267" s="32">
        <f>INDEX('Обработка исходного'!L:L,ROW($B$3)+4*(ROW($B267)-ROW($B$3)))</f>
        <v>697</v>
      </c>
      <c r="J267" s="32">
        <f>INDEX('Обработка исходного'!M:M,ROW($B$3)+4*(ROW($B267)-ROW($B$3)))</f>
        <v>677</v>
      </c>
      <c r="K267" s="32">
        <f>INDEX('Обработка исходного'!N:N,ROW($B$3)+4*(ROW($B267)-ROW($B$3)))</f>
        <v>647</v>
      </c>
      <c r="L267" s="32">
        <f>INDEX('Обработка исходного'!O:O,ROW($B$3)+4*(ROW($B267)-ROW($B$3)))</f>
        <v>628</v>
      </c>
      <c r="M267" s="32">
        <f>INDEX('Обработка исходного'!P:P,ROW($B$3)+4*(ROW($B267)-ROW($B$3)))</f>
        <v>588</v>
      </c>
      <c r="N267" s="32">
        <f>INDEX('Обработка исходного'!Q:Q,ROW($B$3)+4*(ROW($B267)-ROW($B$3)))</f>
        <v>529</v>
      </c>
      <c r="O267" s="32" t="str">
        <f>INDEX('Обработка исходного'!R:R,ROW($B$3)+4*(ROW($B267)-ROW($B$3)))</f>
        <v>-</v>
      </c>
      <c r="P267" s="33" t="str">
        <f>INDEX('Обработка исходного'!S:S,ROW($B$3)+4*(ROW($B267)-ROW($B$3)))</f>
        <v>-</v>
      </c>
    </row>
    <row r="268" spans="1:16" ht="25.5" x14ac:dyDescent="0.25">
      <c r="A268" s="10" t="str">
        <f>INDEX('Обработка исходного'!B:B,ROW($B$3)+4*(ROW($B268)-ROW($B$3)))</f>
        <v>Сталь высокохромистая</v>
      </c>
      <c r="B268" s="47" t="str">
        <f>INDEX('Обработка исходного'!D:D,ROW($B$3)+4*(ROW($B268)-ROW($B$3)))</f>
        <v>09Х17Н</v>
      </c>
      <c r="C268" s="27" t="str">
        <f>IF(ISBLANK(INDEX('Обработка исходного'!E:E,ROW($B$3)+4*(ROW($B268)-ROW($B$3)))),"",INDEX('Обработка исходного'!E:E,ROW($B$3)+4*(ROW($B268)-ROW($B$3))))</f>
        <v>Поковки диаметром или толщиной под термическую обработку до 200 мм</v>
      </c>
      <c r="D268" s="31">
        <f>INDEX('Обработка исходного'!G:G,ROW($B$3)+4*(ROW($B268)-ROW($B$3)))</f>
        <v>441</v>
      </c>
      <c r="E268" s="32">
        <f>INDEX('Обработка исходного'!H:H,ROW($B$3)+4*(ROW($B268)-ROW($B$3)))</f>
        <v>432</v>
      </c>
      <c r="F268" s="32">
        <f>INDEX('Обработка исходного'!I:I,ROW($B$3)+4*(ROW($B268)-ROW($B$3)))</f>
        <v>422</v>
      </c>
      <c r="G268" s="32">
        <f>INDEX('Обработка исходного'!J:J,ROW($B$3)+4*(ROW($B268)-ROW($B$3)))</f>
        <v>412</v>
      </c>
      <c r="H268" s="32">
        <f>INDEX('Обработка исходного'!K:K,ROW($B$3)+4*(ROW($B268)-ROW($B$3)))</f>
        <v>402</v>
      </c>
      <c r="I268" s="32">
        <f>INDEX('Обработка исходного'!L:L,ROW($B$3)+4*(ROW($B268)-ROW($B$3)))</f>
        <v>392</v>
      </c>
      <c r="J268" s="32">
        <f>INDEX('Обработка исходного'!M:M,ROW($B$3)+4*(ROW($B268)-ROW($B$3)))</f>
        <v>373</v>
      </c>
      <c r="K268" s="32">
        <f>INDEX('Обработка исходного'!N:N,ROW($B$3)+4*(ROW($B268)-ROW($B$3)))</f>
        <v>373</v>
      </c>
      <c r="L268" s="32" t="str">
        <f>INDEX('Обработка исходного'!O:O,ROW($B$3)+4*(ROW($B268)-ROW($B$3)))</f>
        <v>-</v>
      </c>
      <c r="M268" s="32" t="str">
        <f>INDEX('Обработка исходного'!P:P,ROW($B$3)+4*(ROW($B268)-ROW($B$3)))</f>
        <v>-</v>
      </c>
      <c r="N268" s="32" t="str">
        <f>INDEX('Обработка исходного'!Q:Q,ROW($B$3)+4*(ROW($B268)-ROW($B$3)))</f>
        <v>-</v>
      </c>
      <c r="O268" s="32" t="str">
        <f>INDEX('Обработка исходного'!R:R,ROW($B$3)+4*(ROW($B268)-ROW($B$3)))</f>
        <v>-</v>
      </c>
      <c r="P268" s="33" t="str">
        <f>INDEX('Обработка исходного'!S:S,ROW($B$3)+4*(ROW($B268)-ROW($B$3)))</f>
        <v>-</v>
      </c>
    </row>
    <row r="269" spans="1:16" ht="25.5" x14ac:dyDescent="0.25">
      <c r="A269" s="10" t="str">
        <f>INDEX('Обработка исходного'!B:B,ROW($B$3)+4*(ROW($B269)-ROW($B$3)))</f>
        <v>Сталь высокохромистая</v>
      </c>
      <c r="B269" s="47" t="str">
        <f>INDEX('Обработка исходного'!D:D,ROW($B$3)+4*(ROW($B269)-ROW($B$3)))</f>
        <v>09Х17Н</v>
      </c>
      <c r="C269" s="27" t="str">
        <f>IF(ISBLANK(INDEX('Обработка исходного'!E:E,ROW($B$3)+4*(ROW($B269)-ROW($B$3)))),"",INDEX('Обработка исходного'!E:E,ROW($B$3)+4*(ROW($B269)-ROW($B$3))))</f>
        <v>Заготовки в виде поковок, штамповок и прутков круглого сечения от 5 до 250 мм, квадратного от 40 до 200 мм</v>
      </c>
      <c r="D269" s="31">
        <f>INDEX('Обработка исходного'!G:G,ROW($B$3)+4*(ROW($B269)-ROW($B$3)))</f>
        <v>540</v>
      </c>
      <c r="E269" s="32">
        <f>INDEX('Обработка исходного'!H:H,ROW($B$3)+4*(ROW($B269)-ROW($B$3)))</f>
        <v>530</v>
      </c>
      <c r="F269" s="32">
        <f>INDEX('Обработка исходного'!I:I,ROW($B$3)+4*(ROW($B269)-ROW($B$3)))</f>
        <v>500</v>
      </c>
      <c r="G269" s="32">
        <f>INDEX('Обработка исходного'!J:J,ROW($B$3)+4*(ROW($B269)-ROW($B$3)))</f>
        <v>491</v>
      </c>
      <c r="H269" s="32">
        <f>INDEX('Обработка исходного'!K:K,ROW($B$3)+4*(ROW($B269)-ROW($B$3)))</f>
        <v>471</v>
      </c>
      <c r="I269" s="32">
        <f>INDEX('Обработка исходного'!L:L,ROW($B$3)+4*(ROW($B269)-ROW($B$3)))</f>
        <v>451</v>
      </c>
      <c r="J269" s="32">
        <f>INDEX('Обработка исходного'!M:M,ROW($B$3)+4*(ROW($B269)-ROW($B$3)))</f>
        <v>432</v>
      </c>
      <c r="K269" s="32">
        <f>INDEX('Обработка исходного'!N:N,ROW($B$3)+4*(ROW($B269)-ROW($B$3)))</f>
        <v>422</v>
      </c>
      <c r="L269" s="32" t="str">
        <f>INDEX('Обработка исходного'!O:O,ROW($B$3)+4*(ROW($B269)-ROW($B$3)))</f>
        <v>-</v>
      </c>
      <c r="M269" s="32" t="str">
        <f>INDEX('Обработка исходного'!P:P,ROW($B$3)+4*(ROW($B269)-ROW($B$3)))</f>
        <v>-</v>
      </c>
      <c r="N269" s="32" t="str">
        <f>INDEX('Обработка исходного'!Q:Q,ROW($B$3)+4*(ROW($B269)-ROW($B$3)))</f>
        <v>-</v>
      </c>
      <c r="O269" s="32" t="str">
        <f>INDEX('Обработка исходного'!R:R,ROW($B$3)+4*(ROW($B269)-ROW($B$3)))</f>
        <v>-</v>
      </c>
      <c r="P269" s="33" t="str">
        <f>INDEX('Обработка исходного'!S:S,ROW($B$3)+4*(ROW($B269)-ROW($B$3)))</f>
        <v>-</v>
      </c>
    </row>
    <row r="270" spans="1:16" ht="25.5" x14ac:dyDescent="0.25">
      <c r="A270" s="10" t="str">
        <f>INDEX('Обработка исходного'!B:B,ROW($B$3)+4*(ROW($B270)-ROW($B$3)))</f>
        <v>Сталь высокохромистая</v>
      </c>
      <c r="B270" s="47" t="str">
        <f>INDEX('Обработка исходного'!D:D,ROW($B$3)+4*(ROW($B270)-ROW($B$3)))</f>
        <v>30Х13</v>
      </c>
      <c r="C270" s="27" t="str">
        <f>IF(ISBLANK(INDEX('Обработка исходного'!E:E,ROW($B$3)+4*(ROW($B270)-ROW($B$3)))),"",INDEX('Обработка исходного'!E:E,ROW($B$3)+4*(ROW($B270)-ROW($B$3))))</f>
        <v>Заготовки крепежных деталей толщиной или диаметром до 200 мм, КП590*</v>
      </c>
      <c r="D270" s="31">
        <f>INDEX('Обработка исходного'!G:G,ROW($B$3)+4*(ROW($B270)-ROW($B$3)))</f>
        <v>785</v>
      </c>
      <c r="E270" s="32">
        <f>INDEX('Обработка исходного'!H:H,ROW($B$3)+4*(ROW($B270)-ROW($B$3)))</f>
        <v>755</v>
      </c>
      <c r="F270" s="32">
        <f>INDEX('Обработка исходного'!I:I,ROW($B$3)+4*(ROW($B270)-ROW($B$3)))</f>
        <v>736</v>
      </c>
      <c r="G270" s="32">
        <f>INDEX('Обработка исходного'!J:J,ROW($B$3)+4*(ROW($B270)-ROW($B$3)))</f>
        <v>716</v>
      </c>
      <c r="H270" s="32">
        <f>INDEX('Обработка исходного'!K:K,ROW($B$3)+4*(ROW($B270)-ROW($B$3)))</f>
        <v>687</v>
      </c>
      <c r="I270" s="32">
        <f>INDEX('Обработка исходного'!L:L,ROW($B$3)+4*(ROW($B270)-ROW($B$3)))</f>
        <v>667</v>
      </c>
      <c r="J270" s="32">
        <f>INDEX('Обработка исходного'!M:M,ROW($B$3)+4*(ROW($B270)-ROW($B$3)))</f>
        <v>647</v>
      </c>
      <c r="K270" s="32" t="str">
        <f>INDEX('Обработка исходного'!N:N,ROW($B$3)+4*(ROW($B270)-ROW($B$3)))</f>
        <v>-</v>
      </c>
      <c r="L270" s="32" t="str">
        <f>INDEX('Обработка исходного'!O:O,ROW($B$3)+4*(ROW($B270)-ROW($B$3)))</f>
        <v>-</v>
      </c>
      <c r="M270" s="32" t="str">
        <f>INDEX('Обработка исходного'!P:P,ROW($B$3)+4*(ROW($B270)-ROW($B$3)))</f>
        <v>-</v>
      </c>
      <c r="N270" s="32" t="str">
        <f>INDEX('Обработка исходного'!Q:Q,ROW($B$3)+4*(ROW($B270)-ROW($B$3)))</f>
        <v>-</v>
      </c>
      <c r="O270" s="32" t="str">
        <f>INDEX('Обработка исходного'!R:R,ROW($B$3)+4*(ROW($B270)-ROW($B$3)))</f>
        <v>-</v>
      </c>
      <c r="P270" s="33" t="str">
        <f>INDEX('Обработка исходного'!S:S,ROW($B$3)+4*(ROW($B270)-ROW($B$3)))</f>
        <v>-</v>
      </c>
    </row>
    <row r="271" spans="1:16" ht="25.5" x14ac:dyDescent="0.25">
      <c r="A271" s="10" t="str">
        <f>INDEX('Обработка исходного'!B:B,ROW($B$3)+4*(ROW($B271)-ROW($B$3)))</f>
        <v>Сталь высокохромистая</v>
      </c>
      <c r="B271" s="47" t="str">
        <f>INDEX('Обработка исходного'!D:D,ROW($B$3)+4*(ROW($B271)-ROW($B$3)))</f>
        <v>30Х13</v>
      </c>
      <c r="C271" s="27" t="str">
        <f>IF(ISBLANK(INDEX('Обработка исходного'!E:E,ROW($B$3)+4*(ROW($B271)-ROW($B$3)))),"",INDEX('Обработка исходного'!E:E,ROW($B$3)+4*(ROW($B271)-ROW($B$3))))</f>
        <v>Заготовки крепежных деталей толщиной или диаметром до 200 мм, КП685*</v>
      </c>
      <c r="D271" s="31">
        <f>INDEX('Обработка исходного'!G:G,ROW($B$3)+4*(ROW($B271)-ROW($B$3)))</f>
        <v>883</v>
      </c>
      <c r="E271" s="32">
        <f>INDEX('Обработка исходного'!H:H,ROW($B$3)+4*(ROW($B271)-ROW($B$3)))</f>
        <v>853</v>
      </c>
      <c r="F271" s="32">
        <f>INDEX('Обработка исходного'!I:I,ROW($B$3)+4*(ROW($B271)-ROW($B$3)))</f>
        <v>824</v>
      </c>
      <c r="G271" s="32">
        <f>INDEX('Обработка исходного'!J:J,ROW($B$3)+4*(ROW($B271)-ROW($B$3)))</f>
        <v>795</v>
      </c>
      <c r="H271" s="32">
        <f>INDEX('Обработка исходного'!K:K,ROW($B$3)+4*(ROW($B271)-ROW($B$3)))</f>
        <v>765</v>
      </c>
      <c r="I271" s="32">
        <f>INDEX('Обработка исходного'!L:L,ROW($B$3)+4*(ROW($B271)-ROW($B$3)))</f>
        <v>746</v>
      </c>
      <c r="J271" s="32">
        <f>INDEX('Обработка исходного'!M:M,ROW($B$3)+4*(ROW($B271)-ROW($B$3)))</f>
        <v>726</v>
      </c>
      <c r="K271" s="32" t="str">
        <f>INDEX('Обработка исходного'!N:N,ROW($B$3)+4*(ROW($B271)-ROW($B$3)))</f>
        <v>-</v>
      </c>
      <c r="L271" s="32" t="str">
        <f>INDEX('Обработка исходного'!O:O,ROW($B$3)+4*(ROW($B271)-ROW($B$3)))</f>
        <v>-</v>
      </c>
      <c r="M271" s="32" t="str">
        <f>INDEX('Обработка исходного'!P:P,ROW($B$3)+4*(ROW($B271)-ROW($B$3)))</f>
        <v>-</v>
      </c>
      <c r="N271" s="32" t="str">
        <f>INDEX('Обработка исходного'!Q:Q,ROW($B$3)+4*(ROW($B271)-ROW($B$3)))</f>
        <v>-</v>
      </c>
      <c r="O271" s="32" t="str">
        <f>INDEX('Обработка исходного'!R:R,ROW($B$3)+4*(ROW($B271)-ROW($B$3)))</f>
        <v>-</v>
      </c>
      <c r="P271" s="33" t="str">
        <f>INDEX('Обработка исходного'!S:S,ROW($B$3)+4*(ROW($B271)-ROW($B$3)))</f>
        <v>-</v>
      </c>
    </row>
    <row r="272" spans="1:16" ht="25.5" x14ac:dyDescent="0.25">
      <c r="A272" s="10" t="str">
        <f>INDEX('Обработка исходного'!B:B,ROW($B$3)+4*(ROW($B272)-ROW($B$3)))</f>
        <v>Сталь высокохромистая</v>
      </c>
      <c r="B272" s="47" t="str">
        <f>INDEX('Обработка исходного'!D:D,ROW($B$3)+4*(ROW($B272)-ROW($B$3)))</f>
        <v>30Х13</v>
      </c>
      <c r="C272" s="27" t="str">
        <f>IF(ISBLANK(INDEX('Обработка исходного'!E:E,ROW($B$3)+4*(ROW($B272)-ROW($B$3)))),"",INDEX('Обработка исходного'!E:E,ROW($B$3)+4*(ROW($B272)-ROW($B$3))))</f>
        <v>Заготовки крепежных деталей толщиной или диаметром до 200 мм, КП785*</v>
      </c>
      <c r="D272" s="31">
        <f>INDEX('Обработка исходного'!G:G,ROW($B$3)+4*(ROW($B272)-ROW($B$3)))</f>
        <v>981</v>
      </c>
      <c r="E272" s="32">
        <f>INDEX('Обработка исходного'!H:H,ROW($B$3)+4*(ROW($B272)-ROW($B$3)))</f>
        <v>942</v>
      </c>
      <c r="F272" s="32">
        <f>INDEX('Обработка исходного'!I:I,ROW($B$3)+4*(ROW($B272)-ROW($B$3)))</f>
        <v>922</v>
      </c>
      <c r="G272" s="32">
        <f>INDEX('Обработка исходного'!J:J,ROW($B$3)+4*(ROW($B272)-ROW($B$3)))</f>
        <v>883</v>
      </c>
      <c r="H272" s="32">
        <f>INDEX('Обработка исходного'!K:K,ROW($B$3)+4*(ROW($B272)-ROW($B$3)))</f>
        <v>853</v>
      </c>
      <c r="I272" s="32">
        <f>INDEX('Обработка исходного'!L:L,ROW($B$3)+4*(ROW($B272)-ROW($B$3)))</f>
        <v>824</v>
      </c>
      <c r="J272" s="32">
        <f>INDEX('Обработка исходного'!M:M,ROW($B$3)+4*(ROW($B272)-ROW($B$3)))</f>
        <v>804</v>
      </c>
      <c r="K272" s="32" t="str">
        <f>INDEX('Обработка исходного'!N:N,ROW($B$3)+4*(ROW($B272)-ROW($B$3)))</f>
        <v>-</v>
      </c>
      <c r="L272" s="32" t="str">
        <f>INDEX('Обработка исходного'!O:O,ROW($B$3)+4*(ROW($B272)-ROW($B$3)))</f>
        <v>-</v>
      </c>
      <c r="M272" s="32" t="str">
        <f>INDEX('Обработка исходного'!P:P,ROW($B$3)+4*(ROW($B272)-ROW($B$3)))</f>
        <v>-</v>
      </c>
      <c r="N272" s="32" t="str">
        <f>INDEX('Обработка исходного'!Q:Q,ROW($B$3)+4*(ROW($B272)-ROW($B$3)))</f>
        <v>-</v>
      </c>
      <c r="O272" s="32" t="str">
        <f>INDEX('Обработка исходного'!R:R,ROW($B$3)+4*(ROW($B272)-ROW($B$3)))</f>
        <v>-</v>
      </c>
      <c r="P272" s="33" t="str">
        <f>INDEX('Обработка исходного'!S:S,ROW($B$3)+4*(ROW($B272)-ROW($B$3)))</f>
        <v>-</v>
      </c>
    </row>
    <row r="273" spans="1:16" ht="25.5" x14ac:dyDescent="0.25">
      <c r="A273" s="10" t="str">
        <f>INDEX('Обработка исходного'!B:B,ROW($B$3)+4*(ROW($B273)-ROW($B$3)))</f>
        <v>Сталь высокохромистая</v>
      </c>
      <c r="B273" s="47" t="str">
        <f>INDEX('Обработка исходного'!D:D,ROW($B$3)+4*(ROW($B273)-ROW($B$3)))</f>
        <v>14Х17Н2</v>
      </c>
      <c r="C273" s="27" t="str">
        <f>IF(ISBLANK(INDEX('Обработка исходного'!E:E,ROW($B$3)+4*(ROW($B273)-ROW($B$3)))),"",INDEX('Обработка исходного'!E:E,ROW($B$3)+4*(ROW($B273)-ROW($B$3))))</f>
        <v>Сортовой прокат, заготовки крепежных деталей, поковки диаметром или толщиной под термообработку до 60 мм</v>
      </c>
      <c r="D273" s="31">
        <f>INDEX('Обработка исходного'!G:G,ROW($B$3)+4*(ROW($B273)-ROW($B$3)))</f>
        <v>1080</v>
      </c>
      <c r="E273" s="32">
        <f>INDEX('Обработка исходного'!H:H,ROW($B$3)+4*(ROW($B273)-ROW($B$3)))</f>
        <v>1060</v>
      </c>
      <c r="F273" s="32">
        <f>INDEX('Обработка исходного'!I:I,ROW($B$3)+4*(ROW($B273)-ROW($B$3)))</f>
        <v>1050</v>
      </c>
      <c r="G273" s="32">
        <f>INDEX('Обработка исходного'!J:J,ROW($B$3)+4*(ROW($B273)-ROW($B$3)))</f>
        <v>1040</v>
      </c>
      <c r="H273" s="32">
        <f>INDEX('Обработка исходного'!K:K,ROW($B$3)+4*(ROW($B273)-ROW($B$3)))</f>
        <v>1030</v>
      </c>
      <c r="I273" s="32">
        <f>INDEX('Обработка исходного'!L:L,ROW($B$3)+4*(ROW($B273)-ROW($B$3)))</f>
        <v>1010</v>
      </c>
      <c r="J273" s="32">
        <f>INDEX('Обработка исходного'!M:M,ROW($B$3)+4*(ROW($B273)-ROW($B$3)))</f>
        <v>1000</v>
      </c>
      <c r="K273" s="32">
        <f>INDEX('Обработка исходного'!N:N,ROW($B$3)+4*(ROW($B273)-ROW($B$3)))</f>
        <v>961</v>
      </c>
      <c r="L273" s="32" t="str">
        <f>INDEX('Обработка исходного'!O:O,ROW($B$3)+4*(ROW($B273)-ROW($B$3)))</f>
        <v>-</v>
      </c>
      <c r="M273" s="32" t="str">
        <f>INDEX('Обработка исходного'!P:P,ROW($B$3)+4*(ROW($B273)-ROW($B$3)))</f>
        <v>-</v>
      </c>
      <c r="N273" s="32" t="str">
        <f>INDEX('Обработка исходного'!Q:Q,ROW($B$3)+4*(ROW($B273)-ROW($B$3)))</f>
        <v>-</v>
      </c>
      <c r="O273" s="32" t="str">
        <f>INDEX('Обработка исходного'!R:R,ROW($B$3)+4*(ROW($B273)-ROW($B$3)))</f>
        <v>-</v>
      </c>
      <c r="P273" s="33" t="str">
        <f>INDEX('Обработка исходного'!S:S,ROW($B$3)+4*(ROW($B273)-ROW($B$3)))</f>
        <v>-</v>
      </c>
    </row>
    <row r="274" spans="1:16" ht="25.5" x14ac:dyDescent="0.25">
      <c r="A274" s="10" t="str">
        <f>INDEX('Обработка исходного'!B:B,ROW($B$3)+4*(ROW($B274)-ROW($B$3)))</f>
        <v>Сталь высокохромистая</v>
      </c>
      <c r="B274" s="47" t="str">
        <f>INDEX('Обработка исходного'!D:D,ROW($B$3)+4*(ROW($B274)-ROW($B$3)))</f>
        <v>14Х17Н2</v>
      </c>
      <c r="C274" s="27" t="str">
        <f>IF(ISBLANK(INDEX('Обработка исходного'!E:E,ROW($B$3)+4*(ROW($B274)-ROW($B$3)))),"",INDEX('Обработка исходного'!E:E,ROW($B$3)+4*(ROW($B274)-ROW($B$3))))</f>
        <v>Сортовой прокат, заготовки крепежных деталей, поковки диаметром или толщиной под термообработку более 60 мм, КП540*</v>
      </c>
      <c r="D274" s="31">
        <f>INDEX('Обработка исходного'!G:G,ROW($B$3)+4*(ROW($B274)-ROW($B$3)))</f>
        <v>687</v>
      </c>
      <c r="E274" s="32">
        <f>INDEX('Обработка исходного'!H:H,ROW($B$3)+4*(ROW($B274)-ROW($B$3)))</f>
        <v>687</v>
      </c>
      <c r="F274" s="32">
        <f>INDEX('Обработка исходного'!I:I,ROW($B$3)+4*(ROW($B274)-ROW($B$3)))</f>
        <v>667</v>
      </c>
      <c r="G274" s="32">
        <f>INDEX('Обработка исходного'!J:J,ROW($B$3)+4*(ROW($B274)-ROW($B$3)))</f>
        <v>657</v>
      </c>
      <c r="H274" s="32">
        <f>INDEX('Обработка исходного'!K:K,ROW($B$3)+4*(ROW($B274)-ROW($B$3)))</f>
        <v>657</v>
      </c>
      <c r="I274" s="32">
        <f>INDEX('Обработка исходного'!L:L,ROW($B$3)+4*(ROW($B274)-ROW($B$3)))</f>
        <v>638</v>
      </c>
      <c r="J274" s="32">
        <f>INDEX('Обработка исходного'!M:M,ROW($B$3)+4*(ROW($B274)-ROW($B$3)))</f>
        <v>638</v>
      </c>
      <c r="K274" s="32">
        <f>INDEX('Обработка исходного'!N:N,ROW($B$3)+4*(ROW($B274)-ROW($B$3)))</f>
        <v>608</v>
      </c>
      <c r="L274" s="32" t="str">
        <f>INDEX('Обработка исходного'!O:O,ROW($B$3)+4*(ROW($B274)-ROW($B$3)))</f>
        <v>-</v>
      </c>
      <c r="M274" s="32" t="str">
        <f>INDEX('Обработка исходного'!P:P,ROW($B$3)+4*(ROW($B274)-ROW($B$3)))</f>
        <v>-</v>
      </c>
      <c r="N274" s="32" t="str">
        <f>INDEX('Обработка исходного'!Q:Q,ROW($B$3)+4*(ROW($B274)-ROW($B$3)))</f>
        <v>-</v>
      </c>
      <c r="O274" s="32" t="str">
        <f>INDEX('Обработка исходного'!R:R,ROW($B$3)+4*(ROW($B274)-ROW($B$3)))</f>
        <v>-</v>
      </c>
      <c r="P274" s="33" t="str">
        <f>INDEX('Обработка исходного'!S:S,ROW($B$3)+4*(ROW($B274)-ROW($B$3)))</f>
        <v>-</v>
      </c>
    </row>
    <row r="275" spans="1:16" x14ac:dyDescent="0.25">
      <c r="A275" s="10" t="str">
        <f>INDEX('Обработка исходного'!B:B,ROW($B$3)+4*(ROW($B275)-ROW($B$3)))</f>
        <v>Сталь высокохромистая</v>
      </c>
      <c r="B275" s="47" t="str">
        <f>INDEX('Обработка исходного'!D:D,ROW($B$3)+4*(ROW($B275)-ROW($B$3)))</f>
        <v>08Х14МФ</v>
      </c>
      <c r="C275" s="27" t="str">
        <f>IF(ISBLANK(INDEX('Обработка исходного'!E:E,ROW($B$3)+4*(ROW($B275)-ROW($B$3)))),"",INDEX('Обработка исходного'!E:E,ROW($B$3)+4*(ROW($B275)-ROW($B$3))))</f>
        <v>Поковки, заготовки трубы, листы</v>
      </c>
      <c r="D275" s="31">
        <f>INDEX('Обработка исходного'!G:G,ROW($B$3)+4*(ROW($B275)-ROW($B$3)))</f>
        <v>539</v>
      </c>
      <c r="E275" s="32">
        <f>INDEX('Обработка исходного'!H:H,ROW($B$3)+4*(ROW($B275)-ROW($B$3)))</f>
        <v>519</v>
      </c>
      <c r="F275" s="32">
        <f>INDEX('Обработка исходного'!I:I,ROW($B$3)+4*(ROW($B275)-ROW($B$3)))</f>
        <v>510</v>
      </c>
      <c r="G275" s="32">
        <f>INDEX('Обработка исходного'!J:J,ROW($B$3)+4*(ROW($B275)-ROW($B$3)))</f>
        <v>491</v>
      </c>
      <c r="H275" s="32">
        <f>INDEX('Обработка исходного'!K:K,ROW($B$3)+4*(ROW($B275)-ROW($B$3)))</f>
        <v>491</v>
      </c>
      <c r="I275" s="32">
        <f>INDEX('Обработка исходного'!L:L,ROW($B$3)+4*(ROW($B275)-ROW($B$3)))</f>
        <v>491</v>
      </c>
      <c r="J275" s="32">
        <f>INDEX('Обработка исходного'!M:M,ROW($B$3)+4*(ROW($B275)-ROW($B$3)))</f>
        <v>491</v>
      </c>
      <c r="K275" s="32">
        <f>INDEX('Обработка исходного'!N:N,ROW($B$3)+4*(ROW($B275)-ROW($B$3)))</f>
        <v>431</v>
      </c>
      <c r="L275" s="32" t="str">
        <f>INDEX('Обработка исходного'!O:O,ROW($B$3)+4*(ROW($B275)-ROW($B$3)))</f>
        <v>-</v>
      </c>
      <c r="M275" s="32" t="str">
        <f>INDEX('Обработка исходного'!P:P,ROW($B$3)+4*(ROW($B275)-ROW($B$3)))</f>
        <v>-</v>
      </c>
      <c r="N275" s="32" t="str">
        <f>INDEX('Обработка исходного'!Q:Q,ROW($B$3)+4*(ROW($B275)-ROW($B$3)))</f>
        <v>-</v>
      </c>
      <c r="O275" s="32" t="str">
        <f>INDEX('Обработка исходного'!R:R,ROW($B$3)+4*(ROW($B275)-ROW($B$3)))</f>
        <v>-</v>
      </c>
      <c r="P275" s="33" t="str">
        <f>INDEX('Обработка исходного'!S:S,ROW($B$3)+4*(ROW($B275)-ROW($B$3)))</f>
        <v>-</v>
      </c>
    </row>
    <row r="276" spans="1:16" x14ac:dyDescent="0.25">
      <c r="A276" s="10" t="str">
        <f>INDEX('Обработка исходного'!B:B,ROW($B$3)+4*(ROW($B276)-ROW($B$3)))</f>
        <v>Сталь высокохромистая</v>
      </c>
      <c r="B276" s="47" t="str">
        <f>INDEX('Обработка исходного'!D:D,ROW($B$3)+4*(ROW($B276)-ROW($B$3)))</f>
        <v>08Х14МФ</v>
      </c>
      <c r="C276" s="27" t="str">
        <f>IF(ISBLANK(INDEX('Обработка исходного'!E:E,ROW($B$3)+4*(ROW($B276)-ROW($B$3)))),"",INDEX('Обработка исходного'!E:E,ROW($B$3)+4*(ROW($B276)-ROW($B$3))))</f>
        <v>Трубы, листы, предназначенные для развальцовки и штамповки</v>
      </c>
      <c r="D276" s="31">
        <f>INDEX('Обработка исходного'!G:G,ROW($B$3)+4*(ROW($B276)-ROW($B$3)))</f>
        <v>441</v>
      </c>
      <c r="E276" s="32">
        <f>INDEX('Обработка исходного'!H:H,ROW($B$3)+4*(ROW($B276)-ROW($B$3)))</f>
        <v>431</v>
      </c>
      <c r="F276" s="32">
        <f>INDEX('Обработка исходного'!I:I,ROW($B$3)+4*(ROW($B276)-ROW($B$3)))</f>
        <v>421</v>
      </c>
      <c r="G276" s="32">
        <f>INDEX('Обработка исходного'!J:J,ROW($B$3)+4*(ROW($B276)-ROW($B$3)))</f>
        <v>412</v>
      </c>
      <c r="H276" s="32">
        <f>INDEX('Обработка исходного'!K:K,ROW($B$3)+4*(ROW($B276)-ROW($B$3)))</f>
        <v>402</v>
      </c>
      <c r="I276" s="32">
        <f>INDEX('Обработка исходного'!L:L,ROW($B$3)+4*(ROW($B276)-ROW($B$3)))</f>
        <v>392</v>
      </c>
      <c r="J276" s="32">
        <f>INDEX('Обработка исходного'!M:M,ROW($B$3)+4*(ROW($B276)-ROW($B$3)))</f>
        <v>392</v>
      </c>
      <c r="K276" s="32">
        <f>INDEX('Обработка исходного'!N:N,ROW($B$3)+4*(ROW($B276)-ROW($B$3)))</f>
        <v>363</v>
      </c>
      <c r="L276" s="32" t="str">
        <f>INDEX('Обработка исходного'!O:O,ROW($B$3)+4*(ROW($B276)-ROW($B$3)))</f>
        <v>-</v>
      </c>
      <c r="M276" s="32" t="str">
        <f>INDEX('Обработка исходного'!P:P,ROW($B$3)+4*(ROW($B276)-ROW($B$3)))</f>
        <v>-</v>
      </c>
      <c r="N276" s="32" t="str">
        <f>INDEX('Обработка исходного'!Q:Q,ROW($B$3)+4*(ROW($B276)-ROW($B$3)))</f>
        <v>-</v>
      </c>
      <c r="O276" s="32" t="str">
        <f>INDEX('Обработка исходного'!R:R,ROW($B$3)+4*(ROW($B276)-ROW($B$3)))</f>
        <v>-</v>
      </c>
      <c r="P276" s="33" t="str">
        <f>INDEX('Обработка исходного'!S:S,ROW($B$3)+4*(ROW($B276)-ROW($B$3)))</f>
        <v>-</v>
      </c>
    </row>
    <row r="277" spans="1:16" x14ac:dyDescent="0.25">
      <c r="A277" s="10" t="str">
        <f>INDEX('Обработка исходного'!B:B,ROW($B$3)+4*(ROW($B277)-ROW($B$3)))</f>
        <v>Сталь высокохромистая</v>
      </c>
      <c r="B277" s="47" t="str">
        <f>INDEX('Обработка исходного'!D:D,ROW($B$3)+4*(ROW($B277)-ROW($B$3)))</f>
        <v>1Х12В2МФ</v>
      </c>
      <c r="C277" s="27" t="str">
        <f>IF(ISBLANK(INDEX('Обработка исходного'!E:E,ROW($B$3)+4*(ROW($B277)-ROW($B$3)))),"",INDEX('Обработка исходного'!E:E,ROW($B$3)+4*(ROW($B277)-ROW($B$3))))</f>
        <v>Трубы</v>
      </c>
      <c r="D277" s="31">
        <f>INDEX('Обработка исходного'!G:G,ROW($B$3)+4*(ROW($B277)-ROW($B$3)))</f>
        <v>491</v>
      </c>
      <c r="E277" s="32">
        <f>INDEX('Обработка исходного'!H:H,ROW($B$3)+4*(ROW($B277)-ROW($B$3)))</f>
        <v>441</v>
      </c>
      <c r="F277" s="32">
        <f>INDEX('Обработка исходного'!I:I,ROW($B$3)+4*(ROW($B277)-ROW($B$3)))</f>
        <v>422</v>
      </c>
      <c r="G277" s="32">
        <f>INDEX('Обработка исходного'!J:J,ROW($B$3)+4*(ROW($B277)-ROW($B$3)))</f>
        <v>412</v>
      </c>
      <c r="H277" s="32">
        <f>INDEX('Обработка исходного'!K:K,ROW($B$3)+4*(ROW($B277)-ROW($B$3)))</f>
        <v>402</v>
      </c>
      <c r="I277" s="32">
        <f>INDEX('Обработка исходного'!L:L,ROW($B$3)+4*(ROW($B277)-ROW($B$3)))</f>
        <v>392</v>
      </c>
      <c r="J277" s="32">
        <f>INDEX('Обработка исходного'!M:M,ROW($B$3)+4*(ROW($B277)-ROW($B$3)))</f>
        <v>392</v>
      </c>
      <c r="K277" s="32">
        <f>INDEX('Обработка исходного'!N:N,ROW($B$3)+4*(ROW($B277)-ROW($B$3)))</f>
        <v>373</v>
      </c>
      <c r="L277" s="32">
        <f>INDEX('Обработка исходного'!O:O,ROW($B$3)+4*(ROW($B277)-ROW($B$3)))</f>
        <v>373</v>
      </c>
      <c r="M277" s="32">
        <f>INDEX('Обработка исходного'!P:P,ROW($B$3)+4*(ROW($B277)-ROW($B$3)))</f>
        <v>363</v>
      </c>
      <c r="N277" s="32">
        <f>INDEX('Обработка исходного'!Q:Q,ROW($B$3)+4*(ROW($B277)-ROW($B$3)))</f>
        <v>343</v>
      </c>
      <c r="O277" s="32">
        <f>INDEX('Обработка исходного'!R:R,ROW($B$3)+4*(ROW($B277)-ROW($B$3)))</f>
        <v>294</v>
      </c>
      <c r="P277" s="33" t="str">
        <f>INDEX('Обработка исходного'!S:S,ROW($B$3)+4*(ROW($B277)-ROW($B$3)))</f>
        <v>-</v>
      </c>
    </row>
    <row r="278" spans="1:16" ht="25.5" x14ac:dyDescent="0.25">
      <c r="A278" s="10" t="str">
        <f>INDEX('Обработка исходного'!B:B,ROW($B$3)+4*(ROW($B278)-ROW($B$3)))</f>
        <v>Сталь высокохромистая</v>
      </c>
      <c r="B278" s="47" t="str">
        <f>INDEX('Обработка исходного'!D:D,ROW($B$3)+4*(ROW($B278)-ROW($B$3)))</f>
        <v>18Х12ВМБФР</v>
      </c>
      <c r="C278" s="27" t="str">
        <f>IF(ISBLANK(INDEX('Обработка исходного'!E:E,ROW($B$3)+4*(ROW($B278)-ROW($B$3)))),"",INDEX('Обработка исходного'!E:E,ROW($B$3)+4*(ROW($B278)-ROW($B$3))))</f>
        <v>Заготовки крепежных деталей толщиной или диаметром 200 мм, КП670*</v>
      </c>
      <c r="D278" s="31">
        <f>INDEX('Обработка исходного'!G:G,ROW($B$3)+4*(ROW($B278)-ROW($B$3)))</f>
        <v>785</v>
      </c>
      <c r="E278" s="32">
        <f>INDEX('Обработка исходного'!H:H,ROW($B$3)+4*(ROW($B278)-ROW($B$3)))</f>
        <v>775</v>
      </c>
      <c r="F278" s="32">
        <f>INDEX('Обработка исходного'!I:I,ROW($B$3)+4*(ROW($B278)-ROW($B$3)))</f>
        <v>755</v>
      </c>
      <c r="G278" s="32">
        <f>INDEX('Обработка исходного'!J:J,ROW($B$3)+4*(ROW($B278)-ROW($B$3)))</f>
        <v>746</v>
      </c>
      <c r="H278" s="32">
        <f>INDEX('Обработка исходного'!K:K,ROW($B$3)+4*(ROW($B278)-ROW($B$3)))</f>
        <v>726</v>
      </c>
      <c r="I278" s="32">
        <f>INDEX('Обработка исходного'!L:L,ROW($B$3)+4*(ROW($B278)-ROW($B$3)))</f>
        <v>706</v>
      </c>
      <c r="J278" s="32">
        <f>INDEX('Обработка исходного'!M:M,ROW($B$3)+4*(ROW($B278)-ROW($B$3)))</f>
        <v>687</v>
      </c>
      <c r="K278" s="32">
        <f>INDEX('Обработка исходного'!N:N,ROW($B$3)+4*(ROW($B278)-ROW($B$3)))</f>
        <v>667</v>
      </c>
      <c r="L278" s="32">
        <f>INDEX('Обработка исходного'!O:O,ROW($B$3)+4*(ROW($B278)-ROW($B$3)))</f>
        <v>628</v>
      </c>
      <c r="M278" s="32">
        <f>INDEX('Обработка исходного'!P:P,ROW($B$3)+4*(ROW($B278)-ROW($B$3)))</f>
        <v>589</v>
      </c>
      <c r="N278" s="32">
        <f>INDEX('Обработка исходного'!Q:Q,ROW($B$3)+4*(ROW($B278)-ROW($B$3)))</f>
        <v>549</v>
      </c>
      <c r="O278" s="32" t="str">
        <f>INDEX('Обработка исходного'!R:R,ROW($B$3)+4*(ROW($B278)-ROW($B$3)))</f>
        <v>-</v>
      </c>
      <c r="P278" s="33" t="str">
        <f>INDEX('Обработка исходного'!S:S,ROW($B$3)+4*(ROW($B278)-ROW($B$3)))</f>
        <v>-</v>
      </c>
    </row>
    <row r="279" spans="1:16" x14ac:dyDescent="0.25">
      <c r="A279" s="10" t="str">
        <f>INDEX('Обработка исходного'!B:B,ROW($B$3)+4*(ROW($B279)-ROW($B$3)))</f>
        <v>Сталь высокохромистая</v>
      </c>
      <c r="B279" s="47" t="str">
        <f>INDEX('Обработка исходного'!D:D,ROW($B$3)+4*(ROW($B279)-ROW($B$3)))</f>
        <v>05Х12Н2М-ВИ</v>
      </c>
      <c r="C279" s="27" t="str">
        <f>IF(ISBLANK(INDEX('Обработка исходного'!E:E,ROW($B$3)+4*(ROW($B279)-ROW($B$3)))),"",INDEX('Обработка исходного'!E:E,ROW($B$3)+4*(ROW($B279)-ROW($B$3))))</f>
        <v>Трубы</v>
      </c>
      <c r="D279" s="31">
        <f>INDEX('Обработка исходного'!G:G,ROW($B$3)+4*(ROW($B279)-ROW($B$3)))</f>
        <v>539</v>
      </c>
      <c r="E279" s="32">
        <f>INDEX('Обработка исходного'!H:H,ROW($B$3)+4*(ROW($B279)-ROW($B$3)))</f>
        <v>539</v>
      </c>
      <c r="F279" s="32">
        <f>INDEX('Обработка исходного'!I:I,ROW($B$3)+4*(ROW($B279)-ROW($B$3)))</f>
        <v>539</v>
      </c>
      <c r="G279" s="32">
        <f>INDEX('Обработка исходного'!J:J,ROW($B$3)+4*(ROW($B279)-ROW($B$3)))</f>
        <v>539</v>
      </c>
      <c r="H279" s="32">
        <f>INDEX('Обработка исходного'!K:K,ROW($B$3)+4*(ROW($B279)-ROW($B$3)))</f>
        <v>519</v>
      </c>
      <c r="I279" s="32">
        <f>INDEX('Обработка исходного'!L:L,ROW($B$3)+4*(ROW($B279)-ROW($B$3)))</f>
        <v>500</v>
      </c>
      <c r="J279" s="32">
        <f>INDEX('Обработка исходного'!M:M,ROW($B$3)+4*(ROW($B279)-ROW($B$3)))</f>
        <v>480</v>
      </c>
      <c r="K279" s="32">
        <f>INDEX('Обработка исходного'!N:N,ROW($B$3)+4*(ROW($B279)-ROW($B$3)))</f>
        <v>470</v>
      </c>
      <c r="L279" s="32">
        <f>INDEX('Обработка исходного'!O:O,ROW($B$3)+4*(ROW($B279)-ROW($B$3)))</f>
        <v>451</v>
      </c>
      <c r="M279" s="32">
        <f>INDEX('Обработка исходного'!P:P,ROW($B$3)+4*(ROW($B279)-ROW($B$3)))</f>
        <v>431</v>
      </c>
      <c r="N279" s="32">
        <f>INDEX('Обработка исходного'!Q:Q,ROW($B$3)+4*(ROW($B279)-ROW($B$3)))</f>
        <v>412</v>
      </c>
      <c r="O279" s="32">
        <f>INDEX('Обработка исходного'!R:R,ROW($B$3)+4*(ROW($B279)-ROW($B$3)))</f>
        <v>392</v>
      </c>
      <c r="P279" s="33" t="str">
        <f>INDEX('Обработка исходного'!S:S,ROW($B$3)+4*(ROW($B279)-ROW($B$3)))</f>
        <v>-</v>
      </c>
    </row>
    <row r="280" spans="1:16" x14ac:dyDescent="0.25">
      <c r="A280" s="10" t="str">
        <f>INDEX('Обработка исходного'!B:B,ROW($B$3)+4*(ROW($B280)-ROW($B$3)))</f>
        <v>Сталь высокохромистая</v>
      </c>
      <c r="B280" s="47" t="str">
        <f>INDEX('Обработка исходного'!D:D,ROW($B$3)+4*(ROW($B280)-ROW($B$3)))</f>
        <v>05Х12Н2М</v>
      </c>
      <c r="C280" s="27" t="str">
        <f>IF(ISBLANK(INDEX('Обработка исходного'!E:E,ROW($B$3)+4*(ROW($B280)-ROW($B$3)))),"",INDEX('Обработка исходного'!E:E,ROW($B$3)+4*(ROW($B280)-ROW($B$3))))</f>
        <v>Трубы</v>
      </c>
      <c r="D280" s="31">
        <f>INDEX('Обработка исходного'!G:G,ROW($B$3)+4*(ROW($B280)-ROW($B$3)))</f>
        <v>539</v>
      </c>
      <c r="E280" s="32">
        <f>INDEX('Обработка исходного'!H:H,ROW($B$3)+4*(ROW($B280)-ROW($B$3)))</f>
        <v>539</v>
      </c>
      <c r="F280" s="32">
        <f>INDEX('Обработка исходного'!I:I,ROW($B$3)+4*(ROW($B280)-ROW($B$3)))</f>
        <v>539</v>
      </c>
      <c r="G280" s="32">
        <f>INDEX('Обработка исходного'!J:J,ROW($B$3)+4*(ROW($B280)-ROW($B$3)))</f>
        <v>539</v>
      </c>
      <c r="H280" s="32">
        <f>INDEX('Обработка исходного'!K:K,ROW($B$3)+4*(ROW($B280)-ROW($B$3)))</f>
        <v>519</v>
      </c>
      <c r="I280" s="32">
        <f>INDEX('Обработка исходного'!L:L,ROW($B$3)+4*(ROW($B280)-ROW($B$3)))</f>
        <v>500</v>
      </c>
      <c r="J280" s="32">
        <f>INDEX('Обработка исходного'!M:M,ROW($B$3)+4*(ROW($B280)-ROW($B$3)))</f>
        <v>480</v>
      </c>
      <c r="K280" s="32">
        <f>INDEX('Обработка исходного'!N:N,ROW($B$3)+4*(ROW($B280)-ROW($B$3)))</f>
        <v>470</v>
      </c>
      <c r="L280" s="32">
        <f>INDEX('Обработка исходного'!O:O,ROW($B$3)+4*(ROW($B280)-ROW($B$3)))</f>
        <v>451</v>
      </c>
      <c r="M280" s="32">
        <f>INDEX('Обработка исходного'!P:P,ROW($B$3)+4*(ROW($B280)-ROW($B$3)))</f>
        <v>431</v>
      </c>
      <c r="N280" s="32">
        <f>INDEX('Обработка исходного'!Q:Q,ROW($B$3)+4*(ROW($B280)-ROW($B$3)))</f>
        <v>412</v>
      </c>
      <c r="O280" s="32">
        <f>INDEX('Обработка исходного'!R:R,ROW($B$3)+4*(ROW($B280)-ROW($B$3)))</f>
        <v>392</v>
      </c>
      <c r="P280" s="33" t="str">
        <f>INDEX('Обработка исходного'!S:S,ROW($B$3)+4*(ROW($B280)-ROW($B$3)))</f>
        <v>-</v>
      </c>
    </row>
    <row r="281" spans="1:16" x14ac:dyDescent="0.25">
      <c r="A281" s="10" t="str">
        <f>INDEX('Обработка исходного'!B:B,ROW($B$3)+4*(ROW($B281)-ROW($B$3)))</f>
        <v>Сталь высокохромистая</v>
      </c>
      <c r="B281" s="47" t="str">
        <f>INDEX('Обработка исходного'!D:D,ROW($B$3)+4*(ROW($B281)-ROW($B$3)))</f>
        <v>05Х12Н2М</v>
      </c>
      <c r="C281" s="27" t="str">
        <f>IF(ISBLANK(INDEX('Обработка исходного'!E:E,ROW($B$3)+4*(ROW($B281)-ROW($B$3)))),"",INDEX('Обработка исходного'!E:E,ROW($B$3)+4*(ROW($B281)-ROW($B$3))))</f>
        <v>Поковки, лист</v>
      </c>
      <c r="D281" s="31">
        <f>INDEX('Обработка исходного'!G:G,ROW($B$3)+4*(ROW($B281)-ROW($B$3)))</f>
        <v>539</v>
      </c>
      <c r="E281" s="32">
        <f>INDEX('Обработка исходного'!H:H,ROW($B$3)+4*(ROW($B281)-ROW($B$3)))</f>
        <v>539</v>
      </c>
      <c r="F281" s="32">
        <f>INDEX('Обработка исходного'!I:I,ROW($B$3)+4*(ROW($B281)-ROW($B$3)))</f>
        <v>539</v>
      </c>
      <c r="G281" s="32">
        <f>INDEX('Обработка исходного'!J:J,ROW($B$3)+4*(ROW($B281)-ROW($B$3)))</f>
        <v>539</v>
      </c>
      <c r="H281" s="32">
        <f>INDEX('Обработка исходного'!K:K,ROW($B$3)+4*(ROW($B281)-ROW($B$3)))</f>
        <v>539</v>
      </c>
      <c r="I281" s="32">
        <f>INDEX('Обработка исходного'!L:L,ROW($B$3)+4*(ROW($B281)-ROW($B$3)))</f>
        <v>519</v>
      </c>
      <c r="J281" s="32">
        <f>INDEX('Обработка исходного'!M:M,ROW($B$3)+4*(ROW($B281)-ROW($B$3)))</f>
        <v>500</v>
      </c>
      <c r="K281" s="32">
        <f>INDEX('Обработка исходного'!N:N,ROW($B$3)+4*(ROW($B281)-ROW($B$3)))</f>
        <v>480</v>
      </c>
      <c r="L281" s="32">
        <f>INDEX('Обработка исходного'!O:O,ROW($B$3)+4*(ROW($B281)-ROW($B$3)))</f>
        <v>461</v>
      </c>
      <c r="M281" s="32">
        <f>INDEX('Обработка исходного'!P:P,ROW($B$3)+4*(ROW($B281)-ROW($B$3)))</f>
        <v>421</v>
      </c>
      <c r="N281" s="32">
        <f>INDEX('Обработка исходного'!Q:Q,ROW($B$3)+4*(ROW($B281)-ROW($B$3)))</f>
        <v>372</v>
      </c>
      <c r="O281" s="32">
        <f>INDEX('Обработка исходного'!R:R,ROW($B$3)+4*(ROW($B281)-ROW($B$3)))</f>
        <v>353</v>
      </c>
      <c r="P281" s="33" t="str">
        <f>INDEX('Обработка исходного'!S:S,ROW($B$3)+4*(ROW($B281)-ROW($B$3)))</f>
        <v>-</v>
      </c>
    </row>
    <row r="282" spans="1:16" x14ac:dyDescent="0.25">
      <c r="A282" s="10" t="str">
        <f>INDEX('Обработка исходного'!B:B,ROW($B$3)+4*(ROW($B282)-ROW($B$3)))</f>
        <v>Сталь высокохромистая</v>
      </c>
      <c r="B282" s="47" t="str">
        <f>INDEX('Обработка исходного'!D:D,ROW($B$3)+4*(ROW($B282)-ROW($B$3)))</f>
        <v>05Х12Н2М-ВД</v>
      </c>
      <c r="C282" s="27" t="str">
        <f>IF(ISBLANK(INDEX('Обработка исходного'!E:E,ROW($B$3)+4*(ROW($B282)-ROW($B$3)))),"",INDEX('Обработка исходного'!E:E,ROW($B$3)+4*(ROW($B282)-ROW($B$3))))</f>
        <v>Поковки, лист</v>
      </c>
      <c r="D282" s="31">
        <f>INDEX('Обработка исходного'!G:G,ROW($B$3)+4*(ROW($B282)-ROW($B$3)))</f>
        <v>539</v>
      </c>
      <c r="E282" s="32">
        <f>INDEX('Обработка исходного'!H:H,ROW($B$3)+4*(ROW($B282)-ROW($B$3)))</f>
        <v>539</v>
      </c>
      <c r="F282" s="32">
        <f>INDEX('Обработка исходного'!I:I,ROW($B$3)+4*(ROW($B282)-ROW($B$3)))</f>
        <v>539</v>
      </c>
      <c r="G282" s="32">
        <f>INDEX('Обработка исходного'!J:J,ROW($B$3)+4*(ROW($B282)-ROW($B$3)))</f>
        <v>539</v>
      </c>
      <c r="H282" s="32">
        <f>INDEX('Обработка исходного'!K:K,ROW($B$3)+4*(ROW($B282)-ROW($B$3)))</f>
        <v>539</v>
      </c>
      <c r="I282" s="32">
        <f>INDEX('Обработка исходного'!L:L,ROW($B$3)+4*(ROW($B282)-ROW($B$3)))</f>
        <v>519</v>
      </c>
      <c r="J282" s="32">
        <f>INDEX('Обработка исходного'!M:M,ROW($B$3)+4*(ROW($B282)-ROW($B$3)))</f>
        <v>500</v>
      </c>
      <c r="K282" s="32">
        <f>INDEX('Обработка исходного'!N:N,ROW($B$3)+4*(ROW($B282)-ROW($B$3)))</f>
        <v>480</v>
      </c>
      <c r="L282" s="32">
        <f>INDEX('Обработка исходного'!O:O,ROW($B$3)+4*(ROW($B282)-ROW($B$3)))</f>
        <v>461</v>
      </c>
      <c r="M282" s="32">
        <f>INDEX('Обработка исходного'!P:P,ROW($B$3)+4*(ROW($B282)-ROW($B$3)))</f>
        <v>421</v>
      </c>
      <c r="N282" s="32">
        <f>INDEX('Обработка исходного'!Q:Q,ROW($B$3)+4*(ROW($B282)-ROW($B$3)))</f>
        <v>372</v>
      </c>
      <c r="O282" s="32">
        <f>INDEX('Обработка исходного'!R:R,ROW($B$3)+4*(ROW($B282)-ROW($B$3)))</f>
        <v>353</v>
      </c>
      <c r="P282" s="33" t="str">
        <f>INDEX('Обработка исходного'!S:S,ROW($B$3)+4*(ROW($B282)-ROW($B$3)))</f>
        <v>-</v>
      </c>
    </row>
    <row r="283" spans="1:16" x14ac:dyDescent="0.25">
      <c r="A283" s="10" t="str">
        <f>INDEX('Обработка исходного'!B:B,ROW($B$3)+4*(ROW($B283)-ROW($B$3)))</f>
        <v>Сталь высокохромистая</v>
      </c>
      <c r="B283" s="47" t="str">
        <f>INDEX('Обработка исходного'!D:D,ROW($B$3)+4*(ROW($B283)-ROW($B$3)))</f>
        <v>06Х13Н7Д2</v>
      </c>
      <c r="C283" s="27" t="str">
        <f>IF(ISBLANK(INDEX('Обработка исходного'!E:E,ROW($B$3)+4*(ROW($B283)-ROW($B$3)))),"",INDEX('Обработка исходного'!E:E,ROW($B$3)+4*(ROW($B283)-ROW($B$3))))</f>
        <v>Горячекатаные и кованые прутки диаметром от 16 до 160 мм</v>
      </c>
      <c r="D283" s="31">
        <f>INDEX('Обработка исходного'!G:G,ROW($B$3)+4*(ROW($B283)-ROW($B$3)))</f>
        <v>882</v>
      </c>
      <c r="E283" s="32">
        <f>INDEX('Обработка исходного'!H:H,ROW($B$3)+4*(ROW($B283)-ROW($B$3)))</f>
        <v>853</v>
      </c>
      <c r="F283" s="32">
        <f>INDEX('Обработка исходного'!I:I,ROW($B$3)+4*(ROW($B283)-ROW($B$3)))</f>
        <v>804</v>
      </c>
      <c r="G283" s="32">
        <f>INDEX('Обработка исходного'!J:J,ROW($B$3)+4*(ROW($B283)-ROW($B$3)))</f>
        <v>764</v>
      </c>
      <c r="H283" s="32">
        <f>INDEX('Обработка исходного'!K:K,ROW($B$3)+4*(ROW($B283)-ROW($B$3)))</f>
        <v>725</v>
      </c>
      <c r="I283" s="32">
        <f>INDEX('Обработка исходного'!L:L,ROW($B$3)+4*(ROW($B283)-ROW($B$3)))</f>
        <v>686</v>
      </c>
      <c r="J283" s="32">
        <f>INDEX('Обработка исходного'!M:M,ROW($B$3)+4*(ROW($B283)-ROW($B$3)))</f>
        <v>676</v>
      </c>
      <c r="K283" s="32" t="str">
        <f>INDEX('Обработка исходного'!N:N,ROW($B$3)+4*(ROW($B283)-ROW($B$3)))</f>
        <v>-</v>
      </c>
      <c r="L283" s="32" t="str">
        <f>INDEX('Обработка исходного'!O:O,ROW($B$3)+4*(ROW($B283)-ROW($B$3)))</f>
        <v>-</v>
      </c>
      <c r="M283" s="32" t="str">
        <f>INDEX('Обработка исходного'!P:P,ROW($B$3)+4*(ROW($B283)-ROW($B$3)))</f>
        <v>-</v>
      </c>
      <c r="N283" s="32" t="str">
        <f>INDEX('Обработка исходного'!Q:Q,ROW($B$3)+4*(ROW($B283)-ROW($B$3)))</f>
        <v>-</v>
      </c>
      <c r="O283" s="32" t="str">
        <f>INDEX('Обработка исходного'!R:R,ROW($B$3)+4*(ROW($B283)-ROW($B$3)))</f>
        <v>-</v>
      </c>
      <c r="P283" s="33" t="str">
        <f>INDEX('Обработка исходного'!S:S,ROW($B$3)+4*(ROW($B283)-ROW($B$3)))</f>
        <v>-</v>
      </c>
    </row>
    <row r="284" spans="1:16" x14ac:dyDescent="0.25">
      <c r="A284" s="10" t="str">
        <f>INDEX('Обработка исходного'!B:B,ROW($B$3)+4*(ROW($B284)-ROW($B$3)))</f>
        <v>Сталь высокохромистая</v>
      </c>
      <c r="B284" s="47" t="str">
        <f>INDEX('Обработка исходного'!D:D,ROW($B$3)+4*(ROW($B284)-ROW($B$3)))</f>
        <v>06Х13Н7Д2</v>
      </c>
      <c r="C284" s="27" t="str">
        <f>IF(ISBLANK(INDEX('Обработка исходного'!E:E,ROW($B$3)+4*(ROW($B284)-ROW($B$3)))),"",INDEX('Обработка исходного'!E:E,ROW($B$3)+4*(ROW($B284)-ROW($B$3))))</f>
        <v>Кованая полоса толщиной 80 мм</v>
      </c>
      <c r="D284" s="31">
        <f>INDEX('Обработка исходного'!G:G,ROW($B$3)+4*(ROW($B284)-ROW($B$3)))</f>
        <v>882</v>
      </c>
      <c r="E284" s="32">
        <f>INDEX('Обработка исходного'!H:H,ROW($B$3)+4*(ROW($B284)-ROW($B$3)))</f>
        <v>853</v>
      </c>
      <c r="F284" s="32">
        <f>INDEX('Обработка исходного'!I:I,ROW($B$3)+4*(ROW($B284)-ROW($B$3)))</f>
        <v>804</v>
      </c>
      <c r="G284" s="32">
        <f>INDEX('Обработка исходного'!J:J,ROW($B$3)+4*(ROW($B284)-ROW($B$3)))</f>
        <v>764</v>
      </c>
      <c r="H284" s="32">
        <f>INDEX('Обработка исходного'!K:K,ROW($B$3)+4*(ROW($B284)-ROW($B$3)))</f>
        <v>725</v>
      </c>
      <c r="I284" s="32">
        <f>INDEX('Обработка исходного'!L:L,ROW($B$3)+4*(ROW($B284)-ROW($B$3)))</f>
        <v>686</v>
      </c>
      <c r="J284" s="32">
        <f>INDEX('Обработка исходного'!M:M,ROW($B$3)+4*(ROW($B284)-ROW($B$3)))</f>
        <v>676</v>
      </c>
      <c r="K284" s="32" t="str">
        <f>INDEX('Обработка исходного'!N:N,ROW($B$3)+4*(ROW($B284)-ROW($B$3)))</f>
        <v>-</v>
      </c>
      <c r="L284" s="32" t="str">
        <f>INDEX('Обработка исходного'!O:O,ROW($B$3)+4*(ROW($B284)-ROW($B$3)))</f>
        <v>-</v>
      </c>
      <c r="M284" s="32" t="str">
        <f>INDEX('Обработка исходного'!P:P,ROW($B$3)+4*(ROW($B284)-ROW($B$3)))</f>
        <v>-</v>
      </c>
      <c r="N284" s="32" t="str">
        <f>INDEX('Обработка исходного'!Q:Q,ROW($B$3)+4*(ROW($B284)-ROW($B$3)))</f>
        <v>-</v>
      </c>
      <c r="O284" s="32" t="str">
        <f>INDEX('Обработка исходного'!R:R,ROW($B$3)+4*(ROW($B284)-ROW($B$3)))</f>
        <v>-</v>
      </c>
      <c r="P284" s="33" t="str">
        <f>INDEX('Обработка исходного'!S:S,ROW($B$3)+4*(ROW($B284)-ROW($B$3)))</f>
        <v>-</v>
      </c>
    </row>
    <row r="285" spans="1:16" x14ac:dyDescent="0.25">
      <c r="A285" s="10" t="str">
        <f>INDEX('Обработка исходного'!B:B,ROW($B$3)+4*(ROW($B285)-ROW($B$3)))</f>
        <v>Сталь высокохромистая</v>
      </c>
      <c r="B285" s="47" t="str">
        <f>INDEX('Обработка исходного'!D:D,ROW($B$3)+4*(ROW($B285)-ROW($B$3)))</f>
        <v>06Х13Н7Д2</v>
      </c>
      <c r="C285" s="27" t="str">
        <f>IF(ISBLANK(INDEX('Обработка исходного'!E:E,ROW($B$3)+4*(ROW($B285)-ROW($B$3)))),"",INDEX('Обработка исходного'!E:E,ROW($B$3)+4*(ROW($B285)-ROW($B$3))))</f>
        <v>Заготовки крепежных деталей диаметром до 160 мм</v>
      </c>
      <c r="D285" s="31">
        <f>INDEX('Обработка исходного'!G:G,ROW($B$3)+4*(ROW($B285)-ROW($B$3)))</f>
        <v>882</v>
      </c>
      <c r="E285" s="32">
        <f>INDEX('Обработка исходного'!H:H,ROW($B$3)+4*(ROW($B285)-ROW($B$3)))</f>
        <v>853</v>
      </c>
      <c r="F285" s="32">
        <f>INDEX('Обработка исходного'!I:I,ROW($B$3)+4*(ROW($B285)-ROW($B$3)))</f>
        <v>804</v>
      </c>
      <c r="G285" s="32">
        <f>INDEX('Обработка исходного'!J:J,ROW($B$3)+4*(ROW($B285)-ROW($B$3)))</f>
        <v>764</v>
      </c>
      <c r="H285" s="32">
        <f>INDEX('Обработка исходного'!K:K,ROW($B$3)+4*(ROW($B285)-ROW($B$3)))</f>
        <v>725</v>
      </c>
      <c r="I285" s="32">
        <f>INDEX('Обработка исходного'!L:L,ROW($B$3)+4*(ROW($B285)-ROW($B$3)))</f>
        <v>686</v>
      </c>
      <c r="J285" s="32">
        <f>INDEX('Обработка исходного'!M:M,ROW($B$3)+4*(ROW($B285)-ROW($B$3)))</f>
        <v>676</v>
      </c>
      <c r="K285" s="32" t="str">
        <f>INDEX('Обработка исходного'!N:N,ROW($B$3)+4*(ROW($B285)-ROW($B$3)))</f>
        <v>-</v>
      </c>
      <c r="L285" s="32" t="str">
        <f>INDEX('Обработка исходного'!O:O,ROW($B$3)+4*(ROW($B285)-ROW($B$3)))</f>
        <v>-</v>
      </c>
      <c r="M285" s="32" t="str">
        <f>INDEX('Обработка исходного'!P:P,ROW($B$3)+4*(ROW($B285)-ROW($B$3)))</f>
        <v>-</v>
      </c>
      <c r="N285" s="32" t="str">
        <f>INDEX('Обработка исходного'!Q:Q,ROW($B$3)+4*(ROW($B285)-ROW($B$3)))</f>
        <v>-</v>
      </c>
      <c r="O285" s="32" t="str">
        <f>INDEX('Обработка исходного'!R:R,ROW($B$3)+4*(ROW($B285)-ROW($B$3)))</f>
        <v>-</v>
      </c>
      <c r="P285" s="33" t="str">
        <f>INDEX('Обработка исходного'!S:S,ROW($B$3)+4*(ROW($B285)-ROW($B$3)))</f>
        <v>-</v>
      </c>
    </row>
    <row r="286" spans="1:16" x14ac:dyDescent="0.25">
      <c r="A286" s="10" t="str">
        <f>INDEX('Обработка исходного'!B:B,ROW($B$3)+4*(ROW($B286)-ROW($B$3)))</f>
        <v>Сталь высокохромистая</v>
      </c>
      <c r="B286" s="47" t="str">
        <f>INDEX('Обработка исходного'!D:D,ROW($B$3)+4*(ROW($B286)-ROW($B$3)))</f>
        <v>06Х12Н3ДЛ</v>
      </c>
      <c r="C286" s="27" t="str">
        <f>IF(ISBLANK(INDEX('Обработка исходного'!E:E,ROW($B$3)+4*(ROW($B286)-ROW($B$3)))),"",INDEX('Обработка исходного'!E:E,ROW($B$3)+4*(ROW($B286)-ROW($B$3))))</f>
        <v>Отливки</v>
      </c>
      <c r="D286" s="31">
        <f>INDEX('Обработка исходного'!G:G,ROW($B$3)+4*(ROW($B286)-ROW($B$3)))</f>
        <v>637</v>
      </c>
      <c r="E286" s="32">
        <f>INDEX('Обработка исходного'!H:H,ROW($B$3)+4*(ROW($B286)-ROW($B$3)))</f>
        <v>630</v>
      </c>
      <c r="F286" s="32">
        <f>INDEX('Обработка исходного'!I:I,ROW($B$3)+4*(ROW($B286)-ROW($B$3)))</f>
        <v>618</v>
      </c>
      <c r="G286" s="32">
        <f>INDEX('Обработка исходного'!J:J,ROW($B$3)+4*(ROW($B286)-ROW($B$3)))</f>
        <v>608</v>
      </c>
      <c r="H286" s="32">
        <f>INDEX('Обработка исходного'!K:K,ROW($B$3)+4*(ROW($B286)-ROW($B$3)))</f>
        <v>589</v>
      </c>
      <c r="I286" s="32">
        <f>INDEX('Обработка исходного'!L:L,ROW($B$3)+4*(ROW($B286)-ROW($B$3)))</f>
        <v>579</v>
      </c>
      <c r="J286" s="32">
        <f>INDEX('Обработка исходного'!M:M,ROW($B$3)+4*(ROW($B286)-ROW($B$3)))</f>
        <v>559</v>
      </c>
      <c r="K286" s="32">
        <f>INDEX('Обработка исходного'!N:N,ROW($B$3)+4*(ROW($B286)-ROW($B$3)))</f>
        <v>539</v>
      </c>
      <c r="L286" s="32" t="str">
        <f>INDEX('Обработка исходного'!O:O,ROW($B$3)+4*(ROW($B286)-ROW($B$3)))</f>
        <v>-</v>
      </c>
      <c r="M286" s="32" t="str">
        <f>INDEX('Обработка исходного'!P:P,ROW($B$3)+4*(ROW($B286)-ROW($B$3)))</f>
        <v>-</v>
      </c>
      <c r="N286" s="32" t="str">
        <f>INDEX('Обработка исходного'!Q:Q,ROW($B$3)+4*(ROW($B286)-ROW($B$3)))</f>
        <v>-</v>
      </c>
      <c r="O286" s="32" t="str">
        <f>INDEX('Обработка исходного'!R:R,ROW($B$3)+4*(ROW($B286)-ROW($B$3)))</f>
        <v>-</v>
      </c>
      <c r="P286" s="33" t="str">
        <f>INDEX('Обработка исходного'!S:S,ROW($B$3)+4*(ROW($B286)-ROW($B$3)))</f>
        <v>-</v>
      </c>
    </row>
    <row r="287" spans="1:16" x14ac:dyDescent="0.25">
      <c r="A287" s="10" t="str">
        <f>INDEX('Обработка исходного'!B:B,ROW($B$3)+4*(ROW($B287)-ROW($B$3)))</f>
        <v>Сталь высокохромистая</v>
      </c>
      <c r="B287" s="47" t="str">
        <f>INDEX('Обработка исходного'!D:D,ROW($B$3)+4*(ROW($B287)-ROW($B$3)))</f>
        <v>06Х12Н3Д</v>
      </c>
      <c r="C287" s="27" t="str">
        <f>IF(ISBLANK(INDEX('Обработка исходного'!E:E,ROW($B$3)+4*(ROW($B287)-ROW($B$3)))),"",INDEX('Обработка исходного'!E:E,ROW($B$3)+4*(ROW($B287)-ROW($B$3))))</f>
        <v>Поковки КП540*</v>
      </c>
      <c r="D287" s="31">
        <f>INDEX('Обработка исходного'!G:G,ROW($B$3)+4*(ROW($B287)-ROW($B$3)))</f>
        <v>637</v>
      </c>
      <c r="E287" s="32">
        <f>INDEX('Обработка исходного'!H:H,ROW($B$3)+4*(ROW($B287)-ROW($B$3)))</f>
        <v>630</v>
      </c>
      <c r="F287" s="32">
        <f>INDEX('Обработка исходного'!I:I,ROW($B$3)+4*(ROW($B287)-ROW($B$3)))</f>
        <v>618</v>
      </c>
      <c r="G287" s="32">
        <f>INDEX('Обработка исходного'!J:J,ROW($B$3)+4*(ROW($B287)-ROW($B$3)))</f>
        <v>589</v>
      </c>
      <c r="H287" s="32">
        <f>INDEX('Обработка исходного'!K:K,ROW($B$3)+4*(ROW($B287)-ROW($B$3)))</f>
        <v>589</v>
      </c>
      <c r="I287" s="32">
        <f>INDEX('Обработка исходного'!L:L,ROW($B$3)+4*(ROW($B287)-ROW($B$3)))</f>
        <v>579</v>
      </c>
      <c r="J287" s="32">
        <f>INDEX('Обработка исходного'!M:M,ROW($B$3)+4*(ROW($B287)-ROW($B$3)))</f>
        <v>559</v>
      </c>
      <c r="K287" s="32">
        <f>INDEX('Обработка исходного'!N:N,ROW($B$3)+4*(ROW($B287)-ROW($B$3)))</f>
        <v>539</v>
      </c>
      <c r="L287" s="32" t="str">
        <f>INDEX('Обработка исходного'!O:O,ROW($B$3)+4*(ROW($B287)-ROW($B$3)))</f>
        <v>-</v>
      </c>
      <c r="M287" s="32" t="str">
        <f>INDEX('Обработка исходного'!P:P,ROW($B$3)+4*(ROW($B287)-ROW($B$3)))</f>
        <v>-</v>
      </c>
      <c r="N287" s="32" t="str">
        <f>INDEX('Обработка исходного'!Q:Q,ROW($B$3)+4*(ROW($B287)-ROW($B$3)))</f>
        <v>-</v>
      </c>
      <c r="O287" s="32" t="str">
        <f>INDEX('Обработка исходного'!R:R,ROW($B$3)+4*(ROW($B287)-ROW($B$3)))</f>
        <v>-</v>
      </c>
      <c r="P287" s="33" t="str">
        <f>INDEX('Обработка исходного'!S:S,ROW($B$3)+4*(ROW($B287)-ROW($B$3)))</f>
        <v>-</v>
      </c>
    </row>
    <row r="288" spans="1:16" x14ac:dyDescent="0.25">
      <c r="A288" s="10" t="str">
        <f>INDEX('Обработка исходного'!B:B,ROW($B$3)+4*(ROW($B288)-ROW($B$3)))</f>
        <v>Сталь высокохромистая</v>
      </c>
      <c r="B288" s="47" t="str">
        <f>INDEX('Обработка исходного'!D:D,ROW($B$3)+4*(ROW($B288)-ROW($B$3)))</f>
        <v>06Х12Н3Д</v>
      </c>
      <c r="C288" s="27" t="str">
        <f>IF(ISBLANK(INDEX('Обработка исходного'!E:E,ROW($B$3)+4*(ROW($B288)-ROW($B$3)))),"",INDEX('Обработка исходного'!E:E,ROW($B$3)+4*(ROW($B288)-ROW($B$3))))</f>
        <v>Поковки КП590*</v>
      </c>
      <c r="D288" s="31">
        <f>INDEX('Обработка исходного'!G:G,ROW($B$3)+4*(ROW($B288)-ROW($B$3)))</f>
        <v>686</v>
      </c>
      <c r="E288" s="32">
        <f>INDEX('Обработка исходного'!H:H,ROW($B$3)+4*(ROW($B288)-ROW($B$3)))</f>
        <v>670</v>
      </c>
      <c r="F288" s="32">
        <f>INDEX('Обработка исходного'!I:I,ROW($B$3)+4*(ROW($B288)-ROW($B$3)))</f>
        <v>657</v>
      </c>
      <c r="G288" s="32">
        <f>INDEX('Обработка исходного'!J:J,ROW($B$3)+4*(ROW($B288)-ROW($B$3)))</f>
        <v>647</v>
      </c>
      <c r="H288" s="32">
        <f>INDEX('Обработка исходного'!K:K,ROW($B$3)+4*(ROW($B288)-ROW($B$3)))</f>
        <v>638</v>
      </c>
      <c r="I288" s="32">
        <f>INDEX('Обработка исходного'!L:L,ROW($B$3)+4*(ROW($B288)-ROW($B$3)))</f>
        <v>618</v>
      </c>
      <c r="J288" s="32">
        <f>INDEX('Обработка исходного'!M:M,ROW($B$3)+4*(ROW($B288)-ROW($B$3)))</f>
        <v>588</v>
      </c>
      <c r="K288" s="32">
        <f>INDEX('Обработка исходного'!N:N,ROW($B$3)+4*(ROW($B288)-ROW($B$3)))</f>
        <v>588</v>
      </c>
      <c r="L288" s="32" t="str">
        <f>INDEX('Обработка исходного'!O:O,ROW($B$3)+4*(ROW($B288)-ROW($B$3)))</f>
        <v>-</v>
      </c>
      <c r="M288" s="32" t="str">
        <f>INDEX('Обработка исходного'!P:P,ROW($B$3)+4*(ROW($B288)-ROW($B$3)))</f>
        <v>-</v>
      </c>
      <c r="N288" s="32" t="str">
        <f>INDEX('Обработка исходного'!Q:Q,ROW($B$3)+4*(ROW($B288)-ROW($B$3)))</f>
        <v>-</v>
      </c>
      <c r="O288" s="32" t="str">
        <f>INDEX('Обработка исходного'!R:R,ROW($B$3)+4*(ROW($B288)-ROW($B$3)))</f>
        <v>-</v>
      </c>
      <c r="P288" s="33" t="str">
        <f>INDEX('Обработка исходного'!S:S,ROW($B$3)+4*(ROW($B288)-ROW($B$3)))</f>
        <v>-</v>
      </c>
    </row>
    <row r="289" spans="1:16" x14ac:dyDescent="0.25">
      <c r="A289" s="10" t="str">
        <f>INDEX('Обработка исходного'!B:B,ROW($B$3)+4*(ROW($B289)-ROW($B$3)))</f>
        <v>Сталь высокохромистая</v>
      </c>
      <c r="B289" s="47" t="str">
        <f>INDEX('Обработка исходного'!D:D,ROW($B$3)+4*(ROW($B289)-ROW($B$3)))</f>
        <v>06Х12Н3Д</v>
      </c>
      <c r="C289" s="27" t="str">
        <f>IF(ISBLANK(INDEX('Обработка исходного'!E:E,ROW($B$3)+4*(ROW($B289)-ROW($B$3)))),"",INDEX('Обработка исходного'!E:E,ROW($B$3)+4*(ROW($B289)-ROW($B$3))))</f>
        <v>Листы толщиной от 25 до 250 мм</v>
      </c>
      <c r="D289" s="31">
        <f>INDEX('Обработка исходного'!G:G,ROW($B$3)+4*(ROW($B289)-ROW($B$3)))</f>
        <v>686</v>
      </c>
      <c r="E289" s="32">
        <f>INDEX('Обработка исходного'!H:H,ROW($B$3)+4*(ROW($B289)-ROW($B$3)))</f>
        <v>670</v>
      </c>
      <c r="F289" s="32">
        <f>INDEX('Обработка исходного'!I:I,ROW($B$3)+4*(ROW($B289)-ROW($B$3)))</f>
        <v>657</v>
      </c>
      <c r="G289" s="32">
        <f>INDEX('Обработка исходного'!J:J,ROW($B$3)+4*(ROW($B289)-ROW($B$3)))</f>
        <v>647</v>
      </c>
      <c r="H289" s="32">
        <f>INDEX('Обработка исходного'!K:K,ROW($B$3)+4*(ROW($B289)-ROW($B$3)))</f>
        <v>638</v>
      </c>
      <c r="I289" s="32">
        <f>INDEX('Обработка исходного'!L:L,ROW($B$3)+4*(ROW($B289)-ROW($B$3)))</f>
        <v>618</v>
      </c>
      <c r="J289" s="32">
        <f>INDEX('Обработка исходного'!M:M,ROW($B$3)+4*(ROW($B289)-ROW($B$3)))</f>
        <v>588</v>
      </c>
      <c r="K289" s="32">
        <f>INDEX('Обработка исходного'!N:N,ROW($B$3)+4*(ROW($B289)-ROW($B$3)))</f>
        <v>588</v>
      </c>
      <c r="L289" s="32" t="str">
        <f>INDEX('Обработка исходного'!O:O,ROW($B$3)+4*(ROW($B289)-ROW($B$3)))</f>
        <v>-</v>
      </c>
      <c r="M289" s="32" t="str">
        <f>INDEX('Обработка исходного'!P:P,ROW($B$3)+4*(ROW($B289)-ROW($B$3)))</f>
        <v>-</v>
      </c>
      <c r="N289" s="32" t="str">
        <f>INDEX('Обработка исходного'!Q:Q,ROW($B$3)+4*(ROW($B289)-ROW($B$3)))</f>
        <v>-</v>
      </c>
      <c r="O289" s="32" t="str">
        <f>INDEX('Обработка исходного'!R:R,ROW($B$3)+4*(ROW($B289)-ROW($B$3)))</f>
        <v>-</v>
      </c>
      <c r="P289" s="33" t="str">
        <f>INDEX('Обработка исходного'!S:S,ROW($B$3)+4*(ROW($B289)-ROW($B$3)))</f>
        <v>-</v>
      </c>
    </row>
    <row r="290" spans="1:16" x14ac:dyDescent="0.25">
      <c r="A290" s="10" t="str">
        <f>INDEX('Обработка исходного'!B:B,ROW($B$3)+4*(ROW($B290)-ROW($B$3)))</f>
        <v>Сталь высокохромистая</v>
      </c>
      <c r="B290" s="47" t="str">
        <f>INDEX('Обработка исходного'!D:D,ROW($B$3)+4*(ROW($B290)-ROW($B$3)))</f>
        <v>07Х16Н4Б</v>
      </c>
      <c r="C290" s="27" t="str">
        <f>IF(ISBLANK(INDEX('Обработка исходного'!E:E,ROW($B$3)+4*(ROW($B290)-ROW($B$3)))),"",INDEX('Обработка исходного'!E:E,ROW($B$3)+4*(ROW($B290)-ROW($B$3))))</f>
        <v>Сортовой прокат диаметром или стороной квадрата от 30 до 180 мм</v>
      </c>
      <c r="D290" s="31">
        <f>INDEX('Обработка исходного'!G:G,ROW($B$3)+4*(ROW($B290)-ROW($B$3)))</f>
        <v>882</v>
      </c>
      <c r="E290" s="32">
        <f>INDEX('Обработка исходного'!H:H,ROW($B$3)+4*(ROW($B290)-ROW($B$3)))</f>
        <v>880</v>
      </c>
      <c r="F290" s="32">
        <f>INDEX('Обработка исходного'!I:I,ROW($B$3)+4*(ROW($B290)-ROW($B$3)))</f>
        <v>850</v>
      </c>
      <c r="G290" s="32">
        <f>INDEX('Обработка исходного'!J:J,ROW($B$3)+4*(ROW($B290)-ROW($B$3)))</f>
        <v>830</v>
      </c>
      <c r="H290" s="32">
        <f>INDEX('Обработка исходного'!K:K,ROW($B$3)+4*(ROW($B290)-ROW($B$3)))</f>
        <v>770</v>
      </c>
      <c r="I290" s="32">
        <f>INDEX('Обработка исходного'!L:L,ROW($B$3)+4*(ROW($B290)-ROW($B$3)))</f>
        <v>760</v>
      </c>
      <c r="J290" s="32">
        <f>INDEX('Обработка исходного'!M:M,ROW($B$3)+4*(ROW($B290)-ROW($B$3)))</f>
        <v>730</v>
      </c>
      <c r="K290" s="32">
        <f>INDEX('Обработка исходного'!N:N,ROW($B$3)+4*(ROW($B290)-ROW($B$3)))</f>
        <v>720</v>
      </c>
      <c r="L290" s="32" t="str">
        <f>INDEX('Обработка исходного'!O:O,ROW($B$3)+4*(ROW($B290)-ROW($B$3)))</f>
        <v>-</v>
      </c>
      <c r="M290" s="32" t="str">
        <f>INDEX('Обработка исходного'!P:P,ROW($B$3)+4*(ROW($B290)-ROW($B$3)))</f>
        <v>-</v>
      </c>
      <c r="N290" s="32" t="str">
        <f>INDEX('Обработка исходного'!Q:Q,ROW($B$3)+4*(ROW($B290)-ROW($B$3)))</f>
        <v>-</v>
      </c>
      <c r="O290" s="32" t="str">
        <f>INDEX('Обработка исходного'!R:R,ROW($B$3)+4*(ROW($B290)-ROW($B$3)))</f>
        <v>-</v>
      </c>
      <c r="P290" s="33" t="str">
        <f>INDEX('Обработка исходного'!S:S,ROW($B$3)+4*(ROW($B290)-ROW($B$3)))</f>
        <v>-</v>
      </c>
    </row>
    <row r="291" spans="1:16" x14ac:dyDescent="0.25">
      <c r="A291" s="10" t="str">
        <f>INDEX('Обработка исходного'!B:B,ROW($B$3)+4*(ROW($B291)-ROW($B$3)))</f>
        <v>Сталь высокохромистая</v>
      </c>
      <c r="B291" s="47" t="str">
        <f>INDEX('Обработка исходного'!D:D,ROW($B$3)+4*(ROW($B291)-ROW($B$3)))</f>
        <v>07Х16Н4Б</v>
      </c>
      <c r="C291" s="27" t="str">
        <f>IF(ISBLANK(INDEX('Обработка исходного'!E:E,ROW($B$3)+4*(ROW($B291)-ROW($B$3)))),"",INDEX('Обработка исходного'!E:E,ROW($B$3)+4*(ROW($B291)-ROW($B$3))))</f>
        <v>Поковки диаметром или стороной квадрата от 180 до 400 мм</v>
      </c>
      <c r="D291" s="31">
        <f>INDEX('Обработка исходного'!G:G,ROW($B$3)+4*(ROW($B291)-ROW($B$3)))</f>
        <v>882</v>
      </c>
      <c r="E291" s="32">
        <f>INDEX('Обработка исходного'!H:H,ROW($B$3)+4*(ROW($B291)-ROW($B$3)))</f>
        <v>880</v>
      </c>
      <c r="F291" s="32">
        <f>INDEX('Обработка исходного'!I:I,ROW($B$3)+4*(ROW($B291)-ROW($B$3)))</f>
        <v>850</v>
      </c>
      <c r="G291" s="32">
        <f>INDEX('Обработка исходного'!J:J,ROW($B$3)+4*(ROW($B291)-ROW($B$3)))</f>
        <v>830</v>
      </c>
      <c r="H291" s="32">
        <f>INDEX('Обработка исходного'!K:K,ROW($B$3)+4*(ROW($B291)-ROW($B$3)))</f>
        <v>770</v>
      </c>
      <c r="I291" s="32">
        <f>INDEX('Обработка исходного'!L:L,ROW($B$3)+4*(ROW($B291)-ROW($B$3)))</f>
        <v>760</v>
      </c>
      <c r="J291" s="32">
        <f>INDEX('Обработка исходного'!M:M,ROW($B$3)+4*(ROW($B291)-ROW($B$3)))</f>
        <v>730</v>
      </c>
      <c r="K291" s="32">
        <f>INDEX('Обработка исходного'!N:N,ROW($B$3)+4*(ROW($B291)-ROW($B$3)))</f>
        <v>720</v>
      </c>
      <c r="L291" s="32" t="str">
        <f>INDEX('Обработка исходного'!O:O,ROW($B$3)+4*(ROW($B291)-ROW($B$3)))</f>
        <v>-</v>
      </c>
      <c r="M291" s="32" t="str">
        <f>INDEX('Обработка исходного'!P:P,ROW($B$3)+4*(ROW($B291)-ROW($B$3)))</f>
        <v>-</v>
      </c>
      <c r="N291" s="32" t="str">
        <f>INDEX('Обработка исходного'!Q:Q,ROW($B$3)+4*(ROW($B291)-ROW($B$3)))</f>
        <v>-</v>
      </c>
      <c r="O291" s="32" t="str">
        <f>INDEX('Обработка исходного'!R:R,ROW($B$3)+4*(ROW($B291)-ROW($B$3)))</f>
        <v>-</v>
      </c>
      <c r="P291" s="33" t="str">
        <f>INDEX('Обработка исходного'!S:S,ROW($B$3)+4*(ROW($B291)-ROW($B$3)))</f>
        <v>-</v>
      </c>
    </row>
    <row r="292" spans="1:16" x14ac:dyDescent="0.25">
      <c r="A292" s="10" t="str">
        <f>INDEX('Обработка исходного'!B:B,ROW($B$3)+4*(ROW($B292)-ROW($B$3)))</f>
        <v>Сталь хромоникелевая коррозионно-стойкого аустенитного класса</v>
      </c>
      <c r="B292" s="47" t="str">
        <f>INDEX('Обработка исходного'!D:D,ROW($B$3)+4*(ROW($B292)-ROW($B$3)))</f>
        <v>09Х18Н9</v>
      </c>
      <c r="C292" s="27" t="str">
        <f>IF(ISBLANK(INDEX('Обработка исходного'!E:E,ROW($B$3)+4*(ROW($B292)-ROW($B$3)))),"",INDEX('Обработка исходного'!E:E,ROW($B$3)+4*(ROW($B292)-ROW($B$3))))</f>
        <v>Листы толщиной от 6 до 160 мм</v>
      </c>
      <c r="D292" s="31">
        <f>INDEX('Обработка исходного'!G:G,ROW($B$3)+4*(ROW($B292)-ROW($B$3)))</f>
        <v>491</v>
      </c>
      <c r="E292" s="32">
        <f>INDEX('Обработка исходного'!H:H,ROW($B$3)+4*(ROW($B292)-ROW($B$3)))</f>
        <v>451</v>
      </c>
      <c r="F292" s="32">
        <f>INDEX('Обработка исходного'!I:I,ROW($B$3)+4*(ROW($B292)-ROW($B$3)))</f>
        <v>412</v>
      </c>
      <c r="G292" s="32">
        <f>INDEX('Обработка исходного'!J:J,ROW($B$3)+4*(ROW($B292)-ROW($B$3)))</f>
        <v>392</v>
      </c>
      <c r="H292" s="32">
        <f>INDEX('Обработка исходного'!K:K,ROW($B$3)+4*(ROW($B292)-ROW($B$3)))</f>
        <v>392</v>
      </c>
      <c r="I292" s="32">
        <f>INDEX('Обработка исходного'!L:L,ROW($B$3)+4*(ROW($B292)-ROW($B$3)))</f>
        <v>373</v>
      </c>
      <c r="J292" s="32">
        <f>INDEX('Обработка исходного'!M:M,ROW($B$3)+4*(ROW($B292)-ROW($B$3)))</f>
        <v>363</v>
      </c>
      <c r="K292" s="32">
        <f>INDEX('Обработка исходного'!N:N,ROW($B$3)+4*(ROW($B292)-ROW($B$3)))</f>
        <v>353</v>
      </c>
      <c r="L292" s="32">
        <f>INDEX('Обработка исходного'!O:O,ROW($B$3)+4*(ROW($B292)-ROW($B$3)))</f>
        <v>353</v>
      </c>
      <c r="M292" s="32">
        <f>INDEX('Обработка исходного'!P:P,ROW($B$3)+4*(ROW($B292)-ROW($B$3)))</f>
        <v>343</v>
      </c>
      <c r="N292" s="32">
        <f>INDEX('Обработка исходного'!Q:Q,ROW($B$3)+4*(ROW($B292)-ROW($B$3)))</f>
        <v>343</v>
      </c>
      <c r="O292" s="32">
        <f>INDEX('Обработка исходного'!R:R,ROW($B$3)+4*(ROW($B292)-ROW($B$3)))</f>
        <v>323</v>
      </c>
      <c r="P292" s="33">
        <f>INDEX('Обработка исходного'!S:S,ROW($B$3)+4*(ROW($B292)-ROW($B$3)))</f>
        <v>294</v>
      </c>
    </row>
    <row r="293" spans="1:16" x14ac:dyDescent="0.25">
      <c r="A293" s="10" t="str">
        <f>INDEX('Обработка исходного'!B:B,ROW($B$3)+4*(ROW($B293)-ROW($B$3)))</f>
        <v>Сталь хромоникелевая коррозионно-стойкого аустенитного класса</v>
      </c>
      <c r="B293" s="47" t="str">
        <f>INDEX('Обработка исходного'!D:D,ROW($B$3)+4*(ROW($B293)-ROW($B$3)))</f>
        <v>09Х18Н9</v>
      </c>
      <c r="C293" s="27" t="str">
        <f>IF(ISBLANK(INDEX('Обработка исходного'!E:E,ROW($B$3)+4*(ROW($B293)-ROW($B$3)))),"",INDEX('Обработка исходного'!E:E,ROW($B$3)+4*(ROW($B293)-ROW($B$3))))</f>
        <v>Поковки толщиной до 60 мм</v>
      </c>
      <c r="D293" s="31">
        <f>INDEX('Обработка исходного'!G:G,ROW($B$3)+4*(ROW($B293)-ROW($B$3)))</f>
        <v>540</v>
      </c>
      <c r="E293" s="32">
        <f>INDEX('Обработка исходного'!H:H,ROW($B$3)+4*(ROW($B293)-ROW($B$3)))</f>
        <v>500</v>
      </c>
      <c r="F293" s="32">
        <f>INDEX('Обработка исходного'!I:I,ROW($B$3)+4*(ROW($B293)-ROW($B$3)))</f>
        <v>451</v>
      </c>
      <c r="G293" s="32">
        <f>INDEX('Обработка исходного'!J:J,ROW($B$3)+4*(ROW($B293)-ROW($B$3)))</f>
        <v>432</v>
      </c>
      <c r="H293" s="32">
        <f>INDEX('Обработка исходного'!K:K,ROW($B$3)+4*(ROW($B293)-ROW($B$3)))</f>
        <v>432</v>
      </c>
      <c r="I293" s="32">
        <f>INDEX('Обработка исходного'!L:L,ROW($B$3)+4*(ROW($B293)-ROW($B$3)))</f>
        <v>412</v>
      </c>
      <c r="J293" s="32">
        <f>INDEX('Обработка исходного'!M:M,ROW($B$3)+4*(ROW($B293)-ROW($B$3)))</f>
        <v>402</v>
      </c>
      <c r="K293" s="32">
        <f>INDEX('Обработка исходного'!N:N,ROW($B$3)+4*(ROW($B293)-ROW($B$3)))</f>
        <v>392</v>
      </c>
      <c r="L293" s="32">
        <f>INDEX('Обработка исходного'!O:O,ROW($B$3)+4*(ROW($B293)-ROW($B$3)))</f>
        <v>373</v>
      </c>
      <c r="M293" s="32">
        <f>INDEX('Обработка исходного'!P:P,ROW($B$3)+4*(ROW($B293)-ROW($B$3)))</f>
        <v>353</v>
      </c>
      <c r="N293" s="32">
        <f>INDEX('Обработка исходного'!Q:Q,ROW($B$3)+4*(ROW($B293)-ROW($B$3)))</f>
        <v>323</v>
      </c>
      <c r="O293" s="32">
        <f>INDEX('Обработка исходного'!R:R,ROW($B$3)+4*(ROW($B293)-ROW($B$3)))</f>
        <v>304</v>
      </c>
      <c r="P293" s="33">
        <f>INDEX('Обработка исходного'!S:S,ROW($B$3)+4*(ROW($B293)-ROW($B$3)))</f>
        <v>255</v>
      </c>
    </row>
    <row r="294" spans="1:16" x14ac:dyDescent="0.25">
      <c r="A294" s="10" t="str">
        <f>INDEX('Обработка исходного'!B:B,ROW($B$3)+4*(ROW($B294)-ROW($B$3)))</f>
        <v>Сталь хромоникелевая коррозионно-стойкого аустенитного класса</v>
      </c>
      <c r="B294" s="47" t="str">
        <f>INDEX('Обработка исходного'!D:D,ROW($B$3)+4*(ROW($B294)-ROW($B$3)))</f>
        <v>09Х18Н9</v>
      </c>
      <c r="C294" s="27" t="str">
        <f>IF(ISBLANK(INDEX('Обработка исходного'!E:E,ROW($B$3)+4*(ROW($B294)-ROW($B$3)))),"",INDEX('Обработка исходного'!E:E,ROW($B$3)+4*(ROW($B294)-ROW($B$3))))</f>
        <v>Поковки толщиной от 60 до 300 мм</v>
      </c>
      <c r="D294" s="31">
        <f>INDEX('Обработка исходного'!G:G,ROW($B$3)+4*(ROW($B294)-ROW($B$3)))</f>
        <v>491</v>
      </c>
      <c r="E294" s="32">
        <f>INDEX('Обработка исходного'!H:H,ROW($B$3)+4*(ROW($B294)-ROW($B$3)))</f>
        <v>470</v>
      </c>
      <c r="F294" s="32">
        <f>INDEX('Обработка исходного'!I:I,ROW($B$3)+4*(ROW($B294)-ROW($B$3)))</f>
        <v>451</v>
      </c>
      <c r="G294" s="32">
        <f>INDEX('Обработка исходного'!J:J,ROW($B$3)+4*(ROW($B294)-ROW($B$3)))</f>
        <v>425</v>
      </c>
      <c r="H294" s="32">
        <f>INDEX('Обработка исходного'!K:K,ROW($B$3)+4*(ROW($B294)-ROW($B$3)))</f>
        <v>400</v>
      </c>
      <c r="I294" s="32">
        <f>INDEX('Обработка исходного'!L:L,ROW($B$3)+4*(ROW($B294)-ROW($B$3)))</f>
        <v>380</v>
      </c>
      <c r="J294" s="32">
        <f>INDEX('Обработка исходного'!M:M,ROW($B$3)+4*(ROW($B294)-ROW($B$3)))</f>
        <v>380</v>
      </c>
      <c r="K294" s="32">
        <f>INDEX('Обработка исходного'!N:N,ROW($B$3)+4*(ROW($B294)-ROW($B$3)))</f>
        <v>340</v>
      </c>
      <c r="L294" s="32">
        <f>INDEX('Обработка исходного'!O:O,ROW($B$3)+4*(ROW($B294)-ROW($B$3)))</f>
        <v>323</v>
      </c>
      <c r="M294" s="32">
        <f>INDEX('Обработка исходного'!P:P,ROW($B$3)+4*(ROW($B294)-ROW($B$3)))</f>
        <v>314</v>
      </c>
      <c r="N294" s="32">
        <f>INDEX('Обработка исходного'!Q:Q,ROW($B$3)+4*(ROW($B294)-ROW($B$3)))</f>
        <v>304</v>
      </c>
      <c r="O294" s="32">
        <f>INDEX('Обработка исходного'!R:R,ROW($B$3)+4*(ROW($B294)-ROW($B$3)))</f>
        <v>294</v>
      </c>
      <c r="P294" s="33">
        <f>INDEX('Обработка исходного'!S:S,ROW($B$3)+4*(ROW($B294)-ROW($B$3)))</f>
        <v>280</v>
      </c>
    </row>
    <row r="295" spans="1:16" ht="25.5" x14ac:dyDescent="0.25">
      <c r="A295" s="10" t="str">
        <f>INDEX('Обработка исходного'!B:B,ROW($B$3)+4*(ROW($B295)-ROW($B$3)))</f>
        <v>Сталь хромоникелевая коррозионно-стойкого аустенитного класса</v>
      </c>
      <c r="B295" s="47" t="str">
        <f>INDEX('Обработка исходного'!D:D,ROW($B$3)+4*(ROW($B295)-ROW($B$3)))</f>
        <v>09Х18Н9</v>
      </c>
      <c r="C295" s="27" t="str">
        <f>IF(ISBLANK(INDEX('Обработка исходного'!E:E,ROW($B$3)+4*(ROW($B295)-ROW($B$3)))),"",INDEX('Обработка исходного'!E:E,ROW($B$3)+4*(ROW($B295)-ROW($B$3))))</f>
        <v>Трубы бесшовные холоднокатаные наружным диаметром от 16 до 70 мм с толщиной стенки от 2,5 до 12 мм</v>
      </c>
      <c r="D295" s="31">
        <f>INDEX('Обработка исходного'!G:G,ROW($B$3)+4*(ROW($B295)-ROW($B$3)))</f>
        <v>491</v>
      </c>
      <c r="E295" s="32">
        <f>INDEX('Обработка исходного'!H:H,ROW($B$3)+4*(ROW($B295)-ROW($B$3)))</f>
        <v>451</v>
      </c>
      <c r="F295" s="32">
        <f>INDEX('Обработка исходного'!I:I,ROW($B$3)+4*(ROW($B295)-ROW($B$3)))</f>
        <v>412</v>
      </c>
      <c r="G295" s="32">
        <f>INDEX('Обработка исходного'!J:J,ROW($B$3)+4*(ROW($B295)-ROW($B$3)))</f>
        <v>392</v>
      </c>
      <c r="H295" s="32">
        <f>INDEX('Обработка исходного'!K:K,ROW($B$3)+4*(ROW($B295)-ROW($B$3)))</f>
        <v>392</v>
      </c>
      <c r="I295" s="32">
        <f>INDEX('Обработка исходного'!L:L,ROW($B$3)+4*(ROW($B295)-ROW($B$3)))</f>
        <v>373</v>
      </c>
      <c r="J295" s="32">
        <f>INDEX('Обработка исходного'!M:M,ROW($B$3)+4*(ROW($B295)-ROW($B$3)))</f>
        <v>363</v>
      </c>
      <c r="K295" s="32">
        <f>INDEX('Обработка исходного'!N:N,ROW($B$3)+4*(ROW($B295)-ROW($B$3)))</f>
        <v>353</v>
      </c>
      <c r="L295" s="32">
        <f>INDEX('Обработка исходного'!O:O,ROW($B$3)+4*(ROW($B295)-ROW($B$3)))</f>
        <v>353</v>
      </c>
      <c r="M295" s="32">
        <f>INDEX('Обработка исходного'!P:P,ROW($B$3)+4*(ROW($B295)-ROW($B$3)))</f>
        <v>343</v>
      </c>
      <c r="N295" s="32">
        <f>INDEX('Обработка исходного'!Q:Q,ROW($B$3)+4*(ROW($B295)-ROW($B$3)))</f>
        <v>343</v>
      </c>
      <c r="O295" s="32">
        <f>INDEX('Обработка исходного'!R:R,ROW($B$3)+4*(ROW($B295)-ROW($B$3)))</f>
        <v>323</v>
      </c>
      <c r="P295" s="33">
        <f>INDEX('Обработка исходного'!S:S,ROW($B$3)+4*(ROW($B295)-ROW($B$3)))</f>
        <v>294</v>
      </c>
    </row>
    <row r="296" spans="1:16" x14ac:dyDescent="0.25">
      <c r="A296" s="10" t="str">
        <f>INDEX('Обработка исходного'!B:B,ROW($B$3)+4*(ROW($B296)-ROW($B$3)))</f>
        <v>Сталь хромоникелевая коррозионно-стойкого аустенитного класса</v>
      </c>
      <c r="B296" s="47" t="str">
        <f>INDEX('Обработка исходного'!D:D,ROW($B$3)+4*(ROW($B296)-ROW($B$3)))</f>
        <v>10Х18Н9</v>
      </c>
      <c r="C296" s="27" t="str">
        <f>IF(ISBLANK(INDEX('Обработка исходного'!E:E,ROW($B$3)+4*(ROW($B296)-ROW($B$3)))),"",INDEX('Обработка исходного'!E:E,ROW($B$3)+4*(ROW($B296)-ROW($B$3))))</f>
        <v>Листы толщиной от 6 до 160 мм</v>
      </c>
      <c r="D296" s="31">
        <f>INDEX('Обработка исходного'!G:G,ROW($B$3)+4*(ROW($B296)-ROW($B$3)))</f>
        <v>491</v>
      </c>
      <c r="E296" s="32">
        <f>INDEX('Обработка исходного'!H:H,ROW($B$3)+4*(ROW($B296)-ROW($B$3)))</f>
        <v>451</v>
      </c>
      <c r="F296" s="32">
        <f>INDEX('Обработка исходного'!I:I,ROW($B$3)+4*(ROW($B296)-ROW($B$3)))</f>
        <v>412</v>
      </c>
      <c r="G296" s="32">
        <f>INDEX('Обработка исходного'!J:J,ROW($B$3)+4*(ROW($B296)-ROW($B$3)))</f>
        <v>392</v>
      </c>
      <c r="H296" s="32">
        <f>INDEX('Обработка исходного'!K:K,ROW($B$3)+4*(ROW($B296)-ROW($B$3)))</f>
        <v>392</v>
      </c>
      <c r="I296" s="32">
        <f>INDEX('Обработка исходного'!L:L,ROW($B$3)+4*(ROW($B296)-ROW($B$3)))</f>
        <v>373</v>
      </c>
      <c r="J296" s="32">
        <f>INDEX('Обработка исходного'!M:M,ROW($B$3)+4*(ROW($B296)-ROW($B$3)))</f>
        <v>363</v>
      </c>
      <c r="K296" s="32">
        <f>INDEX('Обработка исходного'!N:N,ROW($B$3)+4*(ROW($B296)-ROW($B$3)))</f>
        <v>353</v>
      </c>
      <c r="L296" s="32">
        <f>INDEX('Обработка исходного'!O:O,ROW($B$3)+4*(ROW($B296)-ROW($B$3)))</f>
        <v>353</v>
      </c>
      <c r="M296" s="32">
        <f>INDEX('Обработка исходного'!P:P,ROW($B$3)+4*(ROW($B296)-ROW($B$3)))</f>
        <v>343</v>
      </c>
      <c r="N296" s="32">
        <f>INDEX('Обработка исходного'!Q:Q,ROW($B$3)+4*(ROW($B296)-ROW($B$3)))</f>
        <v>343</v>
      </c>
      <c r="O296" s="32">
        <f>INDEX('Обработка исходного'!R:R,ROW($B$3)+4*(ROW($B296)-ROW($B$3)))</f>
        <v>323</v>
      </c>
      <c r="P296" s="33">
        <f>INDEX('Обработка исходного'!S:S,ROW($B$3)+4*(ROW($B296)-ROW($B$3)))</f>
        <v>294</v>
      </c>
    </row>
    <row r="297" spans="1:16" x14ac:dyDescent="0.25">
      <c r="A297" s="10" t="str">
        <f>INDEX('Обработка исходного'!B:B,ROW($B$3)+4*(ROW($B297)-ROW($B$3)))</f>
        <v>Сталь хромоникелевая коррозионно-стойкого аустенитного класса</v>
      </c>
      <c r="B297" s="47" t="str">
        <f>INDEX('Обработка исходного'!D:D,ROW($B$3)+4*(ROW($B297)-ROW($B$3)))</f>
        <v>10Х18Н9</v>
      </c>
      <c r="C297" s="27" t="str">
        <f>IF(ISBLANK(INDEX('Обработка исходного'!E:E,ROW($B$3)+4*(ROW($B297)-ROW($B$3)))),"",INDEX('Обработка исходного'!E:E,ROW($B$3)+4*(ROW($B297)-ROW($B$3))))</f>
        <v>Поковки толщиной до 60 мм</v>
      </c>
      <c r="D297" s="31">
        <f>INDEX('Обработка исходного'!G:G,ROW($B$3)+4*(ROW($B297)-ROW($B$3)))</f>
        <v>540</v>
      </c>
      <c r="E297" s="32">
        <f>INDEX('Обработка исходного'!H:H,ROW($B$3)+4*(ROW($B297)-ROW($B$3)))</f>
        <v>500</v>
      </c>
      <c r="F297" s="32">
        <f>INDEX('Обработка исходного'!I:I,ROW($B$3)+4*(ROW($B297)-ROW($B$3)))</f>
        <v>451</v>
      </c>
      <c r="G297" s="32">
        <f>INDEX('Обработка исходного'!J:J,ROW($B$3)+4*(ROW($B297)-ROW($B$3)))</f>
        <v>432</v>
      </c>
      <c r="H297" s="32">
        <f>INDEX('Обработка исходного'!K:K,ROW($B$3)+4*(ROW($B297)-ROW($B$3)))</f>
        <v>432</v>
      </c>
      <c r="I297" s="32">
        <f>INDEX('Обработка исходного'!L:L,ROW($B$3)+4*(ROW($B297)-ROW($B$3)))</f>
        <v>412</v>
      </c>
      <c r="J297" s="32">
        <f>INDEX('Обработка исходного'!M:M,ROW($B$3)+4*(ROW($B297)-ROW($B$3)))</f>
        <v>402</v>
      </c>
      <c r="K297" s="32">
        <f>INDEX('Обработка исходного'!N:N,ROW($B$3)+4*(ROW($B297)-ROW($B$3)))</f>
        <v>392</v>
      </c>
      <c r="L297" s="32">
        <f>INDEX('Обработка исходного'!O:O,ROW($B$3)+4*(ROW($B297)-ROW($B$3)))</f>
        <v>373</v>
      </c>
      <c r="M297" s="32">
        <f>INDEX('Обработка исходного'!P:P,ROW($B$3)+4*(ROW($B297)-ROW($B$3)))</f>
        <v>353</v>
      </c>
      <c r="N297" s="32">
        <f>INDEX('Обработка исходного'!Q:Q,ROW($B$3)+4*(ROW($B297)-ROW($B$3)))</f>
        <v>323</v>
      </c>
      <c r="O297" s="32">
        <f>INDEX('Обработка исходного'!R:R,ROW($B$3)+4*(ROW($B297)-ROW($B$3)))</f>
        <v>304</v>
      </c>
      <c r="P297" s="33">
        <f>INDEX('Обработка исходного'!S:S,ROW($B$3)+4*(ROW($B297)-ROW($B$3)))</f>
        <v>255</v>
      </c>
    </row>
    <row r="298" spans="1:16" x14ac:dyDescent="0.25">
      <c r="A298" s="10" t="str">
        <f>INDEX('Обработка исходного'!B:B,ROW($B$3)+4*(ROW($B298)-ROW($B$3)))</f>
        <v>Сталь хромоникелевая коррозионно-стойкого аустенитного класса</v>
      </c>
      <c r="B298" s="47" t="str">
        <f>INDEX('Обработка исходного'!D:D,ROW($B$3)+4*(ROW($B298)-ROW($B$3)))</f>
        <v>10Х18Н9</v>
      </c>
      <c r="C298" s="27" t="str">
        <f>IF(ISBLANK(INDEX('Обработка исходного'!E:E,ROW($B$3)+4*(ROW($B298)-ROW($B$3)))),"",INDEX('Обработка исходного'!E:E,ROW($B$3)+4*(ROW($B298)-ROW($B$3))))</f>
        <v>Поковки толщиной от 60 до 300 мм</v>
      </c>
      <c r="D298" s="31">
        <f>INDEX('Обработка исходного'!G:G,ROW($B$3)+4*(ROW($B298)-ROW($B$3)))</f>
        <v>491</v>
      </c>
      <c r="E298" s="32">
        <f>INDEX('Обработка исходного'!H:H,ROW($B$3)+4*(ROW($B298)-ROW($B$3)))</f>
        <v>470</v>
      </c>
      <c r="F298" s="32">
        <f>INDEX('Обработка исходного'!I:I,ROW($B$3)+4*(ROW($B298)-ROW($B$3)))</f>
        <v>451</v>
      </c>
      <c r="G298" s="32">
        <f>INDEX('Обработка исходного'!J:J,ROW($B$3)+4*(ROW($B298)-ROW($B$3)))</f>
        <v>425</v>
      </c>
      <c r="H298" s="32">
        <f>INDEX('Обработка исходного'!K:K,ROW($B$3)+4*(ROW($B298)-ROW($B$3)))</f>
        <v>400</v>
      </c>
      <c r="I298" s="32">
        <f>INDEX('Обработка исходного'!L:L,ROW($B$3)+4*(ROW($B298)-ROW($B$3)))</f>
        <v>380</v>
      </c>
      <c r="J298" s="32">
        <f>INDEX('Обработка исходного'!M:M,ROW($B$3)+4*(ROW($B298)-ROW($B$3)))</f>
        <v>380</v>
      </c>
      <c r="K298" s="32">
        <f>INDEX('Обработка исходного'!N:N,ROW($B$3)+4*(ROW($B298)-ROW($B$3)))</f>
        <v>340</v>
      </c>
      <c r="L298" s="32">
        <f>INDEX('Обработка исходного'!O:O,ROW($B$3)+4*(ROW($B298)-ROW($B$3)))</f>
        <v>323</v>
      </c>
      <c r="M298" s="32">
        <f>INDEX('Обработка исходного'!P:P,ROW($B$3)+4*(ROW($B298)-ROW($B$3)))</f>
        <v>314</v>
      </c>
      <c r="N298" s="32">
        <f>INDEX('Обработка исходного'!Q:Q,ROW($B$3)+4*(ROW($B298)-ROW($B$3)))</f>
        <v>304</v>
      </c>
      <c r="O298" s="32">
        <f>INDEX('Обработка исходного'!R:R,ROW($B$3)+4*(ROW($B298)-ROW($B$3)))</f>
        <v>294</v>
      </c>
      <c r="P298" s="33">
        <f>INDEX('Обработка исходного'!S:S,ROW($B$3)+4*(ROW($B298)-ROW($B$3)))</f>
        <v>280</v>
      </c>
    </row>
    <row r="299" spans="1:16" ht="25.5" x14ac:dyDescent="0.25">
      <c r="A299" s="10" t="str">
        <f>INDEX('Обработка исходного'!B:B,ROW($B$3)+4*(ROW($B299)-ROW($B$3)))</f>
        <v>Сталь хромоникелевая коррозионно-стойкого аустенитного класса</v>
      </c>
      <c r="B299" s="47" t="str">
        <f>INDEX('Обработка исходного'!D:D,ROW($B$3)+4*(ROW($B299)-ROW($B$3)))</f>
        <v>10Х18Н9</v>
      </c>
      <c r="C299" s="27" t="str">
        <f>IF(ISBLANK(INDEX('Обработка исходного'!E:E,ROW($B$3)+4*(ROW($B299)-ROW($B$3)))),"",INDEX('Обработка исходного'!E:E,ROW($B$3)+4*(ROW($B299)-ROW($B$3))))</f>
        <v>Трубы бесшовные холоднокатаные наружным диаметром от 16 до 70 мм с толщиной стенки от 2,5 до 12 мм</v>
      </c>
      <c r="D299" s="31">
        <f>INDEX('Обработка исходного'!G:G,ROW($B$3)+4*(ROW($B299)-ROW($B$3)))</f>
        <v>491</v>
      </c>
      <c r="E299" s="32">
        <f>INDEX('Обработка исходного'!H:H,ROW($B$3)+4*(ROW($B299)-ROW($B$3)))</f>
        <v>451</v>
      </c>
      <c r="F299" s="32">
        <f>INDEX('Обработка исходного'!I:I,ROW($B$3)+4*(ROW($B299)-ROW($B$3)))</f>
        <v>412</v>
      </c>
      <c r="G299" s="32">
        <f>INDEX('Обработка исходного'!J:J,ROW($B$3)+4*(ROW($B299)-ROW($B$3)))</f>
        <v>392</v>
      </c>
      <c r="H299" s="32">
        <f>INDEX('Обработка исходного'!K:K,ROW($B$3)+4*(ROW($B299)-ROW($B$3)))</f>
        <v>392</v>
      </c>
      <c r="I299" s="32">
        <f>INDEX('Обработка исходного'!L:L,ROW($B$3)+4*(ROW($B299)-ROW($B$3)))</f>
        <v>373</v>
      </c>
      <c r="J299" s="32">
        <f>INDEX('Обработка исходного'!M:M,ROW($B$3)+4*(ROW($B299)-ROW($B$3)))</f>
        <v>363</v>
      </c>
      <c r="K299" s="32">
        <f>INDEX('Обработка исходного'!N:N,ROW($B$3)+4*(ROW($B299)-ROW($B$3)))</f>
        <v>353</v>
      </c>
      <c r="L299" s="32">
        <f>INDEX('Обработка исходного'!O:O,ROW($B$3)+4*(ROW($B299)-ROW($B$3)))</f>
        <v>353</v>
      </c>
      <c r="M299" s="32">
        <f>INDEX('Обработка исходного'!P:P,ROW($B$3)+4*(ROW($B299)-ROW($B$3)))</f>
        <v>343</v>
      </c>
      <c r="N299" s="32">
        <f>INDEX('Обработка исходного'!Q:Q,ROW($B$3)+4*(ROW($B299)-ROW($B$3)))</f>
        <v>343</v>
      </c>
      <c r="O299" s="32">
        <f>INDEX('Обработка исходного'!R:R,ROW($B$3)+4*(ROW($B299)-ROW($B$3)))</f>
        <v>323</v>
      </c>
      <c r="P299" s="33">
        <f>INDEX('Обработка исходного'!S:S,ROW($B$3)+4*(ROW($B299)-ROW($B$3)))</f>
        <v>294</v>
      </c>
    </row>
    <row r="300" spans="1:16" ht="25.5" x14ac:dyDescent="0.25">
      <c r="A300" s="10" t="str">
        <f>INDEX('Обработка исходного'!B:B,ROW($B$3)+4*(ROW($B300)-ROW($B$3)))</f>
        <v>Сталь хромоникелевая коррозионно-стойкого аустенитного класса</v>
      </c>
      <c r="B300" s="47" t="str">
        <f>INDEX('Обработка исходного'!D:D,ROW($B$3)+4*(ROW($B300)-ROW($B$3)))</f>
        <v>12Х18Н9</v>
      </c>
      <c r="C300" s="27" t="str">
        <f>IF(ISBLANK(INDEX('Обработка исходного'!E:E,ROW($B$3)+4*(ROW($B300)-ROW($B$3)))),"",INDEX('Обработка исходного'!E:E,ROW($B$3)+4*(ROW($B300)-ROW($B$3))))</f>
        <v>Трубы бесшовные холоднокатаные наружным диаметром от 16 до 70 мм с толщиной стенки от 2,5 до 12 мм</v>
      </c>
      <c r="D300" s="31">
        <f>INDEX('Обработка исходного'!G:G,ROW($B$3)+4*(ROW($B300)-ROW($B$3)))</f>
        <v>491</v>
      </c>
      <c r="E300" s="32">
        <f>INDEX('Обработка исходного'!H:H,ROW($B$3)+4*(ROW($B300)-ROW($B$3)))</f>
        <v>451</v>
      </c>
      <c r="F300" s="32">
        <f>INDEX('Обработка исходного'!I:I,ROW($B$3)+4*(ROW($B300)-ROW($B$3)))</f>
        <v>412</v>
      </c>
      <c r="G300" s="32">
        <f>INDEX('Обработка исходного'!J:J,ROW($B$3)+4*(ROW($B300)-ROW($B$3)))</f>
        <v>392</v>
      </c>
      <c r="H300" s="32">
        <f>INDEX('Обработка исходного'!K:K,ROW($B$3)+4*(ROW($B300)-ROW($B$3)))</f>
        <v>392</v>
      </c>
      <c r="I300" s="32">
        <f>INDEX('Обработка исходного'!L:L,ROW($B$3)+4*(ROW($B300)-ROW($B$3)))</f>
        <v>373</v>
      </c>
      <c r="J300" s="32">
        <f>INDEX('Обработка исходного'!M:M,ROW($B$3)+4*(ROW($B300)-ROW($B$3)))</f>
        <v>363</v>
      </c>
      <c r="K300" s="32">
        <f>INDEX('Обработка исходного'!N:N,ROW($B$3)+4*(ROW($B300)-ROW($B$3)))</f>
        <v>353</v>
      </c>
      <c r="L300" s="32">
        <f>INDEX('Обработка исходного'!O:O,ROW($B$3)+4*(ROW($B300)-ROW($B$3)))</f>
        <v>353</v>
      </c>
      <c r="M300" s="32">
        <f>INDEX('Обработка исходного'!P:P,ROW($B$3)+4*(ROW($B300)-ROW($B$3)))</f>
        <v>343</v>
      </c>
      <c r="N300" s="32">
        <f>INDEX('Обработка исходного'!Q:Q,ROW($B$3)+4*(ROW($B300)-ROW($B$3)))</f>
        <v>343</v>
      </c>
      <c r="O300" s="32">
        <f>INDEX('Обработка исходного'!R:R,ROW($B$3)+4*(ROW($B300)-ROW($B$3)))</f>
        <v>323</v>
      </c>
      <c r="P300" s="33">
        <f>INDEX('Обработка исходного'!S:S,ROW($B$3)+4*(ROW($B300)-ROW($B$3)))</f>
        <v>294</v>
      </c>
    </row>
    <row r="301" spans="1:16" ht="25.5" x14ac:dyDescent="0.25">
      <c r="A301" s="10" t="str">
        <f>INDEX('Обработка исходного'!B:B,ROW($B$3)+4*(ROW($B301)-ROW($B$3)))</f>
        <v>Сталь хромоникелевая коррозионно-стойкого аустенитного класса</v>
      </c>
      <c r="B301" s="47" t="str">
        <f>INDEX('Обработка исходного'!D:D,ROW($B$3)+4*(ROW($B301)-ROW($B$3)))</f>
        <v>08Х18Н10Т</v>
      </c>
      <c r="C301" s="27" t="str">
        <f>IF(ISBLANK(INDEX('Обработка исходного'!E:E,ROW($B$3)+4*(ROW($B301)-ROW($B$3)))),"",INDEX('Обработка исходного'!E:E,ROW($B$3)+4*(ROW($B301)-ROW($B$3))))</f>
        <v>Сортовой прокат и поковки из него толщиной или диаметром до 200 мм</v>
      </c>
      <c r="D301" s="31">
        <f>INDEX('Обработка исходного'!G:G,ROW($B$3)+4*(ROW($B301)-ROW($B$3)))</f>
        <v>491</v>
      </c>
      <c r="E301" s="32">
        <f>INDEX('Обработка исходного'!H:H,ROW($B$3)+4*(ROW($B301)-ROW($B$3)))</f>
        <v>480</v>
      </c>
      <c r="F301" s="32">
        <f>INDEX('Обработка исходного'!I:I,ROW($B$3)+4*(ROW($B301)-ROW($B$3)))</f>
        <v>461</v>
      </c>
      <c r="G301" s="32">
        <f>INDEX('Обработка исходного'!J:J,ROW($B$3)+4*(ROW($B301)-ROW($B$3)))</f>
        <v>436</v>
      </c>
      <c r="H301" s="32">
        <f>INDEX('Обработка исходного'!K:K,ROW($B$3)+4*(ROW($B301)-ROW($B$3)))</f>
        <v>417</v>
      </c>
      <c r="I301" s="32">
        <f>INDEX('Обработка исходного'!L:L,ROW($B$3)+4*(ROW($B301)-ROW($B$3)))</f>
        <v>397</v>
      </c>
      <c r="J301" s="32">
        <f>INDEX('Обработка исходного'!M:M,ROW($B$3)+4*(ROW($B301)-ROW($B$3)))</f>
        <v>377</v>
      </c>
      <c r="K301" s="32">
        <f>INDEX('Обработка исходного'!N:N,ROW($B$3)+4*(ROW($B301)-ROW($B$3)))</f>
        <v>353</v>
      </c>
      <c r="L301" s="32">
        <f>INDEX('Обработка исходного'!O:O,ROW($B$3)+4*(ROW($B301)-ROW($B$3)))</f>
        <v>328</v>
      </c>
      <c r="M301" s="32">
        <f>INDEX('Обработка исходного'!P:P,ROW($B$3)+4*(ROW($B301)-ROW($B$3)))</f>
        <v>314</v>
      </c>
      <c r="N301" s="32">
        <f>INDEX('Обработка исходного'!Q:Q,ROW($B$3)+4*(ROW($B301)-ROW($B$3)))</f>
        <v>289</v>
      </c>
      <c r="O301" s="32">
        <f>INDEX('Обработка исходного'!R:R,ROW($B$3)+4*(ROW($B301)-ROW($B$3)))</f>
        <v>270</v>
      </c>
      <c r="P301" s="33">
        <f>INDEX('Обработка исходного'!S:S,ROW($B$3)+4*(ROW($B301)-ROW($B$3)))</f>
        <v>250</v>
      </c>
    </row>
    <row r="302" spans="1:16" ht="25.5" x14ac:dyDescent="0.25">
      <c r="A302" s="10" t="str">
        <f>INDEX('Обработка исходного'!B:B,ROW($B$3)+4*(ROW($B302)-ROW($B$3)))</f>
        <v>Сталь хромоникелевая коррозионно-стойкого аустенитного класса</v>
      </c>
      <c r="B302" s="47" t="str">
        <f>INDEX('Обработка исходного'!D:D,ROW($B$3)+4*(ROW($B302)-ROW($B$3)))</f>
        <v>08Х18Н10Т</v>
      </c>
      <c r="C302" s="27" t="str">
        <f>IF(ISBLANK(INDEX('Обработка исходного'!E:E,ROW($B$3)+4*(ROW($B302)-ROW($B$3)))),"",INDEX('Обработка исходного'!E:E,ROW($B$3)+4*(ROW($B302)-ROW($B$3))))</f>
        <v>Плиты, поковки из слитка, листовые заготовки и штамповки диаметром от 40 до 200 мм</v>
      </c>
      <c r="D302" s="31">
        <f>INDEX('Обработка исходного'!G:G,ROW($B$3)+4*(ROW($B302)-ROW($B$3)))</f>
        <v>491</v>
      </c>
      <c r="E302" s="32">
        <f>INDEX('Обработка исходного'!H:H,ROW($B$3)+4*(ROW($B302)-ROW($B$3)))</f>
        <v>477</v>
      </c>
      <c r="F302" s="32">
        <f>INDEX('Обработка исходного'!I:I,ROW($B$3)+4*(ROW($B302)-ROW($B$3)))</f>
        <v>456</v>
      </c>
      <c r="G302" s="32">
        <f>INDEX('Обработка исходного'!J:J,ROW($B$3)+4*(ROW($B302)-ROW($B$3)))</f>
        <v>426</v>
      </c>
      <c r="H302" s="32">
        <f>INDEX('Обработка исходного'!K:K,ROW($B$3)+4*(ROW($B302)-ROW($B$3)))</f>
        <v>417</v>
      </c>
      <c r="I302" s="32">
        <f>INDEX('Обработка исходного'!L:L,ROW($B$3)+4*(ROW($B302)-ROW($B$3)))</f>
        <v>382</v>
      </c>
      <c r="J302" s="32">
        <f>INDEX('Обработка исходного'!M:M,ROW($B$3)+4*(ROW($B302)-ROW($B$3)))</f>
        <v>358</v>
      </c>
      <c r="K302" s="32">
        <f>INDEX('Обработка исходного'!N:N,ROW($B$3)+4*(ROW($B302)-ROW($B$3)))</f>
        <v>333</v>
      </c>
      <c r="L302" s="32">
        <f>INDEX('Обработка исходного'!O:O,ROW($B$3)+4*(ROW($B302)-ROW($B$3)))</f>
        <v>309</v>
      </c>
      <c r="M302" s="32">
        <f>INDEX('Обработка исходного'!P:P,ROW($B$3)+4*(ROW($B302)-ROW($B$3)))</f>
        <v>289</v>
      </c>
      <c r="N302" s="32">
        <f>INDEX('Обработка исходного'!Q:Q,ROW($B$3)+4*(ROW($B302)-ROW($B$3)))</f>
        <v>260</v>
      </c>
      <c r="O302" s="32">
        <f>INDEX('Обработка исходного'!R:R,ROW($B$3)+4*(ROW($B302)-ROW($B$3)))</f>
        <v>235</v>
      </c>
      <c r="P302" s="33">
        <f>INDEX('Обработка исходного'!S:S,ROW($B$3)+4*(ROW($B302)-ROW($B$3)))</f>
        <v>216</v>
      </c>
    </row>
    <row r="303" spans="1:16" ht="25.5" x14ac:dyDescent="0.25">
      <c r="A303" s="10" t="str">
        <f>INDEX('Обработка исходного'!B:B,ROW($B$3)+4*(ROW($B303)-ROW($B$3)))</f>
        <v>Сталь хромоникелевая коррозионно-стойкого аустенитного класса</v>
      </c>
      <c r="B303" s="47" t="str">
        <f>INDEX('Обработка исходного'!D:D,ROW($B$3)+4*(ROW($B303)-ROW($B$3)))</f>
        <v>08Х18Н10Т</v>
      </c>
      <c r="C303" s="27" t="str">
        <f>IF(ISBLANK(INDEX('Обработка исходного'!E:E,ROW($B$3)+4*(ROW($B303)-ROW($B$3)))),"",INDEX('Обработка исходного'!E:E,ROW($B$3)+4*(ROW($B303)-ROW($B$3))))</f>
        <v>Плиты, поковки из слитка, листовые заготовки и штамповки диаметром более 200 мм</v>
      </c>
      <c r="D303" s="31">
        <f>INDEX('Обработка исходного'!G:G,ROW($B$3)+4*(ROW($B303)-ROW($B$3)))</f>
        <v>491</v>
      </c>
      <c r="E303" s="32">
        <f>INDEX('Обработка исходного'!H:H,ROW($B$3)+4*(ROW($B303)-ROW($B$3)))</f>
        <v>475</v>
      </c>
      <c r="F303" s="32">
        <f>INDEX('Обработка исходного'!I:I,ROW($B$3)+4*(ROW($B303)-ROW($B$3)))</f>
        <v>446</v>
      </c>
      <c r="G303" s="32">
        <f>INDEX('Обработка исходного'!J:J,ROW($B$3)+4*(ROW($B303)-ROW($B$3)))</f>
        <v>421</v>
      </c>
      <c r="H303" s="32">
        <f>INDEX('Обработка исходного'!K:K,ROW($B$3)+4*(ROW($B303)-ROW($B$3)))</f>
        <v>392</v>
      </c>
      <c r="I303" s="32">
        <f>INDEX('Обработка исходного'!L:L,ROW($B$3)+4*(ROW($B303)-ROW($B$3)))</f>
        <v>368</v>
      </c>
      <c r="J303" s="32">
        <f>INDEX('Обработка исходного'!M:M,ROW($B$3)+4*(ROW($B303)-ROW($B$3)))</f>
        <v>343</v>
      </c>
      <c r="K303" s="32">
        <f>INDEX('Обработка исходного'!N:N,ROW($B$3)+4*(ROW($B303)-ROW($B$3)))</f>
        <v>314</v>
      </c>
      <c r="L303" s="32">
        <f>INDEX('Обработка исходного'!O:O,ROW($B$3)+4*(ROW($B303)-ROW($B$3)))</f>
        <v>289</v>
      </c>
      <c r="M303" s="32">
        <f>INDEX('Обработка исходного'!P:P,ROW($B$3)+4*(ROW($B303)-ROW($B$3)))</f>
        <v>260</v>
      </c>
      <c r="N303" s="32">
        <f>INDEX('Обработка исходного'!Q:Q,ROW($B$3)+4*(ROW($B303)-ROW($B$3)))</f>
        <v>235</v>
      </c>
      <c r="O303" s="32">
        <f>INDEX('Обработка исходного'!R:R,ROW($B$3)+4*(ROW($B303)-ROW($B$3)))</f>
        <v>206</v>
      </c>
      <c r="P303" s="33">
        <f>INDEX('Обработка исходного'!S:S,ROW($B$3)+4*(ROW($B303)-ROW($B$3)))</f>
        <v>181</v>
      </c>
    </row>
    <row r="304" spans="1:16" x14ac:dyDescent="0.25">
      <c r="A304" s="10" t="str">
        <f>INDEX('Обработка исходного'!B:B,ROW($B$3)+4*(ROW($B304)-ROW($B$3)))</f>
        <v>Сталь хромоникелевая коррозионно-стойкого аустенитного класса</v>
      </c>
      <c r="B304" s="47" t="str">
        <f>INDEX('Обработка исходного'!D:D,ROW($B$3)+4*(ROW($B304)-ROW($B$3)))</f>
        <v>08Х18Н10Т</v>
      </c>
      <c r="C304" s="27" t="str">
        <f>IF(ISBLANK(INDEX('Обработка исходного'!E:E,ROW($B$3)+4*(ROW($B304)-ROW($B$3)))),"",INDEX('Обработка исходного'!E:E,ROW($B$3)+4*(ROW($B304)-ROW($B$3))))</f>
        <v>Трубы</v>
      </c>
      <c r="D304" s="31">
        <f>INDEX('Обработка исходного'!G:G,ROW($B$3)+4*(ROW($B304)-ROW($B$3)))</f>
        <v>510</v>
      </c>
      <c r="E304" s="32">
        <f>INDEX('Обработка исходного'!H:H,ROW($B$3)+4*(ROW($B304)-ROW($B$3)))</f>
        <v>471</v>
      </c>
      <c r="F304" s="32">
        <f>INDEX('Обработка исходного'!I:I,ROW($B$3)+4*(ROW($B304)-ROW($B$3)))</f>
        <v>461</v>
      </c>
      <c r="G304" s="32">
        <f>INDEX('Обработка исходного'!J:J,ROW($B$3)+4*(ROW($B304)-ROW($B$3)))</f>
        <v>441</v>
      </c>
      <c r="H304" s="32">
        <f>INDEX('Обработка исходного'!K:K,ROW($B$3)+4*(ROW($B304)-ROW($B$3)))</f>
        <v>421</v>
      </c>
      <c r="I304" s="32">
        <f>INDEX('Обработка исходного'!L:L,ROW($B$3)+4*(ROW($B304)-ROW($B$3)))</f>
        <v>421</v>
      </c>
      <c r="J304" s="32">
        <f>INDEX('Обработка исходного'!M:M,ROW($B$3)+4*(ROW($B304)-ROW($B$3)))</f>
        <v>412</v>
      </c>
      <c r="K304" s="32">
        <f>INDEX('Обработка исходного'!N:N,ROW($B$3)+4*(ROW($B304)-ROW($B$3)))</f>
        <v>412</v>
      </c>
      <c r="L304" s="32">
        <f>INDEX('Обработка исходного'!O:O,ROW($B$3)+4*(ROW($B304)-ROW($B$3)))</f>
        <v>402</v>
      </c>
      <c r="M304" s="32">
        <f>INDEX('Обработка исходного'!P:P,ROW($B$3)+4*(ROW($B304)-ROW($B$3)))</f>
        <v>382</v>
      </c>
      <c r="N304" s="32">
        <f>INDEX('Обработка исходного'!Q:Q,ROW($B$3)+4*(ROW($B304)-ROW($B$3)))</f>
        <v>353</v>
      </c>
      <c r="O304" s="32">
        <f>INDEX('Обработка исходного'!R:R,ROW($B$3)+4*(ROW($B304)-ROW($B$3)))</f>
        <v>333</v>
      </c>
      <c r="P304" s="33">
        <f>INDEX('Обработка исходного'!S:S,ROW($B$3)+4*(ROW($B304)-ROW($B$3)))</f>
        <v>304</v>
      </c>
    </row>
    <row r="305" spans="1:16" ht="25.5" x14ac:dyDescent="0.25">
      <c r="A305" s="10" t="str">
        <f>INDEX('Обработка исходного'!B:B,ROW($B$3)+4*(ROW($B305)-ROW($B$3)))</f>
        <v>Сталь хромоникелевая коррозионно-стойкого аустенитного класса</v>
      </c>
      <c r="B305" s="47" t="str">
        <f>INDEX('Обработка исходного'!D:D,ROW($B$3)+4*(ROW($B305)-ROW($B$3)))</f>
        <v>12Х18Н10Т</v>
      </c>
      <c r="C305" s="27" t="str">
        <f>IF(ISBLANK(INDEX('Обработка исходного'!E:E,ROW($B$3)+4*(ROW($B305)-ROW($B$3)))),"",INDEX('Обработка исходного'!E:E,ROW($B$3)+4*(ROW($B305)-ROW($B$3))))</f>
        <v>Сортовой прокат и поковки из него толщиной или диаметром до 200 мм</v>
      </c>
      <c r="D305" s="31">
        <f>INDEX('Обработка исходного'!G:G,ROW($B$3)+4*(ROW($B305)-ROW($B$3)))</f>
        <v>491</v>
      </c>
      <c r="E305" s="32">
        <f>INDEX('Обработка исходного'!H:H,ROW($B$3)+4*(ROW($B305)-ROW($B$3)))</f>
        <v>480</v>
      </c>
      <c r="F305" s="32">
        <f>INDEX('Обработка исходного'!I:I,ROW($B$3)+4*(ROW($B305)-ROW($B$3)))</f>
        <v>461</v>
      </c>
      <c r="G305" s="32">
        <f>INDEX('Обработка исходного'!J:J,ROW($B$3)+4*(ROW($B305)-ROW($B$3)))</f>
        <v>436</v>
      </c>
      <c r="H305" s="32">
        <f>INDEX('Обработка исходного'!K:K,ROW($B$3)+4*(ROW($B305)-ROW($B$3)))</f>
        <v>417</v>
      </c>
      <c r="I305" s="32">
        <f>INDEX('Обработка исходного'!L:L,ROW($B$3)+4*(ROW($B305)-ROW($B$3)))</f>
        <v>397</v>
      </c>
      <c r="J305" s="32">
        <f>INDEX('Обработка исходного'!M:M,ROW($B$3)+4*(ROW($B305)-ROW($B$3)))</f>
        <v>377</v>
      </c>
      <c r="K305" s="32">
        <f>INDEX('Обработка исходного'!N:N,ROW($B$3)+4*(ROW($B305)-ROW($B$3)))</f>
        <v>353</v>
      </c>
      <c r="L305" s="32">
        <f>INDEX('Обработка исходного'!O:O,ROW($B$3)+4*(ROW($B305)-ROW($B$3)))</f>
        <v>328</v>
      </c>
      <c r="M305" s="32">
        <f>INDEX('Обработка исходного'!P:P,ROW($B$3)+4*(ROW($B305)-ROW($B$3)))</f>
        <v>314</v>
      </c>
      <c r="N305" s="32">
        <f>INDEX('Обработка исходного'!Q:Q,ROW($B$3)+4*(ROW($B305)-ROW($B$3)))</f>
        <v>289</v>
      </c>
      <c r="O305" s="32">
        <f>INDEX('Обработка исходного'!R:R,ROW($B$3)+4*(ROW($B305)-ROW($B$3)))</f>
        <v>270</v>
      </c>
      <c r="P305" s="33">
        <f>INDEX('Обработка исходного'!S:S,ROW($B$3)+4*(ROW($B305)-ROW($B$3)))</f>
        <v>250</v>
      </c>
    </row>
    <row r="306" spans="1:16" ht="25.5" x14ac:dyDescent="0.25">
      <c r="A306" s="10" t="str">
        <f>INDEX('Обработка исходного'!B:B,ROW($B$3)+4*(ROW($B306)-ROW($B$3)))</f>
        <v>Сталь хромоникелевая коррозионно-стойкого аустенитного класса</v>
      </c>
      <c r="B306" s="47" t="str">
        <f>INDEX('Обработка исходного'!D:D,ROW($B$3)+4*(ROW($B306)-ROW($B$3)))</f>
        <v>12Х18Н10Т</v>
      </c>
      <c r="C306" s="27" t="str">
        <f>IF(ISBLANK(INDEX('Обработка исходного'!E:E,ROW($B$3)+4*(ROW($B306)-ROW($B$3)))),"",INDEX('Обработка исходного'!E:E,ROW($B$3)+4*(ROW($B306)-ROW($B$3))))</f>
        <v>Плиты, поковки из слитка, листовые заготовки и штамповки диаметром от 40 до 200 мм</v>
      </c>
      <c r="D306" s="31">
        <f>INDEX('Обработка исходного'!G:G,ROW($B$3)+4*(ROW($B306)-ROW($B$3)))</f>
        <v>491</v>
      </c>
      <c r="E306" s="32">
        <f>INDEX('Обработка исходного'!H:H,ROW($B$3)+4*(ROW($B306)-ROW($B$3)))</f>
        <v>477</v>
      </c>
      <c r="F306" s="32">
        <f>INDEX('Обработка исходного'!I:I,ROW($B$3)+4*(ROW($B306)-ROW($B$3)))</f>
        <v>456</v>
      </c>
      <c r="G306" s="32">
        <f>INDEX('Обработка исходного'!J:J,ROW($B$3)+4*(ROW($B306)-ROW($B$3)))</f>
        <v>426</v>
      </c>
      <c r="H306" s="32">
        <f>INDEX('Обработка исходного'!K:K,ROW($B$3)+4*(ROW($B306)-ROW($B$3)))</f>
        <v>417</v>
      </c>
      <c r="I306" s="32">
        <f>INDEX('Обработка исходного'!L:L,ROW($B$3)+4*(ROW($B306)-ROW($B$3)))</f>
        <v>382</v>
      </c>
      <c r="J306" s="32">
        <f>INDEX('Обработка исходного'!M:M,ROW($B$3)+4*(ROW($B306)-ROW($B$3)))</f>
        <v>358</v>
      </c>
      <c r="K306" s="32">
        <f>INDEX('Обработка исходного'!N:N,ROW($B$3)+4*(ROW($B306)-ROW($B$3)))</f>
        <v>333</v>
      </c>
      <c r="L306" s="32">
        <f>INDEX('Обработка исходного'!O:O,ROW($B$3)+4*(ROW($B306)-ROW($B$3)))</f>
        <v>309</v>
      </c>
      <c r="M306" s="32">
        <f>INDEX('Обработка исходного'!P:P,ROW($B$3)+4*(ROW($B306)-ROW($B$3)))</f>
        <v>289</v>
      </c>
      <c r="N306" s="32">
        <f>INDEX('Обработка исходного'!Q:Q,ROW($B$3)+4*(ROW($B306)-ROW($B$3)))</f>
        <v>260</v>
      </c>
      <c r="O306" s="32">
        <f>INDEX('Обработка исходного'!R:R,ROW($B$3)+4*(ROW($B306)-ROW($B$3)))</f>
        <v>235</v>
      </c>
      <c r="P306" s="33">
        <f>INDEX('Обработка исходного'!S:S,ROW($B$3)+4*(ROW($B306)-ROW($B$3)))</f>
        <v>216</v>
      </c>
    </row>
    <row r="307" spans="1:16" ht="25.5" x14ac:dyDescent="0.25">
      <c r="A307" s="10" t="str">
        <f>INDEX('Обработка исходного'!B:B,ROW($B$3)+4*(ROW($B307)-ROW($B$3)))</f>
        <v>Сталь хромоникелевая коррозионно-стойкого аустенитного класса</v>
      </c>
      <c r="B307" s="47" t="str">
        <f>INDEX('Обработка исходного'!D:D,ROW($B$3)+4*(ROW($B307)-ROW($B$3)))</f>
        <v>12Х18Н10Т</v>
      </c>
      <c r="C307" s="27" t="str">
        <f>IF(ISBLANK(INDEX('Обработка исходного'!E:E,ROW($B$3)+4*(ROW($B307)-ROW($B$3)))),"",INDEX('Обработка исходного'!E:E,ROW($B$3)+4*(ROW($B307)-ROW($B$3))))</f>
        <v>Плиты, поковки из слитка, листовые заготовки и штамповки диаметром более 200 мм</v>
      </c>
      <c r="D307" s="31">
        <f>INDEX('Обработка исходного'!G:G,ROW($B$3)+4*(ROW($B307)-ROW($B$3)))</f>
        <v>491</v>
      </c>
      <c r="E307" s="32">
        <f>INDEX('Обработка исходного'!H:H,ROW($B$3)+4*(ROW($B307)-ROW($B$3)))</f>
        <v>475</v>
      </c>
      <c r="F307" s="32">
        <f>INDEX('Обработка исходного'!I:I,ROW($B$3)+4*(ROW($B307)-ROW($B$3)))</f>
        <v>446</v>
      </c>
      <c r="G307" s="32">
        <f>INDEX('Обработка исходного'!J:J,ROW($B$3)+4*(ROW($B307)-ROW($B$3)))</f>
        <v>421</v>
      </c>
      <c r="H307" s="32">
        <f>INDEX('Обработка исходного'!K:K,ROW($B$3)+4*(ROW($B307)-ROW($B$3)))</f>
        <v>392</v>
      </c>
      <c r="I307" s="32">
        <f>INDEX('Обработка исходного'!L:L,ROW($B$3)+4*(ROW($B307)-ROW($B$3)))</f>
        <v>368</v>
      </c>
      <c r="J307" s="32">
        <f>INDEX('Обработка исходного'!M:M,ROW($B$3)+4*(ROW($B307)-ROW($B$3)))</f>
        <v>343</v>
      </c>
      <c r="K307" s="32">
        <f>INDEX('Обработка исходного'!N:N,ROW($B$3)+4*(ROW($B307)-ROW($B$3)))</f>
        <v>314</v>
      </c>
      <c r="L307" s="32">
        <f>INDEX('Обработка исходного'!O:O,ROW($B$3)+4*(ROW($B307)-ROW($B$3)))</f>
        <v>289</v>
      </c>
      <c r="M307" s="32">
        <f>INDEX('Обработка исходного'!P:P,ROW($B$3)+4*(ROW($B307)-ROW($B$3)))</f>
        <v>260</v>
      </c>
      <c r="N307" s="32">
        <f>INDEX('Обработка исходного'!Q:Q,ROW($B$3)+4*(ROW($B307)-ROW($B$3)))</f>
        <v>235</v>
      </c>
      <c r="O307" s="32">
        <f>INDEX('Обработка исходного'!R:R,ROW($B$3)+4*(ROW($B307)-ROW($B$3)))</f>
        <v>206</v>
      </c>
      <c r="P307" s="33">
        <f>INDEX('Обработка исходного'!S:S,ROW($B$3)+4*(ROW($B307)-ROW($B$3)))</f>
        <v>181</v>
      </c>
    </row>
    <row r="308" spans="1:16" x14ac:dyDescent="0.25">
      <c r="A308" s="10" t="str">
        <f>INDEX('Обработка исходного'!B:B,ROW($B$3)+4*(ROW($B308)-ROW($B$3)))</f>
        <v>Сталь хромоникелевая коррозионно-стойкого аустенитного класса</v>
      </c>
      <c r="B308" s="47" t="str">
        <f>INDEX('Обработка исходного'!D:D,ROW($B$3)+4*(ROW($B308)-ROW($B$3)))</f>
        <v>12Х18Н10Т</v>
      </c>
      <c r="C308" s="27" t="str">
        <f>IF(ISBLANK(INDEX('Обработка исходного'!E:E,ROW($B$3)+4*(ROW($B308)-ROW($B$3)))),"",INDEX('Обработка исходного'!E:E,ROW($B$3)+4*(ROW($B308)-ROW($B$3))))</f>
        <v>Трубы</v>
      </c>
      <c r="D308" s="31">
        <f>INDEX('Обработка исходного'!G:G,ROW($B$3)+4*(ROW($B308)-ROW($B$3)))</f>
        <v>510</v>
      </c>
      <c r="E308" s="32">
        <f>INDEX('Обработка исходного'!H:H,ROW($B$3)+4*(ROW($B308)-ROW($B$3)))</f>
        <v>471</v>
      </c>
      <c r="F308" s="32">
        <f>INDEX('Обработка исходного'!I:I,ROW($B$3)+4*(ROW($B308)-ROW($B$3)))</f>
        <v>461</v>
      </c>
      <c r="G308" s="32">
        <f>INDEX('Обработка исходного'!J:J,ROW($B$3)+4*(ROW($B308)-ROW($B$3)))</f>
        <v>441</v>
      </c>
      <c r="H308" s="32">
        <f>INDEX('Обработка исходного'!K:K,ROW($B$3)+4*(ROW($B308)-ROW($B$3)))</f>
        <v>421</v>
      </c>
      <c r="I308" s="32">
        <f>INDEX('Обработка исходного'!L:L,ROW($B$3)+4*(ROW($B308)-ROW($B$3)))</f>
        <v>421</v>
      </c>
      <c r="J308" s="32">
        <f>INDEX('Обработка исходного'!M:M,ROW($B$3)+4*(ROW($B308)-ROW($B$3)))</f>
        <v>412</v>
      </c>
      <c r="K308" s="32">
        <f>INDEX('Обработка исходного'!N:N,ROW($B$3)+4*(ROW($B308)-ROW($B$3)))</f>
        <v>412</v>
      </c>
      <c r="L308" s="32">
        <f>INDEX('Обработка исходного'!O:O,ROW($B$3)+4*(ROW($B308)-ROW($B$3)))</f>
        <v>402</v>
      </c>
      <c r="M308" s="32">
        <f>INDEX('Обработка исходного'!P:P,ROW($B$3)+4*(ROW($B308)-ROW($B$3)))</f>
        <v>382</v>
      </c>
      <c r="N308" s="32">
        <f>INDEX('Обработка исходного'!Q:Q,ROW($B$3)+4*(ROW($B308)-ROW($B$3)))</f>
        <v>353</v>
      </c>
      <c r="O308" s="32">
        <f>INDEX('Обработка исходного'!R:R,ROW($B$3)+4*(ROW($B308)-ROW($B$3)))</f>
        <v>333</v>
      </c>
      <c r="P308" s="33">
        <f>INDEX('Обработка исходного'!S:S,ROW($B$3)+4*(ROW($B308)-ROW($B$3)))</f>
        <v>304</v>
      </c>
    </row>
    <row r="309" spans="1:16" x14ac:dyDescent="0.25">
      <c r="A309" s="10" t="str">
        <f>INDEX('Обработка исходного'!B:B,ROW($B$3)+4*(ROW($B309)-ROW($B$3)))</f>
        <v>Сталь хромоникелевая коррозионно-стойкого аустенитного класса</v>
      </c>
      <c r="B309" s="47" t="str">
        <f>INDEX('Обработка исходного'!D:D,ROW($B$3)+4*(ROW($B309)-ROW($B$3)))</f>
        <v>08Х18Н12Т</v>
      </c>
      <c r="C309" s="27" t="str">
        <f>IF(ISBLANK(INDEX('Обработка исходного'!E:E,ROW($B$3)+4*(ROW($B309)-ROW($B$3)))),"",INDEX('Обработка исходного'!E:E,ROW($B$3)+4*(ROW($B309)-ROW($B$3))))</f>
        <v>Толстолистовая сталь толщиной от 4 до 160 мм</v>
      </c>
      <c r="D309" s="31">
        <f>INDEX('Обработка исходного'!G:G,ROW($B$3)+4*(ROW($B309)-ROW($B$3)))</f>
        <v>510</v>
      </c>
      <c r="E309" s="32">
        <f>INDEX('Обработка исходного'!H:H,ROW($B$3)+4*(ROW($B309)-ROW($B$3)))</f>
        <v>491</v>
      </c>
      <c r="F309" s="32">
        <f>INDEX('Обработка исходного'!I:I,ROW($B$3)+4*(ROW($B309)-ROW($B$3)))</f>
        <v>432</v>
      </c>
      <c r="G309" s="32">
        <f>INDEX('Обработка исходного'!J:J,ROW($B$3)+4*(ROW($B309)-ROW($B$3)))</f>
        <v>412</v>
      </c>
      <c r="H309" s="32">
        <f>INDEX('Обработка исходного'!K:K,ROW($B$3)+4*(ROW($B309)-ROW($B$3)))</f>
        <v>392</v>
      </c>
      <c r="I309" s="32">
        <f>INDEX('Обработка исходного'!L:L,ROW($B$3)+4*(ROW($B309)-ROW($B$3)))</f>
        <v>392</v>
      </c>
      <c r="J309" s="32">
        <f>INDEX('Обработка исходного'!M:M,ROW($B$3)+4*(ROW($B309)-ROW($B$3)))</f>
        <v>392</v>
      </c>
      <c r="K309" s="32">
        <f>INDEX('Обработка исходного'!N:N,ROW($B$3)+4*(ROW($B309)-ROW($B$3)))</f>
        <v>392</v>
      </c>
      <c r="L309" s="32">
        <f>INDEX('Обработка исходного'!O:O,ROW($B$3)+4*(ROW($B309)-ROW($B$3)))</f>
        <v>373</v>
      </c>
      <c r="M309" s="32">
        <f>INDEX('Обработка исходного'!P:P,ROW($B$3)+4*(ROW($B309)-ROW($B$3)))</f>
        <v>373</v>
      </c>
      <c r="N309" s="32">
        <f>INDEX('Обработка исходного'!Q:Q,ROW($B$3)+4*(ROW($B309)-ROW($B$3)))</f>
        <v>363</v>
      </c>
      <c r="O309" s="32">
        <f>INDEX('Обработка исходного'!R:R,ROW($B$3)+4*(ROW($B309)-ROW($B$3)))</f>
        <v>333</v>
      </c>
      <c r="P309" s="33">
        <f>INDEX('Обработка исходного'!S:S,ROW($B$3)+4*(ROW($B309)-ROW($B$3)))</f>
        <v>323</v>
      </c>
    </row>
    <row r="310" spans="1:16" ht="25.5" x14ac:dyDescent="0.25">
      <c r="A310" s="10" t="str">
        <f>INDEX('Обработка исходного'!B:B,ROW($B$3)+4*(ROW($B310)-ROW($B$3)))</f>
        <v>Сталь хромоникелевая коррозионно-стойкого аустенитного класса</v>
      </c>
      <c r="B310" s="47" t="str">
        <f>INDEX('Обработка исходного'!D:D,ROW($B$3)+4*(ROW($B310)-ROW($B$3)))</f>
        <v>08Х18Н12Т</v>
      </c>
      <c r="C310" s="27" t="str">
        <f>IF(ISBLANK(INDEX('Обработка исходного'!E:E,ROW($B$3)+4*(ROW($B310)-ROW($B$3)))),"",INDEX('Обработка исходного'!E:E,ROW($B$3)+4*(ROW($B310)-ROW($B$3))))</f>
        <v>Поковки, листы листовые и объемные штамповки, ковано-катаные заготовки толщиной до 60 мм</v>
      </c>
      <c r="D310" s="31">
        <f>INDEX('Обработка исходного'!G:G,ROW($B$3)+4*(ROW($B310)-ROW($B$3)))</f>
        <v>491</v>
      </c>
      <c r="E310" s="32">
        <f>INDEX('Обработка исходного'!H:H,ROW($B$3)+4*(ROW($B310)-ROW($B$3)))</f>
        <v>471</v>
      </c>
      <c r="F310" s="32">
        <f>INDEX('Обработка исходного'!I:I,ROW($B$3)+4*(ROW($B310)-ROW($B$3)))</f>
        <v>412</v>
      </c>
      <c r="G310" s="32">
        <f>INDEX('Обработка исходного'!J:J,ROW($B$3)+4*(ROW($B310)-ROW($B$3)))</f>
        <v>392</v>
      </c>
      <c r="H310" s="32">
        <f>INDEX('Обработка исходного'!K:K,ROW($B$3)+4*(ROW($B310)-ROW($B$3)))</f>
        <v>373</v>
      </c>
      <c r="I310" s="32">
        <f>INDEX('Обработка исходного'!L:L,ROW($B$3)+4*(ROW($B310)-ROW($B$3)))</f>
        <v>373</v>
      </c>
      <c r="J310" s="32">
        <f>INDEX('Обработка исходного'!M:M,ROW($B$3)+4*(ROW($B310)-ROW($B$3)))</f>
        <v>373</v>
      </c>
      <c r="K310" s="32">
        <f>INDEX('Обработка исходного'!N:N,ROW($B$3)+4*(ROW($B310)-ROW($B$3)))</f>
        <v>353</v>
      </c>
      <c r="L310" s="32">
        <f>INDEX('Обработка исходного'!O:O,ROW($B$3)+4*(ROW($B310)-ROW($B$3)))</f>
        <v>353</v>
      </c>
      <c r="M310" s="32">
        <f>INDEX('Обработка исходного'!P:P,ROW($B$3)+4*(ROW($B310)-ROW($B$3)))</f>
        <v>353</v>
      </c>
      <c r="N310" s="32">
        <f>INDEX('Обработка исходного'!Q:Q,ROW($B$3)+4*(ROW($B310)-ROW($B$3)))</f>
        <v>353</v>
      </c>
      <c r="O310" s="32">
        <f>INDEX('Обработка исходного'!R:R,ROW($B$3)+4*(ROW($B310)-ROW($B$3)))</f>
        <v>323</v>
      </c>
      <c r="P310" s="33">
        <f>INDEX('Обработка исходного'!S:S,ROW($B$3)+4*(ROW($B310)-ROW($B$3)))</f>
        <v>294</v>
      </c>
    </row>
    <row r="311" spans="1:16" ht="25.5" x14ac:dyDescent="0.25">
      <c r="A311" s="10" t="str">
        <f>INDEX('Обработка исходного'!B:B,ROW($B$3)+4*(ROW($B311)-ROW($B$3)))</f>
        <v>Сталь хромоникелевая коррозионно-стойкого аустенитного класса</v>
      </c>
      <c r="B311" s="47" t="str">
        <f>INDEX('Обработка исходного'!D:D,ROW($B$3)+4*(ROW($B311)-ROW($B$3)))</f>
        <v>08Х18Н12Т</v>
      </c>
      <c r="C311" s="27" t="str">
        <f>IF(ISBLANK(INDEX('Обработка исходного'!E:E,ROW($B$3)+4*(ROW($B311)-ROW($B$3)))),"",INDEX('Обработка исходного'!E:E,ROW($B$3)+4*(ROW($B311)-ROW($B$3))))</f>
        <v>Поковки, листы листовые и объемные штамповки, ковано-катаные заготовки толщиной от 60 до 300 мм</v>
      </c>
      <c r="D311" s="31">
        <f>INDEX('Обработка исходного'!G:G,ROW($B$3)+4*(ROW($B311)-ROW($B$3)))</f>
        <v>491</v>
      </c>
      <c r="E311" s="32">
        <f>INDEX('Обработка исходного'!H:H,ROW($B$3)+4*(ROW($B311)-ROW($B$3)))</f>
        <v>471</v>
      </c>
      <c r="F311" s="32">
        <f>INDEX('Обработка исходного'!I:I,ROW($B$3)+4*(ROW($B311)-ROW($B$3)))</f>
        <v>412</v>
      </c>
      <c r="G311" s="32">
        <f>INDEX('Обработка исходного'!J:J,ROW($B$3)+4*(ROW($B311)-ROW($B$3)))</f>
        <v>392</v>
      </c>
      <c r="H311" s="32">
        <f>INDEX('Обработка исходного'!K:K,ROW($B$3)+4*(ROW($B311)-ROW($B$3)))</f>
        <v>373</v>
      </c>
      <c r="I311" s="32">
        <f>INDEX('Обработка исходного'!L:L,ROW($B$3)+4*(ROW($B311)-ROW($B$3)))</f>
        <v>373</v>
      </c>
      <c r="J311" s="32">
        <f>INDEX('Обработка исходного'!M:M,ROW($B$3)+4*(ROW($B311)-ROW($B$3)))</f>
        <v>373</v>
      </c>
      <c r="K311" s="32">
        <f>INDEX('Обработка исходного'!N:N,ROW($B$3)+4*(ROW($B311)-ROW($B$3)))</f>
        <v>353</v>
      </c>
      <c r="L311" s="32">
        <f>INDEX('Обработка исходного'!O:O,ROW($B$3)+4*(ROW($B311)-ROW($B$3)))</f>
        <v>353</v>
      </c>
      <c r="M311" s="32">
        <f>INDEX('Обработка исходного'!P:P,ROW($B$3)+4*(ROW($B311)-ROW($B$3)))</f>
        <v>353</v>
      </c>
      <c r="N311" s="32">
        <f>INDEX('Обработка исходного'!Q:Q,ROW($B$3)+4*(ROW($B311)-ROW($B$3)))</f>
        <v>353</v>
      </c>
      <c r="O311" s="32">
        <f>INDEX('Обработка исходного'!R:R,ROW($B$3)+4*(ROW($B311)-ROW($B$3)))</f>
        <v>323</v>
      </c>
      <c r="P311" s="33">
        <f>INDEX('Обработка исходного'!S:S,ROW($B$3)+4*(ROW($B311)-ROW($B$3)))</f>
        <v>294</v>
      </c>
    </row>
    <row r="312" spans="1:16" x14ac:dyDescent="0.25">
      <c r="A312" s="10" t="str">
        <f>INDEX('Обработка исходного'!B:B,ROW($B$3)+4*(ROW($B312)-ROW($B$3)))</f>
        <v>Сталь хромоникелевая коррозионно-стойкого аустенитного класса</v>
      </c>
      <c r="B312" s="47" t="str">
        <f>INDEX('Обработка исходного'!D:D,ROW($B$3)+4*(ROW($B312)-ROW($B$3)))</f>
        <v>12Х18Н9Т</v>
      </c>
      <c r="C312" s="27" t="str">
        <f>IF(ISBLANK(INDEX('Обработка исходного'!E:E,ROW($B$3)+4*(ROW($B312)-ROW($B$3)))),"",INDEX('Обработка исходного'!E:E,ROW($B$3)+4*(ROW($B312)-ROW($B$3))))</f>
        <v>Заготовки в виде поковок и штамповок для листов и труб, поковки</v>
      </c>
      <c r="D312" s="31">
        <f>INDEX('Обработка исходного'!G:G,ROW($B$3)+4*(ROW($B312)-ROW($B$3)))</f>
        <v>520</v>
      </c>
      <c r="E312" s="32">
        <f>INDEX('Обработка исходного'!H:H,ROW($B$3)+4*(ROW($B312)-ROW($B$3)))</f>
        <v>500</v>
      </c>
      <c r="F312" s="32">
        <f>INDEX('Обработка исходного'!I:I,ROW($B$3)+4*(ROW($B312)-ROW($B$3)))</f>
        <v>432</v>
      </c>
      <c r="G312" s="32">
        <f>INDEX('Обработка исходного'!J:J,ROW($B$3)+4*(ROW($B312)-ROW($B$3)))</f>
        <v>412</v>
      </c>
      <c r="H312" s="32">
        <f>INDEX('Обработка исходного'!K:K,ROW($B$3)+4*(ROW($B312)-ROW($B$3)))</f>
        <v>392</v>
      </c>
      <c r="I312" s="32">
        <f>INDEX('Обработка исходного'!L:L,ROW($B$3)+4*(ROW($B312)-ROW($B$3)))</f>
        <v>392</v>
      </c>
      <c r="J312" s="32">
        <f>INDEX('Обработка исходного'!M:M,ROW($B$3)+4*(ROW($B312)-ROW($B$3)))</f>
        <v>392</v>
      </c>
      <c r="K312" s="32">
        <f>INDEX('Обработка исходного'!N:N,ROW($B$3)+4*(ROW($B312)-ROW($B$3)))</f>
        <v>383</v>
      </c>
      <c r="L312" s="32">
        <f>INDEX('Обработка исходного'!O:O,ROW($B$3)+4*(ROW($B312)-ROW($B$3)))</f>
        <v>373</v>
      </c>
      <c r="M312" s="32">
        <f>INDEX('Обработка исходного'!P:P,ROW($B$3)+4*(ROW($B312)-ROW($B$3)))</f>
        <v>373</v>
      </c>
      <c r="N312" s="32">
        <f>INDEX('Обработка исходного'!Q:Q,ROW($B$3)+4*(ROW($B312)-ROW($B$3)))</f>
        <v>363</v>
      </c>
      <c r="O312" s="32">
        <f>INDEX('Обработка исходного'!R:R,ROW($B$3)+4*(ROW($B312)-ROW($B$3)))</f>
        <v>333</v>
      </c>
      <c r="P312" s="33">
        <f>INDEX('Обработка исходного'!S:S,ROW($B$3)+4*(ROW($B312)-ROW($B$3)))</f>
        <v>294</v>
      </c>
    </row>
    <row r="313" spans="1:16" x14ac:dyDescent="0.25">
      <c r="A313" s="10" t="str">
        <f>INDEX('Обработка исходного'!B:B,ROW($B$3)+4*(ROW($B313)-ROW($B$3)))</f>
        <v>Сталь хромоникелевая коррозионно-стойкого аустенитного класса</v>
      </c>
      <c r="B313" s="47" t="str">
        <f>INDEX('Обработка исходного'!D:D,ROW($B$3)+4*(ROW($B313)-ROW($B$3)))</f>
        <v>12Х18Н9Т</v>
      </c>
      <c r="C313" s="27" t="str">
        <f>IF(ISBLANK(INDEX('Обработка исходного'!E:E,ROW($B$3)+4*(ROW($B313)-ROW($B$3)))),"",INDEX('Обработка исходного'!E:E,ROW($B$3)+4*(ROW($B313)-ROW($B$3))))</f>
        <v>Листы толщиной от 0,5 до 160 мм</v>
      </c>
      <c r="D313" s="31">
        <f>INDEX('Обработка исходного'!G:G,ROW($B$3)+4*(ROW($B313)-ROW($B$3)))</f>
        <v>530</v>
      </c>
      <c r="E313" s="32">
        <f>INDEX('Обработка исходного'!H:H,ROW($B$3)+4*(ROW($B313)-ROW($B$3)))</f>
        <v>510</v>
      </c>
      <c r="F313" s="32">
        <f>INDEX('Обработка исходного'!I:I,ROW($B$3)+4*(ROW($B313)-ROW($B$3)))</f>
        <v>441</v>
      </c>
      <c r="G313" s="32">
        <f>INDEX('Обработка исходного'!J:J,ROW($B$3)+4*(ROW($B313)-ROW($B$3)))</f>
        <v>422</v>
      </c>
      <c r="H313" s="32">
        <f>INDEX('Обработка исходного'!K:K,ROW($B$3)+4*(ROW($B313)-ROW($B$3)))</f>
        <v>402</v>
      </c>
      <c r="I313" s="32">
        <f>INDEX('Обработка исходного'!L:L,ROW($B$3)+4*(ROW($B313)-ROW($B$3)))</f>
        <v>402</v>
      </c>
      <c r="J313" s="32">
        <f>INDEX('Обработка исходного'!M:M,ROW($B$3)+4*(ROW($B313)-ROW($B$3)))</f>
        <v>402</v>
      </c>
      <c r="K313" s="32">
        <f>INDEX('Обработка исходного'!N:N,ROW($B$3)+4*(ROW($B313)-ROW($B$3)))</f>
        <v>392</v>
      </c>
      <c r="L313" s="32">
        <f>INDEX('Обработка исходного'!O:O,ROW($B$3)+4*(ROW($B313)-ROW($B$3)))</f>
        <v>383</v>
      </c>
      <c r="M313" s="32">
        <f>INDEX('Обработка исходного'!P:P,ROW($B$3)+4*(ROW($B313)-ROW($B$3)))</f>
        <v>383</v>
      </c>
      <c r="N313" s="32">
        <f>INDEX('Обработка исходного'!Q:Q,ROW($B$3)+4*(ROW($B313)-ROW($B$3)))</f>
        <v>373</v>
      </c>
      <c r="O313" s="32">
        <f>INDEX('Обработка исходного'!R:R,ROW($B$3)+4*(ROW($B313)-ROW($B$3)))</f>
        <v>343</v>
      </c>
      <c r="P313" s="33">
        <f>INDEX('Обработка исходного'!S:S,ROW($B$3)+4*(ROW($B313)-ROW($B$3)))</f>
        <v>294</v>
      </c>
    </row>
    <row r="314" spans="1:16" ht="25.5" x14ac:dyDescent="0.25">
      <c r="A314" s="10" t="str">
        <f>INDEX('Обработка исходного'!B:B,ROW($B$3)+4*(ROW($B314)-ROW($B$3)))</f>
        <v>Сталь хромоникелевая коррозионно-стойкого аустенитного класса</v>
      </c>
      <c r="B314" s="47" t="str">
        <f>INDEX('Обработка исходного'!D:D,ROW($B$3)+4*(ROW($B314)-ROW($B$3)))</f>
        <v>12Х18Н9Т</v>
      </c>
      <c r="C314" s="27" t="str">
        <f>IF(ISBLANK(INDEX('Обработка исходного'!E:E,ROW($B$3)+4*(ROW($B314)-ROW($B$3)))),"",INDEX('Обработка исходного'!E:E,ROW($B$3)+4*(ROW($B314)-ROW($B$3))))</f>
        <v>Горячекатаная и кованая сталь диаметром, стороной квадрата или толщиной до 60 мм</v>
      </c>
      <c r="D314" s="31">
        <f>INDEX('Обработка исходного'!G:G,ROW($B$3)+4*(ROW($B314)-ROW($B$3)))</f>
        <v>540</v>
      </c>
      <c r="E314" s="32">
        <f>INDEX('Обработка исходного'!H:H,ROW($B$3)+4*(ROW($B314)-ROW($B$3)))</f>
        <v>520</v>
      </c>
      <c r="F314" s="32">
        <f>INDEX('Обработка исходного'!I:I,ROW($B$3)+4*(ROW($B314)-ROW($B$3)))</f>
        <v>451</v>
      </c>
      <c r="G314" s="32">
        <f>INDEX('Обработка исходного'!J:J,ROW($B$3)+4*(ROW($B314)-ROW($B$3)))</f>
        <v>432</v>
      </c>
      <c r="H314" s="32">
        <f>INDEX('Обработка исходного'!K:K,ROW($B$3)+4*(ROW($B314)-ROW($B$3)))</f>
        <v>412</v>
      </c>
      <c r="I314" s="32">
        <f>INDEX('Обработка исходного'!L:L,ROW($B$3)+4*(ROW($B314)-ROW($B$3)))</f>
        <v>412</v>
      </c>
      <c r="J314" s="32">
        <f>INDEX('Обработка исходного'!M:M,ROW($B$3)+4*(ROW($B314)-ROW($B$3)))</f>
        <v>412</v>
      </c>
      <c r="K314" s="32">
        <f>INDEX('Обработка исходного'!N:N,ROW($B$3)+4*(ROW($B314)-ROW($B$3)))</f>
        <v>402</v>
      </c>
      <c r="L314" s="32">
        <f>INDEX('Обработка исходного'!O:O,ROW($B$3)+4*(ROW($B314)-ROW($B$3)))</f>
        <v>392</v>
      </c>
      <c r="M314" s="32">
        <f>INDEX('Обработка исходного'!P:P,ROW($B$3)+4*(ROW($B314)-ROW($B$3)))</f>
        <v>392</v>
      </c>
      <c r="N314" s="32">
        <f>INDEX('Обработка исходного'!Q:Q,ROW($B$3)+4*(ROW($B314)-ROW($B$3)))</f>
        <v>383</v>
      </c>
      <c r="O314" s="32">
        <f>INDEX('Обработка исходного'!R:R,ROW($B$3)+4*(ROW($B314)-ROW($B$3)))</f>
        <v>353</v>
      </c>
      <c r="P314" s="33">
        <f>INDEX('Обработка исходного'!S:S,ROW($B$3)+4*(ROW($B314)-ROW($B$3)))</f>
        <v>304</v>
      </c>
    </row>
    <row r="315" spans="1:16" ht="25.5" x14ac:dyDescent="0.25">
      <c r="A315" s="10" t="str">
        <f>INDEX('Обработка исходного'!B:B,ROW($B$3)+4*(ROW($B315)-ROW($B$3)))</f>
        <v>Сталь хромоникелевая коррозионно-стойкого аустенитного класса</v>
      </c>
      <c r="B315" s="47" t="str">
        <f>INDEX('Обработка исходного'!D:D,ROW($B$3)+4*(ROW($B315)-ROW($B$3)))</f>
        <v>12Х18Н9Т</v>
      </c>
      <c r="C315" s="27" t="str">
        <f>IF(ISBLANK(INDEX('Обработка исходного'!E:E,ROW($B$3)+4*(ROW($B315)-ROW($B$3)))),"",INDEX('Обработка исходного'!E:E,ROW($B$3)+4*(ROW($B315)-ROW($B$3))))</f>
        <v>Горячекатаная и кованая сталь диаметром, стороной квадрата или толщиной от 60 до 100 мм</v>
      </c>
      <c r="D315" s="31">
        <f>INDEX('Обработка исходного'!G:G,ROW($B$3)+4*(ROW($B315)-ROW($B$3)))</f>
        <v>540</v>
      </c>
      <c r="E315" s="32">
        <f>INDEX('Обработка исходного'!H:H,ROW($B$3)+4*(ROW($B315)-ROW($B$3)))</f>
        <v>520</v>
      </c>
      <c r="F315" s="32">
        <f>INDEX('Обработка исходного'!I:I,ROW($B$3)+4*(ROW($B315)-ROW($B$3)))</f>
        <v>451</v>
      </c>
      <c r="G315" s="32">
        <f>INDEX('Обработка исходного'!J:J,ROW($B$3)+4*(ROW($B315)-ROW($B$3)))</f>
        <v>432</v>
      </c>
      <c r="H315" s="32">
        <f>INDEX('Обработка исходного'!K:K,ROW($B$3)+4*(ROW($B315)-ROW($B$3)))</f>
        <v>412</v>
      </c>
      <c r="I315" s="32">
        <f>INDEX('Обработка исходного'!L:L,ROW($B$3)+4*(ROW($B315)-ROW($B$3)))</f>
        <v>412</v>
      </c>
      <c r="J315" s="32">
        <f>INDEX('Обработка исходного'!M:M,ROW($B$3)+4*(ROW($B315)-ROW($B$3)))</f>
        <v>412</v>
      </c>
      <c r="K315" s="32">
        <f>INDEX('Обработка исходного'!N:N,ROW($B$3)+4*(ROW($B315)-ROW($B$3)))</f>
        <v>402</v>
      </c>
      <c r="L315" s="32">
        <f>INDEX('Обработка исходного'!O:O,ROW($B$3)+4*(ROW($B315)-ROW($B$3)))</f>
        <v>392</v>
      </c>
      <c r="M315" s="32">
        <f>INDEX('Обработка исходного'!P:P,ROW($B$3)+4*(ROW($B315)-ROW($B$3)))</f>
        <v>392</v>
      </c>
      <c r="N315" s="32">
        <f>INDEX('Обработка исходного'!Q:Q,ROW($B$3)+4*(ROW($B315)-ROW($B$3)))</f>
        <v>383</v>
      </c>
      <c r="O315" s="32">
        <f>INDEX('Обработка исходного'!R:R,ROW($B$3)+4*(ROW($B315)-ROW($B$3)))</f>
        <v>353</v>
      </c>
      <c r="P315" s="33">
        <f>INDEX('Обработка исходного'!S:S,ROW($B$3)+4*(ROW($B315)-ROW($B$3)))</f>
        <v>304</v>
      </c>
    </row>
    <row r="316" spans="1:16" ht="25.5" x14ac:dyDescent="0.25">
      <c r="A316" s="10" t="str">
        <f>INDEX('Обработка исходного'!B:B,ROW($B$3)+4*(ROW($B316)-ROW($B$3)))</f>
        <v>Сталь хромоникелевая коррозионно-стойкого аустенитного класса</v>
      </c>
      <c r="B316" s="47" t="str">
        <f>INDEX('Обработка исходного'!D:D,ROW($B$3)+4*(ROW($B316)-ROW($B$3)))</f>
        <v>12Х18Н9Т</v>
      </c>
      <c r="C316" s="27" t="str">
        <f>IF(ISBLANK(INDEX('Обработка исходного'!E:E,ROW($B$3)+4*(ROW($B316)-ROW($B$3)))),"",INDEX('Обработка исходного'!E:E,ROW($B$3)+4*(ROW($B316)-ROW($B$3))))</f>
        <v>Горячекатаная и кованая сталь диаметром, стороной квадрата или толщиной от 100 до 150 мм</v>
      </c>
      <c r="D316" s="31">
        <f>INDEX('Обработка исходного'!G:G,ROW($B$3)+4*(ROW($B316)-ROW($B$3)))</f>
        <v>540</v>
      </c>
      <c r="E316" s="32">
        <f>INDEX('Обработка исходного'!H:H,ROW($B$3)+4*(ROW($B316)-ROW($B$3)))</f>
        <v>520</v>
      </c>
      <c r="F316" s="32">
        <f>INDEX('Обработка исходного'!I:I,ROW($B$3)+4*(ROW($B316)-ROW($B$3)))</f>
        <v>451</v>
      </c>
      <c r="G316" s="32">
        <f>INDEX('Обработка исходного'!J:J,ROW($B$3)+4*(ROW($B316)-ROW($B$3)))</f>
        <v>432</v>
      </c>
      <c r="H316" s="32">
        <f>INDEX('Обработка исходного'!K:K,ROW($B$3)+4*(ROW($B316)-ROW($B$3)))</f>
        <v>412</v>
      </c>
      <c r="I316" s="32">
        <f>INDEX('Обработка исходного'!L:L,ROW($B$3)+4*(ROW($B316)-ROW($B$3)))</f>
        <v>412</v>
      </c>
      <c r="J316" s="32">
        <f>INDEX('Обработка исходного'!M:M,ROW($B$3)+4*(ROW($B316)-ROW($B$3)))</f>
        <v>412</v>
      </c>
      <c r="K316" s="32">
        <f>INDEX('Обработка исходного'!N:N,ROW($B$3)+4*(ROW($B316)-ROW($B$3)))</f>
        <v>402</v>
      </c>
      <c r="L316" s="32">
        <f>INDEX('Обработка исходного'!O:O,ROW($B$3)+4*(ROW($B316)-ROW($B$3)))</f>
        <v>392</v>
      </c>
      <c r="M316" s="32">
        <f>INDEX('Обработка исходного'!P:P,ROW($B$3)+4*(ROW($B316)-ROW($B$3)))</f>
        <v>392</v>
      </c>
      <c r="N316" s="32">
        <f>INDEX('Обработка исходного'!Q:Q,ROW($B$3)+4*(ROW($B316)-ROW($B$3)))</f>
        <v>383</v>
      </c>
      <c r="O316" s="32">
        <f>INDEX('Обработка исходного'!R:R,ROW($B$3)+4*(ROW($B316)-ROW($B$3)))</f>
        <v>353</v>
      </c>
      <c r="P316" s="33">
        <f>INDEX('Обработка исходного'!S:S,ROW($B$3)+4*(ROW($B316)-ROW($B$3)))</f>
        <v>304</v>
      </c>
    </row>
    <row r="317" spans="1:16" x14ac:dyDescent="0.25">
      <c r="A317" s="10" t="str">
        <f>INDEX('Обработка исходного'!B:B,ROW($B$3)+4*(ROW($B317)-ROW($B$3)))</f>
        <v>Сталь хромоникелевая коррозионно-стойкого аустенитного класса</v>
      </c>
      <c r="B317" s="47" t="str">
        <f>INDEX('Обработка исходного'!D:D,ROW($B$3)+4*(ROW($B317)-ROW($B$3)))</f>
        <v>12Х18Н12Т</v>
      </c>
      <c r="C317" s="27" t="str">
        <f>IF(ISBLANK(INDEX('Обработка исходного'!E:E,ROW($B$3)+4*(ROW($B317)-ROW($B$3)))),"",INDEX('Обработка исходного'!E:E,ROW($B$3)+4*(ROW($B317)-ROW($B$3))))</f>
        <v>Заготовки в виде поковок и штамповок для листов и труб, поковки</v>
      </c>
      <c r="D317" s="31">
        <f>INDEX('Обработка исходного'!G:G,ROW($B$3)+4*(ROW($B317)-ROW($B$3)))</f>
        <v>520</v>
      </c>
      <c r="E317" s="32">
        <f>INDEX('Обработка исходного'!H:H,ROW($B$3)+4*(ROW($B317)-ROW($B$3)))</f>
        <v>500</v>
      </c>
      <c r="F317" s="32">
        <f>INDEX('Обработка исходного'!I:I,ROW($B$3)+4*(ROW($B317)-ROW($B$3)))</f>
        <v>432</v>
      </c>
      <c r="G317" s="32">
        <f>INDEX('Обработка исходного'!J:J,ROW($B$3)+4*(ROW($B317)-ROW($B$3)))</f>
        <v>412</v>
      </c>
      <c r="H317" s="32">
        <f>INDEX('Обработка исходного'!K:K,ROW($B$3)+4*(ROW($B317)-ROW($B$3)))</f>
        <v>392</v>
      </c>
      <c r="I317" s="32">
        <f>INDEX('Обработка исходного'!L:L,ROW($B$3)+4*(ROW($B317)-ROW($B$3)))</f>
        <v>392</v>
      </c>
      <c r="J317" s="32">
        <f>INDEX('Обработка исходного'!M:M,ROW($B$3)+4*(ROW($B317)-ROW($B$3)))</f>
        <v>392</v>
      </c>
      <c r="K317" s="32">
        <f>INDEX('Обработка исходного'!N:N,ROW($B$3)+4*(ROW($B317)-ROW($B$3)))</f>
        <v>383</v>
      </c>
      <c r="L317" s="32">
        <f>INDEX('Обработка исходного'!O:O,ROW($B$3)+4*(ROW($B317)-ROW($B$3)))</f>
        <v>373</v>
      </c>
      <c r="M317" s="32">
        <f>INDEX('Обработка исходного'!P:P,ROW($B$3)+4*(ROW($B317)-ROW($B$3)))</f>
        <v>373</v>
      </c>
      <c r="N317" s="32">
        <f>INDEX('Обработка исходного'!Q:Q,ROW($B$3)+4*(ROW($B317)-ROW($B$3)))</f>
        <v>363</v>
      </c>
      <c r="O317" s="32">
        <f>INDEX('Обработка исходного'!R:R,ROW($B$3)+4*(ROW($B317)-ROW($B$3)))</f>
        <v>333</v>
      </c>
      <c r="P317" s="33">
        <f>INDEX('Обработка исходного'!S:S,ROW($B$3)+4*(ROW($B317)-ROW($B$3)))</f>
        <v>294</v>
      </c>
    </row>
    <row r="318" spans="1:16" x14ac:dyDescent="0.25">
      <c r="A318" s="10" t="str">
        <f>INDEX('Обработка исходного'!B:B,ROW($B$3)+4*(ROW($B318)-ROW($B$3)))</f>
        <v>Сталь хромоникелевая коррозионно-стойкого аустенитного класса</v>
      </c>
      <c r="B318" s="47" t="str">
        <f>INDEX('Обработка исходного'!D:D,ROW($B$3)+4*(ROW($B318)-ROW($B$3)))</f>
        <v>12Х18Н12Т</v>
      </c>
      <c r="C318" s="27" t="str">
        <f>IF(ISBLANK(INDEX('Обработка исходного'!E:E,ROW($B$3)+4*(ROW($B318)-ROW($B$3)))),"",INDEX('Обработка исходного'!E:E,ROW($B$3)+4*(ROW($B318)-ROW($B$3))))</f>
        <v>Листы толщиной от 0,5 до 160 мм</v>
      </c>
      <c r="D318" s="31">
        <f>INDEX('Обработка исходного'!G:G,ROW($B$3)+4*(ROW($B318)-ROW($B$3)))</f>
        <v>530</v>
      </c>
      <c r="E318" s="32">
        <f>INDEX('Обработка исходного'!H:H,ROW($B$3)+4*(ROW($B318)-ROW($B$3)))</f>
        <v>510</v>
      </c>
      <c r="F318" s="32">
        <f>INDEX('Обработка исходного'!I:I,ROW($B$3)+4*(ROW($B318)-ROW($B$3)))</f>
        <v>441</v>
      </c>
      <c r="G318" s="32">
        <f>INDEX('Обработка исходного'!J:J,ROW($B$3)+4*(ROW($B318)-ROW($B$3)))</f>
        <v>422</v>
      </c>
      <c r="H318" s="32">
        <f>INDEX('Обработка исходного'!K:K,ROW($B$3)+4*(ROW($B318)-ROW($B$3)))</f>
        <v>402</v>
      </c>
      <c r="I318" s="32">
        <f>INDEX('Обработка исходного'!L:L,ROW($B$3)+4*(ROW($B318)-ROW($B$3)))</f>
        <v>402</v>
      </c>
      <c r="J318" s="32">
        <f>INDEX('Обработка исходного'!M:M,ROW($B$3)+4*(ROW($B318)-ROW($B$3)))</f>
        <v>402</v>
      </c>
      <c r="K318" s="32">
        <f>INDEX('Обработка исходного'!N:N,ROW($B$3)+4*(ROW($B318)-ROW($B$3)))</f>
        <v>392</v>
      </c>
      <c r="L318" s="32">
        <f>INDEX('Обработка исходного'!O:O,ROW($B$3)+4*(ROW($B318)-ROW($B$3)))</f>
        <v>383</v>
      </c>
      <c r="M318" s="32">
        <f>INDEX('Обработка исходного'!P:P,ROW($B$3)+4*(ROW($B318)-ROW($B$3)))</f>
        <v>383</v>
      </c>
      <c r="N318" s="32">
        <f>INDEX('Обработка исходного'!Q:Q,ROW($B$3)+4*(ROW($B318)-ROW($B$3)))</f>
        <v>373</v>
      </c>
      <c r="O318" s="32">
        <f>INDEX('Обработка исходного'!R:R,ROW($B$3)+4*(ROW($B318)-ROW($B$3)))</f>
        <v>343</v>
      </c>
      <c r="P318" s="33">
        <f>INDEX('Обработка исходного'!S:S,ROW($B$3)+4*(ROW($B318)-ROW($B$3)))</f>
        <v>294</v>
      </c>
    </row>
    <row r="319" spans="1:16" ht="25.5" x14ac:dyDescent="0.25">
      <c r="A319" s="10" t="str">
        <f>INDEX('Обработка исходного'!B:B,ROW($B$3)+4*(ROW($B319)-ROW($B$3)))</f>
        <v>Сталь хромоникелевая коррозионно-стойкого аустенитного класса</v>
      </c>
      <c r="B319" s="47" t="str">
        <f>INDEX('Обработка исходного'!D:D,ROW($B$3)+4*(ROW($B319)-ROW($B$3)))</f>
        <v>12Х18Н12Т</v>
      </c>
      <c r="C319" s="27" t="str">
        <f>IF(ISBLANK(INDEX('Обработка исходного'!E:E,ROW($B$3)+4*(ROW($B319)-ROW($B$3)))),"",INDEX('Обработка исходного'!E:E,ROW($B$3)+4*(ROW($B319)-ROW($B$3))))</f>
        <v>Горячекатаная и кованая сталь диаметром, стороной квадрата или толщиной до 60 мм</v>
      </c>
      <c r="D319" s="31">
        <f>INDEX('Обработка исходного'!G:G,ROW($B$3)+4*(ROW($B319)-ROW($B$3)))</f>
        <v>540</v>
      </c>
      <c r="E319" s="32">
        <f>INDEX('Обработка исходного'!H:H,ROW($B$3)+4*(ROW($B319)-ROW($B$3)))</f>
        <v>520</v>
      </c>
      <c r="F319" s="32">
        <f>INDEX('Обработка исходного'!I:I,ROW($B$3)+4*(ROW($B319)-ROW($B$3)))</f>
        <v>451</v>
      </c>
      <c r="G319" s="32">
        <f>INDEX('Обработка исходного'!J:J,ROW($B$3)+4*(ROW($B319)-ROW($B$3)))</f>
        <v>432</v>
      </c>
      <c r="H319" s="32">
        <f>INDEX('Обработка исходного'!K:K,ROW($B$3)+4*(ROW($B319)-ROW($B$3)))</f>
        <v>412</v>
      </c>
      <c r="I319" s="32">
        <f>INDEX('Обработка исходного'!L:L,ROW($B$3)+4*(ROW($B319)-ROW($B$3)))</f>
        <v>412</v>
      </c>
      <c r="J319" s="32">
        <f>INDEX('Обработка исходного'!M:M,ROW($B$3)+4*(ROW($B319)-ROW($B$3)))</f>
        <v>412</v>
      </c>
      <c r="K319" s="32">
        <f>INDEX('Обработка исходного'!N:N,ROW($B$3)+4*(ROW($B319)-ROW($B$3)))</f>
        <v>402</v>
      </c>
      <c r="L319" s="32">
        <f>INDEX('Обработка исходного'!O:O,ROW($B$3)+4*(ROW($B319)-ROW($B$3)))</f>
        <v>392</v>
      </c>
      <c r="M319" s="32">
        <f>INDEX('Обработка исходного'!P:P,ROW($B$3)+4*(ROW($B319)-ROW($B$3)))</f>
        <v>392</v>
      </c>
      <c r="N319" s="32">
        <f>INDEX('Обработка исходного'!Q:Q,ROW($B$3)+4*(ROW($B319)-ROW($B$3)))</f>
        <v>383</v>
      </c>
      <c r="O319" s="32">
        <f>INDEX('Обработка исходного'!R:R,ROW($B$3)+4*(ROW($B319)-ROW($B$3)))</f>
        <v>353</v>
      </c>
      <c r="P319" s="33">
        <f>INDEX('Обработка исходного'!S:S,ROW($B$3)+4*(ROW($B319)-ROW($B$3)))</f>
        <v>304</v>
      </c>
    </row>
    <row r="320" spans="1:16" ht="25.5" x14ac:dyDescent="0.25">
      <c r="A320" s="10" t="str">
        <f>INDEX('Обработка исходного'!B:B,ROW($B$3)+4*(ROW($B320)-ROW($B$3)))</f>
        <v>Сталь хромоникелевая коррозионно-стойкого аустенитного класса</v>
      </c>
      <c r="B320" s="47" t="str">
        <f>INDEX('Обработка исходного'!D:D,ROW($B$3)+4*(ROW($B320)-ROW($B$3)))</f>
        <v>12Х18Н12Т</v>
      </c>
      <c r="C320" s="27" t="str">
        <f>IF(ISBLANK(INDEX('Обработка исходного'!E:E,ROW($B$3)+4*(ROW($B320)-ROW($B$3)))),"",INDEX('Обработка исходного'!E:E,ROW($B$3)+4*(ROW($B320)-ROW($B$3))))</f>
        <v>Горячекатаная и кованая сталь диаметром, стороной квадрата или толщиной от 60 до 100 мм</v>
      </c>
      <c r="D320" s="31">
        <f>INDEX('Обработка исходного'!G:G,ROW($B$3)+4*(ROW($B320)-ROW($B$3)))</f>
        <v>540</v>
      </c>
      <c r="E320" s="32">
        <f>INDEX('Обработка исходного'!H:H,ROW($B$3)+4*(ROW($B320)-ROW($B$3)))</f>
        <v>520</v>
      </c>
      <c r="F320" s="32">
        <f>INDEX('Обработка исходного'!I:I,ROW($B$3)+4*(ROW($B320)-ROW($B$3)))</f>
        <v>451</v>
      </c>
      <c r="G320" s="32">
        <f>INDEX('Обработка исходного'!J:J,ROW($B$3)+4*(ROW($B320)-ROW($B$3)))</f>
        <v>432</v>
      </c>
      <c r="H320" s="32">
        <f>INDEX('Обработка исходного'!K:K,ROW($B$3)+4*(ROW($B320)-ROW($B$3)))</f>
        <v>412</v>
      </c>
      <c r="I320" s="32">
        <f>INDEX('Обработка исходного'!L:L,ROW($B$3)+4*(ROW($B320)-ROW($B$3)))</f>
        <v>412</v>
      </c>
      <c r="J320" s="32">
        <f>INDEX('Обработка исходного'!M:M,ROW($B$3)+4*(ROW($B320)-ROW($B$3)))</f>
        <v>412</v>
      </c>
      <c r="K320" s="32">
        <f>INDEX('Обработка исходного'!N:N,ROW($B$3)+4*(ROW($B320)-ROW($B$3)))</f>
        <v>402</v>
      </c>
      <c r="L320" s="32">
        <f>INDEX('Обработка исходного'!O:O,ROW($B$3)+4*(ROW($B320)-ROW($B$3)))</f>
        <v>392</v>
      </c>
      <c r="M320" s="32">
        <f>INDEX('Обработка исходного'!P:P,ROW($B$3)+4*(ROW($B320)-ROW($B$3)))</f>
        <v>392</v>
      </c>
      <c r="N320" s="32">
        <f>INDEX('Обработка исходного'!Q:Q,ROW($B$3)+4*(ROW($B320)-ROW($B$3)))</f>
        <v>383</v>
      </c>
      <c r="O320" s="32">
        <f>INDEX('Обработка исходного'!R:R,ROW($B$3)+4*(ROW($B320)-ROW($B$3)))</f>
        <v>353</v>
      </c>
      <c r="P320" s="33">
        <f>INDEX('Обработка исходного'!S:S,ROW($B$3)+4*(ROW($B320)-ROW($B$3)))</f>
        <v>304</v>
      </c>
    </row>
    <row r="321" spans="1:16" ht="25.5" x14ac:dyDescent="0.25">
      <c r="A321" s="10" t="str">
        <f>INDEX('Обработка исходного'!B:B,ROW($B$3)+4*(ROW($B321)-ROW($B$3)))</f>
        <v>Сталь хромоникелевая коррозионно-стойкого аустенитного класса</v>
      </c>
      <c r="B321" s="47" t="str">
        <f>INDEX('Обработка исходного'!D:D,ROW($B$3)+4*(ROW($B321)-ROW($B$3)))</f>
        <v>12Х18Н12Т</v>
      </c>
      <c r="C321" s="27" t="str">
        <f>IF(ISBLANK(INDEX('Обработка исходного'!E:E,ROW($B$3)+4*(ROW($B321)-ROW($B$3)))),"",INDEX('Обработка исходного'!E:E,ROW($B$3)+4*(ROW($B321)-ROW($B$3))))</f>
        <v>Горячекатаная и кованая сталь диаметром, стороной квадрата или толщиной от 100 до 150 мм</v>
      </c>
      <c r="D321" s="31">
        <f>INDEX('Обработка исходного'!G:G,ROW($B$3)+4*(ROW($B321)-ROW($B$3)))</f>
        <v>540</v>
      </c>
      <c r="E321" s="32">
        <f>INDEX('Обработка исходного'!H:H,ROW($B$3)+4*(ROW($B321)-ROW($B$3)))</f>
        <v>520</v>
      </c>
      <c r="F321" s="32">
        <f>INDEX('Обработка исходного'!I:I,ROW($B$3)+4*(ROW($B321)-ROW($B$3)))</f>
        <v>451</v>
      </c>
      <c r="G321" s="32">
        <f>INDEX('Обработка исходного'!J:J,ROW($B$3)+4*(ROW($B321)-ROW($B$3)))</f>
        <v>432</v>
      </c>
      <c r="H321" s="32">
        <f>INDEX('Обработка исходного'!K:K,ROW($B$3)+4*(ROW($B321)-ROW($B$3)))</f>
        <v>412</v>
      </c>
      <c r="I321" s="32">
        <f>INDEX('Обработка исходного'!L:L,ROW($B$3)+4*(ROW($B321)-ROW($B$3)))</f>
        <v>412</v>
      </c>
      <c r="J321" s="32">
        <f>INDEX('Обработка исходного'!M:M,ROW($B$3)+4*(ROW($B321)-ROW($B$3)))</f>
        <v>412</v>
      </c>
      <c r="K321" s="32">
        <f>INDEX('Обработка исходного'!N:N,ROW($B$3)+4*(ROW($B321)-ROW($B$3)))</f>
        <v>402</v>
      </c>
      <c r="L321" s="32">
        <f>INDEX('Обработка исходного'!O:O,ROW($B$3)+4*(ROW($B321)-ROW($B$3)))</f>
        <v>392</v>
      </c>
      <c r="M321" s="32">
        <f>INDEX('Обработка исходного'!P:P,ROW($B$3)+4*(ROW($B321)-ROW($B$3)))</f>
        <v>392</v>
      </c>
      <c r="N321" s="32">
        <f>INDEX('Обработка исходного'!Q:Q,ROW($B$3)+4*(ROW($B321)-ROW($B$3)))</f>
        <v>383</v>
      </c>
      <c r="O321" s="32">
        <f>INDEX('Обработка исходного'!R:R,ROW($B$3)+4*(ROW($B321)-ROW($B$3)))</f>
        <v>353</v>
      </c>
      <c r="P321" s="33">
        <f>INDEX('Обработка исходного'!S:S,ROW($B$3)+4*(ROW($B321)-ROW($B$3)))</f>
        <v>304</v>
      </c>
    </row>
    <row r="322" spans="1:16" x14ac:dyDescent="0.25">
      <c r="A322" s="10" t="str">
        <f>INDEX('Обработка исходного'!B:B,ROW($B$3)+4*(ROW($B322)-ROW($B$3)))</f>
        <v>Сталь хромоникелевая коррозионно-стойкого аустенитного класса</v>
      </c>
      <c r="B322" s="47" t="str">
        <f>INDEX('Обработка исходного'!D:D,ROW($B$3)+4*(ROW($B322)-ROW($B$3)))</f>
        <v>12Х18Н9ТЛ</v>
      </c>
      <c r="C322" s="27" t="str">
        <f>IF(ISBLANK(INDEX('Обработка исходного'!E:E,ROW($B$3)+4*(ROW($B322)-ROW($B$3)))),"",INDEX('Обработка исходного'!E:E,ROW($B$3)+4*(ROW($B322)-ROW($B$3))))</f>
        <v>Отливки</v>
      </c>
      <c r="D322" s="31">
        <f>INDEX('Обработка исходного'!G:G,ROW($B$3)+4*(ROW($B322)-ROW($B$3)))</f>
        <v>441</v>
      </c>
      <c r="E322" s="32">
        <f>INDEX('Обработка исходного'!H:H,ROW($B$3)+4*(ROW($B322)-ROW($B$3)))</f>
        <v>422</v>
      </c>
      <c r="F322" s="32">
        <f>INDEX('Обработка исходного'!I:I,ROW($B$3)+4*(ROW($B322)-ROW($B$3)))</f>
        <v>412</v>
      </c>
      <c r="G322" s="32">
        <f>INDEX('Обработка исходного'!J:J,ROW($B$3)+4*(ROW($B322)-ROW($B$3)))</f>
        <v>402</v>
      </c>
      <c r="H322" s="32">
        <f>INDEX('Обработка исходного'!K:K,ROW($B$3)+4*(ROW($B322)-ROW($B$3)))</f>
        <v>383</v>
      </c>
      <c r="I322" s="32">
        <f>INDEX('Обработка исходного'!L:L,ROW($B$3)+4*(ROW($B322)-ROW($B$3)))</f>
        <v>363</v>
      </c>
      <c r="J322" s="32">
        <f>INDEX('Обработка исходного'!M:M,ROW($B$3)+4*(ROW($B322)-ROW($B$3)))</f>
        <v>353</v>
      </c>
      <c r="K322" s="32">
        <f>INDEX('Обработка исходного'!N:N,ROW($B$3)+4*(ROW($B322)-ROW($B$3)))</f>
        <v>333</v>
      </c>
      <c r="L322" s="32">
        <f>INDEX('Обработка исходного'!O:O,ROW($B$3)+4*(ROW($B322)-ROW($B$3)))</f>
        <v>333</v>
      </c>
      <c r="M322" s="32">
        <f>INDEX('Обработка исходного'!P:P,ROW($B$3)+4*(ROW($B322)-ROW($B$3)))</f>
        <v>323</v>
      </c>
      <c r="N322" s="32">
        <f>INDEX('Обработка исходного'!Q:Q,ROW($B$3)+4*(ROW($B322)-ROW($B$3)))</f>
        <v>323</v>
      </c>
      <c r="O322" s="32">
        <f>INDEX('Обработка исходного'!R:R,ROW($B$3)+4*(ROW($B322)-ROW($B$3)))</f>
        <v>304</v>
      </c>
      <c r="P322" s="33">
        <f>INDEX('Обработка исходного'!S:S,ROW($B$3)+4*(ROW($B322)-ROW($B$3)))</f>
        <v>294</v>
      </c>
    </row>
    <row r="323" spans="1:16" x14ac:dyDescent="0.25">
      <c r="A323" s="10" t="str">
        <f>INDEX('Обработка исходного'!B:B,ROW($B$3)+4*(ROW($B323)-ROW($B$3)))</f>
        <v>Сталь хромоникелевая коррозионно-стойкого аустенитного класса</v>
      </c>
      <c r="B323" s="47" t="str">
        <f>INDEX('Обработка исходного'!D:D,ROW($B$3)+4*(ROW($B323)-ROW($B$3)))</f>
        <v>03Х16Н9М2</v>
      </c>
      <c r="C323" s="27" t="str">
        <f>IF(ISBLANK(INDEX('Обработка исходного'!E:E,ROW($B$3)+4*(ROW($B323)-ROW($B$3)))),"",INDEX('Обработка исходного'!E:E,ROW($B$3)+4*(ROW($B323)-ROW($B$3))))</f>
        <v>Листы толщиной от 40 до 150 мм</v>
      </c>
      <c r="D323" s="31">
        <f>INDEX('Обработка исходного'!G:G,ROW($B$3)+4*(ROW($B323)-ROW($B$3)))</f>
        <v>550</v>
      </c>
      <c r="E323" s="32">
        <f>INDEX('Обработка исходного'!H:H,ROW($B$3)+4*(ROW($B323)-ROW($B$3)))</f>
        <v>500</v>
      </c>
      <c r="F323" s="32">
        <f>INDEX('Обработка исходного'!I:I,ROW($B$3)+4*(ROW($B323)-ROW($B$3)))</f>
        <v>460</v>
      </c>
      <c r="G323" s="32">
        <f>INDEX('Обработка исходного'!J:J,ROW($B$3)+4*(ROW($B323)-ROW($B$3)))</f>
        <v>430</v>
      </c>
      <c r="H323" s="32">
        <f>INDEX('Обработка исходного'!K:K,ROW($B$3)+4*(ROW($B323)-ROW($B$3)))</f>
        <v>420</v>
      </c>
      <c r="I323" s="32">
        <f>INDEX('Обработка исходного'!L:L,ROW($B$3)+4*(ROW($B323)-ROW($B$3)))</f>
        <v>412</v>
      </c>
      <c r="J323" s="32">
        <f>INDEX('Обработка исходного'!M:M,ROW($B$3)+4*(ROW($B323)-ROW($B$3)))</f>
        <v>400</v>
      </c>
      <c r="K323" s="32">
        <f>INDEX('Обработка исходного'!N:N,ROW($B$3)+4*(ROW($B323)-ROW($B$3)))</f>
        <v>400</v>
      </c>
      <c r="L323" s="32">
        <f>INDEX('Обработка исходного'!O:O,ROW($B$3)+4*(ROW($B323)-ROW($B$3)))</f>
        <v>390</v>
      </c>
      <c r="M323" s="32">
        <f>INDEX('Обработка исходного'!P:P,ROW($B$3)+4*(ROW($B323)-ROW($B$3)))</f>
        <v>370</v>
      </c>
      <c r="N323" s="32">
        <f>INDEX('Обработка исходного'!Q:Q,ROW($B$3)+4*(ROW($B323)-ROW($B$3)))</f>
        <v>355</v>
      </c>
      <c r="O323" s="32">
        <f>INDEX('Обработка исходного'!R:R,ROW($B$3)+4*(ROW($B323)-ROW($B$3)))</f>
        <v>350</v>
      </c>
      <c r="P323" s="33">
        <f>INDEX('Обработка исходного'!S:S,ROW($B$3)+4*(ROW($B323)-ROW($B$3)))</f>
        <v>300</v>
      </c>
    </row>
    <row r="324" spans="1:16" x14ac:dyDescent="0.25">
      <c r="A324" s="10" t="str">
        <f>INDEX('Обработка исходного'!B:B,ROW($B$3)+4*(ROW($B324)-ROW($B$3)))</f>
        <v>Сталь хромоникелевая коррозионно-стойкого аустенитного класса</v>
      </c>
      <c r="B324" s="47" t="str">
        <f>INDEX('Обработка исходного'!D:D,ROW($B$3)+4*(ROW($B324)-ROW($B$3)))</f>
        <v>03Х16Н9М2</v>
      </c>
      <c r="C324" s="27" t="str">
        <f>IF(ISBLANK(INDEX('Обработка исходного'!E:E,ROW($B$3)+4*(ROW($B324)-ROW($B$3)))),"",INDEX('Обработка исходного'!E:E,ROW($B$3)+4*(ROW($B324)-ROW($B$3))))</f>
        <v>Поковки (из слитка) толщиной от 180 до 500 мм</v>
      </c>
      <c r="D324" s="31">
        <f>INDEX('Обработка исходного'!G:G,ROW($B$3)+4*(ROW($B324)-ROW($B$3)))</f>
        <v>520</v>
      </c>
      <c r="E324" s="32">
        <f>INDEX('Обработка исходного'!H:H,ROW($B$3)+4*(ROW($B324)-ROW($B$3)))</f>
        <v>500</v>
      </c>
      <c r="F324" s="32">
        <f>INDEX('Обработка исходного'!I:I,ROW($B$3)+4*(ROW($B324)-ROW($B$3)))</f>
        <v>450</v>
      </c>
      <c r="G324" s="32">
        <f>INDEX('Обработка исходного'!J:J,ROW($B$3)+4*(ROW($B324)-ROW($B$3)))</f>
        <v>425</v>
      </c>
      <c r="H324" s="32">
        <f>INDEX('Обработка исходного'!K:K,ROW($B$3)+4*(ROW($B324)-ROW($B$3)))</f>
        <v>420</v>
      </c>
      <c r="I324" s="32">
        <f>INDEX('Обработка исходного'!L:L,ROW($B$3)+4*(ROW($B324)-ROW($B$3)))</f>
        <v>410</v>
      </c>
      <c r="J324" s="32">
        <f>INDEX('Обработка исходного'!M:M,ROW($B$3)+4*(ROW($B324)-ROW($B$3)))</f>
        <v>380</v>
      </c>
      <c r="K324" s="32">
        <f>INDEX('Обработка исходного'!N:N,ROW($B$3)+4*(ROW($B324)-ROW($B$3)))</f>
        <v>350</v>
      </c>
      <c r="L324" s="32">
        <f>INDEX('Обработка исходного'!O:O,ROW($B$3)+4*(ROW($B324)-ROW($B$3)))</f>
        <v>350</v>
      </c>
      <c r="M324" s="32">
        <f>INDEX('Обработка исходного'!P:P,ROW($B$3)+4*(ROW($B324)-ROW($B$3)))</f>
        <v>340</v>
      </c>
      <c r="N324" s="32">
        <f>INDEX('Обработка исходного'!Q:Q,ROW($B$3)+4*(ROW($B324)-ROW($B$3)))</f>
        <v>340</v>
      </c>
      <c r="O324" s="32">
        <f>INDEX('Обработка исходного'!R:R,ROW($B$3)+4*(ROW($B324)-ROW($B$3)))</f>
        <v>330</v>
      </c>
      <c r="P324" s="33">
        <f>INDEX('Обработка исходного'!S:S,ROW($B$3)+4*(ROW($B324)-ROW($B$3)))</f>
        <v>280</v>
      </c>
    </row>
    <row r="325" spans="1:16" x14ac:dyDescent="0.25">
      <c r="A325" s="10" t="str">
        <f>INDEX('Обработка исходного'!B:B,ROW($B$3)+4*(ROW($B325)-ROW($B$3)))</f>
        <v>Сталь хромоникелевая коррозионно-стойкого аустенитного класса</v>
      </c>
      <c r="B325" s="47" t="str">
        <f>INDEX('Обработка исходного'!D:D,ROW($B$3)+4*(ROW($B325)-ROW($B$3)))</f>
        <v>08Х16Н11М3</v>
      </c>
      <c r="C325" s="27" t="str">
        <f>IF(ISBLANK(INDEX('Обработка исходного'!E:E,ROW($B$3)+4*(ROW($B325)-ROW($B$3)))),"",INDEX('Обработка исходного'!E:E,ROW($B$3)+4*(ROW($B325)-ROW($B$3))))</f>
        <v>Листы толщиной от 6 до 50 мм</v>
      </c>
      <c r="D325" s="31">
        <f>INDEX('Обработка исходного'!G:G,ROW($B$3)+4*(ROW($B325)-ROW($B$3)))</f>
        <v>510</v>
      </c>
      <c r="E325" s="32">
        <f>INDEX('Обработка исходного'!H:H,ROW($B$3)+4*(ROW($B325)-ROW($B$3)))</f>
        <v>491</v>
      </c>
      <c r="F325" s="32">
        <f>INDEX('Обработка исходного'!I:I,ROW($B$3)+4*(ROW($B325)-ROW($B$3)))</f>
        <v>441</v>
      </c>
      <c r="G325" s="32">
        <f>INDEX('Обработка исходного'!J:J,ROW($B$3)+4*(ROW($B325)-ROW($B$3)))</f>
        <v>422</v>
      </c>
      <c r="H325" s="32">
        <f>INDEX('Обработка исходного'!K:K,ROW($B$3)+4*(ROW($B325)-ROW($B$3)))</f>
        <v>412</v>
      </c>
      <c r="I325" s="32">
        <f>INDEX('Обработка исходного'!L:L,ROW($B$3)+4*(ROW($B325)-ROW($B$3)))</f>
        <v>402</v>
      </c>
      <c r="J325" s="32">
        <f>INDEX('Обработка исходного'!M:M,ROW($B$3)+4*(ROW($B325)-ROW($B$3)))</f>
        <v>402</v>
      </c>
      <c r="K325" s="32">
        <f>INDEX('Обработка исходного'!N:N,ROW($B$3)+4*(ROW($B325)-ROW($B$3)))</f>
        <v>392</v>
      </c>
      <c r="L325" s="32">
        <f>INDEX('Обработка исходного'!O:O,ROW($B$3)+4*(ROW($B325)-ROW($B$3)))</f>
        <v>392</v>
      </c>
      <c r="M325" s="32">
        <f>INDEX('Обработка исходного'!P:P,ROW($B$3)+4*(ROW($B325)-ROW($B$3)))</f>
        <v>392</v>
      </c>
      <c r="N325" s="32">
        <f>INDEX('Обработка исходного'!Q:Q,ROW($B$3)+4*(ROW($B325)-ROW($B$3)))</f>
        <v>373</v>
      </c>
      <c r="O325" s="32">
        <f>INDEX('Обработка исходного'!R:R,ROW($B$3)+4*(ROW($B325)-ROW($B$3)))</f>
        <v>363</v>
      </c>
      <c r="P325" s="33">
        <f>INDEX('Обработка исходного'!S:S,ROW($B$3)+4*(ROW($B325)-ROW($B$3)))</f>
        <v>343</v>
      </c>
    </row>
    <row r="326" spans="1:16" ht="25.5" x14ac:dyDescent="0.25">
      <c r="A326" s="10" t="str">
        <f>INDEX('Обработка исходного'!B:B,ROW($B$3)+4*(ROW($B326)-ROW($B$3)))</f>
        <v>Сталь хромоникелевая коррозионно-стойкого аустенитного класса</v>
      </c>
      <c r="B326" s="47" t="str">
        <f>INDEX('Обработка исходного'!D:D,ROW($B$3)+4*(ROW($B326)-ROW($B$3)))</f>
        <v>10Х17Н13М2Т</v>
      </c>
      <c r="C326" s="27" t="str">
        <f>IF(ISBLANK(INDEX('Обработка исходного'!E:E,ROW($B$3)+4*(ROW($B326)-ROW($B$3)))),"",INDEX('Обработка исходного'!E:E,ROW($B$3)+4*(ROW($B326)-ROW($B$3))))</f>
        <v>Заготовки в виде поковок и штамповок из слитков массой не более 15 т толщиной до 60 мм</v>
      </c>
      <c r="D326" s="31">
        <f>INDEX('Обработка исходного'!G:G,ROW($B$3)+4*(ROW($B326)-ROW($B$3)))</f>
        <v>510</v>
      </c>
      <c r="E326" s="32">
        <f>INDEX('Обработка исходного'!H:H,ROW($B$3)+4*(ROW($B326)-ROW($B$3)))</f>
        <v>491</v>
      </c>
      <c r="F326" s="32">
        <f>INDEX('Обработка исходного'!I:I,ROW($B$3)+4*(ROW($B326)-ROW($B$3)))</f>
        <v>432</v>
      </c>
      <c r="G326" s="32">
        <f>INDEX('Обработка исходного'!J:J,ROW($B$3)+4*(ROW($B326)-ROW($B$3)))</f>
        <v>412</v>
      </c>
      <c r="H326" s="32">
        <f>INDEX('Обработка исходного'!K:K,ROW($B$3)+4*(ROW($B326)-ROW($B$3)))</f>
        <v>392</v>
      </c>
      <c r="I326" s="32">
        <f>INDEX('Обработка исходного'!L:L,ROW($B$3)+4*(ROW($B326)-ROW($B$3)))</f>
        <v>392</v>
      </c>
      <c r="J326" s="32">
        <f>INDEX('Обработка исходного'!M:M,ROW($B$3)+4*(ROW($B326)-ROW($B$3)))</f>
        <v>353</v>
      </c>
      <c r="K326" s="32">
        <f>INDEX('Обработка исходного'!N:N,ROW($B$3)+4*(ROW($B326)-ROW($B$3)))</f>
        <v>353</v>
      </c>
      <c r="L326" s="32">
        <f>INDEX('Обработка исходного'!O:O,ROW($B$3)+4*(ROW($B326)-ROW($B$3)))</f>
        <v>333</v>
      </c>
      <c r="M326" s="32">
        <f>INDEX('Обработка исходного'!P:P,ROW($B$3)+4*(ROW($B326)-ROW($B$3)))</f>
        <v>333</v>
      </c>
      <c r="N326" s="32">
        <f>INDEX('Обработка исходного'!Q:Q,ROW($B$3)+4*(ROW($B326)-ROW($B$3)))</f>
        <v>323</v>
      </c>
      <c r="O326" s="32">
        <f>INDEX('Обработка исходного'!R:R,ROW($B$3)+4*(ROW($B326)-ROW($B$3)))</f>
        <v>304</v>
      </c>
      <c r="P326" s="33">
        <f>INDEX('Обработка исходного'!S:S,ROW($B$3)+4*(ROW($B326)-ROW($B$3)))</f>
        <v>255</v>
      </c>
    </row>
    <row r="327" spans="1:16" ht="25.5" x14ac:dyDescent="0.25">
      <c r="A327" s="10" t="str">
        <f>INDEX('Обработка исходного'!B:B,ROW($B$3)+4*(ROW($B327)-ROW($B$3)))</f>
        <v>Сталь хромоникелевая коррозионно-стойкого аустенитного класса</v>
      </c>
      <c r="B327" s="47" t="str">
        <f>INDEX('Обработка исходного'!D:D,ROW($B$3)+4*(ROW($B327)-ROW($B$3)))</f>
        <v>10Х17Н13М2Т</v>
      </c>
      <c r="C327" s="27" t="str">
        <f>IF(ISBLANK(INDEX('Обработка исходного'!E:E,ROW($B$3)+4*(ROW($B327)-ROW($B$3)))),"",INDEX('Обработка исходного'!E:E,ROW($B$3)+4*(ROW($B327)-ROW($B$3))))</f>
        <v>Листы и листовые штамповки, ковано-катаные заготовки толщиной до 60 мм</v>
      </c>
      <c r="D327" s="31">
        <f>INDEX('Обработка исходного'!G:G,ROW($B$3)+4*(ROW($B327)-ROW($B$3)))</f>
        <v>510</v>
      </c>
      <c r="E327" s="32">
        <f>INDEX('Обработка исходного'!H:H,ROW($B$3)+4*(ROW($B327)-ROW($B$3)))</f>
        <v>491</v>
      </c>
      <c r="F327" s="32">
        <f>INDEX('Обработка исходного'!I:I,ROW($B$3)+4*(ROW($B327)-ROW($B$3)))</f>
        <v>432</v>
      </c>
      <c r="G327" s="32">
        <f>INDEX('Обработка исходного'!J:J,ROW($B$3)+4*(ROW($B327)-ROW($B$3)))</f>
        <v>412</v>
      </c>
      <c r="H327" s="32">
        <f>INDEX('Обработка исходного'!K:K,ROW($B$3)+4*(ROW($B327)-ROW($B$3)))</f>
        <v>392</v>
      </c>
      <c r="I327" s="32">
        <f>INDEX('Обработка исходного'!L:L,ROW($B$3)+4*(ROW($B327)-ROW($B$3)))</f>
        <v>392</v>
      </c>
      <c r="J327" s="32">
        <f>INDEX('Обработка исходного'!M:M,ROW($B$3)+4*(ROW($B327)-ROW($B$3)))</f>
        <v>353</v>
      </c>
      <c r="K327" s="32">
        <f>INDEX('Обработка исходного'!N:N,ROW($B$3)+4*(ROW($B327)-ROW($B$3)))</f>
        <v>353</v>
      </c>
      <c r="L327" s="32">
        <f>INDEX('Обработка исходного'!O:O,ROW($B$3)+4*(ROW($B327)-ROW($B$3)))</f>
        <v>333</v>
      </c>
      <c r="M327" s="32">
        <f>INDEX('Обработка исходного'!P:P,ROW($B$3)+4*(ROW($B327)-ROW($B$3)))</f>
        <v>333</v>
      </c>
      <c r="N327" s="32">
        <f>INDEX('Обработка исходного'!Q:Q,ROW($B$3)+4*(ROW($B327)-ROW($B$3)))</f>
        <v>323</v>
      </c>
      <c r="O327" s="32">
        <f>INDEX('Обработка исходного'!R:R,ROW($B$3)+4*(ROW($B327)-ROW($B$3)))</f>
        <v>304</v>
      </c>
      <c r="P327" s="33">
        <f>INDEX('Обработка исходного'!S:S,ROW($B$3)+4*(ROW($B327)-ROW($B$3)))</f>
        <v>255</v>
      </c>
    </row>
    <row r="328" spans="1:16" ht="25.5" x14ac:dyDescent="0.25">
      <c r="A328" s="10" t="str">
        <f>INDEX('Обработка исходного'!B:B,ROW($B$3)+4*(ROW($B328)-ROW($B$3)))</f>
        <v>Сталь хромоникелевая коррозионно-стойкого аустенитного класса</v>
      </c>
      <c r="B328" s="47" t="str">
        <f>INDEX('Обработка исходного'!D:D,ROW($B$3)+4*(ROW($B328)-ROW($B$3)))</f>
        <v>10Х17Н13М2Т</v>
      </c>
      <c r="C328" s="27" t="str">
        <f>IF(ISBLANK(INDEX('Обработка исходного'!E:E,ROW($B$3)+4*(ROW($B328)-ROW($B$3)))),"",INDEX('Обработка исходного'!E:E,ROW($B$3)+4*(ROW($B328)-ROW($B$3))))</f>
        <v>Заготовки в виде поковок и штамповок из слитков массой не более 15 т толщиной от 60 до 300 мм</v>
      </c>
      <c r="D328" s="31">
        <f>INDEX('Обработка исходного'!G:G,ROW($B$3)+4*(ROW($B328)-ROW($B$3)))</f>
        <v>510</v>
      </c>
      <c r="E328" s="32">
        <f>INDEX('Обработка исходного'!H:H,ROW($B$3)+4*(ROW($B328)-ROW($B$3)))</f>
        <v>491</v>
      </c>
      <c r="F328" s="32">
        <f>INDEX('Обработка исходного'!I:I,ROW($B$3)+4*(ROW($B328)-ROW($B$3)))</f>
        <v>432</v>
      </c>
      <c r="G328" s="32">
        <f>INDEX('Обработка исходного'!J:J,ROW($B$3)+4*(ROW($B328)-ROW($B$3)))</f>
        <v>412</v>
      </c>
      <c r="H328" s="32">
        <f>INDEX('Обработка исходного'!K:K,ROW($B$3)+4*(ROW($B328)-ROW($B$3)))</f>
        <v>392</v>
      </c>
      <c r="I328" s="32">
        <f>INDEX('Обработка исходного'!L:L,ROW($B$3)+4*(ROW($B328)-ROW($B$3)))</f>
        <v>392</v>
      </c>
      <c r="J328" s="32">
        <f>INDEX('Обработка исходного'!M:M,ROW($B$3)+4*(ROW($B328)-ROW($B$3)))</f>
        <v>353</v>
      </c>
      <c r="K328" s="32">
        <f>INDEX('Обработка исходного'!N:N,ROW($B$3)+4*(ROW($B328)-ROW($B$3)))</f>
        <v>353</v>
      </c>
      <c r="L328" s="32">
        <f>INDEX('Обработка исходного'!O:O,ROW($B$3)+4*(ROW($B328)-ROW($B$3)))</f>
        <v>333</v>
      </c>
      <c r="M328" s="32">
        <f>INDEX('Обработка исходного'!P:P,ROW($B$3)+4*(ROW($B328)-ROW($B$3)))</f>
        <v>333</v>
      </c>
      <c r="N328" s="32">
        <f>INDEX('Обработка исходного'!Q:Q,ROW($B$3)+4*(ROW($B328)-ROW($B$3)))</f>
        <v>323</v>
      </c>
      <c r="O328" s="32">
        <f>INDEX('Обработка исходного'!R:R,ROW($B$3)+4*(ROW($B328)-ROW($B$3)))</f>
        <v>304</v>
      </c>
      <c r="P328" s="33">
        <f>INDEX('Обработка исходного'!S:S,ROW($B$3)+4*(ROW($B328)-ROW($B$3)))</f>
        <v>255</v>
      </c>
    </row>
    <row r="329" spans="1:16" ht="25.5" x14ac:dyDescent="0.25">
      <c r="A329" s="10" t="str">
        <f>INDEX('Обработка исходного'!B:B,ROW($B$3)+4*(ROW($B329)-ROW($B$3)))</f>
        <v>Сталь хромоникелевая коррозионно-стойкого аустенитного класса</v>
      </c>
      <c r="B329" s="47" t="str">
        <f>INDEX('Обработка исходного'!D:D,ROW($B$3)+4*(ROW($B329)-ROW($B$3)))</f>
        <v>10Х17Н13М2Т</v>
      </c>
      <c r="C329" s="27" t="str">
        <f>IF(ISBLANK(INDEX('Обработка исходного'!E:E,ROW($B$3)+4*(ROW($B329)-ROW($B$3)))),"",INDEX('Обработка исходного'!E:E,ROW($B$3)+4*(ROW($B329)-ROW($B$3))))</f>
        <v>Листы и листовые штамповки, ковано-катаные заготовки толщиной от 60 до 300 мм</v>
      </c>
      <c r="D329" s="31">
        <f>INDEX('Обработка исходного'!G:G,ROW($B$3)+4*(ROW($B329)-ROW($B$3)))</f>
        <v>510</v>
      </c>
      <c r="E329" s="32">
        <f>INDEX('Обработка исходного'!H:H,ROW($B$3)+4*(ROW($B329)-ROW($B$3)))</f>
        <v>491</v>
      </c>
      <c r="F329" s="32">
        <f>INDEX('Обработка исходного'!I:I,ROW($B$3)+4*(ROW($B329)-ROW($B$3)))</f>
        <v>432</v>
      </c>
      <c r="G329" s="32">
        <f>INDEX('Обработка исходного'!J:J,ROW($B$3)+4*(ROW($B329)-ROW($B$3)))</f>
        <v>412</v>
      </c>
      <c r="H329" s="32">
        <f>INDEX('Обработка исходного'!K:K,ROW($B$3)+4*(ROW($B329)-ROW($B$3)))</f>
        <v>392</v>
      </c>
      <c r="I329" s="32">
        <f>INDEX('Обработка исходного'!L:L,ROW($B$3)+4*(ROW($B329)-ROW($B$3)))</f>
        <v>392</v>
      </c>
      <c r="J329" s="32">
        <f>INDEX('Обработка исходного'!M:M,ROW($B$3)+4*(ROW($B329)-ROW($B$3)))</f>
        <v>353</v>
      </c>
      <c r="K329" s="32">
        <f>INDEX('Обработка исходного'!N:N,ROW($B$3)+4*(ROW($B329)-ROW($B$3)))</f>
        <v>353</v>
      </c>
      <c r="L329" s="32">
        <f>INDEX('Обработка исходного'!O:O,ROW($B$3)+4*(ROW($B329)-ROW($B$3)))</f>
        <v>333</v>
      </c>
      <c r="M329" s="32">
        <f>INDEX('Обработка исходного'!P:P,ROW($B$3)+4*(ROW($B329)-ROW($B$3)))</f>
        <v>333</v>
      </c>
      <c r="N329" s="32">
        <f>INDEX('Обработка исходного'!Q:Q,ROW($B$3)+4*(ROW($B329)-ROW($B$3)))</f>
        <v>323</v>
      </c>
      <c r="O329" s="32">
        <f>INDEX('Обработка исходного'!R:R,ROW($B$3)+4*(ROW($B329)-ROW($B$3)))</f>
        <v>304</v>
      </c>
      <c r="P329" s="33">
        <f>INDEX('Обработка исходного'!S:S,ROW($B$3)+4*(ROW($B329)-ROW($B$3)))</f>
        <v>255</v>
      </c>
    </row>
    <row r="330" spans="1:16" x14ac:dyDescent="0.25">
      <c r="A330" s="10" t="str">
        <f>INDEX('Обработка исходного'!B:B,ROW($B$3)+4*(ROW($B330)-ROW($B$3)))</f>
        <v>Сталь хромоникелевая коррозионно-стойкого аустенитного класса</v>
      </c>
      <c r="B330" s="47" t="str">
        <f>INDEX('Обработка исходного'!D:D,ROW($B$3)+4*(ROW($B330)-ROW($B$3)))</f>
        <v>10Х17Н13М2Т</v>
      </c>
      <c r="C330" s="27" t="str">
        <f>IF(ISBLANK(INDEX('Обработка исходного'!E:E,ROW($B$3)+4*(ROW($B330)-ROW($B$3)))),"",INDEX('Обработка исходного'!E:E,ROW($B$3)+4*(ROW($B330)-ROW($B$3))))</f>
        <v>Листы толщиной от 0,5 до 160 мм</v>
      </c>
      <c r="D330" s="31">
        <f>INDEX('Обработка исходного'!G:G,ROW($B$3)+4*(ROW($B330)-ROW($B$3)))</f>
        <v>530</v>
      </c>
      <c r="E330" s="32">
        <f>INDEX('Обработка исходного'!H:H,ROW($B$3)+4*(ROW($B330)-ROW($B$3)))</f>
        <v>510</v>
      </c>
      <c r="F330" s="32">
        <f>INDEX('Обработка исходного'!I:I,ROW($B$3)+4*(ROW($B330)-ROW($B$3)))</f>
        <v>451</v>
      </c>
      <c r="G330" s="32">
        <f>INDEX('Обработка исходного'!J:J,ROW($B$3)+4*(ROW($B330)-ROW($B$3)))</f>
        <v>432</v>
      </c>
      <c r="H330" s="32">
        <f>INDEX('Обработка исходного'!K:K,ROW($B$3)+4*(ROW($B330)-ROW($B$3)))</f>
        <v>412</v>
      </c>
      <c r="I330" s="32">
        <f>INDEX('Обработка исходного'!L:L,ROW($B$3)+4*(ROW($B330)-ROW($B$3)))</f>
        <v>412</v>
      </c>
      <c r="J330" s="32">
        <f>INDEX('Обработка исходного'!M:M,ROW($B$3)+4*(ROW($B330)-ROW($B$3)))</f>
        <v>363</v>
      </c>
      <c r="K330" s="32">
        <f>INDEX('Обработка исходного'!N:N,ROW($B$3)+4*(ROW($B330)-ROW($B$3)))</f>
        <v>363</v>
      </c>
      <c r="L330" s="32">
        <f>INDEX('Обработка исходного'!O:O,ROW($B$3)+4*(ROW($B330)-ROW($B$3)))</f>
        <v>343</v>
      </c>
      <c r="M330" s="32">
        <f>INDEX('Обработка исходного'!P:P,ROW($B$3)+4*(ROW($B330)-ROW($B$3)))</f>
        <v>343</v>
      </c>
      <c r="N330" s="32">
        <f>INDEX('Обработка исходного'!Q:Q,ROW($B$3)+4*(ROW($B330)-ROW($B$3)))</f>
        <v>333</v>
      </c>
      <c r="O330" s="32">
        <f>INDEX('Обработка исходного'!R:R,ROW($B$3)+4*(ROW($B330)-ROW($B$3)))</f>
        <v>314</v>
      </c>
      <c r="P330" s="33">
        <f>INDEX('Обработка исходного'!S:S,ROW($B$3)+4*(ROW($B330)-ROW($B$3)))</f>
        <v>265</v>
      </c>
    </row>
    <row r="331" spans="1:16" ht="25.5" x14ac:dyDescent="0.25">
      <c r="A331" s="10" t="str">
        <f>INDEX('Обработка исходного'!B:B,ROW($B$3)+4*(ROW($B331)-ROW($B$3)))</f>
        <v>Сталь хромоникелевая коррозионно-стойкого аустенитного класса</v>
      </c>
      <c r="B331" s="47" t="str">
        <f>INDEX('Обработка исходного'!D:D,ROW($B$3)+4*(ROW($B331)-ROW($B$3)))</f>
        <v>10Х17Н13М2Т</v>
      </c>
      <c r="C331" s="27" t="str">
        <f>IF(ISBLANK(INDEX('Обработка исходного'!E:E,ROW($B$3)+4*(ROW($B331)-ROW($B$3)))),"",INDEX('Обработка исходного'!E:E,ROW($B$3)+4*(ROW($B331)-ROW($B$3))))</f>
        <v>Трубы бесшовные горячедеформированные диаметром от 57 до 325 мм с толщиной стенки от 3,5 до 32 мм</v>
      </c>
      <c r="D331" s="31">
        <f>INDEX('Обработка исходного'!G:G,ROW($B$3)+4*(ROW($B331)-ROW($B$3)))</f>
        <v>530</v>
      </c>
      <c r="E331" s="32">
        <f>INDEX('Обработка исходного'!H:H,ROW($B$3)+4*(ROW($B331)-ROW($B$3)))</f>
        <v>510</v>
      </c>
      <c r="F331" s="32">
        <f>INDEX('Обработка исходного'!I:I,ROW($B$3)+4*(ROW($B331)-ROW($B$3)))</f>
        <v>451</v>
      </c>
      <c r="G331" s="32">
        <f>INDEX('Обработка исходного'!J:J,ROW($B$3)+4*(ROW($B331)-ROW($B$3)))</f>
        <v>432</v>
      </c>
      <c r="H331" s="32">
        <f>INDEX('Обработка исходного'!K:K,ROW($B$3)+4*(ROW($B331)-ROW($B$3)))</f>
        <v>412</v>
      </c>
      <c r="I331" s="32">
        <f>INDEX('Обработка исходного'!L:L,ROW($B$3)+4*(ROW($B331)-ROW($B$3)))</f>
        <v>412</v>
      </c>
      <c r="J331" s="32">
        <f>INDEX('Обработка исходного'!M:M,ROW($B$3)+4*(ROW($B331)-ROW($B$3)))</f>
        <v>363</v>
      </c>
      <c r="K331" s="32">
        <f>INDEX('Обработка исходного'!N:N,ROW($B$3)+4*(ROW($B331)-ROW($B$3)))</f>
        <v>363</v>
      </c>
      <c r="L331" s="32">
        <f>INDEX('Обработка исходного'!O:O,ROW($B$3)+4*(ROW($B331)-ROW($B$3)))</f>
        <v>343</v>
      </c>
      <c r="M331" s="32">
        <f>INDEX('Обработка исходного'!P:P,ROW($B$3)+4*(ROW($B331)-ROW($B$3)))</f>
        <v>343</v>
      </c>
      <c r="N331" s="32">
        <f>INDEX('Обработка исходного'!Q:Q,ROW($B$3)+4*(ROW($B331)-ROW($B$3)))</f>
        <v>333</v>
      </c>
      <c r="O331" s="32">
        <f>INDEX('Обработка исходного'!R:R,ROW($B$3)+4*(ROW($B331)-ROW($B$3)))</f>
        <v>314</v>
      </c>
      <c r="P331" s="33">
        <f>INDEX('Обработка исходного'!S:S,ROW($B$3)+4*(ROW($B331)-ROW($B$3)))</f>
        <v>314</v>
      </c>
    </row>
    <row r="332" spans="1:16" ht="25.5" x14ac:dyDescent="0.25">
      <c r="A332" s="10" t="str">
        <f>INDEX('Обработка исходного'!B:B,ROW($B$3)+4*(ROW($B332)-ROW($B$3)))</f>
        <v>Сталь хромоникелевая коррозионно-стойкого аустенитного класса</v>
      </c>
      <c r="B332" s="47" t="str">
        <f>INDEX('Обработка исходного'!D:D,ROW($B$3)+4*(ROW($B332)-ROW($B$3)))</f>
        <v>10Х17Н13М2Т</v>
      </c>
      <c r="C332" s="27" t="str">
        <f>IF(ISBLANK(INDEX('Обработка исходного'!E:E,ROW($B$3)+4*(ROW($B332)-ROW($B$3)))),"",INDEX('Обработка исходного'!E:E,ROW($B$3)+4*(ROW($B332)-ROW($B$3))))</f>
        <v>Трубы холодно- и теплодеформированные диаметром от 5 до 250 мм с толщиной стенки от 0,2 до 22 мм</v>
      </c>
      <c r="D332" s="31">
        <f>INDEX('Обработка исходного'!G:G,ROW($B$3)+4*(ROW($B332)-ROW($B$3)))</f>
        <v>530</v>
      </c>
      <c r="E332" s="32">
        <f>INDEX('Обработка исходного'!H:H,ROW($B$3)+4*(ROW($B332)-ROW($B$3)))</f>
        <v>510</v>
      </c>
      <c r="F332" s="32">
        <f>INDEX('Обработка исходного'!I:I,ROW($B$3)+4*(ROW($B332)-ROW($B$3)))</f>
        <v>451</v>
      </c>
      <c r="G332" s="32">
        <f>INDEX('Обработка исходного'!J:J,ROW($B$3)+4*(ROW($B332)-ROW($B$3)))</f>
        <v>432</v>
      </c>
      <c r="H332" s="32">
        <f>INDEX('Обработка исходного'!K:K,ROW($B$3)+4*(ROW($B332)-ROW($B$3)))</f>
        <v>412</v>
      </c>
      <c r="I332" s="32">
        <f>INDEX('Обработка исходного'!L:L,ROW($B$3)+4*(ROW($B332)-ROW($B$3)))</f>
        <v>412</v>
      </c>
      <c r="J332" s="32">
        <f>INDEX('Обработка исходного'!M:M,ROW($B$3)+4*(ROW($B332)-ROW($B$3)))</f>
        <v>363</v>
      </c>
      <c r="K332" s="32">
        <f>INDEX('Обработка исходного'!N:N,ROW($B$3)+4*(ROW($B332)-ROW($B$3)))</f>
        <v>363</v>
      </c>
      <c r="L332" s="32">
        <f>INDEX('Обработка исходного'!O:O,ROW($B$3)+4*(ROW($B332)-ROW($B$3)))</f>
        <v>343</v>
      </c>
      <c r="M332" s="32">
        <f>INDEX('Обработка исходного'!P:P,ROW($B$3)+4*(ROW($B332)-ROW($B$3)))</f>
        <v>343</v>
      </c>
      <c r="N332" s="32">
        <f>INDEX('Обработка исходного'!Q:Q,ROW($B$3)+4*(ROW($B332)-ROW($B$3)))</f>
        <v>333</v>
      </c>
      <c r="O332" s="32">
        <f>INDEX('Обработка исходного'!R:R,ROW($B$3)+4*(ROW($B332)-ROW($B$3)))</f>
        <v>314</v>
      </c>
      <c r="P332" s="33">
        <f>INDEX('Обработка исходного'!S:S,ROW($B$3)+4*(ROW($B332)-ROW($B$3)))</f>
        <v>314</v>
      </c>
    </row>
    <row r="333" spans="1:16" x14ac:dyDescent="0.25">
      <c r="A333" s="10" t="str">
        <f>INDEX('Обработка исходного'!B:B,ROW($B$3)+4*(ROW($B333)-ROW($B$3)))</f>
        <v>Сталь хромоникелевая коррозионно-стойкого аустенитного класса</v>
      </c>
      <c r="B333" s="47" t="str">
        <f>INDEX('Обработка исходного'!D:D,ROW($B$3)+4*(ROW($B333)-ROW($B$3)))</f>
        <v>12Х18Н12М3ТЛ</v>
      </c>
      <c r="C333" s="27" t="str">
        <f>IF(ISBLANK(INDEX('Обработка исходного'!E:E,ROW($B$3)+4*(ROW($B333)-ROW($B$3)))),"",INDEX('Обработка исходного'!E:E,ROW($B$3)+4*(ROW($B333)-ROW($B$3))))</f>
        <v>Отливки</v>
      </c>
      <c r="D333" s="31">
        <f>INDEX('Обработка исходного'!G:G,ROW($B$3)+4*(ROW($B333)-ROW($B$3)))</f>
        <v>500</v>
      </c>
      <c r="E333" s="32">
        <f>INDEX('Обработка исходного'!H:H,ROW($B$3)+4*(ROW($B333)-ROW($B$3)))</f>
        <v>480</v>
      </c>
      <c r="F333" s="32">
        <f>INDEX('Обработка исходного'!I:I,ROW($B$3)+4*(ROW($B333)-ROW($B$3)))</f>
        <v>450</v>
      </c>
      <c r="G333" s="32">
        <f>INDEX('Обработка исходного'!J:J,ROW($B$3)+4*(ROW($B333)-ROW($B$3)))</f>
        <v>425</v>
      </c>
      <c r="H333" s="32">
        <f>INDEX('Обработка исходного'!K:K,ROW($B$3)+4*(ROW($B333)-ROW($B$3)))</f>
        <v>400</v>
      </c>
      <c r="I333" s="32">
        <f>INDEX('Обработка исходного'!L:L,ROW($B$3)+4*(ROW($B333)-ROW($B$3)))</f>
        <v>380</v>
      </c>
      <c r="J333" s="32">
        <f>INDEX('Обработка исходного'!M:M,ROW($B$3)+4*(ROW($B333)-ROW($B$3)))</f>
        <v>360</v>
      </c>
      <c r="K333" s="32">
        <f>INDEX('Обработка исходного'!N:N,ROW($B$3)+4*(ROW($B333)-ROW($B$3)))</f>
        <v>340</v>
      </c>
      <c r="L333" s="32">
        <f>INDEX('Обработка исходного'!O:O,ROW($B$3)+4*(ROW($B333)-ROW($B$3)))</f>
        <v>328</v>
      </c>
      <c r="M333" s="32">
        <f>INDEX('Обработка исходного'!P:P,ROW($B$3)+4*(ROW($B333)-ROW($B$3)))</f>
        <v>316</v>
      </c>
      <c r="N333" s="32">
        <f>INDEX('Обработка исходного'!Q:Q,ROW($B$3)+4*(ROW($B333)-ROW($B$3)))</f>
        <v>304</v>
      </c>
      <c r="O333" s="32">
        <f>INDEX('Обработка исходного'!R:R,ROW($B$3)+4*(ROW($B333)-ROW($B$3)))</f>
        <v>292</v>
      </c>
      <c r="P333" s="33">
        <f>INDEX('Обработка исходного'!S:S,ROW($B$3)+4*(ROW($B333)-ROW($B$3)))</f>
        <v>280</v>
      </c>
    </row>
    <row r="334" spans="1:16" x14ac:dyDescent="0.25">
      <c r="A334" s="10" t="str">
        <f>INDEX('Обработка исходного'!B:B,ROW($B$3)+4*(ROW($B334)-ROW($B$3)))</f>
        <v>Сталь хромоникелевая коррозионно-стойкого аустенитного класса</v>
      </c>
      <c r="B334" s="47" t="str">
        <f>INDEX('Обработка исходного'!D:D,ROW($B$3)+4*(ROW($B334)-ROW($B$3)))</f>
        <v>10Х18Н12М3Л</v>
      </c>
      <c r="C334" s="27" t="str">
        <f>IF(ISBLANK(INDEX('Обработка исходного'!E:E,ROW($B$3)+4*(ROW($B334)-ROW($B$3)))),"",INDEX('Обработка исходного'!E:E,ROW($B$3)+4*(ROW($B334)-ROW($B$3))))</f>
        <v>Отливки</v>
      </c>
      <c r="D334" s="31">
        <f>INDEX('Обработка исходного'!G:G,ROW($B$3)+4*(ROW($B334)-ROW($B$3)))</f>
        <v>392</v>
      </c>
      <c r="E334" s="32">
        <f>INDEX('Обработка исходного'!H:H,ROW($B$3)+4*(ROW($B334)-ROW($B$3)))</f>
        <v>385</v>
      </c>
      <c r="F334" s="32">
        <f>INDEX('Обработка исходного'!I:I,ROW($B$3)+4*(ROW($B334)-ROW($B$3)))</f>
        <v>374</v>
      </c>
      <c r="G334" s="32">
        <f>INDEX('Обработка исходного'!J:J,ROW($B$3)+4*(ROW($B334)-ROW($B$3)))</f>
        <v>363</v>
      </c>
      <c r="H334" s="32">
        <f>INDEX('Обработка исходного'!K:K,ROW($B$3)+4*(ROW($B334)-ROW($B$3)))</f>
        <v>351</v>
      </c>
      <c r="I334" s="32">
        <f>INDEX('Обработка исходного'!L:L,ROW($B$3)+4*(ROW($B334)-ROW($B$3)))</f>
        <v>340</v>
      </c>
      <c r="J334" s="32">
        <f>INDEX('Обработка исходного'!M:M,ROW($B$3)+4*(ROW($B334)-ROW($B$3)))</f>
        <v>328</v>
      </c>
      <c r="K334" s="32">
        <f>INDEX('Обработка исходного'!N:N,ROW($B$3)+4*(ROW($B334)-ROW($B$3)))</f>
        <v>317</v>
      </c>
      <c r="L334" s="32">
        <f>INDEX('Обработка исходного'!O:O,ROW($B$3)+4*(ROW($B334)-ROW($B$3)))</f>
        <v>306</v>
      </c>
      <c r="M334" s="32">
        <f>INDEX('Обработка исходного'!P:P,ROW($B$3)+4*(ROW($B334)-ROW($B$3)))</f>
        <v>294</v>
      </c>
      <c r="N334" s="32">
        <f>INDEX('Обработка исходного'!Q:Q,ROW($B$3)+4*(ROW($B334)-ROW($B$3)))</f>
        <v>282</v>
      </c>
      <c r="O334" s="32">
        <f>INDEX('Обработка исходного'!R:R,ROW($B$3)+4*(ROW($B334)-ROW($B$3)))</f>
        <v>270</v>
      </c>
      <c r="P334" s="33">
        <f>INDEX('Обработка исходного'!S:S,ROW($B$3)+4*(ROW($B334)-ROW($B$3)))</f>
        <v>258</v>
      </c>
    </row>
    <row r="335" spans="1:16" x14ac:dyDescent="0.25">
      <c r="A335" s="10" t="str">
        <f>INDEX('Обработка исходного'!B:B,ROW($B$3)+4*(ROW($B335)-ROW($B$3)))</f>
        <v>Сталь хромоникелевая коррозионно-стойкого аустенитного класса</v>
      </c>
      <c r="B335" s="47" t="str">
        <f>INDEX('Обработка исходного'!D:D,ROW($B$3)+4*(ROW($B335)-ROW($B$3)))</f>
        <v>09Х16Н15М3Б</v>
      </c>
      <c r="C335" s="27" t="str">
        <f>IF(ISBLANK(INDEX('Обработка исходного'!E:E,ROW($B$3)+4*(ROW($B335)-ROW($B$3)))),"",INDEX('Обработка исходного'!E:E,ROW($B$3)+4*(ROW($B335)-ROW($B$3))))</f>
        <v>Заготовка трубная диаметром от 80 до 180 мм</v>
      </c>
      <c r="D335" s="31">
        <f>INDEX('Обработка исходного'!G:G,ROW($B$3)+4*(ROW($B335)-ROW($B$3)))</f>
        <v>540</v>
      </c>
      <c r="E335" s="32">
        <f>INDEX('Обработка исходного'!H:H,ROW($B$3)+4*(ROW($B335)-ROW($B$3)))</f>
        <v>520</v>
      </c>
      <c r="F335" s="32">
        <f>INDEX('Обработка исходного'!I:I,ROW($B$3)+4*(ROW($B335)-ROW($B$3)))</f>
        <v>500</v>
      </c>
      <c r="G335" s="32">
        <f>INDEX('Обработка исходного'!J:J,ROW($B$3)+4*(ROW($B335)-ROW($B$3)))</f>
        <v>471</v>
      </c>
      <c r="H335" s="32">
        <f>INDEX('Обработка исходного'!K:K,ROW($B$3)+4*(ROW($B335)-ROW($B$3)))</f>
        <v>451</v>
      </c>
      <c r="I335" s="32">
        <f>INDEX('Обработка исходного'!L:L,ROW($B$3)+4*(ROW($B335)-ROW($B$3)))</f>
        <v>432</v>
      </c>
      <c r="J335" s="32">
        <f>INDEX('Обработка исходного'!M:M,ROW($B$3)+4*(ROW($B335)-ROW($B$3)))</f>
        <v>432</v>
      </c>
      <c r="K335" s="32">
        <f>INDEX('Обработка исходного'!N:N,ROW($B$3)+4*(ROW($B335)-ROW($B$3)))</f>
        <v>412</v>
      </c>
      <c r="L335" s="32">
        <f>INDEX('Обработка исходного'!O:O,ROW($B$3)+4*(ROW($B335)-ROW($B$3)))</f>
        <v>392</v>
      </c>
      <c r="M335" s="32">
        <f>INDEX('Обработка исходного'!P:P,ROW($B$3)+4*(ROW($B335)-ROW($B$3)))</f>
        <v>392</v>
      </c>
      <c r="N335" s="32">
        <f>INDEX('Обработка исходного'!Q:Q,ROW($B$3)+4*(ROW($B335)-ROW($B$3)))</f>
        <v>392</v>
      </c>
      <c r="O335" s="32">
        <f>INDEX('Обработка исходного'!R:R,ROW($B$3)+4*(ROW($B335)-ROW($B$3)))</f>
        <v>392</v>
      </c>
      <c r="P335" s="33">
        <f>INDEX('Обработка исходного'!S:S,ROW($B$3)+4*(ROW($B335)-ROW($B$3)))</f>
        <v>392</v>
      </c>
    </row>
    <row r="336" spans="1:16" ht="25.5" x14ac:dyDescent="0.25">
      <c r="A336" s="10" t="str">
        <f>INDEX('Обработка исходного'!B:B,ROW($B$3)+4*(ROW($B336)-ROW($B$3)))</f>
        <v>Сталь хромоникелевая коррозионно-стойкого аустенитного класса</v>
      </c>
      <c r="B336" s="47" t="str">
        <f>INDEX('Обработка исходного'!D:D,ROW($B$3)+4*(ROW($B336)-ROW($B$3)))</f>
        <v>45Х14Н14В2М</v>
      </c>
      <c r="C336" s="27" t="str">
        <f>IF(ISBLANK(INDEX('Обработка исходного'!E:E,ROW($B$3)+4*(ROW($B336)-ROW($B$3)))),"",INDEX('Обработка исходного'!E:E,ROW($B$3)+4*(ROW($B336)-ROW($B$3))))</f>
        <v>Горячекатаная и кованая сталь диаметром, стороной квадрата или толщиной до 60 мм</v>
      </c>
      <c r="D336" s="31">
        <f>INDEX('Обработка исходного'!G:G,ROW($B$3)+4*(ROW($B336)-ROW($B$3)))</f>
        <v>706</v>
      </c>
      <c r="E336" s="32">
        <f>INDEX('Обработка исходного'!H:H,ROW($B$3)+4*(ROW($B336)-ROW($B$3)))</f>
        <v>667</v>
      </c>
      <c r="F336" s="32">
        <f>INDEX('Обработка исходного'!I:I,ROW($B$3)+4*(ROW($B336)-ROW($B$3)))</f>
        <v>638</v>
      </c>
      <c r="G336" s="32">
        <f>INDEX('Обработка исходного'!J:J,ROW($B$3)+4*(ROW($B336)-ROW($B$3)))</f>
        <v>608</v>
      </c>
      <c r="H336" s="32">
        <f>INDEX('Обработка исходного'!K:K,ROW($B$3)+4*(ROW($B336)-ROW($B$3)))</f>
        <v>598</v>
      </c>
      <c r="I336" s="32">
        <f>INDEX('Обработка исходного'!L:L,ROW($B$3)+4*(ROW($B336)-ROW($B$3)))</f>
        <v>589</v>
      </c>
      <c r="J336" s="32">
        <f>INDEX('Обработка исходного'!M:M,ROW($B$3)+4*(ROW($B336)-ROW($B$3)))</f>
        <v>569</v>
      </c>
      <c r="K336" s="32">
        <f>INDEX('Обработка исходного'!N:N,ROW($B$3)+4*(ROW($B336)-ROW($B$3)))</f>
        <v>549</v>
      </c>
      <c r="L336" s="32">
        <f>INDEX('Обработка исходного'!O:O,ROW($B$3)+4*(ROW($B336)-ROW($B$3)))</f>
        <v>549</v>
      </c>
      <c r="M336" s="32">
        <f>INDEX('Обработка исходного'!P:P,ROW($B$3)+4*(ROW($B336)-ROW($B$3)))</f>
        <v>540</v>
      </c>
      <c r="N336" s="32">
        <f>INDEX('Обработка исходного'!Q:Q,ROW($B$3)+4*(ROW($B336)-ROW($B$3)))</f>
        <v>530</v>
      </c>
      <c r="O336" s="32">
        <f>INDEX('Обработка исходного'!R:R,ROW($B$3)+4*(ROW($B336)-ROW($B$3)))</f>
        <v>520</v>
      </c>
      <c r="P336" s="33" t="str">
        <f>INDEX('Обработка исходного'!S:S,ROW($B$3)+4*(ROW($B336)-ROW($B$3)))</f>
        <v>-</v>
      </c>
    </row>
    <row r="337" spans="1:16" x14ac:dyDescent="0.25">
      <c r="A337" s="10" t="str">
        <f>INDEX('Обработка исходного'!B:B,ROW($B$3)+4*(ROW($B337)-ROW($B$3)))</f>
        <v>Сталь хромоникелевая коррозионно-стойкого аустенитного класса</v>
      </c>
      <c r="B337" s="47" t="str">
        <f>INDEX('Обработка исходного'!D:D,ROW($B$3)+4*(ROW($B337)-ROW($B$3)))</f>
        <v>45Х14Н14В2М</v>
      </c>
      <c r="C337" s="27" t="str">
        <f>IF(ISBLANK(INDEX('Обработка исходного'!E:E,ROW($B$3)+4*(ROW($B337)-ROW($B$3)))),"",INDEX('Обработка исходного'!E:E,ROW($B$3)+4*(ROW($B337)-ROW($B$3))))</f>
        <v>Калиброванная сталь диаметром или стороной квадрата до 70 мм</v>
      </c>
      <c r="D337" s="31">
        <f>INDEX('Обработка исходного'!G:G,ROW($B$3)+4*(ROW($B337)-ROW($B$3)))</f>
        <v>706</v>
      </c>
      <c r="E337" s="32">
        <f>INDEX('Обработка исходного'!H:H,ROW($B$3)+4*(ROW($B337)-ROW($B$3)))</f>
        <v>667</v>
      </c>
      <c r="F337" s="32">
        <f>INDEX('Обработка исходного'!I:I,ROW($B$3)+4*(ROW($B337)-ROW($B$3)))</f>
        <v>638</v>
      </c>
      <c r="G337" s="32">
        <f>INDEX('Обработка исходного'!J:J,ROW($B$3)+4*(ROW($B337)-ROW($B$3)))</f>
        <v>608</v>
      </c>
      <c r="H337" s="32">
        <f>INDEX('Обработка исходного'!K:K,ROW($B$3)+4*(ROW($B337)-ROW($B$3)))</f>
        <v>598</v>
      </c>
      <c r="I337" s="32">
        <f>INDEX('Обработка исходного'!L:L,ROW($B$3)+4*(ROW($B337)-ROW($B$3)))</f>
        <v>589</v>
      </c>
      <c r="J337" s="32">
        <f>INDEX('Обработка исходного'!M:M,ROW($B$3)+4*(ROW($B337)-ROW($B$3)))</f>
        <v>569</v>
      </c>
      <c r="K337" s="32">
        <f>INDEX('Обработка исходного'!N:N,ROW($B$3)+4*(ROW($B337)-ROW($B$3)))</f>
        <v>549</v>
      </c>
      <c r="L337" s="32">
        <f>INDEX('Обработка исходного'!O:O,ROW($B$3)+4*(ROW($B337)-ROW($B$3)))</f>
        <v>549</v>
      </c>
      <c r="M337" s="32">
        <f>INDEX('Обработка исходного'!P:P,ROW($B$3)+4*(ROW($B337)-ROW($B$3)))</f>
        <v>540</v>
      </c>
      <c r="N337" s="32">
        <f>INDEX('Обработка исходного'!Q:Q,ROW($B$3)+4*(ROW($B337)-ROW($B$3)))</f>
        <v>530</v>
      </c>
      <c r="O337" s="32">
        <f>INDEX('Обработка исходного'!R:R,ROW($B$3)+4*(ROW($B337)-ROW($B$3)))</f>
        <v>520</v>
      </c>
      <c r="P337" s="33" t="str">
        <f>INDEX('Обработка исходного'!S:S,ROW($B$3)+4*(ROW($B337)-ROW($B$3)))</f>
        <v>-</v>
      </c>
    </row>
    <row r="338" spans="1:16" ht="25.5" x14ac:dyDescent="0.25">
      <c r="A338" s="10" t="str">
        <f>INDEX('Обработка исходного'!B:B,ROW($B$3)+4*(ROW($B338)-ROW($B$3)))</f>
        <v>Сталь хромоникелевая коррозионно-стойкого аустенитного класса</v>
      </c>
      <c r="B338" s="47" t="str">
        <f>INDEX('Обработка исходного'!D:D,ROW($B$3)+4*(ROW($B338)-ROW($B$3)))</f>
        <v>45Х14Н14В2М</v>
      </c>
      <c r="C338" s="27" t="str">
        <f>IF(ISBLANK(INDEX('Обработка исходного'!E:E,ROW($B$3)+4*(ROW($B338)-ROW($B$3)))),"",INDEX('Обработка исходного'!E:E,ROW($B$3)+4*(ROW($B338)-ROW($B$3))))</f>
        <v>Горячекатаная и кованая сталь диаметром, стороной квадрата или толщиной от 60 до 100 мм</v>
      </c>
      <c r="D338" s="31">
        <f>INDEX('Обработка исходного'!G:G,ROW($B$3)+4*(ROW($B338)-ROW($B$3)))</f>
        <v>706</v>
      </c>
      <c r="E338" s="32">
        <f>INDEX('Обработка исходного'!H:H,ROW($B$3)+4*(ROW($B338)-ROW($B$3)))</f>
        <v>667</v>
      </c>
      <c r="F338" s="32">
        <f>INDEX('Обработка исходного'!I:I,ROW($B$3)+4*(ROW($B338)-ROW($B$3)))</f>
        <v>638</v>
      </c>
      <c r="G338" s="32">
        <f>INDEX('Обработка исходного'!J:J,ROW($B$3)+4*(ROW($B338)-ROW($B$3)))</f>
        <v>608</v>
      </c>
      <c r="H338" s="32">
        <f>INDEX('Обработка исходного'!K:K,ROW($B$3)+4*(ROW($B338)-ROW($B$3)))</f>
        <v>598</v>
      </c>
      <c r="I338" s="32">
        <f>INDEX('Обработка исходного'!L:L,ROW($B$3)+4*(ROW($B338)-ROW($B$3)))</f>
        <v>589</v>
      </c>
      <c r="J338" s="32">
        <f>INDEX('Обработка исходного'!M:M,ROW($B$3)+4*(ROW($B338)-ROW($B$3)))</f>
        <v>569</v>
      </c>
      <c r="K338" s="32">
        <f>INDEX('Обработка исходного'!N:N,ROW($B$3)+4*(ROW($B338)-ROW($B$3)))</f>
        <v>549</v>
      </c>
      <c r="L338" s="32">
        <f>INDEX('Обработка исходного'!O:O,ROW($B$3)+4*(ROW($B338)-ROW($B$3)))</f>
        <v>549</v>
      </c>
      <c r="M338" s="32">
        <f>INDEX('Обработка исходного'!P:P,ROW($B$3)+4*(ROW($B338)-ROW($B$3)))</f>
        <v>540</v>
      </c>
      <c r="N338" s="32">
        <f>INDEX('Обработка исходного'!Q:Q,ROW($B$3)+4*(ROW($B338)-ROW($B$3)))</f>
        <v>530</v>
      </c>
      <c r="O338" s="32">
        <f>INDEX('Обработка исходного'!R:R,ROW($B$3)+4*(ROW($B338)-ROW($B$3)))</f>
        <v>520</v>
      </c>
      <c r="P338" s="33" t="str">
        <f>INDEX('Обработка исходного'!S:S,ROW($B$3)+4*(ROW($B338)-ROW($B$3)))</f>
        <v>-</v>
      </c>
    </row>
    <row r="339" spans="1:16" ht="25.5" x14ac:dyDescent="0.25">
      <c r="A339" s="10" t="str">
        <f>INDEX('Обработка исходного'!B:B,ROW($B$3)+4*(ROW($B339)-ROW($B$3)))</f>
        <v>Сталь хромоникелевая коррозионно-стойкого аустенитного класса</v>
      </c>
      <c r="B339" s="47" t="str">
        <f>INDEX('Обработка исходного'!D:D,ROW($B$3)+4*(ROW($B339)-ROW($B$3)))</f>
        <v>45Х14Н14В2М</v>
      </c>
      <c r="C339" s="27" t="str">
        <f>IF(ISBLANK(INDEX('Обработка исходного'!E:E,ROW($B$3)+4*(ROW($B339)-ROW($B$3)))),"",INDEX('Обработка исходного'!E:E,ROW($B$3)+4*(ROW($B339)-ROW($B$3))))</f>
        <v>Горячекатаная и кованая сталь диаметром, стороной квадрата или толщиной от 100 до 150 мм</v>
      </c>
      <c r="D339" s="31">
        <f>INDEX('Обработка исходного'!G:G,ROW($B$3)+4*(ROW($B339)-ROW($B$3)))</f>
        <v>706</v>
      </c>
      <c r="E339" s="32">
        <f>INDEX('Обработка исходного'!H:H,ROW($B$3)+4*(ROW($B339)-ROW($B$3)))</f>
        <v>667</v>
      </c>
      <c r="F339" s="32">
        <f>INDEX('Обработка исходного'!I:I,ROW($B$3)+4*(ROW($B339)-ROW($B$3)))</f>
        <v>638</v>
      </c>
      <c r="G339" s="32">
        <f>INDEX('Обработка исходного'!J:J,ROW($B$3)+4*(ROW($B339)-ROW($B$3)))</f>
        <v>608</v>
      </c>
      <c r="H339" s="32">
        <f>INDEX('Обработка исходного'!K:K,ROW($B$3)+4*(ROW($B339)-ROW($B$3)))</f>
        <v>598</v>
      </c>
      <c r="I339" s="32">
        <f>INDEX('Обработка исходного'!L:L,ROW($B$3)+4*(ROW($B339)-ROW($B$3)))</f>
        <v>589</v>
      </c>
      <c r="J339" s="32">
        <f>INDEX('Обработка исходного'!M:M,ROW($B$3)+4*(ROW($B339)-ROW($B$3)))</f>
        <v>569</v>
      </c>
      <c r="K339" s="32">
        <f>INDEX('Обработка исходного'!N:N,ROW($B$3)+4*(ROW($B339)-ROW($B$3)))</f>
        <v>549</v>
      </c>
      <c r="L339" s="32">
        <f>INDEX('Обработка исходного'!O:O,ROW($B$3)+4*(ROW($B339)-ROW($B$3)))</f>
        <v>549</v>
      </c>
      <c r="M339" s="32">
        <f>INDEX('Обработка исходного'!P:P,ROW($B$3)+4*(ROW($B339)-ROW($B$3)))</f>
        <v>540</v>
      </c>
      <c r="N339" s="32">
        <f>INDEX('Обработка исходного'!Q:Q,ROW($B$3)+4*(ROW($B339)-ROW($B$3)))</f>
        <v>530</v>
      </c>
      <c r="O339" s="32">
        <f>INDEX('Обработка исходного'!R:R,ROW($B$3)+4*(ROW($B339)-ROW($B$3)))</f>
        <v>520</v>
      </c>
      <c r="P339" s="33" t="str">
        <f>INDEX('Обработка исходного'!S:S,ROW($B$3)+4*(ROW($B339)-ROW($B$3)))</f>
        <v>-</v>
      </c>
    </row>
    <row r="340" spans="1:16" x14ac:dyDescent="0.25">
      <c r="A340" s="10" t="str">
        <f>INDEX('Обработка исходного'!B:B,ROW($B$3)+4*(ROW($B340)-ROW($B$3)))</f>
        <v>Сталь хромоникелевая коррозионно-стойкого аустенитного класса</v>
      </c>
      <c r="B340" s="47" t="str">
        <f>INDEX('Обработка исходного'!D:D,ROW($B$3)+4*(ROW($B340)-ROW($B$3)))</f>
        <v>Х18Н22В2Т2</v>
      </c>
      <c r="C340" s="27" t="str">
        <f>IF(ISBLANK(INDEX('Обработка исходного'!E:E,ROW($B$3)+4*(ROW($B340)-ROW($B$3)))),"",INDEX('Обработка исходного'!E:E,ROW($B$3)+4*(ROW($B340)-ROW($B$3))))</f>
        <v>Поковки из слитков массой до 10 т</v>
      </c>
      <c r="D340" s="31">
        <f>INDEX('Обработка исходного'!G:G,ROW($B$3)+4*(ROW($B340)-ROW($B$3)))</f>
        <v>657</v>
      </c>
      <c r="E340" s="32">
        <f>INDEX('Обработка исходного'!H:H,ROW($B$3)+4*(ROW($B340)-ROW($B$3)))</f>
        <v>638</v>
      </c>
      <c r="F340" s="32">
        <f>INDEX('Обработка исходного'!I:I,ROW($B$3)+4*(ROW($B340)-ROW($B$3)))</f>
        <v>628</v>
      </c>
      <c r="G340" s="32">
        <f>INDEX('Обработка исходного'!J:J,ROW($B$3)+4*(ROW($B340)-ROW($B$3)))</f>
        <v>608</v>
      </c>
      <c r="H340" s="32">
        <f>INDEX('Обработка исходного'!K:K,ROW($B$3)+4*(ROW($B340)-ROW($B$3)))</f>
        <v>598</v>
      </c>
      <c r="I340" s="32">
        <f>INDEX('Обработка исходного'!L:L,ROW($B$3)+4*(ROW($B340)-ROW($B$3)))</f>
        <v>589</v>
      </c>
      <c r="J340" s="32">
        <f>INDEX('Обработка исходного'!M:M,ROW($B$3)+4*(ROW($B340)-ROW($B$3)))</f>
        <v>589</v>
      </c>
      <c r="K340" s="32">
        <f>INDEX('Обработка исходного'!N:N,ROW($B$3)+4*(ROW($B340)-ROW($B$3)))</f>
        <v>569</v>
      </c>
      <c r="L340" s="32">
        <f>INDEX('Обработка исходного'!O:O,ROW($B$3)+4*(ROW($B340)-ROW($B$3)))</f>
        <v>559</v>
      </c>
      <c r="M340" s="32">
        <f>INDEX('Обработка исходного'!P:P,ROW($B$3)+4*(ROW($B340)-ROW($B$3)))</f>
        <v>549</v>
      </c>
      <c r="N340" s="32">
        <f>INDEX('Обработка исходного'!Q:Q,ROW($B$3)+4*(ROW($B340)-ROW($B$3)))</f>
        <v>540</v>
      </c>
      <c r="O340" s="32">
        <f>INDEX('Обработка исходного'!R:R,ROW($B$3)+4*(ROW($B340)-ROW($B$3)))</f>
        <v>530</v>
      </c>
      <c r="P340" s="33">
        <f>INDEX('Обработка исходного'!S:S,ROW($B$3)+4*(ROW($B340)-ROW($B$3)))</f>
        <v>530</v>
      </c>
    </row>
    <row r="341" spans="1:16" x14ac:dyDescent="0.25">
      <c r="A341" s="10" t="str">
        <f>INDEX('Обработка исходного'!B:B,ROW($B$3)+4*(ROW($B341)-ROW($B$3)))</f>
        <v>Сталь хромоникелевая коррозионно-стойкого аустенитного класса</v>
      </c>
      <c r="B341" s="47" t="str">
        <f>INDEX('Обработка исходного'!D:D,ROW($B$3)+4*(ROW($B341)-ROW($B$3)))</f>
        <v>31Х19Н9МВБТ</v>
      </c>
      <c r="C341" s="27" t="str">
        <f>IF(ISBLANK(INDEX('Обработка исходного'!E:E,ROW($B$3)+4*(ROW($B341)-ROW($B$3)))),"",INDEX('Обработка исходного'!E:E,ROW($B$3)+4*(ROW($B341)-ROW($B$3))))</f>
        <v>Заготовки крепежных деталей неограниченной толщины, КП315*</v>
      </c>
      <c r="D341" s="31">
        <f>INDEX('Обработка исходного'!G:G,ROW($B$3)+4*(ROW($B341)-ROW($B$3)))</f>
        <v>589</v>
      </c>
      <c r="E341" s="32">
        <f>INDEX('Обработка исходного'!H:H,ROW($B$3)+4*(ROW($B341)-ROW($B$3)))</f>
        <v>589</v>
      </c>
      <c r="F341" s="32">
        <f>INDEX('Обработка исходного'!I:I,ROW($B$3)+4*(ROW($B341)-ROW($B$3)))</f>
        <v>569</v>
      </c>
      <c r="G341" s="32">
        <f>INDEX('Обработка исходного'!J:J,ROW($B$3)+4*(ROW($B341)-ROW($B$3)))</f>
        <v>549</v>
      </c>
      <c r="H341" s="32">
        <f>INDEX('Обработка исходного'!K:K,ROW($B$3)+4*(ROW($B341)-ROW($B$3)))</f>
        <v>530</v>
      </c>
      <c r="I341" s="32">
        <f>INDEX('Обработка исходного'!L:L,ROW($B$3)+4*(ROW($B341)-ROW($B$3)))</f>
        <v>510</v>
      </c>
      <c r="J341" s="32">
        <f>INDEX('Обработка исходного'!M:M,ROW($B$3)+4*(ROW($B341)-ROW($B$3)))</f>
        <v>491</v>
      </c>
      <c r="K341" s="32">
        <f>INDEX('Обработка исходного'!N:N,ROW($B$3)+4*(ROW($B341)-ROW($B$3)))</f>
        <v>471</v>
      </c>
      <c r="L341" s="32">
        <f>INDEX('Обработка исходного'!O:O,ROW($B$3)+4*(ROW($B341)-ROW($B$3)))</f>
        <v>441</v>
      </c>
      <c r="M341" s="32">
        <f>INDEX('Обработка исходного'!P:P,ROW($B$3)+4*(ROW($B341)-ROW($B$3)))</f>
        <v>441</v>
      </c>
      <c r="N341" s="32">
        <f>INDEX('Обработка исходного'!Q:Q,ROW($B$3)+4*(ROW($B341)-ROW($B$3)))</f>
        <v>412</v>
      </c>
      <c r="O341" s="32">
        <f>INDEX('Обработка исходного'!R:R,ROW($B$3)+4*(ROW($B341)-ROW($B$3)))</f>
        <v>392</v>
      </c>
      <c r="P341" s="33">
        <f>INDEX('Обработка исходного'!S:S,ROW($B$3)+4*(ROW($B341)-ROW($B$3)))</f>
        <v>392</v>
      </c>
    </row>
    <row r="342" spans="1:16" ht="25.5" x14ac:dyDescent="0.25">
      <c r="A342" s="10" t="str">
        <f>INDEX('Обработка исходного'!B:B,ROW($B$3)+4*(ROW($B342)-ROW($B$3)))</f>
        <v>Сталь хромоникелевая коррозионно-стойкого аустенитного класса</v>
      </c>
      <c r="B342" s="47" t="str">
        <f>INDEX('Обработка исходного'!D:D,ROW($B$3)+4*(ROW($B342)-ROW($B$3)))</f>
        <v>31Х19Н9МВБТ</v>
      </c>
      <c r="C342" s="27" t="str">
        <f>IF(ISBLANK(INDEX('Обработка исходного'!E:E,ROW($B$3)+4*(ROW($B342)-ROW($B$3)))),"",INDEX('Обработка исходного'!E:E,ROW($B$3)+4*(ROW($B342)-ROW($B$3))))</f>
        <v>Горячекатаная и кованая сталь диаметром, стороной квадрата или толщиной до 60 мм</v>
      </c>
      <c r="D342" s="31">
        <f>INDEX('Обработка исходного'!G:G,ROW($B$3)+4*(ROW($B342)-ROW($B$3)))</f>
        <v>589</v>
      </c>
      <c r="E342" s="32">
        <f>INDEX('Обработка исходного'!H:H,ROW($B$3)+4*(ROW($B342)-ROW($B$3)))</f>
        <v>589</v>
      </c>
      <c r="F342" s="32">
        <f>INDEX('Обработка исходного'!I:I,ROW($B$3)+4*(ROW($B342)-ROW($B$3)))</f>
        <v>569</v>
      </c>
      <c r="G342" s="32">
        <f>INDEX('Обработка исходного'!J:J,ROW($B$3)+4*(ROW($B342)-ROW($B$3)))</f>
        <v>549</v>
      </c>
      <c r="H342" s="32">
        <f>INDEX('Обработка исходного'!K:K,ROW($B$3)+4*(ROW($B342)-ROW($B$3)))</f>
        <v>530</v>
      </c>
      <c r="I342" s="32">
        <f>INDEX('Обработка исходного'!L:L,ROW($B$3)+4*(ROW($B342)-ROW($B$3)))</f>
        <v>510</v>
      </c>
      <c r="J342" s="32">
        <f>INDEX('Обработка исходного'!M:M,ROW($B$3)+4*(ROW($B342)-ROW($B$3)))</f>
        <v>491</v>
      </c>
      <c r="K342" s="32">
        <f>INDEX('Обработка исходного'!N:N,ROW($B$3)+4*(ROW($B342)-ROW($B$3)))</f>
        <v>471</v>
      </c>
      <c r="L342" s="32">
        <f>INDEX('Обработка исходного'!O:O,ROW($B$3)+4*(ROW($B342)-ROW($B$3)))</f>
        <v>441</v>
      </c>
      <c r="M342" s="32">
        <f>INDEX('Обработка исходного'!P:P,ROW($B$3)+4*(ROW($B342)-ROW($B$3)))</f>
        <v>441</v>
      </c>
      <c r="N342" s="32">
        <f>INDEX('Обработка исходного'!Q:Q,ROW($B$3)+4*(ROW($B342)-ROW($B$3)))</f>
        <v>412</v>
      </c>
      <c r="O342" s="32">
        <f>INDEX('Обработка исходного'!R:R,ROW($B$3)+4*(ROW($B342)-ROW($B$3)))</f>
        <v>392</v>
      </c>
      <c r="P342" s="33">
        <f>INDEX('Обработка исходного'!S:S,ROW($B$3)+4*(ROW($B342)-ROW($B$3)))</f>
        <v>392</v>
      </c>
    </row>
    <row r="343" spans="1:16" ht="25.5" x14ac:dyDescent="0.25">
      <c r="A343" s="10" t="str">
        <f>INDEX('Обработка исходного'!B:B,ROW($B$3)+4*(ROW($B343)-ROW($B$3)))</f>
        <v>Сталь хромоникелевая коррозионно-стойкого аустенитного класса</v>
      </c>
      <c r="B343" s="47" t="str">
        <f>INDEX('Обработка исходного'!D:D,ROW($B$3)+4*(ROW($B343)-ROW($B$3)))</f>
        <v>31Х19Н9МВБТ</v>
      </c>
      <c r="C343" s="27" t="str">
        <f>IF(ISBLANK(INDEX('Обработка исходного'!E:E,ROW($B$3)+4*(ROW($B343)-ROW($B$3)))),"",INDEX('Обработка исходного'!E:E,ROW($B$3)+4*(ROW($B343)-ROW($B$3))))</f>
        <v>Горячекатаная и кованая сталь диаметром, стороной квадрата или толщиной от 60 до 100 мм</v>
      </c>
      <c r="D343" s="31">
        <f>INDEX('Обработка исходного'!G:G,ROW($B$3)+4*(ROW($B343)-ROW($B$3)))</f>
        <v>589</v>
      </c>
      <c r="E343" s="32">
        <f>INDEX('Обработка исходного'!H:H,ROW($B$3)+4*(ROW($B343)-ROW($B$3)))</f>
        <v>589</v>
      </c>
      <c r="F343" s="32">
        <f>INDEX('Обработка исходного'!I:I,ROW($B$3)+4*(ROW($B343)-ROW($B$3)))</f>
        <v>569</v>
      </c>
      <c r="G343" s="32">
        <f>INDEX('Обработка исходного'!J:J,ROW($B$3)+4*(ROW($B343)-ROW($B$3)))</f>
        <v>549</v>
      </c>
      <c r="H343" s="32">
        <f>INDEX('Обработка исходного'!K:K,ROW($B$3)+4*(ROW($B343)-ROW($B$3)))</f>
        <v>530</v>
      </c>
      <c r="I343" s="32">
        <f>INDEX('Обработка исходного'!L:L,ROW($B$3)+4*(ROW($B343)-ROW($B$3)))</f>
        <v>510</v>
      </c>
      <c r="J343" s="32">
        <f>INDEX('Обработка исходного'!M:M,ROW($B$3)+4*(ROW($B343)-ROW($B$3)))</f>
        <v>491</v>
      </c>
      <c r="K343" s="32">
        <f>INDEX('Обработка исходного'!N:N,ROW($B$3)+4*(ROW($B343)-ROW($B$3)))</f>
        <v>471</v>
      </c>
      <c r="L343" s="32">
        <f>INDEX('Обработка исходного'!O:O,ROW($B$3)+4*(ROW($B343)-ROW($B$3)))</f>
        <v>441</v>
      </c>
      <c r="M343" s="32">
        <f>INDEX('Обработка исходного'!P:P,ROW($B$3)+4*(ROW($B343)-ROW($B$3)))</f>
        <v>441</v>
      </c>
      <c r="N343" s="32">
        <f>INDEX('Обработка исходного'!Q:Q,ROW($B$3)+4*(ROW($B343)-ROW($B$3)))</f>
        <v>412</v>
      </c>
      <c r="O343" s="32">
        <f>INDEX('Обработка исходного'!R:R,ROW($B$3)+4*(ROW($B343)-ROW($B$3)))</f>
        <v>392</v>
      </c>
      <c r="P343" s="33">
        <f>INDEX('Обработка исходного'!S:S,ROW($B$3)+4*(ROW($B343)-ROW($B$3)))</f>
        <v>392</v>
      </c>
    </row>
    <row r="344" spans="1:16" ht="25.5" x14ac:dyDescent="0.25">
      <c r="A344" s="10" t="str">
        <f>INDEX('Обработка исходного'!B:B,ROW($B$3)+4*(ROW($B344)-ROW($B$3)))</f>
        <v>Сталь хромоникелевая коррозионно-стойкого аустенитного класса</v>
      </c>
      <c r="B344" s="47" t="str">
        <f>INDEX('Обработка исходного'!D:D,ROW($B$3)+4*(ROW($B344)-ROW($B$3)))</f>
        <v>31Х19Н9МВБТ</v>
      </c>
      <c r="C344" s="27" t="str">
        <f>IF(ISBLANK(INDEX('Обработка исходного'!E:E,ROW($B$3)+4*(ROW($B344)-ROW($B$3)))),"",INDEX('Обработка исходного'!E:E,ROW($B$3)+4*(ROW($B344)-ROW($B$3))))</f>
        <v>Горячекатаная и кованая сталь диаметром, стороной квадрата или толщиной от 100 до 200 мм</v>
      </c>
      <c r="D344" s="31">
        <f>INDEX('Обработка исходного'!G:G,ROW($B$3)+4*(ROW($B344)-ROW($B$3)))</f>
        <v>589</v>
      </c>
      <c r="E344" s="32">
        <f>INDEX('Обработка исходного'!H:H,ROW($B$3)+4*(ROW($B344)-ROW($B$3)))</f>
        <v>589</v>
      </c>
      <c r="F344" s="32">
        <f>INDEX('Обработка исходного'!I:I,ROW($B$3)+4*(ROW($B344)-ROW($B$3)))</f>
        <v>569</v>
      </c>
      <c r="G344" s="32">
        <f>INDEX('Обработка исходного'!J:J,ROW($B$3)+4*(ROW($B344)-ROW($B$3)))</f>
        <v>549</v>
      </c>
      <c r="H344" s="32">
        <f>INDEX('Обработка исходного'!K:K,ROW($B$3)+4*(ROW($B344)-ROW($B$3)))</f>
        <v>530</v>
      </c>
      <c r="I344" s="32">
        <f>INDEX('Обработка исходного'!L:L,ROW($B$3)+4*(ROW($B344)-ROW($B$3)))</f>
        <v>510</v>
      </c>
      <c r="J344" s="32">
        <f>INDEX('Обработка исходного'!M:M,ROW($B$3)+4*(ROW($B344)-ROW($B$3)))</f>
        <v>491</v>
      </c>
      <c r="K344" s="32">
        <f>INDEX('Обработка исходного'!N:N,ROW($B$3)+4*(ROW($B344)-ROW($B$3)))</f>
        <v>471</v>
      </c>
      <c r="L344" s="32">
        <f>INDEX('Обработка исходного'!O:O,ROW($B$3)+4*(ROW($B344)-ROW($B$3)))</f>
        <v>441</v>
      </c>
      <c r="M344" s="32">
        <f>INDEX('Обработка исходного'!P:P,ROW($B$3)+4*(ROW($B344)-ROW($B$3)))</f>
        <v>441</v>
      </c>
      <c r="N344" s="32">
        <f>INDEX('Обработка исходного'!Q:Q,ROW($B$3)+4*(ROW($B344)-ROW($B$3)))</f>
        <v>412</v>
      </c>
      <c r="O344" s="32">
        <f>INDEX('Обработка исходного'!R:R,ROW($B$3)+4*(ROW($B344)-ROW($B$3)))</f>
        <v>392</v>
      </c>
      <c r="P344" s="33">
        <f>INDEX('Обработка исходного'!S:S,ROW($B$3)+4*(ROW($B344)-ROW($B$3)))</f>
        <v>392</v>
      </c>
    </row>
    <row r="345" spans="1:16" ht="25.5" x14ac:dyDescent="0.25">
      <c r="A345" s="10" t="str">
        <f>INDEX('Обработка исходного'!B:B,ROW($B$3)+4*(ROW($B345)-ROW($B$3)))</f>
        <v>Сталь хромоникелевая коррозионно-стойкого аустенитного класса</v>
      </c>
      <c r="B345" s="47" t="str">
        <f>INDEX('Обработка исходного'!D:D,ROW($B$3)+4*(ROW($B345)-ROW($B$3)))</f>
        <v>10Х11Н20Т3Р</v>
      </c>
      <c r="C345" s="27" t="str">
        <f>IF(ISBLANK(INDEX('Обработка исходного'!E:E,ROW($B$3)+4*(ROW($B345)-ROW($B$3)))),"",INDEX('Обработка исходного'!E:E,ROW($B$3)+4*(ROW($B345)-ROW($B$3))))</f>
        <v>Горячекатаная и кованая сталь диаметром, стороной квадрата или толщиной от 60 до 100 мм</v>
      </c>
      <c r="D345" s="31">
        <f>INDEX('Обработка исходного'!G:G,ROW($B$3)+4*(ROW($B345)-ROW($B$3)))</f>
        <v>883</v>
      </c>
      <c r="E345" s="32">
        <f>INDEX('Обработка исходного'!H:H,ROW($B$3)+4*(ROW($B345)-ROW($B$3)))</f>
        <v>883</v>
      </c>
      <c r="F345" s="32">
        <f>INDEX('Обработка исходного'!I:I,ROW($B$3)+4*(ROW($B345)-ROW($B$3)))</f>
        <v>883</v>
      </c>
      <c r="G345" s="32">
        <f>INDEX('Обработка исходного'!J:J,ROW($B$3)+4*(ROW($B345)-ROW($B$3)))</f>
        <v>883</v>
      </c>
      <c r="H345" s="32">
        <f>INDEX('Обработка исходного'!K:K,ROW($B$3)+4*(ROW($B345)-ROW($B$3)))</f>
        <v>883</v>
      </c>
      <c r="I345" s="32">
        <f>INDEX('Обработка исходного'!L:L,ROW($B$3)+4*(ROW($B345)-ROW($B$3)))</f>
        <v>883</v>
      </c>
      <c r="J345" s="32">
        <f>INDEX('Обработка исходного'!M:M,ROW($B$3)+4*(ROW($B345)-ROW($B$3)))</f>
        <v>883</v>
      </c>
      <c r="K345" s="32">
        <f>INDEX('Обработка исходного'!N:N,ROW($B$3)+4*(ROW($B345)-ROW($B$3)))</f>
        <v>883</v>
      </c>
      <c r="L345" s="32">
        <f>INDEX('Обработка исходного'!O:O,ROW($B$3)+4*(ROW($B345)-ROW($B$3)))</f>
        <v>834</v>
      </c>
      <c r="M345" s="32">
        <f>INDEX('Обработка исходного'!P:P,ROW($B$3)+4*(ROW($B345)-ROW($B$3)))</f>
        <v>834</v>
      </c>
      <c r="N345" s="32">
        <f>INDEX('Обработка исходного'!Q:Q,ROW($B$3)+4*(ROW($B345)-ROW($B$3)))</f>
        <v>834</v>
      </c>
      <c r="O345" s="32">
        <f>INDEX('Обработка исходного'!R:R,ROW($B$3)+4*(ROW($B345)-ROW($B$3)))</f>
        <v>804</v>
      </c>
      <c r="P345" s="33">
        <f>INDEX('Обработка исходного'!S:S,ROW($B$3)+4*(ROW($B345)-ROW($B$3)))</f>
        <v>785</v>
      </c>
    </row>
    <row r="346" spans="1:16" ht="25.5" x14ac:dyDescent="0.25">
      <c r="A346" s="10" t="str">
        <f>INDEX('Обработка исходного'!B:B,ROW($B$3)+4*(ROW($B346)-ROW($B$3)))</f>
        <v>Сталь хромоникелевая коррозионно-стойкого аустенитного класса</v>
      </c>
      <c r="B346" s="47" t="str">
        <f>INDEX('Обработка исходного'!D:D,ROW($B$3)+4*(ROW($B346)-ROW($B$3)))</f>
        <v>10Х11Н20Т3Р</v>
      </c>
      <c r="C346" s="27" t="str">
        <f>IF(ISBLANK(INDEX('Обработка исходного'!E:E,ROW($B$3)+4*(ROW($B346)-ROW($B$3)))),"",INDEX('Обработка исходного'!E:E,ROW($B$3)+4*(ROW($B346)-ROW($B$3))))</f>
        <v>Горячекатаная и кованая сталь диаметром, стороной квадрата или толщиной от 100 до 150 мм</v>
      </c>
      <c r="D346" s="31">
        <f>INDEX('Обработка исходного'!G:G,ROW($B$3)+4*(ROW($B346)-ROW($B$3)))</f>
        <v>883</v>
      </c>
      <c r="E346" s="32">
        <f>INDEX('Обработка исходного'!H:H,ROW($B$3)+4*(ROW($B346)-ROW($B$3)))</f>
        <v>883</v>
      </c>
      <c r="F346" s="32">
        <f>INDEX('Обработка исходного'!I:I,ROW($B$3)+4*(ROW($B346)-ROW($B$3)))</f>
        <v>883</v>
      </c>
      <c r="G346" s="32">
        <f>INDEX('Обработка исходного'!J:J,ROW($B$3)+4*(ROW($B346)-ROW($B$3)))</f>
        <v>883</v>
      </c>
      <c r="H346" s="32">
        <f>INDEX('Обработка исходного'!K:K,ROW($B$3)+4*(ROW($B346)-ROW($B$3)))</f>
        <v>883</v>
      </c>
      <c r="I346" s="32">
        <f>INDEX('Обработка исходного'!L:L,ROW($B$3)+4*(ROW($B346)-ROW($B$3)))</f>
        <v>883</v>
      </c>
      <c r="J346" s="32">
        <f>INDEX('Обработка исходного'!M:M,ROW($B$3)+4*(ROW($B346)-ROW($B$3)))</f>
        <v>883</v>
      </c>
      <c r="K346" s="32">
        <f>INDEX('Обработка исходного'!N:N,ROW($B$3)+4*(ROW($B346)-ROW($B$3)))</f>
        <v>883</v>
      </c>
      <c r="L346" s="32">
        <f>INDEX('Обработка исходного'!O:O,ROW($B$3)+4*(ROW($B346)-ROW($B$3)))</f>
        <v>834</v>
      </c>
      <c r="M346" s="32">
        <f>INDEX('Обработка исходного'!P:P,ROW($B$3)+4*(ROW($B346)-ROW($B$3)))</f>
        <v>834</v>
      </c>
      <c r="N346" s="32">
        <f>INDEX('Обработка исходного'!Q:Q,ROW($B$3)+4*(ROW($B346)-ROW($B$3)))</f>
        <v>834</v>
      </c>
      <c r="O346" s="32">
        <f>INDEX('Обработка исходного'!R:R,ROW($B$3)+4*(ROW($B346)-ROW($B$3)))</f>
        <v>804</v>
      </c>
      <c r="P346" s="33">
        <f>INDEX('Обработка исходного'!S:S,ROW($B$3)+4*(ROW($B346)-ROW($B$3)))</f>
        <v>785</v>
      </c>
    </row>
    <row r="347" spans="1:16" x14ac:dyDescent="0.25">
      <c r="A347" s="10" t="str">
        <f>INDEX('Обработка исходного'!B:B,ROW($B$3)+4*(ROW($B347)-ROW($B$3)))</f>
        <v>Сталь хромоникелевая коррозионно-стойкого аустенитного класса</v>
      </c>
      <c r="B347" s="47" t="str">
        <f>INDEX('Обработка исходного'!D:D,ROW($B$3)+4*(ROW($B347)-ROW($B$3)))</f>
        <v>10Х11Н20Т3Р</v>
      </c>
      <c r="C347" s="27" t="str">
        <f>IF(ISBLANK(INDEX('Обработка исходного'!E:E,ROW($B$3)+4*(ROW($B347)-ROW($B$3)))),"",INDEX('Обработка исходного'!E:E,ROW($B$3)+4*(ROW($B347)-ROW($B$3))))</f>
        <v>Заготовки крепежных деталей, КП490*</v>
      </c>
      <c r="D347" s="31">
        <f>INDEX('Обработка исходного'!G:G,ROW($B$3)+4*(ROW($B347)-ROW($B$3)))</f>
        <v>834</v>
      </c>
      <c r="E347" s="32">
        <f>INDEX('Обработка исходного'!H:H,ROW($B$3)+4*(ROW($B347)-ROW($B$3)))</f>
        <v>834</v>
      </c>
      <c r="F347" s="32">
        <f>INDEX('Обработка исходного'!I:I,ROW($B$3)+4*(ROW($B347)-ROW($B$3)))</f>
        <v>834</v>
      </c>
      <c r="G347" s="32">
        <f>INDEX('Обработка исходного'!J:J,ROW($B$3)+4*(ROW($B347)-ROW($B$3)))</f>
        <v>834</v>
      </c>
      <c r="H347" s="32">
        <f>INDEX('Обработка исходного'!K:K,ROW($B$3)+4*(ROW($B347)-ROW($B$3)))</f>
        <v>834</v>
      </c>
      <c r="I347" s="32">
        <f>INDEX('Обработка исходного'!L:L,ROW($B$3)+4*(ROW($B347)-ROW($B$3)))</f>
        <v>834</v>
      </c>
      <c r="J347" s="32">
        <f>INDEX('Обработка исходного'!M:M,ROW($B$3)+4*(ROW($B347)-ROW($B$3)))</f>
        <v>834</v>
      </c>
      <c r="K347" s="32">
        <f>INDEX('Обработка исходного'!N:N,ROW($B$3)+4*(ROW($B347)-ROW($B$3)))</f>
        <v>834</v>
      </c>
      <c r="L347" s="32">
        <f>INDEX('Обработка исходного'!O:O,ROW($B$3)+4*(ROW($B347)-ROW($B$3)))</f>
        <v>785</v>
      </c>
      <c r="M347" s="32">
        <f>INDEX('Обработка исходного'!P:P,ROW($B$3)+4*(ROW($B347)-ROW($B$3)))</f>
        <v>785</v>
      </c>
      <c r="N347" s="32">
        <f>INDEX('Обработка исходного'!Q:Q,ROW($B$3)+4*(ROW($B347)-ROW($B$3)))</f>
        <v>785</v>
      </c>
      <c r="O347" s="32">
        <f>INDEX('Обработка исходного'!R:R,ROW($B$3)+4*(ROW($B347)-ROW($B$3)))</f>
        <v>755</v>
      </c>
      <c r="P347" s="33">
        <f>INDEX('Обработка исходного'!S:S,ROW($B$3)+4*(ROW($B347)-ROW($B$3)))</f>
        <v>736</v>
      </c>
    </row>
    <row r="348" spans="1:16" x14ac:dyDescent="0.25">
      <c r="A348" s="10" t="str">
        <f>INDEX('Обработка исходного'!B:B,ROW($B$3)+4*(ROW($B348)-ROW($B$3)))</f>
        <v>Сталь хромоникелевая коррозионно-стойкого аустенитного класса</v>
      </c>
      <c r="B348" s="47" t="str">
        <f>INDEX('Обработка исходного'!D:D,ROW($B$3)+4*(ROW($B348)-ROW($B$3)))</f>
        <v>10Х11Н20Т3Р</v>
      </c>
      <c r="C348" s="27" t="str">
        <f>IF(ISBLANK(INDEX('Обработка исходного'!E:E,ROW($B$3)+4*(ROW($B348)-ROW($B$3)))),"",INDEX('Обработка исходного'!E:E,ROW($B$3)+4*(ROW($B348)-ROW($B$3))))</f>
        <v>Сортовой прокат, КП490*</v>
      </c>
      <c r="D348" s="31">
        <f>INDEX('Обработка исходного'!G:G,ROW($B$3)+4*(ROW($B348)-ROW($B$3)))</f>
        <v>834</v>
      </c>
      <c r="E348" s="32">
        <f>INDEX('Обработка исходного'!H:H,ROW($B$3)+4*(ROW($B348)-ROW($B$3)))</f>
        <v>834</v>
      </c>
      <c r="F348" s="32">
        <f>INDEX('Обработка исходного'!I:I,ROW($B$3)+4*(ROW($B348)-ROW($B$3)))</f>
        <v>834</v>
      </c>
      <c r="G348" s="32">
        <f>INDEX('Обработка исходного'!J:J,ROW($B$3)+4*(ROW($B348)-ROW($B$3)))</f>
        <v>834</v>
      </c>
      <c r="H348" s="32">
        <f>INDEX('Обработка исходного'!K:K,ROW($B$3)+4*(ROW($B348)-ROW($B$3)))</f>
        <v>834</v>
      </c>
      <c r="I348" s="32">
        <f>INDEX('Обработка исходного'!L:L,ROW($B$3)+4*(ROW($B348)-ROW($B$3)))</f>
        <v>834</v>
      </c>
      <c r="J348" s="32">
        <f>INDEX('Обработка исходного'!M:M,ROW($B$3)+4*(ROW($B348)-ROW($B$3)))</f>
        <v>834</v>
      </c>
      <c r="K348" s="32">
        <f>INDEX('Обработка исходного'!N:N,ROW($B$3)+4*(ROW($B348)-ROW($B$3)))</f>
        <v>834</v>
      </c>
      <c r="L348" s="32">
        <f>INDEX('Обработка исходного'!O:O,ROW($B$3)+4*(ROW($B348)-ROW($B$3)))</f>
        <v>785</v>
      </c>
      <c r="M348" s="32">
        <f>INDEX('Обработка исходного'!P:P,ROW($B$3)+4*(ROW($B348)-ROW($B$3)))</f>
        <v>785</v>
      </c>
      <c r="N348" s="32">
        <f>INDEX('Обработка исходного'!Q:Q,ROW($B$3)+4*(ROW($B348)-ROW($B$3)))</f>
        <v>785</v>
      </c>
      <c r="O348" s="32">
        <f>INDEX('Обработка исходного'!R:R,ROW($B$3)+4*(ROW($B348)-ROW($B$3)))</f>
        <v>755</v>
      </c>
      <c r="P348" s="33">
        <f>INDEX('Обработка исходного'!S:S,ROW($B$3)+4*(ROW($B348)-ROW($B$3)))</f>
        <v>736</v>
      </c>
    </row>
    <row r="349" spans="1:16" ht="25.5" x14ac:dyDescent="0.25">
      <c r="A349" s="10" t="str">
        <f>INDEX('Обработка исходного'!B:B,ROW($B$3)+4*(ROW($B349)-ROW($B$3)))</f>
        <v>Сталь хромоникелевая коррозионно-стойкого аустенитного класса</v>
      </c>
      <c r="B349" s="47" t="str">
        <f>INDEX('Обработка исходного'!D:D,ROW($B$3)+4*(ROW($B349)-ROW($B$3)))</f>
        <v>10Х11Н20Т3Р</v>
      </c>
      <c r="C349" s="27" t="str">
        <f>IF(ISBLANK(INDEX('Обработка исходного'!E:E,ROW($B$3)+4*(ROW($B349)-ROW($B$3)))),"",INDEX('Обработка исходного'!E:E,ROW($B$3)+4*(ROW($B349)-ROW($B$3))))</f>
        <v>Горячекатаная и кованая сталь диаметром, стороной квадрата или толщиной до 60 мм</v>
      </c>
      <c r="D349" s="31">
        <f>INDEX('Обработка исходного'!G:G,ROW($B$3)+4*(ROW($B349)-ROW($B$3)))</f>
        <v>883</v>
      </c>
      <c r="E349" s="32">
        <f>INDEX('Обработка исходного'!H:H,ROW($B$3)+4*(ROW($B349)-ROW($B$3)))</f>
        <v>883</v>
      </c>
      <c r="F349" s="32">
        <f>INDEX('Обработка исходного'!I:I,ROW($B$3)+4*(ROW($B349)-ROW($B$3)))</f>
        <v>883</v>
      </c>
      <c r="G349" s="32">
        <f>INDEX('Обработка исходного'!J:J,ROW($B$3)+4*(ROW($B349)-ROW($B$3)))</f>
        <v>883</v>
      </c>
      <c r="H349" s="32">
        <f>INDEX('Обработка исходного'!K:K,ROW($B$3)+4*(ROW($B349)-ROW($B$3)))</f>
        <v>883</v>
      </c>
      <c r="I349" s="32">
        <f>INDEX('Обработка исходного'!L:L,ROW($B$3)+4*(ROW($B349)-ROW($B$3)))</f>
        <v>883</v>
      </c>
      <c r="J349" s="32">
        <f>INDEX('Обработка исходного'!M:M,ROW($B$3)+4*(ROW($B349)-ROW($B$3)))</f>
        <v>883</v>
      </c>
      <c r="K349" s="32">
        <f>INDEX('Обработка исходного'!N:N,ROW($B$3)+4*(ROW($B349)-ROW($B$3)))</f>
        <v>883</v>
      </c>
      <c r="L349" s="32">
        <f>INDEX('Обработка исходного'!O:O,ROW($B$3)+4*(ROW($B349)-ROW($B$3)))</f>
        <v>834</v>
      </c>
      <c r="M349" s="32">
        <f>INDEX('Обработка исходного'!P:P,ROW($B$3)+4*(ROW($B349)-ROW($B$3)))</f>
        <v>834</v>
      </c>
      <c r="N349" s="32">
        <f>INDEX('Обработка исходного'!Q:Q,ROW($B$3)+4*(ROW($B349)-ROW($B$3)))</f>
        <v>834</v>
      </c>
      <c r="O349" s="32">
        <f>INDEX('Обработка исходного'!R:R,ROW($B$3)+4*(ROW($B349)-ROW($B$3)))</f>
        <v>804</v>
      </c>
      <c r="P349" s="33">
        <f>INDEX('Обработка исходного'!S:S,ROW($B$3)+4*(ROW($B349)-ROW($B$3)))</f>
        <v>785</v>
      </c>
    </row>
    <row r="350" spans="1:16" x14ac:dyDescent="0.25">
      <c r="A350" s="10" t="str">
        <f>INDEX('Обработка исходного'!B:B,ROW($B$3)+4*(ROW($B350)-ROW($B$3)))</f>
        <v>Сплав на железоникелевой основе</v>
      </c>
      <c r="B350" s="47" t="str">
        <f>INDEX('Обработка исходного'!D:D,ROW($B$3)+4*(ROW($B350)-ROW($B$3)))</f>
        <v>1Х16Н36МБТЮР</v>
      </c>
      <c r="C350" s="27" t="str">
        <f>IF(ISBLANK(INDEX('Обработка исходного'!E:E,ROW($B$3)+4*(ROW($B350)-ROW($B$3)))),"",INDEX('Обработка исходного'!E:E,ROW($B$3)+4*(ROW($B350)-ROW($B$3))))</f>
        <v/>
      </c>
      <c r="D350" s="31">
        <f>INDEX('Обработка исходного'!G:G,ROW($B$3)+4*(ROW($B350)-ROW($B$3)))</f>
        <v>785</v>
      </c>
      <c r="E350" s="32">
        <f>INDEX('Обработка исходного'!H:H,ROW($B$3)+4*(ROW($B350)-ROW($B$3)))</f>
        <v>765</v>
      </c>
      <c r="F350" s="32">
        <f>INDEX('Обработка исходного'!I:I,ROW($B$3)+4*(ROW($B350)-ROW($B$3)))</f>
        <v>755</v>
      </c>
      <c r="G350" s="32">
        <f>INDEX('Обработка исходного'!J:J,ROW($B$3)+4*(ROW($B350)-ROW($B$3)))</f>
        <v>746</v>
      </c>
      <c r="H350" s="32">
        <f>INDEX('Обработка исходного'!K:K,ROW($B$3)+4*(ROW($B350)-ROW($B$3)))</f>
        <v>736</v>
      </c>
      <c r="I350" s="32">
        <f>INDEX('Обработка исходного'!L:L,ROW($B$3)+4*(ROW($B350)-ROW($B$3)))</f>
        <v>736</v>
      </c>
      <c r="J350" s="32">
        <f>INDEX('Обработка исходного'!M:M,ROW($B$3)+4*(ROW($B350)-ROW($B$3)))</f>
        <v>736</v>
      </c>
      <c r="K350" s="32">
        <f>INDEX('Обработка исходного'!N:N,ROW($B$3)+4*(ROW($B350)-ROW($B$3)))</f>
        <v>726</v>
      </c>
      <c r="L350" s="32">
        <f>INDEX('Обработка исходного'!O:O,ROW($B$3)+4*(ROW($B350)-ROW($B$3)))</f>
        <v>706</v>
      </c>
      <c r="M350" s="32">
        <f>INDEX('Обработка исходного'!P:P,ROW($B$3)+4*(ROW($B350)-ROW($B$3)))</f>
        <v>706</v>
      </c>
      <c r="N350" s="32">
        <f>INDEX('Обработка исходного'!Q:Q,ROW($B$3)+4*(ROW($B350)-ROW($B$3)))</f>
        <v>687</v>
      </c>
      <c r="O350" s="32">
        <f>INDEX('Обработка исходного'!R:R,ROW($B$3)+4*(ROW($B350)-ROW($B$3)))</f>
        <v>687</v>
      </c>
      <c r="P350" s="33" t="str">
        <f>INDEX('Обработка исходного'!S:S,ROW($B$3)+4*(ROW($B350)-ROW($B$3)))</f>
        <v>-</v>
      </c>
    </row>
    <row r="351" spans="1:16" x14ac:dyDescent="0.25">
      <c r="A351" s="10" t="str">
        <f>INDEX('Обработка исходного'!B:B,ROW($B$3)+4*(ROW($B351)-ROW($B$3)))</f>
        <v>Сплав на железоникелевой основе</v>
      </c>
      <c r="B351" s="47" t="str">
        <f>INDEX('Обработка исходного'!D:D,ROW($B$3)+4*(ROW($B351)-ROW($B$3)))</f>
        <v>03Х21Н32М3Б</v>
      </c>
      <c r="C351" s="27" t="str">
        <f>IF(ISBLANK(INDEX('Обработка исходного'!E:E,ROW($B$3)+4*(ROW($B351)-ROW($B$3)))),"",INDEX('Обработка исходного'!E:E,ROW($B$3)+4*(ROW($B351)-ROW($B$3))))</f>
        <v>Прутки, поковки</v>
      </c>
      <c r="D351" s="31">
        <f>INDEX('Обработка исходного'!G:G,ROW($B$3)+4*(ROW($B351)-ROW($B$3)))</f>
        <v>539</v>
      </c>
      <c r="E351" s="32">
        <f>INDEX('Обработка исходного'!H:H,ROW($B$3)+4*(ROW($B351)-ROW($B$3)))</f>
        <v>539</v>
      </c>
      <c r="F351" s="32">
        <f>INDEX('Обработка исходного'!I:I,ROW($B$3)+4*(ROW($B351)-ROW($B$3)))</f>
        <v>539</v>
      </c>
      <c r="G351" s="32">
        <f>INDEX('Обработка исходного'!J:J,ROW($B$3)+4*(ROW($B351)-ROW($B$3)))</f>
        <v>539</v>
      </c>
      <c r="H351" s="32">
        <f>INDEX('Обработка исходного'!K:K,ROW($B$3)+4*(ROW($B351)-ROW($B$3)))</f>
        <v>539</v>
      </c>
      <c r="I351" s="32">
        <f>INDEX('Обработка исходного'!L:L,ROW($B$3)+4*(ROW($B351)-ROW($B$3)))</f>
        <v>491</v>
      </c>
      <c r="J351" s="32">
        <f>INDEX('Обработка исходного'!M:M,ROW($B$3)+4*(ROW($B351)-ROW($B$3)))</f>
        <v>490</v>
      </c>
      <c r="K351" s="32">
        <f>INDEX('Обработка исходного'!N:N,ROW($B$3)+4*(ROW($B351)-ROW($B$3)))</f>
        <v>441</v>
      </c>
      <c r="L351" s="32">
        <f>INDEX('Обработка исходного'!O:O,ROW($B$3)+4*(ROW($B351)-ROW($B$3)))</f>
        <v>441</v>
      </c>
      <c r="M351" s="32">
        <f>INDEX('Обработка исходного'!P:P,ROW($B$3)+4*(ROW($B351)-ROW($B$3)))</f>
        <v>441</v>
      </c>
      <c r="N351" s="32">
        <f>INDEX('Обработка исходного'!Q:Q,ROW($B$3)+4*(ROW($B351)-ROW($B$3)))</f>
        <v>441</v>
      </c>
      <c r="O351" s="32">
        <f>INDEX('Обработка исходного'!R:R,ROW($B$3)+4*(ROW($B351)-ROW($B$3)))</f>
        <v>392</v>
      </c>
      <c r="P351" s="33" t="str">
        <f>INDEX('Обработка исходного'!S:S,ROW($B$3)+4*(ROW($B351)-ROW($B$3)))</f>
        <v>-</v>
      </c>
    </row>
    <row r="352" spans="1:16" x14ac:dyDescent="0.25">
      <c r="A352" s="10" t="str">
        <f>INDEX('Обработка исходного'!B:B,ROW($B$3)+4*(ROW($B352)-ROW($B$3)))</f>
        <v>Сплав на железоникелевой основе</v>
      </c>
      <c r="B352" s="47" t="str">
        <f>INDEX('Обработка исходного'!D:D,ROW($B$3)+4*(ROW($B352)-ROW($B$3)))</f>
        <v>03Х21Н32М3Б</v>
      </c>
      <c r="C352" s="27" t="str">
        <f>IF(ISBLANK(INDEX('Обработка исходного'!E:E,ROW($B$3)+4*(ROW($B352)-ROW($B$3)))),"",INDEX('Обработка исходного'!E:E,ROW($B$3)+4*(ROW($B352)-ROW($B$3))))</f>
        <v>Трубы</v>
      </c>
      <c r="D352" s="31">
        <f>INDEX('Обработка исходного'!G:G,ROW($B$3)+4*(ROW($B352)-ROW($B$3)))</f>
        <v>539</v>
      </c>
      <c r="E352" s="32">
        <f>INDEX('Обработка исходного'!H:H,ROW($B$3)+4*(ROW($B352)-ROW($B$3)))</f>
        <v>539</v>
      </c>
      <c r="F352" s="32">
        <f>INDEX('Обработка исходного'!I:I,ROW($B$3)+4*(ROW($B352)-ROW($B$3)))</f>
        <v>539</v>
      </c>
      <c r="G352" s="32">
        <f>INDEX('Обработка исходного'!J:J,ROW($B$3)+4*(ROW($B352)-ROW($B$3)))</f>
        <v>539</v>
      </c>
      <c r="H352" s="32">
        <f>INDEX('Обработка исходного'!K:K,ROW($B$3)+4*(ROW($B352)-ROW($B$3)))</f>
        <v>539</v>
      </c>
      <c r="I352" s="32">
        <f>INDEX('Обработка исходного'!L:L,ROW($B$3)+4*(ROW($B352)-ROW($B$3)))</f>
        <v>491</v>
      </c>
      <c r="J352" s="32">
        <f>INDEX('Обработка исходного'!M:M,ROW($B$3)+4*(ROW($B352)-ROW($B$3)))</f>
        <v>491</v>
      </c>
      <c r="K352" s="32">
        <f>INDEX('Обработка исходного'!N:N,ROW($B$3)+4*(ROW($B352)-ROW($B$3)))</f>
        <v>441</v>
      </c>
      <c r="L352" s="32">
        <f>INDEX('Обработка исходного'!O:O,ROW($B$3)+4*(ROW($B352)-ROW($B$3)))</f>
        <v>441</v>
      </c>
      <c r="M352" s="32">
        <f>INDEX('Обработка исходного'!P:P,ROW($B$3)+4*(ROW($B352)-ROW($B$3)))</f>
        <v>441</v>
      </c>
      <c r="N352" s="32">
        <f>INDEX('Обработка исходного'!Q:Q,ROW($B$3)+4*(ROW($B352)-ROW($B$3)))</f>
        <v>441</v>
      </c>
      <c r="O352" s="32">
        <f>INDEX('Обработка исходного'!R:R,ROW($B$3)+4*(ROW($B352)-ROW($B$3)))</f>
        <v>392</v>
      </c>
      <c r="P352" s="33" t="str">
        <f>INDEX('Обработка исходного'!S:S,ROW($B$3)+4*(ROW($B352)-ROW($B$3)))</f>
        <v>-</v>
      </c>
    </row>
    <row r="353" spans="1:16" ht="15" customHeight="1" x14ac:dyDescent="0.25">
      <c r="A353" s="10" t="str">
        <f>INDEX('Обработка исходного'!B:B,ROW($B$3)+4*(ROW($B353)-ROW($B$3)))</f>
        <v>Сплав на железоникелевой основе</v>
      </c>
      <c r="B353" s="47" t="str">
        <f>INDEX('Обработка исходного'!D:D,ROW($B$3)+4*(ROW($B353)-ROW($B$3)))</f>
        <v>Сплав ХН35ВТ</v>
      </c>
      <c r="C353" s="27" t="str">
        <f>IF(ISBLANK(INDEX('Обработка исходного'!E:E,ROW($B$3)+4*(ROW($B353)-ROW($B$3)))),"",INDEX('Обработка исходного'!E:E,ROW($B$3)+4*(ROW($B353)-ROW($B$3))))</f>
        <v>Заготовки крепежных деталей толщиной до 400 мм и от 620 до 650 мм, КП395*</v>
      </c>
      <c r="D353" s="31">
        <f>INDEX('Обработка исходного'!G:G,ROW($B$3)+4*(ROW($B353)-ROW($B$3)))</f>
        <v>736</v>
      </c>
      <c r="E353" s="32">
        <f>INDEX('Обработка исходного'!H:H,ROW($B$3)+4*(ROW($B353)-ROW($B$3)))</f>
        <v>716</v>
      </c>
      <c r="F353" s="32">
        <f>INDEX('Обработка исходного'!I:I,ROW($B$3)+4*(ROW($B353)-ROW($B$3)))</f>
        <v>686</v>
      </c>
      <c r="G353" s="32">
        <f>INDEX('Обработка исходного'!J:J,ROW($B$3)+4*(ROW($B353)-ROW($B$3)))</f>
        <v>676</v>
      </c>
      <c r="H353" s="32">
        <f>INDEX('Обработка исходного'!K:K,ROW($B$3)+4*(ROW($B353)-ROW($B$3)))</f>
        <v>666</v>
      </c>
      <c r="I353" s="32">
        <f>INDEX('Обработка исходного'!L:L,ROW($B$3)+4*(ROW($B353)-ROW($B$3)))</f>
        <v>657</v>
      </c>
      <c r="J353" s="32">
        <f>INDEX('Обработка исходного'!M:M,ROW($B$3)+4*(ROW($B353)-ROW($B$3)))</f>
        <v>657</v>
      </c>
      <c r="K353" s="32">
        <f>INDEX('Обработка исходного'!N:N,ROW($B$3)+4*(ROW($B353)-ROW($B$3)))</f>
        <v>647</v>
      </c>
      <c r="L353" s="32">
        <f>INDEX('Обработка исходного'!O:O,ROW($B$3)+4*(ROW($B353)-ROW($B$3)))</f>
        <v>638</v>
      </c>
      <c r="M353" s="32">
        <f>INDEX('Обработка исходного'!P:P,ROW($B$3)+4*(ROW($B353)-ROW($B$3)))</f>
        <v>617</v>
      </c>
      <c r="N353" s="32">
        <f>INDEX('Обработка исходного'!Q:Q,ROW($B$3)+4*(ROW($B353)-ROW($B$3)))</f>
        <v>598</v>
      </c>
      <c r="O353" s="32">
        <f>INDEX('Обработка исходного'!R:R,ROW($B$3)+4*(ROW($B353)-ROW($B$3)))</f>
        <v>568</v>
      </c>
      <c r="P353" s="33">
        <f>INDEX('Обработка исходного'!S:S,ROW($B$3)+4*(ROW($B353)-ROW($B$3)))</f>
        <v>539</v>
      </c>
    </row>
    <row r="354" spans="1:16" x14ac:dyDescent="0.25">
      <c r="A354" s="10" t="str">
        <f>INDEX('Обработка исходного'!B:B,ROW($B$3)+4*(ROW($B354)-ROW($B$3)))</f>
        <v>Сплав на железоникелевой основе</v>
      </c>
      <c r="B354" s="47" t="str">
        <f>INDEX('Обработка исходного'!D:D,ROW($B$3)+4*(ROW($B354)-ROW($B$3)))</f>
        <v>Сплав ХН35ВТ</v>
      </c>
      <c r="C354" s="27" t="str">
        <f>IF(ISBLANK(INDEX('Обработка исходного'!E:E,ROW($B$3)+4*(ROW($B354)-ROW($B$3)))),"",INDEX('Обработка исходного'!E:E,ROW($B$3)+4*(ROW($B354)-ROW($B$3))))</f>
        <v>Сортовой прокат толщиной до 100 мм</v>
      </c>
      <c r="D354" s="31">
        <f>INDEX('Обработка исходного'!G:G,ROW($B$3)+4*(ROW($B354)-ROW($B$3)))</f>
        <v>736</v>
      </c>
      <c r="E354" s="32">
        <f>INDEX('Обработка исходного'!H:H,ROW($B$3)+4*(ROW($B354)-ROW($B$3)))</f>
        <v>716</v>
      </c>
      <c r="F354" s="32">
        <f>INDEX('Обработка исходного'!I:I,ROW($B$3)+4*(ROW($B354)-ROW($B$3)))</f>
        <v>686</v>
      </c>
      <c r="G354" s="32">
        <f>INDEX('Обработка исходного'!J:J,ROW($B$3)+4*(ROW($B354)-ROW($B$3)))</f>
        <v>676</v>
      </c>
      <c r="H354" s="32">
        <f>INDEX('Обработка исходного'!K:K,ROW($B$3)+4*(ROW($B354)-ROW($B$3)))</f>
        <v>666</v>
      </c>
      <c r="I354" s="32">
        <f>INDEX('Обработка исходного'!L:L,ROW($B$3)+4*(ROW($B354)-ROW($B$3)))</f>
        <v>657</v>
      </c>
      <c r="J354" s="32">
        <f>INDEX('Обработка исходного'!M:M,ROW($B$3)+4*(ROW($B354)-ROW($B$3)))</f>
        <v>657</v>
      </c>
      <c r="K354" s="32">
        <f>INDEX('Обработка исходного'!N:N,ROW($B$3)+4*(ROW($B354)-ROW($B$3)))</f>
        <v>647</v>
      </c>
      <c r="L354" s="32">
        <f>INDEX('Обработка исходного'!O:O,ROW($B$3)+4*(ROW($B354)-ROW($B$3)))</f>
        <v>638</v>
      </c>
      <c r="M354" s="32">
        <f>INDEX('Обработка исходного'!P:P,ROW($B$3)+4*(ROW($B354)-ROW($B$3)))</f>
        <v>617</v>
      </c>
      <c r="N354" s="32">
        <f>INDEX('Обработка исходного'!Q:Q,ROW($B$3)+4*(ROW($B354)-ROW($B$3)))</f>
        <v>598</v>
      </c>
      <c r="O354" s="32">
        <f>INDEX('Обработка исходного'!R:R,ROW($B$3)+4*(ROW($B354)-ROW($B$3)))</f>
        <v>568</v>
      </c>
      <c r="P354" s="33">
        <f>INDEX('Обработка исходного'!S:S,ROW($B$3)+4*(ROW($B354)-ROW($B$3)))</f>
        <v>539</v>
      </c>
    </row>
    <row r="355" spans="1:16" x14ac:dyDescent="0.25">
      <c r="A355" s="10" t="str">
        <f>INDEX('Обработка исходного'!B:B,ROW($B$3)+4*(ROW($B355)-ROW($B$3)))</f>
        <v>Сплав на железоникелевой основе</v>
      </c>
      <c r="B355" s="47" t="str">
        <f>INDEX('Обработка исходного'!D:D,ROW($B$3)+4*(ROW($B355)-ROW($B$3)))</f>
        <v>Сплав ХН35ВТ-ВД</v>
      </c>
      <c r="C355" s="27" t="str">
        <f>IF(ISBLANK(INDEX('Обработка исходного'!E:E,ROW($B$3)+4*(ROW($B355)-ROW($B$3)))),"",INDEX('Обработка исходного'!E:E,ROW($B$3)+4*(ROW($B355)-ROW($B$3))))</f>
        <v>Кованый и горячекатаный пруток диаметром от 40 до 200 мм</v>
      </c>
      <c r="D355" s="31">
        <f>INDEX('Обработка исходного'!G:G,ROW($B$3)+4*(ROW($B355)-ROW($B$3)))</f>
        <v>834</v>
      </c>
      <c r="E355" s="32">
        <f>INDEX('Обработка исходного'!H:H,ROW($B$3)+4*(ROW($B355)-ROW($B$3)))</f>
        <v>814</v>
      </c>
      <c r="F355" s="32">
        <f>INDEX('Обработка исходного'!I:I,ROW($B$3)+4*(ROW($B355)-ROW($B$3)))</f>
        <v>804</v>
      </c>
      <c r="G355" s="32">
        <f>INDEX('Обработка исходного'!J:J,ROW($B$3)+4*(ROW($B355)-ROW($B$3)))</f>
        <v>785</v>
      </c>
      <c r="H355" s="32">
        <f>INDEX('Обработка исходного'!K:K,ROW($B$3)+4*(ROW($B355)-ROW($B$3)))</f>
        <v>785</v>
      </c>
      <c r="I355" s="32">
        <f>INDEX('Обработка исходного'!L:L,ROW($B$3)+4*(ROW($B355)-ROW($B$3)))</f>
        <v>765</v>
      </c>
      <c r="J355" s="32">
        <f>INDEX('Обработка исходного'!M:M,ROW($B$3)+4*(ROW($B355)-ROW($B$3)))</f>
        <v>755</v>
      </c>
      <c r="K355" s="32">
        <f>INDEX('Обработка исходного'!N:N,ROW($B$3)+4*(ROW($B355)-ROW($B$3)))</f>
        <v>746</v>
      </c>
      <c r="L355" s="32">
        <f>INDEX('Обработка исходного'!O:O,ROW($B$3)+4*(ROW($B355)-ROW($B$3)))</f>
        <v>736</v>
      </c>
      <c r="M355" s="32">
        <f>INDEX('Обработка исходного'!P:P,ROW($B$3)+4*(ROW($B355)-ROW($B$3)))</f>
        <v>736</v>
      </c>
      <c r="N355" s="32">
        <f>INDEX('Обработка исходного'!Q:Q,ROW($B$3)+4*(ROW($B355)-ROW($B$3)))</f>
        <v>736</v>
      </c>
      <c r="O355" s="32">
        <f>INDEX('Обработка исходного'!R:R,ROW($B$3)+4*(ROW($B355)-ROW($B$3)))</f>
        <v>706</v>
      </c>
      <c r="P355" s="33">
        <f>INDEX('Обработка исходного'!S:S,ROW($B$3)+4*(ROW($B355)-ROW($B$3)))</f>
        <v>667</v>
      </c>
    </row>
    <row r="356" spans="1:16" x14ac:dyDescent="0.25">
      <c r="A356" s="10" t="str">
        <f>INDEX('Обработка исходного'!B:B,ROW($B$3)+4*(ROW($B356)-ROW($B$3)))</f>
        <v>Сплав на железоникелевой основе</v>
      </c>
      <c r="B356" s="47" t="str">
        <f>INDEX('Обработка исходного'!D:D,ROW($B$3)+4*(ROW($B356)-ROW($B$3)))</f>
        <v>Сплав ХН35ВТ-ВД</v>
      </c>
      <c r="C356" s="27" t="str">
        <f>IF(ISBLANK(INDEX('Обработка исходного'!E:E,ROW($B$3)+4*(ROW($B356)-ROW($B$3)))),"",INDEX('Обработка исходного'!E:E,ROW($B$3)+4*(ROW($B356)-ROW($B$3))))</f>
        <v>Сортовой прокат до 100 мм</v>
      </c>
      <c r="D356" s="31">
        <f>INDEX('Обработка исходного'!G:G,ROW($B$3)+4*(ROW($B356)-ROW($B$3)))</f>
        <v>834</v>
      </c>
      <c r="E356" s="32">
        <f>INDEX('Обработка исходного'!H:H,ROW($B$3)+4*(ROW($B356)-ROW($B$3)))</f>
        <v>814</v>
      </c>
      <c r="F356" s="32">
        <f>INDEX('Обработка исходного'!I:I,ROW($B$3)+4*(ROW($B356)-ROW($B$3)))</f>
        <v>804</v>
      </c>
      <c r="G356" s="32">
        <f>INDEX('Обработка исходного'!J:J,ROW($B$3)+4*(ROW($B356)-ROW($B$3)))</f>
        <v>785</v>
      </c>
      <c r="H356" s="32">
        <f>INDEX('Обработка исходного'!K:K,ROW($B$3)+4*(ROW($B356)-ROW($B$3)))</f>
        <v>785</v>
      </c>
      <c r="I356" s="32">
        <f>INDEX('Обработка исходного'!L:L,ROW($B$3)+4*(ROW($B356)-ROW($B$3)))</f>
        <v>765</v>
      </c>
      <c r="J356" s="32">
        <f>INDEX('Обработка исходного'!M:M,ROW($B$3)+4*(ROW($B356)-ROW($B$3)))</f>
        <v>755</v>
      </c>
      <c r="K356" s="32">
        <f>INDEX('Обработка исходного'!N:N,ROW($B$3)+4*(ROW($B356)-ROW($B$3)))</f>
        <v>746</v>
      </c>
      <c r="L356" s="32">
        <f>INDEX('Обработка исходного'!O:O,ROW($B$3)+4*(ROW($B356)-ROW($B$3)))</f>
        <v>736</v>
      </c>
      <c r="M356" s="32">
        <f>INDEX('Обработка исходного'!P:P,ROW($B$3)+4*(ROW($B356)-ROW($B$3)))</f>
        <v>736</v>
      </c>
      <c r="N356" s="32">
        <f>INDEX('Обработка исходного'!Q:Q,ROW($B$3)+4*(ROW($B356)-ROW($B$3)))</f>
        <v>736</v>
      </c>
      <c r="O356" s="32">
        <f>INDEX('Обработка исходного'!R:R,ROW($B$3)+4*(ROW($B356)-ROW($B$3)))</f>
        <v>706</v>
      </c>
      <c r="P356" s="33">
        <f>INDEX('Обработка исходного'!S:S,ROW($B$3)+4*(ROW($B356)-ROW($B$3)))</f>
        <v>667</v>
      </c>
    </row>
    <row r="357" spans="1:16" x14ac:dyDescent="0.25">
      <c r="A357" s="10" t="str">
        <f>INDEX('Обработка исходного'!B:B,ROW($B$3)+4*(ROW($B357)-ROW($B$3)))</f>
        <v>Сплав на железоникелевой основе</v>
      </c>
      <c r="B357" s="47" t="str">
        <f>INDEX('Обработка исходного'!D:D,ROW($B$3)+4*(ROW($B357)-ROW($B$3)))</f>
        <v>Сплав ХН35ВТЮ</v>
      </c>
      <c r="C357" s="27" t="str">
        <f>IF(ISBLANK(INDEX('Обработка исходного'!E:E,ROW($B$3)+4*(ROW($B357)-ROW($B$3)))),"",INDEX('Обработка исходного'!E:E,ROW($B$3)+4*(ROW($B357)-ROW($B$3))))</f>
        <v/>
      </c>
      <c r="D357" s="31">
        <f>INDEX('Обработка исходного'!G:G,ROW($B$3)+4*(ROW($B357)-ROW($B$3)))</f>
        <v>883</v>
      </c>
      <c r="E357" s="32">
        <f>INDEX('Обработка исходного'!H:H,ROW($B$3)+4*(ROW($B357)-ROW($B$3)))</f>
        <v>883</v>
      </c>
      <c r="F357" s="32">
        <f>INDEX('Обработка исходного'!I:I,ROW($B$3)+4*(ROW($B357)-ROW($B$3)))</f>
        <v>883</v>
      </c>
      <c r="G357" s="32">
        <f>INDEX('Обработка исходного'!J:J,ROW($B$3)+4*(ROW($B357)-ROW($B$3)))</f>
        <v>883</v>
      </c>
      <c r="H357" s="32">
        <f>INDEX('Обработка исходного'!K:K,ROW($B$3)+4*(ROW($B357)-ROW($B$3)))</f>
        <v>883</v>
      </c>
      <c r="I357" s="32">
        <f>INDEX('Обработка исходного'!L:L,ROW($B$3)+4*(ROW($B357)-ROW($B$3)))</f>
        <v>883</v>
      </c>
      <c r="J357" s="32">
        <f>INDEX('Обработка исходного'!M:M,ROW($B$3)+4*(ROW($B357)-ROW($B$3)))</f>
        <v>883</v>
      </c>
      <c r="K357" s="32">
        <f>INDEX('Обработка исходного'!N:N,ROW($B$3)+4*(ROW($B357)-ROW($B$3)))</f>
        <v>883</v>
      </c>
      <c r="L357" s="32">
        <f>INDEX('Обработка исходного'!O:O,ROW($B$3)+4*(ROW($B357)-ROW($B$3)))</f>
        <v>883</v>
      </c>
      <c r="M357" s="32">
        <f>INDEX('Обработка исходного'!P:P,ROW($B$3)+4*(ROW($B357)-ROW($B$3)))</f>
        <v>883</v>
      </c>
      <c r="N357" s="32">
        <f>INDEX('Обработка исходного'!Q:Q,ROW($B$3)+4*(ROW($B357)-ROW($B$3)))</f>
        <v>883</v>
      </c>
      <c r="O357" s="32">
        <f>INDEX('Обработка исходного'!R:R,ROW($B$3)+4*(ROW($B357)-ROW($B$3)))</f>
        <v>883</v>
      </c>
      <c r="P357" s="33">
        <f>INDEX('Обработка исходного'!S:S,ROW($B$3)+4*(ROW($B357)-ROW($B$3)))</f>
        <v>883</v>
      </c>
    </row>
    <row r="358" spans="1:16" ht="25.5" x14ac:dyDescent="0.25">
      <c r="A358" s="10" t="str">
        <f>INDEX('Обработка исходного'!B:B,ROW($B$3)+4*(ROW($B358)-ROW($B$3)))</f>
        <v>Сплав на железоникелевой основе</v>
      </c>
      <c r="B358" s="47" t="str">
        <f>INDEX('Обработка исходного'!D:D,ROW($B$3)+4*(ROW($B358)-ROW($B$3)))</f>
        <v>Сплав 0Х20Н46Б</v>
      </c>
      <c r="C358" s="27" t="str">
        <f>IF(ISBLANK(INDEX('Обработка исходного'!E:E,ROW($B$3)+4*(ROW($B358)-ROW($B$3)))),"",INDEX('Обработка исходного'!E:E,ROW($B$3)+4*(ROW($B358)-ROW($B$3))))</f>
        <v>Бесшовные трубы холодно и теплодеформированные наружным диаметром от 13 до 32 мм с толщиной стенки от 1,5 до 3 мм</v>
      </c>
      <c r="D358" s="31">
        <f>INDEX('Обработка исходного'!G:G,ROW($B$3)+4*(ROW($B358)-ROW($B$3)))</f>
        <v>520</v>
      </c>
      <c r="E358" s="32">
        <f>INDEX('Обработка исходного'!H:H,ROW($B$3)+4*(ROW($B358)-ROW($B$3)))</f>
        <v>510</v>
      </c>
      <c r="F358" s="32">
        <f>INDEX('Обработка исходного'!I:I,ROW($B$3)+4*(ROW($B358)-ROW($B$3)))</f>
        <v>510</v>
      </c>
      <c r="G358" s="32">
        <f>INDEX('Обработка исходного'!J:J,ROW($B$3)+4*(ROW($B358)-ROW($B$3)))</f>
        <v>491</v>
      </c>
      <c r="H358" s="32">
        <f>INDEX('Обработка исходного'!K:K,ROW($B$3)+4*(ROW($B358)-ROW($B$3)))</f>
        <v>451</v>
      </c>
      <c r="I358" s="32">
        <f>INDEX('Обработка исходного'!L:L,ROW($B$3)+4*(ROW($B358)-ROW($B$3)))</f>
        <v>441</v>
      </c>
      <c r="J358" s="32">
        <f>INDEX('Обработка исходного'!M:M,ROW($B$3)+4*(ROW($B358)-ROW($B$3)))</f>
        <v>441</v>
      </c>
      <c r="K358" s="32">
        <f>INDEX('Обработка исходного'!N:N,ROW($B$3)+4*(ROW($B358)-ROW($B$3)))</f>
        <v>441</v>
      </c>
      <c r="L358" s="32">
        <f>INDEX('Обработка исходного'!O:O,ROW($B$3)+4*(ROW($B358)-ROW($B$3)))</f>
        <v>441</v>
      </c>
      <c r="M358" s="32">
        <f>INDEX('Обработка исходного'!P:P,ROW($B$3)+4*(ROW($B358)-ROW($B$3)))</f>
        <v>441</v>
      </c>
      <c r="N358" s="32">
        <f>INDEX('Обработка исходного'!Q:Q,ROW($B$3)+4*(ROW($B358)-ROW($B$3)))</f>
        <v>432</v>
      </c>
      <c r="O358" s="32">
        <f>INDEX('Обработка исходного'!R:R,ROW($B$3)+4*(ROW($B358)-ROW($B$3)))</f>
        <v>422</v>
      </c>
      <c r="P358" s="33">
        <f>INDEX('Обработка исходного'!S:S,ROW($B$3)+4*(ROW($B358)-ROW($B$3)))</f>
        <v>392</v>
      </c>
    </row>
    <row r="359" spans="1:16" ht="25.5" x14ac:dyDescent="0.25">
      <c r="A359" s="10" t="str">
        <f>INDEX('Обработка исходного'!B:B,ROW($B$3)+4*(ROW($B359)-ROW($B$3)))</f>
        <v>Сплав на железоникелевой основе</v>
      </c>
      <c r="B359" s="47" t="str">
        <f>INDEX('Обработка исходного'!D:D,ROW($B$3)+4*(ROW($B359)-ROW($B$3)))</f>
        <v>Сплав 0Х20Н46Б</v>
      </c>
      <c r="C359" s="27" t="str">
        <f>IF(ISBLANK(INDEX('Обработка исходного'!E:E,ROW($B$3)+4*(ROW($B359)-ROW($B$3)))),"",INDEX('Обработка исходного'!E:E,ROW($B$3)+4*(ROW($B359)-ROW($B$3))))</f>
        <v>Прутки круглого и квадратного сечения толщиной или диаметром от 30 до 170 мм</v>
      </c>
      <c r="D359" s="31">
        <f>INDEX('Обработка исходного'!G:G,ROW($B$3)+4*(ROW($B359)-ROW($B$3)))</f>
        <v>540</v>
      </c>
      <c r="E359" s="32">
        <f>INDEX('Обработка исходного'!H:H,ROW($B$3)+4*(ROW($B359)-ROW($B$3)))</f>
        <v>530</v>
      </c>
      <c r="F359" s="32">
        <f>INDEX('Обработка исходного'!I:I,ROW($B$3)+4*(ROW($B359)-ROW($B$3)))</f>
        <v>530</v>
      </c>
      <c r="G359" s="32">
        <f>INDEX('Обработка исходного'!J:J,ROW($B$3)+4*(ROW($B359)-ROW($B$3)))</f>
        <v>510</v>
      </c>
      <c r="H359" s="32">
        <f>INDEX('Обработка исходного'!K:K,ROW($B$3)+4*(ROW($B359)-ROW($B$3)))</f>
        <v>471</v>
      </c>
      <c r="I359" s="32">
        <f>INDEX('Обработка исходного'!L:L,ROW($B$3)+4*(ROW($B359)-ROW($B$3)))</f>
        <v>461</v>
      </c>
      <c r="J359" s="32">
        <f>INDEX('Обработка исходного'!M:M,ROW($B$3)+4*(ROW($B359)-ROW($B$3)))</f>
        <v>461</v>
      </c>
      <c r="K359" s="32">
        <f>INDEX('Обработка исходного'!N:N,ROW($B$3)+4*(ROW($B359)-ROW($B$3)))</f>
        <v>461</v>
      </c>
      <c r="L359" s="32">
        <f>INDEX('Обработка исходного'!O:O,ROW($B$3)+4*(ROW($B359)-ROW($B$3)))</f>
        <v>461</v>
      </c>
      <c r="M359" s="32">
        <f>INDEX('Обработка исходного'!P:P,ROW($B$3)+4*(ROW($B359)-ROW($B$3)))</f>
        <v>461</v>
      </c>
      <c r="N359" s="32">
        <f>INDEX('Обработка исходного'!Q:Q,ROW($B$3)+4*(ROW($B359)-ROW($B$3)))</f>
        <v>451</v>
      </c>
      <c r="O359" s="32">
        <f>INDEX('Обработка исходного'!R:R,ROW($B$3)+4*(ROW($B359)-ROW($B$3)))</f>
        <v>441</v>
      </c>
      <c r="P359" s="33">
        <f>INDEX('Обработка исходного'!S:S,ROW($B$3)+4*(ROW($B359)-ROW($B$3)))</f>
        <v>412</v>
      </c>
    </row>
  </sheetData>
  <mergeCells count="4">
    <mergeCell ref="D1:P1"/>
    <mergeCell ref="B1:B2"/>
    <mergeCell ref="C1:C2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71"/>
  <sheetViews>
    <sheetView tabSelected="1" workbookViewId="0">
      <selection activeCell="B1" sqref="B1:B2"/>
    </sheetView>
  </sheetViews>
  <sheetFormatPr defaultRowHeight="42" customHeight="1" x14ac:dyDescent="0.25"/>
  <cols>
    <col min="1" max="1" width="55.85546875" style="13" bestFit="1" customWidth="1"/>
    <col min="2" max="2" width="24.85546875" style="84" bestFit="1" customWidth="1"/>
    <col min="3" max="3" width="65.42578125" style="13" customWidth="1"/>
    <col min="4" max="4" width="7.7109375" style="91" customWidth="1"/>
    <col min="5" max="15" width="7.7109375" style="92" customWidth="1"/>
    <col min="16" max="16" width="7.7109375" style="93" customWidth="1"/>
    <col min="17" max="16384" width="9.140625" style="1"/>
  </cols>
  <sheetData>
    <row r="1" spans="1:16" ht="42" customHeight="1" x14ac:dyDescent="0.25">
      <c r="A1" s="68" t="s">
        <v>205</v>
      </c>
      <c r="B1" s="69" t="s">
        <v>0</v>
      </c>
      <c r="C1" s="70" t="s">
        <v>1</v>
      </c>
      <c r="D1" s="71" t="s">
        <v>2</v>
      </c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3"/>
    </row>
    <row r="2" spans="1:16" ht="42" customHeight="1" thickBot="1" x14ac:dyDescent="0.3">
      <c r="A2" s="74"/>
      <c r="B2" s="75"/>
      <c r="C2" s="76"/>
      <c r="D2" s="85">
        <v>20</v>
      </c>
      <c r="E2" s="86">
        <v>50</v>
      </c>
      <c r="F2" s="86">
        <v>100</v>
      </c>
      <c r="G2" s="86">
        <v>150</v>
      </c>
      <c r="H2" s="86">
        <v>200</v>
      </c>
      <c r="I2" s="86">
        <v>250</v>
      </c>
      <c r="J2" s="86">
        <v>300</v>
      </c>
      <c r="K2" s="86">
        <v>350</v>
      </c>
      <c r="L2" s="86">
        <v>400</v>
      </c>
      <c r="M2" s="86">
        <v>450</v>
      </c>
      <c r="N2" s="86">
        <v>500</v>
      </c>
      <c r="O2" s="86">
        <v>550</v>
      </c>
      <c r="P2" s="87">
        <v>600</v>
      </c>
    </row>
    <row r="3" spans="1:16" ht="42" customHeight="1" x14ac:dyDescent="0.25">
      <c r="A3" s="77" t="str">
        <f>INDEX('Обработка исходного'!B:B,ROW($B$3)+4*(ROW($B3)-ROW($B$3)))</f>
        <v>Сталь углеродистая</v>
      </c>
      <c r="B3" s="80" t="str">
        <f>INDEX('Обработка исходного'!D:D,ROW($B$3)+4*(ROW($B3)-ROW($B$3)))</f>
        <v>Ст3сп5</v>
      </c>
      <c r="C3" s="78" t="str">
        <f>IF(ISBLANK(INDEX('Обработка исходного'!E:E,ROW($B$3)+4*(ROW($B3)-ROW($B$3)))),"",INDEX('Обработка исходного'!E:E,ROW($B$3)+4*(ROW($B3)-ROW($B$3))))</f>
        <v>Горячекатаная сортовая фасонная и листовая сталь толщиной до 20 мм</v>
      </c>
      <c r="D3" s="88">
        <f>INDEX('Обработка исходного'!G:G,ROW($B$3)+4*(ROW($B3)-ROW($B$3))+1)</f>
        <v>245</v>
      </c>
      <c r="E3" s="89">
        <f>INDEX('Обработка исходного'!H:H,ROW($B$3)+4*(ROW($B3)-ROW($B$3))+1)</f>
        <v>235</v>
      </c>
      <c r="F3" s="89">
        <f>INDEX('Обработка исходного'!I:I,ROW($B$3)+4*(ROW($B3)-ROW($B$3))+1)</f>
        <v>235</v>
      </c>
      <c r="G3" s="89">
        <f>INDEX('Обработка исходного'!J:J,ROW($B$3)+4*(ROW($B3)-ROW($B$3))+1)</f>
        <v>235</v>
      </c>
      <c r="H3" s="89">
        <f>INDEX('Обработка исходного'!K:K,ROW($B$3)+4*(ROW($B3)-ROW($B$3))+1)</f>
        <v>235</v>
      </c>
      <c r="I3" s="89">
        <f>INDEX('Обработка исходного'!L:L,ROW($B$3)+4*(ROW($B3)-ROW($B$3))+1)</f>
        <v>206</v>
      </c>
      <c r="J3" s="89">
        <f>INDEX('Обработка исходного'!M:M,ROW($B$3)+4*(ROW($B3)-ROW($B$3))+1)</f>
        <v>186</v>
      </c>
      <c r="K3" s="89" t="str">
        <f>INDEX('Обработка исходного'!N:N,ROW($B$3)+4*(ROW($B3)-ROW($B$3))+1)</f>
        <v>-</v>
      </c>
      <c r="L3" s="89" t="str">
        <f>INDEX('Обработка исходного'!O:O,ROW($B$3)+4*(ROW($B3)-ROW($B$3))+1)</f>
        <v>-</v>
      </c>
      <c r="M3" s="89" t="str">
        <f>INDEX('Обработка исходного'!P:P,ROW($B$3)+4*(ROW($B3)-ROW($B$3))+1)</f>
        <v>-</v>
      </c>
      <c r="N3" s="89" t="str">
        <f>INDEX('Обработка исходного'!Q:Q,ROW($B$3)+4*(ROW($B3)-ROW($B$3))+1)</f>
        <v>-</v>
      </c>
      <c r="O3" s="89" t="str">
        <f>INDEX('Обработка исходного'!R:R,ROW($B$3)+4*(ROW($B3)-ROW($B$3))+1)</f>
        <v>-</v>
      </c>
      <c r="P3" s="90" t="str">
        <f>INDEX('Обработка исходного'!S:S,ROW($B$3)+4*(ROW($B3)-ROW($B$3))+1)</f>
        <v>-</v>
      </c>
    </row>
    <row r="4" spans="1:16" ht="42" customHeight="1" x14ac:dyDescent="0.25">
      <c r="A4" s="79" t="str">
        <f>INDEX('Обработка исходного'!B:B,ROW($B$3)+4*(ROW($B4)-ROW($B$3)))</f>
        <v>Сталь углеродистая</v>
      </c>
      <c r="B4" s="81" t="str">
        <f>INDEX('Обработка исходного'!D:D,ROW($B$3)+4*(ROW($B4)-ROW($B$3)))</f>
        <v>Ст3сп5</v>
      </c>
      <c r="C4" s="78" t="str">
        <f>IF(ISBLANK(INDEX('Обработка исходного'!E:E,ROW($B$3)+4*(ROW($B4)-ROW($B$3)))),"",INDEX('Обработка исходного'!E:E,ROW($B$3)+4*(ROW($B4)-ROW($B$3))))</f>
        <v>Горячекатаная сортовая фасонная и листовая сталь толщиной от 20 до 100 мм</v>
      </c>
      <c r="D4" s="88">
        <f>INDEX('Обработка исходного'!G:G,ROW($B$3)+4*(ROW($B4)-ROW($B$3))+1)</f>
        <v>206</v>
      </c>
      <c r="E4" s="89">
        <f>INDEX('Обработка исходного'!H:H,ROW($B$3)+4*(ROW($B4)-ROW($B$3))+1)</f>
        <v>196</v>
      </c>
      <c r="F4" s="89">
        <f>INDEX('Обработка исходного'!I:I,ROW($B$3)+4*(ROW($B4)-ROW($B$3))+1)</f>
        <v>196</v>
      </c>
      <c r="G4" s="89">
        <f>INDEX('Обработка исходного'!J:J,ROW($B$3)+4*(ROW($B4)-ROW($B$3))+1)</f>
        <v>196</v>
      </c>
      <c r="H4" s="89">
        <f>INDEX('Обработка исходного'!K:K,ROW($B$3)+4*(ROW($B4)-ROW($B$3))+1)</f>
        <v>196</v>
      </c>
      <c r="I4" s="89">
        <f>INDEX('Обработка исходного'!L:L,ROW($B$3)+4*(ROW($B4)-ROW($B$3))+1)</f>
        <v>177</v>
      </c>
      <c r="J4" s="89">
        <f>INDEX('Обработка исходного'!M:M,ROW($B$3)+4*(ROW($B4)-ROW($B$3))+1)</f>
        <v>157</v>
      </c>
      <c r="K4" s="89" t="str">
        <f>INDEX('Обработка исходного'!N:N,ROW($B$3)+4*(ROW($B4)-ROW($B$3))+1)</f>
        <v>-</v>
      </c>
      <c r="L4" s="89" t="str">
        <f>INDEX('Обработка исходного'!O:O,ROW($B$3)+4*(ROW($B4)-ROW($B$3))+1)</f>
        <v>-</v>
      </c>
      <c r="M4" s="89" t="str">
        <f>INDEX('Обработка исходного'!P:P,ROW($B$3)+4*(ROW($B4)-ROW($B$3))+1)</f>
        <v>-</v>
      </c>
      <c r="N4" s="89" t="str">
        <f>INDEX('Обработка исходного'!Q:Q,ROW($B$3)+4*(ROW($B4)-ROW($B$3))+1)</f>
        <v>-</v>
      </c>
      <c r="O4" s="89" t="str">
        <f>INDEX('Обработка исходного'!R:R,ROW($B$3)+4*(ROW($B4)-ROW($B$3))+1)</f>
        <v>-</v>
      </c>
      <c r="P4" s="90" t="str">
        <f>INDEX('Обработка исходного'!S:S,ROW($B$3)+4*(ROW($B4)-ROW($B$3))+1)</f>
        <v>-</v>
      </c>
    </row>
    <row r="5" spans="1:16" ht="42" customHeight="1" x14ac:dyDescent="0.25">
      <c r="A5" s="79" t="str">
        <f>INDEX('Обработка исходного'!B:B,ROW($B$3)+4*(ROW($B5)-ROW($B$3)))</f>
        <v>Сталь углеродистая</v>
      </c>
      <c r="B5" s="81" t="str">
        <f>INDEX('Обработка исходного'!D:D,ROW($B$3)+4*(ROW($B5)-ROW($B$3)))</f>
        <v>Ст3сп5</v>
      </c>
      <c r="C5" s="78" t="str">
        <f>IF(ISBLANK(INDEX('Обработка исходного'!E:E,ROW($B$3)+4*(ROW($B5)-ROW($B$3)))),"",INDEX('Обработка исходного'!E:E,ROW($B$3)+4*(ROW($B5)-ROW($B$3))))</f>
        <v>Горячекатаная сортовая фасонная и листовая сталь толщиной более 100 мм</v>
      </c>
      <c r="D5" s="88">
        <f>INDEX('Обработка исходного'!G:G,ROW($B$3)+4*(ROW($B5)-ROW($B$3))+1)</f>
        <v>206</v>
      </c>
      <c r="E5" s="89">
        <f>INDEX('Обработка исходного'!H:H,ROW($B$3)+4*(ROW($B5)-ROW($B$3))+1)</f>
        <v>196</v>
      </c>
      <c r="F5" s="89">
        <f>INDEX('Обработка исходного'!I:I,ROW($B$3)+4*(ROW($B5)-ROW($B$3))+1)</f>
        <v>196</v>
      </c>
      <c r="G5" s="89">
        <f>INDEX('Обработка исходного'!J:J,ROW($B$3)+4*(ROW($B5)-ROW($B$3))+1)</f>
        <v>196</v>
      </c>
      <c r="H5" s="89">
        <f>INDEX('Обработка исходного'!K:K,ROW($B$3)+4*(ROW($B5)-ROW($B$3))+1)</f>
        <v>196</v>
      </c>
      <c r="I5" s="89">
        <f>INDEX('Обработка исходного'!L:L,ROW($B$3)+4*(ROW($B5)-ROW($B$3))+1)</f>
        <v>177</v>
      </c>
      <c r="J5" s="89">
        <f>INDEX('Обработка исходного'!M:M,ROW($B$3)+4*(ROW($B5)-ROW($B$3))+1)</f>
        <v>157</v>
      </c>
      <c r="K5" s="89" t="str">
        <f>INDEX('Обработка исходного'!N:N,ROW($B$3)+4*(ROW($B5)-ROW($B$3))+1)</f>
        <v>-</v>
      </c>
      <c r="L5" s="89" t="str">
        <f>INDEX('Обработка исходного'!O:O,ROW($B$3)+4*(ROW($B5)-ROW($B$3))+1)</f>
        <v>-</v>
      </c>
      <c r="M5" s="89" t="str">
        <f>INDEX('Обработка исходного'!P:P,ROW($B$3)+4*(ROW($B5)-ROW($B$3))+1)</f>
        <v>-</v>
      </c>
      <c r="N5" s="89" t="str">
        <f>INDEX('Обработка исходного'!Q:Q,ROW($B$3)+4*(ROW($B5)-ROW($B$3))+1)</f>
        <v>-</v>
      </c>
      <c r="O5" s="89" t="str">
        <f>INDEX('Обработка исходного'!R:R,ROW($B$3)+4*(ROW($B5)-ROW($B$3))+1)</f>
        <v>-</v>
      </c>
      <c r="P5" s="90" t="str">
        <f>INDEX('Обработка исходного'!S:S,ROW($B$3)+4*(ROW($B5)-ROW($B$3))+1)</f>
        <v>-</v>
      </c>
    </row>
    <row r="6" spans="1:16" ht="42" customHeight="1" x14ac:dyDescent="0.25">
      <c r="A6" s="79" t="str">
        <f>INDEX('Обработка исходного'!B:B,ROW($B$3)+4*(ROW($B6)-ROW($B$3)))</f>
        <v>Сталь углеродистая</v>
      </c>
      <c r="B6" s="81" t="str">
        <f>INDEX('Обработка исходного'!D:D,ROW($B$3)+4*(ROW($B6)-ROW($B$3)))</f>
        <v>Ст3сп5</v>
      </c>
      <c r="C6" s="78" t="str">
        <f>IF(ISBLANK(INDEX('Обработка исходного'!E:E,ROW($B$3)+4*(ROW($B6)-ROW($B$3)))),"",INDEX('Обработка исходного'!E:E,ROW($B$3)+4*(ROW($B6)-ROW($B$3))))</f>
        <v>Трубы</v>
      </c>
      <c r="D6" s="88">
        <f>INDEX('Обработка исходного'!G:G,ROW($B$3)+4*(ROW($B6)-ROW($B$3))+1)</f>
        <v>206</v>
      </c>
      <c r="E6" s="89">
        <f>INDEX('Обработка исходного'!H:H,ROW($B$3)+4*(ROW($B6)-ROW($B$3))+1)</f>
        <v>196</v>
      </c>
      <c r="F6" s="89">
        <f>INDEX('Обработка исходного'!I:I,ROW($B$3)+4*(ROW($B6)-ROW($B$3))+1)</f>
        <v>196</v>
      </c>
      <c r="G6" s="89">
        <f>INDEX('Обработка исходного'!J:J,ROW($B$3)+4*(ROW($B6)-ROW($B$3))+1)</f>
        <v>196</v>
      </c>
      <c r="H6" s="89">
        <f>INDEX('Обработка исходного'!K:K,ROW($B$3)+4*(ROW($B6)-ROW($B$3))+1)</f>
        <v>196</v>
      </c>
      <c r="I6" s="89">
        <f>INDEX('Обработка исходного'!L:L,ROW($B$3)+4*(ROW($B6)-ROW($B$3))+1)</f>
        <v>177</v>
      </c>
      <c r="J6" s="89">
        <f>INDEX('Обработка исходного'!M:M,ROW($B$3)+4*(ROW($B6)-ROW($B$3))+1)</f>
        <v>157</v>
      </c>
      <c r="K6" s="89" t="str">
        <f>INDEX('Обработка исходного'!N:N,ROW($B$3)+4*(ROW($B6)-ROW($B$3))+1)</f>
        <v>-</v>
      </c>
      <c r="L6" s="89" t="str">
        <f>INDEX('Обработка исходного'!O:O,ROW($B$3)+4*(ROW($B6)-ROW($B$3))+1)</f>
        <v>-</v>
      </c>
      <c r="M6" s="89" t="str">
        <f>INDEX('Обработка исходного'!P:P,ROW($B$3)+4*(ROW($B6)-ROW($B$3))+1)</f>
        <v>-</v>
      </c>
      <c r="N6" s="89" t="str">
        <f>INDEX('Обработка исходного'!Q:Q,ROW($B$3)+4*(ROW($B6)-ROW($B$3))+1)</f>
        <v>-</v>
      </c>
      <c r="O6" s="89" t="str">
        <f>INDEX('Обработка исходного'!R:R,ROW($B$3)+4*(ROW($B6)-ROW($B$3))+1)</f>
        <v>-</v>
      </c>
      <c r="P6" s="90" t="str">
        <f>INDEX('Обработка исходного'!S:S,ROW($B$3)+4*(ROW($B6)-ROW($B$3))+1)</f>
        <v>-</v>
      </c>
    </row>
    <row r="7" spans="1:16" ht="42" customHeight="1" x14ac:dyDescent="0.25">
      <c r="A7" s="79" t="str">
        <f>INDEX('Обработка исходного'!B:B,ROW($B$3)+4*(ROW($B7)-ROW($B$3)))</f>
        <v>Сталь углеродистая</v>
      </c>
      <c r="B7" s="81" t="str">
        <f>INDEX('Обработка исходного'!D:D,ROW($B$3)+4*(ROW($B7)-ROW($B$3)))</f>
        <v>Ст3сп5</v>
      </c>
      <c r="C7" s="78" t="str">
        <f>IF(ISBLANK(INDEX('Обработка исходного'!E:E,ROW($B$3)+4*(ROW($B7)-ROW($B$3)))),"",INDEX('Обработка исходного'!E:E,ROW($B$3)+4*(ROW($B7)-ROW($B$3))))</f>
        <v>Поковки диаметром или толщиной до 300 мм, КП175*</v>
      </c>
      <c r="D7" s="88">
        <f>INDEX('Обработка исходного'!G:G,ROW($B$3)+4*(ROW($B7)-ROW($B$3))+1)</f>
        <v>175</v>
      </c>
      <c r="E7" s="89">
        <f>INDEX('Обработка исходного'!H:H,ROW($B$3)+4*(ROW($B7)-ROW($B$3))+1)</f>
        <v>167</v>
      </c>
      <c r="F7" s="89">
        <f>INDEX('Обработка исходного'!I:I,ROW($B$3)+4*(ROW($B7)-ROW($B$3))+1)</f>
        <v>167</v>
      </c>
      <c r="G7" s="89">
        <f>INDEX('Обработка исходного'!J:J,ROW($B$3)+4*(ROW($B7)-ROW($B$3))+1)</f>
        <v>167</v>
      </c>
      <c r="H7" s="89">
        <f>INDEX('Обработка исходного'!K:K,ROW($B$3)+4*(ROW($B7)-ROW($B$3))+1)</f>
        <v>157</v>
      </c>
      <c r="I7" s="89">
        <f>INDEX('Обработка исходного'!L:L,ROW($B$3)+4*(ROW($B7)-ROW($B$3))+1)</f>
        <v>147</v>
      </c>
      <c r="J7" s="89">
        <f>INDEX('Обработка исходного'!M:M,ROW($B$3)+4*(ROW($B7)-ROW($B$3))+1)</f>
        <v>137</v>
      </c>
      <c r="K7" s="89" t="str">
        <f>INDEX('Обработка исходного'!N:N,ROW($B$3)+4*(ROW($B7)-ROW($B$3))+1)</f>
        <v>-</v>
      </c>
      <c r="L7" s="89" t="str">
        <f>INDEX('Обработка исходного'!O:O,ROW($B$3)+4*(ROW($B7)-ROW($B$3))+1)</f>
        <v>-</v>
      </c>
      <c r="M7" s="89" t="str">
        <f>INDEX('Обработка исходного'!P:P,ROW($B$3)+4*(ROW($B7)-ROW($B$3))+1)</f>
        <v>-</v>
      </c>
      <c r="N7" s="89" t="str">
        <f>INDEX('Обработка исходного'!Q:Q,ROW($B$3)+4*(ROW($B7)-ROW($B$3))+1)</f>
        <v>-</v>
      </c>
      <c r="O7" s="89" t="str">
        <f>INDEX('Обработка исходного'!R:R,ROW($B$3)+4*(ROW($B7)-ROW($B$3))+1)</f>
        <v>-</v>
      </c>
      <c r="P7" s="90" t="str">
        <f>INDEX('Обработка исходного'!S:S,ROW($B$3)+4*(ROW($B7)-ROW($B$3))+1)</f>
        <v>-</v>
      </c>
    </row>
    <row r="8" spans="1:16" ht="42" customHeight="1" x14ac:dyDescent="0.25">
      <c r="A8" s="79" t="str">
        <f>INDEX('Обработка исходного'!B:B,ROW($B$3)+4*(ROW($B8)-ROW($B$3)))</f>
        <v>Сталь углеродистая</v>
      </c>
      <c r="B8" s="81" t="str">
        <f>INDEX('Обработка исходного'!D:D,ROW($B$3)+4*(ROW($B8)-ROW($B$3)))</f>
        <v>Ст3сп5</v>
      </c>
      <c r="C8" s="78" t="str">
        <f>IF(ISBLANK(INDEX('Обработка исходного'!E:E,ROW($B$3)+4*(ROW($B8)-ROW($B$3)))),"",INDEX('Обработка исходного'!E:E,ROW($B$3)+4*(ROW($B8)-ROW($B$3))))</f>
        <v>Поковки диаметром или толщиной до 300 мм, КП195*</v>
      </c>
      <c r="D8" s="88">
        <f>INDEX('Обработка исходного'!G:G,ROW($B$3)+4*(ROW($B8)-ROW($B$3))+1)</f>
        <v>195</v>
      </c>
      <c r="E8" s="89">
        <f>INDEX('Обработка исходного'!H:H,ROW($B$3)+4*(ROW($B8)-ROW($B$3))+1)</f>
        <v>195</v>
      </c>
      <c r="F8" s="89">
        <f>INDEX('Обработка исходного'!I:I,ROW($B$3)+4*(ROW($B8)-ROW($B$3))+1)</f>
        <v>195</v>
      </c>
      <c r="G8" s="89">
        <f>INDEX('Обработка исходного'!J:J,ROW($B$3)+4*(ROW($B8)-ROW($B$3))+1)</f>
        <v>195</v>
      </c>
      <c r="H8" s="89">
        <f>INDEX('Обработка исходного'!K:K,ROW($B$3)+4*(ROW($B8)-ROW($B$3))+1)</f>
        <v>177</v>
      </c>
      <c r="I8" s="89">
        <f>INDEX('Обработка исходного'!L:L,ROW($B$3)+4*(ROW($B8)-ROW($B$3))+1)</f>
        <v>167</v>
      </c>
      <c r="J8" s="89">
        <f>INDEX('Обработка исходного'!M:M,ROW($B$3)+4*(ROW($B8)-ROW($B$3))+1)</f>
        <v>147</v>
      </c>
      <c r="K8" s="89" t="str">
        <f>INDEX('Обработка исходного'!N:N,ROW($B$3)+4*(ROW($B8)-ROW($B$3))+1)</f>
        <v>-</v>
      </c>
      <c r="L8" s="89" t="str">
        <f>INDEX('Обработка исходного'!O:O,ROW($B$3)+4*(ROW($B8)-ROW($B$3))+1)</f>
        <v>-</v>
      </c>
      <c r="M8" s="89" t="str">
        <f>INDEX('Обработка исходного'!P:P,ROW($B$3)+4*(ROW($B8)-ROW($B$3))+1)</f>
        <v>-</v>
      </c>
      <c r="N8" s="89" t="str">
        <f>INDEX('Обработка исходного'!Q:Q,ROW($B$3)+4*(ROW($B8)-ROW($B$3))+1)</f>
        <v>-</v>
      </c>
      <c r="O8" s="89" t="str">
        <f>INDEX('Обработка исходного'!R:R,ROW($B$3)+4*(ROW($B8)-ROW($B$3))+1)</f>
        <v>-</v>
      </c>
      <c r="P8" s="90" t="str">
        <f>INDEX('Обработка исходного'!S:S,ROW($B$3)+4*(ROW($B8)-ROW($B$3))+1)</f>
        <v>-</v>
      </c>
    </row>
    <row r="9" spans="1:16" ht="42" customHeight="1" x14ac:dyDescent="0.25">
      <c r="A9" s="79" t="str">
        <f>INDEX('Обработка исходного'!B:B,ROW($B$3)+4*(ROW($B9)-ROW($B$3)))</f>
        <v>Сталь углеродистая</v>
      </c>
      <c r="B9" s="81" t="str">
        <f>INDEX('Обработка исходного'!D:D,ROW($B$3)+4*(ROW($B9)-ROW($B$3)))</f>
        <v>Ст3сп5</v>
      </c>
      <c r="C9" s="78" t="str">
        <f>IF(ISBLANK(INDEX('Обработка исходного'!E:E,ROW($B$3)+4*(ROW($B9)-ROW($B$3)))),"",INDEX('Обработка исходного'!E:E,ROW($B$3)+4*(ROW($B9)-ROW($B$3))))</f>
        <v>Поковки диаметром или толщиной до 50 мм, КП215*</v>
      </c>
      <c r="D9" s="88">
        <f>INDEX('Обработка исходного'!G:G,ROW($B$3)+4*(ROW($B9)-ROW($B$3))+1)</f>
        <v>215</v>
      </c>
      <c r="E9" s="89">
        <f>INDEX('Обработка исходного'!H:H,ROW($B$3)+4*(ROW($B9)-ROW($B$3))+1)</f>
        <v>206</v>
      </c>
      <c r="F9" s="89">
        <f>INDEX('Обработка исходного'!I:I,ROW($B$3)+4*(ROW($B9)-ROW($B$3))+1)</f>
        <v>206</v>
      </c>
      <c r="G9" s="89">
        <f>INDEX('Обработка исходного'!J:J,ROW($B$3)+4*(ROW($B9)-ROW($B$3))+1)</f>
        <v>206</v>
      </c>
      <c r="H9" s="89">
        <f>INDEX('Обработка исходного'!K:K,ROW($B$3)+4*(ROW($B9)-ROW($B$3))+1)</f>
        <v>196</v>
      </c>
      <c r="I9" s="89">
        <f>INDEX('Обработка исходного'!L:L,ROW($B$3)+4*(ROW($B9)-ROW($B$3))+1)</f>
        <v>196</v>
      </c>
      <c r="J9" s="89">
        <f>INDEX('Обработка исходного'!M:M,ROW($B$3)+4*(ROW($B9)-ROW($B$3))+1)</f>
        <v>167</v>
      </c>
      <c r="K9" s="89" t="str">
        <f>INDEX('Обработка исходного'!N:N,ROW($B$3)+4*(ROW($B9)-ROW($B$3))+1)</f>
        <v>-</v>
      </c>
      <c r="L9" s="89" t="str">
        <f>INDEX('Обработка исходного'!O:O,ROW($B$3)+4*(ROW($B9)-ROW($B$3))+1)</f>
        <v>-</v>
      </c>
      <c r="M9" s="89" t="str">
        <f>INDEX('Обработка исходного'!P:P,ROW($B$3)+4*(ROW($B9)-ROW($B$3))+1)</f>
        <v>-</v>
      </c>
      <c r="N9" s="89" t="str">
        <f>INDEX('Обработка исходного'!Q:Q,ROW($B$3)+4*(ROW($B9)-ROW($B$3))+1)</f>
        <v>-</v>
      </c>
      <c r="O9" s="89" t="str">
        <f>INDEX('Обработка исходного'!R:R,ROW($B$3)+4*(ROW($B9)-ROW($B$3))+1)</f>
        <v>-</v>
      </c>
      <c r="P9" s="90" t="str">
        <f>INDEX('Обработка исходного'!S:S,ROW($B$3)+4*(ROW($B9)-ROW($B$3))+1)</f>
        <v>-</v>
      </c>
    </row>
    <row r="10" spans="1:16" ht="42" customHeight="1" x14ac:dyDescent="0.25">
      <c r="A10" s="79" t="str">
        <f>INDEX('Обработка исходного'!B:B,ROW($B$3)+4*(ROW($B10)-ROW($B$3)))</f>
        <v>Сталь углеродистая</v>
      </c>
      <c r="B10" s="81">
        <f>INDEX('Обработка исходного'!D:D,ROW($B$3)+4*(ROW($B10)-ROW($B$3)))</f>
        <v>10</v>
      </c>
      <c r="C10" s="78" t="str">
        <f>IF(ISBLANK(INDEX('Обработка исходного'!E:E,ROW($B$3)+4*(ROW($B10)-ROW($B$3)))),"",INDEX('Обработка исходного'!E:E,ROW($B$3)+4*(ROW($B10)-ROW($B$3))))</f>
        <v>Трубы холодно- и теплодеформированные бесшовные</v>
      </c>
      <c r="D10" s="88">
        <f>INDEX('Обработка исходного'!G:G,ROW($B$3)+4*(ROW($B10)-ROW($B$3))+1)</f>
        <v>206</v>
      </c>
      <c r="E10" s="89">
        <f>INDEX('Обработка исходного'!H:H,ROW($B$3)+4*(ROW($B10)-ROW($B$3))+1)</f>
        <v>196</v>
      </c>
      <c r="F10" s="89">
        <f>INDEX('Обработка исходного'!I:I,ROW($B$3)+4*(ROW($B10)-ROW($B$3))+1)</f>
        <v>195</v>
      </c>
      <c r="G10" s="89">
        <f>INDEX('Обработка исходного'!J:J,ROW($B$3)+4*(ROW($B10)-ROW($B$3))+1)</f>
        <v>181</v>
      </c>
      <c r="H10" s="89">
        <f>INDEX('Обработка исходного'!K:K,ROW($B$3)+4*(ROW($B10)-ROW($B$3))+1)</f>
        <v>176</v>
      </c>
      <c r="I10" s="89">
        <f>INDEX('Обработка исходного'!L:L,ROW($B$3)+4*(ROW($B10)-ROW($B$3))+1)</f>
        <v>157</v>
      </c>
      <c r="J10" s="89">
        <f>INDEX('Обработка исходного'!M:M,ROW($B$3)+4*(ROW($B10)-ROW($B$3))+1)</f>
        <v>137</v>
      </c>
      <c r="K10" s="89">
        <f>INDEX('Обработка исходного'!N:N,ROW($B$3)+4*(ROW($B10)-ROW($B$3))+1)</f>
        <v>118</v>
      </c>
      <c r="L10" s="89" t="str">
        <f>INDEX('Обработка исходного'!O:O,ROW($B$3)+4*(ROW($B10)-ROW($B$3))+1)</f>
        <v>-</v>
      </c>
      <c r="M10" s="89" t="str">
        <f>INDEX('Обработка исходного'!P:P,ROW($B$3)+4*(ROW($B10)-ROW($B$3))+1)</f>
        <v>-</v>
      </c>
      <c r="N10" s="89" t="str">
        <f>INDEX('Обработка исходного'!Q:Q,ROW($B$3)+4*(ROW($B10)-ROW($B$3))+1)</f>
        <v>-</v>
      </c>
      <c r="O10" s="89" t="str">
        <f>INDEX('Обработка исходного'!R:R,ROW($B$3)+4*(ROW($B10)-ROW($B$3))+1)</f>
        <v>-</v>
      </c>
      <c r="P10" s="90" t="str">
        <f>INDEX('Обработка исходного'!S:S,ROW($B$3)+4*(ROW($B10)-ROW($B$3))+1)</f>
        <v>-</v>
      </c>
    </row>
    <row r="11" spans="1:16" ht="42" customHeight="1" x14ac:dyDescent="0.25">
      <c r="A11" s="79" t="str">
        <f>INDEX('Обработка исходного'!B:B,ROW($B$3)+4*(ROW($B11)-ROW($B$3)))</f>
        <v>Сталь углеродистая</v>
      </c>
      <c r="B11" s="81">
        <f>INDEX('Обработка исходного'!D:D,ROW($B$3)+4*(ROW($B11)-ROW($B$3)))</f>
        <v>10</v>
      </c>
      <c r="C11" s="78" t="str">
        <f>IF(ISBLANK(INDEX('Обработка исходного'!E:E,ROW($B$3)+4*(ROW($B11)-ROW($B$3)))),"",INDEX('Обработка исходного'!E:E,ROW($B$3)+4*(ROW($B11)-ROW($B$3))))</f>
        <v>Сортовая горячекатаная и кованая сталь толщиной или диаметром до 80 мм</v>
      </c>
      <c r="D11" s="88">
        <f>INDEX('Обработка исходного'!G:G,ROW($B$3)+4*(ROW($B11)-ROW($B$3))+1)</f>
        <v>186</v>
      </c>
      <c r="E11" s="89">
        <f>INDEX('Обработка исходного'!H:H,ROW($B$3)+4*(ROW($B11)-ROW($B$3))+1)</f>
        <v>186</v>
      </c>
      <c r="F11" s="89">
        <f>INDEX('Обработка исходного'!I:I,ROW($B$3)+4*(ROW($B11)-ROW($B$3))+1)</f>
        <v>186</v>
      </c>
      <c r="G11" s="89">
        <f>INDEX('Обработка исходного'!J:J,ROW($B$3)+4*(ROW($B11)-ROW($B$3))+1)</f>
        <v>177</v>
      </c>
      <c r="H11" s="89">
        <f>INDEX('Обработка исходного'!K:K,ROW($B$3)+4*(ROW($B11)-ROW($B$3))+1)</f>
        <v>177</v>
      </c>
      <c r="I11" s="89">
        <f>INDEX('Обработка исходного'!L:L,ROW($B$3)+4*(ROW($B11)-ROW($B$3))+1)</f>
        <v>157</v>
      </c>
      <c r="J11" s="89">
        <f>INDEX('Обработка исходного'!M:M,ROW($B$3)+4*(ROW($B11)-ROW($B$3))+1)</f>
        <v>137</v>
      </c>
      <c r="K11" s="89">
        <f>INDEX('Обработка исходного'!N:N,ROW($B$3)+4*(ROW($B11)-ROW($B$3))+1)</f>
        <v>118</v>
      </c>
      <c r="L11" s="89" t="str">
        <f>INDEX('Обработка исходного'!O:O,ROW($B$3)+4*(ROW($B11)-ROW($B$3))+1)</f>
        <v>-</v>
      </c>
      <c r="M11" s="89" t="str">
        <f>INDEX('Обработка исходного'!P:P,ROW($B$3)+4*(ROW($B11)-ROW($B$3))+1)</f>
        <v>-</v>
      </c>
      <c r="N11" s="89" t="str">
        <f>INDEX('Обработка исходного'!Q:Q,ROW($B$3)+4*(ROW($B11)-ROW($B$3))+1)</f>
        <v>-</v>
      </c>
      <c r="O11" s="89" t="str">
        <f>INDEX('Обработка исходного'!R:R,ROW($B$3)+4*(ROW($B11)-ROW($B$3))+1)</f>
        <v>-</v>
      </c>
      <c r="P11" s="90" t="str">
        <f>INDEX('Обработка исходного'!S:S,ROW($B$3)+4*(ROW($B11)-ROW($B$3))+1)</f>
        <v>-</v>
      </c>
    </row>
    <row r="12" spans="1:16" ht="42" customHeight="1" x14ac:dyDescent="0.25">
      <c r="A12" s="79" t="str">
        <f>INDEX('Обработка исходного'!B:B,ROW($B$3)+4*(ROW($B12)-ROW($B$3)))</f>
        <v>Сталь углеродистая</v>
      </c>
      <c r="B12" s="81">
        <f>INDEX('Обработка исходного'!D:D,ROW($B$3)+4*(ROW($B12)-ROW($B$3)))</f>
        <v>15</v>
      </c>
      <c r="C12" s="78" t="str">
        <f>IF(ISBLANK(INDEX('Обработка исходного'!E:E,ROW($B$3)+4*(ROW($B12)-ROW($B$3)))),"",INDEX('Обработка исходного'!E:E,ROW($B$3)+4*(ROW($B12)-ROW($B$3))))</f>
        <v>Сортовая горячекатаная сталь толщиной или диаметром до 80 мм</v>
      </c>
      <c r="D12" s="88">
        <f>INDEX('Обработка исходного'!G:G,ROW($B$3)+4*(ROW($B12)-ROW($B$3))+1)</f>
        <v>226</v>
      </c>
      <c r="E12" s="89">
        <f>INDEX('Обработка исходного'!H:H,ROW($B$3)+4*(ROW($B12)-ROW($B$3))+1)</f>
        <v>216</v>
      </c>
      <c r="F12" s="89">
        <f>INDEX('Обработка исходного'!I:I,ROW($B$3)+4*(ROW($B12)-ROW($B$3))+1)</f>
        <v>216</v>
      </c>
      <c r="G12" s="89">
        <f>INDEX('Обработка исходного'!J:J,ROW($B$3)+4*(ROW($B12)-ROW($B$3))+1)</f>
        <v>196</v>
      </c>
      <c r="H12" s="89">
        <f>INDEX('Обработка исходного'!K:K,ROW($B$3)+4*(ROW($B12)-ROW($B$3))+1)</f>
        <v>196</v>
      </c>
      <c r="I12" s="89">
        <f>INDEX('Обработка исходного'!L:L,ROW($B$3)+4*(ROW($B12)-ROW($B$3))+1)</f>
        <v>196</v>
      </c>
      <c r="J12" s="89">
        <f>INDEX('Обработка исходного'!M:M,ROW($B$3)+4*(ROW($B12)-ROW($B$3))+1)</f>
        <v>196</v>
      </c>
      <c r="K12" s="89">
        <f>INDEX('Обработка исходного'!N:N,ROW($B$3)+4*(ROW($B12)-ROW($B$3))+1)</f>
        <v>196</v>
      </c>
      <c r="L12" s="89" t="str">
        <f>INDEX('Обработка исходного'!O:O,ROW($B$3)+4*(ROW($B12)-ROW($B$3))+1)</f>
        <v>-</v>
      </c>
      <c r="M12" s="89" t="str">
        <f>INDEX('Обработка исходного'!P:P,ROW($B$3)+4*(ROW($B12)-ROW($B$3))+1)</f>
        <v>-</v>
      </c>
      <c r="N12" s="89" t="str">
        <f>INDEX('Обработка исходного'!Q:Q,ROW($B$3)+4*(ROW($B12)-ROW($B$3))+1)</f>
        <v>-</v>
      </c>
      <c r="O12" s="89" t="str">
        <f>INDEX('Обработка исходного'!R:R,ROW($B$3)+4*(ROW($B12)-ROW($B$3))+1)</f>
        <v>-</v>
      </c>
      <c r="P12" s="90" t="str">
        <f>INDEX('Обработка исходного'!S:S,ROW($B$3)+4*(ROW($B12)-ROW($B$3))+1)</f>
        <v>-</v>
      </c>
    </row>
    <row r="13" spans="1:16" ht="42" customHeight="1" x14ac:dyDescent="0.25">
      <c r="A13" s="79" t="str">
        <f>INDEX('Обработка исходного'!B:B,ROW($B$3)+4*(ROW($B13)-ROW($B$3)))</f>
        <v>Сталь углеродистая</v>
      </c>
      <c r="B13" s="81">
        <f>INDEX('Обработка исходного'!D:D,ROW($B$3)+4*(ROW($B13)-ROW($B$3)))</f>
        <v>15</v>
      </c>
      <c r="C13" s="78" t="str">
        <f>IF(ISBLANK(INDEX('Обработка исходного'!E:E,ROW($B$3)+4*(ROW($B13)-ROW($B$3)))),"",INDEX('Обработка исходного'!E:E,ROW($B$3)+4*(ROW($B13)-ROW($B$3))))</f>
        <v>Поковки диаметром до 300 мм, КП175*</v>
      </c>
      <c r="D13" s="88">
        <f>INDEX('Обработка исходного'!G:G,ROW($B$3)+4*(ROW($B13)-ROW($B$3))+1)</f>
        <v>175</v>
      </c>
      <c r="E13" s="89">
        <f>INDEX('Обработка исходного'!H:H,ROW($B$3)+4*(ROW($B13)-ROW($B$3))+1)</f>
        <v>167</v>
      </c>
      <c r="F13" s="89">
        <f>INDEX('Обработка исходного'!I:I,ROW($B$3)+4*(ROW($B13)-ROW($B$3))+1)</f>
        <v>157</v>
      </c>
      <c r="G13" s="89">
        <f>INDEX('Обработка исходного'!J:J,ROW($B$3)+4*(ROW($B13)-ROW($B$3))+1)</f>
        <v>147</v>
      </c>
      <c r="H13" s="89">
        <f>INDEX('Обработка исходного'!K:K,ROW($B$3)+4*(ROW($B13)-ROW($B$3))+1)</f>
        <v>147</v>
      </c>
      <c r="I13" s="89">
        <f>INDEX('Обработка исходного'!L:L,ROW($B$3)+4*(ROW($B13)-ROW($B$3))+1)</f>
        <v>128</v>
      </c>
      <c r="J13" s="89">
        <f>INDEX('Обработка исходного'!M:M,ROW($B$3)+4*(ROW($B13)-ROW($B$3))+1)</f>
        <v>118</v>
      </c>
      <c r="K13" s="89">
        <f>INDEX('Обработка исходного'!N:N,ROW($B$3)+4*(ROW($B13)-ROW($B$3))+1)</f>
        <v>118</v>
      </c>
      <c r="L13" s="89" t="str">
        <f>INDEX('Обработка исходного'!O:O,ROW($B$3)+4*(ROW($B13)-ROW($B$3))+1)</f>
        <v>-</v>
      </c>
      <c r="M13" s="89" t="str">
        <f>INDEX('Обработка исходного'!P:P,ROW($B$3)+4*(ROW($B13)-ROW($B$3))+1)</f>
        <v>-</v>
      </c>
      <c r="N13" s="89" t="str">
        <f>INDEX('Обработка исходного'!Q:Q,ROW($B$3)+4*(ROW($B13)-ROW($B$3))+1)</f>
        <v>-</v>
      </c>
      <c r="O13" s="89" t="str">
        <f>INDEX('Обработка исходного'!R:R,ROW($B$3)+4*(ROW($B13)-ROW($B$3))+1)</f>
        <v>-</v>
      </c>
      <c r="P13" s="90" t="str">
        <f>INDEX('Обработка исходного'!S:S,ROW($B$3)+4*(ROW($B13)-ROW($B$3))+1)</f>
        <v>-</v>
      </c>
    </row>
    <row r="14" spans="1:16" ht="42" customHeight="1" x14ac:dyDescent="0.25">
      <c r="A14" s="79" t="str">
        <f>INDEX('Обработка исходного'!B:B,ROW($B$3)+4*(ROW($B14)-ROW($B$3)))</f>
        <v>Сталь углеродистая</v>
      </c>
      <c r="B14" s="81">
        <f>INDEX('Обработка исходного'!D:D,ROW($B$3)+4*(ROW($B14)-ROW($B$3)))</f>
        <v>15</v>
      </c>
      <c r="C14" s="78" t="str">
        <f>IF(ISBLANK(INDEX('Обработка исходного'!E:E,ROW($B$3)+4*(ROW($B14)-ROW($B$3)))),"",INDEX('Обработка исходного'!E:E,ROW($B$3)+4*(ROW($B14)-ROW($B$3))))</f>
        <v>Поковки диаметром до 100 мм, КП195*</v>
      </c>
      <c r="D14" s="88">
        <f>INDEX('Обработка исходного'!G:G,ROW($B$3)+4*(ROW($B14)-ROW($B$3))+1)</f>
        <v>195</v>
      </c>
      <c r="E14" s="89">
        <f>INDEX('Обработка исходного'!H:H,ROW($B$3)+4*(ROW($B14)-ROW($B$3))+1)</f>
        <v>195</v>
      </c>
      <c r="F14" s="89">
        <f>INDEX('Обработка исходного'!I:I,ROW($B$3)+4*(ROW($B14)-ROW($B$3))+1)</f>
        <v>177</v>
      </c>
      <c r="G14" s="89">
        <f>INDEX('Обработка исходного'!J:J,ROW($B$3)+4*(ROW($B14)-ROW($B$3))+1)</f>
        <v>167</v>
      </c>
      <c r="H14" s="89">
        <f>INDEX('Обработка исходного'!K:K,ROW($B$3)+4*(ROW($B14)-ROW($B$3))+1)</f>
        <v>167</v>
      </c>
      <c r="I14" s="89">
        <f>INDEX('Обработка исходного'!L:L,ROW($B$3)+4*(ROW($B14)-ROW($B$3))+1)</f>
        <v>147</v>
      </c>
      <c r="J14" s="89">
        <f>INDEX('Обработка исходного'!M:M,ROW($B$3)+4*(ROW($B14)-ROW($B$3))+1)</f>
        <v>128</v>
      </c>
      <c r="K14" s="89">
        <f>INDEX('Обработка исходного'!N:N,ROW($B$3)+4*(ROW($B14)-ROW($B$3))+1)</f>
        <v>128</v>
      </c>
      <c r="L14" s="89" t="str">
        <f>INDEX('Обработка исходного'!O:O,ROW($B$3)+4*(ROW($B14)-ROW($B$3))+1)</f>
        <v>-</v>
      </c>
      <c r="M14" s="89" t="str">
        <f>INDEX('Обработка исходного'!P:P,ROW($B$3)+4*(ROW($B14)-ROW($B$3))+1)</f>
        <v>-</v>
      </c>
      <c r="N14" s="89" t="str">
        <f>INDEX('Обработка исходного'!Q:Q,ROW($B$3)+4*(ROW($B14)-ROW($B$3))+1)</f>
        <v>-</v>
      </c>
      <c r="O14" s="89" t="str">
        <f>INDEX('Обработка исходного'!R:R,ROW($B$3)+4*(ROW($B14)-ROW($B$3))+1)</f>
        <v>-</v>
      </c>
      <c r="P14" s="90" t="str">
        <f>INDEX('Обработка исходного'!S:S,ROW($B$3)+4*(ROW($B14)-ROW($B$3))+1)</f>
        <v>-</v>
      </c>
    </row>
    <row r="15" spans="1:16" ht="42" customHeight="1" x14ac:dyDescent="0.25">
      <c r="A15" s="79" t="str">
        <f>INDEX('Обработка исходного'!B:B,ROW($B$3)+4*(ROW($B15)-ROW($B$3)))</f>
        <v>Сталь углеродистая</v>
      </c>
      <c r="B15" s="81">
        <f>INDEX('Обработка исходного'!D:D,ROW($B$3)+4*(ROW($B15)-ROW($B$3)))</f>
        <v>15</v>
      </c>
      <c r="C15" s="78" t="str">
        <f>IF(ISBLANK(INDEX('Обработка исходного'!E:E,ROW($B$3)+4*(ROW($B15)-ROW($B$3)))),"",INDEX('Обработка исходного'!E:E,ROW($B$3)+4*(ROW($B15)-ROW($B$3))))</f>
        <v>Поковки диаметром до 50 мм, КП215*</v>
      </c>
      <c r="D15" s="88">
        <f>INDEX('Обработка исходного'!G:G,ROW($B$3)+4*(ROW($B15)-ROW($B$3))+1)</f>
        <v>215</v>
      </c>
      <c r="E15" s="89">
        <f>INDEX('Обработка исходного'!H:H,ROW($B$3)+4*(ROW($B15)-ROW($B$3))+1)</f>
        <v>206</v>
      </c>
      <c r="F15" s="89">
        <f>INDEX('Обработка исходного'!I:I,ROW($B$3)+4*(ROW($B15)-ROW($B$3))+1)</f>
        <v>186</v>
      </c>
      <c r="G15" s="89">
        <f>INDEX('Обработка исходного'!J:J,ROW($B$3)+4*(ROW($B15)-ROW($B$3))+1)</f>
        <v>177</v>
      </c>
      <c r="H15" s="89">
        <f>INDEX('Обработка исходного'!K:K,ROW($B$3)+4*(ROW($B15)-ROW($B$3))+1)</f>
        <v>177</v>
      </c>
      <c r="I15" s="89">
        <f>INDEX('Обработка исходного'!L:L,ROW($B$3)+4*(ROW($B15)-ROW($B$3))+1)</f>
        <v>157</v>
      </c>
      <c r="J15" s="89">
        <f>INDEX('Обработка исходного'!M:M,ROW($B$3)+4*(ROW($B15)-ROW($B$3))+1)</f>
        <v>147</v>
      </c>
      <c r="K15" s="89">
        <f>INDEX('Обработка исходного'!N:N,ROW($B$3)+4*(ROW($B15)-ROW($B$3))+1)</f>
        <v>147</v>
      </c>
      <c r="L15" s="89" t="str">
        <f>INDEX('Обработка исходного'!O:O,ROW($B$3)+4*(ROW($B15)-ROW($B$3))+1)</f>
        <v>-</v>
      </c>
      <c r="M15" s="89" t="str">
        <f>INDEX('Обработка исходного'!P:P,ROW($B$3)+4*(ROW($B15)-ROW($B$3))+1)</f>
        <v>-</v>
      </c>
      <c r="N15" s="89" t="str">
        <f>INDEX('Обработка исходного'!Q:Q,ROW($B$3)+4*(ROW($B15)-ROW($B$3))+1)</f>
        <v>-</v>
      </c>
      <c r="O15" s="89" t="str">
        <f>INDEX('Обработка исходного'!R:R,ROW($B$3)+4*(ROW($B15)-ROW($B$3))+1)</f>
        <v>-</v>
      </c>
      <c r="P15" s="90" t="str">
        <f>INDEX('Обработка исходного'!S:S,ROW($B$3)+4*(ROW($B15)-ROW($B$3))+1)</f>
        <v>-</v>
      </c>
    </row>
    <row r="16" spans="1:16" ht="42" customHeight="1" x14ac:dyDescent="0.25">
      <c r="A16" s="79" t="str">
        <f>INDEX('Обработка исходного'!B:B,ROW($B$3)+4*(ROW($B16)-ROW($B$3)))</f>
        <v>Сталь углеродистая</v>
      </c>
      <c r="B16" s="81" t="str">
        <f>INDEX('Обработка исходного'!D:D,ROW($B$3)+4*(ROW($B16)-ROW($B$3)))</f>
        <v>15Л</v>
      </c>
      <c r="C16" s="78" t="str">
        <f>IF(ISBLANK(INDEX('Обработка исходного'!E:E,ROW($B$3)+4*(ROW($B16)-ROW($B$3)))),"",INDEX('Обработка исходного'!E:E,ROW($B$3)+4*(ROW($B16)-ROW($B$3))))</f>
        <v>Отливки с толщиной стенки до 100 мм</v>
      </c>
      <c r="D16" s="88">
        <f>INDEX('Обработка исходного'!G:G,ROW($B$3)+4*(ROW($B16)-ROW($B$3))+1)</f>
        <v>196</v>
      </c>
      <c r="E16" s="89">
        <f>INDEX('Обработка исходного'!H:H,ROW($B$3)+4*(ROW($B16)-ROW($B$3))+1)</f>
        <v>196</v>
      </c>
      <c r="F16" s="89">
        <f>INDEX('Обработка исходного'!I:I,ROW($B$3)+4*(ROW($B16)-ROW($B$3))+1)</f>
        <v>196</v>
      </c>
      <c r="G16" s="89">
        <f>INDEX('Обработка исходного'!J:J,ROW($B$3)+4*(ROW($B16)-ROW($B$3))+1)</f>
        <v>177</v>
      </c>
      <c r="H16" s="89">
        <f>INDEX('Обработка исходного'!K:K,ROW($B$3)+4*(ROW($B16)-ROW($B$3))+1)</f>
        <v>157</v>
      </c>
      <c r="I16" s="89">
        <f>INDEX('Обработка исходного'!L:L,ROW($B$3)+4*(ROW($B16)-ROW($B$3))+1)</f>
        <v>147</v>
      </c>
      <c r="J16" s="89">
        <f>INDEX('Обработка исходного'!M:M,ROW($B$3)+4*(ROW($B16)-ROW($B$3))+1)</f>
        <v>138</v>
      </c>
      <c r="K16" s="89">
        <f>INDEX('Обработка исходного'!N:N,ROW($B$3)+4*(ROW($B16)-ROW($B$3))+1)</f>
        <v>118</v>
      </c>
      <c r="L16" s="89" t="str">
        <f>INDEX('Обработка исходного'!O:O,ROW($B$3)+4*(ROW($B16)-ROW($B$3))+1)</f>
        <v>-</v>
      </c>
      <c r="M16" s="89" t="str">
        <f>INDEX('Обработка исходного'!P:P,ROW($B$3)+4*(ROW($B16)-ROW($B$3))+1)</f>
        <v>-</v>
      </c>
      <c r="N16" s="89" t="str">
        <f>INDEX('Обработка исходного'!Q:Q,ROW($B$3)+4*(ROW($B16)-ROW($B$3))+1)</f>
        <v>-</v>
      </c>
      <c r="O16" s="89" t="str">
        <f>INDEX('Обработка исходного'!R:R,ROW($B$3)+4*(ROW($B16)-ROW($B$3))+1)</f>
        <v>-</v>
      </c>
      <c r="P16" s="90" t="str">
        <f>INDEX('Обработка исходного'!S:S,ROW($B$3)+4*(ROW($B16)-ROW($B$3))+1)</f>
        <v>-</v>
      </c>
    </row>
    <row r="17" spans="1:16" ht="42" customHeight="1" x14ac:dyDescent="0.25">
      <c r="A17" s="79" t="str">
        <f>INDEX('Обработка исходного'!B:B,ROW($B$3)+4*(ROW($B17)-ROW($B$3)))</f>
        <v>Сталь углеродистая</v>
      </c>
      <c r="B17" s="81">
        <f>INDEX('Обработка исходного'!D:D,ROW($B$3)+4*(ROW($B17)-ROW($B$3)))</f>
        <v>20</v>
      </c>
      <c r="C17" s="78" t="str">
        <f>IF(ISBLANK(INDEX('Обработка исходного'!E:E,ROW($B$3)+4*(ROW($B17)-ROW($B$3)))),"",INDEX('Обработка исходного'!E:E,ROW($B$3)+4*(ROW($B17)-ROW($B$3))))</f>
        <v>Поковки диаметром до 300 мм, КП175*</v>
      </c>
      <c r="D17" s="88">
        <f>INDEX('Обработка исходного'!G:G,ROW($B$3)+4*(ROW($B17)-ROW($B$3))+1)</f>
        <v>175</v>
      </c>
      <c r="E17" s="89">
        <f>INDEX('Обработка исходного'!H:H,ROW($B$3)+4*(ROW($B17)-ROW($B$3))+1)</f>
        <v>167</v>
      </c>
      <c r="F17" s="89">
        <f>INDEX('Обработка исходного'!I:I,ROW($B$3)+4*(ROW($B17)-ROW($B$3))+1)</f>
        <v>167</v>
      </c>
      <c r="G17" s="89">
        <f>INDEX('Обработка исходного'!J:J,ROW($B$3)+4*(ROW($B17)-ROW($B$3))+1)</f>
        <v>167</v>
      </c>
      <c r="H17" s="89">
        <f>INDEX('Обработка исходного'!K:K,ROW($B$3)+4*(ROW($B17)-ROW($B$3))+1)</f>
        <v>167</v>
      </c>
      <c r="I17" s="89">
        <f>INDEX('Обработка исходного'!L:L,ROW($B$3)+4*(ROW($B17)-ROW($B$3))+1)</f>
        <v>157</v>
      </c>
      <c r="J17" s="89">
        <f>INDEX('Обработка исходного'!M:M,ROW($B$3)+4*(ROW($B17)-ROW($B$3))+1)</f>
        <v>147</v>
      </c>
      <c r="K17" s="89">
        <f>INDEX('Обработка исходного'!N:N,ROW($B$3)+4*(ROW($B17)-ROW($B$3))+1)</f>
        <v>128</v>
      </c>
      <c r="L17" s="89" t="str">
        <f>INDEX('Обработка исходного'!O:O,ROW($B$3)+4*(ROW($B17)-ROW($B$3))+1)</f>
        <v>-</v>
      </c>
      <c r="M17" s="89" t="str">
        <f>INDEX('Обработка исходного'!P:P,ROW($B$3)+4*(ROW($B17)-ROW($B$3))+1)</f>
        <v>-</v>
      </c>
      <c r="N17" s="89" t="str">
        <f>INDEX('Обработка исходного'!Q:Q,ROW($B$3)+4*(ROW($B17)-ROW($B$3))+1)</f>
        <v>-</v>
      </c>
      <c r="O17" s="89" t="str">
        <f>INDEX('Обработка исходного'!R:R,ROW($B$3)+4*(ROW($B17)-ROW($B$3))+1)</f>
        <v>-</v>
      </c>
      <c r="P17" s="90" t="str">
        <f>INDEX('Обработка исходного'!S:S,ROW($B$3)+4*(ROW($B17)-ROW($B$3))+1)</f>
        <v>-</v>
      </c>
    </row>
    <row r="18" spans="1:16" ht="42" customHeight="1" x14ac:dyDescent="0.25">
      <c r="A18" s="79" t="str">
        <f>INDEX('Обработка исходного'!B:B,ROW($B$3)+4*(ROW($B18)-ROW($B$3)))</f>
        <v>Сталь углеродистая</v>
      </c>
      <c r="B18" s="81">
        <f>INDEX('Обработка исходного'!D:D,ROW($B$3)+4*(ROW($B18)-ROW($B$3)))</f>
        <v>20</v>
      </c>
      <c r="C18" s="78" t="str">
        <f>IF(ISBLANK(INDEX('Обработка исходного'!E:E,ROW($B$3)+4*(ROW($B18)-ROW($B$3)))),"",INDEX('Обработка исходного'!E:E,ROW($B$3)+4*(ROW($B18)-ROW($B$3))))</f>
        <v>Поковки диаметром до 300 мм, КП195*</v>
      </c>
      <c r="D18" s="88">
        <f>INDEX('Обработка исходного'!G:G,ROW($B$3)+4*(ROW($B18)-ROW($B$3))+1)</f>
        <v>195</v>
      </c>
      <c r="E18" s="89">
        <f>INDEX('Обработка исходного'!H:H,ROW($B$3)+4*(ROW($B18)-ROW($B$3))+1)</f>
        <v>195</v>
      </c>
      <c r="F18" s="89">
        <f>INDEX('Обработка исходного'!I:I,ROW($B$3)+4*(ROW($B18)-ROW($B$3))+1)</f>
        <v>195</v>
      </c>
      <c r="G18" s="89">
        <f>INDEX('Обработка исходного'!J:J,ROW($B$3)+4*(ROW($B18)-ROW($B$3))+1)</f>
        <v>195</v>
      </c>
      <c r="H18" s="89">
        <f>INDEX('Обработка исходного'!K:K,ROW($B$3)+4*(ROW($B18)-ROW($B$3))+1)</f>
        <v>195</v>
      </c>
      <c r="I18" s="89">
        <f>INDEX('Обработка исходного'!L:L,ROW($B$3)+4*(ROW($B18)-ROW($B$3))+1)</f>
        <v>177</v>
      </c>
      <c r="J18" s="89">
        <f>INDEX('Обработка исходного'!M:M,ROW($B$3)+4*(ROW($B18)-ROW($B$3))+1)</f>
        <v>157</v>
      </c>
      <c r="K18" s="89">
        <f>INDEX('Обработка исходного'!N:N,ROW($B$3)+4*(ROW($B18)-ROW($B$3))+1)</f>
        <v>137</v>
      </c>
      <c r="L18" s="89" t="str">
        <f>INDEX('Обработка исходного'!O:O,ROW($B$3)+4*(ROW($B18)-ROW($B$3))+1)</f>
        <v>-</v>
      </c>
      <c r="M18" s="89" t="str">
        <f>INDEX('Обработка исходного'!P:P,ROW($B$3)+4*(ROW($B18)-ROW($B$3))+1)</f>
        <v>-</v>
      </c>
      <c r="N18" s="89" t="str">
        <f>INDEX('Обработка исходного'!Q:Q,ROW($B$3)+4*(ROW($B18)-ROW($B$3))+1)</f>
        <v>-</v>
      </c>
      <c r="O18" s="89" t="str">
        <f>INDEX('Обработка исходного'!R:R,ROW($B$3)+4*(ROW($B18)-ROW($B$3))+1)</f>
        <v>-</v>
      </c>
      <c r="P18" s="90" t="str">
        <f>INDEX('Обработка исходного'!S:S,ROW($B$3)+4*(ROW($B18)-ROW($B$3))+1)</f>
        <v>-</v>
      </c>
    </row>
    <row r="19" spans="1:16" ht="42" customHeight="1" x14ac:dyDescent="0.25">
      <c r="A19" s="79" t="str">
        <f>INDEX('Обработка исходного'!B:B,ROW($B$3)+4*(ROW($B19)-ROW($B$3)))</f>
        <v>Сталь углеродистая</v>
      </c>
      <c r="B19" s="81">
        <f>INDEX('Обработка исходного'!D:D,ROW($B$3)+4*(ROW($B19)-ROW($B$3)))</f>
        <v>20</v>
      </c>
      <c r="C19" s="78" t="str">
        <f>IF(ISBLANK(INDEX('Обработка исходного'!E:E,ROW($B$3)+4*(ROW($B19)-ROW($B$3)))),"",INDEX('Обработка исходного'!E:E,ROW($B$3)+4*(ROW($B19)-ROW($B$3))))</f>
        <v>Поковки диаметром до 300 мм, КП215*</v>
      </c>
      <c r="D19" s="88">
        <f>INDEX('Обработка исходного'!G:G,ROW($B$3)+4*(ROW($B19)-ROW($B$3))+1)</f>
        <v>215</v>
      </c>
      <c r="E19" s="89">
        <f>INDEX('Обработка исходного'!H:H,ROW($B$3)+4*(ROW($B19)-ROW($B$3))+1)</f>
        <v>206</v>
      </c>
      <c r="F19" s="89">
        <f>INDEX('Обработка исходного'!I:I,ROW($B$3)+4*(ROW($B19)-ROW($B$3))+1)</f>
        <v>206</v>
      </c>
      <c r="G19" s="89">
        <f>INDEX('Обработка исходного'!J:J,ROW($B$3)+4*(ROW($B19)-ROW($B$3))+1)</f>
        <v>206</v>
      </c>
      <c r="H19" s="89">
        <f>INDEX('Обработка исходного'!K:K,ROW($B$3)+4*(ROW($B19)-ROW($B$3))+1)</f>
        <v>196</v>
      </c>
      <c r="I19" s="89">
        <f>INDEX('Обработка исходного'!L:L,ROW($B$3)+4*(ROW($B19)-ROW($B$3))+1)</f>
        <v>196</v>
      </c>
      <c r="J19" s="89">
        <f>INDEX('Обработка исходного'!M:M,ROW($B$3)+4*(ROW($B19)-ROW($B$3))+1)</f>
        <v>177</v>
      </c>
      <c r="K19" s="89">
        <f>INDEX('Обработка исходного'!N:N,ROW($B$3)+4*(ROW($B19)-ROW($B$3))+1)</f>
        <v>157</v>
      </c>
      <c r="L19" s="89" t="str">
        <f>INDEX('Обработка исходного'!O:O,ROW($B$3)+4*(ROW($B19)-ROW($B$3))+1)</f>
        <v>-</v>
      </c>
      <c r="M19" s="89" t="str">
        <f>INDEX('Обработка исходного'!P:P,ROW($B$3)+4*(ROW($B19)-ROW($B$3))+1)</f>
        <v>-</v>
      </c>
      <c r="N19" s="89" t="str">
        <f>INDEX('Обработка исходного'!Q:Q,ROW($B$3)+4*(ROW($B19)-ROW($B$3))+1)</f>
        <v>-</v>
      </c>
      <c r="O19" s="89" t="str">
        <f>INDEX('Обработка исходного'!R:R,ROW($B$3)+4*(ROW($B19)-ROW($B$3))+1)</f>
        <v>-</v>
      </c>
      <c r="P19" s="90" t="str">
        <f>INDEX('Обработка исходного'!S:S,ROW($B$3)+4*(ROW($B19)-ROW($B$3))+1)</f>
        <v>-</v>
      </c>
    </row>
    <row r="20" spans="1:16" ht="42" customHeight="1" x14ac:dyDescent="0.25">
      <c r="A20" s="79" t="str">
        <f>INDEX('Обработка исходного'!B:B,ROW($B$3)+4*(ROW($B20)-ROW($B$3)))</f>
        <v>Сталь углеродистая</v>
      </c>
      <c r="B20" s="81">
        <f>INDEX('Обработка исходного'!D:D,ROW($B$3)+4*(ROW($B20)-ROW($B$3)))</f>
        <v>20</v>
      </c>
      <c r="C20" s="78" t="str">
        <f>IF(ISBLANK(INDEX('Обработка исходного'!E:E,ROW($B$3)+4*(ROW($B20)-ROW($B$3)))),"",INDEX('Обработка исходного'!E:E,ROW($B$3)+4*(ROW($B20)-ROW($B$3))))</f>
        <v>Поковки диаметром от 100 до 300 мм, КП245*</v>
      </c>
      <c r="D20" s="88">
        <f>INDEX('Обработка исходного'!G:G,ROW($B$3)+4*(ROW($B20)-ROW($B$3))+1)</f>
        <v>245</v>
      </c>
      <c r="E20" s="89">
        <f>INDEX('Обработка исходного'!H:H,ROW($B$3)+4*(ROW($B20)-ROW($B$3))+1)</f>
        <v>235</v>
      </c>
      <c r="F20" s="89">
        <f>INDEX('Обработка исходного'!I:I,ROW($B$3)+4*(ROW($B20)-ROW($B$3))+1)</f>
        <v>235</v>
      </c>
      <c r="G20" s="89">
        <f>INDEX('Обработка исходного'!J:J,ROW($B$3)+4*(ROW($B20)-ROW($B$3))+1)</f>
        <v>235</v>
      </c>
      <c r="H20" s="89">
        <f>INDEX('Обработка исходного'!K:K,ROW($B$3)+4*(ROW($B20)-ROW($B$3))+1)</f>
        <v>226</v>
      </c>
      <c r="I20" s="89">
        <f>INDEX('Обработка исходного'!L:L,ROW($B$3)+4*(ROW($B20)-ROW($B$3))+1)</f>
        <v>226</v>
      </c>
      <c r="J20" s="89">
        <f>INDEX('Обработка исходного'!M:M,ROW($B$3)+4*(ROW($B20)-ROW($B$3))+1)</f>
        <v>196</v>
      </c>
      <c r="K20" s="89">
        <f>INDEX('Обработка исходного'!N:N,ROW($B$3)+4*(ROW($B20)-ROW($B$3))+1)</f>
        <v>177</v>
      </c>
      <c r="L20" s="89" t="str">
        <f>INDEX('Обработка исходного'!O:O,ROW($B$3)+4*(ROW($B20)-ROW($B$3))+1)</f>
        <v>-</v>
      </c>
      <c r="M20" s="89" t="str">
        <f>INDEX('Обработка исходного'!P:P,ROW($B$3)+4*(ROW($B20)-ROW($B$3))+1)</f>
        <v>-</v>
      </c>
      <c r="N20" s="89" t="str">
        <f>INDEX('Обработка исходного'!Q:Q,ROW($B$3)+4*(ROW($B20)-ROW($B$3))+1)</f>
        <v>-</v>
      </c>
      <c r="O20" s="89" t="str">
        <f>INDEX('Обработка исходного'!R:R,ROW($B$3)+4*(ROW($B20)-ROW($B$3))+1)</f>
        <v>-</v>
      </c>
      <c r="P20" s="90" t="str">
        <f>INDEX('Обработка исходного'!S:S,ROW($B$3)+4*(ROW($B20)-ROW($B$3))+1)</f>
        <v>-</v>
      </c>
    </row>
    <row r="21" spans="1:16" ht="42" customHeight="1" x14ac:dyDescent="0.25">
      <c r="A21" s="79" t="str">
        <f>INDEX('Обработка исходного'!B:B,ROW($B$3)+4*(ROW($B21)-ROW($B$3)))</f>
        <v>Сталь углеродистая</v>
      </c>
      <c r="B21" s="81">
        <f>INDEX('Обработка исходного'!D:D,ROW($B$3)+4*(ROW($B21)-ROW($B$3)))</f>
        <v>20</v>
      </c>
      <c r="C21" s="78" t="str">
        <f>IF(ISBLANK(INDEX('Обработка исходного'!E:E,ROW($B$3)+4*(ROW($B21)-ROW($B$3)))),"",INDEX('Обработка исходного'!E:E,ROW($B$3)+4*(ROW($B21)-ROW($B$3))))</f>
        <v>Горячекатаная сталь толщиной или диаметром до 80 мм</v>
      </c>
      <c r="D21" s="88">
        <f>INDEX('Обработка исходного'!G:G,ROW($B$3)+4*(ROW($B21)-ROW($B$3))+1)</f>
        <v>216</v>
      </c>
      <c r="E21" s="89">
        <f>INDEX('Обработка исходного'!H:H,ROW($B$3)+4*(ROW($B21)-ROW($B$3))+1)</f>
        <v>206</v>
      </c>
      <c r="F21" s="89">
        <f>INDEX('Обработка исходного'!I:I,ROW($B$3)+4*(ROW($B21)-ROW($B$3))+1)</f>
        <v>206</v>
      </c>
      <c r="G21" s="89">
        <f>INDEX('Обработка исходного'!J:J,ROW($B$3)+4*(ROW($B21)-ROW($B$3))+1)</f>
        <v>206</v>
      </c>
      <c r="H21" s="89">
        <f>INDEX('Обработка исходного'!K:K,ROW($B$3)+4*(ROW($B21)-ROW($B$3))+1)</f>
        <v>196</v>
      </c>
      <c r="I21" s="89">
        <f>INDEX('Обработка исходного'!L:L,ROW($B$3)+4*(ROW($B21)-ROW($B$3))+1)</f>
        <v>196</v>
      </c>
      <c r="J21" s="89">
        <f>INDEX('Обработка исходного'!M:M,ROW($B$3)+4*(ROW($B21)-ROW($B$3))+1)</f>
        <v>177</v>
      </c>
      <c r="K21" s="89">
        <f>INDEX('Обработка исходного'!N:N,ROW($B$3)+4*(ROW($B21)-ROW($B$3))+1)</f>
        <v>157</v>
      </c>
      <c r="L21" s="89" t="str">
        <f>INDEX('Обработка исходного'!O:O,ROW($B$3)+4*(ROW($B21)-ROW($B$3))+1)</f>
        <v>-</v>
      </c>
      <c r="M21" s="89" t="str">
        <f>INDEX('Обработка исходного'!P:P,ROW($B$3)+4*(ROW($B21)-ROW($B$3))+1)</f>
        <v>-</v>
      </c>
      <c r="N21" s="89" t="str">
        <f>INDEX('Обработка исходного'!Q:Q,ROW($B$3)+4*(ROW($B21)-ROW($B$3))+1)</f>
        <v>-</v>
      </c>
      <c r="O21" s="89" t="str">
        <f>INDEX('Обработка исходного'!R:R,ROW($B$3)+4*(ROW($B21)-ROW($B$3))+1)</f>
        <v>-</v>
      </c>
      <c r="P21" s="90" t="str">
        <f>INDEX('Обработка исходного'!S:S,ROW($B$3)+4*(ROW($B21)-ROW($B$3))+1)</f>
        <v>-</v>
      </c>
    </row>
    <row r="22" spans="1:16" ht="65.25" customHeight="1" x14ac:dyDescent="0.25">
      <c r="A22" s="79" t="str">
        <f>INDEX('Обработка исходного'!B:B,ROW($B$3)+4*(ROW($B22)-ROW($B$3)))</f>
        <v>Сталь углеродистая</v>
      </c>
      <c r="B22" s="81">
        <f>INDEX('Обработка исходного'!D:D,ROW($B$3)+4*(ROW($B22)-ROW($B$3)))</f>
        <v>20</v>
      </c>
      <c r="C22" s="78" t="str">
        <f>IF(ISBLANK(INDEX('Обработка исходного'!E:E,ROW($B$3)+4*(ROW($B22)-ROW($B$3)))),"",INDEX('Обработка исходного'!E:E,ROW($B$3)+4*(ROW($B22)-ROW($B$3))))</f>
        <v>Трубы горячедеформированные наружным диаметром от 10 до 465 мм с толщиной стенки от 2 до 60 мм</v>
      </c>
      <c r="D22" s="88">
        <f>INDEX('Обработка исходного'!G:G,ROW($B$3)+4*(ROW($B22)-ROW($B$3))+1)</f>
        <v>216</v>
      </c>
      <c r="E22" s="89">
        <f>INDEX('Обработка исходного'!H:H,ROW($B$3)+4*(ROW($B22)-ROW($B$3))+1)</f>
        <v>206</v>
      </c>
      <c r="F22" s="89">
        <f>INDEX('Обработка исходного'!I:I,ROW($B$3)+4*(ROW($B22)-ROW($B$3))+1)</f>
        <v>206</v>
      </c>
      <c r="G22" s="89">
        <f>INDEX('Обработка исходного'!J:J,ROW($B$3)+4*(ROW($B22)-ROW($B$3))+1)</f>
        <v>206</v>
      </c>
      <c r="H22" s="89">
        <f>INDEX('Обработка исходного'!K:K,ROW($B$3)+4*(ROW($B22)-ROW($B$3))+1)</f>
        <v>196</v>
      </c>
      <c r="I22" s="89">
        <f>INDEX('Обработка исходного'!L:L,ROW($B$3)+4*(ROW($B22)-ROW($B$3))+1)</f>
        <v>196</v>
      </c>
      <c r="J22" s="89">
        <f>INDEX('Обработка исходного'!M:M,ROW($B$3)+4*(ROW($B22)-ROW($B$3))+1)</f>
        <v>177</v>
      </c>
      <c r="K22" s="89">
        <f>INDEX('Обработка исходного'!N:N,ROW($B$3)+4*(ROW($B22)-ROW($B$3))+1)</f>
        <v>157</v>
      </c>
      <c r="L22" s="89" t="str">
        <f>INDEX('Обработка исходного'!O:O,ROW($B$3)+4*(ROW($B22)-ROW($B$3))+1)</f>
        <v>-</v>
      </c>
      <c r="M22" s="89" t="str">
        <f>INDEX('Обработка исходного'!P:P,ROW($B$3)+4*(ROW($B22)-ROW($B$3))+1)</f>
        <v>-</v>
      </c>
      <c r="N22" s="89" t="str">
        <f>INDEX('Обработка исходного'!Q:Q,ROW($B$3)+4*(ROW($B22)-ROW($B$3))+1)</f>
        <v>-</v>
      </c>
      <c r="O22" s="89" t="str">
        <f>INDEX('Обработка исходного'!R:R,ROW($B$3)+4*(ROW($B22)-ROW($B$3))+1)</f>
        <v>-</v>
      </c>
      <c r="P22" s="90" t="str">
        <f>INDEX('Обработка исходного'!S:S,ROW($B$3)+4*(ROW($B22)-ROW($B$3))+1)</f>
        <v>-</v>
      </c>
    </row>
    <row r="23" spans="1:16" ht="42" customHeight="1" x14ac:dyDescent="0.25">
      <c r="A23" s="79" t="str">
        <f>INDEX('Обработка исходного'!B:B,ROW($B$3)+4*(ROW($B23)-ROW($B$3)))</f>
        <v>Сталь углеродистая</v>
      </c>
      <c r="B23" s="81">
        <f>INDEX('Обработка исходного'!D:D,ROW($B$3)+4*(ROW($B23)-ROW($B$3)))</f>
        <v>20</v>
      </c>
      <c r="C23" s="78" t="str">
        <f>IF(ISBLANK(INDEX('Обработка исходного'!E:E,ROW($B$3)+4*(ROW($B23)-ROW($B$3)))),"",INDEX('Обработка исходного'!E:E,ROW($B$3)+4*(ROW($B23)-ROW($B$3))))</f>
        <v>Отожженные, высокоотпущенные листы толщиной от 4 до 80 мм</v>
      </c>
      <c r="D23" s="88">
        <f>INDEX('Обработка исходного'!G:G,ROW($B$3)+4*(ROW($B23)-ROW($B$3))+1)</f>
        <v>216</v>
      </c>
      <c r="E23" s="89">
        <f>INDEX('Обработка исходного'!H:H,ROW($B$3)+4*(ROW($B23)-ROW($B$3))+1)</f>
        <v>216</v>
      </c>
      <c r="F23" s="89">
        <f>INDEX('Обработка исходного'!I:I,ROW($B$3)+4*(ROW($B23)-ROW($B$3))+1)</f>
        <v>216</v>
      </c>
      <c r="G23" s="89">
        <f>INDEX('Обработка исходного'!J:J,ROW($B$3)+4*(ROW($B23)-ROW($B$3))+1)</f>
        <v>206</v>
      </c>
      <c r="H23" s="89">
        <f>INDEX('Обработка исходного'!K:K,ROW($B$3)+4*(ROW($B23)-ROW($B$3))+1)</f>
        <v>206</v>
      </c>
      <c r="I23" s="89">
        <f>INDEX('Обработка исходного'!L:L,ROW($B$3)+4*(ROW($B23)-ROW($B$3))+1)</f>
        <v>196</v>
      </c>
      <c r="J23" s="89">
        <f>INDEX('Обработка исходного'!M:M,ROW($B$3)+4*(ROW($B23)-ROW($B$3))+1)</f>
        <v>176</v>
      </c>
      <c r="K23" s="89">
        <f>INDEX('Обработка исходного'!N:N,ROW($B$3)+4*(ROW($B23)-ROW($B$3))+1)</f>
        <v>157</v>
      </c>
      <c r="L23" s="89" t="str">
        <f>INDEX('Обработка исходного'!O:O,ROW($B$3)+4*(ROW($B23)-ROW($B$3))+1)</f>
        <v>-</v>
      </c>
      <c r="M23" s="89" t="str">
        <f>INDEX('Обработка исходного'!P:P,ROW($B$3)+4*(ROW($B23)-ROW($B$3))+1)</f>
        <v>-</v>
      </c>
      <c r="N23" s="89" t="str">
        <f>INDEX('Обработка исходного'!Q:Q,ROW($B$3)+4*(ROW($B23)-ROW($B$3))+1)</f>
        <v>-</v>
      </c>
      <c r="O23" s="89" t="str">
        <f>INDEX('Обработка исходного'!R:R,ROW($B$3)+4*(ROW($B23)-ROW($B$3))+1)</f>
        <v>-</v>
      </c>
      <c r="P23" s="90" t="str">
        <f>INDEX('Обработка исходного'!S:S,ROW($B$3)+4*(ROW($B23)-ROW($B$3))+1)</f>
        <v>-</v>
      </c>
    </row>
    <row r="24" spans="1:16" ht="42" customHeight="1" x14ac:dyDescent="0.25">
      <c r="A24" s="79" t="str">
        <f>INDEX('Обработка исходного'!B:B,ROW($B$3)+4*(ROW($B24)-ROW($B$3)))</f>
        <v>Сталь углеродистая</v>
      </c>
      <c r="B24" s="81">
        <f>INDEX('Обработка исходного'!D:D,ROW($B$3)+4*(ROW($B24)-ROW($B$3)))</f>
        <v>20</v>
      </c>
      <c r="C24" s="78" t="str">
        <f>IF(ISBLANK(INDEX('Обработка исходного'!E:E,ROW($B$3)+4*(ROW($B24)-ROW($B$3)))),"",INDEX('Обработка исходного'!E:E,ROW($B$3)+4*(ROW($B24)-ROW($B$3))))</f>
        <v>Листовые заготовки толщиной от 20 до 250 мм</v>
      </c>
      <c r="D24" s="88">
        <f>INDEX('Обработка исходного'!G:G,ROW($B$3)+4*(ROW($B24)-ROW($B$3))+1)</f>
        <v>176</v>
      </c>
      <c r="E24" s="89">
        <f>INDEX('Обработка исходного'!H:H,ROW($B$3)+4*(ROW($B24)-ROW($B$3))+1)</f>
        <v>176</v>
      </c>
      <c r="F24" s="89">
        <f>INDEX('Обработка исходного'!I:I,ROW($B$3)+4*(ROW($B24)-ROW($B$3))+1)</f>
        <v>176</v>
      </c>
      <c r="G24" s="89">
        <f>INDEX('Обработка исходного'!J:J,ROW($B$3)+4*(ROW($B24)-ROW($B$3))+1)</f>
        <v>157</v>
      </c>
      <c r="H24" s="89">
        <f>INDEX('Обработка исходного'!K:K,ROW($B$3)+4*(ROW($B24)-ROW($B$3))+1)</f>
        <v>157</v>
      </c>
      <c r="I24" s="89">
        <f>INDEX('Обработка исходного'!L:L,ROW($B$3)+4*(ROW($B24)-ROW($B$3))+1)</f>
        <v>147</v>
      </c>
      <c r="J24" s="89">
        <f>INDEX('Обработка исходного'!M:M,ROW($B$3)+4*(ROW($B24)-ROW($B$3))+1)</f>
        <v>147</v>
      </c>
      <c r="K24" s="89">
        <f>INDEX('Обработка исходного'!N:N,ROW($B$3)+4*(ROW($B24)-ROW($B$3))+1)</f>
        <v>137</v>
      </c>
      <c r="L24" s="89" t="str">
        <f>INDEX('Обработка исходного'!O:O,ROW($B$3)+4*(ROW($B24)-ROW($B$3))+1)</f>
        <v>-</v>
      </c>
      <c r="M24" s="89" t="str">
        <f>INDEX('Обработка исходного'!P:P,ROW($B$3)+4*(ROW($B24)-ROW($B$3))+1)</f>
        <v>-</v>
      </c>
      <c r="N24" s="89" t="str">
        <f>INDEX('Обработка исходного'!Q:Q,ROW($B$3)+4*(ROW($B24)-ROW($B$3))+1)</f>
        <v>-</v>
      </c>
      <c r="O24" s="89" t="str">
        <f>INDEX('Обработка исходного'!R:R,ROW($B$3)+4*(ROW($B24)-ROW($B$3))+1)</f>
        <v>-</v>
      </c>
      <c r="P24" s="90" t="str">
        <f>INDEX('Обработка исходного'!S:S,ROW($B$3)+4*(ROW($B24)-ROW($B$3))+1)</f>
        <v>-</v>
      </c>
    </row>
    <row r="25" spans="1:16" ht="42" customHeight="1" x14ac:dyDescent="0.25">
      <c r="A25" s="79" t="str">
        <f>INDEX('Обработка исходного'!B:B,ROW($B$3)+4*(ROW($B25)-ROW($B$3)))</f>
        <v>Сталь углеродистая</v>
      </c>
      <c r="B25" s="81" t="str">
        <f>INDEX('Обработка исходного'!D:D,ROW($B$3)+4*(ROW($B25)-ROW($B$3)))</f>
        <v>20Л</v>
      </c>
      <c r="C25" s="78" t="str">
        <f>IF(ISBLANK(INDEX('Обработка исходного'!E:E,ROW($B$3)+4*(ROW($B25)-ROW($B$3)))),"",INDEX('Обработка исходного'!E:E,ROW($B$3)+4*(ROW($B25)-ROW($B$3))))</f>
        <v>Отливки с толщиной стенки до 100 мм</v>
      </c>
      <c r="D25" s="88">
        <f>INDEX('Обработка исходного'!G:G,ROW($B$3)+4*(ROW($B25)-ROW($B$3))+1)</f>
        <v>216</v>
      </c>
      <c r="E25" s="89">
        <f>INDEX('Обработка исходного'!H:H,ROW($B$3)+4*(ROW($B25)-ROW($B$3))+1)</f>
        <v>216</v>
      </c>
      <c r="F25" s="89">
        <f>INDEX('Обработка исходного'!I:I,ROW($B$3)+4*(ROW($B25)-ROW($B$3))+1)</f>
        <v>196</v>
      </c>
      <c r="G25" s="89">
        <f>INDEX('Обработка исходного'!J:J,ROW($B$3)+4*(ROW($B25)-ROW($B$3))+1)</f>
        <v>176</v>
      </c>
      <c r="H25" s="89">
        <f>INDEX('Обработка исходного'!K:K,ROW($B$3)+4*(ROW($B25)-ROW($B$3))+1)</f>
        <v>170</v>
      </c>
      <c r="I25" s="89">
        <f>INDEX('Обработка исходного'!L:L,ROW($B$3)+4*(ROW($B25)-ROW($B$3))+1)</f>
        <v>165</v>
      </c>
      <c r="J25" s="89">
        <f>INDEX('Обработка исходного'!M:M,ROW($B$3)+4*(ROW($B25)-ROW($B$3))+1)</f>
        <v>157</v>
      </c>
      <c r="K25" s="89">
        <f>INDEX('Обработка исходного'!N:N,ROW($B$3)+4*(ROW($B25)-ROW($B$3))+1)</f>
        <v>137</v>
      </c>
      <c r="L25" s="89" t="str">
        <f>INDEX('Обработка исходного'!O:O,ROW($B$3)+4*(ROW($B25)-ROW($B$3))+1)</f>
        <v>-</v>
      </c>
      <c r="M25" s="89" t="str">
        <f>INDEX('Обработка исходного'!P:P,ROW($B$3)+4*(ROW($B25)-ROW($B$3))+1)</f>
        <v>-</v>
      </c>
      <c r="N25" s="89" t="str">
        <f>INDEX('Обработка исходного'!Q:Q,ROW($B$3)+4*(ROW($B25)-ROW($B$3))+1)</f>
        <v>-</v>
      </c>
      <c r="O25" s="89" t="str">
        <f>INDEX('Обработка исходного'!R:R,ROW($B$3)+4*(ROW($B25)-ROW($B$3))+1)</f>
        <v>-</v>
      </c>
      <c r="P25" s="90" t="str">
        <f>INDEX('Обработка исходного'!S:S,ROW($B$3)+4*(ROW($B25)-ROW($B$3))+1)</f>
        <v>-</v>
      </c>
    </row>
    <row r="26" spans="1:16" ht="42" customHeight="1" x14ac:dyDescent="0.25">
      <c r="A26" s="79" t="str">
        <f>INDEX('Обработка исходного'!B:B,ROW($B$3)+4*(ROW($B26)-ROW($B$3)))</f>
        <v>Сталь углеродистая</v>
      </c>
      <c r="B26" s="81" t="str">
        <f>INDEX('Обработка исходного'!D:D,ROW($B$3)+4*(ROW($B26)-ROW($B$3)))</f>
        <v>20К</v>
      </c>
      <c r="C26" s="78" t="str">
        <f>IF(ISBLANK(INDEX('Обработка исходного'!E:E,ROW($B$3)+4*(ROW($B26)-ROW($B$3)))),"",INDEX('Обработка исходного'!E:E,ROW($B$3)+4*(ROW($B26)-ROW($B$3))))</f>
        <v>Листы толщиной от 4 до 60 мм</v>
      </c>
      <c r="D26" s="88">
        <f>INDEX('Обработка исходного'!G:G,ROW($B$3)+4*(ROW($B26)-ROW($B$3))+1)</f>
        <v>216</v>
      </c>
      <c r="E26" s="89">
        <f>INDEX('Обработка исходного'!H:H,ROW($B$3)+4*(ROW($B26)-ROW($B$3))+1)</f>
        <v>206</v>
      </c>
      <c r="F26" s="89">
        <f>INDEX('Обработка исходного'!I:I,ROW($B$3)+4*(ROW($B26)-ROW($B$3))+1)</f>
        <v>206</v>
      </c>
      <c r="G26" s="89">
        <f>INDEX('Обработка исходного'!J:J,ROW($B$3)+4*(ROW($B26)-ROW($B$3))+1)</f>
        <v>206</v>
      </c>
      <c r="H26" s="89">
        <f>INDEX('Обработка исходного'!K:K,ROW($B$3)+4*(ROW($B26)-ROW($B$3))+1)</f>
        <v>196</v>
      </c>
      <c r="I26" s="89">
        <f>INDEX('Обработка исходного'!L:L,ROW($B$3)+4*(ROW($B26)-ROW($B$3))+1)</f>
        <v>196</v>
      </c>
      <c r="J26" s="89">
        <f>INDEX('Обработка исходного'!M:M,ROW($B$3)+4*(ROW($B26)-ROW($B$3))+1)</f>
        <v>177</v>
      </c>
      <c r="K26" s="89">
        <f>INDEX('Обработка исходного'!N:N,ROW($B$3)+4*(ROW($B26)-ROW($B$3))+1)</f>
        <v>157</v>
      </c>
      <c r="L26" s="89" t="str">
        <f>INDEX('Обработка исходного'!O:O,ROW($B$3)+4*(ROW($B26)-ROW($B$3))+1)</f>
        <v>-</v>
      </c>
      <c r="M26" s="89" t="str">
        <f>INDEX('Обработка исходного'!P:P,ROW($B$3)+4*(ROW($B26)-ROW($B$3))+1)</f>
        <v>-</v>
      </c>
      <c r="N26" s="89" t="str">
        <f>INDEX('Обработка исходного'!Q:Q,ROW($B$3)+4*(ROW($B26)-ROW($B$3))+1)</f>
        <v>-</v>
      </c>
      <c r="O26" s="89" t="str">
        <f>INDEX('Обработка исходного'!R:R,ROW($B$3)+4*(ROW($B26)-ROW($B$3))+1)</f>
        <v>-</v>
      </c>
      <c r="P26" s="90" t="str">
        <f>INDEX('Обработка исходного'!S:S,ROW($B$3)+4*(ROW($B26)-ROW($B$3))+1)</f>
        <v>-</v>
      </c>
    </row>
    <row r="27" spans="1:16" ht="42" customHeight="1" x14ac:dyDescent="0.25">
      <c r="A27" s="79" t="str">
        <f>INDEX('Обработка исходного'!B:B,ROW($B$3)+4*(ROW($B27)-ROW($B$3)))</f>
        <v>Сталь углеродистая</v>
      </c>
      <c r="B27" s="81" t="str">
        <f>INDEX('Обработка исходного'!D:D,ROW($B$3)+4*(ROW($B27)-ROW($B$3)))</f>
        <v>22К</v>
      </c>
      <c r="C27" s="78" t="str">
        <f>IF(ISBLANK(INDEX('Обработка исходного'!E:E,ROW($B$3)+4*(ROW($B27)-ROW($B$3)))),"",INDEX('Обработка исходного'!E:E,ROW($B$3)+4*(ROW($B27)-ROW($B$3))))</f>
        <v>Листы толщиной от 70 до 170 мм, КП215*</v>
      </c>
      <c r="D27" s="88">
        <f>INDEX('Обработка исходного'!G:G,ROW($B$3)+4*(ROW($B27)-ROW($B$3))+1)</f>
        <v>215</v>
      </c>
      <c r="E27" s="89">
        <f>INDEX('Обработка исходного'!H:H,ROW($B$3)+4*(ROW($B27)-ROW($B$3))+1)</f>
        <v>206</v>
      </c>
      <c r="F27" s="89">
        <f>INDEX('Обработка исходного'!I:I,ROW($B$3)+4*(ROW($B27)-ROW($B$3))+1)</f>
        <v>196</v>
      </c>
      <c r="G27" s="89">
        <f>INDEX('Обработка исходного'!J:J,ROW($B$3)+4*(ROW($B27)-ROW($B$3))+1)</f>
        <v>186</v>
      </c>
      <c r="H27" s="89">
        <f>INDEX('Обработка исходного'!K:K,ROW($B$3)+4*(ROW($B27)-ROW($B$3))+1)</f>
        <v>186</v>
      </c>
      <c r="I27" s="89">
        <f>INDEX('Обработка исходного'!L:L,ROW($B$3)+4*(ROW($B27)-ROW($B$3))+1)</f>
        <v>186</v>
      </c>
      <c r="J27" s="89">
        <f>INDEX('Обработка исходного'!M:M,ROW($B$3)+4*(ROW($B27)-ROW($B$3))+1)</f>
        <v>186</v>
      </c>
      <c r="K27" s="89">
        <f>INDEX('Обработка исходного'!N:N,ROW($B$3)+4*(ROW($B27)-ROW($B$3))+1)</f>
        <v>177</v>
      </c>
      <c r="L27" s="89" t="str">
        <f>INDEX('Обработка исходного'!O:O,ROW($B$3)+4*(ROW($B27)-ROW($B$3))+1)</f>
        <v>-</v>
      </c>
      <c r="M27" s="89" t="str">
        <f>INDEX('Обработка исходного'!P:P,ROW($B$3)+4*(ROW($B27)-ROW($B$3))+1)</f>
        <v>-</v>
      </c>
      <c r="N27" s="89" t="str">
        <f>INDEX('Обработка исходного'!Q:Q,ROW($B$3)+4*(ROW($B27)-ROW($B$3))+1)</f>
        <v>-</v>
      </c>
      <c r="O27" s="89" t="str">
        <f>INDEX('Обработка исходного'!R:R,ROW($B$3)+4*(ROW($B27)-ROW($B$3))+1)</f>
        <v>-</v>
      </c>
      <c r="P27" s="90" t="str">
        <f>INDEX('Обработка исходного'!S:S,ROW($B$3)+4*(ROW($B27)-ROW($B$3))+1)</f>
        <v>-</v>
      </c>
    </row>
    <row r="28" spans="1:16" ht="42" customHeight="1" x14ac:dyDescent="0.25">
      <c r="A28" s="79" t="str">
        <f>INDEX('Обработка исходного'!B:B,ROW($B$3)+4*(ROW($B28)-ROW($B$3)))</f>
        <v>Сталь углеродистая</v>
      </c>
      <c r="B28" s="81" t="str">
        <f>INDEX('Обработка исходного'!D:D,ROW($B$3)+4*(ROW($B28)-ROW($B$3)))</f>
        <v>22К</v>
      </c>
      <c r="C28" s="78" t="str">
        <f>IF(ISBLANK(INDEX('Обработка исходного'!E:E,ROW($B$3)+4*(ROW($B28)-ROW($B$3)))),"",INDEX('Обработка исходного'!E:E,ROW($B$3)+4*(ROW($B28)-ROW($B$3))))</f>
        <v>Поковки диаметром от 300 до 800 мм, КП195*</v>
      </c>
      <c r="D28" s="88">
        <f>INDEX('Обработка исходного'!G:G,ROW($B$3)+4*(ROW($B28)-ROW($B$3))+1)</f>
        <v>195</v>
      </c>
      <c r="E28" s="89">
        <f>INDEX('Обработка исходного'!H:H,ROW($B$3)+4*(ROW($B28)-ROW($B$3))+1)</f>
        <v>186</v>
      </c>
      <c r="F28" s="89">
        <f>INDEX('Обработка исходного'!I:I,ROW($B$3)+4*(ROW($B28)-ROW($B$3))+1)</f>
        <v>177</v>
      </c>
      <c r="G28" s="89">
        <f>INDEX('Обработка исходного'!J:J,ROW($B$3)+4*(ROW($B28)-ROW($B$3))+1)</f>
        <v>167</v>
      </c>
      <c r="H28" s="89">
        <f>INDEX('Обработка исходного'!K:K,ROW($B$3)+4*(ROW($B28)-ROW($B$3))+1)</f>
        <v>167</v>
      </c>
      <c r="I28" s="89">
        <f>INDEX('Обработка исходного'!L:L,ROW($B$3)+4*(ROW($B28)-ROW($B$3))+1)</f>
        <v>157</v>
      </c>
      <c r="J28" s="89">
        <f>INDEX('Обработка исходного'!M:M,ROW($B$3)+4*(ROW($B28)-ROW($B$3))+1)</f>
        <v>157</v>
      </c>
      <c r="K28" s="89">
        <f>INDEX('Обработка исходного'!N:N,ROW($B$3)+4*(ROW($B28)-ROW($B$3))+1)</f>
        <v>137</v>
      </c>
      <c r="L28" s="89" t="str">
        <f>INDEX('Обработка исходного'!O:O,ROW($B$3)+4*(ROW($B28)-ROW($B$3))+1)</f>
        <v>-</v>
      </c>
      <c r="M28" s="89" t="str">
        <f>INDEX('Обработка исходного'!P:P,ROW($B$3)+4*(ROW($B28)-ROW($B$3))+1)</f>
        <v>-</v>
      </c>
      <c r="N28" s="89" t="str">
        <f>INDEX('Обработка исходного'!Q:Q,ROW($B$3)+4*(ROW($B28)-ROW($B$3))+1)</f>
        <v>-</v>
      </c>
      <c r="O28" s="89" t="str">
        <f>INDEX('Обработка исходного'!R:R,ROW($B$3)+4*(ROW($B28)-ROW($B$3))+1)</f>
        <v>-</v>
      </c>
      <c r="P28" s="90" t="str">
        <f>INDEX('Обработка исходного'!S:S,ROW($B$3)+4*(ROW($B28)-ROW($B$3))+1)</f>
        <v>-</v>
      </c>
    </row>
    <row r="29" spans="1:16" ht="42" customHeight="1" x14ac:dyDescent="0.25">
      <c r="A29" s="79" t="str">
        <f>INDEX('Обработка исходного'!B:B,ROW($B$3)+4*(ROW($B29)-ROW($B$3)))</f>
        <v>Сталь углеродистая</v>
      </c>
      <c r="B29" s="81" t="str">
        <f>INDEX('Обработка исходного'!D:D,ROW($B$3)+4*(ROW($B29)-ROW($B$3)))</f>
        <v>22К</v>
      </c>
      <c r="C29" s="78" t="str">
        <f>IF(ISBLANK(INDEX('Обработка исходного'!E:E,ROW($B$3)+4*(ROW($B29)-ROW($B$3)))),"",INDEX('Обработка исходного'!E:E,ROW($B$3)+4*(ROW($B29)-ROW($B$3))))</f>
        <v>Поковки диаметром от 100 до 800 мм, КП215*</v>
      </c>
      <c r="D29" s="88">
        <f>INDEX('Обработка исходного'!G:G,ROW($B$3)+4*(ROW($B29)-ROW($B$3))+1)</f>
        <v>215</v>
      </c>
      <c r="E29" s="89">
        <f>INDEX('Обработка исходного'!H:H,ROW($B$3)+4*(ROW($B29)-ROW($B$3))+1)</f>
        <v>206</v>
      </c>
      <c r="F29" s="89">
        <f>INDEX('Обработка исходного'!I:I,ROW($B$3)+4*(ROW($B29)-ROW($B$3))+1)</f>
        <v>196</v>
      </c>
      <c r="G29" s="89">
        <f>INDEX('Обработка исходного'!J:J,ROW($B$3)+4*(ROW($B29)-ROW($B$3))+1)</f>
        <v>186</v>
      </c>
      <c r="H29" s="89">
        <f>INDEX('Обработка исходного'!K:K,ROW($B$3)+4*(ROW($B29)-ROW($B$3))+1)</f>
        <v>186</v>
      </c>
      <c r="I29" s="89">
        <f>INDEX('Обработка исходного'!L:L,ROW($B$3)+4*(ROW($B29)-ROW($B$3))+1)</f>
        <v>186</v>
      </c>
      <c r="J29" s="89">
        <f>INDEX('Обработка исходного'!M:M,ROW($B$3)+4*(ROW($B29)-ROW($B$3))+1)</f>
        <v>186</v>
      </c>
      <c r="K29" s="89">
        <f>INDEX('Обработка исходного'!N:N,ROW($B$3)+4*(ROW($B29)-ROW($B$3))+1)</f>
        <v>177</v>
      </c>
      <c r="L29" s="89" t="str">
        <f>INDEX('Обработка исходного'!O:O,ROW($B$3)+4*(ROW($B29)-ROW($B$3))+1)</f>
        <v>-</v>
      </c>
      <c r="M29" s="89" t="str">
        <f>INDEX('Обработка исходного'!P:P,ROW($B$3)+4*(ROW($B29)-ROW($B$3))+1)</f>
        <v>-</v>
      </c>
      <c r="N29" s="89" t="str">
        <f>INDEX('Обработка исходного'!Q:Q,ROW($B$3)+4*(ROW($B29)-ROW($B$3))+1)</f>
        <v>-</v>
      </c>
      <c r="O29" s="89" t="str">
        <f>INDEX('Обработка исходного'!R:R,ROW($B$3)+4*(ROW($B29)-ROW($B$3))+1)</f>
        <v>-</v>
      </c>
      <c r="P29" s="90" t="str">
        <f>INDEX('Обработка исходного'!S:S,ROW($B$3)+4*(ROW($B29)-ROW($B$3))+1)</f>
        <v>-</v>
      </c>
    </row>
    <row r="30" spans="1:16" ht="42" customHeight="1" x14ac:dyDescent="0.25">
      <c r="A30" s="79" t="str">
        <f>INDEX('Обработка исходного'!B:B,ROW($B$3)+4*(ROW($B30)-ROW($B$3)))</f>
        <v>Сталь углеродистая</v>
      </c>
      <c r="B30" s="81">
        <f>INDEX('Обработка исходного'!D:D,ROW($B$3)+4*(ROW($B30)-ROW($B$3)))</f>
        <v>25</v>
      </c>
      <c r="C30" s="78" t="str">
        <f>IF(ISBLANK(INDEX('Обработка исходного'!E:E,ROW($B$3)+4*(ROW($B30)-ROW($B$3)))),"",INDEX('Обработка исходного'!E:E,ROW($B$3)+4*(ROW($B30)-ROW($B$3))))</f>
        <v>Поковки диаметром до 500 мм, КП175*</v>
      </c>
      <c r="D30" s="88">
        <f>INDEX('Обработка исходного'!G:G,ROW($B$3)+4*(ROW($B30)-ROW($B$3))+1)</f>
        <v>175</v>
      </c>
      <c r="E30" s="89">
        <f>INDEX('Обработка исходного'!H:H,ROW($B$3)+4*(ROW($B30)-ROW($B$3))+1)</f>
        <v>167</v>
      </c>
      <c r="F30" s="89">
        <f>INDEX('Обработка исходного'!I:I,ROW($B$3)+4*(ROW($B30)-ROW($B$3))+1)</f>
        <v>157</v>
      </c>
      <c r="G30" s="89">
        <f>INDEX('Обработка исходного'!J:J,ROW($B$3)+4*(ROW($B30)-ROW($B$3))+1)</f>
        <v>147</v>
      </c>
      <c r="H30" s="89">
        <f>INDEX('Обработка исходного'!K:K,ROW($B$3)+4*(ROW($B30)-ROW($B$3))+1)</f>
        <v>137</v>
      </c>
      <c r="I30" s="89">
        <f>INDEX('Обработка исходного'!L:L,ROW($B$3)+4*(ROW($B30)-ROW($B$3))+1)</f>
        <v>128</v>
      </c>
      <c r="J30" s="89">
        <f>INDEX('Обработка исходного'!M:M,ROW($B$3)+4*(ROW($B30)-ROW($B$3))+1)</f>
        <v>118</v>
      </c>
      <c r="K30" s="89">
        <f>INDEX('Обработка исходного'!N:N,ROW($B$3)+4*(ROW($B30)-ROW($B$3))+1)</f>
        <v>108</v>
      </c>
      <c r="L30" s="89" t="str">
        <f>INDEX('Обработка исходного'!O:O,ROW($B$3)+4*(ROW($B30)-ROW($B$3))+1)</f>
        <v>-</v>
      </c>
      <c r="M30" s="89" t="str">
        <f>INDEX('Обработка исходного'!P:P,ROW($B$3)+4*(ROW($B30)-ROW($B$3))+1)</f>
        <v>-</v>
      </c>
      <c r="N30" s="89" t="str">
        <f>INDEX('Обработка исходного'!Q:Q,ROW($B$3)+4*(ROW($B30)-ROW($B$3))+1)</f>
        <v>-</v>
      </c>
      <c r="O30" s="89" t="str">
        <f>INDEX('Обработка исходного'!R:R,ROW($B$3)+4*(ROW($B30)-ROW($B$3))+1)</f>
        <v>-</v>
      </c>
      <c r="P30" s="90" t="str">
        <f>INDEX('Обработка исходного'!S:S,ROW($B$3)+4*(ROW($B30)-ROW($B$3))+1)</f>
        <v>-</v>
      </c>
    </row>
    <row r="31" spans="1:16" ht="42" customHeight="1" x14ac:dyDescent="0.25">
      <c r="A31" s="79" t="str">
        <f>INDEX('Обработка исходного'!B:B,ROW($B$3)+4*(ROW($B31)-ROW($B$3)))</f>
        <v>Сталь углеродистая</v>
      </c>
      <c r="B31" s="81">
        <f>INDEX('Обработка исходного'!D:D,ROW($B$3)+4*(ROW($B31)-ROW($B$3)))</f>
        <v>25</v>
      </c>
      <c r="C31" s="78" t="str">
        <f>IF(ISBLANK(INDEX('Обработка исходного'!E:E,ROW($B$3)+4*(ROW($B31)-ROW($B$3)))),"",INDEX('Обработка исходного'!E:E,ROW($B$3)+4*(ROW($B31)-ROW($B$3))))</f>
        <v>Поковки диаметром до 500 мм, КП195*</v>
      </c>
      <c r="D31" s="88">
        <f>INDEX('Обработка исходного'!G:G,ROW($B$3)+4*(ROW($B31)-ROW($B$3))+1)</f>
        <v>195</v>
      </c>
      <c r="E31" s="89">
        <f>INDEX('Обработка исходного'!H:H,ROW($B$3)+4*(ROW($B31)-ROW($B$3))+1)</f>
        <v>195</v>
      </c>
      <c r="F31" s="89">
        <f>INDEX('Обработка исходного'!I:I,ROW($B$3)+4*(ROW($B31)-ROW($B$3))+1)</f>
        <v>177</v>
      </c>
      <c r="G31" s="89">
        <f>INDEX('Обработка исходного'!J:J,ROW($B$3)+4*(ROW($B31)-ROW($B$3))+1)</f>
        <v>167</v>
      </c>
      <c r="H31" s="89">
        <f>INDEX('Обработка исходного'!K:K,ROW($B$3)+4*(ROW($B31)-ROW($B$3))+1)</f>
        <v>157</v>
      </c>
      <c r="I31" s="89">
        <f>INDEX('Обработка исходного'!L:L,ROW($B$3)+4*(ROW($B31)-ROW($B$3))+1)</f>
        <v>137</v>
      </c>
      <c r="J31" s="89">
        <f>INDEX('Обработка исходного'!M:M,ROW($B$3)+4*(ROW($B31)-ROW($B$3))+1)</f>
        <v>128</v>
      </c>
      <c r="K31" s="89">
        <f>INDEX('Обработка исходного'!N:N,ROW($B$3)+4*(ROW($B31)-ROW($B$3))+1)</f>
        <v>118</v>
      </c>
      <c r="L31" s="89" t="str">
        <f>INDEX('Обработка исходного'!O:O,ROW($B$3)+4*(ROW($B31)-ROW($B$3))+1)</f>
        <v>-</v>
      </c>
      <c r="M31" s="89" t="str">
        <f>INDEX('Обработка исходного'!P:P,ROW($B$3)+4*(ROW($B31)-ROW($B$3))+1)</f>
        <v>-</v>
      </c>
      <c r="N31" s="89" t="str">
        <f>INDEX('Обработка исходного'!Q:Q,ROW($B$3)+4*(ROW($B31)-ROW($B$3))+1)</f>
        <v>-</v>
      </c>
      <c r="O31" s="89" t="str">
        <f>INDEX('Обработка исходного'!R:R,ROW($B$3)+4*(ROW($B31)-ROW($B$3))+1)</f>
        <v>-</v>
      </c>
      <c r="P31" s="90" t="str">
        <f>INDEX('Обработка исходного'!S:S,ROW($B$3)+4*(ROW($B31)-ROW($B$3))+1)</f>
        <v>-</v>
      </c>
    </row>
    <row r="32" spans="1:16" ht="42" customHeight="1" x14ac:dyDescent="0.25">
      <c r="A32" s="79" t="str">
        <f>INDEX('Обработка исходного'!B:B,ROW($B$3)+4*(ROW($B32)-ROW($B$3)))</f>
        <v>Сталь углеродистая</v>
      </c>
      <c r="B32" s="81">
        <f>INDEX('Обработка исходного'!D:D,ROW($B$3)+4*(ROW($B32)-ROW($B$3)))</f>
        <v>25</v>
      </c>
      <c r="C32" s="78" t="str">
        <f>IF(ISBLANK(INDEX('Обработка исходного'!E:E,ROW($B$3)+4*(ROW($B32)-ROW($B$3)))),"",INDEX('Обработка исходного'!E:E,ROW($B$3)+4*(ROW($B32)-ROW($B$3))))</f>
        <v>Поковки диаметром до 300 мм, КП215*</v>
      </c>
      <c r="D32" s="88">
        <f>INDEX('Обработка исходного'!G:G,ROW($B$3)+4*(ROW($B32)-ROW($B$3))+1)</f>
        <v>215</v>
      </c>
      <c r="E32" s="89">
        <f>INDEX('Обработка исходного'!H:H,ROW($B$3)+4*(ROW($B32)-ROW($B$3))+1)</f>
        <v>206</v>
      </c>
      <c r="F32" s="89">
        <f>INDEX('Обработка исходного'!I:I,ROW($B$3)+4*(ROW($B32)-ROW($B$3))+1)</f>
        <v>196</v>
      </c>
      <c r="G32" s="89">
        <f>INDEX('Обработка исходного'!J:J,ROW($B$3)+4*(ROW($B32)-ROW($B$3))+1)</f>
        <v>177</v>
      </c>
      <c r="H32" s="89">
        <f>INDEX('Обработка исходного'!K:K,ROW($B$3)+4*(ROW($B32)-ROW($B$3))+1)</f>
        <v>167</v>
      </c>
      <c r="I32" s="89">
        <f>INDEX('Обработка исходного'!L:L,ROW($B$3)+4*(ROW($B32)-ROW($B$3))+1)</f>
        <v>147</v>
      </c>
      <c r="J32" s="89">
        <f>INDEX('Обработка исходного'!M:M,ROW($B$3)+4*(ROW($B32)-ROW($B$3))+1)</f>
        <v>137</v>
      </c>
      <c r="K32" s="89">
        <f>INDEX('Обработка исходного'!N:N,ROW($B$3)+4*(ROW($B32)-ROW($B$3))+1)</f>
        <v>118</v>
      </c>
      <c r="L32" s="89" t="str">
        <f>INDEX('Обработка исходного'!O:O,ROW($B$3)+4*(ROW($B32)-ROW($B$3))+1)</f>
        <v>-</v>
      </c>
      <c r="M32" s="89" t="str">
        <f>INDEX('Обработка исходного'!P:P,ROW($B$3)+4*(ROW($B32)-ROW($B$3))+1)</f>
        <v>-</v>
      </c>
      <c r="N32" s="89" t="str">
        <f>INDEX('Обработка исходного'!Q:Q,ROW($B$3)+4*(ROW($B32)-ROW($B$3))+1)</f>
        <v>-</v>
      </c>
      <c r="O32" s="89" t="str">
        <f>INDEX('Обработка исходного'!R:R,ROW($B$3)+4*(ROW($B32)-ROW($B$3))+1)</f>
        <v>-</v>
      </c>
      <c r="P32" s="90" t="str">
        <f>INDEX('Обработка исходного'!S:S,ROW($B$3)+4*(ROW($B32)-ROW($B$3))+1)</f>
        <v>-</v>
      </c>
    </row>
    <row r="33" spans="1:16" ht="42" customHeight="1" x14ac:dyDescent="0.25">
      <c r="A33" s="79" t="str">
        <f>INDEX('Обработка исходного'!B:B,ROW($B$3)+4*(ROW($B33)-ROW($B$3)))</f>
        <v>Сталь углеродистая</v>
      </c>
      <c r="B33" s="81">
        <f>INDEX('Обработка исходного'!D:D,ROW($B$3)+4*(ROW($B33)-ROW($B$3)))</f>
        <v>25</v>
      </c>
      <c r="C33" s="78" t="str">
        <f>IF(ISBLANK(INDEX('Обработка исходного'!E:E,ROW($B$3)+4*(ROW($B33)-ROW($B$3)))),"",INDEX('Обработка исходного'!E:E,ROW($B$3)+4*(ROW($B33)-ROW($B$3))))</f>
        <v>Поковки диаметром до 100 мм, КП245*</v>
      </c>
      <c r="D33" s="88">
        <f>INDEX('Обработка исходного'!G:G,ROW($B$3)+4*(ROW($B33)-ROW($B$3))+1)</f>
        <v>245</v>
      </c>
      <c r="E33" s="89">
        <f>INDEX('Обработка исходного'!H:H,ROW($B$3)+4*(ROW($B33)-ROW($B$3))+1)</f>
        <v>235</v>
      </c>
      <c r="F33" s="89">
        <f>INDEX('Обработка исходного'!I:I,ROW($B$3)+4*(ROW($B33)-ROW($B$3))+1)</f>
        <v>226</v>
      </c>
      <c r="G33" s="89">
        <f>INDEX('Обработка исходного'!J:J,ROW($B$3)+4*(ROW($B33)-ROW($B$3))+1)</f>
        <v>206</v>
      </c>
      <c r="H33" s="89">
        <f>INDEX('Обработка исходного'!K:K,ROW($B$3)+4*(ROW($B33)-ROW($B$3))+1)</f>
        <v>196</v>
      </c>
      <c r="I33" s="89">
        <f>INDEX('Обработка исходного'!L:L,ROW($B$3)+4*(ROW($B33)-ROW($B$3))+1)</f>
        <v>167</v>
      </c>
      <c r="J33" s="89">
        <f>INDEX('Обработка исходного'!M:M,ROW($B$3)+4*(ROW($B33)-ROW($B$3))+1)</f>
        <v>157</v>
      </c>
      <c r="K33" s="89">
        <f>INDEX('Обработка исходного'!N:N,ROW($B$3)+4*(ROW($B33)-ROW($B$3))+1)</f>
        <v>118</v>
      </c>
      <c r="L33" s="89" t="str">
        <f>INDEX('Обработка исходного'!O:O,ROW($B$3)+4*(ROW($B33)-ROW($B$3))+1)</f>
        <v>-</v>
      </c>
      <c r="M33" s="89" t="str">
        <f>INDEX('Обработка исходного'!P:P,ROW($B$3)+4*(ROW($B33)-ROW($B$3))+1)</f>
        <v>-</v>
      </c>
      <c r="N33" s="89" t="str">
        <f>INDEX('Обработка исходного'!Q:Q,ROW($B$3)+4*(ROW($B33)-ROW($B$3))+1)</f>
        <v>-</v>
      </c>
      <c r="O33" s="89" t="str">
        <f>INDEX('Обработка исходного'!R:R,ROW($B$3)+4*(ROW($B33)-ROW($B$3))+1)</f>
        <v>-</v>
      </c>
      <c r="P33" s="90" t="str">
        <f>INDEX('Обработка исходного'!S:S,ROW($B$3)+4*(ROW($B33)-ROW($B$3))+1)</f>
        <v>-</v>
      </c>
    </row>
    <row r="34" spans="1:16" ht="42" customHeight="1" x14ac:dyDescent="0.25">
      <c r="A34" s="79" t="str">
        <f>INDEX('Обработка исходного'!B:B,ROW($B$3)+4*(ROW($B34)-ROW($B$3)))</f>
        <v>Сталь углеродистая</v>
      </c>
      <c r="B34" s="81">
        <f>INDEX('Обработка исходного'!D:D,ROW($B$3)+4*(ROW($B34)-ROW($B$3)))</f>
        <v>25</v>
      </c>
      <c r="C34" s="78" t="str">
        <f>IF(ISBLANK(INDEX('Обработка исходного'!E:E,ROW($B$3)+4*(ROW($B34)-ROW($B$3)))),"",INDEX('Обработка исходного'!E:E,ROW($B$3)+4*(ROW($B34)-ROW($B$3))))</f>
        <v>Поковки диаметром от 100 до 300 мм, КП275*</v>
      </c>
      <c r="D34" s="88">
        <f>INDEX('Обработка исходного'!G:G,ROW($B$3)+4*(ROW($B34)-ROW($B$3))+1)</f>
        <v>275</v>
      </c>
      <c r="E34" s="89">
        <f>INDEX('Обработка исходного'!H:H,ROW($B$3)+4*(ROW($B34)-ROW($B$3))+1)</f>
        <v>255</v>
      </c>
      <c r="F34" s="89">
        <f>INDEX('Обработка исходного'!I:I,ROW($B$3)+4*(ROW($B34)-ROW($B$3))+1)</f>
        <v>245</v>
      </c>
      <c r="G34" s="89">
        <f>INDEX('Обработка исходного'!J:J,ROW($B$3)+4*(ROW($B34)-ROW($B$3))+1)</f>
        <v>226</v>
      </c>
      <c r="H34" s="89">
        <f>INDEX('Обработка исходного'!K:K,ROW($B$3)+4*(ROW($B34)-ROW($B$3))+1)</f>
        <v>216</v>
      </c>
      <c r="I34" s="89">
        <f>INDEX('Обработка исходного'!L:L,ROW($B$3)+4*(ROW($B34)-ROW($B$3))+1)</f>
        <v>196</v>
      </c>
      <c r="J34" s="89">
        <f>INDEX('Обработка исходного'!M:M,ROW($B$3)+4*(ROW($B34)-ROW($B$3))+1)</f>
        <v>186</v>
      </c>
      <c r="K34" s="89">
        <f>INDEX('Обработка исходного'!N:N,ROW($B$3)+4*(ROW($B34)-ROW($B$3))+1)</f>
        <v>167</v>
      </c>
      <c r="L34" s="89" t="str">
        <f>INDEX('Обработка исходного'!O:O,ROW($B$3)+4*(ROW($B34)-ROW($B$3))+1)</f>
        <v>-</v>
      </c>
      <c r="M34" s="89" t="str">
        <f>INDEX('Обработка исходного'!P:P,ROW($B$3)+4*(ROW($B34)-ROW($B$3))+1)</f>
        <v>-</v>
      </c>
      <c r="N34" s="89" t="str">
        <f>INDEX('Обработка исходного'!Q:Q,ROW($B$3)+4*(ROW($B34)-ROW($B$3))+1)</f>
        <v>-</v>
      </c>
      <c r="O34" s="89" t="str">
        <f>INDEX('Обработка исходного'!R:R,ROW($B$3)+4*(ROW($B34)-ROW($B$3))+1)</f>
        <v>-</v>
      </c>
      <c r="P34" s="90" t="str">
        <f>INDEX('Обработка исходного'!S:S,ROW($B$3)+4*(ROW($B34)-ROW($B$3))+1)</f>
        <v>-</v>
      </c>
    </row>
    <row r="35" spans="1:16" ht="42" customHeight="1" x14ac:dyDescent="0.25">
      <c r="A35" s="79" t="str">
        <f>INDEX('Обработка исходного'!B:B,ROW($B$3)+4*(ROW($B35)-ROW($B$3)))</f>
        <v>Сталь углеродистая</v>
      </c>
      <c r="B35" s="81" t="str">
        <f>INDEX('Обработка исходного'!D:D,ROW($B$3)+4*(ROW($B35)-ROW($B$3)))</f>
        <v>25Л</v>
      </c>
      <c r="C35" s="78" t="str">
        <f>IF(ISBLANK(INDEX('Обработка исходного'!E:E,ROW($B$3)+4*(ROW($B35)-ROW($B$3)))),"",INDEX('Обработка исходного'!E:E,ROW($B$3)+4*(ROW($B35)-ROW($B$3))))</f>
        <v>Отливки с толщиной стенки до 100 мм</v>
      </c>
      <c r="D35" s="88">
        <f>INDEX('Обработка исходного'!G:G,ROW($B$3)+4*(ROW($B35)-ROW($B$3))+1)</f>
        <v>235</v>
      </c>
      <c r="E35" s="89">
        <f>INDEX('Обработка исходного'!H:H,ROW($B$3)+4*(ROW($B35)-ROW($B$3))+1)</f>
        <v>226</v>
      </c>
      <c r="F35" s="89">
        <f>INDEX('Обработка исходного'!I:I,ROW($B$3)+4*(ROW($B35)-ROW($B$3))+1)</f>
        <v>216</v>
      </c>
      <c r="G35" s="89">
        <f>INDEX('Обработка исходного'!J:J,ROW($B$3)+4*(ROW($B35)-ROW($B$3))+1)</f>
        <v>196</v>
      </c>
      <c r="H35" s="89">
        <f>INDEX('Обработка исходного'!K:K,ROW($B$3)+4*(ROW($B35)-ROW($B$3))+1)</f>
        <v>180</v>
      </c>
      <c r="I35" s="89">
        <f>INDEX('Обработка исходного'!L:L,ROW($B$3)+4*(ROW($B35)-ROW($B$3))+1)</f>
        <v>175</v>
      </c>
      <c r="J35" s="89">
        <f>INDEX('Обработка исходного'!M:M,ROW($B$3)+4*(ROW($B35)-ROW($B$3))+1)</f>
        <v>170</v>
      </c>
      <c r="K35" s="89">
        <f>INDEX('Обработка исходного'!N:N,ROW($B$3)+4*(ROW($B35)-ROW($B$3))+1)</f>
        <v>150</v>
      </c>
      <c r="L35" s="89" t="str">
        <f>INDEX('Обработка исходного'!O:O,ROW($B$3)+4*(ROW($B35)-ROW($B$3))+1)</f>
        <v>-</v>
      </c>
      <c r="M35" s="89" t="str">
        <f>INDEX('Обработка исходного'!P:P,ROW($B$3)+4*(ROW($B35)-ROW($B$3))+1)</f>
        <v>-</v>
      </c>
      <c r="N35" s="89" t="str">
        <f>INDEX('Обработка исходного'!Q:Q,ROW($B$3)+4*(ROW($B35)-ROW($B$3))+1)</f>
        <v>-</v>
      </c>
      <c r="O35" s="89" t="str">
        <f>INDEX('Обработка исходного'!R:R,ROW($B$3)+4*(ROW($B35)-ROW($B$3))+1)</f>
        <v>-</v>
      </c>
      <c r="P35" s="90" t="str">
        <f>INDEX('Обработка исходного'!S:S,ROW($B$3)+4*(ROW($B35)-ROW($B$3))+1)</f>
        <v>-</v>
      </c>
    </row>
    <row r="36" spans="1:16" ht="42" customHeight="1" x14ac:dyDescent="0.25">
      <c r="A36" s="79" t="str">
        <f>INDEX('Обработка исходного'!B:B,ROW($B$3)+4*(ROW($B36)-ROW($B$3)))</f>
        <v>Сталь углеродистая</v>
      </c>
      <c r="B36" s="81">
        <f>INDEX('Обработка исходного'!D:D,ROW($B$3)+4*(ROW($B36)-ROW($B$3)))</f>
        <v>30</v>
      </c>
      <c r="C36" s="78" t="str">
        <f>IF(ISBLANK(INDEX('Обработка исходного'!E:E,ROW($B$3)+4*(ROW($B36)-ROW($B$3)))),"",INDEX('Обработка исходного'!E:E,ROW($B$3)+4*(ROW($B36)-ROW($B$3))))</f>
        <v>Поковки диаметром от 300 до 800 мм, КП175*</v>
      </c>
      <c r="D36" s="88">
        <f>INDEX('Обработка исходного'!G:G,ROW($B$3)+4*(ROW($B36)-ROW($B$3))+1)</f>
        <v>175</v>
      </c>
      <c r="E36" s="89">
        <f>INDEX('Обработка исходного'!H:H,ROW($B$3)+4*(ROW($B36)-ROW($B$3))+1)</f>
        <v>175</v>
      </c>
      <c r="F36" s="89">
        <f>INDEX('Обработка исходного'!I:I,ROW($B$3)+4*(ROW($B36)-ROW($B$3))+1)</f>
        <v>175</v>
      </c>
      <c r="G36" s="89">
        <f>INDEX('Обработка исходного'!J:J,ROW($B$3)+4*(ROW($B36)-ROW($B$3))+1)</f>
        <v>175</v>
      </c>
      <c r="H36" s="89">
        <f>INDEX('Обработка исходного'!K:K,ROW($B$3)+4*(ROW($B36)-ROW($B$3))+1)</f>
        <v>167</v>
      </c>
      <c r="I36" s="89">
        <f>INDEX('Обработка исходного'!L:L,ROW($B$3)+4*(ROW($B36)-ROW($B$3))+1)</f>
        <v>137</v>
      </c>
      <c r="J36" s="89">
        <f>INDEX('Обработка исходного'!M:M,ROW($B$3)+4*(ROW($B36)-ROW($B$3))+1)</f>
        <v>108</v>
      </c>
      <c r="K36" s="89">
        <f>INDEX('Обработка исходного'!N:N,ROW($B$3)+4*(ROW($B36)-ROW($B$3))+1)</f>
        <v>98</v>
      </c>
      <c r="L36" s="89" t="str">
        <f>INDEX('Обработка исходного'!O:O,ROW($B$3)+4*(ROW($B36)-ROW($B$3))+1)</f>
        <v>-</v>
      </c>
      <c r="M36" s="89" t="str">
        <f>INDEX('Обработка исходного'!P:P,ROW($B$3)+4*(ROW($B36)-ROW($B$3))+1)</f>
        <v>-</v>
      </c>
      <c r="N36" s="89" t="str">
        <f>INDEX('Обработка исходного'!Q:Q,ROW($B$3)+4*(ROW($B36)-ROW($B$3))+1)</f>
        <v>-</v>
      </c>
      <c r="O36" s="89" t="str">
        <f>INDEX('Обработка исходного'!R:R,ROW($B$3)+4*(ROW($B36)-ROW($B$3))+1)</f>
        <v>-</v>
      </c>
      <c r="P36" s="90" t="str">
        <f>INDEX('Обработка исходного'!S:S,ROW($B$3)+4*(ROW($B36)-ROW($B$3))+1)</f>
        <v>-</v>
      </c>
    </row>
    <row r="37" spans="1:16" ht="42" customHeight="1" x14ac:dyDescent="0.25">
      <c r="A37" s="79" t="str">
        <f>INDEX('Обработка исходного'!B:B,ROW($B$3)+4*(ROW($B37)-ROW($B$3)))</f>
        <v>Сталь углеродистая</v>
      </c>
      <c r="B37" s="81">
        <f>INDEX('Обработка исходного'!D:D,ROW($B$3)+4*(ROW($B37)-ROW($B$3)))</f>
        <v>30</v>
      </c>
      <c r="C37" s="78" t="str">
        <f>IF(ISBLANK(INDEX('Обработка исходного'!E:E,ROW($B$3)+4*(ROW($B37)-ROW($B$3)))),"",INDEX('Обработка исходного'!E:E,ROW($B$3)+4*(ROW($B37)-ROW($B$3))))</f>
        <v>Поковки диаметром от 100 до 800 мм, КП195*</v>
      </c>
      <c r="D37" s="88">
        <f>INDEX('Обработка исходного'!G:G,ROW($B$3)+4*(ROW($B37)-ROW($B$3))+1)</f>
        <v>195</v>
      </c>
      <c r="E37" s="89">
        <f>INDEX('Обработка исходного'!H:H,ROW($B$3)+4*(ROW($B37)-ROW($B$3))+1)</f>
        <v>195</v>
      </c>
      <c r="F37" s="89">
        <f>INDEX('Обработка исходного'!I:I,ROW($B$3)+4*(ROW($B37)-ROW($B$3))+1)</f>
        <v>195</v>
      </c>
      <c r="G37" s="89">
        <f>INDEX('Обработка исходного'!J:J,ROW($B$3)+4*(ROW($B37)-ROW($B$3))+1)</f>
        <v>195</v>
      </c>
      <c r="H37" s="89">
        <f>INDEX('Обработка исходного'!K:K,ROW($B$3)+4*(ROW($B37)-ROW($B$3))+1)</f>
        <v>195</v>
      </c>
      <c r="I37" s="89">
        <f>INDEX('Обработка исходного'!L:L,ROW($B$3)+4*(ROW($B37)-ROW($B$3))+1)</f>
        <v>147</v>
      </c>
      <c r="J37" s="89">
        <f>INDEX('Обработка исходного'!M:M,ROW($B$3)+4*(ROW($B37)-ROW($B$3))+1)</f>
        <v>118</v>
      </c>
      <c r="K37" s="89">
        <f>INDEX('Обработка исходного'!N:N,ROW($B$3)+4*(ROW($B37)-ROW($B$3))+1)</f>
        <v>108</v>
      </c>
      <c r="L37" s="89" t="str">
        <f>INDEX('Обработка исходного'!O:O,ROW($B$3)+4*(ROW($B37)-ROW($B$3))+1)</f>
        <v>-</v>
      </c>
      <c r="M37" s="89" t="str">
        <f>INDEX('Обработка исходного'!P:P,ROW($B$3)+4*(ROW($B37)-ROW($B$3))+1)</f>
        <v>-</v>
      </c>
      <c r="N37" s="89" t="str">
        <f>INDEX('Обработка исходного'!Q:Q,ROW($B$3)+4*(ROW($B37)-ROW($B$3))+1)</f>
        <v>-</v>
      </c>
      <c r="O37" s="89" t="str">
        <f>INDEX('Обработка исходного'!R:R,ROW($B$3)+4*(ROW($B37)-ROW($B$3))+1)</f>
        <v>-</v>
      </c>
      <c r="P37" s="90" t="str">
        <f>INDEX('Обработка исходного'!S:S,ROW($B$3)+4*(ROW($B37)-ROW($B$3))+1)</f>
        <v>-</v>
      </c>
    </row>
    <row r="38" spans="1:16" ht="42" customHeight="1" x14ac:dyDescent="0.25">
      <c r="A38" s="79" t="str">
        <f>INDEX('Обработка исходного'!B:B,ROW($B$3)+4*(ROW($B38)-ROW($B$3)))</f>
        <v>Сталь углеродистая</v>
      </c>
      <c r="B38" s="81">
        <f>INDEX('Обработка исходного'!D:D,ROW($B$3)+4*(ROW($B38)-ROW($B$3)))</f>
        <v>30</v>
      </c>
      <c r="C38" s="78" t="str">
        <f>IF(ISBLANK(INDEX('Обработка исходного'!E:E,ROW($B$3)+4*(ROW($B38)-ROW($B$3)))),"",INDEX('Обработка исходного'!E:E,ROW($B$3)+4*(ROW($B38)-ROW($B$3))))</f>
        <v>Поковки диаметром от 100 до 800 мм, КП215*</v>
      </c>
      <c r="D38" s="88">
        <f>INDEX('Обработка исходного'!G:G,ROW($B$3)+4*(ROW($B38)-ROW($B$3))+1)</f>
        <v>215</v>
      </c>
      <c r="E38" s="89">
        <f>INDEX('Обработка исходного'!H:H,ROW($B$3)+4*(ROW($B38)-ROW($B$3))+1)</f>
        <v>215</v>
      </c>
      <c r="F38" s="89">
        <f>INDEX('Обработка исходного'!I:I,ROW($B$3)+4*(ROW($B38)-ROW($B$3))+1)</f>
        <v>215</v>
      </c>
      <c r="G38" s="89">
        <f>INDEX('Обработка исходного'!J:J,ROW($B$3)+4*(ROW($B38)-ROW($B$3))+1)</f>
        <v>215</v>
      </c>
      <c r="H38" s="89">
        <f>INDEX('Обработка исходного'!K:K,ROW($B$3)+4*(ROW($B38)-ROW($B$3))+1)</f>
        <v>206</v>
      </c>
      <c r="I38" s="89">
        <f>INDEX('Обработка исходного'!L:L,ROW($B$3)+4*(ROW($B38)-ROW($B$3))+1)</f>
        <v>167</v>
      </c>
      <c r="J38" s="89">
        <f>INDEX('Обработка исходного'!M:M,ROW($B$3)+4*(ROW($B38)-ROW($B$3))+1)</f>
        <v>128</v>
      </c>
      <c r="K38" s="89">
        <f>INDEX('Обработка исходного'!N:N,ROW($B$3)+4*(ROW($B38)-ROW($B$3))+1)</f>
        <v>118</v>
      </c>
      <c r="L38" s="89" t="str">
        <f>INDEX('Обработка исходного'!O:O,ROW($B$3)+4*(ROW($B38)-ROW($B$3))+1)</f>
        <v>-</v>
      </c>
      <c r="M38" s="89" t="str">
        <f>INDEX('Обработка исходного'!P:P,ROW($B$3)+4*(ROW($B38)-ROW($B$3))+1)</f>
        <v>-</v>
      </c>
      <c r="N38" s="89" t="str">
        <f>INDEX('Обработка исходного'!Q:Q,ROW($B$3)+4*(ROW($B38)-ROW($B$3))+1)</f>
        <v>-</v>
      </c>
      <c r="O38" s="89" t="str">
        <f>INDEX('Обработка исходного'!R:R,ROW($B$3)+4*(ROW($B38)-ROW($B$3))+1)</f>
        <v>-</v>
      </c>
      <c r="P38" s="90" t="str">
        <f>INDEX('Обработка исходного'!S:S,ROW($B$3)+4*(ROW($B38)-ROW($B$3))+1)</f>
        <v>-</v>
      </c>
    </row>
    <row r="39" spans="1:16" ht="42" customHeight="1" x14ac:dyDescent="0.25">
      <c r="A39" s="79" t="str">
        <f>INDEX('Обработка исходного'!B:B,ROW($B$3)+4*(ROW($B39)-ROW($B$3)))</f>
        <v>Сталь углеродистая</v>
      </c>
      <c r="B39" s="81">
        <f>INDEX('Обработка исходного'!D:D,ROW($B$3)+4*(ROW($B39)-ROW($B$3)))</f>
        <v>30</v>
      </c>
      <c r="C39" s="78" t="str">
        <f>IF(ISBLANK(INDEX('Обработка исходного'!E:E,ROW($B$3)+4*(ROW($B39)-ROW($B$3)))),"",INDEX('Обработка исходного'!E:E,ROW($B$3)+4*(ROW($B39)-ROW($B$3))))</f>
        <v>Поковки диаметром до 500 мм, КП245*</v>
      </c>
      <c r="D39" s="88">
        <f>INDEX('Обработка исходного'!G:G,ROW($B$3)+4*(ROW($B39)-ROW($B$3))+1)</f>
        <v>245</v>
      </c>
      <c r="E39" s="89">
        <f>INDEX('Обработка исходного'!H:H,ROW($B$3)+4*(ROW($B39)-ROW($B$3))+1)</f>
        <v>245</v>
      </c>
      <c r="F39" s="89">
        <f>INDEX('Обработка исходного'!I:I,ROW($B$3)+4*(ROW($B39)-ROW($B$3))+1)</f>
        <v>245</v>
      </c>
      <c r="G39" s="89">
        <f>INDEX('Обработка исходного'!J:J,ROW($B$3)+4*(ROW($B39)-ROW($B$3))+1)</f>
        <v>245</v>
      </c>
      <c r="H39" s="89">
        <f>INDEX('Обработка исходного'!K:K,ROW($B$3)+4*(ROW($B39)-ROW($B$3))+1)</f>
        <v>235</v>
      </c>
      <c r="I39" s="89">
        <f>INDEX('Обработка исходного'!L:L,ROW($B$3)+4*(ROW($B39)-ROW($B$3))+1)</f>
        <v>196</v>
      </c>
      <c r="J39" s="89">
        <f>INDEX('Обработка исходного'!M:M,ROW($B$3)+4*(ROW($B39)-ROW($B$3))+1)</f>
        <v>147</v>
      </c>
      <c r="K39" s="89">
        <f>INDEX('Обработка исходного'!N:N,ROW($B$3)+4*(ROW($B39)-ROW($B$3))+1)</f>
        <v>137</v>
      </c>
      <c r="L39" s="89" t="str">
        <f>INDEX('Обработка исходного'!O:O,ROW($B$3)+4*(ROW($B39)-ROW($B$3))+1)</f>
        <v>-</v>
      </c>
      <c r="M39" s="89" t="str">
        <f>INDEX('Обработка исходного'!P:P,ROW($B$3)+4*(ROW($B39)-ROW($B$3))+1)</f>
        <v>-</v>
      </c>
      <c r="N39" s="89" t="str">
        <f>INDEX('Обработка исходного'!Q:Q,ROW($B$3)+4*(ROW($B39)-ROW($B$3))+1)</f>
        <v>-</v>
      </c>
      <c r="O39" s="89" t="str">
        <f>INDEX('Обработка исходного'!R:R,ROW($B$3)+4*(ROW($B39)-ROW($B$3))+1)</f>
        <v>-</v>
      </c>
      <c r="P39" s="90" t="str">
        <f>INDEX('Обработка исходного'!S:S,ROW($B$3)+4*(ROW($B39)-ROW($B$3))+1)</f>
        <v>-</v>
      </c>
    </row>
    <row r="40" spans="1:16" ht="42" customHeight="1" x14ac:dyDescent="0.25">
      <c r="A40" s="79" t="str">
        <f>INDEX('Обработка исходного'!B:B,ROW($B$3)+4*(ROW($B40)-ROW($B$3)))</f>
        <v>Сталь углеродистая</v>
      </c>
      <c r="B40" s="81">
        <f>INDEX('Обработка исходного'!D:D,ROW($B$3)+4*(ROW($B40)-ROW($B$3)))</f>
        <v>35</v>
      </c>
      <c r="C40" s="78" t="str">
        <f>IF(ISBLANK(INDEX('Обработка исходного'!E:E,ROW($B$3)+4*(ROW($B40)-ROW($B$3)))),"",INDEX('Обработка исходного'!E:E,ROW($B$3)+4*(ROW($B40)-ROW($B$3))))</f>
        <v>Сортовая горячекатаная сталь диаметром или толщиной до 80 мм</v>
      </c>
      <c r="D40" s="88">
        <f>INDEX('Обработка исходного'!G:G,ROW($B$3)+4*(ROW($B40)-ROW($B$3))+1)</f>
        <v>314</v>
      </c>
      <c r="E40" s="89">
        <f>INDEX('Обработка исходного'!H:H,ROW($B$3)+4*(ROW($B40)-ROW($B$3))+1)</f>
        <v>304</v>
      </c>
      <c r="F40" s="89">
        <f>INDEX('Обработка исходного'!I:I,ROW($B$3)+4*(ROW($B40)-ROW($B$3))+1)</f>
        <v>294</v>
      </c>
      <c r="G40" s="89">
        <f>INDEX('Обработка исходного'!J:J,ROW($B$3)+4*(ROW($B40)-ROW($B$3))+1)</f>
        <v>294</v>
      </c>
      <c r="H40" s="89">
        <f>INDEX('Обработка исходного'!K:K,ROW($B$3)+4*(ROW($B40)-ROW($B$3))+1)</f>
        <v>294</v>
      </c>
      <c r="I40" s="89">
        <f>INDEX('Обработка исходного'!L:L,ROW($B$3)+4*(ROW($B40)-ROW($B$3))+1)</f>
        <v>245</v>
      </c>
      <c r="J40" s="89">
        <f>INDEX('Обработка исходного'!M:M,ROW($B$3)+4*(ROW($B40)-ROW($B$3))+1)</f>
        <v>196</v>
      </c>
      <c r="K40" s="89">
        <f>INDEX('Обработка исходного'!N:N,ROW($B$3)+4*(ROW($B40)-ROW($B$3))+1)</f>
        <v>177</v>
      </c>
      <c r="L40" s="89" t="str">
        <f>INDEX('Обработка исходного'!O:O,ROW($B$3)+4*(ROW($B40)-ROW($B$3))+1)</f>
        <v>-</v>
      </c>
      <c r="M40" s="89" t="str">
        <f>INDEX('Обработка исходного'!P:P,ROW($B$3)+4*(ROW($B40)-ROW($B$3))+1)</f>
        <v>-</v>
      </c>
      <c r="N40" s="89" t="str">
        <f>INDEX('Обработка исходного'!Q:Q,ROW($B$3)+4*(ROW($B40)-ROW($B$3))+1)</f>
        <v>-</v>
      </c>
      <c r="O40" s="89" t="str">
        <f>INDEX('Обработка исходного'!R:R,ROW($B$3)+4*(ROW($B40)-ROW($B$3))+1)</f>
        <v>-</v>
      </c>
      <c r="P40" s="90" t="str">
        <f>INDEX('Обработка исходного'!S:S,ROW($B$3)+4*(ROW($B40)-ROW($B$3))+1)</f>
        <v>-</v>
      </c>
    </row>
    <row r="41" spans="1:16" ht="42" customHeight="1" x14ac:dyDescent="0.25">
      <c r="A41" s="79" t="str">
        <f>INDEX('Обработка исходного'!B:B,ROW($B$3)+4*(ROW($B41)-ROW($B$3)))</f>
        <v>Сталь углеродистая</v>
      </c>
      <c r="B41" s="81">
        <f>INDEX('Обработка исходного'!D:D,ROW($B$3)+4*(ROW($B41)-ROW($B$3)))</f>
        <v>35</v>
      </c>
      <c r="C41" s="78" t="str">
        <f>IF(ISBLANK(INDEX('Обработка исходного'!E:E,ROW($B$3)+4*(ROW($B41)-ROW($B$3)))),"",INDEX('Обработка исходного'!E:E,ROW($B$3)+4*(ROW($B41)-ROW($B$3))))</f>
        <v>Поковки диаметром от 500 до 800 мм, КП175*</v>
      </c>
      <c r="D41" s="88">
        <f>INDEX('Обработка исходного'!G:G,ROW($B$3)+4*(ROW($B41)-ROW($B$3))+1)</f>
        <v>175</v>
      </c>
      <c r="E41" s="89">
        <f>INDEX('Обработка исходного'!H:H,ROW($B$3)+4*(ROW($B41)-ROW($B$3))+1)</f>
        <v>167</v>
      </c>
      <c r="F41" s="89">
        <f>INDEX('Обработка исходного'!I:I,ROW($B$3)+4*(ROW($B41)-ROW($B$3))+1)</f>
        <v>167</v>
      </c>
      <c r="G41" s="89">
        <f>INDEX('Обработка исходного'!J:J,ROW($B$3)+4*(ROW($B41)-ROW($B$3))+1)</f>
        <v>167</v>
      </c>
      <c r="H41" s="89">
        <f>INDEX('Обработка исходного'!K:K,ROW($B$3)+4*(ROW($B41)-ROW($B$3))+1)</f>
        <v>167</v>
      </c>
      <c r="I41" s="89">
        <f>INDEX('Обработка исходного'!L:L,ROW($B$3)+4*(ROW($B41)-ROW($B$3))+1)</f>
        <v>137</v>
      </c>
      <c r="J41" s="89">
        <f>INDEX('Обработка исходного'!M:M,ROW($B$3)+4*(ROW($B41)-ROW($B$3))+1)</f>
        <v>108</v>
      </c>
      <c r="K41" s="89">
        <f>INDEX('Обработка исходного'!N:N,ROW($B$3)+4*(ROW($B41)-ROW($B$3))+1)</f>
        <v>98</v>
      </c>
      <c r="L41" s="89" t="str">
        <f>INDEX('Обработка исходного'!O:O,ROW($B$3)+4*(ROW($B41)-ROW($B$3))+1)</f>
        <v>-</v>
      </c>
      <c r="M41" s="89" t="str">
        <f>INDEX('Обработка исходного'!P:P,ROW($B$3)+4*(ROW($B41)-ROW($B$3))+1)</f>
        <v>-</v>
      </c>
      <c r="N41" s="89" t="str">
        <f>INDEX('Обработка исходного'!Q:Q,ROW($B$3)+4*(ROW($B41)-ROW($B$3))+1)</f>
        <v>-</v>
      </c>
      <c r="O41" s="89" t="str">
        <f>INDEX('Обработка исходного'!R:R,ROW($B$3)+4*(ROW($B41)-ROW($B$3))+1)</f>
        <v>-</v>
      </c>
      <c r="P41" s="90" t="str">
        <f>INDEX('Обработка исходного'!S:S,ROW($B$3)+4*(ROW($B41)-ROW($B$3))+1)</f>
        <v>-</v>
      </c>
    </row>
    <row r="42" spans="1:16" ht="42" customHeight="1" x14ac:dyDescent="0.25">
      <c r="A42" s="79" t="str">
        <f>INDEX('Обработка исходного'!B:B,ROW($B$3)+4*(ROW($B42)-ROW($B$3)))</f>
        <v>Сталь углеродистая</v>
      </c>
      <c r="B42" s="81">
        <f>INDEX('Обработка исходного'!D:D,ROW($B$3)+4*(ROW($B42)-ROW($B$3)))</f>
        <v>35</v>
      </c>
      <c r="C42" s="78" t="str">
        <f>IF(ISBLANK(INDEX('Обработка исходного'!E:E,ROW($B$3)+4*(ROW($B42)-ROW($B$3)))),"",INDEX('Обработка исходного'!E:E,ROW($B$3)+4*(ROW($B42)-ROW($B$3))))</f>
        <v>Поковки диаметром от 300 до 800 мм, КП195*</v>
      </c>
      <c r="D42" s="88">
        <f>INDEX('Обработка исходного'!G:G,ROW($B$3)+4*(ROW($B42)-ROW($B$3))+1)</f>
        <v>195</v>
      </c>
      <c r="E42" s="89">
        <f>INDEX('Обработка исходного'!H:H,ROW($B$3)+4*(ROW($B42)-ROW($B$3))+1)</f>
        <v>195</v>
      </c>
      <c r="F42" s="89">
        <f>INDEX('Обработка исходного'!I:I,ROW($B$3)+4*(ROW($B42)-ROW($B$3))+1)</f>
        <v>195</v>
      </c>
      <c r="G42" s="89">
        <f>INDEX('Обработка исходного'!J:J,ROW($B$3)+4*(ROW($B42)-ROW($B$3))+1)</f>
        <v>195</v>
      </c>
      <c r="H42" s="89">
        <f>INDEX('Обработка исходного'!K:K,ROW($B$3)+4*(ROW($B42)-ROW($B$3))+1)</f>
        <v>195</v>
      </c>
      <c r="I42" s="89">
        <f>INDEX('Обработка исходного'!L:L,ROW($B$3)+4*(ROW($B42)-ROW($B$3))+1)</f>
        <v>157</v>
      </c>
      <c r="J42" s="89">
        <f>INDEX('Обработка исходного'!M:M,ROW($B$3)+4*(ROW($B42)-ROW($B$3))+1)</f>
        <v>128</v>
      </c>
      <c r="K42" s="89">
        <f>INDEX('Обработка исходного'!N:N,ROW($B$3)+4*(ROW($B42)-ROW($B$3))+1)</f>
        <v>108</v>
      </c>
      <c r="L42" s="89" t="str">
        <f>INDEX('Обработка исходного'!O:O,ROW($B$3)+4*(ROW($B42)-ROW($B$3))+1)</f>
        <v>-</v>
      </c>
      <c r="M42" s="89" t="str">
        <f>INDEX('Обработка исходного'!P:P,ROW($B$3)+4*(ROW($B42)-ROW($B$3))+1)</f>
        <v>-</v>
      </c>
      <c r="N42" s="89" t="str">
        <f>INDEX('Обработка исходного'!Q:Q,ROW($B$3)+4*(ROW($B42)-ROW($B$3))+1)</f>
        <v>-</v>
      </c>
      <c r="O42" s="89" t="str">
        <f>INDEX('Обработка исходного'!R:R,ROW($B$3)+4*(ROW($B42)-ROW($B$3))+1)</f>
        <v>-</v>
      </c>
      <c r="P42" s="90" t="str">
        <f>INDEX('Обработка исходного'!S:S,ROW($B$3)+4*(ROW($B42)-ROW($B$3))+1)</f>
        <v>-</v>
      </c>
    </row>
    <row r="43" spans="1:16" ht="42" customHeight="1" x14ac:dyDescent="0.25">
      <c r="A43" s="79" t="str">
        <f>INDEX('Обработка исходного'!B:B,ROW($B$3)+4*(ROW($B43)-ROW($B$3)))</f>
        <v>Сталь углеродистая</v>
      </c>
      <c r="B43" s="81">
        <f>INDEX('Обработка исходного'!D:D,ROW($B$3)+4*(ROW($B43)-ROW($B$3)))</f>
        <v>35</v>
      </c>
      <c r="C43" s="78" t="str">
        <f>IF(ISBLANK(INDEX('Обработка исходного'!E:E,ROW($B$3)+4*(ROW($B43)-ROW($B$3)))),"",INDEX('Обработка исходного'!E:E,ROW($B$3)+4*(ROW($B43)-ROW($B$3))))</f>
        <v>Поковки диаметром от 100 до 800 мм, КП215*</v>
      </c>
      <c r="D43" s="88">
        <f>INDEX('Обработка исходного'!G:G,ROW($B$3)+4*(ROW($B43)-ROW($B$3))+1)</f>
        <v>215</v>
      </c>
      <c r="E43" s="89">
        <f>INDEX('Обработка исходного'!H:H,ROW($B$3)+4*(ROW($B43)-ROW($B$3))+1)</f>
        <v>206</v>
      </c>
      <c r="F43" s="89">
        <f>INDEX('Обработка исходного'!I:I,ROW($B$3)+4*(ROW($B43)-ROW($B$3))+1)</f>
        <v>206</v>
      </c>
      <c r="G43" s="89">
        <f>INDEX('Обработка исходного'!J:J,ROW($B$3)+4*(ROW($B43)-ROW($B$3))+1)</f>
        <v>206</v>
      </c>
      <c r="H43" s="89">
        <f>INDEX('Обработка исходного'!K:K,ROW($B$3)+4*(ROW($B43)-ROW($B$3))+1)</f>
        <v>206</v>
      </c>
      <c r="I43" s="89">
        <f>INDEX('Обработка исходного'!L:L,ROW($B$3)+4*(ROW($B43)-ROW($B$3))+1)</f>
        <v>177</v>
      </c>
      <c r="J43" s="89">
        <f>INDEX('Обработка исходного'!M:M,ROW($B$3)+4*(ROW($B43)-ROW($B$3))+1)</f>
        <v>137</v>
      </c>
      <c r="K43" s="89">
        <f>INDEX('Обработка исходного'!N:N,ROW($B$3)+4*(ROW($B43)-ROW($B$3))+1)</f>
        <v>128</v>
      </c>
      <c r="L43" s="89" t="str">
        <f>INDEX('Обработка исходного'!O:O,ROW($B$3)+4*(ROW($B43)-ROW($B$3))+1)</f>
        <v>-</v>
      </c>
      <c r="M43" s="89" t="str">
        <f>INDEX('Обработка исходного'!P:P,ROW($B$3)+4*(ROW($B43)-ROW($B$3))+1)</f>
        <v>-</v>
      </c>
      <c r="N43" s="89" t="str">
        <f>INDEX('Обработка исходного'!Q:Q,ROW($B$3)+4*(ROW($B43)-ROW($B$3))+1)</f>
        <v>-</v>
      </c>
      <c r="O43" s="89" t="str">
        <f>INDEX('Обработка исходного'!R:R,ROW($B$3)+4*(ROW($B43)-ROW($B$3))+1)</f>
        <v>-</v>
      </c>
      <c r="P43" s="90" t="str">
        <f>INDEX('Обработка исходного'!S:S,ROW($B$3)+4*(ROW($B43)-ROW($B$3))+1)</f>
        <v>-</v>
      </c>
    </row>
    <row r="44" spans="1:16" ht="42" customHeight="1" x14ac:dyDescent="0.25">
      <c r="A44" s="79" t="str">
        <f>INDEX('Обработка исходного'!B:B,ROW($B$3)+4*(ROW($B44)-ROW($B$3)))</f>
        <v>Сталь углеродистая</v>
      </c>
      <c r="B44" s="81">
        <f>INDEX('Обработка исходного'!D:D,ROW($B$3)+4*(ROW($B44)-ROW($B$3)))</f>
        <v>35</v>
      </c>
      <c r="C44" s="78" t="str">
        <f>IF(ISBLANK(INDEX('Обработка исходного'!E:E,ROW($B$3)+4*(ROW($B44)-ROW($B$3)))),"",INDEX('Обработка исходного'!E:E,ROW($B$3)+4*(ROW($B44)-ROW($B$3))))</f>
        <v>Поковки диаметром до 500 мм, КП245*</v>
      </c>
      <c r="D44" s="88">
        <f>INDEX('Обработка исходного'!G:G,ROW($B$3)+4*(ROW($B44)-ROW($B$3))+1)</f>
        <v>245</v>
      </c>
      <c r="E44" s="89">
        <f>INDEX('Обработка исходного'!H:H,ROW($B$3)+4*(ROW($B44)-ROW($B$3))+1)</f>
        <v>235</v>
      </c>
      <c r="F44" s="89">
        <f>INDEX('Обработка исходного'!I:I,ROW($B$3)+4*(ROW($B44)-ROW($B$3))+1)</f>
        <v>226</v>
      </c>
      <c r="G44" s="89">
        <f>INDEX('Обработка исходного'!J:J,ROW($B$3)+4*(ROW($B44)-ROW($B$3))+1)</f>
        <v>226</v>
      </c>
      <c r="H44" s="89">
        <f>INDEX('Обработка исходного'!K:K,ROW($B$3)+4*(ROW($B44)-ROW($B$3))+1)</f>
        <v>226</v>
      </c>
      <c r="I44" s="89">
        <f>INDEX('Обработка исходного'!L:L,ROW($B$3)+4*(ROW($B44)-ROW($B$3))+1)</f>
        <v>177</v>
      </c>
      <c r="J44" s="89">
        <f>INDEX('Обработка исходного'!M:M,ROW($B$3)+4*(ROW($B44)-ROW($B$3))+1)</f>
        <v>157</v>
      </c>
      <c r="K44" s="89">
        <f>INDEX('Обработка исходного'!N:N,ROW($B$3)+4*(ROW($B44)-ROW($B$3))+1)</f>
        <v>137</v>
      </c>
      <c r="L44" s="89" t="str">
        <f>INDEX('Обработка исходного'!O:O,ROW($B$3)+4*(ROW($B44)-ROW($B$3))+1)</f>
        <v>-</v>
      </c>
      <c r="M44" s="89" t="str">
        <f>INDEX('Обработка исходного'!P:P,ROW($B$3)+4*(ROW($B44)-ROW($B$3))+1)</f>
        <v>-</v>
      </c>
      <c r="N44" s="89" t="str">
        <f>INDEX('Обработка исходного'!Q:Q,ROW($B$3)+4*(ROW($B44)-ROW($B$3))+1)</f>
        <v>-</v>
      </c>
      <c r="O44" s="89" t="str">
        <f>INDEX('Обработка исходного'!R:R,ROW($B$3)+4*(ROW($B44)-ROW($B$3))+1)</f>
        <v>-</v>
      </c>
      <c r="P44" s="90" t="str">
        <f>INDEX('Обработка исходного'!S:S,ROW($B$3)+4*(ROW($B44)-ROW($B$3))+1)</f>
        <v>-</v>
      </c>
    </row>
    <row r="45" spans="1:16" ht="42" customHeight="1" x14ac:dyDescent="0.25">
      <c r="A45" s="79" t="str">
        <f>INDEX('Обработка исходного'!B:B,ROW($B$3)+4*(ROW($B45)-ROW($B$3)))</f>
        <v>Сталь углеродистая</v>
      </c>
      <c r="B45" s="81">
        <f>INDEX('Обработка исходного'!D:D,ROW($B$3)+4*(ROW($B45)-ROW($B$3)))</f>
        <v>35</v>
      </c>
      <c r="C45" s="78" t="str">
        <f>IF(ISBLANK(INDEX('Обработка исходного'!E:E,ROW($B$3)+4*(ROW($B45)-ROW($B$3)))),"",INDEX('Обработка исходного'!E:E,ROW($B$3)+4*(ROW($B45)-ROW($B$3))))</f>
        <v>Поковки диаметром до 300 мм, КП275*</v>
      </c>
      <c r="D45" s="88">
        <f>INDEX('Обработка исходного'!G:G,ROW($B$3)+4*(ROW($B45)-ROW($B$3))+1)</f>
        <v>275</v>
      </c>
      <c r="E45" s="89">
        <f>INDEX('Обработка исходного'!H:H,ROW($B$3)+4*(ROW($B45)-ROW($B$3))+1)</f>
        <v>265</v>
      </c>
      <c r="F45" s="89">
        <f>INDEX('Обработка исходного'!I:I,ROW($B$3)+4*(ROW($B45)-ROW($B$3))+1)</f>
        <v>265</v>
      </c>
      <c r="G45" s="89">
        <f>INDEX('Обработка исходного'!J:J,ROW($B$3)+4*(ROW($B45)-ROW($B$3))+1)</f>
        <v>265</v>
      </c>
      <c r="H45" s="89">
        <f>INDEX('Обработка исходного'!K:K,ROW($B$3)+4*(ROW($B45)-ROW($B$3))+1)</f>
        <v>245</v>
      </c>
      <c r="I45" s="89">
        <f>INDEX('Обработка исходного'!L:L,ROW($B$3)+4*(ROW($B45)-ROW($B$3))+1)</f>
        <v>225</v>
      </c>
      <c r="J45" s="89">
        <f>INDEX('Обработка исходного'!M:M,ROW($B$3)+4*(ROW($B45)-ROW($B$3))+1)</f>
        <v>216</v>
      </c>
      <c r="K45" s="89">
        <f>INDEX('Обработка исходного'!N:N,ROW($B$3)+4*(ROW($B45)-ROW($B$3))+1)</f>
        <v>196</v>
      </c>
      <c r="L45" s="89" t="str">
        <f>INDEX('Обработка исходного'!O:O,ROW($B$3)+4*(ROW($B45)-ROW($B$3))+1)</f>
        <v>-</v>
      </c>
      <c r="M45" s="89" t="str">
        <f>INDEX('Обработка исходного'!P:P,ROW($B$3)+4*(ROW($B45)-ROW($B$3))+1)</f>
        <v>-</v>
      </c>
      <c r="N45" s="89" t="str">
        <f>INDEX('Обработка исходного'!Q:Q,ROW($B$3)+4*(ROW($B45)-ROW($B$3))+1)</f>
        <v>-</v>
      </c>
      <c r="O45" s="89" t="str">
        <f>INDEX('Обработка исходного'!R:R,ROW($B$3)+4*(ROW($B45)-ROW($B$3))+1)</f>
        <v>-</v>
      </c>
      <c r="P45" s="90" t="str">
        <f>INDEX('Обработка исходного'!S:S,ROW($B$3)+4*(ROW($B45)-ROW($B$3))+1)</f>
        <v>-</v>
      </c>
    </row>
    <row r="46" spans="1:16" ht="42" customHeight="1" x14ac:dyDescent="0.25">
      <c r="A46" s="79" t="str">
        <f>INDEX('Обработка исходного'!B:B,ROW($B$3)+4*(ROW($B46)-ROW($B$3)))</f>
        <v>Сталь углеродистая</v>
      </c>
      <c r="B46" s="81">
        <f>INDEX('Обработка исходного'!D:D,ROW($B$3)+4*(ROW($B46)-ROW($B$3)))</f>
        <v>35</v>
      </c>
      <c r="C46" s="78" t="str">
        <f>IF(ISBLANK(INDEX('Обработка исходного'!E:E,ROW($B$3)+4*(ROW($B46)-ROW($B$3)))),"",INDEX('Обработка исходного'!E:E,ROW($B$3)+4*(ROW($B46)-ROW($B$3))))</f>
        <v>Поковки диаметром до 100 мм, КП315*</v>
      </c>
      <c r="D46" s="88">
        <f>INDEX('Обработка исходного'!G:G,ROW($B$3)+4*(ROW($B46)-ROW($B$3))+1)</f>
        <v>315</v>
      </c>
      <c r="E46" s="89">
        <f>INDEX('Обработка исходного'!H:H,ROW($B$3)+4*(ROW($B46)-ROW($B$3))+1)</f>
        <v>304</v>
      </c>
      <c r="F46" s="89">
        <f>INDEX('Обработка исходного'!I:I,ROW($B$3)+4*(ROW($B46)-ROW($B$3))+1)</f>
        <v>304</v>
      </c>
      <c r="G46" s="89">
        <f>INDEX('Обработка исходного'!J:J,ROW($B$3)+4*(ROW($B46)-ROW($B$3))+1)</f>
        <v>294</v>
      </c>
      <c r="H46" s="89">
        <f>INDEX('Обработка исходного'!K:K,ROW($B$3)+4*(ROW($B46)-ROW($B$3))+1)</f>
        <v>274</v>
      </c>
      <c r="I46" s="89">
        <f>INDEX('Обработка исходного'!L:L,ROW($B$3)+4*(ROW($B46)-ROW($B$3))+1)</f>
        <v>255</v>
      </c>
      <c r="J46" s="89">
        <f>INDEX('Обработка исходного'!M:M,ROW($B$3)+4*(ROW($B46)-ROW($B$3))+1)</f>
        <v>245</v>
      </c>
      <c r="K46" s="89">
        <f>INDEX('Обработка исходного'!N:N,ROW($B$3)+4*(ROW($B46)-ROW($B$3))+1)</f>
        <v>225</v>
      </c>
      <c r="L46" s="89" t="str">
        <f>INDEX('Обработка исходного'!O:O,ROW($B$3)+4*(ROW($B46)-ROW($B$3))+1)</f>
        <v>-</v>
      </c>
      <c r="M46" s="89" t="str">
        <f>INDEX('Обработка исходного'!P:P,ROW($B$3)+4*(ROW($B46)-ROW($B$3))+1)</f>
        <v>-</v>
      </c>
      <c r="N46" s="89" t="str">
        <f>INDEX('Обработка исходного'!Q:Q,ROW($B$3)+4*(ROW($B46)-ROW($B$3))+1)</f>
        <v>-</v>
      </c>
      <c r="O46" s="89" t="str">
        <f>INDEX('Обработка исходного'!R:R,ROW($B$3)+4*(ROW($B46)-ROW($B$3))+1)</f>
        <v>-</v>
      </c>
      <c r="P46" s="90" t="str">
        <f>INDEX('Обработка исходного'!S:S,ROW($B$3)+4*(ROW($B46)-ROW($B$3))+1)</f>
        <v>-</v>
      </c>
    </row>
    <row r="47" spans="1:16" ht="42" customHeight="1" x14ac:dyDescent="0.25">
      <c r="A47" s="79" t="str">
        <f>INDEX('Обработка исходного'!B:B,ROW($B$3)+4*(ROW($B47)-ROW($B$3)))</f>
        <v>Сталь углеродистая</v>
      </c>
      <c r="B47" s="81">
        <f>INDEX('Обработка исходного'!D:D,ROW($B$3)+4*(ROW($B47)-ROW($B$3)))</f>
        <v>35</v>
      </c>
      <c r="C47" s="78" t="str">
        <f>IF(ISBLANK(INDEX('Обработка исходного'!E:E,ROW($B$3)+4*(ROW($B47)-ROW($B$3)))),"",INDEX('Обработка исходного'!E:E,ROW($B$3)+4*(ROW($B47)-ROW($B$3))))</f>
        <v>Заготовки крепежных деталей диаметром до 300 мм, КП275*</v>
      </c>
      <c r="D47" s="88">
        <f>INDEX('Обработка исходного'!G:G,ROW($B$3)+4*(ROW($B47)-ROW($B$3))+1)</f>
        <v>275</v>
      </c>
      <c r="E47" s="89">
        <f>INDEX('Обработка исходного'!H:H,ROW($B$3)+4*(ROW($B47)-ROW($B$3))+1)</f>
        <v>255</v>
      </c>
      <c r="F47" s="89">
        <f>INDEX('Обработка исходного'!I:I,ROW($B$3)+4*(ROW($B47)-ROW($B$3))+1)</f>
        <v>235</v>
      </c>
      <c r="G47" s="89">
        <f>INDEX('Обработка исходного'!J:J,ROW($B$3)+4*(ROW($B47)-ROW($B$3))+1)</f>
        <v>225</v>
      </c>
      <c r="H47" s="89">
        <f>INDEX('Обработка исходного'!K:K,ROW($B$3)+4*(ROW($B47)-ROW($B$3))+1)</f>
        <v>225</v>
      </c>
      <c r="I47" s="89">
        <f>INDEX('Обработка исходного'!L:L,ROW($B$3)+4*(ROW($B47)-ROW($B$3))+1)</f>
        <v>186</v>
      </c>
      <c r="J47" s="89">
        <f>INDEX('Обработка исходного'!M:M,ROW($B$3)+4*(ROW($B47)-ROW($B$3))+1)</f>
        <v>147</v>
      </c>
      <c r="K47" s="89">
        <f>INDEX('Обработка исходного'!N:N,ROW($B$3)+4*(ROW($B47)-ROW($B$3))+1)</f>
        <v>127</v>
      </c>
      <c r="L47" s="89" t="str">
        <f>INDEX('Обработка исходного'!O:O,ROW($B$3)+4*(ROW($B47)-ROW($B$3))+1)</f>
        <v>-</v>
      </c>
      <c r="M47" s="89" t="str">
        <f>INDEX('Обработка исходного'!P:P,ROW($B$3)+4*(ROW($B47)-ROW($B$3))+1)</f>
        <v>-</v>
      </c>
      <c r="N47" s="89" t="str">
        <f>INDEX('Обработка исходного'!Q:Q,ROW($B$3)+4*(ROW($B47)-ROW($B$3))+1)</f>
        <v>-</v>
      </c>
      <c r="O47" s="89" t="str">
        <f>INDEX('Обработка исходного'!R:R,ROW($B$3)+4*(ROW($B47)-ROW($B$3))+1)</f>
        <v>-</v>
      </c>
      <c r="P47" s="90" t="str">
        <f>INDEX('Обработка исходного'!S:S,ROW($B$3)+4*(ROW($B47)-ROW($B$3))+1)</f>
        <v>-</v>
      </c>
    </row>
    <row r="48" spans="1:16" ht="42" customHeight="1" x14ac:dyDescent="0.25">
      <c r="A48" s="79" t="str">
        <f>INDEX('Обработка исходного'!B:B,ROW($B$3)+4*(ROW($B48)-ROW($B$3)))</f>
        <v>Сталь углеродистая</v>
      </c>
      <c r="B48" s="81">
        <f>INDEX('Обработка исходного'!D:D,ROW($B$3)+4*(ROW($B48)-ROW($B$3)))</f>
        <v>40</v>
      </c>
      <c r="C48" s="78" t="str">
        <f>IF(ISBLANK(INDEX('Обработка исходного'!E:E,ROW($B$3)+4*(ROW($B48)-ROW($B$3)))),"",INDEX('Обработка исходного'!E:E,ROW($B$3)+4*(ROW($B48)-ROW($B$3))))</f>
        <v>Поковки диаметром от 300 до 800 мм, КП215*</v>
      </c>
      <c r="D48" s="88">
        <f>INDEX('Обработка исходного'!G:G,ROW($B$3)+4*(ROW($B48)-ROW($B$3))+1)</f>
        <v>215</v>
      </c>
      <c r="E48" s="89">
        <f>INDEX('Обработка исходного'!H:H,ROW($B$3)+4*(ROW($B48)-ROW($B$3))+1)</f>
        <v>196</v>
      </c>
      <c r="F48" s="89">
        <f>INDEX('Обработка исходного'!I:I,ROW($B$3)+4*(ROW($B48)-ROW($B$3))+1)</f>
        <v>186</v>
      </c>
      <c r="G48" s="89">
        <f>INDEX('Обработка исходного'!J:J,ROW($B$3)+4*(ROW($B48)-ROW($B$3))+1)</f>
        <v>177</v>
      </c>
      <c r="H48" s="89">
        <f>INDEX('Обработка исходного'!K:K,ROW($B$3)+4*(ROW($B48)-ROW($B$3))+1)</f>
        <v>157</v>
      </c>
      <c r="I48" s="89">
        <f>INDEX('Обработка исходного'!L:L,ROW($B$3)+4*(ROW($B48)-ROW($B$3))+1)</f>
        <v>157</v>
      </c>
      <c r="J48" s="89">
        <f>INDEX('Обработка исходного'!M:M,ROW($B$3)+4*(ROW($B48)-ROW($B$3))+1)</f>
        <v>157</v>
      </c>
      <c r="K48" s="89">
        <f>INDEX('Обработка исходного'!N:N,ROW($B$3)+4*(ROW($B48)-ROW($B$3))+1)</f>
        <v>147</v>
      </c>
      <c r="L48" s="89" t="str">
        <f>INDEX('Обработка исходного'!O:O,ROW($B$3)+4*(ROW($B48)-ROW($B$3))+1)</f>
        <v>-</v>
      </c>
      <c r="M48" s="89" t="str">
        <f>INDEX('Обработка исходного'!P:P,ROW($B$3)+4*(ROW($B48)-ROW($B$3))+1)</f>
        <v>-</v>
      </c>
      <c r="N48" s="89" t="str">
        <f>INDEX('Обработка исходного'!Q:Q,ROW($B$3)+4*(ROW($B48)-ROW($B$3))+1)</f>
        <v>-</v>
      </c>
      <c r="O48" s="89" t="str">
        <f>INDEX('Обработка исходного'!R:R,ROW($B$3)+4*(ROW($B48)-ROW($B$3))+1)</f>
        <v>-</v>
      </c>
      <c r="P48" s="90" t="str">
        <f>INDEX('Обработка исходного'!S:S,ROW($B$3)+4*(ROW($B48)-ROW($B$3))+1)</f>
        <v>-</v>
      </c>
    </row>
    <row r="49" spans="1:16" ht="42" customHeight="1" x14ac:dyDescent="0.25">
      <c r="A49" s="79" t="str">
        <f>INDEX('Обработка исходного'!B:B,ROW($B$3)+4*(ROW($B49)-ROW($B$3)))</f>
        <v>Сталь углеродистая</v>
      </c>
      <c r="B49" s="81">
        <f>INDEX('Обработка исходного'!D:D,ROW($B$3)+4*(ROW($B49)-ROW($B$3)))</f>
        <v>40</v>
      </c>
      <c r="C49" s="78" t="str">
        <f>IF(ISBLANK(INDEX('Обработка исходного'!E:E,ROW($B$3)+4*(ROW($B49)-ROW($B$3)))),"",INDEX('Обработка исходного'!E:E,ROW($B$3)+4*(ROW($B49)-ROW($B$3))))</f>
        <v>Поковки диаметром от 100 до 500 мм, КП245*</v>
      </c>
      <c r="D49" s="88">
        <f>INDEX('Обработка исходного'!G:G,ROW($B$3)+4*(ROW($B49)-ROW($B$3))+1)</f>
        <v>245</v>
      </c>
      <c r="E49" s="89">
        <f>INDEX('Обработка исходного'!H:H,ROW($B$3)+4*(ROW($B49)-ROW($B$3))+1)</f>
        <v>226</v>
      </c>
      <c r="F49" s="89">
        <f>INDEX('Обработка исходного'!I:I,ROW($B$3)+4*(ROW($B49)-ROW($B$3))+1)</f>
        <v>206</v>
      </c>
      <c r="G49" s="89">
        <f>INDEX('Обработка исходного'!J:J,ROW($B$3)+4*(ROW($B49)-ROW($B$3))+1)</f>
        <v>196</v>
      </c>
      <c r="H49" s="89">
        <f>INDEX('Обработка исходного'!K:K,ROW($B$3)+4*(ROW($B49)-ROW($B$3))+1)</f>
        <v>196</v>
      </c>
      <c r="I49" s="89">
        <f>INDEX('Обработка исходного'!L:L,ROW($B$3)+4*(ROW($B49)-ROW($B$3))+1)</f>
        <v>177</v>
      </c>
      <c r="J49" s="89">
        <f>INDEX('Обработка исходного'!M:M,ROW($B$3)+4*(ROW($B49)-ROW($B$3))+1)</f>
        <v>177</v>
      </c>
      <c r="K49" s="89">
        <f>INDEX('Обработка исходного'!N:N,ROW($B$3)+4*(ROW($B49)-ROW($B$3))+1)</f>
        <v>167</v>
      </c>
      <c r="L49" s="89" t="str">
        <f>INDEX('Обработка исходного'!O:O,ROW($B$3)+4*(ROW($B49)-ROW($B$3))+1)</f>
        <v>-</v>
      </c>
      <c r="M49" s="89" t="str">
        <f>INDEX('Обработка исходного'!P:P,ROW($B$3)+4*(ROW($B49)-ROW($B$3))+1)</f>
        <v>-</v>
      </c>
      <c r="N49" s="89" t="str">
        <f>INDEX('Обработка исходного'!Q:Q,ROW($B$3)+4*(ROW($B49)-ROW($B$3))+1)</f>
        <v>-</v>
      </c>
      <c r="O49" s="89" t="str">
        <f>INDEX('Обработка исходного'!R:R,ROW($B$3)+4*(ROW($B49)-ROW($B$3))+1)</f>
        <v>-</v>
      </c>
      <c r="P49" s="90" t="str">
        <f>INDEX('Обработка исходного'!S:S,ROW($B$3)+4*(ROW($B49)-ROW($B$3))+1)</f>
        <v>-</v>
      </c>
    </row>
    <row r="50" spans="1:16" ht="42" customHeight="1" x14ac:dyDescent="0.25">
      <c r="A50" s="79" t="str">
        <f>INDEX('Обработка исходного'!B:B,ROW($B$3)+4*(ROW($B50)-ROW($B$3)))</f>
        <v>Сталь углеродистая</v>
      </c>
      <c r="B50" s="81">
        <f>INDEX('Обработка исходного'!D:D,ROW($B$3)+4*(ROW($B50)-ROW($B$3)))</f>
        <v>40</v>
      </c>
      <c r="C50" s="78" t="str">
        <f>IF(ISBLANK(INDEX('Обработка исходного'!E:E,ROW($B$3)+4*(ROW($B50)-ROW($B$3)))),"",INDEX('Обработка исходного'!E:E,ROW($B$3)+4*(ROW($B50)-ROW($B$3))))</f>
        <v>Поковки диаметром до 800 мм, КП275*</v>
      </c>
      <c r="D50" s="88">
        <f>INDEX('Обработка исходного'!G:G,ROW($B$3)+4*(ROW($B50)-ROW($B$3))+1)</f>
        <v>275</v>
      </c>
      <c r="E50" s="89">
        <f>INDEX('Обработка исходного'!H:H,ROW($B$3)+4*(ROW($B50)-ROW($B$3))+1)</f>
        <v>255</v>
      </c>
      <c r="F50" s="89">
        <f>INDEX('Обработка исходного'!I:I,ROW($B$3)+4*(ROW($B50)-ROW($B$3))+1)</f>
        <v>235</v>
      </c>
      <c r="G50" s="89">
        <f>INDEX('Обработка исходного'!J:J,ROW($B$3)+4*(ROW($B50)-ROW($B$3))+1)</f>
        <v>216</v>
      </c>
      <c r="H50" s="89">
        <f>INDEX('Обработка исходного'!K:K,ROW($B$3)+4*(ROW($B50)-ROW($B$3))+1)</f>
        <v>206</v>
      </c>
      <c r="I50" s="89">
        <f>INDEX('Обработка исходного'!L:L,ROW($B$3)+4*(ROW($B50)-ROW($B$3))+1)</f>
        <v>196</v>
      </c>
      <c r="J50" s="89">
        <f>INDEX('Обработка исходного'!M:M,ROW($B$3)+4*(ROW($B50)-ROW($B$3))+1)</f>
        <v>196</v>
      </c>
      <c r="K50" s="89">
        <f>INDEX('Обработка исходного'!N:N,ROW($B$3)+4*(ROW($B50)-ROW($B$3))+1)</f>
        <v>196</v>
      </c>
      <c r="L50" s="89" t="str">
        <f>INDEX('Обработка исходного'!O:O,ROW($B$3)+4*(ROW($B50)-ROW($B$3))+1)</f>
        <v>-</v>
      </c>
      <c r="M50" s="89" t="str">
        <f>INDEX('Обработка исходного'!P:P,ROW($B$3)+4*(ROW($B50)-ROW($B$3))+1)</f>
        <v>-</v>
      </c>
      <c r="N50" s="89" t="str">
        <f>INDEX('Обработка исходного'!Q:Q,ROW($B$3)+4*(ROW($B50)-ROW($B$3))+1)</f>
        <v>-</v>
      </c>
      <c r="O50" s="89" t="str">
        <f>INDEX('Обработка исходного'!R:R,ROW($B$3)+4*(ROW($B50)-ROW($B$3))+1)</f>
        <v>-</v>
      </c>
      <c r="P50" s="90" t="str">
        <f>INDEX('Обработка исходного'!S:S,ROW($B$3)+4*(ROW($B50)-ROW($B$3))+1)</f>
        <v>-</v>
      </c>
    </row>
    <row r="51" spans="1:16" ht="42" customHeight="1" x14ac:dyDescent="0.25">
      <c r="A51" s="79" t="str">
        <f>INDEX('Обработка исходного'!B:B,ROW($B$3)+4*(ROW($B51)-ROW($B$3)))</f>
        <v>Сталь углеродистая</v>
      </c>
      <c r="B51" s="81">
        <f>INDEX('Обработка исходного'!D:D,ROW($B$3)+4*(ROW($B51)-ROW($B$3)))</f>
        <v>40</v>
      </c>
      <c r="C51" s="78" t="str">
        <f>IF(ISBLANK(INDEX('Обработка исходного'!E:E,ROW($B$3)+4*(ROW($B51)-ROW($B$3)))),"",INDEX('Обработка исходного'!E:E,ROW($B$3)+4*(ROW($B51)-ROW($B$3))))</f>
        <v>Поковки диаметром от 100 до 300 мм, КП315*</v>
      </c>
      <c r="D51" s="88">
        <f>INDEX('Обработка исходного'!G:G,ROW($B$3)+4*(ROW($B51)-ROW($B$3))+1)</f>
        <v>315</v>
      </c>
      <c r="E51" s="89">
        <f>INDEX('Обработка исходного'!H:H,ROW($B$3)+4*(ROW($B51)-ROW($B$3))+1)</f>
        <v>294</v>
      </c>
      <c r="F51" s="89">
        <f>INDEX('Обработка исходного'!I:I,ROW($B$3)+4*(ROW($B51)-ROW($B$3))+1)</f>
        <v>255</v>
      </c>
      <c r="G51" s="89">
        <f>INDEX('Обработка исходного'!J:J,ROW($B$3)+4*(ROW($B51)-ROW($B$3))+1)</f>
        <v>245</v>
      </c>
      <c r="H51" s="89">
        <f>INDEX('Обработка исходного'!K:K,ROW($B$3)+4*(ROW($B51)-ROW($B$3))+1)</f>
        <v>235</v>
      </c>
      <c r="I51" s="89">
        <f>INDEX('Обработка исходного'!L:L,ROW($B$3)+4*(ROW($B51)-ROW($B$3))+1)</f>
        <v>226</v>
      </c>
      <c r="J51" s="89">
        <f>INDEX('Обработка исходного'!M:M,ROW($B$3)+4*(ROW($B51)-ROW($B$3))+1)</f>
        <v>226</v>
      </c>
      <c r="K51" s="89">
        <f>INDEX('Обработка исходного'!N:N,ROW($B$3)+4*(ROW($B51)-ROW($B$3))+1)</f>
        <v>216</v>
      </c>
      <c r="L51" s="89" t="str">
        <f>INDEX('Обработка исходного'!O:O,ROW($B$3)+4*(ROW($B51)-ROW($B$3))+1)</f>
        <v>-</v>
      </c>
      <c r="M51" s="89" t="str">
        <f>INDEX('Обработка исходного'!P:P,ROW($B$3)+4*(ROW($B51)-ROW($B$3))+1)</f>
        <v>-</v>
      </c>
      <c r="N51" s="89" t="str">
        <f>INDEX('Обработка исходного'!Q:Q,ROW($B$3)+4*(ROW($B51)-ROW($B$3))+1)</f>
        <v>-</v>
      </c>
      <c r="O51" s="89" t="str">
        <f>INDEX('Обработка исходного'!R:R,ROW($B$3)+4*(ROW($B51)-ROW($B$3))+1)</f>
        <v>-</v>
      </c>
      <c r="P51" s="90" t="str">
        <f>INDEX('Обработка исходного'!S:S,ROW($B$3)+4*(ROW($B51)-ROW($B$3))+1)</f>
        <v>-</v>
      </c>
    </row>
    <row r="52" spans="1:16" ht="42" customHeight="1" x14ac:dyDescent="0.25">
      <c r="A52" s="79" t="str">
        <f>INDEX('Обработка исходного'!B:B,ROW($B$3)+4*(ROW($B52)-ROW($B$3)))</f>
        <v>Сталь углеродистая</v>
      </c>
      <c r="B52" s="81">
        <f>INDEX('Обработка исходного'!D:D,ROW($B$3)+4*(ROW($B52)-ROW($B$3)))</f>
        <v>40</v>
      </c>
      <c r="C52" s="78" t="str">
        <f>IF(ISBLANK(INDEX('Обработка исходного'!E:E,ROW($B$3)+4*(ROW($B52)-ROW($B$3)))),"",INDEX('Обработка исходного'!E:E,ROW($B$3)+4*(ROW($B52)-ROW($B$3))))</f>
        <v>Поковки диаметром до 100 мм, КП345*</v>
      </c>
      <c r="D52" s="88">
        <f>INDEX('Обработка исходного'!G:G,ROW($B$3)+4*(ROW($B52)-ROW($B$3))+1)</f>
        <v>345</v>
      </c>
      <c r="E52" s="89">
        <f>INDEX('Обработка исходного'!H:H,ROW($B$3)+4*(ROW($B52)-ROW($B$3))+1)</f>
        <v>312</v>
      </c>
      <c r="F52" s="89">
        <f>INDEX('Обработка исходного'!I:I,ROW($B$3)+4*(ROW($B52)-ROW($B$3))+1)</f>
        <v>294</v>
      </c>
      <c r="G52" s="89">
        <f>INDEX('Обработка исходного'!J:J,ROW($B$3)+4*(ROW($B52)-ROW($B$3))+1)</f>
        <v>275</v>
      </c>
      <c r="H52" s="89">
        <f>INDEX('Обработка исходного'!K:K,ROW($B$3)+4*(ROW($B52)-ROW($B$3))+1)</f>
        <v>255</v>
      </c>
      <c r="I52" s="89">
        <f>INDEX('Обработка исходного'!L:L,ROW($B$3)+4*(ROW($B52)-ROW($B$3))+1)</f>
        <v>245</v>
      </c>
      <c r="J52" s="89">
        <f>INDEX('Обработка исходного'!M:M,ROW($B$3)+4*(ROW($B52)-ROW($B$3))+1)</f>
        <v>245</v>
      </c>
      <c r="K52" s="89">
        <f>INDEX('Обработка исходного'!N:N,ROW($B$3)+4*(ROW($B52)-ROW($B$3))+1)</f>
        <v>235</v>
      </c>
      <c r="L52" s="89" t="str">
        <f>INDEX('Обработка исходного'!O:O,ROW($B$3)+4*(ROW($B52)-ROW($B$3))+1)</f>
        <v>-</v>
      </c>
      <c r="M52" s="89" t="str">
        <f>INDEX('Обработка исходного'!P:P,ROW($B$3)+4*(ROW($B52)-ROW($B$3))+1)</f>
        <v>-</v>
      </c>
      <c r="N52" s="89" t="str">
        <f>INDEX('Обработка исходного'!Q:Q,ROW($B$3)+4*(ROW($B52)-ROW($B$3))+1)</f>
        <v>-</v>
      </c>
      <c r="O52" s="89" t="str">
        <f>INDEX('Обработка исходного'!R:R,ROW($B$3)+4*(ROW($B52)-ROW($B$3))+1)</f>
        <v>-</v>
      </c>
      <c r="P52" s="90" t="str">
        <f>INDEX('Обработка исходного'!S:S,ROW($B$3)+4*(ROW($B52)-ROW($B$3))+1)</f>
        <v>-</v>
      </c>
    </row>
    <row r="53" spans="1:16" ht="42" customHeight="1" x14ac:dyDescent="0.25">
      <c r="A53" s="79" t="str">
        <f>INDEX('Обработка исходного'!B:B,ROW($B$3)+4*(ROW($B53)-ROW($B$3)))</f>
        <v>Сталь углеродистая</v>
      </c>
      <c r="B53" s="81">
        <f>INDEX('Обработка исходного'!D:D,ROW($B$3)+4*(ROW($B53)-ROW($B$3)))</f>
        <v>40</v>
      </c>
      <c r="C53" s="78" t="str">
        <f>IF(ISBLANK(INDEX('Обработка исходного'!E:E,ROW($B$3)+4*(ROW($B53)-ROW($B$3)))),"",INDEX('Обработка исходного'!E:E,ROW($B$3)+4*(ROW($B53)-ROW($B$3))))</f>
        <v>Заготовки крепежных деталей диаметром до 300 мм, КП295*</v>
      </c>
      <c r="D53" s="88">
        <f>INDEX('Обработка исходного'!G:G,ROW($B$3)+4*(ROW($B53)-ROW($B$3))+1)</f>
        <v>295</v>
      </c>
      <c r="E53" s="89">
        <f>INDEX('Обработка исходного'!H:H,ROW($B$3)+4*(ROW($B53)-ROW($B$3))+1)</f>
        <v>265</v>
      </c>
      <c r="F53" s="89">
        <f>INDEX('Обработка исходного'!I:I,ROW($B$3)+4*(ROW($B53)-ROW($B$3))+1)</f>
        <v>255</v>
      </c>
      <c r="G53" s="89">
        <f>INDEX('Обработка исходного'!J:J,ROW($B$3)+4*(ROW($B53)-ROW($B$3))+1)</f>
        <v>235</v>
      </c>
      <c r="H53" s="89">
        <f>INDEX('Обработка исходного'!K:K,ROW($B$3)+4*(ROW($B53)-ROW($B$3))+1)</f>
        <v>216</v>
      </c>
      <c r="I53" s="89">
        <f>INDEX('Обработка исходного'!L:L,ROW($B$3)+4*(ROW($B53)-ROW($B$3))+1)</f>
        <v>216</v>
      </c>
      <c r="J53" s="89">
        <f>INDEX('Обработка исходного'!M:M,ROW($B$3)+4*(ROW($B53)-ROW($B$3))+1)</f>
        <v>216</v>
      </c>
      <c r="K53" s="89">
        <f>INDEX('Обработка исходного'!N:N,ROW($B$3)+4*(ROW($B53)-ROW($B$3))+1)</f>
        <v>196</v>
      </c>
      <c r="L53" s="89" t="str">
        <f>INDEX('Обработка исходного'!O:O,ROW($B$3)+4*(ROW($B53)-ROW($B$3))+1)</f>
        <v>-</v>
      </c>
      <c r="M53" s="89" t="str">
        <f>INDEX('Обработка исходного'!P:P,ROW($B$3)+4*(ROW($B53)-ROW($B$3))+1)</f>
        <v>-</v>
      </c>
      <c r="N53" s="89" t="str">
        <f>INDEX('Обработка исходного'!Q:Q,ROW($B$3)+4*(ROW($B53)-ROW($B$3))+1)</f>
        <v>-</v>
      </c>
      <c r="O53" s="89" t="str">
        <f>INDEX('Обработка исходного'!R:R,ROW($B$3)+4*(ROW($B53)-ROW($B$3))+1)</f>
        <v>-</v>
      </c>
      <c r="P53" s="90" t="str">
        <f>INDEX('Обработка исходного'!S:S,ROW($B$3)+4*(ROW($B53)-ROW($B$3))+1)</f>
        <v>-</v>
      </c>
    </row>
    <row r="54" spans="1:16" ht="42" customHeight="1" x14ac:dyDescent="0.25">
      <c r="A54" s="79" t="str">
        <f>INDEX('Обработка исходного'!B:B,ROW($B$3)+4*(ROW($B54)-ROW($B$3)))</f>
        <v>Сталь углеродистая</v>
      </c>
      <c r="B54" s="81">
        <f>INDEX('Обработка исходного'!D:D,ROW($B$3)+4*(ROW($B54)-ROW($B$3)))</f>
        <v>45</v>
      </c>
      <c r="C54" s="78" t="str">
        <f>IF(ISBLANK(INDEX('Обработка исходного'!E:E,ROW($B$3)+4*(ROW($B54)-ROW($B$3)))),"",INDEX('Обработка исходного'!E:E,ROW($B$3)+4*(ROW($B54)-ROW($B$3))))</f>
        <v>Горячекатаная сортовая сталь толщиной или диаметром до 250 мм</v>
      </c>
      <c r="D54" s="88">
        <f>INDEX('Обработка исходного'!G:G,ROW($B$3)+4*(ROW($B54)-ROW($B$3))+1)</f>
        <v>353</v>
      </c>
      <c r="E54" s="89">
        <f>INDEX('Обработка исходного'!H:H,ROW($B$3)+4*(ROW($B54)-ROW($B$3))+1)</f>
        <v>343</v>
      </c>
      <c r="F54" s="89">
        <f>INDEX('Обработка исходного'!I:I,ROW($B$3)+4*(ROW($B54)-ROW($B$3))+1)</f>
        <v>343</v>
      </c>
      <c r="G54" s="89">
        <f>INDEX('Обработка исходного'!J:J,ROW($B$3)+4*(ROW($B54)-ROW($B$3))+1)</f>
        <v>343</v>
      </c>
      <c r="H54" s="89">
        <f>INDEX('Обработка исходного'!K:K,ROW($B$3)+4*(ROW($B54)-ROW($B$3))+1)</f>
        <v>343</v>
      </c>
      <c r="I54" s="89">
        <f>INDEX('Обработка исходного'!L:L,ROW($B$3)+4*(ROW($B54)-ROW($B$3))+1)</f>
        <v>294</v>
      </c>
      <c r="J54" s="89">
        <f>INDEX('Обработка исходного'!M:M,ROW($B$3)+4*(ROW($B54)-ROW($B$3))+1)</f>
        <v>255</v>
      </c>
      <c r="K54" s="89">
        <f>INDEX('Обработка исходного'!N:N,ROW($B$3)+4*(ROW($B54)-ROW($B$3))+1)</f>
        <v>235</v>
      </c>
      <c r="L54" s="89" t="str">
        <f>INDEX('Обработка исходного'!O:O,ROW($B$3)+4*(ROW($B54)-ROW($B$3))+1)</f>
        <v>-</v>
      </c>
      <c r="M54" s="89" t="str">
        <f>INDEX('Обработка исходного'!P:P,ROW($B$3)+4*(ROW($B54)-ROW($B$3))+1)</f>
        <v>-</v>
      </c>
      <c r="N54" s="89" t="str">
        <f>INDEX('Обработка исходного'!Q:Q,ROW($B$3)+4*(ROW($B54)-ROW($B$3))+1)</f>
        <v>-</v>
      </c>
      <c r="O54" s="89" t="str">
        <f>INDEX('Обработка исходного'!R:R,ROW($B$3)+4*(ROW($B54)-ROW($B$3))+1)</f>
        <v>-</v>
      </c>
      <c r="P54" s="90" t="str">
        <f>INDEX('Обработка исходного'!S:S,ROW($B$3)+4*(ROW($B54)-ROW($B$3))+1)</f>
        <v>-</v>
      </c>
    </row>
    <row r="55" spans="1:16" ht="42" customHeight="1" x14ac:dyDescent="0.25">
      <c r="A55" s="79" t="str">
        <f>INDEX('Обработка исходного'!B:B,ROW($B$3)+4*(ROW($B55)-ROW($B$3)))</f>
        <v>Сталь углеродистая</v>
      </c>
      <c r="B55" s="81">
        <f>INDEX('Обработка исходного'!D:D,ROW($B$3)+4*(ROW($B55)-ROW($B$3)))</f>
        <v>45</v>
      </c>
      <c r="C55" s="78" t="str">
        <f>IF(ISBLANK(INDEX('Обработка исходного'!E:E,ROW($B$3)+4*(ROW($B55)-ROW($B$3)))),"",INDEX('Обработка исходного'!E:E,ROW($B$3)+4*(ROW($B55)-ROW($B$3))))</f>
        <v>Заготовки крепежных деталей толщиной или диаметром до 300 мм, КП315*</v>
      </c>
      <c r="D55" s="88">
        <f>INDEX('Обработка исходного'!G:G,ROW($B$3)+4*(ROW($B55)-ROW($B$3))+1)</f>
        <v>315</v>
      </c>
      <c r="E55" s="89">
        <f>INDEX('Обработка исходного'!H:H,ROW($B$3)+4*(ROW($B55)-ROW($B$3))+1)</f>
        <v>304</v>
      </c>
      <c r="F55" s="89">
        <f>INDEX('Обработка исходного'!I:I,ROW($B$3)+4*(ROW($B55)-ROW($B$3))+1)</f>
        <v>304</v>
      </c>
      <c r="G55" s="89">
        <f>INDEX('Обработка исходного'!J:J,ROW($B$3)+4*(ROW($B55)-ROW($B$3))+1)</f>
        <v>294</v>
      </c>
      <c r="H55" s="89">
        <f>INDEX('Обработка исходного'!K:K,ROW($B$3)+4*(ROW($B55)-ROW($B$3))+1)</f>
        <v>274</v>
      </c>
      <c r="I55" s="89">
        <f>INDEX('Обработка исходного'!L:L,ROW($B$3)+4*(ROW($B55)-ROW($B$3))+1)</f>
        <v>255</v>
      </c>
      <c r="J55" s="89">
        <f>INDEX('Обработка исходного'!M:M,ROW($B$3)+4*(ROW($B55)-ROW($B$3))+1)</f>
        <v>245</v>
      </c>
      <c r="K55" s="89">
        <f>INDEX('Обработка исходного'!N:N,ROW($B$3)+4*(ROW($B55)-ROW($B$3))+1)</f>
        <v>225</v>
      </c>
      <c r="L55" s="89" t="str">
        <f>INDEX('Обработка исходного'!O:O,ROW($B$3)+4*(ROW($B55)-ROW($B$3))+1)</f>
        <v>-</v>
      </c>
      <c r="M55" s="89" t="str">
        <f>INDEX('Обработка исходного'!P:P,ROW($B$3)+4*(ROW($B55)-ROW($B$3))+1)</f>
        <v>-</v>
      </c>
      <c r="N55" s="89" t="str">
        <f>INDEX('Обработка исходного'!Q:Q,ROW($B$3)+4*(ROW($B55)-ROW($B$3))+1)</f>
        <v>-</v>
      </c>
      <c r="O55" s="89" t="str">
        <f>INDEX('Обработка исходного'!R:R,ROW($B$3)+4*(ROW($B55)-ROW($B$3))+1)</f>
        <v>-</v>
      </c>
      <c r="P55" s="90" t="str">
        <f>INDEX('Обработка исходного'!S:S,ROW($B$3)+4*(ROW($B55)-ROW($B$3))+1)</f>
        <v>-</v>
      </c>
    </row>
    <row r="56" spans="1:16" ht="42" customHeight="1" x14ac:dyDescent="0.25">
      <c r="A56" s="79" t="str">
        <f>INDEX('Обработка исходного'!B:B,ROW($B$3)+4*(ROW($B56)-ROW($B$3)))</f>
        <v>Сталь углеродистая</v>
      </c>
      <c r="B56" s="81">
        <f>INDEX('Обработка исходного'!D:D,ROW($B$3)+4*(ROW($B56)-ROW($B$3)))</f>
        <v>45</v>
      </c>
      <c r="C56" s="78" t="str">
        <f>IF(ISBLANK(INDEX('Обработка исходного'!E:E,ROW($B$3)+4*(ROW($B56)-ROW($B$3)))),"",INDEX('Обработка исходного'!E:E,ROW($B$3)+4*(ROW($B56)-ROW($B$3))))</f>
        <v>Поковки диаметром от 100 до 800 мм, КП245*</v>
      </c>
      <c r="D56" s="88">
        <f>INDEX('Обработка исходного'!G:G,ROW($B$3)+4*(ROW($B56)-ROW($B$3))+1)</f>
        <v>245</v>
      </c>
      <c r="E56" s="89">
        <f>INDEX('Обработка исходного'!H:H,ROW($B$3)+4*(ROW($B56)-ROW($B$3))+1)</f>
        <v>235</v>
      </c>
      <c r="F56" s="89">
        <f>INDEX('Обработка исходного'!I:I,ROW($B$3)+4*(ROW($B56)-ROW($B$3))+1)</f>
        <v>235</v>
      </c>
      <c r="G56" s="89">
        <f>INDEX('Обработка исходного'!J:J,ROW($B$3)+4*(ROW($B56)-ROW($B$3))+1)</f>
        <v>235</v>
      </c>
      <c r="H56" s="89">
        <f>INDEX('Обработка исходного'!K:K,ROW($B$3)+4*(ROW($B56)-ROW($B$3))+1)</f>
        <v>235</v>
      </c>
      <c r="I56" s="89">
        <f>INDEX('Обработка исходного'!L:L,ROW($B$3)+4*(ROW($B56)-ROW($B$3))+1)</f>
        <v>206</v>
      </c>
      <c r="J56" s="89">
        <f>INDEX('Обработка исходного'!M:M,ROW($B$3)+4*(ROW($B56)-ROW($B$3))+1)</f>
        <v>177</v>
      </c>
      <c r="K56" s="89">
        <f>INDEX('Обработка исходного'!N:N,ROW($B$3)+4*(ROW($B56)-ROW($B$3))+1)</f>
        <v>167</v>
      </c>
      <c r="L56" s="89" t="str">
        <f>INDEX('Обработка исходного'!O:O,ROW($B$3)+4*(ROW($B56)-ROW($B$3))+1)</f>
        <v>-</v>
      </c>
      <c r="M56" s="89" t="str">
        <f>INDEX('Обработка исходного'!P:P,ROW($B$3)+4*(ROW($B56)-ROW($B$3))+1)</f>
        <v>-</v>
      </c>
      <c r="N56" s="89" t="str">
        <f>INDEX('Обработка исходного'!Q:Q,ROW($B$3)+4*(ROW($B56)-ROW($B$3))+1)</f>
        <v>-</v>
      </c>
      <c r="O56" s="89" t="str">
        <f>INDEX('Обработка исходного'!R:R,ROW($B$3)+4*(ROW($B56)-ROW($B$3))+1)</f>
        <v>-</v>
      </c>
      <c r="P56" s="90" t="str">
        <f>INDEX('Обработка исходного'!S:S,ROW($B$3)+4*(ROW($B56)-ROW($B$3))+1)</f>
        <v>-</v>
      </c>
    </row>
    <row r="57" spans="1:16" ht="42" customHeight="1" x14ac:dyDescent="0.25">
      <c r="A57" s="79" t="str">
        <f>INDEX('Обработка исходного'!B:B,ROW($B$3)+4*(ROW($B57)-ROW($B$3)))</f>
        <v>Сталь углеродистая</v>
      </c>
      <c r="B57" s="81">
        <f>INDEX('Обработка исходного'!D:D,ROW($B$3)+4*(ROW($B57)-ROW($B$3)))</f>
        <v>45</v>
      </c>
      <c r="C57" s="78" t="str">
        <f>IF(ISBLANK(INDEX('Обработка исходного'!E:E,ROW($B$3)+4*(ROW($B57)-ROW($B$3)))),"",INDEX('Обработка исходного'!E:E,ROW($B$3)+4*(ROW($B57)-ROW($B$3))))</f>
        <v>Поковки диаметром до 800 мм, КП275*</v>
      </c>
      <c r="D57" s="88">
        <f>INDEX('Обработка исходного'!G:G,ROW($B$3)+4*(ROW($B57)-ROW($B$3))+1)</f>
        <v>275</v>
      </c>
      <c r="E57" s="89">
        <f>INDEX('Обработка исходного'!H:H,ROW($B$3)+4*(ROW($B57)-ROW($B$3))+1)</f>
        <v>265</v>
      </c>
      <c r="F57" s="89">
        <f>INDEX('Обработка исходного'!I:I,ROW($B$3)+4*(ROW($B57)-ROW($B$3))+1)</f>
        <v>265</v>
      </c>
      <c r="G57" s="89">
        <f>INDEX('Обработка исходного'!J:J,ROW($B$3)+4*(ROW($B57)-ROW($B$3))+1)</f>
        <v>265</v>
      </c>
      <c r="H57" s="89">
        <f>INDEX('Обработка исходного'!K:K,ROW($B$3)+4*(ROW($B57)-ROW($B$3))+1)</f>
        <v>265</v>
      </c>
      <c r="I57" s="89">
        <f>INDEX('Обработка исходного'!L:L,ROW($B$3)+4*(ROW($B57)-ROW($B$3))+1)</f>
        <v>226</v>
      </c>
      <c r="J57" s="89">
        <f>INDEX('Обработка исходного'!M:M,ROW($B$3)+4*(ROW($B57)-ROW($B$3))+1)</f>
        <v>196</v>
      </c>
      <c r="K57" s="89">
        <f>INDEX('Обработка исходного'!N:N,ROW($B$3)+4*(ROW($B57)-ROW($B$3))+1)</f>
        <v>196</v>
      </c>
      <c r="L57" s="89" t="str">
        <f>INDEX('Обработка исходного'!O:O,ROW($B$3)+4*(ROW($B57)-ROW($B$3))+1)</f>
        <v>-</v>
      </c>
      <c r="M57" s="89" t="str">
        <f>INDEX('Обработка исходного'!P:P,ROW($B$3)+4*(ROW($B57)-ROW($B$3))+1)</f>
        <v>-</v>
      </c>
      <c r="N57" s="89" t="str">
        <f>INDEX('Обработка исходного'!Q:Q,ROW($B$3)+4*(ROW($B57)-ROW($B$3))+1)</f>
        <v>-</v>
      </c>
      <c r="O57" s="89" t="str">
        <f>INDEX('Обработка исходного'!R:R,ROW($B$3)+4*(ROW($B57)-ROW($B$3))+1)</f>
        <v>-</v>
      </c>
      <c r="P57" s="90" t="str">
        <f>INDEX('Обработка исходного'!S:S,ROW($B$3)+4*(ROW($B57)-ROW($B$3))+1)</f>
        <v>-</v>
      </c>
    </row>
    <row r="58" spans="1:16" ht="42" customHeight="1" x14ac:dyDescent="0.25">
      <c r="A58" s="79" t="str">
        <f>INDEX('Обработка исходного'!B:B,ROW($B$3)+4*(ROW($B58)-ROW($B$3)))</f>
        <v>Сталь углеродистая</v>
      </c>
      <c r="B58" s="81">
        <f>INDEX('Обработка исходного'!D:D,ROW($B$3)+4*(ROW($B58)-ROW($B$3)))</f>
        <v>45</v>
      </c>
      <c r="C58" s="78" t="str">
        <f>IF(ISBLANK(INDEX('Обработка исходного'!E:E,ROW($B$3)+4*(ROW($B58)-ROW($B$3)))),"",INDEX('Обработка исходного'!E:E,ROW($B$3)+4*(ROW($B58)-ROW($B$3))))</f>
        <v>Поковки диаметром до 800 мм, КП315*</v>
      </c>
      <c r="D58" s="88">
        <f>INDEX('Обработка исходного'!G:G,ROW($B$3)+4*(ROW($B58)-ROW($B$3))+1)</f>
        <v>315</v>
      </c>
      <c r="E58" s="89">
        <f>INDEX('Обработка исходного'!H:H,ROW($B$3)+4*(ROW($B58)-ROW($B$3))+1)</f>
        <v>304</v>
      </c>
      <c r="F58" s="89">
        <f>INDEX('Обработка исходного'!I:I,ROW($B$3)+4*(ROW($B58)-ROW($B$3))+1)</f>
        <v>304</v>
      </c>
      <c r="G58" s="89">
        <f>INDEX('Обработка исходного'!J:J,ROW($B$3)+4*(ROW($B58)-ROW($B$3))+1)</f>
        <v>304</v>
      </c>
      <c r="H58" s="89">
        <f>INDEX('Обработка исходного'!K:K,ROW($B$3)+4*(ROW($B58)-ROW($B$3))+1)</f>
        <v>304</v>
      </c>
      <c r="I58" s="89">
        <f>INDEX('Обработка исходного'!L:L,ROW($B$3)+4*(ROW($B58)-ROW($B$3))+1)</f>
        <v>255</v>
      </c>
      <c r="J58" s="89">
        <f>INDEX('Обработка исходного'!M:M,ROW($B$3)+4*(ROW($B58)-ROW($B$3))+1)</f>
        <v>226</v>
      </c>
      <c r="K58" s="89">
        <f>INDEX('Обработка исходного'!N:N,ROW($B$3)+4*(ROW($B58)-ROW($B$3))+1)</f>
        <v>206</v>
      </c>
      <c r="L58" s="89" t="str">
        <f>INDEX('Обработка исходного'!O:O,ROW($B$3)+4*(ROW($B58)-ROW($B$3))+1)</f>
        <v>-</v>
      </c>
      <c r="M58" s="89" t="str">
        <f>INDEX('Обработка исходного'!P:P,ROW($B$3)+4*(ROW($B58)-ROW($B$3))+1)</f>
        <v>-</v>
      </c>
      <c r="N58" s="89" t="str">
        <f>INDEX('Обработка исходного'!Q:Q,ROW($B$3)+4*(ROW($B58)-ROW($B$3))+1)</f>
        <v>-</v>
      </c>
      <c r="O58" s="89" t="str">
        <f>INDEX('Обработка исходного'!R:R,ROW($B$3)+4*(ROW($B58)-ROW($B$3))+1)</f>
        <v>-</v>
      </c>
      <c r="P58" s="90" t="str">
        <f>INDEX('Обработка исходного'!S:S,ROW($B$3)+4*(ROW($B58)-ROW($B$3))+1)</f>
        <v>-</v>
      </c>
    </row>
    <row r="59" spans="1:16" ht="42" customHeight="1" x14ac:dyDescent="0.25">
      <c r="A59" s="79" t="str">
        <f>INDEX('Обработка исходного'!B:B,ROW($B$3)+4*(ROW($B59)-ROW($B$3)))</f>
        <v>Сталь углеродистая</v>
      </c>
      <c r="B59" s="81">
        <f>INDEX('Обработка исходного'!D:D,ROW($B$3)+4*(ROW($B59)-ROW($B$3)))</f>
        <v>45</v>
      </c>
      <c r="C59" s="78" t="str">
        <f>IF(ISBLANK(INDEX('Обработка исходного'!E:E,ROW($B$3)+4*(ROW($B59)-ROW($B$3)))),"",INDEX('Обработка исходного'!E:E,ROW($B$3)+4*(ROW($B59)-ROW($B$3))))</f>
        <v>Поковки диаметром до 300 мм, КП345*</v>
      </c>
      <c r="D59" s="88">
        <f>INDEX('Обработка исходного'!G:G,ROW($B$3)+4*(ROW($B59)-ROW($B$3))+1)</f>
        <v>345</v>
      </c>
      <c r="E59" s="89">
        <f>INDEX('Обработка исходного'!H:H,ROW($B$3)+4*(ROW($B59)-ROW($B$3))+1)</f>
        <v>333</v>
      </c>
      <c r="F59" s="89">
        <f>INDEX('Обработка исходного'!I:I,ROW($B$3)+4*(ROW($B59)-ROW($B$3))+1)</f>
        <v>333</v>
      </c>
      <c r="G59" s="89">
        <f>INDEX('Обработка исходного'!J:J,ROW($B$3)+4*(ROW($B59)-ROW($B$3))+1)</f>
        <v>333</v>
      </c>
      <c r="H59" s="89">
        <f>INDEX('Обработка исходного'!K:K,ROW($B$3)+4*(ROW($B59)-ROW($B$3))+1)</f>
        <v>333</v>
      </c>
      <c r="I59" s="89">
        <f>INDEX('Обработка исходного'!L:L,ROW($B$3)+4*(ROW($B59)-ROW($B$3))+1)</f>
        <v>284</v>
      </c>
      <c r="J59" s="89">
        <f>INDEX('Обработка исходного'!M:M,ROW($B$3)+4*(ROW($B59)-ROW($B$3))+1)</f>
        <v>245</v>
      </c>
      <c r="K59" s="89">
        <f>INDEX('Обработка исходного'!N:N,ROW($B$3)+4*(ROW($B59)-ROW($B$3))+1)</f>
        <v>226</v>
      </c>
      <c r="L59" s="89" t="str">
        <f>INDEX('Обработка исходного'!O:O,ROW($B$3)+4*(ROW($B59)-ROW($B$3))+1)</f>
        <v>-</v>
      </c>
      <c r="M59" s="89" t="str">
        <f>INDEX('Обработка исходного'!P:P,ROW($B$3)+4*(ROW($B59)-ROW($B$3))+1)</f>
        <v>-</v>
      </c>
      <c r="N59" s="89" t="str">
        <f>INDEX('Обработка исходного'!Q:Q,ROW($B$3)+4*(ROW($B59)-ROW($B$3))+1)</f>
        <v>-</v>
      </c>
      <c r="O59" s="89" t="str">
        <f>INDEX('Обработка исходного'!R:R,ROW($B$3)+4*(ROW($B59)-ROW($B$3))+1)</f>
        <v>-</v>
      </c>
      <c r="P59" s="90" t="str">
        <f>INDEX('Обработка исходного'!S:S,ROW($B$3)+4*(ROW($B59)-ROW($B$3))+1)</f>
        <v>-</v>
      </c>
    </row>
    <row r="60" spans="1:16" ht="42" customHeight="1" x14ac:dyDescent="0.25">
      <c r="A60" s="79" t="str">
        <f>INDEX('Обработка исходного'!B:B,ROW($B$3)+4*(ROW($B60)-ROW($B$3)))</f>
        <v>Сталь углеродистая</v>
      </c>
      <c r="B60" s="81">
        <f>INDEX('Обработка исходного'!D:D,ROW($B$3)+4*(ROW($B60)-ROW($B$3)))</f>
        <v>45</v>
      </c>
      <c r="C60" s="78" t="str">
        <f>IF(ISBLANK(INDEX('Обработка исходного'!E:E,ROW($B$3)+4*(ROW($B60)-ROW($B$3)))),"",INDEX('Обработка исходного'!E:E,ROW($B$3)+4*(ROW($B60)-ROW($B$3))))</f>
        <v>Поковки диаметром до 100 мм, КП395*</v>
      </c>
      <c r="D60" s="88">
        <f>INDEX('Обработка исходного'!G:G,ROW($B$3)+4*(ROW($B60)-ROW($B$3))+1)</f>
        <v>395</v>
      </c>
      <c r="E60" s="89">
        <f>INDEX('Обработка исходного'!H:H,ROW($B$3)+4*(ROW($B60)-ROW($B$3))+1)</f>
        <v>395</v>
      </c>
      <c r="F60" s="89">
        <f>INDEX('Обработка исходного'!I:I,ROW($B$3)+4*(ROW($B60)-ROW($B$3))+1)</f>
        <v>395</v>
      </c>
      <c r="G60" s="89">
        <f>INDEX('Обработка исходного'!J:J,ROW($B$3)+4*(ROW($B60)-ROW($B$3))+1)</f>
        <v>395</v>
      </c>
      <c r="H60" s="89">
        <f>INDEX('Обработка исходного'!K:K,ROW($B$3)+4*(ROW($B60)-ROW($B$3))+1)</f>
        <v>395</v>
      </c>
      <c r="I60" s="89">
        <f>INDEX('Обработка исходного'!L:L,ROW($B$3)+4*(ROW($B60)-ROW($B$3))+1)</f>
        <v>333</v>
      </c>
      <c r="J60" s="89">
        <f>INDEX('Обработка исходного'!M:M,ROW($B$3)+4*(ROW($B60)-ROW($B$3))+1)</f>
        <v>294</v>
      </c>
      <c r="K60" s="89">
        <f>INDEX('Обработка исходного'!N:N,ROW($B$3)+4*(ROW($B60)-ROW($B$3))+1)</f>
        <v>275</v>
      </c>
      <c r="L60" s="89" t="str">
        <f>INDEX('Обработка исходного'!O:O,ROW($B$3)+4*(ROW($B60)-ROW($B$3))+1)</f>
        <v>-</v>
      </c>
      <c r="M60" s="89" t="str">
        <f>INDEX('Обработка исходного'!P:P,ROW($B$3)+4*(ROW($B60)-ROW($B$3))+1)</f>
        <v>-</v>
      </c>
      <c r="N60" s="89" t="str">
        <f>INDEX('Обработка исходного'!Q:Q,ROW($B$3)+4*(ROW($B60)-ROW($B$3))+1)</f>
        <v>-</v>
      </c>
      <c r="O60" s="89" t="str">
        <f>INDEX('Обработка исходного'!R:R,ROW($B$3)+4*(ROW($B60)-ROW($B$3))+1)</f>
        <v>-</v>
      </c>
      <c r="P60" s="90" t="str">
        <f>INDEX('Обработка исходного'!S:S,ROW($B$3)+4*(ROW($B60)-ROW($B$3))+1)</f>
        <v>-</v>
      </c>
    </row>
    <row r="61" spans="1:16" ht="42" customHeight="1" x14ac:dyDescent="0.25">
      <c r="A61" s="79" t="str">
        <f>INDEX('Обработка исходного'!B:B,ROW($B$3)+4*(ROW($B61)-ROW($B$3)))</f>
        <v>Сталь легированная</v>
      </c>
      <c r="B61" s="81" t="str">
        <f>INDEX('Обработка исходного'!D:D,ROW($B$3)+4*(ROW($B61)-ROW($B$3)))</f>
        <v>20X</v>
      </c>
      <c r="C61" s="78" t="str">
        <f>IF(ISBLANK(INDEX('Обработка исходного'!E:E,ROW($B$3)+4*(ROW($B61)-ROW($B$3)))),"",INDEX('Обработка исходного'!E:E,ROW($B$3)+4*(ROW($B61)-ROW($B$3))))</f>
        <v>Прутки и полосы диаметром или толщиной до 80 мм</v>
      </c>
      <c r="D61" s="88">
        <f>INDEX('Обработка исходного'!G:G,ROW($B$3)+4*(ROW($B61)-ROW($B$3))+1)</f>
        <v>638</v>
      </c>
      <c r="E61" s="89">
        <f>INDEX('Обработка исходного'!H:H,ROW($B$3)+4*(ROW($B61)-ROW($B$3))+1)</f>
        <v>589</v>
      </c>
      <c r="F61" s="89">
        <f>INDEX('Обработка исходного'!I:I,ROW($B$3)+4*(ROW($B61)-ROW($B$3))+1)</f>
        <v>589</v>
      </c>
      <c r="G61" s="89">
        <f>INDEX('Обработка исходного'!J:J,ROW($B$3)+4*(ROW($B61)-ROW($B$3))+1)</f>
        <v>568</v>
      </c>
      <c r="H61" s="89">
        <f>INDEX('Обработка исходного'!K:K,ROW($B$3)+4*(ROW($B61)-ROW($B$3))+1)</f>
        <v>559</v>
      </c>
      <c r="I61" s="89">
        <f>INDEX('Обработка исходного'!L:L,ROW($B$3)+4*(ROW($B61)-ROW($B$3))+1)</f>
        <v>529</v>
      </c>
      <c r="J61" s="89">
        <f>INDEX('Обработка исходного'!M:M,ROW($B$3)+4*(ROW($B61)-ROW($B$3))+1)</f>
        <v>510</v>
      </c>
      <c r="K61" s="89">
        <f>INDEX('Обработка исходного'!N:N,ROW($B$3)+4*(ROW($B61)-ROW($B$3))+1)</f>
        <v>490</v>
      </c>
      <c r="L61" s="89">
        <f>INDEX('Обработка исходного'!O:O,ROW($B$3)+4*(ROW($B61)-ROW($B$3))+1)</f>
        <v>461</v>
      </c>
      <c r="M61" s="89">
        <f>INDEX('Обработка исходного'!P:P,ROW($B$3)+4*(ROW($B61)-ROW($B$3))+1)</f>
        <v>441</v>
      </c>
      <c r="N61" s="89">
        <f>INDEX('Обработка исходного'!Q:Q,ROW($B$3)+4*(ROW($B61)-ROW($B$3))+1)</f>
        <v>432</v>
      </c>
      <c r="O61" s="89" t="str">
        <f>INDEX('Обработка исходного'!R:R,ROW($B$3)+4*(ROW($B61)-ROW($B$3))+1)</f>
        <v>-</v>
      </c>
      <c r="P61" s="90" t="str">
        <f>INDEX('Обработка исходного'!S:S,ROW($B$3)+4*(ROW($B61)-ROW($B$3))+1)</f>
        <v>-</v>
      </c>
    </row>
    <row r="62" spans="1:16" ht="42" customHeight="1" x14ac:dyDescent="0.25">
      <c r="A62" s="79" t="str">
        <f>INDEX('Обработка исходного'!B:B,ROW($B$3)+4*(ROW($B62)-ROW($B$3)))</f>
        <v>Сталь легированная</v>
      </c>
      <c r="B62" s="81" t="str">
        <f>INDEX('Обработка исходного'!D:D,ROW($B$3)+4*(ROW($B62)-ROW($B$3)))</f>
        <v>20X</v>
      </c>
      <c r="C62" s="78" t="str">
        <f>IF(ISBLANK(INDEX('Обработка исходного'!E:E,ROW($B$3)+4*(ROW($B62)-ROW($B$3)))),"",INDEX('Обработка исходного'!E:E,ROW($B$3)+4*(ROW($B62)-ROW($B$3))))</f>
        <v>Прутки и полосы диаметром или толщиной от 80 до 150 мм</v>
      </c>
      <c r="D62" s="88">
        <f>INDEX('Обработка исходного'!G:G,ROW($B$3)+4*(ROW($B62)-ROW($B$3))+1)</f>
        <v>638</v>
      </c>
      <c r="E62" s="89">
        <f>INDEX('Обработка исходного'!H:H,ROW($B$3)+4*(ROW($B62)-ROW($B$3))+1)</f>
        <v>589</v>
      </c>
      <c r="F62" s="89">
        <f>INDEX('Обработка исходного'!I:I,ROW($B$3)+4*(ROW($B62)-ROW($B$3))+1)</f>
        <v>549</v>
      </c>
      <c r="G62" s="89">
        <f>INDEX('Обработка исходного'!J:J,ROW($B$3)+4*(ROW($B62)-ROW($B$3))+1)</f>
        <v>540</v>
      </c>
      <c r="H62" s="89">
        <f>INDEX('Обработка исходного'!K:K,ROW($B$3)+4*(ROW($B62)-ROW($B$3))+1)</f>
        <v>530</v>
      </c>
      <c r="I62" s="89">
        <f>INDEX('Обработка исходного'!L:L,ROW($B$3)+4*(ROW($B62)-ROW($B$3))+1)</f>
        <v>530</v>
      </c>
      <c r="J62" s="89">
        <f>INDEX('Обработка исходного'!M:M,ROW($B$3)+4*(ROW($B62)-ROW($B$3))+1)</f>
        <v>530</v>
      </c>
      <c r="K62" s="89">
        <f>INDEX('Обработка исходного'!N:N,ROW($B$3)+4*(ROW($B62)-ROW($B$3))+1)</f>
        <v>520</v>
      </c>
      <c r="L62" s="89">
        <f>INDEX('Обработка исходного'!O:O,ROW($B$3)+4*(ROW($B62)-ROW($B$3))+1)</f>
        <v>491</v>
      </c>
      <c r="M62" s="89">
        <f>INDEX('Обработка исходного'!P:P,ROW($B$3)+4*(ROW($B62)-ROW($B$3))+1)</f>
        <v>461</v>
      </c>
      <c r="N62" s="89">
        <f>INDEX('Обработка исходного'!Q:Q,ROW($B$3)+4*(ROW($B62)-ROW($B$3))+1)</f>
        <v>432</v>
      </c>
      <c r="O62" s="89" t="str">
        <f>INDEX('Обработка исходного'!R:R,ROW($B$3)+4*(ROW($B62)-ROW($B$3))+1)</f>
        <v>-</v>
      </c>
      <c r="P62" s="90" t="str">
        <f>INDEX('Обработка исходного'!S:S,ROW($B$3)+4*(ROW($B62)-ROW($B$3))+1)</f>
        <v>-</v>
      </c>
    </row>
    <row r="63" spans="1:16" ht="42" customHeight="1" x14ac:dyDescent="0.25">
      <c r="A63" s="79" t="str">
        <f>INDEX('Обработка исходного'!B:B,ROW($B$3)+4*(ROW($B63)-ROW($B$3)))</f>
        <v>Сталь легированная</v>
      </c>
      <c r="B63" s="81" t="str">
        <f>INDEX('Обработка исходного'!D:D,ROW($B$3)+4*(ROW($B63)-ROW($B$3)))</f>
        <v>20X</v>
      </c>
      <c r="C63" s="78" t="str">
        <f>IF(ISBLANK(INDEX('Обработка исходного'!E:E,ROW($B$3)+4*(ROW($B63)-ROW($B$3)))),"",INDEX('Обработка исходного'!E:E,ROW($B$3)+4*(ROW($B63)-ROW($B$3))))</f>
        <v>Прутки и полосы диаметром или толщиной от 150 до 250 мм</v>
      </c>
      <c r="D63" s="88">
        <f>INDEX('Обработка исходного'!G:G,ROW($B$3)+4*(ROW($B63)-ROW($B$3))+1)</f>
        <v>638</v>
      </c>
      <c r="E63" s="89">
        <f>INDEX('Обработка исходного'!H:H,ROW($B$3)+4*(ROW($B63)-ROW($B$3))+1)</f>
        <v>589</v>
      </c>
      <c r="F63" s="89">
        <f>INDEX('Обработка исходного'!I:I,ROW($B$3)+4*(ROW($B63)-ROW($B$3))+1)</f>
        <v>549</v>
      </c>
      <c r="G63" s="89">
        <f>INDEX('Обработка исходного'!J:J,ROW($B$3)+4*(ROW($B63)-ROW($B$3))+1)</f>
        <v>540</v>
      </c>
      <c r="H63" s="89">
        <f>INDEX('Обработка исходного'!K:K,ROW($B$3)+4*(ROW($B63)-ROW($B$3))+1)</f>
        <v>530</v>
      </c>
      <c r="I63" s="89">
        <f>INDEX('Обработка исходного'!L:L,ROW($B$3)+4*(ROW($B63)-ROW($B$3))+1)</f>
        <v>530</v>
      </c>
      <c r="J63" s="89">
        <f>INDEX('Обработка исходного'!M:M,ROW($B$3)+4*(ROW($B63)-ROW($B$3))+1)</f>
        <v>530</v>
      </c>
      <c r="K63" s="89">
        <f>INDEX('Обработка исходного'!N:N,ROW($B$3)+4*(ROW($B63)-ROW($B$3))+1)</f>
        <v>520</v>
      </c>
      <c r="L63" s="89">
        <f>INDEX('Обработка исходного'!O:O,ROW($B$3)+4*(ROW($B63)-ROW($B$3))+1)</f>
        <v>491</v>
      </c>
      <c r="M63" s="89">
        <f>INDEX('Обработка исходного'!P:P,ROW($B$3)+4*(ROW($B63)-ROW($B$3))+1)</f>
        <v>461</v>
      </c>
      <c r="N63" s="89">
        <f>INDEX('Обработка исходного'!Q:Q,ROW($B$3)+4*(ROW($B63)-ROW($B$3))+1)</f>
        <v>432</v>
      </c>
      <c r="O63" s="89" t="str">
        <f>INDEX('Обработка исходного'!R:R,ROW($B$3)+4*(ROW($B63)-ROW($B$3))+1)</f>
        <v>-</v>
      </c>
      <c r="P63" s="90" t="str">
        <f>INDEX('Обработка исходного'!S:S,ROW($B$3)+4*(ROW($B63)-ROW($B$3))+1)</f>
        <v>-</v>
      </c>
    </row>
    <row r="64" spans="1:16" ht="42" customHeight="1" x14ac:dyDescent="0.25">
      <c r="A64" s="79" t="str">
        <f>INDEX('Обработка исходного'!B:B,ROW($B$3)+4*(ROW($B64)-ROW($B$3)))</f>
        <v>Сталь легированная</v>
      </c>
      <c r="B64" s="81" t="str">
        <f>INDEX('Обработка исходного'!D:D,ROW($B$3)+4*(ROW($B64)-ROW($B$3)))</f>
        <v>20X</v>
      </c>
      <c r="C64" s="78" t="str">
        <f>IF(ISBLANK(INDEX('Обработка исходного'!E:E,ROW($B$3)+4*(ROW($B64)-ROW($B$3)))),"",INDEX('Обработка исходного'!E:E,ROW($B$3)+4*(ROW($B64)-ROW($B$3))))</f>
        <v>Поковки диаметром до 500 мм, КП195*</v>
      </c>
      <c r="D64" s="88">
        <f>INDEX('Обработка исходного'!G:G,ROW($B$3)+4*(ROW($B64)-ROW($B$3))+1)</f>
        <v>195</v>
      </c>
      <c r="E64" s="89">
        <f>INDEX('Обработка исходного'!H:H,ROW($B$3)+4*(ROW($B64)-ROW($B$3))+1)</f>
        <v>177</v>
      </c>
      <c r="F64" s="89">
        <f>INDEX('Обработка исходного'!I:I,ROW($B$3)+4*(ROW($B64)-ROW($B$3))+1)</f>
        <v>167</v>
      </c>
      <c r="G64" s="89">
        <f>INDEX('Обработка исходного'!J:J,ROW($B$3)+4*(ROW($B64)-ROW($B$3))+1)</f>
        <v>167</v>
      </c>
      <c r="H64" s="89">
        <f>INDEX('Обработка исходного'!K:K,ROW($B$3)+4*(ROW($B64)-ROW($B$3))+1)</f>
        <v>167</v>
      </c>
      <c r="I64" s="89">
        <f>INDEX('Обработка исходного'!L:L,ROW($B$3)+4*(ROW($B64)-ROW($B$3))+1)</f>
        <v>167</v>
      </c>
      <c r="J64" s="89">
        <f>INDEX('Обработка исходного'!M:M,ROW($B$3)+4*(ROW($B64)-ROW($B$3))+1)</f>
        <v>167</v>
      </c>
      <c r="K64" s="89">
        <f>INDEX('Обработка исходного'!N:N,ROW($B$3)+4*(ROW($B64)-ROW($B$3))+1)</f>
        <v>157</v>
      </c>
      <c r="L64" s="89">
        <f>INDEX('Обработка исходного'!O:O,ROW($B$3)+4*(ROW($B64)-ROW($B$3))+1)</f>
        <v>147</v>
      </c>
      <c r="M64" s="89">
        <f>INDEX('Обработка исходного'!P:P,ROW($B$3)+4*(ROW($B64)-ROW($B$3))+1)</f>
        <v>137</v>
      </c>
      <c r="N64" s="89">
        <f>INDEX('Обработка исходного'!Q:Q,ROW($B$3)+4*(ROW($B64)-ROW($B$3))+1)</f>
        <v>128</v>
      </c>
      <c r="O64" s="89" t="str">
        <f>INDEX('Обработка исходного'!R:R,ROW($B$3)+4*(ROW($B64)-ROW($B$3))+1)</f>
        <v>-</v>
      </c>
      <c r="P64" s="90" t="str">
        <f>INDEX('Обработка исходного'!S:S,ROW($B$3)+4*(ROW($B64)-ROW($B$3))+1)</f>
        <v>-</v>
      </c>
    </row>
    <row r="65" spans="1:16" ht="42" customHeight="1" x14ac:dyDescent="0.25">
      <c r="A65" s="79" t="str">
        <f>INDEX('Обработка исходного'!B:B,ROW($B$3)+4*(ROW($B65)-ROW($B$3)))</f>
        <v>Сталь легированная</v>
      </c>
      <c r="B65" s="81" t="str">
        <f>INDEX('Обработка исходного'!D:D,ROW($B$3)+4*(ROW($B65)-ROW($B$3)))</f>
        <v>20X</v>
      </c>
      <c r="C65" s="78" t="str">
        <f>IF(ISBLANK(INDEX('Обработка исходного'!E:E,ROW($B$3)+4*(ROW($B65)-ROW($B$3)))),"",INDEX('Обработка исходного'!E:E,ROW($B$3)+4*(ROW($B65)-ROW($B$3))))</f>
        <v>Поковки диаметром до 300 мм, КП215*</v>
      </c>
      <c r="D65" s="88">
        <f>INDEX('Обработка исходного'!G:G,ROW($B$3)+4*(ROW($B65)-ROW($B$3))+1)</f>
        <v>215</v>
      </c>
      <c r="E65" s="89">
        <f>INDEX('Обработка исходного'!H:H,ROW($B$3)+4*(ROW($B65)-ROW($B$3))+1)</f>
        <v>196</v>
      </c>
      <c r="F65" s="89">
        <f>INDEX('Обработка исходного'!I:I,ROW($B$3)+4*(ROW($B65)-ROW($B$3))+1)</f>
        <v>196</v>
      </c>
      <c r="G65" s="89">
        <f>INDEX('Обработка исходного'!J:J,ROW($B$3)+4*(ROW($B65)-ROW($B$3))+1)</f>
        <v>196</v>
      </c>
      <c r="H65" s="89">
        <f>INDEX('Обработка исходного'!K:K,ROW($B$3)+4*(ROW($B65)-ROW($B$3))+1)</f>
        <v>196</v>
      </c>
      <c r="I65" s="89">
        <f>INDEX('Обработка исходного'!L:L,ROW($B$3)+4*(ROW($B65)-ROW($B$3))+1)</f>
        <v>196</v>
      </c>
      <c r="J65" s="89">
        <f>INDEX('Обработка исходного'!M:M,ROW($B$3)+4*(ROW($B65)-ROW($B$3))+1)</f>
        <v>196</v>
      </c>
      <c r="K65" s="89">
        <f>INDEX('Обработка исходного'!N:N,ROW($B$3)+4*(ROW($B65)-ROW($B$3))+1)</f>
        <v>177</v>
      </c>
      <c r="L65" s="89">
        <f>INDEX('Обработка исходного'!O:O,ROW($B$3)+4*(ROW($B65)-ROW($B$3))+1)</f>
        <v>167</v>
      </c>
      <c r="M65" s="89">
        <f>INDEX('Обработка исходного'!P:P,ROW($B$3)+4*(ROW($B65)-ROW($B$3))+1)</f>
        <v>157</v>
      </c>
      <c r="N65" s="89">
        <f>INDEX('Обработка исходного'!Q:Q,ROW($B$3)+4*(ROW($B65)-ROW($B$3))+1)</f>
        <v>147</v>
      </c>
      <c r="O65" s="89" t="str">
        <f>INDEX('Обработка исходного'!R:R,ROW($B$3)+4*(ROW($B65)-ROW($B$3))+1)</f>
        <v>-</v>
      </c>
      <c r="P65" s="90" t="str">
        <f>INDEX('Обработка исходного'!S:S,ROW($B$3)+4*(ROW($B65)-ROW($B$3))+1)</f>
        <v>-</v>
      </c>
    </row>
    <row r="66" spans="1:16" ht="42" customHeight="1" x14ac:dyDescent="0.25">
      <c r="A66" s="79" t="str">
        <f>INDEX('Обработка исходного'!B:B,ROW($B$3)+4*(ROW($B66)-ROW($B$3)))</f>
        <v>Сталь легированная</v>
      </c>
      <c r="B66" s="81" t="str">
        <f>INDEX('Обработка исходного'!D:D,ROW($B$3)+4*(ROW($B66)-ROW($B$3)))</f>
        <v>20X</v>
      </c>
      <c r="C66" s="78" t="str">
        <f>IF(ISBLANK(INDEX('Обработка исходного'!E:E,ROW($B$3)+4*(ROW($B66)-ROW($B$3)))),"",INDEX('Обработка исходного'!E:E,ROW($B$3)+4*(ROW($B66)-ROW($B$3))))</f>
        <v>Поковки диаметром до 300 мм, КП245*</v>
      </c>
      <c r="D66" s="88">
        <f>INDEX('Обработка исходного'!G:G,ROW($B$3)+4*(ROW($B66)-ROW($B$3))+1)</f>
        <v>245</v>
      </c>
      <c r="E66" s="89">
        <f>INDEX('Обработка исходного'!H:H,ROW($B$3)+4*(ROW($B66)-ROW($B$3))+1)</f>
        <v>226</v>
      </c>
      <c r="F66" s="89">
        <f>INDEX('Обработка исходного'!I:I,ROW($B$3)+4*(ROW($B66)-ROW($B$3))+1)</f>
        <v>206</v>
      </c>
      <c r="G66" s="89">
        <f>INDEX('Обработка исходного'!J:J,ROW($B$3)+4*(ROW($B66)-ROW($B$3))+1)</f>
        <v>206</v>
      </c>
      <c r="H66" s="89">
        <f>INDEX('Обработка исходного'!K:K,ROW($B$3)+4*(ROW($B66)-ROW($B$3))+1)</f>
        <v>206</v>
      </c>
      <c r="I66" s="89">
        <f>INDEX('Обработка исходного'!L:L,ROW($B$3)+4*(ROW($B66)-ROW($B$3))+1)</f>
        <v>206</v>
      </c>
      <c r="J66" s="89">
        <f>INDEX('Обработка исходного'!M:M,ROW($B$3)+4*(ROW($B66)-ROW($B$3))+1)</f>
        <v>206</v>
      </c>
      <c r="K66" s="89">
        <f>INDEX('Обработка исходного'!N:N,ROW($B$3)+4*(ROW($B66)-ROW($B$3))+1)</f>
        <v>196</v>
      </c>
      <c r="L66" s="89">
        <f>INDEX('Обработка исходного'!O:O,ROW($B$3)+4*(ROW($B66)-ROW($B$3))+1)</f>
        <v>196</v>
      </c>
      <c r="M66" s="89">
        <f>INDEX('Обработка исходного'!P:P,ROW($B$3)+4*(ROW($B66)-ROW($B$3))+1)</f>
        <v>177</v>
      </c>
      <c r="N66" s="89">
        <f>INDEX('Обработка исходного'!Q:Q,ROW($B$3)+4*(ROW($B66)-ROW($B$3))+1)</f>
        <v>167</v>
      </c>
      <c r="O66" s="89" t="str">
        <f>INDEX('Обработка исходного'!R:R,ROW($B$3)+4*(ROW($B66)-ROW($B$3))+1)</f>
        <v>-</v>
      </c>
      <c r="P66" s="90" t="str">
        <f>INDEX('Обработка исходного'!S:S,ROW($B$3)+4*(ROW($B66)-ROW($B$3))+1)</f>
        <v>-</v>
      </c>
    </row>
    <row r="67" spans="1:16" ht="42" customHeight="1" x14ac:dyDescent="0.25">
      <c r="A67" s="79" t="str">
        <f>INDEX('Обработка исходного'!B:B,ROW($B$3)+4*(ROW($B67)-ROW($B$3)))</f>
        <v>Сталь легированная</v>
      </c>
      <c r="B67" s="81" t="str">
        <f>INDEX('Обработка исходного'!D:D,ROW($B$3)+4*(ROW($B67)-ROW($B$3)))</f>
        <v>20X</v>
      </c>
      <c r="C67" s="78" t="str">
        <f>IF(ISBLANK(INDEX('Обработка исходного'!E:E,ROW($B$3)+4*(ROW($B67)-ROW($B$3)))),"",INDEX('Обработка исходного'!E:E,ROW($B$3)+4*(ROW($B67)-ROW($B$3))))</f>
        <v>Поковки диаметром до 300 мм, КП275*</v>
      </c>
      <c r="D67" s="88">
        <f>INDEX('Обработка исходного'!G:G,ROW($B$3)+4*(ROW($B67)-ROW($B$3))+1)</f>
        <v>275</v>
      </c>
      <c r="E67" s="89">
        <f>INDEX('Обработка исходного'!H:H,ROW($B$3)+4*(ROW($B67)-ROW($B$3))+1)</f>
        <v>245</v>
      </c>
      <c r="F67" s="89">
        <f>INDEX('Обработка исходного'!I:I,ROW($B$3)+4*(ROW($B67)-ROW($B$3))+1)</f>
        <v>235</v>
      </c>
      <c r="G67" s="89">
        <f>INDEX('Обработка исходного'!J:J,ROW($B$3)+4*(ROW($B67)-ROW($B$3))+1)</f>
        <v>235</v>
      </c>
      <c r="H67" s="89">
        <f>INDEX('Обработка исходного'!K:K,ROW($B$3)+4*(ROW($B67)-ROW($B$3))+1)</f>
        <v>235</v>
      </c>
      <c r="I67" s="89">
        <f>INDEX('Обработка исходного'!L:L,ROW($B$3)+4*(ROW($B67)-ROW($B$3))+1)</f>
        <v>235</v>
      </c>
      <c r="J67" s="89">
        <f>INDEX('Обработка исходного'!M:M,ROW($B$3)+4*(ROW($B67)-ROW($B$3))+1)</f>
        <v>235</v>
      </c>
      <c r="K67" s="89">
        <f>INDEX('Обработка исходного'!N:N,ROW($B$3)+4*(ROW($B67)-ROW($B$3))+1)</f>
        <v>216</v>
      </c>
      <c r="L67" s="89">
        <f>INDEX('Обработка исходного'!O:O,ROW($B$3)+4*(ROW($B67)-ROW($B$3))+1)</f>
        <v>206</v>
      </c>
      <c r="M67" s="89">
        <f>INDEX('Обработка исходного'!P:P,ROW($B$3)+4*(ROW($B67)-ROW($B$3))+1)</f>
        <v>196</v>
      </c>
      <c r="N67" s="89">
        <f>INDEX('Обработка исходного'!Q:Q,ROW($B$3)+4*(ROW($B67)-ROW($B$3))+1)</f>
        <v>177</v>
      </c>
      <c r="O67" s="89" t="str">
        <f>INDEX('Обработка исходного'!R:R,ROW($B$3)+4*(ROW($B67)-ROW($B$3))+1)</f>
        <v>-</v>
      </c>
      <c r="P67" s="90" t="str">
        <f>INDEX('Обработка исходного'!S:S,ROW($B$3)+4*(ROW($B67)-ROW($B$3))+1)</f>
        <v>-</v>
      </c>
    </row>
    <row r="68" spans="1:16" ht="42" customHeight="1" x14ac:dyDescent="0.25">
      <c r="A68" s="79" t="str">
        <f>INDEX('Обработка исходного'!B:B,ROW($B$3)+4*(ROW($B68)-ROW($B$3)))</f>
        <v>Сталь легированная</v>
      </c>
      <c r="B68" s="81" t="str">
        <f>INDEX('Обработка исходного'!D:D,ROW($B$3)+4*(ROW($B68)-ROW($B$3)))</f>
        <v>20X</v>
      </c>
      <c r="C68" s="78" t="str">
        <f>IF(ISBLANK(INDEX('Обработка исходного'!E:E,ROW($B$3)+4*(ROW($B68)-ROW($B$3)))),"",INDEX('Обработка исходного'!E:E,ROW($B$3)+4*(ROW($B68)-ROW($B$3))))</f>
        <v>Поковки диаметром от 100 до 300 мм, КП315*</v>
      </c>
      <c r="D68" s="88">
        <f>INDEX('Обработка исходного'!G:G,ROW($B$3)+4*(ROW($B68)-ROW($B$3))+1)</f>
        <v>315</v>
      </c>
      <c r="E68" s="89">
        <f>INDEX('Обработка исходного'!H:H,ROW($B$3)+4*(ROW($B68)-ROW($B$3))+1)</f>
        <v>275</v>
      </c>
      <c r="F68" s="89">
        <f>INDEX('Обработка исходного'!I:I,ROW($B$3)+4*(ROW($B68)-ROW($B$3))+1)</f>
        <v>265</v>
      </c>
      <c r="G68" s="89">
        <f>INDEX('Обработка исходного'!J:J,ROW($B$3)+4*(ROW($B68)-ROW($B$3))+1)</f>
        <v>265</v>
      </c>
      <c r="H68" s="89">
        <f>INDEX('Обработка исходного'!K:K,ROW($B$3)+4*(ROW($B68)-ROW($B$3))+1)</f>
        <v>265</v>
      </c>
      <c r="I68" s="89">
        <f>INDEX('Обработка исходного'!L:L,ROW($B$3)+4*(ROW($B68)-ROW($B$3))+1)</f>
        <v>265</v>
      </c>
      <c r="J68" s="89">
        <f>INDEX('Обработка исходного'!M:M,ROW($B$3)+4*(ROW($B68)-ROW($B$3))+1)</f>
        <v>265</v>
      </c>
      <c r="K68" s="89">
        <f>INDEX('Обработка исходного'!N:N,ROW($B$3)+4*(ROW($B68)-ROW($B$3))+1)</f>
        <v>245</v>
      </c>
      <c r="L68" s="89">
        <f>INDEX('Обработка исходного'!O:O,ROW($B$3)+4*(ROW($B68)-ROW($B$3))+1)</f>
        <v>235</v>
      </c>
      <c r="M68" s="89">
        <f>INDEX('Обработка исходного'!P:P,ROW($B$3)+4*(ROW($B68)-ROW($B$3))+1)</f>
        <v>226</v>
      </c>
      <c r="N68" s="89">
        <f>INDEX('Обработка исходного'!Q:Q,ROW($B$3)+4*(ROW($B68)-ROW($B$3))+1)</f>
        <v>196</v>
      </c>
      <c r="O68" s="89" t="str">
        <f>INDEX('Обработка исходного'!R:R,ROW($B$3)+4*(ROW($B68)-ROW($B$3))+1)</f>
        <v>-</v>
      </c>
      <c r="P68" s="90" t="str">
        <f>INDEX('Обработка исходного'!S:S,ROW($B$3)+4*(ROW($B68)-ROW($B$3))+1)</f>
        <v>-</v>
      </c>
    </row>
    <row r="69" spans="1:16" ht="42" customHeight="1" x14ac:dyDescent="0.25">
      <c r="A69" s="79" t="str">
        <f>INDEX('Обработка исходного'!B:B,ROW($B$3)+4*(ROW($B69)-ROW($B$3)))</f>
        <v>Сталь легированная</v>
      </c>
      <c r="B69" s="81" t="str">
        <f>INDEX('Обработка исходного'!D:D,ROW($B$3)+4*(ROW($B69)-ROW($B$3)))</f>
        <v>20X</v>
      </c>
      <c r="C69" s="78" t="str">
        <f>IF(ISBLANK(INDEX('Обработка исходного'!E:E,ROW($B$3)+4*(ROW($B69)-ROW($B$3)))),"",INDEX('Обработка исходного'!E:E,ROW($B$3)+4*(ROW($B69)-ROW($B$3))))</f>
        <v>Поковки диаметром от 100 до 300 мм, КП345*</v>
      </c>
      <c r="D69" s="88">
        <f>INDEX('Обработка исходного'!G:G,ROW($B$3)+4*(ROW($B69)-ROW($B$3))+1)</f>
        <v>345</v>
      </c>
      <c r="E69" s="89">
        <f>INDEX('Обработка исходного'!H:H,ROW($B$3)+4*(ROW($B69)-ROW($B$3))+1)</f>
        <v>294</v>
      </c>
      <c r="F69" s="89">
        <f>INDEX('Обработка исходного'!I:I,ROW($B$3)+4*(ROW($B69)-ROW($B$3))+1)</f>
        <v>284</v>
      </c>
      <c r="G69" s="89">
        <f>INDEX('Обработка исходного'!J:J,ROW($B$3)+4*(ROW($B69)-ROW($B$3))+1)</f>
        <v>284</v>
      </c>
      <c r="H69" s="89">
        <f>INDEX('Обработка исходного'!K:K,ROW($B$3)+4*(ROW($B69)-ROW($B$3))+1)</f>
        <v>284</v>
      </c>
      <c r="I69" s="89">
        <f>INDEX('Обработка исходного'!L:L,ROW($B$3)+4*(ROW($B69)-ROW($B$3))+1)</f>
        <v>284</v>
      </c>
      <c r="J69" s="89">
        <f>INDEX('Обработка исходного'!M:M,ROW($B$3)+4*(ROW($B69)-ROW($B$3))+1)</f>
        <v>284</v>
      </c>
      <c r="K69" s="89">
        <f>INDEX('Обработка исходного'!N:N,ROW($B$3)+4*(ROW($B69)-ROW($B$3))+1)</f>
        <v>265</v>
      </c>
      <c r="L69" s="89">
        <f>INDEX('Обработка исходного'!O:O,ROW($B$3)+4*(ROW($B69)-ROW($B$3))+1)</f>
        <v>255</v>
      </c>
      <c r="M69" s="89">
        <f>INDEX('Обработка исходного'!P:P,ROW($B$3)+4*(ROW($B69)-ROW($B$3))+1)</f>
        <v>245</v>
      </c>
      <c r="N69" s="89">
        <f>INDEX('Обработка исходного'!Q:Q,ROW($B$3)+4*(ROW($B69)-ROW($B$3))+1)</f>
        <v>216</v>
      </c>
      <c r="O69" s="89" t="str">
        <f>INDEX('Обработка исходного'!R:R,ROW($B$3)+4*(ROW($B69)-ROW($B$3))+1)</f>
        <v>-</v>
      </c>
      <c r="P69" s="90" t="str">
        <f>INDEX('Обработка исходного'!S:S,ROW($B$3)+4*(ROW($B69)-ROW($B$3))+1)</f>
        <v>-</v>
      </c>
    </row>
    <row r="70" spans="1:16" ht="42" customHeight="1" x14ac:dyDescent="0.25">
      <c r="A70" s="79" t="str">
        <f>INDEX('Обработка исходного'!B:B,ROW($B$3)+4*(ROW($B70)-ROW($B$3)))</f>
        <v>Сталь легированная</v>
      </c>
      <c r="B70" s="81" t="str">
        <f>INDEX('Обработка исходного'!D:D,ROW($B$3)+4*(ROW($B70)-ROW($B$3)))</f>
        <v>30Х</v>
      </c>
      <c r="C70" s="78" t="str">
        <f>IF(ISBLANK(INDEX('Обработка исходного'!E:E,ROW($B$3)+4*(ROW($B70)-ROW($B$3)))),"",INDEX('Обработка исходного'!E:E,ROW($B$3)+4*(ROW($B70)-ROW($B$3))))</f>
        <v>Прутки, полосы диаметром или толщиной до 80 мм</v>
      </c>
      <c r="D70" s="88">
        <f>INDEX('Обработка исходного'!G:G,ROW($B$3)+4*(ROW($B70)-ROW($B$3))+1)</f>
        <v>687</v>
      </c>
      <c r="E70" s="89">
        <f>INDEX('Обработка исходного'!H:H,ROW($B$3)+4*(ROW($B70)-ROW($B$3))+1)</f>
        <v>638</v>
      </c>
      <c r="F70" s="89">
        <f>INDEX('Обработка исходного'!I:I,ROW($B$3)+4*(ROW($B70)-ROW($B$3))+1)</f>
        <v>627</v>
      </c>
      <c r="G70" s="89">
        <f>INDEX('Обработка исходного'!J:J,ROW($B$3)+4*(ROW($B70)-ROW($B$3))+1)</f>
        <v>608</v>
      </c>
      <c r="H70" s="89">
        <f>INDEX('Обработка исходного'!K:K,ROW($B$3)+4*(ROW($B70)-ROW($B$3))+1)</f>
        <v>598</v>
      </c>
      <c r="I70" s="89">
        <f>INDEX('Обработка исходного'!L:L,ROW($B$3)+4*(ROW($B70)-ROW($B$3))+1)</f>
        <v>578</v>
      </c>
      <c r="J70" s="89">
        <f>INDEX('Обработка исходного'!M:M,ROW($B$3)+4*(ROW($B70)-ROW($B$3))+1)</f>
        <v>559</v>
      </c>
      <c r="K70" s="89">
        <f>INDEX('Обработка исходного'!N:N,ROW($B$3)+4*(ROW($B70)-ROW($B$3))+1)</f>
        <v>529</v>
      </c>
      <c r="L70" s="89">
        <f>INDEX('Обработка исходного'!O:O,ROW($B$3)+4*(ROW($B70)-ROW($B$3))+1)</f>
        <v>490</v>
      </c>
      <c r="M70" s="89">
        <f>INDEX('Обработка исходного'!P:P,ROW($B$3)+4*(ROW($B70)-ROW($B$3))+1)</f>
        <v>490</v>
      </c>
      <c r="N70" s="89">
        <f>INDEX('Обработка исходного'!Q:Q,ROW($B$3)+4*(ROW($B70)-ROW($B$3))+1)</f>
        <v>461</v>
      </c>
      <c r="O70" s="89" t="str">
        <f>INDEX('Обработка исходного'!R:R,ROW($B$3)+4*(ROW($B70)-ROW($B$3))+1)</f>
        <v>-</v>
      </c>
      <c r="P70" s="90" t="str">
        <f>INDEX('Обработка исходного'!S:S,ROW($B$3)+4*(ROW($B70)-ROW($B$3))+1)</f>
        <v>-</v>
      </c>
    </row>
    <row r="71" spans="1:16" ht="42" customHeight="1" x14ac:dyDescent="0.25">
      <c r="A71" s="79" t="str">
        <f>INDEX('Обработка исходного'!B:B,ROW($B$3)+4*(ROW($B71)-ROW($B$3)))</f>
        <v>Сталь легированная</v>
      </c>
      <c r="B71" s="81" t="str">
        <f>INDEX('Обработка исходного'!D:D,ROW($B$3)+4*(ROW($B71)-ROW($B$3)))</f>
        <v>30Х</v>
      </c>
      <c r="C71" s="78" t="str">
        <f>IF(ISBLANK(INDEX('Обработка исходного'!E:E,ROW($B$3)+4*(ROW($B71)-ROW($B$3)))),"",INDEX('Обработка исходного'!E:E,ROW($B$3)+4*(ROW($B71)-ROW($B$3))))</f>
        <v>Прутки, полосы диаметром или толщиной от 80 до 150 мм</v>
      </c>
      <c r="D71" s="88">
        <f>INDEX('Обработка исходного'!G:G,ROW($B$3)+4*(ROW($B71)-ROW($B$3))+1)</f>
        <v>687</v>
      </c>
      <c r="E71" s="89">
        <f>INDEX('Обработка исходного'!H:H,ROW($B$3)+4*(ROW($B71)-ROW($B$3))+1)</f>
        <v>638</v>
      </c>
      <c r="F71" s="89">
        <f>INDEX('Обработка исходного'!I:I,ROW($B$3)+4*(ROW($B71)-ROW($B$3))+1)</f>
        <v>598</v>
      </c>
      <c r="G71" s="89">
        <f>INDEX('Обработка исходного'!J:J,ROW($B$3)+4*(ROW($B71)-ROW($B$3))+1)</f>
        <v>589</v>
      </c>
      <c r="H71" s="89">
        <f>INDEX('Обработка исходного'!K:K,ROW($B$3)+4*(ROW($B71)-ROW($B$3))+1)</f>
        <v>589</v>
      </c>
      <c r="I71" s="89">
        <f>INDEX('Обработка исходного'!L:L,ROW($B$3)+4*(ROW($B71)-ROW($B$3))+1)</f>
        <v>589</v>
      </c>
      <c r="J71" s="89">
        <f>INDEX('Обработка исходного'!M:M,ROW($B$3)+4*(ROW($B71)-ROW($B$3))+1)</f>
        <v>578</v>
      </c>
      <c r="K71" s="89">
        <f>INDEX('Обработка исходного'!N:N,ROW($B$3)+4*(ROW($B71)-ROW($B$3))+1)</f>
        <v>568</v>
      </c>
      <c r="L71" s="89">
        <f>INDEX('Обработка исходного'!O:O,ROW($B$3)+4*(ROW($B71)-ROW($B$3))+1)</f>
        <v>530</v>
      </c>
      <c r="M71" s="89">
        <f>INDEX('Обработка исходного'!P:P,ROW($B$3)+4*(ROW($B71)-ROW($B$3))+1)</f>
        <v>491</v>
      </c>
      <c r="N71" s="89">
        <f>INDEX('Обработка исходного'!Q:Q,ROW($B$3)+4*(ROW($B71)-ROW($B$3))+1)</f>
        <v>461</v>
      </c>
      <c r="O71" s="89" t="str">
        <f>INDEX('Обработка исходного'!R:R,ROW($B$3)+4*(ROW($B71)-ROW($B$3))+1)</f>
        <v>-</v>
      </c>
      <c r="P71" s="90" t="str">
        <f>INDEX('Обработка исходного'!S:S,ROW($B$3)+4*(ROW($B71)-ROW($B$3))+1)</f>
        <v>-</v>
      </c>
    </row>
    <row r="72" spans="1:16" ht="42" customHeight="1" x14ac:dyDescent="0.25">
      <c r="A72" s="79" t="str">
        <f>INDEX('Обработка исходного'!B:B,ROW($B$3)+4*(ROW($B72)-ROW($B$3)))</f>
        <v>Сталь легированная</v>
      </c>
      <c r="B72" s="81" t="str">
        <f>INDEX('Обработка исходного'!D:D,ROW($B$3)+4*(ROW($B72)-ROW($B$3)))</f>
        <v>30Х</v>
      </c>
      <c r="C72" s="78" t="str">
        <f>IF(ISBLANK(INDEX('Обработка исходного'!E:E,ROW($B$3)+4*(ROW($B72)-ROW($B$3)))),"",INDEX('Обработка исходного'!E:E,ROW($B$3)+4*(ROW($B72)-ROW($B$3))))</f>
        <v>Прутки, полосы диаметром или толщиной от 150 до 250 мм</v>
      </c>
      <c r="D72" s="88">
        <f>INDEX('Обработка исходного'!G:G,ROW($B$3)+4*(ROW($B72)-ROW($B$3))+1)</f>
        <v>687</v>
      </c>
      <c r="E72" s="89">
        <f>INDEX('Обработка исходного'!H:H,ROW($B$3)+4*(ROW($B72)-ROW($B$3))+1)</f>
        <v>638</v>
      </c>
      <c r="F72" s="89">
        <f>INDEX('Обработка исходного'!I:I,ROW($B$3)+4*(ROW($B72)-ROW($B$3))+1)</f>
        <v>598</v>
      </c>
      <c r="G72" s="89">
        <f>INDEX('Обработка исходного'!J:J,ROW($B$3)+4*(ROW($B72)-ROW($B$3))+1)</f>
        <v>589</v>
      </c>
      <c r="H72" s="89">
        <f>INDEX('Обработка исходного'!K:K,ROW($B$3)+4*(ROW($B72)-ROW($B$3))+1)</f>
        <v>589</v>
      </c>
      <c r="I72" s="89">
        <f>INDEX('Обработка исходного'!L:L,ROW($B$3)+4*(ROW($B72)-ROW($B$3))+1)</f>
        <v>589</v>
      </c>
      <c r="J72" s="89">
        <f>INDEX('Обработка исходного'!M:M,ROW($B$3)+4*(ROW($B72)-ROW($B$3))+1)</f>
        <v>589</v>
      </c>
      <c r="K72" s="89">
        <f>INDEX('Обработка исходного'!N:N,ROW($B$3)+4*(ROW($B72)-ROW($B$3))+1)</f>
        <v>569</v>
      </c>
      <c r="L72" s="89">
        <f>INDEX('Обработка исходного'!O:O,ROW($B$3)+4*(ROW($B72)-ROW($B$3))+1)</f>
        <v>530</v>
      </c>
      <c r="M72" s="89">
        <f>INDEX('Обработка исходного'!P:P,ROW($B$3)+4*(ROW($B72)-ROW($B$3))+1)</f>
        <v>491</v>
      </c>
      <c r="N72" s="89">
        <f>INDEX('Обработка исходного'!Q:Q,ROW($B$3)+4*(ROW($B72)-ROW($B$3))+1)</f>
        <v>461</v>
      </c>
      <c r="O72" s="89" t="str">
        <f>INDEX('Обработка исходного'!R:R,ROW($B$3)+4*(ROW($B72)-ROW($B$3))+1)</f>
        <v>-</v>
      </c>
      <c r="P72" s="90" t="str">
        <f>INDEX('Обработка исходного'!S:S,ROW($B$3)+4*(ROW($B72)-ROW($B$3))+1)</f>
        <v>-</v>
      </c>
    </row>
    <row r="73" spans="1:16" ht="42" customHeight="1" x14ac:dyDescent="0.25">
      <c r="A73" s="79" t="str">
        <f>INDEX('Обработка исходного'!B:B,ROW($B$3)+4*(ROW($B73)-ROW($B$3)))</f>
        <v>Сталь легированная</v>
      </c>
      <c r="B73" s="81" t="str">
        <f>INDEX('Обработка исходного'!D:D,ROW($B$3)+4*(ROW($B73)-ROW($B$3)))</f>
        <v>30Х</v>
      </c>
      <c r="C73" s="78" t="str">
        <f>IF(ISBLANK(INDEX('Обработка исходного'!E:E,ROW($B$3)+4*(ROW($B73)-ROW($B$3)))),"",INDEX('Обработка исходного'!E:E,ROW($B$3)+4*(ROW($B73)-ROW($B$3))))</f>
        <v>Поковки толщиной до 100 мм, КП395*</v>
      </c>
      <c r="D73" s="88">
        <f>INDEX('Обработка исходного'!G:G,ROW($B$3)+4*(ROW($B73)-ROW($B$3))+1)</f>
        <v>395</v>
      </c>
      <c r="E73" s="89">
        <f>INDEX('Обработка исходного'!H:H,ROW($B$3)+4*(ROW($B73)-ROW($B$3))+1)</f>
        <v>363</v>
      </c>
      <c r="F73" s="89">
        <f>INDEX('Обработка исходного'!I:I,ROW($B$3)+4*(ROW($B73)-ROW($B$3))+1)</f>
        <v>343</v>
      </c>
      <c r="G73" s="89">
        <f>INDEX('Обработка исходного'!J:J,ROW($B$3)+4*(ROW($B73)-ROW($B$3))+1)</f>
        <v>333</v>
      </c>
      <c r="H73" s="89">
        <f>INDEX('Обработка исходного'!K:K,ROW($B$3)+4*(ROW($B73)-ROW($B$3))+1)</f>
        <v>333</v>
      </c>
      <c r="I73" s="89">
        <f>INDEX('Обработка исходного'!L:L,ROW($B$3)+4*(ROW($B73)-ROW($B$3))+1)</f>
        <v>333</v>
      </c>
      <c r="J73" s="89">
        <f>INDEX('Обработка исходного'!M:M,ROW($B$3)+4*(ROW($B73)-ROW($B$3))+1)</f>
        <v>323</v>
      </c>
      <c r="K73" s="89">
        <f>INDEX('Обработка исходного'!N:N,ROW($B$3)+4*(ROW($B73)-ROW($B$3))+1)</f>
        <v>323</v>
      </c>
      <c r="L73" s="89">
        <f>INDEX('Обработка исходного'!O:O,ROW($B$3)+4*(ROW($B73)-ROW($B$3))+1)</f>
        <v>304</v>
      </c>
      <c r="M73" s="89">
        <f>INDEX('Обработка исходного'!P:P,ROW($B$3)+4*(ROW($B73)-ROW($B$3))+1)</f>
        <v>284</v>
      </c>
      <c r="N73" s="89">
        <f>INDEX('Обработка исходного'!Q:Q,ROW($B$3)+4*(ROW($B73)-ROW($B$3))+1)</f>
        <v>265</v>
      </c>
      <c r="O73" s="89" t="str">
        <f>INDEX('Обработка исходного'!R:R,ROW($B$3)+4*(ROW($B73)-ROW($B$3))+1)</f>
        <v>-</v>
      </c>
      <c r="P73" s="90" t="str">
        <f>INDEX('Обработка исходного'!S:S,ROW($B$3)+4*(ROW($B73)-ROW($B$3))+1)</f>
        <v>-</v>
      </c>
    </row>
    <row r="74" spans="1:16" ht="42" customHeight="1" x14ac:dyDescent="0.25">
      <c r="A74" s="79" t="str">
        <f>INDEX('Обработка исходного'!B:B,ROW($B$3)+4*(ROW($B74)-ROW($B$3)))</f>
        <v>Сталь легированная</v>
      </c>
      <c r="B74" s="81" t="str">
        <f>INDEX('Обработка исходного'!D:D,ROW($B$3)+4*(ROW($B74)-ROW($B$3)))</f>
        <v>35Х</v>
      </c>
      <c r="C74" s="78" t="str">
        <f>IF(ISBLANK(INDEX('Обработка исходного'!E:E,ROW($B$3)+4*(ROW($B74)-ROW($B$3)))),"",INDEX('Обработка исходного'!E:E,ROW($B$3)+4*(ROW($B74)-ROW($B$3))))</f>
        <v>Поковки диаметром до 100 мм, КП275*</v>
      </c>
      <c r="D74" s="88">
        <f>INDEX('Обработка исходного'!G:G,ROW($B$3)+4*(ROW($B74)-ROW($B$3))+1)</f>
        <v>275</v>
      </c>
      <c r="E74" s="89">
        <f>INDEX('Обработка исходного'!H:H,ROW($B$3)+4*(ROW($B74)-ROW($B$3))+1)</f>
        <v>265</v>
      </c>
      <c r="F74" s="89">
        <f>INDEX('Обработка исходного'!I:I,ROW($B$3)+4*(ROW($B74)-ROW($B$3))+1)</f>
        <v>265</v>
      </c>
      <c r="G74" s="89">
        <f>INDEX('Обработка исходного'!J:J,ROW($B$3)+4*(ROW($B74)-ROW($B$3))+1)</f>
        <v>255</v>
      </c>
      <c r="H74" s="89">
        <f>INDEX('Обработка исходного'!K:K,ROW($B$3)+4*(ROW($B74)-ROW($B$3))+1)</f>
        <v>245</v>
      </c>
      <c r="I74" s="89">
        <f>INDEX('Обработка исходного'!L:L,ROW($B$3)+4*(ROW($B74)-ROW($B$3))+1)</f>
        <v>245</v>
      </c>
      <c r="J74" s="89">
        <f>INDEX('Обработка исходного'!M:M,ROW($B$3)+4*(ROW($B74)-ROW($B$3))+1)</f>
        <v>226</v>
      </c>
      <c r="K74" s="89">
        <f>INDEX('Обработка исходного'!N:N,ROW($B$3)+4*(ROW($B74)-ROW($B$3))+1)</f>
        <v>216</v>
      </c>
      <c r="L74" s="89">
        <f>INDEX('Обработка исходного'!O:O,ROW($B$3)+4*(ROW($B74)-ROW($B$3))+1)</f>
        <v>216</v>
      </c>
      <c r="M74" s="89">
        <f>INDEX('Обработка исходного'!P:P,ROW($B$3)+4*(ROW($B74)-ROW($B$3))+1)</f>
        <v>177</v>
      </c>
      <c r="N74" s="89">
        <f>INDEX('Обработка исходного'!Q:Q,ROW($B$3)+4*(ROW($B74)-ROW($B$3))+1)</f>
        <v>157</v>
      </c>
      <c r="O74" s="89" t="str">
        <f>INDEX('Обработка исходного'!R:R,ROW($B$3)+4*(ROW($B74)-ROW($B$3))+1)</f>
        <v>-</v>
      </c>
      <c r="P74" s="90" t="str">
        <f>INDEX('Обработка исходного'!S:S,ROW($B$3)+4*(ROW($B74)-ROW($B$3))+1)</f>
        <v>-</v>
      </c>
    </row>
    <row r="75" spans="1:16" ht="42" customHeight="1" x14ac:dyDescent="0.25">
      <c r="A75" s="79" t="str">
        <f>INDEX('Обработка исходного'!B:B,ROW($B$3)+4*(ROW($B75)-ROW($B$3)))</f>
        <v>Сталь легированная</v>
      </c>
      <c r="B75" s="81" t="str">
        <f>INDEX('Обработка исходного'!D:D,ROW($B$3)+4*(ROW($B75)-ROW($B$3)))</f>
        <v>35Х</v>
      </c>
      <c r="C75" s="78" t="str">
        <f>IF(ISBLANK(INDEX('Обработка исходного'!E:E,ROW($B$3)+4*(ROW($B75)-ROW($B$3)))),"",INDEX('Обработка исходного'!E:E,ROW($B$3)+4*(ROW($B75)-ROW($B$3))))</f>
        <v>Поковки диаметром от 300 до 800 мм, КП275*</v>
      </c>
      <c r="D75" s="88">
        <f>INDEX('Обработка исходного'!G:G,ROW($B$3)+4*(ROW($B75)-ROW($B$3))+1)</f>
        <v>275</v>
      </c>
      <c r="E75" s="89">
        <f>INDEX('Обработка исходного'!H:H,ROW($B$3)+4*(ROW($B75)-ROW($B$3))+1)</f>
        <v>265</v>
      </c>
      <c r="F75" s="89">
        <f>INDEX('Обработка исходного'!I:I,ROW($B$3)+4*(ROW($B75)-ROW($B$3))+1)</f>
        <v>265</v>
      </c>
      <c r="G75" s="89">
        <f>INDEX('Обработка исходного'!J:J,ROW($B$3)+4*(ROW($B75)-ROW($B$3))+1)</f>
        <v>255</v>
      </c>
      <c r="H75" s="89">
        <f>INDEX('Обработка исходного'!K:K,ROW($B$3)+4*(ROW($B75)-ROW($B$3))+1)</f>
        <v>245</v>
      </c>
      <c r="I75" s="89">
        <f>INDEX('Обработка исходного'!L:L,ROW($B$3)+4*(ROW($B75)-ROW($B$3))+1)</f>
        <v>245</v>
      </c>
      <c r="J75" s="89">
        <f>INDEX('Обработка исходного'!M:M,ROW($B$3)+4*(ROW($B75)-ROW($B$3))+1)</f>
        <v>226</v>
      </c>
      <c r="K75" s="89">
        <f>INDEX('Обработка исходного'!N:N,ROW($B$3)+4*(ROW($B75)-ROW($B$3))+1)</f>
        <v>216</v>
      </c>
      <c r="L75" s="89">
        <f>INDEX('Обработка исходного'!O:O,ROW($B$3)+4*(ROW($B75)-ROW($B$3))+1)</f>
        <v>216</v>
      </c>
      <c r="M75" s="89">
        <f>INDEX('Обработка исходного'!P:P,ROW($B$3)+4*(ROW($B75)-ROW($B$3))+1)</f>
        <v>177</v>
      </c>
      <c r="N75" s="89">
        <f>INDEX('Обработка исходного'!Q:Q,ROW($B$3)+4*(ROW($B75)-ROW($B$3))+1)</f>
        <v>157</v>
      </c>
      <c r="O75" s="89" t="str">
        <f>INDEX('Обработка исходного'!R:R,ROW($B$3)+4*(ROW($B75)-ROW($B$3))+1)</f>
        <v>-</v>
      </c>
      <c r="P75" s="90" t="str">
        <f>INDEX('Обработка исходного'!S:S,ROW($B$3)+4*(ROW($B75)-ROW($B$3))+1)</f>
        <v>-</v>
      </c>
    </row>
    <row r="76" spans="1:16" ht="42" customHeight="1" x14ac:dyDescent="0.25">
      <c r="A76" s="79" t="str">
        <f>INDEX('Обработка исходного'!B:B,ROW($B$3)+4*(ROW($B76)-ROW($B$3)))</f>
        <v>Сталь легированная</v>
      </c>
      <c r="B76" s="81" t="str">
        <f>INDEX('Обработка исходного'!D:D,ROW($B$3)+4*(ROW($B76)-ROW($B$3)))</f>
        <v>35Х</v>
      </c>
      <c r="C76" s="78" t="str">
        <f>IF(ISBLANK(INDEX('Обработка исходного'!E:E,ROW($B$3)+4*(ROW($B76)-ROW($B$3)))),"",INDEX('Обработка исходного'!E:E,ROW($B$3)+4*(ROW($B76)-ROW($B$3))))</f>
        <v>Поковки диаметром до 100 мм, КП315*</v>
      </c>
      <c r="D76" s="88">
        <f>INDEX('Обработка исходного'!G:G,ROW($B$3)+4*(ROW($B76)-ROW($B$3))+1)</f>
        <v>315</v>
      </c>
      <c r="E76" s="89">
        <f>INDEX('Обработка исходного'!H:H,ROW($B$3)+4*(ROW($B76)-ROW($B$3))+1)</f>
        <v>304</v>
      </c>
      <c r="F76" s="89">
        <f>INDEX('Обработка исходного'!I:I,ROW($B$3)+4*(ROW($B76)-ROW($B$3))+1)</f>
        <v>304</v>
      </c>
      <c r="G76" s="89">
        <f>INDEX('Обработка исходного'!J:J,ROW($B$3)+4*(ROW($B76)-ROW($B$3))+1)</f>
        <v>294</v>
      </c>
      <c r="H76" s="89">
        <f>INDEX('Обработка исходного'!K:K,ROW($B$3)+4*(ROW($B76)-ROW($B$3))+1)</f>
        <v>284</v>
      </c>
      <c r="I76" s="89">
        <f>INDEX('Обработка исходного'!L:L,ROW($B$3)+4*(ROW($B76)-ROW($B$3))+1)</f>
        <v>284</v>
      </c>
      <c r="J76" s="89">
        <f>INDEX('Обработка исходного'!M:M,ROW($B$3)+4*(ROW($B76)-ROW($B$3))+1)</f>
        <v>255</v>
      </c>
      <c r="K76" s="89">
        <f>INDEX('Обработка исходного'!N:N,ROW($B$3)+4*(ROW($B76)-ROW($B$3))+1)</f>
        <v>245</v>
      </c>
      <c r="L76" s="89">
        <f>INDEX('Обработка исходного'!O:O,ROW($B$3)+4*(ROW($B76)-ROW($B$3))+1)</f>
        <v>245</v>
      </c>
      <c r="M76" s="89">
        <f>INDEX('Обработка исходного'!P:P,ROW($B$3)+4*(ROW($B76)-ROW($B$3))+1)</f>
        <v>206</v>
      </c>
      <c r="N76" s="89">
        <f>INDEX('Обработка исходного'!Q:Q,ROW($B$3)+4*(ROW($B76)-ROW($B$3))+1)</f>
        <v>177</v>
      </c>
      <c r="O76" s="89" t="str">
        <f>INDEX('Обработка исходного'!R:R,ROW($B$3)+4*(ROW($B76)-ROW($B$3))+1)</f>
        <v>-</v>
      </c>
      <c r="P76" s="90" t="str">
        <f>INDEX('Обработка исходного'!S:S,ROW($B$3)+4*(ROW($B76)-ROW($B$3))+1)</f>
        <v>-</v>
      </c>
    </row>
    <row r="77" spans="1:16" ht="42" customHeight="1" x14ac:dyDescent="0.25">
      <c r="A77" s="79" t="str">
        <f>INDEX('Обработка исходного'!B:B,ROW($B$3)+4*(ROW($B77)-ROW($B$3)))</f>
        <v>Сталь легированная</v>
      </c>
      <c r="B77" s="81" t="str">
        <f>INDEX('Обработка исходного'!D:D,ROW($B$3)+4*(ROW($B77)-ROW($B$3)))</f>
        <v>35Х</v>
      </c>
      <c r="C77" s="78" t="str">
        <f>IF(ISBLANK(INDEX('Обработка исходного'!E:E,ROW($B$3)+4*(ROW($B77)-ROW($B$3)))),"",INDEX('Обработка исходного'!E:E,ROW($B$3)+4*(ROW($B77)-ROW($B$3))))</f>
        <v>Поковки диаметром до 300 мм, КП345*</v>
      </c>
      <c r="D77" s="88">
        <f>INDEX('Обработка исходного'!G:G,ROW($B$3)+4*(ROW($B77)-ROW($B$3))+1)</f>
        <v>345</v>
      </c>
      <c r="E77" s="89">
        <f>INDEX('Обработка исходного'!H:H,ROW($B$3)+4*(ROW($B77)-ROW($B$3))+1)</f>
        <v>333</v>
      </c>
      <c r="F77" s="89">
        <f>INDEX('Обработка исходного'!I:I,ROW($B$3)+4*(ROW($B77)-ROW($B$3))+1)</f>
        <v>333</v>
      </c>
      <c r="G77" s="89">
        <f>INDEX('Обработка исходного'!J:J,ROW($B$3)+4*(ROW($B77)-ROW($B$3))+1)</f>
        <v>323</v>
      </c>
      <c r="H77" s="89">
        <f>INDEX('Обработка исходного'!K:K,ROW($B$3)+4*(ROW($B77)-ROW($B$3))+1)</f>
        <v>304</v>
      </c>
      <c r="I77" s="89">
        <f>INDEX('Обработка исходного'!L:L,ROW($B$3)+4*(ROW($B77)-ROW($B$3))+1)</f>
        <v>294</v>
      </c>
      <c r="J77" s="89">
        <f>INDEX('Обработка исходного'!M:M,ROW($B$3)+4*(ROW($B77)-ROW($B$3))+1)</f>
        <v>294</v>
      </c>
      <c r="K77" s="89">
        <f>INDEX('Обработка исходного'!N:N,ROW($B$3)+4*(ROW($B77)-ROW($B$3))+1)</f>
        <v>275</v>
      </c>
      <c r="L77" s="89">
        <f>INDEX('Обработка исходного'!O:O,ROW($B$3)+4*(ROW($B77)-ROW($B$3))+1)</f>
        <v>265</v>
      </c>
      <c r="M77" s="89">
        <f>INDEX('Обработка исходного'!P:P,ROW($B$3)+4*(ROW($B77)-ROW($B$3))+1)</f>
        <v>226</v>
      </c>
      <c r="N77" s="89">
        <f>INDEX('Обработка исходного'!Q:Q,ROW($B$3)+4*(ROW($B77)-ROW($B$3))+1)</f>
        <v>196</v>
      </c>
      <c r="O77" s="89" t="str">
        <f>INDEX('Обработка исходного'!R:R,ROW($B$3)+4*(ROW($B77)-ROW($B$3))+1)</f>
        <v>-</v>
      </c>
      <c r="P77" s="90" t="str">
        <f>INDEX('Обработка исходного'!S:S,ROW($B$3)+4*(ROW($B77)-ROW($B$3))+1)</f>
        <v>-</v>
      </c>
    </row>
    <row r="78" spans="1:16" ht="42" customHeight="1" x14ac:dyDescent="0.25">
      <c r="A78" s="79" t="str">
        <f>INDEX('Обработка исходного'!B:B,ROW($B$3)+4*(ROW($B78)-ROW($B$3)))</f>
        <v>Сталь легированная</v>
      </c>
      <c r="B78" s="81" t="str">
        <f>INDEX('Обработка исходного'!D:D,ROW($B$3)+4*(ROW($B78)-ROW($B$3)))</f>
        <v>35Х</v>
      </c>
      <c r="C78" s="78" t="str">
        <f>IF(ISBLANK(INDEX('Обработка исходного'!E:E,ROW($B$3)+4*(ROW($B78)-ROW($B$3)))),"",INDEX('Обработка исходного'!E:E,ROW($B$3)+4*(ROW($B78)-ROW($B$3))))</f>
        <v>Поковки диаметром до 300 мм, КП395*</v>
      </c>
      <c r="D78" s="88">
        <f>INDEX('Обработка исходного'!G:G,ROW($B$3)+4*(ROW($B78)-ROW($B$3))+1)</f>
        <v>395</v>
      </c>
      <c r="E78" s="89">
        <f>INDEX('Обработка исходного'!H:H,ROW($B$3)+4*(ROW($B78)-ROW($B$3))+1)</f>
        <v>395</v>
      </c>
      <c r="F78" s="89">
        <f>INDEX('Обработка исходного'!I:I,ROW($B$3)+4*(ROW($B78)-ROW($B$3))+1)</f>
        <v>373</v>
      </c>
      <c r="G78" s="89">
        <f>INDEX('Обработка исходного'!J:J,ROW($B$3)+4*(ROW($B78)-ROW($B$3))+1)</f>
        <v>363</v>
      </c>
      <c r="H78" s="89">
        <f>INDEX('Обработка исходного'!K:K,ROW($B$3)+4*(ROW($B78)-ROW($B$3))+1)</f>
        <v>353</v>
      </c>
      <c r="I78" s="89">
        <f>INDEX('Обработка исходного'!L:L,ROW($B$3)+4*(ROW($B78)-ROW($B$3))+1)</f>
        <v>343</v>
      </c>
      <c r="J78" s="89">
        <f>INDEX('Обработка исходного'!M:M,ROW($B$3)+4*(ROW($B78)-ROW($B$3))+1)</f>
        <v>333</v>
      </c>
      <c r="K78" s="89">
        <f>INDEX('Обработка исходного'!N:N,ROW($B$3)+4*(ROW($B78)-ROW($B$3))+1)</f>
        <v>314</v>
      </c>
      <c r="L78" s="89">
        <f>INDEX('Обработка исходного'!O:O,ROW($B$3)+4*(ROW($B78)-ROW($B$3))+1)</f>
        <v>304</v>
      </c>
      <c r="M78" s="89">
        <f>INDEX('Обработка исходного'!P:P,ROW($B$3)+4*(ROW($B78)-ROW($B$3))+1)</f>
        <v>265</v>
      </c>
      <c r="N78" s="89">
        <f>INDEX('Обработка исходного'!Q:Q,ROW($B$3)+4*(ROW($B78)-ROW($B$3))+1)</f>
        <v>216</v>
      </c>
      <c r="O78" s="89" t="str">
        <f>INDEX('Обработка исходного'!R:R,ROW($B$3)+4*(ROW($B78)-ROW($B$3))+1)</f>
        <v>-</v>
      </c>
      <c r="P78" s="90" t="str">
        <f>INDEX('Обработка исходного'!S:S,ROW($B$3)+4*(ROW($B78)-ROW($B$3))+1)</f>
        <v>-</v>
      </c>
    </row>
    <row r="79" spans="1:16" ht="42" customHeight="1" x14ac:dyDescent="0.25">
      <c r="A79" s="79" t="str">
        <f>INDEX('Обработка исходного'!B:B,ROW($B$3)+4*(ROW($B79)-ROW($B$3)))</f>
        <v>Сталь легированная</v>
      </c>
      <c r="B79" s="81" t="str">
        <f>INDEX('Обработка исходного'!D:D,ROW($B$3)+4*(ROW($B79)-ROW($B$3)))</f>
        <v>35Х</v>
      </c>
      <c r="C79" s="78" t="str">
        <f>IF(ISBLANK(INDEX('Обработка исходного'!E:E,ROW($B$3)+4*(ROW($B79)-ROW($B$3)))),"",INDEX('Обработка исходного'!E:E,ROW($B$3)+4*(ROW($B79)-ROW($B$3))))</f>
        <v>Поковки диаметром до 100 мм, КП440*</v>
      </c>
      <c r="D79" s="88">
        <f>INDEX('Обработка исходного'!G:G,ROW($B$3)+4*(ROW($B79)-ROW($B$3))+1)</f>
        <v>440</v>
      </c>
      <c r="E79" s="89">
        <f>INDEX('Обработка исходного'!H:H,ROW($B$3)+4*(ROW($B79)-ROW($B$3))+1)</f>
        <v>432</v>
      </c>
      <c r="F79" s="89">
        <f>INDEX('Обработка исходного'!I:I,ROW($B$3)+4*(ROW($B79)-ROW($B$3))+1)</f>
        <v>422</v>
      </c>
      <c r="G79" s="89">
        <f>INDEX('Обработка исходного'!J:J,ROW($B$3)+4*(ROW($B79)-ROW($B$3))+1)</f>
        <v>412</v>
      </c>
      <c r="H79" s="89">
        <f>INDEX('Обработка исходного'!K:K,ROW($B$3)+4*(ROW($B79)-ROW($B$3))+1)</f>
        <v>392</v>
      </c>
      <c r="I79" s="89">
        <f>INDEX('Обработка исходного'!L:L,ROW($B$3)+4*(ROW($B79)-ROW($B$3))+1)</f>
        <v>392</v>
      </c>
      <c r="J79" s="89">
        <f>INDEX('Обработка исходного'!M:M,ROW($B$3)+4*(ROW($B79)-ROW($B$3))+1)</f>
        <v>373</v>
      </c>
      <c r="K79" s="89">
        <f>INDEX('Обработка исходного'!N:N,ROW($B$3)+4*(ROW($B79)-ROW($B$3))+1)</f>
        <v>353</v>
      </c>
      <c r="L79" s="89">
        <f>INDEX('Обработка исходного'!O:O,ROW($B$3)+4*(ROW($B79)-ROW($B$3))+1)</f>
        <v>343</v>
      </c>
      <c r="M79" s="89">
        <f>INDEX('Обработка исходного'!P:P,ROW($B$3)+4*(ROW($B79)-ROW($B$3))+1)</f>
        <v>294</v>
      </c>
      <c r="N79" s="89">
        <f>INDEX('Обработка исходного'!Q:Q,ROW($B$3)+4*(ROW($B79)-ROW($B$3))+1)</f>
        <v>245</v>
      </c>
      <c r="O79" s="89" t="str">
        <f>INDEX('Обработка исходного'!R:R,ROW($B$3)+4*(ROW($B79)-ROW($B$3))+1)</f>
        <v>-</v>
      </c>
      <c r="P79" s="90" t="str">
        <f>INDEX('Обработка исходного'!S:S,ROW($B$3)+4*(ROW($B79)-ROW($B$3))+1)</f>
        <v>-</v>
      </c>
    </row>
    <row r="80" spans="1:16" ht="42" customHeight="1" x14ac:dyDescent="0.25">
      <c r="A80" s="79" t="str">
        <f>INDEX('Обработка исходного'!B:B,ROW($B$3)+4*(ROW($B80)-ROW($B$3)))</f>
        <v>Сталь легированная</v>
      </c>
      <c r="B80" s="81" t="str">
        <f>INDEX('Обработка исходного'!D:D,ROW($B$3)+4*(ROW($B80)-ROW($B$3)))</f>
        <v>35Х</v>
      </c>
      <c r="C80" s="78" t="str">
        <f>IF(ISBLANK(INDEX('Обработка исходного'!E:E,ROW($B$3)+4*(ROW($B80)-ROW($B$3)))),"",INDEX('Обработка исходного'!E:E,ROW($B$3)+4*(ROW($B80)-ROW($B$3))))</f>
        <v>Поковки диаметром до 50 мм, КП490*</v>
      </c>
      <c r="D80" s="88">
        <f>INDEX('Обработка исходного'!G:G,ROW($B$3)+4*(ROW($B80)-ROW($B$3))+1)</f>
        <v>490</v>
      </c>
      <c r="E80" s="89">
        <f>INDEX('Обработка исходного'!H:H,ROW($B$3)+4*(ROW($B80)-ROW($B$3))+1)</f>
        <v>481</v>
      </c>
      <c r="F80" s="89">
        <f>INDEX('Обработка исходного'!I:I,ROW($B$3)+4*(ROW($B80)-ROW($B$3))+1)</f>
        <v>471</v>
      </c>
      <c r="G80" s="89">
        <f>INDEX('Обработка исходного'!J:J,ROW($B$3)+4*(ROW($B80)-ROW($B$3))+1)</f>
        <v>461</v>
      </c>
      <c r="H80" s="89">
        <f>INDEX('Обработка исходного'!K:K,ROW($B$3)+4*(ROW($B80)-ROW($B$3))+1)</f>
        <v>432</v>
      </c>
      <c r="I80" s="89">
        <f>INDEX('Обработка исходного'!L:L,ROW($B$3)+4*(ROW($B80)-ROW($B$3))+1)</f>
        <v>432</v>
      </c>
      <c r="J80" s="89">
        <f>INDEX('Обработка исходного'!M:M,ROW($B$3)+4*(ROW($B80)-ROW($B$3))+1)</f>
        <v>412</v>
      </c>
      <c r="K80" s="89">
        <f>INDEX('Обработка исходного'!N:N,ROW($B$3)+4*(ROW($B80)-ROW($B$3))+1)</f>
        <v>392</v>
      </c>
      <c r="L80" s="89">
        <f>INDEX('Обработка исходного'!O:O,ROW($B$3)+4*(ROW($B80)-ROW($B$3))+1)</f>
        <v>383</v>
      </c>
      <c r="M80" s="89">
        <f>INDEX('Обработка исходного'!P:P,ROW($B$3)+4*(ROW($B80)-ROW($B$3))+1)</f>
        <v>323</v>
      </c>
      <c r="N80" s="89">
        <f>INDEX('Обработка исходного'!Q:Q,ROW($B$3)+4*(ROW($B80)-ROW($B$3))+1)</f>
        <v>275</v>
      </c>
      <c r="O80" s="89" t="str">
        <f>INDEX('Обработка исходного'!R:R,ROW($B$3)+4*(ROW($B80)-ROW($B$3))+1)</f>
        <v>-</v>
      </c>
      <c r="P80" s="90" t="str">
        <f>INDEX('Обработка исходного'!S:S,ROW($B$3)+4*(ROW($B80)-ROW($B$3))+1)</f>
        <v>-</v>
      </c>
    </row>
    <row r="81" spans="1:16" ht="42" customHeight="1" x14ac:dyDescent="0.25">
      <c r="A81" s="79" t="str">
        <f>INDEX('Обработка исходного'!B:B,ROW($B$3)+4*(ROW($B81)-ROW($B$3)))</f>
        <v>Сталь легированная</v>
      </c>
      <c r="B81" s="81" t="str">
        <f>INDEX('Обработка исходного'!D:D,ROW($B$3)+4*(ROW($B81)-ROW($B$3)))</f>
        <v>35Х</v>
      </c>
      <c r="C81" s="78" t="str">
        <f>IF(ISBLANK(INDEX('Обработка исходного'!E:E,ROW($B$3)+4*(ROW($B81)-ROW($B$3)))),"",INDEX('Обработка исходного'!E:E,ROW($B$3)+4*(ROW($B81)-ROW($B$3))))</f>
        <v>Поковки диаметром до 50 мм, КП540*</v>
      </c>
      <c r="D81" s="88">
        <f>INDEX('Обработка исходного'!G:G,ROW($B$3)+4*(ROW($B81)-ROW($B$3))+1)</f>
        <v>540</v>
      </c>
      <c r="E81" s="89">
        <f>INDEX('Обработка исходного'!H:H,ROW($B$3)+4*(ROW($B81)-ROW($B$3))+1)</f>
        <v>530</v>
      </c>
      <c r="F81" s="89">
        <f>INDEX('Обработка исходного'!I:I,ROW($B$3)+4*(ROW($B81)-ROW($B$3))+1)</f>
        <v>520</v>
      </c>
      <c r="G81" s="89">
        <f>INDEX('Обработка исходного'!J:J,ROW($B$3)+4*(ROW($B81)-ROW($B$3))+1)</f>
        <v>510</v>
      </c>
      <c r="H81" s="89">
        <f>INDEX('Обработка исходного'!K:K,ROW($B$3)+4*(ROW($B81)-ROW($B$3))+1)</f>
        <v>471</v>
      </c>
      <c r="I81" s="89">
        <f>INDEX('Обработка исходного'!L:L,ROW($B$3)+4*(ROW($B81)-ROW($B$3))+1)</f>
        <v>471</v>
      </c>
      <c r="J81" s="89">
        <f>INDEX('Обработка исходного'!M:M,ROW($B$3)+4*(ROW($B81)-ROW($B$3))+1)</f>
        <v>451</v>
      </c>
      <c r="K81" s="89">
        <f>INDEX('Обработка исходного'!N:N,ROW($B$3)+4*(ROW($B81)-ROW($B$3))+1)</f>
        <v>432</v>
      </c>
      <c r="L81" s="89">
        <f>INDEX('Обработка исходного'!O:O,ROW($B$3)+4*(ROW($B81)-ROW($B$3))+1)</f>
        <v>422</v>
      </c>
      <c r="M81" s="89">
        <f>INDEX('Обработка исходного'!P:P,ROW($B$3)+4*(ROW($B81)-ROW($B$3))+1)</f>
        <v>353</v>
      </c>
      <c r="N81" s="89">
        <f>INDEX('Обработка исходного'!Q:Q,ROW($B$3)+4*(ROW($B81)-ROW($B$3))+1)</f>
        <v>304</v>
      </c>
      <c r="O81" s="89" t="str">
        <f>INDEX('Обработка исходного'!R:R,ROW($B$3)+4*(ROW($B81)-ROW($B$3))+1)</f>
        <v>-</v>
      </c>
      <c r="P81" s="90" t="str">
        <f>INDEX('Обработка исходного'!S:S,ROW($B$3)+4*(ROW($B81)-ROW($B$3))+1)</f>
        <v>-</v>
      </c>
    </row>
    <row r="82" spans="1:16" ht="42" customHeight="1" x14ac:dyDescent="0.25">
      <c r="A82" s="79" t="str">
        <f>INDEX('Обработка исходного'!B:B,ROW($B$3)+4*(ROW($B82)-ROW($B$3)))</f>
        <v>Сталь легированная</v>
      </c>
      <c r="B82" s="81" t="str">
        <f>INDEX('Обработка исходного'!D:D,ROW($B$3)+4*(ROW($B82)-ROW($B$3)))</f>
        <v>35Х</v>
      </c>
      <c r="C82" s="78" t="str">
        <f>IF(ISBLANK(INDEX('Обработка исходного'!E:E,ROW($B$3)+4*(ROW($B82)-ROW($B$3)))),"",INDEX('Обработка исходного'!E:E,ROW($B$3)+4*(ROW($B82)-ROW($B$3))))</f>
        <v>Заготовки крепежных деталей толщиной до 300 мм, КП590*</v>
      </c>
      <c r="D82" s="88">
        <f>INDEX('Обработка исходного'!G:G,ROW($B$3)+4*(ROW($B82)-ROW($B$3))+1)</f>
        <v>590</v>
      </c>
      <c r="E82" s="89">
        <f>INDEX('Обработка исходного'!H:H,ROW($B$3)+4*(ROW($B82)-ROW($B$3))+1)</f>
        <v>579</v>
      </c>
      <c r="F82" s="89">
        <f>INDEX('Обработка исходного'!I:I,ROW($B$3)+4*(ROW($B82)-ROW($B$3))+1)</f>
        <v>569</v>
      </c>
      <c r="G82" s="89">
        <f>INDEX('Обработка исходного'!J:J,ROW($B$3)+4*(ROW($B82)-ROW($B$3))+1)</f>
        <v>549</v>
      </c>
      <c r="H82" s="89">
        <f>INDEX('Обработка исходного'!K:K,ROW($B$3)+4*(ROW($B82)-ROW($B$3))+1)</f>
        <v>520</v>
      </c>
      <c r="I82" s="89">
        <f>INDEX('Обработка исходного'!L:L,ROW($B$3)+4*(ROW($B82)-ROW($B$3))+1)</f>
        <v>520</v>
      </c>
      <c r="J82" s="89">
        <f>INDEX('Обработка исходного'!M:M,ROW($B$3)+4*(ROW($B82)-ROW($B$3))+1)</f>
        <v>491</v>
      </c>
      <c r="K82" s="89">
        <f>INDEX('Обработка исходного'!N:N,ROW($B$3)+4*(ROW($B82)-ROW($B$3))+1)</f>
        <v>471</v>
      </c>
      <c r="L82" s="89">
        <f>INDEX('Обработка исходного'!O:O,ROW($B$3)+4*(ROW($B82)-ROW($B$3))+1)</f>
        <v>461</v>
      </c>
      <c r="M82" s="89">
        <f>INDEX('Обработка исходного'!P:P,ROW($B$3)+4*(ROW($B82)-ROW($B$3))+1)</f>
        <v>392</v>
      </c>
      <c r="N82" s="89">
        <f>INDEX('Обработка исходного'!Q:Q,ROW($B$3)+4*(ROW($B82)-ROW($B$3))+1)</f>
        <v>333</v>
      </c>
      <c r="O82" s="89" t="str">
        <f>INDEX('Обработка исходного'!R:R,ROW($B$3)+4*(ROW($B82)-ROW($B$3))+1)</f>
        <v>-</v>
      </c>
      <c r="P82" s="90" t="str">
        <f>INDEX('Обработка исходного'!S:S,ROW($B$3)+4*(ROW($B82)-ROW($B$3))+1)</f>
        <v>-</v>
      </c>
    </row>
    <row r="83" spans="1:16" ht="42" customHeight="1" x14ac:dyDescent="0.25">
      <c r="A83" s="79" t="str">
        <f>INDEX('Обработка исходного'!B:B,ROW($B$3)+4*(ROW($B83)-ROW($B$3)))</f>
        <v>Сталь легированная</v>
      </c>
      <c r="B83" s="81" t="str">
        <f>INDEX('Обработка исходного'!D:D,ROW($B$3)+4*(ROW($B83)-ROW($B$3)))</f>
        <v>40X</v>
      </c>
      <c r="C83" s="78" t="str">
        <f>IF(ISBLANK(INDEX('Обработка исходного'!E:E,ROW($B$3)+4*(ROW($B83)-ROW($B$3)))),"",INDEX('Обработка исходного'!E:E,ROW($B$3)+4*(ROW($B83)-ROW($B$3))))</f>
        <v>Прутки и полосы диаметром или толщиной до 80 мм</v>
      </c>
      <c r="D83" s="88">
        <f>INDEX('Обработка исходного'!G:G,ROW($B$3)+4*(ROW($B83)-ROW($B$3))+1)</f>
        <v>785</v>
      </c>
      <c r="E83" s="89">
        <f>INDEX('Обработка исходного'!H:H,ROW($B$3)+4*(ROW($B83)-ROW($B$3))+1)</f>
        <v>765</v>
      </c>
      <c r="F83" s="89">
        <f>INDEX('Обработка исходного'!I:I,ROW($B$3)+4*(ROW($B83)-ROW($B$3))+1)</f>
        <v>755</v>
      </c>
      <c r="G83" s="89">
        <f>INDEX('Обработка исходного'!J:J,ROW($B$3)+4*(ROW($B83)-ROW($B$3))+1)</f>
        <v>726</v>
      </c>
      <c r="H83" s="89">
        <f>INDEX('Обработка исходного'!K:K,ROW($B$3)+4*(ROW($B83)-ROW($B$3))+1)</f>
        <v>706</v>
      </c>
      <c r="I83" s="89">
        <f>INDEX('Обработка исходного'!L:L,ROW($B$3)+4*(ROW($B83)-ROW($B$3))+1)</f>
        <v>687</v>
      </c>
      <c r="J83" s="89">
        <f>INDEX('Обработка исходного'!M:M,ROW($B$3)+4*(ROW($B83)-ROW($B$3))+1)</f>
        <v>687</v>
      </c>
      <c r="K83" s="89">
        <f>INDEX('Обработка исходного'!N:N,ROW($B$3)+4*(ROW($B83)-ROW($B$3))+1)</f>
        <v>638</v>
      </c>
      <c r="L83" s="89">
        <f>INDEX('Обработка исходного'!O:O,ROW($B$3)+4*(ROW($B83)-ROW($B$3))+1)</f>
        <v>608</v>
      </c>
      <c r="M83" s="89">
        <f>INDEX('Обработка исходного'!P:P,ROW($B$3)+4*(ROW($B83)-ROW($B$3))+1)</f>
        <v>540</v>
      </c>
      <c r="N83" s="89">
        <f>INDEX('Обработка исходного'!Q:Q,ROW($B$3)+4*(ROW($B83)-ROW($B$3))+1)</f>
        <v>432</v>
      </c>
      <c r="O83" s="89" t="str">
        <f>INDEX('Обработка исходного'!R:R,ROW($B$3)+4*(ROW($B83)-ROW($B$3))+1)</f>
        <v>-</v>
      </c>
      <c r="P83" s="90" t="str">
        <f>INDEX('Обработка исходного'!S:S,ROW($B$3)+4*(ROW($B83)-ROW($B$3))+1)</f>
        <v>-</v>
      </c>
    </row>
    <row r="84" spans="1:16" ht="42" customHeight="1" x14ac:dyDescent="0.25">
      <c r="A84" s="79" t="str">
        <f>INDEX('Обработка исходного'!B:B,ROW($B$3)+4*(ROW($B84)-ROW($B$3)))</f>
        <v>Сталь легированная</v>
      </c>
      <c r="B84" s="81" t="str">
        <f>INDEX('Обработка исходного'!D:D,ROW($B$3)+4*(ROW($B84)-ROW($B$3)))</f>
        <v>40X</v>
      </c>
      <c r="C84" s="78" t="str">
        <f>IF(ISBLANK(INDEX('Обработка исходного'!E:E,ROW($B$3)+4*(ROW($B84)-ROW($B$3)))),"",INDEX('Обработка исходного'!E:E,ROW($B$3)+4*(ROW($B84)-ROW($B$3))))</f>
        <v>Прутки и полосы диаметром или толщиной от 80 до 150 мм</v>
      </c>
      <c r="D84" s="88">
        <f>INDEX('Обработка исходного'!G:G,ROW($B$3)+4*(ROW($B84)-ROW($B$3))+1)</f>
        <v>785</v>
      </c>
      <c r="E84" s="89">
        <f>INDEX('Обработка исходного'!H:H,ROW($B$3)+4*(ROW($B84)-ROW($B$3))+1)</f>
        <v>765</v>
      </c>
      <c r="F84" s="89">
        <f>INDEX('Обработка исходного'!I:I,ROW($B$3)+4*(ROW($B84)-ROW($B$3))+1)</f>
        <v>755</v>
      </c>
      <c r="G84" s="89">
        <f>INDEX('Обработка исходного'!J:J,ROW($B$3)+4*(ROW($B84)-ROW($B$3))+1)</f>
        <v>726</v>
      </c>
      <c r="H84" s="89">
        <f>INDEX('Обработка исходного'!K:K,ROW($B$3)+4*(ROW($B84)-ROW($B$3))+1)</f>
        <v>706</v>
      </c>
      <c r="I84" s="89">
        <f>INDEX('Обработка исходного'!L:L,ROW($B$3)+4*(ROW($B84)-ROW($B$3))+1)</f>
        <v>687</v>
      </c>
      <c r="J84" s="89">
        <f>INDEX('Обработка исходного'!M:M,ROW($B$3)+4*(ROW($B84)-ROW($B$3))+1)</f>
        <v>687</v>
      </c>
      <c r="K84" s="89">
        <f>INDEX('Обработка исходного'!N:N,ROW($B$3)+4*(ROW($B84)-ROW($B$3))+1)</f>
        <v>638</v>
      </c>
      <c r="L84" s="89">
        <f>INDEX('Обработка исходного'!O:O,ROW($B$3)+4*(ROW($B84)-ROW($B$3))+1)</f>
        <v>608</v>
      </c>
      <c r="M84" s="89">
        <f>INDEX('Обработка исходного'!P:P,ROW($B$3)+4*(ROW($B84)-ROW($B$3))+1)</f>
        <v>540</v>
      </c>
      <c r="N84" s="89">
        <f>INDEX('Обработка исходного'!Q:Q,ROW($B$3)+4*(ROW($B84)-ROW($B$3))+1)</f>
        <v>432</v>
      </c>
      <c r="O84" s="89" t="str">
        <f>INDEX('Обработка исходного'!R:R,ROW($B$3)+4*(ROW($B84)-ROW($B$3))+1)</f>
        <v>-</v>
      </c>
      <c r="P84" s="90" t="str">
        <f>INDEX('Обработка исходного'!S:S,ROW($B$3)+4*(ROW($B84)-ROW($B$3))+1)</f>
        <v>-</v>
      </c>
    </row>
    <row r="85" spans="1:16" ht="42" customHeight="1" x14ac:dyDescent="0.25">
      <c r="A85" s="79" t="str">
        <f>INDEX('Обработка исходного'!B:B,ROW($B$3)+4*(ROW($B85)-ROW($B$3)))</f>
        <v>Сталь легированная</v>
      </c>
      <c r="B85" s="81" t="str">
        <f>INDEX('Обработка исходного'!D:D,ROW($B$3)+4*(ROW($B85)-ROW($B$3)))</f>
        <v>40X</v>
      </c>
      <c r="C85" s="78" t="str">
        <f>IF(ISBLANK(INDEX('Обработка исходного'!E:E,ROW($B$3)+4*(ROW($B85)-ROW($B$3)))),"",INDEX('Обработка исходного'!E:E,ROW($B$3)+4*(ROW($B85)-ROW($B$3))))</f>
        <v>Прутки и полосы диаметром или толщиной от 150 до 250 мм</v>
      </c>
      <c r="D85" s="88">
        <f>INDEX('Обработка исходного'!G:G,ROW($B$3)+4*(ROW($B85)-ROW($B$3))+1)</f>
        <v>785</v>
      </c>
      <c r="E85" s="89">
        <f>INDEX('Обработка исходного'!H:H,ROW($B$3)+4*(ROW($B85)-ROW($B$3))+1)</f>
        <v>765</v>
      </c>
      <c r="F85" s="89">
        <f>INDEX('Обработка исходного'!I:I,ROW($B$3)+4*(ROW($B85)-ROW($B$3))+1)</f>
        <v>755</v>
      </c>
      <c r="G85" s="89">
        <f>INDEX('Обработка исходного'!J:J,ROW($B$3)+4*(ROW($B85)-ROW($B$3))+1)</f>
        <v>726</v>
      </c>
      <c r="H85" s="89">
        <f>INDEX('Обработка исходного'!K:K,ROW($B$3)+4*(ROW($B85)-ROW($B$3))+1)</f>
        <v>706</v>
      </c>
      <c r="I85" s="89">
        <f>INDEX('Обработка исходного'!L:L,ROW($B$3)+4*(ROW($B85)-ROW($B$3))+1)</f>
        <v>687</v>
      </c>
      <c r="J85" s="89">
        <f>INDEX('Обработка исходного'!M:M,ROW($B$3)+4*(ROW($B85)-ROW($B$3))+1)</f>
        <v>687</v>
      </c>
      <c r="K85" s="89">
        <f>INDEX('Обработка исходного'!N:N,ROW($B$3)+4*(ROW($B85)-ROW($B$3))+1)</f>
        <v>638</v>
      </c>
      <c r="L85" s="89">
        <f>INDEX('Обработка исходного'!O:O,ROW($B$3)+4*(ROW($B85)-ROW($B$3))+1)</f>
        <v>608</v>
      </c>
      <c r="M85" s="89">
        <f>INDEX('Обработка исходного'!P:P,ROW($B$3)+4*(ROW($B85)-ROW($B$3))+1)</f>
        <v>540</v>
      </c>
      <c r="N85" s="89">
        <f>INDEX('Обработка исходного'!Q:Q,ROW($B$3)+4*(ROW($B85)-ROW($B$3))+1)</f>
        <v>432</v>
      </c>
      <c r="O85" s="89" t="str">
        <f>INDEX('Обработка исходного'!R:R,ROW($B$3)+4*(ROW($B85)-ROW($B$3))+1)</f>
        <v>-</v>
      </c>
      <c r="P85" s="90" t="str">
        <f>INDEX('Обработка исходного'!S:S,ROW($B$3)+4*(ROW($B85)-ROW($B$3))+1)</f>
        <v>-</v>
      </c>
    </row>
    <row r="86" spans="1:16" ht="42" customHeight="1" x14ac:dyDescent="0.25">
      <c r="A86" s="79" t="str">
        <f>INDEX('Обработка исходного'!B:B,ROW($B$3)+4*(ROW($B86)-ROW($B$3)))</f>
        <v>Сталь легированная</v>
      </c>
      <c r="B86" s="81" t="str">
        <f>INDEX('Обработка исходного'!D:D,ROW($B$3)+4*(ROW($B86)-ROW($B$3)))</f>
        <v>40X</v>
      </c>
      <c r="C86" s="78" t="str">
        <f>IF(ISBLANK(INDEX('Обработка исходного'!E:E,ROW($B$3)+4*(ROW($B86)-ROW($B$3)))),"",INDEX('Обработка исходного'!E:E,ROW($B$3)+4*(ROW($B86)-ROW($B$3))))</f>
        <v>Заготовки крепежных деталей диаметром до 300 мм, КП590*</v>
      </c>
      <c r="D86" s="88">
        <f>INDEX('Обработка исходного'!G:G,ROW($B$3)+4*(ROW($B86)-ROW($B$3))+1)</f>
        <v>590</v>
      </c>
      <c r="E86" s="89">
        <f>INDEX('Обработка исходного'!H:H,ROW($B$3)+4*(ROW($B86)-ROW($B$3))+1)</f>
        <v>569</v>
      </c>
      <c r="F86" s="89">
        <f>INDEX('Обработка исходного'!I:I,ROW($B$3)+4*(ROW($B86)-ROW($B$3))+1)</f>
        <v>569</v>
      </c>
      <c r="G86" s="89">
        <f>INDEX('Обработка исходного'!J:J,ROW($B$3)+4*(ROW($B86)-ROW($B$3))+1)</f>
        <v>549</v>
      </c>
      <c r="H86" s="89">
        <f>INDEX('Обработка исходного'!K:K,ROW($B$3)+4*(ROW($B86)-ROW($B$3))+1)</f>
        <v>530</v>
      </c>
      <c r="I86" s="89">
        <f>INDEX('Обработка исходного'!L:L,ROW($B$3)+4*(ROW($B86)-ROW($B$3))+1)</f>
        <v>500</v>
      </c>
      <c r="J86" s="89">
        <f>INDEX('Обработка исходного'!M:M,ROW($B$3)+4*(ROW($B86)-ROW($B$3))+1)</f>
        <v>500</v>
      </c>
      <c r="K86" s="89">
        <f>INDEX('Обработка исходного'!N:N,ROW($B$3)+4*(ROW($B86)-ROW($B$3))+1)</f>
        <v>441</v>
      </c>
      <c r="L86" s="89">
        <f>INDEX('Обработка исходного'!O:O,ROW($B$3)+4*(ROW($B86)-ROW($B$3))+1)</f>
        <v>421</v>
      </c>
      <c r="M86" s="89">
        <f>INDEX('Обработка исходного'!P:P,ROW($B$3)+4*(ROW($B86)-ROW($B$3))+1)</f>
        <v>392</v>
      </c>
      <c r="N86" s="89">
        <f>INDEX('Обработка исходного'!Q:Q,ROW($B$3)+4*(ROW($B86)-ROW($B$3))+1)</f>
        <v>304</v>
      </c>
      <c r="O86" s="89" t="str">
        <f>INDEX('Обработка исходного'!R:R,ROW($B$3)+4*(ROW($B86)-ROW($B$3))+1)</f>
        <v>-</v>
      </c>
      <c r="P86" s="90" t="str">
        <f>INDEX('Обработка исходного'!S:S,ROW($B$3)+4*(ROW($B86)-ROW($B$3))+1)</f>
        <v>-</v>
      </c>
    </row>
    <row r="87" spans="1:16" ht="42" customHeight="1" x14ac:dyDescent="0.25">
      <c r="A87" s="79" t="str">
        <f>INDEX('Обработка исходного'!B:B,ROW($B$3)+4*(ROW($B87)-ROW($B$3)))</f>
        <v>Сталь легированная</v>
      </c>
      <c r="B87" s="81" t="str">
        <f>INDEX('Обработка исходного'!D:D,ROW($B$3)+4*(ROW($B87)-ROW($B$3)))</f>
        <v>40X</v>
      </c>
      <c r="C87" s="78" t="str">
        <f>IF(ISBLANK(INDEX('Обработка исходного'!E:E,ROW($B$3)+4*(ROW($B87)-ROW($B$3)))),"",INDEX('Обработка исходного'!E:E,ROW($B$3)+4*(ROW($B87)-ROW($B$3))))</f>
        <v>Поковки диаметром или толщиной от 500 до 800 мм, КП245*</v>
      </c>
      <c r="D87" s="88">
        <f>INDEX('Обработка исходного'!G:G,ROW($B$3)+4*(ROW($B87)-ROW($B$3))+1)</f>
        <v>245</v>
      </c>
      <c r="E87" s="89">
        <f>INDEX('Обработка исходного'!H:H,ROW($B$3)+4*(ROW($B87)-ROW($B$3))+1)</f>
        <v>235</v>
      </c>
      <c r="F87" s="89">
        <f>INDEX('Обработка исходного'!I:I,ROW($B$3)+4*(ROW($B87)-ROW($B$3))+1)</f>
        <v>235</v>
      </c>
      <c r="G87" s="89">
        <f>INDEX('Обработка исходного'!J:J,ROW($B$3)+4*(ROW($B87)-ROW($B$3))+1)</f>
        <v>226</v>
      </c>
      <c r="H87" s="89">
        <f>INDEX('Обработка исходного'!K:K,ROW($B$3)+4*(ROW($B87)-ROW($B$3))+1)</f>
        <v>226</v>
      </c>
      <c r="I87" s="89">
        <f>INDEX('Обработка исходного'!L:L,ROW($B$3)+4*(ROW($B87)-ROW($B$3))+1)</f>
        <v>216</v>
      </c>
      <c r="J87" s="89">
        <f>INDEX('Обработка исходного'!M:M,ROW($B$3)+4*(ROW($B87)-ROW($B$3))+1)</f>
        <v>216</v>
      </c>
      <c r="K87" s="89">
        <f>INDEX('Обработка исходного'!N:N,ROW($B$3)+4*(ROW($B87)-ROW($B$3))+1)</f>
        <v>196</v>
      </c>
      <c r="L87" s="89">
        <f>INDEX('Обработка исходного'!O:O,ROW($B$3)+4*(ROW($B87)-ROW($B$3))+1)</f>
        <v>186</v>
      </c>
      <c r="M87" s="89">
        <f>INDEX('Обработка исходного'!P:P,ROW($B$3)+4*(ROW($B87)-ROW($B$3))+1)</f>
        <v>167</v>
      </c>
      <c r="N87" s="89">
        <f>INDEX('Обработка исходного'!Q:Q,ROW($B$3)+4*(ROW($B87)-ROW($B$3))+1)</f>
        <v>137</v>
      </c>
      <c r="O87" s="89" t="str">
        <f>INDEX('Обработка исходного'!R:R,ROW($B$3)+4*(ROW($B87)-ROW($B$3))+1)</f>
        <v>-</v>
      </c>
      <c r="P87" s="90" t="str">
        <f>INDEX('Обработка исходного'!S:S,ROW($B$3)+4*(ROW($B87)-ROW($B$3))+1)</f>
        <v>-</v>
      </c>
    </row>
    <row r="88" spans="1:16" ht="42" customHeight="1" x14ac:dyDescent="0.25">
      <c r="A88" s="79" t="str">
        <f>INDEX('Обработка исходного'!B:B,ROW($B$3)+4*(ROW($B88)-ROW($B$3)))</f>
        <v>Сталь легированная</v>
      </c>
      <c r="B88" s="81" t="str">
        <f>INDEX('Обработка исходного'!D:D,ROW($B$3)+4*(ROW($B88)-ROW($B$3)))</f>
        <v>40X</v>
      </c>
      <c r="C88" s="78" t="str">
        <f>IF(ISBLANK(INDEX('Обработка исходного'!E:E,ROW($B$3)+4*(ROW($B88)-ROW($B$3)))),"",INDEX('Обработка исходного'!E:E,ROW($B$3)+4*(ROW($B88)-ROW($B$3))))</f>
        <v>Поковки диаметром или толщиной от 300 до 800 мм, КП275*</v>
      </c>
      <c r="D88" s="88">
        <f>INDEX('Обработка исходного'!G:G,ROW($B$3)+4*(ROW($B88)-ROW($B$3))+1)</f>
        <v>275</v>
      </c>
      <c r="E88" s="89">
        <f>INDEX('Обработка исходного'!H:H,ROW($B$3)+4*(ROW($B88)-ROW($B$3))+1)</f>
        <v>265</v>
      </c>
      <c r="F88" s="89">
        <f>INDEX('Обработка исходного'!I:I,ROW($B$3)+4*(ROW($B88)-ROW($B$3))+1)</f>
        <v>265</v>
      </c>
      <c r="G88" s="89">
        <f>INDEX('Обработка исходного'!J:J,ROW($B$3)+4*(ROW($B88)-ROW($B$3))+1)</f>
        <v>255</v>
      </c>
      <c r="H88" s="89">
        <f>INDEX('Обработка исходного'!K:K,ROW($B$3)+4*(ROW($B88)-ROW($B$3))+1)</f>
        <v>245</v>
      </c>
      <c r="I88" s="89">
        <f>INDEX('Обработка исходного'!L:L,ROW($B$3)+4*(ROW($B88)-ROW($B$3))+1)</f>
        <v>235</v>
      </c>
      <c r="J88" s="89">
        <f>INDEX('Обработка исходного'!M:M,ROW($B$3)+4*(ROW($B88)-ROW($B$3))+1)</f>
        <v>235</v>
      </c>
      <c r="K88" s="89">
        <f>INDEX('Обработка исходного'!N:N,ROW($B$3)+4*(ROW($B88)-ROW($B$3))+1)</f>
        <v>236</v>
      </c>
      <c r="L88" s="89">
        <f>INDEX('Обработка исходного'!O:O,ROW($B$3)+4*(ROW($B88)-ROW($B$3))+1)</f>
        <v>216</v>
      </c>
      <c r="M88" s="89">
        <f>INDEX('Обработка исходного'!P:P,ROW($B$3)+4*(ROW($B88)-ROW($B$3))+1)</f>
        <v>196</v>
      </c>
      <c r="N88" s="89">
        <f>INDEX('Обработка исходного'!Q:Q,ROW($B$3)+4*(ROW($B88)-ROW($B$3))+1)</f>
        <v>157</v>
      </c>
      <c r="O88" s="89" t="str">
        <f>INDEX('Обработка исходного'!R:R,ROW($B$3)+4*(ROW($B88)-ROW($B$3))+1)</f>
        <v>-</v>
      </c>
      <c r="P88" s="90" t="str">
        <f>INDEX('Обработка исходного'!S:S,ROW($B$3)+4*(ROW($B88)-ROW($B$3))+1)</f>
        <v>-</v>
      </c>
    </row>
    <row r="89" spans="1:16" ht="42" customHeight="1" x14ac:dyDescent="0.25">
      <c r="A89" s="79" t="str">
        <f>INDEX('Обработка исходного'!B:B,ROW($B$3)+4*(ROW($B89)-ROW($B$3)))</f>
        <v>Сталь легированная</v>
      </c>
      <c r="B89" s="81" t="str">
        <f>INDEX('Обработка исходного'!D:D,ROW($B$3)+4*(ROW($B89)-ROW($B$3)))</f>
        <v>40X</v>
      </c>
      <c r="C89" s="78" t="str">
        <f>IF(ISBLANK(INDEX('Обработка исходного'!E:E,ROW($B$3)+4*(ROW($B89)-ROW($B$3)))),"",INDEX('Обработка исходного'!E:E,ROW($B$3)+4*(ROW($B89)-ROW($B$3))))</f>
        <v>Поковки диаметром или толщиной до 800 мм, КП315*</v>
      </c>
      <c r="D89" s="88">
        <f>INDEX('Обработка исходного'!G:G,ROW($B$3)+4*(ROW($B89)-ROW($B$3))+1)</f>
        <v>315</v>
      </c>
      <c r="E89" s="89">
        <f>INDEX('Обработка исходного'!H:H,ROW($B$3)+4*(ROW($B89)-ROW($B$3))+1)</f>
        <v>304</v>
      </c>
      <c r="F89" s="89">
        <f>INDEX('Обработка исходного'!I:I,ROW($B$3)+4*(ROW($B89)-ROW($B$3))+1)</f>
        <v>304</v>
      </c>
      <c r="G89" s="89">
        <f>INDEX('Обработка исходного'!J:J,ROW($B$3)+4*(ROW($B89)-ROW($B$3))+1)</f>
        <v>294</v>
      </c>
      <c r="H89" s="89">
        <f>INDEX('Обработка исходного'!K:K,ROW($B$3)+4*(ROW($B89)-ROW($B$3))+1)</f>
        <v>284</v>
      </c>
      <c r="I89" s="89">
        <f>INDEX('Обработка исходного'!L:L,ROW($B$3)+4*(ROW($B89)-ROW($B$3))+1)</f>
        <v>275</v>
      </c>
      <c r="J89" s="89">
        <f>INDEX('Обработка исходного'!M:M,ROW($B$3)+4*(ROW($B89)-ROW($B$3))+1)</f>
        <v>275</v>
      </c>
      <c r="K89" s="89">
        <f>INDEX('Обработка исходного'!N:N,ROW($B$3)+4*(ROW($B89)-ROW($B$3))+1)</f>
        <v>255</v>
      </c>
      <c r="L89" s="89">
        <f>INDEX('Обработка исходного'!O:O,ROW($B$3)+4*(ROW($B89)-ROW($B$3))+1)</f>
        <v>245</v>
      </c>
      <c r="M89" s="89">
        <f>INDEX('Обработка исходного'!P:P,ROW($B$3)+4*(ROW($B89)-ROW($B$3))+1)</f>
        <v>216</v>
      </c>
      <c r="N89" s="89">
        <f>INDEX('Обработка исходного'!Q:Q,ROW($B$3)+4*(ROW($B89)-ROW($B$3))+1)</f>
        <v>177</v>
      </c>
      <c r="O89" s="89" t="str">
        <f>INDEX('Обработка исходного'!R:R,ROW($B$3)+4*(ROW($B89)-ROW($B$3))+1)</f>
        <v>-</v>
      </c>
      <c r="P89" s="90" t="str">
        <f>INDEX('Обработка исходного'!S:S,ROW($B$3)+4*(ROW($B89)-ROW($B$3))+1)</f>
        <v>-</v>
      </c>
    </row>
    <row r="90" spans="1:16" ht="42" customHeight="1" x14ac:dyDescent="0.25">
      <c r="A90" s="79" t="str">
        <f>INDEX('Обработка исходного'!B:B,ROW($B$3)+4*(ROW($B90)-ROW($B$3)))</f>
        <v>Сталь легированная</v>
      </c>
      <c r="B90" s="81" t="str">
        <f>INDEX('Обработка исходного'!D:D,ROW($B$3)+4*(ROW($B90)-ROW($B$3)))</f>
        <v>40X</v>
      </c>
      <c r="C90" s="78" t="str">
        <f>IF(ISBLANK(INDEX('Обработка исходного'!E:E,ROW($B$3)+4*(ROW($B90)-ROW($B$3)))),"",INDEX('Обработка исходного'!E:E,ROW($B$3)+4*(ROW($B90)-ROW($B$3))))</f>
        <v>Поковки диаметром до 500 мм, КП345*</v>
      </c>
      <c r="D90" s="88">
        <f>INDEX('Обработка исходного'!G:G,ROW($B$3)+4*(ROW($B90)-ROW($B$3))+1)</f>
        <v>345</v>
      </c>
      <c r="E90" s="89">
        <f>INDEX('Обработка исходного'!H:H,ROW($B$3)+4*(ROW($B90)-ROW($B$3))+1)</f>
        <v>334</v>
      </c>
      <c r="F90" s="89">
        <f>INDEX('Обработка исходного'!I:I,ROW($B$3)+4*(ROW($B90)-ROW($B$3))+1)</f>
        <v>333</v>
      </c>
      <c r="G90" s="89">
        <f>INDEX('Обработка исходного'!J:J,ROW($B$3)+4*(ROW($B90)-ROW($B$3))+1)</f>
        <v>314</v>
      </c>
      <c r="H90" s="89">
        <f>INDEX('Обработка исходного'!K:K,ROW($B$3)+4*(ROW($B90)-ROW($B$3))+1)</f>
        <v>304</v>
      </c>
      <c r="I90" s="89">
        <f>INDEX('Обработка исходного'!L:L,ROW($B$3)+4*(ROW($B90)-ROW($B$3))+1)</f>
        <v>304</v>
      </c>
      <c r="J90" s="89">
        <f>INDEX('Обработка исходного'!M:M,ROW($B$3)+4*(ROW($B90)-ROW($B$3))+1)</f>
        <v>294</v>
      </c>
      <c r="K90" s="89">
        <f>INDEX('Обработка исходного'!N:N,ROW($B$3)+4*(ROW($B90)-ROW($B$3))+1)</f>
        <v>275</v>
      </c>
      <c r="L90" s="89">
        <f>INDEX('Обработка исходного'!O:O,ROW($B$3)+4*(ROW($B90)-ROW($B$3))+1)</f>
        <v>265</v>
      </c>
      <c r="M90" s="89">
        <f>INDEX('Обработка исходного'!P:P,ROW($B$3)+4*(ROW($B90)-ROW($B$3))+1)</f>
        <v>235</v>
      </c>
      <c r="N90" s="89">
        <f>INDEX('Обработка исходного'!Q:Q,ROW($B$3)+4*(ROW($B90)-ROW($B$3))+1)</f>
        <v>196</v>
      </c>
      <c r="O90" s="89" t="str">
        <f>INDEX('Обработка исходного'!R:R,ROW($B$3)+4*(ROW($B90)-ROW($B$3))+1)</f>
        <v>-</v>
      </c>
      <c r="P90" s="90" t="str">
        <f>INDEX('Обработка исходного'!S:S,ROW($B$3)+4*(ROW($B90)-ROW($B$3))+1)</f>
        <v>-</v>
      </c>
    </row>
    <row r="91" spans="1:16" ht="42" customHeight="1" x14ac:dyDescent="0.25">
      <c r="A91" s="79" t="str">
        <f>INDEX('Обработка исходного'!B:B,ROW($B$3)+4*(ROW($B91)-ROW($B$3)))</f>
        <v>Сталь легированная</v>
      </c>
      <c r="B91" s="81" t="str">
        <f>INDEX('Обработка исходного'!D:D,ROW($B$3)+4*(ROW($B91)-ROW($B$3)))</f>
        <v>40X</v>
      </c>
      <c r="C91" s="78" t="str">
        <f>IF(ISBLANK(INDEX('Обработка исходного'!E:E,ROW($B$3)+4*(ROW($B91)-ROW($B$3)))),"",INDEX('Обработка исходного'!E:E,ROW($B$3)+4*(ROW($B91)-ROW($B$3))))</f>
        <v>Поковки диаметром до 500 мм, КП395*</v>
      </c>
      <c r="D91" s="88">
        <f>INDEX('Обработка исходного'!G:G,ROW($B$3)+4*(ROW($B91)-ROW($B$3))+1)</f>
        <v>395</v>
      </c>
      <c r="E91" s="89">
        <f>INDEX('Обработка исходного'!H:H,ROW($B$3)+4*(ROW($B91)-ROW($B$3))+1)</f>
        <v>395</v>
      </c>
      <c r="F91" s="89">
        <f>INDEX('Обработка исходного'!I:I,ROW($B$3)+4*(ROW($B91)-ROW($B$3))+1)</f>
        <v>373</v>
      </c>
      <c r="G91" s="89">
        <f>INDEX('Обработка исходного'!J:J,ROW($B$3)+4*(ROW($B91)-ROW($B$3))+1)</f>
        <v>363</v>
      </c>
      <c r="H91" s="89">
        <f>INDEX('Обработка исходного'!K:K,ROW($B$3)+4*(ROW($B91)-ROW($B$3))+1)</f>
        <v>353</v>
      </c>
      <c r="I91" s="89">
        <f>INDEX('Обработка исходного'!L:L,ROW($B$3)+4*(ROW($B91)-ROW($B$3))+1)</f>
        <v>343</v>
      </c>
      <c r="J91" s="89">
        <f>INDEX('Обработка исходного'!M:M,ROW($B$3)+4*(ROW($B91)-ROW($B$3))+1)</f>
        <v>333</v>
      </c>
      <c r="K91" s="89">
        <f>INDEX('Обработка исходного'!N:N,ROW($B$3)+4*(ROW($B91)-ROW($B$3))+1)</f>
        <v>314</v>
      </c>
      <c r="L91" s="89">
        <f>INDEX('Обработка исходного'!O:O,ROW($B$3)+4*(ROW($B91)-ROW($B$3))+1)</f>
        <v>304</v>
      </c>
      <c r="M91" s="89">
        <f>INDEX('Обработка исходного'!P:P,ROW($B$3)+4*(ROW($B91)-ROW($B$3))+1)</f>
        <v>265</v>
      </c>
      <c r="N91" s="89">
        <f>INDEX('Обработка исходного'!Q:Q,ROW($B$3)+4*(ROW($B91)-ROW($B$3))+1)</f>
        <v>216</v>
      </c>
      <c r="O91" s="89" t="str">
        <f>INDEX('Обработка исходного'!R:R,ROW($B$3)+4*(ROW($B91)-ROW($B$3))+1)</f>
        <v>-</v>
      </c>
      <c r="P91" s="90" t="str">
        <f>INDEX('Обработка исходного'!S:S,ROW($B$3)+4*(ROW($B91)-ROW($B$3))+1)</f>
        <v>-</v>
      </c>
    </row>
    <row r="92" spans="1:16" ht="42" customHeight="1" x14ac:dyDescent="0.25">
      <c r="A92" s="79" t="str">
        <f>INDEX('Обработка исходного'!B:B,ROW($B$3)+4*(ROW($B92)-ROW($B$3)))</f>
        <v>Сталь легированная</v>
      </c>
      <c r="B92" s="81" t="str">
        <f>INDEX('Обработка исходного'!D:D,ROW($B$3)+4*(ROW($B92)-ROW($B$3)))</f>
        <v>40X</v>
      </c>
      <c r="C92" s="78" t="str">
        <f>IF(ISBLANK(INDEX('Обработка исходного'!E:E,ROW($B$3)+4*(ROW($B92)-ROW($B$3)))),"",INDEX('Обработка исходного'!E:E,ROW($B$3)+4*(ROW($B92)-ROW($B$3))))</f>
        <v>Поковки диаметром до 300 мм, КП440*</v>
      </c>
      <c r="D92" s="88">
        <f>INDEX('Обработка исходного'!G:G,ROW($B$3)+4*(ROW($B92)-ROW($B$3))+1)</f>
        <v>440</v>
      </c>
      <c r="E92" s="89">
        <f>INDEX('Обработка исходного'!H:H,ROW($B$3)+4*(ROW($B92)-ROW($B$3))+1)</f>
        <v>432</v>
      </c>
      <c r="F92" s="89">
        <f>INDEX('Обработка исходного'!I:I,ROW($B$3)+4*(ROW($B92)-ROW($B$3))+1)</f>
        <v>422</v>
      </c>
      <c r="G92" s="89">
        <f>INDEX('Обработка исходного'!J:J,ROW($B$3)+4*(ROW($B92)-ROW($B$3))+1)</f>
        <v>412</v>
      </c>
      <c r="H92" s="89">
        <f>INDEX('Обработка исходного'!K:K,ROW($B$3)+4*(ROW($B92)-ROW($B$3))+1)</f>
        <v>392</v>
      </c>
      <c r="I92" s="89">
        <f>INDEX('Обработка исходного'!L:L,ROW($B$3)+4*(ROW($B92)-ROW($B$3))+1)</f>
        <v>392</v>
      </c>
      <c r="J92" s="89">
        <f>INDEX('Обработка исходного'!M:M,ROW($B$3)+4*(ROW($B92)-ROW($B$3))+1)</f>
        <v>392</v>
      </c>
      <c r="K92" s="89">
        <f>INDEX('Обработка исходного'!N:N,ROW($B$3)+4*(ROW($B92)-ROW($B$3))+1)</f>
        <v>363</v>
      </c>
      <c r="L92" s="89">
        <f>INDEX('Обработка исходного'!O:O,ROW($B$3)+4*(ROW($B92)-ROW($B$3))+1)</f>
        <v>343</v>
      </c>
      <c r="M92" s="89">
        <f>INDEX('Обработка исходного'!P:P,ROW($B$3)+4*(ROW($B92)-ROW($B$3))+1)</f>
        <v>304</v>
      </c>
      <c r="N92" s="89">
        <f>INDEX('Обработка исходного'!Q:Q,ROW($B$3)+4*(ROW($B92)-ROW($B$3))+1)</f>
        <v>245</v>
      </c>
      <c r="O92" s="89" t="str">
        <f>INDEX('Обработка исходного'!R:R,ROW($B$3)+4*(ROW($B92)-ROW($B$3))+1)</f>
        <v>-</v>
      </c>
      <c r="P92" s="90" t="str">
        <f>INDEX('Обработка исходного'!S:S,ROW($B$3)+4*(ROW($B92)-ROW($B$3))+1)</f>
        <v>-</v>
      </c>
    </row>
    <row r="93" spans="1:16" ht="42" customHeight="1" x14ac:dyDescent="0.25">
      <c r="A93" s="79" t="str">
        <f>INDEX('Обработка исходного'!B:B,ROW($B$3)+4*(ROW($B93)-ROW($B$3)))</f>
        <v>Сталь легированная</v>
      </c>
      <c r="B93" s="81" t="str">
        <f>INDEX('Обработка исходного'!D:D,ROW($B$3)+4*(ROW($B93)-ROW($B$3)))</f>
        <v>40X</v>
      </c>
      <c r="C93" s="78" t="str">
        <f>IF(ISBLANK(INDEX('Обработка исходного'!E:E,ROW($B$3)+4*(ROW($B93)-ROW($B$3)))),"",INDEX('Обработка исходного'!E:E,ROW($B$3)+4*(ROW($B93)-ROW($B$3))))</f>
        <v>Поковки диаметром до 300 мм, КП490*</v>
      </c>
      <c r="D93" s="88">
        <f>INDEX('Обработка исходного'!G:G,ROW($B$3)+4*(ROW($B93)-ROW($B$3))+1)</f>
        <v>490</v>
      </c>
      <c r="E93" s="89">
        <f>INDEX('Обработка исходного'!H:H,ROW($B$3)+4*(ROW($B93)-ROW($B$3))+1)</f>
        <v>490</v>
      </c>
      <c r="F93" s="89">
        <f>INDEX('Обработка исходного'!I:I,ROW($B$3)+4*(ROW($B93)-ROW($B$3))+1)</f>
        <v>471</v>
      </c>
      <c r="G93" s="89">
        <f>INDEX('Обработка исходного'!J:J,ROW($B$3)+4*(ROW($B93)-ROW($B$3))+1)</f>
        <v>451</v>
      </c>
      <c r="H93" s="89">
        <f>INDEX('Обработка исходного'!K:K,ROW($B$3)+4*(ROW($B93)-ROW($B$3))+1)</f>
        <v>441</v>
      </c>
      <c r="I93" s="89">
        <f>INDEX('Обработка исходного'!L:L,ROW($B$3)+4*(ROW($B93)-ROW($B$3))+1)</f>
        <v>432</v>
      </c>
      <c r="J93" s="89">
        <f>INDEX('Обработка исходного'!M:M,ROW($B$3)+4*(ROW($B93)-ROW($B$3))+1)</f>
        <v>422</v>
      </c>
      <c r="K93" s="89">
        <f>INDEX('Обработка исходного'!N:N,ROW($B$3)+4*(ROW($B93)-ROW($B$3))+1)</f>
        <v>402</v>
      </c>
      <c r="L93" s="89">
        <f>INDEX('Обработка исходного'!O:O,ROW($B$3)+4*(ROW($B93)-ROW($B$3))+1)</f>
        <v>392</v>
      </c>
      <c r="M93" s="89">
        <f>INDEX('Обработка исходного'!P:P,ROW($B$3)+4*(ROW($B93)-ROW($B$3))+1)</f>
        <v>334</v>
      </c>
      <c r="N93" s="89">
        <f>INDEX('Обработка исходного'!Q:Q,ROW($B$3)+4*(ROW($B93)-ROW($B$3))+1)</f>
        <v>265</v>
      </c>
      <c r="O93" s="89" t="str">
        <f>INDEX('Обработка исходного'!R:R,ROW($B$3)+4*(ROW($B93)-ROW($B$3))+1)</f>
        <v>-</v>
      </c>
      <c r="P93" s="90" t="str">
        <f>INDEX('Обработка исходного'!S:S,ROW($B$3)+4*(ROW($B93)-ROW($B$3))+1)</f>
        <v>-</v>
      </c>
    </row>
    <row r="94" spans="1:16" ht="42" customHeight="1" x14ac:dyDescent="0.25">
      <c r="A94" s="79" t="str">
        <f>INDEX('Обработка исходного'!B:B,ROW($B$3)+4*(ROW($B94)-ROW($B$3)))</f>
        <v>Сталь легированная</v>
      </c>
      <c r="B94" s="81" t="str">
        <f>INDEX('Обработка исходного'!D:D,ROW($B$3)+4*(ROW($B94)-ROW($B$3)))</f>
        <v>40X</v>
      </c>
      <c r="C94" s="78" t="str">
        <f>IF(ISBLANK(INDEX('Обработка исходного'!E:E,ROW($B$3)+4*(ROW($B94)-ROW($B$3)))),"",INDEX('Обработка исходного'!E:E,ROW($B$3)+4*(ROW($B94)-ROW($B$3))))</f>
        <v>Поковки диаметром до 100 мм, КП540*</v>
      </c>
      <c r="D94" s="88">
        <f>INDEX('Обработка исходного'!G:G,ROW($B$3)+4*(ROW($B94)-ROW($B$3))+1)</f>
        <v>540</v>
      </c>
      <c r="E94" s="89">
        <f>INDEX('Обработка исходного'!H:H,ROW($B$3)+4*(ROW($B94)-ROW($B$3))+1)</f>
        <v>530</v>
      </c>
      <c r="F94" s="89">
        <f>INDEX('Обработка исходного'!I:I,ROW($B$3)+4*(ROW($B94)-ROW($B$3))+1)</f>
        <v>520</v>
      </c>
      <c r="G94" s="89">
        <f>INDEX('Обработка исходного'!J:J,ROW($B$3)+4*(ROW($B94)-ROW($B$3))+1)</f>
        <v>500</v>
      </c>
      <c r="H94" s="89">
        <f>INDEX('Обработка исходного'!K:K,ROW($B$3)+4*(ROW($B94)-ROW($B$3))+1)</f>
        <v>491</v>
      </c>
      <c r="I94" s="89">
        <f>INDEX('Обработка исходного'!L:L,ROW($B$3)+4*(ROW($B94)-ROW($B$3))+1)</f>
        <v>471</v>
      </c>
      <c r="J94" s="89">
        <f>INDEX('Обработка исходного'!M:M,ROW($B$3)+4*(ROW($B94)-ROW($B$3))+1)</f>
        <v>461</v>
      </c>
      <c r="K94" s="89">
        <f>INDEX('Обработка исходного'!N:N,ROW($B$3)+4*(ROW($B94)-ROW($B$3))+1)</f>
        <v>441</v>
      </c>
      <c r="L94" s="89">
        <f>INDEX('Обработка исходного'!O:O,ROW($B$3)+4*(ROW($B94)-ROW($B$3))+1)</f>
        <v>422</v>
      </c>
      <c r="M94" s="89">
        <f>INDEX('Обработка исходного'!P:P,ROW($B$3)+4*(ROW($B94)-ROW($B$3))+1)</f>
        <v>373</v>
      </c>
      <c r="N94" s="89">
        <f>INDEX('Обработка исходного'!Q:Q,ROW($B$3)+4*(ROW($B94)-ROW($B$3))+1)</f>
        <v>294</v>
      </c>
      <c r="O94" s="89" t="str">
        <f>INDEX('Обработка исходного'!R:R,ROW($B$3)+4*(ROW($B94)-ROW($B$3))+1)</f>
        <v>-</v>
      </c>
      <c r="P94" s="90" t="str">
        <f>INDEX('Обработка исходного'!S:S,ROW($B$3)+4*(ROW($B94)-ROW($B$3))+1)</f>
        <v>-</v>
      </c>
    </row>
    <row r="95" spans="1:16" ht="42" customHeight="1" x14ac:dyDescent="0.25">
      <c r="A95" s="79" t="str">
        <f>INDEX('Обработка исходного'!B:B,ROW($B$3)+4*(ROW($B95)-ROW($B$3)))</f>
        <v>Сталь легированная</v>
      </c>
      <c r="B95" s="81" t="str">
        <f>INDEX('Обработка исходного'!D:D,ROW($B$3)+4*(ROW($B95)-ROW($B$3)))</f>
        <v>45Х</v>
      </c>
      <c r="C95" s="78" t="str">
        <f>IF(ISBLANK(INDEX('Обработка исходного'!E:E,ROW($B$3)+4*(ROW($B95)-ROW($B$3)))),"",INDEX('Обработка исходного'!E:E,ROW($B$3)+4*(ROW($B95)-ROW($B$3))))</f>
        <v>Поковки диаметром до 100 мм, КП315*</v>
      </c>
      <c r="D95" s="88">
        <f>INDEX('Обработка исходного'!G:G,ROW($B$3)+4*(ROW($B95)-ROW($B$3))+1)</f>
        <v>315</v>
      </c>
      <c r="E95" s="89">
        <f>INDEX('Обработка исходного'!H:H,ROW($B$3)+4*(ROW($B95)-ROW($B$3))+1)</f>
        <v>304</v>
      </c>
      <c r="F95" s="89">
        <f>INDEX('Обработка исходного'!I:I,ROW($B$3)+4*(ROW($B95)-ROW($B$3))+1)</f>
        <v>294</v>
      </c>
      <c r="G95" s="89">
        <f>INDEX('Обработка исходного'!J:J,ROW($B$3)+4*(ROW($B95)-ROW($B$3))+1)</f>
        <v>294</v>
      </c>
      <c r="H95" s="89">
        <f>INDEX('Обработка исходного'!K:K,ROW($B$3)+4*(ROW($B95)-ROW($B$3))+1)</f>
        <v>284</v>
      </c>
      <c r="I95" s="89">
        <f>INDEX('Обработка исходного'!L:L,ROW($B$3)+4*(ROW($B95)-ROW($B$3))+1)</f>
        <v>275</v>
      </c>
      <c r="J95" s="89">
        <f>INDEX('Обработка исходного'!M:M,ROW($B$3)+4*(ROW($B95)-ROW($B$3))+1)</f>
        <v>265</v>
      </c>
      <c r="K95" s="89">
        <f>INDEX('Обработка исходного'!N:N,ROW($B$3)+4*(ROW($B95)-ROW($B$3))+1)</f>
        <v>255</v>
      </c>
      <c r="L95" s="89">
        <f>INDEX('Обработка исходного'!O:O,ROW($B$3)+4*(ROW($B95)-ROW($B$3))+1)</f>
        <v>245</v>
      </c>
      <c r="M95" s="89">
        <f>INDEX('Обработка исходного'!P:P,ROW($B$3)+4*(ROW($B95)-ROW($B$3))+1)</f>
        <v>216</v>
      </c>
      <c r="N95" s="89">
        <f>INDEX('Обработка исходного'!Q:Q,ROW($B$3)+4*(ROW($B95)-ROW($B$3))+1)</f>
        <v>177</v>
      </c>
      <c r="O95" s="89" t="str">
        <f>INDEX('Обработка исходного'!R:R,ROW($B$3)+4*(ROW($B95)-ROW($B$3))+1)</f>
        <v>-</v>
      </c>
      <c r="P95" s="90" t="str">
        <f>INDEX('Обработка исходного'!S:S,ROW($B$3)+4*(ROW($B95)-ROW($B$3))+1)</f>
        <v>-</v>
      </c>
    </row>
    <row r="96" spans="1:16" ht="42" customHeight="1" x14ac:dyDescent="0.25">
      <c r="A96" s="79" t="str">
        <f>INDEX('Обработка исходного'!B:B,ROW($B$3)+4*(ROW($B96)-ROW($B$3)))</f>
        <v>Сталь легированная</v>
      </c>
      <c r="B96" s="81" t="str">
        <f>INDEX('Обработка исходного'!D:D,ROW($B$3)+4*(ROW($B96)-ROW($B$3)))</f>
        <v>45Х</v>
      </c>
      <c r="C96" s="78" t="str">
        <f>IF(ISBLANK(INDEX('Обработка исходного'!E:E,ROW($B$3)+4*(ROW($B96)-ROW($B$3)))),"",INDEX('Обработка исходного'!E:E,ROW($B$3)+4*(ROW($B96)-ROW($B$3))))</f>
        <v>Поковки диаметром от 300 до 800 мм, КП315*</v>
      </c>
      <c r="D96" s="88">
        <f>INDEX('Обработка исходного'!G:G,ROW($B$3)+4*(ROW($B96)-ROW($B$3))+1)</f>
        <v>315</v>
      </c>
      <c r="E96" s="89">
        <f>INDEX('Обработка исходного'!H:H,ROW($B$3)+4*(ROW($B96)-ROW($B$3))+1)</f>
        <v>304</v>
      </c>
      <c r="F96" s="89">
        <f>INDEX('Обработка исходного'!I:I,ROW($B$3)+4*(ROW($B96)-ROW($B$3))+1)</f>
        <v>294</v>
      </c>
      <c r="G96" s="89">
        <f>INDEX('Обработка исходного'!J:J,ROW($B$3)+4*(ROW($B96)-ROW($B$3))+1)</f>
        <v>294</v>
      </c>
      <c r="H96" s="89">
        <f>INDEX('Обработка исходного'!K:K,ROW($B$3)+4*(ROW($B96)-ROW($B$3))+1)</f>
        <v>284</v>
      </c>
      <c r="I96" s="89">
        <f>INDEX('Обработка исходного'!L:L,ROW($B$3)+4*(ROW($B96)-ROW($B$3))+1)</f>
        <v>275</v>
      </c>
      <c r="J96" s="89">
        <f>INDEX('Обработка исходного'!M:M,ROW($B$3)+4*(ROW($B96)-ROW($B$3))+1)</f>
        <v>265</v>
      </c>
      <c r="K96" s="89">
        <f>INDEX('Обработка исходного'!N:N,ROW($B$3)+4*(ROW($B96)-ROW($B$3))+1)</f>
        <v>256</v>
      </c>
      <c r="L96" s="89">
        <f>INDEX('Обработка исходного'!O:O,ROW($B$3)+4*(ROW($B96)-ROW($B$3))+1)</f>
        <v>245</v>
      </c>
      <c r="M96" s="89">
        <f>INDEX('Обработка исходного'!P:P,ROW($B$3)+4*(ROW($B96)-ROW($B$3))+1)</f>
        <v>216</v>
      </c>
      <c r="N96" s="89">
        <f>INDEX('Обработка исходного'!Q:Q,ROW($B$3)+4*(ROW($B96)-ROW($B$3))+1)</f>
        <v>177</v>
      </c>
      <c r="O96" s="89" t="str">
        <f>INDEX('Обработка исходного'!R:R,ROW($B$3)+4*(ROW($B96)-ROW($B$3))+1)</f>
        <v>-</v>
      </c>
      <c r="P96" s="90" t="str">
        <f>INDEX('Обработка исходного'!S:S,ROW($B$3)+4*(ROW($B96)-ROW($B$3))+1)</f>
        <v>-</v>
      </c>
    </row>
    <row r="97" spans="1:16" ht="42" customHeight="1" x14ac:dyDescent="0.25">
      <c r="A97" s="79" t="str">
        <f>INDEX('Обработка исходного'!B:B,ROW($B$3)+4*(ROW($B97)-ROW($B$3)))</f>
        <v>Сталь легированная</v>
      </c>
      <c r="B97" s="81" t="str">
        <f>INDEX('Обработка исходного'!D:D,ROW($B$3)+4*(ROW($B97)-ROW($B$3)))</f>
        <v>45Х</v>
      </c>
      <c r="C97" s="78" t="str">
        <f>IF(ISBLANK(INDEX('Обработка исходного'!E:E,ROW($B$3)+4*(ROW($B97)-ROW($B$3)))),"",INDEX('Обработка исходного'!E:E,ROW($B$3)+4*(ROW($B97)-ROW($B$3))))</f>
        <v>Поковки диаметром до 800 мм, КП345*</v>
      </c>
      <c r="D97" s="88">
        <f>INDEX('Обработка исходного'!G:G,ROW($B$3)+4*(ROW($B97)-ROW($B$3))+1)</f>
        <v>345</v>
      </c>
      <c r="E97" s="89">
        <f>INDEX('Обработка исходного'!H:H,ROW($B$3)+4*(ROW($B97)-ROW($B$3))+1)</f>
        <v>334</v>
      </c>
      <c r="F97" s="89">
        <f>INDEX('Обработка исходного'!I:I,ROW($B$3)+4*(ROW($B97)-ROW($B$3))+1)</f>
        <v>324</v>
      </c>
      <c r="G97" s="89">
        <f>INDEX('Обработка исходного'!J:J,ROW($B$3)+4*(ROW($B97)-ROW($B$3))+1)</f>
        <v>314</v>
      </c>
      <c r="H97" s="89">
        <f>INDEX('Обработка исходного'!K:K,ROW($B$3)+4*(ROW($B97)-ROW($B$3))+1)</f>
        <v>304</v>
      </c>
      <c r="I97" s="89">
        <f>INDEX('Обработка исходного'!L:L,ROW($B$3)+4*(ROW($B97)-ROW($B$3))+1)</f>
        <v>304</v>
      </c>
      <c r="J97" s="89">
        <f>INDEX('Обработка исходного'!M:M,ROW($B$3)+4*(ROW($B97)-ROW($B$3))+1)</f>
        <v>294</v>
      </c>
      <c r="K97" s="89">
        <f>INDEX('Обработка исходного'!N:N,ROW($B$3)+4*(ROW($B97)-ROW($B$3))+1)</f>
        <v>275</v>
      </c>
      <c r="L97" s="89">
        <f>INDEX('Обработка исходного'!O:O,ROW($B$3)+4*(ROW($B97)-ROW($B$3))+1)</f>
        <v>265</v>
      </c>
      <c r="M97" s="89">
        <f>INDEX('Обработка исходного'!P:P,ROW($B$3)+4*(ROW($B97)-ROW($B$3))+1)</f>
        <v>235</v>
      </c>
      <c r="N97" s="89">
        <f>INDEX('Обработка исходного'!Q:Q,ROW($B$3)+4*(ROW($B97)-ROW($B$3))+1)</f>
        <v>186</v>
      </c>
      <c r="O97" s="89" t="str">
        <f>INDEX('Обработка исходного'!R:R,ROW($B$3)+4*(ROW($B97)-ROW($B$3))+1)</f>
        <v>-</v>
      </c>
      <c r="P97" s="90" t="str">
        <f>INDEX('Обработка исходного'!S:S,ROW($B$3)+4*(ROW($B97)-ROW($B$3))+1)</f>
        <v>-</v>
      </c>
    </row>
    <row r="98" spans="1:16" ht="42" customHeight="1" x14ac:dyDescent="0.25">
      <c r="A98" s="79" t="str">
        <f>INDEX('Обработка исходного'!B:B,ROW($B$3)+4*(ROW($B98)-ROW($B$3)))</f>
        <v>Сталь легированная</v>
      </c>
      <c r="B98" s="81" t="str">
        <f>INDEX('Обработка исходного'!D:D,ROW($B$3)+4*(ROW($B98)-ROW($B$3)))</f>
        <v>45Х</v>
      </c>
      <c r="C98" s="78" t="str">
        <f>IF(ISBLANK(INDEX('Обработка исходного'!E:E,ROW($B$3)+4*(ROW($B98)-ROW($B$3)))),"",INDEX('Обработка исходного'!E:E,ROW($B$3)+4*(ROW($B98)-ROW($B$3))))</f>
        <v>Поковки диаметром от 100 до 500 мм, КП395*</v>
      </c>
      <c r="D98" s="88">
        <f>INDEX('Обработка исходного'!G:G,ROW($B$3)+4*(ROW($B98)-ROW($B$3))+1)</f>
        <v>395</v>
      </c>
      <c r="E98" s="89">
        <f>INDEX('Обработка исходного'!H:H,ROW($B$3)+4*(ROW($B98)-ROW($B$3))+1)</f>
        <v>383</v>
      </c>
      <c r="F98" s="89">
        <f>INDEX('Обработка исходного'!I:I,ROW($B$3)+4*(ROW($B98)-ROW($B$3))+1)</f>
        <v>373</v>
      </c>
      <c r="G98" s="89">
        <f>INDEX('Обработка исходного'!J:J,ROW($B$3)+4*(ROW($B98)-ROW($B$3))+1)</f>
        <v>363</v>
      </c>
      <c r="H98" s="89">
        <f>INDEX('Обработка исходного'!K:K,ROW($B$3)+4*(ROW($B98)-ROW($B$3))+1)</f>
        <v>353</v>
      </c>
      <c r="I98" s="89">
        <f>INDEX('Обработка исходного'!L:L,ROW($B$3)+4*(ROW($B98)-ROW($B$3))+1)</f>
        <v>343</v>
      </c>
      <c r="J98" s="89">
        <f>INDEX('Обработка исходного'!M:M,ROW($B$3)+4*(ROW($B98)-ROW($B$3))+1)</f>
        <v>333</v>
      </c>
      <c r="K98" s="89">
        <f>INDEX('Обработка исходного'!N:N,ROW($B$3)+4*(ROW($B98)-ROW($B$3))+1)</f>
        <v>314</v>
      </c>
      <c r="L98" s="89">
        <f>INDEX('Обработка исходного'!O:O,ROW($B$3)+4*(ROW($B98)-ROW($B$3))+1)</f>
        <v>304</v>
      </c>
      <c r="M98" s="89">
        <f>INDEX('Обработка исходного'!P:P,ROW($B$3)+4*(ROW($B98)-ROW($B$3))+1)</f>
        <v>265</v>
      </c>
      <c r="N98" s="89">
        <f>INDEX('Обработка исходного'!Q:Q,ROW($B$3)+4*(ROW($B98)-ROW($B$3))+1)</f>
        <v>216</v>
      </c>
      <c r="O98" s="89" t="str">
        <f>INDEX('Обработка исходного'!R:R,ROW($B$3)+4*(ROW($B98)-ROW($B$3))+1)</f>
        <v>-</v>
      </c>
      <c r="P98" s="90" t="str">
        <f>INDEX('Обработка исходного'!S:S,ROW($B$3)+4*(ROW($B98)-ROW($B$3))+1)</f>
        <v>-</v>
      </c>
    </row>
    <row r="99" spans="1:16" ht="42" customHeight="1" x14ac:dyDescent="0.25">
      <c r="A99" s="79" t="str">
        <f>INDEX('Обработка исходного'!B:B,ROW($B$3)+4*(ROW($B99)-ROW($B$3)))</f>
        <v>Сталь легированная</v>
      </c>
      <c r="B99" s="81" t="str">
        <f>INDEX('Обработка исходного'!D:D,ROW($B$3)+4*(ROW($B99)-ROW($B$3)))</f>
        <v>45Х</v>
      </c>
      <c r="C99" s="78" t="str">
        <f>IF(ISBLANK(INDEX('Обработка исходного'!E:E,ROW($B$3)+4*(ROW($B99)-ROW($B$3)))),"",INDEX('Обработка исходного'!E:E,ROW($B$3)+4*(ROW($B99)-ROW($B$3))))</f>
        <v>Поковки диаметром от 100 до 500 мм, КП440*</v>
      </c>
      <c r="D99" s="88">
        <f>INDEX('Обработка исходного'!G:G,ROW($B$3)+4*(ROW($B99)-ROW($B$3))+1)</f>
        <v>440</v>
      </c>
      <c r="E99" s="89">
        <f>INDEX('Обработка исходного'!H:H,ROW($B$3)+4*(ROW($B99)-ROW($B$3))+1)</f>
        <v>432</v>
      </c>
      <c r="F99" s="89">
        <f>INDEX('Обработка исходного'!I:I,ROW($B$3)+4*(ROW($B99)-ROW($B$3))+1)</f>
        <v>422</v>
      </c>
      <c r="G99" s="89">
        <f>INDEX('Обработка исходного'!J:J,ROW($B$3)+4*(ROW($B99)-ROW($B$3))+1)</f>
        <v>412</v>
      </c>
      <c r="H99" s="89">
        <f>INDEX('Обработка исходного'!K:K,ROW($B$3)+4*(ROW($B99)-ROW($B$3))+1)</f>
        <v>392</v>
      </c>
      <c r="I99" s="89">
        <f>INDEX('Обработка исходного'!L:L,ROW($B$3)+4*(ROW($B99)-ROW($B$3))+1)</f>
        <v>392</v>
      </c>
      <c r="J99" s="89">
        <f>INDEX('Обработка исходного'!M:M,ROW($B$3)+4*(ROW($B99)-ROW($B$3))+1)</f>
        <v>373</v>
      </c>
      <c r="K99" s="89">
        <f>INDEX('Обработка исходного'!N:N,ROW($B$3)+4*(ROW($B99)-ROW($B$3))+1)</f>
        <v>353</v>
      </c>
      <c r="L99" s="89">
        <f>INDEX('Обработка исходного'!O:O,ROW($B$3)+4*(ROW($B99)-ROW($B$3))+1)</f>
        <v>343</v>
      </c>
      <c r="M99" s="89">
        <f>INDEX('Обработка исходного'!P:P,ROW($B$3)+4*(ROW($B99)-ROW($B$3))+1)</f>
        <v>294</v>
      </c>
      <c r="N99" s="89">
        <f>INDEX('Обработка исходного'!Q:Q,ROW($B$3)+4*(ROW($B99)-ROW($B$3))+1)</f>
        <v>245</v>
      </c>
      <c r="O99" s="89" t="str">
        <f>INDEX('Обработка исходного'!R:R,ROW($B$3)+4*(ROW($B99)-ROW($B$3))+1)</f>
        <v>-</v>
      </c>
      <c r="P99" s="90">
        <f>INDEX('Обработка исходного'!S:S,ROW($B$3)+4*(ROW($B99)-ROW($B$3))+1)</f>
        <v>0</v>
      </c>
    </row>
    <row r="100" spans="1:16" ht="42" customHeight="1" x14ac:dyDescent="0.25">
      <c r="A100" s="79" t="str">
        <f>INDEX('Обработка исходного'!B:B,ROW($B$3)+4*(ROW($B100)-ROW($B$3)))</f>
        <v>Сталь легированная</v>
      </c>
      <c r="B100" s="81" t="str">
        <f>INDEX('Обработка исходного'!D:D,ROW($B$3)+4*(ROW($B100)-ROW($B$3)))</f>
        <v>45Х</v>
      </c>
      <c r="C100" s="78" t="str">
        <f>IF(ISBLANK(INDEX('Обработка исходного'!E:E,ROW($B$3)+4*(ROW($B100)-ROW($B$3)))),"",INDEX('Обработка исходного'!E:E,ROW($B$3)+4*(ROW($B100)-ROW($B$3))))</f>
        <v>Поковки диаметром до 300 мм, КП490*</v>
      </c>
      <c r="D100" s="88">
        <f>INDEX('Обработка исходного'!G:G,ROW($B$3)+4*(ROW($B100)-ROW($B$3))+1)</f>
        <v>490</v>
      </c>
      <c r="E100" s="89">
        <f>INDEX('Обработка исходного'!H:H,ROW($B$3)+4*(ROW($B100)-ROW($B$3))+1)</f>
        <v>471</v>
      </c>
      <c r="F100" s="89">
        <f>INDEX('Обработка исходного'!I:I,ROW($B$3)+4*(ROW($B100)-ROW($B$3))+1)</f>
        <v>461</v>
      </c>
      <c r="G100" s="89">
        <f>INDEX('Обработка исходного'!J:J,ROW($B$3)+4*(ROW($B100)-ROW($B$3))+1)</f>
        <v>461</v>
      </c>
      <c r="H100" s="89">
        <f>INDEX('Обработка исходного'!K:K,ROW($B$3)+4*(ROW($B100)-ROW($B$3))+1)</f>
        <v>441</v>
      </c>
      <c r="I100" s="89">
        <f>INDEX('Обработка исходного'!L:L,ROW($B$3)+4*(ROW($B100)-ROW($B$3))+1)</f>
        <v>432</v>
      </c>
      <c r="J100" s="89">
        <f>INDEX('Обработка исходного'!M:M,ROW($B$3)+4*(ROW($B100)-ROW($B$3))+1)</f>
        <v>412</v>
      </c>
      <c r="K100" s="89">
        <f>INDEX('Обработка исходного'!N:N,ROW($B$3)+4*(ROW($B100)-ROW($B$3))+1)</f>
        <v>402</v>
      </c>
      <c r="L100" s="89">
        <f>INDEX('Обработка исходного'!O:O,ROW($B$3)+4*(ROW($B100)-ROW($B$3))+1)</f>
        <v>383</v>
      </c>
      <c r="M100" s="89">
        <f>INDEX('Обработка исходного'!P:P,ROW($B$3)+4*(ROW($B100)-ROW($B$3))+1)</f>
        <v>333</v>
      </c>
      <c r="N100" s="89">
        <f>INDEX('Обработка исходного'!Q:Q,ROW($B$3)+4*(ROW($B100)-ROW($B$3))+1)</f>
        <v>275</v>
      </c>
      <c r="O100" s="89" t="str">
        <f>INDEX('Обработка исходного'!R:R,ROW($B$3)+4*(ROW($B100)-ROW($B$3))+1)</f>
        <v>-</v>
      </c>
      <c r="P100" s="90" t="str">
        <f>INDEX('Обработка исходного'!S:S,ROW($B$3)+4*(ROW($B100)-ROW($B$3))+1)</f>
        <v>-</v>
      </c>
    </row>
    <row r="101" spans="1:16" ht="42" customHeight="1" x14ac:dyDescent="0.25">
      <c r="A101" s="79" t="str">
        <f>INDEX('Обработка исходного'!B:B,ROW($B$3)+4*(ROW($B101)-ROW($B$3)))</f>
        <v>Сталь легированная</v>
      </c>
      <c r="B101" s="81" t="str">
        <f>INDEX('Обработка исходного'!D:D,ROW($B$3)+4*(ROW($B101)-ROW($B$3)))</f>
        <v>45Х</v>
      </c>
      <c r="C101" s="78" t="str">
        <f>IF(ISBLANK(INDEX('Обработка исходного'!E:E,ROW($B$3)+4*(ROW($B101)-ROW($B$3)))),"",INDEX('Обработка исходного'!E:E,ROW($B$3)+4*(ROW($B101)-ROW($B$3))))</f>
        <v>Поковки диаметром от 100 до 300 мм, КП540*</v>
      </c>
      <c r="D101" s="88">
        <f>INDEX('Обработка исходного'!G:G,ROW($B$3)+4*(ROW($B101)-ROW($B$3))+1)</f>
        <v>540</v>
      </c>
      <c r="E101" s="89">
        <f>INDEX('Обработка исходного'!H:H,ROW($B$3)+4*(ROW($B101)-ROW($B$3))+1)</f>
        <v>520</v>
      </c>
      <c r="F101" s="89">
        <f>INDEX('Обработка исходного'!I:I,ROW($B$3)+4*(ROW($B101)-ROW($B$3))+1)</f>
        <v>510</v>
      </c>
      <c r="G101" s="89">
        <f>INDEX('Обработка исходного'!J:J,ROW($B$3)+4*(ROW($B101)-ROW($B$3))+1)</f>
        <v>510</v>
      </c>
      <c r="H101" s="89">
        <f>INDEX('Обработка исходного'!K:K,ROW($B$3)+4*(ROW($B101)-ROW($B$3))+1)</f>
        <v>491</v>
      </c>
      <c r="I101" s="89">
        <f>INDEX('Обработка исходного'!L:L,ROW($B$3)+4*(ROW($B101)-ROW($B$3))+1)</f>
        <v>471</v>
      </c>
      <c r="J101" s="89">
        <f>INDEX('Обработка исходного'!M:M,ROW($B$3)+4*(ROW($B101)-ROW($B$3))+1)</f>
        <v>451</v>
      </c>
      <c r="K101" s="89">
        <f>INDEX('Обработка исходного'!N:N,ROW($B$3)+4*(ROW($B101)-ROW($B$3))+1)</f>
        <v>441</v>
      </c>
      <c r="L101" s="89">
        <f>INDEX('Обработка исходного'!O:O,ROW($B$3)+4*(ROW($B101)-ROW($B$3))+1)</f>
        <v>422</v>
      </c>
      <c r="M101" s="89">
        <f>INDEX('Обработка исходного'!P:P,ROW($B$3)+4*(ROW($B101)-ROW($B$3))+1)</f>
        <v>373</v>
      </c>
      <c r="N101" s="89">
        <f>INDEX('Обработка исходного'!Q:Q,ROW($B$3)+4*(ROW($B101)-ROW($B$3))+1)</f>
        <v>304</v>
      </c>
      <c r="O101" s="89" t="str">
        <f>INDEX('Обработка исходного'!R:R,ROW($B$3)+4*(ROW($B101)-ROW($B$3))+1)</f>
        <v>-</v>
      </c>
      <c r="P101" s="90" t="str">
        <f>INDEX('Обработка исходного'!S:S,ROW($B$3)+4*(ROW($B101)-ROW($B$3))+1)</f>
        <v>-</v>
      </c>
    </row>
    <row r="102" spans="1:16" ht="42" customHeight="1" x14ac:dyDescent="0.25">
      <c r="A102" s="79" t="str">
        <f>INDEX('Обработка исходного'!B:B,ROW($B$3)+4*(ROW($B102)-ROW($B$3)))</f>
        <v>Сталь легированная</v>
      </c>
      <c r="B102" s="81" t="str">
        <f>INDEX('Обработка исходного'!D:D,ROW($B$3)+4*(ROW($B102)-ROW($B$3)))</f>
        <v>45Х</v>
      </c>
      <c r="C102" s="78" t="str">
        <f>IF(ISBLANK(INDEX('Обработка исходного'!E:E,ROW($B$3)+4*(ROW($B102)-ROW($B$3)))),"",INDEX('Обработка исходного'!E:E,ROW($B$3)+4*(ROW($B102)-ROW($B$3))))</f>
        <v>Поковки диаметром до 100 мм, КП590*</v>
      </c>
      <c r="D102" s="88">
        <f>INDEX('Обработка исходного'!G:G,ROW($B$3)+4*(ROW($B102)-ROW($B$3))+1)</f>
        <v>590</v>
      </c>
      <c r="E102" s="89">
        <f>INDEX('Обработка исходного'!H:H,ROW($B$3)+4*(ROW($B102)-ROW($B$3))+1)</f>
        <v>569</v>
      </c>
      <c r="F102" s="89">
        <f>INDEX('Обработка исходного'!I:I,ROW($B$3)+4*(ROW($B102)-ROW($B$3))+1)</f>
        <v>549</v>
      </c>
      <c r="G102" s="89">
        <f>INDEX('Обработка исходного'!J:J,ROW($B$3)+4*(ROW($B102)-ROW($B$3))+1)</f>
        <v>549</v>
      </c>
      <c r="H102" s="89">
        <f>INDEX('Обработка исходного'!K:K,ROW($B$3)+4*(ROW($B102)-ROW($B$3))+1)</f>
        <v>530</v>
      </c>
      <c r="I102" s="89">
        <f>INDEX('Обработка исходного'!L:L,ROW($B$3)+4*(ROW($B102)-ROW($B$3))+1)</f>
        <v>520</v>
      </c>
      <c r="J102" s="89">
        <f>INDEX('Обработка исходного'!M:M,ROW($B$3)+4*(ROW($B102)-ROW($B$3))+1)</f>
        <v>500</v>
      </c>
      <c r="K102" s="89">
        <f>INDEX('Обработка исходного'!N:N,ROW($B$3)+4*(ROW($B102)-ROW($B$3))+1)</f>
        <v>481</v>
      </c>
      <c r="L102" s="89">
        <f>INDEX('Обработка исходного'!O:O,ROW($B$3)+4*(ROW($B102)-ROW($B$3))+1)</f>
        <v>461</v>
      </c>
      <c r="M102" s="89">
        <f>INDEX('Обработка исходного'!P:P,ROW($B$3)+4*(ROW($B102)-ROW($B$3))+1)</f>
        <v>402</v>
      </c>
      <c r="N102" s="89">
        <f>INDEX('Обработка исходного'!Q:Q,ROW($B$3)+4*(ROW($B102)-ROW($B$3))+1)</f>
        <v>333</v>
      </c>
      <c r="O102" s="89" t="str">
        <f>INDEX('Обработка исходного'!R:R,ROW($B$3)+4*(ROW($B102)-ROW($B$3))+1)</f>
        <v>-</v>
      </c>
      <c r="P102" s="90" t="str">
        <f>INDEX('Обработка исходного'!S:S,ROW($B$3)+4*(ROW($B102)-ROW($B$3))+1)</f>
        <v>-</v>
      </c>
    </row>
    <row r="103" spans="1:16" ht="42" customHeight="1" x14ac:dyDescent="0.25">
      <c r="A103" s="79" t="str">
        <f>INDEX('Обработка исходного'!B:B,ROW($B$3)+4*(ROW($B103)-ROW($B$3)))</f>
        <v>Сталь легированная</v>
      </c>
      <c r="B103" s="81" t="str">
        <f>INDEX('Обработка исходного'!D:D,ROW($B$3)+4*(ROW($B103)-ROW($B$3)))</f>
        <v>45Х</v>
      </c>
      <c r="C103" s="78" t="str">
        <f>IF(ISBLANK(INDEX('Обработка исходного'!E:E,ROW($B$3)+4*(ROW($B103)-ROW($B$3)))),"",INDEX('Обработка исходного'!E:E,ROW($B$3)+4*(ROW($B103)-ROW($B$3))))</f>
        <v>Поковки диаметром до 100 мм, КП640*</v>
      </c>
      <c r="D103" s="88">
        <f>INDEX('Обработка исходного'!G:G,ROW($B$3)+4*(ROW($B103)-ROW($B$3))+1)</f>
        <v>640</v>
      </c>
      <c r="E103" s="89">
        <f>INDEX('Обработка исходного'!H:H,ROW($B$3)+4*(ROW($B103)-ROW($B$3))+1)</f>
        <v>618</v>
      </c>
      <c r="F103" s="89">
        <f>INDEX('Обработка исходного'!I:I,ROW($B$3)+4*(ROW($B103)-ROW($B$3))+1)</f>
        <v>598</v>
      </c>
      <c r="G103" s="89">
        <f>INDEX('Обработка исходного'!J:J,ROW($B$3)+4*(ROW($B103)-ROW($B$3))+1)</f>
        <v>579</v>
      </c>
      <c r="H103" s="89">
        <f>INDEX('Обработка исходного'!K:K,ROW($B$3)+4*(ROW($B103)-ROW($B$3))+1)</f>
        <v>569</v>
      </c>
      <c r="I103" s="89">
        <f>INDEX('Обработка исходного'!L:L,ROW($B$3)+4*(ROW($B103)-ROW($B$3))+1)</f>
        <v>569</v>
      </c>
      <c r="J103" s="89">
        <f>INDEX('Обработка исходного'!M:M,ROW($B$3)+4*(ROW($B103)-ROW($B$3))+1)</f>
        <v>549</v>
      </c>
      <c r="K103" s="89">
        <f>INDEX('Обработка исходного'!N:N,ROW($B$3)+4*(ROW($B103)-ROW($B$3))+1)</f>
        <v>510</v>
      </c>
      <c r="L103" s="89">
        <f>INDEX('Обработка исходного'!O:O,ROW($B$3)+4*(ROW($B103)-ROW($B$3))+1)</f>
        <v>491</v>
      </c>
      <c r="M103" s="89">
        <f>INDEX('Обработка исходного'!P:P,ROW($B$3)+4*(ROW($B103)-ROW($B$3))+1)</f>
        <v>441</v>
      </c>
      <c r="N103" s="89">
        <f>INDEX('Обработка исходного'!Q:Q,ROW($B$3)+4*(ROW($B103)-ROW($B$3))+1)</f>
        <v>343</v>
      </c>
      <c r="O103" s="89" t="str">
        <f>INDEX('Обработка исходного'!R:R,ROW($B$3)+4*(ROW($B103)-ROW($B$3))+1)</f>
        <v>-</v>
      </c>
      <c r="P103" s="90" t="str">
        <f>INDEX('Обработка исходного'!S:S,ROW($B$3)+4*(ROW($B103)-ROW($B$3))+1)</f>
        <v>-</v>
      </c>
    </row>
    <row r="104" spans="1:16" ht="42" customHeight="1" x14ac:dyDescent="0.25">
      <c r="A104" s="79" t="str">
        <f>INDEX('Обработка исходного'!B:B,ROW($B$3)+4*(ROW($B104)-ROW($B$3)))</f>
        <v>Сталь легированная</v>
      </c>
      <c r="B104" s="81" t="str">
        <f>INDEX('Обработка исходного'!D:D,ROW($B$3)+4*(ROW($B104)-ROW($B$3)))</f>
        <v>45Х</v>
      </c>
      <c r="C104" s="78" t="str">
        <f>IF(ISBLANK(INDEX('Обработка исходного'!E:E,ROW($B$3)+4*(ROW($B104)-ROW($B$3)))),"",INDEX('Обработка исходного'!E:E,ROW($B$3)+4*(ROW($B104)-ROW($B$3))))</f>
        <v>Прутки и полосы диаметром или толщиной до 80 мм</v>
      </c>
      <c r="D104" s="88">
        <f>INDEX('Обработка исходного'!G:G,ROW($B$3)+4*(ROW($B104)-ROW($B$3))+1)</f>
        <v>834</v>
      </c>
      <c r="E104" s="89">
        <f>INDEX('Обработка исходного'!H:H,ROW($B$3)+4*(ROW($B104)-ROW($B$3))+1)</f>
        <v>804</v>
      </c>
      <c r="F104" s="89">
        <f>INDEX('Обработка исходного'!I:I,ROW($B$3)+4*(ROW($B104)-ROW($B$3))+1)</f>
        <v>785</v>
      </c>
      <c r="G104" s="89">
        <f>INDEX('Обработка исходного'!J:J,ROW($B$3)+4*(ROW($B104)-ROW($B$3))+1)</f>
        <v>755</v>
      </c>
      <c r="H104" s="89">
        <f>INDEX('Обработка исходного'!K:K,ROW($B$3)+4*(ROW($B104)-ROW($B$3))+1)</f>
        <v>746</v>
      </c>
      <c r="I104" s="89">
        <f>INDEX('Обработка исходного'!L:L,ROW($B$3)+4*(ROW($B104)-ROW($B$3))+1)</f>
        <v>746</v>
      </c>
      <c r="J104" s="89">
        <f>INDEX('Обработка исходного'!M:M,ROW($B$3)+4*(ROW($B104)-ROW($B$3))+1)</f>
        <v>716</v>
      </c>
      <c r="K104" s="89">
        <f>INDEX('Обработка исходного'!N:N,ROW($B$3)+4*(ROW($B104)-ROW($B$3))+1)</f>
        <v>667</v>
      </c>
      <c r="L104" s="89">
        <f>INDEX('Обработка исходного'!O:O,ROW($B$3)+4*(ROW($B104)-ROW($B$3))+1)</f>
        <v>638</v>
      </c>
      <c r="M104" s="89">
        <f>INDEX('Обработка исходного'!P:P,ROW($B$3)+4*(ROW($B104)-ROW($B$3))+1)</f>
        <v>579</v>
      </c>
      <c r="N104" s="89">
        <f>INDEX('Обработка исходного'!Q:Q,ROW($B$3)+4*(ROW($B104)-ROW($B$3))+1)</f>
        <v>451</v>
      </c>
      <c r="O104" s="89" t="str">
        <f>INDEX('Обработка исходного'!R:R,ROW($B$3)+4*(ROW($B104)-ROW($B$3))+1)</f>
        <v>-</v>
      </c>
      <c r="P104" s="90" t="str">
        <f>INDEX('Обработка исходного'!S:S,ROW($B$3)+4*(ROW($B104)-ROW($B$3))+1)</f>
        <v>-</v>
      </c>
    </row>
    <row r="105" spans="1:16" ht="42" customHeight="1" x14ac:dyDescent="0.25">
      <c r="A105" s="79" t="str">
        <f>INDEX('Обработка исходного'!B:B,ROW($B$3)+4*(ROW($B105)-ROW($B$3)))</f>
        <v>Сталь легированная</v>
      </c>
      <c r="B105" s="81" t="str">
        <f>INDEX('Обработка исходного'!D:D,ROW($B$3)+4*(ROW($B105)-ROW($B$3)))</f>
        <v>45Х</v>
      </c>
      <c r="C105" s="78" t="str">
        <f>IF(ISBLANK(INDEX('Обработка исходного'!E:E,ROW($B$3)+4*(ROW($B105)-ROW($B$3)))),"",INDEX('Обработка исходного'!E:E,ROW($B$3)+4*(ROW($B105)-ROW($B$3))))</f>
        <v>Прутки и полосы диаметром или толщиной от 80 до 150 мм</v>
      </c>
      <c r="D105" s="88">
        <f>INDEX('Обработка исходного'!G:G,ROW($B$3)+4*(ROW($B105)-ROW($B$3))+1)</f>
        <v>834</v>
      </c>
      <c r="E105" s="89">
        <f>INDEX('Обработка исходного'!H:H,ROW($B$3)+4*(ROW($B105)-ROW($B$3))+1)</f>
        <v>804</v>
      </c>
      <c r="F105" s="89">
        <f>INDEX('Обработка исходного'!I:I,ROW($B$3)+4*(ROW($B105)-ROW($B$3))+1)</f>
        <v>785</v>
      </c>
      <c r="G105" s="89">
        <f>INDEX('Обработка исходного'!J:J,ROW($B$3)+4*(ROW($B105)-ROW($B$3))+1)</f>
        <v>755</v>
      </c>
      <c r="H105" s="89">
        <f>INDEX('Обработка исходного'!K:K,ROW($B$3)+4*(ROW($B105)-ROW($B$3))+1)</f>
        <v>746</v>
      </c>
      <c r="I105" s="89">
        <f>INDEX('Обработка исходного'!L:L,ROW($B$3)+4*(ROW($B105)-ROW($B$3))+1)</f>
        <v>746</v>
      </c>
      <c r="J105" s="89">
        <f>INDEX('Обработка исходного'!M:M,ROW($B$3)+4*(ROW($B105)-ROW($B$3))+1)</f>
        <v>716</v>
      </c>
      <c r="K105" s="89">
        <f>INDEX('Обработка исходного'!N:N,ROW($B$3)+4*(ROW($B105)-ROW($B$3))+1)</f>
        <v>667</v>
      </c>
      <c r="L105" s="89">
        <f>INDEX('Обработка исходного'!O:O,ROW($B$3)+4*(ROW($B105)-ROW($B$3))+1)</f>
        <v>638</v>
      </c>
      <c r="M105" s="89">
        <f>INDEX('Обработка исходного'!P:P,ROW($B$3)+4*(ROW($B105)-ROW($B$3))+1)</f>
        <v>579</v>
      </c>
      <c r="N105" s="89">
        <f>INDEX('Обработка исходного'!Q:Q,ROW($B$3)+4*(ROW($B105)-ROW($B$3))+1)</f>
        <v>451</v>
      </c>
      <c r="O105" s="89" t="str">
        <f>INDEX('Обработка исходного'!R:R,ROW($B$3)+4*(ROW($B105)-ROW($B$3))+1)</f>
        <v>-</v>
      </c>
      <c r="P105" s="90" t="str">
        <f>INDEX('Обработка исходного'!S:S,ROW($B$3)+4*(ROW($B105)-ROW($B$3))+1)</f>
        <v>-</v>
      </c>
    </row>
    <row r="106" spans="1:16" ht="42" customHeight="1" x14ac:dyDescent="0.25">
      <c r="A106" s="79" t="str">
        <f>INDEX('Обработка исходного'!B:B,ROW($B$3)+4*(ROW($B106)-ROW($B$3)))</f>
        <v>Сталь легированная</v>
      </c>
      <c r="B106" s="81" t="str">
        <f>INDEX('Обработка исходного'!D:D,ROW($B$3)+4*(ROW($B106)-ROW($B$3)))</f>
        <v>45Х</v>
      </c>
      <c r="C106" s="78" t="str">
        <f>IF(ISBLANK(INDEX('Обработка исходного'!E:E,ROW($B$3)+4*(ROW($B106)-ROW($B$3)))),"",INDEX('Обработка исходного'!E:E,ROW($B$3)+4*(ROW($B106)-ROW($B$3))))</f>
        <v>Прутки и полосы диаметром или толщиной от 150 до 250 мм</v>
      </c>
      <c r="D106" s="88">
        <f>INDEX('Обработка исходного'!G:G,ROW($B$3)+4*(ROW($B106)-ROW($B$3))+1)</f>
        <v>834</v>
      </c>
      <c r="E106" s="89">
        <f>INDEX('Обработка исходного'!H:H,ROW($B$3)+4*(ROW($B106)-ROW($B$3))+1)</f>
        <v>804</v>
      </c>
      <c r="F106" s="89">
        <f>INDEX('Обработка исходного'!I:I,ROW($B$3)+4*(ROW($B106)-ROW($B$3))+1)</f>
        <v>785</v>
      </c>
      <c r="G106" s="89">
        <f>INDEX('Обработка исходного'!J:J,ROW($B$3)+4*(ROW($B106)-ROW($B$3))+1)</f>
        <v>755</v>
      </c>
      <c r="H106" s="89">
        <f>INDEX('Обработка исходного'!K:K,ROW($B$3)+4*(ROW($B106)-ROW($B$3))+1)</f>
        <v>746</v>
      </c>
      <c r="I106" s="89">
        <f>INDEX('Обработка исходного'!L:L,ROW($B$3)+4*(ROW($B106)-ROW($B$3))+1)</f>
        <v>746</v>
      </c>
      <c r="J106" s="89">
        <f>INDEX('Обработка исходного'!M:M,ROW($B$3)+4*(ROW($B106)-ROW($B$3))+1)</f>
        <v>716</v>
      </c>
      <c r="K106" s="89">
        <f>INDEX('Обработка исходного'!N:N,ROW($B$3)+4*(ROW($B106)-ROW($B$3))+1)</f>
        <v>667</v>
      </c>
      <c r="L106" s="89">
        <f>INDEX('Обработка исходного'!O:O,ROW($B$3)+4*(ROW($B106)-ROW($B$3))+1)</f>
        <v>638</v>
      </c>
      <c r="M106" s="89">
        <f>INDEX('Обработка исходного'!P:P,ROW($B$3)+4*(ROW($B106)-ROW($B$3))+1)</f>
        <v>579</v>
      </c>
      <c r="N106" s="89">
        <f>INDEX('Обработка исходного'!Q:Q,ROW($B$3)+4*(ROW($B106)-ROW($B$3))+1)</f>
        <v>451</v>
      </c>
      <c r="O106" s="89" t="str">
        <f>INDEX('Обработка исходного'!R:R,ROW($B$3)+4*(ROW($B106)-ROW($B$3))+1)</f>
        <v>-</v>
      </c>
      <c r="P106" s="90" t="str">
        <f>INDEX('Обработка исходного'!S:S,ROW($B$3)+4*(ROW($B106)-ROW($B$3))+1)</f>
        <v>-</v>
      </c>
    </row>
    <row r="107" spans="1:16" ht="42" customHeight="1" x14ac:dyDescent="0.25">
      <c r="A107" s="79" t="str">
        <f>INDEX('Обработка исходного'!B:B,ROW($B$3)+4*(ROW($B107)-ROW($B$3)))</f>
        <v>Сталь легированная</v>
      </c>
      <c r="B107" s="81" t="str">
        <f>INDEX('Обработка исходного'!D:D,ROW($B$3)+4*(ROW($B107)-ROW($B$3)))</f>
        <v>12ХМ</v>
      </c>
      <c r="C107" s="78" t="str">
        <f>IF(ISBLANK(INDEX('Обработка исходного'!E:E,ROW($B$3)+4*(ROW($B107)-ROW($B$3)))),"",INDEX('Обработка исходного'!E:E,ROW($B$3)+4*(ROW($B107)-ROW($B$3))))</f>
        <v>Листы толщиной от 4 до 6 мм</v>
      </c>
      <c r="D107" s="88">
        <f>INDEX('Обработка исходного'!G:G,ROW($B$3)+4*(ROW($B107)-ROW($B$3))+1)</f>
        <v>235</v>
      </c>
      <c r="E107" s="89">
        <f>INDEX('Обработка исходного'!H:H,ROW($B$3)+4*(ROW($B107)-ROW($B$3))+1)</f>
        <v>235</v>
      </c>
      <c r="F107" s="89">
        <f>INDEX('Обработка исходного'!I:I,ROW($B$3)+4*(ROW($B107)-ROW($B$3))+1)</f>
        <v>235</v>
      </c>
      <c r="G107" s="89">
        <f>INDEX('Обработка исходного'!J:J,ROW($B$3)+4*(ROW($B107)-ROW($B$3))+1)</f>
        <v>235</v>
      </c>
      <c r="H107" s="89">
        <f>INDEX('Обработка исходного'!K:K,ROW($B$3)+4*(ROW($B107)-ROW($B$3))+1)</f>
        <v>226</v>
      </c>
      <c r="I107" s="89">
        <f>INDEX('Обработка исходного'!L:L,ROW($B$3)+4*(ROW($B107)-ROW($B$3))+1)</f>
        <v>226</v>
      </c>
      <c r="J107" s="89">
        <f>INDEX('Обработка исходного'!M:M,ROW($B$3)+4*(ROW($B107)-ROW($B$3))+1)</f>
        <v>226</v>
      </c>
      <c r="K107" s="89">
        <f>INDEX('Обработка исходного'!N:N,ROW($B$3)+4*(ROW($B107)-ROW($B$3))+1)</f>
        <v>206</v>
      </c>
      <c r="L107" s="89">
        <f>INDEX('Обработка исходного'!O:O,ROW($B$3)+4*(ROW($B107)-ROW($B$3))+1)</f>
        <v>196</v>
      </c>
      <c r="M107" s="89">
        <f>INDEX('Обработка исходного'!P:P,ROW($B$3)+4*(ROW($B107)-ROW($B$3))+1)</f>
        <v>186</v>
      </c>
      <c r="N107" s="89">
        <f>INDEX('Обработка исходного'!Q:Q,ROW($B$3)+4*(ROW($B107)-ROW($B$3))+1)</f>
        <v>177</v>
      </c>
      <c r="O107" s="89" t="str">
        <f>INDEX('Обработка исходного'!R:R,ROW($B$3)+4*(ROW($B107)-ROW($B$3))+1)</f>
        <v>-</v>
      </c>
      <c r="P107" s="90" t="str">
        <f>INDEX('Обработка исходного'!S:S,ROW($B$3)+4*(ROW($B107)-ROW($B$3))+1)</f>
        <v>-</v>
      </c>
    </row>
    <row r="108" spans="1:16" ht="42" customHeight="1" x14ac:dyDescent="0.25">
      <c r="A108" s="79" t="str">
        <f>INDEX('Обработка исходного'!B:B,ROW($B$3)+4*(ROW($B108)-ROW($B$3)))</f>
        <v>Сталь легированная</v>
      </c>
      <c r="B108" s="81" t="str">
        <f>INDEX('Обработка исходного'!D:D,ROW($B$3)+4*(ROW($B108)-ROW($B$3)))</f>
        <v>12ХМ</v>
      </c>
      <c r="C108" s="78" t="str">
        <f>IF(ISBLANK(INDEX('Обработка исходного'!E:E,ROW($B$3)+4*(ROW($B108)-ROW($B$3)))),"",INDEX('Обработка исходного'!E:E,ROW($B$3)+4*(ROW($B108)-ROW($B$3))))</f>
        <v>Листы толщиной от 60 до 130 мм</v>
      </c>
      <c r="D108" s="88">
        <f>INDEX('Обработка исходного'!G:G,ROW($B$3)+4*(ROW($B108)-ROW($B$3))+1)</f>
        <v>235</v>
      </c>
      <c r="E108" s="89">
        <f>INDEX('Обработка исходного'!H:H,ROW($B$3)+4*(ROW($B108)-ROW($B$3))+1)</f>
        <v>235</v>
      </c>
      <c r="F108" s="89">
        <f>INDEX('Обработка исходного'!I:I,ROW($B$3)+4*(ROW($B108)-ROW($B$3))+1)</f>
        <v>235</v>
      </c>
      <c r="G108" s="89">
        <f>INDEX('Обработка исходного'!J:J,ROW($B$3)+4*(ROW($B108)-ROW($B$3))+1)</f>
        <v>235</v>
      </c>
      <c r="H108" s="89">
        <f>INDEX('Обработка исходного'!K:K,ROW($B$3)+4*(ROW($B108)-ROW($B$3))+1)</f>
        <v>226</v>
      </c>
      <c r="I108" s="89">
        <f>INDEX('Обработка исходного'!L:L,ROW($B$3)+4*(ROW($B108)-ROW($B$3))+1)</f>
        <v>226</v>
      </c>
      <c r="J108" s="89">
        <f>INDEX('Обработка исходного'!M:M,ROW($B$3)+4*(ROW($B108)-ROW($B$3))+1)</f>
        <v>216</v>
      </c>
      <c r="K108" s="89">
        <f>INDEX('Обработка исходного'!N:N,ROW($B$3)+4*(ROW($B108)-ROW($B$3))+1)</f>
        <v>206</v>
      </c>
      <c r="L108" s="89">
        <f>INDEX('Обработка исходного'!O:O,ROW($B$3)+4*(ROW($B108)-ROW($B$3))+1)</f>
        <v>196</v>
      </c>
      <c r="M108" s="89">
        <f>INDEX('Обработка исходного'!P:P,ROW($B$3)+4*(ROW($B108)-ROW($B$3))+1)</f>
        <v>147</v>
      </c>
      <c r="N108" s="89">
        <f>INDEX('Обработка исходного'!Q:Q,ROW($B$3)+4*(ROW($B108)-ROW($B$3))+1)</f>
        <v>177</v>
      </c>
      <c r="O108" s="89" t="str">
        <f>INDEX('Обработка исходного'!R:R,ROW($B$3)+4*(ROW($B108)-ROW($B$3))+1)</f>
        <v>-</v>
      </c>
      <c r="P108" s="90" t="str">
        <f>INDEX('Обработка исходного'!S:S,ROW($B$3)+4*(ROW($B108)-ROW($B$3))+1)</f>
        <v>-</v>
      </c>
    </row>
    <row r="109" spans="1:16" ht="63.75" customHeight="1" x14ac:dyDescent="0.25">
      <c r="A109" s="79" t="str">
        <f>INDEX('Обработка исходного'!B:B,ROW($B$3)+4*(ROW($B109)-ROW($B$3)))</f>
        <v>Сталь легированная</v>
      </c>
      <c r="B109" s="81" t="str">
        <f>INDEX('Обработка исходного'!D:D,ROW($B$3)+4*(ROW($B109)-ROW($B$3)))</f>
        <v>15ХМ</v>
      </c>
      <c r="C109" s="78" t="str">
        <f>IF(ISBLANK(INDEX('Обработка исходного'!E:E,ROW($B$3)+4*(ROW($B109)-ROW($B$3)))),"",INDEX('Обработка исходного'!E:E,ROW($B$3)+4*(ROW($B109)-ROW($B$3))))</f>
        <v>Трубы бесшовные горячекатаные наружным диаметром от 10 до 465 мм с толщиной стенки от 2 до 32 мм</v>
      </c>
      <c r="D109" s="88">
        <f>INDEX('Обработка исходного'!G:G,ROW($B$3)+4*(ROW($B109)-ROW($B$3))+1)</f>
        <v>226</v>
      </c>
      <c r="E109" s="89">
        <f>INDEX('Обработка исходного'!H:H,ROW($B$3)+4*(ROW($B109)-ROW($B$3))+1)</f>
        <v>226</v>
      </c>
      <c r="F109" s="89">
        <f>INDEX('Обработка исходного'!I:I,ROW($B$3)+4*(ROW($B109)-ROW($B$3))+1)</f>
        <v>226</v>
      </c>
      <c r="G109" s="89">
        <f>INDEX('Обработка исходного'!J:J,ROW($B$3)+4*(ROW($B109)-ROW($B$3))+1)</f>
        <v>226</v>
      </c>
      <c r="H109" s="89">
        <f>INDEX('Обработка исходного'!K:K,ROW($B$3)+4*(ROW($B109)-ROW($B$3))+1)</f>
        <v>226</v>
      </c>
      <c r="I109" s="89">
        <f>INDEX('Обработка исходного'!L:L,ROW($B$3)+4*(ROW($B109)-ROW($B$3))+1)</f>
        <v>226</v>
      </c>
      <c r="J109" s="89">
        <f>INDEX('Обработка исходного'!M:M,ROW($B$3)+4*(ROW($B109)-ROW($B$3))+1)</f>
        <v>216</v>
      </c>
      <c r="K109" s="89">
        <f>INDEX('Обработка исходного'!N:N,ROW($B$3)+4*(ROW($B109)-ROW($B$3))+1)</f>
        <v>206</v>
      </c>
      <c r="L109" s="89">
        <f>INDEX('Обработка исходного'!O:O,ROW($B$3)+4*(ROW($B109)-ROW($B$3))+1)</f>
        <v>196</v>
      </c>
      <c r="M109" s="89">
        <f>INDEX('Обработка исходного'!P:P,ROW($B$3)+4*(ROW($B109)-ROW($B$3))+1)</f>
        <v>191</v>
      </c>
      <c r="N109" s="89">
        <f>INDEX('Обработка исходного'!Q:Q,ROW($B$3)+4*(ROW($B109)-ROW($B$3))+1)</f>
        <v>186</v>
      </c>
      <c r="O109" s="89" t="str">
        <f>INDEX('Обработка исходного'!R:R,ROW($B$3)+4*(ROW($B109)-ROW($B$3))+1)</f>
        <v>-</v>
      </c>
      <c r="P109" s="90" t="str">
        <f>INDEX('Обработка исходного'!S:S,ROW($B$3)+4*(ROW($B109)-ROW($B$3))+1)</f>
        <v>-</v>
      </c>
    </row>
    <row r="110" spans="1:16" ht="42" customHeight="1" x14ac:dyDescent="0.25">
      <c r="A110" s="79" t="str">
        <f>INDEX('Обработка исходного'!B:B,ROW($B$3)+4*(ROW($B110)-ROW($B$3)))</f>
        <v>Сталь легированная</v>
      </c>
      <c r="B110" s="81" t="str">
        <f>INDEX('Обработка исходного'!D:D,ROW($B$3)+4*(ROW($B110)-ROW($B$3)))</f>
        <v>15ХМ</v>
      </c>
      <c r="C110" s="78" t="str">
        <f>IF(ISBLANK(INDEX('Обработка исходного'!E:E,ROW($B$3)+4*(ROW($B110)-ROW($B$3)))),"",INDEX('Обработка исходного'!E:E,ROW($B$3)+4*(ROW($B110)-ROW($B$3))))</f>
        <v>Поковки толщиной или диаметром от 100 до 300 мм, КП195*</v>
      </c>
      <c r="D110" s="88">
        <f>INDEX('Обработка исходного'!G:G,ROW($B$3)+4*(ROW($B110)-ROW($B$3))+1)</f>
        <v>195</v>
      </c>
      <c r="E110" s="89">
        <f>INDEX('Обработка исходного'!H:H,ROW($B$3)+4*(ROW($B110)-ROW($B$3))+1)</f>
        <v>195</v>
      </c>
      <c r="F110" s="89">
        <f>INDEX('Обработка исходного'!I:I,ROW($B$3)+4*(ROW($B110)-ROW($B$3))+1)</f>
        <v>195</v>
      </c>
      <c r="G110" s="89">
        <f>INDEX('Обработка исходного'!J:J,ROW($B$3)+4*(ROW($B110)-ROW($B$3))+1)</f>
        <v>195</v>
      </c>
      <c r="H110" s="89">
        <f>INDEX('Обработка исходного'!K:K,ROW($B$3)+4*(ROW($B110)-ROW($B$3))+1)</f>
        <v>195</v>
      </c>
      <c r="I110" s="89">
        <f>INDEX('Обработка исходного'!L:L,ROW($B$3)+4*(ROW($B110)-ROW($B$3))+1)</f>
        <v>195</v>
      </c>
      <c r="J110" s="89">
        <f>INDEX('Обработка исходного'!M:M,ROW($B$3)+4*(ROW($B110)-ROW($B$3))+1)</f>
        <v>186</v>
      </c>
      <c r="K110" s="89">
        <f>INDEX('Обработка исходного'!N:N,ROW($B$3)+4*(ROW($B110)-ROW($B$3))+1)</f>
        <v>177</v>
      </c>
      <c r="L110" s="89">
        <f>INDEX('Обработка исходного'!O:O,ROW($B$3)+4*(ROW($B110)-ROW($B$3))+1)</f>
        <v>167</v>
      </c>
      <c r="M110" s="89">
        <f>INDEX('Обработка исходного'!P:P,ROW($B$3)+4*(ROW($B110)-ROW($B$3))+1)</f>
        <v>137</v>
      </c>
      <c r="N110" s="89">
        <f>INDEX('Обработка исходного'!Q:Q,ROW($B$3)+4*(ROW($B110)-ROW($B$3))+1)</f>
        <v>127</v>
      </c>
      <c r="O110" s="89" t="str">
        <f>INDEX('Обработка исходного'!R:R,ROW($B$3)+4*(ROW($B110)-ROW($B$3))+1)</f>
        <v>-</v>
      </c>
      <c r="P110" s="90" t="str">
        <f>INDEX('Обработка исходного'!S:S,ROW($B$3)+4*(ROW($B110)-ROW($B$3))+1)</f>
        <v>-</v>
      </c>
    </row>
    <row r="111" spans="1:16" ht="42" customHeight="1" x14ac:dyDescent="0.25">
      <c r="A111" s="79" t="str">
        <f>INDEX('Обработка исходного'!B:B,ROW($B$3)+4*(ROW($B111)-ROW($B$3)))</f>
        <v>Сталь легированная</v>
      </c>
      <c r="B111" s="81" t="str">
        <f>INDEX('Обработка исходного'!D:D,ROW($B$3)+4*(ROW($B111)-ROW($B$3)))</f>
        <v>15ХМ</v>
      </c>
      <c r="C111" s="78" t="str">
        <f>IF(ISBLANK(INDEX('Обработка исходного'!E:E,ROW($B$3)+4*(ROW($B111)-ROW($B$3)))),"",INDEX('Обработка исходного'!E:E,ROW($B$3)+4*(ROW($B111)-ROW($B$3))))</f>
        <v>Поковки толщиной или диаметром от 100 до 300 мм, КП215*</v>
      </c>
      <c r="D111" s="88">
        <f>INDEX('Обработка исходного'!G:G,ROW($B$3)+4*(ROW($B111)-ROW($B$3))+1)</f>
        <v>215</v>
      </c>
      <c r="E111" s="89">
        <f>INDEX('Обработка исходного'!H:H,ROW($B$3)+4*(ROW($B111)-ROW($B$3))+1)</f>
        <v>215</v>
      </c>
      <c r="F111" s="89">
        <f>INDEX('Обработка исходного'!I:I,ROW($B$3)+4*(ROW($B111)-ROW($B$3))+1)</f>
        <v>215</v>
      </c>
      <c r="G111" s="89">
        <f>INDEX('Обработка исходного'!J:J,ROW($B$3)+4*(ROW($B111)-ROW($B$3))+1)</f>
        <v>215</v>
      </c>
      <c r="H111" s="89">
        <f>INDEX('Обработка исходного'!K:K,ROW($B$3)+4*(ROW($B111)-ROW($B$3))+1)</f>
        <v>215</v>
      </c>
      <c r="I111" s="89">
        <f>INDEX('Обработка исходного'!L:L,ROW($B$3)+4*(ROW($B111)-ROW($B$3))+1)</f>
        <v>215</v>
      </c>
      <c r="J111" s="89">
        <f>INDEX('Обработка исходного'!M:M,ROW($B$3)+4*(ROW($B111)-ROW($B$3))+1)</f>
        <v>206</v>
      </c>
      <c r="K111" s="89">
        <f>INDEX('Обработка исходного'!N:N,ROW($B$3)+4*(ROW($B111)-ROW($B$3))+1)</f>
        <v>196</v>
      </c>
      <c r="L111" s="89">
        <f>INDEX('Обработка исходного'!O:O,ROW($B$3)+4*(ROW($B111)-ROW($B$3))+1)</f>
        <v>186</v>
      </c>
      <c r="M111" s="89">
        <f>INDEX('Обработка исходного'!P:P,ROW($B$3)+4*(ROW($B111)-ROW($B$3))+1)</f>
        <v>147</v>
      </c>
      <c r="N111" s="89">
        <f>INDEX('Обработка исходного'!Q:Q,ROW($B$3)+4*(ROW($B111)-ROW($B$3))+1)</f>
        <v>147</v>
      </c>
      <c r="O111" s="89" t="str">
        <f>INDEX('Обработка исходного'!R:R,ROW($B$3)+4*(ROW($B111)-ROW($B$3))+1)</f>
        <v>-</v>
      </c>
      <c r="P111" s="90" t="str">
        <f>INDEX('Обработка исходного'!S:S,ROW($B$3)+4*(ROW($B111)-ROW($B$3))+1)</f>
        <v>-</v>
      </c>
    </row>
    <row r="112" spans="1:16" ht="42" customHeight="1" x14ac:dyDescent="0.25">
      <c r="A112" s="79" t="str">
        <f>INDEX('Обработка исходного'!B:B,ROW($B$3)+4*(ROW($B112)-ROW($B$3)))</f>
        <v>Сталь легированная</v>
      </c>
      <c r="B112" s="81" t="str">
        <f>INDEX('Обработка исходного'!D:D,ROW($B$3)+4*(ROW($B112)-ROW($B$3)))</f>
        <v>15ХМ</v>
      </c>
      <c r="C112" s="78" t="str">
        <f>IF(ISBLANK(INDEX('Обработка исходного'!E:E,ROW($B$3)+4*(ROW($B112)-ROW($B$3)))),"",INDEX('Обработка исходного'!E:E,ROW($B$3)+4*(ROW($B112)-ROW($B$3))))</f>
        <v>Поковки толщиной или диаметром до 300 мм, КП245*</v>
      </c>
      <c r="D112" s="88">
        <f>INDEX('Обработка исходного'!G:G,ROW($B$3)+4*(ROW($B112)-ROW($B$3))+1)</f>
        <v>245</v>
      </c>
      <c r="E112" s="89">
        <f>INDEX('Обработка исходного'!H:H,ROW($B$3)+4*(ROW($B112)-ROW($B$3))+1)</f>
        <v>245</v>
      </c>
      <c r="F112" s="89">
        <f>INDEX('Обработка исходного'!I:I,ROW($B$3)+4*(ROW($B112)-ROW($B$3))+1)</f>
        <v>245</v>
      </c>
      <c r="G112" s="89">
        <f>INDEX('Обработка исходного'!J:J,ROW($B$3)+4*(ROW($B112)-ROW($B$3))+1)</f>
        <v>245</v>
      </c>
      <c r="H112" s="89">
        <f>INDEX('Обработка исходного'!K:K,ROW($B$3)+4*(ROW($B112)-ROW($B$3))+1)</f>
        <v>245</v>
      </c>
      <c r="I112" s="89">
        <f>INDEX('Обработка исходного'!L:L,ROW($B$3)+4*(ROW($B112)-ROW($B$3))+1)</f>
        <v>245</v>
      </c>
      <c r="J112" s="89">
        <f>INDEX('Обработка исходного'!M:M,ROW($B$3)+4*(ROW($B112)-ROW($B$3))+1)</f>
        <v>235</v>
      </c>
      <c r="K112" s="89">
        <f>INDEX('Обработка исходного'!N:N,ROW($B$3)+4*(ROW($B112)-ROW($B$3))+1)</f>
        <v>226</v>
      </c>
      <c r="L112" s="89">
        <f>INDEX('Обработка исходного'!O:O,ROW($B$3)+4*(ROW($B112)-ROW($B$3))+1)</f>
        <v>216</v>
      </c>
      <c r="M112" s="89">
        <f>INDEX('Обработка исходного'!P:P,ROW($B$3)+4*(ROW($B112)-ROW($B$3))+1)</f>
        <v>167</v>
      </c>
      <c r="N112" s="89">
        <f>INDEX('Обработка исходного'!Q:Q,ROW($B$3)+4*(ROW($B112)-ROW($B$3))+1)</f>
        <v>167</v>
      </c>
      <c r="O112" s="89" t="str">
        <f>INDEX('Обработка исходного'!R:R,ROW($B$3)+4*(ROW($B112)-ROW($B$3))+1)</f>
        <v>-</v>
      </c>
      <c r="P112" s="90" t="str">
        <f>INDEX('Обработка исходного'!S:S,ROW($B$3)+4*(ROW($B112)-ROW($B$3))+1)</f>
        <v>-</v>
      </c>
    </row>
    <row r="113" spans="1:16" ht="42" customHeight="1" x14ac:dyDescent="0.25">
      <c r="A113" s="79" t="str">
        <f>INDEX('Обработка исходного'!B:B,ROW($B$3)+4*(ROW($B113)-ROW($B$3)))</f>
        <v>Сталь легированная</v>
      </c>
      <c r="B113" s="81" t="str">
        <f>INDEX('Обработка исходного'!D:D,ROW($B$3)+4*(ROW($B113)-ROW($B$3)))</f>
        <v>15ХМ</v>
      </c>
      <c r="C113" s="78" t="str">
        <f>IF(ISBLANK(INDEX('Обработка исходного'!E:E,ROW($B$3)+4*(ROW($B113)-ROW($B$3)))),"",INDEX('Обработка исходного'!E:E,ROW($B$3)+4*(ROW($B113)-ROW($B$3))))</f>
        <v>Поковки толщиной или диаметром до 500 мм, КП275*</v>
      </c>
      <c r="D113" s="88">
        <f>INDEX('Обработка исходного'!G:G,ROW($B$3)+4*(ROW($B113)-ROW($B$3))+1)</f>
        <v>275</v>
      </c>
      <c r="E113" s="89">
        <f>INDEX('Обработка исходного'!H:H,ROW($B$3)+4*(ROW($B113)-ROW($B$3))+1)</f>
        <v>275</v>
      </c>
      <c r="F113" s="89">
        <f>INDEX('Обработка исходного'!I:I,ROW($B$3)+4*(ROW($B113)-ROW($B$3))+1)</f>
        <v>275</v>
      </c>
      <c r="G113" s="89">
        <f>INDEX('Обработка исходного'!J:J,ROW($B$3)+4*(ROW($B113)-ROW($B$3))+1)</f>
        <v>275</v>
      </c>
      <c r="H113" s="89">
        <f>INDEX('Обработка исходного'!K:K,ROW($B$3)+4*(ROW($B113)-ROW($B$3))+1)</f>
        <v>275</v>
      </c>
      <c r="I113" s="89">
        <f>INDEX('Обработка исходного'!L:L,ROW($B$3)+4*(ROW($B113)-ROW($B$3))+1)</f>
        <v>275</v>
      </c>
      <c r="J113" s="89">
        <f>INDEX('Обработка исходного'!M:M,ROW($B$3)+4*(ROW($B113)-ROW($B$3))+1)</f>
        <v>265</v>
      </c>
      <c r="K113" s="89">
        <f>INDEX('Обработка исходного'!N:N,ROW($B$3)+4*(ROW($B113)-ROW($B$3))+1)</f>
        <v>255</v>
      </c>
      <c r="L113" s="89">
        <f>INDEX('Обработка исходного'!O:O,ROW($B$3)+4*(ROW($B113)-ROW($B$3))+1)</f>
        <v>235</v>
      </c>
      <c r="M113" s="89">
        <f>INDEX('Обработка исходного'!P:P,ROW($B$3)+4*(ROW($B113)-ROW($B$3))+1)</f>
        <v>196</v>
      </c>
      <c r="N113" s="89">
        <f>INDEX('Обработка исходного'!Q:Q,ROW($B$3)+4*(ROW($B113)-ROW($B$3))+1)</f>
        <v>196</v>
      </c>
      <c r="O113" s="89" t="str">
        <f>INDEX('Обработка исходного'!R:R,ROW($B$3)+4*(ROW($B113)-ROW($B$3))+1)</f>
        <v>-</v>
      </c>
      <c r="P113" s="90" t="str">
        <f>INDEX('Обработка исходного'!S:S,ROW($B$3)+4*(ROW($B113)-ROW($B$3))+1)</f>
        <v>-</v>
      </c>
    </row>
    <row r="114" spans="1:16" ht="42" customHeight="1" x14ac:dyDescent="0.25">
      <c r="A114" s="79" t="str">
        <f>INDEX('Обработка исходного'!B:B,ROW($B$3)+4*(ROW($B114)-ROW($B$3)))</f>
        <v>Сталь легированная</v>
      </c>
      <c r="B114" s="81" t="str">
        <f>INDEX('Обработка исходного'!D:D,ROW($B$3)+4*(ROW($B114)-ROW($B$3)))</f>
        <v>15ХМ</v>
      </c>
      <c r="C114" s="78" t="str">
        <f>IF(ISBLANK(INDEX('Обработка исходного'!E:E,ROW($B$3)+4*(ROW($B114)-ROW($B$3)))),"",INDEX('Обработка исходного'!E:E,ROW($B$3)+4*(ROW($B114)-ROW($B$3))))</f>
        <v>Поковки толщиной или диаметром до 100 мм, КП315*</v>
      </c>
      <c r="D114" s="88">
        <f>INDEX('Обработка исходного'!G:G,ROW($B$3)+4*(ROW($B114)-ROW($B$3))+1)</f>
        <v>315</v>
      </c>
      <c r="E114" s="89">
        <f>INDEX('Обработка исходного'!H:H,ROW($B$3)+4*(ROW($B114)-ROW($B$3))+1)</f>
        <v>314</v>
      </c>
      <c r="F114" s="89">
        <f>INDEX('Обработка исходного'!I:I,ROW($B$3)+4*(ROW($B114)-ROW($B$3))+1)</f>
        <v>314</v>
      </c>
      <c r="G114" s="89">
        <f>INDEX('Обработка исходного'!J:J,ROW($B$3)+4*(ROW($B114)-ROW($B$3))+1)</f>
        <v>314</v>
      </c>
      <c r="H114" s="89">
        <f>INDEX('Обработка исходного'!K:K,ROW($B$3)+4*(ROW($B114)-ROW($B$3))+1)</f>
        <v>314</v>
      </c>
      <c r="I114" s="89">
        <f>INDEX('Обработка исходного'!L:L,ROW($B$3)+4*(ROW($B114)-ROW($B$3))+1)</f>
        <v>314</v>
      </c>
      <c r="J114" s="89">
        <f>INDEX('Обработка исходного'!M:M,ROW($B$3)+4*(ROW($B114)-ROW($B$3))+1)</f>
        <v>304</v>
      </c>
      <c r="K114" s="89">
        <f>INDEX('Обработка исходного'!N:N,ROW($B$3)+4*(ROW($B114)-ROW($B$3))+1)</f>
        <v>284</v>
      </c>
      <c r="L114" s="89">
        <f>INDEX('Обработка исходного'!O:O,ROW($B$3)+4*(ROW($B114)-ROW($B$3))+1)</f>
        <v>275</v>
      </c>
      <c r="M114" s="89">
        <f>INDEX('Обработка исходного'!P:P,ROW($B$3)+4*(ROW($B114)-ROW($B$3))+1)</f>
        <v>216</v>
      </c>
      <c r="N114" s="89">
        <f>INDEX('Обработка исходного'!Q:Q,ROW($B$3)+4*(ROW($B114)-ROW($B$3))+1)</f>
        <v>216</v>
      </c>
      <c r="O114" s="89" t="str">
        <f>INDEX('Обработка исходного'!R:R,ROW($B$3)+4*(ROW($B114)-ROW($B$3))+1)</f>
        <v>-</v>
      </c>
      <c r="P114" s="90" t="str">
        <f>INDEX('Обработка исходного'!S:S,ROW($B$3)+4*(ROW($B114)-ROW($B$3))+1)</f>
        <v>-</v>
      </c>
    </row>
    <row r="115" spans="1:16" ht="42" customHeight="1" x14ac:dyDescent="0.25">
      <c r="A115" s="79" t="str">
        <f>INDEX('Обработка исходного'!B:B,ROW($B$3)+4*(ROW($B115)-ROW($B$3)))</f>
        <v>Сталь легированная</v>
      </c>
      <c r="B115" s="81" t="str">
        <f>INDEX('Обработка исходного'!D:D,ROW($B$3)+4*(ROW($B115)-ROW($B$3)))</f>
        <v>15ХМ</v>
      </c>
      <c r="C115" s="78" t="str">
        <f>IF(ISBLANK(INDEX('Обработка исходного'!E:E,ROW($B$3)+4*(ROW($B115)-ROW($B$3)))),"",INDEX('Обработка исходного'!E:E,ROW($B$3)+4*(ROW($B115)-ROW($B$3))))</f>
        <v>Поковки толщиной или диаметром до 300 мм, КП345*</v>
      </c>
      <c r="D115" s="88">
        <f>INDEX('Обработка исходного'!G:G,ROW($B$3)+4*(ROW($B115)-ROW($B$3))+1)</f>
        <v>345</v>
      </c>
      <c r="E115" s="89">
        <f>INDEX('Обработка исходного'!H:H,ROW($B$3)+4*(ROW($B115)-ROW($B$3))+1)</f>
        <v>343</v>
      </c>
      <c r="F115" s="89">
        <f>INDEX('Обработка исходного'!I:I,ROW($B$3)+4*(ROW($B115)-ROW($B$3))+1)</f>
        <v>343</v>
      </c>
      <c r="G115" s="89">
        <f>INDEX('Обработка исходного'!J:J,ROW($B$3)+4*(ROW($B115)-ROW($B$3))+1)</f>
        <v>343</v>
      </c>
      <c r="H115" s="89">
        <f>INDEX('Обработка исходного'!K:K,ROW($B$3)+4*(ROW($B115)-ROW($B$3))+1)</f>
        <v>343</v>
      </c>
      <c r="I115" s="89">
        <f>INDEX('Обработка исходного'!L:L,ROW($B$3)+4*(ROW($B115)-ROW($B$3))+1)</f>
        <v>343</v>
      </c>
      <c r="J115" s="89">
        <f>INDEX('Обработка исходного'!M:M,ROW($B$3)+4*(ROW($B115)-ROW($B$3))+1)</f>
        <v>323</v>
      </c>
      <c r="K115" s="89">
        <f>INDEX('Обработка исходного'!N:N,ROW($B$3)+4*(ROW($B115)-ROW($B$3))+1)</f>
        <v>314</v>
      </c>
      <c r="L115" s="89">
        <f>INDEX('Обработка исходного'!O:O,ROW($B$3)+4*(ROW($B115)-ROW($B$3))+1)</f>
        <v>294</v>
      </c>
      <c r="M115" s="89">
        <f>INDEX('Обработка исходного'!P:P,ROW($B$3)+4*(ROW($B115)-ROW($B$3))+1)</f>
        <v>235</v>
      </c>
      <c r="N115" s="89">
        <f>INDEX('Обработка исходного'!Q:Q,ROW($B$3)+4*(ROW($B115)-ROW($B$3))+1)</f>
        <v>235</v>
      </c>
      <c r="O115" s="89" t="str">
        <f>INDEX('Обработка исходного'!R:R,ROW($B$3)+4*(ROW($B115)-ROW($B$3))+1)</f>
        <v>-</v>
      </c>
      <c r="P115" s="90" t="str">
        <f>INDEX('Обработка исходного'!S:S,ROW($B$3)+4*(ROW($B115)-ROW($B$3))+1)</f>
        <v>-</v>
      </c>
    </row>
    <row r="116" spans="1:16" ht="42" customHeight="1" x14ac:dyDescent="0.25">
      <c r="A116" s="79" t="str">
        <f>INDEX('Обработка исходного'!B:B,ROW($B$3)+4*(ROW($B116)-ROW($B$3)))</f>
        <v>Сталь легированная</v>
      </c>
      <c r="B116" s="81" t="str">
        <f>INDEX('Обработка исходного'!D:D,ROW($B$3)+4*(ROW($B116)-ROW($B$3)))</f>
        <v>15ХМ</v>
      </c>
      <c r="C116" s="78" t="str">
        <f>IF(ISBLANK(INDEX('Обработка исходного'!E:E,ROW($B$3)+4*(ROW($B116)-ROW($B$3)))),"",INDEX('Обработка исходного'!E:E,ROW($B$3)+4*(ROW($B116)-ROW($B$3))))</f>
        <v>Поковки толщиной или диаметром до 100 мм, КП395*</v>
      </c>
      <c r="D116" s="88">
        <f>INDEX('Обработка исходного'!G:G,ROW($B$3)+4*(ROW($B116)-ROW($B$3))+1)</f>
        <v>395</v>
      </c>
      <c r="E116" s="89">
        <f>INDEX('Обработка исходного'!H:H,ROW($B$3)+4*(ROW($B116)-ROW($B$3))+1)</f>
        <v>395</v>
      </c>
      <c r="F116" s="89">
        <f>INDEX('Обработка исходного'!I:I,ROW($B$3)+4*(ROW($B116)-ROW($B$3))+1)</f>
        <v>395</v>
      </c>
      <c r="G116" s="89">
        <f>INDEX('Обработка исходного'!J:J,ROW($B$3)+4*(ROW($B116)-ROW($B$3))+1)</f>
        <v>395</v>
      </c>
      <c r="H116" s="89">
        <f>INDEX('Обработка исходного'!K:K,ROW($B$3)+4*(ROW($B116)-ROW($B$3))+1)</f>
        <v>395</v>
      </c>
      <c r="I116" s="89">
        <f>INDEX('Обработка исходного'!L:L,ROW($B$3)+4*(ROW($B116)-ROW($B$3))+1)</f>
        <v>395</v>
      </c>
      <c r="J116" s="89">
        <f>INDEX('Обработка исходного'!M:M,ROW($B$3)+4*(ROW($B116)-ROW($B$3))+1)</f>
        <v>373</v>
      </c>
      <c r="K116" s="89">
        <f>INDEX('Обработка исходного'!N:N,ROW($B$3)+4*(ROW($B116)-ROW($B$3))+1)</f>
        <v>353</v>
      </c>
      <c r="L116" s="89">
        <f>INDEX('Обработка исходного'!O:O,ROW($B$3)+4*(ROW($B116)-ROW($B$3))+1)</f>
        <v>343</v>
      </c>
      <c r="M116" s="89">
        <f>INDEX('Обработка исходного'!P:P,ROW($B$3)+4*(ROW($B116)-ROW($B$3))+1)</f>
        <v>275</v>
      </c>
      <c r="N116" s="89">
        <f>INDEX('Обработка исходного'!Q:Q,ROW($B$3)+4*(ROW($B116)-ROW($B$3))+1)</f>
        <v>275</v>
      </c>
      <c r="O116" s="89" t="str">
        <f>INDEX('Обработка исходного'!R:R,ROW($B$3)+4*(ROW($B116)-ROW($B$3))+1)</f>
        <v>-</v>
      </c>
      <c r="P116" s="90" t="str">
        <f>INDEX('Обработка исходного'!S:S,ROW($B$3)+4*(ROW($B116)-ROW($B$3))+1)</f>
        <v>-</v>
      </c>
    </row>
    <row r="117" spans="1:16" ht="42" customHeight="1" x14ac:dyDescent="0.25">
      <c r="A117" s="79" t="str">
        <f>INDEX('Обработка исходного'!B:B,ROW($B$3)+4*(ROW($B117)-ROW($B$3)))</f>
        <v>Сталь легированная</v>
      </c>
      <c r="B117" s="81" t="str">
        <f>INDEX('Обработка исходного'!D:D,ROW($B$3)+4*(ROW($B117)-ROW($B$3)))</f>
        <v>15ХМ</v>
      </c>
      <c r="C117" s="78" t="str">
        <f>IF(ISBLANK(INDEX('Обработка исходного'!E:E,ROW($B$3)+4*(ROW($B117)-ROW($B$3)))),"",INDEX('Обработка исходного'!E:E,ROW($B$3)+4*(ROW($B117)-ROW($B$3))))</f>
        <v>Поковки толщиной или диаметром до 100 мм, КП440*</v>
      </c>
      <c r="D117" s="88">
        <f>INDEX('Обработка исходного'!G:G,ROW($B$3)+4*(ROW($B117)-ROW($B$3))+1)</f>
        <v>440</v>
      </c>
      <c r="E117" s="89">
        <f>INDEX('Обработка исходного'!H:H,ROW($B$3)+4*(ROW($B117)-ROW($B$3))+1)</f>
        <v>440</v>
      </c>
      <c r="F117" s="89">
        <f>INDEX('Обработка исходного'!I:I,ROW($B$3)+4*(ROW($B117)-ROW($B$3))+1)</f>
        <v>440</v>
      </c>
      <c r="G117" s="89">
        <f>INDEX('Обработка исходного'!J:J,ROW($B$3)+4*(ROW($B117)-ROW($B$3))+1)</f>
        <v>440</v>
      </c>
      <c r="H117" s="89">
        <f>INDEX('Обработка исходного'!K:K,ROW($B$3)+4*(ROW($B117)-ROW($B$3))+1)</f>
        <v>440</v>
      </c>
      <c r="I117" s="89">
        <f>INDEX('Обработка исходного'!L:L,ROW($B$3)+4*(ROW($B117)-ROW($B$3))+1)</f>
        <v>440</v>
      </c>
      <c r="J117" s="89">
        <f>INDEX('Обработка исходного'!M:M,ROW($B$3)+4*(ROW($B117)-ROW($B$3))+1)</f>
        <v>422</v>
      </c>
      <c r="K117" s="89">
        <f>INDEX('Обработка исходного'!N:N,ROW($B$3)+4*(ROW($B117)-ROW($B$3))+1)</f>
        <v>402</v>
      </c>
      <c r="L117" s="89">
        <f>INDEX('Обработка исходного'!O:O,ROW($B$3)+4*(ROW($B117)-ROW($B$3))+1)</f>
        <v>383</v>
      </c>
      <c r="M117" s="89">
        <f>INDEX('Обработка исходного'!P:P,ROW($B$3)+4*(ROW($B117)-ROW($B$3))+1)</f>
        <v>304</v>
      </c>
      <c r="N117" s="89">
        <f>INDEX('Обработка исходного'!Q:Q,ROW($B$3)+4*(ROW($B117)-ROW($B$3))+1)</f>
        <v>304</v>
      </c>
      <c r="O117" s="89" t="str">
        <f>INDEX('Обработка исходного'!R:R,ROW($B$3)+4*(ROW($B117)-ROW($B$3))+1)</f>
        <v>-</v>
      </c>
      <c r="P117" s="90" t="str">
        <f>INDEX('Обработка исходного'!S:S,ROW($B$3)+4*(ROW($B117)-ROW($B$3))+1)</f>
        <v>-</v>
      </c>
    </row>
    <row r="118" spans="1:16" ht="42" customHeight="1" x14ac:dyDescent="0.25">
      <c r="A118" s="79" t="str">
        <f>INDEX('Обработка исходного'!B:B,ROW($B$3)+4*(ROW($B118)-ROW($B$3)))</f>
        <v>Сталь легированная</v>
      </c>
      <c r="B118" s="81" t="str">
        <f>INDEX('Обработка исходного'!D:D,ROW($B$3)+4*(ROW($B118)-ROW($B$3)))</f>
        <v>15ХМ</v>
      </c>
      <c r="C118" s="78" t="str">
        <f>IF(ISBLANK(INDEX('Обработка исходного'!E:E,ROW($B$3)+4*(ROW($B118)-ROW($B$3)))),"",INDEX('Обработка исходного'!E:E,ROW($B$3)+4*(ROW($B118)-ROW($B$3))))</f>
        <v>Поковки толщиной или диаметром до 100 мм, КП490*</v>
      </c>
      <c r="D118" s="88">
        <f>INDEX('Обработка исходного'!G:G,ROW($B$3)+4*(ROW($B118)-ROW($B$3))+1)</f>
        <v>490</v>
      </c>
      <c r="E118" s="89">
        <f>INDEX('Обработка исходного'!H:H,ROW($B$3)+4*(ROW($B118)-ROW($B$3))+1)</f>
        <v>490</v>
      </c>
      <c r="F118" s="89">
        <f>INDEX('Обработка исходного'!I:I,ROW($B$3)+4*(ROW($B118)-ROW($B$3))+1)</f>
        <v>490</v>
      </c>
      <c r="G118" s="89">
        <f>INDEX('Обработка исходного'!J:J,ROW($B$3)+4*(ROW($B118)-ROW($B$3))+1)</f>
        <v>490</v>
      </c>
      <c r="H118" s="89">
        <f>INDEX('Обработка исходного'!K:K,ROW($B$3)+4*(ROW($B118)-ROW($B$3))+1)</f>
        <v>490</v>
      </c>
      <c r="I118" s="89">
        <f>INDEX('Обработка исходного'!L:L,ROW($B$3)+4*(ROW($B118)-ROW($B$3))+1)</f>
        <v>490</v>
      </c>
      <c r="J118" s="89">
        <f>INDEX('Обработка исходного'!M:M,ROW($B$3)+4*(ROW($B118)-ROW($B$3))+1)</f>
        <v>471</v>
      </c>
      <c r="K118" s="89">
        <f>INDEX('Обработка исходного'!N:N,ROW($B$3)+4*(ROW($B118)-ROW($B$3))+1)</f>
        <v>451</v>
      </c>
      <c r="L118" s="89">
        <f>INDEX('Обработка исходного'!O:O,ROW($B$3)+4*(ROW($B118)-ROW($B$3))+1)</f>
        <v>422</v>
      </c>
      <c r="M118" s="89">
        <f>INDEX('Обработка исходного'!P:P,ROW($B$3)+4*(ROW($B118)-ROW($B$3))+1)</f>
        <v>343</v>
      </c>
      <c r="N118" s="89">
        <f>INDEX('Обработка исходного'!Q:Q,ROW($B$3)+4*(ROW($B118)-ROW($B$3))+1)</f>
        <v>343</v>
      </c>
      <c r="O118" s="89" t="str">
        <f>INDEX('Обработка исходного'!R:R,ROW($B$3)+4*(ROW($B118)-ROW($B$3))+1)</f>
        <v>-</v>
      </c>
      <c r="P118" s="90" t="str">
        <f>INDEX('Обработка исходного'!S:S,ROW($B$3)+4*(ROW($B118)-ROW($B$3))+1)</f>
        <v>-</v>
      </c>
    </row>
    <row r="119" spans="1:16" ht="42" customHeight="1" x14ac:dyDescent="0.25">
      <c r="A119" s="79" t="str">
        <f>INDEX('Обработка исходного'!B:B,ROW($B$3)+4*(ROW($B119)-ROW($B$3)))</f>
        <v>Сталь легированная</v>
      </c>
      <c r="B119" s="81" t="str">
        <f>INDEX('Обработка исходного'!D:D,ROW($B$3)+4*(ROW($B119)-ROW($B$3)))</f>
        <v>20ХМ</v>
      </c>
      <c r="C119" s="78" t="str">
        <f>IF(ISBLANK(INDEX('Обработка исходного'!E:E,ROW($B$3)+4*(ROW($B119)-ROW($B$3)))),"",INDEX('Обработка исходного'!E:E,ROW($B$3)+4*(ROW($B119)-ROW($B$3))))</f>
        <v>Поковки толщиной до 100 мм, КП345*</v>
      </c>
      <c r="D119" s="88">
        <f>INDEX('Обработка исходного'!G:G,ROW($B$3)+4*(ROW($B119)-ROW($B$3))+1)</f>
        <v>345</v>
      </c>
      <c r="E119" s="89">
        <f>INDEX('Обработка исходного'!H:H,ROW($B$3)+4*(ROW($B119)-ROW($B$3))+1)</f>
        <v>345</v>
      </c>
      <c r="F119" s="89">
        <f>INDEX('Обработка исходного'!I:I,ROW($B$3)+4*(ROW($B119)-ROW($B$3))+1)</f>
        <v>345</v>
      </c>
      <c r="G119" s="89">
        <f>INDEX('Обработка исходного'!J:J,ROW($B$3)+4*(ROW($B119)-ROW($B$3))+1)</f>
        <v>345</v>
      </c>
      <c r="H119" s="89">
        <f>INDEX('Обработка исходного'!K:K,ROW($B$3)+4*(ROW($B119)-ROW($B$3))+1)</f>
        <v>333</v>
      </c>
      <c r="I119" s="89">
        <f>INDEX('Обработка исходного'!L:L,ROW($B$3)+4*(ROW($B119)-ROW($B$3))+1)</f>
        <v>333</v>
      </c>
      <c r="J119" s="89">
        <f>INDEX('Обработка исходного'!M:M,ROW($B$3)+4*(ROW($B119)-ROW($B$3))+1)</f>
        <v>333</v>
      </c>
      <c r="K119" s="89">
        <f>INDEX('Обработка исходного'!N:N,ROW($B$3)+4*(ROW($B119)-ROW($B$3))+1)</f>
        <v>333</v>
      </c>
      <c r="L119" s="89">
        <f>INDEX('Обработка исходного'!O:O,ROW($B$3)+4*(ROW($B119)-ROW($B$3))+1)</f>
        <v>333</v>
      </c>
      <c r="M119" s="89">
        <f>INDEX('Обработка исходного'!P:P,ROW($B$3)+4*(ROW($B119)-ROW($B$3))+1)</f>
        <v>304</v>
      </c>
      <c r="N119" s="89">
        <f>INDEX('Обработка исходного'!Q:Q,ROW($B$3)+4*(ROW($B119)-ROW($B$3))+1)</f>
        <v>284</v>
      </c>
      <c r="O119" s="89">
        <f>INDEX('Обработка исходного'!R:R,ROW($B$3)+4*(ROW($B119)-ROW($B$3))+1)</f>
        <v>265</v>
      </c>
      <c r="P119" s="90" t="str">
        <f>INDEX('Обработка исходного'!S:S,ROW($B$3)+4*(ROW($B119)-ROW($B$3))+1)</f>
        <v>-</v>
      </c>
    </row>
    <row r="120" spans="1:16" ht="42" customHeight="1" x14ac:dyDescent="0.25">
      <c r="A120" s="79" t="str">
        <f>INDEX('Обработка исходного'!B:B,ROW($B$3)+4*(ROW($B120)-ROW($B$3)))</f>
        <v>Сталь легированная</v>
      </c>
      <c r="B120" s="81" t="str">
        <f>INDEX('Обработка исходного'!D:D,ROW($B$3)+4*(ROW($B120)-ROW($B$3)))</f>
        <v>20ХМ</v>
      </c>
      <c r="C120" s="78" t="str">
        <f>IF(ISBLANK(INDEX('Обработка исходного'!E:E,ROW($B$3)+4*(ROW($B120)-ROW($B$3)))),"",INDEX('Обработка исходного'!E:E,ROW($B$3)+4*(ROW($B120)-ROW($B$3))))</f>
        <v>Поковки толщиной до 50 мм, КП395*</v>
      </c>
      <c r="D120" s="88">
        <f>INDEX('Обработка исходного'!G:G,ROW($B$3)+4*(ROW($B120)-ROW($B$3))+1)</f>
        <v>395</v>
      </c>
      <c r="E120" s="89">
        <f>INDEX('Обработка исходного'!H:H,ROW($B$3)+4*(ROW($B120)-ROW($B$3))+1)</f>
        <v>395</v>
      </c>
      <c r="F120" s="89">
        <f>INDEX('Обработка исходного'!I:I,ROW($B$3)+4*(ROW($B120)-ROW($B$3))+1)</f>
        <v>395</v>
      </c>
      <c r="G120" s="89">
        <f>INDEX('Обработка исходного'!J:J,ROW($B$3)+4*(ROW($B120)-ROW($B$3))+1)</f>
        <v>395</v>
      </c>
      <c r="H120" s="89">
        <f>INDEX('Обработка исходного'!K:K,ROW($B$3)+4*(ROW($B120)-ROW($B$3))+1)</f>
        <v>383</v>
      </c>
      <c r="I120" s="89">
        <f>INDEX('Обработка исходного'!L:L,ROW($B$3)+4*(ROW($B120)-ROW($B$3))+1)</f>
        <v>383</v>
      </c>
      <c r="J120" s="89">
        <f>INDEX('Обработка исходного'!M:M,ROW($B$3)+4*(ROW($B120)-ROW($B$3))+1)</f>
        <v>383</v>
      </c>
      <c r="K120" s="89">
        <f>INDEX('Обработка исходного'!N:N,ROW($B$3)+4*(ROW($B120)-ROW($B$3))+1)</f>
        <v>383</v>
      </c>
      <c r="L120" s="89">
        <f>INDEX('Обработка исходного'!O:O,ROW($B$3)+4*(ROW($B120)-ROW($B$3))+1)</f>
        <v>343</v>
      </c>
      <c r="M120" s="89">
        <f>INDEX('Обработка исходного'!P:P,ROW($B$3)+4*(ROW($B120)-ROW($B$3))+1)</f>
        <v>323</v>
      </c>
      <c r="N120" s="89">
        <f>INDEX('Обработка исходного'!Q:Q,ROW($B$3)+4*(ROW($B120)-ROW($B$3))+1)</f>
        <v>304</v>
      </c>
      <c r="O120" s="89" t="str">
        <f>INDEX('Обработка исходного'!R:R,ROW($B$3)+4*(ROW($B120)-ROW($B$3))+1)</f>
        <v>-</v>
      </c>
      <c r="P120" s="90" t="str">
        <f>INDEX('Обработка исходного'!S:S,ROW($B$3)+4*(ROW($B120)-ROW($B$3))+1)</f>
        <v>-</v>
      </c>
    </row>
    <row r="121" spans="1:16" ht="42" customHeight="1" x14ac:dyDescent="0.25">
      <c r="A121" s="79" t="str">
        <f>INDEX('Обработка исходного'!B:B,ROW($B$3)+4*(ROW($B121)-ROW($B$3)))</f>
        <v>Сталь легированная</v>
      </c>
      <c r="B121" s="81" t="str">
        <f>INDEX('Обработка исходного'!D:D,ROW($B$3)+4*(ROW($B121)-ROW($B$3)))</f>
        <v>20ХМА</v>
      </c>
      <c r="C121" s="78" t="str">
        <f>IF(ISBLANK(INDEX('Обработка исходного'!E:E,ROW($B$3)+4*(ROW($B121)-ROW($B$3)))),"",INDEX('Обработка исходного'!E:E,ROW($B$3)+4*(ROW($B121)-ROW($B$3))))</f>
        <v>Поковки и листы толщиной от 150 до 300 мм, КП345*</v>
      </c>
      <c r="D121" s="88">
        <f>INDEX('Обработка исходного'!G:G,ROW($B$3)+4*(ROW($B121)-ROW($B$3))+1)</f>
        <v>345</v>
      </c>
      <c r="E121" s="89">
        <f>INDEX('Обработка исходного'!H:H,ROW($B$3)+4*(ROW($B121)-ROW($B$3))+1)</f>
        <v>345</v>
      </c>
      <c r="F121" s="89">
        <f>INDEX('Обработка исходного'!I:I,ROW($B$3)+4*(ROW($B121)-ROW($B$3))+1)</f>
        <v>339</v>
      </c>
      <c r="G121" s="89">
        <f>INDEX('Обработка исходного'!J:J,ROW($B$3)+4*(ROW($B121)-ROW($B$3))+1)</f>
        <v>333</v>
      </c>
      <c r="H121" s="89">
        <f>INDEX('Обработка исходного'!K:K,ROW($B$3)+4*(ROW($B121)-ROW($B$3))+1)</f>
        <v>323</v>
      </c>
      <c r="I121" s="89">
        <f>INDEX('Обработка исходного'!L:L,ROW($B$3)+4*(ROW($B121)-ROW($B$3))+1)</f>
        <v>316</v>
      </c>
      <c r="J121" s="89">
        <f>INDEX('Обработка исходного'!M:M,ROW($B$3)+4*(ROW($B121)-ROW($B$3))+1)</f>
        <v>304</v>
      </c>
      <c r="K121" s="89">
        <f>INDEX('Обработка исходного'!N:N,ROW($B$3)+4*(ROW($B121)-ROW($B$3))+1)</f>
        <v>294</v>
      </c>
      <c r="L121" s="89">
        <f>INDEX('Обработка исходного'!O:O,ROW($B$3)+4*(ROW($B121)-ROW($B$3))+1)</f>
        <v>294</v>
      </c>
      <c r="M121" s="89">
        <f>INDEX('Обработка исходного'!P:P,ROW($B$3)+4*(ROW($B121)-ROW($B$3))+1)</f>
        <v>268</v>
      </c>
      <c r="N121" s="89">
        <f>INDEX('Обработка исходного'!Q:Q,ROW($B$3)+4*(ROW($B121)-ROW($B$3))+1)</f>
        <v>248</v>
      </c>
      <c r="O121" s="89" t="str">
        <f>INDEX('Обработка исходного'!R:R,ROW($B$3)+4*(ROW($B121)-ROW($B$3))+1)</f>
        <v>-</v>
      </c>
      <c r="P121" s="90" t="str">
        <f>INDEX('Обработка исходного'!S:S,ROW($B$3)+4*(ROW($B121)-ROW($B$3))+1)</f>
        <v>-</v>
      </c>
    </row>
    <row r="122" spans="1:16" ht="42" customHeight="1" x14ac:dyDescent="0.25">
      <c r="A122" s="79" t="str">
        <f>INDEX('Обработка исходного'!B:B,ROW($B$3)+4*(ROW($B122)-ROW($B$3)))</f>
        <v>Сталь легированная</v>
      </c>
      <c r="B122" s="81" t="str">
        <f>INDEX('Обработка исходного'!D:D,ROW($B$3)+4*(ROW($B122)-ROW($B$3)))</f>
        <v>20ХМА</v>
      </c>
      <c r="C122" s="78" t="str">
        <f>IF(ISBLANK(INDEX('Обработка исходного'!E:E,ROW($B$3)+4*(ROW($B122)-ROW($B$3)))),"",INDEX('Обработка исходного'!E:E,ROW($B$3)+4*(ROW($B122)-ROW($B$3))))</f>
        <v>Поковки и листы толщиной до 150 мм, КП440*</v>
      </c>
      <c r="D122" s="88">
        <f>INDEX('Обработка исходного'!G:G,ROW($B$3)+4*(ROW($B122)-ROW($B$3))+1)</f>
        <v>440</v>
      </c>
      <c r="E122" s="89">
        <f>INDEX('Обработка исходного'!H:H,ROW($B$3)+4*(ROW($B122)-ROW($B$3))+1)</f>
        <v>440</v>
      </c>
      <c r="F122" s="89">
        <f>INDEX('Обработка исходного'!I:I,ROW($B$3)+4*(ROW($B122)-ROW($B$3))+1)</f>
        <v>440</v>
      </c>
      <c r="G122" s="89">
        <f>INDEX('Обработка исходного'!J:J,ROW($B$3)+4*(ROW($B122)-ROW($B$3))+1)</f>
        <v>435</v>
      </c>
      <c r="H122" s="89">
        <f>INDEX('Обработка исходного'!K:K,ROW($B$3)+4*(ROW($B122)-ROW($B$3))+1)</f>
        <v>428</v>
      </c>
      <c r="I122" s="89">
        <f>INDEX('Обработка исходного'!L:L,ROW($B$3)+4*(ROW($B122)-ROW($B$3))+1)</f>
        <v>420</v>
      </c>
      <c r="J122" s="89">
        <f>INDEX('Обработка исходного'!M:M,ROW($B$3)+4*(ROW($B122)-ROW($B$3))+1)</f>
        <v>402</v>
      </c>
      <c r="K122" s="89">
        <f>INDEX('Обработка исходного'!N:N,ROW($B$3)+4*(ROW($B122)-ROW($B$3))+1)</f>
        <v>392</v>
      </c>
      <c r="L122" s="89">
        <f>INDEX('Обработка исходного'!O:O,ROW($B$3)+4*(ROW($B122)-ROW($B$3))+1)</f>
        <v>372</v>
      </c>
      <c r="M122" s="89">
        <f>INDEX('Обработка исходного'!P:P,ROW($B$3)+4*(ROW($B122)-ROW($B$3))+1)</f>
        <v>348</v>
      </c>
      <c r="N122" s="89">
        <f>INDEX('Обработка исходного'!Q:Q,ROW($B$3)+4*(ROW($B122)-ROW($B$3))+1)</f>
        <v>323</v>
      </c>
      <c r="O122" s="89" t="str">
        <f>INDEX('Обработка исходного'!R:R,ROW($B$3)+4*(ROW($B122)-ROW($B$3))+1)</f>
        <v>-</v>
      </c>
      <c r="P122" s="90" t="str">
        <f>INDEX('Обработка исходного'!S:S,ROW($B$3)+4*(ROW($B122)-ROW($B$3))+1)</f>
        <v>-</v>
      </c>
    </row>
    <row r="123" spans="1:16" ht="42" customHeight="1" x14ac:dyDescent="0.25">
      <c r="A123" s="79" t="str">
        <f>INDEX('Обработка исходного'!B:B,ROW($B$3)+4*(ROW($B123)-ROW($B$3)))</f>
        <v>Сталь легированная</v>
      </c>
      <c r="B123" s="81" t="str">
        <f>INDEX('Обработка исходного'!D:D,ROW($B$3)+4*(ROW($B123)-ROW($B$3)))</f>
        <v>20ХМЛ</v>
      </c>
      <c r="C123" s="78" t="str">
        <f>IF(ISBLANK(INDEX('Обработка исходного'!E:E,ROW($B$3)+4*(ROW($B123)-ROW($B$3)))),"",INDEX('Обработка исходного'!E:E,ROW($B$3)+4*(ROW($B123)-ROW($B$3))))</f>
        <v>Отливки</v>
      </c>
      <c r="D123" s="88">
        <f>INDEX('Обработка исходного'!G:G,ROW($B$3)+4*(ROW($B123)-ROW($B$3))+1)</f>
        <v>400</v>
      </c>
      <c r="E123" s="89">
        <f>INDEX('Обработка исходного'!H:H,ROW($B$3)+4*(ROW($B123)-ROW($B$3))+1)</f>
        <v>395</v>
      </c>
      <c r="F123" s="89">
        <f>INDEX('Обработка исходного'!I:I,ROW($B$3)+4*(ROW($B123)-ROW($B$3))+1)</f>
        <v>390</v>
      </c>
      <c r="G123" s="89">
        <f>INDEX('Обработка исходного'!J:J,ROW($B$3)+4*(ROW($B123)-ROW($B$3))+1)</f>
        <v>385</v>
      </c>
      <c r="H123" s="89">
        <f>INDEX('Обработка исходного'!K:K,ROW($B$3)+4*(ROW($B123)-ROW($B$3))+1)</f>
        <v>380</v>
      </c>
      <c r="I123" s="89">
        <f>INDEX('Обработка исходного'!L:L,ROW($B$3)+4*(ROW($B123)-ROW($B$3))+1)</f>
        <v>370</v>
      </c>
      <c r="J123" s="89">
        <f>INDEX('Обработка исходного'!M:M,ROW($B$3)+4*(ROW($B123)-ROW($B$3))+1)</f>
        <v>360</v>
      </c>
      <c r="K123" s="89">
        <f>INDEX('Обработка исходного'!N:N,ROW($B$3)+4*(ROW($B123)-ROW($B$3))+1)</f>
        <v>350</v>
      </c>
      <c r="L123" s="89">
        <f>INDEX('Обработка исходного'!O:O,ROW($B$3)+4*(ROW($B123)-ROW($B$3))+1)</f>
        <v>340</v>
      </c>
      <c r="M123" s="89">
        <f>INDEX('Обработка исходного'!P:P,ROW($B$3)+4*(ROW($B123)-ROW($B$3))+1)</f>
        <v>323</v>
      </c>
      <c r="N123" s="89">
        <f>INDEX('Обработка исходного'!Q:Q,ROW($B$3)+4*(ROW($B123)-ROW($B$3))+1)</f>
        <v>323</v>
      </c>
      <c r="O123" s="89" t="str">
        <f>INDEX('Обработка исходного'!R:R,ROW($B$3)+4*(ROW($B123)-ROW($B$3))+1)</f>
        <v>-</v>
      </c>
      <c r="P123" s="90" t="str">
        <f>INDEX('Обработка исходного'!S:S,ROW($B$3)+4*(ROW($B123)-ROW($B$3))+1)</f>
        <v>-</v>
      </c>
    </row>
    <row r="124" spans="1:16" ht="42" customHeight="1" x14ac:dyDescent="0.25">
      <c r="A124" s="79" t="str">
        <f>INDEX('Обработка исходного'!B:B,ROW($B$3)+4*(ROW($B124)-ROW($B$3)))</f>
        <v>Сталь легированная</v>
      </c>
      <c r="B124" s="81" t="str">
        <f>INDEX('Обработка исходного'!D:D,ROW($B$3)+4*(ROW($B124)-ROW($B$3)))</f>
        <v>20ХМФЛ</v>
      </c>
      <c r="C124" s="78" t="str">
        <f>IF(ISBLANK(INDEX('Обработка исходного'!E:E,ROW($B$3)+4*(ROW($B124)-ROW($B$3)))),"",INDEX('Обработка исходного'!E:E,ROW($B$3)+4*(ROW($B124)-ROW($B$3))))</f>
        <v>Отливки</v>
      </c>
      <c r="D124" s="88">
        <f>INDEX('Обработка исходного'!G:G,ROW($B$3)+4*(ROW($B124)-ROW($B$3))+1)</f>
        <v>314</v>
      </c>
      <c r="E124" s="89">
        <f>INDEX('Обработка исходного'!H:H,ROW($B$3)+4*(ROW($B124)-ROW($B$3))+1)</f>
        <v>314</v>
      </c>
      <c r="F124" s="89">
        <f>INDEX('Обработка исходного'!I:I,ROW($B$3)+4*(ROW($B124)-ROW($B$3))+1)</f>
        <v>314</v>
      </c>
      <c r="G124" s="89">
        <f>INDEX('Обработка исходного'!J:J,ROW($B$3)+4*(ROW($B124)-ROW($B$3))+1)</f>
        <v>314</v>
      </c>
      <c r="H124" s="89">
        <f>INDEX('Обработка исходного'!K:K,ROW($B$3)+4*(ROW($B124)-ROW($B$3))+1)</f>
        <v>290</v>
      </c>
      <c r="I124" s="89">
        <f>INDEX('Обработка исходного'!L:L,ROW($B$3)+4*(ROW($B124)-ROW($B$3))+1)</f>
        <v>280</v>
      </c>
      <c r="J124" s="89">
        <f>INDEX('Обработка исходного'!M:M,ROW($B$3)+4*(ROW($B124)-ROW($B$3))+1)</f>
        <v>270</v>
      </c>
      <c r="K124" s="89">
        <f>INDEX('Обработка исходного'!N:N,ROW($B$3)+4*(ROW($B124)-ROW($B$3))+1)</f>
        <v>270</v>
      </c>
      <c r="L124" s="89">
        <f>INDEX('Обработка исходного'!O:O,ROW($B$3)+4*(ROW($B124)-ROW($B$3))+1)</f>
        <v>270</v>
      </c>
      <c r="M124" s="89">
        <f>INDEX('Обработка исходного'!P:P,ROW($B$3)+4*(ROW($B124)-ROW($B$3))+1)</f>
        <v>270</v>
      </c>
      <c r="N124" s="89">
        <f>INDEX('Обработка исходного'!Q:Q,ROW($B$3)+4*(ROW($B124)-ROW($B$3))+1)</f>
        <v>270</v>
      </c>
      <c r="O124" s="89" t="str">
        <f>INDEX('Обработка исходного'!R:R,ROW($B$3)+4*(ROW($B124)-ROW($B$3))+1)</f>
        <v>-</v>
      </c>
      <c r="P124" s="90" t="str">
        <f>INDEX('Обработка исходного'!S:S,ROW($B$3)+4*(ROW($B124)-ROW($B$3))+1)</f>
        <v>-</v>
      </c>
    </row>
    <row r="125" spans="1:16" ht="42" customHeight="1" x14ac:dyDescent="0.25">
      <c r="A125" s="79" t="str">
        <f>INDEX('Обработка исходного'!B:B,ROW($B$3)+4*(ROW($B125)-ROW($B$3)))</f>
        <v>Сталь легированная</v>
      </c>
      <c r="B125" s="81" t="str">
        <f>INDEX('Обработка исходного'!D:D,ROW($B$3)+4*(ROW($B125)-ROW($B$3)))</f>
        <v>20ХМФЛ</v>
      </c>
      <c r="C125" s="78" t="str">
        <f>IF(ISBLANK(INDEX('Обработка исходного'!E:E,ROW($B$3)+4*(ROW($B125)-ROW($B$3)))),"",INDEX('Обработка исходного'!E:E,ROW($B$3)+4*(ROW($B125)-ROW($B$3))))</f>
        <v>Прутки и полосы толщиной или диаметром до 80 мм</v>
      </c>
      <c r="D125" s="88">
        <f>INDEX('Обработка исходного'!G:G,ROW($B$3)+4*(ROW($B125)-ROW($B$3))+1)</f>
        <v>736</v>
      </c>
      <c r="E125" s="89">
        <f>INDEX('Обработка исходного'!H:H,ROW($B$3)+4*(ROW($B125)-ROW($B$3))+1)</f>
        <v>736</v>
      </c>
      <c r="F125" s="89">
        <f>INDEX('Обработка исходного'!I:I,ROW($B$3)+4*(ROW($B125)-ROW($B$3))+1)</f>
        <v>706</v>
      </c>
      <c r="G125" s="89">
        <f>INDEX('Обработка исходного'!J:J,ROW($B$3)+4*(ROW($B125)-ROW($B$3))+1)</f>
        <v>687</v>
      </c>
      <c r="H125" s="89">
        <f>INDEX('Обработка исходного'!K:K,ROW($B$3)+4*(ROW($B125)-ROW($B$3))+1)</f>
        <v>677</v>
      </c>
      <c r="I125" s="89">
        <f>INDEX('Обработка исходного'!L:L,ROW($B$3)+4*(ROW($B125)-ROW($B$3))+1)</f>
        <v>657</v>
      </c>
      <c r="J125" s="89">
        <f>INDEX('Обработка исходного'!M:M,ROW($B$3)+4*(ROW($B125)-ROW($B$3))+1)</f>
        <v>647</v>
      </c>
      <c r="K125" s="89">
        <f>INDEX('Обработка исходного'!N:N,ROW($B$3)+4*(ROW($B125)-ROW($B$3))+1)</f>
        <v>628</v>
      </c>
      <c r="L125" s="89">
        <f>INDEX('Обработка исходного'!O:O,ROW($B$3)+4*(ROW($B125)-ROW($B$3))+1)</f>
        <v>598</v>
      </c>
      <c r="M125" s="89">
        <f>INDEX('Обработка исходного'!P:P,ROW($B$3)+4*(ROW($B125)-ROW($B$3))+1)</f>
        <v>559</v>
      </c>
      <c r="N125" s="89">
        <f>INDEX('Обработка исходного'!Q:Q,ROW($B$3)+4*(ROW($B125)-ROW($B$3))+1)</f>
        <v>510</v>
      </c>
      <c r="O125" s="89" t="str">
        <f>INDEX('Обработка исходного'!R:R,ROW($B$3)+4*(ROW($B125)-ROW($B$3))+1)</f>
        <v>-</v>
      </c>
      <c r="P125" s="90" t="str">
        <f>INDEX('Обработка исходного'!S:S,ROW($B$3)+4*(ROW($B125)-ROW($B$3))+1)</f>
        <v>-</v>
      </c>
    </row>
    <row r="126" spans="1:16" ht="42" customHeight="1" x14ac:dyDescent="0.25">
      <c r="A126" s="79" t="str">
        <f>INDEX('Обработка исходного'!B:B,ROW($B$3)+4*(ROW($B126)-ROW($B$3)))</f>
        <v>Сталь легированная</v>
      </c>
      <c r="B126" s="81" t="str">
        <f>INDEX('Обработка исходного'!D:D,ROW($B$3)+4*(ROW($B126)-ROW($B$3)))</f>
        <v>20ХМФЛ</v>
      </c>
      <c r="C126" s="78" t="str">
        <f>IF(ISBLANK(INDEX('Обработка исходного'!E:E,ROW($B$3)+4*(ROW($B126)-ROW($B$3)))),"",INDEX('Обработка исходного'!E:E,ROW($B$3)+4*(ROW($B126)-ROW($B$3))))</f>
        <v>Прутки и полосы толщиной или диаметром от 80 до 150 мм</v>
      </c>
      <c r="D126" s="88">
        <f>INDEX('Обработка исходного'!G:G,ROW($B$3)+4*(ROW($B126)-ROW($B$3))+1)</f>
        <v>736</v>
      </c>
      <c r="E126" s="89">
        <f>INDEX('Обработка исходного'!H:H,ROW($B$3)+4*(ROW($B126)-ROW($B$3))+1)</f>
        <v>736</v>
      </c>
      <c r="F126" s="89">
        <f>INDEX('Обработка исходного'!I:I,ROW($B$3)+4*(ROW($B126)-ROW($B$3))+1)</f>
        <v>706</v>
      </c>
      <c r="G126" s="89">
        <f>INDEX('Обработка исходного'!J:J,ROW($B$3)+4*(ROW($B126)-ROW($B$3))+1)</f>
        <v>687</v>
      </c>
      <c r="H126" s="89">
        <f>INDEX('Обработка исходного'!K:K,ROW($B$3)+4*(ROW($B126)-ROW($B$3))+1)</f>
        <v>677</v>
      </c>
      <c r="I126" s="89">
        <f>INDEX('Обработка исходного'!L:L,ROW($B$3)+4*(ROW($B126)-ROW($B$3))+1)</f>
        <v>657</v>
      </c>
      <c r="J126" s="89">
        <f>INDEX('Обработка исходного'!M:M,ROW($B$3)+4*(ROW($B126)-ROW($B$3))+1)</f>
        <v>647</v>
      </c>
      <c r="K126" s="89">
        <f>INDEX('Обработка исходного'!N:N,ROW($B$3)+4*(ROW($B126)-ROW($B$3))+1)</f>
        <v>628</v>
      </c>
      <c r="L126" s="89">
        <f>INDEX('Обработка исходного'!O:O,ROW($B$3)+4*(ROW($B126)-ROW($B$3))+1)</f>
        <v>598</v>
      </c>
      <c r="M126" s="89">
        <f>INDEX('Обработка исходного'!P:P,ROW($B$3)+4*(ROW($B126)-ROW($B$3))+1)</f>
        <v>559</v>
      </c>
      <c r="N126" s="89">
        <f>INDEX('Обработка исходного'!Q:Q,ROW($B$3)+4*(ROW($B126)-ROW($B$3))+1)</f>
        <v>510</v>
      </c>
      <c r="O126" s="89" t="str">
        <f>INDEX('Обработка исходного'!R:R,ROW($B$3)+4*(ROW($B126)-ROW($B$3))+1)</f>
        <v>-</v>
      </c>
      <c r="P126" s="90" t="str">
        <f>INDEX('Обработка исходного'!S:S,ROW($B$3)+4*(ROW($B126)-ROW($B$3))+1)</f>
        <v>-</v>
      </c>
    </row>
    <row r="127" spans="1:16" ht="42" customHeight="1" x14ac:dyDescent="0.25">
      <c r="A127" s="79" t="str">
        <f>INDEX('Обработка исходного'!B:B,ROW($B$3)+4*(ROW($B127)-ROW($B$3)))</f>
        <v>Сталь легированная</v>
      </c>
      <c r="B127" s="81" t="str">
        <f>INDEX('Обработка исходного'!D:D,ROW($B$3)+4*(ROW($B127)-ROW($B$3)))</f>
        <v>20ХМФЛ</v>
      </c>
      <c r="C127" s="78" t="str">
        <f>IF(ISBLANK(INDEX('Обработка исходного'!E:E,ROW($B$3)+4*(ROW($B127)-ROW($B$3)))),"",INDEX('Обработка исходного'!E:E,ROW($B$3)+4*(ROW($B127)-ROW($B$3))))</f>
        <v>Прутки и полосы толщиной или диаметром от 150 до 250 мм</v>
      </c>
      <c r="D127" s="88">
        <f>INDEX('Обработка исходного'!G:G,ROW($B$3)+4*(ROW($B127)-ROW($B$3))+1)</f>
        <v>736</v>
      </c>
      <c r="E127" s="89">
        <f>INDEX('Обработка исходного'!H:H,ROW($B$3)+4*(ROW($B127)-ROW($B$3))+1)</f>
        <v>736</v>
      </c>
      <c r="F127" s="89">
        <f>INDEX('Обработка исходного'!I:I,ROW($B$3)+4*(ROW($B127)-ROW($B$3))+1)</f>
        <v>706</v>
      </c>
      <c r="G127" s="89">
        <f>INDEX('Обработка исходного'!J:J,ROW($B$3)+4*(ROW($B127)-ROW($B$3))+1)</f>
        <v>687</v>
      </c>
      <c r="H127" s="89">
        <f>INDEX('Обработка исходного'!K:K,ROW($B$3)+4*(ROW($B127)-ROW($B$3))+1)</f>
        <v>677</v>
      </c>
      <c r="I127" s="89">
        <f>INDEX('Обработка исходного'!L:L,ROW($B$3)+4*(ROW($B127)-ROW($B$3))+1)</f>
        <v>651</v>
      </c>
      <c r="J127" s="89">
        <f>INDEX('Обработка исходного'!M:M,ROW($B$3)+4*(ROW($B127)-ROW($B$3))+1)</f>
        <v>647</v>
      </c>
      <c r="K127" s="89">
        <f>INDEX('Обработка исходного'!N:N,ROW($B$3)+4*(ROW($B127)-ROW($B$3))+1)</f>
        <v>628</v>
      </c>
      <c r="L127" s="89">
        <f>INDEX('Обработка исходного'!O:O,ROW($B$3)+4*(ROW($B127)-ROW($B$3))+1)</f>
        <v>598</v>
      </c>
      <c r="M127" s="89">
        <f>INDEX('Обработка исходного'!P:P,ROW($B$3)+4*(ROW($B127)-ROW($B$3))+1)</f>
        <v>559</v>
      </c>
      <c r="N127" s="89">
        <f>INDEX('Обработка исходного'!Q:Q,ROW($B$3)+4*(ROW($B127)-ROW($B$3))+1)</f>
        <v>510</v>
      </c>
      <c r="O127" s="89" t="str">
        <f>INDEX('Обработка исходного'!R:R,ROW($B$3)+4*(ROW($B127)-ROW($B$3))+1)</f>
        <v>-</v>
      </c>
      <c r="P127" s="90" t="str">
        <f>INDEX('Обработка исходного'!S:S,ROW($B$3)+4*(ROW($B127)-ROW($B$3))+1)</f>
        <v>-</v>
      </c>
    </row>
    <row r="128" spans="1:16" ht="42" customHeight="1" x14ac:dyDescent="0.25">
      <c r="A128" s="79" t="str">
        <f>INDEX('Обработка исходного'!B:B,ROW($B$3)+4*(ROW($B128)-ROW($B$3)))</f>
        <v>Сталь легированная</v>
      </c>
      <c r="B128" s="81" t="str">
        <f>INDEX('Обработка исходного'!D:D,ROW($B$3)+4*(ROW($B128)-ROW($B$3)))</f>
        <v>30ХМА</v>
      </c>
      <c r="C128" s="78" t="str">
        <f>IF(ISBLANK(INDEX('Обработка исходного'!E:E,ROW($B$3)+4*(ROW($B128)-ROW($B$3)))),"",INDEX('Обработка исходного'!E:E,ROW($B$3)+4*(ROW($B128)-ROW($B$3))))</f>
        <v>Трубы наружным диаметром от 25 до 710 мм с толщиной стенки от 2,5 до 50 мм</v>
      </c>
      <c r="D128" s="88">
        <f>INDEX('Обработка исходного'!G:G,ROW($B$3)+4*(ROW($B128)-ROW($B$3))+1)</f>
        <v>392</v>
      </c>
      <c r="E128" s="89">
        <f>INDEX('Обработка исходного'!H:H,ROW($B$3)+4*(ROW($B128)-ROW($B$3))+1)</f>
        <v>392</v>
      </c>
      <c r="F128" s="89">
        <f>INDEX('Обработка исходного'!I:I,ROW($B$3)+4*(ROW($B128)-ROW($B$3))+1)</f>
        <v>373</v>
      </c>
      <c r="G128" s="89">
        <f>INDEX('Обработка исходного'!J:J,ROW($B$3)+4*(ROW($B128)-ROW($B$3))+1)</f>
        <v>343</v>
      </c>
      <c r="H128" s="89">
        <f>INDEX('Обработка исходного'!K:K,ROW($B$3)+4*(ROW($B128)-ROW($B$3))+1)</f>
        <v>324</v>
      </c>
      <c r="I128" s="89">
        <f>INDEX('Обработка исходного'!L:L,ROW($B$3)+4*(ROW($B128)-ROW($B$3))+1)</f>
        <v>324</v>
      </c>
      <c r="J128" s="89">
        <f>INDEX('Обработка исходного'!M:M,ROW($B$3)+4*(ROW($B128)-ROW($B$3))+1)</f>
        <v>324</v>
      </c>
      <c r="K128" s="89">
        <f>INDEX('Обработка исходного'!N:N,ROW($B$3)+4*(ROW($B128)-ROW($B$3))+1)</f>
        <v>314</v>
      </c>
      <c r="L128" s="89">
        <f>INDEX('Обработка исходного'!O:O,ROW($B$3)+4*(ROW($B128)-ROW($B$3))+1)</f>
        <v>314</v>
      </c>
      <c r="M128" s="89">
        <f>INDEX('Обработка исходного'!P:P,ROW($B$3)+4*(ROW($B128)-ROW($B$3))+1)</f>
        <v>294</v>
      </c>
      <c r="N128" s="89">
        <f>INDEX('Обработка исходного'!Q:Q,ROW($B$3)+4*(ROW($B128)-ROW($B$3))+1)</f>
        <v>294</v>
      </c>
      <c r="O128" s="89" t="str">
        <f>INDEX('Обработка исходного'!R:R,ROW($B$3)+4*(ROW($B128)-ROW($B$3))+1)</f>
        <v>-</v>
      </c>
      <c r="P128" s="90" t="str">
        <f>INDEX('Обработка исходного'!S:S,ROW($B$3)+4*(ROW($B128)-ROW($B$3))+1)</f>
        <v>-</v>
      </c>
    </row>
    <row r="129" spans="1:16" ht="42" customHeight="1" x14ac:dyDescent="0.25">
      <c r="A129" s="79" t="str">
        <f>INDEX('Обработка исходного'!B:B,ROW($B$3)+4*(ROW($B129)-ROW($B$3)))</f>
        <v>Сталь легированная</v>
      </c>
      <c r="B129" s="81" t="str">
        <f>INDEX('Обработка исходного'!D:D,ROW($B$3)+4*(ROW($B129)-ROW($B$3)))</f>
        <v>30ХМА</v>
      </c>
      <c r="C129" s="78" t="str">
        <f>IF(ISBLANK(INDEX('Обработка исходного'!E:E,ROW($B$3)+4*(ROW($B129)-ROW($B$3)))),"",INDEX('Обработка исходного'!E:E,ROW($B$3)+4*(ROW($B129)-ROW($B$3))))</f>
        <v>Заготовки крепежных деталей толщиной или диаметром до 100 мм, КП395*</v>
      </c>
      <c r="D129" s="88">
        <f>INDEX('Обработка исходного'!G:G,ROW($B$3)+4*(ROW($B129)-ROW($B$3))+1)</f>
        <v>395</v>
      </c>
      <c r="E129" s="89">
        <f>INDEX('Обработка исходного'!H:H,ROW($B$3)+4*(ROW($B129)-ROW($B$3))+1)</f>
        <v>395</v>
      </c>
      <c r="F129" s="89">
        <f>INDEX('Обработка исходного'!I:I,ROW($B$3)+4*(ROW($B129)-ROW($B$3))+1)</f>
        <v>373</v>
      </c>
      <c r="G129" s="89">
        <f>INDEX('Обработка исходного'!J:J,ROW($B$3)+4*(ROW($B129)-ROW($B$3))+1)</f>
        <v>353</v>
      </c>
      <c r="H129" s="89">
        <f>INDEX('Обработка исходного'!K:K,ROW($B$3)+4*(ROW($B129)-ROW($B$3))+1)</f>
        <v>323</v>
      </c>
      <c r="I129" s="89">
        <f>INDEX('Обработка исходного'!L:L,ROW($B$3)+4*(ROW($B129)-ROW($B$3))+1)</f>
        <v>323</v>
      </c>
      <c r="J129" s="89">
        <f>INDEX('Обработка исходного'!M:M,ROW($B$3)+4*(ROW($B129)-ROW($B$3))+1)</f>
        <v>323</v>
      </c>
      <c r="K129" s="89">
        <f>INDEX('Обработка исходного'!N:N,ROW($B$3)+4*(ROW($B129)-ROW($B$3))+1)</f>
        <v>314</v>
      </c>
      <c r="L129" s="89">
        <f>INDEX('Обработка исходного'!O:O,ROW($B$3)+4*(ROW($B129)-ROW($B$3))+1)</f>
        <v>314</v>
      </c>
      <c r="M129" s="89">
        <f>INDEX('Обработка исходного'!P:P,ROW($B$3)+4*(ROW($B129)-ROW($B$3))+1)</f>
        <v>294</v>
      </c>
      <c r="N129" s="89">
        <f>INDEX('Обработка исходного'!Q:Q,ROW($B$3)+4*(ROW($B129)-ROW($B$3))+1)</f>
        <v>275</v>
      </c>
      <c r="O129" s="89" t="str">
        <f>INDEX('Обработка исходного'!R:R,ROW($B$3)+4*(ROW($B129)-ROW($B$3))+1)</f>
        <v>-</v>
      </c>
      <c r="P129" s="90" t="str">
        <f>INDEX('Обработка исходного'!S:S,ROW($B$3)+4*(ROW($B129)-ROW($B$3))+1)</f>
        <v>-</v>
      </c>
    </row>
    <row r="130" spans="1:16" ht="42" customHeight="1" x14ac:dyDescent="0.25">
      <c r="A130" s="79" t="str">
        <f>INDEX('Обработка исходного'!B:B,ROW($B$3)+4*(ROW($B130)-ROW($B$3)))</f>
        <v>Сталь легированная</v>
      </c>
      <c r="B130" s="81" t="str">
        <f>INDEX('Обработка исходного'!D:D,ROW($B$3)+4*(ROW($B130)-ROW($B$3)))</f>
        <v>30ХМА</v>
      </c>
      <c r="C130" s="78" t="str">
        <f>IF(ISBLANK(INDEX('Обработка исходного'!E:E,ROW($B$3)+4*(ROW($B130)-ROW($B$3)))),"",INDEX('Обработка исходного'!E:E,ROW($B$3)+4*(ROW($B130)-ROW($B$3))))</f>
        <v>Заготовки крепежных деталей толщиной или диаметром до 300 мм, КП440*</v>
      </c>
      <c r="D130" s="88">
        <f>INDEX('Обработка исходного'!G:G,ROW($B$3)+4*(ROW($B130)-ROW($B$3))+1)</f>
        <v>440</v>
      </c>
      <c r="E130" s="89">
        <f>INDEX('Обработка исходного'!H:H,ROW($B$3)+4*(ROW($B130)-ROW($B$3))+1)</f>
        <v>425</v>
      </c>
      <c r="F130" s="89">
        <f>INDEX('Обработка исходного'!I:I,ROW($B$3)+4*(ROW($B130)-ROW($B$3))+1)</f>
        <v>415</v>
      </c>
      <c r="G130" s="89">
        <f>INDEX('Обработка исходного'!J:J,ROW($B$3)+4*(ROW($B130)-ROW($B$3))+1)</f>
        <v>390</v>
      </c>
      <c r="H130" s="89">
        <f>INDEX('Обработка исходного'!K:K,ROW($B$3)+4*(ROW($B130)-ROW($B$3))+1)</f>
        <v>365</v>
      </c>
      <c r="I130" s="89">
        <f>INDEX('Обработка исходного'!L:L,ROW($B$3)+4*(ROW($B130)-ROW($B$3))+1)</f>
        <v>345</v>
      </c>
      <c r="J130" s="89">
        <f>INDEX('Обработка исходного'!M:M,ROW($B$3)+4*(ROW($B130)-ROW($B$3))+1)</f>
        <v>323</v>
      </c>
      <c r="K130" s="89">
        <f>INDEX('Обработка исходного'!N:N,ROW($B$3)+4*(ROW($B130)-ROW($B$3))+1)</f>
        <v>294</v>
      </c>
      <c r="L130" s="89">
        <f>INDEX('Обработка исходного'!O:O,ROW($B$3)+4*(ROW($B130)-ROW($B$3))+1)</f>
        <v>275</v>
      </c>
      <c r="M130" s="89">
        <f>INDEX('Обработка исходного'!P:P,ROW($B$3)+4*(ROW($B130)-ROW($B$3))+1)</f>
        <v>265</v>
      </c>
      <c r="N130" s="89">
        <f>INDEX('Обработка исходного'!Q:Q,ROW($B$3)+4*(ROW($B130)-ROW($B$3))+1)</f>
        <v>255</v>
      </c>
      <c r="O130" s="89" t="str">
        <f>INDEX('Обработка исходного'!R:R,ROW($B$3)+4*(ROW($B130)-ROW($B$3))+1)</f>
        <v>-</v>
      </c>
      <c r="P130" s="90" t="str">
        <f>INDEX('Обработка исходного'!S:S,ROW($B$3)+4*(ROW($B130)-ROW($B$3))+1)</f>
        <v>-</v>
      </c>
    </row>
    <row r="131" spans="1:16" ht="42" customHeight="1" x14ac:dyDescent="0.25">
      <c r="A131" s="79" t="str">
        <f>INDEX('Обработка исходного'!B:B,ROW($B$3)+4*(ROW($B131)-ROW($B$3)))</f>
        <v>Сталь легированная</v>
      </c>
      <c r="B131" s="81" t="str">
        <f>INDEX('Обработка исходного'!D:D,ROW($B$3)+4*(ROW($B131)-ROW($B$3)))</f>
        <v>30ХМА</v>
      </c>
      <c r="C131" s="78" t="str">
        <f>IF(ISBLANK(INDEX('Обработка исходного'!E:E,ROW($B$3)+4*(ROW($B131)-ROW($B$3)))),"",INDEX('Обработка исходного'!E:E,ROW($B$3)+4*(ROW($B131)-ROW($B$3))))</f>
        <v>Заготовки крепежных деталей толщиной или диаметром от 100 до 200 мм, КП490*</v>
      </c>
      <c r="D131" s="88">
        <f>INDEX('Обработка исходного'!G:G,ROW($B$3)+4*(ROW($B131)-ROW($B$3))+1)</f>
        <v>490</v>
      </c>
      <c r="E131" s="89">
        <f>INDEX('Обработка исходного'!H:H,ROW($B$3)+4*(ROW($B131)-ROW($B$3))+1)</f>
        <v>490</v>
      </c>
      <c r="F131" s="89">
        <f>INDEX('Обработка исходного'!I:I,ROW($B$3)+4*(ROW($B131)-ROW($B$3))+1)</f>
        <v>461</v>
      </c>
      <c r="G131" s="89">
        <f>INDEX('Обработка исходного'!J:J,ROW($B$3)+4*(ROW($B131)-ROW($B$3))+1)</f>
        <v>441</v>
      </c>
      <c r="H131" s="89">
        <f>INDEX('Обработка исходного'!K:K,ROW($B$3)+4*(ROW($B131)-ROW($B$3))+1)</f>
        <v>402</v>
      </c>
      <c r="I131" s="89">
        <f>INDEX('Обработка исходного'!L:L,ROW($B$3)+4*(ROW($B131)-ROW($B$3))+1)</f>
        <v>382</v>
      </c>
      <c r="J131" s="89">
        <f>INDEX('Обработка исходного'!M:M,ROW($B$3)+4*(ROW($B131)-ROW($B$3))+1)</f>
        <v>367</v>
      </c>
      <c r="K131" s="89">
        <f>INDEX('Обработка исходного'!N:N,ROW($B$3)+4*(ROW($B131)-ROW($B$3))+1)</f>
        <v>343</v>
      </c>
      <c r="L131" s="89">
        <f>INDEX('Обработка исходного'!O:O,ROW($B$3)+4*(ROW($B131)-ROW($B$3))+1)</f>
        <v>323</v>
      </c>
      <c r="M131" s="89">
        <f>INDEX('Обработка исходного'!P:P,ROW($B$3)+4*(ROW($B131)-ROW($B$3))+1)</f>
        <v>304</v>
      </c>
      <c r="N131" s="89">
        <f>INDEX('Обработка исходного'!Q:Q,ROW($B$3)+4*(ROW($B131)-ROW($B$3))+1)</f>
        <v>294</v>
      </c>
      <c r="O131" s="89" t="str">
        <f>INDEX('Обработка исходного'!R:R,ROW($B$3)+4*(ROW($B131)-ROW($B$3))+1)</f>
        <v>-</v>
      </c>
      <c r="P131" s="90" t="str">
        <f>INDEX('Обработка исходного'!S:S,ROW($B$3)+4*(ROW($B131)-ROW($B$3))+1)</f>
        <v>-</v>
      </c>
    </row>
    <row r="132" spans="1:16" ht="42" customHeight="1" x14ac:dyDescent="0.25">
      <c r="A132" s="79" t="str">
        <f>INDEX('Обработка исходного'!B:B,ROW($B$3)+4*(ROW($B132)-ROW($B$3)))</f>
        <v>Сталь легированная</v>
      </c>
      <c r="B132" s="81" t="str">
        <f>INDEX('Обработка исходного'!D:D,ROW($B$3)+4*(ROW($B132)-ROW($B$3)))</f>
        <v>30ХМА</v>
      </c>
      <c r="C132" s="78" t="str">
        <f>IF(ISBLANK(INDEX('Обработка исходного'!E:E,ROW($B$3)+4*(ROW($B132)-ROW($B$3)))),"",INDEX('Обработка исходного'!E:E,ROW($B$3)+4*(ROW($B132)-ROW($B$3))))</f>
        <v>Заготовки крепежных деталей толщиной или диаметром до 100 мм КП590*</v>
      </c>
      <c r="D132" s="88">
        <f>INDEX('Обработка исходного'!G:G,ROW($B$3)+4*(ROW($B132)-ROW($B$3))+1)</f>
        <v>590</v>
      </c>
      <c r="E132" s="89">
        <f>INDEX('Обработка исходного'!H:H,ROW($B$3)+4*(ROW($B132)-ROW($B$3))+1)</f>
        <v>569</v>
      </c>
      <c r="F132" s="89">
        <f>INDEX('Обработка исходного'!I:I,ROW($B$3)+4*(ROW($B132)-ROW($B$3))+1)</f>
        <v>559</v>
      </c>
      <c r="G132" s="89">
        <f>INDEX('Обработка исходного'!J:J,ROW($B$3)+4*(ROW($B132)-ROW($B$3))+1)</f>
        <v>510</v>
      </c>
      <c r="H132" s="89">
        <f>INDEX('Обработка исходного'!K:K,ROW($B$3)+4*(ROW($B132)-ROW($B$3))+1)</f>
        <v>461</v>
      </c>
      <c r="I132" s="89">
        <f>INDEX('Обработка исходного'!L:L,ROW($B$3)+4*(ROW($B132)-ROW($B$3))+1)</f>
        <v>481</v>
      </c>
      <c r="J132" s="89">
        <f>INDEX('Обработка исходного'!M:M,ROW($B$3)+4*(ROW($B132)-ROW($B$3))+1)</f>
        <v>412</v>
      </c>
      <c r="K132" s="89">
        <f>INDEX('Обработка исходного'!N:N,ROW($B$3)+4*(ROW($B132)-ROW($B$3))+1)</f>
        <v>392</v>
      </c>
      <c r="L132" s="89">
        <f>INDEX('Обработка исходного'!O:O,ROW($B$3)+4*(ROW($B132)-ROW($B$3))+1)</f>
        <v>392</v>
      </c>
      <c r="M132" s="89">
        <f>INDEX('Обработка исходного'!P:P,ROW($B$3)+4*(ROW($B132)-ROW($B$3))+1)</f>
        <v>353</v>
      </c>
      <c r="N132" s="89">
        <f>INDEX('Обработка исходного'!Q:Q,ROW($B$3)+4*(ROW($B132)-ROW($B$3))+1)</f>
        <v>343</v>
      </c>
      <c r="O132" s="89" t="str">
        <f>INDEX('Обработка исходного'!R:R,ROW($B$3)+4*(ROW($B132)-ROW($B$3))+1)</f>
        <v>-</v>
      </c>
      <c r="P132" s="90" t="str">
        <f>INDEX('Обработка исходного'!S:S,ROW($B$3)+4*(ROW($B132)-ROW($B$3))+1)</f>
        <v>-</v>
      </c>
    </row>
    <row r="133" spans="1:16" ht="42" customHeight="1" x14ac:dyDescent="0.25">
      <c r="A133" s="79" t="str">
        <f>INDEX('Обработка исходного'!B:B,ROW($B$3)+4*(ROW($B133)-ROW($B$3)))</f>
        <v>Сталь легированная</v>
      </c>
      <c r="B133" s="81" t="str">
        <f>INDEX('Обработка исходного'!D:D,ROW($B$3)+4*(ROW($B133)-ROW($B$3)))</f>
        <v>30ХМА</v>
      </c>
      <c r="C133" s="78" t="str">
        <f>IF(ISBLANK(INDEX('Обработка исходного'!E:E,ROW($B$3)+4*(ROW($B133)-ROW($B$3)))),"",INDEX('Обработка исходного'!E:E,ROW($B$3)+4*(ROW($B133)-ROW($B$3))))</f>
        <v>Заготовки крепежных деталей толщиной или диаметром до 300 мм, КП640*</v>
      </c>
      <c r="D133" s="88">
        <f>INDEX('Обработка исходного'!G:G,ROW($B$3)+4*(ROW($B133)-ROW($B$3))+1)</f>
        <v>640</v>
      </c>
      <c r="E133" s="89">
        <f>INDEX('Обработка исходного'!H:H,ROW($B$3)+4*(ROW($B133)-ROW($B$3))+1)</f>
        <v>617</v>
      </c>
      <c r="F133" s="89">
        <f>INDEX('Обработка исходного'!I:I,ROW($B$3)+4*(ROW($B133)-ROW($B$3))+1)</f>
        <v>608</v>
      </c>
      <c r="G133" s="89">
        <f>INDEX('Обработка исходного'!J:J,ROW($B$3)+4*(ROW($B133)-ROW($B$3))+1)</f>
        <v>568</v>
      </c>
      <c r="H133" s="89">
        <f>INDEX('Обработка исходного'!K:K,ROW($B$3)+4*(ROW($B133)-ROW($B$3))+1)</f>
        <v>529</v>
      </c>
      <c r="I133" s="89">
        <f>INDEX('Обработка исходного'!L:L,ROW($B$3)+4*(ROW($B133)-ROW($B$3))+1)</f>
        <v>480</v>
      </c>
      <c r="J133" s="89">
        <f>INDEX('Обработка исходного'!M:M,ROW($B$3)+4*(ROW($B133)-ROW($B$3))+1)</f>
        <v>461</v>
      </c>
      <c r="K133" s="89">
        <f>INDEX('Обработка исходного'!N:N,ROW($B$3)+4*(ROW($B133)-ROW($B$3))+1)</f>
        <v>441</v>
      </c>
      <c r="L133" s="89">
        <f>INDEX('Обработка исходного'!O:O,ROW($B$3)+4*(ROW($B133)-ROW($B$3))+1)</f>
        <v>441</v>
      </c>
      <c r="M133" s="89">
        <f>INDEX('Обработка исходного'!P:P,ROW($B$3)+4*(ROW($B133)-ROW($B$3))+1)</f>
        <v>412</v>
      </c>
      <c r="N133" s="89">
        <f>INDEX('Обработка исходного'!Q:Q,ROW($B$3)+4*(ROW($B133)-ROW($B$3))+1)</f>
        <v>382</v>
      </c>
      <c r="O133" s="89" t="str">
        <f>INDEX('Обработка исходного'!R:R,ROW($B$3)+4*(ROW($B133)-ROW($B$3))+1)</f>
        <v>-</v>
      </c>
      <c r="P133" s="90" t="str">
        <f>INDEX('Обработка исходного'!S:S,ROW($B$3)+4*(ROW($B133)-ROW($B$3))+1)</f>
        <v>-</v>
      </c>
    </row>
    <row r="134" spans="1:16" ht="42" customHeight="1" x14ac:dyDescent="0.25">
      <c r="A134" s="79" t="str">
        <f>INDEX('Обработка исходного'!B:B,ROW($B$3)+4*(ROW($B134)-ROW($B$3)))</f>
        <v>Сталь легированная</v>
      </c>
      <c r="B134" s="81" t="str">
        <f>INDEX('Обработка исходного'!D:D,ROW($B$3)+4*(ROW($B134)-ROW($B$3)))</f>
        <v>30ХМА</v>
      </c>
      <c r="C134" s="78" t="str">
        <f>IF(ISBLANK(INDEX('Обработка исходного'!E:E,ROW($B$3)+4*(ROW($B134)-ROW($B$3)))),"",INDEX('Обработка исходного'!E:E,ROW($B$3)+4*(ROW($B134)-ROW($B$3))))</f>
        <v>Прутки и полосы толщиной или диаметром до 80 мм</v>
      </c>
      <c r="D134" s="88">
        <f>INDEX('Обработка исходного'!G:G,ROW($B$3)+4*(ROW($B134)-ROW($B$3))+1)</f>
        <v>736</v>
      </c>
      <c r="E134" s="89">
        <f>INDEX('Обработка исходного'!H:H,ROW($B$3)+4*(ROW($B134)-ROW($B$3))+1)</f>
        <v>716</v>
      </c>
      <c r="F134" s="89">
        <f>INDEX('Обработка исходного'!I:I,ROW($B$3)+4*(ROW($B134)-ROW($B$3))+1)</f>
        <v>697</v>
      </c>
      <c r="G134" s="89">
        <f>INDEX('Обработка исходного'!J:J,ROW($B$3)+4*(ROW($B134)-ROW($B$3))+1)</f>
        <v>657</v>
      </c>
      <c r="H134" s="89">
        <f>INDEX('Обработка исходного'!K:K,ROW($B$3)+4*(ROW($B134)-ROW($B$3))+1)</f>
        <v>608</v>
      </c>
      <c r="I134" s="89">
        <f>INDEX('Обработка исходного'!L:L,ROW($B$3)+4*(ROW($B134)-ROW($B$3))+1)</f>
        <v>608</v>
      </c>
      <c r="J134" s="89">
        <f>INDEX('Обработка исходного'!M:M,ROW($B$3)+4*(ROW($B134)-ROW($B$3))+1)</f>
        <v>598</v>
      </c>
      <c r="K134" s="89">
        <f>INDEX('Обработка исходного'!N:N,ROW($B$3)+4*(ROW($B134)-ROW($B$3))+1)</f>
        <v>598</v>
      </c>
      <c r="L134" s="89">
        <f>INDEX('Обработка исходного'!O:O,ROW($B$3)+4*(ROW($B134)-ROW($B$3))+1)</f>
        <v>598</v>
      </c>
      <c r="M134" s="89">
        <f>INDEX('Обработка исходного'!P:P,ROW($B$3)+4*(ROW($B134)-ROW($B$3))+1)</f>
        <v>559</v>
      </c>
      <c r="N134" s="89">
        <f>INDEX('Обработка исходного'!Q:Q,ROW($B$3)+4*(ROW($B134)-ROW($B$3))+1)</f>
        <v>520</v>
      </c>
      <c r="O134" s="89" t="str">
        <f>INDEX('Обработка исходного'!R:R,ROW($B$3)+4*(ROW($B134)-ROW($B$3))+1)</f>
        <v>-</v>
      </c>
      <c r="P134" s="90" t="str">
        <f>INDEX('Обработка исходного'!S:S,ROW($B$3)+4*(ROW($B134)-ROW($B$3))+1)</f>
        <v>-</v>
      </c>
    </row>
    <row r="135" spans="1:16" ht="42" customHeight="1" x14ac:dyDescent="0.25">
      <c r="A135" s="79" t="str">
        <f>INDEX('Обработка исходного'!B:B,ROW($B$3)+4*(ROW($B135)-ROW($B$3)))</f>
        <v>Сталь легированная</v>
      </c>
      <c r="B135" s="81" t="str">
        <f>INDEX('Обработка исходного'!D:D,ROW($B$3)+4*(ROW($B135)-ROW($B$3)))</f>
        <v>30ХМА</v>
      </c>
      <c r="C135" s="78" t="str">
        <f>IF(ISBLANK(INDEX('Обработка исходного'!E:E,ROW($B$3)+4*(ROW($B135)-ROW($B$3)))),"",INDEX('Обработка исходного'!E:E,ROW($B$3)+4*(ROW($B135)-ROW($B$3))))</f>
        <v>Прутки и полосы толщиной или диаметром от 80 мм до 150 мм</v>
      </c>
      <c r="D135" s="88">
        <f>INDEX('Обработка исходного'!G:G,ROW($B$3)+4*(ROW($B135)-ROW($B$3))+1)</f>
        <v>736</v>
      </c>
      <c r="E135" s="89">
        <f>INDEX('Обработка исходного'!H:H,ROW($B$3)+4*(ROW($B135)-ROW($B$3))+1)</f>
        <v>716</v>
      </c>
      <c r="F135" s="89">
        <f>INDEX('Обработка исходного'!I:I,ROW($B$3)+4*(ROW($B135)-ROW($B$3))+1)</f>
        <v>697</v>
      </c>
      <c r="G135" s="89">
        <f>INDEX('Обработка исходного'!J:J,ROW($B$3)+4*(ROW($B135)-ROW($B$3))+1)</f>
        <v>657</v>
      </c>
      <c r="H135" s="89">
        <f>INDEX('Обработка исходного'!K:K,ROW($B$3)+4*(ROW($B135)-ROW($B$3))+1)</f>
        <v>608</v>
      </c>
      <c r="I135" s="89">
        <f>INDEX('Обработка исходного'!L:L,ROW($B$3)+4*(ROW($B135)-ROW($B$3))+1)</f>
        <v>608</v>
      </c>
      <c r="J135" s="89">
        <f>INDEX('Обработка исходного'!M:M,ROW($B$3)+4*(ROW($B135)-ROW($B$3))+1)</f>
        <v>598</v>
      </c>
      <c r="K135" s="89">
        <f>INDEX('Обработка исходного'!N:N,ROW($B$3)+4*(ROW($B135)-ROW($B$3))+1)</f>
        <v>598</v>
      </c>
      <c r="L135" s="89">
        <f>INDEX('Обработка исходного'!O:O,ROW($B$3)+4*(ROW($B135)-ROW($B$3))+1)</f>
        <v>598</v>
      </c>
      <c r="M135" s="89">
        <f>INDEX('Обработка исходного'!P:P,ROW($B$3)+4*(ROW($B135)-ROW($B$3))+1)</f>
        <v>559</v>
      </c>
      <c r="N135" s="89">
        <f>INDEX('Обработка исходного'!Q:Q,ROW($B$3)+4*(ROW($B135)-ROW($B$3))+1)</f>
        <v>520</v>
      </c>
      <c r="O135" s="89" t="str">
        <f>INDEX('Обработка исходного'!R:R,ROW($B$3)+4*(ROW($B135)-ROW($B$3))+1)</f>
        <v>-</v>
      </c>
      <c r="P135" s="90" t="str">
        <f>INDEX('Обработка исходного'!S:S,ROW($B$3)+4*(ROW($B135)-ROW($B$3))+1)</f>
        <v>-</v>
      </c>
    </row>
    <row r="136" spans="1:16" ht="42" customHeight="1" x14ac:dyDescent="0.25">
      <c r="A136" s="79" t="str">
        <f>INDEX('Обработка исходного'!B:B,ROW($B$3)+4*(ROW($B136)-ROW($B$3)))</f>
        <v>Сталь легированная</v>
      </c>
      <c r="B136" s="81" t="str">
        <f>INDEX('Обработка исходного'!D:D,ROW($B$3)+4*(ROW($B136)-ROW($B$3)))</f>
        <v>30ХМА</v>
      </c>
      <c r="C136" s="78" t="str">
        <f>IF(ISBLANK(INDEX('Обработка исходного'!E:E,ROW($B$3)+4*(ROW($B136)-ROW($B$3)))),"",INDEX('Обработка исходного'!E:E,ROW($B$3)+4*(ROW($B136)-ROW($B$3))))</f>
        <v>Прутки и полосы толщиной или диаметром от 150 до 250 мм</v>
      </c>
      <c r="D136" s="88">
        <f>INDEX('Обработка исходного'!G:G,ROW($B$3)+4*(ROW($B136)-ROW($B$3))+1)</f>
        <v>736</v>
      </c>
      <c r="E136" s="89">
        <f>INDEX('Обработка исходного'!H:H,ROW($B$3)+4*(ROW($B136)-ROW($B$3))+1)</f>
        <v>716</v>
      </c>
      <c r="F136" s="89">
        <f>INDEX('Обработка исходного'!I:I,ROW($B$3)+4*(ROW($B136)-ROW($B$3))+1)</f>
        <v>697</v>
      </c>
      <c r="G136" s="89">
        <f>INDEX('Обработка исходного'!J:J,ROW($B$3)+4*(ROW($B136)-ROW($B$3))+1)</f>
        <v>657</v>
      </c>
      <c r="H136" s="89">
        <f>INDEX('Обработка исходного'!K:K,ROW($B$3)+4*(ROW($B136)-ROW($B$3))+1)</f>
        <v>608</v>
      </c>
      <c r="I136" s="89">
        <f>INDEX('Обработка исходного'!L:L,ROW($B$3)+4*(ROW($B136)-ROW($B$3))+1)</f>
        <v>608</v>
      </c>
      <c r="J136" s="89">
        <f>INDEX('Обработка исходного'!M:M,ROW($B$3)+4*(ROW($B136)-ROW($B$3))+1)</f>
        <v>598</v>
      </c>
      <c r="K136" s="89">
        <f>INDEX('Обработка исходного'!N:N,ROW($B$3)+4*(ROW($B136)-ROW($B$3))+1)</f>
        <v>598</v>
      </c>
      <c r="L136" s="89">
        <f>INDEX('Обработка исходного'!O:O,ROW($B$3)+4*(ROW($B136)-ROW($B$3))+1)</f>
        <v>598</v>
      </c>
      <c r="M136" s="89">
        <f>INDEX('Обработка исходного'!P:P,ROW($B$3)+4*(ROW($B136)-ROW($B$3))+1)</f>
        <v>559</v>
      </c>
      <c r="N136" s="89">
        <f>INDEX('Обработка исходного'!Q:Q,ROW($B$3)+4*(ROW($B136)-ROW($B$3))+1)</f>
        <v>520</v>
      </c>
      <c r="O136" s="89" t="str">
        <f>INDEX('Обработка исходного'!R:R,ROW($B$3)+4*(ROW($B136)-ROW($B$3))+1)</f>
        <v>-</v>
      </c>
      <c r="P136" s="90" t="str">
        <f>INDEX('Обработка исходного'!S:S,ROW($B$3)+4*(ROW($B136)-ROW($B$3))+1)</f>
        <v>-</v>
      </c>
    </row>
    <row r="137" spans="1:16" ht="42" customHeight="1" x14ac:dyDescent="0.25">
      <c r="A137" s="79" t="str">
        <f>INDEX('Обработка исходного'!B:B,ROW($B$3)+4*(ROW($B137)-ROW($B$3)))</f>
        <v>Сталь легированная</v>
      </c>
      <c r="B137" s="81" t="str">
        <f>INDEX('Обработка исходного'!D:D,ROW($B$3)+4*(ROW($B137)-ROW($B$3)))</f>
        <v>35ХМ</v>
      </c>
      <c r="C137" s="78" t="str">
        <f>IF(ISBLANK(INDEX('Обработка исходного'!E:E,ROW($B$3)+4*(ROW($B137)-ROW($B$3)))),"",INDEX('Обработка исходного'!E:E,ROW($B$3)+4*(ROW($B137)-ROW($B$3))))</f>
        <v>Поковки толщиной или диаметром от 300 до 800 мм, КП245*</v>
      </c>
      <c r="D137" s="88">
        <f>INDEX('Обработка исходного'!G:G,ROW($B$3)+4*(ROW($B137)-ROW($B$3))+1)</f>
        <v>245</v>
      </c>
      <c r="E137" s="89">
        <f>INDEX('Обработка исходного'!H:H,ROW($B$3)+4*(ROW($B137)-ROW($B$3))+1)</f>
        <v>235</v>
      </c>
      <c r="F137" s="89">
        <f>INDEX('Обработка исходного'!I:I,ROW($B$3)+4*(ROW($B137)-ROW($B$3))+1)</f>
        <v>226</v>
      </c>
      <c r="G137" s="89">
        <f>INDEX('Обработка исходного'!J:J,ROW($B$3)+4*(ROW($B137)-ROW($B$3))+1)</f>
        <v>226</v>
      </c>
      <c r="H137" s="89">
        <f>INDEX('Обработка исходного'!K:K,ROW($B$3)+4*(ROW($B137)-ROW($B$3))+1)</f>
        <v>226</v>
      </c>
      <c r="I137" s="89">
        <f>INDEX('Обработка исходного'!L:L,ROW($B$3)+4*(ROW($B137)-ROW($B$3))+1)</f>
        <v>216</v>
      </c>
      <c r="J137" s="89">
        <f>INDEX('Обработка исходного'!M:M,ROW($B$3)+4*(ROW($B137)-ROW($B$3))+1)</f>
        <v>206</v>
      </c>
      <c r="K137" s="89">
        <f>INDEX('Обработка исходного'!N:N,ROW($B$3)+4*(ROW($B137)-ROW($B$3))+1)</f>
        <v>196</v>
      </c>
      <c r="L137" s="89">
        <f>INDEX('Обработка исходного'!O:O,ROW($B$3)+4*(ROW($B137)-ROW($B$3))+1)</f>
        <v>186</v>
      </c>
      <c r="M137" s="89">
        <f>INDEX('Обработка исходного'!P:P,ROW($B$3)+4*(ROW($B137)-ROW($B$3))+1)</f>
        <v>177</v>
      </c>
      <c r="N137" s="89">
        <f>INDEX('Обработка исходного'!Q:Q,ROW($B$3)+4*(ROW($B137)-ROW($B$3))+1)</f>
        <v>157</v>
      </c>
      <c r="O137" s="89" t="str">
        <f>INDEX('Обработка исходного'!R:R,ROW($B$3)+4*(ROW($B137)-ROW($B$3))+1)</f>
        <v>-</v>
      </c>
      <c r="P137" s="90" t="str">
        <f>INDEX('Обработка исходного'!S:S,ROW($B$3)+4*(ROW($B137)-ROW($B$3))+1)</f>
        <v>-</v>
      </c>
    </row>
    <row r="138" spans="1:16" ht="42" customHeight="1" x14ac:dyDescent="0.25">
      <c r="A138" s="79" t="str">
        <f>INDEX('Обработка исходного'!B:B,ROW($B$3)+4*(ROW($B138)-ROW($B$3)))</f>
        <v>Сталь легированная</v>
      </c>
      <c r="B138" s="81" t="str">
        <f>INDEX('Обработка исходного'!D:D,ROW($B$3)+4*(ROW($B138)-ROW($B$3)))</f>
        <v>35ХМ</v>
      </c>
      <c r="C138" s="78" t="str">
        <f>IF(ISBLANK(INDEX('Обработка исходного'!E:E,ROW($B$3)+4*(ROW($B138)-ROW($B$3)))),"",INDEX('Обработка исходного'!E:E,ROW($B$3)+4*(ROW($B138)-ROW($B$3))))</f>
        <v>Поковки толщиной или диаметром от 300 до 800 мм, КП275*</v>
      </c>
      <c r="D138" s="88">
        <f>INDEX('Обработка исходного'!G:G,ROW($B$3)+4*(ROW($B138)-ROW($B$3))+1)</f>
        <v>275</v>
      </c>
      <c r="E138" s="89">
        <f>INDEX('Обработка исходного'!H:H,ROW($B$3)+4*(ROW($B138)-ROW($B$3))+1)</f>
        <v>265</v>
      </c>
      <c r="F138" s="89">
        <f>INDEX('Обработка исходного'!I:I,ROW($B$3)+4*(ROW($B138)-ROW($B$3))+1)</f>
        <v>265</v>
      </c>
      <c r="G138" s="89">
        <f>INDEX('Обработка исходного'!J:J,ROW($B$3)+4*(ROW($B138)-ROW($B$3))+1)</f>
        <v>255</v>
      </c>
      <c r="H138" s="89">
        <f>INDEX('Обработка исходного'!K:K,ROW($B$3)+4*(ROW($B138)-ROW($B$3))+1)</f>
        <v>245</v>
      </c>
      <c r="I138" s="89">
        <f>INDEX('Обработка исходного'!L:L,ROW($B$3)+4*(ROW($B138)-ROW($B$3))+1)</f>
        <v>245</v>
      </c>
      <c r="J138" s="89">
        <f>INDEX('Обработка исходного'!M:M,ROW($B$3)+4*(ROW($B138)-ROW($B$3))+1)</f>
        <v>235</v>
      </c>
      <c r="K138" s="89">
        <f>INDEX('Обработка исходного'!N:N,ROW($B$3)+4*(ROW($B138)-ROW($B$3))+1)</f>
        <v>226</v>
      </c>
      <c r="L138" s="89">
        <f>INDEX('Обработка исходного'!O:O,ROW($B$3)+4*(ROW($B138)-ROW($B$3))+1)</f>
        <v>206</v>
      </c>
      <c r="M138" s="89">
        <f>INDEX('Обработка исходного'!P:P,ROW($B$3)+4*(ROW($B138)-ROW($B$3))+1)</f>
        <v>196</v>
      </c>
      <c r="N138" s="89">
        <f>INDEX('Обработка исходного'!Q:Q,ROW($B$3)+4*(ROW($B138)-ROW($B$3))+1)</f>
        <v>177</v>
      </c>
      <c r="O138" s="89" t="str">
        <f>INDEX('Обработка исходного'!R:R,ROW($B$3)+4*(ROW($B138)-ROW($B$3))+1)</f>
        <v>-</v>
      </c>
      <c r="P138" s="90" t="str">
        <f>INDEX('Обработка исходного'!S:S,ROW($B$3)+4*(ROW($B138)-ROW($B$3))+1)</f>
        <v>-</v>
      </c>
    </row>
    <row r="139" spans="1:16" ht="42" customHeight="1" x14ac:dyDescent="0.25">
      <c r="A139" s="79" t="str">
        <f>INDEX('Обработка исходного'!B:B,ROW($B$3)+4*(ROW($B139)-ROW($B$3)))</f>
        <v>Сталь легированная</v>
      </c>
      <c r="B139" s="81" t="str">
        <f>INDEX('Обработка исходного'!D:D,ROW($B$3)+4*(ROW($B139)-ROW($B$3)))</f>
        <v>35ХМ</v>
      </c>
      <c r="C139" s="78" t="str">
        <f>IF(ISBLANK(INDEX('Обработка исходного'!E:E,ROW($B$3)+4*(ROW($B139)-ROW($B$3)))),"",INDEX('Обработка исходного'!E:E,ROW($B$3)+4*(ROW($B139)-ROW($B$3))))</f>
        <v>Поковки толщиной или диаметром до 800 мм, КП315*</v>
      </c>
      <c r="D139" s="88">
        <f>INDEX('Обработка исходного'!G:G,ROW($B$3)+4*(ROW($B139)-ROW($B$3))+1)</f>
        <v>315</v>
      </c>
      <c r="E139" s="89">
        <f>INDEX('Обработка исходного'!H:H,ROW($B$3)+4*(ROW($B139)-ROW($B$3))+1)</f>
        <v>304</v>
      </c>
      <c r="F139" s="89">
        <f>INDEX('Обработка исходного'!I:I,ROW($B$3)+4*(ROW($B139)-ROW($B$3))+1)</f>
        <v>294</v>
      </c>
      <c r="G139" s="89">
        <f>INDEX('Обработка исходного'!J:J,ROW($B$3)+4*(ROW($B139)-ROW($B$3))+1)</f>
        <v>294</v>
      </c>
      <c r="H139" s="89">
        <f>INDEX('Обработка исходного'!K:K,ROW($B$3)+4*(ROW($B139)-ROW($B$3))+1)</f>
        <v>284</v>
      </c>
      <c r="I139" s="89">
        <f>INDEX('Обработка исходного'!L:L,ROW($B$3)+4*(ROW($B139)-ROW($B$3))+1)</f>
        <v>275</v>
      </c>
      <c r="J139" s="89">
        <f>INDEX('Обработка исходного'!M:M,ROW($B$3)+4*(ROW($B139)-ROW($B$3))+1)</f>
        <v>265</v>
      </c>
      <c r="K139" s="89">
        <f>INDEX('Обработка исходного'!N:N,ROW($B$3)+4*(ROW($B139)-ROW($B$3))+1)</f>
        <v>245</v>
      </c>
      <c r="L139" s="89">
        <f>INDEX('Обработка исходного'!O:O,ROW($B$3)+4*(ROW($B139)-ROW($B$3))+1)</f>
        <v>235</v>
      </c>
      <c r="M139" s="89">
        <f>INDEX('Обработка исходного'!P:P,ROW($B$3)+4*(ROW($B139)-ROW($B$3))+1)</f>
        <v>226</v>
      </c>
      <c r="N139" s="89">
        <f>INDEX('Обработка исходного'!Q:Q,ROW($B$3)+4*(ROW($B139)-ROW($B$3))+1)</f>
        <v>196</v>
      </c>
      <c r="O139" s="89" t="str">
        <f>INDEX('Обработка исходного'!R:R,ROW($B$3)+4*(ROW($B139)-ROW($B$3))+1)</f>
        <v>-</v>
      </c>
      <c r="P139" s="90" t="str">
        <f>INDEX('Обработка исходного'!S:S,ROW($B$3)+4*(ROW($B139)-ROW($B$3))+1)</f>
        <v>-</v>
      </c>
    </row>
    <row r="140" spans="1:16" ht="42" customHeight="1" x14ac:dyDescent="0.25">
      <c r="A140" s="79" t="str">
        <f>INDEX('Обработка исходного'!B:B,ROW($B$3)+4*(ROW($B140)-ROW($B$3)))</f>
        <v>Сталь легированная</v>
      </c>
      <c r="B140" s="81" t="str">
        <f>INDEX('Обработка исходного'!D:D,ROW($B$3)+4*(ROW($B140)-ROW($B$3)))</f>
        <v>35ХМ</v>
      </c>
      <c r="C140" s="78" t="str">
        <f>IF(ISBLANK(INDEX('Обработка исходного'!E:E,ROW($B$3)+4*(ROW($B140)-ROW($B$3)))),"",INDEX('Обработка исходного'!E:E,ROW($B$3)+4*(ROW($B140)-ROW($B$3))))</f>
        <v>Поковки толщиной или диаметром до 800 мм, КП345*</v>
      </c>
      <c r="D140" s="88">
        <f>INDEX('Обработка исходного'!G:G,ROW($B$3)+4*(ROW($B140)-ROW($B$3))+1)</f>
        <v>345</v>
      </c>
      <c r="E140" s="89">
        <f>INDEX('Обработка исходного'!H:H,ROW($B$3)+4*(ROW($B140)-ROW($B$3))+1)</f>
        <v>333</v>
      </c>
      <c r="F140" s="89">
        <f>INDEX('Обработка исходного'!I:I,ROW($B$3)+4*(ROW($B140)-ROW($B$3))+1)</f>
        <v>323</v>
      </c>
      <c r="G140" s="89">
        <f>INDEX('Обработка исходного'!J:J,ROW($B$3)+4*(ROW($B140)-ROW($B$3))+1)</f>
        <v>314</v>
      </c>
      <c r="H140" s="89">
        <f>INDEX('Обработка исходного'!K:K,ROW($B$3)+4*(ROW($B140)-ROW($B$3))+1)</f>
        <v>314</v>
      </c>
      <c r="I140" s="89">
        <f>INDEX('Обработка исходного'!L:L,ROW($B$3)+4*(ROW($B140)-ROW($B$3))+1)</f>
        <v>294</v>
      </c>
      <c r="J140" s="89">
        <f>INDEX('Обработка исходного'!M:M,ROW($B$3)+4*(ROW($B140)-ROW($B$3))+1)</f>
        <v>294</v>
      </c>
      <c r="K140" s="89">
        <f>INDEX('Обработка исходного'!N:N,ROW($B$3)+4*(ROW($B140)-ROW($B$3))+1)</f>
        <v>294</v>
      </c>
      <c r="L140" s="89">
        <f>INDEX('Обработка исходного'!O:O,ROW($B$3)+4*(ROW($B140)-ROW($B$3))+1)</f>
        <v>245</v>
      </c>
      <c r="M140" s="89">
        <f>INDEX('Обработка исходного'!P:P,ROW($B$3)+4*(ROW($B140)-ROW($B$3))+1)</f>
        <v>245</v>
      </c>
      <c r="N140" s="89">
        <f>INDEX('Обработка исходного'!Q:Q,ROW($B$3)+4*(ROW($B140)-ROW($B$3))+1)</f>
        <v>216</v>
      </c>
      <c r="O140" s="89" t="str">
        <f>INDEX('Обработка исходного'!R:R,ROW($B$3)+4*(ROW($B140)-ROW($B$3))+1)</f>
        <v>-</v>
      </c>
      <c r="P140" s="90" t="str">
        <f>INDEX('Обработка исходного'!S:S,ROW($B$3)+4*(ROW($B140)-ROW($B$3))+1)</f>
        <v>-</v>
      </c>
    </row>
    <row r="141" spans="1:16" ht="42" customHeight="1" x14ac:dyDescent="0.25">
      <c r="A141" s="79" t="str">
        <f>INDEX('Обработка исходного'!B:B,ROW($B$3)+4*(ROW($B141)-ROW($B$3)))</f>
        <v>Сталь легированная</v>
      </c>
      <c r="B141" s="81" t="str">
        <f>INDEX('Обработка исходного'!D:D,ROW($B$3)+4*(ROW($B141)-ROW($B$3)))</f>
        <v>35ХМ</v>
      </c>
      <c r="C141" s="78" t="str">
        <f>IF(ISBLANK(INDEX('Обработка исходного'!E:E,ROW($B$3)+4*(ROW($B141)-ROW($B$3)))),"",INDEX('Обработка исходного'!E:E,ROW($B$3)+4*(ROW($B141)-ROW($B$3))))</f>
        <v>Поковки толщиной или диаметром от 50 до 800 мм, КП395*</v>
      </c>
      <c r="D141" s="88">
        <f>INDEX('Обработка исходного'!G:G,ROW($B$3)+4*(ROW($B141)-ROW($B$3))+1)</f>
        <v>395</v>
      </c>
      <c r="E141" s="89">
        <f>INDEX('Обработка исходного'!H:H,ROW($B$3)+4*(ROW($B141)-ROW($B$3))+1)</f>
        <v>395</v>
      </c>
      <c r="F141" s="89">
        <f>INDEX('Обработка исходного'!I:I,ROW($B$3)+4*(ROW($B141)-ROW($B$3))+1)</f>
        <v>373</v>
      </c>
      <c r="G141" s="89">
        <f>INDEX('Обработка исходного'!J:J,ROW($B$3)+4*(ROW($B141)-ROW($B$3))+1)</f>
        <v>363</v>
      </c>
      <c r="H141" s="89">
        <f>INDEX('Обработка исходного'!K:K,ROW($B$3)+4*(ROW($B141)-ROW($B$3))+1)</f>
        <v>353</v>
      </c>
      <c r="I141" s="89">
        <f>INDEX('Обработка исходного'!L:L,ROW($B$3)+4*(ROW($B141)-ROW($B$3))+1)</f>
        <v>343</v>
      </c>
      <c r="J141" s="89">
        <f>INDEX('Обработка исходного'!M:M,ROW($B$3)+4*(ROW($B141)-ROW($B$3))+1)</f>
        <v>333</v>
      </c>
      <c r="K141" s="89">
        <f>INDEX('Обработка исходного'!N:N,ROW($B$3)+4*(ROW($B141)-ROW($B$3))+1)</f>
        <v>323</v>
      </c>
      <c r="L141" s="89">
        <f>INDEX('Обработка исходного'!O:O,ROW($B$3)+4*(ROW($B141)-ROW($B$3))+1)</f>
        <v>294</v>
      </c>
      <c r="M141" s="89">
        <f>INDEX('Обработка исходного'!P:P,ROW($B$3)+4*(ROW($B141)-ROW($B$3))+1)</f>
        <v>294</v>
      </c>
      <c r="N141" s="89">
        <f>INDEX('Обработка исходного'!Q:Q,ROW($B$3)+4*(ROW($B141)-ROW($B$3))+1)</f>
        <v>245</v>
      </c>
      <c r="O141" s="89" t="str">
        <f>INDEX('Обработка исходного'!R:R,ROW($B$3)+4*(ROW($B141)-ROW($B$3))+1)</f>
        <v>-</v>
      </c>
      <c r="P141" s="90" t="str">
        <f>INDEX('Обработка исходного'!S:S,ROW($B$3)+4*(ROW($B141)-ROW($B$3))+1)</f>
        <v>-</v>
      </c>
    </row>
    <row r="142" spans="1:16" ht="42" customHeight="1" x14ac:dyDescent="0.25">
      <c r="A142" s="79" t="str">
        <f>INDEX('Обработка исходного'!B:B,ROW($B$3)+4*(ROW($B142)-ROW($B$3)))</f>
        <v>Сталь легированная</v>
      </c>
      <c r="B142" s="81" t="str">
        <f>INDEX('Обработка исходного'!D:D,ROW($B$3)+4*(ROW($B142)-ROW($B$3)))</f>
        <v>35ХМ</v>
      </c>
      <c r="C142" s="78" t="str">
        <f>IF(ISBLANK(INDEX('Обработка исходного'!E:E,ROW($B$3)+4*(ROW($B142)-ROW($B$3)))),"",INDEX('Обработка исходного'!E:E,ROW($B$3)+4*(ROW($B142)-ROW($B$3))))</f>
        <v>Поковки толщиной или диаметром от 50 до 500 мм, КП440*</v>
      </c>
      <c r="D142" s="88">
        <f>INDEX('Обработка исходного'!G:G,ROW($B$3)+4*(ROW($B142)-ROW($B$3))+1)</f>
        <v>440</v>
      </c>
      <c r="E142" s="89">
        <f>INDEX('Обработка исходного'!H:H,ROW($B$3)+4*(ROW($B142)-ROW($B$3))+1)</f>
        <v>432</v>
      </c>
      <c r="F142" s="89">
        <f>INDEX('Обработка исходного'!I:I,ROW($B$3)+4*(ROW($B142)-ROW($B$3))+1)</f>
        <v>422</v>
      </c>
      <c r="G142" s="89">
        <f>INDEX('Обработка исходного'!J:J,ROW($B$3)+4*(ROW($B142)-ROW($B$3))+1)</f>
        <v>412</v>
      </c>
      <c r="H142" s="89">
        <f>INDEX('Обработка исходного'!K:K,ROW($B$3)+4*(ROW($B142)-ROW($B$3))+1)</f>
        <v>402</v>
      </c>
      <c r="I142" s="89">
        <f>INDEX('Обработка исходного'!L:L,ROW($B$3)+4*(ROW($B142)-ROW($B$3))+1)</f>
        <v>392</v>
      </c>
      <c r="J142" s="89">
        <f>INDEX('Обработка исходного'!M:M,ROW($B$3)+4*(ROW($B142)-ROW($B$3))+1)</f>
        <v>392</v>
      </c>
      <c r="K142" s="89">
        <f>INDEX('Обработка исходного'!N:N,ROW($B$3)+4*(ROW($B142)-ROW($B$3))+1)</f>
        <v>363</v>
      </c>
      <c r="L142" s="89">
        <f>INDEX('Обработка исходного'!O:O,ROW($B$3)+4*(ROW($B142)-ROW($B$3))+1)</f>
        <v>323</v>
      </c>
      <c r="M142" s="89">
        <f>INDEX('Обработка исходного'!P:P,ROW($B$3)+4*(ROW($B142)-ROW($B$3))+1)</f>
        <v>314</v>
      </c>
      <c r="N142" s="89">
        <f>INDEX('Обработка исходного'!Q:Q,ROW($B$3)+4*(ROW($B142)-ROW($B$3))+1)</f>
        <v>294</v>
      </c>
      <c r="O142" s="89" t="str">
        <f>INDEX('Обработка исходного'!R:R,ROW($B$3)+4*(ROW($B142)-ROW($B$3))+1)</f>
        <v>-</v>
      </c>
      <c r="P142" s="90" t="str">
        <f>INDEX('Обработка исходного'!S:S,ROW($B$3)+4*(ROW($B142)-ROW($B$3))+1)</f>
        <v>-</v>
      </c>
    </row>
    <row r="143" spans="1:16" ht="42" customHeight="1" x14ac:dyDescent="0.25">
      <c r="A143" s="79" t="str">
        <f>INDEX('Обработка исходного'!B:B,ROW($B$3)+4*(ROW($B143)-ROW($B$3)))</f>
        <v>Сталь легированная</v>
      </c>
      <c r="B143" s="81" t="str">
        <f>INDEX('Обработка исходного'!D:D,ROW($B$3)+4*(ROW($B143)-ROW($B$3)))</f>
        <v>35ХМ</v>
      </c>
      <c r="C143" s="78" t="str">
        <f>IF(ISBLANK(INDEX('Обработка исходного'!E:E,ROW($B$3)+4*(ROW($B143)-ROW($B$3)))),"",INDEX('Обработка исходного'!E:E,ROW($B$3)+4*(ROW($B143)-ROW($B$3))))</f>
        <v>Поковки толщиной или диаметром до 300 мм, КП490*</v>
      </c>
      <c r="D143" s="88">
        <f>INDEX('Обработка исходного'!G:G,ROW($B$3)+4*(ROW($B143)-ROW($B$3))+1)</f>
        <v>490</v>
      </c>
      <c r="E143" s="89">
        <f>INDEX('Обработка исходного'!H:H,ROW($B$3)+4*(ROW($B143)-ROW($B$3))+1)</f>
        <v>471</v>
      </c>
      <c r="F143" s="89">
        <f>INDEX('Обработка исходного'!I:I,ROW($B$3)+4*(ROW($B143)-ROW($B$3))+1)</f>
        <v>461</v>
      </c>
      <c r="G143" s="89">
        <f>INDEX('Обработка исходного'!J:J,ROW($B$3)+4*(ROW($B143)-ROW($B$3))+1)</f>
        <v>461</v>
      </c>
      <c r="H143" s="89">
        <f>INDEX('Обработка исходного'!K:K,ROW($B$3)+4*(ROW($B143)-ROW($B$3))+1)</f>
        <v>441</v>
      </c>
      <c r="I143" s="89">
        <f>INDEX('Обработка исходного'!L:L,ROW($B$3)+4*(ROW($B143)-ROW($B$3))+1)</f>
        <v>432</v>
      </c>
      <c r="J143" s="89">
        <f>INDEX('Обработка исходного'!M:M,ROW($B$3)+4*(ROW($B143)-ROW($B$3))+1)</f>
        <v>412</v>
      </c>
      <c r="K143" s="89">
        <f>INDEX('Обработка исходного'!N:N,ROW($B$3)+4*(ROW($B143)-ROW($B$3))+1)</f>
        <v>402</v>
      </c>
      <c r="L143" s="89">
        <f>INDEX('Обработка исходного'!O:O,ROW($B$3)+4*(ROW($B143)-ROW($B$3))+1)</f>
        <v>363</v>
      </c>
      <c r="M143" s="89">
        <f>INDEX('Обработка исходного'!P:P,ROW($B$3)+4*(ROW($B143)-ROW($B$3))+1)</f>
        <v>353</v>
      </c>
      <c r="N143" s="89">
        <f>INDEX('Обработка исходного'!Q:Q,ROW($B$3)+4*(ROW($B143)-ROW($B$3))+1)</f>
        <v>304</v>
      </c>
      <c r="O143" s="89" t="str">
        <f>INDEX('Обработка исходного'!R:R,ROW($B$3)+4*(ROW($B143)-ROW($B$3))+1)</f>
        <v>-</v>
      </c>
      <c r="P143" s="90" t="str">
        <f>INDEX('Обработка исходного'!S:S,ROW($B$3)+4*(ROW($B143)-ROW($B$3))+1)</f>
        <v>-</v>
      </c>
    </row>
    <row r="144" spans="1:16" ht="42" customHeight="1" x14ac:dyDescent="0.25">
      <c r="A144" s="79" t="str">
        <f>INDEX('Обработка исходного'!B:B,ROW($B$3)+4*(ROW($B144)-ROW($B$3)))</f>
        <v>Сталь легированная</v>
      </c>
      <c r="B144" s="81" t="str">
        <f>INDEX('Обработка исходного'!D:D,ROW($B$3)+4*(ROW($B144)-ROW($B$3)))</f>
        <v>35ХМ</v>
      </c>
      <c r="C144" s="78" t="str">
        <f>IF(ISBLANK(INDEX('Обработка исходного'!E:E,ROW($B$3)+4*(ROW($B144)-ROW($B$3)))),"",INDEX('Обработка исходного'!E:E,ROW($B$3)+4*(ROW($B144)-ROW($B$3))))</f>
        <v>Поковки толщиной или диаметром до 50 мм, КП540*</v>
      </c>
      <c r="D144" s="88">
        <f>INDEX('Обработка исходного'!G:G,ROW($B$3)+4*(ROW($B144)-ROW($B$3))+1)</f>
        <v>540</v>
      </c>
      <c r="E144" s="89">
        <f>INDEX('Обработка исходного'!H:H,ROW($B$3)+4*(ROW($B144)-ROW($B$3))+1)</f>
        <v>520</v>
      </c>
      <c r="F144" s="89">
        <f>INDEX('Обработка исходного'!I:I,ROW($B$3)+4*(ROW($B144)-ROW($B$3))+1)</f>
        <v>510</v>
      </c>
      <c r="G144" s="89">
        <f>INDEX('Обработка исходного'!J:J,ROW($B$3)+4*(ROW($B144)-ROW($B$3))+1)</f>
        <v>500</v>
      </c>
      <c r="H144" s="89">
        <f>INDEX('Обработка исходного'!K:K,ROW($B$3)+4*(ROW($B144)-ROW($B$3))+1)</f>
        <v>491</v>
      </c>
      <c r="I144" s="89">
        <f>INDEX('Обработка исходного'!L:L,ROW($B$3)+4*(ROW($B144)-ROW($B$3))+1)</f>
        <v>471</v>
      </c>
      <c r="J144" s="89">
        <f>INDEX('Обработка исходного'!M:M,ROW($B$3)+4*(ROW($B144)-ROW($B$3))+1)</f>
        <v>461</v>
      </c>
      <c r="K144" s="89">
        <f>INDEX('Обработка исходного'!N:N,ROW($B$3)+4*(ROW($B144)-ROW($B$3))+1)</f>
        <v>441</v>
      </c>
      <c r="L144" s="89">
        <f>INDEX('Обработка исходного'!O:O,ROW($B$3)+4*(ROW($B144)-ROW($B$3))+1)</f>
        <v>392</v>
      </c>
      <c r="M144" s="89">
        <f>INDEX('Обработка исходного'!P:P,ROW($B$3)+4*(ROW($B144)-ROW($B$3))+1)</f>
        <v>392</v>
      </c>
      <c r="N144" s="89">
        <f>INDEX('Обработка исходного'!Q:Q,ROW($B$3)+4*(ROW($B144)-ROW($B$3))+1)</f>
        <v>343</v>
      </c>
      <c r="O144" s="89" t="str">
        <f>INDEX('Обработка исходного'!R:R,ROW($B$3)+4*(ROW($B144)-ROW($B$3))+1)</f>
        <v>-</v>
      </c>
      <c r="P144" s="90" t="str">
        <f>INDEX('Обработка исходного'!S:S,ROW($B$3)+4*(ROW($B144)-ROW($B$3))+1)</f>
        <v>-</v>
      </c>
    </row>
    <row r="145" spans="1:16" ht="42" customHeight="1" x14ac:dyDescent="0.25">
      <c r="A145" s="79" t="str">
        <f>INDEX('Обработка исходного'!B:B,ROW($B$3)+4*(ROW($B145)-ROW($B$3)))</f>
        <v>Сталь легированная</v>
      </c>
      <c r="B145" s="81" t="str">
        <f>INDEX('Обработка исходного'!D:D,ROW($B$3)+4*(ROW($B145)-ROW($B$3)))</f>
        <v>35ХМ</v>
      </c>
      <c r="C145" s="78" t="str">
        <f>IF(ISBLANK(INDEX('Обработка исходного'!E:E,ROW($B$3)+4*(ROW($B145)-ROW($B$3)))),"",INDEX('Обработка исходного'!E:E,ROW($B$3)+4*(ROW($B145)-ROW($B$3))))</f>
        <v>Поковки толщиной или диаметром до 100 мм, КП590*</v>
      </c>
      <c r="D145" s="88">
        <f>INDEX('Обработка исходного'!G:G,ROW($B$3)+4*(ROW($B145)-ROW($B$3))+1)</f>
        <v>590</v>
      </c>
      <c r="E145" s="89">
        <f>INDEX('Обработка исходного'!H:H,ROW($B$3)+4*(ROW($B145)-ROW($B$3))+1)</f>
        <v>569</v>
      </c>
      <c r="F145" s="89">
        <f>INDEX('Обработка исходного'!I:I,ROW($B$3)+4*(ROW($B145)-ROW($B$3))+1)</f>
        <v>559</v>
      </c>
      <c r="G145" s="89">
        <f>INDEX('Обработка исходного'!J:J,ROW($B$3)+4*(ROW($B145)-ROW($B$3))+1)</f>
        <v>549</v>
      </c>
      <c r="H145" s="89">
        <f>INDEX('Обработка исходного'!K:K,ROW($B$3)+4*(ROW($B145)-ROW($B$3))+1)</f>
        <v>530</v>
      </c>
      <c r="I145" s="89">
        <f>INDEX('Обработка исходного'!L:L,ROW($B$3)+4*(ROW($B145)-ROW($B$3))+1)</f>
        <v>520</v>
      </c>
      <c r="J145" s="89">
        <f>INDEX('Обработка исходного'!M:M,ROW($B$3)+4*(ROW($B145)-ROW($B$3))+1)</f>
        <v>491</v>
      </c>
      <c r="K145" s="89">
        <f>INDEX('Обработка исходного'!N:N,ROW($B$3)+4*(ROW($B145)-ROW($B$3))+1)</f>
        <v>491</v>
      </c>
      <c r="L145" s="89">
        <f>INDEX('Обработка исходного'!O:O,ROW($B$3)+4*(ROW($B145)-ROW($B$3))+1)</f>
        <v>432</v>
      </c>
      <c r="M145" s="89">
        <f>INDEX('Обработка исходного'!P:P,ROW($B$3)+4*(ROW($B145)-ROW($B$3))+1)</f>
        <v>422</v>
      </c>
      <c r="N145" s="89">
        <f>INDEX('Обработка исходного'!Q:Q,ROW($B$3)+4*(ROW($B145)-ROW($B$3))+1)</f>
        <v>373</v>
      </c>
      <c r="O145" s="89" t="str">
        <f>INDEX('Обработка исходного'!R:R,ROW($B$3)+4*(ROW($B145)-ROW($B$3))+1)</f>
        <v>-</v>
      </c>
      <c r="P145" s="90" t="str">
        <f>INDEX('Обработка исходного'!S:S,ROW($B$3)+4*(ROW($B145)-ROW($B$3))+1)</f>
        <v>-</v>
      </c>
    </row>
    <row r="146" spans="1:16" ht="42" customHeight="1" x14ac:dyDescent="0.25">
      <c r="A146" s="79" t="str">
        <f>INDEX('Обработка исходного'!B:B,ROW($B$3)+4*(ROW($B146)-ROW($B$3)))</f>
        <v>Сталь легированная</v>
      </c>
      <c r="B146" s="81" t="str">
        <f>INDEX('Обработка исходного'!D:D,ROW($B$3)+4*(ROW($B146)-ROW($B$3)))</f>
        <v>35ХМ</v>
      </c>
      <c r="C146" s="78" t="str">
        <f>IF(ISBLANK(INDEX('Обработка исходного'!E:E,ROW($B$3)+4*(ROW($B146)-ROW($B$3)))),"",INDEX('Обработка исходного'!E:E,ROW($B$3)+4*(ROW($B146)-ROW($B$3))))</f>
        <v>Прутки и полосы толщиной или диаметром до 80 мм</v>
      </c>
      <c r="D146" s="88">
        <f>INDEX('Обработка исходного'!G:G,ROW($B$3)+4*(ROW($B146)-ROW($B$3))+1)</f>
        <v>834</v>
      </c>
      <c r="E146" s="89">
        <f>INDEX('Обработка исходного'!H:H,ROW($B$3)+4*(ROW($B146)-ROW($B$3))+1)</f>
        <v>814</v>
      </c>
      <c r="F146" s="89">
        <f>INDEX('Обработка исходного'!I:I,ROW($B$3)+4*(ROW($B146)-ROW($B$3))+1)</f>
        <v>795</v>
      </c>
      <c r="G146" s="89">
        <f>INDEX('Обработка исходного'!J:J,ROW($B$3)+4*(ROW($B146)-ROW($B$3))+1)</f>
        <v>785</v>
      </c>
      <c r="H146" s="89">
        <f>INDEX('Обработка исходного'!K:K,ROW($B$3)+4*(ROW($B146)-ROW($B$3))+1)</f>
        <v>755</v>
      </c>
      <c r="I146" s="89">
        <f>INDEX('Обработка исходного'!L:L,ROW($B$3)+4*(ROW($B146)-ROW($B$3))+1)</f>
        <v>736</v>
      </c>
      <c r="J146" s="89">
        <f>INDEX('Обработка исходного'!M:M,ROW($B$3)+4*(ROW($B146)-ROW($B$3))+1)</f>
        <v>716</v>
      </c>
      <c r="K146" s="89">
        <f>INDEX('Обработка исходного'!N:N,ROW($B$3)+4*(ROW($B146)-ROW($B$3))+1)</f>
        <v>687</v>
      </c>
      <c r="L146" s="89">
        <f>INDEX('Обработка исходного'!O:O,ROW($B$3)+4*(ROW($B146)-ROW($B$3))+1)</f>
        <v>618</v>
      </c>
      <c r="M146" s="89">
        <f>INDEX('Обработка исходного'!P:P,ROW($B$3)+4*(ROW($B146)-ROW($B$3))+1)</f>
        <v>598</v>
      </c>
      <c r="N146" s="89">
        <f>INDEX('Обработка исходного'!Q:Q,ROW($B$3)+4*(ROW($B146)-ROW($B$3))+1)</f>
        <v>530</v>
      </c>
      <c r="O146" s="89" t="str">
        <f>INDEX('Обработка исходного'!R:R,ROW($B$3)+4*(ROW($B146)-ROW($B$3))+1)</f>
        <v>-</v>
      </c>
      <c r="P146" s="90" t="str">
        <f>INDEX('Обработка исходного'!S:S,ROW($B$3)+4*(ROW($B146)-ROW($B$3))+1)</f>
        <v>-</v>
      </c>
    </row>
    <row r="147" spans="1:16" ht="42" customHeight="1" x14ac:dyDescent="0.25">
      <c r="A147" s="79" t="str">
        <f>INDEX('Обработка исходного'!B:B,ROW($B$3)+4*(ROW($B147)-ROW($B$3)))</f>
        <v>Сталь легированная</v>
      </c>
      <c r="B147" s="81" t="str">
        <f>INDEX('Обработка исходного'!D:D,ROW($B$3)+4*(ROW($B147)-ROW($B$3)))</f>
        <v>35ХМ</v>
      </c>
      <c r="C147" s="78" t="str">
        <f>IF(ISBLANK(INDEX('Обработка исходного'!E:E,ROW($B$3)+4*(ROW($B147)-ROW($B$3)))),"",INDEX('Обработка исходного'!E:E,ROW($B$3)+4*(ROW($B147)-ROW($B$3))))</f>
        <v>Прутки и полосы толщиной или диаметром от 80 до 150 мм</v>
      </c>
      <c r="D147" s="88">
        <f>INDEX('Обработка исходного'!G:G,ROW($B$3)+4*(ROW($B147)-ROW($B$3))+1)</f>
        <v>834</v>
      </c>
      <c r="E147" s="89">
        <f>INDEX('Обработка исходного'!H:H,ROW($B$3)+4*(ROW($B147)-ROW($B$3))+1)</f>
        <v>814</v>
      </c>
      <c r="F147" s="89">
        <f>INDEX('Обработка исходного'!I:I,ROW($B$3)+4*(ROW($B147)-ROW($B$3))+1)</f>
        <v>795</v>
      </c>
      <c r="G147" s="89">
        <f>INDEX('Обработка исходного'!J:J,ROW($B$3)+4*(ROW($B147)-ROW($B$3))+1)</f>
        <v>785</v>
      </c>
      <c r="H147" s="89">
        <f>INDEX('Обработка исходного'!K:K,ROW($B$3)+4*(ROW($B147)-ROW($B$3))+1)</f>
        <v>755</v>
      </c>
      <c r="I147" s="89">
        <f>INDEX('Обработка исходного'!L:L,ROW($B$3)+4*(ROW($B147)-ROW($B$3))+1)</f>
        <v>736</v>
      </c>
      <c r="J147" s="89">
        <f>INDEX('Обработка исходного'!M:M,ROW($B$3)+4*(ROW($B147)-ROW($B$3))+1)</f>
        <v>716</v>
      </c>
      <c r="K147" s="89">
        <f>INDEX('Обработка исходного'!N:N,ROW($B$3)+4*(ROW($B147)-ROW($B$3))+1)</f>
        <v>687</v>
      </c>
      <c r="L147" s="89">
        <f>INDEX('Обработка исходного'!O:O,ROW($B$3)+4*(ROW($B147)-ROW($B$3))+1)</f>
        <v>618</v>
      </c>
      <c r="M147" s="89">
        <f>INDEX('Обработка исходного'!P:P,ROW($B$3)+4*(ROW($B147)-ROW($B$3))+1)</f>
        <v>598</v>
      </c>
      <c r="N147" s="89">
        <f>INDEX('Обработка исходного'!Q:Q,ROW($B$3)+4*(ROW($B147)-ROW($B$3))+1)</f>
        <v>530</v>
      </c>
      <c r="O147" s="89" t="str">
        <f>INDEX('Обработка исходного'!R:R,ROW($B$3)+4*(ROW($B147)-ROW($B$3))+1)</f>
        <v>-</v>
      </c>
      <c r="P147" s="90" t="str">
        <f>INDEX('Обработка исходного'!S:S,ROW($B$3)+4*(ROW($B147)-ROW($B$3))+1)</f>
        <v>-</v>
      </c>
    </row>
    <row r="148" spans="1:16" ht="42" customHeight="1" x14ac:dyDescent="0.25">
      <c r="A148" s="79" t="str">
        <f>INDEX('Обработка исходного'!B:B,ROW($B$3)+4*(ROW($B148)-ROW($B$3)))</f>
        <v>Сталь легированная</v>
      </c>
      <c r="B148" s="81" t="str">
        <f>INDEX('Обработка исходного'!D:D,ROW($B$3)+4*(ROW($B148)-ROW($B$3)))</f>
        <v>35ХМ</v>
      </c>
      <c r="C148" s="78" t="str">
        <f>IF(ISBLANK(INDEX('Обработка исходного'!E:E,ROW($B$3)+4*(ROW($B148)-ROW($B$3)))),"",INDEX('Обработка исходного'!E:E,ROW($B$3)+4*(ROW($B148)-ROW($B$3))))</f>
        <v>Прутки и полосы толщиной или диаметром от 150 до 250 мм</v>
      </c>
      <c r="D148" s="88">
        <f>INDEX('Обработка исходного'!G:G,ROW($B$3)+4*(ROW($B148)-ROW($B$3))+1)</f>
        <v>834</v>
      </c>
      <c r="E148" s="89">
        <f>INDEX('Обработка исходного'!H:H,ROW($B$3)+4*(ROW($B148)-ROW($B$3))+1)</f>
        <v>814</v>
      </c>
      <c r="F148" s="89">
        <f>INDEX('Обработка исходного'!I:I,ROW($B$3)+4*(ROW($B148)-ROW($B$3))+1)</f>
        <v>795</v>
      </c>
      <c r="G148" s="89">
        <f>INDEX('Обработка исходного'!J:J,ROW($B$3)+4*(ROW($B148)-ROW($B$3))+1)</f>
        <v>785</v>
      </c>
      <c r="H148" s="89">
        <f>INDEX('Обработка исходного'!K:K,ROW($B$3)+4*(ROW($B148)-ROW($B$3))+1)</f>
        <v>755</v>
      </c>
      <c r="I148" s="89">
        <f>INDEX('Обработка исходного'!L:L,ROW($B$3)+4*(ROW($B148)-ROW($B$3))+1)</f>
        <v>736</v>
      </c>
      <c r="J148" s="89">
        <f>INDEX('Обработка исходного'!M:M,ROW($B$3)+4*(ROW($B148)-ROW($B$3))+1)</f>
        <v>716</v>
      </c>
      <c r="K148" s="89">
        <f>INDEX('Обработка исходного'!N:N,ROW($B$3)+4*(ROW($B148)-ROW($B$3))+1)</f>
        <v>687</v>
      </c>
      <c r="L148" s="89">
        <f>INDEX('Обработка исходного'!O:O,ROW($B$3)+4*(ROW($B148)-ROW($B$3))+1)</f>
        <v>618</v>
      </c>
      <c r="M148" s="89">
        <f>INDEX('Обработка исходного'!P:P,ROW($B$3)+4*(ROW($B148)-ROW($B$3))+1)</f>
        <v>698</v>
      </c>
      <c r="N148" s="89">
        <f>INDEX('Обработка исходного'!Q:Q,ROW($B$3)+4*(ROW($B148)-ROW($B$3))+1)</f>
        <v>530</v>
      </c>
      <c r="O148" s="89" t="str">
        <f>INDEX('Обработка исходного'!R:R,ROW($B$3)+4*(ROW($B148)-ROW($B$3))+1)</f>
        <v>-</v>
      </c>
      <c r="P148" s="90" t="str">
        <f>INDEX('Обработка исходного'!S:S,ROW($B$3)+4*(ROW($B148)-ROW($B$3))+1)</f>
        <v>-</v>
      </c>
    </row>
    <row r="149" spans="1:16" ht="42" customHeight="1" x14ac:dyDescent="0.25">
      <c r="A149" s="79" t="str">
        <f>INDEX('Обработка исходного'!B:B,ROW($B$3)+4*(ROW($B149)-ROW($B$3)))</f>
        <v>Сталь легированная</v>
      </c>
      <c r="B149" s="81" t="str">
        <f>INDEX('Обработка исходного'!D:D,ROW($B$3)+4*(ROW($B149)-ROW($B$3)))</f>
        <v>35ХМ</v>
      </c>
      <c r="C149" s="78" t="str">
        <f>IF(ISBLANK(INDEX('Обработка исходного'!E:E,ROW($B$3)+4*(ROW($B149)-ROW($B$3)))),"",INDEX('Обработка исходного'!E:E,ROW($B$3)+4*(ROW($B149)-ROW($B$3))))</f>
        <v>Заготовки крепежных деталей толщиной или диаметром до 300 мм, КП440*</v>
      </c>
      <c r="D149" s="88">
        <f>INDEX('Обработка исходного'!G:G,ROW($B$3)+4*(ROW($B149)-ROW($B$3))+1)</f>
        <v>440</v>
      </c>
      <c r="E149" s="89">
        <f>INDEX('Обработка исходного'!H:H,ROW($B$3)+4*(ROW($B149)-ROW($B$3))+1)</f>
        <v>423</v>
      </c>
      <c r="F149" s="89">
        <f>INDEX('Обработка исходного'!I:I,ROW($B$3)+4*(ROW($B149)-ROW($B$3))+1)</f>
        <v>407</v>
      </c>
      <c r="G149" s="89">
        <f>INDEX('Обработка исходного'!J:J,ROW($B$3)+4*(ROW($B149)-ROW($B$3))+1)</f>
        <v>407</v>
      </c>
      <c r="H149" s="89">
        <f>INDEX('Обработка исходного'!K:K,ROW($B$3)+4*(ROW($B149)-ROW($B$3))+1)</f>
        <v>407</v>
      </c>
      <c r="I149" s="89">
        <f>INDEX('Обработка исходного'!L:L,ROW($B$3)+4*(ROW($B149)-ROW($B$3))+1)</f>
        <v>389</v>
      </c>
      <c r="J149" s="89">
        <f>INDEX('Обработка исходного'!M:M,ROW($B$3)+4*(ROW($B149)-ROW($B$3))+1)</f>
        <v>371</v>
      </c>
      <c r="K149" s="89">
        <f>INDEX('Обработка исходного'!N:N,ROW($B$3)+4*(ROW($B149)-ROW($B$3))+1)</f>
        <v>353</v>
      </c>
      <c r="L149" s="89">
        <f>INDEX('Обработка исходного'!O:O,ROW($B$3)+4*(ROW($B149)-ROW($B$3))+1)</f>
        <v>333</v>
      </c>
      <c r="M149" s="89">
        <f>INDEX('Обработка исходного'!P:P,ROW($B$3)+4*(ROW($B149)-ROW($B$3))+1)</f>
        <v>319</v>
      </c>
      <c r="N149" s="89">
        <f>INDEX('Обработка исходного'!Q:Q,ROW($B$3)+4*(ROW($B149)-ROW($B$3))+1)</f>
        <v>283</v>
      </c>
      <c r="O149" s="89" t="str">
        <f>INDEX('Обработка исходного'!R:R,ROW($B$3)+4*(ROW($B149)-ROW($B$3))+1)</f>
        <v>-</v>
      </c>
      <c r="P149" s="90" t="str">
        <f>INDEX('Обработка исходного'!S:S,ROW($B$3)+4*(ROW($B149)-ROW($B$3))+1)</f>
        <v>-</v>
      </c>
    </row>
    <row r="150" spans="1:16" ht="42" customHeight="1" x14ac:dyDescent="0.25">
      <c r="A150" s="79" t="str">
        <f>INDEX('Обработка исходного'!B:B,ROW($B$3)+4*(ROW($B150)-ROW($B$3)))</f>
        <v>Сталь легированная</v>
      </c>
      <c r="B150" s="81" t="str">
        <f>INDEX('Обработка исходного'!D:D,ROW($B$3)+4*(ROW($B150)-ROW($B$3)))</f>
        <v>35ХМ</v>
      </c>
      <c r="C150" s="78" t="str">
        <f>IF(ISBLANK(INDEX('Обработка исходного'!E:E,ROW($B$3)+4*(ROW($B150)-ROW($B$3)))),"",INDEX('Обработка исходного'!E:E,ROW($B$3)+4*(ROW($B150)-ROW($B$3))))</f>
        <v>Заготовки крепежных деталей толщиной или диаметром до 300 мм, КП640*</v>
      </c>
      <c r="D150" s="88">
        <f>INDEX('Обработка исходного'!G:G,ROW($B$3)+4*(ROW($B150)-ROW($B$3))+1)</f>
        <v>640</v>
      </c>
      <c r="E150" s="89">
        <f>INDEX('Обработка исходного'!H:H,ROW($B$3)+4*(ROW($B150)-ROW($B$3))+1)</f>
        <v>611</v>
      </c>
      <c r="F150" s="89">
        <f>INDEX('Обработка исходного'!I:I,ROW($B$3)+4*(ROW($B150)-ROW($B$3))+1)</f>
        <v>588</v>
      </c>
      <c r="G150" s="89">
        <f>INDEX('Обработка исходного'!J:J,ROW($B$3)+4*(ROW($B150)-ROW($B$3))+1)</f>
        <v>588</v>
      </c>
      <c r="H150" s="89">
        <f>INDEX('Обработка исходного'!K:K,ROW($B$3)+4*(ROW($B150)-ROW($B$3))+1)</f>
        <v>588</v>
      </c>
      <c r="I150" s="89">
        <f>INDEX('Обработка исходного'!L:L,ROW($B$3)+4*(ROW($B150)-ROW($B$3))+1)</f>
        <v>562</v>
      </c>
      <c r="J150" s="89">
        <f>INDEX('Обработка исходного'!M:M,ROW($B$3)+4*(ROW($B150)-ROW($B$3))+1)</f>
        <v>536</v>
      </c>
      <c r="K150" s="89">
        <f>INDEX('Обработка исходного'!N:N,ROW($B$3)+4*(ROW($B150)-ROW($B$3))+1)</f>
        <v>500</v>
      </c>
      <c r="L150" s="89">
        <f>INDEX('Обработка исходного'!O:O,ROW($B$3)+4*(ROW($B150)-ROW($B$3))+1)</f>
        <v>484</v>
      </c>
      <c r="M150" s="89">
        <f>INDEX('Обработка исходного'!P:P,ROW($B$3)+4*(ROW($B150)-ROW($B$3))+1)</f>
        <v>460</v>
      </c>
      <c r="N150" s="89">
        <f>INDEX('Обработка исходного'!Q:Q,ROW($B$3)+4*(ROW($B150)-ROW($B$3))+1)</f>
        <v>408</v>
      </c>
      <c r="O150" s="89" t="str">
        <f>INDEX('Обработка исходного'!R:R,ROW($B$3)+4*(ROW($B150)-ROW($B$3))+1)</f>
        <v>-</v>
      </c>
      <c r="P150" s="90" t="str">
        <f>INDEX('Обработка исходного'!S:S,ROW($B$3)+4*(ROW($B150)-ROW($B$3))+1)</f>
        <v>-</v>
      </c>
    </row>
    <row r="151" spans="1:16" ht="42" customHeight="1" x14ac:dyDescent="0.25">
      <c r="A151" s="79" t="str">
        <f>INDEX('Обработка исходного'!B:B,ROW($B$3)+4*(ROW($B151)-ROW($B$3)))</f>
        <v>Сталь легированная</v>
      </c>
      <c r="B151" s="81" t="str">
        <f>INDEX('Обработка исходного'!D:D,ROW($B$3)+4*(ROW($B151)-ROW($B$3)))</f>
        <v>35ХМА</v>
      </c>
      <c r="C151" s="78" t="str">
        <f>IF(ISBLANK(INDEX('Обработка исходного'!E:E,ROW($B$3)+4*(ROW($B151)-ROW($B$3)))),"",INDEX('Обработка исходного'!E:E,ROW($B$3)+4*(ROW($B151)-ROW($B$3))))</f>
        <v>Поковки толщиной от 100 до 300 мм, КП440*</v>
      </c>
      <c r="D151" s="88">
        <f>INDEX('Обработка исходного'!G:G,ROW($B$3)+4*(ROW($B151)-ROW($B$3))+1)</f>
        <v>440</v>
      </c>
      <c r="E151" s="89">
        <f>INDEX('Обработка исходного'!H:H,ROW($B$3)+4*(ROW($B151)-ROW($B$3))+1)</f>
        <v>422</v>
      </c>
      <c r="F151" s="89">
        <f>INDEX('Обработка исходного'!I:I,ROW($B$3)+4*(ROW($B151)-ROW($B$3))+1)</f>
        <v>402</v>
      </c>
      <c r="G151" s="89">
        <f>INDEX('Обработка исходного'!J:J,ROW($B$3)+4*(ROW($B151)-ROW($B$3))+1)</f>
        <v>402</v>
      </c>
      <c r="H151" s="89">
        <f>INDEX('Обработка исходного'!K:K,ROW($B$3)+4*(ROW($B151)-ROW($B$3))+1)</f>
        <v>402</v>
      </c>
      <c r="I151" s="89">
        <f>INDEX('Обработка исходного'!L:L,ROW($B$3)+4*(ROW($B151)-ROW($B$3))+1)</f>
        <v>392</v>
      </c>
      <c r="J151" s="89">
        <f>INDEX('Обработка исходного'!M:M,ROW($B$3)+4*(ROW($B151)-ROW($B$3))+1)</f>
        <v>373</v>
      </c>
      <c r="K151" s="89">
        <f>INDEX('Обработка исходного'!N:N,ROW($B$3)+4*(ROW($B151)-ROW($B$3))+1)</f>
        <v>353</v>
      </c>
      <c r="L151" s="89">
        <f>INDEX('Обработка исходного'!O:O,ROW($B$3)+4*(ROW($B151)-ROW($B$3))+1)</f>
        <v>333</v>
      </c>
      <c r="M151" s="89">
        <f>INDEX('Обработка исходного'!P:P,ROW($B$3)+4*(ROW($B151)-ROW($B$3))+1)</f>
        <v>314</v>
      </c>
      <c r="N151" s="89">
        <f>INDEX('Обработка исходного'!Q:Q,ROW($B$3)+4*(ROW($B151)-ROW($B$3))+1)</f>
        <v>284</v>
      </c>
      <c r="O151" s="89" t="str">
        <f>INDEX('Обработка исходного'!R:R,ROW($B$3)+4*(ROW($B151)-ROW($B$3))+1)</f>
        <v>-</v>
      </c>
      <c r="P151" s="90" t="str">
        <f>INDEX('Обработка исходного'!S:S,ROW($B$3)+4*(ROW($B151)-ROW($B$3))+1)</f>
        <v>-</v>
      </c>
    </row>
    <row r="152" spans="1:16" ht="42" customHeight="1" x14ac:dyDescent="0.25">
      <c r="A152" s="79" t="str">
        <f>INDEX('Обработка исходного'!B:B,ROW($B$3)+4*(ROW($B152)-ROW($B$3)))</f>
        <v>Сталь легированная</v>
      </c>
      <c r="B152" s="81" t="str">
        <f>INDEX('Обработка исходного'!D:D,ROW($B$3)+4*(ROW($B152)-ROW($B$3)))</f>
        <v>35ХМА</v>
      </c>
      <c r="C152" s="78" t="str">
        <f>IF(ISBLANK(INDEX('Обработка исходного'!E:E,ROW($B$3)+4*(ROW($B152)-ROW($B$3)))),"",INDEX('Обработка исходного'!E:E,ROW($B$3)+4*(ROW($B152)-ROW($B$3))))</f>
        <v>Заготовки крепежных деталей толщиной или диаметром от 100 до 300 мм, КП395*</v>
      </c>
      <c r="D152" s="88">
        <f>INDEX('Обработка исходного'!G:G,ROW($B$3)+4*(ROW($B152)-ROW($B$3))+1)</f>
        <v>395</v>
      </c>
      <c r="E152" s="89">
        <f>INDEX('Обработка исходного'!H:H,ROW($B$3)+4*(ROW($B152)-ROW($B$3))+1)</f>
        <v>373</v>
      </c>
      <c r="F152" s="89">
        <f>INDEX('Обработка исходного'!I:I,ROW($B$3)+4*(ROW($B152)-ROW($B$3))+1)</f>
        <v>353</v>
      </c>
      <c r="G152" s="89">
        <f>INDEX('Обработка исходного'!J:J,ROW($B$3)+4*(ROW($B152)-ROW($B$3))+1)</f>
        <v>353</v>
      </c>
      <c r="H152" s="89">
        <f>INDEX('Обработка исходного'!K:K,ROW($B$3)+4*(ROW($B152)-ROW($B$3))+1)</f>
        <v>353</v>
      </c>
      <c r="I152" s="89">
        <f>INDEX('Обработка исходного'!L:L,ROW($B$3)+4*(ROW($B152)-ROW($B$3))+1)</f>
        <v>353</v>
      </c>
      <c r="J152" s="89">
        <f>INDEX('Обработка исходного'!M:M,ROW($B$3)+4*(ROW($B152)-ROW($B$3))+1)</f>
        <v>333</v>
      </c>
      <c r="K152" s="89">
        <f>INDEX('Обработка исходного'!N:N,ROW($B$3)+4*(ROW($B152)-ROW($B$3))+1)</f>
        <v>314</v>
      </c>
      <c r="L152" s="89">
        <f>INDEX('Обработка исходного'!O:O,ROW($B$3)+4*(ROW($B152)-ROW($B$3))+1)</f>
        <v>294</v>
      </c>
      <c r="M152" s="89">
        <f>INDEX('Обработка исходного'!P:P,ROW($B$3)+4*(ROW($B152)-ROW($B$3))+1)</f>
        <v>275</v>
      </c>
      <c r="N152" s="89">
        <f>INDEX('Обработка исходного'!Q:Q,ROW($B$3)+4*(ROW($B152)-ROW($B$3))+1)</f>
        <v>255</v>
      </c>
      <c r="O152" s="89" t="str">
        <f>INDEX('Обработка исходного'!R:R,ROW($B$3)+4*(ROW($B152)-ROW($B$3))+1)</f>
        <v>-</v>
      </c>
      <c r="P152" s="90" t="str">
        <f>INDEX('Обработка исходного'!S:S,ROW($B$3)+4*(ROW($B152)-ROW($B$3))+1)</f>
        <v>-</v>
      </c>
    </row>
    <row r="153" spans="1:16" ht="42" customHeight="1" x14ac:dyDescent="0.25">
      <c r="A153" s="79" t="str">
        <f>INDEX('Обработка исходного'!B:B,ROW($B$3)+4*(ROW($B153)-ROW($B$3)))</f>
        <v>Сталь легированная</v>
      </c>
      <c r="B153" s="81" t="str">
        <f>INDEX('Обработка исходного'!D:D,ROW($B$3)+4*(ROW($B153)-ROW($B$3)))</f>
        <v>35ХМА</v>
      </c>
      <c r="C153" s="78" t="str">
        <f>IF(ISBLANK(INDEX('Обработка исходного'!E:E,ROW($B$3)+4*(ROW($B153)-ROW($B$3)))),"",INDEX('Обработка исходного'!E:E,ROW($B$3)+4*(ROW($B153)-ROW($B$3))))</f>
        <v>Заготовки крепежных деталей толщиной или диаметром от 100 до 200 мм, КП490*</v>
      </c>
      <c r="D153" s="88">
        <f>INDEX('Обработка исходного'!G:G,ROW($B$3)+4*(ROW($B153)-ROW($B$3))+1)</f>
        <v>490</v>
      </c>
      <c r="E153" s="89">
        <f>INDEX('Обработка исходного'!H:H,ROW($B$3)+4*(ROW($B153)-ROW($B$3))+1)</f>
        <v>471</v>
      </c>
      <c r="F153" s="89">
        <f>INDEX('Обработка исходного'!I:I,ROW($B$3)+4*(ROW($B153)-ROW($B$3))+1)</f>
        <v>441</v>
      </c>
      <c r="G153" s="89">
        <f>INDEX('Обработка исходного'!J:J,ROW($B$3)+4*(ROW($B153)-ROW($B$3))+1)</f>
        <v>441</v>
      </c>
      <c r="H153" s="89">
        <f>INDEX('Обработка исходного'!K:K,ROW($B$3)+4*(ROW($B153)-ROW($B$3))+1)</f>
        <v>441</v>
      </c>
      <c r="I153" s="89">
        <f>INDEX('Обработка исходного'!L:L,ROW($B$3)+4*(ROW($B153)-ROW($B$3))+1)</f>
        <v>432</v>
      </c>
      <c r="J153" s="89">
        <f>INDEX('Обработка исходного'!M:M,ROW($B$3)+4*(ROW($B153)-ROW($B$3))+1)</f>
        <v>412</v>
      </c>
      <c r="K153" s="89">
        <f>INDEX('Обработка исходного'!N:N,ROW($B$3)+4*(ROW($B153)-ROW($B$3))+1)</f>
        <v>392</v>
      </c>
      <c r="L153" s="89">
        <f>INDEX('Обработка исходного'!O:O,ROW($B$3)+4*(ROW($B153)-ROW($B$3))+1)</f>
        <v>373</v>
      </c>
      <c r="M153" s="89">
        <f>INDEX('Обработка исходного'!P:P,ROW($B$3)+4*(ROW($B153)-ROW($B$3))+1)</f>
        <v>343</v>
      </c>
      <c r="N153" s="89">
        <f>INDEX('Обработка исходного'!Q:Q,ROW($B$3)+4*(ROW($B153)-ROW($B$3))+1)</f>
        <v>314</v>
      </c>
      <c r="O153" s="89" t="str">
        <f>INDEX('Обработка исходного'!R:R,ROW($B$3)+4*(ROW($B153)-ROW($B$3))+1)</f>
        <v>-</v>
      </c>
      <c r="P153" s="90" t="str">
        <f>INDEX('Обработка исходного'!S:S,ROW($B$3)+4*(ROW($B153)-ROW($B$3))+1)</f>
        <v>-</v>
      </c>
    </row>
    <row r="154" spans="1:16" ht="42" customHeight="1" x14ac:dyDescent="0.25">
      <c r="A154" s="79" t="str">
        <f>INDEX('Обработка исходного'!B:B,ROW($B$3)+4*(ROW($B154)-ROW($B$3)))</f>
        <v>Сталь легированная</v>
      </c>
      <c r="B154" s="81" t="str">
        <f>INDEX('Обработка исходного'!D:D,ROW($B$3)+4*(ROW($B154)-ROW($B$3)))</f>
        <v>35ХМА</v>
      </c>
      <c r="C154" s="78" t="str">
        <f>IF(ISBLANK(INDEX('Обработка исходного'!E:E,ROW($B$3)+4*(ROW($B154)-ROW($B$3)))),"",INDEX('Обработка исходного'!E:E,ROW($B$3)+4*(ROW($B154)-ROW($B$3))))</f>
        <v>Заготовки крепежных деталей толщиной или диаметром до 100 мм, КП590*</v>
      </c>
      <c r="D154" s="88">
        <f>INDEX('Обработка исходного'!G:G,ROW($B$3)+4*(ROW($B154)-ROW($B$3))+1)</f>
        <v>590</v>
      </c>
      <c r="E154" s="89">
        <f>INDEX('Обработка исходного'!H:H,ROW($B$3)+4*(ROW($B154)-ROW($B$3))+1)</f>
        <v>559</v>
      </c>
      <c r="F154" s="89">
        <f>INDEX('Обработка исходного'!I:I,ROW($B$3)+4*(ROW($B154)-ROW($B$3))+1)</f>
        <v>530</v>
      </c>
      <c r="G154" s="89">
        <f>INDEX('Обработка исходного'!J:J,ROW($B$3)+4*(ROW($B154)-ROW($B$3))+1)</f>
        <v>530</v>
      </c>
      <c r="H154" s="89">
        <f>INDEX('Обработка исходного'!K:K,ROW($B$3)+4*(ROW($B154)-ROW($B$3))+1)</f>
        <v>530</v>
      </c>
      <c r="I154" s="89">
        <f>INDEX('Обработка исходного'!L:L,ROW($B$3)+4*(ROW($B154)-ROW($B$3))+1)</f>
        <v>520</v>
      </c>
      <c r="J154" s="89">
        <f>INDEX('Обработка исходного'!M:M,ROW($B$3)+4*(ROW($B154)-ROW($B$3))+1)</f>
        <v>491</v>
      </c>
      <c r="K154" s="89">
        <f>INDEX('Обработка исходного'!N:N,ROW($B$3)+4*(ROW($B154)-ROW($B$3))+1)</f>
        <v>471</v>
      </c>
      <c r="L154" s="89">
        <f>INDEX('Обработка исходного'!O:O,ROW($B$3)+4*(ROW($B154)-ROW($B$3))+1)</f>
        <v>441</v>
      </c>
      <c r="M154" s="89">
        <f>INDEX('Обработка исходного'!P:P,ROW($B$3)+4*(ROW($B154)-ROW($B$3))+1)</f>
        <v>422</v>
      </c>
      <c r="N154" s="89">
        <f>INDEX('Обработка исходного'!Q:Q,ROW($B$3)+4*(ROW($B154)-ROW($B$3))+1)</f>
        <v>383</v>
      </c>
      <c r="O154" s="89" t="str">
        <f>INDEX('Обработка исходного'!R:R,ROW($B$3)+4*(ROW($B154)-ROW($B$3))+1)</f>
        <v>-</v>
      </c>
      <c r="P154" s="90" t="str">
        <f>INDEX('Обработка исходного'!S:S,ROW($B$3)+4*(ROW($B154)-ROW($B$3))+1)</f>
        <v>-</v>
      </c>
    </row>
    <row r="155" spans="1:16" ht="42" customHeight="1" x14ac:dyDescent="0.25">
      <c r="A155" s="79" t="str">
        <f>INDEX('Обработка исходного'!B:B,ROW($B$3)+4*(ROW($B155)-ROW($B$3)))</f>
        <v>Сталь легированная</v>
      </c>
      <c r="B155" s="81" t="str">
        <f>INDEX('Обработка исходного'!D:D,ROW($B$3)+4*(ROW($B155)-ROW($B$3)))</f>
        <v>35ХМА</v>
      </c>
      <c r="C155" s="78" t="str">
        <f>IF(ISBLANK(INDEX('Обработка исходного'!E:E,ROW($B$3)+4*(ROW($B155)-ROW($B$3)))),"",INDEX('Обработка исходного'!E:E,ROW($B$3)+4*(ROW($B155)-ROW($B$3))))</f>
        <v>Заготовки крепежных деталей толщиной или диаметром до 300 мм, КП640*</v>
      </c>
      <c r="D155" s="88">
        <f>INDEX('Обработка исходного'!G:G,ROW($B$3)+4*(ROW($B155)-ROW($B$3))+1)</f>
        <v>640</v>
      </c>
      <c r="E155" s="89">
        <f>INDEX('Обработка исходного'!H:H,ROW($B$3)+4*(ROW($B155)-ROW($B$3))+1)</f>
        <v>618</v>
      </c>
      <c r="F155" s="89">
        <f>INDEX('Обработка исходного'!I:I,ROW($B$3)+4*(ROW($B155)-ROW($B$3))+1)</f>
        <v>618</v>
      </c>
      <c r="G155" s="89">
        <f>INDEX('Обработка исходного'!J:J,ROW($B$3)+4*(ROW($B155)-ROW($B$3))+1)</f>
        <v>589</v>
      </c>
      <c r="H155" s="89">
        <f>INDEX('Обработка исходного'!K:K,ROW($B$3)+4*(ROW($B155)-ROW($B$3))+1)</f>
        <v>569</v>
      </c>
      <c r="I155" s="89">
        <f>INDEX('Обработка исходного'!L:L,ROW($B$3)+4*(ROW($B155)-ROW($B$3))+1)</f>
        <v>569</v>
      </c>
      <c r="J155" s="89">
        <f>INDEX('Обработка исходного'!M:M,ROW($B$3)+4*(ROW($B155)-ROW($B$3))+1)</f>
        <v>549</v>
      </c>
      <c r="K155" s="89">
        <f>INDEX('Обработка исходного'!N:N,ROW($B$3)+4*(ROW($B155)-ROW($B$3))+1)</f>
        <v>520</v>
      </c>
      <c r="L155" s="89">
        <f>INDEX('Обработка исходного'!O:O,ROW($B$3)+4*(ROW($B155)-ROW($B$3))+1)</f>
        <v>481</v>
      </c>
      <c r="M155" s="89">
        <f>INDEX('Обработка исходного'!P:P,ROW($B$3)+4*(ROW($B155)-ROW($B$3))+1)</f>
        <v>451</v>
      </c>
      <c r="N155" s="89">
        <f>INDEX('Обработка исходного'!Q:Q,ROW($B$3)+4*(ROW($B155)-ROW($B$3))+1)</f>
        <v>412</v>
      </c>
      <c r="O155" s="89" t="str">
        <f>INDEX('Обработка исходного'!R:R,ROW($B$3)+4*(ROW($B155)-ROW($B$3))+1)</f>
        <v>-</v>
      </c>
      <c r="P155" s="90" t="str">
        <f>INDEX('Обработка исходного'!S:S,ROW($B$3)+4*(ROW($B155)-ROW($B$3))+1)</f>
        <v>-</v>
      </c>
    </row>
    <row r="156" spans="1:16" ht="42" customHeight="1" x14ac:dyDescent="0.25">
      <c r="A156" s="79" t="str">
        <f>INDEX('Обработка исходного'!B:B,ROW($B$3)+4*(ROW($B156)-ROW($B$3)))</f>
        <v>Сталь легированная</v>
      </c>
      <c r="B156" s="81" t="str">
        <f>INDEX('Обработка исходного'!D:D,ROW($B$3)+4*(ROW($B156)-ROW($B$3)))</f>
        <v>10Х2М</v>
      </c>
      <c r="C156" s="78" t="str">
        <f>IF(ISBLANK(INDEX('Обработка исходного'!E:E,ROW($B$3)+4*(ROW($B156)-ROW($B$3)))),"",INDEX('Обработка исходного'!E:E,ROW($B$3)+4*(ROW($B156)-ROW($B$3))))</f>
        <v>Листы толщиной от 6 до 50 мм</v>
      </c>
      <c r="D156" s="88">
        <f>INDEX('Обработка исходного'!G:G,ROW($B$3)+4*(ROW($B156)-ROW($B$3))+1)</f>
        <v>294</v>
      </c>
      <c r="E156" s="89">
        <f>INDEX('Обработка исходного'!H:H,ROW($B$3)+4*(ROW($B156)-ROW($B$3))+1)</f>
        <v>294</v>
      </c>
      <c r="F156" s="89">
        <f>INDEX('Обработка исходного'!I:I,ROW($B$3)+4*(ROW($B156)-ROW($B$3))+1)</f>
        <v>275</v>
      </c>
      <c r="G156" s="89">
        <f>INDEX('Обработка исходного'!J:J,ROW($B$3)+4*(ROW($B156)-ROW($B$3))+1)</f>
        <v>265</v>
      </c>
      <c r="H156" s="89">
        <f>INDEX('Обработка исходного'!K:K,ROW($B$3)+4*(ROW($B156)-ROW($B$3))+1)</f>
        <v>255</v>
      </c>
      <c r="I156" s="89">
        <f>INDEX('Обработка исходного'!L:L,ROW($B$3)+4*(ROW($B156)-ROW($B$3))+1)</f>
        <v>245</v>
      </c>
      <c r="J156" s="89">
        <f>INDEX('Обработка исходного'!M:M,ROW($B$3)+4*(ROW($B156)-ROW($B$3))+1)</f>
        <v>245</v>
      </c>
      <c r="K156" s="89">
        <f>INDEX('Обработка исходного'!N:N,ROW($B$3)+4*(ROW($B156)-ROW($B$3))+1)</f>
        <v>245</v>
      </c>
      <c r="L156" s="89">
        <f>INDEX('Обработка исходного'!O:O,ROW($B$3)+4*(ROW($B156)-ROW($B$3))+1)</f>
        <v>245</v>
      </c>
      <c r="M156" s="89">
        <f>INDEX('Обработка исходного'!P:P,ROW($B$3)+4*(ROW($B156)-ROW($B$3))+1)</f>
        <v>245</v>
      </c>
      <c r="N156" s="89">
        <f>INDEX('Обработка исходного'!Q:Q,ROW($B$3)+4*(ROW($B156)-ROW($B$3))+1)</f>
        <v>216</v>
      </c>
      <c r="O156" s="89" t="str">
        <f>INDEX('Обработка исходного'!R:R,ROW($B$3)+4*(ROW($B156)-ROW($B$3))+1)</f>
        <v>-</v>
      </c>
      <c r="P156" s="90" t="str">
        <f>INDEX('Обработка исходного'!S:S,ROW($B$3)+4*(ROW($B156)-ROW($B$3))+1)</f>
        <v>-</v>
      </c>
    </row>
    <row r="157" spans="1:16" ht="42" customHeight="1" x14ac:dyDescent="0.25">
      <c r="A157" s="79" t="str">
        <f>INDEX('Обработка исходного'!B:B,ROW($B$3)+4*(ROW($B157)-ROW($B$3)))</f>
        <v>Сталь легированная</v>
      </c>
      <c r="B157" s="81" t="str">
        <f>INDEX('Обработка исходного'!D:D,ROW($B$3)+4*(ROW($B157)-ROW($B$3)))</f>
        <v>10Х2М</v>
      </c>
      <c r="C157" s="78" t="str">
        <f>IF(ISBLANK(INDEX('Обработка исходного'!E:E,ROW($B$3)+4*(ROW($B157)-ROW($B$3)))),"",INDEX('Обработка исходного'!E:E,ROW($B$3)+4*(ROW($B157)-ROW($B$3))))</f>
        <v>Листы толщиной от 50 до 150 мм</v>
      </c>
      <c r="D157" s="88">
        <f>INDEX('Обработка исходного'!G:G,ROW($B$3)+4*(ROW($B157)-ROW($B$3))+1)</f>
        <v>196</v>
      </c>
      <c r="E157" s="89">
        <f>INDEX('Обработка исходного'!H:H,ROW($B$3)+4*(ROW($B157)-ROW($B$3))+1)</f>
        <v>196</v>
      </c>
      <c r="F157" s="89">
        <f>INDEX('Обработка исходного'!I:I,ROW($B$3)+4*(ROW($B157)-ROW($B$3))+1)</f>
        <v>196</v>
      </c>
      <c r="G157" s="89">
        <f>INDEX('Обработка исходного'!J:J,ROW($B$3)+4*(ROW($B157)-ROW($B$3))+1)</f>
        <v>196</v>
      </c>
      <c r="H157" s="89">
        <f>INDEX('Обработка исходного'!K:K,ROW($B$3)+4*(ROW($B157)-ROW($B$3))+1)</f>
        <v>196</v>
      </c>
      <c r="I157" s="89">
        <f>INDEX('Обработка исходного'!L:L,ROW($B$3)+4*(ROW($B157)-ROW($B$3))+1)</f>
        <v>177</v>
      </c>
      <c r="J157" s="89">
        <f>INDEX('Обработка исходного'!M:M,ROW($B$3)+4*(ROW($B157)-ROW($B$3))+1)</f>
        <v>177</v>
      </c>
      <c r="K157" s="89">
        <f>INDEX('Обработка исходного'!N:N,ROW($B$3)+4*(ROW($B157)-ROW($B$3))+1)</f>
        <v>167</v>
      </c>
      <c r="L157" s="89">
        <f>INDEX('Обработка исходного'!O:O,ROW($B$3)+4*(ROW($B157)-ROW($B$3))+1)</f>
        <v>167</v>
      </c>
      <c r="M157" s="89">
        <f>INDEX('Обработка исходного'!P:P,ROW($B$3)+4*(ROW($B157)-ROW($B$3))+1)</f>
        <v>167</v>
      </c>
      <c r="N157" s="89">
        <f>INDEX('Обработка исходного'!Q:Q,ROW($B$3)+4*(ROW($B157)-ROW($B$3))+1)</f>
        <v>142</v>
      </c>
      <c r="O157" s="89" t="str">
        <f>INDEX('Обработка исходного'!R:R,ROW($B$3)+4*(ROW($B157)-ROW($B$3))+1)</f>
        <v>-</v>
      </c>
      <c r="P157" s="90" t="str">
        <f>INDEX('Обработка исходного'!S:S,ROW($B$3)+4*(ROW($B157)-ROW($B$3))+1)</f>
        <v>-</v>
      </c>
    </row>
    <row r="158" spans="1:16" ht="42" customHeight="1" x14ac:dyDescent="0.25">
      <c r="A158" s="79" t="str">
        <f>INDEX('Обработка исходного'!B:B,ROW($B$3)+4*(ROW($B158)-ROW($B$3)))</f>
        <v>Сталь легированная</v>
      </c>
      <c r="B158" s="81" t="str">
        <f>INDEX('Обработка исходного'!D:D,ROW($B$3)+4*(ROW($B158)-ROW($B$3)))</f>
        <v>10Х2М</v>
      </c>
      <c r="C158" s="78" t="str">
        <f>IF(ISBLANK(INDEX('Обработка исходного'!E:E,ROW($B$3)+4*(ROW($B158)-ROW($B$3)))),"",INDEX('Обработка исходного'!E:E,ROW($B$3)+4*(ROW($B158)-ROW($B$3))))</f>
        <v>Бесшовные холоднокатаные трубы диаметром от 12 до 60 мм</v>
      </c>
      <c r="D158" s="88">
        <f>INDEX('Обработка исходного'!G:G,ROW($B$3)+4*(ROW($B158)-ROW($B$3))+1)</f>
        <v>245</v>
      </c>
      <c r="E158" s="89">
        <f>INDEX('Обработка исходного'!H:H,ROW($B$3)+4*(ROW($B158)-ROW($B$3))+1)</f>
        <v>235</v>
      </c>
      <c r="F158" s="89">
        <f>INDEX('Обработка исходного'!I:I,ROW($B$3)+4*(ROW($B158)-ROW($B$3))+1)</f>
        <v>226</v>
      </c>
      <c r="G158" s="89">
        <f>INDEX('Обработка исходного'!J:J,ROW($B$3)+4*(ROW($B158)-ROW($B$3))+1)</f>
        <v>216</v>
      </c>
      <c r="H158" s="89">
        <f>INDEX('Обработка исходного'!K:K,ROW($B$3)+4*(ROW($B158)-ROW($B$3))+1)</f>
        <v>216</v>
      </c>
      <c r="I158" s="89">
        <f>INDEX('Обработка исходного'!L:L,ROW($B$3)+4*(ROW($B158)-ROW($B$3))+1)</f>
        <v>216</v>
      </c>
      <c r="J158" s="89">
        <f>INDEX('Обработка исходного'!M:M,ROW($B$3)+4*(ROW($B158)-ROW($B$3))+1)</f>
        <v>216</v>
      </c>
      <c r="K158" s="89">
        <f>INDEX('Обработка исходного'!N:N,ROW($B$3)+4*(ROW($B158)-ROW($B$3))+1)</f>
        <v>216</v>
      </c>
      <c r="L158" s="89">
        <f>INDEX('Обработка исходного'!O:O,ROW($B$3)+4*(ROW($B158)-ROW($B$3))+1)</f>
        <v>206</v>
      </c>
      <c r="M158" s="89">
        <f>INDEX('Обработка исходного'!P:P,ROW($B$3)+4*(ROW($B158)-ROW($B$3))+1)</f>
        <v>176</v>
      </c>
      <c r="N158" s="89">
        <f>INDEX('Обработка исходного'!Q:Q,ROW($B$3)+4*(ROW($B158)-ROW($B$3))+1)</f>
        <v>142</v>
      </c>
      <c r="O158" s="89" t="str">
        <f>INDEX('Обработка исходного'!R:R,ROW($B$3)+4*(ROW($B158)-ROW($B$3))+1)</f>
        <v>-</v>
      </c>
      <c r="P158" s="90" t="str">
        <f>INDEX('Обработка исходного'!S:S,ROW($B$3)+4*(ROW($B158)-ROW($B$3))+1)</f>
        <v>-</v>
      </c>
    </row>
    <row r="159" spans="1:16" ht="42" customHeight="1" x14ac:dyDescent="0.25">
      <c r="A159" s="79" t="str">
        <f>INDEX('Обработка исходного'!B:B,ROW($B$3)+4*(ROW($B159)-ROW($B$3)))</f>
        <v>Сталь легированная</v>
      </c>
      <c r="B159" s="81" t="str">
        <f>INDEX('Обработка исходного'!D:D,ROW($B$3)+4*(ROW($B159)-ROW($B$3)))</f>
        <v>10Х2М</v>
      </c>
      <c r="C159" s="78" t="str">
        <f>IF(ISBLANK(INDEX('Обработка исходного'!E:E,ROW($B$3)+4*(ROW($B159)-ROW($B$3)))),"",INDEX('Обработка исходного'!E:E,ROW($B$3)+4*(ROW($B159)-ROW($B$3))))</f>
        <v>Поковки толщиной до 400 мм</v>
      </c>
      <c r="D159" s="88">
        <f>INDEX('Обработка исходного'!G:G,ROW($B$3)+4*(ROW($B159)-ROW($B$3))+1)</f>
        <v>196</v>
      </c>
      <c r="E159" s="89">
        <f>INDEX('Обработка исходного'!H:H,ROW($B$3)+4*(ROW($B159)-ROW($B$3))+1)</f>
        <v>186</v>
      </c>
      <c r="F159" s="89">
        <f>INDEX('Обработка исходного'!I:I,ROW($B$3)+4*(ROW($B159)-ROW($B$3))+1)</f>
        <v>186</v>
      </c>
      <c r="G159" s="89">
        <f>INDEX('Обработка исходного'!J:J,ROW($B$3)+4*(ROW($B159)-ROW($B$3))+1)</f>
        <v>177</v>
      </c>
      <c r="H159" s="89">
        <f>INDEX('Обработка исходного'!K:K,ROW($B$3)+4*(ROW($B159)-ROW($B$3))+1)</f>
        <v>177</v>
      </c>
      <c r="I159" s="89">
        <f>INDEX('Обработка исходного'!L:L,ROW($B$3)+4*(ROW($B159)-ROW($B$3))+1)</f>
        <v>177</v>
      </c>
      <c r="J159" s="89">
        <f>INDEX('Обработка исходного'!M:M,ROW($B$3)+4*(ROW($B159)-ROW($B$3))+1)</f>
        <v>177</v>
      </c>
      <c r="K159" s="89">
        <f>INDEX('Обработка исходного'!N:N,ROW($B$3)+4*(ROW($B159)-ROW($B$3))+1)</f>
        <v>177</v>
      </c>
      <c r="L159" s="89">
        <f>INDEX('Обработка исходного'!O:O,ROW($B$3)+4*(ROW($B159)-ROW($B$3))+1)</f>
        <v>177</v>
      </c>
      <c r="M159" s="89">
        <f>INDEX('Обработка исходного'!P:P,ROW($B$3)+4*(ROW($B159)-ROW($B$3))+1)</f>
        <v>177</v>
      </c>
      <c r="N159" s="89">
        <f>INDEX('Обработка исходного'!Q:Q,ROW($B$3)+4*(ROW($B159)-ROW($B$3))+1)</f>
        <v>142</v>
      </c>
      <c r="O159" s="89" t="str">
        <f>INDEX('Обработка исходного'!R:R,ROW($B$3)+4*(ROW($B159)-ROW($B$3))+1)</f>
        <v>-</v>
      </c>
      <c r="P159" s="90" t="str">
        <f>INDEX('Обработка исходного'!S:S,ROW($B$3)+4*(ROW($B159)-ROW($B$3))+1)</f>
        <v>-</v>
      </c>
    </row>
    <row r="160" spans="1:16" ht="42" customHeight="1" x14ac:dyDescent="0.25">
      <c r="A160" s="79" t="str">
        <f>INDEX('Обработка исходного'!B:B,ROW($B$3)+4*(ROW($B160)-ROW($B$3)))</f>
        <v>Сталь легированная</v>
      </c>
      <c r="B160" s="81" t="str">
        <f>INDEX('Обработка исходного'!D:D,ROW($B$3)+4*(ROW($B160)-ROW($B$3)))</f>
        <v>12X2M</v>
      </c>
      <c r="C160" s="78" t="str">
        <f>IF(ISBLANK(INDEX('Обработка исходного'!E:E,ROW($B$3)+4*(ROW($B160)-ROW($B$3)))),"",INDEX('Обработка исходного'!E:E,ROW($B$3)+4*(ROW($B160)-ROW($B$3))))</f>
        <v>Поковки толщиной до 400 мм</v>
      </c>
      <c r="D160" s="88">
        <f>INDEX('Обработка исходного'!G:G,ROW($B$3)+4*(ROW($B160)-ROW($B$3))+1)</f>
        <v>196</v>
      </c>
      <c r="E160" s="89">
        <f>INDEX('Обработка исходного'!H:H,ROW($B$3)+4*(ROW($B160)-ROW($B$3))+1)</f>
        <v>186</v>
      </c>
      <c r="F160" s="89">
        <f>INDEX('Обработка исходного'!I:I,ROW($B$3)+4*(ROW($B160)-ROW($B$3))+1)</f>
        <v>186</v>
      </c>
      <c r="G160" s="89">
        <f>INDEX('Обработка исходного'!J:J,ROW($B$3)+4*(ROW($B160)-ROW($B$3))+1)</f>
        <v>177</v>
      </c>
      <c r="H160" s="89">
        <f>INDEX('Обработка исходного'!K:K,ROW($B$3)+4*(ROW($B160)-ROW($B$3))+1)</f>
        <v>177</v>
      </c>
      <c r="I160" s="89">
        <f>INDEX('Обработка исходного'!L:L,ROW($B$3)+4*(ROW($B160)-ROW($B$3))+1)</f>
        <v>177</v>
      </c>
      <c r="J160" s="89">
        <f>INDEX('Обработка исходного'!M:M,ROW($B$3)+4*(ROW($B160)-ROW($B$3))+1)</f>
        <v>177</v>
      </c>
      <c r="K160" s="89">
        <f>INDEX('Обработка исходного'!N:N,ROW($B$3)+4*(ROW($B160)-ROW($B$3))+1)</f>
        <v>177</v>
      </c>
      <c r="L160" s="89">
        <f>INDEX('Обработка исходного'!O:O,ROW($B$3)+4*(ROW($B160)-ROW($B$3))+1)</f>
        <v>177</v>
      </c>
      <c r="M160" s="89">
        <f>INDEX('Обработка исходного'!P:P,ROW($B$3)+4*(ROW($B160)-ROW($B$3))+1)</f>
        <v>177</v>
      </c>
      <c r="N160" s="89">
        <f>INDEX('Обработка исходного'!Q:Q,ROW($B$3)+4*(ROW($B160)-ROW($B$3))+1)</f>
        <v>142</v>
      </c>
      <c r="O160" s="89" t="str">
        <f>INDEX('Обработка исходного'!R:R,ROW($B$3)+4*(ROW($B160)-ROW($B$3))+1)</f>
        <v>-</v>
      </c>
      <c r="P160" s="90" t="str">
        <f>INDEX('Обработка исходного'!S:S,ROW($B$3)+4*(ROW($B160)-ROW($B$3))+1)</f>
        <v>-</v>
      </c>
    </row>
    <row r="161" spans="1:16" ht="42" customHeight="1" x14ac:dyDescent="0.25">
      <c r="A161" s="79" t="str">
        <f>INDEX('Обработка исходного'!B:B,ROW($B$3)+4*(ROW($B161)-ROW($B$3)))</f>
        <v>Сталь легированная</v>
      </c>
      <c r="B161" s="81" t="str">
        <f>INDEX('Обработка исходного'!D:D,ROW($B$3)+4*(ROW($B161)-ROW($B$3)))</f>
        <v>12MX</v>
      </c>
      <c r="C161" s="78" t="str">
        <f>IF(ISBLANK(INDEX('Обработка исходного'!E:E,ROW($B$3)+4*(ROW($B161)-ROW($B$3)))),"",INDEX('Обработка исходного'!E:E,ROW($B$3)+4*(ROW($B161)-ROW($B$3))))</f>
        <v>Поковки толщиной от 20 до 130 мм</v>
      </c>
      <c r="D161" s="88">
        <f>INDEX('Обработка исходного'!G:G,ROW($B$3)+4*(ROW($B161)-ROW($B$3))+1)</f>
        <v>235</v>
      </c>
      <c r="E161" s="89">
        <f>INDEX('Обработка исходного'!H:H,ROW($B$3)+4*(ROW($B161)-ROW($B$3))+1)</f>
        <v>235</v>
      </c>
      <c r="F161" s="89">
        <f>INDEX('Обработка исходного'!I:I,ROW($B$3)+4*(ROW($B161)-ROW($B$3))+1)</f>
        <v>235</v>
      </c>
      <c r="G161" s="89">
        <f>INDEX('Обработка исходного'!J:J,ROW($B$3)+4*(ROW($B161)-ROW($B$3))+1)</f>
        <v>235</v>
      </c>
      <c r="H161" s="89">
        <f>INDEX('Обработка исходного'!K:K,ROW($B$3)+4*(ROW($B161)-ROW($B$3))+1)</f>
        <v>235</v>
      </c>
      <c r="I161" s="89">
        <f>INDEX('Обработка исходного'!L:L,ROW($B$3)+4*(ROW($B161)-ROW($B$3))+1)</f>
        <v>235</v>
      </c>
      <c r="J161" s="89">
        <f>INDEX('Обработка исходного'!M:M,ROW($B$3)+4*(ROW($B161)-ROW($B$3))+1)</f>
        <v>235</v>
      </c>
      <c r="K161" s="89">
        <f>INDEX('Обработка исходного'!N:N,ROW($B$3)+4*(ROW($B161)-ROW($B$3))+1)</f>
        <v>216</v>
      </c>
      <c r="L161" s="89">
        <f>INDEX('Обработка исходного'!O:O,ROW($B$3)+4*(ROW($B161)-ROW($B$3))+1)</f>
        <v>206</v>
      </c>
      <c r="M161" s="89">
        <f>INDEX('Обработка исходного'!P:P,ROW($B$3)+4*(ROW($B161)-ROW($B$3))+1)</f>
        <v>206</v>
      </c>
      <c r="N161" s="89">
        <f>INDEX('Обработка исходного'!Q:Q,ROW($B$3)+4*(ROW($B161)-ROW($B$3))+1)</f>
        <v>196</v>
      </c>
      <c r="O161" s="89" t="str">
        <f>INDEX('Обработка исходного'!R:R,ROW($B$3)+4*(ROW($B161)-ROW($B$3))+1)</f>
        <v>-</v>
      </c>
      <c r="P161" s="90" t="str">
        <f>INDEX('Обработка исходного'!S:S,ROW($B$3)+4*(ROW($B161)-ROW($B$3))+1)</f>
        <v>-</v>
      </c>
    </row>
    <row r="162" spans="1:16" ht="42" customHeight="1" x14ac:dyDescent="0.25">
      <c r="A162" s="79" t="str">
        <f>INDEX('Обработка исходного'!B:B,ROW($B$3)+4*(ROW($B162)-ROW($B$3)))</f>
        <v>Сталь легированная</v>
      </c>
      <c r="B162" s="81" t="str">
        <f>INDEX('Обработка исходного'!D:D,ROW($B$3)+4*(ROW($B162)-ROW($B$3)))</f>
        <v>12MX</v>
      </c>
      <c r="C162" s="78" t="str">
        <f>IF(ISBLANK(INDEX('Обработка исходного'!E:E,ROW($B$3)+4*(ROW($B162)-ROW($B$3)))),"",INDEX('Обработка исходного'!E:E,ROW($B$3)+4*(ROW($B162)-ROW($B$3))))</f>
        <v>Поковки толщиной до 25 мм</v>
      </c>
      <c r="D162" s="88">
        <f>INDEX('Обработка исходного'!G:G,ROW($B$3)+4*(ROW($B162)-ROW($B$3))+1)</f>
        <v>235</v>
      </c>
      <c r="E162" s="89">
        <f>INDEX('Обработка исходного'!H:H,ROW($B$3)+4*(ROW($B162)-ROW($B$3))+1)</f>
        <v>235</v>
      </c>
      <c r="F162" s="89">
        <f>INDEX('Обработка исходного'!I:I,ROW($B$3)+4*(ROW($B162)-ROW($B$3))+1)</f>
        <v>235</v>
      </c>
      <c r="G162" s="89">
        <f>INDEX('Обработка исходного'!J:J,ROW($B$3)+4*(ROW($B162)-ROW($B$3))+1)</f>
        <v>235</v>
      </c>
      <c r="H162" s="89">
        <f>INDEX('Обработка исходного'!K:K,ROW($B$3)+4*(ROW($B162)-ROW($B$3))+1)</f>
        <v>235</v>
      </c>
      <c r="I162" s="89">
        <f>INDEX('Обработка исходного'!L:L,ROW($B$3)+4*(ROW($B162)-ROW($B$3))+1)</f>
        <v>235</v>
      </c>
      <c r="J162" s="89">
        <f>INDEX('Обработка исходного'!M:M,ROW($B$3)+4*(ROW($B162)-ROW($B$3))+1)</f>
        <v>235</v>
      </c>
      <c r="K162" s="89">
        <f>INDEX('Обработка исходного'!N:N,ROW($B$3)+4*(ROW($B162)-ROW($B$3))+1)</f>
        <v>216</v>
      </c>
      <c r="L162" s="89">
        <f>INDEX('Обработка исходного'!O:O,ROW($B$3)+4*(ROW($B162)-ROW($B$3))+1)</f>
        <v>206</v>
      </c>
      <c r="M162" s="89">
        <f>INDEX('Обработка исходного'!P:P,ROW($B$3)+4*(ROW($B162)-ROW($B$3))+1)</f>
        <v>206</v>
      </c>
      <c r="N162" s="89">
        <f>INDEX('Обработка исходного'!Q:Q,ROW($B$3)+4*(ROW($B162)-ROW($B$3))+1)</f>
        <v>196</v>
      </c>
      <c r="O162" s="89" t="str">
        <f>INDEX('Обработка исходного'!R:R,ROW($B$3)+4*(ROW($B162)-ROW($B$3))+1)</f>
        <v>-</v>
      </c>
      <c r="P162" s="90" t="str">
        <f>INDEX('Обработка исходного'!S:S,ROW($B$3)+4*(ROW($B162)-ROW($B$3))+1)</f>
        <v>-</v>
      </c>
    </row>
    <row r="163" spans="1:16" ht="42" customHeight="1" x14ac:dyDescent="0.25">
      <c r="A163" s="79" t="str">
        <f>INDEX('Обработка исходного'!B:B,ROW($B$3)+4*(ROW($B163)-ROW($B$3)))</f>
        <v>Сталь легированная</v>
      </c>
      <c r="B163" s="81" t="str">
        <f>INDEX('Обработка исходного'!D:D,ROW($B$3)+4*(ROW($B163)-ROW($B$3)))</f>
        <v>12MX</v>
      </c>
      <c r="C163" s="78" t="str">
        <f>IF(ISBLANK(INDEX('Обработка исходного'!E:E,ROW($B$3)+4*(ROW($B163)-ROW($B$3)))),"",INDEX('Обработка исходного'!E:E,ROW($B$3)+4*(ROW($B163)-ROW($B$3))))</f>
        <v>Прутки, полосы толщиной или диаметром до 90 мм</v>
      </c>
      <c r="D163" s="88">
        <f>INDEX('Обработка исходного'!G:G,ROW($B$3)+4*(ROW($B163)-ROW($B$3))+1)</f>
        <v>235</v>
      </c>
      <c r="E163" s="89">
        <f>INDEX('Обработка исходного'!H:H,ROW($B$3)+4*(ROW($B163)-ROW($B$3))+1)</f>
        <v>235</v>
      </c>
      <c r="F163" s="89">
        <f>INDEX('Обработка исходного'!I:I,ROW($B$3)+4*(ROW($B163)-ROW($B$3))+1)</f>
        <v>235</v>
      </c>
      <c r="G163" s="89">
        <f>INDEX('Обработка исходного'!J:J,ROW($B$3)+4*(ROW($B163)-ROW($B$3))+1)</f>
        <v>235</v>
      </c>
      <c r="H163" s="89">
        <f>INDEX('Обработка исходного'!K:K,ROW($B$3)+4*(ROW($B163)-ROW($B$3))+1)</f>
        <v>235</v>
      </c>
      <c r="I163" s="89">
        <f>INDEX('Обработка исходного'!L:L,ROW($B$3)+4*(ROW($B163)-ROW($B$3))+1)</f>
        <v>235</v>
      </c>
      <c r="J163" s="89">
        <f>INDEX('Обработка исходного'!M:M,ROW($B$3)+4*(ROW($B163)-ROW($B$3))+1)</f>
        <v>235</v>
      </c>
      <c r="K163" s="89">
        <f>INDEX('Обработка исходного'!N:N,ROW($B$3)+4*(ROW($B163)-ROW($B$3))+1)</f>
        <v>216</v>
      </c>
      <c r="L163" s="89">
        <f>INDEX('Обработка исходного'!O:O,ROW($B$3)+4*(ROW($B163)-ROW($B$3))+1)</f>
        <v>206</v>
      </c>
      <c r="M163" s="89">
        <f>INDEX('Обработка исходного'!P:P,ROW($B$3)+4*(ROW($B163)-ROW($B$3))+1)</f>
        <v>206</v>
      </c>
      <c r="N163" s="89">
        <f>INDEX('Обработка исходного'!Q:Q,ROW($B$3)+4*(ROW($B163)-ROW($B$3))+1)</f>
        <v>196</v>
      </c>
      <c r="O163" s="89" t="str">
        <f>INDEX('Обработка исходного'!R:R,ROW($B$3)+4*(ROW($B163)-ROW($B$3))+1)</f>
        <v>-</v>
      </c>
      <c r="P163" s="90" t="str">
        <f>INDEX('Обработка исходного'!S:S,ROW($B$3)+4*(ROW($B163)-ROW($B$3))+1)</f>
        <v>-</v>
      </c>
    </row>
    <row r="164" spans="1:16" ht="42" customHeight="1" x14ac:dyDescent="0.25">
      <c r="A164" s="79" t="str">
        <f>INDEX('Обработка исходного'!B:B,ROW($B$3)+4*(ROW($B164)-ROW($B$3)))</f>
        <v>Сталь легированная</v>
      </c>
      <c r="B164" s="81" t="str">
        <f>INDEX('Обработка исходного'!D:D,ROW($B$3)+4*(ROW($B164)-ROW($B$3)))</f>
        <v>12MX</v>
      </c>
      <c r="C164" s="78" t="str">
        <f>IF(ISBLANK(INDEX('Обработка исходного'!E:E,ROW($B$3)+4*(ROW($B164)-ROW($B$3)))),"",INDEX('Обработка исходного'!E:E,ROW($B$3)+4*(ROW($B164)-ROW($B$3))))</f>
        <v>Прутки, полосы толщиной или диаметром от 90 до 150 мм</v>
      </c>
      <c r="D164" s="88">
        <f>INDEX('Обработка исходного'!G:G,ROW($B$3)+4*(ROW($B164)-ROW($B$3))+1)</f>
        <v>235</v>
      </c>
      <c r="E164" s="89">
        <f>INDEX('Обработка исходного'!H:H,ROW($B$3)+4*(ROW($B164)-ROW($B$3))+1)</f>
        <v>235</v>
      </c>
      <c r="F164" s="89">
        <f>INDEX('Обработка исходного'!I:I,ROW($B$3)+4*(ROW($B164)-ROW($B$3))+1)</f>
        <v>235</v>
      </c>
      <c r="G164" s="89">
        <f>INDEX('Обработка исходного'!J:J,ROW($B$3)+4*(ROW($B164)-ROW($B$3))+1)</f>
        <v>235</v>
      </c>
      <c r="H164" s="89">
        <f>INDEX('Обработка исходного'!K:K,ROW($B$3)+4*(ROW($B164)-ROW($B$3))+1)</f>
        <v>226</v>
      </c>
      <c r="I164" s="89">
        <f>INDEX('Обработка исходного'!L:L,ROW($B$3)+4*(ROW($B164)-ROW($B$3))+1)</f>
        <v>226</v>
      </c>
      <c r="J164" s="89">
        <f>INDEX('Обработка исходного'!M:M,ROW($B$3)+4*(ROW($B164)-ROW($B$3))+1)</f>
        <v>216</v>
      </c>
      <c r="K164" s="89">
        <f>INDEX('Обработка исходного'!N:N,ROW($B$3)+4*(ROW($B164)-ROW($B$3))+1)</f>
        <v>206</v>
      </c>
      <c r="L164" s="89">
        <f>INDEX('Обработка исходного'!O:O,ROW($B$3)+4*(ROW($B164)-ROW($B$3))+1)</f>
        <v>196</v>
      </c>
      <c r="M164" s="89">
        <f>INDEX('Обработка исходного'!P:P,ROW($B$3)+4*(ROW($B164)-ROW($B$3))+1)</f>
        <v>186</v>
      </c>
      <c r="N164" s="89">
        <f>INDEX('Обработка исходного'!Q:Q,ROW($B$3)+4*(ROW($B164)-ROW($B$3))+1)</f>
        <v>177</v>
      </c>
      <c r="O164" s="89" t="str">
        <f>INDEX('Обработка исходного'!R:R,ROW($B$3)+4*(ROW($B164)-ROW($B$3))+1)</f>
        <v>-</v>
      </c>
      <c r="P164" s="90" t="str">
        <f>INDEX('Обработка исходного'!S:S,ROW($B$3)+4*(ROW($B164)-ROW($B$3))+1)</f>
        <v>-</v>
      </c>
    </row>
    <row r="165" spans="1:16" ht="42" customHeight="1" x14ac:dyDescent="0.25">
      <c r="A165" s="79" t="str">
        <f>INDEX('Обработка исходного'!B:B,ROW($B$3)+4*(ROW($B165)-ROW($B$3)))</f>
        <v>Сталь легированная</v>
      </c>
      <c r="B165" s="81" t="str">
        <f>INDEX('Обработка исходного'!D:D,ROW($B$3)+4*(ROW($B165)-ROW($B$3)))</f>
        <v>12MX</v>
      </c>
      <c r="C165" s="78" t="str">
        <f>IF(ISBLANK(INDEX('Обработка исходного'!E:E,ROW($B$3)+4*(ROW($B165)-ROW($B$3)))),"",INDEX('Обработка исходного'!E:E,ROW($B$3)+4*(ROW($B165)-ROW($B$3))))</f>
        <v>Прутки, полосы толщиной или диаметром от 150 до 200 мм</v>
      </c>
      <c r="D165" s="88">
        <f>INDEX('Обработка исходного'!G:G,ROW($B$3)+4*(ROW($B165)-ROW($B$3))+1)</f>
        <v>235</v>
      </c>
      <c r="E165" s="89">
        <f>INDEX('Обработка исходного'!H:H,ROW($B$3)+4*(ROW($B165)-ROW($B$3))+1)</f>
        <v>235</v>
      </c>
      <c r="F165" s="89">
        <f>INDEX('Обработка исходного'!I:I,ROW($B$3)+4*(ROW($B165)-ROW($B$3))+1)</f>
        <v>235</v>
      </c>
      <c r="G165" s="89">
        <f>INDEX('Обработка исходного'!J:J,ROW($B$3)+4*(ROW($B165)-ROW($B$3))+1)</f>
        <v>235</v>
      </c>
      <c r="H165" s="89">
        <f>INDEX('Обработка исходного'!K:K,ROW($B$3)+4*(ROW($B165)-ROW($B$3))+1)</f>
        <v>226</v>
      </c>
      <c r="I165" s="89">
        <f>INDEX('Обработка исходного'!L:L,ROW($B$3)+4*(ROW($B165)-ROW($B$3))+1)</f>
        <v>226</v>
      </c>
      <c r="J165" s="89">
        <f>INDEX('Обработка исходного'!M:M,ROW($B$3)+4*(ROW($B165)-ROW($B$3))+1)</f>
        <v>216</v>
      </c>
      <c r="K165" s="89">
        <f>INDEX('Обработка исходного'!N:N,ROW($B$3)+4*(ROW($B165)-ROW($B$3))+1)</f>
        <v>206</v>
      </c>
      <c r="L165" s="89">
        <f>INDEX('Обработка исходного'!O:O,ROW($B$3)+4*(ROW($B165)-ROW($B$3))+1)</f>
        <v>196</v>
      </c>
      <c r="M165" s="89">
        <f>INDEX('Обработка исходного'!P:P,ROW($B$3)+4*(ROW($B165)-ROW($B$3))+1)</f>
        <v>186</v>
      </c>
      <c r="N165" s="89">
        <f>INDEX('Обработка исходного'!Q:Q,ROW($B$3)+4*(ROW($B165)-ROW($B$3))+1)</f>
        <v>177</v>
      </c>
      <c r="O165" s="89" t="str">
        <f>INDEX('Обработка исходного'!R:R,ROW($B$3)+4*(ROW($B165)-ROW($B$3))+1)</f>
        <v>-</v>
      </c>
      <c r="P165" s="90" t="str">
        <f>INDEX('Обработка исходного'!S:S,ROW($B$3)+4*(ROW($B165)-ROW($B$3))+1)</f>
        <v>-</v>
      </c>
    </row>
    <row r="166" spans="1:16" ht="42" customHeight="1" x14ac:dyDescent="0.25">
      <c r="A166" s="79" t="str">
        <f>INDEX('Обработка исходного'!B:B,ROW($B$3)+4*(ROW($B166)-ROW($B$3)))</f>
        <v>Сталь легированная</v>
      </c>
      <c r="B166" s="81" t="str">
        <f>INDEX('Обработка исходного'!D:D,ROW($B$3)+4*(ROW($B166)-ROW($B$3)))</f>
        <v>12МХ</v>
      </c>
      <c r="C166" s="78" t="str">
        <f>IF(ISBLANK(INDEX('Обработка исходного'!E:E,ROW($B$3)+4*(ROW($B166)-ROW($B$3)))),"",INDEX('Обработка исходного'!E:E,ROW($B$3)+4*(ROW($B166)-ROW($B$3))))</f>
        <v>Листы толщиной от 4 до 6 мм</v>
      </c>
      <c r="D166" s="88">
        <f>INDEX('Обработка исходного'!G:G,ROW($B$3)+4*(ROW($B166)-ROW($B$3))+1)</f>
        <v>235</v>
      </c>
      <c r="E166" s="89">
        <f>INDEX('Обработка исходного'!H:H,ROW($B$3)+4*(ROW($B166)-ROW($B$3))+1)</f>
        <v>235</v>
      </c>
      <c r="F166" s="89">
        <f>INDEX('Обработка исходного'!I:I,ROW($B$3)+4*(ROW($B166)-ROW($B$3))+1)</f>
        <v>235</v>
      </c>
      <c r="G166" s="89">
        <f>INDEX('Обработка исходного'!J:J,ROW($B$3)+4*(ROW($B166)-ROW($B$3))+1)</f>
        <v>235</v>
      </c>
      <c r="H166" s="89">
        <f>INDEX('Обработка исходного'!K:K,ROW($B$3)+4*(ROW($B166)-ROW($B$3))+1)</f>
        <v>226</v>
      </c>
      <c r="I166" s="89">
        <f>INDEX('Обработка исходного'!L:L,ROW($B$3)+4*(ROW($B166)-ROW($B$3))+1)</f>
        <v>226</v>
      </c>
      <c r="J166" s="89">
        <f>INDEX('Обработка исходного'!M:M,ROW($B$3)+4*(ROW($B166)-ROW($B$3))+1)</f>
        <v>216</v>
      </c>
      <c r="K166" s="89">
        <f>INDEX('Обработка исходного'!N:N,ROW($B$3)+4*(ROW($B166)-ROW($B$3))+1)</f>
        <v>206</v>
      </c>
      <c r="L166" s="89">
        <f>INDEX('Обработка исходного'!O:O,ROW($B$3)+4*(ROW($B166)-ROW($B$3))+1)</f>
        <v>196</v>
      </c>
      <c r="M166" s="89">
        <f>INDEX('Обработка исходного'!P:P,ROW($B$3)+4*(ROW($B166)-ROW($B$3))+1)</f>
        <v>186</v>
      </c>
      <c r="N166" s="89">
        <f>INDEX('Обработка исходного'!Q:Q,ROW($B$3)+4*(ROW($B166)-ROW($B$3))+1)</f>
        <v>177</v>
      </c>
      <c r="O166" s="89" t="str">
        <f>INDEX('Обработка исходного'!R:R,ROW($B$3)+4*(ROW($B166)-ROW($B$3))+1)</f>
        <v>-</v>
      </c>
      <c r="P166" s="90" t="str">
        <f>INDEX('Обработка исходного'!S:S,ROW($B$3)+4*(ROW($B166)-ROW($B$3))+1)</f>
        <v>-</v>
      </c>
    </row>
    <row r="167" spans="1:16" ht="42" customHeight="1" x14ac:dyDescent="0.25">
      <c r="A167" s="79" t="str">
        <f>INDEX('Обработка исходного'!B:B,ROW($B$3)+4*(ROW($B167)-ROW($B$3)))</f>
        <v>Сталь легированная</v>
      </c>
      <c r="B167" s="81" t="str">
        <f>INDEX('Обработка исходного'!D:D,ROW($B$3)+4*(ROW($B167)-ROW($B$3)))</f>
        <v>12МХ</v>
      </c>
      <c r="C167" s="78" t="str">
        <f>IF(ISBLANK(INDEX('Обработка исходного'!E:E,ROW($B$3)+4*(ROW($B167)-ROW($B$3)))),"",INDEX('Обработка исходного'!E:E,ROW($B$3)+4*(ROW($B167)-ROW($B$3))))</f>
        <v>Листы толщиной от 20 до 60 мм</v>
      </c>
      <c r="D167" s="88">
        <f>INDEX('Обработка исходного'!G:G,ROW($B$3)+4*(ROW($B167)-ROW($B$3))+1)</f>
        <v>235</v>
      </c>
      <c r="E167" s="89">
        <f>INDEX('Обработка исходного'!H:H,ROW($B$3)+4*(ROW($B167)-ROW($B$3))+1)</f>
        <v>235</v>
      </c>
      <c r="F167" s="89">
        <f>INDEX('Обработка исходного'!I:I,ROW($B$3)+4*(ROW($B167)-ROW($B$3))+1)</f>
        <v>235</v>
      </c>
      <c r="G167" s="89">
        <f>INDEX('Обработка исходного'!J:J,ROW($B$3)+4*(ROW($B167)-ROW($B$3))+1)</f>
        <v>235</v>
      </c>
      <c r="H167" s="89">
        <f>INDEX('Обработка исходного'!K:K,ROW($B$3)+4*(ROW($B167)-ROW($B$3))+1)</f>
        <v>226</v>
      </c>
      <c r="I167" s="89">
        <f>INDEX('Обработка исходного'!L:L,ROW($B$3)+4*(ROW($B167)-ROW($B$3))+1)</f>
        <v>226</v>
      </c>
      <c r="J167" s="89">
        <f>INDEX('Обработка исходного'!M:M,ROW($B$3)+4*(ROW($B167)-ROW($B$3))+1)</f>
        <v>216</v>
      </c>
      <c r="K167" s="89">
        <f>INDEX('Обработка исходного'!N:N,ROW($B$3)+4*(ROW($B167)-ROW($B$3))+1)</f>
        <v>206</v>
      </c>
      <c r="L167" s="89">
        <f>INDEX('Обработка исходного'!O:O,ROW($B$3)+4*(ROW($B167)-ROW($B$3))+1)</f>
        <v>196</v>
      </c>
      <c r="M167" s="89">
        <f>INDEX('Обработка исходного'!P:P,ROW($B$3)+4*(ROW($B167)-ROW($B$3))+1)</f>
        <v>186</v>
      </c>
      <c r="N167" s="89">
        <f>INDEX('Обработка исходного'!Q:Q,ROW($B$3)+4*(ROW($B167)-ROW($B$3))+1)</f>
        <v>177</v>
      </c>
      <c r="O167" s="89" t="str">
        <f>INDEX('Обработка исходного'!R:R,ROW($B$3)+4*(ROW($B167)-ROW($B$3))+1)</f>
        <v>-</v>
      </c>
      <c r="P167" s="90" t="str">
        <f>INDEX('Обработка исходного'!S:S,ROW($B$3)+4*(ROW($B167)-ROW($B$3))+1)</f>
        <v>-</v>
      </c>
    </row>
    <row r="168" spans="1:16" ht="42" customHeight="1" x14ac:dyDescent="0.25">
      <c r="A168" s="79" t="str">
        <f>INDEX('Обработка исходного'!B:B,ROW($B$3)+4*(ROW($B168)-ROW($B$3)))</f>
        <v>Сталь легированная</v>
      </c>
      <c r="B168" s="81" t="str">
        <f>INDEX('Обработка исходного'!D:D,ROW($B$3)+4*(ROW($B168)-ROW($B$3)))</f>
        <v>30ХГСА</v>
      </c>
      <c r="C168" s="78" t="str">
        <f>IF(ISBLANK(INDEX('Обработка исходного'!E:E,ROW($B$3)+4*(ROW($B168)-ROW($B$3)))),"",INDEX('Обработка исходного'!E:E,ROW($B$3)+4*(ROW($B168)-ROW($B$3))))</f>
        <v>Поковки диаметром от 50 до 100 мм, КП440*</v>
      </c>
      <c r="D168" s="88">
        <f>INDEX('Обработка исходного'!G:G,ROW($B$3)+4*(ROW($B168)-ROW($B$3))+1)</f>
        <v>440</v>
      </c>
      <c r="E168" s="89">
        <f>INDEX('Обработка исходного'!H:H,ROW($B$3)+4*(ROW($B168)-ROW($B$3))+1)</f>
        <v>440</v>
      </c>
      <c r="F168" s="89">
        <f>INDEX('Обработка исходного'!I:I,ROW($B$3)+4*(ROW($B168)-ROW($B$3))+1)</f>
        <v>422</v>
      </c>
      <c r="G168" s="89">
        <f>INDEX('Обработка исходного'!J:J,ROW($B$3)+4*(ROW($B168)-ROW($B$3))+1)</f>
        <v>402</v>
      </c>
      <c r="H168" s="89" t="str">
        <f>INDEX('Обработка исходного'!K:K,ROW($B$3)+4*(ROW($B168)-ROW($B$3))+1)</f>
        <v>-</v>
      </c>
      <c r="I168" s="89" t="str">
        <f>INDEX('Обработка исходного'!L:L,ROW($B$3)+4*(ROW($B168)-ROW($B$3))+1)</f>
        <v>-</v>
      </c>
      <c r="J168" s="89" t="str">
        <f>INDEX('Обработка исходного'!M:M,ROW($B$3)+4*(ROW($B168)-ROW($B$3))+1)</f>
        <v>-</v>
      </c>
      <c r="K168" s="89" t="str">
        <f>INDEX('Обработка исходного'!N:N,ROW($B$3)+4*(ROW($B168)-ROW($B$3))+1)</f>
        <v>-</v>
      </c>
      <c r="L168" s="89" t="str">
        <f>INDEX('Обработка исходного'!O:O,ROW($B$3)+4*(ROW($B168)-ROW($B$3))+1)</f>
        <v>-</v>
      </c>
      <c r="M168" s="89" t="str">
        <f>INDEX('Обработка исходного'!P:P,ROW($B$3)+4*(ROW($B168)-ROW($B$3))+1)</f>
        <v>-</v>
      </c>
      <c r="N168" s="89" t="str">
        <f>INDEX('Обработка исходного'!Q:Q,ROW($B$3)+4*(ROW($B168)-ROW($B$3))+1)</f>
        <v>-</v>
      </c>
      <c r="O168" s="89" t="str">
        <f>INDEX('Обработка исходного'!R:R,ROW($B$3)+4*(ROW($B168)-ROW($B$3))+1)</f>
        <v>-</v>
      </c>
      <c r="P168" s="90" t="str">
        <f>INDEX('Обработка исходного'!S:S,ROW($B$3)+4*(ROW($B168)-ROW($B$3))+1)</f>
        <v>-</v>
      </c>
    </row>
    <row r="169" spans="1:16" ht="42" customHeight="1" x14ac:dyDescent="0.25">
      <c r="A169" s="79" t="str">
        <f>INDEX('Обработка исходного'!B:B,ROW($B$3)+4*(ROW($B169)-ROW($B$3)))</f>
        <v>Сталь легированная</v>
      </c>
      <c r="B169" s="81" t="str">
        <f>INDEX('Обработка исходного'!D:D,ROW($B$3)+4*(ROW($B169)-ROW($B$3)))</f>
        <v>30ХГСА</v>
      </c>
      <c r="C169" s="78" t="str">
        <f>IF(ISBLANK(INDEX('Обработка исходного'!E:E,ROW($B$3)+4*(ROW($B169)-ROW($B$3)))),"",INDEX('Обработка исходного'!E:E,ROW($B$3)+4*(ROW($B169)-ROW($B$3))))</f>
        <v>Поковки диаметром до 300 мм, КП490*</v>
      </c>
      <c r="D169" s="88">
        <f>INDEX('Обработка исходного'!G:G,ROW($B$3)+4*(ROW($B169)-ROW($B$3))+1)</f>
        <v>490</v>
      </c>
      <c r="E169" s="89">
        <f>INDEX('Обработка исходного'!H:H,ROW($B$3)+4*(ROW($B169)-ROW($B$3))+1)</f>
        <v>490</v>
      </c>
      <c r="F169" s="89">
        <f>INDEX('Обработка исходного'!I:I,ROW($B$3)+4*(ROW($B169)-ROW($B$3))+1)</f>
        <v>471</v>
      </c>
      <c r="G169" s="89">
        <f>INDEX('Обработка исходного'!J:J,ROW($B$3)+4*(ROW($B169)-ROW($B$3))+1)</f>
        <v>451</v>
      </c>
      <c r="H169" s="89" t="str">
        <f>INDEX('Обработка исходного'!K:K,ROW($B$3)+4*(ROW($B169)-ROW($B$3))+1)</f>
        <v>-</v>
      </c>
      <c r="I169" s="89" t="str">
        <f>INDEX('Обработка исходного'!L:L,ROW($B$3)+4*(ROW($B169)-ROW($B$3))+1)</f>
        <v>-</v>
      </c>
      <c r="J169" s="89" t="str">
        <f>INDEX('Обработка исходного'!M:M,ROW($B$3)+4*(ROW($B169)-ROW($B$3))+1)</f>
        <v>-</v>
      </c>
      <c r="K169" s="89" t="str">
        <f>INDEX('Обработка исходного'!N:N,ROW($B$3)+4*(ROW($B169)-ROW($B$3))+1)</f>
        <v>-</v>
      </c>
      <c r="L169" s="89" t="str">
        <f>INDEX('Обработка исходного'!O:O,ROW($B$3)+4*(ROW($B169)-ROW($B$3))+1)</f>
        <v>-</v>
      </c>
      <c r="M169" s="89" t="str">
        <f>INDEX('Обработка исходного'!P:P,ROW($B$3)+4*(ROW($B169)-ROW($B$3))+1)</f>
        <v>-</v>
      </c>
      <c r="N169" s="89" t="str">
        <f>INDEX('Обработка исходного'!Q:Q,ROW($B$3)+4*(ROW($B169)-ROW($B$3))+1)</f>
        <v>-</v>
      </c>
      <c r="O169" s="89" t="str">
        <f>INDEX('Обработка исходного'!R:R,ROW($B$3)+4*(ROW($B169)-ROW($B$3))+1)</f>
        <v>-</v>
      </c>
      <c r="P169" s="90" t="str">
        <f>INDEX('Обработка исходного'!S:S,ROW($B$3)+4*(ROW($B169)-ROW($B$3))+1)</f>
        <v>-</v>
      </c>
    </row>
    <row r="170" spans="1:16" ht="42" customHeight="1" x14ac:dyDescent="0.25">
      <c r="A170" s="79" t="str">
        <f>INDEX('Обработка исходного'!B:B,ROW($B$3)+4*(ROW($B170)-ROW($B$3)))</f>
        <v>Сталь легированная</v>
      </c>
      <c r="B170" s="81" t="str">
        <f>INDEX('Обработка исходного'!D:D,ROW($B$3)+4*(ROW($B170)-ROW($B$3)))</f>
        <v>30ХГСА</v>
      </c>
      <c r="C170" s="78" t="str">
        <f>IF(ISBLANK(INDEX('Обработка исходного'!E:E,ROW($B$3)+4*(ROW($B170)-ROW($B$3)))),"",INDEX('Обработка исходного'!E:E,ROW($B$3)+4*(ROW($B170)-ROW($B$3))))</f>
        <v>Поковки диаметром до 100 мм, КП540*</v>
      </c>
      <c r="D170" s="88">
        <f>INDEX('Обработка исходного'!G:G,ROW($B$3)+4*(ROW($B170)-ROW($B$3))+1)</f>
        <v>540</v>
      </c>
      <c r="E170" s="89">
        <f>INDEX('Обработка исходного'!H:H,ROW($B$3)+4*(ROW($B170)-ROW($B$3))+1)</f>
        <v>540</v>
      </c>
      <c r="F170" s="89">
        <f>INDEX('Обработка исходного'!I:I,ROW($B$3)+4*(ROW($B170)-ROW($B$3))+1)</f>
        <v>510</v>
      </c>
      <c r="G170" s="89">
        <f>INDEX('Обработка исходного'!J:J,ROW($B$3)+4*(ROW($B170)-ROW($B$3))+1)</f>
        <v>500</v>
      </c>
      <c r="H170" s="89" t="str">
        <f>INDEX('Обработка исходного'!K:K,ROW($B$3)+4*(ROW($B170)-ROW($B$3))+1)</f>
        <v>-</v>
      </c>
      <c r="I170" s="89" t="str">
        <f>INDEX('Обработка исходного'!L:L,ROW($B$3)+4*(ROW($B170)-ROW($B$3))+1)</f>
        <v>-</v>
      </c>
      <c r="J170" s="89" t="str">
        <f>INDEX('Обработка исходного'!M:M,ROW($B$3)+4*(ROW($B170)-ROW($B$3))+1)</f>
        <v>-</v>
      </c>
      <c r="K170" s="89" t="str">
        <f>INDEX('Обработка исходного'!N:N,ROW($B$3)+4*(ROW($B170)-ROW($B$3))+1)</f>
        <v>-</v>
      </c>
      <c r="L170" s="89" t="str">
        <f>INDEX('Обработка исходного'!O:O,ROW($B$3)+4*(ROW($B170)-ROW($B$3))+1)</f>
        <v>-</v>
      </c>
      <c r="M170" s="89" t="str">
        <f>INDEX('Обработка исходного'!P:P,ROW($B$3)+4*(ROW($B170)-ROW($B$3))+1)</f>
        <v>-</v>
      </c>
      <c r="N170" s="89" t="str">
        <f>INDEX('Обработка исходного'!Q:Q,ROW($B$3)+4*(ROW($B170)-ROW($B$3))+1)</f>
        <v>-</v>
      </c>
      <c r="O170" s="89" t="str">
        <f>INDEX('Обработка исходного'!R:R,ROW($B$3)+4*(ROW($B170)-ROW($B$3))+1)</f>
        <v>-</v>
      </c>
      <c r="P170" s="90" t="str">
        <f>INDEX('Обработка исходного'!S:S,ROW($B$3)+4*(ROW($B170)-ROW($B$3))+1)</f>
        <v>-</v>
      </c>
    </row>
    <row r="171" spans="1:16" ht="42" customHeight="1" x14ac:dyDescent="0.25">
      <c r="A171" s="79" t="str">
        <f>INDEX('Обработка исходного'!B:B,ROW($B$3)+4*(ROW($B171)-ROW($B$3)))</f>
        <v>Сталь легированная</v>
      </c>
      <c r="B171" s="81" t="str">
        <f>INDEX('Обработка исходного'!D:D,ROW($B$3)+4*(ROW($B171)-ROW($B$3)))</f>
        <v>30ХГСА</v>
      </c>
      <c r="C171" s="78" t="str">
        <f>IF(ISBLANK(INDEX('Обработка исходного'!E:E,ROW($B$3)+4*(ROW($B171)-ROW($B$3)))),"",INDEX('Обработка исходного'!E:E,ROW($B$3)+4*(ROW($B171)-ROW($B$3))))</f>
        <v>Поковки диаметром до 100 мм, КП590*</v>
      </c>
      <c r="D171" s="88">
        <f>INDEX('Обработка исходного'!G:G,ROW($B$3)+4*(ROW($B171)-ROW($B$3))+1)</f>
        <v>590</v>
      </c>
      <c r="E171" s="89">
        <f>INDEX('Обработка исходного'!H:H,ROW($B$3)+4*(ROW($B171)-ROW($B$3))+1)</f>
        <v>590</v>
      </c>
      <c r="F171" s="89">
        <f>INDEX('Обработка исходного'!I:I,ROW($B$3)+4*(ROW($B171)-ROW($B$3))+1)</f>
        <v>559</v>
      </c>
      <c r="G171" s="89">
        <f>INDEX('Обработка исходного'!J:J,ROW($B$3)+4*(ROW($B171)-ROW($B$3))+1)</f>
        <v>540</v>
      </c>
      <c r="H171" s="89" t="str">
        <f>INDEX('Обработка исходного'!K:K,ROW($B$3)+4*(ROW($B171)-ROW($B$3))+1)</f>
        <v>-</v>
      </c>
      <c r="I171" s="89" t="str">
        <f>INDEX('Обработка исходного'!L:L,ROW($B$3)+4*(ROW($B171)-ROW($B$3))+1)</f>
        <v>-</v>
      </c>
      <c r="J171" s="89" t="str">
        <f>INDEX('Обработка исходного'!M:M,ROW($B$3)+4*(ROW($B171)-ROW($B$3))+1)</f>
        <v>-</v>
      </c>
      <c r="K171" s="89" t="str">
        <f>INDEX('Обработка исходного'!N:N,ROW($B$3)+4*(ROW($B171)-ROW($B$3))+1)</f>
        <v>-</v>
      </c>
      <c r="L171" s="89" t="str">
        <f>INDEX('Обработка исходного'!O:O,ROW($B$3)+4*(ROW($B171)-ROW($B$3))+1)</f>
        <v>-</v>
      </c>
      <c r="M171" s="89" t="str">
        <f>INDEX('Обработка исходного'!P:P,ROW($B$3)+4*(ROW($B171)-ROW($B$3))+1)</f>
        <v>-</v>
      </c>
      <c r="N171" s="89" t="str">
        <f>INDEX('Обработка исходного'!Q:Q,ROW($B$3)+4*(ROW($B171)-ROW($B$3))+1)</f>
        <v>-</v>
      </c>
      <c r="O171" s="89" t="str">
        <f>INDEX('Обработка исходного'!R:R,ROW($B$3)+4*(ROW($B171)-ROW($B$3))+1)</f>
        <v>-</v>
      </c>
      <c r="P171" s="90" t="str">
        <f>INDEX('Обработка исходного'!S:S,ROW($B$3)+4*(ROW($B171)-ROW($B$3))+1)</f>
        <v>-</v>
      </c>
    </row>
    <row r="172" spans="1:16" ht="42" customHeight="1" x14ac:dyDescent="0.25">
      <c r="A172" s="79" t="str">
        <f>INDEX('Обработка исходного'!B:B,ROW($B$3)+4*(ROW($B172)-ROW($B$3)))</f>
        <v>Сталь легированная</v>
      </c>
      <c r="B172" s="81" t="str">
        <f>INDEX('Обработка исходного'!D:D,ROW($B$3)+4*(ROW($B172)-ROW($B$3)))</f>
        <v>30ХГСА</v>
      </c>
      <c r="C172" s="78" t="str">
        <f>IF(ISBLANK(INDEX('Обработка исходного'!E:E,ROW($B$3)+4*(ROW($B172)-ROW($B$3)))),"",INDEX('Обработка исходного'!E:E,ROW($B$3)+4*(ROW($B172)-ROW($B$3))))</f>
        <v>Поковки диаметром до 100 мм, КП640*</v>
      </c>
      <c r="D172" s="88">
        <f>INDEX('Обработка исходного'!G:G,ROW($B$3)+4*(ROW($B172)-ROW($B$3))+1)</f>
        <v>640</v>
      </c>
      <c r="E172" s="89">
        <f>INDEX('Обработка исходного'!H:H,ROW($B$3)+4*(ROW($B172)-ROW($B$3))+1)</f>
        <v>640</v>
      </c>
      <c r="F172" s="89">
        <f>INDEX('Обработка исходного'!I:I,ROW($B$3)+4*(ROW($B172)-ROW($B$3))+1)</f>
        <v>608</v>
      </c>
      <c r="G172" s="89">
        <f>INDEX('Обработка исходного'!J:J,ROW($B$3)+4*(ROW($B172)-ROW($B$3))+1)</f>
        <v>589</v>
      </c>
      <c r="H172" s="89" t="str">
        <f>INDEX('Обработка исходного'!K:K,ROW($B$3)+4*(ROW($B172)-ROW($B$3))+1)</f>
        <v>-</v>
      </c>
      <c r="I172" s="89" t="str">
        <f>INDEX('Обработка исходного'!L:L,ROW($B$3)+4*(ROW($B172)-ROW($B$3))+1)</f>
        <v>-</v>
      </c>
      <c r="J172" s="89" t="str">
        <f>INDEX('Обработка исходного'!M:M,ROW($B$3)+4*(ROW($B172)-ROW($B$3))+1)</f>
        <v>-</v>
      </c>
      <c r="K172" s="89" t="str">
        <f>INDEX('Обработка исходного'!N:N,ROW($B$3)+4*(ROW($B172)-ROW($B$3))+1)</f>
        <v>-</v>
      </c>
      <c r="L172" s="89" t="str">
        <f>INDEX('Обработка исходного'!O:O,ROW($B$3)+4*(ROW($B172)-ROW($B$3))+1)</f>
        <v>-</v>
      </c>
      <c r="M172" s="89" t="str">
        <f>INDEX('Обработка исходного'!P:P,ROW($B$3)+4*(ROW($B172)-ROW($B$3))+1)</f>
        <v>-</v>
      </c>
      <c r="N172" s="89" t="str">
        <f>INDEX('Обработка исходного'!Q:Q,ROW($B$3)+4*(ROW($B172)-ROW($B$3))+1)</f>
        <v>-</v>
      </c>
      <c r="O172" s="89" t="str">
        <f>INDEX('Обработка исходного'!R:R,ROW($B$3)+4*(ROW($B172)-ROW($B$3))+1)</f>
        <v>-</v>
      </c>
      <c r="P172" s="90" t="str">
        <f>INDEX('Обработка исходного'!S:S,ROW($B$3)+4*(ROW($B172)-ROW($B$3))+1)</f>
        <v>-</v>
      </c>
    </row>
    <row r="173" spans="1:16" ht="42" customHeight="1" x14ac:dyDescent="0.25">
      <c r="A173" s="79" t="str">
        <f>INDEX('Обработка исходного'!B:B,ROW($B$3)+4*(ROW($B173)-ROW($B$3)))</f>
        <v>Сталь легированная</v>
      </c>
      <c r="B173" s="81" t="str">
        <f>INDEX('Обработка исходного'!D:D,ROW($B$3)+4*(ROW($B173)-ROW($B$3)))</f>
        <v>30ХГСА</v>
      </c>
      <c r="C173" s="78" t="str">
        <f>IF(ISBLANK(INDEX('Обработка исходного'!E:E,ROW($B$3)+4*(ROW($B173)-ROW($B$3)))),"",INDEX('Обработка исходного'!E:E,ROW($B$3)+4*(ROW($B173)-ROW($B$3))))</f>
        <v>Поковки диаметром до 100 мм, КП685*</v>
      </c>
      <c r="D173" s="88">
        <f>INDEX('Обработка исходного'!G:G,ROW($B$3)+4*(ROW($B173)-ROW($B$3))+1)</f>
        <v>685</v>
      </c>
      <c r="E173" s="89">
        <f>INDEX('Обработка исходного'!H:H,ROW($B$3)+4*(ROW($B173)-ROW($B$3))+1)</f>
        <v>685</v>
      </c>
      <c r="F173" s="89">
        <f>INDEX('Обработка исходного'!I:I,ROW($B$3)+4*(ROW($B173)-ROW($B$3))+1)</f>
        <v>657</v>
      </c>
      <c r="G173" s="89">
        <f>INDEX('Обработка исходного'!J:J,ROW($B$3)+4*(ROW($B173)-ROW($B$3))+1)</f>
        <v>628</v>
      </c>
      <c r="H173" s="89" t="str">
        <f>INDEX('Обработка исходного'!K:K,ROW($B$3)+4*(ROW($B173)-ROW($B$3))+1)</f>
        <v>-</v>
      </c>
      <c r="I173" s="89" t="str">
        <f>INDEX('Обработка исходного'!L:L,ROW($B$3)+4*(ROW($B173)-ROW($B$3))+1)</f>
        <v>-</v>
      </c>
      <c r="J173" s="89" t="str">
        <f>INDEX('Обработка исходного'!M:M,ROW($B$3)+4*(ROW($B173)-ROW($B$3))+1)</f>
        <v>-</v>
      </c>
      <c r="K173" s="89" t="str">
        <f>INDEX('Обработка исходного'!N:N,ROW($B$3)+4*(ROW($B173)-ROW($B$3))+1)</f>
        <v>-</v>
      </c>
      <c r="L173" s="89" t="str">
        <f>INDEX('Обработка исходного'!O:O,ROW($B$3)+4*(ROW($B173)-ROW($B$3))+1)</f>
        <v>-</v>
      </c>
      <c r="M173" s="89" t="str">
        <f>INDEX('Обработка исходного'!P:P,ROW($B$3)+4*(ROW($B173)-ROW($B$3))+1)</f>
        <v>-</v>
      </c>
      <c r="N173" s="89" t="str">
        <f>INDEX('Обработка исходного'!Q:Q,ROW($B$3)+4*(ROW($B173)-ROW($B$3))+1)</f>
        <v>-</v>
      </c>
      <c r="O173" s="89" t="str">
        <f>INDEX('Обработка исходного'!R:R,ROW($B$3)+4*(ROW($B173)-ROW($B$3))+1)</f>
        <v>-</v>
      </c>
      <c r="P173" s="90" t="str">
        <f>INDEX('Обработка исходного'!S:S,ROW($B$3)+4*(ROW($B173)-ROW($B$3))+1)</f>
        <v>-</v>
      </c>
    </row>
    <row r="174" spans="1:16" ht="42" customHeight="1" x14ac:dyDescent="0.25">
      <c r="A174" s="79" t="str">
        <f>INDEX('Обработка исходного'!B:B,ROW($B$3)+4*(ROW($B174)-ROW($B$3)))</f>
        <v>Сталь легированная</v>
      </c>
      <c r="B174" s="81" t="str">
        <f>INDEX('Обработка исходного'!D:D,ROW($B$3)+4*(ROW($B174)-ROW($B$3)))</f>
        <v>30ХГСА</v>
      </c>
      <c r="C174" s="78" t="str">
        <f>IF(ISBLANK(INDEX('Обработка исходного'!E:E,ROW($B$3)+4*(ROW($B174)-ROW($B$3)))),"",INDEX('Обработка исходного'!E:E,ROW($B$3)+4*(ROW($B174)-ROW($B$3))))</f>
        <v>Штамповки, прутки и полосы диаметром или толщиной до 80 мм</v>
      </c>
      <c r="D174" s="88">
        <f>INDEX('Обработка исходного'!G:G,ROW($B$3)+4*(ROW($B174)-ROW($B$3))+1)</f>
        <v>834</v>
      </c>
      <c r="E174" s="89">
        <f>INDEX('Обработка исходного'!H:H,ROW($B$3)+4*(ROW($B174)-ROW($B$3))+1)</f>
        <v>834</v>
      </c>
      <c r="F174" s="89">
        <f>INDEX('Обработка исходного'!I:I,ROW($B$3)+4*(ROW($B174)-ROW($B$3))+1)</f>
        <v>795</v>
      </c>
      <c r="G174" s="89">
        <f>INDEX('Обработка исходного'!J:J,ROW($B$3)+4*(ROW($B174)-ROW($B$3))+1)</f>
        <v>755</v>
      </c>
      <c r="H174" s="89" t="str">
        <f>INDEX('Обработка исходного'!K:K,ROW($B$3)+4*(ROW($B174)-ROW($B$3))+1)</f>
        <v>-</v>
      </c>
      <c r="I174" s="89" t="str">
        <f>INDEX('Обработка исходного'!L:L,ROW($B$3)+4*(ROW($B174)-ROW($B$3))+1)</f>
        <v>-</v>
      </c>
      <c r="J174" s="89" t="str">
        <f>INDEX('Обработка исходного'!M:M,ROW($B$3)+4*(ROW($B174)-ROW($B$3))+1)</f>
        <v>-</v>
      </c>
      <c r="K174" s="89" t="str">
        <f>INDEX('Обработка исходного'!N:N,ROW($B$3)+4*(ROW($B174)-ROW($B$3))+1)</f>
        <v>-</v>
      </c>
      <c r="L174" s="89" t="str">
        <f>INDEX('Обработка исходного'!O:O,ROW($B$3)+4*(ROW($B174)-ROW($B$3))+1)</f>
        <v>-</v>
      </c>
      <c r="M174" s="89" t="str">
        <f>INDEX('Обработка исходного'!P:P,ROW($B$3)+4*(ROW($B174)-ROW($B$3))+1)</f>
        <v>-</v>
      </c>
      <c r="N174" s="89" t="str">
        <f>INDEX('Обработка исходного'!Q:Q,ROW($B$3)+4*(ROW($B174)-ROW($B$3))+1)</f>
        <v>-</v>
      </c>
      <c r="O174" s="89" t="str">
        <f>INDEX('Обработка исходного'!R:R,ROW($B$3)+4*(ROW($B174)-ROW($B$3))+1)</f>
        <v>-</v>
      </c>
      <c r="P174" s="90" t="str">
        <f>INDEX('Обработка исходного'!S:S,ROW($B$3)+4*(ROW($B174)-ROW($B$3))+1)</f>
        <v>-</v>
      </c>
    </row>
    <row r="175" spans="1:16" ht="42" customHeight="1" x14ac:dyDescent="0.25">
      <c r="A175" s="79" t="str">
        <f>INDEX('Обработка исходного'!B:B,ROW($B$3)+4*(ROW($B175)-ROW($B$3)))</f>
        <v>Сталь легированная</v>
      </c>
      <c r="B175" s="81" t="str">
        <f>INDEX('Обработка исходного'!D:D,ROW($B$3)+4*(ROW($B175)-ROW($B$3)))</f>
        <v>30ХГСА</v>
      </c>
      <c r="C175" s="78" t="str">
        <f>IF(ISBLANK(INDEX('Обработка исходного'!E:E,ROW($B$3)+4*(ROW($B175)-ROW($B$3)))),"",INDEX('Обработка исходного'!E:E,ROW($B$3)+4*(ROW($B175)-ROW($B$3))))</f>
        <v>Штамповки, прутки и полосы диаметром или толщиной от 80 до 150 мм</v>
      </c>
      <c r="D175" s="88">
        <f>INDEX('Обработка исходного'!G:G,ROW($B$3)+4*(ROW($B175)-ROW($B$3))+1)</f>
        <v>834</v>
      </c>
      <c r="E175" s="89">
        <f>INDEX('Обработка исходного'!H:H,ROW($B$3)+4*(ROW($B175)-ROW($B$3))+1)</f>
        <v>834</v>
      </c>
      <c r="F175" s="89">
        <f>INDEX('Обработка исходного'!I:I,ROW($B$3)+4*(ROW($B175)-ROW($B$3))+1)</f>
        <v>795</v>
      </c>
      <c r="G175" s="89">
        <f>INDEX('Обработка исходного'!J:J,ROW($B$3)+4*(ROW($B175)-ROW($B$3))+1)</f>
        <v>755</v>
      </c>
      <c r="H175" s="89" t="str">
        <f>INDEX('Обработка исходного'!K:K,ROW($B$3)+4*(ROW($B175)-ROW($B$3))+1)</f>
        <v>-</v>
      </c>
      <c r="I175" s="89" t="str">
        <f>INDEX('Обработка исходного'!L:L,ROW($B$3)+4*(ROW($B175)-ROW($B$3))+1)</f>
        <v>-</v>
      </c>
      <c r="J175" s="89" t="str">
        <f>INDEX('Обработка исходного'!M:M,ROW($B$3)+4*(ROW($B175)-ROW($B$3))+1)</f>
        <v>-</v>
      </c>
      <c r="K175" s="89" t="str">
        <f>INDEX('Обработка исходного'!N:N,ROW($B$3)+4*(ROW($B175)-ROW($B$3))+1)</f>
        <v>-</v>
      </c>
      <c r="L175" s="89" t="str">
        <f>INDEX('Обработка исходного'!O:O,ROW($B$3)+4*(ROW($B175)-ROW($B$3))+1)</f>
        <v>-</v>
      </c>
      <c r="M175" s="89" t="str">
        <f>INDEX('Обработка исходного'!P:P,ROW($B$3)+4*(ROW($B175)-ROW($B$3))+1)</f>
        <v>-</v>
      </c>
      <c r="N175" s="89" t="str">
        <f>INDEX('Обработка исходного'!Q:Q,ROW($B$3)+4*(ROW($B175)-ROW($B$3))+1)</f>
        <v>-</v>
      </c>
      <c r="O175" s="89" t="str">
        <f>INDEX('Обработка исходного'!R:R,ROW($B$3)+4*(ROW($B175)-ROW($B$3))+1)</f>
        <v>-</v>
      </c>
      <c r="P175" s="90" t="str">
        <f>INDEX('Обработка исходного'!S:S,ROW($B$3)+4*(ROW($B175)-ROW($B$3))+1)</f>
        <v>-</v>
      </c>
    </row>
    <row r="176" spans="1:16" ht="42" customHeight="1" x14ac:dyDescent="0.25">
      <c r="A176" s="79" t="str">
        <f>INDEX('Обработка исходного'!B:B,ROW($B$3)+4*(ROW($B176)-ROW($B$3)))</f>
        <v>Сталь легированная</v>
      </c>
      <c r="B176" s="81" t="str">
        <f>INDEX('Обработка исходного'!D:D,ROW($B$3)+4*(ROW($B176)-ROW($B$3)))</f>
        <v>30ХГСА</v>
      </c>
      <c r="C176" s="78" t="str">
        <f>IF(ISBLANK(INDEX('Обработка исходного'!E:E,ROW($B$3)+4*(ROW($B176)-ROW($B$3)))),"",INDEX('Обработка исходного'!E:E,ROW($B$3)+4*(ROW($B176)-ROW($B$3))))</f>
        <v>Штамповки, прутки и полосы диаметром или толщиной от 150 до 250 мм</v>
      </c>
      <c r="D176" s="88">
        <f>INDEX('Обработка исходного'!G:G,ROW($B$3)+4*(ROW($B176)-ROW($B$3))+1)</f>
        <v>834</v>
      </c>
      <c r="E176" s="89">
        <f>INDEX('Обработка исходного'!H:H,ROW($B$3)+4*(ROW($B176)-ROW($B$3))+1)</f>
        <v>834</v>
      </c>
      <c r="F176" s="89">
        <f>INDEX('Обработка исходного'!I:I,ROW($B$3)+4*(ROW($B176)-ROW($B$3))+1)</f>
        <v>795</v>
      </c>
      <c r="G176" s="89">
        <f>INDEX('Обработка исходного'!J:J,ROW($B$3)+4*(ROW($B176)-ROW($B$3))+1)</f>
        <v>755</v>
      </c>
      <c r="H176" s="89" t="str">
        <f>INDEX('Обработка исходного'!K:K,ROW($B$3)+4*(ROW($B176)-ROW($B$3))+1)</f>
        <v>-</v>
      </c>
      <c r="I176" s="89" t="str">
        <f>INDEX('Обработка исходного'!L:L,ROW($B$3)+4*(ROW($B176)-ROW($B$3))+1)</f>
        <v>-</v>
      </c>
      <c r="J176" s="89" t="str">
        <f>INDEX('Обработка исходного'!M:M,ROW($B$3)+4*(ROW($B176)-ROW($B$3))+1)</f>
        <v>-</v>
      </c>
      <c r="K176" s="89" t="str">
        <f>INDEX('Обработка исходного'!N:N,ROW($B$3)+4*(ROW($B176)-ROW($B$3))+1)</f>
        <v>-</v>
      </c>
      <c r="L176" s="89" t="str">
        <f>INDEX('Обработка исходного'!O:O,ROW($B$3)+4*(ROW($B176)-ROW($B$3))+1)</f>
        <v>-</v>
      </c>
      <c r="M176" s="89" t="str">
        <f>INDEX('Обработка исходного'!P:P,ROW($B$3)+4*(ROW($B176)-ROW($B$3))+1)</f>
        <v>-</v>
      </c>
      <c r="N176" s="89" t="str">
        <f>INDEX('Обработка исходного'!Q:Q,ROW($B$3)+4*(ROW($B176)-ROW($B$3))+1)</f>
        <v>-</v>
      </c>
      <c r="O176" s="89" t="str">
        <f>INDEX('Обработка исходного'!R:R,ROW($B$3)+4*(ROW($B176)-ROW($B$3))+1)</f>
        <v>-</v>
      </c>
      <c r="P176" s="90" t="str">
        <f>INDEX('Обработка исходного'!S:S,ROW($B$3)+4*(ROW($B176)-ROW($B$3))+1)</f>
        <v>-</v>
      </c>
    </row>
    <row r="177" spans="1:16" ht="66.75" customHeight="1" x14ac:dyDescent="0.25">
      <c r="A177" s="79" t="str">
        <f>INDEX('Обработка исходного'!B:B,ROW($B$3)+4*(ROW($B177)-ROW($B$3)))</f>
        <v>Сталь легированная</v>
      </c>
      <c r="B177" s="81" t="str">
        <f>INDEX('Обработка исходного'!D:D,ROW($B$3)+4*(ROW($B177)-ROW($B$3)))</f>
        <v>10ХСНД</v>
      </c>
      <c r="C177" s="78" t="str">
        <f>IF(ISBLANK(INDEX('Обработка исходного'!E:E,ROW($B$3)+4*(ROW($B177)-ROW($B$3)))),"",INDEX('Обработка исходного'!E:E,ROW($B$3)+4*(ROW($B177)-ROW($B$3))))</f>
        <v>Холодно и горячекатаные трубы наружным диаметром от 60 до 168 мм с толщиной стенки от 6 до 11 мм</v>
      </c>
      <c r="D177" s="88">
        <f>INDEX('Обработка исходного'!G:G,ROW($B$3)+4*(ROW($B177)-ROW($B$3))+1)</f>
        <v>314</v>
      </c>
      <c r="E177" s="89">
        <f>INDEX('Обработка исходного'!H:H,ROW($B$3)+4*(ROW($B177)-ROW($B$3))+1)</f>
        <v>294</v>
      </c>
      <c r="F177" s="89">
        <f>INDEX('Обработка исходного'!I:I,ROW($B$3)+4*(ROW($B177)-ROW($B$3))+1)</f>
        <v>275</v>
      </c>
      <c r="G177" s="89">
        <f>INDEX('Обработка исходного'!J:J,ROW($B$3)+4*(ROW($B177)-ROW($B$3))+1)</f>
        <v>255</v>
      </c>
      <c r="H177" s="89">
        <f>INDEX('Обработка исходного'!K:K,ROW($B$3)+4*(ROW($B177)-ROW($B$3))+1)</f>
        <v>245</v>
      </c>
      <c r="I177" s="89">
        <f>INDEX('Обработка исходного'!L:L,ROW($B$3)+4*(ROW($B177)-ROW($B$3))+1)</f>
        <v>245</v>
      </c>
      <c r="J177" s="89">
        <f>INDEX('Обработка исходного'!M:M,ROW($B$3)+4*(ROW($B177)-ROW($B$3))+1)</f>
        <v>245</v>
      </c>
      <c r="K177" s="89">
        <f>INDEX('Обработка исходного'!N:N,ROW($B$3)+4*(ROW($B177)-ROW($B$3))+1)</f>
        <v>226</v>
      </c>
      <c r="L177" s="89">
        <f>INDEX('Обработка исходного'!O:O,ROW($B$3)+4*(ROW($B177)-ROW($B$3))+1)</f>
        <v>206</v>
      </c>
      <c r="M177" s="89" t="str">
        <f>INDEX('Обработка исходного'!P:P,ROW($B$3)+4*(ROW($B177)-ROW($B$3))+1)</f>
        <v>-</v>
      </c>
      <c r="N177" s="89" t="str">
        <f>INDEX('Обработка исходного'!Q:Q,ROW($B$3)+4*(ROW($B177)-ROW($B$3))+1)</f>
        <v>-</v>
      </c>
      <c r="O177" s="89" t="str">
        <f>INDEX('Обработка исходного'!R:R,ROW($B$3)+4*(ROW($B177)-ROW($B$3))+1)</f>
        <v>-</v>
      </c>
      <c r="P177" s="90" t="str">
        <f>INDEX('Обработка исходного'!S:S,ROW($B$3)+4*(ROW($B177)-ROW($B$3))+1)</f>
        <v>-</v>
      </c>
    </row>
    <row r="178" spans="1:16" ht="42" customHeight="1" x14ac:dyDescent="0.25">
      <c r="A178" s="79" t="str">
        <f>INDEX('Обработка исходного'!B:B,ROW($B$3)+4*(ROW($B178)-ROW($B$3)))</f>
        <v>Сталь легированная</v>
      </c>
      <c r="B178" s="81" t="str">
        <f>INDEX('Обработка исходного'!D:D,ROW($B$3)+4*(ROW($B178)-ROW($B$3)))</f>
        <v>10ХСНД</v>
      </c>
      <c r="C178" s="78" t="str">
        <f>IF(ISBLANK(INDEX('Обработка исходного'!E:E,ROW($B$3)+4*(ROW($B178)-ROW($B$3)))),"",INDEX('Обработка исходного'!E:E,ROW($B$3)+4*(ROW($B178)-ROW($B$3))))</f>
        <v>Фасонные профили сечением от 5 до 250 мм</v>
      </c>
      <c r="D178" s="88">
        <f>INDEX('Обработка исходного'!G:G,ROW($B$3)+4*(ROW($B178)-ROW($B$3))+1)</f>
        <v>392</v>
      </c>
      <c r="E178" s="89">
        <f>INDEX('Обработка исходного'!H:H,ROW($B$3)+4*(ROW($B178)-ROW($B$3))+1)</f>
        <v>373</v>
      </c>
      <c r="F178" s="89">
        <f>INDEX('Обработка исходного'!I:I,ROW($B$3)+4*(ROW($B178)-ROW($B$3))+1)</f>
        <v>353</v>
      </c>
      <c r="G178" s="89">
        <f>INDEX('Обработка исходного'!J:J,ROW($B$3)+4*(ROW($B178)-ROW($B$3))+1)</f>
        <v>333</v>
      </c>
      <c r="H178" s="89">
        <f>INDEX('Обработка исходного'!K:K,ROW($B$3)+4*(ROW($B178)-ROW($B$3))+1)</f>
        <v>323</v>
      </c>
      <c r="I178" s="89">
        <f>INDEX('Обработка исходного'!L:L,ROW($B$3)+4*(ROW($B178)-ROW($B$3))+1)</f>
        <v>323</v>
      </c>
      <c r="J178" s="89">
        <f>INDEX('Обработка исходного'!M:M,ROW($B$3)+4*(ROW($B178)-ROW($B$3))+1)</f>
        <v>323</v>
      </c>
      <c r="K178" s="89">
        <f>INDEX('Обработка исходного'!N:N,ROW($B$3)+4*(ROW($B178)-ROW($B$3))+1)</f>
        <v>323</v>
      </c>
      <c r="L178" s="89">
        <f>INDEX('Обработка исходного'!O:O,ROW($B$3)+4*(ROW($B178)-ROW($B$3))+1)</f>
        <v>275</v>
      </c>
      <c r="M178" s="89" t="str">
        <f>INDEX('Обработка исходного'!P:P,ROW($B$3)+4*(ROW($B178)-ROW($B$3))+1)</f>
        <v>-</v>
      </c>
      <c r="N178" s="89" t="str">
        <f>INDEX('Обработка исходного'!Q:Q,ROW($B$3)+4*(ROW($B178)-ROW($B$3))+1)</f>
        <v>-</v>
      </c>
      <c r="O178" s="89" t="str">
        <f>INDEX('Обработка исходного'!R:R,ROW($B$3)+4*(ROW($B178)-ROW($B$3))+1)</f>
        <v>-</v>
      </c>
      <c r="P178" s="90" t="str">
        <f>INDEX('Обработка исходного'!S:S,ROW($B$3)+4*(ROW($B178)-ROW($B$3))+1)</f>
        <v>-</v>
      </c>
    </row>
    <row r="179" spans="1:16" ht="42" customHeight="1" x14ac:dyDescent="0.25">
      <c r="A179" s="79" t="str">
        <f>INDEX('Обработка исходного'!B:B,ROW($B$3)+4*(ROW($B179)-ROW($B$3)))</f>
        <v>Сталь легированная</v>
      </c>
      <c r="B179" s="81" t="str">
        <f>INDEX('Обработка исходного'!D:D,ROW($B$3)+4*(ROW($B179)-ROW($B$3)))</f>
        <v>10ХСНД</v>
      </c>
      <c r="C179" s="78" t="str">
        <f>IF(ISBLANK(INDEX('Обработка исходного'!E:E,ROW($B$3)+4*(ROW($B179)-ROW($B$3)))),"",INDEX('Обработка исходного'!E:E,ROW($B$3)+4*(ROW($B179)-ROW($B$3))))</f>
        <v>Прокат, толстолистовая сталь толщиной от 4 до 40 мм</v>
      </c>
      <c r="D179" s="88">
        <f>INDEX('Обработка исходного'!G:G,ROW($B$3)+4*(ROW($B179)-ROW($B$3))+1)</f>
        <v>392</v>
      </c>
      <c r="E179" s="89">
        <f>INDEX('Обработка исходного'!H:H,ROW($B$3)+4*(ROW($B179)-ROW($B$3))+1)</f>
        <v>373</v>
      </c>
      <c r="F179" s="89">
        <f>INDEX('Обработка исходного'!I:I,ROW($B$3)+4*(ROW($B179)-ROW($B$3))+1)</f>
        <v>353</v>
      </c>
      <c r="G179" s="89">
        <f>INDEX('Обработка исходного'!J:J,ROW($B$3)+4*(ROW($B179)-ROW($B$3))+1)</f>
        <v>323</v>
      </c>
      <c r="H179" s="89">
        <f>INDEX('Обработка исходного'!K:K,ROW($B$3)+4*(ROW($B179)-ROW($B$3))+1)</f>
        <v>314</v>
      </c>
      <c r="I179" s="89">
        <f>INDEX('Обработка исходного'!L:L,ROW($B$3)+4*(ROW($B179)-ROW($B$3))+1)</f>
        <v>314</v>
      </c>
      <c r="J179" s="89">
        <f>INDEX('Обработка исходного'!M:M,ROW($B$3)+4*(ROW($B179)-ROW($B$3))+1)</f>
        <v>314</v>
      </c>
      <c r="K179" s="89">
        <f>INDEX('Обработка исходного'!N:N,ROW($B$3)+4*(ROW($B179)-ROW($B$3))+1)</f>
        <v>314</v>
      </c>
      <c r="L179" s="89">
        <f>INDEX('Обработка исходного'!O:O,ROW($B$3)+4*(ROW($B179)-ROW($B$3))+1)</f>
        <v>284</v>
      </c>
      <c r="M179" s="89" t="str">
        <f>INDEX('Обработка исходного'!P:P,ROW($B$3)+4*(ROW($B179)-ROW($B$3))+1)</f>
        <v>-</v>
      </c>
      <c r="N179" s="89" t="str">
        <f>INDEX('Обработка исходного'!Q:Q,ROW($B$3)+4*(ROW($B179)-ROW($B$3))+1)</f>
        <v>-</v>
      </c>
      <c r="O179" s="89" t="str">
        <f>INDEX('Обработка исходного'!R:R,ROW($B$3)+4*(ROW($B179)-ROW($B$3))+1)</f>
        <v>-</v>
      </c>
      <c r="P179" s="90" t="str">
        <f>INDEX('Обработка исходного'!S:S,ROW($B$3)+4*(ROW($B179)-ROW($B$3))+1)</f>
        <v>-</v>
      </c>
    </row>
    <row r="180" spans="1:16" ht="42" customHeight="1" x14ac:dyDescent="0.25">
      <c r="A180" s="79" t="str">
        <f>INDEX('Обработка исходного'!B:B,ROW($B$3)+4*(ROW($B180)-ROW($B$3)))</f>
        <v>Сталь легированная</v>
      </c>
      <c r="B180" s="81" t="str">
        <f>INDEX('Обработка исходного'!D:D,ROW($B$3)+4*(ROW($B180)-ROW($B$3)))</f>
        <v>10ХН1М</v>
      </c>
      <c r="C180" s="78" t="str">
        <f>IF(ISBLANK(INDEX('Обработка исходного'!E:E,ROW($B$3)+4*(ROW($B180)-ROW($B$3)))),"",INDEX('Обработка исходного'!E:E,ROW($B$3)+4*(ROW($B180)-ROW($B$3))))</f>
        <v>Лист толщиной от 6 до 40 мм</v>
      </c>
      <c r="D180" s="88">
        <f>INDEX('Обработка исходного'!G:G,ROW($B$3)+4*(ROW($B180)-ROW($B$3))+1)</f>
        <v>441</v>
      </c>
      <c r="E180" s="89">
        <f>INDEX('Обработка исходного'!H:H,ROW($B$3)+4*(ROW($B180)-ROW($B$3))+1)</f>
        <v>432</v>
      </c>
      <c r="F180" s="89">
        <f>INDEX('Обработка исходного'!I:I,ROW($B$3)+4*(ROW($B180)-ROW($B$3))+1)</f>
        <v>422</v>
      </c>
      <c r="G180" s="89">
        <f>INDEX('Обработка исходного'!J:J,ROW($B$3)+4*(ROW($B180)-ROW($B$3))+1)</f>
        <v>412</v>
      </c>
      <c r="H180" s="89">
        <f>INDEX('Обработка исходного'!K:K,ROW($B$3)+4*(ROW($B180)-ROW($B$3))+1)</f>
        <v>402</v>
      </c>
      <c r="I180" s="89">
        <f>INDEX('Обработка исходного'!L:L,ROW($B$3)+4*(ROW($B180)-ROW($B$3))+1)</f>
        <v>392</v>
      </c>
      <c r="J180" s="89">
        <f>INDEX('Обработка исходного'!M:M,ROW($B$3)+4*(ROW($B180)-ROW($B$3))+1)</f>
        <v>373</v>
      </c>
      <c r="K180" s="89">
        <f>INDEX('Обработка исходного'!N:N,ROW($B$3)+4*(ROW($B180)-ROW($B$3))+1)</f>
        <v>363</v>
      </c>
      <c r="L180" s="89">
        <f>INDEX('Обработка исходного'!O:O,ROW($B$3)+4*(ROW($B180)-ROW($B$3))+1)</f>
        <v>353</v>
      </c>
      <c r="M180" s="89" t="str">
        <f>INDEX('Обработка исходного'!P:P,ROW($B$3)+4*(ROW($B180)-ROW($B$3))+1)</f>
        <v>-</v>
      </c>
      <c r="N180" s="89" t="str">
        <f>INDEX('Обработка исходного'!Q:Q,ROW($B$3)+4*(ROW($B180)-ROW($B$3))+1)</f>
        <v>-</v>
      </c>
      <c r="O180" s="89" t="str">
        <f>INDEX('Обработка исходного'!R:R,ROW($B$3)+4*(ROW($B180)-ROW($B$3))+1)</f>
        <v>-</v>
      </c>
      <c r="P180" s="90" t="str">
        <f>INDEX('Обработка исходного'!S:S,ROW($B$3)+4*(ROW($B180)-ROW($B$3))+1)</f>
        <v>-</v>
      </c>
    </row>
    <row r="181" spans="1:16" ht="63.75" customHeight="1" x14ac:dyDescent="0.25">
      <c r="A181" s="79" t="str">
        <f>INDEX('Обработка исходного'!B:B,ROW($B$3)+4*(ROW($B181)-ROW($B$3)))</f>
        <v>Сталь легированная</v>
      </c>
      <c r="B181" s="81" t="str">
        <f>INDEX('Обработка исходного'!D:D,ROW($B$3)+4*(ROW($B181)-ROW($B$3)))</f>
        <v>10ХН1М</v>
      </c>
      <c r="C181" s="78" t="str">
        <f>IF(ISBLANK(INDEX('Обработка исходного'!E:E,ROW($B$3)+4*(ROW($B181)-ROW($B$3)))),"",INDEX('Обработка исходного'!E:E,ROW($B$3)+4*(ROW($B181)-ROW($B$3))))</f>
        <v>Трубы бесшовные горячедеформированные наружным диаметром от 60 до 168 мм с толщиной стенки от 6 до 32 мм </v>
      </c>
      <c r="D181" s="88">
        <f>INDEX('Обработка исходного'!G:G,ROW($B$3)+4*(ROW($B181)-ROW($B$3))+1)</f>
        <v>343</v>
      </c>
      <c r="E181" s="89">
        <f>INDEX('Обработка исходного'!H:H,ROW($B$3)+4*(ROW($B181)-ROW($B$3))+1)</f>
        <v>333</v>
      </c>
      <c r="F181" s="89">
        <f>INDEX('Обработка исходного'!I:I,ROW($B$3)+4*(ROW($B181)-ROW($B$3))+1)</f>
        <v>323</v>
      </c>
      <c r="G181" s="89">
        <f>INDEX('Обработка исходного'!J:J,ROW($B$3)+4*(ROW($B181)-ROW($B$3))+1)</f>
        <v>314</v>
      </c>
      <c r="H181" s="89">
        <f>INDEX('Обработка исходного'!K:K,ROW($B$3)+4*(ROW($B181)-ROW($B$3))+1)</f>
        <v>304</v>
      </c>
      <c r="I181" s="89">
        <f>INDEX('Обработка исходного'!L:L,ROW($B$3)+4*(ROW($B181)-ROW($B$3))+1)</f>
        <v>294</v>
      </c>
      <c r="J181" s="89">
        <f>INDEX('Обработка исходного'!M:M,ROW($B$3)+4*(ROW($B181)-ROW($B$3))+1)</f>
        <v>294</v>
      </c>
      <c r="K181" s="89">
        <f>INDEX('Обработка исходного'!N:N,ROW($B$3)+4*(ROW($B181)-ROW($B$3))+1)</f>
        <v>294</v>
      </c>
      <c r="L181" s="89">
        <f>INDEX('Обработка исходного'!O:O,ROW($B$3)+4*(ROW($B181)-ROW($B$3))+1)</f>
        <v>275</v>
      </c>
      <c r="M181" s="89" t="str">
        <f>INDEX('Обработка исходного'!P:P,ROW($B$3)+4*(ROW($B181)-ROW($B$3))+1)</f>
        <v>-</v>
      </c>
      <c r="N181" s="89" t="str">
        <f>INDEX('Обработка исходного'!Q:Q,ROW($B$3)+4*(ROW($B181)-ROW($B$3))+1)</f>
        <v>-</v>
      </c>
      <c r="O181" s="89" t="str">
        <f>INDEX('Обработка исходного'!R:R,ROW($B$3)+4*(ROW($B181)-ROW($B$3))+1)</f>
        <v>-</v>
      </c>
      <c r="P181" s="90" t="str">
        <f>INDEX('Обработка исходного'!S:S,ROW($B$3)+4*(ROW($B181)-ROW($B$3))+1)</f>
        <v>-</v>
      </c>
    </row>
    <row r="182" spans="1:16" ht="42" customHeight="1" x14ac:dyDescent="0.25">
      <c r="A182" s="79" t="str">
        <f>INDEX('Обработка исходного'!B:B,ROW($B$3)+4*(ROW($B182)-ROW($B$3)))</f>
        <v>Сталь легированная</v>
      </c>
      <c r="B182" s="81" t="str">
        <f>INDEX('Обработка исходного'!D:D,ROW($B$3)+4*(ROW($B182)-ROW($B$3)))</f>
        <v>16ГНМА</v>
      </c>
      <c r="C182" s="78" t="str">
        <f>IF(ISBLANK(INDEX('Обработка исходного'!E:E,ROW($B$3)+4*(ROW($B182)-ROW($B$3)))),"",INDEX('Обработка исходного'!E:E,ROW($B$3)+4*(ROW($B182)-ROW($B$3))))</f>
        <v>Листы</v>
      </c>
      <c r="D182" s="88">
        <f>INDEX('Обработка исходного'!G:G,ROW($B$3)+4*(ROW($B182)-ROW($B$3))+1)</f>
        <v>323</v>
      </c>
      <c r="E182" s="89">
        <f>INDEX('Обработка исходного'!H:H,ROW($B$3)+4*(ROW($B182)-ROW($B$3))+1)</f>
        <v>323</v>
      </c>
      <c r="F182" s="89">
        <f>INDEX('Обработка исходного'!I:I,ROW($B$3)+4*(ROW($B182)-ROW($B$3))+1)</f>
        <v>314</v>
      </c>
      <c r="G182" s="89">
        <f>INDEX('Обработка исходного'!J:J,ROW($B$3)+4*(ROW($B182)-ROW($B$3))+1)</f>
        <v>294</v>
      </c>
      <c r="H182" s="89">
        <f>INDEX('Обработка исходного'!K:K,ROW($B$3)+4*(ROW($B182)-ROW($B$3))+1)</f>
        <v>275</v>
      </c>
      <c r="I182" s="89">
        <f>INDEX('Обработка исходного'!L:L,ROW($B$3)+4*(ROW($B182)-ROW($B$3))+1)</f>
        <v>265</v>
      </c>
      <c r="J182" s="89">
        <f>INDEX('Обработка исходного'!M:M,ROW($B$3)+4*(ROW($B182)-ROW($B$3))+1)</f>
        <v>255</v>
      </c>
      <c r="K182" s="89">
        <f>INDEX('Обработка исходного'!N:N,ROW($B$3)+4*(ROW($B182)-ROW($B$3))+1)</f>
        <v>255</v>
      </c>
      <c r="L182" s="89">
        <f>INDEX('Обработка исходного'!O:O,ROW($B$3)+4*(ROW($B182)-ROW($B$3))+1)</f>
        <v>245</v>
      </c>
      <c r="M182" s="89" t="str">
        <f>INDEX('Обработка исходного'!P:P,ROW($B$3)+4*(ROW($B182)-ROW($B$3))+1)</f>
        <v>-</v>
      </c>
      <c r="N182" s="89" t="str">
        <f>INDEX('Обработка исходного'!Q:Q,ROW($B$3)+4*(ROW($B182)-ROW($B$3))+1)</f>
        <v>-</v>
      </c>
      <c r="O182" s="89" t="str">
        <f>INDEX('Обработка исходного'!R:R,ROW($B$3)+4*(ROW($B182)-ROW($B$3))+1)</f>
        <v>-</v>
      </c>
      <c r="P182" s="90" t="str">
        <f>INDEX('Обработка исходного'!S:S,ROW($B$3)+4*(ROW($B182)-ROW($B$3))+1)</f>
        <v>-</v>
      </c>
    </row>
    <row r="183" spans="1:16" ht="42" customHeight="1" x14ac:dyDescent="0.25">
      <c r="A183" s="79" t="str">
        <f>INDEX('Обработка исходного'!B:B,ROW($B$3)+4*(ROW($B183)-ROW($B$3)))</f>
        <v>Сталь легированная</v>
      </c>
      <c r="B183" s="81" t="str">
        <f>INDEX('Обработка исходного'!D:D,ROW($B$3)+4*(ROW($B183)-ROW($B$3)))</f>
        <v>10ГН2МФА</v>
      </c>
      <c r="C183" s="78" t="str">
        <f>IF(ISBLANK(INDEX('Обработка исходного'!E:E,ROW($B$3)+4*(ROW($B183)-ROW($B$3)))),"",INDEX('Обработка исходного'!E:E,ROW($B$3)+4*(ROW($B183)-ROW($B$3))))</f>
        <v>Поковки, листы толщиной до 300 мм</v>
      </c>
      <c r="D183" s="88">
        <f>INDEX('Обработка исходного'!G:G,ROW($B$3)+4*(ROW($B183)-ROW($B$3))+1)</f>
        <v>343</v>
      </c>
      <c r="E183" s="89">
        <f>INDEX('Обработка исходного'!H:H,ROW($B$3)+4*(ROW($B183)-ROW($B$3))+1)</f>
        <v>333</v>
      </c>
      <c r="F183" s="89">
        <f>INDEX('Обработка исходного'!I:I,ROW($B$3)+4*(ROW($B183)-ROW($B$3))+1)</f>
        <v>323</v>
      </c>
      <c r="G183" s="89">
        <f>INDEX('Обработка исходного'!J:J,ROW($B$3)+4*(ROW($B183)-ROW($B$3))+1)</f>
        <v>314</v>
      </c>
      <c r="H183" s="89">
        <f>INDEX('Обработка исходного'!K:K,ROW($B$3)+4*(ROW($B183)-ROW($B$3))+1)</f>
        <v>304</v>
      </c>
      <c r="I183" s="89">
        <f>INDEX('Обработка исходного'!L:L,ROW($B$3)+4*(ROW($B183)-ROW($B$3))+1)</f>
        <v>304</v>
      </c>
      <c r="J183" s="89">
        <f>INDEX('Обработка исходного'!M:M,ROW($B$3)+4*(ROW($B183)-ROW($B$3))+1)</f>
        <v>304</v>
      </c>
      <c r="K183" s="89">
        <f>INDEX('Обработка исходного'!N:N,ROW($B$3)+4*(ROW($B183)-ROW($B$3))+1)</f>
        <v>294</v>
      </c>
      <c r="L183" s="89" t="str">
        <f>INDEX('Обработка исходного'!O:O,ROW($B$3)+4*(ROW($B183)-ROW($B$3))+1)</f>
        <v>-</v>
      </c>
      <c r="M183" s="89" t="str">
        <f>INDEX('Обработка исходного'!P:P,ROW($B$3)+4*(ROW($B183)-ROW($B$3))+1)</f>
        <v>-</v>
      </c>
      <c r="N183" s="89" t="str">
        <f>INDEX('Обработка исходного'!Q:Q,ROW($B$3)+4*(ROW($B183)-ROW($B$3))+1)</f>
        <v>-</v>
      </c>
      <c r="O183" s="89" t="str">
        <f>INDEX('Обработка исходного'!R:R,ROW($B$3)+4*(ROW($B183)-ROW($B$3))+1)</f>
        <v>-</v>
      </c>
      <c r="P183" s="90" t="str">
        <f>INDEX('Обработка исходного'!S:S,ROW($B$3)+4*(ROW($B183)-ROW($B$3))+1)</f>
        <v>-</v>
      </c>
    </row>
    <row r="184" spans="1:16" ht="42" customHeight="1" x14ac:dyDescent="0.25">
      <c r="A184" s="79" t="str">
        <f>INDEX('Обработка исходного'!B:B,ROW($B$3)+4*(ROW($B184)-ROW($B$3)))</f>
        <v>Сталь легированная</v>
      </c>
      <c r="B184" s="81" t="str">
        <f>INDEX('Обработка исходного'!D:D,ROW($B$3)+4*(ROW($B184)-ROW($B$3)))</f>
        <v>10ГН2МФАЛ</v>
      </c>
      <c r="C184" s="78" t="str">
        <f>IF(ISBLANK(INDEX('Обработка исходного'!E:E,ROW($B$3)+4*(ROW($B184)-ROW($B$3)))),"",INDEX('Обработка исходного'!E:E,ROW($B$3)+4*(ROW($B184)-ROW($B$3))))</f>
        <v>Отливки</v>
      </c>
      <c r="D184" s="88">
        <f>INDEX('Обработка исходного'!G:G,ROW($B$3)+4*(ROW($B184)-ROW($B$3))+1)</f>
        <v>343</v>
      </c>
      <c r="E184" s="89">
        <f>INDEX('Обработка исходного'!H:H,ROW($B$3)+4*(ROW($B184)-ROW($B$3))+1)</f>
        <v>333</v>
      </c>
      <c r="F184" s="89">
        <f>INDEX('Обработка исходного'!I:I,ROW($B$3)+4*(ROW($B184)-ROW($B$3))+1)</f>
        <v>323</v>
      </c>
      <c r="G184" s="89">
        <f>INDEX('Обработка исходного'!J:J,ROW($B$3)+4*(ROW($B184)-ROW($B$3))+1)</f>
        <v>314</v>
      </c>
      <c r="H184" s="89">
        <f>INDEX('Обработка исходного'!K:K,ROW($B$3)+4*(ROW($B184)-ROW($B$3))+1)</f>
        <v>304</v>
      </c>
      <c r="I184" s="89">
        <f>INDEX('Обработка исходного'!L:L,ROW($B$3)+4*(ROW($B184)-ROW($B$3))+1)</f>
        <v>304</v>
      </c>
      <c r="J184" s="89">
        <f>INDEX('Обработка исходного'!M:M,ROW($B$3)+4*(ROW($B184)-ROW($B$3))+1)</f>
        <v>304</v>
      </c>
      <c r="K184" s="89">
        <f>INDEX('Обработка исходного'!N:N,ROW($B$3)+4*(ROW($B184)-ROW($B$3))+1)</f>
        <v>294</v>
      </c>
      <c r="L184" s="89" t="str">
        <f>INDEX('Обработка исходного'!O:O,ROW($B$3)+4*(ROW($B184)-ROW($B$3))+1)</f>
        <v>-</v>
      </c>
      <c r="M184" s="89" t="str">
        <f>INDEX('Обработка исходного'!P:P,ROW($B$3)+4*(ROW($B184)-ROW($B$3))+1)</f>
        <v>-</v>
      </c>
      <c r="N184" s="89" t="str">
        <f>INDEX('Обработка исходного'!Q:Q,ROW($B$3)+4*(ROW($B184)-ROW($B$3))+1)</f>
        <v>-</v>
      </c>
      <c r="O184" s="89" t="str">
        <f>INDEX('Обработка исходного'!R:R,ROW($B$3)+4*(ROW($B184)-ROW($B$3))+1)</f>
        <v>-</v>
      </c>
      <c r="P184" s="90" t="str">
        <f>INDEX('Обработка исходного'!S:S,ROW($B$3)+4*(ROW($B184)-ROW($B$3))+1)</f>
        <v>-</v>
      </c>
    </row>
    <row r="185" spans="1:16" ht="42" customHeight="1" x14ac:dyDescent="0.25">
      <c r="A185" s="79" t="str">
        <f>INDEX('Обработка исходного'!B:B,ROW($B$3)+4*(ROW($B185)-ROW($B$3)))</f>
        <v>Сталь легированная хромомолибденованадиевая</v>
      </c>
      <c r="B185" s="81" t="str">
        <f>INDEX('Обработка исходного'!D:D,ROW($B$3)+4*(ROW($B185)-ROW($B$3)))</f>
        <v>12Х1МФ</v>
      </c>
      <c r="C185" s="78" t="str">
        <f>IF(ISBLANK(INDEX('Обработка исходного'!E:E,ROW($B$3)+4*(ROW($B185)-ROW($B$3)))),"",INDEX('Обработка исходного'!E:E,ROW($B$3)+4*(ROW($B185)-ROW($B$3))))</f>
        <v>Горячекатаная сталь толщиной или диаметром до 90 мм</v>
      </c>
      <c r="D185" s="88">
        <f>INDEX('Обработка исходного'!G:G,ROW($B$3)+4*(ROW($B185)-ROW($B$3))+1)</f>
        <v>255</v>
      </c>
      <c r="E185" s="89">
        <f>INDEX('Обработка исходного'!H:H,ROW($B$3)+4*(ROW($B185)-ROW($B$3))+1)</f>
        <v>255</v>
      </c>
      <c r="F185" s="89">
        <f>INDEX('Обработка исходного'!I:I,ROW($B$3)+4*(ROW($B185)-ROW($B$3))+1)</f>
        <v>255</v>
      </c>
      <c r="G185" s="89">
        <f>INDEX('Обработка исходного'!J:J,ROW($B$3)+4*(ROW($B185)-ROW($B$3))+1)</f>
        <v>255</v>
      </c>
      <c r="H185" s="89">
        <f>INDEX('Обработка исходного'!K:K,ROW($B$3)+4*(ROW($B185)-ROW($B$3))+1)</f>
        <v>255</v>
      </c>
      <c r="I185" s="89">
        <f>INDEX('Обработка исходного'!L:L,ROW($B$3)+4*(ROW($B185)-ROW($B$3))+1)</f>
        <v>245</v>
      </c>
      <c r="J185" s="89">
        <f>INDEX('Обработка исходного'!M:M,ROW($B$3)+4*(ROW($B185)-ROW($B$3))+1)</f>
        <v>235</v>
      </c>
      <c r="K185" s="89">
        <f>INDEX('Обработка исходного'!N:N,ROW($B$3)+4*(ROW($B185)-ROW($B$3))+1)</f>
        <v>226</v>
      </c>
      <c r="L185" s="89">
        <f>INDEX('Обработка исходного'!O:O,ROW($B$3)+4*(ROW($B185)-ROW($B$3))+1)</f>
        <v>206</v>
      </c>
      <c r="M185" s="89">
        <f>INDEX('Обработка исходного'!P:P,ROW($B$3)+4*(ROW($B185)-ROW($B$3))+1)</f>
        <v>206</v>
      </c>
      <c r="N185" s="89">
        <f>INDEX('Обработка исходного'!Q:Q,ROW($B$3)+4*(ROW($B185)-ROW($B$3))+1)</f>
        <v>177</v>
      </c>
      <c r="O185" s="89" t="str">
        <f>INDEX('Обработка исходного'!R:R,ROW($B$3)+4*(ROW($B185)-ROW($B$3))+1)</f>
        <v>-</v>
      </c>
      <c r="P185" s="90" t="str">
        <f>INDEX('Обработка исходного'!S:S,ROW($B$3)+4*(ROW($B185)-ROW($B$3))+1)</f>
        <v>-</v>
      </c>
    </row>
    <row r="186" spans="1:16" ht="42" customHeight="1" x14ac:dyDescent="0.25">
      <c r="A186" s="79" t="str">
        <f>INDEX('Обработка исходного'!B:B,ROW($B$3)+4*(ROW($B186)-ROW($B$3)))</f>
        <v>Сталь легированная хромомолибденованадиевая</v>
      </c>
      <c r="B186" s="81" t="str">
        <f>INDEX('Обработка исходного'!D:D,ROW($B$3)+4*(ROW($B186)-ROW($B$3)))</f>
        <v>12Х1МФ</v>
      </c>
      <c r="C186" s="78" t="str">
        <f>IF(ISBLANK(INDEX('Обработка исходного'!E:E,ROW($B$3)+4*(ROW($B186)-ROW($B$3)))),"",INDEX('Обработка исходного'!E:E,ROW($B$3)+4*(ROW($B186)-ROW($B$3))))</f>
        <v>Горячекатаная сталь толщиной или диаметром от 90 до 150 мм</v>
      </c>
      <c r="D186" s="88">
        <f>INDEX('Обработка исходного'!G:G,ROW($B$3)+4*(ROW($B186)-ROW($B$3))+1)</f>
        <v>255</v>
      </c>
      <c r="E186" s="89">
        <f>INDEX('Обработка исходного'!H:H,ROW($B$3)+4*(ROW($B186)-ROW($B$3))+1)</f>
        <v>255</v>
      </c>
      <c r="F186" s="89">
        <f>INDEX('Обработка исходного'!I:I,ROW($B$3)+4*(ROW($B186)-ROW($B$3))+1)</f>
        <v>255</v>
      </c>
      <c r="G186" s="89">
        <f>INDEX('Обработка исходного'!J:J,ROW($B$3)+4*(ROW($B186)-ROW($B$3))+1)</f>
        <v>255</v>
      </c>
      <c r="H186" s="89">
        <f>INDEX('Обработка исходного'!K:K,ROW($B$3)+4*(ROW($B186)-ROW($B$3))+1)</f>
        <v>255</v>
      </c>
      <c r="I186" s="89">
        <f>INDEX('Обработка исходного'!L:L,ROW($B$3)+4*(ROW($B186)-ROW($B$3))+1)</f>
        <v>245</v>
      </c>
      <c r="J186" s="89">
        <f>INDEX('Обработка исходного'!M:M,ROW($B$3)+4*(ROW($B186)-ROW($B$3))+1)</f>
        <v>235</v>
      </c>
      <c r="K186" s="89">
        <f>INDEX('Обработка исходного'!N:N,ROW($B$3)+4*(ROW($B186)-ROW($B$3))+1)</f>
        <v>226</v>
      </c>
      <c r="L186" s="89">
        <f>INDEX('Обработка исходного'!O:O,ROW($B$3)+4*(ROW($B186)-ROW($B$3))+1)</f>
        <v>206</v>
      </c>
      <c r="M186" s="89">
        <f>INDEX('Обработка исходного'!P:P,ROW($B$3)+4*(ROW($B186)-ROW($B$3))+1)</f>
        <v>206</v>
      </c>
      <c r="N186" s="89">
        <f>INDEX('Обработка исходного'!Q:Q,ROW($B$3)+4*(ROW($B186)-ROW($B$3))+1)</f>
        <v>177</v>
      </c>
      <c r="O186" s="89" t="str">
        <f>INDEX('Обработка исходного'!R:R,ROW($B$3)+4*(ROW($B186)-ROW($B$3))+1)</f>
        <v>-</v>
      </c>
      <c r="P186" s="90" t="str">
        <f>INDEX('Обработка исходного'!S:S,ROW($B$3)+4*(ROW($B186)-ROW($B$3))+1)</f>
        <v>-</v>
      </c>
    </row>
    <row r="187" spans="1:16" ht="42" customHeight="1" x14ac:dyDescent="0.25">
      <c r="A187" s="79" t="str">
        <f>INDEX('Обработка исходного'!B:B,ROW($B$3)+4*(ROW($B187)-ROW($B$3)))</f>
        <v>Сталь легированная хромомолибденованадиевая</v>
      </c>
      <c r="B187" s="81" t="str">
        <f>INDEX('Обработка исходного'!D:D,ROW($B$3)+4*(ROW($B187)-ROW($B$3)))</f>
        <v>12Х1МФ</v>
      </c>
      <c r="C187" s="78" t="str">
        <f>IF(ISBLANK(INDEX('Обработка исходного'!E:E,ROW($B$3)+4*(ROW($B187)-ROW($B$3)))),"",INDEX('Обработка исходного'!E:E,ROW($B$3)+4*(ROW($B187)-ROW($B$3))))</f>
        <v>Горячекатаная сталь толщиной или диаметром от 150 до 200 мм</v>
      </c>
      <c r="D187" s="88">
        <f>INDEX('Обработка исходного'!G:G,ROW($B$3)+4*(ROW($B187)-ROW($B$3))+1)</f>
        <v>255</v>
      </c>
      <c r="E187" s="89">
        <f>INDEX('Обработка исходного'!H:H,ROW($B$3)+4*(ROW($B187)-ROW($B$3))+1)</f>
        <v>255</v>
      </c>
      <c r="F187" s="89">
        <f>INDEX('Обработка исходного'!I:I,ROW($B$3)+4*(ROW($B187)-ROW($B$3))+1)</f>
        <v>255</v>
      </c>
      <c r="G187" s="89">
        <f>INDEX('Обработка исходного'!J:J,ROW($B$3)+4*(ROW($B187)-ROW($B$3))+1)</f>
        <v>255</v>
      </c>
      <c r="H187" s="89">
        <f>INDEX('Обработка исходного'!K:K,ROW($B$3)+4*(ROW($B187)-ROW($B$3))+1)</f>
        <v>255</v>
      </c>
      <c r="I187" s="89">
        <f>INDEX('Обработка исходного'!L:L,ROW($B$3)+4*(ROW($B187)-ROW($B$3))+1)</f>
        <v>245</v>
      </c>
      <c r="J187" s="89">
        <f>INDEX('Обработка исходного'!M:M,ROW($B$3)+4*(ROW($B187)-ROW($B$3))+1)</f>
        <v>235</v>
      </c>
      <c r="K187" s="89">
        <f>INDEX('Обработка исходного'!N:N,ROW($B$3)+4*(ROW($B187)-ROW($B$3))+1)</f>
        <v>226</v>
      </c>
      <c r="L187" s="89">
        <f>INDEX('Обработка исходного'!O:O,ROW($B$3)+4*(ROW($B187)-ROW($B$3))+1)</f>
        <v>206</v>
      </c>
      <c r="M187" s="89">
        <f>INDEX('Обработка исходного'!P:P,ROW($B$3)+4*(ROW($B187)-ROW($B$3))+1)</f>
        <v>206</v>
      </c>
      <c r="N187" s="89">
        <f>INDEX('Обработка исходного'!Q:Q,ROW($B$3)+4*(ROW($B187)-ROW($B$3))+1)</f>
        <v>177</v>
      </c>
      <c r="O187" s="89" t="str">
        <f>INDEX('Обработка исходного'!R:R,ROW($B$3)+4*(ROW($B187)-ROW($B$3))+1)</f>
        <v>-</v>
      </c>
      <c r="P187" s="90" t="str">
        <f>INDEX('Обработка исходного'!S:S,ROW($B$3)+4*(ROW($B187)-ROW($B$3))+1)</f>
        <v>-</v>
      </c>
    </row>
    <row r="188" spans="1:16" ht="42" customHeight="1" x14ac:dyDescent="0.25">
      <c r="A188" s="79" t="str">
        <f>INDEX('Обработка исходного'!B:B,ROW($B$3)+4*(ROW($B188)-ROW($B$3)))</f>
        <v>Сталь легированная хромомолибденованадиевая</v>
      </c>
      <c r="B188" s="81" t="str">
        <f>INDEX('Обработка исходного'!D:D,ROW($B$3)+4*(ROW($B188)-ROW($B$3)))</f>
        <v>12Х1МФ</v>
      </c>
      <c r="C188" s="78" t="str">
        <f>IF(ISBLANK(INDEX('Обработка исходного'!E:E,ROW($B$3)+4*(ROW($B188)-ROW($B$3)))),"",INDEX('Обработка исходного'!E:E,ROW($B$3)+4*(ROW($B188)-ROW($B$3))))</f>
        <v>Поковки толщиной от 100 до 300 мм, КП195*</v>
      </c>
      <c r="D188" s="88">
        <f>INDEX('Обработка исходного'!G:G,ROW($B$3)+4*(ROW($B188)-ROW($B$3))+1)</f>
        <v>195</v>
      </c>
      <c r="E188" s="89">
        <f>INDEX('Обработка исходного'!H:H,ROW($B$3)+4*(ROW($B188)-ROW($B$3))+1)</f>
        <v>195</v>
      </c>
      <c r="F188" s="89">
        <f>INDEX('Обработка исходного'!I:I,ROW($B$3)+4*(ROW($B188)-ROW($B$3))+1)</f>
        <v>195</v>
      </c>
      <c r="G188" s="89">
        <f>INDEX('Обработка исходного'!J:J,ROW($B$3)+4*(ROW($B188)-ROW($B$3))+1)</f>
        <v>195</v>
      </c>
      <c r="H188" s="89">
        <f>INDEX('Обработка исходного'!K:K,ROW($B$3)+4*(ROW($B188)-ROW($B$3))+1)</f>
        <v>195</v>
      </c>
      <c r="I188" s="89">
        <f>INDEX('Обработка исходного'!L:L,ROW($B$3)+4*(ROW($B188)-ROW($B$3))+1)</f>
        <v>186</v>
      </c>
      <c r="J188" s="89">
        <f>INDEX('Обработка исходного'!M:M,ROW($B$3)+4*(ROW($B188)-ROW($B$3))+1)</f>
        <v>177</v>
      </c>
      <c r="K188" s="89">
        <f>INDEX('Обработка исходного'!N:N,ROW($B$3)+4*(ROW($B188)-ROW($B$3))+1)</f>
        <v>177</v>
      </c>
      <c r="L188" s="89">
        <f>INDEX('Обработка исходного'!O:O,ROW($B$3)+4*(ROW($B188)-ROW($B$3))+1)</f>
        <v>157</v>
      </c>
      <c r="M188" s="89">
        <f>INDEX('Обработка исходного'!P:P,ROW($B$3)+4*(ROW($B188)-ROW($B$3))+1)</f>
        <v>157</v>
      </c>
      <c r="N188" s="89">
        <f>INDEX('Обработка исходного'!Q:Q,ROW($B$3)+4*(ROW($B188)-ROW($B$3))+1)</f>
        <v>137</v>
      </c>
      <c r="O188" s="89" t="str">
        <f>INDEX('Обработка исходного'!R:R,ROW($B$3)+4*(ROW($B188)-ROW($B$3))+1)</f>
        <v>-</v>
      </c>
      <c r="P188" s="90" t="str">
        <f>INDEX('Обработка исходного'!S:S,ROW($B$3)+4*(ROW($B188)-ROW($B$3))+1)</f>
        <v>-</v>
      </c>
    </row>
    <row r="189" spans="1:16" ht="42" customHeight="1" x14ac:dyDescent="0.25">
      <c r="A189" s="79" t="str">
        <f>INDEX('Обработка исходного'!B:B,ROW($B$3)+4*(ROW($B189)-ROW($B$3)))</f>
        <v>Сталь легированная хромомолибденованадиевая</v>
      </c>
      <c r="B189" s="81" t="str">
        <f>INDEX('Обработка исходного'!D:D,ROW($B$3)+4*(ROW($B189)-ROW($B$3)))</f>
        <v>12Х1МФ</v>
      </c>
      <c r="C189" s="78" t="str">
        <f>IF(ISBLANK(INDEX('Обработка исходного'!E:E,ROW($B$3)+4*(ROW($B189)-ROW($B$3)))),"",INDEX('Обработка исходного'!E:E,ROW($B$3)+4*(ROW($B189)-ROW($B$3))))</f>
        <v>Поковки толщиной до 800 мм, КП215*</v>
      </c>
      <c r="D189" s="88">
        <f>INDEX('Обработка исходного'!G:G,ROW($B$3)+4*(ROW($B189)-ROW($B$3))+1)</f>
        <v>215</v>
      </c>
      <c r="E189" s="89">
        <f>INDEX('Обработка исходного'!H:H,ROW($B$3)+4*(ROW($B189)-ROW($B$3))+1)</f>
        <v>215</v>
      </c>
      <c r="F189" s="89">
        <f>INDEX('Обработка исходного'!I:I,ROW($B$3)+4*(ROW($B189)-ROW($B$3))+1)</f>
        <v>215</v>
      </c>
      <c r="G189" s="89">
        <f>INDEX('Обработка исходного'!J:J,ROW($B$3)+4*(ROW($B189)-ROW($B$3))+1)</f>
        <v>215</v>
      </c>
      <c r="H189" s="89">
        <f>INDEX('Обработка исходного'!K:K,ROW($B$3)+4*(ROW($B189)-ROW($B$3))+1)</f>
        <v>215</v>
      </c>
      <c r="I189" s="89">
        <f>INDEX('Обработка исходного'!L:L,ROW($B$3)+4*(ROW($B189)-ROW($B$3))+1)</f>
        <v>206</v>
      </c>
      <c r="J189" s="89">
        <f>INDEX('Обработка исходного'!M:M,ROW($B$3)+4*(ROW($B189)-ROW($B$3))+1)</f>
        <v>196</v>
      </c>
      <c r="K189" s="89">
        <f>INDEX('Обработка исходного'!N:N,ROW($B$3)+4*(ROW($B189)-ROW($B$3))+1)</f>
        <v>196</v>
      </c>
      <c r="L189" s="89">
        <f>INDEX('Обработка исходного'!O:O,ROW($B$3)+4*(ROW($B189)-ROW($B$3))+1)</f>
        <v>177</v>
      </c>
      <c r="M189" s="89">
        <f>INDEX('Обработка исходного'!P:P,ROW($B$3)+4*(ROW($B189)-ROW($B$3))+1)</f>
        <v>177</v>
      </c>
      <c r="N189" s="89">
        <f>INDEX('Обработка исходного'!Q:Q,ROW($B$3)+4*(ROW($B189)-ROW($B$3))+1)</f>
        <v>147</v>
      </c>
      <c r="O189" s="89" t="str">
        <f>INDEX('Обработка исходного'!R:R,ROW($B$3)+4*(ROW($B189)-ROW($B$3))+1)</f>
        <v>-</v>
      </c>
      <c r="P189" s="90" t="str">
        <f>INDEX('Обработка исходного'!S:S,ROW($B$3)+4*(ROW($B189)-ROW($B$3))+1)</f>
        <v>-</v>
      </c>
    </row>
    <row r="190" spans="1:16" ht="42" customHeight="1" x14ac:dyDescent="0.25">
      <c r="A190" s="79" t="str">
        <f>INDEX('Обработка исходного'!B:B,ROW($B$3)+4*(ROW($B190)-ROW($B$3)))</f>
        <v>Сталь легированная хромомолибденованадиевая</v>
      </c>
      <c r="B190" s="81" t="str">
        <f>INDEX('Обработка исходного'!D:D,ROW($B$3)+4*(ROW($B190)-ROW($B$3)))</f>
        <v>12Х1МФ</v>
      </c>
      <c r="C190" s="78" t="str">
        <f>IF(ISBLANK(INDEX('Обработка исходного'!E:E,ROW($B$3)+4*(ROW($B190)-ROW($B$3)))),"",INDEX('Обработка исходного'!E:E,ROW($B$3)+4*(ROW($B190)-ROW($B$3))))</f>
        <v>Поковки толщиной от 100 до 500 мм, КП245*</v>
      </c>
      <c r="D190" s="88">
        <f>INDEX('Обработка исходного'!G:G,ROW($B$3)+4*(ROW($B190)-ROW($B$3))+1)</f>
        <v>245</v>
      </c>
      <c r="E190" s="89">
        <f>INDEX('Обработка исходного'!H:H,ROW($B$3)+4*(ROW($B190)-ROW($B$3))+1)</f>
        <v>245</v>
      </c>
      <c r="F190" s="89">
        <f>INDEX('Обработка исходного'!I:I,ROW($B$3)+4*(ROW($B190)-ROW($B$3))+1)</f>
        <v>245</v>
      </c>
      <c r="G190" s="89">
        <f>INDEX('Обработка исходного'!J:J,ROW($B$3)+4*(ROW($B190)-ROW($B$3))+1)</f>
        <v>245</v>
      </c>
      <c r="H190" s="89">
        <f>INDEX('Обработка исходного'!K:K,ROW($B$3)+4*(ROW($B190)-ROW($B$3))+1)</f>
        <v>245</v>
      </c>
      <c r="I190" s="89">
        <f>INDEX('Обработка исходного'!L:L,ROW($B$3)+4*(ROW($B190)-ROW($B$3))+1)</f>
        <v>235</v>
      </c>
      <c r="J190" s="89">
        <f>INDEX('Обработка исходного'!M:M,ROW($B$3)+4*(ROW($B190)-ROW($B$3))+1)</f>
        <v>216</v>
      </c>
      <c r="K190" s="89">
        <f>INDEX('Обработка исходного'!N:N,ROW($B$3)+4*(ROW($B190)-ROW($B$3))+1)</f>
        <v>216</v>
      </c>
      <c r="L190" s="89">
        <f>INDEX('Обработка исходного'!O:O,ROW($B$3)+4*(ROW($B190)-ROW($B$3))+1)</f>
        <v>196</v>
      </c>
      <c r="M190" s="89">
        <f>INDEX('Обработка исходного'!P:P,ROW($B$3)+4*(ROW($B190)-ROW($B$3))+1)</f>
        <v>196</v>
      </c>
      <c r="N190" s="89">
        <f>INDEX('Обработка исходного'!Q:Q,ROW($B$3)+4*(ROW($B190)-ROW($B$3))+1)</f>
        <v>167</v>
      </c>
      <c r="O190" s="89" t="str">
        <f>INDEX('Обработка исходного'!R:R,ROW($B$3)+4*(ROW($B190)-ROW($B$3))+1)</f>
        <v>-</v>
      </c>
      <c r="P190" s="90" t="str">
        <f>INDEX('Обработка исходного'!S:S,ROW($B$3)+4*(ROW($B190)-ROW($B$3))+1)</f>
        <v>-</v>
      </c>
    </row>
    <row r="191" spans="1:16" ht="42" customHeight="1" x14ac:dyDescent="0.25">
      <c r="A191" s="79" t="str">
        <f>INDEX('Обработка исходного'!B:B,ROW($B$3)+4*(ROW($B191)-ROW($B$3)))</f>
        <v>Сталь легированная хромомолибденованадиевая</v>
      </c>
      <c r="B191" s="81" t="str">
        <f>INDEX('Обработка исходного'!D:D,ROW($B$3)+4*(ROW($B191)-ROW($B$3)))</f>
        <v>12Х1МФ</v>
      </c>
      <c r="C191" s="78" t="str">
        <f>IF(ISBLANK(INDEX('Обработка исходного'!E:E,ROW($B$3)+4*(ROW($B191)-ROW($B$3)))),"",INDEX('Обработка исходного'!E:E,ROW($B$3)+4*(ROW($B191)-ROW($B$3))))</f>
        <v>Трубы бесшовные горячекатаные диаметром от 57 до 465 мм с толщиной стенки от 3,5 до 60 мм</v>
      </c>
      <c r="D191" s="88">
        <f>INDEX('Обработка исходного'!G:G,ROW($B$3)+4*(ROW($B191)-ROW($B$3))+1)</f>
        <v>275</v>
      </c>
      <c r="E191" s="89">
        <f>INDEX('Обработка исходного'!H:H,ROW($B$3)+4*(ROW($B191)-ROW($B$3))+1)</f>
        <v>275</v>
      </c>
      <c r="F191" s="89">
        <f>INDEX('Обработка исходного'!I:I,ROW($B$3)+4*(ROW($B191)-ROW($B$3))+1)</f>
        <v>275</v>
      </c>
      <c r="G191" s="89">
        <f>INDEX('Обработка исходного'!J:J,ROW($B$3)+4*(ROW($B191)-ROW($B$3))+1)</f>
        <v>275</v>
      </c>
      <c r="H191" s="89">
        <f>INDEX('Обработка исходного'!K:K,ROW($B$3)+4*(ROW($B191)-ROW($B$3))+1)</f>
        <v>275</v>
      </c>
      <c r="I191" s="89">
        <f>INDEX('Обработка исходного'!L:L,ROW($B$3)+4*(ROW($B191)-ROW($B$3))+1)</f>
        <v>265</v>
      </c>
      <c r="J191" s="89">
        <f>INDEX('Обработка исходного'!M:M,ROW($B$3)+4*(ROW($B191)-ROW($B$3))+1)</f>
        <v>255</v>
      </c>
      <c r="K191" s="89">
        <f>INDEX('Обработка исходного'!N:N,ROW($B$3)+4*(ROW($B191)-ROW($B$3))+1)</f>
        <v>245</v>
      </c>
      <c r="L191" s="89">
        <f>INDEX('Обработка исходного'!O:O,ROW($B$3)+4*(ROW($B191)-ROW($B$3))+1)</f>
        <v>216</v>
      </c>
      <c r="M191" s="89">
        <f>INDEX('Обработка исходного'!P:P,ROW($B$3)+4*(ROW($B191)-ROW($B$3))+1)</f>
        <v>214</v>
      </c>
      <c r="N191" s="89">
        <f>INDEX('Обработка исходного'!Q:Q,ROW($B$3)+4*(ROW($B191)-ROW($B$3))+1)</f>
        <v>186</v>
      </c>
      <c r="O191" s="89" t="str">
        <f>INDEX('Обработка исходного'!R:R,ROW($B$3)+4*(ROW($B191)-ROW($B$3))+1)</f>
        <v>-</v>
      </c>
      <c r="P191" s="90" t="str">
        <f>INDEX('Обработка исходного'!S:S,ROW($B$3)+4*(ROW($B191)-ROW($B$3))+1)</f>
        <v>-</v>
      </c>
    </row>
    <row r="192" spans="1:16" ht="42" customHeight="1" x14ac:dyDescent="0.25">
      <c r="A192" s="79" t="str">
        <f>INDEX('Обработка исходного'!B:B,ROW($B$3)+4*(ROW($B192)-ROW($B$3)))</f>
        <v>Сталь легированная хромомолибденованадиевая</v>
      </c>
      <c r="B192" s="81" t="str">
        <f>INDEX('Обработка исходного'!D:D,ROW($B$3)+4*(ROW($B192)-ROW($B$3)))</f>
        <v>12Х1МФ</v>
      </c>
      <c r="C192" s="78" t="str">
        <f>IF(ISBLANK(INDEX('Обработка исходного'!E:E,ROW($B$3)+4*(ROW($B192)-ROW($B$3)))),"",INDEX('Обработка исходного'!E:E,ROW($B$3)+4*(ROW($B192)-ROW($B$3))))</f>
        <v>Трубы холоднодеформируемые диаметром от 10 до 108 мм с толщиной стенки от 2 до 13 мм</v>
      </c>
      <c r="D192" s="88">
        <f>INDEX('Обработка исходного'!G:G,ROW($B$3)+4*(ROW($B192)-ROW($B$3))+1)</f>
        <v>275</v>
      </c>
      <c r="E192" s="89">
        <f>INDEX('Обработка исходного'!H:H,ROW($B$3)+4*(ROW($B192)-ROW($B$3))+1)</f>
        <v>275</v>
      </c>
      <c r="F192" s="89">
        <f>INDEX('Обработка исходного'!I:I,ROW($B$3)+4*(ROW($B192)-ROW($B$3))+1)</f>
        <v>275</v>
      </c>
      <c r="G192" s="89">
        <f>INDEX('Обработка исходного'!J:J,ROW($B$3)+4*(ROW($B192)-ROW($B$3))+1)</f>
        <v>275</v>
      </c>
      <c r="H192" s="89">
        <f>INDEX('Обработка исходного'!K:K,ROW($B$3)+4*(ROW($B192)-ROW($B$3))+1)</f>
        <v>275</v>
      </c>
      <c r="I192" s="89">
        <f>INDEX('Обработка исходного'!L:L,ROW($B$3)+4*(ROW($B192)-ROW($B$3))+1)</f>
        <v>265</v>
      </c>
      <c r="J192" s="89">
        <f>INDEX('Обработка исходного'!M:M,ROW($B$3)+4*(ROW($B192)-ROW($B$3))+1)</f>
        <v>255</v>
      </c>
      <c r="K192" s="89">
        <f>INDEX('Обработка исходного'!N:N,ROW($B$3)+4*(ROW($B192)-ROW($B$3))+1)</f>
        <v>245</v>
      </c>
      <c r="L192" s="89">
        <f>INDEX('Обработка исходного'!O:O,ROW($B$3)+4*(ROW($B192)-ROW($B$3))+1)</f>
        <v>216</v>
      </c>
      <c r="M192" s="89">
        <f>INDEX('Обработка исходного'!P:P,ROW($B$3)+4*(ROW($B192)-ROW($B$3))+1)</f>
        <v>214</v>
      </c>
      <c r="N192" s="89">
        <f>INDEX('Обработка исходного'!Q:Q,ROW($B$3)+4*(ROW($B192)-ROW($B$3))+1)</f>
        <v>186</v>
      </c>
      <c r="O192" s="89" t="str">
        <f>INDEX('Обработка исходного'!R:R,ROW($B$3)+4*(ROW($B192)-ROW($B$3))+1)</f>
        <v>-</v>
      </c>
      <c r="P192" s="90" t="str">
        <f>INDEX('Обработка исходного'!S:S,ROW($B$3)+4*(ROW($B192)-ROW($B$3))+1)</f>
        <v>-</v>
      </c>
    </row>
    <row r="193" spans="1:16" ht="42" customHeight="1" x14ac:dyDescent="0.25">
      <c r="A193" s="79" t="str">
        <f>INDEX('Обработка исходного'!B:B,ROW($B$3)+4*(ROW($B193)-ROW($B$3)))</f>
        <v>Сталь легированная хромомолибденованадиевая</v>
      </c>
      <c r="B193" s="81" t="str">
        <f>INDEX('Обработка исходного'!D:D,ROW($B$3)+4*(ROW($B193)-ROW($B$3)))</f>
        <v>25Х1МФ</v>
      </c>
      <c r="C193" s="78" t="str">
        <f>IF(ISBLANK(INDEX('Обработка исходного'!E:E,ROW($B$3)+4*(ROW($B193)-ROW($B$3)))),"",INDEX('Обработка исходного'!E:E,ROW($B$3)+4*(ROW($B193)-ROW($B$3))))</f>
        <v>Сталь горячекатаная, кованая, калиброванная диаметром или стороной квадрата до 90 мм</v>
      </c>
      <c r="D193" s="88">
        <f>INDEX('Обработка исходного'!G:G,ROW($B$3)+4*(ROW($B193)-ROW($B$3))+1)</f>
        <v>736</v>
      </c>
      <c r="E193" s="89">
        <f>INDEX('Обработка исходного'!H:H,ROW($B$3)+4*(ROW($B193)-ROW($B$3))+1)</f>
        <v>706</v>
      </c>
      <c r="F193" s="89">
        <f>INDEX('Обработка исходного'!I:I,ROW($B$3)+4*(ROW($B193)-ROW($B$3))+1)</f>
        <v>697</v>
      </c>
      <c r="G193" s="89">
        <f>INDEX('Обработка исходного'!J:J,ROW($B$3)+4*(ROW($B193)-ROW($B$3))+1)</f>
        <v>657</v>
      </c>
      <c r="H193" s="89">
        <f>INDEX('Обработка исходного'!K:K,ROW($B$3)+4*(ROW($B193)-ROW($B$3))+1)</f>
        <v>647</v>
      </c>
      <c r="I193" s="89">
        <f>INDEX('Обработка исходного'!L:L,ROW($B$3)+4*(ROW($B193)-ROW($B$3))+1)</f>
        <v>618</v>
      </c>
      <c r="J193" s="89">
        <f>INDEX('Обработка исходного'!M:M,ROW($B$3)+4*(ROW($B193)-ROW($B$3))+1)</f>
        <v>608</v>
      </c>
      <c r="K193" s="89">
        <f>INDEX('Обработка исходного'!N:N,ROW($B$3)+4*(ROW($B193)-ROW($B$3))+1)</f>
        <v>569</v>
      </c>
      <c r="L193" s="89">
        <f>INDEX('Обработка исходного'!O:O,ROW($B$3)+4*(ROW($B193)-ROW($B$3))+1)</f>
        <v>559</v>
      </c>
      <c r="M193" s="89">
        <f>INDEX('Обработка исходного'!P:P,ROW($B$3)+4*(ROW($B193)-ROW($B$3))+1)</f>
        <v>540</v>
      </c>
      <c r="N193" s="89">
        <f>INDEX('Обработка исходного'!Q:Q,ROW($B$3)+4*(ROW($B193)-ROW($B$3))+1)</f>
        <v>530</v>
      </c>
      <c r="O193" s="89" t="str">
        <f>INDEX('Обработка исходного'!R:R,ROW($B$3)+4*(ROW($B193)-ROW($B$3))+1)</f>
        <v>-</v>
      </c>
      <c r="P193" s="90" t="str">
        <f>INDEX('Обработка исходного'!S:S,ROW($B$3)+4*(ROW($B193)-ROW($B$3))+1)</f>
        <v>-</v>
      </c>
    </row>
    <row r="194" spans="1:16" ht="42" customHeight="1" x14ac:dyDescent="0.25">
      <c r="A194" s="79" t="str">
        <f>INDEX('Обработка исходного'!B:B,ROW($B$3)+4*(ROW($B194)-ROW($B$3)))</f>
        <v>Сталь легированная хромомолибденованадиевая</v>
      </c>
      <c r="B194" s="81" t="str">
        <f>INDEX('Обработка исходного'!D:D,ROW($B$3)+4*(ROW($B194)-ROW($B$3)))</f>
        <v>25Х1МФ</v>
      </c>
      <c r="C194" s="78" t="str">
        <f>IF(ISBLANK(INDEX('Обработка исходного'!E:E,ROW($B$3)+4*(ROW($B194)-ROW($B$3)))),"",INDEX('Обработка исходного'!E:E,ROW($B$3)+4*(ROW($B194)-ROW($B$3))))</f>
        <v>Сталь горячекатаная, кованая, калиброванная диаметром или стороной квадрата от 90 до 150 мм</v>
      </c>
      <c r="D194" s="88">
        <f>INDEX('Обработка исходного'!G:G,ROW($B$3)+4*(ROW($B194)-ROW($B$3))+1)</f>
        <v>736</v>
      </c>
      <c r="E194" s="89">
        <f>INDEX('Обработка исходного'!H:H,ROW($B$3)+4*(ROW($B194)-ROW($B$3))+1)</f>
        <v>706</v>
      </c>
      <c r="F194" s="89">
        <f>INDEX('Обработка исходного'!I:I,ROW($B$3)+4*(ROW($B194)-ROW($B$3))+1)</f>
        <v>697</v>
      </c>
      <c r="G194" s="89">
        <f>INDEX('Обработка исходного'!J:J,ROW($B$3)+4*(ROW($B194)-ROW($B$3))+1)</f>
        <v>657</v>
      </c>
      <c r="H194" s="89">
        <f>INDEX('Обработка исходного'!K:K,ROW($B$3)+4*(ROW($B194)-ROW($B$3))+1)</f>
        <v>647</v>
      </c>
      <c r="I194" s="89">
        <f>INDEX('Обработка исходного'!L:L,ROW($B$3)+4*(ROW($B194)-ROW($B$3))+1)</f>
        <v>618</v>
      </c>
      <c r="J194" s="89">
        <f>INDEX('Обработка исходного'!M:M,ROW($B$3)+4*(ROW($B194)-ROW($B$3))+1)</f>
        <v>608</v>
      </c>
      <c r="K194" s="89">
        <f>INDEX('Обработка исходного'!N:N,ROW($B$3)+4*(ROW($B194)-ROW($B$3))+1)</f>
        <v>569</v>
      </c>
      <c r="L194" s="89">
        <f>INDEX('Обработка исходного'!O:O,ROW($B$3)+4*(ROW($B194)-ROW($B$3))+1)</f>
        <v>559</v>
      </c>
      <c r="M194" s="89">
        <f>INDEX('Обработка исходного'!P:P,ROW($B$3)+4*(ROW($B194)-ROW($B$3))+1)</f>
        <v>540</v>
      </c>
      <c r="N194" s="89">
        <f>INDEX('Обработка исходного'!Q:Q,ROW($B$3)+4*(ROW($B194)-ROW($B$3))+1)</f>
        <v>530</v>
      </c>
      <c r="O194" s="89" t="str">
        <f>INDEX('Обработка исходного'!R:R,ROW($B$3)+4*(ROW($B194)-ROW($B$3))+1)</f>
        <v>-</v>
      </c>
      <c r="P194" s="90" t="str">
        <f>INDEX('Обработка исходного'!S:S,ROW($B$3)+4*(ROW($B194)-ROW($B$3))+1)</f>
        <v>-</v>
      </c>
    </row>
    <row r="195" spans="1:16" ht="42" customHeight="1" x14ac:dyDescent="0.25">
      <c r="A195" s="79" t="str">
        <f>INDEX('Обработка исходного'!B:B,ROW($B$3)+4*(ROW($B195)-ROW($B$3)))</f>
        <v>Сталь легированная хромомолибденованадиевая</v>
      </c>
      <c r="B195" s="81" t="str">
        <f>INDEX('Обработка исходного'!D:D,ROW($B$3)+4*(ROW($B195)-ROW($B$3)))</f>
        <v>25Х1МФ</v>
      </c>
      <c r="C195" s="78" t="str">
        <f>IF(ISBLANK(INDEX('Обработка исходного'!E:E,ROW($B$3)+4*(ROW($B195)-ROW($B$3)))),"",INDEX('Обработка исходного'!E:E,ROW($B$3)+4*(ROW($B195)-ROW($B$3))))</f>
        <v>Сталь горячекатаная, кованая, калиброванная диаметром или стороной квадрата от 150 до 200 мм</v>
      </c>
      <c r="D195" s="88">
        <f>INDEX('Обработка исходного'!G:G,ROW($B$3)+4*(ROW($B195)-ROW($B$3))+1)</f>
        <v>736</v>
      </c>
      <c r="E195" s="89">
        <f>INDEX('Обработка исходного'!H:H,ROW($B$3)+4*(ROW($B195)-ROW($B$3))+1)</f>
        <v>706</v>
      </c>
      <c r="F195" s="89">
        <f>INDEX('Обработка исходного'!I:I,ROW($B$3)+4*(ROW($B195)-ROW($B$3))+1)</f>
        <v>697</v>
      </c>
      <c r="G195" s="89">
        <f>INDEX('Обработка исходного'!J:J,ROW($B$3)+4*(ROW($B195)-ROW($B$3))+1)</f>
        <v>657</v>
      </c>
      <c r="H195" s="89">
        <f>INDEX('Обработка исходного'!K:K,ROW($B$3)+4*(ROW($B195)-ROW($B$3))+1)</f>
        <v>647</v>
      </c>
      <c r="I195" s="89">
        <f>INDEX('Обработка исходного'!L:L,ROW($B$3)+4*(ROW($B195)-ROW($B$3))+1)</f>
        <v>618</v>
      </c>
      <c r="J195" s="89">
        <f>INDEX('Обработка исходного'!M:M,ROW($B$3)+4*(ROW($B195)-ROW($B$3))+1)</f>
        <v>608</v>
      </c>
      <c r="K195" s="89">
        <f>INDEX('Обработка исходного'!N:N,ROW($B$3)+4*(ROW($B195)-ROW($B$3))+1)</f>
        <v>569</v>
      </c>
      <c r="L195" s="89">
        <f>INDEX('Обработка исходного'!O:O,ROW($B$3)+4*(ROW($B195)-ROW($B$3))+1)</f>
        <v>559</v>
      </c>
      <c r="M195" s="89">
        <f>INDEX('Обработка исходного'!P:P,ROW($B$3)+4*(ROW($B195)-ROW($B$3))+1)</f>
        <v>540</v>
      </c>
      <c r="N195" s="89">
        <f>INDEX('Обработка исходного'!Q:Q,ROW($B$3)+4*(ROW($B195)-ROW($B$3))+1)</f>
        <v>530</v>
      </c>
      <c r="O195" s="89" t="str">
        <f>INDEX('Обработка исходного'!R:R,ROW($B$3)+4*(ROW($B195)-ROW($B$3))+1)</f>
        <v>-</v>
      </c>
      <c r="P195" s="90" t="str">
        <f>INDEX('Обработка исходного'!S:S,ROW($B$3)+4*(ROW($B195)-ROW($B$3))+1)</f>
        <v>-</v>
      </c>
    </row>
    <row r="196" spans="1:16" ht="42" customHeight="1" x14ac:dyDescent="0.25">
      <c r="A196" s="79" t="str">
        <f>INDEX('Обработка исходного'!B:B,ROW($B$3)+4*(ROW($B196)-ROW($B$3)))</f>
        <v>Сталь легированная хромомолибденованадиевая</v>
      </c>
      <c r="B196" s="81" t="str">
        <f>INDEX('Обработка исходного'!D:D,ROW($B$3)+4*(ROW($B196)-ROW($B$3)))</f>
        <v>25Х1МФ</v>
      </c>
      <c r="C196" s="78" t="str">
        <f>IF(ISBLANK(INDEX('Обработка исходного'!E:E,ROW($B$3)+4*(ROW($B196)-ROW($B$3)))),"",INDEX('Обработка исходного'!E:E,ROW($B$3)+4*(ROW($B196)-ROW($B$3))))</f>
        <v>Заготовки крепежных деталей толщиной или диаметром до 200 мм, КП490*</v>
      </c>
      <c r="D196" s="88">
        <f>INDEX('Обработка исходного'!G:G,ROW($B$3)+4*(ROW($B196)-ROW($B$3))+1)</f>
        <v>490</v>
      </c>
      <c r="E196" s="89">
        <f>INDEX('Обработка исходного'!H:H,ROW($B$3)+4*(ROW($B196)-ROW($B$3))+1)</f>
        <v>471</v>
      </c>
      <c r="F196" s="89">
        <f>INDEX('Обработка исходного'!I:I,ROW($B$3)+4*(ROW($B196)-ROW($B$3))+1)</f>
        <v>461</v>
      </c>
      <c r="G196" s="89">
        <f>INDEX('Обработка исходного'!J:J,ROW($B$3)+4*(ROW($B196)-ROW($B$3))+1)</f>
        <v>432</v>
      </c>
      <c r="H196" s="89">
        <f>INDEX('Обработка исходного'!K:K,ROW($B$3)+4*(ROW($B196)-ROW($B$3))+1)</f>
        <v>432</v>
      </c>
      <c r="I196" s="89">
        <f>INDEX('Обработка исходного'!L:L,ROW($B$3)+4*(ROW($B196)-ROW($B$3))+1)</f>
        <v>412</v>
      </c>
      <c r="J196" s="89">
        <f>INDEX('Обработка исходного'!M:M,ROW($B$3)+4*(ROW($B196)-ROW($B$3))+1)</f>
        <v>402</v>
      </c>
      <c r="K196" s="89">
        <f>INDEX('Обработка исходного'!N:N,ROW($B$3)+4*(ROW($B196)-ROW($B$3))+1)</f>
        <v>343</v>
      </c>
      <c r="L196" s="89">
        <f>INDEX('Обработка исходного'!O:O,ROW($B$3)+4*(ROW($B196)-ROW($B$3))+1)</f>
        <v>343</v>
      </c>
      <c r="M196" s="89">
        <f>INDEX('Обработка исходного'!P:P,ROW($B$3)+4*(ROW($B196)-ROW($B$3))+1)</f>
        <v>323</v>
      </c>
      <c r="N196" s="89">
        <f>INDEX('Обработка исходного'!Q:Q,ROW($B$3)+4*(ROW($B196)-ROW($B$3))+1)</f>
        <v>323</v>
      </c>
      <c r="O196" s="89" t="str">
        <f>INDEX('Обработка исходного'!R:R,ROW($B$3)+4*(ROW($B196)-ROW($B$3))+1)</f>
        <v>-</v>
      </c>
      <c r="P196" s="90" t="str">
        <f>INDEX('Обработка исходного'!S:S,ROW($B$3)+4*(ROW($B196)-ROW($B$3))+1)</f>
        <v>-</v>
      </c>
    </row>
    <row r="197" spans="1:16" ht="42" customHeight="1" x14ac:dyDescent="0.25">
      <c r="A197" s="79" t="str">
        <f>INDEX('Обработка исходного'!B:B,ROW($B$3)+4*(ROW($B197)-ROW($B$3)))</f>
        <v>Сталь легированная хромомолибденованадиевая</v>
      </c>
      <c r="B197" s="81" t="str">
        <f>INDEX('Обработка исходного'!D:D,ROW($B$3)+4*(ROW($B197)-ROW($B$3)))</f>
        <v>25Х1МФ</v>
      </c>
      <c r="C197" s="78" t="str">
        <f>IF(ISBLANK(INDEX('Обработка исходного'!E:E,ROW($B$3)+4*(ROW($B197)-ROW($B$3)))),"",INDEX('Обработка исходного'!E:E,ROW($B$3)+4*(ROW($B197)-ROW($B$3))))</f>
        <v>Заготовки крепежных деталей толщиной или диаметром до 200 мм КП590*</v>
      </c>
      <c r="D197" s="88">
        <f>INDEX('Обработка исходного'!G:G,ROW($B$3)+4*(ROW($B197)-ROW($B$3))+1)</f>
        <v>590</v>
      </c>
      <c r="E197" s="89">
        <f>INDEX('Обработка исходного'!H:H,ROW($B$3)+4*(ROW($B197)-ROW($B$3))+1)</f>
        <v>559</v>
      </c>
      <c r="F197" s="89">
        <f>INDEX('Обработка исходного'!I:I,ROW($B$3)+4*(ROW($B197)-ROW($B$3))+1)</f>
        <v>549</v>
      </c>
      <c r="G197" s="89">
        <f>INDEX('Обработка исходного'!J:J,ROW($B$3)+4*(ROW($B197)-ROW($B$3))+1)</f>
        <v>520</v>
      </c>
      <c r="H197" s="89">
        <f>INDEX('Обработка исходного'!K:K,ROW($B$3)+4*(ROW($B197)-ROW($B$3))+1)</f>
        <v>510</v>
      </c>
      <c r="I197" s="89">
        <f>INDEX('Обработка исходного'!L:L,ROW($B$3)+4*(ROW($B197)-ROW($B$3))+1)</f>
        <v>491</v>
      </c>
      <c r="J197" s="89">
        <f>INDEX('Обработка исходного'!M:M,ROW($B$3)+4*(ROW($B197)-ROW($B$3))+1)</f>
        <v>481</v>
      </c>
      <c r="K197" s="89">
        <f>INDEX('Обработка исходного'!N:N,ROW($B$3)+4*(ROW($B197)-ROW($B$3))+1)</f>
        <v>451</v>
      </c>
      <c r="L197" s="89">
        <f>INDEX('Обработка исходного'!O:O,ROW($B$3)+4*(ROW($B197)-ROW($B$3))+1)</f>
        <v>441</v>
      </c>
      <c r="M197" s="89">
        <f>INDEX('Обработка исходного'!P:P,ROW($B$3)+4*(ROW($B197)-ROW($B$3))+1)</f>
        <v>432</v>
      </c>
      <c r="N197" s="89">
        <f>INDEX('Обработка исходного'!Q:Q,ROW($B$3)+4*(ROW($B197)-ROW($B$3))+1)</f>
        <v>422</v>
      </c>
      <c r="O197" s="89" t="str">
        <f>INDEX('Обработка исходного'!R:R,ROW($B$3)+4*(ROW($B197)-ROW($B$3))+1)</f>
        <v>-</v>
      </c>
      <c r="P197" s="90" t="str">
        <f>INDEX('Обработка исходного'!S:S,ROW($B$3)+4*(ROW($B197)-ROW($B$3))+1)</f>
        <v>-</v>
      </c>
    </row>
    <row r="198" spans="1:16" ht="42" customHeight="1" x14ac:dyDescent="0.25">
      <c r="A198" s="79" t="str">
        <f>INDEX('Обработка исходного'!B:B,ROW($B$3)+4*(ROW($B198)-ROW($B$3)))</f>
        <v>Сталь легированная хромомолибденованадиевая</v>
      </c>
      <c r="B198" s="81" t="str">
        <f>INDEX('Обработка исходного'!D:D,ROW($B$3)+4*(ROW($B198)-ROW($B$3)))</f>
        <v>25Х1МФ</v>
      </c>
      <c r="C198" s="78" t="str">
        <f>IF(ISBLANK(INDEX('Обработка исходного'!E:E,ROW($B$3)+4*(ROW($B198)-ROW($B$3)))),"",INDEX('Обработка исходного'!E:E,ROW($B$3)+4*(ROW($B198)-ROW($B$3))))</f>
        <v>Заготовки крепежных деталей толщиной или диаметром до 200 мм, КП640*</v>
      </c>
      <c r="D198" s="88">
        <f>INDEX('Обработка исходного'!G:G,ROW($B$3)+4*(ROW($B198)-ROW($B$3))+1)</f>
        <v>640</v>
      </c>
      <c r="E198" s="89">
        <f>INDEX('Обработка исходного'!H:H,ROW($B$3)+4*(ROW($B198)-ROW($B$3))+1)</f>
        <v>608</v>
      </c>
      <c r="F198" s="89">
        <f>INDEX('Обработка исходного'!I:I,ROW($B$3)+4*(ROW($B198)-ROW($B$3))+1)</f>
        <v>598</v>
      </c>
      <c r="G198" s="89">
        <f>INDEX('Обработка исходного'!J:J,ROW($B$3)+4*(ROW($B198)-ROW($B$3))+1)</f>
        <v>569</v>
      </c>
      <c r="H198" s="89">
        <f>INDEX('Обработка исходного'!K:K,ROW($B$3)+4*(ROW($B198)-ROW($B$3))+1)</f>
        <v>559</v>
      </c>
      <c r="I198" s="89">
        <f>INDEX('Обработка исходного'!L:L,ROW($B$3)+4*(ROW($B198)-ROW($B$3))+1)</f>
        <v>540</v>
      </c>
      <c r="J198" s="89">
        <f>INDEX('Обработка исходного'!M:M,ROW($B$3)+4*(ROW($B198)-ROW($B$3))+1)</f>
        <v>530</v>
      </c>
      <c r="K198" s="89">
        <f>INDEX('Обработка исходного'!N:N,ROW($B$3)+4*(ROW($B198)-ROW($B$3))+1)</f>
        <v>491</v>
      </c>
      <c r="L198" s="89">
        <f>INDEX('Обработка исходного'!O:O,ROW($B$3)+4*(ROW($B198)-ROW($B$3))+1)</f>
        <v>481</v>
      </c>
      <c r="M198" s="89">
        <f>INDEX('Обработка исходного'!P:P,ROW($B$3)+4*(ROW($B198)-ROW($B$3))+1)</f>
        <v>471</v>
      </c>
      <c r="N198" s="89">
        <f>INDEX('Обработка исходного'!Q:Q,ROW($B$3)+4*(ROW($B198)-ROW($B$3))+1)</f>
        <v>461</v>
      </c>
      <c r="O198" s="89" t="str">
        <f>INDEX('Обработка исходного'!R:R,ROW($B$3)+4*(ROW($B198)-ROW($B$3))+1)</f>
        <v>-</v>
      </c>
      <c r="P198" s="90" t="str">
        <f>INDEX('Обработка исходного'!S:S,ROW($B$3)+4*(ROW($B198)-ROW($B$3))+1)</f>
        <v>-</v>
      </c>
    </row>
    <row r="199" spans="1:16" ht="42" customHeight="1" x14ac:dyDescent="0.25">
      <c r="A199" s="79" t="str">
        <f>INDEX('Обработка исходного'!B:B,ROW($B$3)+4*(ROW($B199)-ROW($B$3)))</f>
        <v>Сталь легированная хромомолибденованадиевая</v>
      </c>
      <c r="B199" s="81" t="str">
        <f>INDEX('Обработка исходного'!D:D,ROW($B$3)+4*(ROW($B199)-ROW($B$3)))</f>
        <v>25Х1МФ</v>
      </c>
      <c r="C199" s="78" t="str">
        <f>IF(ISBLANK(INDEX('Обработка исходного'!E:E,ROW($B$3)+4*(ROW($B199)-ROW($B$3)))),"",INDEX('Обработка исходного'!E:E,ROW($B$3)+4*(ROW($B199)-ROW($B$3))))</f>
        <v>Заготовки крепежных деталей толщиной или диаметром до 200 мм, КП670*</v>
      </c>
      <c r="D199" s="88">
        <f>INDEX('Обработка исходного'!G:G,ROW($B$3)+4*(ROW($B199)-ROW($B$3))+1)</f>
        <v>670</v>
      </c>
      <c r="E199" s="89">
        <f>INDEX('Обработка исходного'!H:H,ROW($B$3)+4*(ROW($B199)-ROW($B$3))+1)</f>
        <v>638</v>
      </c>
      <c r="F199" s="89">
        <f>INDEX('Обработка исходного'!I:I,ROW($B$3)+4*(ROW($B199)-ROW($B$3))+1)</f>
        <v>638</v>
      </c>
      <c r="G199" s="89">
        <f>INDEX('Обработка исходного'!J:J,ROW($B$3)+4*(ROW($B199)-ROW($B$3))+1)</f>
        <v>628</v>
      </c>
      <c r="H199" s="89">
        <f>INDEX('Обработка исходного'!K:K,ROW($B$3)+4*(ROW($B199)-ROW($B$3))+1)</f>
        <v>608</v>
      </c>
      <c r="I199" s="89">
        <f>INDEX('Обработка исходного'!L:L,ROW($B$3)+4*(ROW($B199)-ROW($B$3))+1)</f>
        <v>589</v>
      </c>
      <c r="J199" s="89">
        <f>INDEX('Обработка исходного'!M:M,ROW($B$3)+4*(ROW($B199)-ROW($B$3))+1)</f>
        <v>559</v>
      </c>
      <c r="K199" s="89">
        <f>INDEX('Обработка исходного'!N:N,ROW($B$3)+4*(ROW($B199)-ROW($B$3))+1)</f>
        <v>520</v>
      </c>
      <c r="L199" s="89">
        <f>INDEX('Обработка исходного'!O:O,ROW($B$3)+4*(ROW($B199)-ROW($B$3))+1)</f>
        <v>490</v>
      </c>
      <c r="M199" s="89">
        <f>INDEX('Обработка исходного'!P:P,ROW($B$3)+4*(ROW($B199)-ROW($B$3))+1)</f>
        <v>452</v>
      </c>
      <c r="N199" s="89">
        <f>INDEX('Обработка исходного'!Q:Q,ROW($B$3)+4*(ROW($B199)-ROW($B$3))+1)</f>
        <v>402</v>
      </c>
      <c r="O199" s="89" t="str">
        <f>INDEX('Обработка исходного'!R:R,ROW($B$3)+4*(ROW($B199)-ROW($B$3))+1)</f>
        <v>-</v>
      </c>
      <c r="P199" s="90" t="str">
        <f>INDEX('Обработка исходного'!S:S,ROW($B$3)+4*(ROW($B199)-ROW($B$3))+1)</f>
        <v>-</v>
      </c>
    </row>
    <row r="200" spans="1:16" ht="70.5" customHeight="1" x14ac:dyDescent="0.25">
      <c r="A200" s="79" t="str">
        <f>INDEX('Обработка исходного'!B:B,ROW($B$3)+4*(ROW($B200)-ROW($B$3)))</f>
        <v>Сталь легированная хромомолибденованадиевая</v>
      </c>
      <c r="B200" s="81" t="str">
        <f>INDEX('Обработка исходного'!D:D,ROW($B$3)+4*(ROW($B200)-ROW($B$3)))</f>
        <v>15Х1М1Ф</v>
      </c>
      <c r="C200" s="78" t="str">
        <f>IF(ISBLANK(INDEX('Обработка исходного'!E:E,ROW($B$3)+4*(ROW($B200)-ROW($B$3)))),"",INDEX('Обработка исходного'!E:E,ROW($B$3)+4*(ROW($B200)-ROW($B$3))))</f>
        <v>Трубы бесшовные горячекатаные с наружным диаметром от 57 до 465 мм с толщиной стенки от 3,5 до 60 мм</v>
      </c>
      <c r="D200" s="88">
        <f>INDEX('Обработка исходного'!G:G,ROW($B$3)+4*(ROW($B200)-ROW($B$3))+1)</f>
        <v>314</v>
      </c>
      <c r="E200" s="89">
        <f>INDEX('Обработка исходного'!H:H,ROW($B$3)+4*(ROW($B200)-ROW($B$3))+1)</f>
        <v>304</v>
      </c>
      <c r="F200" s="89">
        <f>INDEX('Обработка исходного'!I:I,ROW($B$3)+4*(ROW($B200)-ROW($B$3))+1)</f>
        <v>304</v>
      </c>
      <c r="G200" s="89">
        <f>INDEX('Обработка исходного'!J:J,ROW($B$3)+4*(ROW($B200)-ROW($B$3))+1)</f>
        <v>304</v>
      </c>
      <c r="H200" s="89">
        <f>INDEX('Обработка исходного'!K:K,ROW($B$3)+4*(ROW($B200)-ROW($B$3))+1)</f>
        <v>284</v>
      </c>
      <c r="I200" s="89">
        <f>INDEX('Обработка исходного'!L:L,ROW($B$3)+4*(ROW($B200)-ROW($B$3))+1)</f>
        <v>275</v>
      </c>
      <c r="J200" s="89">
        <f>INDEX('Обработка исходного'!M:M,ROW($B$3)+4*(ROW($B200)-ROW($B$3))+1)</f>
        <v>265</v>
      </c>
      <c r="K200" s="89">
        <f>INDEX('Обработка исходного'!N:N,ROW($B$3)+4*(ROW($B200)-ROW($B$3))+1)</f>
        <v>255</v>
      </c>
      <c r="L200" s="89">
        <f>INDEX('Обработка исходного'!O:O,ROW($B$3)+4*(ROW($B200)-ROW($B$3))+1)</f>
        <v>235</v>
      </c>
      <c r="M200" s="89">
        <f>INDEX('Обработка исходного'!P:P,ROW($B$3)+4*(ROW($B200)-ROW($B$3))+1)</f>
        <v>226</v>
      </c>
      <c r="N200" s="89">
        <f>INDEX('Обработка исходного'!Q:Q,ROW($B$3)+4*(ROW($B200)-ROW($B$3))+1)</f>
        <v>205</v>
      </c>
      <c r="O200" s="89">
        <f>INDEX('Обработка исходного'!R:R,ROW($B$3)+4*(ROW($B200)-ROW($B$3))+1)</f>
        <v>196</v>
      </c>
      <c r="P200" s="90" t="str">
        <f>INDEX('Обработка исходного'!S:S,ROW($B$3)+4*(ROW($B200)-ROW($B$3))+1)</f>
        <v>-</v>
      </c>
    </row>
    <row r="201" spans="1:16" ht="42" customHeight="1" x14ac:dyDescent="0.25">
      <c r="A201" s="79" t="str">
        <f>INDEX('Обработка исходного'!B:B,ROW($B$3)+4*(ROW($B201)-ROW($B$3)))</f>
        <v>Сталь легированная хромомолибденованадиевая</v>
      </c>
      <c r="B201" s="81" t="str">
        <f>INDEX('Обработка исходного'!D:D,ROW($B$3)+4*(ROW($B201)-ROW($B$3)))</f>
        <v>15Х1М1ФЛ</v>
      </c>
      <c r="C201" s="78" t="str">
        <f>IF(ISBLANK(INDEX('Обработка исходного'!E:E,ROW($B$3)+4*(ROW($B201)-ROW($B$3)))),"",INDEX('Обработка исходного'!E:E,ROW($B$3)+4*(ROW($B201)-ROW($B$3))))</f>
        <v>Отливки</v>
      </c>
      <c r="D201" s="88">
        <f>INDEX('Обработка исходного'!G:G,ROW($B$3)+4*(ROW($B201)-ROW($B$3))+1)</f>
        <v>314</v>
      </c>
      <c r="E201" s="89">
        <f>INDEX('Обработка исходного'!H:H,ROW($B$3)+4*(ROW($B201)-ROW($B$3))+1)</f>
        <v>304</v>
      </c>
      <c r="F201" s="89">
        <f>INDEX('Обработка исходного'!I:I,ROW($B$3)+4*(ROW($B201)-ROW($B$3))+1)</f>
        <v>304</v>
      </c>
      <c r="G201" s="89">
        <f>INDEX('Обработка исходного'!J:J,ROW($B$3)+4*(ROW($B201)-ROW($B$3))+1)</f>
        <v>294</v>
      </c>
      <c r="H201" s="89">
        <f>INDEX('Обработка исходного'!K:K,ROW($B$3)+4*(ROW($B201)-ROW($B$3))+1)</f>
        <v>284</v>
      </c>
      <c r="I201" s="89">
        <f>INDEX('Обработка исходного'!L:L,ROW($B$3)+4*(ROW($B201)-ROW($B$3))+1)</f>
        <v>275</v>
      </c>
      <c r="J201" s="89">
        <f>INDEX('Обработка исходного'!M:M,ROW($B$3)+4*(ROW($B201)-ROW($B$3))+1)</f>
        <v>255</v>
      </c>
      <c r="K201" s="89">
        <f>INDEX('Обработка исходного'!N:N,ROW($B$3)+4*(ROW($B201)-ROW($B$3))+1)</f>
        <v>255</v>
      </c>
      <c r="L201" s="89">
        <f>INDEX('Обработка исходного'!O:O,ROW($B$3)+4*(ROW($B201)-ROW($B$3))+1)</f>
        <v>235</v>
      </c>
      <c r="M201" s="89">
        <f>INDEX('Обработка исходного'!P:P,ROW($B$3)+4*(ROW($B201)-ROW($B$3))+1)</f>
        <v>226</v>
      </c>
      <c r="N201" s="89">
        <f>INDEX('Обработка исходного'!Q:Q,ROW($B$3)+4*(ROW($B201)-ROW($B$3))+1)</f>
        <v>177</v>
      </c>
      <c r="O201" s="89">
        <f>INDEX('Обработка исходного'!R:R,ROW($B$3)+4*(ROW($B201)-ROW($B$3))+1)</f>
        <v>166</v>
      </c>
      <c r="P201" s="90" t="str">
        <f>INDEX('Обработка исходного'!S:S,ROW($B$3)+4*(ROW($B201)-ROW($B$3))+1)</f>
        <v>-</v>
      </c>
    </row>
    <row r="202" spans="1:16" ht="42" customHeight="1" x14ac:dyDescent="0.25">
      <c r="A202" s="79" t="str">
        <f>INDEX('Обработка исходного'!B:B,ROW($B$3)+4*(ROW($B202)-ROW($B$3)))</f>
        <v>Сталь легированная хромомолибденованадиевая</v>
      </c>
      <c r="B202" s="81" t="str">
        <f>INDEX('Обработка исходного'!D:D,ROW($B$3)+4*(ROW($B202)-ROW($B$3)))</f>
        <v>12Х2МФА</v>
      </c>
      <c r="C202" s="78" t="str">
        <f>IF(ISBLANK(INDEX('Обработка исходного'!E:E,ROW($B$3)+4*(ROW($B202)-ROW($B$3)))),"",INDEX('Обработка исходного'!E:E,ROW($B$3)+4*(ROW($B202)-ROW($B$3))))</f>
        <v>Листы толщиной до 180 мм, КП395**</v>
      </c>
      <c r="D202" s="88">
        <f>INDEX('Обработка исходного'!G:G,ROW($B$3)+4*(ROW($B202)-ROW($B$3))+1)</f>
        <v>432</v>
      </c>
      <c r="E202" s="89">
        <f>INDEX('Обработка исходного'!H:H,ROW($B$3)+4*(ROW($B202)-ROW($B$3))+1)</f>
        <v>422</v>
      </c>
      <c r="F202" s="89">
        <f>INDEX('Обработка исходного'!I:I,ROW($B$3)+4*(ROW($B202)-ROW($B$3))+1)</f>
        <v>422</v>
      </c>
      <c r="G202" s="89">
        <f>INDEX('Обработка исходного'!J:J,ROW($B$3)+4*(ROW($B202)-ROW($B$3))+1)</f>
        <v>412</v>
      </c>
      <c r="H202" s="89">
        <f>INDEX('Обработка исходного'!K:K,ROW($B$3)+4*(ROW($B202)-ROW($B$3))+1)</f>
        <v>412</v>
      </c>
      <c r="I202" s="89">
        <f>INDEX('Обработка исходного'!L:L,ROW($B$3)+4*(ROW($B202)-ROW($B$3))+1)</f>
        <v>402</v>
      </c>
      <c r="J202" s="89">
        <f>INDEX('Обработка исходного'!M:M,ROW($B$3)+4*(ROW($B202)-ROW($B$3))+1)</f>
        <v>395</v>
      </c>
      <c r="K202" s="89">
        <f>INDEX('Обработка исходного'!N:N,ROW($B$3)+4*(ROW($B202)-ROW($B$3))+1)</f>
        <v>395</v>
      </c>
      <c r="L202" s="89">
        <f>INDEX('Обработка исходного'!O:O,ROW($B$3)+4*(ROW($B202)-ROW($B$3))+1)</f>
        <v>395</v>
      </c>
      <c r="M202" s="89">
        <f>INDEX('Обработка исходного'!P:P,ROW($B$3)+4*(ROW($B202)-ROW($B$3))+1)</f>
        <v>395</v>
      </c>
      <c r="N202" s="89">
        <f>INDEX('Обработка исходного'!Q:Q,ROW($B$3)+4*(ROW($B202)-ROW($B$3))+1)</f>
        <v>392</v>
      </c>
      <c r="O202" s="89" t="str">
        <f>INDEX('Обработка исходного'!R:R,ROW($B$3)+4*(ROW($B202)-ROW($B$3))+1)</f>
        <v>-</v>
      </c>
      <c r="P202" s="90" t="str">
        <f>INDEX('Обработка исходного'!S:S,ROW($B$3)+4*(ROW($B202)-ROW($B$3))+1)</f>
        <v>-</v>
      </c>
    </row>
    <row r="203" spans="1:16" ht="42" customHeight="1" x14ac:dyDescent="0.25">
      <c r="A203" s="79" t="str">
        <f>INDEX('Обработка исходного'!B:B,ROW($B$3)+4*(ROW($B203)-ROW($B$3)))</f>
        <v>Сталь легированная хромомолибденованадиевая</v>
      </c>
      <c r="B203" s="81" t="str">
        <f>INDEX('Обработка исходного'!D:D,ROW($B$3)+4*(ROW($B203)-ROW($B$3)))</f>
        <v>12Х2МФА</v>
      </c>
      <c r="C203" s="78" t="str">
        <f>IF(ISBLANK(INDEX('Обработка исходного'!E:E,ROW($B$3)+4*(ROW($B203)-ROW($B$3)))),"",INDEX('Обработка исходного'!E:E,ROW($B$3)+4*(ROW($B203)-ROW($B$3))))</f>
        <v>Поковки толщиной до 150 мм, КП395**</v>
      </c>
      <c r="D203" s="88">
        <f>INDEX('Обработка исходного'!G:G,ROW($B$3)+4*(ROW($B203)-ROW($B$3))+1)</f>
        <v>432</v>
      </c>
      <c r="E203" s="89">
        <f>INDEX('Обработка исходного'!H:H,ROW($B$3)+4*(ROW($B203)-ROW($B$3))+1)</f>
        <v>422</v>
      </c>
      <c r="F203" s="89">
        <f>INDEX('Обработка исходного'!I:I,ROW($B$3)+4*(ROW($B203)-ROW($B$3))+1)</f>
        <v>422</v>
      </c>
      <c r="G203" s="89">
        <f>INDEX('Обработка исходного'!J:J,ROW($B$3)+4*(ROW($B203)-ROW($B$3))+1)</f>
        <v>412</v>
      </c>
      <c r="H203" s="89">
        <f>INDEX('Обработка исходного'!K:K,ROW($B$3)+4*(ROW($B203)-ROW($B$3))+1)</f>
        <v>412</v>
      </c>
      <c r="I203" s="89">
        <f>INDEX('Обработка исходного'!L:L,ROW($B$3)+4*(ROW($B203)-ROW($B$3))+1)</f>
        <v>402</v>
      </c>
      <c r="J203" s="89">
        <f>INDEX('Обработка исходного'!M:M,ROW($B$3)+4*(ROW($B203)-ROW($B$3))+1)</f>
        <v>395</v>
      </c>
      <c r="K203" s="89">
        <f>INDEX('Обработка исходного'!N:N,ROW($B$3)+4*(ROW($B203)-ROW($B$3))+1)</f>
        <v>395</v>
      </c>
      <c r="L203" s="89">
        <f>INDEX('Обработка исходного'!O:O,ROW($B$3)+4*(ROW($B203)-ROW($B$3))+1)</f>
        <v>395</v>
      </c>
      <c r="M203" s="89">
        <f>INDEX('Обработка исходного'!P:P,ROW($B$3)+4*(ROW($B203)-ROW($B$3))+1)</f>
        <v>395</v>
      </c>
      <c r="N203" s="89">
        <f>INDEX('Обработка исходного'!Q:Q,ROW($B$3)+4*(ROW($B203)-ROW($B$3))+1)</f>
        <v>392</v>
      </c>
      <c r="O203" s="89" t="str">
        <f>INDEX('Обработка исходного'!R:R,ROW($B$3)+4*(ROW($B203)-ROW($B$3))+1)</f>
        <v>-</v>
      </c>
      <c r="P203" s="90" t="str">
        <f>INDEX('Обработка исходного'!S:S,ROW($B$3)+4*(ROW($B203)-ROW($B$3))+1)</f>
        <v>-</v>
      </c>
    </row>
    <row r="204" spans="1:16" ht="42" customHeight="1" x14ac:dyDescent="0.25">
      <c r="A204" s="79" t="str">
        <f>INDEX('Обработка исходного'!B:B,ROW($B$3)+4*(ROW($B204)-ROW($B$3)))</f>
        <v>Сталь легированная хромомолибденованадиевая</v>
      </c>
      <c r="B204" s="81" t="str">
        <f>INDEX('Обработка исходного'!D:D,ROW($B$3)+4*(ROW($B204)-ROW($B$3)))</f>
        <v>12Х2МФА</v>
      </c>
      <c r="C204" s="78" t="str">
        <f>IF(ISBLANK(INDEX('Обработка исходного'!E:E,ROW($B$3)+4*(ROW($B204)-ROW($B$3)))),"",INDEX('Обработка исходного'!E:E,ROW($B$3)+4*(ROW($B204)-ROW($B$3))))</f>
        <v>Листы толщиной до 180 мм, КП490**</v>
      </c>
      <c r="D204" s="88">
        <f>INDEX('Обработка исходного'!G:G,ROW($B$3)+4*(ROW($B204)-ROW($B$3))+1)</f>
        <v>530</v>
      </c>
      <c r="E204" s="89">
        <f>INDEX('Обработка исходного'!H:H,ROW($B$3)+4*(ROW($B204)-ROW($B$3))+1)</f>
        <v>520</v>
      </c>
      <c r="F204" s="89">
        <f>INDEX('Обработка исходного'!I:I,ROW($B$3)+4*(ROW($B204)-ROW($B$3))+1)</f>
        <v>520</v>
      </c>
      <c r="G204" s="89">
        <f>INDEX('Обработка исходного'!J:J,ROW($B$3)+4*(ROW($B204)-ROW($B$3))+1)</f>
        <v>510</v>
      </c>
      <c r="H204" s="89">
        <f>INDEX('Обработка исходного'!K:K,ROW($B$3)+4*(ROW($B204)-ROW($B$3))+1)</f>
        <v>500</v>
      </c>
      <c r="I204" s="89">
        <f>INDEX('Обработка исходного'!L:L,ROW($B$3)+4*(ROW($B204)-ROW($B$3))+1)</f>
        <v>500</v>
      </c>
      <c r="J204" s="89">
        <f>INDEX('Обработка исходного'!M:M,ROW($B$3)+4*(ROW($B204)-ROW($B$3))+1)</f>
        <v>490</v>
      </c>
      <c r="K204" s="89">
        <f>INDEX('Обработка исходного'!N:N,ROW($B$3)+4*(ROW($B204)-ROW($B$3))+1)</f>
        <v>490</v>
      </c>
      <c r="L204" s="89">
        <f>INDEX('Обработка исходного'!O:O,ROW($B$3)+4*(ROW($B204)-ROW($B$3))+1)</f>
        <v>490</v>
      </c>
      <c r="M204" s="89">
        <f>INDEX('Обработка исходного'!P:P,ROW($B$3)+4*(ROW($B204)-ROW($B$3))+1)</f>
        <v>480</v>
      </c>
      <c r="N204" s="89">
        <f>INDEX('Обработка исходного'!Q:Q,ROW($B$3)+4*(ROW($B204)-ROW($B$3))+1)</f>
        <v>461</v>
      </c>
      <c r="O204" s="89" t="str">
        <f>INDEX('Обработка исходного'!R:R,ROW($B$3)+4*(ROW($B204)-ROW($B$3))+1)</f>
        <v>-</v>
      </c>
      <c r="P204" s="90" t="str">
        <f>INDEX('Обработка исходного'!S:S,ROW($B$3)+4*(ROW($B204)-ROW($B$3))+1)</f>
        <v>-</v>
      </c>
    </row>
    <row r="205" spans="1:16" ht="42" customHeight="1" x14ac:dyDescent="0.25">
      <c r="A205" s="79" t="str">
        <f>INDEX('Обработка исходного'!B:B,ROW($B$3)+4*(ROW($B205)-ROW($B$3)))</f>
        <v>Сталь легированная хромомолибденованадиевая</v>
      </c>
      <c r="B205" s="81" t="str">
        <f>INDEX('Обработка исходного'!D:D,ROW($B$3)+4*(ROW($B205)-ROW($B$3)))</f>
        <v>12Х2МФА</v>
      </c>
      <c r="C205" s="78" t="str">
        <f>IF(ISBLANK(INDEX('Обработка исходного'!E:E,ROW($B$3)+4*(ROW($B205)-ROW($B$3)))),"",INDEX('Обработка исходного'!E:E,ROW($B$3)+4*(ROW($B205)-ROW($B$3))))</f>
        <v>Поковки толщиной до 150 мм, КП490**</v>
      </c>
      <c r="D205" s="88">
        <f>INDEX('Обработка исходного'!G:G,ROW($B$3)+4*(ROW($B205)-ROW($B$3))+1)</f>
        <v>530</v>
      </c>
      <c r="E205" s="89">
        <f>INDEX('Обработка исходного'!H:H,ROW($B$3)+4*(ROW($B205)-ROW($B$3))+1)</f>
        <v>520</v>
      </c>
      <c r="F205" s="89">
        <f>INDEX('Обработка исходного'!I:I,ROW($B$3)+4*(ROW($B205)-ROW($B$3))+1)</f>
        <v>520</v>
      </c>
      <c r="G205" s="89">
        <f>INDEX('Обработка исходного'!J:J,ROW($B$3)+4*(ROW($B205)-ROW($B$3))+1)</f>
        <v>510</v>
      </c>
      <c r="H205" s="89">
        <f>INDEX('Обработка исходного'!K:K,ROW($B$3)+4*(ROW($B205)-ROW($B$3))+1)</f>
        <v>500</v>
      </c>
      <c r="I205" s="89">
        <f>INDEX('Обработка исходного'!L:L,ROW($B$3)+4*(ROW($B205)-ROW($B$3))+1)</f>
        <v>500</v>
      </c>
      <c r="J205" s="89">
        <f>INDEX('Обработка исходного'!M:M,ROW($B$3)+4*(ROW($B205)-ROW($B$3))+1)</f>
        <v>490</v>
      </c>
      <c r="K205" s="89">
        <f>INDEX('Обработка исходного'!N:N,ROW($B$3)+4*(ROW($B205)-ROW($B$3))+1)</f>
        <v>490</v>
      </c>
      <c r="L205" s="89">
        <f>INDEX('Обработка исходного'!O:O,ROW($B$3)+4*(ROW($B205)-ROW($B$3))+1)</f>
        <v>490</v>
      </c>
      <c r="M205" s="89">
        <f>INDEX('Обработка исходного'!P:P,ROW($B$3)+4*(ROW($B205)-ROW($B$3))+1)</f>
        <v>480</v>
      </c>
      <c r="N205" s="89">
        <f>INDEX('Обработка исходного'!Q:Q,ROW($B$3)+4*(ROW($B205)-ROW($B$3))+1)</f>
        <v>461</v>
      </c>
      <c r="O205" s="89" t="str">
        <f>INDEX('Обработка исходного'!R:R,ROW($B$3)+4*(ROW($B205)-ROW($B$3))+1)</f>
        <v>-</v>
      </c>
      <c r="P205" s="90" t="str">
        <f>INDEX('Обработка исходного'!S:S,ROW($B$3)+4*(ROW($B205)-ROW($B$3))+1)</f>
        <v>-</v>
      </c>
    </row>
    <row r="206" spans="1:16" ht="42" customHeight="1" x14ac:dyDescent="0.25">
      <c r="A206" s="79" t="str">
        <f>INDEX('Обработка исходного'!B:B,ROW($B$3)+4*(ROW($B206)-ROW($B$3)))</f>
        <v>Сталь легированная хромомолибденованадиевая</v>
      </c>
      <c r="B206" s="81" t="str">
        <f>INDEX('Обработка исходного'!D:D,ROW($B$3)+4*(ROW($B206)-ROW($B$3)))</f>
        <v>12Х2МФА-А</v>
      </c>
      <c r="C206" s="78" t="str">
        <f>IF(ISBLANK(INDEX('Обработка исходного'!E:E,ROW($B$3)+4*(ROW($B206)-ROW($B$3)))),"",INDEX('Обработка исходного'!E:E,ROW($B$3)+4*(ROW($B206)-ROW($B$3))))</f>
        <v>Листы толщиной до 180 мм, КП395**</v>
      </c>
      <c r="D206" s="88">
        <f>INDEX('Обработка исходного'!G:G,ROW($B$3)+4*(ROW($B206)-ROW($B$3))+1)</f>
        <v>432</v>
      </c>
      <c r="E206" s="89">
        <f>INDEX('Обработка исходного'!H:H,ROW($B$3)+4*(ROW($B206)-ROW($B$3))+1)</f>
        <v>422</v>
      </c>
      <c r="F206" s="89">
        <f>INDEX('Обработка исходного'!I:I,ROW($B$3)+4*(ROW($B206)-ROW($B$3))+1)</f>
        <v>422</v>
      </c>
      <c r="G206" s="89">
        <f>INDEX('Обработка исходного'!J:J,ROW($B$3)+4*(ROW($B206)-ROW($B$3))+1)</f>
        <v>412</v>
      </c>
      <c r="H206" s="89">
        <f>INDEX('Обработка исходного'!K:K,ROW($B$3)+4*(ROW($B206)-ROW($B$3))+1)</f>
        <v>412</v>
      </c>
      <c r="I206" s="89">
        <f>INDEX('Обработка исходного'!L:L,ROW($B$3)+4*(ROW($B206)-ROW($B$3))+1)</f>
        <v>402</v>
      </c>
      <c r="J206" s="89">
        <f>INDEX('Обработка исходного'!M:M,ROW($B$3)+4*(ROW($B206)-ROW($B$3))+1)</f>
        <v>395</v>
      </c>
      <c r="K206" s="89">
        <f>INDEX('Обработка исходного'!N:N,ROW($B$3)+4*(ROW($B206)-ROW($B$3))+1)</f>
        <v>395</v>
      </c>
      <c r="L206" s="89">
        <f>INDEX('Обработка исходного'!O:O,ROW($B$3)+4*(ROW($B206)-ROW($B$3))+1)</f>
        <v>395</v>
      </c>
      <c r="M206" s="89">
        <f>INDEX('Обработка исходного'!P:P,ROW($B$3)+4*(ROW($B206)-ROW($B$3))+1)</f>
        <v>395</v>
      </c>
      <c r="N206" s="89">
        <f>INDEX('Обработка исходного'!Q:Q,ROW($B$3)+4*(ROW($B206)-ROW($B$3))+1)</f>
        <v>392</v>
      </c>
      <c r="O206" s="89" t="str">
        <f>INDEX('Обработка исходного'!R:R,ROW($B$3)+4*(ROW($B206)-ROW($B$3))+1)</f>
        <v>-</v>
      </c>
      <c r="P206" s="90" t="str">
        <f>INDEX('Обработка исходного'!S:S,ROW($B$3)+4*(ROW($B206)-ROW($B$3))+1)</f>
        <v>-</v>
      </c>
    </row>
    <row r="207" spans="1:16" ht="42" customHeight="1" x14ac:dyDescent="0.25">
      <c r="A207" s="79" t="str">
        <f>INDEX('Обработка исходного'!B:B,ROW($B$3)+4*(ROW($B207)-ROW($B$3)))</f>
        <v>Сталь легированная хромомолибденованадиевая</v>
      </c>
      <c r="B207" s="81" t="str">
        <f>INDEX('Обработка исходного'!D:D,ROW($B$3)+4*(ROW($B207)-ROW($B$3)))</f>
        <v>12Х2МФА-А</v>
      </c>
      <c r="C207" s="78" t="str">
        <f>IF(ISBLANK(INDEX('Обработка исходного'!E:E,ROW($B$3)+4*(ROW($B207)-ROW($B$3)))),"",INDEX('Обработка исходного'!E:E,ROW($B$3)+4*(ROW($B207)-ROW($B$3))))</f>
        <v>Поковки толщиной до 150 мм, КП395**</v>
      </c>
      <c r="D207" s="88">
        <f>INDEX('Обработка исходного'!G:G,ROW($B$3)+4*(ROW($B207)-ROW($B$3))+1)</f>
        <v>432</v>
      </c>
      <c r="E207" s="89">
        <f>INDEX('Обработка исходного'!H:H,ROW($B$3)+4*(ROW($B207)-ROW($B$3))+1)</f>
        <v>422</v>
      </c>
      <c r="F207" s="89">
        <f>INDEX('Обработка исходного'!I:I,ROW($B$3)+4*(ROW($B207)-ROW($B$3))+1)</f>
        <v>422</v>
      </c>
      <c r="G207" s="89">
        <f>INDEX('Обработка исходного'!J:J,ROW($B$3)+4*(ROW($B207)-ROW($B$3))+1)</f>
        <v>412</v>
      </c>
      <c r="H207" s="89">
        <f>INDEX('Обработка исходного'!K:K,ROW($B$3)+4*(ROW($B207)-ROW($B$3))+1)</f>
        <v>412</v>
      </c>
      <c r="I207" s="89">
        <f>INDEX('Обработка исходного'!L:L,ROW($B$3)+4*(ROW($B207)-ROW($B$3))+1)</f>
        <v>402</v>
      </c>
      <c r="J207" s="89">
        <f>INDEX('Обработка исходного'!M:M,ROW($B$3)+4*(ROW($B207)-ROW($B$3))+1)</f>
        <v>395</v>
      </c>
      <c r="K207" s="89">
        <f>INDEX('Обработка исходного'!N:N,ROW($B$3)+4*(ROW($B207)-ROW($B$3))+1)</f>
        <v>395</v>
      </c>
      <c r="L207" s="89">
        <f>INDEX('Обработка исходного'!O:O,ROW($B$3)+4*(ROW($B207)-ROW($B$3))+1)</f>
        <v>395</v>
      </c>
      <c r="M207" s="89">
        <f>INDEX('Обработка исходного'!P:P,ROW($B$3)+4*(ROW($B207)-ROW($B$3))+1)</f>
        <v>395</v>
      </c>
      <c r="N207" s="89">
        <f>INDEX('Обработка исходного'!Q:Q,ROW($B$3)+4*(ROW($B207)-ROW($B$3))+1)</f>
        <v>392</v>
      </c>
      <c r="O207" s="89" t="str">
        <f>INDEX('Обработка исходного'!R:R,ROW($B$3)+4*(ROW($B207)-ROW($B$3))+1)</f>
        <v>-</v>
      </c>
      <c r="P207" s="90" t="str">
        <f>INDEX('Обработка исходного'!S:S,ROW($B$3)+4*(ROW($B207)-ROW($B$3))+1)</f>
        <v>-</v>
      </c>
    </row>
    <row r="208" spans="1:16" ht="42" customHeight="1" x14ac:dyDescent="0.25">
      <c r="A208" s="79" t="str">
        <f>INDEX('Обработка исходного'!B:B,ROW($B$3)+4*(ROW($B208)-ROW($B$3)))</f>
        <v>Сталь легированная хромомолибденованадиевая</v>
      </c>
      <c r="B208" s="81" t="str">
        <f>INDEX('Обработка исходного'!D:D,ROW($B$3)+4*(ROW($B208)-ROW($B$3)))</f>
        <v>12Х2МФА-А</v>
      </c>
      <c r="C208" s="78" t="str">
        <f>IF(ISBLANK(INDEX('Обработка исходного'!E:E,ROW($B$3)+4*(ROW($B208)-ROW($B$3)))),"",INDEX('Обработка исходного'!E:E,ROW($B$3)+4*(ROW($B208)-ROW($B$3))))</f>
        <v>Листы толщиной до 180 мм, КП490**</v>
      </c>
      <c r="D208" s="88">
        <f>INDEX('Обработка исходного'!G:G,ROW($B$3)+4*(ROW($B208)-ROW($B$3))+1)</f>
        <v>530</v>
      </c>
      <c r="E208" s="89">
        <f>INDEX('Обработка исходного'!H:H,ROW($B$3)+4*(ROW($B208)-ROW($B$3))+1)</f>
        <v>520</v>
      </c>
      <c r="F208" s="89">
        <f>INDEX('Обработка исходного'!I:I,ROW($B$3)+4*(ROW($B208)-ROW($B$3))+1)</f>
        <v>520</v>
      </c>
      <c r="G208" s="89">
        <f>INDEX('Обработка исходного'!J:J,ROW($B$3)+4*(ROW($B208)-ROW($B$3))+1)</f>
        <v>510</v>
      </c>
      <c r="H208" s="89">
        <f>INDEX('Обработка исходного'!K:K,ROW($B$3)+4*(ROW($B208)-ROW($B$3))+1)</f>
        <v>500</v>
      </c>
      <c r="I208" s="89">
        <f>INDEX('Обработка исходного'!L:L,ROW($B$3)+4*(ROW($B208)-ROW($B$3))+1)</f>
        <v>500</v>
      </c>
      <c r="J208" s="89">
        <f>INDEX('Обработка исходного'!M:M,ROW($B$3)+4*(ROW($B208)-ROW($B$3))+1)</f>
        <v>490</v>
      </c>
      <c r="K208" s="89">
        <f>INDEX('Обработка исходного'!N:N,ROW($B$3)+4*(ROW($B208)-ROW($B$3))+1)</f>
        <v>490</v>
      </c>
      <c r="L208" s="89">
        <f>INDEX('Обработка исходного'!O:O,ROW($B$3)+4*(ROW($B208)-ROW($B$3))+1)</f>
        <v>490</v>
      </c>
      <c r="M208" s="89">
        <f>INDEX('Обработка исходного'!P:P,ROW($B$3)+4*(ROW($B208)-ROW($B$3))+1)</f>
        <v>480</v>
      </c>
      <c r="N208" s="89">
        <f>INDEX('Обработка исходного'!Q:Q,ROW($B$3)+4*(ROW($B208)-ROW($B$3))+1)</f>
        <v>461</v>
      </c>
      <c r="O208" s="89" t="str">
        <f>INDEX('Обработка исходного'!R:R,ROW($B$3)+4*(ROW($B208)-ROW($B$3))+1)</f>
        <v>-</v>
      </c>
      <c r="P208" s="90" t="str">
        <f>INDEX('Обработка исходного'!S:S,ROW($B$3)+4*(ROW($B208)-ROW($B$3))+1)</f>
        <v>-</v>
      </c>
    </row>
    <row r="209" spans="1:16" ht="42" customHeight="1" x14ac:dyDescent="0.25">
      <c r="A209" s="79" t="str">
        <f>INDEX('Обработка исходного'!B:B,ROW($B$3)+4*(ROW($B209)-ROW($B$3)))</f>
        <v>Сталь легированная хромомолибденованадиевая</v>
      </c>
      <c r="B209" s="81" t="str">
        <f>INDEX('Обработка исходного'!D:D,ROW($B$3)+4*(ROW($B209)-ROW($B$3)))</f>
        <v>12Х2МФА-А</v>
      </c>
      <c r="C209" s="78" t="str">
        <f>IF(ISBLANK(INDEX('Обработка исходного'!E:E,ROW($B$3)+4*(ROW($B209)-ROW($B$3)))),"",INDEX('Обработка исходного'!E:E,ROW($B$3)+4*(ROW($B209)-ROW($B$3))))</f>
        <v>Поковки толщиной до 150 мм, КП490**</v>
      </c>
      <c r="D209" s="88">
        <f>INDEX('Обработка исходного'!G:G,ROW($B$3)+4*(ROW($B209)-ROW($B$3))+1)</f>
        <v>530</v>
      </c>
      <c r="E209" s="89">
        <f>INDEX('Обработка исходного'!H:H,ROW($B$3)+4*(ROW($B209)-ROW($B$3))+1)</f>
        <v>520</v>
      </c>
      <c r="F209" s="89">
        <f>INDEX('Обработка исходного'!I:I,ROW($B$3)+4*(ROW($B209)-ROW($B$3))+1)</f>
        <v>520</v>
      </c>
      <c r="G209" s="89">
        <f>INDEX('Обработка исходного'!J:J,ROW($B$3)+4*(ROW($B209)-ROW($B$3))+1)</f>
        <v>510</v>
      </c>
      <c r="H209" s="89">
        <f>INDEX('Обработка исходного'!K:K,ROW($B$3)+4*(ROW($B209)-ROW($B$3))+1)</f>
        <v>500</v>
      </c>
      <c r="I209" s="89">
        <f>INDEX('Обработка исходного'!L:L,ROW($B$3)+4*(ROW($B209)-ROW($B$3))+1)</f>
        <v>500</v>
      </c>
      <c r="J209" s="89">
        <f>INDEX('Обработка исходного'!M:M,ROW($B$3)+4*(ROW($B209)-ROW($B$3))+1)</f>
        <v>490</v>
      </c>
      <c r="K209" s="89">
        <f>INDEX('Обработка исходного'!N:N,ROW($B$3)+4*(ROW($B209)-ROW($B$3))+1)</f>
        <v>490</v>
      </c>
      <c r="L209" s="89">
        <f>INDEX('Обработка исходного'!O:O,ROW($B$3)+4*(ROW($B209)-ROW($B$3))+1)</f>
        <v>490</v>
      </c>
      <c r="M209" s="89">
        <f>INDEX('Обработка исходного'!P:P,ROW($B$3)+4*(ROW($B209)-ROW($B$3))+1)</f>
        <v>480</v>
      </c>
      <c r="N209" s="89">
        <f>INDEX('Обработка исходного'!Q:Q,ROW($B$3)+4*(ROW($B209)-ROW($B$3))+1)</f>
        <v>461</v>
      </c>
      <c r="O209" s="89" t="str">
        <f>INDEX('Обработка исходного'!R:R,ROW($B$3)+4*(ROW($B209)-ROW($B$3))+1)</f>
        <v>-</v>
      </c>
      <c r="P209" s="90" t="str">
        <f>INDEX('Обработка исходного'!S:S,ROW($B$3)+4*(ROW($B209)-ROW($B$3))+1)</f>
        <v>-</v>
      </c>
    </row>
    <row r="210" spans="1:16" ht="42" customHeight="1" x14ac:dyDescent="0.25">
      <c r="A210" s="79" t="str">
        <f>INDEX('Обработка исходного'!B:B,ROW($B$3)+4*(ROW($B210)-ROW($B$3)))</f>
        <v>Сталь легированная хромомолибденованадиевая</v>
      </c>
      <c r="B210" s="81" t="str">
        <f>INDEX('Обработка исходного'!D:D,ROW($B$3)+4*(ROW($B210)-ROW($B$3)))</f>
        <v>18Х2МФА</v>
      </c>
      <c r="C210" s="78" t="str">
        <f>IF(ISBLANK(INDEX('Обработка исходного'!E:E,ROW($B$3)+4*(ROW($B210)-ROW($B$3)))),"",INDEX('Обработка исходного'!E:E,ROW($B$3)+4*(ROW($B210)-ROW($B$3))))</f>
        <v>Листы, поковки толщиной от 160 до 400 мм, КП490**</v>
      </c>
      <c r="D210" s="88">
        <f>INDEX('Обработка исходного'!G:G,ROW($B$3)+4*(ROW($B210)-ROW($B$3))+1)</f>
        <v>530</v>
      </c>
      <c r="E210" s="89">
        <f>INDEX('Обработка исходного'!H:H,ROW($B$3)+4*(ROW($B210)-ROW($B$3))+1)</f>
        <v>520</v>
      </c>
      <c r="F210" s="89">
        <f>INDEX('Обработка исходного'!I:I,ROW($B$3)+4*(ROW($B210)-ROW($B$3))+1)</f>
        <v>520</v>
      </c>
      <c r="G210" s="89">
        <f>INDEX('Обработка исходного'!J:J,ROW($B$3)+4*(ROW($B210)-ROW($B$3))+1)</f>
        <v>510</v>
      </c>
      <c r="H210" s="89">
        <f>INDEX('Обработка исходного'!K:K,ROW($B$3)+4*(ROW($B210)-ROW($B$3))+1)</f>
        <v>500</v>
      </c>
      <c r="I210" s="89">
        <f>INDEX('Обработка исходного'!L:L,ROW($B$3)+4*(ROW($B210)-ROW($B$3))+1)</f>
        <v>500</v>
      </c>
      <c r="J210" s="89">
        <f>INDEX('Обработка исходного'!M:M,ROW($B$3)+4*(ROW($B210)-ROW($B$3))+1)</f>
        <v>490</v>
      </c>
      <c r="K210" s="89">
        <f>INDEX('Обработка исходного'!N:N,ROW($B$3)+4*(ROW($B210)-ROW($B$3))+1)</f>
        <v>490</v>
      </c>
      <c r="L210" s="89">
        <f>INDEX('Обработка исходного'!O:O,ROW($B$3)+4*(ROW($B210)-ROW($B$3))+1)</f>
        <v>490</v>
      </c>
      <c r="M210" s="89">
        <f>INDEX('Обработка исходного'!P:P,ROW($B$3)+4*(ROW($B210)-ROW($B$3))+1)</f>
        <v>481</v>
      </c>
      <c r="N210" s="89">
        <f>INDEX('Обработка исходного'!Q:Q,ROW($B$3)+4*(ROW($B210)-ROW($B$3))+1)</f>
        <v>461</v>
      </c>
      <c r="O210" s="89" t="str">
        <f>INDEX('Обработка исходного'!R:R,ROW($B$3)+4*(ROW($B210)-ROW($B$3))+1)</f>
        <v>-</v>
      </c>
      <c r="P210" s="90" t="str">
        <f>INDEX('Обработка исходного'!S:S,ROW($B$3)+4*(ROW($B210)-ROW($B$3))+1)</f>
        <v>-</v>
      </c>
    </row>
    <row r="211" spans="1:16" ht="42" customHeight="1" x14ac:dyDescent="0.25">
      <c r="A211" s="79" t="str">
        <f>INDEX('Обработка исходного'!B:B,ROW($B$3)+4*(ROW($B211)-ROW($B$3)))</f>
        <v>Сталь легированная хромомолибденованадиевая</v>
      </c>
      <c r="B211" s="81" t="str">
        <f>INDEX('Обработка исходного'!D:D,ROW($B$3)+4*(ROW($B211)-ROW($B$3)))</f>
        <v>15Х2МФА</v>
      </c>
      <c r="C211" s="78" t="str">
        <f>IF(ISBLANK(INDEX('Обработка исходного'!E:E,ROW($B$3)+4*(ROW($B211)-ROW($B$3)))),"",INDEX('Обработка исходного'!E:E,ROW($B$3)+4*(ROW($B211)-ROW($B$3))))</f>
        <v>Листы, поковки толщиной от 400 до 650 мм, КП295**</v>
      </c>
      <c r="D211" s="88">
        <f>INDEX('Обработка исходного'!G:G,ROW($B$3)+4*(ROW($B211)-ROW($B$3))+1)</f>
        <v>392</v>
      </c>
      <c r="E211" s="89">
        <f>INDEX('Обработка исходного'!H:H,ROW($B$3)+4*(ROW($B211)-ROW($B$3))+1)</f>
        <v>383</v>
      </c>
      <c r="F211" s="89">
        <f>INDEX('Обработка исходного'!I:I,ROW($B$3)+4*(ROW($B211)-ROW($B$3))+1)</f>
        <v>363</v>
      </c>
      <c r="G211" s="89">
        <f>INDEX('Обработка исходного'!J:J,ROW($B$3)+4*(ROW($B211)-ROW($B$3))+1)</f>
        <v>353</v>
      </c>
      <c r="H211" s="89">
        <f>INDEX('Обработка исходного'!K:K,ROW($B$3)+4*(ROW($B211)-ROW($B$3))+1)</f>
        <v>334</v>
      </c>
      <c r="I211" s="89">
        <f>INDEX('Обработка исходного'!L:L,ROW($B$3)+4*(ROW($B211)-ROW($B$3))+1)</f>
        <v>324</v>
      </c>
      <c r="J211" s="89">
        <f>INDEX('Обработка исходного'!M:M,ROW($B$3)+4*(ROW($B211)-ROW($B$3))+1)</f>
        <v>304</v>
      </c>
      <c r="K211" s="89">
        <f>INDEX('Обработка исходного'!N:N,ROW($B$3)+4*(ROW($B211)-ROW($B$3))+1)</f>
        <v>295</v>
      </c>
      <c r="L211" s="89">
        <f>INDEX('Обработка исходного'!O:O,ROW($B$3)+4*(ROW($B211)-ROW($B$3))+1)</f>
        <v>284</v>
      </c>
      <c r="M211" s="89">
        <f>INDEX('Обработка исходного'!P:P,ROW($B$3)+4*(ROW($B211)-ROW($B$3))+1)</f>
        <v>265</v>
      </c>
      <c r="N211" s="89">
        <f>INDEX('Обработка исходного'!Q:Q,ROW($B$3)+4*(ROW($B211)-ROW($B$3))+1)</f>
        <v>255</v>
      </c>
      <c r="O211" s="89" t="str">
        <f>INDEX('Обработка исходного'!R:R,ROW($B$3)+4*(ROW($B211)-ROW($B$3))+1)</f>
        <v>-</v>
      </c>
      <c r="P211" s="90" t="str">
        <f>INDEX('Обработка исходного'!S:S,ROW($B$3)+4*(ROW($B211)-ROW($B$3))+1)</f>
        <v>-</v>
      </c>
    </row>
    <row r="212" spans="1:16" ht="42" customHeight="1" x14ac:dyDescent="0.25">
      <c r="A212" s="79" t="str">
        <f>INDEX('Обработка исходного'!B:B,ROW($B$3)+4*(ROW($B212)-ROW($B$3)))</f>
        <v>Сталь легированная хромомолибденованадиевая</v>
      </c>
      <c r="B212" s="81" t="str">
        <f>INDEX('Обработка исходного'!D:D,ROW($B$3)+4*(ROW($B212)-ROW($B$3)))</f>
        <v>15Х2МФА</v>
      </c>
      <c r="C212" s="78" t="str">
        <f>IF(ISBLANK(INDEX('Обработка исходного'!E:E,ROW($B$3)+4*(ROW($B212)-ROW($B$3)))),"",INDEX('Обработка исходного'!E:E,ROW($B$3)+4*(ROW($B212)-ROW($B$3))))</f>
        <v>Листы, поковки толщиной от 161 до 400 мм, КП395**</v>
      </c>
      <c r="D212" s="88">
        <f>INDEX('Обработка исходного'!G:G,ROW($B$3)+4*(ROW($B212)-ROW($B$3))+1)</f>
        <v>432</v>
      </c>
      <c r="E212" s="89">
        <f>INDEX('Обработка исходного'!H:H,ROW($B$3)+4*(ROW($B212)-ROW($B$3))+1)</f>
        <v>422</v>
      </c>
      <c r="F212" s="89">
        <f>INDEX('Обработка исходного'!I:I,ROW($B$3)+4*(ROW($B212)-ROW($B$3))+1)</f>
        <v>422</v>
      </c>
      <c r="G212" s="89">
        <f>INDEX('Обработка исходного'!J:J,ROW($B$3)+4*(ROW($B212)-ROW($B$3))+1)</f>
        <v>422</v>
      </c>
      <c r="H212" s="89">
        <f>INDEX('Обработка исходного'!K:K,ROW($B$3)+4*(ROW($B212)-ROW($B$3))+1)</f>
        <v>412</v>
      </c>
      <c r="I212" s="89">
        <f>INDEX('Обработка исходного'!L:L,ROW($B$3)+4*(ROW($B212)-ROW($B$3))+1)</f>
        <v>402</v>
      </c>
      <c r="J212" s="89">
        <f>INDEX('Обработка исходного'!M:M,ROW($B$3)+4*(ROW($B212)-ROW($B$3))+1)</f>
        <v>402</v>
      </c>
      <c r="K212" s="89">
        <f>INDEX('Обработка исходного'!N:N,ROW($B$3)+4*(ROW($B212)-ROW($B$3))+1)</f>
        <v>395</v>
      </c>
      <c r="L212" s="89">
        <f>INDEX('Обработка исходного'!O:O,ROW($B$3)+4*(ROW($B212)-ROW($B$3))+1)</f>
        <v>395</v>
      </c>
      <c r="M212" s="89">
        <f>INDEX('Обработка исходного'!P:P,ROW($B$3)+4*(ROW($B212)-ROW($B$3))+1)</f>
        <v>395</v>
      </c>
      <c r="N212" s="89">
        <f>INDEX('Обработка исходного'!Q:Q,ROW($B$3)+4*(ROW($B212)-ROW($B$3))+1)</f>
        <v>363</v>
      </c>
      <c r="O212" s="89" t="str">
        <f>INDEX('Обработка исходного'!R:R,ROW($B$3)+4*(ROW($B212)-ROW($B$3))+1)</f>
        <v>-</v>
      </c>
      <c r="P212" s="90" t="str">
        <f>INDEX('Обработка исходного'!S:S,ROW($B$3)+4*(ROW($B212)-ROW($B$3))+1)</f>
        <v>-</v>
      </c>
    </row>
    <row r="213" spans="1:16" ht="42" customHeight="1" x14ac:dyDescent="0.25">
      <c r="A213" s="79" t="str">
        <f>INDEX('Обработка исходного'!B:B,ROW($B$3)+4*(ROW($B213)-ROW($B$3)))</f>
        <v>Сталь легированная хромомолибденованадиевая</v>
      </c>
      <c r="B213" s="81" t="str">
        <f>INDEX('Обработка исходного'!D:D,ROW($B$3)+4*(ROW($B213)-ROW($B$3)))</f>
        <v>15Х2МФА-А</v>
      </c>
      <c r="C213" s="78" t="str">
        <f>IF(ISBLANK(INDEX('Обработка исходного'!E:E,ROW($B$3)+4*(ROW($B213)-ROW($B$3)))),"",INDEX('Обработка исходного'!E:E,ROW($B$3)+4*(ROW($B213)-ROW($B$3))))</f>
        <v>Листы, поковки толщиной от 400 до 650 мм, КП295**</v>
      </c>
      <c r="D213" s="88">
        <f>INDEX('Обработка исходного'!G:G,ROW($B$3)+4*(ROW($B213)-ROW($B$3))+1)</f>
        <v>392</v>
      </c>
      <c r="E213" s="89">
        <f>INDEX('Обработка исходного'!H:H,ROW($B$3)+4*(ROW($B213)-ROW($B$3))+1)</f>
        <v>383</v>
      </c>
      <c r="F213" s="89">
        <f>INDEX('Обработка исходного'!I:I,ROW($B$3)+4*(ROW($B213)-ROW($B$3))+1)</f>
        <v>363</v>
      </c>
      <c r="G213" s="89">
        <f>INDEX('Обработка исходного'!J:J,ROW($B$3)+4*(ROW($B213)-ROW($B$3))+1)</f>
        <v>353</v>
      </c>
      <c r="H213" s="89">
        <f>INDEX('Обработка исходного'!K:K,ROW($B$3)+4*(ROW($B213)-ROW($B$3))+1)</f>
        <v>334</v>
      </c>
      <c r="I213" s="89">
        <f>INDEX('Обработка исходного'!L:L,ROW($B$3)+4*(ROW($B213)-ROW($B$3))+1)</f>
        <v>324</v>
      </c>
      <c r="J213" s="89">
        <f>INDEX('Обработка исходного'!M:M,ROW($B$3)+4*(ROW($B213)-ROW($B$3))+1)</f>
        <v>304</v>
      </c>
      <c r="K213" s="89">
        <f>INDEX('Обработка исходного'!N:N,ROW($B$3)+4*(ROW($B213)-ROW($B$3))+1)</f>
        <v>295</v>
      </c>
      <c r="L213" s="89">
        <f>INDEX('Обработка исходного'!O:O,ROW($B$3)+4*(ROW($B213)-ROW($B$3))+1)</f>
        <v>284</v>
      </c>
      <c r="M213" s="89">
        <f>INDEX('Обработка исходного'!P:P,ROW($B$3)+4*(ROW($B213)-ROW($B$3))+1)</f>
        <v>265</v>
      </c>
      <c r="N213" s="89">
        <f>INDEX('Обработка исходного'!Q:Q,ROW($B$3)+4*(ROW($B213)-ROW($B$3))+1)</f>
        <v>255</v>
      </c>
      <c r="O213" s="89" t="str">
        <f>INDEX('Обработка исходного'!R:R,ROW($B$3)+4*(ROW($B213)-ROW($B$3))+1)</f>
        <v>-</v>
      </c>
      <c r="P213" s="90" t="str">
        <f>INDEX('Обработка исходного'!S:S,ROW($B$3)+4*(ROW($B213)-ROW($B$3))+1)</f>
        <v>-</v>
      </c>
    </row>
    <row r="214" spans="1:16" ht="42" customHeight="1" x14ac:dyDescent="0.25">
      <c r="A214" s="79" t="str">
        <f>INDEX('Обработка исходного'!B:B,ROW($B$3)+4*(ROW($B214)-ROW($B$3)))</f>
        <v>Сталь легированная хромомолибденованадиевая</v>
      </c>
      <c r="B214" s="81" t="str">
        <f>INDEX('Обработка исходного'!D:D,ROW($B$3)+4*(ROW($B214)-ROW($B$3)))</f>
        <v>15Х2МФА-А</v>
      </c>
      <c r="C214" s="78" t="str">
        <f>IF(ISBLANK(INDEX('Обработка исходного'!E:E,ROW($B$3)+4*(ROW($B214)-ROW($B$3)))),"",INDEX('Обработка исходного'!E:E,ROW($B$3)+4*(ROW($B214)-ROW($B$3))))</f>
        <v>Листы, поковки толщиной от 161 до 400 мм, КП395**</v>
      </c>
      <c r="D214" s="88">
        <f>INDEX('Обработка исходного'!G:G,ROW($B$3)+4*(ROW($B214)-ROW($B$3))+1)</f>
        <v>432</v>
      </c>
      <c r="E214" s="89">
        <f>INDEX('Обработка исходного'!H:H,ROW($B$3)+4*(ROW($B214)-ROW($B$3))+1)</f>
        <v>422</v>
      </c>
      <c r="F214" s="89">
        <f>INDEX('Обработка исходного'!I:I,ROW($B$3)+4*(ROW($B214)-ROW($B$3))+1)</f>
        <v>422</v>
      </c>
      <c r="G214" s="89">
        <f>INDEX('Обработка исходного'!J:J,ROW($B$3)+4*(ROW($B214)-ROW($B$3))+1)</f>
        <v>422</v>
      </c>
      <c r="H214" s="89">
        <f>INDEX('Обработка исходного'!K:K,ROW($B$3)+4*(ROW($B214)-ROW($B$3))+1)</f>
        <v>412</v>
      </c>
      <c r="I214" s="89">
        <f>INDEX('Обработка исходного'!L:L,ROW($B$3)+4*(ROW($B214)-ROW($B$3))+1)</f>
        <v>402</v>
      </c>
      <c r="J214" s="89">
        <f>INDEX('Обработка исходного'!M:M,ROW($B$3)+4*(ROW($B214)-ROW($B$3))+1)</f>
        <v>402</v>
      </c>
      <c r="K214" s="89">
        <f>INDEX('Обработка исходного'!N:N,ROW($B$3)+4*(ROW($B214)-ROW($B$3))+1)</f>
        <v>395</v>
      </c>
      <c r="L214" s="89">
        <f>INDEX('Обработка исходного'!O:O,ROW($B$3)+4*(ROW($B214)-ROW($B$3))+1)</f>
        <v>395</v>
      </c>
      <c r="M214" s="89">
        <f>INDEX('Обработка исходного'!P:P,ROW($B$3)+4*(ROW($B214)-ROW($B$3))+1)</f>
        <v>395</v>
      </c>
      <c r="N214" s="89">
        <f>INDEX('Обработка исходного'!Q:Q,ROW($B$3)+4*(ROW($B214)-ROW($B$3))+1)</f>
        <v>363</v>
      </c>
      <c r="O214" s="89" t="str">
        <f>INDEX('Обработка исходного'!R:R,ROW($B$3)+4*(ROW($B214)-ROW($B$3))+1)</f>
        <v>-</v>
      </c>
      <c r="P214" s="90" t="str">
        <f>INDEX('Обработка исходного'!S:S,ROW($B$3)+4*(ROW($B214)-ROW($B$3))+1)</f>
        <v>-</v>
      </c>
    </row>
    <row r="215" spans="1:16" ht="66" customHeight="1" x14ac:dyDescent="0.25">
      <c r="A215" s="79" t="str">
        <f>INDEX('Обработка исходного'!B:B,ROW($B$3)+4*(ROW($B215)-ROW($B$3)))</f>
        <v>Сталь легированная хромомолибденованадиевая</v>
      </c>
      <c r="B215" s="81" t="str">
        <f>INDEX('Обработка исходного'!D:D,ROW($B$3)+4*(ROW($B215)-ROW($B$3)))</f>
        <v>25Х2МФА</v>
      </c>
      <c r="C215" s="78" t="str">
        <f>IF(ISBLANK(INDEX('Обработка исходного'!E:E,ROW($B$3)+4*(ROW($B215)-ROW($B$3)))),"",INDEX('Обработка исходного'!E:E,ROW($B$3)+4*(ROW($B215)-ROW($B$3))))</f>
        <v>Поковки, листы (плиты), листовые и штампованные заготовки диаметром или толщиной до 70 мм, КП395**</v>
      </c>
      <c r="D215" s="88">
        <f>INDEX('Обработка исходного'!G:G,ROW($B$3)+4*(ROW($B215)-ROW($B$3))+1)</f>
        <v>432</v>
      </c>
      <c r="E215" s="89">
        <f>INDEX('Обработка исходного'!H:H,ROW($B$3)+4*(ROW($B215)-ROW($B$3))+1)</f>
        <v>432</v>
      </c>
      <c r="F215" s="89">
        <f>INDEX('Обработка исходного'!I:I,ROW($B$3)+4*(ROW($B215)-ROW($B$3))+1)</f>
        <v>422</v>
      </c>
      <c r="G215" s="89">
        <f>INDEX('Обработка исходного'!J:J,ROW($B$3)+4*(ROW($B215)-ROW($B$3))+1)</f>
        <v>412</v>
      </c>
      <c r="H215" s="89">
        <f>INDEX('Обработка исходного'!K:K,ROW($B$3)+4*(ROW($B215)-ROW($B$3))+1)</f>
        <v>402</v>
      </c>
      <c r="I215" s="89">
        <f>INDEX('Обработка исходного'!L:L,ROW($B$3)+4*(ROW($B215)-ROW($B$3))+1)</f>
        <v>402</v>
      </c>
      <c r="J215" s="89">
        <f>INDEX('Обработка исходного'!M:M,ROW($B$3)+4*(ROW($B215)-ROW($B$3))+1)</f>
        <v>395</v>
      </c>
      <c r="K215" s="89">
        <f>INDEX('Обработка исходного'!N:N,ROW($B$3)+4*(ROW($B215)-ROW($B$3))+1)</f>
        <v>395</v>
      </c>
      <c r="L215" s="89">
        <f>INDEX('Обработка исходного'!O:O,ROW($B$3)+4*(ROW($B215)-ROW($B$3))+1)</f>
        <v>395</v>
      </c>
      <c r="M215" s="89">
        <f>INDEX('Обработка исходного'!P:P,ROW($B$3)+4*(ROW($B215)-ROW($B$3))+1)</f>
        <v>373</v>
      </c>
      <c r="N215" s="89">
        <f>INDEX('Обработка исходного'!Q:Q,ROW($B$3)+4*(ROW($B215)-ROW($B$3))+1)</f>
        <v>373</v>
      </c>
      <c r="O215" s="89" t="str">
        <f>INDEX('Обработка исходного'!R:R,ROW($B$3)+4*(ROW($B215)-ROW($B$3))+1)</f>
        <v>-</v>
      </c>
      <c r="P215" s="90" t="str">
        <f>INDEX('Обработка исходного'!S:S,ROW($B$3)+4*(ROW($B215)-ROW($B$3))+1)</f>
        <v>-</v>
      </c>
    </row>
    <row r="216" spans="1:16" ht="65.25" customHeight="1" x14ac:dyDescent="0.25">
      <c r="A216" s="79" t="str">
        <f>INDEX('Обработка исходного'!B:B,ROW($B$3)+4*(ROW($B216)-ROW($B$3)))</f>
        <v>Сталь легированная хромомолибденованадиевая</v>
      </c>
      <c r="B216" s="81" t="str">
        <f>INDEX('Обработка исходного'!D:D,ROW($B$3)+4*(ROW($B216)-ROW($B$3)))</f>
        <v>25Х2МФА</v>
      </c>
      <c r="C216" s="78" t="str">
        <f>IF(ISBLANK(INDEX('Обработка исходного'!E:E,ROW($B$3)+4*(ROW($B216)-ROW($B$3)))),"",INDEX('Обработка исходного'!E:E,ROW($B$3)+4*(ROW($B216)-ROW($B$3))))</f>
        <v>Поковки, листы (плиты), листовые и штампованные заготовки диаметром или толщиной до 750 мм, КП490**</v>
      </c>
      <c r="D216" s="88">
        <f>INDEX('Обработка исходного'!G:G,ROW($B$3)+4*(ROW($B216)-ROW($B$3))+1)</f>
        <v>530</v>
      </c>
      <c r="E216" s="89">
        <f>INDEX('Обработка исходного'!H:H,ROW($B$3)+4*(ROW($B216)-ROW($B$3))+1)</f>
        <v>530</v>
      </c>
      <c r="F216" s="89">
        <f>INDEX('Обработка исходного'!I:I,ROW($B$3)+4*(ROW($B216)-ROW($B$3))+1)</f>
        <v>520</v>
      </c>
      <c r="G216" s="89">
        <f>INDEX('Обработка исходного'!J:J,ROW($B$3)+4*(ROW($B216)-ROW($B$3))+1)</f>
        <v>510</v>
      </c>
      <c r="H216" s="89">
        <f>INDEX('Обработка исходного'!K:K,ROW($B$3)+4*(ROW($B216)-ROW($B$3))+1)</f>
        <v>500</v>
      </c>
      <c r="I216" s="89">
        <f>INDEX('Обработка исходного'!L:L,ROW($B$3)+4*(ROW($B216)-ROW($B$3))+1)</f>
        <v>500</v>
      </c>
      <c r="J216" s="89">
        <f>INDEX('Обработка исходного'!M:M,ROW($B$3)+4*(ROW($B216)-ROW($B$3))+1)</f>
        <v>490</v>
      </c>
      <c r="K216" s="89">
        <f>INDEX('Обработка исходного'!N:N,ROW($B$3)+4*(ROW($B216)-ROW($B$3))+1)</f>
        <v>490</v>
      </c>
      <c r="L216" s="89">
        <f>INDEX('Обработка исходного'!O:O,ROW($B$3)+4*(ROW($B216)-ROW($B$3))+1)</f>
        <v>471</v>
      </c>
      <c r="M216" s="89">
        <f>INDEX('Обработка исходного'!P:P,ROW($B$3)+4*(ROW($B216)-ROW($B$3))+1)</f>
        <v>461</v>
      </c>
      <c r="N216" s="89">
        <f>INDEX('Обработка исходного'!Q:Q,ROW($B$3)+4*(ROW($B216)-ROW($B$3))+1)</f>
        <v>461</v>
      </c>
      <c r="O216" s="89" t="str">
        <f>INDEX('Обработка исходного'!R:R,ROW($B$3)+4*(ROW($B216)-ROW($B$3))+1)</f>
        <v>-</v>
      </c>
      <c r="P216" s="90" t="str">
        <f>INDEX('Обработка исходного'!S:S,ROW($B$3)+4*(ROW($B216)-ROW($B$3))+1)</f>
        <v>-</v>
      </c>
    </row>
    <row r="217" spans="1:16" ht="60" customHeight="1" x14ac:dyDescent="0.25">
      <c r="A217" s="79" t="str">
        <f>INDEX('Обработка исходного'!B:B,ROW($B$3)+4*(ROW($B217)-ROW($B$3)))</f>
        <v>Сталь легированная хромомолибденованадиевая</v>
      </c>
      <c r="B217" s="81" t="str">
        <f>INDEX('Обработка исходного'!D:D,ROW($B$3)+4*(ROW($B217)-ROW($B$3)))</f>
        <v>25Х2МФА</v>
      </c>
      <c r="C217" s="78" t="str">
        <f>IF(ISBLANK(INDEX('Обработка исходного'!E:E,ROW($B$3)+4*(ROW($B217)-ROW($B$3)))),"",INDEX('Обработка исходного'!E:E,ROW($B$3)+4*(ROW($B217)-ROW($B$3))))</f>
        <v>Поковки, листы (плиты), листовые и штампованные заготовки диаметром или толщиной до 750 мм, КП590**</v>
      </c>
      <c r="D217" s="88">
        <f>INDEX('Обработка исходного'!G:G,ROW($B$3)+4*(ROW($B217)-ROW($B$3))+1)</f>
        <v>628</v>
      </c>
      <c r="E217" s="89">
        <f>INDEX('Обработка исходного'!H:H,ROW($B$3)+4*(ROW($B217)-ROW($B$3))+1)</f>
        <v>628</v>
      </c>
      <c r="F217" s="89">
        <f>INDEX('Обработка исходного'!I:I,ROW($B$3)+4*(ROW($B217)-ROW($B$3))+1)</f>
        <v>618</v>
      </c>
      <c r="G217" s="89">
        <f>INDEX('Обработка исходного'!J:J,ROW($B$3)+4*(ROW($B217)-ROW($B$3))+1)</f>
        <v>608</v>
      </c>
      <c r="H217" s="89">
        <f>INDEX('Обработка исходного'!K:K,ROW($B$3)+4*(ROW($B217)-ROW($B$3))+1)</f>
        <v>598</v>
      </c>
      <c r="I217" s="89">
        <f>INDEX('Обработка исходного'!L:L,ROW($B$3)+4*(ROW($B217)-ROW($B$3))+1)</f>
        <v>598</v>
      </c>
      <c r="J217" s="89">
        <f>INDEX('Обработка исходного'!M:M,ROW($B$3)+4*(ROW($B217)-ROW($B$3))+1)</f>
        <v>590</v>
      </c>
      <c r="K217" s="89">
        <f>INDEX('Обработка исходного'!N:N,ROW($B$3)+4*(ROW($B217)-ROW($B$3))+1)</f>
        <v>590</v>
      </c>
      <c r="L217" s="89">
        <f>INDEX('Обработка исходного'!O:O,ROW($B$3)+4*(ROW($B217)-ROW($B$3))+1)</f>
        <v>549</v>
      </c>
      <c r="M217" s="89">
        <f>INDEX('Обработка исходного'!P:P,ROW($B$3)+4*(ROW($B217)-ROW($B$3))+1)</f>
        <v>540</v>
      </c>
      <c r="N217" s="89">
        <f>INDEX('Обработка исходного'!Q:Q,ROW($B$3)+4*(ROW($B217)-ROW($B$3))+1)</f>
        <v>540</v>
      </c>
      <c r="O217" s="89" t="str">
        <f>INDEX('Обработка исходного'!R:R,ROW($B$3)+4*(ROW($B217)-ROW($B$3))+1)</f>
        <v>-</v>
      </c>
      <c r="P217" s="90" t="str">
        <f>INDEX('Обработка исходного'!S:S,ROW($B$3)+4*(ROW($B217)-ROW($B$3))+1)</f>
        <v>-</v>
      </c>
    </row>
    <row r="218" spans="1:16" ht="42" customHeight="1" x14ac:dyDescent="0.25">
      <c r="A218" s="79" t="str">
        <f>INDEX('Обработка исходного'!B:B,ROW($B$3)+4*(ROW($B218)-ROW($B$3)))</f>
        <v>Сталь легированная хромомолибденованадиевая</v>
      </c>
      <c r="B218" s="81" t="str">
        <f>INDEX('Обработка исходного'!D:D,ROW($B$3)+4*(ROW($B218)-ROW($B$3)))</f>
        <v>25Х2М1Ф</v>
      </c>
      <c r="C218" s="78" t="str">
        <f>IF(ISBLANK(INDEX('Обработка исходного'!E:E,ROW($B$3)+4*(ROW($B218)-ROW($B$3)))),"",INDEX('Обработка исходного'!E:E,ROW($B$3)+4*(ROW($B218)-ROW($B$3))))</f>
        <v>Горячекатаные и кованые прутки и полосы диаметром или толщиной 90 мм</v>
      </c>
      <c r="D218" s="88">
        <f>INDEX('Обработка исходного'!G:G,ROW($B$3)+4*(ROW($B218)-ROW($B$3))+1)</f>
        <v>667</v>
      </c>
      <c r="E218" s="89">
        <f>INDEX('Обработка исходного'!H:H,ROW($B$3)+4*(ROW($B218)-ROW($B$3))+1)</f>
        <v>667</v>
      </c>
      <c r="F218" s="89">
        <f>INDEX('Обработка исходного'!I:I,ROW($B$3)+4*(ROW($B218)-ROW($B$3))+1)</f>
        <v>651</v>
      </c>
      <c r="G218" s="89">
        <f>INDEX('Обработка исходного'!J:J,ROW($B$3)+4*(ROW($B218)-ROW($B$3))+1)</f>
        <v>647</v>
      </c>
      <c r="H218" s="89">
        <f>INDEX('Обработка исходного'!K:K,ROW($B$3)+4*(ROW($B218)-ROW($B$3))+1)</f>
        <v>647</v>
      </c>
      <c r="I218" s="89">
        <f>INDEX('Обработка исходного'!L:L,ROW($B$3)+4*(ROW($B218)-ROW($B$3))+1)</f>
        <v>628</v>
      </c>
      <c r="J218" s="89">
        <f>INDEX('Обработка исходного'!M:M,ROW($B$3)+4*(ROW($B218)-ROW($B$3))+1)</f>
        <v>618</v>
      </c>
      <c r="K218" s="89">
        <f>INDEX('Обработка исходного'!N:N,ROW($B$3)+4*(ROW($B218)-ROW($B$3))+1)</f>
        <v>598</v>
      </c>
      <c r="L218" s="89">
        <f>INDEX('Обработка исходного'!O:O,ROW($B$3)+4*(ROW($B218)-ROW($B$3))+1)</f>
        <v>578</v>
      </c>
      <c r="M218" s="89">
        <f>INDEX('Обработка исходного'!P:P,ROW($B$3)+4*(ROW($B218)-ROW($B$3))+1)</f>
        <v>559</v>
      </c>
      <c r="N218" s="89">
        <f>INDEX('Обработка исходного'!Q:Q,ROW($B$3)+4*(ROW($B218)-ROW($B$3))+1)</f>
        <v>539</v>
      </c>
      <c r="O218" s="89" t="str">
        <f>INDEX('Обработка исходного'!R:R,ROW($B$3)+4*(ROW($B218)-ROW($B$3))+1)</f>
        <v>-</v>
      </c>
      <c r="P218" s="90" t="str">
        <f>INDEX('Обработка исходного'!S:S,ROW($B$3)+4*(ROW($B218)-ROW($B$3))+1)</f>
        <v>-</v>
      </c>
    </row>
    <row r="219" spans="1:16" ht="42" customHeight="1" x14ac:dyDescent="0.25">
      <c r="A219" s="79" t="str">
        <f>INDEX('Обработка исходного'!B:B,ROW($B$3)+4*(ROW($B219)-ROW($B$3)))</f>
        <v>Сталь легированная хромомолибденованадиевая</v>
      </c>
      <c r="B219" s="81" t="str">
        <f>INDEX('Обработка исходного'!D:D,ROW($B$3)+4*(ROW($B219)-ROW($B$3)))</f>
        <v>25Х2М1Ф</v>
      </c>
      <c r="C219" s="78" t="str">
        <f>IF(ISBLANK(INDEX('Обработка исходного'!E:E,ROW($B$3)+4*(ROW($B219)-ROW($B$3)))),"",INDEX('Обработка исходного'!E:E,ROW($B$3)+4*(ROW($B219)-ROW($B$3))))</f>
        <v>Заготовки крепежных деталей диаметром или толщиной до 200 мм</v>
      </c>
      <c r="D219" s="88">
        <f>INDEX('Обработка исходного'!G:G,ROW($B$3)+4*(ROW($B219)-ROW($B$3))+1)</f>
        <v>667</v>
      </c>
      <c r="E219" s="89">
        <f>INDEX('Обработка исходного'!H:H,ROW($B$3)+4*(ROW($B219)-ROW($B$3))+1)</f>
        <v>667</v>
      </c>
      <c r="F219" s="89">
        <f>INDEX('Обработка исходного'!I:I,ROW($B$3)+4*(ROW($B219)-ROW($B$3))+1)</f>
        <v>651</v>
      </c>
      <c r="G219" s="89">
        <f>INDEX('Обработка исходного'!J:J,ROW($B$3)+4*(ROW($B219)-ROW($B$3))+1)</f>
        <v>647</v>
      </c>
      <c r="H219" s="89">
        <f>INDEX('Обработка исходного'!K:K,ROW($B$3)+4*(ROW($B219)-ROW($B$3))+1)</f>
        <v>647</v>
      </c>
      <c r="I219" s="89">
        <f>INDEX('Обработка исходного'!L:L,ROW($B$3)+4*(ROW($B219)-ROW($B$3))+1)</f>
        <v>628</v>
      </c>
      <c r="J219" s="89">
        <f>INDEX('Обработка исходного'!M:M,ROW($B$3)+4*(ROW($B219)-ROW($B$3))+1)</f>
        <v>618</v>
      </c>
      <c r="K219" s="89">
        <f>INDEX('Обработка исходного'!N:N,ROW($B$3)+4*(ROW($B219)-ROW($B$3))+1)</f>
        <v>598</v>
      </c>
      <c r="L219" s="89">
        <f>INDEX('Обработка исходного'!O:O,ROW($B$3)+4*(ROW($B219)-ROW($B$3))+1)</f>
        <v>578</v>
      </c>
      <c r="M219" s="89">
        <f>INDEX('Обработка исходного'!P:P,ROW($B$3)+4*(ROW($B219)-ROW($B$3))+1)</f>
        <v>559</v>
      </c>
      <c r="N219" s="89">
        <f>INDEX('Обработка исходного'!Q:Q,ROW($B$3)+4*(ROW($B219)-ROW($B$3))+1)</f>
        <v>539</v>
      </c>
      <c r="O219" s="89" t="str">
        <f>INDEX('Обработка исходного'!R:R,ROW($B$3)+4*(ROW($B219)-ROW($B$3))+1)</f>
        <v>-</v>
      </c>
      <c r="P219" s="90" t="str">
        <f>INDEX('Обработка исходного'!S:S,ROW($B$3)+4*(ROW($B219)-ROW($B$3))+1)</f>
        <v>-</v>
      </c>
    </row>
    <row r="220" spans="1:16" ht="42" customHeight="1" x14ac:dyDescent="0.25">
      <c r="A220" s="79" t="str">
        <f>INDEX('Обработка исходного'!B:B,ROW($B$3)+4*(ROW($B220)-ROW($B$3)))</f>
        <v>Сталь легированная хромомолибденованадиевая</v>
      </c>
      <c r="B220" s="81" t="str">
        <f>INDEX('Обработка исходного'!D:D,ROW($B$3)+4*(ROW($B220)-ROW($B$3)))</f>
        <v>25Х2М1Ф</v>
      </c>
      <c r="C220" s="78" t="str">
        <f>IF(ISBLANK(INDEX('Обработка исходного'!E:E,ROW($B$3)+4*(ROW($B220)-ROW($B$3)))),"",INDEX('Обработка исходного'!E:E,ROW($B$3)+4*(ROW($B220)-ROW($B$3))))</f>
        <v>Горячекатаные и кованые прутки и полосы диаметром или толщиной от 90 до 150 мм</v>
      </c>
      <c r="D220" s="88">
        <f>INDEX('Обработка исходного'!G:G,ROW($B$3)+4*(ROW($B220)-ROW($B$3))+1)</f>
        <v>667</v>
      </c>
      <c r="E220" s="89">
        <f>INDEX('Обработка исходного'!H:H,ROW($B$3)+4*(ROW($B220)-ROW($B$3))+1)</f>
        <v>667</v>
      </c>
      <c r="F220" s="89">
        <f>INDEX('Обработка исходного'!I:I,ROW($B$3)+4*(ROW($B220)-ROW($B$3))+1)</f>
        <v>667</v>
      </c>
      <c r="G220" s="89">
        <f>INDEX('Обработка исходного'!J:J,ROW($B$3)+4*(ROW($B220)-ROW($B$3))+1)</f>
        <v>647</v>
      </c>
      <c r="H220" s="89">
        <f>INDEX('Обработка исходного'!K:K,ROW($B$3)+4*(ROW($B220)-ROW($B$3))+1)</f>
        <v>638</v>
      </c>
      <c r="I220" s="89">
        <f>INDEX('Обработка исходного'!L:L,ROW($B$3)+4*(ROW($B220)-ROW($B$3))+1)</f>
        <v>618</v>
      </c>
      <c r="J220" s="89">
        <f>INDEX('Обработка исходного'!M:M,ROW($B$3)+4*(ROW($B220)-ROW($B$3))+1)</f>
        <v>608</v>
      </c>
      <c r="K220" s="89">
        <f>INDEX('Обработка исходного'!N:N,ROW($B$3)+4*(ROW($B220)-ROW($B$3))+1)</f>
        <v>598</v>
      </c>
      <c r="L220" s="89">
        <f>INDEX('Обработка исходного'!O:O,ROW($B$3)+4*(ROW($B220)-ROW($B$3))+1)</f>
        <v>589</v>
      </c>
      <c r="M220" s="89">
        <f>INDEX('Обработка исходного'!P:P,ROW($B$3)+4*(ROW($B220)-ROW($B$3))+1)</f>
        <v>579</v>
      </c>
      <c r="N220" s="89">
        <f>INDEX('Обработка исходного'!Q:Q,ROW($B$3)+4*(ROW($B220)-ROW($B$3))+1)</f>
        <v>579</v>
      </c>
      <c r="O220" s="89" t="str">
        <f>INDEX('Обработка исходного'!R:R,ROW($B$3)+4*(ROW($B220)-ROW($B$3))+1)</f>
        <v>-</v>
      </c>
      <c r="P220" s="90" t="str">
        <f>INDEX('Обработка исходного'!S:S,ROW($B$3)+4*(ROW($B220)-ROW($B$3))+1)</f>
        <v>-</v>
      </c>
    </row>
    <row r="221" spans="1:16" ht="42" customHeight="1" x14ac:dyDescent="0.25">
      <c r="A221" s="79" t="str">
        <f>INDEX('Обработка исходного'!B:B,ROW($B$3)+4*(ROW($B221)-ROW($B$3)))</f>
        <v>Сталь легированная хромомолибденованадиевая</v>
      </c>
      <c r="B221" s="81" t="str">
        <f>INDEX('Обработка исходного'!D:D,ROW($B$3)+4*(ROW($B221)-ROW($B$3)))</f>
        <v>25Х2М1Ф</v>
      </c>
      <c r="C221" s="78" t="str">
        <f>IF(ISBLANK(INDEX('Обработка исходного'!E:E,ROW($B$3)+4*(ROW($B221)-ROW($B$3)))),"",INDEX('Обработка исходного'!E:E,ROW($B$3)+4*(ROW($B221)-ROW($B$3))))</f>
        <v>Горячекатаные и кованые прутки и полосы диаметром или толщиной от 150 до 200 мм</v>
      </c>
      <c r="D221" s="88">
        <f>INDEX('Обработка исходного'!G:G,ROW($B$3)+4*(ROW($B221)-ROW($B$3))+1)</f>
        <v>667</v>
      </c>
      <c r="E221" s="89">
        <f>INDEX('Обработка исходного'!H:H,ROW($B$3)+4*(ROW($B221)-ROW($B$3))+1)</f>
        <v>667</v>
      </c>
      <c r="F221" s="89">
        <f>INDEX('Обработка исходного'!I:I,ROW($B$3)+4*(ROW($B221)-ROW($B$3))+1)</f>
        <v>667</v>
      </c>
      <c r="G221" s="89">
        <f>INDEX('Обработка исходного'!J:J,ROW($B$3)+4*(ROW($B221)-ROW($B$3))+1)</f>
        <v>647</v>
      </c>
      <c r="H221" s="89">
        <f>INDEX('Обработка исходного'!K:K,ROW($B$3)+4*(ROW($B221)-ROW($B$3))+1)</f>
        <v>638</v>
      </c>
      <c r="I221" s="89">
        <f>INDEX('Обработка исходного'!L:L,ROW($B$3)+4*(ROW($B221)-ROW($B$3))+1)</f>
        <v>618</v>
      </c>
      <c r="J221" s="89">
        <f>INDEX('Обработка исходного'!M:M,ROW($B$3)+4*(ROW($B221)-ROW($B$3))+1)</f>
        <v>608</v>
      </c>
      <c r="K221" s="89">
        <f>INDEX('Обработка исходного'!N:N,ROW($B$3)+4*(ROW($B221)-ROW($B$3))+1)</f>
        <v>598</v>
      </c>
      <c r="L221" s="89">
        <f>INDEX('Обработка исходного'!O:O,ROW($B$3)+4*(ROW($B221)-ROW($B$3))+1)</f>
        <v>589</v>
      </c>
      <c r="M221" s="89">
        <f>INDEX('Обработка исходного'!P:P,ROW($B$3)+4*(ROW($B221)-ROW($B$3))+1)</f>
        <v>579</v>
      </c>
      <c r="N221" s="89">
        <f>INDEX('Обработка исходного'!Q:Q,ROW($B$3)+4*(ROW($B221)-ROW($B$3))+1)</f>
        <v>579</v>
      </c>
      <c r="O221" s="89" t="str">
        <f>INDEX('Обработка исходного'!R:R,ROW($B$3)+4*(ROW($B221)-ROW($B$3))+1)</f>
        <v>-</v>
      </c>
      <c r="P221" s="90" t="str">
        <f>INDEX('Обработка исходного'!S:S,ROW($B$3)+4*(ROW($B221)-ROW($B$3))+1)</f>
        <v>-</v>
      </c>
    </row>
    <row r="222" spans="1:16" ht="42" customHeight="1" x14ac:dyDescent="0.25">
      <c r="A222" s="79" t="str">
        <f>INDEX('Обработка исходного'!B:B,ROW($B$3)+4*(ROW($B222)-ROW($B$3)))</f>
        <v>Сталь легированная хромомолибденованадиевая</v>
      </c>
      <c r="B222" s="81" t="str">
        <f>INDEX('Обработка исходного'!D:D,ROW($B$3)+4*(ROW($B222)-ROW($B$3)))</f>
        <v>25Х2М1Ф</v>
      </c>
      <c r="C222" s="78" t="str">
        <f>IF(ISBLANK(INDEX('Обработка исходного'!E:E,ROW($B$3)+4*(ROW($B222)-ROW($B$3)))),"",INDEX('Обработка исходного'!E:E,ROW($B$3)+4*(ROW($B222)-ROW($B$3))))</f>
        <v>Поковки толщиной или диаметром от 100 до 300 мм, КП490*</v>
      </c>
      <c r="D222" s="88">
        <f>INDEX('Обработка исходного'!G:G,ROW($B$3)+4*(ROW($B222)-ROW($B$3))+1)</f>
        <v>490</v>
      </c>
      <c r="E222" s="89">
        <f>INDEX('Обработка исходного'!H:H,ROW($B$3)+4*(ROW($B222)-ROW($B$3))+1)</f>
        <v>490</v>
      </c>
      <c r="F222" s="89">
        <f>INDEX('Обработка исходного'!I:I,ROW($B$3)+4*(ROW($B222)-ROW($B$3))+1)</f>
        <v>471</v>
      </c>
      <c r="G222" s="89">
        <f>INDEX('Обработка исходного'!J:J,ROW($B$3)+4*(ROW($B222)-ROW($B$3))+1)</f>
        <v>461</v>
      </c>
      <c r="H222" s="89">
        <f>INDEX('Обработка исходного'!K:K,ROW($B$3)+4*(ROW($B222)-ROW($B$3))+1)</f>
        <v>451</v>
      </c>
      <c r="I222" s="89">
        <f>INDEX('Обработка исходного'!L:L,ROW($B$3)+4*(ROW($B222)-ROW($B$3))+1)</f>
        <v>441</v>
      </c>
      <c r="J222" s="89">
        <f>INDEX('Обработка исходного'!M:M,ROW($B$3)+4*(ROW($B222)-ROW($B$3))+1)</f>
        <v>432</v>
      </c>
      <c r="K222" s="89">
        <f>INDEX('Обработка исходного'!N:N,ROW($B$3)+4*(ROW($B222)-ROW($B$3))+1)</f>
        <v>422</v>
      </c>
      <c r="L222" s="89">
        <f>INDEX('Обработка исходного'!O:O,ROW($B$3)+4*(ROW($B222)-ROW($B$3))+1)</f>
        <v>412</v>
      </c>
      <c r="M222" s="89">
        <f>INDEX('Обработка исходного'!P:P,ROW($B$3)+4*(ROW($B222)-ROW($B$3))+1)</f>
        <v>392</v>
      </c>
      <c r="N222" s="89">
        <f>INDEX('Обработка исходного'!Q:Q,ROW($B$3)+4*(ROW($B222)-ROW($B$3))+1)</f>
        <v>392</v>
      </c>
      <c r="O222" s="89" t="str">
        <f>INDEX('Обработка исходного'!R:R,ROW($B$3)+4*(ROW($B222)-ROW($B$3))+1)</f>
        <v>-</v>
      </c>
      <c r="P222" s="90" t="str">
        <f>INDEX('Обработка исходного'!S:S,ROW($B$3)+4*(ROW($B222)-ROW($B$3))+1)</f>
        <v>-</v>
      </c>
    </row>
    <row r="223" spans="1:16" ht="42" customHeight="1" x14ac:dyDescent="0.25">
      <c r="A223" s="79" t="str">
        <f>INDEX('Обработка исходного'!B:B,ROW($B$3)+4*(ROW($B223)-ROW($B$3)))</f>
        <v>Сталь легированная хромомолибденованадиевая</v>
      </c>
      <c r="B223" s="81" t="str">
        <f>INDEX('Обработка исходного'!D:D,ROW($B$3)+4*(ROW($B223)-ROW($B$3)))</f>
        <v>25Х3МФА</v>
      </c>
      <c r="C223" s="78" t="str">
        <f>IF(ISBLANK(INDEX('Обработка исходного'!E:E,ROW($B$3)+4*(ROW($B223)-ROW($B$3)))),"",INDEX('Обработка исходного'!E:E,ROW($B$3)+4*(ROW($B223)-ROW($B$3))))</f>
        <v>Поковки, листы (плиты), листовые и штампованные заготовки толщиной от 450 до 600 мм, КП395**</v>
      </c>
      <c r="D223" s="88">
        <f>INDEX('Обработка исходного'!G:G,ROW($B$3)+4*(ROW($B223)-ROW($B$3))+1)</f>
        <v>432</v>
      </c>
      <c r="E223" s="89">
        <f>INDEX('Обработка исходного'!H:H,ROW($B$3)+4*(ROW($B223)-ROW($B$3))+1)</f>
        <v>432</v>
      </c>
      <c r="F223" s="89">
        <f>INDEX('Обработка исходного'!I:I,ROW($B$3)+4*(ROW($B223)-ROW($B$3))+1)</f>
        <v>422</v>
      </c>
      <c r="G223" s="89">
        <f>INDEX('Обработка исходного'!J:J,ROW($B$3)+4*(ROW($B223)-ROW($B$3))+1)</f>
        <v>412</v>
      </c>
      <c r="H223" s="89">
        <f>INDEX('Обработка исходного'!K:K,ROW($B$3)+4*(ROW($B223)-ROW($B$3))+1)</f>
        <v>402</v>
      </c>
      <c r="I223" s="89">
        <f>INDEX('Обработка исходного'!L:L,ROW($B$3)+4*(ROW($B223)-ROW($B$3))+1)</f>
        <v>402</v>
      </c>
      <c r="J223" s="89">
        <f>INDEX('Обработка исходного'!M:M,ROW($B$3)+4*(ROW($B223)-ROW($B$3))+1)</f>
        <v>395</v>
      </c>
      <c r="K223" s="89">
        <f>INDEX('Обработка исходного'!N:N,ROW($B$3)+4*(ROW($B223)-ROW($B$3))+1)</f>
        <v>395</v>
      </c>
      <c r="L223" s="89">
        <f>INDEX('Обработка исходного'!O:O,ROW($B$3)+4*(ROW($B223)-ROW($B$3))+1)</f>
        <v>395</v>
      </c>
      <c r="M223" s="89">
        <f>INDEX('Обработка исходного'!P:P,ROW($B$3)+4*(ROW($B223)-ROW($B$3))+1)</f>
        <v>373</v>
      </c>
      <c r="N223" s="89">
        <f>INDEX('Обработка исходного'!Q:Q,ROW($B$3)+4*(ROW($B223)-ROW($B$3))+1)</f>
        <v>373</v>
      </c>
      <c r="O223" s="89" t="str">
        <f>INDEX('Обработка исходного'!R:R,ROW($B$3)+4*(ROW($B223)-ROW($B$3))+1)</f>
        <v>-</v>
      </c>
      <c r="P223" s="90" t="str">
        <f>INDEX('Обработка исходного'!S:S,ROW($B$3)+4*(ROW($B223)-ROW($B$3))+1)</f>
        <v>-</v>
      </c>
    </row>
    <row r="224" spans="1:16" ht="42" customHeight="1" x14ac:dyDescent="0.25">
      <c r="A224" s="79" t="str">
        <f>INDEX('Обработка исходного'!B:B,ROW($B$3)+4*(ROW($B224)-ROW($B$3)))</f>
        <v>Сталь легированная хромомолибденованадиевая</v>
      </c>
      <c r="B224" s="81" t="str">
        <f>INDEX('Обработка исходного'!D:D,ROW($B$3)+4*(ROW($B224)-ROW($B$3)))</f>
        <v>25Х3МФА</v>
      </c>
      <c r="C224" s="78" t="str">
        <f>IF(ISBLANK(INDEX('Обработка исходного'!E:E,ROW($B$3)+4*(ROW($B224)-ROW($B$3)))),"",INDEX('Обработка исходного'!E:E,ROW($B$3)+4*(ROW($B224)-ROW($B$3))))</f>
        <v>Поковки, листы (плиты), листовые и штампованные заготовки толщиной от 450 до 600 мм, КП490**</v>
      </c>
      <c r="D224" s="88">
        <f>INDEX('Обработка исходного'!G:G,ROW($B$3)+4*(ROW($B224)-ROW($B$3))+1)</f>
        <v>530</v>
      </c>
      <c r="E224" s="89">
        <f>INDEX('Обработка исходного'!H:H,ROW($B$3)+4*(ROW($B224)-ROW($B$3))+1)</f>
        <v>530</v>
      </c>
      <c r="F224" s="89">
        <f>INDEX('Обработка исходного'!I:I,ROW($B$3)+4*(ROW($B224)-ROW($B$3))+1)</f>
        <v>520</v>
      </c>
      <c r="G224" s="89">
        <f>INDEX('Обработка исходного'!J:J,ROW($B$3)+4*(ROW($B224)-ROW($B$3))+1)</f>
        <v>510</v>
      </c>
      <c r="H224" s="89">
        <f>INDEX('Обработка исходного'!K:K,ROW($B$3)+4*(ROW($B224)-ROW($B$3))+1)</f>
        <v>500</v>
      </c>
      <c r="I224" s="89">
        <f>INDEX('Обработка исходного'!L:L,ROW($B$3)+4*(ROW($B224)-ROW($B$3))+1)</f>
        <v>500</v>
      </c>
      <c r="J224" s="89">
        <f>INDEX('Обработка исходного'!M:M,ROW($B$3)+4*(ROW($B224)-ROW($B$3))+1)</f>
        <v>490</v>
      </c>
      <c r="K224" s="89">
        <f>INDEX('Обработка исходного'!N:N,ROW($B$3)+4*(ROW($B224)-ROW($B$3))+1)</f>
        <v>490</v>
      </c>
      <c r="L224" s="89">
        <f>INDEX('Обработка исходного'!O:O,ROW($B$3)+4*(ROW($B224)-ROW($B$3))+1)</f>
        <v>471</v>
      </c>
      <c r="M224" s="89">
        <f>INDEX('Обработка исходного'!P:P,ROW($B$3)+4*(ROW($B224)-ROW($B$3))+1)</f>
        <v>461</v>
      </c>
      <c r="N224" s="89">
        <f>INDEX('Обработка исходного'!Q:Q,ROW($B$3)+4*(ROW($B224)-ROW($B$3))+1)</f>
        <v>461</v>
      </c>
      <c r="O224" s="89" t="str">
        <f>INDEX('Обработка исходного'!R:R,ROW($B$3)+4*(ROW($B224)-ROW($B$3))+1)</f>
        <v>-</v>
      </c>
      <c r="P224" s="90" t="str">
        <f>INDEX('Обработка исходного'!S:S,ROW($B$3)+4*(ROW($B224)-ROW($B$3))+1)</f>
        <v>-</v>
      </c>
    </row>
    <row r="225" spans="1:16" ht="42" customHeight="1" x14ac:dyDescent="0.25">
      <c r="A225" s="79" t="str">
        <f>INDEX('Обработка исходного'!B:B,ROW($B$3)+4*(ROW($B225)-ROW($B$3)))</f>
        <v>Сталь легированная хромомолибденованадиевая</v>
      </c>
      <c r="B225" s="81" t="str">
        <f>INDEX('Обработка исходного'!D:D,ROW($B$3)+4*(ROW($B225)-ROW($B$3)))</f>
        <v>25Х3МФА</v>
      </c>
      <c r="C225" s="78" t="str">
        <f>IF(ISBLANK(INDEX('Обработка исходного'!E:E,ROW($B$3)+4*(ROW($B225)-ROW($B$3)))),"",INDEX('Обработка исходного'!E:E,ROW($B$3)+4*(ROW($B225)-ROW($B$3))))</f>
        <v>Поковки, листы (плиты), листовые и штампованные заготовки толщиной от 450 до 600 мм, КП590**</v>
      </c>
      <c r="D225" s="88">
        <f>INDEX('Обработка исходного'!G:G,ROW($B$3)+4*(ROW($B225)-ROW($B$3))+1)</f>
        <v>628</v>
      </c>
      <c r="E225" s="89">
        <f>INDEX('Обработка исходного'!H:H,ROW($B$3)+4*(ROW($B225)-ROW($B$3))+1)</f>
        <v>628</v>
      </c>
      <c r="F225" s="89">
        <f>INDEX('Обработка исходного'!I:I,ROW($B$3)+4*(ROW($B225)-ROW($B$3))+1)</f>
        <v>618</v>
      </c>
      <c r="G225" s="89">
        <f>INDEX('Обработка исходного'!J:J,ROW($B$3)+4*(ROW($B225)-ROW($B$3))+1)</f>
        <v>608</v>
      </c>
      <c r="H225" s="89">
        <f>INDEX('Обработка исходного'!K:K,ROW($B$3)+4*(ROW($B225)-ROW($B$3))+1)</f>
        <v>598</v>
      </c>
      <c r="I225" s="89">
        <f>INDEX('Обработка исходного'!L:L,ROW($B$3)+4*(ROW($B225)-ROW($B$3))+1)</f>
        <v>598</v>
      </c>
      <c r="J225" s="89">
        <f>INDEX('Обработка исходного'!M:M,ROW($B$3)+4*(ROW($B225)-ROW($B$3))+1)</f>
        <v>590</v>
      </c>
      <c r="K225" s="89">
        <f>INDEX('Обработка исходного'!N:N,ROW($B$3)+4*(ROW($B225)-ROW($B$3))+1)</f>
        <v>590</v>
      </c>
      <c r="L225" s="89">
        <f>INDEX('Обработка исходного'!O:O,ROW($B$3)+4*(ROW($B225)-ROW($B$3))+1)</f>
        <v>549</v>
      </c>
      <c r="M225" s="89">
        <f>INDEX('Обработка исходного'!P:P,ROW($B$3)+4*(ROW($B225)-ROW($B$3))+1)</f>
        <v>540</v>
      </c>
      <c r="N225" s="89">
        <f>INDEX('Обработка исходного'!Q:Q,ROW($B$3)+4*(ROW($B225)-ROW($B$3))+1)</f>
        <v>540</v>
      </c>
      <c r="O225" s="89" t="str">
        <f>INDEX('Обработка исходного'!R:R,ROW($B$3)+4*(ROW($B225)-ROW($B$3))+1)</f>
        <v>-</v>
      </c>
      <c r="P225" s="90" t="str">
        <f>INDEX('Обработка исходного'!S:S,ROW($B$3)+4*(ROW($B225)-ROW($B$3))+1)</f>
        <v>-</v>
      </c>
    </row>
    <row r="226" spans="1:16" ht="42" customHeight="1" x14ac:dyDescent="0.25">
      <c r="A226" s="79" t="str">
        <f>INDEX('Обработка исходного'!B:B,ROW($B$3)+4*(ROW($B226)-ROW($B$3)))</f>
        <v>Сталь легированная хромомолибденованадиевая</v>
      </c>
      <c r="B226" s="81" t="str">
        <f>INDEX('Обработка исходного'!D:D,ROW($B$3)+4*(ROW($B226)-ROW($B$3)))</f>
        <v>25Х3МФА</v>
      </c>
      <c r="C226" s="78" t="str">
        <f>IF(ISBLANK(INDEX('Обработка исходного'!E:E,ROW($B$3)+4*(ROW($B226)-ROW($B$3)))),"",INDEX('Обработка исходного'!E:E,ROW($B$3)+4*(ROW($B226)-ROW($B$3))))</f>
        <v>Поковки, листы (плиты), листовые и штампованные заготовки толщиной от 450 до 600 мм, КП685**</v>
      </c>
      <c r="D226" s="88">
        <f>INDEX('Обработка исходного'!G:G,ROW($B$3)+4*(ROW($B226)-ROW($B$3))+1)</f>
        <v>729</v>
      </c>
      <c r="E226" s="89">
        <f>INDEX('Обработка исходного'!H:H,ROW($B$3)+4*(ROW($B226)-ROW($B$3))+1)</f>
        <v>729</v>
      </c>
      <c r="F226" s="89">
        <f>INDEX('Обработка исходного'!I:I,ROW($B$3)+4*(ROW($B226)-ROW($B$3))+1)</f>
        <v>716</v>
      </c>
      <c r="G226" s="89">
        <f>INDEX('Обработка исходного'!J:J,ROW($B$3)+4*(ROW($B226)-ROW($B$3))+1)</f>
        <v>706</v>
      </c>
      <c r="H226" s="89">
        <f>INDEX('Обработка исходного'!K:K,ROW($B$3)+4*(ROW($B226)-ROW($B$3))+1)</f>
        <v>706</v>
      </c>
      <c r="I226" s="89">
        <f>INDEX('Обработка исходного'!L:L,ROW($B$3)+4*(ROW($B226)-ROW($B$3))+1)</f>
        <v>697</v>
      </c>
      <c r="J226" s="89">
        <f>INDEX('Обработка исходного'!M:M,ROW($B$3)+4*(ROW($B226)-ROW($B$3))+1)</f>
        <v>685</v>
      </c>
      <c r="K226" s="89">
        <f>INDEX('Обработка исходного'!N:N,ROW($B$3)+4*(ROW($B226)-ROW($B$3))+1)</f>
        <v>685</v>
      </c>
      <c r="L226" s="89">
        <f>INDEX('Обработка исходного'!O:O,ROW($B$3)+4*(ROW($B226)-ROW($B$3))+1)</f>
        <v>638</v>
      </c>
      <c r="M226" s="89">
        <f>INDEX('Обработка исходного'!P:P,ROW($B$3)+4*(ROW($B226)-ROW($B$3))+1)</f>
        <v>628</v>
      </c>
      <c r="N226" s="89">
        <f>INDEX('Обработка исходного'!Q:Q,ROW($B$3)+4*(ROW($B226)-ROW($B$3))+1)</f>
        <v>628</v>
      </c>
      <c r="O226" s="89" t="str">
        <f>INDEX('Обработка исходного'!R:R,ROW($B$3)+4*(ROW($B226)-ROW($B$3))+1)</f>
        <v>-</v>
      </c>
      <c r="P226" s="90" t="str">
        <f>INDEX('Обработка исходного'!S:S,ROW($B$3)+4*(ROW($B226)-ROW($B$3))+1)</f>
        <v>-</v>
      </c>
    </row>
    <row r="227" spans="1:16" ht="42" customHeight="1" x14ac:dyDescent="0.25">
      <c r="A227" s="79" t="str">
        <f>INDEX('Обработка исходного'!B:B,ROW($B$3)+4*(ROW($B227)-ROW($B$3)))</f>
        <v>Сталь легированная хромомолибденованадиевая</v>
      </c>
      <c r="B227" s="81" t="str">
        <f>INDEX('Обработка исходного'!D:D,ROW($B$3)+4*(ROW($B227)-ROW($B$3)))</f>
        <v>10Х2М1ФБ</v>
      </c>
      <c r="C227" s="78" t="str">
        <f>IF(ISBLANK(INDEX('Обработка исходного'!E:E,ROW($B$3)+4*(ROW($B227)-ROW($B$3)))),"",INDEX('Обработка исходного'!E:E,ROW($B$3)+4*(ROW($B227)-ROW($B$3))))</f>
        <v>Поковки толщиной от 100 до 400 мм, КП195*</v>
      </c>
      <c r="D227" s="88">
        <f>INDEX('Обработка исходного'!G:G,ROW($B$3)+4*(ROW($B227)-ROW($B$3))+1)</f>
        <v>195</v>
      </c>
      <c r="E227" s="89">
        <f>INDEX('Обработка исходного'!H:H,ROW($B$3)+4*(ROW($B227)-ROW($B$3))+1)</f>
        <v>193</v>
      </c>
      <c r="F227" s="89">
        <f>INDEX('Обработка исходного'!I:I,ROW($B$3)+4*(ROW($B227)-ROW($B$3))+1)</f>
        <v>189</v>
      </c>
      <c r="G227" s="89">
        <f>INDEX('Обработка исходного'!J:J,ROW($B$3)+4*(ROW($B227)-ROW($B$3))+1)</f>
        <v>189</v>
      </c>
      <c r="H227" s="89">
        <f>INDEX('Обработка исходного'!K:K,ROW($B$3)+4*(ROW($B227)-ROW($B$3))+1)</f>
        <v>179</v>
      </c>
      <c r="I227" s="89">
        <f>INDEX('Обработка исходного'!L:L,ROW($B$3)+4*(ROW($B227)-ROW($B$3))+1)</f>
        <v>179</v>
      </c>
      <c r="J227" s="89">
        <f>INDEX('Обработка исходного'!M:M,ROW($B$3)+4*(ROW($B227)-ROW($B$3))+1)</f>
        <v>170</v>
      </c>
      <c r="K227" s="89">
        <f>INDEX('Обработка исходного'!N:N,ROW($B$3)+4*(ROW($B227)-ROW($B$3))+1)</f>
        <v>166</v>
      </c>
      <c r="L227" s="89">
        <f>INDEX('Обработка исходного'!O:O,ROW($B$3)+4*(ROW($B227)-ROW($B$3))+1)</f>
        <v>161</v>
      </c>
      <c r="M227" s="89">
        <f>INDEX('Обработка исходного'!P:P,ROW($B$3)+4*(ROW($B227)-ROW($B$3))+1)</f>
        <v>156</v>
      </c>
      <c r="N227" s="89">
        <f>INDEX('Обработка исходного'!Q:Q,ROW($B$3)+4*(ROW($B227)-ROW($B$3))+1)</f>
        <v>152</v>
      </c>
      <c r="O227" s="89" t="str">
        <f>INDEX('Обработка исходного'!R:R,ROW($B$3)+4*(ROW($B227)-ROW($B$3))+1)</f>
        <v>-</v>
      </c>
      <c r="P227" s="90" t="str">
        <f>INDEX('Обработка исходного'!S:S,ROW($B$3)+4*(ROW($B227)-ROW($B$3))+1)</f>
        <v>-</v>
      </c>
    </row>
    <row r="228" spans="1:16" ht="42" customHeight="1" x14ac:dyDescent="0.25">
      <c r="A228" s="79" t="str">
        <f>INDEX('Обработка исходного'!B:B,ROW($B$3)+4*(ROW($B228)-ROW($B$3)))</f>
        <v>Сталь легированная хромомолибденованадиевая</v>
      </c>
      <c r="B228" s="81" t="str">
        <f>INDEX('Обработка исходного'!D:D,ROW($B$3)+4*(ROW($B228)-ROW($B$3)))</f>
        <v>10Х2М1ФБ</v>
      </c>
      <c r="C228" s="78" t="str">
        <f>IF(ISBLANK(INDEX('Обработка исходного'!E:E,ROW($B$3)+4*(ROW($B228)-ROW($B$3)))),"",INDEX('Обработка исходного'!E:E,ROW($B$3)+4*(ROW($B228)-ROW($B$3))))</f>
        <v>Поковки толщиной от 100 до 400 мм, КП245*</v>
      </c>
      <c r="D228" s="88">
        <f>INDEX('Обработка исходного'!G:G,ROW($B$3)+4*(ROW($B228)-ROW($B$3))+1)</f>
        <v>245</v>
      </c>
      <c r="E228" s="89">
        <f>INDEX('Обработка исходного'!H:H,ROW($B$3)+4*(ROW($B228)-ROW($B$3))+1)</f>
        <v>242</v>
      </c>
      <c r="F228" s="89">
        <f>INDEX('Обработка исходного'!I:I,ROW($B$3)+4*(ROW($B228)-ROW($B$3))+1)</f>
        <v>238</v>
      </c>
      <c r="G228" s="89">
        <f>INDEX('Обработка исходного'!J:J,ROW($B$3)+4*(ROW($B228)-ROW($B$3))+1)</f>
        <v>233</v>
      </c>
      <c r="H228" s="89">
        <f>INDEX('Обработка исходного'!K:K,ROW($B$3)+4*(ROW($B228)-ROW($B$3))+1)</f>
        <v>229</v>
      </c>
      <c r="I228" s="89">
        <f>INDEX('Обработка исходного'!L:L,ROW($B$3)+4*(ROW($B228)-ROW($B$3))+1)</f>
        <v>225</v>
      </c>
      <c r="J228" s="89">
        <f>INDEX('Обработка исходного'!M:M,ROW($B$3)+4*(ROW($B228)-ROW($B$3))+1)</f>
        <v>220</v>
      </c>
      <c r="K228" s="89">
        <f>INDEX('Обработка исходного'!N:N,ROW($B$3)+4*(ROW($B228)-ROW($B$3))+1)</f>
        <v>215</v>
      </c>
      <c r="L228" s="89">
        <f>INDEX('Обработка исходного'!O:O,ROW($B$3)+4*(ROW($B228)-ROW($B$3))+1)</f>
        <v>206</v>
      </c>
      <c r="M228" s="89">
        <f>INDEX('Обработка исходного'!P:P,ROW($B$3)+4*(ROW($B228)-ROW($B$3))+1)</f>
        <v>196</v>
      </c>
      <c r="N228" s="89">
        <f>INDEX('Обработка исходного'!Q:Q,ROW($B$3)+4*(ROW($B228)-ROW($B$3))+1)</f>
        <v>186</v>
      </c>
      <c r="O228" s="89" t="str">
        <f>INDEX('Обработка исходного'!R:R,ROW($B$3)+4*(ROW($B228)-ROW($B$3))+1)</f>
        <v>-</v>
      </c>
      <c r="P228" s="90" t="str">
        <f>INDEX('Обработка исходного'!S:S,ROW($B$3)+4*(ROW($B228)-ROW($B$3))+1)</f>
        <v>-</v>
      </c>
    </row>
    <row r="229" spans="1:16" ht="42" customHeight="1" x14ac:dyDescent="0.25">
      <c r="A229" s="79" t="str">
        <f>INDEX('Обработка исходного'!B:B,ROW($B$3)+4*(ROW($B229)-ROW($B$3)))</f>
        <v>Сталь легированная хромомолибденованадиевая</v>
      </c>
      <c r="B229" s="81" t="str">
        <f>INDEX('Обработка исходного'!D:D,ROW($B$3)+4*(ROW($B229)-ROW($B$3)))</f>
        <v>10Х2М1ФБ</v>
      </c>
      <c r="C229" s="78" t="str">
        <f>IF(ISBLANK(INDEX('Обработка исходного'!E:E,ROW($B$3)+4*(ROW($B229)-ROW($B$3)))),"",INDEX('Обработка исходного'!E:E,ROW($B$3)+4*(ROW($B229)-ROW($B$3))))</f>
        <v>Листы толщиной до 150 мм, КП195*</v>
      </c>
      <c r="D229" s="88">
        <f>INDEX('Обработка исходного'!G:G,ROW($B$3)+4*(ROW($B229)-ROW($B$3))+1)</f>
        <v>195</v>
      </c>
      <c r="E229" s="89">
        <f>INDEX('Обработка исходного'!H:H,ROW($B$3)+4*(ROW($B229)-ROW($B$3))+1)</f>
        <v>193</v>
      </c>
      <c r="F229" s="89">
        <f>INDEX('Обработка исходного'!I:I,ROW($B$3)+4*(ROW($B229)-ROW($B$3))+1)</f>
        <v>188</v>
      </c>
      <c r="G229" s="89">
        <f>INDEX('Обработка исходного'!J:J,ROW($B$3)+4*(ROW($B229)-ROW($B$3))+1)</f>
        <v>188</v>
      </c>
      <c r="H229" s="89">
        <f>INDEX('Обработка исходного'!K:K,ROW($B$3)+4*(ROW($B229)-ROW($B$3))+1)</f>
        <v>179</v>
      </c>
      <c r="I229" s="89">
        <f>INDEX('Обработка исходного'!L:L,ROW($B$3)+4*(ROW($B229)-ROW($B$3))+1)</f>
        <v>179</v>
      </c>
      <c r="J229" s="89">
        <f>INDEX('Обработка исходного'!M:M,ROW($B$3)+4*(ROW($B229)-ROW($B$3))+1)</f>
        <v>170</v>
      </c>
      <c r="K229" s="89">
        <f>INDEX('Обработка исходного'!N:N,ROW($B$3)+4*(ROW($B229)-ROW($B$3))+1)</f>
        <v>165</v>
      </c>
      <c r="L229" s="89">
        <f>INDEX('Обработка исходного'!O:O,ROW($B$3)+4*(ROW($B229)-ROW($B$3))+1)</f>
        <v>161</v>
      </c>
      <c r="M229" s="89">
        <f>INDEX('Обработка исходного'!P:P,ROW($B$3)+4*(ROW($B229)-ROW($B$3))+1)</f>
        <v>156</v>
      </c>
      <c r="N229" s="89">
        <f>INDEX('Обработка исходного'!Q:Q,ROW($B$3)+4*(ROW($B229)-ROW($B$3))+1)</f>
        <v>152</v>
      </c>
      <c r="O229" s="89" t="str">
        <f>INDEX('Обработка исходного'!R:R,ROW($B$3)+4*(ROW($B229)-ROW($B$3))+1)</f>
        <v>-</v>
      </c>
      <c r="P229" s="90" t="str">
        <f>INDEX('Обработка исходного'!S:S,ROW($B$3)+4*(ROW($B229)-ROW($B$3))+1)</f>
        <v>-</v>
      </c>
    </row>
    <row r="230" spans="1:16" ht="42" customHeight="1" x14ac:dyDescent="0.25">
      <c r="A230" s="79" t="str">
        <f>INDEX('Обработка исходного'!B:B,ROW($B$3)+4*(ROW($B230)-ROW($B$3)))</f>
        <v>Сталь легированная хромомолибденованадиевая</v>
      </c>
      <c r="B230" s="81" t="str">
        <f>INDEX('Обработка исходного'!D:D,ROW($B$3)+4*(ROW($B230)-ROW($B$3)))</f>
        <v>10Х2М1ФБ</v>
      </c>
      <c r="C230" s="78" t="str">
        <f>IF(ISBLANK(INDEX('Обработка исходного'!E:E,ROW($B$3)+4*(ROW($B230)-ROW($B$3)))),"",INDEX('Обработка исходного'!E:E,ROW($B$3)+4*(ROW($B230)-ROW($B$3))))</f>
        <v>Листы толщиной до 150 мм, КП245*</v>
      </c>
      <c r="D230" s="88">
        <f>INDEX('Обработка исходного'!G:G,ROW($B$3)+4*(ROW($B230)-ROW($B$3))+1)</f>
        <v>245</v>
      </c>
      <c r="E230" s="89">
        <f>INDEX('Обработка исходного'!H:H,ROW($B$3)+4*(ROW($B230)-ROW($B$3))+1)</f>
        <v>244</v>
      </c>
      <c r="F230" s="89">
        <f>INDEX('Обработка исходного'!I:I,ROW($B$3)+4*(ROW($B230)-ROW($B$3))+1)</f>
        <v>241</v>
      </c>
      <c r="G230" s="89">
        <f>INDEX('Обработка исходного'!J:J,ROW($B$3)+4*(ROW($B230)-ROW($B$3))+1)</f>
        <v>238</v>
      </c>
      <c r="H230" s="89">
        <f>INDEX('Обработка исходного'!K:K,ROW($B$3)+4*(ROW($B230)-ROW($B$3))+1)</f>
        <v>235</v>
      </c>
      <c r="I230" s="89">
        <f>INDEX('Обработка исходного'!L:L,ROW($B$3)+4*(ROW($B230)-ROW($B$3))+1)</f>
        <v>231</v>
      </c>
      <c r="J230" s="89">
        <f>INDEX('Обработка исходного'!M:M,ROW($B$3)+4*(ROW($B230)-ROW($B$3))+1)</f>
        <v>228</v>
      </c>
      <c r="K230" s="89">
        <f>INDEX('Обработка исходного'!N:N,ROW($B$3)+4*(ROW($B230)-ROW($B$3))+1)</f>
        <v>225</v>
      </c>
      <c r="L230" s="89">
        <f>INDEX('Обработка исходного'!O:O,ROW($B$3)+4*(ROW($B230)-ROW($B$3))+1)</f>
        <v>222</v>
      </c>
      <c r="M230" s="89">
        <f>INDEX('Обработка исходного'!P:P,ROW($B$3)+4*(ROW($B230)-ROW($B$3))+1)</f>
        <v>218</v>
      </c>
      <c r="N230" s="89">
        <f>INDEX('Обработка исходного'!Q:Q,ROW($B$3)+4*(ROW($B230)-ROW($B$3))+1)</f>
        <v>208</v>
      </c>
      <c r="O230" s="89" t="str">
        <f>INDEX('Обработка исходного'!R:R,ROW($B$3)+4*(ROW($B230)-ROW($B$3))+1)</f>
        <v>-</v>
      </c>
      <c r="P230" s="90" t="str">
        <f>INDEX('Обработка исходного'!S:S,ROW($B$3)+4*(ROW($B230)-ROW($B$3))+1)</f>
        <v>-</v>
      </c>
    </row>
    <row r="231" spans="1:16" ht="42" customHeight="1" x14ac:dyDescent="0.25">
      <c r="A231" s="79" t="str">
        <f>INDEX('Обработка исходного'!B:B,ROW($B$3)+4*(ROW($B231)-ROW($B$3)))</f>
        <v>Сталь легированная хромомолибденованадиевая</v>
      </c>
      <c r="B231" s="81" t="str">
        <f>INDEX('Обработка исходного'!D:D,ROW($B$3)+4*(ROW($B231)-ROW($B$3)))</f>
        <v>15Х2НМФА</v>
      </c>
      <c r="C231" s="78" t="str">
        <f>IF(ISBLANK(INDEX('Обработка исходного'!E:E,ROW($B$3)+4*(ROW($B231)-ROW($B$3)))),"",INDEX('Обработка исходного'!E:E,ROW($B$3)+4*(ROW($B231)-ROW($B$3))))</f>
        <v>Поковки, листы, штамповки диаметром или толщиной от 400 до 650 мм, КП395**</v>
      </c>
      <c r="D231" s="88">
        <f>INDEX('Обработка исходного'!G:G,ROW($B$3)+4*(ROW($B231)-ROW($B$3))+1)</f>
        <v>441</v>
      </c>
      <c r="E231" s="89">
        <f>INDEX('Обработка исходного'!H:H,ROW($B$3)+4*(ROW($B231)-ROW($B$3))+1)</f>
        <v>431</v>
      </c>
      <c r="F231" s="89">
        <f>INDEX('Обработка исходного'!I:I,ROW($B$3)+4*(ROW($B231)-ROW($B$3))+1)</f>
        <v>421</v>
      </c>
      <c r="G231" s="89">
        <f>INDEX('Обработка исходного'!J:J,ROW($B$3)+4*(ROW($B231)-ROW($B$3))+1)</f>
        <v>412</v>
      </c>
      <c r="H231" s="89">
        <f>INDEX('Обработка исходного'!K:K,ROW($B$3)+4*(ROW($B231)-ROW($B$3))+1)</f>
        <v>402</v>
      </c>
      <c r="I231" s="89">
        <f>INDEX('Обработка исходного'!L:L,ROW($B$3)+4*(ROW($B231)-ROW($B$3))+1)</f>
        <v>402</v>
      </c>
      <c r="J231" s="89">
        <f>INDEX('Обработка исходного'!M:M,ROW($B$3)+4*(ROW($B231)-ROW($B$3))+1)</f>
        <v>402</v>
      </c>
      <c r="K231" s="89">
        <f>INDEX('Обработка исходного'!N:N,ROW($B$3)+4*(ROW($B231)-ROW($B$3))+1)</f>
        <v>395</v>
      </c>
      <c r="L231" s="89" t="str">
        <f>INDEX('Обработка исходного'!O:O,ROW($B$3)+4*(ROW($B231)-ROW($B$3))+1)</f>
        <v>-</v>
      </c>
      <c r="M231" s="89" t="str">
        <f>INDEX('Обработка исходного'!P:P,ROW($B$3)+4*(ROW($B231)-ROW($B$3))+1)</f>
        <v>-</v>
      </c>
      <c r="N231" s="89" t="str">
        <f>INDEX('Обработка исходного'!Q:Q,ROW($B$3)+4*(ROW($B231)-ROW($B$3))+1)</f>
        <v>-</v>
      </c>
      <c r="O231" s="89" t="str">
        <f>INDEX('Обработка исходного'!R:R,ROW($B$3)+4*(ROW($B231)-ROW($B$3))+1)</f>
        <v>-</v>
      </c>
      <c r="P231" s="90" t="str">
        <f>INDEX('Обработка исходного'!S:S,ROW($B$3)+4*(ROW($B231)-ROW($B$3))+1)</f>
        <v>-</v>
      </c>
    </row>
    <row r="232" spans="1:16" ht="42" customHeight="1" x14ac:dyDescent="0.25">
      <c r="A232" s="79" t="str">
        <f>INDEX('Обработка исходного'!B:B,ROW($B$3)+4*(ROW($B232)-ROW($B$3)))</f>
        <v>Сталь легированная хромомолибденованадиевая</v>
      </c>
      <c r="B232" s="81" t="str">
        <f>INDEX('Обработка исходного'!D:D,ROW($B$3)+4*(ROW($B232)-ROW($B$3)))</f>
        <v>15Х2НМФА</v>
      </c>
      <c r="C232" s="78" t="str">
        <f>IF(ISBLANK(INDEX('Обработка исходного'!E:E,ROW($B$3)+4*(ROW($B232)-ROW($B$3)))),"",INDEX('Обработка исходного'!E:E,ROW($B$3)+4*(ROW($B232)-ROW($B$3))))</f>
        <v>Поковки, листы, штамповки диаметром или толщиной от 160 до 400 мм, КП490*</v>
      </c>
      <c r="D232" s="88">
        <f>INDEX('Обработка исходного'!G:G,ROW($B$3)+4*(ROW($B232)-ROW($B$3))+1)</f>
        <v>490</v>
      </c>
      <c r="E232" s="89">
        <f>INDEX('Обработка исходного'!H:H,ROW($B$3)+4*(ROW($B232)-ROW($B$3))+1)</f>
        <v>480</v>
      </c>
      <c r="F232" s="89">
        <f>INDEX('Обработка исходного'!I:I,ROW($B$3)+4*(ROW($B232)-ROW($B$3))+1)</f>
        <v>470</v>
      </c>
      <c r="G232" s="89">
        <f>INDEX('Обработка исходного'!J:J,ROW($B$3)+4*(ROW($B232)-ROW($B$3))+1)</f>
        <v>461</v>
      </c>
      <c r="H232" s="89">
        <f>INDEX('Обработка исходного'!K:K,ROW($B$3)+4*(ROW($B232)-ROW($B$3))+1)</f>
        <v>451</v>
      </c>
      <c r="I232" s="89">
        <f>INDEX('Обработка исходного'!L:L,ROW($B$3)+4*(ROW($B232)-ROW($B$3))+1)</f>
        <v>451</v>
      </c>
      <c r="J232" s="89">
        <f>INDEX('Обработка исходного'!M:M,ROW($B$3)+4*(ROW($B232)-ROW($B$3))+1)</f>
        <v>451</v>
      </c>
      <c r="K232" s="89">
        <f>INDEX('Обработка исходного'!N:N,ROW($B$3)+4*(ROW($B232)-ROW($B$3))+1)</f>
        <v>441</v>
      </c>
      <c r="L232" s="89" t="str">
        <f>INDEX('Обработка исходного'!O:O,ROW($B$3)+4*(ROW($B232)-ROW($B$3))+1)</f>
        <v>-</v>
      </c>
      <c r="M232" s="89" t="str">
        <f>INDEX('Обработка исходного'!P:P,ROW($B$3)+4*(ROW($B232)-ROW($B$3))+1)</f>
        <v>-</v>
      </c>
      <c r="N232" s="89" t="str">
        <f>INDEX('Обработка исходного'!Q:Q,ROW($B$3)+4*(ROW($B232)-ROW($B$3))+1)</f>
        <v>-</v>
      </c>
      <c r="O232" s="89" t="str">
        <f>INDEX('Обработка исходного'!R:R,ROW($B$3)+4*(ROW($B232)-ROW($B$3))+1)</f>
        <v>-</v>
      </c>
      <c r="P232" s="90" t="str">
        <f>INDEX('Обработка исходного'!S:S,ROW($B$3)+4*(ROW($B232)-ROW($B$3))+1)</f>
        <v>-</v>
      </c>
    </row>
    <row r="233" spans="1:16" ht="42" customHeight="1" x14ac:dyDescent="0.25">
      <c r="A233" s="79" t="str">
        <f>INDEX('Обработка исходного'!B:B,ROW($B$3)+4*(ROW($B233)-ROW($B$3)))</f>
        <v>Сталь легированная хромомолибденованадиевая</v>
      </c>
      <c r="B233" s="81" t="str">
        <f>INDEX('Обработка исходного'!D:D,ROW($B$3)+4*(ROW($B233)-ROW($B$3)))</f>
        <v>15Х2НМФА</v>
      </c>
      <c r="C233" s="78" t="str">
        <f>IF(ISBLANK(INDEX('Обработка исходного'!E:E,ROW($B$3)+4*(ROW($B233)-ROW($B$3)))),"",INDEX('Обработка исходного'!E:E,ROW($B$3)+4*(ROW($B233)-ROW($B$3))))</f>
        <v>Поковки, листы штамповки диаметром или толщиной от 400 до 650 мм, КП295*</v>
      </c>
      <c r="D233" s="88">
        <f>INDEX('Обработка исходного'!G:G,ROW($B$3)+4*(ROW($B233)-ROW($B$3))+1)</f>
        <v>392</v>
      </c>
      <c r="E233" s="89">
        <f>INDEX('Обработка исходного'!H:H,ROW($B$3)+4*(ROW($B233)-ROW($B$3))+1)</f>
        <v>392</v>
      </c>
      <c r="F233" s="89">
        <f>INDEX('Обработка исходного'!I:I,ROW($B$3)+4*(ROW($B233)-ROW($B$3))+1)</f>
        <v>373</v>
      </c>
      <c r="G233" s="89">
        <f>INDEX('Обработка исходного'!J:J,ROW($B$3)+4*(ROW($B233)-ROW($B$3))+1)</f>
        <v>363</v>
      </c>
      <c r="H233" s="89">
        <f>INDEX('Обработка исходного'!K:K,ROW($B$3)+4*(ROW($B233)-ROW($B$3))+1)</f>
        <v>363</v>
      </c>
      <c r="I233" s="89">
        <f>INDEX('Обработка исходного'!L:L,ROW($B$3)+4*(ROW($B233)-ROW($B$3))+1)</f>
        <v>363</v>
      </c>
      <c r="J233" s="89">
        <f>INDEX('Обработка исходного'!M:M,ROW($B$3)+4*(ROW($B233)-ROW($B$3))+1)</f>
        <v>353</v>
      </c>
      <c r="K233" s="89">
        <f>INDEX('Обработка исходного'!N:N,ROW($B$3)+4*(ROW($B233)-ROW($B$3))+1)</f>
        <v>295</v>
      </c>
      <c r="L233" s="89" t="str">
        <f>INDEX('Обработка исходного'!O:O,ROW($B$3)+4*(ROW($B233)-ROW($B$3))+1)</f>
        <v>-</v>
      </c>
      <c r="M233" s="89" t="str">
        <f>INDEX('Обработка исходного'!P:P,ROW($B$3)+4*(ROW($B233)-ROW($B$3))+1)</f>
        <v>-</v>
      </c>
      <c r="N233" s="89" t="str">
        <f>INDEX('Обработка исходного'!Q:Q,ROW($B$3)+4*(ROW($B233)-ROW($B$3))+1)</f>
        <v>-</v>
      </c>
      <c r="O233" s="89" t="str">
        <f>INDEX('Обработка исходного'!R:R,ROW($B$3)+4*(ROW($B233)-ROW($B$3))+1)</f>
        <v>-</v>
      </c>
      <c r="P233" s="90" t="str">
        <f>INDEX('Обработка исходного'!S:S,ROW($B$3)+4*(ROW($B233)-ROW($B$3))+1)</f>
        <v>-</v>
      </c>
    </row>
    <row r="234" spans="1:16" ht="42" customHeight="1" x14ac:dyDescent="0.25">
      <c r="A234" s="79" t="str">
        <f>INDEX('Обработка исходного'!B:B,ROW($B$3)+4*(ROW($B234)-ROW($B$3)))</f>
        <v>Сталь легированная хромомолибденованадиевая</v>
      </c>
      <c r="B234" s="81" t="str">
        <f>INDEX('Обработка исходного'!D:D,ROW($B$3)+4*(ROW($B234)-ROW($B$3)))</f>
        <v>15Х2НМФА</v>
      </c>
      <c r="C234" s="78" t="str">
        <f>IF(ISBLANK(INDEX('Обработка исходного'!E:E,ROW($B$3)+4*(ROW($B234)-ROW($B$3)))),"",INDEX('Обработка исходного'!E:E,ROW($B$3)+4*(ROW($B234)-ROW($B$3))))</f>
        <v>Поковки, листы штамповки диаметром или толщиной от 160 до 400 мм, КП395**</v>
      </c>
      <c r="D234" s="88">
        <f>INDEX('Обработка исходного'!G:G,ROW($B$3)+4*(ROW($B234)-ROW($B$3))+1)</f>
        <v>441</v>
      </c>
      <c r="E234" s="89">
        <f>INDEX('Обработка исходного'!H:H,ROW($B$3)+4*(ROW($B234)-ROW($B$3))+1)</f>
        <v>432</v>
      </c>
      <c r="F234" s="89">
        <f>INDEX('Обработка исходного'!I:I,ROW($B$3)+4*(ROW($B234)-ROW($B$3))+1)</f>
        <v>412</v>
      </c>
      <c r="G234" s="89">
        <f>INDEX('Обработка исходного'!J:J,ROW($B$3)+4*(ROW($B234)-ROW($B$3))+1)</f>
        <v>402</v>
      </c>
      <c r="H234" s="89">
        <f>INDEX('Обработка исходного'!K:K,ROW($B$3)+4*(ROW($B234)-ROW($B$3))+1)</f>
        <v>395</v>
      </c>
      <c r="I234" s="89">
        <f>INDEX('Обработка исходного'!L:L,ROW($B$3)+4*(ROW($B234)-ROW($B$3))+1)</f>
        <v>395</v>
      </c>
      <c r="J234" s="89">
        <f>INDEX('Обработка исходного'!M:M,ROW($B$3)+4*(ROW($B234)-ROW($B$3))+1)</f>
        <v>395</v>
      </c>
      <c r="K234" s="89">
        <f>INDEX('Обработка исходного'!N:N,ROW($B$3)+4*(ROW($B234)-ROW($B$3))+1)</f>
        <v>395</v>
      </c>
      <c r="L234" s="89" t="str">
        <f>INDEX('Обработка исходного'!O:O,ROW($B$3)+4*(ROW($B234)-ROW($B$3))+1)</f>
        <v>-</v>
      </c>
      <c r="M234" s="89" t="str">
        <f>INDEX('Обработка исходного'!P:P,ROW($B$3)+4*(ROW($B234)-ROW($B$3))+1)</f>
        <v>-</v>
      </c>
      <c r="N234" s="89" t="str">
        <f>INDEX('Обработка исходного'!Q:Q,ROW($B$3)+4*(ROW($B234)-ROW($B$3))+1)</f>
        <v>-</v>
      </c>
      <c r="O234" s="89" t="str">
        <f>INDEX('Обработка исходного'!R:R,ROW($B$3)+4*(ROW($B234)-ROW($B$3))+1)</f>
        <v>-</v>
      </c>
      <c r="P234" s="90" t="str">
        <f>INDEX('Обработка исходного'!S:S,ROW($B$3)+4*(ROW($B234)-ROW($B$3))+1)</f>
        <v>-</v>
      </c>
    </row>
    <row r="235" spans="1:16" ht="42" customHeight="1" x14ac:dyDescent="0.25">
      <c r="A235" s="79" t="str">
        <f>INDEX('Обработка исходного'!B:B,ROW($B$3)+4*(ROW($B235)-ROW($B$3)))</f>
        <v>Сталь легированная хромомолибденованадиевая</v>
      </c>
      <c r="B235" s="81" t="str">
        <f>INDEX('Обработка исходного'!D:D,ROW($B$3)+4*(ROW($B235)-ROW($B$3)))</f>
        <v>15ХНМФА-А</v>
      </c>
      <c r="C235" s="78" t="str">
        <f>IF(ISBLANK(INDEX('Обработка исходного'!E:E,ROW($B$3)+4*(ROW($B235)-ROW($B$3)))),"",INDEX('Обработка исходного'!E:E,ROW($B$3)+4*(ROW($B235)-ROW($B$3))))</f>
        <v>Поковки, листы, штамповки диаметром или толщиной от 400 до 650 мм, КП395**</v>
      </c>
      <c r="D235" s="88">
        <f>INDEX('Обработка исходного'!G:G,ROW($B$3)+4*(ROW($B235)-ROW($B$3))+1)</f>
        <v>441</v>
      </c>
      <c r="E235" s="89">
        <f>INDEX('Обработка исходного'!H:H,ROW($B$3)+4*(ROW($B235)-ROW($B$3))+1)</f>
        <v>431</v>
      </c>
      <c r="F235" s="89">
        <f>INDEX('Обработка исходного'!I:I,ROW($B$3)+4*(ROW($B235)-ROW($B$3))+1)</f>
        <v>421</v>
      </c>
      <c r="G235" s="89">
        <f>INDEX('Обработка исходного'!J:J,ROW($B$3)+4*(ROW($B235)-ROW($B$3))+1)</f>
        <v>412</v>
      </c>
      <c r="H235" s="89">
        <f>INDEX('Обработка исходного'!K:K,ROW($B$3)+4*(ROW($B235)-ROW($B$3))+1)</f>
        <v>402</v>
      </c>
      <c r="I235" s="89">
        <f>INDEX('Обработка исходного'!L:L,ROW($B$3)+4*(ROW($B235)-ROW($B$3))+1)</f>
        <v>402</v>
      </c>
      <c r="J235" s="89">
        <f>INDEX('Обработка исходного'!M:M,ROW($B$3)+4*(ROW($B235)-ROW($B$3))+1)</f>
        <v>402</v>
      </c>
      <c r="K235" s="89">
        <f>INDEX('Обработка исходного'!N:N,ROW($B$3)+4*(ROW($B235)-ROW($B$3))+1)</f>
        <v>395</v>
      </c>
      <c r="L235" s="89" t="str">
        <f>INDEX('Обработка исходного'!O:O,ROW($B$3)+4*(ROW($B235)-ROW($B$3))+1)</f>
        <v>-</v>
      </c>
      <c r="M235" s="89" t="str">
        <f>INDEX('Обработка исходного'!P:P,ROW($B$3)+4*(ROW($B235)-ROW($B$3))+1)</f>
        <v>-</v>
      </c>
      <c r="N235" s="89" t="str">
        <f>INDEX('Обработка исходного'!Q:Q,ROW($B$3)+4*(ROW($B235)-ROW($B$3))+1)</f>
        <v>-</v>
      </c>
      <c r="O235" s="89" t="str">
        <f>INDEX('Обработка исходного'!R:R,ROW($B$3)+4*(ROW($B235)-ROW($B$3))+1)</f>
        <v>-</v>
      </c>
      <c r="P235" s="90" t="str">
        <f>INDEX('Обработка исходного'!S:S,ROW($B$3)+4*(ROW($B235)-ROW($B$3))+1)</f>
        <v>-</v>
      </c>
    </row>
    <row r="236" spans="1:16" ht="42" customHeight="1" x14ac:dyDescent="0.25">
      <c r="A236" s="79" t="str">
        <f>INDEX('Обработка исходного'!B:B,ROW($B$3)+4*(ROW($B236)-ROW($B$3)))</f>
        <v>Сталь легированная хромомолибденованадиевая</v>
      </c>
      <c r="B236" s="81" t="str">
        <f>INDEX('Обработка исходного'!D:D,ROW($B$3)+4*(ROW($B236)-ROW($B$3)))</f>
        <v>15ХНМФА-А</v>
      </c>
      <c r="C236" s="78" t="str">
        <f>IF(ISBLANK(INDEX('Обработка исходного'!E:E,ROW($B$3)+4*(ROW($B236)-ROW($B$3)))),"",INDEX('Обработка исходного'!E:E,ROW($B$3)+4*(ROW($B236)-ROW($B$3))))</f>
        <v>Поковки, листы, штамповки диаметром или толщиной от 160 до 400 мм, КП490*</v>
      </c>
      <c r="D236" s="88">
        <f>INDEX('Обработка исходного'!G:G,ROW($B$3)+4*(ROW($B236)-ROW($B$3))+1)</f>
        <v>490</v>
      </c>
      <c r="E236" s="89">
        <f>INDEX('Обработка исходного'!H:H,ROW($B$3)+4*(ROW($B236)-ROW($B$3))+1)</f>
        <v>480</v>
      </c>
      <c r="F236" s="89">
        <f>INDEX('Обработка исходного'!I:I,ROW($B$3)+4*(ROW($B236)-ROW($B$3))+1)</f>
        <v>470</v>
      </c>
      <c r="G236" s="89">
        <f>INDEX('Обработка исходного'!J:J,ROW($B$3)+4*(ROW($B236)-ROW($B$3))+1)</f>
        <v>461</v>
      </c>
      <c r="H236" s="89">
        <f>INDEX('Обработка исходного'!K:K,ROW($B$3)+4*(ROW($B236)-ROW($B$3))+1)</f>
        <v>451</v>
      </c>
      <c r="I236" s="89">
        <f>INDEX('Обработка исходного'!L:L,ROW($B$3)+4*(ROW($B236)-ROW($B$3))+1)</f>
        <v>451</v>
      </c>
      <c r="J236" s="89">
        <f>INDEX('Обработка исходного'!M:M,ROW($B$3)+4*(ROW($B236)-ROW($B$3))+1)</f>
        <v>451</v>
      </c>
      <c r="K236" s="89">
        <f>INDEX('Обработка исходного'!N:N,ROW($B$3)+4*(ROW($B236)-ROW($B$3))+1)</f>
        <v>441</v>
      </c>
      <c r="L236" s="89" t="str">
        <f>INDEX('Обработка исходного'!O:O,ROW($B$3)+4*(ROW($B236)-ROW($B$3))+1)</f>
        <v>-</v>
      </c>
      <c r="M236" s="89" t="str">
        <f>INDEX('Обработка исходного'!P:P,ROW($B$3)+4*(ROW($B236)-ROW($B$3))+1)</f>
        <v>-</v>
      </c>
      <c r="N236" s="89" t="str">
        <f>INDEX('Обработка исходного'!Q:Q,ROW($B$3)+4*(ROW($B236)-ROW($B$3))+1)</f>
        <v>-</v>
      </c>
      <c r="O236" s="89" t="str">
        <f>INDEX('Обработка исходного'!R:R,ROW($B$3)+4*(ROW($B236)-ROW($B$3))+1)</f>
        <v>-</v>
      </c>
      <c r="P236" s="90" t="str">
        <f>INDEX('Обработка исходного'!S:S,ROW($B$3)+4*(ROW($B236)-ROW($B$3))+1)</f>
        <v>-</v>
      </c>
    </row>
    <row r="237" spans="1:16" ht="42" customHeight="1" x14ac:dyDescent="0.25">
      <c r="A237" s="79" t="str">
        <f>INDEX('Обработка исходного'!B:B,ROW($B$3)+4*(ROW($B237)-ROW($B$3)))</f>
        <v>Сталь легированная хромомолибденованадиевая</v>
      </c>
      <c r="B237" s="81" t="str">
        <f>INDEX('Обработка исходного'!D:D,ROW($B$3)+4*(ROW($B237)-ROW($B$3)))</f>
        <v>15ХНМФА-А</v>
      </c>
      <c r="C237" s="78" t="str">
        <f>IF(ISBLANK(INDEX('Обработка исходного'!E:E,ROW($B$3)+4*(ROW($B237)-ROW($B$3)))),"",INDEX('Обработка исходного'!E:E,ROW($B$3)+4*(ROW($B237)-ROW($B$3))))</f>
        <v>Поковки, листы штамповки диаметром или толщиной от 400 до 650 мм, КП295*</v>
      </c>
      <c r="D237" s="88">
        <f>INDEX('Обработка исходного'!G:G,ROW($B$3)+4*(ROW($B237)-ROW($B$3))+1)</f>
        <v>392</v>
      </c>
      <c r="E237" s="89">
        <f>INDEX('Обработка исходного'!H:H,ROW($B$3)+4*(ROW($B237)-ROW($B$3))+1)</f>
        <v>392</v>
      </c>
      <c r="F237" s="89">
        <f>INDEX('Обработка исходного'!I:I,ROW($B$3)+4*(ROW($B237)-ROW($B$3))+1)</f>
        <v>373</v>
      </c>
      <c r="G237" s="89">
        <f>INDEX('Обработка исходного'!J:J,ROW($B$3)+4*(ROW($B237)-ROW($B$3))+1)</f>
        <v>363</v>
      </c>
      <c r="H237" s="89">
        <f>INDEX('Обработка исходного'!K:K,ROW($B$3)+4*(ROW($B237)-ROW($B$3))+1)</f>
        <v>363</v>
      </c>
      <c r="I237" s="89">
        <f>INDEX('Обработка исходного'!L:L,ROW($B$3)+4*(ROW($B237)-ROW($B$3))+1)</f>
        <v>363</v>
      </c>
      <c r="J237" s="89">
        <f>INDEX('Обработка исходного'!M:M,ROW($B$3)+4*(ROW($B237)-ROW($B$3))+1)</f>
        <v>353</v>
      </c>
      <c r="K237" s="89">
        <f>INDEX('Обработка исходного'!N:N,ROW($B$3)+4*(ROW($B237)-ROW($B$3))+1)</f>
        <v>295</v>
      </c>
      <c r="L237" s="89" t="str">
        <f>INDEX('Обработка исходного'!O:O,ROW($B$3)+4*(ROW($B237)-ROW($B$3))+1)</f>
        <v>-</v>
      </c>
      <c r="M237" s="89" t="str">
        <f>INDEX('Обработка исходного'!P:P,ROW($B$3)+4*(ROW($B237)-ROW($B$3))+1)</f>
        <v>-</v>
      </c>
      <c r="N237" s="89" t="str">
        <f>INDEX('Обработка исходного'!Q:Q,ROW($B$3)+4*(ROW($B237)-ROW($B$3))+1)</f>
        <v>-</v>
      </c>
      <c r="O237" s="89" t="str">
        <f>INDEX('Обработка исходного'!R:R,ROW($B$3)+4*(ROW($B237)-ROW($B$3))+1)</f>
        <v>-</v>
      </c>
      <c r="P237" s="90" t="str">
        <f>INDEX('Обработка исходного'!S:S,ROW($B$3)+4*(ROW($B237)-ROW($B$3))+1)</f>
        <v>-</v>
      </c>
    </row>
    <row r="238" spans="1:16" ht="42" customHeight="1" x14ac:dyDescent="0.25">
      <c r="A238" s="79" t="str">
        <f>INDEX('Обработка исходного'!B:B,ROW($B$3)+4*(ROW($B238)-ROW($B$3)))</f>
        <v>Сталь легированная хромомолибденованадиевая</v>
      </c>
      <c r="B238" s="81" t="str">
        <f>INDEX('Обработка исходного'!D:D,ROW($B$3)+4*(ROW($B238)-ROW($B$3)))</f>
        <v>15ХНМФА-А</v>
      </c>
      <c r="C238" s="78" t="str">
        <f>IF(ISBLANK(INDEX('Обработка исходного'!E:E,ROW($B$3)+4*(ROW($B238)-ROW($B$3)))),"",INDEX('Обработка исходного'!E:E,ROW($B$3)+4*(ROW($B238)-ROW($B$3))))</f>
        <v>Поковки, листы штамповки диаметром или толщиной от 160 до 400 мм, КП395**</v>
      </c>
      <c r="D238" s="88">
        <f>INDEX('Обработка исходного'!G:G,ROW($B$3)+4*(ROW($B238)-ROW($B$3))+1)</f>
        <v>441</v>
      </c>
      <c r="E238" s="89">
        <f>INDEX('Обработка исходного'!H:H,ROW($B$3)+4*(ROW($B238)-ROW($B$3))+1)</f>
        <v>432</v>
      </c>
      <c r="F238" s="89">
        <f>INDEX('Обработка исходного'!I:I,ROW($B$3)+4*(ROW($B238)-ROW($B$3))+1)</f>
        <v>412</v>
      </c>
      <c r="G238" s="89">
        <f>INDEX('Обработка исходного'!J:J,ROW($B$3)+4*(ROW($B238)-ROW($B$3))+1)</f>
        <v>402</v>
      </c>
      <c r="H238" s="89">
        <f>INDEX('Обработка исходного'!K:K,ROW($B$3)+4*(ROW($B238)-ROW($B$3))+1)</f>
        <v>395</v>
      </c>
      <c r="I238" s="89">
        <f>INDEX('Обработка исходного'!L:L,ROW($B$3)+4*(ROW($B238)-ROW($B$3))+1)</f>
        <v>395</v>
      </c>
      <c r="J238" s="89">
        <f>INDEX('Обработка исходного'!M:M,ROW($B$3)+4*(ROW($B238)-ROW($B$3))+1)</f>
        <v>395</v>
      </c>
      <c r="K238" s="89">
        <f>INDEX('Обработка исходного'!N:N,ROW($B$3)+4*(ROW($B238)-ROW($B$3))+1)</f>
        <v>395</v>
      </c>
      <c r="L238" s="89" t="str">
        <f>INDEX('Обработка исходного'!O:O,ROW($B$3)+4*(ROW($B238)-ROW($B$3))+1)</f>
        <v>-</v>
      </c>
      <c r="M238" s="89" t="str">
        <f>INDEX('Обработка исходного'!P:P,ROW($B$3)+4*(ROW($B238)-ROW($B$3))+1)</f>
        <v>-</v>
      </c>
      <c r="N238" s="89" t="str">
        <f>INDEX('Обработка исходного'!Q:Q,ROW($B$3)+4*(ROW($B238)-ROW($B$3))+1)</f>
        <v>-</v>
      </c>
      <c r="O238" s="89" t="str">
        <f>INDEX('Обработка исходного'!R:R,ROW($B$3)+4*(ROW($B238)-ROW($B$3))+1)</f>
        <v>-</v>
      </c>
      <c r="P238" s="90" t="str">
        <f>INDEX('Обработка исходного'!S:S,ROW($B$3)+4*(ROW($B238)-ROW($B$3))+1)</f>
        <v>-</v>
      </c>
    </row>
    <row r="239" spans="1:16" ht="42" customHeight="1" x14ac:dyDescent="0.25">
      <c r="A239" s="79" t="str">
        <f>INDEX('Обработка исходного'!B:B,ROW($B$3)+4*(ROW($B239)-ROW($B$3)))</f>
        <v>Сталь легированная хромомолибденованадиевая</v>
      </c>
      <c r="B239" s="81" t="str">
        <f>INDEX('Обработка исходного'!D:D,ROW($B$3)+4*(ROW($B239)-ROW($B$3)))</f>
        <v>15Х3НМФА</v>
      </c>
      <c r="C239" s="78" t="str">
        <f>IF(ISBLANK(INDEX('Обработка исходного'!E:E,ROW($B$3)+4*(ROW($B239)-ROW($B$3)))),"",INDEX('Обработка исходного'!E:E,ROW($B$3)+4*(ROW($B239)-ROW($B$3))))</f>
        <v>Листы, поковки толщиной до 450 мм</v>
      </c>
      <c r="D239" s="88">
        <f>INDEX('Обработка исходного'!G:G,ROW($B$3)+4*(ROW($B239)-ROW($B$3))+1)</f>
        <v>491</v>
      </c>
      <c r="E239" s="89">
        <f>INDEX('Обработка исходного'!H:H,ROW($B$3)+4*(ROW($B239)-ROW($B$3))+1)</f>
        <v>471</v>
      </c>
      <c r="F239" s="89">
        <f>INDEX('Обработка исходного'!I:I,ROW($B$3)+4*(ROW($B239)-ROW($B$3))+1)</f>
        <v>451</v>
      </c>
      <c r="G239" s="89">
        <f>INDEX('Обработка исходного'!J:J,ROW($B$3)+4*(ROW($B239)-ROW($B$3))+1)</f>
        <v>441</v>
      </c>
      <c r="H239" s="89">
        <f>INDEX('Обработка исходного'!K:K,ROW($B$3)+4*(ROW($B239)-ROW($B$3))+1)</f>
        <v>441</v>
      </c>
      <c r="I239" s="89">
        <f>INDEX('Обработка исходного'!L:L,ROW($B$3)+4*(ROW($B239)-ROW($B$3))+1)</f>
        <v>441</v>
      </c>
      <c r="J239" s="89">
        <f>INDEX('Обработка исходного'!M:M,ROW($B$3)+4*(ROW($B239)-ROW($B$3))+1)</f>
        <v>422</v>
      </c>
      <c r="K239" s="89">
        <f>INDEX('Обработка исходного'!N:N,ROW($B$3)+4*(ROW($B239)-ROW($B$3))+1)</f>
        <v>392</v>
      </c>
      <c r="L239" s="89" t="str">
        <f>INDEX('Обработка исходного'!O:O,ROW($B$3)+4*(ROW($B239)-ROW($B$3))+1)</f>
        <v>-</v>
      </c>
      <c r="M239" s="89" t="str">
        <f>INDEX('Обработка исходного'!P:P,ROW($B$3)+4*(ROW($B239)-ROW($B$3))+1)</f>
        <v>-</v>
      </c>
      <c r="N239" s="89" t="str">
        <f>INDEX('Обработка исходного'!Q:Q,ROW($B$3)+4*(ROW($B239)-ROW($B$3))+1)</f>
        <v>-</v>
      </c>
      <c r="O239" s="89" t="str">
        <f>INDEX('Обработка исходного'!R:R,ROW($B$3)+4*(ROW($B239)-ROW($B$3))+1)</f>
        <v>-</v>
      </c>
      <c r="P239" s="90" t="str">
        <f>INDEX('Обработка исходного'!S:S,ROW($B$3)+4*(ROW($B239)-ROW($B$3))+1)</f>
        <v>-</v>
      </c>
    </row>
    <row r="240" spans="1:16" ht="42" customHeight="1" x14ac:dyDescent="0.25">
      <c r="A240" s="79" t="str">
        <f>INDEX('Обработка исходного'!B:B,ROW($B$3)+4*(ROW($B240)-ROW($B$3)))</f>
        <v>Сталь легированная хромомолибденованадиевая</v>
      </c>
      <c r="B240" s="81" t="str">
        <f>INDEX('Обработка исходного'!D:D,ROW($B$3)+4*(ROW($B240)-ROW($B$3)))</f>
        <v>15Х3НМФА-А</v>
      </c>
      <c r="C240" s="78" t="str">
        <f>IF(ISBLANK(INDEX('Обработка исходного'!E:E,ROW($B$3)+4*(ROW($B240)-ROW($B$3)))),"",INDEX('Обработка исходного'!E:E,ROW($B$3)+4*(ROW($B240)-ROW($B$3))))</f>
        <v>Листы, поковки толщиной до 450 мм</v>
      </c>
      <c r="D240" s="88">
        <f>INDEX('Обработка исходного'!G:G,ROW($B$3)+4*(ROW($B240)-ROW($B$3))+1)</f>
        <v>491</v>
      </c>
      <c r="E240" s="89">
        <f>INDEX('Обработка исходного'!H:H,ROW($B$3)+4*(ROW($B240)-ROW($B$3))+1)</f>
        <v>471</v>
      </c>
      <c r="F240" s="89">
        <f>INDEX('Обработка исходного'!I:I,ROW($B$3)+4*(ROW($B240)-ROW($B$3))+1)</f>
        <v>451</v>
      </c>
      <c r="G240" s="89">
        <f>INDEX('Обработка исходного'!J:J,ROW($B$3)+4*(ROW($B240)-ROW($B$3))+1)</f>
        <v>441</v>
      </c>
      <c r="H240" s="89">
        <f>INDEX('Обработка исходного'!K:K,ROW($B$3)+4*(ROW($B240)-ROW($B$3))+1)</f>
        <v>441</v>
      </c>
      <c r="I240" s="89">
        <f>INDEX('Обработка исходного'!L:L,ROW($B$3)+4*(ROW($B240)-ROW($B$3))+1)</f>
        <v>441</v>
      </c>
      <c r="J240" s="89">
        <f>INDEX('Обработка исходного'!M:M,ROW($B$3)+4*(ROW($B240)-ROW($B$3))+1)</f>
        <v>422</v>
      </c>
      <c r="K240" s="89">
        <f>INDEX('Обработка исходного'!N:N,ROW($B$3)+4*(ROW($B240)-ROW($B$3))+1)</f>
        <v>392</v>
      </c>
      <c r="L240" s="89" t="str">
        <f>INDEX('Обработка исходного'!O:O,ROW($B$3)+4*(ROW($B240)-ROW($B$3))+1)</f>
        <v>-</v>
      </c>
      <c r="M240" s="89" t="str">
        <f>INDEX('Обработка исходного'!P:P,ROW($B$3)+4*(ROW($B240)-ROW($B$3))+1)</f>
        <v>-</v>
      </c>
      <c r="N240" s="89" t="str">
        <f>INDEX('Обработка исходного'!Q:Q,ROW($B$3)+4*(ROW($B240)-ROW($B$3))+1)</f>
        <v>-</v>
      </c>
      <c r="O240" s="89" t="str">
        <f>INDEX('Обработка исходного'!R:R,ROW($B$3)+4*(ROW($B240)-ROW($B$3))+1)</f>
        <v>-</v>
      </c>
      <c r="P240" s="90" t="str">
        <f>INDEX('Обработка исходного'!S:S,ROW($B$3)+4*(ROW($B240)-ROW($B$3))+1)</f>
        <v>-</v>
      </c>
    </row>
    <row r="241" spans="1:16" ht="42" customHeight="1" x14ac:dyDescent="0.25">
      <c r="A241" s="79" t="str">
        <f>INDEX('Обработка исходного'!B:B,ROW($B$3)+4*(ROW($B241)-ROW($B$3)))</f>
        <v>Сталь легированная хромомолибденованадиевая</v>
      </c>
      <c r="B241" s="81" t="str">
        <f>INDEX('Обработка исходного'!D:D,ROW($B$3)+4*(ROW($B241)-ROW($B$3)))</f>
        <v>36Х2Н2МФА</v>
      </c>
      <c r="C241" s="78" t="str">
        <f>IF(ISBLANK(INDEX('Обработка исходного'!E:E,ROW($B$3)+4*(ROW($B241)-ROW($B$3)))),"",INDEX('Обработка исходного'!E:E,ROW($B$3)+4*(ROW($B241)-ROW($B$3))))</f>
        <v>Заготовки крепежных деталей толщиной до 200 мм, КП395*</v>
      </c>
      <c r="D241" s="88">
        <f>INDEX('Обработка исходного'!G:G,ROW($B$3)+4*(ROW($B241)-ROW($B$3))+1)</f>
        <v>395</v>
      </c>
      <c r="E241" s="89">
        <f>INDEX('Обработка исходного'!H:H,ROW($B$3)+4*(ROW($B241)-ROW($B$3))+1)</f>
        <v>395</v>
      </c>
      <c r="F241" s="89">
        <f>INDEX('Обработка исходного'!I:I,ROW($B$3)+4*(ROW($B241)-ROW($B$3))+1)</f>
        <v>395</v>
      </c>
      <c r="G241" s="89">
        <f>INDEX('Обработка исходного'!J:J,ROW($B$3)+4*(ROW($B241)-ROW($B$3))+1)</f>
        <v>383</v>
      </c>
      <c r="H241" s="89">
        <f>INDEX('Обработка исходного'!K:K,ROW($B$3)+4*(ROW($B241)-ROW($B$3))+1)</f>
        <v>363</v>
      </c>
      <c r="I241" s="89">
        <f>INDEX('Обработка исходного'!L:L,ROW($B$3)+4*(ROW($B241)-ROW($B$3))+1)</f>
        <v>353</v>
      </c>
      <c r="J241" s="89">
        <f>INDEX('Обработка исходного'!M:M,ROW($B$3)+4*(ROW($B241)-ROW($B$3))+1)</f>
        <v>343</v>
      </c>
      <c r="K241" s="89">
        <f>INDEX('Обработка исходного'!N:N,ROW($B$3)+4*(ROW($B241)-ROW($B$3))+1)</f>
        <v>245</v>
      </c>
      <c r="L241" s="89" t="str">
        <f>INDEX('Обработка исходного'!O:O,ROW($B$3)+4*(ROW($B241)-ROW($B$3))+1)</f>
        <v>-</v>
      </c>
      <c r="M241" s="89" t="str">
        <f>INDEX('Обработка исходного'!P:P,ROW($B$3)+4*(ROW($B241)-ROW($B$3))+1)</f>
        <v>-</v>
      </c>
      <c r="N241" s="89" t="str">
        <f>INDEX('Обработка исходного'!Q:Q,ROW($B$3)+4*(ROW($B241)-ROW($B$3))+1)</f>
        <v>-</v>
      </c>
      <c r="O241" s="89" t="str">
        <f>INDEX('Обработка исходного'!R:R,ROW($B$3)+4*(ROW($B241)-ROW($B$3))+1)</f>
        <v>-</v>
      </c>
      <c r="P241" s="90" t="str">
        <f>INDEX('Обработка исходного'!S:S,ROW($B$3)+4*(ROW($B241)-ROW($B$3))+1)</f>
        <v>-</v>
      </c>
    </row>
    <row r="242" spans="1:16" ht="42" customHeight="1" x14ac:dyDescent="0.25">
      <c r="A242" s="79" t="str">
        <f>INDEX('Обработка исходного'!B:B,ROW($B$3)+4*(ROW($B242)-ROW($B$3)))</f>
        <v>Сталь легированная хромомолибденованадиевая</v>
      </c>
      <c r="B242" s="81" t="str">
        <f>INDEX('Обработка исходного'!D:D,ROW($B$3)+4*(ROW($B242)-ROW($B$3)))</f>
        <v>36Х2Н2МФА</v>
      </c>
      <c r="C242" s="78" t="str">
        <f>IF(ISBLANK(INDEX('Обработка исходного'!E:E,ROW($B$3)+4*(ROW($B242)-ROW($B$3)))),"",INDEX('Обработка исходного'!E:E,ROW($B$3)+4*(ROW($B242)-ROW($B$3))))</f>
        <v>Заготовки крепежных деталей толщиной до 200 мм, КП490*</v>
      </c>
      <c r="D242" s="88">
        <f>INDEX('Обработка исходного'!G:G,ROW($B$3)+4*(ROW($B242)-ROW($B$3))+1)</f>
        <v>490</v>
      </c>
      <c r="E242" s="89">
        <f>INDEX('Обработка исходного'!H:H,ROW($B$3)+4*(ROW($B242)-ROW($B$3))+1)</f>
        <v>490</v>
      </c>
      <c r="F242" s="89">
        <f>INDEX('Обработка исходного'!I:I,ROW($B$3)+4*(ROW($B242)-ROW($B$3))+1)</f>
        <v>490</v>
      </c>
      <c r="G242" s="89">
        <f>INDEX('Обработка исходного'!J:J,ROW($B$3)+4*(ROW($B242)-ROW($B$3))+1)</f>
        <v>481</v>
      </c>
      <c r="H242" s="89">
        <f>INDEX('Обработка исходного'!K:K,ROW($B$3)+4*(ROW($B242)-ROW($B$3))+1)</f>
        <v>451</v>
      </c>
      <c r="I242" s="89">
        <f>INDEX('Обработка исходного'!L:L,ROW($B$3)+4*(ROW($B242)-ROW($B$3))+1)</f>
        <v>441</v>
      </c>
      <c r="J242" s="89">
        <f>INDEX('Обработка исходного'!M:M,ROW($B$3)+4*(ROW($B242)-ROW($B$3))+1)</f>
        <v>432</v>
      </c>
      <c r="K242" s="89">
        <f>INDEX('Обработка исходного'!N:N,ROW($B$3)+4*(ROW($B242)-ROW($B$3))+1)</f>
        <v>402</v>
      </c>
      <c r="L242" s="89" t="str">
        <f>INDEX('Обработка исходного'!O:O,ROW($B$3)+4*(ROW($B242)-ROW($B$3))+1)</f>
        <v>-</v>
      </c>
      <c r="M242" s="89" t="str">
        <f>INDEX('Обработка исходного'!P:P,ROW($B$3)+4*(ROW($B242)-ROW($B$3))+1)</f>
        <v>-</v>
      </c>
      <c r="N242" s="89" t="str">
        <f>INDEX('Обработка исходного'!Q:Q,ROW($B$3)+4*(ROW($B242)-ROW($B$3))+1)</f>
        <v>-</v>
      </c>
      <c r="O242" s="89" t="str">
        <f>INDEX('Обработка исходного'!R:R,ROW($B$3)+4*(ROW($B242)-ROW($B$3))+1)</f>
        <v>-</v>
      </c>
      <c r="P242" s="90" t="str">
        <f>INDEX('Обработка исходного'!S:S,ROW($B$3)+4*(ROW($B242)-ROW($B$3))+1)</f>
        <v>-</v>
      </c>
    </row>
    <row r="243" spans="1:16" ht="42" customHeight="1" x14ac:dyDescent="0.25">
      <c r="A243" s="79" t="str">
        <f>INDEX('Обработка исходного'!B:B,ROW($B$3)+4*(ROW($B243)-ROW($B$3)))</f>
        <v>Сталь легированная хромомолибденованадиевая</v>
      </c>
      <c r="B243" s="81" t="str">
        <f>INDEX('Обработка исходного'!D:D,ROW($B$3)+4*(ROW($B243)-ROW($B$3)))</f>
        <v>36Х2Н2МФА</v>
      </c>
      <c r="C243" s="78" t="str">
        <f>IF(ISBLANK(INDEX('Обработка исходного'!E:E,ROW($B$3)+4*(ROW($B243)-ROW($B$3)))),"",INDEX('Обработка исходного'!E:E,ROW($B$3)+4*(ROW($B243)-ROW($B$3))))</f>
        <v>Заготовки крепежных деталей толщиной до 200 мм, КП590*</v>
      </c>
      <c r="D243" s="88">
        <f>INDEX('Обработка исходного'!G:G,ROW($B$3)+4*(ROW($B243)-ROW($B$3))+1)</f>
        <v>590</v>
      </c>
      <c r="E243" s="89">
        <f>INDEX('Обработка исходного'!H:H,ROW($B$3)+4*(ROW($B243)-ROW($B$3))+1)</f>
        <v>590</v>
      </c>
      <c r="F243" s="89">
        <f>INDEX('Обработка исходного'!I:I,ROW($B$3)+4*(ROW($B243)-ROW($B$3))+1)</f>
        <v>590</v>
      </c>
      <c r="G243" s="89">
        <f>INDEX('Обработка исходного'!J:J,ROW($B$3)+4*(ROW($B243)-ROW($B$3))+1)</f>
        <v>569</v>
      </c>
      <c r="H243" s="89">
        <f>INDEX('Обработка исходного'!K:K,ROW($B$3)+4*(ROW($B243)-ROW($B$3))+1)</f>
        <v>540</v>
      </c>
      <c r="I243" s="89">
        <f>INDEX('Обработка исходного'!L:L,ROW($B$3)+4*(ROW($B243)-ROW($B$3))+1)</f>
        <v>530</v>
      </c>
      <c r="J243" s="89">
        <f>INDEX('Обработка исходного'!M:M,ROW($B$3)+4*(ROW($B243)-ROW($B$3))+1)</f>
        <v>510</v>
      </c>
      <c r="K243" s="89">
        <f>INDEX('Обработка исходного'!N:N,ROW($B$3)+4*(ROW($B243)-ROW($B$3))+1)</f>
        <v>441</v>
      </c>
      <c r="L243" s="89" t="str">
        <f>INDEX('Обработка исходного'!O:O,ROW($B$3)+4*(ROW($B243)-ROW($B$3))+1)</f>
        <v>-</v>
      </c>
      <c r="M243" s="89" t="str">
        <f>INDEX('Обработка исходного'!P:P,ROW($B$3)+4*(ROW($B243)-ROW($B$3))+1)</f>
        <v>-</v>
      </c>
      <c r="N243" s="89" t="str">
        <f>INDEX('Обработка исходного'!Q:Q,ROW($B$3)+4*(ROW($B243)-ROW($B$3))+1)</f>
        <v>-</v>
      </c>
      <c r="O243" s="89" t="str">
        <f>INDEX('Обработка исходного'!R:R,ROW($B$3)+4*(ROW($B243)-ROW($B$3))+1)</f>
        <v>-</v>
      </c>
      <c r="P243" s="90" t="str">
        <f>INDEX('Обработка исходного'!S:S,ROW($B$3)+4*(ROW($B243)-ROW($B$3))+1)</f>
        <v>-</v>
      </c>
    </row>
    <row r="244" spans="1:16" ht="42" customHeight="1" x14ac:dyDescent="0.25">
      <c r="A244" s="79" t="str">
        <f>INDEX('Обработка исходного'!B:B,ROW($B$3)+4*(ROW($B244)-ROW($B$3)))</f>
        <v>Сталь легированная хромомолибденованадиевая</v>
      </c>
      <c r="B244" s="81" t="str">
        <f>INDEX('Обработка исходного'!D:D,ROW($B$3)+4*(ROW($B244)-ROW($B$3)))</f>
        <v>36Х2Н2МФА</v>
      </c>
      <c r="C244" s="78" t="str">
        <f>IF(ISBLANK(INDEX('Обработка исходного'!E:E,ROW($B$3)+4*(ROW($B244)-ROW($B$3)))),"",INDEX('Обработка исходного'!E:E,ROW($B$3)+4*(ROW($B244)-ROW($B$3))))</f>
        <v>Заготовки крепежных деталей толщиной до 200 мм, КП640</v>
      </c>
      <c r="D244" s="88">
        <f>INDEX('Обработка исходного'!G:G,ROW($B$3)+4*(ROW($B244)-ROW($B$3))+1)</f>
        <v>640</v>
      </c>
      <c r="E244" s="89">
        <f>INDEX('Обработка исходного'!H:H,ROW($B$3)+4*(ROW($B244)-ROW($B$3))+1)</f>
        <v>640</v>
      </c>
      <c r="F244" s="89">
        <f>INDEX('Обработка исходного'!I:I,ROW($B$3)+4*(ROW($B244)-ROW($B$3))+1)</f>
        <v>615</v>
      </c>
      <c r="G244" s="89">
        <f>INDEX('Обработка исходного'!J:J,ROW($B$3)+4*(ROW($B244)-ROW($B$3))+1)</f>
        <v>583</v>
      </c>
      <c r="H244" s="89">
        <f>INDEX('Обработка исходного'!K:K,ROW($B$3)+4*(ROW($B244)-ROW($B$3))+1)</f>
        <v>583</v>
      </c>
      <c r="I244" s="89">
        <f>INDEX('Обработка исходного'!L:L,ROW($B$3)+4*(ROW($B244)-ROW($B$3))+1)</f>
        <v>562</v>
      </c>
      <c r="J244" s="89">
        <f>INDEX('Обработка исходного'!M:M,ROW($B$3)+4*(ROW($B244)-ROW($B$3))+1)</f>
        <v>551</v>
      </c>
      <c r="K244" s="89">
        <f>INDEX('Обработка исходного'!N:N,ROW($B$3)+4*(ROW($B244)-ROW($B$3))+1)</f>
        <v>476</v>
      </c>
      <c r="L244" s="89" t="str">
        <f>INDEX('Обработка исходного'!O:O,ROW($B$3)+4*(ROW($B244)-ROW($B$3))+1)</f>
        <v>-</v>
      </c>
      <c r="M244" s="89" t="str">
        <f>INDEX('Обработка исходного'!P:P,ROW($B$3)+4*(ROW($B244)-ROW($B$3))+1)</f>
        <v>-</v>
      </c>
      <c r="N244" s="89" t="str">
        <f>INDEX('Обработка исходного'!Q:Q,ROW($B$3)+4*(ROW($B244)-ROW($B$3))+1)</f>
        <v>-</v>
      </c>
      <c r="O244" s="89" t="str">
        <f>INDEX('Обработка исходного'!R:R,ROW($B$3)+4*(ROW($B244)-ROW($B$3))+1)</f>
        <v>-</v>
      </c>
      <c r="P244" s="90" t="str">
        <f>INDEX('Обработка исходного'!S:S,ROW($B$3)+4*(ROW($B244)-ROW($B$3))+1)</f>
        <v>-</v>
      </c>
    </row>
    <row r="245" spans="1:16" ht="42" customHeight="1" x14ac:dyDescent="0.25">
      <c r="A245" s="79" t="str">
        <f>INDEX('Обработка исходного'!B:B,ROW($B$3)+4*(ROW($B245)-ROW($B$3)))</f>
        <v>Сталь легированная хромомолибденованадиевая</v>
      </c>
      <c r="B245" s="81" t="str">
        <f>INDEX('Обработка исходного'!D:D,ROW($B$3)+4*(ROW($B245)-ROW($B$3)))</f>
        <v>36Х2Н2МФА</v>
      </c>
      <c r="C245" s="78" t="str">
        <f>IF(ISBLANK(INDEX('Обработка исходного'!E:E,ROW($B$3)+4*(ROW($B245)-ROW($B$3)))),"",INDEX('Обработка исходного'!E:E,ROW($B$3)+4*(ROW($B245)-ROW($B$3))))</f>
        <v>Заготовки крепежных деталей толщиной до 200 мм, КП685*</v>
      </c>
      <c r="D245" s="88">
        <f>INDEX('Обработка исходного'!G:G,ROW($B$3)+4*(ROW($B245)-ROW($B$3))+1)</f>
        <v>685</v>
      </c>
      <c r="E245" s="89">
        <f>INDEX('Обработка исходного'!H:H,ROW($B$3)+4*(ROW($B245)-ROW($B$3))+1)</f>
        <v>685</v>
      </c>
      <c r="F245" s="89">
        <f>INDEX('Обработка исходного'!I:I,ROW($B$3)+4*(ROW($B245)-ROW($B$3))+1)</f>
        <v>685</v>
      </c>
      <c r="G245" s="89">
        <f>INDEX('Обработка исходного'!J:J,ROW($B$3)+4*(ROW($B245)-ROW($B$3))+1)</f>
        <v>657</v>
      </c>
      <c r="H245" s="89">
        <f>INDEX('Обработка исходного'!K:K,ROW($B$3)+4*(ROW($B245)-ROW($B$3))+1)</f>
        <v>638</v>
      </c>
      <c r="I245" s="89">
        <f>INDEX('Обработка исходного'!L:L,ROW($B$3)+4*(ROW($B245)-ROW($B$3))+1)</f>
        <v>628</v>
      </c>
      <c r="J245" s="89">
        <f>INDEX('Обработка исходного'!M:M,ROW($B$3)+4*(ROW($B245)-ROW($B$3))+1)</f>
        <v>589</v>
      </c>
      <c r="K245" s="89">
        <f>INDEX('Обработка исходного'!N:N,ROW($B$3)+4*(ROW($B245)-ROW($B$3))+1)</f>
        <v>540</v>
      </c>
      <c r="L245" s="89" t="str">
        <f>INDEX('Обработка исходного'!O:O,ROW($B$3)+4*(ROW($B245)-ROW($B$3))+1)</f>
        <v>-</v>
      </c>
      <c r="M245" s="89" t="str">
        <f>INDEX('Обработка исходного'!P:P,ROW($B$3)+4*(ROW($B245)-ROW($B$3))+1)</f>
        <v>-</v>
      </c>
      <c r="N245" s="89" t="str">
        <f>INDEX('Обработка исходного'!Q:Q,ROW($B$3)+4*(ROW($B245)-ROW($B$3))+1)</f>
        <v>-</v>
      </c>
      <c r="O245" s="89" t="str">
        <f>INDEX('Обработка исходного'!R:R,ROW($B$3)+4*(ROW($B245)-ROW($B$3))+1)</f>
        <v>-</v>
      </c>
      <c r="P245" s="90" t="str">
        <f>INDEX('Обработка исходного'!S:S,ROW($B$3)+4*(ROW($B245)-ROW($B$3))+1)</f>
        <v>-</v>
      </c>
    </row>
    <row r="246" spans="1:16" ht="42" customHeight="1" x14ac:dyDescent="0.25">
      <c r="A246" s="79" t="str">
        <f>INDEX('Обработка исходного'!B:B,ROW($B$3)+4*(ROW($B246)-ROW($B$3)))</f>
        <v>Сталь легированная хромомолибденованадиевая</v>
      </c>
      <c r="B246" s="81" t="str">
        <f>INDEX('Обработка исходного'!D:D,ROW($B$3)+4*(ROW($B246)-ROW($B$3)))</f>
        <v>36Х2Н2МФА</v>
      </c>
      <c r="C246" s="78" t="str">
        <f>IF(ISBLANK(INDEX('Обработка исходного'!E:E,ROW($B$3)+4*(ROW($B246)-ROW($B$3)))),"",INDEX('Обработка исходного'!E:E,ROW($B$3)+4*(ROW($B246)-ROW($B$3))))</f>
        <v>Заготовки крепежных деталей толщиной до 200 мм, КП785*</v>
      </c>
      <c r="D246" s="88">
        <f>INDEX('Обработка исходного'!G:G,ROW($B$3)+4*(ROW($B246)-ROW($B$3))+1)</f>
        <v>785</v>
      </c>
      <c r="E246" s="89">
        <f>INDEX('Обработка исходного'!H:H,ROW($B$3)+4*(ROW($B246)-ROW($B$3))+1)</f>
        <v>785</v>
      </c>
      <c r="F246" s="89">
        <f>INDEX('Обработка исходного'!I:I,ROW($B$3)+4*(ROW($B246)-ROW($B$3))+1)</f>
        <v>785</v>
      </c>
      <c r="G246" s="89">
        <f>INDEX('Обработка исходного'!J:J,ROW($B$3)+4*(ROW($B246)-ROW($B$3))+1)</f>
        <v>755</v>
      </c>
      <c r="H246" s="89">
        <f>INDEX('Обработка исходного'!K:K,ROW($B$3)+4*(ROW($B246)-ROW($B$3))+1)</f>
        <v>726</v>
      </c>
      <c r="I246" s="89">
        <f>INDEX('Обработка исходного'!L:L,ROW($B$3)+4*(ROW($B246)-ROW($B$3))+1)</f>
        <v>716</v>
      </c>
      <c r="J246" s="89">
        <f>INDEX('Обработка исходного'!M:M,ROW($B$3)+4*(ROW($B246)-ROW($B$3))+1)</f>
        <v>687</v>
      </c>
      <c r="K246" s="89">
        <f>INDEX('Обработка исходного'!N:N,ROW($B$3)+4*(ROW($B246)-ROW($B$3))+1)</f>
        <v>638</v>
      </c>
      <c r="L246" s="89" t="str">
        <f>INDEX('Обработка исходного'!O:O,ROW($B$3)+4*(ROW($B246)-ROW($B$3))+1)</f>
        <v>-</v>
      </c>
      <c r="M246" s="89" t="str">
        <f>INDEX('Обработка исходного'!P:P,ROW($B$3)+4*(ROW($B246)-ROW($B$3))+1)</f>
        <v>-</v>
      </c>
      <c r="N246" s="89" t="str">
        <f>INDEX('Обработка исходного'!Q:Q,ROW($B$3)+4*(ROW($B246)-ROW($B$3))+1)</f>
        <v>-</v>
      </c>
      <c r="O246" s="89" t="str">
        <f>INDEX('Обработка исходного'!R:R,ROW($B$3)+4*(ROW($B246)-ROW($B$3))+1)</f>
        <v>-</v>
      </c>
      <c r="P246" s="90" t="str">
        <f>INDEX('Обработка исходного'!S:S,ROW($B$3)+4*(ROW($B246)-ROW($B$3))+1)</f>
        <v>-</v>
      </c>
    </row>
    <row r="247" spans="1:16" ht="42" customHeight="1" x14ac:dyDescent="0.25">
      <c r="A247" s="79" t="str">
        <f>INDEX('Обработка исходного'!B:B,ROW($B$3)+4*(ROW($B247)-ROW($B$3)))</f>
        <v>Сталь легированная хромомолибденованадиевая</v>
      </c>
      <c r="B247" s="81" t="str">
        <f>INDEX('Обработка исходного'!D:D,ROW($B$3)+4*(ROW($B247)-ROW($B$3)))</f>
        <v>38ХН3МФА</v>
      </c>
      <c r="C247" s="78" t="str">
        <f>IF(ISBLANK(INDEX('Обработка исходного'!E:E,ROW($B$3)+4*(ROW($B247)-ROW($B$3)))),"",INDEX('Обработка исходного'!E:E,ROW($B$3)+4*(ROW($B247)-ROW($B$3))))</f>
        <v>Заготовки крепежных деталей толщиной до 200 мм, КП490*</v>
      </c>
      <c r="D247" s="88">
        <f>INDEX('Обработка исходного'!G:G,ROW($B$3)+4*(ROW($B247)-ROW($B$3))+1)</f>
        <v>490</v>
      </c>
      <c r="E247" s="89">
        <f>INDEX('Обработка исходного'!H:H,ROW($B$3)+4*(ROW($B247)-ROW($B$3))+1)</f>
        <v>490</v>
      </c>
      <c r="F247" s="89">
        <f>INDEX('Обработка исходного'!I:I,ROW($B$3)+4*(ROW($B247)-ROW($B$3))+1)</f>
        <v>471</v>
      </c>
      <c r="G247" s="89">
        <f>INDEX('Обработка исходного'!J:J,ROW($B$3)+4*(ROW($B247)-ROW($B$3))+1)</f>
        <v>451</v>
      </c>
      <c r="H247" s="89">
        <f>INDEX('Обработка исходного'!K:K,ROW($B$3)+4*(ROW($B247)-ROW($B$3))+1)</f>
        <v>451</v>
      </c>
      <c r="I247" s="89">
        <f>INDEX('Обработка исходного'!L:L,ROW($B$3)+4*(ROW($B247)-ROW($B$3))+1)</f>
        <v>432</v>
      </c>
      <c r="J247" s="89">
        <f>INDEX('Обработка исходного'!M:M,ROW($B$3)+4*(ROW($B247)-ROW($B$3))+1)</f>
        <v>422</v>
      </c>
      <c r="K247" s="89">
        <f>INDEX('Обработка исходного'!N:N,ROW($B$3)+4*(ROW($B247)-ROW($B$3))+1)</f>
        <v>343</v>
      </c>
      <c r="L247" s="89" t="str">
        <f>INDEX('Обработка исходного'!O:O,ROW($B$3)+4*(ROW($B247)-ROW($B$3))+1)</f>
        <v>-</v>
      </c>
      <c r="M247" s="89" t="str">
        <f>INDEX('Обработка исходного'!P:P,ROW($B$3)+4*(ROW($B247)-ROW($B$3))+1)</f>
        <v>-</v>
      </c>
      <c r="N247" s="89" t="str">
        <f>INDEX('Обработка исходного'!Q:Q,ROW($B$3)+4*(ROW($B247)-ROW($B$3))+1)</f>
        <v>-</v>
      </c>
      <c r="O247" s="89" t="str">
        <f>INDEX('Обработка исходного'!R:R,ROW($B$3)+4*(ROW($B247)-ROW($B$3))+1)</f>
        <v>-</v>
      </c>
      <c r="P247" s="90" t="str">
        <f>INDEX('Обработка исходного'!S:S,ROW($B$3)+4*(ROW($B247)-ROW($B$3))+1)</f>
        <v>-</v>
      </c>
    </row>
    <row r="248" spans="1:16" ht="42" customHeight="1" x14ac:dyDescent="0.25">
      <c r="A248" s="79" t="str">
        <f>INDEX('Обработка исходного'!B:B,ROW($B$3)+4*(ROW($B248)-ROW($B$3)))</f>
        <v>Сталь легированная хромомолибденованадиевая</v>
      </c>
      <c r="B248" s="81" t="str">
        <f>INDEX('Обработка исходного'!D:D,ROW($B$3)+4*(ROW($B248)-ROW($B$3)))</f>
        <v>38ХН3МФА</v>
      </c>
      <c r="C248" s="78" t="str">
        <f>IF(ISBLANK(INDEX('Обработка исходного'!E:E,ROW($B$3)+4*(ROW($B248)-ROW($B$3)))),"",INDEX('Обработка исходного'!E:E,ROW($B$3)+4*(ROW($B248)-ROW($B$3))))</f>
        <v>Заготовки крепежных деталей толщиной до 200 мм, КП590*</v>
      </c>
      <c r="D248" s="88">
        <f>INDEX('Обработка исходного'!G:G,ROW($B$3)+4*(ROW($B248)-ROW($B$3))+1)</f>
        <v>590</v>
      </c>
      <c r="E248" s="89">
        <f>INDEX('Обработка исходного'!H:H,ROW($B$3)+4*(ROW($B248)-ROW($B$3))+1)</f>
        <v>590</v>
      </c>
      <c r="F248" s="89">
        <f>INDEX('Обработка исходного'!I:I,ROW($B$3)+4*(ROW($B248)-ROW($B$3))+1)</f>
        <v>569</v>
      </c>
      <c r="G248" s="89">
        <f>INDEX('Обработка исходного'!J:J,ROW($B$3)+4*(ROW($B248)-ROW($B$3))+1)</f>
        <v>540</v>
      </c>
      <c r="H248" s="89">
        <f>INDEX('Обработка исходного'!K:K,ROW($B$3)+4*(ROW($B248)-ROW($B$3))+1)</f>
        <v>540</v>
      </c>
      <c r="I248" s="89">
        <f>INDEX('Обработка исходного'!L:L,ROW($B$3)+4*(ROW($B248)-ROW($B$3))+1)</f>
        <v>520</v>
      </c>
      <c r="J248" s="89">
        <f>INDEX('Обработка исходного'!M:M,ROW($B$3)+4*(ROW($B248)-ROW($B$3))+1)</f>
        <v>510</v>
      </c>
      <c r="K248" s="89">
        <f>INDEX('Обработка исходного'!N:N,ROW($B$3)+4*(ROW($B248)-ROW($B$3))+1)</f>
        <v>441</v>
      </c>
      <c r="L248" s="89" t="str">
        <f>INDEX('Обработка исходного'!O:O,ROW($B$3)+4*(ROW($B248)-ROW($B$3))+1)</f>
        <v>-</v>
      </c>
      <c r="M248" s="89" t="str">
        <f>INDEX('Обработка исходного'!P:P,ROW($B$3)+4*(ROW($B248)-ROW($B$3))+1)</f>
        <v>-</v>
      </c>
      <c r="N248" s="89" t="str">
        <f>INDEX('Обработка исходного'!Q:Q,ROW($B$3)+4*(ROW($B248)-ROW($B$3))+1)</f>
        <v>-</v>
      </c>
      <c r="O248" s="89" t="str">
        <f>INDEX('Обработка исходного'!R:R,ROW($B$3)+4*(ROW($B248)-ROW($B$3))+1)</f>
        <v>-</v>
      </c>
      <c r="P248" s="90" t="str">
        <f>INDEX('Обработка исходного'!S:S,ROW($B$3)+4*(ROW($B248)-ROW($B$3))+1)</f>
        <v>-</v>
      </c>
    </row>
    <row r="249" spans="1:16" ht="42" customHeight="1" x14ac:dyDescent="0.25">
      <c r="A249" s="79" t="str">
        <f>INDEX('Обработка исходного'!B:B,ROW($B$3)+4*(ROW($B249)-ROW($B$3)))</f>
        <v>Сталь легированная хромомолибденованадиевая</v>
      </c>
      <c r="B249" s="81" t="str">
        <f>INDEX('Обработка исходного'!D:D,ROW($B$3)+4*(ROW($B249)-ROW($B$3)))</f>
        <v>38ХН3МФА</v>
      </c>
      <c r="C249" s="78" t="str">
        <f>IF(ISBLANK(INDEX('Обработка исходного'!E:E,ROW($B$3)+4*(ROW($B249)-ROW($B$3)))),"",INDEX('Обработка исходного'!E:E,ROW($B$3)+4*(ROW($B249)-ROW($B$3))))</f>
        <v>Заготовки крепежных деталей толщиной до 200 мм, КП640*</v>
      </c>
      <c r="D249" s="88">
        <f>INDEX('Обработка исходного'!G:G,ROW($B$3)+4*(ROW($B249)-ROW($B$3))+1)</f>
        <v>640</v>
      </c>
      <c r="E249" s="89">
        <f>INDEX('Обработка исходного'!H:H,ROW($B$3)+4*(ROW($B249)-ROW($B$3))+1)</f>
        <v>640</v>
      </c>
      <c r="F249" s="89">
        <f>INDEX('Обработка исходного'!I:I,ROW($B$3)+4*(ROW($B249)-ROW($B$3))+1)</f>
        <v>615</v>
      </c>
      <c r="G249" s="89">
        <f>INDEX('Обработка исходного'!J:J,ROW($B$3)+4*(ROW($B249)-ROW($B$3))+1)</f>
        <v>583</v>
      </c>
      <c r="H249" s="89">
        <f>INDEX('Обработка исходного'!K:K,ROW($B$3)+4*(ROW($B249)-ROW($B$3))+1)</f>
        <v>583</v>
      </c>
      <c r="I249" s="89">
        <f>INDEX('Обработка исходного'!L:L,ROW($B$3)+4*(ROW($B249)-ROW($B$3))+1)</f>
        <v>562</v>
      </c>
      <c r="J249" s="89">
        <f>INDEX('Обработка исходного'!M:M,ROW($B$3)+4*(ROW($B249)-ROW($B$3))+1)</f>
        <v>551</v>
      </c>
      <c r="K249" s="89">
        <f>INDEX('Обработка исходного'!N:N,ROW($B$3)+4*(ROW($B249)-ROW($B$3))+1)</f>
        <v>476</v>
      </c>
      <c r="L249" s="89" t="str">
        <f>INDEX('Обработка исходного'!O:O,ROW($B$3)+4*(ROW($B249)-ROW($B$3))+1)</f>
        <v>-</v>
      </c>
      <c r="M249" s="89" t="str">
        <f>INDEX('Обработка исходного'!P:P,ROW($B$3)+4*(ROW($B249)-ROW($B$3))+1)</f>
        <v>-</v>
      </c>
      <c r="N249" s="89" t="str">
        <f>INDEX('Обработка исходного'!Q:Q,ROW($B$3)+4*(ROW($B249)-ROW($B$3))+1)</f>
        <v>-</v>
      </c>
      <c r="O249" s="89" t="str">
        <f>INDEX('Обработка исходного'!R:R,ROW($B$3)+4*(ROW($B249)-ROW($B$3))+1)</f>
        <v>-</v>
      </c>
      <c r="P249" s="90" t="str">
        <f>INDEX('Обработка исходного'!S:S,ROW($B$3)+4*(ROW($B249)-ROW($B$3))+1)</f>
        <v>-</v>
      </c>
    </row>
    <row r="250" spans="1:16" ht="42" customHeight="1" x14ac:dyDescent="0.25">
      <c r="A250" s="79" t="str">
        <f>INDEX('Обработка исходного'!B:B,ROW($B$3)+4*(ROW($B250)-ROW($B$3)))</f>
        <v>Сталь легированная хромомолибденованадиевая</v>
      </c>
      <c r="B250" s="81" t="str">
        <f>INDEX('Обработка исходного'!D:D,ROW($B$3)+4*(ROW($B250)-ROW($B$3)))</f>
        <v>38ХН3МФА</v>
      </c>
      <c r="C250" s="78" t="str">
        <f>IF(ISBLANK(INDEX('Обработка исходного'!E:E,ROW($B$3)+4*(ROW($B250)-ROW($B$3)))),"",INDEX('Обработка исходного'!E:E,ROW($B$3)+4*(ROW($B250)-ROW($B$3))))</f>
        <v>Заготовки крепежных деталей толщиной до 200 мм, КП685*</v>
      </c>
      <c r="D250" s="88">
        <f>INDEX('Обработка исходного'!G:G,ROW($B$3)+4*(ROW($B250)-ROW($B$3))+1)</f>
        <v>685</v>
      </c>
      <c r="E250" s="89">
        <f>INDEX('Обработка исходного'!H:H,ROW($B$3)+4*(ROW($B250)-ROW($B$3))+1)</f>
        <v>685</v>
      </c>
      <c r="F250" s="89">
        <f>INDEX('Обработка исходного'!I:I,ROW($B$3)+4*(ROW($B250)-ROW($B$3))+1)</f>
        <v>657</v>
      </c>
      <c r="G250" s="89">
        <f>INDEX('Обработка исходного'!J:J,ROW($B$3)+4*(ROW($B250)-ROW($B$3))+1)</f>
        <v>638</v>
      </c>
      <c r="H250" s="89">
        <f>INDEX('Обработка исходного'!K:K,ROW($B$3)+4*(ROW($B250)-ROW($B$3))+1)</f>
        <v>628</v>
      </c>
      <c r="I250" s="89">
        <f>INDEX('Обработка исходного'!L:L,ROW($B$3)+4*(ROW($B250)-ROW($B$3))+1)</f>
        <v>608</v>
      </c>
      <c r="J250" s="89">
        <f>INDEX('Обработка исходного'!M:M,ROW($B$3)+4*(ROW($B250)-ROW($B$3))+1)</f>
        <v>589</v>
      </c>
      <c r="K250" s="89">
        <f>INDEX('Обработка исходного'!N:N,ROW($B$3)+4*(ROW($B250)-ROW($B$3))+1)</f>
        <v>540</v>
      </c>
      <c r="L250" s="89" t="str">
        <f>INDEX('Обработка исходного'!O:O,ROW($B$3)+4*(ROW($B250)-ROW($B$3))+1)</f>
        <v>-</v>
      </c>
      <c r="M250" s="89" t="str">
        <f>INDEX('Обработка исходного'!P:P,ROW($B$3)+4*(ROW($B250)-ROW($B$3))+1)</f>
        <v>-</v>
      </c>
      <c r="N250" s="89" t="str">
        <f>INDEX('Обработка исходного'!Q:Q,ROW($B$3)+4*(ROW($B250)-ROW($B$3))+1)</f>
        <v>-</v>
      </c>
      <c r="O250" s="89" t="str">
        <f>INDEX('Обработка исходного'!R:R,ROW($B$3)+4*(ROW($B250)-ROW($B$3))+1)</f>
        <v>-</v>
      </c>
      <c r="P250" s="90" t="str">
        <f>INDEX('Обработка исходного'!S:S,ROW($B$3)+4*(ROW($B250)-ROW($B$3))+1)</f>
        <v>-</v>
      </c>
    </row>
    <row r="251" spans="1:16" ht="42" customHeight="1" x14ac:dyDescent="0.25">
      <c r="A251" s="79" t="str">
        <f>INDEX('Обработка исходного'!B:B,ROW($B$3)+4*(ROW($B251)-ROW($B$3)))</f>
        <v>Сталь легированная хромомолибденованадиевая</v>
      </c>
      <c r="B251" s="81" t="str">
        <f>INDEX('Обработка исходного'!D:D,ROW($B$3)+4*(ROW($B251)-ROW($B$3)))</f>
        <v>38ХН3МФА</v>
      </c>
      <c r="C251" s="78" t="str">
        <f>IF(ISBLANK(INDEX('Обработка исходного'!E:E,ROW($B$3)+4*(ROW($B251)-ROW($B$3)))),"",INDEX('Обработка исходного'!E:E,ROW($B$3)+4*(ROW($B251)-ROW($B$3))))</f>
        <v>Заготовки крепежных деталей толщиной до 200 мм, КП785*</v>
      </c>
      <c r="D251" s="88">
        <f>INDEX('Обработка исходного'!G:G,ROW($B$3)+4*(ROW($B251)-ROW($B$3))+1)</f>
        <v>785</v>
      </c>
      <c r="E251" s="89">
        <f>INDEX('Обработка исходного'!H:H,ROW($B$3)+4*(ROW($B251)-ROW($B$3))+1)</f>
        <v>785</v>
      </c>
      <c r="F251" s="89">
        <f>INDEX('Обработка исходного'!I:I,ROW($B$3)+4*(ROW($B251)-ROW($B$3))+1)</f>
        <v>746</v>
      </c>
      <c r="G251" s="89">
        <f>INDEX('Обработка исходного'!J:J,ROW($B$3)+4*(ROW($B251)-ROW($B$3))+1)</f>
        <v>726</v>
      </c>
      <c r="H251" s="89">
        <f>INDEX('Обработка исходного'!K:K,ROW($B$3)+4*(ROW($B251)-ROW($B$3))+1)</f>
        <v>716</v>
      </c>
      <c r="I251" s="89">
        <f>INDEX('Обработка исходного'!L:L,ROW($B$3)+4*(ROW($B251)-ROW($B$3))+1)</f>
        <v>697</v>
      </c>
      <c r="J251" s="89">
        <f>INDEX('Обработка исходного'!M:M,ROW($B$3)+4*(ROW($B251)-ROW($B$3))+1)</f>
        <v>677</v>
      </c>
      <c r="K251" s="89">
        <f>INDEX('Обработка исходного'!N:N,ROW($B$3)+4*(ROW($B251)-ROW($B$3))+1)</f>
        <v>638</v>
      </c>
      <c r="L251" s="89" t="str">
        <f>INDEX('Обработка исходного'!O:O,ROW($B$3)+4*(ROW($B251)-ROW($B$3))+1)</f>
        <v>-</v>
      </c>
      <c r="M251" s="89" t="str">
        <f>INDEX('Обработка исходного'!P:P,ROW($B$3)+4*(ROW($B251)-ROW($B$3))+1)</f>
        <v>-</v>
      </c>
      <c r="N251" s="89" t="str">
        <f>INDEX('Обработка исходного'!Q:Q,ROW($B$3)+4*(ROW($B251)-ROW($B$3))+1)</f>
        <v>-</v>
      </c>
      <c r="O251" s="89" t="str">
        <f>INDEX('Обработка исходного'!R:R,ROW($B$3)+4*(ROW($B251)-ROW($B$3))+1)</f>
        <v>-</v>
      </c>
      <c r="P251" s="90" t="str">
        <f>INDEX('Обработка исходного'!S:S,ROW($B$3)+4*(ROW($B251)-ROW($B$3))+1)</f>
        <v>-</v>
      </c>
    </row>
    <row r="252" spans="1:16" ht="42" customHeight="1" x14ac:dyDescent="0.25">
      <c r="A252" s="79" t="str">
        <f>INDEX('Обработка исходного'!B:B,ROW($B$3)+4*(ROW($B252)-ROW($B$3)))</f>
        <v>Сталь легированная хромомолибденованадиевая</v>
      </c>
      <c r="B252" s="81" t="str">
        <f>INDEX('Обработка исходного'!D:D,ROW($B$3)+4*(ROW($B252)-ROW($B$3)))</f>
        <v>38ХН3МФА</v>
      </c>
      <c r="C252" s="78" t="str">
        <f>IF(ISBLANK(INDEX('Обработка исходного'!E:E,ROW($B$3)+4*(ROW($B252)-ROW($B$3)))),"",INDEX('Обработка исходного'!E:E,ROW($B$3)+4*(ROW($B252)-ROW($B$3))))</f>
        <v>Заготовки крепежных деталей толщиной до 200 мм, КП880*</v>
      </c>
      <c r="D252" s="88">
        <f>INDEX('Обработка исходного'!G:G,ROW($B$3)+4*(ROW($B252)-ROW($B$3))+1)</f>
        <v>880</v>
      </c>
      <c r="E252" s="89">
        <f>INDEX('Обработка исходного'!H:H,ROW($B$3)+4*(ROW($B252)-ROW($B$3))+1)</f>
        <v>880</v>
      </c>
      <c r="F252" s="89">
        <f>INDEX('Обработка исходного'!I:I,ROW($B$3)+4*(ROW($B252)-ROW($B$3))+1)</f>
        <v>844</v>
      </c>
      <c r="G252" s="89">
        <f>INDEX('Обработка исходного'!J:J,ROW($B$3)+4*(ROW($B252)-ROW($B$3))+1)</f>
        <v>814</v>
      </c>
      <c r="H252" s="89">
        <f>INDEX('Обработка исходного'!K:K,ROW($B$3)+4*(ROW($B252)-ROW($B$3))+1)</f>
        <v>804</v>
      </c>
      <c r="I252" s="89">
        <f>INDEX('Обработка исходного'!L:L,ROW($B$3)+4*(ROW($B252)-ROW($B$3))+1)</f>
        <v>785</v>
      </c>
      <c r="J252" s="89">
        <f>INDEX('Обработка исходного'!M:M,ROW($B$3)+4*(ROW($B252)-ROW($B$3))+1)</f>
        <v>765</v>
      </c>
      <c r="K252" s="89">
        <f>INDEX('Обработка исходного'!N:N,ROW($B$3)+4*(ROW($B252)-ROW($B$3))+1)</f>
        <v>746</v>
      </c>
      <c r="L252" s="89" t="str">
        <f>INDEX('Обработка исходного'!O:O,ROW($B$3)+4*(ROW($B252)-ROW($B$3))+1)</f>
        <v>-</v>
      </c>
      <c r="M252" s="89" t="str">
        <f>INDEX('Обработка исходного'!P:P,ROW($B$3)+4*(ROW($B252)-ROW($B$3))+1)</f>
        <v>-</v>
      </c>
      <c r="N252" s="89" t="str">
        <f>INDEX('Обработка исходного'!Q:Q,ROW($B$3)+4*(ROW($B252)-ROW($B$3))+1)</f>
        <v>-</v>
      </c>
      <c r="O252" s="89" t="str">
        <f>INDEX('Обработка исходного'!R:R,ROW($B$3)+4*(ROW($B252)-ROW($B$3))+1)</f>
        <v>-</v>
      </c>
      <c r="P252" s="90" t="str">
        <f>INDEX('Обработка исходного'!S:S,ROW($B$3)+4*(ROW($B252)-ROW($B$3))+1)</f>
        <v>-</v>
      </c>
    </row>
    <row r="253" spans="1:16" ht="42" customHeight="1" x14ac:dyDescent="0.25">
      <c r="A253" s="79" t="str">
        <f>INDEX('Обработка исходного'!B:B,ROW($B$3)+4*(ROW($B253)-ROW($B$3)))</f>
        <v>Сталь легированная хромомолибденованадиевая</v>
      </c>
      <c r="B253" s="81" t="str">
        <f>INDEX('Обработка исходного'!D:D,ROW($B$3)+4*(ROW($B253)-ROW($B$3)))</f>
        <v>20Х1М1Ф1БР</v>
      </c>
      <c r="C253" s="78" t="str">
        <f>IF(ISBLANK(INDEX('Обработка исходного'!E:E,ROW($B$3)+4*(ROW($B253)-ROW($B$3)))),"",INDEX('Обработка исходного'!E:E,ROW($B$3)+4*(ROW($B253)-ROW($B$3))))</f>
        <v>Заготовки крепежных деталей толщиной до 200 мм, КП670*</v>
      </c>
      <c r="D253" s="88">
        <f>INDEX('Обработка исходного'!G:G,ROW($B$3)+4*(ROW($B253)-ROW($B$3))+1)</f>
        <v>670</v>
      </c>
      <c r="E253" s="89">
        <f>INDEX('Обработка исходного'!H:H,ROW($B$3)+4*(ROW($B253)-ROW($B$3))+1)</f>
        <v>670</v>
      </c>
      <c r="F253" s="89">
        <f>INDEX('Обработка исходного'!I:I,ROW($B$3)+4*(ROW($B253)-ROW($B$3))+1)</f>
        <v>657</v>
      </c>
      <c r="G253" s="89">
        <f>INDEX('Обработка исходного'!J:J,ROW($B$3)+4*(ROW($B253)-ROW($B$3))+1)</f>
        <v>647</v>
      </c>
      <c r="H253" s="89">
        <f>INDEX('Обработка исходного'!K:K,ROW($B$3)+4*(ROW($B253)-ROW($B$3))+1)</f>
        <v>627</v>
      </c>
      <c r="I253" s="89">
        <f>INDEX('Обработка исходного'!L:L,ROW($B$3)+4*(ROW($B253)-ROW($B$3))+1)</f>
        <v>598</v>
      </c>
      <c r="J253" s="89">
        <f>INDEX('Обработка исходного'!M:M,ROW($B$3)+4*(ROW($B253)-ROW($B$3))+1)</f>
        <v>568</v>
      </c>
      <c r="K253" s="89">
        <f>INDEX('Обработка исходного'!N:N,ROW($B$3)+4*(ROW($B253)-ROW($B$3))+1)</f>
        <v>519</v>
      </c>
      <c r="L253" s="89">
        <f>INDEX('Обработка исходного'!O:O,ROW($B$3)+4*(ROW($B253)-ROW($B$3))+1)</f>
        <v>510</v>
      </c>
      <c r="M253" s="89">
        <f>INDEX('Обработка исходного'!P:P,ROW($B$3)+4*(ROW($B253)-ROW($B$3))+1)</f>
        <v>490</v>
      </c>
      <c r="N253" s="89">
        <f>INDEX('Обработка исходного'!Q:Q,ROW($B$3)+4*(ROW($B253)-ROW($B$3))+1)</f>
        <v>470</v>
      </c>
      <c r="O253" s="89" t="str">
        <f>INDEX('Обработка исходного'!R:R,ROW($B$3)+4*(ROW($B253)-ROW($B$3))+1)</f>
        <v>-</v>
      </c>
      <c r="P253" s="90" t="str">
        <f>INDEX('Обработка исходного'!S:S,ROW($B$3)+4*(ROW($B253)-ROW($B$3))+1)</f>
        <v>-</v>
      </c>
    </row>
    <row r="254" spans="1:16" ht="63.75" customHeight="1" x14ac:dyDescent="0.25">
      <c r="A254" s="79" t="str">
        <f>INDEX('Обработка исходного'!B:B,ROW($B$3)+4*(ROW($B254)-ROW($B$3)))</f>
        <v>Сталь легированная кремнемарганцовистая</v>
      </c>
      <c r="B254" s="81" t="str">
        <f>INDEX('Обработка исходного'!D:D,ROW($B$3)+4*(ROW($B254)-ROW($B$3)))</f>
        <v>15ГС</v>
      </c>
      <c r="C254" s="78" t="str">
        <f>IF(ISBLANK(INDEX('Обработка исходного'!E:E,ROW($B$3)+4*(ROW($B254)-ROW($B$3)))),"",INDEX('Обработка исходного'!E:E,ROW($B$3)+4*(ROW($B254)-ROW($B$3))))</f>
        <v>Трубы бесшовные горячекатаные наружным диаметром от 10 до 465 мм с толщиной стенки от 2 до 60 мм</v>
      </c>
      <c r="D254" s="88">
        <f>INDEX('Обработка исходного'!G:G,ROW($B$3)+4*(ROW($B254)-ROW($B$3))+1)</f>
        <v>275</v>
      </c>
      <c r="E254" s="89">
        <f>INDEX('Обработка исходного'!H:H,ROW($B$3)+4*(ROW($B254)-ROW($B$3))+1)</f>
        <v>265</v>
      </c>
      <c r="F254" s="89">
        <f>INDEX('Обработка исходного'!I:I,ROW($B$3)+4*(ROW($B254)-ROW($B$3))+1)</f>
        <v>265</v>
      </c>
      <c r="G254" s="89">
        <f>INDEX('Обработка исходного'!J:J,ROW($B$3)+4*(ROW($B254)-ROW($B$3))+1)</f>
        <v>255</v>
      </c>
      <c r="H254" s="89">
        <f>INDEX('Обработка исходного'!K:K,ROW($B$3)+4*(ROW($B254)-ROW($B$3))+1)</f>
        <v>255</v>
      </c>
      <c r="I254" s="89">
        <f>INDEX('Обработка исходного'!L:L,ROW($B$3)+4*(ROW($B254)-ROW($B$3))+1)</f>
        <v>245</v>
      </c>
      <c r="J254" s="89">
        <f>INDEX('Обработка исходного'!M:M,ROW($B$3)+4*(ROW($B254)-ROW($B$3))+1)</f>
        <v>226</v>
      </c>
      <c r="K254" s="89">
        <f>INDEX('Обработка исходного'!N:N,ROW($B$3)+4*(ROW($B254)-ROW($B$3))+1)</f>
        <v>196</v>
      </c>
      <c r="L254" s="89">
        <f>INDEX('Обработка исходного'!O:O,ROW($B$3)+4*(ROW($B254)-ROW($B$3))+1)</f>
        <v>167</v>
      </c>
      <c r="M254" s="89" t="str">
        <f>INDEX('Обработка исходного'!P:P,ROW($B$3)+4*(ROW($B254)-ROW($B$3))+1)</f>
        <v>-</v>
      </c>
      <c r="N254" s="89" t="str">
        <f>INDEX('Обработка исходного'!Q:Q,ROW($B$3)+4*(ROW($B254)-ROW($B$3))+1)</f>
        <v>-</v>
      </c>
      <c r="O254" s="89" t="str">
        <f>INDEX('Обработка исходного'!R:R,ROW($B$3)+4*(ROW($B254)-ROW($B$3))+1)</f>
        <v>-</v>
      </c>
      <c r="P254" s="90" t="str">
        <f>INDEX('Обработка исходного'!S:S,ROW($B$3)+4*(ROW($B254)-ROW($B$3))+1)</f>
        <v>-</v>
      </c>
    </row>
    <row r="255" spans="1:16" ht="42" customHeight="1" x14ac:dyDescent="0.25">
      <c r="A255" s="79" t="str">
        <f>INDEX('Обработка исходного'!B:B,ROW($B$3)+4*(ROW($B255)-ROW($B$3)))</f>
        <v>Сталь легированная кремнемарганцовистая</v>
      </c>
      <c r="B255" s="81" t="str">
        <f>INDEX('Обработка исходного'!D:D,ROW($B$3)+4*(ROW($B255)-ROW($B$3)))</f>
        <v>16ГС</v>
      </c>
      <c r="C255" s="78" t="str">
        <f>IF(ISBLANK(INDEX('Обработка исходного'!E:E,ROW($B$3)+4*(ROW($B255)-ROW($B$3)))),"",INDEX('Обработка исходного'!E:E,ROW($B$3)+4*(ROW($B255)-ROW($B$3))))</f>
        <v>Листы горячекатаные толщиной от 2 до 160 мм</v>
      </c>
      <c r="D255" s="88">
        <f>INDEX('Обработка исходного'!G:G,ROW($B$3)+4*(ROW($B255)-ROW($B$3))+1)</f>
        <v>245</v>
      </c>
      <c r="E255" s="89">
        <f>INDEX('Обработка исходного'!H:H,ROW($B$3)+4*(ROW($B255)-ROW($B$3))+1)</f>
        <v>235</v>
      </c>
      <c r="F255" s="89">
        <f>INDEX('Обработка исходного'!I:I,ROW($B$3)+4*(ROW($B255)-ROW($B$3))+1)</f>
        <v>235</v>
      </c>
      <c r="G255" s="89">
        <f>INDEX('Обработка исходного'!J:J,ROW($B$3)+4*(ROW($B255)-ROW($B$3))+1)</f>
        <v>226</v>
      </c>
      <c r="H255" s="89">
        <f>INDEX('Обработка исходного'!K:K,ROW($B$3)+4*(ROW($B255)-ROW($B$3))+1)</f>
        <v>216</v>
      </c>
      <c r="I255" s="89">
        <f>INDEX('Обработка исходного'!L:L,ROW($B$3)+4*(ROW($B255)-ROW($B$3))+1)</f>
        <v>216</v>
      </c>
      <c r="J255" s="89">
        <f>INDEX('Обработка исходного'!M:M,ROW($B$3)+4*(ROW($B255)-ROW($B$3))+1)</f>
        <v>196</v>
      </c>
      <c r="K255" s="89">
        <f>INDEX('Обработка исходного'!N:N,ROW($B$3)+4*(ROW($B255)-ROW($B$3))+1)</f>
        <v>177</v>
      </c>
      <c r="L255" s="89" t="str">
        <f>INDEX('Обработка исходного'!O:O,ROW($B$3)+4*(ROW($B255)-ROW($B$3))+1)</f>
        <v>-</v>
      </c>
      <c r="M255" s="89" t="str">
        <f>INDEX('Обработка исходного'!P:P,ROW($B$3)+4*(ROW($B255)-ROW($B$3))+1)</f>
        <v>-</v>
      </c>
      <c r="N255" s="89" t="str">
        <f>INDEX('Обработка исходного'!Q:Q,ROW($B$3)+4*(ROW($B255)-ROW($B$3))+1)</f>
        <v>-</v>
      </c>
      <c r="O255" s="89" t="str">
        <f>INDEX('Обработка исходного'!R:R,ROW($B$3)+4*(ROW($B255)-ROW($B$3))+1)</f>
        <v>-</v>
      </c>
      <c r="P255" s="90" t="str">
        <f>INDEX('Обработка исходного'!S:S,ROW($B$3)+4*(ROW($B255)-ROW($B$3))+1)</f>
        <v>-</v>
      </c>
    </row>
    <row r="256" spans="1:16" ht="42" customHeight="1" x14ac:dyDescent="0.25">
      <c r="A256" s="79" t="str">
        <f>INDEX('Обработка исходного'!B:B,ROW($B$3)+4*(ROW($B256)-ROW($B$3)))</f>
        <v>Сталь легированная кремнемарганцовистая</v>
      </c>
      <c r="B256" s="81" t="str">
        <f>INDEX('Обработка исходного'!D:D,ROW($B$3)+4*(ROW($B256)-ROW($B$3)))</f>
        <v>20ГСЛ</v>
      </c>
      <c r="C256" s="78" t="str">
        <f>IF(ISBLANK(INDEX('Обработка исходного'!E:E,ROW($B$3)+4*(ROW($B256)-ROW($B$3)))),"",INDEX('Обработка исходного'!E:E,ROW($B$3)+4*(ROW($B256)-ROW($B$3))))</f>
        <v>Отливки</v>
      </c>
      <c r="D256" s="88">
        <f>INDEX('Обработка исходного'!G:G,ROW($B$3)+4*(ROW($B256)-ROW($B$3))+1)</f>
        <v>275</v>
      </c>
      <c r="E256" s="89">
        <f>INDEX('Обработка исходного'!H:H,ROW($B$3)+4*(ROW($B256)-ROW($B$3))+1)</f>
        <v>275</v>
      </c>
      <c r="F256" s="89">
        <f>INDEX('Обработка исходного'!I:I,ROW($B$3)+4*(ROW($B256)-ROW($B$3))+1)</f>
        <v>255</v>
      </c>
      <c r="G256" s="89">
        <f>INDEX('Обработка исходного'!J:J,ROW($B$3)+4*(ROW($B256)-ROW($B$3))+1)</f>
        <v>235</v>
      </c>
      <c r="H256" s="89">
        <f>INDEX('Обработка исходного'!K:K,ROW($B$3)+4*(ROW($B256)-ROW($B$3))+1)</f>
        <v>226</v>
      </c>
      <c r="I256" s="89">
        <f>INDEX('Обработка исходного'!L:L,ROW($B$3)+4*(ROW($B256)-ROW($B$3))+1)</f>
        <v>196</v>
      </c>
      <c r="J256" s="89">
        <f>INDEX('Обработка исходного'!M:M,ROW($B$3)+4*(ROW($B256)-ROW($B$3))+1)</f>
        <v>186</v>
      </c>
      <c r="K256" s="89">
        <f>INDEX('Обработка исходного'!N:N,ROW($B$3)+4*(ROW($B256)-ROW($B$3))+1)</f>
        <v>186</v>
      </c>
      <c r="L256" s="89" t="str">
        <f>INDEX('Обработка исходного'!O:O,ROW($B$3)+4*(ROW($B256)-ROW($B$3))+1)</f>
        <v>-</v>
      </c>
      <c r="M256" s="89" t="str">
        <f>INDEX('Обработка исходного'!P:P,ROW($B$3)+4*(ROW($B256)-ROW($B$3))+1)</f>
        <v>-</v>
      </c>
      <c r="N256" s="89" t="str">
        <f>INDEX('Обработка исходного'!Q:Q,ROW($B$3)+4*(ROW($B256)-ROW($B$3))+1)</f>
        <v>-</v>
      </c>
      <c r="O256" s="89" t="str">
        <f>INDEX('Обработка исходного'!R:R,ROW($B$3)+4*(ROW($B256)-ROW($B$3))+1)</f>
        <v>-</v>
      </c>
      <c r="P256" s="90" t="str">
        <f>INDEX('Обработка исходного'!S:S,ROW($B$3)+4*(ROW($B256)-ROW($B$3))+1)</f>
        <v>-</v>
      </c>
    </row>
    <row r="257" spans="1:16" ht="42" customHeight="1" x14ac:dyDescent="0.25">
      <c r="A257" s="79" t="str">
        <f>INDEX('Обработка исходного'!B:B,ROW($B$3)+4*(ROW($B257)-ROW($B$3)))</f>
        <v>Сталь легированная кремнемарганцовистая</v>
      </c>
      <c r="B257" s="81" t="str">
        <f>INDEX('Обработка исходного'!D:D,ROW($B$3)+4*(ROW($B257)-ROW($B$3)))</f>
        <v>09Г2С</v>
      </c>
      <c r="C257" s="78" t="str">
        <f>IF(ISBLANK(INDEX('Обработка исходного'!E:E,ROW($B$3)+4*(ROW($B257)-ROW($B$3)))),"",INDEX('Обработка исходного'!E:E,ROW($B$3)+4*(ROW($B257)-ROW($B$3))))</f>
        <v>Прокат толщиной от 4 до 160 мм</v>
      </c>
      <c r="D257" s="88">
        <f>INDEX('Обработка исходного'!G:G,ROW($B$3)+4*(ROW($B257)-ROW($B$3))+1)</f>
        <v>245</v>
      </c>
      <c r="E257" s="89">
        <f>INDEX('Обработка исходного'!H:H,ROW($B$3)+4*(ROW($B257)-ROW($B$3))+1)</f>
        <v>235</v>
      </c>
      <c r="F257" s="89">
        <f>INDEX('Обработка исходного'!I:I,ROW($B$3)+4*(ROW($B257)-ROW($B$3))+1)</f>
        <v>235</v>
      </c>
      <c r="G257" s="89">
        <f>INDEX('Обработка исходного'!J:J,ROW($B$3)+4*(ROW($B257)-ROW($B$3))+1)</f>
        <v>226</v>
      </c>
      <c r="H257" s="89">
        <f>INDEX('Обработка исходного'!K:K,ROW($B$3)+4*(ROW($B257)-ROW($B$3))+1)</f>
        <v>216</v>
      </c>
      <c r="I257" s="89">
        <f>INDEX('Обработка исходного'!L:L,ROW($B$3)+4*(ROW($B257)-ROW($B$3))+1)</f>
        <v>216</v>
      </c>
      <c r="J257" s="89">
        <f>INDEX('Обработка исходного'!M:M,ROW($B$3)+4*(ROW($B257)-ROW($B$3))+1)</f>
        <v>196</v>
      </c>
      <c r="K257" s="89">
        <f>INDEX('Обработка исходного'!N:N,ROW($B$3)+4*(ROW($B257)-ROW($B$3))+1)</f>
        <v>177</v>
      </c>
      <c r="L257" s="89">
        <f>INDEX('Обработка исходного'!O:O,ROW($B$3)+4*(ROW($B257)-ROW($B$3))+1)</f>
        <v>157</v>
      </c>
      <c r="M257" s="89">
        <f>INDEX('Обработка исходного'!P:P,ROW($B$3)+4*(ROW($B257)-ROW($B$3))+1)</f>
        <v>157</v>
      </c>
      <c r="N257" s="89" t="str">
        <f>INDEX('Обработка исходного'!Q:Q,ROW($B$3)+4*(ROW($B257)-ROW($B$3))+1)</f>
        <v>-</v>
      </c>
      <c r="O257" s="89" t="str">
        <f>INDEX('Обработка исходного'!R:R,ROW($B$3)+4*(ROW($B257)-ROW($B$3))+1)</f>
        <v>-</v>
      </c>
      <c r="P257" s="90" t="str">
        <f>INDEX('Обработка исходного'!S:S,ROW($B$3)+4*(ROW($B257)-ROW($B$3))+1)</f>
        <v>-</v>
      </c>
    </row>
    <row r="258" spans="1:16" ht="42" customHeight="1" x14ac:dyDescent="0.25">
      <c r="A258" s="79" t="str">
        <f>INDEX('Обработка исходного'!B:B,ROW($B$3)+4*(ROW($B258)-ROW($B$3)))</f>
        <v>Сталь высокохромистая</v>
      </c>
      <c r="B258" s="81" t="str">
        <f>INDEX('Обработка исходного'!D:D,ROW($B$3)+4*(ROW($B258)-ROW($B$3)))</f>
        <v>08Х13</v>
      </c>
      <c r="C258" s="78" t="str">
        <f>IF(ISBLANK(INDEX('Обработка исходного'!E:E,ROW($B$3)+4*(ROW($B258)-ROW($B$3)))),"",INDEX('Обработка исходного'!E:E,ROW($B$3)+4*(ROW($B258)-ROW($B$3))))</f>
        <v>Листы толщиной от 4 до 50 мм</v>
      </c>
      <c r="D258" s="88">
        <f>INDEX('Обработка исходного'!G:G,ROW($B$3)+4*(ROW($B258)-ROW($B$3))+1)</f>
        <v>275</v>
      </c>
      <c r="E258" s="89">
        <f>INDEX('Обработка исходного'!H:H,ROW($B$3)+4*(ROW($B258)-ROW($B$3))+1)</f>
        <v>275</v>
      </c>
      <c r="F258" s="89">
        <f>INDEX('Обработка исходного'!I:I,ROW($B$3)+4*(ROW($B258)-ROW($B$3))+1)</f>
        <v>275</v>
      </c>
      <c r="G258" s="89">
        <f>INDEX('Обработка исходного'!J:J,ROW($B$3)+4*(ROW($B258)-ROW($B$3))+1)</f>
        <v>255</v>
      </c>
      <c r="H258" s="89">
        <f>INDEX('Обработка исходного'!K:K,ROW($B$3)+4*(ROW($B258)-ROW($B$3))+1)</f>
        <v>245</v>
      </c>
      <c r="I258" s="89">
        <f>INDEX('Обработка исходного'!L:L,ROW($B$3)+4*(ROW($B258)-ROW($B$3))+1)</f>
        <v>235</v>
      </c>
      <c r="J258" s="89">
        <f>INDEX('Обработка исходного'!M:M,ROW($B$3)+4*(ROW($B258)-ROW($B$3))+1)</f>
        <v>235</v>
      </c>
      <c r="K258" s="89" t="str">
        <f>INDEX('Обработка исходного'!N:N,ROW($B$3)+4*(ROW($B258)-ROW($B$3))+1)</f>
        <v>-</v>
      </c>
      <c r="L258" s="89" t="str">
        <f>INDEX('Обработка исходного'!O:O,ROW($B$3)+4*(ROW($B258)-ROW($B$3))+1)</f>
        <v>-</v>
      </c>
      <c r="M258" s="89" t="str">
        <f>INDEX('Обработка исходного'!P:P,ROW($B$3)+4*(ROW($B258)-ROW($B$3))+1)</f>
        <v>-</v>
      </c>
      <c r="N258" s="89" t="str">
        <f>INDEX('Обработка исходного'!Q:Q,ROW($B$3)+4*(ROW($B258)-ROW($B$3))+1)</f>
        <v>-</v>
      </c>
      <c r="O258" s="89" t="str">
        <f>INDEX('Обработка исходного'!R:R,ROW($B$3)+4*(ROW($B258)-ROW($B$3))+1)</f>
        <v>-</v>
      </c>
      <c r="P258" s="90" t="str">
        <f>INDEX('Обработка исходного'!S:S,ROW($B$3)+4*(ROW($B258)-ROW($B$3))+1)</f>
        <v>-</v>
      </c>
    </row>
    <row r="259" spans="1:16" ht="42" customHeight="1" x14ac:dyDescent="0.25">
      <c r="A259" s="79" t="str">
        <f>INDEX('Обработка исходного'!B:B,ROW($B$3)+4*(ROW($B259)-ROW($B$3)))</f>
        <v>Сталь высокохромистая</v>
      </c>
      <c r="B259" s="81" t="str">
        <f>INDEX('Обработка исходного'!D:D,ROW($B$3)+4*(ROW($B259)-ROW($B$3)))</f>
        <v>08Х13</v>
      </c>
      <c r="C259" s="78" t="str">
        <f>IF(ISBLANK(INDEX('Обработка исходного'!E:E,ROW($B$3)+4*(ROW($B259)-ROW($B$3)))),"",INDEX('Обработка исходного'!E:E,ROW($B$3)+4*(ROW($B259)-ROW($B$3))))</f>
        <v>Трубы наружным диаметром от 5 до 250 мм с толщиной стенки от 0,2 до 22 мм</v>
      </c>
      <c r="D259" s="88">
        <f>INDEX('Обработка исходного'!G:G,ROW($B$3)+4*(ROW($B259)-ROW($B$3))+1)</f>
        <v>245</v>
      </c>
      <c r="E259" s="89">
        <f>INDEX('Обработка исходного'!H:H,ROW($B$3)+4*(ROW($B259)-ROW($B$3))+1)</f>
        <v>245</v>
      </c>
      <c r="F259" s="89">
        <f>INDEX('Обработка исходного'!I:I,ROW($B$3)+4*(ROW($B259)-ROW($B$3))+1)</f>
        <v>245</v>
      </c>
      <c r="G259" s="89">
        <f>INDEX('Обработка исходного'!J:J,ROW($B$3)+4*(ROW($B259)-ROW($B$3))+1)</f>
        <v>226</v>
      </c>
      <c r="H259" s="89">
        <f>INDEX('Обработка исходного'!K:K,ROW($B$3)+4*(ROW($B259)-ROW($B$3))+1)</f>
        <v>216</v>
      </c>
      <c r="I259" s="89">
        <f>INDEX('Обработка исходного'!L:L,ROW($B$3)+4*(ROW($B259)-ROW($B$3))+1)</f>
        <v>216</v>
      </c>
      <c r="J259" s="89">
        <f>INDEX('Обработка исходного'!M:M,ROW($B$3)+4*(ROW($B259)-ROW($B$3))+1)</f>
        <v>216</v>
      </c>
      <c r="K259" s="89" t="str">
        <f>INDEX('Обработка исходного'!N:N,ROW($B$3)+4*(ROW($B259)-ROW($B$3))+1)</f>
        <v>-</v>
      </c>
      <c r="L259" s="89" t="str">
        <f>INDEX('Обработка исходного'!O:O,ROW($B$3)+4*(ROW($B259)-ROW($B$3))+1)</f>
        <v>-</v>
      </c>
      <c r="M259" s="89" t="str">
        <f>INDEX('Обработка исходного'!P:P,ROW($B$3)+4*(ROW($B259)-ROW($B$3))+1)</f>
        <v>-</v>
      </c>
      <c r="N259" s="89" t="str">
        <f>INDEX('Обработка исходного'!Q:Q,ROW($B$3)+4*(ROW($B259)-ROW($B$3))+1)</f>
        <v>-</v>
      </c>
      <c r="O259" s="89" t="str">
        <f>INDEX('Обработка исходного'!R:R,ROW($B$3)+4*(ROW($B259)-ROW($B$3))+1)</f>
        <v>-</v>
      </c>
      <c r="P259" s="90" t="str">
        <f>INDEX('Обработка исходного'!S:S,ROW($B$3)+4*(ROW($B259)-ROW($B$3))+1)</f>
        <v>-</v>
      </c>
    </row>
    <row r="260" spans="1:16" ht="42" customHeight="1" x14ac:dyDescent="0.25">
      <c r="A260" s="79" t="str">
        <f>INDEX('Обработка исходного'!B:B,ROW($B$3)+4*(ROW($B260)-ROW($B$3)))</f>
        <v>Сталь высокохромистая</v>
      </c>
      <c r="B260" s="81" t="str">
        <f>INDEX('Обработка исходного'!D:D,ROW($B$3)+4*(ROW($B260)-ROW($B$3)))</f>
        <v>20Х13</v>
      </c>
      <c r="C260" s="78" t="str">
        <f>IF(ISBLANK(INDEX('Обработка исходного'!E:E,ROW($B$3)+4*(ROW($B260)-ROW($B$3)))),"",INDEX('Обработка исходного'!E:E,ROW($B$3)+4*(ROW($B260)-ROW($B$3))))</f>
        <v>Поковки диаметром или толщиной до 300 мм</v>
      </c>
      <c r="D260" s="88">
        <f>INDEX('Обработка исходного'!G:G,ROW($B$3)+4*(ROW($B260)-ROW($B$3))+1)</f>
        <v>441</v>
      </c>
      <c r="E260" s="89">
        <f>INDEX('Обработка исходного'!H:H,ROW($B$3)+4*(ROW($B260)-ROW($B$3))+1)</f>
        <v>422</v>
      </c>
      <c r="F260" s="89">
        <f>INDEX('Обработка исходного'!I:I,ROW($B$3)+4*(ROW($B260)-ROW($B$3))+1)</f>
        <v>412</v>
      </c>
      <c r="G260" s="89">
        <f>INDEX('Обработка исходного'!J:J,ROW($B$3)+4*(ROW($B260)-ROW($B$3))+1)</f>
        <v>392</v>
      </c>
      <c r="H260" s="89">
        <f>INDEX('Обработка исходного'!K:K,ROW($B$3)+4*(ROW($B260)-ROW($B$3))+1)</f>
        <v>392</v>
      </c>
      <c r="I260" s="89">
        <f>INDEX('Обработка исходного'!L:L,ROW($B$3)+4*(ROW($B260)-ROW($B$3))+1)</f>
        <v>363</v>
      </c>
      <c r="J260" s="89">
        <f>INDEX('Обработка исходного'!M:M,ROW($B$3)+4*(ROW($B260)-ROW($B$3))+1)</f>
        <v>353</v>
      </c>
      <c r="K260" s="89" t="str">
        <f>INDEX('Обработка исходного'!N:N,ROW($B$3)+4*(ROW($B260)-ROW($B$3))+1)</f>
        <v>-</v>
      </c>
      <c r="L260" s="89" t="str">
        <f>INDEX('Обработка исходного'!O:O,ROW($B$3)+4*(ROW($B260)-ROW($B$3))+1)</f>
        <v>-</v>
      </c>
      <c r="M260" s="89" t="str">
        <f>INDEX('Обработка исходного'!P:P,ROW($B$3)+4*(ROW($B260)-ROW($B$3))+1)</f>
        <v>-</v>
      </c>
      <c r="N260" s="89" t="str">
        <f>INDEX('Обработка исходного'!Q:Q,ROW($B$3)+4*(ROW($B260)-ROW($B$3))+1)</f>
        <v>-</v>
      </c>
      <c r="O260" s="89" t="str">
        <f>INDEX('Обработка исходного'!R:R,ROW($B$3)+4*(ROW($B260)-ROW($B$3))+1)</f>
        <v>-</v>
      </c>
      <c r="P260" s="90" t="str">
        <f>INDEX('Обработка исходного'!S:S,ROW($B$3)+4*(ROW($B260)-ROW($B$3))+1)</f>
        <v>-</v>
      </c>
    </row>
    <row r="261" spans="1:16" ht="42" customHeight="1" x14ac:dyDescent="0.25">
      <c r="A261" s="79" t="str">
        <f>INDEX('Обработка исходного'!B:B,ROW($B$3)+4*(ROW($B261)-ROW($B$3)))</f>
        <v>Сталь высокохромистая</v>
      </c>
      <c r="B261" s="81" t="str">
        <f>INDEX('Обработка исходного'!D:D,ROW($B$3)+4*(ROW($B261)-ROW($B$3)))</f>
        <v>20Х13</v>
      </c>
      <c r="C261" s="78" t="str">
        <f>IF(ISBLANK(INDEX('Обработка исходного'!E:E,ROW($B$3)+4*(ROW($B261)-ROW($B$3)))),"",INDEX('Обработка исходного'!E:E,ROW($B$3)+4*(ROW($B261)-ROW($B$3))))</f>
        <v>Калиброванная сталь диаметром или стороной квадрата до 70 мм</v>
      </c>
      <c r="D261" s="88">
        <f>INDEX('Обработка исходного'!G:G,ROW($B$3)+4*(ROW($B261)-ROW($B$3))+1)</f>
        <v>441</v>
      </c>
      <c r="E261" s="89">
        <f>INDEX('Обработка исходного'!H:H,ROW($B$3)+4*(ROW($B261)-ROW($B$3))+1)</f>
        <v>422</v>
      </c>
      <c r="F261" s="89">
        <f>INDEX('Обработка исходного'!I:I,ROW($B$3)+4*(ROW($B261)-ROW($B$3))+1)</f>
        <v>412</v>
      </c>
      <c r="G261" s="89">
        <f>INDEX('Обработка исходного'!J:J,ROW($B$3)+4*(ROW($B261)-ROW($B$3))+1)</f>
        <v>392</v>
      </c>
      <c r="H261" s="89">
        <f>INDEX('Обработка исходного'!K:K,ROW($B$3)+4*(ROW($B261)-ROW($B$3))+1)</f>
        <v>392</v>
      </c>
      <c r="I261" s="89">
        <f>INDEX('Обработка исходного'!L:L,ROW($B$3)+4*(ROW($B261)-ROW($B$3))+1)</f>
        <v>363</v>
      </c>
      <c r="J261" s="89">
        <f>INDEX('Обработка исходного'!M:M,ROW($B$3)+4*(ROW($B261)-ROW($B$3))+1)</f>
        <v>353</v>
      </c>
      <c r="K261" s="89" t="str">
        <f>INDEX('Обработка исходного'!N:N,ROW($B$3)+4*(ROW($B261)-ROW($B$3))+1)</f>
        <v>-</v>
      </c>
      <c r="L261" s="89" t="str">
        <f>INDEX('Обработка исходного'!O:O,ROW($B$3)+4*(ROW($B261)-ROW($B$3))+1)</f>
        <v>-</v>
      </c>
      <c r="M261" s="89" t="str">
        <f>INDEX('Обработка исходного'!P:P,ROW($B$3)+4*(ROW($B261)-ROW($B$3))+1)</f>
        <v>-</v>
      </c>
      <c r="N261" s="89" t="str">
        <f>INDEX('Обработка исходного'!Q:Q,ROW($B$3)+4*(ROW($B261)-ROW($B$3))+1)</f>
        <v>-</v>
      </c>
      <c r="O261" s="89" t="str">
        <f>INDEX('Обработка исходного'!R:R,ROW($B$3)+4*(ROW($B261)-ROW($B$3))+1)</f>
        <v>-</v>
      </c>
      <c r="P261" s="90" t="str">
        <f>INDEX('Обработка исходного'!S:S,ROW($B$3)+4*(ROW($B261)-ROW($B$3))+1)</f>
        <v>-</v>
      </c>
    </row>
    <row r="262" spans="1:16" ht="42" customHeight="1" x14ac:dyDescent="0.25">
      <c r="A262" s="79" t="str">
        <f>INDEX('Обработка исходного'!B:B,ROW($B$3)+4*(ROW($B262)-ROW($B$3)))</f>
        <v>Сталь высокохромистая</v>
      </c>
      <c r="B262" s="81" t="str">
        <f>INDEX('Обработка исходного'!D:D,ROW($B$3)+4*(ROW($B262)-ROW($B$3)))</f>
        <v>20Х13</v>
      </c>
      <c r="C262" s="78" t="str">
        <f>IF(ISBLANK(INDEX('Обработка исходного'!E:E,ROW($B$3)+4*(ROW($B262)-ROW($B$3)))),"",INDEX('Обработка исходного'!E:E,ROW($B$3)+4*(ROW($B262)-ROW($B$3))))</f>
        <v>Горячекатаная сталь диаметром, стороной квадрата или толщиной до 60 мм</v>
      </c>
      <c r="D262" s="88">
        <f>INDEX('Обработка исходного'!G:G,ROW($B$3)+4*(ROW($B262)-ROW($B$3))+1)</f>
        <v>441</v>
      </c>
      <c r="E262" s="89">
        <f>INDEX('Обработка исходного'!H:H,ROW($B$3)+4*(ROW($B262)-ROW($B$3))+1)</f>
        <v>422</v>
      </c>
      <c r="F262" s="89">
        <f>INDEX('Обработка исходного'!I:I,ROW($B$3)+4*(ROW($B262)-ROW($B$3))+1)</f>
        <v>412</v>
      </c>
      <c r="G262" s="89">
        <f>INDEX('Обработка исходного'!J:J,ROW($B$3)+4*(ROW($B262)-ROW($B$3))+1)</f>
        <v>392</v>
      </c>
      <c r="H262" s="89">
        <f>INDEX('Обработка исходного'!K:K,ROW($B$3)+4*(ROW($B262)-ROW($B$3))+1)</f>
        <v>392</v>
      </c>
      <c r="I262" s="89">
        <f>INDEX('Обработка исходного'!L:L,ROW($B$3)+4*(ROW($B262)-ROW($B$3))+1)</f>
        <v>363</v>
      </c>
      <c r="J262" s="89">
        <f>INDEX('Обработка исходного'!M:M,ROW($B$3)+4*(ROW($B262)-ROW($B$3))+1)</f>
        <v>353</v>
      </c>
      <c r="K262" s="89" t="str">
        <f>INDEX('Обработка исходного'!N:N,ROW($B$3)+4*(ROW($B262)-ROW($B$3))+1)</f>
        <v>-</v>
      </c>
      <c r="L262" s="89" t="str">
        <f>INDEX('Обработка исходного'!O:O,ROW($B$3)+4*(ROW($B262)-ROW($B$3))+1)</f>
        <v>-</v>
      </c>
      <c r="M262" s="89" t="str">
        <f>INDEX('Обработка исходного'!P:P,ROW($B$3)+4*(ROW($B262)-ROW($B$3))+1)</f>
        <v>-</v>
      </c>
      <c r="N262" s="89" t="str">
        <f>INDEX('Обработка исходного'!Q:Q,ROW($B$3)+4*(ROW($B262)-ROW($B$3))+1)</f>
        <v>-</v>
      </c>
      <c r="O262" s="89" t="str">
        <f>INDEX('Обработка исходного'!R:R,ROW($B$3)+4*(ROW($B262)-ROW($B$3))+1)</f>
        <v>-</v>
      </c>
      <c r="P262" s="90" t="str">
        <f>INDEX('Обработка исходного'!S:S,ROW($B$3)+4*(ROW($B262)-ROW($B$3))+1)</f>
        <v>-</v>
      </c>
    </row>
    <row r="263" spans="1:16" ht="42" customHeight="1" x14ac:dyDescent="0.25">
      <c r="A263" s="79" t="str">
        <f>INDEX('Обработка исходного'!B:B,ROW($B$3)+4*(ROW($B263)-ROW($B$3)))</f>
        <v>Сталь высокохромистая</v>
      </c>
      <c r="B263" s="81" t="str">
        <f>INDEX('Обработка исходного'!D:D,ROW($B$3)+4*(ROW($B263)-ROW($B$3)))</f>
        <v>20Х13</v>
      </c>
      <c r="C263" s="78" t="str">
        <f>IF(ISBLANK(INDEX('Обработка исходного'!E:E,ROW($B$3)+4*(ROW($B263)-ROW($B$3)))),"",INDEX('Обработка исходного'!E:E,ROW($B$3)+4*(ROW($B263)-ROW($B$3))))</f>
        <v>Горячекатаная сталь диаметром, стороной квадрата или толщиной от 60 до 100 мм</v>
      </c>
      <c r="D263" s="88">
        <f>INDEX('Обработка исходного'!G:G,ROW($B$3)+4*(ROW($B263)-ROW($B$3))+1)</f>
        <v>441</v>
      </c>
      <c r="E263" s="89">
        <f>INDEX('Обработка исходного'!H:H,ROW($B$3)+4*(ROW($B263)-ROW($B$3))+1)</f>
        <v>422</v>
      </c>
      <c r="F263" s="89">
        <f>INDEX('Обработка исходного'!I:I,ROW($B$3)+4*(ROW($B263)-ROW($B$3))+1)</f>
        <v>412</v>
      </c>
      <c r="G263" s="89">
        <f>INDEX('Обработка исходного'!J:J,ROW($B$3)+4*(ROW($B263)-ROW($B$3))+1)</f>
        <v>392</v>
      </c>
      <c r="H263" s="89">
        <f>INDEX('Обработка исходного'!K:K,ROW($B$3)+4*(ROW($B263)-ROW($B$3))+1)</f>
        <v>392</v>
      </c>
      <c r="I263" s="89">
        <f>INDEX('Обработка исходного'!L:L,ROW($B$3)+4*(ROW($B263)-ROW($B$3))+1)</f>
        <v>363</v>
      </c>
      <c r="J263" s="89">
        <f>INDEX('Обработка исходного'!M:M,ROW($B$3)+4*(ROW($B263)-ROW($B$3))+1)</f>
        <v>353</v>
      </c>
      <c r="K263" s="89" t="str">
        <f>INDEX('Обработка исходного'!N:N,ROW($B$3)+4*(ROW($B263)-ROW($B$3))+1)</f>
        <v>-</v>
      </c>
      <c r="L263" s="89" t="str">
        <f>INDEX('Обработка исходного'!O:O,ROW($B$3)+4*(ROW($B263)-ROW($B$3))+1)</f>
        <v>-</v>
      </c>
      <c r="M263" s="89" t="str">
        <f>INDEX('Обработка исходного'!P:P,ROW($B$3)+4*(ROW($B263)-ROW($B$3))+1)</f>
        <v>-</v>
      </c>
      <c r="N263" s="89" t="str">
        <f>INDEX('Обработка исходного'!Q:Q,ROW($B$3)+4*(ROW($B263)-ROW($B$3))+1)</f>
        <v>-</v>
      </c>
      <c r="O263" s="89" t="str">
        <f>INDEX('Обработка исходного'!R:R,ROW($B$3)+4*(ROW($B263)-ROW($B$3))+1)</f>
        <v>-</v>
      </c>
      <c r="P263" s="90" t="str">
        <f>INDEX('Обработка исходного'!S:S,ROW($B$3)+4*(ROW($B263)-ROW($B$3))+1)</f>
        <v>-</v>
      </c>
    </row>
    <row r="264" spans="1:16" ht="42" customHeight="1" x14ac:dyDescent="0.25">
      <c r="A264" s="79" t="str">
        <f>INDEX('Обработка исходного'!B:B,ROW($B$3)+4*(ROW($B264)-ROW($B$3)))</f>
        <v>Сталь высокохромистая</v>
      </c>
      <c r="B264" s="81" t="str">
        <f>INDEX('Обработка исходного'!D:D,ROW($B$3)+4*(ROW($B264)-ROW($B$3)))</f>
        <v>20Х13</v>
      </c>
      <c r="C264" s="78" t="str">
        <f>IF(ISBLANK(INDEX('Обработка исходного'!E:E,ROW($B$3)+4*(ROW($B264)-ROW($B$3)))),"",INDEX('Обработка исходного'!E:E,ROW($B$3)+4*(ROW($B264)-ROW($B$3))))</f>
        <v>Горячекатаная сталь со стороной квадрата или толщиной от 100 до 150 мм</v>
      </c>
      <c r="D264" s="88">
        <f>INDEX('Обработка исходного'!G:G,ROW($B$3)+4*(ROW($B264)-ROW($B$3))+1)</f>
        <v>441</v>
      </c>
      <c r="E264" s="89">
        <f>INDEX('Обработка исходного'!H:H,ROW($B$3)+4*(ROW($B264)-ROW($B$3))+1)</f>
        <v>422</v>
      </c>
      <c r="F264" s="89">
        <f>INDEX('Обработка исходного'!I:I,ROW($B$3)+4*(ROW($B264)-ROW($B$3))+1)</f>
        <v>412</v>
      </c>
      <c r="G264" s="89">
        <f>INDEX('Обработка исходного'!J:J,ROW($B$3)+4*(ROW($B264)-ROW($B$3))+1)</f>
        <v>392</v>
      </c>
      <c r="H264" s="89">
        <f>INDEX('Обработка исходного'!K:K,ROW($B$3)+4*(ROW($B264)-ROW($B$3))+1)</f>
        <v>392</v>
      </c>
      <c r="I264" s="89">
        <f>INDEX('Обработка исходного'!L:L,ROW($B$3)+4*(ROW($B264)-ROW($B$3))+1)</f>
        <v>363</v>
      </c>
      <c r="J264" s="89">
        <f>INDEX('Обработка исходного'!M:M,ROW($B$3)+4*(ROW($B264)-ROW($B$3))+1)</f>
        <v>353</v>
      </c>
      <c r="K264" s="89" t="str">
        <f>INDEX('Обработка исходного'!N:N,ROW($B$3)+4*(ROW($B264)-ROW($B$3))+1)</f>
        <v>-</v>
      </c>
      <c r="L264" s="89" t="str">
        <f>INDEX('Обработка исходного'!O:O,ROW($B$3)+4*(ROW($B264)-ROW($B$3))+1)</f>
        <v>-</v>
      </c>
      <c r="M264" s="89" t="str">
        <f>INDEX('Обработка исходного'!P:P,ROW($B$3)+4*(ROW($B264)-ROW($B$3))+1)</f>
        <v>-</v>
      </c>
      <c r="N264" s="89" t="str">
        <f>INDEX('Обработка исходного'!Q:Q,ROW($B$3)+4*(ROW($B264)-ROW($B$3))+1)</f>
        <v>-</v>
      </c>
      <c r="O264" s="89" t="str">
        <f>INDEX('Обработка исходного'!R:R,ROW($B$3)+4*(ROW($B264)-ROW($B$3))+1)</f>
        <v>-</v>
      </c>
      <c r="P264" s="90" t="str">
        <f>INDEX('Обработка исходного'!S:S,ROW($B$3)+4*(ROW($B264)-ROW($B$3))+1)</f>
        <v>-</v>
      </c>
    </row>
    <row r="265" spans="1:16" ht="42" customHeight="1" x14ac:dyDescent="0.25">
      <c r="A265" s="79" t="str">
        <f>INDEX('Обработка исходного'!B:B,ROW($B$3)+4*(ROW($B265)-ROW($B$3)))</f>
        <v>Сталь высокохромистая</v>
      </c>
      <c r="B265" s="81" t="str">
        <f>INDEX('Обработка исходного'!D:D,ROW($B$3)+4*(ROW($B265)-ROW($B$3)))</f>
        <v>20Х13</v>
      </c>
      <c r="C265" s="78" t="str">
        <f>IF(ISBLANK(INDEX('Обработка исходного'!E:E,ROW($B$3)+4*(ROW($B265)-ROW($B$3)))),"",INDEX('Обработка исходного'!E:E,ROW($B$3)+4*(ROW($B265)-ROW($B$3))))</f>
        <v>Заготовки крепежных деталей, КП590*</v>
      </c>
      <c r="D265" s="88">
        <f>INDEX('Обработка исходного'!G:G,ROW($B$3)+4*(ROW($B265)-ROW($B$3))+1)</f>
        <v>590</v>
      </c>
      <c r="E265" s="89">
        <f>INDEX('Обработка исходного'!H:H,ROW($B$3)+4*(ROW($B265)-ROW($B$3))+1)</f>
        <v>559</v>
      </c>
      <c r="F265" s="89">
        <f>INDEX('Обработка исходного'!I:I,ROW($B$3)+4*(ROW($B265)-ROW($B$3))+1)</f>
        <v>549</v>
      </c>
      <c r="G265" s="89">
        <f>INDEX('Обработка исходного'!J:J,ROW($B$3)+4*(ROW($B265)-ROW($B$3))+1)</f>
        <v>520</v>
      </c>
      <c r="H265" s="89">
        <f>INDEX('Обработка исходного'!K:K,ROW($B$3)+4*(ROW($B265)-ROW($B$3))+1)</f>
        <v>520</v>
      </c>
      <c r="I265" s="89">
        <f>INDEX('Обработка исходного'!L:L,ROW($B$3)+4*(ROW($B265)-ROW($B$3))+1)</f>
        <v>481</v>
      </c>
      <c r="J265" s="89">
        <f>INDEX('Обработка исходного'!M:M,ROW($B$3)+4*(ROW($B265)-ROW($B$3))+1)</f>
        <v>471</v>
      </c>
      <c r="K265" s="89" t="str">
        <f>INDEX('Обработка исходного'!N:N,ROW($B$3)+4*(ROW($B265)-ROW($B$3))+1)</f>
        <v>-</v>
      </c>
      <c r="L265" s="89" t="str">
        <f>INDEX('Обработка исходного'!O:O,ROW($B$3)+4*(ROW($B265)-ROW($B$3))+1)</f>
        <v>-</v>
      </c>
      <c r="M265" s="89" t="str">
        <f>INDEX('Обработка исходного'!P:P,ROW($B$3)+4*(ROW($B265)-ROW($B$3))+1)</f>
        <v>-</v>
      </c>
      <c r="N265" s="89" t="str">
        <f>INDEX('Обработка исходного'!Q:Q,ROW($B$3)+4*(ROW($B265)-ROW($B$3))+1)</f>
        <v>-</v>
      </c>
      <c r="O265" s="89" t="str">
        <f>INDEX('Обработка исходного'!R:R,ROW($B$3)+4*(ROW($B265)-ROW($B$3))+1)</f>
        <v>-</v>
      </c>
      <c r="P265" s="90" t="str">
        <f>INDEX('Обработка исходного'!S:S,ROW($B$3)+4*(ROW($B265)-ROW($B$3))+1)</f>
        <v>-</v>
      </c>
    </row>
    <row r="266" spans="1:16" ht="42" customHeight="1" x14ac:dyDescent="0.25">
      <c r="A266" s="79" t="str">
        <f>INDEX('Обработка исходного'!B:B,ROW($B$3)+4*(ROW($B266)-ROW($B$3)))</f>
        <v>Сталь высокохромистая</v>
      </c>
      <c r="B266" s="81" t="str">
        <f>INDEX('Обработка исходного'!D:D,ROW($B$3)+4*(ROW($B266)-ROW($B$3)))</f>
        <v>20Х13</v>
      </c>
      <c r="C266" s="78" t="str">
        <f>IF(ISBLANK(INDEX('Обработка исходного'!E:E,ROW($B$3)+4*(ROW($B266)-ROW($B$3)))),"",INDEX('Обработка исходного'!E:E,ROW($B$3)+4*(ROW($B266)-ROW($B$3))))</f>
        <v>Листы толщиной от 4 до 50 мм</v>
      </c>
      <c r="D266" s="88">
        <f>INDEX('Обработка исходного'!G:G,ROW($B$3)+4*(ROW($B266)-ROW($B$3))+1)</f>
        <v>373</v>
      </c>
      <c r="E266" s="89">
        <f>INDEX('Обработка исходного'!H:H,ROW($B$3)+4*(ROW($B266)-ROW($B$3))+1)</f>
        <v>353</v>
      </c>
      <c r="F266" s="89">
        <f>INDEX('Обработка исходного'!I:I,ROW($B$3)+4*(ROW($B266)-ROW($B$3))+1)</f>
        <v>343</v>
      </c>
      <c r="G266" s="89">
        <f>INDEX('Обработка исходного'!J:J,ROW($B$3)+4*(ROW($B266)-ROW($B$3))+1)</f>
        <v>323</v>
      </c>
      <c r="H266" s="89">
        <f>INDEX('Обработка исходного'!K:K,ROW($B$3)+4*(ROW($B266)-ROW($B$3))+1)</f>
        <v>323</v>
      </c>
      <c r="I266" s="89">
        <f>INDEX('Обработка исходного'!L:L,ROW($B$3)+4*(ROW($B266)-ROW($B$3))+1)</f>
        <v>304</v>
      </c>
      <c r="J266" s="89">
        <f>INDEX('Обработка исходного'!M:M,ROW($B$3)+4*(ROW($B266)-ROW($B$3))+1)</f>
        <v>294</v>
      </c>
      <c r="K266" s="89" t="str">
        <f>INDEX('Обработка исходного'!N:N,ROW($B$3)+4*(ROW($B266)-ROW($B$3))+1)</f>
        <v>-</v>
      </c>
      <c r="L266" s="89" t="str">
        <f>INDEX('Обработка исходного'!O:O,ROW($B$3)+4*(ROW($B266)-ROW($B$3))+1)</f>
        <v>-</v>
      </c>
      <c r="M266" s="89" t="str">
        <f>INDEX('Обработка исходного'!P:P,ROW($B$3)+4*(ROW($B266)-ROW($B$3))+1)</f>
        <v>-</v>
      </c>
      <c r="N266" s="89" t="str">
        <f>INDEX('Обработка исходного'!Q:Q,ROW($B$3)+4*(ROW($B266)-ROW($B$3))+1)</f>
        <v>-</v>
      </c>
      <c r="O266" s="89" t="str">
        <f>INDEX('Обработка исходного'!R:R,ROW($B$3)+4*(ROW($B266)-ROW($B$3))+1)</f>
        <v>-</v>
      </c>
      <c r="P266" s="90" t="str">
        <f>INDEX('Обработка исходного'!S:S,ROW($B$3)+4*(ROW($B266)-ROW($B$3))+1)</f>
        <v>-</v>
      </c>
    </row>
    <row r="267" spans="1:16" ht="42" customHeight="1" x14ac:dyDescent="0.25">
      <c r="A267" s="79" t="str">
        <f>INDEX('Обработка исходного'!B:B,ROW($B$3)+4*(ROW($B267)-ROW($B$3)))</f>
        <v>Сталь высокохромистая</v>
      </c>
      <c r="B267" s="81" t="str">
        <f>INDEX('Обработка исходного'!D:D,ROW($B$3)+4*(ROW($B267)-ROW($B$3)))</f>
        <v>20Х12ВНМФ</v>
      </c>
      <c r="C267" s="78" t="str">
        <f>IF(ISBLANK(INDEX('Обработка исходного'!E:E,ROW($B$3)+4*(ROW($B267)-ROW($B$3)))),"",INDEX('Обработка исходного'!E:E,ROW($B$3)+4*(ROW($B267)-ROW($B$3))))</f>
        <v>Заготовки крепежных деталей толщиной до 200 мм, КП670*</v>
      </c>
      <c r="D267" s="88">
        <f>INDEX('Обработка исходного'!G:G,ROW($B$3)+4*(ROW($B267)-ROW($B$3))+1)</f>
        <v>670</v>
      </c>
      <c r="E267" s="89">
        <f>INDEX('Обработка исходного'!H:H,ROW($B$3)+4*(ROW($B267)-ROW($B$3))+1)</f>
        <v>657</v>
      </c>
      <c r="F267" s="89">
        <f>INDEX('Обработка исходного'!I:I,ROW($B$3)+4*(ROW($B267)-ROW($B$3))+1)</f>
        <v>638</v>
      </c>
      <c r="G267" s="89">
        <f>INDEX('Обработка исходного'!J:J,ROW($B$3)+4*(ROW($B267)-ROW($B$3))+1)</f>
        <v>618</v>
      </c>
      <c r="H267" s="89">
        <f>INDEX('Обработка исходного'!K:K,ROW($B$3)+4*(ROW($B267)-ROW($B$3))+1)</f>
        <v>608</v>
      </c>
      <c r="I267" s="89">
        <f>INDEX('Обработка исходного'!L:L,ROW($B$3)+4*(ROW($B267)-ROW($B$3))+1)</f>
        <v>589</v>
      </c>
      <c r="J267" s="89">
        <f>INDEX('Обработка исходного'!M:M,ROW($B$3)+4*(ROW($B267)-ROW($B$3))+1)</f>
        <v>569</v>
      </c>
      <c r="K267" s="89">
        <f>INDEX('Обработка исходного'!N:N,ROW($B$3)+4*(ROW($B267)-ROW($B$3))+1)</f>
        <v>520</v>
      </c>
      <c r="L267" s="89">
        <f>INDEX('Обработка исходного'!O:O,ROW($B$3)+4*(ROW($B267)-ROW($B$3))+1)</f>
        <v>510</v>
      </c>
      <c r="M267" s="89">
        <f>INDEX('Обработка исходного'!P:P,ROW($B$3)+4*(ROW($B267)-ROW($B$3))+1)</f>
        <v>481</v>
      </c>
      <c r="N267" s="89">
        <f>INDEX('Обработка исходного'!Q:Q,ROW($B$3)+4*(ROW($B267)-ROW($B$3))+1)</f>
        <v>461</v>
      </c>
      <c r="O267" s="89">
        <f>INDEX('Обработка исходного'!R:R,ROW($B$3)+4*(ROW($B267)-ROW($B$3))+1)</f>
        <v>0</v>
      </c>
      <c r="P267" s="90">
        <f>INDEX('Обработка исходного'!S:S,ROW($B$3)+4*(ROW($B267)-ROW($B$3))+1)</f>
        <v>0</v>
      </c>
    </row>
    <row r="268" spans="1:16" ht="42" customHeight="1" x14ac:dyDescent="0.25">
      <c r="A268" s="79" t="str">
        <f>INDEX('Обработка исходного'!B:B,ROW($B$3)+4*(ROW($B268)-ROW($B$3)))</f>
        <v>Сталь высокохромистая</v>
      </c>
      <c r="B268" s="81" t="str">
        <f>INDEX('Обработка исходного'!D:D,ROW($B$3)+4*(ROW($B268)-ROW($B$3)))</f>
        <v>09Х17Н</v>
      </c>
      <c r="C268" s="78" t="str">
        <f>IF(ISBLANK(INDEX('Обработка исходного'!E:E,ROW($B$3)+4*(ROW($B268)-ROW($B$3)))),"",INDEX('Обработка исходного'!E:E,ROW($B$3)+4*(ROW($B268)-ROW($B$3))))</f>
        <v>Поковки диаметром или толщиной под термическую обработку до 200 мм</v>
      </c>
      <c r="D268" s="88">
        <f>INDEX('Обработка исходного'!G:G,ROW($B$3)+4*(ROW($B268)-ROW($B$3))+1)</f>
        <v>343</v>
      </c>
      <c r="E268" s="89">
        <f>INDEX('Обработка исходного'!H:H,ROW($B$3)+4*(ROW($B268)-ROW($B$3))+1)</f>
        <v>343</v>
      </c>
      <c r="F268" s="89">
        <f>INDEX('Обработка исходного'!I:I,ROW($B$3)+4*(ROW($B268)-ROW($B$3))+1)</f>
        <v>333</v>
      </c>
      <c r="G268" s="89">
        <f>INDEX('Обработка исходного'!J:J,ROW($B$3)+4*(ROW($B268)-ROW($B$3))+1)</f>
        <v>323</v>
      </c>
      <c r="H268" s="89">
        <f>INDEX('Обработка исходного'!K:K,ROW($B$3)+4*(ROW($B268)-ROW($B$3))+1)</f>
        <v>314</v>
      </c>
      <c r="I268" s="89">
        <f>INDEX('Обработка исходного'!L:L,ROW($B$3)+4*(ROW($B268)-ROW($B$3))+1)</f>
        <v>304</v>
      </c>
      <c r="J268" s="89">
        <f>INDEX('Обработка исходного'!M:M,ROW($B$3)+4*(ROW($B268)-ROW($B$3))+1)</f>
        <v>304</v>
      </c>
      <c r="K268" s="89">
        <f>INDEX('Обработка исходного'!N:N,ROW($B$3)+4*(ROW($B268)-ROW($B$3))+1)</f>
        <v>294</v>
      </c>
      <c r="L268" s="89" t="str">
        <f>INDEX('Обработка исходного'!O:O,ROW($B$3)+4*(ROW($B268)-ROW($B$3))+1)</f>
        <v>-</v>
      </c>
      <c r="M268" s="89" t="str">
        <f>INDEX('Обработка исходного'!P:P,ROW($B$3)+4*(ROW($B268)-ROW($B$3))+1)</f>
        <v>-</v>
      </c>
      <c r="N268" s="89" t="str">
        <f>INDEX('Обработка исходного'!Q:Q,ROW($B$3)+4*(ROW($B268)-ROW($B$3))+1)</f>
        <v>-</v>
      </c>
      <c r="O268" s="89" t="str">
        <f>INDEX('Обработка исходного'!R:R,ROW($B$3)+4*(ROW($B268)-ROW($B$3))+1)</f>
        <v>-</v>
      </c>
      <c r="P268" s="90" t="str">
        <f>INDEX('Обработка исходного'!S:S,ROW($B$3)+4*(ROW($B268)-ROW($B$3))+1)</f>
        <v>-</v>
      </c>
    </row>
    <row r="269" spans="1:16" ht="62.25" customHeight="1" x14ac:dyDescent="0.25">
      <c r="A269" s="79" t="str">
        <f>INDEX('Обработка исходного'!B:B,ROW($B$3)+4*(ROW($B269)-ROW($B$3)))</f>
        <v>Сталь высокохромистая</v>
      </c>
      <c r="B269" s="81" t="str">
        <f>INDEX('Обработка исходного'!D:D,ROW($B$3)+4*(ROW($B269)-ROW($B$3)))</f>
        <v>09Х17Н</v>
      </c>
      <c r="C269" s="78" t="str">
        <f>IF(ISBLANK(INDEX('Обработка исходного'!E:E,ROW($B$3)+4*(ROW($B269)-ROW($B$3)))),"",INDEX('Обработка исходного'!E:E,ROW($B$3)+4*(ROW($B269)-ROW($B$3))))</f>
        <v>Заготовки в виде поковок, штамповок и прутков круглого сечения от 5 до 250 мм, квадратного от 40 до 200 мм</v>
      </c>
      <c r="D269" s="88">
        <f>INDEX('Обработка исходного'!G:G,ROW($B$3)+4*(ROW($B269)-ROW($B$3))+1)</f>
        <v>392</v>
      </c>
      <c r="E269" s="89">
        <f>INDEX('Обработка исходного'!H:H,ROW($B$3)+4*(ROW($B269)-ROW($B$3))+1)</f>
        <v>353</v>
      </c>
      <c r="F269" s="89">
        <f>INDEX('Обработка исходного'!I:I,ROW($B$3)+4*(ROW($B269)-ROW($B$3))+1)</f>
        <v>363</v>
      </c>
      <c r="G269" s="89">
        <f>INDEX('Обработка исходного'!J:J,ROW($B$3)+4*(ROW($B269)-ROW($B$3))+1)</f>
        <v>353</v>
      </c>
      <c r="H269" s="89">
        <f>INDEX('Обработка исходного'!K:K,ROW($B$3)+4*(ROW($B269)-ROW($B$3))+1)</f>
        <v>333</v>
      </c>
      <c r="I269" s="89">
        <f>INDEX('Обработка исходного'!L:L,ROW($B$3)+4*(ROW($B269)-ROW($B$3))+1)</f>
        <v>323</v>
      </c>
      <c r="J269" s="89">
        <f>INDEX('Обработка исходного'!M:M,ROW($B$3)+4*(ROW($B269)-ROW($B$3))+1)</f>
        <v>314</v>
      </c>
      <c r="K269" s="89">
        <f>INDEX('Обработка исходного'!N:N,ROW($B$3)+4*(ROW($B269)-ROW($B$3))+1)</f>
        <v>294</v>
      </c>
      <c r="L269" s="89" t="str">
        <f>INDEX('Обработка исходного'!O:O,ROW($B$3)+4*(ROW($B269)-ROW($B$3))+1)</f>
        <v>-</v>
      </c>
      <c r="M269" s="89" t="str">
        <f>INDEX('Обработка исходного'!P:P,ROW($B$3)+4*(ROW($B269)-ROW($B$3))+1)</f>
        <v>-</v>
      </c>
      <c r="N269" s="89" t="str">
        <f>INDEX('Обработка исходного'!Q:Q,ROW($B$3)+4*(ROW($B269)-ROW($B$3))+1)</f>
        <v>-</v>
      </c>
      <c r="O269" s="89" t="str">
        <f>INDEX('Обработка исходного'!R:R,ROW($B$3)+4*(ROW($B269)-ROW($B$3))+1)</f>
        <v>-</v>
      </c>
      <c r="P269" s="90" t="str">
        <f>INDEX('Обработка исходного'!S:S,ROW($B$3)+4*(ROW($B269)-ROW($B$3))+1)</f>
        <v>-</v>
      </c>
    </row>
    <row r="270" spans="1:16" ht="42" customHeight="1" x14ac:dyDescent="0.25">
      <c r="A270" s="79" t="str">
        <f>INDEX('Обработка исходного'!B:B,ROW($B$3)+4*(ROW($B270)-ROW($B$3)))</f>
        <v>Сталь высокохромистая</v>
      </c>
      <c r="B270" s="81" t="str">
        <f>INDEX('Обработка исходного'!D:D,ROW($B$3)+4*(ROW($B270)-ROW($B$3)))</f>
        <v>30Х13</v>
      </c>
      <c r="C270" s="78" t="str">
        <f>IF(ISBLANK(INDEX('Обработка исходного'!E:E,ROW($B$3)+4*(ROW($B270)-ROW($B$3)))),"",INDEX('Обработка исходного'!E:E,ROW($B$3)+4*(ROW($B270)-ROW($B$3))))</f>
        <v>Заготовки крепежных деталей толщиной или диаметром до 200 мм, КП590*</v>
      </c>
      <c r="D270" s="88">
        <f>INDEX('Обработка исходного'!G:G,ROW($B$3)+4*(ROW($B270)-ROW($B$3))+1)</f>
        <v>590</v>
      </c>
      <c r="E270" s="89">
        <f>INDEX('Обработка исходного'!H:H,ROW($B$3)+4*(ROW($B270)-ROW($B$3))+1)</f>
        <v>579</v>
      </c>
      <c r="F270" s="89">
        <f>INDEX('Обработка исходного'!I:I,ROW($B$3)+4*(ROW($B270)-ROW($B$3))+1)</f>
        <v>569</v>
      </c>
      <c r="G270" s="89">
        <f>INDEX('Обработка исходного'!J:J,ROW($B$3)+4*(ROW($B270)-ROW($B$3))+1)</f>
        <v>559</v>
      </c>
      <c r="H270" s="89">
        <f>INDEX('Обработка исходного'!K:K,ROW($B$3)+4*(ROW($B270)-ROW($B$3))+1)</f>
        <v>549</v>
      </c>
      <c r="I270" s="89">
        <f>INDEX('Обработка исходного'!L:L,ROW($B$3)+4*(ROW($B270)-ROW($B$3))+1)</f>
        <v>540</v>
      </c>
      <c r="J270" s="89">
        <f>INDEX('Обработка исходного'!M:M,ROW($B$3)+4*(ROW($B270)-ROW($B$3))+1)</f>
        <v>530</v>
      </c>
      <c r="K270" s="89" t="str">
        <f>INDEX('Обработка исходного'!N:N,ROW($B$3)+4*(ROW($B270)-ROW($B$3))+1)</f>
        <v>-</v>
      </c>
      <c r="L270" s="89" t="str">
        <f>INDEX('Обработка исходного'!O:O,ROW($B$3)+4*(ROW($B270)-ROW($B$3))+1)</f>
        <v>-</v>
      </c>
      <c r="M270" s="89" t="str">
        <f>INDEX('Обработка исходного'!P:P,ROW($B$3)+4*(ROW($B270)-ROW($B$3))+1)</f>
        <v>-</v>
      </c>
      <c r="N270" s="89" t="str">
        <f>INDEX('Обработка исходного'!Q:Q,ROW($B$3)+4*(ROW($B270)-ROW($B$3))+1)</f>
        <v>-</v>
      </c>
      <c r="O270" s="89" t="str">
        <f>INDEX('Обработка исходного'!R:R,ROW($B$3)+4*(ROW($B270)-ROW($B$3))+1)</f>
        <v>-</v>
      </c>
      <c r="P270" s="90" t="str">
        <f>INDEX('Обработка исходного'!S:S,ROW($B$3)+4*(ROW($B270)-ROW($B$3))+1)</f>
        <v>-</v>
      </c>
    </row>
    <row r="271" spans="1:16" ht="42" customHeight="1" x14ac:dyDescent="0.25">
      <c r="A271" s="79" t="str">
        <f>INDEX('Обработка исходного'!B:B,ROW($B$3)+4*(ROW($B271)-ROW($B$3)))</f>
        <v>Сталь высокохромистая</v>
      </c>
      <c r="B271" s="81" t="str">
        <f>INDEX('Обработка исходного'!D:D,ROW($B$3)+4*(ROW($B271)-ROW($B$3)))</f>
        <v>30Х13</v>
      </c>
      <c r="C271" s="78" t="str">
        <f>IF(ISBLANK(INDEX('Обработка исходного'!E:E,ROW($B$3)+4*(ROW($B271)-ROW($B$3)))),"",INDEX('Обработка исходного'!E:E,ROW($B$3)+4*(ROW($B271)-ROW($B$3))))</f>
        <v>Заготовки крепежных деталей толщиной или диаметром до 200 мм, КП685*</v>
      </c>
      <c r="D271" s="88">
        <f>INDEX('Обработка исходного'!G:G,ROW($B$3)+4*(ROW($B271)-ROW($B$3))+1)</f>
        <v>685</v>
      </c>
      <c r="E271" s="89">
        <f>INDEX('Обработка исходного'!H:H,ROW($B$3)+4*(ROW($B271)-ROW($B$3))+1)</f>
        <v>685</v>
      </c>
      <c r="F271" s="89">
        <f>INDEX('Обработка исходного'!I:I,ROW($B$3)+4*(ROW($B271)-ROW($B$3))+1)</f>
        <v>677</v>
      </c>
      <c r="G271" s="89">
        <f>INDEX('Обработка исходного'!J:J,ROW($B$3)+4*(ROW($B271)-ROW($B$3))+1)</f>
        <v>667</v>
      </c>
      <c r="H271" s="89">
        <f>INDEX('Обработка исходного'!K:K,ROW($B$3)+4*(ROW($B271)-ROW($B$3))+1)</f>
        <v>657</v>
      </c>
      <c r="I271" s="89">
        <f>INDEX('Обработка исходного'!L:L,ROW($B$3)+4*(ROW($B271)-ROW($B$3))+1)</f>
        <v>638</v>
      </c>
      <c r="J271" s="89">
        <f>INDEX('Обработка исходного'!M:M,ROW($B$3)+4*(ROW($B271)-ROW($B$3))+1)</f>
        <v>628</v>
      </c>
      <c r="K271" s="89" t="str">
        <f>INDEX('Обработка исходного'!N:N,ROW($B$3)+4*(ROW($B271)-ROW($B$3))+1)</f>
        <v>-</v>
      </c>
      <c r="L271" s="89" t="str">
        <f>INDEX('Обработка исходного'!O:O,ROW($B$3)+4*(ROW($B271)-ROW($B$3))+1)</f>
        <v>-</v>
      </c>
      <c r="M271" s="89" t="str">
        <f>INDEX('Обработка исходного'!P:P,ROW($B$3)+4*(ROW($B271)-ROW($B$3))+1)</f>
        <v>-</v>
      </c>
      <c r="N271" s="89" t="str">
        <f>INDEX('Обработка исходного'!Q:Q,ROW($B$3)+4*(ROW($B271)-ROW($B$3))+1)</f>
        <v>-</v>
      </c>
      <c r="O271" s="89" t="str">
        <f>INDEX('Обработка исходного'!R:R,ROW($B$3)+4*(ROW($B271)-ROW($B$3))+1)</f>
        <v>-</v>
      </c>
      <c r="P271" s="90" t="str">
        <f>INDEX('Обработка исходного'!S:S,ROW($B$3)+4*(ROW($B271)-ROW($B$3))+1)</f>
        <v>-</v>
      </c>
    </row>
    <row r="272" spans="1:16" ht="42" customHeight="1" x14ac:dyDescent="0.25">
      <c r="A272" s="79" t="str">
        <f>INDEX('Обработка исходного'!B:B,ROW($B$3)+4*(ROW($B272)-ROW($B$3)))</f>
        <v>Сталь высокохромистая</v>
      </c>
      <c r="B272" s="81" t="str">
        <f>INDEX('Обработка исходного'!D:D,ROW($B$3)+4*(ROW($B272)-ROW($B$3)))</f>
        <v>30Х13</v>
      </c>
      <c r="C272" s="78" t="str">
        <f>IF(ISBLANK(INDEX('Обработка исходного'!E:E,ROW($B$3)+4*(ROW($B272)-ROW($B$3)))),"",INDEX('Обработка исходного'!E:E,ROW($B$3)+4*(ROW($B272)-ROW($B$3))))</f>
        <v>Заготовки крепежных деталей толщиной или диаметром до 200 мм, КП785*</v>
      </c>
      <c r="D272" s="88">
        <f>INDEX('Обработка исходного'!G:G,ROW($B$3)+4*(ROW($B272)-ROW($B$3))+1)</f>
        <v>785</v>
      </c>
      <c r="E272" s="89">
        <f>INDEX('Обработка исходного'!H:H,ROW($B$3)+4*(ROW($B272)-ROW($B$3))+1)</f>
        <v>775</v>
      </c>
      <c r="F272" s="89">
        <f>INDEX('Обработка исходного'!I:I,ROW($B$3)+4*(ROW($B272)-ROW($B$3))+1)</f>
        <v>765</v>
      </c>
      <c r="G272" s="89">
        <f>INDEX('Обработка исходного'!J:J,ROW($B$3)+4*(ROW($B272)-ROW($B$3))+1)</f>
        <v>746</v>
      </c>
      <c r="H272" s="89">
        <f>INDEX('Обработка исходного'!K:K,ROW($B$3)+4*(ROW($B272)-ROW($B$3))+1)</f>
        <v>736</v>
      </c>
      <c r="I272" s="89">
        <f>INDEX('Обработка исходного'!L:L,ROW($B$3)+4*(ROW($B272)-ROW($B$3))+1)</f>
        <v>716</v>
      </c>
      <c r="J272" s="89">
        <f>INDEX('Обработка исходного'!M:M,ROW($B$3)+4*(ROW($B272)-ROW($B$3))+1)</f>
        <v>706</v>
      </c>
      <c r="K272" s="89" t="str">
        <f>INDEX('Обработка исходного'!N:N,ROW($B$3)+4*(ROW($B272)-ROW($B$3))+1)</f>
        <v>-</v>
      </c>
      <c r="L272" s="89" t="str">
        <f>INDEX('Обработка исходного'!O:O,ROW($B$3)+4*(ROW($B272)-ROW($B$3))+1)</f>
        <v>-</v>
      </c>
      <c r="M272" s="89" t="str">
        <f>INDEX('Обработка исходного'!P:P,ROW($B$3)+4*(ROW($B272)-ROW($B$3))+1)</f>
        <v>-</v>
      </c>
      <c r="N272" s="89" t="str">
        <f>INDEX('Обработка исходного'!Q:Q,ROW($B$3)+4*(ROW($B272)-ROW($B$3))+1)</f>
        <v>-</v>
      </c>
      <c r="O272" s="89" t="str">
        <f>INDEX('Обработка исходного'!R:R,ROW($B$3)+4*(ROW($B272)-ROW($B$3))+1)</f>
        <v>-</v>
      </c>
      <c r="P272" s="90" t="str">
        <f>INDEX('Обработка исходного'!S:S,ROW($B$3)+4*(ROW($B272)-ROW($B$3))+1)</f>
        <v>-</v>
      </c>
    </row>
    <row r="273" spans="1:16" ht="68.25" customHeight="1" x14ac:dyDescent="0.25">
      <c r="A273" s="79" t="str">
        <f>INDEX('Обработка исходного'!B:B,ROW($B$3)+4*(ROW($B273)-ROW($B$3)))</f>
        <v>Сталь высокохромистая</v>
      </c>
      <c r="B273" s="81" t="str">
        <f>INDEX('Обработка исходного'!D:D,ROW($B$3)+4*(ROW($B273)-ROW($B$3)))</f>
        <v>14Х17Н2</v>
      </c>
      <c r="C273" s="78" t="str">
        <f>IF(ISBLANK(INDEX('Обработка исходного'!E:E,ROW($B$3)+4*(ROW($B273)-ROW($B$3)))),"",INDEX('Обработка исходного'!E:E,ROW($B$3)+4*(ROW($B273)-ROW($B$3))))</f>
        <v>Сортовой прокат, заготовки крепежных деталей, поковки диаметром или толщиной под термообработку до 60 мм</v>
      </c>
      <c r="D273" s="88">
        <f>INDEX('Обработка исходного'!G:G,ROW($B$3)+4*(ROW($B273)-ROW($B$3))+1)</f>
        <v>834</v>
      </c>
      <c r="E273" s="89">
        <f>INDEX('Обработка исходного'!H:H,ROW($B$3)+4*(ROW($B273)-ROW($B$3))+1)</f>
        <v>824</v>
      </c>
      <c r="F273" s="89">
        <f>INDEX('Обработка исходного'!I:I,ROW($B$3)+4*(ROW($B273)-ROW($B$3))+1)</f>
        <v>824</v>
      </c>
      <c r="G273" s="89">
        <f>INDEX('Обработка исходного'!J:J,ROW($B$3)+4*(ROW($B273)-ROW($B$3))+1)</f>
        <v>814</v>
      </c>
      <c r="H273" s="89">
        <f>INDEX('Обработка исходного'!K:K,ROW($B$3)+4*(ROW($B273)-ROW($B$3))+1)</f>
        <v>804</v>
      </c>
      <c r="I273" s="89">
        <f>INDEX('Обработка исходного'!L:L,ROW($B$3)+4*(ROW($B273)-ROW($B$3))+1)</f>
        <v>795</v>
      </c>
      <c r="J273" s="89">
        <f>INDEX('Обработка исходного'!M:M,ROW($B$3)+4*(ROW($B273)-ROW($B$3))+1)</f>
        <v>785</v>
      </c>
      <c r="K273" s="89">
        <f>INDEX('Обработка исходного'!N:N,ROW($B$3)+4*(ROW($B273)-ROW($B$3))+1)</f>
        <v>785</v>
      </c>
      <c r="L273" s="89" t="str">
        <f>INDEX('Обработка исходного'!O:O,ROW($B$3)+4*(ROW($B273)-ROW($B$3))+1)</f>
        <v>-</v>
      </c>
      <c r="M273" s="89" t="str">
        <f>INDEX('Обработка исходного'!P:P,ROW($B$3)+4*(ROW($B273)-ROW($B$3))+1)</f>
        <v>-</v>
      </c>
      <c r="N273" s="89" t="str">
        <f>INDEX('Обработка исходного'!Q:Q,ROW($B$3)+4*(ROW($B273)-ROW($B$3))+1)</f>
        <v>-</v>
      </c>
      <c r="O273" s="89" t="str">
        <f>INDEX('Обработка исходного'!R:R,ROW($B$3)+4*(ROW($B273)-ROW($B$3))+1)</f>
        <v>-</v>
      </c>
      <c r="P273" s="90" t="str">
        <f>INDEX('Обработка исходного'!S:S,ROW($B$3)+4*(ROW($B273)-ROW($B$3))+1)</f>
        <v>-</v>
      </c>
    </row>
    <row r="274" spans="1:16" ht="70.5" customHeight="1" x14ac:dyDescent="0.25">
      <c r="A274" s="79" t="str">
        <f>INDEX('Обработка исходного'!B:B,ROW($B$3)+4*(ROW($B274)-ROW($B$3)))</f>
        <v>Сталь высокохромистая</v>
      </c>
      <c r="B274" s="81" t="str">
        <f>INDEX('Обработка исходного'!D:D,ROW($B$3)+4*(ROW($B274)-ROW($B$3)))</f>
        <v>14Х17Н2</v>
      </c>
      <c r="C274" s="78" t="str">
        <f>IF(ISBLANK(INDEX('Обработка исходного'!E:E,ROW($B$3)+4*(ROW($B274)-ROW($B$3)))),"",INDEX('Обработка исходного'!E:E,ROW($B$3)+4*(ROW($B274)-ROW($B$3))))</f>
        <v>Сортовой прокат, заготовки крепежных деталей, поковки диаметром или толщиной под термообработку более 60 мм, КП540*</v>
      </c>
      <c r="D274" s="88">
        <f>INDEX('Обработка исходного'!G:G,ROW($B$3)+4*(ROW($B274)-ROW($B$3))+1)</f>
        <v>540</v>
      </c>
      <c r="E274" s="89">
        <f>INDEX('Обработка исходного'!H:H,ROW($B$3)+4*(ROW($B274)-ROW($B$3))+1)</f>
        <v>530</v>
      </c>
      <c r="F274" s="89">
        <f>INDEX('Обработка исходного'!I:I,ROW($B$3)+4*(ROW($B274)-ROW($B$3))+1)</f>
        <v>530</v>
      </c>
      <c r="G274" s="89">
        <f>INDEX('Обработка исходного'!J:J,ROW($B$3)+4*(ROW($B274)-ROW($B$3))+1)</f>
        <v>520</v>
      </c>
      <c r="H274" s="89">
        <f>INDEX('Обработка исходного'!K:K,ROW($B$3)+4*(ROW($B274)-ROW($B$3))+1)</f>
        <v>520</v>
      </c>
      <c r="I274" s="89">
        <f>INDEX('Обработка исходного'!L:L,ROW($B$3)+4*(ROW($B274)-ROW($B$3))+1)</f>
        <v>510</v>
      </c>
      <c r="J274" s="89">
        <f>INDEX('Обработка исходного'!M:M,ROW($B$3)+4*(ROW($B274)-ROW($B$3))+1)</f>
        <v>510</v>
      </c>
      <c r="K274" s="89">
        <f>INDEX('Обработка исходного'!N:N,ROW($B$3)+4*(ROW($B274)-ROW($B$3))+1)</f>
        <v>510</v>
      </c>
      <c r="L274" s="89" t="str">
        <f>INDEX('Обработка исходного'!O:O,ROW($B$3)+4*(ROW($B274)-ROW($B$3))+1)</f>
        <v>-</v>
      </c>
      <c r="M274" s="89" t="str">
        <f>INDEX('Обработка исходного'!P:P,ROW($B$3)+4*(ROW($B274)-ROW($B$3))+1)</f>
        <v>-</v>
      </c>
      <c r="N274" s="89" t="str">
        <f>INDEX('Обработка исходного'!Q:Q,ROW($B$3)+4*(ROW($B274)-ROW($B$3))+1)</f>
        <v>-</v>
      </c>
      <c r="O274" s="89" t="str">
        <f>INDEX('Обработка исходного'!R:R,ROW($B$3)+4*(ROW($B274)-ROW($B$3))+1)</f>
        <v>-</v>
      </c>
      <c r="P274" s="90" t="str">
        <f>INDEX('Обработка исходного'!S:S,ROW($B$3)+4*(ROW($B274)-ROW($B$3))+1)</f>
        <v>-</v>
      </c>
    </row>
    <row r="275" spans="1:16" ht="42" customHeight="1" x14ac:dyDescent="0.25">
      <c r="A275" s="79" t="str">
        <f>INDEX('Обработка исходного'!B:B,ROW($B$3)+4*(ROW($B275)-ROW($B$3)))</f>
        <v>Сталь высокохромистая</v>
      </c>
      <c r="B275" s="81" t="str">
        <f>INDEX('Обработка исходного'!D:D,ROW($B$3)+4*(ROW($B275)-ROW($B$3)))</f>
        <v>08Х14МФ</v>
      </c>
      <c r="C275" s="78" t="str">
        <f>IF(ISBLANK(INDEX('Обработка исходного'!E:E,ROW($B$3)+4*(ROW($B275)-ROW($B$3)))),"",INDEX('Обработка исходного'!E:E,ROW($B$3)+4*(ROW($B275)-ROW($B$3))))</f>
        <v>Поковки, заготовки трубы, листы</v>
      </c>
      <c r="D275" s="88">
        <f>INDEX('Обработка исходного'!G:G,ROW($B$3)+4*(ROW($B275)-ROW($B$3))+1)</f>
        <v>343</v>
      </c>
      <c r="E275" s="89">
        <f>INDEX('Обработка исходного'!H:H,ROW($B$3)+4*(ROW($B275)-ROW($B$3))+1)</f>
        <v>333</v>
      </c>
      <c r="F275" s="89">
        <f>INDEX('Обработка исходного'!I:I,ROW($B$3)+4*(ROW($B275)-ROW($B$3))+1)</f>
        <v>323</v>
      </c>
      <c r="G275" s="89">
        <f>INDEX('Обработка исходного'!J:J,ROW($B$3)+4*(ROW($B275)-ROW($B$3))+1)</f>
        <v>314</v>
      </c>
      <c r="H275" s="89">
        <f>INDEX('Обработка исходного'!K:K,ROW($B$3)+4*(ROW($B275)-ROW($B$3))+1)</f>
        <v>304</v>
      </c>
      <c r="I275" s="89">
        <f>INDEX('Обработка исходного'!L:L,ROW($B$3)+4*(ROW($B275)-ROW($B$3))+1)</f>
        <v>294</v>
      </c>
      <c r="J275" s="89">
        <f>INDEX('Обработка исходного'!M:M,ROW($B$3)+4*(ROW($B275)-ROW($B$3))+1)</f>
        <v>294</v>
      </c>
      <c r="K275" s="89">
        <f>INDEX('Обработка исходного'!N:N,ROW($B$3)+4*(ROW($B275)-ROW($B$3))+1)</f>
        <v>284</v>
      </c>
      <c r="L275" s="89" t="str">
        <f>INDEX('Обработка исходного'!O:O,ROW($B$3)+4*(ROW($B275)-ROW($B$3))+1)</f>
        <v>-</v>
      </c>
      <c r="M275" s="89" t="str">
        <f>INDEX('Обработка исходного'!P:P,ROW($B$3)+4*(ROW($B275)-ROW($B$3))+1)</f>
        <v>-</v>
      </c>
      <c r="N275" s="89" t="str">
        <f>INDEX('Обработка исходного'!Q:Q,ROW($B$3)+4*(ROW($B275)-ROW($B$3))+1)</f>
        <v>-</v>
      </c>
      <c r="O275" s="89" t="str">
        <f>INDEX('Обработка исходного'!R:R,ROW($B$3)+4*(ROW($B275)-ROW($B$3))+1)</f>
        <v>-</v>
      </c>
      <c r="P275" s="90" t="str">
        <f>INDEX('Обработка исходного'!S:S,ROW($B$3)+4*(ROW($B275)-ROW($B$3))+1)</f>
        <v>-</v>
      </c>
    </row>
    <row r="276" spans="1:16" ht="42" customHeight="1" x14ac:dyDescent="0.25">
      <c r="A276" s="79" t="str">
        <f>INDEX('Обработка исходного'!B:B,ROW($B$3)+4*(ROW($B276)-ROW($B$3)))</f>
        <v>Сталь высокохромистая</v>
      </c>
      <c r="B276" s="81" t="str">
        <f>INDEX('Обработка исходного'!D:D,ROW($B$3)+4*(ROW($B276)-ROW($B$3)))</f>
        <v>08Х14МФ</v>
      </c>
      <c r="C276" s="78" t="str">
        <f>IF(ISBLANK(INDEX('Обработка исходного'!E:E,ROW($B$3)+4*(ROW($B276)-ROW($B$3)))),"",INDEX('Обработка исходного'!E:E,ROW($B$3)+4*(ROW($B276)-ROW($B$3))))</f>
        <v>Трубы, листы, предназначенные для развальцовки и штамповки</v>
      </c>
      <c r="D276" s="88">
        <f>INDEX('Обработка исходного'!G:G,ROW($B$3)+4*(ROW($B276)-ROW($B$3))+1)</f>
        <v>245</v>
      </c>
      <c r="E276" s="89">
        <f>INDEX('Обработка исходного'!H:H,ROW($B$3)+4*(ROW($B276)-ROW($B$3))+1)</f>
        <v>245</v>
      </c>
      <c r="F276" s="89">
        <f>INDEX('Обработка исходного'!I:I,ROW($B$3)+4*(ROW($B276)-ROW($B$3))+1)</f>
        <v>235</v>
      </c>
      <c r="G276" s="89">
        <f>INDEX('Обработка исходного'!J:J,ROW($B$3)+4*(ROW($B276)-ROW($B$3))+1)</f>
        <v>225</v>
      </c>
      <c r="H276" s="89">
        <f>INDEX('Обработка исходного'!K:K,ROW($B$3)+4*(ROW($B276)-ROW($B$3))+1)</f>
        <v>216</v>
      </c>
      <c r="I276" s="89">
        <f>INDEX('Обработка исходного'!L:L,ROW($B$3)+4*(ROW($B276)-ROW($B$3))+1)</f>
        <v>196</v>
      </c>
      <c r="J276" s="89">
        <f>INDEX('Обработка исходного'!M:M,ROW($B$3)+4*(ROW($B276)-ROW($B$3))+1)</f>
        <v>196</v>
      </c>
      <c r="K276" s="89">
        <f>INDEX('Обработка исходного'!N:N,ROW($B$3)+4*(ROW($B276)-ROW($B$3))+1)</f>
        <v>196</v>
      </c>
      <c r="L276" s="89" t="str">
        <f>INDEX('Обработка исходного'!O:O,ROW($B$3)+4*(ROW($B276)-ROW($B$3))+1)</f>
        <v>-</v>
      </c>
      <c r="M276" s="89" t="str">
        <f>INDEX('Обработка исходного'!P:P,ROW($B$3)+4*(ROW($B276)-ROW($B$3))+1)</f>
        <v>-</v>
      </c>
      <c r="N276" s="89" t="str">
        <f>INDEX('Обработка исходного'!Q:Q,ROW($B$3)+4*(ROW($B276)-ROW($B$3))+1)</f>
        <v>-</v>
      </c>
      <c r="O276" s="89" t="str">
        <f>INDEX('Обработка исходного'!R:R,ROW($B$3)+4*(ROW($B276)-ROW($B$3))+1)</f>
        <v>-</v>
      </c>
      <c r="P276" s="90" t="str">
        <f>INDEX('Обработка исходного'!S:S,ROW($B$3)+4*(ROW($B276)-ROW($B$3))+1)</f>
        <v>-</v>
      </c>
    </row>
    <row r="277" spans="1:16" ht="42" customHeight="1" x14ac:dyDescent="0.25">
      <c r="A277" s="79" t="str">
        <f>INDEX('Обработка исходного'!B:B,ROW($B$3)+4*(ROW($B277)-ROW($B$3)))</f>
        <v>Сталь высокохромистая</v>
      </c>
      <c r="B277" s="81" t="str">
        <f>INDEX('Обработка исходного'!D:D,ROW($B$3)+4*(ROW($B277)-ROW($B$3)))</f>
        <v>1Х12В2МФ</v>
      </c>
      <c r="C277" s="78" t="str">
        <f>IF(ISBLANK(INDEX('Обработка исходного'!E:E,ROW($B$3)+4*(ROW($B277)-ROW($B$3)))),"",INDEX('Обработка исходного'!E:E,ROW($B$3)+4*(ROW($B277)-ROW($B$3))))</f>
        <v>Трубы</v>
      </c>
      <c r="D277" s="88">
        <f>INDEX('Обработка исходного'!G:G,ROW($B$3)+4*(ROW($B277)-ROW($B$3))+1)</f>
        <v>294</v>
      </c>
      <c r="E277" s="89">
        <f>INDEX('Обработка исходного'!H:H,ROW($B$3)+4*(ROW($B277)-ROW($B$3))+1)</f>
        <v>294</v>
      </c>
      <c r="F277" s="89">
        <f>INDEX('Обработка исходного'!I:I,ROW($B$3)+4*(ROW($B277)-ROW($B$3))+1)</f>
        <v>284</v>
      </c>
      <c r="G277" s="89">
        <f>INDEX('Обработка исходного'!J:J,ROW($B$3)+4*(ROW($B277)-ROW($B$3))+1)</f>
        <v>275</v>
      </c>
      <c r="H277" s="89">
        <f>INDEX('Обработка исходного'!K:K,ROW($B$3)+4*(ROW($B277)-ROW($B$3))+1)</f>
        <v>265</v>
      </c>
      <c r="I277" s="89">
        <f>INDEX('Обработка исходного'!L:L,ROW($B$3)+4*(ROW($B277)-ROW($B$3))+1)</f>
        <v>255</v>
      </c>
      <c r="J277" s="89">
        <f>INDEX('Обработка исходного'!M:M,ROW($B$3)+4*(ROW($B277)-ROW($B$3))+1)</f>
        <v>245</v>
      </c>
      <c r="K277" s="89">
        <f>INDEX('Обработка исходного'!N:N,ROW($B$3)+4*(ROW($B277)-ROW($B$3))+1)</f>
        <v>235</v>
      </c>
      <c r="L277" s="89">
        <f>INDEX('Обработка исходного'!O:O,ROW($B$3)+4*(ROW($B277)-ROW($B$3))+1)</f>
        <v>235</v>
      </c>
      <c r="M277" s="89">
        <f>INDEX('Обработка исходного'!P:P,ROW($B$3)+4*(ROW($B277)-ROW($B$3))+1)</f>
        <v>235</v>
      </c>
      <c r="N277" s="89">
        <f>INDEX('Обработка исходного'!Q:Q,ROW($B$3)+4*(ROW($B277)-ROW($B$3))+1)</f>
        <v>235</v>
      </c>
      <c r="O277" s="89">
        <f>INDEX('Обработка исходного'!R:R,ROW($B$3)+4*(ROW($B277)-ROW($B$3))+1)</f>
        <v>196</v>
      </c>
      <c r="P277" s="90" t="str">
        <f>INDEX('Обработка исходного'!S:S,ROW($B$3)+4*(ROW($B277)-ROW($B$3))+1)</f>
        <v>-</v>
      </c>
    </row>
    <row r="278" spans="1:16" ht="42" customHeight="1" x14ac:dyDescent="0.25">
      <c r="A278" s="79" t="str">
        <f>INDEX('Обработка исходного'!B:B,ROW($B$3)+4*(ROW($B278)-ROW($B$3)))</f>
        <v>Сталь высокохромистая</v>
      </c>
      <c r="B278" s="81" t="str">
        <f>INDEX('Обработка исходного'!D:D,ROW($B$3)+4*(ROW($B278)-ROW($B$3)))</f>
        <v>18Х12ВМБФР</v>
      </c>
      <c r="C278" s="78" t="str">
        <f>IF(ISBLANK(INDEX('Обработка исходного'!E:E,ROW($B$3)+4*(ROW($B278)-ROW($B$3)))),"",INDEX('Обработка исходного'!E:E,ROW($B$3)+4*(ROW($B278)-ROW($B$3))))</f>
        <v>Заготовки крепежных деталей толщиной или диаметром 200 мм, КП670*</v>
      </c>
      <c r="D278" s="88">
        <f>INDEX('Обработка исходного'!G:G,ROW($B$3)+4*(ROW($B278)-ROW($B$3))+1)</f>
        <v>670</v>
      </c>
      <c r="E278" s="89">
        <f>INDEX('Обработка исходного'!H:H,ROW($B$3)+4*(ROW($B278)-ROW($B$3))+1)</f>
        <v>667</v>
      </c>
      <c r="F278" s="89">
        <f>INDEX('Обработка исходного'!I:I,ROW($B$3)+4*(ROW($B278)-ROW($B$3))+1)</f>
        <v>657</v>
      </c>
      <c r="G278" s="89">
        <f>INDEX('Обработка исходного'!J:J,ROW($B$3)+4*(ROW($B278)-ROW($B$3))+1)</f>
        <v>647</v>
      </c>
      <c r="H278" s="89">
        <f>INDEX('Обработка исходного'!K:K,ROW($B$3)+4*(ROW($B278)-ROW($B$3))+1)</f>
        <v>647</v>
      </c>
      <c r="I278" s="89">
        <f>INDEX('Обработка исходного'!L:L,ROW($B$3)+4*(ROW($B278)-ROW($B$3))+1)</f>
        <v>638</v>
      </c>
      <c r="J278" s="89">
        <f>INDEX('Обработка исходного'!M:M,ROW($B$3)+4*(ROW($B278)-ROW($B$3))+1)</f>
        <v>638</v>
      </c>
      <c r="K278" s="89">
        <f>INDEX('Обработка исходного'!N:N,ROW($B$3)+4*(ROW($B278)-ROW($B$3))+1)</f>
        <v>618</v>
      </c>
      <c r="L278" s="89">
        <f>INDEX('Обработка исходного'!O:O,ROW($B$3)+4*(ROW($B278)-ROW($B$3))+1)</f>
        <v>598</v>
      </c>
      <c r="M278" s="89">
        <f>INDEX('Обработка исходного'!P:P,ROW($B$3)+4*(ROW($B278)-ROW($B$3))+1)</f>
        <v>569</v>
      </c>
      <c r="N278" s="89">
        <f>INDEX('Обработка исходного'!Q:Q,ROW($B$3)+4*(ROW($B278)-ROW($B$3))+1)</f>
        <v>530</v>
      </c>
      <c r="O278" s="89" t="str">
        <f>INDEX('Обработка исходного'!R:R,ROW($B$3)+4*(ROW($B278)-ROW($B$3))+1)</f>
        <v>-</v>
      </c>
      <c r="P278" s="90" t="str">
        <f>INDEX('Обработка исходного'!S:S,ROW($B$3)+4*(ROW($B278)-ROW($B$3))+1)</f>
        <v>-</v>
      </c>
    </row>
    <row r="279" spans="1:16" ht="42" customHeight="1" x14ac:dyDescent="0.25">
      <c r="A279" s="79" t="str">
        <f>INDEX('Обработка исходного'!B:B,ROW($B$3)+4*(ROW($B279)-ROW($B$3)))</f>
        <v>Сталь высокохромистая</v>
      </c>
      <c r="B279" s="81" t="str">
        <f>INDEX('Обработка исходного'!D:D,ROW($B$3)+4*(ROW($B279)-ROW($B$3)))</f>
        <v>05Х12Н2М-ВИ</v>
      </c>
      <c r="C279" s="78" t="str">
        <f>IF(ISBLANK(INDEX('Обработка исходного'!E:E,ROW($B$3)+4*(ROW($B279)-ROW($B$3)))),"",INDEX('Обработка исходного'!E:E,ROW($B$3)+4*(ROW($B279)-ROW($B$3))))</f>
        <v>Трубы</v>
      </c>
      <c r="D279" s="88">
        <f>INDEX('Обработка исходного'!G:G,ROW($B$3)+4*(ROW($B279)-ROW($B$3))+1)</f>
        <v>372</v>
      </c>
      <c r="E279" s="89">
        <f>INDEX('Обработка исходного'!H:H,ROW($B$3)+4*(ROW($B279)-ROW($B$3))+1)</f>
        <v>372</v>
      </c>
      <c r="F279" s="89">
        <f>INDEX('Обработка исходного'!I:I,ROW($B$3)+4*(ROW($B279)-ROW($B$3))+1)</f>
        <v>372</v>
      </c>
      <c r="G279" s="89">
        <f>INDEX('Обработка исходного'!J:J,ROW($B$3)+4*(ROW($B279)-ROW($B$3))+1)</f>
        <v>372</v>
      </c>
      <c r="H279" s="89">
        <f>INDEX('Обработка исходного'!K:K,ROW($B$3)+4*(ROW($B279)-ROW($B$3))+1)</f>
        <v>363</v>
      </c>
      <c r="I279" s="89">
        <f>INDEX('Обработка исходного'!L:L,ROW($B$3)+4*(ROW($B279)-ROW($B$3))+1)</f>
        <v>353</v>
      </c>
      <c r="J279" s="89">
        <f>INDEX('Обработка исходного'!M:M,ROW($B$3)+4*(ROW($B279)-ROW($B$3))+1)</f>
        <v>333</v>
      </c>
      <c r="K279" s="89">
        <f>INDEX('Обработка исходного'!N:N,ROW($B$3)+4*(ROW($B279)-ROW($B$3))+1)</f>
        <v>333</v>
      </c>
      <c r="L279" s="89">
        <f>INDEX('Обработка исходного'!O:O,ROW($B$3)+4*(ROW($B279)-ROW($B$3))+1)</f>
        <v>314</v>
      </c>
      <c r="M279" s="89">
        <f>INDEX('Обработка исходного'!P:P,ROW($B$3)+4*(ROW($B279)-ROW($B$3))+1)</f>
        <v>304</v>
      </c>
      <c r="N279" s="89">
        <f>INDEX('Обработка исходного'!Q:Q,ROW($B$3)+4*(ROW($B279)-ROW($B$3))+1)</f>
        <v>284</v>
      </c>
      <c r="O279" s="89">
        <f>INDEX('Обработка исходного'!R:R,ROW($B$3)+4*(ROW($B279)-ROW($B$3))+1)</f>
        <v>274</v>
      </c>
      <c r="P279" s="90" t="str">
        <f>INDEX('Обработка исходного'!S:S,ROW($B$3)+4*(ROW($B279)-ROW($B$3))+1)</f>
        <v>-</v>
      </c>
    </row>
    <row r="280" spans="1:16" ht="42" customHeight="1" x14ac:dyDescent="0.25">
      <c r="A280" s="79" t="str">
        <f>INDEX('Обработка исходного'!B:B,ROW($B$3)+4*(ROW($B280)-ROW($B$3)))</f>
        <v>Сталь высокохромистая</v>
      </c>
      <c r="B280" s="81" t="str">
        <f>INDEX('Обработка исходного'!D:D,ROW($B$3)+4*(ROW($B280)-ROW($B$3)))</f>
        <v>05Х12Н2М</v>
      </c>
      <c r="C280" s="78" t="str">
        <f>IF(ISBLANK(INDEX('Обработка исходного'!E:E,ROW($B$3)+4*(ROW($B280)-ROW($B$3)))),"",INDEX('Обработка исходного'!E:E,ROW($B$3)+4*(ROW($B280)-ROW($B$3))))</f>
        <v>Трубы</v>
      </c>
      <c r="D280" s="88">
        <f>INDEX('Обработка исходного'!G:G,ROW($B$3)+4*(ROW($B280)-ROW($B$3))+1)</f>
        <v>372</v>
      </c>
      <c r="E280" s="89">
        <f>INDEX('Обработка исходного'!H:H,ROW($B$3)+4*(ROW($B280)-ROW($B$3))+1)</f>
        <v>372</v>
      </c>
      <c r="F280" s="89">
        <f>INDEX('Обработка исходного'!I:I,ROW($B$3)+4*(ROW($B280)-ROW($B$3))+1)</f>
        <v>372</v>
      </c>
      <c r="G280" s="89">
        <f>INDEX('Обработка исходного'!J:J,ROW($B$3)+4*(ROW($B280)-ROW($B$3))+1)</f>
        <v>372</v>
      </c>
      <c r="H280" s="89">
        <f>INDEX('Обработка исходного'!K:K,ROW($B$3)+4*(ROW($B280)-ROW($B$3))+1)</f>
        <v>363</v>
      </c>
      <c r="I280" s="89">
        <f>INDEX('Обработка исходного'!L:L,ROW($B$3)+4*(ROW($B280)-ROW($B$3))+1)</f>
        <v>353</v>
      </c>
      <c r="J280" s="89">
        <f>INDEX('Обработка исходного'!M:M,ROW($B$3)+4*(ROW($B280)-ROW($B$3))+1)</f>
        <v>333</v>
      </c>
      <c r="K280" s="89">
        <f>INDEX('Обработка исходного'!N:N,ROW($B$3)+4*(ROW($B280)-ROW($B$3))+1)</f>
        <v>333</v>
      </c>
      <c r="L280" s="89">
        <f>INDEX('Обработка исходного'!O:O,ROW($B$3)+4*(ROW($B280)-ROW($B$3))+1)</f>
        <v>314</v>
      </c>
      <c r="M280" s="89">
        <f>INDEX('Обработка исходного'!P:P,ROW($B$3)+4*(ROW($B280)-ROW($B$3))+1)</f>
        <v>304</v>
      </c>
      <c r="N280" s="89">
        <f>INDEX('Обработка исходного'!Q:Q,ROW($B$3)+4*(ROW($B280)-ROW($B$3))+1)</f>
        <v>284</v>
      </c>
      <c r="O280" s="89">
        <f>INDEX('Обработка исходного'!R:R,ROW($B$3)+4*(ROW($B280)-ROW($B$3))+1)</f>
        <v>274</v>
      </c>
      <c r="P280" s="90" t="str">
        <f>INDEX('Обработка исходного'!S:S,ROW($B$3)+4*(ROW($B280)-ROW($B$3))+1)</f>
        <v>-</v>
      </c>
    </row>
    <row r="281" spans="1:16" ht="42" customHeight="1" x14ac:dyDescent="0.25">
      <c r="A281" s="79" t="str">
        <f>INDEX('Обработка исходного'!B:B,ROW($B$3)+4*(ROW($B281)-ROW($B$3)))</f>
        <v>Сталь высокохромистая</v>
      </c>
      <c r="B281" s="81" t="str">
        <f>INDEX('Обработка исходного'!D:D,ROW($B$3)+4*(ROW($B281)-ROW($B$3)))</f>
        <v>05Х12Н2М</v>
      </c>
      <c r="C281" s="78" t="str">
        <f>IF(ISBLANK(INDEX('Обработка исходного'!E:E,ROW($B$3)+4*(ROW($B281)-ROW($B$3)))),"",INDEX('Обработка исходного'!E:E,ROW($B$3)+4*(ROW($B281)-ROW($B$3))))</f>
        <v>Поковки, лист</v>
      </c>
      <c r="D281" s="88">
        <f>INDEX('Обработка исходного'!G:G,ROW($B$3)+4*(ROW($B281)-ROW($B$3))+1)</f>
        <v>372</v>
      </c>
      <c r="E281" s="89">
        <f>INDEX('Обработка исходного'!H:H,ROW($B$3)+4*(ROW($B281)-ROW($B$3))+1)</f>
        <v>372</v>
      </c>
      <c r="F281" s="89">
        <f>INDEX('Обработка исходного'!I:I,ROW($B$3)+4*(ROW($B281)-ROW($B$3))+1)</f>
        <v>372</v>
      </c>
      <c r="G281" s="89">
        <f>INDEX('Обработка исходного'!J:J,ROW($B$3)+4*(ROW($B281)-ROW($B$3))+1)</f>
        <v>372</v>
      </c>
      <c r="H281" s="89">
        <f>INDEX('Обработка исходного'!K:K,ROW($B$3)+4*(ROW($B281)-ROW($B$3))+1)</f>
        <v>372</v>
      </c>
      <c r="I281" s="89">
        <f>INDEX('Обработка исходного'!L:L,ROW($B$3)+4*(ROW($B281)-ROW($B$3))+1)</f>
        <v>363</v>
      </c>
      <c r="J281" s="89">
        <f>INDEX('Обработка исходного'!M:M,ROW($B$3)+4*(ROW($B281)-ROW($B$3))+1)</f>
        <v>363</v>
      </c>
      <c r="K281" s="89">
        <f>INDEX('Обработка исходного'!N:N,ROW($B$3)+4*(ROW($B281)-ROW($B$3))+1)</f>
        <v>333</v>
      </c>
      <c r="L281" s="89">
        <f>INDEX('Обработка исходного'!O:O,ROW($B$3)+4*(ROW($B281)-ROW($B$3))+1)</f>
        <v>323</v>
      </c>
      <c r="M281" s="89">
        <f>INDEX('Обработка исходного'!P:P,ROW($B$3)+4*(ROW($B281)-ROW($B$3))+1)</f>
        <v>314</v>
      </c>
      <c r="N281" s="89">
        <f>INDEX('Обработка исходного'!Q:Q,ROW($B$3)+4*(ROW($B281)-ROW($B$3))+1)</f>
        <v>265</v>
      </c>
      <c r="O281" s="89">
        <f>INDEX('Обработка исходного'!R:R,ROW($B$3)+4*(ROW($B281)-ROW($B$3))+1)</f>
        <v>245</v>
      </c>
      <c r="P281" s="90" t="str">
        <f>INDEX('Обработка исходного'!S:S,ROW($B$3)+4*(ROW($B281)-ROW($B$3))+1)</f>
        <v>-</v>
      </c>
    </row>
    <row r="282" spans="1:16" ht="42" customHeight="1" x14ac:dyDescent="0.25">
      <c r="A282" s="79" t="str">
        <f>INDEX('Обработка исходного'!B:B,ROW($B$3)+4*(ROW($B282)-ROW($B$3)))</f>
        <v>Сталь высокохромистая</v>
      </c>
      <c r="B282" s="81" t="str">
        <f>INDEX('Обработка исходного'!D:D,ROW($B$3)+4*(ROW($B282)-ROW($B$3)))</f>
        <v>05Х12Н2М-ВД</v>
      </c>
      <c r="C282" s="78" t="str">
        <f>IF(ISBLANK(INDEX('Обработка исходного'!E:E,ROW($B$3)+4*(ROW($B282)-ROW($B$3)))),"",INDEX('Обработка исходного'!E:E,ROW($B$3)+4*(ROW($B282)-ROW($B$3))))</f>
        <v>Поковки, лист</v>
      </c>
      <c r="D282" s="88">
        <f>INDEX('Обработка исходного'!G:G,ROW($B$3)+4*(ROW($B282)-ROW($B$3))+1)</f>
        <v>372</v>
      </c>
      <c r="E282" s="89">
        <f>INDEX('Обработка исходного'!H:H,ROW($B$3)+4*(ROW($B282)-ROW($B$3))+1)</f>
        <v>372</v>
      </c>
      <c r="F282" s="89">
        <f>INDEX('Обработка исходного'!I:I,ROW($B$3)+4*(ROW($B282)-ROW($B$3))+1)</f>
        <v>372</v>
      </c>
      <c r="G282" s="89">
        <f>INDEX('Обработка исходного'!J:J,ROW($B$3)+4*(ROW($B282)-ROW($B$3))+1)</f>
        <v>372</v>
      </c>
      <c r="H282" s="89">
        <f>INDEX('Обработка исходного'!K:K,ROW($B$3)+4*(ROW($B282)-ROW($B$3))+1)</f>
        <v>372</v>
      </c>
      <c r="I282" s="89">
        <f>INDEX('Обработка исходного'!L:L,ROW($B$3)+4*(ROW($B282)-ROW($B$3))+1)</f>
        <v>363</v>
      </c>
      <c r="J282" s="89">
        <f>INDEX('Обработка исходного'!M:M,ROW($B$3)+4*(ROW($B282)-ROW($B$3))+1)</f>
        <v>363</v>
      </c>
      <c r="K282" s="89">
        <f>INDEX('Обработка исходного'!N:N,ROW($B$3)+4*(ROW($B282)-ROW($B$3))+1)</f>
        <v>333</v>
      </c>
      <c r="L282" s="89">
        <f>INDEX('Обработка исходного'!O:O,ROW($B$3)+4*(ROW($B282)-ROW($B$3))+1)</f>
        <v>323</v>
      </c>
      <c r="M282" s="89">
        <f>INDEX('Обработка исходного'!P:P,ROW($B$3)+4*(ROW($B282)-ROW($B$3))+1)</f>
        <v>314</v>
      </c>
      <c r="N282" s="89">
        <f>INDEX('Обработка исходного'!Q:Q,ROW($B$3)+4*(ROW($B282)-ROW($B$3))+1)</f>
        <v>265</v>
      </c>
      <c r="O282" s="89">
        <f>INDEX('Обработка исходного'!R:R,ROW($B$3)+4*(ROW($B282)-ROW($B$3))+1)</f>
        <v>245</v>
      </c>
      <c r="P282" s="90" t="str">
        <f>INDEX('Обработка исходного'!S:S,ROW($B$3)+4*(ROW($B282)-ROW($B$3))+1)</f>
        <v>-</v>
      </c>
    </row>
    <row r="283" spans="1:16" ht="42" customHeight="1" x14ac:dyDescent="0.25">
      <c r="A283" s="79" t="str">
        <f>INDEX('Обработка исходного'!B:B,ROW($B$3)+4*(ROW($B283)-ROW($B$3)))</f>
        <v>Сталь высокохромистая</v>
      </c>
      <c r="B283" s="81" t="str">
        <f>INDEX('Обработка исходного'!D:D,ROW($B$3)+4*(ROW($B283)-ROW($B$3)))</f>
        <v>06Х13Н7Д2</v>
      </c>
      <c r="C283" s="78" t="str">
        <f>IF(ISBLANK(INDEX('Обработка исходного'!E:E,ROW($B$3)+4*(ROW($B283)-ROW($B$3)))),"",INDEX('Обработка исходного'!E:E,ROW($B$3)+4*(ROW($B283)-ROW($B$3))))</f>
        <v>Горячекатаные и кованые прутки диаметром от 16 до 160 мм</v>
      </c>
      <c r="D283" s="88">
        <f>INDEX('Обработка исходного'!G:G,ROW($B$3)+4*(ROW($B283)-ROW($B$3))+1)</f>
        <v>804</v>
      </c>
      <c r="E283" s="89">
        <f>INDEX('Обработка исходного'!H:H,ROW($B$3)+4*(ROW($B283)-ROW($B$3))+1)</f>
        <v>784</v>
      </c>
      <c r="F283" s="89">
        <f>INDEX('Обработка исходного'!I:I,ROW($B$3)+4*(ROW($B283)-ROW($B$3))+1)</f>
        <v>735</v>
      </c>
      <c r="G283" s="89">
        <f>INDEX('Обработка исходного'!J:J,ROW($B$3)+4*(ROW($B283)-ROW($B$3))+1)</f>
        <v>696</v>
      </c>
      <c r="H283" s="89">
        <f>INDEX('Обработка исходного'!K:K,ROW($B$3)+4*(ROW($B283)-ROW($B$3))+1)</f>
        <v>657</v>
      </c>
      <c r="I283" s="89">
        <f>INDEX('Обработка исходного'!L:L,ROW($B$3)+4*(ROW($B283)-ROW($B$3))+1)</f>
        <v>627</v>
      </c>
      <c r="J283" s="89">
        <f>INDEX('Обработка исходного'!M:M,ROW($B$3)+4*(ROW($B283)-ROW($B$3))+1)</f>
        <v>617</v>
      </c>
      <c r="K283" s="89" t="str">
        <f>INDEX('Обработка исходного'!N:N,ROW($B$3)+4*(ROW($B283)-ROW($B$3))+1)</f>
        <v>-</v>
      </c>
      <c r="L283" s="89" t="str">
        <f>INDEX('Обработка исходного'!O:O,ROW($B$3)+4*(ROW($B283)-ROW($B$3))+1)</f>
        <v>-</v>
      </c>
      <c r="M283" s="89" t="str">
        <f>INDEX('Обработка исходного'!P:P,ROW($B$3)+4*(ROW($B283)-ROW($B$3))+1)</f>
        <v>-</v>
      </c>
      <c r="N283" s="89" t="str">
        <f>INDEX('Обработка исходного'!Q:Q,ROW($B$3)+4*(ROW($B283)-ROW($B$3))+1)</f>
        <v>-</v>
      </c>
      <c r="O283" s="89" t="str">
        <f>INDEX('Обработка исходного'!R:R,ROW($B$3)+4*(ROW($B283)-ROW($B$3))+1)</f>
        <v>-</v>
      </c>
      <c r="P283" s="90" t="str">
        <f>INDEX('Обработка исходного'!S:S,ROW($B$3)+4*(ROW($B283)-ROW($B$3))+1)</f>
        <v>-</v>
      </c>
    </row>
    <row r="284" spans="1:16" ht="42" customHeight="1" x14ac:dyDescent="0.25">
      <c r="A284" s="79" t="str">
        <f>INDEX('Обработка исходного'!B:B,ROW($B$3)+4*(ROW($B284)-ROW($B$3)))</f>
        <v>Сталь высокохромистая</v>
      </c>
      <c r="B284" s="81" t="str">
        <f>INDEX('Обработка исходного'!D:D,ROW($B$3)+4*(ROW($B284)-ROW($B$3)))</f>
        <v>06Х13Н7Д2</v>
      </c>
      <c r="C284" s="78" t="str">
        <f>IF(ISBLANK(INDEX('Обработка исходного'!E:E,ROW($B$3)+4*(ROW($B284)-ROW($B$3)))),"",INDEX('Обработка исходного'!E:E,ROW($B$3)+4*(ROW($B284)-ROW($B$3))))</f>
        <v>Кованая полоса толщиной 80 мм</v>
      </c>
      <c r="D284" s="88">
        <f>INDEX('Обработка исходного'!G:G,ROW($B$3)+4*(ROW($B284)-ROW($B$3))+1)</f>
        <v>804</v>
      </c>
      <c r="E284" s="89">
        <f>INDEX('Обработка исходного'!H:H,ROW($B$3)+4*(ROW($B284)-ROW($B$3))+1)</f>
        <v>784</v>
      </c>
      <c r="F284" s="89">
        <f>INDEX('Обработка исходного'!I:I,ROW($B$3)+4*(ROW($B284)-ROW($B$3))+1)</f>
        <v>735</v>
      </c>
      <c r="G284" s="89">
        <f>INDEX('Обработка исходного'!J:J,ROW($B$3)+4*(ROW($B284)-ROW($B$3))+1)</f>
        <v>696</v>
      </c>
      <c r="H284" s="89">
        <f>INDEX('Обработка исходного'!K:K,ROW($B$3)+4*(ROW($B284)-ROW($B$3))+1)</f>
        <v>657</v>
      </c>
      <c r="I284" s="89">
        <f>INDEX('Обработка исходного'!L:L,ROW($B$3)+4*(ROW($B284)-ROW($B$3))+1)</f>
        <v>627</v>
      </c>
      <c r="J284" s="89">
        <f>INDEX('Обработка исходного'!M:M,ROW($B$3)+4*(ROW($B284)-ROW($B$3))+1)</f>
        <v>617</v>
      </c>
      <c r="K284" s="89" t="str">
        <f>INDEX('Обработка исходного'!N:N,ROW($B$3)+4*(ROW($B284)-ROW($B$3))+1)</f>
        <v>-</v>
      </c>
      <c r="L284" s="89" t="str">
        <f>INDEX('Обработка исходного'!O:O,ROW($B$3)+4*(ROW($B284)-ROW($B$3))+1)</f>
        <v>-</v>
      </c>
      <c r="M284" s="89" t="str">
        <f>INDEX('Обработка исходного'!P:P,ROW($B$3)+4*(ROW($B284)-ROW($B$3))+1)</f>
        <v>-</v>
      </c>
      <c r="N284" s="89" t="str">
        <f>INDEX('Обработка исходного'!Q:Q,ROW($B$3)+4*(ROW($B284)-ROW($B$3))+1)</f>
        <v>-</v>
      </c>
      <c r="O284" s="89" t="str">
        <f>INDEX('Обработка исходного'!R:R,ROW($B$3)+4*(ROW($B284)-ROW($B$3))+1)</f>
        <v>-</v>
      </c>
      <c r="P284" s="90" t="str">
        <f>INDEX('Обработка исходного'!S:S,ROW($B$3)+4*(ROW($B284)-ROW($B$3))+1)</f>
        <v>-</v>
      </c>
    </row>
    <row r="285" spans="1:16" ht="42" customHeight="1" x14ac:dyDescent="0.25">
      <c r="A285" s="79" t="str">
        <f>INDEX('Обработка исходного'!B:B,ROW($B$3)+4*(ROW($B285)-ROW($B$3)))</f>
        <v>Сталь высокохромистая</v>
      </c>
      <c r="B285" s="81" t="str">
        <f>INDEX('Обработка исходного'!D:D,ROW($B$3)+4*(ROW($B285)-ROW($B$3)))</f>
        <v>06Х13Н7Д2</v>
      </c>
      <c r="C285" s="78" t="str">
        <f>IF(ISBLANK(INDEX('Обработка исходного'!E:E,ROW($B$3)+4*(ROW($B285)-ROW($B$3)))),"",INDEX('Обработка исходного'!E:E,ROW($B$3)+4*(ROW($B285)-ROW($B$3))))</f>
        <v>Заготовки крепежных деталей диаметром до 160 мм</v>
      </c>
      <c r="D285" s="88">
        <f>INDEX('Обработка исходного'!G:G,ROW($B$3)+4*(ROW($B285)-ROW($B$3))+1)</f>
        <v>804</v>
      </c>
      <c r="E285" s="89">
        <f>INDEX('Обработка исходного'!H:H,ROW($B$3)+4*(ROW($B285)-ROW($B$3))+1)</f>
        <v>784</v>
      </c>
      <c r="F285" s="89">
        <f>INDEX('Обработка исходного'!I:I,ROW($B$3)+4*(ROW($B285)-ROW($B$3))+1)</f>
        <v>735</v>
      </c>
      <c r="G285" s="89">
        <f>INDEX('Обработка исходного'!J:J,ROW($B$3)+4*(ROW($B285)-ROW($B$3))+1)</f>
        <v>696</v>
      </c>
      <c r="H285" s="89">
        <f>INDEX('Обработка исходного'!K:K,ROW($B$3)+4*(ROW($B285)-ROW($B$3))+1)</f>
        <v>657</v>
      </c>
      <c r="I285" s="89">
        <f>INDEX('Обработка исходного'!L:L,ROW($B$3)+4*(ROW($B285)-ROW($B$3))+1)</f>
        <v>627</v>
      </c>
      <c r="J285" s="89">
        <f>INDEX('Обработка исходного'!M:M,ROW($B$3)+4*(ROW($B285)-ROW($B$3))+1)</f>
        <v>617</v>
      </c>
      <c r="K285" s="89" t="str">
        <f>INDEX('Обработка исходного'!N:N,ROW($B$3)+4*(ROW($B285)-ROW($B$3))+1)</f>
        <v>-</v>
      </c>
      <c r="L285" s="89" t="str">
        <f>INDEX('Обработка исходного'!O:O,ROW($B$3)+4*(ROW($B285)-ROW($B$3))+1)</f>
        <v>-</v>
      </c>
      <c r="M285" s="89" t="str">
        <f>INDEX('Обработка исходного'!P:P,ROW($B$3)+4*(ROW($B285)-ROW($B$3))+1)</f>
        <v>-</v>
      </c>
      <c r="N285" s="89" t="str">
        <f>INDEX('Обработка исходного'!Q:Q,ROW($B$3)+4*(ROW($B285)-ROW($B$3))+1)</f>
        <v>-</v>
      </c>
      <c r="O285" s="89" t="str">
        <f>INDEX('Обработка исходного'!R:R,ROW($B$3)+4*(ROW($B285)-ROW($B$3))+1)</f>
        <v>-</v>
      </c>
      <c r="P285" s="90" t="str">
        <f>INDEX('Обработка исходного'!S:S,ROW($B$3)+4*(ROW($B285)-ROW($B$3))+1)</f>
        <v>-</v>
      </c>
    </row>
    <row r="286" spans="1:16" ht="42" customHeight="1" x14ac:dyDescent="0.25">
      <c r="A286" s="79" t="str">
        <f>INDEX('Обработка исходного'!B:B,ROW($B$3)+4*(ROW($B286)-ROW($B$3)))</f>
        <v>Сталь высокохромистая</v>
      </c>
      <c r="B286" s="81" t="str">
        <f>INDEX('Обработка исходного'!D:D,ROW($B$3)+4*(ROW($B286)-ROW($B$3)))</f>
        <v>06Х12Н3ДЛ</v>
      </c>
      <c r="C286" s="78" t="str">
        <f>IF(ISBLANK(INDEX('Обработка исходного'!E:E,ROW($B$3)+4*(ROW($B286)-ROW($B$3)))),"",INDEX('Обработка исходного'!E:E,ROW($B$3)+4*(ROW($B286)-ROW($B$3))))</f>
        <v>Отливки</v>
      </c>
      <c r="D286" s="88">
        <f>INDEX('Обработка исходного'!G:G,ROW($B$3)+4*(ROW($B286)-ROW($B$3))+1)</f>
        <v>490</v>
      </c>
      <c r="E286" s="89">
        <f>INDEX('Обработка исходного'!H:H,ROW($B$3)+4*(ROW($B286)-ROW($B$3))+1)</f>
        <v>486</v>
      </c>
      <c r="F286" s="89">
        <f>INDEX('Обработка исходного'!I:I,ROW($B$3)+4*(ROW($B286)-ROW($B$3))+1)</f>
        <v>481</v>
      </c>
      <c r="G286" s="89">
        <f>INDEX('Обработка исходного'!J:J,ROW($B$3)+4*(ROW($B286)-ROW($B$3))+1)</f>
        <v>481</v>
      </c>
      <c r="H286" s="89">
        <f>INDEX('Обработка исходного'!K:K,ROW($B$3)+4*(ROW($B286)-ROW($B$3))+1)</f>
        <v>471</v>
      </c>
      <c r="I286" s="89">
        <f>INDEX('Обработка исходного'!L:L,ROW($B$3)+4*(ROW($B286)-ROW($B$3))+1)</f>
        <v>461</v>
      </c>
      <c r="J286" s="89">
        <f>INDEX('Обработка исходного'!M:M,ROW($B$3)+4*(ROW($B286)-ROW($B$3))+1)</f>
        <v>451</v>
      </c>
      <c r="K286" s="89">
        <f>INDEX('Обработка исходного'!N:N,ROW($B$3)+4*(ROW($B286)-ROW($B$3))+1)</f>
        <v>441</v>
      </c>
      <c r="L286" s="89" t="str">
        <f>INDEX('Обработка исходного'!O:O,ROW($B$3)+4*(ROW($B286)-ROW($B$3))+1)</f>
        <v>-</v>
      </c>
      <c r="M286" s="89" t="str">
        <f>INDEX('Обработка исходного'!P:P,ROW($B$3)+4*(ROW($B286)-ROW($B$3))+1)</f>
        <v>-</v>
      </c>
      <c r="N286" s="89" t="str">
        <f>INDEX('Обработка исходного'!Q:Q,ROW($B$3)+4*(ROW($B286)-ROW($B$3))+1)</f>
        <v>-</v>
      </c>
      <c r="O286" s="89" t="str">
        <f>INDEX('Обработка исходного'!R:R,ROW($B$3)+4*(ROW($B286)-ROW($B$3))+1)</f>
        <v>-</v>
      </c>
      <c r="P286" s="90" t="str">
        <f>INDEX('Обработка исходного'!S:S,ROW($B$3)+4*(ROW($B286)-ROW($B$3))+1)</f>
        <v>-</v>
      </c>
    </row>
    <row r="287" spans="1:16" ht="42" customHeight="1" x14ac:dyDescent="0.25">
      <c r="A287" s="79" t="str">
        <f>INDEX('Обработка исходного'!B:B,ROW($B$3)+4*(ROW($B287)-ROW($B$3)))</f>
        <v>Сталь высокохромистая</v>
      </c>
      <c r="B287" s="81" t="str">
        <f>INDEX('Обработка исходного'!D:D,ROW($B$3)+4*(ROW($B287)-ROW($B$3)))</f>
        <v>06Х12Н3Д</v>
      </c>
      <c r="C287" s="78" t="str">
        <f>IF(ISBLANK(INDEX('Обработка исходного'!E:E,ROW($B$3)+4*(ROW($B287)-ROW($B$3)))),"",INDEX('Обработка исходного'!E:E,ROW($B$3)+4*(ROW($B287)-ROW($B$3))))</f>
        <v>Поковки КП540*</v>
      </c>
      <c r="D287" s="88">
        <f>INDEX('Обработка исходного'!G:G,ROW($B$3)+4*(ROW($B287)-ROW($B$3))+1)</f>
        <v>540</v>
      </c>
      <c r="E287" s="89">
        <f>INDEX('Обработка исходного'!H:H,ROW($B$3)+4*(ROW($B287)-ROW($B$3))+1)</f>
        <v>530</v>
      </c>
      <c r="F287" s="89">
        <f>INDEX('Обработка исходного'!I:I,ROW($B$3)+4*(ROW($B287)-ROW($B$3))+1)</f>
        <v>519</v>
      </c>
      <c r="G287" s="89">
        <f>INDEX('Обработка исходного'!J:J,ROW($B$3)+4*(ROW($B287)-ROW($B$3))+1)</f>
        <v>500</v>
      </c>
      <c r="H287" s="89">
        <f>INDEX('Обработка исходного'!K:K,ROW($B$3)+4*(ROW($B287)-ROW($B$3))+1)</f>
        <v>480</v>
      </c>
      <c r="I287" s="89">
        <f>INDEX('Обработка исходного'!L:L,ROW($B$3)+4*(ROW($B287)-ROW($B$3))+1)</f>
        <v>461</v>
      </c>
      <c r="J287" s="89">
        <f>INDEX('Обработка исходного'!M:M,ROW($B$3)+4*(ROW($B287)-ROW($B$3))+1)</f>
        <v>441</v>
      </c>
      <c r="K287" s="89">
        <f>INDEX('Обработка исходного'!N:N,ROW($B$3)+4*(ROW($B287)-ROW($B$3))+1)</f>
        <v>441</v>
      </c>
      <c r="L287" s="89" t="str">
        <f>INDEX('Обработка исходного'!O:O,ROW($B$3)+4*(ROW($B287)-ROW($B$3))+1)</f>
        <v>-</v>
      </c>
      <c r="M287" s="89" t="str">
        <f>INDEX('Обработка исходного'!P:P,ROW($B$3)+4*(ROW($B287)-ROW($B$3))+1)</f>
        <v>-</v>
      </c>
      <c r="N287" s="89" t="str">
        <f>INDEX('Обработка исходного'!Q:Q,ROW($B$3)+4*(ROW($B287)-ROW($B$3))+1)</f>
        <v>-</v>
      </c>
      <c r="O287" s="89" t="str">
        <f>INDEX('Обработка исходного'!R:R,ROW($B$3)+4*(ROW($B287)-ROW($B$3))+1)</f>
        <v>-</v>
      </c>
      <c r="P287" s="90" t="str">
        <f>INDEX('Обработка исходного'!S:S,ROW($B$3)+4*(ROW($B287)-ROW($B$3))+1)</f>
        <v>-</v>
      </c>
    </row>
    <row r="288" spans="1:16" ht="42" customHeight="1" x14ac:dyDescent="0.25">
      <c r="A288" s="79" t="str">
        <f>INDEX('Обработка исходного'!B:B,ROW($B$3)+4*(ROW($B288)-ROW($B$3)))</f>
        <v>Сталь высокохромистая</v>
      </c>
      <c r="B288" s="81" t="str">
        <f>INDEX('Обработка исходного'!D:D,ROW($B$3)+4*(ROW($B288)-ROW($B$3)))</f>
        <v>06Х12Н3Д</v>
      </c>
      <c r="C288" s="78" t="str">
        <f>IF(ISBLANK(INDEX('Обработка исходного'!E:E,ROW($B$3)+4*(ROW($B288)-ROW($B$3)))),"",INDEX('Обработка исходного'!E:E,ROW($B$3)+4*(ROW($B288)-ROW($B$3))))</f>
        <v>Поковки КП590*</v>
      </c>
      <c r="D288" s="88">
        <f>INDEX('Обработка исходного'!G:G,ROW($B$3)+4*(ROW($B288)-ROW($B$3))+1)</f>
        <v>590</v>
      </c>
      <c r="E288" s="89">
        <f>INDEX('Обработка исходного'!H:H,ROW($B$3)+4*(ROW($B288)-ROW($B$3))+1)</f>
        <v>575</v>
      </c>
      <c r="F288" s="89">
        <f>INDEX('Обработка исходного'!I:I,ROW($B$3)+4*(ROW($B288)-ROW($B$3))+1)</f>
        <v>559</v>
      </c>
      <c r="G288" s="89">
        <f>INDEX('Обработка исходного'!J:J,ROW($B$3)+4*(ROW($B288)-ROW($B$3))+1)</f>
        <v>549</v>
      </c>
      <c r="H288" s="89">
        <f>INDEX('Обработка исходного'!K:K,ROW($B$3)+4*(ROW($B288)-ROW($B$3))+1)</f>
        <v>539</v>
      </c>
      <c r="I288" s="89">
        <f>INDEX('Обработка исходного'!L:L,ROW($B$3)+4*(ROW($B288)-ROW($B$3))+1)</f>
        <v>519</v>
      </c>
      <c r="J288" s="89">
        <f>INDEX('Обработка исходного'!M:M,ROW($B$3)+4*(ROW($B288)-ROW($B$3))+1)</f>
        <v>491</v>
      </c>
      <c r="K288" s="89">
        <f>INDEX('Обработка исходного'!N:N,ROW($B$3)+4*(ROW($B288)-ROW($B$3))+1)</f>
        <v>491</v>
      </c>
      <c r="L288" s="89" t="str">
        <f>INDEX('Обработка исходного'!O:O,ROW($B$3)+4*(ROW($B288)-ROW($B$3))+1)</f>
        <v>-</v>
      </c>
      <c r="M288" s="89" t="str">
        <f>INDEX('Обработка исходного'!P:P,ROW($B$3)+4*(ROW($B288)-ROW($B$3))+1)</f>
        <v>-</v>
      </c>
      <c r="N288" s="89" t="str">
        <f>INDEX('Обработка исходного'!Q:Q,ROW($B$3)+4*(ROW($B288)-ROW($B$3))+1)</f>
        <v>-</v>
      </c>
      <c r="O288" s="89" t="str">
        <f>INDEX('Обработка исходного'!R:R,ROW($B$3)+4*(ROW($B288)-ROW($B$3))+1)</f>
        <v>-</v>
      </c>
      <c r="P288" s="90" t="str">
        <f>INDEX('Обработка исходного'!S:S,ROW($B$3)+4*(ROW($B288)-ROW($B$3))+1)</f>
        <v>-</v>
      </c>
    </row>
    <row r="289" spans="1:16" ht="42" customHeight="1" x14ac:dyDescent="0.25">
      <c r="A289" s="79" t="str">
        <f>INDEX('Обработка исходного'!B:B,ROW($B$3)+4*(ROW($B289)-ROW($B$3)))</f>
        <v>Сталь высокохромистая</v>
      </c>
      <c r="B289" s="81" t="str">
        <f>INDEX('Обработка исходного'!D:D,ROW($B$3)+4*(ROW($B289)-ROW($B$3)))</f>
        <v>06Х12Н3Д</v>
      </c>
      <c r="C289" s="78" t="str">
        <f>IF(ISBLANK(INDEX('Обработка исходного'!E:E,ROW($B$3)+4*(ROW($B289)-ROW($B$3)))),"",INDEX('Обработка исходного'!E:E,ROW($B$3)+4*(ROW($B289)-ROW($B$3))))</f>
        <v>Листы толщиной от 25 до 250 мм</v>
      </c>
      <c r="D289" s="88">
        <f>INDEX('Обработка исходного'!G:G,ROW($B$3)+4*(ROW($B289)-ROW($B$3))+1)</f>
        <v>539</v>
      </c>
      <c r="E289" s="89">
        <f>INDEX('Обработка исходного'!H:H,ROW($B$3)+4*(ROW($B289)-ROW($B$3))+1)</f>
        <v>534</v>
      </c>
      <c r="F289" s="89">
        <f>INDEX('Обработка исходного'!I:I,ROW($B$3)+4*(ROW($B289)-ROW($B$3))+1)</f>
        <v>529</v>
      </c>
      <c r="G289" s="89">
        <f>INDEX('Обработка исходного'!J:J,ROW($B$3)+4*(ROW($B289)-ROW($B$3))+1)</f>
        <v>529</v>
      </c>
      <c r="H289" s="89">
        <f>INDEX('Обработка исходного'!K:K,ROW($B$3)+4*(ROW($B289)-ROW($B$3))+1)</f>
        <v>519</v>
      </c>
      <c r="I289" s="89">
        <f>INDEX('Обработка исходного'!L:L,ROW($B$3)+4*(ROW($B289)-ROW($B$3))+1)</f>
        <v>500</v>
      </c>
      <c r="J289" s="89">
        <f>INDEX('Обработка исходного'!M:M,ROW($B$3)+4*(ROW($B289)-ROW($B$3))+1)</f>
        <v>491</v>
      </c>
      <c r="K289" s="89">
        <f>INDEX('Обработка исходного'!N:N,ROW($B$3)+4*(ROW($B289)-ROW($B$3))+1)</f>
        <v>491</v>
      </c>
      <c r="L289" s="89" t="str">
        <f>INDEX('Обработка исходного'!O:O,ROW($B$3)+4*(ROW($B289)-ROW($B$3))+1)</f>
        <v>-</v>
      </c>
      <c r="M289" s="89" t="str">
        <f>INDEX('Обработка исходного'!P:P,ROW($B$3)+4*(ROW($B289)-ROW($B$3))+1)</f>
        <v>-</v>
      </c>
      <c r="N289" s="89" t="str">
        <f>INDEX('Обработка исходного'!Q:Q,ROW($B$3)+4*(ROW($B289)-ROW($B$3))+1)</f>
        <v>-</v>
      </c>
      <c r="O289" s="89" t="str">
        <f>INDEX('Обработка исходного'!R:R,ROW($B$3)+4*(ROW($B289)-ROW($B$3))+1)</f>
        <v>-</v>
      </c>
      <c r="P289" s="90" t="str">
        <f>INDEX('Обработка исходного'!S:S,ROW($B$3)+4*(ROW($B289)-ROW($B$3))+1)</f>
        <v>-</v>
      </c>
    </row>
    <row r="290" spans="1:16" ht="42" customHeight="1" x14ac:dyDescent="0.25">
      <c r="A290" s="79" t="str">
        <f>INDEX('Обработка исходного'!B:B,ROW($B$3)+4*(ROW($B290)-ROW($B$3)))</f>
        <v>Сталь высокохромистая</v>
      </c>
      <c r="B290" s="81" t="str">
        <f>INDEX('Обработка исходного'!D:D,ROW($B$3)+4*(ROW($B290)-ROW($B$3)))</f>
        <v>07Х16Н4Б</v>
      </c>
      <c r="C290" s="78" t="str">
        <f>IF(ISBLANK(INDEX('Обработка исходного'!E:E,ROW($B$3)+4*(ROW($B290)-ROW($B$3)))),"",INDEX('Обработка исходного'!E:E,ROW($B$3)+4*(ROW($B290)-ROW($B$3))))</f>
        <v>Сортовой прокат диаметром или стороной квадрата от 30 до 180 мм</v>
      </c>
      <c r="D290" s="88">
        <f>INDEX('Обработка исходного'!G:G,ROW($B$3)+4*(ROW($B290)-ROW($B$3))+1)</f>
        <v>735</v>
      </c>
      <c r="E290" s="89">
        <f>INDEX('Обработка исходного'!H:H,ROW($B$3)+4*(ROW($B290)-ROW($B$3))+1)</f>
        <v>735</v>
      </c>
      <c r="F290" s="89">
        <f>INDEX('Обработка исходного'!I:I,ROW($B$3)+4*(ROW($B290)-ROW($B$3))+1)</f>
        <v>720</v>
      </c>
      <c r="G290" s="89">
        <f>INDEX('Обработка исходного'!J:J,ROW($B$3)+4*(ROW($B290)-ROW($B$3))+1)</f>
        <v>710</v>
      </c>
      <c r="H290" s="89">
        <f>INDEX('Обработка исходного'!K:K,ROW($B$3)+4*(ROW($B290)-ROW($B$3))+1)</f>
        <v>700</v>
      </c>
      <c r="I290" s="89">
        <f>INDEX('Обработка исходного'!L:L,ROW($B$3)+4*(ROW($B290)-ROW($B$3))+1)</f>
        <v>680</v>
      </c>
      <c r="J290" s="89">
        <f>INDEX('Обработка исходного'!M:M,ROW($B$3)+4*(ROW($B290)-ROW($B$3))+1)</f>
        <v>670</v>
      </c>
      <c r="K290" s="89">
        <f>INDEX('Обработка исходного'!N:N,ROW($B$3)+4*(ROW($B290)-ROW($B$3))+1)</f>
        <v>650</v>
      </c>
      <c r="L290" s="89" t="str">
        <f>INDEX('Обработка исходного'!O:O,ROW($B$3)+4*(ROW($B290)-ROW($B$3))+1)</f>
        <v>-</v>
      </c>
      <c r="M290" s="89" t="str">
        <f>INDEX('Обработка исходного'!P:P,ROW($B$3)+4*(ROW($B290)-ROW($B$3))+1)</f>
        <v>-</v>
      </c>
      <c r="N290" s="89" t="str">
        <f>INDEX('Обработка исходного'!Q:Q,ROW($B$3)+4*(ROW($B290)-ROW($B$3))+1)</f>
        <v>-</v>
      </c>
      <c r="O290" s="89" t="str">
        <f>INDEX('Обработка исходного'!R:R,ROW($B$3)+4*(ROW($B290)-ROW($B$3))+1)</f>
        <v>-</v>
      </c>
      <c r="P290" s="90" t="str">
        <f>INDEX('Обработка исходного'!S:S,ROW($B$3)+4*(ROW($B290)-ROW($B$3))+1)</f>
        <v>-</v>
      </c>
    </row>
    <row r="291" spans="1:16" ht="42" customHeight="1" x14ac:dyDescent="0.25">
      <c r="A291" s="79" t="str">
        <f>INDEX('Обработка исходного'!B:B,ROW($B$3)+4*(ROW($B291)-ROW($B$3)))</f>
        <v>Сталь высокохромистая</v>
      </c>
      <c r="B291" s="81" t="str">
        <f>INDEX('Обработка исходного'!D:D,ROW($B$3)+4*(ROW($B291)-ROW($B$3)))</f>
        <v>07Х16Н4Б</v>
      </c>
      <c r="C291" s="78" t="str">
        <f>IF(ISBLANK(INDEX('Обработка исходного'!E:E,ROW($B$3)+4*(ROW($B291)-ROW($B$3)))),"",INDEX('Обработка исходного'!E:E,ROW($B$3)+4*(ROW($B291)-ROW($B$3))))</f>
        <v>Поковки диаметром или стороной квадрата от 180 до 400 мм</v>
      </c>
      <c r="D291" s="88">
        <f>INDEX('Обработка исходного'!G:G,ROW($B$3)+4*(ROW($B291)-ROW($B$3))+1)</f>
        <v>735</v>
      </c>
      <c r="E291" s="89">
        <f>INDEX('Обработка исходного'!H:H,ROW($B$3)+4*(ROW($B291)-ROW($B$3))+1)</f>
        <v>735</v>
      </c>
      <c r="F291" s="89">
        <f>INDEX('Обработка исходного'!I:I,ROW($B$3)+4*(ROW($B291)-ROW($B$3))+1)</f>
        <v>720</v>
      </c>
      <c r="G291" s="89">
        <f>INDEX('Обработка исходного'!J:J,ROW($B$3)+4*(ROW($B291)-ROW($B$3))+1)</f>
        <v>710</v>
      </c>
      <c r="H291" s="89">
        <f>INDEX('Обработка исходного'!K:K,ROW($B$3)+4*(ROW($B291)-ROW($B$3))+1)</f>
        <v>700</v>
      </c>
      <c r="I291" s="89">
        <f>INDEX('Обработка исходного'!L:L,ROW($B$3)+4*(ROW($B291)-ROW($B$3))+1)</f>
        <v>680</v>
      </c>
      <c r="J291" s="89">
        <f>INDEX('Обработка исходного'!M:M,ROW($B$3)+4*(ROW($B291)-ROW($B$3))+1)</f>
        <v>670</v>
      </c>
      <c r="K291" s="89">
        <f>INDEX('Обработка исходного'!N:N,ROW($B$3)+4*(ROW($B291)-ROW($B$3))+1)</f>
        <v>650</v>
      </c>
      <c r="L291" s="89" t="str">
        <f>INDEX('Обработка исходного'!O:O,ROW($B$3)+4*(ROW($B291)-ROW($B$3))+1)</f>
        <v>-</v>
      </c>
      <c r="M291" s="89" t="str">
        <f>INDEX('Обработка исходного'!P:P,ROW($B$3)+4*(ROW($B291)-ROW($B$3))+1)</f>
        <v>-</v>
      </c>
      <c r="N291" s="89" t="str">
        <f>INDEX('Обработка исходного'!Q:Q,ROW($B$3)+4*(ROW($B291)-ROW($B$3))+1)</f>
        <v>-</v>
      </c>
      <c r="O291" s="89" t="str">
        <f>INDEX('Обработка исходного'!R:R,ROW($B$3)+4*(ROW($B291)-ROW($B$3))+1)</f>
        <v>-</v>
      </c>
      <c r="P291" s="90" t="str">
        <f>INDEX('Обработка исходного'!S:S,ROW($B$3)+4*(ROW($B291)-ROW($B$3))+1)</f>
        <v>-</v>
      </c>
    </row>
    <row r="292" spans="1:16" ht="42" customHeight="1" x14ac:dyDescent="0.25">
      <c r="A292" s="79" t="str">
        <f>INDEX('Обработка исходного'!B:B,ROW($B$3)+4*(ROW($B292)-ROW($B$3)))</f>
        <v>Сталь хромоникелевая коррозионно-стойкого аустенитного класса</v>
      </c>
      <c r="B292" s="81" t="str">
        <f>INDEX('Обработка исходного'!D:D,ROW($B$3)+4*(ROW($B292)-ROW($B$3)))</f>
        <v>09Х18Н9</v>
      </c>
      <c r="C292" s="78" t="str">
        <f>IF(ISBLANK(INDEX('Обработка исходного'!E:E,ROW($B$3)+4*(ROW($B292)-ROW($B$3)))),"",INDEX('Обработка исходного'!E:E,ROW($B$3)+4*(ROW($B292)-ROW($B$3))))</f>
        <v>Листы толщиной от 6 до 160 мм</v>
      </c>
      <c r="D292" s="88">
        <f>INDEX('Обработка исходного'!G:G,ROW($B$3)+4*(ROW($B292)-ROW($B$3))+1)</f>
        <v>196</v>
      </c>
      <c r="E292" s="89">
        <f>INDEX('Обработка исходного'!H:H,ROW($B$3)+4*(ROW($B292)-ROW($B$3))+1)</f>
        <v>196</v>
      </c>
      <c r="F292" s="89">
        <f>INDEX('Обработка исходного'!I:I,ROW($B$3)+4*(ROW($B292)-ROW($B$3))+1)</f>
        <v>177</v>
      </c>
      <c r="G292" s="89">
        <f>INDEX('Обработка исходного'!J:J,ROW($B$3)+4*(ROW($B292)-ROW($B$3))+1)</f>
        <v>167</v>
      </c>
      <c r="H292" s="89">
        <f>INDEX('Обработка исходного'!K:K,ROW($B$3)+4*(ROW($B292)-ROW($B$3))+1)</f>
        <v>157</v>
      </c>
      <c r="I292" s="89">
        <f>INDEX('Обработка исходного'!L:L,ROW($B$3)+4*(ROW($B292)-ROW($B$3))+1)</f>
        <v>147</v>
      </c>
      <c r="J292" s="89">
        <f>INDEX('Обработка исходного'!M:M,ROW($B$3)+4*(ROW($B292)-ROW($B$3))+1)</f>
        <v>137</v>
      </c>
      <c r="K292" s="89">
        <f>INDEX('Обработка исходного'!N:N,ROW($B$3)+4*(ROW($B292)-ROW($B$3))+1)</f>
        <v>137</v>
      </c>
      <c r="L292" s="89">
        <f>INDEX('Обработка исходного'!O:O,ROW($B$3)+4*(ROW($B292)-ROW($B$3))+1)</f>
        <v>128</v>
      </c>
      <c r="M292" s="89">
        <f>INDEX('Обработка исходного'!P:P,ROW($B$3)+4*(ROW($B292)-ROW($B$3))+1)</f>
        <v>128</v>
      </c>
      <c r="N292" s="89">
        <f>INDEX('Обработка исходного'!Q:Q,ROW($B$3)+4*(ROW($B292)-ROW($B$3))+1)</f>
        <v>118</v>
      </c>
      <c r="O292" s="89">
        <f>INDEX('Обработка исходного'!R:R,ROW($B$3)+4*(ROW($B292)-ROW($B$3))+1)</f>
        <v>108</v>
      </c>
      <c r="P292" s="90">
        <f>INDEX('Обработка исходного'!S:S,ROW($B$3)+4*(ROW($B292)-ROW($B$3))+1)</f>
        <v>108</v>
      </c>
    </row>
    <row r="293" spans="1:16" ht="42" customHeight="1" x14ac:dyDescent="0.25">
      <c r="A293" s="79" t="str">
        <f>INDEX('Обработка исходного'!B:B,ROW($B$3)+4*(ROW($B293)-ROW($B$3)))</f>
        <v>Сталь хромоникелевая коррозионно-стойкого аустенитного класса</v>
      </c>
      <c r="B293" s="81" t="str">
        <f>INDEX('Обработка исходного'!D:D,ROW($B$3)+4*(ROW($B293)-ROW($B$3)))</f>
        <v>09Х18Н9</v>
      </c>
      <c r="C293" s="78" t="str">
        <f>IF(ISBLANK(INDEX('Обработка исходного'!E:E,ROW($B$3)+4*(ROW($B293)-ROW($B$3)))),"",INDEX('Обработка исходного'!E:E,ROW($B$3)+4*(ROW($B293)-ROW($B$3))))</f>
        <v>Поковки толщиной до 60 мм</v>
      </c>
      <c r="D293" s="88">
        <f>INDEX('Обработка исходного'!G:G,ROW($B$3)+4*(ROW($B293)-ROW($B$3))+1)</f>
        <v>196</v>
      </c>
      <c r="E293" s="89">
        <f>INDEX('Обработка исходного'!H:H,ROW($B$3)+4*(ROW($B293)-ROW($B$3))+1)</f>
        <v>196</v>
      </c>
      <c r="F293" s="89">
        <f>INDEX('Обработка исходного'!I:I,ROW($B$3)+4*(ROW($B293)-ROW($B$3))+1)</f>
        <v>177</v>
      </c>
      <c r="G293" s="89">
        <f>INDEX('Обработка исходного'!J:J,ROW($B$3)+4*(ROW($B293)-ROW($B$3))+1)</f>
        <v>157</v>
      </c>
      <c r="H293" s="89">
        <f>INDEX('Обработка исходного'!K:K,ROW($B$3)+4*(ROW($B293)-ROW($B$3))+1)</f>
        <v>147</v>
      </c>
      <c r="I293" s="89">
        <f>INDEX('Обработка исходного'!L:L,ROW($B$3)+4*(ROW($B293)-ROW($B$3))+1)</f>
        <v>137</v>
      </c>
      <c r="J293" s="89">
        <f>INDEX('Обработка исходного'!M:M,ROW($B$3)+4*(ROW($B293)-ROW($B$3))+1)</f>
        <v>128</v>
      </c>
      <c r="K293" s="89">
        <f>INDEX('Обработка исходного'!N:N,ROW($B$3)+4*(ROW($B293)-ROW($B$3))+1)</f>
        <v>118</v>
      </c>
      <c r="L293" s="89">
        <f>INDEX('Обработка исходного'!O:O,ROW($B$3)+4*(ROW($B293)-ROW($B$3))+1)</f>
        <v>118</v>
      </c>
      <c r="M293" s="89">
        <f>INDEX('Обработка исходного'!P:P,ROW($B$3)+4*(ROW($B293)-ROW($B$3))+1)</f>
        <v>108</v>
      </c>
      <c r="N293" s="89">
        <f>INDEX('Обработка исходного'!Q:Q,ROW($B$3)+4*(ROW($B293)-ROW($B$3))+1)</f>
        <v>98</v>
      </c>
      <c r="O293" s="89">
        <f>INDEX('Обработка исходного'!R:R,ROW($B$3)+4*(ROW($B293)-ROW($B$3))+1)</f>
        <v>98</v>
      </c>
      <c r="P293" s="90">
        <f>INDEX('Обработка исходного'!S:S,ROW($B$3)+4*(ROW($B293)-ROW($B$3))+1)</f>
        <v>98</v>
      </c>
    </row>
    <row r="294" spans="1:16" ht="42" customHeight="1" x14ac:dyDescent="0.25">
      <c r="A294" s="79" t="str">
        <f>INDEX('Обработка исходного'!B:B,ROW($B$3)+4*(ROW($B294)-ROW($B$3)))</f>
        <v>Сталь хромоникелевая коррозионно-стойкого аустенитного класса</v>
      </c>
      <c r="B294" s="81" t="str">
        <f>INDEX('Обработка исходного'!D:D,ROW($B$3)+4*(ROW($B294)-ROW($B$3)))</f>
        <v>09Х18Н9</v>
      </c>
      <c r="C294" s="78" t="str">
        <f>IF(ISBLANK(INDEX('Обработка исходного'!E:E,ROW($B$3)+4*(ROW($B294)-ROW($B$3)))),"",INDEX('Обработка исходного'!E:E,ROW($B$3)+4*(ROW($B294)-ROW($B$3))))</f>
        <v>Поковки толщиной от 60 до 300 мм</v>
      </c>
      <c r="D294" s="88">
        <f>INDEX('Обработка исходного'!G:G,ROW($B$3)+4*(ROW($B294)-ROW($B$3))+1)</f>
        <v>196</v>
      </c>
      <c r="E294" s="89">
        <f>INDEX('Обработка исходного'!H:H,ROW($B$3)+4*(ROW($B294)-ROW($B$3))+1)</f>
        <v>196</v>
      </c>
      <c r="F294" s="89">
        <f>INDEX('Обработка исходного'!I:I,ROW($B$3)+4*(ROW($B294)-ROW($B$3))+1)</f>
        <v>177</v>
      </c>
      <c r="G294" s="89">
        <f>INDEX('Обработка исходного'!J:J,ROW($B$3)+4*(ROW($B294)-ROW($B$3))+1)</f>
        <v>157</v>
      </c>
      <c r="H294" s="89">
        <f>INDEX('Обработка исходного'!K:K,ROW($B$3)+4*(ROW($B294)-ROW($B$3))+1)</f>
        <v>147</v>
      </c>
      <c r="I294" s="89">
        <f>INDEX('Обработка исходного'!L:L,ROW($B$3)+4*(ROW($B294)-ROW($B$3))+1)</f>
        <v>137</v>
      </c>
      <c r="J294" s="89">
        <f>INDEX('Обработка исходного'!M:M,ROW($B$3)+4*(ROW($B294)-ROW($B$3))+1)</f>
        <v>128</v>
      </c>
      <c r="K294" s="89">
        <f>INDEX('Обработка исходного'!N:N,ROW($B$3)+4*(ROW($B294)-ROW($B$3))+1)</f>
        <v>118</v>
      </c>
      <c r="L294" s="89">
        <f>INDEX('Обработка исходного'!O:O,ROW($B$3)+4*(ROW($B294)-ROW($B$3))+1)</f>
        <v>118</v>
      </c>
      <c r="M294" s="89">
        <f>INDEX('Обработка исходного'!P:P,ROW($B$3)+4*(ROW($B294)-ROW($B$3))+1)</f>
        <v>108</v>
      </c>
      <c r="N294" s="89">
        <f>INDEX('Обработка исходного'!Q:Q,ROW($B$3)+4*(ROW($B294)-ROW($B$3))+1)</f>
        <v>98</v>
      </c>
      <c r="O294" s="89">
        <f>INDEX('Обработка исходного'!R:R,ROW($B$3)+4*(ROW($B294)-ROW($B$3))+1)</f>
        <v>98</v>
      </c>
      <c r="P294" s="90">
        <f>INDEX('Обработка исходного'!S:S,ROW($B$3)+4*(ROW($B294)-ROW($B$3))+1)</f>
        <v>98</v>
      </c>
    </row>
    <row r="295" spans="1:16" ht="69" customHeight="1" x14ac:dyDescent="0.25">
      <c r="A295" s="79" t="str">
        <f>INDEX('Обработка исходного'!B:B,ROW($B$3)+4*(ROW($B295)-ROW($B$3)))</f>
        <v>Сталь хромоникелевая коррозионно-стойкого аустенитного класса</v>
      </c>
      <c r="B295" s="81" t="str">
        <f>INDEX('Обработка исходного'!D:D,ROW($B$3)+4*(ROW($B295)-ROW($B$3)))</f>
        <v>09Х18Н9</v>
      </c>
      <c r="C295" s="78" t="str">
        <f>IF(ISBLANK(INDEX('Обработка исходного'!E:E,ROW($B$3)+4*(ROW($B295)-ROW($B$3)))),"",INDEX('Обработка исходного'!E:E,ROW($B$3)+4*(ROW($B295)-ROW($B$3))))</f>
        <v>Трубы бесшовные холоднокатаные наружным диаметром от 16 до 70 мм с толщиной стенки от 2,5 до 12 мм</v>
      </c>
      <c r="D295" s="88">
        <f>INDEX('Обработка исходного'!G:G,ROW($B$3)+4*(ROW($B295)-ROW($B$3))+1)</f>
        <v>196</v>
      </c>
      <c r="E295" s="89">
        <f>INDEX('Обработка исходного'!H:H,ROW($B$3)+4*(ROW($B295)-ROW($B$3))+1)</f>
        <v>196</v>
      </c>
      <c r="F295" s="89">
        <f>INDEX('Обработка исходного'!I:I,ROW($B$3)+4*(ROW($B295)-ROW($B$3))+1)</f>
        <v>177</v>
      </c>
      <c r="G295" s="89">
        <f>INDEX('Обработка исходного'!J:J,ROW($B$3)+4*(ROW($B295)-ROW($B$3))+1)</f>
        <v>167</v>
      </c>
      <c r="H295" s="89">
        <f>INDEX('Обработка исходного'!K:K,ROW($B$3)+4*(ROW($B295)-ROW($B$3))+1)</f>
        <v>157</v>
      </c>
      <c r="I295" s="89">
        <f>INDEX('Обработка исходного'!L:L,ROW($B$3)+4*(ROW($B295)-ROW($B$3))+1)</f>
        <v>147</v>
      </c>
      <c r="J295" s="89">
        <f>INDEX('Обработка исходного'!M:M,ROW($B$3)+4*(ROW($B295)-ROW($B$3))+1)</f>
        <v>137</v>
      </c>
      <c r="K295" s="89">
        <f>INDEX('Обработка исходного'!N:N,ROW($B$3)+4*(ROW($B295)-ROW($B$3))+1)</f>
        <v>128</v>
      </c>
      <c r="L295" s="89">
        <f>INDEX('Обработка исходного'!O:O,ROW($B$3)+4*(ROW($B295)-ROW($B$3))+1)</f>
        <v>118</v>
      </c>
      <c r="M295" s="89">
        <f>INDEX('Обработка исходного'!P:P,ROW($B$3)+4*(ROW($B295)-ROW($B$3))+1)</f>
        <v>118</v>
      </c>
      <c r="N295" s="89">
        <f>INDEX('Обработка исходного'!Q:Q,ROW($B$3)+4*(ROW($B295)-ROW($B$3))+1)</f>
        <v>108</v>
      </c>
      <c r="O295" s="89">
        <f>INDEX('Обработка исходного'!R:R,ROW($B$3)+4*(ROW($B295)-ROW($B$3))+1)</f>
        <v>98</v>
      </c>
      <c r="P295" s="90">
        <f>INDEX('Обработка исходного'!S:S,ROW($B$3)+4*(ROW($B295)-ROW($B$3))+1)</f>
        <v>98</v>
      </c>
    </row>
    <row r="296" spans="1:16" ht="42" customHeight="1" x14ac:dyDescent="0.25">
      <c r="A296" s="79" t="str">
        <f>INDEX('Обработка исходного'!B:B,ROW($B$3)+4*(ROW($B296)-ROW($B$3)))</f>
        <v>Сталь хромоникелевая коррозионно-стойкого аустенитного класса</v>
      </c>
      <c r="B296" s="81" t="str">
        <f>INDEX('Обработка исходного'!D:D,ROW($B$3)+4*(ROW($B296)-ROW($B$3)))</f>
        <v>10Х18Н9</v>
      </c>
      <c r="C296" s="78" t="str">
        <f>IF(ISBLANK(INDEX('Обработка исходного'!E:E,ROW($B$3)+4*(ROW($B296)-ROW($B$3)))),"",INDEX('Обработка исходного'!E:E,ROW($B$3)+4*(ROW($B296)-ROW($B$3))))</f>
        <v>Листы толщиной от 6 до 160 мм</v>
      </c>
      <c r="D296" s="88">
        <f>INDEX('Обработка исходного'!G:G,ROW($B$3)+4*(ROW($B296)-ROW($B$3))+1)</f>
        <v>196</v>
      </c>
      <c r="E296" s="89">
        <f>INDEX('Обработка исходного'!H:H,ROW($B$3)+4*(ROW($B296)-ROW($B$3))+1)</f>
        <v>196</v>
      </c>
      <c r="F296" s="89">
        <f>INDEX('Обработка исходного'!I:I,ROW($B$3)+4*(ROW($B296)-ROW($B$3))+1)</f>
        <v>177</v>
      </c>
      <c r="G296" s="89">
        <f>INDEX('Обработка исходного'!J:J,ROW($B$3)+4*(ROW($B296)-ROW($B$3))+1)</f>
        <v>167</v>
      </c>
      <c r="H296" s="89">
        <f>INDEX('Обработка исходного'!K:K,ROW($B$3)+4*(ROW($B296)-ROW($B$3))+1)</f>
        <v>157</v>
      </c>
      <c r="I296" s="89">
        <f>INDEX('Обработка исходного'!L:L,ROW($B$3)+4*(ROW($B296)-ROW($B$3))+1)</f>
        <v>147</v>
      </c>
      <c r="J296" s="89">
        <f>INDEX('Обработка исходного'!M:M,ROW($B$3)+4*(ROW($B296)-ROW($B$3))+1)</f>
        <v>137</v>
      </c>
      <c r="K296" s="89">
        <f>INDEX('Обработка исходного'!N:N,ROW($B$3)+4*(ROW($B296)-ROW($B$3))+1)</f>
        <v>137</v>
      </c>
      <c r="L296" s="89">
        <f>INDEX('Обработка исходного'!O:O,ROW($B$3)+4*(ROW($B296)-ROW($B$3))+1)</f>
        <v>128</v>
      </c>
      <c r="M296" s="89">
        <f>INDEX('Обработка исходного'!P:P,ROW($B$3)+4*(ROW($B296)-ROW($B$3))+1)</f>
        <v>128</v>
      </c>
      <c r="N296" s="89">
        <f>INDEX('Обработка исходного'!Q:Q,ROW($B$3)+4*(ROW($B296)-ROW($B$3))+1)</f>
        <v>118</v>
      </c>
      <c r="O296" s="89">
        <f>INDEX('Обработка исходного'!R:R,ROW($B$3)+4*(ROW($B296)-ROW($B$3))+1)</f>
        <v>108</v>
      </c>
      <c r="P296" s="90">
        <f>INDEX('Обработка исходного'!S:S,ROW($B$3)+4*(ROW($B296)-ROW($B$3))+1)</f>
        <v>108</v>
      </c>
    </row>
    <row r="297" spans="1:16" ht="42" customHeight="1" x14ac:dyDescent="0.25">
      <c r="A297" s="79" t="str">
        <f>INDEX('Обработка исходного'!B:B,ROW($B$3)+4*(ROW($B297)-ROW($B$3)))</f>
        <v>Сталь хромоникелевая коррозионно-стойкого аустенитного класса</v>
      </c>
      <c r="B297" s="81" t="str">
        <f>INDEX('Обработка исходного'!D:D,ROW($B$3)+4*(ROW($B297)-ROW($B$3)))</f>
        <v>10Х18Н9</v>
      </c>
      <c r="C297" s="78" t="str">
        <f>IF(ISBLANK(INDEX('Обработка исходного'!E:E,ROW($B$3)+4*(ROW($B297)-ROW($B$3)))),"",INDEX('Обработка исходного'!E:E,ROW($B$3)+4*(ROW($B297)-ROW($B$3))))</f>
        <v>Поковки толщиной до 60 мм</v>
      </c>
      <c r="D297" s="88">
        <f>INDEX('Обработка исходного'!G:G,ROW($B$3)+4*(ROW($B297)-ROW($B$3))+1)</f>
        <v>196</v>
      </c>
      <c r="E297" s="89">
        <f>INDEX('Обработка исходного'!H:H,ROW($B$3)+4*(ROW($B297)-ROW($B$3))+1)</f>
        <v>196</v>
      </c>
      <c r="F297" s="89">
        <f>INDEX('Обработка исходного'!I:I,ROW($B$3)+4*(ROW($B297)-ROW($B$3))+1)</f>
        <v>177</v>
      </c>
      <c r="G297" s="89">
        <f>INDEX('Обработка исходного'!J:J,ROW($B$3)+4*(ROW($B297)-ROW($B$3))+1)</f>
        <v>157</v>
      </c>
      <c r="H297" s="89">
        <f>INDEX('Обработка исходного'!K:K,ROW($B$3)+4*(ROW($B297)-ROW($B$3))+1)</f>
        <v>147</v>
      </c>
      <c r="I297" s="89">
        <f>INDEX('Обработка исходного'!L:L,ROW($B$3)+4*(ROW($B297)-ROW($B$3))+1)</f>
        <v>137</v>
      </c>
      <c r="J297" s="89">
        <f>INDEX('Обработка исходного'!M:M,ROW($B$3)+4*(ROW($B297)-ROW($B$3))+1)</f>
        <v>128</v>
      </c>
      <c r="K297" s="89">
        <f>INDEX('Обработка исходного'!N:N,ROW($B$3)+4*(ROW($B297)-ROW($B$3))+1)</f>
        <v>118</v>
      </c>
      <c r="L297" s="89">
        <f>INDEX('Обработка исходного'!O:O,ROW($B$3)+4*(ROW($B297)-ROW($B$3))+1)</f>
        <v>118</v>
      </c>
      <c r="M297" s="89">
        <f>INDEX('Обработка исходного'!P:P,ROW($B$3)+4*(ROW($B297)-ROW($B$3))+1)</f>
        <v>108</v>
      </c>
      <c r="N297" s="89">
        <f>INDEX('Обработка исходного'!Q:Q,ROW($B$3)+4*(ROW($B297)-ROW($B$3))+1)</f>
        <v>98</v>
      </c>
      <c r="O297" s="89">
        <f>INDEX('Обработка исходного'!R:R,ROW($B$3)+4*(ROW($B297)-ROW($B$3))+1)</f>
        <v>98</v>
      </c>
      <c r="P297" s="90">
        <f>INDEX('Обработка исходного'!S:S,ROW($B$3)+4*(ROW($B297)-ROW($B$3))+1)</f>
        <v>98</v>
      </c>
    </row>
    <row r="298" spans="1:16" ht="42" customHeight="1" x14ac:dyDescent="0.25">
      <c r="A298" s="79" t="str">
        <f>INDEX('Обработка исходного'!B:B,ROW($B$3)+4*(ROW($B298)-ROW($B$3)))</f>
        <v>Сталь хромоникелевая коррозионно-стойкого аустенитного класса</v>
      </c>
      <c r="B298" s="81" t="str">
        <f>INDEX('Обработка исходного'!D:D,ROW($B$3)+4*(ROW($B298)-ROW($B$3)))</f>
        <v>10Х18Н9</v>
      </c>
      <c r="C298" s="78" t="str">
        <f>IF(ISBLANK(INDEX('Обработка исходного'!E:E,ROW($B$3)+4*(ROW($B298)-ROW($B$3)))),"",INDEX('Обработка исходного'!E:E,ROW($B$3)+4*(ROW($B298)-ROW($B$3))))</f>
        <v>Поковки толщиной от 60 до 300 мм</v>
      </c>
      <c r="D298" s="88">
        <f>INDEX('Обработка исходного'!G:G,ROW($B$3)+4*(ROW($B298)-ROW($B$3))+1)</f>
        <v>196</v>
      </c>
      <c r="E298" s="89">
        <f>INDEX('Обработка исходного'!H:H,ROW($B$3)+4*(ROW($B298)-ROW($B$3))+1)</f>
        <v>196</v>
      </c>
      <c r="F298" s="89">
        <f>INDEX('Обработка исходного'!I:I,ROW($B$3)+4*(ROW($B298)-ROW($B$3))+1)</f>
        <v>177</v>
      </c>
      <c r="G298" s="89">
        <f>INDEX('Обработка исходного'!J:J,ROW($B$3)+4*(ROW($B298)-ROW($B$3))+1)</f>
        <v>157</v>
      </c>
      <c r="H298" s="89">
        <f>INDEX('Обработка исходного'!K:K,ROW($B$3)+4*(ROW($B298)-ROW($B$3))+1)</f>
        <v>147</v>
      </c>
      <c r="I298" s="89">
        <f>INDEX('Обработка исходного'!L:L,ROW($B$3)+4*(ROW($B298)-ROW($B$3))+1)</f>
        <v>137</v>
      </c>
      <c r="J298" s="89">
        <f>INDEX('Обработка исходного'!M:M,ROW($B$3)+4*(ROW($B298)-ROW($B$3))+1)</f>
        <v>128</v>
      </c>
      <c r="K298" s="89">
        <f>INDEX('Обработка исходного'!N:N,ROW($B$3)+4*(ROW($B298)-ROW($B$3))+1)</f>
        <v>118</v>
      </c>
      <c r="L298" s="89">
        <f>INDEX('Обработка исходного'!O:O,ROW($B$3)+4*(ROW($B298)-ROW($B$3))+1)</f>
        <v>118</v>
      </c>
      <c r="M298" s="89">
        <f>INDEX('Обработка исходного'!P:P,ROW($B$3)+4*(ROW($B298)-ROW($B$3))+1)</f>
        <v>108</v>
      </c>
      <c r="N298" s="89">
        <f>INDEX('Обработка исходного'!Q:Q,ROW($B$3)+4*(ROW($B298)-ROW($B$3))+1)</f>
        <v>98</v>
      </c>
      <c r="O298" s="89">
        <f>INDEX('Обработка исходного'!R:R,ROW($B$3)+4*(ROW($B298)-ROW($B$3))+1)</f>
        <v>98</v>
      </c>
      <c r="P298" s="90">
        <f>INDEX('Обработка исходного'!S:S,ROW($B$3)+4*(ROW($B298)-ROW($B$3))+1)</f>
        <v>98</v>
      </c>
    </row>
    <row r="299" spans="1:16" ht="67.5" customHeight="1" x14ac:dyDescent="0.25">
      <c r="A299" s="79" t="str">
        <f>INDEX('Обработка исходного'!B:B,ROW($B$3)+4*(ROW($B299)-ROW($B$3)))</f>
        <v>Сталь хромоникелевая коррозионно-стойкого аустенитного класса</v>
      </c>
      <c r="B299" s="81" t="str">
        <f>INDEX('Обработка исходного'!D:D,ROW($B$3)+4*(ROW($B299)-ROW($B$3)))</f>
        <v>10Х18Н9</v>
      </c>
      <c r="C299" s="78" t="str">
        <f>IF(ISBLANK(INDEX('Обработка исходного'!E:E,ROW($B$3)+4*(ROW($B299)-ROW($B$3)))),"",INDEX('Обработка исходного'!E:E,ROW($B$3)+4*(ROW($B299)-ROW($B$3))))</f>
        <v>Трубы бесшовные холоднокатаные наружным диаметром от 16 до 70 мм с толщиной стенки от 2,5 до 12 мм</v>
      </c>
      <c r="D299" s="88">
        <f>INDEX('Обработка исходного'!G:G,ROW($B$3)+4*(ROW($B299)-ROW($B$3))+1)</f>
        <v>196</v>
      </c>
      <c r="E299" s="89">
        <f>INDEX('Обработка исходного'!H:H,ROW($B$3)+4*(ROW($B299)-ROW($B$3))+1)</f>
        <v>196</v>
      </c>
      <c r="F299" s="89">
        <f>INDEX('Обработка исходного'!I:I,ROW($B$3)+4*(ROW($B299)-ROW($B$3))+1)</f>
        <v>177</v>
      </c>
      <c r="G299" s="89">
        <f>INDEX('Обработка исходного'!J:J,ROW($B$3)+4*(ROW($B299)-ROW($B$3))+1)</f>
        <v>167</v>
      </c>
      <c r="H299" s="89">
        <f>INDEX('Обработка исходного'!K:K,ROW($B$3)+4*(ROW($B299)-ROW($B$3))+1)</f>
        <v>157</v>
      </c>
      <c r="I299" s="89">
        <f>INDEX('Обработка исходного'!L:L,ROW($B$3)+4*(ROW($B299)-ROW($B$3))+1)</f>
        <v>147</v>
      </c>
      <c r="J299" s="89">
        <f>INDEX('Обработка исходного'!M:M,ROW($B$3)+4*(ROW($B299)-ROW($B$3))+1)</f>
        <v>137</v>
      </c>
      <c r="K299" s="89">
        <f>INDEX('Обработка исходного'!N:N,ROW($B$3)+4*(ROW($B299)-ROW($B$3))+1)</f>
        <v>128</v>
      </c>
      <c r="L299" s="89">
        <f>INDEX('Обработка исходного'!O:O,ROW($B$3)+4*(ROW($B299)-ROW($B$3))+1)</f>
        <v>118</v>
      </c>
      <c r="M299" s="89">
        <f>INDEX('Обработка исходного'!P:P,ROW($B$3)+4*(ROW($B299)-ROW($B$3))+1)</f>
        <v>118</v>
      </c>
      <c r="N299" s="89">
        <f>INDEX('Обработка исходного'!Q:Q,ROW($B$3)+4*(ROW($B299)-ROW($B$3))+1)</f>
        <v>108</v>
      </c>
      <c r="O299" s="89">
        <f>INDEX('Обработка исходного'!R:R,ROW($B$3)+4*(ROW($B299)-ROW($B$3))+1)</f>
        <v>98</v>
      </c>
      <c r="P299" s="90">
        <f>INDEX('Обработка исходного'!S:S,ROW($B$3)+4*(ROW($B299)-ROW($B$3))+1)</f>
        <v>98</v>
      </c>
    </row>
    <row r="300" spans="1:16" ht="68.25" customHeight="1" x14ac:dyDescent="0.25">
      <c r="A300" s="79" t="str">
        <f>INDEX('Обработка исходного'!B:B,ROW($B$3)+4*(ROW($B300)-ROW($B$3)))</f>
        <v>Сталь хромоникелевая коррозионно-стойкого аустенитного класса</v>
      </c>
      <c r="B300" s="81" t="str">
        <f>INDEX('Обработка исходного'!D:D,ROW($B$3)+4*(ROW($B300)-ROW($B$3)))</f>
        <v>12Х18Н9</v>
      </c>
      <c r="C300" s="78" t="str">
        <f>IF(ISBLANK(INDEX('Обработка исходного'!E:E,ROW($B$3)+4*(ROW($B300)-ROW($B$3)))),"",INDEX('Обработка исходного'!E:E,ROW($B$3)+4*(ROW($B300)-ROW($B$3))))</f>
        <v>Трубы бесшовные холоднокатаные наружным диаметром от 16 до 70 мм с толщиной стенки от 2,5 до 12 мм</v>
      </c>
      <c r="D300" s="88">
        <f>INDEX('Обработка исходного'!G:G,ROW($B$3)+4*(ROW($B300)-ROW($B$3))+1)</f>
        <v>196</v>
      </c>
      <c r="E300" s="89">
        <f>INDEX('Обработка исходного'!H:H,ROW($B$3)+4*(ROW($B300)-ROW($B$3))+1)</f>
        <v>196</v>
      </c>
      <c r="F300" s="89">
        <f>INDEX('Обработка исходного'!I:I,ROW($B$3)+4*(ROW($B300)-ROW($B$3))+1)</f>
        <v>177</v>
      </c>
      <c r="G300" s="89">
        <f>INDEX('Обработка исходного'!J:J,ROW($B$3)+4*(ROW($B300)-ROW($B$3))+1)</f>
        <v>167</v>
      </c>
      <c r="H300" s="89">
        <f>INDEX('Обработка исходного'!K:K,ROW($B$3)+4*(ROW($B300)-ROW($B$3))+1)</f>
        <v>157</v>
      </c>
      <c r="I300" s="89">
        <f>INDEX('Обработка исходного'!L:L,ROW($B$3)+4*(ROW($B300)-ROW($B$3))+1)</f>
        <v>147</v>
      </c>
      <c r="J300" s="89">
        <f>INDEX('Обработка исходного'!M:M,ROW($B$3)+4*(ROW($B300)-ROW($B$3))+1)</f>
        <v>137</v>
      </c>
      <c r="K300" s="89">
        <f>INDEX('Обработка исходного'!N:N,ROW($B$3)+4*(ROW($B300)-ROW($B$3))+1)</f>
        <v>128</v>
      </c>
      <c r="L300" s="89">
        <f>INDEX('Обработка исходного'!O:O,ROW($B$3)+4*(ROW($B300)-ROW($B$3))+1)</f>
        <v>118</v>
      </c>
      <c r="M300" s="89">
        <f>INDEX('Обработка исходного'!P:P,ROW($B$3)+4*(ROW($B300)-ROW($B$3))+1)</f>
        <v>118</v>
      </c>
      <c r="N300" s="89">
        <f>INDEX('Обработка исходного'!Q:Q,ROW($B$3)+4*(ROW($B300)-ROW($B$3))+1)</f>
        <v>108</v>
      </c>
      <c r="O300" s="89">
        <f>INDEX('Обработка исходного'!R:R,ROW($B$3)+4*(ROW($B300)-ROW($B$3))+1)</f>
        <v>98</v>
      </c>
      <c r="P300" s="90">
        <f>INDEX('Обработка исходного'!S:S,ROW($B$3)+4*(ROW($B300)-ROW($B$3))+1)</f>
        <v>98</v>
      </c>
    </row>
    <row r="301" spans="1:16" ht="42" customHeight="1" x14ac:dyDescent="0.25">
      <c r="A301" s="79" t="str">
        <f>INDEX('Обработка исходного'!B:B,ROW($B$3)+4*(ROW($B301)-ROW($B$3)))</f>
        <v>Сталь хромоникелевая коррозионно-стойкого аустенитного класса</v>
      </c>
      <c r="B301" s="81" t="str">
        <f>INDEX('Обработка исходного'!D:D,ROW($B$3)+4*(ROW($B301)-ROW($B$3)))</f>
        <v>08Х18Н10Т</v>
      </c>
      <c r="C301" s="78" t="str">
        <f>IF(ISBLANK(INDEX('Обработка исходного'!E:E,ROW($B$3)+4*(ROW($B301)-ROW($B$3)))),"",INDEX('Обработка исходного'!E:E,ROW($B$3)+4*(ROW($B301)-ROW($B$3))))</f>
        <v>Сортовой прокат и поковки из него толщиной или диаметром до 200 мм</v>
      </c>
      <c r="D301" s="88">
        <f>INDEX('Обработка исходного'!G:G,ROW($B$3)+4*(ROW($B301)-ROW($B$3))+1)</f>
        <v>196</v>
      </c>
      <c r="E301" s="89">
        <f>INDEX('Обработка исходного'!H:H,ROW($B$3)+4*(ROW($B301)-ROW($B$3))+1)</f>
        <v>191</v>
      </c>
      <c r="F301" s="89">
        <f>INDEX('Обработка исходного'!I:I,ROW($B$3)+4*(ROW($B301)-ROW($B$3))+1)</f>
        <v>189</v>
      </c>
      <c r="G301" s="89">
        <f>INDEX('Обработка исходного'!J:J,ROW($B$3)+4*(ROW($B301)-ROW($B$3))+1)</f>
        <v>186</v>
      </c>
      <c r="H301" s="89">
        <f>INDEX('Обработка исходного'!K:K,ROW($B$3)+4*(ROW($B301)-ROW($B$3))+1)</f>
        <v>181</v>
      </c>
      <c r="I301" s="89">
        <f>INDEX('Обработка исходного'!L:L,ROW($B$3)+4*(ROW($B301)-ROW($B$3))+1)</f>
        <v>176</v>
      </c>
      <c r="J301" s="89">
        <f>INDEX('Обработка исходного'!M:M,ROW($B$3)+4*(ROW($B301)-ROW($B$3))+1)</f>
        <v>172</v>
      </c>
      <c r="K301" s="89">
        <f>INDEX('Обработка исходного'!N:N,ROW($B$3)+4*(ROW($B301)-ROW($B$3))+1)</f>
        <v>167</v>
      </c>
      <c r="L301" s="89">
        <f>INDEX('Обработка исходного'!O:O,ROW($B$3)+4*(ROW($B301)-ROW($B$3))+1)</f>
        <v>162</v>
      </c>
      <c r="M301" s="89">
        <f>INDEX('Обработка исходного'!P:P,ROW($B$3)+4*(ROW($B301)-ROW($B$3))+1)</f>
        <v>157</v>
      </c>
      <c r="N301" s="89">
        <f>INDEX('Обработка исходного'!Q:Q,ROW($B$3)+4*(ROW($B301)-ROW($B$3))+1)</f>
        <v>152</v>
      </c>
      <c r="O301" s="89">
        <f>INDEX('Обработка исходного'!R:R,ROW($B$3)+4*(ROW($B301)-ROW($B$3))+1)</f>
        <v>150</v>
      </c>
      <c r="P301" s="90">
        <f>INDEX('Обработка исходного'!S:S,ROW($B$3)+4*(ROW($B301)-ROW($B$3))+1)</f>
        <v>147</v>
      </c>
    </row>
    <row r="302" spans="1:16" ht="42" customHeight="1" x14ac:dyDescent="0.25">
      <c r="A302" s="79" t="str">
        <f>INDEX('Обработка исходного'!B:B,ROW($B$3)+4*(ROW($B302)-ROW($B$3)))</f>
        <v>Сталь хромоникелевая коррозионно-стойкого аустенитного класса</v>
      </c>
      <c r="B302" s="81" t="str">
        <f>INDEX('Обработка исходного'!D:D,ROW($B$3)+4*(ROW($B302)-ROW($B$3)))</f>
        <v>08Х18Н10Т</v>
      </c>
      <c r="C302" s="78" t="str">
        <f>IF(ISBLANK(INDEX('Обработка исходного'!E:E,ROW($B$3)+4*(ROW($B302)-ROW($B$3)))),"",INDEX('Обработка исходного'!E:E,ROW($B$3)+4*(ROW($B302)-ROW($B$3))))</f>
        <v>Плиты, поковки из слитка, листовые заготовки и штамповки диаметром от 40 до 200 мм</v>
      </c>
      <c r="D302" s="88">
        <f>INDEX('Обработка исходного'!G:G,ROW($B$3)+4*(ROW($B302)-ROW($B$3))+1)</f>
        <v>196</v>
      </c>
      <c r="E302" s="89">
        <f>INDEX('Обработка исходного'!H:H,ROW($B$3)+4*(ROW($B302)-ROW($B$3))+1)</f>
        <v>193</v>
      </c>
      <c r="F302" s="89">
        <f>INDEX('Обработка исходного'!I:I,ROW($B$3)+4*(ROW($B302)-ROW($B$3))+1)</f>
        <v>186</v>
      </c>
      <c r="G302" s="89">
        <f>INDEX('Обработка исходного'!J:J,ROW($B$3)+4*(ROW($B302)-ROW($B$3))+1)</f>
        <v>181</v>
      </c>
      <c r="H302" s="89">
        <f>INDEX('Обработка исходного'!K:K,ROW($B$3)+4*(ROW($B302)-ROW($B$3))+1)</f>
        <v>176</v>
      </c>
      <c r="I302" s="89">
        <f>INDEX('Обработка исходного'!L:L,ROW($B$3)+4*(ROW($B302)-ROW($B$3))+1)</f>
        <v>167</v>
      </c>
      <c r="J302" s="89">
        <f>INDEX('Обработка исходного'!M:M,ROW($B$3)+4*(ROW($B302)-ROW($B$3))+1)</f>
        <v>162</v>
      </c>
      <c r="K302" s="89">
        <f>INDEX('Обработка исходного'!N:N,ROW($B$3)+4*(ROW($B302)-ROW($B$3))+1)</f>
        <v>157</v>
      </c>
      <c r="L302" s="89">
        <f>INDEX('Обработка исходного'!O:O,ROW($B$3)+4*(ROW($B302)-ROW($B$3))+1)</f>
        <v>152</v>
      </c>
      <c r="M302" s="89">
        <f>INDEX('Обработка исходного'!P:P,ROW($B$3)+4*(ROW($B302)-ROW($B$3))+1)</f>
        <v>144</v>
      </c>
      <c r="N302" s="89">
        <f>INDEX('Обработка исходного'!Q:Q,ROW($B$3)+4*(ROW($B302)-ROW($B$3))+1)</f>
        <v>137</v>
      </c>
      <c r="O302" s="89">
        <f>INDEX('Обработка исходного'!R:R,ROW($B$3)+4*(ROW($B302)-ROW($B$3))+1)</f>
        <v>132</v>
      </c>
      <c r="P302" s="90">
        <f>INDEX('Обработка исходного'!S:S,ROW($B$3)+4*(ROW($B302)-ROW($B$3))+1)</f>
        <v>127</v>
      </c>
    </row>
    <row r="303" spans="1:16" ht="42" customHeight="1" x14ac:dyDescent="0.25">
      <c r="A303" s="79" t="str">
        <f>INDEX('Обработка исходного'!B:B,ROW($B$3)+4*(ROW($B303)-ROW($B$3)))</f>
        <v>Сталь хромоникелевая коррозионно-стойкого аустенитного класса</v>
      </c>
      <c r="B303" s="81" t="str">
        <f>INDEX('Обработка исходного'!D:D,ROW($B$3)+4*(ROW($B303)-ROW($B$3)))</f>
        <v>08Х18Н10Т</v>
      </c>
      <c r="C303" s="78" t="str">
        <f>IF(ISBLANK(INDEX('Обработка исходного'!E:E,ROW($B$3)+4*(ROW($B303)-ROW($B$3)))),"",INDEX('Обработка исходного'!E:E,ROW($B$3)+4*(ROW($B303)-ROW($B$3))))</f>
        <v>Плиты, поковки из слитка, листовые заготовки и штамповки диаметром более 200 мм</v>
      </c>
      <c r="D303" s="88">
        <f>INDEX('Обработка исходного'!G:G,ROW($B$3)+4*(ROW($B303)-ROW($B$3))+1)</f>
        <v>196</v>
      </c>
      <c r="E303" s="89">
        <f>INDEX('Обработка исходного'!H:H,ROW($B$3)+4*(ROW($B303)-ROW($B$3))+1)</f>
        <v>191</v>
      </c>
      <c r="F303" s="89">
        <f>INDEX('Обработка исходного'!I:I,ROW($B$3)+4*(ROW($B303)-ROW($B$3))+1)</f>
        <v>181</v>
      </c>
      <c r="G303" s="89">
        <f>INDEX('Обработка исходного'!J:J,ROW($B$3)+4*(ROW($B303)-ROW($B$3))+1)</f>
        <v>172</v>
      </c>
      <c r="H303" s="89">
        <f>INDEX('Обработка исходного'!K:K,ROW($B$3)+4*(ROW($B303)-ROW($B$3))+1)</f>
        <v>164</v>
      </c>
      <c r="I303" s="89">
        <f>INDEX('Обработка исходного'!L:L,ROW($B$3)+4*(ROW($B303)-ROW($B$3))+1)</f>
        <v>152</v>
      </c>
      <c r="J303" s="89">
        <f>INDEX('Обработка исходного'!M:M,ROW($B$3)+4*(ROW($B303)-ROW($B$3))+1)</f>
        <v>147</v>
      </c>
      <c r="K303" s="89">
        <f>INDEX('Обработка исходного'!N:N,ROW($B$3)+4*(ROW($B303)-ROW($B$3))+1)</f>
        <v>137</v>
      </c>
      <c r="L303" s="89">
        <f>INDEX('Обработка исходного'!O:O,ROW($B$3)+4*(ROW($B303)-ROW($B$3))+1)</f>
        <v>132</v>
      </c>
      <c r="M303" s="89">
        <f>INDEX('Обработка исходного'!P:P,ROW($B$3)+4*(ROW($B303)-ROW($B$3))+1)</f>
        <v>123</v>
      </c>
      <c r="N303" s="89">
        <f>INDEX('Обработка исходного'!Q:Q,ROW($B$3)+4*(ROW($B303)-ROW($B$3))+1)</f>
        <v>113</v>
      </c>
      <c r="O303" s="89">
        <f>INDEX('Обработка исходного'!R:R,ROW($B$3)+4*(ROW($B303)-ROW($B$3))+1)</f>
        <v>103</v>
      </c>
      <c r="P303" s="90">
        <f>INDEX('Обработка исходного'!S:S,ROW($B$3)+4*(ROW($B303)-ROW($B$3))+1)</f>
        <v>98</v>
      </c>
    </row>
    <row r="304" spans="1:16" ht="42" customHeight="1" x14ac:dyDescent="0.25">
      <c r="A304" s="79" t="str">
        <f>INDEX('Обработка исходного'!B:B,ROW($B$3)+4*(ROW($B304)-ROW($B$3)))</f>
        <v>Сталь хромоникелевая коррозионно-стойкого аустенитного класса</v>
      </c>
      <c r="B304" s="81" t="str">
        <f>INDEX('Обработка исходного'!D:D,ROW($B$3)+4*(ROW($B304)-ROW($B$3)))</f>
        <v>08Х18Н10Т</v>
      </c>
      <c r="C304" s="78" t="str">
        <f>IF(ISBLANK(INDEX('Обработка исходного'!E:E,ROW($B$3)+4*(ROW($B304)-ROW($B$3)))),"",INDEX('Обработка исходного'!E:E,ROW($B$3)+4*(ROW($B304)-ROW($B$3))))</f>
        <v>Трубы</v>
      </c>
      <c r="D304" s="88">
        <f>INDEX('Обработка исходного'!G:G,ROW($B$3)+4*(ROW($B304)-ROW($B$3))+1)</f>
        <v>216</v>
      </c>
      <c r="E304" s="89">
        <f>INDEX('Обработка исходного'!H:H,ROW($B$3)+4*(ROW($B304)-ROW($B$3))+1)</f>
        <v>206</v>
      </c>
      <c r="F304" s="89">
        <f>INDEX('Обработка исходного'!I:I,ROW($B$3)+4*(ROW($B304)-ROW($B$3))+1)</f>
        <v>206</v>
      </c>
      <c r="G304" s="89">
        <f>INDEX('Обработка исходного'!J:J,ROW($B$3)+4*(ROW($B304)-ROW($B$3))+1)</f>
        <v>196</v>
      </c>
      <c r="H304" s="89">
        <f>INDEX('Обработка исходного'!K:K,ROW($B$3)+4*(ROW($B304)-ROW($B$3))+1)</f>
        <v>187</v>
      </c>
      <c r="I304" s="89">
        <f>INDEX('Обработка исходного'!L:L,ROW($B$3)+4*(ROW($B304)-ROW($B$3))+1)</f>
        <v>187</v>
      </c>
      <c r="J304" s="89">
        <f>INDEX('Обработка исходного'!M:M,ROW($B$3)+4*(ROW($B304)-ROW($B$3))+1)</f>
        <v>177</v>
      </c>
      <c r="K304" s="89">
        <f>INDEX('Обработка исходного'!N:N,ROW($B$3)+4*(ROW($B304)-ROW($B$3))+1)</f>
        <v>177</v>
      </c>
      <c r="L304" s="89">
        <f>INDEX('Обработка исходного'!O:O,ROW($B$3)+4*(ROW($B304)-ROW($B$3))+1)</f>
        <v>167</v>
      </c>
      <c r="M304" s="89">
        <f>INDEX('Обработка исходного'!P:P,ROW($B$3)+4*(ROW($B304)-ROW($B$3))+1)</f>
        <v>157</v>
      </c>
      <c r="N304" s="89">
        <f>INDEX('Обработка исходного'!Q:Q,ROW($B$3)+4*(ROW($B304)-ROW($B$3))+1)</f>
        <v>147</v>
      </c>
      <c r="O304" s="89">
        <f>INDEX('Обработка исходного'!R:R,ROW($B$3)+4*(ROW($B304)-ROW($B$3))+1)</f>
        <v>147</v>
      </c>
      <c r="P304" s="90">
        <f>INDEX('Обработка исходного'!S:S,ROW($B$3)+4*(ROW($B304)-ROW($B$3))+1)</f>
        <v>137</v>
      </c>
    </row>
    <row r="305" spans="1:16" ht="42" customHeight="1" x14ac:dyDescent="0.25">
      <c r="A305" s="79" t="str">
        <f>INDEX('Обработка исходного'!B:B,ROW($B$3)+4*(ROW($B305)-ROW($B$3)))</f>
        <v>Сталь хромоникелевая коррозионно-стойкого аустенитного класса</v>
      </c>
      <c r="B305" s="81" t="str">
        <f>INDEX('Обработка исходного'!D:D,ROW($B$3)+4*(ROW($B305)-ROW($B$3)))</f>
        <v>12Х18Н10Т</v>
      </c>
      <c r="C305" s="78" t="str">
        <f>IF(ISBLANK(INDEX('Обработка исходного'!E:E,ROW($B$3)+4*(ROW($B305)-ROW($B$3)))),"",INDEX('Обработка исходного'!E:E,ROW($B$3)+4*(ROW($B305)-ROW($B$3))))</f>
        <v>Сортовой прокат и поковки из него толщиной или диаметром до 200 мм</v>
      </c>
      <c r="D305" s="88">
        <f>INDEX('Обработка исходного'!G:G,ROW($B$3)+4*(ROW($B305)-ROW($B$3))+1)</f>
        <v>196</v>
      </c>
      <c r="E305" s="89">
        <f>INDEX('Обработка исходного'!H:H,ROW($B$3)+4*(ROW($B305)-ROW($B$3))+1)</f>
        <v>191</v>
      </c>
      <c r="F305" s="89">
        <f>INDEX('Обработка исходного'!I:I,ROW($B$3)+4*(ROW($B305)-ROW($B$3))+1)</f>
        <v>189</v>
      </c>
      <c r="G305" s="89">
        <f>INDEX('Обработка исходного'!J:J,ROW($B$3)+4*(ROW($B305)-ROW($B$3))+1)</f>
        <v>186</v>
      </c>
      <c r="H305" s="89">
        <f>INDEX('Обработка исходного'!K:K,ROW($B$3)+4*(ROW($B305)-ROW($B$3))+1)</f>
        <v>181</v>
      </c>
      <c r="I305" s="89">
        <f>INDEX('Обработка исходного'!L:L,ROW($B$3)+4*(ROW($B305)-ROW($B$3))+1)</f>
        <v>176</v>
      </c>
      <c r="J305" s="89">
        <f>INDEX('Обработка исходного'!M:M,ROW($B$3)+4*(ROW($B305)-ROW($B$3))+1)</f>
        <v>172</v>
      </c>
      <c r="K305" s="89">
        <f>INDEX('Обработка исходного'!N:N,ROW($B$3)+4*(ROW($B305)-ROW($B$3))+1)</f>
        <v>167</v>
      </c>
      <c r="L305" s="89">
        <f>INDEX('Обработка исходного'!O:O,ROW($B$3)+4*(ROW($B305)-ROW($B$3))+1)</f>
        <v>162</v>
      </c>
      <c r="M305" s="89">
        <f>INDEX('Обработка исходного'!P:P,ROW($B$3)+4*(ROW($B305)-ROW($B$3))+1)</f>
        <v>157</v>
      </c>
      <c r="N305" s="89">
        <f>INDEX('Обработка исходного'!Q:Q,ROW($B$3)+4*(ROW($B305)-ROW($B$3))+1)</f>
        <v>152</v>
      </c>
      <c r="O305" s="89">
        <f>INDEX('Обработка исходного'!R:R,ROW($B$3)+4*(ROW($B305)-ROW($B$3))+1)</f>
        <v>150</v>
      </c>
      <c r="P305" s="90">
        <f>INDEX('Обработка исходного'!S:S,ROW($B$3)+4*(ROW($B305)-ROW($B$3))+1)</f>
        <v>147</v>
      </c>
    </row>
    <row r="306" spans="1:16" ht="42" customHeight="1" x14ac:dyDescent="0.25">
      <c r="A306" s="79" t="str">
        <f>INDEX('Обработка исходного'!B:B,ROW($B$3)+4*(ROW($B306)-ROW($B$3)))</f>
        <v>Сталь хромоникелевая коррозионно-стойкого аустенитного класса</v>
      </c>
      <c r="B306" s="81" t="str">
        <f>INDEX('Обработка исходного'!D:D,ROW($B$3)+4*(ROW($B306)-ROW($B$3)))</f>
        <v>12Х18Н10Т</v>
      </c>
      <c r="C306" s="78" t="str">
        <f>IF(ISBLANK(INDEX('Обработка исходного'!E:E,ROW($B$3)+4*(ROW($B306)-ROW($B$3)))),"",INDEX('Обработка исходного'!E:E,ROW($B$3)+4*(ROW($B306)-ROW($B$3))))</f>
        <v>Плиты, поковки из слитка, листовые заготовки и штамповки диаметром от 40 до 200 мм</v>
      </c>
      <c r="D306" s="88">
        <f>INDEX('Обработка исходного'!G:G,ROW($B$3)+4*(ROW($B306)-ROW($B$3))+1)</f>
        <v>196</v>
      </c>
      <c r="E306" s="89">
        <f>INDEX('Обработка исходного'!H:H,ROW($B$3)+4*(ROW($B306)-ROW($B$3))+1)</f>
        <v>193</v>
      </c>
      <c r="F306" s="89">
        <f>INDEX('Обработка исходного'!I:I,ROW($B$3)+4*(ROW($B306)-ROW($B$3))+1)</f>
        <v>186</v>
      </c>
      <c r="G306" s="89">
        <f>INDEX('Обработка исходного'!J:J,ROW($B$3)+4*(ROW($B306)-ROW($B$3))+1)</f>
        <v>181</v>
      </c>
      <c r="H306" s="89">
        <f>INDEX('Обработка исходного'!K:K,ROW($B$3)+4*(ROW($B306)-ROW($B$3))+1)</f>
        <v>176</v>
      </c>
      <c r="I306" s="89">
        <f>INDEX('Обработка исходного'!L:L,ROW($B$3)+4*(ROW($B306)-ROW($B$3))+1)</f>
        <v>167</v>
      </c>
      <c r="J306" s="89">
        <f>INDEX('Обработка исходного'!M:M,ROW($B$3)+4*(ROW($B306)-ROW($B$3))+1)</f>
        <v>162</v>
      </c>
      <c r="K306" s="89">
        <f>INDEX('Обработка исходного'!N:N,ROW($B$3)+4*(ROW($B306)-ROW($B$3))+1)</f>
        <v>157</v>
      </c>
      <c r="L306" s="89">
        <f>INDEX('Обработка исходного'!O:O,ROW($B$3)+4*(ROW($B306)-ROW($B$3))+1)</f>
        <v>152</v>
      </c>
      <c r="M306" s="89">
        <f>INDEX('Обработка исходного'!P:P,ROW($B$3)+4*(ROW($B306)-ROW($B$3))+1)</f>
        <v>144</v>
      </c>
      <c r="N306" s="89">
        <f>INDEX('Обработка исходного'!Q:Q,ROW($B$3)+4*(ROW($B306)-ROW($B$3))+1)</f>
        <v>137</v>
      </c>
      <c r="O306" s="89">
        <f>INDEX('Обработка исходного'!R:R,ROW($B$3)+4*(ROW($B306)-ROW($B$3))+1)</f>
        <v>132</v>
      </c>
      <c r="P306" s="90">
        <f>INDEX('Обработка исходного'!S:S,ROW($B$3)+4*(ROW($B306)-ROW($B$3))+1)</f>
        <v>127</v>
      </c>
    </row>
    <row r="307" spans="1:16" ht="42" customHeight="1" x14ac:dyDescent="0.25">
      <c r="A307" s="79" t="str">
        <f>INDEX('Обработка исходного'!B:B,ROW($B$3)+4*(ROW($B307)-ROW($B$3)))</f>
        <v>Сталь хромоникелевая коррозионно-стойкого аустенитного класса</v>
      </c>
      <c r="B307" s="81" t="str">
        <f>INDEX('Обработка исходного'!D:D,ROW($B$3)+4*(ROW($B307)-ROW($B$3)))</f>
        <v>12Х18Н10Т</v>
      </c>
      <c r="C307" s="78" t="str">
        <f>IF(ISBLANK(INDEX('Обработка исходного'!E:E,ROW($B$3)+4*(ROW($B307)-ROW($B$3)))),"",INDEX('Обработка исходного'!E:E,ROW($B$3)+4*(ROW($B307)-ROW($B$3))))</f>
        <v>Плиты, поковки из слитка, листовые заготовки и штамповки диаметром более 200 мм</v>
      </c>
      <c r="D307" s="88">
        <f>INDEX('Обработка исходного'!G:G,ROW($B$3)+4*(ROW($B307)-ROW($B$3))+1)</f>
        <v>196</v>
      </c>
      <c r="E307" s="89">
        <f>INDEX('Обработка исходного'!H:H,ROW($B$3)+4*(ROW($B307)-ROW($B$3))+1)</f>
        <v>191</v>
      </c>
      <c r="F307" s="89">
        <f>INDEX('Обработка исходного'!I:I,ROW($B$3)+4*(ROW($B307)-ROW($B$3))+1)</f>
        <v>181</v>
      </c>
      <c r="G307" s="89">
        <f>INDEX('Обработка исходного'!J:J,ROW($B$3)+4*(ROW($B307)-ROW($B$3))+1)</f>
        <v>172</v>
      </c>
      <c r="H307" s="89">
        <f>INDEX('Обработка исходного'!K:K,ROW($B$3)+4*(ROW($B307)-ROW($B$3))+1)</f>
        <v>164</v>
      </c>
      <c r="I307" s="89">
        <f>INDEX('Обработка исходного'!L:L,ROW($B$3)+4*(ROW($B307)-ROW($B$3))+1)</f>
        <v>152</v>
      </c>
      <c r="J307" s="89">
        <f>INDEX('Обработка исходного'!M:M,ROW($B$3)+4*(ROW($B307)-ROW($B$3))+1)</f>
        <v>147</v>
      </c>
      <c r="K307" s="89">
        <f>INDEX('Обработка исходного'!N:N,ROW($B$3)+4*(ROW($B307)-ROW($B$3))+1)</f>
        <v>137</v>
      </c>
      <c r="L307" s="89">
        <f>INDEX('Обработка исходного'!O:O,ROW($B$3)+4*(ROW($B307)-ROW($B$3))+1)</f>
        <v>132</v>
      </c>
      <c r="M307" s="89">
        <f>INDEX('Обработка исходного'!P:P,ROW($B$3)+4*(ROW($B307)-ROW($B$3))+1)</f>
        <v>123</v>
      </c>
      <c r="N307" s="89">
        <f>INDEX('Обработка исходного'!Q:Q,ROW($B$3)+4*(ROW($B307)-ROW($B$3))+1)</f>
        <v>113</v>
      </c>
      <c r="O307" s="89">
        <f>INDEX('Обработка исходного'!R:R,ROW($B$3)+4*(ROW($B307)-ROW($B$3))+1)</f>
        <v>103</v>
      </c>
      <c r="P307" s="90">
        <f>INDEX('Обработка исходного'!S:S,ROW($B$3)+4*(ROW($B307)-ROW($B$3))+1)</f>
        <v>98</v>
      </c>
    </row>
    <row r="308" spans="1:16" ht="42" customHeight="1" x14ac:dyDescent="0.25">
      <c r="A308" s="79" t="str">
        <f>INDEX('Обработка исходного'!B:B,ROW($B$3)+4*(ROW($B308)-ROW($B$3)))</f>
        <v>Сталь хромоникелевая коррозионно-стойкого аустенитного класса</v>
      </c>
      <c r="B308" s="81" t="str">
        <f>INDEX('Обработка исходного'!D:D,ROW($B$3)+4*(ROW($B308)-ROW($B$3)))</f>
        <v>12Х18Н10Т</v>
      </c>
      <c r="C308" s="78" t="str">
        <f>IF(ISBLANK(INDEX('Обработка исходного'!E:E,ROW($B$3)+4*(ROW($B308)-ROW($B$3)))),"",INDEX('Обработка исходного'!E:E,ROW($B$3)+4*(ROW($B308)-ROW($B$3))))</f>
        <v>Трубы</v>
      </c>
      <c r="D308" s="88">
        <f>INDEX('Обработка исходного'!G:G,ROW($B$3)+4*(ROW($B308)-ROW($B$3))+1)</f>
        <v>216</v>
      </c>
      <c r="E308" s="89">
        <f>INDEX('Обработка исходного'!H:H,ROW($B$3)+4*(ROW($B308)-ROW($B$3))+1)</f>
        <v>206</v>
      </c>
      <c r="F308" s="89">
        <f>INDEX('Обработка исходного'!I:I,ROW($B$3)+4*(ROW($B308)-ROW($B$3))+1)</f>
        <v>206</v>
      </c>
      <c r="G308" s="89">
        <f>INDEX('Обработка исходного'!J:J,ROW($B$3)+4*(ROW($B308)-ROW($B$3))+1)</f>
        <v>196</v>
      </c>
      <c r="H308" s="89">
        <f>INDEX('Обработка исходного'!K:K,ROW($B$3)+4*(ROW($B308)-ROW($B$3))+1)</f>
        <v>187</v>
      </c>
      <c r="I308" s="89">
        <f>INDEX('Обработка исходного'!L:L,ROW($B$3)+4*(ROW($B308)-ROW($B$3))+1)</f>
        <v>187</v>
      </c>
      <c r="J308" s="89">
        <f>INDEX('Обработка исходного'!M:M,ROW($B$3)+4*(ROW($B308)-ROW($B$3))+1)</f>
        <v>177</v>
      </c>
      <c r="K308" s="89">
        <f>INDEX('Обработка исходного'!N:N,ROW($B$3)+4*(ROW($B308)-ROW($B$3))+1)</f>
        <v>177</v>
      </c>
      <c r="L308" s="89">
        <f>INDEX('Обработка исходного'!O:O,ROW($B$3)+4*(ROW($B308)-ROW($B$3))+1)</f>
        <v>167</v>
      </c>
      <c r="M308" s="89">
        <f>INDEX('Обработка исходного'!P:P,ROW($B$3)+4*(ROW($B308)-ROW($B$3))+1)</f>
        <v>157</v>
      </c>
      <c r="N308" s="89">
        <f>INDEX('Обработка исходного'!Q:Q,ROW($B$3)+4*(ROW($B308)-ROW($B$3))+1)</f>
        <v>147</v>
      </c>
      <c r="O308" s="89">
        <f>INDEX('Обработка исходного'!R:R,ROW($B$3)+4*(ROW($B308)-ROW($B$3))+1)</f>
        <v>147</v>
      </c>
      <c r="P308" s="90">
        <f>INDEX('Обработка исходного'!S:S,ROW($B$3)+4*(ROW($B308)-ROW($B$3))+1)</f>
        <v>137</v>
      </c>
    </row>
    <row r="309" spans="1:16" ht="42" customHeight="1" x14ac:dyDescent="0.25">
      <c r="A309" s="79" t="str">
        <f>INDEX('Обработка исходного'!B:B,ROW($B$3)+4*(ROW($B309)-ROW($B$3)))</f>
        <v>Сталь хромоникелевая коррозионно-стойкого аустенитного класса</v>
      </c>
      <c r="B309" s="81" t="str">
        <f>INDEX('Обработка исходного'!D:D,ROW($B$3)+4*(ROW($B309)-ROW($B$3)))</f>
        <v>08Х18Н12Т</v>
      </c>
      <c r="C309" s="78" t="str">
        <f>IF(ISBLANK(INDEX('Обработка исходного'!E:E,ROW($B$3)+4*(ROW($B309)-ROW($B$3)))),"",INDEX('Обработка исходного'!E:E,ROW($B$3)+4*(ROW($B309)-ROW($B$3))))</f>
        <v>Толстолистовая сталь толщиной от 4 до 160 мм</v>
      </c>
      <c r="D309" s="88">
        <f>INDEX('Обработка исходного'!G:G,ROW($B$3)+4*(ROW($B309)-ROW($B$3))+1)</f>
        <v>206</v>
      </c>
      <c r="E309" s="89">
        <f>INDEX('Обработка исходного'!H:H,ROW($B$3)+4*(ROW($B309)-ROW($B$3))+1)</f>
        <v>196</v>
      </c>
      <c r="F309" s="89">
        <f>INDEX('Обработка исходного'!I:I,ROW($B$3)+4*(ROW($B309)-ROW($B$3))+1)</f>
        <v>177</v>
      </c>
      <c r="G309" s="89">
        <f>INDEX('Обработка исходного'!J:J,ROW($B$3)+4*(ROW($B309)-ROW($B$3))+1)</f>
        <v>167</v>
      </c>
      <c r="H309" s="89">
        <f>INDEX('Обработка исходного'!K:K,ROW($B$3)+4*(ROW($B309)-ROW($B$3))+1)</f>
        <v>167</v>
      </c>
      <c r="I309" s="89">
        <f>INDEX('Обработка исходного'!L:L,ROW($B$3)+4*(ROW($B309)-ROW($B$3))+1)</f>
        <v>157</v>
      </c>
      <c r="J309" s="89">
        <f>INDEX('Обработка исходного'!M:M,ROW($B$3)+4*(ROW($B309)-ROW($B$3))+1)</f>
        <v>157</v>
      </c>
      <c r="K309" s="89">
        <f>INDEX('Обработка исходного'!N:N,ROW($B$3)+4*(ROW($B309)-ROW($B$3))+1)</f>
        <v>157</v>
      </c>
      <c r="L309" s="89">
        <f>INDEX('Обработка исходного'!O:O,ROW($B$3)+4*(ROW($B309)-ROW($B$3))+1)</f>
        <v>147</v>
      </c>
      <c r="M309" s="89">
        <f>INDEX('Обработка исходного'!P:P,ROW($B$3)+4*(ROW($B309)-ROW($B$3))+1)</f>
        <v>137</v>
      </c>
      <c r="N309" s="89">
        <f>INDEX('Обработка исходного'!Q:Q,ROW($B$3)+4*(ROW($B309)-ROW($B$3))+1)</f>
        <v>128</v>
      </c>
      <c r="O309" s="89">
        <f>INDEX('Обработка исходного'!R:R,ROW($B$3)+4*(ROW($B309)-ROW($B$3))+1)</f>
        <v>128</v>
      </c>
      <c r="P309" s="90">
        <f>INDEX('Обработка исходного'!S:S,ROW($B$3)+4*(ROW($B309)-ROW($B$3))+1)</f>
        <v>118</v>
      </c>
    </row>
    <row r="310" spans="1:16" ht="42" customHeight="1" x14ac:dyDescent="0.25">
      <c r="A310" s="79" t="str">
        <f>INDEX('Обработка исходного'!B:B,ROW($B$3)+4*(ROW($B310)-ROW($B$3)))</f>
        <v>Сталь хромоникелевая коррозионно-стойкого аустенитного класса</v>
      </c>
      <c r="B310" s="81" t="str">
        <f>INDEX('Обработка исходного'!D:D,ROW($B$3)+4*(ROW($B310)-ROW($B$3)))</f>
        <v>08Х18Н12Т</v>
      </c>
      <c r="C310" s="78" t="str">
        <f>IF(ISBLANK(INDEX('Обработка исходного'!E:E,ROW($B$3)+4*(ROW($B310)-ROW($B$3)))),"",INDEX('Обработка исходного'!E:E,ROW($B$3)+4*(ROW($B310)-ROW($B$3))))</f>
        <v>Поковки, листы листовые и объемные штамповки, ковано-катаные заготовки толщиной до 60 мм</v>
      </c>
      <c r="D310" s="88">
        <f>INDEX('Обработка исходного'!G:G,ROW($B$3)+4*(ROW($B310)-ROW($B$3))+1)</f>
        <v>196</v>
      </c>
      <c r="E310" s="89">
        <f>INDEX('Обработка исходного'!H:H,ROW($B$3)+4*(ROW($B310)-ROW($B$3))+1)</f>
        <v>196</v>
      </c>
      <c r="F310" s="89">
        <f>INDEX('Обработка исходного'!I:I,ROW($B$3)+4*(ROW($B310)-ROW($B$3))+1)</f>
        <v>167</v>
      </c>
      <c r="G310" s="89">
        <f>INDEX('Обработка исходного'!J:J,ROW($B$3)+4*(ROW($B310)-ROW($B$3))+1)</f>
        <v>157</v>
      </c>
      <c r="H310" s="89">
        <f>INDEX('Обработка исходного'!K:K,ROW($B$3)+4*(ROW($B310)-ROW($B$3))+1)</f>
        <v>157</v>
      </c>
      <c r="I310" s="89">
        <f>INDEX('Обработка исходного'!L:L,ROW($B$3)+4*(ROW($B310)-ROW($B$3))+1)</f>
        <v>147</v>
      </c>
      <c r="J310" s="89">
        <f>INDEX('Обработка исходного'!M:M,ROW($B$3)+4*(ROW($B310)-ROW($B$3))+1)</f>
        <v>147</v>
      </c>
      <c r="K310" s="89">
        <f>INDEX('Обработка исходного'!N:N,ROW($B$3)+4*(ROW($B310)-ROW($B$3))+1)</f>
        <v>147</v>
      </c>
      <c r="L310" s="89">
        <f>INDEX('Обработка исходного'!O:O,ROW($B$3)+4*(ROW($B310)-ROW($B$3))+1)</f>
        <v>137</v>
      </c>
      <c r="M310" s="89">
        <f>INDEX('Обработка исходного'!P:P,ROW($B$3)+4*(ROW($B310)-ROW($B$3))+1)</f>
        <v>128</v>
      </c>
      <c r="N310" s="89">
        <f>INDEX('Обработка исходного'!Q:Q,ROW($B$3)+4*(ROW($B310)-ROW($B$3))+1)</f>
        <v>118</v>
      </c>
      <c r="O310" s="89">
        <f>INDEX('Обработка исходного'!R:R,ROW($B$3)+4*(ROW($B310)-ROW($B$3))+1)</f>
        <v>118</v>
      </c>
      <c r="P310" s="90">
        <f>INDEX('Обработка исходного'!S:S,ROW($B$3)+4*(ROW($B310)-ROW($B$3))+1)</f>
        <v>108</v>
      </c>
    </row>
    <row r="311" spans="1:16" ht="42" customHeight="1" x14ac:dyDescent="0.25">
      <c r="A311" s="79" t="str">
        <f>INDEX('Обработка исходного'!B:B,ROW($B$3)+4*(ROW($B311)-ROW($B$3)))</f>
        <v>Сталь хромоникелевая коррозионно-стойкого аустенитного класса</v>
      </c>
      <c r="B311" s="81" t="str">
        <f>INDEX('Обработка исходного'!D:D,ROW($B$3)+4*(ROW($B311)-ROW($B$3)))</f>
        <v>08Х18Н12Т</v>
      </c>
      <c r="C311" s="78" t="str">
        <f>IF(ISBLANK(INDEX('Обработка исходного'!E:E,ROW($B$3)+4*(ROW($B311)-ROW($B$3)))),"",INDEX('Обработка исходного'!E:E,ROW($B$3)+4*(ROW($B311)-ROW($B$3))))</f>
        <v>Поковки, листы листовые и объемные штамповки, ковано-катаные заготовки толщиной от 60 до 300 мм</v>
      </c>
      <c r="D311" s="88">
        <f>INDEX('Обработка исходного'!G:G,ROW($B$3)+4*(ROW($B311)-ROW($B$3))+1)</f>
        <v>196</v>
      </c>
      <c r="E311" s="89">
        <f>INDEX('Обработка исходного'!H:H,ROW($B$3)+4*(ROW($B311)-ROW($B$3))+1)</f>
        <v>196</v>
      </c>
      <c r="F311" s="89">
        <f>INDEX('Обработка исходного'!I:I,ROW($B$3)+4*(ROW($B311)-ROW($B$3))+1)</f>
        <v>167</v>
      </c>
      <c r="G311" s="89">
        <f>INDEX('Обработка исходного'!J:J,ROW($B$3)+4*(ROW($B311)-ROW($B$3))+1)</f>
        <v>157</v>
      </c>
      <c r="H311" s="89">
        <f>INDEX('Обработка исходного'!K:K,ROW($B$3)+4*(ROW($B311)-ROW($B$3))+1)</f>
        <v>157</v>
      </c>
      <c r="I311" s="89">
        <f>INDEX('Обработка исходного'!L:L,ROW($B$3)+4*(ROW($B311)-ROW($B$3))+1)</f>
        <v>147</v>
      </c>
      <c r="J311" s="89">
        <f>INDEX('Обработка исходного'!M:M,ROW($B$3)+4*(ROW($B311)-ROW($B$3))+1)</f>
        <v>147</v>
      </c>
      <c r="K311" s="89">
        <f>INDEX('Обработка исходного'!N:N,ROW($B$3)+4*(ROW($B311)-ROW($B$3))+1)</f>
        <v>147</v>
      </c>
      <c r="L311" s="89">
        <f>INDEX('Обработка исходного'!O:O,ROW($B$3)+4*(ROW($B311)-ROW($B$3))+1)</f>
        <v>137</v>
      </c>
      <c r="M311" s="89">
        <f>INDEX('Обработка исходного'!P:P,ROW($B$3)+4*(ROW($B311)-ROW($B$3))+1)</f>
        <v>128</v>
      </c>
      <c r="N311" s="89">
        <f>INDEX('Обработка исходного'!Q:Q,ROW($B$3)+4*(ROW($B311)-ROW($B$3))+1)</f>
        <v>118</v>
      </c>
      <c r="O311" s="89">
        <f>INDEX('Обработка исходного'!R:R,ROW($B$3)+4*(ROW($B311)-ROW($B$3))+1)</f>
        <v>118</v>
      </c>
      <c r="P311" s="90">
        <f>INDEX('Обработка исходного'!S:S,ROW($B$3)+4*(ROW($B311)-ROW($B$3))+1)</f>
        <v>108</v>
      </c>
    </row>
    <row r="312" spans="1:16" ht="42" customHeight="1" x14ac:dyDescent="0.25">
      <c r="A312" s="79" t="str">
        <f>INDEX('Обработка исходного'!B:B,ROW($B$3)+4*(ROW($B312)-ROW($B$3)))</f>
        <v>Сталь хромоникелевая коррозионно-стойкого аустенитного класса</v>
      </c>
      <c r="B312" s="81" t="str">
        <f>INDEX('Обработка исходного'!D:D,ROW($B$3)+4*(ROW($B312)-ROW($B$3)))</f>
        <v>12Х18Н9Т</v>
      </c>
      <c r="C312" s="78" t="str">
        <f>IF(ISBLANK(INDEX('Обработка исходного'!E:E,ROW($B$3)+4*(ROW($B312)-ROW($B$3)))),"",INDEX('Обработка исходного'!E:E,ROW($B$3)+4*(ROW($B312)-ROW($B$3))))</f>
        <v>Заготовки в виде поковок и штамповок для листов и труб, поковки</v>
      </c>
      <c r="D312" s="88">
        <f>INDEX('Обработка исходного'!G:G,ROW($B$3)+4*(ROW($B312)-ROW($B$3))+1)</f>
        <v>196</v>
      </c>
      <c r="E312" s="89">
        <f>INDEX('Обработка исходного'!H:H,ROW($B$3)+4*(ROW($B312)-ROW($B$3))+1)</f>
        <v>196</v>
      </c>
      <c r="F312" s="89">
        <f>INDEX('Обработка исходного'!I:I,ROW($B$3)+4*(ROW($B312)-ROW($B$3))+1)</f>
        <v>167</v>
      </c>
      <c r="G312" s="89">
        <f>INDEX('Обработка исходного'!J:J,ROW($B$3)+4*(ROW($B312)-ROW($B$3))+1)</f>
        <v>157</v>
      </c>
      <c r="H312" s="89">
        <f>INDEX('Обработка исходного'!K:K,ROW($B$3)+4*(ROW($B312)-ROW($B$3))+1)</f>
        <v>157</v>
      </c>
      <c r="I312" s="89">
        <f>INDEX('Обработка исходного'!L:L,ROW($B$3)+4*(ROW($B312)-ROW($B$3))+1)</f>
        <v>147</v>
      </c>
      <c r="J312" s="89">
        <f>INDEX('Обработка исходного'!M:M,ROW($B$3)+4*(ROW($B312)-ROW($B$3))+1)</f>
        <v>147</v>
      </c>
      <c r="K312" s="89">
        <f>INDEX('Обработка исходного'!N:N,ROW($B$3)+4*(ROW($B312)-ROW($B$3))+1)</f>
        <v>147</v>
      </c>
      <c r="L312" s="89">
        <f>INDEX('Обработка исходного'!O:O,ROW($B$3)+4*(ROW($B312)-ROW($B$3))+1)</f>
        <v>137</v>
      </c>
      <c r="M312" s="89">
        <f>INDEX('Обработка исходного'!P:P,ROW($B$3)+4*(ROW($B312)-ROW($B$3))+1)</f>
        <v>128</v>
      </c>
      <c r="N312" s="89">
        <f>INDEX('Обработка исходного'!Q:Q,ROW($B$3)+4*(ROW($B312)-ROW($B$3))+1)</f>
        <v>118</v>
      </c>
      <c r="O312" s="89">
        <f>INDEX('Обработка исходного'!R:R,ROW($B$3)+4*(ROW($B312)-ROW($B$3))+1)</f>
        <v>118</v>
      </c>
      <c r="P312" s="90">
        <f>INDEX('Обработка исходного'!S:S,ROW($B$3)+4*(ROW($B312)-ROW($B$3))+1)</f>
        <v>108</v>
      </c>
    </row>
    <row r="313" spans="1:16" ht="42" customHeight="1" x14ac:dyDescent="0.25">
      <c r="A313" s="79" t="str">
        <f>INDEX('Обработка исходного'!B:B,ROW($B$3)+4*(ROW($B313)-ROW($B$3)))</f>
        <v>Сталь хромоникелевая коррозионно-стойкого аустенитного класса</v>
      </c>
      <c r="B313" s="81" t="str">
        <f>INDEX('Обработка исходного'!D:D,ROW($B$3)+4*(ROW($B313)-ROW($B$3)))</f>
        <v>12Х18Н9Т</v>
      </c>
      <c r="C313" s="78" t="str">
        <f>IF(ISBLANK(INDEX('Обработка исходного'!E:E,ROW($B$3)+4*(ROW($B313)-ROW($B$3)))),"",INDEX('Обработка исходного'!E:E,ROW($B$3)+4*(ROW($B313)-ROW($B$3))))</f>
        <v>Листы толщиной от 0,5 до 160 мм</v>
      </c>
      <c r="D313" s="88">
        <f>INDEX('Обработка исходного'!G:G,ROW($B$3)+4*(ROW($B313)-ROW($B$3))+1)</f>
        <v>235</v>
      </c>
      <c r="E313" s="89">
        <f>INDEX('Обработка исходного'!H:H,ROW($B$3)+4*(ROW($B313)-ROW($B$3))+1)</f>
        <v>235</v>
      </c>
      <c r="F313" s="89">
        <f>INDEX('Обработка исходного'!I:I,ROW($B$3)+4*(ROW($B313)-ROW($B$3))+1)</f>
        <v>196</v>
      </c>
      <c r="G313" s="89">
        <f>INDEX('Обработка исходного'!J:J,ROW($B$3)+4*(ROW($B313)-ROW($B$3))+1)</f>
        <v>186</v>
      </c>
      <c r="H313" s="89">
        <f>INDEX('Обработка исходного'!K:K,ROW($B$3)+4*(ROW($B313)-ROW($B$3))+1)</f>
        <v>186</v>
      </c>
      <c r="I313" s="89">
        <f>INDEX('Обработка исходного'!L:L,ROW($B$3)+4*(ROW($B313)-ROW($B$3))+1)</f>
        <v>177</v>
      </c>
      <c r="J313" s="89">
        <f>INDEX('Обработка исходного'!M:M,ROW($B$3)+4*(ROW($B313)-ROW($B$3))+1)</f>
        <v>177</v>
      </c>
      <c r="K313" s="89">
        <f>INDEX('Обработка исходного'!N:N,ROW($B$3)+4*(ROW($B313)-ROW($B$3))+1)</f>
        <v>177</v>
      </c>
      <c r="L313" s="89">
        <f>INDEX('Обработка исходного'!O:O,ROW($B$3)+4*(ROW($B313)-ROW($B$3))+1)</f>
        <v>167</v>
      </c>
      <c r="M313" s="89">
        <f>INDEX('Обработка исходного'!P:P,ROW($B$3)+4*(ROW($B313)-ROW($B$3))+1)</f>
        <v>157</v>
      </c>
      <c r="N313" s="89">
        <f>INDEX('Обработка исходного'!Q:Q,ROW($B$3)+4*(ROW($B313)-ROW($B$3))+1)</f>
        <v>137</v>
      </c>
      <c r="O313" s="89">
        <f>INDEX('Обработка исходного'!R:R,ROW($B$3)+4*(ROW($B313)-ROW($B$3))+1)</f>
        <v>137</v>
      </c>
      <c r="P313" s="90">
        <f>INDEX('Обработка исходного'!S:S,ROW($B$3)+4*(ROW($B313)-ROW($B$3))+1)</f>
        <v>128</v>
      </c>
    </row>
    <row r="314" spans="1:16" ht="42" customHeight="1" x14ac:dyDescent="0.25">
      <c r="A314" s="79" t="str">
        <f>INDEX('Обработка исходного'!B:B,ROW($B$3)+4*(ROW($B314)-ROW($B$3)))</f>
        <v>Сталь хромоникелевая коррозионно-стойкого аустенитного класса</v>
      </c>
      <c r="B314" s="81" t="str">
        <f>INDEX('Обработка исходного'!D:D,ROW($B$3)+4*(ROW($B314)-ROW($B$3)))</f>
        <v>12Х18Н9Т</v>
      </c>
      <c r="C314" s="78" t="str">
        <f>IF(ISBLANK(INDEX('Обработка исходного'!E:E,ROW($B$3)+4*(ROW($B314)-ROW($B$3)))),"",INDEX('Обработка исходного'!E:E,ROW($B$3)+4*(ROW($B314)-ROW($B$3))))</f>
        <v>Горячекатаная и кованая сталь диаметром, стороной квадрата или толщиной до 60 мм</v>
      </c>
      <c r="D314" s="88">
        <f>INDEX('Обработка исходного'!G:G,ROW($B$3)+4*(ROW($B314)-ROW($B$3))+1)</f>
        <v>196</v>
      </c>
      <c r="E314" s="89">
        <f>INDEX('Обработка исходного'!H:H,ROW($B$3)+4*(ROW($B314)-ROW($B$3))+1)</f>
        <v>196</v>
      </c>
      <c r="F314" s="89">
        <f>INDEX('Обработка исходного'!I:I,ROW($B$3)+4*(ROW($B314)-ROW($B$3))+1)</f>
        <v>167</v>
      </c>
      <c r="G314" s="89">
        <f>INDEX('Обработка исходного'!J:J,ROW($B$3)+4*(ROW($B314)-ROW($B$3))+1)</f>
        <v>157</v>
      </c>
      <c r="H314" s="89">
        <f>INDEX('Обработка исходного'!K:K,ROW($B$3)+4*(ROW($B314)-ROW($B$3))+1)</f>
        <v>157</v>
      </c>
      <c r="I314" s="89">
        <f>INDEX('Обработка исходного'!L:L,ROW($B$3)+4*(ROW($B314)-ROW($B$3))+1)</f>
        <v>147</v>
      </c>
      <c r="J314" s="89">
        <f>INDEX('Обработка исходного'!M:M,ROW($B$3)+4*(ROW($B314)-ROW($B$3))+1)</f>
        <v>147</v>
      </c>
      <c r="K314" s="89">
        <f>INDEX('Обработка исходного'!N:N,ROW($B$3)+4*(ROW($B314)-ROW($B$3))+1)</f>
        <v>147</v>
      </c>
      <c r="L314" s="89">
        <f>INDEX('Обработка исходного'!O:O,ROW($B$3)+4*(ROW($B314)-ROW($B$3))+1)</f>
        <v>137</v>
      </c>
      <c r="M314" s="89">
        <f>INDEX('Обработка исходного'!P:P,ROW($B$3)+4*(ROW($B314)-ROW($B$3))+1)</f>
        <v>128</v>
      </c>
      <c r="N314" s="89">
        <f>INDEX('Обработка исходного'!Q:Q,ROW($B$3)+4*(ROW($B314)-ROW($B$3))+1)</f>
        <v>118</v>
      </c>
      <c r="O314" s="89">
        <f>INDEX('Обработка исходного'!R:R,ROW($B$3)+4*(ROW($B314)-ROW($B$3))+1)</f>
        <v>118</v>
      </c>
      <c r="P314" s="90">
        <f>INDEX('Обработка исходного'!S:S,ROW($B$3)+4*(ROW($B314)-ROW($B$3))+1)</f>
        <v>108</v>
      </c>
    </row>
    <row r="315" spans="1:16" ht="42" customHeight="1" x14ac:dyDescent="0.25">
      <c r="A315" s="79" t="str">
        <f>INDEX('Обработка исходного'!B:B,ROW($B$3)+4*(ROW($B315)-ROW($B$3)))</f>
        <v>Сталь хромоникелевая коррозионно-стойкого аустенитного класса</v>
      </c>
      <c r="B315" s="81" t="str">
        <f>INDEX('Обработка исходного'!D:D,ROW($B$3)+4*(ROW($B315)-ROW($B$3)))</f>
        <v>12Х18Н9Т</v>
      </c>
      <c r="C315" s="78" t="str">
        <f>IF(ISBLANK(INDEX('Обработка исходного'!E:E,ROW($B$3)+4*(ROW($B315)-ROW($B$3)))),"",INDEX('Обработка исходного'!E:E,ROW($B$3)+4*(ROW($B315)-ROW($B$3))))</f>
        <v>Горячекатаная и кованая сталь диаметром, стороной квадрата или толщиной от 60 до 100 мм</v>
      </c>
      <c r="D315" s="88">
        <f>INDEX('Обработка исходного'!G:G,ROW($B$3)+4*(ROW($B315)-ROW($B$3))+1)</f>
        <v>196</v>
      </c>
      <c r="E315" s="89">
        <f>INDEX('Обработка исходного'!H:H,ROW($B$3)+4*(ROW($B315)-ROW($B$3))+1)</f>
        <v>196</v>
      </c>
      <c r="F315" s="89">
        <f>INDEX('Обработка исходного'!I:I,ROW($B$3)+4*(ROW($B315)-ROW($B$3))+1)</f>
        <v>167</v>
      </c>
      <c r="G315" s="89">
        <f>INDEX('Обработка исходного'!J:J,ROW($B$3)+4*(ROW($B315)-ROW($B$3))+1)</f>
        <v>157</v>
      </c>
      <c r="H315" s="89">
        <f>INDEX('Обработка исходного'!K:K,ROW($B$3)+4*(ROW($B315)-ROW($B$3))+1)</f>
        <v>157</v>
      </c>
      <c r="I315" s="89">
        <f>INDEX('Обработка исходного'!L:L,ROW($B$3)+4*(ROW($B315)-ROW($B$3))+1)</f>
        <v>147</v>
      </c>
      <c r="J315" s="89">
        <f>INDEX('Обработка исходного'!M:M,ROW($B$3)+4*(ROW($B315)-ROW($B$3))+1)</f>
        <v>147</v>
      </c>
      <c r="K315" s="89">
        <f>INDEX('Обработка исходного'!N:N,ROW($B$3)+4*(ROW($B315)-ROW($B$3))+1)</f>
        <v>147</v>
      </c>
      <c r="L315" s="89">
        <f>INDEX('Обработка исходного'!O:O,ROW($B$3)+4*(ROW($B315)-ROW($B$3))+1)</f>
        <v>137</v>
      </c>
      <c r="M315" s="89">
        <f>INDEX('Обработка исходного'!P:P,ROW($B$3)+4*(ROW($B315)-ROW($B$3))+1)</f>
        <v>128</v>
      </c>
      <c r="N315" s="89">
        <f>INDEX('Обработка исходного'!Q:Q,ROW($B$3)+4*(ROW($B315)-ROW($B$3))+1)</f>
        <v>118</v>
      </c>
      <c r="O315" s="89">
        <f>INDEX('Обработка исходного'!R:R,ROW($B$3)+4*(ROW($B315)-ROW($B$3))+1)</f>
        <v>118</v>
      </c>
      <c r="P315" s="90">
        <f>INDEX('Обработка исходного'!S:S,ROW($B$3)+4*(ROW($B315)-ROW($B$3))+1)</f>
        <v>108</v>
      </c>
    </row>
    <row r="316" spans="1:16" ht="42" customHeight="1" x14ac:dyDescent="0.25">
      <c r="A316" s="79" t="str">
        <f>INDEX('Обработка исходного'!B:B,ROW($B$3)+4*(ROW($B316)-ROW($B$3)))</f>
        <v>Сталь хромоникелевая коррозионно-стойкого аустенитного класса</v>
      </c>
      <c r="B316" s="81" t="str">
        <f>INDEX('Обработка исходного'!D:D,ROW($B$3)+4*(ROW($B316)-ROW($B$3)))</f>
        <v>12Х18Н9Т</v>
      </c>
      <c r="C316" s="78" t="str">
        <f>IF(ISBLANK(INDEX('Обработка исходного'!E:E,ROW($B$3)+4*(ROW($B316)-ROW($B$3)))),"",INDEX('Обработка исходного'!E:E,ROW($B$3)+4*(ROW($B316)-ROW($B$3))))</f>
        <v>Горячекатаная и кованая сталь диаметром, стороной квадрата или толщиной от 100 до 150 мм</v>
      </c>
      <c r="D316" s="88">
        <f>INDEX('Обработка исходного'!G:G,ROW($B$3)+4*(ROW($B316)-ROW($B$3))+1)</f>
        <v>196</v>
      </c>
      <c r="E316" s="89">
        <f>INDEX('Обработка исходного'!H:H,ROW($B$3)+4*(ROW($B316)-ROW($B$3))+1)</f>
        <v>196</v>
      </c>
      <c r="F316" s="89">
        <f>INDEX('Обработка исходного'!I:I,ROW($B$3)+4*(ROW($B316)-ROW($B$3))+1)</f>
        <v>167</v>
      </c>
      <c r="G316" s="89">
        <f>INDEX('Обработка исходного'!J:J,ROW($B$3)+4*(ROW($B316)-ROW($B$3))+1)</f>
        <v>157</v>
      </c>
      <c r="H316" s="89">
        <f>INDEX('Обработка исходного'!K:K,ROW($B$3)+4*(ROW($B316)-ROW($B$3))+1)</f>
        <v>157</v>
      </c>
      <c r="I316" s="89">
        <f>INDEX('Обработка исходного'!L:L,ROW($B$3)+4*(ROW($B316)-ROW($B$3))+1)</f>
        <v>147</v>
      </c>
      <c r="J316" s="89">
        <f>INDEX('Обработка исходного'!M:M,ROW($B$3)+4*(ROW($B316)-ROW($B$3))+1)</f>
        <v>147</v>
      </c>
      <c r="K316" s="89">
        <f>INDEX('Обработка исходного'!N:N,ROW($B$3)+4*(ROW($B316)-ROW($B$3))+1)</f>
        <v>147</v>
      </c>
      <c r="L316" s="89">
        <f>INDEX('Обработка исходного'!O:O,ROW($B$3)+4*(ROW($B316)-ROW($B$3))+1)</f>
        <v>137</v>
      </c>
      <c r="M316" s="89">
        <f>INDEX('Обработка исходного'!P:P,ROW($B$3)+4*(ROW($B316)-ROW($B$3))+1)</f>
        <v>128</v>
      </c>
      <c r="N316" s="89">
        <f>INDEX('Обработка исходного'!Q:Q,ROW($B$3)+4*(ROW($B316)-ROW($B$3))+1)</f>
        <v>118</v>
      </c>
      <c r="O316" s="89">
        <f>INDEX('Обработка исходного'!R:R,ROW($B$3)+4*(ROW($B316)-ROW($B$3))+1)</f>
        <v>118</v>
      </c>
      <c r="P316" s="90">
        <f>INDEX('Обработка исходного'!S:S,ROW($B$3)+4*(ROW($B316)-ROW($B$3))+1)</f>
        <v>108</v>
      </c>
    </row>
    <row r="317" spans="1:16" ht="42" customHeight="1" x14ac:dyDescent="0.25">
      <c r="A317" s="79" t="str">
        <f>INDEX('Обработка исходного'!B:B,ROW($B$3)+4*(ROW($B317)-ROW($B$3)))</f>
        <v>Сталь хромоникелевая коррозионно-стойкого аустенитного класса</v>
      </c>
      <c r="B317" s="81" t="str">
        <f>INDEX('Обработка исходного'!D:D,ROW($B$3)+4*(ROW($B317)-ROW($B$3)))</f>
        <v>12Х18Н12Т</v>
      </c>
      <c r="C317" s="78" t="str">
        <f>IF(ISBLANK(INDEX('Обработка исходного'!E:E,ROW($B$3)+4*(ROW($B317)-ROW($B$3)))),"",INDEX('Обработка исходного'!E:E,ROW($B$3)+4*(ROW($B317)-ROW($B$3))))</f>
        <v>Заготовки в виде поковок и штамповок для листов и труб, поковки</v>
      </c>
      <c r="D317" s="88">
        <f>INDEX('Обработка исходного'!G:G,ROW($B$3)+4*(ROW($B317)-ROW($B$3))+1)</f>
        <v>196</v>
      </c>
      <c r="E317" s="89">
        <f>INDEX('Обработка исходного'!H:H,ROW($B$3)+4*(ROW($B317)-ROW($B$3))+1)</f>
        <v>196</v>
      </c>
      <c r="F317" s="89">
        <f>INDEX('Обработка исходного'!I:I,ROW($B$3)+4*(ROW($B317)-ROW($B$3))+1)</f>
        <v>167</v>
      </c>
      <c r="G317" s="89">
        <f>INDEX('Обработка исходного'!J:J,ROW($B$3)+4*(ROW($B317)-ROW($B$3))+1)</f>
        <v>157</v>
      </c>
      <c r="H317" s="89">
        <f>INDEX('Обработка исходного'!K:K,ROW($B$3)+4*(ROW($B317)-ROW($B$3))+1)</f>
        <v>157</v>
      </c>
      <c r="I317" s="89">
        <f>INDEX('Обработка исходного'!L:L,ROW($B$3)+4*(ROW($B317)-ROW($B$3))+1)</f>
        <v>147</v>
      </c>
      <c r="J317" s="89">
        <f>INDEX('Обработка исходного'!M:M,ROW($B$3)+4*(ROW($B317)-ROW($B$3))+1)</f>
        <v>147</v>
      </c>
      <c r="K317" s="89">
        <f>INDEX('Обработка исходного'!N:N,ROW($B$3)+4*(ROW($B317)-ROW($B$3))+1)</f>
        <v>147</v>
      </c>
      <c r="L317" s="89">
        <f>INDEX('Обработка исходного'!O:O,ROW($B$3)+4*(ROW($B317)-ROW($B$3))+1)</f>
        <v>137</v>
      </c>
      <c r="M317" s="89">
        <f>INDEX('Обработка исходного'!P:P,ROW($B$3)+4*(ROW($B317)-ROW($B$3))+1)</f>
        <v>128</v>
      </c>
      <c r="N317" s="89">
        <f>INDEX('Обработка исходного'!Q:Q,ROW($B$3)+4*(ROW($B317)-ROW($B$3))+1)</f>
        <v>118</v>
      </c>
      <c r="O317" s="89">
        <f>INDEX('Обработка исходного'!R:R,ROW($B$3)+4*(ROW($B317)-ROW($B$3))+1)</f>
        <v>118</v>
      </c>
      <c r="P317" s="90">
        <f>INDEX('Обработка исходного'!S:S,ROW($B$3)+4*(ROW($B317)-ROW($B$3))+1)</f>
        <v>108</v>
      </c>
    </row>
    <row r="318" spans="1:16" ht="42" customHeight="1" x14ac:dyDescent="0.25">
      <c r="A318" s="79" t="str">
        <f>INDEX('Обработка исходного'!B:B,ROW($B$3)+4*(ROW($B318)-ROW($B$3)))</f>
        <v>Сталь хромоникелевая коррозионно-стойкого аустенитного класса</v>
      </c>
      <c r="B318" s="81" t="str">
        <f>INDEX('Обработка исходного'!D:D,ROW($B$3)+4*(ROW($B318)-ROW($B$3)))</f>
        <v>12Х18Н12Т</v>
      </c>
      <c r="C318" s="78" t="str">
        <f>IF(ISBLANK(INDEX('Обработка исходного'!E:E,ROW($B$3)+4*(ROW($B318)-ROW($B$3)))),"",INDEX('Обработка исходного'!E:E,ROW($B$3)+4*(ROW($B318)-ROW($B$3))))</f>
        <v>Листы толщиной от 0,5 до 160 мм</v>
      </c>
      <c r="D318" s="88">
        <f>INDEX('Обработка исходного'!G:G,ROW($B$3)+4*(ROW($B318)-ROW($B$3))+1)</f>
        <v>235</v>
      </c>
      <c r="E318" s="89">
        <f>INDEX('Обработка исходного'!H:H,ROW($B$3)+4*(ROW($B318)-ROW($B$3))+1)</f>
        <v>235</v>
      </c>
      <c r="F318" s="89">
        <f>INDEX('Обработка исходного'!I:I,ROW($B$3)+4*(ROW($B318)-ROW($B$3))+1)</f>
        <v>196</v>
      </c>
      <c r="G318" s="89">
        <f>INDEX('Обработка исходного'!J:J,ROW($B$3)+4*(ROW($B318)-ROW($B$3))+1)</f>
        <v>186</v>
      </c>
      <c r="H318" s="89">
        <f>INDEX('Обработка исходного'!K:K,ROW($B$3)+4*(ROW($B318)-ROW($B$3))+1)</f>
        <v>186</v>
      </c>
      <c r="I318" s="89">
        <f>INDEX('Обработка исходного'!L:L,ROW($B$3)+4*(ROW($B318)-ROW($B$3))+1)</f>
        <v>177</v>
      </c>
      <c r="J318" s="89">
        <f>INDEX('Обработка исходного'!M:M,ROW($B$3)+4*(ROW($B318)-ROW($B$3))+1)</f>
        <v>177</v>
      </c>
      <c r="K318" s="89">
        <f>INDEX('Обработка исходного'!N:N,ROW($B$3)+4*(ROW($B318)-ROW($B$3))+1)</f>
        <v>177</v>
      </c>
      <c r="L318" s="89">
        <f>INDEX('Обработка исходного'!O:O,ROW($B$3)+4*(ROW($B318)-ROW($B$3))+1)</f>
        <v>167</v>
      </c>
      <c r="M318" s="89">
        <f>INDEX('Обработка исходного'!P:P,ROW($B$3)+4*(ROW($B318)-ROW($B$3))+1)</f>
        <v>157</v>
      </c>
      <c r="N318" s="89">
        <f>INDEX('Обработка исходного'!Q:Q,ROW($B$3)+4*(ROW($B318)-ROW($B$3))+1)</f>
        <v>137</v>
      </c>
      <c r="O318" s="89">
        <f>INDEX('Обработка исходного'!R:R,ROW($B$3)+4*(ROW($B318)-ROW($B$3))+1)</f>
        <v>137</v>
      </c>
      <c r="P318" s="90">
        <f>INDEX('Обработка исходного'!S:S,ROW($B$3)+4*(ROW($B318)-ROW($B$3))+1)</f>
        <v>128</v>
      </c>
    </row>
    <row r="319" spans="1:16" ht="42" customHeight="1" x14ac:dyDescent="0.25">
      <c r="A319" s="79" t="str">
        <f>INDEX('Обработка исходного'!B:B,ROW($B$3)+4*(ROW($B319)-ROW($B$3)))</f>
        <v>Сталь хромоникелевая коррозионно-стойкого аустенитного класса</v>
      </c>
      <c r="B319" s="81" t="str">
        <f>INDEX('Обработка исходного'!D:D,ROW($B$3)+4*(ROW($B319)-ROW($B$3)))</f>
        <v>12Х18Н12Т</v>
      </c>
      <c r="C319" s="78" t="str">
        <f>IF(ISBLANK(INDEX('Обработка исходного'!E:E,ROW($B$3)+4*(ROW($B319)-ROW($B$3)))),"",INDEX('Обработка исходного'!E:E,ROW($B$3)+4*(ROW($B319)-ROW($B$3))))</f>
        <v>Горячекатаная и кованая сталь диаметром, стороной квадрата или толщиной до 60 мм</v>
      </c>
      <c r="D319" s="88">
        <f>INDEX('Обработка исходного'!G:G,ROW($B$3)+4*(ROW($B319)-ROW($B$3))+1)</f>
        <v>196</v>
      </c>
      <c r="E319" s="89">
        <f>INDEX('Обработка исходного'!H:H,ROW($B$3)+4*(ROW($B319)-ROW($B$3))+1)</f>
        <v>196</v>
      </c>
      <c r="F319" s="89">
        <f>INDEX('Обработка исходного'!I:I,ROW($B$3)+4*(ROW($B319)-ROW($B$3))+1)</f>
        <v>167</v>
      </c>
      <c r="G319" s="89">
        <f>INDEX('Обработка исходного'!J:J,ROW($B$3)+4*(ROW($B319)-ROW($B$3))+1)</f>
        <v>157</v>
      </c>
      <c r="H319" s="89">
        <f>INDEX('Обработка исходного'!K:K,ROW($B$3)+4*(ROW($B319)-ROW($B$3))+1)</f>
        <v>157</v>
      </c>
      <c r="I319" s="89">
        <f>INDEX('Обработка исходного'!L:L,ROW($B$3)+4*(ROW($B319)-ROW($B$3))+1)</f>
        <v>147</v>
      </c>
      <c r="J319" s="89">
        <f>INDEX('Обработка исходного'!M:M,ROW($B$3)+4*(ROW($B319)-ROW($B$3))+1)</f>
        <v>147</v>
      </c>
      <c r="K319" s="89">
        <f>INDEX('Обработка исходного'!N:N,ROW($B$3)+4*(ROW($B319)-ROW($B$3))+1)</f>
        <v>147</v>
      </c>
      <c r="L319" s="89">
        <f>INDEX('Обработка исходного'!O:O,ROW($B$3)+4*(ROW($B319)-ROW($B$3))+1)</f>
        <v>137</v>
      </c>
      <c r="M319" s="89">
        <f>INDEX('Обработка исходного'!P:P,ROW($B$3)+4*(ROW($B319)-ROW($B$3))+1)</f>
        <v>128</v>
      </c>
      <c r="N319" s="89">
        <f>INDEX('Обработка исходного'!Q:Q,ROW($B$3)+4*(ROW($B319)-ROW($B$3))+1)</f>
        <v>118</v>
      </c>
      <c r="O319" s="89">
        <f>INDEX('Обработка исходного'!R:R,ROW($B$3)+4*(ROW($B319)-ROW($B$3))+1)</f>
        <v>118</v>
      </c>
      <c r="P319" s="90">
        <f>INDEX('Обработка исходного'!S:S,ROW($B$3)+4*(ROW($B319)-ROW($B$3))+1)</f>
        <v>108</v>
      </c>
    </row>
    <row r="320" spans="1:16" ht="42" customHeight="1" x14ac:dyDescent="0.25">
      <c r="A320" s="79" t="str">
        <f>INDEX('Обработка исходного'!B:B,ROW($B$3)+4*(ROW($B320)-ROW($B$3)))</f>
        <v>Сталь хромоникелевая коррозионно-стойкого аустенитного класса</v>
      </c>
      <c r="B320" s="81" t="str">
        <f>INDEX('Обработка исходного'!D:D,ROW($B$3)+4*(ROW($B320)-ROW($B$3)))</f>
        <v>12Х18Н12Т</v>
      </c>
      <c r="C320" s="78" t="str">
        <f>IF(ISBLANK(INDEX('Обработка исходного'!E:E,ROW($B$3)+4*(ROW($B320)-ROW($B$3)))),"",INDEX('Обработка исходного'!E:E,ROW($B$3)+4*(ROW($B320)-ROW($B$3))))</f>
        <v>Горячекатаная и кованая сталь диаметром, стороной квадрата или толщиной от 60 до 100 мм</v>
      </c>
      <c r="D320" s="88">
        <f>INDEX('Обработка исходного'!G:G,ROW($B$3)+4*(ROW($B320)-ROW($B$3))+1)</f>
        <v>196</v>
      </c>
      <c r="E320" s="89">
        <f>INDEX('Обработка исходного'!H:H,ROW($B$3)+4*(ROW($B320)-ROW($B$3))+1)</f>
        <v>196</v>
      </c>
      <c r="F320" s="89">
        <f>INDEX('Обработка исходного'!I:I,ROW($B$3)+4*(ROW($B320)-ROW($B$3))+1)</f>
        <v>167</v>
      </c>
      <c r="G320" s="89">
        <f>INDEX('Обработка исходного'!J:J,ROW($B$3)+4*(ROW($B320)-ROW($B$3))+1)</f>
        <v>157</v>
      </c>
      <c r="H320" s="89">
        <f>INDEX('Обработка исходного'!K:K,ROW($B$3)+4*(ROW($B320)-ROW($B$3))+1)</f>
        <v>157</v>
      </c>
      <c r="I320" s="89">
        <f>INDEX('Обработка исходного'!L:L,ROW($B$3)+4*(ROW($B320)-ROW($B$3))+1)</f>
        <v>147</v>
      </c>
      <c r="J320" s="89">
        <f>INDEX('Обработка исходного'!M:M,ROW($B$3)+4*(ROW($B320)-ROW($B$3))+1)</f>
        <v>147</v>
      </c>
      <c r="K320" s="89">
        <f>INDEX('Обработка исходного'!N:N,ROW($B$3)+4*(ROW($B320)-ROW($B$3))+1)</f>
        <v>147</v>
      </c>
      <c r="L320" s="89">
        <f>INDEX('Обработка исходного'!O:O,ROW($B$3)+4*(ROW($B320)-ROW($B$3))+1)</f>
        <v>137</v>
      </c>
      <c r="M320" s="89">
        <f>INDEX('Обработка исходного'!P:P,ROW($B$3)+4*(ROW($B320)-ROW($B$3))+1)</f>
        <v>128</v>
      </c>
      <c r="N320" s="89">
        <f>INDEX('Обработка исходного'!Q:Q,ROW($B$3)+4*(ROW($B320)-ROW($B$3))+1)</f>
        <v>118</v>
      </c>
      <c r="O320" s="89">
        <f>INDEX('Обработка исходного'!R:R,ROW($B$3)+4*(ROW($B320)-ROW($B$3))+1)</f>
        <v>118</v>
      </c>
      <c r="P320" s="90">
        <f>INDEX('Обработка исходного'!S:S,ROW($B$3)+4*(ROW($B320)-ROW($B$3))+1)</f>
        <v>108</v>
      </c>
    </row>
    <row r="321" spans="1:16" ht="42" customHeight="1" x14ac:dyDescent="0.25">
      <c r="A321" s="79" t="str">
        <f>INDEX('Обработка исходного'!B:B,ROW($B$3)+4*(ROW($B321)-ROW($B$3)))</f>
        <v>Сталь хромоникелевая коррозионно-стойкого аустенитного класса</v>
      </c>
      <c r="B321" s="81" t="str">
        <f>INDEX('Обработка исходного'!D:D,ROW($B$3)+4*(ROW($B321)-ROW($B$3)))</f>
        <v>12Х18Н12Т</v>
      </c>
      <c r="C321" s="78" t="str">
        <f>IF(ISBLANK(INDEX('Обработка исходного'!E:E,ROW($B$3)+4*(ROW($B321)-ROW($B$3)))),"",INDEX('Обработка исходного'!E:E,ROW($B$3)+4*(ROW($B321)-ROW($B$3))))</f>
        <v>Горячекатаная и кованая сталь диаметром, стороной квадрата или толщиной от 100 до 150 мм</v>
      </c>
      <c r="D321" s="88">
        <f>INDEX('Обработка исходного'!G:G,ROW($B$3)+4*(ROW($B321)-ROW($B$3))+1)</f>
        <v>196</v>
      </c>
      <c r="E321" s="89">
        <f>INDEX('Обработка исходного'!H:H,ROW($B$3)+4*(ROW($B321)-ROW($B$3))+1)</f>
        <v>196</v>
      </c>
      <c r="F321" s="89">
        <f>INDEX('Обработка исходного'!I:I,ROW($B$3)+4*(ROW($B321)-ROW($B$3))+1)</f>
        <v>167</v>
      </c>
      <c r="G321" s="89">
        <f>INDEX('Обработка исходного'!J:J,ROW($B$3)+4*(ROW($B321)-ROW($B$3))+1)</f>
        <v>157</v>
      </c>
      <c r="H321" s="89">
        <f>INDEX('Обработка исходного'!K:K,ROW($B$3)+4*(ROW($B321)-ROW($B$3))+1)</f>
        <v>157</v>
      </c>
      <c r="I321" s="89">
        <f>INDEX('Обработка исходного'!L:L,ROW($B$3)+4*(ROW($B321)-ROW($B$3))+1)</f>
        <v>147</v>
      </c>
      <c r="J321" s="89">
        <f>INDEX('Обработка исходного'!M:M,ROW($B$3)+4*(ROW($B321)-ROW($B$3))+1)</f>
        <v>147</v>
      </c>
      <c r="K321" s="89">
        <f>INDEX('Обработка исходного'!N:N,ROW($B$3)+4*(ROW($B321)-ROW($B$3))+1)</f>
        <v>147</v>
      </c>
      <c r="L321" s="89">
        <f>INDEX('Обработка исходного'!O:O,ROW($B$3)+4*(ROW($B321)-ROW($B$3))+1)</f>
        <v>137</v>
      </c>
      <c r="M321" s="89">
        <f>INDEX('Обработка исходного'!P:P,ROW($B$3)+4*(ROW($B321)-ROW($B$3))+1)</f>
        <v>128</v>
      </c>
      <c r="N321" s="89">
        <f>INDEX('Обработка исходного'!Q:Q,ROW($B$3)+4*(ROW($B321)-ROW($B$3))+1)</f>
        <v>118</v>
      </c>
      <c r="O321" s="89">
        <f>INDEX('Обработка исходного'!R:R,ROW($B$3)+4*(ROW($B321)-ROW($B$3))+1)</f>
        <v>118</v>
      </c>
      <c r="P321" s="90">
        <f>INDEX('Обработка исходного'!S:S,ROW($B$3)+4*(ROW($B321)-ROW($B$3))+1)</f>
        <v>108</v>
      </c>
    </row>
    <row r="322" spans="1:16" ht="42" customHeight="1" x14ac:dyDescent="0.25">
      <c r="A322" s="79" t="str">
        <f>INDEX('Обработка исходного'!B:B,ROW($B$3)+4*(ROW($B322)-ROW($B$3)))</f>
        <v>Сталь хромоникелевая коррозионно-стойкого аустенитного класса</v>
      </c>
      <c r="B322" s="81" t="str">
        <f>INDEX('Обработка исходного'!D:D,ROW($B$3)+4*(ROW($B322)-ROW($B$3)))</f>
        <v>12Х18Н9ТЛ</v>
      </c>
      <c r="C322" s="78" t="str">
        <f>IF(ISBLANK(INDEX('Обработка исходного'!E:E,ROW($B$3)+4*(ROW($B322)-ROW($B$3)))),"",INDEX('Обработка исходного'!E:E,ROW($B$3)+4*(ROW($B322)-ROW($B$3))))</f>
        <v>Отливки</v>
      </c>
      <c r="D322" s="88">
        <f>INDEX('Обработка исходного'!G:G,ROW($B$3)+4*(ROW($B322)-ROW($B$3))+1)</f>
        <v>196</v>
      </c>
      <c r="E322" s="89">
        <f>INDEX('Обработка исходного'!H:H,ROW($B$3)+4*(ROW($B322)-ROW($B$3))+1)</f>
        <v>196</v>
      </c>
      <c r="F322" s="89">
        <f>INDEX('Обработка исходного'!I:I,ROW($B$3)+4*(ROW($B322)-ROW($B$3))+1)</f>
        <v>196</v>
      </c>
      <c r="G322" s="89">
        <f>INDEX('Обработка исходного'!J:J,ROW($B$3)+4*(ROW($B322)-ROW($B$3))+1)</f>
        <v>177</v>
      </c>
      <c r="H322" s="89">
        <f>INDEX('Обработка исходного'!K:K,ROW($B$3)+4*(ROW($B322)-ROW($B$3))+1)</f>
        <v>167</v>
      </c>
      <c r="I322" s="89">
        <f>INDEX('Обработка исходного'!L:L,ROW($B$3)+4*(ROW($B322)-ROW($B$3))+1)</f>
        <v>167</v>
      </c>
      <c r="J322" s="89">
        <f>INDEX('Обработка исходного'!M:M,ROW($B$3)+4*(ROW($B322)-ROW($B$3))+1)</f>
        <v>157</v>
      </c>
      <c r="K322" s="89">
        <f>INDEX('Обработка исходного'!N:N,ROW($B$3)+4*(ROW($B322)-ROW($B$3))+1)</f>
        <v>147</v>
      </c>
      <c r="L322" s="89">
        <f>INDEX('Обработка исходного'!O:O,ROW($B$3)+4*(ROW($B322)-ROW($B$3))+1)</f>
        <v>137</v>
      </c>
      <c r="M322" s="89">
        <f>INDEX('Обработка исходного'!P:P,ROW($B$3)+4*(ROW($B322)-ROW($B$3))+1)</f>
        <v>128</v>
      </c>
      <c r="N322" s="89">
        <f>INDEX('Обработка исходного'!Q:Q,ROW($B$3)+4*(ROW($B322)-ROW($B$3))+1)</f>
        <v>118</v>
      </c>
      <c r="O322" s="89">
        <f>INDEX('Обработка исходного'!R:R,ROW($B$3)+4*(ROW($B322)-ROW($B$3))+1)</f>
        <v>118</v>
      </c>
      <c r="P322" s="90">
        <f>INDEX('Обработка исходного'!S:S,ROW($B$3)+4*(ROW($B322)-ROW($B$3))+1)</f>
        <v>118</v>
      </c>
    </row>
    <row r="323" spans="1:16" ht="42" customHeight="1" x14ac:dyDescent="0.25">
      <c r="A323" s="79" t="str">
        <f>INDEX('Обработка исходного'!B:B,ROW($B$3)+4*(ROW($B323)-ROW($B$3)))</f>
        <v>Сталь хромоникелевая коррозионно-стойкого аустенитного класса</v>
      </c>
      <c r="B323" s="81" t="str">
        <f>INDEX('Обработка исходного'!D:D,ROW($B$3)+4*(ROW($B323)-ROW($B$3)))</f>
        <v>03Х16Н9М2</v>
      </c>
      <c r="C323" s="78" t="str">
        <f>IF(ISBLANK(INDEX('Обработка исходного'!E:E,ROW($B$3)+4*(ROW($B323)-ROW($B$3)))),"",INDEX('Обработка исходного'!E:E,ROW($B$3)+4*(ROW($B323)-ROW($B$3))))</f>
        <v>Листы толщиной от 40 до 150 мм</v>
      </c>
      <c r="D323" s="88">
        <f>INDEX('Обработка исходного'!G:G,ROW($B$3)+4*(ROW($B323)-ROW($B$3))+1)</f>
        <v>210</v>
      </c>
      <c r="E323" s="89">
        <f>INDEX('Обработка исходного'!H:H,ROW($B$3)+4*(ROW($B323)-ROW($B$3))+1)</f>
        <v>196</v>
      </c>
      <c r="F323" s="89">
        <f>INDEX('Обработка исходного'!I:I,ROW($B$3)+4*(ROW($B323)-ROW($B$3))+1)</f>
        <v>185</v>
      </c>
      <c r="G323" s="89">
        <f>INDEX('Обработка исходного'!J:J,ROW($B$3)+4*(ROW($B323)-ROW($B$3))+1)</f>
        <v>170</v>
      </c>
      <c r="H323" s="89">
        <f>INDEX('Обработка исходного'!K:K,ROW($B$3)+4*(ROW($B323)-ROW($B$3))+1)</f>
        <v>150</v>
      </c>
      <c r="I323" s="89">
        <f>INDEX('Обработка исходного'!L:L,ROW($B$3)+4*(ROW($B323)-ROW($B$3))+1)</f>
        <v>145</v>
      </c>
      <c r="J323" s="89">
        <f>INDEX('Обработка исходного'!M:M,ROW($B$3)+4*(ROW($B323)-ROW($B$3))+1)</f>
        <v>130</v>
      </c>
      <c r="K323" s="89">
        <f>INDEX('Обработка исходного'!N:N,ROW($B$3)+4*(ROW($B323)-ROW($B$3))+1)</f>
        <v>125</v>
      </c>
      <c r="L323" s="89">
        <f>INDEX('Обработка исходного'!O:O,ROW($B$3)+4*(ROW($B323)-ROW($B$3))+1)</f>
        <v>125</v>
      </c>
      <c r="M323" s="89">
        <f>INDEX('Обработка исходного'!P:P,ROW($B$3)+4*(ROW($B323)-ROW($B$3))+1)</f>
        <v>120</v>
      </c>
      <c r="N323" s="89">
        <f>INDEX('Обработка исходного'!Q:Q,ROW($B$3)+4*(ROW($B323)-ROW($B$3))+1)</f>
        <v>120</v>
      </c>
      <c r="O323" s="89">
        <f>INDEX('Обработка исходного'!R:R,ROW($B$3)+4*(ROW($B323)-ROW($B$3))+1)</f>
        <v>115</v>
      </c>
      <c r="P323" s="90">
        <f>INDEX('Обработка исходного'!S:S,ROW($B$3)+4*(ROW($B323)-ROW($B$3))+1)</f>
        <v>100</v>
      </c>
    </row>
    <row r="324" spans="1:16" ht="42" customHeight="1" x14ac:dyDescent="0.25">
      <c r="A324" s="79" t="str">
        <f>INDEX('Обработка исходного'!B:B,ROW($B$3)+4*(ROW($B324)-ROW($B$3)))</f>
        <v>Сталь хромоникелевая коррозионно-стойкого аустенитного класса</v>
      </c>
      <c r="B324" s="81" t="str">
        <f>INDEX('Обработка исходного'!D:D,ROW($B$3)+4*(ROW($B324)-ROW($B$3)))</f>
        <v>03Х16Н9М2</v>
      </c>
      <c r="C324" s="78" t="str">
        <f>IF(ISBLANK(INDEX('Обработка исходного'!E:E,ROW($B$3)+4*(ROW($B324)-ROW($B$3)))),"",INDEX('Обработка исходного'!E:E,ROW($B$3)+4*(ROW($B324)-ROW($B$3))))</f>
        <v>Поковки (из слитка) толщиной от 180 до 500 мм</v>
      </c>
      <c r="D324" s="88">
        <f>INDEX('Обработка исходного'!G:G,ROW($B$3)+4*(ROW($B324)-ROW($B$3))+1)</f>
        <v>200</v>
      </c>
      <c r="E324" s="89">
        <f>INDEX('Обработка исходного'!H:H,ROW($B$3)+4*(ROW($B324)-ROW($B$3))+1)</f>
        <v>186</v>
      </c>
      <c r="F324" s="89">
        <f>INDEX('Обработка исходного'!I:I,ROW($B$3)+4*(ROW($B324)-ROW($B$3))+1)</f>
        <v>180</v>
      </c>
      <c r="G324" s="89">
        <f>INDEX('Обработка исходного'!J:J,ROW($B$3)+4*(ROW($B324)-ROW($B$3))+1)</f>
        <v>175</v>
      </c>
      <c r="H324" s="89">
        <f>INDEX('Обработка исходного'!K:K,ROW($B$3)+4*(ROW($B324)-ROW($B$3))+1)</f>
        <v>140</v>
      </c>
      <c r="I324" s="89">
        <f>INDEX('Обработка исходного'!L:L,ROW($B$3)+4*(ROW($B324)-ROW($B$3))+1)</f>
        <v>130</v>
      </c>
      <c r="J324" s="89">
        <f>INDEX('Обработка исходного'!M:M,ROW($B$3)+4*(ROW($B324)-ROW($B$3))+1)</f>
        <v>125</v>
      </c>
      <c r="K324" s="89">
        <f>INDEX('Обработка исходного'!N:N,ROW($B$3)+4*(ROW($B324)-ROW($B$3))+1)</f>
        <v>110</v>
      </c>
      <c r="L324" s="89">
        <f>INDEX('Обработка исходного'!O:O,ROW($B$3)+4*(ROW($B324)-ROW($B$3))+1)</f>
        <v>110</v>
      </c>
      <c r="M324" s="89">
        <f>INDEX('Обработка исходного'!P:P,ROW($B$3)+4*(ROW($B324)-ROW($B$3))+1)</f>
        <v>105</v>
      </c>
      <c r="N324" s="89">
        <f>INDEX('Обработка исходного'!Q:Q,ROW($B$3)+4*(ROW($B324)-ROW($B$3))+1)</f>
        <v>100</v>
      </c>
      <c r="O324" s="89">
        <f>INDEX('Обработка исходного'!R:R,ROW($B$3)+4*(ROW($B324)-ROW($B$3))+1)</f>
        <v>100</v>
      </c>
      <c r="P324" s="90">
        <f>INDEX('Обработка исходного'!S:S,ROW($B$3)+4*(ROW($B324)-ROW($B$3))+1)</f>
        <v>95</v>
      </c>
    </row>
    <row r="325" spans="1:16" ht="42" customHeight="1" x14ac:dyDescent="0.25">
      <c r="A325" s="79" t="str">
        <f>INDEX('Обработка исходного'!B:B,ROW($B$3)+4*(ROW($B325)-ROW($B$3)))</f>
        <v>Сталь хромоникелевая коррозионно-стойкого аустенитного класса</v>
      </c>
      <c r="B325" s="81" t="str">
        <f>INDEX('Обработка исходного'!D:D,ROW($B$3)+4*(ROW($B325)-ROW($B$3)))</f>
        <v>08Х16Н11М3</v>
      </c>
      <c r="C325" s="78" t="str">
        <f>IF(ISBLANK(INDEX('Обработка исходного'!E:E,ROW($B$3)+4*(ROW($B325)-ROW($B$3)))),"",INDEX('Обработка исходного'!E:E,ROW($B$3)+4*(ROW($B325)-ROW($B$3))))</f>
        <v>Листы толщиной от 6 до 50 мм</v>
      </c>
      <c r="D325" s="88">
        <f>INDEX('Обработка исходного'!G:G,ROW($B$3)+4*(ROW($B325)-ROW($B$3))+1)</f>
        <v>206</v>
      </c>
      <c r="E325" s="89">
        <f>INDEX('Обработка исходного'!H:H,ROW($B$3)+4*(ROW($B325)-ROW($B$3))+1)</f>
        <v>196</v>
      </c>
      <c r="F325" s="89">
        <f>INDEX('Обработка исходного'!I:I,ROW($B$3)+4*(ROW($B325)-ROW($B$3))+1)</f>
        <v>196</v>
      </c>
      <c r="G325" s="89">
        <f>INDEX('Обработка исходного'!J:J,ROW($B$3)+4*(ROW($B325)-ROW($B$3))+1)</f>
        <v>167</v>
      </c>
      <c r="H325" s="89">
        <f>INDEX('Обработка исходного'!K:K,ROW($B$3)+4*(ROW($B325)-ROW($B$3))+1)</f>
        <v>157</v>
      </c>
      <c r="I325" s="89">
        <f>INDEX('Обработка исходного'!L:L,ROW($B$3)+4*(ROW($B325)-ROW($B$3))+1)</f>
        <v>157</v>
      </c>
      <c r="J325" s="89">
        <f>INDEX('Обработка исходного'!M:M,ROW($B$3)+4*(ROW($B325)-ROW($B$3))+1)</f>
        <v>147</v>
      </c>
      <c r="K325" s="89">
        <f>INDEX('Обработка исходного'!N:N,ROW($B$3)+4*(ROW($B325)-ROW($B$3))+1)</f>
        <v>147</v>
      </c>
      <c r="L325" s="89">
        <f>INDEX('Обработка исходного'!O:O,ROW($B$3)+4*(ROW($B325)-ROW($B$3))+1)</f>
        <v>137</v>
      </c>
      <c r="M325" s="89">
        <f>INDEX('Обработка исходного'!P:P,ROW($B$3)+4*(ROW($B325)-ROW($B$3))+1)</f>
        <v>137</v>
      </c>
      <c r="N325" s="89">
        <f>INDEX('Обработка исходного'!Q:Q,ROW($B$3)+4*(ROW($B325)-ROW($B$3))+1)</f>
        <v>128</v>
      </c>
      <c r="O325" s="89">
        <f>INDEX('Обработка исходного'!R:R,ROW($B$3)+4*(ROW($B325)-ROW($B$3))+1)</f>
        <v>118</v>
      </c>
      <c r="P325" s="90">
        <f>INDEX('Обработка исходного'!S:S,ROW($B$3)+4*(ROW($B325)-ROW($B$3))+1)</f>
        <v>118</v>
      </c>
    </row>
    <row r="326" spans="1:16" ht="42" customHeight="1" x14ac:dyDescent="0.25">
      <c r="A326" s="79" t="str">
        <f>INDEX('Обработка исходного'!B:B,ROW($B$3)+4*(ROW($B326)-ROW($B$3)))</f>
        <v>Сталь хромоникелевая коррозионно-стойкого аустенитного класса</v>
      </c>
      <c r="B326" s="81" t="str">
        <f>INDEX('Обработка исходного'!D:D,ROW($B$3)+4*(ROW($B326)-ROW($B$3)))</f>
        <v>10Х17Н13М2Т</v>
      </c>
      <c r="C326" s="78" t="str">
        <f>IF(ISBLANK(INDEX('Обработка исходного'!E:E,ROW($B$3)+4*(ROW($B326)-ROW($B$3)))),"",INDEX('Обработка исходного'!E:E,ROW($B$3)+4*(ROW($B326)-ROW($B$3))))</f>
        <v>Заготовки в виде поковок и штамповок из слитков массой не более 15 т толщиной до 60 мм</v>
      </c>
      <c r="D326" s="88">
        <f>INDEX('Обработка исходного'!G:G,ROW($B$3)+4*(ROW($B326)-ROW($B$3))+1)</f>
        <v>196</v>
      </c>
      <c r="E326" s="89">
        <f>INDEX('Обработка исходного'!H:H,ROW($B$3)+4*(ROW($B326)-ROW($B$3))+1)</f>
        <v>186</v>
      </c>
      <c r="F326" s="89">
        <f>INDEX('Обработка исходного'!I:I,ROW($B$3)+4*(ROW($B326)-ROW($B$3))+1)</f>
        <v>186</v>
      </c>
      <c r="G326" s="89">
        <f>INDEX('Обработка исходного'!J:J,ROW($B$3)+4*(ROW($B326)-ROW($B$3))+1)</f>
        <v>186</v>
      </c>
      <c r="H326" s="89">
        <f>INDEX('Обработка исходного'!K:K,ROW($B$3)+4*(ROW($B326)-ROW($B$3))+1)</f>
        <v>177</v>
      </c>
      <c r="I326" s="89">
        <f>INDEX('Обработка исходного'!L:L,ROW($B$3)+4*(ROW($B326)-ROW($B$3))+1)</f>
        <v>177</v>
      </c>
      <c r="J326" s="89">
        <f>INDEX('Обработка исходного'!M:M,ROW($B$3)+4*(ROW($B326)-ROW($B$3))+1)</f>
        <v>177</v>
      </c>
      <c r="K326" s="89">
        <f>INDEX('Обработка исходного'!N:N,ROW($B$3)+4*(ROW($B326)-ROW($B$3))+1)</f>
        <v>177</v>
      </c>
      <c r="L326" s="89">
        <f>INDEX('Обработка исходного'!O:O,ROW($B$3)+4*(ROW($B326)-ROW($B$3))+1)</f>
        <v>147</v>
      </c>
      <c r="M326" s="89">
        <f>INDEX('Обработка исходного'!P:P,ROW($B$3)+4*(ROW($B326)-ROW($B$3))+1)</f>
        <v>147</v>
      </c>
      <c r="N326" s="89">
        <f>INDEX('Обработка исходного'!Q:Q,ROW($B$3)+4*(ROW($B326)-ROW($B$3))+1)</f>
        <v>118</v>
      </c>
      <c r="O326" s="89">
        <f>INDEX('Обработка исходного'!R:R,ROW($B$3)+4*(ROW($B326)-ROW($B$3))+1)</f>
        <v>118</v>
      </c>
      <c r="P326" s="90">
        <f>INDEX('Обработка исходного'!S:S,ROW($B$3)+4*(ROW($B326)-ROW($B$3))+1)</f>
        <v>108</v>
      </c>
    </row>
    <row r="327" spans="1:16" ht="42" customHeight="1" x14ac:dyDescent="0.25">
      <c r="A327" s="79" t="str">
        <f>INDEX('Обработка исходного'!B:B,ROW($B$3)+4*(ROW($B327)-ROW($B$3)))</f>
        <v>Сталь хромоникелевая коррозионно-стойкого аустенитного класса</v>
      </c>
      <c r="B327" s="81" t="str">
        <f>INDEX('Обработка исходного'!D:D,ROW($B$3)+4*(ROW($B327)-ROW($B$3)))</f>
        <v>10Х17Н13М2Т</v>
      </c>
      <c r="C327" s="78" t="str">
        <f>IF(ISBLANK(INDEX('Обработка исходного'!E:E,ROW($B$3)+4*(ROW($B327)-ROW($B$3)))),"",INDEX('Обработка исходного'!E:E,ROW($B$3)+4*(ROW($B327)-ROW($B$3))))</f>
        <v>Листы и листовые штамповки, ковано-катаные заготовки толщиной до 60 мм</v>
      </c>
      <c r="D327" s="88">
        <f>INDEX('Обработка исходного'!G:G,ROW($B$3)+4*(ROW($B327)-ROW($B$3))+1)</f>
        <v>196</v>
      </c>
      <c r="E327" s="89">
        <f>INDEX('Обработка исходного'!H:H,ROW($B$3)+4*(ROW($B327)-ROW($B$3))+1)</f>
        <v>186</v>
      </c>
      <c r="F327" s="89">
        <f>INDEX('Обработка исходного'!I:I,ROW($B$3)+4*(ROW($B327)-ROW($B$3))+1)</f>
        <v>186</v>
      </c>
      <c r="G327" s="89">
        <f>INDEX('Обработка исходного'!J:J,ROW($B$3)+4*(ROW($B327)-ROW($B$3))+1)</f>
        <v>186</v>
      </c>
      <c r="H327" s="89">
        <f>INDEX('Обработка исходного'!K:K,ROW($B$3)+4*(ROW($B327)-ROW($B$3))+1)</f>
        <v>177</v>
      </c>
      <c r="I327" s="89">
        <f>INDEX('Обработка исходного'!L:L,ROW($B$3)+4*(ROW($B327)-ROW($B$3))+1)</f>
        <v>177</v>
      </c>
      <c r="J327" s="89">
        <f>INDEX('Обработка исходного'!M:M,ROW($B$3)+4*(ROW($B327)-ROW($B$3))+1)</f>
        <v>177</v>
      </c>
      <c r="K327" s="89">
        <f>INDEX('Обработка исходного'!N:N,ROW($B$3)+4*(ROW($B327)-ROW($B$3))+1)</f>
        <v>177</v>
      </c>
      <c r="L327" s="89">
        <f>INDEX('Обработка исходного'!O:O,ROW($B$3)+4*(ROW($B327)-ROW($B$3))+1)</f>
        <v>147</v>
      </c>
      <c r="M327" s="89">
        <f>INDEX('Обработка исходного'!P:P,ROW($B$3)+4*(ROW($B327)-ROW($B$3))+1)</f>
        <v>147</v>
      </c>
      <c r="N327" s="89">
        <f>INDEX('Обработка исходного'!Q:Q,ROW($B$3)+4*(ROW($B327)-ROW($B$3))+1)</f>
        <v>118</v>
      </c>
      <c r="O327" s="89">
        <f>INDEX('Обработка исходного'!R:R,ROW($B$3)+4*(ROW($B327)-ROW($B$3))+1)</f>
        <v>118</v>
      </c>
      <c r="P327" s="90">
        <f>INDEX('Обработка исходного'!S:S,ROW($B$3)+4*(ROW($B327)-ROW($B$3))+1)</f>
        <v>108</v>
      </c>
    </row>
    <row r="328" spans="1:16" ht="42" customHeight="1" x14ac:dyDescent="0.25">
      <c r="A328" s="79" t="str">
        <f>INDEX('Обработка исходного'!B:B,ROW($B$3)+4*(ROW($B328)-ROW($B$3)))</f>
        <v>Сталь хромоникелевая коррозионно-стойкого аустенитного класса</v>
      </c>
      <c r="B328" s="81" t="str">
        <f>INDEX('Обработка исходного'!D:D,ROW($B$3)+4*(ROW($B328)-ROW($B$3)))</f>
        <v>10Х17Н13М2Т</v>
      </c>
      <c r="C328" s="78" t="str">
        <f>IF(ISBLANK(INDEX('Обработка исходного'!E:E,ROW($B$3)+4*(ROW($B328)-ROW($B$3)))),"",INDEX('Обработка исходного'!E:E,ROW($B$3)+4*(ROW($B328)-ROW($B$3))))</f>
        <v>Заготовки в виде поковок и штамповок из слитков массой не более 15 т толщиной от 60 до 300 мм</v>
      </c>
      <c r="D328" s="88">
        <f>INDEX('Обработка исходного'!G:G,ROW($B$3)+4*(ROW($B328)-ROW($B$3))+1)</f>
        <v>196</v>
      </c>
      <c r="E328" s="89">
        <f>INDEX('Обработка исходного'!H:H,ROW($B$3)+4*(ROW($B328)-ROW($B$3))+1)</f>
        <v>186</v>
      </c>
      <c r="F328" s="89">
        <f>INDEX('Обработка исходного'!I:I,ROW($B$3)+4*(ROW($B328)-ROW($B$3))+1)</f>
        <v>186</v>
      </c>
      <c r="G328" s="89">
        <f>INDEX('Обработка исходного'!J:J,ROW($B$3)+4*(ROW($B328)-ROW($B$3))+1)</f>
        <v>186</v>
      </c>
      <c r="H328" s="89">
        <f>INDEX('Обработка исходного'!K:K,ROW($B$3)+4*(ROW($B328)-ROW($B$3))+1)</f>
        <v>177</v>
      </c>
      <c r="I328" s="89">
        <f>INDEX('Обработка исходного'!L:L,ROW($B$3)+4*(ROW($B328)-ROW($B$3))+1)</f>
        <v>177</v>
      </c>
      <c r="J328" s="89">
        <f>INDEX('Обработка исходного'!M:M,ROW($B$3)+4*(ROW($B328)-ROW($B$3))+1)</f>
        <v>177</v>
      </c>
      <c r="K328" s="89">
        <f>INDEX('Обработка исходного'!N:N,ROW($B$3)+4*(ROW($B328)-ROW($B$3))+1)</f>
        <v>177</v>
      </c>
      <c r="L328" s="89">
        <f>INDEX('Обработка исходного'!O:O,ROW($B$3)+4*(ROW($B328)-ROW($B$3))+1)</f>
        <v>147</v>
      </c>
      <c r="M328" s="89">
        <f>INDEX('Обработка исходного'!P:P,ROW($B$3)+4*(ROW($B328)-ROW($B$3))+1)</f>
        <v>147</v>
      </c>
      <c r="N328" s="89">
        <f>INDEX('Обработка исходного'!Q:Q,ROW($B$3)+4*(ROW($B328)-ROW($B$3))+1)</f>
        <v>118</v>
      </c>
      <c r="O328" s="89">
        <f>INDEX('Обработка исходного'!R:R,ROW($B$3)+4*(ROW($B328)-ROW($B$3))+1)</f>
        <v>118</v>
      </c>
      <c r="P328" s="90">
        <f>INDEX('Обработка исходного'!S:S,ROW($B$3)+4*(ROW($B328)-ROW($B$3))+1)</f>
        <v>108</v>
      </c>
    </row>
    <row r="329" spans="1:16" ht="42" customHeight="1" x14ac:dyDescent="0.25">
      <c r="A329" s="79" t="str">
        <f>INDEX('Обработка исходного'!B:B,ROW($B$3)+4*(ROW($B329)-ROW($B$3)))</f>
        <v>Сталь хромоникелевая коррозионно-стойкого аустенитного класса</v>
      </c>
      <c r="B329" s="81" t="str">
        <f>INDEX('Обработка исходного'!D:D,ROW($B$3)+4*(ROW($B329)-ROW($B$3)))</f>
        <v>10Х17Н13М2Т</v>
      </c>
      <c r="C329" s="78" t="str">
        <f>IF(ISBLANK(INDEX('Обработка исходного'!E:E,ROW($B$3)+4*(ROW($B329)-ROW($B$3)))),"",INDEX('Обработка исходного'!E:E,ROW($B$3)+4*(ROW($B329)-ROW($B$3))))</f>
        <v>Листы и листовые штамповки, ковано-катаные заготовки толщиной от 60 до 300 мм</v>
      </c>
      <c r="D329" s="88">
        <f>INDEX('Обработка исходного'!G:G,ROW($B$3)+4*(ROW($B329)-ROW($B$3))+1)</f>
        <v>196</v>
      </c>
      <c r="E329" s="89">
        <f>INDEX('Обработка исходного'!H:H,ROW($B$3)+4*(ROW($B329)-ROW($B$3))+1)</f>
        <v>186</v>
      </c>
      <c r="F329" s="89">
        <f>INDEX('Обработка исходного'!I:I,ROW($B$3)+4*(ROW($B329)-ROW($B$3))+1)</f>
        <v>186</v>
      </c>
      <c r="G329" s="89">
        <f>INDEX('Обработка исходного'!J:J,ROW($B$3)+4*(ROW($B329)-ROW($B$3))+1)</f>
        <v>186</v>
      </c>
      <c r="H329" s="89">
        <f>INDEX('Обработка исходного'!K:K,ROW($B$3)+4*(ROW($B329)-ROW($B$3))+1)</f>
        <v>177</v>
      </c>
      <c r="I329" s="89">
        <f>INDEX('Обработка исходного'!L:L,ROW($B$3)+4*(ROW($B329)-ROW($B$3))+1)</f>
        <v>177</v>
      </c>
      <c r="J329" s="89">
        <f>INDEX('Обработка исходного'!M:M,ROW($B$3)+4*(ROW($B329)-ROW($B$3))+1)</f>
        <v>177</v>
      </c>
      <c r="K329" s="89">
        <f>INDEX('Обработка исходного'!N:N,ROW($B$3)+4*(ROW($B329)-ROW($B$3))+1)</f>
        <v>177</v>
      </c>
      <c r="L329" s="89">
        <f>INDEX('Обработка исходного'!O:O,ROW($B$3)+4*(ROW($B329)-ROW($B$3))+1)</f>
        <v>147</v>
      </c>
      <c r="M329" s="89">
        <f>INDEX('Обработка исходного'!P:P,ROW($B$3)+4*(ROW($B329)-ROW($B$3))+1)</f>
        <v>147</v>
      </c>
      <c r="N329" s="89">
        <f>INDEX('Обработка исходного'!Q:Q,ROW($B$3)+4*(ROW($B329)-ROW($B$3))+1)</f>
        <v>118</v>
      </c>
      <c r="O329" s="89">
        <f>INDEX('Обработка исходного'!R:R,ROW($B$3)+4*(ROW($B329)-ROW($B$3))+1)</f>
        <v>118</v>
      </c>
      <c r="P329" s="90">
        <f>INDEX('Обработка исходного'!S:S,ROW($B$3)+4*(ROW($B329)-ROW($B$3))+1)</f>
        <v>108</v>
      </c>
    </row>
    <row r="330" spans="1:16" ht="42" customHeight="1" x14ac:dyDescent="0.25">
      <c r="A330" s="79" t="str">
        <f>INDEX('Обработка исходного'!B:B,ROW($B$3)+4*(ROW($B330)-ROW($B$3)))</f>
        <v>Сталь хромоникелевая коррозионно-стойкого аустенитного класса</v>
      </c>
      <c r="B330" s="81" t="str">
        <f>INDEX('Обработка исходного'!D:D,ROW($B$3)+4*(ROW($B330)-ROW($B$3)))</f>
        <v>10Х17Н13М2Т</v>
      </c>
      <c r="C330" s="78" t="str">
        <f>IF(ISBLANK(INDEX('Обработка исходного'!E:E,ROW($B$3)+4*(ROW($B330)-ROW($B$3)))),"",INDEX('Обработка исходного'!E:E,ROW($B$3)+4*(ROW($B330)-ROW($B$3))))</f>
        <v>Листы толщиной от 0,5 до 160 мм</v>
      </c>
      <c r="D330" s="88">
        <f>INDEX('Обработка исходного'!G:G,ROW($B$3)+4*(ROW($B330)-ROW($B$3))+1)</f>
        <v>235</v>
      </c>
      <c r="E330" s="89">
        <f>INDEX('Обработка исходного'!H:H,ROW($B$3)+4*(ROW($B330)-ROW($B$3))+1)</f>
        <v>226</v>
      </c>
      <c r="F330" s="89">
        <f>INDEX('Обработка исходного'!I:I,ROW($B$3)+4*(ROW($B330)-ROW($B$3))+1)</f>
        <v>226</v>
      </c>
      <c r="G330" s="89">
        <f>INDEX('Обработка исходного'!J:J,ROW($B$3)+4*(ROW($B330)-ROW($B$3))+1)</f>
        <v>226</v>
      </c>
      <c r="H330" s="89">
        <f>INDEX('Обработка исходного'!K:K,ROW($B$3)+4*(ROW($B330)-ROW($B$3))+1)</f>
        <v>216</v>
      </c>
      <c r="I330" s="89">
        <f>INDEX('Обработка исходного'!L:L,ROW($B$3)+4*(ROW($B330)-ROW($B$3))+1)</f>
        <v>216</v>
      </c>
      <c r="J330" s="89">
        <f>INDEX('Обработка исходного'!M:M,ROW($B$3)+4*(ROW($B330)-ROW($B$3))+1)</f>
        <v>216</v>
      </c>
      <c r="K330" s="89">
        <f>INDEX('Обработка исходного'!N:N,ROW($B$3)+4*(ROW($B330)-ROW($B$3))+1)</f>
        <v>216</v>
      </c>
      <c r="L330" s="89">
        <f>INDEX('Обработка исходного'!O:O,ROW($B$3)+4*(ROW($B330)-ROW($B$3))+1)</f>
        <v>177</v>
      </c>
      <c r="M330" s="89">
        <f>INDEX('Обработка исходного'!P:P,ROW($B$3)+4*(ROW($B330)-ROW($B$3))+1)</f>
        <v>177</v>
      </c>
      <c r="N330" s="89">
        <f>INDEX('Обработка исходного'!Q:Q,ROW($B$3)+4*(ROW($B330)-ROW($B$3))+1)</f>
        <v>137</v>
      </c>
      <c r="O330" s="89">
        <f>INDEX('Обработка исходного'!R:R,ROW($B$3)+4*(ROW($B330)-ROW($B$3))+1)</f>
        <v>137</v>
      </c>
      <c r="P330" s="90">
        <f>INDEX('Обработка исходного'!S:S,ROW($B$3)+4*(ROW($B330)-ROW($B$3))+1)</f>
        <v>137</v>
      </c>
    </row>
    <row r="331" spans="1:16" ht="66.75" customHeight="1" x14ac:dyDescent="0.25">
      <c r="A331" s="79" t="str">
        <f>INDEX('Обработка исходного'!B:B,ROW($B$3)+4*(ROW($B331)-ROW($B$3)))</f>
        <v>Сталь хромоникелевая коррозионно-стойкого аустенитного класса</v>
      </c>
      <c r="B331" s="81" t="str">
        <f>INDEX('Обработка исходного'!D:D,ROW($B$3)+4*(ROW($B331)-ROW($B$3)))</f>
        <v>10Х17Н13М2Т</v>
      </c>
      <c r="C331" s="78" t="str">
        <f>IF(ISBLANK(INDEX('Обработка исходного'!E:E,ROW($B$3)+4*(ROW($B331)-ROW($B$3)))),"",INDEX('Обработка исходного'!E:E,ROW($B$3)+4*(ROW($B331)-ROW($B$3))))</f>
        <v>Трубы бесшовные горячедеформированные диаметром от 57 до 325 мм с толщиной стенки от 3,5 до 32 мм</v>
      </c>
      <c r="D331" s="88">
        <f>INDEX('Обработка исходного'!G:G,ROW($B$3)+4*(ROW($B331)-ROW($B$3))+1)</f>
        <v>343</v>
      </c>
      <c r="E331" s="89">
        <f>INDEX('Обработка исходного'!H:H,ROW($B$3)+4*(ROW($B331)-ROW($B$3))+1)</f>
        <v>333</v>
      </c>
      <c r="F331" s="89">
        <f>INDEX('Обработка исходного'!I:I,ROW($B$3)+4*(ROW($B331)-ROW($B$3))+1)</f>
        <v>333</v>
      </c>
      <c r="G331" s="89">
        <f>INDEX('Обработка исходного'!J:J,ROW($B$3)+4*(ROW($B331)-ROW($B$3))+1)</f>
        <v>333</v>
      </c>
      <c r="H331" s="89">
        <f>INDEX('Обработка исходного'!K:K,ROW($B$3)+4*(ROW($B331)-ROW($B$3))+1)</f>
        <v>314</v>
      </c>
      <c r="I331" s="89">
        <f>INDEX('Обработка исходного'!L:L,ROW($B$3)+4*(ROW($B331)-ROW($B$3))+1)</f>
        <v>314</v>
      </c>
      <c r="J331" s="89">
        <f>INDEX('Обработка исходного'!M:M,ROW($B$3)+4*(ROW($B331)-ROW($B$3))+1)</f>
        <v>314</v>
      </c>
      <c r="K331" s="89">
        <f>INDEX('Обработка исходного'!N:N,ROW($B$3)+4*(ROW($B331)-ROW($B$3))+1)</f>
        <v>314</v>
      </c>
      <c r="L331" s="89">
        <f>INDEX('Обработка исходного'!O:O,ROW($B$3)+4*(ROW($B331)-ROW($B$3))+1)</f>
        <v>255</v>
      </c>
      <c r="M331" s="89">
        <f>INDEX('Обработка исходного'!P:P,ROW($B$3)+4*(ROW($B331)-ROW($B$3))+1)</f>
        <v>255</v>
      </c>
      <c r="N331" s="89">
        <f>INDEX('Обработка исходного'!Q:Q,ROW($B$3)+4*(ROW($B331)-ROW($B$3))+1)</f>
        <v>196</v>
      </c>
      <c r="O331" s="89">
        <f>INDEX('Обработка исходного'!R:R,ROW($B$3)+4*(ROW($B331)-ROW($B$3))+1)</f>
        <v>196</v>
      </c>
      <c r="P331" s="90">
        <f>INDEX('Обработка исходного'!S:S,ROW($B$3)+4*(ROW($B331)-ROW($B$3))+1)</f>
        <v>196</v>
      </c>
    </row>
    <row r="332" spans="1:16" ht="63.75" customHeight="1" x14ac:dyDescent="0.25">
      <c r="A332" s="79" t="str">
        <f>INDEX('Обработка исходного'!B:B,ROW($B$3)+4*(ROW($B332)-ROW($B$3)))</f>
        <v>Сталь хромоникелевая коррозионно-стойкого аустенитного класса</v>
      </c>
      <c r="B332" s="81" t="str">
        <f>INDEX('Обработка исходного'!D:D,ROW($B$3)+4*(ROW($B332)-ROW($B$3)))</f>
        <v>10Х17Н13М2Т</v>
      </c>
      <c r="C332" s="78" t="str">
        <f>IF(ISBLANK(INDEX('Обработка исходного'!E:E,ROW($B$3)+4*(ROW($B332)-ROW($B$3)))),"",INDEX('Обработка исходного'!E:E,ROW($B$3)+4*(ROW($B332)-ROW($B$3))))</f>
        <v>Трубы холодно- и теплодеформированные диаметром от 5 до 250 мм с толщиной стенки от 0,2 до 22 мм</v>
      </c>
      <c r="D332" s="88">
        <f>INDEX('Обработка исходного'!G:G,ROW($B$3)+4*(ROW($B332)-ROW($B$3))+1)</f>
        <v>343</v>
      </c>
      <c r="E332" s="89">
        <f>INDEX('Обработка исходного'!H:H,ROW($B$3)+4*(ROW($B332)-ROW($B$3))+1)</f>
        <v>333</v>
      </c>
      <c r="F332" s="89">
        <f>INDEX('Обработка исходного'!I:I,ROW($B$3)+4*(ROW($B332)-ROW($B$3))+1)</f>
        <v>333</v>
      </c>
      <c r="G332" s="89">
        <f>INDEX('Обработка исходного'!J:J,ROW($B$3)+4*(ROW($B332)-ROW($B$3))+1)</f>
        <v>333</v>
      </c>
      <c r="H332" s="89">
        <f>INDEX('Обработка исходного'!K:K,ROW($B$3)+4*(ROW($B332)-ROW($B$3))+1)</f>
        <v>314</v>
      </c>
      <c r="I332" s="89">
        <f>INDEX('Обработка исходного'!L:L,ROW($B$3)+4*(ROW($B332)-ROW($B$3))+1)</f>
        <v>314</v>
      </c>
      <c r="J332" s="89">
        <f>INDEX('Обработка исходного'!M:M,ROW($B$3)+4*(ROW($B332)-ROW($B$3))+1)</f>
        <v>314</v>
      </c>
      <c r="K332" s="89">
        <f>INDEX('Обработка исходного'!N:N,ROW($B$3)+4*(ROW($B332)-ROW($B$3))+1)</f>
        <v>314</v>
      </c>
      <c r="L332" s="89">
        <f>INDEX('Обработка исходного'!O:O,ROW($B$3)+4*(ROW($B332)-ROW($B$3))+1)</f>
        <v>255</v>
      </c>
      <c r="M332" s="89">
        <f>INDEX('Обработка исходного'!P:P,ROW($B$3)+4*(ROW($B332)-ROW($B$3))+1)</f>
        <v>255</v>
      </c>
      <c r="N332" s="89">
        <f>INDEX('Обработка исходного'!Q:Q,ROW($B$3)+4*(ROW($B332)-ROW($B$3))+1)</f>
        <v>196</v>
      </c>
      <c r="O332" s="89">
        <f>INDEX('Обработка исходного'!R:R,ROW($B$3)+4*(ROW($B332)-ROW($B$3))+1)</f>
        <v>196</v>
      </c>
      <c r="P332" s="90">
        <f>INDEX('Обработка исходного'!S:S,ROW($B$3)+4*(ROW($B332)-ROW($B$3))+1)</f>
        <v>196</v>
      </c>
    </row>
    <row r="333" spans="1:16" ht="42" customHeight="1" x14ac:dyDescent="0.25">
      <c r="A333" s="79" t="str">
        <f>INDEX('Обработка исходного'!B:B,ROW($B$3)+4*(ROW($B333)-ROW($B$3)))</f>
        <v>Сталь хромоникелевая коррозионно-стойкого аустенитного класса</v>
      </c>
      <c r="B333" s="81" t="str">
        <f>INDEX('Обработка исходного'!D:D,ROW($B$3)+4*(ROW($B333)-ROW($B$3)))</f>
        <v>12Х18Н12М3ТЛ</v>
      </c>
      <c r="C333" s="78" t="str">
        <f>IF(ISBLANK(INDEX('Обработка исходного'!E:E,ROW($B$3)+4*(ROW($B333)-ROW($B$3)))),"",INDEX('Обработка исходного'!E:E,ROW($B$3)+4*(ROW($B333)-ROW($B$3))))</f>
        <v>Отливки</v>
      </c>
      <c r="D333" s="88">
        <f>INDEX('Обработка исходного'!G:G,ROW($B$3)+4*(ROW($B333)-ROW($B$3))+1)</f>
        <v>216</v>
      </c>
      <c r="E333" s="89">
        <f>INDEX('Обработка исходного'!H:H,ROW($B$3)+4*(ROW($B333)-ROW($B$3))+1)</f>
        <v>196</v>
      </c>
      <c r="F333" s="89">
        <f>INDEX('Обработка исходного'!I:I,ROW($B$3)+4*(ROW($B333)-ROW($B$3))+1)</f>
        <v>170</v>
      </c>
      <c r="G333" s="89">
        <f>INDEX('Обработка исходного'!J:J,ROW($B$3)+4*(ROW($B333)-ROW($B$3))+1)</f>
        <v>165</v>
      </c>
      <c r="H333" s="89">
        <f>INDEX('Обработка исходного'!K:K,ROW($B$3)+4*(ROW($B333)-ROW($B$3))+1)</f>
        <v>160</v>
      </c>
      <c r="I333" s="89">
        <f>INDEX('Обработка исходного'!L:L,ROW($B$3)+4*(ROW($B333)-ROW($B$3))+1)</f>
        <v>155</v>
      </c>
      <c r="J333" s="89">
        <f>INDEX('Обработка исходного'!M:M,ROW($B$3)+4*(ROW($B333)-ROW($B$3))+1)</f>
        <v>150</v>
      </c>
      <c r="K333" s="89">
        <f>INDEX('Обработка исходного'!N:N,ROW($B$3)+4*(ROW($B333)-ROW($B$3))+1)</f>
        <v>140</v>
      </c>
      <c r="L333" s="89">
        <f>INDEX('Обработка исходного'!O:O,ROW($B$3)+4*(ROW($B333)-ROW($B$3))+1)</f>
        <v>138</v>
      </c>
      <c r="M333" s="89">
        <f>INDEX('Обработка исходного'!P:P,ROW($B$3)+4*(ROW($B333)-ROW($B$3))+1)</f>
        <v>136</v>
      </c>
      <c r="N333" s="89">
        <f>INDEX('Обработка исходного'!Q:Q,ROW($B$3)+4*(ROW($B333)-ROW($B$3))+1)</f>
        <v>134</v>
      </c>
      <c r="O333" s="89">
        <f>INDEX('Обработка исходного'!R:R,ROW($B$3)+4*(ROW($B333)-ROW($B$3))+1)</f>
        <v>132</v>
      </c>
      <c r="P333" s="90">
        <f>INDEX('Обработка исходного'!S:S,ROW($B$3)+4*(ROW($B333)-ROW($B$3))+1)</f>
        <v>130</v>
      </c>
    </row>
    <row r="334" spans="1:16" ht="42" customHeight="1" x14ac:dyDescent="0.25">
      <c r="A334" s="79" t="str">
        <f>INDEX('Обработка исходного'!B:B,ROW($B$3)+4*(ROW($B334)-ROW($B$3)))</f>
        <v>Сталь хромоникелевая коррозионно-стойкого аустенитного класса</v>
      </c>
      <c r="B334" s="81" t="str">
        <f>INDEX('Обработка исходного'!D:D,ROW($B$3)+4*(ROW($B334)-ROW($B$3)))</f>
        <v>10Х18Н12М3Л</v>
      </c>
      <c r="C334" s="78" t="str">
        <f>IF(ISBLANK(INDEX('Обработка исходного'!E:E,ROW($B$3)+4*(ROW($B334)-ROW($B$3)))),"",INDEX('Обработка исходного'!E:E,ROW($B$3)+4*(ROW($B334)-ROW($B$3))))</f>
        <v>Отливки</v>
      </c>
      <c r="D334" s="88">
        <f>INDEX('Обработка исходного'!G:G,ROW($B$3)+4*(ROW($B334)-ROW($B$3))+1)</f>
        <v>196</v>
      </c>
      <c r="E334" s="89">
        <f>INDEX('Обработка исходного'!H:H,ROW($B$3)+4*(ROW($B334)-ROW($B$3))+1)</f>
        <v>191</v>
      </c>
      <c r="F334" s="89">
        <f>INDEX('Обработка исходного'!I:I,ROW($B$3)+4*(ROW($B334)-ROW($B$3))+1)</f>
        <v>182</v>
      </c>
      <c r="G334" s="89">
        <f>INDEX('Обработка исходного'!J:J,ROW($B$3)+4*(ROW($B334)-ROW($B$3))+1)</f>
        <v>173</v>
      </c>
      <c r="H334" s="89">
        <f>INDEX('Обработка исходного'!K:K,ROW($B$3)+4*(ROW($B334)-ROW($B$3))+1)</f>
        <v>164</v>
      </c>
      <c r="I334" s="89">
        <f>INDEX('Обработка исходного'!L:L,ROW($B$3)+4*(ROW($B334)-ROW($B$3))+1)</f>
        <v>155</v>
      </c>
      <c r="J334" s="89">
        <f>INDEX('Обработка исходного'!M:M,ROW($B$3)+4*(ROW($B334)-ROW($B$3))+1)</f>
        <v>146</v>
      </c>
      <c r="K334" s="89">
        <f>INDEX('Обработка исходного'!N:N,ROW($B$3)+4*(ROW($B334)-ROW($B$3))+1)</f>
        <v>137</v>
      </c>
      <c r="L334" s="89">
        <f>INDEX('Обработка исходного'!O:O,ROW($B$3)+4*(ROW($B334)-ROW($B$3))+1)</f>
        <v>127</v>
      </c>
      <c r="M334" s="89">
        <f>INDEX('Обработка исходного'!P:P,ROW($B$3)+4*(ROW($B334)-ROW($B$3))+1)</f>
        <v>118</v>
      </c>
      <c r="N334" s="89">
        <f>INDEX('Обработка исходного'!Q:Q,ROW($B$3)+4*(ROW($B334)-ROW($B$3))+1)</f>
        <v>114</v>
      </c>
      <c r="O334" s="89">
        <f>INDEX('Обработка исходного'!R:R,ROW($B$3)+4*(ROW($B334)-ROW($B$3))+1)</f>
        <v>112</v>
      </c>
      <c r="P334" s="90">
        <f>INDEX('Обработка исходного'!S:S,ROW($B$3)+4*(ROW($B334)-ROW($B$3))+1)</f>
        <v>108</v>
      </c>
    </row>
    <row r="335" spans="1:16" ht="42" customHeight="1" x14ac:dyDescent="0.25">
      <c r="A335" s="79" t="str">
        <f>INDEX('Обработка исходного'!B:B,ROW($B$3)+4*(ROW($B335)-ROW($B$3)))</f>
        <v>Сталь хромоникелевая коррозионно-стойкого аустенитного класса</v>
      </c>
      <c r="B335" s="81" t="str">
        <f>INDEX('Обработка исходного'!D:D,ROW($B$3)+4*(ROW($B335)-ROW($B$3)))</f>
        <v>09Х16Н15М3Б</v>
      </c>
      <c r="C335" s="78" t="str">
        <f>IF(ISBLANK(INDEX('Обработка исходного'!E:E,ROW($B$3)+4*(ROW($B335)-ROW($B$3)))),"",INDEX('Обработка исходного'!E:E,ROW($B$3)+4*(ROW($B335)-ROW($B$3))))</f>
        <v>Заготовка трубная диаметром от 80 до 180 мм</v>
      </c>
      <c r="D335" s="88">
        <f>INDEX('Обработка исходного'!G:G,ROW($B$3)+4*(ROW($B335)-ROW($B$3))+1)</f>
        <v>245</v>
      </c>
      <c r="E335" s="89">
        <f>INDEX('Обработка исходного'!H:H,ROW($B$3)+4*(ROW($B335)-ROW($B$3))+1)</f>
        <v>235</v>
      </c>
      <c r="F335" s="89">
        <f>INDEX('Обработка исходного'!I:I,ROW($B$3)+4*(ROW($B335)-ROW($B$3))+1)</f>
        <v>235</v>
      </c>
      <c r="G335" s="89">
        <f>INDEX('Обработка исходного'!J:J,ROW($B$3)+4*(ROW($B335)-ROW($B$3))+1)</f>
        <v>226</v>
      </c>
      <c r="H335" s="89">
        <f>INDEX('Обработка исходного'!K:K,ROW($B$3)+4*(ROW($B335)-ROW($B$3))+1)</f>
        <v>226</v>
      </c>
      <c r="I335" s="89">
        <f>INDEX('Обработка исходного'!L:L,ROW($B$3)+4*(ROW($B335)-ROW($B$3))+1)</f>
        <v>226</v>
      </c>
      <c r="J335" s="89">
        <f>INDEX('Обработка исходного'!M:M,ROW($B$3)+4*(ROW($B335)-ROW($B$3))+1)</f>
        <v>196</v>
      </c>
      <c r="K335" s="89">
        <f>INDEX('Обработка исходного'!N:N,ROW($B$3)+4*(ROW($B335)-ROW($B$3))+1)</f>
        <v>186</v>
      </c>
      <c r="L335" s="89">
        <f>INDEX('Обработка исходного'!O:O,ROW($B$3)+4*(ROW($B335)-ROW($B$3))+1)</f>
        <v>167</v>
      </c>
      <c r="M335" s="89">
        <f>INDEX('Обработка исходного'!P:P,ROW($B$3)+4*(ROW($B335)-ROW($B$3))+1)</f>
        <v>167</v>
      </c>
      <c r="N335" s="89">
        <f>INDEX('Обработка исходного'!Q:Q,ROW($B$3)+4*(ROW($B335)-ROW($B$3))+1)</f>
        <v>167</v>
      </c>
      <c r="O335" s="89">
        <f>INDEX('Обработка исходного'!R:R,ROW($B$3)+4*(ROW($B335)-ROW($B$3))+1)</f>
        <v>167</v>
      </c>
      <c r="P335" s="90">
        <f>INDEX('Обработка исходного'!S:S,ROW($B$3)+4*(ROW($B335)-ROW($B$3))+1)</f>
        <v>167</v>
      </c>
    </row>
    <row r="336" spans="1:16" ht="42" customHeight="1" x14ac:dyDescent="0.25">
      <c r="A336" s="79" t="str">
        <f>INDEX('Обработка исходного'!B:B,ROW($B$3)+4*(ROW($B336)-ROW($B$3)))</f>
        <v>Сталь хромоникелевая коррозионно-стойкого аустенитного класса</v>
      </c>
      <c r="B336" s="81" t="str">
        <f>INDEX('Обработка исходного'!D:D,ROW($B$3)+4*(ROW($B336)-ROW($B$3)))</f>
        <v>45Х14Н14В2М</v>
      </c>
      <c r="C336" s="78" t="str">
        <f>IF(ISBLANK(INDEX('Обработка исходного'!E:E,ROW($B$3)+4*(ROW($B336)-ROW($B$3)))),"",INDEX('Обработка исходного'!E:E,ROW($B$3)+4*(ROW($B336)-ROW($B$3))))</f>
        <v>Горячекатаная и кованая сталь диаметром, стороной квадрата или толщиной до 60 мм</v>
      </c>
      <c r="D336" s="88">
        <f>INDEX('Обработка исходного'!G:G,ROW($B$3)+4*(ROW($B336)-ROW($B$3))+1)</f>
        <v>314</v>
      </c>
      <c r="E336" s="89">
        <f>INDEX('Обработка исходного'!H:H,ROW($B$3)+4*(ROW($B336)-ROW($B$3))+1)</f>
        <v>294</v>
      </c>
      <c r="F336" s="89">
        <f>INDEX('Обработка исходного'!I:I,ROW($B$3)+4*(ROW($B336)-ROW($B$3))+1)</f>
        <v>294</v>
      </c>
      <c r="G336" s="89">
        <f>INDEX('Обработка исходного'!J:J,ROW($B$3)+4*(ROW($B336)-ROW($B$3))+1)</f>
        <v>294</v>
      </c>
      <c r="H336" s="89">
        <f>INDEX('Обработка исходного'!K:K,ROW($B$3)+4*(ROW($B336)-ROW($B$3))+1)</f>
        <v>294</v>
      </c>
      <c r="I336" s="89">
        <f>INDEX('Обработка исходного'!L:L,ROW($B$3)+4*(ROW($B336)-ROW($B$3))+1)</f>
        <v>275</v>
      </c>
      <c r="J336" s="89">
        <f>INDEX('Обработка исходного'!M:M,ROW($B$3)+4*(ROW($B336)-ROW($B$3))+1)</f>
        <v>265</v>
      </c>
      <c r="K336" s="89">
        <f>INDEX('Обработка исходного'!N:N,ROW($B$3)+4*(ROW($B336)-ROW($B$3))+1)</f>
        <v>245</v>
      </c>
      <c r="L336" s="89">
        <f>INDEX('Обработка исходного'!O:O,ROW($B$3)+4*(ROW($B336)-ROW($B$3))+1)</f>
        <v>245</v>
      </c>
      <c r="M336" s="89">
        <f>INDEX('Обработка исходного'!P:P,ROW($B$3)+4*(ROW($B336)-ROW($B$3))+1)</f>
        <v>235</v>
      </c>
      <c r="N336" s="89">
        <f>INDEX('Обработка исходного'!Q:Q,ROW($B$3)+4*(ROW($B336)-ROW($B$3))+1)</f>
        <v>226</v>
      </c>
      <c r="O336" s="89">
        <f>INDEX('Обработка исходного'!R:R,ROW($B$3)+4*(ROW($B336)-ROW($B$3))+1)</f>
        <v>216</v>
      </c>
      <c r="P336" s="90" t="str">
        <f>INDEX('Обработка исходного'!S:S,ROW($B$3)+4*(ROW($B336)-ROW($B$3))+1)</f>
        <v>-</v>
      </c>
    </row>
    <row r="337" spans="1:16" ht="42" customHeight="1" x14ac:dyDescent="0.25">
      <c r="A337" s="79" t="str">
        <f>INDEX('Обработка исходного'!B:B,ROW($B$3)+4*(ROW($B337)-ROW($B$3)))</f>
        <v>Сталь хромоникелевая коррозионно-стойкого аустенитного класса</v>
      </c>
      <c r="B337" s="81" t="str">
        <f>INDEX('Обработка исходного'!D:D,ROW($B$3)+4*(ROW($B337)-ROW($B$3)))</f>
        <v>45Х14Н14В2М</v>
      </c>
      <c r="C337" s="78" t="str">
        <f>IF(ISBLANK(INDEX('Обработка исходного'!E:E,ROW($B$3)+4*(ROW($B337)-ROW($B$3)))),"",INDEX('Обработка исходного'!E:E,ROW($B$3)+4*(ROW($B337)-ROW($B$3))))</f>
        <v>Калиброванная сталь диаметром или стороной квадрата до 70 мм</v>
      </c>
      <c r="D337" s="88">
        <f>INDEX('Обработка исходного'!G:G,ROW($B$3)+4*(ROW($B337)-ROW($B$3))+1)</f>
        <v>314</v>
      </c>
      <c r="E337" s="89">
        <f>INDEX('Обработка исходного'!H:H,ROW($B$3)+4*(ROW($B337)-ROW($B$3))+1)</f>
        <v>294</v>
      </c>
      <c r="F337" s="89">
        <f>INDEX('Обработка исходного'!I:I,ROW($B$3)+4*(ROW($B337)-ROW($B$3))+1)</f>
        <v>294</v>
      </c>
      <c r="G337" s="89">
        <f>INDEX('Обработка исходного'!J:J,ROW($B$3)+4*(ROW($B337)-ROW($B$3))+1)</f>
        <v>294</v>
      </c>
      <c r="H337" s="89">
        <f>INDEX('Обработка исходного'!K:K,ROW($B$3)+4*(ROW($B337)-ROW($B$3))+1)</f>
        <v>294</v>
      </c>
      <c r="I337" s="89">
        <f>INDEX('Обработка исходного'!L:L,ROW($B$3)+4*(ROW($B337)-ROW($B$3))+1)</f>
        <v>275</v>
      </c>
      <c r="J337" s="89">
        <f>INDEX('Обработка исходного'!M:M,ROW($B$3)+4*(ROW($B337)-ROW($B$3))+1)</f>
        <v>265</v>
      </c>
      <c r="K337" s="89">
        <f>INDEX('Обработка исходного'!N:N,ROW($B$3)+4*(ROW($B337)-ROW($B$3))+1)</f>
        <v>245</v>
      </c>
      <c r="L337" s="89">
        <f>INDEX('Обработка исходного'!O:O,ROW($B$3)+4*(ROW($B337)-ROW($B$3))+1)</f>
        <v>245</v>
      </c>
      <c r="M337" s="89">
        <f>INDEX('Обработка исходного'!P:P,ROW($B$3)+4*(ROW($B337)-ROW($B$3))+1)</f>
        <v>235</v>
      </c>
      <c r="N337" s="89">
        <f>INDEX('Обработка исходного'!Q:Q,ROW($B$3)+4*(ROW($B337)-ROW($B$3))+1)</f>
        <v>226</v>
      </c>
      <c r="O337" s="89">
        <f>INDEX('Обработка исходного'!R:R,ROW($B$3)+4*(ROW($B337)-ROW($B$3))+1)</f>
        <v>216</v>
      </c>
      <c r="P337" s="90" t="str">
        <f>INDEX('Обработка исходного'!S:S,ROW($B$3)+4*(ROW($B337)-ROW($B$3))+1)</f>
        <v>-</v>
      </c>
    </row>
    <row r="338" spans="1:16" ht="42" customHeight="1" x14ac:dyDescent="0.25">
      <c r="A338" s="79" t="str">
        <f>INDEX('Обработка исходного'!B:B,ROW($B$3)+4*(ROW($B338)-ROW($B$3)))</f>
        <v>Сталь хромоникелевая коррозионно-стойкого аустенитного класса</v>
      </c>
      <c r="B338" s="81" t="str">
        <f>INDEX('Обработка исходного'!D:D,ROW($B$3)+4*(ROW($B338)-ROW($B$3)))</f>
        <v>45Х14Н14В2М</v>
      </c>
      <c r="C338" s="78" t="str">
        <f>IF(ISBLANK(INDEX('Обработка исходного'!E:E,ROW($B$3)+4*(ROW($B338)-ROW($B$3)))),"",INDEX('Обработка исходного'!E:E,ROW($B$3)+4*(ROW($B338)-ROW($B$3))))</f>
        <v>Горячекатаная и кованая сталь диаметром, стороной квадрата или толщиной от 60 до 100 мм</v>
      </c>
      <c r="D338" s="88">
        <f>INDEX('Обработка исходного'!G:G,ROW($B$3)+4*(ROW($B338)-ROW($B$3))+1)</f>
        <v>314</v>
      </c>
      <c r="E338" s="89">
        <f>INDEX('Обработка исходного'!H:H,ROW($B$3)+4*(ROW($B338)-ROW($B$3))+1)</f>
        <v>294</v>
      </c>
      <c r="F338" s="89">
        <f>INDEX('Обработка исходного'!I:I,ROW($B$3)+4*(ROW($B338)-ROW($B$3))+1)</f>
        <v>294</v>
      </c>
      <c r="G338" s="89">
        <f>INDEX('Обработка исходного'!J:J,ROW($B$3)+4*(ROW($B338)-ROW($B$3))+1)</f>
        <v>294</v>
      </c>
      <c r="H338" s="89">
        <f>INDEX('Обработка исходного'!K:K,ROW($B$3)+4*(ROW($B338)-ROW($B$3))+1)</f>
        <v>294</v>
      </c>
      <c r="I338" s="89">
        <f>INDEX('Обработка исходного'!L:L,ROW($B$3)+4*(ROW($B338)-ROW($B$3))+1)</f>
        <v>275</v>
      </c>
      <c r="J338" s="89">
        <f>INDEX('Обработка исходного'!M:M,ROW($B$3)+4*(ROW($B338)-ROW($B$3))+1)</f>
        <v>265</v>
      </c>
      <c r="K338" s="89">
        <f>INDEX('Обработка исходного'!N:N,ROW($B$3)+4*(ROW($B338)-ROW($B$3))+1)</f>
        <v>245</v>
      </c>
      <c r="L338" s="89">
        <f>INDEX('Обработка исходного'!O:O,ROW($B$3)+4*(ROW($B338)-ROW($B$3))+1)</f>
        <v>245</v>
      </c>
      <c r="M338" s="89">
        <f>INDEX('Обработка исходного'!P:P,ROW($B$3)+4*(ROW($B338)-ROW($B$3))+1)</f>
        <v>235</v>
      </c>
      <c r="N338" s="89">
        <f>INDEX('Обработка исходного'!Q:Q,ROW($B$3)+4*(ROW($B338)-ROW($B$3))+1)</f>
        <v>226</v>
      </c>
      <c r="O338" s="89">
        <f>INDEX('Обработка исходного'!R:R,ROW($B$3)+4*(ROW($B338)-ROW($B$3))+1)</f>
        <v>216</v>
      </c>
      <c r="P338" s="90" t="str">
        <f>INDEX('Обработка исходного'!S:S,ROW($B$3)+4*(ROW($B338)-ROW($B$3))+1)</f>
        <v>-</v>
      </c>
    </row>
    <row r="339" spans="1:16" ht="42" customHeight="1" x14ac:dyDescent="0.25">
      <c r="A339" s="79" t="str">
        <f>INDEX('Обработка исходного'!B:B,ROW($B$3)+4*(ROW($B339)-ROW($B$3)))</f>
        <v>Сталь хромоникелевая коррозионно-стойкого аустенитного класса</v>
      </c>
      <c r="B339" s="81" t="str">
        <f>INDEX('Обработка исходного'!D:D,ROW($B$3)+4*(ROW($B339)-ROW($B$3)))</f>
        <v>45Х14Н14В2М</v>
      </c>
      <c r="C339" s="78" t="str">
        <f>IF(ISBLANK(INDEX('Обработка исходного'!E:E,ROW($B$3)+4*(ROW($B339)-ROW($B$3)))),"",INDEX('Обработка исходного'!E:E,ROW($B$3)+4*(ROW($B339)-ROW($B$3))))</f>
        <v>Горячекатаная и кованая сталь диаметром, стороной квадрата или толщиной от 100 до 150 мм</v>
      </c>
      <c r="D339" s="88">
        <f>INDEX('Обработка исходного'!G:G,ROW($B$3)+4*(ROW($B339)-ROW($B$3))+1)</f>
        <v>314</v>
      </c>
      <c r="E339" s="89">
        <f>INDEX('Обработка исходного'!H:H,ROW($B$3)+4*(ROW($B339)-ROW($B$3))+1)</f>
        <v>294</v>
      </c>
      <c r="F339" s="89">
        <f>INDEX('Обработка исходного'!I:I,ROW($B$3)+4*(ROW($B339)-ROW($B$3))+1)</f>
        <v>294</v>
      </c>
      <c r="G339" s="89">
        <f>INDEX('Обработка исходного'!J:J,ROW($B$3)+4*(ROW($B339)-ROW($B$3))+1)</f>
        <v>294</v>
      </c>
      <c r="H339" s="89">
        <f>INDEX('Обработка исходного'!K:K,ROW($B$3)+4*(ROW($B339)-ROW($B$3))+1)</f>
        <v>294</v>
      </c>
      <c r="I339" s="89">
        <f>INDEX('Обработка исходного'!L:L,ROW($B$3)+4*(ROW($B339)-ROW($B$3))+1)</f>
        <v>275</v>
      </c>
      <c r="J339" s="89">
        <f>INDEX('Обработка исходного'!M:M,ROW($B$3)+4*(ROW($B339)-ROW($B$3))+1)</f>
        <v>265</v>
      </c>
      <c r="K339" s="89">
        <f>INDEX('Обработка исходного'!N:N,ROW($B$3)+4*(ROW($B339)-ROW($B$3))+1)</f>
        <v>245</v>
      </c>
      <c r="L339" s="89">
        <f>INDEX('Обработка исходного'!O:O,ROW($B$3)+4*(ROW($B339)-ROW($B$3))+1)</f>
        <v>245</v>
      </c>
      <c r="M339" s="89">
        <f>INDEX('Обработка исходного'!P:P,ROW($B$3)+4*(ROW($B339)-ROW($B$3))+1)</f>
        <v>235</v>
      </c>
      <c r="N339" s="89">
        <f>INDEX('Обработка исходного'!Q:Q,ROW($B$3)+4*(ROW($B339)-ROW($B$3))+1)</f>
        <v>226</v>
      </c>
      <c r="O339" s="89">
        <f>INDEX('Обработка исходного'!R:R,ROW($B$3)+4*(ROW($B339)-ROW($B$3))+1)</f>
        <v>216</v>
      </c>
      <c r="P339" s="90" t="str">
        <f>INDEX('Обработка исходного'!S:S,ROW($B$3)+4*(ROW($B339)-ROW($B$3))+1)</f>
        <v>-</v>
      </c>
    </row>
    <row r="340" spans="1:16" ht="42" customHeight="1" x14ac:dyDescent="0.25">
      <c r="A340" s="79" t="str">
        <f>INDEX('Обработка исходного'!B:B,ROW($B$3)+4*(ROW($B340)-ROW($B$3)))</f>
        <v>Сталь хромоникелевая коррозионно-стойкого аустенитного класса</v>
      </c>
      <c r="B340" s="81" t="str">
        <f>INDEX('Обработка исходного'!D:D,ROW($B$3)+4*(ROW($B340)-ROW($B$3)))</f>
        <v>Х18Н22В2Т2</v>
      </c>
      <c r="C340" s="78" t="str">
        <f>IF(ISBLANK(INDEX('Обработка исходного'!E:E,ROW($B$3)+4*(ROW($B340)-ROW($B$3)))),"",INDEX('Обработка исходного'!E:E,ROW($B$3)+4*(ROW($B340)-ROW($B$3))))</f>
        <v>Поковки из слитков массой до 10 т</v>
      </c>
      <c r="D340" s="88">
        <f>INDEX('Обработка исходного'!G:G,ROW($B$3)+4*(ROW($B340)-ROW($B$3))+1)</f>
        <v>343</v>
      </c>
      <c r="E340" s="89">
        <f>INDEX('Обработка исходного'!H:H,ROW($B$3)+4*(ROW($B340)-ROW($B$3))+1)</f>
        <v>343</v>
      </c>
      <c r="F340" s="89">
        <f>INDEX('Обработка исходного'!I:I,ROW($B$3)+4*(ROW($B340)-ROW($B$3))+1)</f>
        <v>343</v>
      </c>
      <c r="G340" s="89">
        <f>INDEX('Обработка исходного'!J:J,ROW($B$3)+4*(ROW($B340)-ROW($B$3))+1)</f>
        <v>323</v>
      </c>
      <c r="H340" s="89">
        <f>INDEX('Обработка исходного'!K:K,ROW($B$3)+4*(ROW($B340)-ROW($B$3))+1)</f>
        <v>323</v>
      </c>
      <c r="I340" s="89">
        <f>INDEX('Обработка исходного'!L:L,ROW($B$3)+4*(ROW($B340)-ROW($B$3))+1)</f>
        <v>323</v>
      </c>
      <c r="J340" s="89">
        <f>INDEX('Обработка исходного'!M:M,ROW($B$3)+4*(ROW($B340)-ROW($B$3))+1)</f>
        <v>323</v>
      </c>
      <c r="K340" s="89">
        <f>INDEX('Обработка исходного'!N:N,ROW($B$3)+4*(ROW($B340)-ROW($B$3))+1)</f>
        <v>323</v>
      </c>
      <c r="L340" s="89">
        <f>INDEX('Обработка исходного'!O:O,ROW($B$3)+4*(ROW($B340)-ROW($B$3))+1)</f>
        <v>323</v>
      </c>
      <c r="M340" s="89">
        <f>INDEX('Обработка исходного'!P:P,ROW($B$3)+4*(ROW($B340)-ROW($B$3))+1)</f>
        <v>314</v>
      </c>
      <c r="N340" s="89">
        <f>INDEX('Обработка исходного'!Q:Q,ROW($B$3)+4*(ROW($B340)-ROW($B$3))+1)</f>
        <v>294</v>
      </c>
      <c r="O340" s="89">
        <f>INDEX('Обработка исходного'!R:R,ROW($B$3)+4*(ROW($B340)-ROW($B$3))+1)</f>
        <v>294</v>
      </c>
      <c r="P340" s="90">
        <f>INDEX('Обработка исходного'!S:S,ROW($B$3)+4*(ROW($B340)-ROW($B$3))+1)</f>
        <v>294</v>
      </c>
    </row>
    <row r="341" spans="1:16" ht="42" customHeight="1" x14ac:dyDescent="0.25">
      <c r="A341" s="79" t="str">
        <f>INDEX('Обработка исходного'!B:B,ROW($B$3)+4*(ROW($B341)-ROW($B$3)))</f>
        <v>Сталь хромоникелевая коррозионно-стойкого аустенитного класса</v>
      </c>
      <c r="B341" s="81" t="str">
        <f>INDEX('Обработка исходного'!D:D,ROW($B$3)+4*(ROW($B341)-ROW($B$3)))</f>
        <v>31Х19Н9МВБТ</v>
      </c>
      <c r="C341" s="78" t="str">
        <f>IF(ISBLANK(INDEX('Обработка исходного'!E:E,ROW($B$3)+4*(ROW($B341)-ROW($B$3)))),"",INDEX('Обработка исходного'!E:E,ROW($B$3)+4*(ROW($B341)-ROW($B$3))))</f>
        <v>Заготовки крепежных деталей неограниченной толщины, КП315*</v>
      </c>
      <c r="D341" s="88">
        <f>INDEX('Обработка исходного'!G:G,ROW($B$3)+4*(ROW($B341)-ROW($B$3))+1)</f>
        <v>315</v>
      </c>
      <c r="E341" s="89">
        <f>INDEX('Обработка исходного'!H:H,ROW($B$3)+4*(ROW($B341)-ROW($B$3))+1)</f>
        <v>314</v>
      </c>
      <c r="F341" s="89">
        <f>INDEX('Обработка исходного'!I:I,ROW($B$3)+4*(ROW($B341)-ROW($B$3))+1)</f>
        <v>314</v>
      </c>
      <c r="G341" s="89">
        <f>INDEX('Обработка исходного'!J:J,ROW($B$3)+4*(ROW($B341)-ROW($B$3))+1)</f>
        <v>314</v>
      </c>
      <c r="H341" s="89">
        <f>INDEX('Обработка исходного'!K:K,ROW($B$3)+4*(ROW($B341)-ROW($B$3))+1)</f>
        <v>314</v>
      </c>
      <c r="I341" s="89">
        <f>INDEX('Обработка исходного'!L:L,ROW($B$3)+4*(ROW($B341)-ROW($B$3))+1)</f>
        <v>314</v>
      </c>
      <c r="J341" s="89">
        <f>INDEX('Обработка исходного'!M:M,ROW($B$3)+4*(ROW($B341)-ROW($B$3))+1)</f>
        <v>314</v>
      </c>
      <c r="K341" s="89">
        <f>INDEX('Обработка исходного'!N:N,ROW($B$3)+4*(ROW($B341)-ROW($B$3))+1)</f>
        <v>294</v>
      </c>
      <c r="L341" s="89">
        <f>INDEX('Обработка исходного'!O:O,ROW($B$3)+4*(ROW($B341)-ROW($B$3))+1)</f>
        <v>284</v>
      </c>
      <c r="M341" s="89">
        <f>INDEX('Обработка исходного'!P:P,ROW($B$3)+4*(ROW($B341)-ROW($B$3))+1)</f>
        <v>275</v>
      </c>
      <c r="N341" s="89">
        <f>INDEX('Обработка исходного'!Q:Q,ROW($B$3)+4*(ROW($B341)-ROW($B$3))+1)</f>
        <v>275</v>
      </c>
      <c r="O341" s="89">
        <f>INDEX('Обработка исходного'!R:R,ROW($B$3)+4*(ROW($B341)-ROW($B$3))+1)</f>
        <v>265</v>
      </c>
      <c r="P341" s="90">
        <f>INDEX('Обработка исходного'!S:S,ROW($B$3)+4*(ROW($B341)-ROW($B$3))+1)</f>
        <v>196</v>
      </c>
    </row>
    <row r="342" spans="1:16" ht="42" customHeight="1" x14ac:dyDescent="0.25">
      <c r="A342" s="79" t="str">
        <f>INDEX('Обработка исходного'!B:B,ROW($B$3)+4*(ROW($B342)-ROW($B$3)))</f>
        <v>Сталь хромоникелевая коррозионно-стойкого аустенитного класса</v>
      </c>
      <c r="B342" s="81" t="str">
        <f>INDEX('Обработка исходного'!D:D,ROW($B$3)+4*(ROW($B342)-ROW($B$3)))</f>
        <v>31Х19Н9МВБТ</v>
      </c>
      <c r="C342" s="78" t="str">
        <f>IF(ISBLANK(INDEX('Обработка исходного'!E:E,ROW($B$3)+4*(ROW($B342)-ROW($B$3)))),"",INDEX('Обработка исходного'!E:E,ROW($B$3)+4*(ROW($B342)-ROW($B$3))))</f>
        <v>Горячекатаная и кованая сталь диаметром, стороной квадрата или толщиной до 60 мм</v>
      </c>
      <c r="D342" s="88">
        <f>INDEX('Обработка исходного'!G:G,ROW($B$3)+4*(ROW($B342)-ROW($B$3))+1)</f>
        <v>294</v>
      </c>
      <c r="E342" s="89">
        <f>INDEX('Обработка исходного'!H:H,ROW($B$3)+4*(ROW($B342)-ROW($B$3))+1)</f>
        <v>294</v>
      </c>
      <c r="F342" s="89">
        <f>INDEX('Обработка исходного'!I:I,ROW($B$3)+4*(ROW($B342)-ROW($B$3))+1)</f>
        <v>294</v>
      </c>
      <c r="G342" s="89">
        <f>INDEX('Обработка исходного'!J:J,ROW($B$3)+4*(ROW($B342)-ROW($B$3))+1)</f>
        <v>294</v>
      </c>
      <c r="H342" s="89">
        <f>INDEX('Обработка исходного'!K:K,ROW($B$3)+4*(ROW($B342)-ROW($B$3))+1)</f>
        <v>294</v>
      </c>
      <c r="I342" s="89">
        <f>INDEX('Обработка исходного'!L:L,ROW($B$3)+4*(ROW($B342)-ROW($B$3))+1)</f>
        <v>294</v>
      </c>
      <c r="J342" s="89">
        <f>INDEX('Обработка исходного'!M:M,ROW($B$3)+4*(ROW($B342)-ROW($B$3))+1)</f>
        <v>294</v>
      </c>
      <c r="K342" s="89">
        <f>INDEX('Обработка исходного'!N:N,ROW($B$3)+4*(ROW($B342)-ROW($B$3))+1)</f>
        <v>294</v>
      </c>
      <c r="L342" s="89">
        <f>INDEX('Обработка исходного'!O:O,ROW($B$3)+4*(ROW($B342)-ROW($B$3))+1)</f>
        <v>294</v>
      </c>
      <c r="M342" s="89">
        <f>INDEX('Обработка исходного'!P:P,ROW($B$3)+4*(ROW($B342)-ROW($B$3))+1)</f>
        <v>275</v>
      </c>
      <c r="N342" s="89">
        <f>INDEX('Обработка исходного'!Q:Q,ROW($B$3)+4*(ROW($B342)-ROW($B$3))+1)</f>
        <v>275</v>
      </c>
      <c r="O342" s="89">
        <f>INDEX('Обработка исходного'!R:R,ROW($B$3)+4*(ROW($B342)-ROW($B$3))+1)</f>
        <v>265</v>
      </c>
      <c r="P342" s="90">
        <f>INDEX('Обработка исходного'!S:S,ROW($B$3)+4*(ROW($B342)-ROW($B$3))+1)</f>
        <v>265</v>
      </c>
    </row>
    <row r="343" spans="1:16" ht="42" customHeight="1" x14ac:dyDescent="0.25">
      <c r="A343" s="79" t="str">
        <f>INDEX('Обработка исходного'!B:B,ROW($B$3)+4*(ROW($B343)-ROW($B$3)))</f>
        <v>Сталь хромоникелевая коррозионно-стойкого аустенитного класса</v>
      </c>
      <c r="B343" s="81" t="str">
        <f>INDEX('Обработка исходного'!D:D,ROW($B$3)+4*(ROW($B343)-ROW($B$3)))</f>
        <v>31Х19Н9МВБТ</v>
      </c>
      <c r="C343" s="78" t="str">
        <f>IF(ISBLANK(INDEX('Обработка исходного'!E:E,ROW($B$3)+4*(ROW($B343)-ROW($B$3)))),"",INDEX('Обработка исходного'!E:E,ROW($B$3)+4*(ROW($B343)-ROW($B$3))))</f>
        <v>Горячекатаная и кованая сталь диаметром, стороной квадрата или толщиной от 60 до 100 мм</v>
      </c>
      <c r="D343" s="88">
        <f>INDEX('Обработка исходного'!G:G,ROW($B$3)+4*(ROW($B343)-ROW($B$3))+1)</f>
        <v>294</v>
      </c>
      <c r="E343" s="89">
        <f>INDEX('Обработка исходного'!H:H,ROW($B$3)+4*(ROW($B343)-ROW($B$3))+1)</f>
        <v>294</v>
      </c>
      <c r="F343" s="89">
        <f>INDEX('Обработка исходного'!I:I,ROW($B$3)+4*(ROW($B343)-ROW($B$3))+1)</f>
        <v>294</v>
      </c>
      <c r="G343" s="89">
        <f>INDEX('Обработка исходного'!J:J,ROW($B$3)+4*(ROW($B343)-ROW($B$3))+1)</f>
        <v>294</v>
      </c>
      <c r="H343" s="89">
        <f>INDEX('Обработка исходного'!K:K,ROW($B$3)+4*(ROW($B343)-ROW($B$3))+1)</f>
        <v>294</v>
      </c>
      <c r="I343" s="89">
        <f>INDEX('Обработка исходного'!L:L,ROW($B$3)+4*(ROW($B343)-ROW($B$3))+1)</f>
        <v>294</v>
      </c>
      <c r="J343" s="89">
        <f>INDEX('Обработка исходного'!M:M,ROW($B$3)+4*(ROW($B343)-ROW($B$3))+1)</f>
        <v>294</v>
      </c>
      <c r="K343" s="89">
        <f>INDEX('Обработка исходного'!N:N,ROW($B$3)+4*(ROW($B343)-ROW($B$3))+1)</f>
        <v>294</v>
      </c>
      <c r="L343" s="89">
        <f>INDEX('Обработка исходного'!O:O,ROW($B$3)+4*(ROW($B343)-ROW($B$3))+1)</f>
        <v>294</v>
      </c>
      <c r="M343" s="89">
        <f>INDEX('Обработка исходного'!P:P,ROW($B$3)+4*(ROW($B343)-ROW($B$3))+1)</f>
        <v>275</v>
      </c>
      <c r="N343" s="89">
        <f>INDEX('Обработка исходного'!Q:Q,ROW($B$3)+4*(ROW($B343)-ROW($B$3))+1)</f>
        <v>275</v>
      </c>
      <c r="O343" s="89">
        <f>INDEX('Обработка исходного'!R:R,ROW($B$3)+4*(ROW($B343)-ROW($B$3))+1)</f>
        <v>265</v>
      </c>
      <c r="P343" s="90">
        <f>INDEX('Обработка исходного'!S:S,ROW($B$3)+4*(ROW($B343)-ROW($B$3))+1)</f>
        <v>265</v>
      </c>
    </row>
    <row r="344" spans="1:16" ht="42" customHeight="1" x14ac:dyDescent="0.25">
      <c r="A344" s="79" t="str">
        <f>INDEX('Обработка исходного'!B:B,ROW($B$3)+4*(ROW($B344)-ROW($B$3)))</f>
        <v>Сталь хромоникелевая коррозионно-стойкого аустенитного класса</v>
      </c>
      <c r="B344" s="81" t="str">
        <f>INDEX('Обработка исходного'!D:D,ROW($B$3)+4*(ROW($B344)-ROW($B$3)))</f>
        <v>31Х19Н9МВБТ</v>
      </c>
      <c r="C344" s="78" t="str">
        <f>IF(ISBLANK(INDEX('Обработка исходного'!E:E,ROW($B$3)+4*(ROW($B344)-ROW($B$3)))),"",INDEX('Обработка исходного'!E:E,ROW($B$3)+4*(ROW($B344)-ROW($B$3))))</f>
        <v>Горячекатаная и кованая сталь диаметром, стороной квадрата или толщиной от 100 до 200 мм</v>
      </c>
      <c r="D344" s="88">
        <f>INDEX('Обработка исходного'!G:G,ROW($B$3)+4*(ROW($B344)-ROW($B$3))+1)</f>
        <v>294</v>
      </c>
      <c r="E344" s="89">
        <f>INDEX('Обработка исходного'!H:H,ROW($B$3)+4*(ROW($B344)-ROW($B$3))+1)</f>
        <v>294</v>
      </c>
      <c r="F344" s="89">
        <f>INDEX('Обработка исходного'!I:I,ROW($B$3)+4*(ROW($B344)-ROW($B$3))+1)</f>
        <v>294</v>
      </c>
      <c r="G344" s="89">
        <f>INDEX('Обработка исходного'!J:J,ROW($B$3)+4*(ROW($B344)-ROW($B$3))+1)</f>
        <v>294</v>
      </c>
      <c r="H344" s="89">
        <f>INDEX('Обработка исходного'!K:K,ROW($B$3)+4*(ROW($B344)-ROW($B$3))+1)</f>
        <v>294</v>
      </c>
      <c r="I344" s="89">
        <f>INDEX('Обработка исходного'!L:L,ROW($B$3)+4*(ROW($B344)-ROW($B$3))+1)</f>
        <v>294</v>
      </c>
      <c r="J344" s="89">
        <f>INDEX('Обработка исходного'!M:M,ROW($B$3)+4*(ROW($B344)-ROW($B$3))+1)</f>
        <v>294</v>
      </c>
      <c r="K344" s="89">
        <f>INDEX('Обработка исходного'!N:N,ROW($B$3)+4*(ROW($B344)-ROW($B$3))+1)</f>
        <v>294</v>
      </c>
      <c r="L344" s="89">
        <f>INDEX('Обработка исходного'!O:O,ROW($B$3)+4*(ROW($B344)-ROW($B$3))+1)</f>
        <v>294</v>
      </c>
      <c r="M344" s="89">
        <f>INDEX('Обработка исходного'!P:P,ROW($B$3)+4*(ROW($B344)-ROW($B$3))+1)</f>
        <v>275</v>
      </c>
      <c r="N344" s="89">
        <f>INDEX('Обработка исходного'!Q:Q,ROW($B$3)+4*(ROW($B344)-ROW($B$3))+1)</f>
        <v>275</v>
      </c>
      <c r="O344" s="89">
        <f>INDEX('Обработка исходного'!R:R,ROW($B$3)+4*(ROW($B344)-ROW($B$3))+1)</f>
        <v>265</v>
      </c>
      <c r="P344" s="90">
        <f>INDEX('Обработка исходного'!S:S,ROW($B$3)+4*(ROW($B344)-ROW($B$3))+1)</f>
        <v>265</v>
      </c>
    </row>
    <row r="345" spans="1:16" ht="42" customHeight="1" x14ac:dyDescent="0.25">
      <c r="A345" s="79" t="str">
        <f>INDEX('Обработка исходного'!B:B,ROW($B$3)+4*(ROW($B345)-ROW($B$3)))</f>
        <v>Сталь хромоникелевая коррозионно-стойкого аустенитного класса</v>
      </c>
      <c r="B345" s="81" t="str">
        <f>INDEX('Обработка исходного'!D:D,ROW($B$3)+4*(ROW($B345)-ROW($B$3)))</f>
        <v>10Х11Н20Т3Р</v>
      </c>
      <c r="C345" s="78" t="str">
        <f>IF(ISBLANK(INDEX('Обработка исходного'!E:E,ROW($B$3)+4*(ROW($B345)-ROW($B$3)))),"",INDEX('Обработка исходного'!E:E,ROW($B$3)+4*(ROW($B345)-ROW($B$3))))</f>
        <v>Горячекатаная и кованая сталь диаметром, стороной квадрата или толщиной от 60 до 100 мм</v>
      </c>
      <c r="D345" s="88">
        <f>INDEX('Обработка исходного'!G:G,ROW($B$3)+4*(ROW($B345)-ROW($B$3))+1)</f>
        <v>589</v>
      </c>
      <c r="E345" s="89">
        <f>INDEX('Обработка исходного'!H:H,ROW($B$3)+4*(ROW($B345)-ROW($B$3))+1)</f>
        <v>589</v>
      </c>
      <c r="F345" s="89">
        <f>INDEX('Обработка исходного'!I:I,ROW($B$3)+4*(ROW($B345)-ROW($B$3))+1)</f>
        <v>589</v>
      </c>
      <c r="G345" s="89">
        <f>INDEX('Обработка исходного'!J:J,ROW($B$3)+4*(ROW($B345)-ROW($B$3))+1)</f>
        <v>589</v>
      </c>
      <c r="H345" s="89">
        <f>INDEX('Обработка исходного'!K:K,ROW($B$3)+4*(ROW($B345)-ROW($B$3))+1)</f>
        <v>589</v>
      </c>
      <c r="I345" s="89">
        <f>INDEX('Обработка исходного'!L:L,ROW($B$3)+4*(ROW($B345)-ROW($B$3))+1)</f>
        <v>589</v>
      </c>
      <c r="J345" s="89">
        <f>INDEX('Обработка исходного'!M:M,ROW($B$3)+4*(ROW($B345)-ROW($B$3))+1)</f>
        <v>589</v>
      </c>
      <c r="K345" s="89">
        <f>INDEX('Обработка исходного'!N:N,ROW($B$3)+4*(ROW($B345)-ROW($B$3))+1)</f>
        <v>589</v>
      </c>
      <c r="L345" s="89">
        <f>INDEX('Обработка исходного'!O:O,ROW($B$3)+4*(ROW($B345)-ROW($B$3))+1)</f>
        <v>589</v>
      </c>
      <c r="M345" s="89">
        <f>INDEX('Обработка исходного'!P:P,ROW($B$3)+4*(ROW($B345)-ROW($B$3))+1)</f>
        <v>589</v>
      </c>
      <c r="N345" s="89">
        <f>INDEX('Обработка исходного'!Q:Q,ROW($B$3)+4*(ROW($B345)-ROW($B$3))+1)</f>
        <v>559</v>
      </c>
      <c r="O345" s="89">
        <f>INDEX('Обработка исходного'!R:R,ROW($B$3)+4*(ROW($B345)-ROW($B$3))+1)</f>
        <v>540</v>
      </c>
      <c r="P345" s="90">
        <f>INDEX('Обработка исходного'!S:S,ROW($B$3)+4*(ROW($B345)-ROW($B$3))+1)</f>
        <v>520</v>
      </c>
    </row>
    <row r="346" spans="1:16" ht="42" customHeight="1" x14ac:dyDescent="0.25">
      <c r="A346" s="79" t="str">
        <f>INDEX('Обработка исходного'!B:B,ROW($B$3)+4*(ROW($B346)-ROW($B$3)))</f>
        <v>Сталь хромоникелевая коррозионно-стойкого аустенитного класса</v>
      </c>
      <c r="B346" s="81" t="str">
        <f>INDEX('Обработка исходного'!D:D,ROW($B$3)+4*(ROW($B346)-ROW($B$3)))</f>
        <v>10Х11Н20Т3Р</v>
      </c>
      <c r="C346" s="78" t="str">
        <f>IF(ISBLANK(INDEX('Обработка исходного'!E:E,ROW($B$3)+4*(ROW($B346)-ROW($B$3)))),"",INDEX('Обработка исходного'!E:E,ROW($B$3)+4*(ROW($B346)-ROW($B$3))))</f>
        <v>Горячекатаная и кованая сталь диаметром, стороной квадрата или толщиной от 100 до 150 мм</v>
      </c>
      <c r="D346" s="88">
        <f>INDEX('Обработка исходного'!G:G,ROW($B$3)+4*(ROW($B346)-ROW($B$3))+1)</f>
        <v>589</v>
      </c>
      <c r="E346" s="89">
        <f>INDEX('Обработка исходного'!H:H,ROW($B$3)+4*(ROW($B346)-ROW($B$3))+1)</f>
        <v>589</v>
      </c>
      <c r="F346" s="89">
        <f>INDEX('Обработка исходного'!I:I,ROW($B$3)+4*(ROW($B346)-ROW($B$3))+1)</f>
        <v>589</v>
      </c>
      <c r="G346" s="89">
        <f>INDEX('Обработка исходного'!J:J,ROW($B$3)+4*(ROW($B346)-ROW($B$3))+1)</f>
        <v>589</v>
      </c>
      <c r="H346" s="89">
        <f>INDEX('Обработка исходного'!K:K,ROW($B$3)+4*(ROW($B346)-ROW($B$3))+1)</f>
        <v>589</v>
      </c>
      <c r="I346" s="89">
        <f>INDEX('Обработка исходного'!L:L,ROW($B$3)+4*(ROW($B346)-ROW($B$3))+1)</f>
        <v>589</v>
      </c>
      <c r="J346" s="89">
        <f>INDEX('Обработка исходного'!M:M,ROW($B$3)+4*(ROW($B346)-ROW($B$3))+1)</f>
        <v>589</v>
      </c>
      <c r="K346" s="89">
        <f>INDEX('Обработка исходного'!N:N,ROW($B$3)+4*(ROW($B346)-ROW($B$3))+1)</f>
        <v>589</v>
      </c>
      <c r="L346" s="89">
        <f>INDEX('Обработка исходного'!O:O,ROW($B$3)+4*(ROW($B346)-ROW($B$3))+1)</f>
        <v>589</v>
      </c>
      <c r="M346" s="89">
        <f>INDEX('Обработка исходного'!P:P,ROW($B$3)+4*(ROW($B346)-ROW($B$3))+1)</f>
        <v>589</v>
      </c>
      <c r="N346" s="89">
        <f>INDEX('Обработка исходного'!Q:Q,ROW($B$3)+4*(ROW($B346)-ROW($B$3))+1)</f>
        <v>559</v>
      </c>
      <c r="O346" s="89">
        <f>INDEX('Обработка исходного'!R:R,ROW($B$3)+4*(ROW($B346)-ROW($B$3))+1)</f>
        <v>540</v>
      </c>
      <c r="P346" s="90">
        <f>INDEX('Обработка исходного'!S:S,ROW($B$3)+4*(ROW($B346)-ROW($B$3))+1)</f>
        <v>520</v>
      </c>
    </row>
    <row r="347" spans="1:16" ht="42" customHeight="1" x14ac:dyDescent="0.25">
      <c r="A347" s="79" t="str">
        <f>INDEX('Обработка исходного'!B:B,ROW($B$3)+4*(ROW($B347)-ROW($B$3)))</f>
        <v>Сталь хромоникелевая коррозионно-стойкого аустенитного класса</v>
      </c>
      <c r="B347" s="81" t="str">
        <f>INDEX('Обработка исходного'!D:D,ROW($B$3)+4*(ROW($B347)-ROW($B$3)))</f>
        <v>10Х11Н20Т3Р</v>
      </c>
      <c r="C347" s="78" t="str">
        <f>IF(ISBLANK(INDEX('Обработка исходного'!E:E,ROW($B$3)+4*(ROW($B347)-ROW($B$3)))),"",INDEX('Обработка исходного'!E:E,ROW($B$3)+4*(ROW($B347)-ROW($B$3))))</f>
        <v>Заготовки крепежных деталей, КП490*</v>
      </c>
      <c r="D347" s="88">
        <f>INDEX('Обработка исходного'!G:G,ROW($B$3)+4*(ROW($B347)-ROW($B$3))+1)</f>
        <v>490</v>
      </c>
      <c r="E347" s="89">
        <f>INDEX('Обработка исходного'!H:H,ROW($B$3)+4*(ROW($B347)-ROW($B$3))+1)</f>
        <v>490</v>
      </c>
      <c r="F347" s="89">
        <f>INDEX('Обработка исходного'!I:I,ROW($B$3)+4*(ROW($B347)-ROW($B$3))+1)</f>
        <v>490</v>
      </c>
      <c r="G347" s="89">
        <f>INDEX('Обработка исходного'!J:J,ROW($B$3)+4*(ROW($B347)-ROW($B$3))+1)</f>
        <v>490</v>
      </c>
      <c r="H347" s="89">
        <f>INDEX('Обработка исходного'!K:K,ROW($B$3)+4*(ROW($B347)-ROW($B$3))+1)</f>
        <v>490</v>
      </c>
      <c r="I347" s="89">
        <f>INDEX('Обработка исходного'!L:L,ROW($B$3)+4*(ROW($B347)-ROW($B$3))+1)</f>
        <v>490</v>
      </c>
      <c r="J347" s="89">
        <f>INDEX('Обработка исходного'!M:M,ROW($B$3)+4*(ROW($B347)-ROW($B$3))+1)</f>
        <v>471</v>
      </c>
      <c r="K347" s="89">
        <f>INDEX('Обработка исходного'!N:N,ROW($B$3)+4*(ROW($B347)-ROW($B$3))+1)</f>
        <v>441</v>
      </c>
      <c r="L347" s="89">
        <f>INDEX('Обработка исходного'!O:O,ROW($B$3)+4*(ROW($B347)-ROW($B$3))+1)</f>
        <v>441</v>
      </c>
      <c r="M347" s="89">
        <f>INDEX('Обработка исходного'!P:P,ROW($B$3)+4*(ROW($B347)-ROW($B$3))+1)</f>
        <v>441</v>
      </c>
      <c r="N347" s="89">
        <f>INDEX('Обработка исходного'!Q:Q,ROW($B$3)+4*(ROW($B347)-ROW($B$3))+1)</f>
        <v>441</v>
      </c>
      <c r="O347" s="89">
        <f>INDEX('Обработка исходного'!R:R,ROW($B$3)+4*(ROW($B347)-ROW($B$3))+1)</f>
        <v>441</v>
      </c>
      <c r="P347" s="90">
        <f>INDEX('Обработка исходного'!S:S,ROW($B$3)+4*(ROW($B347)-ROW($B$3))+1)</f>
        <v>441</v>
      </c>
    </row>
    <row r="348" spans="1:16" ht="42" customHeight="1" x14ac:dyDescent="0.25">
      <c r="A348" s="79" t="str">
        <f>INDEX('Обработка исходного'!B:B,ROW($B$3)+4*(ROW($B348)-ROW($B$3)))</f>
        <v>Сталь хромоникелевая коррозионно-стойкого аустенитного класса</v>
      </c>
      <c r="B348" s="81" t="str">
        <f>INDEX('Обработка исходного'!D:D,ROW($B$3)+4*(ROW($B348)-ROW($B$3)))</f>
        <v>10Х11Н20Т3Р</v>
      </c>
      <c r="C348" s="78" t="str">
        <f>IF(ISBLANK(INDEX('Обработка исходного'!E:E,ROW($B$3)+4*(ROW($B348)-ROW($B$3)))),"",INDEX('Обработка исходного'!E:E,ROW($B$3)+4*(ROW($B348)-ROW($B$3))))</f>
        <v>Сортовой прокат, КП490*</v>
      </c>
      <c r="D348" s="88">
        <f>INDEX('Обработка исходного'!G:G,ROW($B$3)+4*(ROW($B348)-ROW($B$3))+1)</f>
        <v>490</v>
      </c>
      <c r="E348" s="89">
        <f>INDEX('Обработка исходного'!H:H,ROW($B$3)+4*(ROW($B348)-ROW($B$3))+1)</f>
        <v>490</v>
      </c>
      <c r="F348" s="89">
        <f>INDEX('Обработка исходного'!I:I,ROW($B$3)+4*(ROW($B348)-ROW($B$3))+1)</f>
        <v>490</v>
      </c>
      <c r="G348" s="89">
        <f>INDEX('Обработка исходного'!J:J,ROW($B$3)+4*(ROW($B348)-ROW($B$3))+1)</f>
        <v>490</v>
      </c>
      <c r="H348" s="89">
        <f>INDEX('Обработка исходного'!K:K,ROW($B$3)+4*(ROW($B348)-ROW($B$3))+1)</f>
        <v>490</v>
      </c>
      <c r="I348" s="89">
        <f>INDEX('Обработка исходного'!L:L,ROW($B$3)+4*(ROW($B348)-ROW($B$3))+1)</f>
        <v>490</v>
      </c>
      <c r="J348" s="89">
        <f>INDEX('Обработка исходного'!M:M,ROW($B$3)+4*(ROW($B348)-ROW($B$3))+1)</f>
        <v>471</v>
      </c>
      <c r="K348" s="89">
        <f>INDEX('Обработка исходного'!N:N,ROW($B$3)+4*(ROW($B348)-ROW($B$3))+1)</f>
        <v>441</v>
      </c>
      <c r="L348" s="89">
        <f>INDEX('Обработка исходного'!O:O,ROW($B$3)+4*(ROW($B348)-ROW($B$3))+1)</f>
        <v>441</v>
      </c>
      <c r="M348" s="89">
        <f>INDEX('Обработка исходного'!P:P,ROW($B$3)+4*(ROW($B348)-ROW($B$3))+1)</f>
        <v>441</v>
      </c>
      <c r="N348" s="89">
        <f>INDEX('Обработка исходного'!Q:Q,ROW($B$3)+4*(ROW($B348)-ROW($B$3))+1)</f>
        <v>441</v>
      </c>
      <c r="O348" s="89">
        <f>INDEX('Обработка исходного'!R:R,ROW($B$3)+4*(ROW($B348)-ROW($B$3))+1)</f>
        <v>441</v>
      </c>
      <c r="P348" s="90">
        <f>INDEX('Обработка исходного'!S:S,ROW($B$3)+4*(ROW($B348)-ROW($B$3))+1)</f>
        <v>441</v>
      </c>
    </row>
    <row r="349" spans="1:16" ht="42" customHeight="1" x14ac:dyDescent="0.25">
      <c r="A349" s="79" t="str">
        <f>INDEX('Обработка исходного'!B:B,ROW($B$3)+4*(ROW($B349)-ROW($B$3)))</f>
        <v>Сталь хромоникелевая коррозионно-стойкого аустенитного класса</v>
      </c>
      <c r="B349" s="81" t="str">
        <f>INDEX('Обработка исходного'!D:D,ROW($B$3)+4*(ROW($B349)-ROW($B$3)))</f>
        <v>10Х11Н20Т3Р</v>
      </c>
      <c r="C349" s="78" t="str">
        <f>IF(ISBLANK(INDEX('Обработка исходного'!E:E,ROW($B$3)+4*(ROW($B349)-ROW($B$3)))),"",INDEX('Обработка исходного'!E:E,ROW($B$3)+4*(ROW($B349)-ROW($B$3))))</f>
        <v>Горячекатаная и кованая сталь диаметром, стороной квадрата или толщиной до 60 мм</v>
      </c>
      <c r="D349" s="88">
        <f>INDEX('Обработка исходного'!G:G,ROW($B$3)+4*(ROW($B349)-ROW($B$3))+1)</f>
        <v>589</v>
      </c>
      <c r="E349" s="89">
        <f>INDEX('Обработка исходного'!H:H,ROW($B$3)+4*(ROW($B349)-ROW($B$3))+1)</f>
        <v>589</v>
      </c>
      <c r="F349" s="89">
        <f>INDEX('Обработка исходного'!I:I,ROW($B$3)+4*(ROW($B349)-ROW($B$3))+1)</f>
        <v>589</v>
      </c>
      <c r="G349" s="89">
        <f>INDEX('Обработка исходного'!J:J,ROW($B$3)+4*(ROW($B349)-ROW($B$3))+1)</f>
        <v>589</v>
      </c>
      <c r="H349" s="89">
        <f>INDEX('Обработка исходного'!K:K,ROW($B$3)+4*(ROW($B349)-ROW($B$3))+1)</f>
        <v>589</v>
      </c>
      <c r="I349" s="89">
        <f>INDEX('Обработка исходного'!L:L,ROW($B$3)+4*(ROW($B349)-ROW($B$3))+1)</f>
        <v>589</v>
      </c>
      <c r="J349" s="89">
        <f>INDEX('Обработка исходного'!M:M,ROW($B$3)+4*(ROW($B349)-ROW($B$3))+1)</f>
        <v>589</v>
      </c>
      <c r="K349" s="89">
        <f>INDEX('Обработка исходного'!N:N,ROW($B$3)+4*(ROW($B349)-ROW($B$3))+1)</f>
        <v>589</v>
      </c>
      <c r="L349" s="89">
        <f>INDEX('Обработка исходного'!O:O,ROW($B$3)+4*(ROW($B349)-ROW($B$3))+1)</f>
        <v>589</v>
      </c>
      <c r="M349" s="89">
        <f>INDEX('Обработка исходного'!P:P,ROW($B$3)+4*(ROW($B349)-ROW($B$3))+1)</f>
        <v>589</v>
      </c>
      <c r="N349" s="89">
        <f>INDEX('Обработка исходного'!Q:Q,ROW($B$3)+4*(ROW($B349)-ROW($B$3))+1)</f>
        <v>559</v>
      </c>
      <c r="O349" s="89">
        <f>INDEX('Обработка исходного'!R:R,ROW($B$3)+4*(ROW($B349)-ROW($B$3))+1)</f>
        <v>540</v>
      </c>
      <c r="P349" s="90">
        <f>INDEX('Обработка исходного'!S:S,ROW($B$3)+4*(ROW($B349)-ROW($B$3))+1)</f>
        <v>520</v>
      </c>
    </row>
    <row r="350" spans="1:16" ht="42" customHeight="1" x14ac:dyDescent="0.25">
      <c r="A350" s="79" t="str">
        <f>INDEX('Обработка исходного'!B:B,ROW($B$3)+4*(ROW($B350)-ROW($B$3)))</f>
        <v>Сплав на железоникелевой основе</v>
      </c>
      <c r="B350" s="81" t="str">
        <f>INDEX('Обработка исходного'!D:D,ROW($B$3)+4*(ROW($B350)-ROW($B$3)))</f>
        <v>1Х16Н36МБТЮР</v>
      </c>
      <c r="C350" s="78" t="str">
        <f>IF(ISBLANK(INDEX('Обработка исходного'!E:E,ROW($B$3)+4*(ROW($B350)-ROW($B$3)))),"",INDEX('Обработка исходного'!E:E,ROW($B$3)+4*(ROW($B350)-ROW($B$3))))</f>
        <v/>
      </c>
      <c r="D350" s="88">
        <f>INDEX('Обработка исходного'!G:G,ROW($B$3)+4*(ROW($B350)-ROW($B$3))+1)</f>
        <v>392</v>
      </c>
      <c r="E350" s="89">
        <f>INDEX('Обработка исходного'!H:H,ROW($B$3)+4*(ROW($B350)-ROW($B$3))+1)</f>
        <v>392</v>
      </c>
      <c r="F350" s="89">
        <f>INDEX('Обработка исходного'!I:I,ROW($B$3)+4*(ROW($B350)-ROW($B$3))+1)</f>
        <v>392</v>
      </c>
      <c r="G350" s="89">
        <f>INDEX('Обработка исходного'!J:J,ROW($B$3)+4*(ROW($B350)-ROW($B$3))+1)</f>
        <v>392</v>
      </c>
      <c r="H350" s="89">
        <f>INDEX('Обработка исходного'!K:K,ROW($B$3)+4*(ROW($B350)-ROW($B$3))+1)</f>
        <v>392</v>
      </c>
      <c r="I350" s="89">
        <f>INDEX('Обработка исходного'!L:L,ROW($B$3)+4*(ROW($B350)-ROW($B$3))+1)</f>
        <v>392</v>
      </c>
      <c r="J350" s="89">
        <f>INDEX('Обработка исходного'!M:M,ROW($B$3)+4*(ROW($B350)-ROW($B$3))+1)</f>
        <v>392</v>
      </c>
      <c r="K350" s="89">
        <f>INDEX('Обработка исходного'!N:N,ROW($B$3)+4*(ROW($B350)-ROW($B$3))+1)</f>
        <v>392</v>
      </c>
      <c r="L350" s="89">
        <f>INDEX('Обработка исходного'!O:O,ROW($B$3)+4*(ROW($B350)-ROW($B$3))+1)</f>
        <v>392</v>
      </c>
      <c r="M350" s="89">
        <f>INDEX('Обработка исходного'!P:P,ROW($B$3)+4*(ROW($B350)-ROW($B$3))+1)</f>
        <v>392</v>
      </c>
      <c r="N350" s="89">
        <f>INDEX('Обработка исходного'!Q:Q,ROW($B$3)+4*(ROW($B350)-ROW($B$3))+1)</f>
        <v>392</v>
      </c>
      <c r="O350" s="89">
        <f>INDEX('Обработка исходного'!R:R,ROW($B$3)+4*(ROW($B350)-ROW($B$3))+1)</f>
        <v>392</v>
      </c>
      <c r="P350" s="90" t="str">
        <f>INDEX('Обработка исходного'!S:S,ROW($B$3)+4*(ROW($B350)-ROW($B$3))+1)</f>
        <v>-</v>
      </c>
    </row>
    <row r="351" spans="1:16" ht="42" customHeight="1" x14ac:dyDescent="0.25">
      <c r="A351" s="79" t="str">
        <f>INDEX('Обработка исходного'!B:B,ROW($B$3)+4*(ROW($B351)-ROW($B$3)))</f>
        <v>Сплав на железоникелевой основе</v>
      </c>
      <c r="B351" s="81" t="str">
        <f>INDEX('Обработка исходного'!D:D,ROW($B$3)+4*(ROW($B351)-ROW($B$3)))</f>
        <v>03Х21Н32М3Б</v>
      </c>
      <c r="C351" s="78" t="str">
        <f>IF(ISBLANK(INDEX('Обработка исходного'!E:E,ROW($B$3)+4*(ROW($B351)-ROW($B$3)))),"",INDEX('Обработка исходного'!E:E,ROW($B$3)+4*(ROW($B351)-ROW($B$3))))</f>
        <v>Прутки, поковки</v>
      </c>
      <c r="D351" s="88">
        <f>INDEX('Обработка исходного'!G:G,ROW($B$3)+4*(ROW($B351)-ROW($B$3))+1)</f>
        <v>216</v>
      </c>
      <c r="E351" s="89">
        <f>INDEX('Обработка исходного'!H:H,ROW($B$3)+4*(ROW($B351)-ROW($B$3))+1)</f>
        <v>216</v>
      </c>
      <c r="F351" s="89">
        <f>INDEX('Обработка исходного'!I:I,ROW($B$3)+4*(ROW($B351)-ROW($B$3))+1)</f>
        <v>216</v>
      </c>
      <c r="G351" s="89">
        <f>INDEX('Обработка исходного'!J:J,ROW($B$3)+4*(ROW($B351)-ROW($B$3))+1)</f>
        <v>216</v>
      </c>
      <c r="H351" s="89">
        <f>INDEX('Обработка исходного'!K:K,ROW($B$3)+4*(ROW($B351)-ROW($B$3))+1)</f>
        <v>216</v>
      </c>
      <c r="I351" s="89">
        <f>INDEX('Обработка исходного'!L:L,ROW($B$3)+4*(ROW($B351)-ROW($B$3))+1)</f>
        <v>196</v>
      </c>
      <c r="J351" s="89">
        <f>INDEX('Обработка исходного'!M:M,ROW($B$3)+4*(ROW($B351)-ROW($B$3))+1)</f>
        <v>196</v>
      </c>
      <c r="K351" s="89">
        <f>INDEX('Обработка исходного'!N:N,ROW($B$3)+4*(ROW($B351)-ROW($B$3))+1)</f>
        <v>167</v>
      </c>
      <c r="L351" s="89">
        <f>INDEX('Обработка исходного'!O:O,ROW($B$3)+4*(ROW($B351)-ROW($B$3))+1)</f>
        <v>167</v>
      </c>
      <c r="M351" s="89">
        <f>INDEX('Обработка исходного'!P:P,ROW($B$3)+4*(ROW($B351)-ROW($B$3))+1)</f>
        <v>167</v>
      </c>
      <c r="N351" s="89">
        <f>INDEX('Обработка исходного'!Q:Q,ROW($B$3)+4*(ROW($B351)-ROW($B$3))+1)</f>
        <v>147</v>
      </c>
      <c r="O351" s="89">
        <f>INDEX('Обработка исходного'!R:R,ROW($B$3)+4*(ROW($B351)-ROW($B$3))+1)</f>
        <v>147</v>
      </c>
      <c r="P351" s="90" t="str">
        <f>INDEX('Обработка исходного'!S:S,ROW($B$3)+4*(ROW($B351)-ROW($B$3))+1)</f>
        <v>-</v>
      </c>
    </row>
    <row r="352" spans="1:16" ht="42" customHeight="1" x14ac:dyDescent="0.25">
      <c r="A352" s="79" t="str">
        <f>INDEX('Обработка исходного'!B:B,ROW($B$3)+4*(ROW($B352)-ROW($B$3)))</f>
        <v>Сплав на железоникелевой основе</v>
      </c>
      <c r="B352" s="81" t="str">
        <f>INDEX('Обработка исходного'!D:D,ROW($B$3)+4*(ROW($B352)-ROW($B$3)))</f>
        <v>03Х21Н32М3Б</v>
      </c>
      <c r="C352" s="78" t="str">
        <f>IF(ISBLANK(INDEX('Обработка исходного'!E:E,ROW($B$3)+4*(ROW($B352)-ROW($B$3)))),"",INDEX('Обработка исходного'!E:E,ROW($B$3)+4*(ROW($B352)-ROW($B$3))))</f>
        <v>Трубы</v>
      </c>
      <c r="D352" s="88">
        <f>INDEX('Обработка исходного'!G:G,ROW($B$3)+4*(ROW($B352)-ROW($B$3))+1)</f>
        <v>216</v>
      </c>
      <c r="E352" s="89">
        <f>INDEX('Обработка исходного'!H:H,ROW($B$3)+4*(ROW($B352)-ROW($B$3))+1)</f>
        <v>216</v>
      </c>
      <c r="F352" s="89">
        <f>INDEX('Обработка исходного'!I:I,ROW($B$3)+4*(ROW($B352)-ROW($B$3))+1)</f>
        <v>216</v>
      </c>
      <c r="G352" s="89">
        <f>INDEX('Обработка исходного'!J:J,ROW($B$3)+4*(ROW($B352)-ROW($B$3))+1)</f>
        <v>216</v>
      </c>
      <c r="H352" s="89">
        <f>INDEX('Обработка исходного'!K:K,ROW($B$3)+4*(ROW($B352)-ROW($B$3))+1)</f>
        <v>216</v>
      </c>
      <c r="I352" s="89">
        <f>INDEX('Обработка исходного'!L:L,ROW($B$3)+4*(ROW($B352)-ROW($B$3))+1)</f>
        <v>216</v>
      </c>
      <c r="J352" s="89">
        <f>INDEX('Обработка исходного'!M:M,ROW($B$3)+4*(ROW($B352)-ROW($B$3))+1)</f>
        <v>196</v>
      </c>
      <c r="K352" s="89">
        <f>INDEX('Обработка исходного'!N:N,ROW($B$3)+4*(ROW($B352)-ROW($B$3))+1)</f>
        <v>196</v>
      </c>
      <c r="L352" s="89">
        <f>INDEX('Обработка исходного'!O:O,ROW($B$3)+4*(ROW($B352)-ROW($B$3))+1)</f>
        <v>196</v>
      </c>
      <c r="M352" s="89">
        <f>INDEX('Обработка исходного'!P:P,ROW($B$3)+4*(ROW($B352)-ROW($B$3))+1)</f>
        <v>196</v>
      </c>
      <c r="N352" s="89">
        <f>INDEX('Обработка исходного'!Q:Q,ROW($B$3)+4*(ROW($B352)-ROW($B$3))+1)</f>
        <v>176</v>
      </c>
      <c r="O352" s="89">
        <f>INDEX('Обработка исходного'!R:R,ROW($B$3)+4*(ROW($B352)-ROW($B$3))+1)</f>
        <v>157</v>
      </c>
      <c r="P352" s="90" t="str">
        <f>INDEX('Обработка исходного'!S:S,ROW($B$3)+4*(ROW($B352)-ROW($B$3))+1)</f>
        <v>-</v>
      </c>
    </row>
    <row r="353" spans="1:16" ht="42" customHeight="1" x14ac:dyDescent="0.25">
      <c r="A353" s="79" t="str">
        <f>INDEX('Обработка исходного'!B:B,ROW($B$3)+4*(ROW($B353)-ROW($B$3)))</f>
        <v>Сплав на железоникелевой основе</v>
      </c>
      <c r="B353" s="81" t="str">
        <f>INDEX('Обработка исходного'!D:D,ROW($B$3)+4*(ROW($B353)-ROW($B$3)))</f>
        <v>Сплав ХН35ВТ</v>
      </c>
      <c r="C353" s="78" t="str">
        <f>IF(ISBLANK(INDEX('Обработка исходного'!E:E,ROW($B$3)+4*(ROW($B353)-ROW($B$3)))),"",INDEX('Обработка исходного'!E:E,ROW($B$3)+4*(ROW($B353)-ROW($B$3))))</f>
        <v>Заготовки крепежных деталей толщиной до 400 мм и от 620 до 650 мм, КП395*</v>
      </c>
      <c r="D353" s="88">
        <f>INDEX('Обработка исходного'!G:G,ROW($B$3)+4*(ROW($B353)-ROW($B$3))+1)</f>
        <v>395</v>
      </c>
      <c r="E353" s="89">
        <f>INDEX('Обработка исходного'!H:H,ROW($B$3)+4*(ROW($B353)-ROW($B$3))+1)</f>
        <v>395</v>
      </c>
      <c r="F353" s="89">
        <f>INDEX('Обработка исходного'!I:I,ROW($B$3)+4*(ROW($B353)-ROW($B$3))+1)</f>
        <v>373</v>
      </c>
      <c r="G353" s="89">
        <f>INDEX('Обработка исходного'!J:J,ROW($B$3)+4*(ROW($B353)-ROW($B$3))+1)</f>
        <v>363</v>
      </c>
      <c r="H353" s="89">
        <f>INDEX('Обработка исходного'!K:K,ROW($B$3)+4*(ROW($B353)-ROW($B$3))+1)</f>
        <v>353</v>
      </c>
      <c r="I353" s="89">
        <f>INDEX('Обработка исходного'!L:L,ROW($B$3)+4*(ROW($B353)-ROW($B$3))+1)</f>
        <v>353</v>
      </c>
      <c r="J353" s="89">
        <f>INDEX('Обработка исходного'!M:M,ROW($B$3)+4*(ROW($B353)-ROW($B$3))+1)</f>
        <v>353</v>
      </c>
      <c r="K353" s="89">
        <f>INDEX('Обработка исходного'!N:N,ROW($B$3)+4*(ROW($B353)-ROW($B$3))+1)</f>
        <v>353</v>
      </c>
      <c r="L353" s="89">
        <f>INDEX('Обработка исходного'!O:O,ROW($B$3)+4*(ROW($B353)-ROW($B$3))+1)</f>
        <v>353</v>
      </c>
      <c r="M353" s="89">
        <f>INDEX('Обработка исходного'!P:P,ROW($B$3)+4*(ROW($B353)-ROW($B$3))+1)</f>
        <v>353</v>
      </c>
      <c r="N353" s="89">
        <f>INDEX('Обработка исходного'!Q:Q,ROW($B$3)+4*(ROW($B353)-ROW($B$3))+1)</f>
        <v>353</v>
      </c>
      <c r="O353" s="89">
        <f>INDEX('Обработка исходного'!R:R,ROW($B$3)+4*(ROW($B353)-ROW($B$3))+1)</f>
        <v>343</v>
      </c>
      <c r="P353" s="90">
        <f>INDEX('Обработка исходного'!S:S,ROW($B$3)+4*(ROW($B353)-ROW($B$3))+1)</f>
        <v>333</v>
      </c>
    </row>
    <row r="354" spans="1:16" ht="42" customHeight="1" x14ac:dyDescent="0.25">
      <c r="A354" s="79" t="str">
        <f>INDEX('Обработка исходного'!B:B,ROW($B$3)+4*(ROW($B354)-ROW($B$3)))</f>
        <v>Сплав на железоникелевой основе</v>
      </c>
      <c r="B354" s="81" t="str">
        <f>INDEX('Обработка исходного'!D:D,ROW($B$3)+4*(ROW($B354)-ROW($B$3)))</f>
        <v>Сплав ХН35ВТ</v>
      </c>
      <c r="C354" s="78" t="str">
        <f>IF(ISBLANK(INDEX('Обработка исходного'!E:E,ROW($B$3)+4*(ROW($B354)-ROW($B$3)))),"",INDEX('Обработка исходного'!E:E,ROW($B$3)+4*(ROW($B354)-ROW($B$3))))</f>
        <v>Сортовой прокат толщиной до 100 мм</v>
      </c>
      <c r="D354" s="88">
        <f>INDEX('Обработка исходного'!G:G,ROW($B$3)+4*(ROW($B354)-ROW($B$3))+1)</f>
        <v>395</v>
      </c>
      <c r="E354" s="89">
        <f>INDEX('Обработка исходного'!H:H,ROW($B$3)+4*(ROW($B354)-ROW($B$3))+1)</f>
        <v>395</v>
      </c>
      <c r="F354" s="89">
        <f>INDEX('Обработка исходного'!I:I,ROW($B$3)+4*(ROW($B354)-ROW($B$3))+1)</f>
        <v>373</v>
      </c>
      <c r="G354" s="89">
        <f>INDEX('Обработка исходного'!J:J,ROW($B$3)+4*(ROW($B354)-ROW($B$3))+1)</f>
        <v>363</v>
      </c>
      <c r="H354" s="89">
        <f>INDEX('Обработка исходного'!K:K,ROW($B$3)+4*(ROW($B354)-ROW($B$3))+1)</f>
        <v>353</v>
      </c>
      <c r="I354" s="89">
        <f>INDEX('Обработка исходного'!L:L,ROW($B$3)+4*(ROW($B354)-ROW($B$3))+1)</f>
        <v>353</v>
      </c>
      <c r="J354" s="89">
        <f>INDEX('Обработка исходного'!M:M,ROW($B$3)+4*(ROW($B354)-ROW($B$3))+1)</f>
        <v>353</v>
      </c>
      <c r="K354" s="89">
        <f>INDEX('Обработка исходного'!N:N,ROW($B$3)+4*(ROW($B354)-ROW($B$3))+1)</f>
        <v>353</v>
      </c>
      <c r="L354" s="89">
        <f>INDEX('Обработка исходного'!O:O,ROW($B$3)+4*(ROW($B354)-ROW($B$3))+1)</f>
        <v>353</v>
      </c>
      <c r="M354" s="89">
        <f>INDEX('Обработка исходного'!P:P,ROW($B$3)+4*(ROW($B354)-ROW($B$3))+1)</f>
        <v>353</v>
      </c>
      <c r="N354" s="89">
        <f>INDEX('Обработка исходного'!Q:Q,ROW($B$3)+4*(ROW($B354)-ROW($B$3))+1)</f>
        <v>353</v>
      </c>
      <c r="O354" s="89">
        <f>INDEX('Обработка исходного'!R:R,ROW($B$3)+4*(ROW($B354)-ROW($B$3))+1)</f>
        <v>343</v>
      </c>
      <c r="P354" s="90">
        <f>INDEX('Обработка исходного'!S:S,ROW($B$3)+4*(ROW($B354)-ROW($B$3))+1)</f>
        <v>333</v>
      </c>
    </row>
    <row r="355" spans="1:16" ht="42" customHeight="1" x14ac:dyDescent="0.25">
      <c r="A355" s="79" t="str">
        <f>INDEX('Обработка исходного'!B:B,ROW($B$3)+4*(ROW($B355)-ROW($B$3)))</f>
        <v>Сплав на железоникелевой основе</v>
      </c>
      <c r="B355" s="81" t="str">
        <f>INDEX('Обработка исходного'!D:D,ROW($B$3)+4*(ROW($B355)-ROW($B$3)))</f>
        <v>Сплав ХН35ВТ-ВД</v>
      </c>
      <c r="C355" s="78" t="str">
        <f>IF(ISBLANK(INDEX('Обработка исходного'!E:E,ROW($B$3)+4*(ROW($B355)-ROW($B$3)))),"",INDEX('Обработка исходного'!E:E,ROW($B$3)+4*(ROW($B355)-ROW($B$3))))</f>
        <v>Кованый и горячекатаный пруток диаметром от 40 до 200 мм</v>
      </c>
      <c r="D355" s="88">
        <f>INDEX('Обработка исходного'!G:G,ROW($B$3)+4*(ROW($B355)-ROW($B$3))+1)</f>
        <v>491</v>
      </c>
      <c r="E355" s="89">
        <f>INDEX('Обработка исходного'!H:H,ROW($B$3)+4*(ROW($B355)-ROW($B$3))+1)</f>
        <v>491</v>
      </c>
      <c r="F355" s="89">
        <f>INDEX('Обработка исходного'!I:I,ROW($B$3)+4*(ROW($B355)-ROW($B$3))+1)</f>
        <v>461</v>
      </c>
      <c r="G355" s="89">
        <f>INDEX('Обработка исходного'!J:J,ROW($B$3)+4*(ROW($B355)-ROW($B$3))+1)</f>
        <v>451</v>
      </c>
      <c r="H355" s="89">
        <f>INDEX('Обработка исходного'!K:K,ROW($B$3)+4*(ROW($B355)-ROW($B$3))+1)</f>
        <v>441</v>
      </c>
      <c r="I355" s="89">
        <f>INDEX('Обработка исходного'!L:L,ROW($B$3)+4*(ROW($B355)-ROW($B$3))+1)</f>
        <v>441</v>
      </c>
      <c r="J355" s="89">
        <f>INDEX('Обработка исходного'!M:M,ROW($B$3)+4*(ROW($B355)-ROW($B$3))+1)</f>
        <v>441</v>
      </c>
      <c r="K355" s="89">
        <f>INDEX('Обработка исходного'!N:N,ROW($B$3)+4*(ROW($B355)-ROW($B$3))+1)</f>
        <v>441</v>
      </c>
      <c r="L355" s="89">
        <f>INDEX('Обработка исходного'!O:O,ROW($B$3)+4*(ROW($B355)-ROW($B$3))+1)</f>
        <v>441</v>
      </c>
      <c r="M355" s="89">
        <f>INDEX('Обработка исходного'!P:P,ROW($B$3)+4*(ROW($B355)-ROW($B$3))+1)</f>
        <v>441</v>
      </c>
      <c r="N355" s="89">
        <f>INDEX('Обработка исходного'!Q:Q,ROW($B$3)+4*(ROW($B355)-ROW($B$3))+1)</f>
        <v>441</v>
      </c>
      <c r="O355" s="89">
        <f>INDEX('Обработка исходного'!R:R,ROW($B$3)+4*(ROW($B355)-ROW($B$3))+1)</f>
        <v>441</v>
      </c>
      <c r="P355" s="90">
        <f>INDEX('Обработка исходного'!S:S,ROW($B$3)+4*(ROW($B355)-ROW($B$3))+1)</f>
        <v>412</v>
      </c>
    </row>
    <row r="356" spans="1:16" ht="42" customHeight="1" x14ac:dyDescent="0.25">
      <c r="A356" s="79" t="str">
        <f>INDEX('Обработка исходного'!B:B,ROW($B$3)+4*(ROW($B356)-ROW($B$3)))</f>
        <v>Сплав на железоникелевой основе</v>
      </c>
      <c r="B356" s="81" t="str">
        <f>INDEX('Обработка исходного'!D:D,ROW($B$3)+4*(ROW($B356)-ROW($B$3)))</f>
        <v>Сплав ХН35ВТ-ВД</v>
      </c>
      <c r="C356" s="78" t="str">
        <f>IF(ISBLANK(INDEX('Обработка исходного'!E:E,ROW($B$3)+4*(ROW($B356)-ROW($B$3)))),"",INDEX('Обработка исходного'!E:E,ROW($B$3)+4*(ROW($B356)-ROW($B$3))))</f>
        <v>Сортовой прокат до 100 мм</v>
      </c>
      <c r="D356" s="88">
        <f>INDEX('Обработка исходного'!G:G,ROW($B$3)+4*(ROW($B356)-ROW($B$3))+1)</f>
        <v>491</v>
      </c>
      <c r="E356" s="89">
        <f>INDEX('Обработка исходного'!H:H,ROW($B$3)+4*(ROW($B356)-ROW($B$3))+1)</f>
        <v>491</v>
      </c>
      <c r="F356" s="89">
        <f>INDEX('Обработка исходного'!I:I,ROW($B$3)+4*(ROW($B356)-ROW($B$3))+1)</f>
        <v>461</v>
      </c>
      <c r="G356" s="89">
        <f>INDEX('Обработка исходного'!J:J,ROW($B$3)+4*(ROW($B356)-ROW($B$3))+1)</f>
        <v>451</v>
      </c>
      <c r="H356" s="89">
        <f>INDEX('Обработка исходного'!K:K,ROW($B$3)+4*(ROW($B356)-ROW($B$3))+1)</f>
        <v>441</v>
      </c>
      <c r="I356" s="89">
        <f>INDEX('Обработка исходного'!L:L,ROW($B$3)+4*(ROW($B356)-ROW($B$3))+1)</f>
        <v>441</v>
      </c>
      <c r="J356" s="89">
        <f>INDEX('Обработка исходного'!M:M,ROW($B$3)+4*(ROW($B356)-ROW($B$3))+1)</f>
        <v>441</v>
      </c>
      <c r="K356" s="89">
        <f>INDEX('Обработка исходного'!N:N,ROW($B$3)+4*(ROW($B356)-ROW($B$3))+1)</f>
        <v>441</v>
      </c>
      <c r="L356" s="89">
        <f>INDEX('Обработка исходного'!O:O,ROW($B$3)+4*(ROW($B356)-ROW($B$3))+1)</f>
        <v>441</v>
      </c>
      <c r="M356" s="89">
        <f>INDEX('Обработка исходного'!P:P,ROW($B$3)+4*(ROW($B356)-ROW($B$3))+1)</f>
        <v>441</v>
      </c>
      <c r="N356" s="89">
        <f>INDEX('Обработка исходного'!Q:Q,ROW($B$3)+4*(ROW($B356)-ROW($B$3))+1)</f>
        <v>441</v>
      </c>
      <c r="O356" s="89">
        <f>INDEX('Обработка исходного'!R:R,ROW($B$3)+4*(ROW($B356)-ROW($B$3))+1)</f>
        <v>441</v>
      </c>
      <c r="P356" s="90">
        <f>INDEX('Обработка исходного'!S:S,ROW($B$3)+4*(ROW($B356)-ROW($B$3))+1)</f>
        <v>412</v>
      </c>
    </row>
    <row r="357" spans="1:16" ht="42" customHeight="1" x14ac:dyDescent="0.25">
      <c r="A357" s="79" t="str">
        <f>INDEX('Обработка исходного'!B:B,ROW($B$3)+4*(ROW($B357)-ROW($B$3)))</f>
        <v>Сплав на железоникелевой основе</v>
      </c>
      <c r="B357" s="81" t="str">
        <f>INDEX('Обработка исходного'!D:D,ROW($B$3)+4*(ROW($B357)-ROW($B$3)))</f>
        <v>Сплав ХН35ВТЮ</v>
      </c>
      <c r="C357" s="78" t="str">
        <f>IF(ISBLANK(INDEX('Обработка исходного'!E:E,ROW($B$3)+4*(ROW($B357)-ROW($B$3)))),"",INDEX('Обработка исходного'!E:E,ROW($B$3)+4*(ROW($B357)-ROW($B$3))))</f>
        <v/>
      </c>
      <c r="D357" s="88">
        <f>INDEX('Обработка исходного'!G:G,ROW($B$3)+4*(ROW($B357)-ROW($B$3))+1)</f>
        <v>589</v>
      </c>
      <c r="E357" s="89">
        <f>INDEX('Обработка исходного'!H:H,ROW($B$3)+4*(ROW($B357)-ROW($B$3))+1)</f>
        <v>589</v>
      </c>
      <c r="F357" s="89">
        <f>INDEX('Обработка исходного'!I:I,ROW($B$3)+4*(ROW($B357)-ROW($B$3))+1)</f>
        <v>589</v>
      </c>
      <c r="G357" s="89">
        <f>INDEX('Обработка исходного'!J:J,ROW($B$3)+4*(ROW($B357)-ROW($B$3))+1)</f>
        <v>589</v>
      </c>
      <c r="H357" s="89">
        <f>INDEX('Обработка исходного'!K:K,ROW($B$3)+4*(ROW($B357)-ROW($B$3))+1)</f>
        <v>589</v>
      </c>
      <c r="I357" s="89">
        <f>INDEX('Обработка исходного'!L:L,ROW($B$3)+4*(ROW($B357)-ROW($B$3))+1)</f>
        <v>589</v>
      </c>
      <c r="J357" s="89">
        <f>INDEX('Обработка исходного'!M:M,ROW($B$3)+4*(ROW($B357)-ROW($B$3))+1)</f>
        <v>589</v>
      </c>
      <c r="K357" s="89">
        <f>INDEX('Обработка исходного'!N:N,ROW($B$3)+4*(ROW($B357)-ROW($B$3))+1)</f>
        <v>589</v>
      </c>
      <c r="L357" s="89">
        <f>INDEX('Обработка исходного'!O:O,ROW($B$3)+4*(ROW($B357)-ROW($B$3))+1)</f>
        <v>589</v>
      </c>
      <c r="M357" s="89">
        <f>INDEX('Обработка исходного'!P:P,ROW($B$3)+4*(ROW($B357)-ROW($B$3))+1)</f>
        <v>589</v>
      </c>
      <c r="N357" s="89">
        <f>INDEX('Обработка исходного'!Q:Q,ROW($B$3)+4*(ROW($B357)-ROW($B$3))+1)</f>
        <v>589</v>
      </c>
      <c r="O357" s="89">
        <f>INDEX('Обработка исходного'!R:R,ROW($B$3)+4*(ROW($B357)-ROW($B$3))+1)</f>
        <v>589</v>
      </c>
      <c r="P357" s="90">
        <f>INDEX('Обработка исходного'!S:S,ROW($B$3)+4*(ROW($B357)-ROW($B$3))+1)</f>
        <v>579</v>
      </c>
    </row>
    <row r="358" spans="1:16" ht="65.25" customHeight="1" x14ac:dyDescent="0.25">
      <c r="A358" s="79" t="str">
        <f>INDEX('Обработка исходного'!B:B,ROW($B$3)+4*(ROW($B358)-ROW($B$3)))</f>
        <v>Сплав на железоникелевой основе</v>
      </c>
      <c r="B358" s="81" t="str">
        <f>INDEX('Обработка исходного'!D:D,ROW($B$3)+4*(ROW($B358)-ROW($B$3)))</f>
        <v>Сплав 0Х20Н46Б</v>
      </c>
      <c r="C358" s="78" t="str">
        <f>IF(ISBLANK(INDEX('Обработка исходного'!E:E,ROW($B$3)+4*(ROW($B358)-ROW($B$3)))),"",INDEX('Обработка исходного'!E:E,ROW($B$3)+4*(ROW($B358)-ROW($B$3))))</f>
        <v>Бесшовные трубы холодно и теплодеформированные наружным диаметром от 13 до 32 мм с толщиной стенки от 1,5 до 3 мм</v>
      </c>
      <c r="D358" s="88">
        <f>INDEX('Обработка исходного'!G:G,ROW($B$3)+4*(ROW($B358)-ROW($B$3))+1)</f>
        <v>196</v>
      </c>
      <c r="E358" s="89">
        <f>INDEX('Обработка исходного'!H:H,ROW($B$3)+4*(ROW($B358)-ROW($B$3))+1)</f>
        <v>186</v>
      </c>
      <c r="F358" s="89">
        <f>INDEX('Обработка исходного'!I:I,ROW($B$3)+4*(ROW($B358)-ROW($B$3))+1)</f>
        <v>186</v>
      </c>
      <c r="G358" s="89">
        <f>INDEX('Обработка исходного'!J:J,ROW($B$3)+4*(ROW($B358)-ROW($B$3))+1)</f>
        <v>177</v>
      </c>
      <c r="H358" s="89">
        <f>INDEX('Обработка исходного'!K:K,ROW($B$3)+4*(ROW($B358)-ROW($B$3))+1)</f>
        <v>167</v>
      </c>
      <c r="I358" s="89">
        <f>INDEX('Обработка исходного'!L:L,ROW($B$3)+4*(ROW($B358)-ROW($B$3))+1)</f>
        <v>167</v>
      </c>
      <c r="J358" s="89">
        <f>INDEX('Обработка исходного'!M:M,ROW($B$3)+4*(ROW($B358)-ROW($B$3))+1)</f>
        <v>167</v>
      </c>
      <c r="K358" s="89">
        <f>INDEX('Обработка исходного'!N:N,ROW($B$3)+4*(ROW($B358)-ROW($B$3))+1)</f>
        <v>157</v>
      </c>
      <c r="L358" s="89">
        <f>INDEX('Обработка исходного'!O:O,ROW($B$3)+4*(ROW($B358)-ROW($B$3))+1)</f>
        <v>157</v>
      </c>
      <c r="M358" s="89">
        <f>INDEX('Обработка исходного'!P:P,ROW($B$3)+4*(ROW($B358)-ROW($B$3))+1)</f>
        <v>157</v>
      </c>
      <c r="N358" s="89">
        <f>INDEX('Обработка исходного'!Q:Q,ROW($B$3)+4*(ROW($B358)-ROW($B$3))+1)</f>
        <v>157</v>
      </c>
      <c r="O358" s="89">
        <f>INDEX('Обработка исходного'!R:R,ROW($B$3)+4*(ROW($B358)-ROW($B$3))+1)</f>
        <v>157</v>
      </c>
      <c r="P358" s="90">
        <f>INDEX('Обработка исходного'!S:S,ROW($B$3)+4*(ROW($B358)-ROW($B$3))+1)</f>
        <v>147</v>
      </c>
    </row>
    <row r="359" spans="1:16" ht="42" customHeight="1" x14ac:dyDescent="0.25">
      <c r="A359" s="79" t="str">
        <f>INDEX('Обработка исходного'!B:B,ROW($B$3)+4*(ROW($B359)-ROW($B$3)))</f>
        <v>Сплав на железоникелевой основе</v>
      </c>
      <c r="B359" s="81" t="str">
        <f>INDEX('Обработка исходного'!D:D,ROW($B$3)+4*(ROW($B359)-ROW($B$3)))</f>
        <v>Сплав 0Х20Н46Б</v>
      </c>
      <c r="C359" s="78" t="str">
        <f>IF(ISBLANK(INDEX('Обработка исходного'!E:E,ROW($B$3)+4*(ROW($B359)-ROW($B$3)))),"",INDEX('Обработка исходного'!E:E,ROW($B$3)+4*(ROW($B359)-ROW($B$3))))</f>
        <v>Прутки круглого и квадратного сечения толщиной или диаметром от 30 до 170 мм</v>
      </c>
      <c r="D359" s="88">
        <f>INDEX('Обработка исходного'!G:G,ROW($B$3)+4*(ROW($B359)-ROW($B$3))+1)</f>
        <v>206</v>
      </c>
      <c r="E359" s="89">
        <f>INDEX('Обработка исходного'!H:H,ROW($B$3)+4*(ROW($B359)-ROW($B$3))+1)</f>
        <v>196</v>
      </c>
      <c r="F359" s="89">
        <f>INDEX('Обработка исходного'!I:I,ROW($B$3)+4*(ROW($B359)-ROW($B$3))+1)</f>
        <v>196</v>
      </c>
      <c r="G359" s="89">
        <f>INDEX('Обработка исходного'!J:J,ROW($B$3)+4*(ROW($B359)-ROW($B$3))+1)</f>
        <v>186</v>
      </c>
      <c r="H359" s="89">
        <f>INDEX('Обработка исходного'!K:K,ROW($B$3)+4*(ROW($B359)-ROW($B$3))+1)</f>
        <v>177</v>
      </c>
      <c r="I359" s="89">
        <f>INDEX('Обработка исходного'!L:L,ROW($B$3)+4*(ROW($B359)-ROW($B$3))+1)</f>
        <v>177</v>
      </c>
      <c r="J359" s="89">
        <f>INDEX('Обработка исходного'!M:M,ROW($B$3)+4*(ROW($B359)-ROW($B$3))+1)</f>
        <v>177</v>
      </c>
      <c r="K359" s="89">
        <f>INDEX('Обработка исходного'!N:N,ROW($B$3)+4*(ROW($B359)-ROW($B$3))+1)</f>
        <v>167</v>
      </c>
      <c r="L359" s="89">
        <f>INDEX('Обработка исходного'!O:O,ROW($B$3)+4*(ROW($B359)-ROW($B$3))+1)</f>
        <v>167</v>
      </c>
      <c r="M359" s="89">
        <f>INDEX('Обработка исходного'!P:P,ROW($B$3)+4*(ROW($B359)-ROW($B$3))+1)</f>
        <v>167</v>
      </c>
      <c r="N359" s="89">
        <f>INDEX('Обработка исходного'!Q:Q,ROW($B$3)+4*(ROW($B359)-ROW($B$3))+1)</f>
        <v>167</v>
      </c>
      <c r="O359" s="89">
        <f>INDEX('Обработка исходного'!R:R,ROW($B$3)+4*(ROW($B359)-ROW($B$3))+1)</f>
        <v>167</v>
      </c>
      <c r="P359" s="90">
        <f>INDEX('Обработка исходного'!S:S,ROW($B$3)+4*(ROW($B359)-ROW($B$3))+1)</f>
        <v>157</v>
      </c>
    </row>
    <row r="360" spans="1:16" ht="42" customHeight="1" x14ac:dyDescent="0.25">
      <c r="A360" s="11"/>
      <c r="B360" s="82"/>
      <c r="C360" s="11"/>
    </row>
    <row r="361" spans="1:16" ht="42" customHeight="1" x14ac:dyDescent="0.25">
      <c r="A361" s="11"/>
      <c r="B361" s="82"/>
      <c r="C361" s="11"/>
    </row>
    <row r="362" spans="1:16" ht="42" customHeight="1" x14ac:dyDescent="0.25">
      <c r="A362" s="11"/>
      <c r="B362" s="82"/>
      <c r="C362" s="11"/>
    </row>
    <row r="363" spans="1:16" ht="42" customHeight="1" x14ac:dyDescent="0.25">
      <c r="A363" s="11"/>
      <c r="B363" s="82"/>
      <c r="C363" s="11"/>
    </row>
    <row r="364" spans="1:16" ht="42" customHeight="1" x14ac:dyDescent="0.25">
      <c r="A364" s="11"/>
      <c r="B364" s="82"/>
      <c r="C364" s="11"/>
    </row>
    <row r="365" spans="1:16" ht="42" customHeight="1" x14ac:dyDescent="0.25">
      <c r="A365" s="11"/>
      <c r="B365" s="82"/>
      <c r="C365" s="11"/>
    </row>
    <row r="366" spans="1:16" ht="42" customHeight="1" x14ac:dyDescent="0.25">
      <c r="A366" s="11"/>
      <c r="B366" s="82"/>
      <c r="C366" s="12"/>
    </row>
    <row r="367" spans="1:16" ht="42" customHeight="1" x14ac:dyDescent="0.25">
      <c r="A367" s="11"/>
      <c r="B367" s="82"/>
      <c r="C367" s="11"/>
    </row>
    <row r="368" spans="1:16" ht="42" customHeight="1" x14ac:dyDescent="0.25">
      <c r="A368" s="11"/>
      <c r="B368" s="82"/>
      <c r="C368" s="11"/>
    </row>
    <row r="369" spans="1:3" ht="42" customHeight="1" x14ac:dyDescent="0.25">
      <c r="A369" s="11"/>
      <c r="B369" s="82"/>
      <c r="C369" s="11"/>
    </row>
    <row r="370" spans="1:3" ht="42" customHeight="1" x14ac:dyDescent="0.25">
      <c r="A370" s="11"/>
      <c r="B370" s="82"/>
      <c r="C370" s="11"/>
    </row>
    <row r="371" spans="1:3" ht="42" customHeight="1" x14ac:dyDescent="0.25">
      <c r="A371" s="11"/>
      <c r="B371" s="82"/>
      <c r="C371" s="11"/>
    </row>
    <row r="372" spans="1:3" ht="42" customHeight="1" x14ac:dyDescent="0.25">
      <c r="A372" s="11"/>
      <c r="B372" s="82"/>
      <c r="C372" s="11"/>
    </row>
    <row r="373" spans="1:3" ht="42" customHeight="1" x14ac:dyDescent="0.25">
      <c r="A373" s="11"/>
      <c r="B373" s="82"/>
      <c r="C373" s="11"/>
    </row>
    <row r="374" spans="1:3" ht="42" customHeight="1" x14ac:dyDescent="0.25">
      <c r="A374" s="11"/>
      <c r="B374" s="82"/>
      <c r="C374" s="12"/>
    </row>
    <row r="375" spans="1:3" ht="42" customHeight="1" x14ac:dyDescent="0.25">
      <c r="A375" s="11"/>
      <c r="B375" s="82"/>
      <c r="C375" s="11"/>
    </row>
    <row r="376" spans="1:3" ht="42" customHeight="1" x14ac:dyDescent="0.25">
      <c r="A376" s="11"/>
      <c r="B376" s="82"/>
      <c r="C376" s="11"/>
    </row>
    <row r="377" spans="1:3" ht="42" customHeight="1" x14ac:dyDescent="0.25">
      <c r="A377" s="11"/>
      <c r="B377" s="82"/>
      <c r="C377" s="11"/>
    </row>
    <row r="378" spans="1:3" ht="42" customHeight="1" x14ac:dyDescent="0.25">
      <c r="A378" s="11"/>
      <c r="B378" s="82"/>
      <c r="C378" s="11"/>
    </row>
    <row r="379" spans="1:3" ht="42" customHeight="1" x14ac:dyDescent="0.25">
      <c r="A379" s="11"/>
      <c r="B379" s="82"/>
      <c r="C379" s="11"/>
    </row>
    <row r="380" spans="1:3" ht="42" customHeight="1" x14ac:dyDescent="0.25">
      <c r="A380" s="12"/>
      <c r="B380" s="83"/>
      <c r="C380" s="11"/>
    </row>
    <row r="381" spans="1:3" ht="42" customHeight="1" x14ac:dyDescent="0.25">
      <c r="A381" s="11"/>
      <c r="B381" s="82"/>
      <c r="C381" s="11"/>
    </row>
    <row r="382" spans="1:3" ht="42" customHeight="1" x14ac:dyDescent="0.25">
      <c r="A382" s="11"/>
      <c r="B382" s="82"/>
      <c r="C382" s="12"/>
    </row>
    <row r="383" spans="1:3" ht="42" customHeight="1" x14ac:dyDescent="0.25">
      <c r="A383" s="11"/>
      <c r="B383" s="82"/>
      <c r="C383" s="11"/>
    </row>
    <row r="384" spans="1:3" ht="42" customHeight="1" x14ac:dyDescent="0.25">
      <c r="A384" s="11"/>
      <c r="B384" s="82"/>
      <c r="C384" s="11"/>
    </row>
    <row r="385" spans="1:3" ht="42" customHeight="1" x14ac:dyDescent="0.25">
      <c r="A385" s="11"/>
      <c r="B385" s="82"/>
      <c r="C385" s="11"/>
    </row>
    <row r="386" spans="1:3" ht="42" customHeight="1" x14ac:dyDescent="0.25">
      <c r="A386" s="11"/>
      <c r="B386" s="82"/>
      <c r="C386" s="12"/>
    </row>
    <row r="387" spans="1:3" ht="42" customHeight="1" x14ac:dyDescent="0.25">
      <c r="A387" s="11"/>
      <c r="B387" s="82"/>
      <c r="C387" s="11"/>
    </row>
    <row r="388" spans="1:3" ht="42" customHeight="1" x14ac:dyDescent="0.25">
      <c r="A388" s="12"/>
      <c r="B388" s="83"/>
      <c r="C388" s="11"/>
    </row>
    <row r="389" spans="1:3" ht="42" customHeight="1" x14ac:dyDescent="0.25">
      <c r="A389" s="11"/>
      <c r="B389" s="82"/>
      <c r="C389" s="11"/>
    </row>
    <row r="390" spans="1:3" ht="42" customHeight="1" x14ac:dyDescent="0.25">
      <c r="A390" s="11"/>
      <c r="B390" s="82"/>
      <c r="C390" s="11"/>
    </row>
    <row r="391" spans="1:3" ht="42" customHeight="1" x14ac:dyDescent="0.25">
      <c r="A391" s="11"/>
      <c r="B391" s="82"/>
      <c r="C391" s="11"/>
    </row>
    <row r="392" spans="1:3" ht="42" customHeight="1" x14ac:dyDescent="0.25">
      <c r="A392" s="11"/>
      <c r="B392" s="82"/>
      <c r="C392" s="11"/>
    </row>
    <row r="393" spans="1:3" ht="42" customHeight="1" x14ac:dyDescent="0.25">
      <c r="A393" s="11"/>
      <c r="B393" s="82"/>
      <c r="C393" s="11"/>
    </row>
    <row r="394" spans="1:3" ht="42" customHeight="1" x14ac:dyDescent="0.25">
      <c r="A394" s="11"/>
      <c r="B394" s="82"/>
      <c r="C394" s="11"/>
    </row>
    <row r="395" spans="1:3" ht="42" customHeight="1" x14ac:dyDescent="0.25">
      <c r="A395" s="11"/>
      <c r="B395" s="82"/>
      <c r="C395" s="11"/>
    </row>
    <row r="396" spans="1:3" ht="42" customHeight="1" x14ac:dyDescent="0.25">
      <c r="A396" s="12"/>
      <c r="B396" s="83"/>
      <c r="C396" s="11"/>
    </row>
    <row r="397" spans="1:3" ht="42" customHeight="1" x14ac:dyDescent="0.25">
      <c r="A397" s="11"/>
      <c r="B397" s="82"/>
      <c r="C397" s="11"/>
    </row>
    <row r="398" spans="1:3" ht="42" customHeight="1" x14ac:dyDescent="0.25">
      <c r="A398" s="11"/>
      <c r="B398" s="82"/>
      <c r="C398" s="11"/>
    </row>
    <row r="399" spans="1:3" ht="42" customHeight="1" x14ac:dyDescent="0.25">
      <c r="A399" s="11"/>
      <c r="B399" s="82"/>
      <c r="C399" s="11"/>
    </row>
    <row r="400" spans="1:3" ht="42" customHeight="1" x14ac:dyDescent="0.25">
      <c r="A400" s="12"/>
      <c r="B400" s="83"/>
      <c r="C400" s="11"/>
    </row>
    <row r="401" spans="1:3" ht="42" customHeight="1" x14ac:dyDescent="0.25">
      <c r="A401" s="11"/>
      <c r="B401" s="82"/>
      <c r="C401" s="11"/>
    </row>
    <row r="402" spans="1:3" ht="42" customHeight="1" x14ac:dyDescent="0.25">
      <c r="A402" s="11"/>
      <c r="B402" s="82"/>
      <c r="C402" s="12"/>
    </row>
    <row r="403" spans="1:3" ht="42" customHeight="1" x14ac:dyDescent="0.25">
      <c r="A403" s="11"/>
      <c r="B403" s="82"/>
      <c r="C403" s="11"/>
    </row>
    <row r="404" spans="1:3" ht="42" customHeight="1" x14ac:dyDescent="0.25">
      <c r="A404" s="11"/>
      <c r="B404" s="82"/>
      <c r="C404" s="11"/>
    </row>
    <row r="405" spans="1:3" ht="42" customHeight="1" x14ac:dyDescent="0.25">
      <c r="A405" s="11"/>
      <c r="B405" s="82"/>
      <c r="C405" s="11"/>
    </row>
    <row r="406" spans="1:3" ht="42" customHeight="1" x14ac:dyDescent="0.25">
      <c r="A406" s="11"/>
      <c r="B406" s="82"/>
      <c r="C406" s="11"/>
    </row>
    <row r="407" spans="1:3" ht="42" customHeight="1" x14ac:dyDescent="0.25">
      <c r="A407" s="11"/>
      <c r="B407" s="82"/>
      <c r="C407" s="11"/>
    </row>
    <row r="408" spans="1:3" ht="42" customHeight="1" x14ac:dyDescent="0.25">
      <c r="A408" s="11"/>
      <c r="B408" s="82"/>
      <c r="C408" s="11"/>
    </row>
    <row r="409" spans="1:3" ht="42" customHeight="1" x14ac:dyDescent="0.25">
      <c r="A409" s="11"/>
      <c r="B409" s="82"/>
      <c r="C409" s="11"/>
    </row>
    <row r="410" spans="1:3" ht="42" customHeight="1" x14ac:dyDescent="0.25">
      <c r="A410" s="11"/>
      <c r="B410" s="82"/>
      <c r="C410" s="12"/>
    </row>
    <row r="411" spans="1:3" ht="42" customHeight="1" x14ac:dyDescent="0.25">
      <c r="A411" s="11"/>
      <c r="B411" s="82"/>
      <c r="C411" s="11"/>
    </row>
    <row r="412" spans="1:3" ht="42" customHeight="1" x14ac:dyDescent="0.25">
      <c r="A412" s="11"/>
      <c r="B412" s="82"/>
      <c r="C412" s="11"/>
    </row>
    <row r="413" spans="1:3" ht="42" customHeight="1" x14ac:dyDescent="0.25">
      <c r="A413" s="11"/>
      <c r="B413" s="82"/>
      <c r="C413" s="11"/>
    </row>
    <row r="414" spans="1:3" ht="42" customHeight="1" x14ac:dyDescent="0.25">
      <c r="A414" s="11"/>
      <c r="B414" s="82"/>
      <c r="C414" s="11"/>
    </row>
    <row r="415" spans="1:3" ht="42" customHeight="1" x14ac:dyDescent="0.25">
      <c r="A415" s="11"/>
      <c r="B415" s="82"/>
      <c r="C415" s="11"/>
    </row>
    <row r="416" spans="1:3" ht="42" customHeight="1" x14ac:dyDescent="0.25">
      <c r="A416" s="12"/>
      <c r="B416" s="83"/>
      <c r="C416" s="11"/>
    </row>
    <row r="417" spans="1:3" ht="42" customHeight="1" x14ac:dyDescent="0.25">
      <c r="A417" s="11"/>
      <c r="B417" s="82"/>
      <c r="C417" s="11"/>
    </row>
    <row r="418" spans="1:3" ht="42" customHeight="1" x14ac:dyDescent="0.25">
      <c r="A418" s="11"/>
      <c r="B418" s="82"/>
      <c r="C418" s="11"/>
    </row>
    <row r="419" spans="1:3" ht="42" customHeight="1" x14ac:dyDescent="0.25">
      <c r="A419" s="11"/>
      <c r="B419" s="82"/>
      <c r="C419" s="11"/>
    </row>
    <row r="420" spans="1:3" ht="42" customHeight="1" x14ac:dyDescent="0.25">
      <c r="A420" s="11"/>
      <c r="B420" s="82"/>
      <c r="C420" s="11"/>
    </row>
    <row r="421" spans="1:3" ht="42" customHeight="1" x14ac:dyDescent="0.25">
      <c r="A421" s="11"/>
      <c r="B421" s="82"/>
      <c r="C421" s="11"/>
    </row>
    <row r="422" spans="1:3" ht="42" customHeight="1" x14ac:dyDescent="0.25">
      <c r="A422" s="11"/>
      <c r="B422" s="82"/>
      <c r="C422" s="11"/>
    </row>
    <row r="423" spans="1:3" ht="42" customHeight="1" x14ac:dyDescent="0.25">
      <c r="A423" s="11"/>
      <c r="B423" s="82"/>
      <c r="C423" s="11"/>
    </row>
    <row r="424" spans="1:3" ht="42" customHeight="1" x14ac:dyDescent="0.25">
      <c r="A424" s="12"/>
      <c r="B424" s="83"/>
      <c r="C424" s="11"/>
    </row>
    <row r="425" spans="1:3" ht="42" customHeight="1" x14ac:dyDescent="0.25">
      <c r="A425" s="11"/>
      <c r="B425" s="82"/>
      <c r="C425" s="11"/>
    </row>
    <row r="426" spans="1:3" ht="42" customHeight="1" x14ac:dyDescent="0.25">
      <c r="A426" s="11"/>
      <c r="B426" s="82"/>
      <c r="C426" s="11"/>
    </row>
    <row r="427" spans="1:3" ht="42" customHeight="1" x14ac:dyDescent="0.25">
      <c r="A427" s="11"/>
      <c r="B427" s="82"/>
      <c r="C427" s="11"/>
    </row>
    <row r="428" spans="1:3" ht="42" customHeight="1" x14ac:dyDescent="0.25">
      <c r="A428" s="11"/>
      <c r="B428" s="82"/>
      <c r="C428" s="11"/>
    </row>
    <row r="429" spans="1:3" ht="42" customHeight="1" x14ac:dyDescent="0.25">
      <c r="A429" s="11"/>
      <c r="B429" s="82"/>
      <c r="C429" s="11"/>
    </row>
    <row r="430" spans="1:3" ht="42" customHeight="1" x14ac:dyDescent="0.25">
      <c r="A430" s="11"/>
      <c r="B430" s="82"/>
      <c r="C430" s="11"/>
    </row>
    <row r="431" spans="1:3" ht="42" customHeight="1" x14ac:dyDescent="0.25">
      <c r="A431" s="11"/>
      <c r="B431" s="82"/>
      <c r="C431" s="11"/>
    </row>
    <row r="432" spans="1:3" ht="42" customHeight="1" x14ac:dyDescent="0.25">
      <c r="A432" s="11"/>
      <c r="B432" s="82"/>
      <c r="C432" s="11"/>
    </row>
    <row r="433" spans="1:3" ht="42" customHeight="1" x14ac:dyDescent="0.25">
      <c r="A433" s="11"/>
      <c r="B433" s="82"/>
      <c r="C433" s="11"/>
    </row>
    <row r="434" spans="1:3" ht="42" customHeight="1" x14ac:dyDescent="0.25">
      <c r="A434" s="11"/>
      <c r="B434" s="82"/>
      <c r="C434" s="11"/>
    </row>
    <row r="435" spans="1:3" ht="42" customHeight="1" x14ac:dyDescent="0.25">
      <c r="A435" s="11"/>
      <c r="B435" s="82"/>
      <c r="C435" s="11"/>
    </row>
    <row r="436" spans="1:3" ht="42" customHeight="1" x14ac:dyDescent="0.25">
      <c r="A436" s="11"/>
      <c r="B436" s="82"/>
      <c r="C436" s="11"/>
    </row>
    <row r="437" spans="1:3" ht="42" customHeight="1" x14ac:dyDescent="0.25">
      <c r="A437" s="11"/>
      <c r="B437" s="82"/>
      <c r="C437" s="11"/>
    </row>
    <row r="438" spans="1:3" ht="42" customHeight="1" x14ac:dyDescent="0.25">
      <c r="A438" s="11"/>
      <c r="B438" s="82"/>
      <c r="C438" s="12"/>
    </row>
    <row r="439" spans="1:3" ht="42" customHeight="1" x14ac:dyDescent="0.25">
      <c r="A439" s="11"/>
      <c r="B439" s="82"/>
      <c r="C439" s="11"/>
    </row>
    <row r="440" spans="1:3" ht="42" customHeight="1" x14ac:dyDescent="0.25">
      <c r="A440" s="11"/>
      <c r="B440" s="82"/>
      <c r="C440" s="11"/>
    </row>
    <row r="441" spans="1:3" ht="42" customHeight="1" x14ac:dyDescent="0.25">
      <c r="A441" s="11"/>
      <c r="B441" s="82"/>
      <c r="C441" s="11"/>
    </row>
    <row r="442" spans="1:3" ht="42" customHeight="1" x14ac:dyDescent="0.25">
      <c r="A442" s="11"/>
      <c r="B442" s="82"/>
      <c r="C442" s="11"/>
    </row>
    <row r="443" spans="1:3" ht="42" customHeight="1" x14ac:dyDescent="0.25">
      <c r="A443" s="11"/>
      <c r="B443" s="82"/>
      <c r="C443" s="11"/>
    </row>
    <row r="444" spans="1:3" ht="42" customHeight="1" x14ac:dyDescent="0.25">
      <c r="A444" s="11"/>
      <c r="B444" s="82"/>
      <c r="C444" s="11"/>
    </row>
    <row r="445" spans="1:3" ht="42" customHeight="1" x14ac:dyDescent="0.25">
      <c r="A445" s="11"/>
      <c r="B445" s="82"/>
      <c r="C445" s="11"/>
    </row>
    <row r="446" spans="1:3" ht="42" customHeight="1" x14ac:dyDescent="0.25">
      <c r="A446" s="11"/>
      <c r="B446" s="82"/>
      <c r="C446" s="11"/>
    </row>
    <row r="447" spans="1:3" ht="42" customHeight="1" x14ac:dyDescent="0.25">
      <c r="A447" s="11"/>
      <c r="B447" s="82"/>
      <c r="C447" s="11"/>
    </row>
    <row r="448" spans="1:3" ht="42" customHeight="1" x14ac:dyDescent="0.25">
      <c r="A448" s="11"/>
      <c r="B448" s="82"/>
      <c r="C448" s="11"/>
    </row>
    <row r="449" spans="1:3" ht="42" customHeight="1" x14ac:dyDescent="0.25">
      <c r="A449" s="11"/>
      <c r="B449" s="82"/>
      <c r="C449" s="11"/>
    </row>
    <row r="450" spans="1:3" ht="42" customHeight="1" x14ac:dyDescent="0.25">
      <c r="A450" s="11"/>
      <c r="B450" s="82"/>
      <c r="C450" s="11"/>
    </row>
    <row r="451" spans="1:3" ht="42" customHeight="1" x14ac:dyDescent="0.25">
      <c r="A451" s="11"/>
      <c r="B451" s="82"/>
      <c r="C451" s="11"/>
    </row>
    <row r="452" spans="1:3" ht="42" customHeight="1" x14ac:dyDescent="0.25">
      <c r="A452" s="12"/>
      <c r="B452" s="83"/>
      <c r="C452" s="11"/>
    </row>
    <row r="453" spans="1:3" ht="42" customHeight="1" x14ac:dyDescent="0.25">
      <c r="A453" s="11"/>
      <c r="B453" s="82"/>
      <c r="C453" s="11"/>
    </row>
    <row r="454" spans="1:3" ht="42" customHeight="1" x14ac:dyDescent="0.25">
      <c r="A454" s="11"/>
      <c r="B454" s="82"/>
      <c r="C454" s="11"/>
    </row>
    <row r="455" spans="1:3" ht="42" customHeight="1" x14ac:dyDescent="0.25">
      <c r="A455" s="11"/>
      <c r="B455" s="82"/>
      <c r="C455" s="11"/>
    </row>
    <row r="456" spans="1:3" ht="42" customHeight="1" x14ac:dyDescent="0.25">
      <c r="A456" s="11"/>
      <c r="B456" s="82"/>
      <c r="C456" s="11"/>
    </row>
    <row r="457" spans="1:3" ht="42" customHeight="1" x14ac:dyDescent="0.25">
      <c r="A457" s="11"/>
      <c r="B457" s="82"/>
      <c r="C457" s="11"/>
    </row>
    <row r="458" spans="1:3" ht="42" customHeight="1" x14ac:dyDescent="0.25">
      <c r="A458" s="11"/>
      <c r="B458" s="82"/>
      <c r="C458" s="11"/>
    </row>
    <row r="459" spans="1:3" ht="42" customHeight="1" x14ac:dyDescent="0.25">
      <c r="A459" s="11"/>
      <c r="B459" s="82"/>
      <c r="C459" s="11"/>
    </row>
    <row r="460" spans="1:3" ht="42" customHeight="1" x14ac:dyDescent="0.25">
      <c r="A460" s="11"/>
      <c r="B460" s="82"/>
      <c r="C460" s="11"/>
    </row>
    <row r="461" spans="1:3" ht="42" customHeight="1" x14ac:dyDescent="0.25">
      <c r="A461" s="11"/>
      <c r="B461" s="82"/>
      <c r="C461" s="11"/>
    </row>
    <row r="462" spans="1:3" ht="42" customHeight="1" x14ac:dyDescent="0.25">
      <c r="A462" s="11"/>
      <c r="B462" s="82"/>
      <c r="C462" s="11"/>
    </row>
    <row r="463" spans="1:3" ht="42" customHeight="1" x14ac:dyDescent="0.25">
      <c r="A463" s="11"/>
      <c r="B463" s="82"/>
      <c r="C463" s="11"/>
    </row>
    <row r="464" spans="1:3" ht="42" customHeight="1" x14ac:dyDescent="0.25">
      <c r="A464" s="11"/>
      <c r="B464" s="82"/>
      <c r="C464" s="11"/>
    </row>
    <row r="465" spans="1:3" ht="42" customHeight="1" x14ac:dyDescent="0.25">
      <c r="A465" s="11"/>
      <c r="B465" s="82"/>
      <c r="C465" s="11"/>
    </row>
    <row r="466" spans="1:3" ht="42" customHeight="1" x14ac:dyDescent="0.25">
      <c r="A466" s="11"/>
      <c r="B466" s="82"/>
      <c r="C466" s="11"/>
    </row>
    <row r="467" spans="1:3" ht="42" customHeight="1" x14ac:dyDescent="0.25">
      <c r="A467" s="11"/>
      <c r="B467" s="82"/>
      <c r="C467" s="11"/>
    </row>
    <row r="468" spans="1:3" ht="42" customHeight="1" x14ac:dyDescent="0.25">
      <c r="A468" s="11"/>
      <c r="B468" s="82"/>
      <c r="C468" s="11"/>
    </row>
    <row r="469" spans="1:3" ht="42" customHeight="1" x14ac:dyDescent="0.25">
      <c r="A469" s="11"/>
      <c r="B469" s="82"/>
      <c r="C469" s="11"/>
    </row>
    <row r="470" spans="1:3" ht="42" customHeight="1" x14ac:dyDescent="0.25">
      <c r="A470" s="11"/>
      <c r="B470" s="82"/>
      <c r="C470" s="11"/>
    </row>
    <row r="471" spans="1:3" ht="42" customHeight="1" x14ac:dyDescent="0.25">
      <c r="A471" s="11"/>
      <c r="B471" s="82"/>
      <c r="C471" s="11"/>
    </row>
    <row r="472" spans="1:3" ht="42" customHeight="1" x14ac:dyDescent="0.25">
      <c r="A472" s="11"/>
      <c r="B472" s="82"/>
      <c r="C472" s="11"/>
    </row>
    <row r="473" spans="1:3" ht="42" customHeight="1" x14ac:dyDescent="0.25">
      <c r="A473" s="11"/>
      <c r="B473" s="82"/>
      <c r="C473" s="11"/>
    </row>
    <row r="474" spans="1:3" ht="42" customHeight="1" x14ac:dyDescent="0.25">
      <c r="A474" s="11"/>
      <c r="B474" s="82"/>
      <c r="C474" s="11"/>
    </row>
    <row r="475" spans="1:3" ht="42" customHeight="1" x14ac:dyDescent="0.25">
      <c r="A475" s="11"/>
      <c r="B475" s="82"/>
      <c r="C475" s="11"/>
    </row>
    <row r="476" spans="1:3" ht="42" customHeight="1" x14ac:dyDescent="0.25">
      <c r="A476" s="11"/>
      <c r="B476" s="82"/>
      <c r="C476" s="11"/>
    </row>
    <row r="477" spans="1:3" ht="42" customHeight="1" x14ac:dyDescent="0.25">
      <c r="A477" s="11"/>
      <c r="B477" s="82"/>
      <c r="C477" s="11"/>
    </row>
    <row r="478" spans="1:3" ht="42" customHeight="1" x14ac:dyDescent="0.25">
      <c r="A478" s="11"/>
      <c r="B478" s="82"/>
      <c r="C478" s="11"/>
    </row>
    <row r="479" spans="1:3" ht="42" customHeight="1" x14ac:dyDescent="0.25">
      <c r="A479" s="11"/>
      <c r="B479" s="82"/>
      <c r="C479" s="11"/>
    </row>
    <row r="480" spans="1:3" ht="42" customHeight="1" x14ac:dyDescent="0.25">
      <c r="A480" s="11"/>
      <c r="B480" s="82"/>
      <c r="C480" s="11"/>
    </row>
    <row r="481" spans="1:3" ht="42" customHeight="1" x14ac:dyDescent="0.25">
      <c r="A481" s="11"/>
      <c r="B481" s="82"/>
      <c r="C481" s="11"/>
    </row>
    <row r="482" spans="1:3" ht="42" customHeight="1" x14ac:dyDescent="0.25">
      <c r="A482" s="11"/>
      <c r="B482" s="82"/>
      <c r="C482" s="11"/>
    </row>
    <row r="483" spans="1:3" ht="42" customHeight="1" x14ac:dyDescent="0.25">
      <c r="A483" s="11"/>
      <c r="B483" s="82"/>
      <c r="C483" s="11"/>
    </row>
    <row r="484" spans="1:3" ht="42" customHeight="1" x14ac:dyDescent="0.25">
      <c r="A484" s="11"/>
      <c r="B484" s="82"/>
      <c r="C484" s="11"/>
    </row>
    <row r="485" spans="1:3" ht="42" customHeight="1" x14ac:dyDescent="0.25">
      <c r="A485" s="11"/>
      <c r="B485" s="82"/>
      <c r="C485" s="11"/>
    </row>
    <row r="486" spans="1:3" ht="42" customHeight="1" x14ac:dyDescent="0.25">
      <c r="A486" s="11"/>
      <c r="B486" s="82"/>
      <c r="C486" s="11"/>
    </row>
    <row r="487" spans="1:3" ht="42" customHeight="1" x14ac:dyDescent="0.25">
      <c r="A487" s="11"/>
      <c r="B487" s="82"/>
      <c r="C487" s="11"/>
    </row>
    <row r="488" spans="1:3" ht="42" customHeight="1" x14ac:dyDescent="0.25">
      <c r="A488" s="11"/>
      <c r="B488" s="82"/>
      <c r="C488" s="11"/>
    </row>
    <row r="489" spans="1:3" ht="42" customHeight="1" x14ac:dyDescent="0.25">
      <c r="A489" s="11"/>
      <c r="B489" s="82"/>
      <c r="C489" s="11"/>
    </row>
    <row r="490" spans="1:3" ht="42" customHeight="1" x14ac:dyDescent="0.25">
      <c r="A490" s="11"/>
      <c r="B490" s="82"/>
      <c r="C490" s="11"/>
    </row>
    <row r="491" spans="1:3" ht="42" customHeight="1" x14ac:dyDescent="0.25">
      <c r="A491" s="11"/>
      <c r="B491" s="82"/>
      <c r="C491" s="11"/>
    </row>
    <row r="492" spans="1:3" ht="42" customHeight="1" x14ac:dyDescent="0.25">
      <c r="A492" s="11"/>
      <c r="B492" s="82"/>
      <c r="C492" s="11"/>
    </row>
    <row r="493" spans="1:3" ht="42" customHeight="1" x14ac:dyDescent="0.25">
      <c r="A493" s="11"/>
      <c r="B493" s="82"/>
      <c r="C493" s="11"/>
    </row>
    <row r="494" spans="1:3" ht="42" customHeight="1" x14ac:dyDescent="0.25">
      <c r="A494" s="11"/>
      <c r="B494" s="82"/>
      <c r="C494" s="12"/>
    </row>
    <row r="495" spans="1:3" ht="42" customHeight="1" x14ac:dyDescent="0.25">
      <c r="A495" s="11"/>
      <c r="B495" s="82"/>
      <c r="C495" s="11"/>
    </row>
    <row r="496" spans="1:3" ht="42" customHeight="1" x14ac:dyDescent="0.25">
      <c r="A496" s="11"/>
      <c r="B496" s="82"/>
      <c r="C496" s="11"/>
    </row>
    <row r="497" spans="1:3" ht="42" customHeight="1" x14ac:dyDescent="0.25">
      <c r="A497" s="11"/>
      <c r="B497" s="82"/>
      <c r="C497" s="11"/>
    </row>
    <row r="498" spans="1:3" ht="42" customHeight="1" x14ac:dyDescent="0.25">
      <c r="A498" s="11"/>
      <c r="B498" s="82"/>
      <c r="C498" s="11"/>
    </row>
    <row r="499" spans="1:3" ht="42" customHeight="1" x14ac:dyDescent="0.25">
      <c r="A499" s="11"/>
      <c r="B499" s="82"/>
      <c r="C499" s="11"/>
    </row>
    <row r="500" spans="1:3" ht="42" customHeight="1" x14ac:dyDescent="0.25">
      <c r="A500" s="11"/>
      <c r="B500" s="82"/>
      <c r="C500" s="11"/>
    </row>
    <row r="501" spans="1:3" ht="42" customHeight="1" x14ac:dyDescent="0.25">
      <c r="A501" s="11"/>
      <c r="B501" s="82"/>
      <c r="C501" s="11"/>
    </row>
    <row r="502" spans="1:3" ht="42" customHeight="1" x14ac:dyDescent="0.25">
      <c r="A502" s="11"/>
      <c r="B502" s="82"/>
      <c r="C502" s="11"/>
    </row>
    <row r="503" spans="1:3" ht="42" customHeight="1" x14ac:dyDescent="0.25">
      <c r="A503" s="11"/>
      <c r="B503" s="82"/>
      <c r="C503" s="11"/>
    </row>
    <row r="504" spans="1:3" ht="42" customHeight="1" x14ac:dyDescent="0.25">
      <c r="A504" s="11"/>
      <c r="B504" s="82"/>
      <c r="C504" s="11"/>
    </row>
    <row r="505" spans="1:3" ht="42" customHeight="1" x14ac:dyDescent="0.25">
      <c r="A505" s="11"/>
      <c r="B505" s="82"/>
      <c r="C505" s="11"/>
    </row>
    <row r="506" spans="1:3" ht="42" customHeight="1" x14ac:dyDescent="0.25">
      <c r="A506" s="11"/>
      <c r="B506" s="82"/>
      <c r="C506" s="12"/>
    </row>
    <row r="507" spans="1:3" ht="42" customHeight="1" x14ac:dyDescent="0.25">
      <c r="A507" s="11"/>
      <c r="B507" s="82"/>
      <c r="C507" s="11"/>
    </row>
    <row r="508" spans="1:3" ht="42" customHeight="1" x14ac:dyDescent="0.25">
      <c r="A508" s="12"/>
      <c r="B508" s="83"/>
      <c r="C508" s="11"/>
    </row>
    <row r="509" spans="1:3" ht="42" customHeight="1" x14ac:dyDescent="0.25">
      <c r="A509" s="11"/>
      <c r="B509" s="82"/>
      <c r="C509" s="11"/>
    </row>
    <row r="510" spans="1:3" ht="42" customHeight="1" x14ac:dyDescent="0.25">
      <c r="A510" s="11"/>
      <c r="B510" s="82"/>
      <c r="C510" s="11"/>
    </row>
    <row r="511" spans="1:3" ht="42" customHeight="1" x14ac:dyDescent="0.25">
      <c r="A511" s="11"/>
      <c r="B511" s="82"/>
      <c r="C511" s="11"/>
    </row>
    <row r="512" spans="1:3" ht="42" customHeight="1" x14ac:dyDescent="0.25">
      <c r="A512" s="11"/>
      <c r="B512" s="82"/>
      <c r="C512" s="11"/>
    </row>
    <row r="513" spans="1:3" ht="42" customHeight="1" x14ac:dyDescent="0.25">
      <c r="A513" s="11"/>
      <c r="B513" s="82"/>
      <c r="C513" s="11"/>
    </row>
    <row r="514" spans="1:3" ht="42" customHeight="1" x14ac:dyDescent="0.25">
      <c r="A514" s="11"/>
      <c r="B514" s="82"/>
      <c r="C514" s="12"/>
    </row>
    <row r="515" spans="1:3" ht="42" customHeight="1" x14ac:dyDescent="0.25">
      <c r="A515" s="11"/>
      <c r="B515" s="82"/>
      <c r="C515" s="11"/>
    </row>
    <row r="516" spans="1:3" ht="42" customHeight="1" x14ac:dyDescent="0.25">
      <c r="A516" s="11"/>
      <c r="B516" s="82"/>
      <c r="C516" s="11"/>
    </row>
    <row r="517" spans="1:3" ht="42" customHeight="1" x14ac:dyDescent="0.25">
      <c r="A517" s="11"/>
      <c r="B517" s="82"/>
      <c r="C517" s="11"/>
    </row>
    <row r="518" spans="1:3" ht="42" customHeight="1" x14ac:dyDescent="0.25">
      <c r="A518" s="11"/>
      <c r="B518" s="82"/>
      <c r="C518" s="11"/>
    </row>
    <row r="519" spans="1:3" ht="42" customHeight="1" x14ac:dyDescent="0.25">
      <c r="A519" s="11"/>
      <c r="B519" s="82"/>
      <c r="C519" s="11"/>
    </row>
    <row r="520" spans="1:3" ht="42" customHeight="1" x14ac:dyDescent="0.25">
      <c r="A520" s="12"/>
      <c r="B520" s="83"/>
      <c r="C520" s="11"/>
    </row>
    <row r="521" spans="1:3" ht="42" customHeight="1" x14ac:dyDescent="0.25">
      <c r="A521" s="11"/>
      <c r="B521" s="82"/>
      <c r="C521" s="11"/>
    </row>
    <row r="522" spans="1:3" ht="42" customHeight="1" x14ac:dyDescent="0.25">
      <c r="A522" s="11"/>
      <c r="B522" s="82"/>
      <c r="C522" s="11"/>
    </row>
    <row r="523" spans="1:3" ht="42" customHeight="1" x14ac:dyDescent="0.25">
      <c r="A523" s="11"/>
      <c r="B523" s="82"/>
      <c r="C523" s="11"/>
    </row>
    <row r="524" spans="1:3" ht="42" customHeight="1" x14ac:dyDescent="0.25">
      <c r="A524" s="11"/>
      <c r="B524" s="82"/>
      <c r="C524" s="11"/>
    </row>
    <row r="525" spans="1:3" ht="42" customHeight="1" x14ac:dyDescent="0.25">
      <c r="A525" s="11"/>
      <c r="B525" s="82"/>
      <c r="C525" s="11"/>
    </row>
    <row r="526" spans="1:3" ht="42" customHeight="1" x14ac:dyDescent="0.25">
      <c r="A526" s="11"/>
      <c r="B526" s="82"/>
      <c r="C526" s="12"/>
    </row>
    <row r="527" spans="1:3" ht="42" customHeight="1" x14ac:dyDescent="0.25">
      <c r="A527" s="11"/>
      <c r="B527" s="82"/>
      <c r="C527" s="11"/>
    </row>
    <row r="528" spans="1:3" ht="42" customHeight="1" x14ac:dyDescent="0.25">
      <c r="A528" s="12"/>
      <c r="B528" s="83"/>
      <c r="C528" s="11"/>
    </row>
    <row r="529" spans="1:3" ht="42" customHeight="1" x14ac:dyDescent="0.25">
      <c r="A529" s="11"/>
      <c r="B529" s="82"/>
      <c r="C529" s="11"/>
    </row>
    <row r="530" spans="1:3" ht="42" customHeight="1" x14ac:dyDescent="0.25">
      <c r="A530" s="11"/>
      <c r="B530" s="82"/>
      <c r="C530" s="12"/>
    </row>
    <row r="531" spans="1:3" ht="42" customHeight="1" x14ac:dyDescent="0.25">
      <c r="A531" s="11"/>
      <c r="B531" s="82"/>
      <c r="C531" s="11"/>
    </row>
    <row r="532" spans="1:3" ht="42" customHeight="1" x14ac:dyDescent="0.25">
      <c r="A532" s="11"/>
      <c r="B532" s="82"/>
      <c r="C532" s="11"/>
    </row>
    <row r="533" spans="1:3" ht="42" customHeight="1" x14ac:dyDescent="0.25">
      <c r="A533" s="11"/>
      <c r="B533" s="82"/>
      <c r="C533" s="11"/>
    </row>
    <row r="534" spans="1:3" ht="42" customHeight="1" x14ac:dyDescent="0.25">
      <c r="A534" s="11"/>
      <c r="B534" s="82"/>
      <c r="C534" s="11"/>
    </row>
    <row r="535" spans="1:3" ht="42" customHeight="1" x14ac:dyDescent="0.25">
      <c r="A535" s="11"/>
      <c r="B535" s="82"/>
      <c r="C535" s="11"/>
    </row>
    <row r="536" spans="1:3" ht="42" customHeight="1" x14ac:dyDescent="0.25">
      <c r="A536" s="11"/>
      <c r="B536" s="82"/>
      <c r="C536" s="11"/>
    </row>
    <row r="537" spans="1:3" ht="42" customHeight="1" x14ac:dyDescent="0.25">
      <c r="A537" s="11"/>
      <c r="B537" s="82"/>
      <c r="C537" s="11"/>
    </row>
    <row r="538" spans="1:3" ht="42" customHeight="1" x14ac:dyDescent="0.25">
      <c r="A538" s="11"/>
      <c r="B538" s="82"/>
      <c r="C538" s="11"/>
    </row>
    <row r="539" spans="1:3" ht="42" customHeight="1" x14ac:dyDescent="0.25">
      <c r="A539" s="11"/>
      <c r="B539" s="82"/>
      <c r="C539" s="11"/>
    </row>
    <row r="540" spans="1:3" ht="42" customHeight="1" x14ac:dyDescent="0.25">
      <c r="A540" s="12"/>
      <c r="B540" s="83"/>
      <c r="C540" s="11"/>
    </row>
    <row r="541" spans="1:3" ht="42" customHeight="1" x14ac:dyDescent="0.25">
      <c r="A541" s="11"/>
      <c r="B541" s="82"/>
      <c r="C541" s="11"/>
    </row>
    <row r="542" spans="1:3" ht="42" customHeight="1" x14ac:dyDescent="0.25">
      <c r="A542" s="11"/>
      <c r="B542" s="82"/>
      <c r="C542" s="11"/>
    </row>
    <row r="543" spans="1:3" ht="42" customHeight="1" x14ac:dyDescent="0.25">
      <c r="A543" s="11"/>
      <c r="B543" s="82"/>
      <c r="C543" s="11"/>
    </row>
    <row r="544" spans="1:3" ht="42" customHeight="1" x14ac:dyDescent="0.25">
      <c r="A544" s="12"/>
      <c r="B544" s="83"/>
      <c r="C544" s="11"/>
    </row>
    <row r="545" spans="1:3" ht="42" customHeight="1" x14ac:dyDescent="0.25">
      <c r="A545" s="11"/>
      <c r="B545" s="82"/>
      <c r="C545" s="11"/>
    </row>
    <row r="546" spans="1:3" ht="42" customHeight="1" x14ac:dyDescent="0.25">
      <c r="A546" s="11"/>
      <c r="B546" s="82"/>
      <c r="C546" s="12"/>
    </row>
    <row r="547" spans="1:3" ht="42" customHeight="1" x14ac:dyDescent="0.25">
      <c r="A547" s="11"/>
      <c r="B547" s="82"/>
      <c r="C547" s="11"/>
    </row>
    <row r="548" spans="1:3" ht="42" customHeight="1" x14ac:dyDescent="0.25">
      <c r="A548" s="11"/>
      <c r="B548" s="82"/>
      <c r="C548" s="11"/>
    </row>
    <row r="549" spans="1:3" ht="42" customHeight="1" x14ac:dyDescent="0.25">
      <c r="A549" s="11"/>
      <c r="B549" s="82"/>
      <c r="C549" s="11"/>
    </row>
    <row r="550" spans="1:3" ht="42" customHeight="1" x14ac:dyDescent="0.25">
      <c r="A550" s="11"/>
      <c r="B550" s="82"/>
      <c r="C550" s="11"/>
    </row>
    <row r="551" spans="1:3" ht="42" customHeight="1" x14ac:dyDescent="0.25">
      <c r="A551" s="11"/>
      <c r="B551" s="82"/>
      <c r="C551" s="11"/>
    </row>
    <row r="552" spans="1:3" ht="42" customHeight="1" x14ac:dyDescent="0.25">
      <c r="A552" s="11"/>
      <c r="B552" s="82"/>
      <c r="C552" s="11"/>
    </row>
    <row r="553" spans="1:3" ht="42" customHeight="1" x14ac:dyDescent="0.25">
      <c r="A553" s="11"/>
      <c r="B553" s="82"/>
      <c r="C553" s="11"/>
    </row>
    <row r="554" spans="1:3" ht="42" customHeight="1" x14ac:dyDescent="0.25">
      <c r="A554" s="11"/>
      <c r="B554" s="82"/>
      <c r="C554" s="12"/>
    </row>
    <row r="555" spans="1:3" ht="42" customHeight="1" x14ac:dyDescent="0.25">
      <c r="A555" s="11"/>
      <c r="B555" s="82"/>
      <c r="C555" s="11"/>
    </row>
    <row r="556" spans="1:3" ht="42" customHeight="1" x14ac:dyDescent="0.25">
      <c r="A556" s="11"/>
      <c r="B556" s="82"/>
      <c r="C556" s="11"/>
    </row>
    <row r="557" spans="1:3" ht="42" customHeight="1" x14ac:dyDescent="0.25">
      <c r="A557" s="11"/>
      <c r="B557" s="82"/>
      <c r="C557" s="11"/>
    </row>
    <row r="558" spans="1:3" ht="42" customHeight="1" x14ac:dyDescent="0.25">
      <c r="A558" s="11"/>
      <c r="B558" s="82"/>
      <c r="C558" s="11"/>
    </row>
    <row r="559" spans="1:3" ht="42" customHeight="1" x14ac:dyDescent="0.25">
      <c r="A559" s="11"/>
      <c r="B559" s="82"/>
      <c r="C559" s="11"/>
    </row>
    <row r="560" spans="1:3" ht="42" customHeight="1" x14ac:dyDescent="0.25">
      <c r="A560" s="12"/>
      <c r="B560" s="83"/>
      <c r="C560" s="11"/>
    </row>
    <row r="561" spans="1:3" ht="42" customHeight="1" x14ac:dyDescent="0.25">
      <c r="A561" s="11"/>
      <c r="B561" s="82"/>
      <c r="C561" s="11"/>
    </row>
    <row r="562" spans="1:3" ht="42" customHeight="1" x14ac:dyDescent="0.25">
      <c r="A562" s="11"/>
      <c r="B562" s="82"/>
      <c r="C562" s="11"/>
    </row>
    <row r="563" spans="1:3" ht="42" customHeight="1" x14ac:dyDescent="0.25">
      <c r="A563" s="11"/>
      <c r="B563" s="82"/>
      <c r="C563" s="11"/>
    </row>
    <row r="564" spans="1:3" ht="42" customHeight="1" x14ac:dyDescent="0.25">
      <c r="A564" s="11"/>
      <c r="B564" s="82"/>
      <c r="C564" s="11"/>
    </row>
    <row r="565" spans="1:3" ht="42" customHeight="1" x14ac:dyDescent="0.25">
      <c r="A565" s="11"/>
      <c r="B565" s="82"/>
      <c r="C565" s="11"/>
    </row>
    <row r="566" spans="1:3" ht="42" customHeight="1" x14ac:dyDescent="0.25">
      <c r="A566" s="11"/>
      <c r="B566" s="82"/>
      <c r="C566" s="11"/>
    </row>
    <row r="567" spans="1:3" ht="42" customHeight="1" x14ac:dyDescent="0.25">
      <c r="A567" s="11"/>
      <c r="B567" s="82"/>
      <c r="C567" s="11"/>
    </row>
    <row r="568" spans="1:3" ht="42" customHeight="1" x14ac:dyDescent="0.25">
      <c r="A568" s="12"/>
      <c r="B568" s="83"/>
      <c r="C568" s="11"/>
    </row>
    <row r="569" spans="1:3" ht="42" customHeight="1" x14ac:dyDescent="0.25">
      <c r="A569" s="11"/>
      <c r="B569" s="82"/>
      <c r="C569" s="11"/>
    </row>
    <row r="570" spans="1:3" ht="42" customHeight="1" x14ac:dyDescent="0.25">
      <c r="A570" s="11"/>
      <c r="B570" s="82"/>
      <c r="C570" s="11"/>
    </row>
    <row r="571" spans="1:3" ht="42" customHeight="1" x14ac:dyDescent="0.25">
      <c r="A571" s="11"/>
      <c r="B571" s="82"/>
      <c r="C571" s="11"/>
    </row>
    <row r="572" spans="1:3" ht="42" customHeight="1" x14ac:dyDescent="0.25">
      <c r="A572" s="11"/>
      <c r="B572" s="82"/>
      <c r="C572" s="11"/>
    </row>
    <row r="573" spans="1:3" ht="42" customHeight="1" x14ac:dyDescent="0.25">
      <c r="A573" s="11"/>
      <c r="B573" s="82"/>
      <c r="C573" s="11"/>
    </row>
    <row r="574" spans="1:3" ht="42" customHeight="1" x14ac:dyDescent="0.25">
      <c r="A574" s="11"/>
      <c r="B574" s="82"/>
      <c r="C574" s="11"/>
    </row>
    <row r="575" spans="1:3" ht="42" customHeight="1" x14ac:dyDescent="0.25">
      <c r="A575" s="11"/>
      <c r="B575" s="82"/>
      <c r="C575" s="11"/>
    </row>
    <row r="576" spans="1:3" ht="42" customHeight="1" x14ac:dyDescent="0.25">
      <c r="A576" s="11"/>
      <c r="B576" s="82"/>
      <c r="C576" s="11"/>
    </row>
    <row r="577" spans="1:3" ht="42" customHeight="1" x14ac:dyDescent="0.25">
      <c r="A577" s="11"/>
      <c r="B577" s="82"/>
      <c r="C577" s="11"/>
    </row>
    <row r="578" spans="1:3" ht="42" customHeight="1" x14ac:dyDescent="0.25">
      <c r="A578" s="11"/>
      <c r="B578" s="82"/>
      <c r="C578" s="11"/>
    </row>
    <row r="579" spans="1:3" ht="42" customHeight="1" x14ac:dyDescent="0.25">
      <c r="A579" s="11"/>
      <c r="B579" s="82"/>
      <c r="C579" s="11"/>
    </row>
    <row r="580" spans="1:3" ht="42" customHeight="1" x14ac:dyDescent="0.25">
      <c r="A580" s="11"/>
      <c r="B580" s="82"/>
      <c r="C580" s="11"/>
    </row>
    <row r="581" spans="1:3" ht="42" customHeight="1" x14ac:dyDescent="0.25">
      <c r="A581" s="11"/>
      <c r="B581" s="82"/>
      <c r="C581" s="11"/>
    </row>
    <row r="582" spans="1:3" ht="42" customHeight="1" x14ac:dyDescent="0.25">
      <c r="A582" s="11"/>
      <c r="B582" s="82"/>
      <c r="C582" s="11"/>
    </row>
    <row r="583" spans="1:3" ht="42" customHeight="1" x14ac:dyDescent="0.25">
      <c r="A583" s="11"/>
      <c r="B583" s="82"/>
      <c r="C583" s="11"/>
    </row>
    <row r="584" spans="1:3" ht="42" customHeight="1" x14ac:dyDescent="0.25">
      <c r="A584" s="11"/>
      <c r="B584" s="82"/>
      <c r="C584" s="11"/>
    </row>
    <row r="585" spans="1:3" ht="42" customHeight="1" x14ac:dyDescent="0.25">
      <c r="A585" s="11"/>
      <c r="B585" s="82"/>
      <c r="C585" s="11"/>
    </row>
    <row r="586" spans="1:3" ht="42" customHeight="1" x14ac:dyDescent="0.25">
      <c r="A586" s="11"/>
      <c r="B586" s="82"/>
      <c r="C586" s="11"/>
    </row>
    <row r="587" spans="1:3" ht="42" customHeight="1" x14ac:dyDescent="0.25">
      <c r="A587" s="11"/>
      <c r="B587" s="82"/>
      <c r="C587" s="11"/>
    </row>
    <row r="588" spans="1:3" ht="42" customHeight="1" x14ac:dyDescent="0.25">
      <c r="A588" s="11"/>
      <c r="B588" s="82"/>
      <c r="C588" s="11"/>
    </row>
    <row r="589" spans="1:3" ht="42" customHeight="1" x14ac:dyDescent="0.25">
      <c r="A589" s="11"/>
      <c r="B589" s="82"/>
      <c r="C589" s="11"/>
    </row>
    <row r="590" spans="1:3" ht="42" customHeight="1" x14ac:dyDescent="0.25">
      <c r="A590" s="11"/>
      <c r="B590" s="82"/>
      <c r="C590" s="12"/>
    </row>
    <row r="591" spans="1:3" ht="42" customHeight="1" x14ac:dyDescent="0.25">
      <c r="A591" s="11"/>
      <c r="B591" s="82"/>
      <c r="C591" s="11"/>
    </row>
    <row r="592" spans="1:3" ht="42" customHeight="1" x14ac:dyDescent="0.25">
      <c r="A592" s="11"/>
      <c r="B592" s="82"/>
      <c r="C592" s="11"/>
    </row>
    <row r="593" spans="1:3" ht="42" customHeight="1" x14ac:dyDescent="0.25">
      <c r="A593" s="11"/>
      <c r="B593" s="82"/>
      <c r="C593" s="11"/>
    </row>
    <row r="594" spans="1:3" ht="42" customHeight="1" x14ac:dyDescent="0.25">
      <c r="A594" s="11"/>
      <c r="B594" s="82"/>
      <c r="C594" s="11"/>
    </row>
    <row r="595" spans="1:3" ht="42" customHeight="1" x14ac:dyDescent="0.25">
      <c r="A595" s="11"/>
      <c r="B595" s="82"/>
      <c r="C595" s="11"/>
    </row>
    <row r="596" spans="1:3" ht="42" customHeight="1" x14ac:dyDescent="0.25">
      <c r="A596" s="11"/>
      <c r="B596" s="82"/>
      <c r="C596" s="11"/>
    </row>
    <row r="597" spans="1:3" ht="42" customHeight="1" x14ac:dyDescent="0.25">
      <c r="A597" s="11"/>
      <c r="B597" s="82"/>
      <c r="C597" s="11"/>
    </row>
    <row r="598" spans="1:3" ht="42" customHeight="1" x14ac:dyDescent="0.25">
      <c r="A598" s="11"/>
      <c r="B598" s="82"/>
      <c r="C598" s="11"/>
    </row>
    <row r="599" spans="1:3" ht="42" customHeight="1" x14ac:dyDescent="0.25">
      <c r="A599" s="11"/>
      <c r="B599" s="82"/>
      <c r="C599" s="11"/>
    </row>
    <row r="600" spans="1:3" ht="42" customHeight="1" x14ac:dyDescent="0.25">
      <c r="A600" s="11"/>
      <c r="B600" s="82"/>
      <c r="C600" s="11"/>
    </row>
    <row r="601" spans="1:3" ht="42" customHeight="1" x14ac:dyDescent="0.25">
      <c r="A601" s="11"/>
      <c r="B601" s="82"/>
      <c r="C601" s="11"/>
    </row>
    <row r="602" spans="1:3" ht="42" customHeight="1" x14ac:dyDescent="0.25">
      <c r="A602" s="11"/>
      <c r="B602" s="82"/>
      <c r="C602" s="12"/>
    </row>
    <row r="603" spans="1:3" ht="42" customHeight="1" x14ac:dyDescent="0.25">
      <c r="A603" s="11"/>
      <c r="B603" s="82"/>
      <c r="C603" s="11"/>
    </row>
    <row r="604" spans="1:3" ht="42" customHeight="1" x14ac:dyDescent="0.25">
      <c r="A604" s="12"/>
      <c r="B604" s="83"/>
      <c r="C604" s="11"/>
    </row>
    <row r="605" spans="1:3" ht="42" customHeight="1" x14ac:dyDescent="0.25">
      <c r="A605" s="11"/>
      <c r="B605" s="82"/>
      <c r="C605" s="11"/>
    </row>
    <row r="606" spans="1:3" ht="42" customHeight="1" x14ac:dyDescent="0.25">
      <c r="A606" s="11"/>
      <c r="B606" s="82"/>
      <c r="C606" s="11"/>
    </row>
    <row r="607" spans="1:3" ht="42" customHeight="1" x14ac:dyDescent="0.25">
      <c r="A607" s="11"/>
      <c r="B607" s="82"/>
      <c r="C607" s="11"/>
    </row>
    <row r="608" spans="1:3" ht="42" customHeight="1" x14ac:dyDescent="0.25">
      <c r="A608" s="11"/>
      <c r="B608" s="82"/>
      <c r="C608" s="11"/>
    </row>
    <row r="609" spans="1:3" ht="42" customHeight="1" x14ac:dyDescent="0.25">
      <c r="A609" s="11"/>
      <c r="B609" s="82"/>
      <c r="C609" s="11"/>
    </row>
    <row r="610" spans="1:3" ht="42" customHeight="1" x14ac:dyDescent="0.25">
      <c r="A610" s="11"/>
      <c r="B610" s="82"/>
      <c r="C610" s="12"/>
    </row>
    <row r="611" spans="1:3" ht="42" customHeight="1" x14ac:dyDescent="0.25">
      <c r="A611" s="11"/>
      <c r="B611" s="82"/>
      <c r="C611" s="11"/>
    </row>
    <row r="612" spans="1:3" ht="42" customHeight="1" x14ac:dyDescent="0.25">
      <c r="A612" s="11"/>
      <c r="B612" s="82"/>
      <c r="C612" s="11"/>
    </row>
    <row r="613" spans="1:3" ht="42" customHeight="1" x14ac:dyDescent="0.25">
      <c r="A613" s="11"/>
      <c r="B613" s="82"/>
      <c r="C613" s="11"/>
    </row>
    <row r="614" spans="1:3" ht="42" customHeight="1" x14ac:dyDescent="0.25">
      <c r="A614" s="11"/>
      <c r="B614" s="82"/>
      <c r="C614" s="12"/>
    </row>
    <row r="615" spans="1:3" ht="42" customHeight="1" x14ac:dyDescent="0.25">
      <c r="A615" s="11"/>
      <c r="B615" s="82"/>
      <c r="C615" s="11"/>
    </row>
    <row r="616" spans="1:3" ht="42" customHeight="1" x14ac:dyDescent="0.25">
      <c r="A616" s="12"/>
      <c r="B616" s="83"/>
      <c r="C616" s="11"/>
    </row>
    <row r="617" spans="1:3" ht="42" customHeight="1" x14ac:dyDescent="0.25">
      <c r="A617" s="11"/>
      <c r="B617" s="82"/>
      <c r="C617" s="11"/>
    </row>
    <row r="618" spans="1:3" ht="42" customHeight="1" x14ac:dyDescent="0.25">
      <c r="A618" s="11"/>
      <c r="B618" s="82"/>
      <c r="C618" s="12"/>
    </row>
    <row r="619" spans="1:3" ht="42" customHeight="1" x14ac:dyDescent="0.25">
      <c r="A619" s="11"/>
      <c r="B619" s="82"/>
      <c r="C619" s="11"/>
    </row>
    <row r="620" spans="1:3" ht="42" customHeight="1" x14ac:dyDescent="0.25">
      <c r="A620" s="11"/>
      <c r="B620" s="82"/>
      <c r="C620" s="11"/>
    </row>
    <row r="621" spans="1:3" ht="42" customHeight="1" x14ac:dyDescent="0.25">
      <c r="A621" s="11"/>
      <c r="B621" s="82"/>
      <c r="C621" s="11"/>
    </row>
    <row r="622" spans="1:3" ht="42" customHeight="1" x14ac:dyDescent="0.25">
      <c r="A622" s="11"/>
      <c r="B622" s="82"/>
      <c r="C622" s="12"/>
    </row>
    <row r="623" spans="1:3" ht="42" customHeight="1" x14ac:dyDescent="0.25">
      <c r="A623" s="11"/>
      <c r="B623" s="82"/>
      <c r="C623" s="11"/>
    </row>
    <row r="624" spans="1:3" ht="42" customHeight="1" x14ac:dyDescent="0.25">
      <c r="A624" s="12"/>
      <c r="B624" s="83"/>
      <c r="C624" s="11"/>
    </row>
    <row r="625" spans="1:3" ht="42" customHeight="1" x14ac:dyDescent="0.25">
      <c r="A625" s="11"/>
      <c r="B625" s="82"/>
      <c r="C625" s="11"/>
    </row>
    <row r="626" spans="1:3" ht="42" customHeight="1" x14ac:dyDescent="0.25">
      <c r="A626" s="11"/>
      <c r="B626" s="82"/>
      <c r="C626" s="11"/>
    </row>
    <row r="627" spans="1:3" ht="42" customHeight="1" x14ac:dyDescent="0.25">
      <c r="A627" s="11"/>
      <c r="B627" s="82"/>
      <c r="C627" s="11"/>
    </row>
    <row r="628" spans="1:3" ht="42" customHeight="1" x14ac:dyDescent="0.25">
      <c r="A628" s="12"/>
      <c r="B628" s="83"/>
      <c r="C628" s="11"/>
    </row>
    <row r="629" spans="1:3" ht="42" customHeight="1" x14ac:dyDescent="0.25">
      <c r="A629" s="11"/>
      <c r="B629" s="82"/>
      <c r="C629" s="11"/>
    </row>
    <row r="630" spans="1:3" ht="42" customHeight="1" x14ac:dyDescent="0.25">
      <c r="A630" s="11"/>
      <c r="B630" s="82"/>
      <c r="C630" s="11"/>
    </row>
    <row r="631" spans="1:3" ht="42" customHeight="1" x14ac:dyDescent="0.25">
      <c r="A631" s="11"/>
      <c r="B631" s="82"/>
      <c r="C631" s="11"/>
    </row>
    <row r="632" spans="1:3" ht="42" customHeight="1" x14ac:dyDescent="0.25">
      <c r="A632" s="12"/>
      <c r="B632" s="83"/>
      <c r="C632" s="11"/>
    </row>
    <row r="633" spans="1:3" ht="42" customHeight="1" x14ac:dyDescent="0.25">
      <c r="A633" s="11"/>
      <c r="B633" s="82"/>
      <c r="C633" s="11"/>
    </row>
    <row r="634" spans="1:3" ht="42" customHeight="1" x14ac:dyDescent="0.25">
      <c r="A634" s="11"/>
      <c r="B634" s="82"/>
      <c r="C634" s="11"/>
    </row>
    <row r="635" spans="1:3" ht="42" customHeight="1" x14ac:dyDescent="0.25">
      <c r="A635" s="11"/>
      <c r="B635" s="82"/>
      <c r="C635" s="11"/>
    </row>
    <row r="636" spans="1:3" ht="42" customHeight="1" x14ac:dyDescent="0.25">
      <c r="A636" s="12"/>
      <c r="B636" s="83"/>
      <c r="C636" s="11"/>
    </row>
    <row r="637" spans="1:3" ht="42" customHeight="1" x14ac:dyDescent="0.25">
      <c r="A637" s="11"/>
      <c r="B637" s="82"/>
      <c r="C637" s="11"/>
    </row>
    <row r="638" spans="1:3" ht="42" customHeight="1" x14ac:dyDescent="0.25">
      <c r="A638" s="11"/>
      <c r="B638" s="82"/>
      <c r="C638" s="11"/>
    </row>
    <row r="639" spans="1:3" ht="42" customHeight="1" x14ac:dyDescent="0.25">
      <c r="A639" s="11"/>
      <c r="B639" s="82"/>
      <c r="C639" s="11"/>
    </row>
    <row r="640" spans="1:3" ht="42" customHeight="1" x14ac:dyDescent="0.25">
      <c r="A640" s="11"/>
      <c r="B640" s="82"/>
      <c r="C640" s="11"/>
    </row>
    <row r="641" spans="1:3" ht="42" customHeight="1" x14ac:dyDescent="0.25">
      <c r="A641" s="11"/>
      <c r="B641" s="82"/>
      <c r="C641" s="11"/>
    </row>
    <row r="642" spans="1:3" ht="42" customHeight="1" x14ac:dyDescent="0.25">
      <c r="A642" s="11"/>
      <c r="B642" s="82"/>
      <c r="C642" s="12"/>
    </row>
    <row r="643" spans="1:3" ht="42" customHeight="1" x14ac:dyDescent="0.25">
      <c r="A643" s="11"/>
      <c r="B643" s="82"/>
      <c r="C643" s="11"/>
    </row>
    <row r="644" spans="1:3" ht="42" customHeight="1" x14ac:dyDescent="0.25">
      <c r="A644" s="11"/>
      <c r="B644" s="82"/>
      <c r="C644" s="11"/>
    </row>
    <row r="645" spans="1:3" ht="42" customHeight="1" x14ac:dyDescent="0.25">
      <c r="A645" s="11"/>
      <c r="B645" s="82"/>
      <c r="C645" s="11"/>
    </row>
    <row r="646" spans="1:3" ht="42" customHeight="1" x14ac:dyDescent="0.25">
      <c r="A646" s="11"/>
      <c r="B646" s="82"/>
      <c r="C646" s="11"/>
    </row>
    <row r="647" spans="1:3" ht="42" customHeight="1" x14ac:dyDescent="0.25">
      <c r="A647" s="11"/>
      <c r="B647" s="82"/>
      <c r="C647" s="11"/>
    </row>
    <row r="648" spans="1:3" ht="42" customHeight="1" x14ac:dyDescent="0.25">
      <c r="A648" s="11"/>
      <c r="B648" s="82"/>
      <c r="C648" s="11"/>
    </row>
    <row r="649" spans="1:3" ht="42" customHeight="1" x14ac:dyDescent="0.25">
      <c r="A649" s="11"/>
      <c r="B649" s="82"/>
      <c r="C649" s="11"/>
    </row>
    <row r="650" spans="1:3" ht="42" customHeight="1" x14ac:dyDescent="0.25">
      <c r="A650" s="11"/>
      <c r="B650" s="82"/>
      <c r="C650" s="12"/>
    </row>
    <row r="651" spans="1:3" ht="42" customHeight="1" x14ac:dyDescent="0.25">
      <c r="A651" s="11"/>
      <c r="B651" s="82"/>
      <c r="C651" s="11"/>
    </row>
    <row r="652" spans="1:3" ht="42" customHeight="1" x14ac:dyDescent="0.25">
      <c r="A652" s="11"/>
      <c r="B652" s="82"/>
      <c r="C652" s="11"/>
    </row>
    <row r="653" spans="1:3" ht="42" customHeight="1" x14ac:dyDescent="0.25">
      <c r="A653" s="11"/>
      <c r="B653" s="82"/>
      <c r="C653" s="11"/>
    </row>
    <row r="654" spans="1:3" ht="42" customHeight="1" x14ac:dyDescent="0.25">
      <c r="A654" s="11"/>
      <c r="B654" s="82"/>
      <c r="C654" s="11"/>
    </row>
    <row r="655" spans="1:3" ht="42" customHeight="1" x14ac:dyDescent="0.25">
      <c r="A655" s="11"/>
      <c r="B655" s="82"/>
      <c r="C655" s="11"/>
    </row>
    <row r="656" spans="1:3" ht="42" customHeight="1" x14ac:dyDescent="0.25">
      <c r="A656" s="12"/>
      <c r="B656" s="83"/>
      <c r="C656" s="11"/>
    </row>
    <row r="657" spans="1:3" ht="42" customHeight="1" x14ac:dyDescent="0.25">
      <c r="A657" s="11"/>
      <c r="B657" s="82"/>
      <c r="C657" s="11"/>
    </row>
    <row r="658" spans="1:3" ht="42" customHeight="1" x14ac:dyDescent="0.25">
      <c r="A658" s="11"/>
      <c r="B658" s="82"/>
      <c r="C658" s="11"/>
    </row>
    <row r="659" spans="1:3" ht="42" customHeight="1" x14ac:dyDescent="0.25">
      <c r="A659" s="11"/>
      <c r="B659" s="82"/>
      <c r="C659" s="11"/>
    </row>
    <row r="660" spans="1:3" ht="42" customHeight="1" x14ac:dyDescent="0.25">
      <c r="A660" s="11"/>
      <c r="B660" s="82"/>
      <c r="C660" s="11"/>
    </row>
    <row r="661" spans="1:3" ht="42" customHeight="1" x14ac:dyDescent="0.25">
      <c r="A661" s="11"/>
      <c r="B661" s="82"/>
      <c r="C661" s="11"/>
    </row>
    <row r="662" spans="1:3" ht="42" customHeight="1" x14ac:dyDescent="0.25">
      <c r="A662" s="11"/>
      <c r="B662" s="82"/>
      <c r="C662" s="11"/>
    </row>
    <row r="663" spans="1:3" ht="42" customHeight="1" x14ac:dyDescent="0.25">
      <c r="A663" s="11"/>
      <c r="B663" s="82"/>
      <c r="C663" s="11"/>
    </row>
    <row r="664" spans="1:3" ht="42" customHeight="1" x14ac:dyDescent="0.25">
      <c r="A664" s="12"/>
      <c r="B664" s="83"/>
      <c r="C664" s="11"/>
    </row>
    <row r="665" spans="1:3" ht="42" customHeight="1" x14ac:dyDescent="0.25">
      <c r="A665" s="11"/>
      <c r="B665" s="82"/>
      <c r="C665" s="11"/>
    </row>
    <row r="666" spans="1:3" ht="42" customHeight="1" x14ac:dyDescent="0.25">
      <c r="A666" s="11"/>
      <c r="B666" s="82"/>
      <c r="C666" s="11"/>
    </row>
    <row r="667" spans="1:3" ht="42" customHeight="1" x14ac:dyDescent="0.25">
      <c r="A667" s="11"/>
      <c r="B667" s="82"/>
      <c r="C667" s="11"/>
    </row>
    <row r="668" spans="1:3" ht="42" customHeight="1" x14ac:dyDescent="0.25">
      <c r="A668" s="11"/>
      <c r="B668" s="82"/>
      <c r="C668" s="11"/>
    </row>
    <row r="669" spans="1:3" ht="42" customHeight="1" x14ac:dyDescent="0.25">
      <c r="A669" s="11"/>
      <c r="B669" s="82"/>
      <c r="C669" s="11"/>
    </row>
    <row r="670" spans="1:3" ht="42" customHeight="1" x14ac:dyDescent="0.25">
      <c r="A670" s="11"/>
      <c r="B670" s="82"/>
      <c r="C670" s="11"/>
    </row>
    <row r="671" spans="1:3" ht="42" customHeight="1" x14ac:dyDescent="0.25">
      <c r="A671" s="11"/>
      <c r="B671" s="82"/>
      <c r="C671" s="11"/>
    </row>
    <row r="672" spans="1:3" ht="42" customHeight="1" x14ac:dyDescent="0.25">
      <c r="A672" s="11"/>
      <c r="B672" s="82"/>
      <c r="C672" s="11"/>
    </row>
    <row r="673" spans="1:3" ht="42" customHeight="1" x14ac:dyDescent="0.25">
      <c r="A673" s="11"/>
      <c r="B673" s="82"/>
      <c r="C673" s="11"/>
    </row>
    <row r="674" spans="1:3" ht="42" customHeight="1" x14ac:dyDescent="0.25">
      <c r="A674" s="11"/>
      <c r="B674" s="82"/>
      <c r="C674" s="11"/>
    </row>
    <row r="675" spans="1:3" ht="42" customHeight="1" x14ac:dyDescent="0.25">
      <c r="A675" s="11"/>
      <c r="B675" s="82"/>
      <c r="C675" s="11"/>
    </row>
    <row r="676" spans="1:3" ht="42" customHeight="1" x14ac:dyDescent="0.25">
      <c r="A676" s="11"/>
      <c r="B676" s="82"/>
      <c r="C676" s="11"/>
    </row>
    <row r="677" spans="1:3" ht="42" customHeight="1" x14ac:dyDescent="0.25">
      <c r="A677" s="11"/>
      <c r="B677" s="82"/>
      <c r="C677" s="11"/>
    </row>
    <row r="678" spans="1:3" ht="42" customHeight="1" x14ac:dyDescent="0.25">
      <c r="A678" s="11"/>
      <c r="B678" s="82"/>
      <c r="C678" s="12"/>
    </row>
    <row r="679" spans="1:3" ht="42" customHeight="1" x14ac:dyDescent="0.25">
      <c r="A679" s="11"/>
      <c r="B679" s="82"/>
      <c r="C679" s="11"/>
    </row>
    <row r="680" spans="1:3" ht="42" customHeight="1" x14ac:dyDescent="0.25">
      <c r="A680" s="11"/>
      <c r="B680" s="82"/>
      <c r="C680" s="11"/>
    </row>
    <row r="681" spans="1:3" ht="42" customHeight="1" x14ac:dyDescent="0.25">
      <c r="A681" s="11"/>
      <c r="B681" s="82"/>
      <c r="C681" s="11"/>
    </row>
    <row r="682" spans="1:3" ht="42" customHeight="1" x14ac:dyDescent="0.25">
      <c r="A682" s="11"/>
      <c r="B682" s="82"/>
      <c r="C682" s="12"/>
    </row>
    <row r="683" spans="1:3" ht="42" customHeight="1" x14ac:dyDescent="0.25">
      <c r="A683" s="11"/>
      <c r="B683" s="82"/>
      <c r="C683" s="11"/>
    </row>
    <row r="684" spans="1:3" ht="42" customHeight="1" x14ac:dyDescent="0.25">
      <c r="A684" s="11"/>
      <c r="B684" s="82"/>
      <c r="C684" s="11"/>
    </row>
    <row r="685" spans="1:3" ht="42" customHeight="1" x14ac:dyDescent="0.25">
      <c r="A685" s="11"/>
      <c r="B685" s="82"/>
      <c r="C685" s="11"/>
    </row>
    <row r="686" spans="1:3" ht="42" customHeight="1" x14ac:dyDescent="0.25">
      <c r="A686" s="11"/>
      <c r="B686" s="82"/>
      <c r="C686" s="12"/>
    </row>
    <row r="687" spans="1:3" ht="42" customHeight="1" x14ac:dyDescent="0.25">
      <c r="A687" s="11"/>
      <c r="B687" s="82"/>
      <c r="C687" s="11"/>
    </row>
    <row r="688" spans="1:3" ht="42" customHeight="1" x14ac:dyDescent="0.25">
      <c r="A688" s="11"/>
      <c r="B688" s="82"/>
      <c r="C688" s="11"/>
    </row>
    <row r="689" spans="1:3" ht="42" customHeight="1" x14ac:dyDescent="0.25">
      <c r="A689" s="11"/>
      <c r="B689" s="82"/>
      <c r="C689" s="11"/>
    </row>
    <row r="690" spans="1:3" ht="42" customHeight="1" x14ac:dyDescent="0.25">
      <c r="A690" s="11"/>
      <c r="B690" s="82"/>
      <c r="C690" s="11"/>
    </row>
    <row r="691" spans="1:3" ht="42" customHeight="1" x14ac:dyDescent="0.25">
      <c r="A691" s="11"/>
      <c r="B691" s="82"/>
      <c r="C691" s="11"/>
    </row>
    <row r="692" spans="1:3" ht="42" customHeight="1" x14ac:dyDescent="0.25">
      <c r="A692" s="12"/>
      <c r="B692" s="83"/>
      <c r="C692" s="11"/>
    </row>
    <row r="693" spans="1:3" ht="42" customHeight="1" x14ac:dyDescent="0.25">
      <c r="A693" s="11"/>
      <c r="B693" s="82"/>
      <c r="C693" s="11"/>
    </row>
    <row r="694" spans="1:3" ht="42" customHeight="1" x14ac:dyDescent="0.25">
      <c r="A694" s="11"/>
      <c r="B694" s="82"/>
      <c r="C694" s="12"/>
    </row>
    <row r="695" spans="1:3" ht="42" customHeight="1" x14ac:dyDescent="0.25">
      <c r="A695" s="11"/>
      <c r="B695" s="82"/>
      <c r="C695" s="11"/>
    </row>
    <row r="696" spans="1:3" ht="42" customHeight="1" x14ac:dyDescent="0.25">
      <c r="A696" s="12"/>
      <c r="B696" s="83"/>
      <c r="C696" s="11"/>
    </row>
    <row r="697" spans="1:3" ht="42" customHeight="1" x14ac:dyDescent="0.25">
      <c r="A697" s="11"/>
      <c r="B697" s="82"/>
      <c r="C697" s="11"/>
    </row>
    <row r="698" spans="1:3" ht="42" customHeight="1" x14ac:dyDescent="0.25">
      <c r="A698" s="11"/>
      <c r="B698" s="82"/>
      <c r="C698" s="12"/>
    </row>
    <row r="699" spans="1:3" ht="42" customHeight="1" x14ac:dyDescent="0.25">
      <c r="A699" s="11"/>
      <c r="B699" s="82"/>
      <c r="C699" s="11"/>
    </row>
    <row r="700" spans="1:3" ht="42" customHeight="1" x14ac:dyDescent="0.25">
      <c r="A700" s="12"/>
      <c r="B700" s="83"/>
      <c r="C700" s="11"/>
    </row>
    <row r="701" spans="1:3" ht="42" customHeight="1" x14ac:dyDescent="0.25">
      <c r="A701" s="11"/>
      <c r="B701" s="82"/>
      <c r="C701" s="11"/>
    </row>
    <row r="702" spans="1:3" ht="42" customHeight="1" x14ac:dyDescent="0.25">
      <c r="A702" s="11"/>
      <c r="B702" s="82"/>
      <c r="C702" s="11"/>
    </row>
    <row r="703" spans="1:3" ht="42" customHeight="1" x14ac:dyDescent="0.25">
      <c r="A703" s="11"/>
      <c r="B703" s="82"/>
      <c r="C703" s="11"/>
    </row>
    <row r="704" spans="1:3" ht="42" customHeight="1" x14ac:dyDescent="0.25">
      <c r="A704" s="11"/>
      <c r="B704" s="82"/>
      <c r="C704" s="11"/>
    </row>
    <row r="705" spans="1:3" ht="42" customHeight="1" x14ac:dyDescent="0.25">
      <c r="A705" s="11"/>
      <c r="B705" s="82"/>
      <c r="C705" s="11"/>
    </row>
    <row r="706" spans="1:3" ht="42" customHeight="1" x14ac:dyDescent="0.25">
      <c r="A706" s="11"/>
      <c r="B706" s="82"/>
      <c r="C706" s="12"/>
    </row>
    <row r="707" spans="1:3" ht="42" customHeight="1" x14ac:dyDescent="0.25">
      <c r="A707" s="11"/>
      <c r="B707" s="82"/>
      <c r="C707" s="11"/>
    </row>
    <row r="708" spans="1:3" ht="42" customHeight="1" x14ac:dyDescent="0.25">
      <c r="A708" s="12"/>
      <c r="B708" s="83"/>
      <c r="C708" s="11"/>
    </row>
    <row r="709" spans="1:3" ht="42" customHeight="1" x14ac:dyDescent="0.25">
      <c r="A709" s="11"/>
      <c r="B709" s="82"/>
      <c r="C709" s="11"/>
    </row>
    <row r="710" spans="1:3" ht="42" customHeight="1" x14ac:dyDescent="0.25">
      <c r="A710" s="11"/>
      <c r="B710" s="82"/>
      <c r="C710" s="11"/>
    </row>
    <row r="711" spans="1:3" ht="42" customHeight="1" x14ac:dyDescent="0.25">
      <c r="A711" s="11"/>
      <c r="B711" s="82"/>
      <c r="C711" s="11"/>
    </row>
    <row r="712" spans="1:3" ht="42" customHeight="1" x14ac:dyDescent="0.25">
      <c r="A712" s="12"/>
      <c r="B712" s="83"/>
      <c r="C712" s="11"/>
    </row>
    <row r="713" spans="1:3" ht="42" customHeight="1" x14ac:dyDescent="0.25">
      <c r="A713" s="11"/>
      <c r="B713" s="82"/>
      <c r="C713" s="11"/>
    </row>
    <row r="714" spans="1:3" ht="42" customHeight="1" x14ac:dyDescent="0.25">
      <c r="A714" s="11"/>
      <c r="B714" s="82"/>
      <c r="C714" s="11"/>
    </row>
    <row r="715" spans="1:3" ht="42" customHeight="1" x14ac:dyDescent="0.25">
      <c r="A715" s="11"/>
      <c r="B715" s="82"/>
      <c r="C715" s="11"/>
    </row>
    <row r="716" spans="1:3" ht="42" customHeight="1" x14ac:dyDescent="0.25">
      <c r="A716" s="11"/>
      <c r="B716" s="82"/>
      <c r="C716" s="11"/>
    </row>
    <row r="717" spans="1:3" ht="42" customHeight="1" x14ac:dyDescent="0.25">
      <c r="A717" s="11"/>
      <c r="B717" s="82"/>
      <c r="C717" s="11"/>
    </row>
    <row r="718" spans="1:3" ht="42" customHeight="1" x14ac:dyDescent="0.25">
      <c r="A718" s="11"/>
      <c r="B718" s="82"/>
      <c r="C718" s="12"/>
    </row>
    <row r="719" spans="1:3" ht="42" customHeight="1" x14ac:dyDescent="0.25">
      <c r="A719" s="11"/>
      <c r="B719" s="82"/>
      <c r="C719" s="11"/>
    </row>
    <row r="720" spans="1:3" ht="42" customHeight="1" x14ac:dyDescent="0.25">
      <c r="A720" s="12"/>
      <c r="B720" s="83"/>
      <c r="C720" s="11"/>
    </row>
    <row r="721" spans="1:3" ht="42" customHeight="1" x14ac:dyDescent="0.25">
      <c r="A721" s="11"/>
      <c r="B721" s="82"/>
      <c r="C721" s="11"/>
    </row>
    <row r="722" spans="1:3" ht="42" customHeight="1" x14ac:dyDescent="0.25">
      <c r="A722" s="11"/>
      <c r="B722" s="82"/>
      <c r="C722" s="11"/>
    </row>
    <row r="723" spans="1:3" ht="42" customHeight="1" x14ac:dyDescent="0.25">
      <c r="A723" s="11"/>
      <c r="B723" s="82"/>
      <c r="C723" s="11"/>
    </row>
    <row r="724" spans="1:3" ht="42" customHeight="1" x14ac:dyDescent="0.25">
      <c r="A724" s="11"/>
      <c r="B724" s="82"/>
      <c r="C724" s="11"/>
    </row>
    <row r="725" spans="1:3" ht="42" customHeight="1" x14ac:dyDescent="0.25">
      <c r="A725" s="11"/>
      <c r="B725" s="82"/>
      <c r="C725" s="11"/>
    </row>
    <row r="726" spans="1:3" ht="42" customHeight="1" x14ac:dyDescent="0.25">
      <c r="A726" s="11"/>
      <c r="B726" s="82"/>
      <c r="C726" s="11"/>
    </row>
    <row r="727" spans="1:3" ht="42" customHeight="1" x14ac:dyDescent="0.25">
      <c r="A727" s="11"/>
      <c r="B727" s="82"/>
      <c r="C727" s="11"/>
    </row>
    <row r="728" spans="1:3" ht="42" customHeight="1" x14ac:dyDescent="0.25">
      <c r="A728" s="11"/>
      <c r="B728" s="82"/>
      <c r="C728" s="11"/>
    </row>
    <row r="729" spans="1:3" ht="42" customHeight="1" x14ac:dyDescent="0.25">
      <c r="A729" s="11"/>
      <c r="B729" s="82"/>
      <c r="C729" s="11"/>
    </row>
    <row r="730" spans="1:3" ht="42" customHeight="1" x14ac:dyDescent="0.25">
      <c r="A730" s="11"/>
      <c r="B730" s="82"/>
      <c r="C730" s="11"/>
    </row>
    <row r="731" spans="1:3" ht="42" customHeight="1" x14ac:dyDescent="0.25">
      <c r="A731" s="11"/>
      <c r="B731" s="82"/>
      <c r="C731" s="11"/>
    </row>
    <row r="732" spans="1:3" ht="42" customHeight="1" x14ac:dyDescent="0.25">
      <c r="A732" s="12"/>
      <c r="B732" s="83"/>
      <c r="C732" s="11"/>
    </row>
    <row r="733" spans="1:3" ht="42" customHeight="1" x14ac:dyDescent="0.25">
      <c r="A733" s="11"/>
      <c r="B733" s="82"/>
      <c r="C733" s="11"/>
    </row>
    <row r="734" spans="1:3" ht="42" customHeight="1" x14ac:dyDescent="0.25">
      <c r="A734" s="11"/>
      <c r="B734" s="82"/>
      <c r="C734" s="12"/>
    </row>
    <row r="735" spans="1:3" ht="42" customHeight="1" x14ac:dyDescent="0.25">
      <c r="A735" s="11"/>
      <c r="B735" s="82"/>
      <c r="C735" s="11"/>
    </row>
    <row r="736" spans="1:3" ht="42" customHeight="1" x14ac:dyDescent="0.25">
      <c r="A736" s="11"/>
      <c r="B736" s="82"/>
      <c r="C736" s="11"/>
    </row>
    <row r="737" spans="1:3" ht="42" customHeight="1" x14ac:dyDescent="0.25">
      <c r="A737" s="11"/>
      <c r="B737" s="82"/>
      <c r="C737" s="11"/>
    </row>
    <row r="738" spans="1:3" ht="42" customHeight="1" x14ac:dyDescent="0.25">
      <c r="A738" s="11"/>
      <c r="B738" s="82"/>
      <c r="C738" s="11"/>
    </row>
    <row r="739" spans="1:3" ht="42" customHeight="1" x14ac:dyDescent="0.25">
      <c r="A739" s="11"/>
      <c r="B739" s="82"/>
      <c r="C739" s="11"/>
    </row>
    <row r="740" spans="1:3" ht="42" customHeight="1" x14ac:dyDescent="0.25">
      <c r="A740" s="11"/>
      <c r="B740" s="82"/>
      <c r="C740" s="11"/>
    </row>
    <row r="741" spans="1:3" ht="42" customHeight="1" x14ac:dyDescent="0.25">
      <c r="A741" s="11"/>
      <c r="B741" s="82"/>
      <c r="C741" s="11"/>
    </row>
    <row r="742" spans="1:3" ht="42" customHeight="1" x14ac:dyDescent="0.25">
      <c r="A742" s="11"/>
      <c r="B742" s="82"/>
      <c r="C742" s="11"/>
    </row>
    <row r="743" spans="1:3" ht="42" customHeight="1" x14ac:dyDescent="0.25">
      <c r="A743" s="11"/>
      <c r="B743" s="82"/>
      <c r="C743" s="11"/>
    </row>
    <row r="744" spans="1:3" ht="42" customHeight="1" x14ac:dyDescent="0.25">
      <c r="A744" s="11"/>
      <c r="B744" s="82"/>
      <c r="C744" s="11"/>
    </row>
    <row r="745" spans="1:3" ht="42" customHeight="1" x14ac:dyDescent="0.25">
      <c r="A745" s="11"/>
      <c r="B745" s="82"/>
      <c r="C745" s="11"/>
    </row>
    <row r="746" spans="1:3" ht="42" customHeight="1" x14ac:dyDescent="0.25">
      <c r="A746" s="11"/>
      <c r="B746" s="82"/>
      <c r="C746" s="11"/>
    </row>
    <row r="747" spans="1:3" ht="42" customHeight="1" x14ac:dyDescent="0.25">
      <c r="A747" s="11"/>
      <c r="B747" s="82"/>
      <c r="C747" s="11"/>
    </row>
    <row r="748" spans="1:3" ht="42" customHeight="1" x14ac:dyDescent="0.25">
      <c r="A748" s="12"/>
      <c r="B748" s="83"/>
      <c r="C748" s="11"/>
    </row>
    <row r="749" spans="1:3" ht="42" customHeight="1" x14ac:dyDescent="0.25">
      <c r="A749" s="11"/>
      <c r="B749" s="82"/>
      <c r="C749" s="11"/>
    </row>
    <row r="750" spans="1:3" ht="42" customHeight="1" x14ac:dyDescent="0.25">
      <c r="A750" s="11"/>
      <c r="B750" s="82"/>
      <c r="C750" s="12"/>
    </row>
    <row r="751" spans="1:3" ht="42" customHeight="1" x14ac:dyDescent="0.25">
      <c r="A751" s="11"/>
      <c r="B751" s="82"/>
      <c r="C751" s="11"/>
    </row>
    <row r="752" spans="1:3" ht="42" customHeight="1" x14ac:dyDescent="0.25">
      <c r="A752" s="11"/>
      <c r="B752" s="82"/>
      <c r="C752" s="11"/>
    </row>
    <row r="753" spans="1:3" ht="42" customHeight="1" x14ac:dyDescent="0.25">
      <c r="A753" s="11"/>
      <c r="B753" s="82"/>
      <c r="C753" s="11"/>
    </row>
    <row r="754" spans="1:3" ht="42" customHeight="1" x14ac:dyDescent="0.25">
      <c r="A754" s="11"/>
      <c r="B754" s="82"/>
      <c r="C754" s="11"/>
    </row>
    <row r="755" spans="1:3" ht="42" customHeight="1" x14ac:dyDescent="0.25">
      <c r="A755" s="11"/>
      <c r="B755" s="82"/>
      <c r="C755" s="11"/>
    </row>
    <row r="756" spans="1:3" ht="42" customHeight="1" x14ac:dyDescent="0.25">
      <c r="A756" s="11"/>
      <c r="B756" s="82"/>
      <c r="C756" s="11"/>
    </row>
    <row r="757" spans="1:3" ht="42" customHeight="1" x14ac:dyDescent="0.25">
      <c r="A757" s="11"/>
      <c r="B757" s="82"/>
      <c r="C757" s="11"/>
    </row>
    <row r="758" spans="1:3" ht="42" customHeight="1" x14ac:dyDescent="0.25">
      <c r="A758" s="11"/>
      <c r="B758" s="82"/>
      <c r="C758" s="11"/>
    </row>
    <row r="759" spans="1:3" ht="42" customHeight="1" x14ac:dyDescent="0.25">
      <c r="A759" s="11"/>
      <c r="B759" s="82"/>
      <c r="C759" s="11"/>
    </row>
    <row r="760" spans="1:3" ht="42" customHeight="1" x14ac:dyDescent="0.25">
      <c r="A760" s="11"/>
      <c r="B760" s="82"/>
      <c r="C760" s="11"/>
    </row>
    <row r="761" spans="1:3" ht="42" customHeight="1" x14ac:dyDescent="0.25">
      <c r="A761" s="11"/>
      <c r="B761" s="82"/>
      <c r="C761" s="11"/>
    </row>
    <row r="762" spans="1:3" ht="42" customHeight="1" x14ac:dyDescent="0.25">
      <c r="A762" s="11"/>
      <c r="B762" s="82"/>
      <c r="C762" s="11"/>
    </row>
    <row r="763" spans="1:3" ht="42" customHeight="1" x14ac:dyDescent="0.25">
      <c r="A763" s="11"/>
      <c r="B763" s="82"/>
      <c r="C763" s="11"/>
    </row>
    <row r="764" spans="1:3" ht="42" customHeight="1" x14ac:dyDescent="0.25">
      <c r="A764" s="12"/>
      <c r="B764" s="83"/>
      <c r="C764" s="11"/>
    </row>
    <row r="765" spans="1:3" ht="42" customHeight="1" x14ac:dyDescent="0.25">
      <c r="A765" s="11"/>
      <c r="B765" s="82"/>
      <c r="C765" s="11"/>
    </row>
    <row r="766" spans="1:3" ht="42" customHeight="1" x14ac:dyDescent="0.25">
      <c r="A766" s="11"/>
      <c r="B766" s="82"/>
      <c r="C766" s="12"/>
    </row>
    <row r="767" spans="1:3" ht="42" customHeight="1" x14ac:dyDescent="0.25">
      <c r="A767" s="11"/>
      <c r="B767" s="82"/>
      <c r="C767" s="11"/>
    </row>
    <row r="768" spans="1:3" ht="42" customHeight="1" x14ac:dyDescent="0.25">
      <c r="A768" s="11"/>
      <c r="B768" s="82"/>
      <c r="C768" s="11"/>
    </row>
    <row r="769" spans="1:3" ht="42" customHeight="1" x14ac:dyDescent="0.25">
      <c r="A769" s="11"/>
      <c r="B769" s="82"/>
      <c r="C769" s="11"/>
    </row>
    <row r="770" spans="1:3" ht="42" customHeight="1" x14ac:dyDescent="0.25">
      <c r="A770" s="11"/>
      <c r="B770" s="82"/>
      <c r="C770" s="11"/>
    </row>
    <row r="771" spans="1:3" ht="42" customHeight="1" x14ac:dyDescent="0.25">
      <c r="A771" s="11"/>
      <c r="B771" s="82"/>
      <c r="C771" s="11"/>
    </row>
    <row r="772" spans="1:3" ht="42" customHeight="1" x14ac:dyDescent="0.25">
      <c r="A772" s="11"/>
      <c r="B772" s="82"/>
      <c r="C772" s="11"/>
    </row>
    <row r="773" spans="1:3" ht="42" customHeight="1" x14ac:dyDescent="0.25">
      <c r="A773" s="11"/>
      <c r="B773" s="82"/>
      <c r="C773" s="11"/>
    </row>
    <row r="774" spans="1:3" ht="42" customHeight="1" x14ac:dyDescent="0.25">
      <c r="A774" s="11"/>
      <c r="B774" s="82"/>
      <c r="C774" s="11"/>
    </row>
    <row r="775" spans="1:3" ht="42" customHeight="1" x14ac:dyDescent="0.25">
      <c r="A775" s="11"/>
      <c r="B775" s="82"/>
      <c r="C775" s="11"/>
    </row>
    <row r="776" spans="1:3" ht="42" customHeight="1" x14ac:dyDescent="0.25">
      <c r="A776" s="11"/>
      <c r="B776" s="82"/>
      <c r="C776" s="11"/>
    </row>
    <row r="777" spans="1:3" ht="42" customHeight="1" x14ac:dyDescent="0.25">
      <c r="A777" s="11"/>
      <c r="B777" s="82"/>
      <c r="C777" s="11"/>
    </row>
    <row r="778" spans="1:3" ht="42" customHeight="1" x14ac:dyDescent="0.25">
      <c r="A778" s="11"/>
      <c r="B778" s="82"/>
      <c r="C778" s="11"/>
    </row>
    <row r="779" spans="1:3" ht="42" customHeight="1" x14ac:dyDescent="0.25">
      <c r="A779" s="11"/>
      <c r="B779" s="82"/>
      <c r="C779" s="11"/>
    </row>
    <row r="780" spans="1:3" ht="42" customHeight="1" x14ac:dyDescent="0.25">
      <c r="A780" s="12"/>
      <c r="B780" s="83"/>
      <c r="C780" s="11"/>
    </row>
    <row r="781" spans="1:3" ht="42" customHeight="1" x14ac:dyDescent="0.25">
      <c r="A781" s="11"/>
      <c r="B781" s="82"/>
      <c r="C781" s="11"/>
    </row>
    <row r="782" spans="1:3" ht="42" customHeight="1" x14ac:dyDescent="0.25">
      <c r="A782" s="11"/>
      <c r="B782" s="82"/>
      <c r="C782" s="12"/>
    </row>
    <row r="783" spans="1:3" ht="42" customHeight="1" x14ac:dyDescent="0.25">
      <c r="A783" s="11"/>
      <c r="B783" s="82"/>
      <c r="C783" s="11"/>
    </row>
    <row r="784" spans="1:3" ht="42" customHeight="1" x14ac:dyDescent="0.25">
      <c r="A784" s="11"/>
      <c r="B784" s="82"/>
      <c r="C784" s="11"/>
    </row>
    <row r="785" spans="1:3" ht="42" customHeight="1" x14ac:dyDescent="0.25">
      <c r="A785" s="11"/>
      <c r="B785" s="82"/>
      <c r="C785" s="11"/>
    </row>
    <row r="786" spans="1:3" ht="42" customHeight="1" x14ac:dyDescent="0.25">
      <c r="A786" s="11"/>
      <c r="B786" s="82"/>
      <c r="C786" s="12"/>
    </row>
    <row r="787" spans="1:3" ht="42" customHeight="1" x14ac:dyDescent="0.25">
      <c r="A787" s="11"/>
      <c r="B787" s="82"/>
      <c r="C787" s="11"/>
    </row>
    <row r="788" spans="1:3" ht="42" customHeight="1" x14ac:dyDescent="0.25">
      <c r="A788" s="11"/>
      <c r="B788" s="82"/>
      <c r="C788" s="11"/>
    </row>
    <row r="789" spans="1:3" ht="42" customHeight="1" x14ac:dyDescent="0.25">
      <c r="A789" s="11"/>
      <c r="B789" s="82"/>
      <c r="C789" s="11"/>
    </row>
    <row r="790" spans="1:3" ht="42" customHeight="1" x14ac:dyDescent="0.25">
      <c r="A790" s="11"/>
      <c r="B790" s="82"/>
      <c r="C790" s="11"/>
    </row>
    <row r="791" spans="1:3" ht="42" customHeight="1" x14ac:dyDescent="0.25">
      <c r="A791" s="11"/>
      <c r="B791" s="82"/>
      <c r="C791" s="11"/>
    </row>
    <row r="792" spans="1:3" ht="42" customHeight="1" x14ac:dyDescent="0.25">
      <c r="A792" s="11"/>
      <c r="B792" s="82"/>
      <c r="C792" s="11"/>
    </row>
    <row r="793" spans="1:3" ht="42" customHeight="1" x14ac:dyDescent="0.25">
      <c r="A793" s="11"/>
      <c r="B793" s="82"/>
      <c r="C793" s="11"/>
    </row>
    <row r="794" spans="1:3" ht="42" customHeight="1" x14ac:dyDescent="0.25">
      <c r="A794" s="11"/>
      <c r="B794" s="82"/>
      <c r="C794" s="11"/>
    </row>
    <row r="795" spans="1:3" ht="42" customHeight="1" x14ac:dyDescent="0.25">
      <c r="A795" s="11"/>
      <c r="B795" s="82"/>
      <c r="C795" s="11"/>
    </row>
    <row r="796" spans="1:3" ht="42" customHeight="1" x14ac:dyDescent="0.25">
      <c r="A796" s="12"/>
      <c r="B796" s="83"/>
      <c r="C796" s="11"/>
    </row>
    <row r="797" spans="1:3" ht="42" customHeight="1" x14ac:dyDescent="0.25">
      <c r="A797" s="11"/>
      <c r="B797" s="82"/>
      <c r="C797" s="11"/>
    </row>
    <row r="798" spans="1:3" ht="42" customHeight="1" x14ac:dyDescent="0.25">
      <c r="A798" s="11"/>
      <c r="B798" s="82"/>
      <c r="C798" s="11"/>
    </row>
    <row r="799" spans="1:3" ht="42" customHeight="1" x14ac:dyDescent="0.25">
      <c r="A799" s="11"/>
      <c r="B799" s="82"/>
      <c r="C799" s="11"/>
    </row>
    <row r="800" spans="1:3" ht="42" customHeight="1" x14ac:dyDescent="0.25">
      <c r="A800" s="12"/>
      <c r="B800" s="83"/>
      <c r="C800" s="11"/>
    </row>
    <row r="801" spans="1:3" ht="42" customHeight="1" x14ac:dyDescent="0.25">
      <c r="A801" s="11"/>
      <c r="B801" s="82"/>
      <c r="C801" s="11"/>
    </row>
    <row r="802" spans="1:3" ht="42" customHeight="1" x14ac:dyDescent="0.25">
      <c r="A802" s="11"/>
      <c r="B802" s="82"/>
      <c r="C802" s="11"/>
    </row>
    <row r="803" spans="1:3" ht="42" customHeight="1" x14ac:dyDescent="0.25">
      <c r="A803" s="11"/>
      <c r="B803" s="82"/>
      <c r="C803" s="11"/>
    </row>
    <row r="804" spans="1:3" ht="42" customHeight="1" x14ac:dyDescent="0.25">
      <c r="A804" s="11"/>
      <c r="B804" s="82"/>
      <c r="C804" s="11"/>
    </row>
    <row r="805" spans="1:3" ht="42" customHeight="1" x14ac:dyDescent="0.25">
      <c r="A805" s="11"/>
      <c r="B805" s="82"/>
      <c r="C805" s="11"/>
    </row>
    <row r="806" spans="1:3" ht="42" customHeight="1" x14ac:dyDescent="0.25">
      <c r="A806" s="11"/>
      <c r="B806" s="82"/>
      <c r="C806" s="11"/>
    </row>
    <row r="807" spans="1:3" ht="42" customHeight="1" x14ac:dyDescent="0.25">
      <c r="A807" s="11"/>
      <c r="B807" s="82"/>
      <c r="C807" s="11"/>
    </row>
    <row r="808" spans="1:3" ht="42" customHeight="1" x14ac:dyDescent="0.25">
      <c r="A808" s="11"/>
      <c r="B808" s="82"/>
      <c r="C808" s="11"/>
    </row>
    <row r="809" spans="1:3" ht="42" customHeight="1" x14ac:dyDescent="0.25">
      <c r="A809" s="11"/>
      <c r="B809" s="82"/>
      <c r="C809" s="11"/>
    </row>
    <row r="810" spans="1:3" ht="42" customHeight="1" x14ac:dyDescent="0.25">
      <c r="A810" s="11"/>
      <c r="B810" s="82"/>
      <c r="C810" s="12"/>
    </row>
    <row r="811" spans="1:3" ht="42" customHeight="1" x14ac:dyDescent="0.25">
      <c r="A811" s="11"/>
      <c r="B811" s="82"/>
      <c r="C811" s="11"/>
    </row>
    <row r="812" spans="1:3" ht="42" customHeight="1" x14ac:dyDescent="0.25">
      <c r="A812" s="11"/>
      <c r="B812" s="82"/>
      <c r="C812" s="11"/>
    </row>
    <row r="813" spans="1:3" ht="42" customHeight="1" x14ac:dyDescent="0.25">
      <c r="A813" s="11"/>
      <c r="B813" s="82"/>
      <c r="C813" s="11"/>
    </row>
    <row r="814" spans="1:3" ht="42" customHeight="1" x14ac:dyDescent="0.25">
      <c r="A814" s="11"/>
      <c r="B814" s="82"/>
      <c r="C814" s="11"/>
    </row>
    <row r="815" spans="1:3" ht="42" customHeight="1" x14ac:dyDescent="0.25">
      <c r="A815" s="11"/>
      <c r="B815" s="82"/>
      <c r="C815" s="11"/>
    </row>
    <row r="816" spans="1:3" ht="42" customHeight="1" x14ac:dyDescent="0.25">
      <c r="A816" s="11"/>
      <c r="B816" s="82"/>
      <c r="C816" s="11"/>
    </row>
    <row r="817" spans="1:3" ht="42" customHeight="1" x14ac:dyDescent="0.25">
      <c r="A817" s="11"/>
      <c r="B817" s="82"/>
      <c r="C817" s="11"/>
    </row>
    <row r="818" spans="1:3" ht="42" customHeight="1" x14ac:dyDescent="0.25">
      <c r="A818" s="11"/>
      <c r="B818" s="82"/>
      <c r="C818" s="11"/>
    </row>
    <row r="819" spans="1:3" ht="42" customHeight="1" x14ac:dyDescent="0.25">
      <c r="A819" s="11"/>
      <c r="B819" s="82"/>
      <c r="C819" s="11"/>
    </row>
    <row r="820" spans="1:3" ht="42" customHeight="1" x14ac:dyDescent="0.25">
      <c r="A820" s="11"/>
      <c r="B820" s="82"/>
      <c r="C820" s="11"/>
    </row>
    <row r="821" spans="1:3" ht="42" customHeight="1" x14ac:dyDescent="0.25">
      <c r="A821" s="11"/>
      <c r="B821" s="82"/>
      <c r="C821" s="11"/>
    </row>
    <row r="822" spans="1:3" ht="42" customHeight="1" x14ac:dyDescent="0.25">
      <c r="A822" s="11"/>
      <c r="B822" s="82"/>
      <c r="C822" s="11"/>
    </row>
    <row r="823" spans="1:3" ht="42" customHeight="1" x14ac:dyDescent="0.25">
      <c r="A823" s="11"/>
      <c r="B823" s="82"/>
      <c r="C823" s="11"/>
    </row>
    <row r="824" spans="1:3" ht="42" customHeight="1" x14ac:dyDescent="0.25">
      <c r="A824" s="12"/>
      <c r="B824" s="83"/>
      <c r="C824" s="11"/>
    </row>
    <row r="825" spans="1:3" ht="42" customHeight="1" x14ac:dyDescent="0.25">
      <c r="A825" s="11"/>
      <c r="B825" s="82"/>
      <c r="C825" s="11"/>
    </row>
    <row r="826" spans="1:3" ht="42" customHeight="1" x14ac:dyDescent="0.25">
      <c r="A826" s="11"/>
      <c r="B826" s="82"/>
      <c r="C826" s="11"/>
    </row>
    <row r="827" spans="1:3" ht="42" customHeight="1" x14ac:dyDescent="0.25">
      <c r="A827" s="11"/>
      <c r="B827" s="82"/>
      <c r="C827" s="11"/>
    </row>
    <row r="828" spans="1:3" ht="42" customHeight="1" x14ac:dyDescent="0.25">
      <c r="A828" s="11"/>
      <c r="B828" s="82"/>
      <c r="C828" s="11"/>
    </row>
    <row r="829" spans="1:3" ht="42" customHeight="1" x14ac:dyDescent="0.25">
      <c r="A829" s="11"/>
      <c r="B829" s="82"/>
      <c r="C829" s="11"/>
    </row>
    <row r="830" spans="1:3" ht="42" customHeight="1" x14ac:dyDescent="0.25">
      <c r="A830" s="11"/>
      <c r="B830" s="82"/>
      <c r="C830" s="11"/>
    </row>
    <row r="831" spans="1:3" ht="42" customHeight="1" x14ac:dyDescent="0.25">
      <c r="A831" s="11"/>
      <c r="B831" s="82"/>
      <c r="C831" s="11"/>
    </row>
    <row r="832" spans="1:3" ht="42" customHeight="1" x14ac:dyDescent="0.25">
      <c r="A832" s="11"/>
      <c r="B832" s="82"/>
      <c r="C832" s="11"/>
    </row>
    <row r="833" spans="1:3" ht="42" customHeight="1" x14ac:dyDescent="0.25">
      <c r="A833" s="11"/>
      <c r="B833" s="82"/>
      <c r="C833" s="11"/>
    </row>
    <row r="834" spans="1:3" ht="42" customHeight="1" x14ac:dyDescent="0.25">
      <c r="A834" s="11"/>
      <c r="B834" s="82"/>
      <c r="C834" s="12"/>
    </row>
    <row r="835" spans="1:3" ht="42" customHeight="1" x14ac:dyDescent="0.25">
      <c r="A835" s="11"/>
      <c r="B835" s="82"/>
      <c r="C835" s="11"/>
    </row>
    <row r="836" spans="1:3" ht="42" customHeight="1" x14ac:dyDescent="0.25">
      <c r="A836" s="11"/>
      <c r="B836" s="82"/>
      <c r="C836" s="11"/>
    </row>
    <row r="837" spans="1:3" ht="42" customHeight="1" x14ac:dyDescent="0.25">
      <c r="A837" s="11"/>
      <c r="B837" s="82"/>
      <c r="C837" s="11"/>
    </row>
    <row r="838" spans="1:3" ht="42" customHeight="1" x14ac:dyDescent="0.25">
      <c r="A838" s="11"/>
      <c r="B838" s="82"/>
      <c r="C838" s="12"/>
    </row>
    <row r="839" spans="1:3" ht="42" customHeight="1" x14ac:dyDescent="0.25">
      <c r="A839" s="11"/>
      <c r="B839" s="82"/>
      <c r="C839" s="11"/>
    </row>
    <row r="840" spans="1:3" ht="42" customHeight="1" x14ac:dyDescent="0.25">
      <c r="A840" s="11"/>
      <c r="B840" s="82"/>
      <c r="C840" s="11"/>
    </row>
    <row r="841" spans="1:3" ht="42" customHeight="1" x14ac:dyDescent="0.25">
      <c r="A841" s="11"/>
      <c r="B841" s="82"/>
      <c r="C841" s="11"/>
    </row>
    <row r="842" spans="1:3" ht="42" customHeight="1" x14ac:dyDescent="0.25">
      <c r="A842" s="11"/>
      <c r="B842" s="82"/>
      <c r="C842" s="12"/>
    </row>
    <row r="843" spans="1:3" ht="42" customHeight="1" x14ac:dyDescent="0.25">
      <c r="A843" s="11"/>
      <c r="B843" s="82"/>
      <c r="C843" s="11"/>
    </row>
    <row r="844" spans="1:3" ht="42" customHeight="1" x14ac:dyDescent="0.25">
      <c r="A844" s="11"/>
      <c r="B844" s="82"/>
      <c r="C844" s="11"/>
    </row>
    <row r="845" spans="1:3" ht="42" customHeight="1" x14ac:dyDescent="0.25">
      <c r="A845" s="11"/>
      <c r="B845" s="82"/>
      <c r="C845" s="11"/>
    </row>
    <row r="846" spans="1:3" ht="42" customHeight="1" x14ac:dyDescent="0.25">
      <c r="A846" s="11"/>
      <c r="B846" s="82"/>
      <c r="C846" s="12"/>
    </row>
    <row r="847" spans="1:3" ht="42" customHeight="1" x14ac:dyDescent="0.25">
      <c r="A847" s="11"/>
      <c r="B847" s="82"/>
      <c r="C847" s="11"/>
    </row>
    <row r="848" spans="1:3" ht="42" customHeight="1" x14ac:dyDescent="0.25">
      <c r="A848" s="12"/>
      <c r="B848" s="83"/>
      <c r="C848" s="11"/>
    </row>
    <row r="849" spans="1:3" ht="42" customHeight="1" x14ac:dyDescent="0.25">
      <c r="A849" s="11"/>
      <c r="B849" s="82"/>
      <c r="C849" s="11"/>
    </row>
    <row r="850" spans="1:3" ht="42" customHeight="1" x14ac:dyDescent="0.25">
      <c r="A850" s="11"/>
      <c r="B850" s="82"/>
      <c r="C850" s="12"/>
    </row>
    <row r="851" spans="1:3" ht="42" customHeight="1" x14ac:dyDescent="0.25">
      <c r="A851" s="11"/>
      <c r="B851" s="82"/>
      <c r="C851" s="11"/>
    </row>
    <row r="852" spans="1:3" ht="42" customHeight="1" x14ac:dyDescent="0.25">
      <c r="A852" s="12"/>
      <c r="B852" s="83"/>
      <c r="C852" s="11"/>
    </row>
    <row r="853" spans="1:3" ht="42" customHeight="1" x14ac:dyDescent="0.25">
      <c r="A853" s="11"/>
      <c r="B853" s="82"/>
      <c r="C853" s="11"/>
    </row>
    <row r="854" spans="1:3" ht="42" customHeight="1" x14ac:dyDescent="0.25">
      <c r="A854" s="11"/>
      <c r="B854" s="82"/>
      <c r="C854" s="12"/>
    </row>
    <row r="855" spans="1:3" ht="42" customHeight="1" x14ac:dyDescent="0.25">
      <c r="A855" s="11"/>
      <c r="B855" s="82"/>
      <c r="C855" s="11"/>
    </row>
    <row r="856" spans="1:3" ht="42" customHeight="1" x14ac:dyDescent="0.25">
      <c r="A856" s="12"/>
      <c r="B856" s="83"/>
      <c r="C856" s="11"/>
    </row>
    <row r="857" spans="1:3" ht="42" customHeight="1" x14ac:dyDescent="0.25">
      <c r="A857" s="11"/>
      <c r="B857" s="82"/>
      <c r="C857" s="11"/>
    </row>
    <row r="858" spans="1:3" ht="42" customHeight="1" x14ac:dyDescent="0.25">
      <c r="A858" s="11"/>
      <c r="B858" s="82"/>
      <c r="C858" s="11"/>
    </row>
    <row r="859" spans="1:3" ht="42" customHeight="1" x14ac:dyDescent="0.25">
      <c r="A859" s="11"/>
      <c r="B859" s="82"/>
      <c r="C859" s="11"/>
    </row>
    <row r="860" spans="1:3" ht="42" customHeight="1" x14ac:dyDescent="0.25">
      <c r="A860" s="12"/>
      <c r="B860" s="83"/>
      <c r="C860" s="11"/>
    </row>
    <row r="861" spans="1:3" ht="42" customHeight="1" x14ac:dyDescent="0.25">
      <c r="A861" s="11"/>
      <c r="B861" s="82"/>
      <c r="C861" s="11"/>
    </row>
    <row r="862" spans="1:3" ht="42" customHeight="1" x14ac:dyDescent="0.25">
      <c r="A862" s="11"/>
      <c r="B862" s="82"/>
      <c r="C862" s="12"/>
    </row>
    <row r="863" spans="1:3" ht="42" customHeight="1" x14ac:dyDescent="0.25">
      <c r="A863" s="11"/>
      <c r="B863" s="82"/>
      <c r="C863" s="11"/>
    </row>
    <row r="864" spans="1:3" ht="42" customHeight="1" x14ac:dyDescent="0.25">
      <c r="A864" s="12"/>
      <c r="B864" s="83"/>
      <c r="C864" s="11"/>
    </row>
    <row r="865" spans="1:3" ht="42" customHeight="1" x14ac:dyDescent="0.25">
      <c r="A865" s="11"/>
      <c r="B865" s="82"/>
      <c r="C865" s="11"/>
    </row>
    <row r="866" spans="1:3" ht="42" customHeight="1" x14ac:dyDescent="0.25">
      <c r="A866" s="11"/>
      <c r="B866" s="82"/>
      <c r="C866" s="11"/>
    </row>
    <row r="867" spans="1:3" ht="42" customHeight="1" x14ac:dyDescent="0.25">
      <c r="A867" s="11"/>
      <c r="B867" s="82"/>
      <c r="C867" s="11"/>
    </row>
    <row r="868" spans="1:3" ht="42" customHeight="1" x14ac:dyDescent="0.25">
      <c r="A868" s="12"/>
      <c r="B868" s="83"/>
      <c r="C868" s="11"/>
    </row>
    <row r="869" spans="1:3" ht="42" customHeight="1" x14ac:dyDescent="0.25">
      <c r="A869" s="11"/>
      <c r="B869" s="82"/>
      <c r="C869" s="11"/>
    </row>
    <row r="870" spans="1:3" ht="42" customHeight="1" x14ac:dyDescent="0.25">
      <c r="A870" s="11"/>
      <c r="B870" s="82"/>
      <c r="C870" s="11"/>
    </row>
    <row r="871" spans="1:3" ht="42" customHeight="1" x14ac:dyDescent="0.25">
      <c r="A871" s="11"/>
      <c r="B871" s="82"/>
      <c r="C871" s="11"/>
    </row>
    <row r="872" spans="1:3" ht="42" customHeight="1" x14ac:dyDescent="0.25">
      <c r="A872" s="11"/>
      <c r="B872" s="82"/>
      <c r="C872" s="11"/>
    </row>
    <row r="873" spans="1:3" ht="42" customHeight="1" x14ac:dyDescent="0.25">
      <c r="A873" s="11"/>
      <c r="B873" s="82"/>
      <c r="C873" s="11"/>
    </row>
    <row r="874" spans="1:3" ht="42" customHeight="1" x14ac:dyDescent="0.25">
      <c r="A874" s="11"/>
      <c r="B874" s="82"/>
      <c r="C874" s="11"/>
    </row>
    <row r="875" spans="1:3" ht="42" customHeight="1" x14ac:dyDescent="0.25">
      <c r="A875" s="11"/>
      <c r="B875" s="82"/>
      <c r="C875" s="11"/>
    </row>
    <row r="876" spans="1:3" ht="42" customHeight="1" x14ac:dyDescent="0.25">
      <c r="A876" s="12"/>
      <c r="B876" s="83"/>
      <c r="C876" s="11"/>
    </row>
    <row r="877" spans="1:3" ht="42" customHeight="1" x14ac:dyDescent="0.25">
      <c r="A877" s="11"/>
      <c r="B877" s="82"/>
      <c r="C877" s="11"/>
    </row>
    <row r="878" spans="1:3" ht="42" customHeight="1" x14ac:dyDescent="0.25">
      <c r="A878" s="11"/>
      <c r="B878" s="82"/>
      <c r="C878" s="11"/>
    </row>
    <row r="879" spans="1:3" ht="42" customHeight="1" x14ac:dyDescent="0.25">
      <c r="A879" s="11"/>
      <c r="B879" s="82"/>
      <c r="C879" s="11"/>
    </row>
    <row r="880" spans="1:3" ht="42" customHeight="1" x14ac:dyDescent="0.25">
      <c r="A880" s="11"/>
      <c r="B880" s="82"/>
      <c r="C880" s="11"/>
    </row>
    <row r="881" spans="1:3" ht="42" customHeight="1" x14ac:dyDescent="0.25">
      <c r="A881" s="11"/>
      <c r="B881" s="82"/>
      <c r="C881" s="11"/>
    </row>
    <row r="882" spans="1:3" ht="42" customHeight="1" x14ac:dyDescent="0.25">
      <c r="A882" s="11"/>
      <c r="B882" s="82"/>
      <c r="C882" s="12"/>
    </row>
    <row r="883" spans="1:3" ht="42" customHeight="1" x14ac:dyDescent="0.25">
      <c r="A883" s="11"/>
      <c r="B883" s="82"/>
      <c r="C883" s="11"/>
    </row>
    <row r="884" spans="1:3" ht="42" customHeight="1" x14ac:dyDescent="0.25">
      <c r="A884" s="11"/>
      <c r="B884" s="82"/>
      <c r="C884" s="11"/>
    </row>
    <row r="885" spans="1:3" ht="42" customHeight="1" x14ac:dyDescent="0.25">
      <c r="A885" s="11"/>
      <c r="B885" s="82"/>
      <c r="C885" s="11"/>
    </row>
    <row r="886" spans="1:3" ht="42" customHeight="1" x14ac:dyDescent="0.25">
      <c r="A886" s="11"/>
      <c r="B886" s="82"/>
      <c r="C886" s="12"/>
    </row>
    <row r="887" spans="1:3" ht="42" customHeight="1" x14ac:dyDescent="0.25">
      <c r="A887" s="11"/>
      <c r="B887" s="82"/>
      <c r="C887" s="11"/>
    </row>
    <row r="888" spans="1:3" ht="42" customHeight="1" x14ac:dyDescent="0.25">
      <c r="A888" s="11"/>
      <c r="B888" s="82"/>
      <c r="C888" s="11"/>
    </row>
    <row r="889" spans="1:3" ht="42" customHeight="1" x14ac:dyDescent="0.25">
      <c r="A889" s="11"/>
      <c r="B889" s="82"/>
      <c r="C889" s="11"/>
    </row>
    <row r="890" spans="1:3" ht="42" customHeight="1" x14ac:dyDescent="0.25">
      <c r="A890" s="11"/>
      <c r="B890" s="82"/>
      <c r="C890" s="12"/>
    </row>
    <row r="891" spans="1:3" ht="42" customHeight="1" x14ac:dyDescent="0.25">
      <c r="A891" s="11"/>
      <c r="B891" s="82"/>
      <c r="C891" s="11"/>
    </row>
    <row r="892" spans="1:3" ht="42" customHeight="1" x14ac:dyDescent="0.25">
      <c r="A892" s="11"/>
      <c r="B892" s="82"/>
      <c r="C892" s="11"/>
    </row>
    <row r="893" spans="1:3" ht="42" customHeight="1" x14ac:dyDescent="0.25">
      <c r="A893" s="11"/>
      <c r="B893" s="82"/>
      <c r="C893" s="11"/>
    </row>
    <row r="894" spans="1:3" ht="42" customHeight="1" x14ac:dyDescent="0.25">
      <c r="A894" s="11"/>
      <c r="B894" s="82"/>
      <c r="C894" s="11"/>
    </row>
    <row r="895" spans="1:3" ht="42" customHeight="1" x14ac:dyDescent="0.25">
      <c r="A895" s="11"/>
      <c r="B895" s="82"/>
      <c r="C895" s="11"/>
    </row>
    <row r="896" spans="1:3" ht="42" customHeight="1" x14ac:dyDescent="0.25">
      <c r="A896" s="12"/>
      <c r="B896" s="83"/>
      <c r="C896" s="11"/>
    </row>
    <row r="897" spans="1:3" ht="42" customHeight="1" x14ac:dyDescent="0.25">
      <c r="A897" s="11"/>
      <c r="B897" s="82"/>
      <c r="C897" s="11"/>
    </row>
    <row r="898" spans="1:3" ht="42" customHeight="1" x14ac:dyDescent="0.25">
      <c r="A898" s="11"/>
      <c r="B898" s="82"/>
      <c r="C898" s="12"/>
    </row>
    <row r="899" spans="1:3" ht="42" customHeight="1" x14ac:dyDescent="0.25">
      <c r="A899" s="11"/>
      <c r="B899" s="82"/>
      <c r="C899" s="11"/>
    </row>
    <row r="900" spans="1:3" ht="42" customHeight="1" x14ac:dyDescent="0.25">
      <c r="A900" s="12"/>
      <c r="B900" s="83"/>
      <c r="C900" s="11"/>
    </row>
    <row r="901" spans="1:3" ht="42" customHeight="1" x14ac:dyDescent="0.25">
      <c r="A901" s="11"/>
      <c r="B901" s="82"/>
      <c r="C901" s="11"/>
    </row>
    <row r="902" spans="1:3" ht="42" customHeight="1" x14ac:dyDescent="0.25">
      <c r="A902" s="11"/>
      <c r="B902" s="82"/>
      <c r="C902" s="11"/>
    </row>
    <row r="903" spans="1:3" ht="42" customHeight="1" x14ac:dyDescent="0.25">
      <c r="A903" s="11"/>
      <c r="B903" s="82"/>
      <c r="C903" s="11"/>
    </row>
    <row r="904" spans="1:3" ht="42" customHeight="1" x14ac:dyDescent="0.25">
      <c r="A904" s="12"/>
      <c r="B904" s="83"/>
      <c r="C904" s="11"/>
    </row>
    <row r="905" spans="1:3" ht="42" customHeight="1" x14ac:dyDescent="0.25">
      <c r="A905" s="11"/>
      <c r="B905" s="82"/>
      <c r="C905" s="11"/>
    </row>
    <row r="906" spans="1:3" ht="42" customHeight="1" x14ac:dyDescent="0.25">
      <c r="A906" s="11"/>
      <c r="B906" s="82"/>
      <c r="C906" s="11"/>
    </row>
    <row r="907" spans="1:3" ht="42" customHeight="1" x14ac:dyDescent="0.25">
      <c r="A907" s="11"/>
      <c r="B907" s="82"/>
      <c r="C907" s="11"/>
    </row>
    <row r="908" spans="1:3" ht="42" customHeight="1" x14ac:dyDescent="0.25">
      <c r="A908" s="11"/>
      <c r="B908" s="82"/>
      <c r="C908" s="11"/>
    </row>
    <row r="909" spans="1:3" ht="42" customHeight="1" x14ac:dyDescent="0.25">
      <c r="A909" s="11"/>
      <c r="B909" s="82"/>
      <c r="C909" s="11"/>
    </row>
    <row r="910" spans="1:3" ht="42" customHeight="1" x14ac:dyDescent="0.25">
      <c r="A910" s="11"/>
      <c r="B910" s="82"/>
      <c r="C910" s="12"/>
    </row>
    <row r="911" spans="1:3" ht="42" customHeight="1" x14ac:dyDescent="0.25">
      <c r="A911" s="11"/>
      <c r="B911" s="82"/>
      <c r="C911" s="11"/>
    </row>
    <row r="912" spans="1:3" ht="42" customHeight="1" x14ac:dyDescent="0.25">
      <c r="A912" s="12"/>
      <c r="B912" s="83"/>
      <c r="C912" s="11"/>
    </row>
    <row r="913" spans="1:3" ht="42" customHeight="1" x14ac:dyDescent="0.25">
      <c r="A913" s="11"/>
      <c r="B913" s="82"/>
      <c r="C913" s="11"/>
    </row>
    <row r="914" spans="1:3" ht="42" customHeight="1" x14ac:dyDescent="0.25">
      <c r="A914" s="11"/>
      <c r="B914" s="82"/>
      <c r="C914" s="11"/>
    </row>
    <row r="915" spans="1:3" ht="42" customHeight="1" x14ac:dyDescent="0.25">
      <c r="A915" s="11"/>
      <c r="B915" s="82"/>
      <c r="C915" s="11"/>
    </row>
    <row r="916" spans="1:3" ht="42" customHeight="1" x14ac:dyDescent="0.25">
      <c r="A916" s="11"/>
      <c r="B916" s="82"/>
      <c r="C916" s="11"/>
    </row>
    <row r="917" spans="1:3" ht="42" customHeight="1" x14ac:dyDescent="0.25">
      <c r="A917" s="11"/>
      <c r="B917" s="82"/>
      <c r="C917" s="11"/>
    </row>
    <row r="918" spans="1:3" ht="42" customHeight="1" x14ac:dyDescent="0.25">
      <c r="A918" s="11"/>
      <c r="B918" s="82"/>
      <c r="C918" s="12"/>
    </row>
    <row r="919" spans="1:3" ht="42" customHeight="1" x14ac:dyDescent="0.25">
      <c r="A919" s="11"/>
      <c r="B919" s="82"/>
      <c r="C919" s="11"/>
    </row>
    <row r="920" spans="1:3" ht="42" customHeight="1" x14ac:dyDescent="0.25">
      <c r="A920" s="11"/>
      <c r="B920" s="82"/>
      <c r="C920" s="11"/>
    </row>
    <row r="921" spans="1:3" ht="42" customHeight="1" x14ac:dyDescent="0.25">
      <c r="A921" s="11"/>
      <c r="B921" s="82"/>
      <c r="C921" s="11"/>
    </row>
    <row r="922" spans="1:3" ht="42" customHeight="1" x14ac:dyDescent="0.25">
      <c r="A922" s="11"/>
      <c r="B922" s="82"/>
      <c r="C922" s="11"/>
    </row>
    <row r="923" spans="1:3" ht="42" customHeight="1" x14ac:dyDescent="0.25">
      <c r="A923" s="11"/>
      <c r="B923" s="82"/>
      <c r="C923" s="11"/>
    </row>
    <row r="924" spans="1:3" ht="42" customHeight="1" x14ac:dyDescent="0.25">
      <c r="A924" s="12"/>
      <c r="B924" s="83"/>
      <c r="C924" s="11"/>
    </row>
    <row r="925" spans="1:3" ht="42" customHeight="1" x14ac:dyDescent="0.25">
      <c r="A925" s="11"/>
      <c r="B925" s="82"/>
      <c r="C925" s="11"/>
    </row>
    <row r="926" spans="1:3" ht="42" customHeight="1" x14ac:dyDescent="0.25">
      <c r="A926" s="11"/>
      <c r="B926" s="82"/>
      <c r="C926" s="12"/>
    </row>
    <row r="927" spans="1:3" ht="42" customHeight="1" x14ac:dyDescent="0.25">
      <c r="A927" s="11"/>
      <c r="B927" s="82"/>
      <c r="C927" s="11"/>
    </row>
    <row r="928" spans="1:3" ht="42" customHeight="1" x14ac:dyDescent="0.25">
      <c r="A928" s="11"/>
      <c r="B928" s="82"/>
      <c r="C928" s="11"/>
    </row>
    <row r="929" spans="1:3" ht="42" customHeight="1" x14ac:dyDescent="0.25">
      <c r="A929" s="11"/>
      <c r="B929" s="82"/>
      <c r="C929" s="11"/>
    </row>
    <row r="930" spans="1:3" ht="42" customHeight="1" x14ac:dyDescent="0.25">
      <c r="A930" s="11"/>
      <c r="B930" s="82"/>
      <c r="C930" s="12"/>
    </row>
    <row r="931" spans="1:3" ht="42" customHeight="1" x14ac:dyDescent="0.25">
      <c r="A931" s="11"/>
      <c r="B931" s="82"/>
      <c r="C931" s="11"/>
    </row>
    <row r="932" spans="1:3" ht="42" customHeight="1" x14ac:dyDescent="0.25">
      <c r="A932" s="12"/>
      <c r="B932" s="83"/>
      <c r="C932" s="11"/>
    </row>
    <row r="933" spans="1:3" ht="42" customHeight="1" x14ac:dyDescent="0.25">
      <c r="A933" s="11"/>
      <c r="B933" s="82"/>
      <c r="C933" s="11"/>
    </row>
    <row r="934" spans="1:3" ht="42" customHeight="1" x14ac:dyDescent="0.25">
      <c r="A934" s="11"/>
      <c r="B934" s="82"/>
      <c r="C934" s="12"/>
    </row>
    <row r="935" spans="1:3" ht="42" customHeight="1" x14ac:dyDescent="0.25">
      <c r="A935" s="11"/>
      <c r="B935" s="82"/>
      <c r="C935" s="11"/>
    </row>
    <row r="936" spans="1:3" ht="42" customHeight="1" x14ac:dyDescent="0.25">
      <c r="A936" s="11"/>
      <c r="B936" s="82"/>
      <c r="C936" s="11"/>
    </row>
    <row r="937" spans="1:3" ht="42" customHeight="1" x14ac:dyDescent="0.25">
      <c r="A937" s="11"/>
      <c r="B937" s="82"/>
      <c r="C937" s="11"/>
    </row>
    <row r="938" spans="1:3" ht="42" customHeight="1" x14ac:dyDescent="0.25">
      <c r="A938" s="11"/>
      <c r="B938" s="82"/>
      <c r="C938" s="12"/>
    </row>
    <row r="939" spans="1:3" ht="42" customHeight="1" x14ac:dyDescent="0.25">
      <c r="A939" s="11"/>
      <c r="B939" s="82"/>
      <c r="C939" s="11"/>
    </row>
    <row r="940" spans="1:3" ht="42" customHeight="1" x14ac:dyDescent="0.25">
      <c r="A940" s="12"/>
      <c r="B940" s="83"/>
      <c r="C940" s="11"/>
    </row>
    <row r="941" spans="1:3" ht="42" customHeight="1" x14ac:dyDescent="0.25">
      <c r="A941" s="11"/>
      <c r="B941" s="82"/>
      <c r="C941" s="11"/>
    </row>
    <row r="942" spans="1:3" ht="42" customHeight="1" x14ac:dyDescent="0.25">
      <c r="A942" s="11"/>
      <c r="B942" s="82"/>
      <c r="C942" s="12"/>
    </row>
    <row r="943" spans="1:3" ht="42" customHeight="1" x14ac:dyDescent="0.25">
      <c r="A943" s="11"/>
      <c r="B943" s="82"/>
      <c r="C943" s="11"/>
    </row>
    <row r="944" spans="1:3" ht="42" customHeight="1" x14ac:dyDescent="0.25">
      <c r="A944" s="12"/>
      <c r="B944" s="83"/>
      <c r="C944" s="11"/>
    </row>
    <row r="945" spans="1:3" ht="42" customHeight="1" x14ac:dyDescent="0.25">
      <c r="A945" s="11"/>
      <c r="B945" s="82"/>
      <c r="C945" s="11"/>
    </row>
    <row r="946" spans="1:3" ht="42" customHeight="1" x14ac:dyDescent="0.25">
      <c r="A946" s="11"/>
      <c r="B946" s="82"/>
      <c r="C946" s="12"/>
    </row>
    <row r="947" spans="1:3" ht="42" customHeight="1" x14ac:dyDescent="0.25">
      <c r="A947" s="11"/>
      <c r="B947" s="82"/>
      <c r="C947" s="11"/>
    </row>
    <row r="948" spans="1:3" ht="42" customHeight="1" x14ac:dyDescent="0.25">
      <c r="A948" s="12"/>
      <c r="B948" s="83"/>
      <c r="C948" s="11"/>
    </row>
    <row r="949" spans="1:3" ht="42" customHeight="1" x14ac:dyDescent="0.25">
      <c r="A949" s="11"/>
      <c r="B949" s="82"/>
      <c r="C949" s="11"/>
    </row>
    <row r="950" spans="1:3" ht="42" customHeight="1" x14ac:dyDescent="0.25">
      <c r="A950" s="11"/>
      <c r="B950" s="82"/>
      <c r="C950" s="12"/>
    </row>
    <row r="951" spans="1:3" ht="42" customHeight="1" x14ac:dyDescent="0.25">
      <c r="A951" s="11"/>
      <c r="B951" s="82"/>
      <c r="C951" s="11"/>
    </row>
    <row r="952" spans="1:3" ht="42" customHeight="1" x14ac:dyDescent="0.25">
      <c r="A952" s="12"/>
      <c r="B952" s="83"/>
      <c r="C952" s="11"/>
    </row>
    <row r="953" spans="1:3" ht="42" customHeight="1" x14ac:dyDescent="0.25">
      <c r="A953" s="11"/>
      <c r="B953" s="82"/>
      <c r="C953" s="11"/>
    </row>
    <row r="954" spans="1:3" ht="42" customHeight="1" x14ac:dyDescent="0.25">
      <c r="A954" s="11"/>
      <c r="B954" s="82"/>
      <c r="C954" s="11"/>
    </row>
    <row r="955" spans="1:3" ht="42" customHeight="1" x14ac:dyDescent="0.25">
      <c r="A955" s="11"/>
      <c r="B955" s="82"/>
      <c r="C955" s="11"/>
    </row>
    <row r="956" spans="1:3" ht="42" customHeight="1" x14ac:dyDescent="0.25">
      <c r="A956" s="12"/>
      <c r="B956" s="83"/>
      <c r="C956" s="11"/>
    </row>
    <row r="957" spans="1:3" ht="42" customHeight="1" x14ac:dyDescent="0.25">
      <c r="A957" s="11"/>
      <c r="B957" s="82"/>
      <c r="C957" s="11"/>
    </row>
    <row r="958" spans="1:3" ht="42" customHeight="1" x14ac:dyDescent="0.25">
      <c r="A958" s="11"/>
      <c r="B958" s="82"/>
      <c r="C958" s="11"/>
    </row>
    <row r="959" spans="1:3" ht="42" customHeight="1" x14ac:dyDescent="0.25">
      <c r="A959" s="11"/>
      <c r="B959" s="82"/>
      <c r="C959" s="11"/>
    </row>
    <row r="960" spans="1:3" ht="42" customHeight="1" x14ac:dyDescent="0.25">
      <c r="A960" s="12"/>
      <c r="B960" s="83"/>
      <c r="C960" s="11"/>
    </row>
    <row r="961" spans="1:3" ht="42" customHeight="1" x14ac:dyDescent="0.25">
      <c r="A961" s="11"/>
      <c r="B961" s="82"/>
      <c r="C961" s="11"/>
    </row>
    <row r="962" spans="1:3" ht="42" customHeight="1" x14ac:dyDescent="0.25">
      <c r="A962" s="11"/>
      <c r="B962" s="82"/>
      <c r="C962" s="12"/>
    </row>
    <row r="963" spans="1:3" ht="42" customHeight="1" x14ac:dyDescent="0.25">
      <c r="A963" s="11"/>
      <c r="B963" s="82"/>
      <c r="C963" s="11"/>
    </row>
    <row r="964" spans="1:3" ht="42" customHeight="1" x14ac:dyDescent="0.25">
      <c r="A964" s="12"/>
      <c r="B964" s="83"/>
      <c r="C964" s="11"/>
    </row>
    <row r="965" spans="1:3" ht="42" customHeight="1" x14ac:dyDescent="0.25">
      <c r="A965" s="11"/>
      <c r="B965" s="82"/>
      <c r="C965" s="11"/>
    </row>
    <row r="966" spans="1:3" ht="42" customHeight="1" x14ac:dyDescent="0.25">
      <c r="A966" s="11"/>
      <c r="B966" s="82"/>
      <c r="C966" s="12"/>
    </row>
    <row r="967" spans="1:3" ht="42" customHeight="1" x14ac:dyDescent="0.25">
      <c r="A967" s="11"/>
      <c r="B967" s="82"/>
      <c r="C967" s="11"/>
    </row>
    <row r="968" spans="1:3" ht="42" customHeight="1" x14ac:dyDescent="0.25">
      <c r="A968" s="11"/>
      <c r="B968" s="82"/>
      <c r="C968" s="11"/>
    </row>
    <row r="969" spans="1:3" ht="42" customHeight="1" x14ac:dyDescent="0.25">
      <c r="A969" s="11"/>
      <c r="B969" s="82"/>
      <c r="C969" s="11"/>
    </row>
    <row r="970" spans="1:3" ht="42" customHeight="1" x14ac:dyDescent="0.25">
      <c r="A970" s="11"/>
      <c r="B970" s="82"/>
      <c r="C970" s="11"/>
    </row>
    <row r="971" spans="1:3" ht="42" customHeight="1" x14ac:dyDescent="0.25">
      <c r="A971" s="11"/>
      <c r="B971" s="82"/>
      <c r="C971" s="11"/>
    </row>
    <row r="972" spans="1:3" ht="42" customHeight="1" x14ac:dyDescent="0.25">
      <c r="A972" s="11"/>
      <c r="B972" s="82"/>
      <c r="C972" s="11"/>
    </row>
    <row r="973" spans="1:3" ht="42" customHeight="1" x14ac:dyDescent="0.25">
      <c r="A973" s="11"/>
      <c r="B973" s="82"/>
      <c r="C973" s="11"/>
    </row>
    <row r="974" spans="1:3" ht="42" customHeight="1" x14ac:dyDescent="0.25">
      <c r="A974" s="11"/>
      <c r="B974" s="82"/>
      <c r="C974" s="11"/>
    </row>
    <row r="975" spans="1:3" ht="42" customHeight="1" x14ac:dyDescent="0.25">
      <c r="A975" s="11"/>
      <c r="B975" s="82"/>
      <c r="C975" s="11"/>
    </row>
    <row r="976" spans="1:3" ht="42" customHeight="1" x14ac:dyDescent="0.25">
      <c r="A976" s="12"/>
      <c r="B976" s="83"/>
      <c r="C976" s="11"/>
    </row>
    <row r="977" spans="1:3" ht="42" customHeight="1" x14ac:dyDescent="0.25">
      <c r="A977" s="11"/>
      <c r="B977" s="82"/>
      <c r="C977" s="11"/>
    </row>
    <row r="978" spans="1:3" ht="42" customHeight="1" x14ac:dyDescent="0.25">
      <c r="A978" s="11"/>
      <c r="B978" s="82"/>
      <c r="C978" s="12"/>
    </row>
    <row r="979" spans="1:3" ht="42" customHeight="1" x14ac:dyDescent="0.25">
      <c r="A979" s="11"/>
      <c r="B979" s="82"/>
      <c r="C979" s="11"/>
    </row>
    <row r="980" spans="1:3" ht="42" customHeight="1" x14ac:dyDescent="0.25">
      <c r="A980" s="12"/>
      <c r="B980" s="83"/>
      <c r="C980" s="11"/>
    </row>
    <row r="981" spans="1:3" ht="42" customHeight="1" x14ac:dyDescent="0.25">
      <c r="A981" s="11"/>
      <c r="B981" s="82"/>
      <c r="C981" s="11"/>
    </row>
    <row r="982" spans="1:3" ht="42" customHeight="1" x14ac:dyDescent="0.25">
      <c r="A982" s="11"/>
      <c r="B982" s="82"/>
      <c r="C982" s="12"/>
    </row>
    <row r="983" spans="1:3" ht="42" customHeight="1" x14ac:dyDescent="0.25">
      <c r="A983" s="11"/>
      <c r="B983" s="82"/>
      <c r="C983" s="11"/>
    </row>
    <row r="984" spans="1:3" ht="42" customHeight="1" x14ac:dyDescent="0.25">
      <c r="A984" s="11"/>
      <c r="B984" s="82"/>
      <c r="C984" s="11"/>
    </row>
    <row r="985" spans="1:3" ht="42" customHeight="1" x14ac:dyDescent="0.25">
      <c r="A985" s="11"/>
      <c r="B985" s="82"/>
      <c r="C985" s="11"/>
    </row>
    <row r="986" spans="1:3" ht="42" customHeight="1" x14ac:dyDescent="0.25">
      <c r="A986" s="11"/>
      <c r="B986" s="82"/>
      <c r="C986" s="11"/>
    </row>
    <row r="987" spans="1:3" ht="42" customHeight="1" x14ac:dyDescent="0.25">
      <c r="A987" s="11"/>
      <c r="B987" s="82"/>
      <c r="C987" s="11"/>
    </row>
    <row r="988" spans="1:3" ht="42" customHeight="1" x14ac:dyDescent="0.25">
      <c r="A988" s="11"/>
      <c r="B988" s="82"/>
      <c r="C988" s="11"/>
    </row>
    <row r="989" spans="1:3" ht="42" customHeight="1" x14ac:dyDescent="0.25">
      <c r="A989" s="11"/>
      <c r="B989" s="82"/>
      <c r="C989" s="11"/>
    </row>
    <row r="990" spans="1:3" ht="42" customHeight="1" x14ac:dyDescent="0.25">
      <c r="A990" s="11"/>
      <c r="B990" s="82"/>
      <c r="C990" s="11"/>
    </row>
    <row r="991" spans="1:3" ht="42" customHeight="1" x14ac:dyDescent="0.25">
      <c r="A991" s="11"/>
      <c r="B991" s="82"/>
      <c r="C991" s="11"/>
    </row>
    <row r="992" spans="1:3" ht="42" customHeight="1" x14ac:dyDescent="0.25">
      <c r="A992" s="12"/>
      <c r="B992" s="83"/>
      <c r="C992" s="11"/>
    </row>
    <row r="993" spans="1:3" ht="42" customHeight="1" x14ac:dyDescent="0.25">
      <c r="A993" s="11"/>
      <c r="B993" s="82"/>
      <c r="C993" s="11"/>
    </row>
    <row r="994" spans="1:3" ht="42" customHeight="1" x14ac:dyDescent="0.25">
      <c r="A994" s="11"/>
      <c r="B994" s="82"/>
      <c r="C994" s="11"/>
    </row>
    <row r="995" spans="1:3" ht="42" customHeight="1" x14ac:dyDescent="0.25">
      <c r="A995" s="11"/>
      <c r="B995" s="82"/>
      <c r="C995" s="11"/>
    </row>
    <row r="996" spans="1:3" ht="42" customHeight="1" x14ac:dyDescent="0.25">
      <c r="A996" s="12"/>
      <c r="B996" s="83"/>
      <c r="C996" s="11"/>
    </row>
    <row r="997" spans="1:3" ht="42" customHeight="1" x14ac:dyDescent="0.25">
      <c r="A997" s="11"/>
      <c r="B997" s="82"/>
      <c r="C997" s="11"/>
    </row>
    <row r="998" spans="1:3" ht="42" customHeight="1" x14ac:dyDescent="0.25">
      <c r="A998" s="11"/>
      <c r="B998" s="82"/>
      <c r="C998" s="12"/>
    </row>
    <row r="999" spans="1:3" ht="42" customHeight="1" x14ac:dyDescent="0.25">
      <c r="A999" s="11"/>
      <c r="B999" s="82"/>
      <c r="C999" s="11"/>
    </row>
    <row r="1000" spans="1:3" ht="42" customHeight="1" x14ac:dyDescent="0.25">
      <c r="A1000" s="11"/>
      <c r="B1000" s="82"/>
      <c r="C1000" s="11"/>
    </row>
    <row r="1001" spans="1:3" ht="42" customHeight="1" x14ac:dyDescent="0.25">
      <c r="A1001" s="11"/>
      <c r="B1001" s="82"/>
      <c r="C1001" s="11"/>
    </row>
    <row r="1002" spans="1:3" ht="42" customHeight="1" x14ac:dyDescent="0.25">
      <c r="A1002" s="11"/>
      <c r="B1002" s="82"/>
      <c r="C1002" s="11"/>
    </row>
    <row r="1003" spans="1:3" ht="42" customHeight="1" x14ac:dyDescent="0.25">
      <c r="A1003" s="11"/>
      <c r="B1003" s="82"/>
      <c r="C1003" s="11"/>
    </row>
    <row r="1004" spans="1:3" ht="42" customHeight="1" x14ac:dyDescent="0.25">
      <c r="A1004" s="11"/>
      <c r="B1004" s="82"/>
      <c r="C1004" s="11"/>
    </row>
    <row r="1005" spans="1:3" ht="42" customHeight="1" x14ac:dyDescent="0.25">
      <c r="A1005" s="11"/>
      <c r="B1005" s="82"/>
      <c r="C1005" s="11"/>
    </row>
    <row r="1006" spans="1:3" ht="42" customHeight="1" x14ac:dyDescent="0.25">
      <c r="A1006" s="11"/>
      <c r="B1006" s="82"/>
      <c r="C1006" s="11"/>
    </row>
    <row r="1007" spans="1:3" ht="42" customHeight="1" x14ac:dyDescent="0.25">
      <c r="A1007" s="11"/>
      <c r="B1007" s="82"/>
      <c r="C1007" s="11"/>
    </row>
    <row r="1008" spans="1:3" ht="42" customHeight="1" x14ac:dyDescent="0.25">
      <c r="A1008" s="11"/>
      <c r="B1008" s="82"/>
      <c r="C1008" s="11"/>
    </row>
    <row r="1009" spans="1:3" ht="42" customHeight="1" x14ac:dyDescent="0.25">
      <c r="A1009" s="11"/>
      <c r="B1009" s="82"/>
      <c r="C1009" s="11"/>
    </row>
    <row r="1010" spans="1:3" ht="42" customHeight="1" x14ac:dyDescent="0.25">
      <c r="A1010" s="11"/>
      <c r="B1010" s="82"/>
      <c r="C1010" s="12"/>
    </row>
    <row r="1011" spans="1:3" ht="42" customHeight="1" x14ac:dyDescent="0.25">
      <c r="A1011" s="11"/>
      <c r="B1011" s="82"/>
      <c r="C1011" s="11"/>
    </row>
    <row r="1012" spans="1:3" ht="42" customHeight="1" x14ac:dyDescent="0.25">
      <c r="A1012" s="12"/>
      <c r="B1012" s="83"/>
      <c r="C1012" s="11"/>
    </row>
    <row r="1013" spans="1:3" ht="42" customHeight="1" x14ac:dyDescent="0.25">
      <c r="A1013" s="11"/>
      <c r="B1013" s="82"/>
      <c r="C1013" s="11"/>
    </row>
    <row r="1014" spans="1:3" ht="42" customHeight="1" x14ac:dyDescent="0.25">
      <c r="A1014" s="11"/>
      <c r="B1014" s="82"/>
      <c r="C1014" s="11"/>
    </row>
    <row r="1015" spans="1:3" ht="42" customHeight="1" x14ac:dyDescent="0.25">
      <c r="A1015" s="11"/>
      <c r="B1015" s="82"/>
      <c r="C1015" s="11"/>
    </row>
    <row r="1016" spans="1:3" ht="42" customHeight="1" x14ac:dyDescent="0.25">
      <c r="A1016" s="11"/>
      <c r="B1016" s="82"/>
      <c r="C1016" s="11"/>
    </row>
    <row r="1017" spans="1:3" ht="42" customHeight="1" x14ac:dyDescent="0.25">
      <c r="A1017" s="11"/>
      <c r="B1017" s="82"/>
      <c r="C1017" s="11"/>
    </row>
    <row r="1018" spans="1:3" ht="42" customHeight="1" x14ac:dyDescent="0.25">
      <c r="A1018" s="11"/>
      <c r="B1018" s="82"/>
      <c r="C1018" s="11"/>
    </row>
    <row r="1019" spans="1:3" ht="42" customHeight="1" x14ac:dyDescent="0.25">
      <c r="A1019" s="11"/>
      <c r="B1019" s="82"/>
      <c r="C1019" s="11"/>
    </row>
    <row r="1020" spans="1:3" ht="42" customHeight="1" x14ac:dyDescent="0.25">
      <c r="A1020" s="11"/>
      <c r="B1020" s="82"/>
      <c r="C1020" s="11"/>
    </row>
    <row r="1021" spans="1:3" ht="42" customHeight="1" x14ac:dyDescent="0.25">
      <c r="A1021" s="11"/>
      <c r="B1021" s="82"/>
      <c r="C1021" s="11"/>
    </row>
    <row r="1022" spans="1:3" ht="42" customHeight="1" x14ac:dyDescent="0.25">
      <c r="A1022" s="11"/>
      <c r="B1022" s="82"/>
      <c r="C1022" s="11"/>
    </row>
    <row r="1023" spans="1:3" ht="42" customHeight="1" x14ac:dyDescent="0.25">
      <c r="A1023" s="11"/>
      <c r="B1023" s="82"/>
      <c r="C1023" s="11"/>
    </row>
    <row r="1024" spans="1:3" ht="42" customHeight="1" x14ac:dyDescent="0.25">
      <c r="A1024" s="12"/>
      <c r="B1024" s="83"/>
      <c r="C1024" s="11"/>
    </row>
    <row r="1025" spans="1:3" ht="42" customHeight="1" x14ac:dyDescent="0.25">
      <c r="A1025" s="11"/>
      <c r="B1025" s="82"/>
      <c r="C1025" s="11"/>
    </row>
    <row r="1026" spans="1:3" ht="42" customHeight="1" x14ac:dyDescent="0.25">
      <c r="A1026" s="11"/>
      <c r="B1026" s="82"/>
      <c r="C1026" s="11"/>
    </row>
    <row r="1027" spans="1:3" ht="42" customHeight="1" x14ac:dyDescent="0.25">
      <c r="A1027" s="11"/>
      <c r="B1027" s="82"/>
      <c r="C1027" s="11"/>
    </row>
    <row r="1028" spans="1:3" ht="42" customHeight="1" x14ac:dyDescent="0.25">
      <c r="A1028" s="11"/>
      <c r="B1028" s="82"/>
      <c r="C1028" s="11"/>
    </row>
    <row r="1029" spans="1:3" ht="42" customHeight="1" x14ac:dyDescent="0.25">
      <c r="A1029" s="11"/>
      <c r="B1029" s="82"/>
      <c r="C1029" s="11"/>
    </row>
    <row r="1030" spans="1:3" ht="42" customHeight="1" x14ac:dyDescent="0.25">
      <c r="A1030" s="11"/>
      <c r="B1030" s="82"/>
      <c r="C1030" s="12"/>
    </row>
    <row r="1031" spans="1:3" ht="42" customHeight="1" x14ac:dyDescent="0.25">
      <c r="A1031" s="11"/>
      <c r="B1031" s="82"/>
      <c r="C1031" s="11"/>
    </row>
    <row r="1032" spans="1:3" ht="42" customHeight="1" x14ac:dyDescent="0.25">
      <c r="A1032" s="11"/>
      <c r="B1032" s="82"/>
      <c r="C1032" s="11"/>
    </row>
    <row r="1033" spans="1:3" ht="42" customHeight="1" x14ac:dyDescent="0.25">
      <c r="A1033" s="11"/>
      <c r="B1033" s="82"/>
      <c r="C1033" s="11"/>
    </row>
    <row r="1034" spans="1:3" ht="42" customHeight="1" x14ac:dyDescent="0.25">
      <c r="A1034" s="11"/>
      <c r="B1034" s="82"/>
      <c r="C1034" s="12"/>
    </row>
    <row r="1035" spans="1:3" ht="42" customHeight="1" x14ac:dyDescent="0.25">
      <c r="A1035" s="11"/>
      <c r="B1035" s="82"/>
      <c r="C1035" s="11"/>
    </row>
    <row r="1036" spans="1:3" ht="42" customHeight="1" x14ac:dyDescent="0.25">
      <c r="A1036" s="11"/>
      <c r="B1036" s="82"/>
      <c r="C1036" s="11"/>
    </row>
    <row r="1037" spans="1:3" ht="42" customHeight="1" x14ac:dyDescent="0.25">
      <c r="A1037" s="11"/>
      <c r="B1037" s="82"/>
      <c r="C1037" s="11"/>
    </row>
    <row r="1038" spans="1:3" ht="42" customHeight="1" x14ac:dyDescent="0.25">
      <c r="A1038" s="11"/>
      <c r="B1038" s="82"/>
      <c r="C1038" s="11"/>
    </row>
    <row r="1039" spans="1:3" ht="42" customHeight="1" x14ac:dyDescent="0.25">
      <c r="A1039" s="11"/>
      <c r="B1039" s="82"/>
      <c r="C1039" s="11"/>
    </row>
    <row r="1040" spans="1:3" ht="42" customHeight="1" x14ac:dyDescent="0.25">
      <c r="A1040" s="11"/>
      <c r="B1040" s="82"/>
      <c r="C1040" s="11"/>
    </row>
    <row r="1041" spans="1:3" ht="42" customHeight="1" x14ac:dyDescent="0.25">
      <c r="A1041" s="11"/>
      <c r="B1041" s="82"/>
      <c r="C1041" s="11"/>
    </row>
    <row r="1042" spans="1:3" ht="42" customHeight="1" x14ac:dyDescent="0.25">
      <c r="A1042" s="11"/>
      <c r="B1042" s="82"/>
      <c r="C1042" s="12"/>
    </row>
    <row r="1043" spans="1:3" ht="42" customHeight="1" x14ac:dyDescent="0.25">
      <c r="A1043" s="11"/>
      <c r="B1043" s="82"/>
      <c r="C1043" s="11"/>
    </row>
    <row r="1044" spans="1:3" ht="42" customHeight="1" x14ac:dyDescent="0.25">
      <c r="A1044" s="12"/>
      <c r="B1044" s="83"/>
      <c r="C1044" s="11"/>
    </row>
    <row r="1045" spans="1:3" ht="42" customHeight="1" x14ac:dyDescent="0.25">
      <c r="A1045" s="11"/>
      <c r="B1045" s="82"/>
      <c r="C1045" s="11"/>
    </row>
    <row r="1046" spans="1:3" ht="42" customHeight="1" x14ac:dyDescent="0.25">
      <c r="A1046" s="11"/>
      <c r="B1046" s="82"/>
      <c r="C1046" s="12"/>
    </row>
    <row r="1047" spans="1:3" ht="42" customHeight="1" x14ac:dyDescent="0.25">
      <c r="A1047" s="11"/>
      <c r="B1047" s="82"/>
      <c r="C1047" s="11"/>
    </row>
    <row r="1048" spans="1:3" ht="42" customHeight="1" x14ac:dyDescent="0.25">
      <c r="A1048" s="12"/>
      <c r="B1048" s="83"/>
      <c r="C1048" s="11"/>
    </row>
    <row r="1049" spans="1:3" ht="42" customHeight="1" x14ac:dyDescent="0.25">
      <c r="A1049" s="11"/>
      <c r="B1049" s="82"/>
      <c r="C1049" s="11"/>
    </row>
    <row r="1050" spans="1:3" ht="42" customHeight="1" x14ac:dyDescent="0.25">
      <c r="A1050" s="11"/>
      <c r="B1050" s="82"/>
      <c r="C1050" s="11"/>
    </row>
    <row r="1051" spans="1:3" ht="42" customHeight="1" x14ac:dyDescent="0.25">
      <c r="A1051" s="11"/>
      <c r="B1051" s="82"/>
      <c r="C1051" s="11"/>
    </row>
    <row r="1052" spans="1:3" ht="42" customHeight="1" x14ac:dyDescent="0.25">
      <c r="A1052" s="11"/>
      <c r="B1052" s="82"/>
      <c r="C1052" s="11"/>
    </row>
    <row r="1053" spans="1:3" ht="42" customHeight="1" x14ac:dyDescent="0.25">
      <c r="A1053" s="11"/>
      <c r="B1053" s="82"/>
      <c r="C1053" s="11"/>
    </row>
    <row r="1054" spans="1:3" ht="42" customHeight="1" x14ac:dyDescent="0.25">
      <c r="A1054" s="11"/>
      <c r="B1054" s="82"/>
      <c r="C1054" s="11"/>
    </row>
    <row r="1055" spans="1:3" ht="42" customHeight="1" x14ac:dyDescent="0.25">
      <c r="A1055" s="11"/>
      <c r="B1055" s="82"/>
      <c r="C1055" s="11"/>
    </row>
    <row r="1056" spans="1:3" ht="42" customHeight="1" x14ac:dyDescent="0.25">
      <c r="A1056" s="12"/>
      <c r="B1056" s="83"/>
      <c r="C1056" s="11"/>
    </row>
    <row r="1057" spans="1:3" ht="42" customHeight="1" x14ac:dyDescent="0.25">
      <c r="A1057" s="11"/>
      <c r="B1057" s="82"/>
      <c r="C1057" s="11"/>
    </row>
    <row r="1058" spans="1:3" ht="42" customHeight="1" x14ac:dyDescent="0.25">
      <c r="A1058" s="11"/>
      <c r="B1058" s="82"/>
      <c r="C1058" s="12"/>
    </row>
    <row r="1059" spans="1:3" ht="42" customHeight="1" x14ac:dyDescent="0.25">
      <c r="A1059" s="11"/>
      <c r="B1059" s="82"/>
      <c r="C1059" s="11"/>
    </row>
    <row r="1060" spans="1:3" ht="42" customHeight="1" x14ac:dyDescent="0.25">
      <c r="A1060" s="12"/>
      <c r="B1060" s="83"/>
      <c r="C1060" s="11"/>
    </row>
    <row r="1061" spans="1:3" ht="42" customHeight="1" x14ac:dyDescent="0.25">
      <c r="A1061" s="11"/>
      <c r="B1061" s="82"/>
      <c r="C1061" s="11"/>
    </row>
    <row r="1062" spans="1:3" ht="42" customHeight="1" x14ac:dyDescent="0.25">
      <c r="A1062" s="11"/>
      <c r="B1062" s="82"/>
      <c r="C1062" s="12"/>
    </row>
    <row r="1063" spans="1:3" ht="42" customHeight="1" x14ac:dyDescent="0.25">
      <c r="A1063" s="11"/>
      <c r="B1063" s="82"/>
      <c r="C1063" s="11"/>
    </row>
    <row r="1064" spans="1:3" ht="42" customHeight="1" x14ac:dyDescent="0.25">
      <c r="A1064" s="11"/>
      <c r="B1064" s="82"/>
      <c r="C1064" s="11"/>
    </row>
    <row r="1065" spans="1:3" ht="42" customHeight="1" x14ac:dyDescent="0.25">
      <c r="A1065" s="11"/>
      <c r="B1065" s="82"/>
      <c r="C1065" s="11"/>
    </row>
    <row r="1066" spans="1:3" ht="42" customHeight="1" x14ac:dyDescent="0.25">
      <c r="A1066" s="11"/>
      <c r="B1066" s="82"/>
      <c r="C1066" s="12"/>
    </row>
    <row r="1067" spans="1:3" ht="42" customHeight="1" x14ac:dyDescent="0.25">
      <c r="A1067" s="11"/>
      <c r="B1067" s="82"/>
      <c r="C1067" s="11"/>
    </row>
    <row r="1068" spans="1:3" ht="42" customHeight="1" x14ac:dyDescent="0.25">
      <c r="A1068" s="11"/>
      <c r="B1068" s="82"/>
      <c r="C1068" s="11"/>
    </row>
    <row r="1069" spans="1:3" ht="42" customHeight="1" x14ac:dyDescent="0.25">
      <c r="A1069" s="11"/>
      <c r="B1069" s="82"/>
      <c r="C1069" s="11"/>
    </row>
    <row r="1070" spans="1:3" ht="42" customHeight="1" x14ac:dyDescent="0.25">
      <c r="A1070" s="11"/>
      <c r="B1070" s="82"/>
      <c r="C1070" s="12"/>
    </row>
    <row r="1071" spans="1:3" ht="42" customHeight="1" x14ac:dyDescent="0.25">
      <c r="A1071" s="11"/>
      <c r="B1071" s="82"/>
      <c r="C1071" s="11"/>
    </row>
    <row r="1072" spans="1:3" ht="42" customHeight="1" x14ac:dyDescent="0.25">
      <c r="A1072" s="12"/>
      <c r="B1072" s="83"/>
      <c r="C1072" s="11"/>
    </row>
    <row r="1073" spans="1:3" ht="42" customHeight="1" x14ac:dyDescent="0.25">
      <c r="A1073" s="11"/>
      <c r="B1073" s="82"/>
      <c r="C1073" s="11"/>
    </row>
    <row r="1074" spans="1:3" ht="42" customHeight="1" x14ac:dyDescent="0.25">
      <c r="A1074" s="11"/>
      <c r="B1074" s="82"/>
      <c r="C1074" s="12"/>
    </row>
    <row r="1075" spans="1:3" ht="42" customHeight="1" x14ac:dyDescent="0.25">
      <c r="A1075" s="11"/>
      <c r="B1075" s="82"/>
      <c r="C1075" s="11"/>
    </row>
    <row r="1076" spans="1:3" ht="42" customHeight="1" x14ac:dyDescent="0.25">
      <c r="A1076" s="12"/>
      <c r="B1076" s="83"/>
      <c r="C1076" s="11"/>
    </row>
    <row r="1077" spans="1:3" ht="42" customHeight="1" x14ac:dyDescent="0.25">
      <c r="A1077" s="11"/>
      <c r="B1077" s="82"/>
      <c r="C1077" s="11"/>
    </row>
    <row r="1078" spans="1:3" ht="42" customHeight="1" x14ac:dyDescent="0.25">
      <c r="A1078" s="11"/>
      <c r="B1078" s="82"/>
      <c r="C1078" s="11"/>
    </row>
    <row r="1079" spans="1:3" ht="42" customHeight="1" x14ac:dyDescent="0.25">
      <c r="A1079" s="11"/>
      <c r="B1079" s="82"/>
      <c r="C1079" s="11"/>
    </row>
    <row r="1080" spans="1:3" ht="42" customHeight="1" x14ac:dyDescent="0.25">
      <c r="A1080" s="12"/>
      <c r="B1080" s="83"/>
      <c r="C1080" s="11"/>
    </row>
    <row r="1081" spans="1:3" ht="42" customHeight="1" x14ac:dyDescent="0.25">
      <c r="A1081" s="11"/>
      <c r="B1081" s="82"/>
      <c r="C1081" s="11"/>
    </row>
    <row r="1082" spans="1:3" ht="42" customHeight="1" x14ac:dyDescent="0.25">
      <c r="A1082" s="11"/>
      <c r="B1082" s="82"/>
      <c r="C1082" s="11"/>
    </row>
    <row r="1083" spans="1:3" ht="42" customHeight="1" x14ac:dyDescent="0.25">
      <c r="A1083" s="11"/>
      <c r="B1083" s="82"/>
      <c r="C1083" s="11"/>
    </row>
    <row r="1084" spans="1:3" ht="42" customHeight="1" x14ac:dyDescent="0.25">
      <c r="A1084" s="12"/>
      <c r="B1084" s="83"/>
      <c r="C1084" s="11"/>
    </row>
    <row r="1085" spans="1:3" ht="42" customHeight="1" x14ac:dyDescent="0.25">
      <c r="A1085" s="11"/>
      <c r="B1085" s="82"/>
      <c r="C1085" s="11"/>
    </row>
    <row r="1086" spans="1:3" ht="42" customHeight="1" x14ac:dyDescent="0.25">
      <c r="A1086" s="11"/>
      <c r="B1086" s="82"/>
      <c r="C1086" s="12"/>
    </row>
    <row r="1087" spans="1:3" ht="42" customHeight="1" x14ac:dyDescent="0.25">
      <c r="A1087" s="11"/>
      <c r="B1087" s="82"/>
      <c r="C1087" s="11"/>
    </row>
    <row r="1088" spans="1:3" ht="42" customHeight="1" x14ac:dyDescent="0.25">
      <c r="A1088" s="12"/>
      <c r="B1088" s="83"/>
      <c r="C1088" s="11"/>
    </row>
    <row r="1089" spans="1:3" ht="42" customHeight="1" x14ac:dyDescent="0.25">
      <c r="A1089" s="11"/>
      <c r="B1089" s="82"/>
      <c r="C1089" s="11"/>
    </row>
    <row r="1090" spans="1:3" ht="42" customHeight="1" x14ac:dyDescent="0.25">
      <c r="A1090" s="11"/>
      <c r="B1090" s="82"/>
      <c r="C1090" s="12"/>
    </row>
    <row r="1091" spans="1:3" ht="42" customHeight="1" x14ac:dyDescent="0.25">
      <c r="A1091" s="11"/>
      <c r="B1091" s="82"/>
      <c r="C1091" s="11"/>
    </row>
    <row r="1092" spans="1:3" ht="42" customHeight="1" x14ac:dyDescent="0.25">
      <c r="A1092" s="11"/>
      <c r="B1092" s="82"/>
      <c r="C1092" s="11"/>
    </row>
    <row r="1093" spans="1:3" ht="42" customHeight="1" x14ac:dyDescent="0.25">
      <c r="A1093" s="11"/>
      <c r="B1093" s="82"/>
      <c r="C1093" s="11"/>
    </row>
    <row r="1094" spans="1:3" ht="42" customHeight="1" x14ac:dyDescent="0.25">
      <c r="A1094" s="11"/>
      <c r="B1094" s="82"/>
      <c r="C1094" s="11"/>
    </row>
    <row r="1095" spans="1:3" ht="42" customHeight="1" x14ac:dyDescent="0.25">
      <c r="A1095" s="11"/>
      <c r="B1095" s="82"/>
      <c r="C1095" s="11"/>
    </row>
    <row r="1096" spans="1:3" ht="42" customHeight="1" x14ac:dyDescent="0.25">
      <c r="A1096" s="11"/>
      <c r="B1096" s="82"/>
      <c r="C1096" s="11"/>
    </row>
    <row r="1097" spans="1:3" ht="42" customHeight="1" x14ac:dyDescent="0.25">
      <c r="A1097" s="11"/>
      <c r="B1097" s="82"/>
      <c r="C1097" s="11"/>
    </row>
    <row r="1098" spans="1:3" ht="42" customHeight="1" x14ac:dyDescent="0.25">
      <c r="A1098" s="11"/>
      <c r="B1098" s="82"/>
      <c r="C1098" s="11"/>
    </row>
    <row r="1099" spans="1:3" ht="42" customHeight="1" x14ac:dyDescent="0.25">
      <c r="A1099" s="11"/>
      <c r="B1099" s="82"/>
      <c r="C1099" s="11"/>
    </row>
    <row r="1100" spans="1:3" ht="42" customHeight="1" x14ac:dyDescent="0.25">
      <c r="A1100" s="12"/>
      <c r="B1100" s="83"/>
      <c r="C1100" s="11"/>
    </row>
    <row r="1101" spans="1:3" ht="42" customHeight="1" x14ac:dyDescent="0.25">
      <c r="A1101" s="11"/>
      <c r="B1101" s="82"/>
      <c r="C1101" s="11"/>
    </row>
    <row r="1102" spans="1:3" ht="42" customHeight="1" x14ac:dyDescent="0.25">
      <c r="A1102" s="11"/>
      <c r="B1102" s="82"/>
      <c r="C1102" s="11"/>
    </row>
    <row r="1103" spans="1:3" ht="42" customHeight="1" x14ac:dyDescent="0.25">
      <c r="A1103" s="11"/>
      <c r="B1103" s="82"/>
      <c r="C1103" s="11"/>
    </row>
    <row r="1104" spans="1:3" ht="42" customHeight="1" x14ac:dyDescent="0.25">
      <c r="A1104" s="12"/>
      <c r="B1104" s="83"/>
      <c r="C1104" s="11"/>
    </row>
    <row r="1105" spans="1:3" ht="42" customHeight="1" x14ac:dyDescent="0.25">
      <c r="A1105" s="11"/>
      <c r="B1105" s="82"/>
      <c r="C1105" s="11"/>
    </row>
    <row r="1106" spans="1:3" ht="42" customHeight="1" x14ac:dyDescent="0.25">
      <c r="A1106" s="11"/>
      <c r="B1106" s="82"/>
      <c r="C1106" s="12"/>
    </row>
    <row r="1107" spans="1:3" ht="42" customHeight="1" x14ac:dyDescent="0.25">
      <c r="A1107" s="11"/>
      <c r="B1107" s="82"/>
      <c r="C1107" s="11"/>
    </row>
    <row r="1108" spans="1:3" ht="42" customHeight="1" x14ac:dyDescent="0.25">
      <c r="A1108" s="11"/>
      <c r="B1108" s="82"/>
      <c r="C1108" s="11"/>
    </row>
    <row r="1109" spans="1:3" ht="42" customHeight="1" x14ac:dyDescent="0.25">
      <c r="A1109" s="11"/>
      <c r="B1109" s="82"/>
      <c r="C1109" s="11"/>
    </row>
    <row r="1110" spans="1:3" ht="42" customHeight="1" x14ac:dyDescent="0.25">
      <c r="A1110" s="11"/>
      <c r="B1110" s="82"/>
      <c r="C1110" s="11"/>
    </row>
    <row r="1111" spans="1:3" ht="42" customHeight="1" x14ac:dyDescent="0.25">
      <c r="A1111" s="11"/>
      <c r="B1111" s="82"/>
      <c r="C1111" s="11"/>
    </row>
    <row r="1112" spans="1:3" ht="42" customHeight="1" x14ac:dyDescent="0.25">
      <c r="A1112" s="11"/>
      <c r="B1112" s="82"/>
      <c r="C1112" s="11"/>
    </row>
    <row r="1113" spans="1:3" ht="42" customHeight="1" x14ac:dyDescent="0.25">
      <c r="A1113" s="11"/>
      <c r="B1113" s="82"/>
      <c r="C1113" s="11"/>
    </row>
    <row r="1114" spans="1:3" ht="42" customHeight="1" x14ac:dyDescent="0.25">
      <c r="A1114" s="11"/>
      <c r="B1114" s="82"/>
      <c r="C1114" s="11"/>
    </row>
    <row r="1115" spans="1:3" ht="42" customHeight="1" x14ac:dyDescent="0.25">
      <c r="A1115" s="11"/>
      <c r="B1115" s="82"/>
      <c r="C1115" s="11"/>
    </row>
    <row r="1116" spans="1:3" ht="42" customHeight="1" x14ac:dyDescent="0.25">
      <c r="A1116" s="11"/>
      <c r="B1116" s="82"/>
      <c r="C1116" s="11"/>
    </row>
    <row r="1117" spans="1:3" ht="42" customHeight="1" x14ac:dyDescent="0.25">
      <c r="A1117" s="11"/>
      <c r="B1117" s="82"/>
      <c r="C1117" s="11"/>
    </row>
    <row r="1118" spans="1:3" ht="42" customHeight="1" x14ac:dyDescent="0.25">
      <c r="A1118" s="11"/>
      <c r="B1118" s="82"/>
      <c r="C1118" s="11"/>
    </row>
    <row r="1119" spans="1:3" ht="42" customHeight="1" x14ac:dyDescent="0.25">
      <c r="A1119" s="11"/>
      <c r="B1119" s="82"/>
      <c r="C1119" s="11"/>
    </row>
    <row r="1120" spans="1:3" ht="42" customHeight="1" x14ac:dyDescent="0.25">
      <c r="A1120" s="12"/>
      <c r="B1120" s="83"/>
      <c r="C1120" s="11"/>
    </row>
    <row r="1121" spans="1:3" ht="42" customHeight="1" x14ac:dyDescent="0.25">
      <c r="A1121" s="11"/>
      <c r="B1121" s="82"/>
      <c r="C1121" s="11"/>
    </row>
    <row r="1122" spans="1:3" ht="42" customHeight="1" x14ac:dyDescent="0.25">
      <c r="A1122" s="11"/>
      <c r="B1122" s="82"/>
      <c r="C1122" s="11"/>
    </row>
    <row r="1123" spans="1:3" ht="42" customHeight="1" x14ac:dyDescent="0.25">
      <c r="A1123" s="11"/>
      <c r="B1123" s="82"/>
      <c r="C1123" s="11"/>
    </row>
    <row r="1124" spans="1:3" ht="42" customHeight="1" x14ac:dyDescent="0.25">
      <c r="A1124" s="11"/>
      <c r="B1124" s="82"/>
      <c r="C1124" s="11"/>
    </row>
    <row r="1125" spans="1:3" ht="42" customHeight="1" x14ac:dyDescent="0.25">
      <c r="A1125" s="11"/>
      <c r="B1125" s="82"/>
      <c r="C1125" s="11"/>
    </row>
    <row r="1126" spans="1:3" ht="42" customHeight="1" x14ac:dyDescent="0.25">
      <c r="A1126" s="11"/>
      <c r="B1126" s="82"/>
      <c r="C1126" s="12"/>
    </row>
    <row r="1127" spans="1:3" ht="42" customHeight="1" x14ac:dyDescent="0.25">
      <c r="A1127" s="11"/>
      <c r="B1127" s="82"/>
      <c r="C1127" s="11"/>
    </row>
    <row r="1128" spans="1:3" ht="42" customHeight="1" x14ac:dyDescent="0.25">
      <c r="A1128" s="11"/>
      <c r="B1128" s="82"/>
      <c r="C1128" s="11"/>
    </row>
    <row r="1129" spans="1:3" ht="42" customHeight="1" x14ac:dyDescent="0.25">
      <c r="A1129" s="11"/>
      <c r="B1129" s="82"/>
      <c r="C1129" s="11"/>
    </row>
    <row r="1130" spans="1:3" ht="42" customHeight="1" x14ac:dyDescent="0.25">
      <c r="A1130" s="11"/>
      <c r="B1130" s="82"/>
      <c r="C1130" s="12"/>
    </row>
    <row r="1131" spans="1:3" ht="42" customHeight="1" x14ac:dyDescent="0.25">
      <c r="A1131" s="11"/>
      <c r="B1131" s="82"/>
      <c r="C1131" s="11"/>
    </row>
    <row r="1132" spans="1:3" ht="42" customHeight="1" x14ac:dyDescent="0.25">
      <c r="A1132" s="11"/>
      <c r="B1132" s="82"/>
      <c r="C1132" s="11"/>
    </row>
    <row r="1133" spans="1:3" ht="42" customHeight="1" x14ac:dyDescent="0.25">
      <c r="A1133" s="11"/>
      <c r="B1133" s="82"/>
      <c r="C1133" s="11"/>
    </row>
    <row r="1134" spans="1:3" ht="42" customHeight="1" x14ac:dyDescent="0.25">
      <c r="A1134" s="11"/>
      <c r="B1134" s="82"/>
      <c r="C1134" s="11"/>
    </row>
    <row r="1135" spans="1:3" ht="42" customHeight="1" x14ac:dyDescent="0.25">
      <c r="A1135" s="11"/>
      <c r="B1135" s="82"/>
      <c r="C1135" s="11"/>
    </row>
    <row r="1136" spans="1:3" ht="42" customHeight="1" x14ac:dyDescent="0.25">
      <c r="A1136" s="11"/>
      <c r="B1136" s="82"/>
      <c r="C1136" s="11"/>
    </row>
    <row r="1137" spans="1:3" ht="42" customHeight="1" x14ac:dyDescent="0.25">
      <c r="A1137" s="11"/>
      <c r="B1137" s="82"/>
      <c r="C1137" s="11"/>
    </row>
    <row r="1138" spans="1:3" ht="42" customHeight="1" x14ac:dyDescent="0.25">
      <c r="A1138" s="11"/>
      <c r="B1138" s="82"/>
      <c r="C1138" s="12"/>
    </row>
    <row r="1139" spans="1:3" ht="42" customHeight="1" x14ac:dyDescent="0.25">
      <c r="A1139" s="11"/>
      <c r="B1139" s="82"/>
      <c r="C1139" s="11"/>
    </row>
    <row r="1140" spans="1:3" ht="42" customHeight="1" x14ac:dyDescent="0.25">
      <c r="A1140" s="12"/>
      <c r="B1140" s="83"/>
      <c r="C1140" s="11"/>
    </row>
    <row r="1141" spans="1:3" ht="42" customHeight="1" x14ac:dyDescent="0.25">
      <c r="A1141" s="11"/>
      <c r="B1141" s="82"/>
      <c r="C1141" s="11"/>
    </row>
    <row r="1142" spans="1:3" ht="42" customHeight="1" x14ac:dyDescent="0.25">
      <c r="A1142" s="11"/>
      <c r="B1142" s="82"/>
      <c r="C1142" s="12"/>
    </row>
    <row r="1143" spans="1:3" ht="42" customHeight="1" x14ac:dyDescent="0.25">
      <c r="A1143" s="11"/>
      <c r="B1143" s="82"/>
      <c r="C1143" s="11"/>
    </row>
    <row r="1144" spans="1:3" ht="42" customHeight="1" x14ac:dyDescent="0.25">
      <c r="A1144" s="12"/>
      <c r="B1144" s="83"/>
      <c r="C1144" s="11"/>
    </row>
    <row r="1145" spans="1:3" ht="42" customHeight="1" x14ac:dyDescent="0.25">
      <c r="A1145" s="11"/>
      <c r="B1145" s="82"/>
      <c r="C1145" s="11"/>
    </row>
    <row r="1146" spans="1:3" ht="42" customHeight="1" x14ac:dyDescent="0.25">
      <c r="A1146" s="11"/>
      <c r="B1146" s="82"/>
      <c r="C1146" s="12"/>
    </row>
    <row r="1147" spans="1:3" ht="42" customHeight="1" x14ac:dyDescent="0.25">
      <c r="A1147" s="11"/>
      <c r="B1147" s="82"/>
      <c r="C1147" s="11"/>
    </row>
    <row r="1148" spans="1:3" ht="42" customHeight="1" x14ac:dyDescent="0.25">
      <c r="A1148" s="11"/>
      <c r="B1148" s="82"/>
      <c r="C1148" s="11"/>
    </row>
    <row r="1149" spans="1:3" ht="42" customHeight="1" x14ac:dyDescent="0.25">
      <c r="A1149" s="11"/>
      <c r="B1149" s="82"/>
      <c r="C1149" s="11"/>
    </row>
    <row r="1150" spans="1:3" ht="42" customHeight="1" x14ac:dyDescent="0.25">
      <c r="A1150" s="11"/>
      <c r="B1150" s="82"/>
      <c r="C1150" s="12"/>
    </row>
    <row r="1151" spans="1:3" ht="42" customHeight="1" x14ac:dyDescent="0.25">
      <c r="A1151" s="11"/>
      <c r="B1151" s="82"/>
      <c r="C1151" s="11"/>
    </row>
    <row r="1152" spans="1:3" ht="42" customHeight="1" x14ac:dyDescent="0.25">
      <c r="A1152" s="12"/>
      <c r="B1152" s="83"/>
      <c r="C1152" s="11"/>
    </row>
    <row r="1153" spans="1:3" ht="42" customHeight="1" x14ac:dyDescent="0.25">
      <c r="A1153" s="11"/>
      <c r="B1153" s="82"/>
      <c r="C1153" s="11"/>
    </row>
    <row r="1154" spans="1:3" ht="42" customHeight="1" x14ac:dyDescent="0.25">
      <c r="A1154" s="11"/>
      <c r="B1154" s="82"/>
      <c r="C1154" s="11"/>
    </row>
    <row r="1155" spans="1:3" ht="42" customHeight="1" x14ac:dyDescent="0.25">
      <c r="A1155" s="11"/>
      <c r="B1155" s="82"/>
      <c r="C1155" s="11"/>
    </row>
    <row r="1156" spans="1:3" ht="42" customHeight="1" x14ac:dyDescent="0.25">
      <c r="A1156" s="12"/>
      <c r="B1156" s="83"/>
      <c r="C1156" s="11"/>
    </row>
    <row r="1157" spans="1:3" ht="42" customHeight="1" x14ac:dyDescent="0.25">
      <c r="A1157" s="11"/>
      <c r="B1157" s="82"/>
      <c r="C1157" s="11"/>
    </row>
    <row r="1158" spans="1:3" ht="42" customHeight="1" x14ac:dyDescent="0.25">
      <c r="A1158" s="11"/>
      <c r="B1158" s="82"/>
    </row>
    <row r="1159" spans="1:3" ht="42" customHeight="1" x14ac:dyDescent="0.25">
      <c r="A1159" s="11"/>
      <c r="B1159" s="82"/>
    </row>
    <row r="1160" spans="1:3" ht="42" customHeight="1" x14ac:dyDescent="0.25">
      <c r="A1160" s="12"/>
      <c r="B1160" s="83"/>
    </row>
    <row r="1161" spans="1:3" ht="42" customHeight="1" x14ac:dyDescent="0.25">
      <c r="A1161" s="11"/>
      <c r="B1161" s="82"/>
    </row>
    <row r="1162" spans="1:3" ht="42" customHeight="1" x14ac:dyDescent="0.25">
      <c r="A1162" s="11"/>
      <c r="B1162" s="82"/>
    </row>
    <row r="1163" spans="1:3" ht="42" customHeight="1" x14ac:dyDescent="0.25">
      <c r="A1163" s="11"/>
      <c r="B1163" s="82"/>
    </row>
    <row r="1164" spans="1:3" ht="42" customHeight="1" x14ac:dyDescent="0.25">
      <c r="A1164" s="12"/>
      <c r="B1164" s="83"/>
    </row>
    <row r="1165" spans="1:3" ht="42" customHeight="1" x14ac:dyDescent="0.25">
      <c r="A1165" s="11"/>
      <c r="B1165" s="82"/>
    </row>
    <row r="1166" spans="1:3" ht="42" customHeight="1" x14ac:dyDescent="0.25">
      <c r="A1166" s="11"/>
      <c r="B1166" s="82"/>
    </row>
    <row r="1167" spans="1:3" ht="42" customHeight="1" x14ac:dyDescent="0.25">
      <c r="A1167" s="11"/>
      <c r="B1167" s="82"/>
    </row>
    <row r="1168" spans="1:3" ht="42" customHeight="1" x14ac:dyDescent="0.25">
      <c r="A1168" s="11"/>
      <c r="B1168" s="82"/>
    </row>
    <row r="1169" spans="1:2" ht="42" customHeight="1" x14ac:dyDescent="0.25">
      <c r="A1169" s="11"/>
      <c r="B1169" s="82"/>
    </row>
    <row r="1170" spans="1:2" ht="42" customHeight="1" x14ac:dyDescent="0.25">
      <c r="A1170" s="11"/>
      <c r="B1170" s="82"/>
    </row>
    <row r="1171" spans="1:2" ht="42" customHeight="1" x14ac:dyDescent="0.25">
      <c r="A1171" s="11"/>
      <c r="B1171" s="82"/>
    </row>
  </sheetData>
  <mergeCells count="4">
    <mergeCell ref="A1:A2"/>
    <mergeCell ref="B1:B2"/>
    <mergeCell ref="C1:C2"/>
    <mergeCell ref="D1:P1"/>
  </mergeCell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71"/>
  <sheetViews>
    <sheetView topLeftCell="A225" workbookViewId="0">
      <selection activeCell="D232" sqref="A1:P359"/>
    </sheetView>
  </sheetViews>
  <sheetFormatPr defaultRowHeight="15" x14ac:dyDescent="0.25"/>
  <cols>
    <col min="1" max="1" width="24.42578125" style="13" customWidth="1"/>
    <col min="2" max="2" width="24.85546875" style="13" bestFit="1" customWidth="1"/>
    <col min="3" max="3" width="46" style="30" customWidth="1"/>
    <col min="4" max="4" width="4.85546875" style="34" bestFit="1" customWidth="1"/>
    <col min="5" max="15" width="4.85546875" style="35" bestFit="1" customWidth="1"/>
    <col min="16" max="16" width="4.85546875" style="36" bestFit="1" customWidth="1"/>
    <col min="17" max="16384" width="9.140625" style="1"/>
  </cols>
  <sheetData>
    <row r="1" spans="1:16" ht="15" customHeight="1" x14ac:dyDescent="0.25">
      <c r="A1" s="60" t="s">
        <v>205</v>
      </c>
      <c r="B1" s="56" t="s">
        <v>0</v>
      </c>
      <c r="C1" s="58" t="s">
        <v>1</v>
      </c>
      <c r="D1" s="53" t="s">
        <v>2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5"/>
    </row>
    <row r="2" spans="1:16" ht="15.75" thickBot="1" x14ac:dyDescent="0.3">
      <c r="A2" s="61"/>
      <c r="B2" s="57"/>
      <c r="C2" s="59"/>
      <c r="D2" s="37">
        <v>20</v>
      </c>
      <c r="E2" s="38">
        <v>50</v>
      </c>
      <c r="F2" s="38">
        <v>100</v>
      </c>
      <c r="G2" s="38">
        <v>150</v>
      </c>
      <c r="H2" s="38">
        <v>200</v>
      </c>
      <c r="I2" s="38">
        <v>250</v>
      </c>
      <c r="J2" s="38">
        <v>300</v>
      </c>
      <c r="K2" s="38">
        <v>350</v>
      </c>
      <c r="L2" s="38">
        <v>400</v>
      </c>
      <c r="M2" s="38">
        <v>450</v>
      </c>
      <c r="N2" s="38">
        <v>500</v>
      </c>
      <c r="O2" s="38">
        <v>550</v>
      </c>
      <c r="P2" s="39">
        <v>600</v>
      </c>
    </row>
    <row r="3" spans="1:16" ht="25.5" x14ac:dyDescent="0.25">
      <c r="A3" s="9" t="str">
        <f>INDEX('Обработка исходного'!B:B,ROW($B$3)+4*(ROW($B3)-ROW($B$3)))</f>
        <v>Сталь углеродистая</v>
      </c>
      <c r="B3" s="46" t="str">
        <f>INDEX('Обработка исходного'!D:D,ROW($B$3)+4*(ROW($B3)-ROW($B$3)))</f>
        <v>Ст3сп5</v>
      </c>
      <c r="C3" s="27" t="str">
        <f>IF(ISBLANK(INDEX('Обработка исходного'!E:E,ROW($B$3)+4*(ROW($B3)-ROW($B$3)))),"",INDEX('Обработка исходного'!E:E,ROW($B$3)+4*(ROW($B3)-ROW($B$3))))</f>
        <v>Горячекатаная сортовая фасонная и листовая сталь толщиной до 20 мм</v>
      </c>
      <c r="D3" s="31">
        <f>INDEX('Обработка исходного'!G:G,ROW($B$3)+4*(ROW($B3)-ROW($B$3))+2)</f>
        <v>26</v>
      </c>
      <c r="E3" s="32">
        <f>INDEX('Обработка исходного'!H:H,ROW($B$3)+4*(ROW($B3)-ROW($B$3))+2)</f>
        <v>24</v>
      </c>
      <c r="F3" s="32">
        <f>INDEX('Обработка исходного'!I:I,ROW($B$3)+4*(ROW($B3)-ROW($B$3))+2)</f>
        <v>22</v>
      </c>
      <c r="G3" s="32">
        <f>INDEX('Обработка исходного'!J:J,ROW($B$3)+4*(ROW($B3)-ROW($B$3))+2)</f>
        <v>20</v>
      </c>
      <c r="H3" s="32">
        <f>INDEX('Обработка исходного'!K:K,ROW($B$3)+4*(ROW($B3)-ROW($B$3))+2)</f>
        <v>20</v>
      </c>
      <c r="I3" s="32">
        <f>INDEX('Обработка исходного'!L:L,ROW($B$3)+4*(ROW($B3)-ROW($B$3))+2)</f>
        <v>20</v>
      </c>
      <c r="J3" s="32">
        <f>INDEX('Обработка исходного'!M:M,ROW($B$3)+4*(ROW($B3)-ROW($B$3))+2)</f>
        <v>20</v>
      </c>
      <c r="K3" s="32" t="str">
        <f>INDEX('Обработка исходного'!N:N,ROW($B$3)+4*(ROW($B3)-ROW($B$3))+2)</f>
        <v>-</v>
      </c>
      <c r="L3" s="32" t="str">
        <f>INDEX('Обработка исходного'!O:O,ROW($B$3)+4*(ROW($B3)-ROW($B$3))+2)</f>
        <v>-</v>
      </c>
      <c r="M3" s="32" t="str">
        <f>INDEX('Обработка исходного'!P:P,ROW($B$3)+4*(ROW($B3)-ROW($B$3))+2)</f>
        <v>-</v>
      </c>
      <c r="N3" s="32" t="str">
        <f>INDEX('Обработка исходного'!Q:Q,ROW($B$3)+4*(ROW($B3)-ROW($B$3))+2)</f>
        <v>-</v>
      </c>
      <c r="O3" s="32" t="str">
        <f>INDEX('Обработка исходного'!R:R,ROW($B$3)+4*(ROW($B3)-ROW($B$3))+2)</f>
        <v>-</v>
      </c>
      <c r="P3" s="33" t="str">
        <f>INDEX('Обработка исходного'!S:S,ROW($B$3)+4*(ROW($B3)-ROW($B$3))+2)</f>
        <v>-</v>
      </c>
    </row>
    <row r="4" spans="1:16" ht="25.5" x14ac:dyDescent="0.25">
      <c r="A4" s="10" t="str">
        <f>INDEX('Обработка исходного'!B:B,ROW($B$3)+4*(ROW($B4)-ROW($B$3)))</f>
        <v>Сталь углеродистая</v>
      </c>
      <c r="B4" s="47" t="str">
        <f>INDEX('Обработка исходного'!D:D,ROW($B$3)+4*(ROW($B4)-ROW($B$3)))</f>
        <v>Ст3сп5</v>
      </c>
      <c r="C4" s="27" t="str">
        <f>IF(ISBLANK(INDEX('Обработка исходного'!E:E,ROW($B$3)+4*(ROW($B4)-ROW($B$3)))),"",INDEX('Обработка исходного'!E:E,ROW($B$3)+4*(ROW($B4)-ROW($B$3))))</f>
        <v>Горячекатаная сортовая фасонная и листовая сталь толщиной от 20 до 100 мм</v>
      </c>
      <c r="D4" s="31">
        <f>INDEX('Обработка исходного'!G:G,ROW($B$3)+4*(ROW($B4)-ROW($B$3))+2)</f>
        <v>23</v>
      </c>
      <c r="E4" s="32">
        <f>INDEX('Обработка исходного'!H:H,ROW($B$3)+4*(ROW($B4)-ROW($B$3))+2)</f>
        <v>21</v>
      </c>
      <c r="F4" s="32">
        <f>INDEX('Обработка исходного'!I:I,ROW($B$3)+4*(ROW($B4)-ROW($B$3))+2)</f>
        <v>19</v>
      </c>
      <c r="G4" s="32">
        <f>INDEX('Обработка исходного'!J:J,ROW($B$3)+4*(ROW($B4)-ROW($B$3))+2)</f>
        <v>18</v>
      </c>
      <c r="H4" s="32">
        <f>INDEX('Обработка исходного'!K:K,ROW($B$3)+4*(ROW($B4)-ROW($B$3))+2)</f>
        <v>18</v>
      </c>
      <c r="I4" s="32">
        <f>INDEX('Обработка исходного'!L:L,ROW($B$3)+4*(ROW($B4)-ROW($B$3))+2)</f>
        <v>18</v>
      </c>
      <c r="J4" s="32">
        <f>INDEX('Обработка исходного'!M:M,ROW($B$3)+4*(ROW($B4)-ROW($B$3))+2)</f>
        <v>18</v>
      </c>
      <c r="K4" s="32" t="str">
        <f>INDEX('Обработка исходного'!N:N,ROW($B$3)+4*(ROW($B4)-ROW($B$3))+2)</f>
        <v>-</v>
      </c>
      <c r="L4" s="32" t="str">
        <f>INDEX('Обработка исходного'!O:O,ROW($B$3)+4*(ROW($B4)-ROW($B$3))+2)</f>
        <v>-</v>
      </c>
      <c r="M4" s="32" t="str">
        <f>INDEX('Обработка исходного'!P:P,ROW($B$3)+4*(ROW($B4)-ROW($B$3))+2)</f>
        <v>-</v>
      </c>
      <c r="N4" s="32" t="str">
        <f>INDEX('Обработка исходного'!Q:Q,ROW($B$3)+4*(ROW($B4)-ROW($B$3))+2)</f>
        <v>-</v>
      </c>
      <c r="O4" s="32" t="str">
        <f>INDEX('Обработка исходного'!R:R,ROW($B$3)+4*(ROW($B4)-ROW($B$3))+2)</f>
        <v>-</v>
      </c>
      <c r="P4" s="33" t="str">
        <f>INDEX('Обработка исходного'!S:S,ROW($B$3)+4*(ROW($B4)-ROW($B$3))+2)</f>
        <v>-</v>
      </c>
    </row>
    <row r="5" spans="1:16" ht="25.5" x14ac:dyDescent="0.25">
      <c r="A5" s="10" t="str">
        <f>INDEX('Обработка исходного'!B:B,ROW($B$3)+4*(ROW($B5)-ROW($B$3)))</f>
        <v>Сталь углеродистая</v>
      </c>
      <c r="B5" s="47" t="str">
        <f>INDEX('Обработка исходного'!D:D,ROW($B$3)+4*(ROW($B5)-ROW($B$3)))</f>
        <v>Ст3сп5</v>
      </c>
      <c r="C5" s="27" t="str">
        <f>IF(ISBLANK(INDEX('Обработка исходного'!E:E,ROW($B$3)+4*(ROW($B5)-ROW($B$3)))),"",INDEX('Обработка исходного'!E:E,ROW($B$3)+4*(ROW($B5)-ROW($B$3))))</f>
        <v>Горячекатаная сортовая фасонная и листовая сталь толщиной более 100 мм</v>
      </c>
      <c r="D5" s="31">
        <f>INDEX('Обработка исходного'!G:G,ROW($B$3)+4*(ROW($B5)-ROW($B$3))+2)</f>
        <v>23</v>
      </c>
      <c r="E5" s="32">
        <f>INDEX('Обработка исходного'!H:H,ROW($B$3)+4*(ROW($B5)-ROW($B$3))+2)</f>
        <v>21</v>
      </c>
      <c r="F5" s="32">
        <f>INDEX('Обработка исходного'!I:I,ROW($B$3)+4*(ROW($B5)-ROW($B$3))+2)</f>
        <v>19</v>
      </c>
      <c r="G5" s="32">
        <f>INDEX('Обработка исходного'!J:J,ROW($B$3)+4*(ROW($B5)-ROW($B$3))+2)</f>
        <v>18</v>
      </c>
      <c r="H5" s="32">
        <f>INDEX('Обработка исходного'!K:K,ROW($B$3)+4*(ROW($B5)-ROW($B$3))+2)</f>
        <v>18</v>
      </c>
      <c r="I5" s="32">
        <f>INDEX('Обработка исходного'!L:L,ROW($B$3)+4*(ROW($B5)-ROW($B$3))+2)</f>
        <v>18</v>
      </c>
      <c r="J5" s="32">
        <f>INDEX('Обработка исходного'!M:M,ROW($B$3)+4*(ROW($B5)-ROW($B$3))+2)</f>
        <v>18</v>
      </c>
      <c r="K5" s="32" t="str">
        <f>INDEX('Обработка исходного'!N:N,ROW($B$3)+4*(ROW($B5)-ROW($B$3))+2)</f>
        <v>-</v>
      </c>
      <c r="L5" s="32" t="str">
        <f>INDEX('Обработка исходного'!O:O,ROW($B$3)+4*(ROW($B5)-ROW($B$3))+2)</f>
        <v>-</v>
      </c>
      <c r="M5" s="32" t="str">
        <f>INDEX('Обработка исходного'!P:P,ROW($B$3)+4*(ROW($B5)-ROW($B$3))+2)</f>
        <v>-</v>
      </c>
      <c r="N5" s="32" t="str">
        <f>INDEX('Обработка исходного'!Q:Q,ROW($B$3)+4*(ROW($B5)-ROW($B$3))+2)</f>
        <v>-</v>
      </c>
      <c r="O5" s="32" t="str">
        <f>INDEX('Обработка исходного'!R:R,ROW($B$3)+4*(ROW($B5)-ROW($B$3))+2)</f>
        <v>-</v>
      </c>
      <c r="P5" s="33" t="str">
        <f>INDEX('Обработка исходного'!S:S,ROW($B$3)+4*(ROW($B5)-ROW($B$3))+2)</f>
        <v>-</v>
      </c>
    </row>
    <row r="6" spans="1:16" x14ac:dyDescent="0.25">
      <c r="A6" s="10" t="str">
        <f>INDEX('Обработка исходного'!B:B,ROW($B$3)+4*(ROW($B6)-ROW($B$3)))</f>
        <v>Сталь углеродистая</v>
      </c>
      <c r="B6" s="47" t="str">
        <f>INDEX('Обработка исходного'!D:D,ROW($B$3)+4*(ROW($B6)-ROW($B$3)))</f>
        <v>Ст3сп5</v>
      </c>
      <c r="C6" s="27" t="str">
        <f>IF(ISBLANK(INDEX('Обработка исходного'!E:E,ROW($B$3)+4*(ROW($B6)-ROW($B$3)))),"",INDEX('Обработка исходного'!E:E,ROW($B$3)+4*(ROW($B6)-ROW($B$3))))</f>
        <v>Трубы</v>
      </c>
      <c r="D6" s="31">
        <f>INDEX('Обработка исходного'!G:G,ROW($B$3)+4*(ROW($B6)-ROW($B$3))+2)</f>
        <v>23</v>
      </c>
      <c r="E6" s="32">
        <f>INDEX('Обработка исходного'!H:H,ROW($B$3)+4*(ROW($B6)-ROW($B$3))+2)</f>
        <v>21</v>
      </c>
      <c r="F6" s="32">
        <f>INDEX('Обработка исходного'!I:I,ROW($B$3)+4*(ROW($B6)-ROW($B$3))+2)</f>
        <v>19</v>
      </c>
      <c r="G6" s="32">
        <f>INDEX('Обработка исходного'!J:J,ROW($B$3)+4*(ROW($B6)-ROW($B$3))+2)</f>
        <v>18</v>
      </c>
      <c r="H6" s="32">
        <f>INDEX('Обработка исходного'!K:K,ROW($B$3)+4*(ROW($B6)-ROW($B$3))+2)</f>
        <v>18</v>
      </c>
      <c r="I6" s="32">
        <f>INDEX('Обработка исходного'!L:L,ROW($B$3)+4*(ROW($B6)-ROW($B$3))+2)</f>
        <v>18</v>
      </c>
      <c r="J6" s="32">
        <f>INDEX('Обработка исходного'!M:M,ROW($B$3)+4*(ROW($B6)-ROW($B$3))+2)</f>
        <v>18</v>
      </c>
      <c r="K6" s="32" t="str">
        <f>INDEX('Обработка исходного'!N:N,ROW($B$3)+4*(ROW($B6)-ROW($B$3))+2)</f>
        <v>-</v>
      </c>
      <c r="L6" s="32" t="str">
        <f>INDEX('Обработка исходного'!O:O,ROW($B$3)+4*(ROW($B6)-ROW($B$3))+2)</f>
        <v>-</v>
      </c>
      <c r="M6" s="32" t="str">
        <f>INDEX('Обработка исходного'!P:P,ROW($B$3)+4*(ROW($B6)-ROW($B$3))+2)</f>
        <v>-</v>
      </c>
      <c r="N6" s="32" t="str">
        <f>INDEX('Обработка исходного'!Q:Q,ROW($B$3)+4*(ROW($B6)-ROW($B$3))+2)</f>
        <v>-</v>
      </c>
      <c r="O6" s="32" t="str">
        <f>INDEX('Обработка исходного'!R:R,ROW($B$3)+4*(ROW($B6)-ROW($B$3))+2)</f>
        <v>-</v>
      </c>
      <c r="P6" s="33" t="str">
        <f>INDEX('Обработка исходного'!S:S,ROW($B$3)+4*(ROW($B6)-ROW($B$3))+2)</f>
        <v>-</v>
      </c>
    </row>
    <row r="7" spans="1:16" x14ac:dyDescent="0.25">
      <c r="A7" s="10" t="str">
        <f>INDEX('Обработка исходного'!B:B,ROW($B$3)+4*(ROW($B7)-ROW($B$3)))</f>
        <v>Сталь углеродистая</v>
      </c>
      <c r="B7" s="47" t="str">
        <f>INDEX('Обработка исходного'!D:D,ROW($B$3)+4*(ROW($B7)-ROW($B$3)))</f>
        <v>Ст3сп5</v>
      </c>
      <c r="C7" s="27" t="str">
        <f>IF(ISBLANK(INDEX('Обработка исходного'!E:E,ROW($B$3)+4*(ROW($B7)-ROW($B$3)))),"",INDEX('Обработка исходного'!E:E,ROW($B$3)+4*(ROW($B7)-ROW($B$3))))</f>
        <v>Поковки диаметром или толщиной до 300 мм, КП175*</v>
      </c>
      <c r="D7" s="31">
        <f>INDEX('Обработка исходного'!G:G,ROW($B$3)+4*(ROW($B7)-ROW($B$3))+2)</f>
        <v>24</v>
      </c>
      <c r="E7" s="32">
        <f>INDEX('Обработка исходного'!H:H,ROW($B$3)+4*(ROW($B7)-ROW($B$3))+2)</f>
        <v>22</v>
      </c>
      <c r="F7" s="32">
        <f>INDEX('Обработка исходного'!I:I,ROW($B$3)+4*(ROW($B7)-ROW($B$3))+2)</f>
        <v>20</v>
      </c>
      <c r="G7" s="32">
        <f>INDEX('Обработка исходного'!J:J,ROW($B$3)+4*(ROW($B7)-ROW($B$3))+2)</f>
        <v>18</v>
      </c>
      <c r="H7" s="32">
        <f>INDEX('Обработка исходного'!K:K,ROW($B$3)+4*(ROW($B7)-ROW($B$3))+2)</f>
        <v>17</v>
      </c>
      <c r="I7" s="32">
        <f>INDEX('Обработка исходного'!L:L,ROW($B$3)+4*(ROW($B7)-ROW($B$3))+2)</f>
        <v>17</v>
      </c>
      <c r="J7" s="32">
        <f>INDEX('Обработка исходного'!M:M,ROW($B$3)+4*(ROW($B7)-ROW($B$3))+2)</f>
        <v>17</v>
      </c>
      <c r="K7" s="32" t="str">
        <f>INDEX('Обработка исходного'!N:N,ROW($B$3)+4*(ROW($B7)-ROW($B$3))+2)</f>
        <v>-</v>
      </c>
      <c r="L7" s="32" t="str">
        <f>INDEX('Обработка исходного'!O:O,ROW($B$3)+4*(ROW($B7)-ROW($B$3))+2)</f>
        <v>-</v>
      </c>
      <c r="M7" s="32" t="str">
        <f>INDEX('Обработка исходного'!P:P,ROW($B$3)+4*(ROW($B7)-ROW($B$3))+2)</f>
        <v>-</v>
      </c>
      <c r="N7" s="32" t="str">
        <f>INDEX('Обработка исходного'!Q:Q,ROW($B$3)+4*(ROW($B7)-ROW($B$3))+2)</f>
        <v>-</v>
      </c>
      <c r="O7" s="32" t="str">
        <f>INDEX('Обработка исходного'!R:R,ROW($B$3)+4*(ROW($B7)-ROW($B$3))+2)</f>
        <v>-</v>
      </c>
      <c r="P7" s="33" t="str">
        <f>INDEX('Обработка исходного'!S:S,ROW($B$3)+4*(ROW($B7)-ROW($B$3))+2)</f>
        <v>-</v>
      </c>
    </row>
    <row r="8" spans="1:16" x14ac:dyDescent="0.25">
      <c r="A8" s="10" t="str">
        <f>INDEX('Обработка исходного'!B:B,ROW($B$3)+4*(ROW($B8)-ROW($B$3)))</f>
        <v>Сталь углеродистая</v>
      </c>
      <c r="B8" s="47" t="str">
        <f>INDEX('Обработка исходного'!D:D,ROW($B$3)+4*(ROW($B8)-ROW($B$3)))</f>
        <v>Ст3сп5</v>
      </c>
      <c r="C8" s="27" t="str">
        <f>IF(ISBLANK(INDEX('Обработка исходного'!E:E,ROW($B$3)+4*(ROW($B8)-ROW($B$3)))),"",INDEX('Обработка исходного'!E:E,ROW($B$3)+4*(ROW($B8)-ROW($B$3))))</f>
        <v>Поковки диаметром или толщиной до 300 мм, КП195*</v>
      </c>
      <c r="D8" s="31">
        <f>INDEX('Обработка исходного'!G:G,ROW($B$3)+4*(ROW($B8)-ROW($B$3))+2)</f>
        <v>23</v>
      </c>
      <c r="E8" s="32">
        <f>INDEX('Обработка исходного'!H:H,ROW($B$3)+4*(ROW($B8)-ROW($B$3))+2)</f>
        <v>21</v>
      </c>
      <c r="F8" s="32">
        <f>INDEX('Обработка исходного'!I:I,ROW($B$3)+4*(ROW($B8)-ROW($B$3))+2)</f>
        <v>20</v>
      </c>
      <c r="G8" s="32">
        <f>INDEX('Обработка исходного'!J:J,ROW($B$3)+4*(ROW($B8)-ROW($B$3))+2)</f>
        <v>18</v>
      </c>
      <c r="H8" s="32">
        <f>INDEX('Обработка исходного'!K:K,ROW($B$3)+4*(ROW($B8)-ROW($B$3))+2)</f>
        <v>18</v>
      </c>
      <c r="I8" s="32">
        <f>INDEX('Обработка исходного'!L:L,ROW($B$3)+4*(ROW($B8)-ROW($B$3))+2)</f>
        <v>18</v>
      </c>
      <c r="J8" s="32">
        <f>INDEX('Обработка исходного'!M:M,ROW($B$3)+4*(ROW($B8)-ROW($B$3))+2)</f>
        <v>18</v>
      </c>
      <c r="K8" s="32" t="str">
        <f>INDEX('Обработка исходного'!N:N,ROW($B$3)+4*(ROW($B8)-ROW($B$3))+2)</f>
        <v>-</v>
      </c>
      <c r="L8" s="32" t="str">
        <f>INDEX('Обработка исходного'!O:O,ROW($B$3)+4*(ROW($B8)-ROW($B$3))+2)</f>
        <v>-</v>
      </c>
      <c r="M8" s="32" t="str">
        <f>INDEX('Обработка исходного'!P:P,ROW($B$3)+4*(ROW($B8)-ROW($B$3))+2)</f>
        <v>-</v>
      </c>
      <c r="N8" s="32" t="str">
        <f>INDEX('Обработка исходного'!Q:Q,ROW($B$3)+4*(ROW($B8)-ROW($B$3))+2)</f>
        <v>-</v>
      </c>
      <c r="O8" s="32" t="str">
        <f>INDEX('Обработка исходного'!R:R,ROW($B$3)+4*(ROW($B8)-ROW($B$3))+2)</f>
        <v>-</v>
      </c>
      <c r="P8" s="33" t="str">
        <f>INDEX('Обработка исходного'!S:S,ROW($B$3)+4*(ROW($B8)-ROW($B$3))+2)</f>
        <v>-</v>
      </c>
    </row>
    <row r="9" spans="1:16" x14ac:dyDescent="0.25">
      <c r="A9" s="10" t="str">
        <f>INDEX('Обработка исходного'!B:B,ROW($B$3)+4*(ROW($B9)-ROW($B$3)))</f>
        <v>Сталь углеродистая</v>
      </c>
      <c r="B9" s="47" t="str">
        <f>INDEX('Обработка исходного'!D:D,ROW($B$3)+4*(ROW($B9)-ROW($B$3)))</f>
        <v>Ст3сп5</v>
      </c>
      <c r="C9" s="27" t="str">
        <f>IF(ISBLANK(INDEX('Обработка исходного'!E:E,ROW($B$3)+4*(ROW($B9)-ROW($B$3)))),"",INDEX('Обработка исходного'!E:E,ROW($B$3)+4*(ROW($B9)-ROW($B$3))))</f>
        <v>Поковки диаметром или толщиной до 50 мм, КП215*</v>
      </c>
      <c r="D9" s="31">
        <f>INDEX('Обработка исходного'!G:G,ROW($B$3)+4*(ROW($B9)-ROW($B$3))+2)</f>
        <v>23</v>
      </c>
      <c r="E9" s="32">
        <f>INDEX('Обработка исходного'!H:H,ROW($B$3)+4*(ROW($B9)-ROW($B$3))+2)</f>
        <v>21</v>
      </c>
      <c r="F9" s="32">
        <f>INDEX('Обработка исходного'!I:I,ROW($B$3)+4*(ROW($B9)-ROW($B$3))+2)</f>
        <v>20</v>
      </c>
      <c r="G9" s="32">
        <f>INDEX('Обработка исходного'!J:J,ROW($B$3)+4*(ROW($B9)-ROW($B$3))+2)</f>
        <v>18</v>
      </c>
      <c r="H9" s="32">
        <f>INDEX('Обработка исходного'!K:K,ROW($B$3)+4*(ROW($B9)-ROW($B$3))+2)</f>
        <v>18</v>
      </c>
      <c r="I9" s="32">
        <f>INDEX('Обработка исходного'!L:L,ROW($B$3)+4*(ROW($B9)-ROW($B$3))+2)</f>
        <v>18</v>
      </c>
      <c r="J9" s="32">
        <f>INDEX('Обработка исходного'!M:M,ROW($B$3)+4*(ROW($B9)-ROW($B$3))+2)</f>
        <v>18</v>
      </c>
      <c r="K9" s="32" t="str">
        <f>INDEX('Обработка исходного'!N:N,ROW($B$3)+4*(ROW($B9)-ROW($B$3))+2)</f>
        <v>-</v>
      </c>
      <c r="L9" s="32" t="str">
        <f>INDEX('Обработка исходного'!O:O,ROW($B$3)+4*(ROW($B9)-ROW($B$3))+2)</f>
        <v>-</v>
      </c>
      <c r="M9" s="32" t="str">
        <f>INDEX('Обработка исходного'!P:P,ROW($B$3)+4*(ROW($B9)-ROW($B$3))+2)</f>
        <v>-</v>
      </c>
      <c r="N9" s="32" t="str">
        <f>INDEX('Обработка исходного'!Q:Q,ROW($B$3)+4*(ROW($B9)-ROW($B$3))+2)</f>
        <v>-</v>
      </c>
      <c r="O9" s="32" t="str">
        <f>INDEX('Обработка исходного'!R:R,ROW($B$3)+4*(ROW($B9)-ROW($B$3))+2)</f>
        <v>-</v>
      </c>
      <c r="P9" s="33" t="str">
        <f>INDEX('Обработка исходного'!S:S,ROW($B$3)+4*(ROW($B9)-ROW($B$3))+2)</f>
        <v>-</v>
      </c>
    </row>
    <row r="10" spans="1:16" x14ac:dyDescent="0.25">
      <c r="A10" s="10" t="str">
        <f>INDEX('Обработка исходного'!B:B,ROW($B$3)+4*(ROW($B10)-ROW($B$3)))</f>
        <v>Сталь углеродистая</v>
      </c>
      <c r="B10" s="47">
        <f>INDEX('Обработка исходного'!D:D,ROW($B$3)+4*(ROW($B10)-ROW($B$3)))</f>
        <v>10</v>
      </c>
      <c r="C10" s="27" t="str">
        <f>IF(ISBLANK(INDEX('Обработка исходного'!E:E,ROW($B$3)+4*(ROW($B10)-ROW($B$3)))),"",INDEX('Обработка исходного'!E:E,ROW($B$3)+4*(ROW($B10)-ROW($B$3))))</f>
        <v>Трубы холодно- и теплодеформированные бесшовные</v>
      </c>
      <c r="D10" s="31">
        <f>INDEX('Обработка исходного'!G:G,ROW($B$3)+4*(ROW($B10)-ROW($B$3))+2)</f>
        <v>24</v>
      </c>
      <c r="E10" s="32">
        <f>INDEX('Обработка исходного'!H:H,ROW($B$3)+4*(ROW($B10)-ROW($B$3))+2)</f>
        <v>20</v>
      </c>
      <c r="F10" s="32">
        <f>INDEX('Обработка исходного'!I:I,ROW($B$3)+4*(ROW($B10)-ROW($B$3))+2)</f>
        <v>18</v>
      </c>
      <c r="G10" s="32">
        <f>INDEX('Обработка исходного'!J:J,ROW($B$3)+4*(ROW($B10)-ROW($B$3))+2)</f>
        <v>18</v>
      </c>
      <c r="H10" s="32">
        <f>INDEX('Обработка исходного'!K:K,ROW($B$3)+4*(ROW($B10)-ROW($B$3))+2)</f>
        <v>19</v>
      </c>
      <c r="I10" s="32">
        <f>INDEX('Обработка исходного'!L:L,ROW($B$3)+4*(ROW($B10)-ROW($B$3))+2)</f>
        <v>21</v>
      </c>
      <c r="J10" s="32">
        <f>INDEX('Обработка исходного'!M:M,ROW($B$3)+4*(ROW($B10)-ROW($B$3))+2)</f>
        <v>23</v>
      </c>
      <c r="K10" s="32">
        <f>INDEX('Обработка исходного'!N:N,ROW($B$3)+4*(ROW($B10)-ROW($B$3))+2)</f>
        <v>24</v>
      </c>
      <c r="L10" s="32" t="str">
        <f>INDEX('Обработка исходного'!O:O,ROW($B$3)+4*(ROW($B10)-ROW($B$3))+2)</f>
        <v>-</v>
      </c>
      <c r="M10" s="32" t="str">
        <f>INDEX('Обработка исходного'!P:P,ROW($B$3)+4*(ROW($B10)-ROW($B$3))+2)</f>
        <v>-</v>
      </c>
      <c r="N10" s="32" t="str">
        <f>INDEX('Обработка исходного'!Q:Q,ROW($B$3)+4*(ROW($B10)-ROW($B$3))+2)</f>
        <v>-</v>
      </c>
      <c r="O10" s="32" t="str">
        <f>INDEX('Обработка исходного'!R:R,ROW($B$3)+4*(ROW($B10)-ROW($B$3))+2)</f>
        <v>-</v>
      </c>
      <c r="P10" s="33" t="str">
        <f>INDEX('Обработка исходного'!S:S,ROW($B$3)+4*(ROW($B10)-ROW($B$3))+2)</f>
        <v>-</v>
      </c>
    </row>
    <row r="11" spans="1:16" ht="25.5" x14ac:dyDescent="0.25">
      <c r="A11" s="10" t="str">
        <f>INDEX('Обработка исходного'!B:B,ROW($B$3)+4*(ROW($B11)-ROW($B$3)))</f>
        <v>Сталь углеродистая</v>
      </c>
      <c r="B11" s="47">
        <f>INDEX('Обработка исходного'!D:D,ROW($B$3)+4*(ROW($B11)-ROW($B$3)))</f>
        <v>10</v>
      </c>
      <c r="C11" s="27" t="str">
        <f>IF(ISBLANK(INDEX('Обработка исходного'!E:E,ROW($B$3)+4*(ROW($B11)-ROW($B$3)))),"",INDEX('Обработка исходного'!E:E,ROW($B$3)+4*(ROW($B11)-ROW($B$3))))</f>
        <v>Сортовая горячекатаная и кованая сталь толщиной или диаметром до 80 мм</v>
      </c>
      <c r="D11" s="31">
        <f>INDEX('Обработка исходного'!G:G,ROW($B$3)+4*(ROW($B11)-ROW($B$3))+2)</f>
        <v>31</v>
      </c>
      <c r="E11" s="32">
        <f>INDEX('Обработка исходного'!H:H,ROW($B$3)+4*(ROW($B11)-ROW($B$3))+2)</f>
        <v>28</v>
      </c>
      <c r="F11" s="32">
        <f>INDEX('Обработка исходного'!I:I,ROW($B$3)+4*(ROW($B11)-ROW($B$3))+2)</f>
        <v>26</v>
      </c>
      <c r="G11" s="32">
        <f>INDEX('Обработка исходного'!J:J,ROW($B$3)+4*(ROW($B11)-ROW($B$3))+2)</f>
        <v>22</v>
      </c>
      <c r="H11" s="32">
        <f>INDEX('Обработка исходного'!K:K,ROW($B$3)+4*(ROW($B11)-ROW($B$3))+2)</f>
        <v>25</v>
      </c>
      <c r="I11" s="32">
        <f>INDEX('Обработка исходного'!L:L,ROW($B$3)+4*(ROW($B11)-ROW($B$3))+2)</f>
        <v>24.5</v>
      </c>
      <c r="J11" s="32">
        <f>INDEX('Обработка исходного'!M:M,ROW($B$3)+4*(ROW($B11)-ROW($B$3))+2)</f>
        <v>25.5</v>
      </c>
      <c r="K11" s="32">
        <f>INDEX('Обработка исходного'!N:N,ROW($B$3)+4*(ROW($B11)-ROW($B$3))+2)</f>
        <v>28</v>
      </c>
      <c r="L11" s="32" t="str">
        <f>INDEX('Обработка исходного'!O:O,ROW($B$3)+4*(ROW($B11)-ROW($B$3))+2)</f>
        <v>-</v>
      </c>
      <c r="M11" s="32" t="str">
        <f>INDEX('Обработка исходного'!P:P,ROW($B$3)+4*(ROW($B11)-ROW($B$3))+2)</f>
        <v>-</v>
      </c>
      <c r="N11" s="32" t="str">
        <f>INDEX('Обработка исходного'!Q:Q,ROW($B$3)+4*(ROW($B11)-ROW($B$3))+2)</f>
        <v>-</v>
      </c>
      <c r="O11" s="32" t="str">
        <f>INDEX('Обработка исходного'!R:R,ROW($B$3)+4*(ROW($B11)-ROW($B$3))+2)</f>
        <v>-</v>
      </c>
      <c r="P11" s="33" t="str">
        <f>INDEX('Обработка исходного'!S:S,ROW($B$3)+4*(ROW($B11)-ROW($B$3))+2)</f>
        <v>-</v>
      </c>
    </row>
    <row r="12" spans="1:16" ht="25.5" x14ac:dyDescent="0.25">
      <c r="A12" s="10" t="str">
        <f>INDEX('Обработка исходного'!B:B,ROW($B$3)+4*(ROW($B12)-ROW($B$3)))</f>
        <v>Сталь углеродистая</v>
      </c>
      <c r="B12" s="47">
        <f>INDEX('Обработка исходного'!D:D,ROW($B$3)+4*(ROW($B12)-ROW($B$3)))</f>
        <v>15</v>
      </c>
      <c r="C12" s="27" t="str">
        <f>IF(ISBLANK(INDEX('Обработка исходного'!E:E,ROW($B$3)+4*(ROW($B12)-ROW($B$3)))),"",INDEX('Обработка исходного'!E:E,ROW($B$3)+4*(ROW($B12)-ROW($B$3))))</f>
        <v>Сортовая горячекатаная сталь толщиной или диаметром до 80 мм</v>
      </c>
      <c r="D12" s="31">
        <f>INDEX('Обработка исходного'!G:G,ROW($B$3)+4*(ROW($B12)-ROW($B$3))+2)</f>
        <v>27</v>
      </c>
      <c r="E12" s="32">
        <f>INDEX('Обработка исходного'!H:H,ROW($B$3)+4*(ROW($B12)-ROW($B$3))+2)</f>
        <v>26</v>
      </c>
      <c r="F12" s="32">
        <f>INDEX('Обработка исходного'!I:I,ROW($B$3)+4*(ROW($B12)-ROW($B$3))+2)</f>
        <v>25</v>
      </c>
      <c r="G12" s="32">
        <f>INDEX('Обработка исходного'!J:J,ROW($B$3)+4*(ROW($B12)-ROW($B$3))+2)</f>
        <v>25</v>
      </c>
      <c r="H12" s="32">
        <f>INDEX('Обработка исходного'!K:K,ROW($B$3)+4*(ROW($B12)-ROW($B$3))+2)</f>
        <v>24</v>
      </c>
      <c r="I12" s="32">
        <f>INDEX('Обработка исходного'!L:L,ROW($B$3)+4*(ROW($B12)-ROW($B$3))+2)</f>
        <v>23</v>
      </c>
      <c r="J12" s="32">
        <f>INDEX('Обработка исходного'!M:M,ROW($B$3)+4*(ROW($B12)-ROW($B$3))+2)</f>
        <v>23</v>
      </c>
      <c r="K12" s="32">
        <f>INDEX('Обработка исходного'!N:N,ROW($B$3)+4*(ROW($B12)-ROW($B$3))+2)</f>
        <v>23</v>
      </c>
      <c r="L12" s="32" t="str">
        <f>INDEX('Обработка исходного'!O:O,ROW($B$3)+4*(ROW($B12)-ROW($B$3))+2)</f>
        <v>-</v>
      </c>
      <c r="M12" s="32" t="str">
        <f>INDEX('Обработка исходного'!P:P,ROW($B$3)+4*(ROW($B12)-ROW($B$3))+2)</f>
        <v>-</v>
      </c>
      <c r="N12" s="32" t="str">
        <f>INDEX('Обработка исходного'!Q:Q,ROW($B$3)+4*(ROW($B12)-ROW($B$3))+2)</f>
        <v>-</v>
      </c>
      <c r="O12" s="32" t="str">
        <f>INDEX('Обработка исходного'!R:R,ROW($B$3)+4*(ROW($B12)-ROW($B$3))+2)</f>
        <v>-</v>
      </c>
      <c r="P12" s="33" t="str">
        <f>INDEX('Обработка исходного'!S:S,ROW($B$3)+4*(ROW($B12)-ROW($B$3))+2)</f>
        <v>-</v>
      </c>
    </row>
    <row r="13" spans="1:16" x14ac:dyDescent="0.25">
      <c r="A13" s="10" t="str">
        <f>INDEX('Обработка исходного'!B:B,ROW($B$3)+4*(ROW($B13)-ROW($B$3)))</f>
        <v>Сталь углеродистая</v>
      </c>
      <c r="B13" s="47">
        <f>INDEX('Обработка исходного'!D:D,ROW($B$3)+4*(ROW($B13)-ROW($B$3)))</f>
        <v>15</v>
      </c>
      <c r="C13" s="27" t="str">
        <f>IF(ISBLANK(INDEX('Обработка исходного'!E:E,ROW($B$3)+4*(ROW($B13)-ROW($B$3)))),"",INDEX('Обработка исходного'!E:E,ROW($B$3)+4*(ROW($B13)-ROW($B$3))))</f>
        <v>Поковки диаметром до 300 мм, КП175*</v>
      </c>
      <c r="D13" s="31">
        <f>INDEX('Обработка исходного'!G:G,ROW($B$3)+4*(ROW($B13)-ROW($B$3))+2)</f>
        <v>20</v>
      </c>
      <c r="E13" s="32">
        <f>INDEX('Обработка исходного'!H:H,ROW($B$3)+4*(ROW($B13)-ROW($B$3))+2)</f>
        <v>19</v>
      </c>
      <c r="F13" s="32">
        <f>INDEX('Обработка исходного'!I:I,ROW($B$3)+4*(ROW($B13)-ROW($B$3))+2)</f>
        <v>18</v>
      </c>
      <c r="G13" s="32">
        <f>INDEX('Обработка исходного'!J:J,ROW($B$3)+4*(ROW($B13)-ROW($B$3))+2)</f>
        <v>16</v>
      </c>
      <c r="H13" s="32">
        <f>INDEX('Обработка исходного'!K:K,ROW($B$3)+4*(ROW($B13)-ROW($B$3))+2)</f>
        <v>14</v>
      </c>
      <c r="I13" s="32">
        <f>INDEX('Обработка исходного'!L:L,ROW($B$3)+4*(ROW($B13)-ROW($B$3))+2)</f>
        <v>14</v>
      </c>
      <c r="J13" s="32">
        <f>INDEX('Обработка исходного'!M:M,ROW($B$3)+4*(ROW($B13)-ROW($B$3))+2)</f>
        <v>14</v>
      </c>
      <c r="K13" s="32">
        <f>INDEX('Обработка исходного'!N:N,ROW($B$3)+4*(ROW($B13)-ROW($B$3))+2)</f>
        <v>14</v>
      </c>
      <c r="L13" s="32" t="str">
        <f>INDEX('Обработка исходного'!O:O,ROW($B$3)+4*(ROW($B13)-ROW($B$3))+2)</f>
        <v>-</v>
      </c>
      <c r="M13" s="32" t="str">
        <f>INDEX('Обработка исходного'!P:P,ROW($B$3)+4*(ROW($B13)-ROW($B$3))+2)</f>
        <v>-</v>
      </c>
      <c r="N13" s="32" t="str">
        <f>INDEX('Обработка исходного'!Q:Q,ROW($B$3)+4*(ROW($B13)-ROW($B$3))+2)</f>
        <v>-</v>
      </c>
      <c r="O13" s="32" t="str">
        <f>INDEX('Обработка исходного'!R:R,ROW($B$3)+4*(ROW($B13)-ROW($B$3))+2)</f>
        <v>-</v>
      </c>
      <c r="P13" s="33" t="str">
        <f>INDEX('Обработка исходного'!S:S,ROW($B$3)+4*(ROW($B13)-ROW($B$3))+2)</f>
        <v>-</v>
      </c>
    </row>
    <row r="14" spans="1:16" x14ac:dyDescent="0.25">
      <c r="A14" s="10" t="str">
        <f>INDEX('Обработка исходного'!B:B,ROW($B$3)+4*(ROW($B14)-ROW($B$3)))</f>
        <v>Сталь углеродистая</v>
      </c>
      <c r="B14" s="47">
        <f>INDEX('Обработка исходного'!D:D,ROW($B$3)+4*(ROW($B14)-ROW($B$3)))</f>
        <v>15</v>
      </c>
      <c r="C14" s="27" t="str">
        <f>IF(ISBLANK(INDEX('Обработка исходного'!E:E,ROW($B$3)+4*(ROW($B14)-ROW($B$3)))),"",INDEX('Обработка исходного'!E:E,ROW($B$3)+4*(ROW($B14)-ROW($B$3))))</f>
        <v>Поковки диаметром до 100 мм, КП195*</v>
      </c>
      <c r="D14" s="31">
        <f>INDEX('Обработка исходного'!G:G,ROW($B$3)+4*(ROW($B14)-ROW($B$3))+2)</f>
        <v>18</v>
      </c>
      <c r="E14" s="32">
        <f>INDEX('Обработка исходного'!H:H,ROW($B$3)+4*(ROW($B14)-ROW($B$3))+2)</f>
        <v>17</v>
      </c>
      <c r="F14" s="32">
        <f>INDEX('Обработка исходного'!I:I,ROW($B$3)+4*(ROW($B14)-ROW($B$3))+2)</f>
        <v>16</v>
      </c>
      <c r="G14" s="32">
        <f>INDEX('Обработка исходного'!J:J,ROW($B$3)+4*(ROW($B14)-ROW($B$3))+2)</f>
        <v>16</v>
      </c>
      <c r="H14" s="32">
        <f>INDEX('Обработка исходного'!K:K,ROW($B$3)+4*(ROW($B14)-ROW($B$3))+2)</f>
        <v>14</v>
      </c>
      <c r="I14" s="32">
        <f>INDEX('Обработка исходного'!L:L,ROW($B$3)+4*(ROW($B14)-ROW($B$3))+2)</f>
        <v>14</v>
      </c>
      <c r="J14" s="32">
        <f>INDEX('Обработка исходного'!M:M,ROW($B$3)+4*(ROW($B14)-ROW($B$3))+2)</f>
        <v>14</v>
      </c>
      <c r="K14" s="32">
        <f>INDEX('Обработка исходного'!N:N,ROW($B$3)+4*(ROW($B14)-ROW($B$3))+2)</f>
        <v>14</v>
      </c>
      <c r="L14" s="32" t="str">
        <f>INDEX('Обработка исходного'!O:O,ROW($B$3)+4*(ROW($B14)-ROW($B$3))+2)</f>
        <v>-</v>
      </c>
      <c r="M14" s="32" t="str">
        <f>INDEX('Обработка исходного'!P:P,ROW($B$3)+4*(ROW($B14)-ROW($B$3))+2)</f>
        <v>-</v>
      </c>
      <c r="N14" s="32" t="str">
        <f>INDEX('Обработка исходного'!Q:Q,ROW($B$3)+4*(ROW($B14)-ROW($B$3))+2)</f>
        <v>-</v>
      </c>
      <c r="O14" s="32" t="str">
        <f>INDEX('Обработка исходного'!R:R,ROW($B$3)+4*(ROW($B14)-ROW($B$3))+2)</f>
        <v>-</v>
      </c>
      <c r="P14" s="33" t="str">
        <f>INDEX('Обработка исходного'!S:S,ROW($B$3)+4*(ROW($B14)-ROW($B$3))+2)</f>
        <v>-</v>
      </c>
    </row>
    <row r="15" spans="1:16" x14ac:dyDescent="0.25">
      <c r="A15" s="10" t="str">
        <f>INDEX('Обработка исходного'!B:B,ROW($B$3)+4*(ROW($B15)-ROW($B$3)))</f>
        <v>Сталь углеродистая</v>
      </c>
      <c r="B15" s="47">
        <f>INDEX('Обработка исходного'!D:D,ROW($B$3)+4*(ROW($B15)-ROW($B$3)))</f>
        <v>15</v>
      </c>
      <c r="C15" s="27" t="str">
        <f>IF(ISBLANK(INDEX('Обработка исходного'!E:E,ROW($B$3)+4*(ROW($B15)-ROW($B$3)))),"",INDEX('Обработка исходного'!E:E,ROW($B$3)+4*(ROW($B15)-ROW($B$3))))</f>
        <v>Поковки диаметром до 50 мм, КП215*</v>
      </c>
      <c r="D15" s="31">
        <f>INDEX('Обработка исходного'!G:G,ROW($B$3)+4*(ROW($B15)-ROW($B$3))+2)</f>
        <v>24</v>
      </c>
      <c r="E15" s="32">
        <f>INDEX('Обработка исходного'!H:H,ROW($B$3)+4*(ROW($B15)-ROW($B$3))+2)</f>
        <v>21</v>
      </c>
      <c r="F15" s="32">
        <f>INDEX('Обработка исходного'!I:I,ROW($B$3)+4*(ROW($B15)-ROW($B$3))+2)</f>
        <v>18</v>
      </c>
      <c r="G15" s="32">
        <f>INDEX('Обработка исходного'!J:J,ROW($B$3)+4*(ROW($B15)-ROW($B$3))+2)</f>
        <v>16</v>
      </c>
      <c r="H15" s="32">
        <f>INDEX('Обработка исходного'!K:K,ROW($B$3)+4*(ROW($B15)-ROW($B$3))+2)</f>
        <v>14</v>
      </c>
      <c r="I15" s="32">
        <f>INDEX('Обработка исходного'!L:L,ROW($B$3)+4*(ROW($B15)-ROW($B$3))+2)</f>
        <v>14</v>
      </c>
      <c r="J15" s="32">
        <f>INDEX('Обработка исходного'!M:M,ROW($B$3)+4*(ROW($B15)-ROW($B$3))+2)</f>
        <v>14</v>
      </c>
      <c r="K15" s="32">
        <f>INDEX('Обработка исходного'!N:N,ROW($B$3)+4*(ROW($B15)-ROW($B$3))+2)</f>
        <v>14</v>
      </c>
      <c r="L15" s="32" t="str">
        <f>INDEX('Обработка исходного'!O:O,ROW($B$3)+4*(ROW($B15)-ROW($B$3))+2)</f>
        <v>-</v>
      </c>
      <c r="M15" s="32" t="str">
        <f>INDEX('Обработка исходного'!P:P,ROW($B$3)+4*(ROW($B15)-ROW($B$3))+2)</f>
        <v>-</v>
      </c>
      <c r="N15" s="32" t="str">
        <f>INDEX('Обработка исходного'!Q:Q,ROW($B$3)+4*(ROW($B15)-ROW($B$3))+2)</f>
        <v>-</v>
      </c>
      <c r="O15" s="32" t="str">
        <f>INDEX('Обработка исходного'!R:R,ROW($B$3)+4*(ROW($B15)-ROW($B$3))+2)</f>
        <v>-</v>
      </c>
      <c r="P15" s="33" t="str">
        <f>INDEX('Обработка исходного'!S:S,ROW($B$3)+4*(ROW($B15)-ROW($B$3))+2)</f>
        <v>-</v>
      </c>
    </row>
    <row r="16" spans="1:16" x14ac:dyDescent="0.25">
      <c r="A16" s="10" t="str">
        <f>INDEX('Обработка исходного'!B:B,ROW($B$3)+4*(ROW($B16)-ROW($B$3)))</f>
        <v>Сталь углеродистая</v>
      </c>
      <c r="B16" s="47" t="str">
        <f>INDEX('Обработка исходного'!D:D,ROW($B$3)+4*(ROW($B16)-ROW($B$3)))</f>
        <v>15Л</v>
      </c>
      <c r="C16" s="27" t="str">
        <f>IF(ISBLANK(INDEX('Обработка исходного'!E:E,ROW($B$3)+4*(ROW($B16)-ROW($B$3)))),"",INDEX('Обработка исходного'!E:E,ROW($B$3)+4*(ROW($B16)-ROW($B$3))))</f>
        <v>Отливки с толщиной стенки до 100 мм</v>
      </c>
      <c r="D16" s="31">
        <f>INDEX('Обработка исходного'!G:G,ROW($B$3)+4*(ROW($B16)-ROW($B$3))+2)</f>
        <v>24</v>
      </c>
      <c r="E16" s="32">
        <f>INDEX('Обработка исходного'!H:H,ROW($B$3)+4*(ROW($B16)-ROW($B$3))+2)</f>
        <v>23</v>
      </c>
      <c r="F16" s="32">
        <f>INDEX('Обработка исходного'!I:I,ROW($B$3)+4*(ROW($B16)-ROW($B$3))+2)</f>
        <v>23</v>
      </c>
      <c r="G16" s="32">
        <f>INDEX('Обработка исходного'!J:J,ROW($B$3)+4*(ROW($B16)-ROW($B$3))+2)</f>
        <v>23</v>
      </c>
      <c r="H16" s="32">
        <f>INDEX('Обработка исходного'!K:K,ROW($B$3)+4*(ROW($B16)-ROW($B$3))+2)</f>
        <v>22</v>
      </c>
      <c r="I16" s="32">
        <f>INDEX('Обработка исходного'!L:L,ROW($B$3)+4*(ROW($B16)-ROW($B$3))+2)</f>
        <v>21</v>
      </c>
      <c r="J16" s="32">
        <f>INDEX('Обработка исходного'!M:M,ROW($B$3)+4*(ROW($B16)-ROW($B$3))+2)</f>
        <v>21</v>
      </c>
      <c r="K16" s="32">
        <f>INDEX('Обработка исходного'!N:N,ROW($B$3)+4*(ROW($B16)-ROW($B$3))+2)</f>
        <v>21</v>
      </c>
      <c r="L16" s="32" t="str">
        <f>INDEX('Обработка исходного'!O:O,ROW($B$3)+4*(ROW($B16)-ROW($B$3))+2)</f>
        <v>-</v>
      </c>
      <c r="M16" s="32" t="str">
        <f>INDEX('Обработка исходного'!P:P,ROW($B$3)+4*(ROW($B16)-ROW($B$3))+2)</f>
        <v>-</v>
      </c>
      <c r="N16" s="32" t="str">
        <f>INDEX('Обработка исходного'!Q:Q,ROW($B$3)+4*(ROW($B16)-ROW($B$3))+2)</f>
        <v>-</v>
      </c>
      <c r="O16" s="32" t="str">
        <f>INDEX('Обработка исходного'!R:R,ROW($B$3)+4*(ROW($B16)-ROW($B$3))+2)</f>
        <v>-</v>
      </c>
      <c r="P16" s="33" t="str">
        <f>INDEX('Обработка исходного'!S:S,ROW($B$3)+4*(ROW($B16)-ROW($B$3))+2)</f>
        <v>-</v>
      </c>
    </row>
    <row r="17" spans="1:16" x14ac:dyDescent="0.25">
      <c r="A17" s="10" t="str">
        <f>INDEX('Обработка исходного'!B:B,ROW($B$3)+4*(ROW($B17)-ROW($B$3)))</f>
        <v>Сталь углеродистая</v>
      </c>
      <c r="B17" s="47">
        <f>INDEX('Обработка исходного'!D:D,ROW($B$3)+4*(ROW($B17)-ROW($B$3)))</f>
        <v>20</v>
      </c>
      <c r="C17" s="27" t="str">
        <f>IF(ISBLANK(INDEX('Обработка исходного'!E:E,ROW($B$3)+4*(ROW($B17)-ROW($B$3)))),"",INDEX('Обработка исходного'!E:E,ROW($B$3)+4*(ROW($B17)-ROW($B$3))))</f>
        <v>Поковки диаметром до 300 мм, КП175*</v>
      </c>
      <c r="D17" s="31">
        <f>INDEX('Обработка исходного'!G:G,ROW($B$3)+4*(ROW($B17)-ROW($B$3))+2)</f>
        <v>20</v>
      </c>
      <c r="E17" s="32">
        <f>INDEX('Обработка исходного'!H:H,ROW($B$3)+4*(ROW($B17)-ROW($B$3))+2)</f>
        <v>20</v>
      </c>
      <c r="F17" s="32">
        <f>INDEX('Обработка исходного'!I:I,ROW($B$3)+4*(ROW($B17)-ROW($B$3))+2)</f>
        <v>20</v>
      </c>
      <c r="G17" s="32">
        <f>INDEX('Обработка исходного'!J:J,ROW($B$3)+4*(ROW($B17)-ROW($B$3))+2)</f>
        <v>18</v>
      </c>
      <c r="H17" s="32">
        <f>INDEX('Обработка исходного'!K:K,ROW($B$3)+4*(ROW($B17)-ROW($B$3))+2)</f>
        <v>17</v>
      </c>
      <c r="I17" s="32">
        <f>INDEX('Обработка исходного'!L:L,ROW($B$3)+4*(ROW($B17)-ROW($B$3))+2)</f>
        <v>17</v>
      </c>
      <c r="J17" s="32">
        <f>INDEX('Обработка исходного'!M:M,ROW($B$3)+4*(ROW($B17)-ROW($B$3))+2)</f>
        <v>17</v>
      </c>
      <c r="K17" s="32">
        <f>INDEX('Обработка исходного'!N:N,ROW($B$3)+4*(ROW($B17)-ROW($B$3))+2)</f>
        <v>17</v>
      </c>
      <c r="L17" s="32" t="str">
        <f>INDEX('Обработка исходного'!O:O,ROW($B$3)+4*(ROW($B17)-ROW($B$3))+2)</f>
        <v>-</v>
      </c>
      <c r="M17" s="32" t="str">
        <f>INDEX('Обработка исходного'!P:P,ROW($B$3)+4*(ROW($B17)-ROW($B$3))+2)</f>
        <v>-</v>
      </c>
      <c r="N17" s="32" t="str">
        <f>INDEX('Обработка исходного'!Q:Q,ROW($B$3)+4*(ROW($B17)-ROW($B$3))+2)</f>
        <v>-</v>
      </c>
      <c r="O17" s="32" t="str">
        <f>INDEX('Обработка исходного'!R:R,ROW($B$3)+4*(ROW($B17)-ROW($B$3))+2)</f>
        <v>-</v>
      </c>
      <c r="P17" s="33" t="str">
        <f>INDEX('Обработка исходного'!S:S,ROW($B$3)+4*(ROW($B17)-ROW($B$3))+2)</f>
        <v>-</v>
      </c>
    </row>
    <row r="18" spans="1:16" x14ac:dyDescent="0.25">
      <c r="A18" s="10" t="str">
        <f>INDEX('Обработка исходного'!B:B,ROW($B$3)+4*(ROW($B18)-ROW($B$3)))</f>
        <v>Сталь углеродистая</v>
      </c>
      <c r="B18" s="47">
        <f>INDEX('Обработка исходного'!D:D,ROW($B$3)+4*(ROW($B18)-ROW($B$3)))</f>
        <v>20</v>
      </c>
      <c r="C18" s="27" t="str">
        <f>IF(ISBLANK(INDEX('Обработка исходного'!E:E,ROW($B$3)+4*(ROW($B18)-ROW($B$3)))),"",INDEX('Обработка исходного'!E:E,ROW($B$3)+4*(ROW($B18)-ROW($B$3))))</f>
        <v>Поковки диаметром до 300 мм, КП195*</v>
      </c>
      <c r="D18" s="31">
        <f>INDEX('Обработка исходного'!G:G,ROW($B$3)+4*(ROW($B18)-ROW($B$3))+2)</f>
        <v>20</v>
      </c>
      <c r="E18" s="32">
        <f>INDEX('Обработка исходного'!H:H,ROW($B$3)+4*(ROW($B18)-ROW($B$3))+2)</f>
        <v>20</v>
      </c>
      <c r="F18" s="32">
        <f>INDEX('Обработка исходного'!I:I,ROW($B$3)+4*(ROW($B18)-ROW($B$3))+2)</f>
        <v>20</v>
      </c>
      <c r="G18" s="32">
        <f>INDEX('Обработка исходного'!J:J,ROW($B$3)+4*(ROW($B18)-ROW($B$3))+2)</f>
        <v>18</v>
      </c>
      <c r="H18" s="32">
        <f>INDEX('Обработка исходного'!K:K,ROW($B$3)+4*(ROW($B18)-ROW($B$3))+2)</f>
        <v>17</v>
      </c>
      <c r="I18" s="32">
        <f>INDEX('Обработка исходного'!L:L,ROW($B$3)+4*(ROW($B18)-ROW($B$3))+2)</f>
        <v>17</v>
      </c>
      <c r="J18" s="32">
        <f>INDEX('Обработка исходного'!M:M,ROW($B$3)+4*(ROW($B18)-ROW($B$3))+2)</f>
        <v>17</v>
      </c>
      <c r="K18" s="32">
        <f>INDEX('Обработка исходного'!N:N,ROW($B$3)+4*(ROW($B18)-ROW($B$3))+2)</f>
        <v>17</v>
      </c>
      <c r="L18" s="32" t="str">
        <f>INDEX('Обработка исходного'!O:O,ROW($B$3)+4*(ROW($B18)-ROW($B$3))+2)</f>
        <v>-</v>
      </c>
      <c r="M18" s="32" t="str">
        <f>INDEX('Обработка исходного'!P:P,ROW($B$3)+4*(ROW($B18)-ROW($B$3))+2)</f>
        <v>-</v>
      </c>
      <c r="N18" s="32" t="str">
        <f>INDEX('Обработка исходного'!Q:Q,ROW($B$3)+4*(ROW($B18)-ROW($B$3))+2)</f>
        <v>-</v>
      </c>
      <c r="O18" s="32" t="str">
        <f>INDEX('Обработка исходного'!R:R,ROW($B$3)+4*(ROW($B18)-ROW($B$3))+2)</f>
        <v>-</v>
      </c>
      <c r="P18" s="33" t="str">
        <f>INDEX('Обработка исходного'!S:S,ROW($B$3)+4*(ROW($B18)-ROW($B$3))+2)</f>
        <v>-</v>
      </c>
    </row>
    <row r="19" spans="1:16" x14ac:dyDescent="0.25">
      <c r="A19" s="10" t="str">
        <f>INDEX('Обработка исходного'!B:B,ROW($B$3)+4*(ROW($B19)-ROW($B$3)))</f>
        <v>Сталь углеродистая</v>
      </c>
      <c r="B19" s="47">
        <f>INDEX('Обработка исходного'!D:D,ROW($B$3)+4*(ROW($B19)-ROW($B$3)))</f>
        <v>20</v>
      </c>
      <c r="C19" s="27" t="str">
        <f>IF(ISBLANK(INDEX('Обработка исходного'!E:E,ROW($B$3)+4*(ROW($B19)-ROW($B$3)))),"",INDEX('Обработка исходного'!E:E,ROW($B$3)+4*(ROW($B19)-ROW($B$3))))</f>
        <v>Поковки диаметром до 300 мм, КП215*</v>
      </c>
      <c r="D19" s="31">
        <f>INDEX('Обработка исходного'!G:G,ROW($B$3)+4*(ROW($B19)-ROW($B$3))+2)</f>
        <v>20</v>
      </c>
      <c r="E19" s="32">
        <f>INDEX('Обработка исходного'!H:H,ROW($B$3)+4*(ROW($B19)-ROW($B$3))+2)</f>
        <v>19</v>
      </c>
      <c r="F19" s="32">
        <f>INDEX('Обработка исходного'!I:I,ROW($B$3)+4*(ROW($B19)-ROW($B$3))+2)</f>
        <v>19</v>
      </c>
      <c r="G19" s="32">
        <f>INDEX('Обработка исходного'!J:J,ROW($B$3)+4*(ROW($B19)-ROW($B$3))+2)</f>
        <v>18</v>
      </c>
      <c r="H19" s="32">
        <f>INDEX('Обработка исходного'!K:K,ROW($B$3)+4*(ROW($B19)-ROW($B$3))+2)</f>
        <v>17</v>
      </c>
      <c r="I19" s="32">
        <f>INDEX('Обработка исходного'!L:L,ROW($B$3)+4*(ROW($B19)-ROW($B$3))+2)</f>
        <v>17</v>
      </c>
      <c r="J19" s="32">
        <f>INDEX('Обработка исходного'!M:M,ROW($B$3)+4*(ROW($B19)-ROW($B$3))+2)</f>
        <v>17</v>
      </c>
      <c r="K19" s="32">
        <f>INDEX('Обработка исходного'!N:N,ROW($B$3)+4*(ROW($B19)-ROW($B$3))+2)</f>
        <v>17</v>
      </c>
      <c r="L19" s="32" t="str">
        <f>INDEX('Обработка исходного'!O:O,ROW($B$3)+4*(ROW($B19)-ROW($B$3))+2)</f>
        <v>-</v>
      </c>
      <c r="M19" s="32" t="str">
        <f>INDEX('Обработка исходного'!P:P,ROW($B$3)+4*(ROW($B19)-ROW($B$3))+2)</f>
        <v>-</v>
      </c>
      <c r="N19" s="32" t="str">
        <f>INDEX('Обработка исходного'!Q:Q,ROW($B$3)+4*(ROW($B19)-ROW($B$3))+2)</f>
        <v>-</v>
      </c>
      <c r="O19" s="32" t="str">
        <f>INDEX('Обработка исходного'!R:R,ROW($B$3)+4*(ROW($B19)-ROW($B$3))+2)</f>
        <v>-</v>
      </c>
      <c r="P19" s="33" t="str">
        <f>INDEX('Обработка исходного'!S:S,ROW($B$3)+4*(ROW($B19)-ROW($B$3))+2)</f>
        <v>-</v>
      </c>
    </row>
    <row r="20" spans="1:16" x14ac:dyDescent="0.25">
      <c r="A20" s="10" t="str">
        <f>INDEX('Обработка исходного'!B:B,ROW($B$3)+4*(ROW($B20)-ROW($B$3)))</f>
        <v>Сталь углеродистая</v>
      </c>
      <c r="B20" s="47">
        <f>INDEX('Обработка исходного'!D:D,ROW($B$3)+4*(ROW($B20)-ROW($B$3)))</f>
        <v>20</v>
      </c>
      <c r="C20" s="27" t="str">
        <f>IF(ISBLANK(INDEX('Обработка исходного'!E:E,ROW($B$3)+4*(ROW($B20)-ROW($B$3)))),"",INDEX('Обработка исходного'!E:E,ROW($B$3)+4*(ROW($B20)-ROW($B$3))))</f>
        <v>Поковки диаметром от 100 до 300 мм, КП245*</v>
      </c>
      <c r="D20" s="31">
        <f>INDEX('Обработка исходного'!G:G,ROW($B$3)+4*(ROW($B20)-ROW($B$3))+2)</f>
        <v>19</v>
      </c>
      <c r="E20" s="32">
        <f>INDEX('Обработка исходного'!H:H,ROW($B$3)+4*(ROW($B20)-ROW($B$3))+2)</f>
        <v>18</v>
      </c>
      <c r="F20" s="32">
        <f>INDEX('Обработка исходного'!I:I,ROW($B$3)+4*(ROW($B20)-ROW($B$3))+2)</f>
        <v>18</v>
      </c>
      <c r="G20" s="32">
        <f>INDEX('Обработка исходного'!J:J,ROW($B$3)+4*(ROW($B20)-ROW($B$3))+2)</f>
        <v>17</v>
      </c>
      <c r="H20" s="32">
        <f>INDEX('Обработка исходного'!K:K,ROW($B$3)+4*(ROW($B20)-ROW($B$3))+2)</f>
        <v>16</v>
      </c>
      <c r="I20" s="32">
        <f>INDEX('Обработка исходного'!L:L,ROW($B$3)+4*(ROW($B20)-ROW($B$3))+2)</f>
        <v>16</v>
      </c>
      <c r="J20" s="32">
        <f>INDEX('Обработка исходного'!M:M,ROW($B$3)+4*(ROW($B20)-ROW($B$3))+2)</f>
        <v>16</v>
      </c>
      <c r="K20" s="32">
        <f>INDEX('Обработка исходного'!N:N,ROW($B$3)+4*(ROW($B20)-ROW($B$3))+2)</f>
        <v>16</v>
      </c>
      <c r="L20" s="32" t="str">
        <f>INDEX('Обработка исходного'!O:O,ROW($B$3)+4*(ROW($B20)-ROW($B$3))+2)</f>
        <v>-</v>
      </c>
      <c r="M20" s="32" t="str">
        <f>INDEX('Обработка исходного'!P:P,ROW($B$3)+4*(ROW($B20)-ROW($B$3))+2)</f>
        <v>-</v>
      </c>
      <c r="N20" s="32" t="str">
        <f>INDEX('Обработка исходного'!Q:Q,ROW($B$3)+4*(ROW($B20)-ROW($B$3))+2)</f>
        <v>-</v>
      </c>
      <c r="O20" s="32" t="str">
        <f>INDEX('Обработка исходного'!R:R,ROW($B$3)+4*(ROW($B20)-ROW($B$3))+2)</f>
        <v>-</v>
      </c>
      <c r="P20" s="33" t="str">
        <f>INDEX('Обработка исходного'!S:S,ROW($B$3)+4*(ROW($B20)-ROW($B$3))+2)</f>
        <v>-</v>
      </c>
    </row>
    <row r="21" spans="1:16" ht="25.5" x14ac:dyDescent="0.25">
      <c r="A21" s="10" t="str">
        <f>INDEX('Обработка исходного'!B:B,ROW($B$3)+4*(ROW($B21)-ROW($B$3)))</f>
        <v>Сталь углеродистая</v>
      </c>
      <c r="B21" s="47">
        <f>INDEX('Обработка исходного'!D:D,ROW($B$3)+4*(ROW($B21)-ROW($B$3)))</f>
        <v>20</v>
      </c>
      <c r="C21" s="27" t="str">
        <f>IF(ISBLANK(INDEX('Обработка исходного'!E:E,ROW($B$3)+4*(ROW($B21)-ROW($B$3)))),"",INDEX('Обработка исходного'!E:E,ROW($B$3)+4*(ROW($B21)-ROW($B$3))))</f>
        <v>Горячекатаная сталь толщиной или диаметром до 80 мм</v>
      </c>
      <c r="D21" s="31">
        <f>INDEX('Обработка исходного'!G:G,ROW($B$3)+4*(ROW($B21)-ROW($B$3))+2)</f>
        <v>21</v>
      </c>
      <c r="E21" s="32">
        <f>INDEX('Обработка исходного'!H:H,ROW($B$3)+4*(ROW($B21)-ROW($B$3))+2)</f>
        <v>20</v>
      </c>
      <c r="F21" s="32">
        <f>INDEX('Обработка исходного'!I:I,ROW($B$3)+4*(ROW($B21)-ROW($B$3))+2)</f>
        <v>19</v>
      </c>
      <c r="G21" s="32">
        <f>INDEX('Обработка исходного'!J:J,ROW($B$3)+4*(ROW($B21)-ROW($B$3))+2)</f>
        <v>18</v>
      </c>
      <c r="H21" s="32">
        <f>INDEX('Обработка исходного'!K:K,ROW($B$3)+4*(ROW($B21)-ROW($B$3))+2)</f>
        <v>17</v>
      </c>
      <c r="I21" s="32">
        <f>INDEX('Обработка исходного'!L:L,ROW($B$3)+4*(ROW($B21)-ROW($B$3))+2)</f>
        <v>17</v>
      </c>
      <c r="J21" s="32">
        <f>INDEX('Обработка исходного'!M:M,ROW($B$3)+4*(ROW($B21)-ROW($B$3))+2)</f>
        <v>17</v>
      </c>
      <c r="K21" s="32">
        <f>INDEX('Обработка исходного'!N:N,ROW($B$3)+4*(ROW($B21)-ROW($B$3))+2)</f>
        <v>17</v>
      </c>
      <c r="L21" s="32" t="str">
        <f>INDEX('Обработка исходного'!O:O,ROW($B$3)+4*(ROW($B21)-ROW($B$3))+2)</f>
        <v>-</v>
      </c>
      <c r="M21" s="32" t="str">
        <f>INDEX('Обработка исходного'!P:P,ROW($B$3)+4*(ROW($B21)-ROW($B$3))+2)</f>
        <v>-</v>
      </c>
      <c r="N21" s="32" t="str">
        <f>INDEX('Обработка исходного'!Q:Q,ROW($B$3)+4*(ROW($B21)-ROW($B$3))+2)</f>
        <v>-</v>
      </c>
      <c r="O21" s="32" t="str">
        <f>INDEX('Обработка исходного'!R:R,ROW($B$3)+4*(ROW($B21)-ROW($B$3))+2)</f>
        <v>-</v>
      </c>
      <c r="P21" s="33" t="str">
        <f>INDEX('Обработка исходного'!S:S,ROW($B$3)+4*(ROW($B21)-ROW($B$3))+2)</f>
        <v>-</v>
      </c>
    </row>
    <row r="22" spans="1:16" ht="38.25" x14ac:dyDescent="0.25">
      <c r="A22" s="10" t="str">
        <f>INDEX('Обработка исходного'!B:B,ROW($B$3)+4*(ROW($B22)-ROW($B$3)))</f>
        <v>Сталь углеродистая</v>
      </c>
      <c r="B22" s="47">
        <f>INDEX('Обработка исходного'!D:D,ROW($B$3)+4*(ROW($B22)-ROW($B$3)))</f>
        <v>20</v>
      </c>
      <c r="C22" s="27" t="str">
        <f>IF(ISBLANK(INDEX('Обработка исходного'!E:E,ROW($B$3)+4*(ROW($B22)-ROW($B$3)))),"",INDEX('Обработка исходного'!E:E,ROW($B$3)+4*(ROW($B22)-ROW($B$3))))</f>
        <v>Трубы горячедеформированные наружным диаметром от 10 до 465 мм с толщиной стенки от 2 до 60 мм</v>
      </c>
      <c r="D22" s="31">
        <f>INDEX('Обработка исходного'!G:G,ROW($B$3)+4*(ROW($B22)-ROW($B$3))+2)</f>
        <v>21</v>
      </c>
      <c r="E22" s="32">
        <f>INDEX('Обработка исходного'!H:H,ROW($B$3)+4*(ROW($B22)-ROW($B$3))+2)</f>
        <v>20</v>
      </c>
      <c r="F22" s="32">
        <f>INDEX('Обработка исходного'!I:I,ROW($B$3)+4*(ROW($B22)-ROW($B$3))+2)</f>
        <v>19</v>
      </c>
      <c r="G22" s="32">
        <f>INDEX('Обработка исходного'!J:J,ROW($B$3)+4*(ROW($B22)-ROW($B$3))+2)</f>
        <v>18</v>
      </c>
      <c r="H22" s="32">
        <f>INDEX('Обработка исходного'!K:K,ROW($B$3)+4*(ROW($B22)-ROW($B$3))+2)</f>
        <v>17</v>
      </c>
      <c r="I22" s="32">
        <f>INDEX('Обработка исходного'!L:L,ROW($B$3)+4*(ROW($B22)-ROW($B$3))+2)</f>
        <v>17</v>
      </c>
      <c r="J22" s="32">
        <f>INDEX('Обработка исходного'!M:M,ROW($B$3)+4*(ROW($B22)-ROW($B$3))+2)</f>
        <v>17</v>
      </c>
      <c r="K22" s="32">
        <f>INDEX('Обработка исходного'!N:N,ROW($B$3)+4*(ROW($B22)-ROW($B$3))+2)</f>
        <v>17</v>
      </c>
      <c r="L22" s="32" t="str">
        <f>INDEX('Обработка исходного'!O:O,ROW($B$3)+4*(ROW($B22)-ROW($B$3))+2)</f>
        <v>-</v>
      </c>
      <c r="M22" s="32" t="str">
        <f>INDEX('Обработка исходного'!P:P,ROW($B$3)+4*(ROW($B22)-ROW($B$3))+2)</f>
        <v>-</v>
      </c>
      <c r="N22" s="32" t="str">
        <f>INDEX('Обработка исходного'!Q:Q,ROW($B$3)+4*(ROW($B22)-ROW($B$3))+2)</f>
        <v>-</v>
      </c>
      <c r="O22" s="32" t="str">
        <f>INDEX('Обработка исходного'!R:R,ROW($B$3)+4*(ROW($B22)-ROW($B$3))+2)</f>
        <v>-</v>
      </c>
      <c r="P22" s="33" t="str">
        <f>INDEX('Обработка исходного'!S:S,ROW($B$3)+4*(ROW($B22)-ROW($B$3))+2)</f>
        <v>-</v>
      </c>
    </row>
    <row r="23" spans="1:16" ht="25.5" x14ac:dyDescent="0.25">
      <c r="A23" s="10" t="str">
        <f>INDEX('Обработка исходного'!B:B,ROW($B$3)+4*(ROW($B23)-ROW($B$3)))</f>
        <v>Сталь углеродистая</v>
      </c>
      <c r="B23" s="47">
        <f>INDEX('Обработка исходного'!D:D,ROW($B$3)+4*(ROW($B23)-ROW($B$3)))</f>
        <v>20</v>
      </c>
      <c r="C23" s="27" t="str">
        <f>IF(ISBLANK(INDEX('Обработка исходного'!E:E,ROW($B$3)+4*(ROW($B23)-ROW($B$3)))),"",INDEX('Обработка исходного'!E:E,ROW($B$3)+4*(ROW($B23)-ROW($B$3))))</f>
        <v>Отожженные, высокоотпущенные листы толщиной от 4 до 80 мм</v>
      </c>
      <c r="D23" s="31">
        <f>INDEX('Обработка исходного'!G:G,ROW($B$3)+4*(ROW($B23)-ROW($B$3))+2)</f>
        <v>28</v>
      </c>
      <c r="E23" s="32">
        <f>INDEX('Обработка исходного'!H:H,ROW($B$3)+4*(ROW($B23)-ROW($B$3))+2)</f>
        <v>27</v>
      </c>
      <c r="F23" s="32">
        <f>INDEX('Обработка исходного'!I:I,ROW($B$3)+4*(ROW($B23)-ROW($B$3))+2)</f>
        <v>27</v>
      </c>
      <c r="G23" s="32">
        <f>INDEX('Обработка исходного'!J:J,ROW($B$3)+4*(ROW($B23)-ROW($B$3))+2)</f>
        <v>25</v>
      </c>
      <c r="H23" s="32">
        <f>INDEX('Обработка исходного'!K:K,ROW($B$3)+4*(ROW($B23)-ROW($B$3))+2)</f>
        <v>24</v>
      </c>
      <c r="I23" s="32">
        <f>INDEX('Обработка исходного'!L:L,ROW($B$3)+4*(ROW($B23)-ROW($B$3))+2)</f>
        <v>24</v>
      </c>
      <c r="J23" s="32">
        <f>INDEX('Обработка исходного'!M:M,ROW($B$3)+4*(ROW($B23)-ROW($B$3))+2)</f>
        <v>24</v>
      </c>
      <c r="K23" s="32">
        <f>INDEX('Обработка исходного'!N:N,ROW($B$3)+4*(ROW($B23)-ROW($B$3))+2)</f>
        <v>24</v>
      </c>
      <c r="L23" s="32" t="str">
        <f>INDEX('Обработка исходного'!O:O,ROW($B$3)+4*(ROW($B23)-ROW($B$3))+2)</f>
        <v>-</v>
      </c>
      <c r="M23" s="32" t="str">
        <f>INDEX('Обработка исходного'!P:P,ROW($B$3)+4*(ROW($B23)-ROW($B$3))+2)</f>
        <v>-</v>
      </c>
      <c r="N23" s="32" t="str">
        <f>INDEX('Обработка исходного'!Q:Q,ROW($B$3)+4*(ROW($B23)-ROW($B$3))+2)</f>
        <v>-</v>
      </c>
      <c r="O23" s="32" t="str">
        <f>INDEX('Обработка исходного'!R:R,ROW($B$3)+4*(ROW($B23)-ROW($B$3))+2)</f>
        <v>-</v>
      </c>
      <c r="P23" s="33" t="str">
        <f>INDEX('Обработка исходного'!S:S,ROW($B$3)+4*(ROW($B23)-ROW($B$3))+2)</f>
        <v>-</v>
      </c>
    </row>
    <row r="24" spans="1:16" x14ac:dyDescent="0.25">
      <c r="A24" s="10" t="str">
        <f>INDEX('Обработка исходного'!B:B,ROW($B$3)+4*(ROW($B24)-ROW($B$3)))</f>
        <v>Сталь углеродистая</v>
      </c>
      <c r="B24" s="47">
        <f>INDEX('Обработка исходного'!D:D,ROW($B$3)+4*(ROW($B24)-ROW($B$3)))</f>
        <v>20</v>
      </c>
      <c r="C24" s="27" t="str">
        <f>IF(ISBLANK(INDEX('Обработка исходного'!E:E,ROW($B$3)+4*(ROW($B24)-ROW($B$3)))),"",INDEX('Обработка исходного'!E:E,ROW($B$3)+4*(ROW($B24)-ROW($B$3))))</f>
        <v>Листовые заготовки толщиной от 20 до 250 мм</v>
      </c>
      <c r="D24" s="31">
        <f>INDEX('Обработка исходного'!G:G,ROW($B$3)+4*(ROW($B24)-ROW($B$3))+2)</f>
        <v>20</v>
      </c>
      <c r="E24" s="32">
        <f>INDEX('Обработка исходного'!H:H,ROW($B$3)+4*(ROW($B24)-ROW($B$3))+2)</f>
        <v>20</v>
      </c>
      <c r="F24" s="32">
        <f>INDEX('Обработка исходного'!I:I,ROW($B$3)+4*(ROW($B24)-ROW($B$3))+2)</f>
        <v>20</v>
      </c>
      <c r="G24" s="32">
        <f>INDEX('Обработка исходного'!J:J,ROW($B$3)+4*(ROW($B24)-ROW($B$3))+2)</f>
        <v>19</v>
      </c>
      <c r="H24" s="32">
        <f>INDEX('Обработка исходного'!K:K,ROW($B$3)+4*(ROW($B24)-ROW($B$3))+2)</f>
        <v>19</v>
      </c>
      <c r="I24" s="32">
        <f>INDEX('Обработка исходного'!L:L,ROW($B$3)+4*(ROW($B24)-ROW($B$3))+2)</f>
        <v>19</v>
      </c>
      <c r="J24" s="32">
        <f>INDEX('Обработка исходного'!M:M,ROW($B$3)+4*(ROW($B24)-ROW($B$3))+2)</f>
        <v>18</v>
      </c>
      <c r="K24" s="32">
        <f>INDEX('Обработка исходного'!N:N,ROW($B$3)+4*(ROW($B24)-ROW($B$3))+2)</f>
        <v>18</v>
      </c>
      <c r="L24" s="32" t="str">
        <f>INDEX('Обработка исходного'!O:O,ROW($B$3)+4*(ROW($B24)-ROW($B$3))+2)</f>
        <v>-</v>
      </c>
      <c r="M24" s="32" t="str">
        <f>INDEX('Обработка исходного'!P:P,ROW($B$3)+4*(ROW($B24)-ROW($B$3))+2)</f>
        <v>-</v>
      </c>
      <c r="N24" s="32" t="str">
        <f>INDEX('Обработка исходного'!Q:Q,ROW($B$3)+4*(ROW($B24)-ROW($B$3))+2)</f>
        <v>-</v>
      </c>
      <c r="O24" s="32" t="str">
        <f>INDEX('Обработка исходного'!R:R,ROW($B$3)+4*(ROW($B24)-ROW($B$3))+2)</f>
        <v>-</v>
      </c>
      <c r="P24" s="33" t="str">
        <f>INDEX('Обработка исходного'!S:S,ROW($B$3)+4*(ROW($B24)-ROW($B$3))+2)</f>
        <v>-</v>
      </c>
    </row>
    <row r="25" spans="1:16" x14ac:dyDescent="0.25">
      <c r="A25" s="10" t="str">
        <f>INDEX('Обработка исходного'!B:B,ROW($B$3)+4*(ROW($B25)-ROW($B$3)))</f>
        <v>Сталь углеродистая</v>
      </c>
      <c r="B25" s="47" t="str">
        <f>INDEX('Обработка исходного'!D:D,ROW($B$3)+4*(ROW($B25)-ROW($B$3)))</f>
        <v>20Л</v>
      </c>
      <c r="C25" s="27" t="str">
        <f>IF(ISBLANK(INDEX('Обработка исходного'!E:E,ROW($B$3)+4*(ROW($B25)-ROW($B$3)))),"",INDEX('Обработка исходного'!E:E,ROW($B$3)+4*(ROW($B25)-ROW($B$3))))</f>
        <v>Отливки с толщиной стенки до 100 мм</v>
      </c>
      <c r="D25" s="31">
        <f>INDEX('Обработка исходного'!G:G,ROW($B$3)+4*(ROW($B25)-ROW($B$3))+2)</f>
        <v>22</v>
      </c>
      <c r="E25" s="32">
        <f>INDEX('Обработка исходного'!H:H,ROW($B$3)+4*(ROW($B25)-ROW($B$3))+2)</f>
        <v>21</v>
      </c>
      <c r="F25" s="32">
        <f>INDEX('Обработка исходного'!I:I,ROW($B$3)+4*(ROW($B25)-ROW($B$3))+2)</f>
        <v>20</v>
      </c>
      <c r="G25" s="32">
        <f>INDEX('Обработка исходного'!J:J,ROW($B$3)+4*(ROW($B25)-ROW($B$3))+2)</f>
        <v>19</v>
      </c>
      <c r="H25" s="32">
        <f>INDEX('Обработка исходного'!K:K,ROW($B$3)+4*(ROW($B25)-ROW($B$3))+2)</f>
        <v>18</v>
      </c>
      <c r="I25" s="32">
        <f>INDEX('Обработка исходного'!L:L,ROW($B$3)+4*(ROW($B25)-ROW($B$3))+2)</f>
        <v>18</v>
      </c>
      <c r="J25" s="32">
        <f>INDEX('Обработка исходного'!M:M,ROW($B$3)+4*(ROW($B25)-ROW($B$3))+2)</f>
        <v>18</v>
      </c>
      <c r="K25" s="32">
        <f>INDEX('Обработка исходного'!N:N,ROW($B$3)+4*(ROW($B25)-ROW($B$3))+2)</f>
        <v>18</v>
      </c>
      <c r="L25" s="32" t="str">
        <f>INDEX('Обработка исходного'!O:O,ROW($B$3)+4*(ROW($B25)-ROW($B$3))+2)</f>
        <v>-</v>
      </c>
      <c r="M25" s="32" t="str">
        <f>INDEX('Обработка исходного'!P:P,ROW($B$3)+4*(ROW($B25)-ROW($B$3))+2)</f>
        <v>-</v>
      </c>
      <c r="N25" s="32" t="str">
        <f>INDEX('Обработка исходного'!Q:Q,ROW($B$3)+4*(ROW($B25)-ROW($B$3))+2)</f>
        <v>-</v>
      </c>
      <c r="O25" s="32" t="str">
        <f>INDEX('Обработка исходного'!R:R,ROW($B$3)+4*(ROW($B25)-ROW($B$3))+2)</f>
        <v>-</v>
      </c>
      <c r="P25" s="33" t="str">
        <f>INDEX('Обработка исходного'!S:S,ROW($B$3)+4*(ROW($B25)-ROW($B$3))+2)</f>
        <v>-</v>
      </c>
    </row>
    <row r="26" spans="1:16" x14ac:dyDescent="0.25">
      <c r="A26" s="10" t="str">
        <f>INDEX('Обработка исходного'!B:B,ROW($B$3)+4*(ROW($B26)-ROW($B$3)))</f>
        <v>Сталь углеродистая</v>
      </c>
      <c r="B26" s="47" t="str">
        <f>INDEX('Обработка исходного'!D:D,ROW($B$3)+4*(ROW($B26)-ROW($B$3)))</f>
        <v>20К</v>
      </c>
      <c r="C26" s="27" t="str">
        <f>IF(ISBLANK(INDEX('Обработка исходного'!E:E,ROW($B$3)+4*(ROW($B26)-ROW($B$3)))),"",INDEX('Обработка исходного'!E:E,ROW($B$3)+4*(ROW($B26)-ROW($B$3))))</f>
        <v>Листы толщиной от 4 до 60 мм</v>
      </c>
      <c r="D26" s="31">
        <f>INDEX('Обработка исходного'!G:G,ROW($B$3)+4*(ROW($B26)-ROW($B$3))+2)</f>
        <v>23</v>
      </c>
      <c r="E26" s="32">
        <f>INDEX('Обработка исходного'!H:H,ROW($B$3)+4*(ROW($B26)-ROW($B$3))+2)</f>
        <v>21</v>
      </c>
      <c r="F26" s="32">
        <f>INDEX('Обработка исходного'!I:I,ROW($B$3)+4*(ROW($B26)-ROW($B$3))+2)</f>
        <v>20</v>
      </c>
      <c r="G26" s="32">
        <f>INDEX('Обработка исходного'!J:J,ROW($B$3)+4*(ROW($B26)-ROW($B$3))+2)</f>
        <v>20</v>
      </c>
      <c r="H26" s="32">
        <f>INDEX('Обработка исходного'!K:K,ROW($B$3)+4*(ROW($B26)-ROW($B$3))+2)</f>
        <v>19</v>
      </c>
      <c r="I26" s="32">
        <f>INDEX('Обработка исходного'!L:L,ROW($B$3)+4*(ROW($B26)-ROW($B$3))+2)</f>
        <v>19</v>
      </c>
      <c r="J26" s="32">
        <f>INDEX('Обработка исходного'!M:M,ROW($B$3)+4*(ROW($B26)-ROW($B$3))+2)</f>
        <v>19</v>
      </c>
      <c r="K26" s="32">
        <f>INDEX('Обработка исходного'!N:N,ROW($B$3)+4*(ROW($B26)-ROW($B$3))+2)</f>
        <v>19</v>
      </c>
      <c r="L26" s="32" t="str">
        <f>INDEX('Обработка исходного'!O:O,ROW($B$3)+4*(ROW($B26)-ROW($B$3))+2)</f>
        <v>-</v>
      </c>
      <c r="M26" s="32" t="str">
        <f>INDEX('Обработка исходного'!P:P,ROW($B$3)+4*(ROW($B26)-ROW($B$3))+2)</f>
        <v>-</v>
      </c>
      <c r="N26" s="32" t="str">
        <f>INDEX('Обработка исходного'!Q:Q,ROW($B$3)+4*(ROW($B26)-ROW($B$3))+2)</f>
        <v>-</v>
      </c>
      <c r="O26" s="32" t="str">
        <f>INDEX('Обработка исходного'!R:R,ROW($B$3)+4*(ROW($B26)-ROW($B$3))+2)</f>
        <v>-</v>
      </c>
      <c r="P26" s="33" t="str">
        <f>INDEX('Обработка исходного'!S:S,ROW($B$3)+4*(ROW($B26)-ROW($B$3))+2)</f>
        <v>-</v>
      </c>
    </row>
    <row r="27" spans="1:16" x14ac:dyDescent="0.25">
      <c r="A27" s="10" t="str">
        <f>INDEX('Обработка исходного'!B:B,ROW($B$3)+4*(ROW($B27)-ROW($B$3)))</f>
        <v>Сталь углеродистая</v>
      </c>
      <c r="B27" s="47" t="str">
        <f>INDEX('Обработка исходного'!D:D,ROW($B$3)+4*(ROW($B27)-ROW($B$3)))</f>
        <v>22К</v>
      </c>
      <c r="C27" s="27" t="str">
        <f>IF(ISBLANK(INDEX('Обработка исходного'!E:E,ROW($B$3)+4*(ROW($B27)-ROW($B$3)))),"",INDEX('Обработка исходного'!E:E,ROW($B$3)+4*(ROW($B27)-ROW($B$3))))</f>
        <v>Листы толщиной от 70 до 170 мм, КП215*</v>
      </c>
      <c r="D27" s="31">
        <f>INDEX('Обработка исходного'!G:G,ROW($B$3)+4*(ROW($B27)-ROW($B$3))+2)</f>
        <v>18</v>
      </c>
      <c r="E27" s="32">
        <f>INDEX('Обработка исходного'!H:H,ROW($B$3)+4*(ROW($B27)-ROW($B$3))+2)</f>
        <v>18</v>
      </c>
      <c r="F27" s="32">
        <f>INDEX('Обработка исходного'!I:I,ROW($B$3)+4*(ROW($B27)-ROW($B$3))+2)</f>
        <v>18</v>
      </c>
      <c r="G27" s="32">
        <f>INDEX('Обработка исходного'!J:J,ROW($B$3)+4*(ROW($B27)-ROW($B$3))+2)</f>
        <v>17</v>
      </c>
      <c r="H27" s="32">
        <f>INDEX('Обработка исходного'!K:K,ROW($B$3)+4*(ROW($B27)-ROW($B$3))+2)</f>
        <v>17</v>
      </c>
      <c r="I27" s="32">
        <f>INDEX('Обработка исходного'!L:L,ROW($B$3)+4*(ROW($B27)-ROW($B$3))+2)</f>
        <v>16</v>
      </c>
      <c r="J27" s="32">
        <f>INDEX('Обработка исходного'!M:M,ROW($B$3)+4*(ROW($B27)-ROW($B$3))+2)</f>
        <v>17</v>
      </c>
      <c r="K27" s="32">
        <f>INDEX('Обработка исходного'!N:N,ROW($B$3)+4*(ROW($B27)-ROW($B$3))+2)</f>
        <v>18</v>
      </c>
      <c r="L27" s="32" t="str">
        <f>INDEX('Обработка исходного'!O:O,ROW($B$3)+4*(ROW($B27)-ROW($B$3))+2)</f>
        <v>-</v>
      </c>
      <c r="M27" s="32" t="str">
        <f>INDEX('Обработка исходного'!P:P,ROW($B$3)+4*(ROW($B27)-ROW($B$3))+2)</f>
        <v>-</v>
      </c>
      <c r="N27" s="32" t="str">
        <f>INDEX('Обработка исходного'!Q:Q,ROW($B$3)+4*(ROW($B27)-ROW($B$3))+2)</f>
        <v>-</v>
      </c>
      <c r="O27" s="32" t="str">
        <f>INDEX('Обработка исходного'!R:R,ROW($B$3)+4*(ROW($B27)-ROW($B$3))+2)</f>
        <v>-</v>
      </c>
      <c r="P27" s="33" t="str">
        <f>INDEX('Обработка исходного'!S:S,ROW($B$3)+4*(ROW($B27)-ROW($B$3))+2)</f>
        <v>-</v>
      </c>
    </row>
    <row r="28" spans="1:16" x14ac:dyDescent="0.25">
      <c r="A28" s="10" t="str">
        <f>INDEX('Обработка исходного'!B:B,ROW($B$3)+4*(ROW($B28)-ROW($B$3)))</f>
        <v>Сталь углеродистая</v>
      </c>
      <c r="B28" s="47" t="str">
        <f>INDEX('Обработка исходного'!D:D,ROW($B$3)+4*(ROW($B28)-ROW($B$3)))</f>
        <v>22К</v>
      </c>
      <c r="C28" s="27" t="str">
        <f>IF(ISBLANK(INDEX('Обработка исходного'!E:E,ROW($B$3)+4*(ROW($B28)-ROW($B$3)))),"",INDEX('Обработка исходного'!E:E,ROW($B$3)+4*(ROW($B28)-ROW($B$3))))</f>
        <v>Поковки диаметром от 300 до 800 мм, КП195*</v>
      </c>
      <c r="D28" s="31">
        <f>INDEX('Обработка исходного'!G:G,ROW($B$3)+4*(ROW($B28)-ROW($B$3))+2)</f>
        <v>18</v>
      </c>
      <c r="E28" s="32">
        <f>INDEX('Обработка исходного'!H:H,ROW($B$3)+4*(ROW($B28)-ROW($B$3))+2)</f>
        <v>15</v>
      </c>
      <c r="F28" s="32">
        <f>INDEX('Обработка исходного'!I:I,ROW($B$3)+4*(ROW($B28)-ROW($B$3))+2)</f>
        <v>13</v>
      </c>
      <c r="G28" s="32">
        <f>INDEX('Обработка исходного'!J:J,ROW($B$3)+4*(ROW($B28)-ROW($B$3))+2)</f>
        <v>13</v>
      </c>
      <c r="H28" s="32">
        <f>INDEX('Обработка исходного'!K:K,ROW($B$3)+4*(ROW($B28)-ROW($B$3))+2)</f>
        <v>13</v>
      </c>
      <c r="I28" s="32">
        <f>INDEX('Обработка исходного'!L:L,ROW($B$3)+4*(ROW($B28)-ROW($B$3))+2)</f>
        <v>13</v>
      </c>
      <c r="J28" s="32">
        <f>INDEX('Обработка исходного'!M:M,ROW($B$3)+4*(ROW($B28)-ROW($B$3))+2)</f>
        <v>13</v>
      </c>
      <c r="K28" s="32">
        <f>INDEX('Обработка исходного'!N:N,ROW($B$3)+4*(ROW($B28)-ROW($B$3))+2)</f>
        <v>13</v>
      </c>
      <c r="L28" s="32" t="str">
        <f>INDEX('Обработка исходного'!O:O,ROW($B$3)+4*(ROW($B28)-ROW($B$3))+2)</f>
        <v>-</v>
      </c>
      <c r="M28" s="32" t="str">
        <f>INDEX('Обработка исходного'!P:P,ROW($B$3)+4*(ROW($B28)-ROW($B$3))+2)</f>
        <v>-</v>
      </c>
      <c r="N28" s="32" t="str">
        <f>INDEX('Обработка исходного'!Q:Q,ROW($B$3)+4*(ROW($B28)-ROW($B$3))+2)</f>
        <v>-</v>
      </c>
      <c r="O28" s="32" t="str">
        <f>INDEX('Обработка исходного'!R:R,ROW($B$3)+4*(ROW($B28)-ROW($B$3))+2)</f>
        <v>-</v>
      </c>
      <c r="P28" s="33" t="str">
        <f>INDEX('Обработка исходного'!S:S,ROW($B$3)+4*(ROW($B28)-ROW($B$3))+2)</f>
        <v>-</v>
      </c>
    </row>
    <row r="29" spans="1:16" x14ac:dyDescent="0.25">
      <c r="A29" s="10" t="str">
        <f>INDEX('Обработка исходного'!B:B,ROW($B$3)+4*(ROW($B29)-ROW($B$3)))</f>
        <v>Сталь углеродистая</v>
      </c>
      <c r="B29" s="47" t="str">
        <f>INDEX('Обработка исходного'!D:D,ROW($B$3)+4*(ROW($B29)-ROW($B$3)))</f>
        <v>22К</v>
      </c>
      <c r="C29" s="27" t="str">
        <f>IF(ISBLANK(INDEX('Обработка исходного'!E:E,ROW($B$3)+4*(ROW($B29)-ROW($B$3)))),"",INDEX('Обработка исходного'!E:E,ROW($B$3)+4*(ROW($B29)-ROW($B$3))))</f>
        <v>Поковки диаметром от 100 до 800 мм, КП215*</v>
      </c>
      <c r="D29" s="31">
        <f>INDEX('Обработка исходного'!G:G,ROW($B$3)+4*(ROW($B29)-ROW($B$3))+2)</f>
        <v>16</v>
      </c>
      <c r="E29" s="32">
        <f>INDEX('Обработка исходного'!H:H,ROW($B$3)+4*(ROW($B29)-ROW($B$3))+2)</f>
        <v>14</v>
      </c>
      <c r="F29" s="32">
        <f>INDEX('Обработка исходного'!I:I,ROW($B$3)+4*(ROW($B29)-ROW($B$3))+2)</f>
        <v>11</v>
      </c>
      <c r="G29" s="32">
        <f>INDEX('Обработка исходного'!J:J,ROW($B$3)+4*(ROW($B29)-ROW($B$3))+2)</f>
        <v>11</v>
      </c>
      <c r="H29" s="32">
        <f>INDEX('Обработка исходного'!K:K,ROW($B$3)+4*(ROW($B29)-ROW($B$3))+2)</f>
        <v>11</v>
      </c>
      <c r="I29" s="32">
        <f>INDEX('Обработка исходного'!L:L,ROW($B$3)+4*(ROW($B29)-ROW($B$3))+2)</f>
        <v>11</v>
      </c>
      <c r="J29" s="32">
        <f>INDEX('Обработка исходного'!M:M,ROW($B$3)+4*(ROW($B29)-ROW($B$3))+2)</f>
        <v>11</v>
      </c>
      <c r="K29" s="32">
        <f>INDEX('Обработка исходного'!N:N,ROW($B$3)+4*(ROW($B29)-ROW($B$3))+2)</f>
        <v>11</v>
      </c>
      <c r="L29" s="32" t="str">
        <f>INDEX('Обработка исходного'!O:O,ROW($B$3)+4*(ROW($B29)-ROW($B$3))+2)</f>
        <v>-</v>
      </c>
      <c r="M29" s="32" t="str">
        <f>INDEX('Обработка исходного'!P:P,ROW($B$3)+4*(ROW($B29)-ROW($B$3))+2)</f>
        <v>-</v>
      </c>
      <c r="N29" s="32" t="str">
        <f>INDEX('Обработка исходного'!Q:Q,ROW($B$3)+4*(ROW($B29)-ROW($B$3))+2)</f>
        <v>-</v>
      </c>
      <c r="O29" s="32" t="str">
        <f>INDEX('Обработка исходного'!R:R,ROW($B$3)+4*(ROW($B29)-ROW($B$3))+2)</f>
        <v>-</v>
      </c>
      <c r="P29" s="33" t="str">
        <f>INDEX('Обработка исходного'!S:S,ROW($B$3)+4*(ROW($B29)-ROW($B$3))+2)</f>
        <v>-</v>
      </c>
    </row>
    <row r="30" spans="1:16" x14ac:dyDescent="0.25">
      <c r="A30" s="10" t="str">
        <f>INDEX('Обработка исходного'!B:B,ROW($B$3)+4*(ROW($B30)-ROW($B$3)))</f>
        <v>Сталь углеродистая</v>
      </c>
      <c r="B30" s="47">
        <f>INDEX('Обработка исходного'!D:D,ROW($B$3)+4*(ROW($B30)-ROW($B$3)))</f>
        <v>25</v>
      </c>
      <c r="C30" s="27" t="str">
        <f>IF(ISBLANK(INDEX('Обработка исходного'!E:E,ROW($B$3)+4*(ROW($B30)-ROW($B$3)))),"",INDEX('Обработка исходного'!E:E,ROW($B$3)+4*(ROW($B30)-ROW($B$3))))</f>
        <v>Поковки диаметром до 500 мм, КП175*</v>
      </c>
      <c r="D30" s="31">
        <f>INDEX('Обработка исходного'!G:G,ROW($B$3)+4*(ROW($B30)-ROW($B$3))+2)</f>
        <v>22</v>
      </c>
      <c r="E30" s="32">
        <f>INDEX('Обработка исходного'!H:H,ROW($B$3)+4*(ROW($B30)-ROW($B$3))+2)</f>
        <v>22</v>
      </c>
      <c r="F30" s="32">
        <f>INDEX('Обработка исходного'!I:I,ROW($B$3)+4*(ROW($B30)-ROW($B$3))+2)</f>
        <v>22</v>
      </c>
      <c r="G30" s="32">
        <f>INDEX('Обработка исходного'!J:J,ROW($B$3)+4*(ROW($B30)-ROW($B$3))+2)</f>
        <v>22</v>
      </c>
      <c r="H30" s="32">
        <f>INDEX('Обработка исходного'!K:K,ROW($B$3)+4*(ROW($B30)-ROW($B$3))+2)</f>
        <v>22</v>
      </c>
      <c r="I30" s="32">
        <f>INDEX('Обработка исходного'!L:L,ROW($B$3)+4*(ROW($B30)-ROW($B$3))+2)</f>
        <v>22</v>
      </c>
      <c r="J30" s="32">
        <f>INDEX('Обработка исходного'!M:M,ROW($B$3)+4*(ROW($B30)-ROW($B$3))+2)</f>
        <v>22</v>
      </c>
      <c r="K30" s="32">
        <f>INDEX('Обработка исходного'!N:N,ROW($B$3)+4*(ROW($B30)-ROW($B$3))+2)</f>
        <v>22</v>
      </c>
      <c r="L30" s="32" t="str">
        <f>INDEX('Обработка исходного'!O:O,ROW($B$3)+4*(ROW($B30)-ROW($B$3))+2)</f>
        <v>-</v>
      </c>
      <c r="M30" s="32" t="str">
        <f>INDEX('Обработка исходного'!P:P,ROW($B$3)+4*(ROW($B30)-ROW($B$3))+2)</f>
        <v>-</v>
      </c>
      <c r="N30" s="32" t="str">
        <f>INDEX('Обработка исходного'!Q:Q,ROW($B$3)+4*(ROW($B30)-ROW($B$3))+2)</f>
        <v>-</v>
      </c>
      <c r="O30" s="32" t="str">
        <f>INDEX('Обработка исходного'!R:R,ROW($B$3)+4*(ROW($B30)-ROW($B$3))+2)</f>
        <v>-</v>
      </c>
      <c r="P30" s="33" t="str">
        <f>INDEX('Обработка исходного'!S:S,ROW($B$3)+4*(ROW($B30)-ROW($B$3))+2)</f>
        <v>-</v>
      </c>
    </row>
    <row r="31" spans="1:16" x14ac:dyDescent="0.25">
      <c r="A31" s="10" t="str">
        <f>INDEX('Обработка исходного'!B:B,ROW($B$3)+4*(ROW($B31)-ROW($B$3)))</f>
        <v>Сталь углеродистая</v>
      </c>
      <c r="B31" s="47">
        <f>INDEX('Обработка исходного'!D:D,ROW($B$3)+4*(ROW($B31)-ROW($B$3)))</f>
        <v>25</v>
      </c>
      <c r="C31" s="27" t="str">
        <f>IF(ISBLANK(INDEX('Обработка исходного'!E:E,ROW($B$3)+4*(ROW($B31)-ROW($B$3)))),"",INDEX('Обработка исходного'!E:E,ROW($B$3)+4*(ROW($B31)-ROW($B$3))))</f>
        <v>Поковки диаметром до 500 мм, КП195*</v>
      </c>
      <c r="D31" s="31">
        <f>INDEX('Обработка исходного'!G:G,ROW($B$3)+4*(ROW($B31)-ROW($B$3))+2)</f>
        <v>20</v>
      </c>
      <c r="E31" s="32">
        <f>INDEX('Обработка исходного'!H:H,ROW($B$3)+4*(ROW($B31)-ROW($B$3))+2)</f>
        <v>20</v>
      </c>
      <c r="F31" s="32">
        <f>INDEX('Обработка исходного'!I:I,ROW($B$3)+4*(ROW($B31)-ROW($B$3))+2)</f>
        <v>20</v>
      </c>
      <c r="G31" s="32">
        <f>INDEX('Обработка исходного'!J:J,ROW($B$3)+4*(ROW($B31)-ROW($B$3))+2)</f>
        <v>20</v>
      </c>
      <c r="H31" s="32">
        <f>INDEX('Обработка исходного'!K:K,ROW($B$3)+4*(ROW($B31)-ROW($B$3))+2)</f>
        <v>20</v>
      </c>
      <c r="I31" s="32">
        <f>INDEX('Обработка исходного'!L:L,ROW($B$3)+4*(ROW($B31)-ROW($B$3))+2)</f>
        <v>20</v>
      </c>
      <c r="J31" s="32">
        <f>INDEX('Обработка исходного'!M:M,ROW($B$3)+4*(ROW($B31)-ROW($B$3))+2)</f>
        <v>20</v>
      </c>
      <c r="K31" s="32">
        <f>INDEX('Обработка исходного'!N:N,ROW($B$3)+4*(ROW($B31)-ROW($B$3))+2)</f>
        <v>20</v>
      </c>
      <c r="L31" s="32" t="str">
        <f>INDEX('Обработка исходного'!O:O,ROW($B$3)+4*(ROW($B31)-ROW($B$3))+2)</f>
        <v>-</v>
      </c>
      <c r="M31" s="32" t="str">
        <f>INDEX('Обработка исходного'!P:P,ROW($B$3)+4*(ROW($B31)-ROW($B$3))+2)</f>
        <v>-</v>
      </c>
      <c r="N31" s="32" t="str">
        <f>INDEX('Обработка исходного'!Q:Q,ROW($B$3)+4*(ROW($B31)-ROW($B$3))+2)</f>
        <v>-</v>
      </c>
      <c r="O31" s="32" t="str">
        <f>INDEX('Обработка исходного'!R:R,ROW($B$3)+4*(ROW($B31)-ROW($B$3))+2)</f>
        <v>-</v>
      </c>
      <c r="P31" s="33" t="str">
        <f>INDEX('Обработка исходного'!S:S,ROW($B$3)+4*(ROW($B31)-ROW($B$3))+2)</f>
        <v>-</v>
      </c>
    </row>
    <row r="32" spans="1:16" x14ac:dyDescent="0.25">
      <c r="A32" s="10" t="str">
        <f>INDEX('Обработка исходного'!B:B,ROW($B$3)+4*(ROW($B32)-ROW($B$3)))</f>
        <v>Сталь углеродистая</v>
      </c>
      <c r="B32" s="47">
        <f>INDEX('Обработка исходного'!D:D,ROW($B$3)+4*(ROW($B32)-ROW($B$3)))</f>
        <v>25</v>
      </c>
      <c r="C32" s="27" t="str">
        <f>IF(ISBLANK(INDEX('Обработка исходного'!E:E,ROW($B$3)+4*(ROW($B32)-ROW($B$3)))),"",INDEX('Обработка исходного'!E:E,ROW($B$3)+4*(ROW($B32)-ROW($B$3))))</f>
        <v>Поковки диаметром до 300 мм, КП215*</v>
      </c>
      <c r="D32" s="31">
        <f>INDEX('Обработка исходного'!G:G,ROW($B$3)+4*(ROW($B32)-ROW($B$3))+2)</f>
        <v>20</v>
      </c>
      <c r="E32" s="32">
        <f>INDEX('Обработка исходного'!H:H,ROW($B$3)+4*(ROW($B32)-ROW($B$3))+2)</f>
        <v>20</v>
      </c>
      <c r="F32" s="32">
        <f>INDEX('Обработка исходного'!I:I,ROW($B$3)+4*(ROW($B32)-ROW($B$3))+2)</f>
        <v>20</v>
      </c>
      <c r="G32" s="32">
        <f>INDEX('Обработка исходного'!J:J,ROW($B$3)+4*(ROW($B32)-ROW($B$3))+2)</f>
        <v>19</v>
      </c>
      <c r="H32" s="32">
        <f>INDEX('Обработка исходного'!K:K,ROW($B$3)+4*(ROW($B32)-ROW($B$3))+2)</f>
        <v>19</v>
      </c>
      <c r="I32" s="32">
        <f>INDEX('Обработка исходного'!L:L,ROW($B$3)+4*(ROW($B32)-ROW($B$3))+2)</f>
        <v>19</v>
      </c>
      <c r="J32" s="32">
        <f>INDEX('Обработка исходного'!M:M,ROW($B$3)+4*(ROW($B32)-ROW($B$3))+2)</f>
        <v>19</v>
      </c>
      <c r="K32" s="32">
        <f>INDEX('Обработка исходного'!N:N,ROW($B$3)+4*(ROW($B32)-ROW($B$3))+2)</f>
        <v>19</v>
      </c>
      <c r="L32" s="32" t="str">
        <f>INDEX('Обработка исходного'!O:O,ROW($B$3)+4*(ROW($B32)-ROW($B$3))+2)</f>
        <v>-</v>
      </c>
      <c r="M32" s="32" t="str">
        <f>INDEX('Обработка исходного'!P:P,ROW($B$3)+4*(ROW($B32)-ROW($B$3))+2)</f>
        <v>-</v>
      </c>
      <c r="N32" s="32" t="str">
        <f>INDEX('Обработка исходного'!Q:Q,ROW($B$3)+4*(ROW($B32)-ROW($B$3))+2)</f>
        <v>-</v>
      </c>
      <c r="O32" s="32" t="str">
        <f>INDEX('Обработка исходного'!R:R,ROW($B$3)+4*(ROW($B32)-ROW($B$3))+2)</f>
        <v>-</v>
      </c>
      <c r="P32" s="33" t="str">
        <f>INDEX('Обработка исходного'!S:S,ROW($B$3)+4*(ROW($B32)-ROW($B$3))+2)</f>
        <v>-</v>
      </c>
    </row>
    <row r="33" spans="1:16" x14ac:dyDescent="0.25">
      <c r="A33" s="10" t="str">
        <f>INDEX('Обработка исходного'!B:B,ROW($B$3)+4*(ROW($B33)-ROW($B$3)))</f>
        <v>Сталь углеродистая</v>
      </c>
      <c r="B33" s="47">
        <f>INDEX('Обработка исходного'!D:D,ROW($B$3)+4*(ROW($B33)-ROW($B$3)))</f>
        <v>25</v>
      </c>
      <c r="C33" s="27" t="str">
        <f>IF(ISBLANK(INDEX('Обработка исходного'!E:E,ROW($B$3)+4*(ROW($B33)-ROW($B$3)))),"",INDEX('Обработка исходного'!E:E,ROW($B$3)+4*(ROW($B33)-ROW($B$3))))</f>
        <v>Поковки диаметром до 100 мм, КП245*</v>
      </c>
      <c r="D33" s="31">
        <f>INDEX('Обработка исходного'!G:G,ROW($B$3)+4*(ROW($B33)-ROW($B$3))+2)</f>
        <v>20</v>
      </c>
      <c r="E33" s="32">
        <f>INDEX('Обработка исходного'!H:H,ROW($B$3)+4*(ROW($B33)-ROW($B$3))+2)</f>
        <v>20</v>
      </c>
      <c r="F33" s="32">
        <f>INDEX('Обработка исходного'!I:I,ROW($B$3)+4*(ROW($B33)-ROW($B$3))+2)</f>
        <v>20</v>
      </c>
      <c r="G33" s="32">
        <f>INDEX('Обработка исходного'!J:J,ROW($B$3)+4*(ROW($B33)-ROW($B$3))+2)</f>
        <v>19</v>
      </c>
      <c r="H33" s="32">
        <f>INDEX('Обработка исходного'!K:K,ROW($B$3)+4*(ROW($B33)-ROW($B$3))+2)</f>
        <v>19</v>
      </c>
      <c r="I33" s="32">
        <f>INDEX('Обработка исходного'!L:L,ROW($B$3)+4*(ROW($B33)-ROW($B$3))+2)</f>
        <v>19</v>
      </c>
      <c r="J33" s="32">
        <f>INDEX('Обработка исходного'!M:M,ROW($B$3)+4*(ROW($B33)-ROW($B$3))+2)</f>
        <v>19</v>
      </c>
      <c r="K33" s="32">
        <f>INDEX('Обработка исходного'!N:N,ROW($B$3)+4*(ROW($B33)-ROW($B$3))+2)</f>
        <v>19</v>
      </c>
      <c r="L33" s="32" t="str">
        <f>INDEX('Обработка исходного'!O:O,ROW($B$3)+4*(ROW($B33)-ROW($B$3))+2)</f>
        <v>-</v>
      </c>
      <c r="M33" s="32" t="str">
        <f>INDEX('Обработка исходного'!P:P,ROW($B$3)+4*(ROW($B33)-ROW($B$3))+2)</f>
        <v>-</v>
      </c>
      <c r="N33" s="32" t="str">
        <f>INDEX('Обработка исходного'!Q:Q,ROW($B$3)+4*(ROW($B33)-ROW($B$3))+2)</f>
        <v>-</v>
      </c>
      <c r="O33" s="32" t="str">
        <f>INDEX('Обработка исходного'!R:R,ROW($B$3)+4*(ROW($B33)-ROW($B$3))+2)</f>
        <v>-</v>
      </c>
      <c r="P33" s="33" t="str">
        <f>INDEX('Обработка исходного'!S:S,ROW($B$3)+4*(ROW($B33)-ROW($B$3))+2)</f>
        <v>-</v>
      </c>
    </row>
    <row r="34" spans="1:16" x14ac:dyDescent="0.25">
      <c r="A34" s="10" t="str">
        <f>INDEX('Обработка исходного'!B:B,ROW($B$3)+4*(ROW($B34)-ROW($B$3)))</f>
        <v>Сталь углеродистая</v>
      </c>
      <c r="B34" s="47">
        <f>INDEX('Обработка исходного'!D:D,ROW($B$3)+4*(ROW($B34)-ROW($B$3)))</f>
        <v>25</v>
      </c>
      <c r="C34" s="27" t="str">
        <f>IF(ISBLANK(INDEX('Обработка исходного'!E:E,ROW($B$3)+4*(ROW($B34)-ROW($B$3)))),"",INDEX('Обработка исходного'!E:E,ROW($B$3)+4*(ROW($B34)-ROW($B$3))))</f>
        <v>Поковки диаметром от 100 до 300 мм, КП275*</v>
      </c>
      <c r="D34" s="31">
        <f>INDEX('Обработка исходного'!G:G,ROW($B$3)+4*(ROW($B34)-ROW($B$3))+2)</f>
        <v>17</v>
      </c>
      <c r="E34" s="32">
        <f>INDEX('Обработка исходного'!H:H,ROW($B$3)+4*(ROW($B34)-ROW($B$3))+2)</f>
        <v>17</v>
      </c>
      <c r="F34" s="32">
        <f>INDEX('Обработка исходного'!I:I,ROW($B$3)+4*(ROW($B34)-ROW($B$3))+2)</f>
        <v>17</v>
      </c>
      <c r="G34" s="32">
        <f>INDEX('Обработка исходного'!J:J,ROW($B$3)+4*(ROW($B34)-ROW($B$3))+2)</f>
        <v>17</v>
      </c>
      <c r="H34" s="32">
        <f>INDEX('Обработка исходного'!K:K,ROW($B$3)+4*(ROW($B34)-ROW($B$3))+2)</f>
        <v>17</v>
      </c>
      <c r="I34" s="32">
        <f>INDEX('Обработка исходного'!L:L,ROW($B$3)+4*(ROW($B34)-ROW($B$3))+2)</f>
        <v>17</v>
      </c>
      <c r="J34" s="32">
        <f>INDEX('Обработка исходного'!M:M,ROW($B$3)+4*(ROW($B34)-ROW($B$3))+2)</f>
        <v>17</v>
      </c>
      <c r="K34" s="32">
        <f>INDEX('Обработка исходного'!N:N,ROW($B$3)+4*(ROW($B34)-ROW($B$3))+2)</f>
        <v>17</v>
      </c>
      <c r="L34" s="32" t="str">
        <f>INDEX('Обработка исходного'!O:O,ROW($B$3)+4*(ROW($B34)-ROW($B$3))+2)</f>
        <v>-</v>
      </c>
      <c r="M34" s="32" t="str">
        <f>INDEX('Обработка исходного'!P:P,ROW($B$3)+4*(ROW($B34)-ROW($B$3))+2)</f>
        <v>-</v>
      </c>
      <c r="N34" s="32" t="str">
        <f>INDEX('Обработка исходного'!Q:Q,ROW($B$3)+4*(ROW($B34)-ROW($B$3))+2)</f>
        <v>-</v>
      </c>
      <c r="O34" s="32" t="str">
        <f>INDEX('Обработка исходного'!R:R,ROW($B$3)+4*(ROW($B34)-ROW($B$3))+2)</f>
        <v>-</v>
      </c>
      <c r="P34" s="33" t="str">
        <f>INDEX('Обработка исходного'!S:S,ROW($B$3)+4*(ROW($B34)-ROW($B$3))+2)</f>
        <v>-</v>
      </c>
    </row>
    <row r="35" spans="1:16" x14ac:dyDescent="0.25">
      <c r="A35" s="10" t="str">
        <f>INDEX('Обработка исходного'!B:B,ROW($B$3)+4*(ROW($B35)-ROW($B$3)))</f>
        <v>Сталь углеродистая</v>
      </c>
      <c r="B35" s="47" t="str">
        <f>INDEX('Обработка исходного'!D:D,ROW($B$3)+4*(ROW($B35)-ROW($B$3)))</f>
        <v>25Л</v>
      </c>
      <c r="C35" s="27" t="str">
        <f>IF(ISBLANK(INDEX('Обработка исходного'!E:E,ROW($B$3)+4*(ROW($B35)-ROW($B$3)))),"",INDEX('Обработка исходного'!E:E,ROW($B$3)+4*(ROW($B35)-ROW($B$3))))</f>
        <v>Отливки с толщиной стенки до 100 мм</v>
      </c>
      <c r="D35" s="31">
        <f>INDEX('Обработка исходного'!G:G,ROW($B$3)+4*(ROW($B35)-ROW($B$3))+2)</f>
        <v>19</v>
      </c>
      <c r="E35" s="32">
        <f>INDEX('Обработка исходного'!H:H,ROW($B$3)+4*(ROW($B35)-ROW($B$3))+2)</f>
        <v>18</v>
      </c>
      <c r="F35" s="32">
        <f>INDEX('Обработка исходного'!I:I,ROW($B$3)+4*(ROW($B35)-ROW($B$3))+2)</f>
        <v>17</v>
      </c>
      <c r="G35" s="32">
        <f>INDEX('Обработка исходного'!J:J,ROW($B$3)+4*(ROW($B35)-ROW($B$3))+2)</f>
        <v>17</v>
      </c>
      <c r="H35" s="32">
        <f>INDEX('Обработка исходного'!K:K,ROW($B$3)+4*(ROW($B35)-ROW($B$3))+2)</f>
        <v>16</v>
      </c>
      <c r="I35" s="32">
        <f>INDEX('Обработка исходного'!L:L,ROW($B$3)+4*(ROW($B35)-ROW($B$3))+2)</f>
        <v>16</v>
      </c>
      <c r="J35" s="32">
        <f>INDEX('Обработка исходного'!M:M,ROW($B$3)+4*(ROW($B35)-ROW($B$3))+2)</f>
        <v>16</v>
      </c>
      <c r="K35" s="32">
        <f>INDEX('Обработка исходного'!N:N,ROW($B$3)+4*(ROW($B35)-ROW($B$3))+2)</f>
        <v>16</v>
      </c>
      <c r="L35" s="32" t="str">
        <f>INDEX('Обработка исходного'!O:O,ROW($B$3)+4*(ROW($B35)-ROW($B$3))+2)</f>
        <v>-</v>
      </c>
      <c r="M35" s="32" t="str">
        <f>INDEX('Обработка исходного'!P:P,ROW($B$3)+4*(ROW($B35)-ROW($B$3))+2)</f>
        <v>-</v>
      </c>
      <c r="N35" s="32" t="str">
        <f>INDEX('Обработка исходного'!Q:Q,ROW($B$3)+4*(ROW($B35)-ROW($B$3))+2)</f>
        <v>-</v>
      </c>
      <c r="O35" s="32" t="str">
        <f>INDEX('Обработка исходного'!R:R,ROW($B$3)+4*(ROW($B35)-ROW($B$3))+2)</f>
        <v>-</v>
      </c>
      <c r="P35" s="33" t="str">
        <f>INDEX('Обработка исходного'!S:S,ROW($B$3)+4*(ROW($B35)-ROW($B$3))+2)</f>
        <v>-</v>
      </c>
    </row>
    <row r="36" spans="1:16" x14ac:dyDescent="0.25">
      <c r="A36" s="10" t="str">
        <f>INDEX('Обработка исходного'!B:B,ROW($B$3)+4*(ROW($B36)-ROW($B$3)))</f>
        <v>Сталь углеродистая</v>
      </c>
      <c r="B36" s="47">
        <f>INDEX('Обработка исходного'!D:D,ROW($B$3)+4*(ROW($B36)-ROW($B$3)))</f>
        <v>30</v>
      </c>
      <c r="C36" s="27" t="str">
        <f>IF(ISBLANK(INDEX('Обработка исходного'!E:E,ROW($B$3)+4*(ROW($B36)-ROW($B$3)))),"",INDEX('Обработка исходного'!E:E,ROW($B$3)+4*(ROW($B36)-ROW($B$3))))</f>
        <v>Поковки диаметром от 300 до 800 мм, КП175*</v>
      </c>
      <c r="D36" s="31">
        <f>INDEX('Обработка исходного'!G:G,ROW($B$3)+4*(ROW($B36)-ROW($B$3))+2)</f>
        <v>20</v>
      </c>
      <c r="E36" s="32">
        <f>INDEX('Обработка исходного'!H:H,ROW($B$3)+4*(ROW($B36)-ROW($B$3))+2)</f>
        <v>20</v>
      </c>
      <c r="F36" s="32">
        <f>INDEX('Обработка исходного'!I:I,ROW($B$3)+4*(ROW($B36)-ROW($B$3))+2)</f>
        <v>18</v>
      </c>
      <c r="G36" s="32">
        <f>INDEX('Обработка исходного'!J:J,ROW($B$3)+4*(ROW($B36)-ROW($B$3))+2)</f>
        <v>17</v>
      </c>
      <c r="H36" s="32">
        <f>INDEX('Обработка исходного'!K:K,ROW($B$3)+4*(ROW($B36)-ROW($B$3))+2)</f>
        <v>16</v>
      </c>
      <c r="I36" s="32">
        <f>INDEX('Обработка исходного'!L:L,ROW($B$3)+4*(ROW($B36)-ROW($B$3))+2)</f>
        <v>16</v>
      </c>
      <c r="J36" s="32">
        <f>INDEX('Обработка исходного'!M:M,ROW($B$3)+4*(ROW($B36)-ROW($B$3))+2)</f>
        <v>16</v>
      </c>
      <c r="K36" s="32">
        <f>INDEX('Обработка исходного'!N:N,ROW($B$3)+4*(ROW($B36)-ROW($B$3))+2)</f>
        <v>16</v>
      </c>
      <c r="L36" s="32" t="str">
        <f>INDEX('Обработка исходного'!O:O,ROW($B$3)+4*(ROW($B36)-ROW($B$3))+2)</f>
        <v>-</v>
      </c>
      <c r="M36" s="32" t="str">
        <f>INDEX('Обработка исходного'!P:P,ROW($B$3)+4*(ROW($B36)-ROW($B$3))+2)</f>
        <v>-</v>
      </c>
      <c r="N36" s="32" t="str">
        <f>INDEX('Обработка исходного'!Q:Q,ROW($B$3)+4*(ROW($B36)-ROW($B$3))+2)</f>
        <v>-</v>
      </c>
      <c r="O36" s="32" t="str">
        <f>INDEX('Обработка исходного'!R:R,ROW($B$3)+4*(ROW($B36)-ROW($B$3))+2)</f>
        <v>-</v>
      </c>
      <c r="P36" s="33" t="str">
        <f>INDEX('Обработка исходного'!S:S,ROW($B$3)+4*(ROW($B36)-ROW($B$3))+2)</f>
        <v>-</v>
      </c>
    </row>
    <row r="37" spans="1:16" x14ac:dyDescent="0.25">
      <c r="A37" s="10" t="str">
        <f>INDEX('Обработка исходного'!B:B,ROW($B$3)+4*(ROW($B37)-ROW($B$3)))</f>
        <v>Сталь углеродистая</v>
      </c>
      <c r="B37" s="47">
        <f>INDEX('Обработка исходного'!D:D,ROW($B$3)+4*(ROW($B37)-ROW($B$3)))</f>
        <v>30</v>
      </c>
      <c r="C37" s="27" t="str">
        <f>IF(ISBLANK(INDEX('Обработка исходного'!E:E,ROW($B$3)+4*(ROW($B37)-ROW($B$3)))),"",INDEX('Обработка исходного'!E:E,ROW($B$3)+4*(ROW($B37)-ROW($B$3))))</f>
        <v>Поковки диаметром от 100 до 800 мм, КП195*</v>
      </c>
      <c r="D37" s="31">
        <f>INDEX('Обработка исходного'!G:G,ROW($B$3)+4*(ROW($B37)-ROW($B$3))+2)</f>
        <v>18</v>
      </c>
      <c r="E37" s="32">
        <f>INDEX('Обработка исходного'!H:H,ROW($B$3)+4*(ROW($B37)-ROW($B$3))+2)</f>
        <v>17</v>
      </c>
      <c r="F37" s="32">
        <f>INDEX('Обработка исходного'!I:I,ROW($B$3)+4*(ROW($B37)-ROW($B$3))+2)</f>
        <v>16</v>
      </c>
      <c r="G37" s="32">
        <f>INDEX('Обработка исходного'!J:J,ROW($B$3)+4*(ROW($B37)-ROW($B$3))+2)</f>
        <v>15</v>
      </c>
      <c r="H37" s="32">
        <f>INDEX('Обработка исходного'!K:K,ROW($B$3)+4*(ROW($B37)-ROW($B$3))+2)</f>
        <v>14</v>
      </c>
      <c r="I37" s="32">
        <f>INDEX('Обработка исходного'!L:L,ROW($B$3)+4*(ROW($B37)-ROW($B$3))+2)</f>
        <v>14</v>
      </c>
      <c r="J37" s="32">
        <f>INDEX('Обработка исходного'!M:M,ROW($B$3)+4*(ROW($B37)-ROW($B$3))+2)</f>
        <v>14</v>
      </c>
      <c r="K37" s="32">
        <f>INDEX('Обработка исходного'!N:N,ROW($B$3)+4*(ROW($B37)-ROW($B$3))+2)</f>
        <v>14</v>
      </c>
      <c r="L37" s="32" t="str">
        <f>INDEX('Обработка исходного'!O:O,ROW($B$3)+4*(ROW($B37)-ROW($B$3))+2)</f>
        <v>-</v>
      </c>
      <c r="M37" s="32" t="str">
        <f>INDEX('Обработка исходного'!P:P,ROW($B$3)+4*(ROW($B37)-ROW($B$3))+2)</f>
        <v>-</v>
      </c>
      <c r="N37" s="32" t="str">
        <f>INDEX('Обработка исходного'!Q:Q,ROW($B$3)+4*(ROW($B37)-ROW($B$3))+2)</f>
        <v>-</v>
      </c>
      <c r="O37" s="32" t="str">
        <f>INDEX('Обработка исходного'!R:R,ROW($B$3)+4*(ROW($B37)-ROW($B$3))+2)</f>
        <v>-</v>
      </c>
      <c r="P37" s="33" t="str">
        <f>INDEX('Обработка исходного'!S:S,ROW($B$3)+4*(ROW($B37)-ROW($B$3))+2)</f>
        <v>-</v>
      </c>
    </row>
    <row r="38" spans="1:16" x14ac:dyDescent="0.25">
      <c r="A38" s="10" t="str">
        <f>INDEX('Обработка исходного'!B:B,ROW($B$3)+4*(ROW($B38)-ROW($B$3)))</f>
        <v>Сталь углеродистая</v>
      </c>
      <c r="B38" s="47">
        <f>INDEX('Обработка исходного'!D:D,ROW($B$3)+4*(ROW($B38)-ROW($B$3)))</f>
        <v>30</v>
      </c>
      <c r="C38" s="27" t="str">
        <f>IF(ISBLANK(INDEX('Обработка исходного'!E:E,ROW($B$3)+4*(ROW($B38)-ROW($B$3)))),"",INDEX('Обработка исходного'!E:E,ROW($B$3)+4*(ROW($B38)-ROW($B$3))))</f>
        <v>Поковки диаметром от 100 до 800 мм, КП215*</v>
      </c>
      <c r="D38" s="31">
        <f>INDEX('Обработка исходного'!G:G,ROW($B$3)+4*(ROW($B38)-ROW($B$3))+2)</f>
        <v>16</v>
      </c>
      <c r="E38" s="32">
        <f>INDEX('Обработка исходного'!H:H,ROW($B$3)+4*(ROW($B38)-ROW($B$3))+2)</f>
        <v>15</v>
      </c>
      <c r="F38" s="32">
        <f>INDEX('Обработка исходного'!I:I,ROW($B$3)+4*(ROW($B38)-ROW($B$3))+2)</f>
        <v>14</v>
      </c>
      <c r="G38" s="32">
        <f>INDEX('Обработка исходного'!J:J,ROW($B$3)+4*(ROW($B38)-ROW($B$3))+2)</f>
        <v>14</v>
      </c>
      <c r="H38" s="32">
        <f>INDEX('Обработка исходного'!K:K,ROW($B$3)+4*(ROW($B38)-ROW($B$3))+2)</f>
        <v>13</v>
      </c>
      <c r="I38" s="32">
        <f>INDEX('Обработка исходного'!L:L,ROW($B$3)+4*(ROW($B38)-ROW($B$3))+2)</f>
        <v>13</v>
      </c>
      <c r="J38" s="32">
        <f>INDEX('Обработка исходного'!M:M,ROW($B$3)+4*(ROW($B38)-ROW($B$3))+2)</f>
        <v>13</v>
      </c>
      <c r="K38" s="32">
        <f>INDEX('Обработка исходного'!N:N,ROW($B$3)+4*(ROW($B38)-ROW($B$3))+2)</f>
        <v>13</v>
      </c>
      <c r="L38" s="32" t="str">
        <f>INDEX('Обработка исходного'!O:O,ROW($B$3)+4*(ROW($B38)-ROW($B$3))+2)</f>
        <v>-</v>
      </c>
      <c r="M38" s="32" t="str">
        <f>INDEX('Обработка исходного'!P:P,ROW($B$3)+4*(ROW($B38)-ROW($B$3))+2)</f>
        <v>-</v>
      </c>
      <c r="N38" s="32" t="str">
        <f>INDEX('Обработка исходного'!Q:Q,ROW($B$3)+4*(ROW($B38)-ROW($B$3))+2)</f>
        <v>-</v>
      </c>
      <c r="O38" s="32" t="str">
        <f>INDEX('Обработка исходного'!R:R,ROW($B$3)+4*(ROW($B38)-ROW($B$3))+2)</f>
        <v>-</v>
      </c>
      <c r="P38" s="33" t="str">
        <f>INDEX('Обработка исходного'!S:S,ROW($B$3)+4*(ROW($B38)-ROW($B$3))+2)</f>
        <v>-</v>
      </c>
    </row>
    <row r="39" spans="1:16" x14ac:dyDescent="0.25">
      <c r="A39" s="10" t="str">
        <f>INDEX('Обработка исходного'!B:B,ROW($B$3)+4*(ROW($B39)-ROW($B$3)))</f>
        <v>Сталь углеродистая</v>
      </c>
      <c r="B39" s="47">
        <f>INDEX('Обработка исходного'!D:D,ROW($B$3)+4*(ROW($B39)-ROW($B$3)))</f>
        <v>30</v>
      </c>
      <c r="C39" s="27" t="str">
        <f>IF(ISBLANK(INDEX('Обработка исходного'!E:E,ROW($B$3)+4*(ROW($B39)-ROW($B$3)))),"",INDEX('Обработка исходного'!E:E,ROW($B$3)+4*(ROW($B39)-ROW($B$3))))</f>
        <v>Поковки диаметром до 500 мм, КП245*</v>
      </c>
      <c r="D39" s="31">
        <f>INDEX('Обработка исходного'!G:G,ROW($B$3)+4*(ROW($B39)-ROW($B$3))+2)</f>
        <v>16</v>
      </c>
      <c r="E39" s="32">
        <f>INDEX('Обработка исходного'!H:H,ROW($B$3)+4*(ROW($B39)-ROW($B$3))+2)</f>
        <v>15</v>
      </c>
      <c r="F39" s="32">
        <f>INDEX('Обработка исходного'!I:I,ROW($B$3)+4*(ROW($B39)-ROW($B$3))+2)</f>
        <v>14</v>
      </c>
      <c r="G39" s="32">
        <f>INDEX('Обработка исходного'!J:J,ROW($B$3)+4*(ROW($B39)-ROW($B$3))+2)</f>
        <v>14</v>
      </c>
      <c r="H39" s="32">
        <f>INDEX('Обработка исходного'!K:K,ROW($B$3)+4*(ROW($B39)-ROW($B$3))+2)</f>
        <v>13</v>
      </c>
      <c r="I39" s="32">
        <f>INDEX('Обработка исходного'!L:L,ROW($B$3)+4*(ROW($B39)-ROW($B$3))+2)</f>
        <v>13</v>
      </c>
      <c r="J39" s="32">
        <f>INDEX('Обработка исходного'!M:M,ROW($B$3)+4*(ROW($B39)-ROW($B$3))+2)</f>
        <v>13</v>
      </c>
      <c r="K39" s="32">
        <f>INDEX('Обработка исходного'!N:N,ROW($B$3)+4*(ROW($B39)-ROW($B$3))+2)</f>
        <v>13</v>
      </c>
      <c r="L39" s="32" t="str">
        <f>INDEX('Обработка исходного'!O:O,ROW($B$3)+4*(ROW($B39)-ROW($B$3))+2)</f>
        <v>-</v>
      </c>
      <c r="M39" s="32" t="str">
        <f>INDEX('Обработка исходного'!P:P,ROW($B$3)+4*(ROW($B39)-ROW($B$3))+2)</f>
        <v>-</v>
      </c>
      <c r="N39" s="32" t="str">
        <f>INDEX('Обработка исходного'!Q:Q,ROW($B$3)+4*(ROW($B39)-ROW($B$3))+2)</f>
        <v>-</v>
      </c>
      <c r="O39" s="32" t="str">
        <f>INDEX('Обработка исходного'!R:R,ROW($B$3)+4*(ROW($B39)-ROW($B$3))+2)</f>
        <v>-</v>
      </c>
      <c r="P39" s="33" t="str">
        <f>INDEX('Обработка исходного'!S:S,ROW($B$3)+4*(ROW($B39)-ROW($B$3))+2)</f>
        <v>-</v>
      </c>
    </row>
    <row r="40" spans="1:16" ht="25.5" x14ac:dyDescent="0.25">
      <c r="A40" s="10" t="str">
        <f>INDEX('Обработка исходного'!B:B,ROW($B$3)+4*(ROW($B40)-ROW($B$3)))</f>
        <v>Сталь углеродистая</v>
      </c>
      <c r="B40" s="47">
        <f>INDEX('Обработка исходного'!D:D,ROW($B$3)+4*(ROW($B40)-ROW($B$3)))</f>
        <v>35</v>
      </c>
      <c r="C40" s="27" t="str">
        <f>IF(ISBLANK(INDEX('Обработка исходного'!E:E,ROW($B$3)+4*(ROW($B40)-ROW($B$3)))),"",INDEX('Обработка исходного'!E:E,ROW($B$3)+4*(ROW($B40)-ROW($B$3))))</f>
        <v>Сортовая горячекатаная сталь диаметром или толщиной до 80 мм</v>
      </c>
      <c r="D40" s="31">
        <f>INDEX('Обработка исходного'!G:G,ROW($B$3)+4*(ROW($B40)-ROW($B$3))+2)</f>
        <v>20</v>
      </c>
      <c r="E40" s="32">
        <f>INDEX('Обработка исходного'!H:H,ROW($B$3)+4*(ROW($B40)-ROW($B$3))+2)</f>
        <v>17</v>
      </c>
      <c r="F40" s="32">
        <f>INDEX('Обработка исходного'!I:I,ROW($B$3)+4*(ROW($B40)-ROW($B$3))+2)</f>
        <v>13</v>
      </c>
      <c r="G40" s="32">
        <f>INDEX('Обработка исходного'!J:J,ROW($B$3)+4*(ROW($B40)-ROW($B$3))+2)</f>
        <v>10</v>
      </c>
      <c r="H40" s="32">
        <f>INDEX('Обработка исходного'!K:K,ROW($B$3)+4*(ROW($B40)-ROW($B$3))+2)</f>
        <v>7</v>
      </c>
      <c r="I40" s="32">
        <f>INDEX('Обработка исходного'!L:L,ROW($B$3)+4*(ROW($B40)-ROW($B$3))+2)</f>
        <v>12</v>
      </c>
      <c r="J40" s="32">
        <f>INDEX('Обработка исходного'!M:M,ROW($B$3)+4*(ROW($B40)-ROW($B$3))+2)</f>
        <v>17</v>
      </c>
      <c r="K40" s="32">
        <f>INDEX('Обработка исходного'!N:N,ROW($B$3)+4*(ROW($B40)-ROW($B$3))+2)</f>
        <v>18</v>
      </c>
      <c r="L40" s="32" t="str">
        <f>INDEX('Обработка исходного'!O:O,ROW($B$3)+4*(ROW($B40)-ROW($B$3))+2)</f>
        <v>-</v>
      </c>
      <c r="M40" s="32" t="str">
        <f>INDEX('Обработка исходного'!P:P,ROW($B$3)+4*(ROW($B40)-ROW($B$3))+2)</f>
        <v>-</v>
      </c>
      <c r="N40" s="32" t="str">
        <f>INDEX('Обработка исходного'!Q:Q,ROW($B$3)+4*(ROW($B40)-ROW($B$3))+2)</f>
        <v>-</v>
      </c>
      <c r="O40" s="32" t="str">
        <f>INDEX('Обработка исходного'!R:R,ROW($B$3)+4*(ROW($B40)-ROW($B$3))+2)</f>
        <v>-</v>
      </c>
      <c r="P40" s="33" t="str">
        <f>INDEX('Обработка исходного'!S:S,ROW($B$3)+4*(ROW($B40)-ROW($B$3))+2)</f>
        <v>-</v>
      </c>
    </row>
    <row r="41" spans="1:16" x14ac:dyDescent="0.25">
      <c r="A41" s="10" t="str">
        <f>INDEX('Обработка исходного'!B:B,ROW($B$3)+4*(ROW($B41)-ROW($B$3)))</f>
        <v>Сталь углеродистая</v>
      </c>
      <c r="B41" s="47">
        <f>INDEX('Обработка исходного'!D:D,ROW($B$3)+4*(ROW($B41)-ROW($B$3)))</f>
        <v>35</v>
      </c>
      <c r="C41" s="27" t="str">
        <f>IF(ISBLANK(INDEX('Обработка исходного'!E:E,ROW($B$3)+4*(ROW($B41)-ROW($B$3)))),"",INDEX('Обработка исходного'!E:E,ROW($B$3)+4*(ROW($B41)-ROW($B$3))))</f>
        <v>Поковки диаметром от 500 до 800 мм, КП175*</v>
      </c>
      <c r="D41" s="31">
        <f>INDEX('Обработка исходного'!G:G,ROW($B$3)+4*(ROW($B41)-ROW($B$3))+2)</f>
        <v>20</v>
      </c>
      <c r="E41" s="32">
        <f>INDEX('Обработка исходного'!H:H,ROW($B$3)+4*(ROW($B41)-ROW($B$3))+2)</f>
        <v>17</v>
      </c>
      <c r="F41" s="32">
        <f>INDEX('Обработка исходного'!I:I,ROW($B$3)+4*(ROW($B41)-ROW($B$3))+2)</f>
        <v>13</v>
      </c>
      <c r="G41" s="32">
        <f>INDEX('Обработка исходного'!J:J,ROW($B$3)+4*(ROW($B41)-ROW($B$3))+2)</f>
        <v>10</v>
      </c>
      <c r="H41" s="32">
        <f>INDEX('Обработка исходного'!K:K,ROW($B$3)+4*(ROW($B41)-ROW($B$3))+2)</f>
        <v>7</v>
      </c>
      <c r="I41" s="32">
        <f>INDEX('Обработка исходного'!L:L,ROW($B$3)+4*(ROW($B41)-ROW($B$3))+2)</f>
        <v>12</v>
      </c>
      <c r="J41" s="32">
        <f>INDEX('Обработка исходного'!M:M,ROW($B$3)+4*(ROW($B41)-ROW($B$3))+2)</f>
        <v>17</v>
      </c>
      <c r="K41" s="32">
        <f>INDEX('Обработка исходного'!N:N,ROW($B$3)+4*(ROW($B41)-ROW($B$3))+2)</f>
        <v>18</v>
      </c>
      <c r="L41" s="32" t="str">
        <f>INDEX('Обработка исходного'!O:O,ROW($B$3)+4*(ROW($B41)-ROW($B$3))+2)</f>
        <v>-</v>
      </c>
      <c r="M41" s="32" t="str">
        <f>INDEX('Обработка исходного'!P:P,ROW($B$3)+4*(ROW($B41)-ROW($B$3))+2)</f>
        <v>-</v>
      </c>
      <c r="N41" s="32" t="str">
        <f>INDEX('Обработка исходного'!Q:Q,ROW($B$3)+4*(ROW($B41)-ROW($B$3))+2)</f>
        <v>-</v>
      </c>
      <c r="O41" s="32" t="str">
        <f>INDEX('Обработка исходного'!R:R,ROW($B$3)+4*(ROW($B41)-ROW($B$3))+2)</f>
        <v>-</v>
      </c>
      <c r="P41" s="33" t="str">
        <f>INDEX('Обработка исходного'!S:S,ROW($B$3)+4*(ROW($B41)-ROW($B$3))+2)</f>
        <v>-</v>
      </c>
    </row>
    <row r="42" spans="1:16" x14ac:dyDescent="0.25">
      <c r="A42" s="10" t="str">
        <f>INDEX('Обработка исходного'!B:B,ROW($B$3)+4*(ROW($B42)-ROW($B$3)))</f>
        <v>Сталь углеродистая</v>
      </c>
      <c r="B42" s="47">
        <f>INDEX('Обработка исходного'!D:D,ROW($B$3)+4*(ROW($B42)-ROW($B$3)))</f>
        <v>35</v>
      </c>
      <c r="C42" s="27" t="str">
        <f>IF(ISBLANK(INDEX('Обработка исходного'!E:E,ROW($B$3)+4*(ROW($B42)-ROW($B$3)))),"",INDEX('Обработка исходного'!E:E,ROW($B$3)+4*(ROW($B42)-ROW($B$3))))</f>
        <v>Поковки диаметром от 300 до 800 мм, КП195*</v>
      </c>
      <c r="D42" s="31">
        <f>INDEX('Обработка исходного'!G:G,ROW($B$3)+4*(ROW($B42)-ROW($B$3))+2)</f>
        <v>17</v>
      </c>
      <c r="E42" s="32">
        <f>INDEX('Обработка исходного'!H:H,ROW($B$3)+4*(ROW($B42)-ROW($B$3))+2)</f>
        <v>15</v>
      </c>
      <c r="F42" s="32">
        <f>INDEX('Обработка исходного'!I:I,ROW($B$3)+4*(ROW($B42)-ROW($B$3))+2)</f>
        <v>12</v>
      </c>
      <c r="G42" s="32">
        <f>INDEX('Обработка исходного'!J:J,ROW($B$3)+4*(ROW($B42)-ROW($B$3))+2)</f>
        <v>9</v>
      </c>
      <c r="H42" s="32">
        <f>INDEX('Обработка исходного'!K:K,ROW($B$3)+4*(ROW($B42)-ROW($B$3))+2)</f>
        <v>6</v>
      </c>
      <c r="I42" s="32">
        <f>INDEX('Обработка исходного'!L:L,ROW($B$3)+4*(ROW($B42)-ROW($B$3))+2)</f>
        <v>10</v>
      </c>
      <c r="J42" s="32">
        <f>INDEX('Обработка исходного'!M:M,ROW($B$3)+4*(ROW($B42)-ROW($B$3))+2)</f>
        <v>14</v>
      </c>
      <c r="K42" s="32">
        <f>INDEX('Обработка исходного'!N:N,ROW($B$3)+4*(ROW($B42)-ROW($B$3))+2)</f>
        <v>16</v>
      </c>
      <c r="L42" s="32" t="str">
        <f>INDEX('Обработка исходного'!O:O,ROW($B$3)+4*(ROW($B42)-ROW($B$3))+2)</f>
        <v>-</v>
      </c>
      <c r="M42" s="32" t="str">
        <f>INDEX('Обработка исходного'!P:P,ROW($B$3)+4*(ROW($B42)-ROW($B$3))+2)</f>
        <v>-</v>
      </c>
      <c r="N42" s="32" t="str">
        <f>INDEX('Обработка исходного'!Q:Q,ROW($B$3)+4*(ROW($B42)-ROW($B$3))+2)</f>
        <v>-</v>
      </c>
      <c r="O42" s="32" t="str">
        <f>INDEX('Обработка исходного'!R:R,ROW($B$3)+4*(ROW($B42)-ROW($B$3))+2)</f>
        <v>-</v>
      </c>
      <c r="P42" s="33" t="str">
        <f>INDEX('Обработка исходного'!S:S,ROW($B$3)+4*(ROW($B42)-ROW($B$3))+2)</f>
        <v>-</v>
      </c>
    </row>
    <row r="43" spans="1:16" x14ac:dyDescent="0.25">
      <c r="A43" s="10" t="str">
        <f>INDEX('Обработка исходного'!B:B,ROW($B$3)+4*(ROW($B43)-ROW($B$3)))</f>
        <v>Сталь углеродистая</v>
      </c>
      <c r="B43" s="47">
        <f>INDEX('Обработка исходного'!D:D,ROW($B$3)+4*(ROW($B43)-ROW($B$3)))</f>
        <v>35</v>
      </c>
      <c r="C43" s="27" t="str">
        <f>IF(ISBLANK(INDEX('Обработка исходного'!E:E,ROW($B$3)+4*(ROW($B43)-ROW($B$3)))),"",INDEX('Обработка исходного'!E:E,ROW($B$3)+4*(ROW($B43)-ROW($B$3))))</f>
        <v>Поковки диаметром от 100 до 800 мм, КП215*</v>
      </c>
      <c r="D43" s="31">
        <f>INDEX('Обработка исходного'!G:G,ROW($B$3)+4*(ROW($B43)-ROW($B$3))+2)</f>
        <v>15</v>
      </c>
      <c r="E43" s="32">
        <f>INDEX('Обработка исходного'!H:H,ROW($B$3)+4*(ROW($B43)-ROW($B$3))+2)</f>
        <v>12</v>
      </c>
      <c r="F43" s="32">
        <f>INDEX('Обработка исходного'!I:I,ROW($B$3)+4*(ROW($B43)-ROW($B$3))+2)</f>
        <v>9</v>
      </c>
      <c r="G43" s="32">
        <f>INDEX('Обработка исходного'!J:J,ROW($B$3)+4*(ROW($B43)-ROW($B$3))+2)</f>
        <v>6</v>
      </c>
      <c r="H43" s="32">
        <f>INDEX('Обработка исходного'!K:K,ROW($B$3)+4*(ROW($B43)-ROW($B$3))+2)</f>
        <v>5</v>
      </c>
      <c r="I43" s="32">
        <f>INDEX('Обработка исходного'!L:L,ROW($B$3)+4*(ROW($B43)-ROW($B$3))+2)</f>
        <v>9</v>
      </c>
      <c r="J43" s="32">
        <f>INDEX('Обработка исходного'!M:M,ROW($B$3)+4*(ROW($B43)-ROW($B$3))+2)</f>
        <v>13</v>
      </c>
      <c r="K43" s="32">
        <f>INDEX('Обработка исходного'!N:N,ROW($B$3)+4*(ROW($B43)-ROW($B$3))+2)</f>
        <v>14</v>
      </c>
      <c r="L43" s="32" t="str">
        <f>INDEX('Обработка исходного'!O:O,ROW($B$3)+4*(ROW($B43)-ROW($B$3))+2)</f>
        <v>-</v>
      </c>
      <c r="M43" s="32" t="str">
        <f>INDEX('Обработка исходного'!P:P,ROW($B$3)+4*(ROW($B43)-ROW($B$3))+2)</f>
        <v>-</v>
      </c>
      <c r="N43" s="32" t="str">
        <f>INDEX('Обработка исходного'!Q:Q,ROW($B$3)+4*(ROW($B43)-ROW($B$3))+2)</f>
        <v>-</v>
      </c>
      <c r="O43" s="32" t="str">
        <f>INDEX('Обработка исходного'!R:R,ROW($B$3)+4*(ROW($B43)-ROW($B$3))+2)</f>
        <v>-</v>
      </c>
      <c r="P43" s="33" t="str">
        <f>INDEX('Обработка исходного'!S:S,ROW($B$3)+4*(ROW($B43)-ROW($B$3))+2)</f>
        <v>-</v>
      </c>
    </row>
    <row r="44" spans="1:16" x14ac:dyDescent="0.25">
      <c r="A44" s="10" t="str">
        <f>INDEX('Обработка исходного'!B:B,ROW($B$3)+4*(ROW($B44)-ROW($B$3)))</f>
        <v>Сталь углеродистая</v>
      </c>
      <c r="B44" s="47">
        <f>INDEX('Обработка исходного'!D:D,ROW($B$3)+4*(ROW($B44)-ROW($B$3)))</f>
        <v>35</v>
      </c>
      <c r="C44" s="27" t="str">
        <f>IF(ISBLANK(INDEX('Обработка исходного'!E:E,ROW($B$3)+4*(ROW($B44)-ROW($B$3)))),"",INDEX('Обработка исходного'!E:E,ROW($B$3)+4*(ROW($B44)-ROW($B$3))))</f>
        <v>Поковки диаметром до 500 мм, КП245*</v>
      </c>
      <c r="D44" s="31">
        <f>INDEX('Обработка исходного'!G:G,ROW($B$3)+4*(ROW($B44)-ROW($B$3))+2)</f>
        <v>17</v>
      </c>
      <c r="E44" s="32">
        <f>INDEX('Обработка исходного'!H:H,ROW($B$3)+4*(ROW($B44)-ROW($B$3))+2)</f>
        <v>15</v>
      </c>
      <c r="F44" s="32">
        <f>INDEX('Обработка исходного'!I:I,ROW($B$3)+4*(ROW($B44)-ROW($B$3))+2)</f>
        <v>12</v>
      </c>
      <c r="G44" s="32">
        <f>INDEX('Обработка исходного'!J:J,ROW($B$3)+4*(ROW($B44)-ROW($B$3))+2)</f>
        <v>9</v>
      </c>
      <c r="H44" s="32">
        <f>INDEX('Обработка исходного'!K:K,ROW($B$3)+4*(ROW($B44)-ROW($B$3))+2)</f>
        <v>6</v>
      </c>
      <c r="I44" s="32">
        <f>INDEX('Обработка исходного'!L:L,ROW($B$3)+4*(ROW($B44)-ROW($B$3))+2)</f>
        <v>10</v>
      </c>
      <c r="J44" s="32">
        <f>INDEX('Обработка исходного'!M:M,ROW($B$3)+4*(ROW($B44)-ROW($B$3))+2)</f>
        <v>14</v>
      </c>
      <c r="K44" s="32">
        <f>INDEX('Обработка исходного'!N:N,ROW($B$3)+4*(ROW($B44)-ROW($B$3))+2)</f>
        <v>16</v>
      </c>
      <c r="L44" s="32" t="str">
        <f>INDEX('Обработка исходного'!O:O,ROW($B$3)+4*(ROW($B44)-ROW($B$3))+2)</f>
        <v>-</v>
      </c>
      <c r="M44" s="32" t="str">
        <f>INDEX('Обработка исходного'!P:P,ROW($B$3)+4*(ROW($B44)-ROW($B$3))+2)</f>
        <v>-</v>
      </c>
      <c r="N44" s="32" t="str">
        <f>INDEX('Обработка исходного'!Q:Q,ROW($B$3)+4*(ROW($B44)-ROW($B$3))+2)</f>
        <v>-</v>
      </c>
      <c r="O44" s="32" t="str">
        <f>INDEX('Обработка исходного'!R:R,ROW($B$3)+4*(ROW($B44)-ROW($B$3))+2)</f>
        <v>-</v>
      </c>
      <c r="P44" s="33" t="str">
        <f>INDEX('Обработка исходного'!S:S,ROW($B$3)+4*(ROW($B44)-ROW($B$3))+2)</f>
        <v>-</v>
      </c>
    </row>
    <row r="45" spans="1:16" x14ac:dyDescent="0.25">
      <c r="A45" s="10" t="str">
        <f>INDEX('Обработка исходного'!B:B,ROW($B$3)+4*(ROW($B45)-ROW($B$3)))</f>
        <v>Сталь углеродистая</v>
      </c>
      <c r="B45" s="47">
        <f>INDEX('Обработка исходного'!D:D,ROW($B$3)+4*(ROW($B45)-ROW($B$3)))</f>
        <v>35</v>
      </c>
      <c r="C45" s="27" t="str">
        <f>IF(ISBLANK(INDEX('Обработка исходного'!E:E,ROW($B$3)+4*(ROW($B45)-ROW($B$3)))),"",INDEX('Обработка исходного'!E:E,ROW($B$3)+4*(ROW($B45)-ROW($B$3))))</f>
        <v>Поковки диаметром до 300 мм, КП275*</v>
      </c>
      <c r="D45" s="31">
        <f>INDEX('Обработка исходного'!G:G,ROW($B$3)+4*(ROW($B45)-ROW($B$3))+2)</f>
        <v>17</v>
      </c>
      <c r="E45" s="32">
        <f>INDEX('Обработка исходного'!H:H,ROW($B$3)+4*(ROW($B45)-ROW($B$3))+2)</f>
        <v>15</v>
      </c>
      <c r="F45" s="32">
        <f>INDEX('Обработка исходного'!I:I,ROW($B$3)+4*(ROW($B45)-ROW($B$3))+2)</f>
        <v>12</v>
      </c>
      <c r="G45" s="32">
        <f>INDEX('Обработка исходного'!J:J,ROW($B$3)+4*(ROW($B45)-ROW($B$3))+2)</f>
        <v>9</v>
      </c>
      <c r="H45" s="32">
        <f>INDEX('Обработка исходного'!K:K,ROW($B$3)+4*(ROW($B45)-ROW($B$3))+2)</f>
        <v>6</v>
      </c>
      <c r="I45" s="32">
        <f>INDEX('Обработка исходного'!L:L,ROW($B$3)+4*(ROW($B45)-ROW($B$3))+2)</f>
        <v>10</v>
      </c>
      <c r="J45" s="32">
        <f>INDEX('Обработка исходного'!M:M,ROW($B$3)+4*(ROW($B45)-ROW($B$3))+2)</f>
        <v>14</v>
      </c>
      <c r="K45" s="32">
        <f>INDEX('Обработка исходного'!N:N,ROW($B$3)+4*(ROW($B45)-ROW($B$3))+2)</f>
        <v>16</v>
      </c>
      <c r="L45" s="32" t="str">
        <f>INDEX('Обработка исходного'!O:O,ROW($B$3)+4*(ROW($B45)-ROW($B$3))+2)</f>
        <v>-</v>
      </c>
      <c r="M45" s="32" t="str">
        <f>INDEX('Обработка исходного'!P:P,ROW($B$3)+4*(ROW($B45)-ROW($B$3))+2)</f>
        <v>-</v>
      </c>
      <c r="N45" s="32" t="str">
        <f>INDEX('Обработка исходного'!Q:Q,ROW($B$3)+4*(ROW($B45)-ROW($B$3))+2)</f>
        <v>-</v>
      </c>
      <c r="O45" s="32" t="str">
        <f>INDEX('Обработка исходного'!R:R,ROW($B$3)+4*(ROW($B45)-ROW($B$3))+2)</f>
        <v>-</v>
      </c>
      <c r="P45" s="33" t="str">
        <f>INDEX('Обработка исходного'!S:S,ROW($B$3)+4*(ROW($B45)-ROW($B$3))+2)</f>
        <v>-</v>
      </c>
    </row>
    <row r="46" spans="1:16" x14ac:dyDescent="0.25">
      <c r="A46" s="10" t="str">
        <f>INDEX('Обработка исходного'!B:B,ROW($B$3)+4*(ROW($B46)-ROW($B$3)))</f>
        <v>Сталь углеродистая</v>
      </c>
      <c r="B46" s="47">
        <f>INDEX('Обработка исходного'!D:D,ROW($B$3)+4*(ROW($B46)-ROW($B$3)))</f>
        <v>35</v>
      </c>
      <c r="C46" s="27" t="str">
        <f>IF(ISBLANK(INDEX('Обработка исходного'!E:E,ROW($B$3)+4*(ROW($B46)-ROW($B$3)))),"",INDEX('Обработка исходного'!E:E,ROW($B$3)+4*(ROW($B46)-ROW($B$3))))</f>
        <v>Поковки диаметром до 100 мм, КП315*</v>
      </c>
      <c r="D46" s="31">
        <f>INDEX('Обработка исходного'!G:G,ROW($B$3)+4*(ROW($B46)-ROW($B$3))+2)</f>
        <v>15</v>
      </c>
      <c r="E46" s="32">
        <f>INDEX('Обработка исходного'!H:H,ROW($B$3)+4*(ROW($B46)-ROW($B$3))+2)</f>
        <v>13</v>
      </c>
      <c r="F46" s="32">
        <f>INDEX('Обработка исходного'!I:I,ROW($B$3)+4*(ROW($B46)-ROW($B$3))+2)</f>
        <v>11</v>
      </c>
      <c r="G46" s="32">
        <f>INDEX('Обработка исходного'!J:J,ROW($B$3)+4*(ROW($B46)-ROW($B$3))+2)</f>
        <v>9</v>
      </c>
      <c r="H46" s="32">
        <f>INDEX('Обработка исходного'!K:K,ROW($B$3)+4*(ROW($B46)-ROW($B$3))+2)</f>
        <v>6</v>
      </c>
      <c r="I46" s="32">
        <f>INDEX('Обработка исходного'!L:L,ROW($B$3)+4*(ROW($B46)-ROW($B$3))+2)</f>
        <v>8</v>
      </c>
      <c r="J46" s="32">
        <f>INDEX('Обработка исходного'!M:M,ROW($B$3)+4*(ROW($B46)-ROW($B$3))+2)</f>
        <v>11</v>
      </c>
      <c r="K46" s="32">
        <f>INDEX('Обработка исходного'!N:N,ROW($B$3)+4*(ROW($B46)-ROW($B$3))+2)</f>
        <v>12</v>
      </c>
      <c r="L46" s="32" t="str">
        <f>INDEX('Обработка исходного'!O:O,ROW($B$3)+4*(ROW($B46)-ROW($B$3))+2)</f>
        <v>-</v>
      </c>
      <c r="M46" s="32" t="str">
        <f>INDEX('Обработка исходного'!P:P,ROW($B$3)+4*(ROW($B46)-ROW($B$3))+2)</f>
        <v>-</v>
      </c>
      <c r="N46" s="32" t="str">
        <f>INDEX('Обработка исходного'!Q:Q,ROW($B$3)+4*(ROW($B46)-ROW($B$3))+2)</f>
        <v>-</v>
      </c>
      <c r="O46" s="32" t="str">
        <f>INDEX('Обработка исходного'!R:R,ROW($B$3)+4*(ROW($B46)-ROW($B$3))+2)</f>
        <v>-</v>
      </c>
      <c r="P46" s="33" t="str">
        <f>INDEX('Обработка исходного'!S:S,ROW($B$3)+4*(ROW($B46)-ROW($B$3))+2)</f>
        <v>-</v>
      </c>
    </row>
    <row r="47" spans="1:16" ht="25.5" x14ac:dyDescent="0.25">
      <c r="A47" s="10" t="str">
        <f>INDEX('Обработка исходного'!B:B,ROW($B$3)+4*(ROW($B47)-ROW($B$3)))</f>
        <v>Сталь углеродистая</v>
      </c>
      <c r="B47" s="47">
        <f>INDEX('Обработка исходного'!D:D,ROW($B$3)+4*(ROW($B47)-ROW($B$3)))</f>
        <v>35</v>
      </c>
      <c r="C47" s="27" t="str">
        <f>IF(ISBLANK(INDEX('Обработка исходного'!E:E,ROW($B$3)+4*(ROW($B47)-ROW($B$3)))),"",INDEX('Обработка исходного'!E:E,ROW($B$3)+4*(ROW($B47)-ROW($B$3))))</f>
        <v>Заготовки крепежных деталей диаметром до 300 мм, КП275*</v>
      </c>
      <c r="D47" s="31">
        <f>INDEX('Обработка исходного'!G:G,ROW($B$3)+4*(ROW($B47)-ROW($B$3))+2)</f>
        <v>17</v>
      </c>
      <c r="E47" s="32">
        <f>INDEX('Обработка исходного'!H:H,ROW($B$3)+4*(ROW($B47)-ROW($B$3))+2)</f>
        <v>14</v>
      </c>
      <c r="F47" s="32">
        <f>INDEX('Обработка исходного'!I:I,ROW($B$3)+4*(ROW($B47)-ROW($B$3))+2)</f>
        <v>10</v>
      </c>
      <c r="G47" s="32">
        <f>INDEX('Обработка исходного'!J:J,ROW($B$3)+4*(ROW($B47)-ROW($B$3))+2)</f>
        <v>7</v>
      </c>
      <c r="H47" s="32">
        <f>INDEX('Обработка исходного'!K:K,ROW($B$3)+4*(ROW($B47)-ROW($B$3))+2)</f>
        <v>5</v>
      </c>
      <c r="I47" s="32">
        <f>INDEX('Обработка исходного'!L:L,ROW($B$3)+4*(ROW($B47)-ROW($B$3))+2)</f>
        <v>8</v>
      </c>
      <c r="J47" s="32">
        <f>INDEX('Обработка исходного'!M:M,ROW($B$3)+4*(ROW($B47)-ROW($B$3))+2)</f>
        <v>14</v>
      </c>
      <c r="K47" s="32">
        <f>INDEX('Обработка исходного'!N:N,ROW($B$3)+4*(ROW($B47)-ROW($B$3))+2)</f>
        <v>15</v>
      </c>
      <c r="L47" s="32" t="str">
        <f>INDEX('Обработка исходного'!O:O,ROW($B$3)+4*(ROW($B47)-ROW($B$3))+2)</f>
        <v>-</v>
      </c>
      <c r="M47" s="32" t="str">
        <f>INDEX('Обработка исходного'!P:P,ROW($B$3)+4*(ROW($B47)-ROW($B$3))+2)</f>
        <v>-</v>
      </c>
      <c r="N47" s="32" t="str">
        <f>INDEX('Обработка исходного'!Q:Q,ROW($B$3)+4*(ROW($B47)-ROW($B$3))+2)</f>
        <v>-</v>
      </c>
      <c r="O47" s="32" t="str">
        <f>INDEX('Обработка исходного'!R:R,ROW($B$3)+4*(ROW($B47)-ROW($B$3))+2)</f>
        <v>-</v>
      </c>
      <c r="P47" s="33" t="str">
        <f>INDEX('Обработка исходного'!S:S,ROW($B$3)+4*(ROW($B47)-ROW($B$3))+2)</f>
        <v>-</v>
      </c>
    </row>
    <row r="48" spans="1:16" x14ac:dyDescent="0.25">
      <c r="A48" s="10" t="str">
        <f>INDEX('Обработка исходного'!B:B,ROW($B$3)+4*(ROW($B48)-ROW($B$3)))</f>
        <v>Сталь углеродистая</v>
      </c>
      <c r="B48" s="47">
        <f>INDEX('Обработка исходного'!D:D,ROW($B$3)+4*(ROW($B48)-ROW($B$3)))</f>
        <v>40</v>
      </c>
      <c r="C48" s="27" t="str">
        <f>IF(ISBLANK(INDEX('Обработка исходного'!E:E,ROW($B$3)+4*(ROW($B48)-ROW($B$3)))),"",INDEX('Обработка исходного'!E:E,ROW($B$3)+4*(ROW($B48)-ROW($B$3))))</f>
        <v>Поковки диаметром от 300 до 800 мм, КП215*</v>
      </c>
      <c r="D48" s="31">
        <f>INDEX('Обработка исходного'!G:G,ROW($B$3)+4*(ROW($B48)-ROW($B$3))+2)</f>
        <v>16</v>
      </c>
      <c r="E48" s="32">
        <f>INDEX('Обработка исходного'!H:H,ROW($B$3)+4*(ROW($B48)-ROW($B$3))+2)</f>
        <v>15</v>
      </c>
      <c r="F48" s="32">
        <f>INDEX('Обработка исходного'!I:I,ROW($B$3)+4*(ROW($B48)-ROW($B$3))+2)</f>
        <v>15</v>
      </c>
      <c r="G48" s="32">
        <f>INDEX('Обработка исходного'!J:J,ROW($B$3)+4*(ROW($B48)-ROW($B$3))+2)</f>
        <v>13</v>
      </c>
      <c r="H48" s="32">
        <f>INDEX('Обработка исходного'!K:K,ROW($B$3)+4*(ROW($B48)-ROW($B$3))+2)</f>
        <v>13</v>
      </c>
      <c r="I48" s="32">
        <f>INDEX('Обработка исходного'!L:L,ROW($B$3)+4*(ROW($B48)-ROW($B$3))+2)</f>
        <v>13</v>
      </c>
      <c r="J48" s="32">
        <f>INDEX('Обработка исходного'!M:M,ROW($B$3)+4*(ROW($B48)-ROW($B$3))+2)</f>
        <v>13</v>
      </c>
      <c r="K48" s="32">
        <f>INDEX('Обработка исходного'!N:N,ROW($B$3)+4*(ROW($B48)-ROW($B$3))+2)</f>
        <v>13</v>
      </c>
      <c r="L48" s="32" t="str">
        <f>INDEX('Обработка исходного'!O:O,ROW($B$3)+4*(ROW($B48)-ROW($B$3))+2)</f>
        <v>-</v>
      </c>
      <c r="M48" s="32" t="str">
        <f>INDEX('Обработка исходного'!P:P,ROW($B$3)+4*(ROW($B48)-ROW($B$3))+2)</f>
        <v>-</v>
      </c>
      <c r="N48" s="32" t="str">
        <f>INDEX('Обработка исходного'!Q:Q,ROW($B$3)+4*(ROW($B48)-ROW($B$3))+2)</f>
        <v>-</v>
      </c>
      <c r="O48" s="32" t="str">
        <f>INDEX('Обработка исходного'!R:R,ROW($B$3)+4*(ROW($B48)-ROW($B$3))+2)</f>
        <v>-</v>
      </c>
      <c r="P48" s="33" t="str">
        <f>INDEX('Обработка исходного'!S:S,ROW($B$3)+4*(ROW($B48)-ROW($B$3))+2)</f>
        <v>-</v>
      </c>
    </row>
    <row r="49" spans="1:16" x14ac:dyDescent="0.25">
      <c r="A49" s="10" t="str">
        <f>INDEX('Обработка исходного'!B:B,ROW($B$3)+4*(ROW($B49)-ROW($B$3)))</f>
        <v>Сталь углеродистая</v>
      </c>
      <c r="B49" s="47">
        <f>INDEX('Обработка исходного'!D:D,ROW($B$3)+4*(ROW($B49)-ROW($B$3)))</f>
        <v>40</v>
      </c>
      <c r="C49" s="27" t="str">
        <f>IF(ISBLANK(INDEX('Обработка исходного'!E:E,ROW($B$3)+4*(ROW($B49)-ROW($B$3)))),"",INDEX('Обработка исходного'!E:E,ROW($B$3)+4*(ROW($B49)-ROW($B$3))))</f>
        <v>Поковки диаметром от 100 до 500 мм, КП245*</v>
      </c>
      <c r="D49" s="31">
        <f>INDEX('Обработка исходного'!G:G,ROW($B$3)+4*(ROW($B49)-ROW($B$3))+2)</f>
        <v>16</v>
      </c>
      <c r="E49" s="32">
        <f>INDEX('Обработка исходного'!H:H,ROW($B$3)+4*(ROW($B49)-ROW($B$3))+2)</f>
        <v>15</v>
      </c>
      <c r="F49" s="32">
        <f>INDEX('Обработка исходного'!I:I,ROW($B$3)+4*(ROW($B49)-ROW($B$3))+2)</f>
        <v>15</v>
      </c>
      <c r="G49" s="32">
        <f>INDEX('Обработка исходного'!J:J,ROW($B$3)+4*(ROW($B49)-ROW($B$3))+2)</f>
        <v>13</v>
      </c>
      <c r="H49" s="32">
        <f>INDEX('Обработка исходного'!K:K,ROW($B$3)+4*(ROW($B49)-ROW($B$3))+2)</f>
        <v>13</v>
      </c>
      <c r="I49" s="32">
        <f>INDEX('Обработка исходного'!L:L,ROW($B$3)+4*(ROW($B49)-ROW($B$3))+2)</f>
        <v>13</v>
      </c>
      <c r="J49" s="32">
        <f>INDEX('Обработка исходного'!M:M,ROW($B$3)+4*(ROW($B49)-ROW($B$3))+2)</f>
        <v>13</v>
      </c>
      <c r="K49" s="32">
        <f>INDEX('Обработка исходного'!N:N,ROW($B$3)+4*(ROW($B49)-ROW($B$3))+2)</f>
        <v>13</v>
      </c>
      <c r="L49" s="32" t="str">
        <f>INDEX('Обработка исходного'!O:O,ROW($B$3)+4*(ROW($B49)-ROW($B$3))+2)</f>
        <v>-</v>
      </c>
      <c r="M49" s="32" t="str">
        <f>INDEX('Обработка исходного'!P:P,ROW($B$3)+4*(ROW($B49)-ROW($B$3))+2)</f>
        <v>-</v>
      </c>
      <c r="N49" s="32" t="str">
        <f>INDEX('Обработка исходного'!Q:Q,ROW($B$3)+4*(ROW($B49)-ROW($B$3))+2)</f>
        <v>-</v>
      </c>
      <c r="O49" s="32" t="str">
        <f>INDEX('Обработка исходного'!R:R,ROW($B$3)+4*(ROW($B49)-ROW($B$3))+2)</f>
        <v>-</v>
      </c>
      <c r="P49" s="33" t="str">
        <f>INDEX('Обработка исходного'!S:S,ROW($B$3)+4*(ROW($B49)-ROW($B$3))+2)</f>
        <v>-</v>
      </c>
    </row>
    <row r="50" spans="1:16" x14ac:dyDescent="0.25">
      <c r="A50" s="10" t="str">
        <f>INDEX('Обработка исходного'!B:B,ROW($B$3)+4*(ROW($B50)-ROW($B$3)))</f>
        <v>Сталь углеродистая</v>
      </c>
      <c r="B50" s="47">
        <f>INDEX('Обработка исходного'!D:D,ROW($B$3)+4*(ROW($B50)-ROW($B$3)))</f>
        <v>40</v>
      </c>
      <c r="C50" s="27" t="str">
        <f>IF(ISBLANK(INDEX('Обработка исходного'!E:E,ROW($B$3)+4*(ROW($B50)-ROW($B$3)))),"",INDEX('Обработка исходного'!E:E,ROW($B$3)+4*(ROW($B50)-ROW($B$3))))</f>
        <v>Поковки диаметром до 800 мм, КП275*</v>
      </c>
      <c r="D50" s="31">
        <f>INDEX('Обработка исходного'!G:G,ROW($B$3)+4*(ROW($B50)-ROW($B$3))+2)</f>
        <v>13</v>
      </c>
      <c r="E50" s="32">
        <f>INDEX('Обработка исходного'!H:H,ROW($B$3)+4*(ROW($B50)-ROW($B$3))+2)</f>
        <v>12</v>
      </c>
      <c r="F50" s="32">
        <f>INDEX('Обработка исходного'!I:I,ROW($B$3)+4*(ROW($B50)-ROW($B$3))+2)</f>
        <v>11</v>
      </c>
      <c r="G50" s="32">
        <f>INDEX('Обработка исходного'!J:J,ROW($B$3)+4*(ROW($B50)-ROW($B$3))+2)</f>
        <v>11</v>
      </c>
      <c r="H50" s="32">
        <f>INDEX('Обработка исходного'!K:K,ROW($B$3)+4*(ROW($B50)-ROW($B$3))+2)</f>
        <v>11</v>
      </c>
      <c r="I50" s="32">
        <f>INDEX('Обработка исходного'!L:L,ROW($B$3)+4*(ROW($B50)-ROW($B$3))+2)</f>
        <v>11</v>
      </c>
      <c r="J50" s="32">
        <f>INDEX('Обработка исходного'!M:M,ROW($B$3)+4*(ROW($B50)-ROW($B$3))+2)</f>
        <v>11</v>
      </c>
      <c r="K50" s="32">
        <f>INDEX('Обработка исходного'!N:N,ROW($B$3)+4*(ROW($B50)-ROW($B$3))+2)</f>
        <v>11</v>
      </c>
      <c r="L50" s="32" t="str">
        <f>INDEX('Обработка исходного'!O:O,ROW($B$3)+4*(ROW($B50)-ROW($B$3))+2)</f>
        <v>-</v>
      </c>
      <c r="M50" s="32" t="str">
        <f>INDEX('Обработка исходного'!P:P,ROW($B$3)+4*(ROW($B50)-ROW($B$3))+2)</f>
        <v>-</v>
      </c>
      <c r="N50" s="32" t="str">
        <f>INDEX('Обработка исходного'!Q:Q,ROW($B$3)+4*(ROW($B50)-ROW($B$3))+2)</f>
        <v>-</v>
      </c>
      <c r="O50" s="32" t="str">
        <f>INDEX('Обработка исходного'!R:R,ROW($B$3)+4*(ROW($B50)-ROW($B$3))+2)</f>
        <v>-</v>
      </c>
      <c r="P50" s="33" t="str">
        <f>INDEX('Обработка исходного'!S:S,ROW($B$3)+4*(ROW($B50)-ROW($B$3))+2)</f>
        <v>-</v>
      </c>
    </row>
    <row r="51" spans="1:16" x14ac:dyDescent="0.25">
      <c r="A51" s="10" t="str">
        <f>INDEX('Обработка исходного'!B:B,ROW($B$3)+4*(ROW($B51)-ROW($B$3)))</f>
        <v>Сталь углеродистая</v>
      </c>
      <c r="B51" s="47">
        <f>INDEX('Обработка исходного'!D:D,ROW($B$3)+4*(ROW($B51)-ROW($B$3)))</f>
        <v>40</v>
      </c>
      <c r="C51" s="27" t="str">
        <f>IF(ISBLANK(INDEX('Обработка исходного'!E:E,ROW($B$3)+4*(ROW($B51)-ROW($B$3)))),"",INDEX('Обработка исходного'!E:E,ROW($B$3)+4*(ROW($B51)-ROW($B$3))))</f>
        <v>Поковки диаметром от 100 до 300 мм, КП315*</v>
      </c>
      <c r="D51" s="31">
        <f>INDEX('Обработка исходного'!G:G,ROW($B$3)+4*(ROW($B51)-ROW($B$3))+2)</f>
        <v>13</v>
      </c>
      <c r="E51" s="32">
        <f>INDEX('Обработка исходного'!H:H,ROW($B$3)+4*(ROW($B51)-ROW($B$3))+2)</f>
        <v>12</v>
      </c>
      <c r="F51" s="32">
        <f>INDEX('Обработка исходного'!I:I,ROW($B$3)+4*(ROW($B51)-ROW($B$3))+2)</f>
        <v>11</v>
      </c>
      <c r="G51" s="32">
        <f>INDEX('Обработка исходного'!J:J,ROW($B$3)+4*(ROW($B51)-ROW($B$3))+2)</f>
        <v>12</v>
      </c>
      <c r="H51" s="32">
        <f>INDEX('Обработка исходного'!K:K,ROW($B$3)+4*(ROW($B51)-ROW($B$3))+2)</f>
        <v>12</v>
      </c>
      <c r="I51" s="32">
        <f>INDEX('Обработка исходного'!L:L,ROW($B$3)+4*(ROW($B51)-ROW($B$3))+2)</f>
        <v>12</v>
      </c>
      <c r="J51" s="32">
        <f>INDEX('Обработка исходного'!M:M,ROW($B$3)+4*(ROW($B51)-ROW($B$3))+2)</f>
        <v>12</v>
      </c>
      <c r="K51" s="32">
        <f>INDEX('Обработка исходного'!N:N,ROW($B$3)+4*(ROW($B51)-ROW($B$3))+2)</f>
        <v>12</v>
      </c>
      <c r="L51" s="32" t="str">
        <f>INDEX('Обработка исходного'!O:O,ROW($B$3)+4*(ROW($B51)-ROW($B$3))+2)</f>
        <v>-</v>
      </c>
      <c r="M51" s="32" t="str">
        <f>INDEX('Обработка исходного'!P:P,ROW($B$3)+4*(ROW($B51)-ROW($B$3))+2)</f>
        <v>-</v>
      </c>
      <c r="N51" s="32" t="str">
        <f>INDEX('Обработка исходного'!Q:Q,ROW($B$3)+4*(ROW($B51)-ROW($B$3))+2)</f>
        <v>-</v>
      </c>
      <c r="O51" s="32" t="str">
        <f>INDEX('Обработка исходного'!R:R,ROW($B$3)+4*(ROW($B51)-ROW($B$3))+2)</f>
        <v>-</v>
      </c>
      <c r="P51" s="33" t="str">
        <f>INDEX('Обработка исходного'!S:S,ROW($B$3)+4*(ROW($B51)-ROW($B$3))+2)</f>
        <v>-</v>
      </c>
    </row>
    <row r="52" spans="1:16" x14ac:dyDescent="0.25">
      <c r="A52" s="10" t="str">
        <f>INDEX('Обработка исходного'!B:B,ROW($B$3)+4*(ROW($B52)-ROW($B$3)))</f>
        <v>Сталь углеродистая</v>
      </c>
      <c r="B52" s="47">
        <f>INDEX('Обработка исходного'!D:D,ROW($B$3)+4*(ROW($B52)-ROW($B$3)))</f>
        <v>40</v>
      </c>
      <c r="C52" s="27" t="str">
        <f>IF(ISBLANK(INDEX('Обработка исходного'!E:E,ROW($B$3)+4*(ROW($B52)-ROW($B$3)))),"",INDEX('Обработка исходного'!E:E,ROW($B$3)+4*(ROW($B52)-ROW($B$3))))</f>
        <v>Поковки диаметром до 100 мм, КП345*</v>
      </c>
      <c r="D52" s="31">
        <f>INDEX('Обработка исходного'!G:G,ROW($B$3)+4*(ROW($B52)-ROW($B$3))+2)</f>
        <v>18</v>
      </c>
      <c r="E52" s="32">
        <f>INDEX('Обработка исходного'!H:H,ROW($B$3)+4*(ROW($B52)-ROW($B$3))+2)</f>
        <v>17</v>
      </c>
      <c r="F52" s="32">
        <f>INDEX('Обработка исходного'!I:I,ROW($B$3)+4*(ROW($B52)-ROW($B$3))+2)</f>
        <v>16</v>
      </c>
      <c r="G52" s="32">
        <f>INDEX('Обработка исходного'!J:J,ROW($B$3)+4*(ROW($B52)-ROW($B$3))+2)</f>
        <v>15</v>
      </c>
      <c r="H52" s="32">
        <f>INDEX('Обработка исходного'!K:K,ROW($B$3)+4*(ROW($B52)-ROW($B$3))+2)</f>
        <v>14</v>
      </c>
      <c r="I52" s="32">
        <f>INDEX('Обработка исходного'!L:L,ROW($B$3)+4*(ROW($B52)-ROW($B$3))+2)</f>
        <v>14</v>
      </c>
      <c r="J52" s="32">
        <f>INDEX('Обработка исходного'!M:M,ROW($B$3)+4*(ROW($B52)-ROW($B$3))+2)</f>
        <v>14</v>
      </c>
      <c r="K52" s="32">
        <f>INDEX('Обработка исходного'!N:N,ROW($B$3)+4*(ROW($B52)-ROW($B$3))+2)</f>
        <v>14</v>
      </c>
      <c r="L52" s="32" t="str">
        <f>INDEX('Обработка исходного'!O:O,ROW($B$3)+4*(ROW($B52)-ROW($B$3))+2)</f>
        <v>-</v>
      </c>
      <c r="M52" s="32" t="str">
        <f>INDEX('Обработка исходного'!P:P,ROW($B$3)+4*(ROW($B52)-ROW($B$3))+2)</f>
        <v>-</v>
      </c>
      <c r="N52" s="32" t="str">
        <f>INDEX('Обработка исходного'!Q:Q,ROW($B$3)+4*(ROW($B52)-ROW($B$3))+2)</f>
        <v>-</v>
      </c>
      <c r="O52" s="32" t="str">
        <f>INDEX('Обработка исходного'!R:R,ROW($B$3)+4*(ROW($B52)-ROW($B$3))+2)</f>
        <v>-</v>
      </c>
      <c r="P52" s="33" t="str">
        <f>INDEX('Обработка исходного'!S:S,ROW($B$3)+4*(ROW($B52)-ROW($B$3))+2)</f>
        <v>-</v>
      </c>
    </row>
    <row r="53" spans="1:16" ht="25.5" x14ac:dyDescent="0.25">
      <c r="A53" s="10" t="str">
        <f>INDEX('Обработка исходного'!B:B,ROW($B$3)+4*(ROW($B53)-ROW($B$3)))</f>
        <v>Сталь углеродистая</v>
      </c>
      <c r="B53" s="47">
        <f>INDEX('Обработка исходного'!D:D,ROW($B$3)+4*(ROW($B53)-ROW($B$3)))</f>
        <v>40</v>
      </c>
      <c r="C53" s="27" t="str">
        <f>IF(ISBLANK(INDEX('Обработка исходного'!E:E,ROW($B$3)+4*(ROW($B53)-ROW($B$3)))),"",INDEX('Обработка исходного'!E:E,ROW($B$3)+4*(ROW($B53)-ROW($B$3))))</f>
        <v>Заготовки крепежных деталей диаметром до 300 мм, КП295*</v>
      </c>
      <c r="D53" s="31">
        <f>INDEX('Обработка исходного'!G:G,ROW($B$3)+4*(ROW($B53)-ROW($B$3))+2)</f>
        <v>16</v>
      </c>
      <c r="E53" s="32">
        <f>INDEX('Обработка исходного'!H:H,ROW($B$3)+4*(ROW($B53)-ROW($B$3))+2)</f>
        <v>15</v>
      </c>
      <c r="F53" s="32">
        <f>INDEX('Обработка исходного'!I:I,ROW($B$3)+4*(ROW($B53)-ROW($B$3))+2)</f>
        <v>13</v>
      </c>
      <c r="G53" s="32">
        <f>INDEX('Обработка исходного'!J:J,ROW($B$3)+4*(ROW($B53)-ROW($B$3))+2)</f>
        <v>13</v>
      </c>
      <c r="H53" s="32">
        <f>INDEX('Обработка исходного'!K:K,ROW($B$3)+4*(ROW($B53)-ROW($B$3))+2)</f>
        <v>13</v>
      </c>
      <c r="I53" s="32">
        <f>INDEX('Обработка исходного'!L:L,ROW($B$3)+4*(ROW($B53)-ROW($B$3))+2)</f>
        <v>13</v>
      </c>
      <c r="J53" s="32">
        <f>INDEX('Обработка исходного'!M:M,ROW($B$3)+4*(ROW($B53)-ROW($B$3))+2)</f>
        <v>14</v>
      </c>
      <c r="K53" s="32">
        <f>INDEX('Обработка исходного'!N:N,ROW($B$3)+4*(ROW($B53)-ROW($B$3))+2)</f>
        <v>15</v>
      </c>
      <c r="L53" s="32" t="str">
        <f>INDEX('Обработка исходного'!O:O,ROW($B$3)+4*(ROW($B53)-ROW($B$3))+2)</f>
        <v>-</v>
      </c>
      <c r="M53" s="32" t="str">
        <f>INDEX('Обработка исходного'!P:P,ROW($B$3)+4*(ROW($B53)-ROW($B$3))+2)</f>
        <v>-</v>
      </c>
      <c r="N53" s="32" t="str">
        <f>INDEX('Обработка исходного'!Q:Q,ROW($B$3)+4*(ROW($B53)-ROW($B$3))+2)</f>
        <v>-</v>
      </c>
      <c r="O53" s="32" t="str">
        <f>INDEX('Обработка исходного'!R:R,ROW($B$3)+4*(ROW($B53)-ROW($B$3))+2)</f>
        <v>-</v>
      </c>
      <c r="P53" s="33" t="str">
        <f>INDEX('Обработка исходного'!S:S,ROW($B$3)+4*(ROW($B53)-ROW($B$3))+2)</f>
        <v>-</v>
      </c>
    </row>
    <row r="54" spans="1:16" ht="25.5" x14ac:dyDescent="0.25">
      <c r="A54" s="10" t="str">
        <f>INDEX('Обработка исходного'!B:B,ROW($B$3)+4*(ROW($B54)-ROW($B$3)))</f>
        <v>Сталь углеродистая</v>
      </c>
      <c r="B54" s="47">
        <f>INDEX('Обработка исходного'!D:D,ROW($B$3)+4*(ROW($B54)-ROW($B$3)))</f>
        <v>45</v>
      </c>
      <c r="C54" s="27" t="str">
        <f>IF(ISBLANK(INDEX('Обработка исходного'!E:E,ROW($B$3)+4*(ROW($B54)-ROW($B$3)))),"",INDEX('Обработка исходного'!E:E,ROW($B$3)+4*(ROW($B54)-ROW($B$3))))</f>
        <v>Горячекатаная сортовая сталь толщиной или диаметром до 250 мм</v>
      </c>
      <c r="D54" s="31">
        <f>INDEX('Обработка исходного'!G:G,ROW($B$3)+4*(ROW($B54)-ROW($B$3))+2)</f>
        <v>16</v>
      </c>
      <c r="E54" s="32">
        <f>INDEX('Обработка исходного'!H:H,ROW($B$3)+4*(ROW($B54)-ROW($B$3))+2)</f>
        <v>13</v>
      </c>
      <c r="F54" s="32">
        <f>INDEX('Обработка исходного'!I:I,ROW($B$3)+4*(ROW($B54)-ROW($B$3))+2)</f>
        <v>10</v>
      </c>
      <c r="G54" s="32">
        <f>INDEX('Обработка исходного'!J:J,ROW($B$3)+4*(ROW($B54)-ROW($B$3))+2)</f>
        <v>9</v>
      </c>
      <c r="H54" s="32">
        <f>INDEX('Обработка исходного'!K:K,ROW($B$3)+4*(ROW($B54)-ROW($B$3))+2)</f>
        <v>7</v>
      </c>
      <c r="I54" s="32">
        <f>INDEX('Обработка исходного'!L:L,ROW($B$3)+4*(ROW($B54)-ROW($B$3))+2)</f>
        <v>10</v>
      </c>
      <c r="J54" s="32">
        <f>INDEX('Обработка исходного'!M:M,ROW($B$3)+4*(ROW($B54)-ROW($B$3))+2)</f>
        <v>15</v>
      </c>
      <c r="K54" s="32">
        <f>INDEX('Обработка исходного'!N:N,ROW($B$3)+4*(ROW($B54)-ROW($B$3))+2)</f>
        <v>15</v>
      </c>
      <c r="L54" s="32" t="str">
        <f>INDEX('Обработка исходного'!O:O,ROW($B$3)+4*(ROW($B54)-ROW($B$3))+2)</f>
        <v>-</v>
      </c>
      <c r="M54" s="32" t="str">
        <f>INDEX('Обработка исходного'!P:P,ROW($B$3)+4*(ROW($B54)-ROW($B$3))+2)</f>
        <v>-</v>
      </c>
      <c r="N54" s="32" t="str">
        <f>INDEX('Обработка исходного'!Q:Q,ROW($B$3)+4*(ROW($B54)-ROW($B$3))+2)</f>
        <v>-</v>
      </c>
      <c r="O54" s="32" t="str">
        <f>INDEX('Обработка исходного'!R:R,ROW($B$3)+4*(ROW($B54)-ROW($B$3))+2)</f>
        <v>-</v>
      </c>
      <c r="P54" s="33" t="str">
        <f>INDEX('Обработка исходного'!S:S,ROW($B$3)+4*(ROW($B54)-ROW($B$3))+2)</f>
        <v>-</v>
      </c>
    </row>
    <row r="55" spans="1:16" ht="25.5" x14ac:dyDescent="0.25">
      <c r="A55" s="10" t="str">
        <f>INDEX('Обработка исходного'!B:B,ROW($B$3)+4*(ROW($B55)-ROW($B$3)))</f>
        <v>Сталь углеродистая</v>
      </c>
      <c r="B55" s="47">
        <f>INDEX('Обработка исходного'!D:D,ROW($B$3)+4*(ROW($B55)-ROW($B$3)))</f>
        <v>45</v>
      </c>
      <c r="C55" s="27" t="str">
        <f>IF(ISBLANK(INDEX('Обработка исходного'!E:E,ROW($B$3)+4*(ROW($B55)-ROW($B$3)))),"",INDEX('Обработка исходного'!E:E,ROW($B$3)+4*(ROW($B55)-ROW($B$3))))</f>
        <v>Заготовки крепежных деталей толщиной или диаметром до 300 мм, КП315*</v>
      </c>
      <c r="D55" s="31">
        <f>INDEX('Обработка исходного'!G:G,ROW($B$3)+4*(ROW($B55)-ROW($B$3))+2)</f>
        <v>14</v>
      </c>
      <c r="E55" s="32">
        <f>INDEX('Обработка исходного'!H:H,ROW($B$3)+4*(ROW($B55)-ROW($B$3))+2)</f>
        <v>12</v>
      </c>
      <c r="F55" s="32">
        <f>INDEX('Обработка исходного'!I:I,ROW($B$3)+4*(ROW($B55)-ROW($B$3))+2)</f>
        <v>12</v>
      </c>
      <c r="G55" s="32">
        <f>INDEX('Обработка исходного'!J:J,ROW($B$3)+4*(ROW($B55)-ROW($B$3))+2)</f>
        <v>12</v>
      </c>
      <c r="H55" s="32">
        <f>INDEX('Обработка исходного'!K:K,ROW($B$3)+4*(ROW($B55)-ROW($B$3))+2)</f>
        <v>12</v>
      </c>
      <c r="I55" s="32">
        <f>INDEX('Обработка исходного'!L:L,ROW($B$3)+4*(ROW($B55)-ROW($B$3))+2)</f>
        <v>12</v>
      </c>
      <c r="J55" s="32">
        <f>INDEX('Обработка исходного'!M:M,ROW($B$3)+4*(ROW($B55)-ROW($B$3))+2)</f>
        <v>12</v>
      </c>
      <c r="K55" s="32">
        <f>INDEX('Обработка исходного'!N:N,ROW($B$3)+4*(ROW($B55)-ROW($B$3))+2)</f>
        <v>17</v>
      </c>
      <c r="L55" s="32" t="str">
        <f>INDEX('Обработка исходного'!O:O,ROW($B$3)+4*(ROW($B55)-ROW($B$3))+2)</f>
        <v>-</v>
      </c>
      <c r="M55" s="32" t="str">
        <f>INDEX('Обработка исходного'!P:P,ROW($B$3)+4*(ROW($B55)-ROW($B$3))+2)</f>
        <v>-</v>
      </c>
      <c r="N55" s="32" t="str">
        <f>INDEX('Обработка исходного'!Q:Q,ROW($B$3)+4*(ROW($B55)-ROW($B$3))+2)</f>
        <v>-</v>
      </c>
      <c r="O55" s="32" t="str">
        <f>INDEX('Обработка исходного'!R:R,ROW($B$3)+4*(ROW($B55)-ROW($B$3))+2)</f>
        <v>-</v>
      </c>
      <c r="P55" s="33" t="str">
        <f>INDEX('Обработка исходного'!S:S,ROW($B$3)+4*(ROW($B55)-ROW($B$3))+2)</f>
        <v>-</v>
      </c>
    </row>
    <row r="56" spans="1:16" x14ac:dyDescent="0.25">
      <c r="A56" s="10" t="str">
        <f>INDEX('Обработка исходного'!B:B,ROW($B$3)+4*(ROW($B56)-ROW($B$3)))</f>
        <v>Сталь углеродистая</v>
      </c>
      <c r="B56" s="47">
        <f>INDEX('Обработка исходного'!D:D,ROW($B$3)+4*(ROW($B56)-ROW($B$3)))</f>
        <v>45</v>
      </c>
      <c r="C56" s="27" t="str">
        <f>IF(ISBLANK(INDEX('Обработка исходного'!E:E,ROW($B$3)+4*(ROW($B56)-ROW($B$3)))),"",INDEX('Обработка исходного'!E:E,ROW($B$3)+4*(ROW($B56)-ROW($B$3))))</f>
        <v>Поковки диаметром от 100 до 800 мм, КП245*</v>
      </c>
      <c r="D56" s="31">
        <f>INDEX('Обработка исходного'!G:G,ROW($B$3)+4*(ROW($B56)-ROW($B$3))+2)</f>
        <v>14</v>
      </c>
      <c r="E56" s="32">
        <f>INDEX('Обработка исходного'!H:H,ROW($B$3)+4*(ROW($B56)-ROW($B$3))+2)</f>
        <v>12</v>
      </c>
      <c r="F56" s="32">
        <f>INDEX('Обработка исходного'!I:I,ROW($B$3)+4*(ROW($B56)-ROW($B$3))+2)</f>
        <v>10</v>
      </c>
      <c r="G56" s="32">
        <f>INDEX('Обработка исходного'!J:J,ROW($B$3)+4*(ROW($B56)-ROW($B$3))+2)</f>
        <v>8</v>
      </c>
      <c r="H56" s="32">
        <f>INDEX('Обработка исходного'!K:K,ROW($B$3)+4*(ROW($B56)-ROW($B$3))+2)</f>
        <v>6</v>
      </c>
      <c r="I56" s="32">
        <f>INDEX('Обработка исходного'!L:L,ROW($B$3)+4*(ROW($B56)-ROW($B$3))+2)</f>
        <v>8</v>
      </c>
      <c r="J56" s="32">
        <f>INDEX('Обработка исходного'!M:M,ROW($B$3)+4*(ROW($B56)-ROW($B$3))+2)</f>
        <v>13</v>
      </c>
      <c r="K56" s="32">
        <f>INDEX('Обработка исходного'!N:N,ROW($B$3)+4*(ROW($B56)-ROW($B$3))+2)</f>
        <v>13</v>
      </c>
      <c r="L56" s="32" t="str">
        <f>INDEX('Обработка исходного'!O:O,ROW($B$3)+4*(ROW($B56)-ROW($B$3))+2)</f>
        <v>-</v>
      </c>
      <c r="M56" s="32" t="str">
        <f>INDEX('Обработка исходного'!P:P,ROW($B$3)+4*(ROW($B56)-ROW($B$3))+2)</f>
        <v>-</v>
      </c>
      <c r="N56" s="32" t="str">
        <f>INDEX('Обработка исходного'!Q:Q,ROW($B$3)+4*(ROW($B56)-ROW($B$3))+2)</f>
        <v>-</v>
      </c>
      <c r="O56" s="32" t="str">
        <f>INDEX('Обработка исходного'!R:R,ROW($B$3)+4*(ROW($B56)-ROW($B$3))+2)</f>
        <v>-</v>
      </c>
      <c r="P56" s="33" t="str">
        <f>INDEX('Обработка исходного'!S:S,ROW($B$3)+4*(ROW($B56)-ROW($B$3))+2)</f>
        <v>-</v>
      </c>
    </row>
    <row r="57" spans="1:16" x14ac:dyDescent="0.25">
      <c r="A57" s="10" t="str">
        <f>INDEX('Обработка исходного'!B:B,ROW($B$3)+4*(ROW($B57)-ROW($B$3)))</f>
        <v>Сталь углеродистая</v>
      </c>
      <c r="B57" s="47">
        <f>INDEX('Обработка исходного'!D:D,ROW($B$3)+4*(ROW($B57)-ROW($B$3)))</f>
        <v>45</v>
      </c>
      <c r="C57" s="27" t="str">
        <f>IF(ISBLANK(INDEX('Обработка исходного'!E:E,ROW($B$3)+4*(ROW($B57)-ROW($B$3)))),"",INDEX('Обработка исходного'!E:E,ROW($B$3)+4*(ROW($B57)-ROW($B$3))))</f>
        <v>Поковки диаметром до 800 мм, КП275*</v>
      </c>
      <c r="D57" s="31">
        <f>INDEX('Обработка исходного'!G:G,ROW($B$3)+4*(ROW($B57)-ROW($B$3))+2)</f>
        <v>12</v>
      </c>
      <c r="E57" s="32">
        <f>INDEX('Обработка исходного'!H:H,ROW($B$3)+4*(ROW($B57)-ROW($B$3))+2)</f>
        <v>10</v>
      </c>
      <c r="F57" s="32">
        <f>INDEX('Обработка исходного'!I:I,ROW($B$3)+4*(ROW($B57)-ROW($B$3))+2)</f>
        <v>8</v>
      </c>
      <c r="G57" s="32">
        <f>INDEX('Обработка исходного'!J:J,ROW($B$3)+4*(ROW($B57)-ROW($B$3))+2)</f>
        <v>6</v>
      </c>
      <c r="H57" s="32">
        <f>INDEX('Обработка исходного'!K:K,ROW($B$3)+4*(ROW($B57)-ROW($B$3))+2)</f>
        <v>5</v>
      </c>
      <c r="I57" s="32">
        <f>INDEX('Обработка исходного'!L:L,ROW($B$3)+4*(ROW($B57)-ROW($B$3))+2)</f>
        <v>8</v>
      </c>
      <c r="J57" s="32">
        <f>INDEX('Обработка исходного'!M:M,ROW($B$3)+4*(ROW($B57)-ROW($B$3))+2)</f>
        <v>11</v>
      </c>
      <c r="K57" s="32">
        <f>INDEX('Обработка исходного'!N:N,ROW($B$3)+4*(ROW($B57)-ROW($B$3))+2)</f>
        <v>11</v>
      </c>
      <c r="L57" s="32" t="str">
        <f>INDEX('Обработка исходного'!O:O,ROW($B$3)+4*(ROW($B57)-ROW($B$3))+2)</f>
        <v>-</v>
      </c>
      <c r="M57" s="32" t="str">
        <f>INDEX('Обработка исходного'!P:P,ROW($B$3)+4*(ROW($B57)-ROW($B$3))+2)</f>
        <v>-</v>
      </c>
      <c r="N57" s="32" t="str">
        <f>INDEX('Обработка исходного'!Q:Q,ROW($B$3)+4*(ROW($B57)-ROW($B$3))+2)</f>
        <v>-</v>
      </c>
      <c r="O57" s="32" t="str">
        <f>INDEX('Обработка исходного'!R:R,ROW($B$3)+4*(ROW($B57)-ROW($B$3))+2)</f>
        <v>-</v>
      </c>
      <c r="P57" s="33" t="str">
        <f>INDEX('Обработка исходного'!S:S,ROW($B$3)+4*(ROW($B57)-ROW($B$3))+2)</f>
        <v>-</v>
      </c>
    </row>
    <row r="58" spans="1:16" x14ac:dyDescent="0.25">
      <c r="A58" s="10" t="str">
        <f>INDEX('Обработка исходного'!B:B,ROW($B$3)+4*(ROW($B58)-ROW($B$3)))</f>
        <v>Сталь углеродистая</v>
      </c>
      <c r="B58" s="47">
        <f>INDEX('Обработка исходного'!D:D,ROW($B$3)+4*(ROW($B58)-ROW($B$3)))</f>
        <v>45</v>
      </c>
      <c r="C58" s="27" t="str">
        <f>IF(ISBLANK(INDEX('Обработка исходного'!E:E,ROW($B$3)+4*(ROW($B58)-ROW($B$3)))),"",INDEX('Обработка исходного'!E:E,ROW($B$3)+4*(ROW($B58)-ROW($B$3))))</f>
        <v>Поковки диаметром до 800 мм, КП315*</v>
      </c>
      <c r="D58" s="31">
        <f>INDEX('Обработка исходного'!G:G,ROW($B$3)+4*(ROW($B58)-ROW($B$3))+2)</f>
        <v>10</v>
      </c>
      <c r="E58" s="32">
        <f>INDEX('Обработка исходного'!H:H,ROW($B$3)+4*(ROW($B58)-ROW($B$3))+2)</f>
        <v>8</v>
      </c>
      <c r="F58" s="32">
        <f>INDEX('Обработка исходного'!I:I,ROW($B$3)+4*(ROW($B58)-ROW($B$3))+2)</f>
        <v>6</v>
      </c>
      <c r="G58" s="32">
        <f>INDEX('Обработка исходного'!J:J,ROW($B$3)+4*(ROW($B58)-ROW($B$3))+2)</f>
        <v>5</v>
      </c>
      <c r="H58" s="32">
        <f>INDEX('Обработка исходного'!K:K,ROW($B$3)+4*(ROW($B58)-ROW($B$3))+2)</f>
        <v>4</v>
      </c>
      <c r="I58" s="32">
        <f>INDEX('Обработка исходного'!L:L,ROW($B$3)+4*(ROW($B58)-ROW($B$3))+2)</f>
        <v>7</v>
      </c>
      <c r="J58" s="32">
        <f>INDEX('Обработка исходного'!M:M,ROW($B$3)+4*(ROW($B58)-ROW($B$3))+2)</f>
        <v>10</v>
      </c>
      <c r="K58" s="32">
        <f>INDEX('Обработка исходного'!N:N,ROW($B$3)+4*(ROW($B58)-ROW($B$3))+2)</f>
        <v>10</v>
      </c>
      <c r="L58" s="32" t="str">
        <f>INDEX('Обработка исходного'!O:O,ROW($B$3)+4*(ROW($B58)-ROW($B$3))+2)</f>
        <v>-</v>
      </c>
      <c r="M58" s="32" t="str">
        <f>INDEX('Обработка исходного'!P:P,ROW($B$3)+4*(ROW($B58)-ROW($B$3))+2)</f>
        <v>-</v>
      </c>
      <c r="N58" s="32" t="str">
        <f>INDEX('Обработка исходного'!Q:Q,ROW($B$3)+4*(ROW($B58)-ROW($B$3))+2)</f>
        <v>-</v>
      </c>
      <c r="O58" s="32" t="str">
        <f>INDEX('Обработка исходного'!R:R,ROW($B$3)+4*(ROW($B58)-ROW($B$3))+2)</f>
        <v>-</v>
      </c>
      <c r="P58" s="33" t="str">
        <f>INDEX('Обработка исходного'!S:S,ROW($B$3)+4*(ROW($B58)-ROW($B$3))+2)</f>
        <v>-</v>
      </c>
    </row>
    <row r="59" spans="1:16" x14ac:dyDescent="0.25">
      <c r="A59" s="10" t="str">
        <f>INDEX('Обработка исходного'!B:B,ROW($B$3)+4*(ROW($B59)-ROW($B$3)))</f>
        <v>Сталь углеродистая</v>
      </c>
      <c r="B59" s="47">
        <f>INDEX('Обработка исходного'!D:D,ROW($B$3)+4*(ROW($B59)-ROW($B$3)))</f>
        <v>45</v>
      </c>
      <c r="C59" s="27" t="str">
        <f>IF(ISBLANK(INDEX('Обработка исходного'!E:E,ROW($B$3)+4*(ROW($B59)-ROW($B$3)))),"",INDEX('Обработка исходного'!E:E,ROW($B$3)+4*(ROW($B59)-ROW($B$3))))</f>
        <v>Поковки диаметром до 300 мм, КП345*</v>
      </c>
      <c r="D59" s="31">
        <f>INDEX('Обработка исходного'!G:G,ROW($B$3)+4*(ROW($B59)-ROW($B$3))+2)</f>
        <v>10</v>
      </c>
      <c r="E59" s="32">
        <f>INDEX('Обработка исходного'!H:H,ROW($B$3)+4*(ROW($B59)-ROW($B$3))+2)</f>
        <v>8</v>
      </c>
      <c r="F59" s="32">
        <f>INDEX('Обработка исходного'!I:I,ROW($B$3)+4*(ROW($B59)-ROW($B$3))+2)</f>
        <v>6</v>
      </c>
      <c r="G59" s="32">
        <f>INDEX('Обработка исходного'!J:J,ROW($B$3)+4*(ROW($B59)-ROW($B$3))+2)</f>
        <v>5</v>
      </c>
      <c r="H59" s="32">
        <f>INDEX('Обработка исходного'!K:K,ROW($B$3)+4*(ROW($B59)-ROW($B$3))+2)</f>
        <v>4</v>
      </c>
      <c r="I59" s="32">
        <f>INDEX('Обработка исходного'!L:L,ROW($B$3)+4*(ROW($B59)-ROW($B$3))+2)</f>
        <v>7</v>
      </c>
      <c r="J59" s="32">
        <f>INDEX('Обработка исходного'!M:M,ROW($B$3)+4*(ROW($B59)-ROW($B$3))+2)</f>
        <v>10</v>
      </c>
      <c r="K59" s="32">
        <f>INDEX('Обработка исходного'!N:N,ROW($B$3)+4*(ROW($B59)-ROW($B$3))+2)</f>
        <v>10</v>
      </c>
      <c r="L59" s="32" t="str">
        <f>INDEX('Обработка исходного'!O:O,ROW($B$3)+4*(ROW($B59)-ROW($B$3))+2)</f>
        <v>-</v>
      </c>
      <c r="M59" s="32" t="str">
        <f>INDEX('Обработка исходного'!P:P,ROW($B$3)+4*(ROW($B59)-ROW($B$3))+2)</f>
        <v>-</v>
      </c>
      <c r="N59" s="32" t="str">
        <f>INDEX('Обработка исходного'!Q:Q,ROW($B$3)+4*(ROW($B59)-ROW($B$3))+2)</f>
        <v>-</v>
      </c>
      <c r="O59" s="32" t="str">
        <f>INDEX('Обработка исходного'!R:R,ROW($B$3)+4*(ROW($B59)-ROW($B$3))+2)</f>
        <v>-</v>
      </c>
      <c r="P59" s="33" t="str">
        <f>INDEX('Обработка исходного'!S:S,ROW($B$3)+4*(ROW($B59)-ROW($B$3))+2)</f>
        <v>-</v>
      </c>
    </row>
    <row r="60" spans="1:16" x14ac:dyDescent="0.25">
      <c r="A60" s="10" t="str">
        <f>INDEX('Обработка исходного'!B:B,ROW($B$3)+4*(ROW($B60)-ROW($B$3)))</f>
        <v>Сталь углеродистая</v>
      </c>
      <c r="B60" s="47">
        <f>INDEX('Обработка исходного'!D:D,ROW($B$3)+4*(ROW($B60)-ROW($B$3)))</f>
        <v>45</v>
      </c>
      <c r="C60" s="27" t="str">
        <f>IF(ISBLANK(INDEX('Обработка исходного'!E:E,ROW($B$3)+4*(ROW($B60)-ROW($B$3)))),"",INDEX('Обработка исходного'!E:E,ROW($B$3)+4*(ROW($B60)-ROW($B$3))))</f>
        <v>Поковки диаметром до 100 мм, КП395*</v>
      </c>
      <c r="D60" s="31">
        <f>INDEX('Обработка исходного'!G:G,ROW($B$3)+4*(ROW($B60)-ROW($B$3))+2)</f>
        <v>10</v>
      </c>
      <c r="E60" s="32">
        <f>INDEX('Обработка исходного'!H:H,ROW($B$3)+4*(ROW($B60)-ROW($B$3))+2)</f>
        <v>8</v>
      </c>
      <c r="F60" s="32">
        <f>INDEX('Обработка исходного'!I:I,ROW($B$3)+4*(ROW($B60)-ROW($B$3))+2)</f>
        <v>6</v>
      </c>
      <c r="G60" s="32">
        <f>INDEX('Обработка исходного'!J:J,ROW($B$3)+4*(ROW($B60)-ROW($B$3))+2)</f>
        <v>5</v>
      </c>
      <c r="H60" s="32">
        <f>INDEX('Обработка исходного'!K:K,ROW($B$3)+4*(ROW($B60)-ROW($B$3))+2)</f>
        <v>4</v>
      </c>
      <c r="I60" s="32">
        <f>INDEX('Обработка исходного'!L:L,ROW($B$3)+4*(ROW($B60)-ROW($B$3))+2)</f>
        <v>7</v>
      </c>
      <c r="J60" s="32">
        <f>INDEX('Обработка исходного'!M:M,ROW($B$3)+4*(ROW($B60)-ROW($B$3))+2)</f>
        <v>10</v>
      </c>
      <c r="K60" s="32">
        <f>INDEX('Обработка исходного'!N:N,ROW($B$3)+4*(ROW($B60)-ROW($B$3))+2)</f>
        <v>10</v>
      </c>
      <c r="L60" s="32" t="str">
        <f>INDEX('Обработка исходного'!O:O,ROW($B$3)+4*(ROW($B60)-ROW($B$3))+2)</f>
        <v>-</v>
      </c>
      <c r="M60" s="32" t="str">
        <f>INDEX('Обработка исходного'!P:P,ROW($B$3)+4*(ROW($B60)-ROW($B$3))+2)</f>
        <v>-</v>
      </c>
      <c r="N60" s="32" t="str">
        <f>INDEX('Обработка исходного'!Q:Q,ROW($B$3)+4*(ROW($B60)-ROW($B$3))+2)</f>
        <v>-</v>
      </c>
      <c r="O60" s="32" t="str">
        <f>INDEX('Обработка исходного'!R:R,ROW($B$3)+4*(ROW($B60)-ROW($B$3))+2)</f>
        <v>-</v>
      </c>
      <c r="P60" s="33" t="str">
        <f>INDEX('Обработка исходного'!S:S,ROW($B$3)+4*(ROW($B60)-ROW($B$3))+2)</f>
        <v>-</v>
      </c>
    </row>
    <row r="61" spans="1:16" x14ac:dyDescent="0.25">
      <c r="A61" s="10" t="str">
        <f>INDEX('Обработка исходного'!B:B,ROW($B$3)+4*(ROW($B61)-ROW($B$3)))</f>
        <v>Сталь легированная</v>
      </c>
      <c r="B61" s="47" t="str">
        <f>INDEX('Обработка исходного'!D:D,ROW($B$3)+4*(ROW($B61)-ROW($B$3)))</f>
        <v>20X</v>
      </c>
      <c r="C61" s="27" t="str">
        <f>IF(ISBLANK(INDEX('Обработка исходного'!E:E,ROW($B$3)+4*(ROW($B61)-ROW($B$3)))),"",INDEX('Обработка исходного'!E:E,ROW($B$3)+4*(ROW($B61)-ROW($B$3))))</f>
        <v>Прутки и полосы диаметром или толщиной до 80 мм</v>
      </c>
      <c r="D61" s="31">
        <f>INDEX('Обработка исходного'!G:G,ROW($B$3)+4*(ROW($B61)-ROW($B$3))+2)</f>
        <v>11</v>
      </c>
      <c r="E61" s="32">
        <f>INDEX('Обработка исходного'!H:H,ROW($B$3)+4*(ROW($B61)-ROW($B$3))+2)</f>
        <v>11</v>
      </c>
      <c r="F61" s="32">
        <f>INDEX('Обработка исходного'!I:I,ROW($B$3)+4*(ROW($B61)-ROW($B$3))+2)</f>
        <v>10</v>
      </c>
      <c r="G61" s="32">
        <f>INDEX('Обработка исходного'!J:J,ROW($B$3)+4*(ROW($B61)-ROW($B$3))+2)</f>
        <v>10</v>
      </c>
      <c r="H61" s="32">
        <f>INDEX('Обработка исходного'!K:K,ROW($B$3)+4*(ROW($B61)-ROW($B$3))+2)</f>
        <v>10</v>
      </c>
      <c r="I61" s="32">
        <f>INDEX('Обработка исходного'!L:L,ROW($B$3)+4*(ROW($B61)-ROW($B$3))+2)</f>
        <v>10</v>
      </c>
      <c r="J61" s="32">
        <f>INDEX('Обработка исходного'!M:M,ROW($B$3)+4*(ROW($B61)-ROW($B$3))+2)</f>
        <v>10</v>
      </c>
      <c r="K61" s="32">
        <f>INDEX('Обработка исходного'!N:N,ROW($B$3)+4*(ROW($B61)-ROW($B$3))+2)</f>
        <v>11</v>
      </c>
      <c r="L61" s="32">
        <f>INDEX('Обработка исходного'!O:O,ROW($B$3)+4*(ROW($B61)-ROW($B$3))+2)</f>
        <v>11</v>
      </c>
      <c r="M61" s="32">
        <f>INDEX('Обработка исходного'!P:P,ROW($B$3)+4*(ROW($B61)-ROW($B$3))+2)</f>
        <v>12</v>
      </c>
      <c r="N61" s="32">
        <f>INDEX('Обработка исходного'!Q:Q,ROW($B$3)+4*(ROW($B61)-ROW($B$3))+2)</f>
        <v>9</v>
      </c>
      <c r="O61" s="32" t="str">
        <f>INDEX('Обработка исходного'!R:R,ROW($B$3)+4*(ROW($B61)-ROW($B$3))+2)</f>
        <v>-</v>
      </c>
      <c r="P61" s="33" t="str">
        <f>INDEX('Обработка исходного'!S:S,ROW($B$3)+4*(ROW($B61)-ROW($B$3))+2)</f>
        <v>-</v>
      </c>
    </row>
    <row r="62" spans="1:16" ht="25.5" x14ac:dyDescent="0.25">
      <c r="A62" s="10" t="str">
        <f>INDEX('Обработка исходного'!B:B,ROW($B$3)+4*(ROW($B62)-ROW($B$3)))</f>
        <v>Сталь легированная</v>
      </c>
      <c r="B62" s="47" t="str">
        <f>INDEX('Обработка исходного'!D:D,ROW($B$3)+4*(ROW($B62)-ROW($B$3)))</f>
        <v>20X</v>
      </c>
      <c r="C62" s="27" t="str">
        <f>IF(ISBLANK(INDEX('Обработка исходного'!E:E,ROW($B$3)+4*(ROW($B62)-ROW($B$3)))),"",INDEX('Обработка исходного'!E:E,ROW($B$3)+4*(ROW($B62)-ROW($B$3))))</f>
        <v>Прутки и полосы диаметром или толщиной от 80 до 150 мм</v>
      </c>
      <c r="D62" s="31">
        <f>INDEX('Обработка исходного'!G:G,ROW($B$3)+4*(ROW($B62)-ROW($B$3))+2)</f>
        <v>9</v>
      </c>
      <c r="E62" s="32">
        <f>INDEX('Обработка исходного'!H:H,ROW($B$3)+4*(ROW($B62)-ROW($B$3))+2)</f>
        <v>9</v>
      </c>
      <c r="F62" s="32">
        <f>INDEX('Обработка исходного'!I:I,ROW($B$3)+4*(ROW($B62)-ROW($B$3))+2)</f>
        <v>8</v>
      </c>
      <c r="G62" s="32">
        <f>INDEX('Обработка исходного'!J:J,ROW($B$3)+4*(ROW($B62)-ROW($B$3))+2)</f>
        <v>8</v>
      </c>
      <c r="H62" s="32">
        <f>INDEX('Обработка исходного'!K:K,ROW($B$3)+4*(ROW($B62)-ROW($B$3))+2)</f>
        <v>8</v>
      </c>
      <c r="I62" s="32">
        <f>INDEX('Обработка исходного'!L:L,ROW($B$3)+4*(ROW($B62)-ROW($B$3))+2)</f>
        <v>8</v>
      </c>
      <c r="J62" s="32">
        <f>INDEX('Обработка исходного'!M:M,ROW($B$3)+4*(ROW($B62)-ROW($B$3))+2)</f>
        <v>9</v>
      </c>
      <c r="K62" s="32">
        <f>INDEX('Обработка исходного'!N:N,ROW($B$3)+4*(ROW($B62)-ROW($B$3))+2)</f>
        <v>10</v>
      </c>
      <c r="L62" s="32">
        <f>INDEX('Обработка исходного'!O:O,ROW($B$3)+4*(ROW($B62)-ROW($B$3))+2)</f>
        <v>10</v>
      </c>
      <c r="M62" s="32">
        <f>INDEX('Обработка исходного'!P:P,ROW($B$3)+4*(ROW($B62)-ROW($B$3))+2)</f>
        <v>11</v>
      </c>
      <c r="N62" s="32">
        <f>INDEX('Обработка исходного'!Q:Q,ROW($B$3)+4*(ROW($B62)-ROW($B$3))+2)</f>
        <v>12</v>
      </c>
      <c r="O62" s="32" t="str">
        <f>INDEX('Обработка исходного'!R:R,ROW($B$3)+4*(ROW($B62)-ROW($B$3))+2)</f>
        <v>-</v>
      </c>
      <c r="P62" s="33" t="str">
        <f>INDEX('Обработка исходного'!S:S,ROW($B$3)+4*(ROW($B62)-ROW($B$3))+2)</f>
        <v>-</v>
      </c>
    </row>
    <row r="63" spans="1:16" ht="25.5" x14ac:dyDescent="0.25">
      <c r="A63" s="10" t="str">
        <f>INDEX('Обработка исходного'!B:B,ROW($B$3)+4*(ROW($B63)-ROW($B$3)))</f>
        <v>Сталь легированная</v>
      </c>
      <c r="B63" s="47" t="str">
        <f>INDEX('Обработка исходного'!D:D,ROW($B$3)+4*(ROW($B63)-ROW($B$3)))</f>
        <v>20X</v>
      </c>
      <c r="C63" s="27" t="str">
        <f>IF(ISBLANK(INDEX('Обработка исходного'!E:E,ROW($B$3)+4*(ROW($B63)-ROW($B$3)))),"",INDEX('Обработка исходного'!E:E,ROW($B$3)+4*(ROW($B63)-ROW($B$3))))</f>
        <v>Прутки и полосы диаметром или толщиной от 150 до 250 мм</v>
      </c>
      <c r="D63" s="31">
        <f>INDEX('Обработка исходного'!G:G,ROW($B$3)+4*(ROW($B63)-ROW($B$3))+2)</f>
        <v>8</v>
      </c>
      <c r="E63" s="32">
        <f>INDEX('Обработка исходного'!H:H,ROW($B$3)+4*(ROW($B63)-ROW($B$3))+2)</f>
        <v>8</v>
      </c>
      <c r="F63" s="32">
        <f>INDEX('Обработка исходного'!I:I,ROW($B$3)+4*(ROW($B63)-ROW($B$3))+2)</f>
        <v>7</v>
      </c>
      <c r="G63" s="32">
        <f>INDEX('Обработка исходного'!J:J,ROW($B$3)+4*(ROW($B63)-ROW($B$3))+2)</f>
        <v>7</v>
      </c>
      <c r="H63" s="32">
        <f>INDEX('Обработка исходного'!K:K,ROW($B$3)+4*(ROW($B63)-ROW($B$3))+2)</f>
        <v>7</v>
      </c>
      <c r="I63" s="32">
        <f>INDEX('Обработка исходного'!L:L,ROW($B$3)+4*(ROW($B63)-ROW($B$3))+2)</f>
        <v>8</v>
      </c>
      <c r="J63" s="32">
        <f>INDEX('Обработка исходного'!M:M,ROW($B$3)+4*(ROW($B63)-ROW($B$3))+2)</f>
        <v>8</v>
      </c>
      <c r="K63" s="32">
        <f>INDEX('Обработка исходного'!N:N,ROW($B$3)+4*(ROW($B63)-ROW($B$3))+2)</f>
        <v>9</v>
      </c>
      <c r="L63" s="32">
        <f>INDEX('Обработка исходного'!O:O,ROW($B$3)+4*(ROW($B63)-ROW($B$3))+2)</f>
        <v>9</v>
      </c>
      <c r="M63" s="32">
        <f>INDEX('Обработка исходного'!P:P,ROW($B$3)+4*(ROW($B63)-ROW($B$3))+2)</f>
        <v>10</v>
      </c>
      <c r="N63" s="32">
        <f>INDEX('Обработка исходного'!Q:Q,ROW($B$3)+4*(ROW($B63)-ROW($B$3))+2)</f>
        <v>10</v>
      </c>
      <c r="O63" s="32" t="str">
        <f>INDEX('Обработка исходного'!R:R,ROW($B$3)+4*(ROW($B63)-ROW($B$3))+2)</f>
        <v>-</v>
      </c>
      <c r="P63" s="33" t="str">
        <f>INDEX('Обработка исходного'!S:S,ROW($B$3)+4*(ROW($B63)-ROW($B$3))+2)</f>
        <v>-</v>
      </c>
    </row>
    <row r="64" spans="1:16" x14ac:dyDescent="0.25">
      <c r="A64" s="10" t="str">
        <f>INDEX('Обработка исходного'!B:B,ROW($B$3)+4*(ROW($B64)-ROW($B$3)))</f>
        <v>Сталь легированная</v>
      </c>
      <c r="B64" s="47" t="str">
        <f>INDEX('Обработка исходного'!D:D,ROW($B$3)+4*(ROW($B64)-ROW($B$3)))</f>
        <v>20X</v>
      </c>
      <c r="C64" s="27" t="str">
        <f>IF(ISBLANK(INDEX('Обработка исходного'!E:E,ROW($B$3)+4*(ROW($B64)-ROW($B$3)))),"",INDEX('Обработка исходного'!E:E,ROW($B$3)+4*(ROW($B64)-ROW($B$3))))</f>
        <v>Поковки диаметром до 500 мм, КП195*</v>
      </c>
      <c r="D64" s="31">
        <f>INDEX('Обработка исходного'!G:G,ROW($B$3)+4*(ROW($B64)-ROW($B$3))+2)</f>
        <v>20</v>
      </c>
      <c r="E64" s="32">
        <f>INDEX('Обработка исходного'!H:H,ROW($B$3)+4*(ROW($B64)-ROW($B$3))+2)</f>
        <v>19</v>
      </c>
      <c r="F64" s="32">
        <f>INDEX('Обработка исходного'!I:I,ROW($B$3)+4*(ROW($B64)-ROW($B$3))+2)</f>
        <v>18</v>
      </c>
      <c r="G64" s="32">
        <f>INDEX('Обработка исходного'!J:J,ROW($B$3)+4*(ROW($B64)-ROW($B$3))+2)</f>
        <v>18</v>
      </c>
      <c r="H64" s="32">
        <f>INDEX('Обработка исходного'!K:K,ROW($B$3)+4*(ROW($B64)-ROW($B$3))+2)</f>
        <v>18</v>
      </c>
      <c r="I64" s="32">
        <f>INDEX('Обработка исходного'!L:L,ROW($B$3)+4*(ROW($B64)-ROW($B$3))+2)</f>
        <v>19</v>
      </c>
      <c r="J64" s="32">
        <f>INDEX('Обработка исходного'!M:M,ROW($B$3)+4*(ROW($B64)-ROW($B$3))+2)</f>
        <v>20</v>
      </c>
      <c r="K64" s="32">
        <f>INDEX('Обработка исходного'!N:N,ROW($B$3)+4*(ROW($B64)-ROW($B$3))+2)</f>
        <v>20</v>
      </c>
      <c r="L64" s="32">
        <f>INDEX('Обработка исходного'!O:O,ROW($B$3)+4*(ROW($B64)-ROW($B$3))+2)</f>
        <v>20</v>
      </c>
      <c r="M64" s="32">
        <f>INDEX('Обработка исходного'!P:P,ROW($B$3)+4*(ROW($B64)-ROW($B$3))+2)</f>
        <v>22</v>
      </c>
      <c r="N64" s="32">
        <f>INDEX('Обработка исходного'!Q:Q,ROW($B$3)+4*(ROW($B64)-ROW($B$3))+2)</f>
        <v>24</v>
      </c>
      <c r="O64" s="32" t="str">
        <f>INDEX('Обработка исходного'!R:R,ROW($B$3)+4*(ROW($B64)-ROW($B$3))+2)</f>
        <v>-</v>
      </c>
      <c r="P64" s="33" t="str">
        <f>INDEX('Обработка исходного'!S:S,ROW($B$3)+4*(ROW($B64)-ROW($B$3))+2)</f>
        <v>-</v>
      </c>
    </row>
    <row r="65" spans="1:16" x14ac:dyDescent="0.25">
      <c r="A65" s="10" t="str">
        <f>INDEX('Обработка исходного'!B:B,ROW($B$3)+4*(ROW($B65)-ROW($B$3)))</f>
        <v>Сталь легированная</v>
      </c>
      <c r="B65" s="47" t="str">
        <f>INDEX('Обработка исходного'!D:D,ROW($B$3)+4*(ROW($B65)-ROW($B$3)))</f>
        <v>20X</v>
      </c>
      <c r="C65" s="27" t="str">
        <f>IF(ISBLANK(INDEX('Обработка исходного'!E:E,ROW($B$3)+4*(ROW($B65)-ROW($B$3)))),"",INDEX('Обработка исходного'!E:E,ROW($B$3)+4*(ROW($B65)-ROW($B$3))))</f>
        <v>Поковки диаметром до 300 мм, КП215*</v>
      </c>
      <c r="D65" s="31">
        <f>INDEX('Обработка исходного'!G:G,ROW($B$3)+4*(ROW($B65)-ROW($B$3))+2)</f>
        <v>20</v>
      </c>
      <c r="E65" s="32">
        <f>INDEX('Обработка исходного'!H:H,ROW($B$3)+4*(ROW($B65)-ROW($B$3))+2)</f>
        <v>18</v>
      </c>
      <c r="F65" s="32">
        <f>INDEX('Обработка исходного'!I:I,ROW($B$3)+4*(ROW($B65)-ROW($B$3))+2)</f>
        <v>16</v>
      </c>
      <c r="G65" s="32">
        <f>INDEX('Обработка исходного'!J:J,ROW($B$3)+4*(ROW($B65)-ROW($B$3))+2)</f>
        <v>16</v>
      </c>
      <c r="H65" s="32">
        <f>INDEX('Обработка исходного'!K:K,ROW($B$3)+4*(ROW($B65)-ROW($B$3))+2)</f>
        <v>16</v>
      </c>
      <c r="I65" s="32">
        <f>INDEX('Обработка исходного'!L:L,ROW($B$3)+4*(ROW($B65)-ROW($B$3))+2)</f>
        <v>18</v>
      </c>
      <c r="J65" s="32">
        <f>INDEX('Обработка исходного'!M:M,ROW($B$3)+4*(ROW($B65)-ROW($B$3))+2)</f>
        <v>20</v>
      </c>
      <c r="K65" s="32">
        <f>INDEX('Обработка исходного'!N:N,ROW($B$3)+4*(ROW($B65)-ROW($B$3))+2)</f>
        <v>20</v>
      </c>
      <c r="L65" s="32">
        <f>INDEX('Обработка исходного'!O:O,ROW($B$3)+4*(ROW($B65)-ROW($B$3))+2)</f>
        <v>20</v>
      </c>
      <c r="M65" s="32">
        <f>INDEX('Обработка исходного'!P:P,ROW($B$3)+4*(ROW($B65)-ROW($B$3))+2)</f>
        <v>20</v>
      </c>
      <c r="N65" s="32">
        <f>INDEX('Обработка исходного'!Q:Q,ROW($B$3)+4*(ROW($B65)-ROW($B$3))+2)</f>
        <v>20</v>
      </c>
      <c r="O65" s="32" t="str">
        <f>INDEX('Обработка исходного'!R:R,ROW($B$3)+4*(ROW($B65)-ROW($B$3))+2)</f>
        <v>-</v>
      </c>
      <c r="P65" s="33" t="str">
        <f>INDEX('Обработка исходного'!S:S,ROW($B$3)+4*(ROW($B65)-ROW($B$3))+2)</f>
        <v>-</v>
      </c>
    </row>
    <row r="66" spans="1:16" x14ac:dyDescent="0.25">
      <c r="A66" s="10" t="str">
        <f>INDEX('Обработка исходного'!B:B,ROW($B$3)+4*(ROW($B66)-ROW($B$3)))</f>
        <v>Сталь легированная</v>
      </c>
      <c r="B66" s="47" t="str">
        <f>INDEX('Обработка исходного'!D:D,ROW($B$3)+4*(ROW($B66)-ROW($B$3)))</f>
        <v>20X</v>
      </c>
      <c r="C66" s="27" t="str">
        <f>IF(ISBLANK(INDEX('Обработка исходного'!E:E,ROW($B$3)+4*(ROW($B66)-ROW($B$3)))),"",INDEX('Обработка исходного'!E:E,ROW($B$3)+4*(ROW($B66)-ROW($B$3))))</f>
        <v>Поковки диаметром до 300 мм, КП245*</v>
      </c>
      <c r="D66" s="31">
        <f>INDEX('Обработка исходного'!G:G,ROW($B$3)+4*(ROW($B66)-ROW($B$3))+2)</f>
        <v>19</v>
      </c>
      <c r="E66" s="32">
        <f>INDEX('Обработка исходного'!H:H,ROW($B$3)+4*(ROW($B66)-ROW($B$3))+2)</f>
        <v>19</v>
      </c>
      <c r="F66" s="32">
        <f>INDEX('Обработка исходного'!I:I,ROW($B$3)+4*(ROW($B66)-ROW($B$3))+2)</f>
        <v>17</v>
      </c>
      <c r="G66" s="32">
        <f>INDEX('Обработка исходного'!J:J,ROW($B$3)+4*(ROW($B66)-ROW($B$3))+2)</f>
        <v>17</v>
      </c>
      <c r="H66" s="32">
        <f>INDEX('Обработка исходного'!K:K,ROW($B$3)+4*(ROW($B66)-ROW($B$3))+2)</f>
        <v>17</v>
      </c>
      <c r="I66" s="32">
        <f>INDEX('Обработка исходного'!L:L,ROW($B$3)+4*(ROW($B66)-ROW($B$3))+2)</f>
        <v>17</v>
      </c>
      <c r="J66" s="32">
        <f>INDEX('Обработка исходного'!M:M,ROW($B$3)+4*(ROW($B66)-ROW($B$3))+2)</f>
        <v>17</v>
      </c>
      <c r="K66" s="32">
        <f>INDEX('Обработка исходного'!N:N,ROW($B$3)+4*(ROW($B66)-ROW($B$3))+2)</f>
        <v>17</v>
      </c>
      <c r="L66" s="32">
        <f>INDEX('Обработка исходного'!O:O,ROW($B$3)+4*(ROW($B66)-ROW($B$3))+2)</f>
        <v>17</v>
      </c>
      <c r="M66" s="32">
        <f>INDEX('Обработка исходного'!P:P,ROW($B$3)+4*(ROW($B66)-ROW($B$3))+2)</f>
        <v>17</v>
      </c>
      <c r="N66" s="32">
        <f>INDEX('Обработка исходного'!Q:Q,ROW($B$3)+4*(ROW($B66)-ROW($B$3))+2)</f>
        <v>15</v>
      </c>
      <c r="O66" s="32" t="str">
        <f>INDEX('Обработка исходного'!R:R,ROW($B$3)+4*(ROW($B66)-ROW($B$3))+2)</f>
        <v>-</v>
      </c>
      <c r="P66" s="33" t="str">
        <f>INDEX('Обработка исходного'!S:S,ROW($B$3)+4*(ROW($B66)-ROW($B$3))+2)</f>
        <v>-</v>
      </c>
    </row>
    <row r="67" spans="1:16" x14ac:dyDescent="0.25">
      <c r="A67" s="10" t="str">
        <f>INDEX('Обработка исходного'!B:B,ROW($B$3)+4*(ROW($B67)-ROW($B$3)))</f>
        <v>Сталь легированная</v>
      </c>
      <c r="B67" s="47" t="str">
        <f>INDEX('Обработка исходного'!D:D,ROW($B$3)+4*(ROW($B67)-ROW($B$3)))</f>
        <v>20X</v>
      </c>
      <c r="C67" s="27" t="str">
        <f>IF(ISBLANK(INDEX('Обработка исходного'!E:E,ROW($B$3)+4*(ROW($B67)-ROW($B$3)))),"",INDEX('Обработка исходного'!E:E,ROW($B$3)+4*(ROW($B67)-ROW($B$3))))</f>
        <v>Поковки диаметром до 300 мм, КП275*</v>
      </c>
      <c r="D67" s="31">
        <f>INDEX('Обработка исходного'!G:G,ROW($B$3)+4*(ROW($B67)-ROW($B$3))+2)</f>
        <v>17</v>
      </c>
      <c r="E67" s="32">
        <f>INDEX('Обработка исходного'!H:H,ROW($B$3)+4*(ROW($B67)-ROW($B$3))+2)</f>
        <v>16</v>
      </c>
      <c r="F67" s="32">
        <f>INDEX('Обработка исходного'!I:I,ROW($B$3)+4*(ROW($B67)-ROW($B$3))+2)</f>
        <v>15</v>
      </c>
      <c r="G67" s="32">
        <f>INDEX('Обработка исходного'!J:J,ROW($B$3)+4*(ROW($B67)-ROW($B$3))+2)</f>
        <v>15</v>
      </c>
      <c r="H67" s="32">
        <f>INDEX('Обработка исходного'!K:K,ROW($B$3)+4*(ROW($B67)-ROW($B$3))+2)</f>
        <v>15</v>
      </c>
      <c r="I67" s="32">
        <f>INDEX('Обработка исходного'!L:L,ROW($B$3)+4*(ROW($B67)-ROW($B$3))+2)</f>
        <v>18</v>
      </c>
      <c r="J67" s="32">
        <f>INDEX('Обработка исходного'!M:M,ROW($B$3)+4*(ROW($B67)-ROW($B$3))+2)</f>
        <v>20</v>
      </c>
      <c r="K67" s="32">
        <f>INDEX('Обработка исходного'!N:N,ROW($B$3)+4*(ROW($B67)-ROW($B$3))+2)</f>
        <v>20</v>
      </c>
      <c r="L67" s="32">
        <f>INDEX('Обработка исходного'!O:O,ROW($B$3)+4*(ROW($B67)-ROW($B$3))+2)</f>
        <v>20</v>
      </c>
      <c r="M67" s="32">
        <f>INDEX('Обработка исходного'!P:P,ROW($B$3)+4*(ROW($B67)-ROW($B$3))+2)</f>
        <v>20</v>
      </c>
      <c r="N67" s="32">
        <f>INDEX('Обработка исходного'!Q:Q,ROW($B$3)+4*(ROW($B67)-ROW($B$3))+2)</f>
        <v>20</v>
      </c>
      <c r="O67" s="32" t="str">
        <f>INDEX('Обработка исходного'!R:R,ROW($B$3)+4*(ROW($B67)-ROW($B$3))+2)</f>
        <v>-</v>
      </c>
      <c r="P67" s="33" t="str">
        <f>INDEX('Обработка исходного'!S:S,ROW($B$3)+4*(ROW($B67)-ROW($B$3))+2)</f>
        <v>-</v>
      </c>
    </row>
    <row r="68" spans="1:16" x14ac:dyDescent="0.25">
      <c r="A68" s="10" t="str">
        <f>INDEX('Обработка исходного'!B:B,ROW($B$3)+4*(ROW($B68)-ROW($B$3)))</f>
        <v>Сталь легированная</v>
      </c>
      <c r="B68" s="47" t="str">
        <f>INDEX('Обработка исходного'!D:D,ROW($B$3)+4*(ROW($B68)-ROW($B$3)))</f>
        <v>20X</v>
      </c>
      <c r="C68" s="27" t="str">
        <f>IF(ISBLANK(INDEX('Обработка исходного'!E:E,ROW($B$3)+4*(ROW($B68)-ROW($B$3)))),"",INDEX('Обработка исходного'!E:E,ROW($B$3)+4*(ROW($B68)-ROW($B$3))))</f>
        <v>Поковки диаметром от 100 до 300 мм, КП315*</v>
      </c>
      <c r="D68" s="31">
        <f>INDEX('Обработка исходного'!G:G,ROW($B$3)+4*(ROW($B68)-ROW($B$3))+2)</f>
        <v>14</v>
      </c>
      <c r="E68" s="32">
        <f>INDEX('Обработка исходного'!H:H,ROW($B$3)+4*(ROW($B68)-ROW($B$3))+2)</f>
        <v>13</v>
      </c>
      <c r="F68" s="32">
        <f>INDEX('Обработка исходного'!I:I,ROW($B$3)+4*(ROW($B68)-ROW($B$3))+2)</f>
        <v>12</v>
      </c>
      <c r="G68" s="32">
        <f>INDEX('Обработка исходного'!J:J,ROW($B$3)+4*(ROW($B68)-ROW($B$3))+2)</f>
        <v>12</v>
      </c>
      <c r="H68" s="32">
        <f>INDEX('Обработка исходного'!K:K,ROW($B$3)+4*(ROW($B68)-ROW($B$3))+2)</f>
        <v>12</v>
      </c>
      <c r="I68" s="32">
        <f>INDEX('Обработка исходного'!L:L,ROW($B$3)+4*(ROW($B68)-ROW($B$3))+2)</f>
        <v>16</v>
      </c>
      <c r="J68" s="32">
        <f>INDEX('Обработка исходного'!M:M,ROW($B$3)+4*(ROW($B68)-ROW($B$3))+2)</f>
        <v>16</v>
      </c>
      <c r="K68" s="32">
        <f>INDEX('Обработка исходного'!N:N,ROW($B$3)+4*(ROW($B68)-ROW($B$3))+2)</f>
        <v>16</v>
      </c>
      <c r="L68" s="32">
        <f>INDEX('Обработка исходного'!O:O,ROW($B$3)+4*(ROW($B68)-ROW($B$3))+2)</f>
        <v>16</v>
      </c>
      <c r="M68" s="32">
        <f>INDEX('Обработка исходного'!P:P,ROW($B$3)+4*(ROW($B68)-ROW($B$3))+2)</f>
        <v>16</v>
      </c>
      <c r="N68" s="32">
        <f>INDEX('Обработка исходного'!Q:Q,ROW($B$3)+4*(ROW($B68)-ROW($B$3))+2)</f>
        <v>16</v>
      </c>
      <c r="O68" s="32" t="str">
        <f>INDEX('Обработка исходного'!R:R,ROW($B$3)+4*(ROW($B68)-ROW($B$3))+2)</f>
        <v>-</v>
      </c>
      <c r="P68" s="33" t="str">
        <f>INDEX('Обработка исходного'!S:S,ROW($B$3)+4*(ROW($B68)-ROW($B$3))+2)</f>
        <v>-</v>
      </c>
    </row>
    <row r="69" spans="1:16" x14ac:dyDescent="0.25">
      <c r="A69" s="10" t="str">
        <f>INDEX('Обработка исходного'!B:B,ROW($B$3)+4*(ROW($B69)-ROW($B$3)))</f>
        <v>Сталь легированная</v>
      </c>
      <c r="B69" s="47" t="str">
        <f>INDEX('Обработка исходного'!D:D,ROW($B$3)+4*(ROW($B69)-ROW($B$3)))</f>
        <v>20X</v>
      </c>
      <c r="C69" s="27" t="str">
        <f>IF(ISBLANK(INDEX('Обработка исходного'!E:E,ROW($B$3)+4*(ROW($B69)-ROW($B$3)))),"",INDEX('Обработка исходного'!E:E,ROW($B$3)+4*(ROW($B69)-ROW($B$3))))</f>
        <v>Поковки диаметром от 100 до 300 мм, КП345*</v>
      </c>
      <c r="D69" s="31">
        <f>INDEX('Обработка исходного'!G:G,ROW($B$3)+4*(ROW($B69)-ROW($B$3))+2)</f>
        <v>14</v>
      </c>
      <c r="E69" s="32">
        <f>INDEX('Обработка исходного'!H:H,ROW($B$3)+4*(ROW($B69)-ROW($B$3))+2)</f>
        <v>13</v>
      </c>
      <c r="F69" s="32">
        <f>INDEX('Обработка исходного'!I:I,ROW($B$3)+4*(ROW($B69)-ROW($B$3))+2)</f>
        <v>12</v>
      </c>
      <c r="G69" s="32">
        <f>INDEX('Обработка исходного'!J:J,ROW($B$3)+4*(ROW($B69)-ROW($B$3))+2)</f>
        <v>12</v>
      </c>
      <c r="H69" s="32">
        <f>INDEX('Обработка исходного'!K:K,ROW($B$3)+4*(ROW($B69)-ROW($B$3))+2)</f>
        <v>12</v>
      </c>
      <c r="I69" s="32">
        <f>INDEX('Обработка исходного'!L:L,ROW($B$3)+4*(ROW($B69)-ROW($B$3))+2)</f>
        <v>14</v>
      </c>
      <c r="J69" s="32">
        <f>INDEX('Обработка исходного'!M:M,ROW($B$3)+4*(ROW($B69)-ROW($B$3))+2)</f>
        <v>16</v>
      </c>
      <c r="K69" s="32">
        <f>INDEX('Обработка исходного'!N:N,ROW($B$3)+4*(ROW($B69)-ROW($B$3))+2)</f>
        <v>16</v>
      </c>
      <c r="L69" s="32">
        <f>INDEX('Обработка исходного'!O:O,ROW($B$3)+4*(ROW($B69)-ROW($B$3))+2)</f>
        <v>16</v>
      </c>
      <c r="M69" s="32">
        <f>INDEX('Обработка исходного'!P:P,ROW($B$3)+4*(ROW($B69)-ROW($B$3))+2)</f>
        <v>16</v>
      </c>
      <c r="N69" s="32">
        <f>INDEX('Обработка исходного'!Q:Q,ROW($B$3)+4*(ROW($B69)-ROW($B$3))+2)</f>
        <v>16</v>
      </c>
      <c r="O69" s="32" t="str">
        <f>INDEX('Обработка исходного'!R:R,ROW($B$3)+4*(ROW($B69)-ROW($B$3))+2)</f>
        <v>-</v>
      </c>
      <c r="P69" s="33" t="str">
        <f>INDEX('Обработка исходного'!S:S,ROW($B$3)+4*(ROW($B69)-ROW($B$3))+2)</f>
        <v>-</v>
      </c>
    </row>
    <row r="70" spans="1:16" x14ac:dyDescent="0.25">
      <c r="A70" s="10" t="str">
        <f>INDEX('Обработка исходного'!B:B,ROW($B$3)+4*(ROW($B70)-ROW($B$3)))</f>
        <v>Сталь легированная</v>
      </c>
      <c r="B70" s="47" t="str">
        <f>INDEX('Обработка исходного'!D:D,ROW($B$3)+4*(ROW($B70)-ROW($B$3)))</f>
        <v>30Х</v>
      </c>
      <c r="C70" s="27" t="str">
        <f>IF(ISBLANK(INDEX('Обработка исходного'!E:E,ROW($B$3)+4*(ROW($B70)-ROW($B$3)))),"",INDEX('Обработка исходного'!E:E,ROW($B$3)+4*(ROW($B70)-ROW($B$3))))</f>
        <v>Прутки, полосы диаметром или толщиной до 80 мм</v>
      </c>
      <c r="D70" s="31">
        <f>INDEX('Обработка исходного'!G:G,ROW($B$3)+4*(ROW($B70)-ROW($B$3))+2)</f>
        <v>12</v>
      </c>
      <c r="E70" s="32">
        <f>INDEX('Обработка исходного'!H:H,ROW($B$3)+4*(ROW($B70)-ROW($B$3))+2)</f>
        <v>11</v>
      </c>
      <c r="F70" s="32">
        <f>INDEX('Обработка исходного'!I:I,ROW($B$3)+4*(ROW($B70)-ROW($B$3))+2)</f>
        <v>11</v>
      </c>
      <c r="G70" s="32">
        <f>INDEX('Обработка исходного'!J:J,ROW($B$3)+4*(ROW($B70)-ROW($B$3))+2)</f>
        <v>11</v>
      </c>
      <c r="H70" s="32">
        <f>INDEX('Обработка исходного'!K:K,ROW($B$3)+4*(ROW($B70)-ROW($B$3))+2)</f>
        <v>11</v>
      </c>
      <c r="I70" s="32">
        <f>INDEX('Обработка исходного'!L:L,ROW($B$3)+4*(ROW($B70)-ROW($B$3))+2)</f>
        <v>11</v>
      </c>
      <c r="J70" s="32">
        <f>INDEX('Обработка исходного'!M:M,ROW($B$3)+4*(ROW($B70)-ROW($B$3))+2)</f>
        <v>11</v>
      </c>
      <c r="K70" s="32">
        <f>INDEX('Обработка исходного'!N:N,ROW($B$3)+4*(ROW($B70)-ROW($B$3))+2)</f>
        <v>12</v>
      </c>
      <c r="L70" s="32">
        <f>INDEX('Обработка исходного'!O:O,ROW($B$3)+4*(ROW($B70)-ROW($B$3))+2)</f>
        <v>12</v>
      </c>
      <c r="M70" s="32">
        <f>INDEX('Обработка исходного'!P:P,ROW($B$3)+4*(ROW($B70)-ROW($B$3))+2)</f>
        <v>12</v>
      </c>
      <c r="N70" s="32">
        <f>INDEX('Обработка исходного'!Q:Q,ROW($B$3)+4*(ROW($B70)-ROW($B$3))+2)</f>
        <v>12</v>
      </c>
      <c r="O70" s="32" t="str">
        <f>INDEX('Обработка исходного'!R:R,ROW($B$3)+4*(ROW($B70)-ROW($B$3))+2)</f>
        <v>-</v>
      </c>
      <c r="P70" s="33" t="str">
        <f>INDEX('Обработка исходного'!S:S,ROW($B$3)+4*(ROW($B70)-ROW($B$3))+2)</f>
        <v>-</v>
      </c>
    </row>
    <row r="71" spans="1:16" ht="25.5" x14ac:dyDescent="0.25">
      <c r="A71" s="10" t="str">
        <f>INDEX('Обработка исходного'!B:B,ROW($B$3)+4*(ROW($B71)-ROW($B$3)))</f>
        <v>Сталь легированная</v>
      </c>
      <c r="B71" s="47" t="str">
        <f>INDEX('Обработка исходного'!D:D,ROW($B$3)+4*(ROW($B71)-ROW($B$3)))</f>
        <v>30Х</v>
      </c>
      <c r="C71" s="27" t="str">
        <f>IF(ISBLANK(INDEX('Обработка исходного'!E:E,ROW($B$3)+4*(ROW($B71)-ROW($B$3)))),"",INDEX('Обработка исходного'!E:E,ROW($B$3)+4*(ROW($B71)-ROW($B$3))))</f>
        <v>Прутки, полосы диаметром или толщиной от 80 до 150 мм</v>
      </c>
      <c r="D71" s="31">
        <f>INDEX('Обработка исходного'!G:G,ROW($B$3)+4*(ROW($B71)-ROW($B$3))+2)</f>
        <v>10</v>
      </c>
      <c r="E71" s="32">
        <f>INDEX('Обработка исходного'!H:H,ROW($B$3)+4*(ROW($B71)-ROW($B$3))+2)</f>
        <v>9</v>
      </c>
      <c r="F71" s="32">
        <f>INDEX('Обработка исходного'!I:I,ROW($B$3)+4*(ROW($B71)-ROW($B$3))+2)</f>
        <v>9</v>
      </c>
      <c r="G71" s="32">
        <f>INDEX('Обработка исходного'!J:J,ROW($B$3)+4*(ROW($B71)-ROW($B$3))+2)</f>
        <v>9</v>
      </c>
      <c r="H71" s="32">
        <f>INDEX('Обработка исходного'!K:K,ROW($B$3)+4*(ROW($B71)-ROW($B$3))+2)</f>
        <v>9</v>
      </c>
      <c r="I71" s="32">
        <f>INDEX('Обработка исходного'!L:L,ROW($B$3)+4*(ROW($B71)-ROW($B$3))+2)</f>
        <v>10</v>
      </c>
      <c r="J71" s="32">
        <f>INDEX('Обработка исходного'!M:M,ROW($B$3)+4*(ROW($B71)-ROW($B$3))+2)</f>
        <v>12</v>
      </c>
      <c r="K71" s="32">
        <f>INDEX('Обработка исходного'!N:N,ROW($B$3)+4*(ROW($B71)-ROW($B$3))+2)</f>
        <v>13</v>
      </c>
      <c r="L71" s="32">
        <f>INDEX('Обработка исходного'!O:O,ROW($B$3)+4*(ROW($B71)-ROW($B$3))+2)</f>
        <v>13</v>
      </c>
      <c r="M71" s="32">
        <f>INDEX('Обработка исходного'!P:P,ROW($B$3)+4*(ROW($B71)-ROW($B$3))+2)</f>
        <v>13</v>
      </c>
      <c r="N71" s="32">
        <f>INDEX('Обработка исходного'!Q:Q,ROW($B$3)+4*(ROW($B71)-ROW($B$3))+2)</f>
        <v>13</v>
      </c>
      <c r="O71" s="32" t="str">
        <f>INDEX('Обработка исходного'!R:R,ROW($B$3)+4*(ROW($B71)-ROW($B$3))+2)</f>
        <v>-</v>
      </c>
      <c r="P71" s="33" t="str">
        <f>INDEX('Обработка исходного'!S:S,ROW($B$3)+4*(ROW($B71)-ROW($B$3))+2)</f>
        <v>-</v>
      </c>
    </row>
    <row r="72" spans="1:16" ht="25.5" x14ac:dyDescent="0.25">
      <c r="A72" s="10" t="str">
        <f>INDEX('Обработка исходного'!B:B,ROW($B$3)+4*(ROW($B72)-ROW($B$3)))</f>
        <v>Сталь легированная</v>
      </c>
      <c r="B72" s="47" t="str">
        <f>INDEX('Обработка исходного'!D:D,ROW($B$3)+4*(ROW($B72)-ROW($B$3)))</f>
        <v>30Х</v>
      </c>
      <c r="C72" s="27" t="str">
        <f>IF(ISBLANK(INDEX('Обработка исходного'!E:E,ROW($B$3)+4*(ROW($B72)-ROW($B$3)))),"",INDEX('Обработка исходного'!E:E,ROW($B$3)+4*(ROW($B72)-ROW($B$3))))</f>
        <v>Прутки, полосы диаметром или толщиной от 150 до 250 мм</v>
      </c>
      <c r="D72" s="31">
        <f>INDEX('Обработка исходного'!G:G,ROW($B$3)+4*(ROW($B72)-ROW($B$3))+2)</f>
        <v>9</v>
      </c>
      <c r="E72" s="32">
        <f>INDEX('Обработка исходного'!H:H,ROW($B$3)+4*(ROW($B72)-ROW($B$3))+2)</f>
        <v>8</v>
      </c>
      <c r="F72" s="32">
        <f>INDEX('Обработка исходного'!I:I,ROW($B$3)+4*(ROW($B72)-ROW($B$3))+2)</f>
        <v>8</v>
      </c>
      <c r="G72" s="32">
        <f>INDEX('Обработка исходного'!J:J,ROW($B$3)+4*(ROW($B72)-ROW($B$3))+2)</f>
        <v>8</v>
      </c>
      <c r="H72" s="32">
        <f>INDEX('Обработка исходного'!K:K,ROW($B$3)+4*(ROW($B72)-ROW($B$3))+2)</f>
        <v>8</v>
      </c>
      <c r="I72" s="32">
        <f>INDEX('Обработка исходного'!L:L,ROW($B$3)+4*(ROW($B72)-ROW($B$3))+2)</f>
        <v>12</v>
      </c>
      <c r="J72" s="32">
        <f>INDEX('Обработка исходного'!M:M,ROW($B$3)+4*(ROW($B72)-ROW($B$3))+2)</f>
        <v>12</v>
      </c>
      <c r="K72" s="32">
        <f>INDEX('Обработка исходного'!N:N,ROW($B$3)+4*(ROW($B72)-ROW($B$3))+2)</f>
        <v>12</v>
      </c>
      <c r="L72" s="32">
        <f>INDEX('Обработка исходного'!O:O,ROW($B$3)+4*(ROW($B72)-ROW($B$3))+2)</f>
        <v>12</v>
      </c>
      <c r="M72" s="32">
        <f>INDEX('Обработка исходного'!P:P,ROW($B$3)+4*(ROW($B72)-ROW($B$3))+2)</f>
        <v>12</v>
      </c>
      <c r="N72" s="32">
        <f>INDEX('Обработка исходного'!Q:Q,ROW($B$3)+4*(ROW($B72)-ROW($B$3))+2)</f>
        <v>12</v>
      </c>
      <c r="O72" s="32" t="str">
        <f>INDEX('Обработка исходного'!R:R,ROW($B$3)+4*(ROW($B72)-ROW($B$3))+2)</f>
        <v>-</v>
      </c>
      <c r="P72" s="33" t="str">
        <f>INDEX('Обработка исходного'!S:S,ROW($B$3)+4*(ROW($B72)-ROW($B$3))+2)</f>
        <v>-</v>
      </c>
    </row>
    <row r="73" spans="1:16" x14ac:dyDescent="0.25">
      <c r="A73" s="10" t="str">
        <f>INDEX('Обработка исходного'!B:B,ROW($B$3)+4*(ROW($B73)-ROW($B$3)))</f>
        <v>Сталь легированная</v>
      </c>
      <c r="B73" s="47" t="str">
        <f>INDEX('Обработка исходного'!D:D,ROW($B$3)+4*(ROW($B73)-ROW($B$3)))</f>
        <v>30Х</v>
      </c>
      <c r="C73" s="27" t="str">
        <f>IF(ISBLANK(INDEX('Обработка исходного'!E:E,ROW($B$3)+4*(ROW($B73)-ROW($B$3)))),"",INDEX('Обработка исходного'!E:E,ROW($B$3)+4*(ROW($B73)-ROW($B$3))))</f>
        <v>Поковки толщиной до 100 мм, КП395*</v>
      </c>
      <c r="D73" s="31">
        <f>INDEX('Обработка исходного'!G:G,ROW($B$3)+4*(ROW($B73)-ROW($B$3))+2)</f>
        <v>17</v>
      </c>
      <c r="E73" s="32">
        <f>INDEX('Обработка исходного'!H:H,ROW($B$3)+4*(ROW($B73)-ROW($B$3))+2)</f>
        <v>16</v>
      </c>
      <c r="F73" s="32">
        <f>INDEX('Обработка исходного'!I:I,ROW($B$3)+4*(ROW($B73)-ROW($B$3))+2)</f>
        <v>16</v>
      </c>
      <c r="G73" s="32">
        <f>INDEX('Обработка исходного'!J:J,ROW($B$3)+4*(ROW($B73)-ROW($B$3))+2)</f>
        <v>16</v>
      </c>
      <c r="H73" s="32">
        <f>INDEX('Обработка исходного'!K:K,ROW($B$3)+4*(ROW($B73)-ROW($B$3))+2)</f>
        <v>16</v>
      </c>
      <c r="I73" s="32">
        <f>INDEX('Обработка исходного'!L:L,ROW($B$3)+4*(ROW($B73)-ROW($B$3))+2)</f>
        <v>18</v>
      </c>
      <c r="J73" s="32">
        <f>INDEX('Обработка исходного'!M:M,ROW($B$3)+4*(ROW($B73)-ROW($B$3))+2)</f>
        <v>19</v>
      </c>
      <c r="K73" s="32">
        <f>INDEX('Обработка исходного'!N:N,ROW($B$3)+4*(ROW($B73)-ROW($B$3))+2)</f>
        <v>20</v>
      </c>
      <c r="L73" s="32">
        <f>INDEX('Обработка исходного'!O:O,ROW($B$3)+4*(ROW($B73)-ROW($B$3))+2)</f>
        <v>20</v>
      </c>
      <c r="M73" s="32">
        <f>INDEX('Обработка исходного'!P:P,ROW($B$3)+4*(ROW($B73)-ROW($B$3))+2)</f>
        <v>20</v>
      </c>
      <c r="N73" s="32">
        <f>INDEX('Обработка исходного'!Q:Q,ROW($B$3)+4*(ROW($B73)-ROW($B$3))+2)</f>
        <v>20</v>
      </c>
      <c r="O73" s="32" t="str">
        <f>INDEX('Обработка исходного'!R:R,ROW($B$3)+4*(ROW($B73)-ROW($B$3))+2)</f>
        <v>-</v>
      </c>
      <c r="P73" s="33" t="str">
        <f>INDEX('Обработка исходного'!S:S,ROW($B$3)+4*(ROW($B73)-ROW($B$3))+2)</f>
        <v>-</v>
      </c>
    </row>
    <row r="74" spans="1:16" x14ac:dyDescent="0.25">
      <c r="A74" s="10" t="str">
        <f>INDEX('Обработка исходного'!B:B,ROW($B$3)+4*(ROW($B74)-ROW($B$3)))</f>
        <v>Сталь легированная</v>
      </c>
      <c r="B74" s="47" t="str">
        <f>INDEX('Обработка исходного'!D:D,ROW($B$3)+4*(ROW($B74)-ROW($B$3)))</f>
        <v>35Х</v>
      </c>
      <c r="C74" s="27" t="str">
        <f>IF(ISBLANK(INDEX('Обработка исходного'!E:E,ROW($B$3)+4*(ROW($B74)-ROW($B$3)))),"",INDEX('Обработка исходного'!E:E,ROW($B$3)+4*(ROW($B74)-ROW($B$3))))</f>
        <v>Поковки диаметром до 100 мм, КП275*</v>
      </c>
      <c r="D74" s="31">
        <f>INDEX('Обработка исходного'!G:G,ROW($B$3)+4*(ROW($B74)-ROW($B$3))+2)</f>
        <v>20</v>
      </c>
      <c r="E74" s="32">
        <f>INDEX('Обработка исходного'!H:H,ROW($B$3)+4*(ROW($B74)-ROW($B$3))+2)</f>
        <v>20</v>
      </c>
      <c r="F74" s="32">
        <f>INDEX('Обработка исходного'!I:I,ROW($B$3)+4*(ROW($B74)-ROW($B$3))+2)</f>
        <v>20</v>
      </c>
      <c r="G74" s="32">
        <f>INDEX('Обработка исходного'!J:J,ROW($B$3)+4*(ROW($B74)-ROW($B$3))+2)</f>
        <v>21</v>
      </c>
      <c r="H74" s="32">
        <f>INDEX('Обработка исходного'!K:K,ROW($B$3)+4*(ROW($B74)-ROW($B$3))+2)</f>
        <v>21</v>
      </c>
      <c r="I74" s="32">
        <f>INDEX('Обработка исходного'!L:L,ROW($B$3)+4*(ROW($B74)-ROW($B$3))+2)</f>
        <v>25</v>
      </c>
      <c r="J74" s="32">
        <f>INDEX('Обработка исходного'!M:M,ROW($B$3)+4*(ROW($B74)-ROW($B$3))+2)</f>
        <v>25</v>
      </c>
      <c r="K74" s="32">
        <f>INDEX('Обработка исходного'!N:N,ROW($B$3)+4*(ROW($B74)-ROW($B$3))+2)</f>
        <v>25</v>
      </c>
      <c r="L74" s="32">
        <f>INDEX('Обработка исходного'!O:O,ROW($B$3)+4*(ROW($B74)-ROW($B$3))+2)</f>
        <v>27</v>
      </c>
      <c r="M74" s="32">
        <f>INDEX('Обработка исходного'!P:P,ROW($B$3)+4*(ROW($B74)-ROW($B$3))+2)</f>
        <v>27</v>
      </c>
      <c r="N74" s="32">
        <f>INDEX('Обработка исходного'!Q:Q,ROW($B$3)+4*(ROW($B74)-ROW($B$3))+2)</f>
        <v>27</v>
      </c>
      <c r="O74" s="32" t="str">
        <f>INDEX('Обработка исходного'!R:R,ROW($B$3)+4*(ROW($B74)-ROW($B$3))+2)</f>
        <v>-</v>
      </c>
      <c r="P74" s="33" t="str">
        <f>INDEX('Обработка исходного'!S:S,ROW($B$3)+4*(ROW($B74)-ROW($B$3))+2)</f>
        <v>-</v>
      </c>
    </row>
    <row r="75" spans="1:16" x14ac:dyDescent="0.25">
      <c r="A75" s="10" t="str">
        <f>INDEX('Обработка исходного'!B:B,ROW($B$3)+4*(ROW($B75)-ROW($B$3)))</f>
        <v>Сталь легированная</v>
      </c>
      <c r="B75" s="47" t="str">
        <f>INDEX('Обработка исходного'!D:D,ROW($B$3)+4*(ROW($B75)-ROW($B$3)))</f>
        <v>35Х</v>
      </c>
      <c r="C75" s="27" t="str">
        <f>IF(ISBLANK(INDEX('Обработка исходного'!E:E,ROW($B$3)+4*(ROW($B75)-ROW($B$3)))),"",INDEX('Обработка исходного'!E:E,ROW($B$3)+4*(ROW($B75)-ROW($B$3))))</f>
        <v>Поковки диаметром от 300 до 800 мм, КП275*</v>
      </c>
      <c r="D75" s="31">
        <f>INDEX('Обработка исходного'!G:G,ROW($B$3)+4*(ROW($B75)-ROW($B$3))+2)</f>
        <v>13</v>
      </c>
      <c r="E75" s="32">
        <f>INDEX('Обработка исходного'!H:H,ROW($B$3)+4*(ROW($B75)-ROW($B$3))+2)</f>
        <v>13</v>
      </c>
      <c r="F75" s="32">
        <f>INDEX('Обработка исходного'!I:I,ROW($B$3)+4*(ROW($B75)-ROW($B$3))+2)</f>
        <v>13</v>
      </c>
      <c r="G75" s="32">
        <f>INDEX('Обработка исходного'!J:J,ROW($B$3)+4*(ROW($B75)-ROW($B$3))+2)</f>
        <v>13</v>
      </c>
      <c r="H75" s="32">
        <f>INDEX('Обработка исходного'!K:K,ROW($B$3)+4*(ROW($B75)-ROW($B$3))+2)</f>
        <v>13</v>
      </c>
      <c r="I75" s="32">
        <f>INDEX('Обработка исходного'!L:L,ROW($B$3)+4*(ROW($B75)-ROW($B$3))+2)</f>
        <v>15</v>
      </c>
      <c r="J75" s="32">
        <f>INDEX('Обработка исходного'!M:M,ROW($B$3)+4*(ROW($B75)-ROW($B$3))+2)</f>
        <v>15</v>
      </c>
      <c r="K75" s="32">
        <f>INDEX('Обработка исходного'!N:N,ROW($B$3)+4*(ROW($B75)-ROW($B$3))+2)</f>
        <v>15</v>
      </c>
      <c r="L75" s="32">
        <f>INDEX('Обработка исходного'!O:O,ROW($B$3)+4*(ROW($B75)-ROW($B$3))+2)</f>
        <v>16</v>
      </c>
      <c r="M75" s="32">
        <f>INDEX('Обработка исходного'!P:P,ROW($B$3)+4*(ROW($B75)-ROW($B$3))+2)</f>
        <v>16</v>
      </c>
      <c r="N75" s="32">
        <f>INDEX('Обработка исходного'!Q:Q,ROW($B$3)+4*(ROW($B75)-ROW($B$3))+2)</f>
        <v>16</v>
      </c>
      <c r="O75" s="32" t="str">
        <f>INDEX('Обработка исходного'!R:R,ROW($B$3)+4*(ROW($B75)-ROW($B$3))+2)</f>
        <v>-</v>
      </c>
      <c r="P75" s="33" t="str">
        <f>INDEX('Обработка исходного'!S:S,ROW($B$3)+4*(ROW($B75)-ROW($B$3))+2)</f>
        <v>-</v>
      </c>
    </row>
    <row r="76" spans="1:16" x14ac:dyDescent="0.25">
      <c r="A76" s="10" t="str">
        <f>INDEX('Обработка исходного'!B:B,ROW($B$3)+4*(ROW($B76)-ROW($B$3)))</f>
        <v>Сталь легированная</v>
      </c>
      <c r="B76" s="47" t="str">
        <f>INDEX('Обработка исходного'!D:D,ROW($B$3)+4*(ROW($B76)-ROW($B$3)))</f>
        <v>35Х</v>
      </c>
      <c r="C76" s="27" t="str">
        <f>IF(ISBLANK(INDEX('Обработка исходного'!E:E,ROW($B$3)+4*(ROW($B76)-ROW($B$3)))),"",INDEX('Обработка исходного'!E:E,ROW($B$3)+4*(ROW($B76)-ROW($B$3))))</f>
        <v>Поковки диаметром до 100 мм, КП315*</v>
      </c>
      <c r="D76" s="31">
        <f>INDEX('Обработка исходного'!G:G,ROW($B$3)+4*(ROW($B76)-ROW($B$3))+2)</f>
        <v>12</v>
      </c>
      <c r="E76" s="32">
        <f>INDEX('Обработка исходного'!H:H,ROW($B$3)+4*(ROW($B76)-ROW($B$3))+2)</f>
        <v>12</v>
      </c>
      <c r="F76" s="32">
        <f>INDEX('Обработка исходного'!I:I,ROW($B$3)+4*(ROW($B76)-ROW($B$3))+2)</f>
        <v>12</v>
      </c>
      <c r="G76" s="32">
        <f>INDEX('Обработка исходного'!J:J,ROW($B$3)+4*(ROW($B76)-ROW($B$3))+2)</f>
        <v>13</v>
      </c>
      <c r="H76" s="32">
        <f>INDEX('Обработка исходного'!K:K,ROW($B$3)+4*(ROW($B76)-ROW($B$3))+2)</f>
        <v>13</v>
      </c>
      <c r="I76" s="32">
        <f>INDEX('Обработка исходного'!L:L,ROW($B$3)+4*(ROW($B76)-ROW($B$3))+2)</f>
        <v>15</v>
      </c>
      <c r="J76" s="32">
        <f>INDEX('Обработка исходного'!M:M,ROW($B$3)+4*(ROW($B76)-ROW($B$3))+2)</f>
        <v>15</v>
      </c>
      <c r="K76" s="32">
        <f>INDEX('Обработка исходного'!N:N,ROW($B$3)+4*(ROW($B76)-ROW($B$3))+2)</f>
        <v>15</v>
      </c>
      <c r="L76" s="32">
        <f>INDEX('Обработка исходного'!O:O,ROW($B$3)+4*(ROW($B76)-ROW($B$3))+2)</f>
        <v>16</v>
      </c>
      <c r="M76" s="32">
        <f>INDEX('Обработка исходного'!P:P,ROW($B$3)+4*(ROW($B76)-ROW($B$3))+2)</f>
        <v>16</v>
      </c>
      <c r="N76" s="32">
        <f>INDEX('Обработка исходного'!Q:Q,ROW($B$3)+4*(ROW($B76)-ROW($B$3))+2)</f>
        <v>16</v>
      </c>
      <c r="O76" s="32" t="str">
        <f>INDEX('Обработка исходного'!R:R,ROW($B$3)+4*(ROW($B76)-ROW($B$3))+2)</f>
        <v>-</v>
      </c>
      <c r="P76" s="33" t="str">
        <f>INDEX('Обработка исходного'!S:S,ROW($B$3)+4*(ROW($B76)-ROW($B$3))+2)</f>
        <v>-</v>
      </c>
    </row>
    <row r="77" spans="1:16" x14ac:dyDescent="0.25">
      <c r="A77" s="10" t="str">
        <f>INDEX('Обработка исходного'!B:B,ROW($B$3)+4*(ROW($B77)-ROW($B$3)))</f>
        <v>Сталь легированная</v>
      </c>
      <c r="B77" s="47" t="str">
        <f>INDEX('Обработка исходного'!D:D,ROW($B$3)+4*(ROW($B77)-ROW($B$3)))</f>
        <v>35Х</v>
      </c>
      <c r="C77" s="27" t="str">
        <f>IF(ISBLANK(INDEX('Обработка исходного'!E:E,ROW($B$3)+4*(ROW($B77)-ROW($B$3)))),"",INDEX('Обработка исходного'!E:E,ROW($B$3)+4*(ROW($B77)-ROW($B$3))))</f>
        <v>Поковки диаметром до 300 мм, КП345*</v>
      </c>
      <c r="D77" s="31">
        <f>INDEX('Обработка исходного'!G:G,ROW($B$3)+4*(ROW($B77)-ROW($B$3))+2)</f>
        <v>12</v>
      </c>
      <c r="E77" s="32">
        <f>INDEX('Обработка исходного'!H:H,ROW($B$3)+4*(ROW($B77)-ROW($B$3))+2)</f>
        <v>12</v>
      </c>
      <c r="F77" s="32">
        <f>INDEX('Обработка исходного'!I:I,ROW($B$3)+4*(ROW($B77)-ROW($B$3))+2)</f>
        <v>12</v>
      </c>
      <c r="G77" s="32">
        <f>INDEX('Обработка исходного'!J:J,ROW($B$3)+4*(ROW($B77)-ROW($B$3))+2)</f>
        <v>13</v>
      </c>
      <c r="H77" s="32">
        <f>INDEX('Обработка исходного'!K:K,ROW($B$3)+4*(ROW($B77)-ROW($B$3))+2)</f>
        <v>13</v>
      </c>
      <c r="I77" s="32">
        <f>INDEX('Обработка исходного'!L:L,ROW($B$3)+4*(ROW($B77)-ROW($B$3))+2)</f>
        <v>15</v>
      </c>
      <c r="J77" s="32">
        <f>INDEX('Обработка исходного'!M:M,ROW($B$3)+4*(ROW($B77)-ROW($B$3))+2)</f>
        <v>15</v>
      </c>
      <c r="K77" s="32">
        <f>INDEX('Обработка исходного'!N:N,ROW($B$3)+4*(ROW($B77)-ROW($B$3))+2)</f>
        <v>15</v>
      </c>
      <c r="L77" s="32">
        <f>INDEX('Обработка исходного'!O:O,ROW($B$3)+4*(ROW($B77)-ROW($B$3))+2)</f>
        <v>16</v>
      </c>
      <c r="M77" s="32">
        <f>INDEX('Обработка исходного'!P:P,ROW($B$3)+4*(ROW($B77)-ROW($B$3))+2)</f>
        <v>16</v>
      </c>
      <c r="N77" s="32">
        <f>INDEX('Обработка исходного'!Q:Q,ROW($B$3)+4*(ROW($B77)-ROW($B$3))+2)</f>
        <v>16</v>
      </c>
      <c r="O77" s="32" t="str">
        <f>INDEX('Обработка исходного'!R:R,ROW($B$3)+4*(ROW($B77)-ROW($B$3))+2)</f>
        <v>-</v>
      </c>
      <c r="P77" s="33" t="str">
        <f>INDEX('Обработка исходного'!S:S,ROW($B$3)+4*(ROW($B77)-ROW($B$3))+2)</f>
        <v>-</v>
      </c>
    </row>
    <row r="78" spans="1:16" x14ac:dyDescent="0.25">
      <c r="A78" s="10" t="str">
        <f>INDEX('Обработка исходного'!B:B,ROW($B$3)+4*(ROW($B78)-ROW($B$3)))</f>
        <v>Сталь легированная</v>
      </c>
      <c r="B78" s="47" t="str">
        <f>INDEX('Обработка исходного'!D:D,ROW($B$3)+4*(ROW($B78)-ROW($B$3)))</f>
        <v>35Х</v>
      </c>
      <c r="C78" s="27" t="str">
        <f>IF(ISBLANK(INDEX('Обработка исходного'!E:E,ROW($B$3)+4*(ROW($B78)-ROW($B$3)))),"",INDEX('Обработка исходного'!E:E,ROW($B$3)+4*(ROW($B78)-ROW($B$3))))</f>
        <v>Поковки диаметром до 300 мм, КП395*</v>
      </c>
      <c r="D78" s="31">
        <f>INDEX('Обработка исходного'!G:G,ROW($B$3)+4*(ROW($B78)-ROW($B$3))+2)</f>
        <v>12</v>
      </c>
      <c r="E78" s="32">
        <f>INDEX('Обработка исходного'!H:H,ROW($B$3)+4*(ROW($B78)-ROW($B$3))+2)</f>
        <v>12</v>
      </c>
      <c r="F78" s="32">
        <f>INDEX('Обработка исходного'!I:I,ROW($B$3)+4*(ROW($B78)-ROW($B$3))+2)</f>
        <v>12</v>
      </c>
      <c r="G78" s="32">
        <f>INDEX('Обработка исходного'!J:J,ROW($B$3)+4*(ROW($B78)-ROW($B$3))+2)</f>
        <v>13</v>
      </c>
      <c r="H78" s="32">
        <f>INDEX('Обработка исходного'!K:K,ROW($B$3)+4*(ROW($B78)-ROW($B$3))+2)</f>
        <v>13</v>
      </c>
      <c r="I78" s="32">
        <f>INDEX('Обработка исходного'!L:L,ROW($B$3)+4*(ROW($B78)-ROW($B$3))+2)</f>
        <v>15</v>
      </c>
      <c r="J78" s="32">
        <f>INDEX('Обработка исходного'!M:M,ROW($B$3)+4*(ROW($B78)-ROW($B$3))+2)</f>
        <v>15</v>
      </c>
      <c r="K78" s="32">
        <f>INDEX('Обработка исходного'!N:N,ROW($B$3)+4*(ROW($B78)-ROW($B$3))+2)</f>
        <v>15</v>
      </c>
      <c r="L78" s="32">
        <f>INDEX('Обработка исходного'!O:O,ROW($B$3)+4*(ROW($B78)-ROW($B$3))+2)</f>
        <v>16</v>
      </c>
      <c r="M78" s="32">
        <f>INDEX('Обработка исходного'!P:P,ROW($B$3)+4*(ROW($B78)-ROW($B$3))+2)</f>
        <v>16</v>
      </c>
      <c r="N78" s="32">
        <f>INDEX('Обработка исходного'!Q:Q,ROW($B$3)+4*(ROW($B78)-ROW($B$3))+2)</f>
        <v>16</v>
      </c>
      <c r="O78" s="32" t="str">
        <f>INDEX('Обработка исходного'!R:R,ROW($B$3)+4*(ROW($B78)-ROW($B$3))+2)</f>
        <v>-</v>
      </c>
      <c r="P78" s="33" t="str">
        <f>INDEX('Обработка исходного'!S:S,ROW($B$3)+4*(ROW($B78)-ROW($B$3))+2)</f>
        <v>-</v>
      </c>
    </row>
    <row r="79" spans="1:16" x14ac:dyDescent="0.25">
      <c r="A79" s="10" t="str">
        <f>INDEX('Обработка исходного'!B:B,ROW($B$3)+4*(ROW($B79)-ROW($B$3)))</f>
        <v>Сталь легированная</v>
      </c>
      <c r="B79" s="47" t="str">
        <f>INDEX('Обработка исходного'!D:D,ROW($B$3)+4*(ROW($B79)-ROW($B$3)))</f>
        <v>35Х</v>
      </c>
      <c r="C79" s="27" t="str">
        <f>IF(ISBLANK(INDEX('Обработка исходного'!E:E,ROW($B$3)+4*(ROW($B79)-ROW($B$3)))),"",INDEX('Обработка исходного'!E:E,ROW($B$3)+4*(ROW($B79)-ROW($B$3))))</f>
        <v>Поковки диаметром до 100 мм, КП440*</v>
      </c>
      <c r="D79" s="31">
        <f>INDEX('Обработка исходного'!G:G,ROW($B$3)+4*(ROW($B79)-ROW($B$3))+2)</f>
        <v>12</v>
      </c>
      <c r="E79" s="32">
        <f>INDEX('Обработка исходного'!H:H,ROW($B$3)+4*(ROW($B79)-ROW($B$3))+2)</f>
        <v>12</v>
      </c>
      <c r="F79" s="32">
        <f>INDEX('Обработка исходного'!I:I,ROW($B$3)+4*(ROW($B79)-ROW($B$3))+2)</f>
        <v>12</v>
      </c>
      <c r="G79" s="32">
        <f>INDEX('Обработка исходного'!J:J,ROW($B$3)+4*(ROW($B79)-ROW($B$3))+2)</f>
        <v>13</v>
      </c>
      <c r="H79" s="32">
        <f>INDEX('Обработка исходного'!K:K,ROW($B$3)+4*(ROW($B79)-ROW($B$3))+2)</f>
        <v>13</v>
      </c>
      <c r="I79" s="32">
        <f>INDEX('Обработка исходного'!L:L,ROW($B$3)+4*(ROW($B79)-ROW($B$3))+2)</f>
        <v>15</v>
      </c>
      <c r="J79" s="32">
        <f>INDEX('Обработка исходного'!M:M,ROW($B$3)+4*(ROW($B79)-ROW($B$3))+2)</f>
        <v>15</v>
      </c>
      <c r="K79" s="32">
        <f>INDEX('Обработка исходного'!N:N,ROW($B$3)+4*(ROW($B79)-ROW($B$3))+2)</f>
        <v>15</v>
      </c>
      <c r="L79" s="32">
        <f>INDEX('Обработка исходного'!O:O,ROW($B$3)+4*(ROW($B79)-ROW($B$3))+2)</f>
        <v>16</v>
      </c>
      <c r="M79" s="32">
        <f>INDEX('Обработка исходного'!P:P,ROW($B$3)+4*(ROW($B79)-ROW($B$3))+2)</f>
        <v>16</v>
      </c>
      <c r="N79" s="32">
        <f>INDEX('Обработка исходного'!Q:Q,ROW($B$3)+4*(ROW($B79)-ROW($B$3))+2)</f>
        <v>16</v>
      </c>
      <c r="O79" s="32" t="str">
        <f>INDEX('Обработка исходного'!R:R,ROW($B$3)+4*(ROW($B79)-ROW($B$3))+2)</f>
        <v>-</v>
      </c>
      <c r="P79" s="33" t="str">
        <f>INDEX('Обработка исходного'!S:S,ROW($B$3)+4*(ROW($B79)-ROW($B$3))+2)</f>
        <v>-</v>
      </c>
    </row>
    <row r="80" spans="1:16" x14ac:dyDescent="0.25">
      <c r="A80" s="10" t="str">
        <f>INDEX('Обработка исходного'!B:B,ROW($B$3)+4*(ROW($B80)-ROW($B$3)))</f>
        <v>Сталь легированная</v>
      </c>
      <c r="B80" s="47" t="str">
        <f>INDEX('Обработка исходного'!D:D,ROW($B$3)+4*(ROW($B80)-ROW($B$3)))</f>
        <v>35Х</v>
      </c>
      <c r="C80" s="27" t="str">
        <f>IF(ISBLANK(INDEX('Обработка исходного'!E:E,ROW($B$3)+4*(ROW($B80)-ROW($B$3)))),"",INDEX('Обработка исходного'!E:E,ROW($B$3)+4*(ROW($B80)-ROW($B$3))))</f>
        <v>Поковки диаметром до 50 мм, КП490*</v>
      </c>
      <c r="D80" s="31">
        <f>INDEX('Обработка исходного'!G:G,ROW($B$3)+4*(ROW($B80)-ROW($B$3))+2)</f>
        <v>12</v>
      </c>
      <c r="E80" s="32">
        <f>INDEX('Обработка исходного'!H:H,ROW($B$3)+4*(ROW($B80)-ROW($B$3))+2)</f>
        <v>12</v>
      </c>
      <c r="F80" s="32">
        <f>INDEX('Обработка исходного'!I:I,ROW($B$3)+4*(ROW($B80)-ROW($B$3))+2)</f>
        <v>12</v>
      </c>
      <c r="G80" s="32">
        <f>INDEX('Обработка исходного'!J:J,ROW($B$3)+4*(ROW($B80)-ROW($B$3))+2)</f>
        <v>13</v>
      </c>
      <c r="H80" s="32">
        <f>INDEX('Обработка исходного'!K:K,ROW($B$3)+4*(ROW($B80)-ROW($B$3))+2)</f>
        <v>13</v>
      </c>
      <c r="I80" s="32">
        <f>INDEX('Обработка исходного'!L:L,ROW($B$3)+4*(ROW($B80)-ROW($B$3))+2)</f>
        <v>15</v>
      </c>
      <c r="J80" s="32">
        <f>INDEX('Обработка исходного'!M:M,ROW($B$3)+4*(ROW($B80)-ROW($B$3))+2)</f>
        <v>15</v>
      </c>
      <c r="K80" s="32">
        <f>INDEX('Обработка исходного'!N:N,ROW($B$3)+4*(ROW($B80)-ROW($B$3))+2)</f>
        <v>15</v>
      </c>
      <c r="L80" s="32">
        <f>INDEX('Обработка исходного'!O:O,ROW($B$3)+4*(ROW($B80)-ROW($B$3))+2)</f>
        <v>16</v>
      </c>
      <c r="M80" s="32">
        <f>INDEX('Обработка исходного'!P:P,ROW($B$3)+4*(ROW($B80)-ROW($B$3))+2)</f>
        <v>16</v>
      </c>
      <c r="N80" s="32">
        <f>INDEX('Обработка исходного'!Q:Q,ROW($B$3)+4*(ROW($B80)-ROW($B$3))+2)</f>
        <v>16</v>
      </c>
      <c r="O80" s="32" t="str">
        <f>INDEX('Обработка исходного'!R:R,ROW($B$3)+4*(ROW($B80)-ROW($B$3))+2)</f>
        <v>-</v>
      </c>
      <c r="P80" s="33" t="str">
        <f>INDEX('Обработка исходного'!S:S,ROW($B$3)+4*(ROW($B80)-ROW($B$3))+2)</f>
        <v>-</v>
      </c>
    </row>
    <row r="81" spans="1:16" x14ac:dyDescent="0.25">
      <c r="A81" s="10" t="str">
        <f>INDEX('Обработка исходного'!B:B,ROW($B$3)+4*(ROW($B81)-ROW($B$3)))</f>
        <v>Сталь легированная</v>
      </c>
      <c r="B81" s="47" t="str">
        <f>INDEX('Обработка исходного'!D:D,ROW($B$3)+4*(ROW($B81)-ROW($B$3)))</f>
        <v>35Х</v>
      </c>
      <c r="C81" s="27" t="str">
        <f>IF(ISBLANK(INDEX('Обработка исходного'!E:E,ROW($B$3)+4*(ROW($B81)-ROW($B$3)))),"",INDEX('Обработка исходного'!E:E,ROW($B$3)+4*(ROW($B81)-ROW($B$3))))</f>
        <v>Поковки диаметром до 50 мм, КП540*</v>
      </c>
      <c r="D81" s="31">
        <f>INDEX('Обработка исходного'!G:G,ROW($B$3)+4*(ROW($B81)-ROW($B$3))+2)</f>
        <v>12</v>
      </c>
      <c r="E81" s="32">
        <f>INDEX('Обработка исходного'!H:H,ROW($B$3)+4*(ROW($B81)-ROW($B$3))+2)</f>
        <v>12</v>
      </c>
      <c r="F81" s="32">
        <f>INDEX('Обработка исходного'!I:I,ROW($B$3)+4*(ROW($B81)-ROW($B$3))+2)</f>
        <v>12</v>
      </c>
      <c r="G81" s="32">
        <f>INDEX('Обработка исходного'!J:J,ROW($B$3)+4*(ROW($B81)-ROW($B$3))+2)</f>
        <v>13</v>
      </c>
      <c r="H81" s="32">
        <f>INDEX('Обработка исходного'!K:K,ROW($B$3)+4*(ROW($B81)-ROW($B$3))+2)</f>
        <v>13</v>
      </c>
      <c r="I81" s="32">
        <f>INDEX('Обработка исходного'!L:L,ROW($B$3)+4*(ROW($B81)-ROW($B$3))+2)</f>
        <v>15</v>
      </c>
      <c r="J81" s="32">
        <f>INDEX('Обработка исходного'!M:M,ROW($B$3)+4*(ROW($B81)-ROW($B$3))+2)</f>
        <v>15</v>
      </c>
      <c r="K81" s="32">
        <f>INDEX('Обработка исходного'!N:N,ROW($B$3)+4*(ROW($B81)-ROW($B$3))+2)</f>
        <v>15</v>
      </c>
      <c r="L81" s="32">
        <f>INDEX('Обработка исходного'!O:O,ROW($B$3)+4*(ROW($B81)-ROW($B$3))+2)</f>
        <v>16</v>
      </c>
      <c r="M81" s="32">
        <f>INDEX('Обработка исходного'!P:P,ROW($B$3)+4*(ROW($B81)-ROW($B$3))+2)</f>
        <v>16</v>
      </c>
      <c r="N81" s="32">
        <f>INDEX('Обработка исходного'!Q:Q,ROW($B$3)+4*(ROW($B81)-ROW($B$3))+2)</f>
        <v>16</v>
      </c>
      <c r="O81" s="32" t="str">
        <f>INDEX('Обработка исходного'!R:R,ROW($B$3)+4*(ROW($B81)-ROW($B$3))+2)</f>
        <v>-</v>
      </c>
      <c r="P81" s="33" t="str">
        <f>INDEX('Обработка исходного'!S:S,ROW($B$3)+4*(ROW($B81)-ROW($B$3))+2)</f>
        <v>-</v>
      </c>
    </row>
    <row r="82" spans="1:16" ht="25.5" x14ac:dyDescent="0.25">
      <c r="A82" s="10" t="str">
        <f>INDEX('Обработка исходного'!B:B,ROW($B$3)+4*(ROW($B82)-ROW($B$3)))</f>
        <v>Сталь легированная</v>
      </c>
      <c r="B82" s="47" t="str">
        <f>INDEX('Обработка исходного'!D:D,ROW($B$3)+4*(ROW($B82)-ROW($B$3)))</f>
        <v>35Х</v>
      </c>
      <c r="C82" s="27" t="str">
        <f>IF(ISBLANK(INDEX('Обработка исходного'!E:E,ROW($B$3)+4*(ROW($B82)-ROW($B$3)))),"",INDEX('Обработка исходного'!E:E,ROW($B$3)+4*(ROW($B82)-ROW($B$3))))</f>
        <v>Заготовки крепежных деталей толщиной до 300 мм, КП590*</v>
      </c>
      <c r="D82" s="31">
        <f>INDEX('Обработка исходного'!G:G,ROW($B$3)+4*(ROW($B82)-ROW($B$3))+2)</f>
        <v>13</v>
      </c>
      <c r="E82" s="32">
        <f>INDEX('Обработка исходного'!H:H,ROW($B$3)+4*(ROW($B82)-ROW($B$3))+2)</f>
        <v>13</v>
      </c>
      <c r="F82" s="32">
        <f>INDEX('Обработка исходного'!I:I,ROW($B$3)+4*(ROW($B82)-ROW($B$3))+2)</f>
        <v>13</v>
      </c>
      <c r="G82" s="32">
        <f>INDEX('Обработка исходного'!J:J,ROW($B$3)+4*(ROW($B82)-ROW($B$3))+2)</f>
        <v>14</v>
      </c>
      <c r="H82" s="32">
        <f>INDEX('Обработка исходного'!K:K,ROW($B$3)+4*(ROW($B82)-ROW($B$3))+2)</f>
        <v>14</v>
      </c>
      <c r="I82" s="32">
        <f>INDEX('Обработка исходного'!L:L,ROW($B$3)+4*(ROW($B82)-ROW($B$3))+2)</f>
        <v>16</v>
      </c>
      <c r="J82" s="32">
        <f>INDEX('Обработка исходного'!M:M,ROW($B$3)+4*(ROW($B82)-ROW($B$3))+2)</f>
        <v>16</v>
      </c>
      <c r="K82" s="32">
        <f>INDEX('Обработка исходного'!N:N,ROW($B$3)+4*(ROW($B82)-ROW($B$3))+2)</f>
        <v>16</v>
      </c>
      <c r="L82" s="32">
        <f>INDEX('Обработка исходного'!O:O,ROW($B$3)+4*(ROW($B82)-ROW($B$3))+2)</f>
        <v>18</v>
      </c>
      <c r="M82" s="32">
        <f>INDEX('Обработка исходного'!P:P,ROW($B$3)+4*(ROW($B82)-ROW($B$3))+2)</f>
        <v>18</v>
      </c>
      <c r="N82" s="32">
        <f>INDEX('Обработка исходного'!Q:Q,ROW($B$3)+4*(ROW($B82)-ROW($B$3))+2)</f>
        <v>18</v>
      </c>
      <c r="O82" s="32" t="str">
        <f>INDEX('Обработка исходного'!R:R,ROW($B$3)+4*(ROW($B82)-ROW($B$3))+2)</f>
        <v>-</v>
      </c>
      <c r="P82" s="33" t="str">
        <f>INDEX('Обработка исходного'!S:S,ROW($B$3)+4*(ROW($B82)-ROW($B$3))+2)</f>
        <v>-</v>
      </c>
    </row>
    <row r="83" spans="1:16" x14ac:dyDescent="0.25">
      <c r="A83" s="10" t="str">
        <f>INDEX('Обработка исходного'!B:B,ROW($B$3)+4*(ROW($B83)-ROW($B$3)))</f>
        <v>Сталь легированная</v>
      </c>
      <c r="B83" s="47" t="str">
        <f>INDEX('Обработка исходного'!D:D,ROW($B$3)+4*(ROW($B83)-ROW($B$3)))</f>
        <v>40X</v>
      </c>
      <c r="C83" s="27" t="str">
        <f>IF(ISBLANK(INDEX('Обработка исходного'!E:E,ROW($B$3)+4*(ROW($B83)-ROW($B$3)))),"",INDEX('Обработка исходного'!E:E,ROW($B$3)+4*(ROW($B83)-ROW($B$3))))</f>
        <v>Прутки и полосы диаметром или толщиной до 80 мм</v>
      </c>
      <c r="D83" s="31">
        <f>INDEX('Обработка исходного'!G:G,ROW($B$3)+4*(ROW($B83)-ROW($B$3))+2)</f>
        <v>10</v>
      </c>
      <c r="E83" s="32">
        <f>INDEX('Обработка исходного'!H:H,ROW($B$3)+4*(ROW($B83)-ROW($B$3))+2)</f>
        <v>10</v>
      </c>
      <c r="F83" s="32">
        <f>INDEX('Обработка исходного'!I:I,ROW($B$3)+4*(ROW($B83)-ROW($B$3))+2)</f>
        <v>10</v>
      </c>
      <c r="G83" s="32">
        <f>INDEX('Обработка исходного'!J:J,ROW($B$3)+4*(ROW($B83)-ROW($B$3))+2)</f>
        <v>11</v>
      </c>
      <c r="H83" s="32">
        <f>INDEX('Обработка исходного'!K:K,ROW($B$3)+4*(ROW($B83)-ROW($B$3))+2)</f>
        <v>11</v>
      </c>
      <c r="I83" s="32">
        <f>INDEX('Обработка исходного'!L:L,ROW($B$3)+4*(ROW($B83)-ROW($B$3))+2)</f>
        <v>12</v>
      </c>
      <c r="J83" s="32">
        <f>INDEX('Обработка исходного'!M:M,ROW($B$3)+4*(ROW($B83)-ROW($B$3))+2)</f>
        <v>13</v>
      </c>
      <c r="K83" s="32">
        <f>INDEX('Обработка исходного'!N:N,ROW($B$3)+4*(ROW($B83)-ROW($B$3))+2)</f>
        <v>13</v>
      </c>
      <c r="L83" s="32">
        <f>INDEX('Обработка исходного'!O:O,ROW($B$3)+4*(ROW($B83)-ROW($B$3))+2)</f>
        <v>14</v>
      </c>
      <c r="M83" s="32">
        <f>INDEX('Обработка исходного'!P:P,ROW($B$3)+4*(ROW($B83)-ROW($B$3))+2)</f>
        <v>14</v>
      </c>
      <c r="N83" s="32">
        <f>INDEX('Обработка исходного'!Q:Q,ROW($B$3)+4*(ROW($B83)-ROW($B$3))+2)</f>
        <v>14</v>
      </c>
      <c r="O83" s="32" t="str">
        <f>INDEX('Обработка исходного'!R:R,ROW($B$3)+4*(ROW($B83)-ROW($B$3))+2)</f>
        <v>-</v>
      </c>
      <c r="P83" s="33" t="str">
        <f>INDEX('Обработка исходного'!S:S,ROW($B$3)+4*(ROW($B83)-ROW($B$3))+2)</f>
        <v>-</v>
      </c>
    </row>
    <row r="84" spans="1:16" ht="25.5" x14ac:dyDescent="0.25">
      <c r="A84" s="10" t="str">
        <f>INDEX('Обработка исходного'!B:B,ROW($B$3)+4*(ROW($B84)-ROW($B$3)))</f>
        <v>Сталь легированная</v>
      </c>
      <c r="B84" s="47" t="str">
        <f>INDEX('Обработка исходного'!D:D,ROW($B$3)+4*(ROW($B84)-ROW($B$3)))</f>
        <v>40X</v>
      </c>
      <c r="C84" s="27" t="str">
        <f>IF(ISBLANK(INDEX('Обработка исходного'!E:E,ROW($B$3)+4*(ROW($B84)-ROW($B$3)))),"",INDEX('Обработка исходного'!E:E,ROW($B$3)+4*(ROW($B84)-ROW($B$3))))</f>
        <v>Прутки и полосы диаметром или толщиной от 80 до 150 мм</v>
      </c>
      <c r="D84" s="31">
        <f>INDEX('Обработка исходного'!G:G,ROW($B$3)+4*(ROW($B84)-ROW($B$3))+2)</f>
        <v>8</v>
      </c>
      <c r="E84" s="32">
        <f>INDEX('Обработка исходного'!H:H,ROW($B$3)+4*(ROW($B84)-ROW($B$3))+2)</f>
        <v>8</v>
      </c>
      <c r="F84" s="32">
        <f>INDEX('Обработка исходного'!I:I,ROW($B$3)+4*(ROW($B84)-ROW($B$3))+2)</f>
        <v>8</v>
      </c>
      <c r="G84" s="32">
        <f>INDEX('Обработка исходного'!J:J,ROW($B$3)+4*(ROW($B84)-ROW($B$3))+2)</f>
        <v>9</v>
      </c>
      <c r="H84" s="32">
        <f>INDEX('Обработка исходного'!K:K,ROW($B$3)+4*(ROW($B84)-ROW($B$3))+2)</f>
        <v>9</v>
      </c>
      <c r="I84" s="32">
        <f>INDEX('Обработка исходного'!L:L,ROW($B$3)+4*(ROW($B84)-ROW($B$3))+2)</f>
        <v>10</v>
      </c>
      <c r="J84" s="32">
        <f>INDEX('Обработка исходного'!M:M,ROW($B$3)+4*(ROW($B84)-ROW($B$3))+2)</f>
        <v>10</v>
      </c>
      <c r="K84" s="32">
        <f>INDEX('Обработка исходного'!N:N,ROW($B$3)+4*(ROW($B84)-ROW($B$3))+2)</f>
        <v>10</v>
      </c>
      <c r="L84" s="32">
        <f>INDEX('Обработка исходного'!O:O,ROW($B$3)+4*(ROW($B84)-ROW($B$3))+2)</f>
        <v>11</v>
      </c>
      <c r="M84" s="32">
        <f>INDEX('Обработка исходного'!P:P,ROW($B$3)+4*(ROW($B84)-ROW($B$3))+2)</f>
        <v>11</v>
      </c>
      <c r="N84" s="32">
        <f>INDEX('Обработка исходного'!Q:Q,ROW($B$3)+4*(ROW($B84)-ROW($B$3))+2)</f>
        <v>11</v>
      </c>
      <c r="O84" s="32" t="str">
        <f>INDEX('Обработка исходного'!R:R,ROW($B$3)+4*(ROW($B84)-ROW($B$3))+2)</f>
        <v>-</v>
      </c>
      <c r="P84" s="33" t="str">
        <f>INDEX('Обработка исходного'!S:S,ROW($B$3)+4*(ROW($B84)-ROW($B$3))+2)</f>
        <v>-</v>
      </c>
    </row>
    <row r="85" spans="1:16" ht="25.5" x14ac:dyDescent="0.25">
      <c r="A85" s="10" t="str">
        <f>INDEX('Обработка исходного'!B:B,ROW($B$3)+4*(ROW($B85)-ROW($B$3)))</f>
        <v>Сталь легированная</v>
      </c>
      <c r="B85" s="47" t="str">
        <f>INDEX('Обработка исходного'!D:D,ROW($B$3)+4*(ROW($B85)-ROW($B$3)))</f>
        <v>40X</v>
      </c>
      <c r="C85" s="27" t="str">
        <f>IF(ISBLANK(INDEX('Обработка исходного'!E:E,ROW($B$3)+4*(ROW($B85)-ROW($B$3)))),"",INDEX('Обработка исходного'!E:E,ROW($B$3)+4*(ROW($B85)-ROW($B$3))))</f>
        <v>Прутки и полосы диаметром или толщиной от 150 до 250 мм</v>
      </c>
      <c r="D85" s="31">
        <f>INDEX('Обработка исходного'!G:G,ROW($B$3)+4*(ROW($B85)-ROW($B$3))+2)</f>
        <v>7</v>
      </c>
      <c r="E85" s="32">
        <f>INDEX('Обработка исходного'!H:H,ROW($B$3)+4*(ROW($B85)-ROW($B$3))+2)</f>
        <v>7</v>
      </c>
      <c r="F85" s="32">
        <f>INDEX('Обработка исходного'!I:I,ROW($B$3)+4*(ROW($B85)-ROW($B$3))+2)</f>
        <v>7</v>
      </c>
      <c r="G85" s="32">
        <f>INDEX('Обработка исходного'!J:J,ROW($B$3)+4*(ROW($B85)-ROW($B$3))+2)</f>
        <v>8</v>
      </c>
      <c r="H85" s="32">
        <f>INDEX('Обработка исходного'!K:K,ROW($B$3)+4*(ROW($B85)-ROW($B$3))+2)</f>
        <v>8</v>
      </c>
      <c r="I85" s="32">
        <f>INDEX('Обработка исходного'!L:L,ROW($B$3)+4*(ROW($B85)-ROW($B$3))+2)</f>
        <v>8</v>
      </c>
      <c r="J85" s="32">
        <f>INDEX('Обработка исходного'!M:M,ROW($B$3)+4*(ROW($B85)-ROW($B$3))+2)</f>
        <v>9</v>
      </c>
      <c r="K85" s="32">
        <f>INDEX('Обработка исходного'!N:N,ROW($B$3)+4*(ROW($B85)-ROW($B$3))+2)</f>
        <v>9</v>
      </c>
      <c r="L85" s="32">
        <f>INDEX('Обработка исходного'!O:O,ROW($B$3)+4*(ROW($B85)-ROW($B$3))+2)</f>
        <v>10</v>
      </c>
      <c r="M85" s="32">
        <f>INDEX('Обработка исходного'!P:P,ROW($B$3)+4*(ROW($B85)-ROW($B$3))+2)</f>
        <v>10</v>
      </c>
      <c r="N85" s="32">
        <f>INDEX('Обработка исходного'!Q:Q,ROW($B$3)+4*(ROW($B85)-ROW($B$3))+2)</f>
        <v>10</v>
      </c>
      <c r="O85" s="32" t="str">
        <f>INDEX('Обработка исходного'!R:R,ROW($B$3)+4*(ROW($B85)-ROW($B$3))+2)</f>
        <v>-</v>
      </c>
      <c r="P85" s="33" t="str">
        <f>INDEX('Обработка исходного'!S:S,ROW($B$3)+4*(ROW($B85)-ROW($B$3))+2)</f>
        <v>-</v>
      </c>
    </row>
    <row r="86" spans="1:16" ht="25.5" x14ac:dyDescent="0.25">
      <c r="A86" s="10" t="str">
        <f>INDEX('Обработка исходного'!B:B,ROW($B$3)+4*(ROW($B86)-ROW($B$3)))</f>
        <v>Сталь легированная</v>
      </c>
      <c r="B86" s="47" t="str">
        <f>INDEX('Обработка исходного'!D:D,ROW($B$3)+4*(ROW($B86)-ROW($B$3)))</f>
        <v>40X</v>
      </c>
      <c r="C86" s="27" t="str">
        <f>IF(ISBLANK(INDEX('Обработка исходного'!E:E,ROW($B$3)+4*(ROW($B86)-ROW($B$3)))),"",INDEX('Обработка исходного'!E:E,ROW($B$3)+4*(ROW($B86)-ROW($B$3))))</f>
        <v>Заготовки крепежных деталей диаметром до 300 мм, КП590*</v>
      </c>
      <c r="D86" s="31">
        <f>INDEX('Обработка исходного'!G:G,ROW($B$3)+4*(ROW($B86)-ROW($B$3))+2)</f>
        <v>13</v>
      </c>
      <c r="E86" s="32">
        <f>INDEX('Обработка исходного'!H:H,ROW($B$3)+4*(ROW($B86)-ROW($B$3))+2)</f>
        <v>13</v>
      </c>
      <c r="F86" s="32">
        <f>INDEX('Обработка исходного'!I:I,ROW($B$3)+4*(ROW($B86)-ROW($B$3))+2)</f>
        <v>13</v>
      </c>
      <c r="G86" s="32">
        <f>INDEX('Обработка исходного'!J:J,ROW($B$3)+4*(ROW($B86)-ROW($B$3))+2)</f>
        <v>14</v>
      </c>
      <c r="H86" s="32">
        <f>INDEX('Обработка исходного'!K:K,ROW($B$3)+4*(ROW($B86)-ROW($B$3))+2)</f>
        <v>14</v>
      </c>
      <c r="I86" s="32">
        <f>INDEX('Обработка исходного'!L:L,ROW($B$3)+4*(ROW($B86)-ROW($B$3))+2)</f>
        <v>15</v>
      </c>
      <c r="J86" s="32">
        <f>INDEX('Обработка исходного'!M:M,ROW($B$3)+4*(ROW($B86)-ROW($B$3))+2)</f>
        <v>16</v>
      </c>
      <c r="K86" s="32">
        <f>INDEX('Обработка исходного'!N:N,ROW($B$3)+4*(ROW($B86)-ROW($B$3))+2)</f>
        <v>16</v>
      </c>
      <c r="L86" s="32">
        <f>INDEX('Обработка исходного'!O:O,ROW($B$3)+4*(ROW($B86)-ROW($B$3))+2)</f>
        <v>17</v>
      </c>
      <c r="M86" s="32">
        <f>INDEX('Обработка исходного'!P:P,ROW($B$3)+4*(ROW($B86)-ROW($B$3))+2)</f>
        <v>17</v>
      </c>
      <c r="N86" s="32">
        <f>INDEX('Обработка исходного'!Q:Q,ROW($B$3)+4*(ROW($B86)-ROW($B$3))+2)</f>
        <v>17</v>
      </c>
      <c r="O86" s="32" t="str">
        <f>INDEX('Обработка исходного'!R:R,ROW($B$3)+4*(ROW($B86)-ROW($B$3))+2)</f>
        <v>-</v>
      </c>
      <c r="P86" s="33" t="str">
        <f>INDEX('Обработка исходного'!S:S,ROW($B$3)+4*(ROW($B86)-ROW($B$3))+2)</f>
        <v>-</v>
      </c>
    </row>
    <row r="87" spans="1:16" ht="25.5" x14ac:dyDescent="0.25">
      <c r="A87" s="10" t="str">
        <f>INDEX('Обработка исходного'!B:B,ROW($B$3)+4*(ROW($B87)-ROW($B$3)))</f>
        <v>Сталь легированная</v>
      </c>
      <c r="B87" s="47" t="str">
        <f>INDEX('Обработка исходного'!D:D,ROW($B$3)+4*(ROW($B87)-ROW($B$3)))</f>
        <v>40X</v>
      </c>
      <c r="C87" s="27" t="str">
        <f>IF(ISBLANK(INDEX('Обработка исходного'!E:E,ROW($B$3)+4*(ROW($B87)-ROW($B$3)))),"",INDEX('Обработка исходного'!E:E,ROW($B$3)+4*(ROW($B87)-ROW($B$3))))</f>
        <v>Поковки диаметром или толщиной от 500 до 800 мм, КП245*</v>
      </c>
      <c r="D87" s="31">
        <f>INDEX('Обработка исходного'!G:G,ROW($B$3)+4*(ROW($B87)-ROW($B$3))+2)</f>
        <v>15</v>
      </c>
      <c r="E87" s="32">
        <f>INDEX('Обработка исходного'!H:H,ROW($B$3)+4*(ROW($B87)-ROW($B$3))+2)</f>
        <v>15</v>
      </c>
      <c r="F87" s="32">
        <f>INDEX('Обработка исходного'!I:I,ROW($B$3)+4*(ROW($B87)-ROW($B$3))+2)</f>
        <v>15</v>
      </c>
      <c r="G87" s="32">
        <f>INDEX('Обработка исходного'!J:J,ROW($B$3)+4*(ROW($B87)-ROW($B$3))+2)</f>
        <v>16</v>
      </c>
      <c r="H87" s="32">
        <f>INDEX('Обработка исходного'!K:K,ROW($B$3)+4*(ROW($B87)-ROW($B$3))+2)</f>
        <v>16</v>
      </c>
      <c r="I87" s="32">
        <f>INDEX('Обработка исходного'!L:L,ROW($B$3)+4*(ROW($B87)-ROW($B$3))+2)</f>
        <v>18</v>
      </c>
      <c r="J87" s="32">
        <f>INDEX('Обработка исходного'!M:M,ROW($B$3)+4*(ROW($B87)-ROW($B$3))+2)</f>
        <v>19</v>
      </c>
      <c r="K87" s="32">
        <f>INDEX('Обработка исходного'!N:N,ROW($B$3)+4*(ROW($B87)-ROW($B$3))+2)</f>
        <v>19</v>
      </c>
      <c r="L87" s="32">
        <f>INDEX('Обработка исходного'!O:O,ROW($B$3)+4*(ROW($B87)-ROW($B$3))+2)</f>
        <v>20</v>
      </c>
      <c r="M87" s="32">
        <f>INDEX('Обработка исходного'!P:P,ROW($B$3)+4*(ROW($B87)-ROW($B$3))+2)</f>
        <v>20</v>
      </c>
      <c r="N87" s="32">
        <f>INDEX('Обработка исходного'!Q:Q,ROW($B$3)+4*(ROW($B87)-ROW($B$3))+2)</f>
        <v>20</v>
      </c>
      <c r="O87" s="32" t="str">
        <f>INDEX('Обработка исходного'!R:R,ROW($B$3)+4*(ROW($B87)-ROW($B$3))+2)</f>
        <v>-</v>
      </c>
      <c r="P87" s="33" t="str">
        <f>INDEX('Обработка исходного'!S:S,ROW($B$3)+4*(ROW($B87)-ROW($B$3))+2)</f>
        <v>-</v>
      </c>
    </row>
    <row r="88" spans="1:16" ht="25.5" x14ac:dyDescent="0.25">
      <c r="A88" s="10" t="str">
        <f>INDEX('Обработка исходного'!B:B,ROW($B$3)+4*(ROW($B88)-ROW($B$3)))</f>
        <v>Сталь легированная</v>
      </c>
      <c r="B88" s="47" t="str">
        <f>INDEX('Обработка исходного'!D:D,ROW($B$3)+4*(ROW($B88)-ROW($B$3)))</f>
        <v>40X</v>
      </c>
      <c r="C88" s="27" t="str">
        <f>IF(ISBLANK(INDEX('Обработка исходного'!E:E,ROW($B$3)+4*(ROW($B88)-ROW($B$3)))),"",INDEX('Обработка исходного'!E:E,ROW($B$3)+4*(ROW($B88)-ROW($B$3))))</f>
        <v>Поковки диаметром или толщиной от 300 до 800 мм, КП275*</v>
      </c>
      <c r="D88" s="31">
        <f>INDEX('Обработка исходного'!G:G,ROW($B$3)+4*(ROW($B88)-ROW($B$3))+2)</f>
        <v>12</v>
      </c>
      <c r="E88" s="32">
        <f>INDEX('Обработка исходного'!H:H,ROW($B$3)+4*(ROW($B88)-ROW($B$3))+2)</f>
        <v>12</v>
      </c>
      <c r="F88" s="32">
        <f>INDEX('Обработка исходного'!I:I,ROW($B$3)+4*(ROW($B88)-ROW($B$3))+2)</f>
        <v>12</v>
      </c>
      <c r="G88" s="32">
        <f>INDEX('Обработка исходного'!J:J,ROW($B$3)+4*(ROW($B88)-ROW($B$3))+2)</f>
        <v>13</v>
      </c>
      <c r="H88" s="32">
        <f>INDEX('Обработка исходного'!K:K,ROW($B$3)+4*(ROW($B88)-ROW($B$3))+2)</f>
        <v>13</v>
      </c>
      <c r="I88" s="32">
        <f>INDEX('Обработка исходного'!L:L,ROW($B$3)+4*(ROW($B88)-ROW($B$3))+2)</f>
        <v>14</v>
      </c>
      <c r="J88" s="32">
        <f>INDEX('Обработка исходного'!M:M,ROW($B$3)+4*(ROW($B88)-ROW($B$3))+2)</f>
        <v>15</v>
      </c>
      <c r="K88" s="32">
        <f>INDEX('Обработка исходного'!N:N,ROW($B$3)+4*(ROW($B88)-ROW($B$3))+2)</f>
        <v>15</v>
      </c>
      <c r="L88" s="32">
        <f>INDEX('Обработка исходного'!O:O,ROW($B$3)+4*(ROW($B88)-ROW($B$3))+2)</f>
        <v>16</v>
      </c>
      <c r="M88" s="32">
        <f>INDEX('Обработка исходного'!P:P,ROW($B$3)+4*(ROW($B88)-ROW($B$3))+2)</f>
        <v>16</v>
      </c>
      <c r="N88" s="32">
        <f>INDEX('Обработка исходного'!Q:Q,ROW($B$3)+4*(ROW($B88)-ROW($B$3))+2)</f>
        <v>16</v>
      </c>
      <c r="O88" s="32" t="str">
        <f>INDEX('Обработка исходного'!R:R,ROW($B$3)+4*(ROW($B88)-ROW($B$3))+2)</f>
        <v>-</v>
      </c>
      <c r="P88" s="33" t="str">
        <f>INDEX('Обработка исходного'!S:S,ROW($B$3)+4*(ROW($B88)-ROW($B$3))+2)</f>
        <v>-</v>
      </c>
    </row>
    <row r="89" spans="1:16" x14ac:dyDescent="0.25">
      <c r="A89" s="10" t="str">
        <f>INDEX('Обработка исходного'!B:B,ROW($B$3)+4*(ROW($B89)-ROW($B$3)))</f>
        <v>Сталь легированная</v>
      </c>
      <c r="B89" s="47" t="str">
        <f>INDEX('Обработка исходного'!D:D,ROW($B$3)+4*(ROW($B89)-ROW($B$3)))</f>
        <v>40X</v>
      </c>
      <c r="C89" s="27" t="str">
        <f>IF(ISBLANK(INDEX('Обработка исходного'!E:E,ROW($B$3)+4*(ROW($B89)-ROW($B$3)))),"",INDEX('Обработка исходного'!E:E,ROW($B$3)+4*(ROW($B89)-ROW($B$3))))</f>
        <v>Поковки диаметром или толщиной до 800 мм, КП315*</v>
      </c>
      <c r="D89" s="31">
        <f>INDEX('Обработка исходного'!G:G,ROW($B$3)+4*(ROW($B89)-ROW($B$3))+2)</f>
        <v>11</v>
      </c>
      <c r="E89" s="32">
        <f>INDEX('Обработка исходного'!H:H,ROW($B$3)+4*(ROW($B89)-ROW($B$3))+2)</f>
        <v>11</v>
      </c>
      <c r="F89" s="32">
        <f>INDEX('Обработка исходного'!I:I,ROW($B$3)+4*(ROW($B89)-ROW($B$3))+2)</f>
        <v>11</v>
      </c>
      <c r="G89" s="32">
        <f>INDEX('Обработка исходного'!J:J,ROW($B$3)+4*(ROW($B89)-ROW($B$3))+2)</f>
        <v>12</v>
      </c>
      <c r="H89" s="32">
        <f>INDEX('Обработка исходного'!K:K,ROW($B$3)+4*(ROW($B89)-ROW($B$3))+2)</f>
        <v>12</v>
      </c>
      <c r="I89" s="32">
        <f>INDEX('Обработка исходного'!L:L,ROW($B$3)+4*(ROW($B89)-ROW($B$3))+2)</f>
        <v>13</v>
      </c>
      <c r="J89" s="32">
        <f>INDEX('Обработка исходного'!M:M,ROW($B$3)+4*(ROW($B89)-ROW($B$3))+2)</f>
        <v>14</v>
      </c>
      <c r="K89" s="32">
        <f>INDEX('Обработка исходного'!N:N,ROW($B$3)+4*(ROW($B89)-ROW($B$3))+2)</f>
        <v>14</v>
      </c>
      <c r="L89" s="32">
        <f>INDEX('Обработка исходного'!O:O,ROW($B$3)+4*(ROW($B89)-ROW($B$3))+2)</f>
        <v>15</v>
      </c>
      <c r="M89" s="32">
        <f>INDEX('Обработка исходного'!P:P,ROW($B$3)+4*(ROW($B89)-ROW($B$3))+2)</f>
        <v>15</v>
      </c>
      <c r="N89" s="32">
        <f>INDEX('Обработка исходного'!Q:Q,ROW($B$3)+4*(ROW($B89)-ROW($B$3))+2)</f>
        <v>15</v>
      </c>
      <c r="O89" s="32" t="str">
        <f>INDEX('Обработка исходного'!R:R,ROW($B$3)+4*(ROW($B89)-ROW($B$3))+2)</f>
        <v>-</v>
      </c>
      <c r="P89" s="33" t="str">
        <f>INDEX('Обработка исходного'!S:S,ROW($B$3)+4*(ROW($B89)-ROW($B$3))+2)</f>
        <v>-</v>
      </c>
    </row>
    <row r="90" spans="1:16" x14ac:dyDescent="0.25">
      <c r="A90" s="10" t="str">
        <f>INDEX('Обработка исходного'!B:B,ROW($B$3)+4*(ROW($B90)-ROW($B$3)))</f>
        <v>Сталь легированная</v>
      </c>
      <c r="B90" s="47" t="str">
        <f>INDEX('Обработка исходного'!D:D,ROW($B$3)+4*(ROW($B90)-ROW($B$3)))</f>
        <v>40X</v>
      </c>
      <c r="C90" s="27" t="str">
        <f>IF(ISBLANK(INDEX('Обработка исходного'!E:E,ROW($B$3)+4*(ROW($B90)-ROW($B$3)))),"",INDEX('Обработка исходного'!E:E,ROW($B$3)+4*(ROW($B90)-ROW($B$3))))</f>
        <v>Поковки диаметром до 500 мм, КП345*</v>
      </c>
      <c r="D90" s="31">
        <f>INDEX('Обработка исходного'!G:G,ROW($B$3)+4*(ROW($B90)-ROW($B$3))+2)</f>
        <v>11</v>
      </c>
      <c r="E90" s="32">
        <f>INDEX('Обработка исходного'!H:H,ROW($B$3)+4*(ROW($B90)-ROW($B$3))+2)</f>
        <v>11</v>
      </c>
      <c r="F90" s="32">
        <f>INDEX('Обработка исходного'!I:I,ROW($B$3)+4*(ROW($B90)-ROW($B$3))+2)</f>
        <v>11</v>
      </c>
      <c r="G90" s="32">
        <f>INDEX('Обработка исходного'!J:J,ROW($B$3)+4*(ROW($B90)-ROW($B$3))+2)</f>
        <v>12</v>
      </c>
      <c r="H90" s="32">
        <f>INDEX('Обработка исходного'!K:K,ROW($B$3)+4*(ROW($B90)-ROW($B$3))+2)</f>
        <v>12</v>
      </c>
      <c r="I90" s="32">
        <f>INDEX('Обработка исходного'!L:L,ROW($B$3)+4*(ROW($B90)-ROW($B$3))+2)</f>
        <v>13</v>
      </c>
      <c r="J90" s="32">
        <f>INDEX('Обработка исходного'!M:M,ROW($B$3)+4*(ROW($B90)-ROW($B$3))+2)</f>
        <v>14</v>
      </c>
      <c r="K90" s="32">
        <f>INDEX('Обработка исходного'!N:N,ROW($B$3)+4*(ROW($B90)-ROW($B$3))+2)</f>
        <v>14</v>
      </c>
      <c r="L90" s="32">
        <f>INDEX('Обработка исходного'!O:O,ROW($B$3)+4*(ROW($B90)-ROW($B$3))+2)</f>
        <v>15</v>
      </c>
      <c r="M90" s="32">
        <f>INDEX('Обработка исходного'!P:P,ROW($B$3)+4*(ROW($B90)-ROW($B$3))+2)</f>
        <v>15</v>
      </c>
      <c r="N90" s="32">
        <f>INDEX('Обработка исходного'!Q:Q,ROW($B$3)+4*(ROW($B90)-ROW($B$3))+2)</f>
        <v>15</v>
      </c>
      <c r="O90" s="32" t="str">
        <f>INDEX('Обработка исходного'!R:R,ROW($B$3)+4*(ROW($B90)-ROW($B$3))+2)</f>
        <v>-</v>
      </c>
      <c r="P90" s="33" t="str">
        <f>INDEX('Обработка исходного'!S:S,ROW($B$3)+4*(ROW($B90)-ROW($B$3))+2)</f>
        <v>-</v>
      </c>
    </row>
    <row r="91" spans="1:16" x14ac:dyDescent="0.25">
      <c r="A91" s="10" t="str">
        <f>INDEX('Обработка исходного'!B:B,ROW($B$3)+4*(ROW($B91)-ROW($B$3)))</f>
        <v>Сталь легированная</v>
      </c>
      <c r="B91" s="47" t="str">
        <f>INDEX('Обработка исходного'!D:D,ROW($B$3)+4*(ROW($B91)-ROW($B$3)))</f>
        <v>40X</v>
      </c>
      <c r="C91" s="27" t="str">
        <f>IF(ISBLANK(INDEX('Обработка исходного'!E:E,ROW($B$3)+4*(ROW($B91)-ROW($B$3)))),"",INDEX('Обработка исходного'!E:E,ROW($B$3)+4*(ROW($B91)-ROW($B$3))))</f>
        <v>Поковки диаметром до 500 мм, КП395*</v>
      </c>
      <c r="D91" s="31">
        <f>INDEX('Обработка исходного'!G:G,ROW($B$3)+4*(ROW($B91)-ROW($B$3))+2)</f>
        <v>11</v>
      </c>
      <c r="E91" s="32">
        <f>INDEX('Обработка исходного'!H:H,ROW($B$3)+4*(ROW($B91)-ROW($B$3))+2)</f>
        <v>11</v>
      </c>
      <c r="F91" s="32">
        <f>INDEX('Обработка исходного'!I:I,ROW($B$3)+4*(ROW($B91)-ROW($B$3))+2)</f>
        <v>11</v>
      </c>
      <c r="G91" s="32">
        <f>INDEX('Обработка исходного'!J:J,ROW($B$3)+4*(ROW($B91)-ROW($B$3))+2)</f>
        <v>12</v>
      </c>
      <c r="H91" s="32">
        <f>INDEX('Обработка исходного'!K:K,ROW($B$3)+4*(ROW($B91)-ROW($B$3))+2)</f>
        <v>12</v>
      </c>
      <c r="I91" s="32">
        <f>INDEX('Обработка исходного'!L:L,ROW($B$3)+4*(ROW($B91)-ROW($B$3))+2)</f>
        <v>13</v>
      </c>
      <c r="J91" s="32">
        <f>INDEX('Обработка исходного'!M:M,ROW($B$3)+4*(ROW($B91)-ROW($B$3))+2)</f>
        <v>14</v>
      </c>
      <c r="K91" s="32">
        <f>INDEX('Обработка исходного'!N:N,ROW($B$3)+4*(ROW($B91)-ROW($B$3))+2)</f>
        <v>14</v>
      </c>
      <c r="L91" s="32">
        <f>INDEX('Обработка исходного'!O:O,ROW($B$3)+4*(ROW($B91)-ROW($B$3))+2)</f>
        <v>15</v>
      </c>
      <c r="M91" s="32">
        <f>INDEX('Обработка исходного'!P:P,ROW($B$3)+4*(ROW($B91)-ROW($B$3))+2)</f>
        <v>15</v>
      </c>
      <c r="N91" s="32">
        <f>INDEX('Обработка исходного'!Q:Q,ROW($B$3)+4*(ROW($B91)-ROW($B$3))+2)</f>
        <v>15</v>
      </c>
      <c r="O91" s="32" t="str">
        <f>INDEX('Обработка исходного'!R:R,ROW($B$3)+4*(ROW($B91)-ROW($B$3))+2)</f>
        <v>-</v>
      </c>
      <c r="P91" s="33" t="str">
        <f>INDEX('Обработка исходного'!S:S,ROW($B$3)+4*(ROW($B91)-ROW($B$3))+2)</f>
        <v>-</v>
      </c>
    </row>
    <row r="92" spans="1:16" x14ac:dyDescent="0.25">
      <c r="A92" s="10" t="str">
        <f>INDEX('Обработка исходного'!B:B,ROW($B$3)+4*(ROW($B92)-ROW($B$3)))</f>
        <v>Сталь легированная</v>
      </c>
      <c r="B92" s="47" t="str">
        <f>INDEX('Обработка исходного'!D:D,ROW($B$3)+4*(ROW($B92)-ROW($B$3)))</f>
        <v>40X</v>
      </c>
      <c r="C92" s="27" t="str">
        <f>IF(ISBLANK(INDEX('Обработка исходного'!E:E,ROW($B$3)+4*(ROW($B92)-ROW($B$3)))),"",INDEX('Обработка исходного'!E:E,ROW($B$3)+4*(ROW($B92)-ROW($B$3))))</f>
        <v>Поковки диаметром до 300 мм, КП440*</v>
      </c>
      <c r="D92" s="31">
        <f>INDEX('Обработка исходного'!G:G,ROW($B$3)+4*(ROW($B92)-ROW($B$3))+2)</f>
        <v>11</v>
      </c>
      <c r="E92" s="32">
        <f>INDEX('Обработка исходного'!H:H,ROW($B$3)+4*(ROW($B92)-ROW($B$3))+2)</f>
        <v>11</v>
      </c>
      <c r="F92" s="32">
        <f>INDEX('Обработка исходного'!I:I,ROW($B$3)+4*(ROW($B92)-ROW($B$3))+2)</f>
        <v>11</v>
      </c>
      <c r="G92" s="32">
        <f>INDEX('Обработка исходного'!J:J,ROW($B$3)+4*(ROW($B92)-ROW($B$3))+2)</f>
        <v>12</v>
      </c>
      <c r="H92" s="32">
        <f>INDEX('Обработка исходного'!K:K,ROW($B$3)+4*(ROW($B92)-ROW($B$3))+2)</f>
        <v>12</v>
      </c>
      <c r="I92" s="32">
        <f>INDEX('Обработка исходного'!L:L,ROW($B$3)+4*(ROW($B92)-ROW($B$3))+2)</f>
        <v>13</v>
      </c>
      <c r="J92" s="32">
        <f>INDEX('Обработка исходного'!M:M,ROW($B$3)+4*(ROW($B92)-ROW($B$3))+2)</f>
        <v>14</v>
      </c>
      <c r="K92" s="32">
        <f>INDEX('Обработка исходного'!N:N,ROW($B$3)+4*(ROW($B92)-ROW($B$3))+2)</f>
        <v>14</v>
      </c>
      <c r="L92" s="32">
        <f>INDEX('Обработка исходного'!O:O,ROW($B$3)+4*(ROW($B92)-ROW($B$3))+2)</f>
        <v>15</v>
      </c>
      <c r="M92" s="32">
        <f>INDEX('Обработка исходного'!P:P,ROW($B$3)+4*(ROW($B92)-ROW($B$3))+2)</f>
        <v>15</v>
      </c>
      <c r="N92" s="32">
        <f>INDEX('Обработка исходного'!Q:Q,ROW($B$3)+4*(ROW($B92)-ROW($B$3))+2)</f>
        <v>15</v>
      </c>
      <c r="O92" s="32" t="str">
        <f>INDEX('Обработка исходного'!R:R,ROW($B$3)+4*(ROW($B92)-ROW($B$3))+2)</f>
        <v>-</v>
      </c>
      <c r="P92" s="33" t="str">
        <f>INDEX('Обработка исходного'!S:S,ROW($B$3)+4*(ROW($B92)-ROW($B$3))+2)</f>
        <v>-</v>
      </c>
    </row>
    <row r="93" spans="1:16" x14ac:dyDescent="0.25">
      <c r="A93" s="10" t="str">
        <f>INDEX('Обработка исходного'!B:B,ROW($B$3)+4*(ROW($B93)-ROW($B$3)))</f>
        <v>Сталь легированная</v>
      </c>
      <c r="B93" s="47" t="str">
        <f>INDEX('Обработка исходного'!D:D,ROW($B$3)+4*(ROW($B93)-ROW($B$3)))</f>
        <v>40X</v>
      </c>
      <c r="C93" s="27" t="str">
        <f>IF(ISBLANK(INDEX('Обработка исходного'!E:E,ROW($B$3)+4*(ROW($B93)-ROW($B$3)))),"",INDEX('Обработка исходного'!E:E,ROW($B$3)+4*(ROW($B93)-ROW($B$3))))</f>
        <v>Поковки диаметром до 300 мм, КП490*</v>
      </c>
      <c r="D93" s="31">
        <f>INDEX('Обработка исходного'!G:G,ROW($B$3)+4*(ROW($B93)-ROW($B$3))+2)</f>
        <v>11</v>
      </c>
      <c r="E93" s="32">
        <f>INDEX('Обработка исходного'!H:H,ROW($B$3)+4*(ROW($B93)-ROW($B$3))+2)</f>
        <v>11</v>
      </c>
      <c r="F93" s="32">
        <f>INDEX('Обработка исходного'!I:I,ROW($B$3)+4*(ROW($B93)-ROW($B$3))+2)</f>
        <v>11</v>
      </c>
      <c r="G93" s="32">
        <f>INDEX('Обработка исходного'!J:J,ROW($B$3)+4*(ROW($B93)-ROW($B$3))+2)</f>
        <v>12</v>
      </c>
      <c r="H93" s="32">
        <f>INDEX('Обработка исходного'!K:K,ROW($B$3)+4*(ROW($B93)-ROW($B$3))+2)</f>
        <v>12</v>
      </c>
      <c r="I93" s="32">
        <f>INDEX('Обработка исходного'!L:L,ROW($B$3)+4*(ROW($B93)-ROW($B$3))+2)</f>
        <v>13</v>
      </c>
      <c r="J93" s="32">
        <f>INDEX('Обработка исходного'!M:M,ROW($B$3)+4*(ROW($B93)-ROW($B$3))+2)</f>
        <v>14</v>
      </c>
      <c r="K93" s="32">
        <f>INDEX('Обработка исходного'!N:N,ROW($B$3)+4*(ROW($B93)-ROW($B$3))+2)</f>
        <v>14</v>
      </c>
      <c r="L93" s="32">
        <f>INDEX('Обработка исходного'!O:O,ROW($B$3)+4*(ROW($B93)-ROW($B$3))+2)</f>
        <v>15</v>
      </c>
      <c r="M93" s="32">
        <f>INDEX('Обработка исходного'!P:P,ROW($B$3)+4*(ROW($B93)-ROW($B$3))+2)</f>
        <v>15</v>
      </c>
      <c r="N93" s="32">
        <f>INDEX('Обработка исходного'!Q:Q,ROW($B$3)+4*(ROW($B93)-ROW($B$3))+2)</f>
        <v>15</v>
      </c>
      <c r="O93" s="32" t="str">
        <f>INDEX('Обработка исходного'!R:R,ROW($B$3)+4*(ROW($B93)-ROW($B$3))+2)</f>
        <v>-</v>
      </c>
      <c r="P93" s="33" t="str">
        <f>INDEX('Обработка исходного'!S:S,ROW($B$3)+4*(ROW($B93)-ROW($B$3))+2)</f>
        <v>-</v>
      </c>
    </row>
    <row r="94" spans="1:16" x14ac:dyDescent="0.25">
      <c r="A94" s="10" t="str">
        <f>INDEX('Обработка исходного'!B:B,ROW($B$3)+4*(ROW($B94)-ROW($B$3)))</f>
        <v>Сталь легированная</v>
      </c>
      <c r="B94" s="47" t="str">
        <f>INDEX('Обработка исходного'!D:D,ROW($B$3)+4*(ROW($B94)-ROW($B$3)))</f>
        <v>40X</v>
      </c>
      <c r="C94" s="27" t="str">
        <f>IF(ISBLANK(INDEX('Обработка исходного'!E:E,ROW($B$3)+4*(ROW($B94)-ROW($B$3)))),"",INDEX('Обработка исходного'!E:E,ROW($B$3)+4*(ROW($B94)-ROW($B$3))))</f>
        <v>Поковки диаметром до 100 мм, КП540*</v>
      </c>
      <c r="D94" s="31">
        <f>INDEX('Обработка исходного'!G:G,ROW($B$3)+4*(ROW($B94)-ROW($B$3))+2)</f>
        <v>11</v>
      </c>
      <c r="E94" s="32">
        <f>INDEX('Обработка исходного'!H:H,ROW($B$3)+4*(ROW($B94)-ROW($B$3))+2)</f>
        <v>11</v>
      </c>
      <c r="F94" s="32">
        <f>INDEX('Обработка исходного'!I:I,ROW($B$3)+4*(ROW($B94)-ROW($B$3))+2)</f>
        <v>11</v>
      </c>
      <c r="G94" s="32">
        <f>INDEX('Обработка исходного'!J:J,ROW($B$3)+4*(ROW($B94)-ROW($B$3))+2)</f>
        <v>12</v>
      </c>
      <c r="H94" s="32">
        <f>INDEX('Обработка исходного'!K:K,ROW($B$3)+4*(ROW($B94)-ROW($B$3))+2)</f>
        <v>12</v>
      </c>
      <c r="I94" s="32">
        <f>INDEX('Обработка исходного'!L:L,ROW($B$3)+4*(ROW($B94)-ROW($B$3))+2)</f>
        <v>13</v>
      </c>
      <c r="J94" s="32">
        <f>INDEX('Обработка исходного'!M:M,ROW($B$3)+4*(ROW($B94)-ROW($B$3))+2)</f>
        <v>14</v>
      </c>
      <c r="K94" s="32">
        <f>INDEX('Обработка исходного'!N:N,ROW($B$3)+4*(ROW($B94)-ROW($B$3))+2)</f>
        <v>14</v>
      </c>
      <c r="L94" s="32">
        <f>INDEX('Обработка исходного'!O:O,ROW($B$3)+4*(ROW($B94)-ROW($B$3))+2)</f>
        <v>15</v>
      </c>
      <c r="M94" s="32">
        <f>INDEX('Обработка исходного'!P:P,ROW($B$3)+4*(ROW($B94)-ROW($B$3))+2)</f>
        <v>15</v>
      </c>
      <c r="N94" s="32">
        <f>INDEX('Обработка исходного'!Q:Q,ROW($B$3)+4*(ROW($B94)-ROW($B$3))+2)</f>
        <v>15</v>
      </c>
      <c r="O94" s="32" t="str">
        <f>INDEX('Обработка исходного'!R:R,ROW($B$3)+4*(ROW($B94)-ROW($B$3))+2)</f>
        <v>-</v>
      </c>
      <c r="P94" s="33" t="str">
        <f>INDEX('Обработка исходного'!S:S,ROW($B$3)+4*(ROW($B94)-ROW($B$3))+2)</f>
        <v>-</v>
      </c>
    </row>
    <row r="95" spans="1:16" x14ac:dyDescent="0.25">
      <c r="A95" s="10" t="str">
        <f>INDEX('Обработка исходного'!B:B,ROW($B$3)+4*(ROW($B95)-ROW($B$3)))</f>
        <v>Сталь легированная</v>
      </c>
      <c r="B95" s="47" t="str">
        <f>INDEX('Обработка исходного'!D:D,ROW($B$3)+4*(ROW($B95)-ROW($B$3)))</f>
        <v>45Х</v>
      </c>
      <c r="C95" s="27" t="str">
        <f>IF(ISBLANK(INDEX('Обработка исходного'!E:E,ROW($B$3)+4*(ROW($B95)-ROW($B$3)))),"",INDEX('Обработка исходного'!E:E,ROW($B$3)+4*(ROW($B95)-ROW($B$3))))</f>
        <v>Поковки диаметром до 100 мм, КП315*</v>
      </c>
      <c r="D95" s="31">
        <f>INDEX('Обработка исходного'!G:G,ROW($B$3)+4*(ROW($B95)-ROW($B$3))+2)</f>
        <v>17</v>
      </c>
      <c r="E95" s="32">
        <f>INDEX('Обработка исходного'!H:H,ROW($B$3)+4*(ROW($B95)-ROW($B$3))+2)</f>
        <v>17</v>
      </c>
      <c r="F95" s="32">
        <f>INDEX('Обработка исходного'!I:I,ROW($B$3)+4*(ROW($B95)-ROW($B$3))+2)</f>
        <v>17</v>
      </c>
      <c r="G95" s="32">
        <f>INDEX('Обработка исходного'!J:J,ROW($B$3)+4*(ROW($B95)-ROW($B$3))+2)</f>
        <v>19</v>
      </c>
      <c r="H95" s="32">
        <f>INDEX('Обработка исходного'!K:K,ROW($B$3)+4*(ROW($B95)-ROW($B$3))+2)</f>
        <v>19</v>
      </c>
      <c r="I95" s="32">
        <f>INDEX('Обработка исходного'!L:L,ROW($B$3)+4*(ROW($B95)-ROW($B$3))+2)</f>
        <v>20</v>
      </c>
      <c r="J95" s="32">
        <f>INDEX('Обработка исходного'!M:M,ROW($B$3)+4*(ROW($B95)-ROW($B$3))+2)</f>
        <v>22</v>
      </c>
      <c r="K95" s="32">
        <f>INDEX('Обработка исходного'!N:N,ROW($B$3)+4*(ROW($B95)-ROW($B$3))+2)</f>
        <v>22</v>
      </c>
      <c r="L95" s="32">
        <f>INDEX('Обработка исходного'!O:O,ROW($B$3)+4*(ROW($B95)-ROW($B$3))+2)</f>
        <v>23</v>
      </c>
      <c r="M95" s="32">
        <f>INDEX('Обработка исходного'!P:P,ROW($B$3)+4*(ROW($B95)-ROW($B$3))+2)</f>
        <v>23</v>
      </c>
      <c r="N95" s="32">
        <f>INDEX('Обработка исходного'!Q:Q,ROW($B$3)+4*(ROW($B95)-ROW($B$3))+2)</f>
        <v>23</v>
      </c>
      <c r="O95" s="32" t="str">
        <f>INDEX('Обработка исходного'!R:R,ROW($B$3)+4*(ROW($B95)-ROW($B$3))+2)</f>
        <v>-</v>
      </c>
      <c r="P95" s="33" t="str">
        <f>INDEX('Обработка исходного'!S:S,ROW($B$3)+4*(ROW($B95)-ROW($B$3))+2)</f>
        <v>-</v>
      </c>
    </row>
    <row r="96" spans="1:16" x14ac:dyDescent="0.25">
      <c r="A96" s="10" t="str">
        <f>INDEX('Обработка исходного'!B:B,ROW($B$3)+4*(ROW($B96)-ROW($B$3)))</f>
        <v>Сталь легированная</v>
      </c>
      <c r="B96" s="47" t="str">
        <f>INDEX('Обработка исходного'!D:D,ROW($B$3)+4*(ROW($B96)-ROW($B$3)))</f>
        <v>45Х</v>
      </c>
      <c r="C96" s="27" t="str">
        <f>IF(ISBLANK(INDEX('Обработка исходного'!E:E,ROW($B$3)+4*(ROW($B96)-ROW($B$3)))),"",INDEX('Обработка исходного'!E:E,ROW($B$3)+4*(ROW($B96)-ROW($B$3))))</f>
        <v>Поковки диаметром от 300 до 800 мм, КП315*</v>
      </c>
      <c r="D96" s="31">
        <f>INDEX('Обработка исходного'!G:G,ROW($B$3)+4*(ROW($B96)-ROW($B$3))+2)</f>
        <v>11</v>
      </c>
      <c r="E96" s="32">
        <f>INDEX('Обработка исходного'!H:H,ROW($B$3)+4*(ROW($B96)-ROW($B$3))+2)</f>
        <v>11</v>
      </c>
      <c r="F96" s="32">
        <f>INDEX('Обработка исходного'!I:I,ROW($B$3)+4*(ROW($B96)-ROW($B$3))+2)</f>
        <v>11</v>
      </c>
      <c r="G96" s="32">
        <f>INDEX('Обработка исходного'!J:J,ROW($B$3)+4*(ROW($B96)-ROW($B$3))+2)</f>
        <v>12</v>
      </c>
      <c r="H96" s="32">
        <f>INDEX('Обработка исходного'!K:K,ROW($B$3)+4*(ROW($B96)-ROW($B$3))+2)</f>
        <v>12</v>
      </c>
      <c r="I96" s="32">
        <f>INDEX('Обработка исходного'!L:L,ROW($B$3)+4*(ROW($B96)-ROW($B$3))+2)</f>
        <v>13</v>
      </c>
      <c r="J96" s="32">
        <f>INDEX('Обработка исходного'!M:M,ROW($B$3)+4*(ROW($B96)-ROW($B$3))+2)</f>
        <v>14</v>
      </c>
      <c r="K96" s="32">
        <f>INDEX('Обработка исходного'!N:N,ROW($B$3)+4*(ROW($B96)-ROW($B$3))+2)</f>
        <v>14</v>
      </c>
      <c r="L96" s="32">
        <f>INDEX('Обработка исходного'!O:O,ROW($B$3)+4*(ROW($B96)-ROW($B$3))+2)</f>
        <v>15</v>
      </c>
      <c r="M96" s="32">
        <f>INDEX('Обработка исходного'!P:P,ROW($B$3)+4*(ROW($B96)-ROW($B$3))+2)</f>
        <v>15</v>
      </c>
      <c r="N96" s="32">
        <f>INDEX('Обработка исходного'!Q:Q,ROW($B$3)+4*(ROW($B96)-ROW($B$3))+2)</f>
        <v>15</v>
      </c>
      <c r="O96" s="32" t="str">
        <f>INDEX('Обработка исходного'!R:R,ROW($B$3)+4*(ROW($B96)-ROW($B$3))+2)</f>
        <v>-</v>
      </c>
      <c r="P96" s="33" t="str">
        <f>INDEX('Обработка исходного'!S:S,ROW($B$3)+4*(ROW($B96)-ROW($B$3))+2)</f>
        <v>-</v>
      </c>
    </row>
    <row r="97" spans="1:16" x14ac:dyDescent="0.25">
      <c r="A97" s="10" t="str">
        <f>INDEX('Обработка исходного'!B:B,ROW($B$3)+4*(ROW($B97)-ROW($B$3)))</f>
        <v>Сталь легированная</v>
      </c>
      <c r="B97" s="47" t="str">
        <f>INDEX('Обработка исходного'!D:D,ROW($B$3)+4*(ROW($B97)-ROW($B$3)))</f>
        <v>45Х</v>
      </c>
      <c r="C97" s="27" t="str">
        <f>IF(ISBLANK(INDEX('Обработка исходного'!E:E,ROW($B$3)+4*(ROW($B97)-ROW($B$3)))),"",INDEX('Обработка исходного'!E:E,ROW($B$3)+4*(ROW($B97)-ROW($B$3))))</f>
        <v>Поковки диаметром до 800 мм, КП345*</v>
      </c>
      <c r="D97" s="31">
        <f>INDEX('Обработка исходного'!G:G,ROW($B$3)+4*(ROW($B97)-ROW($B$3))+2)</f>
        <v>11</v>
      </c>
      <c r="E97" s="32">
        <f>INDEX('Обработка исходного'!H:H,ROW($B$3)+4*(ROW($B97)-ROW($B$3))+2)</f>
        <v>11</v>
      </c>
      <c r="F97" s="32">
        <f>INDEX('Обработка исходного'!I:I,ROW($B$3)+4*(ROW($B97)-ROW($B$3))+2)</f>
        <v>11</v>
      </c>
      <c r="G97" s="32">
        <f>INDEX('Обработка исходного'!J:J,ROW($B$3)+4*(ROW($B97)-ROW($B$3))+2)</f>
        <v>12</v>
      </c>
      <c r="H97" s="32">
        <f>INDEX('Обработка исходного'!K:K,ROW($B$3)+4*(ROW($B97)-ROW($B$3))+2)</f>
        <v>12</v>
      </c>
      <c r="I97" s="32">
        <f>INDEX('Обработка исходного'!L:L,ROW($B$3)+4*(ROW($B97)-ROW($B$3))+2)</f>
        <v>13</v>
      </c>
      <c r="J97" s="32">
        <f>INDEX('Обработка исходного'!M:M,ROW($B$3)+4*(ROW($B97)-ROW($B$3))+2)</f>
        <v>14</v>
      </c>
      <c r="K97" s="32">
        <f>INDEX('Обработка исходного'!N:N,ROW($B$3)+4*(ROW($B97)-ROW($B$3))+2)</f>
        <v>14</v>
      </c>
      <c r="L97" s="32">
        <f>INDEX('Обработка исходного'!O:O,ROW($B$3)+4*(ROW($B97)-ROW($B$3))+2)</f>
        <v>15</v>
      </c>
      <c r="M97" s="32">
        <f>INDEX('Обработка исходного'!P:P,ROW($B$3)+4*(ROW($B97)-ROW($B$3))+2)</f>
        <v>15</v>
      </c>
      <c r="N97" s="32">
        <f>INDEX('Обработка исходного'!Q:Q,ROW($B$3)+4*(ROW($B97)-ROW($B$3))+2)</f>
        <v>15</v>
      </c>
      <c r="O97" s="32" t="str">
        <f>INDEX('Обработка исходного'!R:R,ROW($B$3)+4*(ROW($B97)-ROW($B$3))+2)</f>
        <v>-</v>
      </c>
      <c r="P97" s="33" t="str">
        <f>INDEX('Обработка исходного'!S:S,ROW($B$3)+4*(ROW($B97)-ROW($B$3))+2)</f>
        <v>-</v>
      </c>
    </row>
    <row r="98" spans="1:16" x14ac:dyDescent="0.25">
      <c r="A98" s="10" t="str">
        <f>INDEX('Обработка исходного'!B:B,ROW($B$3)+4*(ROW($B98)-ROW($B$3)))</f>
        <v>Сталь легированная</v>
      </c>
      <c r="B98" s="47" t="str">
        <f>INDEX('Обработка исходного'!D:D,ROW($B$3)+4*(ROW($B98)-ROW($B$3)))</f>
        <v>45Х</v>
      </c>
      <c r="C98" s="27" t="str">
        <f>IF(ISBLANK(INDEX('Обработка исходного'!E:E,ROW($B$3)+4*(ROW($B98)-ROW($B$3)))),"",INDEX('Обработка исходного'!E:E,ROW($B$3)+4*(ROW($B98)-ROW($B$3))))</f>
        <v>Поковки диаметром от 100 до 500 мм, КП395*</v>
      </c>
      <c r="D98" s="31">
        <f>INDEX('Обработка исходного'!G:G,ROW($B$3)+4*(ROW($B98)-ROW($B$3))+2)</f>
        <v>11</v>
      </c>
      <c r="E98" s="32">
        <f>INDEX('Обработка исходного'!H:H,ROW($B$3)+4*(ROW($B98)-ROW($B$3))+2)</f>
        <v>11</v>
      </c>
      <c r="F98" s="32">
        <f>INDEX('Обработка исходного'!I:I,ROW($B$3)+4*(ROW($B98)-ROW($B$3))+2)</f>
        <v>11</v>
      </c>
      <c r="G98" s="32">
        <f>INDEX('Обработка исходного'!J:J,ROW($B$3)+4*(ROW($B98)-ROW($B$3))+2)</f>
        <v>12</v>
      </c>
      <c r="H98" s="32">
        <f>INDEX('Обработка исходного'!K:K,ROW($B$3)+4*(ROW($B98)-ROW($B$3))+2)</f>
        <v>12</v>
      </c>
      <c r="I98" s="32">
        <f>INDEX('Обработка исходного'!L:L,ROW($B$3)+4*(ROW($B98)-ROW($B$3))+2)</f>
        <v>13</v>
      </c>
      <c r="J98" s="32">
        <f>INDEX('Обработка исходного'!M:M,ROW($B$3)+4*(ROW($B98)-ROW($B$3))+2)</f>
        <v>14</v>
      </c>
      <c r="K98" s="32">
        <f>INDEX('Обработка исходного'!N:N,ROW($B$3)+4*(ROW($B98)-ROW($B$3))+2)</f>
        <v>14</v>
      </c>
      <c r="L98" s="32">
        <f>INDEX('Обработка исходного'!O:O,ROW($B$3)+4*(ROW($B98)-ROW($B$3))+2)</f>
        <v>15</v>
      </c>
      <c r="M98" s="32">
        <f>INDEX('Обработка исходного'!P:P,ROW($B$3)+4*(ROW($B98)-ROW($B$3))+2)</f>
        <v>15</v>
      </c>
      <c r="N98" s="32">
        <f>INDEX('Обработка исходного'!Q:Q,ROW($B$3)+4*(ROW($B98)-ROW($B$3))+2)</f>
        <v>15</v>
      </c>
      <c r="O98" s="32" t="str">
        <f>INDEX('Обработка исходного'!R:R,ROW($B$3)+4*(ROW($B98)-ROW($B$3))+2)</f>
        <v>-</v>
      </c>
      <c r="P98" s="33" t="str">
        <f>INDEX('Обработка исходного'!S:S,ROW($B$3)+4*(ROW($B98)-ROW($B$3))+2)</f>
        <v>-</v>
      </c>
    </row>
    <row r="99" spans="1:16" x14ac:dyDescent="0.25">
      <c r="A99" s="10" t="str">
        <f>INDEX('Обработка исходного'!B:B,ROW($B$3)+4*(ROW($B99)-ROW($B$3)))</f>
        <v>Сталь легированная</v>
      </c>
      <c r="B99" s="47" t="str">
        <f>INDEX('Обработка исходного'!D:D,ROW($B$3)+4*(ROW($B99)-ROW($B$3)))</f>
        <v>45Х</v>
      </c>
      <c r="C99" s="27" t="str">
        <f>IF(ISBLANK(INDEX('Обработка исходного'!E:E,ROW($B$3)+4*(ROW($B99)-ROW($B$3)))),"",INDEX('Обработка исходного'!E:E,ROW($B$3)+4*(ROW($B99)-ROW($B$3))))</f>
        <v>Поковки диаметром от 100 до 500 мм, КП440*</v>
      </c>
      <c r="D99" s="31">
        <f>INDEX('Обработка исходного'!G:G,ROW($B$3)+4*(ROW($B99)-ROW($B$3))+2)</f>
        <v>11</v>
      </c>
      <c r="E99" s="32">
        <f>INDEX('Обработка исходного'!H:H,ROW($B$3)+4*(ROW($B99)-ROW($B$3))+2)</f>
        <v>11</v>
      </c>
      <c r="F99" s="32">
        <f>INDEX('Обработка исходного'!I:I,ROW($B$3)+4*(ROW($B99)-ROW($B$3))+2)</f>
        <v>11</v>
      </c>
      <c r="G99" s="32">
        <f>INDEX('Обработка исходного'!J:J,ROW($B$3)+4*(ROW($B99)-ROW($B$3))+2)</f>
        <v>12</v>
      </c>
      <c r="H99" s="32">
        <f>INDEX('Обработка исходного'!K:K,ROW($B$3)+4*(ROW($B99)-ROW($B$3))+2)</f>
        <v>12</v>
      </c>
      <c r="I99" s="32">
        <f>INDEX('Обработка исходного'!L:L,ROW($B$3)+4*(ROW($B99)-ROW($B$3))+2)</f>
        <v>13</v>
      </c>
      <c r="J99" s="32">
        <f>INDEX('Обработка исходного'!M:M,ROW($B$3)+4*(ROW($B99)-ROW($B$3))+2)</f>
        <v>14</v>
      </c>
      <c r="K99" s="32">
        <f>INDEX('Обработка исходного'!N:N,ROW($B$3)+4*(ROW($B99)-ROW($B$3))+2)</f>
        <v>14</v>
      </c>
      <c r="L99" s="32">
        <f>INDEX('Обработка исходного'!O:O,ROW($B$3)+4*(ROW($B99)-ROW($B$3))+2)</f>
        <v>15</v>
      </c>
      <c r="M99" s="32">
        <f>INDEX('Обработка исходного'!P:P,ROW($B$3)+4*(ROW($B99)-ROW($B$3))+2)</f>
        <v>15</v>
      </c>
      <c r="N99" s="32">
        <f>INDEX('Обработка исходного'!Q:Q,ROW($B$3)+4*(ROW($B99)-ROW($B$3))+2)</f>
        <v>15</v>
      </c>
      <c r="O99" s="32" t="str">
        <f>INDEX('Обработка исходного'!R:R,ROW($B$3)+4*(ROW($B99)-ROW($B$3))+2)</f>
        <v>-</v>
      </c>
      <c r="P99" s="33" t="str">
        <f>INDEX('Обработка исходного'!S:S,ROW($B$3)+4*(ROW($B99)-ROW($B$3))+2)</f>
        <v>-</v>
      </c>
    </row>
    <row r="100" spans="1:16" x14ac:dyDescent="0.25">
      <c r="A100" s="10" t="str">
        <f>INDEX('Обработка исходного'!B:B,ROW($B$3)+4*(ROW($B100)-ROW($B$3)))</f>
        <v>Сталь легированная</v>
      </c>
      <c r="B100" s="47" t="str">
        <f>INDEX('Обработка исходного'!D:D,ROW($B$3)+4*(ROW($B100)-ROW($B$3)))</f>
        <v>45Х</v>
      </c>
      <c r="C100" s="27" t="str">
        <f>IF(ISBLANK(INDEX('Обработка исходного'!E:E,ROW($B$3)+4*(ROW($B100)-ROW($B$3)))),"",INDEX('Обработка исходного'!E:E,ROW($B$3)+4*(ROW($B100)-ROW($B$3))))</f>
        <v>Поковки диаметром до 300 мм, КП490*</v>
      </c>
      <c r="D100" s="31">
        <f>INDEX('Обработка исходного'!G:G,ROW($B$3)+4*(ROW($B100)-ROW($B$3))+2)</f>
        <v>11</v>
      </c>
      <c r="E100" s="32">
        <f>INDEX('Обработка исходного'!H:H,ROW($B$3)+4*(ROW($B100)-ROW($B$3))+2)</f>
        <v>11</v>
      </c>
      <c r="F100" s="32">
        <f>INDEX('Обработка исходного'!I:I,ROW($B$3)+4*(ROW($B100)-ROW($B$3))+2)</f>
        <v>11</v>
      </c>
      <c r="G100" s="32">
        <f>INDEX('Обработка исходного'!J:J,ROW($B$3)+4*(ROW($B100)-ROW($B$3))+2)</f>
        <v>12</v>
      </c>
      <c r="H100" s="32">
        <f>INDEX('Обработка исходного'!K:K,ROW($B$3)+4*(ROW($B100)-ROW($B$3))+2)</f>
        <v>12</v>
      </c>
      <c r="I100" s="32">
        <f>INDEX('Обработка исходного'!L:L,ROW($B$3)+4*(ROW($B100)-ROW($B$3))+2)</f>
        <v>13</v>
      </c>
      <c r="J100" s="32">
        <f>INDEX('Обработка исходного'!M:M,ROW($B$3)+4*(ROW($B100)-ROW($B$3))+2)</f>
        <v>14</v>
      </c>
      <c r="K100" s="32">
        <f>INDEX('Обработка исходного'!N:N,ROW($B$3)+4*(ROW($B100)-ROW($B$3))+2)</f>
        <v>14</v>
      </c>
      <c r="L100" s="32">
        <f>INDEX('Обработка исходного'!O:O,ROW($B$3)+4*(ROW($B100)-ROW($B$3))+2)</f>
        <v>15</v>
      </c>
      <c r="M100" s="32">
        <f>INDEX('Обработка исходного'!P:P,ROW($B$3)+4*(ROW($B100)-ROW($B$3))+2)</f>
        <v>15</v>
      </c>
      <c r="N100" s="32">
        <f>INDEX('Обработка исходного'!Q:Q,ROW($B$3)+4*(ROW($B100)-ROW($B$3))+2)</f>
        <v>15</v>
      </c>
      <c r="O100" s="32" t="str">
        <f>INDEX('Обработка исходного'!R:R,ROW($B$3)+4*(ROW($B100)-ROW($B$3))+2)</f>
        <v>-</v>
      </c>
      <c r="P100" s="33" t="str">
        <f>INDEX('Обработка исходного'!S:S,ROW($B$3)+4*(ROW($B100)-ROW($B$3))+2)</f>
        <v>-</v>
      </c>
    </row>
    <row r="101" spans="1:16" x14ac:dyDescent="0.25">
      <c r="A101" s="10" t="str">
        <f>INDEX('Обработка исходного'!B:B,ROW($B$3)+4*(ROW($B101)-ROW($B$3)))</f>
        <v>Сталь легированная</v>
      </c>
      <c r="B101" s="47" t="str">
        <f>INDEX('Обработка исходного'!D:D,ROW($B$3)+4*(ROW($B101)-ROW($B$3)))</f>
        <v>45Х</v>
      </c>
      <c r="C101" s="27" t="str">
        <f>IF(ISBLANK(INDEX('Обработка исходного'!E:E,ROW($B$3)+4*(ROW($B101)-ROW($B$3)))),"",INDEX('Обработка исходного'!E:E,ROW($B$3)+4*(ROW($B101)-ROW($B$3))))</f>
        <v>Поковки диаметром от 100 до 300 мм, КП540*</v>
      </c>
      <c r="D101" s="31">
        <f>INDEX('Обработка исходного'!G:G,ROW($B$3)+4*(ROW($B101)-ROW($B$3))+2)</f>
        <v>11</v>
      </c>
      <c r="E101" s="32">
        <f>INDEX('Обработка исходного'!H:H,ROW($B$3)+4*(ROW($B101)-ROW($B$3))+2)</f>
        <v>11</v>
      </c>
      <c r="F101" s="32">
        <f>INDEX('Обработка исходного'!I:I,ROW($B$3)+4*(ROW($B101)-ROW($B$3))+2)</f>
        <v>11</v>
      </c>
      <c r="G101" s="32">
        <f>INDEX('Обработка исходного'!J:J,ROW($B$3)+4*(ROW($B101)-ROW($B$3))+2)</f>
        <v>12</v>
      </c>
      <c r="H101" s="32">
        <f>INDEX('Обработка исходного'!K:K,ROW($B$3)+4*(ROW($B101)-ROW($B$3))+2)</f>
        <v>12</v>
      </c>
      <c r="I101" s="32">
        <f>INDEX('Обработка исходного'!L:L,ROW($B$3)+4*(ROW($B101)-ROW($B$3))+2)</f>
        <v>13</v>
      </c>
      <c r="J101" s="32">
        <f>INDEX('Обработка исходного'!M:M,ROW($B$3)+4*(ROW($B101)-ROW($B$3))+2)</f>
        <v>14</v>
      </c>
      <c r="K101" s="32">
        <f>INDEX('Обработка исходного'!N:N,ROW($B$3)+4*(ROW($B101)-ROW($B$3))+2)</f>
        <v>14</v>
      </c>
      <c r="L101" s="32">
        <f>INDEX('Обработка исходного'!O:O,ROW($B$3)+4*(ROW($B101)-ROW($B$3))+2)</f>
        <v>15</v>
      </c>
      <c r="M101" s="32">
        <f>INDEX('Обработка исходного'!P:P,ROW($B$3)+4*(ROW($B101)-ROW($B$3))+2)</f>
        <v>15</v>
      </c>
      <c r="N101" s="32">
        <f>INDEX('Обработка исходного'!Q:Q,ROW($B$3)+4*(ROW($B101)-ROW($B$3))+2)</f>
        <v>15</v>
      </c>
      <c r="O101" s="32" t="str">
        <f>INDEX('Обработка исходного'!R:R,ROW($B$3)+4*(ROW($B101)-ROW($B$3))+2)</f>
        <v>-</v>
      </c>
      <c r="P101" s="33" t="str">
        <f>INDEX('Обработка исходного'!S:S,ROW($B$3)+4*(ROW($B101)-ROW($B$3))+2)</f>
        <v>-</v>
      </c>
    </row>
    <row r="102" spans="1:16" x14ac:dyDescent="0.25">
      <c r="A102" s="10" t="str">
        <f>INDEX('Обработка исходного'!B:B,ROW($B$3)+4*(ROW($B102)-ROW($B$3)))</f>
        <v>Сталь легированная</v>
      </c>
      <c r="B102" s="47" t="str">
        <f>INDEX('Обработка исходного'!D:D,ROW($B$3)+4*(ROW($B102)-ROW($B$3)))</f>
        <v>45Х</v>
      </c>
      <c r="C102" s="27" t="str">
        <f>IF(ISBLANK(INDEX('Обработка исходного'!E:E,ROW($B$3)+4*(ROW($B102)-ROW($B$3)))),"",INDEX('Обработка исходного'!E:E,ROW($B$3)+4*(ROW($B102)-ROW($B$3))))</f>
        <v>Поковки диаметром до 100 мм, КП590*</v>
      </c>
      <c r="D102" s="31">
        <f>INDEX('Обработка исходного'!G:G,ROW($B$3)+4*(ROW($B102)-ROW($B$3))+2)</f>
        <v>11</v>
      </c>
      <c r="E102" s="32">
        <f>INDEX('Обработка исходного'!H:H,ROW($B$3)+4*(ROW($B102)-ROW($B$3))+2)</f>
        <v>11</v>
      </c>
      <c r="F102" s="32">
        <f>INDEX('Обработка исходного'!I:I,ROW($B$3)+4*(ROW($B102)-ROW($B$3))+2)</f>
        <v>11</v>
      </c>
      <c r="G102" s="32">
        <f>INDEX('Обработка исходного'!J:J,ROW($B$3)+4*(ROW($B102)-ROW($B$3))+2)</f>
        <v>12</v>
      </c>
      <c r="H102" s="32">
        <f>INDEX('Обработка исходного'!K:K,ROW($B$3)+4*(ROW($B102)-ROW($B$3))+2)</f>
        <v>12</v>
      </c>
      <c r="I102" s="32">
        <f>INDEX('Обработка исходного'!L:L,ROW($B$3)+4*(ROW($B102)-ROW($B$3))+2)</f>
        <v>13</v>
      </c>
      <c r="J102" s="32">
        <f>INDEX('Обработка исходного'!M:M,ROW($B$3)+4*(ROW($B102)-ROW($B$3))+2)</f>
        <v>14</v>
      </c>
      <c r="K102" s="32">
        <f>INDEX('Обработка исходного'!N:N,ROW($B$3)+4*(ROW($B102)-ROW($B$3))+2)</f>
        <v>14</v>
      </c>
      <c r="L102" s="32">
        <f>INDEX('Обработка исходного'!O:O,ROW($B$3)+4*(ROW($B102)-ROW($B$3))+2)</f>
        <v>15</v>
      </c>
      <c r="M102" s="32">
        <f>INDEX('Обработка исходного'!P:P,ROW($B$3)+4*(ROW($B102)-ROW($B$3))+2)</f>
        <v>15</v>
      </c>
      <c r="N102" s="32">
        <f>INDEX('Обработка исходного'!Q:Q,ROW($B$3)+4*(ROW($B102)-ROW($B$3))+2)</f>
        <v>15</v>
      </c>
      <c r="O102" s="32" t="str">
        <f>INDEX('Обработка исходного'!R:R,ROW($B$3)+4*(ROW($B102)-ROW($B$3))+2)</f>
        <v>-</v>
      </c>
      <c r="P102" s="33" t="str">
        <f>INDEX('Обработка исходного'!S:S,ROW($B$3)+4*(ROW($B102)-ROW($B$3))+2)</f>
        <v>-</v>
      </c>
    </row>
    <row r="103" spans="1:16" x14ac:dyDescent="0.25">
      <c r="A103" s="10" t="str">
        <f>INDEX('Обработка исходного'!B:B,ROW($B$3)+4*(ROW($B103)-ROW($B$3)))</f>
        <v>Сталь легированная</v>
      </c>
      <c r="B103" s="47" t="str">
        <f>INDEX('Обработка исходного'!D:D,ROW($B$3)+4*(ROW($B103)-ROW($B$3)))</f>
        <v>45Х</v>
      </c>
      <c r="C103" s="27" t="str">
        <f>IF(ISBLANK(INDEX('Обработка исходного'!E:E,ROW($B$3)+4*(ROW($B103)-ROW($B$3)))),"",INDEX('Обработка исходного'!E:E,ROW($B$3)+4*(ROW($B103)-ROW($B$3))))</f>
        <v>Поковки диаметром до 100 мм, КП640*</v>
      </c>
      <c r="D103" s="31">
        <f>INDEX('Обработка исходного'!G:G,ROW($B$3)+4*(ROW($B103)-ROW($B$3))+2)</f>
        <v>11</v>
      </c>
      <c r="E103" s="32">
        <f>INDEX('Обработка исходного'!H:H,ROW($B$3)+4*(ROW($B103)-ROW($B$3))+2)</f>
        <v>11</v>
      </c>
      <c r="F103" s="32">
        <f>INDEX('Обработка исходного'!I:I,ROW($B$3)+4*(ROW($B103)-ROW($B$3))+2)</f>
        <v>11</v>
      </c>
      <c r="G103" s="32">
        <f>INDEX('Обработка исходного'!J:J,ROW($B$3)+4*(ROW($B103)-ROW($B$3))+2)</f>
        <v>12</v>
      </c>
      <c r="H103" s="32">
        <f>INDEX('Обработка исходного'!K:K,ROW($B$3)+4*(ROW($B103)-ROW($B$3))+2)</f>
        <v>12</v>
      </c>
      <c r="I103" s="32">
        <f>INDEX('Обработка исходного'!L:L,ROW($B$3)+4*(ROW($B103)-ROW($B$3))+2)</f>
        <v>13</v>
      </c>
      <c r="J103" s="32">
        <f>INDEX('Обработка исходного'!M:M,ROW($B$3)+4*(ROW($B103)-ROW($B$3))+2)</f>
        <v>14</v>
      </c>
      <c r="K103" s="32">
        <f>INDEX('Обработка исходного'!N:N,ROW($B$3)+4*(ROW($B103)-ROW($B$3))+2)</f>
        <v>14</v>
      </c>
      <c r="L103" s="32">
        <f>INDEX('Обработка исходного'!O:O,ROW($B$3)+4*(ROW($B103)-ROW($B$3))+2)</f>
        <v>15</v>
      </c>
      <c r="M103" s="32">
        <f>INDEX('Обработка исходного'!P:P,ROW($B$3)+4*(ROW($B103)-ROW($B$3))+2)</f>
        <v>15</v>
      </c>
      <c r="N103" s="32">
        <f>INDEX('Обработка исходного'!Q:Q,ROW($B$3)+4*(ROW($B103)-ROW($B$3))+2)</f>
        <v>15</v>
      </c>
      <c r="O103" s="32" t="str">
        <f>INDEX('Обработка исходного'!R:R,ROW($B$3)+4*(ROW($B103)-ROW($B$3))+2)</f>
        <v>-</v>
      </c>
      <c r="P103" s="33" t="str">
        <f>INDEX('Обработка исходного'!S:S,ROW($B$3)+4*(ROW($B103)-ROW($B$3))+2)</f>
        <v>-</v>
      </c>
    </row>
    <row r="104" spans="1:16" x14ac:dyDescent="0.25">
      <c r="A104" s="10" t="str">
        <f>INDEX('Обработка исходного'!B:B,ROW($B$3)+4*(ROW($B104)-ROW($B$3)))</f>
        <v>Сталь легированная</v>
      </c>
      <c r="B104" s="47" t="str">
        <f>INDEX('Обработка исходного'!D:D,ROW($B$3)+4*(ROW($B104)-ROW($B$3)))</f>
        <v>45Х</v>
      </c>
      <c r="C104" s="27" t="str">
        <f>IF(ISBLANK(INDEX('Обработка исходного'!E:E,ROW($B$3)+4*(ROW($B104)-ROW($B$3)))),"",INDEX('Обработка исходного'!E:E,ROW($B$3)+4*(ROW($B104)-ROW($B$3))))</f>
        <v>Прутки и полосы диаметром или толщиной до 80 мм</v>
      </c>
      <c r="D104" s="31">
        <f>INDEX('Обработка исходного'!G:G,ROW($B$3)+4*(ROW($B104)-ROW($B$3))+2)</f>
        <v>9</v>
      </c>
      <c r="E104" s="32">
        <f>INDEX('Обработка исходного'!H:H,ROW($B$3)+4*(ROW($B104)-ROW($B$3))+2)</f>
        <v>9</v>
      </c>
      <c r="F104" s="32">
        <f>INDEX('Обработка исходного'!I:I,ROW($B$3)+4*(ROW($B104)-ROW($B$3))+2)</f>
        <v>9</v>
      </c>
      <c r="G104" s="32">
        <f>INDEX('Обработка исходного'!J:J,ROW($B$3)+4*(ROW($B104)-ROW($B$3))+2)</f>
        <v>10</v>
      </c>
      <c r="H104" s="32">
        <f>INDEX('Обработка исходного'!K:K,ROW($B$3)+4*(ROW($B104)-ROW($B$3))+2)</f>
        <v>10</v>
      </c>
      <c r="I104" s="32">
        <f>INDEX('Обработка исходного'!L:L,ROW($B$3)+4*(ROW($B104)-ROW($B$3))+2)</f>
        <v>11</v>
      </c>
      <c r="J104" s="32">
        <f>INDEX('Обработка исходного'!M:M,ROW($B$3)+4*(ROW($B104)-ROW($B$3))+2)</f>
        <v>12</v>
      </c>
      <c r="K104" s="32">
        <f>INDEX('Обработка исходного'!N:N,ROW($B$3)+4*(ROW($B104)-ROW($B$3))+2)</f>
        <v>12</v>
      </c>
      <c r="L104" s="32">
        <f>INDEX('Обработка исходного'!O:O,ROW($B$3)+4*(ROW($B104)-ROW($B$3))+2)</f>
        <v>12</v>
      </c>
      <c r="M104" s="32">
        <f>INDEX('Обработка исходного'!P:P,ROW($B$3)+4*(ROW($B104)-ROW($B$3))+2)</f>
        <v>12</v>
      </c>
      <c r="N104" s="32">
        <f>INDEX('Обработка исходного'!Q:Q,ROW($B$3)+4*(ROW($B104)-ROW($B$3))+2)</f>
        <v>12</v>
      </c>
      <c r="O104" s="32" t="str">
        <f>INDEX('Обработка исходного'!R:R,ROW($B$3)+4*(ROW($B104)-ROW($B$3))+2)</f>
        <v>-</v>
      </c>
      <c r="P104" s="33" t="str">
        <f>INDEX('Обработка исходного'!S:S,ROW($B$3)+4*(ROW($B104)-ROW($B$3))+2)</f>
        <v>-</v>
      </c>
    </row>
    <row r="105" spans="1:16" ht="25.5" x14ac:dyDescent="0.25">
      <c r="A105" s="10" t="str">
        <f>INDEX('Обработка исходного'!B:B,ROW($B$3)+4*(ROW($B105)-ROW($B$3)))</f>
        <v>Сталь легированная</v>
      </c>
      <c r="B105" s="47" t="str">
        <f>INDEX('Обработка исходного'!D:D,ROW($B$3)+4*(ROW($B105)-ROW($B$3)))</f>
        <v>45Х</v>
      </c>
      <c r="C105" s="27" t="str">
        <f>IF(ISBLANK(INDEX('Обработка исходного'!E:E,ROW($B$3)+4*(ROW($B105)-ROW($B$3)))),"",INDEX('Обработка исходного'!E:E,ROW($B$3)+4*(ROW($B105)-ROW($B$3))))</f>
        <v>Прутки и полосы диаметром или толщиной от 80 до 150 мм</v>
      </c>
      <c r="D105" s="31">
        <f>INDEX('Обработка исходного'!G:G,ROW($B$3)+4*(ROW($B105)-ROW($B$3))+2)</f>
        <v>7</v>
      </c>
      <c r="E105" s="32">
        <f>INDEX('Обработка исходного'!H:H,ROW($B$3)+4*(ROW($B105)-ROW($B$3))+2)</f>
        <v>7</v>
      </c>
      <c r="F105" s="32">
        <f>INDEX('Обработка исходного'!I:I,ROW($B$3)+4*(ROW($B105)-ROW($B$3))+2)</f>
        <v>7</v>
      </c>
      <c r="G105" s="32">
        <f>INDEX('Обработка исходного'!J:J,ROW($B$3)+4*(ROW($B105)-ROW($B$3))+2)</f>
        <v>8</v>
      </c>
      <c r="H105" s="32">
        <f>INDEX('Обработка исходного'!K:K,ROW($B$3)+4*(ROW($B105)-ROW($B$3))+2)</f>
        <v>8</v>
      </c>
      <c r="I105" s="32">
        <f>INDEX('Обработка исходного'!L:L,ROW($B$3)+4*(ROW($B105)-ROW($B$3))+2)</f>
        <v>9</v>
      </c>
      <c r="J105" s="32">
        <f>INDEX('Обработка исходного'!M:M,ROW($B$3)+4*(ROW($B105)-ROW($B$3))+2)</f>
        <v>9</v>
      </c>
      <c r="K105" s="32">
        <f>INDEX('Обработка исходного'!N:N,ROW($B$3)+4*(ROW($B105)-ROW($B$3))+2)</f>
        <v>9</v>
      </c>
      <c r="L105" s="32">
        <f>INDEX('Обработка исходного'!O:O,ROW($B$3)+4*(ROW($B105)-ROW($B$3))+2)</f>
        <v>9</v>
      </c>
      <c r="M105" s="32">
        <f>INDEX('Обработка исходного'!P:P,ROW($B$3)+4*(ROW($B105)-ROW($B$3))+2)</f>
        <v>9</v>
      </c>
      <c r="N105" s="32">
        <f>INDEX('Обработка исходного'!Q:Q,ROW($B$3)+4*(ROW($B105)-ROW($B$3))+2)</f>
        <v>9</v>
      </c>
      <c r="O105" s="32" t="str">
        <f>INDEX('Обработка исходного'!R:R,ROW($B$3)+4*(ROW($B105)-ROW($B$3))+2)</f>
        <v>-</v>
      </c>
      <c r="P105" s="33" t="str">
        <f>INDEX('Обработка исходного'!S:S,ROW($B$3)+4*(ROW($B105)-ROW($B$3))+2)</f>
        <v>-</v>
      </c>
    </row>
    <row r="106" spans="1:16" ht="25.5" x14ac:dyDescent="0.25">
      <c r="A106" s="10" t="str">
        <f>INDEX('Обработка исходного'!B:B,ROW($B$3)+4*(ROW($B106)-ROW($B$3)))</f>
        <v>Сталь легированная</v>
      </c>
      <c r="B106" s="47" t="str">
        <f>INDEX('Обработка исходного'!D:D,ROW($B$3)+4*(ROW($B106)-ROW($B$3)))</f>
        <v>45Х</v>
      </c>
      <c r="C106" s="27" t="str">
        <f>IF(ISBLANK(INDEX('Обработка исходного'!E:E,ROW($B$3)+4*(ROW($B106)-ROW($B$3)))),"",INDEX('Обработка исходного'!E:E,ROW($B$3)+4*(ROW($B106)-ROW($B$3))))</f>
        <v>Прутки и полосы диаметром или толщиной от 150 до 250 мм</v>
      </c>
      <c r="D106" s="31">
        <f>INDEX('Обработка исходного'!G:G,ROW($B$3)+4*(ROW($B106)-ROW($B$3))+2)</f>
        <v>6</v>
      </c>
      <c r="E106" s="32">
        <f>INDEX('Обработка исходного'!H:H,ROW($B$3)+4*(ROW($B106)-ROW($B$3))+2)</f>
        <v>6</v>
      </c>
      <c r="F106" s="32">
        <f>INDEX('Обработка исходного'!I:I,ROW($B$3)+4*(ROW($B106)-ROW($B$3))+2)</f>
        <v>6</v>
      </c>
      <c r="G106" s="32">
        <f>INDEX('Обработка исходного'!J:J,ROW($B$3)+4*(ROW($B106)-ROW($B$3))+2)</f>
        <v>7</v>
      </c>
      <c r="H106" s="32">
        <f>INDEX('Обработка исходного'!K:K,ROW($B$3)+4*(ROW($B106)-ROW($B$3))+2)</f>
        <v>7</v>
      </c>
      <c r="I106" s="32">
        <f>INDEX('Обработка исходного'!L:L,ROW($B$3)+4*(ROW($B106)-ROW($B$3))+2)</f>
        <v>7</v>
      </c>
      <c r="J106" s="32">
        <f>INDEX('Обработка исходного'!M:M,ROW($B$3)+4*(ROW($B106)-ROW($B$3))+2)</f>
        <v>8</v>
      </c>
      <c r="K106" s="32">
        <f>INDEX('Обработка исходного'!N:N,ROW($B$3)+4*(ROW($B106)-ROW($B$3))+2)</f>
        <v>8</v>
      </c>
      <c r="L106" s="32">
        <f>INDEX('Обработка исходного'!O:O,ROW($B$3)+4*(ROW($B106)-ROW($B$3))+2)</f>
        <v>8</v>
      </c>
      <c r="M106" s="32">
        <f>INDEX('Обработка исходного'!P:P,ROW($B$3)+4*(ROW($B106)-ROW($B$3))+2)</f>
        <v>8</v>
      </c>
      <c r="N106" s="32">
        <f>INDEX('Обработка исходного'!Q:Q,ROW($B$3)+4*(ROW($B106)-ROW($B$3))+2)</f>
        <v>8</v>
      </c>
      <c r="O106" s="32" t="str">
        <f>INDEX('Обработка исходного'!R:R,ROW($B$3)+4*(ROW($B106)-ROW($B$3))+2)</f>
        <v>-</v>
      </c>
      <c r="P106" s="33" t="str">
        <f>INDEX('Обработка исходного'!S:S,ROW($B$3)+4*(ROW($B106)-ROW($B$3))+2)</f>
        <v>-</v>
      </c>
    </row>
    <row r="107" spans="1:16" x14ac:dyDescent="0.25">
      <c r="A107" s="10" t="str">
        <f>INDEX('Обработка исходного'!B:B,ROW($B$3)+4*(ROW($B107)-ROW($B$3)))</f>
        <v>Сталь легированная</v>
      </c>
      <c r="B107" s="47" t="str">
        <f>INDEX('Обработка исходного'!D:D,ROW($B$3)+4*(ROW($B107)-ROW($B$3)))</f>
        <v>12ХМ</v>
      </c>
      <c r="C107" s="27" t="str">
        <f>IF(ISBLANK(INDEX('Обработка исходного'!E:E,ROW($B$3)+4*(ROW($B107)-ROW($B$3)))),"",INDEX('Обработка исходного'!E:E,ROW($B$3)+4*(ROW($B107)-ROW($B$3))))</f>
        <v>Листы толщиной от 4 до 6 мм</v>
      </c>
      <c r="D107" s="31">
        <f>INDEX('Обработка исходного'!G:G,ROW($B$3)+4*(ROW($B107)-ROW($B$3))+2)</f>
        <v>22</v>
      </c>
      <c r="E107" s="32">
        <f>INDEX('Обработка исходного'!H:H,ROW($B$3)+4*(ROW($B107)-ROW($B$3))+2)</f>
        <v>21</v>
      </c>
      <c r="F107" s="32">
        <f>INDEX('Обработка исходного'!I:I,ROW($B$3)+4*(ROW($B107)-ROW($B$3))+2)</f>
        <v>21</v>
      </c>
      <c r="G107" s="32">
        <f>INDEX('Обработка исходного'!J:J,ROW($B$3)+4*(ROW($B107)-ROW($B$3))+2)</f>
        <v>19</v>
      </c>
      <c r="H107" s="32">
        <f>INDEX('Обработка исходного'!K:K,ROW($B$3)+4*(ROW($B107)-ROW($B$3))+2)</f>
        <v>18</v>
      </c>
      <c r="I107" s="32">
        <f>INDEX('Обработка исходного'!L:L,ROW($B$3)+4*(ROW($B107)-ROW($B$3))+2)</f>
        <v>16</v>
      </c>
      <c r="J107" s="32">
        <f>INDEX('Обработка исходного'!M:M,ROW($B$3)+4*(ROW($B107)-ROW($B$3))+2)</f>
        <v>14</v>
      </c>
      <c r="K107" s="32">
        <f>INDEX('Обработка исходного'!N:N,ROW($B$3)+4*(ROW($B107)-ROW($B$3))+2)</f>
        <v>14</v>
      </c>
      <c r="L107" s="32">
        <f>INDEX('Обработка исходного'!O:O,ROW($B$3)+4*(ROW($B107)-ROW($B$3))+2)</f>
        <v>14</v>
      </c>
      <c r="M107" s="32">
        <f>INDEX('Обработка исходного'!P:P,ROW($B$3)+4*(ROW($B107)-ROW($B$3))+2)</f>
        <v>14</v>
      </c>
      <c r="N107" s="32">
        <f>INDEX('Обработка исходного'!Q:Q,ROW($B$3)+4*(ROW($B107)-ROW($B$3))+2)</f>
        <v>14</v>
      </c>
      <c r="O107" s="32" t="str">
        <f>INDEX('Обработка исходного'!R:R,ROW($B$3)+4*(ROW($B107)-ROW($B$3))+2)</f>
        <v>-</v>
      </c>
      <c r="P107" s="33" t="str">
        <f>INDEX('Обработка исходного'!S:S,ROW($B$3)+4*(ROW($B107)-ROW($B$3))+2)</f>
        <v>-</v>
      </c>
    </row>
    <row r="108" spans="1:16" x14ac:dyDescent="0.25">
      <c r="A108" s="10" t="str">
        <f>INDEX('Обработка исходного'!B:B,ROW($B$3)+4*(ROW($B108)-ROW($B$3)))</f>
        <v>Сталь легированная</v>
      </c>
      <c r="B108" s="47" t="str">
        <f>INDEX('Обработка исходного'!D:D,ROW($B$3)+4*(ROW($B108)-ROW($B$3)))</f>
        <v>12ХМ</v>
      </c>
      <c r="C108" s="27" t="str">
        <f>IF(ISBLANK(INDEX('Обработка исходного'!E:E,ROW($B$3)+4*(ROW($B108)-ROW($B$3)))),"",INDEX('Обработка исходного'!E:E,ROW($B$3)+4*(ROW($B108)-ROW($B$3))))</f>
        <v>Листы толщиной от 60 до 130 мм</v>
      </c>
      <c r="D108" s="31">
        <f>INDEX('Обработка исходного'!G:G,ROW($B$3)+4*(ROW($B108)-ROW($B$3))+2)</f>
        <v>18</v>
      </c>
      <c r="E108" s="32">
        <f>INDEX('Обработка исходного'!H:H,ROW($B$3)+4*(ROW($B108)-ROW($B$3))+2)</f>
        <v>17</v>
      </c>
      <c r="F108" s="32">
        <f>INDEX('Обработка исходного'!I:I,ROW($B$3)+4*(ROW($B108)-ROW($B$3))+2)</f>
        <v>17</v>
      </c>
      <c r="G108" s="32">
        <f>INDEX('Обработка исходного'!J:J,ROW($B$3)+4*(ROW($B108)-ROW($B$3))+2)</f>
        <v>15</v>
      </c>
      <c r="H108" s="32">
        <f>INDEX('Обработка исходного'!K:K,ROW($B$3)+4*(ROW($B108)-ROW($B$3))+2)</f>
        <v>15</v>
      </c>
      <c r="I108" s="32">
        <f>INDEX('Обработка исходного'!L:L,ROW($B$3)+4*(ROW($B108)-ROW($B$3))+2)</f>
        <v>13</v>
      </c>
      <c r="J108" s="32">
        <f>INDEX('Обработка исходного'!M:M,ROW($B$3)+4*(ROW($B108)-ROW($B$3))+2)</f>
        <v>11</v>
      </c>
      <c r="K108" s="32">
        <f>INDEX('Обработка исходного'!N:N,ROW($B$3)+4*(ROW($B108)-ROW($B$3))+2)</f>
        <v>11</v>
      </c>
      <c r="L108" s="32">
        <f>INDEX('Обработка исходного'!O:O,ROW($B$3)+4*(ROW($B108)-ROW($B$3))+2)</f>
        <v>11</v>
      </c>
      <c r="M108" s="32">
        <f>INDEX('Обработка исходного'!P:P,ROW($B$3)+4*(ROW($B108)-ROW($B$3))+2)</f>
        <v>11</v>
      </c>
      <c r="N108" s="32">
        <f>INDEX('Обработка исходного'!Q:Q,ROW($B$3)+4*(ROW($B108)-ROW($B$3))+2)</f>
        <v>11</v>
      </c>
      <c r="O108" s="32" t="str">
        <f>INDEX('Обработка исходного'!R:R,ROW($B$3)+4*(ROW($B108)-ROW($B$3))+2)</f>
        <v>-</v>
      </c>
      <c r="P108" s="33" t="str">
        <f>INDEX('Обработка исходного'!S:S,ROW($B$3)+4*(ROW($B108)-ROW($B$3))+2)</f>
        <v>-</v>
      </c>
    </row>
    <row r="109" spans="1:16" ht="38.25" x14ac:dyDescent="0.25">
      <c r="A109" s="10" t="str">
        <f>INDEX('Обработка исходного'!B:B,ROW($B$3)+4*(ROW($B109)-ROW($B$3)))</f>
        <v>Сталь легированная</v>
      </c>
      <c r="B109" s="47" t="str">
        <f>INDEX('Обработка исходного'!D:D,ROW($B$3)+4*(ROW($B109)-ROW($B$3)))</f>
        <v>15ХМ</v>
      </c>
      <c r="C109" s="27" t="str">
        <f>IF(ISBLANK(INDEX('Обработка исходного'!E:E,ROW($B$3)+4*(ROW($B109)-ROW($B$3)))),"",INDEX('Обработка исходного'!E:E,ROW($B$3)+4*(ROW($B109)-ROW($B$3))))</f>
        <v>Трубы бесшовные горячекатаные наружным диаметром от 10 до 465 мм с толщиной стенки от 2 до 32 мм</v>
      </c>
      <c r="D109" s="31">
        <f>INDEX('Обработка исходного'!G:G,ROW($B$3)+4*(ROW($B109)-ROW($B$3))+2)</f>
        <v>20</v>
      </c>
      <c r="E109" s="32">
        <f>INDEX('Обработка исходного'!H:H,ROW($B$3)+4*(ROW($B109)-ROW($B$3))+2)</f>
        <v>20</v>
      </c>
      <c r="F109" s="32">
        <f>INDEX('Обработка исходного'!I:I,ROW($B$3)+4*(ROW($B109)-ROW($B$3))+2)</f>
        <v>20</v>
      </c>
      <c r="G109" s="32">
        <f>INDEX('Обработка исходного'!J:J,ROW($B$3)+4*(ROW($B109)-ROW($B$3))+2)</f>
        <v>20</v>
      </c>
      <c r="H109" s="32">
        <f>INDEX('Обработка исходного'!K:K,ROW($B$3)+4*(ROW($B109)-ROW($B$3))+2)</f>
        <v>20</v>
      </c>
      <c r="I109" s="32">
        <f>INDEX('Обработка исходного'!L:L,ROW($B$3)+4*(ROW($B109)-ROW($B$3))+2)</f>
        <v>19</v>
      </c>
      <c r="J109" s="32">
        <f>INDEX('Обработка исходного'!M:M,ROW($B$3)+4*(ROW($B109)-ROW($B$3))+2)</f>
        <v>19</v>
      </c>
      <c r="K109" s="32">
        <f>INDEX('Обработка исходного'!N:N,ROW($B$3)+4*(ROW($B109)-ROW($B$3))+2)</f>
        <v>18</v>
      </c>
      <c r="L109" s="32">
        <f>INDEX('Обработка исходного'!O:O,ROW($B$3)+4*(ROW($B109)-ROW($B$3))+2)</f>
        <v>18</v>
      </c>
      <c r="M109" s="32">
        <f>INDEX('Обработка исходного'!P:P,ROW($B$3)+4*(ROW($B109)-ROW($B$3))+2)</f>
        <v>17</v>
      </c>
      <c r="N109" s="32">
        <f>INDEX('Обработка исходного'!Q:Q,ROW($B$3)+4*(ROW($B109)-ROW($B$3))+2)</f>
        <v>16</v>
      </c>
      <c r="O109" s="32" t="str">
        <f>INDEX('Обработка исходного'!R:R,ROW($B$3)+4*(ROW($B109)-ROW($B$3))+2)</f>
        <v>-</v>
      </c>
      <c r="P109" s="33" t="str">
        <f>INDEX('Обработка исходного'!S:S,ROW($B$3)+4*(ROW($B109)-ROW($B$3))+2)</f>
        <v>-</v>
      </c>
    </row>
    <row r="110" spans="1:16" ht="25.5" x14ac:dyDescent="0.25">
      <c r="A110" s="10" t="str">
        <f>INDEX('Обработка исходного'!B:B,ROW($B$3)+4*(ROW($B110)-ROW($B$3)))</f>
        <v>Сталь легированная</v>
      </c>
      <c r="B110" s="47" t="str">
        <f>INDEX('Обработка исходного'!D:D,ROW($B$3)+4*(ROW($B110)-ROW($B$3)))</f>
        <v>15ХМ</v>
      </c>
      <c r="C110" s="27" t="str">
        <f>IF(ISBLANK(INDEX('Обработка исходного'!E:E,ROW($B$3)+4*(ROW($B110)-ROW($B$3)))),"",INDEX('Обработка исходного'!E:E,ROW($B$3)+4*(ROW($B110)-ROW($B$3))))</f>
        <v>Поковки толщиной или диаметром от 100 до 300 мм, КП195*</v>
      </c>
      <c r="D110" s="31">
        <f>INDEX('Обработка исходного'!G:G,ROW($B$3)+4*(ROW($B110)-ROW($B$3))+2)</f>
        <v>23</v>
      </c>
      <c r="E110" s="32">
        <f>INDEX('Обработка исходного'!H:H,ROW($B$3)+4*(ROW($B110)-ROW($B$3))+2)</f>
        <v>23</v>
      </c>
      <c r="F110" s="32">
        <f>INDEX('Обработка исходного'!I:I,ROW($B$3)+4*(ROW($B110)-ROW($B$3))+2)</f>
        <v>23</v>
      </c>
      <c r="G110" s="32">
        <f>INDEX('Обработка исходного'!J:J,ROW($B$3)+4*(ROW($B110)-ROW($B$3))+2)</f>
        <v>23</v>
      </c>
      <c r="H110" s="32">
        <f>INDEX('Обработка исходного'!K:K,ROW($B$3)+4*(ROW($B110)-ROW($B$3))+2)</f>
        <v>23</v>
      </c>
      <c r="I110" s="32">
        <f>INDEX('Обработка исходного'!L:L,ROW($B$3)+4*(ROW($B110)-ROW($B$3))+2)</f>
        <v>22</v>
      </c>
      <c r="J110" s="32">
        <f>INDEX('Обработка исходного'!M:M,ROW($B$3)+4*(ROW($B110)-ROW($B$3))+2)</f>
        <v>22</v>
      </c>
      <c r="K110" s="32">
        <f>INDEX('Обработка исходного'!N:N,ROW($B$3)+4*(ROW($B110)-ROW($B$3))+2)</f>
        <v>21</v>
      </c>
      <c r="L110" s="32">
        <f>INDEX('Обработка исходного'!O:O,ROW($B$3)+4*(ROW($B110)-ROW($B$3))+2)</f>
        <v>21</v>
      </c>
      <c r="M110" s="32">
        <f>INDEX('Обработка исходного'!P:P,ROW($B$3)+4*(ROW($B110)-ROW($B$3))+2)</f>
        <v>20</v>
      </c>
      <c r="N110" s="32">
        <f>INDEX('Обработка исходного'!Q:Q,ROW($B$3)+4*(ROW($B110)-ROW($B$3))+2)</f>
        <v>18</v>
      </c>
      <c r="O110" s="32" t="str">
        <f>INDEX('Обработка исходного'!R:R,ROW($B$3)+4*(ROW($B110)-ROW($B$3))+2)</f>
        <v>-</v>
      </c>
      <c r="P110" s="33" t="str">
        <f>INDEX('Обработка исходного'!S:S,ROW($B$3)+4*(ROW($B110)-ROW($B$3))+2)</f>
        <v>-</v>
      </c>
    </row>
    <row r="111" spans="1:16" ht="25.5" x14ac:dyDescent="0.25">
      <c r="A111" s="10" t="str">
        <f>INDEX('Обработка исходного'!B:B,ROW($B$3)+4*(ROW($B111)-ROW($B$3)))</f>
        <v>Сталь легированная</v>
      </c>
      <c r="B111" s="47" t="str">
        <f>INDEX('Обработка исходного'!D:D,ROW($B$3)+4*(ROW($B111)-ROW($B$3)))</f>
        <v>15ХМ</v>
      </c>
      <c r="C111" s="27" t="str">
        <f>IF(ISBLANK(INDEX('Обработка исходного'!E:E,ROW($B$3)+4*(ROW($B111)-ROW($B$3)))),"",INDEX('Обработка исходного'!E:E,ROW($B$3)+4*(ROW($B111)-ROW($B$3))))</f>
        <v>Поковки толщиной или диаметром от 100 до 300 мм, КП215*</v>
      </c>
      <c r="D111" s="31">
        <f>INDEX('Обработка исходного'!G:G,ROW($B$3)+4*(ROW($B111)-ROW($B$3))+2)</f>
        <v>20</v>
      </c>
      <c r="E111" s="32">
        <f>INDEX('Обработка исходного'!H:H,ROW($B$3)+4*(ROW($B111)-ROW($B$3))+2)</f>
        <v>20</v>
      </c>
      <c r="F111" s="32">
        <f>INDEX('Обработка исходного'!I:I,ROW($B$3)+4*(ROW($B111)-ROW($B$3))+2)</f>
        <v>20</v>
      </c>
      <c r="G111" s="32">
        <f>INDEX('Обработка исходного'!J:J,ROW($B$3)+4*(ROW($B111)-ROW($B$3))+2)</f>
        <v>20</v>
      </c>
      <c r="H111" s="32">
        <f>INDEX('Обработка исходного'!K:K,ROW($B$3)+4*(ROW($B111)-ROW($B$3))+2)</f>
        <v>20</v>
      </c>
      <c r="I111" s="32">
        <f>INDEX('Обработка исходного'!L:L,ROW($B$3)+4*(ROW($B111)-ROW($B$3))+2)</f>
        <v>19</v>
      </c>
      <c r="J111" s="32">
        <f>INDEX('Обработка исходного'!M:M,ROW($B$3)+4*(ROW($B111)-ROW($B$3))+2)</f>
        <v>19</v>
      </c>
      <c r="K111" s="32">
        <f>INDEX('Обработка исходного'!N:N,ROW($B$3)+4*(ROW($B111)-ROW($B$3))+2)</f>
        <v>18</v>
      </c>
      <c r="L111" s="32">
        <f>INDEX('Обработка исходного'!O:O,ROW($B$3)+4*(ROW($B111)-ROW($B$3))+2)</f>
        <v>18</v>
      </c>
      <c r="M111" s="32">
        <f>INDEX('Обработка исходного'!P:P,ROW($B$3)+4*(ROW($B111)-ROW($B$3))+2)</f>
        <v>17</v>
      </c>
      <c r="N111" s="32">
        <f>INDEX('Обработка исходного'!Q:Q,ROW($B$3)+4*(ROW($B111)-ROW($B$3))+2)</f>
        <v>16</v>
      </c>
      <c r="O111" s="32" t="str">
        <f>INDEX('Обработка исходного'!R:R,ROW($B$3)+4*(ROW($B111)-ROW($B$3))+2)</f>
        <v>-</v>
      </c>
      <c r="P111" s="33" t="str">
        <f>INDEX('Обработка исходного'!S:S,ROW($B$3)+4*(ROW($B111)-ROW($B$3))+2)</f>
        <v>-</v>
      </c>
    </row>
    <row r="112" spans="1:16" x14ac:dyDescent="0.25">
      <c r="A112" s="10" t="str">
        <f>INDEX('Обработка исходного'!B:B,ROW($B$3)+4*(ROW($B112)-ROW($B$3)))</f>
        <v>Сталь легированная</v>
      </c>
      <c r="B112" s="47" t="str">
        <f>INDEX('Обработка исходного'!D:D,ROW($B$3)+4*(ROW($B112)-ROW($B$3)))</f>
        <v>15ХМ</v>
      </c>
      <c r="C112" s="27" t="str">
        <f>IF(ISBLANK(INDEX('Обработка исходного'!E:E,ROW($B$3)+4*(ROW($B112)-ROW($B$3)))),"",INDEX('Обработка исходного'!E:E,ROW($B$3)+4*(ROW($B112)-ROW($B$3))))</f>
        <v>Поковки толщиной или диаметром до 300 мм, КП245*</v>
      </c>
      <c r="D112" s="31">
        <f>INDEX('Обработка исходного'!G:G,ROW($B$3)+4*(ROW($B112)-ROW($B$3))+2)</f>
        <v>19</v>
      </c>
      <c r="E112" s="32">
        <f>INDEX('Обработка исходного'!H:H,ROW($B$3)+4*(ROW($B112)-ROW($B$3))+2)</f>
        <v>19</v>
      </c>
      <c r="F112" s="32">
        <f>INDEX('Обработка исходного'!I:I,ROW($B$3)+4*(ROW($B112)-ROW($B$3))+2)</f>
        <v>19</v>
      </c>
      <c r="G112" s="32">
        <f>INDEX('Обработка исходного'!J:J,ROW($B$3)+4*(ROW($B112)-ROW($B$3))+2)</f>
        <v>19</v>
      </c>
      <c r="H112" s="32">
        <f>INDEX('Обработка исходного'!K:K,ROW($B$3)+4*(ROW($B112)-ROW($B$3))+2)</f>
        <v>19</v>
      </c>
      <c r="I112" s="32">
        <f>INDEX('Обработка исходного'!L:L,ROW($B$3)+4*(ROW($B112)-ROW($B$3))+2)</f>
        <v>18</v>
      </c>
      <c r="J112" s="32">
        <f>INDEX('Обработка исходного'!M:M,ROW($B$3)+4*(ROW($B112)-ROW($B$3))+2)</f>
        <v>18</v>
      </c>
      <c r="K112" s="32">
        <f>INDEX('Обработка исходного'!N:N,ROW($B$3)+4*(ROW($B112)-ROW($B$3))+2)</f>
        <v>17</v>
      </c>
      <c r="L112" s="32">
        <f>INDEX('Обработка исходного'!O:O,ROW($B$3)+4*(ROW($B112)-ROW($B$3))+2)</f>
        <v>17</v>
      </c>
      <c r="M112" s="32">
        <f>INDEX('Обработка исходного'!P:P,ROW($B$3)+4*(ROW($B112)-ROW($B$3))+2)</f>
        <v>16</v>
      </c>
      <c r="N112" s="32">
        <f>INDEX('Обработка исходного'!Q:Q,ROW($B$3)+4*(ROW($B112)-ROW($B$3))+2)</f>
        <v>15</v>
      </c>
      <c r="O112" s="32" t="str">
        <f>INDEX('Обработка исходного'!R:R,ROW($B$3)+4*(ROW($B112)-ROW($B$3))+2)</f>
        <v>-</v>
      </c>
      <c r="P112" s="33" t="str">
        <f>INDEX('Обработка исходного'!S:S,ROW($B$3)+4*(ROW($B112)-ROW($B$3))+2)</f>
        <v>-</v>
      </c>
    </row>
    <row r="113" spans="1:16" x14ac:dyDescent="0.25">
      <c r="A113" s="10" t="str">
        <f>INDEX('Обработка исходного'!B:B,ROW($B$3)+4*(ROW($B113)-ROW($B$3)))</f>
        <v>Сталь легированная</v>
      </c>
      <c r="B113" s="47" t="str">
        <f>INDEX('Обработка исходного'!D:D,ROW($B$3)+4*(ROW($B113)-ROW($B$3)))</f>
        <v>15ХМ</v>
      </c>
      <c r="C113" s="27" t="str">
        <f>IF(ISBLANK(INDEX('Обработка исходного'!E:E,ROW($B$3)+4*(ROW($B113)-ROW($B$3)))),"",INDEX('Обработка исходного'!E:E,ROW($B$3)+4*(ROW($B113)-ROW($B$3))))</f>
        <v>Поковки толщиной или диаметром до 500 мм, КП275*</v>
      </c>
      <c r="D113" s="31">
        <f>INDEX('Обработка исходного'!G:G,ROW($B$3)+4*(ROW($B113)-ROW($B$3))+2)</f>
        <v>15</v>
      </c>
      <c r="E113" s="32">
        <f>INDEX('Обработка исходного'!H:H,ROW($B$3)+4*(ROW($B113)-ROW($B$3))+2)</f>
        <v>15</v>
      </c>
      <c r="F113" s="32">
        <f>INDEX('Обработка исходного'!I:I,ROW($B$3)+4*(ROW($B113)-ROW($B$3))+2)</f>
        <v>15</v>
      </c>
      <c r="G113" s="32">
        <f>INDEX('Обработка исходного'!J:J,ROW($B$3)+4*(ROW($B113)-ROW($B$3))+2)</f>
        <v>15</v>
      </c>
      <c r="H113" s="32">
        <f>INDEX('Обработка исходного'!K:K,ROW($B$3)+4*(ROW($B113)-ROW($B$3))+2)</f>
        <v>15</v>
      </c>
      <c r="I113" s="32">
        <f>INDEX('Обработка исходного'!L:L,ROW($B$3)+4*(ROW($B113)-ROW($B$3))+2)</f>
        <v>14</v>
      </c>
      <c r="J113" s="32">
        <f>INDEX('Обработка исходного'!M:M,ROW($B$3)+4*(ROW($B113)-ROW($B$3))+2)</f>
        <v>14</v>
      </c>
      <c r="K113" s="32">
        <f>INDEX('Обработка исходного'!N:N,ROW($B$3)+4*(ROW($B113)-ROW($B$3))+2)</f>
        <v>13</v>
      </c>
      <c r="L113" s="32">
        <f>INDEX('Обработка исходного'!O:O,ROW($B$3)+4*(ROW($B113)-ROW($B$3))+2)</f>
        <v>13</v>
      </c>
      <c r="M113" s="32">
        <f>INDEX('Обработка исходного'!P:P,ROW($B$3)+4*(ROW($B113)-ROW($B$3))+2)</f>
        <v>13</v>
      </c>
      <c r="N113" s="32">
        <f>INDEX('Обработка исходного'!Q:Q,ROW($B$3)+4*(ROW($B113)-ROW($B$3))+2)</f>
        <v>12</v>
      </c>
      <c r="O113" s="32" t="str">
        <f>INDEX('Обработка исходного'!R:R,ROW($B$3)+4*(ROW($B113)-ROW($B$3))+2)</f>
        <v>-</v>
      </c>
      <c r="P113" s="33" t="str">
        <f>INDEX('Обработка исходного'!S:S,ROW($B$3)+4*(ROW($B113)-ROW($B$3))+2)</f>
        <v>-</v>
      </c>
    </row>
    <row r="114" spans="1:16" x14ac:dyDescent="0.25">
      <c r="A114" s="10" t="str">
        <f>INDEX('Обработка исходного'!B:B,ROW($B$3)+4*(ROW($B114)-ROW($B$3)))</f>
        <v>Сталь легированная</v>
      </c>
      <c r="B114" s="47" t="str">
        <f>INDEX('Обработка исходного'!D:D,ROW($B$3)+4*(ROW($B114)-ROW($B$3)))</f>
        <v>15ХМ</v>
      </c>
      <c r="C114" s="27" t="str">
        <f>IF(ISBLANK(INDEX('Обработка исходного'!E:E,ROW($B$3)+4*(ROW($B114)-ROW($B$3)))),"",INDEX('Обработка исходного'!E:E,ROW($B$3)+4*(ROW($B114)-ROW($B$3))))</f>
        <v>Поковки толщиной или диаметром до 100 мм, КП315*</v>
      </c>
      <c r="D114" s="31">
        <f>INDEX('Обработка исходного'!G:G,ROW($B$3)+4*(ROW($B114)-ROW($B$3))+2)</f>
        <v>15</v>
      </c>
      <c r="E114" s="32">
        <f>INDEX('Обработка исходного'!H:H,ROW($B$3)+4*(ROW($B114)-ROW($B$3))+2)</f>
        <v>15</v>
      </c>
      <c r="F114" s="32">
        <f>INDEX('Обработка исходного'!I:I,ROW($B$3)+4*(ROW($B114)-ROW($B$3))+2)</f>
        <v>15</v>
      </c>
      <c r="G114" s="32">
        <f>INDEX('Обработка исходного'!J:J,ROW($B$3)+4*(ROW($B114)-ROW($B$3))+2)</f>
        <v>15</v>
      </c>
      <c r="H114" s="32">
        <f>INDEX('Обработка исходного'!K:K,ROW($B$3)+4*(ROW($B114)-ROW($B$3))+2)</f>
        <v>15</v>
      </c>
      <c r="I114" s="32">
        <f>INDEX('Обработка исходного'!L:L,ROW($B$3)+4*(ROW($B114)-ROW($B$3))+2)</f>
        <v>14</v>
      </c>
      <c r="J114" s="32">
        <f>INDEX('Обработка исходного'!M:M,ROW($B$3)+4*(ROW($B114)-ROW($B$3))+2)</f>
        <v>14</v>
      </c>
      <c r="K114" s="32">
        <f>INDEX('Обработка исходного'!N:N,ROW($B$3)+4*(ROW($B114)-ROW($B$3))+2)</f>
        <v>13</v>
      </c>
      <c r="L114" s="32">
        <f>INDEX('Обработка исходного'!O:O,ROW($B$3)+4*(ROW($B114)-ROW($B$3))+2)</f>
        <v>13</v>
      </c>
      <c r="M114" s="32">
        <f>INDEX('Обработка исходного'!P:P,ROW($B$3)+4*(ROW($B114)-ROW($B$3))+2)</f>
        <v>13</v>
      </c>
      <c r="N114" s="32">
        <f>INDEX('Обработка исходного'!Q:Q,ROW($B$3)+4*(ROW($B114)-ROW($B$3))+2)</f>
        <v>12</v>
      </c>
      <c r="O114" s="32" t="str">
        <f>INDEX('Обработка исходного'!R:R,ROW($B$3)+4*(ROW($B114)-ROW($B$3))+2)</f>
        <v>-</v>
      </c>
      <c r="P114" s="33" t="str">
        <f>INDEX('Обработка исходного'!S:S,ROW($B$3)+4*(ROW($B114)-ROW($B$3))+2)</f>
        <v>-</v>
      </c>
    </row>
    <row r="115" spans="1:16" x14ac:dyDescent="0.25">
      <c r="A115" s="10" t="str">
        <f>INDEX('Обработка исходного'!B:B,ROW($B$3)+4*(ROW($B115)-ROW($B$3)))</f>
        <v>Сталь легированная</v>
      </c>
      <c r="B115" s="47" t="str">
        <f>INDEX('Обработка исходного'!D:D,ROW($B$3)+4*(ROW($B115)-ROW($B$3)))</f>
        <v>15ХМ</v>
      </c>
      <c r="C115" s="27" t="str">
        <f>IF(ISBLANK(INDEX('Обработка исходного'!E:E,ROW($B$3)+4*(ROW($B115)-ROW($B$3)))),"",INDEX('Обработка исходного'!E:E,ROW($B$3)+4*(ROW($B115)-ROW($B$3))))</f>
        <v>Поковки толщиной или диаметром до 300 мм, КП345*</v>
      </c>
      <c r="D115" s="31">
        <f>INDEX('Обработка исходного'!G:G,ROW($B$3)+4*(ROW($B115)-ROW($B$3))+2)</f>
        <v>15</v>
      </c>
      <c r="E115" s="32">
        <f>INDEX('Обработка исходного'!H:H,ROW($B$3)+4*(ROW($B115)-ROW($B$3))+2)</f>
        <v>15</v>
      </c>
      <c r="F115" s="32">
        <f>INDEX('Обработка исходного'!I:I,ROW($B$3)+4*(ROW($B115)-ROW($B$3))+2)</f>
        <v>15</v>
      </c>
      <c r="G115" s="32">
        <f>INDEX('Обработка исходного'!J:J,ROW($B$3)+4*(ROW($B115)-ROW($B$3))+2)</f>
        <v>15</v>
      </c>
      <c r="H115" s="32">
        <f>INDEX('Обработка исходного'!K:K,ROW($B$3)+4*(ROW($B115)-ROW($B$3))+2)</f>
        <v>15</v>
      </c>
      <c r="I115" s="32">
        <f>INDEX('Обработка исходного'!L:L,ROW($B$3)+4*(ROW($B115)-ROW($B$3))+2)</f>
        <v>14</v>
      </c>
      <c r="J115" s="32">
        <f>INDEX('Обработка исходного'!M:M,ROW($B$3)+4*(ROW($B115)-ROW($B$3))+2)</f>
        <v>14</v>
      </c>
      <c r="K115" s="32">
        <f>INDEX('Обработка исходного'!N:N,ROW($B$3)+4*(ROW($B115)-ROW($B$3))+2)</f>
        <v>13</v>
      </c>
      <c r="L115" s="32">
        <f>INDEX('Обработка исходного'!O:O,ROW($B$3)+4*(ROW($B115)-ROW($B$3))+2)</f>
        <v>13</v>
      </c>
      <c r="M115" s="32">
        <f>INDEX('Обработка исходного'!P:P,ROW($B$3)+4*(ROW($B115)-ROW($B$3))+2)</f>
        <v>13</v>
      </c>
      <c r="N115" s="32">
        <f>INDEX('Обработка исходного'!Q:Q,ROW($B$3)+4*(ROW($B115)-ROW($B$3))+2)</f>
        <v>12</v>
      </c>
      <c r="O115" s="32" t="str">
        <f>INDEX('Обработка исходного'!R:R,ROW($B$3)+4*(ROW($B115)-ROW($B$3))+2)</f>
        <v>-</v>
      </c>
      <c r="P115" s="33" t="str">
        <f>INDEX('Обработка исходного'!S:S,ROW($B$3)+4*(ROW($B115)-ROW($B$3))+2)</f>
        <v>-</v>
      </c>
    </row>
    <row r="116" spans="1:16" x14ac:dyDescent="0.25">
      <c r="A116" s="10" t="str">
        <f>INDEX('Обработка исходного'!B:B,ROW($B$3)+4*(ROW($B116)-ROW($B$3)))</f>
        <v>Сталь легированная</v>
      </c>
      <c r="B116" s="47" t="str">
        <f>INDEX('Обработка исходного'!D:D,ROW($B$3)+4*(ROW($B116)-ROW($B$3)))</f>
        <v>15ХМ</v>
      </c>
      <c r="C116" s="27" t="str">
        <f>IF(ISBLANK(INDEX('Обработка исходного'!E:E,ROW($B$3)+4*(ROW($B116)-ROW($B$3)))),"",INDEX('Обработка исходного'!E:E,ROW($B$3)+4*(ROW($B116)-ROW($B$3))))</f>
        <v>Поковки толщиной или диаметром до 100 мм, КП395*</v>
      </c>
      <c r="D116" s="31">
        <f>INDEX('Обработка исходного'!G:G,ROW($B$3)+4*(ROW($B116)-ROW($B$3))+2)</f>
        <v>15</v>
      </c>
      <c r="E116" s="32">
        <f>INDEX('Обработка исходного'!H:H,ROW($B$3)+4*(ROW($B116)-ROW($B$3))+2)</f>
        <v>15</v>
      </c>
      <c r="F116" s="32">
        <f>INDEX('Обработка исходного'!I:I,ROW($B$3)+4*(ROW($B116)-ROW($B$3))+2)</f>
        <v>15</v>
      </c>
      <c r="G116" s="32">
        <f>INDEX('Обработка исходного'!J:J,ROW($B$3)+4*(ROW($B116)-ROW($B$3))+2)</f>
        <v>15</v>
      </c>
      <c r="H116" s="32">
        <f>INDEX('Обработка исходного'!K:K,ROW($B$3)+4*(ROW($B116)-ROW($B$3))+2)</f>
        <v>15</v>
      </c>
      <c r="I116" s="32">
        <f>INDEX('Обработка исходного'!L:L,ROW($B$3)+4*(ROW($B116)-ROW($B$3))+2)</f>
        <v>14</v>
      </c>
      <c r="J116" s="32">
        <f>INDEX('Обработка исходного'!M:M,ROW($B$3)+4*(ROW($B116)-ROW($B$3))+2)</f>
        <v>14</v>
      </c>
      <c r="K116" s="32">
        <f>INDEX('Обработка исходного'!N:N,ROW($B$3)+4*(ROW($B116)-ROW($B$3))+2)</f>
        <v>13</v>
      </c>
      <c r="L116" s="32">
        <f>INDEX('Обработка исходного'!O:O,ROW($B$3)+4*(ROW($B116)-ROW($B$3))+2)</f>
        <v>13</v>
      </c>
      <c r="M116" s="32">
        <f>INDEX('Обработка исходного'!P:P,ROW($B$3)+4*(ROW($B116)-ROW($B$3))+2)</f>
        <v>13</v>
      </c>
      <c r="N116" s="32">
        <f>INDEX('Обработка исходного'!Q:Q,ROW($B$3)+4*(ROW($B116)-ROW($B$3))+2)</f>
        <v>12</v>
      </c>
      <c r="O116" s="32" t="str">
        <f>INDEX('Обработка исходного'!R:R,ROW($B$3)+4*(ROW($B116)-ROW($B$3))+2)</f>
        <v>-</v>
      </c>
      <c r="P116" s="33" t="str">
        <f>INDEX('Обработка исходного'!S:S,ROW($B$3)+4*(ROW($B116)-ROW($B$3))+2)</f>
        <v>-</v>
      </c>
    </row>
    <row r="117" spans="1:16" x14ac:dyDescent="0.25">
      <c r="A117" s="10" t="str">
        <f>INDEX('Обработка исходного'!B:B,ROW($B$3)+4*(ROW($B117)-ROW($B$3)))</f>
        <v>Сталь легированная</v>
      </c>
      <c r="B117" s="47" t="str">
        <f>INDEX('Обработка исходного'!D:D,ROW($B$3)+4*(ROW($B117)-ROW($B$3)))</f>
        <v>15ХМ</v>
      </c>
      <c r="C117" s="27" t="str">
        <f>IF(ISBLANK(INDEX('Обработка исходного'!E:E,ROW($B$3)+4*(ROW($B117)-ROW($B$3)))),"",INDEX('Обработка исходного'!E:E,ROW($B$3)+4*(ROW($B117)-ROW($B$3))))</f>
        <v>Поковки толщиной или диаметром до 100 мм, КП440*</v>
      </c>
      <c r="D117" s="31">
        <f>INDEX('Обработка исходного'!G:G,ROW($B$3)+4*(ROW($B117)-ROW($B$3))+2)</f>
        <v>15</v>
      </c>
      <c r="E117" s="32">
        <f>INDEX('Обработка исходного'!H:H,ROW($B$3)+4*(ROW($B117)-ROW($B$3))+2)</f>
        <v>15</v>
      </c>
      <c r="F117" s="32">
        <f>INDEX('Обработка исходного'!I:I,ROW($B$3)+4*(ROW($B117)-ROW($B$3))+2)</f>
        <v>15</v>
      </c>
      <c r="G117" s="32">
        <f>INDEX('Обработка исходного'!J:J,ROW($B$3)+4*(ROW($B117)-ROW($B$3))+2)</f>
        <v>15</v>
      </c>
      <c r="H117" s="32">
        <f>INDEX('Обработка исходного'!K:K,ROW($B$3)+4*(ROW($B117)-ROW($B$3))+2)</f>
        <v>15</v>
      </c>
      <c r="I117" s="32">
        <f>INDEX('Обработка исходного'!L:L,ROW($B$3)+4*(ROW($B117)-ROW($B$3))+2)</f>
        <v>14</v>
      </c>
      <c r="J117" s="32">
        <f>INDEX('Обработка исходного'!M:M,ROW($B$3)+4*(ROW($B117)-ROW($B$3))+2)</f>
        <v>14</v>
      </c>
      <c r="K117" s="32">
        <f>INDEX('Обработка исходного'!N:N,ROW($B$3)+4*(ROW($B117)-ROW($B$3))+2)</f>
        <v>13</v>
      </c>
      <c r="L117" s="32">
        <f>INDEX('Обработка исходного'!O:O,ROW($B$3)+4*(ROW($B117)-ROW($B$3))+2)</f>
        <v>13</v>
      </c>
      <c r="M117" s="32">
        <f>INDEX('Обработка исходного'!P:P,ROW($B$3)+4*(ROW($B117)-ROW($B$3))+2)</f>
        <v>13</v>
      </c>
      <c r="N117" s="32">
        <f>INDEX('Обработка исходного'!Q:Q,ROW($B$3)+4*(ROW($B117)-ROW($B$3))+2)</f>
        <v>12</v>
      </c>
      <c r="O117" s="32" t="str">
        <f>INDEX('Обработка исходного'!R:R,ROW($B$3)+4*(ROW($B117)-ROW($B$3))+2)</f>
        <v>-</v>
      </c>
      <c r="P117" s="33" t="str">
        <f>INDEX('Обработка исходного'!S:S,ROW($B$3)+4*(ROW($B117)-ROW($B$3))+2)</f>
        <v>-</v>
      </c>
    </row>
    <row r="118" spans="1:16" x14ac:dyDescent="0.25">
      <c r="A118" s="10" t="str">
        <f>INDEX('Обработка исходного'!B:B,ROW($B$3)+4*(ROW($B118)-ROW($B$3)))</f>
        <v>Сталь легированная</v>
      </c>
      <c r="B118" s="47" t="str">
        <f>INDEX('Обработка исходного'!D:D,ROW($B$3)+4*(ROW($B118)-ROW($B$3)))</f>
        <v>15ХМ</v>
      </c>
      <c r="C118" s="27" t="str">
        <f>IF(ISBLANK(INDEX('Обработка исходного'!E:E,ROW($B$3)+4*(ROW($B118)-ROW($B$3)))),"",INDEX('Обработка исходного'!E:E,ROW($B$3)+4*(ROW($B118)-ROW($B$3))))</f>
        <v>Поковки толщиной или диаметром до 100 мм, КП490*</v>
      </c>
      <c r="D118" s="31">
        <f>INDEX('Обработка исходного'!G:G,ROW($B$3)+4*(ROW($B118)-ROW($B$3))+2)</f>
        <v>15</v>
      </c>
      <c r="E118" s="32">
        <f>INDEX('Обработка исходного'!H:H,ROW($B$3)+4*(ROW($B118)-ROW($B$3))+2)</f>
        <v>15</v>
      </c>
      <c r="F118" s="32">
        <f>INDEX('Обработка исходного'!I:I,ROW($B$3)+4*(ROW($B118)-ROW($B$3))+2)</f>
        <v>15</v>
      </c>
      <c r="G118" s="32">
        <f>INDEX('Обработка исходного'!J:J,ROW($B$3)+4*(ROW($B118)-ROW($B$3))+2)</f>
        <v>15</v>
      </c>
      <c r="H118" s="32">
        <f>INDEX('Обработка исходного'!K:K,ROW($B$3)+4*(ROW($B118)-ROW($B$3))+2)</f>
        <v>15</v>
      </c>
      <c r="I118" s="32">
        <f>INDEX('Обработка исходного'!L:L,ROW($B$3)+4*(ROW($B118)-ROW($B$3))+2)</f>
        <v>14</v>
      </c>
      <c r="J118" s="32">
        <f>INDEX('Обработка исходного'!M:M,ROW($B$3)+4*(ROW($B118)-ROW($B$3))+2)</f>
        <v>14</v>
      </c>
      <c r="K118" s="32">
        <f>INDEX('Обработка исходного'!N:N,ROW($B$3)+4*(ROW($B118)-ROW($B$3))+2)</f>
        <v>13</v>
      </c>
      <c r="L118" s="32">
        <f>INDEX('Обработка исходного'!O:O,ROW($B$3)+4*(ROW($B118)-ROW($B$3))+2)</f>
        <v>13</v>
      </c>
      <c r="M118" s="32">
        <f>INDEX('Обработка исходного'!P:P,ROW($B$3)+4*(ROW($B118)-ROW($B$3))+2)</f>
        <v>13</v>
      </c>
      <c r="N118" s="32">
        <f>INDEX('Обработка исходного'!Q:Q,ROW($B$3)+4*(ROW($B118)-ROW($B$3))+2)</f>
        <v>12</v>
      </c>
      <c r="O118" s="32" t="str">
        <f>INDEX('Обработка исходного'!R:R,ROW($B$3)+4*(ROW($B118)-ROW($B$3))+2)</f>
        <v>-</v>
      </c>
      <c r="P118" s="33" t="str">
        <f>INDEX('Обработка исходного'!S:S,ROW($B$3)+4*(ROW($B118)-ROW($B$3))+2)</f>
        <v>-</v>
      </c>
    </row>
    <row r="119" spans="1:16" x14ac:dyDescent="0.25">
      <c r="A119" s="10" t="str">
        <f>INDEX('Обработка исходного'!B:B,ROW($B$3)+4*(ROW($B119)-ROW($B$3)))</f>
        <v>Сталь легированная</v>
      </c>
      <c r="B119" s="47" t="str">
        <f>INDEX('Обработка исходного'!D:D,ROW($B$3)+4*(ROW($B119)-ROW($B$3)))</f>
        <v>20ХМ</v>
      </c>
      <c r="C119" s="27" t="str">
        <f>IF(ISBLANK(INDEX('Обработка исходного'!E:E,ROW($B$3)+4*(ROW($B119)-ROW($B$3)))),"",INDEX('Обработка исходного'!E:E,ROW($B$3)+4*(ROW($B119)-ROW($B$3))))</f>
        <v>Поковки толщиной до 100 мм, КП345*</v>
      </c>
      <c r="D119" s="31">
        <f>INDEX('Обработка исходного'!G:G,ROW($B$3)+4*(ROW($B119)-ROW($B$3))+2)</f>
        <v>18</v>
      </c>
      <c r="E119" s="32">
        <f>INDEX('Обработка исходного'!H:H,ROW($B$3)+4*(ROW($B119)-ROW($B$3))+2)</f>
        <v>17</v>
      </c>
      <c r="F119" s="32">
        <f>INDEX('Обработка исходного'!I:I,ROW($B$3)+4*(ROW($B119)-ROW($B$3))+2)</f>
        <v>16</v>
      </c>
      <c r="G119" s="32">
        <f>INDEX('Обработка исходного'!J:J,ROW($B$3)+4*(ROW($B119)-ROW($B$3))+2)</f>
        <v>15</v>
      </c>
      <c r="H119" s="32">
        <f>INDEX('Обработка исходного'!K:K,ROW($B$3)+4*(ROW($B119)-ROW($B$3))+2)</f>
        <v>14</v>
      </c>
      <c r="I119" s="32">
        <f>INDEX('Обработка исходного'!L:L,ROW($B$3)+4*(ROW($B119)-ROW($B$3))+2)</f>
        <v>14</v>
      </c>
      <c r="J119" s="32">
        <f>INDEX('Обработка исходного'!M:M,ROW($B$3)+4*(ROW($B119)-ROW($B$3))+2)</f>
        <v>14</v>
      </c>
      <c r="K119" s="32">
        <f>INDEX('Обработка исходного'!N:N,ROW($B$3)+4*(ROW($B119)-ROW($B$3))+2)</f>
        <v>14</v>
      </c>
      <c r="L119" s="32">
        <f>INDEX('Обработка исходного'!O:O,ROW($B$3)+4*(ROW($B119)-ROW($B$3))+2)</f>
        <v>14</v>
      </c>
      <c r="M119" s="32">
        <f>INDEX('Обработка исходного'!P:P,ROW($B$3)+4*(ROW($B119)-ROW($B$3))+2)</f>
        <v>14</v>
      </c>
      <c r="N119" s="32">
        <f>INDEX('Обработка исходного'!Q:Q,ROW($B$3)+4*(ROW($B119)-ROW($B$3))+2)</f>
        <v>14</v>
      </c>
      <c r="O119" s="32">
        <f>INDEX('Обработка исходного'!R:R,ROW($B$3)+4*(ROW($B119)-ROW($B$3))+2)</f>
        <v>14</v>
      </c>
      <c r="P119" s="33" t="str">
        <f>INDEX('Обработка исходного'!S:S,ROW($B$3)+4*(ROW($B119)-ROW($B$3))+2)</f>
        <v>-</v>
      </c>
    </row>
    <row r="120" spans="1:16" x14ac:dyDescent="0.25">
      <c r="A120" s="10" t="str">
        <f>INDEX('Обработка исходного'!B:B,ROW($B$3)+4*(ROW($B120)-ROW($B$3)))</f>
        <v>Сталь легированная</v>
      </c>
      <c r="B120" s="47" t="str">
        <f>INDEX('Обработка исходного'!D:D,ROW($B$3)+4*(ROW($B120)-ROW($B$3)))</f>
        <v>20ХМ</v>
      </c>
      <c r="C120" s="27" t="str">
        <f>IF(ISBLANK(INDEX('Обработка исходного'!E:E,ROW($B$3)+4*(ROW($B120)-ROW($B$3)))),"",INDEX('Обработка исходного'!E:E,ROW($B$3)+4*(ROW($B120)-ROW($B$3))))</f>
        <v>Поковки толщиной до 50 мм, КП395*</v>
      </c>
      <c r="D120" s="31">
        <f>INDEX('Обработка исходного'!G:G,ROW($B$3)+4*(ROW($B120)-ROW($B$3))+2)</f>
        <v>17</v>
      </c>
      <c r="E120" s="32">
        <f>INDEX('Обработка исходного'!H:H,ROW($B$3)+4*(ROW($B120)-ROW($B$3))+2)</f>
        <v>16</v>
      </c>
      <c r="F120" s="32">
        <f>INDEX('Обработка исходного'!I:I,ROW($B$3)+4*(ROW($B120)-ROW($B$3))+2)</f>
        <v>15</v>
      </c>
      <c r="G120" s="32">
        <f>INDEX('Обработка исходного'!J:J,ROW($B$3)+4*(ROW($B120)-ROW($B$3))+2)</f>
        <v>14</v>
      </c>
      <c r="H120" s="32">
        <f>INDEX('Обработка исходного'!K:K,ROW($B$3)+4*(ROW($B120)-ROW($B$3))+2)</f>
        <v>13</v>
      </c>
      <c r="I120" s="32">
        <f>INDEX('Обработка исходного'!L:L,ROW($B$3)+4*(ROW($B120)-ROW($B$3))+2)</f>
        <v>13</v>
      </c>
      <c r="J120" s="32">
        <f>INDEX('Обработка исходного'!M:M,ROW($B$3)+4*(ROW($B120)-ROW($B$3))+2)</f>
        <v>13</v>
      </c>
      <c r="K120" s="32">
        <f>INDEX('Обработка исходного'!N:N,ROW($B$3)+4*(ROW($B120)-ROW($B$3))+2)</f>
        <v>13</v>
      </c>
      <c r="L120" s="32">
        <f>INDEX('Обработка исходного'!O:O,ROW($B$3)+4*(ROW($B120)-ROW($B$3))+2)</f>
        <v>13</v>
      </c>
      <c r="M120" s="32">
        <f>INDEX('Обработка исходного'!P:P,ROW($B$3)+4*(ROW($B120)-ROW($B$3))+2)</f>
        <v>13</v>
      </c>
      <c r="N120" s="32">
        <f>INDEX('Обработка исходного'!Q:Q,ROW($B$3)+4*(ROW($B120)-ROW($B$3))+2)</f>
        <v>13</v>
      </c>
      <c r="O120" s="32" t="str">
        <f>INDEX('Обработка исходного'!R:R,ROW($B$3)+4*(ROW($B120)-ROW($B$3))+2)</f>
        <v>-</v>
      </c>
      <c r="P120" s="33" t="str">
        <f>INDEX('Обработка исходного'!S:S,ROW($B$3)+4*(ROW($B120)-ROW($B$3))+2)</f>
        <v>-</v>
      </c>
    </row>
    <row r="121" spans="1:16" x14ac:dyDescent="0.25">
      <c r="A121" s="10" t="str">
        <f>INDEX('Обработка исходного'!B:B,ROW($B$3)+4*(ROW($B121)-ROW($B$3)))</f>
        <v>Сталь легированная</v>
      </c>
      <c r="B121" s="47" t="str">
        <f>INDEX('Обработка исходного'!D:D,ROW($B$3)+4*(ROW($B121)-ROW($B$3)))</f>
        <v>20ХМА</v>
      </c>
      <c r="C121" s="27" t="str">
        <f>IF(ISBLANK(INDEX('Обработка исходного'!E:E,ROW($B$3)+4*(ROW($B121)-ROW($B$3)))),"",INDEX('Обработка исходного'!E:E,ROW($B$3)+4*(ROW($B121)-ROW($B$3))))</f>
        <v>Поковки и листы толщиной от 150 до 300 мм, КП345*</v>
      </c>
      <c r="D121" s="31">
        <f>INDEX('Обработка исходного'!G:G,ROW($B$3)+4*(ROW($B121)-ROW($B$3))+2)</f>
        <v>16</v>
      </c>
      <c r="E121" s="32">
        <f>INDEX('Обработка исходного'!H:H,ROW($B$3)+4*(ROW($B121)-ROW($B$3))+2)</f>
        <v>15</v>
      </c>
      <c r="F121" s="32">
        <f>INDEX('Обработка исходного'!I:I,ROW($B$3)+4*(ROW($B121)-ROW($B$3))+2)</f>
        <v>14</v>
      </c>
      <c r="G121" s="32">
        <f>INDEX('Обработка исходного'!J:J,ROW($B$3)+4*(ROW($B121)-ROW($B$3))+2)</f>
        <v>13</v>
      </c>
      <c r="H121" s="32">
        <f>INDEX('Обработка исходного'!K:K,ROW($B$3)+4*(ROW($B121)-ROW($B$3))+2)</f>
        <v>12</v>
      </c>
      <c r="I121" s="32">
        <f>INDEX('Обработка исходного'!L:L,ROW($B$3)+4*(ROW($B121)-ROW($B$3))+2)</f>
        <v>12</v>
      </c>
      <c r="J121" s="32">
        <f>INDEX('Обработка исходного'!M:M,ROW($B$3)+4*(ROW($B121)-ROW($B$3))+2)</f>
        <v>12</v>
      </c>
      <c r="K121" s="32">
        <f>INDEX('Обработка исходного'!N:N,ROW($B$3)+4*(ROW($B121)-ROW($B$3))+2)</f>
        <v>12</v>
      </c>
      <c r="L121" s="32">
        <f>INDEX('Обработка исходного'!O:O,ROW($B$3)+4*(ROW($B121)-ROW($B$3))+2)</f>
        <v>12</v>
      </c>
      <c r="M121" s="32">
        <f>INDEX('Обработка исходного'!P:P,ROW($B$3)+4*(ROW($B121)-ROW($B$3))+2)</f>
        <v>12</v>
      </c>
      <c r="N121" s="32">
        <f>INDEX('Обработка исходного'!Q:Q,ROW($B$3)+4*(ROW($B121)-ROW($B$3))+2)</f>
        <v>12</v>
      </c>
      <c r="O121" s="32" t="str">
        <f>INDEX('Обработка исходного'!R:R,ROW($B$3)+4*(ROW($B121)-ROW($B$3))+2)</f>
        <v>-</v>
      </c>
      <c r="P121" s="33" t="str">
        <f>INDEX('Обработка исходного'!S:S,ROW($B$3)+4*(ROW($B121)-ROW($B$3))+2)</f>
        <v>-</v>
      </c>
    </row>
    <row r="122" spans="1:16" x14ac:dyDescent="0.25">
      <c r="A122" s="10" t="str">
        <f>INDEX('Обработка исходного'!B:B,ROW($B$3)+4*(ROW($B122)-ROW($B$3)))</f>
        <v>Сталь легированная</v>
      </c>
      <c r="B122" s="47" t="str">
        <f>INDEX('Обработка исходного'!D:D,ROW($B$3)+4*(ROW($B122)-ROW($B$3)))</f>
        <v>20ХМА</v>
      </c>
      <c r="C122" s="27" t="str">
        <f>IF(ISBLANK(INDEX('Обработка исходного'!E:E,ROW($B$3)+4*(ROW($B122)-ROW($B$3)))),"",INDEX('Обработка исходного'!E:E,ROW($B$3)+4*(ROW($B122)-ROW($B$3))))</f>
        <v>Поковки и листы толщиной до 150 мм, КП440*</v>
      </c>
      <c r="D122" s="31">
        <f>INDEX('Обработка исходного'!G:G,ROW($B$3)+4*(ROW($B122)-ROW($B$3))+2)</f>
        <v>14</v>
      </c>
      <c r="E122" s="32">
        <f>INDEX('Обработка исходного'!H:H,ROW($B$3)+4*(ROW($B122)-ROW($B$3))+2)</f>
        <v>13</v>
      </c>
      <c r="F122" s="32">
        <f>INDEX('Обработка исходного'!I:I,ROW($B$3)+4*(ROW($B122)-ROW($B$3))+2)</f>
        <v>12</v>
      </c>
      <c r="G122" s="32">
        <f>INDEX('Обработка исходного'!J:J,ROW($B$3)+4*(ROW($B122)-ROW($B$3))+2)</f>
        <v>11</v>
      </c>
      <c r="H122" s="32">
        <f>INDEX('Обработка исходного'!K:K,ROW($B$3)+4*(ROW($B122)-ROW($B$3))+2)</f>
        <v>10</v>
      </c>
      <c r="I122" s="32">
        <f>INDEX('Обработка исходного'!L:L,ROW($B$3)+4*(ROW($B122)-ROW($B$3))+2)</f>
        <v>10</v>
      </c>
      <c r="J122" s="32">
        <f>INDEX('Обработка исходного'!M:M,ROW($B$3)+4*(ROW($B122)-ROW($B$3))+2)</f>
        <v>10</v>
      </c>
      <c r="K122" s="32">
        <f>INDEX('Обработка исходного'!N:N,ROW($B$3)+4*(ROW($B122)-ROW($B$3))+2)</f>
        <v>10</v>
      </c>
      <c r="L122" s="32">
        <f>INDEX('Обработка исходного'!O:O,ROW($B$3)+4*(ROW($B122)-ROW($B$3))+2)</f>
        <v>10</v>
      </c>
      <c r="M122" s="32">
        <f>INDEX('Обработка исходного'!P:P,ROW($B$3)+4*(ROW($B122)-ROW($B$3))+2)</f>
        <v>10</v>
      </c>
      <c r="N122" s="32">
        <f>INDEX('Обработка исходного'!Q:Q,ROW($B$3)+4*(ROW($B122)-ROW($B$3))+2)</f>
        <v>10</v>
      </c>
      <c r="O122" s="32" t="str">
        <f>INDEX('Обработка исходного'!R:R,ROW($B$3)+4*(ROW($B122)-ROW($B$3))+2)</f>
        <v>-</v>
      </c>
      <c r="P122" s="33" t="str">
        <f>INDEX('Обработка исходного'!S:S,ROW($B$3)+4*(ROW($B122)-ROW($B$3))+2)</f>
        <v>-</v>
      </c>
    </row>
    <row r="123" spans="1:16" x14ac:dyDescent="0.25">
      <c r="A123" s="10" t="str">
        <f>INDEX('Обработка исходного'!B:B,ROW($B$3)+4*(ROW($B123)-ROW($B$3)))</f>
        <v>Сталь легированная</v>
      </c>
      <c r="B123" s="47" t="str">
        <f>INDEX('Обработка исходного'!D:D,ROW($B$3)+4*(ROW($B123)-ROW($B$3)))</f>
        <v>20ХМЛ</v>
      </c>
      <c r="C123" s="27" t="str">
        <f>IF(ISBLANK(INDEX('Обработка исходного'!E:E,ROW($B$3)+4*(ROW($B123)-ROW($B$3)))),"",INDEX('Обработка исходного'!E:E,ROW($B$3)+4*(ROW($B123)-ROW($B$3))))</f>
        <v>Отливки</v>
      </c>
      <c r="D123" s="31">
        <f>INDEX('Обработка исходного'!G:G,ROW($B$3)+4*(ROW($B123)-ROW($B$3))+2)</f>
        <v>15</v>
      </c>
      <c r="E123" s="32">
        <f>INDEX('Обработка исходного'!H:H,ROW($B$3)+4*(ROW($B123)-ROW($B$3))+2)</f>
        <v>15</v>
      </c>
      <c r="F123" s="32">
        <f>INDEX('Обработка исходного'!I:I,ROW($B$3)+4*(ROW($B123)-ROW($B$3))+2)</f>
        <v>15</v>
      </c>
      <c r="G123" s="32">
        <f>INDEX('Обработка исходного'!J:J,ROW($B$3)+4*(ROW($B123)-ROW($B$3))+2)</f>
        <v>15</v>
      </c>
      <c r="H123" s="32">
        <f>INDEX('Обработка исходного'!K:K,ROW($B$3)+4*(ROW($B123)-ROW($B$3))+2)</f>
        <v>15</v>
      </c>
      <c r="I123" s="32">
        <f>INDEX('Обработка исходного'!L:L,ROW($B$3)+4*(ROW($B123)-ROW($B$3))+2)</f>
        <v>15</v>
      </c>
      <c r="J123" s="32">
        <f>INDEX('Обработка исходного'!M:M,ROW($B$3)+4*(ROW($B123)-ROW($B$3))+2)</f>
        <v>15</v>
      </c>
      <c r="K123" s="32">
        <f>INDEX('Обработка исходного'!N:N,ROW($B$3)+4*(ROW($B123)-ROW($B$3))+2)</f>
        <v>15</v>
      </c>
      <c r="L123" s="32">
        <f>INDEX('Обработка исходного'!O:O,ROW($B$3)+4*(ROW($B123)-ROW($B$3))+2)</f>
        <v>15</v>
      </c>
      <c r="M123" s="32">
        <f>INDEX('Обработка исходного'!P:P,ROW($B$3)+4*(ROW($B123)-ROW($B$3))+2)</f>
        <v>15</v>
      </c>
      <c r="N123" s="32">
        <f>INDEX('Обработка исходного'!Q:Q,ROW($B$3)+4*(ROW($B123)-ROW($B$3))+2)</f>
        <v>15</v>
      </c>
      <c r="O123" s="32" t="str">
        <f>INDEX('Обработка исходного'!R:R,ROW($B$3)+4*(ROW($B123)-ROW($B$3))+2)</f>
        <v>-</v>
      </c>
      <c r="P123" s="33" t="str">
        <f>INDEX('Обработка исходного'!S:S,ROW($B$3)+4*(ROW($B123)-ROW($B$3))+2)</f>
        <v>-</v>
      </c>
    </row>
    <row r="124" spans="1:16" x14ac:dyDescent="0.25">
      <c r="A124" s="10" t="str">
        <f>INDEX('Обработка исходного'!B:B,ROW($B$3)+4*(ROW($B124)-ROW($B$3)))</f>
        <v>Сталь легированная</v>
      </c>
      <c r="B124" s="47" t="str">
        <f>INDEX('Обработка исходного'!D:D,ROW($B$3)+4*(ROW($B124)-ROW($B$3)))</f>
        <v>20ХМФЛ</v>
      </c>
      <c r="C124" s="27" t="str">
        <f>IF(ISBLANK(INDEX('Обработка исходного'!E:E,ROW($B$3)+4*(ROW($B124)-ROW($B$3)))),"",INDEX('Обработка исходного'!E:E,ROW($B$3)+4*(ROW($B124)-ROW($B$3))))</f>
        <v>Отливки</v>
      </c>
      <c r="D124" s="31">
        <f>INDEX('Обработка исходного'!G:G,ROW($B$3)+4*(ROW($B124)-ROW($B$3))+2)</f>
        <v>15</v>
      </c>
      <c r="E124" s="32">
        <f>INDEX('Обработка исходного'!H:H,ROW($B$3)+4*(ROW($B124)-ROW($B$3))+2)</f>
        <v>18</v>
      </c>
      <c r="F124" s="32">
        <f>INDEX('Обработка исходного'!I:I,ROW($B$3)+4*(ROW($B124)-ROW($B$3))+2)</f>
        <v>17</v>
      </c>
      <c r="G124" s="32">
        <f>INDEX('Обработка исходного'!J:J,ROW($B$3)+4*(ROW($B124)-ROW($B$3))+2)</f>
        <v>16</v>
      </c>
      <c r="H124" s="32">
        <f>INDEX('Обработка исходного'!K:K,ROW($B$3)+4*(ROW($B124)-ROW($B$3))+2)</f>
        <v>16</v>
      </c>
      <c r="I124" s="32">
        <f>INDEX('Обработка исходного'!L:L,ROW($B$3)+4*(ROW($B124)-ROW($B$3))+2)</f>
        <v>16</v>
      </c>
      <c r="J124" s="32">
        <f>INDEX('Обработка исходного'!M:M,ROW($B$3)+4*(ROW($B124)-ROW($B$3))+2)</f>
        <v>16</v>
      </c>
      <c r="K124" s="32">
        <f>INDEX('Обработка исходного'!N:N,ROW($B$3)+4*(ROW($B124)-ROW($B$3))+2)</f>
        <v>16</v>
      </c>
      <c r="L124" s="32">
        <f>INDEX('Обработка исходного'!O:O,ROW($B$3)+4*(ROW($B124)-ROW($B$3))+2)</f>
        <v>16</v>
      </c>
      <c r="M124" s="32">
        <f>INDEX('Обработка исходного'!P:P,ROW($B$3)+4*(ROW($B124)-ROW($B$3))+2)</f>
        <v>16</v>
      </c>
      <c r="N124" s="32">
        <f>INDEX('Обработка исходного'!Q:Q,ROW($B$3)+4*(ROW($B124)-ROW($B$3))+2)</f>
        <v>16</v>
      </c>
      <c r="O124" s="32" t="str">
        <f>INDEX('Обработка исходного'!R:R,ROW($B$3)+4*(ROW($B124)-ROW($B$3))+2)</f>
        <v>-</v>
      </c>
      <c r="P124" s="33" t="str">
        <f>INDEX('Обработка исходного'!S:S,ROW($B$3)+4*(ROW($B124)-ROW($B$3))+2)</f>
        <v>-</v>
      </c>
    </row>
    <row r="125" spans="1:16" x14ac:dyDescent="0.25">
      <c r="A125" s="10" t="str">
        <f>INDEX('Обработка исходного'!B:B,ROW($B$3)+4*(ROW($B125)-ROW($B$3)))</f>
        <v>Сталь легированная</v>
      </c>
      <c r="B125" s="47" t="str">
        <f>INDEX('Обработка исходного'!D:D,ROW($B$3)+4*(ROW($B125)-ROW($B$3)))</f>
        <v>20ХМФЛ</v>
      </c>
      <c r="C125" s="27" t="str">
        <f>IF(ISBLANK(INDEX('Обработка исходного'!E:E,ROW($B$3)+4*(ROW($B125)-ROW($B$3)))),"",INDEX('Обработка исходного'!E:E,ROW($B$3)+4*(ROW($B125)-ROW($B$3))))</f>
        <v>Прутки и полосы толщиной или диаметром до 80 мм</v>
      </c>
      <c r="D125" s="31">
        <f>INDEX('Обработка исходного'!G:G,ROW($B$3)+4*(ROW($B125)-ROW($B$3))+2)</f>
        <v>11</v>
      </c>
      <c r="E125" s="32">
        <f>INDEX('Обработка исходного'!H:H,ROW($B$3)+4*(ROW($B125)-ROW($B$3))+2)</f>
        <v>11</v>
      </c>
      <c r="F125" s="32">
        <f>INDEX('Обработка исходного'!I:I,ROW($B$3)+4*(ROW($B125)-ROW($B$3))+2)</f>
        <v>11</v>
      </c>
      <c r="G125" s="32">
        <f>INDEX('Обработка исходного'!J:J,ROW($B$3)+4*(ROW($B125)-ROW($B$3))+2)</f>
        <v>11</v>
      </c>
      <c r="H125" s="32">
        <f>INDEX('Обработка исходного'!K:K,ROW($B$3)+4*(ROW($B125)-ROW($B$3))+2)</f>
        <v>12</v>
      </c>
      <c r="I125" s="32">
        <f>INDEX('Обработка исходного'!L:L,ROW($B$3)+4*(ROW($B125)-ROW($B$3))+2)</f>
        <v>12</v>
      </c>
      <c r="J125" s="32">
        <f>INDEX('Обработка исходного'!M:M,ROW($B$3)+4*(ROW($B125)-ROW($B$3))+2)</f>
        <v>12</v>
      </c>
      <c r="K125" s="32">
        <f>INDEX('Обработка исходного'!N:N,ROW($B$3)+4*(ROW($B125)-ROW($B$3))+2)</f>
        <v>12</v>
      </c>
      <c r="L125" s="32">
        <f>INDEX('Обработка исходного'!O:O,ROW($B$3)+4*(ROW($B125)-ROW($B$3))+2)</f>
        <v>12</v>
      </c>
      <c r="M125" s="32">
        <f>INDEX('Обработка исходного'!P:P,ROW($B$3)+4*(ROW($B125)-ROW($B$3))+2)</f>
        <v>12</v>
      </c>
      <c r="N125" s="32">
        <f>INDEX('Обработка исходного'!Q:Q,ROW($B$3)+4*(ROW($B125)-ROW($B$3))+2)</f>
        <v>12</v>
      </c>
      <c r="O125" s="32" t="str">
        <f>INDEX('Обработка исходного'!R:R,ROW($B$3)+4*(ROW($B125)-ROW($B$3))+2)</f>
        <v>-</v>
      </c>
      <c r="P125" s="33" t="str">
        <f>INDEX('Обработка исходного'!S:S,ROW($B$3)+4*(ROW($B125)-ROW($B$3))+2)</f>
        <v>-</v>
      </c>
    </row>
    <row r="126" spans="1:16" ht="25.5" x14ac:dyDescent="0.25">
      <c r="A126" s="10" t="str">
        <f>INDEX('Обработка исходного'!B:B,ROW($B$3)+4*(ROW($B126)-ROW($B$3)))</f>
        <v>Сталь легированная</v>
      </c>
      <c r="B126" s="47" t="str">
        <f>INDEX('Обработка исходного'!D:D,ROW($B$3)+4*(ROW($B126)-ROW($B$3)))</f>
        <v>20ХМФЛ</v>
      </c>
      <c r="C126" s="27" t="str">
        <f>IF(ISBLANK(INDEX('Обработка исходного'!E:E,ROW($B$3)+4*(ROW($B126)-ROW($B$3)))),"",INDEX('Обработка исходного'!E:E,ROW($B$3)+4*(ROW($B126)-ROW($B$3))))</f>
        <v>Прутки и полосы толщиной или диаметром от 80 до 150 мм</v>
      </c>
      <c r="D126" s="31">
        <f>INDEX('Обработка исходного'!G:G,ROW($B$3)+4*(ROW($B126)-ROW($B$3))+2)</f>
        <v>9</v>
      </c>
      <c r="E126" s="32">
        <f>INDEX('Обработка исходного'!H:H,ROW($B$3)+4*(ROW($B126)-ROW($B$3))+2)</f>
        <v>9</v>
      </c>
      <c r="F126" s="32">
        <f>INDEX('Обработка исходного'!I:I,ROW($B$3)+4*(ROW($B126)-ROW($B$3))+2)</f>
        <v>9</v>
      </c>
      <c r="G126" s="32">
        <f>INDEX('Обработка исходного'!J:J,ROW($B$3)+4*(ROW($B126)-ROW($B$3))+2)</f>
        <v>9</v>
      </c>
      <c r="H126" s="32">
        <f>INDEX('Обработка исходного'!K:K,ROW($B$3)+4*(ROW($B126)-ROW($B$3))+2)</f>
        <v>10</v>
      </c>
      <c r="I126" s="32">
        <f>INDEX('Обработка исходного'!L:L,ROW($B$3)+4*(ROW($B126)-ROW($B$3))+2)</f>
        <v>10</v>
      </c>
      <c r="J126" s="32">
        <f>INDEX('Обработка исходного'!M:M,ROW($B$3)+4*(ROW($B126)-ROW($B$3))+2)</f>
        <v>10</v>
      </c>
      <c r="K126" s="32">
        <f>INDEX('Обработка исходного'!N:N,ROW($B$3)+4*(ROW($B126)-ROW($B$3))+2)</f>
        <v>10</v>
      </c>
      <c r="L126" s="32">
        <f>INDEX('Обработка исходного'!O:O,ROW($B$3)+4*(ROW($B126)-ROW($B$3))+2)</f>
        <v>10</v>
      </c>
      <c r="M126" s="32">
        <f>INDEX('Обработка исходного'!P:P,ROW($B$3)+4*(ROW($B126)-ROW($B$3))+2)</f>
        <v>10</v>
      </c>
      <c r="N126" s="32">
        <f>INDEX('Обработка исходного'!Q:Q,ROW($B$3)+4*(ROW($B126)-ROW($B$3))+2)</f>
        <v>10</v>
      </c>
      <c r="O126" s="32" t="str">
        <f>INDEX('Обработка исходного'!R:R,ROW($B$3)+4*(ROW($B126)-ROW($B$3))+2)</f>
        <v>-</v>
      </c>
      <c r="P126" s="33" t="str">
        <f>INDEX('Обработка исходного'!S:S,ROW($B$3)+4*(ROW($B126)-ROW($B$3))+2)</f>
        <v>-</v>
      </c>
    </row>
    <row r="127" spans="1:16" ht="25.5" x14ac:dyDescent="0.25">
      <c r="A127" s="10" t="str">
        <f>INDEX('Обработка исходного'!B:B,ROW($B$3)+4*(ROW($B127)-ROW($B$3)))</f>
        <v>Сталь легированная</v>
      </c>
      <c r="B127" s="47" t="str">
        <f>INDEX('Обработка исходного'!D:D,ROW($B$3)+4*(ROW($B127)-ROW($B$3)))</f>
        <v>20ХМФЛ</v>
      </c>
      <c r="C127" s="27" t="str">
        <f>IF(ISBLANK(INDEX('Обработка исходного'!E:E,ROW($B$3)+4*(ROW($B127)-ROW($B$3)))),"",INDEX('Обработка исходного'!E:E,ROW($B$3)+4*(ROW($B127)-ROW($B$3))))</f>
        <v>Прутки и полосы толщиной или диаметром от 150 до 250 мм</v>
      </c>
      <c r="D127" s="31">
        <f>INDEX('Обработка исходного'!G:G,ROW($B$3)+4*(ROW($B127)-ROW($B$3))+2)</f>
        <v>8</v>
      </c>
      <c r="E127" s="32">
        <f>INDEX('Обработка исходного'!H:H,ROW($B$3)+4*(ROW($B127)-ROW($B$3))+2)</f>
        <v>8</v>
      </c>
      <c r="F127" s="32">
        <f>INDEX('Обработка исходного'!I:I,ROW($B$3)+4*(ROW($B127)-ROW($B$3))+2)</f>
        <v>8</v>
      </c>
      <c r="G127" s="32">
        <f>INDEX('Обработка исходного'!J:J,ROW($B$3)+4*(ROW($B127)-ROW($B$3))+2)</f>
        <v>8</v>
      </c>
      <c r="H127" s="32">
        <f>INDEX('Обработка исходного'!K:K,ROW($B$3)+4*(ROW($B127)-ROW($B$3))+2)</f>
        <v>9</v>
      </c>
      <c r="I127" s="32">
        <f>INDEX('Обработка исходного'!L:L,ROW($B$3)+4*(ROW($B127)-ROW($B$3))+2)</f>
        <v>9</v>
      </c>
      <c r="J127" s="32">
        <f>INDEX('Обработка исходного'!M:M,ROW($B$3)+4*(ROW($B127)-ROW($B$3))+2)</f>
        <v>9</v>
      </c>
      <c r="K127" s="32">
        <f>INDEX('Обработка исходного'!N:N,ROW($B$3)+4*(ROW($B127)-ROW($B$3))+2)</f>
        <v>9</v>
      </c>
      <c r="L127" s="32">
        <f>INDEX('Обработка исходного'!O:O,ROW($B$3)+4*(ROW($B127)-ROW($B$3))+2)</f>
        <v>9</v>
      </c>
      <c r="M127" s="32">
        <f>INDEX('Обработка исходного'!P:P,ROW($B$3)+4*(ROW($B127)-ROW($B$3))+2)</f>
        <v>9</v>
      </c>
      <c r="N127" s="32">
        <f>INDEX('Обработка исходного'!Q:Q,ROW($B$3)+4*(ROW($B127)-ROW($B$3))+2)</f>
        <v>9</v>
      </c>
      <c r="O127" s="32" t="str">
        <f>INDEX('Обработка исходного'!R:R,ROW($B$3)+4*(ROW($B127)-ROW($B$3))+2)</f>
        <v>-</v>
      </c>
      <c r="P127" s="33" t="str">
        <f>INDEX('Обработка исходного'!S:S,ROW($B$3)+4*(ROW($B127)-ROW($B$3))+2)</f>
        <v>-</v>
      </c>
    </row>
    <row r="128" spans="1:16" ht="25.5" x14ac:dyDescent="0.25">
      <c r="A128" s="10" t="str">
        <f>INDEX('Обработка исходного'!B:B,ROW($B$3)+4*(ROW($B128)-ROW($B$3)))</f>
        <v>Сталь легированная</v>
      </c>
      <c r="B128" s="47" t="str">
        <f>INDEX('Обработка исходного'!D:D,ROW($B$3)+4*(ROW($B128)-ROW($B$3)))</f>
        <v>30ХМА</v>
      </c>
      <c r="C128" s="27" t="str">
        <f>IF(ISBLANK(INDEX('Обработка исходного'!E:E,ROW($B$3)+4*(ROW($B128)-ROW($B$3)))),"",INDEX('Обработка исходного'!E:E,ROW($B$3)+4*(ROW($B128)-ROW($B$3))))</f>
        <v>Трубы наружным диаметром от 25 до 710 мм с толщиной стенки от 2,5 до 50 мм</v>
      </c>
      <c r="D128" s="31">
        <f>INDEX('Обработка исходного'!G:G,ROW($B$3)+4*(ROW($B128)-ROW($B$3))+2)</f>
        <v>13</v>
      </c>
      <c r="E128" s="32">
        <f>INDEX('Обработка исходного'!H:H,ROW($B$3)+4*(ROW($B128)-ROW($B$3))+2)</f>
        <v>13</v>
      </c>
      <c r="F128" s="32">
        <f>INDEX('Обработка исходного'!I:I,ROW($B$3)+4*(ROW($B128)-ROW($B$3))+2)</f>
        <v>13</v>
      </c>
      <c r="G128" s="32">
        <f>INDEX('Обработка исходного'!J:J,ROW($B$3)+4*(ROW($B128)-ROW($B$3))+2)</f>
        <v>13</v>
      </c>
      <c r="H128" s="32">
        <f>INDEX('Обработка исходного'!K:K,ROW($B$3)+4*(ROW($B128)-ROW($B$3))+2)</f>
        <v>13</v>
      </c>
      <c r="I128" s="32">
        <f>INDEX('Обработка исходного'!L:L,ROW($B$3)+4*(ROW($B128)-ROW($B$3))+2)</f>
        <v>13</v>
      </c>
      <c r="J128" s="32">
        <f>INDEX('Обработка исходного'!M:M,ROW($B$3)+4*(ROW($B128)-ROW($B$3))+2)</f>
        <v>15</v>
      </c>
      <c r="K128" s="32">
        <f>INDEX('Обработка исходного'!N:N,ROW($B$3)+4*(ROW($B128)-ROW($B$3))+2)</f>
        <v>15</v>
      </c>
      <c r="L128" s="32">
        <f>INDEX('Обработка исходного'!O:O,ROW($B$3)+4*(ROW($B128)-ROW($B$3))+2)</f>
        <v>15</v>
      </c>
      <c r="M128" s="32">
        <f>INDEX('Обработка исходного'!P:P,ROW($B$3)+4*(ROW($B128)-ROW($B$3))+2)</f>
        <v>15</v>
      </c>
      <c r="N128" s="32">
        <f>INDEX('Обработка исходного'!Q:Q,ROW($B$3)+4*(ROW($B128)-ROW($B$3))+2)</f>
        <v>15</v>
      </c>
      <c r="O128" s="32" t="str">
        <f>INDEX('Обработка исходного'!R:R,ROW($B$3)+4*(ROW($B128)-ROW($B$3))+2)</f>
        <v>-</v>
      </c>
      <c r="P128" s="33" t="str">
        <f>INDEX('Обработка исходного'!S:S,ROW($B$3)+4*(ROW($B128)-ROW($B$3))+2)</f>
        <v>-</v>
      </c>
    </row>
    <row r="129" spans="1:16" ht="25.5" x14ac:dyDescent="0.25">
      <c r="A129" s="10" t="str">
        <f>INDEX('Обработка исходного'!B:B,ROW($B$3)+4*(ROW($B129)-ROW($B$3)))</f>
        <v>Сталь легированная</v>
      </c>
      <c r="B129" s="47" t="str">
        <f>INDEX('Обработка исходного'!D:D,ROW($B$3)+4*(ROW($B129)-ROW($B$3)))</f>
        <v>30ХМА</v>
      </c>
      <c r="C129" s="27" t="str">
        <f>IF(ISBLANK(INDEX('Обработка исходного'!E:E,ROW($B$3)+4*(ROW($B129)-ROW($B$3)))),"",INDEX('Обработка исходного'!E:E,ROW($B$3)+4*(ROW($B129)-ROW($B$3))))</f>
        <v>Заготовки крепежных деталей толщиной или диаметром до 100 мм, КП395*</v>
      </c>
      <c r="D129" s="31">
        <f>INDEX('Обработка исходного'!G:G,ROW($B$3)+4*(ROW($B129)-ROW($B$3))+2)</f>
        <v>15</v>
      </c>
      <c r="E129" s="32">
        <f>INDEX('Обработка исходного'!H:H,ROW($B$3)+4*(ROW($B129)-ROW($B$3))+2)</f>
        <v>15</v>
      </c>
      <c r="F129" s="32">
        <f>INDEX('Обработка исходного'!I:I,ROW($B$3)+4*(ROW($B129)-ROW($B$3))+2)</f>
        <v>15</v>
      </c>
      <c r="G129" s="32">
        <f>INDEX('Обработка исходного'!J:J,ROW($B$3)+4*(ROW($B129)-ROW($B$3))+2)</f>
        <v>15</v>
      </c>
      <c r="H129" s="32">
        <f>INDEX('Обработка исходного'!K:K,ROW($B$3)+4*(ROW($B129)-ROW($B$3))+2)</f>
        <v>16</v>
      </c>
      <c r="I129" s="32">
        <f>INDEX('Обработка исходного'!L:L,ROW($B$3)+4*(ROW($B129)-ROW($B$3))+2)</f>
        <v>16</v>
      </c>
      <c r="J129" s="32">
        <f>INDEX('Обработка исходного'!M:M,ROW($B$3)+4*(ROW($B129)-ROW($B$3))+2)</f>
        <v>16</v>
      </c>
      <c r="K129" s="32">
        <f>INDEX('Обработка исходного'!N:N,ROW($B$3)+4*(ROW($B129)-ROW($B$3))+2)</f>
        <v>16</v>
      </c>
      <c r="L129" s="32">
        <f>INDEX('Обработка исходного'!O:O,ROW($B$3)+4*(ROW($B129)-ROW($B$3))+2)</f>
        <v>16</v>
      </c>
      <c r="M129" s="32">
        <f>INDEX('Обработка исходного'!P:P,ROW($B$3)+4*(ROW($B129)-ROW($B$3))+2)</f>
        <v>16</v>
      </c>
      <c r="N129" s="32">
        <f>INDEX('Обработка исходного'!Q:Q,ROW($B$3)+4*(ROW($B129)-ROW($B$3))+2)</f>
        <v>16</v>
      </c>
      <c r="O129" s="32" t="str">
        <f>INDEX('Обработка исходного'!R:R,ROW($B$3)+4*(ROW($B129)-ROW($B$3))+2)</f>
        <v>-</v>
      </c>
      <c r="P129" s="33" t="str">
        <f>INDEX('Обработка исходного'!S:S,ROW($B$3)+4*(ROW($B129)-ROW($B$3))+2)</f>
        <v>-</v>
      </c>
    </row>
    <row r="130" spans="1:16" ht="25.5" x14ac:dyDescent="0.25">
      <c r="A130" s="10" t="str">
        <f>INDEX('Обработка исходного'!B:B,ROW($B$3)+4*(ROW($B130)-ROW($B$3)))</f>
        <v>Сталь легированная</v>
      </c>
      <c r="B130" s="47" t="str">
        <f>INDEX('Обработка исходного'!D:D,ROW($B$3)+4*(ROW($B130)-ROW($B$3)))</f>
        <v>30ХМА</v>
      </c>
      <c r="C130" s="27" t="str">
        <f>IF(ISBLANK(INDEX('Обработка исходного'!E:E,ROW($B$3)+4*(ROW($B130)-ROW($B$3)))),"",INDEX('Обработка исходного'!E:E,ROW($B$3)+4*(ROW($B130)-ROW($B$3))))</f>
        <v>Заготовки крепежных деталей толщиной или диаметром до 300 мм, КП440*</v>
      </c>
      <c r="D130" s="31">
        <f>INDEX('Обработка исходного'!G:G,ROW($B$3)+4*(ROW($B130)-ROW($B$3))+2)</f>
        <v>15</v>
      </c>
      <c r="E130" s="32">
        <f>INDEX('Обработка исходного'!H:H,ROW($B$3)+4*(ROW($B130)-ROW($B$3))+2)</f>
        <v>15</v>
      </c>
      <c r="F130" s="32">
        <f>INDEX('Обработка исходного'!I:I,ROW($B$3)+4*(ROW($B130)-ROW($B$3))+2)</f>
        <v>15</v>
      </c>
      <c r="G130" s="32">
        <f>INDEX('Обработка исходного'!J:J,ROW($B$3)+4*(ROW($B130)-ROW($B$3))+2)</f>
        <v>15</v>
      </c>
      <c r="H130" s="32">
        <f>INDEX('Обработка исходного'!K:K,ROW($B$3)+4*(ROW($B130)-ROW($B$3))+2)</f>
        <v>16</v>
      </c>
      <c r="I130" s="32">
        <f>INDEX('Обработка исходного'!L:L,ROW($B$3)+4*(ROW($B130)-ROW($B$3))+2)</f>
        <v>16</v>
      </c>
      <c r="J130" s="32">
        <f>INDEX('Обработка исходного'!M:M,ROW($B$3)+4*(ROW($B130)-ROW($B$3))+2)</f>
        <v>16</v>
      </c>
      <c r="K130" s="32">
        <f>INDEX('Обработка исходного'!N:N,ROW($B$3)+4*(ROW($B130)-ROW($B$3))+2)</f>
        <v>16</v>
      </c>
      <c r="L130" s="32">
        <f>INDEX('Обработка исходного'!O:O,ROW($B$3)+4*(ROW($B130)-ROW($B$3))+2)</f>
        <v>16</v>
      </c>
      <c r="M130" s="32">
        <f>INDEX('Обработка исходного'!P:P,ROW($B$3)+4*(ROW($B130)-ROW($B$3))+2)</f>
        <v>16</v>
      </c>
      <c r="N130" s="32">
        <f>INDEX('Обработка исходного'!Q:Q,ROW($B$3)+4*(ROW($B130)-ROW($B$3))+2)</f>
        <v>16</v>
      </c>
      <c r="O130" s="32" t="str">
        <f>INDEX('Обработка исходного'!R:R,ROW($B$3)+4*(ROW($B130)-ROW($B$3))+2)</f>
        <v>-</v>
      </c>
      <c r="P130" s="33" t="str">
        <f>INDEX('Обработка исходного'!S:S,ROW($B$3)+4*(ROW($B130)-ROW($B$3))+2)</f>
        <v>-</v>
      </c>
    </row>
    <row r="131" spans="1:16" ht="25.5" x14ac:dyDescent="0.25">
      <c r="A131" s="10" t="str">
        <f>INDEX('Обработка исходного'!B:B,ROW($B$3)+4*(ROW($B131)-ROW($B$3)))</f>
        <v>Сталь легированная</v>
      </c>
      <c r="B131" s="47" t="str">
        <f>INDEX('Обработка исходного'!D:D,ROW($B$3)+4*(ROW($B131)-ROW($B$3)))</f>
        <v>30ХМА</v>
      </c>
      <c r="C131" s="27" t="str">
        <f>IF(ISBLANK(INDEX('Обработка исходного'!E:E,ROW($B$3)+4*(ROW($B131)-ROW($B$3)))),"",INDEX('Обработка исходного'!E:E,ROW($B$3)+4*(ROW($B131)-ROW($B$3))))</f>
        <v>Заготовки крепежных деталей толщиной или диаметром от 100 до 200 мм, КП490*</v>
      </c>
      <c r="D131" s="31">
        <f>INDEX('Обработка исходного'!G:G,ROW($B$3)+4*(ROW($B131)-ROW($B$3))+2)</f>
        <v>15</v>
      </c>
      <c r="E131" s="32">
        <f>INDEX('Обработка исходного'!H:H,ROW($B$3)+4*(ROW($B131)-ROW($B$3))+2)</f>
        <v>13</v>
      </c>
      <c r="F131" s="32">
        <f>INDEX('Обработка исходного'!I:I,ROW($B$3)+4*(ROW($B131)-ROW($B$3))+2)</f>
        <v>13</v>
      </c>
      <c r="G131" s="32">
        <f>INDEX('Обработка исходного'!J:J,ROW($B$3)+4*(ROW($B131)-ROW($B$3))+2)</f>
        <v>13</v>
      </c>
      <c r="H131" s="32">
        <f>INDEX('Обработка исходного'!K:K,ROW($B$3)+4*(ROW($B131)-ROW($B$3))+2)</f>
        <v>14</v>
      </c>
      <c r="I131" s="32">
        <f>INDEX('Обработка исходного'!L:L,ROW($B$3)+4*(ROW($B131)-ROW($B$3))+2)</f>
        <v>14</v>
      </c>
      <c r="J131" s="32">
        <f>INDEX('Обработка исходного'!M:M,ROW($B$3)+4*(ROW($B131)-ROW($B$3))+2)</f>
        <v>14</v>
      </c>
      <c r="K131" s="32">
        <f>INDEX('Обработка исходного'!N:N,ROW($B$3)+4*(ROW($B131)-ROW($B$3))+2)</f>
        <v>14</v>
      </c>
      <c r="L131" s="32">
        <f>INDEX('Обработка исходного'!O:O,ROW($B$3)+4*(ROW($B131)-ROW($B$3))+2)</f>
        <v>14</v>
      </c>
      <c r="M131" s="32">
        <f>INDEX('Обработка исходного'!P:P,ROW($B$3)+4*(ROW($B131)-ROW($B$3))+2)</f>
        <v>14</v>
      </c>
      <c r="N131" s="32">
        <f>INDEX('Обработка исходного'!Q:Q,ROW($B$3)+4*(ROW($B131)-ROW($B$3))+2)</f>
        <v>14</v>
      </c>
      <c r="O131" s="32" t="str">
        <f>INDEX('Обработка исходного'!R:R,ROW($B$3)+4*(ROW($B131)-ROW($B$3))+2)</f>
        <v>-</v>
      </c>
      <c r="P131" s="33" t="str">
        <f>INDEX('Обработка исходного'!S:S,ROW($B$3)+4*(ROW($B131)-ROW($B$3))+2)</f>
        <v>-</v>
      </c>
    </row>
    <row r="132" spans="1:16" ht="25.5" x14ac:dyDescent="0.25">
      <c r="A132" s="10" t="str">
        <f>INDEX('Обработка исходного'!B:B,ROW($B$3)+4*(ROW($B132)-ROW($B$3)))</f>
        <v>Сталь легированная</v>
      </c>
      <c r="B132" s="47" t="str">
        <f>INDEX('Обработка исходного'!D:D,ROW($B$3)+4*(ROW($B132)-ROW($B$3)))</f>
        <v>30ХМА</v>
      </c>
      <c r="C132" s="27" t="str">
        <f>IF(ISBLANK(INDEX('Обработка исходного'!E:E,ROW($B$3)+4*(ROW($B132)-ROW($B$3)))),"",INDEX('Обработка исходного'!E:E,ROW($B$3)+4*(ROW($B132)-ROW($B$3))))</f>
        <v>Заготовки крепежных деталей толщиной или диаметром до 100 мм КП590*</v>
      </c>
      <c r="D132" s="31">
        <f>INDEX('Обработка исходного'!G:G,ROW($B$3)+4*(ROW($B132)-ROW($B$3))+2)</f>
        <v>14</v>
      </c>
      <c r="E132" s="32">
        <f>INDEX('Обработка исходного'!H:H,ROW($B$3)+4*(ROW($B132)-ROW($B$3))+2)</f>
        <v>14</v>
      </c>
      <c r="F132" s="32">
        <f>INDEX('Обработка исходного'!I:I,ROW($B$3)+4*(ROW($B132)-ROW($B$3))+2)</f>
        <v>14</v>
      </c>
      <c r="G132" s="32">
        <f>INDEX('Обработка исходного'!J:J,ROW($B$3)+4*(ROW($B132)-ROW($B$3))+2)</f>
        <v>14</v>
      </c>
      <c r="H132" s="32">
        <f>INDEX('Обработка исходного'!K:K,ROW($B$3)+4*(ROW($B132)-ROW($B$3))+2)</f>
        <v>15</v>
      </c>
      <c r="I132" s="32">
        <f>INDEX('Обработка исходного'!L:L,ROW($B$3)+4*(ROW($B132)-ROW($B$3))+2)</f>
        <v>15</v>
      </c>
      <c r="J132" s="32">
        <f>INDEX('Обработка исходного'!M:M,ROW($B$3)+4*(ROW($B132)-ROW($B$3))+2)</f>
        <v>15</v>
      </c>
      <c r="K132" s="32">
        <f>INDEX('Обработка исходного'!N:N,ROW($B$3)+4*(ROW($B132)-ROW($B$3))+2)</f>
        <v>15</v>
      </c>
      <c r="L132" s="32">
        <f>INDEX('Обработка исходного'!O:O,ROW($B$3)+4*(ROW($B132)-ROW($B$3))+2)</f>
        <v>15</v>
      </c>
      <c r="M132" s="32">
        <f>INDEX('Обработка исходного'!P:P,ROW($B$3)+4*(ROW($B132)-ROW($B$3))+2)</f>
        <v>15</v>
      </c>
      <c r="N132" s="32">
        <f>INDEX('Обработка исходного'!Q:Q,ROW($B$3)+4*(ROW($B132)-ROW($B$3))+2)</f>
        <v>15</v>
      </c>
      <c r="O132" s="32" t="str">
        <f>INDEX('Обработка исходного'!R:R,ROW($B$3)+4*(ROW($B132)-ROW($B$3))+2)</f>
        <v>-</v>
      </c>
      <c r="P132" s="33" t="str">
        <f>INDEX('Обработка исходного'!S:S,ROW($B$3)+4*(ROW($B132)-ROW($B$3))+2)</f>
        <v>-</v>
      </c>
    </row>
    <row r="133" spans="1:16" ht="25.5" x14ac:dyDescent="0.25">
      <c r="A133" s="10" t="str">
        <f>INDEX('Обработка исходного'!B:B,ROW($B$3)+4*(ROW($B133)-ROW($B$3)))</f>
        <v>Сталь легированная</v>
      </c>
      <c r="B133" s="47" t="str">
        <f>INDEX('Обработка исходного'!D:D,ROW($B$3)+4*(ROW($B133)-ROW($B$3)))</f>
        <v>30ХМА</v>
      </c>
      <c r="C133" s="27" t="str">
        <f>IF(ISBLANK(INDEX('Обработка исходного'!E:E,ROW($B$3)+4*(ROW($B133)-ROW($B$3)))),"",INDEX('Обработка исходного'!E:E,ROW($B$3)+4*(ROW($B133)-ROW($B$3))))</f>
        <v>Заготовки крепежных деталей толщиной или диаметром до 300 мм, КП640*</v>
      </c>
      <c r="D133" s="31">
        <f>INDEX('Обработка исходного'!G:G,ROW($B$3)+4*(ROW($B133)-ROW($B$3))+2)</f>
        <v>13</v>
      </c>
      <c r="E133" s="32">
        <f>INDEX('Обработка исходного'!H:H,ROW($B$3)+4*(ROW($B133)-ROW($B$3))+2)</f>
        <v>12</v>
      </c>
      <c r="F133" s="32">
        <f>INDEX('Обработка исходного'!I:I,ROW($B$3)+4*(ROW($B133)-ROW($B$3))+2)</f>
        <v>12</v>
      </c>
      <c r="G133" s="32">
        <f>INDEX('Обработка исходного'!J:J,ROW($B$3)+4*(ROW($B133)-ROW($B$3))+2)</f>
        <v>12</v>
      </c>
      <c r="H133" s="32">
        <f>INDEX('Обработка исходного'!K:K,ROW($B$3)+4*(ROW($B133)-ROW($B$3))+2)</f>
        <v>13</v>
      </c>
      <c r="I133" s="32">
        <f>INDEX('Обработка исходного'!L:L,ROW($B$3)+4*(ROW($B133)-ROW($B$3))+2)</f>
        <v>13</v>
      </c>
      <c r="J133" s="32">
        <f>INDEX('Обработка исходного'!M:M,ROW($B$3)+4*(ROW($B133)-ROW($B$3))+2)</f>
        <v>13</v>
      </c>
      <c r="K133" s="32">
        <f>INDEX('Обработка исходного'!N:N,ROW($B$3)+4*(ROW($B133)-ROW($B$3))+2)</f>
        <v>13</v>
      </c>
      <c r="L133" s="32">
        <f>INDEX('Обработка исходного'!O:O,ROW($B$3)+4*(ROW($B133)-ROW($B$3))+2)</f>
        <v>13</v>
      </c>
      <c r="M133" s="32">
        <f>INDEX('Обработка исходного'!P:P,ROW($B$3)+4*(ROW($B133)-ROW($B$3))+2)</f>
        <v>13</v>
      </c>
      <c r="N133" s="32">
        <f>INDEX('Обработка исходного'!Q:Q,ROW($B$3)+4*(ROW($B133)-ROW($B$3))+2)</f>
        <v>13</v>
      </c>
      <c r="O133" s="32" t="str">
        <f>INDEX('Обработка исходного'!R:R,ROW($B$3)+4*(ROW($B133)-ROW($B$3))+2)</f>
        <v>-</v>
      </c>
      <c r="P133" s="33" t="str">
        <f>INDEX('Обработка исходного'!S:S,ROW($B$3)+4*(ROW($B133)-ROW($B$3))+2)</f>
        <v>-</v>
      </c>
    </row>
    <row r="134" spans="1:16" x14ac:dyDescent="0.25">
      <c r="A134" s="10" t="str">
        <f>INDEX('Обработка исходного'!B:B,ROW($B$3)+4*(ROW($B134)-ROW($B$3)))</f>
        <v>Сталь легированная</v>
      </c>
      <c r="B134" s="47" t="str">
        <f>INDEX('Обработка исходного'!D:D,ROW($B$3)+4*(ROW($B134)-ROW($B$3)))</f>
        <v>30ХМА</v>
      </c>
      <c r="C134" s="27" t="str">
        <f>IF(ISBLANK(INDEX('Обработка исходного'!E:E,ROW($B$3)+4*(ROW($B134)-ROW($B$3)))),"",INDEX('Обработка исходного'!E:E,ROW($B$3)+4*(ROW($B134)-ROW($B$3))))</f>
        <v>Прутки и полосы толщиной или диаметром до 80 мм</v>
      </c>
      <c r="D134" s="31">
        <f>INDEX('Обработка исходного'!G:G,ROW($B$3)+4*(ROW($B134)-ROW($B$3))+2)</f>
        <v>12</v>
      </c>
      <c r="E134" s="32">
        <f>INDEX('Обработка исходного'!H:H,ROW($B$3)+4*(ROW($B134)-ROW($B$3))+2)</f>
        <v>12</v>
      </c>
      <c r="F134" s="32">
        <f>INDEX('Обработка исходного'!I:I,ROW($B$3)+4*(ROW($B134)-ROW($B$3))+2)</f>
        <v>12</v>
      </c>
      <c r="G134" s="32">
        <f>INDEX('Обработка исходного'!J:J,ROW($B$3)+4*(ROW($B134)-ROW($B$3))+2)</f>
        <v>12</v>
      </c>
      <c r="H134" s="32">
        <f>INDEX('Обработка исходного'!K:K,ROW($B$3)+4*(ROW($B134)-ROW($B$3))+2)</f>
        <v>13</v>
      </c>
      <c r="I134" s="32">
        <f>INDEX('Обработка исходного'!L:L,ROW($B$3)+4*(ROW($B134)-ROW($B$3))+2)</f>
        <v>13</v>
      </c>
      <c r="J134" s="32">
        <f>INDEX('Обработка исходного'!M:M,ROW($B$3)+4*(ROW($B134)-ROW($B$3))+2)</f>
        <v>13</v>
      </c>
      <c r="K134" s="32">
        <f>INDEX('Обработка исходного'!N:N,ROW($B$3)+4*(ROW($B134)-ROW($B$3))+2)</f>
        <v>13</v>
      </c>
      <c r="L134" s="32">
        <f>INDEX('Обработка исходного'!O:O,ROW($B$3)+4*(ROW($B134)-ROW($B$3))+2)</f>
        <v>13</v>
      </c>
      <c r="M134" s="32">
        <f>INDEX('Обработка исходного'!P:P,ROW($B$3)+4*(ROW($B134)-ROW($B$3))+2)</f>
        <v>13</v>
      </c>
      <c r="N134" s="32">
        <f>INDEX('Обработка исходного'!Q:Q,ROW($B$3)+4*(ROW($B134)-ROW($B$3))+2)</f>
        <v>13</v>
      </c>
      <c r="O134" s="32" t="str">
        <f>INDEX('Обработка исходного'!R:R,ROW($B$3)+4*(ROW($B134)-ROW($B$3))+2)</f>
        <v>-</v>
      </c>
      <c r="P134" s="33" t="str">
        <f>INDEX('Обработка исходного'!S:S,ROW($B$3)+4*(ROW($B134)-ROW($B$3))+2)</f>
        <v>-</v>
      </c>
    </row>
    <row r="135" spans="1:16" ht="25.5" x14ac:dyDescent="0.25">
      <c r="A135" s="10" t="str">
        <f>INDEX('Обработка исходного'!B:B,ROW($B$3)+4*(ROW($B135)-ROW($B$3)))</f>
        <v>Сталь легированная</v>
      </c>
      <c r="B135" s="47" t="str">
        <f>INDEX('Обработка исходного'!D:D,ROW($B$3)+4*(ROW($B135)-ROW($B$3)))</f>
        <v>30ХМА</v>
      </c>
      <c r="C135" s="27" t="str">
        <f>IF(ISBLANK(INDEX('Обработка исходного'!E:E,ROW($B$3)+4*(ROW($B135)-ROW($B$3)))),"",INDEX('Обработка исходного'!E:E,ROW($B$3)+4*(ROW($B135)-ROW($B$3))))</f>
        <v>Прутки и полосы толщиной или диаметром от 80 мм до 150 мм</v>
      </c>
      <c r="D135" s="31">
        <f>INDEX('Обработка исходного'!G:G,ROW($B$3)+4*(ROW($B135)-ROW($B$3))+2)</f>
        <v>10</v>
      </c>
      <c r="E135" s="32">
        <f>INDEX('Обработка исходного'!H:H,ROW($B$3)+4*(ROW($B135)-ROW($B$3))+2)</f>
        <v>10</v>
      </c>
      <c r="F135" s="32">
        <f>INDEX('Обработка исходного'!I:I,ROW($B$3)+4*(ROW($B135)-ROW($B$3))+2)</f>
        <v>11</v>
      </c>
      <c r="G135" s="32">
        <f>INDEX('Обработка исходного'!J:J,ROW($B$3)+4*(ROW($B135)-ROW($B$3))+2)</f>
        <v>11</v>
      </c>
      <c r="H135" s="32">
        <f>INDEX('Обработка исходного'!K:K,ROW($B$3)+4*(ROW($B135)-ROW($B$3))+2)</f>
        <v>11</v>
      </c>
      <c r="I135" s="32">
        <f>INDEX('Обработка исходного'!L:L,ROW($B$3)+4*(ROW($B135)-ROW($B$3))+2)</f>
        <v>11</v>
      </c>
      <c r="J135" s="32">
        <f>INDEX('Обработка исходного'!M:M,ROW($B$3)+4*(ROW($B135)-ROW($B$3))+2)</f>
        <v>11</v>
      </c>
      <c r="K135" s="32">
        <f>INDEX('Обработка исходного'!N:N,ROW($B$3)+4*(ROW($B135)-ROW($B$3))+2)</f>
        <v>11</v>
      </c>
      <c r="L135" s="32">
        <f>INDEX('Обработка исходного'!O:O,ROW($B$3)+4*(ROW($B135)-ROW($B$3))+2)</f>
        <v>11</v>
      </c>
      <c r="M135" s="32">
        <f>INDEX('Обработка исходного'!P:P,ROW($B$3)+4*(ROW($B135)-ROW($B$3))+2)</f>
        <v>11</v>
      </c>
      <c r="N135" s="32">
        <f>INDEX('Обработка исходного'!Q:Q,ROW($B$3)+4*(ROW($B135)-ROW($B$3))+2)</f>
        <v>11</v>
      </c>
      <c r="O135" s="32" t="str">
        <f>INDEX('Обработка исходного'!R:R,ROW($B$3)+4*(ROW($B135)-ROW($B$3))+2)</f>
        <v>-</v>
      </c>
      <c r="P135" s="33" t="str">
        <f>INDEX('Обработка исходного'!S:S,ROW($B$3)+4*(ROW($B135)-ROW($B$3))+2)</f>
        <v>-</v>
      </c>
    </row>
    <row r="136" spans="1:16" ht="25.5" x14ac:dyDescent="0.25">
      <c r="A136" s="10" t="str">
        <f>INDEX('Обработка исходного'!B:B,ROW($B$3)+4*(ROW($B136)-ROW($B$3)))</f>
        <v>Сталь легированная</v>
      </c>
      <c r="B136" s="47" t="str">
        <f>INDEX('Обработка исходного'!D:D,ROW($B$3)+4*(ROW($B136)-ROW($B$3)))</f>
        <v>30ХМА</v>
      </c>
      <c r="C136" s="27" t="str">
        <f>IF(ISBLANK(INDEX('Обработка исходного'!E:E,ROW($B$3)+4*(ROW($B136)-ROW($B$3)))),"",INDEX('Обработка исходного'!E:E,ROW($B$3)+4*(ROW($B136)-ROW($B$3))))</f>
        <v>Прутки и полосы толщиной или диаметром от 150 до 250 мм</v>
      </c>
      <c r="D136" s="31">
        <f>INDEX('Обработка исходного'!G:G,ROW($B$3)+4*(ROW($B136)-ROW($B$3))+2)</f>
        <v>9</v>
      </c>
      <c r="E136" s="32">
        <f>INDEX('Обработка исходного'!H:H,ROW($B$3)+4*(ROW($B136)-ROW($B$3))+2)</f>
        <v>9</v>
      </c>
      <c r="F136" s="32">
        <f>INDEX('Обработка исходного'!I:I,ROW($B$3)+4*(ROW($B136)-ROW($B$3))+2)</f>
        <v>10</v>
      </c>
      <c r="G136" s="32">
        <f>INDEX('Обработка исходного'!J:J,ROW($B$3)+4*(ROW($B136)-ROW($B$3))+2)</f>
        <v>10</v>
      </c>
      <c r="H136" s="32">
        <f>INDEX('Обработка исходного'!K:K,ROW($B$3)+4*(ROW($B136)-ROW($B$3))+2)</f>
        <v>10</v>
      </c>
      <c r="I136" s="32">
        <f>INDEX('Обработка исходного'!L:L,ROW($B$3)+4*(ROW($B136)-ROW($B$3))+2)</f>
        <v>10</v>
      </c>
      <c r="J136" s="32">
        <f>INDEX('Обработка исходного'!M:M,ROW($B$3)+4*(ROW($B136)-ROW($B$3))+2)</f>
        <v>10</v>
      </c>
      <c r="K136" s="32">
        <f>INDEX('Обработка исходного'!N:N,ROW($B$3)+4*(ROW($B136)-ROW($B$3))+2)</f>
        <v>10</v>
      </c>
      <c r="L136" s="32">
        <f>INDEX('Обработка исходного'!O:O,ROW($B$3)+4*(ROW($B136)-ROW($B$3))+2)</f>
        <v>10</v>
      </c>
      <c r="M136" s="32">
        <f>INDEX('Обработка исходного'!P:P,ROW($B$3)+4*(ROW($B136)-ROW($B$3))+2)</f>
        <v>10</v>
      </c>
      <c r="N136" s="32">
        <f>INDEX('Обработка исходного'!Q:Q,ROW($B$3)+4*(ROW($B136)-ROW($B$3))+2)</f>
        <v>10</v>
      </c>
      <c r="O136" s="32" t="str">
        <f>INDEX('Обработка исходного'!R:R,ROW($B$3)+4*(ROW($B136)-ROW($B$3))+2)</f>
        <v>-</v>
      </c>
      <c r="P136" s="33" t="str">
        <f>INDEX('Обработка исходного'!S:S,ROW($B$3)+4*(ROW($B136)-ROW($B$3))+2)</f>
        <v>-</v>
      </c>
    </row>
    <row r="137" spans="1:16" ht="25.5" x14ac:dyDescent="0.25">
      <c r="A137" s="10" t="str">
        <f>INDEX('Обработка исходного'!B:B,ROW($B$3)+4*(ROW($B137)-ROW($B$3)))</f>
        <v>Сталь легированная</v>
      </c>
      <c r="B137" s="47" t="str">
        <f>INDEX('Обработка исходного'!D:D,ROW($B$3)+4*(ROW($B137)-ROW($B$3)))</f>
        <v>35ХМ</v>
      </c>
      <c r="C137" s="27" t="str">
        <f>IF(ISBLANK(INDEX('Обработка исходного'!E:E,ROW($B$3)+4*(ROW($B137)-ROW($B$3)))),"",INDEX('Обработка исходного'!E:E,ROW($B$3)+4*(ROW($B137)-ROW($B$3))))</f>
        <v>Поковки толщиной или диаметром от 300 до 800 мм, КП245*</v>
      </c>
      <c r="D137" s="31">
        <f>INDEX('Обработка исходного'!G:G,ROW($B$3)+4*(ROW($B137)-ROW($B$3))+2)</f>
        <v>15</v>
      </c>
      <c r="E137" s="32">
        <f>INDEX('Обработка исходного'!H:H,ROW($B$3)+4*(ROW($B137)-ROW($B$3))+2)</f>
        <v>15</v>
      </c>
      <c r="F137" s="32">
        <f>INDEX('Обработка исходного'!I:I,ROW($B$3)+4*(ROW($B137)-ROW($B$3))+2)</f>
        <v>15</v>
      </c>
      <c r="G137" s="32">
        <f>INDEX('Обработка исходного'!J:J,ROW($B$3)+4*(ROW($B137)-ROW($B$3))+2)</f>
        <v>15</v>
      </c>
      <c r="H137" s="32">
        <f>INDEX('Обработка исходного'!K:K,ROW($B$3)+4*(ROW($B137)-ROW($B$3))+2)</f>
        <v>15</v>
      </c>
      <c r="I137" s="32">
        <f>INDEX('Обработка исходного'!L:L,ROW($B$3)+4*(ROW($B137)-ROW($B$3))+2)</f>
        <v>15</v>
      </c>
      <c r="J137" s="32">
        <f>INDEX('Обработка исходного'!M:M,ROW($B$3)+4*(ROW($B137)-ROW($B$3))+2)</f>
        <v>15</v>
      </c>
      <c r="K137" s="32">
        <f>INDEX('Обработка исходного'!N:N,ROW($B$3)+4*(ROW($B137)-ROW($B$3))+2)</f>
        <v>15</v>
      </c>
      <c r="L137" s="32">
        <f>INDEX('Обработка исходного'!O:O,ROW($B$3)+4*(ROW($B137)-ROW($B$3))+2)</f>
        <v>15</v>
      </c>
      <c r="M137" s="32">
        <f>INDEX('Обработка исходного'!P:P,ROW($B$3)+4*(ROW($B137)-ROW($B$3))+2)</f>
        <v>15</v>
      </c>
      <c r="N137" s="32">
        <f>INDEX('Обработка исходного'!Q:Q,ROW($B$3)+4*(ROW($B137)-ROW($B$3))+2)</f>
        <v>15</v>
      </c>
      <c r="O137" s="32" t="str">
        <f>INDEX('Обработка исходного'!R:R,ROW($B$3)+4*(ROW($B137)-ROW($B$3))+2)</f>
        <v>-</v>
      </c>
      <c r="P137" s="33" t="str">
        <f>INDEX('Обработка исходного'!S:S,ROW($B$3)+4*(ROW($B137)-ROW($B$3))+2)</f>
        <v>-</v>
      </c>
    </row>
    <row r="138" spans="1:16" ht="25.5" x14ac:dyDescent="0.25">
      <c r="A138" s="10" t="str">
        <f>INDEX('Обработка исходного'!B:B,ROW($B$3)+4*(ROW($B138)-ROW($B$3)))</f>
        <v>Сталь легированная</v>
      </c>
      <c r="B138" s="47" t="str">
        <f>INDEX('Обработка исходного'!D:D,ROW($B$3)+4*(ROW($B138)-ROW($B$3)))</f>
        <v>35ХМ</v>
      </c>
      <c r="C138" s="27" t="str">
        <f>IF(ISBLANK(INDEX('Обработка исходного'!E:E,ROW($B$3)+4*(ROW($B138)-ROW($B$3)))),"",INDEX('Обработка исходного'!E:E,ROW($B$3)+4*(ROW($B138)-ROW($B$3))))</f>
        <v>Поковки толщиной или диаметром от 300 до 800 мм, КП275*</v>
      </c>
      <c r="D138" s="31">
        <f>INDEX('Обработка исходного'!G:G,ROW($B$3)+4*(ROW($B138)-ROW($B$3))+2)</f>
        <v>12</v>
      </c>
      <c r="E138" s="32">
        <f>INDEX('Обработка исходного'!H:H,ROW($B$3)+4*(ROW($B138)-ROW($B$3))+2)</f>
        <v>12</v>
      </c>
      <c r="F138" s="32">
        <f>INDEX('Обработка исходного'!I:I,ROW($B$3)+4*(ROW($B138)-ROW($B$3))+2)</f>
        <v>12</v>
      </c>
      <c r="G138" s="32">
        <f>INDEX('Обработка исходного'!J:J,ROW($B$3)+4*(ROW($B138)-ROW($B$3))+2)</f>
        <v>12</v>
      </c>
      <c r="H138" s="32">
        <f>INDEX('Обработка исходного'!K:K,ROW($B$3)+4*(ROW($B138)-ROW($B$3))+2)</f>
        <v>12</v>
      </c>
      <c r="I138" s="32">
        <f>INDEX('Обработка исходного'!L:L,ROW($B$3)+4*(ROW($B138)-ROW($B$3))+2)</f>
        <v>12</v>
      </c>
      <c r="J138" s="32">
        <f>INDEX('Обработка исходного'!M:M,ROW($B$3)+4*(ROW($B138)-ROW($B$3))+2)</f>
        <v>12</v>
      </c>
      <c r="K138" s="32">
        <f>INDEX('Обработка исходного'!N:N,ROW($B$3)+4*(ROW($B138)-ROW($B$3))+2)</f>
        <v>12</v>
      </c>
      <c r="L138" s="32">
        <f>INDEX('Обработка исходного'!O:O,ROW($B$3)+4*(ROW($B138)-ROW($B$3))+2)</f>
        <v>12</v>
      </c>
      <c r="M138" s="32">
        <f>INDEX('Обработка исходного'!P:P,ROW($B$3)+4*(ROW($B138)-ROW($B$3))+2)</f>
        <v>12</v>
      </c>
      <c r="N138" s="32">
        <f>INDEX('Обработка исходного'!Q:Q,ROW($B$3)+4*(ROW($B138)-ROW($B$3))+2)</f>
        <v>12</v>
      </c>
      <c r="O138" s="32" t="str">
        <f>INDEX('Обработка исходного'!R:R,ROW($B$3)+4*(ROW($B138)-ROW($B$3))+2)</f>
        <v>-</v>
      </c>
      <c r="P138" s="33" t="str">
        <f>INDEX('Обработка исходного'!S:S,ROW($B$3)+4*(ROW($B138)-ROW($B$3))+2)</f>
        <v>-</v>
      </c>
    </row>
    <row r="139" spans="1:16" x14ac:dyDescent="0.25">
      <c r="A139" s="10" t="str">
        <f>INDEX('Обработка исходного'!B:B,ROW($B$3)+4*(ROW($B139)-ROW($B$3)))</f>
        <v>Сталь легированная</v>
      </c>
      <c r="B139" s="47" t="str">
        <f>INDEX('Обработка исходного'!D:D,ROW($B$3)+4*(ROW($B139)-ROW($B$3)))</f>
        <v>35ХМ</v>
      </c>
      <c r="C139" s="27" t="str">
        <f>IF(ISBLANK(INDEX('Обработка исходного'!E:E,ROW($B$3)+4*(ROW($B139)-ROW($B$3)))),"",INDEX('Обработка исходного'!E:E,ROW($B$3)+4*(ROW($B139)-ROW($B$3))))</f>
        <v>Поковки толщиной или диаметром до 800 мм, КП315*</v>
      </c>
      <c r="D139" s="31">
        <f>INDEX('Обработка исходного'!G:G,ROW($B$3)+4*(ROW($B139)-ROW($B$3))+2)</f>
        <v>10</v>
      </c>
      <c r="E139" s="32">
        <f>INDEX('Обработка исходного'!H:H,ROW($B$3)+4*(ROW($B139)-ROW($B$3))+2)</f>
        <v>10</v>
      </c>
      <c r="F139" s="32">
        <f>INDEX('Обработка исходного'!I:I,ROW($B$3)+4*(ROW($B139)-ROW($B$3))+2)</f>
        <v>10</v>
      </c>
      <c r="G139" s="32">
        <f>INDEX('Обработка исходного'!J:J,ROW($B$3)+4*(ROW($B139)-ROW($B$3))+2)</f>
        <v>10</v>
      </c>
      <c r="H139" s="32">
        <f>INDEX('Обработка исходного'!K:K,ROW($B$3)+4*(ROW($B139)-ROW($B$3))+2)</f>
        <v>10</v>
      </c>
      <c r="I139" s="32">
        <f>INDEX('Обработка исходного'!L:L,ROW($B$3)+4*(ROW($B139)-ROW($B$3))+2)</f>
        <v>10</v>
      </c>
      <c r="J139" s="32">
        <f>INDEX('Обработка исходного'!M:M,ROW($B$3)+4*(ROW($B139)-ROW($B$3))+2)</f>
        <v>10</v>
      </c>
      <c r="K139" s="32">
        <f>INDEX('Обработка исходного'!N:N,ROW($B$3)+4*(ROW($B139)-ROW($B$3))+2)</f>
        <v>10</v>
      </c>
      <c r="L139" s="32">
        <f>INDEX('Обработка исходного'!O:O,ROW($B$3)+4*(ROW($B139)-ROW($B$3))+2)</f>
        <v>10</v>
      </c>
      <c r="M139" s="32">
        <f>INDEX('Обработка исходного'!P:P,ROW($B$3)+4*(ROW($B139)-ROW($B$3))+2)</f>
        <v>10</v>
      </c>
      <c r="N139" s="32">
        <f>INDEX('Обработка исходного'!Q:Q,ROW($B$3)+4*(ROW($B139)-ROW($B$3))+2)</f>
        <v>10</v>
      </c>
      <c r="O139" s="32" t="str">
        <f>INDEX('Обработка исходного'!R:R,ROW($B$3)+4*(ROW($B139)-ROW($B$3))+2)</f>
        <v>-</v>
      </c>
      <c r="P139" s="33" t="str">
        <f>INDEX('Обработка исходного'!S:S,ROW($B$3)+4*(ROW($B139)-ROW($B$3))+2)</f>
        <v>-</v>
      </c>
    </row>
    <row r="140" spans="1:16" x14ac:dyDescent="0.25">
      <c r="A140" s="10" t="str">
        <f>INDEX('Обработка исходного'!B:B,ROW($B$3)+4*(ROW($B140)-ROW($B$3)))</f>
        <v>Сталь легированная</v>
      </c>
      <c r="B140" s="47" t="str">
        <f>INDEX('Обработка исходного'!D:D,ROW($B$3)+4*(ROW($B140)-ROW($B$3)))</f>
        <v>35ХМ</v>
      </c>
      <c r="C140" s="27" t="str">
        <f>IF(ISBLANK(INDEX('Обработка исходного'!E:E,ROW($B$3)+4*(ROW($B140)-ROW($B$3)))),"",INDEX('Обработка исходного'!E:E,ROW($B$3)+4*(ROW($B140)-ROW($B$3))))</f>
        <v>Поковки толщиной или диаметром до 800 мм, КП345*</v>
      </c>
      <c r="D140" s="31">
        <f>INDEX('Обработка исходного'!G:G,ROW($B$3)+4*(ROW($B140)-ROW($B$3))+2)</f>
        <v>10</v>
      </c>
      <c r="E140" s="32">
        <f>INDEX('Обработка исходного'!H:H,ROW($B$3)+4*(ROW($B140)-ROW($B$3))+2)</f>
        <v>10</v>
      </c>
      <c r="F140" s="32">
        <f>INDEX('Обработка исходного'!I:I,ROW($B$3)+4*(ROW($B140)-ROW($B$3))+2)</f>
        <v>10</v>
      </c>
      <c r="G140" s="32">
        <f>INDEX('Обработка исходного'!J:J,ROW($B$3)+4*(ROW($B140)-ROW($B$3))+2)</f>
        <v>10</v>
      </c>
      <c r="H140" s="32">
        <f>INDEX('Обработка исходного'!K:K,ROW($B$3)+4*(ROW($B140)-ROW($B$3))+2)</f>
        <v>10</v>
      </c>
      <c r="I140" s="32">
        <f>INDEX('Обработка исходного'!L:L,ROW($B$3)+4*(ROW($B140)-ROW($B$3))+2)</f>
        <v>10</v>
      </c>
      <c r="J140" s="32">
        <f>INDEX('Обработка исходного'!M:M,ROW($B$3)+4*(ROW($B140)-ROW($B$3))+2)</f>
        <v>10</v>
      </c>
      <c r="K140" s="32">
        <f>INDEX('Обработка исходного'!N:N,ROW($B$3)+4*(ROW($B140)-ROW($B$3))+2)</f>
        <v>10</v>
      </c>
      <c r="L140" s="32">
        <f>INDEX('Обработка исходного'!O:O,ROW($B$3)+4*(ROW($B140)-ROW($B$3))+2)</f>
        <v>10</v>
      </c>
      <c r="M140" s="32">
        <f>INDEX('Обработка исходного'!P:P,ROW($B$3)+4*(ROW($B140)-ROW($B$3))+2)</f>
        <v>10</v>
      </c>
      <c r="N140" s="32">
        <f>INDEX('Обработка исходного'!Q:Q,ROW($B$3)+4*(ROW($B140)-ROW($B$3))+2)</f>
        <v>10</v>
      </c>
      <c r="O140" s="32" t="str">
        <f>INDEX('Обработка исходного'!R:R,ROW($B$3)+4*(ROW($B140)-ROW($B$3))+2)</f>
        <v>-</v>
      </c>
      <c r="P140" s="33" t="str">
        <f>INDEX('Обработка исходного'!S:S,ROW($B$3)+4*(ROW($B140)-ROW($B$3))+2)</f>
        <v>-</v>
      </c>
    </row>
    <row r="141" spans="1:16" ht="25.5" x14ac:dyDescent="0.25">
      <c r="A141" s="10" t="str">
        <f>INDEX('Обработка исходного'!B:B,ROW($B$3)+4*(ROW($B141)-ROW($B$3)))</f>
        <v>Сталь легированная</v>
      </c>
      <c r="B141" s="47" t="str">
        <f>INDEX('Обработка исходного'!D:D,ROW($B$3)+4*(ROW($B141)-ROW($B$3)))</f>
        <v>35ХМ</v>
      </c>
      <c r="C141" s="27" t="str">
        <f>IF(ISBLANK(INDEX('Обработка исходного'!E:E,ROW($B$3)+4*(ROW($B141)-ROW($B$3)))),"",INDEX('Обработка исходного'!E:E,ROW($B$3)+4*(ROW($B141)-ROW($B$3))))</f>
        <v>Поковки толщиной или диаметром от 50 до 800 мм, КП395*</v>
      </c>
      <c r="D141" s="31">
        <f>INDEX('Обработка исходного'!G:G,ROW($B$3)+4*(ROW($B141)-ROW($B$3))+2)</f>
        <v>10</v>
      </c>
      <c r="E141" s="32">
        <f>INDEX('Обработка исходного'!H:H,ROW($B$3)+4*(ROW($B141)-ROW($B$3))+2)</f>
        <v>10</v>
      </c>
      <c r="F141" s="32">
        <f>INDEX('Обработка исходного'!I:I,ROW($B$3)+4*(ROW($B141)-ROW($B$3))+2)</f>
        <v>10</v>
      </c>
      <c r="G141" s="32">
        <f>INDEX('Обработка исходного'!J:J,ROW($B$3)+4*(ROW($B141)-ROW($B$3))+2)</f>
        <v>10</v>
      </c>
      <c r="H141" s="32">
        <f>INDEX('Обработка исходного'!K:K,ROW($B$3)+4*(ROW($B141)-ROW($B$3))+2)</f>
        <v>10</v>
      </c>
      <c r="I141" s="32">
        <f>INDEX('Обработка исходного'!L:L,ROW($B$3)+4*(ROW($B141)-ROW($B$3))+2)</f>
        <v>10</v>
      </c>
      <c r="J141" s="32">
        <f>INDEX('Обработка исходного'!M:M,ROW($B$3)+4*(ROW($B141)-ROW($B$3))+2)</f>
        <v>10</v>
      </c>
      <c r="K141" s="32">
        <f>INDEX('Обработка исходного'!N:N,ROW($B$3)+4*(ROW($B141)-ROW($B$3))+2)</f>
        <v>10</v>
      </c>
      <c r="L141" s="32">
        <f>INDEX('Обработка исходного'!O:O,ROW($B$3)+4*(ROW($B141)-ROW($B$3))+2)</f>
        <v>10</v>
      </c>
      <c r="M141" s="32">
        <f>INDEX('Обработка исходного'!P:P,ROW($B$3)+4*(ROW($B141)-ROW($B$3))+2)</f>
        <v>10</v>
      </c>
      <c r="N141" s="32">
        <f>INDEX('Обработка исходного'!Q:Q,ROW($B$3)+4*(ROW($B141)-ROW($B$3))+2)</f>
        <v>10</v>
      </c>
      <c r="O141" s="32" t="str">
        <f>INDEX('Обработка исходного'!R:R,ROW($B$3)+4*(ROW($B141)-ROW($B$3))+2)</f>
        <v>-</v>
      </c>
      <c r="P141" s="33" t="str">
        <f>INDEX('Обработка исходного'!S:S,ROW($B$3)+4*(ROW($B141)-ROW($B$3))+2)</f>
        <v>-</v>
      </c>
    </row>
    <row r="142" spans="1:16" ht="25.5" x14ac:dyDescent="0.25">
      <c r="A142" s="10" t="str">
        <f>INDEX('Обработка исходного'!B:B,ROW($B$3)+4*(ROW($B142)-ROW($B$3)))</f>
        <v>Сталь легированная</v>
      </c>
      <c r="B142" s="47" t="str">
        <f>INDEX('Обработка исходного'!D:D,ROW($B$3)+4*(ROW($B142)-ROW($B$3)))</f>
        <v>35ХМ</v>
      </c>
      <c r="C142" s="27" t="str">
        <f>IF(ISBLANK(INDEX('Обработка исходного'!E:E,ROW($B$3)+4*(ROW($B142)-ROW($B$3)))),"",INDEX('Обработка исходного'!E:E,ROW($B$3)+4*(ROW($B142)-ROW($B$3))))</f>
        <v>Поковки толщиной или диаметром от 50 до 500 мм, КП440*</v>
      </c>
      <c r="D142" s="31">
        <f>INDEX('Обработка исходного'!G:G,ROW($B$3)+4*(ROW($B142)-ROW($B$3))+2)</f>
        <v>10</v>
      </c>
      <c r="E142" s="32">
        <f>INDEX('Обработка исходного'!H:H,ROW($B$3)+4*(ROW($B142)-ROW($B$3))+2)</f>
        <v>10</v>
      </c>
      <c r="F142" s="32">
        <f>INDEX('Обработка исходного'!I:I,ROW($B$3)+4*(ROW($B142)-ROW($B$3))+2)</f>
        <v>10</v>
      </c>
      <c r="G142" s="32">
        <f>INDEX('Обработка исходного'!J:J,ROW($B$3)+4*(ROW($B142)-ROW($B$3))+2)</f>
        <v>10</v>
      </c>
      <c r="H142" s="32">
        <f>INDEX('Обработка исходного'!K:K,ROW($B$3)+4*(ROW($B142)-ROW($B$3))+2)</f>
        <v>10</v>
      </c>
      <c r="I142" s="32">
        <f>INDEX('Обработка исходного'!L:L,ROW($B$3)+4*(ROW($B142)-ROW($B$3))+2)</f>
        <v>10</v>
      </c>
      <c r="J142" s="32">
        <f>INDEX('Обработка исходного'!M:M,ROW($B$3)+4*(ROW($B142)-ROW($B$3))+2)</f>
        <v>10</v>
      </c>
      <c r="K142" s="32">
        <f>INDEX('Обработка исходного'!N:N,ROW($B$3)+4*(ROW($B142)-ROW($B$3))+2)</f>
        <v>10</v>
      </c>
      <c r="L142" s="32">
        <f>INDEX('Обработка исходного'!O:O,ROW($B$3)+4*(ROW($B142)-ROW($B$3))+2)</f>
        <v>10</v>
      </c>
      <c r="M142" s="32">
        <f>INDEX('Обработка исходного'!P:P,ROW($B$3)+4*(ROW($B142)-ROW($B$3))+2)</f>
        <v>10</v>
      </c>
      <c r="N142" s="32">
        <f>INDEX('Обработка исходного'!Q:Q,ROW($B$3)+4*(ROW($B142)-ROW($B$3))+2)</f>
        <v>10</v>
      </c>
      <c r="O142" s="32" t="str">
        <f>INDEX('Обработка исходного'!R:R,ROW($B$3)+4*(ROW($B142)-ROW($B$3))+2)</f>
        <v>-</v>
      </c>
      <c r="P142" s="33" t="str">
        <f>INDEX('Обработка исходного'!S:S,ROW($B$3)+4*(ROW($B142)-ROW($B$3))+2)</f>
        <v>-</v>
      </c>
    </row>
    <row r="143" spans="1:16" x14ac:dyDescent="0.25">
      <c r="A143" s="10" t="str">
        <f>INDEX('Обработка исходного'!B:B,ROW($B$3)+4*(ROW($B143)-ROW($B$3)))</f>
        <v>Сталь легированная</v>
      </c>
      <c r="B143" s="47" t="str">
        <f>INDEX('Обработка исходного'!D:D,ROW($B$3)+4*(ROW($B143)-ROW($B$3)))</f>
        <v>35ХМ</v>
      </c>
      <c r="C143" s="27" t="str">
        <f>IF(ISBLANK(INDEX('Обработка исходного'!E:E,ROW($B$3)+4*(ROW($B143)-ROW($B$3)))),"",INDEX('Обработка исходного'!E:E,ROW($B$3)+4*(ROW($B143)-ROW($B$3))))</f>
        <v>Поковки толщиной или диаметром до 300 мм, КП490*</v>
      </c>
      <c r="D143" s="31">
        <f>INDEX('Обработка исходного'!G:G,ROW($B$3)+4*(ROW($B143)-ROW($B$3))+2)</f>
        <v>10</v>
      </c>
      <c r="E143" s="32">
        <f>INDEX('Обработка исходного'!H:H,ROW($B$3)+4*(ROW($B143)-ROW($B$3))+2)</f>
        <v>10</v>
      </c>
      <c r="F143" s="32">
        <f>INDEX('Обработка исходного'!I:I,ROW($B$3)+4*(ROW($B143)-ROW($B$3))+2)</f>
        <v>10</v>
      </c>
      <c r="G143" s="32">
        <f>INDEX('Обработка исходного'!J:J,ROW($B$3)+4*(ROW($B143)-ROW($B$3))+2)</f>
        <v>10</v>
      </c>
      <c r="H143" s="32">
        <f>INDEX('Обработка исходного'!K:K,ROW($B$3)+4*(ROW($B143)-ROW($B$3))+2)</f>
        <v>10</v>
      </c>
      <c r="I143" s="32">
        <f>INDEX('Обработка исходного'!L:L,ROW($B$3)+4*(ROW($B143)-ROW($B$3))+2)</f>
        <v>10</v>
      </c>
      <c r="J143" s="32">
        <f>INDEX('Обработка исходного'!M:M,ROW($B$3)+4*(ROW($B143)-ROW($B$3))+2)</f>
        <v>10</v>
      </c>
      <c r="K143" s="32">
        <f>INDEX('Обработка исходного'!N:N,ROW($B$3)+4*(ROW($B143)-ROW($B$3))+2)</f>
        <v>10</v>
      </c>
      <c r="L143" s="32">
        <f>INDEX('Обработка исходного'!O:O,ROW($B$3)+4*(ROW($B143)-ROW($B$3))+2)</f>
        <v>10</v>
      </c>
      <c r="M143" s="32">
        <f>INDEX('Обработка исходного'!P:P,ROW($B$3)+4*(ROW($B143)-ROW($B$3))+2)</f>
        <v>10</v>
      </c>
      <c r="N143" s="32">
        <f>INDEX('Обработка исходного'!Q:Q,ROW($B$3)+4*(ROW($B143)-ROW($B$3))+2)</f>
        <v>10</v>
      </c>
      <c r="O143" s="32" t="str">
        <f>INDEX('Обработка исходного'!R:R,ROW($B$3)+4*(ROW($B143)-ROW($B$3))+2)</f>
        <v>-</v>
      </c>
      <c r="P143" s="33" t="str">
        <f>INDEX('Обработка исходного'!S:S,ROW($B$3)+4*(ROW($B143)-ROW($B$3))+2)</f>
        <v>-</v>
      </c>
    </row>
    <row r="144" spans="1:16" x14ac:dyDescent="0.25">
      <c r="A144" s="10" t="str">
        <f>INDEX('Обработка исходного'!B:B,ROW($B$3)+4*(ROW($B144)-ROW($B$3)))</f>
        <v>Сталь легированная</v>
      </c>
      <c r="B144" s="47" t="str">
        <f>INDEX('Обработка исходного'!D:D,ROW($B$3)+4*(ROW($B144)-ROW($B$3)))</f>
        <v>35ХМ</v>
      </c>
      <c r="C144" s="27" t="str">
        <f>IF(ISBLANK(INDEX('Обработка исходного'!E:E,ROW($B$3)+4*(ROW($B144)-ROW($B$3)))),"",INDEX('Обработка исходного'!E:E,ROW($B$3)+4*(ROW($B144)-ROW($B$3))))</f>
        <v>Поковки толщиной или диаметром до 50 мм, КП540*</v>
      </c>
      <c r="D144" s="31">
        <f>INDEX('Обработка исходного'!G:G,ROW($B$3)+4*(ROW($B144)-ROW($B$3))+2)</f>
        <v>10</v>
      </c>
      <c r="E144" s="32">
        <f>INDEX('Обработка исходного'!H:H,ROW($B$3)+4*(ROW($B144)-ROW($B$3))+2)</f>
        <v>10</v>
      </c>
      <c r="F144" s="32">
        <f>INDEX('Обработка исходного'!I:I,ROW($B$3)+4*(ROW($B144)-ROW($B$3))+2)</f>
        <v>10</v>
      </c>
      <c r="G144" s="32">
        <f>INDEX('Обработка исходного'!J:J,ROW($B$3)+4*(ROW($B144)-ROW($B$3))+2)</f>
        <v>10</v>
      </c>
      <c r="H144" s="32">
        <f>INDEX('Обработка исходного'!K:K,ROW($B$3)+4*(ROW($B144)-ROW($B$3))+2)</f>
        <v>10</v>
      </c>
      <c r="I144" s="32">
        <f>INDEX('Обработка исходного'!L:L,ROW($B$3)+4*(ROW($B144)-ROW($B$3))+2)</f>
        <v>10</v>
      </c>
      <c r="J144" s="32">
        <f>INDEX('Обработка исходного'!M:M,ROW($B$3)+4*(ROW($B144)-ROW($B$3))+2)</f>
        <v>10</v>
      </c>
      <c r="K144" s="32">
        <f>INDEX('Обработка исходного'!N:N,ROW($B$3)+4*(ROW($B144)-ROW($B$3))+2)</f>
        <v>10</v>
      </c>
      <c r="L144" s="32">
        <f>INDEX('Обработка исходного'!O:O,ROW($B$3)+4*(ROW($B144)-ROW($B$3))+2)</f>
        <v>10</v>
      </c>
      <c r="M144" s="32">
        <f>INDEX('Обработка исходного'!P:P,ROW($B$3)+4*(ROW($B144)-ROW($B$3))+2)</f>
        <v>10</v>
      </c>
      <c r="N144" s="32">
        <f>INDEX('Обработка исходного'!Q:Q,ROW($B$3)+4*(ROW($B144)-ROW($B$3))+2)</f>
        <v>10</v>
      </c>
      <c r="O144" s="32" t="str">
        <f>INDEX('Обработка исходного'!R:R,ROW($B$3)+4*(ROW($B144)-ROW($B$3))+2)</f>
        <v>-</v>
      </c>
      <c r="P144" s="33" t="str">
        <f>INDEX('Обработка исходного'!S:S,ROW($B$3)+4*(ROW($B144)-ROW($B$3))+2)</f>
        <v>-</v>
      </c>
    </row>
    <row r="145" spans="1:16" x14ac:dyDescent="0.25">
      <c r="A145" s="10" t="str">
        <f>INDEX('Обработка исходного'!B:B,ROW($B$3)+4*(ROW($B145)-ROW($B$3)))</f>
        <v>Сталь легированная</v>
      </c>
      <c r="B145" s="47" t="str">
        <f>INDEX('Обработка исходного'!D:D,ROW($B$3)+4*(ROW($B145)-ROW($B$3)))</f>
        <v>35ХМ</v>
      </c>
      <c r="C145" s="27" t="str">
        <f>IF(ISBLANK(INDEX('Обработка исходного'!E:E,ROW($B$3)+4*(ROW($B145)-ROW($B$3)))),"",INDEX('Обработка исходного'!E:E,ROW($B$3)+4*(ROW($B145)-ROW($B$3))))</f>
        <v>Поковки толщиной или диаметром до 100 мм, КП590*</v>
      </c>
      <c r="D145" s="31">
        <f>INDEX('Обработка исходного'!G:G,ROW($B$3)+4*(ROW($B145)-ROW($B$3))+2)</f>
        <v>10</v>
      </c>
      <c r="E145" s="32">
        <f>INDEX('Обработка исходного'!H:H,ROW($B$3)+4*(ROW($B145)-ROW($B$3))+2)</f>
        <v>10</v>
      </c>
      <c r="F145" s="32">
        <f>INDEX('Обработка исходного'!I:I,ROW($B$3)+4*(ROW($B145)-ROW($B$3))+2)</f>
        <v>10</v>
      </c>
      <c r="G145" s="32">
        <f>INDEX('Обработка исходного'!J:J,ROW($B$3)+4*(ROW($B145)-ROW($B$3))+2)</f>
        <v>10</v>
      </c>
      <c r="H145" s="32">
        <f>INDEX('Обработка исходного'!K:K,ROW($B$3)+4*(ROW($B145)-ROW($B$3))+2)</f>
        <v>10</v>
      </c>
      <c r="I145" s="32">
        <f>INDEX('Обработка исходного'!L:L,ROW($B$3)+4*(ROW($B145)-ROW($B$3))+2)</f>
        <v>10</v>
      </c>
      <c r="J145" s="32">
        <f>INDEX('Обработка исходного'!M:M,ROW($B$3)+4*(ROW($B145)-ROW($B$3))+2)</f>
        <v>10</v>
      </c>
      <c r="K145" s="32">
        <f>INDEX('Обработка исходного'!N:N,ROW($B$3)+4*(ROW($B145)-ROW($B$3))+2)</f>
        <v>10</v>
      </c>
      <c r="L145" s="32">
        <f>INDEX('Обработка исходного'!O:O,ROW($B$3)+4*(ROW($B145)-ROW($B$3))+2)</f>
        <v>10</v>
      </c>
      <c r="M145" s="32">
        <f>INDEX('Обработка исходного'!P:P,ROW($B$3)+4*(ROW($B145)-ROW($B$3))+2)</f>
        <v>10</v>
      </c>
      <c r="N145" s="32">
        <f>INDEX('Обработка исходного'!Q:Q,ROW($B$3)+4*(ROW($B145)-ROW($B$3))+2)</f>
        <v>10</v>
      </c>
      <c r="O145" s="32" t="str">
        <f>INDEX('Обработка исходного'!R:R,ROW($B$3)+4*(ROW($B145)-ROW($B$3))+2)</f>
        <v>-</v>
      </c>
      <c r="P145" s="33" t="str">
        <f>INDEX('Обработка исходного'!S:S,ROW($B$3)+4*(ROW($B145)-ROW($B$3))+2)</f>
        <v>-</v>
      </c>
    </row>
    <row r="146" spans="1:16" x14ac:dyDescent="0.25">
      <c r="A146" s="10" t="str">
        <f>INDEX('Обработка исходного'!B:B,ROW($B$3)+4*(ROW($B146)-ROW($B$3)))</f>
        <v>Сталь легированная</v>
      </c>
      <c r="B146" s="47" t="str">
        <f>INDEX('Обработка исходного'!D:D,ROW($B$3)+4*(ROW($B146)-ROW($B$3)))</f>
        <v>35ХМ</v>
      </c>
      <c r="C146" s="27" t="str">
        <f>IF(ISBLANK(INDEX('Обработка исходного'!E:E,ROW($B$3)+4*(ROW($B146)-ROW($B$3)))),"",INDEX('Обработка исходного'!E:E,ROW($B$3)+4*(ROW($B146)-ROW($B$3))))</f>
        <v>Прутки и полосы толщиной или диаметром до 80 мм</v>
      </c>
      <c r="D146" s="31">
        <f>INDEX('Обработка исходного'!G:G,ROW($B$3)+4*(ROW($B146)-ROW($B$3))+2)</f>
        <v>12</v>
      </c>
      <c r="E146" s="32">
        <f>INDEX('Обработка исходного'!H:H,ROW($B$3)+4*(ROW($B146)-ROW($B$3))+2)</f>
        <v>12</v>
      </c>
      <c r="F146" s="32">
        <f>INDEX('Обработка исходного'!I:I,ROW($B$3)+4*(ROW($B146)-ROW($B$3))+2)</f>
        <v>12</v>
      </c>
      <c r="G146" s="32">
        <f>INDEX('Обработка исходного'!J:J,ROW($B$3)+4*(ROW($B146)-ROW($B$3))+2)</f>
        <v>12</v>
      </c>
      <c r="H146" s="32">
        <f>INDEX('Обработка исходного'!K:K,ROW($B$3)+4*(ROW($B146)-ROW($B$3))+2)</f>
        <v>12</v>
      </c>
      <c r="I146" s="32">
        <f>INDEX('Обработка исходного'!L:L,ROW($B$3)+4*(ROW($B146)-ROW($B$3))+2)</f>
        <v>12</v>
      </c>
      <c r="J146" s="32">
        <f>INDEX('Обработка исходного'!M:M,ROW($B$3)+4*(ROW($B146)-ROW($B$3))+2)</f>
        <v>12</v>
      </c>
      <c r="K146" s="32">
        <f>INDEX('Обработка исходного'!N:N,ROW($B$3)+4*(ROW($B146)-ROW($B$3))+2)</f>
        <v>12</v>
      </c>
      <c r="L146" s="32">
        <f>INDEX('Обработка исходного'!O:O,ROW($B$3)+4*(ROW($B146)-ROW($B$3))+2)</f>
        <v>12</v>
      </c>
      <c r="M146" s="32">
        <f>INDEX('Обработка исходного'!P:P,ROW($B$3)+4*(ROW($B146)-ROW($B$3))+2)</f>
        <v>12</v>
      </c>
      <c r="N146" s="32">
        <f>INDEX('Обработка исходного'!Q:Q,ROW($B$3)+4*(ROW($B146)-ROW($B$3))+2)</f>
        <v>12</v>
      </c>
      <c r="O146" s="32" t="str">
        <f>INDEX('Обработка исходного'!R:R,ROW($B$3)+4*(ROW($B146)-ROW($B$3))+2)</f>
        <v>-</v>
      </c>
      <c r="P146" s="33" t="str">
        <f>INDEX('Обработка исходного'!S:S,ROW($B$3)+4*(ROW($B146)-ROW($B$3))+2)</f>
        <v>-</v>
      </c>
    </row>
    <row r="147" spans="1:16" ht="25.5" x14ac:dyDescent="0.25">
      <c r="A147" s="10" t="str">
        <f>INDEX('Обработка исходного'!B:B,ROW($B$3)+4*(ROW($B147)-ROW($B$3)))</f>
        <v>Сталь легированная</v>
      </c>
      <c r="B147" s="47" t="str">
        <f>INDEX('Обработка исходного'!D:D,ROW($B$3)+4*(ROW($B147)-ROW($B$3)))</f>
        <v>35ХМ</v>
      </c>
      <c r="C147" s="27" t="str">
        <f>IF(ISBLANK(INDEX('Обработка исходного'!E:E,ROW($B$3)+4*(ROW($B147)-ROW($B$3)))),"",INDEX('Обработка исходного'!E:E,ROW($B$3)+4*(ROW($B147)-ROW($B$3))))</f>
        <v>Прутки и полосы толщиной или диаметром от 80 до 150 мм</v>
      </c>
      <c r="D147" s="31">
        <f>INDEX('Обработка исходного'!G:G,ROW($B$3)+4*(ROW($B147)-ROW($B$3))+2)</f>
        <v>10</v>
      </c>
      <c r="E147" s="32">
        <f>INDEX('Обработка исходного'!H:H,ROW($B$3)+4*(ROW($B147)-ROW($B$3))+2)</f>
        <v>10</v>
      </c>
      <c r="F147" s="32">
        <f>INDEX('Обработка исходного'!I:I,ROW($B$3)+4*(ROW($B147)-ROW($B$3))+2)</f>
        <v>10</v>
      </c>
      <c r="G147" s="32">
        <f>INDEX('Обработка исходного'!J:J,ROW($B$3)+4*(ROW($B147)-ROW($B$3))+2)</f>
        <v>10</v>
      </c>
      <c r="H147" s="32">
        <f>INDEX('Обработка исходного'!K:K,ROW($B$3)+4*(ROW($B147)-ROW($B$3))+2)</f>
        <v>10</v>
      </c>
      <c r="I147" s="32">
        <f>INDEX('Обработка исходного'!L:L,ROW($B$3)+4*(ROW($B147)-ROW($B$3))+2)</f>
        <v>10</v>
      </c>
      <c r="J147" s="32">
        <f>INDEX('Обработка исходного'!M:M,ROW($B$3)+4*(ROW($B147)-ROW($B$3))+2)</f>
        <v>10</v>
      </c>
      <c r="K147" s="32">
        <f>INDEX('Обработка исходного'!N:N,ROW($B$3)+4*(ROW($B147)-ROW($B$3))+2)</f>
        <v>10</v>
      </c>
      <c r="L147" s="32">
        <f>INDEX('Обработка исходного'!O:O,ROW($B$3)+4*(ROW($B147)-ROW($B$3))+2)</f>
        <v>10</v>
      </c>
      <c r="M147" s="32">
        <f>INDEX('Обработка исходного'!P:P,ROW($B$3)+4*(ROW($B147)-ROW($B$3))+2)</f>
        <v>10</v>
      </c>
      <c r="N147" s="32">
        <f>INDEX('Обработка исходного'!Q:Q,ROW($B$3)+4*(ROW($B147)-ROW($B$3))+2)</f>
        <v>10</v>
      </c>
      <c r="O147" s="32" t="str">
        <f>INDEX('Обработка исходного'!R:R,ROW($B$3)+4*(ROW($B147)-ROW($B$3))+2)</f>
        <v>-</v>
      </c>
      <c r="P147" s="33" t="str">
        <f>INDEX('Обработка исходного'!S:S,ROW($B$3)+4*(ROW($B147)-ROW($B$3))+2)</f>
        <v>-</v>
      </c>
    </row>
    <row r="148" spans="1:16" ht="25.5" x14ac:dyDescent="0.25">
      <c r="A148" s="10" t="str">
        <f>INDEX('Обработка исходного'!B:B,ROW($B$3)+4*(ROW($B148)-ROW($B$3)))</f>
        <v>Сталь легированная</v>
      </c>
      <c r="B148" s="47" t="str">
        <f>INDEX('Обработка исходного'!D:D,ROW($B$3)+4*(ROW($B148)-ROW($B$3)))</f>
        <v>35ХМ</v>
      </c>
      <c r="C148" s="27" t="str">
        <f>IF(ISBLANK(INDEX('Обработка исходного'!E:E,ROW($B$3)+4*(ROW($B148)-ROW($B$3)))),"",INDEX('Обработка исходного'!E:E,ROW($B$3)+4*(ROW($B148)-ROW($B$3))))</f>
        <v>Прутки и полосы толщиной или диаметром от 150 до 250 мм</v>
      </c>
      <c r="D148" s="31">
        <f>INDEX('Обработка исходного'!G:G,ROW($B$3)+4*(ROW($B148)-ROW($B$3))+2)</f>
        <v>9</v>
      </c>
      <c r="E148" s="32">
        <f>INDEX('Обработка исходного'!H:H,ROW($B$3)+4*(ROW($B148)-ROW($B$3))+2)</f>
        <v>9</v>
      </c>
      <c r="F148" s="32">
        <f>INDEX('Обработка исходного'!I:I,ROW($B$3)+4*(ROW($B148)-ROW($B$3))+2)</f>
        <v>9</v>
      </c>
      <c r="G148" s="32">
        <f>INDEX('Обработка исходного'!J:J,ROW($B$3)+4*(ROW($B148)-ROW($B$3))+2)</f>
        <v>9</v>
      </c>
      <c r="H148" s="32">
        <f>INDEX('Обработка исходного'!K:K,ROW($B$3)+4*(ROW($B148)-ROW($B$3))+2)</f>
        <v>9</v>
      </c>
      <c r="I148" s="32">
        <f>INDEX('Обработка исходного'!L:L,ROW($B$3)+4*(ROW($B148)-ROW($B$3))+2)</f>
        <v>9</v>
      </c>
      <c r="J148" s="32">
        <f>INDEX('Обработка исходного'!M:M,ROW($B$3)+4*(ROW($B148)-ROW($B$3))+2)</f>
        <v>9</v>
      </c>
      <c r="K148" s="32">
        <f>INDEX('Обработка исходного'!N:N,ROW($B$3)+4*(ROW($B148)-ROW($B$3))+2)</f>
        <v>9</v>
      </c>
      <c r="L148" s="32">
        <f>INDEX('Обработка исходного'!O:O,ROW($B$3)+4*(ROW($B148)-ROW($B$3))+2)</f>
        <v>9</v>
      </c>
      <c r="M148" s="32">
        <f>INDEX('Обработка исходного'!P:P,ROW($B$3)+4*(ROW($B148)-ROW($B$3))+2)</f>
        <v>9</v>
      </c>
      <c r="N148" s="32">
        <f>INDEX('Обработка исходного'!Q:Q,ROW($B$3)+4*(ROW($B148)-ROW($B$3))+2)</f>
        <v>9</v>
      </c>
      <c r="O148" s="32" t="str">
        <f>INDEX('Обработка исходного'!R:R,ROW($B$3)+4*(ROW($B148)-ROW($B$3))+2)</f>
        <v>-</v>
      </c>
      <c r="P148" s="33" t="str">
        <f>INDEX('Обработка исходного'!S:S,ROW($B$3)+4*(ROW($B148)-ROW($B$3))+2)</f>
        <v>-</v>
      </c>
    </row>
    <row r="149" spans="1:16" ht="25.5" x14ac:dyDescent="0.25">
      <c r="A149" s="10" t="str">
        <f>INDEX('Обработка исходного'!B:B,ROW($B$3)+4*(ROW($B149)-ROW($B$3)))</f>
        <v>Сталь легированная</v>
      </c>
      <c r="B149" s="47" t="str">
        <f>INDEX('Обработка исходного'!D:D,ROW($B$3)+4*(ROW($B149)-ROW($B$3)))</f>
        <v>35ХМ</v>
      </c>
      <c r="C149" s="27" t="str">
        <f>IF(ISBLANK(INDEX('Обработка исходного'!E:E,ROW($B$3)+4*(ROW($B149)-ROW($B$3)))),"",INDEX('Обработка исходного'!E:E,ROW($B$3)+4*(ROW($B149)-ROW($B$3))))</f>
        <v>Заготовки крепежных деталей толщиной или диаметром до 300 мм, КП440*</v>
      </c>
      <c r="D149" s="31">
        <f>INDEX('Обработка исходного'!G:G,ROW($B$3)+4*(ROW($B149)-ROW($B$3))+2)</f>
        <v>15</v>
      </c>
      <c r="E149" s="32">
        <f>INDEX('Обработка исходного'!H:H,ROW($B$3)+4*(ROW($B149)-ROW($B$3))+2)</f>
        <v>15</v>
      </c>
      <c r="F149" s="32">
        <f>INDEX('Обработка исходного'!I:I,ROW($B$3)+4*(ROW($B149)-ROW($B$3))+2)</f>
        <v>15</v>
      </c>
      <c r="G149" s="32">
        <f>INDEX('Обработка исходного'!J:J,ROW($B$3)+4*(ROW($B149)-ROW($B$3))+2)</f>
        <v>15</v>
      </c>
      <c r="H149" s="32">
        <f>INDEX('Обработка исходного'!K:K,ROW($B$3)+4*(ROW($B149)-ROW($B$3))+2)</f>
        <v>15</v>
      </c>
      <c r="I149" s="32">
        <f>INDEX('Обработка исходного'!L:L,ROW($B$3)+4*(ROW($B149)-ROW($B$3))+2)</f>
        <v>15</v>
      </c>
      <c r="J149" s="32">
        <f>INDEX('Обработка исходного'!M:M,ROW($B$3)+4*(ROW($B149)-ROW($B$3))+2)</f>
        <v>15</v>
      </c>
      <c r="K149" s="32">
        <f>INDEX('Обработка исходного'!N:N,ROW($B$3)+4*(ROW($B149)-ROW($B$3))+2)</f>
        <v>15</v>
      </c>
      <c r="L149" s="32">
        <f>INDEX('Обработка исходного'!O:O,ROW($B$3)+4*(ROW($B149)-ROW($B$3))+2)</f>
        <v>15</v>
      </c>
      <c r="M149" s="32">
        <f>INDEX('Обработка исходного'!P:P,ROW($B$3)+4*(ROW($B149)-ROW($B$3))+2)</f>
        <v>15</v>
      </c>
      <c r="N149" s="32">
        <f>INDEX('Обработка исходного'!Q:Q,ROW($B$3)+4*(ROW($B149)-ROW($B$3))+2)</f>
        <v>15</v>
      </c>
      <c r="O149" s="32" t="str">
        <f>INDEX('Обработка исходного'!R:R,ROW($B$3)+4*(ROW($B149)-ROW($B$3))+2)</f>
        <v>-</v>
      </c>
      <c r="P149" s="33" t="str">
        <f>INDEX('Обработка исходного'!S:S,ROW($B$3)+4*(ROW($B149)-ROW($B$3))+2)</f>
        <v>-</v>
      </c>
    </row>
    <row r="150" spans="1:16" ht="25.5" x14ac:dyDescent="0.25">
      <c r="A150" s="10" t="str">
        <f>INDEX('Обработка исходного'!B:B,ROW($B$3)+4*(ROW($B150)-ROW($B$3)))</f>
        <v>Сталь легированная</v>
      </c>
      <c r="B150" s="47" t="str">
        <f>INDEX('Обработка исходного'!D:D,ROW($B$3)+4*(ROW($B150)-ROW($B$3)))</f>
        <v>35ХМ</v>
      </c>
      <c r="C150" s="27" t="str">
        <f>IF(ISBLANK(INDEX('Обработка исходного'!E:E,ROW($B$3)+4*(ROW($B150)-ROW($B$3)))),"",INDEX('Обработка исходного'!E:E,ROW($B$3)+4*(ROW($B150)-ROW($B$3))))</f>
        <v>Заготовки крепежных деталей толщиной или диаметром до 300 мм, КП640*</v>
      </c>
      <c r="D150" s="31">
        <f>INDEX('Обработка исходного'!G:G,ROW($B$3)+4*(ROW($B150)-ROW($B$3))+2)</f>
        <v>12</v>
      </c>
      <c r="E150" s="32">
        <f>INDEX('Обработка исходного'!H:H,ROW($B$3)+4*(ROW($B150)-ROW($B$3))+2)</f>
        <v>12</v>
      </c>
      <c r="F150" s="32">
        <f>INDEX('Обработка исходного'!I:I,ROW($B$3)+4*(ROW($B150)-ROW($B$3))+2)</f>
        <v>12</v>
      </c>
      <c r="G150" s="32">
        <f>INDEX('Обработка исходного'!J:J,ROW($B$3)+4*(ROW($B150)-ROW($B$3))+2)</f>
        <v>12</v>
      </c>
      <c r="H150" s="32">
        <f>INDEX('Обработка исходного'!K:K,ROW($B$3)+4*(ROW($B150)-ROW($B$3))+2)</f>
        <v>12</v>
      </c>
      <c r="I150" s="32">
        <f>INDEX('Обработка исходного'!L:L,ROW($B$3)+4*(ROW($B150)-ROW($B$3))+2)</f>
        <v>12</v>
      </c>
      <c r="J150" s="32">
        <f>INDEX('Обработка исходного'!M:M,ROW($B$3)+4*(ROW($B150)-ROW($B$3))+2)</f>
        <v>12</v>
      </c>
      <c r="K150" s="32">
        <f>INDEX('Обработка исходного'!N:N,ROW($B$3)+4*(ROW($B150)-ROW($B$3))+2)</f>
        <v>12</v>
      </c>
      <c r="L150" s="32">
        <f>INDEX('Обработка исходного'!O:O,ROW($B$3)+4*(ROW($B150)-ROW($B$3))+2)</f>
        <v>12</v>
      </c>
      <c r="M150" s="32">
        <f>INDEX('Обработка исходного'!P:P,ROW($B$3)+4*(ROW($B150)-ROW($B$3))+2)</f>
        <v>12</v>
      </c>
      <c r="N150" s="32">
        <f>INDEX('Обработка исходного'!Q:Q,ROW($B$3)+4*(ROW($B150)-ROW($B$3))+2)</f>
        <v>12</v>
      </c>
      <c r="O150" s="32" t="str">
        <f>INDEX('Обработка исходного'!R:R,ROW($B$3)+4*(ROW($B150)-ROW($B$3))+2)</f>
        <v>-</v>
      </c>
      <c r="P150" s="33" t="str">
        <f>INDEX('Обработка исходного'!S:S,ROW($B$3)+4*(ROW($B150)-ROW($B$3))+2)</f>
        <v>-</v>
      </c>
    </row>
    <row r="151" spans="1:16" x14ac:dyDescent="0.25">
      <c r="A151" s="10" t="str">
        <f>INDEX('Обработка исходного'!B:B,ROW($B$3)+4*(ROW($B151)-ROW($B$3)))</f>
        <v>Сталь легированная</v>
      </c>
      <c r="B151" s="47" t="str">
        <f>INDEX('Обработка исходного'!D:D,ROW($B$3)+4*(ROW($B151)-ROW($B$3)))</f>
        <v>35ХМА</v>
      </c>
      <c r="C151" s="27" t="str">
        <f>IF(ISBLANK(INDEX('Обработка исходного'!E:E,ROW($B$3)+4*(ROW($B151)-ROW($B$3)))),"",INDEX('Обработка исходного'!E:E,ROW($B$3)+4*(ROW($B151)-ROW($B$3))))</f>
        <v>Поковки толщиной от 100 до 300 мм, КП440*</v>
      </c>
      <c r="D151" s="31">
        <f>INDEX('Обработка исходного'!G:G,ROW($B$3)+4*(ROW($B151)-ROW($B$3))+2)</f>
        <v>16</v>
      </c>
      <c r="E151" s="32">
        <f>INDEX('Обработка исходного'!H:H,ROW($B$3)+4*(ROW($B151)-ROW($B$3))+2)</f>
        <v>16</v>
      </c>
      <c r="F151" s="32">
        <f>INDEX('Обработка исходного'!I:I,ROW($B$3)+4*(ROW($B151)-ROW($B$3))+2)</f>
        <v>16</v>
      </c>
      <c r="G151" s="32">
        <f>INDEX('Обработка исходного'!J:J,ROW($B$3)+4*(ROW($B151)-ROW($B$3))+2)</f>
        <v>16</v>
      </c>
      <c r="H151" s="32">
        <f>INDEX('Обработка исходного'!K:K,ROW($B$3)+4*(ROW($B151)-ROW($B$3))+2)</f>
        <v>16</v>
      </c>
      <c r="I151" s="32">
        <f>INDEX('Обработка исходного'!L:L,ROW($B$3)+4*(ROW($B151)-ROW($B$3))+2)</f>
        <v>16</v>
      </c>
      <c r="J151" s="32">
        <f>INDEX('Обработка исходного'!M:M,ROW($B$3)+4*(ROW($B151)-ROW($B$3))+2)</f>
        <v>16</v>
      </c>
      <c r="K151" s="32">
        <f>INDEX('Обработка исходного'!N:N,ROW($B$3)+4*(ROW($B151)-ROW($B$3))+2)</f>
        <v>16</v>
      </c>
      <c r="L151" s="32">
        <f>INDEX('Обработка исходного'!O:O,ROW($B$3)+4*(ROW($B151)-ROW($B$3))+2)</f>
        <v>16</v>
      </c>
      <c r="M151" s="32">
        <f>INDEX('Обработка исходного'!P:P,ROW($B$3)+4*(ROW($B151)-ROW($B$3))+2)</f>
        <v>16</v>
      </c>
      <c r="N151" s="32">
        <f>INDEX('Обработка исходного'!Q:Q,ROW($B$3)+4*(ROW($B151)-ROW($B$3))+2)</f>
        <v>16</v>
      </c>
      <c r="O151" s="32" t="str">
        <f>INDEX('Обработка исходного'!R:R,ROW($B$3)+4*(ROW($B151)-ROW($B$3))+2)</f>
        <v>-</v>
      </c>
      <c r="P151" s="33" t="str">
        <f>INDEX('Обработка исходного'!S:S,ROW($B$3)+4*(ROW($B151)-ROW($B$3))+2)</f>
        <v>-</v>
      </c>
    </row>
    <row r="152" spans="1:16" ht="25.5" x14ac:dyDescent="0.25">
      <c r="A152" s="10" t="str">
        <f>INDEX('Обработка исходного'!B:B,ROW($B$3)+4*(ROW($B152)-ROW($B$3)))</f>
        <v>Сталь легированная</v>
      </c>
      <c r="B152" s="47" t="str">
        <f>INDEX('Обработка исходного'!D:D,ROW($B$3)+4*(ROW($B152)-ROW($B$3)))</f>
        <v>35ХМА</v>
      </c>
      <c r="C152" s="27" t="str">
        <f>IF(ISBLANK(INDEX('Обработка исходного'!E:E,ROW($B$3)+4*(ROW($B152)-ROW($B$3)))),"",INDEX('Обработка исходного'!E:E,ROW($B$3)+4*(ROW($B152)-ROW($B$3))))</f>
        <v>Заготовки крепежных деталей толщиной или диаметром от 100 до 300 мм, КП395*</v>
      </c>
      <c r="D152" s="31">
        <f>INDEX('Обработка исходного'!G:G,ROW($B$3)+4*(ROW($B152)-ROW($B$3))+2)</f>
        <v>15</v>
      </c>
      <c r="E152" s="32">
        <f>INDEX('Обработка исходного'!H:H,ROW($B$3)+4*(ROW($B152)-ROW($B$3))+2)</f>
        <v>15</v>
      </c>
      <c r="F152" s="32">
        <f>INDEX('Обработка исходного'!I:I,ROW($B$3)+4*(ROW($B152)-ROW($B$3))+2)</f>
        <v>15</v>
      </c>
      <c r="G152" s="32">
        <f>INDEX('Обработка исходного'!J:J,ROW($B$3)+4*(ROW($B152)-ROW($B$3))+2)</f>
        <v>15</v>
      </c>
      <c r="H152" s="32">
        <f>INDEX('Обработка исходного'!K:K,ROW($B$3)+4*(ROW($B152)-ROW($B$3))+2)</f>
        <v>15</v>
      </c>
      <c r="I152" s="32">
        <f>INDEX('Обработка исходного'!L:L,ROW($B$3)+4*(ROW($B152)-ROW($B$3))+2)</f>
        <v>15</v>
      </c>
      <c r="J152" s="32">
        <f>INDEX('Обработка исходного'!M:M,ROW($B$3)+4*(ROW($B152)-ROW($B$3))+2)</f>
        <v>15</v>
      </c>
      <c r="K152" s="32">
        <f>INDEX('Обработка исходного'!N:N,ROW($B$3)+4*(ROW($B152)-ROW($B$3))+2)</f>
        <v>15</v>
      </c>
      <c r="L152" s="32">
        <f>INDEX('Обработка исходного'!O:O,ROW($B$3)+4*(ROW($B152)-ROW($B$3))+2)</f>
        <v>15</v>
      </c>
      <c r="M152" s="32">
        <f>INDEX('Обработка исходного'!P:P,ROW($B$3)+4*(ROW($B152)-ROW($B$3))+2)</f>
        <v>15</v>
      </c>
      <c r="N152" s="32">
        <f>INDEX('Обработка исходного'!Q:Q,ROW($B$3)+4*(ROW($B152)-ROW($B$3))+2)</f>
        <v>15</v>
      </c>
      <c r="O152" s="32" t="str">
        <f>INDEX('Обработка исходного'!R:R,ROW($B$3)+4*(ROW($B152)-ROW($B$3))+2)</f>
        <v>-</v>
      </c>
      <c r="P152" s="33" t="str">
        <f>INDEX('Обработка исходного'!S:S,ROW($B$3)+4*(ROW($B152)-ROW($B$3))+2)</f>
        <v>-</v>
      </c>
    </row>
    <row r="153" spans="1:16" ht="25.5" x14ac:dyDescent="0.25">
      <c r="A153" s="10" t="str">
        <f>INDEX('Обработка исходного'!B:B,ROW($B$3)+4*(ROW($B153)-ROW($B$3)))</f>
        <v>Сталь легированная</v>
      </c>
      <c r="B153" s="47" t="str">
        <f>INDEX('Обработка исходного'!D:D,ROW($B$3)+4*(ROW($B153)-ROW($B$3)))</f>
        <v>35ХМА</v>
      </c>
      <c r="C153" s="27" t="str">
        <f>IF(ISBLANK(INDEX('Обработка исходного'!E:E,ROW($B$3)+4*(ROW($B153)-ROW($B$3)))),"",INDEX('Обработка исходного'!E:E,ROW($B$3)+4*(ROW($B153)-ROW($B$3))))</f>
        <v>Заготовки крепежных деталей толщиной или диаметром от 100 до 200 мм, КП490*</v>
      </c>
      <c r="D153" s="31">
        <f>INDEX('Обработка исходного'!G:G,ROW($B$3)+4*(ROW($B153)-ROW($B$3))+2)</f>
        <v>13</v>
      </c>
      <c r="E153" s="32">
        <f>INDEX('Обработка исходного'!H:H,ROW($B$3)+4*(ROW($B153)-ROW($B$3))+2)</f>
        <v>13</v>
      </c>
      <c r="F153" s="32">
        <f>INDEX('Обработка исходного'!I:I,ROW($B$3)+4*(ROW($B153)-ROW($B$3))+2)</f>
        <v>13</v>
      </c>
      <c r="G153" s="32">
        <f>INDEX('Обработка исходного'!J:J,ROW($B$3)+4*(ROW($B153)-ROW($B$3))+2)</f>
        <v>13</v>
      </c>
      <c r="H153" s="32">
        <f>INDEX('Обработка исходного'!K:K,ROW($B$3)+4*(ROW($B153)-ROW($B$3))+2)</f>
        <v>13</v>
      </c>
      <c r="I153" s="32">
        <f>INDEX('Обработка исходного'!L:L,ROW($B$3)+4*(ROW($B153)-ROW($B$3))+2)</f>
        <v>13</v>
      </c>
      <c r="J153" s="32">
        <f>INDEX('Обработка исходного'!M:M,ROW($B$3)+4*(ROW($B153)-ROW($B$3))+2)</f>
        <v>13</v>
      </c>
      <c r="K153" s="32">
        <f>INDEX('Обработка исходного'!N:N,ROW($B$3)+4*(ROW($B153)-ROW($B$3))+2)</f>
        <v>13</v>
      </c>
      <c r="L153" s="32">
        <f>INDEX('Обработка исходного'!O:O,ROW($B$3)+4*(ROW($B153)-ROW($B$3))+2)</f>
        <v>13</v>
      </c>
      <c r="M153" s="32">
        <f>INDEX('Обработка исходного'!P:P,ROW($B$3)+4*(ROW($B153)-ROW($B$3))+2)</f>
        <v>13</v>
      </c>
      <c r="N153" s="32">
        <f>INDEX('Обработка исходного'!Q:Q,ROW($B$3)+4*(ROW($B153)-ROW($B$3))+2)</f>
        <v>13</v>
      </c>
      <c r="O153" s="32" t="str">
        <f>INDEX('Обработка исходного'!R:R,ROW($B$3)+4*(ROW($B153)-ROW($B$3))+2)</f>
        <v>-</v>
      </c>
      <c r="P153" s="33" t="str">
        <f>INDEX('Обработка исходного'!S:S,ROW($B$3)+4*(ROW($B153)-ROW($B$3))+2)</f>
        <v>-</v>
      </c>
    </row>
    <row r="154" spans="1:16" ht="25.5" x14ac:dyDescent="0.25">
      <c r="A154" s="10" t="str">
        <f>INDEX('Обработка исходного'!B:B,ROW($B$3)+4*(ROW($B154)-ROW($B$3)))</f>
        <v>Сталь легированная</v>
      </c>
      <c r="B154" s="47" t="str">
        <f>INDEX('Обработка исходного'!D:D,ROW($B$3)+4*(ROW($B154)-ROW($B$3)))</f>
        <v>35ХМА</v>
      </c>
      <c r="C154" s="27" t="str">
        <f>IF(ISBLANK(INDEX('Обработка исходного'!E:E,ROW($B$3)+4*(ROW($B154)-ROW($B$3)))),"",INDEX('Обработка исходного'!E:E,ROW($B$3)+4*(ROW($B154)-ROW($B$3))))</f>
        <v>Заготовки крепежных деталей толщиной или диаметром до 100 мм, КП590*</v>
      </c>
      <c r="D154" s="31">
        <f>INDEX('Обработка исходного'!G:G,ROW($B$3)+4*(ROW($B154)-ROW($B$3))+2)</f>
        <v>14</v>
      </c>
      <c r="E154" s="32">
        <f>INDEX('Обработка исходного'!H:H,ROW($B$3)+4*(ROW($B154)-ROW($B$3))+2)</f>
        <v>14</v>
      </c>
      <c r="F154" s="32">
        <f>INDEX('Обработка исходного'!I:I,ROW($B$3)+4*(ROW($B154)-ROW($B$3))+2)</f>
        <v>14</v>
      </c>
      <c r="G154" s="32">
        <f>INDEX('Обработка исходного'!J:J,ROW($B$3)+4*(ROW($B154)-ROW($B$3))+2)</f>
        <v>14</v>
      </c>
      <c r="H154" s="32">
        <f>INDEX('Обработка исходного'!K:K,ROW($B$3)+4*(ROW($B154)-ROW($B$3))+2)</f>
        <v>14</v>
      </c>
      <c r="I154" s="32">
        <f>INDEX('Обработка исходного'!L:L,ROW($B$3)+4*(ROW($B154)-ROW($B$3))+2)</f>
        <v>14</v>
      </c>
      <c r="J154" s="32">
        <f>INDEX('Обработка исходного'!M:M,ROW($B$3)+4*(ROW($B154)-ROW($B$3))+2)</f>
        <v>14</v>
      </c>
      <c r="K154" s="32">
        <f>INDEX('Обработка исходного'!N:N,ROW($B$3)+4*(ROW($B154)-ROW($B$3))+2)</f>
        <v>14</v>
      </c>
      <c r="L154" s="32">
        <f>INDEX('Обработка исходного'!O:O,ROW($B$3)+4*(ROW($B154)-ROW($B$3))+2)</f>
        <v>14</v>
      </c>
      <c r="M154" s="32">
        <f>INDEX('Обработка исходного'!P:P,ROW($B$3)+4*(ROW($B154)-ROW($B$3))+2)</f>
        <v>14</v>
      </c>
      <c r="N154" s="32">
        <f>INDEX('Обработка исходного'!Q:Q,ROW($B$3)+4*(ROW($B154)-ROW($B$3))+2)</f>
        <v>14</v>
      </c>
      <c r="O154" s="32" t="str">
        <f>INDEX('Обработка исходного'!R:R,ROW($B$3)+4*(ROW($B154)-ROW($B$3))+2)</f>
        <v>-</v>
      </c>
      <c r="P154" s="33" t="str">
        <f>INDEX('Обработка исходного'!S:S,ROW($B$3)+4*(ROW($B154)-ROW($B$3))+2)</f>
        <v>-</v>
      </c>
    </row>
    <row r="155" spans="1:16" ht="25.5" x14ac:dyDescent="0.25">
      <c r="A155" s="10" t="str">
        <f>INDEX('Обработка исходного'!B:B,ROW($B$3)+4*(ROW($B155)-ROW($B$3)))</f>
        <v>Сталь легированная</v>
      </c>
      <c r="B155" s="47" t="str">
        <f>INDEX('Обработка исходного'!D:D,ROW($B$3)+4*(ROW($B155)-ROW($B$3)))</f>
        <v>35ХМА</v>
      </c>
      <c r="C155" s="27" t="str">
        <f>IF(ISBLANK(INDEX('Обработка исходного'!E:E,ROW($B$3)+4*(ROW($B155)-ROW($B$3)))),"",INDEX('Обработка исходного'!E:E,ROW($B$3)+4*(ROW($B155)-ROW($B$3))))</f>
        <v>Заготовки крепежных деталей толщиной или диаметром до 300 мм, КП640*</v>
      </c>
      <c r="D155" s="31">
        <f>INDEX('Обработка исходного'!G:G,ROW($B$3)+4*(ROW($B155)-ROW($B$3))+2)</f>
        <v>12</v>
      </c>
      <c r="E155" s="32">
        <f>INDEX('Обработка исходного'!H:H,ROW($B$3)+4*(ROW($B155)-ROW($B$3))+2)</f>
        <v>12</v>
      </c>
      <c r="F155" s="32">
        <f>INDEX('Обработка исходного'!I:I,ROW($B$3)+4*(ROW($B155)-ROW($B$3))+2)</f>
        <v>12</v>
      </c>
      <c r="G155" s="32">
        <f>INDEX('Обработка исходного'!J:J,ROW($B$3)+4*(ROW($B155)-ROW($B$3))+2)</f>
        <v>12</v>
      </c>
      <c r="H155" s="32">
        <f>INDEX('Обработка исходного'!K:K,ROW($B$3)+4*(ROW($B155)-ROW($B$3))+2)</f>
        <v>12</v>
      </c>
      <c r="I155" s="32">
        <f>INDEX('Обработка исходного'!L:L,ROW($B$3)+4*(ROW($B155)-ROW($B$3))+2)</f>
        <v>12</v>
      </c>
      <c r="J155" s="32">
        <f>INDEX('Обработка исходного'!M:M,ROW($B$3)+4*(ROW($B155)-ROW($B$3))+2)</f>
        <v>12</v>
      </c>
      <c r="K155" s="32">
        <f>INDEX('Обработка исходного'!N:N,ROW($B$3)+4*(ROW($B155)-ROW($B$3))+2)</f>
        <v>12</v>
      </c>
      <c r="L155" s="32">
        <f>INDEX('Обработка исходного'!O:O,ROW($B$3)+4*(ROW($B155)-ROW($B$3))+2)</f>
        <v>12</v>
      </c>
      <c r="M155" s="32">
        <f>INDEX('Обработка исходного'!P:P,ROW($B$3)+4*(ROW($B155)-ROW($B$3))+2)</f>
        <v>12</v>
      </c>
      <c r="N155" s="32">
        <f>INDEX('Обработка исходного'!Q:Q,ROW($B$3)+4*(ROW($B155)-ROW($B$3))+2)</f>
        <v>12</v>
      </c>
      <c r="O155" s="32" t="str">
        <f>INDEX('Обработка исходного'!R:R,ROW($B$3)+4*(ROW($B155)-ROW($B$3))+2)</f>
        <v>-</v>
      </c>
      <c r="P155" s="33" t="str">
        <f>INDEX('Обработка исходного'!S:S,ROW($B$3)+4*(ROW($B155)-ROW($B$3))+2)</f>
        <v>-</v>
      </c>
    </row>
    <row r="156" spans="1:16" x14ac:dyDescent="0.25">
      <c r="A156" s="10" t="str">
        <f>INDEX('Обработка исходного'!B:B,ROW($B$3)+4*(ROW($B156)-ROW($B$3)))</f>
        <v>Сталь легированная</v>
      </c>
      <c r="B156" s="47" t="str">
        <f>INDEX('Обработка исходного'!D:D,ROW($B$3)+4*(ROW($B156)-ROW($B$3)))</f>
        <v>10Х2М</v>
      </c>
      <c r="C156" s="27" t="str">
        <f>IF(ISBLANK(INDEX('Обработка исходного'!E:E,ROW($B$3)+4*(ROW($B156)-ROW($B$3)))),"",INDEX('Обработка исходного'!E:E,ROW($B$3)+4*(ROW($B156)-ROW($B$3))))</f>
        <v>Листы толщиной от 6 до 50 мм</v>
      </c>
      <c r="D156" s="31">
        <f>INDEX('Обработка исходного'!G:G,ROW($B$3)+4*(ROW($B156)-ROW($B$3))+2)</f>
        <v>20</v>
      </c>
      <c r="E156" s="32">
        <f>INDEX('Обработка исходного'!H:H,ROW($B$3)+4*(ROW($B156)-ROW($B$3))+2)</f>
        <v>20</v>
      </c>
      <c r="F156" s="32">
        <f>INDEX('Обработка исходного'!I:I,ROW($B$3)+4*(ROW($B156)-ROW($B$3))+2)</f>
        <v>18</v>
      </c>
      <c r="G156" s="32">
        <f>INDEX('Обработка исходного'!J:J,ROW($B$3)+4*(ROW($B156)-ROW($B$3))+2)</f>
        <v>17</v>
      </c>
      <c r="H156" s="32">
        <f>INDEX('Обработка исходного'!K:K,ROW($B$3)+4*(ROW($B156)-ROW($B$3))+2)</f>
        <v>15</v>
      </c>
      <c r="I156" s="32">
        <f>INDEX('Обработка исходного'!L:L,ROW($B$3)+4*(ROW($B156)-ROW($B$3))+2)</f>
        <v>15</v>
      </c>
      <c r="J156" s="32">
        <f>INDEX('Обработка исходного'!M:M,ROW($B$3)+4*(ROW($B156)-ROW($B$3))+2)</f>
        <v>15</v>
      </c>
      <c r="K156" s="32">
        <f>INDEX('Обработка исходного'!N:N,ROW($B$3)+4*(ROW($B156)-ROW($B$3))+2)</f>
        <v>15</v>
      </c>
      <c r="L156" s="32">
        <f>INDEX('Обработка исходного'!O:O,ROW($B$3)+4*(ROW($B156)-ROW($B$3))+2)</f>
        <v>15</v>
      </c>
      <c r="M156" s="32">
        <f>INDEX('Обработка исходного'!P:P,ROW($B$3)+4*(ROW($B156)-ROW($B$3))+2)</f>
        <v>15</v>
      </c>
      <c r="N156" s="32">
        <f>INDEX('Обработка исходного'!Q:Q,ROW($B$3)+4*(ROW($B156)-ROW($B$3))+2)</f>
        <v>15</v>
      </c>
      <c r="O156" s="32" t="str">
        <f>INDEX('Обработка исходного'!R:R,ROW($B$3)+4*(ROW($B156)-ROW($B$3))+2)</f>
        <v>-</v>
      </c>
      <c r="P156" s="33" t="str">
        <f>INDEX('Обработка исходного'!S:S,ROW($B$3)+4*(ROW($B156)-ROW($B$3))+2)</f>
        <v>-</v>
      </c>
    </row>
    <row r="157" spans="1:16" x14ac:dyDescent="0.25">
      <c r="A157" s="10" t="str">
        <f>INDEX('Обработка исходного'!B:B,ROW($B$3)+4*(ROW($B157)-ROW($B$3)))</f>
        <v>Сталь легированная</v>
      </c>
      <c r="B157" s="47" t="str">
        <f>INDEX('Обработка исходного'!D:D,ROW($B$3)+4*(ROW($B157)-ROW($B$3)))</f>
        <v>10Х2М</v>
      </c>
      <c r="C157" s="27" t="str">
        <f>IF(ISBLANK(INDEX('Обработка исходного'!E:E,ROW($B$3)+4*(ROW($B157)-ROW($B$3)))),"",INDEX('Обработка исходного'!E:E,ROW($B$3)+4*(ROW($B157)-ROW($B$3))))</f>
        <v>Листы толщиной от 50 до 150 мм</v>
      </c>
      <c r="D157" s="31">
        <f>INDEX('Обработка исходного'!G:G,ROW($B$3)+4*(ROW($B157)-ROW($B$3))+2)</f>
        <v>20</v>
      </c>
      <c r="E157" s="32">
        <f>INDEX('Обработка исходного'!H:H,ROW($B$3)+4*(ROW($B157)-ROW($B$3))+2)</f>
        <v>20</v>
      </c>
      <c r="F157" s="32">
        <f>INDEX('Обработка исходного'!I:I,ROW($B$3)+4*(ROW($B157)-ROW($B$3))+2)</f>
        <v>18</v>
      </c>
      <c r="G157" s="32">
        <f>INDEX('Обработка исходного'!J:J,ROW($B$3)+4*(ROW($B157)-ROW($B$3))+2)</f>
        <v>17</v>
      </c>
      <c r="H157" s="32">
        <f>INDEX('Обработка исходного'!K:K,ROW($B$3)+4*(ROW($B157)-ROW($B$3))+2)</f>
        <v>16</v>
      </c>
      <c r="I157" s="32">
        <f>INDEX('Обработка исходного'!L:L,ROW($B$3)+4*(ROW($B157)-ROW($B$3))+2)</f>
        <v>15</v>
      </c>
      <c r="J157" s="32">
        <f>INDEX('Обработка исходного'!M:M,ROW($B$3)+4*(ROW($B157)-ROW($B$3))+2)</f>
        <v>15</v>
      </c>
      <c r="K157" s="32">
        <f>INDEX('Обработка исходного'!N:N,ROW($B$3)+4*(ROW($B157)-ROW($B$3))+2)</f>
        <v>15</v>
      </c>
      <c r="L157" s="32">
        <f>INDEX('Обработка исходного'!O:O,ROW($B$3)+4*(ROW($B157)-ROW($B$3))+2)</f>
        <v>15</v>
      </c>
      <c r="M157" s="32">
        <f>INDEX('Обработка исходного'!P:P,ROW($B$3)+4*(ROW($B157)-ROW($B$3))+2)</f>
        <v>15</v>
      </c>
      <c r="N157" s="32">
        <f>INDEX('Обработка исходного'!Q:Q,ROW($B$3)+4*(ROW($B157)-ROW($B$3))+2)</f>
        <v>15</v>
      </c>
      <c r="O157" s="32" t="str">
        <f>INDEX('Обработка исходного'!R:R,ROW($B$3)+4*(ROW($B157)-ROW($B$3))+2)</f>
        <v>-</v>
      </c>
      <c r="P157" s="33" t="str">
        <f>INDEX('Обработка исходного'!S:S,ROW($B$3)+4*(ROW($B157)-ROW($B$3))+2)</f>
        <v>-</v>
      </c>
    </row>
    <row r="158" spans="1:16" ht="25.5" x14ac:dyDescent="0.25">
      <c r="A158" s="10" t="str">
        <f>INDEX('Обработка исходного'!B:B,ROW($B$3)+4*(ROW($B158)-ROW($B$3)))</f>
        <v>Сталь легированная</v>
      </c>
      <c r="B158" s="47" t="str">
        <f>INDEX('Обработка исходного'!D:D,ROW($B$3)+4*(ROW($B158)-ROW($B$3)))</f>
        <v>10Х2М</v>
      </c>
      <c r="C158" s="27" t="str">
        <f>IF(ISBLANK(INDEX('Обработка исходного'!E:E,ROW($B$3)+4*(ROW($B158)-ROW($B$3)))),"",INDEX('Обработка исходного'!E:E,ROW($B$3)+4*(ROW($B158)-ROW($B$3))))</f>
        <v>Бесшовные холоднокатаные трубы диаметром от 12 до 60 мм</v>
      </c>
      <c r="D158" s="31">
        <f>INDEX('Обработка исходного'!G:G,ROW($B$3)+4*(ROW($B158)-ROW($B$3))+2)</f>
        <v>20</v>
      </c>
      <c r="E158" s="32">
        <f>INDEX('Обработка исходного'!H:H,ROW($B$3)+4*(ROW($B158)-ROW($B$3))+2)</f>
        <v>20</v>
      </c>
      <c r="F158" s="32">
        <f>INDEX('Обработка исходного'!I:I,ROW($B$3)+4*(ROW($B158)-ROW($B$3))+2)</f>
        <v>18</v>
      </c>
      <c r="G158" s="32">
        <f>INDEX('Обработка исходного'!J:J,ROW($B$3)+4*(ROW($B158)-ROW($B$3))+2)</f>
        <v>17</v>
      </c>
      <c r="H158" s="32">
        <f>INDEX('Обработка исходного'!K:K,ROW($B$3)+4*(ROW($B158)-ROW($B$3))+2)</f>
        <v>16</v>
      </c>
      <c r="I158" s="32">
        <f>INDEX('Обработка исходного'!L:L,ROW($B$3)+4*(ROW($B158)-ROW($B$3))+2)</f>
        <v>16</v>
      </c>
      <c r="J158" s="32">
        <f>INDEX('Обработка исходного'!M:M,ROW($B$3)+4*(ROW($B158)-ROW($B$3))+2)</f>
        <v>16</v>
      </c>
      <c r="K158" s="32">
        <f>INDEX('Обработка исходного'!N:N,ROW($B$3)+4*(ROW($B158)-ROW($B$3))+2)</f>
        <v>16</v>
      </c>
      <c r="L158" s="32">
        <f>INDEX('Обработка исходного'!O:O,ROW($B$3)+4*(ROW($B158)-ROW($B$3))+2)</f>
        <v>16</v>
      </c>
      <c r="M158" s="32">
        <f>INDEX('Обработка исходного'!P:P,ROW($B$3)+4*(ROW($B158)-ROW($B$3))+2)</f>
        <v>16</v>
      </c>
      <c r="N158" s="32">
        <f>INDEX('Обработка исходного'!Q:Q,ROW($B$3)+4*(ROW($B158)-ROW($B$3))+2)</f>
        <v>16</v>
      </c>
      <c r="O158" s="32" t="str">
        <f>INDEX('Обработка исходного'!R:R,ROW($B$3)+4*(ROW($B158)-ROW($B$3))+2)</f>
        <v>-</v>
      </c>
      <c r="P158" s="33" t="str">
        <f>INDEX('Обработка исходного'!S:S,ROW($B$3)+4*(ROW($B158)-ROW($B$3))+2)</f>
        <v>-</v>
      </c>
    </row>
    <row r="159" spans="1:16" x14ac:dyDescent="0.25">
      <c r="A159" s="10" t="str">
        <f>INDEX('Обработка исходного'!B:B,ROW($B$3)+4*(ROW($B159)-ROW($B$3)))</f>
        <v>Сталь легированная</v>
      </c>
      <c r="B159" s="47" t="str">
        <f>INDEX('Обработка исходного'!D:D,ROW($B$3)+4*(ROW($B159)-ROW($B$3)))</f>
        <v>10Х2М</v>
      </c>
      <c r="C159" s="27" t="str">
        <f>IF(ISBLANK(INDEX('Обработка исходного'!E:E,ROW($B$3)+4*(ROW($B159)-ROW($B$3)))),"",INDEX('Обработка исходного'!E:E,ROW($B$3)+4*(ROW($B159)-ROW($B$3))))</f>
        <v>Поковки толщиной до 400 мм</v>
      </c>
      <c r="D159" s="31">
        <f>INDEX('Обработка исходного'!G:G,ROW($B$3)+4*(ROW($B159)-ROW($B$3))+2)</f>
        <v>20</v>
      </c>
      <c r="E159" s="32">
        <f>INDEX('Обработка исходного'!H:H,ROW($B$3)+4*(ROW($B159)-ROW($B$3))+2)</f>
        <v>19</v>
      </c>
      <c r="F159" s="32">
        <f>INDEX('Обработка исходного'!I:I,ROW($B$3)+4*(ROW($B159)-ROW($B$3))+2)</f>
        <v>18</v>
      </c>
      <c r="G159" s="32">
        <f>INDEX('Обработка исходного'!J:J,ROW($B$3)+4*(ROW($B159)-ROW($B$3))+2)</f>
        <v>17</v>
      </c>
      <c r="H159" s="32">
        <f>INDEX('Обработка исходного'!K:K,ROW($B$3)+4*(ROW($B159)-ROW($B$3))+2)</f>
        <v>17</v>
      </c>
      <c r="I159" s="32">
        <f>INDEX('Обработка исходного'!L:L,ROW($B$3)+4*(ROW($B159)-ROW($B$3))+2)</f>
        <v>17</v>
      </c>
      <c r="J159" s="32">
        <f>INDEX('Обработка исходного'!M:M,ROW($B$3)+4*(ROW($B159)-ROW($B$3))+2)</f>
        <v>17</v>
      </c>
      <c r="K159" s="32">
        <f>INDEX('Обработка исходного'!N:N,ROW($B$3)+4*(ROW($B159)-ROW($B$3))+2)</f>
        <v>15</v>
      </c>
      <c r="L159" s="32">
        <f>INDEX('Обработка исходного'!O:O,ROW($B$3)+4*(ROW($B159)-ROW($B$3))+2)</f>
        <v>15</v>
      </c>
      <c r="M159" s="32">
        <f>INDEX('Обработка исходного'!P:P,ROW($B$3)+4*(ROW($B159)-ROW($B$3))+2)</f>
        <v>15</v>
      </c>
      <c r="N159" s="32">
        <f>INDEX('Обработка исходного'!Q:Q,ROW($B$3)+4*(ROW($B159)-ROW($B$3))+2)</f>
        <v>15</v>
      </c>
      <c r="O159" s="32" t="str">
        <f>INDEX('Обработка исходного'!R:R,ROW($B$3)+4*(ROW($B159)-ROW($B$3))+2)</f>
        <v>-</v>
      </c>
      <c r="P159" s="33" t="str">
        <f>INDEX('Обработка исходного'!S:S,ROW($B$3)+4*(ROW($B159)-ROW($B$3))+2)</f>
        <v>-</v>
      </c>
    </row>
    <row r="160" spans="1:16" x14ac:dyDescent="0.25">
      <c r="A160" s="10" t="str">
        <f>INDEX('Обработка исходного'!B:B,ROW($B$3)+4*(ROW($B160)-ROW($B$3)))</f>
        <v>Сталь легированная</v>
      </c>
      <c r="B160" s="47" t="str">
        <f>INDEX('Обработка исходного'!D:D,ROW($B$3)+4*(ROW($B160)-ROW($B$3)))</f>
        <v>12X2M</v>
      </c>
      <c r="C160" s="27" t="str">
        <f>IF(ISBLANK(INDEX('Обработка исходного'!E:E,ROW($B$3)+4*(ROW($B160)-ROW($B$3)))),"",INDEX('Обработка исходного'!E:E,ROW($B$3)+4*(ROW($B160)-ROW($B$3))))</f>
        <v>Поковки толщиной до 400 мм</v>
      </c>
      <c r="D160" s="31">
        <f>INDEX('Обработка исходного'!G:G,ROW($B$3)+4*(ROW($B160)-ROW($B$3))+2)</f>
        <v>20</v>
      </c>
      <c r="E160" s="32">
        <f>INDEX('Обработка исходного'!H:H,ROW($B$3)+4*(ROW($B160)-ROW($B$3))+2)</f>
        <v>19</v>
      </c>
      <c r="F160" s="32">
        <f>INDEX('Обработка исходного'!I:I,ROW($B$3)+4*(ROW($B160)-ROW($B$3))+2)</f>
        <v>18</v>
      </c>
      <c r="G160" s="32">
        <f>INDEX('Обработка исходного'!J:J,ROW($B$3)+4*(ROW($B160)-ROW($B$3))+2)</f>
        <v>17</v>
      </c>
      <c r="H160" s="32">
        <f>INDEX('Обработка исходного'!K:K,ROW($B$3)+4*(ROW($B160)-ROW($B$3))+2)</f>
        <v>17</v>
      </c>
      <c r="I160" s="32">
        <f>INDEX('Обработка исходного'!L:L,ROW($B$3)+4*(ROW($B160)-ROW($B$3))+2)</f>
        <v>17</v>
      </c>
      <c r="J160" s="32">
        <f>INDEX('Обработка исходного'!M:M,ROW($B$3)+4*(ROW($B160)-ROW($B$3))+2)</f>
        <v>17</v>
      </c>
      <c r="K160" s="32">
        <f>INDEX('Обработка исходного'!N:N,ROW($B$3)+4*(ROW($B160)-ROW($B$3))+2)</f>
        <v>15</v>
      </c>
      <c r="L160" s="32">
        <f>INDEX('Обработка исходного'!O:O,ROW($B$3)+4*(ROW($B160)-ROW($B$3))+2)</f>
        <v>15</v>
      </c>
      <c r="M160" s="32">
        <f>INDEX('Обработка исходного'!P:P,ROW($B$3)+4*(ROW($B160)-ROW($B$3))+2)</f>
        <v>15</v>
      </c>
      <c r="N160" s="32">
        <f>INDEX('Обработка исходного'!Q:Q,ROW($B$3)+4*(ROW($B160)-ROW($B$3))+2)</f>
        <v>15</v>
      </c>
      <c r="O160" s="32" t="str">
        <f>INDEX('Обработка исходного'!R:R,ROW($B$3)+4*(ROW($B160)-ROW($B$3))+2)</f>
        <v>-</v>
      </c>
      <c r="P160" s="33" t="str">
        <f>INDEX('Обработка исходного'!S:S,ROW($B$3)+4*(ROW($B160)-ROW($B$3))+2)</f>
        <v>-</v>
      </c>
    </row>
    <row r="161" spans="1:16" x14ac:dyDescent="0.25">
      <c r="A161" s="10" t="str">
        <f>INDEX('Обработка исходного'!B:B,ROW($B$3)+4*(ROW($B161)-ROW($B$3)))</f>
        <v>Сталь легированная</v>
      </c>
      <c r="B161" s="47" t="str">
        <f>INDEX('Обработка исходного'!D:D,ROW($B$3)+4*(ROW($B161)-ROW($B$3)))</f>
        <v>12MX</v>
      </c>
      <c r="C161" s="27" t="str">
        <f>IF(ISBLANK(INDEX('Обработка исходного'!E:E,ROW($B$3)+4*(ROW($B161)-ROW($B$3)))),"",INDEX('Обработка исходного'!E:E,ROW($B$3)+4*(ROW($B161)-ROW($B$3))))</f>
        <v>Поковки толщиной от 20 до 130 мм</v>
      </c>
      <c r="D161" s="31">
        <f>INDEX('Обработка исходного'!G:G,ROW($B$3)+4*(ROW($B161)-ROW($B$3))+2)</f>
        <v>18</v>
      </c>
      <c r="E161" s="32">
        <f>INDEX('Обработка исходного'!H:H,ROW($B$3)+4*(ROW($B161)-ROW($B$3))+2)</f>
        <v>18</v>
      </c>
      <c r="F161" s="32">
        <f>INDEX('Обработка исходного'!I:I,ROW($B$3)+4*(ROW($B161)-ROW($B$3))+2)</f>
        <v>18</v>
      </c>
      <c r="G161" s="32">
        <f>INDEX('Обработка исходного'!J:J,ROW($B$3)+4*(ROW($B161)-ROW($B$3))+2)</f>
        <v>18</v>
      </c>
      <c r="H161" s="32">
        <f>INDEX('Обработка исходного'!K:K,ROW($B$3)+4*(ROW($B161)-ROW($B$3))+2)</f>
        <v>18</v>
      </c>
      <c r="I161" s="32">
        <f>INDEX('Обработка исходного'!L:L,ROW($B$3)+4*(ROW($B161)-ROW($B$3))+2)</f>
        <v>18</v>
      </c>
      <c r="J161" s="32">
        <f>INDEX('Обработка исходного'!M:M,ROW($B$3)+4*(ROW($B161)-ROW($B$3))+2)</f>
        <v>18</v>
      </c>
      <c r="K161" s="32">
        <f>INDEX('Обработка исходного'!N:N,ROW($B$3)+4*(ROW($B161)-ROW($B$3))+2)</f>
        <v>16</v>
      </c>
      <c r="L161" s="32">
        <f>INDEX('Обработка исходного'!O:O,ROW($B$3)+4*(ROW($B161)-ROW($B$3))+2)</f>
        <v>16</v>
      </c>
      <c r="M161" s="32">
        <f>INDEX('Обработка исходного'!P:P,ROW($B$3)+4*(ROW($B161)-ROW($B$3))+2)</f>
        <v>16</v>
      </c>
      <c r="N161" s="32">
        <f>INDEX('Обработка исходного'!Q:Q,ROW($B$3)+4*(ROW($B161)-ROW($B$3))+2)</f>
        <v>15</v>
      </c>
      <c r="O161" s="32" t="str">
        <f>INDEX('Обработка исходного'!R:R,ROW($B$3)+4*(ROW($B161)-ROW($B$3))+2)</f>
        <v>-</v>
      </c>
      <c r="P161" s="33" t="str">
        <f>INDEX('Обработка исходного'!S:S,ROW($B$3)+4*(ROW($B161)-ROW($B$3))+2)</f>
        <v>-</v>
      </c>
    </row>
    <row r="162" spans="1:16" x14ac:dyDescent="0.25">
      <c r="A162" s="10" t="str">
        <f>INDEX('Обработка исходного'!B:B,ROW($B$3)+4*(ROW($B162)-ROW($B$3)))</f>
        <v>Сталь легированная</v>
      </c>
      <c r="B162" s="47" t="str">
        <f>INDEX('Обработка исходного'!D:D,ROW($B$3)+4*(ROW($B162)-ROW($B$3)))</f>
        <v>12MX</v>
      </c>
      <c r="C162" s="27" t="str">
        <f>IF(ISBLANK(INDEX('Обработка исходного'!E:E,ROW($B$3)+4*(ROW($B162)-ROW($B$3)))),"",INDEX('Обработка исходного'!E:E,ROW($B$3)+4*(ROW($B162)-ROW($B$3))))</f>
        <v>Поковки толщиной до 25 мм</v>
      </c>
      <c r="D162" s="31">
        <f>INDEX('Обработка исходного'!G:G,ROW($B$3)+4*(ROW($B162)-ROW($B$3))+2)</f>
        <v>21</v>
      </c>
      <c r="E162" s="32">
        <f>INDEX('Обработка исходного'!H:H,ROW($B$3)+4*(ROW($B162)-ROW($B$3))+2)</f>
        <v>20</v>
      </c>
      <c r="F162" s="32">
        <f>INDEX('Обработка исходного'!I:I,ROW($B$3)+4*(ROW($B162)-ROW($B$3))+2)</f>
        <v>20</v>
      </c>
      <c r="G162" s="32">
        <f>INDEX('Обработка исходного'!J:J,ROW($B$3)+4*(ROW($B162)-ROW($B$3))+2)</f>
        <v>18</v>
      </c>
      <c r="H162" s="32">
        <f>INDEX('Обработка исходного'!K:K,ROW($B$3)+4*(ROW($B162)-ROW($B$3))+2)</f>
        <v>17</v>
      </c>
      <c r="I162" s="32">
        <f>INDEX('Обработка исходного'!L:L,ROW($B$3)+4*(ROW($B162)-ROW($B$3))+2)</f>
        <v>15</v>
      </c>
      <c r="J162" s="32">
        <f>INDEX('Обработка исходного'!M:M,ROW($B$3)+4*(ROW($B162)-ROW($B$3))+2)</f>
        <v>15</v>
      </c>
      <c r="K162" s="32">
        <f>INDEX('Обработка исходного'!N:N,ROW($B$3)+4*(ROW($B162)-ROW($B$3))+2)</f>
        <v>15</v>
      </c>
      <c r="L162" s="32">
        <f>INDEX('Обработка исходного'!O:O,ROW($B$3)+4*(ROW($B162)-ROW($B$3))+2)</f>
        <v>15</v>
      </c>
      <c r="M162" s="32">
        <f>INDEX('Обработка исходного'!P:P,ROW($B$3)+4*(ROW($B162)-ROW($B$3))+2)</f>
        <v>15</v>
      </c>
      <c r="N162" s="32">
        <f>INDEX('Обработка исходного'!Q:Q,ROW($B$3)+4*(ROW($B162)-ROW($B$3))+2)</f>
        <v>15</v>
      </c>
      <c r="O162" s="32" t="str">
        <f>INDEX('Обработка исходного'!R:R,ROW($B$3)+4*(ROW($B162)-ROW($B$3))+2)</f>
        <v>-</v>
      </c>
      <c r="P162" s="33" t="str">
        <f>INDEX('Обработка исходного'!S:S,ROW($B$3)+4*(ROW($B162)-ROW($B$3))+2)</f>
        <v>-</v>
      </c>
    </row>
    <row r="163" spans="1:16" x14ac:dyDescent="0.25">
      <c r="A163" s="10" t="str">
        <f>INDEX('Обработка исходного'!B:B,ROW($B$3)+4*(ROW($B163)-ROW($B$3)))</f>
        <v>Сталь легированная</v>
      </c>
      <c r="B163" s="47" t="str">
        <f>INDEX('Обработка исходного'!D:D,ROW($B$3)+4*(ROW($B163)-ROW($B$3)))</f>
        <v>12MX</v>
      </c>
      <c r="C163" s="27" t="str">
        <f>IF(ISBLANK(INDEX('Обработка исходного'!E:E,ROW($B$3)+4*(ROW($B163)-ROW($B$3)))),"",INDEX('Обработка исходного'!E:E,ROW($B$3)+4*(ROW($B163)-ROW($B$3))))</f>
        <v>Прутки, полосы толщиной или диаметром до 90 мм</v>
      </c>
      <c r="D163" s="31">
        <f>INDEX('Обработка исходного'!G:G,ROW($B$3)+4*(ROW($B163)-ROW($B$3))+2)</f>
        <v>21</v>
      </c>
      <c r="E163" s="32">
        <f>INDEX('Обработка исходного'!H:H,ROW($B$3)+4*(ROW($B163)-ROW($B$3))+2)</f>
        <v>20</v>
      </c>
      <c r="F163" s="32">
        <f>INDEX('Обработка исходного'!I:I,ROW($B$3)+4*(ROW($B163)-ROW($B$3))+2)</f>
        <v>20</v>
      </c>
      <c r="G163" s="32">
        <f>INDEX('Обработка исходного'!J:J,ROW($B$3)+4*(ROW($B163)-ROW($B$3))+2)</f>
        <v>18</v>
      </c>
      <c r="H163" s="32">
        <f>INDEX('Обработка исходного'!K:K,ROW($B$3)+4*(ROW($B163)-ROW($B$3))+2)</f>
        <v>17</v>
      </c>
      <c r="I163" s="32">
        <f>INDEX('Обработка исходного'!L:L,ROW($B$3)+4*(ROW($B163)-ROW($B$3))+2)</f>
        <v>15</v>
      </c>
      <c r="J163" s="32">
        <f>INDEX('Обработка исходного'!M:M,ROW($B$3)+4*(ROW($B163)-ROW($B$3))+2)</f>
        <v>15</v>
      </c>
      <c r="K163" s="32">
        <f>INDEX('Обработка исходного'!N:N,ROW($B$3)+4*(ROW($B163)-ROW($B$3))+2)</f>
        <v>15</v>
      </c>
      <c r="L163" s="32">
        <f>INDEX('Обработка исходного'!O:O,ROW($B$3)+4*(ROW($B163)-ROW($B$3))+2)</f>
        <v>15</v>
      </c>
      <c r="M163" s="32">
        <f>INDEX('Обработка исходного'!P:P,ROW($B$3)+4*(ROW($B163)-ROW($B$3))+2)</f>
        <v>15</v>
      </c>
      <c r="N163" s="32">
        <f>INDEX('Обработка исходного'!Q:Q,ROW($B$3)+4*(ROW($B163)-ROW($B$3))+2)</f>
        <v>15</v>
      </c>
      <c r="O163" s="32" t="str">
        <f>INDEX('Обработка исходного'!R:R,ROW($B$3)+4*(ROW($B163)-ROW($B$3))+2)</f>
        <v>-</v>
      </c>
      <c r="P163" s="33" t="str">
        <f>INDEX('Обработка исходного'!S:S,ROW($B$3)+4*(ROW($B163)-ROW($B$3))+2)</f>
        <v>-</v>
      </c>
    </row>
    <row r="164" spans="1:16" ht="25.5" x14ac:dyDescent="0.25">
      <c r="A164" s="10" t="str">
        <f>INDEX('Обработка исходного'!B:B,ROW($B$3)+4*(ROW($B164)-ROW($B$3)))</f>
        <v>Сталь легированная</v>
      </c>
      <c r="B164" s="47" t="str">
        <f>INDEX('Обработка исходного'!D:D,ROW($B$3)+4*(ROW($B164)-ROW($B$3)))</f>
        <v>12MX</v>
      </c>
      <c r="C164" s="27" t="str">
        <f>IF(ISBLANK(INDEX('Обработка исходного'!E:E,ROW($B$3)+4*(ROW($B164)-ROW($B$3)))),"",INDEX('Обработка исходного'!E:E,ROW($B$3)+4*(ROW($B164)-ROW($B$3))))</f>
        <v>Прутки, полосы толщиной или диаметром от 90 до 150 мм</v>
      </c>
      <c r="D164" s="31">
        <f>INDEX('Обработка исходного'!G:G,ROW($B$3)+4*(ROW($B164)-ROW($B$3))+2)</f>
        <v>19</v>
      </c>
      <c r="E164" s="32">
        <f>INDEX('Обработка исходного'!H:H,ROW($B$3)+4*(ROW($B164)-ROW($B$3))+2)</f>
        <v>18</v>
      </c>
      <c r="F164" s="32">
        <f>INDEX('Обработка исходного'!I:I,ROW($B$3)+4*(ROW($B164)-ROW($B$3))+2)</f>
        <v>18</v>
      </c>
      <c r="G164" s="32">
        <f>INDEX('Обработка исходного'!J:J,ROW($B$3)+4*(ROW($B164)-ROW($B$3))+2)</f>
        <v>16</v>
      </c>
      <c r="H164" s="32">
        <f>INDEX('Обработка исходного'!K:K,ROW($B$3)+4*(ROW($B164)-ROW($B$3))+2)</f>
        <v>15</v>
      </c>
      <c r="I164" s="32">
        <f>INDEX('Обработка исходного'!L:L,ROW($B$3)+4*(ROW($B164)-ROW($B$3))+2)</f>
        <v>14</v>
      </c>
      <c r="J164" s="32">
        <f>INDEX('Обработка исходного'!M:M,ROW($B$3)+4*(ROW($B164)-ROW($B$3))+2)</f>
        <v>14</v>
      </c>
      <c r="K164" s="32">
        <f>INDEX('Обработка исходного'!N:N,ROW($B$3)+4*(ROW($B164)-ROW($B$3))+2)</f>
        <v>14</v>
      </c>
      <c r="L164" s="32">
        <f>INDEX('Обработка исходного'!O:O,ROW($B$3)+4*(ROW($B164)-ROW($B$3))+2)</f>
        <v>14</v>
      </c>
      <c r="M164" s="32">
        <f>INDEX('Обработка исходного'!P:P,ROW($B$3)+4*(ROW($B164)-ROW($B$3))+2)</f>
        <v>14</v>
      </c>
      <c r="N164" s="32">
        <f>INDEX('Обработка исходного'!Q:Q,ROW($B$3)+4*(ROW($B164)-ROW($B$3))+2)</f>
        <v>14</v>
      </c>
      <c r="O164" s="32" t="str">
        <f>INDEX('Обработка исходного'!R:R,ROW($B$3)+4*(ROW($B164)-ROW($B$3))+2)</f>
        <v>-</v>
      </c>
      <c r="P164" s="33" t="str">
        <f>INDEX('Обработка исходного'!S:S,ROW($B$3)+4*(ROW($B164)-ROW($B$3))+2)</f>
        <v>-</v>
      </c>
    </row>
    <row r="165" spans="1:16" ht="25.5" x14ac:dyDescent="0.25">
      <c r="A165" s="10" t="str">
        <f>INDEX('Обработка исходного'!B:B,ROW($B$3)+4*(ROW($B165)-ROW($B$3)))</f>
        <v>Сталь легированная</v>
      </c>
      <c r="B165" s="47" t="str">
        <f>INDEX('Обработка исходного'!D:D,ROW($B$3)+4*(ROW($B165)-ROW($B$3)))</f>
        <v>12MX</v>
      </c>
      <c r="C165" s="27" t="str">
        <f>IF(ISBLANK(INDEX('Обработка исходного'!E:E,ROW($B$3)+4*(ROW($B165)-ROW($B$3)))),"",INDEX('Обработка исходного'!E:E,ROW($B$3)+4*(ROW($B165)-ROW($B$3))))</f>
        <v>Прутки, полосы толщиной или диаметром от 150 до 200 мм</v>
      </c>
      <c r="D165" s="31">
        <f>INDEX('Обработка исходного'!G:G,ROW($B$3)+4*(ROW($B165)-ROW($B$3))+2)</f>
        <v>18</v>
      </c>
      <c r="E165" s="32">
        <f>INDEX('Обработка исходного'!H:H,ROW($B$3)+4*(ROW($B165)-ROW($B$3))+2)</f>
        <v>17</v>
      </c>
      <c r="F165" s="32">
        <f>INDEX('Обработка исходного'!I:I,ROW($B$3)+4*(ROW($B165)-ROW($B$3))+2)</f>
        <v>17</v>
      </c>
      <c r="G165" s="32">
        <f>INDEX('Обработка исходного'!J:J,ROW($B$3)+4*(ROW($B165)-ROW($B$3))+2)</f>
        <v>15</v>
      </c>
      <c r="H165" s="32">
        <f>INDEX('Обработка исходного'!K:K,ROW($B$3)+4*(ROW($B165)-ROW($B$3))+2)</f>
        <v>14</v>
      </c>
      <c r="I165" s="32">
        <f>INDEX('Обработка исходного'!L:L,ROW($B$3)+4*(ROW($B165)-ROW($B$3))+2)</f>
        <v>13</v>
      </c>
      <c r="J165" s="32">
        <f>INDEX('Обработка исходного'!M:M,ROW($B$3)+4*(ROW($B165)-ROW($B$3))+2)</f>
        <v>13</v>
      </c>
      <c r="K165" s="32">
        <f>INDEX('Обработка исходного'!N:N,ROW($B$3)+4*(ROW($B165)-ROW($B$3))+2)</f>
        <v>13</v>
      </c>
      <c r="L165" s="32">
        <f>INDEX('Обработка исходного'!O:O,ROW($B$3)+4*(ROW($B165)-ROW($B$3))+2)</f>
        <v>13</v>
      </c>
      <c r="M165" s="32">
        <f>INDEX('Обработка исходного'!P:P,ROW($B$3)+4*(ROW($B165)-ROW($B$3))+2)</f>
        <v>13</v>
      </c>
      <c r="N165" s="32">
        <f>INDEX('Обработка исходного'!Q:Q,ROW($B$3)+4*(ROW($B165)-ROW($B$3))+2)</f>
        <v>13</v>
      </c>
      <c r="O165" s="32" t="str">
        <f>INDEX('Обработка исходного'!R:R,ROW($B$3)+4*(ROW($B165)-ROW($B$3))+2)</f>
        <v>-</v>
      </c>
      <c r="P165" s="33" t="str">
        <f>INDEX('Обработка исходного'!S:S,ROW($B$3)+4*(ROW($B165)-ROW($B$3))+2)</f>
        <v>-</v>
      </c>
    </row>
    <row r="166" spans="1:16" x14ac:dyDescent="0.25">
      <c r="A166" s="10" t="str">
        <f>INDEX('Обработка исходного'!B:B,ROW($B$3)+4*(ROW($B166)-ROW($B$3)))</f>
        <v>Сталь легированная</v>
      </c>
      <c r="B166" s="47" t="str">
        <f>INDEX('Обработка исходного'!D:D,ROW($B$3)+4*(ROW($B166)-ROW($B$3)))</f>
        <v>12МХ</v>
      </c>
      <c r="C166" s="27" t="str">
        <f>IF(ISBLANK(INDEX('Обработка исходного'!E:E,ROW($B$3)+4*(ROW($B166)-ROW($B$3)))),"",INDEX('Обработка исходного'!E:E,ROW($B$3)+4*(ROW($B166)-ROW($B$3))))</f>
        <v>Листы толщиной от 4 до 6 мм</v>
      </c>
      <c r="D166" s="31">
        <f>INDEX('Обработка исходного'!G:G,ROW($B$3)+4*(ROW($B166)-ROW($B$3))+2)</f>
        <v>24</v>
      </c>
      <c r="E166" s="32">
        <f>INDEX('Обработка исходного'!H:H,ROW($B$3)+4*(ROW($B166)-ROW($B$3))+2)</f>
        <v>23</v>
      </c>
      <c r="F166" s="32">
        <f>INDEX('Обработка исходного'!I:I,ROW($B$3)+4*(ROW($B166)-ROW($B$3))+2)</f>
        <v>23</v>
      </c>
      <c r="G166" s="32">
        <f>INDEX('Обработка исходного'!J:J,ROW($B$3)+4*(ROW($B166)-ROW($B$3))+2)</f>
        <v>21</v>
      </c>
      <c r="H166" s="32">
        <f>INDEX('Обработка исходного'!K:K,ROW($B$3)+4*(ROW($B166)-ROW($B$3))+2)</f>
        <v>20</v>
      </c>
      <c r="I166" s="32">
        <f>INDEX('Обработка исходного'!L:L,ROW($B$3)+4*(ROW($B166)-ROW($B$3))+2)</f>
        <v>17</v>
      </c>
      <c r="J166" s="32">
        <f>INDEX('Обработка исходного'!M:M,ROW($B$3)+4*(ROW($B166)-ROW($B$3))+2)</f>
        <v>15</v>
      </c>
      <c r="K166" s="32">
        <f>INDEX('Обработка исходного'!N:N,ROW($B$3)+4*(ROW($B166)-ROW($B$3))+2)</f>
        <v>15</v>
      </c>
      <c r="L166" s="32">
        <f>INDEX('Обработка исходного'!O:O,ROW($B$3)+4*(ROW($B166)-ROW($B$3))+2)</f>
        <v>15</v>
      </c>
      <c r="M166" s="32">
        <f>INDEX('Обработка исходного'!P:P,ROW($B$3)+4*(ROW($B166)-ROW($B$3))+2)</f>
        <v>15</v>
      </c>
      <c r="N166" s="32">
        <f>INDEX('Обработка исходного'!Q:Q,ROW($B$3)+4*(ROW($B166)-ROW($B$3))+2)</f>
        <v>15</v>
      </c>
      <c r="O166" s="32" t="str">
        <f>INDEX('Обработка исходного'!R:R,ROW($B$3)+4*(ROW($B166)-ROW($B$3))+2)</f>
        <v>-</v>
      </c>
      <c r="P166" s="33" t="str">
        <f>INDEX('Обработка исходного'!S:S,ROW($B$3)+4*(ROW($B166)-ROW($B$3))+2)</f>
        <v>-</v>
      </c>
    </row>
    <row r="167" spans="1:16" x14ac:dyDescent="0.25">
      <c r="A167" s="10" t="str">
        <f>INDEX('Обработка исходного'!B:B,ROW($B$3)+4*(ROW($B167)-ROW($B$3)))</f>
        <v>Сталь легированная</v>
      </c>
      <c r="B167" s="47" t="str">
        <f>INDEX('Обработка исходного'!D:D,ROW($B$3)+4*(ROW($B167)-ROW($B$3)))</f>
        <v>12МХ</v>
      </c>
      <c r="C167" s="27" t="str">
        <f>IF(ISBLANK(INDEX('Обработка исходного'!E:E,ROW($B$3)+4*(ROW($B167)-ROW($B$3)))),"",INDEX('Обработка исходного'!E:E,ROW($B$3)+4*(ROW($B167)-ROW($B$3))))</f>
        <v>Листы толщиной от 20 до 60 мм</v>
      </c>
      <c r="D167" s="31">
        <f>INDEX('Обработка исходного'!G:G,ROW($B$3)+4*(ROW($B167)-ROW($B$3))+2)</f>
        <v>19</v>
      </c>
      <c r="E167" s="32">
        <f>INDEX('Обработка исходного'!H:H,ROW($B$3)+4*(ROW($B167)-ROW($B$3))+2)</f>
        <v>19</v>
      </c>
      <c r="F167" s="32">
        <f>INDEX('Обработка исходного'!I:I,ROW($B$3)+4*(ROW($B167)-ROW($B$3))+2)</f>
        <v>19</v>
      </c>
      <c r="G167" s="32">
        <f>INDEX('Обработка исходного'!J:J,ROW($B$3)+4*(ROW($B167)-ROW($B$3))+2)</f>
        <v>19</v>
      </c>
      <c r="H167" s="32">
        <f>INDEX('Обработка исходного'!K:K,ROW($B$3)+4*(ROW($B167)-ROW($B$3))+2)</f>
        <v>19</v>
      </c>
      <c r="I167" s="32">
        <f>INDEX('Обработка исходного'!L:L,ROW($B$3)+4*(ROW($B167)-ROW($B$3))+2)</f>
        <v>19</v>
      </c>
      <c r="J167" s="32">
        <f>INDEX('Обработка исходного'!M:M,ROW($B$3)+4*(ROW($B167)-ROW($B$3))+2)</f>
        <v>19</v>
      </c>
      <c r="K167" s="32">
        <f>INDEX('Обработка исходного'!N:N,ROW($B$3)+4*(ROW($B167)-ROW($B$3))+2)</f>
        <v>17</v>
      </c>
      <c r="L167" s="32">
        <f>INDEX('Обработка исходного'!O:O,ROW($B$3)+4*(ROW($B167)-ROW($B$3))+2)</f>
        <v>17</v>
      </c>
      <c r="M167" s="32">
        <f>INDEX('Обработка исходного'!P:P,ROW($B$3)+4*(ROW($B167)-ROW($B$3))+2)</f>
        <v>17</v>
      </c>
      <c r="N167" s="32">
        <f>INDEX('Обработка исходного'!Q:Q,ROW($B$3)+4*(ROW($B167)-ROW($B$3))+2)</f>
        <v>16</v>
      </c>
      <c r="O167" s="32" t="str">
        <f>INDEX('Обработка исходного'!R:R,ROW($B$3)+4*(ROW($B167)-ROW($B$3))+2)</f>
        <v>-</v>
      </c>
      <c r="P167" s="33" t="str">
        <f>INDEX('Обработка исходного'!S:S,ROW($B$3)+4*(ROW($B167)-ROW($B$3))+2)</f>
        <v>-</v>
      </c>
    </row>
    <row r="168" spans="1:16" x14ac:dyDescent="0.25">
      <c r="A168" s="10" t="str">
        <f>INDEX('Обработка исходного'!B:B,ROW($B$3)+4*(ROW($B168)-ROW($B$3)))</f>
        <v>Сталь легированная</v>
      </c>
      <c r="B168" s="47" t="str">
        <f>INDEX('Обработка исходного'!D:D,ROW($B$3)+4*(ROW($B168)-ROW($B$3)))</f>
        <v>30ХГСА</v>
      </c>
      <c r="C168" s="27" t="str">
        <f>IF(ISBLANK(INDEX('Обработка исходного'!E:E,ROW($B$3)+4*(ROW($B168)-ROW($B$3)))),"",INDEX('Обработка исходного'!E:E,ROW($B$3)+4*(ROW($B168)-ROW($B$3))))</f>
        <v>Поковки диаметром от 50 до 100 мм, КП440*</v>
      </c>
      <c r="D168" s="31">
        <f>INDEX('Обработка исходного'!G:G,ROW($B$3)+4*(ROW($B168)-ROW($B$3))+2)</f>
        <v>16</v>
      </c>
      <c r="E168" s="32">
        <f>INDEX('Обработка исходного'!H:H,ROW($B$3)+4*(ROW($B168)-ROW($B$3))+2)</f>
        <v>16</v>
      </c>
      <c r="F168" s="32">
        <f>INDEX('Обработка исходного'!I:I,ROW($B$3)+4*(ROW($B168)-ROW($B$3))+2)</f>
        <v>16</v>
      </c>
      <c r="G168" s="32">
        <f>INDEX('Обработка исходного'!J:J,ROW($B$3)+4*(ROW($B168)-ROW($B$3))+2)</f>
        <v>15</v>
      </c>
      <c r="H168" s="32" t="str">
        <f>INDEX('Обработка исходного'!K:K,ROW($B$3)+4*(ROW($B168)-ROW($B$3))+2)</f>
        <v>-</v>
      </c>
      <c r="I168" s="32" t="str">
        <f>INDEX('Обработка исходного'!L:L,ROW($B$3)+4*(ROW($B168)-ROW($B$3))+2)</f>
        <v>-</v>
      </c>
      <c r="J168" s="32" t="str">
        <f>INDEX('Обработка исходного'!M:M,ROW($B$3)+4*(ROW($B168)-ROW($B$3))+2)</f>
        <v>-</v>
      </c>
      <c r="K168" s="32" t="str">
        <f>INDEX('Обработка исходного'!N:N,ROW($B$3)+4*(ROW($B168)-ROW($B$3))+2)</f>
        <v>-</v>
      </c>
      <c r="L168" s="32" t="str">
        <f>INDEX('Обработка исходного'!O:O,ROW($B$3)+4*(ROW($B168)-ROW($B$3))+2)</f>
        <v>-</v>
      </c>
      <c r="M168" s="32" t="str">
        <f>INDEX('Обработка исходного'!P:P,ROW($B$3)+4*(ROW($B168)-ROW($B$3))+2)</f>
        <v>-</v>
      </c>
      <c r="N168" s="32" t="str">
        <f>INDEX('Обработка исходного'!Q:Q,ROW($B$3)+4*(ROW($B168)-ROW($B$3))+2)</f>
        <v>-</v>
      </c>
      <c r="O168" s="32" t="str">
        <f>INDEX('Обработка исходного'!R:R,ROW($B$3)+4*(ROW($B168)-ROW($B$3))+2)</f>
        <v>-</v>
      </c>
      <c r="P168" s="33" t="str">
        <f>INDEX('Обработка исходного'!S:S,ROW($B$3)+4*(ROW($B168)-ROW($B$3))+2)</f>
        <v>-</v>
      </c>
    </row>
    <row r="169" spans="1:16" x14ac:dyDescent="0.25">
      <c r="A169" s="10" t="str">
        <f>INDEX('Обработка исходного'!B:B,ROW($B$3)+4*(ROW($B169)-ROW($B$3)))</f>
        <v>Сталь легированная</v>
      </c>
      <c r="B169" s="47" t="str">
        <f>INDEX('Обработка исходного'!D:D,ROW($B$3)+4*(ROW($B169)-ROW($B$3)))</f>
        <v>30ХГСА</v>
      </c>
      <c r="C169" s="27" t="str">
        <f>IF(ISBLANK(INDEX('Обработка исходного'!E:E,ROW($B$3)+4*(ROW($B169)-ROW($B$3)))),"",INDEX('Обработка исходного'!E:E,ROW($B$3)+4*(ROW($B169)-ROW($B$3))))</f>
        <v>Поковки диаметром до 300 мм, КП490*</v>
      </c>
      <c r="D169" s="31">
        <f>INDEX('Обработка исходного'!G:G,ROW($B$3)+4*(ROW($B169)-ROW($B$3))+2)</f>
        <v>16</v>
      </c>
      <c r="E169" s="32">
        <f>INDEX('Обработка исходного'!H:H,ROW($B$3)+4*(ROW($B169)-ROW($B$3))+2)</f>
        <v>13</v>
      </c>
      <c r="F169" s="32">
        <f>INDEX('Обработка исходного'!I:I,ROW($B$3)+4*(ROW($B169)-ROW($B$3))+2)</f>
        <v>13</v>
      </c>
      <c r="G169" s="32">
        <f>INDEX('Обработка исходного'!J:J,ROW($B$3)+4*(ROW($B169)-ROW($B$3))+2)</f>
        <v>11</v>
      </c>
      <c r="H169" s="32" t="str">
        <f>INDEX('Обработка исходного'!K:K,ROW($B$3)+4*(ROW($B169)-ROW($B$3))+2)</f>
        <v>-</v>
      </c>
      <c r="I169" s="32" t="str">
        <f>INDEX('Обработка исходного'!L:L,ROW($B$3)+4*(ROW($B169)-ROW($B$3))+2)</f>
        <v>-</v>
      </c>
      <c r="J169" s="32" t="str">
        <f>INDEX('Обработка исходного'!M:M,ROW($B$3)+4*(ROW($B169)-ROW($B$3))+2)</f>
        <v>-</v>
      </c>
      <c r="K169" s="32" t="str">
        <f>INDEX('Обработка исходного'!N:N,ROW($B$3)+4*(ROW($B169)-ROW($B$3))+2)</f>
        <v>-</v>
      </c>
      <c r="L169" s="32" t="str">
        <f>INDEX('Обработка исходного'!O:O,ROW($B$3)+4*(ROW($B169)-ROW($B$3))+2)</f>
        <v>-</v>
      </c>
      <c r="M169" s="32" t="str">
        <f>INDEX('Обработка исходного'!P:P,ROW($B$3)+4*(ROW($B169)-ROW($B$3))+2)</f>
        <v>-</v>
      </c>
      <c r="N169" s="32" t="str">
        <f>INDEX('Обработка исходного'!Q:Q,ROW($B$3)+4*(ROW($B169)-ROW($B$3))+2)</f>
        <v>-</v>
      </c>
      <c r="O169" s="32" t="str">
        <f>INDEX('Обработка исходного'!R:R,ROW($B$3)+4*(ROW($B169)-ROW($B$3))+2)</f>
        <v>-</v>
      </c>
      <c r="P169" s="33" t="str">
        <f>INDEX('Обработка исходного'!S:S,ROW($B$3)+4*(ROW($B169)-ROW($B$3))+2)</f>
        <v>-</v>
      </c>
    </row>
    <row r="170" spans="1:16" x14ac:dyDescent="0.25">
      <c r="A170" s="10" t="str">
        <f>INDEX('Обработка исходного'!B:B,ROW($B$3)+4*(ROW($B170)-ROW($B$3)))</f>
        <v>Сталь легированная</v>
      </c>
      <c r="B170" s="47" t="str">
        <f>INDEX('Обработка исходного'!D:D,ROW($B$3)+4*(ROW($B170)-ROW($B$3)))</f>
        <v>30ХГСА</v>
      </c>
      <c r="C170" s="27" t="str">
        <f>IF(ISBLANK(INDEX('Обработка исходного'!E:E,ROW($B$3)+4*(ROW($B170)-ROW($B$3)))),"",INDEX('Обработка исходного'!E:E,ROW($B$3)+4*(ROW($B170)-ROW($B$3))))</f>
        <v>Поковки диаметром до 100 мм, КП540*</v>
      </c>
      <c r="D170" s="31">
        <f>INDEX('Обработка исходного'!G:G,ROW($B$3)+4*(ROW($B170)-ROW($B$3))+2)</f>
        <v>15</v>
      </c>
      <c r="E170" s="32">
        <f>INDEX('Обработка исходного'!H:H,ROW($B$3)+4*(ROW($B170)-ROW($B$3))+2)</f>
        <v>13</v>
      </c>
      <c r="F170" s="32">
        <f>INDEX('Обработка исходного'!I:I,ROW($B$3)+4*(ROW($B170)-ROW($B$3))+2)</f>
        <v>13</v>
      </c>
      <c r="G170" s="32">
        <f>INDEX('Обработка исходного'!J:J,ROW($B$3)+4*(ROW($B170)-ROW($B$3))+2)</f>
        <v>11</v>
      </c>
      <c r="H170" s="32" t="str">
        <f>INDEX('Обработка исходного'!K:K,ROW($B$3)+4*(ROW($B170)-ROW($B$3))+2)</f>
        <v>-</v>
      </c>
      <c r="I170" s="32" t="str">
        <f>INDEX('Обработка исходного'!L:L,ROW($B$3)+4*(ROW($B170)-ROW($B$3))+2)</f>
        <v>-</v>
      </c>
      <c r="J170" s="32" t="str">
        <f>INDEX('Обработка исходного'!M:M,ROW($B$3)+4*(ROW($B170)-ROW($B$3))+2)</f>
        <v>-</v>
      </c>
      <c r="K170" s="32" t="str">
        <f>INDEX('Обработка исходного'!N:N,ROW($B$3)+4*(ROW($B170)-ROW($B$3))+2)</f>
        <v>-</v>
      </c>
      <c r="L170" s="32" t="str">
        <f>INDEX('Обработка исходного'!O:O,ROW($B$3)+4*(ROW($B170)-ROW($B$3))+2)</f>
        <v>-</v>
      </c>
      <c r="M170" s="32" t="str">
        <f>INDEX('Обработка исходного'!P:P,ROW($B$3)+4*(ROW($B170)-ROW($B$3))+2)</f>
        <v>-</v>
      </c>
      <c r="N170" s="32" t="str">
        <f>INDEX('Обработка исходного'!Q:Q,ROW($B$3)+4*(ROW($B170)-ROW($B$3))+2)</f>
        <v>-</v>
      </c>
      <c r="O170" s="32" t="str">
        <f>INDEX('Обработка исходного'!R:R,ROW($B$3)+4*(ROW($B170)-ROW($B$3))+2)</f>
        <v>-</v>
      </c>
      <c r="P170" s="33" t="str">
        <f>INDEX('Обработка исходного'!S:S,ROW($B$3)+4*(ROW($B170)-ROW($B$3))+2)</f>
        <v>-</v>
      </c>
    </row>
    <row r="171" spans="1:16" x14ac:dyDescent="0.25">
      <c r="A171" s="10" t="str">
        <f>INDEX('Обработка исходного'!B:B,ROW($B$3)+4*(ROW($B171)-ROW($B$3)))</f>
        <v>Сталь легированная</v>
      </c>
      <c r="B171" s="47" t="str">
        <f>INDEX('Обработка исходного'!D:D,ROW($B$3)+4*(ROW($B171)-ROW($B$3)))</f>
        <v>30ХГСА</v>
      </c>
      <c r="C171" s="27" t="str">
        <f>IF(ISBLANK(INDEX('Обработка исходного'!E:E,ROW($B$3)+4*(ROW($B171)-ROW($B$3)))),"",INDEX('Обработка исходного'!E:E,ROW($B$3)+4*(ROW($B171)-ROW($B$3))))</f>
        <v>Поковки диаметром до 100 мм, КП590*</v>
      </c>
      <c r="D171" s="31">
        <f>INDEX('Обработка исходного'!G:G,ROW($B$3)+4*(ROW($B171)-ROW($B$3))+2)</f>
        <v>13</v>
      </c>
      <c r="E171" s="32">
        <f>INDEX('Обработка исходного'!H:H,ROW($B$3)+4*(ROW($B171)-ROW($B$3))+2)</f>
        <v>13</v>
      </c>
      <c r="F171" s="32">
        <f>INDEX('Обработка исходного'!I:I,ROW($B$3)+4*(ROW($B171)-ROW($B$3))+2)</f>
        <v>13</v>
      </c>
      <c r="G171" s="32">
        <f>INDEX('Обработка исходного'!J:J,ROW($B$3)+4*(ROW($B171)-ROW($B$3))+2)</f>
        <v>11</v>
      </c>
      <c r="H171" s="32" t="str">
        <f>INDEX('Обработка исходного'!K:K,ROW($B$3)+4*(ROW($B171)-ROW($B$3))+2)</f>
        <v>-</v>
      </c>
      <c r="I171" s="32" t="str">
        <f>INDEX('Обработка исходного'!L:L,ROW($B$3)+4*(ROW($B171)-ROW($B$3))+2)</f>
        <v>-</v>
      </c>
      <c r="J171" s="32" t="str">
        <f>INDEX('Обработка исходного'!M:M,ROW($B$3)+4*(ROW($B171)-ROW($B$3))+2)</f>
        <v>-</v>
      </c>
      <c r="K171" s="32" t="str">
        <f>INDEX('Обработка исходного'!N:N,ROW($B$3)+4*(ROW($B171)-ROW($B$3))+2)</f>
        <v>-</v>
      </c>
      <c r="L171" s="32" t="str">
        <f>INDEX('Обработка исходного'!O:O,ROW($B$3)+4*(ROW($B171)-ROW($B$3))+2)</f>
        <v>-</v>
      </c>
      <c r="M171" s="32" t="str">
        <f>INDEX('Обработка исходного'!P:P,ROW($B$3)+4*(ROW($B171)-ROW($B$3))+2)</f>
        <v>-</v>
      </c>
      <c r="N171" s="32" t="str">
        <f>INDEX('Обработка исходного'!Q:Q,ROW($B$3)+4*(ROW($B171)-ROW($B$3))+2)</f>
        <v>-</v>
      </c>
      <c r="O171" s="32" t="str">
        <f>INDEX('Обработка исходного'!R:R,ROW($B$3)+4*(ROW($B171)-ROW($B$3))+2)</f>
        <v>-</v>
      </c>
      <c r="P171" s="33" t="str">
        <f>INDEX('Обработка исходного'!S:S,ROW($B$3)+4*(ROW($B171)-ROW($B$3))+2)</f>
        <v>-</v>
      </c>
    </row>
    <row r="172" spans="1:16" x14ac:dyDescent="0.25">
      <c r="A172" s="10" t="str">
        <f>INDEX('Обработка исходного'!B:B,ROW($B$3)+4*(ROW($B172)-ROW($B$3)))</f>
        <v>Сталь легированная</v>
      </c>
      <c r="B172" s="47" t="str">
        <f>INDEX('Обработка исходного'!D:D,ROW($B$3)+4*(ROW($B172)-ROW($B$3)))</f>
        <v>30ХГСА</v>
      </c>
      <c r="C172" s="27" t="str">
        <f>IF(ISBLANK(INDEX('Обработка исходного'!E:E,ROW($B$3)+4*(ROW($B172)-ROW($B$3)))),"",INDEX('Обработка исходного'!E:E,ROW($B$3)+4*(ROW($B172)-ROW($B$3))))</f>
        <v>Поковки диаметром до 100 мм, КП640*</v>
      </c>
      <c r="D172" s="31">
        <f>INDEX('Обработка исходного'!G:G,ROW($B$3)+4*(ROW($B172)-ROW($B$3))+2)</f>
        <v>13</v>
      </c>
      <c r="E172" s="32">
        <f>INDEX('Обработка исходного'!H:H,ROW($B$3)+4*(ROW($B172)-ROW($B$3))+2)</f>
        <v>13</v>
      </c>
      <c r="F172" s="32">
        <f>INDEX('Обработка исходного'!I:I,ROW($B$3)+4*(ROW($B172)-ROW($B$3))+2)</f>
        <v>13</v>
      </c>
      <c r="G172" s="32">
        <f>INDEX('Обработка исходного'!J:J,ROW($B$3)+4*(ROW($B172)-ROW($B$3))+2)</f>
        <v>11</v>
      </c>
      <c r="H172" s="32" t="str">
        <f>INDEX('Обработка исходного'!K:K,ROW($B$3)+4*(ROW($B172)-ROW($B$3))+2)</f>
        <v>-</v>
      </c>
      <c r="I172" s="32" t="str">
        <f>INDEX('Обработка исходного'!L:L,ROW($B$3)+4*(ROW($B172)-ROW($B$3))+2)</f>
        <v>-</v>
      </c>
      <c r="J172" s="32" t="str">
        <f>INDEX('Обработка исходного'!M:M,ROW($B$3)+4*(ROW($B172)-ROW($B$3))+2)</f>
        <v>-</v>
      </c>
      <c r="K172" s="32" t="str">
        <f>INDEX('Обработка исходного'!N:N,ROW($B$3)+4*(ROW($B172)-ROW($B$3))+2)</f>
        <v>-</v>
      </c>
      <c r="L172" s="32" t="str">
        <f>INDEX('Обработка исходного'!O:O,ROW($B$3)+4*(ROW($B172)-ROW($B$3))+2)</f>
        <v>-</v>
      </c>
      <c r="M172" s="32" t="str">
        <f>INDEX('Обработка исходного'!P:P,ROW($B$3)+4*(ROW($B172)-ROW($B$3))+2)</f>
        <v>-</v>
      </c>
      <c r="N172" s="32" t="str">
        <f>INDEX('Обработка исходного'!Q:Q,ROW($B$3)+4*(ROW($B172)-ROW($B$3))+2)</f>
        <v>-</v>
      </c>
      <c r="O172" s="32" t="str">
        <f>INDEX('Обработка исходного'!R:R,ROW($B$3)+4*(ROW($B172)-ROW($B$3))+2)</f>
        <v>-</v>
      </c>
      <c r="P172" s="33" t="str">
        <f>INDEX('Обработка исходного'!S:S,ROW($B$3)+4*(ROW($B172)-ROW($B$3))+2)</f>
        <v>-</v>
      </c>
    </row>
    <row r="173" spans="1:16" x14ac:dyDescent="0.25">
      <c r="A173" s="10" t="str">
        <f>INDEX('Обработка исходного'!B:B,ROW($B$3)+4*(ROW($B173)-ROW($B$3)))</f>
        <v>Сталь легированная</v>
      </c>
      <c r="B173" s="47" t="str">
        <f>INDEX('Обработка исходного'!D:D,ROW($B$3)+4*(ROW($B173)-ROW($B$3)))</f>
        <v>30ХГСА</v>
      </c>
      <c r="C173" s="27" t="str">
        <f>IF(ISBLANK(INDEX('Обработка исходного'!E:E,ROW($B$3)+4*(ROW($B173)-ROW($B$3)))),"",INDEX('Обработка исходного'!E:E,ROW($B$3)+4*(ROW($B173)-ROW($B$3))))</f>
        <v>Поковки диаметром до 100 мм, КП685*</v>
      </c>
      <c r="D173" s="31">
        <f>INDEX('Обработка исходного'!G:G,ROW($B$3)+4*(ROW($B173)-ROW($B$3))+2)</f>
        <v>13</v>
      </c>
      <c r="E173" s="32">
        <f>INDEX('Обработка исходного'!H:H,ROW($B$3)+4*(ROW($B173)-ROW($B$3))+2)</f>
        <v>13</v>
      </c>
      <c r="F173" s="32">
        <f>INDEX('Обработка исходного'!I:I,ROW($B$3)+4*(ROW($B173)-ROW($B$3))+2)</f>
        <v>13</v>
      </c>
      <c r="G173" s="32">
        <f>INDEX('Обработка исходного'!J:J,ROW($B$3)+4*(ROW($B173)-ROW($B$3))+2)</f>
        <v>11</v>
      </c>
      <c r="H173" s="32" t="str">
        <f>INDEX('Обработка исходного'!K:K,ROW($B$3)+4*(ROW($B173)-ROW($B$3))+2)</f>
        <v>-</v>
      </c>
      <c r="I173" s="32" t="str">
        <f>INDEX('Обработка исходного'!L:L,ROW($B$3)+4*(ROW($B173)-ROW($B$3))+2)</f>
        <v>-</v>
      </c>
      <c r="J173" s="32" t="str">
        <f>INDEX('Обработка исходного'!M:M,ROW($B$3)+4*(ROW($B173)-ROW($B$3))+2)</f>
        <v>-</v>
      </c>
      <c r="K173" s="32" t="str">
        <f>INDEX('Обработка исходного'!N:N,ROW($B$3)+4*(ROW($B173)-ROW($B$3))+2)</f>
        <v>-</v>
      </c>
      <c r="L173" s="32" t="str">
        <f>INDEX('Обработка исходного'!O:O,ROW($B$3)+4*(ROW($B173)-ROW($B$3))+2)</f>
        <v>-</v>
      </c>
      <c r="M173" s="32" t="str">
        <f>INDEX('Обработка исходного'!P:P,ROW($B$3)+4*(ROW($B173)-ROW($B$3))+2)</f>
        <v>-</v>
      </c>
      <c r="N173" s="32" t="str">
        <f>INDEX('Обработка исходного'!Q:Q,ROW($B$3)+4*(ROW($B173)-ROW($B$3))+2)</f>
        <v>-</v>
      </c>
      <c r="O173" s="32" t="str">
        <f>INDEX('Обработка исходного'!R:R,ROW($B$3)+4*(ROW($B173)-ROW($B$3))+2)</f>
        <v>-</v>
      </c>
      <c r="P173" s="33" t="str">
        <f>INDEX('Обработка исходного'!S:S,ROW($B$3)+4*(ROW($B173)-ROW($B$3))+2)</f>
        <v>-</v>
      </c>
    </row>
    <row r="174" spans="1:16" ht="25.5" x14ac:dyDescent="0.25">
      <c r="A174" s="10" t="str">
        <f>INDEX('Обработка исходного'!B:B,ROW($B$3)+4*(ROW($B174)-ROW($B$3)))</f>
        <v>Сталь легированная</v>
      </c>
      <c r="B174" s="47" t="str">
        <f>INDEX('Обработка исходного'!D:D,ROW($B$3)+4*(ROW($B174)-ROW($B$3)))</f>
        <v>30ХГСА</v>
      </c>
      <c r="C174" s="27" t="str">
        <f>IF(ISBLANK(INDEX('Обработка исходного'!E:E,ROW($B$3)+4*(ROW($B174)-ROW($B$3)))),"",INDEX('Обработка исходного'!E:E,ROW($B$3)+4*(ROW($B174)-ROW($B$3))))</f>
        <v>Штамповки, прутки и полосы диаметром или толщиной до 80 мм</v>
      </c>
      <c r="D174" s="31">
        <f>INDEX('Обработка исходного'!G:G,ROW($B$3)+4*(ROW($B174)-ROW($B$3))+2)</f>
        <v>10</v>
      </c>
      <c r="E174" s="32">
        <f>INDEX('Обработка исходного'!H:H,ROW($B$3)+4*(ROW($B174)-ROW($B$3))+2)</f>
        <v>10</v>
      </c>
      <c r="F174" s="32">
        <f>INDEX('Обработка исходного'!I:I,ROW($B$3)+4*(ROW($B174)-ROW($B$3))+2)</f>
        <v>10</v>
      </c>
      <c r="G174" s="32">
        <f>INDEX('Обработка исходного'!J:J,ROW($B$3)+4*(ROW($B174)-ROW($B$3))+2)</f>
        <v>9</v>
      </c>
      <c r="H174" s="32" t="str">
        <f>INDEX('Обработка исходного'!K:K,ROW($B$3)+4*(ROW($B174)-ROW($B$3))+2)</f>
        <v>-</v>
      </c>
      <c r="I174" s="32" t="str">
        <f>INDEX('Обработка исходного'!L:L,ROW($B$3)+4*(ROW($B174)-ROW($B$3))+2)</f>
        <v>-</v>
      </c>
      <c r="J174" s="32" t="str">
        <f>INDEX('Обработка исходного'!M:M,ROW($B$3)+4*(ROW($B174)-ROW($B$3))+2)</f>
        <v>-</v>
      </c>
      <c r="K174" s="32" t="str">
        <f>INDEX('Обработка исходного'!N:N,ROW($B$3)+4*(ROW($B174)-ROW($B$3))+2)</f>
        <v>-</v>
      </c>
      <c r="L174" s="32" t="str">
        <f>INDEX('Обработка исходного'!O:O,ROW($B$3)+4*(ROW($B174)-ROW($B$3))+2)</f>
        <v>-</v>
      </c>
      <c r="M174" s="32" t="str">
        <f>INDEX('Обработка исходного'!P:P,ROW($B$3)+4*(ROW($B174)-ROW($B$3))+2)</f>
        <v>-</v>
      </c>
      <c r="N174" s="32" t="str">
        <f>INDEX('Обработка исходного'!Q:Q,ROW($B$3)+4*(ROW($B174)-ROW($B$3))+2)</f>
        <v>-</v>
      </c>
      <c r="O174" s="32" t="str">
        <f>INDEX('Обработка исходного'!R:R,ROW($B$3)+4*(ROW($B174)-ROW($B$3))+2)</f>
        <v>-</v>
      </c>
      <c r="P174" s="33" t="str">
        <f>INDEX('Обработка исходного'!S:S,ROW($B$3)+4*(ROW($B174)-ROW($B$3))+2)</f>
        <v>-</v>
      </c>
    </row>
    <row r="175" spans="1:16" ht="25.5" x14ac:dyDescent="0.25">
      <c r="A175" s="10" t="str">
        <f>INDEX('Обработка исходного'!B:B,ROW($B$3)+4*(ROW($B175)-ROW($B$3)))</f>
        <v>Сталь легированная</v>
      </c>
      <c r="B175" s="47" t="str">
        <f>INDEX('Обработка исходного'!D:D,ROW($B$3)+4*(ROW($B175)-ROW($B$3)))</f>
        <v>30ХГСА</v>
      </c>
      <c r="C175" s="27" t="str">
        <f>IF(ISBLANK(INDEX('Обработка исходного'!E:E,ROW($B$3)+4*(ROW($B175)-ROW($B$3)))),"",INDEX('Обработка исходного'!E:E,ROW($B$3)+4*(ROW($B175)-ROW($B$3))))</f>
        <v>Штамповки, прутки и полосы диаметром или толщиной от 80 до 150 мм</v>
      </c>
      <c r="D175" s="31">
        <f>INDEX('Обработка исходного'!G:G,ROW($B$3)+4*(ROW($B175)-ROW($B$3))+2)</f>
        <v>8</v>
      </c>
      <c r="E175" s="32">
        <f>INDEX('Обработка исходного'!H:H,ROW($B$3)+4*(ROW($B175)-ROW($B$3))+2)</f>
        <v>8</v>
      </c>
      <c r="F175" s="32">
        <f>INDEX('Обработка исходного'!I:I,ROW($B$3)+4*(ROW($B175)-ROW($B$3))+2)</f>
        <v>8</v>
      </c>
      <c r="G175" s="32">
        <f>INDEX('Обработка исходного'!J:J,ROW($B$3)+4*(ROW($B175)-ROW($B$3))+2)</f>
        <v>7</v>
      </c>
      <c r="H175" s="32" t="str">
        <f>INDEX('Обработка исходного'!K:K,ROW($B$3)+4*(ROW($B175)-ROW($B$3))+2)</f>
        <v>-</v>
      </c>
      <c r="I175" s="32" t="str">
        <f>INDEX('Обработка исходного'!L:L,ROW($B$3)+4*(ROW($B175)-ROW($B$3))+2)</f>
        <v>-</v>
      </c>
      <c r="J175" s="32" t="str">
        <f>INDEX('Обработка исходного'!M:M,ROW($B$3)+4*(ROW($B175)-ROW($B$3))+2)</f>
        <v>-</v>
      </c>
      <c r="K175" s="32" t="str">
        <f>INDEX('Обработка исходного'!N:N,ROW($B$3)+4*(ROW($B175)-ROW($B$3))+2)</f>
        <v>-</v>
      </c>
      <c r="L175" s="32" t="str">
        <f>INDEX('Обработка исходного'!O:O,ROW($B$3)+4*(ROW($B175)-ROW($B$3))+2)</f>
        <v>-</v>
      </c>
      <c r="M175" s="32" t="str">
        <f>INDEX('Обработка исходного'!P:P,ROW($B$3)+4*(ROW($B175)-ROW($B$3))+2)</f>
        <v>-</v>
      </c>
      <c r="N175" s="32" t="str">
        <f>INDEX('Обработка исходного'!Q:Q,ROW($B$3)+4*(ROW($B175)-ROW($B$3))+2)</f>
        <v>-</v>
      </c>
      <c r="O175" s="32" t="str">
        <f>INDEX('Обработка исходного'!R:R,ROW($B$3)+4*(ROW($B175)-ROW($B$3))+2)</f>
        <v>-</v>
      </c>
      <c r="P175" s="33" t="str">
        <f>INDEX('Обработка исходного'!S:S,ROW($B$3)+4*(ROW($B175)-ROW($B$3))+2)</f>
        <v>-</v>
      </c>
    </row>
    <row r="176" spans="1:16" ht="25.5" x14ac:dyDescent="0.25">
      <c r="A176" s="10" t="str">
        <f>INDEX('Обработка исходного'!B:B,ROW($B$3)+4*(ROW($B176)-ROW($B$3)))</f>
        <v>Сталь легированная</v>
      </c>
      <c r="B176" s="47" t="str">
        <f>INDEX('Обработка исходного'!D:D,ROW($B$3)+4*(ROW($B176)-ROW($B$3)))</f>
        <v>30ХГСА</v>
      </c>
      <c r="C176" s="27" t="str">
        <f>IF(ISBLANK(INDEX('Обработка исходного'!E:E,ROW($B$3)+4*(ROW($B176)-ROW($B$3)))),"",INDEX('Обработка исходного'!E:E,ROW($B$3)+4*(ROW($B176)-ROW($B$3))))</f>
        <v>Штамповки, прутки и полосы диаметром или толщиной от 150 до 250 мм</v>
      </c>
      <c r="D176" s="31">
        <f>INDEX('Обработка исходного'!G:G,ROW($B$3)+4*(ROW($B176)-ROW($B$3))+2)</f>
        <v>7</v>
      </c>
      <c r="E176" s="32">
        <f>INDEX('Обработка исходного'!H:H,ROW($B$3)+4*(ROW($B176)-ROW($B$3))+2)</f>
        <v>7</v>
      </c>
      <c r="F176" s="32">
        <f>INDEX('Обработка исходного'!I:I,ROW($B$3)+4*(ROW($B176)-ROW($B$3))+2)</f>
        <v>7</v>
      </c>
      <c r="G176" s="32">
        <f>INDEX('Обработка исходного'!J:J,ROW($B$3)+4*(ROW($B176)-ROW($B$3))+2)</f>
        <v>6</v>
      </c>
      <c r="H176" s="32" t="str">
        <f>INDEX('Обработка исходного'!K:K,ROW($B$3)+4*(ROW($B176)-ROW($B$3))+2)</f>
        <v>-</v>
      </c>
      <c r="I176" s="32" t="str">
        <f>INDEX('Обработка исходного'!L:L,ROW($B$3)+4*(ROW($B176)-ROW($B$3))+2)</f>
        <v>-</v>
      </c>
      <c r="J176" s="32" t="str">
        <f>INDEX('Обработка исходного'!M:M,ROW($B$3)+4*(ROW($B176)-ROW($B$3))+2)</f>
        <v>-</v>
      </c>
      <c r="K176" s="32" t="str">
        <f>INDEX('Обработка исходного'!N:N,ROW($B$3)+4*(ROW($B176)-ROW($B$3))+2)</f>
        <v>-</v>
      </c>
      <c r="L176" s="32" t="str">
        <f>INDEX('Обработка исходного'!O:O,ROW($B$3)+4*(ROW($B176)-ROW($B$3))+2)</f>
        <v>-</v>
      </c>
      <c r="M176" s="32" t="str">
        <f>INDEX('Обработка исходного'!P:P,ROW($B$3)+4*(ROW($B176)-ROW($B$3))+2)</f>
        <v>-</v>
      </c>
      <c r="N176" s="32" t="str">
        <f>INDEX('Обработка исходного'!Q:Q,ROW($B$3)+4*(ROW($B176)-ROW($B$3))+2)</f>
        <v>-</v>
      </c>
      <c r="O176" s="32" t="str">
        <f>INDEX('Обработка исходного'!R:R,ROW($B$3)+4*(ROW($B176)-ROW($B$3))+2)</f>
        <v>-</v>
      </c>
      <c r="P176" s="33" t="str">
        <f>INDEX('Обработка исходного'!S:S,ROW($B$3)+4*(ROW($B176)-ROW($B$3))+2)</f>
        <v>-</v>
      </c>
    </row>
    <row r="177" spans="1:16" ht="38.25" x14ac:dyDescent="0.25">
      <c r="A177" s="10" t="str">
        <f>INDEX('Обработка исходного'!B:B,ROW($B$3)+4*(ROW($B177)-ROW($B$3)))</f>
        <v>Сталь легированная</v>
      </c>
      <c r="B177" s="47" t="str">
        <f>INDEX('Обработка исходного'!D:D,ROW($B$3)+4*(ROW($B177)-ROW($B$3)))</f>
        <v>10ХСНД</v>
      </c>
      <c r="C177" s="27" t="str">
        <f>IF(ISBLANK(INDEX('Обработка исходного'!E:E,ROW($B$3)+4*(ROW($B177)-ROW($B$3)))),"",INDEX('Обработка исходного'!E:E,ROW($B$3)+4*(ROW($B177)-ROW($B$3))))</f>
        <v>Холодно и горячекатаные трубы наружным диаметром от 60 до 168 мм с толщиной стенки от 6 до 11 мм</v>
      </c>
      <c r="D177" s="31">
        <f>INDEX('Обработка исходного'!G:G,ROW($B$3)+4*(ROW($B177)-ROW($B$3))+2)</f>
        <v>16</v>
      </c>
      <c r="E177" s="32">
        <f>INDEX('Обработка исходного'!H:H,ROW($B$3)+4*(ROW($B177)-ROW($B$3))+2)</f>
        <v>14</v>
      </c>
      <c r="F177" s="32">
        <f>INDEX('Обработка исходного'!I:I,ROW($B$3)+4*(ROW($B177)-ROW($B$3))+2)</f>
        <v>13</v>
      </c>
      <c r="G177" s="32">
        <f>INDEX('Обработка исходного'!J:J,ROW($B$3)+4*(ROW($B177)-ROW($B$3))+2)</f>
        <v>14</v>
      </c>
      <c r="H177" s="32">
        <f>INDEX('Обработка исходного'!K:K,ROW($B$3)+4*(ROW($B177)-ROW($B$3))+2)</f>
        <v>14</v>
      </c>
      <c r="I177" s="32">
        <f>INDEX('Обработка исходного'!L:L,ROW($B$3)+4*(ROW($B177)-ROW($B$3))+2)</f>
        <v>13</v>
      </c>
      <c r="J177" s="32">
        <f>INDEX('Обработка исходного'!M:M,ROW($B$3)+4*(ROW($B177)-ROW($B$3))+2)</f>
        <v>13</v>
      </c>
      <c r="K177" s="32">
        <f>INDEX('Обработка исходного'!N:N,ROW($B$3)+4*(ROW($B177)-ROW($B$3))+2)</f>
        <v>13</v>
      </c>
      <c r="L177" s="32">
        <f>INDEX('Обработка исходного'!O:O,ROW($B$3)+4*(ROW($B177)-ROW($B$3))+2)</f>
        <v>13</v>
      </c>
      <c r="M177" s="32" t="str">
        <f>INDEX('Обработка исходного'!P:P,ROW($B$3)+4*(ROW($B177)-ROW($B$3))+2)</f>
        <v>-</v>
      </c>
      <c r="N177" s="32" t="str">
        <f>INDEX('Обработка исходного'!Q:Q,ROW($B$3)+4*(ROW($B177)-ROW($B$3))+2)</f>
        <v>-</v>
      </c>
      <c r="O177" s="32" t="str">
        <f>INDEX('Обработка исходного'!R:R,ROW($B$3)+4*(ROW($B177)-ROW($B$3))+2)</f>
        <v>-</v>
      </c>
      <c r="P177" s="33" t="str">
        <f>INDEX('Обработка исходного'!S:S,ROW($B$3)+4*(ROW($B177)-ROW($B$3))+2)</f>
        <v>-</v>
      </c>
    </row>
    <row r="178" spans="1:16" x14ac:dyDescent="0.25">
      <c r="A178" s="10" t="str">
        <f>INDEX('Обработка исходного'!B:B,ROW($B$3)+4*(ROW($B178)-ROW($B$3)))</f>
        <v>Сталь легированная</v>
      </c>
      <c r="B178" s="47" t="str">
        <f>INDEX('Обработка исходного'!D:D,ROW($B$3)+4*(ROW($B178)-ROW($B$3)))</f>
        <v>10ХСНД</v>
      </c>
      <c r="C178" s="27" t="str">
        <f>IF(ISBLANK(INDEX('Обработка исходного'!E:E,ROW($B$3)+4*(ROW($B178)-ROW($B$3)))),"",INDEX('Обработка исходного'!E:E,ROW($B$3)+4*(ROW($B178)-ROW($B$3))))</f>
        <v>Фасонные профили сечением от 5 до 250 мм</v>
      </c>
      <c r="D178" s="31">
        <f>INDEX('Обработка исходного'!G:G,ROW($B$3)+4*(ROW($B178)-ROW($B$3))+2)</f>
        <v>19</v>
      </c>
      <c r="E178" s="32">
        <f>INDEX('Обработка исходного'!H:H,ROW($B$3)+4*(ROW($B178)-ROW($B$3))+2)</f>
        <v>16</v>
      </c>
      <c r="F178" s="32">
        <f>INDEX('Обработка исходного'!I:I,ROW($B$3)+4*(ROW($B178)-ROW($B$3))+2)</f>
        <v>15</v>
      </c>
      <c r="G178" s="32">
        <f>INDEX('Обработка исходного'!J:J,ROW($B$3)+4*(ROW($B178)-ROW($B$3))+2)</f>
        <v>15</v>
      </c>
      <c r="H178" s="32">
        <f>INDEX('Обработка исходного'!K:K,ROW($B$3)+4*(ROW($B178)-ROW($B$3))+2)</f>
        <v>15</v>
      </c>
      <c r="I178" s="32">
        <f>INDEX('Обработка исходного'!L:L,ROW($B$3)+4*(ROW($B178)-ROW($B$3))+2)</f>
        <v>15</v>
      </c>
      <c r="J178" s="32">
        <f>INDEX('Обработка исходного'!M:M,ROW($B$3)+4*(ROW($B178)-ROW($B$3))+2)</f>
        <v>15</v>
      </c>
      <c r="K178" s="32">
        <f>INDEX('Обработка исходного'!N:N,ROW($B$3)+4*(ROW($B178)-ROW($B$3))+2)</f>
        <v>15</v>
      </c>
      <c r="L178" s="32">
        <f>INDEX('Обработка исходного'!O:O,ROW($B$3)+4*(ROW($B178)-ROW($B$3))+2)</f>
        <v>15</v>
      </c>
      <c r="M178" s="32" t="str">
        <f>INDEX('Обработка исходного'!P:P,ROW($B$3)+4*(ROW($B178)-ROW($B$3))+2)</f>
        <v>-</v>
      </c>
      <c r="N178" s="32" t="str">
        <f>INDEX('Обработка исходного'!Q:Q,ROW($B$3)+4*(ROW($B178)-ROW($B$3))+2)</f>
        <v>-</v>
      </c>
      <c r="O178" s="32" t="str">
        <f>INDEX('Обработка исходного'!R:R,ROW($B$3)+4*(ROW($B178)-ROW($B$3))+2)</f>
        <v>-</v>
      </c>
      <c r="P178" s="33" t="str">
        <f>INDEX('Обработка исходного'!S:S,ROW($B$3)+4*(ROW($B178)-ROW($B$3))+2)</f>
        <v>-</v>
      </c>
    </row>
    <row r="179" spans="1:16" x14ac:dyDescent="0.25">
      <c r="A179" s="10" t="str">
        <f>INDEX('Обработка исходного'!B:B,ROW($B$3)+4*(ROW($B179)-ROW($B$3)))</f>
        <v>Сталь легированная</v>
      </c>
      <c r="B179" s="47" t="str">
        <f>INDEX('Обработка исходного'!D:D,ROW($B$3)+4*(ROW($B179)-ROW($B$3)))</f>
        <v>10ХСНД</v>
      </c>
      <c r="C179" s="27" t="str">
        <f>IF(ISBLANK(INDEX('Обработка исходного'!E:E,ROW($B$3)+4*(ROW($B179)-ROW($B$3)))),"",INDEX('Обработка исходного'!E:E,ROW($B$3)+4*(ROW($B179)-ROW($B$3))))</f>
        <v>Прокат, толстолистовая сталь толщиной от 4 до 40 мм</v>
      </c>
      <c r="D179" s="31">
        <f>INDEX('Обработка исходного'!G:G,ROW($B$3)+4*(ROW($B179)-ROW($B$3))+2)</f>
        <v>19</v>
      </c>
      <c r="E179" s="32">
        <f>INDEX('Обработка исходного'!H:H,ROW($B$3)+4*(ROW($B179)-ROW($B$3))+2)</f>
        <v>16</v>
      </c>
      <c r="F179" s="32">
        <f>INDEX('Обработка исходного'!I:I,ROW($B$3)+4*(ROW($B179)-ROW($B$3))+2)</f>
        <v>15</v>
      </c>
      <c r="G179" s="32">
        <f>INDEX('Обработка исходного'!J:J,ROW($B$3)+4*(ROW($B179)-ROW($B$3))+2)</f>
        <v>16</v>
      </c>
      <c r="H179" s="32">
        <f>INDEX('Обработка исходного'!K:K,ROW($B$3)+4*(ROW($B179)-ROW($B$3))+2)</f>
        <v>16</v>
      </c>
      <c r="I179" s="32">
        <f>INDEX('Обработка исходного'!L:L,ROW($B$3)+4*(ROW($B179)-ROW($B$3))+2)</f>
        <v>15</v>
      </c>
      <c r="J179" s="32">
        <f>INDEX('Обработка исходного'!M:M,ROW($B$3)+4*(ROW($B179)-ROW($B$3))+2)</f>
        <v>14</v>
      </c>
      <c r="K179" s="32">
        <f>INDEX('Обработка исходного'!N:N,ROW($B$3)+4*(ROW($B179)-ROW($B$3))+2)</f>
        <v>14</v>
      </c>
      <c r="L179" s="32">
        <f>INDEX('Обработка исходного'!O:O,ROW($B$3)+4*(ROW($B179)-ROW($B$3))+2)</f>
        <v>14</v>
      </c>
      <c r="M179" s="32" t="str">
        <f>INDEX('Обработка исходного'!P:P,ROW($B$3)+4*(ROW($B179)-ROW($B$3))+2)</f>
        <v>-</v>
      </c>
      <c r="N179" s="32" t="str">
        <f>INDEX('Обработка исходного'!Q:Q,ROW($B$3)+4*(ROW($B179)-ROW($B$3))+2)</f>
        <v>-</v>
      </c>
      <c r="O179" s="32" t="str">
        <f>INDEX('Обработка исходного'!R:R,ROW($B$3)+4*(ROW($B179)-ROW($B$3))+2)</f>
        <v>-</v>
      </c>
      <c r="P179" s="33" t="str">
        <f>INDEX('Обработка исходного'!S:S,ROW($B$3)+4*(ROW($B179)-ROW($B$3))+2)</f>
        <v>-</v>
      </c>
    </row>
    <row r="180" spans="1:16" x14ac:dyDescent="0.25">
      <c r="A180" s="10" t="str">
        <f>INDEX('Обработка исходного'!B:B,ROW($B$3)+4*(ROW($B180)-ROW($B$3)))</f>
        <v>Сталь легированная</v>
      </c>
      <c r="B180" s="47" t="str">
        <f>INDEX('Обработка исходного'!D:D,ROW($B$3)+4*(ROW($B180)-ROW($B$3)))</f>
        <v>10ХН1М</v>
      </c>
      <c r="C180" s="27" t="str">
        <f>IF(ISBLANK(INDEX('Обработка исходного'!E:E,ROW($B$3)+4*(ROW($B180)-ROW($B$3)))),"",INDEX('Обработка исходного'!E:E,ROW($B$3)+4*(ROW($B180)-ROW($B$3))))</f>
        <v>Лист толщиной от 6 до 40 мм</v>
      </c>
      <c r="D180" s="31">
        <f>INDEX('Обработка исходного'!G:G,ROW($B$3)+4*(ROW($B180)-ROW($B$3))+2)</f>
        <v>16</v>
      </c>
      <c r="E180" s="32">
        <f>INDEX('Обработка исходного'!H:H,ROW($B$3)+4*(ROW($B180)-ROW($B$3))+2)</f>
        <v>16</v>
      </c>
      <c r="F180" s="32">
        <f>INDEX('Обработка исходного'!I:I,ROW($B$3)+4*(ROW($B180)-ROW($B$3))+2)</f>
        <v>16</v>
      </c>
      <c r="G180" s="32">
        <f>INDEX('Обработка исходного'!J:J,ROW($B$3)+4*(ROW($B180)-ROW($B$3))+2)</f>
        <v>13</v>
      </c>
      <c r="H180" s="32">
        <f>INDEX('Обработка исходного'!K:K,ROW($B$3)+4*(ROW($B180)-ROW($B$3))+2)</f>
        <v>13</v>
      </c>
      <c r="I180" s="32">
        <f>INDEX('Обработка исходного'!L:L,ROW($B$3)+4*(ROW($B180)-ROW($B$3))+2)</f>
        <v>13</v>
      </c>
      <c r="J180" s="32">
        <f>INDEX('Обработка исходного'!M:M,ROW($B$3)+4*(ROW($B180)-ROW($B$3))+2)</f>
        <v>13</v>
      </c>
      <c r="K180" s="32">
        <f>INDEX('Обработка исходного'!N:N,ROW($B$3)+4*(ROW($B180)-ROW($B$3))+2)</f>
        <v>13</v>
      </c>
      <c r="L180" s="32">
        <f>INDEX('Обработка исходного'!O:O,ROW($B$3)+4*(ROW($B180)-ROW($B$3))+2)</f>
        <v>14</v>
      </c>
      <c r="M180" s="32" t="str">
        <f>INDEX('Обработка исходного'!P:P,ROW($B$3)+4*(ROW($B180)-ROW($B$3))+2)</f>
        <v>-</v>
      </c>
      <c r="N180" s="32" t="str">
        <f>INDEX('Обработка исходного'!Q:Q,ROW($B$3)+4*(ROW($B180)-ROW($B$3))+2)</f>
        <v>-</v>
      </c>
      <c r="O180" s="32" t="str">
        <f>INDEX('Обработка исходного'!R:R,ROW($B$3)+4*(ROW($B180)-ROW($B$3))+2)</f>
        <v>-</v>
      </c>
      <c r="P180" s="33" t="str">
        <f>INDEX('Обработка исходного'!S:S,ROW($B$3)+4*(ROW($B180)-ROW($B$3))+2)</f>
        <v>-</v>
      </c>
    </row>
    <row r="181" spans="1:16" ht="38.25" x14ac:dyDescent="0.25">
      <c r="A181" s="10" t="str">
        <f>INDEX('Обработка исходного'!B:B,ROW($B$3)+4*(ROW($B181)-ROW($B$3)))</f>
        <v>Сталь легированная</v>
      </c>
      <c r="B181" s="47" t="str">
        <f>INDEX('Обработка исходного'!D:D,ROW($B$3)+4*(ROW($B181)-ROW($B$3)))</f>
        <v>10ХН1М</v>
      </c>
      <c r="C181" s="27" t="str">
        <f>IF(ISBLANK(INDEX('Обработка исходного'!E:E,ROW($B$3)+4*(ROW($B181)-ROW($B$3)))),"",INDEX('Обработка исходного'!E:E,ROW($B$3)+4*(ROW($B181)-ROW($B$3))))</f>
        <v>Трубы бесшовные горячедеформированные наружным диаметром от 60 до 168 мм с толщиной стенки от 6 до 32 мм </v>
      </c>
      <c r="D181" s="31">
        <f>INDEX('Обработка исходного'!G:G,ROW($B$3)+4*(ROW($B181)-ROW($B$3))+2)</f>
        <v>20</v>
      </c>
      <c r="E181" s="32">
        <f>INDEX('Обработка исходного'!H:H,ROW($B$3)+4*(ROW($B181)-ROW($B$3))+2)</f>
        <v>20</v>
      </c>
      <c r="F181" s="32">
        <f>INDEX('Обработка исходного'!I:I,ROW($B$3)+4*(ROW($B181)-ROW($B$3))+2)</f>
        <v>20</v>
      </c>
      <c r="G181" s="32">
        <f>INDEX('Обработка исходного'!J:J,ROW($B$3)+4*(ROW($B181)-ROW($B$3))+2)</f>
        <v>15</v>
      </c>
      <c r="H181" s="32">
        <f>INDEX('Обработка исходного'!K:K,ROW($B$3)+4*(ROW($B181)-ROW($B$3))+2)</f>
        <v>15</v>
      </c>
      <c r="I181" s="32">
        <f>INDEX('Обработка исходного'!L:L,ROW($B$3)+4*(ROW($B181)-ROW($B$3))+2)</f>
        <v>15</v>
      </c>
      <c r="J181" s="32">
        <f>INDEX('Обработка исходного'!M:M,ROW($B$3)+4*(ROW($B181)-ROW($B$3))+2)</f>
        <v>15</v>
      </c>
      <c r="K181" s="32">
        <f>INDEX('Обработка исходного'!N:N,ROW($B$3)+4*(ROW($B181)-ROW($B$3))+2)</f>
        <v>15</v>
      </c>
      <c r="L181" s="32">
        <f>INDEX('Обработка исходного'!O:O,ROW($B$3)+4*(ROW($B181)-ROW($B$3))+2)</f>
        <v>15</v>
      </c>
      <c r="M181" s="32" t="str">
        <f>INDEX('Обработка исходного'!P:P,ROW($B$3)+4*(ROW($B181)-ROW($B$3))+2)</f>
        <v>-</v>
      </c>
      <c r="N181" s="32" t="str">
        <f>INDEX('Обработка исходного'!Q:Q,ROW($B$3)+4*(ROW($B181)-ROW($B$3))+2)</f>
        <v>-</v>
      </c>
      <c r="O181" s="32" t="str">
        <f>INDEX('Обработка исходного'!R:R,ROW($B$3)+4*(ROW($B181)-ROW($B$3))+2)</f>
        <v>-</v>
      </c>
      <c r="P181" s="33" t="str">
        <f>INDEX('Обработка исходного'!S:S,ROW($B$3)+4*(ROW($B181)-ROW($B$3))+2)</f>
        <v>-</v>
      </c>
    </row>
    <row r="182" spans="1:16" x14ac:dyDescent="0.25">
      <c r="A182" s="10" t="str">
        <f>INDEX('Обработка исходного'!B:B,ROW($B$3)+4*(ROW($B182)-ROW($B$3)))</f>
        <v>Сталь легированная</v>
      </c>
      <c r="B182" s="47" t="str">
        <f>INDEX('Обработка исходного'!D:D,ROW($B$3)+4*(ROW($B182)-ROW($B$3)))</f>
        <v>16ГНМА</v>
      </c>
      <c r="C182" s="27" t="str">
        <f>IF(ISBLANK(INDEX('Обработка исходного'!E:E,ROW($B$3)+4*(ROW($B182)-ROW($B$3)))),"",INDEX('Обработка исходного'!E:E,ROW($B$3)+4*(ROW($B182)-ROW($B$3))))</f>
        <v>Листы</v>
      </c>
      <c r="D182" s="31">
        <f>INDEX('Обработка исходного'!G:G,ROW($B$3)+4*(ROW($B182)-ROW($B$3))+2)</f>
        <v>20</v>
      </c>
      <c r="E182" s="32">
        <f>INDEX('Обработка исходного'!H:H,ROW($B$3)+4*(ROW($B182)-ROW($B$3))+2)</f>
        <v>20</v>
      </c>
      <c r="F182" s="32">
        <f>INDEX('Обработка исходного'!I:I,ROW($B$3)+4*(ROW($B182)-ROW($B$3))+2)</f>
        <v>20</v>
      </c>
      <c r="G182" s="32">
        <f>INDEX('Обработка исходного'!J:J,ROW($B$3)+4*(ROW($B182)-ROW($B$3))+2)</f>
        <v>18</v>
      </c>
      <c r="H182" s="32">
        <f>INDEX('Обработка исходного'!K:K,ROW($B$3)+4*(ROW($B182)-ROW($B$3))+2)</f>
        <v>18</v>
      </c>
      <c r="I182" s="32">
        <f>INDEX('Обработка исходного'!L:L,ROW($B$3)+4*(ROW($B182)-ROW($B$3))+2)</f>
        <v>17</v>
      </c>
      <c r="J182" s="32">
        <f>INDEX('Обработка исходного'!M:M,ROW($B$3)+4*(ROW($B182)-ROW($B$3))+2)</f>
        <v>17</v>
      </c>
      <c r="K182" s="32">
        <f>INDEX('Обработка исходного'!N:N,ROW($B$3)+4*(ROW($B182)-ROW($B$3))+2)</f>
        <v>16</v>
      </c>
      <c r="L182" s="32">
        <f>INDEX('Обработка исходного'!O:O,ROW($B$3)+4*(ROW($B182)-ROW($B$3))+2)</f>
        <v>16</v>
      </c>
      <c r="M182" s="32" t="str">
        <f>INDEX('Обработка исходного'!P:P,ROW($B$3)+4*(ROW($B182)-ROW($B$3))+2)</f>
        <v>-</v>
      </c>
      <c r="N182" s="32" t="str">
        <f>INDEX('Обработка исходного'!Q:Q,ROW($B$3)+4*(ROW($B182)-ROW($B$3))+2)</f>
        <v>-</v>
      </c>
      <c r="O182" s="32" t="str">
        <f>INDEX('Обработка исходного'!R:R,ROW($B$3)+4*(ROW($B182)-ROW($B$3))+2)</f>
        <v>-</v>
      </c>
      <c r="P182" s="33" t="str">
        <f>INDEX('Обработка исходного'!S:S,ROW($B$3)+4*(ROW($B182)-ROW($B$3))+2)</f>
        <v>-</v>
      </c>
    </row>
    <row r="183" spans="1:16" x14ac:dyDescent="0.25">
      <c r="A183" s="10" t="str">
        <f>INDEX('Обработка исходного'!B:B,ROW($B$3)+4*(ROW($B183)-ROW($B$3)))</f>
        <v>Сталь легированная</v>
      </c>
      <c r="B183" s="47" t="str">
        <f>INDEX('Обработка исходного'!D:D,ROW($B$3)+4*(ROW($B183)-ROW($B$3)))</f>
        <v>10ГН2МФА</v>
      </c>
      <c r="C183" s="27" t="str">
        <f>IF(ISBLANK(INDEX('Обработка исходного'!E:E,ROW($B$3)+4*(ROW($B183)-ROW($B$3)))),"",INDEX('Обработка исходного'!E:E,ROW($B$3)+4*(ROW($B183)-ROW($B$3))))</f>
        <v>Поковки, листы толщиной до 300 мм</v>
      </c>
      <c r="D183" s="31">
        <f>INDEX('Обработка исходного'!G:G,ROW($B$3)+4*(ROW($B183)-ROW($B$3))+2)</f>
        <v>16</v>
      </c>
      <c r="E183" s="32">
        <f>INDEX('Обработка исходного'!H:H,ROW($B$3)+4*(ROW($B183)-ROW($B$3))+2)</f>
        <v>16</v>
      </c>
      <c r="F183" s="32">
        <f>INDEX('Обработка исходного'!I:I,ROW($B$3)+4*(ROW($B183)-ROW($B$3))+2)</f>
        <v>16</v>
      </c>
      <c r="G183" s="32">
        <f>INDEX('Обработка исходного'!J:J,ROW($B$3)+4*(ROW($B183)-ROW($B$3))+2)</f>
        <v>16</v>
      </c>
      <c r="H183" s="32">
        <f>INDEX('Обработка исходного'!K:K,ROW($B$3)+4*(ROW($B183)-ROW($B$3))+2)</f>
        <v>15</v>
      </c>
      <c r="I183" s="32">
        <f>INDEX('Обработка исходного'!L:L,ROW($B$3)+4*(ROW($B183)-ROW($B$3))+2)</f>
        <v>15</v>
      </c>
      <c r="J183" s="32">
        <f>INDEX('Обработка исходного'!M:M,ROW($B$3)+4*(ROW($B183)-ROW($B$3))+2)</f>
        <v>14</v>
      </c>
      <c r="K183" s="32">
        <f>INDEX('Обработка исходного'!N:N,ROW($B$3)+4*(ROW($B183)-ROW($B$3))+2)</f>
        <v>14</v>
      </c>
      <c r="L183" s="32" t="str">
        <f>INDEX('Обработка исходного'!O:O,ROW($B$3)+4*(ROW($B183)-ROW($B$3))+2)</f>
        <v>-</v>
      </c>
      <c r="M183" s="32" t="str">
        <f>INDEX('Обработка исходного'!P:P,ROW($B$3)+4*(ROW($B183)-ROW($B$3))+2)</f>
        <v>-</v>
      </c>
      <c r="N183" s="32" t="str">
        <f>INDEX('Обработка исходного'!Q:Q,ROW($B$3)+4*(ROW($B183)-ROW($B$3))+2)</f>
        <v>-</v>
      </c>
      <c r="O183" s="32" t="str">
        <f>INDEX('Обработка исходного'!R:R,ROW($B$3)+4*(ROW($B183)-ROW($B$3))+2)</f>
        <v>-</v>
      </c>
      <c r="P183" s="33" t="str">
        <f>INDEX('Обработка исходного'!S:S,ROW($B$3)+4*(ROW($B183)-ROW($B$3))+2)</f>
        <v>-</v>
      </c>
    </row>
    <row r="184" spans="1:16" x14ac:dyDescent="0.25">
      <c r="A184" s="10" t="str">
        <f>INDEX('Обработка исходного'!B:B,ROW($B$3)+4*(ROW($B184)-ROW($B$3)))</f>
        <v>Сталь легированная</v>
      </c>
      <c r="B184" s="47" t="str">
        <f>INDEX('Обработка исходного'!D:D,ROW($B$3)+4*(ROW($B184)-ROW($B$3)))</f>
        <v>10ГН2МФАЛ</v>
      </c>
      <c r="C184" s="27" t="str">
        <f>IF(ISBLANK(INDEX('Обработка исходного'!E:E,ROW($B$3)+4*(ROW($B184)-ROW($B$3)))),"",INDEX('Обработка исходного'!E:E,ROW($B$3)+4*(ROW($B184)-ROW($B$3))))</f>
        <v>Отливки</v>
      </c>
      <c r="D184" s="31">
        <f>INDEX('Обработка исходного'!G:G,ROW($B$3)+4*(ROW($B184)-ROW($B$3))+2)</f>
        <v>16</v>
      </c>
      <c r="E184" s="32">
        <f>INDEX('Обработка исходного'!H:H,ROW($B$3)+4*(ROW($B184)-ROW($B$3))+2)</f>
        <v>16</v>
      </c>
      <c r="F184" s="32">
        <f>INDEX('Обработка исходного'!I:I,ROW($B$3)+4*(ROW($B184)-ROW($B$3))+2)</f>
        <v>16</v>
      </c>
      <c r="G184" s="32">
        <f>INDEX('Обработка исходного'!J:J,ROW($B$3)+4*(ROW($B184)-ROW($B$3))+2)</f>
        <v>16</v>
      </c>
      <c r="H184" s="32">
        <f>INDEX('Обработка исходного'!K:K,ROW($B$3)+4*(ROW($B184)-ROW($B$3))+2)</f>
        <v>15</v>
      </c>
      <c r="I184" s="32">
        <f>INDEX('Обработка исходного'!L:L,ROW($B$3)+4*(ROW($B184)-ROW($B$3))+2)</f>
        <v>15</v>
      </c>
      <c r="J184" s="32">
        <f>INDEX('Обработка исходного'!M:M,ROW($B$3)+4*(ROW($B184)-ROW($B$3))+2)</f>
        <v>15</v>
      </c>
      <c r="K184" s="32">
        <f>INDEX('Обработка исходного'!N:N,ROW($B$3)+4*(ROW($B184)-ROW($B$3))+2)</f>
        <v>15</v>
      </c>
      <c r="L184" s="32" t="str">
        <f>INDEX('Обработка исходного'!O:O,ROW($B$3)+4*(ROW($B184)-ROW($B$3))+2)</f>
        <v>-</v>
      </c>
      <c r="M184" s="32" t="str">
        <f>INDEX('Обработка исходного'!P:P,ROW($B$3)+4*(ROW($B184)-ROW($B$3))+2)</f>
        <v>-</v>
      </c>
      <c r="N184" s="32" t="str">
        <f>INDEX('Обработка исходного'!Q:Q,ROW($B$3)+4*(ROW($B184)-ROW($B$3))+2)</f>
        <v>-</v>
      </c>
      <c r="O184" s="32" t="str">
        <f>INDEX('Обработка исходного'!R:R,ROW($B$3)+4*(ROW($B184)-ROW($B$3))+2)</f>
        <v>-</v>
      </c>
      <c r="P184" s="33" t="str">
        <f>INDEX('Обработка исходного'!S:S,ROW($B$3)+4*(ROW($B184)-ROW($B$3))+2)</f>
        <v>-</v>
      </c>
    </row>
    <row r="185" spans="1:16" ht="25.5" x14ac:dyDescent="0.25">
      <c r="A185" s="10" t="str">
        <f>INDEX('Обработка исходного'!B:B,ROW($B$3)+4*(ROW($B185)-ROW($B$3)))</f>
        <v>Сталь легированная хромомолибденованадиевая</v>
      </c>
      <c r="B185" s="47" t="str">
        <f>INDEX('Обработка исходного'!D:D,ROW($B$3)+4*(ROW($B185)-ROW($B$3)))</f>
        <v>12Х1МФ</v>
      </c>
      <c r="C185" s="27" t="str">
        <f>IF(ISBLANK(INDEX('Обработка исходного'!E:E,ROW($B$3)+4*(ROW($B185)-ROW($B$3)))),"",INDEX('Обработка исходного'!E:E,ROW($B$3)+4*(ROW($B185)-ROW($B$3))))</f>
        <v>Горячекатаная сталь толщиной или диаметром до 90 мм</v>
      </c>
      <c r="D185" s="31">
        <f>INDEX('Обработка исходного'!G:G,ROW($B$3)+4*(ROW($B185)-ROW($B$3))+2)</f>
        <v>21</v>
      </c>
      <c r="E185" s="32">
        <f>INDEX('Обработка исходного'!H:H,ROW($B$3)+4*(ROW($B185)-ROW($B$3))+2)</f>
        <v>20</v>
      </c>
      <c r="F185" s="32">
        <f>INDEX('Обработка исходного'!I:I,ROW($B$3)+4*(ROW($B185)-ROW($B$3))+2)</f>
        <v>19</v>
      </c>
      <c r="G185" s="32">
        <f>INDEX('Обработка исходного'!J:J,ROW($B$3)+4*(ROW($B185)-ROW($B$3))+2)</f>
        <v>18</v>
      </c>
      <c r="H185" s="32">
        <f>INDEX('Обработка исходного'!K:K,ROW($B$3)+4*(ROW($B185)-ROW($B$3))+2)</f>
        <v>17</v>
      </c>
      <c r="I185" s="32">
        <f>INDEX('Обработка исходного'!L:L,ROW($B$3)+4*(ROW($B185)-ROW($B$3))+2)</f>
        <v>16</v>
      </c>
      <c r="J185" s="32">
        <f>INDEX('Обработка исходного'!M:M,ROW($B$3)+4*(ROW($B185)-ROW($B$3))+2)</f>
        <v>15</v>
      </c>
      <c r="K185" s="32">
        <f>INDEX('Обработка исходного'!N:N,ROW($B$3)+4*(ROW($B185)-ROW($B$3))+2)</f>
        <v>15</v>
      </c>
      <c r="L185" s="32">
        <f>INDEX('Обработка исходного'!O:O,ROW($B$3)+4*(ROW($B185)-ROW($B$3))+2)</f>
        <v>14</v>
      </c>
      <c r="M185" s="32">
        <f>INDEX('Обработка исходного'!P:P,ROW($B$3)+4*(ROW($B185)-ROW($B$3))+2)</f>
        <v>14</v>
      </c>
      <c r="N185" s="32">
        <f>INDEX('Обработка исходного'!Q:Q,ROW($B$3)+4*(ROW($B185)-ROW($B$3))+2)</f>
        <v>14</v>
      </c>
      <c r="O185" s="32" t="str">
        <f>INDEX('Обработка исходного'!R:R,ROW($B$3)+4*(ROW($B185)-ROW($B$3))+2)</f>
        <v>-</v>
      </c>
      <c r="P185" s="33" t="str">
        <f>INDEX('Обработка исходного'!S:S,ROW($B$3)+4*(ROW($B185)-ROW($B$3))+2)</f>
        <v>-</v>
      </c>
    </row>
    <row r="186" spans="1:16" ht="25.5" x14ac:dyDescent="0.25">
      <c r="A186" s="10" t="str">
        <f>INDEX('Обработка исходного'!B:B,ROW($B$3)+4*(ROW($B186)-ROW($B$3)))</f>
        <v>Сталь легированная хромомолибденованадиевая</v>
      </c>
      <c r="B186" s="47" t="str">
        <f>INDEX('Обработка исходного'!D:D,ROW($B$3)+4*(ROW($B186)-ROW($B$3)))</f>
        <v>12Х1МФ</v>
      </c>
      <c r="C186" s="27" t="str">
        <f>IF(ISBLANK(INDEX('Обработка исходного'!E:E,ROW($B$3)+4*(ROW($B186)-ROW($B$3)))),"",INDEX('Обработка исходного'!E:E,ROW($B$3)+4*(ROW($B186)-ROW($B$3))))</f>
        <v>Горячекатаная сталь толщиной или диаметром от 90 до 150 мм</v>
      </c>
      <c r="D186" s="31">
        <f>INDEX('Обработка исходного'!G:G,ROW($B$3)+4*(ROW($B186)-ROW($B$3))+2)</f>
        <v>19</v>
      </c>
      <c r="E186" s="32">
        <f>INDEX('Обработка исходного'!H:H,ROW($B$3)+4*(ROW($B186)-ROW($B$3))+2)</f>
        <v>18</v>
      </c>
      <c r="F186" s="32">
        <f>INDEX('Обработка исходного'!I:I,ROW($B$3)+4*(ROW($B186)-ROW($B$3))+2)</f>
        <v>17</v>
      </c>
      <c r="G186" s="32">
        <f>INDEX('Обработка исходного'!J:J,ROW($B$3)+4*(ROW($B186)-ROW($B$3))+2)</f>
        <v>16</v>
      </c>
      <c r="H186" s="32">
        <f>INDEX('Обработка исходного'!K:K,ROW($B$3)+4*(ROW($B186)-ROW($B$3))+2)</f>
        <v>15</v>
      </c>
      <c r="I186" s="32">
        <f>INDEX('Обработка исходного'!L:L,ROW($B$3)+4*(ROW($B186)-ROW($B$3))+2)</f>
        <v>14</v>
      </c>
      <c r="J186" s="32">
        <f>INDEX('Обработка исходного'!M:M,ROW($B$3)+4*(ROW($B186)-ROW($B$3))+2)</f>
        <v>14</v>
      </c>
      <c r="K186" s="32">
        <f>INDEX('Обработка исходного'!N:N,ROW($B$3)+4*(ROW($B186)-ROW($B$3))+2)</f>
        <v>14</v>
      </c>
      <c r="L186" s="32">
        <f>INDEX('Обработка исходного'!O:O,ROW($B$3)+4*(ROW($B186)-ROW($B$3))+2)</f>
        <v>13</v>
      </c>
      <c r="M186" s="32">
        <f>INDEX('Обработка исходного'!P:P,ROW($B$3)+4*(ROW($B186)-ROW($B$3))+2)</f>
        <v>13</v>
      </c>
      <c r="N186" s="32">
        <f>INDEX('Обработка исходного'!Q:Q,ROW($B$3)+4*(ROW($B186)-ROW($B$3))+2)</f>
        <v>13</v>
      </c>
      <c r="O186" s="32" t="str">
        <f>INDEX('Обработка исходного'!R:R,ROW($B$3)+4*(ROW($B186)-ROW($B$3))+2)</f>
        <v>-</v>
      </c>
      <c r="P186" s="33" t="str">
        <f>INDEX('Обработка исходного'!S:S,ROW($B$3)+4*(ROW($B186)-ROW($B$3))+2)</f>
        <v>-</v>
      </c>
    </row>
    <row r="187" spans="1:16" ht="25.5" x14ac:dyDescent="0.25">
      <c r="A187" s="10" t="str">
        <f>INDEX('Обработка исходного'!B:B,ROW($B$3)+4*(ROW($B187)-ROW($B$3)))</f>
        <v>Сталь легированная хромомолибденованадиевая</v>
      </c>
      <c r="B187" s="47" t="str">
        <f>INDEX('Обработка исходного'!D:D,ROW($B$3)+4*(ROW($B187)-ROW($B$3)))</f>
        <v>12Х1МФ</v>
      </c>
      <c r="C187" s="27" t="str">
        <f>IF(ISBLANK(INDEX('Обработка исходного'!E:E,ROW($B$3)+4*(ROW($B187)-ROW($B$3)))),"",INDEX('Обработка исходного'!E:E,ROW($B$3)+4*(ROW($B187)-ROW($B$3))))</f>
        <v>Горячекатаная сталь толщиной или диаметром от 150 до 200 мм</v>
      </c>
      <c r="D187" s="31">
        <f>INDEX('Обработка исходного'!G:G,ROW($B$3)+4*(ROW($B187)-ROW($B$3))+2)</f>
        <v>18</v>
      </c>
      <c r="E187" s="32">
        <f>INDEX('Обработка исходного'!H:H,ROW($B$3)+4*(ROW($B187)-ROW($B$3))+2)</f>
        <v>17</v>
      </c>
      <c r="F187" s="32">
        <f>INDEX('Обработка исходного'!I:I,ROW($B$3)+4*(ROW($B187)-ROW($B$3))+2)</f>
        <v>16</v>
      </c>
      <c r="G187" s="32">
        <f>INDEX('Обработка исходного'!J:J,ROW($B$3)+4*(ROW($B187)-ROW($B$3))+2)</f>
        <v>15</v>
      </c>
      <c r="H187" s="32">
        <f>INDEX('Обработка исходного'!K:K,ROW($B$3)+4*(ROW($B187)-ROW($B$3))+2)</f>
        <v>15</v>
      </c>
      <c r="I187" s="32">
        <f>INDEX('Обработка исходного'!L:L,ROW($B$3)+4*(ROW($B187)-ROW($B$3))+2)</f>
        <v>14</v>
      </c>
      <c r="J187" s="32">
        <f>INDEX('Обработка исходного'!M:M,ROW($B$3)+4*(ROW($B187)-ROW($B$3))+2)</f>
        <v>13</v>
      </c>
      <c r="K187" s="32">
        <f>INDEX('Обработка исходного'!N:N,ROW($B$3)+4*(ROW($B187)-ROW($B$3))+2)</f>
        <v>13</v>
      </c>
      <c r="L187" s="32">
        <f>INDEX('Обработка исходного'!O:O,ROW($B$3)+4*(ROW($B187)-ROW($B$3))+2)</f>
        <v>12</v>
      </c>
      <c r="M187" s="32">
        <f>INDEX('Обработка исходного'!P:P,ROW($B$3)+4*(ROW($B187)-ROW($B$3))+2)</f>
        <v>12</v>
      </c>
      <c r="N187" s="32">
        <f>INDEX('Обработка исходного'!Q:Q,ROW($B$3)+4*(ROW($B187)-ROW($B$3))+2)</f>
        <v>12</v>
      </c>
      <c r="O187" s="32" t="str">
        <f>INDEX('Обработка исходного'!R:R,ROW($B$3)+4*(ROW($B187)-ROW($B$3))+2)</f>
        <v>-</v>
      </c>
      <c r="P187" s="33" t="str">
        <f>INDEX('Обработка исходного'!S:S,ROW($B$3)+4*(ROW($B187)-ROW($B$3))+2)</f>
        <v>-</v>
      </c>
    </row>
    <row r="188" spans="1:16" ht="25.5" x14ac:dyDescent="0.25">
      <c r="A188" s="10" t="str">
        <f>INDEX('Обработка исходного'!B:B,ROW($B$3)+4*(ROW($B188)-ROW($B$3)))</f>
        <v>Сталь легированная хромомолибденованадиевая</v>
      </c>
      <c r="B188" s="47" t="str">
        <f>INDEX('Обработка исходного'!D:D,ROW($B$3)+4*(ROW($B188)-ROW($B$3)))</f>
        <v>12Х1МФ</v>
      </c>
      <c r="C188" s="27" t="str">
        <f>IF(ISBLANK(INDEX('Обработка исходного'!E:E,ROW($B$3)+4*(ROW($B188)-ROW($B$3)))),"",INDEX('Обработка исходного'!E:E,ROW($B$3)+4*(ROW($B188)-ROW($B$3))))</f>
        <v>Поковки толщиной от 100 до 300 мм, КП195*</v>
      </c>
      <c r="D188" s="31">
        <f>INDEX('Обработка исходного'!G:G,ROW($B$3)+4*(ROW($B188)-ROW($B$3))+2)</f>
        <v>23</v>
      </c>
      <c r="E188" s="32">
        <f>INDEX('Обработка исходного'!H:H,ROW($B$3)+4*(ROW($B188)-ROW($B$3))+2)</f>
        <v>22</v>
      </c>
      <c r="F188" s="32">
        <f>INDEX('Обработка исходного'!I:I,ROW($B$3)+4*(ROW($B188)-ROW($B$3))+2)</f>
        <v>22</v>
      </c>
      <c r="G188" s="32">
        <f>INDEX('Обработка исходного'!J:J,ROW($B$3)+4*(ROW($B188)-ROW($B$3))+2)</f>
        <v>21</v>
      </c>
      <c r="H188" s="32">
        <f>INDEX('Обработка исходного'!K:K,ROW($B$3)+4*(ROW($B188)-ROW($B$3))+2)</f>
        <v>21</v>
      </c>
      <c r="I188" s="32">
        <f>INDEX('Обработка исходного'!L:L,ROW($B$3)+4*(ROW($B188)-ROW($B$3))+2)</f>
        <v>18</v>
      </c>
      <c r="J188" s="32">
        <f>INDEX('Обработка исходного'!M:M,ROW($B$3)+4*(ROW($B188)-ROW($B$3))+2)</f>
        <v>18</v>
      </c>
      <c r="K188" s="32">
        <f>INDEX('Обработка исходного'!N:N,ROW($B$3)+4*(ROW($B188)-ROW($B$3))+2)</f>
        <v>17</v>
      </c>
      <c r="L188" s="32">
        <f>INDEX('Обработка исходного'!O:O,ROW($B$3)+4*(ROW($B188)-ROW($B$3))+2)</f>
        <v>17</v>
      </c>
      <c r="M188" s="32">
        <f>INDEX('Обработка исходного'!P:P,ROW($B$3)+4*(ROW($B188)-ROW($B$3))+2)</f>
        <v>17</v>
      </c>
      <c r="N188" s="32">
        <f>INDEX('Обработка исходного'!Q:Q,ROW($B$3)+4*(ROW($B188)-ROW($B$3))+2)</f>
        <v>17</v>
      </c>
      <c r="O188" s="32" t="str">
        <f>INDEX('Обработка исходного'!R:R,ROW($B$3)+4*(ROW($B188)-ROW($B$3))+2)</f>
        <v>-</v>
      </c>
      <c r="P188" s="33" t="str">
        <f>INDEX('Обработка исходного'!S:S,ROW($B$3)+4*(ROW($B188)-ROW($B$3))+2)</f>
        <v>-</v>
      </c>
    </row>
    <row r="189" spans="1:16" ht="25.5" x14ac:dyDescent="0.25">
      <c r="A189" s="10" t="str">
        <f>INDEX('Обработка исходного'!B:B,ROW($B$3)+4*(ROW($B189)-ROW($B$3)))</f>
        <v>Сталь легированная хромомолибденованадиевая</v>
      </c>
      <c r="B189" s="47" t="str">
        <f>INDEX('Обработка исходного'!D:D,ROW($B$3)+4*(ROW($B189)-ROW($B$3)))</f>
        <v>12Х1МФ</v>
      </c>
      <c r="C189" s="27" t="str">
        <f>IF(ISBLANK(INDEX('Обработка исходного'!E:E,ROW($B$3)+4*(ROW($B189)-ROW($B$3)))),"",INDEX('Обработка исходного'!E:E,ROW($B$3)+4*(ROW($B189)-ROW($B$3))))</f>
        <v>Поковки толщиной до 800 мм, КП215*</v>
      </c>
      <c r="D189" s="31">
        <f>INDEX('Обработка исходного'!G:G,ROW($B$3)+4*(ROW($B189)-ROW($B$3))+2)</f>
        <v>16</v>
      </c>
      <c r="E189" s="32">
        <f>INDEX('Обработка исходного'!H:H,ROW($B$3)+4*(ROW($B189)-ROW($B$3))+2)</f>
        <v>15</v>
      </c>
      <c r="F189" s="32">
        <f>INDEX('Обработка исходного'!I:I,ROW($B$3)+4*(ROW($B189)-ROW($B$3))+2)</f>
        <v>15</v>
      </c>
      <c r="G189" s="32">
        <f>INDEX('Обработка исходного'!J:J,ROW($B$3)+4*(ROW($B189)-ROW($B$3))+2)</f>
        <v>15</v>
      </c>
      <c r="H189" s="32">
        <f>INDEX('Обработка исходного'!K:K,ROW($B$3)+4*(ROW($B189)-ROW($B$3))+2)</f>
        <v>15</v>
      </c>
      <c r="I189" s="32">
        <f>INDEX('Обработка исходного'!L:L,ROW($B$3)+4*(ROW($B189)-ROW($B$3))+2)</f>
        <v>12</v>
      </c>
      <c r="J189" s="32">
        <f>INDEX('Обработка исходного'!M:M,ROW($B$3)+4*(ROW($B189)-ROW($B$3))+2)</f>
        <v>12</v>
      </c>
      <c r="K189" s="32">
        <f>INDEX('Обработка исходного'!N:N,ROW($B$3)+4*(ROW($B189)-ROW($B$3))+2)</f>
        <v>12</v>
      </c>
      <c r="L189" s="32">
        <f>INDEX('Обработка исходного'!O:O,ROW($B$3)+4*(ROW($B189)-ROW($B$3))+2)</f>
        <v>12</v>
      </c>
      <c r="M189" s="32">
        <f>INDEX('Обработка исходного'!P:P,ROW($B$3)+4*(ROW($B189)-ROW($B$3))+2)</f>
        <v>12</v>
      </c>
      <c r="N189" s="32">
        <f>INDEX('Обработка исходного'!Q:Q,ROW($B$3)+4*(ROW($B189)-ROW($B$3))+2)</f>
        <v>12</v>
      </c>
      <c r="O189" s="32" t="str">
        <f>INDEX('Обработка исходного'!R:R,ROW($B$3)+4*(ROW($B189)-ROW($B$3))+2)</f>
        <v>-</v>
      </c>
      <c r="P189" s="33" t="str">
        <f>INDEX('Обработка исходного'!S:S,ROW($B$3)+4*(ROW($B189)-ROW($B$3))+2)</f>
        <v>-</v>
      </c>
    </row>
    <row r="190" spans="1:16" ht="25.5" x14ac:dyDescent="0.25">
      <c r="A190" s="10" t="str">
        <f>INDEX('Обработка исходного'!B:B,ROW($B$3)+4*(ROW($B190)-ROW($B$3)))</f>
        <v>Сталь легированная хромомолибденованадиевая</v>
      </c>
      <c r="B190" s="47" t="str">
        <f>INDEX('Обработка исходного'!D:D,ROW($B$3)+4*(ROW($B190)-ROW($B$3)))</f>
        <v>12Х1МФ</v>
      </c>
      <c r="C190" s="27" t="str">
        <f>IF(ISBLANK(INDEX('Обработка исходного'!E:E,ROW($B$3)+4*(ROW($B190)-ROW($B$3)))),"",INDEX('Обработка исходного'!E:E,ROW($B$3)+4*(ROW($B190)-ROW($B$3))))</f>
        <v>Поковки толщиной от 100 до 500 мм, КП245*</v>
      </c>
      <c r="D190" s="31">
        <f>INDEX('Обработка исходного'!G:G,ROW($B$3)+4*(ROW($B190)-ROW($B$3))+2)</f>
        <v>16</v>
      </c>
      <c r="E190" s="32">
        <f>INDEX('Обработка исходного'!H:H,ROW($B$3)+4*(ROW($B190)-ROW($B$3))+2)</f>
        <v>15</v>
      </c>
      <c r="F190" s="32">
        <f>INDEX('Обработка исходного'!I:I,ROW($B$3)+4*(ROW($B190)-ROW($B$3))+2)</f>
        <v>15</v>
      </c>
      <c r="G190" s="32">
        <f>INDEX('Обработка исходного'!J:J,ROW($B$3)+4*(ROW($B190)-ROW($B$3))+2)</f>
        <v>15</v>
      </c>
      <c r="H190" s="32">
        <f>INDEX('Обработка исходного'!K:K,ROW($B$3)+4*(ROW($B190)-ROW($B$3))+2)</f>
        <v>15</v>
      </c>
      <c r="I190" s="32">
        <f>INDEX('Обработка исходного'!L:L,ROW($B$3)+4*(ROW($B190)-ROW($B$3))+2)</f>
        <v>12</v>
      </c>
      <c r="J190" s="32">
        <f>INDEX('Обработка исходного'!M:M,ROW($B$3)+4*(ROW($B190)-ROW($B$3))+2)</f>
        <v>12</v>
      </c>
      <c r="K190" s="32">
        <f>INDEX('Обработка исходного'!N:N,ROW($B$3)+4*(ROW($B190)-ROW($B$3))+2)</f>
        <v>12</v>
      </c>
      <c r="L190" s="32">
        <f>INDEX('Обработка исходного'!O:O,ROW($B$3)+4*(ROW($B190)-ROW($B$3))+2)</f>
        <v>12</v>
      </c>
      <c r="M190" s="32">
        <f>INDEX('Обработка исходного'!P:P,ROW($B$3)+4*(ROW($B190)-ROW($B$3))+2)</f>
        <v>12</v>
      </c>
      <c r="N190" s="32">
        <f>INDEX('Обработка исходного'!Q:Q,ROW($B$3)+4*(ROW($B190)-ROW($B$3))+2)</f>
        <v>12</v>
      </c>
      <c r="O190" s="32" t="str">
        <f>INDEX('Обработка исходного'!R:R,ROW($B$3)+4*(ROW($B190)-ROW($B$3))+2)</f>
        <v>-</v>
      </c>
      <c r="P190" s="33" t="str">
        <f>INDEX('Обработка исходного'!S:S,ROW($B$3)+4*(ROW($B190)-ROW($B$3))+2)</f>
        <v>-</v>
      </c>
    </row>
    <row r="191" spans="1:16" ht="25.5" x14ac:dyDescent="0.25">
      <c r="A191" s="10" t="str">
        <f>INDEX('Обработка исходного'!B:B,ROW($B$3)+4*(ROW($B191)-ROW($B$3)))</f>
        <v>Сталь легированная хромомолибденованадиевая</v>
      </c>
      <c r="B191" s="47" t="str">
        <f>INDEX('Обработка исходного'!D:D,ROW($B$3)+4*(ROW($B191)-ROW($B$3)))</f>
        <v>12Х1МФ</v>
      </c>
      <c r="C191" s="27" t="str">
        <f>IF(ISBLANK(INDEX('Обработка исходного'!E:E,ROW($B$3)+4*(ROW($B191)-ROW($B$3)))),"",INDEX('Обработка исходного'!E:E,ROW($B$3)+4*(ROW($B191)-ROW($B$3))))</f>
        <v>Трубы бесшовные горячекатаные диаметром от 57 до 465 мм с толщиной стенки от 3,5 до 60 мм</v>
      </c>
      <c r="D191" s="31">
        <f>INDEX('Обработка исходного'!G:G,ROW($B$3)+4*(ROW($B191)-ROW($B$3))+2)</f>
        <v>19</v>
      </c>
      <c r="E191" s="32">
        <f>INDEX('Обработка исходного'!H:H,ROW($B$3)+4*(ROW($B191)-ROW($B$3))+2)</f>
        <v>18</v>
      </c>
      <c r="F191" s="32">
        <f>INDEX('Обработка исходного'!I:I,ROW($B$3)+4*(ROW($B191)-ROW($B$3))+2)</f>
        <v>18</v>
      </c>
      <c r="G191" s="32">
        <f>INDEX('Обработка исходного'!J:J,ROW($B$3)+4*(ROW($B191)-ROW($B$3))+2)</f>
        <v>18</v>
      </c>
      <c r="H191" s="32">
        <f>INDEX('Обработка исходного'!K:K,ROW($B$3)+4*(ROW($B191)-ROW($B$3))+2)</f>
        <v>18</v>
      </c>
      <c r="I191" s="32">
        <f>INDEX('Обработка исходного'!L:L,ROW($B$3)+4*(ROW($B191)-ROW($B$3))+2)</f>
        <v>18</v>
      </c>
      <c r="J191" s="32">
        <f>INDEX('Обработка исходного'!M:M,ROW($B$3)+4*(ROW($B191)-ROW($B$3))+2)</f>
        <v>18</v>
      </c>
      <c r="K191" s="32">
        <f>INDEX('Обработка исходного'!N:N,ROW($B$3)+4*(ROW($B191)-ROW($B$3))+2)</f>
        <v>18</v>
      </c>
      <c r="L191" s="32">
        <f>INDEX('Обработка исходного'!O:O,ROW($B$3)+4*(ROW($B191)-ROW($B$3))+2)</f>
        <v>18</v>
      </c>
      <c r="M191" s="32">
        <f>INDEX('Обработка исходного'!P:P,ROW($B$3)+4*(ROW($B191)-ROW($B$3))+2)</f>
        <v>18</v>
      </c>
      <c r="N191" s="32">
        <f>INDEX('Обработка исходного'!Q:Q,ROW($B$3)+4*(ROW($B191)-ROW($B$3))+2)</f>
        <v>19</v>
      </c>
      <c r="O191" s="32" t="str">
        <f>INDEX('Обработка исходного'!R:R,ROW($B$3)+4*(ROW($B191)-ROW($B$3))+2)</f>
        <v>-</v>
      </c>
      <c r="P191" s="33" t="str">
        <f>INDEX('Обработка исходного'!S:S,ROW($B$3)+4*(ROW($B191)-ROW($B$3))+2)</f>
        <v>-</v>
      </c>
    </row>
    <row r="192" spans="1:16" ht="25.5" x14ac:dyDescent="0.25">
      <c r="A192" s="10" t="str">
        <f>INDEX('Обработка исходного'!B:B,ROW($B$3)+4*(ROW($B192)-ROW($B$3)))</f>
        <v>Сталь легированная хромомолибденованадиевая</v>
      </c>
      <c r="B192" s="47" t="str">
        <f>INDEX('Обработка исходного'!D:D,ROW($B$3)+4*(ROW($B192)-ROW($B$3)))</f>
        <v>12Х1МФ</v>
      </c>
      <c r="C192" s="27" t="str">
        <f>IF(ISBLANK(INDEX('Обработка исходного'!E:E,ROW($B$3)+4*(ROW($B192)-ROW($B$3)))),"",INDEX('Обработка исходного'!E:E,ROW($B$3)+4*(ROW($B192)-ROW($B$3))))</f>
        <v>Трубы холоднодеформируемые диаметром от 10 до 108 мм с толщиной стенки от 2 до 13 мм</v>
      </c>
      <c r="D192" s="31">
        <f>INDEX('Обработка исходного'!G:G,ROW($B$3)+4*(ROW($B192)-ROW($B$3))+2)</f>
        <v>19</v>
      </c>
      <c r="E192" s="32">
        <f>INDEX('Обработка исходного'!H:H,ROW($B$3)+4*(ROW($B192)-ROW($B$3))+2)</f>
        <v>18</v>
      </c>
      <c r="F192" s="32">
        <f>INDEX('Обработка исходного'!I:I,ROW($B$3)+4*(ROW($B192)-ROW($B$3))+2)</f>
        <v>18</v>
      </c>
      <c r="G192" s="32">
        <f>INDEX('Обработка исходного'!J:J,ROW($B$3)+4*(ROW($B192)-ROW($B$3))+2)</f>
        <v>18</v>
      </c>
      <c r="H192" s="32">
        <f>INDEX('Обработка исходного'!K:K,ROW($B$3)+4*(ROW($B192)-ROW($B$3))+2)</f>
        <v>18</v>
      </c>
      <c r="I192" s="32">
        <f>INDEX('Обработка исходного'!L:L,ROW($B$3)+4*(ROW($B192)-ROW($B$3))+2)</f>
        <v>18</v>
      </c>
      <c r="J192" s="32">
        <f>INDEX('Обработка исходного'!M:M,ROW($B$3)+4*(ROW($B192)-ROW($B$3))+2)</f>
        <v>18</v>
      </c>
      <c r="K192" s="32">
        <f>INDEX('Обработка исходного'!N:N,ROW($B$3)+4*(ROW($B192)-ROW($B$3))+2)</f>
        <v>18</v>
      </c>
      <c r="L192" s="32">
        <f>INDEX('Обработка исходного'!O:O,ROW($B$3)+4*(ROW($B192)-ROW($B$3))+2)</f>
        <v>18</v>
      </c>
      <c r="M192" s="32">
        <f>INDEX('Обработка исходного'!P:P,ROW($B$3)+4*(ROW($B192)-ROW($B$3))+2)</f>
        <v>18</v>
      </c>
      <c r="N192" s="32">
        <f>INDEX('Обработка исходного'!Q:Q,ROW($B$3)+4*(ROW($B192)-ROW($B$3))+2)</f>
        <v>19</v>
      </c>
      <c r="O192" s="32" t="str">
        <f>INDEX('Обработка исходного'!R:R,ROW($B$3)+4*(ROW($B192)-ROW($B$3))+2)</f>
        <v>-</v>
      </c>
      <c r="P192" s="33" t="str">
        <f>INDEX('Обработка исходного'!S:S,ROW($B$3)+4*(ROW($B192)-ROW($B$3))+2)</f>
        <v>-</v>
      </c>
    </row>
    <row r="193" spans="1:16" ht="25.5" x14ac:dyDescent="0.25">
      <c r="A193" s="10" t="str">
        <f>INDEX('Обработка исходного'!B:B,ROW($B$3)+4*(ROW($B193)-ROW($B$3)))</f>
        <v>Сталь легированная хромомолибденованадиевая</v>
      </c>
      <c r="B193" s="47" t="str">
        <f>INDEX('Обработка исходного'!D:D,ROW($B$3)+4*(ROW($B193)-ROW($B$3)))</f>
        <v>25Х1МФ</v>
      </c>
      <c r="C193" s="27" t="str">
        <f>IF(ISBLANK(INDEX('Обработка исходного'!E:E,ROW($B$3)+4*(ROW($B193)-ROW($B$3)))),"",INDEX('Обработка исходного'!E:E,ROW($B$3)+4*(ROW($B193)-ROW($B$3))))</f>
        <v>Сталь горячекатаная, кованая, калиброванная диаметром или стороной квадрата до 90 мм</v>
      </c>
      <c r="D193" s="31">
        <f>INDEX('Обработка исходного'!G:G,ROW($B$3)+4*(ROW($B193)-ROW($B$3))+2)</f>
        <v>14</v>
      </c>
      <c r="E193" s="32">
        <f>INDEX('Обработка исходного'!H:H,ROW($B$3)+4*(ROW($B193)-ROW($B$3))+2)</f>
        <v>13</v>
      </c>
      <c r="F193" s="32">
        <f>INDEX('Обработка исходного'!I:I,ROW($B$3)+4*(ROW($B193)-ROW($B$3))+2)</f>
        <v>12</v>
      </c>
      <c r="G193" s="32">
        <f>INDEX('Обработка исходного'!J:J,ROW($B$3)+4*(ROW($B193)-ROW($B$3))+2)</f>
        <v>12</v>
      </c>
      <c r="H193" s="32">
        <f>INDEX('Обработка исходного'!K:K,ROW($B$3)+4*(ROW($B193)-ROW($B$3))+2)</f>
        <v>12</v>
      </c>
      <c r="I193" s="32">
        <f>INDEX('Обработка исходного'!L:L,ROW($B$3)+4*(ROW($B193)-ROW($B$3))+2)</f>
        <v>12</v>
      </c>
      <c r="J193" s="32">
        <f>INDEX('Обработка исходного'!M:M,ROW($B$3)+4*(ROW($B193)-ROW($B$3))+2)</f>
        <v>13</v>
      </c>
      <c r="K193" s="32">
        <f>INDEX('Обработка исходного'!N:N,ROW($B$3)+4*(ROW($B193)-ROW($B$3))+2)</f>
        <v>13</v>
      </c>
      <c r="L193" s="32">
        <f>INDEX('Обработка исходного'!O:O,ROW($B$3)+4*(ROW($B193)-ROW($B$3))+2)</f>
        <v>13</v>
      </c>
      <c r="M193" s="32">
        <f>INDEX('Обработка исходного'!P:P,ROW($B$3)+4*(ROW($B193)-ROW($B$3))+2)</f>
        <v>13</v>
      </c>
      <c r="N193" s="32">
        <f>INDEX('Обработка исходного'!Q:Q,ROW($B$3)+4*(ROW($B193)-ROW($B$3))+2)</f>
        <v>13</v>
      </c>
      <c r="O193" s="32" t="str">
        <f>INDEX('Обработка исходного'!R:R,ROW($B$3)+4*(ROW($B193)-ROW($B$3))+2)</f>
        <v>-</v>
      </c>
      <c r="P193" s="33" t="str">
        <f>INDEX('Обработка исходного'!S:S,ROW($B$3)+4*(ROW($B193)-ROW($B$3))+2)</f>
        <v>-</v>
      </c>
    </row>
    <row r="194" spans="1:16" ht="25.5" x14ac:dyDescent="0.25">
      <c r="A194" s="10" t="str">
        <f>INDEX('Обработка исходного'!B:B,ROW($B$3)+4*(ROW($B194)-ROW($B$3)))</f>
        <v>Сталь легированная хромомолибденованадиевая</v>
      </c>
      <c r="B194" s="47" t="str">
        <f>INDEX('Обработка исходного'!D:D,ROW($B$3)+4*(ROW($B194)-ROW($B$3)))</f>
        <v>25Х1МФ</v>
      </c>
      <c r="C194" s="27" t="str">
        <f>IF(ISBLANK(INDEX('Обработка исходного'!E:E,ROW($B$3)+4*(ROW($B194)-ROW($B$3)))),"",INDEX('Обработка исходного'!E:E,ROW($B$3)+4*(ROW($B194)-ROW($B$3))))</f>
        <v>Сталь горячекатаная, кованая, калиброванная диаметром или стороной квадрата от 90 до 150 мм</v>
      </c>
      <c r="D194" s="31">
        <f>INDEX('Обработка исходного'!G:G,ROW($B$3)+4*(ROW($B194)-ROW($B$3))+2)</f>
        <v>12</v>
      </c>
      <c r="E194" s="32">
        <f>INDEX('Обработка исходного'!H:H,ROW($B$3)+4*(ROW($B194)-ROW($B$3))+2)</f>
        <v>11</v>
      </c>
      <c r="F194" s="32">
        <f>INDEX('Обработка исходного'!I:I,ROW($B$3)+4*(ROW($B194)-ROW($B$3))+2)</f>
        <v>10</v>
      </c>
      <c r="G194" s="32">
        <f>INDEX('Обработка исходного'!J:J,ROW($B$3)+4*(ROW($B194)-ROW($B$3))+2)</f>
        <v>10</v>
      </c>
      <c r="H194" s="32">
        <f>INDEX('Обработка исходного'!K:K,ROW($B$3)+4*(ROW($B194)-ROW($B$3))+2)</f>
        <v>10</v>
      </c>
      <c r="I194" s="32">
        <f>INDEX('Обработка исходного'!L:L,ROW($B$3)+4*(ROW($B194)-ROW($B$3))+2)</f>
        <v>10</v>
      </c>
      <c r="J194" s="32">
        <f>INDEX('Обработка исходного'!M:M,ROW($B$3)+4*(ROW($B194)-ROW($B$3))+2)</f>
        <v>11</v>
      </c>
      <c r="K194" s="32">
        <f>INDEX('Обработка исходного'!N:N,ROW($B$3)+4*(ROW($B194)-ROW($B$3))+2)</f>
        <v>11</v>
      </c>
      <c r="L194" s="32">
        <f>INDEX('Обработка исходного'!O:O,ROW($B$3)+4*(ROW($B194)-ROW($B$3))+2)</f>
        <v>11</v>
      </c>
      <c r="M194" s="32">
        <f>INDEX('Обработка исходного'!P:P,ROW($B$3)+4*(ROW($B194)-ROW($B$3))+2)</f>
        <v>11</v>
      </c>
      <c r="N194" s="32">
        <f>INDEX('Обработка исходного'!Q:Q,ROW($B$3)+4*(ROW($B194)-ROW($B$3))+2)</f>
        <v>11</v>
      </c>
      <c r="O194" s="32" t="str">
        <f>INDEX('Обработка исходного'!R:R,ROW($B$3)+4*(ROW($B194)-ROW($B$3))+2)</f>
        <v>-</v>
      </c>
      <c r="P194" s="33" t="str">
        <f>INDEX('Обработка исходного'!S:S,ROW($B$3)+4*(ROW($B194)-ROW($B$3))+2)</f>
        <v>-</v>
      </c>
    </row>
    <row r="195" spans="1:16" ht="25.5" x14ac:dyDescent="0.25">
      <c r="A195" s="10" t="str">
        <f>INDEX('Обработка исходного'!B:B,ROW($B$3)+4*(ROW($B195)-ROW($B$3)))</f>
        <v>Сталь легированная хромомолибденованадиевая</v>
      </c>
      <c r="B195" s="47" t="str">
        <f>INDEX('Обработка исходного'!D:D,ROW($B$3)+4*(ROW($B195)-ROW($B$3)))</f>
        <v>25Х1МФ</v>
      </c>
      <c r="C195" s="27" t="str">
        <f>IF(ISBLANK(INDEX('Обработка исходного'!E:E,ROW($B$3)+4*(ROW($B195)-ROW($B$3)))),"",INDEX('Обработка исходного'!E:E,ROW($B$3)+4*(ROW($B195)-ROW($B$3))))</f>
        <v>Сталь горячекатаная, кованая, калиброванная диаметром или стороной квадрата от 150 до 200 мм</v>
      </c>
      <c r="D195" s="31">
        <f>INDEX('Обработка исходного'!G:G,ROW($B$3)+4*(ROW($B195)-ROW($B$3))+2)</f>
        <v>11</v>
      </c>
      <c r="E195" s="32">
        <f>INDEX('Обработка исходного'!H:H,ROW($B$3)+4*(ROW($B195)-ROW($B$3))+2)</f>
        <v>10</v>
      </c>
      <c r="F195" s="32">
        <f>INDEX('Обработка исходного'!I:I,ROW($B$3)+4*(ROW($B195)-ROW($B$3))+2)</f>
        <v>9</v>
      </c>
      <c r="G195" s="32">
        <f>INDEX('Обработка исходного'!J:J,ROW($B$3)+4*(ROW($B195)-ROW($B$3))+2)</f>
        <v>9</v>
      </c>
      <c r="H195" s="32">
        <f>INDEX('Обработка исходного'!K:K,ROW($B$3)+4*(ROW($B195)-ROW($B$3))+2)</f>
        <v>9</v>
      </c>
      <c r="I195" s="32">
        <f>INDEX('Обработка исходного'!L:L,ROW($B$3)+4*(ROW($B195)-ROW($B$3))+2)</f>
        <v>9</v>
      </c>
      <c r="J195" s="32">
        <f>INDEX('Обработка исходного'!M:M,ROW($B$3)+4*(ROW($B195)-ROW($B$3))+2)</f>
        <v>10</v>
      </c>
      <c r="K195" s="32">
        <f>INDEX('Обработка исходного'!N:N,ROW($B$3)+4*(ROW($B195)-ROW($B$3))+2)</f>
        <v>10</v>
      </c>
      <c r="L195" s="32">
        <f>INDEX('Обработка исходного'!O:O,ROW($B$3)+4*(ROW($B195)-ROW($B$3))+2)</f>
        <v>10</v>
      </c>
      <c r="M195" s="32">
        <f>INDEX('Обработка исходного'!P:P,ROW($B$3)+4*(ROW($B195)-ROW($B$3))+2)</f>
        <v>10</v>
      </c>
      <c r="N195" s="32">
        <f>INDEX('Обработка исходного'!Q:Q,ROW($B$3)+4*(ROW($B195)-ROW($B$3))+2)</f>
        <v>10</v>
      </c>
      <c r="O195" s="32" t="str">
        <f>INDEX('Обработка исходного'!R:R,ROW($B$3)+4*(ROW($B195)-ROW($B$3))+2)</f>
        <v>-</v>
      </c>
      <c r="P195" s="33" t="str">
        <f>INDEX('Обработка исходного'!S:S,ROW($B$3)+4*(ROW($B195)-ROW($B$3))+2)</f>
        <v>-</v>
      </c>
    </row>
    <row r="196" spans="1:16" ht="25.5" x14ac:dyDescent="0.25">
      <c r="A196" s="10" t="str">
        <f>INDEX('Обработка исходного'!B:B,ROW($B$3)+4*(ROW($B196)-ROW($B$3)))</f>
        <v>Сталь легированная хромомолибденованадиевая</v>
      </c>
      <c r="B196" s="47" t="str">
        <f>INDEX('Обработка исходного'!D:D,ROW($B$3)+4*(ROW($B196)-ROW($B$3)))</f>
        <v>25Х1МФ</v>
      </c>
      <c r="C196" s="27" t="str">
        <f>IF(ISBLANK(INDEX('Обработка исходного'!E:E,ROW($B$3)+4*(ROW($B196)-ROW($B$3)))),"",INDEX('Обработка исходного'!E:E,ROW($B$3)+4*(ROW($B196)-ROW($B$3))))</f>
        <v>Заготовки крепежных деталей толщиной или диаметром до 200 мм, КП490*</v>
      </c>
      <c r="D196" s="31">
        <f>INDEX('Обработка исходного'!G:G,ROW($B$3)+4*(ROW($B196)-ROW($B$3))+2)</f>
        <v>14</v>
      </c>
      <c r="E196" s="32">
        <f>INDEX('Обработка исходного'!H:H,ROW($B$3)+4*(ROW($B196)-ROW($B$3))+2)</f>
        <v>13</v>
      </c>
      <c r="F196" s="32">
        <f>INDEX('Обработка исходного'!I:I,ROW($B$3)+4*(ROW($B196)-ROW($B$3))+2)</f>
        <v>11</v>
      </c>
      <c r="G196" s="32">
        <f>INDEX('Обработка исходного'!J:J,ROW($B$3)+4*(ROW($B196)-ROW($B$3))+2)</f>
        <v>11</v>
      </c>
      <c r="H196" s="32">
        <f>INDEX('Обработка исходного'!K:K,ROW($B$3)+4*(ROW($B196)-ROW($B$3))+2)</f>
        <v>11</v>
      </c>
      <c r="I196" s="32">
        <f>INDEX('Обработка исходного'!L:L,ROW($B$3)+4*(ROW($B196)-ROW($B$3))+2)</f>
        <v>11</v>
      </c>
      <c r="J196" s="32">
        <f>INDEX('Обработка исходного'!M:M,ROW($B$3)+4*(ROW($B196)-ROW($B$3))+2)</f>
        <v>13</v>
      </c>
      <c r="K196" s="32">
        <f>INDEX('Обработка исходного'!N:N,ROW($B$3)+4*(ROW($B196)-ROW($B$3))+2)</f>
        <v>13</v>
      </c>
      <c r="L196" s="32">
        <f>INDEX('Обработка исходного'!O:O,ROW($B$3)+4*(ROW($B196)-ROW($B$3))+2)</f>
        <v>13</v>
      </c>
      <c r="M196" s="32">
        <f>INDEX('Обработка исходного'!P:P,ROW($B$3)+4*(ROW($B196)-ROW($B$3))+2)</f>
        <v>13</v>
      </c>
      <c r="N196" s="32">
        <f>INDEX('Обработка исходного'!Q:Q,ROW($B$3)+4*(ROW($B196)-ROW($B$3))+2)</f>
        <v>13</v>
      </c>
      <c r="O196" s="32" t="str">
        <f>INDEX('Обработка исходного'!R:R,ROW($B$3)+4*(ROW($B196)-ROW($B$3))+2)</f>
        <v>-</v>
      </c>
      <c r="P196" s="33" t="str">
        <f>INDEX('Обработка исходного'!S:S,ROW($B$3)+4*(ROW($B196)-ROW($B$3))+2)</f>
        <v>-</v>
      </c>
    </row>
    <row r="197" spans="1:16" ht="25.5" x14ac:dyDescent="0.25">
      <c r="A197" s="10" t="str">
        <f>INDEX('Обработка исходного'!B:B,ROW($B$3)+4*(ROW($B197)-ROW($B$3)))</f>
        <v>Сталь легированная хромомолибденованадиевая</v>
      </c>
      <c r="B197" s="47" t="str">
        <f>INDEX('Обработка исходного'!D:D,ROW($B$3)+4*(ROW($B197)-ROW($B$3)))</f>
        <v>25Х1МФ</v>
      </c>
      <c r="C197" s="27" t="str">
        <f>IF(ISBLANK(INDEX('Обработка исходного'!E:E,ROW($B$3)+4*(ROW($B197)-ROW($B$3)))),"",INDEX('Обработка исходного'!E:E,ROW($B$3)+4*(ROW($B197)-ROW($B$3))))</f>
        <v>Заготовки крепежных деталей толщиной или диаметром до 200 мм КП590*</v>
      </c>
      <c r="D197" s="31">
        <f>INDEX('Обработка исходного'!G:G,ROW($B$3)+4*(ROW($B197)-ROW($B$3))+2)</f>
        <v>12</v>
      </c>
      <c r="E197" s="32">
        <f>INDEX('Обработка исходного'!H:H,ROW($B$3)+4*(ROW($B197)-ROW($B$3))+2)</f>
        <v>11</v>
      </c>
      <c r="F197" s="32">
        <f>INDEX('Обработка исходного'!I:I,ROW($B$3)+4*(ROW($B197)-ROW($B$3))+2)</f>
        <v>10</v>
      </c>
      <c r="G197" s="32">
        <f>INDEX('Обработка исходного'!J:J,ROW($B$3)+4*(ROW($B197)-ROW($B$3))+2)</f>
        <v>10</v>
      </c>
      <c r="H197" s="32">
        <f>INDEX('Обработка исходного'!K:K,ROW($B$3)+4*(ROW($B197)-ROW($B$3))+2)</f>
        <v>10</v>
      </c>
      <c r="I197" s="32">
        <f>INDEX('Обработка исходного'!L:L,ROW($B$3)+4*(ROW($B197)-ROW($B$3))+2)</f>
        <v>10</v>
      </c>
      <c r="J197" s="32">
        <f>INDEX('Обработка исходного'!M:M,ROW($B$3)+4*(ROW($B197)-ROW($B$3))+2)</f>
        <v>11</v>
      </c>
      <c r="K197" s="32">
        <f>INDEX('Обработка исходного'!N:N,ROW($B$3)+4*(ROW($B197)-ROW($B$3))+2)</f>
        <v>11</v>
      </c>
      <c r="L197" s="32">
        <f>INDEX('Обработка исходного'!O:O,ROW($B$3)+4*(ROW($B197)-ROW($B$3))+2)</f>
        <v>11</v>
      </c>
      <c r="M197" s="32">
        <f>INDEX('Обработка исходного'!P:P,ROW($B$3)+4*(ROW($B197)-ROW($B$3))+2)</f>
        <v>11</v>
      </c>
      <c r="N197" s="32">
        <f>INDEX('Обработка исходного'!Q:Q,ROW($B$3)+4*(ROW($B197)-ROW($B$3))+2)</f>
        <v>11</v>
      </c>
      <c r="O197" s="32" t="str">
        <f>INDEX('Обработка исходного'!R:R,ROW($B$3)+4*(ROW($B197)-ROW($B$3))+2)</f>
        <v>-</v>
      </c>
      <c r="P197" s="33" t="str">
        <f>INDEX('Обработка исходного'!S:S,ROW($B$3)+4*(ROW($B197)-ROW($B$3))+2)</f>
        <v>-</v>
      </c>
    </row>
    <row r="198" spans="1:16" ht="25.5" x14ac:dyDescent="0.25">
      <c r="A198" s="10" t="str">
        <f>INDEX('Обработка исходного'!B:B,ROW($B$3)+4*(ROW($B198)-ROW($B$3)))</f>
        <v>Сталь легированная хромомолибденованадиевая</v>
      </c>
      <c r="B198" s="47" t="str">
        <f>INDEX('Обработка исходного'!D:D,ROW($B$3)+4*(ROW($B198)-ROW($B$3)))</f>
        <v>25Х1МФ</v>
      </c>
      <c r="C198" s="27" t="str">
        <f>IF(ISBLANK(INDEX('Обработка исходного'!E:E,ROW($B$3)+4*(ROW($B198)-ROW($B$3)))),"",INDEX('Обработка исходного'!E:E,ROW($B$3)+4*(ROW($B198)-ROW($B$3))))</f>
        <v>Заготовки крепежных деталей толщиной или диаметром до 200 мм, КП640*</v>
      </c>
      <c r="D198" s="31">
        <f>INDEX('Обработка исходного'!G:G,ROW($B$3)+4*(ROW($B198)-ROW($B$3))+2)</f>
        <v>12</v>
      </c>
      <c r="E198" s="32">
        <f>INDEX('Обработка исходного'!H:H,ROW($B$3)+4*(ROW($B198)-ROW($B$3))+2)</f>
        <v>11</v>
      </c>
      <c r="F198" s="32">
        <f>INDEX('Обработка исходного'!I:I,ROW($B$3)+4*(ROW($B198)-ROW($B$3))+2)</f>
        <v>10</v>
      </c>
      <c r="G198" s="32">
        <f>INDEX('Обработка исходного'!J:J,ROW($B$3)+4*(ROW($B198)-ROW($B$3))+2)</f>
        <v>10</v>
      </c>
      <c r="H198" s="32">
        <f>INDEX('Обработка исходного'!K:K,ROW($B$3)+4*(ROW($B198)-ROW($B$3))+2)</f>
        <v>10</v>
      </c>
      <c r="I198" s="32">
        <f>INDEX('Обработка исходного'!L:L,ROW($B$3)+4*(ROW($B198)-ROW($B$3))+2)</f>
        <v>10</v>
      </c>
      <c r="J198" s="32">
        <f>INDEX('Обработка исходного'!M:M,ROW($B$3)+4*(ROW($B198)-ROW($B$3))+2)</f>
        <v>11</v>
      </c>
      <c r="K198" s="32">
        <f>INDEX('Обработка исходного'!N:N,ROW($B$3)+4*(ROW($B198)-ROW($B$3))+2)</f>
        <v>11</v>
      </c>
      <c r="L198" s="32">
        <f>INDEX('Обработка исходного'!O:O,ROW($B$3)+4*(ROW($B198)-ROW($B$3))+2)</f>
        <v>11</v>
      </c>
      <c r="M198" s="32">
        <f>INDEX('Обработка исходного'!P:P,ROW($B$3)+4*(ROW($B198)-ROW($B$3))+2)</f>
        <v>11</v>
      </c>
      <c r="N198" s="32">
        <f>INDEX('Обработка исходного'!Q:Q,ROW($B$3)+4*(ROW($B198)-ROW($B$3))+2)</f>
        <v>11</v>
      </c>
      <c r="O198" s="32" t="str">
        <f>INDEX('Обработка исходного'!R:R,ROW($B$3)+4*(ROW($B198)-ROW($B$3))+2)</f>
        <v>-</v>
      </c>
      <c r="P198" s="33" t="str">
        <f>INDEX('Обработка исходного'!S:S,ROW($B$3)+4*(ROW($B198)-ROW($B$3))+2)</f>
        <v>-</v>
      </c>
    </row>
    <row r="199" spans="1:16" ht="25.5" x14ac:dyDescent="0.25">
      <c r="A199" s="10" t="str">
        <f>INDEX('Обработка исходного'!B:B,ROW($B$3)+4*(ROW($B199)-ROW($B$3)))</f>
        <v>Сталь легированная хромомолибденованадиевая</v>
      </c>
      <c r="B199" s="47" t="str">
        <f>INDEX('Обработка исходного'!D:D,ROW($B$3)+4*(ROW($B199)-ROW($B$3)))</f>
        <v>25Х1МФ</v>
      </c>
      <c r="C199" s="27" t="str">
        <f>IF(ISBLANK(INDEX('Обработка исходного'!E:E,ROW($B$3)+4*(ROW($B199)-ROW($B$3)))),"",INDEX('Обработка исходного'!E:E,ROW($B$3)+4*(ROW($B199)-ROW($B$3))))</f>
        <v>Заготовки крепежных деталей толщиной или диаметром до 200 мм, КП670*</v>
      </c>
      <c r="D199" s="31">
        <f>INDEX('Обработка исходного'!G:G,ROW($B$3)+4*(ROW($B199)-ROW($B$3))+2)</f>
        <v>16</v>
      </c>
      <c r="E199" s="32">
        <f>INDEX('Обработка исходного'!H:H,ROW($B$3)+4*(ROW($B199)-ROW($B$3))+2)</f>
        <v>15</v>
      </c>
      <c r="F199" s="32">
        <f>INDEX('Обработка исходного'!I:I,ROW($B$3)+4*(ROW($B199)-ROW($B$3))+2)</f>
        <v>14</v>
      </c>
      <c r="G199" s="32">
        <f>INDEX('Обработка исходного'!J:J,ROW($B$3)+4*(ROW($B199)-ROW($B$3))+2)</f>
        <v>14</v>
      </c>
      <c r="H199" s="32">
        <f>INDEX('Обработка исходного'!K:K,ROW($B$3)+4*(ROW($B199)-ROW($B$3))+2)</f>
        <v>14</v>
      </c>
      <c r="I199" s="32">
        <f>INDEX('Обработка исходного'!L:L,ROW($B$3)+4*(ROW($B199)-ROW($B$3))+2)</f>
        <v>14</v>
      </c>
      <c r="J199" s="32">
        <f>INDEX('Обработка исходного'!M:M,ROW($B$3)+4*(ROW($B199)-ROW($B$3))+2)</f>
        <v>14</v>
      </c>
      <c r="K199" s="32">
        <f>INDEX('Обработка исходного'!N:N,ROW($B$3)+4*(ROW($B199)-ROW($B$3))+2)</f>
        <v>16</v>
      </c>
      <c r="L199" s="32">
        <f>INDEX('Обработка исходного'!O:O,ROW($B$3)+4*(ROW($B199)-ROW($B$3))+2)</f>
        <v>16</v>
      </c>
      <c r="M199" s="32">
        <f>INDEX('Обработка исходного'!P:P,ROW($B$3)+4*(ROW($B199)-ROW($B$3))+2)</f>
        <v>17</v>
      </c>
      <c r="N199" s="32">
        <f>INDEX('Обработка исходного'!Q:Q,ROW($B$3)+4*(ROW($B199)-ROW($B$3))+2)</f>
        <v>17</v>
      </c>
      <c r="O199" s="32" t="str">
        <f>INDEX('Обработка исходного'!R:R,ROW($B$3)+4*(ROW($B199)-ROW($B$3))+2)</f>
        <v>-</v>
      </c>
      <c r="P199" s="33" t="str">
        <f>INDEX('Обработка исходного'!S:S,ROW($B$3)+4*(ROW($B199)-ROW($B$3))+2)</f>
        <v>-</v>
      </c>
    </row>
    <row r="200" spans="1:16" ht="38.25" x14ac:dyDescent="0.25">
      <c r="A200" s="10" t="str">
        <f>INDEX('Обработка исходного'!B:B,ROW($B$3)+4*(ROW($B200)-ROW($B$3)))</f>
        <v>Сталь легированная хромомолибденованадиевая</v>
      </c>
      <c r="B200" s="47" t="str">
        <f>INDEX('Обработка исходного'!D:D,ROW($B$3)+4*(ROW($B200)-ROW($B$3)))</f>
        <v>15Х1М1Ф</v>
      </c>
      <c r="C200" s="27" t="str">
        <f>IF(ISBLANK(INDEX('Обработка исходного'!E:E,ROW($B$3)+4*(ROW($B200)-ROW($B$3)))),"",INDEX('Обработка исходного'!E:E,ROW($B$3)+4*(ROW($B200)-ROW($B$3))))</f>
        <v>Трубы бесшовные горячекатаные с наружным диаметром от 57 до 465 мм с толщиной стенки от 3,5 до 60 мм</v>
      </c>
      <c r="D200" s="31">
        <f>INDEX('Обработка исходного'!G:G,ROW($B$3)+4*(ROW($B200)-ROW($B$3))+2)</f>
        <v>18</v>
      </c>
      <c r="E200" s="32">
        <f>INDEX('Обработка исходного'!H:H,ROW($B$3)+4*(ROW($B200)-ROW($B$3))+2)</f>
        <v>17</v>
      </c>
      <c r="F200" s="32">
        <f>INDEX('Обработка исходного'!I:I,ROW($B$3)+4*(ROW($B200)-ROW($B$3))+2)</f>
        <v>16</v>
      </c>
      <c r="G200" s="32">
        <f>INDEX('Обработка исходного'!J:J,ROW($B$3)+4*(ROW($B200)-ROW($B$3))+2)</f>
        <v>15</v>
      </c>
      <c r="H200" s="32">
        <f>INDEX('Обработка исходного'!K:K,ROW($B$3)+4*(ROW($B200)-ROW($B$3))+2)</f>
        <v>15</v>
      </c>
      <c r="I200" s="32">
        <f>INDEX('Обработка исходного'!L:L,ROW($B$3)+4*(ROW($B200)-ROW($B$3))+2)</f>
        <v>14</v>
      </c>
      <c r="J200" s="32">
        <f>INDEX('Обработка исходного'!M:M,ROW($B$3)+4*(ROW($B200)-ROW($B$3))+2)</f>
        <v>14</v>
      </c>
      <c r="K200" s="32">
        <f>INDEX('Обработка исходного'!N:N,ROW($B$3)+4*(ROW($B200)-ROW($B$3))+2)</f>
        <v>14</v>
      </c>
      <c r="L200" s="32">
        <f>INDEX('Обработка исходного'!O:O,ROW($B$3)+4*(ROW($B200)-ROW($B$3))+2)</f>
        <v>14</v>
      </c>
      <c r="M200" s="32">
        <f>INDEX('Обработка исходного'!P:P,ROW($B$3)+4*(ROW($B200)-ROW($B$3))+2)</f>
        <v>14</v>
      </c>
      <c r="N200" s="32">
        <f>INDEX('Обработка исходного'!Q:Q,ROW($B$3)+4*(ROW($B200)-ROW($B$3))+2)</f>
        <v>15</v>
      </c>
      <c r="O200" s="32">
        <f>INDEX('Обработка исходного'!R:R,ROW($B$3)+4*(ROW($B200)-ROW($B$3))+2)</f>
        <v>15</v>
      </c>
      <c r="P200" s="33" t="str">
        <f>INDEX('Обработка исходного'!S:S,ROW($B$3)+4*(ROW($B200)-ROW($B$3))+2)</f>
        <v>-</v>
      </c>
    </row>
    <row r="201" spans="1:16" ht="25.5" x14ac:dyDescent="0.25">
      <c r="A201" s="10" t="str">
        <f>INDEX('Обработка исходного'!B:B,ROW($B$3)+4*(ROW($B201)-ROW($B$3)))</f>
        <v>Сталь легированная хромомолибденованадиевая</v>
      </c>
      <c r="B201" s="47" t="str">
        <f>INDEX('Обработка исходного'!D:D,ROW($B$3)+4*(ROW($B201)-ROW($B$3)))</f>
        <v>15Х1М1ФЛ</v>
      </c>
      <c r="C201" s="27" t="str">
        <f>IF(ISBLANK(INDEX('Обработка исходного'!E:E,ROW($B$3)+4*(ROW($B201)-ROW($B$3)))),"",INDEX('Обработка исходного'!E:E,ROW($B$3)+4*(ROW($B201)-ROW($B$3))))</f>
        <v>Отливки</v>
      </c>
      <c r="D201" s="31">
        <f>INDEX('Обработка исходного'!G:G,ROW($B$3)+4*(ROW($B201)-ROW($B$3))+2)</f>
        <v>15</v>
      </c>
      <c r="E201" s="32">
        <f>INDEX('Обработка исходного'!H:H,ROW($B$3)+4*(ROW($B201)-ROW($B$3))+2)</f>
        <v>14</v>
      </c>
      <c r="F201" s="32">
        <f>INDEX('Обработка исходного'!I:I,ROW($B$3)+4*(ROW($B201)-ROW($B$3))+2)</f>
        <v>14</v>
      </c>
      <c r="G201" s="32">
        <f>INDEX('Обработка исходного'!J:J,ROW($B$3)+4*(ROW($B201)-ROW($B$3))+2)</f>
        <v>14</v>
      </c>
      <c r="H201" s="32">
        <f>INDEX('Обработка исходного'!K:K,ROW($B$3)+4*(ROW($B201)-ROW($B$3))+2)</f>
        <v>14</v>
      </c>
      <c r="I201" s="32">
        <f>INDEX('Обработка исходного'!L:L,ROW($B$3)+4*(ROW($B201)-ROW($B$3))+2)</f>
        <v>14</v>
      </c>
      <c r="J201" s="32">
        <f>INDEX('Обработка исходного'!M:M,ROW($B$3)+4*(ROW($B201)-ROW($B$3))+2)</f>
        <v>14</v>
      </c>
      <c r="K201" s="32">
        <f>INDEX('Обработка исходного'!N:N,ROW($B$3)+4*(ROW($B201)-ROW($B$3))+2)</f>
        <v>14</v>
      </c>
      <c r="L201" s="32">
        <f>INDEX('Обработка исходного'!O:O,ROW($B$3)+4*(ROW($B201)-ROW($B$3))+2)</f>
        <v>14</v>
      </c>
      <c r="M201" s="32">
        <f>INDEX('Обработка исходного'!P:P,ROW($B$3)+4*(ROW($B201)-ROW($B$3))+2)</f>
        <v>14</v>
      </c>
      <c r="N201" s="32">
        <f>INDEX('Обработка исходного'!Q:Q,ROW($B$3)+4*(ROW($B201)-ROW($B$3))+2)</f>
        <v>14</v>
      </c>
      <c r="O201" s="32">
        <f>INDEX('Обработка исходного'!R:R,ROW($B$3)+4*(ROW($B201)-ROW($B$3))+2)</f>
        <v>14</v>
      </c>
      <c r="P201" s="33" t="str">
        <f>INDEX('Обработка исходного'!S:S,ROW($B$3)+4*(ROW($B201)-ROW($B$3))+2)</f>
        <v>-</v>
      </c>
    </row>
    <row r="202" spans="1:16" ht="25.5" x14ac:dyDescent="0.25">
      <c r="A202" s="10" t="str">
        <f>INDEX('Обработка исходного'!B:B,ROW($B$3)+4*(ROW($B202)-ROW($B$3)))</f>
        <v>Сталь легированная хромомолибденованадиевая</v>
      </c>
      <c r="B202" s="47" t="str">
        <f>INDEX('Обработка исходного'!D:D,ROW($B$3)+4*(ROW($B202)-ROW($B$3)))</f>
        <v>12Х2МФА</v>
      </c>
      <c r="C202" s="27" t="str">
        <f>IF(ISBLANK(INDEX('Обработка исходного'!E:E,ROW($B$3)+4*(ROW($B202)-ROW($B$3)))),"",INDEX('Обработка исходного'!E:E,ROW($B$3)+4*(ROW($B202)-ROW($B$3))))</f>
        <v>Листы толщиной до 180 мм, КП395**</v>
      </c>
      <c r="D202" s="31">
        <f>INDEX('Обработка исходного'!G:G,ROW($B$3)+4*(ROW($B202)-ROW($B$3))+2)</f>
        <v>14</v>
      </c>
      <c r="E202" s="32">
        <f>INDEX('Обработка исходного'!H:H,ROW($B$3)+4*(ROW($B202)-ROW($B$3))+2)</f>
        <v>14</v>
      </c>
      <c r="F202" s="32">
        <f>INDEX('Обработка исходного'!I:I,ROW($B$3)+4*(ROW($B202)-ROW($B$3))+2)</f>
        <v>14</v>
      </c>
      <c r="G202" s="32">
        <f>INDEX('Обработка исходного'!J:J,ROW($B$3)+4*(ROW($B202)-ROW($B$3))+2)</f>
        <v>14</v>
      </c>
      <c r="H202" s="32">
        <f>INDEX('Обработка исходного'!K:K,ROW($B$3)+4*(ROW($B202)-ROW($B$3))+2)</f>
        <v>14</v>
      </c>
      <c r="I202" s="32">
        <f>INDEX('Обработка исходного'!L:L,ROW($B$3)+4*(ROW($B202)-ROW($B$3))+2)</f>
        <v>14</v>
      </c>
      <c r="J202" s="32">
        <f>INDEX('Обработка исходного'!M:M,ROW($B$3)+4*(ROW($B202)-ROW($B$3))+2)</f>
        <v>14</v>
      </c>
      <c r="K202" s="32">
        <f>INDEX('Обработка исходного'!N:N,ROW($B$3)+4*(ROW($B202)-ROW($B$3))+2)</f>
        <v>14</v>
      </c>
      <c r="L202" s="32">
        <f>INDEX('Обработка исходного'!O:O,ROW($B$3)+4*(ROW($B202)-ROW($B$3))+2)</f>
        <v>12</v>
      </c>
      <c r="M202" s="32">
        <f>INDEX('Обработка исходного'!P:P,ROW($B$3)+4*(ROW($B202)-ROW($B$3))+2)</f>
        <v>12</v>
      </c>
      <c r="N202" s="32">
        <f>INDEX('Обработка исходного'!Q:Q,ROW($B$3)+4*(ROW($B202)-ROW($B$3))+2)</f>
        <v>12</v>
      </c>
      <c r="O202" s="32" t="str">
        <f>INDEX('Обработка исходного'!R:R,ROW($B$3)+4*(ROW($B202)-ROW($B$3))+2)</f>
        <v>-</v>
      </c>
      <c r="P202" s="33" t="str">
        <f>INDEX('Обработка исходного'!S:S,ROW($B$3)+4*(ROW($B202)-ROW($B$3))+2)</f>
        <v>-</v>
      </c>
    </row>
    <row r="203" spans="1:16" ht="25.5" x14ac:dyDescent="0.25">
      <c r="A203" s="10" t="str">
        <f>INDEX('Обработка исходного'!B:B,ROW($B$3)+4*(ROW($B203)-ROW($B$3)))</f>
        <v>Сталь легированная хромомолибденованадиевая</v>
      </c>
      <c r="B203" s="47" t="str">
        <f>INDEX('Обработка исходного'!D:D,ROW($B$3)+4*(ROW($B203)-ROW($B$3)))</f>
        <v>12Х2МФА</v>
      </c>
      <c r="C203" s="27" t="str">
        <f>IF(ISBLANK(INDEX('Обработка исходного'!E:E,ROW($B$3)+4*(ROW($B203)-ROW($B$3)))),"",INDEX('Обработка исходного'!E:E,ROW($B$3)+4*(ROW($B203)-ROW($B$3))))</f>
        <v>Поковки толщиной до 150 мм, КП395**</v>
      </c>
      <c r="D203" s="31">
        <f>INDEX('Обработка исходного'!G:G,ROW($B$3)+4*(ROW($B203)-ROW($B$3))+2)</f>
        <v>14</v>
      </c>
      <c r="E203" s="32">
        <f>INDEX('Обработка исходного'!H:H,ROW($B$3)+4*(ROW($B203)-ROW($B$3))+2)</f>
        <v>14</v>
      </c>
      <c r="F203" s="32">
        <f>INDEX('Обработка исходного'!I:I,ROW($B$3)+4*(ROW($B203)-ROW($B$3))+2)</f>
        <v>14</v>
      </c>
      <c r="G203" s="32">
        <f>INDEX('Обработка исходного'!J:J,ROW($B$3)+4*(ROW($B203)-ROW($B$3))+2)</f>
        <v>14</v>
      </c>
      <c r="H203" s="32">
        <f>INDEX('Обработка исходного'!K:K,ROW($B$3)+4*(ROW($B203)-ROW($B$3))+2)</f>
        <v>14</v>
      </c>
      <c r="I203" s="32">
        <f>INDEX('Обработка исходного'!L:L,ROW($B$3)+4*(ROW($B203)-ROW($B$3))+2)</f>
        <v>14</v>
      </c>
      <c r="J203" s="32">
        <f>INDEX('Обработка исходного'!M:M,ROW($B$3)+4*(ROW($B203)-ROW($B$3))+2)</f>
        <v>14</v>
      </c>
      <c r="K203" s="32">
        <f>INDEX('Обработка исходного'!N:N,ROW($B$3)+4*(ROW($B203)-ROW($B$3))+2)</f>
        <v>14</v>
      </c>
      <c r="L203" s="32">
        <f>INDEX('Обработка исходного'!O:O,ROW($B$3)+4*(ROW($B203)-ROW($B$3))+2)</f>
        <v>12</v>
      </c>
      <c r="M203" s="32">
        <f>INDEX('Обработка исходного'!P:P,ROW($B$3)+4*(ROW($B203)-ROW($B$3))+2)</f>
        <v>12</v>
      </c>
      <c r="N203" s="32">
        <f>INDEX('Обработка исходного'!Q:Q,ROW($B$3)+4*(ROW($B203)-ROW($B$3))+2)</f>
        <v>12</v>
      </c>
      <c r="O203" s="32" t="str">
        <f>INDEX('Обработка исходного'!R:R,ROW($B$3)+4*(ROW($B203)-ROW($B$3))+2)</f>
        <v>-</v>
      </c>
      <c r="P203" s="33" t="str">
        <f>INDEX('Обработка исходного'!S:S,ROW($B$3)+4*(ROW($B203)-ROW($B$3))+2)</f>
        <v>-</v>
      </c>
    </row>
    <row r="204" spans="1:16" ht="25.5" x14ac:dyDescent="0.25">
      <c r="A204" s="10" t="str">
        <f>INDEX('Обработка исходного'!B:B,ROW($B$3)+4*(ROW($B204)-ROW($B$3)))</f>
        <v>Сталь легированная хромомолибденованадиевая</v>
      </c>
      <c r="B204" s="47" t="str">
        <f>INDEX('Обработка исходного'!D:D,ROW($B$3)+4*(ROW($B204)-ROW($B$3)))</f>
        <v>12Х2МФА</v>
      </c>
      <c r="C204" s="27" t="str">
        <f>IF(ISBLANK(INDEX('Обработка исходного'!E:E,ROW($B$3)+4*(ROW($B204)-ROW($B$3)))),"",INDEX('Обработка исходного'!E:E,ROW($B$3)+4*(ROW($B204)-ROW($B$3))))</f>
        <v>Листы толщиной до 180 мм, КП490**</v>
      </c>
      <c r="D204" s="31">
        <f>INDEX('Обработка исходного'!G:G,ROW($B$3)+4*(ROW($B204)-ROW($B$3))+2)</f>
        <v>13</v>
      </c>
      <c r="E204" s="32">
        <f>INDEX('Обработка исходного'!H:H,ROW($B$3)+4*(ROW($B204)-ROW($B$3))+2)</f>
        <v>13</v>
      </c>
      <c r="F204" s="32">
        <f>INDEX('Обработка исходного'!I:I,ROW($B$3)+4*(ROW($B204)-ROW($B$3))+2)</f>
        <v>13</v>
      </c>
      <c r="G204" s="32">
        <f>INDEX('Обработка исходного'!J:J,ROW($B$3)+4*(ROW($B204)-ROW($B$3))+2)</f>
        <v>13</v>
      </c>
      <c r="H204" s="32">
        <f>INDEX('Обработка исходного'!K:K,ROW($B$3)+4*(ROW($B204)-ROW($B$3))+2)</f>
        <v>13</v>
      </c>
      <c r="I204" s="32">
        <f>INDEX('Обработка исходного'!L:L,ROW($B$3)+4*(ROW($B204)-ROW($B$3))+2)</f>
        <v>12</v>
      </c>
      <c r="J204" s="32">
        <f>INDEX('Обработка исходного'!M:M,ROW($B$3)+4*(ROW($B204)-ROW($B$3))+2)</f>
        <v>12</v>
      </c>
      <c r="K204" s="32">
        <f>INDEX('Обработка исходного'!N:N,ROW($B$3)+4*(ROW($B204)-ROW($B$3))+2)</f>
        <v>12</v>
      </c>
      <c r="L204" s="32">
        <f>INDEX('Обработка исходного'!O:O,ROW($B$3)+4*(ROW($B204)-ROW($B$3))+2)</f>
        <v>10</v>
      </c>
      <c r="M204" s="32">
        <f>INDEX('Обработка исходного'!P:P,ROW($B$3)+4*(ROW($B204)-ROW($B$3))+2)</f>
        <v>10</v>
      </c>
      <c r="N204" s="32">
        <f>INDEX('Обработка исходного'!Q:Q,ROW($B$3)+4*(ROW($B204)-ROW($B$3))+2)</f>
        <v>10</v>
      </c>
      <c r="O204" s="32" t="str">
        <f>INDEX('Обработка исходного'!R:R,ROW($B$3)+4*(ROW($B204)-ROW($B$3))+2)</f>
        <v>-</v>
      </c>
      <c r="P204" s="33" t="str">
        <f>INDEX('Обработка исходного'!S:S,ROW($B$3)+4*(ROW($B204)-ROW($B$3))+2)</f>
        <v>-</v>
      </c>
    </row>
    <row r="205" spans="1:16" ht="25.5" x14ac:dyDescent="0.25">
      <c r="A205" s="10" t="str">
        <f>INDEX('Обработка исходного'!B:B,ROW($B$3)+4*(ROW($B205)-ROW($B$3)))</f>
        <v>Сталь легированная хромомолибденованадиевая</v>
      </c>
      <c r="B205" s="47" t="str">
        <f>INDEX('Обработка исходного'!D:D,ROW($B$3)+4*(ROW($B205)-ROW($B$3)))</f>
        <v>12Х2МФА</v>
      </c>
      <c r="C205" s="27" t="str">
        <f>IF(ISBLANK(INDEX('Обработка исходного'!E:E,ROW($B$3)+4*(ROW($B205)-ROW($B$3)))),"",INDEX('Обработка исходного'!E:E,ROW($B$3)+4*(ROW($B205)-ROW($B$3))))</f>
        <v>Поковки толщиной до 150 мм, КП490**</v>
      </c>
      <c r="D205" s="31">
        <f>INDEX('Обработка исходного'!G:G,ROW($B$3)+4*(ROW($B205)-ROW($B$3))+2)</f>
        <v>13</v>
      </c>
      <c r="E205" s="32">
        <f>INDEX('Обработка исходного'!H:H,ROW($B$3)+4*(ROW($B205)-ROW($B$3))+2)</f>
        <v>13</v>
      </c>
      <c r="F205" s="32">
        <f>INDEX('Обработка исходного'!I:I,ROW($B$3)+4*(ROW($B205)-ROW($B$3))+2)</f>
        <v>13</v>
      </c>
      <c r="G205" s="32">
        <f>INDEX('Обработка исходного'!J:J,ROW($B$3)+4*(ROW($B205)-ROW($B$3))+2)</f>
        <v>13</v>
      </c>
      <c r="H205" s="32">
        <f>INDEX('Обработка исходного'!K:K,ROW($B$3)+4*(ROW($B205)-ROW($B$3))+2)</f>
        <v>13</v>
      </c>
      <c r="I205" s="32">
        <f>INDEX('Обработка исходного'!L:L,ROW($B$3)+4*(ROW($B205)-ROW($B$3))+2)</f>
        <v>12</v>
      </c>
      <c r="J205" s="32">
        <f>INDEX('Обработка исходного'!M:M,ROW($B$3)+4*(ROW($B205)-ROW($B$3))+2)</f>
        <v>12</v>
      </c>
      <c r="K205" s="32">
        <f>INDEX('Обработка исходного'!N:N,ROW($B$3)+4*(ROW($B205)-ROW($B$3))+2)</f>
        <v>12</v>
      </c>
      <c r="L205" s="32">
        <f>INDEX('Обработка исходного'!O:O,ROW($B$3)+4*(ROW($B205)-ROW($B$3))+2)</f>
        <v>10</v>
      </c>
      <c r="M205" s="32">
        <f>INDEX('Обработка исходного'!P:P,ROW($B$3)+4*(ROW($B205)-ROW($B$3))+2)</f>
        <v>10</v>
      </c>
      <c r="N205" s="32">
        <f>INDEX('Обработка исходного'!Q:Q,ROW($B$3)+4*(ROW($B205)-ROW($B$3))+2)</f>
        <v>10</v>
      </c>
      <c r="O205" s="32" t="str">
        <f>INDEX('Обработка исходного'!R:R,ROW($B$3)+4*(ROW($B205)-ROW($B$3))+2)</f>
        <v>-</v>
      </c>
      <c r="P205" s="33" t="str">
        <f>INDEX('Обработка исходного'!S:S,ROW($B$3)+4*(ROW($B205)-ROW($B$3))+2)</f>
        <v>-</v>
      </c>
    </row>
    <row r="206" spans="1:16" ht="25.5" x14ac:dyDescent="0.25">
      <c r="A206" s="10" t="str">
        <f>INDEX('Обработка исходного'!B:B,ROW($B$3)+4*(ROW($B206)-ROW($B$3)))</f>
        <v>Сталь легированная хромомолибденованадиевая</v>
      </c>
      <c r="B206" s="47" t="str">
        <f>INDEX('Обработка исходного'!D:D,ROW($B$3)+4*(ROW($B206)-ROW($B$3)))</f>
        <v>12Х2МФА-А</v>
      </c>
      <c r="C206" s="27" t="str">
        <f>IF(ISBLANK(INDEX('Обработка исходного'!E:E,ROW($B$3)+4*(ROW($B206)-ROW($B$3)))),"",INDEX('Обработка исходного'!E:E,ROW($B$3)+4*(ROW($B206)-ROW($B$3))))</f>
        <v>Листы толщиной до 180 мм, КП395**</v>
      </c>
      <c r="D206" s="31">
        <f>INDEX('Обработка исходного'!G:G,ROW($B$3)+4*(ROW($B206)-ROW($B$3))+2)</f>
        <v>14</v>
      </c>
      <c r="E206" s="32">
        <f>INDEX('Обработка исходного'!H:H,ROW($B$3)+4*(ROW($B206)-ROW($B$3))+2)</f>
        <v>14</v>
      </c>
      <c r="F206" s="32">
        <f>INDEX('Обработка исходного'!I:I,ROW($B$3)+4*(ROW($B206)-ROW($B$3))+2)</f>
        <v>14</v>
      </c>
      <c r="G206" s="32">
        <f>INDEX('Обработка исходного'!J:J,ROW($B$3)+4*(ROW($B206)-ROW($B$3))+2)</f>
        <v>14</v>
      </c>
      <c r="H206" s="32">
        <f>INDEX('Обработка исходного'!K:K,ROW($B$3)+4*(ROW($B206)-ROW($B$3))+2)</f>
        <v>14</v>
      </c>
      <c r="I206" s="32">
        <f>INDEX('Обработка исходного'!L:L,ROW($B$3)+4*(ROW($B206)-ROW($B$3))+2)</f>
        <v>14</v>
      </c>
      <c r="J206" s="32">
        <f>INDEX('Обработка исходного'!M:M,ROW($B$3)+4*(ROW($B206)-ROW($B$3))+2)</f>
        <v>14</v>
      </c>
      <c r="K206" s="32">
        <f>INDEX('Обработка исходного'!N:N,ROW($B$3)+4*(ROW($B206)-ROW($B$3))+2)</f>
        <v>14</v>
      </c>
      <c r="L206" s="32">
        <f>INDEX('Обработка исходного'!O:O,ROW($B$3)+4*(ROW($B206)-ROW($B$3))+2)</f>
        <v>12</v>
      </c>
      <c r="M206" s="32">
        <f>INDEX('Обработка исходного'!P:P,ROW($B$3)+4*(ROW($B206)-ROW($B$3))+2)</f>
        <v>12</v>
      </c>
      <c r="N206" s="32">
        <f>INDEX('Обработка исходного'!Q:Q,ROW($B$3)+4*(ROW($B206)-ROW($B$3))+2)</f>
        <v>12</v>
      </c>
      <c r="O206" s="32" t="str">
        <f>INDEX('Обработка исходного'!R:R,ROW($B$3)+4*(ROW($B206)-ROW($B$3))+2)</f>
        <v>-</v>
      </c>
      <c r="P206" s="33" t="str">
        <f>INDEX('Обработка исходного'!S:S,ROW($B$3)+4*(ROW($B206)-ROW($B$3))+2)</f>
        <v>-</v>
      </c>
    </row>
    <row r="207" spans="1:16" ht="25.5" x14ac:dyDescent="0.25">
      <c r="A207" s="10" t="str">
        <f>INDEX('Обработка исходного'!B:B,ROW($B$3)+4*(ROW($B207)-ROW($B$3)))</f>
        <v>Сталь легированная хромомолибденованадиевая</v>
      </c>
      <c r="B207" s="47" t="str">
        <f>INDEX('Обработка исходного'!D:D,ROW($B$3)+4*(ROW($B207)-ROW($B$3)))</f>
        <v>12Х2МФА-А</v>
      </c>
      <c r="C207" s="27" t="str">
        <f>IF(ISBLANK(INDEX('Обработка исходного'!E:E,ROW($B$3)+4*(ROW($B207)-ROW($B$3)))),"",INDEX('Обработка исходного'!E:E,ROW($B$3)+4*(ROW($B207)-ROW($B$3))))</f>
        <v>Поковки толщиной до 150 мм, КП395**</v>
      </c>
      <c r="D207" s="31">
        <f>INDEX('Обработка исходного'!G:G,ROW($B$3)+4*(ROW($B207)-ROW($B$3))+2)</f>
        <v>14</v>
      </c>
      <c r="E207" s="32">
        <f>INDEX('Обработка исходного'!H:H,ROW($B$3)+4*(ROW($B207)-ROW($B$3))+2)</f>
        <v>14</v>
      </c>
      <c r="F207" s="32">
        <f>INDEX('Обработка исходного'!I:I,ROW($B$3)+4*(ROW($B207)-ROW($B$3))+2)</f>
        <v>14</v>
      </c>
      <c r="G207" s="32">
        <f>INDEX('Обработка исходного'!J:J,ROW($B$3)+4*(ROW($B207)-ROW($B$3))+2)</f>
        <v>14</v>
      </c>
      <c r="H207" s="32">
        <f>INDEX('Обработка исходного'!K:K,ROW($B$3)+4*(ROW($B207)-ROW($B$3))+2)</f>
        <v>14</v>
      </c>
      <c r="I207" s="32">
        <f>INDEX('Обработка исходного'!L:L,ROW($B$3)+4*(ROW($B207)-ROW($B$3))+2)</f>
        <v>14</v>
      </c>
      <c r="J207" s="32">
        <f>INDEX('Обработка исходного'!M:M,ROW($B$3)+4*(ROW($B207)-ROW($B$3))+2)</f>
        <v>14</v>
      </c>
      <c r="K207" s="32">
        <f>INDEX('Обработка исходного'!N:N,ROW($B$3)+4*(ROW($B207)-ROW($B$3))+2)</f>
        <v>14</v>
      </c>
      <c r="L207" s="32">
        <f>INDEX('Обработка исходного'!O:O,ROW($B$3)+4*(ROW($B207)-ROW($B$3))+2)</f>
        <v>12</v>
      </c>
      <c r="M207" s="32">
        <f>INDEX('Обработка исходного'!P:P,ROW($B$3)+4*(ROW($B207)-ROW($B$3))+2)</f>
        <v>12</v>
      </c>
      <c r="N207" s="32">
        <f>INDEX('Обработка исходного'!Q:Q,ROW($B$3)+4*(ROW($B207)-ROW($B$3))+2)</f>
        <v>12</v>
      </c>
      <c r="O207" s="32" t="str">
        <f>INDEX('Обработка исходного'!R:R,ROW($B$3)+4*(ROW($B207)-ROW($B$3))+2)</f>
        <v>-</v>
      </c>
      <c r="P207" s="33" t="str">
        <f>INDEX('Обработка исходного'!S:S,ROW($B$3)+4*(ROW($B207)-ROW($B$3))+2)</f>
        <v>-</v>
      </c>
    </row>
    <row r="208" spans="1:16" ht="25.5" x14ac:dyDescent="0.25">
      <c r="A208" s="10" t="str">
        <f>INDEX('Обработка исходного'!B:B,ROW($B$3)+4*(ROW($B208)-ROW($B$3)))</f>
        <v>Сталь легированная хромомолибденованадиевая</v>
      </c>
      <c r="B208" s="47" t="str">
        <f>INDEX('Обработка исходного'!D:D,ROW($B$3)+4*(ROW($B208)-ROW($B$3)))</f>
        <v>12Х2МФА-А</v>
      </c>
      <c r="C208" s="27" t="str">
        <f>IF(ISBLANK(INDEX('Обработка исходного'!E:E,ROW($B$3)+4*(ROW($B208)-ROW($B$3)))),"",INDEX('Обработка исходного'!E:E,ROW($B$3)+4*(ROW($B208)-ROW($B$3))))</f>
        <v>Листы толщиной до 180 мм, КП490**</v>
      </c>
      <c r="D208" s="31">
        <f>INDEX('Обработка исходного'!G:G,ROW($B$3)+4*(ROW($B208)-ROW($B$3))+2)</f>
        <v>13</v>
      </c>
      <c r="E208" s="32">
        <f>INDEX('Обработка исходного'!H:H,ROW($B$3)+4*(ROW($B208)-ROW($B$3))+2)</f>
        <v>13</v>
      </c>
      <c r="F208" s="32">
        <f>INDEX('Обработка исходного'!I:I,ROW($B$3)+4*(ROW($B208)-ROW($B$3))+2)</f>
        <v>13</v>
      </c>
      <c r="G208" s="32">
        <f>INDEX('Обработка исходного'!J:J,ROW($B$3)+4*(ROW($B208)-ROW($B$3))+2)</f>
        <v>13</v>
      </c>
      <c r="H208" s="32">
        <f>INDEX('Обработка исходного'!K:K,ROW($B$3)+4*(ROW($B208)-ROW($B$3))+2)</f>
        <v>13</v>
      </c>
      <c r="I208" s="32">
        <f>INDEX('Обработка исходного'!L:L,ROW($B$3)+4*(ROW($B208)-ROW($B$3))+2)</f>
        <v>12</v>
      </c>
      <c r="J208" s="32">
        <f>INDEX('Обработка исходного'!M:M,ROW($B$3)+4*(ROW($B208)-ROW($B$3))+2)</f>
        <v>12</v>
      </c>
      <c r="K208" s="32">
        <f>INDEX('Обработка исходного'!N:N,ROW($B$3)+4*(ROW($B208)-ROW($B$3))+2)</f>
        <v>12</v>
      </c>
      <c r="L208" s="32">
        <f>INDEX('Обработка исходного'!O:O,ROW($B$3)+4*(ROW($B208)-ROW($B$3))+2)</f>
        <v>10</v>
      </c>
      <c r="M208" s="32">
        <f>INDEX('Обработка исходного'!P:P,ROW($B$3)+4*(ROW($B208)-ROW($B$3))+2)</f>
        <v>10</v>
      </c>
      <c r="N208" s="32">
        <f>INDEX('Обработка исходного'!Q:Q,ROW($B$3)+4*(ROW($B208)-ROW($B$3))+2)</f>
        <v>10</v>
      </c>
      <c r="O208" s="32" t="str">
        <f>INDEX('Обработка исходного'!R:R,ROW($B$3)+4*(ROW($B208)-ROW($B$3))+2)</f>
        <v>-</v>
      </c>
      <c r="P208" s="33" t="str">
        <f>INDEX('Обработка исходного'!S:S,ROW($B$3)+4*(ROW($B208)-ROW($B$3))+2)</f>
        <v>-</v>
      </c>
    </row>
    <row r="209" spans="1:16" ht="25.5" x14ac:dyDescent="0.25">
      <c r="A209" s="10" t="str">
        <f>INDEX('Обработка исходного'!B:B,ROW($B$3)+4*(ROW($B209)-ROW($B$3)))</f>
        <v>Сталь легированная хромомолибденованадиевая</v>
      </c>
      <c r="B209" s="47" t="str">
        <f>INDEX('Обработка исходного'!D:D,ROW($B$3)+4*(ROW($B209)-ROW($B$3)))</f>
        <v>12Х2МФА-А</v>
      </c>
      <c r="C209" s="27" t="str">
        <f>IF(ISBLANK(INDEX('Обработка исходного'!E:E,ROW($B$3)+4*(ROW($B209)-ROW($B$3)))),"",INDEX('Обработка исходного'!E:E,ROW($B$3)+4*(ROW($B209)-ROW($B$3))))</f>
        <v>Поковки толщиной до 150 мм, КП490**</v>
      </c>
      <c r="D209" s="31">
        <f>INDEX('Обработка исходного'!G:G,ROW($B$3)+4*(ROW($B209)-ROW($B$3))+2)</f>
        <v>13</v>
      </c>
      <c r="E209" s="32">
        <f>INDEX('Обработка исходного'!H:H,ROW($B$3)+4*(ROW($B209)-ROW($B$3))+2)</f>
        <v>13</v>
      </c>
      <c r="F209" s="32">
        <f>INDEX('Обработка исходного'!I:I,ROW($B$3)+4*(ROW($B209)-ROW($B$3))+2)</f>
        <v>13</v>
      </c>
      <c r="G209" s="32">
        <f>INDEX('Обработка исходного'!J:J,ROW($B$3)+4*(ROW($B209)-ROW($B$3))+2)</f>
        <v>13</v>
      </c>
      <c r="H209" s="32">
        <f>INDEX('Обработка исходного'!K:K,ROW($B$3)+4*(ROW($B209)-ROW($B$3))+2)</f>
        <v>13</v>
      </c>
      <c r="I209" s="32">
        <f>INDEX('Обработка исходного'!L:L,ROW($B$3)+4*(ROW($B209)-ROW($B$3))+2)</f>
        <v>12</v>
      </c>
      <c r="J209" s="32">
        <f>INDEX('Обработка исходного'!M:M,ROW($B$3)+4*(ROW($B209)-ROW($B$3))+2)</f>
        <v>12</v>
      </c>
      <c r="K209" s="32">
        <f>INDEX('Обработка исходного'!N:N,ROW($B$3)+4*(ROW($B209)-ROW($B$3))+2)</f>
        <v>12</v>
      </c>
      <c r="L209" s="32">
        <f>INDEX('Обработка исходного'!O:O,ROW($B$3)+4*(ROW($B209)-ROW($B$3))+2)</f>
        <v>10</v>
      </c>
      <c r="M209" s="32">
        <f>INDEX('Обработка исходного'!P:P,ROW($B$3)+4*(ROW($B209)-ROW($B$3))+2)</f>
        <v>10</v>
      </c>
      <c r="N209" s="32">
        <f>INDEX('Обработка исходного'!Q:Q,ROW($B$3)+4*(ROW($B209)-ROW($B$3))+2)</f>
        <v>10</v>
      </c>
      <c r="O209" s="32" t="str">
        <f>INDEX('Обработка исходного'!R:R,ROW($B$3)+4*(ROW($B209)-ROW($B$3))+2)</f>
        <v>-</v>
      </c>
      <c r="P209" s="33" t="str">
        <f>INDEX('Обработка исходного'!S:S,ROW($B$3)+4*(ROW($B209)-ROW($B$3))+2)</f>
        <v>-</v>
      </c>
    </row>
    <row r="210" spans="1:16" ht="25.5" x14ac:dyDescent="0.25">
      <c r="A210" s="10" t="str">
        <f>INDEX('Обработка исходного'!B:B,ROW($B$3)+4*(ROW($B210)-ROW($B$3)))</f>
        <v>Сталь легированная хромомолибденованадиевая</v>
      </c>
      <c r="B210" s="47" t="str">
        <f>INDEX('Обработка исходного'!D:D,ROW($B$3)+4*(ROW($B210)-ROW($B$3)))</f>
        <v>18Х2МФА</v>
      </c>
      <c r="C210" s="27" t="str">
        <f>IF(ISBLANK(INDEX('Обработка исходного'!E:E,ROW($B$3)+4*(ROW($B210)-ROW($B$3)))),"",INDEX('Обработка исходного'!E:E,ROW($B$3)+4*(ROW($B210)-ROW($B$3))))</f>
        <v>Листы, поковки толщиной от 160 до 400 мм, КП490**</v>
      </c>
      <c r="D210" s="31">
        <f>INDEX('Обработка исходного'!G:G,ROW($B$3)+4*(ROW($B210)-ROW($B$3))+2)</f>
        <v>13</v>
      </c>
      <c r="E210" s="32">
        <f>INDEX('Обработка исходного'!H:H,ROW($B$3)+4*(ROW($B210)-ROW($B$3))+2)</f>
        <v>13</v>
      </c>
      <c r="F210" s="32">
        <f>INDEX('Обработка исходного'!I:I,ROW($B$3)+4*(ROW($B210)-ROW($B$3))+2)</f>
        <v>13</v>
      </c>
      <c r="G210" s="32">
        <f>INDEX('Обработка исходного'!J:J,ROW($B$3)+4*(ROW($B210)-ROW($B$3))+2)</f>
        <v>13</v>
      </c>
      <c r="H210" s="32">
        <f>INDEX('Обработка исходного'!K:K,ROW($B$3)+4*(ROW($B210)-ROW($B$3))+2)</f>
        <v>13</v>
      </c>
      <c r="I210" s="32">
        <f>INDEX('Обработка исходного'!L:L,ROW($B$3)+4*(ROW($B210)-ROW($B$3))+2)</f>
        <v>12</v>
      </c>
      <c r="J210" s="32">
        <f>INDEX('Обработка исходного'!M:M,ROW($B$3)+4*(ROW($B210)-ROW($B$3))+2)</f>
        <v>12</v>
      </c>
      <c r="K210" s="32">
        <f>INDEX('Обработка исходного'!N:N,ROW($B$3)+4*(ROW($B210)-ROW($B$3))+2)</f>
        <v>12</v>
      </c>
      <c r="L210" s="32">
        <f>INDEX('Обработка исходного'!O:O,ROW($B$3)+4*(ROW($B210)-ROW($B$3))+2)</f>
        <v>10</v>
      </c>
      <c r="M210" s="32">
        <f>INDEX('Обработка исходного'!P:P,ROW($B$3)+4*(ROW($B210)-ROW($B$3))+2)</f>
        <v>10</v>
      </c>
      <c r="N210" s="32">
        <f>INDEX('Обработка исходного'!Q:Q,ROW($B$3)+4*(ROW($B210)-ROW($B$3))+2)</f>
        <v>10</v>
      </c>
      <c r="O210" s="32" t="str">
        <f>INDEX('Обработка исходного'!R:R,ROW($B$3)+4*(ROW($B210)-ROW($B$3))+2)</f>
        <v>-</v>
      </c>
      <c r="P210" s="33" t="str">
        <f>INDEX('Обработка исходного'!S:S,ROW($B$3)+4*(ROW($B210)-ROW($B$3))+2)</f>
        <v>-</v>
      </c>
    </row>
    <row r="211" spans="1:16" ht="25.5" x14ac:dyDescent="0.25">
      <c r="A211" s="10" t="str">
        <f>INDEX('Обработка исходного'!B:B,ROW($B$3)+4*(ROW($B211)-ROW($B$3)))</f>
        <v>Сталь легированная хромомолибденованадиевая</v>
      </c>
      <c r="B211" s="47" t="str">
        <f>INDEX('Обработка исходного'!D:D,ROW($B$3)+4*(ROW($B211)-ROW($B$3)))</f>
        <v>15Х2МФА</v>
      </c>
      <c r="C211" s="27" t="str">
        <f>IF(ISBLANK(INDEX('Обработка исходного'!E:E,ROW($B$3)+4*(ROW($B211)-ROW($B$3)))),"",INDEX('Обработка исходного'!E:E,ROW($B$3)+4*(ROW($B211)-ROW($B$3))))</f>
        <v>Листы, поковки толщиной от 400 до 650 мм, КП295**</v>
      </c>
      <c r="D211" s="31">
        <f>INDEX('Обработка исходного'!G:G,ROW($B$3)+4*(ROW($B211)-ROW($B$3))+2)</f>
        <v>14</v>
      </c>
      <c r="E211" s="32">
        <f>INDEX('Обработка исходного'!H:H,ROW($B$3)+4*(ROW($B211)-ROW($B$3))+2)</f>
        <v>14</v>
      </c>
      <c r="F211" s="32">
        <f>INDEX('Обработка исходного'!I:I,ROW($B$3)+4*(ROW($B211)-ROW($B$3))+2)</f>
        <v>14</v>
      </c>
      <c r="G211" s="32">
        <f>INDEX('Обработка исходного'!J:J,ROW($B$3)+4*(ROW($B211)-ROW($B$3))+2)</f>
        <v>14</v>
      </c>
      <c r="H211" s="32">
        <f>INDEX('Обработка исходного'!K:K,ROW($B$3)+4*(ROW($B211)-ROW($B$3))+2)</f>
        <v>14</v>
      </c>
      <c r="I211" s="32">
        <f>INDEX('Обработка исходного'!L:L,ROW($B$3)+4*(ROW($B211)-ROW($B$3))+2)</f>
        <v>14</v>
      </c>
      <c r="J211" s="32">
        <f>INDEX('Обработка исходного'!M:M,ROW($B$3)+4*(ROW($B211)-ROW($B$3))+2)</f>
        <v>14</v>
      </c>
      <c r="K211" s="32">
        <f>INDEX('Обработка исходного'!N:N,ROW($B$3)+4*(ROW($B211)-ROW($B$3))+2)</f>
        <v>13</v>
      </c>
      <c r="L211" s="32">
        <f>INDEX('Обработка исходного'!O:O,ROW($B$3)+4*(ROW($B211)-ROW($B$3))+2)</f>
        <v>12</v>
      </c>
      <c r="M211" s="32">
        <f>INDEX('Обработка исходного'!P:P,ROW($B$3)+4*(ROW($B211)-ROW($B$3))+2)</f>
        <v>12</v>
      </c>
      <c r="N211" s="32">
        <f>INDEX('Обработка исходного'!Q:Q,ROW($B$3)+4*(ROW($B211)-ROW($B$3))+2)</f>
        <v>12</v>
      </c>
      <c r="O211" s="32" t="str">
        <f>INDEX('Обработка исходного'!R:R,ROW($B$3)+4*(ROW($B211)-ROW($B$3))+2)</f>
        <v>-</v>
      </c>
      <c r="P211" s="33" t="str">
        <f>INDEX('Обработка исходного'!S:S,ROW($B$3)+4*(ROW($B211)-ROW($B$3))+2)</f>
        <v>-</v>
      </c>
    </row>
    <row r="212" spans="1:16" ht="25.5" x14ac:dyDescent="0.25">
      <c r="A212" s="10" t="str">
        <f>INDEX('Обработка исходного'!B:B,ROW($B$3)+4*(ROW($B212)-ROW($B$3)))</f>
        <v>Сталь легированная хромомолибденованадиевая</v>
      </c>
      <c r="B212" s="47" t="str">
        <f>INDEX('Обработка исходного'!D:D,ROW($B$3)+4*(ROW($B212)-ROW($B$3)))</f>
        <v>15Х2МФА</v>
      </c>
      <c r="C212" s="27" t="str">
        <f>IF(ISBLANK(INDEX('Обработка исходного'!E:E,ROW($B$3)+4*(ROW($B212)-ROW($B$3)))),"",INDEX('Обработка исходного'!E:E,ROW($B$3)+4*(ROW($B212)-ROW($B$3))))</f>
        <v>Листы, поковки толщиной от 161 до 400 мм, КП395**</v>
      </c>
      <c r="D212" s="31">
        <f>INDEX('Обработка исходного'!G:G,ROW($B$3)+4*(ROW($B212)-ROW($B$3))+2)</f>
        <v>14</v>
      </c>
      <c r="E212" s="32">
        <f>INDEX('Обработка исходного'!H:H,ROW($B$3)+4*(ROW($B212)-ROW($B$3))+2)</f>
        <v>14</v>
      </c>
      <c r="F212" s="32">
        <f>INDEX('Обработка исходного'!I:I,ROW($B$3)+4*(ROW($B212)-ROW($B$3))+2)</f>
        <v>14</v>
      </c>
      <c r="G212" s="32">
        <f>INDEX('Обработка исходного'!J:J,ROW($B$3)+4*(ROW($B212)-ROW($B$3))+2)</f>
        <v>14</v>
      </c>
      <c r="H212" s="32">
        <f>INDEX('Обработка исходного'!K:K,ROW($B$3)+4*(ROW($B212)-ROW($B$3))+2)</f>
        <v>14</v>
      </c>
      <c r="I212" s="32">
        <f>INDEX('Обработка исходного'!L:L,ROW($B$3)+4*(ROW($B212)-ROW($B$3))+2)</f>
        <v>14</v>
      </c>
      <c r="J212" s="32">
        <f>INDEX('Обработка исходного'!M:M,ROW($B$3)+4*(ROW($B212)-ROW($B$3))+2)</f>
        <v>14</v>
      </c>
      <c r="K212" s="32">
        <f>INDEX('Обработка исходного'!N:N,ROW($B$3)+4*(ROW($B212)-ROW($B$3))+2)</f>
        <v>14</v>
      </c>
      <c r="L212" s="32">
        <f>INDEX('Обработка исходного'!O:O,ROW($B$3)+4*(ROW($B212)-ROW($B$3))+2)</f>
        <v>12</v>
      </c>
      <c r="M212" s="32">
        <f>INDEX('Обработка исходного'!P:P,ROW($B$3)+4*(ROW($B212)-ROW($B$3))+2)</f>
        <v>12</v>
      </c>
      <c r="N212" s="32">
        <f>INDEX('Обработка исходного'!Q:Q,ROW($B$3)+4*(ROW($B212)-ROW($B$3))+2)</f>
        <v>12</v>
      </c>
      <c r="O212" s="32" t="str">
        <f>INDEX('Обработка исходного'!R:R,ROW($B$3)+4*(ROW($B212)-ROW($B$3))+2)</f>
        <v>-</v>
      </c>
      <c r="P212" s="33" t="str">
        <f>INDEX('Обработка исходного'!S:S,ROW($B$3)+4*(ROW($B212)-ROW($B$3))+2)</f>
        <v>-</v>
      </c>
    </row>
    <row r="213" spans="1:16" ht="25.5" x14ac:dyDescent="0.25">
      <c r="A213" s="10" t="str">
        <f>INDEX('Обработка исходного'!B:B,ROW($B$3)+4*(ROW($B213)-ROW($B$3)))</f>
        <v>Сталь легированная хромомолибденованадиевая</v>
      </c>
      <c r="B213" s="47" t="str">
        <f>INDEX('Обработка исходного'!D:D,ROW($B$3)+4*(ROW($B213)-ROW($B$3)))</f>
        <v>15Х2МФА-А</v>
      </c>
      <c r="C213" s="27" t="str">
        <f>IF(ISBLANK(INDEX('Обработка исходного'!E:E,ROW($B$3)+4*(ROW($B213)-ROW($B$3)))),"",INDEX('Обработка исходного'!E:E,ROW($B$3)+4*(ROW($B213)-ROW($B$3))))</f>
        <v>Листы, поковки толщиной от 400 до 650 мм, КП295**</v>
      </c>
      <c r="D213" s="31">
        <f>INDEX('Обработка исходного'!G:G,ROW($B$3)+4*(ROW($B213)-ROW($B$3))+2)</f>
        <v>14</v>
      </c>
      <c r="E213" s="32">
        <f>INDEX('Обработка исходного'!H:H,ROW($B$3)+4*(ROW($B213)-ROW($B$3))+2)</f>
        <v>14</v>
      </c>
      <c r="F213" s="32">
        <f>INDEX('Обработка исходного'!I:I,ROW($B$3)+4*(ROW($B213)-ROW($B$3))+2)</f>
        <v>14</v>
      </c>
      <c r="G213" s="32">
        <f>INDEX('Обработка исходного'!J:J,ROW($B$3)+4*(ROW($B213)-ROW($B$3))+2)</f>
        <v>14</v>
      </c>
      <c r="H213" s="32">
        <f>INDEX('Обработка исходного'!K:K,ROW($B$3)+4*(ROW($B213)-ROW($B$3))+2)</f>
        <v>14</v>
      </c>
      <c r="I213" s="32">
        <f>INDEX('Обработка исходного'!L:L,ROW($B$3)+4*(ROW($B213)-ROW($B$3))+2)</f>
        <v>14</v>
      </c>
      <c r="J213" s="32">
        <f>INDEX('Обработка исходного'!M:M,ROW($B$3)+4*(ROW($B213)-ROW($B$3))+2)</f>
        <v>14</v>
      </c>
      <c r="K213" s="32">
        <f>INDEX('Обработка исходного'!N:N,ROW($B$3)+4*(ROW($B213)-ROW($B$3))+2)</f>
        <v>13</v>
      </c>
      <c r="L213" s="32">
        <f>INDEX('Обработка исходного'!O:O,ROW($B$3)+4*(ROW($B213)-ROW($B$3))+2)</f>
        <v>12</v>
      </c>
      <c r="M213" s="32">
        <f>INDEX('Обработка исходного'!P:P,ROW($B$3)+4*(ROW($B213)-ROW($B$3))+2)</f>
        <v>12</v>
      </c>
      <c r="N213" s="32">
        <f>INDEX('Обработка исходного'!Q:Q,ROW($B$3)+4*(ROW($B213)-ROW($B$3))+2)</f>
        <v>12</v>
      </c>
      <c r="O213" s="32" t="str">
        <f>INDEX('Обработка исходного'!R:R,ROW($B$3)+4*(ROW($B213)-ROW($B$3))+2)</f>
        <v>-</v>
      </c>
      <c r="P213" s="33" t="str">
        <f>INDEX('Обработка исходного'!S:S,ROW($B$3)+4*(ROW($B213)-ROW($B$3))+2)</f>
        <v>-</v>
      </c>
    </row>
    <row r="214" spans="1:16" ht="25.5" x14ac:dyDescent="0.25">
      <c r="A214" s="10" t="str">
        <f>INDEX('Обработка исходного'!B:B,ROW($B$3)+4*(ROW($B214)-ROW($B$3)))</f>
        <v>Сталь легированная хромомолибденованадиевая</v>
      </c>
      <c r="B214" s="47" t="str">
        <f>INDEX('Обработка исходного'!D:D,ROW($B$3)+4*(ROW($B214)-ROW($B$3)))</f>
        <v>15Х2МФА-А</v>
      </c>
      <c r="C214" s="27" t="str">
        <f>IF(ISBLANK(INDEX('Обработка исходного'!E:E,ROW($B$3)+4*(ROW($B214)-ROW($B$3)))),"",INDEX('Обработка исходного'!E:E,ROW($B$3)+4*(ROW($B214)-ROW($B$3))))</f>
        <v>Листы, поковки толщиной от 161 до 400 мм, КП395**</v>
      </c>
      <c r="D214" s="31">
        <f>INDEX('Обработка исходного'!G:G,ROW($B$3)+4*(ROW($B214)-ROW($B$3))+2)</f>
        <v>14</v>
      </c>
      <c r="E214" s="32">
        <f>INDEX('Обработка исходного'!H:H,ROW($B$3)+4*(ROW($B214)-ROW($B$3))+2)</f>
        <v>14</v>
      </c>
      <c r="F214" s="32">
        <f>INDEX('Обработка исходного'!I:I,ROW($B$3)+4*(ROW($B214)-ROW($B$3))+2)</f>
        <v>14</v>
      </c>
      <c r="G214" s="32">
        <f>INDEX('Обработка исходного'!J:J,ROW($B$3)+4*(ROW($B214)-ROW($B$3))+2)</f>
        <v>14</v>
      </c>
      <c r="H214" s="32">
        <f>INDEX('Обработка исходного'!K:K,ROW($B$3)+4*(ROW($B214)-ROW($B$3))+2)</f>
        <v>14</v>
      </c>
      <c r="I214" s="32">
        <f>INDEX('Обработка исходного'!L:L,ROW($B$3)+4*(ROW($B214)-ROW($B$3))+2)</f>
        <v>14</v>
      </c>
      <c r="J214" s="32">
        <f>INDEX('Обработка исходного'!M:M,ROW($B$3)+4*(ROW($B214)-ROW($B$3))+2)</f>
        <v>14</v>
      </c>
      <c r="K214" s="32">
        <f>INDEX('Обработка исходного'!N:N,ROW($B$3)+4*(ROW($B214)-ROW($B$3))+2)</f>
        <v>14</v>
      </c>
      <c r="L214" s="32">
        <f>INDEX('Обработка исходного'!O:O,ROW($B$3)+4*(ROW($B214)-ROW($B$3))+2)</f>
        <v>12</v>
      </c>
      <c r="M214" s="32">
        <f>INDEX('Обработка исходного'!P:P,ROW($B$3)+4*(ROW($B214)-ROW($B$3))+2)</f>
        <v>12</v>
      </c>
      <c r="N214" s="32">
        <f>INDEX('Обработка исходного'!Q:Q,ROW($B$3)+4*(ROW($B214)-ROW($B$3))+2)</f>
        <v>12</v>
      </c>
      <c r="O214" s="32" t="str">
        <f>INDEX('Обработка исходного'!R:R,ROW($B$3)+4*(ROW($B214)-ROW($B$3))+2)</f>
        <v>-</v>
      </c>
      <c r="P214" s="33" t="str">
        <f>INDEX('Обработка исходного'!S:S,ROW($B$3)+4*(ROW($B214)-ROW($B$3))+2)</f>
        <v>-</v>
      </c>
    </row>
    <row r="215" spans="1:16" ht="38.25" x14ac:dyDescent="0.25">
      <c r="A215" s="10" t="str">
        <f>INDEX('Обработка исходного'!B:B,ROW($B$3)+4*(ROW($B215)-ROW($B$3)))</f>
        <v>Сталь легированная хромомолибденованадиевая</v>
      </c>
      <c r="B215" s="47" t="str">
        <f>INDEX('Обработка исходного'!D:D,ROW($B$3)+4*(ROW($B215)-ROW($B$3)))</f>
        <v>25Х2МФА</v>
      </c>
      <c r="C215" s="27" t="str">
        <f>IF(ISBLANK(INDEX('Обработка исходного'!E:E,ROW($B$3)+4*(ROW($B215)-ROW($B$3)))),"",INDEX('Обработка исходного'!E:E,ROW($B$3)+4*(ROW($B215)-ROW($B$3))))</f>
        <v>Поковки, листы (плиты), листовые и штампованные заготовки диаметром или толщиной до 70 мм, КП395**</v>
      </c>
      <c r="D215" s="31">
        <f>INDEX('Обработка исходного'!G:G,ROW($B$3)+4*(ROW($B215)-ROW($B$3))+2)</f>
        <v>14</v>
      </c>
      <c r="E215" s="32">
        <f>INDEX('Обработка исходного'!H:H,ROW($B$3)+4*(ROW($B215)-ROW($B$3))+2)</f>
        <v>14</v>
      </c>
      <c r="F215" s="32">
        <f>INDEX('Обработка исходного'!I:I,ROW($B$3)+4*(ROW($B215)-ROW($B$3))+2)</f>
        <v>14</v>
      </c>
      <c r="G215" s="32">
        <f>INDEX('Обработка исходного'!J:J,ROW($B$3)+4*(ROW($B215)-ROW($B$3))+2)</f>
        <v>14</v>
      </c>
      <c r="H215" s="32">
        <f>INDEX('Обработка исходного'!K:K,ROW($B$3)+4*(ROW($B215)-ROW($B$3))+2)</f>
        <v>14</v>
      </c>
      <c r="I215" s="32">
        <f>INDEX('Обработка исходного'!L:L,ROW($B$3)+4*(ROW($B215)-ROW($B$3))+2)</f>
        <v>14</v>
      </c>
      <c r="J215" s="32">
        <f>INDEX('Обработка исходного'!M:M,ROW($B$3)+4*(ROW($B215)-ROW($B$3))+2)</f>
        <v>14</v>
      </c>
      <c r="K215" s="32">
        <f>INDEX('Обработка исходного'!N:N,ROW($B$3)+4*(ROW($B215)-ROW($B$3))+2)</f>
        <v>14</v>
      </c>
      <c r="L215" s="32">
        <f>INDEX('Обработка исходного'!O:O,ROW($B$3)+4*(ROW($B215)-ROW($B$3))+2)</f>
        <v>12</v>
      </c>
      <c r="M215" s="32">
        <f>INDEX('Обработка исходного'!P:P,ROW($B$3)+4*(ROW($B215)-ROW($B$3))+2)</f>
        <v>12</v>
      </c>
      <c r="N215" s="32">
        <f>INDEX('Обработка исходного'!Q:Q,ROW($B$3)+4*(ROW($B215)-ROW($B$3))+2)</f>
        <v>12</v>
      </c>
      <c r="O215" s="32" t="str">
        <f>INDEX('Обработка исходного'!R:R,ROW($B$3)+4*(ROW($B215)-ROW($B$3))+2)</f>
        <v>-</v>
      </c>
      <c r="P215" s="33" t="str">
        <f>INDEX('Обработка исходного'!S:S,ROW($B$3)+4*(ROW($B215)-ROW($B$3))+2)</f>
        <v>-</v>
      </c>
    </row>
    <row r="216" spans="1:16" ht="38.25" x14ac:dyDescent="0.25">
      <c r="A216" s="10" t="str">
        <f>INDEX('Обработка исходного'!B:B,ROW($B$3)+4*(ROW($B216)-ROW($B$3)))</f>
        <v>Сталь легированная хромомолибденованадиевая</v>
      </c>
      <c r="B216" s="47" t="str">
        <f>INDEX('Обработка исходного'!D:D,ROW($B$3)+4*(ROW($B216)-ROW($B$3)))</f>
        <v>25Х2МФА</v>
      </c>
      <c r="C216" s="27" t="str">
        <f>IF(ISBLANK(INDEX('Обработка исходного'!E:E,ROW($B$3)+4*(ROW($B216)-ROW($B$3)))),"",INDEX('Обработка исходного'!E:E,ROW($B$3)+4*(ROW($B216)-ROW($B$3))))</f>
        <v>Поковки, листы (плиты), листовые и штампованные заготовки диаметром или толщиной до 750 мм, КП490**</v>
      </c>
      <c r="D216" s="31">
        <f>INDEX('Обработка исходного'!G:G,ROW($B$3)+4*(ROW($B216)-ROW($B$3))+2)</f>
        <v>13</v>
      </c>
      <c r="E216" s="32">
        <f>INDEX('Обработка исходного'!H:H,ROW($B$3)+4*(ROW($B216)-ROW($B$3))+2)</f>
        <v>13</v>
      </c>
      <c r="F216" s="32">
        <f>INDEX('Обработка исходного'!I:I,ROW($B$3)+4*(ROW($B216)-ROW($B$3))+2)</f>
        <v>13</v>
      </c>
      <c r="G216" s="32">
        <f>INDEX('Обработка исходного'!J:J,ROW($B$3)+4*(ROW($B216)-ROW($B$3))+2)</f>
        <v>13</v>
      </c>
      <c r="H216" s="32">
        <f>INDEX('Обработка исходного'!K:K,ROW($B$3)+4*(ROW($B216)-ROW($B$3))+2)</f>
        <v>13</v>
      </c>
      <c r="I216" s="32">
        <f>INDEX('Обработка исходного'!L:L,ROW($B$3)+4*(ROW($B216)-ROW($B$3))+2)</f>
        <v>12</v>
      </c>
      <c r="J216" s="32">
        <f>INDEX('Обработка исходного'!M:M,ROW($B$3)+4*(ROW($B216)-ROW($B$3))+2)</f>
        <v>12</v>
      </c>
      <c r="K216" s="32">
        <f>INDEX('Обработка исходного'!N:N,ROW($B$3)+4*(ROW($B216)-ROW($B$3))+2)</f>
        <v>12</v>
      </c>
      <c r="L216" s="32">
        <f>INDEX('Обработка исходного'!O:O,ROW($B$3)+4*(ROW($B216)-ROW($B$3))+2)</f>
        <v>11</v>
      </c>
      <c r="M216" s="32">
        <f>INDEX('Обработка исходного'!P:P,ROW($B$3)+4*(ROW($B216)-ROW($B$3))+2)</f>
        <v>11</v>
      </c>
      <c r="N216" s="32">
        <f>INDEX('Обработка исходного'!Q:Q,ROW($B$3)+4*(ROW($B216)-ROW($B$3))+2)</f>
        <v>11</v>
      </c>
      <c r="O216" s="32" t="str">
        <f>INDEX('Обработка исходного'!R:R,ROW($B$3)+4*(ROW($B216)-ROW($B$3))+2)</f>
        <v>-</v>
      </c>
      <c r="P216" s="33" t="str">
        <f>INDEX('Обработка исходного'!S:S,ROW($B$3)+4*(ROW($B216)-ROW($B$3))+2)</f>
        <v>-</v>
      </c>
    </row>
    <row r="217" spans="1:16" ht="38.25" x14ac:dyDescent="0.25">
      <c r="A217" s="10" t="str">
        <f>INDEX('Обработка исходного'!B:B,ROW($B$3)+4*(ROW($B217)-ROW($B$3)))</f>
        <v>Сталь легированная хромомолибденованадиевая</v>
      </c>
      <c r="B217" s="47" t="str">
        <f>INDEX('Обработка исходного'!D:D,ROW($B$3)+4*(ROW($B217)-ROW($B$3)))</f>
        <v>25Х2МФА</v>
      </c>
      <c r="C217" s="27" t="str">
        <f>IF(ISBLANK(INDEX('Обработка исходного'!E:E,ROW($B$3)+4*(ROW($B217)-ROW($B$3)))),"",INDEX('Обработка исходного'!E:E,ROW($B$3)+4*(ROW($B217)-ROW($B$3))))</f>
        <v>Поковки, листы (плиты), листовые и штампованные заготовки диаметром или толщиной до 750 мм, КП590**</v>
      </c>
      <c r="D217" s="31">
        <f>INDEX('Обработка исходного'!G:G,ROW($B$3)+4*(ROW($B217)-ROW($B$3))+2)</f>
        <v>12</v>
      </c>
      <c r="E217" s="32">
        <f>INDEX('Обработка исходного'!H:H,ROW($B$3)+4*(ROW($B217)-ROW($B$3))+2)</f>
        <v>12</v>
      </c>
      <c r="F217" s="32">
        <f>INDEX('Обработка исходного'!I:I,ROW($B$3)+4*(ROW($B217)-ROW($B$3))+2)</f>
        <v>12</v>
      </c>
      <c r="G217" s="32">
        <f>INDEX('Обработка исходного'!J:J,ROW($B$3)+4*(ROW($B217)-ROW($B$3))+2)</f>
        <v>12</v>
      </c>
      <c r="H217" s="32">
        <f>INDEX('Обработка исходного'!K:K,ROW($B$3)+4*(ROW($B217)-ROW($B$3))+2)</f>
        <v>12</v>
      </c>
      <c r="I217" s="32">
        <f>INDEX('Обработка исходного'!L:L,ROW($B$3)+4*(ROW($B217)-ROW($B$3))+2)</f>
        <v>12</v>
      </c>
      <c r="J217" s="32">
        <f>INDEX('Обработка исходного'!M:M,ROW($B$3)+4*(ROW($B217)-ROW($B$3))+2)</f>
        <v>12</v>
      </c>
      <c r="K217" s="32">
        <f>INDEX('Обработка исходного'!N:N,ROW($B$3)+4*(ROW($B217)-ROW($B$3))+2)</f>
        <v>12</v>
      </c>
      <c r="L217" s="32">
        <f>INDEX('Обработка исходного'!O:O,ROW($B$3)+4*(ROW($B217)-ROW($B$3))+2)</f>
        <v>10</v>
      </c>
      <c r="M217" s="32">
        <f>INDEX('Обработка исходного'!P:P,ROW($B$3)+4*(ROW($B217)-ROW($B$3))+2)</f>
        <v>10</v>
      </c>
      <c r="N217" s="32">
        <f>INDEX('Обработка исходного'!Q:Q,ROW($B$3)+4*(ROW($B217)-ROW($B$3))+2)</f>
        <v>10</v>
      </c>
      <c r="O217" s="32" t="str">
        <f>INDEX('Обработка исходного'!R:R,ROW($B$3)+4*(ROW($B217)-ROW($B$3))+2)</f>
        <v>-</v>
      </c>
      <c r="P217" s="33" t="str">
        <f>INDEX('Обработка исходного'!S:S,ROW($B$3)+4*(ROW($B217)-ROW($B$3))+2)</f>
        <v>-</v>
      </c>
    </row>
    <row r="218" spans="1:16" ht="25.5" x14ac:dyDescent="0.25">
      <c r="A218" s="10" t="str">
        <f>INDEX('Обработка исходного'!B:B,ROW($B$3)+4*(ROW($B218)-ROW($B$3)))</f>
        <v>Сталь легированная хромомолибденованадиевая</v>
      </c>
      <c r="B218" s="47" t="str">
        <f>INDEX('Обработка исходного'!D:D,ROW($B$3)+4*(ROW($B218)-ROW($B$3)))</f>
        <v>25Х2М1Ф</v>
      </c>
      <c r="C218" s="27" t="str">
        <f>IF(ISBLANK(INDEX('Обработка исходного'!E:E,ROW($B$3)+4*(ROW($B218)-ROW($B$3)))),"",INDEX('Обработка исходного'!E:E,ROW($B$3)+4*(ROW($B218)-ROW($B$3))))</f>
        <v>Горячекатаные и кованые прутки и полосы диаметром или толщиной 90 мм</v>
      </c>
      <c r="D218" s="31">
        <f>INDEX('Обработка исходного'!G:G,ROW($B$3)+4*(ROW($B218)-ROW($B$3))+2)</f>
        <v>12</v>
      </c>
      <c r="E218" s="32">
        <f>INDEX('Обработка исходного'!H:H,ROW($B$3)+4*(ROW($B218)-ROW($B$3))+2)</f>
        <v>11</v>
      </c>
      <c r="F218" s="32">
        <f>INDEX('Обработка исходного'!I:I,ROW($B$3)+4*(ROW($B218)-ROW($B$3))+2)</f>
        <v>11</v>
      </c>
      <c r="G218" s="32">
        <f>INDEX('Обработка исходного'!J:J,ROW($B$3)+4*(ROW($B218)-ROW($B$3))+2)</f>
        <v>11</v>
      </c>
      <c r="H218" s="32">
        <f>INDEX('Обработка исходного'!K:K,ROW($B$3)+4*(ROW($B218)-ROW($B$3))+2)</f>
        <v>10</v>
      </c>
      <c r="I218" s="32">
        <f>INDEX('Обработка исходного'!L:L,ROW($B$3)+4*(ROW($B218)-ROW($B$3))+2)</f>
        <v>10</v>
      </c>
      <c r="J218" s="32">
        <f>INDEX('Обработка исходного'!M:M,ROW($B$3)+4*(ROW($B218)-ROW($B$3))+2)</f>
        <v>10</v>
      </c>
      <c r="K218" s="32">
        <f>INDEX('Обработка исходного'!N:N,ROW($B$3)+4*(ROW($B218)-ROW($B$3))+2)</f>
        <v>10</v>
      </c>
      <c r="L218" s="32">
        <f>INDEX('Обработка исходного'!O:O,ROW($B$3)+4*(ROW($B218)-ROW($B$3))+2)</f>
        <v>10</v>
      </c>
      <c r="M218" s="32">
        <f>INDEX('Обработка исходного'!P:P,ROW($B$3)+4*(ROW($B218)-ROW($B$3))+2)</f>
        <v>10</v>
      </c>
      <c r="N218" s="32">
        <f>INDEX('Обработка исходного'!Q:Q,ROW($B$3)+4*(ROW($B218)-ROW($B$3))+2)</f>
        <v>11</v>
      </c>
      <c r="O218" s="32" t="str">
        <f>INDEX('Обработка исходного'!R:R,ROW($B$3)+4*(ROW($B218)-ROW($B$3))+2)</f>
        <v>-</v>
      </c>
      <c r="P218" s="33" t="str">
        <f>INDEX('Обработка исходного'!S:S,ROW($B$3)+4*(ROW($B218)-ROW($B$3))+2)</f>
        <v>-</v>
      </c>
    </row>
    <row r="219" spans="1:16" ht="25.5" x14ac:dyDescent="0.25">
      <c r="A219" s="10" t="str">
        <f>INDEX('Обработка исходного'!B:B,ROW($B$3)+4*(ROW($B219)-ROW($B$3)))</f>
        <v>Сталь легированная хромомолибденованадиевая</v>
      </c>
      <c r="B219" s="47" t="str">
        <f>INDEX('Обработка исходного'!D:D,ROW($B$3)+4*(ROW($B219)-ROW($B$3)))</f>
        <v>25Х2М1Ф</v>
      </c>
      <c r="C219" s="27" t="str">
        <f>IF(ISBLANK(INDEX('Обработка исходного'!E:E,ROW($B$3)+4*(ROW($B219)-ROW($B$3)))),"",INDEX('Обработка исходного'!E:E,ROW($B$3)+4*(ROW($B219)-ROW($B$3))))</f>
        <v>Заготовки крепежных деталей диаметром или толщиной до 200 мм</v>
      </c>
      <c r="D219" s="31">
        <f>INDEX('Обработка исходного'!G:G,ROW($B$3)+4*(ROW($B219)-ROW($B$3))+2)</f>
        <v>12</v>
      </c>
      <c r="E219" s="32">
        <f>INDEX('Обработка исходного'!H:H,ROW($B$3)+4*(ROW($B219)-ROW($B$3))+2)</f>
        <v>11</v>
      </c>
      <c r="F219" s="32">
        <f>INDEX('Обработка исходного'!I:I,ROW($B$3)+4*(ROW($B219)-ROW($B$3))+2)</f>
        <v>11</v>
      </c>
      <c r="G219" s="32">
        <f>INDEX('Обработка исходного'!J:J,ROW($B$3)+4*(ROW($B219)-ROW($B$3))+2)</f>
        <v>11</v>
      </c>
      <c r="H219" s="32">
        <f>INDEX('Обработка исходного'!K:K,ROW($B$3)+4*(ROW($B219)-ROW($B$3))+2)</f>
        <v>10</v>
      </c>
      <c r="I219" s="32">
        <f>INDEX('Обработка исходного'!L:L,ROW($B$3)+4*(ROW($B219)-ROW($B$3))+2)</f>
        <v>10</v>
      </c>
      <c r="J219" s="32">
        <f>INDEX('Обработка исходного'!M:M,ROW($B$3)+4*(ROW($B219)-ROW($B$3))+2)</f>
        <v>10</v>
      </c>
      <c r="K219" s="32">
        <f>INDEX('Обработка исходного'!N:N,ROW($B$3)+4*(ROW($B219)-ROW($B$3))+2)</f>
        <v>10</v>
      </c>
      <c r="L219" s="32">
        <f>INDEX('Обработка исходного'!O:O,ROW($B$3)+4*(ROW($B219)-ROW($B$3))+2)</f>
        <v>10</v>
      </c>
      <c r="M219" s="32">
        <f>INDEX('Обработка исходного'!P:P,ROW($B$3)+4*(ROW($B219)-ROW($B$3))+2)</f>
        <v>10</v>
      </c>
      <c r="N219" s="32">
        <f>INDEX('Обработка исходного'!Q:Q,ROW($B$3)+4*(ROW($B219)-ROW($B$3))+2)</f>
        <v>11</v>
      </c>
      <c r="O219" s="32" t="str">
        <f>INDEX('Обработка исходного'!R:R,ROW($B$3)+4*(ROW($B219)-ROW($B$3))+2)</f>
        <v>-</v>
      </c>
      <c r="P219" s="33" t="str">
        <f>INDEX('Обработка исходного'!S:S,ROW($B$3)+4*(ROW($B219)-ROW($B$3))+2)</f>
        <v>-</v>
      </c>
    </row>
    <row r="220" spans="1:16" ht="25.5" x14ac:dyDescent="0.25">
      <c r="A220" s="10" t="str">
        <f>INDEX('Обработка исходного'!B:B,ROW($B$3)+4*(ROW($B220)-ROW($B$3)))</f>
        <v>Сталь легированная хромомолибденованадиевая</v>
      </c>
      <c r="B220" s="47" t="str">
        <f>INDEX('Обработка исходного'!D:D,ROW($B$3)+4*(ROW($B220)-ROW($B$3)))</f>
        <v>25Х2М1Ф</v>
      </c>
      <c r="C220" s="27" t="str">
        <f>IF(ISBLANK(INDEX('Обработка исходного'!E:E,ROW($B$3)+4*(ROW($B220)-ROW($B$3)))),"",INDEX('Обработка исходного'!E:E,ROW($B$3)+4*(ROW($B220)-ROW($B$3))))</f>
        <v>Горячекатаные и кованые прутки и полосы диаметром или толщиной от 90 до 150 мм</v>
      </c>
      <c r="D220" s="31">
        <f>INDEX('Обработка исходного'!G:G,ROW($B$3)+4*(ROW($B220)-ROW($B$3))+2)</f>
        <v>10</v>
      </c>
      <c r="E220" s="32">
        <f>INDEX('Обработка исходного'!H:H,ROW($B$3)+4*(ROW($B220)-ROW($B$3))+2)</f>
        <v>9</v>
      </c>
      <c r="F220" s="32">
        <f>INDEX('Обработка исходного'!I:I,ROW($B$3)+4*(ROW($B220)-ROW($B$3))+2)</f>
        <v>9</v>
      </c>
      <c r="G220" s="32">
        <f>INDEX('Обработка исходного'!J:J,ROW($B$3)+4*(ROW($B220)-ROW($B$3))+2)</f>
        <v>9</v>
      </c>
      <c r="H220" s="32">
        <f>INDEX('Обработка исходного'!K:K,ROW($B$3)+4*(ROW($B220)-ROW($B$3))+2)</f>
        <v>9</v>
      </c>
      <c r="I220" s="32">
        <f>INDEX('Обработка исходного'!L:L,ROW($B$3)+4*(ROW($B220)-ROW($B$3))+2)</f>
        <v>9</v>
      </c>
      <c r="J220" s="32">
        <f>INDEX('Обработка исходного'!M:M,ROW($B$3)+4*(ROW($B220)-ROW($B$3))+2)</f>
        <v>9</v>
      </c>
      <c r="K220" s="32">
        <f>INDEX('Обработка исходного'!N:N,ROW($B$3)+4*(ROW($B220)-ROW($B$3))+2)</f>
        <v>8</v>
      </c>
      <c r="L220" s="32">
        <f>INDEX('Обработка исходного'!O:O,ROW($B$3)+4*(ROW($B220)-ROW($B$3))+2)</f>
        <v>8</v>
      </c>
      <c r="M220" s="32">
        <f>INDEX('Обработка исходного'!P:P,ROW($B$3)+4*(ROW($B220)-ROW($B$3))+2)</f>
        <v>8</v>
      </c>
      <c r="N220" s="32">
        <f>INDEX('Обработка исходного'!Q:Q,ROW($B$3)+4*(ROW($B220)-ROW($B$3))+2)</f>
        <v>8</v>
      </c>
      <c r="O220" s="32" t="str">
        <f>INDEX('Обработка исходного'!R:R,ROW($B$3)+4*(ROW($B220)-ROW($B$3))+2)</f>
        <v>-</v>
      </c>
      <c r="P220" s="33" t="str">
        <f>INDEX('Обработка исходного'!S:S,ROW($B$3)+4*(ROW($B220)-ROW($B$3))+2)</f>
        <v>-</v>
      </c>
    </row>
    <row r="221" spans="1:16" ht="25.5" x14ac:dyDescent="0.25">
      <c r="A221" s="10" t="str">
        <f>INDEX('Обработка исходного'!B:B,ROW($B$3)+4*(ROW($B221)-ROW($B$3)))</f>
        <v>Сталь легированная хромомолибденованадиевая</v>
      </c>
      <c r="B221" s="47" t="str">
        <f>INDEX('Обработка исходного'!D:D,ROW($B$3)+4*(ROW($B221)-ROW($B$3)))</f>
        <v>25Х2М1Ф</v>
      </c>
      <c r="C221" s="27" t="str">
        <f>IF(ISBLANK(INDEX('Обработка исходного'!E:E,ROW($B$3)+4*(ROW($B221)-ROW($B$3)))),"",INDEX('Обработка исходного'!E:E,ROW($B$3)+4*(ROW($B221)-ROW($B$3))))</f>
        <v>Горячекатаные и кованые прутки и полосы диаметром или толщиной от 150 до 200 мм</v>
      </c>
      <c r="D221" s="31">
        <f>INDEX('Обработка исходного'!G:G,ROW($B$3)+4*(ROW($B221)-ROW($B$3))+2)</f>
        <v>9</v>
      </c>
      <c r="E221" s="32">
        <f>INDEX('Обработка исходного'!H:H,ROW($B$3)+4*(ROW($B221)-ROW($B$3))+2)</f>
        <v>8</v>
      </c>
      <c r="F221" s="32">
        <f>INDEX('Обработка исходного'!I:I,ROW($B$3)+4*(ROW($B221)-ROW($B$3))+2)</f>
        <v>8</v>
      </c>
      <c r="G221" s="32">
        <f>INDEX('Обработка исходного'!J:J,ROW($B$3)+4*(ROW($B221)-ROW($B$3))+2)</f>
        <v>8</v>
      </c>
      <c r="H221" s="32">
        <f>INDEX('Обработка исходного'!K:K,ROW($B$3)+4*(ROW($B221)-ROW($B$3))+2)</f>
        <v>8</v>
      </c>
      <c r="I221" s="32">
        <f>INDEX('Обработка исходного'!L:L,ROW($B$3)+4*(ROW($B221)-ROW($B$3))+2)</f>
        <v>8</v>
      </c>
      <c r="J221" s="32">
        <f>INDEX('Обработка исходного'!M:M,ROW($B$3)+4*(ROW($B221)-ROW($B$3))+2)</f>
        <v>8</v>
      </c>
      <c r="K221" s="32">
        <f>INDEX('Обработка исходного'!N:N,ROW($B$3)+4*(ROW($B221)-ROW($B$3))+2)</f>
        <v>7</v>
      </c>
      <c r="L221" s="32">
        <f>INDEX('Обработка исходного'!O:O,ROW($B$3)+4*(ROW($B221)-ROW($B$3))+2)</f>
        <v>7</v>
      </c>
      <c r="M221" s="32">
        <f>INDEX('Обработка исходного'!P:P,ROW($B$3)+4*(ROW($B221)-ROW($B$3))+2)</f>
        <v>7</v>
      </c>
      <c r="N221" s="32">
        <f>INDEX('Обработка исходного'!Q:Q,ROW($B$3)+4*(ROW($B221)-ROW($B$3))+2)</f>
        <v>7</v>
      </c>
      <c r="O221" s="32" t="str">
        <f>INDEX('Обработка исходного'!R:R,ROW($B$3)+4*(ROW($B221)-ROW($B$3))+2)</f>
        <v>-</v>
      </c>
      <c r="P221" s="33" t="str">
        <f>INDEX('Обработка исходного'!S:S,ROW($B$3)+4*(ROW($B221)-ROW($B$3))+2)</f>
        <v>-</v>
      </c>
    </row>
    <row r="222" spans="1:16" ht="25.5" x14ac:dyDescent="0.25">
      <c r="A222" s="10" t="str">
        <f>INDEX('Обработка исходного'!B:B,ROW($B$3)+4*(ROW($B222)-ROW($B$3)))</f>
        <v>Сталь легированная хромомолибденованадиевая</v>
      </c>
      <c r="B222" s="47" t="str">
        <f>INDEX('Обработка исходного'!D:D,ROW($B$3)+4*(ROW($B222)-ROW($B$3)))</f>
        <v>25Х2М1Ф</v>
      </c>
      <c r="C222" s="27" t="str">
        <f>IF(ISBLANK(INDEX('Обработка исходного'!E:E,ROW($B$3)+4*(ROW($B222)-ROW($B$3)))),"",INDEX('Обработка исходного'!E:E,ROW($B$3)+4*(ROW($B222)-ROW($B$3))))</f>
        <v>Поковки толщиной или диаметром от 100 до 300 мм, КП490*</v>
      </c>
      <c r="D222" s="31">
        <f>INDEX('Обработка исходного'!G:G,ROW($B$3)+4*(ROW($B222)-ROW($B$3))+2)</f>
        <v>13</v>
      </c>
      <c r="E222" s="32">
        <f>INDEX('Обработка исходного'!H:H,ROW($B$3)+4*(ROW($B222)-ROW($B$3))+2)</f>
        <v>13</v>
      </c>
      <c r="F222" s="32">
        <f>INDEX('Обработка исходного'!I:I,ROW($B$3)+4*(ROW($B222)-ROW($B$3))+2)</f>
        <v>13</v>
      </c>
      <c r="G222" s="32">
        <f>INDEX('Обработка исходного'!J:J,ROW($B$3)+4*(ROW($B222)-ROW($B$3))+2)</f>
        <v>13</v>
      </c>
      <c r="H222" s="32">
        <f>INDEX('Обработка исходного'!K:K,ROW($B$3)+4*(ROW($B222)-ROW($B$3))+2)</f>
        <v>13</v>
      </c>
      <c r="I222" s="32">
        <f>INDEX('Обработка исходного'!L:L,ROW($B$3)+4*(ROW($B222)-ROW($B$3))+2)</f>
        <v>13</v>
      </c>
      <c r="J222" s="32">
        <f>INDEX('Обработка исходного'!M:M,ROW($B$3)+4*(ROW($B222)-ROW($B$3))+2)</f>
        <v>12</v>
      </c>
      <c r="K222" s="32">
        <f>INDEX('Обработка исходного'!N:N,ROW($B$3)+4*(ROW($B222)-ROW($B$3))+2)</f>
        <v>12</v>
      </c>
      <c r="L222" s="32">
        <f>INDEX('Обработка исходного'!O:O,ROW($B$3)+4*(ROW($B222)-ROW($B$3))+2)</f>
        <v>12</v>
      </c>
      <c r="M222" s="32">
        <f>INDEX('Обработка исходного'!P:P,ROW($B$3)+4*(ROW($B222)-ROW($B$3))+2)</f>
        <v>12</v>
      </c>
      <c r="N222" s="32">
        <f>INDEX('Обработка исходного'!Q:Q,ROW($B$3)+4*(ROW($B222)-ROW($B$3))+2)</f>
        <v>12</v>
      </c>
      <c r="O222" s="32" t="str">
        <f>INDEX('Обработка исходного'!R:R,ROW($B$3)+4*(ROW($B222)-ROW($B$3))+2)</f>
        <v>-</v>
      </c>
      <c r="P222" s="33" t="str">
        <f>INDEX('Обработка исходного'!S:S,ROW($B$3)+4*(ROW($B222)-ROW($B$3))+2)</f>
        <v>-</v>
      </c>
    </row>
    <row r="223" spans="1:16" ht="25.5" x14ac:dyDescent="0.25">
      <c r="A223" s="10" t="str">
        <f>INDEX('Обработка исходного'!B:B,ROW($B$3)+4*(ROW($B223)-ROW($B$3)))</f>
        <v>Сталь легированная хромомолибденованадиевая</v>
      </c>
      <c r="B223" s="47" t="str">
        <f>INDEX('Обработка исходного'!D:D,ROW($B$3)+4*(ROW($B223)-ROW($B$3)))</f>
        <v>25Х3МФА</v>
      </c>
      <c r="C223" s="27" t="str">
        <f>IF(ISBLANK(INDEX('Обработка исходного'!E:E,ROW($B$3)+4*(ROW($B223)-ROW($B$3)))),"",INDEX('Обработка исходного'!E:E,ROW($B$3)+4*(ROW($B223)-ROW($B$3))))</f>
        <v>Поковки, листы (плиты), листовые и штампованные заготовки толщиной от 450 до 600 мм, КП395**</v>
      </c>
      <c r="D223" s="31">
        <f>INDEX('Обработка исходного'!G:G,ROW($B$3)+4*(ROW($B223)-ROW($B$3))+2)</f>
        <v>14</v>
      </c>
      <c r="E223" s="32">
        <f>INDEX('Обработка исходного'!H:H,ROW($B$3)+4*(ROW($B223)-ROW($B$3))+2)</f>
        <v>14</v>
      </c>
      <c r="F223" s="32">
        <f>INDEX('Обработка исходного'!I:I,ROW($B$3)+4*(ROW($B223)-ROW($B$3))+2)</f>
        <v>14</v>
      </c>
      <c r="G223" s="32">
        <f>INDEX('Обработка исходного'!J:J,ROW($B$3)+4*(ROW($B223)-ROW($B$3))+2)</f>
        <v>14</v>
      </c>
      <c r="H223" s="32">
        <f>INDEX('Обработка исходного'!K:K,ROW($B$3)+4*(ROW($B223)-ROW($B$3))+2)</f>
        <v>14</v>
      </c>
      <c r="I223" s="32">
        <f>INDEX('Обработка исходного'!L:L,ROW($B$3)+4*(ROW($B223)-ROW($B$3))+2)</f>
        <v>14</v>
      </c>
      <c r="J223" s="32">
        <f>INDEX('Обработка исходного'!M:M,ROW($B$3)+4*(ROW($B223)-ROW($B$3))+2)</f>
        <v>14</v>
      </c>
      <c r="K223" s="32">
        <f>INDEX('Обработка исходного'!N:N,ROW($B$3)+4*(ROW($B223)-ROW($B$3))+2)</f>
        <v>14</v>
      </c>
      <c r="L223" s="32">
        <f>INDEX('Обработка исходного'!O:O,ROW($B$3)+4*(ROW($B223)-ROW($B$3))+2)</f>
        <v>12</v>
      </c>
      <c r="M223" s="32">
        <f>INDEX('Обработка исходного'!P:P,ROW($B$3)+4*(ROW($B223)-ROW($B$3))+2)</f>
        <v>12</v>
      </c>
      <c r="N223" s="32">
        <f>INDEX('Обработка исходного'!Q:Q,ROW($B$3)+4*(ROW($B223)-ROW($B$3))+2)</f>
        <v>12</v>
      </c>
      <c r="O223" s="32" t="str">
        <f>INDEX('Обработка исходного'!R:R,ROW($B$3)+4*(ROW($B223)-ROW($B$3))+2)</f>
        <v>-</v>
      </c>
      <c r="P223" s="33" t="str">
        <f>INDEX('Обработка исходного'!S:S,ROW($B$3)+4*(ROW($B223)-ROW($B$3))+2)</f>
        <v>-</v>
      </c>
    </row>
    <row r="224" spans="1:16" ht="25.5" x14ac:dyDescent="0.25">
      <c r="A224" s="10" t="str">
        <f>INDEX('Обработка исходного'!B:B,ROW($B$3)+4*(ROW($B224)-ROW($B$3)))</f>
        <v>Сталь легированная хромомолибденованадиевая</v>
      </c>
      <c r="B224" s="47" t="str">
        <f>INDEX('Обработка исходного'!D:D,ROW($B$3)+4*(ROW($B224)-ROW($B$3)))</f>
        <v>25Х3МФА</v>
      </c>
      <c r="C224" s="27" t="str">
        <f>IF(ISBLANK(INDEX('Обработка исходного'!E:E,ROW($B$3)+4*(ROW($B224)-ROW($B$3)))),"",INDEX('Обработка исходного'!E:E,ROW($B$3)+4*(ROW($B224)-ROW($B$3))))</f>
        <v>Поковки, листы (плиты), листовые и штампованные заготовки толщиной от 450 до 600 мм, КП490**</v>
      </c>
      <c r="D224" s="31">
        <f>INDEX('Обработка исходного'!G:G,ROW($B$3)+4*(ROW($B224)-ROW($B$3))+2)</f>
        <v>13</v>
      </c>
      <c r="E224" s="32">
        <f>INDEX('Обработка исходного'!H:H,ROW($B$3)+4*(ROW($B224)-ROW($B$3))+2)</f>
        <v>13</v>
      </c>
      <c r="F224" s="32">
        <f>INDEX('Обработка исходного'!I:I,ROW($B$3)+4*(ROW($B224)-ROW($B$3))+2)</f>
        <v>13</v>
      </c>
      <c r="G224" s="32">
        <f>INDEX('Обработка исходного'!J:J,ROW($B$3)+4*(ROW($B224)-ROW($B$3))+2)</f>
        <v>13</v>
      </c>
      <c r="H224" s="32">
        <f>INDEX('Обработка исходного'!K:K,ROW($B$3)+4*(ROW($B224)-ROW($B$3))+2)</f>
        <v>13</v>
      </c>
      <c r="I224" s="32">
        <f>INDEX('Обработка исходного'!L:L,ROW($B$3)+4*(ROW($B224)-ROW($B$3))+2)</f>
        <v>12</v>
      </c>
      <c r="J224" s="32">
        <f>INDEX('Обработка исходного'!M:M,ROW($B$3)+4*(ROW($B224)-ROW($B$3))+2)</f>
        <v>12</v>
      </c>
      <c r="K224" s="32">
        <f>INDEX('Обработка исходного'!N:N,ROW($B$3)+4*(ROW($B224)-ROW($B$3))+2)</f>
        <v>12</v>
      </c>
      <c r="L224" s="32">
        <f>INDEX('Обработка исходного'!O:O,ROW($B$3)+4*(ROW($B224)-ROW($B$3))+2)</f>
        <v>11</v>
      </c>
      <c r="M224" s="32">
        <f>INDEX('Обработка исходного'!P:P,ROW($B$3)+4*(ROW($B224)-ROW($B$3))+2)</f>
        <v>11</v>
      </c>
      <c r="N224" s="32">
        <f>INDEX('Обработка исходного'!Q:Q,ROW($B$3)+4*(ROW($B224)-ROW($B$3))+2)</f>
        <v>11</v>
      </c>
      <c r="O224" s="32" t="str">
        <f>INDEX('Обработка исходного'!R:R,ROW($B$3)+4*(ROW($B224)-ROW($B$3))+2)</f>
        <v>-</v>
      </c>
      <c r="P224" s="33" t="str">
        <f>INDEX('Обработка исходного'!S:S,ROW($B$3)+4*(ROW($B224)-ROW($B$3))+2)</f>
        <v>-</v>
      </c>
    </row>
    <row r="225" spans="1:16" ht="25.5" x14ac:dyDescent="0.25">
      <c r="A225" s="10" t="str">
        <f>INDEX('Обработка исходного'!B:B,ROW($B$3)+4*(ROW($B225)-ROW($B$3)))</f>
        <v>Сталь легированная хромомолибденованадиевая</v>
      </c>
      <c r="B225" s="47" t="str">
        <f>INDEX('Обработка исходного'!D:D,ROW($B$3)+4*(ROW($B225)-ROW($B$3)))</f>
        <v>25Х3МФА</v>
      </c>
      <c r="C225" s="27" t="str">
        <f>IF(ISBLANK(INDEX('Обработка исходного'!E:E,ROW($B$3)+4*(ROW($B225)-ROW($B$3)))),"",INDEX('Обработка исходного'!E:E,ROW($B$3)+4*(ROW($B225)-ROW($B$3))))</f>
        <v>Поковки, листы (плиты), листовые и штампованные заготовки толщиной от 450 до 600 мм, КП590**</v>
      </c>
      <c r="D225" s="31">
        <f>INDEX('Обработка исходного'!G:G,ROW($B$3)+4*(ROW($B225)-ROW($B$3))+2)</f>
        <v>12</v>
      </c>
      <c r="E225" s="32">
        <f>INDEX('Обработка исходного'!H:H,ROW($B$3)+4*(ROW($B225)-ROW($B$3))+2)</f>
        <v>12</v>
      </c>
      <c r="F225" s="32">
        <f>INDEX('Обработка исходного'!I:I,ROW($B$3)+4*(ROW($B225)-ROW($B$3))+2)</f>
        <v>12</v>
      </c>
      <c r="G225" s="32">
        <f>INDEX('Обработка исходного'!J:J,ROW($B$3)+4*(ROW($B225)-ROW($B$3))+2)</f>
        <v>12</v>
      </c>
      <c r="H225" s="32">
        <f>INDEX('Обработка исходного'!K:K,ROW($B$3)+4*(ROW($B225)-ROW($B$3))+2)</f>
        <v>12</v>
      </c>
      <c r="I225" s="32">
        <f>INDEX('Обработка исходного'!L:L,ROW($B$3)+4*(ROW($B225)-ROW($B$3))+2)</f>
        <v>12</v>
      </c>
      <c r="J225" s="32">
        <f>INDEX('Обработка исходного'!M:M,ROW($B$3)+4*(ROW($B225)-ROW($B$3))+2)</f>
        <v>12</v>
      </c>
      <c r="K225" s="32">
        <f>INDEX('Обработка исходного'!N:N,ROW($B$3)+4*(ROW($B225)-ROW($B$3))+2)</f>
        <v>12</v>
      </c>
      <c r="L225" s="32">
        <f>INDEX('Обработка исходного'!O:O,ROW($B$3)+4*(ROW($B225)-ROW($B$3))+2)</f>
        <v>10</v>
      </c>
      <c r="M225" s="32">
        <f>INDEX('Обработка исходного'!P:P,ROW($B$3)+4*(ROW($B225)-ROW($B$3))+2)</f>
        <v>10</v>
      </c>
      <c r="N225" s="32">
        <f>INDEX('Обработка исходного'!Q:Q,ROW($B$3)+4*(ROW($B225)-ROW($B$3))+2)</f>
        <v>10</v>
      </c>
      <c r="O225" s="32" t="str">
        <f>INDEX('Обработка исходного'!R:R,ROW($B$3)+4*(ROW($B225)-ROW($B$3))+2)</f>
        <v>-</v>
      </c>
      <c r="P225" s="33" t="str">
        <f>INDEX('Обработка исходного'!S:S,ROW($B$3)+4*(ROW($B225)-ROW($B$3))+2)</f>
        <v>-</v>
      </c>
    </row>
    <row r="226" spans="1:16" ht="25.5" x14ac:dyDescent="0.25">
      <c r="A226" s="10" t="str">
        <f>INDEX('Обработка исходного'!B:B,ROW($B$3)+4*(ROW($B226)-ROW($B$3)))</f>
        <v>Сталь легированная хромомолибденованадиевая</v>
      </c>
      <c r="B226" s="47" t="str">
        <f>INDEX('Обработка исходного'!D:D,ROW($B$3)+4*(ROW($B226)-ROW($B$3)))</f>
        <v>25Х3МФА</v>
      </c>
      <c r="C226" s="27" t="str">
        <f>IF(ISBLANK(INDEX('Обработка исходного'!E:E,ROW($B$3)+4*(ROW($B226)-ROW($B$3)))),"",INDEX('Обработка исходного'!E:E,ROW($B$3)+4*(ROW($B226)-ROW($B$3))))</f>
        <v>Поковки, листы (плиты), листовые и штампованные заготовки толщиной от 450 до 600 мм, КП685**</v>
      </c>
      <c r="D226" s="31">
        <f>INDEX('Обработка исходного'!G:G,ROW($B$3)+4*(ROW($B226)-ROW($B$3))+2)</f>
        <v>12</v>
      </c>
      <c r="E226" s="32">
        <f>INDEX('Обработка исходного'!H:H,ROW($B$3)+4*(ROW($B226)-ROW($B$3))+2)</f>
        <v>12</v>
      </c>
      <c r="F226" s="32">
        <f>INDEX('Обработка исходного'!I:I,ROW($B$3)+4*(ROW($B226)-ROW($B$3))+2)</f>
        <v>12</v>
      </c>
      <c r="G226" s="32">
        <f>INDEX('Обработка исходного'!J:J,ROW($B$3)+4*(ROW($B226)-ROW($B$3))+2)</f>
        <v>12</v>
      </c>
      <c r="H226" s="32">
        <f>INDEX('Обработка исходного'!K:K,ROW($B$3)+4*(ROW($B226)-ROW($B$3))+2)</f>
        <v>12</v>
      </c>
      <c r="I226" s="32">
        <f>INDEX('Обработка исходного'!L:L,ROW($B$3)+4*(ROW($B226)-ROW($B$3))+2)</f>
        <v>12</v>
      </c>
      <c r="J226" s="32">
        <f>INDEX('Обработка исходного'!M:M,ROW($B$3)+4*(ROW($B226)-ROW($B$3))+2)</f>
        <v>12</v>
      </c>
      <c r="K226" s="32">
        <f>INDEX('Обработка исходного'!N:N,ROW($B$3)+4*(ROW($B226)-ROW($B$3))+2)</f>
        <v>12</v>
      </c>
      <c r="L226" s="32">
        <f>INDEX('Обработка исходного'!O:O,ROW($B$3)+4*(ROW($B226)-ROW($B$3))+2)</f>
        <v>10</v>
      </c>
      <c r="M226" s="32">
        <f>INDEX('Обработка исходного'!P:P,ROW($B$3)+4*(ROW($B226)-ROW($B$3))+2)</f>
        <v>10</v>
      </c>
      <c r="N226" s="32">
        <f>INDEX('Обработка исходного'!Q:Q,ROW($B$3)+4*(ROW($B226)-ROW($B$3))+2)</f>
        <v>10</v>
      </c>
      <c r="O226" s="32" t="str">
        <f>INDEX('Обработка исходного'!R:R,ROW($B$3)+4*(ROW($B226)-ROW($B$3))+2)</f>
        <v>-</v>
      </c>
      <c r="P226" s="33" t="str">
        <f>INDEX('Обработка исходного'!S:S,ROW($B$3)+4*(ROW($B226)-ROW($B$3))+2)</f>
        <v>-</v>
      </c>
    </row>
    <row r="227" spans="1:16" ht="25.5" x14ac:dyDescent="0.25">
      <c r="A227" s="10" t="str">
        <f>INDEX('Обработка исходного'!B:B,ROW($B$3)+4*(ROW($B227)-ROW($B$3)))</f>
        <v>Сталь легированная хромомолибденованадиевая</v>
      </c>
      <c r="B227" s="47" t="str">
        <f>INDEX('Обработка исходного'!D:D,ROW($B$3)+4*(ROW($B227)-ROW($B$3)))</f>
        <v>10Х2М1ФБ</v>
      </c>
      <c r="C227" s="27" t="str">
        <f>IF(ISBLANK(INDEX('Обработка исходного'!E:E,ROW($B$3)+4*(ROW($B227)-ROW($B$3)))),"",INDEX('Обработка исходного'!E:E,ROW($B$3)+4*(ROW($B227)-ROW($B$3))))</f>
        <v>Поковки толщиной от 100 до 400 мм, КП195*</v>
      </c>
      <c r="D227" s="31">
        <f>INDEX('Обработка исходного'!G:G,ROW($B$3)+4*(ROW($B227)-ROW($B$3))+2)</f>
        <v>20</v>
      </c>
      <c r="E227" s="32">
        <f>INDEX('Обработка исходного'!H:H,ROW($B$3)+4*(ROW($B227)-ROW($B$3))+2)</f>
        <v>20</v>
      </c>
      <c r="F227" s="32">
        <f>INDEX('Обработка исходного'!I:I,ROW($B$3)+4*(ROW($B227)-ROW($B$3))+2)</f>
        <v>19</v>
      </c>
      <c r="G227" s="32">
        <f>INDEX('Обработка исходного'!J:J,ROW($B$3)+4*(ROW($B227)-ROW($B$3))+2)</f>
        <v>19</v>
      </c>
      <c r="H227" s="32">
        <f>INDEX('Обработка исходного'!K:K,ROW($B$3)+4*(ROW($B227)-ROW($B$3))+2)</f>
        <v>18</v>
      </c>
      <c r="I227" s="32">
        <f>INDEX('Обработка исходного'!L:L,ROW($B$3)+4*(ROW($B227)-ROW($B$3))+2)</f>
        <v>17</v>
      </c>
      <c r="J227" s="32">
        <f>INDEX('Обработка исходного'!M:M,ROW($B$3)+4*(ROW($B227)-ROW($B$3))+2)</f>
        <v>17</v>
      </c>
      <c r="K227" s="32">
        <f>INDEX('Обработка исходного'!N:N,ROW($B$3)+4*(ROW($B227)-ROW($B$3))+2)</f>
        <v>16</v>
      </c>
      <c r="L227" s="32">
        <f>INDEX('Обработка исходного'!O:O,ROW($B$3)+4*(ROW($B227)-ROW($B$3))+2)</f>
        <v>15</v>
      </c>
      <c r="M227" s="32">
        <f>INDEX('Обработка исходного'!P:P,ROW($B$3)+4*(ROW($B227)-ROW($B$3))+2)</f>
        <v>14</v>
      </c>
      <c r="N227" s="32">
        <f>INDEX('Обработка исходного'!Q:Q,ROW($B$3)+4*(ROW($B227)-ROW($B$3))+2)</f>
        <v>14</v>
      </c>
      <c r="O227" s="32" t="str">
        <f>INDEX('Обработка исходного'!R:R,ROW($B$3)+4*(ROW($B227)-ROW($B$3))+2)</f>
        <v>-</v>
      </c>
      <c r="P227" s="33" t="str">
        <f>INDEX('Обработка исходного'!S:S,ROW($B$3)+4*(ROW($B227)-ROW($B$3))+2)</f>
        <v>-</v>
      </c>
    </row>
    <row r="228" spans="1:16" ht="25.5" x14ac:dyDescent="0.25">
      <c r="A228" s="10" t="str">
        <f>INDEX('Обработка исходного'!B:B,ROW($B$3)+4*(ROW($B228)-ROW($B$3)))</f>
        <v>Сталь легированная хромомолибденованадиевая</v>
      </c>
      <c r="B228" s="47" t="str">
        <f>INDEX('Обработка исходного'!D:D,ROW($B$3)+4*(ROW($B228)-ROW($B$3)))</f>
        <v>10Х2М1ФБ</v>
      </c>
      <c r="C228" s="27" t="str">
        <f>IF(ISBLANK(INDEX('Обработка исходного'!E:E,ROW($B$3)+4*(ROW($B228)-ROW($B$3)))),"",INDEX('Обработка исходного'!E:E,ROW($B$3)+4*(ROW($B228)-ROW($B$3))))</f>
        <v>Поковки толщиной от 100 до 400 мм, КП245*</v>
      </c>
      <c r="D228" s="31">
        <f>INDEX('Обработка исходного'!G:G,ROW($B$3)+4*(ROW($B228)-ROW($B$3))+2)</f>
        <v>20</v>
      </c>
      <c r="E228" s="32">
        <f>INDEX('Обработка исходного'!H:H,ROW($B$3)+4*(ROW($B228)-ROW($B$3))+2)</f>
        <v>19</v>
      </c>
      <c r="F228" s="32">
        <f>INDEX('Обработка исходного'!I:I,ROW($B$3)+4*(ROW($B228)-ROW($B$3))+2)</f>
        <v>18</v>
      </c>
      <c r="G228" s="32">
        <f>INDEX('Обработка исходного'!J:J,ROW($B$3)+4*(ROW($B228)-ROW($B$3))+2)</f>
        <v>17</v>
      </c>
      <c r="H228" s="32">
        <f>INDEX('Обработка исходного'!K:K,ROW($B$3)+4*(ROW($B228)-ROW($B$3))+2)</f>
        <v>15</v>
      </c>
      <c r="I228" s="32">
        <f>INDEX('Обработка исходного'!L:L,ROW($B$3)+4*(ROW($B228)-ROW($B$3))+2)</f>
        <v>15</v>
      </c>
      <c r="J228" s="32">
        <f>INDEX('Обработка исходного'!M:M,ROW($B$3)+4*(ROW($B228)-ROW($B$3))+2)</f>
        <v>14</v>
      </c>
      <c r="K228" s="32">
        <f>INDEX('Обработка исходного'!N:N,ROW($B$3)+4*(ROW($B228)-ROW($B$3))+2)</f>
        <v>13</v>
      </c>
      <c r="L228" s="32">
        <f>INDEX('Обработка исходного'!O:O,ROW($B$3)+4*(ROW($B228)-ROW($B$3))+2)</f>
        <v>13</v>
      </c>
      <c r="M228" s="32">
        <f>INDEX('Обработка исходного'!P:P,ROW($B$3)+4*(ROW($B228)-ROW($B$3))+2)</f>
        <v>13</v>
      </c>
      <c r="N228" s="32">
        <f>INDEX('Обработка исходного'!Q:Q,ROW($B$3)+4*(ROW($B228)-ROW($B$3))+2)</f>
        <v>13</v>
      </c>
      <c r="O228" s="32" t="str">
        <f>INDEX('Обработка исходного'!R:R,ROW($B$3)+4*(ROW($B228)-ROW($B$3))+2)</f>
        <v>-</v>
      </c>
      <c r="P228" s="33" t="str">
        <f>INDEX('Обработка исходного'!S:S,ROW($B$3)+4*(ROW($B228)-ROW($B$3))+2)</f>
        <v>-</v>
      </c>
    </row>
    <row r="229" spans="1:16" ht="25.5" x14ac:dyDescent="0.25">
      <c r="A229" s="10" t="str">
        <f>INDEX('Обработка исходного'!B:B,ROW($B$3)+4*(ROW($B229)-ROW($B$3)))</f>
        <v>Сталь легированная хромомолибденованадиевая</v>
      </c>
      <c r="B229" s="47" t="str">
        <f>INDEX('Обработка исходного'!D:D,ROW($B$3)+4*(ROW($B229)-ROW($B$3)))</f>
        <v>10Х2М1ФБ</v>
      </c>
      <c r="C229" s="27" t="str">
        <f>IF(ISBLANK(INDEX('Обработка исходного'!E:E,ROW($B$3)+4*(ROW($B229)-ROW($B$3)))),"",INDEX('Обработка исходного'!E:E,ROW($B$3)+4*(ROW($B229)-ROW($B$3))))</f>
        <v>Листы толщиной до 150 мм, КП195*</v>
      </c>
      <c r="D229" s="31">
        <f>INDEX('Обработка исходного'!G:G,ROW($B$3)+4*(ROW($B229)-ROW($B$3))+2)</f>
        <v>20</v>
      </c>
      <c r="E229" s="32">
        <f>INDEX('Обработка исходного'!H:H,ROW($B$3)+4*(ROW($B229)-ROW($B$3))+2)</f>
        <v>20</v>
      </c>
      <c r="F229" s="32">
        <f>INDEX('Обработка исходного'!I:I,ROW($B$3)+4*(ROW($B229)-ROW($B$3))+2)</f>
        <v>19.5</v>
      </c>
      <c r="G229" s="32">
        <f>INDEX('Обработка исходного'!J:J,ROW($B$3)+4*(ROW($B229)-ROW($B$3))+2)</f>
        <v>19</v>
      </c>
      <c r="H229" s="32">
        <f>INDEX('Обработка исходного'!K:K,ROW($B$3)+4*(ROW($B229)-ROW($B$3))+2)</f>
        <v>18</v>
      </c>
      <c r="I229" s="32">
        <f>INDEX('Обработка исходного'!L:L,ROW($B$3)+4*(ROW($B229)-ROW($B$3))+2)</f>
        <v>18</v>
      </c>
      <c r="J229" s="32">
        <f>INDEX('Обработка исходного'!M:M,ROW($B$3)+4*(ROW($B229)-ROW($B$3))+2)</f>
        <v>17</v>
      </c>
      <c r="K229" s="32">
        <f>INDEX('Обработка исходного'!N:N,ROW($B$3)+4*(ROW($B229)-ROW($B$3))+2)</f>
        <v>17</v>
      </c>
      <c r="L229" s="32">
        <f>INDEX('Обработка исходного'!O:O,ROW($B$3)+4*(ROW($B229)-ROW($B$3))+2)</f>
        <v>16</v>
      </c>
      <c r="M229" s="32">
        <f>INDEX('Обработка исходного'!P:P,ROW($B$3)+4*(ROW($B229)-ROW($B$3))+2)</f>
        <v>16</v>
      </c>
      <c r="N229" s="32">
        <f>INDEX('Обработка исходного'!Q:Q,ROW($B$3)+4*(ROW($B229)-ROW($B$3))+2)</f>
        <v>15</v>
      </c>
      <c r="O229" s="32" t="str">
        <f>INDEX('Обработка исходного'!R:R,ROW($B$3)+4*(ROW($B229)-ROW($B$3))+2)</f>
        <v>-</v>
      </c>
      <c r="P229" s="33" t="str">
        <f>INDEX('Обработка исходного'!S:S,ROW($B$3)+4*(ROW($B229)-ROW($B$3))+2)</f>
        <v>-</v>
      </c>
    </row>
    <row r="230" spans="1:16" ht="25.5" x14ac:dyDescent="0.25">
      <c r="A230" s="10" t="str">
        <f>INDEX('Обработка исходного'!B:B,ROW($B$3)+4*(ROW($B230)-ROW($B$3)))</f>
        <v>Сталь легированная хромомолибденованадиевая</v>
      </c>
      <c r="B230" s="47" t="str">
        <f>INDEX('Обработка исходного'!D:D,ROW($B$3)+4*(ROW($B230)-ROW($B$3)))</f>
        <v>10Х2М1ФБ</v>
      </c>
      <c r="C230" s="27" t="str">
        <f>IF(ISBLANK(INDEX('Обработка исходного'!E:E,ROW($B$3)+4*(ROW($B230)-ROW($B$3)))),"",INDEX('Обработка исходного'!E:E,ROW($B$3)+4*(ROW($B230)-ROW($B$3))))</f>
        <v>Листы толщиной до 150 мм, КП245*</v>
      </c>
      <c r="D230" s="31">
        <f>INDEX('Обработка исходного'!G:G,ROW($B$3)+4*(ROW($B230)-ROW($B$3))+2)</f>
        <v>20</v>
      </c>
      <c r="E230" s="32">
        <f>INDEX('Обработка исходного'!H:H,ROW($B$3)+4*(ROW($B230)-ROW($B$3))+2)</f>
        <v>19.5</v>
      </c>
      <c r="F230" s="32">
        <f>INDEX('Обработка исходного'!I:I,ROW($B$3)+4*(ROW($B230)-ROW($B$3))+2)</f>
        <v>18.7</v>
      </c>
      <c r="G230" s="32">
        <f>INDEX('Обработка исходного'!J:J,ROW($B$3)+4*(ROW($B230)-ROW($B$3))+2)</f>
        <v>18</v>
      </c>
      <c r="H230" s="32">
        <f>INDEX('Обработка исходного'!K:K,ROW($B$3)+4*(ROW($B230)-ROW($B$3))+2)</f>
        <v>17</v>
      </c>
      <c r="I230" s="32">
        <f>INDEX('Обработка исходного'!L:L,ROW($B$3)+4*(ROW($B230)-ROW($B$3))+2)</f>
        <v>16</v>
      </c>
      <c r="J230" s="32">
        <f>INDEX('Обработка исходного'!M:M,ROW($B$3)+4*(ROW($B230)-ROW($B$3))+2)</f>
        <v>15</v>
      </c>
      <c r="K230" s="32">
        <f>INDEX('Обработка исходного'!N:N,ROW($B$3)+4*(ROW($B230)-ROW($B$3))+2)</f>
        <v>15</v>
      </c>
      <c r="L230" s="32">
        <f>INDEX('Обработка исходного'!O:O,ROW($B$3)+4*(ROW($B230)-ROW($B$3))+2)</f>
        <v>14</v>
      </c>
      <c r="M230" s="32">
        <f>INDEX('Обработка исходного'!P:P,ROW($B$3)+4*(ROW($B230)-ROW($B$3))+2)</f>
        <v>13</v>
      </c>
      <c r="N230" s="32">
        <f>INDEX('Обработка исходного'!Q:Q,ROW($B$3)+4*(ROW($B230)-ROW($B$3))+2)</f>
        <v>13</v>
      </c>
      <c r="O230" s="32" t="str">
        <f>INDEX('Обработка исходного'!R:R,ROW($B$3)+4*(ROW($B230)-ROW($B$3))+2)</f>
        <v>-</v>
      </c>
      <c r="P230" s="33" t="str">
        <f>INDEX('Обработка исходного'!S:S,ROW($B$3)+4*(ROW($B230)-ROW($B$3))+2)</f>
        <v>-</v>
      </c>
    </row>
    <row r="231" spans="1:16" ht="25.5" x14ac:dyDescent="0.25">
      <c r="A231" s="10" t="str">
        <f>INDEX('Обработка исходного'!B:B,ROW($B$3)+4*(ROW($B231)-ROW($B$3)))</f>
        <v>Сталь легированная хромомолибденованадиевая</v>
      </c>
      <c r="B231" s="47" t="str">
        <f>INDEX('Обработка исходного'!D:D,ROW($B$3)+4*(ROW($B231)-ROW($B$3)))</f>
        <v>15Х2НМФА</v>
      </c>
      <c r="C231" s="27" t="str">
        <f>IF(ISBLANK(INDEX('Обработка исходного'!E:E,ROW($B$3)+4*(ROW($B231)-ROW($B$3)))),"",INDEX('Обработка исходного'!E:E,ROW($B$3)+4*(ROW($B231)-ROW($B$3))))</f>
        <v>Поковки, листы, штамповки диаметром или толщиной от 400 до 650 мм, КП395**</v>
      </c>
      <c r="D231" s="31">
        <f>INDEX('Обработка исходного'!G:G,ROW($B$3)+4*(ROW($B231)-ROW($B$3))+2)</f>
        <v>15</v>
      </c>
      <c r="E231" s="32">
        <f>INDEX('Обработка исходного'!H:H,ROW($B$3)+4*(ROW($B231)-ROW($B$3))+2)</f>
        <v>14</v>
      </c>
      <c r="F231" s="32">
        <f>INDEX('Обработка исходного'!I:I,ROW($B$3)+4*(ROW($B231)-ROW($B$3))+2)</f>
        <v>14</v>
      </c>
      <c r="G231" s="32">
        <f>INDEX('Обработка исходного'!J:J,ROW($B$3)+4*(ROW($B231)-ROW($B$3))+2)</f>
        <v>14</v>
      </c>
      <c r="H231" s="32">
        <f>INDEX('Обработка исходного'!K:K,ROW($B$3)+4*(ROW($B231)-ROW($B$3))+2)</f>
        <v>13</v>
      </c>
      <c r="I231" s="32">
        <f>INDEX('Обработка исходного'!L:L,ROW($B$3)+4*(ROW($B231)-ROW($B$3))+2)</f>
        <v>13</v>
      </c>
      <c r="J231" s="32">
        <f>INDEX('Обработка исходного'!M:M,ROW($B$3)+4*(ROW($B231)-ROW($B$3))+2)</f>
        <v>13</v>
      </c>
      <c r="K231" s="32">
        <f>INDEX('Обработка исходного'!N:N,ROW($B$3)+4*(ROW($B231)-ROW($B$3))+2)</f>
        <v>12</v>
      </c>
      <c r="L231" s="32" t="str">
        <f>INDEX('Обработка исходного'!O:O,ROW($B$3)+4*(ROW($B231)-ROW($B$3))+2)</f>
        <v>-</v>
      </c>
      <c r="M231" s="32" t="str">
        <f>INDEX('Обработка исходного'!P:P,ROW($B$3)+4*(ROW($B231)-ROW($B$3))+2)</f>
        <v>-</v>
      </c>
      <c r="N231" s="32" t="str">
        <f>INDEX('Обработка исходного'!Q:Q,ROW($B$3)+4*(ROW($B231)-ROW($B$3))+2)</f>
        <v>-</v>
      </c>
      <c r="O231" s="32" t="str">
        <f>INDEX('Обработка исходного'!R:R,ROW($B$3)+4*(ROW($B231)-ROW($B$3))+2)</f>
        <v>-</v>
      </c>
      <c r="P231" s="33" t="str">
        <f>INDEX('Обработка исходного'!S:S,ROW($B$3)+4*(ROW($B231)-ROW($B$3))+2)</f>
        <v>-</v>
      </c>
    </row>
    <row r="232" spans="1:16" ht="25.5" x14ac:dyDescent="0.25">
      <c r="A232" s="10" t="str">
        <f>INDEX('Обработка исходного'!B:B,ROW($B$3)+4*(ROW($B232)-ROW($B$3)))</f>
        <v>Сталь легированная хромомолибденованадиевая</v>
      </c>
      <c r="B232" s="47" t="str">
        <f>INDEX('Обработка исходного'!D:D,ROW($B$3)+4*(ROW($B232)-ROW($B$3)))</f>
        <v>15Х2НМФА</v>
      </c>
      <c r="C232" s="27" t="str">
        <f>IF(ISBLANK(INDEX('Обработка исходного'!E:E,ROW($B$3)+4*(ROW($B232)-ROW($B$3)))),"",INDEX('Обработка исходного'!E:E,ROW($B$3)+4*(ROW($B232)-ROW($B$3))))</f>
        <v>Поковки, листы, штамповки диаметром или толщиной от 160 до 400 мм, КП490*</v>
      </c>
      <c r="D232" s="31">
        <f>INDEX('Обработка исходного'!G:G,ROW($B$3)+4*(ROW($B232)-ROW($B$3))+2)</f>
        <v>15</v>
      </c>
      <c r="E232" s="32">
        <f>INDEX('Обработка исходного'!H:H,ROW($B$3)+4*(ROW($B232)-ROW($B$3))+2)</f>
        <v>15</v>
      </c>
      <c r="F232" s="32">
        <f>INDEX('Обработка исходного'!I:I,ROW($B$3)+4*(ROW($B232)-ROW($B$3))+2)</f>
        <v>15</v>
      </c>
      <c r="G232" s="32">
        <f>INDEX('Обработка исходного'!J:J,ROW($B$3)+4*(ROW($B232)-ROW($B$3))+2)</f>
        <v>14</v>
      </c>
      <c r="H232" s="32">
        <f>INDEX('Обработка исходного'!K:K,ROW($B$3)+4*(ROW($B232)-ROW($B$3))+2)</f>
        <v>14</v>
      </c>
      <c r="I232" s="32">
        <f>INDEX('Обработка исходного'!L:L,ROW($B$3)+4*(ROW($B232)-ROW($B$3))+2)</f>
        <v>14</v>
      </c>
      <c r="J232" s="32">
        <f>INDEX('Обработка исходного'!M:M,ROW($B$3)+4*(ROW($B232)-ROW($B$3))+2)</f>
        <v>14</v>
      </c>
      <c r="K232" s="32">
        <f>INDEX('Обработка исходного'!N:N,ROW($B$3)+4*(ROW($B232)-ROW($B$3))+2)</f>
        <v>14</v>
      </c>
      <c r="L232" s="32" t="str">
        <f>INDEX('Обработка исходного'!O:O,ROW($B$3)+4*(ROW($B232)-ROW($B$3))+2)</f>
        <v>-</v>
      </c>
      <c r="M232" s="32" t="str">
        <f>INDEX('Обработка исходного'!P:P,ROW($B$3)+4*(ROW($B232)-ROW($B$3))+2)</f>
        <v>-</v>
      </c>
      <c r="N232" s="32" t="str">
        <f>INDEX('Обработка исходного'!Q:Q,ROW($B$3)+4*(ROW($B232)-ROW($B$3))+2)</f>
        <v>-</v>
      </c>
      <c r="O232" s="32" t="str">
        <f>INDEX('Обработка исходного'!R:R,ROW($B$3)+4*(ROW($B232)-ROW($B$3))+2)</f>
        <v>-</v>
      </c>
      <c r="P232" s="33" t="str">
        <f>INDEX('Обработка исходного'!S:S,ROW($B$3)+4*(ROW($B232)-ROW($B$3))+2)</f>
        <v>-</v>
      </c>
    </row>
    <row r="233" spans="1:16" ht="25.5" x14ac:dyDescent="0.25">
      <c r="A233" s="10" t="str">
        <f>INDEX('Обработка исходного'!B:B,ROW($B$3)+4*(ROW($B233)-ROW($B$3)))</f>
        <v>Сталь легированная хромомолибденованадиевая</v>
      </c>
      <c r="B233" s="47" t="str">
        <f>INDEX('Обработка исходного'!D:D,ROW($B$3)+4*(ROW($B233)-ROW($B$3)))</f>
        <v>15Х2НМФА</v>
      </c>
      <c r="C233" s="27" t="str">
        <f>IF(ISBLANK(INDEX('Обработка исходного'!E:E,ROW($B$3)+4*(ROW($B233)-ROW($B$3)))),"",INDEX('Обработка исходного'!E:E,ROW($B$3)+4*(ROW($B233)-ROW($B$3))))</f>
        <v>Поковки, листы штамповки диаметром или толщиной от 400 до 650 мм, КП295*</v>
      </c>
      <c r="D233" s="31">
        <f>INDEX('Обработка исходного'!G:G,ROW($B$3)+4*(ROW($B233)-ROW($B$3))+2)</f>
        <v>14</v>
      </c>
      <c r="E233" s="32">
        <f>INDEX('Обработка исходного'!H:H,ROW($B$3)+4*(ROW($B233)-ROW($B$3))+2)</f>
        <v>14</v>
      </c>
      <c r="F233" s="32">
        <f>INDEX('Обработка исходного'!I:I,ROW($B$3)+4*(ROW($B233)-ROW($B$3))+2)</f>
        <v>14</v>
      </c>
      <c r="G233" s="32">
        <f>INDEX('Обработка исходного'!J:J,ROW($B$3)+4*(ROW($B233)-ROW($B$3))+2)</f>
        <v>14</v>
      </c>
      <c r="H233" s="32">
        <f>INDEX('Обработка исходного'!K:K,ROW($B$3)+4*(ROW($B233)-ROW($B$3))+2)</f>
        <v>14</v>
      </c>
      <c r="I233" s="32">
        <f>INDEX('Обработка исходного'!L:L,ROW($B$3)+4*(ROW($B233)-ROW($B$3))+2)</f>
        <v>13</v>
      </c>
      <c r="J233" s="32">
        <f>INDEX('Обработка исходного'!M:M,ROW($B$3)+4*(ROW($B233)-ROW($B$3))+2)</f>
        <v>13</v>
      </c>
      <c r="K233" s="32">
        <f>INDEX('Обработка исходного'!N:N,ROW($B$3)+4*(ROW($B233)-ROW($B$3))+2)</f>
        <v>13</v>
      </c>
      <c r="L233" s="32" t="str">
        <f>INDEX('Обработка исходного'!O:O,ROW($B$3)+4*(ROW($B233)-ROW($B$3))+2)</f>
        <v>-</v>
      </c>
      <c r="M233" s="32" t="str">
        <f>INDEX('Обработка исходного'!P:P,ROW($B$3)+4*(ROW($B233)-ROW($B$3))+2)</f>
        <v>-</v>
      </c>
      <c r="N233" s="32" t="str">
        <f>INDEX('Обработка исходного'!Q:Q,ROW($B$3)+4*(ROW($B233)-ROW($B$3))+2)</f>
        <v>-</v>
      </c>
      <c r="O233" s="32" t="str">
        <f>INDEX('Обработка исходного'!R:R,ROW($B$3)+4*(ROW($B233)-ROW($B$3))+2)</f>
        <v>-</v>
      </c>
      <c r="P233" s="33" t="str">
        <f>INDEX('Обработка исходного'!S:S,ROW($B$3)+4*(ROW($B233)-ROW($B$3))+2)</f>
        <v>-</v>
      </c>
    </row>
    <row r="234" spans="1:16" ht="25.5" x14ac:dyDescent="0.25">
      <c r="A234" s="10" t="str">
        <f>INDEX('Обработка исходного'!B:B,ROW($B$3)+4*(ROW($B234)-ROW($B$3)))</f>
        <v>Сталь легированная хромомолибденованадиевая</v>
      </c>
      <c r="B234" s="47" t="str">
        <f>INDEX('Обработка исходного'!D:D,ROW($B$3)+4*(ROW($B234)-ROW($B$3)))</f>
        <v>15Х2НМФА</v>
      </c>
      <c r="C234" s="27" t="str">
        <f>IF(ISBLANK(INDEX('Обработка исходного'!E:E,ROW($B$3)+4*(ROW($B234)-ROW($B$3)))),"",INDEX('Обработка исходного'!E:E,ROW($B$3)+4*(ROW($B234)-ROW($B$3))))</f>
        <v>Поковки, листы штамповки диаметром или толщиной от 160 до 400 мм, КП395**</v>
      </c>
      <c r="D234" s="31">
        <f>INDEX('Обработка исходного'!G:G,ROW($B$3)+4*(ROW($B234)-ROW($B$3))+2)</f>
        <v>14</v>
      </c>
      <c r="E234" s="32">
        <f>INDEX('Обработка исходного'!H:H,ROW($B$3)+4*(ROW($B234)-ROW($B$3))+2)</f>
        <v>14</v>
      </c>
      <c r="F234" s="32">
        <f>INDEX('Обработка исходного'!I:I,ROW($B$3)+4*(ROW($B234)-ROW($B$3))+2)</f>
        <v>14</v>
      </c>
      <c r="G234" s="32">
        <f>INDEX('Обработка исходного'!J:J,ROW($B$3)+4*(ROW($B234)-ROW($B$3))+2)</f>
        <v>14</v>
      </c>
      <c r="H234" s="32">
        <f>INDEX('Обработка исходного'!K:K,ROW($B$3)+4*(ROW($B234)-ROW($B$3))+2)</f>
        <v>14</v>
      </c>
      <c r="I234" s="32">
        <f>INDEX('Обработка исходного'!L:L,ROW($B$3)+4*(ROW($B234)-ROW($B$3))+2)</f>
        <v>13</v>
      </c>
      <c r="J234" s="32">
        <f>INDEX('Обработка исходного'!M:M,ROW($B$3)+4*(ROW($B234)-ROW($B$3))+2)</f>
        <v>13</v>
      </c>
      <c r="K234" s="32">
        <f>INDEX('Обработка исходного'!N:N,ROW($B$3)+4*(ROW($B234)-ROW($B$3))+2)</f>
        <v>14</v>
      </c>
      <c r="L234" s="32" t="str">
        <f>INDEX('Обработка исходного'!O:O,ROW($B$3)+4*(ROW($B234)-ROW($B$3))+2)</f>
        <v>-</v>
      </c>
      <c r="M234" s="32" t="str">
        <f>INDEX('Обработка исходного'!P:P,ROW($B$3)+4*(ROW($B234)-ROW($B$3))+2)</f>
        <v>-</v>
      </c>
      <c r="N234" s="32" t="str">
        <f>INDEX('Обработка исходного'!Q:Q,ROW($B$3)+4*(ROW($B234)-ROW($B$3))+2)</f>
        <v>-</v>
      </c>
      <c r="O234" s="32" t="str">
        <f>INDEX('Обработка исходного'!R:R,ROW($B$3)+4*(ROW($B234)-ROW($B$3))+2)</f>
        <v>-</v>
      </c>
      <c r="P234" s="33" t="str">
        <f>INDEX('Обработка исходного'!S:S,ROW($B$3)+4*(ROW($B234)-ROW($B$3))+2)</f>
        <v>-</v>
      </c>
    </row>
    <row r="235" spans="1:16" ht="25.5" x14ac:dyDescent="0.25">
      <c r="A235" s="10" t="str">
        <f>INDEX('Обработка исходного'!B:B,ROW($B$3)+4*(ROW($B235)-ROW($B$3)))</f>
        <v>Сталь легированная хромомолибденованадиевая</v>
      </c>
      <c r="B235" s="47" t="str">
        <f>INDEX('Обработка исходного'!D:D,ROW($B$3)+4*(ROW($B235)-ROW($B$3)))</f>
        <v>15ХНМФА-А</v>
      </c>
      <c r="C235" s="27" t="str">
        <f>IF(ISBLANK(INDEX('Обработка исходного'!E:E,ROW($B$3)+4*(ROW($B235)-ROW($B$3)))),"",INDEX('Обработка исходного'!E:E,ROW($B$3)+4*(ROW($B235)-ROW($B$3))))</f>
        <v>Поковки, листы, штамповки диаметром или толщиной от 400 до 650 мм, КП395**</v>
      </c>
      <c r="D235" s="31">
        <f>INDEX('Обработка исходного'!G:G,ROW($B$3)+4*(ROW($B235)-ROW($B$3))+2)</f>
        <v>15</v>
      </c>
      <c r="E235" s="32">
        <f>INDEX('Обработка исходного'!H:H,ROW($B$3)+4*(ROW($B235)-ROW($B$3))+2)</f>
        <v>14</v>
      </c>
      <c r="F235" s="32">
        <f>INDEX('Обработка исходного'!I:I,ROW($B$3)+4*(ROW($B235)-ROW($B$3))+2)</f>
        <v>14</v>
      </c>
      <c r="G235" s="32">
        <f>INDEX('Обработка исходного'!J:J,ROW($B$3)+4*(ROW($B235)-ROW($B$3))+2)</f>
        <v>14</v>
      </c>
      <c r="H235" s="32">
        <f>INDEX('Обработка исходного'!K:K,ROW($B$3)+4*(ROW($B235)-ROW($B$3))+2)</f>
        <v>13</v>
      </c>
      <c r="I235" s="32">
        <f>INDEX('Обработка исходного'!L:L,ROW($B$3)+4*(ROW($B235)-ROW($B$3))+2)</f>
        <v>13</v>
      </c>
      <c r="J235" s="32">
        <f>INDEX('Обработка исходного'!M:M,ROW($B$3)+4*(ROW($B235)-ROW($B$3))+2)</f>
        <v>13</v>
      </c>
      <c r="K235" s="32">
        <f>INDEX('Обработка исходного'!N:N,ROW($B$3)+4*(ROW($B235)-ROW($B$3))+2)</f>
        <v>12</v>
      </c>
      <c r="L235" s="32" t="str">
        <f>INDEX('Обработка исходного'!O:O,ROW($B$3)+4*(ROW($B235)-ROW($B$3))+2)</f>
        <v>-</v>
      </c>
      <c r="M235" s="32" t="str">
        <f>INDEX('Обработка исходного'!P:P,ROW($B$3)+4*(ROW($B235)-ROW($B$3))+2)</f>
        <v>-</v>
      </c>
      <c r="N235" s="32" t="str">
        <f>INDEX('Обработка исходного'!Q:Q,ROW($B$3)+4*(ROW($B235)-ROW($B$3))+2)</f>
        <v>-</v>
      </c>
      <c r="O235" s="32" t="str">
        <f>INDEX('Обработка исходного'!R:R,ROW($B$3)+4*(ROW($B235)-ROW($B$3))+2)</f>
        <v>-</v>
      </c>
      <c r="P235" s="33" t="str">
        <f>INDEX('Обработка исходного'!S:S,ROW($B$3)+4*(ROW($B235)-ROW($B$3))+2)</f>
        <v>-</v>
      </c>
    </row>
    <row r="236" spans="1:16" ht="25.5" x14ac:dyDescent="0.25">
      <c r="A236" s="10" t="str">
        <f>INDEX('Обработка исходного'!B:B,ROW($B$3)+4*(ROW($B236)-ROW($B$3)))</f>
        <v>Сталь легированная хромомолибденованадиевая</v>
      </c>
      <c r="B236" s="47" t="str">
        <f>INDEX('Обработка исходного'!D:D,ROW($B$3)+4*(ROW($B236)-ROW($B$3)))</f>
        <v>15ХНМФА-А</v>
      </c>
      <c r="C236" s="27" t="str">
        <f>IF(ISBLANK(INDEX('Обработка исходного'!E:E,ROW($B$3)+4*(ROW($B236)-ROW($B$3)))),"",INDEX('Обработка исходного'!E:E,ROW($B$3)+4*(ROW($B236)-ROW($B$3))))</f>
        <v>Поковки, листы, штамповки диаметром или толщиной от 160 до 400 мм, КП490*</v>
      </c>
      <c r="D236" s="31">
        <f>INDEX('Обработка исходного'!G:G,ROW($B$3)+4*(ROW($B236)-ROW($B$3))+2)</f>
        <v>15</v>
      </c>
      <c r="E236" s="32">
        <f>INDEX('Обработка исходного'!H:H,ROW($B$3)+4*(ROW($B236)-ROW($B$3))+2)</f>
        <v>15</v>
      </c>
      <c r="F236" s="32">
        <f>INDEX('Обработка исходного'!I:I,ROW($B$3)+4*(ROW($B236)-ROW($B$3))+2)</f>
        <v>15</v>
      </c>
      <c r="G236" s="32">
        <f>INDEX('Обработка исходного'!J:J,ROW($B$3)+4*(ROW($B236)-ROW($B$3))+2)</f>
        <v>14</v>
      </c>
      <c r="H236" s="32">
        <f>INDEX('Обработка исходного'!K:K,ROW($B$3)+4*(ROW($B236)-ROW($B$3))+2)</f>
        <v>14</v>
      </c>
      <c r="I236" s="32">
        <f>INDEX('Обработка исходного'!L:L,ROW($B$3)+4*(ROW($B236)-ROW($B$3))+2)</f>
        <v>14</v>
      </c>
      <c r="J236" s="32">
        <f>INDEX('Обработка исходного'!M:M,ROW($B$3)+4*(ROW($B236)-ROW($B$3))+2)</f>
        <v>14</v>
      </c>
      <c r="K236" s="32">
        <f>INDEX('Обработка исходного'!N:N,ROW($B$3)+4*(ROW($B236)-ROW($B$3))+2)</f>
        <v>14</v>
      </c>
      <c r="L236" s="32" t="str">
        <f>INDEX('Обработка исходного'!O:O,ROW($B$3)+4*(ROW($B236)-ROW($B$3))+2)</f>
        <v>-</v>
      </c>
      <c r="M236" s="32" t="str">
        <f>INDEX('Обработка исходного'!P:P,ROW($B$3)+4*(ROW($B236)-ROW($B$3))+2)</f>
        <v>-</v>
      </c>
      <c r="N236" s="32" t="str">
        <f>INDEX('Обработка исходного'!Q:Q,ROW($B$3)+4*(ROW($B236)-ROW($B$3))+2)</f>
        <v>-</v>
      </c>
      <c r="O236" s="32" t="str">
        <f>INDEX('Обработка исходного'!R:R,ROW($B$3)+4*(ROW($B236)-ROW($B$3))+2)</f>
        <v>-</v>
      </c>
      <c r="P236" s="33" t="str">
        <f>INDEX('Обработка исходного'!S:S,ROW($B$3)+4*(ROW($B236)-ROW($B$3))+2)</f>
        <v>-</v>
      </c>
    </row>
    <row r="237" spans="1:16" ht="25.5" x14ac:dyDescent="0.25">
      <c r="A237" s="10" t="str">
        <f>INDEX('Обработка исходного'!B:B,ROW($B$3)+4*(ROW($B237)-ROW($B$3)))</f>
        <v>Сталь легированная хромомолибденованадиевая</v>
      </c>
      <c r="B237" s="47" t="str">
        <f>INDEX('Обработка исходного'!D:D,ROW($B$3)+4*(ROW($B237)-ROW($B$3)))</f>
        <v>15ХНМФА-А</v>
      </c>
      <c r="C237" s="27" t="str">
        <f>IF(ISBLANK(INDEX('Обработка исходного'!E:E,ROW($B$3)+4*(ROW($B237)-ROW($B$3)))),"",INDEX('Обработка исходного'!E:E,ROW($B$3)+4*(ROW($B237)-ROW($B$3))))</f>
        <v>Поковки, листы штамповки диаметром или толщиной от 400 до 650 мм, КП295*</v>
      </c>
      <c r="D237" s="31">
        <f>INDEX('Обработка исходного'!G:G,ROW($B$3)+4*(ROW($B237)-ROW($B$3))+2)</f>
        <v>14</v>
      </c>
      <c r="E237" s="32">
        <f>INDEX('Обработка исходного'!H:H,ROW($B$3)+4*(ROW($B237)-ROW($B$3))+2)</f>
        <v>14</v>
      </c>
      <c r="F237" s="32">
        <f>INDEX('Обработка исходного'!I:I,ROW($B$3)+4*(ROW($B237)-ROW($B$3))+2)</f>
        <v>14</v>
      </c>
      <c r="G237" s="32">
        <f>INDEX('Обработка исходного'!J:J,ROW($B$3)+4*(ROW($B237)-ROW($B$3))+2)</f>
        <v>14</v>
      </c>
      <c r="H237" s="32">
        <f>INDEX('Обработка исходного'!K:K,ROW($B$3)+4*(ROW($B237)-ROW($B$3))+2)</f>
        <v>14</v>
      </c>
      <c r="I237" s="32">
        <f>INDEX('Обработка исходного'!L:L,ROW($B$3)+4*(ROW($B237)-ROW($B$3))+2)</f>
        <v>13</v>
      </c>
      <c r="J237" s="32">
        <f>INDEX('Обработка исходного'!M:M,ROW($B$3)+4*(ROW($B237)-ROW($B$3))+2)</f>
        <v>13</v>
      </c>
      <c r="K237" s="32">
        <f>INDEX('Обработка исходного'!N:N,ROW($B$3)+4*(ROW($B237)-ROW($B$3))+2)</f>
        <v>13</v>
      </c>
      <c r="L237" s="32" t="str">
        <f>INDEX('Обработка исходного'!O:O,ROW($B$3)+4*(ROW($B237)-ROW($B$3))+2)</f>
        <v>-</v>
      </c>
      <c r="M237" s="32" t="str">
        <f>INDEX('Обработка исходного'!P:P,ROW($B$3)+4*(ROW($B237)-ROW($B$3))+2)</f>
        <v>-</v>
      </c>
      <c r="N237" s="32" t="str">
        <f>INDEX('Обработка исходного'!Q:Q,ROW($B$3)+4*(ROW($B237)-ROW($B$3))+2)</f>
        <v>-</v>
      </c>
      <c r="O237" s="32" t="str">
        <f>INDEX('Обработка исходного'!R:R,ROW($B$3)+4*(ROW($B237)-ROW($B$3))+2)</f>
        <v>-</v>
      </c>
      <c r="P237" s="33" t="str">
        <f>INDEX('Обработка исходного'!S:S,ROW($B$3)+4*(ROW($B237)-ROW($B$3))+2)</f>
        <v>-</v>
      </c>
    </row>
    <row r="238" spans="1:16" ht="25.5" x14ac:dyDescent="0.25">
      <c r="A238" s="10" t="str">
        <f>INDEX('Обработка исходного'!B:B,ROW($B$3)+4*(ROW($B238)-ROW($B$3)))</f>
        <v>Сталь легированная хромомолибденованадиевая</v>
      </c>
      <c r="B238" s="47" t="str">
        <f>INDEX('Обработка исходного'!D:D,ROW($B$3)+4*(ROW($B238)-ROW($B$3)))</f>
        <v>15ХНМФА-А</v>
      </c>
      <c r="C238" s="27" t="str">
        <f>IF(ISBLANK(INDEX('Обработка исходного'!E:E,ROW($B$3)+4*(ROW($B238)-ROW($B$3)))),"",INDEX('Обработка исходного'!E:E,ROW($B$3)+4*(ROW($B238)-ROW($B$3))))</f>
        <v>Поковки, листы штамповки диаметром или толщиной от 160 до 400 мм, КП395**</v>
      </c>
      <c r="D238" s="31">
        <f>INDEX('Обработка исходного'!G:G,ROW($B$3)+4*(ROW($B238)-ROW($B$3))+2)</f>
        <v>14</v>
      </c>
      <c r="E238" s="32">
        <f>INDEX('Обработка исходного'!H:H,ROW($B$3)+4*(ROW($B238)-ROW($B$3))+2)</f>
        <v>14</v>
      </c>
      <c r="F238" s="32">
        <f>INDEX('Обработка исходного'!I:I,ROW($B$3)+4*(ROW($B238)-ROW($B$3))+2)</f>
        <v>14</v>
      </c>
      <c r="G238" s="32">
        <f>INDEX('Обработка исходного'!J:J,ROW($B$3)+4*(ROW($B238)-ROW($B$3))+2)</f>
        <v>14</v>
      </c>
      <c r="H238" s="32">
        <f>INDEX('Обработка исходного'!K:K,ROW($B$3)+4*(ROW($B238)-ROW($B$3))+2)</f>
        <v>14</v>
      </c>
      <c r="I238" s="32">
        <f>INDEX('Обработка исходного'!L:L,ROW($B$3)+4*(ROW($B238)-ROW($B$3))+2)</f>
        <v>13</v>
      </c>
      <c r="J238" s="32">
        <f>INDEX('Обработка исходного'!M:M,ROW($B$3)+4*(ROW($B238)-ROW($B$3))+2)</f>
        <v>13</v>
      </c>
      <c r="K238" s="32">
        <f>INDEX('Обработка исходного'!N:N,ROW($B$3)+4*(ROW($B238)-ROW($B$3))+2)</f>
        <v>14</v>
      </c>
      <c r="L238" s="32" t="str">
        <f>INDEX('Обработка исходного'!O:O,ROW($B$3)+4*(ROW($B238)-ROW($B$3))+2)</f>
        <v>-</v>
      </c>
      <c r="M238" s="32" t="str">
        <f>INDEX('Обработка исходного'!P:P,ROW($B$3)+4*(ROW($B238)-ROW($B$3))+2)</f>
        <v>-</v>
      </c>
      <c r="N238" s="32" t="str">
        <f>INDEX('Обработка исходного'!Q:Q,ROW($B$3)+4*(ROW($B238)-ROW($B$3))+2)</f>
        <v>-</v>
      </c>
      <c r="O238" s="32" t="str">
        <f>INDEX('Обработка исходного'!R:R,ROW($B$3)+4*(ROW($B238)-ROW($B$3))+2)</f>
        <v>-</v>
      </c>
      <c r="P238" s="33" t="str">
        <f>INDEX('Обработка исходного'!S:S,ROW($B$3)+4*(ROW($B238)-ROW($B$3))+2)</f>
        <v>-</v>
      </c>
    </row>
    <row r="239" spans="1:16" ht="25.5" x14ac:dyDescent="0.25">
      <c r="A239" s="10" t="str">
        <f>INDEX('Обработка исходного'!B:B,ROW($B$3)+4*(ROW($B239)-ROW($B$3)))</f>
        <v>Сталь легированная хромомолибденованадиевая</v>
      </c>
      <c r="B239" s="47" t="str">
        <f>INDEX('Обработка исходного'!D:D,ROW($B$3)+4*(ROW($B239)-ROW($B$3)))</f>
        <v>15Х3НМФА</v>
      </c>
      <c r="C239" s="27" t="str">
        <f>IF(ISBLANK(INDEX('Обработка исходного'!E:E,ROW($B$3)+4*(ROW($B239)-ROW($B$3)))),"",INDEX('Обработка исходного'!E:E,ROW($B$3)+4*(ROW($B239)-ROW($B$3))))</f>
        <v>Листы, поковки толщиной до 450 мм</v>
      </c>
      <c r="D239" s="31">
        <f>INDEX('Обработка исходного'!G:G,ROW($B$3)+4*(ROW($B239)-ROW($B$3))+2)</f>
        <v>14</v>
      </c>
      <c r="E239" s="32">
        <f>INDEX('Обработка исходного'!H:H,ROW($B$3)+4*(ROW($B239)-ROW($B$3))+2)</f>
        <v>14</v>
      </c>
      <c r="F239" s="32">
        <f>INDEX('Обработка исходного'!I:I,ROW($B$3)+4*(ROW($B239)-ROW($B$3))+2)</f>
        <v>14</v>
      </c>
      <c r="G239" s="32">
        <f>INDEX('Обработка исходного'!J:J,ROW($B$3)+4*(ROW($B239)-ROW($B$3))+2)</f>
        <v>14</v>
      </c>
      <c r="H239" s="32">
        <f>INDEX('Обработка исходного'!K:K,ROW($B$3)+4*(ROW($B239)-ROW($B$3))+2)</f>
        <v>14</v>
      </c>
      <c r="I239" s="32">
        <f>INDEX('Обработка исходного'!L:L,ROW($B$3)+4*(ROW($B239)-ROW($B$3))+2)</f>
        <v>14</v>
      </c>
      <c r="J239" s="32">
        <f>INDEX('Обработка исходного'!M:M,ROW($B$3)+4*(ROW($B239)-ROW($B$3))+2)</f>
        <v>14</v>
      </c>
      <c r="K239" s="32">
        <f>INDEX('Обработка исходного'!N:N,ROW($B$3)+4*(ROW($B239)-ROW($B$3))+2)</f>
        <v>14</v>
      </c>
      <c r="L239" s="32" t="str">
        <f>INDEX('Обработка исходного'!O:O,ROW($B$3)+4*(ROW($B239)-ROW($B$3))+2)</f>
        <v>-</v>
      </c>
      <c r="M239" s="32" t="str">
        <f>INDEX('Обработка исходного'!P:P,ROW($B$3)+4*(ROW($B239)-ROW($B$3))+2)</f>
        <v>-</v>
      </c>
      <c r="N239" s="32" t="str">
        <f>INDEX('Обработка исходного'!Q:Q,ROW($B$3)+4*(ROW($B239)-ROW($B$3))+2)</f>
        <v>-</v>
      </c>
      <c r="O239" s="32" t="str">
        <f>INDEX('Обработка исходного'!R:R,ROW($B$3)+4*(ROW($B239)-ROW($B$3))+2)</f>
        <v>-</v>
      </c>
      <c r="P239" s="33" t="str">
        <f>INDEX('Обработка исходного'!S:S,ROW($B$3)+4*(ROW($B239)-ROW($B$3))+2)</f>
        <v>-</v>
      </c>
    </row>
    <row r="240" spans="1:16" ht="25.5" x14ac:dyDescent="0.25">
      <c r="A240" s="10" t="str">
        <f>INDEX('Обработка исходного'!B:B,ROW($B$3)+4*(ROW($B240)-ROW($B$3)))</f>
        <v>Сталь легированная хромомолибденованадиевая</v>
      </c>
      <c r="B240" s="47" t="str">
        <f>INDEX('Обработка исходного'!D:D,ROW($B$3)+4*(ROW($B240)-ROW($B$3)))</f>
        <v>15Х3НМФА-А</v>
      </c>
      <c r="C240" s="27" t="str">
        <f>IF(ISBLANK(INDEX('Обработка исходного'!E:E,ROW($B$3)+4*(ROW($B240)-ROW($B$3)))),"",INDEX('Обработка исходного'!E:E,ROW($B$3)+4*(ROW($B240)-ROW($B$3))))</f>
        <v>Листы, поковки толщиной до 450 мм</v>
      </c>
      <c r="D240" s="31">
        <f>INDEX('Обработка исходного'!G:G,ROW($B$3)+4*(ROW($B240)-ROW($B$3))+2)</f>
        <v>14</v>
      </c>
      <c r="E240" s="32">
        <f>INDEX('Обработка исходного'!H:H,ROW($B$3)+4*(ROW($B240)-ROW($B$3))+2)</f>
        <v>14</v>
      </c>
      <c r="F240" s="32">
        <f>INDEX('Обработка исходного'!I:I,ROW($B$3)+4*(ROW($B240)-ROW($B$3))+2)</f>
        <v>14</v>
      </c>
      <c r="G240" s="32">
        <f>INDEX('Обработка исходного'!J:J,ROW($B$3)+4*(ROW($B240)-ROW($B$3))+2)</f>
        <v>14</v>
      </c>
      <c r="H240" s="32">
        <f>INDEX('Обработка исходного'!K:K,ROW($B$3)+4*(ROW($B240)-ROW($B$3))+2)</f>
        <v>14</v>
      </c>
      <c r="I240" s="32">
        <f>INDEX('Обработка исходного'!L:L,ROW($B$3)+4*(ROW($B240)-ROW($B$3))+2)</f>
        <v>14</v>
      </c>
      <c r="J240" s="32">
        <f>INDEX('Обработка исходного'!M:M,ROW($B$3)+4*(ROW($B240)-ROW($B$3))+2)</f>
        <v>14</v>
      </c>
      <c r="K240" s="32">
        <f>INDEX('Обработка исходного'!N:N,ROW($B$3)+4*(ROW($B240)-ROW($B$3))+2)</f>
        <v>14</v>
      </c>
      <c r="L240" s="32" t="str">
        <f>INDEX('Обработка исходного'!O:O,ROW($B$3)+4*(ROW($B240)-ROW($B$3))+2)</f>
        <v>-</v>
      </c>
      <c r="M240" s="32" t="str">
        <f>INDEX('Обработка исходного'!P:P,ROW($B$3)+4*(ROW($B240)-ROW($B$3))+2)</f>
        <v>-</v>
      </c>
      <c r="N240" s="32" t="str">
        <f>INDEX('Обработка исходного'!Q:Q,ROW($B$3)+4*(ROW($B240)-ROW($B$3))+2)</f>
        <v>-</v>
      </c>
      <c r="O240" s="32" t="str">
        <f>INDEX('Обработка исходного'!R:R,ROW($B$3)+4*(ROW($B240)-ROW($B$3))+2)</f>
        <v>-</v>
      </c>
      <c r="P240" s="33" t="str">
        <f>INDEX('Обработка исходного'!S:S,ROW($B$3)+4*(ROW($B240)-ROW($B$3))+2)</f>
        <v>-</v>
      </c>
    </row>
    <row r="241" spans="1:16" ht="25.5" x14ac:dyDescent="0.25">
      <c r="A241" s="10" t="str">
        <f>INDEX('Обработка исходного'!B:B,ROW($B$3)+4*(ROW($B241)-ROW($B$3)))</f>
        <v>Сталь легированная хромомолибденованадиевая</v>
      </c>
      <c r="B241" s="47" t="str">
        <f>INDEX('Обработка исходного'!D:D,ROW($B$3)+4*(ROW($B241)-ROW($B$3)))</f>
        <v>36Х2Н2МФА</v>
      </c>
      <c r="C241" s="27" t="str">
        <f>IF(ISBLANK(INDEX('Обработка исходного'!E:E,ROW($B$3)+4*(ROW($B241)-ROW($B$3)))),"",INDEX('Обработка исходного'!E:E,ROW($B$3)+4*(ROW($B241)-ROW($B$3))))</f>
        <v>Заготовки крепежных деталей толщиной до 200 мм, КП395*</v>
      </c>
      <c r="D241" s="31">
        <f>INDEX('Обработка исходного'!G:G,ROW($B$3)+4*(ROW($B241)-ROW($B$3))+2)</f>
        <v>15</v>
      </c>
      <c r="E241" s="32">
        <f>INDEX('Обработка исходного'!H:H,ROW($B$3)+4*(ROW($B241)-ROW($B$3))+2)</f>
        <v>15</v>
      </c>
      <c r="F241" s="32">
        <f>INDEX('Обработка исходного'!I:I,ROW($B$3)+4*(ROW($B241)-ROW($B$3))+2)</f>
        <v>15</v>
      </c>
      <c r="G241" s="32">
        <f>INDEX('Обработка исходного'!J:J,ROW($B$3)+4*(ROW($B241)-ROW($B$3))+2)</f>
        <v>15</v>
      </c>
      <c r="H241" s="32">
        <f>INDEX('Обработка исходного'!K:K,ROW($B$3)+4*(ROW($B241)-ROW($B$3))+2)</f>
        <v>15</v>
      </c>
      <c r="I241" s="32">
        <f>INDEX('Обработка исходного'!L:L,ROW($B$3)+4*(ROW($B241)-ROW($B$3))+2)</f>
        <v>15</v>
      </c>
      <c r="J241" s="32">
        <f>INDEX('Обработка исходного'!M:M,ROW($B$3)+4*(ROW($B241)-ROW($B$3))+2)</f>
        <v>15</v>
      </c>
      <c r="K241" s="32">
        <f>INDEX('Обработка исходного'!N:N,ROW($B$3)+4*(ROW($B241)-ROW($B$3))+2)</f>
        <v>15</v>
      </c>
      <c r="L241" s="32" t="str">
        <f>INDEX('Обработка исходного'!O:O,ROW($B$3)+4*(ROW($B241)-ROW($B$3))+2)</f>
        <v>-</v>
      </c>
      <c r="M241" s="32" t="str">
        <f>INDEX('Обработка исходного'!P:P,ROW($B$3)+4*(ROW($B241)-ROW($B$3))+2)</f>
        <v>-</v>
      </c>
      <c r="N241" s="32" t="str">
        <f>INDEX('Обработка исходного'!Q:Q,ROW($B$3)+4*(ROW($B241)-ROW($B$3))+2)</f>
        <v>-</v>
      </c>
      <c r="O241" s="32" t="str">
        <f>INDEX('Обработка исходного'!R:R,ROW($B$3)+4*(ROW($B241)-ROW($B$3))+2)</f>
        <v>-</v>
      </c>
      <c r="P241" s="33" t="str">
        <f>INDEX('Обработка исходного'!S:S,ROW($B$3)+4*(ROW($B241)-ROW($B$3))+2)</f>
        <v>-</v>
      </c>
    </row>
    <row r="242" spans="1:16" ht="25.5" x14ac:dyDescent="0.25">
      <c r="A242" s="10" t="str">
        <f>INDEX('Обработка исходного'!B:B,ROW($B$3)+4*(ROW($B242)-ROW($B$3)))</f>
        <v>Сталь легированная хромомолибденованадиевая</v>
      </c>
      <c r="B242" s="47" t="str">
        <f>INDEX('Обработка исходного'!D:D,ROW($B$3)+4*(ROW($B242)-ROW($B$3)))</f>
        <v>36Х2Н2МФА</v>
      </c>
      <c r="C242" s="27" t="str">
        <f>IF(ISBLANK(INDEX('Обработка исходного'!E:E,ROW($B$3)+4*(ROW($B242)-ROW($B$3)))),"",INDEX('Обработка исходного'!E:E,ROW($B$3)+4*(ROW($B242)-ROW($B$3))))</f>
        <v>Заготовки крепежных деталей толщиной до 200 мм, КП490*</v>
      </c>
      <c r="D242" s="31">
        <f>INDEX('Обработка исходного'!G:G,ROW($B$3)+4*(ROW($B242)-ROW($B$3))+2)</f>
        <v>13</v>
      </c>
      <c r="E242" s="32">
        <f>INDEX('Обработка исходного'!H:H,ROW($B$3)+4*(ROW($B242)-ROW($B$3))+2)</f>
        <v>13</v>
      </c>
      <c r="F242" s="32">
        <f>INDEX('Обработка исходного'!I:I,ROW($B$3)+4*(ROW($B242)-ROW($B$3))+2)</f>
        <v>13</v>
      </c>
      <c r="G242" s="32">
        <f>INDEX('Обработка исходного'!J:J,ROW($B$3)+4*(ROW($B242)-ROW($B$3))+2)</f>
        <v>13</v>
      </c>
      <c r="H242" s="32">
        <f>INDEX('Обработка исходного'!K:K,ROW($B$3)+4*(ROW($B242)-ROW($B$3))+2)</f>
        <v>13</v>
      </c>
      <c r="I242" s="32">
        <f>INDEX('Обработка исходного'!L:L,ROW($B$3)+4*(ROW($B242)-ROW($B$3))+2)</f>
        <v>13</v>
      </c>
      <c r="J242" s="32">
        <f>INDEX('Обработка исходного'!M:M,ROW($B$3)+4*(ROW($B242)-ROW($B$3))+2)</f>
        <v>13</v>
      </c>
      <c r="K242" s="32">
        <f>INDEX('Обработка исходного'!N:N,ROW($B$3)+4*(ROW($B242)-ROW($B$3))+2)</f>
        <v>13</v>
      </c>
      <c r="L242" s="32" t="str">
        <f>INDEX('Обработка исходного'!O:O,ROW($B$3)+4*(ROW($B242)-ROW($B$3))+2)</f>
        <v>-</v>
      </c>
      <c r="M242" s="32" t="str">
        <f>INDEX('Обработка исходного'!P:P,ROW($B$3)+4*(ROW($B242)-ROW($B$3))+2)</f>
        <v>-</v>
      </c>
      <c r="N242" s="32" t="str">
        <f>INDEX('Обработка исходного'!Q:Q,ROW($B$3)+4*(ROW($B242)-ROW($B$3))+2)</f>
        <v>-</v>
      </c>
      <c r="O242" s="32" t="str">
        <f>INDEX('Обработка исходного'!R:R,ROW($B$3)+4*(ROW($B242)-ROW($B$3))+2)</f>
        <v>-</v>
      </c>
      <c r="P242" s="33" t="str">
        <f>INDEX('Обработка исходного'!S:S,ROW($B$3)+4*(ROW($B242)-ROW($B$3))+2)</f>
        <v>-</v>
      </c>
    </row>
    <row r="243" spans="1:16" ht="25.5" x14ac:dyDescent="0.25">
      <c r="A243" s="10" t="str">
        <f>INDEX('Обработка исходного'!B:B,ROW($B$3)+4*(ROW($B243)-ROW($B$3)))</f>
        <v>Сталь легированная хромомолибденованадиевая</v>
      </c>
      <c r="B243" s="47" t="str">
        <f>INDEX('Обработка исходного'!D:D,ROW($B$3)+4*(ROW($B243)-ROW($B$3)))</f>
        <v>36Х2Н2МФА</v>
      </c>
      <c r="C243" s="27" t="str">
        <f>IF(ISBLANK(INDEX('Обработка исходного'!E:E,ROW($B$3)+4*(ROW($B243)-ROW($B$3)))),"",INDEX('Обработка исходного'!E:E,ROW($B$3)+4*(ROW($B243)-ROW($B$3))))</f>
        <v>Заготовки крепежных деталей толщиной до 200 мм, КП590*</v>
      </c>
      <c r="D243" s="31">
        <f>INDEX('Обработка исходного'!G:G,ROW($B$3)+4*(ROW($B243)-ROW($B$3))+2)</f>
        <v>12</v>
      </c>
      <c r="E243" s="32">
        <f>INDEX('Обработка исходного'!H:H,ROW($B$3)+4*(ROW($B243)-ROW($B$3))+2)</f>
        <v>12</v>
      </c>
      <c r="F243" s="32">
        <f>INDEX('Обработка исходного'!I:I,ROW($B$3)+4*(ROW($B243)-ROW($B$3))+2)</f>
        <v>12</v>
      </c>
      <c r="G243" s="32">
        <f>INDEX('Обработка исходного'!J:J,ROW($B$3)+4*(ROW($B243)-ROW($B$3))+2)</f>
        <v>12</v>
      </c>
      <c r="H243" s="32">
        <f>INDEX('Обработка исходного'!K:K,ROW($B$3)+4*(ROW($B243)-ROW($B$3))+2)</f>
        <v>12</v>
      </c>
      <c r="I243" s="32">
        <f>INDEX('Обработка исходного'!L:L,ROW($B$3)+4*(ROW($B243)-ROW($B$3))+2)</f>
        <v>12</v>
      </c>
      <c r="J243" s="32">
        <f>INDEX('Обработка исходного'!M:M,ROW($B$3)+4*(ROW($B243)-ROW($B$3))+2)</f>
        <v>12</v>
      </c>
      <c r="K243" s="32">
        <f>INDEX('Обработка исходного'!N:N,ROW($B$3)+4*(ROW($B243)-ROW($B$3))+2)</f>
        <v>12</v>
      </c>
      <c r="L243" s="32" t="str">
        <f>INDEX('Обработка исходного'!O:O,ROW($B$3)+4*(ROW($B243)-ROW($B$3))+2)</f>
        <v>-</v>
      </c>
      <c r="M243" s="32" t="str">
        <f>INDEX('Обработка исходного'!P:P,ROW($B$3)+4*(ROW($B243)-ROW($B$3))+2)</f>
        <v>-</v>
      </c>
      <c r="N243" s="32" t="str">
        <f>INDEX('Обработка исходного'!Q:Q,ROW($B$3)+4*(ROW($B243)-ROW($B$3))+2)</f>
        <v>-</v>
      </c>
      <c r="O243" s="32" t="str">
        <f>INDEX('Обработка исходного'!R:R,ROW($B$3)+4*(ROW($B243)-ROW($B$3))+2)</f>
        <v>-</v>
      </c>
      <c r="P243" s="33" t="str">
        <f>INDEX('Обработка исходного'!S:S,ROW($B$3)+4*(ROW($B243)-ROW($B$3))+2)</f>
        <v>-</v>
      </c>
    </row>
    <row r="244" spans="1:16" ht="25.5" x14ac:dyDescent="0.25">
      <c r="A244" s="10" t="str">
        <f>INDEX('Обработка исходного'!B:B,ROW($B$3)+4*(ROW($B244)-ROW($B$3)))</f>
        <v>Сталь легированная хромомолибденованадиевая</v>
      </c>
      <c r="B244" s="47" t="str">
        <f>INDEX('Обработка исходного'!D:D,ROW($B$3)+4*(ROW($B244)-ROW($B$3)))</f>
        <v>36Х2Н2МФА</v>
      </c>
      <c r="C244" s="27" t="str">
        <f>IF(ISBLANK(INDEX('Обработка исходного'!E:E,ROW($B$3)+4*(ROW($B244)-ROW($B$3)))),"",INDEX('Обработка исходного'!E:E,ROW($B$3)+4*(ROW($B244)-ROW($B$3))))</f>
        <v>Заготовки крепежных деталей толщиной до 200 мм, КП640</v>
      </c>
      <c r="D244" s="31">
        <f>INDEX('Обработка исходного'!G:G,ROW($B$3)+4*(ROW($B244)-ROW($B$3))+2)</f>
        <v>15</v>
      </c>
      <c r="E244" s="32">
        <f>INDEX('Обработка исходного'!H:H,ROW($B$3)+4*(ROW($B244)-ROW($B$3))+2)</f>
        <v>15</v>
      </c>
      <c r="F244" s="32">
        <f>INDEX('Обработка исходного'!I:I,ROW($B$3)+4*(ROW($B244)-ROW($B$3))+2)</f>
        <v>15</v>
      </c>
      <c r="G244" s="32">
        <f>INDEX('Обработка исходного'!J:J,ROW($B$3)+4*(ROW($B244)-ROW($B$3))+2)</f>
        <v>15</v>
      </c>
      <c r="H244" s="32">
        <f>INDEX('Обработка исходного'!K:K,ROW($B$3)+4*(ROW($B244)-ROW($B$3))+2)</f>
        <v>15</v>
      </c>
      <c r="I244" s="32">
        <f>INDEX('Обработка исходного'!L:L,ROW($B$3)+4*(ROW($B244)-ROW($B$3))+2)</f>
        <v>15</v>
      </c>
      <c r="J244" s="32">
        <f>INDEX('Обработка исходного'!M:M,ROW($B$3)+4*(ROW($B244)-ROW($B$3))+2)</f>
        <v>15</v>
      </c>
      <c r="K244" s="32">
        <f>INDEX('Обработка исходного'!N:N,ROW($B$3)+4*(ROW($B244)-ROW($B$3))+2)</f>
        <v>15</v>
      </c>
      <c r="L244" s="32" t="str">
        <f>INDEX('Обработка исходного'!O:O,ROW($B$3)+4*(ROW($B244)-ROW($B$3))+2)</f>
        <v>-</v>
      </c>
      <c r="M244" s="32" t="str">
        <f>INDEX('Обработка исходного'!P:P,ROW($B$3)+4*(ROW($B244)-ROW($B$3))+2)</f>
        <v>-</v>
      </c>
      <c r="N244" s="32" t="str">
        <f>INDEX('Обработка исходного'!Q:Q,ROW($B$3)+4*(ROW($B244)-ROW($B$3))+2)</f>
        <v>-</v>
      </c>
      <c r="O244" s="32" t="str">
        <f>INDEX('Обработка исходного'!R:R,ROW($B$3)+4*(ROW($B244)-ROW($B$3))+2)</f>
        <v>-</v>
      </c>
      <c r="P244" s="33" t="str">
        <f>INDEX('Обработка исходного'!S:S,ROW($B$3)+4*(ROW($B244)-ROW($B$3))+2)</f>
        <v>-</v>
      </c>
    </row>
    <row r="245" spans="1:16" ht="25.5" x14ac:dyDescent="0.25">
      <c r="A245" s="10" t="str">
        <f>INDEX('Обработка исходного'!B:B,ROW($B$3)+4*(ROW($B245)-ROW($B$3)))</f>
        <v>Сталь легированная хромомолибденованадиевая</v>
      </c>
      <c r="B245" s="47" t="str">
        <f>INDEX('Обработка исходного'!D:D,ROW($B$3)+4*(ROW($B245)-ROW($B$3)))</f>
        <v>36Х2Н2МФА</v>
      </c>
      <c r="C245" s="27" t="str">
        <f>IF(ISBLANK(INDEX('Обработка исходного'!E:E,ROW($B$3)+4*(ROW($B245)-ROW($B$3)))),"",INDEX('Обработка исходного'!E:E,ROW($B$3)+4*(ROW($B245)-ROW($B$3))))</f>
        <v>Заготовки крепежных деталей толщиной до 200 мм, КП685*</v>
      </c>
      <c r="D245" s="31">
        <f>INDEX('Обработка исходного'!G:G,ROW($B$3)+4*(ROW($B245)-ROW($B$3))+2)</f>
        <v>12</v>
      </c>
      <c r="E245" s="32">
        <f>INDEX('Обработка исходного'!H:H,ROW($B$3)+4*(ROW($B245)-ROW($B$3))+2)</f>
        <v>12</v>
      </c>
      <c r="F245" s="32">
        <f>INDEX('Обработка исходного'!I:I,ROW($B$3)+4*(ROW($B245)-ROW($B$3))+2)</f>
        <v>12</v>
      </c>
      <c r="G245" s="32">
        <f>INDEX('Обработка исходного'!J:J,ROW($B$3)+4*(ROW($B245)-ROW($B$3))+2)</f>
        <v>12</v>
      </c>
      <c r="H245" s="32">
        <f>INDEX('Обработка исходного'!K:K,ROW($B$3)+4*(ROW($B245)-ROW($B$3))+2)</f>
        <v>12</v>
      </c>
      <c r="I245" s="32">
        <f>INDEX('Обработка исходного'!L:L,ROW($B$3)+4*(ROW($B245)-ROW($B$3))+2)</f>
        <v>12</v>
      </c>
      <c r="J245" s="32">
        <f>INDEX('Обработка исходного'!M:M,ROW($B$3)+4*(ROW($B245)-ROW($B$3))+2)</f>
        <v>12</v>
      </c>
      <c r="K245" s="32">
        <f>INDEX('Обработка исходного'!N:N,ROW($B$3)+4*(ROW($B245)-ROW($B$3))+2)</f>
        <v>12</v>
      </c>
      <c r="L245" s="32" t="str">
        <f>INDEX('Обработка исходного'!O:O,ROW($B$3)+4*(ROW($B245)-ROW($B$3))+2)</f>
        <v>-</v>
      </c>
      <c r="M245" s="32" t="str">
        <f>INDEX('Обработка исходного'!P:P,ROW($B$3)+4*(ROW($B245)-ROW($B$3))+2)</f>
        <v>-</v>
      </c>
      <c r="N245" s="32" t="str">
        <f>INDEX('Обработка исходного'!Q:Q,ROW($B$3)+4*(ROW($B245)-ROW($B$3))+2)</f>
        <v>-</v>
      </c>
      <c r="O245" s="32" t="str">
        <f>INDEX('Обработка исходного'!R:R,ROW($B$3)+4*(ROW($B245)-ROW($B$3))+2)</f>
        <v>-</v>
      </c>
      <c r="P245" s="33" t="str">
        <f>INDEX('Обработка исходного'!S:S,ROW($B$3)+4*(ROW($B245)-ROW($B$3))+2)</f>
        <v>-</v>
      </c>
    </row>
    <row r="246" spans="1:16" ht="25.5" x14ac:dyDescent="0.25">
      <c r="A246" s="10" t="str">
        <f>INDEX('Обработка исходного'!B:B,ROW($B$3)+4*(ROW($B246)-ROW($B$3)))</f>
        <v>Сталь легированная хромомолибденованадиевая</v>
      </c>
      <c r="B246" s="47" t="str">
        <f>INDEX('Обработка исходного'!D:D,ROW($B$3)+4*(ROW($B246)-ROW($B$3)))</f>
        <v>36Х2Н2МФА</v>
      </c>
      <c r="C246" s="27" t="str">
        <f>IF(ISBLANK(INDEX('Обработка исходного'!E:E,ROW($B$3)+4*(ROW($B246)-ROW($B$3)))),"",INDEX('Обработка исходного'!E:E,ROW($B$3)+4*(ROW($B246)-ROW($B$3))))</f>
        <v>Заготовки крепежных деталей толщиной до 200 мм, КП785*</v>
      </c>
      <c r="D246" s="31">
        <f>INDEX('Обработка исходного'!G:G,ROW($B$3)+4*(ROW($B246)-ROW($B$3))+2)</f>
        <v>12</v>
      </c>
      <c r="E246" s="32">
        <f>INDEX('Обработка исходного'!H:H,ROW($B$3)+4*(ROW($B246)-ROW($B$3))+2)</f>
        <v>12</v>
      </c>
      <c r="F246" s="32">
        <f>INDEX('Обработка исходного'!I:I,ROW($B$3)+4*(ROW($B246)-ROW($B$3))+2)</f>
        <v>12</v>
      </c>
      <c r="G246" s="32">
        <f>INDEX('Обработка исходного'!J:J,ROW($B$3)+4*(ROW($B246)-ROW($B$3))+2)</f>
        <v>12</v>
      </c>
      <c r="H246" s="32">
        <f>INDEX('Обработка исходного'!K:K,ROW($B$3)+4*(ROW($B246)-ROW($B$3))+2)</f>
        <v>12</v>
      </c>
      <c r="I246" s="32">
        <f>INDEX('Обработка исходного'!L:L,ROW($B$3)+4*(ROW($B246)-ROW($B$3))+2)</f>
        <v>12</v>
      </c>
      <c r="J246" s="32">
        <f>INDEX('Обработка исходного'!M:M,ROW($B$3)+4*(ROW($B246)-ROW($B$3))+2)</f>
        <v>12</v>
      </c>
      <c r="K246" s="32">
        <f>INDEX('Обработка исходного'!N:N,ROW($B$3)+4*(ROW($B246)-ROW($B$3))+2)</f>
        <v>12</v>
      </c>
      <c r="L246" s="32" t="str">
        <f>INDEX('Обработка исходного'!O:O,ROW($B$3)+4*(ROW($B246)-ROW($B$3))+2)</f>
        <v>-</v>
      </c>
      <c r="M246" s="32" t="str">
        <f>INDEX('Обработка исходного'!P:P,ROW($B$3)+4*(ROW($B246)-ROW($B$3))+2)</f>
        <v>-</v>
      </c>
      <c r="N246" s="32" t="str">
        <f>INDEX('Обработка исходного'!Q:Q,ROW($B$3)+4*(ROW($B246)-ROW($B$3))+2)</f>
        <v>-</v>
      </c>
      <c r="O246" s="32" t="str">
        <f>INDEX('Обработка исходного'!R:R,ROW($B$3)+4*(ROW($B246)-ROW($B$3))+2)</f>
        <v>-</v>
      </c>
      <c r="P246" s="33" t="str">
        <f>INDEX('Обработка исходного'!S:S,ROW($B$3)+4*(ROW($B246)-ROW($B$3))+2)</f>
        <v>-</v>
      </c>
    </row>
    <row r="247" spans="1:16" ht="25.5" x14ac:dyDescent="0.25">
      <c r="A247" s="10" t="str">
        <f>INDEX('Обработка исходного'!B:B,ROW($B$3)+4*(ROW($B247)-ROW($B$3)))</f>
        <v>Сталь легированная хромомолибденованадиевая</v>
      </c>
      <c r="B247" s="47" t="str">
        <f>INDEX('Обработка исходного'!D:D,ROW($B$3)+4*(ROW($B247)-ROW($B$3)))</f>
        <v>38ХН3МФА</v>
      </c>
      <c r="C247" s="27" t="str">
        <f>IF(ISBLANK(INDEX('Обработка исходного'!E:E,ROW($B$3)+4*(ROW($B247)-ROW($B$3)))),"",INDEX('Обработка исходного'!E:E,ROW($B$3)+4*(ROW($B247)-ROW($B$3))))</f>
        <v>Заготовки крепежных деталей толщиной до 200 мм, КП490*</v>
      </c>
      <c r="D247" s="31">
        <f>INDEX('Обработка исходного'!G:G,ROW($B$3)+4*(ROW($B247)-ROW($B$3))+2)</f>
        <v>13</v>
      </c>
      <c r="E247" s="32">
        <f>INDEX('Обработка исходного'!H:H,ROW($B$3)+4*(ROW($B247)-ROW($B$3))+2)</f>
        <v>13</v>
      </c>
      <c r="F247" s="32">
        <f>INDEX('Обработка исходного'!I:I,ROW($B$3)+4*(ROW($B247)-ROW($B$3))+2)</f>
        <v>13</v>
      </c>
      <c r="G247" s="32">
        <f>INDEX('Обработка исходного'!J:J,ROW($B$3)+4*(ROW($B247)-ROW($B$3))+2)</f>
        <v>13</v>
      </c>
      <c r="H247" s="32">
        <f>INDEX('Обработка исходного'!K:K,ROW($B$3)+4*(ROW($B247)-ROW($B$3))+2)</f>
        <v>13</v>
      </c>
      <c r="I247" s="32">
        <f>INDEX('Обработка исходного'!L:L,ROW($B$3)+4*(ROW($B247)-ROW($B$3))+2)</f>
        <v>13</v>
      </c>
      <c r="J247" s="32">
        <f>INDEX('Обработка исходного'!M:M,ROW($B$3)+4*(ROW($B247)-ROW($B$3))+2)</f>
        <v>13</v>
      </c>
      <c r="K247" s="32">
        <f>INDEX('Обработка исходного'!N:N,ROW($B$3)+4*(ROW($B247)-ROW($B$3))+2)</f>
        <v>13</v>
      </c>
      <c r="L247" s="32" t="str">
        <f>INDEX('Обработка исходного'!O:O,ROW($B$3)+4*(ROW($B247)-ROW($B$3))+2)</f>
        <v>-</v>
      </c>
      <c r="M247" s="32" t="str">
        <f>INDEX('Обработка исходного'!P:P,ROW($B$3)+4*(ROW($B247)-ROW($B$3))+2)</f>
        <v>-</v>
      </c>
      <c r="N247" s="32" t="str">
        <f>INDEX('Обработка исходного'!Q:Q,ROW($B$3)+4*(ROW($B247)-ROW($B$3))+2)</f>
        <v>-</v>
      </c>
      <c r="O247" s="32" t="str">
        <f>INDEX('Обработка исходного'!R:R,ROW($B$3)+4*(ROW($B247)-ROW($B$3))+2)</f>
        <v>-</v>
      </c>
      <c r="P247" s="33" t="str">
        <f>INDEX('Обработка исходного'!S:S,ROW($B$3)+4*(ROW($B247)-ROW($B$3))+2)</f>
        <v>-</v>
      </c>
    </row>
    <row r="248" spans="1:16" ht="25.5" x14ac:dyDescent="0.25">
      <c r="A248" s="10" t="str">
        <f>INDEX('Обработка исходного'!B:B,ROW($B$3)+4*(ROW($B248)-ROW($B$3)))</f>
        <v>Сталь легированная хромомолибденованадиевая</v>
      </c>
      <c r="B248" s="47" t="str">
        <f>INDEX('Обработка исходного'!D:D,ROW($B$3)+4*(ROW($B248)-ROW($B$3)))</f>
        <v>38ХН3МФА</v>
      </c>
      <c r="C248" s="27" t="str">
        <f>IF(ISBLANK(INDEX('Обработка исходного'!E:E,ROW($B$3)+4*(ROW($B248)-ROW($B$3)))),"",INDEX('Обработка исходного'!E:E,ROW($B$3)+4*(ROW($B248)-ROW($B$3))))</f>
        <v>Заготовки крепежных деталей толщиной до 200 мм, КП590*</v>
      </c>
      <c r="D248" s="31">
        <f>INDEX('Обработка исходного'!G:G,ROW($B$3)+4*(ROW($B248)-ROW($B$3))+2)</f>
        <v>12</v>
      </c>
      <c r="E248" s="32">
        <f>INDEX('Обработка исходного'!H:H,ROW($B$3)+4*(ROW($B248)-ROW($B$3))+2)</f>
        <v>12</v>
      </c>
      <c r="F248" s="32">
        <f>INDEX('Обработка исходного'!I:I,ROW($B$3)+4*(ROW($B248)-ROW($B$3))+2)</f>
        <v>12</v>
      </c>
      <c r="G248" s="32">
        <f>INDEX('Обработка исходного'!J:J,ROW($B$3)+4*(ROW($B248)-ROW($B$3))+2)</f>
        <v>12</v>
      </c>
      <c r="H248" s="32">
        <f>INDEX('Обработка исходного'!K:K,ROW($B$3)+4*(ROW($B248)-ROW($B$3))+2)</f>
        <v>12</v>
      </c>
      <c r="I248" s="32">
        <f>INDEX('Обработка исходного'!L:L,ROW($B$3)+4*(ROW($B248)-ROW($B$3))+2)</f>
        <v>12</v>
      </c>
      <c r="J248" s="32">
        <f>INDEX('Обработка исходного'!M:M,ROW($B$3)+4*(ROW($B248)-ROW($B$3))+2)</f>
        <v>12</v>
      </c>
      <c r="K248" s="32">
        <f>INDEX('Обработка исходного'!N:N,ROW($B$3)+4*(ROW($B248)-ROW($B$3))+2)</f>
        <v>12</v>
      </c>
      <c r="L248" s="32" t="str">
        <f>INDEX('Обработка исходного'!O:O,ROW($B$3)+4*(ROW($B248)-ROW($B$3))+2)</f>
        <v>-</v>
      </c>
      <c r="M248" s="32" t="str">
        <f>INDEX('Обработка исходного'!P:P,ROW($B$3)+4*(ROW($B248)-ROW($B$3))+2)</f>
        <v>-</v>
      </c>
      <c r="N248" s="32" t="str">
        <f>INDEX('Обработка исходного'!Q:Q,ROW($B$3)+4*(ROW($B248)-ROW($B$3))+2)</f>
        <v>-</v>
      </c>
      <c r="O248" s="32" t="str">
        <f>INDEX('Обработка исходного'!R:R,ROW($B$3)+4*(ROW($B248)-ROW($B$3))+2)</f>
        <v>-</v>
      </c>
      <c r="P248" s="33" t="str">
        <f>INDEX('Обработка исходного'!S:S,ROW($B$3)+4*(ROW($B248)-ROW($B$3))+2)</f>
        <v>-</v>
      </c>
    </row>
    <row r="249" spans="1:16" ht="25.5" x14ac:dyDescent="0.25">
      <c r="A249" s="10" t="str">
        <f>INDEX('Обработка исходного'!B:B,ROW($B$3)+4*(ROW($B249)-ROW($B$3)))</f>
        <v>Сталь легированная хромомолибденованадиевая</v>
      </c>
      <c r="B249" s="47" t="str">
        <f>INDEX('Обработка исходного'!D:D,ROW($B$3)+4*(ROW($B249)-ROW($B$3)))</f>
        <v>38ХН3МФА</v>
      </c>
      <c r="C249" s="27" t="str">
        <f>IF(ISBLANK(INDEX('Обработка исходного'!E:E,ROW($B$3)+4*(ROW($B249)-ROW($B$3)))),"",INDEX('Обработка исходного'!E:E,ROW($B$3)+4*(ROW($B249)-ROW($B$3))))</f>
        <v>Заготовки крепежных деталей толщиной до 200 мм, КП640*</v>
      </c>
      <c r="D249" s="31">
        <f>INDEX('Обработка исходного'!G:G,ROW($B$3)+4*(ROW($B249)-ROW($B$3))+2)</f>
        <v>15</v>
      </c>
      <c r="E249" s="32">
        <f>INDEX('Обработка исходного'!H:H,ROW($B$3)+4*(ROW($B249)-ROW($B$3))+2)</f>
        <v>15</v>
      </c>
      <c r="F249" s="32">
        <f>INDEX('Обработка исходного'!I:I,ROW($B$3)+4*(ROW($B249)-ROW($B$3))+2)</f>
        <v>15</v>
      </c>
      <c r="G249" s="32">
        <f>INDEX('Обработка исходного'!J:J,ROW($B$3)+4*(ROW($B249)-ROW($B$3))+2)</f>
        <v>15</v>
      </c>
      <c r="H249" s="32">
        <f>INDEX('Обработка исходного'!K:K,ROW($B$3)+4*(ROW($B249)-ROW($B$3))+2)</f>
        <v>15</v>
      </c>
      <c r="I249" s="32">
        <f>INDEX('Обработка исходного'!L:L,ROW($B$3)+4*(ROW($B249)-ROW($B$3))+2)</f>
        <v>15</v>
      </c>
      <c r="J249" s="32">
        <f>INDEX('Обработка исходного'!M:M,ROW($B$3)+4*(ROW($B249)-ROW($B$3))+2)</f>
        <v>15</v>
      </c>
      <c r="K249" s="32">
        <f>INDEX('Обработка исходного'!N:N,ROW($B$3)+4*(ROW($B249)-ROW($B$3))+2)</f>
        <v>15</v>
      </c>
      <c r="L249" s="32" t="str">
        <f>INDEX('Обработка исходного'!O:O,ROW($B$3)+4*(ROW($B249)-ROW($B$3))+2)</f>
        <v>-</v>
      </c>
      <c r="M249" s="32" t="str">
        <f>INDEX('Обработка исходного'!P:P,ROW($B$3)+4*(ROW($B249)-ROW($B$3))+2)</f>
        <v>-</v>
      </c>
      <c r="N249" s="32" t="str">
        <f>INDEX('Обработка исходного'!Q:Q,ROW($B$3)+4*(ROW($B249)-ROW($B$3))+2)</f>
        <v>-</v>
      </c>
      <c r="O249" s="32" t="str">
        <f>INDEX('Обработка исходного'!R:R,ROW($B$3)+4*(ROW($B249)-ROW($B$3))+2)</f>
        <v>-</v>
      </c>
      <c r="P249" s="33" t="str">
        <f>INDEX('Обработка исходного'!S:S,ROW($B$3)+4*(ROW($B249)-ROW($B$3))+2)</f>
        <v>-</v>
      </c>
    </row>
    <row r="250" spans="1:16" ht="25.5" x14ac:dyDescent="0.25">
      <c r="A250" s="10" t="str">
        <f>INDEX('Обработка исходного'!B:B,ROW($B$3)+4*(ROW($B250)-ROW($B$3)))</f>
        <v>Сталь легированная хромомолибденованадиевая</v>
      </c>
      <c r="B250" s="47" t="str">
        <f>INDEX('Обработка исходного'!D:D,ROW($B$3)+4*(ROW($B250)-ROW($B$3)))</f>
        <v>38ХН3МФА</v>
      </c>
      <c r="C250" s="27" t="str">
        <f>IF(ISBLANK(INDEX('Обработка исходного'!E:E,ROW($B$3)+4*(ROW($B250)-ROW($B$3)))),"",INDEX('Обработка исходного'!E:E,ROW($B$3)+4*(ROW($B250)-ROW($B$3))))</f>
        <v>Заготовки крепежных деталей толщиной до 200 мм, КП685*</v>
      </c>
      <c r="D250" s="31">
        <f>INDEX('Обработка исходного'!G:G,ROW($B$3)+4*(ROW($B250)-ROW($B$3))+2)</f>
        <v>12</v>
      </c>
      <c r="E250" s="32">
        <f>INDEX('Обработка исходного'!H:H,ROW($B$3)+4*(ROW($B250)-ROW($B$3))+2)</f>
        <v>12</v>
      </c>
      <c r="F250" s="32">
        <f>INDEX('Обработка исходного'!I:I,ROW($B$3)+4*(ROW($B250)-ROW($B$3))+2)</f>
        <v>12</v>
      </c>
      <c r="G250" s="32">
        <f>INDEX('Обработка исходного'!J:J,ROW($B$3)+4*(ROW($B250)-ROW($B$3))+2)</f>
        <v>12</v>
      </c>
      <c r="H250" s="32">
        <f>INDEX('Обработка исходного'!K:K,ROW($B$3)+4*(ROW($B250)-ROW($B$3))+2)</f>
        <v>12</v>
      </c>
      <c r="I250" s="32">
        <f>INDEX('Обработка исходного'!L:L,ROW($B$3)+4*(ROW($B250)-ROW($B$3))+2)</f>
        <v>12</v>
      </c>
      <c r="J250" s="32">
        <f>INDEX('Обработка исходного'!M:M,ROW($B$3)+4*(ROW($B250)-ROW($B$3))+2)</f>
        <v>12</v>
      </c>
      <c r="K250" s="32">
        <f>INDEX('Обработка исходного'!N:N,ROW($B$3)+4*(ROW($B250)-ROW($B$3))+2)</f>
        <v>12</v>
      </c>
      <c r="L250" s="32" t="str">
        <f>INDEX('Обработка исходного'!O:O,ROW($B$3)+4*(ROW($B250)-ROW($B$3))+2)</f>
        <v>-</v>
      </c>
      <c r="M250" s="32" t="str">
        <f>INDEX('Обработка исходного'!P:P,ROW($B$3)+4*(ROW($B250)-ROW($B$3))+2)</f>
        <v>-</v>
      </c>
      <c r="N250" s="32" t="str">
        <f>INDEX('Обработка исходного'!Q:Q,ROW($B$3)+4*(ROW($B250)-ROW($B$3))+2)</f>
        <v>-</v>
      </c>
      <c r="O250" s="32" t="str">
        <f>INDEX('Обработка исходного'!R:R,ROW($B$3)+4*(ROW($B250)-ROW($B$3))+2)</f>
        <v>-</v>
      </c>
      <c r="P250" s="33" t="str">
        <f>INDEX('Обработка исходного'!S:S,ROW($B$3)+4*(ROW($B250)-ROW($B$3))+2)</f>
        <v>-</v>
      </c>
    </row>
    <row r="251" spans="1:16" ht="25.5" x14ac:dyDescent="0.25">
      <c r="A251" s="10" t="str">
        <f>INDEX('Обработка исходного'!B:B,ROW($B$3)+4*(ROW($B251)-ROW($B$3)))</f>
        <v>Сталь легированная хромомолибденованадиевая</v>
      </c>
      <c r="B251" s="47" t="str">
        <f>INDEX('Обработка исходного'!D:D,ROW($B$3)+4*(ROW($B251)-ROW($B$3)))</f>
        <v>38ХН3МФА</v>
      </c>
      <c r="C251" s="27" t="str">
        <f>IF(ISBLANK(INDEX('Обработка исходного'!E:E,ROW($B$3)+4*(ROW($B251)-ROW($B$3)))),"",INDEX('Обработка исходного'!E:E,ROW($B$3)+4*(ROW($B251)-ROW($B$3))))</f>
        <v>Заготовки крепежных деталей толщиной до 200 мм, КП785*</v>
      </c>
      <c r="D251" s="31">
        <f>INDEX('Обработка исходного'!G:G,ROW($B$3)+4*(ROW($B251)-ROW($B$3))+2)</f>
        <v>12</v>
      </c>
      <c r="E251" s="32">
        <f>INDEX('Обработка исходного'!H:H,ROW($B$3)+4*(ROW($B251)-ROW($B$3))+2)</f>
        <v>12</v>
      </c>
      <c r="F251" s="32">
        <f>INDEX('Обработка исходного'!I:I,ROW($B$3)+4*(ROW($B251)-ROW($B$3))+2)</f>
        <v>12</v>
      </c>
      <c r="G251" s="32">
        <f>INDEX('Обработка исходного'!J:J,ROW($B$3)+4*(ROW($B251)-ROW($B$3))+2)</f>
        <v>12</v>
      </c>
      <c r="H251" s="32">
        <f>INDEX('Обработка исходного'!K:K,ROW($B$3)+4*(ROW($B251)-ROW($B$3))+2)</f>
        <v>12</v>
      </c>
      <c r="I251" s="32">
        <f>INDEX('Обработка исходного'!L:L,ROW($B$3)+4*(ROW($B251)-ROW($B$3))+2)</f>
        <v>12</v>
      </c>
      <c r="J251" s="32">
        <f>INDEX('Обработка исходного'!M:M,ROW($B$3)+4*(ROW($B251)-ROW($B$3))+2)</f>
        <v>12</v>
      </c>
      <c r="K251" s="32">
        <f>INDEX('Обработка исходного'!N:N,ROW($B$3)+4*(ROW($B251)-ROW($B$3))+2)</f>
        <v>12</v>
      </c>
      <c r="L251" s="32" t="str">
        <f>INDEX('Обработка исходного'!O:O,ROW($B$3)+4*(ROW($B251)-ROW($B$3))+2)</f>
        <v>-</v>
      </c>
      <c r="M251" s="32" t="str">
        <f>INDEX('Обработка исходного'!P:P,ROW($B$3)+4*(ROW($B251)-ROW($B$3))+2)</f>
        <v>-</v>
      </c>
      <c r="N251" s="32" t="str">
        <f>INDEX('Обработка исходного'!Q:Q,ROW($B$3)+4*(ROW($B251)-ROW($B$3))+2)</f>
        <v>-</v>
      </c>
      <c r="O251" s="32" t="str">
        <f>INDEX('Обработка исходного'!R:R,ROW($B$3)+4*(ROW($B251)-ROW($B$3))+2)</f>
        <v>-</v>
      </c>
      <c r="P251" s="33" t="str">
        <f>INDEX('Обработка исходного'!S:S,ROW($B$3)+4*(ROW($B251)-ROW($B$3))+2)</f>
        <v>-</v>
      </c>
    </row>
    <row r="252" spans="1:16" ht="25.5" x14ac:dyDescent="0.25">
      <c r="A252" s="10" t="str">
        <f>INDEX('Обработка исходного'!B:B,ROW($B$3)+4*(ROW($B252)-ROW($B$3)))</f>
        <v>Сталь легированная хромомолибденованадиевая</v>
      </c>
      <c r="B252" s="47" t="str">
        <f>INDEX('Обработка исходного'!D:D,ROW($B$3)+4*(ROW($B252)-ROW($B$3)))</f>
        <v>38ХН3МФА</v>
      </c>
      <c r="C252" s="27" t="str">
        <f>IF(ISBLANK(INDEX('Обработка исходного'!E:E,ROW($B$3)+4*(ROW($B252)-ROW($B$3)))),"",INDEX('Обработка исходного'!E:E,ROW($B$3)+4*(ROW($B252)-ROW($B$3))))</f>
        <v>Заготовки крепежных деталей толщиной до 200 мм, КП880*</v>
      </c>
      <c r="D252" s="31">
        <f>INDEX('Обработка исходного'!G:G,ROW($B$3)+4*(ROW($B252)-ROW($B$3))+2)</f>
        <v>11</v>
      </c>
      <c r="E252" s="32">
        <f>INDEX('Обработка исходного'!H:H,ROW($B$3)+4*(ROW($B252)-ROW($B$3))+2)</f>
        <v>11</v>
      </c>
      <c r="F252" s="32">
        <f>INDEX('Обработка исходного'!I:I,ROW($B$3)+4*(ROW($B252)-ROW($B$3))+2)</f>
        <v>11</v>
      </c>
      <c r="G252" s="32">
        <f>INDEX('Обработка исходного'!J:J,ROW($B$3)+4*(ROW($B252)-ROW($B$3))+2)</f>
        <v>11</v>
      </c>
      <c r="H252" s="32">
        <f>INDEX('Обработка исходного'!K:K,ROW($B$3)+4*(ROW($B252)-ROW($B$3))+2)</f>
        <v>11</v>
      </c>
      <c r="I252" s="32">
        <f>INDEX('Обработка исходного'!L:L,ROW($B$3)+4*(ROW($B252)-ROW($B$3))+2)</f>
        <v>11</v>
      </c>
      <c r="J252" s="32">
        <f>INDEX('Обработка исходного'!M:M,ROW($B$3)+4*(ROW($B252)-ROW($B$3))+2)</f>
        <v>11</v>
      </c>
      <c r="K252" s="32">
        <f>INDEX('Обработка исходного'!N:N,ROW($B$3)+4*(ROW($B252)-ROW($B$3))+2)</f>
        <v>11</v>
      </c>
      <c r="L252" s="32" t="str">
        <f>INDEX('Обработка исходного'!O:O,ROW($B$3)+4*(ROW($B252)-ROW($B$3))+2)</f>
        <v>-</v>
      </c>
      <c r="M252" s="32" t="str">
        <f>INDEX('Обработка исходного'!P:P,ROW($B$3)+4*(ROW($B252)-ROW($B$3))+2)</f>
        <v>-</v>
      </c>
      <c r="N252" s="32" t="str">
        <f>INDEX('Обработка исходного'!Q:Q,ROW($B$3)+4*(ROW($B252)-ROW($B$3))+2)</f>
        <v>-</v>
      </c>
      <c r="O252" s="32" t="str">
        <f>INDEX('Обработка исходного'!R:R,ROW($B$3)+4*(ROW($B252)-ROW($B$3))+2)</f>
        <v>-</v>
      </c>
      <c r="P252" s="33" t="str">
        <f>INDEX('Обработка исходного'!S:S,ROW($B$3)+4*(ROW($B252)-ROW($B$3))+2)</f>
        <v>-</v>
      </c>
    </row>
    <row r="253" spans="1:16" ht="25.5" x14ac:dyDescent="0.25">
      <c r="A253" s="10" t="str">
        <f>INDEX('Обработка исходного'!B:B,ROW($B$3)+4*(ROW($B253)-ROW($B$3)))</f>
        <v>Сталь легированная хромомолибденованадиевая</v>
      </c>
      <c r="B253" s="47" t="str">
        <f>INDEX('Обработка исходного'!D:D,ROW($B$3)+4*(ROW($B253)-ROW($B$3)))</f>
        <v>20Х1М1Ф1БР</v>
      </c>
      <c r="C253" s="27" t="str">
        <f>IF(ISBLANK(INDEX('Обработка исходного'!E:E,ROW($B$3)+4*(ROW($B253)-ROW($B$3)))),"",INDEX('Обработка исходного'!E:E,ROW($B$3)+4*(ROW($B253)-ROW($B$3))))</f>
        <v>Заготовки крепежных деталей толщиной до 200 мм, КП670*</v>
      </c>
      <c r="D253" s="31">
        <f>INDEX('Обработка исходного'!G:G,ROW($B$3)+4*(ROW($B253)-ROW($B$3))+2)</f>
        <v>14</v>
      </c>
      <c r="E253" s="32">
        <f>INDEX('Обработка исходного'!H:H,ROW($B$3)+4*(ROW($B253)-ROW($B$3))+2)</f>
        <v>14</v>
      </c>
      <c r="F253" s="32">
        <f>INDEX('Обработка исходного'!I:I,ROW($B$3)+4*(ROW($B253)-ROW($B$3))+2)</f>
        <v>14</v>
      </c>
      <c r="G253" s="32">
        <f>INDEX('Обработка исходного'!J:J,ROW($B$3)+4*(ROW($B253)-ROW($B$3))+2)</f>
        <v>14</v>
      </c>
      <c r="H253" s="32">
        <f>INDEX('Обработка исходного'!K:K,ROW($B$3)+4*(ROW($B253)-ROW($B$3))+2)</f>
        <v>13</v>
      </c>
      <c r="I253" s="32">
        <f>INDEX('Обработка исходного'!L:L,ROW($B$3)+4*(ROW($B253)-ROW($B$3))+2)</f>
        <v>13</v>
      </c>
      <c r="J253" s="32">
        <f>INDEX('Обработка исходного'!M:M,ROW($B$3)+4*(ROW($B253)-ROW($B$3))+2)</f>
        <v>13</v>
      </c>
      <c r="K253" s="32">
        <f>INDEX('Обработка исходного'!N:N,ROW($B$3)+4*(ROW($B253)-ROW($B$3))+2)</f>
        <v>12</v>
      </c>
      <c r="L253" s="32">
        <f>INDEX('Обработка исходного'!O:O,ROW($B$3)+4*(ROW($B253)-ROW($B$3))+2)</f>
        <v>12</v>
      </c>
      <c r="M253" s="32">
        <f>INDEX('Обработка исходного'!P:P,ROW($B$3)+4*(ROW($B253)-ROW($B$3))+2)</f>
        <v>11</v>
      </c>
      <c r="N253" s="32">
        <f>INDEX('Обработка исходного'!Q:Q,ROW($B$3)+4*(ROW($B253)-ROW($B$3))+2)</f>
        <v>11</v>
      </c>
      <c r="O253" s="32" t="str">
        <f>INDEX('Обработка исходного'!R:R,ROW($B$3)+4*(ROW($B253)-ROW($B$3))+2)</f>
        <v>-</v>
      </c>
      <c r="P253" s="33" t="str">
        <f>INDEX('Обработка исходного'!S:S,ROW($B$3)+4*(ROW($B253)-ROW($B$3))+2)</f>
        <v>-</v>
      </c>
    </row>
    <row r="254" spans="1:16" ht="38.25" x14ac:dyDescent="0.25">
      <c r="A254" s="10" t="str">
        <f>INDEX('Обработка исходного'!B:B,ROW($B$3)+4*(ROW($B254)-ROW($B$3)))</f>
        <v>Сталь легированная кремнемарганцовистая</v>
      </c>
      <c r="B254" s="47" t="str">
        <f>INDEX('Обработка исходного'!D:D,ROW($B$3)+4*(ROW($B254)-ROW($B$3)))</f>
        <v>15ГС</v>
      </c>
      <c r="C254" s="27" t="str">
        <f>IF(ISBLANK(INDEX('Обработка исходного'!E:E,ROW($B$3)+4*(ROW($B254)-ROW($B$3)))),"",INDEX('Обработка исходного'!E:E,ROW($B$3)+4*(ROW($B254)-ROW($B$3))))</f>
        <v>Трубы бесшовные горячекатаные наружным диаметром от 10 до 465 мм с толщиной стенки от 2 до 60 мм</v>
      </c>
      <c r="D254" s="31">
        <f>INDEX('Обработка исходного'!G:G,ROW($B$3)+4*(ROW($B254)-ROW($B$3))+2)</f>
        <v>16</v>
      </c>
      <c r="E254" s="32">
        <f>INDEX('Обработка исходного'!H:H,ROW($B$3)+4*(ROW($B254)-ROW($B$3))+2)</f>
        <v>15</v>
      </c>
      <c r="F254" s="32">
        <f>INDEX('Обработка исходного'!I:I,ROW($B$3)+4*(ROW($B254)-ROW($B$3))+2)</f>
        <v>14</v>
      </c>
      <c r="G254" s="32">
        <f>INDEX('Обработка исходного'!J:J,ROW($B$3)+4*(ROW($B254)-ROW($B$3))+2)</f>
        <v>14</v>
      </c>
      <c r="H254" s="32">
        <f>INDEX('Обработка исходного'!K:K,ROW($B$3)+4*(ROW($B254)-ROW($B$3))+2)</f>
        <v>14</v>
      </c>
      <c r="I254" s="32">
        <f>INDEX('Обработка исходного'!L:L,ROW($B$3)+4*(ROW($B254)-ROW($B$3))+2)</f>
        <v>13</v>
      </c>
      <c r="J254" s="32">
        <f>INDEX('Обработка исходного'!M:M,ROW($B$3)+4*(ROW($B254)-ROW($B$3))+2)</f>
        <v>13</v>
      </c>
      <c r="K254" s="32">
        <f>INDEX('Обработка исходного'!N:N,ROW($B$3)+4*(ROW($B254)-ROW($B$3))+2)</f>
        <v>15</v>
      </c>
      <c r="L254" s="32">
        <f>INDEX('Обработка исходного'!O:O,ROW($B$3)+4*(ROW($B254)-ROW($B$3))+2)</f>
        <v>16</v>
      </c>
      <c r="M254" s="32" t="str">
        <f>INDEX('Обработка исходного'!P:P,ROW($B$3)+4*(ROW($B254)-ROW($B$3))+2)</f>
        <v>-</v>
      </c>
      <c r="N254" s="32" t="str">
        <f>INDEX('Обработка исходного'!Q:Q,ROW($B$3)+4*(ROW($B254)-ROW($B$3))+2)</f>
        <v>-</v>
      </c>
      <c r="O254" s="32" t="str">
        <f>INDEX('Обработка исходного'!R:R,ROW($B$3)+4*(ROW($B254)-ROW($B$3))+2)</f>
        <v>-</v>
      </c>
      <c r="P254" s="33" t="str">
        <f>INDEX('Обработка исходного'!S:S,ROW($B$3)+4*(ROW($B254)-ROW($B$3))+2)</f>
        <v>-</v>
      </c>
    </row>
    <row r="255" spans="1:16" ht="25.5" x14ac:dyDescent="0.25">
      <c r="A255" s="10" t="str">
        <f>INDEX('Обработка исходного'!B:B,ROW($B$3)+4*(ROW($B255)-ROW($B$3)))</f>
        <v>Сталь легированная кремнемарганцовистая</v>
      </c>
      <c r="B255" s="47" t="str">
        <f>INDEX('Обработка исходного'!D:D,ROW($B$3)+4*(ROW($B255)-ROW($B$3)))</f>
        <v>16ГС</v>
      </c>
      <c r="C255" s="27" t="str">
        <f>IF(ISBLANK(INDEX('Обработка исходного'!E:E,ROW($B$3)+4*(ROW($B255)-ROW($B$3)))),"",INDEX('Обработка исходного'!E:E,ROW($B$3)+4*(ROW($B255)-ROW($B$3))))</f>
        <v>Листы горячекатаные толщиной от 2 до 160 мм</v>
      </c>
      <c r="D255" s="31">
        <f>INDEX('Обработка исходного'!G:G,ROW($B$3)+4*(ROW($B255)-ROW($B$3))+2)</f>
        <v>21</v>
      </c>
      <c r="E255" s="32">
        <f>INDEX('Обработка исходного'!H:H,ROW($B$3)+4*(ROW($B255)-ROW($B$3))+2)</f>
        <v>21</v>
      </c>
      <c r="F255" s="32">
        <f>INDEX('Обработка исходного'!I:I,ROW($B$3)+4*(ROW($B255)-ROW($B$3))+2)</f>
        <v>16</v>
      </c>
      <c r="G255" s="32">
        <f>INDEX('Обработка исходного'!J:J,ROW($B$3)+4*(ROW($B255)-ROW($B$3))+2)</f>
        <v>15</v>
      </c>
      <c r="H255" s="32">
        <f>INDEX('Обработка исходного'!K:K,ROW($B$3)+4*(ROW($B255)-ROW($B$3))+2)</f>
        <v>14</v>
      </c>
      <c r="I255" s="32">
        <f>INDEX('Обработка исходного'!L:L,ROW($B$3)+4*(ROW($B255)-ROW($B$3))+2)</f>
        <v>14</v>
      </c>
      <c r="J255" s="32">
        <f>INDEX('Обработка исходного'!M:M,ROW($B$3)+4*(ROW($B255)-ROW($B$3))+2)</f>
        <v>14</v>
      </c>
      <c r="K255" s="32">
        <f>INDEX('Обработка исходного'!N:N,ROW($B$3)+4*(ROW($B255)-ROW($B$3))+2)</f>
        <v>15</v>
      </c>
      <c r="L255" s="32" t="str">
        <f>INDEX('Обработка исходного'!O:O,ROW($B$3)+4*(ROW($B255)-ROW($B$3))+2)</f>
        <v>-</v>
      </c>
      <c r="M255" s="32" t="str">
        <f>INDEX('Обработка исходного'!P:P,ROW($B$3)+4*(ROW($B255)-ROW($B$3))+2)</f>
        <v>-</v>
      </c>
      <c r="N255" s="32" t="str">
        <f>INDEX('Обработка исходного'!Q:Q,ROW($B$3)+4*(ROW($B255)-ROW($B$3))+2)</f>
        <v>-</v>
      </c>
      <c r="O255" s="32" t="str">
        <f>INDEX('Обработка исходного'!R:R,ROW($B$3)+4*(ROW($B255)-ROW($B$3))+2)</f>
        <v>-</v>
      </c>
      <c r="P255" s="33" t="str">
        <f>INDEX('Обработка исходного'!S:S,ROW($B$3)+4*(ROW($B255)-ROW($B$3))+2)</f>
        <v>-</v>
      </c>
    </row>
    <row r="256" spans="1:16" ht="25.5" x14ac:dyDescent="0.25">
      <c r="A256" s="10" t="str">
        <f>INDEX('Обработка исходного'!B:B,ROW($B$3)+4*(ROW($B256)-ROW($B$3)))</f>
        <v>Сталь легированная кремнемарганцовистая</v>
      </c>
      <c r="B256" s="47" t="str">
        <f>INDEX('Обработка исходного'!D:D,ROW($B$3)+4*(ROW($B256)-ROW($B$3)))</f>
        <v>20ГСЛ</v>
      </c>
      <c r="C256" s="27" t="str">
        <f>IF(ISBLANK(INDEX('Обработка исходного'!E:E,ROW($B$3)+4*(ROW($B256)-ROW($B$3)))),"",INDEX('Обработка исходного'!E:E,ROW($B$3)+4*(ROW($B256)-ROW($B$3))))</f>
        <v>Отливки</v>
      </c>
      <c r="D256" s="31">
        <f>INDEX('Обработка исходного'!G:G,ROW($B$3)+4*(ROW($B256)-ROW($B$3))+2)</f>
        <v>18</v>
      </c>
      <c r="E256" s="32">
        <f>INDEX('Обработка исходного'!H:H,ROW($B$3)+4*(ROW($B256)-ROW($B$3))+2)</f>
        <v>17</v>
      </c>
      <c r="F256" s="32">
        <f>INDEX('Обработка исходного'!I:I,ROW($B$3)+4*(ROW($B256)-ROW($B$3))+2)</f>
        <v>17</v>
      </c>
      <c r="G256" s="32">
        <f>INDEX('Обработка исходного'!J:J,ROW($B$3)+4*(ROW($B256)-ROW($B$3))+2)</f>
        <v>16</v>
      </c>
      <c r="H256" s="32">
        <f>INDEX('Обработка исходного'!K:K,ROW($B$3)+4*(ROW($B256)-ROW($B$3))+2)</f>
        <v>16</v>
      </c>
      <c r="I256" s="32">
        <f>INDEX('Обработка исходного'!L:L,ROW($B$3)+4*(ROW($B256)-ROW($B$3))+2)</f>
        <v>16</v>
      </c>
      <c r="J256" s="32">
        <f>INDEX('Обработка исходного'!M:M,ROW($B$3)+4*(ROW($B256)-ROW($B$3))+2)</f>
        <v>16</v>
      </c>
      <c r="K256" s="32">
        <f>INDEX('Обработка исходного'!N:N,ROW($B$3)+4*(ROW($B256)-ROW($B$3))+2)</f>
        <v>16</v>
      </c>
      <c r="L256" s="32" t="str">
        <f>INDEX('Обработка исходного'!O:O,ROW($B$3)+4*(ROW($B256)-ROW($B$3))+2)</f>
        <v>-</v>
      </c>
      <c r="M256" s="32" t="str">
        <f>INDEX('Обработка исходного'!P:P,ROW($B$3)+4*(ROW($B256)-ROW($B$3))+2)</f>
        <v>-</v>
      </c>
      <c r="N256" s="32" t="str">
        <f>INDEX('Обработка исходного'!Q:Q,ROW($B$3)+4*(ROW($B256)-ROW($B$3))+2)</f>
        <v>-</v>
      </c>
      <c r="O256" s="32" t="str">
        <f>INDEX('Обработка исходного'!R:R,ROW($B$3)+4*(ROW($B256)-ROW($B$3))+2)</f>
        <v>-</v>
      </c>
      <c r="P256" s="33" t="str">
        <f>INDEX('Обработка исходного'!S:S,ROW($B$3)+4*(ROW($B256)-ROW($B$3))+2)</f>
        <v>-</v>
      </c>
    </row>
    <row r="257" spans="1:16" ht="25.5" x14ac:dyDescent="0.25">
      <c r="A257" s="10" t="str">
        <f>INDEX('Обработка исходного'!B:B,ROW($B$3)+4*(ROW($B257)-ROW($B$3)))</f>
        <v>Сталь легированная кремнемарганцовистая</v>
      </c>
      <c r="B257" s="47" t="str">
        <f>INDEX('Обработка исходного'!D:D,ROW($B$3)+4*(ROW($B257)-ROW($B$3)))</f>
        <v>09Г2С</v>
      </c>
      <c r="C257" s="27" t="str">
        <f>IF(ISBLANK(INDEX('Обработка исходного'!E:E,ROW($B$3)+4*(ROW($B257)-ROW($B$3)))),"",INDEX('Обработка исходного'!E:E,ROW($B$3)+4*(ROW($B257)-ROW($B$3))))</f>
        <v>Прокат толщиной от 4 до 160 мм</v>
      </c>
      <c r="D257" s="31">
        <f>INDEX('Обработка исходного'!G:G,ROW($B$3)+4*(ROW($B257)-ROW($B$3))+2)</f>
        <v>21</v>
      </c>
      <c r="E257" s="32">
        <f>INDEX('Обработка исходного'!H:H,ROW($B$3)+4*(ROW($B257)-ROW($B$3))+2)</f>
        <v>20</v>
      </c>
      <c r="F257" s="32">
        <f>INDEX('Обработка исходного'!I:I,ROW($B$3)+4*(ROW($B257)-ROW($B$3))+2)</f>
        <v>20</v>
      </c>
      <c r="G257" s="32">
        <f>INDEX('Обработка исходного'!J:J,ROW($B$3)+4*(ROW($B257)-ROW($B$3))+2)</f>
        <v>18</v>
      </c>
      <c r="H257" s="32">
        <f>INDEX('Обработка исходного'!K:K,ROW($B$3)+4*(ROW($B257)-ROW($B$3))+2)</f>
        <v>16</v>
      </c>
      <c r="I257" s="32">
        <f>INDEX('Обработка исходного'!L:L,ROW($B$3)+4*(ROW($B257)-ROW($B$3))+2)</f>
        <v>16</v>
      </c>
      <c r="J257" s="32">
        <f>INDEX('Обработка исходного'!M:M,ROW($B$3)+4*(ROW($B257)-ROW($B$3))+2)</f>
        <v>16</v>
      </c>
      <c r="K257" s="32">
        <f>INDEX('Обработка исходного'!N:N,ROW($B$3)+4*(ROW($B257)-ROW($B$3))+2)</f>
        <v>16</v>
      </c>
      <c r="L257" s="32">
        <f>INDEX('Обработка исходного'!O:O,ROW($B$3)+4*(ROW($B257)-ROW($B$3))+2)</f>
        <v>16</v>
      </c>
      <c r="M257" s="32">
        <f>INDEX('Обработка исходного'!P:P,ROW($B$3)+4*(ROW($B257)-ROW($B$3))+2)</f>
        <v>16</v>
      </c>
      <c r="N257" s="32" t="str">
        <f>INDEX('Обработка исходного'!Q:Q,ROW($B$3)+4*(ROW($B257)-ROW($B$3))+2)</f>
        <v>-</v>
      </c>
      <c r="O257" s="32" t="str">
        <f>INDEX('Обработка исходного'!R:R,ROW($B$3)+4*(ROW($B257)-ROW($B$3))+2)</f>
        <v>-</v>
      </c>
      <c r="P257" s="33" t="str">
        <f>INDEX('Обработка исходного'!S:S,ROW($B$3)+4*(ROW($B257)-ROW($B$3))+2)</f>
        <v>-</v>
      </c>
    </row>
    <row r="258" spans="1:16" x14ac:dyDescent="0.25">
      <c r="A258" s="10" t="str">
        <f>INDEX('Обработка исходного'!B:B,ROW($B$3)+4*(ROW($B258)-ROW($B$3)))</f>
        <v>Сталь высокохромистая</v>
      </c>
      <c r="B258" s="47" t="str">
        <f>INDEX('Обработка исходного'!D:D,ROW($B$3)+4*(ROW($B258)-ROW($B$3)))</f>
        <v>08Х13</v>
      </c>
      <c r="C258" s="27" t="str">
        <f>IF(ISBLANK(INDEX('Обработка исходного'!E:E,ROW($B$3)+4*(ROW($B258)-ROW($B$3)))),"",INDEX('Обработка исходного'!E:E,ROW($B$3)+4*(ROW($B258)-ROW($B$3))))</f>
        <v>Листы толщиной от 4 до 50 мм</v>
      </c>
      <c r="D258" s="31">
        <f>INDEX('Обработка исходного'!G:G,ROW($B$3)+4*(ROW($B258)-ROW($B$3))+2)</f>
        <v>23</v>
      </c>
      <c r="E258" s="32">
        <f>INDEX('Обработка исходного'!H:H,ROW($B$3)+4*(ROW($B258)-ROW($B$3))+2)</f>
        <v>21</v>
      </c>
      <c r="F258" s="32">
        <f>INDEX('Обработка исходного'!I:I,ROW($B$3)+4*(ROW($B258)-ROW($B$3))+2)</f>
        <v>20</v>
      </c>
      <c r="G258" s="32">
        <f>INDEX('Обработка исходного'!J:J,ROW($B$3)+4*(ROW($B258)-ROW($B$3))+2)</f>
        <v>20</v>
      </c>
      <c r="H258" s="32">
        <f>INDEX('Обработка исходного'!K:K,ROW($B$3)+4*(ROW($B258)-ROW($B$3))+2)</f>
        <v>20</v>
      </c>
      <c r="I258" s="32">
        <f>INDEX('Обработка исходного'!L:L,ROW($B$3)+4*(ROW($B258)-ROW($B$3))+2)</f>
        <v>17</v>
      </c>
      <c r="J258" s="32">
        <f>INDEX('Обработка исходного'!M:M,ROW($B$3)+4*(ROW($B258)-ROW($B$3))+2)</f>
        <v>15</v>
      </c>
      <c r="K258" s="32" t="str">
        <f>INDEX('Обработка исходного'!N:N,ROW($B$3)+4*(ROW($B258)-ROW($B$3))+2)</f>
        <v>-</v>
      </c>
      <c r="L258" s="32" t="str">
        <f>INDEX('Обработка исходного'!O:O,ROW($B$3)+4*(ROW($B258)-ROW($B$3))+2)</f>
        <v>-</v>
      </c>
      <c r="M258" s="32" t="str">
        <f>INDEX('Обработка исходного'!P:P,ROW($B$3)+4*(ROW($B258)-ROW($B$3))+2)</f>
        <v>-</v>
      </c>
      <c r="N258" s="32" t="str">
        <f>INDEX('Обработка исходного'!Q:Q,ROW($B$3)+4*(ROW($B258)-ROW($B$3))+2)</f>
        <v>-</v>
      </c>
      <c r="O258" s="32" t="str">
        <f>INDEX('Обработка исходного'!R:R,ROW($B$3)+4*(ROW($B258)-ROW($B$3))+2)</f>
        <v>-</v>
      </c>
      <c r="P258" s="33" t="str">
        <f>INDEX('Обработка исходного'!S:S,ROW($B$3)+4*(ROW($B258)-ROW($B$3))+2)</f>
        <v>-</v>
      </c>
    </row>
    <row r="259" spans="1:16" ht="25.5" x14ac:dyDescent="0.25">
      <c r="A259" s="10" t="str">
        <f>INDEX('Обработка исходного'!B:B,ROW($B$3)+4*(ROW($B259)-ROW($B$3)))</f>
        <v>Сталь высокохромистая</v>
      </c>
      <c r="B259" s="47" t="str">
        <f>INDEX('Обработка исходного'!D:D,ROW($B$3)+4*(ROW($B259)-ROW($B$3)))</f>
        <v>08Х13</v>
      </c>
      <c r="C259" s="27" t="str">
        <f>IF(ISBLANK(INDEX('Обработка исходного'!E:E,ROW($B$3)+4*(ROW($B259)-ROW($B$3)))),"",INDEX('Обработка исходного'!E:E,ROW($B$3)+4*(ROW($B259)-ROW($B$3))))</f>
        <v>Трубы наружным диаметром от 5 до 250 мм с толщиной стенки от 0,2 до 22 мм</v>
      </c>
      <c r="D259" s="31">
        <f>INDEX('Обработка исходного'!G:G,ROW($B$3)+4*(ROW($B259)-ROW($B$3))+2)</f>
        <v>22</v>
      </c>
      <c r="E259" s="32">
        <f>INDEX('Обработка исходного'!H:H,ROW($B$3)+4*(ROW($B259)-ROW($B$3))+2)</f>
        <v>20</v>
      </c>
      <c r="F259" s="32">
        <f>INDEX('Обработка исходного'!I:I,ROW($B$3)+4*(ROW($B259)-ROW($B$3))+2)</f>
        <v>19</v>
      </c>
      <c r="G259" s="32">
        <f>INDEX('Обработка исходного'!J:J,ROW($B$3)+4*(ROW($B259)-ROW($B$3))+2)</f>
        <v>18</v>
      </c>
      <c r="H259" s="32">
        <f>INDEX('Обработка исходного'!K:K,ROW($B$3)+4*(ROW($B259)-ROW($B$3))+2)</f>
        <v>18</v>
      </c>
      <c r="I259" s="32">
        <f>INDEX('Обработка исходного'!L:L,ROW($B$3)+4*(ROW($B259)-ROW($B$3))+2)</f>
        <v>15</v>
      </c>
      <c r="J259" s="32">
        <f>INDEX('Обработка исходного'!M:M,ROW($B$3)+4*(ROW($B259)-ROW($B$3))+2)</f>
        <v>13</v>
      </c>
      <c r="K259" s="32" t="str">
        <f>INDEX('Обработка исходного'!N:N,ROW($B$3)+4*(ROW($B259)-ROW($B$3))+2)</f>
        <v>-</v>
      </c>
      <c r="L259" s="32" t="str">
        <f>INDEX('Обработка исходного'!O:O,ROW($B$3)+4*(ROW($B259)-ROW($B$3))+2)</f>
        <v>-</v>
      </c>
      <c r="M259" s="32" t="str">
        <f>INDEX('Обработка исходного'!P:P,ROW($B$3)+4*(ROW($B259)-ROW($B$3))+2)</f>
        <v>-</v>
      </c>
      <c r="N259" s="32" t="str">
        <f>INDEX('Обработка исходного'!Q:Q,ROW($B$3)+4*(ROW($B259)-ROW($B$3))+2)</f>
        <v>-</v>
      </c>
      <c r="O259" s="32" t="str">
        <f>INDEX('Обработка исходного'!R:R,ROW($B$3)+4*(ROW($B259)-ROW($B$3))+2)</f>
        <v>-</v>
      </c>
      <c r="P259" s="33" t="str">
        <f>INDEX('Обработка исходного'!S:S,ROW($B$3)+4*(ROW($B259)-ROW($B$3))+2)</f>
        <v>-</v>
      </c>
    </row>
    <row r="260" spans="1:16" x14ac:dyDescent="0.25">
      <c r="A260" s="10" t="str">
        <f>INDEX('Обработка исходного'!B:B,ROW($B$3)+4*(ROW($B260)-ROW($B$3)))</f>
        <v>Сталь высокохромистая</v>
      </c>
      <c r="B260" s="47" t="str">
        <f>INDEX('Обработка исходного'!D:D,ROW($B$3)+4*(ROW($B260)-ROW($B$3)))</f>
        <v>20Х13</v>
      </c>
      <c r="C260" s="27" t="str">
        <f>IF(ISBLANK(INDEX('Обработка исходного'!E:E,ROW($B$3)+4*(ROW($B260)-ROW($B$3)))),"",INDEX('Обработка исходного'!E:E,ROW($B$3)+4*(ROW($B260)-ROW($B$3))))</f>
        <v>Поковки диаметром или толщиной до 300 мм</v>
      </c>
      <c r="D260" s="31">
        <f>INDEX('Обработка исходного'!G:G,ROW($B$3)+4*(ROW($B260)-ROW($B$3))+2)</f>
        <v>12</v>
      </c>
      <c r="E260" s="32">
        <f>INDEX('Обработка исходного'!H:H,ROW($B$3)+4*(ROW($B260)-ROW($B$3))+2)</f>
        <v>11</v>
      </c>
      <c r="F260" s="32">
        <f>INDEX('Обработка исходного'!I:I,ROW($B$3)+4*(ROW($B260)-ROW($B$3))+2)</f>
        <v>11</v>
      </c>
      <c r="G260" s="32">
        <f>INDEX('Обработка исходного'!J:J,ROW($B$3)+4*(ROW($B260)-ROW($B$3))+2)</f>
        <v>10</v>
      </c>
      <c r="H260" s="32">
        <f>INDEX('Обработка исходного'!K:K,ROW($B$3)+4*(ROW($B260)-ROW($B$3))+2)</f>
        <v>10</v>
      </c>
      <c r="I260" s="32">
        <f>INDEX('Обработка исходного'!L:L,ROW($B$3)+4*(ROW($B260)-ROW($B$3))+2)</f>
        <v>9</v>
      </c>
      <c r="J260" s="32">
        <f>INDEX('Обработка исходного'!M:M,ROW($B$3)+4*(ROW($B260)-ROW($B$3))+2)</f>
        <v>9</v>
      </c>
      <c r="K260" s="32" t="str">
        <f>INDEX('Обработка исходного'!N:N,ROW($B$3)+4*(ROW($B260)-ROW($B$3))+2)</f>
        <v>-</v>
      </c>
      <c r="L260" s="32" t="str">
        <f>INDEX('Обработка исходного'!O:O,ROW($B$3)+4*(ROW($B260)-ROW($B$3))+2)</f>
        <v>-</v>
      </c>
      <c r="M260" s="32" t="str">
        <f>INDEX('Обработка исходного'!P:P,ROW($B$3)+4*(ROW($B260)-ROW($B$3))+2)</f>
        <v>-</v>
      </c>
      <c r="N260" s="32" t="str">
        <f>INDEX('Обработка исходного'!Q:Q,ROW($B$3)+4*(ROW($B260)-ROW($B$3))+2)</f>
        <v>-</v>
      </c>
      <c r="O260" s="32" t="str">
        <f>INDEX('Обработка исходного'!R:R,ROW($B$3)+4*(ROW($B260)-ROW($B$3))+2)</f>
        <v>-</v>
      </c>
      <c r="P260" s="33" t="str">
        <f>INDEX('Обработка исходного'!S:S,ROW($B$3)+4*(ROW($B260)-ROW($B$3))+2)</f>
        <v>-</v>
      </c>
    </row>
    <row r="261" spans="1:16" ht="25.5" x14ac:dyDescent="0.25">
      <c r="A261" s="10" t="str">
        <f>INDEX('Обработка исходного'!B:B,ROW($B$3)+4*(ROW($B261)-ROW($B$3)))</f>
        <v>Сталь высокохромистая</v>
      </c>
      <c r="B261" s="47" t="str">
        <f>INDEX('Обработка исходного'!D:D,ROW($B$3)+4*(ROW($B261)-ROW($B$3)))</f>
        <v>20Х13</v>
      </c>
      <c r="C261" s="27" t="str">
        <f>IF(ISBLANK(INDEX('Обработка исходного'!E:E,ROW($B$3)+4*(ROW($B261)-ROW($B$3)))),"",INDEX('Обработка исходного'!E:E,ROW($B$3)+4*(ROW($B261)-ROW($B$3))))</f>
        <v>Калиброванная сталь диаметром или стороной квадрата до 70 мм</v>
      </c>
      <c r="D261" s="31">
        <f>INDEX('Обработка исходного'!G:G,ROW($B$3)+4*(ROW($B261)-ROW($B$3))+2)</f>
        <v>16</v>
      </c>
      <c r="E261" s="32">
        <f>INDEX('Обработка исходного'!H:H,ROW($B$3)+4*(ROW($B261)-ROW($B$3))+2)</f>
        <v>15</v>
      </c>
      <c r="F261" s="32">
        <f>INDEX('Обработка исходного'!I:I,ROW($B$3)+4*(ROW($B261)-ROW($B$3))+2)</f>
        <v>15</v>
      </c>
      <c r="G261" s="32">
        <f>INDEX('Обработка исходного'!J:J,ROW($B$3)+4*(ROW($B261)-ROW($B$3))+2)</f>
        <v>14</v>
      </c>
      <c r="H261" s="32">
        <f>INDEX('Обработка исходного'!K:K,ROW($B$3)+4*(ROW($B261)-ROW($B$3))+2)</f>
        <v>14</v>
      </c>
      <c r="I261" s="32">
        <f>INDEX('Обработка исходного'!L:L,ROW($B$3)+4*(ROW($B261)-ROW($B$3))+2)</f>
        <v>13</v>
      </c>
      <c r="J261" s="32">
        <f>INDEX('Обработка исходного'!M:M,ROW($B$3)+4*(ROW($B261)-ROW($B$3))+2)</f>
        <v>13</v>
      </c>
      <c r="K261" s="32" t="str">
        <f>INDEX('Обработка исходного'!N:N,ROW($B$3)+4*(ROW($B261)-ROW($B$3))+2)</f>
        <v>-</v>
      </c>
      <c r="L261" s="32" t="str">
        <f>INDEX('Обработка исходного'!O:O,ROW($B$3)+4*(ROW($B261)-ROW($B$3))+2)</f>
        <v>-</v>
      </c>
      <c r="M261" s="32" t="str">
        <f>INDEX('Обработка исходного'!P:P,ROW($B$3)+4*(ROW($B261)-ROW($B$3))+2)</f>
        <v>-</v>
      </c>
      <c r="N261" s="32" t="str">
        <f>INDEX('Обработка исходного'!Q:Q,ROW($B$3)+4*(ROW($B261)-ROW($B$3))+2)</f>
        <v>-</v>
      </c>
      <c r="O261" s="32" t="str">
        <f>INDEX('Обработка исходного'!R:R,ROW($B$3)+4*(ROW($B261)-ROW($B$3))+2)</f>
        <v>-</v>
      </c>
      <c r="P261" s="33" t="str">
        <f>INDEX('Обработка исходного'!S:S,ROW($B$3)+4*(ROW($B261)-ROW($B$3))+2)</f>
        <v>-</v>
      </c>
    </row>
    <row r="262" spans="1:16" ht="25.5" x14ac:dyDescent="0.25">
      <c r="A262" s="10" t="str">
        <f>INDEX('Обработка исходного'!B:B,ROW($B$3)+4*(ROW($B262)-ROW($B$3)))</f>
        <v>Сталь высокохромистая</v>
      </c>
      <c r="B262" s="47" t="str">
        <f>INDEX('Обработка исходного'!D:D,ROW($B$3)+4*(ROW($B262)-ROW($B$3)))</f>
        <v>20Х13</v>
      </c>
      <c r="C262" s="27" t="str">
        <f>IF(ISBLANK(INDEX('Обработка исходного'!E:E,ROW($B$3)+4*(ROW($B262)-ROW($B$3)))),"",INDEX('Обработка исходного'!E:E,ROW($B$3)+4*(ROW($B262)-ROW($B$3))))</f>
        <v>Горячекатаная сталь диаметром, стороной квадрата или толщиной до 60 мм</v>
      </c>
      <c r="D262" s="31">
        <f>INDEX('Обработка исходного'!G:G,ROW($B$3)+4*(ROW($B262)-ROW($B$3))+2)</f>
        <v>16</v>
      </c>
      <c r="E262" s="32">
        <f>INDEX('Обработка исходного'!H:H,ROW($B$3)+4*(ROW($B262)-ROW($B$3))+2)</f>
        <v>15</v>
      </c>
      <c r="F262" s="32">
        <f>INDEX('Обработка исходного'!I:I,ROW($B$3)+4*(ROW($B262)-ROW($B$3))+2)</f>
        <v>15</v>
      </c>
      <c r="G262" s="32">
        <f>INDEX('Обработка исходного'!J:J,ROW($B$3)+4*(ROW($B262)-ROW($B$3))+2)</f>
        <v>14</v>
      </c>
      <c r="H262" s="32">
        <f>INDEX('Обработка исходного'!K:K,ROW($B$3)+4*(ROW($B262)-ROW($B$3))+2)</f>
        <v>14</v>
      </c>
      <c r="I262" s="32">
        <f>INDEX('Обработка исходного'!L:L,ROW($B$3)+4*(ROW($B262)-ROW($B$3))+2)</f>
        <v>13</v>
      </c>
      <c r="J262" s="32">
        <f>INDEX('Обработка исходного'!M:M,ROW($B$3)+4*(ROW($B262)-ROW($B$3))+2)</f>
        <v>13</v>
      </c>
      <c r="K262" s="32" t="str">
        <f>INDEX('Обработка исходного'!N:N,ROW($B$3)+4*(ROW($B262)-ROW($B$3))+2)</f>
        <v>-</v>
      </c>
      <c r="L262" s="32" t="str">
        <f>INDEX('Обработка исходного'!O:O,ROW($B$3)+4*(ROW($B262)-ROW($B$3))+2)</f>
        <v>-</v>
      </c>
      <c r="M262" s="32" t="str">
        <f>INDEX('Обработка исходного'!P:P,ROW($B$3)+4*(ROW($B262)-ROW($B$3))+2)</f>
        <v>-</v>
      </c>
      <c r="N262" s="32" t="str">
        <f>INDEX('Обработка исходного'!Q:Q,ROW($B$3)+4*(ROW($B262)-ROW($B$3))+2)</f>
        <v>-</v>
      </c>
      <c r="O262" s="32" t="str">
        <f>INDEX('Обработка исходного'!R:R,ROW($B$3)+4*(ROW($B262)-ROW($B$3))+2)</f>
        <v>-</v>
      </c>
      <c r="P262" s="33" t="str">
        <f>INDEX('Обработка исходного'!S:S,ROW($B$3)+4*(ROW($B262)-ROW($B$3))+2)</f>
        <v>-</v>
      </c>
    </row>
    <row r="263" spans="1:16" ht="25.5" x14ac:dyDescent="0.25">
      <c r="A263" s="10" t="str">
        <f>INDEX('Обработка исходного'!B:B,ROW($B$3)+4*(ROW($B263)-ROW($B$3)))</f>
        <v>Сталь высокохромистая</v>
      </c>
      <c r="B263" s="47" t="str">
        <f>INDEX('Обработка исходного'!D:D,ROW($B$3)+4*(ROW($B263)-ROW($B$3)))</f>
        <v>20Х13</v>
      </c>
      <c r="C263" s="27" t="str">
        <f>IF(ISBLANK(INDEX('Обработка исходного'!E:E,ROW($B$3)+4*(ROW($B263)-ROW($B$3)))),"",INDEX('Обработка исходного'!E:E,ROW($B$3)+4*(ROW($B263)-ROW($B$3))))</f>
        <v>Горячекатаная сталь диаметром, стороной квадрата или толщиной от 60 до 100 мм</v>
      </c>
      <c r="D263" s="31">
        <f>INDEX('Обработка исходного'!G:G,ROW($B$3)+4*(ROW($B263)-ROW($B$3))+2)</f>
        <v>15</v>
      </c>
      <c r="E263" s="32">
        <f>INDEX('Обработка исходного'!H:H,ROW($B$3)+4*(ROW($B263)-ROW($B$3))+2)</f>
        <v>14</v>
      </c>
      <c r="F263" s="32">
        <f>INDEX('Обработка исходного'!I:I,ROW($B$3)+4*(ROW($B263)-ROW($B$3))+2)</f>
        <v>14</v>
      </c>
      <c r="G263" s="32">
        <f>INDEX('Обработка исходного'!J:J,ROW($B$3)+4*(ROW($B263)-ROW($B$3))+2)</f>
        <v>13</v>
      </c>
      <c r="H263" s="32">
        <f>INDEX('Обработка исходного'!K:K,ROW($B$3)+4*(ROW($B263)-ROW($B$3))+2)</f>
        <v>13</v>
      </c>
      <c r="I263" s="32">
        <f>INDEX('Обработка исходного'!L:L,ROW($B$3)+4*(ROW($B263)-ROW($B$3))+2)</f>
        <v>12</v>
      </c>
      <c r="J263" s="32">
        <f>INDEX('Обработка исходного'!M:M,ROW($B$3)+4*(ROW($B263)-ROW($B$3))+2)</f>
        <v>12</v>
      </c>
      <c r="K263" s="32" t="str">
        <f>INDEX('Обработка исходного'!N:N,ROW($B$3)+4*(ROW($B263)-ROW($B$3))+2)</f>
        <v>-</v>
      </c>
      <c r="L263" s="32" t="str">
        <f>INDEX('Обработка исходного'!O:O,ROW($B$3)+4*(ROW($B263)-ROW($B$3))+2)</f>
        <v>-</v>
      </c>
      <c r="M263" s="32" t="str">
        <f>INDEX('Обработка исходного'!P:P,ROW($B$3)+4*(ROW($B263)-ROW($B$3))+2)</f>
        <v>-</v>
      </c>
      <c r="N263" s="32" t="str">
        <f>INDEX('Обработка исходного'!Q:Q,ROW($B$3)+4*(ROW($B263)-ROW($B$3))+2)</f>
        <v>-</v>
      </c>
      <c r="O263" s="32" t="str">
        <f>INDEX('Обработка исходного'!R:R,ROW($B$3)+4*(ROW($B263)-ROW($B$3))+2)</f>
        <v>-</v>
      </c>
      <c r="P263" s="33" t="str">
        <f>INDEX('Обработка исходного'!S:S,ROW($B$3)+4*(ROW($B263)-ROW($B$3))+2)</f>
        <v>-</v>
      </c>
    </row>
    <row r="264" spans="1:16" ht="25.5" x14ac:dyDescent="0.25">
      <c r="A264" s="10" t="str">
        <f>INDEX('Обработка исходного'!B:B,ROW($B$3)+4*(ROW($B264)-ROW($B$3)))</f>
        <v>Сталь высокохромистая</v>
      </c>
      <c r="B264" s="47" t="str">
        <f>INDEX('Обработка исходного'!D:D,ROW($B$3)+4*(ROW($B264)-ROW($B$3)))</f>
        <v>20Х13</v>
      </c>
      <c r="C264" s="27" t="str">
        <f>IF(ISBLANK(INDEX('Обработка исходного'!E:E,ROW($B$3)+4*(ROW($B264)-ROW($B$3)))),"",INDEX('Обработка исходного'!E:E,ROW($B$3)+4*(ROW($B264)-ROW($B$3))))</f>
        <v>Горячекатаная сталь со стороной квадрата или толщиной от 100 до 150 мм</v>
      </c>
      <c r="D264" s="31">
        <f>INDEX('Обработка исходного'!G:G,ROW($B$3)+4*(ROW($B264)-ROW($B$3))+2)</f>
        <v>13</v>
      </c>
      <c r="E264" s="32">
        <f>INDEX('Обработка исходного'!H:H,ROW($B$3)+4*(ROW($B264)-ROW($B$3))+2)</f>
        <v>12</v>
      </c>
      <c r="F264" s="32">
        <f>INDEX('Обработка исходного'!I:I,ROW($B$3)+4*(ROW($B264)-ROW($B$3))+2)</f>
        <v>12</v>
      </c>
      <c r="G264" s="32">
        <f>INDEX('Обработка исходного'!J:J,ROW($B$3)+4*(ROW($B264)-ROW($B$3))+2)</f>
        <v>11</v>
      </c>
      <c r="H264" s="32">
        <f>INDEX('Обработка исходного'!K:K,ROW($B$3)+4*(ROW($B264)-ROW($B$3))+2)</f>
        <v>11</v>
      </c>
      <c r="I264" s="32">
        <f>INDEX('Обработка исходного'!L:L,ROW($B$3)+4*(ROW($B264)-ROW($B$3))+2)</f>
        <v>11</v>
      </c>
      <c r="J264" s="32">
        <f>INDEX('Обработка исходного'!M:M,ROW($B$3)+4*(ROW($B264)-ROW($B$3))+2)</f>
        <v>11</v>
      </c>
      <c r="K264" s="32" t="str">
        <f>INDEX('Обработка исходного'!N:N,ROW($B$3)+4*(ROW($B264)-ROW($B$3))+2)</f>
        <v>-</v>
      </c>
      <c r="L264" s="32" t="str">
        <f>INDEX('Обработка исходного'!O:O,ROW($B$3)+4*(ROW($B264)-ROW($B$3))+2)</f>
        <v>-</v>
      </c>
      <c r="M264" s="32" t="str">
        <f>INDEX('Обработка исходного'!P:P,ROW($B$3)+4*(ROW($B264)-ROW($B$3))+2)</f>
        <v>-</v>
      </c>
      <c r="N264" s="32" t="str">
        <f>INDEX('Обработка исходного'!Q:Q,ROW($B$3)+4*(ROW($B264)-ROW($B$3))+2)</f>
        <v>-</v>
      </c>
      <c r="O264" s="32" t="str">
        <f>INDEX('Обработка исходного'!R:R,ROW($B$3)+4*(ROW($B264)-ROW($B$3))+2)</f>
        <v>-</v>
      </c>
      <c r="P264" s="33" t="str">
        <f>INDEX('Обработка исходного'!S:S,ROW($B$3)+4*(ROW($B264)-ROW($B$3))+2)</f>
        <v>-</v>
      </c>
    </row>
    <row r="265" spans="1:16" x14ac:dyDescent="0.25">
      <c r="A265" s="10" t="str">
        <f>INDEX('Обработка исходного'!B:B,ROW($B$3)+4*(ROW($B265)-ROW($B$3)))</f>
        <v>Сталь высокохромистая</v>
      </c>
      <c r="B265" s="47" t="str">
        <f>INDEX('Обработка исходного'!D:D,ROW($B$3)+4*(ROW($B265)-ROW($B$3)))</f>
        <v>20Х13</v>
      </c>
      <c r="C265" s="27" t="str">
        <f>IF(ISBLANK(INDEX('Обработка исходного'!E:E,ROW($B$3)+4*(ROW($B265)-ROW($B$3)))),"",INDEX('Обработка исходного'!E:E,ROW($B$3)+4*(ROW($B265)-ROW($B$3))))</f>
        <v>Заготовки крепежных деталей, КП590*</v>
      </c>
      <c r="D265" s="31">
        <f>INDEX('Обработка исходного'!G:G,ROW($B$3)+4*(ROW($B265)-ROW($B$3))+2)</f>
        <v>15</v>
      </c>
      <c r="E265" s="32">
        <f>INDEX('Обработка исходного'!H:H,ROW($B$3)+4*(ROW($B265)-ROW($B$3))+2)</f>
        <v>16</v>
      </c>
      <c r="F265" s="32">
        <f>INDEX('Обработка исходного'!I:I,ROW($B$3)+4*(ROW($B265)-ROW($B$3))+2)</f>
        <v>16</v>
      </c>
      <c r="G265" s="32">
        <f>INDEX('Обработка исходного'!J:J,ROW($B$3)+4*(ROW($B265)-ROW($B$3))+2)</f>
        <v>15</v>
      </c>
      <c r="H265" s="32">
        <f>INDEX('Обработка исходного'!K:K,ROW($B$3)+4*(ROW($B265)-ROW($B$3))+2)</f>
        <v>15</v>
      </c>
      <c r="I265" s="32">
        <f>INDEX('Обработка исходного'!L:L,ROW($B$3)+4*(ROW($B265)-ROW($B$3))+2)</f>
        <v>14</v>
      </c>
      <c r="J265" s="32">
        <f>INDEX('Обработка исходного'!M:M,ROW($B$3)+4*(ROW($B265)-ROW($B$3))+2)</f>
        <v>14</v>
      </c>
      <c r="K265" s="32" t="str">
        <f>INDEX('Обработка исходного'!N:N,ROW($B$3)+4*(ROW($B265)-ROW($B$3))+2)</f>
        <v>-</v>
      </c>
      <c r="L265" s="32" t="str">
        <f>INDEX('Обработка исходного'!O:O,ROW($B$3)+4*(ROW($B265)-ROW($B$3))+2)</f>
        <v>-</v>
      </c>
      <c r="M265" s="32" t="str">
        <f>INDEX('Обработка исходного'!P:P,ROW($B$3)+4*(ROW($B265)-ROW($B$3))+2)</f>
        <v>-</v>
      </c>
      <c r="N265" s="32" t="str">
        <f>INDEX('Обработка исходного'!Q:Q,ROW($B$3)+4*(ROW($B265)-ROW($B$3))+2)</f>
        <v>-</v>
      </c>
      <c r="O265" s="32" t="str">
        <f>INDEX('Обработка исходного'!R:R,ROW($B$3)+4*(ROW($B265)-ROW($B$3))+2)</f>
        <v>-</v>
      </c>
      <c r="P265" s="33" t="str">
        <f>INDEX('Обработка исходного'!S:S,ROW($B$3)+4*(ROW($B265)-ROW($B$3))+2)</f>
        <v>-</v>
      </c>
    </row>
    <row r="266" spans="1:16" x14ac:dyDescent="0.25">
      <c r="A266" s="10" t="str">
        <f>INDEX('Обработка исходного'!B:B,ROW($B$3)+4*(ROW($B266)-ROW($B$3)))</f>
        <v>Сталь высокохромистая</v>
      </c>
      <c r="B266" s="47" t="str">
        <f>INDEX('Обработка исходного'!D:D,ROW($B$3)+4*(ROW($B266)-ROW($B$3)))</f>
        <v>20Х13</v>
      </c>
      <c r="C266" s="27" t="str">
        <f>IF(ISBLANK(INDEX('Обработка исходного'!E:E,ROW($B$3)+4*(ROW($B266)-ROW($B$3)))),"",INDEX('Обработка исходного'!E:E,ROW($B$3)+4*(ROW($B266)-ROW($B$3))))</f>
        <v>Листы толщиной от 4 до 50 мм</v>
      </c>
      <c r="D266" s="31">
        <f>INDEX('Обработка исходного'!G:G,ROW($B$3)+4*(ROW($B266)-ROW($B$3))+2)</f>
        <v>20</v>
      </c>
      <c r="E266" s="32">
        <f>INDEX('Обработка исходного'!H:H,ROW($B$3)+4*(ROW($B266)-ROW($B$3))+2)</f>
        <v>21</v>
      </c>
      <c r="F266" s="32">
        <f>INDEX('Обработка исходного'!I:I,ROW($B$3)+4*(ROW($B266)-ROW($B$3))+2)</f>
        <v>21</v>
      </c>
      <c r="G266" s="32">
        <f>INDEX('Обработка исходного'!J:J,ROW($B$3)+4*(ROW($B266)-ROW($B$3))+2)</f>
        <v>20</v>
      </c>
      <c r="H266" s="32">
        <f>INDEX('Обработка исходного'!K:K,ROW($B$3)+4*(ROW($B266)-ROW($B$3))+2)</f>
        <v>20</v>
      </c>
      <c r="I266" s="32">
        <f>INDEX('Обработка исходного'!L:L,ROW($B$3)+4*(ROW($B266)-ROW($B$3))+2)</f>
        <v>19</v>
      </c>
      <c r="J266" s="32">
        <f>INDEX('Обработка исходного'!M:M,ROW($B$3)+4*(ROW($B266)-ROW($B$3))+2)</f>
        <v>19</v>
      </c>
      <c r="K266" s="32" t="str">
        <f>INDEX('Обработка исходного'!N:N,ROW($B$3)+4*(ROW($B266)-ROW($B$3))+2)</f>
        <v>-</v>
      </c>
      <c r="L266" s="32" t="str">
        <f>INDEX('Обработка исходного'!O:O,ROW($B$3)+4*(ROW($B266)-ROW($B$3))+2)</f>
        <v>-</v>
      </c>
      <c r="M266" s="32" t="str">
        <f>INDEX('Обработка исходного'!P:P,ROW($B$3)+4*(ROW($B266)-ROW($B$3))+2)</f>
        <v>-</v>
      </c>
      <c r="N266" s="32" t="str">
        <f>INDEX('Обработка исходного'!Q:Q,ROW($B$3)+4*(ROW($B266)-ROW($B$3))+2)</f>
        <v>-</v>
      </c>
      <c r="O266" s="32" t="str">
        <f>INDEX('Обработка исходного'!R:R,ROW($B$3)+4*(ROW($B266)-ROW($B$3))+2)</f>
        <v>-</v>
      </c>
      <c r="P266" s="33" t="str">
        <f>INDEX('Обработка исходного'!S:S,ROW($B$3)+4*(ROW($B266)-ROW($B$3))+2)</f>
        <v>-</v>
      </c>
    </row>
    <row r="267" spans="1:16" ht="25.5" x14ac:dyDescent="0.25">
      <c r="A267" s="10" t="str">
        <f>INDEX('Обработка исходного'!B:B,ROW($B$3)+4*(ROW($B267)-ROW($B$3)))</f>
        <v>Сталь высокохромистая</v>
      </c>
      <c r="B267" s="47" t="str">
        <f>INDEX('Обработка исходного'!D:D,ROW($B$3)+4*(ROW($B267)-ROW($B$3)))</f>
        <v>20Х12ВНМФ</v>
      </c>
      <c r="C267" s="27" t="str">
        <f>IF(ISBLANK(INDEX('Обработка исходного'!E:E,ROW($B$3)+4*(ROW($B267)-ROW($B$3)))),"",INDEX('Обработка исходного'!E:E,ROW($B$3)+4*(ROW($B267)-ROW($B$3))))</f>
        <v>Заготовки крепежных деталей толщиной до 200 мм, КП670*</v>
      </c>
      <c r="D267" s="31">
        <f>INDEX('Обработка исходного'!G:G,ROW($B$3)+4*(ROW($B267)-ROW($B$3))+2)</f>
        <v>15</v>
      </c>
      <c r="E267" s="32">
        <f>INDEX('Обработка исходного'!H:H,ROW($B$3)+4*(ROW($B267)-ROW($B$3))+2)</f>
        <v>14</v>
      </c>
      <c r="F267" s="32">
        <f>INDEX('Обработка исходного'!I:I,ROW($B$3)+4*(ROW($B267)-ROW($B$3))+2)</f>
        <v>13</v>
      </c>
      <c r="G267" s="32">
        <f>INDEX('Обработка исходного'!J:J,ROW($B$3)+4*(ROW($B267)-ROW($B$3))+2)</f>
        <v>13</v>
      </c>
      <c r="H267" s="32">
        <f>INDEX('Обработка исходного'!K:K,ROW($B$3)+4*(ROW($B267)-ROW($B$3))+2)</f>
        <v>12</v>
      </c>
      <c r="I267" s="32">
        <f>INDEX('Обработка исходного'!L:L,ROW($B$3)+4*(ROW($B267)-ROW($B$3))+2)</f>
        <v>11</v>
      </c>
      <c r="J267" s="32">
        <f>INDEX('Обработка исходного'!M:M,ROW($B$3)+4*(ROW($B267)-ROW($B$3))+2)</f>
        <v>11</v>
      </c>
      <c r="K267" s="32">
        <f>INDEX('Обработка исходного'!N:N,ROW($B$3)+4*(ROW($B267)-ROW($B$3))+2)</f>
        <v>11</v>
      </c>
      <c r="L267" s="32">
        <f>INDEX('Обработка исходного'!O:O,ROW($B$3)+4*(ROW($B267)-ROW($B$3))+2)</f>
        <v>11</v>
      </c>
      <c r="M267" s="32">
        <f>INDEX('Обработка исходного'!P:P,ROW($B$3)+4*(ROW($B267)-ROW($B$3))+2)</f>
        <v>12</v>
      </c>
      <c r="N267" s="32">
        <f>INDEX('Обработка исходного'!Q:Q,ROW($B$3)+4*(ROW($B267)-ROW($B$3))+2)</f>
        <v>13</v>
      </c>
      <c r="O267" s="32" t="str">
        <f>INDEX('Обработка исходного'!R:R,ROW($B$3)+4*(ROW($B267)-ROW($B$3))+2)</f>
        <v>-</v>
      </c>
      <c r="P267" s="33" t="str">
        <f>INDEX('Обработка исходного'!S:S,ROW($B$3)+4*(ROW($B267)-ROW($B$3))+2)</f>
        <v>-</v>
      </c>
    </row>
    <row r="268" spans="1:16" ht="25.5" x14ac:dyDescent="0.25">
      <c r="A268" s="10" t="str">
        <f>INDEX('Обработка исходного'!B:B,ROW($B$3)+4*(ROW($B268)-ROW($B$3)))</f>
        <v>Сталь высокохромистая</v>
      </c>
      <c r="B268" s="47" t="str">
        <f>INDEX('Обработка исходного'!D:D,ROW($B$3)+4*(ROW($B268)-ROW($B$3)))</f>
        <v>09Х17Н</v>
      </c>
      <c r="C268" s="27" t="str">
        <f>IF(ISBLANK(INDEX('Обработка исходного'!E:E,ROW($B$3)+4*(ROW($B268)-ROW($B$3)))),"",INDEX('Обработка исходного'!E:E,ROW($B$3)+4*(ROW($B268)-ROW($B$3))))</f>
        <v>Поковки диаметром или толщиной под термическую обработку до 200 мм</v>
      </c>
      <c r="D268" s="31">
        <f>INDEX('Обработка исходного'!G:G,ROW($B$3)+4*(ROW($B268)-ROW($B$3))+2)</f>
        <v>13</v>
      </c>
      <c r="E268" s="32">
        <f>INDEX('Обработка исходного'!H:H,ROW($B$3)+4*(ROW($B268)-ROW($B$3))+2)</f>
        <v>13</v>
      </c>
      <c r="F268" s="32">
        <f>INDEX('Обработка исходного'!I:I,ROW($B$3)+4*(ROW($B268)-ROW($B$3))+2)</f>
        <v>12</v>
      </c>
      <c r="G268" s="32">
        <f>INDEX('Обработка исходного'!J:J,ROW($B$3)+4*(ROW($B268)-ROW($B$3))+2)</f>
        <v>12</v>
      </c>
      <c r="H268" s="32">
        <f>INDEX('Обработка исходного'!K:K,ROW($B$3)+4*(ROW($B268)-ROW($B$3))+2)</f>
        <v>12</v>
      </c>
      <c r="I268" s="32">
        <f>INDEX('Обработка исходного'!L:L,ROW($B$3)+4*(ROW($B268)-ROW($B$3))+2)</f>
        <v>11</v>
      </c>
      <c r="J268" s="32">
        <f>INDEX('Обработка исходного'!M:M,ROW($B$3)+4*(ROW($B268)-ROW($B$3))+2)</f>
        <v>11</v>
      </c>
      <c r="K268" s="32">
        <f>INDEX('Обработка исходного'!N:N,ROW($B$3)+4*(ROW($B268)-ROW($B$3))+2)</f>
        <v>11</v>
      </c>
      <c r="L268" s="32" t="str">
        <f>INDEX('Обработка исходного'!O:O,ROW($B$3)+4*(ROW($B268)-ROW($B$3))+2)</f>
        <v>-</v>
      </c>
      <c r="M268" s="32" t="str">
        <f>INDEX('Обработка исходного'!P:P,ROW($B$3)+4*(ROW($B268)-ROW($B$3))+2)</f>
        <v>-</v>
      </c>
      <c r="N268" s="32" t="str">
        <f>INDEX('Обработка исходного'!Q:Q,ROW($B$3)+4*(ROW($B268)-ROW($B$3))+2)</f>
        <v>-</v>
      </c>
      <c r="O268" s="32" t="str">
        <f>INDEX('Обработка исходного'!R:R,ROW($B$3)+4*(ROW($B268)-ROW($B$3))+2)</f>
        <v>-</v>
      </c>
      <c r="P268" s="33" t="str">
        <f>INDEX('Обработка исходного'!S:S,ROW($B$3)+4*(ROW($B268)-ROW($B$3))+2)</f>
        <v>-</v>
      </c>
    </row>
    <row r="269" spans="1:16" ht="38.25" x14ac:dyDescent="0.25">
      <c r="A269" s="10" t="str">
        <f>INDEX('Обработка исходного'!B:B,ROW($B$3)+4*(ROW($B269)-ROW($B$3)))</f>
        <v>Сталь высокохромистая</v>
      </c>
      <c r="B269" s="47" t="str">
        <f>INDEX('Обработка исходного'!D:D,ROW($B$3)+4*(ROW($B269)-ROW($B$3)))</f>
        <v>09Х17Н</v>
      </c>
      <c r="C269" s="27" t="str">
        <f>IF(ISBLANK(INDEX('Обработка исходного'!E:E,ROW($B$3)+4*(ROW($B269)-ROW($B$3)))),"",INDEX('Обработка исходного'!E:E,ROW($B$3)+4*(ROW($B269)-ROW($B$3))))</f>
        <v>Заготовки в виде поковок, штамповок и прутков круглого сечения от 5 до 250 мм, квадратного от 40 до 200 мм</v>
      </c>
      <c r="D269" s="31">
        <f>INDEX('Обработка исходного'!G:G,ROW($B$3)+4*(ROW($B269)-ROW($B$3))+2)</f>
        <v>15</v>
      </c>
      <c r="E269" s="32">
        <f>INDEX('Обработка исходного'!H:H,ROW($B$3)+4*(ROW($B269)-ROW($B$3))+2)</f>
        <v>15</v>
      </c>
      <c r="F269" s="32">
        <f>INDEX('Обработка исходного'!I:I,ROW($B$3)+4*(ROW($B269)-ROW($B$3))+2)</f>
        <v>14</v>
      </c>
      <c r="G269" s="32">
        <f>INDEX('Обработка исходного'!J:J,ROW($B$3)+4*(ROW($B269)-ROW($B$3))+2)</f>
        <v>14</v>
      </c>
      <c r="H269" s="32">
        <f>INDEX('Обработка исходного'!K:K,ROW($B$3)+4*(ROW($B269)-ROW($B$3))+2)</f>
        <v>14</v>
      </c>
      <c r="I269" s="32">
        <f>INDEX('Обработка исходного'!L:L,ROW($B$3)+4*(ROW($B269)-ROW($B$3))+2)</f>
        <v>13</v>
      </c>
      <c r="J269" s="32">
        <f>INDEX('Обработка исходного'!M:M,ROW($B$3)+4*(ROW($B269)-ROW($B$3))+2)</f>
        <v>13</v>
      </c>
      <c r="K269" s="32">
        <f>INDEX('Обработка исходного'!N:N,ROW($B$3)+4*(ROW($B269)-ROW($B$3))+2)</f>
        <v>13</v>
      </c>
      <c r="L269" s="32" t="str">
        <f>INDEX('Обработка исходного'!O:O,ROW($B$3)+4*(ROW($B269)-ROW($B$3))+2)</f>
        <v>-</v>
      </c>
      <c r="M269" s="32" t="str">
        <f>INDEX('Обработка исходного'!P:P,ROW($B$3)+4*(ROW($B269)-ROW($B$3))+2)</f>
        <v>-</v>
      </c>
      <c r="N269" s="32" t="str">
        <f>INDEX('Обработка исходного'!Q:Q,ROW($B$3)+4*(ROW($B269)-ROW($B$3))+2)</f>
        <v>-</v>
      </c>
      <c r="O269" s="32" t="str">
        <f>INDEX('Обработка исходного'!R:R,ROW($B$3)+4*(ROW($B269)-ROW($B$3))+2)</f>
        <v>-</v>
      </c>
      <c r="P269" s="33" t="str">
        <f>INDEX('Обработка исходного'!S:S,ROW($B$3)+4*(ROW($B269)-ROW($B$3))+2)</f>
        <v>-</v>
      </c>
    </row>
    <row r="270" spans="1:16" ht="25.5" x14ac:dyDescent="0.25">
      <c r="A270" s="10" t="str">
        <f>INDEX('Обработка исходного'!B:B,ROW($B$3)+4*(ROW($B270)-ROW($B$3)))</f>
        <v>Сталь высокохромистая</v>
      </c>
      <c r="B270" s="47" t="str">
        <f>INDEX('Обработка исходного'!D:D,ROW($B$3)+4*(ROW($B270)-ROW($B$3)))</f>
        <v>30Х13</v>
      </c>
      <c r="C270" s="27" t="str">
        <f>IF(ISBLANK(INDEX('Обработка исходного'!E:E,ROW($B$3)+4*(ROW($B270)-ROW($B$3)))),"",INDEX('Обработка исходного'!E:E,ROW($B$3)+4*(ROW($B270)-ROW($B$3))))</f>
        <v>Заготовки крепежных деталей толщиной или диаметром до 200 мм, КП590*</v>
      </c>
      <c r="D270" s="31">
        <f>INDEX('Обработка исходного'!G:G,ROW($B$3)+4*(ROW($B270)-ROW($B$3))+2)</f>
        <v>12</v>
      </c>
      <c r="E270" s="32">
        <f>INDEX('Обработка исходного'!H:H,ROW($B$3)+4*(ROW($B270)-ROW($B$3))+2)</f>
        <v>11</v>
      </c>
      <c r="F270" s="32">
        <f>INDEX('Обработка исходного'!I:I,ROW($B$3)+4*(ROW($B270)-ROW($B$3))+2)</f>
        <v>11</v>
      </c>
      <c r="G270" s="32">
        <f>INDEX('Обработка исходного'!J:J,ROW($B$3)+4*(ROW($B270)-ROW($B$3))+2)</f>
        <v>11</v>
      </c>
      <c r="H270" s="32">
        <f>INDEX('Обработка исходного'!K:K,ROW($B$3)+4*(ROW($B270)-ROW($B$3))+2)</f>
        <v>11</v>
      </c>
      <c r="I270" s="32">
        <f>INDEX('Обработка исходного'!L:L,ROW($B$3)+4*(ROW($B270)-ROW($B$3))+2)</f>
        <v>10</v>
      </c>
      <c r="J270" s="32">
        <f>INDEX('Обработка исходного'!M:M,ROW($B$3)+4*(ROW($B270)-ROW($B$3))+2)</f>
        <v>10</v>
      </c>
      <c r="K270" s="32" t="str">
        <f>INDEX('Обработка исходного'!N:N,ROW($B$3)+4*(ROW($B270)-ROW($B$3))+2)</f>
        <v>-</v>
      </c>
      <c r="L270" s="32" t="str">
        <f>INDEX('Обработка исходного'!O:O,ROW($B$3)+4*(ROW($B270)-ROW($B$3))+2)</f>
        <v>-</v>
      </c>
      <c r="M270" s="32" t="str">
        <f>INDEX('Обработка исходного'!P:P,ROW($B$3)+4*(ROW($B270)-ROW($B$3))+2)</f>
        <v>-</v>
      </c>
      <c r="N270" s="32" t="str">
        <f>INDEX('Обработка исходного'!Q:Q,ROW($B$3)+4*(ROW($B270)-ROW($B$3))+2)</f>
        <v>-</v>
      </c>
      <c r="O270" s="32" t="str">
        <f>INDEX('Обработка исходного'!R:R,ROW($B$3)+4*(ROW($B270)-ROW($B$3))+2)</f>
        <v>-</v>
      </c>
      <c r="P270" s="33" t="str">
        <f>INDEX('Обработка исходного'!S:S,ROW($B$3)+4*(ROW($B270)-ROW($B$3))+2)</f>
        <v>-</v>
      </c>
    </row>
    <row r="271" spans="1:16" ht="25.5" x14ac:dyDescent="0.25">
      <c r="A271" s="10" t="str">
        <f>INDEX('Обработка исходного'!B:B,ROW($B$3)+4*(ROW($B271)-ROW($B$3)))</f>
        <v>Сталь высокохромистая</v>
      </c>
      <c r="B271" s="47" t="str">
        <f>INDEX('Обработка исходного'!D:D,ROW($B$3)+4*(ROW($B271)-ROW($B$3)))</f>
        <v>30Х13</v>
      </c>
      <c r="C271" s="27" t="str">
        <f>IF(ISBLANK(INDEX('Обработка исходного'!E:E,ROW($B$3)+4*(ROW($B271)-ROW($B$3)))),"",INDEX('Обработка исходного'!E:E,ROW($B$3)+4*(ROW($B271)-ROW($B$3))))</f>
        <v>Заготовки крепежных деталей толщиной или диаметром до 200 мм, КП685*</v>
      </c>
      <c r="D271" s="31">
        <f>INDEX('Обработка исходного'!G:G,ROW($B$3)+4*(ROW($B271)-ROW($B$3))+2)</f>
        <v>9</v>
      </c>
      <c r="E271" s="32">
        <f>INDEX('Обработка исходного'!H:H,ROW($B$3)+4*(ROW($B271)-ROW($B$3))+2)</f>
        <v>9</v>
      </c>
      <c r="F271" s="32">
        <f>INDEX('Обработка исходного'!I:I,ROW($B$3)+4*(ROW($B271)-ROW($B$3))+2)</f>
        <v>9</v>
      </c>
      <c r="G271" s="32">
        <f>INDEX('Обработка исходного'!J:J,ROW($B$3)+4*(ROW($B271)-ROW($B$3))+2)</f>
        <v>8</v>
      </c>
      <c r="H271" s="32">
        <f>INDEX('Обработка исходного'!K:K,ROW($B$3)+4*(ROW($B271)-ROW($B$3))+2)</f>
        <v>8</v>
      </c>
      <c r="I271" s="32">
        <f>INDEX('Обработка исходного'!L:L,ROW($B$3)+4*(ROW($B271)-ROW($B$3))+2)</f>
        <v>7</v>
      </c>
      <c r="J271" s="32">
        <f>INDEX('Обработка исходного'!M:M,ROW($B$3)+4*(ROW($B271)-ROW($B$3))+2)</f>
        <v>7</v>
      </c>
      <c r="K271" s="32" t="str">
        <f>INDEX('Обработка исходного'!N:N,ROW($B$3)+4*(ROW($B271)-ROW($B$3))+2)</f>
        <v>-</v>
      </c>
      <c r="L271" s="32" t="str">
        <f>INDEX('Обработка исходного'!O:O,ROW($B$3)+4*(ROW($B271)-ROW($B$3))+2)</f>
        <v>-</v>
      </c>
      <c r="M271" s="32" t="str">
        <f>INDEX('Обработка исходного'!P:P,ROW($B$3)+4*(ROW($B271)-ROW($B$3))+2)</f>
        <v>-</v>
      </c>
      <c r="N271" s="32" t="str">
        <f>INDEX('Обработка исходного'!Q:Q,ROW($B$3)+4*(ROW($B271)-ROW($B$3))+2)</f>
        <v>-</v>
      </c>
      <c r="O271" s="32" t="str">
        <f>INDEX('Обработка исходного'!R:R,ROW($B$3)+4*(ROW($B271)-ROW($B$3))+2)</f>
        <v>-</v>
      </c>
      <c r="P271" s="33" t="str">
        <f>INDEX('Обработка исходного'!S:S,ROW($B$3)+4*(ROW($B271)-ROW($B$3))+2)</f>
        <v>-</v>
      </c>
    </row>
    <row r="272" spans="1:16" ht="25.5" x14ac:dyDescent="0.25">
      <c r="A272" s="10" t="str">
        <f>INDEX('Обработка исходного'!B:B,ROW($B$3)+4*(ROW($B272)-ROW($B$3)))</f>
        <v>Сталь высокохромистая</v>
      </c>
      <c r="B272" s="47" t="str">
        <f>INDEX('Обработка исходного'!D:D,ROW($B$3)+4*(ROW($B272)-ROW($B$3)))</f>
        <v>30Х13</v>
      </c>
      <c r="C272" s="27" t="str">
        <f>IF(ISBLANK(INDEX('Обработка исходного'!E:E,ROW($B$3)+4*(ROW($B272)-ROW($B$3)))),"",INDEX('Обработка исходного'!E:E,ROW($B$3)+4*(ROW($B272)-ROW($B$3))))</f>
        <v>Заготовки крепежных деталей толщиной или диаметром до 200 мм, КП785*</v>
      </c>
      <c r="D272" s="31">
        <f>INDEX('Обработка исходного'!G:G,ROW($B$3)+4*(ROW($B272)-ROW($B$3))+2)</f>
        <v>9</v>
      </c>
      <c r="E272" s="32">
        <f>INDEX('Обработка исходного'!H:H,ROW($B$3)+4*(ROW($B272)-ROW($B$3))+2)</f>
        <v>9</v>
      </c>
      <c r="F272" s="32">
        <f>INDEX('Обработка исходного'!I:I,ROW($B$3)+4*(ROW($B272)-ROW($B$3))+2)</f>
        <v>9</v>
      </c>
      <c r="G272" s="32">
        <f>INDEX('Обработка исходного'!J:J,ROW($B$3)+4*(ROW($B272)-ROW($B$3))+2)</f>
        <v>8</v>
      </c>
      <c r="H272" s="32">
        <f>INDEX('Обработка исходного'!K:K,ROW($B$3)+4*(ROW($B272)-ROW($B$3))+2)</f>
        <v>8</v>
      </c>
      <c r="I272" s="32">
        <f>INDEX('Обработка исходного'!L:L,ROW($B$3)+4*(ROW($B272)-ROW($B$3))+2)</f>
        <v>7</v>
      </c>
      <c r="J272" s="32">
        <f>INDEX('Обработка исходного'!M:M,ROW($B$3)+4*(ROW($B272)-ROW($B$3))+2)</f>
        <v>7</v>
      </c>
      <c r="K272" s="32" t="str">
        <f>INDEX('Обработка исходного'!N:N,ROW($B$3)+4*(ROW($B272)-ROW($B$3))+2)</f>
        <v>-</v>
      </c>
      <c r="L272" s="32" t="str">
        <f>INDEX('Обработка исходного'!O:O,ROW($B$3)+4*(ROW($B272)-ROW($B$3))+2)</f>
        <v>-</v>
      </c>
      <c r="M272" s="32" t="str">
        <f>INDEX('Обработка исходного'!P:P,ROW($B$3)+4*(ROW($B272)-ROW($B$3))+2)</f>
        <v>-</v>
      </c>
      <c r="N272" s="32" t="str">
        <f>INDEX('Обработка исходного'!Q:Q,ROW($B$3)+4*(ROW($B272)-ROW($B$3))+2)</f>
        <v>-</v>
      </c>
      <c r="O272" s="32" t="str">
        <f>INDEX('Обработка исходного'!R:R,ROW($B$3)+4*(ROW($B272)-ROW($B$3))+2)</f>
        <v>-</v>
      </c>
      <c r="P272" s="33" t="str">
        <f>INDEX('Обработка исходного'!S:S,ROW($B$3)+4*(ROW($B272)-ROW($B$3))+2)</f>
        <v>-</v>
      </c>
    </row>
    <row r="273" spans="1:16" ht="38.25" x14ac:dyDescent="0.25">
      <c r="A273" s="10" t="str">
        <f>INDEX('Обработка исходного'!B:B,ROW($B$3)+4*(ROW($B273)-ROW($B$3)))</f>
        <v>Сталь высокохромистая</v>
      </c>
      <c r="B273" s="47" t="str">
        <f>INDEX('Обработка исходного'!D:D,ROW($B$3)+4*(ROW($B273)-ROW($B$3)))</f>
        <v>14Х17Н2</v>
      </c>
      <c r="C273" s="27" t="str">
        <f>IF(ISBLANK(INDEX('Обработка исходного'!E:E,ROW($B$3)+4*(ROW($B273)-ROW($B$3)))),"",INDEX('Обработка исходного'!E:E,ROW($B$3)+4*(ROW($B273)-ROW($B$3))))</f>
        <v>Сортовой прокат, заготовки крепежных деталей, поковки диаметром или толщиной под термообработку до 60 мм</v>
      </c>
      <c r="D273" s="31">
        <f>INDEX('Обработка исходного'!G:G,ROW($B$3)+4*(ROW($B273)-ROW($B$3))+2)</f>
        <v>10</v>
      </c>
      <c r="E273" s="32">
        <f>INDEX('Обработка исходного'!H:H,ROW($B$3)+4*(ROW($B273)-ROW($B$3))+2)</f>
        <v>10</v>
      </c>
      <c r="F273" s="32">
        <f>INDEX('Обработка исходного'!I:I,ROW($B$3)+4*(ROW($B273)-ROW($B$3))+2)</f>
        <v>10</v>
      </c>
      <c r="G273" s="32">
        <f>INDEX('Обработка исходного'!J:J,ROW($B$3)+4*(ROW($B273)-ROW($B$3))+2)</f>
        <v>10</v>
      </c>
      <c r="H273" s="32">
        <f>INDEX('Обработка исходного'!K:K,ROW($B$3)+4*(ROW($B273)-ROW($B$3))+2)</f>
        <v>10</v>
      </c>
      <c r="I273" s="32">
        <f>INDEX('Обработка исходного'!L:L,ROW($B$3)+4*(ROW($B273)-ROW($B$3))+2)</f>
        <v>10</v>
      </c>
      <c r="J273" s="32">
        <f>INDEX('Обработка исходного'!M:M,ROW($B$3)+4*(ROW($B273)-ROW($B$3))+2)</f>
        <v>10</v>
      </c>
      <c r="K273" s="32">
        <f>INDEX('Обработка исходного'!N:N,ROW($B$3)+4*(ROW($B273)-ROW($B$3))+2)</f>
        <v>10</v>
      </c>
      <c r="L273" s="32" t="str">
        <f>INDEX('Обработка исходного'!O:O,ROW($B$3)+4*(ROW($B273)-ROW($B$3))+2)</f>
        <v>-</v>
      </c>
      <c r="M273" s="32" t="str">
        <f>INDEX('Обработка исходного'!P:P,ROW($B$3)+4*(ROW($B273)-ROW($B$3))+2)</f>
        <v>-</v>
      </c>
      <c r="N273" s="32" t="str">
        <f>INDEX('Обработка исходного'!Q:Q,ROW($B$3)+4*(ROW($B273)-ROW($B$3))+2)</f>
        <v>-</v>
      </c>
      <c r="O273" s="32" t="str">
        <f>INDEX('Обработка исходного'!R:R,ROW($B$3)+4*(ROW($B273)-ROW($B$3))+2)</f>
        <v>-</v>
      </c>
      <c r="P273" s="33" t="str">
        <f>INDEX('Обработка исходного'!S:S,ROW($B$3)+4*(ROW($B273)-ROW($B$3))+2)</f>
        <v>-</v>
      </c>
    </row>
    <row r="274" spans="1:16" ht="38.25" x14ac:dyDescent="0.25">
      <c r="A274" s="10" t="str">
        <f>INDEX('Обработка исходного'!B:B,ROW($B$3)+4*(ROW($B274)-ROW($B$3)))</f>
        <v>Сталь высокохромистая</v>
      </c>
      <c r="B274" s="47" t="str">
        <f>INDEX('Обработка исходного'!D:D,ROW($B$3)+4*(ROW($B274)-ROW($B$3)))</f>
        <v>14Х17Н2</v>
      </c>
      <c r="C274" s="27" t="str">
        <f>IF(ISBLANK(INDEX('Обработка исходного'!E:E,ROW($B$3)+4*(ROW($B274)-ROW($B$3)))),"",INDEX('Обработка исходного'!E:E,ROW($B$3)+4*(ROW($B274)-ROW($B$3))))</f>
        <v>Сортовой прокат, заготовки крепежных деталей, поковки диаметром или толщиной под термообработку более 60 мм, КП540*</v>
      </c>
      <c r="D274" s="31">
        <f>INDEX('Обработка исходного'!G:G,ROW($B$3)+4*(ROW($B274)-ROW($B$3))+2)</f>
        <v>12</v>
      </c>
      <c r="E274" s="32">
        <f>INDEX('Обработка исходного'!H:H,ROW($B$3)+4*(ROW($B274)-ROW($B$3))+2)</f>
        <v>12</v>
      </c>
      <c r="F274" s="32">
        <f>INDEX('Обработка исходного'!I:I,ROW($B$3)+4*(ROW($B274)-ROW($B$3))+2)</f>
        <v>12</v>
      </c>
      <c r="G274" s="32">
        <f>INDEX('Обработка исходного'!J:J,ROW($B$3)+4*(ROW($B274)-ROW($B$3))+2)</f>
        <v>12</v>
      </c>
      <c r="H274" s="32">
        <f>INDEX('Обработка исходного'!K:K,ROW($B$3)+4*(ROW($B274)-ROW($B$3))+2)</f>
        <v>12</v>
      </c>
      <c r="I274" s="32">
        <f>INDEX('Обработка исходного'!L:L,ROW($B$3)+4*(ROW($B274)-ROW($B$3))+2)</f>
        <v>12</v>
      </c>
      <c r="J274" s="32">
        <f>INDEX('Обработка исходного'!M:M,ROW($B$3)+4*(ROW($B274)-ROW($B$3))+2)</f>
        <v>12</v>
      </c>
      <c r="K274" s="32">
        <f>INDEX('Обработка исходного'!N:N,ROW($B$3)+4*(ROW($B274)-ROW($B$3))+2)</f>
        <v>12</v>
      </c>
      <c r="L274" s="32" t="str">
        <f>INDEX('Обработка исходного'!O:O,ROW($B$3)+4*(ROW($B274)-ROW($B$3))+2)</f>
        <v>-</v>
      </c>
      <c r="M274" s="32" t="str">
        <f>INDEX('Обработка исходного'!P:P,ROW($B$3)+4*(ROW($B274)-ROW($B$3))+2)</f>
        <v>-</v>
      </c>
      <c r="N274" s="32" t="str">
        <f>INDEX('Обработка исходного'!Q:Q,ROW($B$3)+4*(ROW($B274)-ROW($B$3))+2)</f>
        <v>-</v>
      </c>
      <c r="O274" s="32" t="str">
        <f>INDEX('Обработка исходного'!R:R,ROW($B$3)+4*(ROW($B274)-ROW($B$3))+2)</f>
        <v>-</v>
      </c>
      <c r="P274" s="33" t="str">
        <f>INDEX('Обработка исходного'!S:S,ROW($B$3)+4*(ROW($B274)-ROW($B$3))+2)</f>
        <v>-</v>
      </c>
    </row>
    <row r="275" spans="1:16" x14ac:dyDescent="0.25">
      <c r="A275" s="10" t="str">
        <f>INDEX('Обработка исходного'!B:B,ROW($B$3)+4*(ROW($B275)-ROW($B$3)))</f>
        <v>Сталь высокохромистая</v>
      </c>
      <c r="B275" s="47" t="str">
        <f>INDEX('Обработка исходного'!D:D,ROW($B$3)+4*(ROW($B275)-ROW($B$3)))</f>
        <v>08Х14МФ</v>
      </c>
      <c r="C275" s="27" t="str">
        <f>IF(ISBLANK(INDEX('Обработка исходного'!E:E,ROW($B$3)+4*(ROW($B275)-ROW($B$3)))),"",INDEX('Обработка исходного'!E:E,ROW($B$3)+4*(ROW($B275)-ROW($B$3))))</f>
        <v>Поковки, заготовки трубы, листы</v>
      </c>
      <c r="D275" s="31">
        <f>INDEX('Обработка исходного'!G:G,ROW($B$3)+4*(ROW($B275)-ROW($B$3))+2)</f>
        <v>20</v>
      </c>
      <c r="E275" s="32">
        <f>INDEX('Обработка исходного'!H:H,ROW($B$3)+4*(ROW($B275)-ROW($B$3))+2)</f>
        <v>20</v>
      </c>
      <c r="F275" s="32">
        <f>INDEX('Обработка исходного'!I:I,ROW($B$3)+4*(ROW($B275)-ROW($B$3))+2)</f>
        <v>20</v>
      </c>
      <c r="G275" s="32">
        <f>INDEX('Обработка исходного'!J:J,ROW($B$3)+4*(ROW($B275)-ROW($B$3))+2)</f>
        <v>19</v>
      </c>
      <c r="H275" s="32">
        <f>INDEX('Обработка исходного'!K:K,ROW($B$3)+4*(ROW($B275)-ROW($B$3))+2)</f>
        <v>19</v>
      </c>
      <c r="I275" s="32">
        <f>INDEX('Обработка исходного'!L:L,ROW($B$3)+4*(ROW($B275)-ROW($B$3))+2)</f>
        <v>18</v>
      </c>
      <c r="J275" s="32">
        <f>INDEX('Обработка исходного'!M:M,ROW($B$3)+4*(ROW($B275)-ROW($B$3))+2)</f>
        <v>18</v>
      </c>
      <c r="K275" s="32">
        <f>INDEX('Обработка исходного'!N:N,ROW($B$3)+4*(ROW($B275)-ROW($B$3))+2)</f>
        <v>18</v>
      </c>
      <c r="L275" s="32" t="str">
        <f>INDEX('Обработка исходного'!O:O,ROW($B$3)+4*(ROW($B275)-ROW($B$3))+2)</f>
        <v>-</v>
      </c>
      <c r="M275" s="32" t="str">
        <f>INDEX('Обработка исходного'!P:P,ROW($B$3)+4*(ROW($B275)-ROW($B$3))+2)</f>
        <v>-</v>
      </c>
      <c r="N275" s="32" t="str">
        <f>INDEX('Обработка исходного'!Q:Q,ROW($B$3)+4*(ROW($B275)-ROW($B$3))+2)</f>
        <v>-</v>
      </c>
      <c r="O275" s="32" t="str">
        <f>INDEX('Обработка исходного'!R:R,ROW($B$3)+4*(ROW($B275)-ROW($B$3))+2)</f>
        <v>-</v>
      </c>
      <c r="P275" s="33" t="str">
        <f>INDEX('Обработка исходного'!S:S,ROW($B$3)+4*(ROW($B275)-ROW($B$3))+2)</f>
        <v>-</v>
      </c>
    </row>
    <row r="276" spans="1:16" ht="25.5" x14ac:dyDescent="0.25">
      <c r="A276" s="10" t="str">
        <f>INDEX('Обработка исходного'!B:B,ROW($B$3)+4*(ROW($B276)-ROW($B$3)))</f>
        <v>Сталь высокохромистая</v>
      </c>
      <c r="B276" s="47" t="str">
        <f>INDEX('Обработка исходного'!D:D,ROW($B$3)+4*(ROW($B276)-ROW($B$3)))</f>
        <v>08Х14МФ</v>
      </c>
      <c r="C276" s="27" t="str">
        <f>IF(ISBLANK(INDEX('Обработка исходного'!E:E,ROW($B$3)+4*(ROW($B276)-ROW($B$3)))),"",INDEX('Обработка исходного'!E:E,ROW($B$3)+4*(ROW($B276)-ROW($B$3))))</f>
        <v>Трубы, листы, предназначенные для развальцовки и штамповки</v>
      </c>
      <c r="D276" s="31">
        <f>INDEX('Обработка исходного'!G:G,ROW($B$3)+4*(ROW($B276)-ROW($B$3))+2)</f>
        <v>22</v>
      </c>
      <c r="E276" s="32">
        <f>INDEX('Обработка исходного'!H:H,ROW($B$3)+4*(ROW($B276)-ROW($B$3))+2)</f>
        <v>22</v>
      </c>
      <c r="F276" s="32">
        <f>INDEX('Обработка исходного'!I:I,ROW($B$3)+4*(ROW($B276)-ROW($B$3))+2)</f>
        <v>21</v>
      </c>
      <c r="G276" s="32">
        <f>INDEX('Обработка исходного'!J:J,ROW($B$3)+4*(ROW($B276)-ROW($B$3))+2)</f>
        <v>20</v>
      </c>
      <c r="H276" s="32">
        <f>INDEX('Обработка исходного'!K:K,ROW($B$3)+4*(ROW($B276)-ROW($B$3))+2)</f>
        <v>20</v>
      </c>
      <c r="I276" s="32">
        <f>INDEX('Обработка исходного'!L:L,ROW($B$3)+4*(ROW($B276)-ROW($B$3))+2)</f>
        <v>18</v>
      </c>
      <c r="J276" s="32">
        <f>INDEX('Обработка исходного'!M:M,ROW($B$3)+4*(ROW($B276)-ROW($B$3))+2)</f>
        <v>18</v>
      </c>
      <c r="K276" s="32">
        <f>INDEX('Обработка исходного'!N:N,ROW($B$3)+4*(ROW($B276)-ROW($B$3))+2)</f>
        <v>18</v>
      </c>
      <c r="L276" s="32" t="str">
        <f>INDEX('Обработка исходного'!O:O,ROW($B$3)+4*(ROW($B276)-ROW($B$3))+2)</f>
        <v>-</v>
      </c>
      <c r="M276" s="32" t="str">
        <f>INDEX('Обработка исходного'!P:P,ROW($B$3)+4*(ROW($B276)-ROW($B$3))+2)</f>
        <v>-</v>
      </c>
      <c r="N276" s="32" t="str">
        <f>INDEX('Обработка исходного'!Q:Q,ROW($B$3)+4*(ROW($B276)-ROW($B$3))+2)</f>
        <v>-</v>
      </c>
      <c r="O276" s="32" t="str">
        <f>INDEX('Обработка исходного'!R:R,ROW($B$3)+4*(ROW($B276)-ROW($B$3))+2)</f>
        <v>-</v>
      </c>
      <c r="P276" s="33" t="str">
        <f>INDEX('Обработка исходного'!S:S,ROW($B$3)+4*(ROW($B276)-ROW($B$3))+2)</f>
        <v>-</v>
      </c>
    </row>
    <row r="277" spans="1:16" x14ac:dyDescent="0.25">
      <c r="A277" s="10" t="str">
        <f>INDEX('Обработка исходного'!B:B,ROW($B$3)+4*(ROW($B277)-ROW($B$3)))</f>
        <v>Сталь высокохромистая</v>
      </c>
      <c r="B277" s="47" t="str">
        <f>INDEX('Обработка исходного'!D:D,ROW($B$3)+4*(ROW($B277)-ROW($B$3)))</f>
        <v>1Х12В2МФ</v>
      </c>
      <c r="C277" s="27" t="str">
        <f>IF(ISBLANK(INDEX('Обработка исходного'!E:E,ROW($B$3)+4*(ROW($B277)-ROW($B$3)))),"",INDEX('Обработка исходного'!E:E,ROW($B$3)+4*(ROW($B277)-ROW($B$3))))</f>
        <v>Трубы</v>
      </c>
      <c r="D277" s="31">
        <f>INDEX('Обработка исходного'!G:G,ROW($B$3)+4*(ROW($B277)-ROW($B$3))+2)</f>
        <v>15</v>
      </c>
      <c r="E277" s="32">
        <f>INDEX('Обработка исходного'!H:H,ROW($B$3)+4*(ROW($B277)-ROW($B$3))+2)</f>
        <v>15</v>
      </c>
      <c r="F277" s="32">
        <f>INDEX('Обработка исходного'!I:I,ROW($B$3)+4*(ROW($B277)-ROW($B$3))+2)</f>
        <v>15</v>
      </c>
      <c r="G277" s="32">
        <f>INDEX('Обработка исходного'!J:J,ROW($B$3)+4*(ROW($B277)-ROW($B$3))+2)</f>
        <v>15</v>
      </c>
      <c r="H277" s="32">
        <f>INDEX('Обработка исходного'!K:K,ROW($B$3)+4*(ROW($B277)-ROW($B$3))+2)</f>
        <v>14</v>
      </c>
      <c r="I277" s="32">
        <f>INDEX('Обработка исходного'!L:L,ROW($B$3)+4*(ROW($B277)-ROW($B$3))+2)</f>
        <v>14</v>
      </c>
      <c r="J277" s="32">
        <f>INDEX('Обработка исходного'!M:M,ROW($B$3)+4*(ROW($B277)-ROW($B$3))+2)</f>
        <v>13</v>
      </c>
      <c r="K277" s="32">
        <f>INDEX('Обработка исходного'!N:N,ROW($B$3)+4*(ROW($B277)-ROW($B$3))+2)</f>
        <v>13</v>
      </c>
      <c r="L277" s="32">
        <f>INDEX('Обработка исходного'!O:O,ROW($B$3)+4*(ROW($B277)-ROW($B$3))+2)</f>
        <v>13</v>
      </c>
      <c r="M277" s="32">
        <f>INDEX('Обработка исходного'!P:P,ROW($B$3)+4*(ROW($B277)-ROW($B$3))+2)</f>
        <v>13</v>
      </c>
      <c r="N277" s="32">
        <f>INDEX('Обработка исходного'!Q:Q,ROW($B$3)+4*(ROW($B277)-ROW($B$3))+2)</f>
        <v>13</v>
      </c>
      <c r="O277" s="32">
        <f>INDEX('Обработка исходного'!R:R,ROW($B$3)+4*(ROW($B277)-ROW($B$3))+2)</f>
        <v>13</v>
      </c>
      <c r="P277" s="33" t="str">
        <f>INDEX('Обработка исходного'!S:S,ROW($B$3)+4*(ROW($B277)-ROW($B$3))+2)</f>
        <v>-</v>
      </c>
    </row>
    <row r="278" spans="1:16" ht="25.5" x14ac:dyDescent="0.25">
      <c r="A278" s="10" t="str">
        <f>INDEX('Обработка исходного'!B:B,ROW($B$3)+4*(ROW($B278)-ROW($B$3)))</f>
        <v>Сталь высокохромистая</v>
      </c>
      <c r="B278" s="47" t="str">
        <f>INDEX('Обработка исходного'!D:D,ROW($B$3)+4*(ROW($B278)-ROW($B$3)))</f>
        <v>18Х12ВМБФР</v>
      </c>
      <c r="C278" s="27" t="str">
        <f>IF(ISBLANK(INDEX('Обработка исходного'!E:E,ROW($B$3)+4*(ROW($B278)-ROW($B$3)))),"",INDEX('Обработка исходного'!E:E,ROW($B$3)+4*(ROW($B278)-ROW($B$3))))</f>
        <v>Заготовки крепежных деталей толщиной или диаметром 200 мм, КП670*</v>
      </c>
      <c r="D278" s="31">
        <f>INDEX('Обработка исходного'!G:G,ROW($B$3)+4*(ROW($B278)-ROW($B$3))+2)</f>
        <v>15</v>
      </c>
      <c r="E278" s="32">
        <f>INDEX('Обработка исходного'!H:H,ROW($B$3)+4*(ROW($B278)-ROW($B$3))+2)</f>
        <v>15</v>
      </c>
      <c r="F278" s="32">
        <f>INDEX('Обработка исходного'!I:I,ROW($B$3)+4*(ROW($B278)-ROW($B$3))+2)</f>
        <v>14</v>
      </c>
      <c r="G278" s="32">
        <f>INDEX('Обработка исходного'!J:J,ROW($B$3)+4*(ROW($B278)-ROW($B$3))+2)</f>
        <v>13</v>
      </c>
      <c r="H278" s="32">
        <f>INDEX('Обработка исходного'!K:K,ROW($B$3)+4*(ROW($B278)-ROW($B$3))+2)</f>
        <v>13</v>
      </c>
      <c r="I278" s="32">
        <f>INDEX('Обработка исходного'!L:L,ROW($B$3)+4*(ROW($B278)-ROW($B$3))+2)</f>
        <v>12</v>
      </c>
      <c r="J278" s="32">
        <f>INDEX('Обработка исходного'!M:M,ROW($B$3)+4*(ROW($B278)-ROW($B$3))+2)</f>
        <v>12</v>
      </c>
      <c r="K278" s="32">
        <f>INDEX('Обработка исходного'!N:N,ROW($B$3)+4*(ROW($B278)-ROW($B$3))+2)</f>
        <v>12</v>
      </c>
      <c r="L278" s="32">
        <f>INDEX('Обработка исходного'!O:O,ROW($B$3)+4*(ROW($B278)-ROW($B$3))+2)</f>
        <v>13</v>
      </c>
      <c r="M278" s="32">
        <f>INDEX('Обработка исходного'!P:P,ROW($B$3)+4*(ROW($B278)-ROW($B$3))+2)</f>
        <v>13</v>
      </c>
      <c r="N278" s="32">
        <f>INDEX('Обработка исходного'!Q:Q,ROW($B$3)+4*(ROW($B278)-ROW($B$3))+2)</f>
        <v>14</v>
      </c>
      <c r="O278" s="32" t="str">
        <f>INDEX('Обработка исходного'!R:R,ROW($B$3)+4*(ROW($B278)-ROW($B$3))+2)</f>
        <v>-</v>
      </c>
      <c r="P278" s="33" t="str">
        <f>INDEX('Обработка исходного'!S:S,ROW($B$3)+4*(ROW($B278)-ROW($B$3))+2)</f>
        <v>-</v>
      </c>
    </row>
    <row r="279" spans="1:16" x14ac:dyDescent="0.25">
      <c r="A279" s="10" t="str">
        <f>INDEX('Обработка исходного'!B:B,ROW($B$3)+4*(ROW($B279)-ROW($B$3)))</f>
        <v>Сталь высокохромистая</v>
      </c>
      <c r="B279" s="47" t="str">
        <f>INDEX('Обработка исходного'!D:D,ROW($B$3)+4*(ROW($B279)-ROW($B$3)))</f>
        <v>05Х12Н2М-ВИ</v>
      </c>
      <c r="C279" s="27" t="str">
        <f>IF(ISBLANK(INDEX('Обработка исходного'!E:E,ROW($B$3)+4*(ROW($B279)-ROW($B$3)))),"",INDEX('Обработка исходного'!E:E,ROW($B$3)+4*(ROW($B279)-ROW($B$3))))</f>
        <v>Трубы</v>
      </c>
      <c r="D279" s="31">
        <f>INDEX('Обработка исходного'!G:G,ROW($B$3)+4*(ROW($B279)-ROW($B$3))+2)</f>
        <v>15</v>
      </c>
      <c r="E279" s="32">
        <f>INDEX('Обработка исходного'!H:H,ROW($B$3)+4*(ROW($B279)-ROW($B$3))+2)</f>
        <v>15</v>
      </c>
      <c r="F279" s="32">
        <f>INDEX('Обработка исходного'!I:I,ROW($B$3)+4*(ROW($B279)-ROW($B$3))+2)</f>
        <v>15</v>
      </c>
      <c r="G279" s="32">
        <f>INDEX('Обработка исходного'!J:J,ROW($B$3)+4*(ROW($B279)-ROW($B$3))+2)</f>
        <v>15</v>
      </c>
      <c r="H279" s="32">
        <f>INDEX('Обработка исходного'!K:K,ROW($B$3)+4*(ROW($B279)-ROW($B$3))+2)</f>
        <v>15</v>
      </c>
      <c r="I279" s="32">
        <f>INDEX('Обработка исходного'!L:L,ROW($B$3)+4*(ROW($B279)-ROW($B$3))+2)</f>
        <v>15</v>
      </c>
      <c r="J279" s="32">
        <f>INDEX('Обработка исходного'!M:M,ROW($B$3)+4*(ROW($B279)-ROW($B$3))+2)</f>
        <v>15</v>
      </c>
      <c r="K279" s="32">
        <f>INDEX('Обработка исходного'!N:N,ROW($B$3)+4*(ROW($B279)-ROW($B$3))+2)</f>
        <v>15</v>
      </c>
      <c r="L279" s="32">
        <f>INDEX('Обработка исходного'!O:O,ROW($B$3)+4*(ROW($B279)-ROW($B$3))+2)</f>
        <v>15</v>
      </c>
      <c r="M279" s="32">
        <f>INDEX('Обработка исходного'!P:P,ROW($B$3)+4*(ROW($B279)-ROW($B$3))+2)</f>
        <v>15</v>
      </c>
      <c r="N279" s="32">
        <f>INDEX('Обработка исходного'!Q:Q,ROW($B$3)+4*(ROW($B279)-ROW($B$3))+2)</f>
        <v>15</v>
      </c>
      <c r="O279" s="32">
        <f>INDEX('Обработка исходного'!R:R,ROW($B$3)+4*(ROW($B279)-ROW($B$3))+2)</f>
        <v>15</v>
      </c>
      <c r="P279" s="33" t="str">
        <f>INDEX('Обработка исходного'!S:S,ROW($B$3)+4*(ROW($B279)-ROW($B$3))+2)</f>
        <v>-</v>
      </c>
    </row>
    <row r="280" spans="1:16" x14ac:dyDescent="0.25">
      <c r="A280" s="10" t="str">
        <f>INDEX('Обработка исходного'!B:B,ROW($B$3)+4*(ROW($B280)-ROW($B$3)))</f>
        <v>Сталь высокохромистая</v>
      </c>
      <c r="B280" s="47" t="str">
        <f>INDEX('Обработка исходного'!D:D,ROW($B$3)+4*(ROW($B280)-ROW($B$3)))</f>
        <v>05Х12Н2М</v>
      </c>
      <c r="C280" s="27" t="str">
        <f>IF(ISBLANK(INDEX('Обработка исходного'!E:E,ROW($B$3)+4*(ROW($B280)-ROW($B$3)))),"",INDEX('Обработка исходного'!E:E,ROW($B$3)+4*(ROW($B280)-ROW($B$3))))</f>
        <v>Трубы</v>
      </c>
      <c r="D280" s="31">
        <f>INDEX('Обработка исходного'!G:G,ROW($B$3)+4*(ROW($B280)-ROW($B$3))+2)</f>
        <v>15</v>
      </c>
      <c r="E280" s="32">
        <f>INDEX('Обработка исходного'!H:H,ROW($B$3)+4*(ROW($B280)-ROW($B$3))+2)</f>
        <v>15</v>
      </c>
      <c r="F280" s="32">
        <f>INDEX('Обработка исходного'!I:I,ROW($B$3)+4*(ROW($B280)-ROW($B$3))+2)</f>
        <v>15</v>
      </c>
      <c r="G280" s="32">
        <f>INDEX('Обработка исходного'!J:J,ROW($B$3)+4*(ROW($B280)-ROW($B$3))+2)</f>
        <v>15</v>
      </c>
      <c r="H280" s="32">
        <f>INDEX('Обработка исходного'!K:K,ROW($B$3)+4*(ROW($B280)-ROW($B$3))+2)</f>
        <v>15</v>
      </c>
      <c r="I280" s="32">
        <f>INDEX('Обработка исходного'!L:L,ROW($B$3)+4*(ROW($B280)-ROW($B$3))+2)</f>
        <v>15</v>
      </c>
      <c r="J280" s="32">
        <f>INDEX('Обработка исходного'!M:M,ROW($B$3)+4*(ROW($B280)-ROW($B$3))+2)</f>
        <v>15</v>
      </c>
      <c r="K280" s="32">
        <f>INDEX('Обработка исходного'!N:N,ROW($B$3)+4*(ROW($B280)-ROW($B$3))+2)</f>
        <v>15</v>
      </c>
      <c r="L280" s="32">
        <f>INDEX('Обработка исходного'!O:O,ROW($B$3)+4*(ROW($B280)-ROW($B$3))+2)</f>
        <v>15</v>
      </c>
      <c r="M280" s="32">
        <f>INDEX('Обработка исходного'!P:P,ROW($B$3)+4*(ROW($B280)-ROW($B$3))+2)</f>
        <v>15</v>
      </c>
      <c r="N280" s="32">
        <f>INDEX('Обработка исходного'!Q:Q,ROW($B$3)+4*(ROW($B280)-ROW($B$3))+2)</f>
        <v>15</v>
      </c>
      <c r="O280" s="32">
        <f>INDEX('Обработка исходного'!R:R,ROW($B$3)+4*(ROW($B280)-ROW($B$3))+2)</f>
        <v>15</v>
      </c>
      <c r="P280" s="33" t="str">
        <f>INDEX('Обработка исходного'!S:S,ROW($B$3)+4*(ROW($B280)-ROW($B$3))+2)</f>
        <v>-</v>
      </c>
    </row>
    <row r="281" spans="1:16" x14ac:dyDescent="0.25">
      <c r="A281" s="10" t="str">
        <f>INDEX('Обработка исходного'!B:B,ROW($B$3)+4*(ROW($B281)-ROW($B$3)))</f>
        <v>Сталь высокохромистая</v>
      </c>
      <c r="B281" s="47" t="str">
        <f>INDEX('Обработка исходного'!D:D,ROW($B$3)+4*(ROW($B281)-ROW($B$3)))</f>
        <v>05Х12Н2М</v>
      </c>
      <c r="C281" s="27" t="str">
        <f>IF(ISBLANK(INDEX('Обработка исходного'!E:E,ROW($B$3)+4*(ROW($B281)-ROW($B$3)))),"",INDEX('Обработка исходного'!E:E,ROW($B$3)+4*(ROW($B281)-ROW($B$3))))</f>
        <v>Поковки, лист</v>
      </c>
      <c r="D281" s="31">
        <f>INDEX('Обработка исходного'!G:G,ROW($B$3)+4*(ROW($B281)-ROW($B$3))+2)</f>
        <v>13</v>
      </c>
      <c r="E281" s="32">
        <f>INDEX('Обработка исходного'!H:H,ROW($B$3)+4*(ROW($B281)-ROW($B$3))+2)</f>
        <v>13</v>
      </c>
      <c r="F281" s="32">
        <f>INDEX('Обработка исходного'!I:I,ROW($B$3)+4*(ROW($B281)-ROW($B$3))+2)</f>
        <v>13</v>
      </c>
      <c r="G281" s="32">
        <f>INDEX('Обработка исходного'!J:J,ROW($B$3)+4*(ROW($B281)-ROW($B$3))+2)</f>
        <v>13</v>
      </c>
      <c r="H281" s="32">
        <f>INDEX('Обработка исходного'!K:K,ROW($B$3)+4*(ROW($B281)-ROW($B$3))+2)</f>
        <v>13</v>
      </c>
      <c r="I281" s="32">
        <f>INDEX('Обработка исходного'!L:L,ROW($B$3)+4*(ROW($B281)-ROW($B$3))+2)</f>
        <v>13</v>
      </c>
      <c r="J281" s="32">
        <f>INDEX('Обработка исходного'!M:M,ROW($B$3)+4*(ROW($B281)-ROW($B$3))+2)</f>
        <v>13</v>
      </c>
      <c r="K281" s="32">
        <f>INDEX('Обработка исходного'!N:N,ROW($B$3)+4*(ROW($B281)-ROW($B$3))+2)</f>
        <v>13</v>
      </c>
      <c r="L281" s="32">
        <f>INDEX('Обработка исходного'!O:O,ROW($B$3)+4*(ROW($B281)-ROW($B$3))+2)</f>
        <v>13</v>
      </c>
      <c r="M281" s="32">
        <f>INDEX('Обработка исходного'!P:P,ROW($B$3)+4*(ROW($B281)-ROW($B$3))+2)</f>
        <v>12</v>
      </c>
      <c r="N281" s="32">
        <f>INDEX('Обработка исходного'!Q:Q,ROW($B$3)+4*(ROW($B281)-ROW($B$3))+2)</f>
        <v>12</v>
      </c>
      <c r="O281" s="32">
        <f>INDEX('Обработка исходного'!R:R,ROW($B$3)+4*(ROW($B281)-ROW($B$3))+2)</f>
        <v>15</v>
      </c>
      <c r="P281" s="33" t="str">
        <f>INDEX('Обработка исходного'!S:S,ROW($B$3)+4*(ROW($B281)-ROW($B$3))+2)</f>
        <v>-</v>
      </c>
    </row>
    <row r="282" spans="1:16" x14ac:dyDescent="0.25">
      <c r="A282" s="10" t="str">
        <f>INDEX('Обработка исходного'!B:B,ROW($B$3)+4*(ROW($B282)-ROW($B$3)))</f>
        <v>Сталь высокохромистая</v>
      </c>
      <c r="B282" s="47" t="str">
        <f>INDEX('Обработка исходного'!D:D,ROW($B$3)+4*(ROW($B282)-ROW($B$3)))</f>
        <v>05Х12Н2М-ВД</v>
      </c>
      <c r="C282" s="27" t="str">
        <f>IF(ISBLANK(INDEX('Обработка исходного'!E:E,ROW($B$3)+4*(ROW($B282)-ROW($B$3)))),"",INDEX('Обработка исходного'!E:E,ROW($B$3)+4*(ROW($B282)-ROW($B$3))))</f>
        <v>Поковки, лист</v>
      </c>
      <c r="D282" s="31">
        <f>INDEX('Обработка исходного'!G:G,ROW($B$3)+4*(ROW($B282)-ROW($B$3))+2)</f>
        <v>13</v>
      </c>
      <c r="E282" s="32">
        <f>INDEX('Обработка исходного'!H:H,ROW($B$3)+4*(ROW($B282)-ROW($B$3))+2)</f>
        <v>13</v>
      </c>
      <c r="F282" s="32">
        <f>INDEX('Обработка исходного'!I:I,ROW($B$3)+4*(ROW($B282)-ROW($B$3))+2)</f>
        <v>13</v>
      </c>
      <c r="G282" s="32">
        <f>INDEX('Обработка исходного'!J:J,ROW($B$3)+4*(ROW($B282)-ROW($B$3))+2)</f>
        <v>13</v>
      </c>
      <c r="H282" s="32">
        <f>INDEX('Обработка исходного'!K:K,ROW($B$3)+4*(ROW($B282)-ROW($B$3))+2)</f>
        <v>13</v>
      </c>
      <c r="I282" s="32">
        <f>INDEX('Обработка исходного'!L:L,ROW($B$3)+4*(ROW($B282)-ROW($B$3))+2)</f>
        <v>13</v>
      </c>
      <c r="J282" s="32">
        <f>INDEX('Обработка исходного'!M:M,ROW($B$3)+4*(ROW($B282)-ROW($B$3))+2)</f>
        <v>13</v>
      </c>
      <c r="K282" s="32">
        <f>INDEX('Обработка исходного'!N:N,ROW($B$3)+4*(ROW($B282)-ROW($B$3))+2)</f>
        <v>13</v>
      </c>
      <c r="L282" s="32">
        <f>INDEX('Обработка исходного'!O:O,ROW($B$3)+4*(ROW($B282)-ROW($B$3))+2)</f>
        <v>13</v>
      </c>
      <c r="M282" s="32">
        <f>INDEX('Обработка исходного'!P:P,ROW($B$3)+4*(ROW($B282)-ROW($B$3))+2)</f>
        <v>12</v>
      </c>
      <c r="N282" s="32">
        <f>INDEX('Обработка исходного'!Q:Q,ROW($B$3)+4*(ROW($B282)-ROW($B$3))+2)</f>
        <v>12</v>
      </c>
      <c r="O282" s="32">
        <f>INDEX('Обработка исходного'!R:R,ROW($B$3)+4*(ROW($B282)-ROW($B$3))+2)</f>
        <v>15</v>
      </c>
      <c r="P282" s="33" t="str">
        <f>INDEX('Обработка исходного'!S:S,ROW($B$3)+4*(ROW($B282)-ROW($B$3))+2)</f>
        <v>-</v>
      </c>
    </row>
    <row r="283" spans="1:16" ht="25.5" x14ac:dyDescent="0.25">
      <c r="A283" s="10" t="str">
        <f>INDEX('Обработка исходного'!B:B,ROW($B$3)+4*(ROW($B283)-ROW($B$3)))</f>
        <v>Сталь высокохромистая</v>
      </c>
      <c r="B283" s="47" t="str">
        <f>INDEX('Обработка исходного'!D:D,ROW($B$3)+4*(ROW($B283)-ROW($B$3)))</f>
        <v>06Х13Н7Д2</v>
      </c>
      <c r="C283" s="27" t="str">
        <f>IF(ISBLANK(INDEX('Обработка исходного'!E:E,ROW($B$3)+4*(ROW($B283)-ROW($B$3)))),"",INDEX('Обработка исходного'!E:E,ROW($B$3)+4*(ROW($B283)-ROW($B$3))))</f>
        <v>Горячекатаные и кованые прутки диаметром от 16 до 160 мм</v>
      </c>
      <c r="D283" s="31">
        <f>INDEX('Обработка исходного'!G:G,ROW($B$3)+4*(ROW($B283)-ROW($B$3))+2)</f>
        <v>12</v>
      </c>
      <c r="E283" s="32">
        <f>INDEX('Обработка исходного'!H:H,ROW($B$3)+4*(ROW($B283)-ROW($B$3))+2)</f>
        <v>12</v>
      </c>
      <c r="F283" s="32">
        <f>INDEX('Обработка исходного'!I:I,ROW($B$3)+4*(ROW($B283)-ROW($B$3))+2)</f>
        <v>12</v>
      </c>
      <c r="G283" s="32">
        <f>INDEX('Обработка исходного'!J:J,ROW($B$3)+4*(ROW($B283)-ROW($B$3))+2)</f>
        <v>12</v>
      </c>
      <c r="H283" s="32">
        <f>INDEX('Обработка исходного'!K:K,ROW($B$3)+4*(ROW($B283)-ROW($B$3))+2)</f>
        <v>12</v>
      </c>
      <c r="I283" s="32">
        <f>INDEX('Обработка исходного'!L:L,ROW($B$3)+4*(ROW($B283)-ROW($B$3))+2)</f>
        <v>12</v>
      </c>
      <c r="J283" s="32">
        <f>INDEX('Обработка исходного'!M:M,ROW($B$3)+4*(ROW($B283)-ROW($B$3))+2)</f>
        <v>12</v>
      </c>
      <c r="K283" s="32" t="str">
        <f>INDEX('Обработка исходного'!N:N,ROW($B$3)+4*(ROW($B283)-ROW($B$3))+2)</f>
        <v>-</v>
      </c>
      <c r="L283" s="32" t="str">
        <f>INDEX('Обработка исходного'!O:O,ROW($B$3)+4*(ROW($B283)-ROW($B$3))+2)</f>
        <v>-</v>
      </c>
      <c r="M283" s="32" t="str">
        <f>INDEX('Обработка исходного'!P:P,ROW($B$3)+4*(ROW($B283)-ROW($B$3))+2)</f>
        <v>-</v>
      </c>
      <c r="N283" s="32" t="str">
        <f>INDEX('Обработка исходного'!Q:Q,ROW($B$3)+4*(ROW($B283)-ROW($B$3))+2)</f>
        <v>-</v>
      </c>
      <c r="O283" s="32" t="str">
        <f>INDEX('Обработка исходного'!R:R,ROW($B$3)+4*(ROW($B283)-ROW($B$3))+2)</f>
        <v>-</v>
      </c>
      <c r="P283" s="33" t="str">
        <f>INDEX('Обработка исходного'!S:S,ROW($B$3)+4*(ROW($B283)-ROW($B$3))+2)</f>
        <v>-</v>
      </c>
    </row>
    <row r="284" spans="1:16" x14ac:dyDescent="0.25">
      <c r="A284" s="10" t="str">
        <f>INDEX('Обработка исходного'!B:B,ROW($B$3)+4*(ROW($B284)-ROW($B$3)))</f>
        <v>Сталь высокохромистая</v>
      </c>
      <c r="B284" s="47" t="str">
        <f>INDEX('Обработка исходного'!D:D,ROW($B$3)+4*(ROW($B284)-ROW($B$3)))</f>
        <v>06Х13Н7Д2</v>
      </c>
      <c r="C284" s="27" t="str">
        <f>IF(ISBLANK(INDEX('Обработка исходного'!E:E,ROW($B$3)+4*(ROW($B284)-ROW($B$3)))),"",INDEX('Обработка исходного'!E:E,ROW($B$3)+4*(ROW($B284)-ROW($B$3))))</f>
        <v>Кованая полоса толщиной 80 мм</v>
      </c>
      <c r="D284" s="31">
        <f>INDEX('Обработка исходного'!G:G,ROW($B$3)+4*(ROW($B284)-ROW($B$3))+2)</f>
        <v>12</v>
      </c>
      <c r="E284" s="32">
        <f>INDEX('Обработка исходного'!H:H,ROW($B$3)+4*(ROW($B284)-ROW($B$3))+2)</f>
        <v>12</v>
      </c>
      <c r="F284" s="32">
        <f>INDEX('Обработка исходного'!I:I,ROW($B$3)+4*(ROW($B284)-ROW($B$3))+2)</f>
        <v>12</v>
      </c>
      <c r="G284" s="32">
        <f>INDEX('Обработка исходного'!J:J,ROW($B$3)+4*(ROW($B284)-ROW($B$3))+2)</f>
        <v>12</v>
      </c>
      <c r="H284" s="32">
        <f>INDEX('Обработка исходного'!K:K,ROW($B$3)+4*(ROW($B284)-ROW($B$3))+2)</f>
        <v>12</v>
      </c>
      <c r="I284" s="32">
        <f>INDEX('Обработка исходного'!L:L,ROW($B$3)+4*(ROW($B284)-ROW($B$3))+2)</f>
        <v>12</v>
      </c>
      <c r="J284" s="32">
        <f>INDEX('Обработка исходного'!M:M,ROW($B$3)+4*(ROW($B284)-ROW($B$3))+2)</f>
        <v>12</v>
      </c>
      <c r="K284" s="32" t="str">
        <f>INDEX('Обработка исходного'!N:N,ROW($B$3)+4*(ROW($B284)-ROW($B$3))+2)</f>
        <v>-</v>
      </c>
      <c r="L284" s="32" t="str">
        <f>INDEX('Обработка исходного'!O:O,ROW($B$3)+4*(ROW($B284)-ROW($B$3))+2)</f>
        <v>-</v>
      </c>
      <c r="M284" s="32" t="str">
        <f>INDEX('Обработка исходного'!P:P,ROW($B$3)+4*(ROW($B284)-ROW($B$3))+2)</f>
        <v>-</v>
      </c>
      <c r="N284" s="32" t="str">
        <f>INDEX('Обработка исходного'!Q:Q,ROW($B$3)+4*(ROW($B284)-ROW($B$3))+2)</f>
        <v>-</v>
      </c>
      <c r="O284" s="32" t="str">
        <f>INDEX('Обработка исходного'!R:R,ROW($B$3)+4*(ROW($B284)-ROW($B$3))+2)</f>
        <v>-</v>
      </c>
      <c r="P284" s="33" t="str">
        <f>INDEX('Обработка исходного'!S:S,ROW($B$3)+4*(ROW($B284)-ROW($B$3))+2)</f>
        <v>-</v>
      </c>
    </row>
    <row r="285" spans="1:16" x14ac:dyDescent="0.25">
      <c r="A285" s="10" t="str">
        <f>INDEX('Обработка исходного'!B:B,ROW($B$3)+4*(ROW($B285)-ROW($B$3)))</f>
        <v>Сталь высокохромистая</v>
      </c>
      <c r="B285" s="47" t="str">
        <f>INDEX('Обработка исходного'!D:D,ROW($B$3)+4*(ROW($B285)-ROW($B$3)))</f>
        <v>06Х13Н7Д2</v>
      </c>
      <c r="C285" s="27" t="str">
        <f>IF(ISBLANK(INDEX('Обработка исходного'!E:E,ROW($B$3)+4*(ROW($B285)-ROW($B$3)))),"",INDEX('Обработка исходного'!E:E,ROW($B$3)+4*(ROW($B285)-ROW($B$3))))</f>
        <v>Заготовки крепежных деталей диаметром до 160 мм</v>
      </c>
      <c r="D285" s="31">
        <f>INDEX('Обработка исходного'!G:G,ROW($B$3)+4*(ROW($B285)-ROW($B$3))+2)</f>
        <v>12</v>
      </c>
      <c r="E285" s="32">
        <f>INDEX('Обработка исходного'!H:H,ROW($B$3)+4*(ROW($B285)-ROW($B$3))+2)</f>
        <v>12</v>
      </c>
      <c r="F285" s="32">
        <f>INDEX('Обработка исходного'!I:I,ROW($B$3)+4*(ROW($B285)-ROW($B$3))+2)</f>
        <v>12</v>
      </c>
      <c r="G285" s="32">
        <f>INDEX('Обработка исходного'!J:J,ROW($B$3)+4*(ROW($B285)-ROW($B$3))+2)</f>
        <v>12</v>
      </c>
      <c r="H285" s="32">
        <f>INDEX('Обработка исходного'!K:K,ROW($B$3)+4*(ROW($B285)-ROW($B$3))+2)</f>
        <v>12</v>
      </c>
      <c r="I285" s="32">
        <f>INDEX('Обработка исходного'!L:L,ROW($B$3)+4*(ROW($B285)-ROW($B$3))+2)</f>
        <v>12</v>
      </c>
      <c r="J285" s="32">
        <f>INDEX('Обработка исходного'!M:M,ROW($B$3)+4*(ROW($B285)-ROW($B$3))+2)</f>
        <v>12</v>
      </c>
      <c r="K285" s="32" t="str">
        <f>INDEX('Обработка исходного'!N:N,ROW($B$3)+4*(ROW($B285)-ROW($B$3))+2)</f>
        <v>-</v>
      </c>
      <c r="L285" s="32" t="str">
        <f>INDEX('Обработка исходного'!O:O,ROW($B$3)+4*(ROW($B285)-ROW($B$3))+2)</f>
        <v>-</v>
      </c>
      <c r="M285" s="32" t="str">
        <f>INDEX('Обработка исходного'!P:P,ROW($B$3)+4*(ROW($B285)-ROW($B$3))+2)</f>
        <v>-</v>
      </c>
      <c r="N285" s="32" t="str">
        <f>INDEX('Обработка исходного'!Q:Q,ROW($B$3)+4*(ROW($B285)-ROW($B$3))+2)</f>
        <v>-</v>
      </c>
      <c r="O285" s="32" t="str">
        <f>INDEX('Обработка исходного'!R:R,ROW($B$3)+4*(ROW($B285)-ROW($B$3))+2)</f>
        <v>-</v>
      </c>
      <c r="P285" s="33" t="str">
        <f>INDEX('Обработка исходного'!S:S,ROW($B$3)+4*(ROW($B285)-ROW($B$3))+2)</f>
        <v>-</v>
      </c>
    </row>
    <row r="286" spans="1:16" x14ac:dyDescent="0.25">
      <c r="A286" s="10" t="str">
        <f>INDEX('Обработка исходного'!B:B,ROW($B$3)+4*(ROW($B286)-ROW($B$3)))</f>
        <v>Сталь высокохромистая</v>
      </c>
      <c r="B286" s="47" t="str">
        <f>INDEX('Обработка исходного'!D:D,ROW($B$3)+4*(ROW($B286)-ROW($B$3)))</f>
        <v>06Х12Н3ДЛ</v>
      </c>
      <c r="C286" s="27" t="str">
        <f>IF(ISBLANK(INDEX('Обработка исходного'!E:E,ROW($B$3)+4*(ROW($B286)-ROW($B$3)))),"",INDEX('Обработка исходного'!E:E,ROW($B$3)+4*(ROW($B286)-ROW($B$3))))</f>
        <v>Отливки</v>
      </c>
      <c r="D286" s="31">
        <f>INDEX('Обработка исходного'!G:G,ROW($B$3)+4*(ROW($B286)-ROW($B$3))+2)</f>
        <v>12</v>
      </c>
      <c r="E286" s="32">
        <f>INDEX('Обработка исходного'!H:H,ROW($B$3)+4*(ROW($B286)-ROW($B$3))+2)</f>
        <v>12</v>
      </c>
      <c r="F286" s="32">
        <f>INDEX('Обработка исходного'!I:I,ROW($B$3)+4*(ROW($B286)-ROW($B$3))+2)</f>
        <v>12</v>
      </c>
      <c r="G286" s="32">
        <f>INDEX('Обработка исходного'!J:J,ROW($B$3)+4*(ROW($B286)-ROW($B$3))+2)</f>
        <v>12</v>
      </c>
      <c r="H286" s="32">
        <f>INDEX('Обработка исходного'!K:K,ROW($B$3)+4*(ROW($B286)-ROW($B$3))+2)</f>
        <v>12</v>
      </c>
      <c r="I286" s="32">
        <f>INDEX('Обработка исходного'!L:L,ROW($B$3)+4*(ROW($B286)-ROW($B$3))+2)</f>
        <v>12</v>
      </c>
      <c r="J286" s="32">
        <f>INDEX('Обработка исходного'!M:M,ROW($B$3)+4*(ROW($B286)-ROW($B$3))+2)</f>
        <v>10</v>
      </c>
      <c r="K286" s="32">
        <f>INDEX('Обработка исходного'!N:N,ROW($B$3)+4*(ROW($B286)-ROW($B$3))+2)</f>
        <v>10</v>
      </c>
      <c r="L286" s="32" t="str">
        <f>INDEX('Обработка исходного'!O:O,ROW($B$3)+4*(ROW($B286)-ROW($B$3))+2)</f>
        <v>-</v>
      </c>
      <c r="M286" s="32" t="str">
        <f>INDEX('Обработка исходного'!P:P,ROW($B$3)+4*(ROW($B286)-ROW($B$3))+2)</f>
        <v>-</v>
      </c>
      <c r="N286" s="32" t="str">
        <f>INDEX('Обработка исходного'!Q:Q,ROW($B$3)+4*(ROW($B286)-ROW($B$3))+2)</f>
        <v>-</v>
      </c>
      <c r="O286" s="32" t="str">
        <f>INDEX('Обработка исходного'!R:R,ROW($B$3)+4*(ROW($B286)-ROW($B$3))+2)</f>
        <v>-</v>
      </c>
      <c r="P286" s="33" t="str">
        <f>INDEX('Обработка исходного'!S:S,ROW($B$3)+4*(ROW($B286)-ROW($B$3))+2)</f>
        <v>-</v>
      </c>
    </row>
    <row r="287" spans="1:16" x14ac:dyDescent="0.25">
      <c r="A287" s="10" t="str">
        <f>INDEX('Обработка исходного'!B:B,ROW($B$3)+4*(ROW($B287)-ROW($B$3)))</f>
        <v>Сталь высокохромистая</v>
      </c>
      <c r="B287" s="47" t="str">
        <f>INDEX('Обработка исходного'!D:D,ROW($B$3)+4*(ROW($B287)-ROW($B$3)))</f>
        <v>06Х12Н3Д</v>
      </c>
      <c r="C287" s="27" t="str">
        <f>IF(ISBLANK(INDEX('Обработка исходного'!E:E,ROW($B$3)+4*(ROW($B287)-ROW($B$3)))),"",INDEX('Обработка исходного'!E:E,ROW($B$3)+4*(ROW($B287)-ROW($B$3))))</f>
        <v>Поковки КП540*</v>
      </c>
      <c r="D287" s="31">
        <f>INDEX('Обработка исходного'!G:G,ROW($B$3)+4*(ROW($B287)-ROW($B$3))+2)</f>
        <v>12</v>
      </c>
      <c r="E287" s="32">
        <f>INDEX('Обработка исходного'!H:H,ROW($B$3)+4*(ROW($B287)-ROW($B$3))+2)</f>
        <v>12</v>
      </c>
      <c r="F287" s="32">
        <f>INDEX('Обработка исходного'!I:I,ROW($B$3)+4*(ROW($B287)-ROW($B$3))+2)</f>
        <v>12</v>
      </c>
      <c r="G287" s="32">
        <f>INDEX('Обработка исходного'!J:J,ROW($B$3)+4*(ROW($B287)-ROW($B$3))+2)</f>
        <v>12</v>
      </c>
      <c r="H287" s="32">
        <f>INDEX('Обработка исходного'!K:K,ROW($B$3)+4*(ROW($B287)-ROW($B$3))+2)</f>
        <v>12</v>
      </c>
      <c r="I287" s="32">
        <f>INDEX('Обработка исходного'!L:L,ROW($B$3)+4*(ROW($B287)-ROW($B$3))+2)</f>
        <v>12</v>
      </c>
      <c r="J287" s="32">
        <f>INDEX('Обработка исходного'!M:M,ROW($B$3)+4*(ROW($B287)-ROW($B$3))+2)</f>
        <v>10</v>
      </c>
      <c r="K287" s="32">
        <f>INDEX('Обработка исходного'!N:N,ROW($B$3)+4*(ROW($B287)-ROW($B$3))+2)</f>
        <v>10</v>
      </c>
      <c r="L287" s="32" t="str">
        <f>INDEX('Обработка исходного'!O:O,ROW($B$3)+4*(ROW($B287)-ROW($B$3))+2)</f>
        <v>-</v>
      </c>
      <c r="M287" s="32" t="str">
        <f>INDEX('Обработка исходного'!P:P,ROW($B$3)+4*(ROW($B287)-ROW($B$3))+2)</f>
        <v>-</v>
      </c>
      <c r="N287" s="32" t="str">
        <f>INDEX('Обработка исходного'!Q:Q,ROW($B$3)+4*(ROW($B287)-ROW($B$3))+2)</f>
        <v>-</v>
      </c>
      <c r="O287" s="32" t="str">
        <f>INDEX('Обработка исходного'!R:R,ROW($B$3)+4*(ROW($B287)-ROW($B$3))+2)</f>
        <v>-</v>
      </c>
      <c r="P287" s="33" t="str">
        <f>INDEX('Обработка исходного'!S:S,ROW($B$3)+4*(ROW($B287)-ROW($B$3))+2)</f>
        <v>-</v>
      </c>
    </row>
    <row r="288" spans="1:16" x14ac:dyDescent="0.25">
      <c r="A288" s="10" t="str">
        <f>INDEX('Обработка исходного'!B:B,ROW($B$3)+4*(ROW($B288)-ROW($B$3)))</f>
        <v>Сталь высокохромистая</v>
      </c>
      <c r="B288" s="47" t="str">
        <f>INDEX('Обработка исходного'!D:D,ROW($B$3)+4*(ROW($B288)-ROW($B$3)))</f>
        <v>06Х12Н3Д</v>
      </c>
      <c r="C288" s="27" t="str">
        <f>IF(ISBLANK(INDEX('Обработка исходного'!E:E,ROW($B$3)+4*(ROW($B288)-ROW($B$3)))),"",INDEX('Обработка исходного'!E:E,ROW($B$3)+4*(ROW($B288)-ROW($B$3))))</f>
        <v>Поковки КП590*</v>
      </c>
      <c r="D288" s="31">
        <f>INDEX('Обработка исходного'!G:G,ROW($B$3)+4*(ROW($B288)-ROW($B$3))+2)</f>
        <v>12</v>
      </c>
      <c r="E288" s="32">
        <f>INDEX('Обработка исходного'!H:H,ROW($B$3)+4*(ROW($B288)-ROW($B$3))+2)</f>
        <v>12</v>
      </c>
      <c r="F288" s="32">
        <f>INDEX('Обработка исходного'!I:I,ROW($B$3)+4*(ROW($B288)-ROW($B$3))+2)</f>
        <v>12</v>
      </c>
      <c r="G288" s="32">
        <f>INDEX('Обработка исходного'!J:J,ROW($B$3)+4*(ROW($B288)-ROW($B$3))+2)</f>
        <v>12</v>
      </c>
      <c r="H288" s="32">
        <f>INDEX('Обработка исходного'!K:K,ROW($B$3)+4*(ROW($B288)-ROW($B$3))+2)</f>
        <v>12</v>
      </c>
      <c r="I288" s="32">
        <f>INDEX('Обработка исходного'!L:L,ROW($B$3)+4*(ROW($B288)-ROW($B$3))+2)</f>
        <v>12</v>
      </c>
      <c r="J288" s="32">
        <f>INDEX('Обработка исходного'!M:M,ROW($B$3)+4*(ROW($B288)-ROW($B$3))+2)</f>
        <v>10</v>
      </c>
      <c r="K288" s="32">
        <f>INDEX('Обработка исходного'!N:N,ROW($B$3)+4*(ROW($B288)-ROW($B$3))+2)</f>
        <v>10</v>
      </c>
      <c r="L288" s="32" t="str">
        <f>INDEX('Обработка исходного'!O:O,ROW($B$3)+4*(ROW($B288)-ROW($B$3))+2)</f>
        <v>-</v>
      </c>
      <c r="M288" s="32" t="str">
        <f>INDEX('Обработка исходного'!P:P,ROW($B$3)+4*(ROW($B288)-ROW($B$3))+2)</f>
        <v>-</v>
      </c>
      <c r="N288" s="32" t="str">
        <f>INDEX('Обработка исходного'!Q:Q,ROW($B$3)+4*(ROW($B288)-ROW($B$3))+2)</f>
        <v>-</v>
      </c>
      <c r="O288" s="32" t="str">
        <f>INDEX('Обработка исходного'!R:R,ROW($B$3)+4*(ROW($B288)-ROW($B$3))+2)</f>
        <v>-</v>
      </c>
      <c r="P288" s="33" t="str">
        <f>INDEX('Обработка исходного'!S:S,ROW($B$3)+4*(ROW($B288)-ROW($B$3))+2)</f>
        <v>-</v>
      </c>
    </row>
    <row r="289" spans="1:16" x14ac:dyDescent="0.25">
      <c r="A289" s="10" t="str">
        <f>INDEX('Обработка исходного'!B:B,ROW($B$3)+4*(ROW($B289)-ROW($B$3)))</f>
        <v>Сталь высокохромистая</v>
      </c>
      <c r="B289" s="47" t="str">
        <f>INDEX('Обработка исходного'!D:D,ROW($B$3)+4*(ROW($B289)-ROW($B$3)))</f>
        <v>06Х12Н3Д</v>
      </c>
      <c r="C289" s="27" t="str">
        <f>IF(ISBLANK(INDEX('Обработка исходного'!E:E,ROW($B$3)+4*(ROW($B289)-ROW($B$3)))),"",INDEX('Обработка исходного'!E:E,ROW($B$3)+4*(ROW($B289)-ROW($B$3))))</f>
        <v>Листы толщиной от 25 до 250 мм</v>
      </c>
      <c r="D289" s="31">
        <f>INDEX('Обработка исходного'!G:G,ROW($B$3)+4*(ROW($B289)-ROW($B$3))+2)</f>
        <v>14</v>
      </c>
      <c r="E289" s="32">
        <f>INDEX('Обработка исходного'!H:H,ROW($B$3)+4*(ROW($B289)-ROW($B$3))+2)</f>
        <v>14</v>
      </c>
      <c r="F289" s="32">
        <f>INDEX('Обработка исходного'!I:I,ROW($B$3)+4*(ROW($B289)-ROW($B$3))+2)</f>
        <v>14</v>
      </c>
      <c r="G289" s="32">
        <f>INDEX('Обработка исходного'!J:J,ROW($B$3)+4*(ROW($B289)-ROW($B$3))+2)</f>
        <v>14</v>
      </c>
      <c r="H289" s="32">
        <f>INDEX('Обработка исходного'!K:K,ROW($B$3)+4*(ROW($B289)-ROW($B$3))+2)</f>
        <v>14</v>
      </c>
      <c r="I289" s="32">
        <f>INDEX('Обработка исходного'!L:L,ROW($B$3)+4*(ROW($B289)-ROW($B$3))+2)</f>
        <v>14</v>
      </c>
      <c r="J289" s="32">
        <f>INDEX('Обработка исходного'!M:M,ROW($B$3)+4*(ROW($B289)-ROW($B$3))+2)</f>
        <v>15</v>
      </c>
      <c r="K289" s="32">
        <f>INDEX('Обработка исходного'!N:N,ROW($B$3)+4*(ROW($B289)-ROW($B$3))+2)</f>
        <v>15</v>
      </c>
      <c r="L289" s="32" t="str">
        <f>INDEX('Обработка исходного'!O:O,ROW($B$3)+4*(ROW($B289)-ROW($B$3))+2)</f>
        <v>-</v>
      </c>
      <c r="M289" s="32" t="str">
        <f>INDEX('Обработка исходного'!P:P,ROW($B$3)+4*(ROW($B289)-ROW($B$3))+2)</f>
        <v>-</v>
      </c>
      <c r="N289" s="32" t="str">
        <f>INDEX('Обработка исходного'!Q:Q,ROW($B$3)+4*(ROW($B289)-ROW($B$3))+2)</f>
        <v>-</v>
      </c>
      <c r="O289" s="32" t="str">
        <f>INDEX('Обработка исходного'!R:R,ROW($B$3)+4*(ROW($B289)-ROW($B$3))+2)</f>
        <v>-</v>
      </c>
      <c r="P289" s="33" t="str">
        <f>INDEX('Обработка исходного'!S:S,ROW($B$3)+4*(ROW($B289)-ROW($B$3))+2)</f>
        <v>-</v>
      </c>
    </row>
    <row r="290" spans="1:16" ht="25.5" x14ac:dyDescent="0.25">
      <c r="A290" s="10" t="str">
        <f>INDEX('Обработка исходного'!B:B,ROW($B$3)+4*(ROW($B290)-ROW($B$3)))</f>
        <v>Сталь высокохромистая</v>
      </c>
      <c r="B290" s="47" t="str">
        <f>INDEX('Обработка исходного'!D:D,ROW($B$3)+4*(ROW($B290)-ROW($B$3)))</f>
        <v>07Х16Н4Б</v>
      </c>
      <c r="C290" s="27" t="str">
        <f>IF(ISBLANK(INDEX('Обработка исходного'!E:E,ROW($B$3)+4*(ROW($B290)-ROW($B$3)))),"",INDEX('Обработка исходного'!E:E,ROW($B$3)+4*(ROW($B290)-ROW($B$3))))</f>
        <v>Сортовой прокат диаметром или стороной квадрата от 30 до 180 мм</v>
      </c>
      <c r="D290" s="31">
        <f>INDEX('Обработка исходного'!G:G,ROW($B$3)+4*(ROW($B290)-ROW($B$3))+2)</f>
        <v>13</v>
      </c>
      <c r="E290" s="32">
        <f>INDEX('Обработка исходного'!H:H,ROW($B$3)+4*(ROW($B290)-ROW($B$3))+2)</f>
        <v>13</v>
      </c>
      <c r="F290" s="32">
        <f>INDEX('Обработка исходного'!I:I,ROW($B$3)+4*(ROW($B290)-ROW($B$3))+2)</f>
        <v>12</v>
      </c>
      <c r="G290" s="32">
        <f>INDEX('Обработка исходного'!J:J,ROW($B$3)+4*(ROW($B290)-ROW($B$3))+2)</f>
        <v>12</v>
      </c>
      <c r="H290" s="32">
        <f>INDEX('Обработка исходного'!K:K,ROW($B$3)+4*(ROW($B290)-ROW($B$3))+2)</f>
        <v>11</v>
      </c>
      <c r="I290" s="32">
        <f>INDEX('Обработка исходного'!L:L,ROW($B$3)+4*(ROW($B290)-ROW($B$3))+2)</f>
        <v>11</v>
      </c>
      <c r="J290" s="32">
        <f>INDEX('Обработка исходного'!M:M,ROW($B$3)+4*(ROW($B290)-ROW($B$3))+2)</f>
        <v>10</v>
      </c>
      <c r="K290" s="32">
        <f>INDEX('Обработка исходного'!N:N,ROW($B$3)+4*(ROW($B290)-ROW($B$3))+2)</f>
        <v>9</v>
      </c>
      <c r="L290" s="32" t="str">
        <f>INDEX('Обработка исходного'!O:O,ROW($B$3)+4*(ROW($B290)-ROW($B$3))+2)</f>
        <v>-</v>
      </c>
      <c r="M290" s="32" t="str">
        <f>INDEX('Обработка исходного'!P:P,ROW($B$3)+4*(ROW($B290)-ROW($B$3))+2)</f>
        <v>-</v>
      </c>
      <c r="N290" s="32" t="str">
        <f>INDEX('Обработка исходного'!Q:Q,ROW($B$3)+4*(ROW($B290)-ROW($B$3))+2)</f>
        <v>-</v>
      </c>
      <c r="O290" s="32" t="str">
        <f>INDEX('Обработка исходного'!R:R,ROW($B$3)+4*(ROW($B290)-ROW($B$3))+2)</f>
        <v>-</v>
      </c>
      <c r="P290" s="33" t="str">
        <f>INDEX('Обработка исходного'!S:S,ROW($B$3)+4*(ROW($B290)-ROW($B$3))+2)</f>
        <v>-</v>
      </c>
    </row>
    <row r="291" spans="1:16" ht="25.5" x14ac:dyDescent="0.25">
      <c r="A291" s="10" t="str">
        <f>INDEX('Обработка исходного'!B:B,ROW($B$3)+4*(ROW($B291)-ROW($B$3)))</f>
        <v>Сталь высокохромистая</v>
      </c>
      <c r="B291" s="47" t="str">
        <f>INDEX('Обработка исходного'!D:D,ROW($B$3)+4*(ROW($B291)-ROW($B$3)))</f>
        <v>07Х16Н4Б</v>
      </c>
      <c r="C291" s="27" t="str">
        <f>IF(ISBLANK(INDEX('Обработка исходного'!E:E,ROW($B$3)+4*(ROW($B291)-ROW($B$3)))),"",INDEX('Обработка исходного'!E:E,ROW($B$3)+4*(ROW($B291)-ROW($B$3))))</f>
        <v>Поковки диаметром или стороной квадрата от 180 до 400 мм</v>
      </c>
      <c r="D291" s="31">
        <f>INDEX('Обработка исходного'!G:G,ROW($B$3)+4*(ROW($B291)-ROW($B$3))+2)</f>
        <v>13</v>
      </c>
      <c r="E291" s="32">
        <f>INDEX('Обработка исходного'!H:H,ROW($B$3)+4*(ROW($B291)-ROW($B$3))+2)</f>
        <v>13</v>
      </c>
      <c r="F291" s="32">
        <f>INDEX('Обработка исходного'!I:I,ROW($B$3)+4*(ROW($B291)-ROW($B$3))+2)</f>
        <v>12</v>
      </c>
      <c r="G291" s="32">
        <f>INDEX('Обработка исходного'!J:J,ROW($B$3)+4*(ROW($B291)-ROW($B$3))+2)</f>
        <v>12</v>
      </c>
      <c r="H291" s="32">
        <f>INDEX('Обработка исходного'!K:K,ROW($B$3)+4*(ROW($B291)-ROW($B$3))+2)</f>
        <v>11</v>
      </c>
      <c r="I291" s="32">
        <f>INDEX('Обработка исходного'!L:L,ROW($B$3)+4*(ROW($B291)-ROW($B$3))+2)</f>
        <v>11</v>
      </c>
      <c r="J291" s="32">
        <f>INDEX('Обработка исходного'!M:M,ROW($B$3)+4*(ROW($B291)-ROW($B$3))+2)</f>
        <v>10</v>
      </c>
      <c r="K291" s="32">
        <f>INDEX('Обработка исходного'!N:N,ROW($B$3)+4*(ROW($B291)-ROW($B$3))+2)</f>
        <v>9</v>
      </c>
      <c r="L291" s="32" t="str">
        <f>INDEX('Обработка исходного'!O:O,ROW($B$3)+4*(ROW($B291)-ROW($B$3))+2)</f>
        <v>-</v>
      </c>
      <c r="M291" s="32" t="str">
        <f>INDEX('Обработка исходного'!P:P,ROW($B$3)+4*(ROW($B291)-ROW($B$3))+2)</f>
        <v>-</v>
      </c>
      <c r="N291" s="32" t="str">
        <f>INDEX('Обработка исходного'!Q:Q,ROW($B$3)+4*(ROW($B291)-ROW($B$3))+2)</f>
        <v>-</v>
      </c>
      <c r="O291" s="32" t="str">
        <f>INDEX('Обработка исходного'!R:R,ROW($B$3)+4*(ROW($B291)-ROW($B$3))+2)</f>
        <v>-</v>
      </c>
      <c r="P291" s="33" t="str">
        <f>INDEX('Обработка исходного'!S:S,ROW($B$3)+4*(ROW($B291)-ROW($B$3))+2)</f>
        <v>-</v>
      </c>
    </row>
    <row r="292" spans="1:16" ht="38.25" x14ac:dyDescent="0.25">
      <c r="A292" s="10" t="str">
        <f>INDEX('Обработка исходного'!B:B,ROW($B$3)+4*(ROW($B292)-ROW($B$3)))</f>
        <v>Сталь хромоникелевая коррозионно-стойкого аустенитного класса</v>
      </c>
      <c r="B292" s="47" t="str">
        <f>INDEX('Обработка исходного'!D:D,ROW($B$3)+4*(ROW($B292)-ROW($B$3)))</f>
        <v>09Х18Н9</v>
      </c>
      <c r="C292" s="27" t="str">
        <f>IF(ISBLANK(INDEX('Обработка исходного'!E:E,ROW($B$3)+4*(ROW($B292)-ROW($B$3)))),"",INDEX('Обработка исходного'!E:E,ROW($B$3)+4*(ROW($B292)-ROW($B$3))))</f>
        <v>Листы толщиной от 6 до 160 мм</v>
      </c>
      <c r="D292" s="31">
        <f>INDEX('Обработка исходного'!G:G,ROW($B$3)+4*(ROW($B292)-ROW($B$3))+2)</f>
        <v>50</v>
      </c>
      <c r="E292" s="32">
        <f>INDEX('Обработка исходного'!H:H,ROW($B$3)+4*(ROW($B292)-ROW($B$3))+2)</f>
        <v>46</v>
      </c>
      <c r="F292" s="32">
        <f>INDEX('Обработка исходного'!I:I,ROW($B$3)+4*(ROW($B292)-ROW($B$3))+2)</f>
        <v>42</v>
      </c>
      <c r="G292" s="32">
        <f>INDEX('Обработка исходного'!J:J,ROW($B$3)+4*(ROW($B292)-ROW($B$3))+2)</f>
        <v>38</v>
      </c>
      <c r="H292" s="32">
        <f>INDEX('Обработка исходного'!K:K,ROW($B$3)+4*(ROW($B292)-ROW($B$3))+2)</f>
        <v>37</v>
      </c>
      <c r="I292" s="32">
        <f>INDEX('Обработка исходного'!L:L,ROW($B$3)+4*(ROW($B292)-ROW($B$3))+2)</f>
        <v>35</v>
      </c>
      <c r="J292" s="32">
        <f>INDEX('Обработка исходного'!M:M,ROW($B$3)+4*(ROW($B292)-ROW($B$3))+2)</f>
        <v>33</v>
      </c>
      <c r="K292" s="32">
        <f>INDEX('Обработка исходного'!N:N,ROW($B$3)+4*(ROW($B292)-ROW($B$3))+2)</f>
        <v>32</v>
      </c>
      <c r="L292" s="32">
        <f>INDEX('Обработка исходного'!O:O,ROW($B$3)+4*(ROW($B292)-ROW($B$3))+2)</f>
        <v>31</v>
      </c>
      <c r="M292" s="32">
        <f>INDEX('Обработка исходного'!P:P,ROW($B$3)+4*(ROW($B292)-ROW($B$3))+2)</f>
        <v>30</v>
      </c>
      <c r="N292" s="32">
        <f>INDEX('Обработка исходного'!Q:Q,ROW($B$3)+4*(ROW($B292)-ROW($B$3))+2)</f>
        <v>30</v>
      </c>
      <c r="O292" s="32">
        <f>INDEX('Обработка исходного'!R:R,ROW($B$3)+4*(ROW($B292)-ROW($B$3))+2)</f>
        <v>30</v>
      </c>
      <c r="P292" s="33">
        <f>INDEX('Обработка исходного'!S:S,ROW($B$3)+4*(ROW($B292)-ROW($B$3))+2)</f>
        <v>28</v>
      </c>
    </row>
    <row r="293" spans="1:16" ht="38.25" x14ac:dyDescent="0.25">
      <c r="A293" s="10" t="str">
        <f>INDEX('Обработка исходного'!B:B,ROW($B$3)+4*(ROW($B293)-ROW($B$3)))</f>
        <v>Сталь хромоникелевая коррозионно-стойкого аустенитного класса</v>
      </c>
      <c r="B293" s="47" t="str">
        <f>INDEX('Обработка исходного'!D:D,ROW($B$3)+4*(ROW($B293)-ROW($B$3)))</f>
        <v>09Х18Н9</v>
      </c>
      <c r="C293" s="27" t="str">
        <f>IF(ISBLANK(INDEX('Обработка исходного'!E:E,ROW($B$3)+4*(ROW($B293)-ROW($B$3)))),"",INDEX('Обработка исходного'!E:E,ROW($B$3)+4*(ROW($B293)-ROW($B$3))))</f>
        <v>Поковки толщиной до 60 мм</v>
      </c>
      <c r="D293" s="31">
        <f>INDEX('Обработка исходного'!G:G,ROW($B$3)+4*(ROW($B293)-ROW($B$3))+2)</f>
        <v>40</v>
      </c>
      <c r="E293" s="32">
        <f>INDEX('Обработка исходного'!H:H,ROW($B$3)+4*(ROW($B293)-ROW($B$3))+2)</f>
        <v>38</v>
      </c>
      <c r="F293" s="32">
        <f>INDEX('Обработка исходного'!I:I,ROW($B$3)+4*(ROW($B293)-ROW($B$3))+2)</f>
        <v>36</v>
      </c>
      <c r="G293" s="32">
        <f>INDEX('Обработка исходного'!J:J,ROW($B$3)+4*(ROW($B293)-ROW($B$3))+2)</f>
        <v>34</v>
      </c>
      <c r="H293" s="32">
        <f>INDEX('Обработка исходного'!K:K,ROW($B$3)+4*(ROW($B293)-ROW($B$3))+2)</f>
        <v>33</v>
      </c>
      <c r="I293" s="32">
        <f>INDEX('Обработка исходного'!L:L,ROW($B$3)+4*(ROW($B293)-ROW($B$3))+2)</f>
        <v>31</v>
      </c>
      <c r="J293" s="32">
        <f>INDEX('Обработка исходного'!M:M,ROW($B$3)+4*(ROW($B293)-ROW($B$3))+2)</f>
        <v>29</v>
      </c>
      <c r="K293" s="32">
        <f>INDEX('Обработка исходного'!N:N,ROW($B$3)+4*(ROW($B293)-ROW($B$3))+2)</f>
        <v>28</v>
      </c>
      <c r="L293" s="32">
        <f>INDEX('Обработка исходного'!O:O,ROW($B$3)+4*(ROW($B293)-ROW($B$3))+2)</f>
        <v>28</v>
      </c>
      <c r="M293" s="32">
        <f>INDEX('Обработка исходного'!P:P,ROW($B$3)+4*(ROW($B293)-ROW($B$3))+2)</f>
        <v>27</v>
      </c>
      <c r="N293" s="32">
        <f>INDEX('Обработка исходного'!Q:Q,ROW($B$3)+4*(ROW($B293)-ROW($B$3))+2)</f>
        <v>27</v>
      </c>
      <c r="O293" s="32">
        <f>INDEX('Обработка исходного'!R:R,ROW($B$3)+4*(ROW($B293)-ROW($B$3))+2)</f>
        <v>27</v>
      </c>
      <c r="P293" s="33">
        <f>INDEX('Обработка исходного'!S:S,ROW($B$3)+4*(ROW($B293)-ROW($B$3))+2)</f>
        <v>25</v>
      </c>
    </row>
    <row r="294" spans="1:16" ht="38.25" x14ac:dyDescent="0.25">
      <c r="A294" s="10" t="str">
        <f>INDEX('Обработка исходного'!B:B,ROW($B$3)+4*(ROW($B294)-ROW($B$3)))</f>
        <v>Сталь хромоникелевая коррозионно-стойкого аустенитного класса</v>
      </c>
      <c r="B294" s="47" t="str">
        <f>INDEX('Обработка исходного'!D:D,ROW($B$3)+4*(ROW($B294)-ROW($B$3)))</f>
        <v>09Х18Н9</v>
      </c>
      <c r="C294" s="27" t="str">
        <f>IF(ISBLANK(INDEX('Обработка исходного'!E:E,ROW($B$3)+4*(ROW($B294)-ROW($B$3)))),"",INDEX('Обработка исходного'!E:E,ROW($B$3)+4*(ROW($B294)-ROW($B$3))))</f>
        <v>Поковки толщиной от 60 до 300 мм</v>
      </c>
      <c r="D294" s="31">
        <f>INDEX('Обработка исходного'!G:G,ROW($B$3)+4*(ROW($B294)-ROW($B$3))+2)</f>
        <v>38</v>
      </c>
      <c r="E294" s="32">
        <f>INDEX('Обработка исходного'!H:H,ROW($B$3)+4*(ROW($B294)-ROW($B$3))+2)</f>
        <v>36</v>
      </c>
      <c r="F294" s="32">
        <f>INDEX('Обработка исходного'!I:I,ROW($B$3)+4*(ROW($B294)-ROW($B$3))+2)</f>
        <v>34</v>
      </c>
      <c r="G294" s="32">
        <f>INDEX('Обработка исходного'!J:J,ROW($B$3)+4*(ROW($B294)-ROW($B$3))+2)</f>
        <v>32</v>
      </c>
      <c r="H294" s="32">
        <f>INDEX('Обработка исходного'!K:K,ROW($B$3)+4*(ROW($B294)-ROW($B$3))+2)</f>
        <v>31</v>
      </c>
      <c r="I294" s="32">
        <f>INDEX('Обработка исходного'!L:L,ROW($B$3)+4*(ROW($B294)-ROW($B$3))+2)</f>
        <v>29</v>
      </c>
      <c r="J294" s="32">
        <f>INDEX('Обработка исходного'!M:M,ROW($B$3)+4*(ROW($B294)-ROW($B$3))+2)</f>
        <v>27</v>
      </c>
      <c r="K294" s="32">
        <f>INDEX('Обработка исходного'!N:N,ROW($B$3)+4*(ROW($B294)-ROW($B$3))+2)</f>
        <v>26</v>
      </c>
      <c r="L294" s="32">
        <f>INDEX('Обработка исходного'!O:O,ROW($B$3)+4*(ROW($B294)-ROW($B$3))+2)</f>
        <v>26</v>
      </c>
      <c r="M294" s="32">
        <f>INDEX('Обработка исходного'!P:P,ROW($B$3)+4*(ROW($B294)-ROW($B$3))+2)</f>
        <v>-25</v>
      </c>
      <c r="N294" s="32">
        <f>INDEX('Обработка исходного'!Q:Q,ROW($B$3)+4*(ROW($B294)-ROW($B$3))+2)</f>
        <v>-25</v>
      </c>
      <c r="O294" s="32">
        <f>INDEX('Обработка исходного'!R:R,ROW($B$3)+4*(ROW($B294)-ROW($B$3))+2)</f>
        <v>-25</v>
      </c>
      <c r="P294" s="33">
        <f>INDEX('Обработка исходного'!S:S,ROW($B$3)+4*(ROW($B294)-ROW($B$3))+2)</f>
        <v>-24</v>
      </c>
    </row>
    <row r="295" spans="1:16" ht="38.25" x14ac:dyDescent="0.25">
      <c r="A295" s="10" t="str">
        <f>INDEX('Обработка исходного'!B:B,ROW($B$3)+4*(ROW($B295)-ROW($B$3)))</f>
        <v>Сталь хромоникелевая коррозионно-стойкого аустенитного класса</v>
      </c>
      <c r="B295" s="47" t="str">
        <f>INDEX('Обработка исходного'!D:D,ROW($B$3)+4*(ROW($B295)-ROW($B$3)))</f>
        <v>09Х18Н9</v>
      </c>
      <c r="C295" s="27" t="str">
        <f>IF(ISBLANK(INDEX('Обработка исходного'!E:E,ROW($B$3)+4*(ROW($B295)-ROW($B$3)))),"",INDEX('Обработка исходного'!E:E,ROW($B$3)+4*(ROW($B295)-ROW($B$3))))</f>
        <v>Трубы бесшовные холоднокатаные наружным диаметром от 16 до 70 мм с толщиной стенки от 2,5 до 12 мм</v>
      </c>
      <c r="D295" s="31">
        <f>INDEX('Обработка исходного'!G:G,ROW($B$3)+4*(ROW($B295)-ROW($B$3))+2)</f>
        <v>40</v>
      </c>
      <c r="E295" s="32">
        <f>INDEX('Обработка исходного'!H:H,ROW($B$3)+4*(ROW($B295)-ROW($B$3))+2)</f>
        <v>38</v>
      </c>
      <c r="F295" s="32">
        <f>INDEX('Обработка исходного'!I:I,ROW($B$3)+4*(ROW($B295)-ROW($B$3))+2)</f>
        <v>36</v>
      </c>
      <c r="G295" s="32">
        <f>INDEX('Обработка исходного'!J:J,ROW($B$3)+4*(ROW($B295)-ROW($B$3))+2)</f>
        <v>33</v>
      </c>
      <c r="H295" s="32">
        <f>INDEX('Обработка исходного'!K:K,ROW($B$3)+4*(ROW($B295)-ROW($B$3))+2)</f>
        <v>32</v>
      </c>
      <c r="I295" s="32">
        <f>INDEX('Обработка исходного'!L:L,ROW($B$3)+4*(ROW($B295)-ROW($B$3))+2)</f>
        <v>30</v>
      </c>
      <c r="J295" s="32">
        <f>INDEX('Обработка исходного'!M:M,ROW($B$3)+4*(ROW($B295)-ROW($B$3))+2)</f>
        <v>28</v>
      </c>
      <c r="K295" s="32">
        <f>INDEX('Обработка исходного'!N:N,ROW($B$3)+4*(ROW($B295)-ROW($B$3))+2)</f>
        <v>27</v>
      </c>
      <c r="L295" s="32">
        <f>INDEX('Обработка исходного'!O:O,ROW($B$3)+4*(ROW($B295)-ROW($B$3))+2)</f>
        <v>26</v>
      </c>
      <c r="M295" s="32">
        <f>INDEX('Обработка исходного'!P:P,ROW($B$3)+4*(ROW($B295)-ROW($B$3))+2)</f>
        <v>25</v>
      </c>
      <c r="N295" s="32">
        <f>INDEX('Обработка исходного'!Q:Q,ROW($B$3)+4*(ROW($B295)-ROW($B$3))+2)</f>
        <v>24</v>
      </c>
      <c r="O295" s="32">
        <f>INDEX('Обработка исходного'!R:R,ROW($B$3)+4*(ROW($B295)-ROW($B$3))+2)</f>
        <v>23</v>
      </c>
      <c r="P295" s="33">
        <f>INDEX('Обработка исходного'!S:S,ROW($B$3)+4*(ROW($B295)-ROW($B$3))+2)</f>
        <v>22</v>
      </c>
    </row>
    <row r="296" spans="1:16" ht="38.25" x14ac:dyDescent="0.25">
      <c r="A296" s="10" t="str">
        <f>INDEX('Обработка исходного'!B:B,ROW($B$3)+4*(ROW($B296)-ROW($B$3)))</f>
        <v>Сталь хромоникелевая коррозионно-стойкого аустенитного класса</v>
      </c>
      <c r="B296" s="47" t="str">
        <f>INDEX('Обработка исходного'!D:D,ROW($B$3)+4*(ROW($B296)-ROW($B$3)))</f>
        <v>10Х18Н9</v>
      </c>
      <c r="C296" s="27" t="str">
        <f>IF(ISBLANK(INDEX('Обработка исходного'!E:E,ROW($B$3)+4*(ROW($B296)-ROW($B$3)))),"",INDEX('Обработка исходного'!E:E,ROW($B$3)+4*(ROW($B296)-ROW($B$3))))</f>
        <v>Листы толщиной от 6 до 160 мм</v>
      </c>
      <c r="D296" s="31">
        <f>INDEX('Обработка исходного'!G:G,ROW($B$3)+4*(ROW($B296)-ROW($B$3))+2)</f>
        <v>50</v>
      </c>
      <c r="E296" s="32">
        <f>INDEX('Обработка исходного'!H:H,ROW($B$3)+4*(ROW($B296)-ROW($B$3))+2)</f>
        <v>46</v>
      </c>
      <c r="F296" s="32">
        <f>INDEX('Обработка исходного'!I:I,ROW($B$3)+4*(ROW($B296)-ROW($B$3))+2)</f>
        <v>42</v>
      </c>
      <c r="G296" s="32">
        <f>INDEX('Обработка исходного'!J:J,ROW($B$3)+4*(ROW($B296)-ROW($B$3))+2)</f>
        <v>38</v>
      </c>
      <c r="H296" s="32">
        <f>INDEX('Обработка исходного'!K:K,ROW($B$3)+4*(ROW($B296)-ROW($B$3))+2)</f>
        <v>37</v>
      </c>
      <c r="I296" s="32">
        <f>INDEX('Обработка исходного'!L:L,ROW($B$3)+4*(ROW($B296)-ROW($B$3))+2)</f>
        <v>35</v>
      </c>
      <c r="J296" s="32">
        <f>INDEX('Обработка исходного'!M:M,ROW($B$3)+4*(ROW($B296)-ROW($B$3))+2)</f>
        <v>33</v>
      </c>
      <c r="K296" s="32">
        <f>INDEX('Обработка исходного'!N:N,ROW($B$3)+4*(ROW($B296)-ROW($B$3))+2)</f>
        <v>32</v>
      </c>
      <c r="L296" s="32">
        <f>INDEX('Обработка исходного'!O:O,ROW($B$3)+4*(ROW($B296)-ROW($B$3))+2)</f>
        <v>31</v>
      </c>
      <c r="M296" s="32">
        <f>INDEX('Обработка исходного'!P:P,ROW($B$3)+4*(ROW($B296)-ROW($B$3))+2)</f>
        <v>30</v>
      </c>
      <c r="N296" s="32">
        <f>INDEX('Обработка исходного'!Q:Q,ROW($B$3)+4*(ROW($B296)-ROW($B$3))+2)</f>
        <v>30</v>
      </c>
      <c r="O296" s="32">
        <f>INDEX('Обработка исходного'!R:R,ROW($B$3)+4*(ROW($B296)-ROW($B$3))+2)</f>
        <v>30</v>
      </c>
      <c r="P296" s="33">
        <f>INDEX('Обработка исходного'!S:S,ROW($B$3)+4*(ROW($B296)-ROW($B$3))+2)</f>
        <v>28</v>
      </c>
    </row>
    <row r="297" spans="1:16" ht="38.25" x14ac:dyDescent="0.25">
      <c r="A297" s="10" t="str">
        <f>INDEX('Обработка исходного'!B:B,ROW($B$3)+4*(ROW($B297)-ROW($B$3)))</f>
        <v>Сталь хромоникелевая коррозионно-стойкого аустенитного класса</v>
      </c>
      <c r="B297" s="47" t="str">
        <f>INDEX('Обработка исходного'!D:D,ROW($B$3)+4*(ROW($B297)-ROW($B$3)))</f>
        <v>10Х18Н9</v>
      </c>
      <c r="C297" s="27" t="str">
        <f>IF(ISBLANK(INDEX('Обработка исходного'!E:E,ROW($B$3)+4*(ROW($B297)-ROW($B$3)))),"",INDEX('Обработка исходного'!E:E,ROW($B$3)+4*(ROW($B297)-ROW($B$3))))</f>
        <v>Поковки толщиной до 60 мм</v>
      </c>
      <c r="D297" s="31">
        <f>INDEX('Обработка исходного'!G:G,ROW($B$3)+4*(ROW($B297)-ROW($B$3))+2)</f>
        <v>40</v>
      </c>
      <c r="E297" s="32">
        <f>INDEX('Обработка исходного'!H:H,ROW($B$3)+4*(ROW($B297)-ROW($B$3))+2)</f>
        <v>38</v>
      </c>
      <c r="F297" s="32">
        <f>INDEX('Обработка исходного'!I:I,ROW($B$3)+4*(ROW($B297)-ROW($B$3))+2)</f>
        <v>36</v>
      </c>
      <c r="G297" s="32">
        <f>INDEX('Обработка исходного'!J:J,ROW($B$3)+4*(ROW($B297)-ROW($B$3))+2)</f>
        <v>34</v>
      </c>
      <c r="H297" s="32">
        <f>INDEX('Обработка исходного'!K:K,ROW($B$3)+4*(ROW($B297)-ROW($B$3))+2)</f>
        <v>33</v>
      </c>
      <c r="I297" s="32">
        <f>INDEX('Обработка исходного'!L:L,ROW($B$3)+4*(ROW($B297)-ROW($B$3))+2)</f>
        <v>31</v>
      </c>
      <c r="J297" s="32">
        <f>INDEX('Обработка исходного'!M:M,ROW($B$3)+4*(ROW($B297)-ROW($B$3))+2)</f>
        <v>29</v>
      </c>
      <c r="K297" s="32">
        <f>INDEX('Обработка исходного'!N:N,ROW($B$3)+4*(ROW($B297)-ROW($B$3))+2)</f>
        <v>28</v>
      </c>
      <c r="L297" s="32">
        <f>INDEX('Обработка исходного'!O:O,ROW($B$3)+4*(ROW($B297)-ROW($B$3))+2)</f>
        <v>28</v>
      </c>
      <c r="M297" s="32">
        <f>INDEX('Обработка исходного'!P:P,ROW($B$3)+4*(ROW($B297)-ROW($B$3))+2)</f>
        <v>27</v>
      </c>
      <c r="N297" s="32">
        <f>INDEX('Обработка исходного'!Q:Q,ROW($B$3)+4*(ROW($B297)-ROW($B$3))+2)</f>
        <v>27</v>
      </c>
      <c r="O297" s="32">
        <f>INDEX('Обработка исходного'!R:R,ROW($B$3)+4*(ROW($B297)-ROW($B$3))+2)</f>
        <v>27</v>
      </c>
      <c r="P297" s="33">
        <f>INDEX('Обработка исходного'!S:S,ROW($B$3)+4*(ROW($B297)-ROW($B$3))+2)</f>
        <v>25</v>
      </c>
    </row>
    <row r="298" spans="1:16" ht="38.25" x14ac:dyDescent="0.25">
      <c r="A298" s="10" t="str">
        <f>INDEX('Обработка исходного'!B:B,ROW($B$3)+4*(ROW($B298)-ROW($B$3)))</f>
        <v>Сталь хромоникелевая коррозионно-стойкого аустенитного класса</v>
      </c>
      <c r="B298" s="47" t="str">
        <f>INDEX('Обработка исходного'!D:D,ROW($B$3)+4*(ROW($B298)-ROW($B$3)))</f>
        <v>10Х18Н9</v>
      </c>
      <c r="C298" s="27" t="str">
        <f>IF(ISBLANK(INDEX('Обработка исходного'!E:E,ROW($B$3)+4*(ROW($B298)-ROW($B$3)))),"",INDEX('Обработка исходного'!E:E,ROW($B$3)+4*(ROW($B298)-ROW($B$3))))</f>
        <v>Поковки толщиной от 60 до 300 мм</v>
      </c>
      <c r="D298" s="31">
        <f>INDEX('Обработка исходного'!G:G,ROW($B$3)+4*(ROW($B298)-ROW($B$3))+2)</f>
        <v>38</v>
      </c>
      <c r="E298" s="32">
        <f>INDEX('Обработка исходного'!H:H,ROW($B$3)+4*(ROW($B298)-ROW($B$3))+2)</f>
        <v>36</v>
      </c>
      <c r="F298" s="32">
        <f>INDEX('Обработка исходного'!I:I,ROW($B$3)+4*(ROW($B298)-ROW($B$3))+2)</f>
        <v>34</v>
      </c>
      <c r="G298" s="32">
        <f>INDEX('Обработка исходного'!J:J,ROW($B$3)+4*(ROW($B298)-ROW($B$3))+2)</f>
        <v>32</v>
      </c>
      <c r="H298" s="32">
        <f>INDEX('Обработка исходного'!K:K,ROW($B$3)+4*(ROW($B298)-ROW($B$3))+2)</f>
        <v>31</v>
      </c>
      <c r="I298" s="32">
        <f>INDEX('Обработка исходного'!L:L,ROW($B$3)+4*(ROW($B298)-ROW($B$3))+2)</f>
        <v>29</v>
      </c>
      <c r="J298" s="32">
        <f>INDEX('Обработка исходного'!M:M,ROW($B$3)+4*(ROW($B298)-ROW($B$3))+2)</f>
        <v>27</v>
      </c>
      <c r="K298" s="32">
        <f>INDEX('Обработка исходного'!N:N,ROW($B$3)+4*(ROW($B298)-ROW($B$3))+2)</f>
        <v>26</v>
      </c>
      <c r="L298" s="32">
        <f>INDEX('Обработка исходного'!O:O,ROW($B$3)+4*(ROW($B298)-ROW($B$3))+2)</f>
        <v>26</v>
      </c>
      <c r="M298" s="32">
        <f>INDEX('Обработка исходного'!P:P,ROW($B$3)+4*(ROW($B298)-ROW($B$3))+2)</f>
        <v>-25</v>
      </c>
      <c r="N298" s="32">
        <f>INDEX('Обработка исходного'!Q:Q,ROW($B$3)+4*(ROW($B298)-ROW($B$3))+2)</f>
        <v>-25</v>
      </c>
      <c r="O298" s="32">
        <f>INDEX('Обработка исходного'!R:R,ROW($B$3)+4*(ROW($B298)-ROW($B$3))+2)</f>
        <v>-25</v>
      </c>
      <c r="P298" s="33">
        <f>INDEX('Обработка исходного'!S:S,ROW($B$3)+4*(ROW($B298)-ROW($B$3))+2)</f>
        <v>-24</v>
      </c>
    </row>
    <row r="299" spans="1:16" ht="38.25" x14ac:dyDescent="0.25">
      <c r="A299" s="10" t="str">
        <f>INDEX('Обработка исходного'!B:B,ROW($B$3)+4*(ROW($B299)-ROW($B$3)))</f>
        <v>Сталь хромоникелевая коррозионно-стойкого аустенитного класса</v>
      </c>
      <c r="B299" s="47" t="str">
        <f>INDEX('Обработка исходного'!D:D,ROW($B$3)+4*(ROW($B299)-ROW($B$3)))</f>
        <v>10Х18Н9</v>
      </c>
      <c r="C299" s="27" t="str">
        <f>IF(ISBLANK(INDEX('Обработка исходного'!E:E,ROW($B$3)+4*(ROW($B299)-ROW($B$3)))),"",INDEX('Обработка исходного'!E:E,ROW($B$3)+4*(ROW($B299)-ROW($B$3))))</f>
        <v>Трубы бесшовные холоднокатаные наружным диаметром от 16 до 70 мм с толщиной стенки от 2,5 до 12 мм</v>
      </c>
      <c r="D299" s="31">
        <f>INDEX('Обработка исходного'!G:G,ROW($B$3)+4*(ROW($B299)-ROW($B$3))+2)</f>
        <v>40</v>
      </c>
      <c r="E299" s="32">
        <f>INDEX('Обработка исходного'!H:H,ROW($B$3)+4*(ROW($B299)-ROW($B$3))+2)</f>
        <v>38</v>
      </c>
      <c r="F299" s="32">
        <f>INDEX('Обработка исходного'!I:I,ROW($B$3)+4*(ROW($B299)-ROW($B$3))+2)</f>
        <v>36</v>
      </c>
      <c r="G299" s="32">
        <f>INDEX('Обработка исходного'!J:J,ROW($B$3)+4*(ROW($B299)-ROW($B$3))+2)</f>
        <v>33</v>
      </c>
      <c r="H299" s="32">
        <f>INDEX('Обработка исходного'!K:K,ROW($B$3)+4*(ROW($B299)-ROW($B$3))+2)</f>
        <v>32</v>
      </c>
      <c r="I299" s="32">
        <f>INDEX('Обработка исходного'!L:L,ROW($B$3)+4*(ROW($B299)-ROW($B$3))+2)</f>
        <v>30</v>
      </c>
      <c r="J299" s="32">
        <f>INDEX('Обработка исходного'!M:M,ROW($B$3)+4*(ROW($B299)-ROW($B$3))+2)</f>
        <v>28</v>
      </c>
      <c r="K299" s="32">
        <f>INDEX('Обработка исходного'!N:N,ROW($B$3)+4*(ROW($B299)-ROW($B$3))+2)</f>
        <v>27</v>
      </c>
      <c r="L299" s="32">
        <f>INDEX('Обработка исходного'!O:O,ROW($B$3)+4*(ROW($B299)-ROW($B$3))+2)</f>
        <v>26</v>
      </c>
      <c r="M299" s="32">
        <f>INDEX('Обработка исходного'!P:P,ROW($B$3)+4*(ROW($B299)-ROW($B$3))+2)</f>
        <v>25</v>
      </c>
      <c r="N299" s="32">
        <f>INDEX('Обработка исходного'!Q:Q,ROW($B$3)+4*(ROW($B299)-ROW($B$3))+2)</f>
        <v>24</v>
      </c>
      <c r="O299" s="32">
        <f>INDEX('Обработка исходного'!R:R,ROW($B$3)+4*(ROW($B299)-ROW($B$3))+2)</f>
        <v>23</v>
      </c>
      <c r="P299" s="33">
        <f>INDEX('Обработка исходного'!S:S,ROW($B$3)+4*(ROW($B299)-ROW($B$3))+2)</f>
        <v>22</v>
      </c>
    </row>
    <row r="300" spans="1:16" ht="38.25" x14ac:dyDescent="0.25">
      <c r="A300" s="10" t="str">
        <f>INDEX('Обработка исходного'!B:B,ROW($B$3)+4*(ROW($B300)-ROW($B$3)))</f>
        <v>Сталь хромоникелевая коррозионно-стойкого аустенитного класса</v>
      </c>
      <c r="B300" s="47" t="str">
        <f>INDEX('Обработка исходного'!D:D,ROW($B$3)+4*(ROW($B300)-ROW($B$3)))</f>
        <v>12Х18Н9</v>
      </c>
      <c r="C300" s="27" t="str">
        <f>IF(ISBLANK(INDEX('Обработка исходного'!E:E,ROW($B$3)+4*(ROW($B300)-ROW($B$3)))),"",INDEX('Обработка исходного'!E:E,ROW($B$3)+4*(ROW($B300)-ROW($B$3))))</f>
        <v>Трубы бесшовные холоднокатаные наружным диаметром от 16 до 70 мм с толщиной стенки от 2,5 до 12 мм</v>
      </c>
      <c r="D300" s="31">
        <f>INDEX('Обработка исходного'!G:G,ROW($B$3)+4*(ROW($B300)-ROW($B$3))+2)</f>
        <v>40</v>
      </c>
      <c r="E300" s="32">
        <f>INDEX('Обработка исходного'!H:H,ROW($B$3)+4*(ROW($B300)-ROW($B$3))+2)</f>
        <v>38</v>
      </c>
      <c r="F300" s="32">
        <f>INDEX('Обработка исходного'!I:I,ROW($B$3)+4*(ROW($B300)-ROW($B$3))+2)</f>
        <v>36</v>
      </c>
      <c r="G300" s="32">
        <f>INDEX('Обработка исходного'!J:J,ROW($B$3)+4*(ROW($B300)-ROW($B$3))+2)</f>
        <v>33</v>
      </c>
      <c r="H300" s="32">
        <f>INDEX('Обработка исходного'!K:K,ROW($B$3)+4*(ROW($B300)-ROW($B$3))+2)</f>
        <v>32</v>
      </c>
      <c r="I300" s="32">
        <f>INDEX('Обработка исходного'!L:L,ROW($B$3)+4*(ROW($B300)-ROW($B$3))+2)</f>
        <v>30</v>
      </c>
      <c r="J300" s="32">
        <f>INDEX('Обработка исходного'!M:M,ROW($B$3)+4*(ROW($B300)-ROW($B$3))+2)</f>
        <v>28</v>
      </c>
      <c r="K300" s="32">
        <f>INDEX('Обработка исходного'!N:N,ROW($B$3)+4*(ROW($B300)-ROW($B$3))+2)</f>
        <v>27</v>
      </c>
      <c r="L300" s="32">
        <f>INDEX('Обработка исходного'!O:O,ROW($B$3)+4*(ROW($B300)-ROW($B$3))+2)</f>
        <v>26</v>
      </c>
      <c r="M300" s="32">
        <f>INDEX('Обработка исходного'!P:P,ROW($B$3)+4*(ROW($B300)-ROW($B$3))+2)</f>
        <v>25</v>
      </c>
      <c r="N300" s="32">
        <f>INDEX('Обработка исходного'!Q:Q,ROW($B$3)+4*(ROW($B300)-ROW($B$3))+2)</f>
        <v>24</v>
      </c>
      <c r="O300" s="32">
        <f>INDEX('Обработка исходного'!R:R,ROW($B$3)+4*(ROW($B300)-ROW($B$3))+2)</f>
        <v>23</v>
      </c>
      <c r="P300" s="33">
        <f>INDEX('Обработка исходного'!S:S,ROW($B$3)+4*(ROW($B300)-ROW($B$3))+2)</f>
        <v>22</v>
      </c>
    </row>
    <row r="301" spans="1:16" ht="38.25" x14ac:dyDescent="0.25">
      <c r="A301" s="10" t="str">
        <f>INDEX('Обработка исходного'!B:B,ROW($B$3)+4*(ROW($B301)-ROW($B$3)))</f>
        <v>Сталь хромоникелевая коррозионно-стойкого аустенитного класса</v>
      </c>
      <c r="B301" s="47" t="str">
        <f>INDEX('Обработка исходного'!D:D,ROW($B$3)+4*(ROW($B301)-ROW($B$3)))</f>
        <v>08Х18Н10Т</v>
      </c>
      <c r="C301" s="27" t="str">
        <f>IF(ISBLANK(INDEX('Обработка исходного'!E:E,ROW($B$3)+4*(ROW($B301)-ROW($B$3)))),"",INDEX('Обработка исходного'!E:E,ROW($B$3)+4*(ROW($B301)-ROW($B$3))))</f>
        <v>Сортовой прокат и поковки из него толщиной или диаметром до 200 мм</v>
      </c>
      <c r="D301" s="31">
        <f>INDEX('Обработка исходного'!G:G,ROW($B$3)+4*(ROW($B301)-ROW($B$3))+2)</f>
        <v>38</v>
      </c>
      <c r="E301" s="32">
        <f>INDEX('Обработка исходного'!H:H,ROW($B$3)+4*(ROW($B301)-ROW($B$3))+2)</f>
        <v>37</v>
      </c>
      <c r="F301" s="32">
        <f>INDEX('Обработка исходного'!I:I,ROW($B$3)+4*(ROW($B301)-ROW($B$3))+2)</f>
        <v>36</v>
      </c>
      <c r="G301" s="32">
        <f>INDEX('Обработка исходного'!J:J,ROW($B$3)+4*(ROW($B301)-ROW($B$3))+2)</f>
        <v>33</v>
      </c>
      <c r="H301" s="32">
        <f>INDEX('Обработка исходного'!K:K,ROW($B$3)+4*(ROW($B301)-ROW($B$3))+2)</f>
        <v>31</v>
      </c>
      <c r="I301" s="32">
        <f>INDEX('Обработка исходного'!L:L,ROW($B$3)+4*(ROW($B301)-ROW($B$3))+2)</f>
        <v>28</v>
      </c>
      <c r="J301" s="32">
        <f>INDEX('Обработка исходного'!M:M,ROW($B$3)+4*(ROW($B301)-ROW($B$3))+2)</f>
        <v>26</v>
      </c>
      <c r="K301" s="32">
        <f>INDEX('Обработка исходного'!N:N,ROW($B$3)+4*(ROW($B301)-ROW($B$3))+2)</f>
        <v>25</v>
      </c>
      <c r="L301" s="32">
        <f>INDEX('Обработка исходного'!O:O,ROW($B$3)+4*(ROW($B301)-ROW($B$3))+2)</f>
        <v>22</v>
      </c>
      <c r="M301" s="32">
        <f>INDEX('Обработка исходного'!P:P,ROW($B$3)+4*(ROW($B301)-ROW($B$3))+2)</f>
        <v>20</v>
      </c>
      <c r="N301" s="32">
        <f>INDEX('Обработка исходного'!Q:Q,ROW($B$3)+4*(ROW($B301)-ROW($B$3))+2)</f>
        <v>20</v>
      </c>
      <c r="O301" s="32">
        <f>INDEX('Обработка исходного'!R:R,ROW($B$3)+4*(ROW($B301)-ROW($B$3))+2)</f>
        <v>20</v>
      </c>
      <c r="P301" s="33">
        <f>INDEX('Обработка исходного'!S:S,ROW($B$3)+4*(ROW($B301)-ROW($B$3))+2)</f>
        <v>20</v>
      </c>
    </row>
    <row r="302" spans="1:16" ht="38.25" x14ac:dyDescent="0.25">
      <c r="A302" s="10" t="str">
        <f>INDEX('Обработка исходного'!B:B,ROW($B$3)+4*(ROW($B302)-ROW($B$3)))</f>
        <v>Сталь хромоникелевая коррозионно-стойкого аустенитного класса</v>
      </c>
      <c r="B302" s="47" t="str">
        <f>INDEX('Обработка исходного'!D:D,ROW($B$3)+4*(ROW($B302)-ROW($B$3)))</f>
        <v>08Х18Н10Т</v>
      </c>
      <c r="C302" s="27" t="str">
        <f>IF(ISBLANK(INDEX('Обработка исходного'!E:E,ROW($B$3)+4*(ROW($B302)-ROW($B$3)))),"",INDEX('Обработка исходного'!E:E,ROW($B$3)+4*(ROW($B302)-ROW($B$3))))</f>
        <v>Плиты, поковки из слитка, листовые заготовки и штамповки диаметром от 40 до 200 мм</v>
      </c>
      <c r="D302" s="31">
        <f>INDEX('Обработка исходного'!G:G,ROW($B$3)+4*(ROW($B302)-ROW($B$3))+2)</f>
        <v>35</v>
      </c>
      <c r="E302" s="32">
        <f>INDEX('Обработка исходного'!H:H,ROW($B$3)+4*(ROW($B302)-ROW($B$3))+2)</f>
        <v>34</v>
      </c>
      <c r="F302" s="32">
        <f>INDEX('Обработка исходного'!I:I,ROW($B$3)+4*(ROW($B302)-ROW($B$3))+2)</f>
        <v>33</v>
      </c>
      <c r="G302" s="32">
        <f>INDEX('Обработка исходного'!J:J,ROW($B$3)+4*(ROW($B302)-ROW($B$3))+2)</f>
        <v>31</v>
      </c>
      <c r="H302" s="32">
        <f>INDEX('Обработка исходного'!K:K,ROW($B$3)+4*(ROW($B302)-ROW($B$3))+2)</f>
        <v>29</v>
      </c>
      <c r="I302" s="32">
        <f>INDEX('Обработка исходного'!L:L,ROW($B$3)+4*(ROW($B302)-ROW($B$3))+2)</f>
        <v>27</v>
      </c>
      <c r="J302" s="32">
        <f>INDEX('Обработка исходного'!M:M,ROW($B$3)+4*(ROW($B302)-ROW($B$3))+2)</f>
        <v>26</v>
      </c>
      <c r="K302" s="32">
        <f>INDEX('Обработка исходного'!N:N,ROW($B$3)+4*(ROW($B302)-ROW($B$3))+2)</f>
        <v>25</v>
      </c>
      <c r="L302" s="32">
        <f>INDEX('Обработка исходного'!O:O,ROW($B$3)+4*(ROW($B302)-ROW($B$3))+2)</f>
        <v>24</v>
      </c>
      <c r="M302" s="32">
        <f>INDEX('Обработка исходного'!P:P,ROW($B$3)+4*(ROW($B302)-ROW($B$3))+2)</f>
        <v>23</v>
      </c>
      <c r="N302" s="32">
        <f>INDEX('Обработка исходного'!Q:Q,ROW($B$3)+4*(ROW($B302)-ROW($B$3))+2)</f>
        <v>22</v>
      </c>
      <c r="O302" s="32">
        <f>INDEX('Обработка исходного'!R:R,ROW($B$3)+4*(ROW($B302)-ROW($B$3))+2)</f>
        <v>22</v>
      </c>
      <c r="P302" s="33">
        <f>INDEX('Обработка исходного'!S:S,ROW($B$3)+4*(ROW($B302)-ROW($B$3))+2)</f>
        <v>21</v>
      </c>
    </row>
    <row r="303" spans="1:16" ht="38.25" x14ac:dyDescent="0.25">
      <c r="A303" s="10" t="str">
        <f>INDEX('Обработка исходного'!B:B,ROW($B$3)+4*(ROW($B303)-ROW($B$3)))</f>
        <v>Сталь хромоникелевая коррозионно-стойкого аустенитного класса</v>
      </c>
      <c r="B303" s="47" t="str">
        <f>INDEX('Обработка исходного'!D:D,ROW($B$3)+4*(ROW($B303)-ROW($B$3)))</f>
        <v>08Х18Н10Т</v>
      </c>
      <c r="C303" s="27" t="str">
        <f>IF(ISBLANK(INDEX('Обработка исходного'!E:E,ROW($B$3)+4*(ROW($B303)-ROW($B$3)))),"",INDEX('Обработка исходного'!E:E,ROW($B$3)+4*(ROW($B303)-ROW($B$3))))</f>
        <v>Плиты, поковки из слитка, листовые заготовки и штамповки диаметром более 200 мм</v>
      </c>
      <c r="D303" s="31">
        <f>INDEX('Обработка исходного'!G:G,ROW($B$3)+4*(ROW($B303)-ROW($B$3))+2)</f>
        <v>35</v>
      </c>
      <c r="E303" s="32">
        <f>INDEX('Обработка исходного'!H:H,ROW($B$3)+4*(ROW($B303)-ROW($B$3))+2)</f>
        <v>34</v>
      </c>
      <c r="F303" s="32">
        <f>INDEX('Обработка исходного'!I:I,ROW($B$3)+4*(ROW($B303)-ROW($B$3))+2)</f>
        <v>33</v>
      </c>
      <c r="G303" s="32">
        <f>INDEX('Обработка исходного'!J:J,ROW($B$3)+4*(ROW($B303)-ROW($B$3))+2)</f>
        <v>31</v>
      </c>
      <c r="H303" s="32">
        <f>INDEX('Обработка исходного'!K:K,ROW($B$3)+4*(ROW($B303)-ROW($B$3))+2)</f>
        <v>29</v>
      </c>
      <c r="I303" s="32">
        <f>INDEX('Обработка исходного'!L:L,ROW($B$3)+4*(ROW($B303)-ROW($B$3))+2)</f>
        <v>27</v>
      </c>
      <c r="J303" s="32">
        <f>INDEX('Обработка исходного'!M:M,ROW($B$3)+4*(ROW($B303)-ROW($B$3))+2)</f>
        <v>26</v>
      </c>
      <c r="K303" s="32">
        <f>INDEX('Обработка исходного'!N:N,ROW($B$3)+4*(ROW($B303)-ROW($B$3))+2)</f>
        <v>25</v>
      </c>
      <c r="L303" s="32">
        <f>INDEX('Обработка исходного'!O:O,ROW($B$3)+4*(ROW($B303)-ROW($B$3))+2)</f>
        <v>24</v>
      </c>
      <c r="M303" s="32">
        <f>INDEX('Обработка исходного'!P:P,ROW($B$3)+4*(ROW($B303)-ROW($B$3))+2)</f>
        <v>23</v>
      </c>
      <c r="N303" s="32">
        <f>INDEX('Обработка исходного'!Q:Q,ROW($B$3)+4*(ROW($B303)-ROW($B$3))+2)</f>
        <v>22</v>
      </c>
      <c r="O303" s="32">
        <f>INDEX('Обработка исходного'!R:R,ROW($B$3)+4*(ROW($B303)-ROW($B$3))+2)</f>
        <v>22</v>
      </c>
      <c r="P303" s="33">
        <f>INDEX('Обработка исходного'!S:S,ROW($B$3)+4*(ROW($B303)-ROW($B$3))+2)</f>
        <v>21</v>
      </c>
    </row>
    <row r="304" spans="1:16" ht="38.25" x14ac:dyDescent="0.25">
      <c r="A304" s="10" t="str">
        <f>INDEX('Обработка исходного'!B:B,ROW($B$3)+4*(ROW($B304)-ROW($B$3)))</f>
        <v>Сталь хромоникелевая коррозионно-стойкого аустенитного класса</v>
      </c>
      <c r="B304" s="47" t="str">
        <f>INDEX('Обработка исходного'!D:D,ROW($B$3)+4*(ROW($B304)-ROW($B$3)))</f>
        <v>08Х18Н10Т</v>
      </c>
      <c r="C304" s="27" t="str">
        <f>IF(ISBLANK(INDEX('Обработка исходного'!E:E,ROW($B$3)+4*(ROW($B304)-ROW($B$3)))),"",INDEX('Обработка исходного'!E:E,ROW($B$3)+4*(ROW($B304)-ROW($B$3))))</f>
        <v>Трубы</v>
      </c>
      <c r="D304" s="31">
        <f>INDEX('Обработка исходного'!G:G,ROW($B$3)+4*(ROW($B304)-ROW($B$3))+2)</f>
        <v>35</v>
      </c>
      <c r="E304" s="32">
        <f>INDEX('Обработка исходного'!H:H,ROW($B$3)+4*(ROW($B304)-ROW($B$3))+2)</f>
        <v>32</v>
      </c>
      <c r="F304" s="32">
        <f>INDEX('Обработка исходного'!I:I,ROW($B$3)+4*(ROW($B304)-ROW($B$3))+2)</f>
        <v>30</v>
      </c>
      <c r="G304" s="32">
        <f>INDEX('Обработка исходного'!J:J,ROW($B$3)+4*(ROW($B304)-ROW($B$3))+2)</f>
        <v>28</v>
      </c>
      <c r="H304" s="32">
        <f>INDEX('Обработка исходного'!K:K,ROW($B$3)+4*(ROW($B304)-ROW($B$3))+2)</f>
        <v>27</v>
      </c>
      <c r="I304" s="32">
        <f>INDEX('Обработка исходного'!L:L,ROW($B$3)+4*(ROW($B304)-ROW($B$3))+2)</f>
        <v>26</v>
      </c>
      <c r="J304" s="32">
        <f>INDEX('Обработка исходного'!M:M,ROW($B$3)+4*(ROW($B304)-ROW($B$3))+2)</f>
        <v>26</v>
      </c>
      <c r="K304" s="32">
        <f>INDEX('Обработка исходного'!N:N,ROW($B$3)+4*(ROW($B304)-ROW($B$3))+2)</f>
        <v>26</v>
      </c>
      <c r="L304" s="32">
        <f>INDEX('Обработка исходного'!O:O,ROW($B$3)+4*(ROW($B304)-ROW($B$3))+2)</f>
        <v>25</v>
      </c>
      <c r="M304" s="32">
        <f>INDEX('Обработка исходного'!P:P,ROW($B$3)+4*(ROW($B304)-ROW($B$3))+2)</f>
        <v>25</v>
      </c>
      <c r="N304" s="32">
        <f>INDEX('Обработка исходного'!Q:Q,ROW($B$3)+4*(ROW($B304)-ROW($B$3))+2)</f>
        <v>24</v>
      </c>
      <c r="O304" s="32">
        <f>INDEX('Обработка исходного'!R:R,ROW($B$3)+4*(ROW($B304)-ROW($B$3))+2)</f>
        <v>23</v>
      </c>
      <c r="P304" s="33">
        <f>INDEX('Обработка исходного'!S:S,ROW($B$3)+4*(ROW($B304)-ROW($B$3))+2)</f>
        <v>22</v>
      </c>
    </row>
    <row r="305" spans="1:16" ht="38.25" x14ac:dyDescent="0.25">
      <c r="A305" s="10" t="str">
        <f>INDEX('Обработка исходного'!B:B,ROW($B$3)+4*(ROW($B305)-ROW($B$3)))</f>
        <v>Сталь хромоникелевая коррозионно-стойкого аустенитного класса</v>
      </c>
      <c r="B305" s="47" t="str">
        <f>INDEX('Обработка исходного'!D:D,ROW($B$3)+4*(ROW($B305)-ROW($B$3)))</f>
        <v>12Х18Н10Т</v>
      </c>
      <c r="C305" s="27" t="str">
        <f>IF(ISBLANK(INDEX('Обработка исходного'!E:E,ROW($B$3)+4*(ROW($B305)-ROW($B$3)))),"",INDEX('Обработка исходного'!E:E,ROW($B$3)+4*(ROW($B305)-ROW($B$3))))</f>
        <v>Сортовой прокат и поковки из него толщиной или диаметром до 200 мм</v>
      </c>
      <c r="D305" s="31">
        <f>INDEX('Обработка исходного'!G:G,ROW($B$3)+4*(ROW($B305)-ROW($B$3))+2)</f>
        <v>38</v>
      </c>
      <c r="E305" s="32">
        <f>INDEX('Обработка исходного'!H:H,ROW($B$3)+4*(ROW($B305)-ROW($B$3))+2)</f>
        <v>37</v>
      </c>
      <c r="F305" s="32">
        <f>INDEX('Обработка исходного'!I:I,ROW($B$3)+4*(ROW($B305)-ROW($B$3))+2)</f>
        <v>36</v>
      </c>
      <c r="G305" s="32">
        <f>INDEX('Обработка исходного'!J:J,ROW($B$3)+4*(ROW($B305)-ROW($B$3))+2)</f>
        <v>33</v>
      </c>
      <c r="H305" s="32">
        <f>INDEX('Обработка исходного'!K:K,ROW($B$3)+4*(ROW($B305)-ROW($B$3))+2)</f>
        <v>31</v>
      </c>
      <c r="I305" s="32">
        <f>INDEX('Обработка исходного'!L:L,ROW($B$3)+4*(ROW($B305)-ROW($B$3))+2)</f>
        <v>28</v>
      </c>
      <c r="J305" s="32">
        <f>INDEX('Обработка исходного'!M:M,ROW($B$3)+4*(ROW($B305)-ROW($B$3))+2)</f>
        <v>26</v>
      </c>
      <c r="K305" s="32">
        <f>INDEX('Обработка исходного'!N:N,ROW($B$3)+4*(ROW($B305)-ROW($B$3))+2)</f>
        <v>25</v>
      </c>
      <c r="L305" s="32">
        <f>INDEX('Обработка исходного'!O:O,ROW($B$3)+4*(ROW($B305)-ROW($B$3))+2)</f>
        <v>22</v>
      </c>
      <c r="M305" s="32">
        <f>INDEX('Обработка исходного'!P:P,ROW($B$3)+4*(ROW($B305)-ROW($B$3))+2)</f>
        <v>20</v>
      </c>
      <c r="N305" s="32">
        <f>INDEX('Обработка исходного'!Q:Q,ROW($B$3)+4*(ROW($B305)-ROW($B$3))+2)</f>
        <v>20</v>
      </c>
      <c r="O305" s="32">
        <f>INDEX('Обработка исходного'!R:R,ROW($B$3)+4*(ROW($B305)-ROW($B$3))+2)</f>
        <v>20</v>
      </c>
      <c r="P305" s="33">
        <f>INDEX('Обработка исходного'!S:S,ROW($B$3)+4*(ROW($B305)-ROW($B$3))+2)</f>
        <v>20</v>
      </c>
    </row>
    <row r="306" spans="1:16" ht="38.25" x14ac:dyDescent="0.25">
      <c r="A306" s="10" t="str">
        <f>INDEX('Обработка исходного'!B:B,ROW($B$3)+4*(ROW($B306)-ROW($B$3)))</f>
        <v>Сталь хромоникелевая коррозионно-стойкого аустенитного класса</v>
      </c>
      <c r="B306" s="47" t="str">
        <f>INDEX('Обработка исходного'!D:D,ROW($B$3)+4*(ROW($B306)-ROW($B$3)))</f>
        <v>12Х18Н10Т</v>
      </c>
      <c r="C306" s="27" t="str">
        <f>IF(ISBLANK(INDEX('Обработка исходного'!E:E,ROW($B$3)+4*(ROW($B306)-ROW($B$3)))),"",INDEX('Обработка исходного'!E:E,ROW($B$3)+4*(ROW($B306)-ROW($B$3))))</f>
        <v>Плиты, поковки из слитка, листовые заготовки и штамповки диаметром от 40 до 200 мм</v>
      </c>
      <c r="D306" s="31">
        <f>INDEX('Обработка исходного'!G:G,ROW($B$3)+4*(ROW($B306)-ROW($B$3))+2)</f>
        <v>35</v>
      </c>
      <c r="E306" s="32">
        <f>INDEX('Обработка исходного'!H:H,ROW($B$3)+4*(ROW($B306)-ROW($B$3))+2)</f>
        <v>34</v>
      </c>
      <c r="F306" s="32">
        <f>INDEX('Обработка исходного'!I:I,ROW($B$3)+4*(ROW($B306)-ROW($B$3))+2)</f>
        <v>33</v>
      </c>
      <c r="G306" s="32">
        <f>INDEX('Обработка исходного'!J:J,ROW($B$3)+4*(ROW($B306)-ROW($B$3))+2)</f>
        <v>31</v>
      </c>
      <c r="H306" s="32">
        <f>INDEX('Обработка исходного'!K:K,ROW($B$3)+4*(ROW($B306)-ROW($B$3))+2)</f>
        <v>29</v>
      </c>
      <c r="I306" s="32">
        <f>INDEX('Обработка исходного'!L:L,ROW($B$3)+4*(ROW($B306)-ROW($B$3))+2)</f>
        <v>27</v>
      </c>
      <c r="J306" s="32">
        <f>INDEX('Обработка исходного'!M:M,ROW($B$3)+4*(ROW($B306)-ROW($B$3))+2)</f>
        <v>26</v>
      </c>
      <c r="K306" s="32">
        <f>INDEX('Обработка исходного'!N:N,ROW($B$3)+4*(ROW($B306)-ROW($B$3))+2)</f>
        <v>25</v>
      </c>
      <c r="L306" s="32">
        <f>INDEX('Обработка исходного'!O:O,ROW($B$3)+4*(ROW($B306)-ROW($B$3))+2)</f>
        <v>24</v>
      </c>
      <c r="M306" s="32">
        <f>INDEX('Обработка исходного'!P:P,ROW($B$3)+4*(ROW($B306)-ROW($B$3))+2)</f>
        <v>23</v>
      </c>
      <c r="N306" s="32">
        <f>INDEX('Обработка исходного'!Q:Q,ROW($B$3)+4*(ROW($B306)-ROW($B$3))+2)</f>
        <v>22</v>
      </c>
      <c r="O306" s="32">
        <f>INDEX('Обработка исходного'!R:R,ROW($B$3)+4*(ROW($B306)-ROW($B$3))+2)</f>
        <v>22</v>
      </c>
      <c r="P306" s="33">
        <f>INDEX('Обработка исходного'!S:S,ROW($B$3)+4*(ROW($B306)-ROW($B$3))+2)</f>
        <v>21</v>
      </c>
    </row>
    <row r="307" spans="1:16" ht="38.25" x14ac:dyDescent="0.25">
      <c r="A307" s="10" t="str">
        <f>INDEX('Обработка исходного'!B:B,ROW($B$3)+4*(ROW($B307)-ROW($B$3)))</f>
        <v>Сталь хромоникелевая коррозионно-стойкого аустенитного класса</v>
      </c>
      <c r="B307" s="47" t="str">
        <f>INDEX('Обработка исходного'!D:D,ROW($B$3)+4*(ROW($B307)-ROW($B$3)))</f>
        <v>12Х18Н10Т</v>
      </c>
      <c r="C307" s="27" t="str">
        <f>IF(ISBLANK(INDEX('Обработка исходного'!E:E,ROW($B$3)+4*(ROW($B307)-ROW($B$3)))),"",INDEX('Обработка исходного'!E:E,ROW($B$3)+4*(ROW($B307)-ROW($B$3))))</f>
        <v>Плиты, поковки из слитка, листовые заготовки и штамповки диаметром более 200 мм</v>
      </c>
      <c r="D307" s="31">
        <f>INDEX('Обработка исходного'!G:G,ROW($B$3)+4*(ROW($B307)-ROW($B$3))+2)</f>
        <v>35</v>
      </c>
      <c r="E307" s="32">
        <f>INDEX('Обработка исходного'!H:H,ROW($B$3)+4*(ROW($B307)-ROW($B$3))+2)</f>
        <v>34</v>
      </c>
      <c r="F307" s="32">
        <f>INDEX('Обработка исходного'!I:I,ROW($B$3)+4*(ROW($B307)-ROW($B$3))+2)</f>
        <v>33</v>
      </c>
      <c r="G307" s="32">
        <f>INDEX('Обработка исходного'!J:J,ROW($B$3)+4*(ROW($B307)-ROW($B$3))+2)</f>
        <v>31</v>
      </c>
      <c r="H307" s="32">
        <f>INDEX('Обработка исходного'!K:K,ROW($B$3)+4*(ROW($B307)-ROW($B$3))+2)</f>
        <v>29</v>
      </c>
      <c r="I307" s="32">
        <f>INDEX('Обработка исходного'!L:L,ROW($B$3)+4*(ROW($B307)-ROW($B$3))+2)</f>
        <v>27</v>
      </c>
      <c r="J307" s="32">
        <f>INDEX('Обработка исходного'!M:M,ROW($B$3)+4*(ROW($B307)-ROW($B$3))+2)</f>
        <v>26</v>
      </c>
      <c r="K307" s="32">
        <f>INDEX('Обработка исходного'!N:N,ROW($B$3)+4*(ROW($B307)-ROW($B$3))+2)</f>
        <v>25</v>
      </c>
      <c r="L307" s="32">
        <f>INDEX('Обработка исходного'!O:O,ROW($B$3)+4*(ROW($B307)-ROW($B$3))+2)</f>
        <v>24</v>
      </c>
      <c r="M307" s="32">
        <f>INDEX('Обработка исходного'!P:P,ROW($B$3)+4*(ROW($B307)-ROW($B$3))+2)</f>
        <v>23</v>
      </c>
      <c r="N307" s="32">
        <f>INDEX('Обработка исходного'!Q:Q,ROW($B$3)+4*(ROW($B307)-ROW($B$3))+2)</f>
        <v>22</v>
      </c>
      <c r="O307" s="32">
        <f>INDEX('Обработка исходного'!R:R,ROW($B$3)+4*(ROW($B307)-ROW($B$3))+2)</f>
        <v>22</v>
      </c>
      <c r="P307" s="33">
        <f>INDEX('Обработка исходного'!S:S,ROW($B$3)+4*(ROW($B307)-ROW($B$3))+2)</f>
        <v>21</v>
      </c>
    </row>
    <row r="308" spans="1:16" ht="38.25" x14ac:dyDescent="0.25">
      <c r="A308" s="10" t="str">
        <f>INDEX('Обработка исходного'!B:B,ROW($B$3)+4*(ROW($B308)-ROW($B$3)))</f>
        <v>Сталь хромоникелевая коррозионно-стойкого аустенитного класса</v>
      </c>
      <c r="B308" s="47" t="str">
        <f>INDEX('Обработка исходного'!D:D,ROW($B$3)+4*(ROW($B308)-ROW($B$3)))</f>
        <v>12Х18Н10Т</v>
      </c>
      <c r="C308" s="27" t="str">
        <f>IF(ISBLANK(INDEX('Обработка исходного'!E:E,ROW($B$3)+4*(ROW($B308)-ROW($B$3)))),"",INDEX('Обработка исходного'!E:E,ROW($B$3)+4*(ROW($B308)-ROW($B$3))))</f>
        <v>Трубы</v>
      </c>
      <c r="D308" s="31">
        <f>INDEX('Обработка исходного'!G:G,ROW($B$3)+4*(ROW($B308)-ROW($B$3))+2)</f>
        <v>35</v>
      </c>
      <c r="E308" s="32">
        <f>INDEX('Обработка исходного'!H:H,ROW($B$3)+4*(ROW($B308)-ROW($B$3))+2)</f>
        <v>32</v>
      </c>
      <c r="F308" s="32">
        <f>INDEX('Обработка исходного'!I:I,ROW($B$3)+4*(ROW($B308)-ROW($B$3))+2)</f>
        <v>30</v>
      </c>
      <c r="G308" s="32">
        <f>INDEX('Обработка исходного'!J:J,ROW($B$3)+4*(ROW($B308)-ROW($B$3))+2)</f>
        <v>28</v>
      </c>
      <c r="H308" s="32">
        <f>INDEX('Обработка исходного'!K:K,ROW($B$3)+4*(ROW($B308)-ROW($B$3))+2)</f>
        <v>27</v>
      </c>
      <c r="I308" s="32">
        <f>INDEX('Обработка исходного'!L:L,ROW($B$3)+4*(ROW($B308)-ROW($B$3))+2)</f>
        <v>26</v>
      </c>
      <c r="J308" s="32">
        <f>INDEX('Обработка исходного'!M:M,ROW($B$3)+4*(ROW($B308)-ROW($B$3))+2)</f>
        <v>26</v>
      </c>
      <c r="K308" s="32">
        <f>INDEX('Обработка исходного'!N:N,ROW($B$3)+4*(ROW($B308)-ROW($B$3))+2)</f>
        <v>26</v>
      </c>
      <c r="L308" s="32">
        <f>INDEX('Обработка исходного'!O:O,ROW($B$3)+4*(ROW($B308)-ROW($B$3))+2)</f>
        <v>25</v>
      </c>
      <c r="M308" s="32">
        <f>INDEX('Обработка исходного'!P:P,ROW($B$3)+4*(ROW($B308)-ROW($B$3))+2)</f>
        <v>25</v>
      </c>
      <c r="N308" s="32">
        <f>INDEX('Обработка исходного'!Q:Q,ROW($B$3)+4*(ROW($B308)-ROW($B$3))+2)</f>
        <v>24</v>
      </c>
      <c r="O308" s="32">
        <f>INDEX('Обработка исходного'!R:R,ROW($B$3)+4*(ROW($B308)-ROW($B$3))+2)</f>
        <v>23</v>
      </c>
      <c r="P308" s="33">
        <f>INDEX('Обработка исходного'!S:S,ROW($B$3)+4*(ROW($B308)-ROW($B$3))+2)</f>
        <v>22</v>
      </c>
    </row>
    <row r="309" spans="1:16" ht="38.25" x14ac:dyDescent="0.25">
      <c r="A309" s="10" t="str">
        <f>INDEX('Обработка исходного'!B:B,ROW($B$3)+4*(ROW($B309)-ROW($B$3)))</f>
        <v>Сталь хромоникелевая коррозионно-стойкого аустенитного класса</v>
      </c>
      <c r="B309" s="47" t="str">
        <f>INDEX('Обработка исходного'!D:D,ROW($B$3)+4*(ROW($B309)-ROW($B$3)))</f>
        <v>08Х18Н12Т</v>
      </c>
      <c r="C309" s="27" t="str">
        <f>IF(ISBLANK(INDEX('Обработка исходного'!E:E,ROW($B$3)+4*(ROW($B309)-ROW($B$3)))),"",INDEX('Обработка исходного'!E:E,ROW($B$3)+4*(ROW($B309)-ROW($B$3))))</f>
        <v>Толстолистовая сталь толщиной от 4 до 160 мм</v>
      </c>
      <c r="D309" s="31">
        <f>INDEX('Обработка исходного'!G:G,ROW($B$3)+4*(ROW($B309)-ROW($B$3))+2)</f>
        <v>43</v>
      </c>
      <c r="E309" s="32">
        <f>INDEX('Обработка исходного'!H:H,ROW($B$3)+4*(ROW($B309)-ROW($B$3))+2)</f>
        <v>42</v>
      </c>
      <c r="F309" s="32">
        <f>INDEX('Обработка исходного'!I:I,ROW($B$3)+4*(ROW($B309)-ROW($B$3))+2)</f>
        <v>38</v>
      </c>
      <c r="G309" s="32">
        <f>INDEX('Обработка исходного'!J:J,ROW($B$3)+4*(ROW($B309)-ROW($B$3))+2)</f>
        <v>34</v>
      </c>
      <c r="H309" s="32">
        <f>INDEX('Обработка исходного'!K:K,ROW($B$3)+4*(ROW($B309)-ROW($B$3))+2)</f>
        <v>32</v>
      </c>
      <c r="I309" s="32">
        <f>INDEX('Обработка исходного'!L:L,ROW($B$3)+4*(ROW($B309)-ROW($B$3))+2)</f>
        <v>30</v>
      </c>
      <c r="J309" s="32">
        <f>INDEX('Обработка исходного'!M:M,ROW($B$3)+4*(ROW($B309)-ROW($B$3))+2)</f>
        <v>27</v>
      </c>
      <c r="K309" s="32">
        <f>INDEX('Обработка исходного'!N:N,ROW($B$3)+4*(ROW($B309)-ROW($B$3))+2)</f>
        <v>25</v>
      </c>
      <c r="L309" s="32">
        <f>INDEX('Обработка исходного'!O:O,ROW($B$3)+4*(ROW($B309)-ROW($B$3))+2)</f>
        <v>25</v>
      </c>
      <c r="M309" s="32">
        <f>INDEX('Обработка исходного'!P:P,ROW($B$3)+4*(ROW($B309)-ROW($B$3))+2)</f>
        <v>25</v>
      </c>
      <c r="N309" s="32">
        <f>INDEX('Обработка исходного'!Q:Q,ROW($B$3)+4*(ROW($B309)-ROW($B$3))+2)</f>
        <v>25</v>
      </c>
      <c r="O309" s="32">
        <f>INDEX('Обработка исходного'!R:R,ROW($B$3)+4*(ROW($B309)-ROW($B$3))+2)</f>
        <v>25</v>
      </c>
      <c r="P309" s="33">
        <f>INDEX('Обработка исходного'!S:S,ROW($B$3)+4*(ROW($B309)-ROW($B$3))+2)</f>
        <v>25</v>
      </c>
    </row>
    <row r="310" spans="1:16" ht="38.25" x14ac:dyDescent="0.25">
      <c r="A310" s="10" t="str">
        <f>INDEX('Обработка исходного'!B:B,ROW($B$3)+4*(ROW($B310)-ROW($B$3)))</f>
        <v>Сталь хромоникелевая коррозионно-стойкого аустенитного класса</v>
      </c>
      <c r="B310" s="47" t="str">
        <f>INDEX('Обработка исходного'!D:D,ROW($B$3)+4*(ROW($B310)-ROW($B$3)))</f>
        <v>08Х18Н12Т</v>
      </c>
      <c r="C310" s="27" t="str">
        <f>IF(ISBLANK(INDEX('Обработка исходного'!E:E,ROW($B$3)+4*(ROW($B310)-ROW($B$3)))),"",INDEX('Обработка исходного'!E:E,ROW($B$3)+4*(ROW($B310)-ROW($B$3))))</f>
        <v>Поковки, листы листовые и объемные штамповки, ковано-катаные заготовки толщиной до 60 мм</v>
      </c>
      <c r="D310" s="31">
        <f>INDEX('Обработка исходного'!G:G,ROW($B$3)+4*(ROW($B310)-ROW($B$3))+2)</f>
        <v>38</v>
      </c>
      <c r="E310" s="32">
        <f>INDEX('Обработка исходного'!H:H,ROW($B$3)+4*(ROW($B310)-ROW($B$3))+2)</f>
        <v>37</v>
      </c>
      <c r="F310" s="32">
        <f>INDEX('Обработка исходного'!I:I,ROW($B$3)+4*(ROW($B310)-ROW($B$3))+2)</f>
        <v>34</v>
      </c>
      <c r="G310" s="32">
        <f>INDEX('Обработка исходного'!J:J,ROW($B$3)+4*(ROW($B310)-ROW($B$3))+2)</f>
        <v>30</v>
      </c>
      <c r="H310" s="32">
        <f>INDEX('Обработка исходного'!K:K,ROW($B$3)+4*(ROW($B310)-ROW($B$3))+2)</f>
        <v>28</v>
      </c>
      <c r="I310" s="32">
        <f>INDEX('Обработка исходного'!L:L,ROW($B$3)+4*(ROW($B310)-ROW($B$3))+2)</f>
        <v>26</v>
      </c>
      <c r="J310" s="32">
        <f>INDEX('Обработка исходного'!M:M,ROW($B$3)+4*(ROW($B310)-ROW($B$3))+2)</f>
        <v>24</v>
      </c>
      <c r="K310" s="32">
        <f>INDEX('Обработка исходного'!N:N,ROW($B$3)+4*(ROW($B310)-ROW($B$3))+2)</f>
        <v>23</v>
      </c>
      <c r="L310" s="32">
        <f>INDEX('Обработка исходного'!O:O,ROW($B$3)+4*(ROW($B310)-ROW($B$3))+2)</f>
        <v>22</v>
      </c>
      <c r="M310" s="32">
        <f>INDEX('Обработка исходного'!P:P,ROW($B$3)+4*(ROW($B310)-ROW($B$3))+2)</f>
        <v>22</v>
      </c>
      <c r="N310" s="32">
        <f>INDEX('Обработка исходного'!Q:Q,ROW($B$3)+4*(ROW($B310)-ROW($B$3))+2)</f>
        <v>22</v>
      </c>
      <c r="O310" s="32">
        <f>INDEX('Обработка исходного'!R:R,ROW($B$3)+4*(ROW($B310)-ROW($B$3))+2)</f>
        <v>22</v>
      </c>
      <c r="P310" s="33">
        <f>INDEX('Обработка исходного'!S:S,ROW($B$3)+4*(ROW($B310)-ROW($B$3))+2)</f>
        <v>22</v>
      </c>
    </row>
    <row r="311" spans="1:16" ht="38.25" x14ac:dyDescent="0.25">
      <c r="A311" s="10" t="str">
        <f>INDEX('Обработка исходного'!B:B,ROW($B$3)+4*(ROW($B311)-ROW($B$3)))</f>
        <v>Сталь хромоникелевая коррозионно-стойкого аустенитного класса</v>
      </c>
      <c r="B311" s="47" t="str">
        <f>INDEX('Обработка исходного'!D:D,ROW($B$3)+4*(ROW($B311)-ROW($B$3)))</f>
        <v>08Х18Н12Т</v>
      </c>
      <c r="C311" s="27" t="str">
        <f>IF(ISBLANK(INDEX('Обработка исходного'!E:E,ROW($B$3)+4*(ROW($B311)-ROW($B$3)))),"",INDEX('Обработка исходного'!E:E,ROW($B$3)+4*(ROW($B311)-ROW($B$3))))</f>
        <v>Поковки, листы листовые и объемные штамповки, ковано-катаные заготовки толщиной от 60 до 300 мм</v>
      </c>
      <c r="D311" s="31">
        <f>INDEX('Обработка исходного'!G:G,ROW($B$3)+4*(ROW($B311)-ROW($B$3))+2)</f>
        <v>33</v>
      </c>
      <c r="E311" s="32">
        <f>INDEX('Обработка исходного'!H:H,ROW($B$3)+4*(ROW($B311)-ROW($B$3))+2)</f>
        <v>32</v>
      </c>
      <c r="F311" s="32">
        <f>INDEX('Обработка исходного'!I:I,ROW($B$3)+4*(ROW($B311)-ROW($B$3))+2)</f>
        <v>29</v>
      </c>
      <c r="G311" s="32">
        <f>INDEX('Обработка исходного'!J:J,ROW($B$3)+4*(ROW($B311)-ROW($B$3))+2)</f>
        <v>26</v>
      </c>
      <c r="H311" s="32">
        <f>INDEX('Обработка исходного'!K:K,ROW($B$3)+4*(ROW($B311)-ROW($B$3))+2)</f>
        <v>24</v>
      </c>
      <c r="I311" s="32">
        <f>INDEX('Обработка исходного'!L:L,ROW($B$3)+4*(ROW($B311)-ROW($B$3))+2)</f>
        <v>23</v>
      </c>
      <c r="J311" s="32">
        <f>INDEX('Обработка исходного'!M:M,ROW($B$3)+4*(ROW($B311)-ROW($B$3))+2)</f>
        <v>21</v>
      </c>
      <c r="K311" s="32">
        <f>INDEX('Обработка исходного'!N:N,ROW($B$3)+4*(ROW($B311)-ROW($B$3))+2)</f>
        <v>20</v>
      </c>
      <c r="L311" s="32">
        <f>INDEX('Обработка исходного'!O:O,ROW($B$3)+4*(ROW($B311)-ROW($B$3))+2)</f>
        <v>19</v>
      </c>
      <c r="M311" s="32">
        <f>INDEX('Обработка исходного'!P:P,ROW($B$3)+4*(ROW($B311)-ROW($B$3))+2)</f>
        <v>19</v>
      </c>
      <c r="N311" s="32">
        <f>INDEX('Обработка исходного'!Q:Q,ROW($B$3)+4*(ROW($B311)-ROW($B$3))+2)</f>
        <v>19</v>
      </c>
      <c r="O311" s="32">
        <f>INDEX('Обработка исходного'!R:R,ROW($B$3)+4*(ROW($B311)-ROW($B$3))+2)</f>
        <v>19</v>
      </c>
      <c r="P311" s="33">
        <f>INDEX('Обработка исходного'!S:S,ROW($B$3)+4*(ROW($B311)-ROW($B$3))+2)</f>
        <v>19</v>
      </c>
    </row>
    <row r="312" spans="1:16" ht="38.25" x14ac:dyDescent="0.25">
      <c r="A312" s="10" t="str">
        <f>INDEX('Обработка исходного'!B:B,ROW($B$3)+4*(ROW($B312)-ROW($B$3)))</f>
        <v>Сталь хромоникелевая коррозионно-стойкого аустенитного класса</v>
      </c>
      <c r="B312" s="47" t="str">
        <f>INDEX('Обработка исходного'!D:D,ROW($B$3)+4*(ROW($B312)-ROW($B$3)))</f>
        <v>12Х18Н9Т</v>
      </c>
      <c r="C312" s="27" t="str">
        <f>IF(ISBLANK(INDEX('Обработка исходного'!E:E,ROW($B$3)+4*(ROW($B312)-ROW($B$3)))),"",INDEX('Обработка исходного'!E:E,ROW($B$3)+4*(ROW($B312)-ROW($B$3))))</f>
        <v>Заготовки в виде поковок и штамповок для листов и труб, поковки</v>
      </c>
      <c r="D312" s="31">
        <f>INDEX('Обработка исходного'!G:G,ROW($B$3)+4*(ROW($B312)-ROW($B$3))+2)</f>
        <v>39</v>
      </c>
      <c r="E312" s="32">
        <f>INDEX('Обработка исходного'!H:H,ROW($B$3)+4*(ROW($B312)-ROW($B$3))+2)</f>
        <v>38</v>
      </c>
      <c r="F312" s="32">
        <f>INDEX('Обработка исходного'!I:I,ROW($B$3)+4*(ROW($B312)-ROW($B$3))+2)</f>
        <v>34</v>
      </c>
      <c r="G312" s="32">
        <f>INDEX('Обработка исходного'!J:J,ROW($B$3)+4*(ROW($B312)-ROW($B$3))+2)</f>
        <v>31</v>
      </c>
      <c r="H312" s="32">
        <f>INDEX('Обработка исходного'!K:K,ROW($B$3)+4*(ROW($B312)-ROW($B$3))+2)</f>
        <v>28</v>
      </c>
      <c r="I312" s="32">
        <f>INDEX('Обработка исходного'!L:L,ROW($B$3)+4*(ROW($B312)-ROW($B$3))+2)</f>
        <v>26</v>
      </c>
      <c r="J312" s="32">
        <f>INDEX('Обработка исходного'!M:M,ROW($B$3)+4*(ROW($B312)-ROW($B$3))+2)</f>
        <v>24</v>
      </c>
      <c r="K312" s="32">
        <f>INDEX('Обработка исходного'!N:N,ROW($B$3)+4*(ROW($B312)-ROW($B$3))+2)</f>
        <v>23</v>
      </c>
      <c r="L312" s="32">
        <f>INDEX('Обработка исходного'!O:O,ROW($B$3)+4*(ROW($B312)-ROW($B$3))+2)</f>
        <v>22</v>
      </c>
      <c r="M312" s="32">
        <f>INDEX('Обработка исходного'!P:P,ROW($B$3)+4*(ROW($B312)-ROW($B$3))+2)</f>
        <v>22</v>
      </c>
      <c r="N312" s="32">
        <f>INDEX('Обработка исходного'!Q:Q,ROW($B$3)+4*(ROW($B312)-ROW($B$3))+2)</f>
        <v>22</v>
      </c>
      <c r="O312" s="32">
        <f>INDEX('Обработка исходного'!R:R,ROW($B$3)+4*(ROW($B312)-ROW($B$3))+2)</f>
        <v>22</v>
      </c>
      <c r="P312" s="33">
        <f>INDEX('Обработка исходного'!S:S,ROW($B$3)+4*(ROW($B312)-ROW($B$3))+2)</f>
        <v>22</v>
      </c>
    </row>
    <row r="313" spans="1:16" ht="38.25" x14ac:dyDescent="0.25">
      <c r="A313" s="10" t="str">
        <f>INDEX('Обработка исходного'!B:B,ROW($B$3)+4*(ROW($B313)-ROW($B$3)))</f>
        <v>Сталь хромоникелевая коррозионно-стойкого аустенитного класса</v>
      </c>
      <c r="B313" s="47" t="str">
        <f>INDEX('Обработка исходного'!D:D,ROW($B$3)+4*(ROW($B313)-ROW($B$3)))</f>
        <v>12Х18Н9Т</v>
      </c>
      <c r="C313" s="27" t="str">
        <f>IF(ISBLANK(INDEX('Обработка исходного'!E:E,ROW($B$3)+4*(ROW($B313)-ROW($B$3)))),"",INDEX('Обработка исходного'!E:E,ROW($B$3)+4*(ROW($B313)-ROW($B$3))))</f>
        <v>Листы толщиной от 0,5 до 160 мм</v>
      </c>
      <c r="D313" s="31">
        <f>INDEX('Обработка исходного'!G:G,ROW($B$3)+4*(ROW($B313)-ROW($B$3))+2)</f>
        <v>38</v>
      </c>
      <c r="E313" s="32">
        <f>INDEX('Обработка исходного'!H:H,ROW($B$3)+4*(ROW($B313)-ROW($B$3))+2)</f>
        <v>37</v>
      </c>
      <c r="F313" s="32">
        <f>INDEX('Обработка исходного'!I:I,ROW($B$3)+4*(ROW($B313)-ROW($B$3))+2)</f>
        <v>33</v>
      </c>
      <c r="G313" s="32">
        <f>INDEX('Обработка исходного'!J:J,ROW($B$3)+4*(ROW($B313)-ROW($B$3))+2)</f>
        <v>30</v>
      </c>
      <c r="H313" s="32">
        <f>INDEX('Обработка исходного'!K:K,ROW($B$3)+4*(ROW($B313)-ROW($B$3))+2)</f>
        <v>27</v>
      </c>
      <c r="I313" s="32">
        <f>INDEX('Обработка исходного'!L:L,ROW($B$3)+4*(ROW($B313)-ROW($B$3))+2)</f>
        <v>26</v>
      </c>
      <c r="J313" s="32">
        <f>INDEX('Обработка исходного'!M:M,ROW($B$3)+4*(ROW($B313)-ROW($B$3))+2)</f>
        <v>24</v>
      </c>
      <c r="K313" s="32">
        <f>INDEX('Обработка исходного'!N:N,ROW($B$3)+4*(ROW($B313)-ROW($B$3))+2)</f>
        <v>23</v>
      </c>
      <c r="L313" s="32">
        <f>INDEX('Обработка исходного'!O:O,ROW($B$3)+4*(ROW($B313)-ROW($B$3))+2)</f>
        <v>22</v>
      </c>
      <c r="M313" s="32">
        <f>INDEX('Обработка исходного'!P:P,ROW($B$3)+4*(ROW($B313)-ROW($B$3))+2)</f>
        <v>22</v>
      </c>
      <c r="N313" s="32">
        <f>INDEX('Обработка исходного'!Q:Q,ROW($B$3)+4*(ROW($B313)-ROW($B$3))+2)</f>
        <v>22</v>
      </c>
      <c r="O313" s="32">
        <f>INDEX('Обработка исходного'!R:R,ROW($B$3)+4*(ROW($B313)-ROW($B$3))+2)</f>
        <v>22</v>
      </c>
      <c r="P313" s="33">
        <f>INDEX('Обработка исходного'!S:S,ROW($B$3)+4*(ROW($B313)-ROW($B$3))+2)</f>
        <v>22</v>
      </c>
    </row>
    <row r="314" spans="1:16" ht="38.25" x14ac:dyDescent="0.25">
      <c r="A314" s="10" t="str">
        <f>INDEX('Обработка исходного'!B:B,ROW($B$3)+4*(ROW($B314)-ROW($B$3)))</f>
        <v>Сталь хромоникелевая коррозионно-стойкого аустенитного класса</v>
      </c>
      <c r="B314" s="47" t="str">
        <f>INDEX('Обработка исходного'!D:D,ROW($B$3)+4*(ROW($B314)-ROW($B$3)))</f>
        <v>12Х18Н9Т</v>
      </c>
      <c r="C314" s="27" t="str">
        <f>IF(ISBLANK(INDEX('Обработка исходного'!E:E,ROW($B$3)+4*(ROW($B314)-ROW($B$3)))),"",INDEX('Обработка исходного'!E:E,ROW($B$3)+4*(ROW($B314)-ROW($B$3))))</f>
        <v>Горячекатаная и кованая сталь диаметром, стороной квадрата или толщиной до 60 мм</v>
      </c>
      <c r="D314" s="31">
        <f>INDEX('Обработка исходного'!G:G,ROW($B$3)+4*(ROW($B314)-ROW($B$3))+2)</f>
        <v>40</v>
      </c>
      <c r="E314" s="32">
        <f>INDEX('Обработка исходного'!H:H,ROW($B$3)+4*(ROW($B314)-ROW($B$3))+2)</f>
        <v>39</v>
      </c>
      <c r="F314" s="32">
        <f>INDEX('Обработка исходного'!I:I,ROW($B$3)+4*(ROW($B314)-ROW($B$3))+2)</f>
        <v>35</v>
      </c>
      <c r="G314" s="32">
        <f>INDEX('Обработка исходного'!J:J,ROW($B$3)+4*(ROW($B314)-ROW($B$3))+2)</f>
        <v>32</v>
      </c>
      <c r="H314" s="32">
        <f>INDEX('Обработка исходного'!K:K,ROW($B$3)+4*(ROW($B314)-ROW($B$3))+2)</f>
        <v>29</v>
      </c>
      <c r="I314" s="32">
        <f>INDEX('Обработка исходного'!L:L,ROW($B$3)+4*(ROW($B314)-ROW($B$3))+2)</f>
        <v>27</v>
      </c>
      <c r="J314" s="32">
        <f>INDEX('Обработка исходного'!M:M,ROW($B$3)+4*(ROW($B314)-ROW($B$3))+2)</f>
        <v>25</v>
      </c>
      <c r="K314" s="32">
        <f>INDEX('Обработка исходного'!N:N,ROW($B$3)+4*(ROW($B314)-ROW($B$3))+2)</f>
        <v>24</v>
      </c>
      <c r="L314" s="32">
        <f>INDEX('Обработка исходного'!O:O,ROW($B$3)+4*(ROW($B314)-ROW($B$3))+2)</f>
        <v>23</v>
      </c>
      <c r="M314" s="32">
        <f>INDEX('Обработка исходного'!P:P,ROW($B$3)+4*(ROW($B314)-ROW($B$3))+2)</f>
        <v>23</v>
      </c>
      <c r="N314" s="32">
        <f>INDEX('Обработка исходного'!Q:Q,ROW($B$3)+4*(ROW($B314)-ROW($B$3))+2)</f>
        <v>23</v>
      </c>
      <c r="O314" s="32">
        <f>INDEX('Обработка исходного'!R:R,ROW($B$3)+4*(ROW($B314)-ROW($B$3))+2)</f>
        <v>23</v>
      </c>
      <c r="P314" s="33">
        <f>INDEX('Обработка исходного'!S:S,ROW($B$3)+4*(ROW($B314)-ROW($B$3))+2)</f>
        <v>23</v>
      </c>
    </row>
    <row r="315" spans="1:16" ht="38.25" x14ac:dyDescent="0.25">
      <c r="A315" s="10" t="str">
        <f>INDEX('Обработка исходного'!B:B,ROW($B$3)+4*(ROW($B315)-ROW($B$3)))</f>
        <v>Сталь хромоникелевая коррозионно-стойкого аустенитного класса</v>
      </c>
      <c r="B315" s="47" t="str">
        <f>INDEX('Обработка исходного'!D:D,ROW($B$3)+4*(ROW($B315)-ROW($B$3)))</f>
        <v>12Х18Н9Т</v>
      </c>
      <c r="C315" s="27" t="str">
        <f>IF(ISBLANK(INDEX('Обработка исходного'!E:E,ROW($B$3)+4*(ROW($B315)-ROW($B$3)))),"",INDEX('Обработка исходного'!E:E,ROW($B$3)+4*(ROW($B315)-ROW($B$3))))</f>
        <v>Горячекатаная и кованая сталь диаметром, стороной квадрата или толщиной от 60 до 100 мм</v>
      </c>
      <c r="D315" s="31">
        <f>INDEX('Обработка исходного'!G:G,ROW($B$3)+4*(ROW($B315)-ROW($B$3))+2)</f>
        <v>39</v>
      </c>
      <c r="E315" s="32">
        <f>INDEX('Обработка исходного'!H:H,ROW($B$3)+4*(ROW($B315)-ROW($B$3))+2)</f>
        <v>38</v>
      </c>
      <c r="F315" s="32">
        <f>INDEX('Обработка исходного'!I:I,ROW($B$3)+4*(ROW($B315)-ROW($B$3))+2)</f>
        <v>34</v>
      </c>
      <c r="G315" s="32">
        <f>INDEX('Обработка исходного'!J:J,ROW($B$3)+4*(ROW($B315)-ROW($B$3))+2)</f>
        <v>31</v>
      </c>
      <c r="H315" s="32">
        <f>INDEX('Обработка исходного'!K:K,ROW($B$3)+4*(ROW($B315)-ROW($B$3))+2)</f>
        <v>29</v>
      </c>
      <c r="I315" s="32">
        <f>INDEX('Обработка исходного'!L:L,ROW($B$3)+4*(ROW($B315)-ROW($B$3))+2)</f>
        <v>27</v>
      </c>
      <c r="J315" s="32">
        <f>INDEX('Обработка исходного'!M:M,ROW($B$3)+4*(ROW($B315)-ROW($B$3))+2)</f>
        <v>24</v>
      </c>
      <c r="K315" s="32">
        <f>INDEX('Обработка исходного'!N:N,ROW($B$3)+4*(ROW($B315)-ROW($B$3))+2)</f>
        <v>23</v>
      </c>
      <c r="L315" s="32">
        <f>INDEX('Обработка исходного'!O:O,ROW($B$3)+4*(ROW($B315)-ROW($B$3))+2)</f>
        <v>22</v>
      </c>
      <c r="M315" s="32">
        <f>INDEX('Обработка исходного'!P:P,ROW($B$3)+4*(ROW($B315)-ROW($B$3))+2)</f>
        <v>22</v>
      </c>
      <c r="N315" s="32">
        <f>INDEX('Обработка исходного'!Q:Q,ROW($B$3)+4*(ROW($B315)-ROW($B$3))+2)</f>
        <v>22</v>
      </c>
      <c r="O315" s="32">
        <f>INDEX('Обработка исходного'!R:R,ROW($B$3)+4*(ROW($B315)-ROW($B$3))+2)</f>
        <v>22</v>
      </c>
      <c r="P315" s="33">
        <f>INDEX('Обработка исходного'!S:S,ROW($B$3)+4*(ROW($B315)-ROW($B$3))+2)</f>
        <v>22</v>
      </c>
    </row>
    <row r="316" spans="1:16" ht="38.25" x14ac:dyDescent="0.25">
      <c r="A316" s="10" t="str">
        <f>INDEX('Обработка исходного'!B:B,ROW($B$3)+4*(ROW($B316)-ROW($B$3)))</f>
        <v>Сталь хромоникелевая коррозионно-стойкого аустенитного класса</v>
      </c>
      <c r="B316" s="47" t="str">
        <f>INDEX('Обработка исходного'!D:D,ROW($B$3)+4*(ROW($B316)-ROW($B$3)))</f>
        <v>12Х18Н9Т</v>
      </c>
      <c r="C316" s="27" t="str">
        <f>IF(ISBLANK(INDEX('Обработка исходного'!E:E,ROW($B$3)+4*(ROW($B316)-ROW($B$3)))),"",INDEX('Обработка исходного'!E:E,ROW($B$3)+4*(ROW($B316)-ROW($B$3))))</f>
        <v>Горячекатаная и кованая сталь диаметром, стороной квадрата или толщиной от 100 до 150 мм</v>
      </c>
      <c r="D316" s="31">
        <f>INDEX('Обработка исходного'!G:G,ROW($B$3)+4*(ROW($B316)-ROW($B$3))+2)</f>
        <v>37</v>
      </c>
      <c r="E316" s="32">
        <f>INDEX('Обработка исходного'!H:H,ROW($B$3)+4*(ROW($B316)-ROW($B$3))+2)</f>
        <v>36</v>
      </c>
      <c r="F316" s="32">
        <f>INDEX('Обработка исходного'!I:I,ROW($B$3)+4*(ROW($B316)-ROW($B$3))+2)</f>
        <v>33</v>
      </c>
      <c r="G316" s="32">
        <f>INDEX('Обработка исходного'!J:J,ROW($B$3)+4*(ROW($B316)-ROW($B$3))+2)</f>
        <v>30</v>
      </c>
      <c r="H316" s="32">
        <f>INDEX('Обработка исходного'!K:K,ROW($B$3)+4*(ROW($B316)-ROW($B$3))+2)</f>
        <v>28</v>
      </c>
      <c r="I316" s="32">
        <f>INDEX('Обработка исходного'!L:L,ROW($B$3)+4*(ROW($B316)-ROW($B$3))+2)</f>
        <v>25</v>
      </c>
      <c r="J316" s="32">
        <f>INDEX('Обработка исходного'!M:M,ROW($B$3)+4*(ROW($B316)-ROW($B$3))+2)</f>
        <v>23</v>
      </c>
      <c r="K316" s="32">
        <f>INDEX('Обработка исходного'!N:N,ROW($B$3)+4*(ROW($B316)-ROW($B$3))+2)</f>
        <v>22</v>
      </c>
      <c r="L316" s="32">
        <f>INDEX('Обработка исходного'!O:O,ROW($B$3)+4*(ROW($B316)-ROW($B$3))+2)</f>
        <v>21</v>
      </c>
      <c r="M316" s="32">
        <f>INDEX('Обработка исходного'!P:P,ROW($B$3)+4*(ROW($B316)-ROW($B$3))+2)</f>
        <v>21</v>
      </c>
      <c r="N316" s="32">
        <f>INDEX('Обработка исходного'!Q:Q,ROW($B$3)+4*(ROW($B316)-ROW($B$3))+2)</f>
        <v>21</v>
      </c>
      <c r="O316" s="32">
        <f>INDEX('Обработка исходного'!R:R,ROW($B$3)+4*(ROW($B316)-ROW($B$3))+2)</f>
        <v>21</v>
      </c>
      <c r="P316" s="33">
        <f>INDEX('Обработка исходного'!S:S,ROW($B$3)+4*(ROW($B316)-ROW($B$3))+2)</f>
        <v>21</v>
      </c>
    </row>
    <row r="317" spans="1:16" ht="38.25" x14ac:dyDescent="0.25">
      <c r="A317" s="10" t="str">
        <f>INDEX('Обработка исходного'!B:B,ROW($B$3)+4*(ROW($B317)-ROW($B$3)))</f>
        <v>Сталь хромоникелевая коррозионно-стойкого аустенитного класса</v>
      </c>
      <c r="B317" s="47" t="str">
        <f>INDEX('Обработка исходного'!D:D,ROW($B$3)+4*(ROW($B317)-ROW($B$3)))</f>
        <v>12Х18Н12Т</v>
      </c>
      <c r="C317" s="27" t="str">
        <f>IF(ISBLANK(INDEX('Обработка исходного'!E:E,ROW($B$3)+4*(ROW($B317)-ROW($B$3)))),"",INDEX('Обработка исходного'!E:E,ROW($B$3)+4*(ROW($B317)-ROW($B$3))))</f>
        <v>Заготовки в виде поковок и штамповок для листов и труб, поковки</v>
      </c>
      <c r="D317" s="31">
        <f>INDEX('Обработка исходного'!G:G,ROW($B$3)+4*(ROW($B317)-ROW($B$3))+2)</f>
        <v>39</v>
      </c>
      <c r="E317" s="32">
        <f>INDEX('Обработка исходного'!H:H,ROW($B$3)+4*(ROW($B317)-ROW($B$3))+2)</f>
        <v>38</v>
      </c>
      <c r="F317" s="32">
        <f>INDEX('Обработка исходного'!I:I,ROW($B$3)+4*(ROW($B317)-ROW($B$3))+2)</f>
        <v>34</v>
      </c>
      <c r="G317" s="32">
        <f>INDEX('Обработка исходного'!J:J,ROW($B$3)+4*(ROW($B317)-ROW($B$3))+2)</f>
        <v>31</v>
      </c>
      <c r="H317" s="32">
        <f>INDEX('Обработка исходного'!K:K,ROW($B$3)+4*(ROW($B317)-ROW($B$3))+2)</f>
        <v>28</v>
      </c>
      <c r="I317" s="32">
        <f>INDEX('Обработка исходного'!L:L,ROW($B$3)+4*(ROW($B317)-ROW($B$3))+2)</f>
        <v>26</v>
      </c>
      <c r="J317" s="32">
        <f>INDEX('Обработка исходного'!M:M,ROW($B$3)+4*(ROW($B317)-ROW($B$3))+2)</f>
        <v>24</v>
      </c>
      <c r="K317" s="32">
        <f>INDEX('Обработка исходного'!N:N,ROW($B$3)+4*(ROW($B317)-ROW($B$3))+2)</f>
        <v>23</v>
      </c>
      <c r="L317" s="32">
        <f>INDEX('Обработка исходного'!O:O,ROW($B$3)+4*(ROW($B317)-ROW($B$3))+2)</f>
        <v>22</v>
      </c>
      <c r="M317" s="32">
        <f>INDEX('Обработка исходного'!P:P,ROW($B$3)+4*(ROW($B317)-ROW($B$3))+2)</f>
        <v>22</v>
      </c>
      <c r="N317" s="32">
        <f>INDEX('Обработка исходного'!Q:Q,ROW($B$3)+4*(ROW($B317)-ROW($B$3))+2)</f>
        <v>22</v>
      </c>
      <c r="O317" s="32">
        <f>INDEX('Обработка исходного'!R:R,ROW($B$3)+4*(ROW($B317)-ROW($B$3))+2)</f>
        <v>22</v>
      </c>
      <c r="P317" s="33">
        <f>INDEX('Обработка исходного'!S:S,ROW($B$3)+4*(ROW($B317)-ROW($B$3))+2)</f>
        <v>22</v>
      </c>
    </row>
    <row r="318" spans="1:16" ht="38.25" x14ac:dyDescent="0.25">
      <c r="A318" s="10" t="str">
        <f>INDEX('Обработка исходного'!B:B,ROW($B$3)+4*(ROW($B318)-ROW($B$3)))</f>
        <v>Сталь хромоникелевая коррозионно-стойкого аустенитного класса</v>
      </c>
      <c r="B318" s="47" t="str">
        <f>INDEX('Обработка исходного'!D:D,ROW($B$3)+4*(ROW($B318)-ROW($B$3)))</f>
        <v>12Х18Н12Т</v>
      </c>
      <c r="C318" s="27" t="str">
        <f>IF(ISBLANK(INDEX('Обработка исходного'!E:E,ROW($B$3)+4*(ROW($B318)-ROW($B$3)))),"",INDEX('Обработка исходного'!E:E,ROW($B$3)+4*(ROW($B318)-ROW($B$3))))</f>
        <v>Листы толщиной от 0,5 до 160 мм</v>
      </c>
      <c r="D318" s="31">
        <f>INDEX('Обработка исходного'!G:G,ROW($B$3)+4*(ROW($B318)-ROW($B$3))+2)</f>
        <v>38</v>
      </c>
      <c r="E318" s="32">
        <f>INDEX('Обработка исходного'!H:H,ROW($B$3)+4*(ROW($B318)-ROW($B$3))+2)</f>
        <v>37</v>
      </c>
      <c r="F318" s="32">
        <f>INDEX('Обработка исходного'!I:I,ROW($B$3)+4*(ROW($B318)-ROW($B$3))+2)</f>
        <v>33</v>
      </c>
      <c r="G318" s="32">
        <f>INDEX('Обработка исходного'!J:J,ROW($B$3)+4*(ROW($B318)-ROW($B$3))+2)</f>
        <v>30</v>
      </c>
      <c r="H318" s="32">
        <f>INDEX('Обработка исходного'!K:K,ROW($B$3)+4*(ROW($B318)-ROW($B$3))+2)</f>
        <v>27</v>
      </c>
      <c r="I318" s="32">
        <f>INDEX('Обработка исходного'!L:L,ROW($B$3)+4*(ROW($B318)-ROW($B$3))+2)</f>
        <v>26</v>
      </c>
      <c r="J318" s="32">
        <f>INDEX('Обработка исходного'!M:M,ROW($B$3)+4*(ROW($B318)-ROW($B$3))+2)</f>
        <v>24</v>
      </c>
      <c r="K318" s="32">
        <f>INDEX('Обработка исходного'!N:N,ROW($B$3)+4*(ROW($B318)-ROW($B$3))+2)</f>
        <v>23</v>
      </c>
      <c r="L318" s="32">
        <f>INDEX('Обработка исходного'!O:O,ROW($B$3)+4*(ROW($B318)-ROW($B$3))+2)</f>
        <v>22</v>
      </c>
      <c r="M318" s="32">
        <f>INDEX('Обработка исходного'!P:P,ROW($B$3)+4*(ROW($B318)-ROW($B$3))+2)</f>
        <v>22</v>
      </c>
      <c r="N318" s="32">
        <f>INDEX('Обработка исходного'!Q:Q,ROW($B$3)+4*(ROW($B318)-ROW($B$3))+2)</f>
        <v>22</v>
      </c>
      <c r="O318" s="32">
        <f>INDEX('Обработка исходного'!R:R,ROW($B$3)+4*(ROW($B318)-ROW($B$3))+2)</f>
        <v>22</v>
      </c>
      <c r="P318" s="33">
        <f>INDEX('Обработка исходного'!S:S,ROW($B$3)+4*(ROW($B318)-ROW($B$3))+2)</f>
        <v>22</v>
      </c>
    </row>
    <row r="319" spans="1:16" ht="25.5" customHeight="1" x14ac:dyDescent="0.25">
      <c r="A319" s="10" t="str">
        <f>INDEX('Обработка исходного'!B:B,ROW($B$3)+4*(ROW($B319)-ROW($B$3)))</f>
        <v>Сталь хромоникелевая коррозионно-стойкого аустенитного класса</v>
      </c>
      <c r="B319" s="47" t="str">
        <f>INDEX('Обработка исходного'!D:D,ROW($B$3)+4*(ROW($B319)-ROW($B$3)))</f>
        <v>12Х18Н12Т</v>
      </c>
      <c r="C319" s="27" t="str">
        <f>IF(ISBLANK(INDEX('Обработка исходного'!E:E,ROW($B$3)+4*(ROW($B319)-ROW($B$3)))),"",INDEX('Обработка исходного'!E:E,ROW($B$3)+4*(ROW($B319)-ROW($B$3))))</f>
        <v>Горячекатаная и кованая сталь диаметром, стороной квадрата или толщиной до 60 мм</v>
      </c>
      <c r="D319" s="31">
        <f>INDEX('Обработка исходного'!G:G,ROW($B$3)+4*(ROW($B319)-ROW($B$3))+2)</f>
        <v>40</v>
      </c>
      <c r="E319" s="32">
        <f>INDEX('Обработка исходного'!H:H,ROW($B$3)+4*(ROW($B319)-ROW($B$3))+2)</f>
        <v>39</v>
      </c>
      <c r="F319" s="32">
        <f>INDEX('Обработка исходного'!I:I,ROW($B$3)+4*(ROW($B319)-ROW($B$3))+2)</f>
        <v>35</v>
      </c>
      <c r="G319" s="32">
        <f>INDEX('Обработка исходного'!J:J,ROW($B$3)+4*(ROW($B319)-ROW($B$3))+2)</f>
        <v>32</v>
      </c>
      <c r="H319" s="32">
        <f>INDEX('Обработка исходного'!K:K,ROW($B$3)+4*(ROW($B319)-ROW($B$3))+2)</f>
        <v>29</v>
      </c>
      <c r="I319" s="32">
        <f>INDEX('Обработка исходного'!L:L,ROW($B$3)+4*(ROW($B319)-ROW($B$3))+2)</f>
        <v>27</v>
      </c>
      <c r="J319" s="32">
        <f>INDEX('Обработка исходного'!M:M,ROW($B$3)+4*(ROW($B319)-ROW($B$3))+2)</f>
        <v>25</v>
      </c>
      <c r="K319" s="32">
        <f>INDEX('Обработка исходного'!N:N,ROW($B$3)+4*(ROW($B319)-ROW($B$3))+2)</f>
        <v>24</v>
      </c>
      <c r="L319" s="32">
        <f>INDEX('Обработка исходного'!O:O,ROW($B$3)+4*(ROW($B319)-ROW($B$3))+2)</f>
        <v>23</v>
      </c>
      <c r="M319" s="32">
        <f>INDEX('Обработка исходного'!P:P,ROW($B$3)+4*(ROW($B319)-ROW($B$3))+2)</f>
        <v>23</v>
      </c>
      <c r="N319" s="32">
        <f>INDEX('Обработка исходного'!Q:Q,ROW($B$3)+4*(ROW($B319)-ROW($B$3))+2)</f>
        <v>23</v>
      </c>
      <c r="O319" s="32">
        <f>INDEX('Обработка исходного'!R:R,ROW($B$3)+4*(ROW($B319)-ROW($B$3))+2)</f>
        <v>23</v>
      </c>
      <c r="P319" s="33">
        <f>INDEX('Обработка исходного'!S:S,ROW($B$3)+4*(ROW($B319)-ROW($B$3))+2)</f>
        <v>23</v>
      </c>
    </row>
    <row r="320" spans="1:16" ht="25.5" customHeight="1" x14ac:dyDescent="0.25">
      <c r="A320" s="10" t="str">
        <f>INDEX('Обработка исходного'!B:B,ROW($B$3)+4*(ROW($B320)-ROW($B$3)))</f>
        <v>Сталь хромоникелевая коррозионно-стойкого аустенитного класса</v>
      </c>
      <c r="B320" s="47" t="str">
        <f>INDEX('Обработка исходного'!D:D,ROW($B$3)+4*(ROW($B320)-ROW($B$3)))</f>
        <v>12Х18Н12Т</v>
      </c>
      <c r="C320" s="27" t="str">
        <f>IF(ISBLANK(INDEX('Обработка исходного'!E:E,ROW($B$3)+4*(ROW($B320)-ROW($B$3)))),"",INDEX('Обработка исходного'!E:E,ROW($B$3)+4*(ROW($B320)-ROW($B$3))))</f>
        <v>Горячекатаная и кованая сталь диаметром, стороной квадрата или толщиной от 60 до 100 мм</v>
      </c>
      <c r="D320" s="31">
        <f>INDEX('Обработка исходного'!G:G,ROW($B$3)+4*(ROW($B320)-ROW($B$3))+2)</f>
        <v>39</v>
      </c>
      <c r="E320" s="32">
        <f>INDEX('Обработка исходного'!H:H,ROW($B$3)+4*(ROW($B320)-ROW($B$3))+2)</f>
        <v>38</v>
      </c>
      <c r="F320" s="32">
        <f>INDEX('Обработка исходного'!I:I,ROW($B$3)+4*(ROW($B320)-ROW($B$3))+2)</f>
        <v>34</v>
      </c>
      <c r="G320" s="32">
        <f>INDEX('Обработка исходного'!J:J,ROW($B$3)+4*(ROW($B320)-ROW($B$3))+2)</f>
        <v>31</v>
      </c>
      <c r="H320" s="32">
        <f>INDEX('Обработка исходного'!K:K,ROW($B$3)+4*(ROW($B320)-ROW($B$3))+2)</f>
        <v>29</v>
      </c>
      <c r="I320" s="32">
        <f>INDEX('Обработка исходного'!L:L,ROW($B$3)+4*(ROW($B320)-ROW($B$3))+2)</f>
        <v>27</v>
      </c>
      <c r="J320" s="32">
        <f>INDEX('Обработка исходного'!M:M,ROW($B$3)+4*(ROW($B320)-ROW($B$3))+2)</f>
        <v>24</v>
      </c>
      <c r="K320" s="32">
        <f>INDEX('Обработка исходного'!N:N,ROW($B$3)+4*(ROW($B320)-ROW($B$3))+2)</f>
        <v>23</v>
      </c>
      <c r="L320" s="32">
        <f>INDEX('Обработка исходного'!O:O,ROW($B$3)+4*(ROW($B320)-ROW($B$3))+2)</f>
        <v>22</v>
      </c>
      <c r="M320" s="32">
        <f>INDEX('Обработка исходного'!P:P,ROW($B$3)+4*(ROW($B320)-ROW($B$3))+2)</f>
        <v>22</v>
      </c>
      <c r="N320" s="32">
        <f>INDEX('Обработка исходного'!Q:Q,ROW($B$3)+4*(ROW($B320)-ROW($B$3))+2)</f>
        <v>22</v>
      </c>
      <c r="O320" s="32">
        <f>INDEX('Обработка исходного'!R:R,ROW($B$3)+4*(ROW($B320)-ROW($B$3))+2)</f>
        <v>22</v>
      </c>
      <c r="P320" s="33">
        <f>INDEX('Обработка исходного'!S:S,ROW($B$3)+4*(ROW($B320)-ROW($B$3))+2)</f>
        <v>22</v>
      </c>
    </row>
    <row r="321" spans="1:16" ht="38.25" x14ac:dyDescent="0.25">
      <c r="A321" s="10" t="str">
        <f>INDEX('Обработка исходного'!B:B,ROW($B$3)+4*(ROW($B321)-ROW($B$3)))</f>
        <v>Сталь хромоникелевая коррозионно-стойкого аустенитного класса</v>
      </c>
      <c r="B321" s="47" t="str">
        <f>INDEX('Обработка исходного'!D:D,ROW($B$3)+4*(ROW($B321)-ROW($B$3)))</f>
        <v>12Х18Н12Т</v>
      </c>
      <c r="C321" s="27" t="str">
        <f>IF(ISBLANK(INDEX('Обработка исходного'!E:E,ROW($B$3)+4*(ROW($B321)-ROW($B$3)))),"",INDEX('Обработка исходного'!E:E,ROW($B$3)+4*(ROW($B321)-ROW($B$3))))</f>
        <v>Горячекатаная и кованая сталь диаметром, стороной квадрата или толщиной от 100 до 150 мм</v>
      </c>
      <c r="D321" s="31">
        <f>INDEX('Обработка исходного'!G:G,ROW($B$3)+4*(ROW($B321)-ROW($B$3))+2)</f>
        <v>37</v>
      </c>
      <c r="E321" s="32">
        <f>INDEX('Обработка исходного'!H:H,ROW($B$3)+4*(ROW($B321)-ROW($B$3))+2)</f>
        <v>36</v>
      </c>
      <c r="F321" s="32">
        <f>INDEX('Обработка исходного'!I:I,ROW($B$3)+4*(ROW($B321)-ROW($B$3))+2)</f>
        <v>33</v>
      </c>
      <c r="G321" s="32">
        <f>INDEX('Обработка исходного'!J:J,ROW($B$3)+4*(ROW($B321)-ROW($B$3))+2)</f>
        <v>30</v>
      </c>
      <c r="H321" s="32">
        <f>INDEX('Обработка исходного'!K:K,ROW($B$3)+4*(ROW($B321)-ROW($B$3))+2)</f>
        <v>28</v>
      </c>
      <c r="I321" s="32">
        <f>INDEX('Обработка исходного'!L:L,ROW($B$3)+4*(ROW($B321)-ROW($B$3))+2)</f>
        <v>25</v>
      </c>
      <c r="J321" s="32">
        <f>INDEX('Обработка исходного'!M:M,ROW($B$3)+4*(ROW($B321)-ROW($B$3))+2)</f>
        <v>23</v>
      </c>
      <c r="K321" s="32">
        <f>INDEX('Обработка исходного'!N:N,ROW($B$3)+4*(ROW($B321)-ROW($B$3))+2)</f>
        <v>22</v>
      </c>
      <c r="L321" s="32">
        <f>INDEX('Обработка исходного'!O:O,ROW($B$3)+4*(ROW($B321)-ROW($B$3))+2)</f>
        <v>21</v>
      </c>
      <c r="M321" s="32">
        <f>INDEX('Обработка исходного'!P:P,ROW($B$3)+4*(ROW($B321)-ROW($B$3))+2)</f>
        <v>21</v>
      </c>
      <c r="N321" s="32">
        <f>INDEX('Обработка исходного'!Q:Q,ROW($B$3)+4*(ROW($B321)-ROW($B$3))+2)</f>
        <v>21</v>
      </c>
      <c r="O321" s="32">
        <f>INDEX('Обработка исходного'!R:R,ROW($B$3)+4*(ROW($B321)-ROW($B$3))+2)</f>
        <v>21</v>
      </c>
      <c r="P321" s="33">
        <f>INDEX('Обработка исходного'!S:S,ROW($B$3)+4*(ROW($B321)-ROW($B$3))+2)</f>
        <v>21</v>
      </c>
    </row>
    <row r="322" spans="1:16" ht="25.5" customHeight="1" x14ac:dyDescent="0.25">
      <c r="A322" s="10" t="str">
        <f>INDEX('Обработка исходного'!B:B,ROW($B$3)+4*(ROW($B322)-ROW($B$3)))</f>
        <v>Сталь хромоникелевая коррозионно-стойкого аустенитного класса</v>
      </c>
      <c r="B322" s="47" t="str">
        <f>INDEX('Обработка исходного'!D:D,ROW($B$3)+4*(ROW($B322)-ROW($B$3)))</f>
        <v>12Х18Н9ТЛ</v>
      </c>
      <c r="C322" s="27" t="str">
        <f>IF(ISBLANK(INDEX('Обработка исходного'!E:E,ROW($B$3)+4*(ROW($B322)-ROW($B$3)))),"",INDEX('Обработка исходного'!E:E,ROW($B$3)+4*(ROW($B322)-ROW($B$3))))</f>
        <v>Отливки</v>
      </c>
      <c r="D322" s="31">
        <f>INDEX('Обработка исходного'!G:G,ROW($B$3)+4*(ROW($B322)-ROW($B$3))+2)</f>
        <v>25</v>
      </c>
      <c r="E322" s="32">
        <f>INDEX('Обработка исходного'!H:H,ROW($B$3)+4*(ROW($B322)-ROW($B$3))+2)</f>
        <v>24</v>
      </c>
      <c r="F322" s="32">
        <f>INDEX('Обработка исходного'!I:I,ROW($B$3)+4*(ROW($B322)-ROW($B$3))+2)</f>
        <v>24</v>
      </c>
      <c r="G322" s="32">
        <f>INDEX('Обработка исходного'!J:J,ROW($B$3)+4*(ROW($B322)-ROW($B$3))+2)</f>
        <v>22</v>
      </c>
      <c r="H322" s="32">
        <f>INDEX('Обработка исходного'!K:K,ROW($B$3)+4*(ROW($B322)-ROW($B$3))+2)</f>
        <v>20</v>
      </c>
      <c r="I322" s="32">
        <f>INDEX('Обработка исходного'!L:L,ROW($B$3)+4*(ROW($B322)-ROW($B$3))+2)</f>
        <v>18</v>
      </c>
      <c r="J322" s="32">
        <f>INDEX('Обработка исходного'!M:M,ROW($B$3)+4*(ROW($B322)-ROW($B$3))+2)</f>
        <v>17</v>
      </c>
      <c r="K322" s="32">
        <f>INDEX('Обработка исходного'!N:N,ROW($B$3)+4*(ROW($B322)-ROW($B$3))+2)</f>
        <v>16</v>
      </c>
      <c r="L322" s="32">
        <f>INDEX('Обработка исходного'!O:O,ROW($B$3)+4*(ROW($B322)-ROW($B$3))+2)</f>
        <v>15</v>
      </c>
      <c r="M322" s="32">
        <f>INDEX('Обработка исходного'!P:P,ROW($B$3)+4*(ROW($B322)-ROW($B$3))+2)</f>
        <v>15</v>
      </c>
      <c r="N322" s="32">
        <f>INDEX('Обработка исходного'!Q:Q,ROW($B$3)+4*(ROW($B322)-ROW($B$3))+2)</f>
        <v>15</v>
      </c>
      <c r="O322" s="32">
        <f>INDEX('Обработка исходного'!R:R,ROW($B$3)+4*(ROW($B322)-ROW($B$3))+2)</f>
        <v>15</v>
      </c>
      <c r="P322" s="33">
        <f>INDEX('Обработка исходного'!S:S,ROW($B$3)+4*(ROW($B322)-ROW($B$3))+2)</f>
        <v>15</v>
      </c>
    </row>
    <row r="323" spans="1:16" ht="25.5" customHeight="1" x14ac:dyDescent="0.25">
      <c r="A323" s="10" t="str">
        <f>INDEX('Обработка исходного'!B:B,ROW($B$3)+4*(ROW($B323)-ROW($B$3)))</f>
        <v>Сталь хромоникелевая коррозионно-стойкого аустенитного класса</v>
      </c>
      <c r="B323" s="47" t="str">
        <f>INDEX('Обработка исходного'!D:D,ROW($B$3)+4*(ROW($B323)-ROW($B$3)))</f>
        <v>03Х16Н9М2</v>
      </c>
      <c r="C323" s="27" t="str">
        <f>IF(ISBLANK(INDEX('Обработка исходного'!E:E,ROW($B$3)+4*(ROW($B323)-ROW($B$3)))),"",INDEX('Обработка исходного'!E:E,ROW($B$3)+4*(ROW($B323)-ROW($B$3))))</f>
        <v>Листы толщиной от 40 до 150 мм</v>
      </c>
      <c r="D323" s="31">
        <f>INDEX('Обработка исходного'!G:G,ROW($B$3)+4*(ROW($B323)-ROW($B$3))+2)</f>
        <v>55</v>
      </c>
      <c r="E323" s="32">
        <f>INDEX('Обработка исходного'!H:H,ROW($B$3)+4*(ROW($B323)-ROW($B$3))+2)</f>
        <v>50</v>
      </c>
      <c r="F323" s="32">
        <f>INDEX('Обработка исходного'!I:I,ROW($B$3)+4*(ROW($B323)-ROW($B$3))+2)</f>
        <v>50</v>
      </c>
      <c r="G323" s="32">
        <f>INDEX('Обработка исходного'!J:J,ROW($B$3)+4*(ROW($B323)-ROW($B$3))+2)</f>
        <v>45</v>
      </c>
      <c r="H323" s="32">
        <f>INDEX('Обработка исходного'!K:K,ROW($B$3)+4*(ROW($B323)-ROW($B$3))+2)</f>
        <v>45</v>
      </c>
      <c r="I323" s="32">
        <f>INDEX('Обработка исходного'!L:L,ROW($B$3)+4*(ROW($B323)-ROW($B$3))+2)</f>
        <v>43</v>
      </c>
      <c r="J323" s="32">
        <f>INDEX('Обработка исходного'!M:M,ROW($B$3)+4*(ROW($B323)-ROW($B$3))+2)</f>
        <v>43</v>
      </c>
      <c r="K323" s="32">
        <f>INDEX('Обработка исходного'!N:N,ROW($B$3)+4*(ROW($B323)-ROW($B$3))+2)</f>
        <v>40</v>
      </c>
      <c r="L323" s="32">
        <f>INDEX('Обработка исходного'!O:O,ROW($B$3)+4*(ROW($B323)-ROW($B$3))+2)</f>
        <v>40</v>
      </c>
      <c r="M323" s="32">
        <f>INDEX('Обработка исходного'!P:P,ROW($B$3)+4*(ROW($B323)-ROW($B$3))+2)</f>
        <v>40</v>
      </c>
      <c r="N323" s="32">
        <f>INDEX('Обработка исходного'!Q:Q,ROW($B$3)+4*(ROW($B323)-ROW($B$3))+2)</f>
        <v>40</v>
      </c>
      <c r="O323" s="32">
        <f>INDEX('Обработка исходного'!R:R,ROW($B$3)+4*(ROW($B323)-ROW($B$3))+2)</f>
        <v>38</v>
      </c>
      <c r="P323" s="33">
        <f>INDEX('Обработка исходного'!S:S,ROW($B$3)+4*(ROW($B323)-ROW($B$3))+2)</f>
        <v>38</v>
      </c>
    </row>
    <row r="324" spans="1:16" ht="25.5" customHeight="1" x14ac:dyDescent="0.25">
      <c r="A324" s="10" t="str">
        <f>INDEX('Обработка исходного'!B:B,ROW($B$3)+4*(ROW($B324)-ROW($B$3)))</f>
        <v>Сталь хромоникелевая коррозионно-стойкого аустенитного класса</v>
      </c>
      <c r="B324" s="47" t="str">
        <f>INDEX('Обработка исходного'!D:D,ROW($B$3)+4*(ROW($B324)-ROW($B$3)))</f>
        <v>03Х16Н9М2</v>
      </c>
      <c r="C324" s="27" t="str">
        <f>IF(ISBLANK(INDEX('Обработка исходного'!E:E,ROW($B$3)+4*(ROW($B324)-ROW($B$3)))),"",INDEX('Обработка исходного'!E:E,ROW($B$3)+4*(ROW($B324)-ROW($B$3))))</f>
        <v>Поковки (из слитка) толщиной от 180 до 500 мм</v>
      </c>
      <c r="D324" s="31">
        <f>INDEX('Обработка исходного'!G:G,ROW($B$3)+4*(ROW($B324)-ROW($B$3))+2)</f>
        <v>55</v>
      </c>
      <c r="E324" s="32">
        <f>INDEX('Обработка исходного'!H:H,ROW($B$3)+4*(ROW($B324)-ROW($B$3))+2)</f>
        <v>53</v>
      </c>
      <c r="F324" s="32">
        <f>INDEX('Обработка исходного'!I:I,ROW($B$3)+4*(ROW($B324)-ROW($B$3))+2)</f>
        <v>50</v>
      </c>
      <c r="G324" s="32">
        <f>INDEX('Обработка исходного'!J:J,ROW($B$3)+4*(ROW($B324)-ROW($B$3))+2)</f>
        <v>45</v>
      </c>
      <c r="H324" s="32">
        <f>INDEX('Обработка исходного'!K:K,ROW($B$3)+4*(ROW($B324)-ROW($B$3))+2)</f>
        <v>45</v>
      </c>
      <c r="I324" s="32">
        <f>INDEX('Обработка исходного'!L:L,ROW($B$3)+4*(ROW($B324)-ROW($B$3))+2)</f>
        <v>40</v>
      </c>
      <c r="J324" s="32">
        <f>INDEX('Обработка исходного'!M:M,ROW($B$3)+4*(ROW($B324)-ROW($B$3))+2)</f>
        <v>40</v>
      </c>
      <c r="K324" s="32">
        <f>INDEX('Обработка исходного'!N:N,ROW($B$3)+4*(ROW($B324)-ROW($B$3))+2)</f>
        <v>38</v>
      </c>
      <c r="L324" s="32">
        <f>INDEX('Обработка исходного'!O:O,ROW($B$3)+4*(ROW($B324)-ROW($B$3))+2)</f>
        <v>38</v>
      </c>
      <c r="M324" s="32">
        <f>INDEX('Обработка исходного'!P:P,ROW($B$3)+4*(ROW($B324)-ROW($B$3))+2)</f>
        <v>38</v>
      </c>
      <c r="N324" s="32">
        <f>INDEX('Обработка исходного'!Q:Q,ROW($B$3)+4*(ROW($B324)-ROW($B$3))+2)</f>
        <v>35</v>
      </c>
      <c r="O324" s="32">
        <f>INDEX('Обработка исходного'!R:R,ROW($B$3)+4*(ROW($B324)-ROW($B$3))+2)</f>
        <v>35</v>
      </c>
      <c r="P324" s="33">
        <f>INDEX('Обработка исходного'!S:S,ROW($B$3)+4*(ROW($B324)-ROW($B$3))+2)</f>
        <v>35</v>
      </c>
    </row>
    <row r="325" spans="1:16" ht="38.25" x14ac:dyDescent="0.25">
      <c r="A325" s="10" t="str">
        <f>INDEX('Обработка исходного'!B:B,ROW($B$3)+4*(ROW($B325)-ROW($B$3)))</f>
        <v>Сталь хромоникелевая коррозионно-стойкого аустенитного класса</v>
      </c>
      <c r="B325" s="47" t="str">
        <f>INDEX('Обработка исходного'!D:D,ROW($B$3)+4*(ROW($B325)-ROW($B$3)))</f>
        <v>08Х16Н11М3</v>
      </c>
      <c r="C325" s="27" t="str">
        <f>IF(ISBLANK(INDEX('Обработка исходного'!E:E,ROW($B$3)+4*(ROW($B325)-ROW($B$3)))),"",INDEX('Обработка исходного'!E:E,ROW($B$3)+4*(ROW($B325)-ROW($B$3))))</f>
        <v>Листы толщиной от 6 до 50 мм</v>
      </c>
      <c r="D325" s="31">
        <f>INDEX('Обработка исходного'!G:G,ROW($B$3)+4*(ROW($B325)-ROW($B$3))+2)</f>
        <v>50</v>
      </c>
      <c r="E325" s="32">
        <f>INDEX('Обработка исходного'!H:H,ROW($B$3)+4*(ROW($B325)-ROW($B$3))+2)</f>
        <v>43</v>
      </c>
      <c r="F325" s="32">
        <f>INDEX('Обработка исходного'!I:I,ROW($B$3)+4*(ROW($B325)-ROW($B$3))+2)</f>
        <v>37</v>
      </c>
      <c r="G325" s="32">
        <f>INDEX('Обработка исходного'!J:J,ROW($B$3)+4*(ROW($B325)-ROW($B$3))+2)</f>
        <v>35</v>
      </c>
      <c r="H325" s="32">
        <f>INDEX('Обработка исходного'!K:K,ROW($B$3)+4*(ROW($B325)-ROW($B$3))+2)</f>
        <v>33</v>
      </c>
      <c r="I325" s="32">
        <f>INDEX('Обработка исходного'!L:L,ROW($B$3)+4*(ROW($B325)-ROW($B$3))+2)</f>
        <v>32</v>
      </c>
      <c r="J325" s="32">
        <f>INDEX('Обработка исходного'!M:M,ROW($B$3)+4*(ROW($B325)-ROW($B$3))+2)</f>
        <v>32</v>
      </c>
      <c r="K325" s="32">
        <f>INDEX('Обработка исходного'!N:N,ROW($B$3)+4*(ROW($B325)-ROW($B$3))+2)</f>
        <v>32</v>
      </c>
      <c r="L325" s="32">
        <f>INDEX('Обработка исходного'!O:O,ROW($B$3)+4*(ROW($B325)-ROW($B$3))+2)</f>
        <v>32</v>
      </c>
      <c r="M325" s="32">
        <f>INDEX('Обработка исходного'!P:P,ROW($B$3)+4*(ROW($B325)-ROW($B$3))+2)</f>
        <v>32</v>
      </c>
      <c r="N325" s="32">
        <f>INDEX('Обработка исходного'!Q:Q,ROW($B$3)+4*(ROW($B325)-ROW($B$3))+2)</f>
        <v>30</v>
      </c>
      <c r="O325" s="32">
        <f>INDEX('Обработка исходного'!R:R,ROW($B$3)+4*(ROW($B325)-ROW($B$3))+2)</f>
        <v>30</v>
      </c>
      <c r="P325" s="33">
        <f>INDEX('Обработка исходного'!S:S,ROW($B$3)+4*(ROW($B325)-ROW($B$3))+2)</f>
        <v>30</v>
      </c>
    </row>
    <row r="326" spans="1:16" ht="25.5" customHeight="1" x14ac:dyDescent="0.25">
      <c r="A326" s="10" t="str">
        <f>INDEX('Обработка исходного'!B:B,ROW($B$3)+4*(ROW($B326)-ROW($B$3)))</f>
        <v>Сталь хромоникелевая коррозионно-стойкого аустенитного класса</v>
      </c>
      <c r="B326" s="47" t="str">
        <f>INDEX('Обработка исходного'!D:D,ROW($B$3)+4*(ROW($B326)-ROW($B$3)))</f>
        <v>10Х17Н13М2Т</v>
      </c>
      <c r="C326" s="27" t="str">
        <f>IF(ISBLANK(INDEX('Обработка исходного'!E:E,ROW($B$3)+4*(ROW($B326)-ROW($B$3)))),"",INDEX('Обработка исходного'!E:E,ROW($B$3)+4*(ROW($B326)-ROW($B$3))))</f>
        <v>Заготовки в виде поковок и штамповок из слитков массой не более 15 т толщиной до 60 мм</v>
      </c>
      <c r="D326" s="31">
        <f>INDEX('Обработка исходного'!G:G,ROW($B$3)+4*(ROW($B326)-ROW($B$3))+2)</f>
        <v>37</v>
      </c>
      <c r="E326" s="32">
        <f>INDEX('Обработка исходного'!H:H,ROW($B$3)+4*(ROW($B326)-ROW($B$3))+2)</f>
        <v>36</v>
      </c>
      <c r="F326" s="32">
        <f>INDEX('Обработка исходного'!I:I,ROW($B$3)+4*(ROW($B326)-ROW($B$3))+2)</f>
        <v>33</v>
      </c>
      <c r="G326" s="32">
        <f>INDEX('Обработка исходного'!J:J,ROW($B$3)+4*(ROW($B326)-ROW($B$3))+2)</f>
        <v>29</v>
      </c>
      <c r="H326" s="32">
        <f>INDEX('Обработка исходного'!K:K,ROW($B$3)+4*(ROW($B326)-ROW($B$3))+2)</f>
        <v>27</v>
      </c>
      <c r="I326" s="32">
        <f>INDEX('Обработка исходного'!L:L,ROW($B$3)+4*(ROW($B326)-ROW($B$3))+2)</f>
        <v>25</v>
      </c>
      <c r="J326" s="32">
        <f>INDEX('Обработка исходного'!M:M,ROW($B$3)+4*(ROW($B326)-ROW($B$3))+2)</f>
        <v>23</v>
      </c>
      <c r="K326" s="32">
        <f>INDEX('Обработка исходного'!N:N,ROW($B$3)+4*(ROW($B326)-ROW($B$3))+2)</f>
        <v>22</v>
      </c>
      <c r="L326" s="32">
        <f>INDEX('Обработка исходного'!O:O,ROW($B$3)+4*(ROW($B326)-ROW($B$3))+2)</f>
        <v>21</v>
      </c>
      <c r="M326" s="32">
        <f>INDEX('Обработка исходного'!P:P,ROW($B$3)+4*(ROW($B326)-ROW($B$3))+2)</f>
        <v>21</v>
      </c>
      <c r="N326" s="32">
        <f>INDEX('Обработка исходного'!Q:Q,ROW($B$3)+4*(ROW($B326)-ROW($B$3))+2)</f>
        <v>21</v>
      </c>
      <c r="O326" s="32">
        <f>INDEX('Обработка исходного'!R:R,ROW($B$3)+4*(ROW($B326)-ROW($B$3))+2)</f>
        <v>21</v>
      </c>
      <c r="P326" s="33">
        <f>INDEX('Обработка исходного'!S:S,ROW($B$3)+4*(ROW($B326)-ROW($B$3))+2)</f>
        <v>21</v>
      </c>
    </row>
    <row r="327" spans="1:16" ht="25.5" customHeight="1" x14ac:dyDescent="0.25">
      <c r="A327" s="10" t="str">
        <f>INDEX('Обработка исходного'!B:B,ROW($B$3)+4*(ROW($B327)-ROW($B$3)))</f>
        <v>Сталь хромоникелевая коррозионно-стойкого аустенитного класса</v>
      </c>
      <c r="B327" s="47" t="str">
        <f>INDEX('Обработка исходного'!D:D,ROW($B$3)+4*(ROW($B327)-ROW($B$3)))</f>
        <v>10Х17Н13М2Т</v>
      </c>
      <c r="C327" s="27" t="str">
        <f>IF(ISBLANK(INDEX('Обработка исходного'!E:E,ROW($B$3)+4*(ROW($B327)-ROW($B$3)))),"",INDEX('Обработка исходного'!E:E,ROW($B$3)+4*(ROW($B327)-ROW($B$3))))</f>
        <v>Листы и листовые штамповки, ковано-катаные заготовки толщиной до 60 мм</v>
      </c>
      <c r="D327" s="31">
        <f>INDEX('Обработка исходного'!G:G,ROW($B$3)+4*(ROW($B327)-ROW($B$3))+2)</f>
        <v>37</v>
      </c>
      <c r="E327" s="32">
        <f>INDEX('Обработка исходного'!H:H,ROW($B$3)+4*(ROW($B327)-ROW($B$3))+2)</f>
        <v>36</v>
      </c>
      <c r="F327" s="32">
        <f>INDEX('Обработка исходного'!I:I,ROW($B$3)+4*(ROW($B327)-ROW($B$3))+2)</f>
        <v>33</v>
      </c>
      <c r="G327" s="32">
        <f>INDEX('Обработка исходного'!J:J,ROW($B$3)+4*(ROW($B327)-ROW($B$3))+2)</f>
        <v>29</v>
      </c>
      <c r="H327" s="32">
        <f>INDEX('Обработка исходного'!K:K,ROW($B$3)+4*(ROW($B327)-ROW($B$3))+2)</f>
        <v>27</v>
      </c>
      <c r="I327" s="32">
        <f>INDEX('Обработка исходного'!L:L,ROW($B$3)+4*(ROW($B327)-ROW($B$3))+2)</f>
        <v>25</v>
      </c>
      <c r="J327" s="32">
        <f>INDEX('Обработка исходного'!M:M,ROW($B$3)+4*(ROW($B327)-ROW($B$3))+2)</f>
        <v>23</v>
      </c>
      <c r="K327" s="32">
        <f>INDEX('Обработка исходного'!N:N,ROW($B$3)+4*(ROW($B327)-ROW($B$3))+2)</f>
        <v>22</v>
      </c>
      <c r="L327" s="32">
        <f>INDEX('Обработка исходного'!O:O,ROW($B$3)+4*(ROW($B327)-ROW($B$3))+2)</f>
        <v>21</v>
      </c>
      <c r="M327" s="32">
        <f>INDEX('Обработка исходного'!P:P,ROW($B$3)+4*(ROW($B327)-ROW($B$3))+2)</f>
        <v>21</v>
      </c>
      <c r="N327" s="32">
        <f>INDEX('Обработка исходного'!Q:Q,ROW($B$3)+4*(ROW($B327)-ROW($B$3))+2)</f>
        <v>21</v>
      </c>
      <c r="O327" s="32">
        <f>INDEX('Обработка исходного'!R:R,ROW($B$3)+4*(ROW($B327)-ROW($B$3))+2)</f>
        <v>21</v>
      </c>
      <c r="P327" s="33">
        <f>INDEX('Обработка исходного'!S:S,ROW($B$3)+4*(ROW($B327)-ROW($B$3))+2)</f>
        <v>21</v>
      </c>
    </row>
    <row r="328" spans="1:16" ht="25.5" customHeight="1" x14ac:dyDescent="0.25">
      <c r="A328" s="10" t="str">
        <f>INDEX('Обработка исходного'!B:B,ROW($B$3)+4*(ROW($B328)-ROW($B$3)))</f>
        <v>Сталь хромоникелевая коррозионно-стойкого аустенитного класса</v>
      </c>
      <c r="B328" s="47" t="str">
        <f>INDEX('Обработка исходного'!D:D,ROW($B$3)+4*(ROW($B328)-ROW($B$3)))</f>
        <v>10Х17Н13М2Т</v>
      </c>
      <c r="C328" s="27" t="str">
        <f>IF(ISBLANK(INDEX('Обработка исходного'!E:E,ROW($B$3)+4*(ROW($B328)-ROW($B$3)))),"",INDEX('Обработка исходного'!E:E,ROW($B$3)+4*(ROW($B328)-ROW($B$3))))</f>
        <v>Заготовки в виде поковок и штамповок из слитков массой не более 15 т толщиной от 60 до 300 мм</v>
      </c>
      <c r="D328" s="31">
        <f>INDEX('Обработка исходного'!G:G,ROW($B$3)+4*(ROW($B328)-ROW($B$3))+2)</f>
        <v>33</v>
      </c>
      <c r="E328" s="32">
        <f>INDEX('Обработка исходного'!H:H,ROW($B$3)+4*(ROW($B328)-ROW($B$3))+2)</f>
        <v>32</v>
      </c>
      <c r="F328" s="32">
        <f>INDEX('Обработка исходного'!I:I,ROW($B$3)+4*(ROW($B328)-ROW($B$3))+2)</f>
        <v>29</v>
      </c>
      <c r="G328" s="32">
        <f>INDEX('Обработка исходного'!J:J,ROW($B$3)+4*(ROW($B328)-ROW($B$3))+2)</f>
        <v>26</v>
      </c>
      <c r="H328" s="32">
        <f>INDEX('Обработка исходного'!K:K,ROW($B$3)+4*(ROW($B328)-ROW($B$3))+2)</f>
        <v>24</v>
      </c>
      <c r="I328" s="32">
        <f>INDEX('Обработка исходного'!L:L,ROW($B$3)+4*(ROW($B328)-ROW($B$3))+2)</f>
        <v>22</v>
      </c>
      <c r="J328" s="32">
        <f>INDEX('Обработка исходного'!M:M,ROW($B$3)+4*(ROW($B328)-ROW($B$3))+2)</f>
        <v>20</v>
      </c>
      <c r="K328" s="32">
        <f>INDEX('Обработка исходного'!N:N,ROW($B$3)+4*(ROW($B328)-ROW($B$3))+2)</f>
        <v>20</v>
      </c>
      <c r="L328" s="32">
        <f>INDEX('Обработка исходного'!O:O,ROW($B$3)+4*(ROW($B328)-ROW($B$3))+2)</f>
        <v>19</v>
      </c>
      <c r="M328" s="32">
        <f>INDEX('Обработка исходного'!P:P,ROW($B$3)+4*(ROW($B328)-ROW($B$3))+2)</f>
        <v>19</v>
      </c>
      <c r="N328" s="32">
        <f>INDEX('Обработка исходного'!Q:Q,ROW($B$3)+4*(ROW($B328)-ROW($B$3))+2)</f>
        <v>19</v>
      </c>
      <c r="O328" s="32">
        <f>INDEX('Обработка исходного'!R:R,ROW($B$3)+4*(ROW($B328)-ROW($B$3))+2)</f>
        <v>19</v>
      </c>
      <c r="P328" s="33">
        <f>INDEX('Обработка исходного'!S:S,ROW($B$3)+4*(ROW($B328)-ROW($B$3))+2)</f>
        <v>19</v>
      </c>
    </row>
    <row r="329" spans="1:16" ht="25.5" customHeight="1" x14ac:dyDescent="0.25">
      <c r="A329" s="10" t="str">
        <f>INDEX('Обработка исходного'!B:B,ROW($B$3)+4*(ROW($B329)-ROW($B$3)))</f>
        <v>Сталь хромоникелевая коррозионно-стойкого аустенитного класса</v>
      </c>
      <c r="B329" s="47" t="str">
        <f>INDEX('Обработка исходного'!D:D,ROW($B$3)+4*(ROW($B329)-ROW($B$3)))</f>
        <v>10Х17Н13М2Т</v>
      </c>
      <c r="C329" s="27" t="str">
        <f>IF(ISBLANK(INDEX('Обработка исходного'!E:E,ROW($B$3)+4*(ROW($B329)-ROW($B$3)))),"",INDEX('Обработка исходного'!E:E,ROW($B$3)+4*(ROW($B329)-ROW($B$3))))</f>
        <v>Листы и листовые штамповки, ковано-катаные заготовки толщиной от 60 до 300 мм</v>
      </c>
      <c r="D329" s="31">
        <f>INDEX('Обработка исходного'!G:G,ROW($B$3)+4*(ROW($B329)-ROW($B$3))+2)</f>
        <v>33</v>
      </c>
      <c r="E329" s="32">
        <f>INDEX('Обработка исходного'!H:H,ROW($B$3)+4*(ROW($B329)-ROW($B$3))+2)</f>
        <v>32</v>
      </c>
      <c r="F329" s="32">
        <f>INDEX('Обработка исходного'!I:I,ROW($B$3)+4*(ROW($B329)-ROW($B$3))+2)</f>
        <v>29</v>
      </c>
      <c r="G329" s="32">
        <f>INDEX('Обработка исходного'!J:J,ROW($B$3)+4*(ROW($B329)-ROW($B$3))+2)</f>
        <v>26</v>
      </c>
      <c r="H329" s="32">
        <f>INDEX('Обработка исходного'!K:K,ROW($B$3)+4*(ROW($B329)-ROW($B$3))+2)</f>
        <v>24</v>
      </c>
      <c r="I329" s="32">
        <f>INDEX('Обработка исходного'!L:L,ROW($B$3)+4*(ROW($B329)-ROW($B$3))+2)</f>
        <v>22</v>
      </c>
      <c r="J329" s="32">
        <f>INDEX('Обработка исходного'!M:M,ROW($B$3)+4*(ROW($B329)-ROW($B$3))+2)</f>
        <v>20</v>
      </c>
      <c r="K329" s="32">
        <f>INDEX('Обработка исходного'!N:N,ROW($B$3)+4*(ROW($B329)-ROW($B$3))+2)</f>
        <v>20</v>
      </c>
      <c r="L329" s="32">
        <f>INDEX('Обработка исходного'!O:O,ROW($B$3)+4*(ROW($B329)-ROW($B$3))+2)</f>
        <v>19</v>
      </c>
      <c r="M329" s="32">
        <f>INDEX('Обработка исходного'!P:P,ROW($B$3)+4*(ROW($B329)-ROW($B$3))+2)</f>
        <v>19</v>
      </c>
      <c r="N329" s="32">
        <f>INDEX('Обработка исходного'!Q:Q,ROW($B$3)+4*(ROW($B329)-ROW($B$3))+2)</f>
        <v>19</v>
      </c>
      <c r="O329" s="32">
        <f>INDEX('Обработка исходного'!R:R,ROW($B$3)+4*(ROW($B329)-ROW($B$3))+2)</f>
        <v>19</v>
      </c>
      <c r="P329" s="33">
        <f>INDEX('Обработка исходного'!S:S,ROW($B$3)+4*(ROW($B329)-ROW($B$3))+2)</f>
        <v>19</v>
      </c>
    </row>
    <row r="330" spans="1:16" ht="38.25" x14ac:dyDescent="0.25">
      <c r="A330" s="10" t="str">
        <f>INDEX('Обработка исходного'!B:B,ROW($B$3)+4*(ROW($B330)-ROW($B$3)))</f>
        <v>Сталь хромоникелевая коррозионно-стойкого аустенитного класса</v>
      </c>
      <c r="B330" s="47" t="str">
        <f>INDEX('Обработка исходного'!D:D,ROW($B$3)+4*(ROW($B330)-ROW($B$3)))</f>
        <v>10Х17Н13М2Т</v>
      </c>
      <c r="C330" s="27" t="str">
        <f>IF(ISBLANK(INDEX('Обработка исходного'!E:E,ROW($B$3)+4*(ROW($B330)-ROW($B$3)))),"",INDEX('Обработка исходного'!E:E,ROW($B$3)+4*(ROW($B330)-ROW($B$3))))</f>
        <v>Листы толщиной от 0,5 до 160 мм</v>
      </c>
      <c r="D330" s="31">
        <f>INDEX('Обработка исходного'!G:G,ROW($B$3)+4*(ROW($B330)-ROW($B$3))+2)</f>
        <v>37</v>
      </c>
      <c r="E330" s="32">
        <f>INDEX('Обработка исходного'!H:H,ROW($B$3)+4*(ROW($B330)-ROW($B$3))+2)</f>
        <v>36</v>
      </c>
      <c r="F330" s="32">
        <f>INDEX('Обработка исходного'!I:I,ROW($B$3)+4*(ROW($B330)-ROW($B$3))+2)</f>
        <v>32</v>
      </c>
      <c r="G330" s="32">
        <f>INDEX('Обработка исходного'!J:J,ROW($B$3)+4*(ROW($B330)-ROW($B$3))+2)</f>
        <v>29</v>
      </c>
      <c r="H330" s="32">
        <f>INDEX('Обработка исходного'!K:K,ROW($B$3)+4*(ROW($B330)-ROW($B$3))+2)</f>
        <v>27</v>
      </c>
      <c r="I330" s="32">
        <f>INDEX('Обработка исходного'!L:L,ROW($B$3)+4*(ROW($B330)-ROW($B$3))+2)</f>
        <v>25</v>
      </c>
      <c r="J330" s="32">
        <f>INDEX('Обработка исходного'!M:M,ROW($B$3)+4*(ROW($B330)-ROW($B$3))+2)</f>
        <v>22</v>
      </c>
      <c r="K330" s="32">
        <f>INDEX('Обработка исходного'!N:N,ROW($B$3)+4*(ROW($B330)-ROW($B$3))+2)</f>
        <v>22</v>
      </c>
      <c r="L330" s="32">
        <f>INDEX('Обработка исходного'!O:O,ROW($B$3)+4*(ROW($B330)-ROW($B$3))+2)</f>
        <v>21</v>
      </c>
      <c r="M330" s="32">
        <f>INDEX('Обработка исходного'!P:P,ROW($B$3)+4*(ROW($B330)-ROW($B$3))+2)</f>
        <v>21</v>
      </c>
      <c r="N330" s="32">
        <f>INDEX('Обработка исходного'!Q:Q,ROW($B$3)+4*(ROW($B330)-ROW($B$3))+2)</f>
        <v>21</v>
      </c>
      <c r="O330" s="32">
        <f>INDEX('Обработка исходного'!R:R,ROW($B$3)+4*(ROW($B330)-ROW($B$3))+2)</f>
        <v>21</v>
      </c>
      <c r="P330" s="33">
        <f>INDEX('Обработка исходного'!S:S,ROW($B$3)+4*(ROW($B330)-ROW($B$3))+2)</f>
        <v>21</v>
      </c>
    </row>
    <row r="331" spans="1:16" ht="38.25" x14ac:dyDescent="0.25">
      <c r="A331" s="10" t="str">
        <f>INDEX('Обработка исходного'!B:B,ROW($B$3)+4*(ROW($B331)-ROW($B$3)))</f>
        <v>Сталь хромоникелевая коррозионно-стойкого аустенитного класса</v>
      </c>
      <c r="B331" s="47" t="str">
        <f>INDEX('Обработка исходного'!D:D,ROW($B$3)+4*(ROW($B331)-ROW($B$3)))</f>
        <v>10Х17Н13М2Т</v>
      </c>
      <c r="C331" s="27" t="str">
        <f>IF(ISBLANK(INDEX('Обработка исходного'!E:E,ROW($B$3)+4*(ROW($B331)-ROW($B$3)))),"",INDEX('Обработка исходного'!E:E,ROW($B$3)+4*(ROW($B331)-ROW($B$3))))</f>
        <v>Трубы бесшовные горячедеформированные диаметром от 57 до 325 мм с толщиной стенки от 3,5 до 32 мм</v>
      </c>
      <c r="D331" s="31">
        <f>INDEX('Обработка исходного'!G:G,ROW($B$3)+4*(ROW($B331)-ROW($B$3))+2)</f>
        <v>35</v>
      </c>
      <c r="E331" s="32">
        <f>INDEX('Обработка исходного'!H:H,ROW($B$3)+4*(ROW($B331)-ROW($B$3))+2)</f>
        <v>34</v>
      </c>
      <c r="F331" s="32">
        <f>INDEX('Обработка исходного'!I:I,ROW($B$3)+4*(ROW($B331)-ROW($B$3))+2)</f>
        <v>30</v>
      </c>
      <c r="G331" s="32">
        <f>INDEX('Обработка исходного'!J:J,ROW($B$3)+4*(ROW($B331)-ROW($B$3))+2)</f>
        <v>27</v>
      </c>
      <c r="H331" s="32">
        <f>INDEX('Обработка исходного'!K:K,ROW($B$3)+4*(ROW($B331)-ROW($B$3))+2)</f>
        <v>26</v>
      </c>
      <c r="I331" s="32">
        <f>INDEX('Обработка исходного'!L:L,ROW($B$3)+4*(ROW($B331)-ROW($B$3))+2)</f>
        <v>24</v>
      </c>
      <c r="J331" s="32">
        <f>INDEX('Обработка исходного'!M:M,ROW($B$3)+4*(ROW($B331)-ROW($B$3))+2)</f>
        <v>21</v>
      </c>
      <c r="K331" s="32">
        <f>INDEX('Обработка исходного'!N:N,ROW($B$3)+4*(ROW($B331)-ROW($B$3))+2)</f>
        <v>21</v>
      </c>
      <c r="L331" s="32">
        <f>INDEX('Обработка исходного'!O:O,ROW($B$3)+4*(ROW($B331)-ROW($B$3))+2)</f>
        <v>20</v>
      </c>
      <c r="M331" s="32">
        <f>INDEX('Обработка исходного'!P:P,ROW($B$3)+4*(ROW($B331)-ROW($B$3))+2)</f>
        <v>20</v>
      </c>
      <c r="N331" s="32">
        <f>INDEX('Обработка исходного'!Q:Q,ROW($B$3)+4*(ROW($B331)-ROW($B$3))+2)</f>
        <v>20</v>
      </c>
      <c r="O331" s="32">
        <f>INDEX('Обработка исходного'!R:R,ROW($B$3)+4*(ROW($B331)-ROW($B$3))+2)</f>
        <v>20</v>
      </c>
      <c r="P331" s="33">
        <f>INDEX('Обработка исходного'!S:S,ROW($B$3)+4*(ROW($B331)-ROW($B$3))+2)</f>
        <v>20</v>
      </c>
    </row>
    <row r="332" spans="1:16" ht="38.25" x14ac:dyDescent="0.25">
      <c r="A332" s="10" t="str">
        <f>INDEX('Обработка исходного'!B:B,ROW($B$3)+4*(ROW($B332)-ROW($B$3)))</f>
        <v>Сталь хромоникелевая коррозионно-стойкого аустенитного класса</v>
      </c>
      <c r="B332" s="47" t="str">
        <f>INDEX('Обработка исходного'!D:D,ROW($B$3)+4*(ROW($B332)-ROW($B$3)))</f>
        <v>10Х17Н13М2Т</v>
      </c>
      <c r="C332" s="27" t="str">
        <f>IF(ISBLANK(INDEX('Обработка исходного'!E:E,ROW($B$3)+4*(ROW($B332)-ROW($B$3)))),"",INDEX('Обработка исходного'!E:E,ROW($B$3)+4*(ROW($B332)-ROW($B$3))))</f>
        <v>Трубы холодно- и теплодеформированные диаметром от 5 до 250 мм с толщиной стенки от 0,2 до 22 мм</v>
      </c>
      <c r="D332" s="31">
        <f>INDEX('Обработка исходного'!G:G,ROW($B$3)+4*(ROW($B332)-ROW($B$3))+2)</f>
        <v>35</v>
      </c>
      <c r="E332" s="32">
        <f>INDEX('Обработка исходного'!H:H,ROW($B$3)+4*(ROW($B332)-ROW($B$3))+2)</f>
        <v>34</v>
      </c>
      <c r="F332" s="32">
        <f>INDEX('Обработка исходного'!I:I,ROW($B$3)+4*(ROW($B332)-ROW($B$3))+2)</f>
        <v>30</v>
      </c>
      <c r="G332" s="32">
        <f>INDEX('Обработка исходного'!J:J,ROW($B$3)+4*(ROW($B332)-ROW($B$3))+2)</f>
        <v>27</v>
      </c>
      <c r="H332" s="32">
        <f>INDEX('Обработка исходного'!K:K,ROW($B$3)+4*(ROW($B332)-ROW($B$3))+2)</f>
        <v>26</v>
      </c>
      <c r="I332" s="32">
        <f>INDEX('Обработка исходного'!L:L,ROW($B$3)+4*(ROW($B332)-ROW($B$3))+2)</f>
        <v>24</v>
      </c>
      <c r="J332" s="32">
        <f>INDEX('Обработка исходного'!M:M,ROW($B$3)+4*(ROW($B332)-ROW($B$3))+2)</f>
        <v>21</v>
      </c>
      <c r="K332" s="32">
        <f>INDEX('Обработка исходного'!N:N,ROW($B$3)+4*(ROW($B332)-ROW($B$3))+2)</f>
        <v>21</v>
      </c>
      <c r="L332" s="32">
        <f>INDEX('Обработка исходного'!O:O,ROW($B$3)+4*(ROW($B332)-ROW($B$3))+2)</f>
        <v>20</v>
      </c>
      <c r="M332" s="32">
        <f>INDEX('Обработка исходного'!P:P,ROW($B$3)+4*(ROW($B332)-ROW($B$3))+2)</f>
        <v>20</v>
      </c>
      <c r="N332" s="32">
        <f>INDEX('Обработка исходного'!Q:Q,ROW($B$3)+4*(ROW($B332)-ROW($B$3))+2)</f>
        <v>20</v>
      </c>
      <c r="O332" s="32">
        <f>INDEX('Обработка исходного'!R:R,ROW($B$3)+4*(ROW($B332)-ROW($B$3))+2)</f>
        <v>20</v>
      </c>
      <c r="P332" s="33">
        <f>INDEX('Обработка исходного'!S:S,ROW($B$3)+4*(ROW($B332)-ROW($B$3))+2)</f>
        <v>20</v>
      </c>
    </row>
    <row r="333" spans="1:16" ht="38.25" x14ac:dyDescent="0.25">
      <c r="A333" s="10" t="str">
        <f>INDEX('Обработка исходного'!B:B,ROW($B$3)+4*(ROW($B333)-ROW($B$3)))</f>
        <v>Сталь хромоникелевая коррозионно-стойкого аустенитного класса</v>
      </c>
      <c r="B333" s="47" t="str">
        <f>INDEX('Обработка исходного'!D:D,ROW($B$3)+4*(ROW($B333)-ROW($B$3)))</f>
        <v>12Х18Н12М3ТЛ</v>
      </c>
      <c r="C333" s="27" t="str">
        <f>IF(ISBLANK(INDEX('Обработка исходного'!E:E,ROW($B$3)+4*(ROW($B333)-ROW($B$3)))),"",INDEX('Обработка исходного'!E:E,ROW($B$3)+4*(ROW($B333)-ROW($B$3))))</f>
        <v>Отливки</v>
      </c>
      <c r="D333" s="31">
        <f>INDEX('Обработка исходного'!G:G,ROW($B$3)+4*(ROW($B333)-ROW($B$3))+2)</f>
        <v>30</v>
      </c>
      <c r="E333" s="32">
        <f>INDEX('Обработка исходного'!H:H,ROW($B$3)+4*(ROW($B333)-ROW($B$3))+2)</f>
        <v>28</v>
      </c>
      <c r="F333" s="32">
        <f>INDEX('Обработка исходного'!I:I,ROW($B$3)+4*(ROW($B333)-ROW($B$3))+2)</f>
        <v>27</v>
      </c>
      <c r="G333" s="32">
        <f>INDEX('Обработка исходного'!J:J,ROW($B$3)+4*(ROW($B333)-ROW($B$3))+2)</f>
        <v>25</v>
      </c>
      <c r="H333" s="32">
        <f>INDEX('Обработка исходного'!K:K,ROW($B$3)+4*(ROW($B333)-ROW($B$3))+2)</f>
        <v>23</v>
      </c>
      <c r="I333" s="32">
        <f>INDEX('Обработка исходного'!L:L,ROW($B$3)+4*(ROW($B333)-ROW($B$3))+2)</f>
        <v>21</v>
      </c>
      <c r="J333" s="32">
        <f>INDEX('Обработка исходного'!M:M,ROW($B$3)+4*(ROW($B333)-ROW($B$3))+2)</f>
        <v>19</v>
      </c>
      <c r="K333" s="32">
        <f>INDEX('Обработка исходного'!N:N,ROW($B$3)+4*(ROW($B333)-ROW($B$3))+2)</f>
        <v>16</v>
      </c>
      <c r="L333" s="32">
        <f>INDEX('Обработка исходного'!O:O,ROW($B$3)+4*(ROW($B333)-ROW($B$3))+2)</f>
        <v>15</v>
      </c>
      <c r="M333" s="32">
        <f>INDEX('Обработка исходного'!P:P,ROW($B$3)+4*(ROW($B333)-ROW($B$3))+2)</f>
        <v>14</v>
      </c>
      <c r="N333" s="32">
        <f>INDEX('Обработка исходного'!Q:Q,ROW($B$3)+4*(ROW($B333)-ROW($B$3))+2)</f>
        <v>14</v>
      </c>
      <c r="O333" s="32">
        <f>INDEX('Обработка исходного'!R:R,ROW($B$3)+4*(ROW($B333)-ROW($B$3))+2)</f>
        <v>13</v>
      </c>
      <c r="P333" s="33">
        <f>INDEX('Обработка исходного'!S:S,ROW($B$3)+4*(ROW($B333)-ROW($B$3))+2)</f>
        <v>12</v>
      </c>
    </row>
    <row r="334" spans="1:16" ht="38.25" x14ac:dyDescent="0.25">
      <c r="A334" s="10" t="str">
        <f>INDEX('Обработка исходного'!B:B,ROW($B$3)+4*(ROW($B334)-ROW($B$3)))</f>
        <v>Сталь хромоникелевая коррозионно-стойкого аустенитного класса</v>
      </c>
      <c r="B334" s="47" t="str">
        <f>INDEX('Обработка исходного'!D:D,ROW($B$3)+4*(ROW($B334)-ROW($B$3)))</f>
        <v>10Х18Н12М3Л</v>
      </c>
      <c r="C334" s="27" t="str">
        <f>IF(ISBLANK(INDEX('Обработка исходного'!E:E,ROW($B$3)+4*(ROW($B334)-ROW($B$3)))),"",INDEX('Обработка исходного'!E:E,ROW($B$3)+4*(ROW($B334)-ROW($B$3))))</f>
        <v>Отливки</v>
      </c>
      <c r="D334" s="31">
        <f>INDEX('Обработка исходного'!G:G,ROW($B$3)+4*(ROW($B334)-ROW($B$3))+2)</f>
        <v>20</v>
      </c>
      <c r="E334" s="32">
        <f>INDEX('Обработка исходного'!H:H,ROW($B$3)+4*(ROW($B334)-ROW($B$3))+2)</f>
        <v>20</v>
      </c>
      <c r="F334" s="32">
        <f>INDEX('Обработка исходного'!I:I,ROW($B$3)+4*(ROW($B334)-ROW($B$3))+2)</f>
        <v>19</v>
      </c>
      <c r="G334" s="32">
        <f>INDEX('Обработка исходного'!J:J,ROW($B$3)+4*(ROW($B334)-ROW($B$3))+2)</f>
        <v>18</v>
      </c>
      <c r="H334" s="32">
        <f>INDEX('Обработка исходного'!K:K,ROW($B$3)+4*(ROW($B334)-ROW($B$3))+2)</f>
        <v>18</v>
      </c>
      <c r="I334" s="32">
        <f>INDEX('Обработка исходного'!L:L,ROW($B$3)+4*(ROW($B334)-ROW($B$3))+2)</f>
        <v>17</v>
      </c>
      <c r="J334" s="32">
        <f>INDEX('Обработка исходного'!M:M,ROW($B$3)+4*(ROW($B334)-ROW($B$3))+2)</f>
        <v>17</v>
      </c>
      <c r="K334" s="32">
        <f>INDEX('Обработка исходного'!N:N,ROW($B$3)+4*(ROW($B334)-ROW($B$3))+2)</f>
        <v>16</v>
      </c>
      <c r="L334" s="32">
        <f>INDEX('Обработка исходного'!O:O,ROW($B$3)+4*(ROW($B334)-ROW($B$3))+2)</f>
        <v>15</v>
      </c>
      <c r="M334" s="32">
        <f>INDEX('Обработка исходного'!P:P,ROW($B$3)+4*(ROW($B334)-ROW($B$3))+2)</f>
        <v>15</v>
      </c>
      <c r="N334" s="32">
        <f>INDEX('Обработка исходного'!Q:Q,ROW($B$3)+4*(ROW($B334)-ROW($B$3))+2)</f>
        <v>14</v>
      </c>
      <c r="O334" s="32">
        <f>INDEX('Обработка исходного'!R:R,ROW($B$3)+4*(ROW($B334)-ROW($B$3))+2)</f>
        <v>14</v>
      </c>
      <c r="P334" s="33">
        <f>INDEX('Обработка исходного'!S:S,ROW($B$3)+4*(ROW($B334)-ROW($B$3))+2)</f>
        <v>13</v>
      </c>
    </row>
    <row r="335" spans="1:16" ht="38.25" x14ac:dyDescent="0.25">
      <c r="A335" s="10" t="str">
        <f>INDEX('Обработка исходного'!B:B,ROW($B$3)+4*(ROW($B335)-ROW($B$3)))</f>
        <v>Сталь хромоникелевая коррозионно-стойкого аустенитного класса</v>
      </c>
      <c r="B335" s="47" t="str">
        <f>INDEX('Обработка исходного'!D:D,ROW($B$3)+4*(ROW($B335)-ROW($B$3)))</f>
        <v>09Х16Н15М3Б</v>
      </c>
      <c r="C335" s="27" t="str">
        <f>IF(ISBLANK(INDEX('Обработка исходного'!E:E,ROW($B$3)+4*(ROW($B335)-ROW($B$3)))),"",INDEX('Обработка исходного'!E:E,ROW($B$3)+4*(ROW($B335)-ROW($B$3))))</f>
        <v>Заготовка трубная диаметром от 80 до 180 мм</v>
      </c>
      <c r="D335" s="31">
        <f>INDEX('Обработка исходного'!G:G,ROW($B$3)+4*(ROW($B335)-ROW($B$3))+2)</f>
        <v>35</v>
      </c>
      <c r="E335" s="32">
        <f>INDEX('Обработка исходного'!H:H,ROW($B$3)+4*(ROW($B335)-ROW($B$3))+2)</f>
        <v>34</v>
      </c>
      <c r="F335" s="32">
        <f>INDEX('Обработка исходного'!I:I,ROW($B$3)+4*(ROW($B335)-ROW($B$3))+2)</f>
        <v>33</v>
      </c>
      <c r="G335" s="32">
        <f>INDEX('Обработка исходного'!J:J,ROW($B$3)+4*(ROW($B335)-ROW($B$3))+2)</f>
        <v>32</v>
      </c>
      <c r="H335" s="32">
        <f>INDEX('Обработка исходного'!K:K,ROW($B$3)+4*(ROW($B335)-ROW($B$3))+2)</f>
        <v>30</v>
      </c>
      <c r="I335" s="32">
        <f>INDEX('Обработка исходного'!L:L,ROW($B$3)+4*(ROW($B335)-ROW($B$3))+2)</f>
        <v>29</v>
      </c>
      <c r="J335" s="32">
        <f>INDEX('Обработка исходного'!M:M,ROW($B$3)+4*(ROW($B335)-ROW($B$3))+2)</f>
        <v>27</v>
      </c>
      <c r="K335" s="32">
        <f>INDEX('Обработка исходного'!N:N,ROW($B$3)+4*(ROW($B335)-ROW($B$3))+2)</f>
        <v>27</v>
      </c>
      <c r="L335" s="32">
        <f>INDEX('Обработка исходного'!O:O,ROW($B$3)+4*(ROW($B335)-ROW($B$3))+2)</f>
        <v>25</v>
      </c>
      <c r="M335" s="32">
        <f>INDEX('Обработка исходного'!P:P,ROW($B$3)+4*(ROW($B335)-ROW($B$3))+2)</f>
        <v>23</v>
      </c>
      <c r="N335" s="32">
        <f>INDEX('Обработка исходного'!Q:Q,ROW($B$3)+4*(ROW($B335)-ROW($B$3))+2)</f>
        <v>22</v>
      </c>
      <c r="O335" s="32">
        <f>INDEX('Обработка исходного'!R:R,ROW($B$3)+4*(ROW($B335)-ROW($B$3))+2)</f>
        <v>22</v>
      </c>
      <c r="P335" s="33">
        <f>INDEX('Обработка исходного'!S:S,ROW($B$3)+4*(ROW($B335)-ROW($B$3))+2)</f>
        <v>22</v>
      </c>
    </row>
    <row r="336" spans="1:16" ht="38.25" x14ac:dyDescent="0.25">
      <c r="A336" s="10" t="str">
        <f>INDEX('Обработка исходного'!B:B,ROW($B$3)+4*(ROW($B336)-ROW($B$3)))</f>
        <v>Сталь хромоникелевая коррозионно-стойкого аустенитного класса</v>
      </c>
      <c r="B336" s="47" t="str">
        <f>INDEX('Обработка исходного'!D:D,ROW($B$3)+4*(ROW($B336)-ROW($B$3)))</f>
        <v>45Х14Н14В2М</v>
      </c>
      <c r="C336" s="27" t="str">
        <f>IF(ISBLANK(INDEX('Обработка исходного'!E:E,ROW($B$3)+4*(ROW($B336)-ROW($B$3)))),"",INDEX('Обработка исходного'!E:E,ROW($B$3)+4*(ROW($B336)-ROW($B$3))))</f>
        <v>Горячекатаная и кованая сталь диаметром, стороной квадрата или толщиной до 60 мм</v>
      </c>
      <c r="D336" s="31">
        <f>INDEX('Обработка исходного'!G:G,ROW($B$3)+4*(ROW($B336)-ROW($B$3))+2)</f>
        <v>20</v>
      </c>
      <c r="E336" s="32">
        <f>INDEX('Обработка исходного'!H:H,ROW($B$3)+4*(ROW($B336)-ROW($B$3))+2)</f>
        <v>20</v>
      </c>
      <c r="F336" s="32">
        <f>INDEX('Обработка исходного'!I:I,ROW($B$3)+4*(ROW($B336)-ROW($B$3))+2)</f>
        <v>20</v>
      </c>
      <c r="G336" s="32">
        <f>INDEX('Обработка исходного'!J:J,ROW($B$3)+4*(ROW($B336)-ROW($B$3))+2)</f>
        <v>20</v>
      </c>
      <c r="H336" s="32">
        <f>INDEX('Обработка исходного'!K:K,ROW($B$3)+4*(ROW($B336)-ROW($B$3))+2)</f>
        <v>20</v>
      </c>
      <c r="I336" s="32">
        <f>INDEX('Обработка исходного'!L:L,ROW($B$3)+4*(ROW($B336)-ROW($B$3))+2)</f>
        <v>20</v>
      </c>
      <c r="J336" s="32">
        <f>INDEX('Обработка исходного'!M:M,ROW($B$3)+4*(ROW($B336)-ROW($B$3))+2)</f>
        <v>20</v>
      </c>
      <c r="K336" s="32">
        <f>INDEX('Обработка исходного'!N:N,ROW($B$3)+4*(ROW($B336)-ROW($B$3))+2)</f>
        <v>17</v>
      </c>
      <c r="L336" s="32">
        <f>INDEX('Обработка исходного'!O:O,ROW($B$3)+4*(ROW($B336)-ROW($B$3))+2)</f>
        <v>15</v>
      </c>
      <c r="M336" s="32">
        <f>INDEX('Обработка исходного'!P:P,ROW($B$3)+4*(ROW($B336)-ROW($B$3))+2)</f>
        <v>14</v>
      </c>
      <c r="N336" s="32">
        <f>INDEX('Обработка исходного'!Q:Q,ROW($B$3)+4*(ROW($B336)-ROW($B$3))+2)</f>
        <v>13</v>
      </c>
      <c r="O336" s="32">
        <f>INDEX('Обработка исходного'!R:R,ROW($B$3)+4*(ROW($B336)-ROW($B$3))+2)</f>
        <v>12</v>
      </c>
      <c r="P336" s="33" t="str">
        <f>INDEX('Обработка исходного'!S:S,ROW($B$3)+4*(ROW($B336)-ROW($B$3))+2)</f>
        <v>-</v>
      </c>
    </row>
    <row r="337" spans="1:16" ht="38.25" x14ac:dyDescent="0.25">
      <c r="A337" s="10" t="str">
        <f>INDEX('Обработка исходного'!B:B,ROW($B$3)+4*(ROW($B337)-ROW($B$3)))</f>
        <v>Сталь хромоникелевая коррозионно-стойкого аустенитного класса</v>
      </c>
      <c r="B337" s="47" t="str">
        <f>INDEX('Обработка исходного'!D:D,ROW($B$3)+4*(ROW($B337)-ROW($B$3)))</f>
        <v>45Х14Н14В2М</v>
      </c>
      <c r="C337" s="27" t="str">
        <f>IF(ISBLANK(INDEX('Обработка исходного'!E:E,ROW($B$3)+4*(ROW($B337)-ROW($B$3)))),"",INDEX('Обработка исходного'!E:E,ROW($B$3)+4*(ROW($B337)-ROW($B$3))))</f>
        <v>Калиброванная сталь диаметром или стороной квадрата до 70 мм</v>
      </c>
      <c r="D337" s="31">
        <f>INDEX('Обработка исходного'!G:G,ROW($B$3)+4*(ROW($B337)-ROW($B$3))+2)</f>
        <v>20</v>
      </c>
      <c r="E337" s="32">
        <f>INDEX('Обработка исходного'!H:H,ROW($B$3)+4*(ROW($B337)-ROW($B$3))+2)</f>
        <v>20</v>
      </c>
      <c r="F337" s="32">
        <f>INDEX('Обработка исходного'!I:I,ROW($B$3)+4*(ROW($B337)-ROW($B$3))+2)</f>
        <v>20</v>
      </c>
      <c r="G337" s="32">
        <f>INDEX('Обработка исходного'!J:J,ROW($B$3)+4*(ROW($B337)-ROW($B$3))+2)</f>
        <v>20</v>
      </c>
      <c r="H337" s="32">
        <f>INDEX('Обработка исходного'!K:K,ROW($B$3)+4*(ROW($B337)-ROW($B$3))+2)</f>
        <v>20</v>
      </c>
      <c r="I337" s="32">
        <f>INDEX('Обработка исходного'!L:L,ROW($B$3)+4*(ROW($B337)-ROW($B$3))+2)</f>
        <v>20</v>
      </c>
      <c r="J337" s="32">
        <f>INDEX('Обработка исходного'!M:M,ROW($B$3)+4*(ROW($B337)-ROW($B$3))+2)</f>
        <v>20</v>
      </c>
      <c r="K337" s="32">
        <f>INDEX('Обработка исходного'!N:N,ROW($B$3)+4*(ROW($B337)-ROW($B$3))+2)</f>
        <v>17</v>
      </c>
      <c r="L337" s="32">
        <f>INDEX('Обработка исходного'!O:O,ROW($B$3)+4*(ROW($B337)-ROW($B$3))+2)</f>
        <v>15</v>
      </c>
      <c r="M337" s="32">
        <f>INDEX('Обработка исходного'!P:P,ROW($B$3)+4*(ROW($B337)-ROW($B$3))+2)</f>
        <v>14</v>
      </c>
      <c r="N337" s="32">
        <f>INDEX('Обработка исходного'!Q:Q,ROW($B$3)+4*(ROW($B337)-ROW($B$3))+2)</f>
        <v>13</v>
      </c>
      <c r="O337" s="32">
        <f>INDEX('Обработка исходного'!R:R,ROW($B$3)+4*(ROW($B337)-ROW($B$3))+2)</f>
        <v>12</v>
      </c>
      <c r="P337" s="33" t="str">
        <f>INDEX('Обработка исходного'!S:S,ROW($B$3)+4*(ROW($B337)-ROW($B$3))+2)</f>
        <v>-</v>
      </c>
    </row>
    <row r="338" spans="1:16" ht="38.25" x14ac:dyDescent="0.25">
      <c r="A338" s="10" t="str">
        <f>INDEX('Обработка исходного'!B:B,ROW($B$3)+4*(ROW($B338)-ROW($B$3)))</f>
        <v>Сталь хромоникелевая коррозионно-стойкого аустенитного класса</v>
      </c>
      <c r="B338" s="47" t="str">
        <f>INDEX('Обработка исходного'!D:D,ROW($B$3)+4*(ROW($B338)-ROW($B$3)))</f>
        <v>45Х14Н14В2М</v>
      </c>
      <c r="C338" s="27" t="str">
        <f>IF(ISBLANK(INDEX('Обработка исходного'!E:E,ROW($B$3)+4*(ROW($B338)-ROW($B$3)))),"",INDEX('Обработка исходного'!E:E,ROW($B$3)+4*(ROW($B338)-ROW($B$3))))</f>
        <v>Горячекатаная и кованая сталь диаметром, стороной квадрата или толщиной от 60 до 100 мм</v>
      </c>
      <c r="D338" s="31">
        <f>INDEX('Обработка исходного'!G:G,ROW($B$3)+4*(ROW($B338)-ROW($B$3))+2)</f>
        <v>19</v>
      </c>
      <c r="E338" s="32">
        <f>INDEX('Обработка исходного'!H:H,ROW($B$3)+4*(ROW($B338)-ROW($B$3))+2)</f>
        <v>19</v>
      </c>
      <c r="F338" s="32">
        <f>INDEX('Обработка исходного'!I:I,ROW($B$3)+4*(ROW($B338)-ROW($B$3))+2)</f>
        <v>19</v>
      </c>
      <c r="G338" s="32">
        <f>INDEX('Обработка исходного'!J:J,ROW($B$3)+4*(ROW($B338)-ROW($B$3))+2)</f>
        <v>19</v>
      </c>
      <c r="H338" s="32">
        <f>INDEX('Обработка исходного'!K:K,ROW($B$3)+4*(ROW($B338)-ROW($B$3))+2)</f>
        <v>19</v>
      </c>
      <c r="I338" s="32">
        <f>INDEX('Обработка исходного'!L:L,ROW($B$3)+4*(ROW($B338)-ROW($B$3))+2)</f>
        <v>19</v>
      </c>
      <c r="J338" s="32">
        <f>INDEX('Обработка исходного'!M:M,ROW($B$3)+4*(ROW($B338)-ROW($B$3))+2)</f>
        <v>19</v>
      </c>
      <c r="K338" s="32">
        <f>INDEX('Обработка исходного'!N:N,ROW($B$3)+4*(ROW($B338)-ROW($B$3))+2)</f>
        <v>16</v>
      </c>
      <c r="L338" s="32">
        <f>INDEX('Обработка исходного'!O:O,ROW($B$3)+4*(ROW($B338)-ROW($B$3))+2)</f>
        <v>14</v>
      </c>
      <c r="M338" s="32">
        <f>INDEX('Обработка исходного'!P:P,ROW($B$3)+4*(ROW($B338)-ROW($B$3))+2)</f>
        <v>13</v>
      </c>
      <c r="N338" s="32">
        <f>INDEX('Обработка исходного'!Q:Q,ROW($B$3)+4*(ROW($B338)-ROW($B$3))+2)</f>
        <v>12</v>
      </c>
      <c r="O338" s="32">
        <f>INDEX('Обработка исходного'!R:R,ROW($B$3)+4*(ROW($B338)-ROW($B$3))+2)</f>
        <v>11</v>
      </c>
      <c r="P338" s="33" t="str">
        <f>INDEX('Обработка исходного'!S:S,ROW($B$3)+4*(ROW($B338)-ROW($B$3))+2)</f>
        <v>-</v>
      </c>
    </row>
    <row r="339" spans="1:16" ht="38.25" x14ac:dyDescent="0.25">
      <c r="A339" s="10" t="str">
        <f>INDEX('Обработка исходного'!B:B,ROW($B$3)+4*(ROW($B339)-ROW($B$3)))</f>
        <v>Сталь хромоникелевая коррозионно-стойкого аустенитного класса</v>
      </c>
      <c r="B339" s="47" t="str">
        <f>INDEX('Обработка исходного'!D:D,ROW($B$3)+4*(ROW($B339)-ROW($B$3)))</f>
        <v>45Х14Н14В2М</v>
      </c>
      <c r="C339" s="27" t="str">
        <f>IF(ISBLANK(INDEX('Обработка исходного'!E:E,ROW($B$3)+4*(ROW($B339)-ROW($B$3)))),"",INDEX('Обработка исходного'!E:E,ROW($B$3)+4*(ROW($B339)-ROW($B$3))))</f>
        <v>Горячекатаная и кованая сталь диаметром, стороной квадрата или толщиной от 100 до 150 мм</v>
      </c>
      <c r="D339" s="31">
        <f>INDEX('Обработка исходного'!G:G,ROW($B$3)+4*(ROW($B339)-ROW($B$3))+2)</f>
        <v>17</v>
      </c>
      <c r="E339" s="32">
        <f>INDEX('Обработка исходного'!H:H,ROW($B$3)+4*(ROW($B339)-ROW($B$3))+2)</f>
        <v>17</v>
      </c>
      <c r="F339" s="32">
        <f>INDEX('Обработка исходного'!I:I,ROW($B$3)+4*(ROW($B339)-ROW($B$3))+2)</f>
        <v>17</v>
      </c>
      <c r="G339" s="32">
        <f>INDEX('Обработка исходного'!J:J,ROW($B$3)+4*(ROW($B339)-ROW($B$3))+2)</f>
        <v>17</v>
      </c>
      <c r="H339" s="32">
        <f>INDEX('Обработка исходного'!K:K,ROW($B$3)+4*(ROW($B339)-ROW($B$3))+2)</f>
        <v>17</v>
      </c>
      <c r="I339" s="32">
        <f>INDEX('Обработка исходного'!L:L,ROW($B$3)+4*(ROW($B339)-ROW($B$3))+2)</f>
        <v>17</v>
      </c>
      <c r="J339" s="32">
        <f>INDEX('Обработка исходного'!M:M,ROW($B$3)+4*(ROW($B339)-ROW($B$3))+2)</f>
        <v>17</v>
      </c>
      <c r="K339" s="32">
        <f>INDEX('Обработка исходного'!N:N,ROW($B$3)+4*(ROW($B339)-ROW($B$3))+2)</f>
        <v>14</v>
      </c>
      <c r="L339" s="32">
        <f>INDEX('Обработка исходного'!O:O,ROW($B$3)+4*(ROW($B339)-ROW($B$3))+2)</f>
        <v>13</v>
      </c>
      <c r="M339" s="32">
        <f>INDEX('Обработка исходного'!P:P,ROW($B$3)+4*(ROW($B339)-ROW($B$3))+2)</f>
        <v>12</v>
      </c>
      <c r="N339" s="32">
        <f>INDEX('Обработка исходного'!Q:Q,ROW($B$3)+4*(ROW($B339)-ROW($B$3))+2)</f>
        <v>11</v>
      </c>
      <c r="O339" s="32">
        <f>INDEX('Обработка исходного'!R:R,ROW($B$3)+4*(ROW($B339)-ROW($B$3))+2)</f>
        <v>10</v>
      </c>
      <c r="P339" s="33" t="str">
        <f>INDEX('Обработка исходного'!S:S,ROW($B$3)+4*(ROW($B339)-ROW($B$3))+2)</f>
        <v>-</v>
      </c>
    </row>
    <row r="340" spans="1:16" ht="38.25" x14ac:dyDescent="0.25">
      <c r="A340" s="10" t="str">
        <f>INDEX('Обработка исходного'!B:B,ROW($B$3)+4*(ROW($B340)-ROW($B$3)))</f>
        <v>Сталь хромоникелевая коррозионно-стойкого аустенитного класса</v>
      </c>
      <c r="B340" s="47" t="str">
        <f>INDEX('Обработка исходного'!D:D,ROW($B$3)+4*(ROW($B340)-ROW($B$3)))</f>
        <v>Х18Н22В2Т2</v>
      </c>
      <c r="C340" s="27" t="str">
        <f>IF(ISBLANK(INDEX('Обработка исходного'!E:E,ROW($B$3)+4*(ROW($B340)-ROW($B$3)))),"",INDEX('Обработка исходного'!E:E,ROW($B$3)+4*(ROW($B340)-ROW($B$3))))</f>
        <v>Поковки из слитков массой до 10 т</v>
      </c>
      <c r="D340" s="31">
        <f>INDEX('Обработка исходного'!G:G,ROW($B$3)+4*(ROW($B340)-ROW($B$3))+2)</f>
        <v>17</v>
      </c>
      <c r="E340" s="32">
        <f>INDEX('Обработка исходного'!H:H,ROW($B$3)+4*(ROW($B340)-ROW($B$3))+2)</f>
        <v>16</v>
      </c>
      <c r="F340" s="32">
        <f>INDEX('Обработка исходного'!I:I,ROW($B$3)+4*(ROW($B340)-ROW($B$3))+2)</f>
        <v>15</v>
      </c>
      <c r="G340" s="32">
        <f>INDEX('Обработка исходного'!J:J,ROW($B$3)+4*(ROW($B340)-ROW($B$3))+2)</f>
        <v>15</v>
      </c>
      <c r="H340" s="32">
        <f>INDEX('Обработка исходного'!K:K,ROW($B$3)+4*(ROW($B340)-ROW($B$3))+2)</f>
        <v>15</v>
      </c>
      <c r="I340" s="32">
        <f>INDEX('Обработка исходного'!L:L,ROW($B$3)+4*(ROW($B340)-ROW($B$3))+2)</f>
        <v>15</v>
      </c>
      <c r="J340" s="32">
        <f>INDEX('Обработка исходного'!M:M,ROW($B$3)+4*(ROW($B340)-ROW($B$3))+2)</f>
        <v>15</v>
      </c>
      <c r="K340" s="32">
        <f>INDEX('Обработка исходного'!N:N,ROW($B$3)+4*(ROW($B340)-ROW($B$3))+2)</f>
        <v>15</v>
      </c>
      <c r="L340" s="32">
        <f>INDEX('Обработка исходного'!O:O,ROW($B$3)+4*(ROW($B340)-ROW($B$3))+2)</f>
        <v>15</v>
      </c>
      <c r="M340" s="32">
        <f>INDEX('Обработка исходного'!P:P,ROW($B$3)+4*(ROW($B340)-ROW($B$3))+2)</f>
        <v>15</v>
      </c>
      <c r="N340" s="32">
        <f>INDEX('Обработка исходного'!Q:Q,ROW($B$3)+4*(ROW($B340)-ROW($B$3))+2)</f>
        <v>15</v>
      </c>
      <c r="O340" s="32">
        <f>INDEX('Обработка исходного'!R:R,ROW($B$3)+4*(ROW($B340)-ROW($B$3))+2)</f>
        <v>12</v>
      </c>
      <c r="P340" s="33">
        <f>INDEX('Обработка исходного'!S:S,ROW($B$3)+4*(ROW($B340)-ROW($B$3))+2)</f>
        <v>10</v>
      </c>
    </row>
    <row r="341" spans="1:16" ht="38.25" x14ac:dyDescent="0.25">
      <c r="A341" s="10" t="str">
        <f>INDEX('Обработка исходного'!B:B,ROW($B$3)+4*(ROW($B341)-ROW($B$3)))</f>
        <v>Сталь хромоникелевая коррозионно-стойкого аустенитного класса</v>
      </c>
      <c r="B341" s="47" t="str">
        <f>INDEX('Обработка исходного'!D:D,ROW($B$3)+4*(ROW($B341)-ROW($B$3)))</f>
        <v>31Х19Н9МВБТ</v>
      </c>
      <c r="C341" s="27" t="str">
        <f>IF(ISBLANK(INDEX('Обработка исходного'!E:E,ROW($B$3)+4*(ROW($B341)-ROW($B$3)))),"",INDEX('Обработка исходного'!E:E,ROW($B$3)+4*(ROW($B341)-ROW($B$3))))</f>
        <v>Заготовки крепежных деталей неограниченной толщины, КП315*</v>
      </c>
      <c r="D341" s="31">
        <f>INDEX('Обработка исходного'!G:G,ROW($B$3)+4*(ROW($B341)-ROW($B$3))+2)</f>
        <v>30</v>
      </c>
      <c r="E341" s="32">
        <f>INDEX('Обработка исходного'!H:H,ROW($B$3)+4*(ROW($B341)-ROW($B$3))+2)</f>
        <v>30</v>
      </c>
      <c r="F341" s="32">
        <f>INDEX('Обработка исходного'!I:I,ROW($B$3)+4*(ROW($B341)-ROW($B$3))+2)</f>
        <v>30</v>
      </c>
      <c r="G341" s="32">
        <f>INDEX('Обработка исходного'!J:J,ROW($B$3)+4*(ROW($B341)-ROW($B$3))+2)</f>
        <v>30</v>
      </c>
      <c r="H341" s="32">
        <f>INDEX('Обработка исходного'!K:K,ROW($B$3)+4*(ROW($B341)-ROW($B$3))+2)</f>
        <v>30</v>
      </c>
      <c r="I341" s="32">
        <f>INDEX('Обработка исходного'!L:L,ROW($B$3)+4*(ROW($B341)-ROW($B$3))+2)</f>
        <v>30</v>
      </c>
      <c r="J341" s="32">
        <f>INDEX('Обработка исходного'!M:M,ROW($B$3)+4*(ROW($B341)-ROW($B$3))+2)</f>
        <v>30</v>
      </c>
      <c r="K341" s="32">
        <f>INDEX('Обработка исходного'!N:N,ROW($B$3)+4*(ROW($B341)-ROW($B$3))+2)</f>
        <v>28</v>
      </c>
      <c r="L341" s="32">
        <f>INDEX('Обработка исходного'!O:O,ROW($B$3)+4*(ROW($B341)-ROW($B$3))+2)</f>
        <v>27</v>
      </c>
      <c r="M341" s="32">
        <f>INDEX('Обработка исходного'!P:P,ROW($B$3)+4*(ROW($B341)-ROW($B$3))+2)</f>
        <v>26</v>
      </c>
      <c r="N341" s="32">
        <f>INDEX('Обработка исходного'!Q:Q,ROW($B$3)+4*(ROW($B341)-ROW($B$3))+2)</f>
        <v>26</v>
      </c>
      <c r="O341" s="32">
        <f>INDEX('Обработка исходного'!R:R,ROW($B$3)+4*(ROW($B341)-ROW($B$3))+2)</f>
        <v>25</v>
      </c>
      <c r="P341" s="33">
        <f>INDEX('Обработка исходного'!S:S,ROW($B$3)+4*(ROW($B341)-ROW($B$3))+2)</f>
        <v>19</v>
      </c>
    </row>
    <row r="342" spans="1:16" ht="38.25" x14ac:dyDescent="0.25">
      <c r="A342" s="10" t="str">
        <f>INDEX('Обработка исходного'!B:B,ROW($B$3)+4*(ROW($B342)-ROW($B$3)))</f>
        <v>Сталь хромоникелевая коррозионно-стойкого аустенитного класса</v>
      </c>
      <c r="B342" s="47" t="str">
        <f>INDEX('Обработка исходного'!D:D,ROW($B$3)+4*(ROW($B342)-ROW($B$3)))</f>
        <v>31Х19Н9МВБТ</v>
      </c>
      <c r="C342" s="27" t="str">
        <f>IF(ISBLANK(INDEX('Обработка исходного'!E:E,ROW($B$3)+4*(ROW($B342)-ROW($B$3)))),"",INDEX('Обработка исходного'!E:E,ROW($B$3)+4*(ROW($B342)-ROW($B$3))))</f>
        <v>Горячекатаная и кованая сталь диаметром, стороной квадрата или толщиной до 60 мм</v>
      </c>
      <c r="D342" s="31">
        <f>INDEX('Обработка исходного'!G:G,ROW($B$3)+4*(ROW($B342)-ROW($B$3))+2)</f>
        <v>30</v>
      </c>
      <c r="E342" s="32">
        <f>INDEX('Обработка исходного'!H:H,ROW($B$3)+4*(ROW($B342)-ROW($B$3))+2)</f>
        <v>30</v>
      </c>
      <c r="F342" s="32">
        <f>INDEX('Обработка исходного'!I:I,ROW($B$3)+4*(ROW($B342)-ROW($B$3))+2)</f>
        <v>30</v>
      </c>
      <c r="G342" s="32">
        <f>INDEX('Обработка исходного'!J:J,ROW($B$3)+4*(ROW($B342)-ROW($B$3))+2)</f>
        <v>30</v>
      </c>
      <c r="H342" s="32">
        <f>INDEX('Обработка исходного'!K:K,ROW($B$3)+4*(ROW($B342)-ROW($B$3))+2)</f>
        <v>30</v>
      </c>
      <c r="I342" s="32">
        <f>INDEX('Обработка исходного'!L:L,ROW($B$3)+4*(ROW($B342)-ROW($B$3))+2)</f>
        <v>30</v>
      </c>
      <c r="J342" s="32">
        <f>INDEX('Обработка исходного'!M:M,ROW($B$3)+4*(ROW($B342)-ROW($B$3))+2)</f>
        <v>30</v>
      </c>
      <c r="K342" s="32">
        <f>INDEX('Обработка исходного'!N:N,ROW($B$3)+4*(ROW($B342)-ROW($B$3))+2)</f>
        <v>28</v>
      </c>
      <c r="L342" s="32">
        <f>INDEX('Обработка исходного'!O:O,ROW($B$3)+4*(ROW($B342)-ROW($B$3))+2)</f>
        <v>27</v>
      </c>
      <c r="M342" s="32">
        <f>INDEX('Обработка исходного'!P:P,ROW($B$3)+4*(ROW($B342)-ROW($B$3))+2)</f>
        <v>26</v>
      </c>
      <c r="N342" s="32">
        <f>INDEX('Обработка исходного'!Q:Q,ROW($B$3)+4*(ROW($B342)-ROW($B$3))+2)</f>
        <v>26</v>
      </c>
      <c r="O342" s="32">
        <f>INDEX('Обработка исходного'!R:R,ROW($B$3)+4*(ROW($B342)-ROW($B$3))+2)</f>
        <v>25</v>
      </c>
      <c r="P342" s="33">
        <f>INDEX('Обработка исходного'!S:S,ROW($B$3)+4*(ROW($B342)-ROW($B$3))+2)</f>
        <v>19</v>
      </c>
    </row>
    <row r="343" spans="1:16" ht="38.25" x14ac:dyDescent="0.25">
      <c r="A343" s="10" t="str">
        <f>INDEX('Обработка исходного'!B:B,ROW($B$3)+4*(ROW($B343)-ROW($B$3)))</f>
        <v>Сталь хромоникелевая коррозионно-стойкого аустенитного класса</v>
      </c>
      <c r="B343" s="47" t="str">
        <f>INDEX('Обработка исходного'!D:D,ROW($B$3)+4*(ROW($B343)-ROW($B$3)))</f>
        <v>31Х19Н9МВБТ</v>
      </c>
      <c r="C343" s="27" t="str">
        <f>IF(ISBLANK(INDEX('Обработка исходного'!E:E,ROW($B$3)+4*(ROW($B343)-ROW($B$3)))),"",INDEX('Обработка исходного'!E:E,ROW($B$3)+4*(ROW($B343)-ROW($B$3))))</f>
        <v>Горячекатаная и кованая сталь диаметром, стороной квадрата или толщиной от 60 до 100 мм</v>
      </c>
      <c r="D343" s="31">
        <f>INDEX('Обработка исходного'!G:G,ROW($B$3)+4*(ROW($B343)-ROW($B$3))+2)</f>
        <v>29</v>
      </c>
      <c r="E343" s="32">
        <f>INDEX('Обработка исходного'!H:H,ROW($B$3)+4*(ROW($B343)-ROW($B$3))+2)</f>
        <v>29</v>
      </c>
      <c r="F343" s="32">
        <f>INDEX('Обработка исходного'!I:I,ROW($B$3)+4*(ROW($B343)-ROW($B$3))+2)</f>
        <v>29</v>
      </c>
      <c r="G343" s="32">
        <f>INDEX('Обработка исходного'!J:J,ROW($B$3)+4*(ROW($B343)-ROW($B$3))+2)</f>
        <v>29</v>
      </c>
      <c r="H343" s="32">
        <f>INDEX('Обработка исходного'!K:K,ROW($B$3)+4*(ROW($B343)-ROW($B$3))+2)</f>
        <v>29</v>
      </c>
      <c r="I343" s="32">
        <f>INDEX('Обработка исходного'!L:L,ROW($B$3)+4*(ROW($B343)-ROW($B$3))+2)</f>
        <v>29</v>
      </c>
      <c r="J343" s="32">
        <f>INDEX('Обработка исходного'!M:M,ROW($B$3)+4*(ROW($B343)-ROW($B$3))+2)</f>
        <v>29</v>
      </c>
      <c r="K343" s="32">
        <f>INDEX('Обработка исходного'!N:N,ROW($B$3)+4*(ROW($B343)-ROW($B$3))+2)</f>
        <v>27</v>
      </c>
      <c r="L343" s="32">
        <f>INDEX('Обработка исходного'!O:O,ROW($B$3)+4*(ROW($B343)-ROW($B$3))+2)</f>
        <v>26</v>
      </c>
      <c r="M343" s="32">
        <f>INDEX('Обработка исходного'!P:P,ROW($B$3)+4*(ROW($B343)-ROW($B$3))+2)</f>
        <v>25</v>
      </c>
      <c r="N343" s="32">
        <f>INDEX('Обработка исходного'!Q:Q,ROW($B$3)+4*(ROW($B343)-ROW($B$3))+2)</f>
        <v>25</v>
      </c>
      <c r="O343" s="32">
        <f>INDEX('Обработка исходного'!R:R,ROW($B$3)+4*(ROW($B343)-ROW($B$3))+2)</f>
        <v>24</v>
      </c>
      <c r="P343" s="33">
        <f>INDEX('Обработка исходного'!S:S,ROW($B$3)+4*(ROW($B343)-ROW($B$3))+2)</f>
        <v>18</v>
      </c>
    </row>
    <row r="344" spans="1:16" ht="38.25" x14ac:dyDescent="0.25">
      <c r="A344" s="10" t="str">
        <f>INDEX('Обработка исходного'!B:B,ROW($B$3)+4*(ROW($B344)-ROW($B$3)))</f>
        <v>Сталь хромоникелевая коррозионно-стойкого аустенитного класса</v>
      </c>
      <c r="B344" s="47" t="str">
        <f>INDEX('Обработка исходного'!D:D,ROW($B$3)+4*(ROW($B344)-ROW($B$3)))</f>
        <v>31Х19Н9МВБТ</v>
      </c>
      <c r="C344" s="27" t="str">
        <f>IF(ISBLANK(INDEX('Обработка исходного'!E:E,ROW($B$3)+4*(ROW($B344)-ROW($B$3)))),"",INDEX('Обработка исходного'!E:E,ROW($B$3)+4*(ROW($B344)-ROW($B$3))))</f>
        <v>Горячекатаная и кованая сталь диаметром, стороной квадрата или толщиной от 100 до 200 мм</v>
      </c>
      <c r="D344" s="31">
        <f>INDEX('Обработка исходного'!G:G,ROW($B$3)+4*(ROW($B344)-ROW($B$3))+2)</f>
        <v>27</v>
      </c>
      <c r="E344" s="32">
        <f>INDEX('Обработка исходного'!H:H,ROW($B$3)+4*(ROW($B344)-ROW($B$3))+2)</f>
        <v>27</v>
      </c>
      <c r="F344" s="32">
        <f>INDEX('Обработка исходного'!I:I,ROW($B$3)+4*(ROW($B344)-ROW($B$3))+2)</f>
        <v>27</v>
      </c>
      <c r="G344" s="32">
        <f>INDEX('Обработка исходного'!J:J,ROW($B$3)+4*(ROW($B344)-ROW($B$3))+2)</f>
        <v>27</v>
      </c>
      <c r="H344" s="32">
        <f>INDEX('Обработка исходного'!K:K,ROW($B$3)+4*(ROW($B344)-ROW($B$3))+2)</f>
        <v>27</v>
      </c>
      <c r="I344" s="32">
        <f>INDEX('Обработка исходного'!L:L,ROW($B$3)+4*(ROW($B344)-ROW($B$3))+2)</f>
        <v>27</v>
      </c>
      <c r="J344" s="32">
        <f>INDEX('Обработка исходного'!M:M,ROW($B$3)+4*(ROW($B344)-ROW($B$3))+2)</f>
        <v>27</v>
      </c>
      <c r="K344" s="32">
        <f>INDEX('Обработка исходного'!N:N,ROW($B$3)+4*(ROW($B344)-ROW($B$3))+2)</f>
        <v>25</v>
      </c>
      <c r="L344" s="32">
        <f>INDEX('Обработка исходного'!O:O,ROW($B$3)+4*(ROW($B344)-ROW($B$3))+2)</f>
        <v>24</v>
      </c>
      <c r="M344" s="32">
        <f>INDEX('Обработка исходного'!P:P,ROW($B$3)+4*(ROW($B344)-ROW($B$3))+2)</f>
        <v>23</v>
      </c>
      <c r="N344" s="32">
        <f>INDEX('Обработка исходного'!Q:Q,ROW($B$3)+4*(ROW($B344)-ROW($B$3))+2)</f>
        <v>23</v>
      </c>
      <c r="O344" s="32">
        <f>INDEX('Обработка исходного'!R:R,ROW($B$3)+4*(ROW($B344)-ROW($B$3))+2)</f>
        <v>22</v>
      </c>
      <c r="P344" s="33">
        <f>INDEX('Обработка исходного'!S:S,ROW($B$3)+4*(ROW($B344)-ROW($B$3))+2)</f>
        <v>17</v>
      </c>
    </row>
    <row r="345" spans="1:16" ht="38.25" x14ac:dyDescent="0.25">
      <c r="A345" s="10" t="str">
        <f>INDEX('Обработка исходного'!B:B,ROW($B$3)+4*(ROW($B345)-ROW($B$3)))</f>
        <v>Сталь хромоникелевая коррозионно-стойкого аустенитного класса</v>
      </c>
      <c r="B345" s="47" t="str">
        <f>INDEX('Обработка исходного'!D:D,ROW($B$3)+4*(ROW($B345)-ROW($B$3)))</f>
        <v>10Х11Н20Т3Р</v>
      </c>
      <c r="C345" s="27" t="str">
        <f>IF(ISBLANK(INDEX('Обработка исходного'!E:E,ROW($B$3)+4*(ROW($B345)-ROW($B$3)))),"",INDEX('Обработка исходного'!E:E,ROW($B$3)+4*(ROW($B345)-ROW($B$3))))</f>
        <v>Горячекатаная и кованая сталь диаметром, стороной квадрата или толщиной от 60 до 100 мм</v>
      </c>
      <c r="D345" s="31">
        <f>INDEX('Обработка исходного'!G:G,ROW($B$3)+4*(ROW($B345)-ROW($B$3))+2)</f>
        <v>9</v>
      </c>
      <c r="E345" s="32">
        <f>INDEX('Обработка исходного'!H:H,ROW($B$3)+4*(ROW($B345)-ROW($B$3))+2)</f>
        <v>9</v>
      </c>
      <c r="F345" s="32">
        <f>INDEX('Обработка исходного'!I:I,ROW($B$3)+4*(ROW($B345)-ROW($B$3))+2)</f>
        <v>9</v>
      </c>
      <c r="G345" s="32">
        <f>INDEX('Обработка исходного'!J:J,ROW($B$3)+4*(ROW($B345)-ROW($B$3))+2)</f>
        <v>9</v>
      </c>
      <c r="H345" s="32">
        <f>INDEX('Обработка исходного'!K:K,ROW($B$3)+4*(ROW($B345)-ROW($B$3))+2)</f>
        <v>9</v>
      </c>
      <c r="I345" s="32">
        <f>INDEX('Обработка исходного'!L:L,ROW($B$3)+4*(ROW($B345)-ROW($B$3))+2)</f>
        <v>9</v>
      </c>
      <c r="J345" s="32">
        <f>INDEX('Обработка исходного'!M:M,ROW($B$3)+4*(ROW($B345)-ROW($B$3))+2)</f>
        <v>9</v>
      </c>
      <c r="K345" s="32">
        <f>INDEX('Обработка исходного'!N:N,ROW($B$3)+4*(ROW($B345)-ROW($B$3))+2)</f>
        <v>8</v>
      </c>
      <c r="L345" s="32">
        <f>INDEX('Обработка исходного'!O:O,ROW($B$3)+4*(ROW($B345)-ROW($B$3))+2)</f>
        <v>8</v>
      </c>
      <c r="M345" s="32">
        <f>INDEX('Обработка исходного'!P:P,ROW($B$3)+4*(ROW($B345)-ROW($B$3))+2)</f>
        <v>8</v>
      </c>
      <c r="N345" s="32">
        <f>INDEX('Обработка исходного'!Q:Q,ROW($B$3)+4*(ROW($B345)-ROW($B$3))+2)</f>
        <v>8</v>
      </c>
      <c r="O345" s="32">
        <f>INDEX('Обработка исходного'!R:R,ROW($B$3)+4*(ROW($B345)-ROW($B$3))+2)</f>
        <v>8</v>
      </c>
      <c r="P345" s="33">
        <f>INDEX('Обработка исходного'!S:S,ROW($B$3)+4*(ROW($B345)-ROW($B$3))+2)</f>
        <v>8</v>
      </c>
    </row>
    <row r="346" spans="1:16" ht="38.25" x14ac:dyDescent="0.25">
      <c r="A346" s="10" t="str">
        <f>INDEX('Обработка исходного'!B:B,ROW($B$3)+4*(ROW($B346)-ROW($B$3)))</f>
        <v>Сталь хромоникелевая коррозионно-стойкого аустенитного класса</v>
      </c>
      <c r="B346" s="47" t="str">
        <f>INDEX('Обработка исходного'!D:D,ROW($B$3)+4*(ROW($B346)-ROW($B$3)))</f>
        <v>10Х11Н20Т3Р</v>
      </c>
      <c r="C346" s="27" t="str">
        <f>IF(ISBLANK(INDEX('Обработка исходного'!E:E,ROW($B$3)+4*(ROW($B346)-ROW($B$3)))),"",INDEX('Обработка исходного'!E:E,ROW($B$3)+4*(ROW($B346)-ROW($B$3))))</f>
        <v>Горячекатаная и кованая сталь диаметром, стороной квадрата или толщиной от 100 до 150 мм</v>
      </c>
      <c r="D346" s="31">
        <f>INDEX('Обработка исходного'!G:G,ROW($B$3)+4*(ROW($B346)-ROW($B$3))+2)</f>
        <v>5</v>
      </c>
      <c r="E346" s="32">
        <f>INDEX('Обработка исходного'!H:H,ROW($B$3)+4*(ROW($B346)-ROW($B$3))+2)</f>
        <v>5</v>
      </c>
      <c r="F346" s="32">
        <f>INDEX('Обработка исходного'!I:I,ROW($B$3)+4*(ROW($B346)-ROW($B$3))+2)</f>
        <v>5</v>
      </c>
      <c r="G346" s="32">
        <f>INDEX('Обработка исходного'!J:J,ROW($B$3)+4*(ROW($B346)-ROW($B$3))+2)</f>
        <v>5</v>
      </c>
      <c r="H346" s="32">
        <f>INDEX('Обработка исходного'!K:K,ROW($B$3)+4*(ROW($B346)-ROW($B$3))+2)</f>
        <v>5</v>
      </c>
      <c r="I346" s="32">
        <f>INDEX('Обработка исходного'!L:L,ROW($B$3)+4*(ROW($B346)-ROW($B$3))+2)</f>
        <v>5</v>
      </c>
      <c r="J346" s="32">
        <f>INDEX('Обработка исходного'!M:M,ROW($B$3)+4*(ROW($B346)-ROW($B$3))+2)</f>
        <v>5</v>
      </c>
      <c r="K346" s="32">
        <f>INDEX('Обработка исходного'!N:N,ROW($B$3)+4*(ROW($B346)-ROW($B$3))+2)</f>
        <v>5</v>
      </c>
      <c r="L346" s="32">
        <f>INDEX('Обработка исходного'!O:O,ROW($B$3)+4*(ROW($B346)-ROW($B$3))+2)</f>
        <v>4</v>
      </c>
      <c r="M346" s="32">
        <f>INDEX('Обработка исходного'!P:P,ROW($B$3)+4*(ROW($B346)-ROW($B$3))+2)</f>
        <v>4</v>
      </c>
      <c r="N346" s="32">
        <f>INDEX('Обработка исходного'!Q:Q,ROW($B$3)+4*(ROW($B346)-ROW($B$3))+2)</f>
        <v>4</v>
      </c>
      <c r="O346" s="32">
        <f>INDEX('Обработка исходного'!R:R,ROW($B$3)+4*(ROW($B346)-ROW($B$3))+2)</f>
        <v>4</v>
      </c>
      <c r="P346" s="33">
        <f>INDEX('Обработка исходного'!S:S,ROW($B$3)+4*(ROW($B346)-ROW($B$3))+2)</f>
        <v>4</v>
      </c>
    </row>
    <row r="347" spans="1:16" ht="38.25" x14ac:dyDescent="0.25">
      <c r="A347" s="10" t="str">
        <f>INDEX('Обработка исходного'!B:B,ROW($B$3)+4*(ROW($B347)-ROW($B$3)))</f>
        <v>Сталь хромоникелевая коррозионно-стойкого аустенитного класса</v>
      </c>
      <c r="B347" s="47" t="str">
        <f>INDEX('Обработка исходного'!D:D,ROW($B$3)+4*(ROW($B347)-ROW($B$3)))</f>
        <v>10Х11Н20Т3Р</v>
      </c>
      <c r="C347" s="27" t="str">
        <f>IF(ISBLANK(INDEX('Обработка исходного'!E:E,ROW($B$3)+4*(ROW($B347)-ROW($B$3)))),"",INDEX('Обработка исходного'!E:E,ROW($B$3)+4*(ROW($B347)-ROW($B$3))))</f>
        <v>Заготовки крепежных деталей, КП490*</v>
      </c>
      <c r="D347" s="31">
        <f>INDEX('Обработка исходного'!G:G,ROW($B$3)+4*(ROW($B347)-ROW($B$3))+2)</f>
        <v>15</v>
      </c>
      <c r="E347" s="32">
        <f>INDEX('Обработка исходного'!H:H,ROW($B$3)+4*(ROW($B347)-ROW($B$3))+2)</f>
        <v>15</v>
      </c>
      <c r="F347" s="32">
        <f>INDEX('Обработка исходного'!I:I,ROW($B$3)+4*(ROW($B347)-ROW($B$3))+2)</f>
        <v>15</v>
      </c>
      <c r="G347" s="32">
        <f>INDEX('Обработка исходного'!J:J,ROW($B$3)+4*(ROW($B347)-ROW($B$3))+2)</f>
        <v>15</v>
      </c>
      <c r="H347" s="32">
        <f>INDEX('Обработка исходного'!K:K,ROW($B$3)+4*(ROW($B347)-ROW($B$3))+2)</f>
        <v>15</v>
      </c>
      <c r="I347" s="32">
        <f>INDEX('Обработка исходного'!L:L,ROW($B$3)+4*(ROW($B347)-ROW($B$3))+2)</f>
        <v>14</v>
      </c>
      <c r="J347" s="32">
        <f>INDEX('Обработка исходного'!M:M,ROW($B$3)+4*(ROW($B347)-ROW($B$3))+2)</f>
        <v>14</v>
      </c>
      <c r="K347" s="32">
        <f>INDEX('Обработка исходного'!N:N,ROW($B$3)+4*(ROW($B347)-ROW($B$3))+2)</f>
        <v>13</v>
      </c>
      <c r="L347" s="32">
        <f>INDEX('Обработка исходного'!O:O,ROW($B$3)+4*(ROW($B347)-ROW($B$3))+2)</f>
        <v>13</v>
      </c>
      <c r="M347" s="32">
        <f>INDEX('Обработка исходного'!P:P,ROW($B$3)+4*(ROW($B347)-ROW($B$3))+2)</f>
        <v>13</v>
      </c>
      <c r="N347" s="32">
        <f>INDEX('Обработка исходного'!Q:Q,ROW($B$3)+4*(ROW($B347)-ROW($B$3))+2)</f>
        <v>12</v>
      </c>
      <c r="O347" s="32">
        <f>INDEX('Обработка исходного'!R:R,ROW($B$3)+4*(ROW($B347)-ROW($B$3))+2)</f>
        <v>12</v>
      </c>
      <c r="P347" s="33">
        <f>INDEX('Обработка исходного'!S:S,ROW($B$3)+4*(ROW($B347)-ROW($B$3))+2)</f>
        <v>12</v>
      </c>
    </row>
    <row r="348" spans="1:16" ht="38.25" x14ac:dyDescent="0.25">
      <c r="A348" s="10" t="str">
        <f>INDEX('Обработка исходного'!B:B,ROW($B$3)+4*(ROW($B348)-ROW($B$3)))</f>
        <v>Сталь хромоникелевая коррозионно-стойкого аустенитного класса</v>
      </c>
      <c r="B348" s="47" t="str">
        <f>INDEX('Обработка исходного'!D:D,ROW($B$3)+4*(ROW($B348)-ROW($B$3)))</f>
        <v>10Х11Н20Т3Р</v>
      </c>
      <c r="C348" s="27" t="str">
        <f>IF(ISBLANK(INDEX('Обработка исходного'!E:E,ROW($B$3)+4*(ROW($B348)-ROW($B$3)))),"",INDEX('Обработка исходного'!E:E,ROW($B$3)+4*(ROW($B348)-ROW($B$3))))</f>
        <v>Сортовой прокат, КП490*</v>
      </c>
      <c r="D348" s="31">
        <f>INDEX('Обработка исходного'!G:G,ROW($B$3)+4*(ROW($B348)-ROW($B$3))+2)</f>
        <v>18</v>
      </c>
      <c r="E348" s="32">
        <f>INDEX('Обработка исходного'!H:H,ROW($B$3)+4*(ROW($B348)-ROW($B$3))+2)</f>
        <v>18</v>
      </c>
      <c r="F348" s="32">
        <f>INDEX('Обработка исходного'!I:I,ROW($B$3)+4*(ROW($B348)-ROW($B$3))+2)</f>
        <v>18</v>
      </c>
      <c r="G348" s="32">
        <f>INDEX('Обработка исходного'!J:J,ROW($B$3)+4*(ROW($B348)-ROW($B$3))+2)</f>
        <v>18</v>
      </c>
      <c r="H348" s="32">
        <f>INDEX('Обработка исходного'!K:K,ROW($B$3)+4*(ROW($B348)-ROW($B$3))+2)</f>
        <v>18</v>
      </c>
      <c r="I348" s="32">
        <f>INDEX('Обработка исходного'!L:L,ROW($B$3)+4*(ROW($B348)-ROW($B$3))+2)</f>
        <v>17</v>
      </c>
      <c r="J348" s="32">
        <f>INDEX('Обработка исходного'!M:M,ROW($B$3)+4*(ROW($B348)-ROW($B$3))+2)</f>
        <v>17</v>
      </c>
      <c r="K348" s="32">
        <f>INDEX('Обработка исходного'!N:N,ROW($B$3)+4*(ROW($B348)-ROW($B$3))+2)</f>
        <v>17</v>
      </c>
      <c r="L348" s="32">
        <f>INDEX('Обработка исходного'!O:O,ROW($B$3)+4*(ROW($B348)-ROW($B$3))+2)</f>
        <v>16</v>
      </c>
      <c r="M348" s="32">
        <f>INDEX('Обработка исходного'!P:P,ROW($B$3)+4*(ROW($B348)-ROW($B$3))+2)</f>
        <v>16</v>
      </c>
      <c r="N348" s="32">
        <f>INDEX('Обработка исходного'!Q:Q,ROW($B$3)+4*(ROW($B348)-ROW($B$3))+2)</f>
        <v>14</v>
      </c>
      <c r="O348" s="32">
        <f>INDEX('Обработка исходного'!R:R,ROW($B$3)+4*(ROW($B348)-ROW($B$3))+2)</f>
        <v>14</v>
      </c>
      <c r="P348" s="33">
        <f>INDEX('Обработка исходного'!S:S,ROW($B$3)+4*(ROW($B348)-ROW($B$3))+2)</f>
        <v>14</v>
      </c>
    </row>
    <row r="349" spans="1:16" ht="38.25" x14ac:dyDescent="0.25">
      <c r="A349" s="10" t="str">
        <f>INDEX('Обработка исходного'!B:B,ROW($B$3)+4*(ROW($B349)-ROW($B$3)))</f>
        <v>Сталь хромоникелевая коррозионно-стойкого аустенитного класса</v>
      </c>
      <c r="B349" s="47" t="str">
        <f>INDEX('Обработка исходного'!D:D,ROW($B$3)+4*(ROW($B349)-ROW($B$3)))</f>
        <v>10Х11Н20Т3Р</v>
      </c>
      <c r="C349" s="27" t="str">
        <f>IF(ISBLANK(INDEX('Обработка исходного'!E:E,ROW($B$3)+4*(ROW($B349)-ROW($B$3)))),"",INDEX('Обработка исходного'!E:E,ROW($B$3)+4*(ROW($B349)-ROW($B$3))))</f>
        <v>Горячекатаная и кованая сталь диаметром, стороной квадрата или толщиной до 60 мм</v>
      </c>
      <c r="D349" s="31">
        <f>INDEX('Обработка исходного'!G:G,ROW($B$3)+4*(ROW($B349)-ROW($B$3))+2)</f>
        <v>10</v>
      </c>
      <c r="E349" s="32">
        <f>INDEX('Обработка исходного'!H:H,ROW($B$3)+4*(ROW($B349)-ROW($B$3))+2)</f>
        <v>10</v>
      </c>
      <c r="F349" s="32">
        <f>INDEX('Обработка исходного'!I:I,ROW($B$3)+4*(ROW($B349)-ROW($B$3))+2)</f>
        <v>10</v>
      </c>
      <c r="G349" s="32">
        <f>INDEX('Обработка исходного'!J:J,ROW($B$3)+4*(ROW($B349)-ROW($B$3))+2)</f>
        <v>10</v>
      </c>
      <c r="H349" s="32">
        <f>INDEX('Обработка исходного'!K:K,ROW($B$3)+4*(ROW($B349)-ROW($B$3))+2)</f>
        <v>10</v>
      </c>
      <c r="I349" s="32">
        <f>INDEX('Обработка исходного'!L:L,ROW($B$3)+4*(ROW($B349)-ROW($B$3))+2)</f>
        <v>10</v>
      </c>
      <c r="J349" s="32">
        <f>INDEX('Обработка исходного'!M:M,ROW($B$3)+4*(ROW($B349)-ROW($B$3))+2)</f>
        <v>10</v>
      </c>
      <c r="K349" s="32">
        <f>INDEX('Обработка исходного'!N:N,ROW($B$3)+4*(ROW($B349)-ROW($B$3))+2)</f>
        <v>9</v>
      </c>
      <c r="L349" s="32">
        <f>INDEX('Обработка исходного'!O:O,ROW($B$3)+4*(ROW($B349)-ROW($B$3))+2)</f>
        <v>9</v>
      </c>
      <c r="M349" s="32">
        <f>INDEX('Обработка исходного'!P:P,ROW($B$3)+4*(ROW($B349)-ROW($B$3))+2)</f>
        <v>9</v>
      </c>
      <c r="N349" s="32">
        <f>INDEX('Обработка исходного'!Q:Q,ROW($B$3)+4*(ROW($B349)-ROW($B$3))+2)</f>
        <v>9</v>
      </c>
      <c r="O349" s="32">
        <f>INDEX('Обработка исходного'!R:R,ROW($B$3)+4*(ROW($B349)-ROW($B$3))+2)</f>
        <v>9</v>
      </c>
      <c r="P349" s="33">
        <f>INDEX('Обработка исходного'!S:S,ROW($B$3)+4*(ROW($B349)-ROW($B$3))+2)</f>
        <v>9</v>
      </c>
    </row>
    <row r="350" spans="1:16" ht="25.5" x14ac:dyDescent="0.25">
      <c r="A350" s="10" t="str">
        <f>INDEX('Обработка исходного'!B:B,ROW($B$3)+4*(ROW($B350)-ROW($B$3)))</f>
        <v>Сплав на железоникелевой основе</v>
      </c>
      <c r="B350" s="47" t="str">
        <f>INDEX('Обработка исходного'!D:D,ROW($B$3)+4*(ROW($B350)-ROW($B$3)))</f>
        <v>1Х16Н36МБТЮР</v>
      </c>
      <c r="C350" s="27" t="str">
        <f>IF(ISBLANK(INDEX('Обработка исходного'!E:E,ROW($B$3)+4*(ROW($B350)-ROW($B$3)))),"",INDEX('Обработка исходного'!E:E,ROW($B$3)+4*(ROW($B350)-ROW($B$3))))</f>
        <v/>
      </c>
      <c r="D350" s="31">
        <f>INDEX('Обработка исходного'!G:G,ROW($B$3)+4*(ROW($B350)-ROW($B$3))+2)</f>
        <v>20</v>
      </c>
      <c r="E350" s="32">
        <f>INDEX('Обработка исходного'!H:H,ROW($B$3)+4*(ROW($B350)-ROW($B$3))+2)</f>
        <v>18</v>
      </c>
      <c r="F350" s="32">
        <f>INDEX('Обработка исходного'!I:I,ROW($B$3)+4*(ROW($B350)-ROW($B$3))+2)</f>
        <v>17</v>
      </c>
      <c r="G350" s="32">
        <f>INDEX('Обработка исходного'!J:J,ROW($B$3)+4*(ROW($B350)-ROW($B$3))+2)</f>
        <v>16</v>
      </c>
      <c r="H350" s="32">
        <f>INDEX('Обработка исходного'!K:K,ROW($B$3)+4*(ROW($B350)-ROW($B$3))+2)</f>
        <v>15</v>
      </c>
      <c r="I350" s="32">
        <f>INDEX('Обработка исходного'!L:L,ROW($B$3)+4*(ROW($B350)-ROW($B$3))+2)</f>
        <v>15</v>
      </c>
      <c r="J350" s="32">
        <f>INDEX('Обработка исходного'!M:M,ROW($B$3)+4*(ROW($B350)-ROW($B$3))+2)</f>
        <v>15</v>
      </c>
      <c r="K350" s="32">
        <f>INDEX('Обработка исходного'!N:N,ROW($B$3)+4*(ROW($B350)-ROW($B$3))+2)</f>
        <v>15</v>
      </c>
      <c r="L350" s="32">
        <f>INDEX('Обработка исходного'!O:O,ROW($B$3)+4*(ROW($B350)-ROW($B$3))+2)</f>
        <v>15</v>
      </c>
      <c r="M350" s="32">
        <f>INDEX('Обработка исходного'!P:P,ROW($B$3)+4*(ROW($B350)-ROW($B$3))+2)</f>
        <v>15</v>
      </c>
      <c r="N350" s="32">
        <f>INDEX('Обработка исходного'!Q:Q,ROW($B$3)+4*(ROW($B350)-ROW($B$3))+2)</f>
        <v>15</v>
      </c>
      <c r="O350" s="32">
        <f>INDEX('Обработка исходного'!R:R,ROW($B$3)+4*(ROW($B350)-ROW($B$3))+2)</f>
        <v>15</v>
      </c>
      <c r="P350" s="33" t="str">
        <f>INDEX('Обработка исходного'!S:S,ROW($B$3)+4*(ROW($B350)-ROW($B$3))+2)</f>
        <v>-</v>
      </c>
    </row>
    <row r="351" spans="1:16" ht="25.5" x14ac:dyDescent="0.25">
      <c r="A351" s="10" t="str">
        <f>INDEX('Обработка исходного'!B:B,ROW($B$3)+4*(ROW($B351)-ROW($B$3)))</f>
        <v>Сплав на железоникелевой основе</v>
      </c>
      <c r="B351" s="47" t="str">
        <f>INDEX('Обработка исходного'!D:D,ROW($B$3)+4*(ROW($B351)-ROW($B$3)))</f>
        <v>03Х21Н32М3Б</v>
      </c>
      <c r="C351" s="27" t="str">
        <f>IF(ISBLANK(INDEX('Обработка исходного'!E:E,ROW($B$3)+4*(ROW($B351)-ROW($B$3)))),"",INDEX('Обработка исходного'!E:E,ROW($B$3)+4*(ROW($B351)-ROW($B$3))))</f>
        <v>Прутки, поковки</v>
      </c>
      <c r="D351" s="31">
        <f>INDEX('Обработка исходного'!G:G,ROW($B$3)+4*(ROW($B351)-ROW($B$3))+2)</f>
        <v>35</v>
      </c>
      <c r="E351" s="32">
        <f>INDEX('Обработка исходного'!H:H,ROW($B$3)+4*(ROW($B351)-ROW($B$3))+2)</f>
        <v>35</v>
      </c>
      <c r="F351" s="32">
        <f>INDEX('Обработка исходного'!I:I,ROW($B$3)+4*(ROW($B351)-ROW($B$3))+2)</f>
        <v>35</v>
      </c>
      <c r="G351" s="32">
        <f>INDEX('Обработка исходного'!J:J,ROW($B$3)+4*(ROW($B351)-ROW($B$3))+2)</f>
        <v>35</v>
      </c>
      <c r="H351" s="32">
        <f>INDEX('Обработка исходного'!K:K,ROW($B$3)+4*(ROW($B351)-ROW($B$3))+2)</f>
        <v>35</v>
      </c>
      <c r="I351" s="32">
        <f>INDEX('Обработка исходного'!L:L,ROW($B$3)+4*(ROW($B351)-ROW($B$3))+2)</f>
        <v>35</v>
      </c>
      <c r="J351" s="32">
        <f>INDEX('Обработка исходного'!M:M,ROW($B$3)+4*(ROW($B351)-ROW($B$3))+2)</f>
        <v>35</v>
      </c>
      <c r="K351" s="32">
        <f>INDEX('Обработка исходного'!N:N,ROW($B$3)+4*(ROW($B351)-ROW($B$3))+2)</f>
        <v>35</v>
      </c>
      <c r="L351" s="32">
        <f>INDEX('Обработка исходного'!O:O,ROW($B$3)+4*(ROW($B351)-ROW($B$3))+2)</f>
        <v>35</v>
      </c>
      <c r="M351" s="32">
        <f>INDEX('Обработка исходного'!P:P,ROW($B$3)+4*(ROW($B351)-ROW($B$3))+2)</f>
        <v>35</v>
      </c>
      <c r="N351" s="32">
        <f>INDEX('Обработка исходного'!Q:Q,ROW($B$3)+4*(ROW($B351)-ROW($B$3))+2)</f>
        <v>35</v>
      </c>
      <c r="O351" s="32">
        <f>INDEX('Обработка исходного'!R:R,ROW($B$3)+4*(ROW($B351)-ROW($B$3))+2)</f>
        <v>35</v>
      </c>
      <c r="P351" s="33" t="str">
        <f>INDEX('Обработка исходного'!S:S,ROW($B$3)+4*(ROW($B351)-ROW($B$3))+2)</f>
        <v>-</v>
      </c>
    </row>
    <row r="352" spans="1:16" ht="25.5" x14ac:dyDescent="0.25">
      <c r="A352" s="10" t="str">
        <f>INDEX('Обработка исходного'!B:B,ROW($B$3)+4*(ROW($B352)-ROW($B$3)))</f>
        <v>Сплав на железоникелевой основе</v>
      </c>
      <c r="B352" s="47" t="str">
        <f>INDEX('Обработка исходного'!D:D,ROW($B$3)+4*(ROW($B352)-ROW($B$3)))</f>
        <v>03Х21Н32М3Б</v>
      </c>
      <c r="C352" s="27" t="str">
        <f>IF(ISBLANK(INDEX('Обработка исходного'!E:E,ROW($B$3)+4*(ROW($B352)-ROW($B$3)))),"",INDEX('Обработка исходного'!E:E,ROW($B$3)+4*(ROW($B352)-ROW($B$3))))</f>
        <v>Трубы</v>
      </c>
      <c r="D352" s="31">
        <f>INDEX('Обработка исходного'!G:G,ROW($B$3)+4*(ROW($B352)-ROW($B$3))+2)</f>
        <v>28</v>
      </c>
      <c r="E352" s="32">
        <f>INDEX('Обработка исходного'!H:H,ROW($B$3)+4*(ROW($B352)-ROW($B$3))+2)</f>
        <v>28</v>
      </c>
      <c r="F352" s="32">
        <f>INDEX('Обработка исходного'!I:I,ROW($B$3)+4*(ROW($B352)-ROW($B$3))+2)</f>
        <v>28</v>
      </c>
      <c r="G352" s="32">
        <f>INDEX('Обработка исходного'!J:J,ROW($B$3)+4*(ROW($B352)-ROW($B$3))+2)</f>
        <v>28</v>
      </c>
      <c r="H352" s="32">
        <f>INDEX('Обработка исходного'!K:K,ROW($B$3)+4*(ROW($B352)-ROW($B$3))+2)</f>
        <v>28</v>
      </c>
      <c r="I352" s="32">
        <f>INDEX('Обработка исходного'!L:L,ROW($B$3)+4*(ROW($B352)-ROW($B$3))+2)</f>
        <v>28</v>
      </c>
      <c r="J352" s="32">
        <f>INDEX('Обработка исходного'!M:M,ROW($B$3)+4*(ROW($B352)-ROW($B$3))+2)</f>
        <v>28</v>
      </c>
      <c r="K352" s="32">
        <f>INDEX('Обработка исходного'!N:N,ROW($B$3)+4*(ROW($B352)-ROW($B$3))+2)</f>
        <v>28</v>
      </c>
      <c r="L352" s="32">
        <f>INDEX('Обработка исходного'!O:O,ROW($B$3)+4*(ROW($B352)-ROW($B$3))+2)</f>
        <v>28</v>
      </c>
      <c r="M352" s="32">
        <f>INDEX('Обработка исходного'!P:P,ROW($B$3)+4*(ROW($B352)-ROW($B$3))+2)</f>
        <v>28</v>
      </c>
      <c r="N352" s="32">
        <f>INDEX('Обработка исходного'!Q:Q,ROW($B$3)+4*(ROW($B352)-ROW($B$3))+2)</f>
        <v>28</v>
      </c>
      <c r="O352" s="32">
        <f>INDEX('Обработка исходного'!R:R,ROW($B$3)+4*(ROW($B352)-ROW($B$3))+2)</f>
        <v>25</v>
      </c>
      <c r="P352" s="33" t="str">
        <f>INDEX('Обработка исходного'!S:S,ROW($B$3)+4*(ROW($B352)-ROW($B$3))+2)</f>
        <v>-</v>
      </c>
    </row>
    <row r="353" spans="1:16" ht="25.5" x14ac:dyDescent="0.25">
      <c r="A353" s="10" t="str">
        <f>INDEX('Обработка исходного'!B:B,ROW($B$3)+4*(ROW($B353)-ROW($B$3)))</f>
        <v>Сплав на железоникелевой основе</v>
      </c>
      <c r="B353" s="47" t="str">
        <f>INDEX('Обработка исходного'!D:D,ROW($B$3)+4*(ROW($B353)-ROW($B$3)))</f>
        <v>Сплав ХН35ВТ</v>
      </c>
      <c r="C353" s="27" t="str">
        <f>IF(ISBLANK(INDEX('Обработка исходного'!E:E,ROW($B$3)+4*(ROW($B353)-ROW($B$3)))),"",INDEX('Обработка исходного'!E:E,ROW($B$3)+4*(ROW($B353)-ROW($B$3))))</f>
        <v>Заготовки крепежных деталей толщиной до 400 мм и от 620 до 650 мм, КП395*</v>
      </c>
      <c r="D353" s="31">
        <f>INDEX('Обработка исходного'!G:G,ROW($B$3)+4*(ROW($B353)-ROW($B$3))+2)</f>
        <v>15</v>
      </c>
      <c r="E353" s="32">
        <f>INDEX('Обработка исходного'!H:H,ROW($B$3)+4*(ROW($B353)-ROW($B$3))+2)</f>
        <v>15</v>
      </c>
      <c r="F353" s="32">
        <f>INDEX('Обработка исходного'!I:I,ROW($B$3)+4*(ROW($B353)-ROW($B$3))+2)</f>
        <v>15</v>
      </c>
      <c r="G353" s="32">
        <f>INDEX('Обработка исходного'!J:J,ROW($B$3)+4*(ROW($B353)-ROW($B$3))+2)</f>
        <v>15</v>
      </c>
      <c r="H353" s="32">
        <f>INDEX('Обработка исходного'!K:K,ROW($B$3)+4*(ROW($B353)-ROW($B$3))+2)</f>
        <v>15</v>
      </c>
      <c r="I353" s="32">
        <f>INDEX('Обработка исходного'!L:L,ROW($B$3)+4*(ROW($B353)-ROW($B$3))+2)</f>
        <v>15</v>
      </c>
      <c r="J353" s="32">
        <f>INDEX('Обработка исходного'!M:M,ROW($B$3)+4*(ROW($B353)-ROW($B$3))+2)</f>
        <v>15</v>
      </c>
      <c r="K353" s="32">
        <f>INDEX('Обработка исходного'!N:N,ROW($B$3)+4*(ROW($B353)-ROW($B$3))+2)</f>
        <v>15</v>
      </c>
      <c r="L353" s="32">
        <f>INDEX('Обработка исходного'!O:O,ROW($B$3)+4*(ROW($B353)-ROW($B$3))+2)</f>
        <v>15</v>
      </c>
      <c r="M353" s="32">
        <f>INDEX('Обработка исходного'!P:P,ROW($B$3)+4*(ROW($B353)-ROW($B$3))+2)</f>
        <v>14</v>
      </c>
      <c r="N353" s="32">
        <f>INDEX('Обработка исходного'!Q:Q,ROW($B$3)+4*(ROW($B353)-ROW($B$3))+2)</f>
        <v>13</v>
      </c>
      <c r="O353" s="32">
        <f>INDEX('Обработка исходного'!R:R,ROW($B$3)+4*(ROW($B353)-ROW($B$3))+2)</f>
        <v>12</v>
      </c>
      <c r="P353" s="33">
        <f>INDEX('Обработка исходного'!S:S,ROW($B$3)+4*(ROW($B353)-ROW($B$3))+2)</f>
        <v>10</v>
      </c>
    </row>
    <row r="354" spans="1:16" ht="25.5" x14ac:dyDescent="0.25">
      <c r="A354" s="10" t="str">
        <f>INDEX('Обработка исходного'!B:B,ROW($B$3)+4*(ROW($B354)-ROW($B$3)))</f>
        <v>Сплав на железоникелевой основе</v>
      </c>
      <c r="B354" s="47" t="str">
        <f>INDEX('Обработка исходного'!D:D,ROW($B$3)+4*(ROW($B354)-ROW($B$3)))</f>
        <v>Сплав ХН35ВТ</v>
      </c>
      <c r="C354" s="27" t="str">
        <f>IF(ISBLANK(INDEX('Обработка исходного'!E:E,ROW($B$3)+4*(ROW($B354)-ROW($B$3)))),"",INDEX('Обработка исходного'!E:E,ROW($B$3)+4*(ROW($B354)-ROW($B$3))))</f>
        <v>Сортовой прокат толщиной до 100 мм</v>
      </c>
      <c r="D354" s="31">
        <f>INDEX('Обработка исходного'!G:G,ROW($B$3)+4*(ROW($B354)-ROW($B$3))+2)</f>
        <v>15</v>
      </c>
      <c r="E354" s="32">
        <f>INDEX('Обработка исходного'!H:H,ROW($B$3)+4*(ROW($B354)-ROW($B$3))+2)</f>
        <v>15</v>
      </c>
      <c r="F354" s="32">
        <f>INDEX('Обработка исходного'!I:I,ROW($B$3)+4*(ROW($B354)-ROW($B$3))+2)</f>
        <v>15</v>
      </c>
      <c r="G354" s="32">
        <f>INDEX('Обработка исходного'!J:J,ROW($B$3)+4*(ROW($B354)-ROW($B$3))+2)</f>
        <v>15</v>
      </c>
      <c r="H354" s="32">
        <f>INDEX('Обработка исходного'!K:K,ROW($B$3)+4*(ROW($B354)-ROW($B$3))+2)</f>
        <v>15</v>
      </c>
      <c r="I354" s="32">
        <f>INDEX('Обработка исходного'!L:L,ROW($B$3)+4*(ROW($B354)-ROW($B$3))+2)</f>
        <v>15</v>
      </c>
      <c r="J354" s="32">
        <f>INDEX('Обработка исходного'!M:M,ROW($B$3)+4*(ROW($B354)-ROW($B$3))+2)</f>
        <v>15</v>
      </c>
      <c r="K354" s="32">
        <f>INDEX('Обработка исходного'!N:N,ROW($B$3)+4*(ROW($B354)-ROW($B$3))+2)</f>
        <v>15</v>
      </c>
      <c r="L354" s="32">
        <f>INDEX('Обработка исходного'!O:O,ROW($B$3)+4*(ROW($B354)-ROW($B$3))+2)</f>
        <v>15</v>
      </c>
      <c r="M354" s="32">
        <f>INDEX('Обработка исходного'!P:P,ROW($B$3)+4*(ROW($B354)-ROW($B$3))+2)</f>
        <v>14</v>
      </c>
      <c r="N354" s="32">
        <f>INDEX('Обработка исходного'!Q:Q,ROW($B$3)+4*(ROW($B354)-ROW($B$3))+2)</f>
        <v>13</v>
      </c>
      <c r="O354" s="32">
        <f>INDEX('Обработка исходного'!R:R,ROW($B$3)+4*(ROW($B354)-ROW($B$3))+2)</f>
        <v>12</v>
      </c>
      <c r="P354" s="33">
        <f>INDEX('Обработка исходного'!S:S,ROW($B$3)+4*(ROW($B354)-ROW($B$3))+2)</f>
        <v>10</v>
      </c>
    </row>
    <row r="355" spans="1:16" ht="25.5" x14ac:dyDescent="0.25">
      <c r="A355" s="10" t="str">
        <f>INDEX('Обработка исходного'!B:B,ROW($B$3)+4*(ROW($B355)-ROW($B$3)))</f>
        <v>Сплав на железоникелевой основе</v>
      </c>
      <c r="B355" s="47" t="str">
        <f>INDEX('Обработка исходного'!D:D,ROW($B$3)+4*(ROW($B355)-ROW($B$3)))</f>
        <v>Сплав ХН35ВТ-ВД</v>
      </c>
      <c r="C355" s="27" t="str">
        <f>IF(ISBLANK(INDEX('Обработка исходного'!E:E,ROW($B$3)+4*(ROW($B355)-ROW($B$3)))),"",INDEX('Обработка исходного'!E:E,ROW($B$3)+4*(ROW($B355)-ROW($B$3))))</f>
        <v>Кованый и горячекатаный пруток диаметром от 40 до 200 мм</v>
      </c>
      <c r="D355" s="31">
        <f>INDEX('Обработка исходного'!G:G,ROW($B$3)+4*(ROW($B355)-ROW($B$3))+2)</f>
        <v>18</v>
      </c>
      <c r="E355" s="32">
        <f>INDEX('Обработка исходного'!H:H,ROW($B$3)+4*(ROW($B355)-ROW($B$3))+2)</f>
        <v>17</v>
      </c>
      <c r="F355" s="32">
        <f>INDEX('Обработка исходного'!I:I,ROW($B$3)+4*(ROW($B355)-ROW($B$3))+2)</f>
        <v>16</v>
      </c>
      <c r="G355" s="32">
        <f>INDEX('Обработка исходного'!J:J,ROW($B$3)+4*(ROW($B355)-ROW($B$3))+2)</f>
        <v>14</v>
      </c>
      <c r="H355" s="32">
        <f>INDEX('Обработка исходного'!K:K,ROW($B$3)+4*(ROW($B355)-ROW($B$3))+2)</f>
        <v>14</v>
      </c>
      <c r="I355" s="32">
        <f>INDEX('Обработка исходного'!L:L,ROW($B$3)+4*(ROW($B355)-ROW($B$3))+2)</f>
        <v>14</v>
      </c>
      <c r="J355" s="32">
        <f>INDEX('Обработка исходного'!M:M,ROW($B$3)+4*(ROW($B355)-ROW($B$3))+2)</f>
        <v>14</v>
      </c>
      <c r="K355" s="32">
        <f>INDEX('Обработка исходного'!N:N,ROW($B$3)+4*(ROW($B355)-ROW($B$3))+2)</f>
        <v>14</v>
      </c>
      <c r="L355" s="32">
        <f>INDEX('Обработка исходного'!O:O,ROW($B$3)+4*(ROW($B355)-ROW($B$3))+2)</f>
        <v>14</v>
      </c>
      <c r="M355" s="32">
        <f>INDEX('Обработка исходного'!P:P,ROW($B$3)+4*(ROW($B355)-ROW($B$3))+2)</f>
        <v>14</v>
      </c>
      <c r="N355" s="32">
        <f>INDEX('Обработка исходного'!Q:Q,ROW($B$3)+4*(ROW($B355)-ROW($B$3))+2)</f>
        <v>14</v>
      </c>
      <c r="O355" s="32">
        <f>INDEX('Обработка исходного'!R:R,ROW($B$3)+4*(ROW($B355)-ROW($B$3))+2)</f>
        <v>14</v>
      </c>
      <c r="P355" s="33">
        <f>INDEX('Обработка исходного'!S:S,ROW($B$3)+4*(ROW($B355)-ROW($B$3))+2)</f>
        <v>12</v>
      </c>
    </row>
    <row r="356" spans="1:16" ht="25.5" x14ac:dyDescent="0.25">
      <c r="A356" s="10" t="str">
        <f>INDEX('Обработка исходного'!B:B,ROW($B$3)+4*(ROW($B356)-ROW($B$3)))</f>
        <v>Сплав на железоникелевой основе</v>
      </c>
      <c r="B356" s="47" t="str">
        <f>INDEX('Обработка исходного'!D:D,ROW($B$3)+4*(ROW($B356)-ROW($B$3)))</f>
        <v>Сплав ХН35ВТ-ВД</v>
      </c>
      <c r="C356" s="27" t="str">
        <f>IF(ISBLANK(INDEX('Обработка исходного'!E:E,ROW($B$3)+4*(ROW($B356)-ROW($B$3)))),"",INDEX('Обработка исходного'!E:E,ROW($B$3)+4*(ROW($B356)-ROW($B$3))))</f>
        <v>Сортовой прокат до 100 мм</v>
      </c>
      <c r="D356" s="31">
        <f>INDEX('Обработка исходного'!G:G,ROW($B$3)+4*(ROW($B356)-ROW($B$3))+2)</f>
        <v>18</v>
      </c>
      <c r="E356" s="32">
        <f>INDEX('Обработка исходного'!H:H,ROW($B$3)+4*(ROW($B356)-ROW($B$3))+2)</f>
        <v>17</v>
      </c>
      <c r="F356" s="32">
        <f>INDEX('Обработка исходного'!I:I,ROW($B$3)+4*(ROW($B356)-ROW($B$3))+2)</f>
        <v>16</v>
      </c>
      <c r="G356" s="32">
        <f>INDEX('Обработка исходного'!J:J,ROW($B$3)+4*(ROW($B356)-ROW($B$3))+2)</f>
        <v>14</v>
      </c>
      <c r="H356" s="32">
        <f>INDEX('Обработка исходного'!K:K,ROW($B$3)+4*(ROW($B356)-ROW($B$3))+2)</f>
        <v>14</v>
      </c>
      <c r="I356" s="32">
        <f>INDEX('Обработка исходного'!L:L,ROW($B$3)+4*(ROW($B356)-ROW($B$3))+2)</f>
        <v>14</v>
      </c>
      <c r="J356" s="32">
        <f>INDEX('Обработка исходного'!M:M,ROW($B$3)+4*(ROW($B356)-ROW($B$3))+2)</f>
        <v>14</v>
      </c>
      <c r="K356" s="32">
        <f>INDEX('Обработка исходного'!N:N,ROW($B$3)+4*(ROW($B356)-ROW($B$3))+2)</f>
        <v>14</v>
      </c>
      <c r="L356" s="32">
        <f>INDEX('Обработка исходного'!O:O,ROW($B$3)+4*(ROW($B356)-ROW($B$3))+2)</f>
        <v>14</v>
      </c>
      <c r="M356" s="32">
        <f>INDEX('Обработка исходного'!P:P,ROW($B$3)+4*(ROW($B356)-ROW($B$3))+2)</f>
        <v>14</v>
      </c>
      <c r="N356" s="32">
        <f>INDEX('Обработка исходного'!Q:Q,ROW($B$3)+4*(ROW($B356)-ROW($B$3))+2)</f>
        <v>14</v>
      </c>
      <c r="O356" s="32">
        <f>INDEX('Обработка исходного'!R:R,ROW($B$3)+4*(ROW($B356)-ROW($B$3))+2)</f>
        <v>14</v>
      </c>
      <c r="P356" s="33">
        <f>INDEX('Обработка исходного'!S:S,ROW($B$3)+4*(ROW($B356)-ROW($B$3))+2)</f>
        <v>12</v>
      </c>
    </row>
    <row r="357" spans="1:16" ht="25.5" x14ac:dyDescent="0.25">
      <c r="A357" s="10" t="str">
        <f>INDEX('Обработка исходного'!B:B,ROW($B$3)+4*(ROW($B357)-ROW($B$3)))</f>
        <v>Сплав на железоникелевой основе</v>
      </c>
      <c r="B357" s="47" t="str">
        <f>INDEX('Обработка исходного'!D:D,ROW($B$3)+4*(ROW($B357)-ROW($B$3)))</f>
        <v>Сплав ХН35ВТЮ</v>
      </c>
      <c r="C357" s="27" t="str">
        <f>IF(ISBLANK(INDEX('Обработка исходного'!E:E,ROW($B$3)+4*(ROW($B357)-ROW($B$3)))),"",INDEX('Обработка исходного'!E:E,ROW($B$3)+4*(ROW($B357)-ROW($B$3))))</f>
        <v/>
      </c>
      <c r="D357" s="31">
        <f>INDEX('Обработка исходного'!G:G,ROW($B$3)+4*(ROW($B357)-ROW($B$3))+2)</f>
        <v>6</v>
      </c>
      <c r="E357" s="32">
        <f>INDEX('Обработка исходного'!H:H,ROW($B$3)+4*(ROW($B357)-ROW($B$3))+2)</f>
        <v>6</v>
      </c>
      <c r="F357" s="32">
        <f>INDEX('Обработка исходного'!I:I,ROW($B$3)+4*(ROW($B357)-ROW($B$3))+2)</f>
        <v>6</v>
      </c>
      <c r="G357" s="32">
        <f>INDEX('Обработка исходного'!J:J,ROW($B$3)+4*(ROW($B357)-ROW($B$3))+2)</f>
        <v>6</v>
      </c>
      <c r="H357" s="32">
        <f>INDEX('Обработка исходного'!K:K,ROW($B$3)+4*(ROW($B357)-ROW($B$3))+2)</f>
        <v>6</v>
      </c>
      <c r="I357" s="32">
        <f>INDEX('Обработка исходного'!L:L,ROW($B$3)+4*(ROW($B357)-ROW($B$3))+2)</f>
        <v>6</v>
      </c>
      <c r="J357" s="32">
        <f>INDEX('Обработка исходного'!M:M,ROW($B$3)+4*(ROW($B357)-ROW($B$3))+2)</f>
        <v>6</v>
      </c>
      <c r="K357" s="32">
        <f>INDEX('Обработка исходного'!N:N,ROW($B$3)+4*(ROW($B357)-ROW($B$3))+2)</f>
        <v>6</v>
      </c>
      <c r="L357" s="32">
        <f>INDEX('Обработка исходного'!O:O,ROW($B$3)+4*(ROW($B357)-ROW($B$3))+2)</f>
        <v>6</v>
      </c>
      <c r="M357" s="32">
        <f>INDEX('Обработка исходного'!P:P,ROW($B$3)+4*(ROW($B357)-ROW($B$3))+2)</f>
        <v>6</v>
      </c>
      <c r="N357" s="32">
        <f>INDEX('Обработка исходного'!Q:Q,ROW($B$3)+4*(ROW($B357)-ROW($B$3))+2)</f>
        <v>6</v>
      </c>
      <c r="O357" s="32">
        <f>INDEX('Обработка исходного'!R:R,ROW($B$3)+4*(ROW($B357)-ROW($B$3))+2)</f>
        <v>6</v>
      </c>
      <c r="P357" s="33">
        <f>INDEX('Обработка исходного'!S:S,ROW($B$3)+4*(ROW($B357)-ROW($B$3))+2)</f>
        <v>6</v>
      </c>
    </row>
    <row r="358" spans="1:16" ht="38.25" x14ac:dyDescent="0.25">
      <c r="A358" s="10" t="str">
        <f>INDEX('Обработка исходного'!B:B,ROW($B$3)+4*(ROW($B358)-ROW($B$3)))</f>
        <v>Сплав на железоникелевой основе</v>
      </c>
      <c r="B358" s="47" t="str">
        <f>INDEX('Обработка исходного'!D:D,ROW($B$3)+4*(ROW($B358)-ROW($B$3)))</f>
        <v>Сплав 0Х20Н46Б</v>
      </c>
      <c r="C358" s="27" t="str">
        <f>IF(ISBLANK(INDEX('Обработка исходного'!E:E,ROW($B$3)+4*(ROW($B358)-ROW($B$3)))),"",INDEX('Обработка исходного'!E:E,ROW($B$3)+4*(ROW($B358)-ROW($B$3))))</f>
        <v>Бесшовные трубы холодно и теплодеформированные наружным диаметром от 13 до 32 мм с толщиной стенки от 1,5 до 3 мм</v>
      </c>
      <c r="D358" s="31">
        <f>INDEX('Обработка исходного'!G:G,ROW($B$3)+4*(ROW($B358)-ROW($B$3))+2)</f>
        <v>26</v>
      </c>
      <c r="E358" s="32">
        <f>INDEX('Обработка исходного'!H:H,ROW($B$3)+4*(ROW($B358)-ROW($B$3))+2)</f>
        <v>25</v>
      </c>
      <c r="F358" s="32">
        <f>INDEX('Обработка исходного'!I:I,ROW($B$3)+4*(ROW($B358)-ROW($B$3))+2)</f>
        <v>24</v>
      </c>
      <c r="G358" s="32">
        <f>INDEX('Обработка исходного'!J:J,ROW($B$3)+4*(ROW($B358)-ROW($B$3))+2)</f>
        <v>24</v>
      </c>
      <c r="H358" s="32">
        <f>INDEX('Обработка исходного'!K:K,ROW($B$3)+4*(ROW($B358)-ROW($B$3))+2)</f>
        <v>24</v>
      </c>
      <c r="I358" s="32">
        <f>INDEX('Обработка исходного'!L:L,ROW($B$3)+4*(ROW($B358)-ROW($B$3))+2)</f>
        <v>23</v>
      </c>
      <c r="J358" s="32">
        <f>INDEX('Обработка исходного'!M:M,ROW($B$3)+4*(ROW($B358)-ROW($B$3))+2)</f>
        <v>23</v>
      </c>
      <c r="K358" s="32">
        <f>INDEX('Обработка исходного'!N:N,ROW($B$3)+4*(ROW($B358)-ROW($B$3))+2)</f>
        <v>23</v>
      </c>
      <c r="L358" s="32">
        <f>INDEX('Обработка исходного'!O:O,ROW($B$3)+4*(ROW($B358)-ROW($B$3))+2)</f>
        <v>23</v>
      </c>
      <c r="M358" s="32">
        <f>INDEX('Обработка исходного'!P:P,ROW($B$3)+4*(ROW($B358)-ROW($B$3))+2)</f>
        <v>22</v>
      </c>
      <c r="N358" s="32">
        <f>INDEX('Обработка исходного'!Q:Q,ROW($B$3)+4*(ROW($B358)-ROW($B$3))+2)</f>
        <v>21</v>
      </c>
      <c r="O358" s="32">
        <f>INDEX('Обработка исходного'!R:R,ROW($B$3)+4*(ROW($B358)-ROW($B$3))+2)</f>
        <v>21</v>
      </c>
      <c r="P358" s="33">
        <f>INDEX('Обработка исходного'!S:S,ROW($B$3)+4*(ROW($B358)-ROW($B$3))+2)</f>
        <v>21</v>
      </c>
    </row>
    <row r="359" spans="1:16" ht="25.5" x14ac:dyDescent="0.25">
      <c r="A359" s="10" t="str">
        <f>INDEX('Обработка исходного'!B:B,ROW($B$3)+4*(ROW($B359)-ROW($B$3)))</f>
        <v>Сплав на железоникелевой основе</v>
      </c>
      <c r="B359" s="47" t="str">
        <f>INDEX('Обработка исходного'!D:D,ROW($B$3)+4*(ROW($B359)-ROW($B$3)))</f>
        <v>Сплав 0Х20Н46Б</v>
      </c>
      <c r="C359" s="27" t="str">
        <f>IF(ISBLANK(INDEX('Обработка исходного'!E:E,ROW($B$3)+4*(ROW($B359)-ROW($B$3)))),"",INDEX('Обработка исходного'!E:E,ROW($B$3)+4*(ROW($B359)-ROW($B$3))))</f>
        <v>Прутки круглого и квадратного сечения толщиной или диаметром от 30 до 170 мм</v>
      </c>
      <c r="D359" s="31">
        <f>INDEX('Обработка исходного'!G:G,ROW($B$3)+4*(ROW($B359)-ROW($B$3))+2)</f>
        <v>30</v>
      </c>
      <c r="E359" s="32">
        <f>INDEX('Обработка исходного'!H:H,ROW($B$3)+4*(ROW($B359)-ROW($B$3))+2)</f>
        <v>29</v>
      </c>
      <c r="F359" s="32">
        <f>INDEX('Обработка исходного'!I:I,ROW($B$3)+4*(ROW($B359)-ROW($B$3))+2)</f>
        <v>28</v>
      </c>
      <c r="G359" s="32">
        <f>INDEX('Обработка исходного'!J:J,ROW($B$3)+4*(ROW($B359)-ROW($B$3))+2)</f>
        <v>28</v>
      </c>
      <c r="H359" s="32">
        <f>INDEX('Обработка исходного'!K:K,ROW($B$3)+4*(ROW($B359)-ROW($B$3))+2)</f>
        <v>28</v>
      </c>
      <c r="I359" s="32">
        <f>INDEX('Обработка исходного'!L:L,ROW($B$3)+4*(ROW($B359)-ROW($B$3))+2)</f>
        <v>26</v>
      </c>
      <c r="J359" s="32">
        <f>INDEX('Обработка исходного'!M:M,ROW($B$3)+4*(ROW($B359)-ROW($B$3))+2)</f>
        <v>26</v>
      </c>
      <c r="K359" s="32">
        <f>INDEX('Обработка исходного'!N:N,ROW($B$3)+4*(ROW($B359)-ROW($B$3))+2)</f>
        <v>26</v>
      </c>
      <c r="L359" s="32">
        <f>INDEX('Обработка исходного'!O:O,ROW($B$3)+4*(ROW($B359)-ROW($B$3))+2)</f>
        <v>26</v>
      </c>
      <c r="M359" s="32">
        <f>INDEX('Обработка исходного'!P:P,ROW($B$3)+4*(ROW($B359)-ROW($B$3))+2)</f>
        <v>25</v>
      </c>
      <c r="N359" s="32">
        <f>INDEX('Обработка исходного'!Q:Q,ROW($B$3)+4*(ROW($B359)-ROW($B$3))+2)</f>
        <v>24</v>
      </c>
      <c r="O359" s="32">
        <f>INDEX('Обработка исходного'!R:R,ROW($B$3)+4*(ROW($B359)-ROW($B$3))+2)</f>
        <v>24</v>
      </c>
      <c r="P359" s="33">
        <f>INDEX('Обработка исходного'!S:S,ROW($B$3)+4*(ROW($B359)-ROW($B$3))+2)</f>
        <v>24</v>
      </c>
    </row>
    <row r="360" spans="1:16" x14ac:dyDescent="0.25">
      <c r="A360" s="11"/>
      <c r="B360" s="11"/>
      <c r="C360" s="28"/>
    </row>
    <row r="361" spans="1:16" x14ac:dyDescent="0.25">
      <c r="A361" s="11"/>
      <c r="B361" s="11"/>
      <c r="C361" s="28"/>
    </row>
    <row r="362" spans="1:16" x14ac:dyDescent="0.25">
      <c r="A362" s="11"/>
      <c r="B362" s="11"/>
      <c r="C362" s="28"/>
    </row>
    <row r="363" spans="1:16" x14ac:dyDescent="0.25">
      <c r="A363" s="11"/>
      <c r="B363" s="11"/>
      <c r="C363" s="28"/>
    </row>
    <row r="364" spans="1:16" x14ac:dyDescent="0.25">
      <c r="A364" s="11"/>
      <c r="B364" s="11"/>
      <c r="C364" s="28"/>
    </row>
    <row r="365" spans="1:16" x14ac:dyDescent="0.25">
      <c r="A365" s="11"/>
      <c r="B365" s="11"/>
      <c r="C365" s="28"/>
    </row>
    <row r="366" spans="1:16" x14ac:dyDescent="0.25">
      <c r="A366" s="11"/>
      <c r="B366" s="11"/>
      <c r="C366" s="28"/>
    </row>
    <row r="367" spans="1:16" x14ac:dyDescent="0.25">
      <c r="A367" s="11"/>
      <c r="B367" s="11"/>
      <c r="C367" s="28"/>
    </row>
    <row r="368" spans="1:16" x14ac:dyDescent="0.25">
      <c r="A368" s="11"/>
      <c r="B368" s="11"/>
      <c r="C368" s="28"/>
    </row>
    <row r="369" spans="1:3" x14ac:dyDescent="0.25">
      <c r="A369" s="11"/>
      <c r="B369" s="11"/>
      <c r="C369" s="28"/>
    </row>
    <row r="370" spans="1:3" x14ac:dyDescent="0.25">
      <c r="A370" s="11"/>
      <c r="B370" s="11"/>
      <c r="C370" s="28"/>
    </row>
    <row r="371" spans="1:3" x14ac:dyDescent="0.25">
      <c r="A371" s="11"/>
      <c r="B371" s="11"/>
      <c r="C371" s="28"/>
    </row>
    <row r="372" spans="1:3" x14ac:dyDescent="0.25">
      <c r="A372" s="11"/>
      <c r="B372" s="11"/>
      <c r="C372" s="28"/>
    </row>
    <row r="373" spans="1:3" x14ac:dyDescent="0.25">
      <c r="A373" s="11"/>
      <c r="B373" s="11"/>
      <c r="C373" s="28"/>
    </row>
    <row r="374" spans="1:3" x14ac:dyDescent="0.25">
      <c r="A374" s="11"/>
      <c r="B374" s="11"/>
      <c r="C374" s="28"/>
    </row>
    <row r="375" spans="1:3" x14ac:dyDescent="0.25">
      <c r="A375" s="11"/>
      <c r="B375" s="11"/>
      <c r="C375" s="28"/>
    </row>
    <row r="376" spans="1:3" x14ac:dyDescent="0.25">
      <c r="A376" s="11"/>
      <c r="B376" s="11"/>
      <c r="C376" s="28"/>
    </row>
    <row r="377" spans="1:3" x14ac:dyDescent="0.25">
      <c r="A377" s="11"/>
      <c r="B377" s="11"/>
      <c r="C377" s="28"/>
    </row>
    <row r="378" spans="1:3" x14ac:dyDescent="0.25">
      <c r="A378" s="11"/>
      <c r="B378" s="11"/>
      <c r="C378" s="28"/>
    </row>
    <row r="379" spans="1:3" x14ac:dyDescent="0.25">
      <c r="A379" s="11"/>
      <c r="B379" s="11"/>
      <c r="C379" s="28"/>
    </row>
    <row r="380" spans="1:3" x14ac:dyDescent="0.25">
      <c r="A380" s="12"/>
      <c r="B380" s="12"/>
      <c r="C380" s="29"/>
    </row>
    <row r="381" spans="1:3" x14ac:dyDescent="0.25">
      <c r="A381" s="11"/>
      <c r="B381" s="11"/>
      <c r="C381" s="28"/>
    </row>
    <row r="382" spans="1:3" x14ac:dyDescent="0.25">
      <c r="A382" s="11"/>
      <c r="B382" s="11"/>
      <c r="C382" s="28"/>
    </row>
    <row r="383" spans="1:3" x14ac:dyDescent="0.25">
      <c r="A383" s="11"/>
      <c r="B383" s="11"/>
      <c r="C383" s="28"/>
    </row>
    <row r="384" spans="1:3" x14ac:dyDescent="0.25">
      <c r="A384" s="11"/>
      <c r="B384" s="11"/>
      <c r="C384" s="28"/>
    </row>
    <row r="385" spans="1:3" x14ac:dyDescent="0.25">
      <c r="A385" s="11"/>
      <c r="B385" s="11"/>
      <c r="C385" s="28"/>
    </row>
    <row r="386" spans="1:3" x14ac:dyDescent="0.25">
      <c r="A386" s="11"/>
      <c r="B386" s="11"/>
      <c r="C386" s="28"/>
    </row>
    <row r="387" spans="1:3" x14ac:dyDescent="0.25">
      <c r="A387" s="11"/>
      <c r="B387" s="11"/>
      <c r="C387" s="28"/>
    </row>
    <row r="388" spans="1:3" x14ac:dyDescent="0.25">
      <c r="A388" s="12"/>
      <c r="B388" s="12"/>
      <c r="C388" s="29"/>
    </row>
    <row r="389" spans="1:3" x14ac:dyDescent="0.25">
      <c r="A389" s="11"/>
      <c r="B389" s="11"/>
      <c r="C389" s="28"/>
    </row>
    <row r="390" spans="1:3" x14ac:dyDescent="0.25">
      <c r="A390" s="11"/>
      <c r="B390" s="11"/>
      <c r="C390" s="28"/>
    </row>
    <row r="391" spans="1:3" x14ac:dyDescent="0.25">
      <c r="A391" s="11"/>
      <c r="B391" s="11"/>
      <c r="C391" s="28"/>
    </row>
    <row r="392" spans="1:3" x14ac:dyDescent="0.25">
      <c r="A392" s="11"/>
      <c r="B392" s="11"/>
      <c r="C392" s="28"/>
    </row>
    <row r="393" spans="1:3" x14ac:dyDescent="0.25">
      <c r="A393" s="11"/>
      <c r="B393" s="11"/>
      <c r="C393" s="28"/>
    </row>
    <row r="394" spans="1:3" x14ac:dyDescent="0.25">
      <c r="A394" s="11"/>
      <c r="B394" s="11"/>
      <c r="C394" s="28"/>
    </row>
    <row r="395" spans="1:3" x14ac:dyDescent="0.25">
      <c r="A395" s="11"/>
      <c r="B395" s="11"/>
      <c r="C395" s="28"/>
    </row>
    <row r="396" spans="1:3" x14ac:dyDescent="0.25">
      <c r="A396" s="12"/>
      <c r="B396" s="12"/>
      <c r="C396" s="29"/>
    </row>
    <row r="397" spans="1:3" x14ac:dyDescent="0.25">
      <c r="A397" s="11"/>
      <c r="B397" s="11"/>
      <c r="C397" s="28"/>
    </row>
    <row r="398" spans="1:3" x14ac:dyDescent="0.25">
      <c r="A398" s="11"/>
      <c r="B398" s="11"/>
      <c r="C398" s="28"/>
    </row>
    <row r="399" spans="1:3" x14ac:dyDescent="0.25">
      <c r="A399" s="11"/>
      <c r="B399" s="11"/>
      <c r="C399" s="28"/>
    </row>
    <row r="400" spans="1:3" x14ac:dyDescent="0.25">
      <c r="A400" s="12"/>
      <c r="B400" s="12"/>
      <c r="C400" s="29"/>
    </row>
    <row r="401" spans="1:3" x14ac:dyDescent="0.25">
      <c r="A401" s="11"/>
      <c r="B401" s="11"/>
      <c r="C401" s="28"/>
    </row>
    <row r="402" spans="1:3" x14ac:dyDescent="0.25">
      <c r="A402" s="11"/>
      <c r="B402" s="11"/>
      <c r="C402" s="28"/>
    </row>
    <row r="403" spans="1:3" x14ac:dyDescent="0.25">
      <c r="A403" s="11"/>
      <c r="B403" s="11"/>
      <c r="C403" s="28"/>
    </row>
    <row r="404" spans="1:3" x14ac:dyDescent="0.25">
      <c r="A404" s="11"/>
      <c r="B404" s="11"/>
      <c r="C404" s="28"/>
    </row>
    <row r="405" spans="1:3" x14ac:dyDescent="0.25">
      <c r="A405" s="11"/>
      <c r="B405" s="11"/>
      <c r="C405" s="28"/>
    </row>
    <row r="406" spans="1:3" x14ac:dyDescent="0.25">
      <c r="A406" s="11"/>
      <c r="B406" s="11"/>
      <c r="C406" s="28"/>
    </row>
    <row r="407" spans="1:3" x14ac:dyDescent="0.25">
      <c r="A407" s="11"/>
      <c r="B407" s="11"/>
      <c r="C407" s="28"/>
    </row>
    <row r="408" spans="1:3" x14ac:dyDescent="0.25">
      <c r="A408" s="11"/>
      <c r="B408" s="11"/>
      <c r="C408" s="28"/>
    </row>
    <row r="409" spans="1:3" x14ac:dyDescent="0.25">
      <c r="A409" s="11"/>
      <c r="B409" s="11"/>
      <c r="C409" s="28"/>
    </row>
    <row r="410" spans="1:3" x14ac:dyDescent="0.25">
      <c r="A410" s="11"/>
      <c r="B410" s="11"/>
      <c r="C410" s="28"/>
    </row>
    <row r="411" spans="1:3" x14ac:dyDescent="0.25">
      <c r="A411" s="11"/>
      <c r="B411" s="11"/>
      <c r="C411" s="28"/>
    </row>
    <row r="412" spans="1:3" x14ac:dyDescent="0.25">
      <c r="A412" s="11"/>
      <c r="B412" s="11"/>
      <c r="C412" s="28"/>
    </row>
    <row r="413" spans="1:3" x14ac:dyDescent="0.25">
      <c r="A413" s="11"/>
      <c r="B413" s="11"/>
      <c r="C413" s="28"/>
    </row>
    <row r="414" spans="1:3" x14ac:dyDescent="0.25">
      <c r="A414" s="11"/>
      <c r="B414" s="11"/>
      <c r="C414" s="28"/>
    </row>
    <row r="415" spans="1:3" x14ac:dyDescent="0.25">
      <c r="A415" s="11"/>
      <c r="B415" s="11"/>
      <c r="C415" s="28"/>
    </row>
    <row r="416" spans="1:3" x14ac:dyDescent="0.25">
      <c r="A416" s="12"/>
      <c r="B416" s="12"/>
      <c r="C416" s="29"/>
    </row>
    <row r="417" spans="1:3" x14ac:dyDescent="0.25">
      <c r="A417" s="11"/>
      <c r="B417" s="11"/>
      <c r="C417" s="28"/>
    </row>
    <row r="418" spans="1:3" x14ac:dyDescent="0.25">
      <c r="A418" s="11"/>
      <c r="B418" s="11"/>
      <c r="C418" s="28"/>
    </row>
    <row r="419" spans="1:3" x14ac:dyDescent="0.25">
      <c r="A419" s="11"/>
      <c r="B419" s="11"/>
      <c r="C419" s="28"/>
    </row>
    <row r="420" spans="1:3" x14ac:dyDescent="0.25">
      <c r="A420" s="11"/>
      <c r="B420" s="11"/>
      <c r="C420" s="28"/>
    </row>
    <row r="421" spans="1:3" x14ac:dyDescent="0.25">
      <c r="A421" s="11"/>
      <c r="B421" s="11"/>
      <c r="C421" s="28"/>
    </row>
    <row r="422" spans="1:3" x14ac:dyDescent="0.25">
      <c r="A422" s="11"/>
      <c r="B422" s="11"/>
      <c r="C422" s="28"/>
    </row>
    <row r="423" spans="1:3" x14ac:dyDescent="0.25">
      <c r="A423" s="11"/>
      <c r="B423" s="11"/>
      <c r="C423" s="28"/>
    </row>
    <row r="424" spans="1:3" x14ac:dyDescent="0.25">
      <c r="A424" s="12"/>
      <c r="B424" s="12"/>
      <c r="C424" s="29"/>
    </row>
    <row r="425" spans="1:3" x14ac:dyDescent="0.25">
      <c r="A425" s="11"/>
      <c r="B425" s="11"/>
      <c r="C425" s="28"/>
    </row>
    <row r="426" spans="1:3" x14ac:dyDescent="0.25">
      <c r="A426" s="11"/>
      <c r="B426" s="11"/>
      <c r="C426" s="28"/>
    </row>
    <row r="427" spans="1:3" x14ac:dyDescent="0.25">
      <c r="A427" s="11"/>
      <c r="B427" s="11"/>
      <c r="C427" s="28"/>
    </row>
    <row r="428" spans="1:3" x14ac:dyDescent="0.25">
      <c r="A428" s="11"/>
      <c r="B428" s="11"/>
      <c r="C428" s="28"/>
    </row>
    <row r="429" spans="1:3" x14ac:dyDescent="0.25">
      <c r="A429" s="11"/>
      <c r="B429" s="11"/>
      <c r="C429" s="28"/>
    </row>
    <row r="430" spans="1:3" x14ac:dyDescent="0.25">
      <c r="A430" s="11"/>
      <c r="B430" s="11"/>
      <c r="C430" s="28"/>
    </row>
    <row r="431" spans="1:3" x14ac:dyDescent="0.25">
      <c r="A431" s="11"/>
      <c r="B431" s="11"/>
      <c r="C431" s="28"/>
    </row>
    <row r="432" spans="1:3" x14ac:dyDescent="0.25">
      <c r="A432" s="11"/>
      <c r="B432" s="11"/>
      <c r="C432" s="28"/>
    </row>
    <row r="433" spans="1:3" x14ac:dyDescent="0.25">
      <c r="A433" s="11"/>
      <c r="B433" s="11"/>
      <c r="C433" s="28"/>
    </row>
    <row r="434" spans="1:3" x14ac:dyDescent="0.25">
      <c r="A434" s="11"/>
      <c r="B434" s="11"/>
      <c r="C434" s="28"/>
    </row>
    <row r="435" spans="1:3" x14ac:dyDescent="0.25">
      <c r="A435" s="11"/>
      <c r="B435" s="11"/>
      <c r="C435" s="28"/>
    </row>
    <row r="436" spans="1:3" x14ac:dyDescent="0.25">
      <c r="A436" s="11"/>
      <c r="B436" s="11"/>
      <c r="C436" s="28"/>
    </row>
    <row r="437" spans="1:3" x14ac:dyDescent="0.25">
      <c r="A437" s="11"/>
      <c r="B437" s="11"/>
      <c r="C437" s="28"/>
    </row>
    <row r="438" spans="1:3" x14ac:dyDescent="0.25">
      <c r="A438" s="11"/>
      <c r="B438" s="11"/>
      <c r="C438" s="28"/>
    </row>
    <row r="439" spans="1:3" x14ac:dyDescent="0.25">
      <c r="A439" s="11"/>
      <c r="B439" s="11"/>
      <c r="C439" s="28"/>
    </row>
    <row r="440" spans="1:3" x14ac:dyDescent="0.25">
      <c r="A440" s="11"/>
      <c r="B440" s="11"/>
      <c r="C440" s="28"/>
    </row>
    <row r="441" spans="1:3" x14ac:dyDescent="0.25">
      <c r="A441" s="11"/>
      <c r="B441" s="11"/>
      <c r="C441" s="28"/>
    </row>
    <row r="442" spans="1:3" x14ac:dyDescent="0.25">
      <c r="A442" s="11"/>
      <c r="B442" s="11"/>
      <c r="C442" s="28"/>
    </row>
    <row r="443" spans="1:3" x14ac:dyDescent="0.25">
      <c r="A443" s="11"/>
      <c r="B443" s="11"/>
      <c r="C443" s="28"/>
    </row>
    <row r="444" spans="1:3" x14ac:dyDescent="0.25">
      <c r="A444" s="11"/>
      <c r="B444" s="11"/>
      <c r="C444" s="28"/>
    </row>
    <row r="445" spans="1:3" x14ac:dyDescent="0.25">
      <c r="A445" s="11"/>
      <c r="B445" s="11"/>
      <c r="C445" s="28"/>
    </row>
    <row r="446" spans="1:3" x14ac:dyDescent="0.25">
      <c r="A446" s="11"/>
      <c r="B446" s="11"/>
      <c r="C446" s="28"/>
    </row>
    <row r="447" spans="1:3" x14ac:dyDescent="0.25">
      <c r="A447" s="11"/>
      <c r="B447" s="11"/>
      <c r="C447" s="28"/>
    </row>
    <row r="448" spans="1:3" x14ac:dyDescent="0.25">
      <c r="A448" s="11"/>
      <c r="B448" s="11"/>
      <c r="C448" s="28"/>
    </row>
    <row r="449" spans="1:3" x14ac:dyDescent="0.25">
      <c r="A449" s="11"/>
      <c r="B449" s="11"/>
      <c r="C449" s="28"/>
    </row>
    <row r="450" spans="1:3" x14ac:dyDescent="0.25">
      <c r="A450" s="11"/>
      <c r="B450" s="11"/>
      <c r="C450" s="28"/>
    </row>
    <row r="451" spans="1:3" x14ac:dyDescent="0.25">
      <c r="A451" s="11"/>
      <c r="B451" s="11"/>
      <c r="C451" s="28"/>
    </row>
    <row r="452" spans="1:3" x14ac:dyDescent="0.25">
      <c r="A452" s="12"/>
      <c r="B452" s="12"/>
      <c r="C452" s="29"/>
    </row>
    <row r="453" spans="1:3" x14ac:dyDescent="0.25">
      <c r="A453" s="11"/>
      <c r="B453" s="11"/>
      <c r="C453" s="28"/>
    </row>
    <row r="454" spans="1:3" x14ac:dyDescent="0.25">
      <c r="A454" s="11"/>
      <c r="B454" s="11"/>
      <c r="C454" s="28"/>
    </row>
    <row r="455" spans="1:3" x14ac:dyDescent="0.25">
      <c r="A455" s="11"/>
      <c r="B455" s="11"/>
      <c r="C455" s="28"/>
    </row>
    <row r="456" spans="1:3" x14ac:dyDescent="0.25">
      <c r="A456" s="11"/>
      <c r="B456" s="11"/>
      <c r="C456" s="28"/>
    </row>
    <row r="457" spans="1:3" x14ac:dyDescent="0.25">
      <c r="A457" s="11"/>
      <c r="B457" s="11"/>
      <c r="C457" s="28"/>
    </row>
    <row r="458" spans="1:3" x14ac:dyDescent="0.25">
      <c r="A458" s="11"/>
      <c r="B458" s="11"/>
      <c r="C458" s="28"/>
    </row>
    <row r="459" spans="1:3" x14ac:dyDescent="0.25">
      <c r="A459" s="11"/>
      <c r="B459" s="11"/>
      <c r="C459" s="28"/>
    </row>
    <row r="460" spans="1:3" x14ac:dyDescent="0.25">
      <c r="A460" s="11"/>
      <c r="B460" s="11"/>
      <c r="C460" s="28"/>
    </row>
    <row r="461" spans="1:3" x14ac:dyDescent="0.25">
      <c r="A461" s="11"/>
      <c r="B461" s="11"/>
      <c r="C461" s="28"/>
    </row>
    <row r="462" spans="1:3" x14ac:dyDescent="0.25">
      <c r="A462" s="11"/>
      <c r="B462" s="11"/>
      <c r="C462" s="28"/>
    </row>
    <row r="463" spans="1:3" x14ac:dyDescent="0.25">
      <c r="A463" s="11"/>
      <c r="B463" s="11"/>
      <c r="C463" s="28"/>
    </row>
    <row r="464" spans="1:3" x14ac:dyDescent="0.25">
      <c r="A464" s="11"/>
      <c r="B464" s="11"/>
      <c r="C464" s="28"/>
    </row>
    <row r="465" spans="1:3" x14ac:dyDescent="0.25">
      <c r="A465" s="11"/>
      <c r="B465" s="11"/>
      <c r="C465" s="28"/>
    </row>
    <row r="466" spans="1:3" x14ac:dyDescent="0.25">
      <c r="A466" s="11"/>
      <c r="B466" s="11"/>
      <c r="C466" s="28"/>
    </row>
    <row r="467" spans="1:3" x14ac:dyDescent="0.25">
      <c r="A467" s="11"/>
      <c r="B467" s="11"/>
      <c r="C467" s="28"/>
    </row>
    <row r="468" spans="1:3" x14ac:dyDescent="0.25">
      <c r="A468" s="11"/>
      <c r="B468" s="11"/>
      <c r="C468" s="28"/>
    </row>
    <row r="469" spans="1:3" x14ac:dyDescent="0.25">
      <c r="A469" s="11"/>
      <c r="B469" s="11"/>
      <c r="C469" s="28"/>
    </row>
    <row r="470" spans="1:3" x14ac:dyDescent="0.25">
      <c r="A470" s="11"/>
      <c r="B470" s="11"/>
      <c r="C470" s="28"/>
    </row>
    <row r="471" spans="1:3" x14ac:dyDescent="0.25">
      <c r="A471" s="11"/>
      <c r="B471" s="11"/>
      <c r="C471" s="28"/>
    </row>
    <row r="472" spans="1:3" x14ac:dyDescent="0.25">
      <c r="A472" s="11"/>
      <c r="B472" s="11"/>
      <c r="C472" s="28"/>
    </row>
    <row r="473" spans="1:3" x14ac:dyDescent="0.25">
      <c r="A473" s="11"/>
      <c r="B473" s="11"/>
      <c r="C473" s="28"/>
    </row>
    <row r="474" spans="1:3" x14ac:dyDescent="0.25">
      <c r="A474" s="11"/>
      <c r="B474" s="11"/>
      <c r="C474" s="28"/>
    </row>
    <row r="475" spans="1:3" x14ac:dyDescent="0.25">
      <c r="A475" s="11"/>
      <c r="B475" s="11"/>
      <c r="C475" s="28"/>
    </row>
    <row r="476" spans="1:3" x14ac:dyDescent="0.25">
      <c r="A476" s="11"/>
      <c r="B476" s="11"/>
      <c r="C476" s="28"/>
    </row>
    <row r="477" spans="1:3" x14ac:dyDescent="0.25">
      <c r="A477" s="11"/>
      <c r="B477" s="11"/>
      <c r="C477" s="28"/>
    </row>
    <row r="478" spans="1:3" x14ac:dyDescent="0.25">
      <c r="A478" s="11"/>
      <c r="B478" s="11"/>
      <c r="C478" s="28"/>
    </row>
    <row r="479" spans="1:3" x14ac:dyDescent="0.25">
      <c r="A479" s="11"/>
      <c r="B479" s="11"/>
      <c r="C479" s="28"/>
    </row>
    <row r="480" spans="1:3" x14ac:dyDescent="0.25">
      <c r="A480" s="11"/>
      <c r="B480" s="11"/>
      <c r="C480" s="28"/>
    </row>
    <row r="481" spans="1:3" x14ac:dyDescent="0.25">
      <c r="A481" s="11"/>
      <c r="B481" s="11"/>
      <c r="C481" s="28"/>
    </row>
    <row r="482" spans="1:3" x14ac:dyDescent="0.25">
      <c r="A482" s="11"/>
      <c r="B482" s="11"/>
      <c r="C482" s="28"/>
    </row>
    <row r="483" spans="1:3" x14ac:dyDescent="0.25">
      <c r="A483" s="11"/>
      <c r="B483" s="11"/>
      <c r="C483" s="28"/>
    </row>
    <row r="484" spans="1:3" x14ac:dyDescent="0.25">
      <c r="A484" s="11"/>
      <c r="B484" s="11"/>
      <c r="C484" s="28"/>
    </row>
    <row r="485" spans="1:3" x14ac:dyDescent="0.25">
      <c r="A485" s="11"/>
      <c r="B485" s="11"/>
      <c r="C485" s="28"/>
    </row>
    <row r="486" spans="1:3" x14ac:dyDescent="0.25">
      <c r="A486" s="11"/>
      <c r="B486" s="11"/>
      <c r="C486" s="28"/>
    </row>
    <row r="487" spans="1:3" x14ac:dyDescent="0.25">
      <c r="A487" s="11"/>
      <c r="B487" s="11"/>
      <c r="C487" s="28"/>
    </row>
    <row r="488" spans="1:3" x14ac:dyDescent="0.25">
      <c r="A488" s="11"/>
      <c r="B488" s="11"/>
      <c r="C488" s="28"/>
    </row>
    <row r="489" spans="1:3" x14ac:dyDescent="0.25">
      <c r="A489" s="11"/>
      <c r="B489" s="11"/>
      <c r="C489" s="28"/>
    </row>
    <row r="490" spans="1:3" x14ac:dyDescent="0.25">
      <c r="A490" s="11"/>
      <c r="B490" s="11"/>
      <c r="C490" s="28"/>
    </row>
    <row r="491" spans="1:3" x14ac:dyDescent="0.25">
      <c r="A491" s="11"/>
      <c r="B491" s="11"/>
      <c r="C491" s="28"/>
    </row>
    <row r="492" spans="1:3" x14ac:dyDescent="0.25">
      <c r="A492" s="11"/>
      <c r="B492" s="11"/>
      <c r="C492" s="28"/>
    </row>
    <row r="493" spans="1:3" x14ac:dyDescent="0.25">
      <c r="A493" s="11"/>
      <c r="B493" s="11"/>
      <c r="C493" s="28"/>
    </row>
    <row r="494" spans="1:3" x14ac:dyDescent="0.25">
      <c r="A494" s="11"/>
      <c r="B494" s="11"/>
      <c r="C494" s="28"/>
    </row>
    <row r="495" spans="1:3" x14ac:dyDescent="0.25">
      <c r="A495" s="11"/>
      <c r="B495" s="11"/>
      <c r="C495" s="28"/>
    </row>
    <row r="496" spans="1:3" x14ac:dyDescent="0.25">
      <c r="A496" s="11"/>
      <c r="B496" s="11"/>
      <c r="C496" s="28"/>
    </row>
    <row r="497" spans="1:3" x14ac:dyDescent="0.25">
      <c r="A497" s="11"/>
      <c r="B497" s="11"/>
      <c r="C497" s="28"/>
    </row>
    <row r="498" spans="1:3" x14ac:dyDescent="0.25">
      <c r="A498" s="11"/>
      <c r="B498" s="11"/>
      <c r="C498" s="28"/>
    </row>
    <row r="499" spans="1:3" x14ac:dyDescent="0.25">
      <c r="A499" s="11"/>
      <c r="B499" s="11"/>
      <c r="C499" s="28"/>
    </row>
    <row r="500" spans="1:3" x14ac:dyDescent="0.25">
      <c r="A500" s="11"/>
      <c r="B500" s="11"/>
      <c r="C500" s="28"/>
    </row>
    <row r="501" spans="1:3" x14ac:dyDescent="0.25">
      <c r="A501" s="11"/>
      <c r="B501" s="11"/>
      <c r="C501" s="28"/>
    </row>
    <row r="502" spans="1:3" x14ac:dyDescent="0.25">
      <c r="A502" s="11"/>
      <c r="B502" s="11"/>
      <c r="C502" s="28"/>
    </row>
    <row r="503" spans="1:3" x14ac:dyDescent="0.25">
      <c r="A503" s="11"/>
      <c r="B503" s="11"/>
      <c r="C503" s="28"/>
    </row>
    <row r="504" spans="1:3" x14ac:dyDescent="0.25">
      <c r="A504" s="11"/>
      <c r="B504" s="11"/>
      <c r="C504" s="28"/>
    </row>
    <row r="505" spans="1:3" x14ac:dyDescent="0.25">
      <c r="A505" s="11"/>
      <c r="B505" s="11"/>
      <c r="C505" s="28"/>
    </row>
    <row r="506" spans="1:3" x14ac:dyDescent="0.25">
      <c r="A506" s="11"/>
      <c r="B506" s="11"/>
      <c r="C506" s="28"/>
    </row>
    <row r="507" spans="1:3" x14ac:dyDescent="0.25">
      <c r="A507" s="11"/>
      <c r="B507" s="11"/>
      <c r="C507" s="28"/>
    </row>
    <row r="508" spans="1:3" x14ac:dyDescent="0.25">
      <c r="A508" s="12"/>
      <c r="B508" s="12"/>
      <c r="C508" s="29"/>
    </row>
    <row r="509" spans="1:3" x14ac:dyDescent="0.25">
      <c r="A509" s="11"/>
      <c r="B509" s="11"/>
      <c r="C509" s="28"/>
    </row>
    <row r="510" spans="1:3" x14ac:dyDescent="0.25">
      <c r="A510" s="11"/>
      <c r="B510" s="11"/>
      <c r="C510" s="28"/>
    </row>
    <row r="511" spans="1:3" x14ac:dyDescent="0.25">
      <c r="A511" s="11"/>
      <c r="B511" s="11"/>
      <c r="C511" s="28"/>
    </row>
    <row r="512" spans="1:3" x14ac:dyDescent="0.25">
      <c r="A512" s="11"/>
      <c r="B512" s="11"/>
      <c r="C512" s="28"/>
    </row>
    <row r="513" spans="1:3" x14ac:dyDescent="0.25">
      <c r="A513" s="11"/>
      <c r="B513" s="11"/>
      <c r="C513" s="28"/>
    </row>
    <row r="514" spans="1:3" x14ac:dyDescent="0.25">
      <c r="A514" s="11"/>
      <c r="B514" s="11"/>
      <c r="C514" s="28"/>
    </row>
    <row r="515" spans="1:3" x14ac:dyDescent="0.25">
      <c r="A515" s="11"/>
      <c r="B515" s="11"/>
      <c r="C515" s="28"/>
    </row>
    <row r="516" spans="1:3" x14ac:dyDescent="0.25">
      <c r="A516" s="11"/>
      <c r="B516" s="11"/>
      <c r="C516" s="28"/>
    </row>
    <row r="517" spans="1:3" x14ac:dyDescent="0.25">
      <c r="A517" s="11"/>
      <c r="B517" s="11"/>
      <c r="C517" s="28"/>
    </row>
    <row r="518" spans="1:3" x14ac:dyDescent="0.25">
      <c r="A518" s="11"/>
      <c r="B518" s="11"/>
      <c r="C518" s="28"/>
    </row>
    <row r="519" spans="1:3" x14ac:dyDescent="0.25">
      <c r="A519" s="11"/>
      <c r="B519" s="11"/>
      <c r="C519" s="28"/>
    </row>
    <row r="520" spans="1:3" x14ac:dyDescent="0.25">
      <c r="A520" s="12"/>
      <c r="B520" s="12"/>
      <c r="C520" s="29"/>
    </row>
    <row r="521" spans="1:3" x14ac:dyDescent="0.25">
      <c r="A521" s="11"/>
      <c r="B521" s="11"/>
      <c r="C521" s="28"/>
    </row>
    <row r="522" spans="1:3" x14ac:dyDescent="0.25">
      <c r="A522" s="11"/>
      <c r="B522" s="11"/>
      <c r="C522" s="28"/>
    </row>
    <row r="523" spans="1:3" x14ac:dyDescent="0.25">
      <c r="A523" s="11"/>
      <c r="B523" s="11"/>
      <c r="C523" s="28"/>
    </row>
    <row r="524" spans="1:3" x14ac:dyDescent="0.25">
      <c r="A524" s="11"/>
      <c r="B524" s="11"/>
      <c r="C524" s="28"/>
    </row>
    <row r="525" spans="1:3" x14ac:dyDescent="0.25">
      <c r="A525" s="11"/>
      <c r="B525" s="11"/>
      <c r="C525" s="28"/>
    </row>
    <row r="526" spans="1:3" x14ac:dyDescent="0.25">
      <c r="A526" s="11"/>
      <c r="B526" s="11"/>
      <c r="C526" s="28"/>
    </row>
    <row r="527" spans="1:3" x14ac:dyDescent="0.25">
      <c r="A527" s="11"/>
      <c r="B527" s="11"/>
      <c r="C527" s="28"/>
    </row>
    <row r="528" spans="1:3" x14ac:dyDescent="0.25">
      <c r="A528" s="12"/>
      <c r="B528" s="12"/>
      <c r="C528" s="29"/>
    </row>
    <row r="529" spans="1:3" x14ac:dyDescent="0.25">
      <c r="A529" s="11"/>
      <c r="B529" s="11"/>
      <c r="C529" s="28"/>
    </row>
    <row r="530" spans="1:3" x14ac:dyDescent="0.25">
      <c r="A530" s="11"/>
      <c r="B530" s="11"/>
      <c r="C530" s="28"/>
    </row>
    <row r="531" spans="1:3" x14ac:dyDescent="0.25">
      <c r="A531" s="11"/>
      <c r="B531" s="11"/>
      <c r="C531" s="28"/>
    </row>
    <row r="532" spans="1:3" x14ac:dyDescent="0.25">
      <c r="A532" s="11"/>
      <c r="B532" s="11"/>
      <c r="C532" s="28"/>
    </row>
    <row r="533" spans="1:3" x14ac:dyDescent="0.25">
      <c r="A533" s="11"/>
      <c r="B533" s="11"/>
      <c r="C533" s="28"/>
    </row>
    <row r="534" spans="1:3" x14ac:dyDescent="0.25">
      <c r="A534" s="11"/>
      <c r="B534" s="11"/>
      <c r="C534" s="28"/>
    </row>
    <row r="535" spans="1:3" x14ac:dyDescent="0.25">
      <c r="A535" s="11"/>
      <c r="B535" s="11"/>
      <c r="C535" s="28"/>
    </row>
    <row r="536" spans="1:3" x14ac:dyDescent="0.25">
      <c r="A536" s="11"/>
      <c r="B536" s="11"/>
      <c r="C536" s="28"/>
    </row>
    <row r="537" spans="1:3" x14ac:dyDescent="0.25">
      <c r="A537" s="11"/>
      <c r="B537" s="11"/>
      <c r="C537" s="28"/>
    </row>
    <row r="538" spans="1:3" x14ac:dyDescent="0.25">
      <c r="A538" s="11"/>
      <c r="B538" s="11"/>
      <c r="C538" s="28"/>
    </row>
    <row r="539" spans="1:3" x14ac:dyDescent="0.25">
      <c r="A539" s="11"/>
      <c r="B539" s="11"/>
      <c r="C539" s="28"/>
    </row>
    <row r="540" spans="1:3" x14ac:dyDescent="0.25">
      <c r="A540" s="12"/>
      <c r="B540" s="12"/>
      <c r="C540" s="29"/>
    </row>
    <row r="541" spans="1:3" x14ac:dyDescent="0.25">
      <c r="A541" s="11"/>
      <c r="B541" s="11"/>
      <c r="C541" s="28"/>
    </row>
    <row r="542" spans="1:3" x14ac:dyDescent="0.25">
      <c r="A542" s="11"/>
      <c r="B542" s="11"/>
      <c r="C542" s="28"/>
    </row>
    <row r="543" spans="1:3" x14ac:dyDescent="0.25">
      <c r="A543" s="11"/>
      <c r="B543" s="11"/>
      <c r="C543" s="28"/>
    </row>
    <row r="544" spans="1:3" x14ac:dyDescent="0.25">
      <c r="A544" s="12"/>
      <c r="B544" s="12"/>
      <c r="C544" s="29"/>
    </row>
    <row r="545" spans="1:3" x14ac:dyDescent="0.25">
      <c r="A545" s="11"/>
      <c r="B545" s="11"/>
      <c r="C545" s="28"/>
    </row>
    <row r="546" spans="1:3" x14ac:dyDescent="0.25">
      <c r="A546" s="11"/>
      <c r="B546" s="11"/>
      <c r="C546" s="28"/>
    </row>
    <row r="547" spans="1:3" x14ac:dyDescent="0.25">
      <c r="A547" s="11"/>
      <c r="B547" s="11"/>
      <c r="C547" s="28"/>
    </row>
    <row r="548" spans="1:3" x14ac:dyDescent="0.25">
      <c r="A548" s="11"/>
      <c r="B548" s="11"/>
      <c r="C548" s="28"/>
    </row>
    <row r="549" spans="1:3" x14ac:dyDescent="0.25">
      <c r="A549" s="11"/>
      <c r="B549" s="11"/>
      <c r="C549" s="28"/>
    </row>
    <row r="550" spans="1:3" x14ac:dyDescent="0.25">
      <c r="A550" s="11"/>
      <c r="B550" s="11"/>
      <c r="C550" s="28"/>
    </row>
    <row r="551" spans="1:3" x14ac:dyDescent="0.25">
      <c r="A551" s="11"/>
      <c r="B551" s="11"/>
      <c r="C551" s="28"/>
    </row>
    <row r="552" spans="1:3" x14ac:dyDescent="0.25">
      <c r="A552" s="11"/>
      <c r="B552" s="11"/>
      <c r="C552" s="28"/>
    </row>
    <row r="553" spans="1:3" x14ac:dyDescent="0.25">
      <c r="A553" s="11"/>
      <c r="B553" s="11"/>
      <c r="C553" s="28"/>
    </row>
    <row r="554" spans="1:3" x14ac:dyDescent="0.25">
      <c r="A554" s="11"/>
      <c r="B554" s="11"/>
      <c r="C554" s="28"/>
    </row>
    <row r="555" spans="1:3" x14ac:dyDescent="0.25">
      <c r="A555" s="11"/>
      <c r="B555" s="11"/>
      <c r="C555" s="28"/>
    </row>
    <row r="556" spans="1:3" x14ac:dyDescent="0.25">
      <c r="A556" s="11"/>
      <c r="B556" s="11"/>
      <c r="C556" s="28"/>
    </row>
    <row r="557" spans="1:3" x14ac:dyDescent="0.25">
      <c r="A557" s="11"/>
      <c r="B557" s="11"/>
      <c r="C557" s="28"/>
    </row>
    <row r="558" spans="1:3" x14ac:dyDescent="0.25">
      <c r="A558" s="11"/>
      <c r="B558" s="11"/>
      <c r="C558" s="28"/>
    </row>
    <row r="559" spans="1:3" x14ac:dyDescent="0.25">
      <c r="A559" s="11"/>
      <c r="B559" s="11"/>
      <c r="C559" s="28"/>
    </row>
    <row r="560" spans="1:3" x14ac:dyDescent="0.25">
      <c r="A560" s="12"/>
      <c r="B560" s="12"/>
      <c r="C560" s="29"/>
    </row>
    <row r="561" spans="1:3" x14ac:dyDescent="0.25">
      <c r="A561" s="11"/>
      <c r="B561" s="11"/>
      <c r="C561" s="28"/>
    </row>
    <row r="562" spans="1:3" x14ac:dyDescent="0.25">
      <c r="A562" s="11"/>
      <c r="B562" s="11"/>
      <c r="C562" s="28"/>
    </row>
    <row r="563" spans="1:3" x14ac:dyDescent="0.25">
      <c r="A563" s="11"/>
      <c r="B563" s="11"/>
      <c r="C563" s="28"/>
    </row>
    <row r="564" spans="1:3" x14ac:dyDescent="0.25">
      <c r="A564" s="11"/>
      <c r="B564" s="11"/>
      <c r="C564" s="28"/>
    </row>
    <row r="565" spans="1:3" x14ac:dyDescent="0.25">
      <c r="A565" s="11"/>
      <c r="B565" s="11"/>
      <c r="C565" s="28"/>
    </row>
    <row r="566" spans="1:3" x14ac:dyDescent="0.25">
      <c r="A566" s="11"/>
      <c r="B566" s="11"/>
      <c r="C566" s="28"/>
    </row>
    <row r="567" spans="1:3" x14ac:dyDescent="0.25">
      <c r="A567" s="11"/>
      <c r="B567" s="11"/>
      <c r="C567" s="28"/>
    </row>
    <row r="568" spans="1:3" x14ac:dyDescent="0.25">
      <c r="A568" s="12"/>
      <c r="B568" s="12"/>
      <c r="C568" s="29"/>
    </row>
    <row r="569" spans="1:3" x14ac:dyDescent="0.25">
      <c r="A569" s="11"/>
      <c r="B569" s="11"/>
      <c r="C569" s="28"/>
    </row>
    <row r="570" spans="1:3" x14ac:dyDescent="0.25">
      <c r="A570" s="11"/>
      <c r="B570" s="11"/>
      <c r="C570" s="28"/>
    </row>
    <row r="571" spans="1:3" x14ac:dyDescent="0.25">
      <c r="A571" s="11"/>
      <c r="B571" s="11"/>
      <c r="C571" s="28"/>
    </row>
    <row r="572" spans="1:3" x14ac:dyDescent="0.25">
      <c r="A572" s="11"/>
      <c r="B572" s="11"/>
      <c r="C572" s="28"/>
    </row>
    <row r="573" spans="1:3" x14ac:dyDescent="0.25">
      <c r="A573" s="11"/>
      <c r="B573" s="11"/>
      <c r="C573" s="28"/>
    </row>
    <row r="574" spans="1:3" x14ac:dyDescent="0.25">
      <c r="A574" s="11"/>
      <c r="B574" s="11"/>
      <c r="C574" s="28"/>
    </row>
    <row r="575" spans="1:3" x14ac:dyDescent="0.25">
      <c r="A575" s="11"/>
      <c r="B575" s="11"/>
      <c r="C575" s="28"/>
    </row>
    <row r="576" spans="1:3" x14ac:dyDescent="0.25">
      <c r="A576" s="11"/>
      <c r="B576" s="11"/>
      <c r="C576" s="28"/>
    </row>
    <row r="577" spans="1:3" x14ac:dyDescent="0.25">
      <c r="A577" s="11"/>
      <c r="B577" s="11"/>
      <c r="C577" s="28"/>
    </row>
    <row r="578" spans="1:3" x14ac:dyDescent="0.25">
      <c r="A578" s="11"/>
      <c r="B578" s="11"/>
      <c r="C578" s="28"/>
    </row>
    <row r="579" spans="1:3" x14ac:dyDescent="0.25">
      <c r="A579" s="11"/>
      <c r="B579" s="11"/>
      <c r="C579" s="28"/>
    </row>
    <row r="580" spans="1:3" x14ac:dyDescent="0.25">
      <c r="A580" s="11"/>
      <c r="B580" s="11"/>
      <c r="C580" s="28"/>
    </row>
    <row r="581" spans="1:3" x14ac:dyDescent="0.25">
      <c r="A581" s="11"/>
      <c r="B581" s="11"/>
      <c r="C581" s="28"/>
    </row>
    <row r="582" spans="1:3" x14ac:dyDescent="0.25">
      <c r="A582" s="11"/>
      <c r="B582" s="11"/>
      <c r="C582" s="28"/>
    </row>
    <row r="583" spans="1:3" x14ac:dyDescent="0.25">
      <c r="A583" s="11"/>
      <c r="B583" s="11"/>
      <c r="C583" s="28"/>
    </row>
    <row r="584" spans="1:3" x14ac:dyDescent="0.25">
      <c r="A584" s="11"/>
      <c r="B584" s="11"/>
      <c r="C584" s="28"/>
    </row>
    <row r="585" spans="1:3" x14ac:dyDescent="0.25">
      <c r="A585" s="11"/>
      <c r="B585" s="11"/>
      <c r="C585" s="28"/>
    </row>
    <row r="586" spans="1:3" x14ac:dyDescent="0.25">
      <c r="A586" s="11"/>
      <c r="B586" s="11"/>
      <c r="C586" s="28"/>
    </row>
    <row r="587" spans="1:3" x14ac:dyDescent="0.25">
      <c r="A587" s="11"/>
      <c r="B587" s="11"/>
      <c r="C587" s="28"/>
    </row>
    <row r="588" spans="1:3" x14ac:dyDescent="0.25">
      <c r="A588" s="11"/>
      <c r="B588" s="11"/>
      <c r="C588" s="28"/>
    </row>
    <row r="589" spans="1:3" x14ac:dyDescent="0.25">
      <c r="A589" s="11"/>
      <c r="B589" s="11"/>
      <c r="C589" s="28"/>
    </row>
    <row r="590" spans="1:3" x14ac:dyDescent="0.25">
      <c r="A590" s="11"/>
      <c r="B590" s="11"/>
      <c r="C590" s="28"/>
    </row>
    <row r="591" spans="1:3" x14ac:dyDescent="0.25">
      <c r="A591" s="11"/>
      <c r="B591" s="11"/>
      <c r="C591" s="28"/>
    </row>
    <row r="592" spans="1:3" x14ac:dyDescent="0.25">
      <c r="A592" s="11"/>
      <c r="B592" s="11"/>
      <c r="C592" s="28"/>
    </row>
    <row r="593" spans="1:3" x14ac:dyDescent="0.25">
      <c r="A593" s="11"/>
      <c r="B593" s="11"/>
      <c r="C593" s="28"/>
    </row>
    <row r="594" spans="1:3" x14ac:dyDescent="0.25">
      <c r="A594" s="11"/>
      <c r="B594" s="11"/>
      <c r="C594" s="28"/>
    </row>
    <row r="595" spans="1:3" x14ac:dyDescent="0.25">
      <c r="A595" s="11"/>
      <c r="B595" s="11"/>
      <c r="C595" s="28"/>
    </row>
    <row r="596" spans="1:3" x14ac:dyDescent="0.25">
      <c r="A596" s="11"/>
      <c r="B596" s="11"/>
      <c r="C596" s="28"/>
    </row>
    <row r="597" spans="1:3" x14ac:dyDescent="0.25">
      <c r="A597" s="11"/>
      <c r="B597" s="11"/>
      <c r="C597" s="28"/>
    </row>
    <row r="598" spans="1:3" x14ac:dyDescent="0.25">
      <c r="A598" s="11"/>
      <c r="B598" s="11"/>
      <c r="C598" s="28"/>
    </row>
    <row r="599" spans="1:3" x14ac:dyDescent="0.25">
      <c r="A599" s="11"/>
      <c r="B599" s="11"/>
      <c r="C599" s="28"/>
    </row>
    <row r="600" spans="1:3" x14ac:dyDescent="0.25">
      <c r="A600" s="11"/>
      <c r="B600" s="11"/>
      <c r="C600" s="28"/>
    </row>
    <row r="601" spans="1:3" x14ac:dyDescent="0.25">
      <c r="A601" s="11"/>
      <c r="B601" s="11"/>
      <c r="C601" s="28"/>
    </row>
    <row r="602" spans="1:3" x14ac:dyDescent="0.25">
      <c r="A602" s="11"/>
      <c r="B602" s="11"/>
      <c r="C602" s="28"/>
    </row>
    <row r="603" spans="1:3" x14ac:dyDescent="0.25">
      <c r="A603" s="11"/>
      <c r="B603" s="11"/>
      <c r="C603" s="28"/>
    </row>
    <row r="604" spans="1:3" x14ac:dyDescent="0.25">
      <c r="A604" s="12"/>
      <c r="B604" s="12"/>
      <c r="C604" s="29"/>
    </row>
    <row r="605" spans="1:3" x14ac:dyDescent="0.25">
      <c r="A605" s="11"/>
      <c r="B605" s="11"/>
      <c r="C605" s="28"/>
    </row>
    <row r="606" spans="1:3" x14ac:dyDescent="0.25">
      <c r="A606" s="11"/>
      <c r="B606" s="11"/>
      <c r="C606" s="28"/>
    </row>
    <row r="607" spans="1:3" x14ac:dyDescent="0.25">
      <c r="A607" s="11"/>
      <c r="B607" s="11"/>
      <c r="C607" s="28"/>
    </row>
    <row r="608" spans="1:3" x14ac:dyDescent="0.25">
      <c r="A608" s="11"/>
      <c r="B608" s="11"/>
      <c r="C608" s="28"/>
    </row>
    <row r="609" spans="1:3" x14ac:dyDescent="0.25">
      <c r="A609" s="11"/>
      <c r="B609" s="11"/>
      <c r="C609" s="28"/>
    </row>
    <row r="610" spans="1:3" x14ac:dyDescent="0.25">
      <c r="A610" s="11"/>
      <c r="B610" s="11"/>
      <c r="C610" s="28"/>
    </row>
    <row r="611" spans="1:3" x14ac:dyDescent="0.25">
      <c r="A611" s="11"/>
      <c r="B611" s="11"/>
      <c r="C611" s="28"/>
    </row>
    <row r="612" spans="1:3" x14ac:dyDescent="0.25">
      <c r="A612" s="11"/>
      <c r="B612" s="11"/>
      <c r="C612" s="28"/>
    </row>
    <row r="613" spans="1:3" x14ac:dyDescent="0.25">
      <c r="A613" s="11"/>
      <c r="B613" s="11"/>
      <c r="C613" s="28"/>
    </row>
    <row r="614" spans="1:3" x14ac:dyDescent="0.25">
      <c r="A614" s="11"/>
      <c r="B614" s="11"/>
      <c r="C614" s="28"/>
    </row>
    <row r="615" spans="1:3" x14ac:dyDescent="0.25">
      <c r="A615" s="11"/>
      <c r="B615" s="11"/>
      <c r="C615" s="28"/>
    </row>
    <row r="616" spans="1:3" x14ac:dyDescent="0.25">
      <c r="A616" s="12"/>
      <c r="B616" s="12"/>
      <c r="C616" s="29"/>
    </row>
    <row r="617" spans="1:3" x14ac:dyDescent="0.25">
      <c r="A617" s="11"/>
      <c r="B617" s="11"/>
      <c r="C617" s="28"/>
    </row>
    <row r="618" spans="1:3" x14ac:dyDescent="0.25">
      <c r="A618" s="11"/>
      <c r="B618" s="11"/>
      <c r="C618" s="28"/>
    </row>
    <row r="619" spans="1:3" x14ac:dyDescent="0.25">
      <c r="A619" s="11"/>
      <c r="B619" s="11"/>
      <c r="C619" s="28"/>
    </row>
    <row r="620" spans="1:3" x14ac:dyDescent="0.25">
      <c r="A620" s="11"/>
      <c r="B620" s="11"/>
      <c r="C620" s="28"/>
    </row>
    <row r="621" spans="1:3" x14ac:dyDescent="0.25">
      <c r="A621" s="11"/>
      <c r="B621" s="11"/>
      <c r="C621" s="28"/>
    </row>
    <row r="622" spans="1:3" x14ac:dyDescent="0.25">
      <c r="A622" s="11"/>
      <c r="B622" s="11"/>
      <c r="C622" s="28"/>
    </row>
    <row r="623" spans="1:3" x14ac:dyDescent="0.25">
      <c r="A623" s="11"/>
      <c r="B623" s="11"/>
      <c r="C623" s="28"/>
    </row>
    <row r="624" spans="1:3" x14ac:dyDescent="0.25">
      <c r="A624" s="12"/>
      <c r="B624" s="12"/>
      <c r="C624" s="29"/>
    </row>
    <row r="625" spans="1:3" x14ac:dyDescent="0.25">
      <c r="A625" s="11"/>
      <c r="B625" s="11"/>
      <c r="C625" s="28"/>
    </row>
    <row r="626" spans="1:3" x14ac:dyDescent="0.25">
      <c r="A626" s="11"/>
      <c r="B626" s="11"/>
      <c r="C626" s="28"/>
    </row>
    <row r="627" spans="1:3" x14ac:dyDescent="0.25">
      <c r="A627" s="11"/>
      <c r="B627" s="11"/>
      <c r="C627" s="28"/>
    </row>
    <row r="628" spans="1:3" x14ac:dyDescent="0.25">
      <c r="A628" s="12"/>
      <c r="B628" s="12"/>
      <c r="C628" s="29"/>
    </row>
    <row r="629" spans="1:3" x14ac:dyDescent="0.25">
      <c r="A629" s="11"/>
      <c r="B629" s="11"/>
      <c r="C629" s="28"/>
    </row>
    <row r="630" spans="1:3" x14ac:dyDescent="0.25">
      <c r="A630" s="11"/>
      <c r="B630" s="11"/>
      <c r="C630" s="28"/>
    </row>
    <row r="631" spans="1:3" x14ac:dyDescent="0.25">
      <c r="A631" s="11"/>
      <c r="B631" s="11"/>
      <c r="C631" s="28"/>
    </row>
    <row r="632" spans="1:3" x14ac:dyDescent="0.25">
      <c r="A632" s="12"/>
      <c r="B632" s="12"/>
      <c r="C632" s="29"/>
    </row>
    <row r="633" spans="1:3" x14ac:dyDescent="0.25">
      <c r="A633" s="11"/>
      <c r="B633" s="11"/>
      <c r="C633" s="28"/>
    </row>
    <row r="634" spans="1:3" x14ac:dyDescent="0.25">
      <c r="A634" s="11"/>
      <c r="B634" s="11"/>
      <c r="C634" s="28"/>
    </row>
    <row r="635" spans="1:3" x14ac:dyDescent="0.25">
      <c r="A635" s="11"/>
      <c r="B635" s="11"/>
      <c r="C635" s="28"/>
    </row>
    <row r="636" spans="1:3" x14ac:dyDescent="0.25">
      <c r="A636" s="12"/>
      <c r="B636" s="12"/>
      <c r="C636" s="29"/>
    </row>
    <row r="637" spans="1:3" x14ac:dyDescent="0.25">
      <c r="A637" s="11"/>
      <c r="B637" s="11"/>
      <c r="C637" s="28"/>
    </row>
    <row r="638" spans="1:3" x14ac:dyDescent="0.25">
      <c r="A638" s="11"/>
      <c r="B638" s="11"/>
      <c r="C638" s="28"/>
    </row>
    <row r="639" spans="1:3" x14ac:dyDescent="0.25">
      <c r="A639" s="11"/>
      <c r="B639" s="11"/>
      <c r="C639" s="28"/>
    </row>
    <row r="640" spans="1:3" x14ac:dyDescent="0.25">
      <c r="A640" s="11"/>
      <c r="B640" s="11"/>
      <c r="C640" s="28"/>
    </row>
    <row r="641" spans="1:3" x14ac:dyDescent="0.25">
      <c r="A641" s="11"/>
      <c r="B641" s="11"/>
      <c r="C641" s="28"/>
    </row>
    <row r="642" spans="1:3" x14ac:dyDescent="0.25">
      <c r="A642" s="11"/>
      <c r="B642" s="11"/>
      <c r="C642" s="28"/>
    </row>
    <row r="643" spans="1:3" x14ac:dyDescent="0.25">
      <c r="A643" s="11"/>
      <c r="B643" s="11"/>
      <c r="C643" s="28"/>
    </row>
    <row r="644" spans="1:3" x14ac:dyDescent="0.25">
      <c r="A644" s="11"/>
      <c r="B644" s="11"/>
      <c r="C644" s="28"/>
    </row>
    <row r="645" spans="1:3" x14ac:dyDescent="0.25">
      <c r="A645" s="11"/>
      <c r="B645" s="11"/>
      <c r="C645" s="28"/>
    </row>
    <row r="646" spans="1:3" x14ac:dyDescent="0.25">
      <c r="A646" s="11"/>
      <c r="B646" s="11"/>
      <c r="C646" s="28"/>
    </row>
    <row r="647" spans="1:3" x14ac:dyDescent="0.25">
      <c r="A647" s="11"/>
      <c r="B647" s="11"/>
      <c r="C647" s="28"/>
    </row>
    <row r="648" spans="1:3" x14ac:dyDescent="0.25">
      <c r="A648" s="11"/>
      <c r="B648" s="11"/>
      <c r="C648" s="28"/>
    </row>
    <row r="649" spans="1:3" x14ac:dyDescent="0.25">
      <c r="A649" s="11"/>
      <c r="B649" s="11"/>
      <c r="C649" s="28"/>
    </row>
    <row r="650" spans="1:3" x14ac:dyDescent="0.25">
      <c r="A650" s="11"/>
      <c r="B650" s="11"/>
      <c r="C650" s="28"/>
    </row>
    <row r="651" spans="1:3" x14ac:dyDescent="0.25">
      <c r="A651" s="11"/>
      <c r="B651" s="11"/>
      <c r="C651" s="28"/>
    </row>
    <row r="652" spans="1:3" x14ac:dyDescent="0.25">
      <c r="A652" s="11"/>
      <c r="B652" s="11"/>
      <c r="C652" s="28"/>
    </row>
    <row r="653" spans="1:3" x14ac:dyDescent="0.25">
      <c r="A653" s="11"/>
      <c r="B653" s="11"/>
      <c r="C653" s="28"/>
    </row>
    <row r="654" spans="1:3" x14ac:dyDescent="0.25">
      <c r="A654" s="11"/>
      <c r="B654" s="11"/>
      <c r="C654" s="28"/>
    </row>
    <row r="655" spans="1:3" x14ac:dyDescent="0.25">
      <c r="A655" s="11"/>
      <c r="B655" s="11"/>
      <c r="C655" s="28"/>
    </row>
    <row r="656" spans="1:3" x14ac:dyDescent="0.25">
      <c r="A656" s="12"/>
      <c r="B656" s="12"/>
      <c r="C656" s="29"/>
    </row>
    <row r="657" spans="1:3" x14ac:dyDescent="0.25">
      <c r="A657" s="11"/>
      <c r="B657" s="11"/>
      <c r="C657" s="28"/>
    </row>
    <row r="658" spans="1:3" x14ac:dyDescent="0.25">
      <c r="A658" s="11"/>
      <c r="B658" s="11"/>
      <c r="C658" s="28"/>
    </row>
    <row r="659" spans="1:3" x14ac:dyDescent="0.25">
      <c r="A659" s="11"/>
      <c r="B659" s="11"/>
      <c r="C659" s="28"/>
    </row>
    <row r="660" spans="1:3" x14ac:dyDescent="0.25">
      <c r="A660" s="11"/>
      <c r="B660" s="11"/>
      <c r="C660" s="28"/>
    </row>
    <row r="661" spans="1:3" x14ac:dyDescent="0.25">
      <c r="A661" s="11"/>
      <c r="B661" s="11"/>
      <c r="C661" s="28"/>
    </row>
    <row r="662" spans="1:3" x14ac:dyDescent="0.25">
      <c r="A662" s="11"/>
      <c r="B662" s="11"/>
      <c r="C662" s="28"/>
    </row>
    <row r="663" spans="1:3" x14ac:dyDescent="0.25">
      <c r="A663" s="11"/>
      <c r="B663" s="11"/>
      <c r="C663" s="28"/>
    </row>
    <row r="664" spans="1:3" x14ac:dyDescent="0.25">
      <c r="A664" s="12"/>
      <c r="B664" s="12"/>
      <c r="C664" s="29"/>
    </row>
    <row r="665" spans="1:3" x14ac:dyDescent="0.25">
      <c r="A665" s="11"/>
      <c r="B665" s="11"/>
      <c r="C665" s="28"/>
    </row>
    <row r="666" spans="1:3" x14ac:dyDescent="0.25">
      <c r="A666" s="11"/>
      <c r="B666" s="11"/>
      <c r="C666" s="28"/>
    </row>
    <row r="667" spans="1:3" x14ac:dyDescent="0.25">
      <c r="A667" s="11"/>
      <c r="B667" s="11"/>
      <c r="C667" s="28"/>
    </row>
    <row r="668" spans="1:3" x14ac:dyDescent="0.25">
      <c r="A668" s="11"/>
      <c r="B668" s="11"/>
      <c r="C668" s="28"/>
    </row>
    <row r="669" spans="1:3" x14ac:dyDescent="0.25">
      <c r="A669" s="11"/>
      <c r="B669" s="11"/>
      <c r="C669" s="28"/>
    </row>
    <row r="670" spans="1:3" x14ac:dyDescent="0.25">
      <c r="A670" s="11"/>
      <c r="B670" s="11"/>
      <c r="C670" s="28"/>
    </row>
    <row r="671" spans="1:3" x14ac:dyDescent="0.25">
      <c r="A671" s="11"/>
      <c r="B671" s="11"/>
      <c r="C671" s="28"/>
    </row>
    <row r="672" spans="1:3" x14ac:dyDescent="0.25">
      <c r="A672" s="11"/>
      <c r="B672" s="11"/>
      <c r="C672" s="28"/>
    </row>
    <row r="673" spans="1:3" x14ac:dyDescent="0.25">
      <c r="A673" s="11"/>
      <c r="B673" s="11"/>
      <c r="C673" s="28"/>
    </row>
    <row r="674" spans="1:3" x14ac:dyDescent="0.25">
      <c r="A674" s="11"/>
      <c r="B674" s="11"/>
      <c r="C674" s="28"/>
    </row>
    <row r="675" spans="1:3" x14ac:dyDescent="0.25">
      <c r="A675" s="11"/>
      <c r="B675" s="11"/>
      <c r="C675" s="28"/>
    </row>
    <row r="676" spans="1:3" x14ac:dyDescent="0.25">
      <c r="A676" s="11"/>
      <c r="B676" s="11"/>
      <c r="C676" s="28"/>
    </row>
    <row r="677" spans="1:3" x14ac:dyDescent="0.25">
      <c r="A677" s="11"/>
      <c r="B677" s="11"/>
      <c r="C677" s="28"/>
    </row>
    <row r="678" spans="1:3" x14ac:dyDescent="0.25">
      <c r="A678" s="11"/>
      <c r="B678" s="11"/>
      <c r="C678" s="28"/>
    </row>
    <row r="679" spans="1:3" x14ac:dyDescent="0.25">
      <c r="A679" s="11"/>
      <c r="B679" s="11"/>
      <c r="C679" s="28"/>
    </row>
    <row r="680" spans="1:3" x14ac:dyDescent="0.25">
      <c r="A680" s="11"/>
      <c r="B680" s="11"/>
      <c r="C680" s="28"/>
    </row>
    <row r="681" spans="1:3" x14ac:dyDescent="0.25">
      <c r="A681" s="11"/>
      <c r="B681" s="11"/>
      <c r="C681" s="28"/>
    </row>
    <row r="682" spans="1:3" x14ac:dyDescent="0.25">
      <c r="A682" s="11"/>
      <c r="B682" s="11"/>
      <c r="C682" s="28"/>
    </row>
    <row r="683" spans="1:3" x14ac:dyDescent="0.25">
      <c r="A683" s="11"/>
      <c r="B683" s="11"/>
      <c r="C683" s="28"/>
    </row>
    <row r="684" spans="1:3" x14ac:dyDescent="0.25">
      <c r="A684" s="11"/>
      <c r="B684" s="11"/>
      <c r="C684" s="28"/>
    </row>
    <row r="685" spans="1:3" x14ac:dyDescent="0.25">
      <c r="A685" s="11"/>
      <c r="B685" s="11"/>
      <c r="C685" s="28"/>
    </row>
    <row r="686" spans="1:3" x14ac:dyDescent="0.25">
      <c r="A686" s="11"/>
      <c r="B686" s="11"/>
      <c r="C686" s="28"/>
    </row>
    <row r="687" spans="1:3" x14ac:dyDescent="0.25">
      <c r="A687" s="11"/>
      <c r="B687" s="11"/>
      <c r="C687" s="28"/>
    </row>
    <row r="688" spans="1:3" x14ac:dyDescent="0.25">
      <c r="A688" s="11"/>
      <c r="B688" s="11"/>
      <c r="C688" s="28"/>
    </row>
    <row r="689" spans="1:3" x14ac:dyDescent="0.25">
      <c r="A689" s="11"/>
      <c r="B689" s="11"/>
      <c r="C689" s="28"/>
    </row>
    <row r="690" spans="1:3" x14ac:dyDescent="0.25">
      <c r="A690" s="11"/>
      <c r="B690" s="11"/>
      <c r="C690" s="28"/>
    </row>
    <row r="691" spans="1:3" x14ac:dyDescent="0.25">
      <c r="A691" s="11"/>
      <c r="B691" s="11"/>
      <c r="C691" s="28"/>
    </row>
    <row r="692" spans="1:3" x14ac:dyDescent="0.25">
      <c r="A692" s="12"/>
      <c r="B692" s="12"/>
      <c r="C692" s="29"/>
    </row>
    <row r="693" spans="1:3" x14ac:dyDescent="0.25">
      <c r="A693" s="11"/>
      <c r="B693" s="11"/>
      <c r="C693" s="28"/>
    </row>
    <row r="694" spans="1:3" x14ac:dyDescent="0.25">
      <c r="A694" s="11"/>
      <c r="B694" s="11"/>
      <c r="C694" s="28"/>
    </row>
    <row r="695" spans="1:3" x14ac:dyDescent="0.25">
      <c r="A695" s="11"/>
      <c r="B695" s="11"/>
      <c r="C695" s="28"/>
    </row>
    <row r="696" spans="1:3" x14ac:dyDescent="0.25">
      <c r="A696" s="12"/>
      <c r="B696" s="12"/>
      <c r="C696" s="29"/>
    </row>
    <row r="697" spans="1:3" x14ac:dyDescent="0.25">
      <c r="A697" s="11"/>
      <c r="B697" s="11"/>
      <c r="C697" s="28"/>
    </row>
    <row r="698" spans="1:3" x14ac:dyDescent="0.25">
      <c r="A698" s="11"/>
      <c r="B698" s="11"/>
      <c r="C698" s="28"/>
    </row>
    <row r="699" spans="1:3" x14ac:dyDescent="0.25">
      <c r="A699" s="11"/>
      <c r="B699" s="11"/>
      <c r="C699" s="28"/>
    </row>
    <row r="700" spans="1:3" x14ac:dyDescent="0.25">
      <c r="A700" s="12"/>
      <c r="B700" s="12"/>
      <c r="C700" s="29"/>
    </row>
    <row r="701" spans="1:3" x14ac:dyDescent="0.25">
      <c r="A701" s="11"/>
      <c r="B701" s="11"/>
      <c r="C701" s="28"/>
    </row>
    <row r="702" spans="1:3" x14ac:dyDescent="0.25">
      <c r="A702" s="11"/>
      <c r="B702" s="11"/>
      <c r="C702" s="28"/>
    </row>
    <row r="703" spans="1:3" x14ac:dyDescent="0.25">
      <c r="A703" s="11"/>
      <c r="B703" s="11"/>
      <c r="C703" s="28"/>
    </row>
    <row r="704" spans="1:3" x14ac:dyDescent="0.25">
      <c r="A704" s="11"/>
      <c r="B704" s="11"/>
      <c r="C704" s="28"/>
    </row>
    <row r="705" spans="1:3" x14ac:dyDescent="0.25">
      <c r="A705" s="11"/>
      <c r="B705" s="11"/>
      <c r="C705" s="28"/>
    </row>
    <row r="706" spans="1:3" x14ac:dyDescent="0.25">
      <c r="A706" s="11"/>
      <c r="B706" s="11"/>
      <c r="C706" s="28"/>
    </row>
    <row r="707" spans="1:3" x14ac:dyDescent="0.25">
      <c r="A707" s="11"/>
      <c r="B707" s="11"/>
      <c r="C707" s="28"/>
    </row>
    <row r="708" spans="1:3" x14ac:dyDescent="0.25">
      <c r="A708" s="12"/>
      <c r="B708" s="12"/>
      <c r="C708" s="29"/>
    </row>
    <row r="709" spans="1:3" x14ac:dyDescent="0.25">
      <c r="A709" s="11"/>
      <c r="B709" s="11"/>
      <c r="C709" s="28"/>
    </row>
    <row r="710" spans="1:3" x14ac:dyDescent="0.25">
      <c r="A710" s="11"/>
      <c r="B710" s="11"/>
      <c r="C710" s="28"/>
    </row>
    <row r="711" spans="1:3" x14ac:dyDescent="0.25">
      <c r="A711" s="11"/>
      <c r="B711" s="11"/>
      <c r="C711" s="28"/>
    </row>
    <row r="712" spans="1:3" x14ac:dyDescent="0.25">
      <c r="A712" s="12"/>
      <c r="B712" s="12"/>
      <c r="C712" s="29"/>
    </row>
    <row r="713" spans="1:3" x14ac:dyDescent="0.25">
      <c r="A713" s="11"/>
      <c r="B713" s="11"/>
      <c r="C713" s="28"/>
    </row>
    <row r="714" spans="1:3" x14ac:dyDescent="0.25">
      <c r="A714" s="11"/>
      <c r="B714" s="11"/>
      <c r="C714" s="28"/>
    </row>
    <row r="715" spans="1:3" x14ac:dyDescent="0.25">
      <c r="A715" s="11"/>
      <c r="B715" s="11"/>
      <c r="C715" s="28"/>
    </row>
    <row r="716" spans="1:3" x14ac:dyDescent="0.25">
      <c r="A716" s="11"/>
      <c r="B716" s="11"/>
      <c r="C716" s="28"/>
    </row>
    <row r="717" spans="1:3" x14ac:dyDescent="0.25">
      <c r="A717" s="11"/>
      <c r="B717" s="11"/>
      <c r="C717" s="28"/>
    </row>
    <row r="718" spans="1:3" x14ac:dyDescent="0.25">
      <c r="A718" s="11"/>
      <c r="B718" s="11"/>
      <c r="C718" s="28"/>
    </row>
    <row r="719" spans="1:3" x14ac:dyDescent="0.25">
      <c r="A719" s="11"/>
      <c r="B719" s="11"/>
      <c r="C719" s="28"/>
    </row>
    <row r="720" spans="1:3" x14ac:dyDescent="0.25">
      <c r="A720" s="12"/>
      <c r="B720" s="12"/>
      <c r="C720" s="29"/>
    </row>
    <row r="721" spans="1:3" x14ac:dyDescent="0.25">
      <c r="A721" s="11"/>
      <c r="B721" s="11"/>
      <c r="C721" s="28"/>
    </row>
    <row r="722" spans="1:3" x14ac:dyDescent="0.25">
      <c r="A722" s="11"/>
      <c r="B722" s="11"/>
      <c r="C722" s="28"/>
    </row>
    <row r="723" spans="1:3" x14ac:dyDescent="0.25">
      <c r="A723" s="11"/>
      <c r="B723" s="11"/>
      <c r="C723" s="28"/>
    </row>
    <row r="724" spans="1:3" x14ac:dyDescent="0.25">
      <c r="A724" s="11"/>
      <c r="B724" s="11"/>
      <c r="C724" s="28"/>
    </row>
    <row r="725" spans="1:3" x14ac:dyDescent="0.25">
      <c r="A725" s="11"/>
      <c r="B725" s="11"/>
      <c r="C725" s="28"/>
    </row>
    <row r="726" spans="1:3" x14ac:dyDescent="0.25">
      <c r="A726" s="11"/>
      <c r="B726" s="11"/>
      <c r="C726" s="28"/>
    </row>
    <row r="727" spans="1:3" x14ac:dyDescent="0.25">
      <c r="A727" s="11"/>
      <c r="B727" s="11"/>
      <c r="C727" s="28"/>
    </row>
    <row r="728" spans="1:3" x14ac:dyDescent="0.25">
      <c r="A728" s="11"/>
      <c r="B728" s="11"/>
      <c r="C728" s="28"/>
    </row>
    <row r="729" spans="1:3" x14ac:dyDescent="0.25">
      <c r="A729" s="11"/>
      <c r="B729" s="11"/>
      <c r="C729" s="28"/>
    </row>
    <row r="730" spans="1:3" x14ac:dyDescent="0.25">
      <c r="A730" s="11"/>
      <c r="B730" s="11"/>
      <c r="C730" s="28"/>
    </row>
    <row r="731" spans="1:3" x14ac:dyDescent="0.25">
      <c r="A731" s="11"/>
      <c r="B731" s="11"/>
      <c r="C731" s="28"/>
    </row>
    <row r="732" spans="1:3" x14ac:dyDescent="0.25">
      <c r="A732" s="12"/>
      <c r="B732" s="12"/>
      <c r="C732" s="29"/>
    </row>
    <row r="733" spans="1:3" x14ac:dyDescent="0.25">
      <c r="A733" s="11"/>
      <c r="B733" s="11"/>
      <c r="C733" s="28"/>
    </row>
    <row r="734" spans="1:3" x14ac:dyDescent="0.25">
      <c r="A734" s="11"/>
      <c r="B734" s="11"/>
      <c r="C734" s="28"/>
    </row>
    <row r="735" spans="1:3" x14ac:dyDescent="0.25">
      <c r="A735" s="11"/>
      <c r="B735" s="11"/>
      <c r="C735" s="28"/>
    </row>
    <row r="736" spans="1:3" x14ac:dyDescent="0.25">
      <c r="A736" s="11"/>
      <c r="B736" s="11"/>
      <c r="C736" s="28"/>
    </row>
    <row r="737" spans="1:3" x14ac:dyDescent="0.25">
      <c r="A737" s="11"/>
      <c r="B737" s="11"/>
      <c r="C737" s="28"/>
    </row>
    <row r="738" spans="1:3" x14ac:dyDescent="0.25">
      <c r="A738" s="11"/>
      <c r="B738" s="11"/>
      <c r="C738" s="28"/>
    </row>
    <row r="739" spans="1:3" x14ac:dyDescent="0.25">
      <c r="A739" s="11"/>
      <c r="B739" s="11"/>
      <c r="C739" s="28"/>
    </row>
    <row r="740" spans="1:3" x14ac:dyDescent="0.25">
      <c r="A740" s="11"/>
      <c r="B740" s="11"/>
      <c r="C740" s="28"/>
    </row>
    <row r="741" spans="1:3" x14ac:dyDescent="0.25">
      <c r="A741" s="11"/>
      <c r="B741" s="11"/>
      <c r="C741" s="28"/>
    </row>
    <row r="742" spans="1:3" x14ac:dyDescent="0.25">
      <c r="A742" s="11"/>
      <c r="B742" s="11"/>
      <c r="C742" s="28"/>
    </row>
    <row r="743" spans="1:3" x14ac:dyDescent="0.25">
      <c r="A743" s="11"/>
      <c r="B743" s="11"/>
      <c r="C743" s="28"/>
    </row>
    <row r="744" spans="1:3" x14ac:dyDescent="0.25">
      <c r="A744" s="11"/>
      <c r="B744" s="11"/>
      <c r="C744" s="28"/>
    </row>
    <row r="745" spans="1:3" x14ac:dyDescent="0.25">
      <c r="A745" s="11"/>
      <c r="B745" s="11"/>
      <c r="C745" s="28"/>
    </row>
    <row r="746" spans="1:3" x14ac:dyDescent="0.25">
      <c r="A746" s="11"/>
      <c r="B746" s="11"/>
      <c r="C746" s="28"/>
    </row>
    <row r="747" spans="1:3" x14ac:dyDescent="0.25">
      <c r="A747" s="11"/>
      <c r="B747" s="11"/>
      <c r="C747" s="28"/>
    </row>
    <row r="748" spans="1:3" x14ac:dyDescent="0.25">
      <c r="A748" s="12"/>
      <c r="B748" s="12"/>
      <c r="C748" s="29"/>
    </row>
    <row r="749" spans="1:3" x14ac:dyDescent="0.25">
      <c r="A749" s="11"/>
      <c r="B749" s="11"/>
      <c r="C749" s="28"/>
    </row>
    <row r="750" spans="1:3" x14ac:dyDescent="0.25">
      <c r="A750" s="11"/>
      <c r="B750" s="11"/>
      <c r="C750" s="28"/>
    </row>
    <row r="751" spans="1:3" x14ac:dyDescent="0.25">
      <c r="A751" s="11"/>
      <c r="B751" s="11"/>
      <c r="C751" s="28"/>
    </row>
    <row r="752" spans="1:3" x14ac:dyDescent="0.25">
      <c r="A752" s="11"/>
      <c r="B752" s="11"/>
      <c r="C752" s="28"/>
    </row>
    <row r="753" spans="1:3" x14ac:dyDescent="0.25">
      <c r="A753" s="11"/>
      <c r="B753" s="11"/>
      <c r="C753" s="28"/>
    </row>
    <row r="754" spans="1:3" x14ac:dyDescent="0.25">
      <c r="A754" s="11"/>
      <c r="B754" s="11"/>
      <c r="C754" s="28"/>
    </row>
    <row r="755" spans="1:3" x14ac:dyDescent="0.25">
      <c r="A755" s="11"/>
      <c r="B755" s="11"/>
      <c r="C755" s="28"/>
    </row>
    <row r="756" spans="1:3" x14ac:dyDescent="0.25">
      <c r="A756" s="11"/>
      <c r="B756" s="11"/>
      <c r="C756" s="28"/>
    </row>
    <row r="757" spans="1:3" x14ac:dyDescent="0.25">
      <c r="A757" s="11"/>
      <c r="B757" s="11"/>
      <c r="C757" s="28"/>
    </row>
    <row r="758" spans="1:3" x14ac:dyDescent="0.25">
      <c r="A758" s="11"/>
      <c r="B758" s="11"/>
      <c r="C758" s="28"/>
    </row>
    <row r="759" spans="1:3" x14ac:dyDescent="0.25">
      <c r="A759" s="11"/>
      <c r="B759" s="11"/>
      <c r="C759" s="28"/>
    </row>
    <row r="760" spans="1:3" x14ac:dyDescent="0.25">
      <c r="A760" s="11"/>
      <c r="B760" s="11"/>
      <c r="C760" s="28"/>
    </row>
    <row r="761" spans="1:3" x14ac:dyDescent="0.25">
      <c r="A761" s="11"/>
      <c r="B761" s="11"/>
      <c r="C761" s="28"/>
    </row>
    <row r="762" spans="1:3" x14ac:dyDescent="0.25">
      <c r="A762" s="11"/>
      <c r="B762" s="11"/>
      <c r="C762" s="28"/>
    </row>
    <row r="763" spans="1:3" x14ac:dyDescent="0.25">
      <c r="A763" s="11"/>
      <c r="B763" s="11"/>
      <c r="C763" s="28"/>
    </row>
    <row r="764" spans="1:3" x14ac:dyDescent="0.25">
      <c r="A764" s="12"/>
      <c r="B764" s="12"/>
      <c r="C764" s="29"/>
    </row>
    <row r="765" spans="1:3" x14ac:dyDescent="0.25">
      <c r="A765" s="11"/>
      <c r="B765" s="11"/>
      <c r="C765" s="28"/>
    </row>
    <row r="766" spans="1:3" x14ac:dyDescent="0.25">
      <c r="A766" s="11"/>
      <c r="B766" s="11"/>
      <c r="C766" s="28"/>
    </row>
    <row r="767" spans="1:3" x14ac:dyDescent="0.25">
      <c r="A767" s="11"/>
      <c r="B767" s="11"/>
      <c r="C767" s="28"/>
    </row>
    <row r="768" spans="1:3" x14ac:dyDescent="0.25">
      <c r="A768" s="11"/>
      <c r="B768" s="11"/>
      <c r="C768" s="28"/>
    </row>
    <row r="769" spans="1:3" x14ac:dyDescent="0.25">
      <c r="A769" s="11"/>
      <c r="B769" s="11"/>
      <c r="C769" s="28"/>
    </row>
    <row r="770" spans="1:3" x14ac:dyDescent="0.25">
      <c r="A770" s="11"/>
      <c r="B770" s="11"/>
      <c r="C770" s="28"/>
    </row>
    <row r="771" spans="1:3" x14ac:dyDescent="0.25">
      <c r="A771" s="11"/>
      <c r="B771" s="11"/>
      <c r="C771" s="28"/>
    </row>
    <row r="772" spans="1:3" x14ac:dyDescent="0.25">
      <c r="A772" s="11"/>
      <c r="B772" s="11"/>
      <c r="C772" s="28"/>
    </row>
    <row r="773" spans="1:3" x14ac:dyDescent="0.25">
      <c r="A773" s="11"/>
      <c r="B773" s="11"/>
      <c r="C773" s="28"/>
    </row>
    <row r="774" spans="1:3" x14ac:dyDescent="0.25">
      <c r="A774" s="11"/>
      <c r="B774" s="11"/>
      <c r="C774" s="28"/>
    </row>
    <row r="775" spans="1:3" x14ac:dyDescent="0.25">
      <c r="A775" s="11"/>
      <c r="B775" s="11"/>
      <c r="C775" s="28"/>
    </row>
    <row r="776" spans="1:3" x14ac:dyDescent="0.25">
      <c r="A776" s="11"/>
      <c r="B776" s="11"/>
      <c r="C776" s="28"/>
    </row>
    <row r="777" spans="1:3" x14ac:dyDescent="0.25">
      <c r="A777" s="11"/>
      <c r="B777" s="11"/>
      <c r="C777" s="28"/>
    </row>
    <row r="778" spans="1:3" x14ac:dyDescent="0.25">
      <c r="A778" s="11"/>
      <c r="B778" s="11"/>
      <c r="C778" s="28"/>
    </row>
    <row r="779" spans="1:3" x14ac:dyDescent="0.25">
      <c r="A779" s="11"/>
      <c r="B779" s="11"/>
      <c r="C779" s="28"/>
    </row>
    <row r="780" spans="1:3" x14ac:dyDescent="0.25">
      <c r="A780" s="12"/>
      <c r="B780" s="12"/>
      <c r="C780" s="29"/>
    </row>
    <row r="781" spans="1:3" x14ac:dyDescent="0.25">
      <c r="A781" s="11"/>
      <c r="B781" s="11"/>
      <c r="C781" s="28"/>
    </row>
    <row r="782" spans="1:3" x14ac:dyDescent="0.25">
      <c r="A782" s="11"/>
      <c r="B782" s="11"/>
      <c r="C782" s="28"/>
    </row>
    <row r="783" spans="1:3" x14ac:dyDescent="0.25">
      <c r="A783" s="11"/>
      <c r="B783" s="11"/>
      <c r="C783" s="28"/>
    </row>
    <row r="784" spans="1:3" x14ac:dyDescent="0.25">
      <c r="A784" s="11"/>
      <c r="B784" s="11"/>
      <c r="C784" s="28"/>
    </row>
    <row r="785" spans="1:3" x14ac:dyDescent="0.25">
      <c r="A785" s="11"/>
      <c r="B785" s="11"/>
      <c r="C785" s="28"/>
    </row>
    <row r="786" spans="1:3" x14ac:dyDescent="0.25">
      <c r="A786" s="11"/>
      <c r="B786" s="11"/>
      <c r="C786" s="28"/>
    </row>
    <row r="787" spans="1:3" x14ac:dyDescent="0.25">
      <c r="A787" s="11"/>
      <c r="B787" s="11"/>
      <c r="C787" s="28"/>
    </row>
    <row r="788" spans="1:3" x14ac:dyDescent="0.25">
      <c r="A788" s="11"/>
      <c r="B788" s="11"/>
      <c r="C788" s="28"/>
    </row>
    <row r="789" spans="1:3" x14ac:dyDescent="0.25">
      <c r="A789" s="11"/>
      <c r="B789" s="11"/>
      <c r="C789" s="28"/>
    </row>
    <row r="790" spans="1:3" x14ac:dyDescent="0.25">
      <c r="A790" s="11"/>
      <c r="B790" s="11"/>
      <c r="C790" s="28"/>
    </row>
    <row r="791" spans="1:3" x14ac:dyDescent="0.25">
      <c r="A791" s="11"/>
      <c r="B791" s="11"/>
      <c r="C791" s="28"/>
    </row>
    <row r="792" spans="1:3" x14ac:dyDescent="0.25">
      <c r="A792" s="11"/>
      <c r="B792" s="11"/>
      <c r="C792" s="28"/>
    </row>
    <row r="793" spans="1:3" x14ac:dyDescent="0.25">
      <c r="A793" s="11"/>
      <c r="B793" s="11"/>
      <c r="C793" s="28"/>
    </row>
    <row r="794" spans="1:3" x14ac:dyDescent="0.25">
      <c r="A794" s="11"/>
      <c r="B794" s="11"/>
      <c r="C794" s="28"/>
    </row>
    <row r="795" spans="1:3" x14ac:dyDescent="0.25">
      <c r="A795" s="11"/>
      <c r="B795" s="11"/>
      <c r="C795" s="28"/>
    </row>
    <row r="796" spans="1:3" x14ac:dyDescent="0.25">
      <c r="A796" s="12"/>
      <c r="B796" s="12"/>
      <c r="C796" s="29"/>
    </row>
    <row r="797" spans="1:3" x14ac:dyDescent="0.25">
      <c r="A797" s="11"/>
      <c r="B797" s="11"/>
      <c r="C797" s="28"/>
    </row>
    <row r="798" spans="1:3" x14ac:dyDescent="0.25">
      <c r="A798" s="11"/>
      <c r="B798" s="11"/>
      <c r="C798" s="28"/>
    </row>
    <row r="799" spans="1:3" x14ac:dyDescent="0.25">
      <c r="A799" s="11"/>
      <c r="B799" s="11"/>
      <c r="C799" s="28"/>
    </row>
    <row r="800" spans="1:3" x14ac:dyDescent="0.25">
      <c r="A800" s="12"/>
      <c r="B800" s="12"/>
      <c r="C800" s="29"/>
    </row>
    <row r="801" spans="1:3" x14ac:dyDescent="0.25">
      <c r="A801" s="11"/>
      <c r="B801" s="11"/>
      <c r="C801" s="28"/>
    </row>
    <row r="802" spans="1:3" x14ac:dyDescent="0.25">
      <c r="A802" s="11"/>
      <c r="B802" s="11"/>
      <c r="C802" s="28"/>
    </row>
    <row r="803" spans="1:3" x14ac:dyDescent="0.25">
      <c r="A803" s="11"/>
      <c r="B803" s="11"/>
      <c r="C803" s="28"/>
    </row>
    <row r="804" spans="1:3" x14ac:dyDescent="0.25">
      <c r="A804" s="11"/>
      <c r="B804" s="11"/>
      <c r="C804" s="28"/>
    </row>
    <row r="805" spans="1:3" x14ac:dyDescent="0.25">
      <c r="A805" s="11"/>
      <c r="B805" s="11"/>
      <c r="C805" s="28"/>
    </row>
    <row r="806" spans="1:3" x14ac:dyDescent="0.25">
      <c r="A806" s="11"/>
      <c r="B806" s="11"/>
      <c r="C806" s="28"/>
    </row>
    <row r="807" spans="1:3" x14ac:dyDescent="0.25">
      <c r="A807" s="11"/>
      <c r="B807" s="11"/>
      <c r="C807" s="28"/>
    </row>
    <row r="808" spans="1:3" x14ac:dyDescent="0.25">
      <c r="A808" s="11"/>
      <c r="B808" s="11"/>
      <c r="C808" s="28"/>
    </row>
    <row r="809" spans="1:3" x14ac:dyDescent="0.25">
      <c r="A809" s="11"/>
      <c r="B809" s="11"/>
      <c r="C809" s="28"/>
    </row>
    <row r="810" spans="1:3" x14ac:dyDescent="0.25">
      <c r="A810" s="11"/>
      <c r="B810" s="11"/>
      <c r="C810" s="28"/>
    </row>
    <row r="811" spans="1:3" x14ac:dyDescent="0.25">
      <c r="A811" s="11"/>
      <c r="B811" s="11"/>
      <c r="C811" s="28"/>
    </row>
    <row r="812" spans="1:3" x14ac:dyDescent="0.25">
      <c r="A812" s="11"/>
      <c r="B812" s="11"/>
      <c r="C812" s="28"/>
    </row>
    <row r="813" spans="1:3" x14ac:dyDescent="0.25">
      <c r="A813" s="11"/>
      <c r="B813" s="11"/>
      <c r="C813" s="28"/>
    </row>
    <row r="814" spans="1:3" x14ac:dyDescent="0.25">
      <c r="A814" s="11"/>
      <c r="B814" s="11"/>
      <c r="C814" s="28"/>
    </row>
    <row r="815" spans="1:3" x14ac:dyDescent="0.25">
      <c r="A815" s="11"/>
      <c r="B815" s="11"/>
      <c r="C815" s="28"/>
    </row>
    <row r="816" spans="1:3" x14ac:dyDescent="0.25">
      <c r="A816" s="11"/>
      <c r="B816" s="11"/>
      <c r="C816" s="28"/>
    </row>
    <row r="817" spans="1:3" x14ac:dyDescent="0.25">
      <c r="A817" s="11"/>
      <c r="B817" s="11"/>
      <c r="C817" s="28"/>
    </row>
    <row r="818" spans="1:3" x14ac:dyDescent="0.25">
      <c r="A818" s="11"/>
      <c r="B818" s="11"/>
      <c r="C818" s="28"/>
    </row>
    <row r="819" spans="1:3" x14ac:dyDescent="0.25">
      <c r="A819" s="11"/>
      <c r="B819" s="11"/>
      <c r="C819" s="28"/>
    </row>
    <row r="820" spans="1:3" x14ac:dyDescent="0.25">
      <c r="A820" s="11"/>
      <c r="B820" s="11"/>
      <c r="C820" s="28"/>
    </row>
    <row r="821" spans="1:3" x14ac:dyDescent="0.25">
      <c r="A821" s="11"/>
      <c r="B821" s="11"/>
      <c r="C821" s="28"/>
    </row>
    <row r="822" spans="1:3" x14ac:dyDescent="0.25">
      <c r="A822" s="11"/>
      <c r="B822" s="11"/>
      <c r="C822" s="28"/>
    </row>
    <row r="823" spans="1:3" x14ac:dyDescent="0.25">
      <c r="A823" s="11"/>
      <c r="B823" s="11"/>
      <c r="C823" s="28"/>
    </row>
    <row r="824" spans="1:3" x14ac:dyDescent="0.25">
      <c r="A824" s="12"/>
      <c r="B824" s="12"/>
      <c r="C824" s="29"/>
    </row>
    <row r="825" spans="1:3" x14ac:dyDescent="0.25">
      <c r="A825" s="11"/>
      <c r="B825" s="11"/>
      <c r="C825" s="28"/>
    </row>
    <row r="826" spans="1:3" x14ac:dyDescent="0.25">
      <c r="A826" s="11"/>
      <c r="B826" s="11"/>
      <c r="C826" s="28"/>
    </row>
    <row r="827" spans="1:3" x14ac:dyDescent="0.25">
      <c r="A827" s="11"/>
      <c r="B827" s="11"/>
      <c r="C827" s="28"/>
    </row>
    <row r="828" spans="1:3" x14ac:dyDescent="0.25">
      <c r="A828" s="11"/>
      <c r="B828" s="11"/>
      <c r="C828" s="28"/>
    </row>
    <row r="829" spans="1:3" x14ac:dyDescent="0.25">
      <c r="A829" s="11"/>
      <c r="B829" s="11"/>
      <c r="C829" s="28"/>
    </row>
    <row r="830" spans="1:3" x14ac:dyDescent="0.25">
      <c r="A830" s="11"/>
      <c r="B830" s="11"/>
      <c r="C830" s="28"/>
    </row>
    <row r="831" spans="1:3" x14ac:dyDescent="0.25">
      <c r="A831" s="11"/>
      <c r="B831" s="11"/>
      <c r="C831" s="28"/>
    </row>
    <row r="832" spans="1:3" x14ac:dyDescent="0.25">
      <c r="A832" s="11"/>
      <c r="B832" s="11"/>
      <c r="C832" s="28"/>
    </row>
    <row r="833" spans="1:3" x14ac:dyDescent="0.25">
      <c r="A833" s="11"/>
      <c r="B833" s="11"/>
      <c r="C833" s="28"/>
    </row>
    <row r="834" spans="1:3" x14ac:dyDescent="0.25">
      <c r="A834" s="11"/>
      <c r="B834" s="11"/>
      <c r="C834" s="28"/>
    </row>
    <row r="835" spans="1:3" x14ac:dyDescent="0.25">
      <c r="A835" s="11"/>
      <c r="B835" s="11"/>
      <c r="C835" s="28"/>
    </row>
    <row r="836" spans="1:3" x14ac:dyDescent="0.25">
      <c r="A836" s="11"/>
      <c r="B836" s="11"/>
      <c r="C836" s="28"/>
    </row>
    <row r="837" spans="1:3" x14ac:dyDescent="0.25">
      <c r="A837" s="11"/>
      <c r="B837" s="11"/>
      <c r="C837" s="28"/>
    </row>
    <row r="838" spans="1:3" x14ac:dyDescent="0.25">
      <c r="A838" s="11"/>
      <c r="B838" s="11"/>
      <c r="C838" s="28"/>
    </row>
    <row r="839" spans="1:3" x14ac:dyDescent="0.25">
      <c r="A839" s="11"/>
      <c r="B839" s="11"/>
      <c r="C839" s="28"/>
    </row>
    <row r="840" spans="1:3" x14ac:dyDescent="0.25">
      <c r="A840" s="11"/>
      <c r="B840" s="11"/>
      <c r="C840" s="28"/>
    </row>
    <row r="841" spans="1:3" x14ac:dyDescent="0.25">
      <c r="A841" s="11"/>
      <c r="B841" s="11"/>
      <c r="C841" s="28"/>
    </row>
    <row r="842" spans="1:3" x14ac:dyDescent="0.25">
      <c r="A842" s="11"/>
      <c r="B842" s="11"/>
      <c r="C842" s="28"/>
    </row>
    <row r="843" spans="1:3" x14ac:dyDescent="0.25">
      <c r="A843" s="11"/>
      <c r="B843" s="11"/>
      <c r="C843" s="28"/>
    </row>
    <row r="844" spans="1:3" x14ac:dyDescent="0.25">
      <c r="A844" s="11"/>
      <c r="B844" s="11"/>
      <c r="C844" s="28"/>
    </row>
    <row r="845" spans="1:3" x14ac:dyDescent="0.25">
      <c r="A845" s="11"/>
      <c r="B845" s="11"/>
      <c r="C845" s="28"/>
    </row>
    <row r="846" spans="1:3" x14ac:dyDescent="0.25">
      <c r="A846" s="11"/>
      <c r="B846" s="11"/>
      <c r="C846" s="28"/>
    </row>
    <row r="847" spans="1:3" x14ac:dyDescent="0.25">
      <c r="A847" s="11"/>
      <c r="B847" s="11"/>
      <c r="C847" s="28"/>
    </row>
    <row r="848" spans="1:3" x14ac:dyDescent="0.25">
      <c r="A848" s="12"/>
      <c r="B848" s="12"/>
      <c r="C848" s="29"/>
    </row>
    <row r="849" spans="1:3" x14ac:dyDescent="0.25">
      <c r="A849" s="11"/>
      <c r="B849" s="11"/>
      <c r="C849" s="28"/>
    </row>
    <row r="850" spans="1:3" x14ac:dyDescent="0.25">
      <c r="A850" s="11"/>
      <c r="B850" s="11"/>
      <c r="C850" s="28"/>
    </row>
    <row r="851" spans="1:3" x14ac:dyDescent="0.25">
      <c r="A851" s="11"/>
      <c r="B851" s="11"/>
      <c r="C851" s="28"/>
    </row>
    <row r="852" spans="1:3" x14ac:dyDescent="0.25">
      <c r="A852" s="12"/>
      <c r="B852" s="12"/>
      <c r="C852" s="29"/>
    </row>
    <row r="853" spans="1:3" x14ac:dyDescent="0.25">
      <c r="A853" s="11"/>
      <c r="B853" s="11"/>
      <c r="C853" s="28"/>
    </row>
    <row r="854" spans="1:3" x14ac:dyDescent="0.25">
      <c r="A854" s="11"/>
      <c r="B854" s="11"/>
      <c r="C854" s="28"/>
    </row>
    <row r="855" spans="1:3" x14ac:dyDescent="0.25">
      <c r="A855" s="11"/>
      <c r="B855" s="11"/>
      <c r="C855" s="28"/>
    </row>
    <row r="856" spans="1:3" x14ac:dyDescent="0.25">
      <c r="A856" s="12"/>
      <c r="B856" s="12"/>
      <c r="C856" s="29"/>
    </row>
    <row r="857" spans="1:3" x14ac:dyDescent="0.25">
      <c r="A857" s="11"/>
      <c r="B857" s="11"/>
      <c r="C857" s="28"/>
    </row>
    <row r="858" spans="1:3" x14ac:dyDescent="0.25">
      <c r="A858" s="11"/>
      <c r="B858" s="11"/>
      <c r="C858" s="28"/>
    </row>
    <row r="859" spans="1:3" x14ac:dyDescent="0.25">
      <c r="A859" s="11"/>
      <c r="B859" s="11"/>
      <c r="C859" s="28"/>
    </row>
    <row r="860" spans="1:3" x14ac:dyDescent="0.25">
      <c r="A860" s="12"/>
      <c r="B860" s="12"/>
      <c r="C860" s="29"/>
    </row>
    <row r="861" spans="1:3" x14ac:dyDescent="0.25">
      <c r="A861" s="11"/>
      <c r="B861" s="11"/>
      <c r="C861" s="28"/>
    </row>
    <row r="862" spans="1:3" x14ac:dyDescent="0.25">
      <c r="A862" s="11"/>
      <c r="B862" s="11"/>
      <c r="C862" s="28"/>
    </row>
    <row r="863" spans="1:3" x14ac:dyDescent="0.25">
      <c r="A863" s="11"/>
      <c r="B863" s="11"/>
      <c r="C863" s="28"/>
    </row>
    <row r="864" spans="1:3" x14ac:dyDescent="0.25">
      <c r="A864" s="12"/>
      <c r="B864" s="12"/>
      <c r="C864" s="29"/>
    </row>
    <row r="865" spans="1:3" x14ac:dyDescent="0.25">
      <c r="A865" s="11"/>
      <c r="B865" s="11"/>
      <c r="C865" s="28"/>
    </row>
    <row r="866" spans="1:3" x14ac:dyDescent="0.25">
      <c r="A866" s="11"/>
      <c r="B866" s="11"/>
      <c r="C866" s="28"/>
    </row>
    <row r="867" spans="1:3" x14ac:dyDescent="0.25">
      <c r="A867" s="11"/>
      <c r="B867" s="11"/>
      <c r="C867" s="28"/>
    </row>
    <row r="868" spans="1:3" x14ac:dyDescent="0.25">
      <c r="A868" s="12"/>
      <c r="B868" s="12"/>
      <c r="C868" s="29"/>
    </row>
    <row r="869" spans="1:3" x14ac:dyDescent="0.25">
      <c r="A869" s="11"/>
      <c r="B869" s="11"/>
      <c r="C869" s="28"/>
    </row>
    <row r="870" spans="1:3" x14ac:dyDescent="0.25">
      <c r="A870" s="11"/>
      <c r="B870" s="11"/>
      <c r="C870" s="28"/>
    </row>
    <row r="871" spans="1:3" x14ac:dyDescent="0.25">
      <c r="A871" s="11"/>
      <c r="B871" s="11"/>
      <c r="C871" s="28"/>
    </row>
    <row r="872" spans="1:3" x14ac:dyDescent="0.25">
      <c r="A872" s="11"/>
      <c r="B872" s="11"/>
      <c r="C872" s="28"/>
    </row>
    <row r="873" spans="1:3" x14ac:dyDescent="0.25">
      <c r="A873" s="11"/>
      <c r="B873" s="11"/>
      <c r="C873" s="28"/>
    </row>
    <row r="874" spans="1:3" x14ac:dyDescent="0.25">
      <c r="A874" s="11"/>
      <c r="B874" s="11"/>
      <c r="C874" s="28"/>
    </row>
    <row r="875" spans="1:3" x14ac:dyDescent="0.25">
      <c r="A875" s="11"/>
      <c r="B875" s="11"/>
      <c r="C875" s="28"/>
    </row>
    <row r="876" spans="1:3" x14ac:dyDescent="0.25">
      <c r="A876" s="12"/>
      <c r="B876" s="12"/>
      <c r="C876" s="29"/>
    </row>
    <row r="877" spans="1:3" x14ac:dyDescent="0.25">
      <c r="A877" s="11"/>
      <c r="B877" s="11"/>
      <c r="C877" s="28"/>
    </row>
    <row r="878" spans="1:3" x14ac:dyDescent="0.25">
      <c r="A878" s="11"/>
      <c r="B878" s="11"/>
      <c r="C878" s="28"/>
    </row>
    <row r="879" spans="1:3" x14ac:dyDescent="0.25">
      <c r="A879" s="11"/>
      <c r="B879" s="11"/>
      <c r="C879" s="28"/>
    </row>
    <row r="880" spans="1:3" x14ac:dyDescent="0.25">
      <c r="A880" s="11"/>
      <c r="B880" s="11"/>
      <c r="C880" s="28"/>
    </row>
    <row r="881" spans="1:3" x14ac:dyDescent="0.25">
      <c r="A881" s="11"/>
      <c r="B881" s="11"/>
      <c r="C881" s="28"/>
    </row>
    <row r="882" spans="1:3" x14ac:dyDescent="0.25">
      <c r="A882" s="11"/>
      <c r="B882" s="11"/>
      <c r="C882" s="28"/>
    </row>
    <row r="883" spans="1:3" x14ac:dyDescent="0.25">
      <c r="A883" s="11"/>
      <c r="B883" s="11"/>
      <c r="C883" s="28"/>
    </row>
    <row r="884" spans="1:3" x14ac:dyDescent="0.25">
      <c r="A884" s="11"/>
      <c r="B884" s="11"/>
      <c r="C884" s="28"/>
    </row>
    <row r="885" spans="1:3" x14ac:dyDescent="0.25">
      <c r="A885" s="11"/>
      <c r="B885" s="11"/>
      <c r="C885" s="28"/>
    </row>
    <row r="886" spans="1:3" x14ac:dyDescent="0.25">
      <c r="A886" s="11"/>
      <c r="B886" s="11"/>
      <c r="C886" s="28"/>
    </row>
    <row r="887" spans="1:3" x14ac:dyDescent="0.25">
      <c r="A887" s="11"/>
      <c r="B887" s="11"/>
      <c r="C887" s="28"/>
    </row>
    <row r="888" spans="1:3" x14ac:dyDescent="0.25">
      <c r="A888" s="11"/>
      <c r="B888" s="11"/>
      <c r="C888" s="28"/>
    </row>
    <row r="889" spans="1:3" x14ac:dyDescent="0.25">
      <c r="A889" s="11"/>
      <c r="B889" s="11"/>
      <c r="C889" s="28"/>
    </row>
    <row r="890" spans="1:3" x14ac:dyDescent="0.25">
      <c r="A890" s="11"/>
      <c r="B890" s="11"/>
      <c r="C890" s="28"/>
    </row>
    <row r="891" spans="1:3" x14ac:dyDescent="0.25">
      <c r="A891" s="11"/>
      <c r="B891" s="11"/>
      <c r="C891" s="28"/>
    </row>
    <row r="892" spans="1:3" x14ac:dyDescent="0.25">
      <c r="A892" s="11"/>
      <c r="B892" s="11"/>
      <c r="C892" s="28"/>
    </row>
    <row r="893" spans="1:3" x14ac:dyDescent="0.25">
      <c r="A893" s="11"/>
      <c r="B893" s="11"/>
      <c r="C893" s="28"/>
    </row>
    <row r="894" spans="1:3" x14ac:dyDescent="0.25">
      <c r="A894" s="11"/>
      <c r="B894" s="11"/>
      <c r="C894" s="28"/>
    </row>
    <row r="895" spans="1:3" x14ac:dyDescent="0.25">
      <c r="A895" s="11"/>
      <c r="B895" s="11"/>
      <c r="C895" s="28"/>
    </row>
    <row r="896" spans="1:3" x14ac:dyDescent="0.25">
      <c r="A896" s="12"/>
      <c r="B896" s="12"/>
      <c r="C896" s="29"/>
    </row>
    <row r="897" spans="1:3" x14ac:dyDescent="0.25">
      <c r="A897" s="11"/>
      <c r="B897" s="11"/>
      <c r="C897" s="28"/>
    </row>
    <row r="898" spans="1:3" x14ac:dyDescent="0.25">
      <c r="A898" s="11"/>
      <c r="B898" s="11"/>
      <c r="C898" s="28"/>
    </row>
    <row r="899" spans="1:3" x14ac:dyDescent="0.25">
      <c r="A899" s="11"/>
      <c r="B899" s="11"/>
      <c r="C899" s="28"/>
    </row>
    <row r="900" spans="1:3" x14ac:dyDescent="0.25">
      <c r="A900" s="12"/>
      <c r="B900" s="12"/>
      <c r="C900" s="29"/>
    </row>
    <row r="901" spans="1:3" x14ac:dyDescent="0.25">
      <c r="A901" s="11"/>
      <c r="B901" s="11"/>
      <c r="C901" s="28"/>
    </row>
    <row r="902" spans="1:3" x14ac:dyDescent="0.25">
      <c r="A902" s="11"/>
      <c r="B902" s="11"/>
      <c r="C902" s="28"/>
    </row>
    <row r="903" spans="1:3" x14ac:dyDescent="0.25">
      <c r="A903" s="11"/>
      <c r="B903" s="11"/>
      <c r="C903" s="28"/>
    </row>
    <row r="904" spans="1:3" x14ac:dyDescent="0.25">
      <c r="A904" s="12"/>
      <c r="B904" s="12"/>
      <c r="C904" s="29"/>
    </row>
    <row r="905" spans="1:3" x14ac:dyDescent="0.25">
      <c r="A905" s="11"/>
      <c r="B905" s="11"/>
      <c r="C905" s="28"/>
    </row>
    <row r="906" spans="1:3" x14ac:dyDescent="0.25">
      <c r="A906" s="11"/>
      <c r="B906" s="11"/>
      <c r="C906" s="28"/>
    </row>
    <row r="907" spans="1:3" x14ac:dyDescent="0.25">
      <c r="A907" s="11"/>
      <c r="B907" s="11"/>
      <c r="C907" s="28"/>
    </row>
    <row r="908" spans="1:3" x14ac:dyDescent="0.25">
      <c r="A908" s="11"/>
      <c r="B908" s="11"/>
      <c r="C908" s="28"/>
    </row>
    <row r="909" spans="1:3" x14ac:dyDescent="0.25">
      <c r="A909" s="11"/>
      <c r="B909" s="11"/>
      <c r="C909" s="28"/>
    </row>
    <row r="910" spans="1:3" x14ac:dyDescent="0.25">
      <c r="A910" s="11"/>
      <c r="B910" s="11"/>
      <c r="C910" s="28"/>
    </row>
    <row r="911" spans="1:3" x14ac:dyDescent="0.25">
      <c r="A911" s="11"/>
      <c r="B911" s="11"/>
      <c r="C911" s="28"/>
    </row>
    <row r="912" spans="1:3" x14ac:dyDescent="0.25">
      <c r="A912" s="12"/>
      <c r="B912" s="12"/>
      <c r="C912" s="29"/>
    </row>
    <row r="913" spans="1:3" x14ac:dyDescent="0.25">
      <c r="A913" s="11"/>
      <c r="B913" s="11"/>
      <c r="C913" s="28"/>
    </row>
    <row r="914" spans="1:3" x14ac:dyDescent="0.25">
      <c r="A914" s="11"/>
      <c r="B914" s="11"/>
      <c r="C914" s="28"/>
    </row>
    <row r="915" spans="1:3" x14ac:dyDescent="0.25">
      <c r="A915" s="11"/>
      <c r="B915" s="11"/>
      <c r="C915" s="28"/>
    </row>
    <row r="916" spans="1:3" x14ac:dyDescent="0.25">
      <c r="A916" s="11"/>
      <c r="B916" s="11"/>
      <c r="C916" s="28"/>
    </row>
    <row r="917" spans="1:3" x14ac:dyDescent="0.25">
      <c r="A917" s="11"/>
      <c r="B917" s="11"/>
      <c r="C917" s="28"/>
    </row>
    <row r="918" spans="1:3" x14ac:dyDescent="0.25">
      <c r="A918" s="11"/>
      <c r="B918" s="11"/>
      <c r="C918" s="28"/>
    </row>
    <row r="919" spans="1:3" x14ac:dyDescent="0.25">
      <c r="A919" s="11"/>
      <c r="B919" s="11"/>
      <c r="C919" s="28"/>
    </row>
    <row r="920" spans="1:3" x14ac:dyDescent="0.25">
      <c r="A920" s="11"/>
      <c r="B920" s="11"/>
      <c r="C920" s="28"/>
    </row>
    <row r="921" spans="1:3" x14ac:dyDescent="0.25">
      <c r="A921" s="11"/>
      <c r="B921" s="11"/>
      <c r="C921" s="28"/>
    </row>
    <row r="922" spans="1:3" x14ac:dyDescent="0.25">
      <c r="A922" s="11"/>
      <c r="B922" s="11"/>
      <c r="C922" s="28"/>
    </row>
    <row r="923" spans="1:3" x14ac:dyDescent="0.25">
      <c r="A923" s="11"/>
      <c r="B923" s="11"/>
      <c r="C923" s="28"/>
    </row>
    <row r="924" spans="1:3" x14ac:dyDescent="0.25">
      <c r="A924" s="12"/>
      <c r="B924" s="12"/>
      <c r="C924" s="29"/>
    </row>
    <row r="925" spans="1:3" x14ac:dyDescent="0.25">
      <c r="A925" s="11"/>
      <c r="B925" s="11"/>
      <c r="C925" s="28"/>
    </row>
    <row r="926" spans="1:3" x14ac:dyDescent="0.25">
      <c r="A926" s="11"/>
      <c r="B926" s="11"/>
      <c r="C926" s="28"/>
    </row>
    <row r="927" spans="1:3" x14ac:dyDescent="0.25">
      <c r="A927" s="11"/>
      <c r="B927" s="11"/>
      <c r="C927" s="28"/>
    </row>
    <row r="928" spans="1:3" x14ac:dyDescent="0.25">
      <c r="A928" s="11"/>
      <c r="B928" s="11"/>
      <c r="C928" s="28"/>
    </row>
    <row r="929" spans="1:3" x14ac:dyDescent="0.25">
      <c r="A929" s="11"/>
      <c r="B929" s="11"/>
      <c r="C929" s="28"/>
    </row>
    <row r="930" spans="1:3" x14ac:dyDescent="0.25">
      <c r="A930" s="11"/>
      <c r="B930" s="11"/>
      <c r="C930" s="28"/>
    </row>
    <row r="931" spans="1:3" x14ac:dyDescent="0.25">
      <c r="A931" s="11"/>
      <c r="B931" s="11"/>
      <c r="C931" s="28"/>
    </row>
    <row r="932" spans="1:3" x14ac:dyDescent="0.25">
      <c r="A932" s="12"/>
      <c r="B932" s="12"/>
      <c r="C932" s="29"/>
    </row>
    <row r="933" spans="1:3" x14ac:dyDescent="0.25">
      <c r="A933" s="11"/>
      <c r="B933" s="11"/>
      <c r="C933" s="28"/>
    </row>
    <row r="934" spans="1:3" x14ac:dyDescent="0.25">
      <c r="A934" s="11"/>
      <c r="B934" s="11"/>
      <c r="C934" s="28"/>
    </row>
    <row r="935" spans="1:3" x14ac:dyDescent="0.25">
      <c r="A935" s="11"/>
      <c r="B935" s="11"/>
      <c r="C935" s="28"/>
    </row>
    <row r="936" spans="1:3" x14ac:dyDescent="0.25">
      <c r="A936" s="11"/>
      <c r="B936" s="11"/>
      <c r="C936" s="28"/>
    </row>
    <row r="937" spans="1:3" x14ac:dyDescent="0.25">
      <c r="A937" s="11"/>
      <c r="B937" s="11"/>
      <c r="C937" s="28"/>
    </row>
    <row r="938" spans="1:3" x14ac:dyDescent="0.25">
      <c r="A938" s="11"/>
      <c r="B938" s="11"/>
      <c r="C938" s="28"/>
    </row>
    <row r="939" spans="1:3" x14ac:dyDescent="0.25">
      <c r="A939" s="11"/>
      <c r="B939" s="11"/>
      <c r="C939" s="28"/>
    </row>
    <row r="940" spans="1:3" x14ac:dyDescent="0.25">
      <c r="A940" s="12"/>
      <c r="B940" s="12"/>
      <c r="C940" s="29"/>
    </row>
    <row r="941" spans="1:3" x14ac:dyDescent="0.25">
      <c r="A941" s="11"/>
      <c r="B941" s="11"/>
      <c r="C941" s="28"/>
    </row>
    <row r="942" spans="1:3" x14ac:dyDescent="0.25">
      <c r="A942" s="11"/>
      <c r="B942" s="11"/>
      <c r="C942" s="28"/>
    </row>
    <row r="943" spans="1:3" x14ac:dyDescent="0.25">
      <c r="A943" s="11"/>
      <c r="B943" s="11"/>
      <c r="C943" s="28"/>
    </row>
    <row r="944" spans="1:3" x14ac:dyDescent="0.25">
      <c r="A944" s="12"/>
      <c r="B944" s="12"/>
      <c r="C944" s="29"/>
    </row>
    <row r="945" spans="1:3" x14ac:dyDescent="0.25">
      <c r="A945" s="11"/>
      <c r="B945" s="11"/>
      <c r="C945" s="28"/>
    </row>
    <row r="946" spans="1:3" x14ac:dyDescent="0.25">
      <c r="A946" s="11"/>
      <c r="B946" s="11"/>
      <c r="C946" s="28"/>
    </row>
    <row r="947" spans="1:3" x14ac:dyDescent="0.25">
      <c r="A947" s="11"/>
      <c r="B947" s="11"/>
      <c r="C947" s="28"/>
    </row>
    <row r="948" spans="1:3" x14ac:dyDescent="0.25">
      <c r="A948" s="12"/>
      <c r="B948" s="12"/>
      <c r="C948" s="29"/>
    </row>
    <row r="949" spans="1:3" x14ac:dyDescent="0.25">
      <c r="A949" s="11"/>
      <c r="B949" s="11"/>
      <c r="C949" s="28"/>
    </row>
    <row r="950" spans="1:3" x14ac:dyDescent="0.25">
      <c r="A950" s="11"/>
      <c r="B950" s="11"/>
      <c r="C950" s="28"/>
    </row>
    <row r="951" spans="1:3" x14ac:dyDescent="0.25">
      <c r="A951" s="11"/>
      <c r="B951" s="11"/>
      <c r="C951" s="28"/>
    </row>
    <row r="952" spans="1:3" x14ac:dyDescent="0.25">
      <c r="A952" s="12"/>
      <c r="B952" s="12"/>
      <c r="C952" s="29"/>
    </row>
    <row r="953" spans="1:3" x14ac:dyDescent="0.25">
      <c r="A953" s="11"/>
      <c r="B953" s="11"/>
      <c r="C953" s="28"/>
    </row>
    <row r="954" spans="1:3" x14ac:dyDescent="0.25">
      <c r="A954" s="11"/>
      <c r="B954" s="11"/>
      <c r="C954" s="28"/>
    </row>
    <row r="955" spans="1:3" x14ac:dyDescent="0.25">
      <c r="A955" s="11"/>
      <c r="B955" s="11"/>
      <c r="C955" s="28"/>
    </row>
    <row r="956" spans="1:3" x14ac:dyDescent="0.25">
      <c r="A956" s="12"/>
      <c r="B956" s="12"/>
      <c r="C956" s="29"/>
    </row>
    <row r="957" spans="1:3" x14ac:dyDescent="0.25">
      <c r="A957" s="11"/>
      <c r="B957" s="11"/>
      <c r="C957" s="28"/>
    </row>
    <row r="958" spans="1:3" x14ac:dyDescent="0.25">
      <c r="A958" s="11"/>
      <c r="B958" s="11"/>
      <c r="C958" s="28"/>
    </row>
    <row r="959" spans="1:3" x14ac:dyDescent="0.25">
      <c r="A959" s="11"/>
      <c r="B959" s="11"/>
      <c r="C959" s="28"/>
    </row>
    <row r="960" spans="1:3" x14ac:dyDescent="0.25">
      <c r="A960" s="12"/>
      <c r="B960" s="12"/>
      <c r="C960" s="29"/>
    </row>
    <row r="961" spans="1:3" x14ac:dyDescent="0.25">
      <c r="A961" s="11"/>
      <c r="B961" s="11"/>
      <c r="C961" s="28"/>
    </row>
    <row r="962" spans="1:3" x14ac:dyDescent="0.25">
      <c r="A962" s="11"/>
      <c r="B962" s="11"/>
      <c r="C962" s="28"/>
    </row>
    <row r="963" spans="1:3" x14ac:dyDescent="0.25">
      <c r="A963" s="11"/>
      <c r="B963" s="11"/>
      <c r="C963" s="28"/>
    </row>
    <row r="964" spans="1:3" x14ac:dyDescent="0.25">
      <c r="A964" s="12"/>
      <c r="B964" s="12"/>
      <c r="C964" s="29"/>
    </row>
    <row r="965" spans="1:3" x14ac:dyDescent="0.25">
      <c r="A965" s="11"/>
      <c r="B965" s="11"/>
      <c r="C965" s="28"/>
    </row>
    <row r="966" spans="1:3" x14ac:dyDescent="0.25">
      <c r="A966" s="11"/>
      <c r="B966" s="11"/>
      <c r="C966" s="28"/>
    </row>
    <row r="967" spans="1:3" x14ac:dyDescent="0.25">
      <c r="A967" s="11"/>
      <c r="B967" s="11"/>
      <c r="C967" s="28"/>
    </row>
    <row r="968" spans="1:3" x14ac:dyDescent="0.25">
      <c r="A968" s="11"/>
      <c r="B968" s="11"/>
      <c r="C968" s="28"/>
    </row>
    <row r="969" spans="1:3" x14ac:dyDescent="0.25">
      <c r="A969" s="11"/>
      <c r="B969" s="11"/>
      <c r="C969" s="28"/>
    </row>
    <row r="970" spans="1:3" x14ac:dyDescent="0.25">
      <c r="A970" s="11"/>
      <c r="B970" s="11"/>
      <c r="C970" s="28"/>
    </row>
    <row r="971" spans="1:3" x14ac:dyDescent="0.25">
      <c r="A971" s="11"/>
      <c r="B971" s="11"/>
      <c r="C971" s="28"/>
    </row>
    <row r="972" spans="1:3" x14ac:dyDescent="0.25">
      <c r="A972" s="11"/>
      <c r="B972" s="11"/>
      <c r="C972" s="28"/>
    </row>
    <row r="973" spans="1:3" x14ac:dyDescent="0.25">
      <c r="A973" s="11"/>
      <c r="B973" s="11"/>
      <c r="C973" s="28"/>
    </row>
    <row r="974" spans="1:3" x14ac:dyDescent="0.25">
      <c r="A974" s="11"/>
      <c r="B974" s="11"/>
      <c r="C974" s="28"/>
    </row>
    <row r="975" spans="1:3" x14ac:dyDescent="0.25">
      <c r="A975" s="11"/>
      <c r="B975" s="11"/>
      <c r="C975" s="28"/>
    </row>
    <row r="976" spans="1:3" x14ac:dyDescent="0.25">
      <c r="A976" s="12"/>
      <c r="B976" s="12"/>
      <c r="C976" s="29"/>
    </row>
    <row r="977" spans="1:3" x14ac:dyDescent="0.25">
      <c r="A977" s="11"/>
      <c r="B977" s="11"/>
      <c r="C977" s="28"/>
    </row>
    <row r="978" spans="1:3" x14ac:dyDescent="0.25">
      <c r="A978" s="11"/>
      <c r="B978" s="11"/>
      <c r="C978" s="28"/>
    </row>
    <row r="979" spans="1:3" x14ac:dyDescent="0.25">
      <c r="A979" s="11"/>
      <c r="B979" s="11"/>
      <c r="C979" s="28"/>
    </row>
    <row r="980" spans="1:3" x14ac:dyDescent="0.25">
      <c r="A980" s="12"/>
      <c r="B980" s="12"/>
      <c r="C980" s="29"/>
    </row>
    <row r="981" spans="1:3" x14ac:dyDescent="0.25">
      <c r="A981" s="11"/>
      <c r="B981" s="11"/>
      <c r="C981" s="28"/>
    </row>
    <row r="982" spans="1:3" x14ac:dyDescent="0.25">
      <c r="A982" s="11"/>
      <c r="B982" s="11"/>
      <c r="C982" s="28"/>
    </row>
    <row r="983" spans="1:3" x14ac:dyDescent="0.25">
      <c r="A983" s="11"/>
      <c r="B983" s="11"/>
      <c r="C983" s="28"/>
    </row>
    <row r="984" spans="1:3" x14ac:dyDescent="0.25">
      <c r="A984" s="11"/>
      <c r="B984" s="11"/>
      <c r="C984" s="28"/>
    </row>
    <row r="985" spans="1:3" x14ac:dyDescent="0.25">
      <c r="A985" s="11"/>
      <c r="B985" s="11"/>
      <c r="C985" s="28"/>
    </row>
    <row r="986" spans="1:3" x14ac:dyDescent="0.25">
      <c r="A986" s="11"/>
      <c r="B986" s="11"/>
      <c r="C986" s="28"/>
    </row>
    <row r="987" spans="1:3" x14ac:dyDescent="0.25">
      <c r="A987" s="11"/>
      <c r="B987" s="11"/>
      <c r="C987" s="28"/>
    </row>
    <row r="988" spans="1:3" x14ac:dyDescent="0.25">
      <c r="A988" s="11"/>
      <c r="B988" s="11"/>
      <c r="C988" s="28"/>
    </row>
    <row r="989" spans="1:3" x14ac:dyDescent="0.25">
      <c r="A989" s="11"/>
      <c r="B989" s="11"/>
      <c r="C989" s="28"/>
    </row>
    <row r="990" spans="1:3" x14ac:dyDescent="0.25">
      <c r="A990" s="11"/>
      <c r="B990" s="11"/>
      <c r="C990" s="28"/>
    </row>
    <row r="991" spans="1:3" x14ac:dyDescent="0.25">
      <c r="A991" s="11"/>
      <c r="B991" s="11"/>
      <c r="C991" s="28"/>
    </row>
    <row r="992" spans="1:3" x14ac:dyDescent="0.25">
      <c r="A992" s="12"/>
      <c r="B992" s="12"/>
      <c r="C992" s="29"/>
    </row>
    <row r="993" spans="1:3" x14ac:dyDescent="0.25">
      <c r="A993" s="11"/>
      <c r="B993" s="11"/>
      <c r="C993" s="28"/>
    </row>
    <row r="994" spans="1:3" x14ac:dyDescent="0.25">
      <c r="A994" s="11"/>
      <c r="B994" s="11"/>
      <c r="C994" s="28"/>
    </row>
    <row r="995" spans="1:3" x14ac:dyDescent="0.25">
      <c r="A995" s="11"/>
      <c r="B995" s="11"/>
      <c r="C995" s="28"/>
    </row>
    <row r="996" spans="1:3" x14ac:dyDescent="0.25">
      <c r="A996" s="12"/>
      <c r="B996" s="12"/>
      <c r="C996" s="29"/>
    </row>
    <row r="997" spans="1:3" x14ac:dyDescent="0.25">
      <c r="A997" s="11"/>
      <c r="B997" s="11"/>
      <c r="C997" s="28"/>
    </row>
    <row r="998" spans="1:3" x14ac:dyDescent="0.25">
      <c r="A998" s="11"/>
      <c r="B998" s="11"/>
      <c r="C998" s="28"/>
    </row>
    <row r="999" spans="1:3" x14ac:dyDescent="0.25">
      <c r="A999" s="11"/>
      <c r="B999" s="11"/>
      <c r="C999" s="28"/>
    </row>
    <row r="1000" spans="1:3" x14ac:dyDescent="0.25">
      <c r="A1000" s="11"/>
      <c r="B1000" s="11"/>
      <c r="C1000" s="28"/>
    </row>
    <row r="1001" spans="1:3" x14ac:dyDescent="0.25">
      <c r="A1001" s="11"/>
      <c r="B1001" s="11"/>
      <c r="C1001" s="28"/>
    </row>
    <row r="1002" spans="1:3" x14ac:dyDescent="0.25">
      <c r="A1002" s="11"/>
      <c r="B1002" s="11"/>
      <c r="C1002" s="28"/>
    </row>
    <row r="1003" spans="1:3" x14ac:dyDescent="0.25">
      <c r="A1003" s="11"/>
      <c r="B1003" s="11"/>
      <c r="C1003" s="28"/>
    </row>
    <row r="1004" spans="1:3" x14ac:dyDescent="0.25">
      <c r="A1004" s="11"/>
      <c r="B1004" s="11"/>
      <c r="C1004" s="28"/>
    </row>
    <row r="1005" spans="1:3" x14ac:dyDescent="0.25">
      <c r="A1005" s="11"/>
      <c r="B1005" s="11"/>
      <c r="C1005" s="28"/>
    </row>
    <row r="1006" spans="1:3" x14ac:dyDescent="0.25">
      <c r="A1006" s="11"/>
      <c r="B1006" s="11"/>
      <c r="C1006" s="28"/>
    </row>
    <row r="1007" spans="1:3" x14ac:dyDescent="0.25">
      <c r="A1007" s="11"/>
      <c r="B1007" s="11"/>
      <c r="C1007" s="28"/>
    </row>
    <row r="1008" spans="1:3" x14ac:dyDescent="0.25">
      <c r="A1008" s="11"/>
      <c r="B1008" s="11"/>
      <c r="C1008" s="28"/>
    </row>
    <row r="1009" spans="1:3" x14ac:dyDescent="0.25">
      <c r="A1009" s="11"/>
      <c r="B1009" s="11"/>
      <c r="C1009" s="28"/>
    </row>
    <row r="1010" spans="1:3" x14ac:dyDescent="0.25">
      <c r="A1010" s="11"/>
      <c r="B1010" s="11"/>
      <c r="C1010" s="28"/>
    </row>
    <row r="1011" spans="1:3" x14ac:dyDescent="0.25">
      <c r="A1011" s="11"/>
      <c r="B1011" s="11"/>
      <c r="C1011" s="28"/>
    </row>
    <row r="1012" spans="1:3" x14ac:dyDescent="0.25">
      <c r="A1012" s="12"/>
      <c r="B1012" s="12"/>
      <c r="C1012" s="29"/>
    </row>
    <row r="1013" spans="1:3" x14ac:dyDescent="0.25">
      <c r="A1013" s="11"/>
      <c r="B1013" s="11"/>
      <c r="C1013" s="28"/>
    </row>
    <row r="1014" spans="1:3" x14ac:dyDescent="0.25">
      <c r="A1014" s="11"/>
      <c r="B1014" s="11"/>
      <c r="C1014" s="28"/>
    </row>
    <row r="1015" spans="1:3" x14ac:dyDescent="0.25">
      <c r="A1015" s="11"/>
      <c r="B1015" s="11"/>
      <c r="C1015" s="28"/>
    </row>
    <row r="1016" spans="1:3" x14ac:dyDescent="0.25">
      <c r="A1016" s="11"/>
      <c r="B1016" s="11"/>
      <c r="C1016" s="28"/>
    </row>
    <row r="1017" spans="1:3" x14ac:dyDescent="0.25">
      <c r="A1017" s="11"/>
      <c r="B1017" s="11"/>
      <c r="C1017" s="28"/>
    </row>
    <row r="1018" spans="1:3" x14ac:dyDescent="0.25">
      <c r="A1018" s="11"/>
      <c r="B1018" s="11"/>
      <c r="C1018" s="28"/>
    </row>
    <row r="1019" spans="1:3" x14ac:dyDescent="0.25">
      <c r="A1019" s="11"/>
      <c r="B1019" s="11"/>
      <c r="C1019" s="28"/>
    </row>
    <row r="1020" spans="1:3" x14ac:dyDescent="0.25">
      <c r="A1020" s="11"/>
      <c r="B1020" s="11"/>
      <c r="C1020" s="28"/>
    </row>
    <row r="1021" spans="1:3" x14ac:dyDescent="0.25">
      <c r="A1021" s="11"/>
      <c r="B1021" s="11"/>
      <c r="C1021" s="28"/>
    </row>
    <row r="1022" spans="1:3" x14ac:dyDescent="0.25">
      <c r="A1022" s="11"/>
      <c r="B1022" s="11"/>
      <c r="C1022" s="28"/>
    </row>
    <row r="1023" spans="1:3" x14ac:dyDescent="0.25">
      <c r="A1023" s="11"/>
      <c r="B1023" s="11"/>
      <c r="C1023" s="28"/>
    </row>
    <row r="1024" spans="1:3" x14ac:dyDescent="0.25">
      <c r="A1024" s="12"/>
      <c r="B1024" s="12"/>
      <c r="C1024" s="29"/>
    </row>
    <row r="1025" spans="1:3" x14ac:dyDescent="0.25">
      <c r="A1025" s="11"/>
      <c r="B1025" s="11"/>
      <c r="C1025" s="28"/>
    </row>
    <row r="1026" spans="1:3" x14ac:dyDescent="0.25">
      <c r="A1026" s="11"/>
      <c r="B1026" s="11"/>
      <c r="C1026" s="28"/>
    </row>
    <row r="1027" spans="1:3" x14ac:dyDescent="0.25">
      <c r="A1027" s="11"/>
      <c r="B1027" s="11"/>
      <c r="C1027" s="28"/>
    </row>
    <row r="1028" spans="1:3" x14ac:dyDescent="0.25">
      <c r="A1028" s="11"/>
      <c r="B1028" s="11"/>
      <c r="C1028" s="28"/>
    </row>
    <row r="1029" spans="1:3" x14ac:dyDescent="0.25">
      <c r="A1029" s="11"/>
      <c r="B1029" s="11"/>
      <c r="C1029" s="28"/>
    </row>
    <row r="1030" spans="1:3" x14ac:dyDescent="0.25">
      <c r="A1030" s="11"/>
      <c r="B1030" s="11"/>
      <c r="C1030" s="28"/>
    </row>
    <row r="1031" spans="1:3" x14ac:dyDescent="0.25">
      <c r="A1031" s="11"/>
      <c r="B1031" s="11"/>
      <c r="C1031" s="28"/>
    </row>
    <row r="1032" spans="1:3" x14ac:dyDescent="0.25">
      <c r="A1032" s="11"/>
      <c r="B1032" s="11"/>
      <c r="C1032" s="28"/>
    </row>
    <row r="1033" spans="1:3" x14ac:dyDescent="0.25">
      <c r="A1033" s="11"/>
      <c r="B1033" s="11"/>
      <c r="C1033" s="28"/>
    </row>
    <row r="1034" spans="1:3" x14ac:dyDescent="0.25">
      <c r="A1034" s="11"/>
      <c r="B1034" s="11"/>
      <c r="C1034" s="28"/>
    </row>
    <row r="1035" spans="1:3" x14ac:dyDescent="0.25">
      <c r="A1035" s="11"/>
      <c r="B1035" s="11"/>
      <c r="C1035" s="28"/>
    </row>
    <row r="1036" spans="1:3" x14ac:dyDescent="0.25">
      <c r="A1036" s="11"/>
      <c r="B1036" s="11"/>
      <c r="C1036" s="28"/>
    </row>
    <row r="1037" spans="1:3" x14ac:dyDescent="0.25">
      <c r="A1037" s="11"/>
      <c r="B1037" s="11"/>
      <c r="C1037" s="28"/>
    </row>
    <row r="1038" spans="1:3" x14ac:dyDescent="0.25">
      <c r="A1038" s="11"/>
      <c r="B1038" s="11"/>
      <c r="C1038" s="28"/>
    </row>
    <row r="1039" spans="1:3" x14ac:dyDescent="0.25">
      <c r="A1039" s="11"/>
      <c r="B1039" s="11"/>
      <c r="C1039" s="28"/>
    </row>
    <row r="1040" spans="1:3" x14ac:dyDescent="0.25">
      <c r="A1040" s="11"/>
      <c r="B1040" s="11"/>
      <c r="C1040" s="28"/>
    </row>
    <row r="1041" spans="1:3" x14ac:dyDescent="0.25">
      <c r="A1041" s="11"/>
      <c r="B1041" s="11"/>
      <c r="C1041" s="28"/>
    </row>
    <row r="1042" spans="1:3" x14ac:dyDescent="0.25">
      <c r="A1042" s="11"/>
      <c r="B1042" s="11"/>
      <c r="C1042" s="28"/>
    </row>
    <row r="1043" spans="1:3" x14ac:dyDescent="0.25">
      <c r="A1043" s="11"/>
      <c r="B1043" s="11"/>
      <c r="C1043" s="28"/>
    </row>
    <row r="1044" spans="1:3" x14ac:dyDescent="0.25">
      <c r="A1044" s="12"/>
      <c r="B1044" s="12"/>
      <c r="C1044" s="29"/>
    </row>
    <row r="1045" spans="1:3" x14ac:dyDescent="0.25">
      <c r="A1045" s="11"/>
      <c r="B1045" s="11"/>
      <c r="C1045" s="28"/>
    </row>
    <row r="1046" spans="1:3" x14ac:dyDescent="0.25">
      <c r="A1046" s="11"/>
      <c r="B1046" s="11"/>
      <c r="C1046" s="28"/>
    </row>
    <row r="1047" spans="1:3" x14ac:dyDescent="0.25">
      <c r="A1047" s="11"/>
      <c r="B1047" s="11"/>
      <c r="C1047" s="28"/>
    </row>
    <row r="1048" spans="1:3" x14ac:dyDescent="0.25">
      <c r="A1048" s="12"/>
      <c r="B1048" s="12"/>
      <c r="C1048" s="29"/>
    </row>
    <row r="1049" spans="1:3" x14ac:dyDescent="0.25">
      <c r="A1049" s="11"/>
      <c r="B1049" s="11"/>
      <c r="C1049" s="28"/>
    </row>
    <row r="1050" spans="1:3" x14ac:dyDescent="0.25">
      <c r="A1050" s="11"/>
      <c r="B1050" s="11"/>
      <c r="C1050" s="28"/>
    </row>
    <row r="1051" spans="1:3" x14ac:dyDescent="0.25">
      <c r="A1051" s="11"/>
      <c r="B1051" s="11"/>
      <c r="C1051" s="28"/>
    </row>
    <row r="1052" spans="1:3" x14ac:dyDescent="0.25">
      <c r="A1052" s="11"/>
      <c r="B1052" s="11"/>
      <c r="C1052" s="28"/>
    </row>
    <row r="1053" spans="1:3" x14ac:dyDescent="0.25">
      <c r="A1053" s="11"/>
      <c r="B1053" s="11"/>
      <c r="C1053" s="28"/>
    </row>
    <row r="1054" spans="1:3" x14ac:dyDescent="0.25">
      <c r="A1054" s="11"/>
      <c r="B1054" s="11"/>
      <c r="C1054" s="28"/>
    </row>
    <row r="1055" spans="1:3" x14ac:dyDescent="0.25">
      <c r="A1055" s="11"/>
      <c r="B1055" s="11"/>
      <c r="C1055" s="28"/>
    </row>
    <row r="1056" spans="1:3" x14ac:dyDescent="0.25">
      <c r="A1056" s="12"/>
      <c r="B1056" s="12"/>
      <c r="C1056" s="29"/>
    </row>
    <row r="1057" spans="1:3" x14ac:dyDescent="0.25">
      <c r="A1057" s="11"/>
      <c r="B1057" s="11"/>
      <c r="C1057" s="28"/>
    </row>
    <row r="1058" spans="1:3" x14ac:dyDescent="0.25">
      <c r="A1058" s="11"/>
      <c r="B1058" s="11"/>
      <c r="C1058" s="28"/>
    </row>
    <row r="1059" spans="1:3" x14ac:dyDescent="0.25">
      <c r="A1059" s="11"/>
      <c r="B1059" s="11"/>
      <c r="C1059" s="28"/>
    </row>
    <row r="1060" spans="1:3" x14ac:dyDescent="0.25">
      <c r="A1060" s="12"/>
      <c r="B1060" s="12"/>
      <c r="C1060" s="29"/>
    </row>
    <row r="1061" spans="1:3" x14ac:dyDescent="0.25">
      <c r="A1061" s="11"/>
      <c r="B1061" s="11"/>
      <c r="C1061" s="28"/>
    </row>
    <row r="1062" spans="1:3" x14ac:dyDescent="0.25">
      <c r="A1062" s="11"/>
      <c r="B1062" s="11"/>
      <c r="C1062" s="28"/>
    </row>
    <row r="1063" spans="1:3" x14ac:dyDescent="0.25">
      <c r="A1063" s="11"/>
      <c r="B1063" s="11"/>
      <c r="C1063" s="28"/>
    </row>
    <row r="1064" spans="1:3" x14ac:dyDescent="0.25">
      <c r="A1064" s="11"/>
      <c r="B1064" s="11"/>
      <c r="C1064" s="28"/>
    </row>
    <row r="1065" spans="1:3" x14ac:dyDescent="0.25">
      <c r="A1065" s="11"/>
      <c r="B1065" s="11"/>
      <c r="C1065" s="28"/>
    </row>
    <row r="1066" spans="1:3" x14ac:dyDescent="0.25">
      <c r="A1066" s="11"/>
      <c r="B1066" s="11"/>
      <c r="C1066" s="28"/>
    </row>
    <row r="1067" spans="1:3" x14ac:dyDescent="0.25">
      <c r="A1067" s="11"/>
      <c r="B1067" s="11"/>
      <c r="C1067" s="28"/>
    </row>
    <row r="1068" spans="1:3" x14ac:dyDescent="0.25">
      <c r="A1068" s="11"/>
      <c r="B1068" s="11"/>
      <c r="C1068" s="28"/>
    </row>
    <row r="1069" spans="1:3" x14ac:dyDescent="0.25">
      <c r="A1069" s="11"/>
      <c r="B1069" s="11"/>
      <c r="C1069" s="28"/>
    </row>
    <row r="1070" spans="1:3" x14ac:dyDescent="0.25">
      <c r="A1070" s="11"/>
      <c r="B1070" s="11"/>
      <c r="C1070" s="28"/>
    </row>
    <row r="1071" spans="1:3" x14ac:dyDescent="0.25">
      <c r="A1071" s="11"/>
      <c r="B1071" s="11"/>
      <c r="C1071" s="28"/>
    </row>
    <row r="1072" spans="1:3" x14ac:dyDescent="0.25">
      <c r="A1072" s="12"/>
      <c r="B1072" s="12"/>
      <c r="C1072" s="29"/>
    </row>
    <row r="1073" spans="1:3" x14ac:dyDescent="0.25">
      <c r="A1073" s="11"/>
      <c r="B1073" s="11"/>
      <c r="C1073" s="28"/>
    </row>
    <row r="1074" spans="1:3" x14ac:dyDescent="0.25">
      <c r="A1074" s="11"/>
      <c r="B1074" s="11"/>
      <c r="C1074" s="28"/>
    </row>
    <row r="1075" spans="1:3" x14ac:dyDescent="0.25">
      <c r="A1075" s="11"/>
      <c r="B1075" s="11"/>
      <c r="C1075" s="28"/>
    </row>
    <row r="1076" spans="1:3" x14ac:dyDescent="0.25">
      <c r="A1076" s="12"/>
      <c r="B1076" s="12"/>
      <c r="C1076" s="29"/>
    </row>
    <row r="1077" spans="1:3" x14ac:dyDescent="0.25">
      <c r="A1077" s="11"/>
      <c r="B1077" s="11"/>
      <c r="C1077" s="28"/>
    </row>
    <row r="1078" spans="1:3" x14ac:dyDescent="0.25">
      <c r="A1078" s="11"/>
      <c r="B1078" s="11"/>
      <c r="C1078" s="28"/>
    </row>
    <row r="1079" spans="1:3" x14ac:dyDescent="0.25">
      <c r="A1079" s="11"/>
      <c r="B1079" s="11"/>
      <c r="C1079" s="28"/>
    </row>
    <row r="1080" spans="1:3" x14ac:dyDescent="0.25">
      <c r="A1080" s="12"/>
      <c r="B1080" s="12"/>
      <c r="C1080" s="29"/>
    </row>
    <row r="1081" spans="1:3" x14ac:dyDescent="0.25">
      <c r="A1081" s="11"/>
      <c r="B1081" s="11"/>
      <c r="C1081" s="28"/>
    </row>
    <row r="1082" spans="1:3" x14ac:dyDescent="0.25">
      <c r="A1082" s="11"/>
      <c r="B1082" s="11"/>
      <c r="C1082" s="28"/>
    </row>
    <row r="1083" spans="1:3" x14ac:dyDescent="0.25">
      <c r="A1083" s="11"/>
      <c r="B1083" s="11"/>
      <c r="C1083" s="28"/>
    </row>
    <row r="1084" spans="1:3" x14ac:dyDescent="0.25">
      <c r="A1084" s="12"/>
      <c r="B1084" s="12"/>
      <c r="C1084" s="29"/>
    </row>
    <row r="1085" spans="1:3" x14ac:dyDescent="0.25">
      <c r="A1085" s="11"/>
      <c r="B1085" s="11"/>
      <c r="C1085" s="28"/>
    </row>
    <row r="1086" spans="1:3" x14ac:dyDescent="0.25">
      <c r="A1086" s="11"/>
      <c r="B1086" s="11"/>
      <c r="C1086" s="28"/>
    </row>
    <row r="1087" spans="1:3" x14ac:dyDescent="0.25">
      <c r="A1087" s="11"/>
      <c r="B1087" s="11"/>
      <c r="C1087" s="28"/>
    </row>
    <row r="1088" spans="1:3" x14ac:dyDescent="0.25">
      <c r="A1088" s="12"/>
      <c r="B1088" s="12"/>
      <c r="C1088" s="29"/>
    </row>
    <row r="1089" spans="1:3" x14ac:dyDescent="0.25">
      <c r="A1089" s="11"/>
      <c r="B1089" s="11"/>
      <c r="C1089" s="28"/>
    </row>
    <row r="1090" spans="1:3" x14ac:dyDescent="0.25">
      <c r="A1090" s="11"/>
      <c r="B1090" s="11"/>
      <c r="C1090" s="28"/>
    </row>
    <row r="1091" spans="1:3" x14ac:dyDescent="0.25">
      <c r="A1091" s="11"/>
      <c r="B1091" s="11"/>
      <c r="C1091" s="28"/>
    </row>
    <row r="1092" spans="1:3" x14ac:dyDescent="0.25">
      <c r="A1092" s="11"/>
      <c r="B1092" s="11"/>
      <c r="C1092" s="28"/>
    </row>
    <row r="1093" spans="1:3" x14ac:dyDescent="0.25">
      <c r="A1093" s="11"/>
      <c r="B1093" s="11"/>
      <c r="C1093" s="28"/>
    </row>
    <row r="1094" spans="1:3" x14ac:dyDescent="0.25">
      <c r="A1094" s="11"/>
      <c r="B1094" s="11"/>
      <c r="C1094" s="28"/>
    </row>
    <row r="1095" spans="1:3" x14ac:dyDescent="0.25">
      <c r="A1095" s="11"/>
      <c r="B1095" s="11"/>
      <c r="C1095" s="28"/>
    </row>
    <row r="1096" spans="1:3" x14ac:dyDescent="0.25">
      <c r="A1096" s="11"/>
      <c r="B1096" s="11"/>
      <c r="C1096" s="28"/>
    </row>
    <row r="1097" spans="1:3" x14ac:dyDescent="0.25">
      <c r="A1097" s="11"/>
      <c r="B1097" s="11"/>
      <c r="C1097" s="28"/>
    </row>
    <row r="1098" spans="1:3" x14ac:dyDescent="0.25">
      <c r="A1098" s="11"/>
      <c r="B1098" s="11"/>
      <c r="C1098" s="28"/>
    </row>
    <row r="1099" spans="1:3" x14ac:dyDescent="0.25">
      <c r="A1099" s="11"/>
      <c r="B1099" s="11"/>
      <c r="C1099" s="28"/>
    </row>
    <row r="1100" spans="1:3" x14ac:dyDescent="0.25">
      <c r="A1100" s="12"/>
      <c r="B1100" s="12"/>
      <c r="C1100" s="29"/>
    </row>
    <row r="1101" spans="1:3" x14ac:dyDescent="0.25">
      <c r="A1101" s="11"/>
      <c r="B1101" s="11"/>
      <c r="C1101" s="28"/>
    </row>
    <row r="1102" spans="1:3" x14ac:dyDescent="0.25">
      <c r="A1102" s="11"/>
      <c r="B1102" s="11"/>
      <c r="C1102" s="28"/>
    </row>
    <row r="1103" spans="1:3" x14ac:dyDescent="0.25">
      <c r="A1103" s="11"/>
      <c r="B1103" s="11"/>
      <c r="C1103" s="28"/>
    </row>
    <row r="1104" spans="1:3" x14ac:dyDescent="0.25">
      <c r="A1104" s="12"/>
      <c r="B1104" s="12"/>
      <c r="C1104" s="29"/>
    </row>
    <row r="1105" spans="1:3" x14ac:dyDescent="0.25">
      <c r="A1105" s="11"/>
      <c r="B1105" s="11"/>
      <c r="C1105" s="28"/>
    </row>
    <row r="1106" spans="1:3" x14ac:dyDescent="0.25">
      <c r="A1106" s="11"/>
      <c r="B1106" s="11"/>
      <c r="C1106" s="28"/>
    </row>
    <row r="1107" spans="1:3" x14ac:dyDescent="0.25">
      <c r="A1107" s="11"/>
      <c r="B1107" s="11"/>
      <c r="C1107" s="28"/>
    </row>
    <row r="1108" spans="1:3" x14ac:dyDescent="0.25">
      <c r="A1108" s="11"/>
      <c r="B1108" s="11"/>
      <c r="C1108" s="28"/>
    </row>
    <row r="1109" spans="1:3" x14ac:dyDescent="0.25">
      <c r="A1109" s="11"/>
      <c r="B1109" s="11"/>
      <c r="C1109" s="28"/>
    </row>
    <row r="1110" spans="1:3" x14ac:dyDescent="0.25">
      <c r="A1110" s="11"/>
      <c r="B1110" s="11"/>
      <c r="C1110" s="28"/>
    </row>
    <row r="1111" spans="1:3" x14ac:dyDescent="0.25">
      <c r="A1111" s="11"/>
      <c r="B1111" s="11"/>
      <c r="C1111" s="28"/>
    </row>
    <row r="1112" spans="1:3" x14ac:dyDescent="0.25">
      <c r="A1112" s="11"/>
      <c r="B1112" s="11"/>
      <c r="C1112" s="28"/>
    </row>
    <row r="1113" spans="1:3" x14ac:dyDescent="0.25">
      <c r="A1113" s="11"/>
      <c r="B1113" s="11"/>
      <c r="C1113" s="28"/>
    </row>
    <row r="1114" spans="1:3" x14ac:dyDescent="0.25">
      <c r="A1114" s="11"/>
      <c r="B1114" s="11"/>
      <c r="C1114" s="28"/>
    </row>
    <row r="1115" spans="1:3" x14ac:dyDescent="0.25">
      <c r="A1115" s="11"/>
      <c r="B1115" s="11"/>
      <c r="C1115" s="28"/>
    </row>
    <row r="1116" spans="1:3" x14ac:dyDescent="0.25">
      <c r="A1116" s="11"/>
      <c r="B1116" s="11"/>
      <c r="C1116" s="28"/>
    </row>
    <row r="1117" spans="1:3" x14ac:dyDescent="0.25">
      <c r="A1117" s="11"/>
      <c r="B1117" s="11"/>
      <c r="C1117" s="28"/>
    </row>
    <row r="1118" spans="1:3" x14ac:dyDescent="0.25">
      <c r="A1118" s="11"/>
      <c r="B1118" s="11"/>
      <c r="C1118" s="28"/>
    </row>
    <row r="1119" spans="1:3" x14ac:dyDescent="0.25">
      <c r="A1119" s="11"/>
      <c r="B1119" s="11"/>
      <c r="C1119" s="28"/>
    </row>
    <row r="1120" spans="1:3" x14ac:dyDescent="0.25">
      <c r="A1120" s="12"/>
      <c r="B1120" s="12"/>
      <c r="C1120" s="29"/>
    </row>
    <row r="1121" spans="1:3" x14ac:dyDescent="0.25">
      <c r="A1121" s="11"/>
      <c r="B1121" s="11"/>
      <c r="C1121" s="28"/>
    </row>
    <row r="1122" spans="1:3" x14ac:dyDescent="0.25">
      <c r="A1122" s="11"/>
      <c r="B1122" s="11"/>
      <c r="C1122" s="28"/>
    </row>
    <row r="1123" spans="1:3" x14ac:dyDescent="0.25">
      <c r="A1123" s="11"/>
      <c r="B1123" s="11"/>
      <c r="C1123" s="28"/>
    </row>
    <row r="1124" spans="1:3" x14ac:dyDescent="0.25">
      <c r="A1124" s="11"/>
      <c r="B1124" s="11"/>
      <c r="C1124" s="28"/>
    </row>
    <row r="1125" spans="1:3" x14ac:dyDescent="0.25">
      <c r="A1125" s="11"/>
      <c r="B1125" s="11"/>
      <c r="C1125" s="28"/>
    </row>
    <row r="1126" spans="1:3" x14ac:dyDescent="0.25">
      <c r="A1126" s="11"/>
      <c r="B1126" s="11"/>
      <c r="C1126" s="28"/>
    </row>
    <row r="1127" spans="1:3" x14ac:dyDescent="0.25">
      <c r="A1127" s="11"/>
      <c r="B1127" s="11"/>
      <c r="C1127" s="28"/>
    </row>
    <row r="1128" spans="1:3" x14ac:dyDescent="0.25">
      <c r="A1128" s="11"/>
      <c r="B1128" s="11"/>
      <c r="C1128" s="28"/>
    </row>
    <row r="1129" spans="1:3" x14ac:dyDescent="0.25">
      <c r="A1129" s="11"/>
      <c r="B1129" s="11"/>
      <c r="C1129" s="28"/>
    </row>
    <row r="1130" spans="1:3" x14ac:dyDescent="0.25">
      <c r="A1130" s="11"/>
      <c r="B1130" s="11"/>
      <c r="C1130" s="28"/>
    </row>
    <row r="1131" spans="1:3" x14ac:dyDescent="0.25">
      <c r="A1131" s="11"/>
      <c r="B1131" s="11"/>
      <c r="C1131" s="28"/>
    </row>
    <row r="1132" spans="1:3" x14ac:dyDescent="0.25">
      <c r="A1132" s="11"/>
      <c r="B1132" s="11"/>
      <c r="C1132" s="28"/>
    </row>
    <row r="1133" spans="1:3" x14ac:dyDescent="0.25">
      <c r="A1133" s="11"/>
      <c r="B1133" s="11"/>
      <c r="C1133" s="28"/>
    </row>
    <row r="1134" spans="1:3" x14ac:dyDescent="0.25">
      <c r="A1134" s="11"/>
      <c r="B1134" s="11"/>
      <c r="C1134" s="28"/>
    </row>
    <row r="1135" spans="1:3" x14ac:dyDescent="0.25">
      <c r="A1135" s="11"/>
      <c r="B1135" s="11"/>
      <c r="C1135" s="28"/>
    </row>
    <row r="1136" spans="1:3" x14ac:dyDescent="0.25">
      <c r="A1136" s="11"/>
      <c r="B1136" s="11"/>
      <c r="C1136" s="28"/>
    </row>
    <row r="1137" spans="1:3" x14ac:dyDescent="0.25">
      <c r="A1137" s="11"/>
      <c r="B1137" s="11"/>
      <c r="C1137" s="28"/>
    </row>
    <row r="1138" spans="1:3" x14ac:dyDescent="0.25">
      <c r="A1138" s="11"/>
      <c r="B1138" s="11"/>
      <c r="C1138" s="28"/>
    </row>
    <row r="1139" spans="1:3" x14ac:dyDescent="0.25">
      <c r="A1139" s="11"/>
      <c r="B1139" s="11"/>
      <c r="C1139" s="28"/>
    </row>
    <row r="1140" spans="1:3" x14ac:dyDescent="0.25">
      <c r="A1140" s="12"/>
      <c r="B1140" s="12"/>
      <c r="C1140" s="29"/>
    </row>
    <row r="1141" spans="1:3" x14ac:dyDescent="0.25">
      <c r="A1141" s="11"/>
      <c r="B1141" s="11"/>
      <c r="C1141" s="28"/>
    </row>
    <row r="1142" spans="1:3" x14ac:dyDescent="0.25">
      <c r="A1142" s="11"/>
      <c r="B1142" s="11"/>
      <c r="C1142" s="28"/>
    </row>
    <row r="1143" spans="1:3" x14ac:dyDescent="0.25">
      <c r="A1143" s="11"/>
      <c r="B1143" s="11"/>
      <c r="C1143" s="28"/>
    </row>
    <row r="1144" spans="1:3" x14ac:dyDescent="0.25">
      <c r="A1144" s="12"/>
      <c r="B1144" s="12"/>
      <c r="C1144" s="29"/>
    </row>
    <row r="1145" spans="1:3" x14ac:dyDescent="0.25">
      <c r="A1145" s="11"/>
      <c r="B1145" s="11"/>
      <c r="C1145" s="28"/>
    </row>
    <row r="1146" spans="1:3" x14ac:dyDescent="0.25">
      <c r="A1146" s="11"/>
      <c r="B1146" s="11"/>
      <c r="C1146" s="28"/>
    </row>
    <row r="1147" spans="1:3" x14ac:dyDescent="0.25">
      <c r="A1147" s="11"/>
      <c r="B1147" s="11"/>
      <c r="C1147" s="28"/>
    </row>
    <row r="1148" spans="1:3" x14ac:dyDescent="0.25">
      <c r="A1148" s="11"/>
      <c r="B1148" s="11"/>
      <c r="C1148" s="28"/>
    </row>
    <row r="1149" spans="1:3" x14ac:dyDescent="0.25">
      <c r="A1149" s="11"/>
      <c r="B1149" s="11"/>
      <c r="C1149" s="28"/>
    </row>
    <row r="1150" spans="1:3" x14ac:dyDescent="0.25">
      <c r="A1150" s="11"/>
      <c r="B1150" s="11"/>
      <c r="C1150" s="28"/>
    </row>
    <row r="1151" spans="1:3" x14ac:dyDescent="0.25">
      <c r="A1151" s="11"/>
      <c r="B1151" s="11"/>
      <c r="C1151" s="28"/>
    </row>
    <row r="1152" spans="1:3" x14ac:dyDescent="0.25">
      <c r="A1152" s="12"/>
      <c r="B1152" s="12"/>
      <c r="C1152" s="29"/>
    </row>
    <row r="1153" spans="1:3" x14ac:dyDescent="0.25">
      <c r="A1153" s="11"/>
      <c r="B1153" s="11"/>
      <c r="C1153" s="28"/>
    </row>
    <row r="1154" spans="1:3" x14ac:dyDescent="0.25">
      <c r="A1154" s="11"/>
      <c r="B1154" s="11"/>
      <c r="C1154" s="28"/>
    </row>
    <row r="1155" spans="1:3" x14ac:dyDescent="0.25">
      <c r="A1155" s="11"/>
      <c r="B1155" s="11"/>
      <c r="C1155" s="28"/>
    </row>
    <row r="1156" spans="1:3" x14ac:dyDescent="0.25">
      <c r="A1156" s="12"/>
      <c r="B1156" s="12"/>
      <c r="C1156" s="29"/>
    </row>
    <row r="1157" spans="1:3" x14ac:dyDescent="0.25">
      <c r="A1157" s="11"/>
      <c r="B1157" s="11"/>
      <c r="C1157" s="28"/>
    </row>
    <row r="1158" spans="1:3" x14ac:dyDescent="0.25">
      <c r="A1158" s="11"/>
      <c r="B1158" s="11"/>
      <c r="C1158" s="28"/>
    </row>
    <row r="1159" spans="1:3" x14ac:dyDescent="0.25">
      <c r="A1159" s="11"/>
      <c r="B1159" s="11"/>
      <c r="C1159" s="28"/>
    </row>
    <row r="1160" spans="1:3" x14ac:dyDescent="0.25">
      <c r="A1160" s="12"/>
      <c r="B1160" s="12"/>
      <c r="C1160" s="29"/>
    </row>
    <row r="1161" spans="1:3" x14ac:dyDescent="0.25">
      <c r="A1161" s="11"/>
      <c r="B1161" s="11"/>
      <c r="C1161" s="28"/>
    </row>
    <row r="1162" spans="1:3" x14ac:dyDescent="0.25">
      <c r="A1162" s="11"/>
      <c r="B1162" s="11"/>
      <c r="C1162" s="28"/>
    </row>
    <row r="1163" spans="1:3" x14ac:dyDescent="0.25">
      <c r="A1163" s="11"/>
      <c r="B1163" s="11"/>
      <c r="C1163" s="28"/>
    </row>
    <row r="1164" spans="1:3" x14ac:dyDescent="0.25">
      <c r="A1164" s="12"/>
      <c r="B1164" s="12"/>
      <c r="C1164" s="29"/>
    </row>
    <row r="1165" spans="1:3" x14ac:dyDescent="0.25">
      <c r="A1165" s="11"/>
      <c r="B1165" s="11"/>
      <c r="C1165" s="28"/>
    </row>
    <row r="1166" spans="1:3" x14ac:dyDescent="0.25">
      <c r="A1166" s="11"/>
      <c r="B1166" s="11"/>
      <c r="C1166" s="28"/>
    </row>
    <row r="1167" spans="1:3" x14ac:dyDescent="0.25">
      <c r="A1167" s="11"/>
      <c r="B1167" s="11"/>
      <c r="C1167" s="28"/>
    </row>
    <row r="1168" spans="1:3" x14ac:dyDescent="0.25">
      <c r="A1168" s="11"/>
      <c r="B1168" s="11"/>
      <c r="C1168" s="28"/>
    </row>
    <row r="1169" spans="1:3" x14ac:dyDescent="0.25">
      <c r="A1169" s="11"/>
      <c r="B1169" s="11"/>
      <c r="C1169" s="28"/>
    </row>
    <row r="1170" spans="1:3" x14ac:dyDescent="0.25">
      <c r="A1170" s="11"/>
      <c r="B1170" s="11"/>
      <c r="C1170" s="28"/>
    </row>
    <row r="1171" spans="1:3" x14ac:dyDescent="0.25">
      <c r="A1171" s="11"/>
      <c r="B1171" s="11"/>
      <c r="C1171" s="28"/>
    </row>
  </sheetData>
  <mergeCells count="4">
    <mergeCell ref="A1:A2"/>
    <mergeCell ref="B1:B2"/>
    <mergeCell ref="C1:C2"/>
    <mergeCell ref="D1:P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71"/>
  <sheetViews>
    <sheetView workbookViewId="0">
      <selection activeCell="T4" sqref="T4"/>
    </sheetView>
  </sheetViews>
  <sheetFormatPr defaultRowHeight="15" x14ac:dyDescent="0.25"/>
  <cols>
    <col min="1" max="1" width="24.42578125" style="13" customWidth="1"/>
    <col min="2" max="2" width="24.85546875" style="13" bestFit="1" customWidth="1"/>
    <col min="3" max="3" width="46" style="30" customWidth="1"/>
    <col min="4" max="4" width="4.85546875" style="34" bestFit="1" customWidth="1"/>
    <col min="5" max="15" width="4.85546875" style="35" bestFit="1" customWidth="1"/>
    <col min="16" max="16" width="4.85546875" style="36" bestFit="1" customWidth="1"/>
    <col min="17" max="16384" width="9.140625" style="1"/>
  </cols>
  <sheetData>
    <row r="1" spans="1:16" ht="15" customHeight="1" x14ac:dyDescent="0.25">
      <c r="A1" s="60" t="s">
        <v>205</v>
      </c>
      <c r="B1" s="56" t="s">
        <v>0</v>
      </c>
      <c r="C1" s="58" t="s">
        <v>1</v>
      </c>
      <c r="D1" s="53" t="s">
        <v>2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5"/>
    </row>
    <row r="2" spans="1:16" ht="15.75" thickBot="1" x14ac:dyDescent="0.3">
      <c r="A2" s="61"/>
      <c r="B2" s="57"/>
      <c r="C2" s="59"/>
      <c r="D2" s="37">
        <v>20</v>
      </c>
      <c r="E2" s="38">
        <v>50</v>
      </c>
      <c r="F2" s="38">
        <v>100</v>
      </c>
      <c r="G2" s="38">
        <v>150</v>
      </c>
      <c r="H2" s="38">
        <v>200</v>
      </c>
      <c r="I2" s="38">
        <v>250</v>
      </c>
      <c r="J2" s="38">
        <v>300</v>
      </c>
      <c r="K2" s="38">
        <v>350</v>
      </c>
      <c r="L2" s="38">
        <v>400</v>
      </c>
      <c r="M2" s="38">
        <v>450</v>
      </c>
      <c r="N2" s="38">
        <v>500</v>
      </c>
      <c r="O2" s="38">
        <v>550</v>
      </c>
      <c r="P2" s="39">
        <v>600</v>
      </c>
    </row>
    <row r="3" spans="1:16" ht="25.5" x14ac:dyDescent="0.25">
      <c r="A3" s="9" t="str">
        <f>INDEX('Обработка исходного'!B:B,ROW($B$3)+4*(ROW($B3)-ROW($B$3)))</f>
        <v>Сталь углеродистая</v>
      </c>
      <c r="B3" s="46" t="str">
        <f>INDEX('Обработка исходного'!D:D,ROW($B$3)+4*(ROW($B3)-ROW($B$3)))</f>
        <v>Ст3сп5</v>
      </c>
      <c r="C3" s="27" t="str">
        <f>IF(ISBLANK(INDEX('Обработка исходного'!E:E,ROW($B$3)+4*(ROW($B3)-ROW($B$3)))),"",INDEX('Обработка исходного'!E:E,ROW($B$3)+4*(ROW($B3)-ROW($B$3))))</f>
        <v>Горячекатаная сортовая фасонная и листовая сталь толщиной до 20 мм</v>
      </c>
      <c r="D3" s="31">
        <f>INDEX('Обработка исходного'!G:G,ROW($B$3)+4*(ROW($B3)-ROW($B$3))+3)</f>
        <v>50</v>
      </c>
      <c r="E3" s="32">
        <f>INDEX('Обработка исходного'!H:H,ROW($B$3)+4*(ROW($B3)-ROW($B$3))+3)</f>
        <v>49</v>
      </c>
      <c r="F3" s="32">
        <f>INDEX('Обработка исходного'!I:I,ROW($B$3)+4*(ROW($B3)-ROW($B$3))+3)</f>
        <v>49</v>
      </c>
      <c r="G3" s="32">
        <f>INDEX('Обработка исходного'!J:J,ROW($B$3)+4*(ROW($B3)-ROW($B$3))+3)</f>
        <v>48</v>
      </c>
      <c r="H3" s="32">
        <f>INDEX('Обработка исходного'!K:K,ROW($B$3)+4*(ROW($B3)-ROW($B$3))+3)</f>
        <v>47</v>
      </c>
      <c r="I3" s="32">
        <f>INDEX('Обработка исходного'!L:L,ROW($B$3)+4*(ROW($B3)-ROW($B$3))+3)</f>
        <v>47</v>
      </c>
      <c r="J3" s="32">
        <f>INDEX('Обработка исходного'!M:M,ROW($B$3)+4*(ROW($B3)-ROW($B$3))+3)</f>
        <v>48</v>
      </c>
      <c r="K3" s="32" t="str">
        <f>INDEX('Обработка исходного'!N:N,ROW($B$3)+4*(ROW($B3)-ROW($B$3))+3)</f>
        <v>-</v>
      </c>
      <c r="L3" s="32" t="str">
        <f>INDEX('Обработка исходного'!O:O,ROW($B$3)+4*(ROW($B3)-ROW($B$3))+3)</f>
        <v>-</v>
      </c>
      <c r="M3" s="32" t="str">
        <f>INDEX('Обработка исходного'!P:P,ROW($B$3)+4*(ROW($B3)-ROW($B$3))+3)</f>
        <v>-</v>
      </c>
      <c r="N3" s="32" t="str">
        <f>INDEX('Обработка исходного'!Q:Q,ROW($B$3)+4*(ROW($B3)-ROW($B$3))+3)</f>
        <v>-</v>
      </c>
      <c r="O3" s="32" t="str">
        <f>INDEX('Обработка исходного'!R:R,ROW($B$3)+4*(ROW($B3)-ROW($B$3))+3)</f>
        <v>-</v>
      </c>
      <c r="P3" s="33" t="str">
        <f>INDEX('Обработка исходного'!S:S,ROW($B$3)+4*(ROW($B3)-ROW($B$3))+3)</f>
        <v>-</v>
      </c>
    </row>
    <row r="4" spans="1:16" ht="25.5" x14ac:dyDescent="0.25">
      <c r="A4" s="10" t="str">
        <f>INDEX('Обработка исходного'!B:B,ROW($B$3)+4*(ROW($B4)-ROW($B$3)))</f>
        <v>Сталь углеродистая</v>
      </c>
      <c r="B4" s="47" t="str">
        <f>INDEX('Обработка исходного'!D:D,ROW($B$3)+4*(ROW($B4)-ROW($B$3)))</f>
        <v>Ст3сп5</v>
      </c>
      <c r="C4" s="27" t="str">
        <f>IF(ISBLANK(INDEX('Обработка исходного'!E:E,ROW($B$3)+4*(ROW($B4)-ROW($B$3)))),"",INDEX('Обработка исходного'!E:E,ROW($B$3)+4*(ROW($B4)-ROW($B$3))))</f>
        <v>Горячекатаная сортовая фасонная и листовая сталь толщиной от 20 до 100 мм</v>
      </c>
      <c r="D4" s="31">
        <f>INDEX('Обработка исходного'!G:G,ROW($B$3)+4*(ROW($B4)-ROW($B$3))+3)</f>
        <v>50</v>
      </c>
      <c r="E4" s="32">
        <f>INDEX('Обработка исходного'!H:H,ROW($B$3)+4*(ROW($B4)-ROW($B$3))+3)</f>
        <v>49</v>
      </c>
      <c r="F4" s="32">
        <f>INDEX('Обработка исходного'!I:I,ROW($B$3)+4*(ROW($B4)-ROW($B$3))+3)</f>
        <v>49</v>
      </c>
      <c r="G4" s="32">
        <f>INDEX('Обработка исходного'!J:J,ROW($B$3)+4*(ROW($B4)-ROW($B$3))+3)</f>
        <v>48</v>
      </c>
      <c r="H4" s="32">
        <f>INDEX('Обработка исходного'!K:K,ROW($B$3)+4*(ROW($B4)-ROW($B$3))+3)</f>
        <v>47</v>
      </c>
      <c r="I4" s="32">
        <f>INDEX('Обработка исходного'!L:L,ROW($B$3)+4*(ROW($B4)-ROW($B$3))+3)</f>
        <v>47</v>
      </c>
      <c r="J4" s="32">
        <f>INDEX('Обработка исходного'!M:M,ROW($B$3)+4*(ROW($B4)-ROW($B$3))+3)</f>
        <v>48</v>
      </c>
      <c r="K4" s="32" t="str">
        <f>INDEX('Обработка исходного'!N:N,ROW($B$3)+4*(ROW($B4)-ROW($B$3))+3)</f>
        <v>-</v>
      </c>
      <c r="L4" s="32" t="str">
        <f>INDEX('Обработка исходного'!O:O,ROW($B$3)+4*(ROW($B4)-ROW($B$3))+3)</f>
        <v>-</v>
      </c>
      <c r="M4" s="32" t="str">
        <f>INDEX('Обработка исходного'!P:P,ROW($B$3)+4*(ROW($B4)-ROW($B$3))+3)</f>
        <v>-</v>
      </c>
      <c r="N4" s="32" t="str">
        <f>INDEX('Обработка исходного'!Q:Q,ROW($B$3)+4*(ROW($B4)-ROW($B$3))+3)</f>
        <v>-</v>
      </c>
      <c r="O4" s="32" t="str">
        <f>INDEX('Обработка исходного'!R:R,ROW($B$3)+4*(ROW($B4)-ROW($B$3))+3)</f>
        <v>-</v>
      </c>
      <c r="P4" s="33" t="str">
        <f>INDEX('Обработка исходного'!S:S,ROW($B$3)+4*(ROW($B4)-ROW($B$3))+3)</f>
        <v>-</v>
      </c>
    </row>
    <row r="5" spans="1:16" ht="25.5" x14ac:dyDescent="0.25">
      <c r="A5" s="10" t="str">
        <f>INDEX('Обработка исходного'!B:B,ROW($B$3)+4*(ROW($B5)-ROW($B$3)))</f>
        <v>Сталь углеродистая</v>
      </c>
      <c r="B5" s="47" t="str">
        <f>INDEX('Обработка исходного'!D:D,ROW($B$3)+4*(ROW($B5)-ROW($B$3)))</f>
        <v>Ст3сп5</v>
      </c>
      <c r="C5" s="27" t="str">
        <f>IF(ISBLANK(INDEX('Обработка исходного'!E:E,ROW($B$3)+4*(ROW($B5)-ROW($B$3)))),"",INDEX('Обработка исходного'!E:E,ROW($B$3)+4*(ROW($B5)-ROW($B$3))))</f>
        <v>Горячекатаная сортовая фасонная и листовая сталь толщиной более 100 мм</v>
      </c>
      <c r="D5" s="31">
        <f>INDEX('Обработка исходного'!G:G,ROW($B$3)+4*(ROW($B5)-ROW($B$3))+3)</f>
        <v>50</v>
      </c>
      <c r="E5" s="32">
        <f>INDEX('Обработка исходного'!H:H,ROW($B$3)+4*(ROW($B5)-ROW($B$3))+3)</f>
        <v>49</v>
      </c>
      <c r="F5" s="32">
        <f>INDEX('Обработка исходного'!I:I,ROW($B$3)+4*(ROW($B5)-ROW($B$3))+3)</f>
        <v>49</v>
      </c>
      <c r="G5" s="32">
        <f>INDEX('Обработка исходного'!J:J,ROW($B$3)+4*(ROW($B5)-ROW($B$3))+3)</f>
        <v>48</v>
      </c>
      <c r="H5" s="32">
        <f>INDEX('Обработка исходного'!K:K,ROW($B$3)+4*(ROW($B5)-ROW($B$3))+3)</f>
        <v>47</v>
      </c>
      <c r="I5" s="32">
        <f>INDEX('Обработка исходного'!L:L,ROW($B$3)+4*(ROW($B5)-ROW($B$3))+3)</f>
        <v>47</v>
      </c>
      <c r="J5" s="32">
        <f>INDEX('Обработка исходного'!M:M,ROW($B$3)+4*(ROW($B5)-ROW($B$3))+3)</f>
        <v>48</v>
      </c>
      <c r="K5" s="32" t="str">
        <f>INDEX('Обработка исходного'!N:N,ROW($B$3)+4*(ROW($B5)-ROW($B$3))+3)</f>
        <v>-</v>
      </c>
      <c r="L5" s="32" t="str">
        <f>INDEX('Обработка исходного'!O:O,ROW($B$3)+4*(ROW($B5)-ROW($B$3))+3)</f>
        <v>-</v>
      </c>
      <c r="M5" s="32" t="str">
        <f>INDEX('Обработка исходного'!P:P,ROW($B$3)+4*(ROW($B5)-ROW($B$3))+3)</f>
        <v>-</v>
      </c>
      <c r="N5" s="32" t="str">
        <f>INDEX('Обработка исходного'!Q:Q,ROW($B$3)+4*(ROW($B5)-ROW($B$3))+3)</f>
        <v>-</v>
      </c>
      <c r="O5" s="32" t="str">
        <f>INDEX('Обработка исходного'!R:R,ROW($B$3)+4*(ROW($B5)-ROW($B$3))+3)</f>
        <v>-</v>
      </c>
      <c r="P5" s="33" t="str">
        <f>INDEX('Обработка исходного'!S:S,ROW($B$3)+4*(ROW($B5)-ROW($B$3))+3)</f>
        <v>-</v>
      </c>
    </row>
    <row r="6" spans="1:16" x14ac:dyDescent="0.25">
      <c r="A6" s="10" t="str">
        <f>INDEX('Обработка исходного'!B:B,ROW($B$3)+4*(ROW($B6)-ROW($B$3)))</f>
        <v>Сталь углеродистая</v>
      </c>
      <c r="B6" s="47" t="str">
        <f>INDEX('Обработка исходного'!D:D,ROW($B$3)+4*(ROW($B6)-ROW($B$3)))</f>
        <v>Ст3сп5</v>
      </c>
      <c r="C6" s="27" t="str">
        <f>IF(ISBLANK(INDEX('Обработка исходного'!E:E,ROW($B$3)+4*(ROW($B6)-ROW($B$3)))),"",INDEX('Обработка исходного'!E:E,ROW($B$3)+4*(ROW($B6)-ROW($B$3))))</f>
        <v>Трубы</v>
      </c>
      <c r="D6" s="31">
        <f>INDEX('Обработка исходного'!G:G,ROW($B$3)+4*(ROW($B6)-ROW($B$3))+3)</f>
        <v>50</v>
      </c>
      <c r="E6" s="32">
        <f>INDEX('Обработка исходного'!H:H,ROW($B$3)+4*(ROW($B6)-ROW($B$3))+3)</f>
        <v>49</v>
      </c>
      <c r="F6" s="32">
        <f>INDEX('Обработка исходного'!I:I,ROW($B$3)+4*(ROW($B6)-ROW($B$3))+3)</f>
        <v>49</v>
      </c>
      <c r="G6" s="32">
        <f>INDEX('Обработка исходного'!J:J,ROW($B$3)+4*(ROW($B6)-ROW($B$3))+3)</f>
        <v>48</v>
      </c>
      <c r="H6" s="32">
        <f>INDEX('Обработка исходного'!K:K,ROW($B$3)+4*(ROW($B6)-ROW($B$3))+3)</f>
        <v>47</v>
      </c>
      <c r="I6" s="32">
        <f>INDEX('Обработка исходного'!L:L,ROW($B$3)+4*(ROW($B6)-ROW($B$3))+3)</f>
        <v>47</v>
      </c>
      <c r="J6" s="32">
        <f>INDEX('Обработка исходного'!M:M,ROW($B$3)+4*(ROW($B6)-ROW($B$3))+3)</f>
        <v>48</v>
      </c>
      <c r="K6" s="32" t="str">
        <f>INDEX('Обработка исходного'!N:N,ROW($B$3)+4*(ROW($B6)-ROW($B$3))+3)</f>
        <v>-</v>
      </c>
      <c r="L6" s="32" t="str">
        <f>INDEX('Обработка исходного'!O:O,ROW($B$3)+4*(ROW($B6)-ROW($B$3))+3)</f>
        <v>-</v>
      </c>
      <c r="M6" s="32" t="str">
        <f>INDEX('Обработка исходного'!P:P,ROW($B$3)+4*(ROW($B6)-ROW($B$3))+3)</f>
        <v>-</v>
      </c>
      <c r="N6" s="32" t="str">
        <f>INDEX('Обработка исходного'!Q:Q,ROW($B$3)+4*(ROW($B6)-ROW($B$3))+3)</f>
        <v>-</v>
      </c>
      <c r="O6" s="32" t="str">
        <f>INDEX('Обработка исходного'!R:R,ROW($B$3)+4*(ROW($B6)-ROW($B$3))+3)</f>
        <v>-</v>
      </c>
      <c r="P6" s="33" t="str">
        <f>INDEX('Обработка исходного'!S:S,ROW($B$3)+4*(ROW($B6)-ROW($B$3))+3)</f>
        <v>-</v>
      </c>
    </row>
    <row r="7" spans="1:16" x14ac:dyDescent="0.25">
      <c r="A7" s="10" t="str">
        <f>INDEX('Обработка исходного'!B:B,ROW($B$3)+4*(ROW($B7)-ROW($B$3)))</f>
        <v>Сталь углеродистая</v>
      </c>
      <c r="B7" s="47" t="str">
        <f>INDEX('Обработка исходного'!D:D,ROW($B$3)+4*(ROW($B7)-ROW($B$3)))</f>
        <v>Ст3сп5</v>
      </c>
      <c r="C7" s="27" t="str">
        <f>IF(ISBLANK(INDEX('Обработка исходного'!E:E,ROW($B$3)+4*(ROW($B7)-ROW($B$3)))),"",INDEX('Обработка исходного'!E:E,ROW($B$3)+4*(ROW($B7)-ROW($B$3))))</f>
        <v>Поковки диаметром или толщиной до 300 мм, КП175*</v>
      </c>
      <c r="D7" s="31">
        <f>INDEX('Обработка исходного'!G:G,ROW($B$3)+4*(ROW($B7)-ROW($B$3))+3)</f>
        <v>50</v>
      </c>
      <c r="E7" s="32">
        <f>INDEX('Обработка исходного'!H:H,ROW($B$3)+4*(ROW($B7)-ROW($B$3))+3)</f>
        <v>47</v>
      </c>
      <c r="F7" s="32">
        <f>INDEX('Обработка исходного'!I:I,ROW($B$3)+4*(ROW($B7)-ROW($B$3))+3)</f>
        <v>44</v>
      </c>
      <c r="G7" s="32">
        <f>INDEX('Обработка исходного'!J:J,ROW($B$3)+4*(ROW($B7)-ROW($B$3))+3)</f>
        <v>41</v>
      </c>
      <c r="H7" s="32">
        <f>INDEX('Обработка исходного'!K:K,ROW($B$3)+4*(ROW($B7)-ROW($B$3))+3)</f>
        <v>40</v>
      </c>
      <c r="I7" s="32">
        <f>INDEX('Обработка исходного'!L:L,ROW($B$3)+4*(ROW($B7)-ROW($B$3))+3)</f>
        <v>40</v>
      </c>
      <c r="J7" s="32">
        <f>INDEX('Обработка исходного'!M:M,ROW($B$3)+4*(ROW($B7)-ROW($B$3))+3)</f>
        <v>40</v>
      </c>
      <c r="K7" s="32" t="str">
        <f>INDEX('Обработка исходного'!N:N,ROW($B$3)+4*(ROW($B7)-ROW($B$3))+3)</f>
        <v>-</v>
      </c>
      <c r="L7" s="32" t="str">
        <f>INDEX('Обработка исходного'!O:O,ROW($B$3)+4*(ROW($B7)-ROW($B$3))+3)</f>
        <v>-</v>
      </c>
      <c r="M7" s="32" t="str">
        <f>INDEX('Обработка исходного'!P:P,ROW($B$3)+4*(ROW($B7)-ROW($B$3))+3)</f>
        <v>-</v>
      </c>
      <c r="N7" s="32" t="str">
        <f>INDEX('Обработка исходного'!Q:Q,ROW($B$3)+4*(ROW($B7)-ROW($B$3))+3)</f>
        <v>-</v>
      </c>
      <c r="O7" s="32" t="str">
        <f>INDEX('Обработка исходного'!R:R,ROW($B$3)+4*(ROW($B7)-ROW($B$3))+3)</f>
        <v>-</v>
      </c>
      <c r="P7" s="33" t="str">
        <f>INDEX('Обработка исходного'!S:S,ROW($B$3)+4*(ROW($B7)-ROW($B$3))+3)</f>
        <v>-</v>
      </c>
    </row>
    <row r="8" spans="1:16" x14ac:dyDescent="0.25">
      <c r="A8" s="10" t="str">
        <f>INDEX('Обработка исходного'!B:B,ROW($B$3)+4*(ROW($B8)-ROW($B$3)))</f>
        <v>Сталь углеродистая</v>
      </c>
      <c r="B8" s="47" t="str">
        <f>INDEX('Обработка исходного'!D:D,ROW($B$3)+4*(ROW($B8)-ROW($B$3)))</f>
        <v>Ст3сп5</v>
      </c>
      <c r="C8" s="27" t="str">
        <f>IF(ISBLANK(INDEX('Обработка исходного'!E:E,ROW($B$3)+4*(ROW($B8)-ROW($B$3)))),"",INDEX('Обработка исходного'!E:E,ROW($B$3)+4*(ROW($B8)-ROW($B$3))))</f>
        <v>Поковки диаметром или толщиной до 300 мм, КП195*</v>
      </c>
      <c r="D8" s="31">
        <f>INDEX('Обработка исходного'!G:G,ROW($B$3)+4*(ROW($B8)-ROW($B$3))+3)</f>
        <v>50</v>
      </c>
      <c r="E8" s="32">
        <f>INDEX('Обработка исходного'!H:H,ROW($B$3)+4*(ROW($B8)-ROW($B$3))+3)</f>
        <v>47</v>
      </c>
      <c r="F8" s="32">
        <f>INDEX('Обработка исходного'!I:I,ROW($B$3)+4*(ROW($B8)-ROW($B$3))+3)</f>
        <v>44</v>
      </c>
      <c r="G8" s="32">
        <f>INDEX('Обработка исходного'!J:J,ROW($B$3)+4*(ROW($B8)-ROW($B$3))+3)</f>
        <v>41</v>
      </c>
      <c r="H8" s="32">
        <f>INDEX('Обработка исходного'!K:K,ROW($B$3)+4*(ROW($B8)-ROW($B$3))+3)</f>
        <v>40</v>
      </c>
      <c r="I8" s="32">
        <f>INDEX('Обработка исходного'!L:L,ROW($B$3)+4*(ROW($B8)-ROW($B$3))+3)</f>
        <v>40</v>
      </c>
      <c r="J8" s="32">
        <f>INDEX('Обработка исходного'!M:M,ROW($B$3)+4*(ROW($B8)-ROW($B$3))+3)</f>
        <v>40</v>
      </c>
      <c r="K8" s="32" t="str">
        <f>INDEX('Обработка исходного'!N:N,ROW($B$3)+4*(ROW($B8)-ROW($B$3))+3)</f>
        <v>-</v>
      </c>
      <c r="L8" s="32" t="str">
        <f>INDEX('Обработка исходного'!O:O,ROW($B$3)+4*(ROW($B8)-ROW($B$3))+3)</f>
        <v>-</v>
      </c>
      <c r="M8" s="32" t="str">
        <f>INDEX('Обработка исходного'!P:P,ROW($B$3)+4*(ROW($B8)-ROW($B$3))+3)</f>
        <v>-</v>
      </c>
      <c r="N8" s="32" t="str">
        <f>INDEX('Обработка исходного'!Q:Q,ROW($B$3)+4*(ROW($B8)-ROW($B$3))+3)</f>
        <v>-</v>
      </c>
      <c r="O8" s="32" t="str">
        <f>INDEX('Обработка исходного'!R:R,ROW($B$3)+4*(ROW($B8)-ROW($B$3))+3)</f>
        <v>-</v>
      </c>
      <c r="P8" s="33" t="str">
        <f>INDEX('Обработка исходного'!S:S,ROW($B$3)+4*(ROW($B8)-ROW($B$3))+3)</f>
        <v>-</v>
      </c>
    </row>
    <row r="9" spans="1:16" x14ac:dyDescent="0.25">
      <c r="A9" s="10" t="str">
        <f>INDEX('Обработка исходного'!B:B,ROW($B$3)+4*(ROW($B9)-ROW($B$3)))</f>
        <v>Сталь углеродистая</v>
      </c>
      <c r="B9" s="47" t="str">
        <f>INDEX('Обработка исходного'!D:D,ROW($B$3)+4*(ROW($B9)-ROW($B$3)))</f>
        <v>Ст3сп5</v>
      </c>
      <c r="C9" s="27" t="str">
        <f>IF(ISBLANK(INDEX('Обработка исходного'!E:E,ROW($B$3)+4*(ROW($B9)-ROW($B$3)))),"",INDEX('Обработка исходного'!E:E,ROW($B$3)+4*(ROW($B9)-ROW($B$3))))</f>
        <v>Поковки диаметром или толщиной до 50 мм, КП215*</v>
      </c>
      <c r="D9" s="31">
        <f>INDEX('Обработка исходного'!G:G,ROW($B$3)+4*(ROW($B9)-ROW($B$3))+3)</f>
        <v>50</v>
      </c>
      <c r="E9" s="32">
        <f>INDEX('Обработка исходного'!H:H,ROW($B$3)+4*(ROW($B9)-ROW($B$3))+3)</f>
        <v>47</v>
      </c>
      <c r="F9" s="32">
        <f>INDEX('Обработка исходного'!I:I,ROW($B$3)+4*(ROW($B9)-ROW($B$3))+3)</f>
        <v>44</v>
      </c>
      <c r="G9" s="32">
        <f>INDEX('Обработка исходного'!J:J,ROW($B$3)+4*(ROW($B9)-ROW($B$3))+3)</f>
        <v>41</v>
      </c>
      <c r="H9" s="32">
        <f>INDEX('Обработка исходного'!K:K,ROW($B$3)+4*(ROW($B9)-ROW($B$3))+3)</f>
        <v>40</v>
      </c>
      <c r="I9" s="32">
        <f>INDEX('Обработка исходного'!L:L,ROW($B$3)+4*(ROW($B9)-ROW($B$3))+3)</f>
        <v>40</v>
      </c>
      <c r="J9" s="32">
        <f>INDEX('Обработка исходного'!M:M,ROW($B$3)+4*(ROW($B9)-ROW($B$3))+3)</f>
        <v>40</v>
      </c>
      <c r="K9" s="32" t="str">
        <f>INDEX('Обработка исходного'!N:N,ROW($B$3)+4*(ROW($B9)-ROW($B$3))+3)</f>
        <v>-</v>
      </c>
      <c r="L9" s="32" t="str">
        <f>INDEX('Обработка исходного'!O:O,ROW($B$3)+4*(ROW($B9)-ROW($B$3))+3)</f>
        <v>-</v>
      </c>
      <c r="M9" s="32" t="str">
        <f>INDEX('Обработка исходного'!P:P,ROW($B$3)+4*(ROW($B9)-ROW($B$3))+3)</f>
        <v>-</v>
      </c>
      <c r="N9" s="32" t="str">
        <f>INDEX('Обработка исходного'!Q:Q,ROW($B$3)+4*(ROW($B9)-ROW($B$3))+3)</f>
        <v>-</v>
      </c>
      <c r="O9" s="32" t="str">
        <f>INDEX('Обработка исходного'!R:R,ROW($B$3)+4*(ROW($B9)-ROW($B$3))+3)</f>
        <v>-</v>
      </c>
      <c r="P9" s="33" t="str">
        <f>INDEX('Обработка исходного'!S:S,ROW($B$3)+4*(ROW($B9)-ROW($B$3))+3)</f>
        <v>-</v>
      </c>
    </row>
    <row r="10" spans="1:16" x14ac:dyDescent="0.25">
      <c r="A10" s="10" t="str">
        <f>INDEX('Обработка исходного'!B:B,ROW($B$3)+4*(ROW($B10)-ROW($B$3)))</f>
        <v>Сталь углеродистая</v>
      </c>
      <c r="B10" s="47">
        <f>INDEX('Обработка исходного'!D:D,ROW($B$3)+4*(ROW($B10)-ROW($B$3)))</f>
        <v>10</v>
      </c>
      <c r="C10" s="27" t="str">
        <f>IF(ISBLANK(INDEX('Обработка исходного'!E:E,ROW($B$3)+4*(ROW($B10)-ROW($B$3)))),"",INDEX('Обработка исходного'!E:E,ROW($B$3)+4*(ROW($B10)-ROW($B$3))))</f>
        <v>Трубы холодно- и теплодеформированные бесшовные</v>
      </c>
      <c r="D10" s="31">
        <f>INDEX('Обработка исходного'!G:G,ROW($B$3)+4*(ROW($B10)-ROW($B$3))+3)</f>
        <v>50</v>
      </c>
      <c r="E10" s="32">
        <f>INDEX('Обработка исходного'!H:H,ROW($B$3)+4*(ROW($B10)-ROW($B$3))+3)</f>
        <v>46</v>
      </c>
      <c r="F10" s="32">
        <f>INDEX('Обработка исходного'!I:I,ROW($B$3)+4*(ROW($B10)-ROW($B$3))+3)</f>
        <v>40</v>
      </c>
      <c r="G10" s="32">
        <f>INDEX('Обработка исходного'!J:J,ROW($B$3)+4*(ROW($B10)-ROW($B$3))+3)</f>
        <v>40</v>
      </c>
      <c r="H10" s="32">
        <f>INDEX('Обработка исходного'!K:K,ROW($B$3)+4*(ROW($B10)-ROW($B$3))+3)</f>
        <v>40</v>
      </c>
      <c r="I10" s="32">
        <f>INDEX('Обработка исходного'!L:L,ROW($B$3)+4*(ROW($B10)-ROW($B$3))+3)</f>
        <v>42</v>
      </c>
      <c r="J10" s="32">
        <f>INDEX('Обработка исходного'!M:M,ROW($B$3)+4*(ROW($B10)-ROW($B$3))+3)</f>
        <v>44</v>
      </c>
      <c r="K10" s="32">
        <f>INDEX('Обработка исходного'!N:N,ROW($B$3)+4*(ROW($B10)-ROW($B$3))+3)</f>
        <v>48</v>
      </c>
      <c r="L10" s="32" t="str">
        <f>INDEX('Обработка исходного'!O:O,ROW($B$3)+4*(ROW($B10)-ROW($B$3))+3)</f>
        <v>-</v>
      </c>
      <c r="M10" s="32" t="str">
        <f>INDEX('Обработка исходного'!P:P,ROW($B$3)+4*(ROW($B10)-ROW($B$3))+3)</f>
        <v>-</v>
      </c>
      <c r="N10" s="32" t="str">
        <f>INDEX('Обработка исходного'!Q:Q,ROW($B$3)+4*(ROW($B10)-ROW($B$3))+3)</f>
        <v>-</v>
      </c>
      <c r="O10" s="32" t="str">
        <f>INDEX('Обработка исходного'!R:R,ROW($B$3)+4*(ROW($B10)-ROW($B$3))+3)</f>
        <v>-</v>
      </c>
      <c r="P10" s="33" t="str">
        <f>INDEX('Обработка исходного'!S:S,ROW($B$3)+4*(ROW($B10)-ROW($B$3))+3)</f>
        <v>-</v>
      </c>
    </row>
    <row r="11" spans="1:16" ht="25.5" x14ac:dyDescent="0.25">
      <c r="A11" s="10" t="str">
        <f>INDEX('Обработка исходного'!B:B,ROW($B$3)+4*(ROW($B11)-ROW($B$3)))</f>
        <v>Сталь углеродистая</v>
      </c>
      <c r="B11" s="47">
        <f>INDEX('Обработка исходного'!D:D,ROW($B$3)+4*(ROW($B11)-ROW($B$3)))</f>
        <v>10</v>
      </c>
      <c r="C11" s="27" t="str">
        <f>IF(ISBLANK(INDEX('Обработка исходного'!E:E,ROW($B$3)+4*(ROW($B11)-ROW($B$3)))),"",INDEX('Обработка исходного'!E:E,ROW($B$3)+4*(ROW($B11)-ROW($B$3))))</f>
        <v>Сортовая горячекатаная и кованая сталь толщиной или диаметром до 80 мм</v>
      </c>
      <c r="D11" s="31">
        <f>INDEX('Обработка исходного'!G:G,ROW($B$3)+4*(ROW($B11)-ROW($B$3))+3)</f>
        <v>55</v>
      </c>
      <c r="E11" s="32">
        <f>INDEX('Обработка исходного'!H:H,ROW($B$3)+4*(ROW($B11)-ROW($B$3))+3)</f>
        <v>50</v>
      </c>
      <c r="F11" s="32">
        <f>INDEX('Обработка исходного'!I:I,ROW($B$3)+4*(ROW($B11)-ROW($B$3))+3)</f>
        <v>50</v>
      </c>
      <c r="G11" s="32">
        <f>INDEX('Обработка исходного'!J:J,ROW($B$3)+4*(ROW($B11)-ROW($B$3))+3)</f>
        <v>46</v>
      </c>
      <c r="H11" s="32">
        <f>INDEX('Обработка исходного'!K:K,ROW($B$3)+4*(ROW($B11)-ROW($B$3))+3)</f>
        <v>44</v>
      </c>
      <c r="I11" s="32">
        <f>INDEX('Обработка исходного'!L:L,ROW($B$3)+4*(ROW($B11)-ROW($B$3))+3)</f>
        <v>44</v>
      </c>
      <c r="J11" s="32">
        <f>INDEX('Обработка исходного'!M:M,ROW($B$3)+4*(ROW($B11)-ROW($B$3))+3)</f>
        <v>44</v>
      </c>
      <c r="K11" s="32">
        <f>INDEX('Обработка исходного'!N:N,ROW($B$3)+4*(ROW($B11)-ROW($B$3))+3)</f>
        <v>46</v>
      </c>
      <c r="L11" s="32" t="str">
        <f>INDEX('Обработка исходного'!O:O,ROW($B$3)+4*(ROW($B11)-ROW($B$3))+3)</f>
        <v>-</v>
      </c>
      <c r="M11" s="32" t="str">
        <f>INDEX('Обработка исходного'!P:P,ROW($B$3)+4*(ROW($B11)-ROW($B$3))+3)</f>
        <v>-</v>
      </c>
      <c r="N11" s="32" t="str">
        <f>INDEX('Обработка исходного'!Q:Q,ROW($B$3)+4*(ROW($B11)-ROW($B$3))+3)</f>
        <v>-</v>
      </c>
      <c r="O11" s="32" t="str">
        <f>INDEX('Обработка исходного'!R:R,ROW($B$3)+4*(ROW($B11)-ROW($B$3))+3)</f>
        <v>-</v>
      </c>
      <c r="P11" s="33" t="str">
        <f>INDEX('Обработка исходного'!S:S,ROW($B$3)+4*(ROW($B11)-ROW($B$3))+3)</f>
        <v>-</v>
      </c>
    </row>
    <row r="12" spans="1:16" ht="25.5" x14ac:dyDescent="0.25">
      <c r="A12" s="10" t="str">
        <f>INDEX('Обработка исходного'!B:B,ROW($B$3)+4*(ROW($B12)-ROW($B$3)))</f>
        <v>Сталь углеродистая</v>
      </c>
      <c r="B12" s="47">
        <f>INDEX('Обработка исходного'!D:D,ROW($B$3)+4*(ROW($B12)-ROW($B$3)))</f>
        <v>15</v>
      </c>
      <c r="C12" s="27" t="str">
        <f>IF(ISBLANK(INDEX('Обработка исходного'!E:E,ROW($B$3)+4*(ROW($B12)-ROW($B$3)))),"",INDEX('Обработка исходного'!E:E,ROW($B$3)+4*(ROW($B12)-ROW($B$3))))</f>
        <v>Сортовая горячекатаная сталь толщиной или диаметром до 80 мм</v>
      </c>
      <c r="D12" s="31">
        <f>INDEX('Обработка исходного'!G:G,ROW($B$3)+4*(ROW($B12)-ROW($B$3))+3)</f>
        <v>55</v>
      </c>
      <c r="E12" s="32">
        <f>INDEX('Обработка исходного'!H:H,ROW($B$3)+4*(ROW($B12)-ROW($B$3))+3)</f>
        <v>51</v>
      </c>
      <c r="F12" s="32">
        <f>INDEX('Обработка исходного'!I:I,ROW($B$3)+4*(ROW($B12)-ROW($B$3))+3)</f>
        <v>47</v>
      </c>
      <c r="G12" s="32">
        <f>INDEX('Обработка исходного'!J:J,ROW($B$3)+4*(ROW($B12)-ROW($B$3))+3)</f>
        <v>43</v>
      </c>
      <c r="H12" s="32">
        <f>INDEX('Обработка исходного'!K:K,ROW($B$3)+4*(ROW($B12)-ROW($B$3))+3)</f>
        <v>39</v>
      </c>
      <c r="I12" s="32">
        <f>INDEX('Обработка исходного'!L:L,ROW($B$3)+4*(ROW($B12)-ROW($B$3))+3)</f>
        <v>38</v>
      </c>
      <c r="J12" s="32">
        <f>INDEX('Обработка исходного'!M:M,ROW($B$3)+4*(ROW($B12)-ROW($B$3))+3)</f>
        <v>38</v>
      </c>
      <c r="K12" s="32">
        <f>INDEX('Обработка исходного'!N:N,ROW($B$3)+4*(ROW($B12)-ROW($B$3))+3)</f>
        <v>38</v>
      </c>
      <c r="L12" s="32" t="str">
        <f>INDEX('Обработка исходного'!O:O,ROW($B$3)+4*(ROW($B12)-ROW($B$3))+3)</f>
        <v>-</v>
      </c>
      <c r="M12" s="32" t="str">
        <f>INDEX('Обработка исходного'!P:P,ROW($B$3)+4*(ROW($B12)-ROW($B$3))+3)</f>
        <v>-</v>
      </c>
      <c r="N12" s="32" t="str">
        <f>INDEX('Обработка исходного'!Q:Q,ROW($B$3)+4*(ROW($B12)-ROW($B$3))+3)</f>
        <v>-</v>
      </c>
      <c r="O12" s="32" t="str">
        <f>INDEX('Обработка исходного'!R:R,ROW($B$3)+4*(ROW($B12)-ROW($B$3))+3)</f>
        <v>-</v>
      </c>
      <c r="P12" s="33" t="str">
        <f>INDEX('Обработка исходного'!S:S,ROW($B$3)+4*(ROW($B12)-ROW($B$3))+3)</f>
        <v>-</v>
      </c>
    </row>
    <row r="13" spans="1:16" x14ac:dyDescent="0.25">
      <c r="A13" s="10" t="str">
        <f>INDEX('Обработка исходного'!B:B,ROW($B$3)+4*(ROW($B13)-ROW($B$3)))</f>
        <v>Сталь углеродистая</v>
      </c>
      <c r="B13" s="47">
        <f>INDEX('Обработка исходного'!D:D,ROW($B$3)+4*(ROW($B13)-ROW($B$3)))</f>
        <v>15</v>
      </c>
      <c r="C13" s="27" t="str">
        <f>IF(ISBLANK(INDEX('Обработка исходного'!E:E,ROW($B$3)+4*(ROW($B13)-ROW($B$3)))),"",INDEX('Обработка исходного'!E:E,ROW($B$3)+4*(ROW($B13)-ROW($B$3))))</f>
        <v>Поковки диаметром до 300 мм, КП175*</v>
      </c>
      <c r="D13" s="31">
        <f>INDEX('Обработка исходного'!G:G,ROW($B$3)+4*(ROW($B13)-ROW($B$3))+3)</f>
        <v>40</v>
      </c>
      <c r="E13" s="32">
        <f>INDEX('Обработка исходного'!H:H,ROW($B$3)+4*(ROW($B13)-ROW($B$3))+3)</f>
        <v>40</v>
      </c>
      <c r="F13" s="32">
        <f>INDEX('Обработка исходного'!I:I,ROW($B$3)+4*(ROW($B13)-ROW($B$3))+3)</f>
        <v>40</v>
      </c>
      <c r="G13" s="32">
        <f>INDEX('Обработка исходного'!J:J,ROW($B$3)+4*(ROW($B13)-ROW($B$3))+3)</f>
        <v>40</v>
      </c>
      <c r="H13" s="32">
        <f>INDEX('Обработка исходного'!K:K,ROW($B$3)+4*(ROW($B13)-ROW($B$3))+3)</f>
        <v>40</v>
      </c>
      <c r="I13" s="32">
        <f>INDEX('Обработка исходного'!L:L,ROW($B$3)+4*(ROW($B13)-ROW($B$3))+3)</f>
        <v>40</v>
      </c>
      <c r="J13" s="32">
        <f>INDEX('Обработка исходного'!M:M,ROW($B$3)+4*(ROW($B13)-ROW($B$3))+3)</f>
        <v>40</v>
      </c>
      <c r="K13" s="32">
        <f>INDEX('Обработка исходного'!N:N,ROW($B$3)+4*(ROW($B13)-ROW($B$3))+3)</f>
        <v>40</v>
      </c>
      <c r="L13" s="32" t="str">
        <f>INDEX('Обработка исходного'!O:O,ROW($B$3)+4*(ROW($B13)-ROW($B$3))+3)</f>
        <v>-</v>
      </c>
      <c r="M13" s="32" t="str">
        <f>INDEX('Обработка исходного'!P:P,ROW($B$3)+4*(ROW($B13)-ROW($B$3))+3)</f>
        <v>-</v>
      </c>
      <c r="N13" s="32" t="str">
        <f>INDEX('Обработка исходного'!Q:Q,ROW($B$3)+4*(ROW($B13)-ROW($B$3))+3)</f>
        <v>-</v>
      </c>
      <c r="O13" s="32" t="str">
        <f>INDEX('Обработка исходного'!R:R,ROW($B$3)+4*(ROW($B13)-ROW($B$3))+3)</f>
        <v>-</v>
      </c>
      <c r="P13" s="33" t="str">
        <f>INDEX('Обработка исходного'!S:S,ROW($B$3)+4*(ROW($B13)-ROW($B$3))+3)</f>
        <v>-</v>
      </c>
    </row>
    <row r="14" spans="1:16" x14ac:dyDescent="0.25">
      <c r="A14" s="10" t="str">
        <f>INDEX('Обработка исходного'!B:B,ROW($B$3)+4*(ROW($B14)-ROW($B$3)))</f>
        <v>Сталь углеродистая</v>
      </c>
      <c r="B14" s="47">
        <f>INDEX('Обработка исходного'!D:D,ROW($B$3)+4*(ROW($B14)-ROW($B$3)))</f>
        <v>15</v>
      </c>
      <c r="C14" s="27" t="str">
        <f>IF(ISBLANK(INDEX('Обработка исходного'!E:E,ROW($B$3)+4*(ROW($B14)-ROW($B$3)))),"",INDEX('Обработка исходного'!E:E,ROW($B$3)+4*(ROW($B14)-ROW($B$3))))</f>
        <v>Поковки диаметром до 100 мм, КП195*</v>
      </c>
      <c r="D14" s="31">
        <f>INDEX('Обработка исходного'!G:G,ROW($B$3)+4*(ROW($B14)-ROW($B$3))+3)</f>
        <v>38</v>
      </c>
      <c r="E14" s="32">
        <f>INDEX('Обработка исходного'!H:H,ROW($B$3)+4*(ROW($B14)-ROW($B$3))+3)</f>
        <v>38</v>
      </c>
      <c r="F14" s="32">
        <f>INDEX('Обработка исходного'!I:I,ROW($B$3)+4*(ROW($B14)-ROW($B$3))+3)</f>
        <v>38</v>
      </c>
      <c r="G14" s="32">
        <f>INDEX('Обработка исходного'!J:J,ROW($B$3)+4*(ROW($B14)-ROW($B$3))+3)</f>
        <v>38</v>
      </c>
      <c r="H14" s="32">
        <f>INDEX('Обработка исходного'!K:K,ROW($B$3)+4*(ROW($B14)-ROW($B$3))+3)</f>
        <v>36</v>
      </c>
      <c r="I14" s="32">
        <f>INDEX('Обработка исходного'!L:L,ROW($B$3)+4*(ROW($B14)-ROW($B$3))+3)</f>
        <v>36</v>
      </c>
      <c r="J14" s="32">
        <f>INDEX('Обработка исходного'!M:M,ROW($B$3)+4*(ROW($B14)-ROW($B$3))+3)</f>
        <v>35</v>
      </c>
      <c r="K14" s="32">
        <f>INDEX('Обработка исходного'!N:N,ROW($B$3)+4*(ROW($B14)-ROW($B$3))+3)</f>
        <v>35</v>
      </c>
      <c r="L14" s="32" t="str">
        <f>INDEX('Обработка исходного'!O:O,ROW($B$3)+4*(ROW($B14)-ROW($B$3))+3)</f>
        <v>-</v>
      </c>
      <c r="M14" s="32" t="str">
        <f>INDEX('Обработка исходного'!P:P,ROW($B$3)+4*(ROW($B14)-ROW($B$3))+3)</f>
        <v>-</v>
      </c>
      <c r="N14" s="32" t="str">
        <f>INDEX('Обработка исходного'!Q:Q,ROW($B$3)+4*(ROW($B14)-ROW($B$3))+3)</f>
        <v>-</v>
      </c>
      <c r="O14" s="32" t="str">
        <f>INDEX('Обработка исходного'!R:R,ROW($B$3)+4*(ROW($B14)-ROW($B$3))+3)</f>
        <v>-</v>
      </c>
      <c r="P14" s="33" t="str">
        <f>INDEX('Обработка исходного'!S:S,ROW($B$3)+4*(ROW($B14)-ROW($B$3))+3)</f>
        <v>-</v>
      </c>
    </row>
    <row r="15" spans="1:16" x14ac:dyDescent="0.25">
      <c r="A15" s="10" t="str">
        <f>INDEX('Обработка исходного'!B:B,ROW($B$3)+4*(ROW($B15)-ROW($B$3)))</f>
        <v>Сталь углеродистая</v>
      </c>
      <c r="B15" s="47">
        <f>INDEX('Обработка исходного'!D:D,ROW($B$3)+4*(ROW($B15)-ROW($B$3)))</f>
        <v>15</v>
      </c>
      <c r="C15" s="27" t="str">
        <f>IF(ISBLANK(INDEX('Обработка исходного'!E:E,ROW($B$3)+4*(ROW($B15)-ROW($B$3)))),"",INDEX('Обработка исходного'!E:E,ROW($B$3)+4*(ROW($B15)-ROW($B$3))))</f>
        <v>Поковки диаметром до 50 мм, КП215*</v>
      </c>
      <c r="D15" s="31">
        <f>INDEX('Обработка исходного'!G:G,ROW($B$3)+4*(ROW($B15)-ROW($B$3))+3)</f>
        <v>53</v>
      </c>
      <c r="E15" s="32">
        <f>INDEX('Обработка исходного'!H:H,ROW($B$3)+4*(ROW($B15)-ROW($B$3))+3)</f>
        <v>47</v>
      </c>
      <c r="F15" s="32">
        <f>INDEX('Обработка исходного'!I:I,ROW($B$3)+4*(ROW($B15)-ROW($B$3))+3)</f>
        <v>44</v>
      </c>
      <c r="G15" s="32">
        <f>INDEX('Обработка исходного'!J:J,ROW($B$3)+4*(ROW($B15)-ROW($B$3))+3)</f>
        <v>42</v>
      </c>
      <c r="H15" s="32">
        <f>INDEX('Обработка исходного'!K:K,ROW($B$3)+4*(ROW($B15)-ROW($B$3))+3)</f>
        <v>40</v>
      </c>
      <c r="I15" s="32">
        <f>INDEX('Обработка исходного'!L:L,ROW($B$3)+4*(ROW($B15)-ROW($B$3))+3)</f>
        <v>40</v>
      </c>
      <c r="J15" s="32">
        <f>INDEX('Обработка исходного'!M:M,ROW($B$3)+4*(ROW($B15)-ROW($B$3))+3)</f>
        <v>40</v>
      </c>
      <c r="K15" s="32">
        <f>INDEX('Обработка исходного'!N:N,ROW($B$3)+4*(ROW($B15)-ROW($B$3))+3)</f>
        <v>40</v>
      </c>
      <c r="L15" s="32" t="str">
        <f>INDEX('Обработка исходного'!O:O,ROW($B$3)+4*(ROW($B15)-ROW($B$3))+3)</f>
        <v>-</v>
      </c>
      <c r="M15" s="32" t="str">
        <f>INDEX('Обработка исходного'!P:P,ROW($B$3)+4*(ROW($B15)-ROW($B$3))+3)</f>
        <v>-</v>
      </c>
      <c r="N15" s="32" t="str">
        <f>INDEX('Обработка исходного'!Q:Q,ROW($B$3)+4*(ROW($B15)-ROW($B$3))+3)</f>
        <v>-</v>
      </c>
      <c r="O15" s="32" t="str">
        <f>INDEX('Обработка исходного'!R:R,ROW($B$3)+4*(ROW($B15)-ROW($B$3))+3)</f>
        <v>-</v>
      </c>
      <c r="P15" s="33" t="str">
        <f>INDEX('Обработка исходного'!S:S,ROW($B$3)+4*(ROW($B15)-ROW($B$3))+3)</f>
        <v>-</v>
      </c>
    </row>
    <row r="16" spans="1:16" x14ac:dyDescent="0.25">
      <c r="A16" s="10" t="str">
        <f>INDEX('Обработка исходного'!B:B,ROW($B$3)+4*(ROW($B16)-ROW($B$3)))</f>
        <v>Сталь углеродистая</v>
      </c>
      <c r="B16" s="47" t="str">
        <f>INDEX('Обработка исходного'!D:D,ROW($B$3)+4*(ROW($B16)-ROW($B$3)))</f>
        <v>15Л</v>
      </c>
      <c r="C16" s="27" t="str">
        <f>IF(ISBLANK(INDEX('Обработка исходного'!E:E,ROW($B$3)+4*(ROW($B16)-ROW($B$3)))),"",INDEX('Обработка исходного'!E:E,ROW($B$3)+4*(ROW($B16)-ROW($B$3))))</f>
        <v>Отливки с толщиной стенки до 100 мм</v>
      </c>
      <c r="D16" s="31">
        <f>INDEX('Обработка исходного'!G:G,ROW($B$3)+4*(ROW($B16)-ROW($B$3))+3)</f>
        <v>35</v>
      </c>
      <c r="E16" s="32">
        <f>INDEX('Обработка исходного'!H:H,ROW($B$3)+4*(ROW($B16)-ROW($B$3))+3)</f>
        <v>35</v>
      </c>
      <c r="F16" s="32">
        <f>INDEX('Обработка исходного'!I:I,ROW($B$3)+4*(ROW($B16)-ROW($B$3))+3)</f>
        <v>35</v>
      </c>
      <c r="G16" s="32">
        <f>INDEX('Обработка исходного'!J:J,ROW($B$3)+4*(ROW($B16)-ROW($B$3))+3)</f>
        <v>34</v>
      </c>
      <c r="H16" s="32">
        <f>INDEX('Обработка исходного'!K:K,ROW($B$3)+4*(ROW($B16)-ROW($B$3))+3)</f>
        <v>34</v>
      </c>
      <c r="I16" s="32">
        <f>INDEX('Обработка исходного'!L:L,ROW($B$3)+4*(ROW($B16)-ROW($B$3))+3)</f>
        <v>33</v>
      </c>
      <c r="J16" s="32">
        <f>INDEX('Обработка исходного'!M:M,ROW($B$3)+4*(ROW($B16)-ROW($B$3))+3)</f>
        <v>32</v>
      </c>
      <c r="K16" s="32">
        <f>INDEX('Обработка исходного'!N:N,ROW($B$3)+4*(ROW($B16)-ROW($B$3))+3)</f>
        <v>30</v>
      </c>
      <c r="L16" s="32" t="str">
        <f>INDEX('Обработка исходного'!O:O,ROW($B$3)+4*(ROW($B16)-ROW($B$3))+3)</f>
        <v>-</v>
      </c>
      <c r="M16" s="32" t="str">
        <f>INDEX('Обработка исходного'!P:P,ROW($B$3)+4*(ROW($B16)-ROW($B$3))+3)</f>
        <v>-</v>
      </c>
      <c r="N16" s="32" t="str">
        <f>INDEX('Обработка исходного'!Q:Q,ROW($B$3)+4*(ROW($B16)-ROW($B$3))+3)</f>
        <v>-</v>
      </c>
      <c r="O16" s="32" t="str">
        <f>INDEX('Обработка исходного'!R:R,ROW($B$3)+4*(ROW($B16)-ROW($B$3))+3)</f>
        <v>-</v>
      </c>
      <c r="P16" s="33" t="str">
        <f>INDEX('Обработка исходного'!S:S,ROW($B$3)+4*(ROW($B16)-ROW($B$3))+3)</f>
        <v>-</v>
      </c>
    </row>
    <row r="17" spans="1:16" x14ac:dyDescent="0.25">
      <c r="A17" s="10" t="str">
        <f>INDEX('Обработка исходного'!B:B,ROW($B$3)+4*(ROW($B17)-ROW($B$3)))</f>
        <v>Сталь углеродистая</v>
      </c>
      <c r="B17" s="47">
        <f>INDEX('Обработка исходного'!D:D,ROW($B$3)+4*(ROW($B17)-ROW($B$3)))</f>
        <v>20</v>
      </c>
      <c r="C17" s="27" t="str">
        <f>IF(ISBLANK(INDEX('Обработка исходного'!E:E,ROW($B$3)+4*(ROW($B17)-ROW($B$3)))),"",INDEX('Обработка исходного'!E:E,ROW($B$3)+4*(ROW($B17)-ROW($B$3))))</f>
        <v>Поковки диаметром до 300 мм, КП175*</v>
      </c>
      <c r="D17" s="31">
        <f>INDEX('Обработка исходного'!G:G,ROW($B$3)+4*(ROW($B17)-ROW($B$3))+3)</f>
        <v>40</v>
      </c>
      <c r="E17" s="32">
        <f>INDEX('Обработка исходного'!H:H,ROW($B$3)+4*(ROW($B17)-ROW($B$3))+3)</f>
        <v>40</v>
      </c>
      <c r="F17" s="32">
        <f>INDEX('Обработка исходного'!I:I,ROW($B$3)+4*(ROW($B17)-ROW($B$3))+3)</f>
        <v>40</v>
      </c>
      <c r="G17" s="32">
        <f>INDEX('Обработка исходного'!J:J,ROW($B$3)+4*(ROW($B17)-ROW($B$3))+3)</f>
        <v>40</v>
      </c>
      <c r="H17" s="32">
        <f>INDEX('Обработка исходного'!K:K,ROW($B$3)+4*(ROW($B17)-ROW($B$3))+3)</f>
        <v>40</v>
      </c>
      <c r="I17" s="32">
        <f>INDEX('Обработка исходного'!L:L,ROW($B$3)+4*(ROW($B17)-ROW($B$3))+3)</f>
        <v>40</v>
      </c>
      <c r="J17" s="32">
        <f>INDEX('Обработка исходного'!M:M,ROW($B$3)+4*(ROW($B17)-ROW($B$3))+3)</f>
        <v>40</v>
      </c>
      <c r="K17" s="32">
        <f>INDEX('Обработка исходного'!N:N,ROW($B$3)+4*(ROW($B17)-ROW($B$3))+3)</f>
        <v>40</v>
      </c>
      <c r="L17" s="32" t="str">
        <f>INDEX('Обработка исходного'!O:O,ROW($B$3)+4*(ROW($B17)-ROW($B$3))+3)</f>
        <v>-</v>
      </c>
      <c r="M17" s="32" t="str">
        <f>INDEX('Обработка исходного'!P:P,ROW($B$3)+4*(ROW($B17)-ROW($B$3))+3)</f>
        <v>-</v>
      </c>
      <c r="N17" s="32" t="str">
        <f>INDEX('Обработка исходного'!Q:Q,ROW($B$3)+4*(ROW($B17)-ROW($B$3))+3)</f>
        <v>-</v>
      </c>
      <c r="O17" s="32" t="str">
        <f>INDEX('Обработка исходного'!R:R,ROW($B$3)+4*(ROW($B17)-ROW($B$3))+3)</f>
        <v>-</v>
      </c>
      <c r="P17" s="33" t="str">
        <f>INDEX('Обработка исходного'!S:S,ROW($B$3)+4*(ROW($B17)-ROW($B$3))+3)</f>
        <v>-</v>
      </c>
    </row>
    <row r="18" spans="1:16" x14ac:dyDescent="0.25">
      <c r="A18" s="10" t="str">
        <f>INDEX('Обработка исходного'!B:B,ROW($B$3)+4*(ROW($B18)-ROW($B$3)))</f>
        <v>Сталь углеродистая</v>
      </c>
      <c r="B18" s="47">
        <f>INDEX('Обработка исходного'!D:D,ROW($B$3)+4*(ROW($B18)-ROW($B$3)))</f>
        <v>20</v>
      </c>
      <c r="C18" s="27" t="str">
        <f>IF(ISBLANK(INDEX('Обработка исходного'!E:E,ROW($B$3)+4*(ROW($B18)-ROW($B$3)))),"",INDEX('Обработка исходного'!E:E,ROW($B$3)+4*(ROW($B18)-ROW($B$3))))</f>
        <v>Поковки диаметром до 300 мм, КП195*</v>
      </c>
      <c r="D18" s="31">
        <f>INDEX('Обработка исходного'!G:G,ROW($B$3)+4*(ROW($B18)-ROW($B$3))+3)</f>
        <v>40</v>
      </c>
      <c r="E18" s="32">
        <f>INDEX('Обработка исходного'!H:H,ROW($B$3)+4*(ROW($B18)-ROW($B$3))+3)</f>
        <v>40</v>
      </c>
      <c r="F18" s="32">
        <f>INDEX('Обработка исходного'!I:I,ROW($B$3)+4*(ROW($B18)-ROW($B$3))+3)</f>
        <v>40</v>
      </c>
      <c r="G18" s="32">
        <f>INDEX('Обработка исходного'!J:J,ROW($B$3)+4*(ROW($B18)-ROW($B$3))+3)</f>
        <v>40</v>
      </c>
      <c r="H18" s="32">
        <f>INDEX('Обработка исходного'!K:K,ROW($B$3)+4*(ROW($B18)-ROW($B$3))+3)</f>
        <v>40</v>
      </c>
      <c r="I18" s="32">
        <f>INDEX('Обработка исходного'!L:L,ROW($B$3)+4*(ROW($B18)-ROW($B$3))+3)</f>
        <v>40</v>
      </c>
      <c r="J18" s="32">
        <f>INDEX('Обработка исходного'!M:M,ROW($B$3)+4*(ROW($B18)-ROW($B$3))+3)</f>
        <v>40</v>
      </c>
      <c r="K18" s="32">
        <f>INDEX('Обработка исходного'!N:N,ROW($B$3)+4*(ROW($B18)-ROW($B$3))+3)</f>
        <v>40</v>
      </c>
      <c r="L18" s="32" t="str">
        <f>INDEX('Обработка исходного'!O:O,ROW($B$3)+4*(ROW($B18)-ROW($B$3))+3)</f>
        <v>-</v>
      </c>
      <c r="M18" s="32" t="str">
        <f>INDEX('Обработка исходного'!P:P,ROW($B$3)+4*(ROW($B18)-ROW($B$3))+3)</f>
        <v>-</v>
      </c>
      <c r="N18" s="32" t="str">
        <f>INDEX('Обработка исходного'!Q:Q,ROW($B$3)+4*(ROW($B18)-ROW($B$3))+3)</f>
        <v>-</v>
      </c>
      <c r="O18" s="32" t="str">
        <f>INDEX('Обработка исходного'!R:R,ROW($B$3)+4*(ROW($B18)-ROW($B$3))+3)</f>
        <v>-</v>
      </c>
      <c r="P18" s="33" t="str">
        <f>INDEX('Обработка исходного'!S:S,ROW($B$3)+4*(ROW($B18)-ROW($B$3))+3)</f>
        <v>-</v>
      </c>
    </row>
    <row r="19" spans="1:16" x14ac:dyDescent="0.25">
      <c r="A19" s="10" t="str">
        <f>INDEX('Обработка исходного'!B:B,ROW($B$3)+4*(ROW($B19)-ROW($B$3)))</f>
        <v>Сталь углеродистая</v>
      </c>
      <c r="B19" s="47">
        <f>INDEX('Обработка исходного'!D:D,ROW($B$3)+4*(ROW($B19)-ROW($B$3)))</f>
        <v>20</v>
      </c>
      <c r="C19" s="27" t="str">
        <f>IF(ISBLANK(INDEX('Обработка исходного'!E:E,ROW($B$3)+4*(ROW($B19)-ROW($B$3)))),"",INDEX('Обработка исходного'!E:E,ROW($B$3)+4*(ROW($B19)-ROW($B$3))))</f>
        <v>Поковки диаметром до 300 мм, КП215*</v>
      </c>
      <c r="D19" s="31">
        <f>INDEX('Обработка исходного'!G:G,ROW($B$3)+4*(ROW($B19)-ROW($B$3))+3)</f>
        <v>40</v>
      </c>
      <c r="E19" s="32">
        <f>INDEX('Обработка исходного'!H:H,ROW($B$3)+4*(ROW($B19)-ROW($B$3))+3)</f>
        <v>40</v>
      </c>
      <c r="F19" s="32">
        <f>INDEX('Обработка исходного'!I:I,ROW($B$3)+4*(ROW($B19)-ROW($B$3))+3)</f>
        <v>40</v>
      </c>
      <c r="G19" s="32">
        <f>INDEX('Обработка исходного'!J:J,ROW($B$3)+4*(ROW($B19)-ROW($B$3))+3)</f>
        <v>40</v>
      </c>
      <c r="H19" s="32">
        <f>INDEX('Обработка исходного'!K:K,ROW($B$3)+4*(ROW($B19)-ROW($B$3))+3)</f>
        <v>40</v>
      </c>
      <c r="I19" s="32">
        <f>INDEX('Обработка исходного'!L:L,ROW($B$3)+4*(ROW($B19)-ROW($B$3))+3)</f>
        <v>40</v>
      </c>
      <c r="J19" s="32">
        <f>INDEX('Обработка исходного'!M:M,ROW($B$3)+4*(ROW($B19)-ROW($B$3))+3)</f>
        <v>40</v>
      </c>
      <c r="K19" s="32">
        <f>INDEX('Обработка исходного'!N:N,ROW($B$3)+4*(ROW($B19)-ROW($B$3))+3)</f>
        <v>40</v>
      </c>
      <c r="L19" s="32" t="str">
        <f>INDEX('Обработка исходного'!O:O,ROW($B$3)+4*(ROW($B19)-ROW($B$3))+3)</f>
        <v>-</v>
      </c>
      <c r="M19" s="32" t="str">
        <f>INDEX('Обработка исходного'!P:P,ROW($B$3)+4*(ROW($B19)-ROW($B$3))+3)</f>
        <v>-</v>
      </c>
      <c r="N19" s="32" t="str">
        <f>INDEX('Обработка исходного'!Q:Q,ROW($B$3)+4*(ROW($B19)-ROW($B$3))+3)</f>
        <v>-</v>
      </c>
      <c r="O19" s="32" t="str">
        <f>INDEX('Обработка исходного'!R:R,ROW($B$3)+4*(ROW($B19)-ROW($B$3))+3)</f>
        <v>-</v>
      </c>
      <c r="P19" s="33" t="str">
        <f>INDEX('Обработка исходного'!S:S,ROW($B$3)+4*(ROW($B19)-ROW($B$3))+3)</f>
        <v>-</v>
      </c>
    </row>
    <row r="20" spans="1:16" x14ac:dyDescent="0.25">
      <c r="A20" s="10" t="str">
        <f>INDEX('Обработка исходного'!B:B,ROW($B$3)+4*(ROW($B20)-ROW($B$3)))</f>
        <v>Сталь углеродистая</v>
      </c>
      <c r="B20" s="47">
        <f>INDEX('Обработка исходного'!D:D,ROW($B$3)+4*(ROW($B20)-ROW($B$3)))</f>
        <v>20</v>
      </c>
      <c r="C20" s="27" t="str">
        <f>IF(ISBLANK(INDEX('Обработка исходного'!E:E,ROW($B$3)+4*(ROW($B20)-ROW($B$3)))),"",INDEX('Обработка исходного'!E:E,ROW($B$3)+4*(ROW($B20)-ROW($B$3))))</f>
        <v>Поковки диаметром от 100 до 300 мм, КП245*</v>
      </c>
      <c r="D20" s="31">
        <f>INDEX('Обработка исходного'!G:G,ROW($B$3)+4*(ROW($B20)-ROW($B$3))+3)</f>
        <v>40</v>
      </c>
      <c r="E20" s="32">
        <f>INDEX('Обработка исходного'!H:H,ROW($B$3)+4*(ROW($B20)-ROW($B$3))+3)</f>
        <v>40</v>
      </c>
      <c r="F20" s="32">
        <f>INDEX('Обработка исходного'!I:I,ROW($B$3)+4*(ROW($B20)-ROW($B$3))+3)</f>
        <v>40</v>
      </c>
      <c r="G20" s="32">
        <f>INDEX('Обработка исходного'!J:J,ROW($B$3)+4*(ROW($B20)-ROW($B$3))+3)</f>
        <v>40</v>
      </c>
      <c r="H20" s="32">
        <f>INDEX('Обработка исходного'!K:K,ROW($B$3)+4*(ROW($B20)-ROW($B$3))+3)</f>
        <v>40</v>
      </c>
      <c r="I20" s="32">
        <f>INDEX('Обработка исходного'!L:L,ROW($B$3)+4*(ROW($B20)-ROW($B$3))+3)</f>
        <v>40</v>
      </c>
      <c r="J20" s="32">
        <f>INDEX('Обработка исходного'!M:M,ROW($B$3)+4*(ROW($B20)-ROW($B$3))+3)</f>
        <v>40</v>
      </c>
      <c r="K20" s="32">
        <f>INDEX('Обработка исходного'!N:N,ROW($B$3)+4*(ROW($B20)-ROW($B$3))+3)</f>
        <v>40</v>
      </c>
      <c r="L20" s="32" t="str">
        <f>INDEX('Обработка исходного'!O:O,ROW($B$3)+4*(ROW($B20)-ROW($B$3))+3)</f>
        <v>-</v>
      </c>
      <c r="M20" s="32" t="str">
        <f>INDEX('Обработка исходного'!P:P,ROW($B$3)+4*(ROW($B20)-ROW($B$3))+3)</f>
        <v>-</v>
      </c>
      <c r="N20" s="32" t="str">
        <f>INDEX('Обработка исходного'!Q:Q,ROW($B$3)+4*(ROW($B20)-ROW($B$3))+3)</f>
        <v>-</v>
      </c>
      <c r="O20" s="32" t="str">
        <f>INDEX('Обработка исходного'!R:R,ROW($B$3)+4*(ROW($B20)-ROW($B$3))+3)</f>
        <v>-</v>
      </c>
      <c r="P20" s="33" t="str">
        <f>INDEX('Обработка исходного'!S:S,ROW($B$3)+4*(ROW($B20)-ROW($B$3))+3)</f>
        <v>-</v>
      </c>
    </row>
    <row r="21" spans="1:16" ht="25.5" x14ac:dyDescent="0.25">
      <c r="A21" s="10" t="str">
        <f>INDEX('Обработка исходного'!B:B,ROW($B$3)+4*(ROW($B21)-ROW($B$3)))</f>
        <v>Сталь углеродистая</v>
      </c>
      <c r="B21" s="47">
        <f>INDEX('Обработка исходного'!D:D,ROW($B$3)+4*(ROW($B21)-ROW($B$3)))</f>
        <v>20</v>
      </c>
      <c r="C21" s="27" t="str">
        <f>IF(ISBLANK(INDEX('Обработка исходного'!E:E,ROW($B$3)+4*(ROW($B21)-ROW($B$3)))),"",INDEX('Обработка исходного'!E:E,ROW($B$3)+4*(ROW($B21)-ROW($B$3))))</f>
        <v>Горячекатаная сталь толщиной или диаметром до 80 мм</v>
      </c>
      <c r="D21" s="31">
        <f>INDEX('Обработка исходного'!G:G,ROW($B$3)+4*(ROW($B21)-ROW($B$3))+3)</f>
        <v>40</v>
      </c>
      <c r="E21" s="32">
        <f>INDEX('Обработка исходного'!H:H,ROW($B$3)+4*(ROW($B21)-ROW($B$3))+3)</f>
        <v>40</v>
      </c>
      <c r="F21" s="32">
        <f>INDEX('Обработка исходного'!I:I,ROW($B$3)+4*(ROW($B21)-ROW($B$3))+3)</f>
        <v>38</v>
      </c>
      <c r="G21" s="32">
        <f>INDEX('Обработка исходного'!J:J,ROW($B$3)+4*(ROW($B21)-ROW($B$3))+3)</f>
        <v>38</v>
      </c>
      <c r="H21" s="32">
        <f>INDEX('Обработка исходного'!K:K,ROW($B$3)+4*(ROW($B21)-ROW($B$3))+3)</f>
        <v>38</v>
      </c>
      <c r="I21" s="32">
        <f>INDEX('Обработка исходного'!L:L,ROW($B$3)+4*(ROW($B21)-ROW($B$3))+3)</f>
        <v>38</v>
      </c>
      <c r="J21" s="32">
        <f>INDEX('Обработка исходного'!M:M,ROW($B$3)+4*(ROW($B21)-ROW($B$3))+3)</f>
        <v>40</v>
      </c>
      <c r="K21" s="32">
        <f>INDEX('Обработка исходного'!N:N,ROW($B$3)+4*(ROW($B21)-ROW($B$3))+3)</f>
        <v>42</v>
      </c>
      <c r="L21" s="32" t="str">
        <f>INDEX('Обработка исходного'!O:O,ROW($B$3)+4*(ROW($B21)-ROW($B$3))+3)</f>
        <v>-</v>
      </c>
      <c r="M21" s="32" t="str">
        <f>INDEX('Обработка исходного'!P:P,ROW($B$3)+4*(ROW($B21)-ROW($B$3))+3)</f>
        <v>-</v>
      </c>
      <c r="N21" s="32" t="str">
        <f>INDEX('Обработка исходного'!Q:Q,ROW($B$3)+4*(ROW($B21)-ROW($B$3))+3)</f>
        <v>-</v>
      </c>
      <c r="O21" s="32" t="str">
        <f>INDEX('Обработка исходного'!R:R,ROW($B$3)+4*(ROW($B21)-ROW($B$3))+3)</f>
        <v>-</v>
      </c>
      <c r="P21" s="33" t="str">
        <f>INDEX('Обработка исходного'!S:S,ROW($B$3)+4*(ROW($B21)-ROW($B$3))+3)</f>
        <v>-</v>
      </c>
    </row>
    <row r="22" spans="1:16" ht="38.25" x14ac:dyDescent="0.25">
      <c r="A22" s="10" t="str">
        <f>INDEX('Обработка исходного'!B:B,ROW($B$3)+4*(ROW($B22)-ROW($B$3)))</f>
        <v>Сталь углеродистая</v>
      </c>
      <c r="B22" s="47">
        <f>INDEX('Обработка исходного'!D:D,ROW($B$3)+4*(ROW($B22)-ROW($B$3)))</f>
        <v>20</v>
      </c>
      <c r="C22" s="27" t="str">
        <f>IF(ISBLANK(INDEX('Обработка исходного'!E:E,ROW($B$3)+4*(ROW($B22)-ROW($B$3)))),"",INDEX('Обработка исходного'!E:E,ROW($B$3)+4*(ROW($B22)-ROW($B$3))))</f>
        <v>Трубы горячедеформированные наружным диаметром от 10 до 465 мм с толщиной стенки от 2 до 60 мм</v>
      </c>
      <c r="D22" s="31">
        <f>INDEX('Обработка исходного'!G:G,ROW($B$3)+4*(ROW($B22)-ROW($B$3))+3)</f>
        <v>40</v>
      </c>
      <c r="E22" s="32">
        <f>INDEX('Обработка исходного'!H:H,ROW($B$3)+4*(ROW($B22)-ROW($B$3))+3)</f>
        <v>40</v>
      </c>
      <c r="F22" s="32">
        <f>INDEX('Обработка исходного'!I:I,ROW($B$3)+4*(ROW($B22)-ROW($B$3))+3)</f>
        <v>38</v>
      </c>
      <c r="G22" s="32">
        <f>INDEX('Обработка исходного'!J:J,ROW($B$3)+4*(ROW($B22)-ROW($B$3))+3)</f>
        <v>38</v>
      </c>
      <c r="H22" s="32">
        <f>INDEX('Обработка исходного'!K:K,ROW($B$3)+4*(ROW($B22)-ROW($B$3))+3)</f>
        <v>38</v>
      </c>
      <c r="I22" s="32">
        <f>INDEX('Обработка исходного'!L:L,ROW($B$3)+4*(ROW($B22)-ROW($B$3))+3)</f>
        <v>38</v>
      </c>
      <c r="J22" s="32">
        <f>INDEX('Обработка исходного'!M:M,ROW($B$3)+4*(ROW($B22)-ROW($B$3))+3)</f>
        <v>40</v>
      </c>
      <c r="K22" s="32">
        <f>INDEX('Обработка исходного'!N:N,ROW($B$3)+4*(ROW($B22)-ROW($B$3))+3)</f>
        <v>42</v>
      </c>
      <c r="L22" s="32" t="str">
        <f>INDEX('Обработка исходного'!O:O,ROW($B$3)+4*(ROW($B22)-ROW($B$3))+3)</f>
        <v>-</v>
      </c>
      <c r="M22" s="32" t="str">
        <f>INDEX('Обработка исходного'!P:P,ROW($B$3)+4*(ROW($B22)-ROW($B$3))+3)</f>
        <v>-</v>
      </c>
      <c r="N22" s="32" t="str">
        <f>INDEX('Обработка исходного'!Q:Q,ROW($B$3)+4*(ROW($B22)-ROW($B$3))+3)</f>
        <v>-</v>
      </c>
      <c r="O22" s="32" t="str">
        <f>INDEX('Обработка исходного'!R:R,ROW($B$3)+4*(ROW($B22)-ROW($B$3))+3)</f>
        <v>-</v>
      </c>
      <c r="P22" s="33" t="str">
        <f>INDEX('Обработка исходного'!S:S,ROW($B$3)+4*(ROW($B22)-ROW($B$3))+3)</f>
        <v>-</v>
      </c>
    </row>
    <row r="23" spans="1:16" ht="25.5" x14ac:dyDescent="0.25">
      <c r="A23" s="10" t="str">
        <f>INDEX('Обработка исходного'!B:B,ROW($B$3)+4*(ROW($B23)-ROW($B$3)))</f>
        <v>Сталь углеродистая</v>
      </c>
      <c r="B23" s="47">
        <f>INDEX('Обработка исходного'!D:D,ROW($B$3)+4*(ROW($B23)-ROW($B$3)))</f>
        <v>20</v>
      </c>
      <c r="C23" s="27" t="str">
        <f>IF(ISBLANK(INDEX('Обработка исходного'!E:E,ROW($B$3)+4*(ROW($B23)-ROW($B$3)))),"",INDEX('Обработка исходного'!E:E,ROW($B$3)+4*(ROW($B23)-ROW($B$3))))</f>
        <v>Отожженные, высокоотпущенные листы толщиной от 4 до 80 мм</v>
      </c>
      <c r="D23" s="31">
        <f>INDEX('Обработка исходного'!G:G,ROW($B$3)+4*(ROW($B23)-ROW($B$3))+3)</f>
        <v>45</v>
      </c>
      <c r="E23" s="32">
        <f>INDEX('Обработка исходного'!H:H,ROW($B$3)+4*(ROW($B23)-ROW($B$3))+3)</f>
        <v>43</v>
      </c>
      <c r="F23" s="32">
        <f>INDEX('Обработка исходного'!I:I,ROW($B$3)+4*(ROW($B23)-ROW($B$3))+3)</f>
        <v>43</v>
      </c>
      <c r="G23" s="32">
        <f>INDEX('Обработка исходного'!J:J,ROW($B$3)+4*(ROW($B23)-ROW($B$3))+3)</f>
        <v>42</v>
      </c>
      <c r="H23" s="32">
        <f>INDEX('Обработка исходного'!K:K,ROW($B$3)+4*(ROW($B23)-ROW($B$3))+3)</f>
        <v>42</v>
      </c>
      <c r="I23" s="32">
        <f>INDEX('Обработка исходного'!L:L,ROW($B$3)+4*(ROW($B23)-ROW($B$3))+3)</f>
        <v>42</v>
      </c>
      <c r="J23" s="32">
        <f>INDEX('Обработка исходного'!M:M,ROW($B$3)+4*(ROW($B23)-ROW($B$3))+3)</f>
        <v>44</v>
      </c>
      <c r="K23" s="32">
        <f>INDEX('Обработка исходного'!N:N,ROW($B$3)+4*(ROW($B23)-ROW($B$3))+3)</f>
        <v>46</v>
      </c>
      <c r="L23" s="32" t="str">
        <f>INDEX('Обработка исходного'!O:O,ROW($B$3)+4*(ROW($B23)-ROW($B$3))+3)</f>
        <v>-</v>
      </c>
      <c r="M23" s="32" t="str">
        <f>INDEX('Обработка исходного'!P:P,ROW($B$3)+4*(ROW($B23)-ROW($B$3))+3)</f>
        <v>-</v>
      </c>
      <c r="N23" s="32" t="str">
        <f>INDEX('Обработка исходного'!Q:Q,ROW($B$3)+4*(ROW($B23)-ROW($B$3))+3)</f>
        <v>-</v>
      </c>
      <c r="O23" s="32" t="str">
        <f>INDEX('Обработка исходного'!R:R,ROW($B$3)+4*(ROW($B23)-ROW($B$3))+3)</f>
        <v>-</v>
      </c>
      <c r="P23" s="33" t="str">
        <f>INDEX('Обработка исходного'!S:S,ROW($B$3)+4*(ROW($B23)-ROW($B$3))+3)</f>
        <v>-</v>
      </c>
    </row>
    <row r="24" spans="1:16" x14ac:dyDescent="0.25">
      <c r="A24" s="10" t="str">
        <f>INDEX('Обработка исходного'!B:B,ROW($B$3)+4*(ROW($B24)-ROW($B$3)))</f>
        <v>Сталь углеродистая</v>
      </c>
      <c r="B24" s="47">
        <f>INDEX('Обработка исходного'!D:D,ROW($B$3)+4*(ROW($B24)-ROW($B$3)))</f>
        <v>20</v>
      </c>
      <c r="C24" s="27" t="str">
        <f>IF(ISBLANK(INDEX('Обработка исходного'!E:E,ROW($B$3)+4*(ROW($B24)-ROW($B$3)))),"",INDEX('Обработка исходного'!E:E,ROW($B$3)+4*(ROW($B24)-ROW($B$3))))</f>
        <v>Листовые заготовки толщиной от 20 до 250 мм</v>
      </c>
      <c r="D24" s="31">
        <f>INDEX('Обработка исходного'!G:G,ROW($B$3)+4*(ROW($B24)-ROW($B$3))+3)</f>
        <v>45</v>
      </c>
      <c r="E24" s="32">
        <f>INDEX('Обработка исходного'!H:H,ROW($B$3)+4*(ROW($B24)-ROW($B$3))+3)</f>
        <v>45</v>
      </c>
      <c r="F24" s="32">
        <f>INDEX('Обработка исходного'!I:I,ROW($B$3)+4*(ROW($B24)-ROW($B$3))+3)</f>
        <v>45</v>
      </c>
      <c r="G24" s="32">
        <f>INDEX('Обработка исходного'!J:J,ROW($B$3)+4*(ROW($B24)-ROW($B$3))+3)</f>
        <v>45</v>
      </c>
      <c r="H24" s="32">
        <f>INDEX('Обработка исходного'!K:K,ROW($B$3)+4*(ROW($B24)-ROW($B$3))+3)</f>
        <v>45</v>
      </c>
      <c r="I24" s="32">
        <f>INDEX('Обработка исходного'!L:L,ROW($B$3)+4*(ROW($B24)-ROW($B$3))+3)</f>
        <v>45</v>
      </c>
      <c r="J24" s="32">
        <f>INDEX('Обработка исходного'!M:M,ROW($B$3)+4*(ROW($B24)-ROW($B$3))+3)</f>
        <v>45</v>
      </c>
      <c r="K24" s="32">
        <f>INDEX('Обработка исходного'!N:N,ROW($B$3)+4*(ROW($B24)-ROW($B$3))+3)</f>
        <v>45</v>
      </c>
      <c r="L24" s="32" t="str">
        <f>INDEX('Обработка исходного'!O:O,ROW($B$3)+4*(ROW($B24)-ROW($B$3))+3)</f>
        <v>-</v>
      </c>
      <c r="M24" s="32" t="str">
        <f>INDEX('Обработка исходного'!P:P,ROW($B$3)+4*(ROW($B24)-ROW($B$3))+3)</f>
        <v>-</v>
      </c>
      <c r="N24" s="32" t="str">
        <f>INDEX('Обработка исходного'!Q:Q,ROW($B$3)+4*(ROW($B24)-ROW($B$3))+3)</f>
        <v>-</v>
      </c>
      <c r="O24" s="32" t="str">
        <f>INDEX('Обработка исходного'!R:R,ROW($B$3)+4*(ROW($B24)-ROW($B$3))+3)</f>
        <v>-</v>
      </c>
      <c r="P24" s="33" t="str">
        <f>INDEX('Обработка исходного'!S:S,ROW($B$3)+4*(ROW($B24)-ROW($B$3))+3)</f>
        <v>-</v>
      </c>
    </row>
    <row r="25" spans="1:16" x14ac:dyDescent="0.25">
      <c r="A25" s="10" t="str">
        <f>INDEX('Обработка исходного'!B:B,ROW($B$3)+4*(ROW($B25)-ROW($B$3)))</f>
        <v>Сталь углеродистая</v>
      </c>
      <c r="B25" s="47" t="str">
        <f>INDEX('Обработка исходного'!D:D,ROW($B$3)+4*(ROW($B25)-ROW($B$3)))</f>
        <v>20Л</v>
      </c>
      <c r="C25" s="27" t="str">
        <f>IF(ISBLANK(INDEX('Обработка исходного'!E:E,ROW($B$3)+4*(ROW($B25)-ROW($B$3)))),"",INDEX('Обработка исходного'!E:E,ROW($B$3)+4*(ROW($B25)-ROW($B$3))))</f>
        <v>Отливки с толщиной стенки до 100 мм</v>
      </c>
      <c r="D25" s="31">
        <f>INDEX('Обработка исходного'!G:G,ROW($B$3)+4*(ROW($B25)-ROW($B$3))+3)</f>
        <v>35</v>
      </c>
      <c r="E25" s="32">
        <f>INDEX('Обработка исходного'!H:H,ROW($B$3)+4*(ROW($B25)-ROW($B$3))+3)</f>
        <v>35</v>
      </c>
      <c r="F25" s="32">
        <f>INDEX('Обработка исходного'!I:I,ROW($B$3)+4*(ROW($B25)-ROW($B$3))+3)</f>
        <v>35</v>
      </c>
      <c r="G25" s="32">
        <f>INDEX('Обработка исходного'!J:J,ROW($B$3)+4*(ROW($B25)-ROW($B$3))+3)</f>
        <v>35</v>
      </c>
      <c r="H25" s="32">
        <f>INDEX('Обработка исходного'!K:K,ROW($B$3)+4*(ROW($B25)-ROW($B$3))+3)</f>
        <v>35</v>
      </c>
      <c r="I25" s="32">
        <f>INDEX('Обработка исходного'!L:L,ROW($B$3)+4*(ROW($B25)-ROW($B$3))+3)</f>
        <v>34</v>
      </c>
      <c r="J25" s="32">
        <f>INDEX('Обработка исходного'!M:M,ROW($B$3)+4*(ROW($B25)-ROW($B$3))+3)</f>
        <v>33</v>
      </c>
      <c r="K25" s="32">
        <f>INDEX('Обработка исходного'!N:N,ROW($B$3)+4*(ROW($B25)-ROW($B$3))+3)</f>
        <v>32</v>
      </c>
      <c r="L25" s="32" t="str">
        <f>INDEX('Обработка исходного'!O:O,ROW($B$3)+4*(ROW($B25)-ROW($B$3))+3)</f>
        <v>-</v>
      </c>
      <c r="M25" s="32" t="str">
        <f>INDEX('Обработка исходного'!P:P,ROW($B$3)+4*(ROW($B25)-ROW($B$3))+3)</f>
        <v>-</v>
      </c>
      <c r="N25" s="32" t="str">
        <f>INDEX('Обработка исходного'!Q:Q,ROW($B$3)+4*(ROW($B25)-ROW($B$3))+3)</f>
        <v>-</v>
      </c>
      <c r="O25" s="32" t="str">
        <f>INDEX('Обработка исходного'!R:R,ROW($B$3)+4*(ROW($B25)-ROW($B$3))+3)</f>
        <v>-</v>
      </c>
      <c r="P25" s="33" t="str">
        <f>INDEX('Обработка исходного'!S:S,ROW($B$3)+4*(ROW($B25)-ROW($B$3))+3)</f>
        <v>-</v>
      </c>
    </row>
    <row r="26" spans="1:16" x14ac:dyDescent="0.25">
      <c r="A26" s="10" t="str">
        <f>INDEX('Обработка исходного'!B:B,ROW($B$3)+4*(ROW($B26)-ROW($B$3)))</f>
        <v>Сталь углеродистая</v>
      </c>
      <c r="B26" s="47" t="str">
        <f>INDEX('Обработка исходного'!D:D,ROW($B$3)+4*(ROW($B26)-ROW($B$3)))</f>
        <v>20К</v>
      </c>
      <c r="C26" s="27" t="str">
        <f>IF(ISBLANK(INDEX('Обработка исходного'!E:E,ROW($B$3)+4*(ROW($B26)-ROW($B$3)))),"",INDEX('Обработка исходного'!E:E,ROW($B$3)+4*(ROW($B26)-ROW($B$3))))</f>
        <v>Листы толщиной от 4 до 60 мм</v>
      </c>
      <c r="D26" s="31">
        <f>INDEX('Обработка исходного'!G:G,ROW($B$3)+4*(ROW($B26)-ROW($B$3))+3)</f>
        <v>50</v>
      </c>
      <c r="E26" s="32">
        <f>INDEX('Обработка исходного'!H:H,ROW($B$3)+4*(ROW($B26)-ROW($B$3))+3)</f>
        <v>48</v>
      </c>
      <c r="F26" s="32">
        <f>INDEX('Обработка исходного'!I:I,ROW($B$3)+4*(ROW($B26)-ROW($B$3))+3)</f>
        <v>47</v>
      </c>
      <c r="G26" s="32">
        <f>INDEX('Обработка исходного'!J:J,ROW($B$3)+4*(ROW($B26)-ROW($B$3))+3)</f>
        <v>47</v>
      </c>
      <c r="H26" s="32">
        <f>INDEX('Обработка исходного'!K:K,ROW($B$3)+4*(ROW($B26)-ROW($B$3))+3)</f>
        <v>47</v>
      </c>
      <c r="I26" s="32">
        <f>INDEX('Обработка исходного'!L:L,ROW($B$3)+4*(ROW($B26)-ROW($B$3))+3)</f>
        <v>47</v>
      </c>
      <c r="J26" s="32">
        <f>INDEX('Обработка исходного'!M:M,ROW($B$3)+4*(ROW($B26)-ROW($B$3))+3)</f>
        <v>49</v>
      </c>
      <c r="K26" s="32">
        <f>INDEX('Обработка исходного'!N:N,ROW($B$3)+4*(ROW($B26)-ROW($B$3))+3)</f>
        <v>51</v>
      </c>
      <c r="L26" s="32" t="str">
        <f>INDEX('Обработка исходного'!O:O,ROW($B$3)+4*(ROW($B26)-ROW($B$3))+3)</f>
        <v>-</v>
      </c>
      <c r="M26" s="32" t="str">
        <f>INDEX('Обработка исходного'!P:P,ROW($B$3)+4*(ROW($B26)-ROW($B$3))+3)</f>
        <v>-</v>
      </c>
      <c r="N26" s="32" t="str">
        <f>INDEX('Обработка исходного'!Q:Q,ROW($B$3)+4*(ROW($B26)-ROW($B$3))+3)</f>
        <v>-</v>
      </c>
      <c r="O26" s="32" t="str">
        <f>INDEX('Обработка исходного'!R:R,ROW($B$3)+4*(ROW($B26)-ROW($B$3))+3)</f>
        <v>-</v>
      </c>
      <c r="P26" s="33" t="str">
        <f>INDEX('Обработка исходного'!S:S,ROW($B$3)+4*(ROW($B26)-ROW($B$3))+3)</f>
        <v>-</v>
      </c>
    </row>
    <row r="27" spans="1:16" x14ac:dyDescent="0.25">
      <c r="A27" s="10" t="str">
        <f>INDEX('Обработка исходного'!B:B,ROW($B$3)+4*(ROW($B27)-ROW($B$3)))</f>
        <v>Сталь углеродистая</v>
      </c>
      <c r="B27" s="47" t="str">
        <f>INDEX('Обработка исходного'!D:D,ROW($B$3)+4*(ROW($B27)-ROW($B$3)))</f>
        <v>22К</v>
      </c>
      <c r="C27" s="27" t="str">
        <f>IF(ISBLANK(INDEX('Обработка исходного'!E:E,ROW($B$3)+4*(ROW($B27)-ROW($B$3)))),"",INDEX('Обработка исходного'!E:E,ROW($B$3)+4*(ROW($B27)-ROW($B$3))))</f>
        <v>Листы толщиной от 70 до 170 мм, КП215*</v>
      </c>
      <c r="D27" s="31">
        <f>INDEX('Обработка исходного'!G:G,ROW($B$3)+4*(ROW($B27)-ROW($B$3))+3)</f>
        <v>40</v>
      </c>
      <c r="E27" s="32">
        <f>INDEX('Обработка исходного'!H:H,ROW($B$3)+4*(ROW($B27)-ROW($B$3))+3)</f>
        <v>40</v>
      </c>
      <c r="F27" s="32">
        <f>INDEX('Обработка исходного'!I:I,ROW($B$3)+4*(ROW($B27)-ROW($B$3))+3)</f>
        <v>39</v>
      </c>
      <c r="G27" s="32">
        <f>INDEX('Обработка исходного'!J:J,ROW($B$3)+4*(ROW($B27)-ROW($B$3))+3)</f>
        <v>38</v>
      </c>
      <c r="H27" s="32">
        <f>INDEX('Обработка исходного'!K:K,ROW($B$3)+4*(ROW($B27)-ROW($B$3))+3)</f>
        <v>38</v>
      </c>
      <c r="I27" s="32">
        <f>INDEX('Обработка исходного'!L:L,ROW($B$3)+4*(ROW($B27)-ROW($B$3))+3)</f>
        <v>38</v>
      </c>
      <c r="J27" s="32">
        <f>INDEX('Обработка исходного'!M:M,ROW($B$3)+4*(ROW($B27)-ROW($B$3))+3)</f>
        <v>39</v>
      </c>
      <c r="K27" s="32">
        <f>INDEX('Обработка исходного'!N:N,ROW($B$3)+4*(ROW($B27)-ROW($B$3))+3)</f>
        <v>40</v>
      </c>
      <c r="L27" s="32" t="str">
        <f>INDEX('Обработка исходного'!O:O,ROW($B$3)+4*(ROW($B27)-ROW($B$3))+3)</f>
        <v>-</v>
      </c>
      <c r="M27" s="32" t="str">
        <f>INDEX('Обработка исходного'!P:P,ROW($B$3)+4*(ROW($B27)-ROW($B$3))+3)</f>
        <v>-</v>
      </c>
      <c r="N27" s="32" t="str">
        <f>INDEX('Обработка исходного'!Q:Q,ROW($B$3)+4*(ROW($B27)-ROW($B$3))+3)</f>
        <v>-</v>
      </c>
      <c r="O27" s="32" t="str">
        <f>INDEX('Обработка исходного'!R:R,ROW($B$3)+4*(ROW($B27)-ROW($B$3))+3)</f>
        <v>-</v>
      </c>
      <c r="P27" s="33" t="str">
        <f>INDEX('Обработка исходного'!S:S,ROW($B$3)+4*(ROW($B27)-ROW($B$3))+3)</f>
        <v>-</v>
      </c>
    </row>
    <row r="28" spans="1:16" x14ac:dyDescent="0.25">
      <c r="A28" s="10" t="str">
        <f>INDEX('Обработка исходного'!B:B,ROW($B$3)+4*(ROW($B28)-ROW($B$3)))</f>
        <v>Сталь углеродистая</v>
      </c>
      <c r="B28" s="47" t="str">
        <f>INDEX('Обработка исходного'!D:D,ROW($B$3)+4*(ROW($B28)-ROW($B$3)))</f>
        <v>22К</v>
      </c>
      <c r="C28" s="27" t="str">
        <f>IF(ISBLANK(INDEX('Обработка исходного'!E:E,ROW($B$3)+4*(ROW($B28)-ROW($B$3)))),"",INDEX('Обработка исходного'!E:E,ROW($B$3)+4*(ROW($B28)-ROW($B$3))))</f>
        <v>Поковки диаметром от 300 до 800 мм, КП195*</v>
      </c>
      <c r="D28" s="31">
        <f>INDEX('Обработка исходного'!G:G,ROW($B$3)+4*(ROW($B28)-ROW($B$3))+3)</f>
        <v>38</v>
      </c>
      <c r="E28" s="32">
        <f>INDEX('Обработка исходного'!H:H,ROW($B$3)+4*(ROW($B28)-ROW($B$3))+3)</f>
        <v>38</v>
      </c>
      <c r="F28" s="32">
        <f>INDEX('Обработка исходного'!I:I,ROW($B$3)+4*(ROW($B28)-ROW($B$3))+3)</f>
        <v>38</v>
      </c>
      <c r="G28" s="32">
        <f>INDEX('Обработка исходного'!J:J,ROW($B$3)+4*(ROW($B28)-ROW($B$3))+3)</f>
        <v>36</v>
      </c>
      <c r="H28" s="32">
        <f>INDEX('Обработка исходного'!K:K,ROW($B$3)+4*(ROW($B28)-ROW($B$3))+3)</f>
        <v>36</v>
      </c>
      <c r="I28" s="32">
        <f>INDEX('Обработка исходного'!L:L,ROW($B$3)+4*(ROW($B28)-ROW($B$3))+3)</f>
        <v>35</v>
      </c>
      <c r="J28" s="32">
        <f>INDEX('Обработка исходного'!M:M,ROW($B$3)+4*(ROW($B28)-ROW($B$3))+3)</f>
        <v>34</v>
      </c>
      <c r="K28" s="32">
        <f>INDEX('Обработка исходного'!N:N,ROW($B$3)+4*(ROW($B28)-ROW($B$3))+3)</f>
        <v>34</v>
      </c>
      <c r="L28" s="32" t="str">
        <f>INDEX('Обработка исходного'!O:O,ROW($B$3)+4*(ROW($B28)-ROW($B$3))+3)</f>
        <v>-</v>
      </c>
      <c r="M28" s="32" t="str">
        <f>INDEX('Обработка исходного'!P:P,ROW($B$3)+4*(ROW($B28)-ROW($B$3))+3)</f>
        <v>-</v>
      </c>
      <c r="N28" s="32" t="str">
        <f>INDEX('Обработка исходного'!Q:Q,ROW($B$3)+4*(ROW($B28)-ROW($B$3))+3)</f>
        <v>-</v>
      </c>
      <c r="O28" s="32" t="str">
        <f>INDEX('Обработка исходного'!R:R,ROW($B$3)+4*(ROW($B28)-ROW($B$3))+3)</f>
        <v>-</v>
      </c>
      <c r="P28" s="33" t="str">
        <f>INDEX('Обработка исходного'!S:S,ROW($B$3)+4*(ROW($B28)-ROW($B$3))+3)</f>
        <v>-</v>
      </c>
    </row>
    <row r="29" spans="1:16" x14ac:dyDescent="0.25">
      <c r="A29" s="10" t="str">
        <f>INDEX('Обработка исходного'!B:B,ROW($B$3)+4*(ROW($B29)-ROW($B$3)))</f>
        <v>Сталь углеродистая</v>
      </c>
      <c r="B29" s="47" t="str">
        <f>INDEX('Обработка исходного'!D:D,ROW($B$3)+4*(ROW($B29)-ROW($B$3)))</f>
        <v>22К</v>
      </c>
      <c r="C29" s="27" t="str">
        <f>IF(ISBLANK(INDEX('Обработка исходного'!E:E,ROW($B$3)+4*(ROW($B29)-ROW($B$3)))),"",INDEX('Обработка исходного'!E:E,ROW($B$3)+4*(ROW($B29)-ROW($B$3))))</f>
        <v>Поковки диаметром от 100 до 800 мм, КП215*</v>
      </c>
      <c r="D29" s="31">
        <f>INDEX('Обработка исходного'!G:G,ROW($B$3)+4*(ROW($B29)-ROW($B$3))+3)</f>
        <v>35</v>
      </c>
      <c r="E29" s="32">
        <f>INDEX('Обработка исходного'!H:H,ROW($B$3)+4*(ROW($B29)-ROW($B$3))+3)</f>
        <v>35</v>
      </c>
      <c r="F29" s="32">
        <f>INDEX('Обработка исходного'!I:I,ROW($B$3)+4*(ROW($B29)-ROW($B$3))+3)</f>
        <v>35</v>
      </c>
      <c r="G29" s="32">
        <f>INDEX('Обработка исходного'!J:J,ROW($B$3)+4*(ROW($B29)-ROW($B$3))+3)</f>
        <v>33</v>
      </c>
      <c r="H29" s="32">
        <f>INDEX('Обработка исходного'!K:K,ROW($B$3)+4*(ROW($B29)-ROW($B$3))+3)</f>
        <v>33</v>
      </c>
      <c r="I29" s="32">
        <f>INDEX('Обработка исходного'!L:L,ROW($B$3)+4*(ROW($B29)-ROW($B$3))+3)</f>
        <v>32</v>
      </c>
      <c r="J29" s="32">
        <f>INDEX('Обработка исходного'!M:M,ROW($B$3)+4*(ROW($B29)-ROW($B$3))+3)</f>
        <v>31</v>
      </c>
      <c r="K29" s="32">
        <f>INDEX('Обработка исходного'!N:N,ROW($B$3)+4*(ROW($B29)-ROW($B$3))+3)</f>
        <v>31</v>
      </c>
      <c r="L29" s="32" t="str">
        <f>INDEX('Обработка исходного'!O:O,ROW($B$3)+4*(ROW($B29)-ROW($B$3))+3)</f>
        <v>-</v>
      </c>
      <c r="M29" s="32" t="str">
        <f>INDEX('Обработка исходного'!P:P,ROW($B$3)+4*(ROW($B29)-ROW($B$3))+3)</f>
        <v>-</v>
      </c>
      <c r="N29" s="32" t="str">
        <f>INDEX('Обработка исходного'!Q:Q,ROW($B$3)+4*(ROW($B29)-ROW($B$3))+3)</f>
        <v>-</v>
      </c>
      <c r="O29" s="32" t="str">
        <f>INDEX('Обработка исходного'!R:R,ROW($B$3)+4*(ROW($B29)-ROW($B$3))+3)</f>
        <v>-</v>
      </c>
      <c r="P29" s="33" t="str">
        <f>INDEX('Обработка исходного'!S:S,ROW($B$3)+4*(ROW($B29)-ROW($B$3))+3)</f>
        <v>-</v>
      </c>
    </row>
    <row r="30" spans="1:16" x14ac:dyDescent="0.25">
      <c r="A30" s="10" t="str">
        <f>INDEX('Обработка исходного'!B:B,ROW($B$3)+4*(ROW($B30)-ROW($B$3)))</f>
        <v>Сталь углеродистая</v>
      </c>
      <c r="B30" s="47">
        <f>INDEX('Обработка исходного'!D:D,ROW($B$3)+4*(ROW($B30)-ROW($B$3)))</f>
        <v>25</v>
      </c>
      <c r="C30" s="27" t="str">
        <f>IF(ISBLANK(INDEX('Обработка исходного'!E:E,ROW($B$3)+4*(ROW($B30)-ROW($B$3)))),"",INDEX('Обработка исходного'!E:E,ROW($B$3)+4*(ROW($B30)-ROW($B$3))))</f>
        <v>Поковки диаметром до 500 мм, КП175*</v>
      </c>
      <c r="D30" s="31">
        <f>INDEX('Обработка исходного'!G:G,ROW($B$3)+4*(ROW($B30)-ROW($B$3))+3)</f>
        <v>45</v>
      </c>
      <c r="E30" s="32">
        <f>INDEX('Обработка исходного'!H:H,ROW($B$3)+4*(ROW($B30)-ROW($B$3))+3)</f>
        <v>45</v>
      </c>
      <c r="F30" s="32">
        <f>INDEX('Обработка исходного'!I:I,ROW($B$3)+4*(ROW($B30)-ROW($B$3))+3)</f>
        <v>45</v>
      </c>
      <c r="G30" s="32">
        <f>INDEX('Обработка исходного'!J:J,ROW($B$3)+4*(ROW($B30)-ROW($B$3))+3)</f>
        <v>45</v>
      </c>
      <c r="H30" s="32">
        <f>INDEX('Обработка исходного'!K:K,ROW($B$3)+4*(ROW($B30)-ROW($B$3))+3)</f>
        <v>45</v>
      </c>
      <c r="I30" s="32">
        <f>INDEX('Обработка исходного'!L:L,ROW($B$3)+4*(ROW($B30)-ROW($B$3))+3)</f>
        <v>45</v>
      </c>
      <c r="J30" s="32">
        <f>INDEX('Обработка исходного'!M:M,ROW($B$3)+4*(ROW($B30)-ROW($B$3))+3)</f>
        <v>45</v>
      </c>
      <c r="K30" s="32">
        <f>INDEX('Обработка исходного'!N:N,ROW($B$3)+4*(ROW($B30)-ROW($B$3))+3)</f>
        <v>45</v>
      </c>
      <c r="L30" s="32" t="str">
        <f>INDEX('Обработка исходного'!O:O,ROW($B$3)+4*(ROW($B30)-ROW($B$3))+3)</f>
        <v>-</v>
      </c>
      <c r="M30" s="32" t="str">
        <f>INDEX('Обработка исходного'!P:P,ROW($B$3)+4*(ROW($B30)-ROW($B$3))+3)</f>
        <v>-</v>
      </c>
      <c r="N30" s="32" t="str">
        <f>INDEX('Обработка исходного'!Q:Q,ROW($B$3)+4*(ROW($B30)-ROW($B$3))+3)</f>
        <v>-</v>
      </c>
      <c r="O30" s="32" t="str">
        <f>INDEX('Обработка исходного'!R:R,ROW($B$3)+4*(ROW($B30)-ROW($B$3))+3)</f>
        <v>-</v>
      </c>
      <c r="P30" s="33" t="str">
        <f>INDEX('Обработка исходного'!S:S,ROW($B$3)+4*(ROW($B30)-ROW($B$3))+3)</f>
        <v>-</v>
      </c>
    </row>
    <row r="31" spans="1:16" x14ac:dyDescent="0.25">
      <c r="A31" s="10" t="str">
        <f>INDEX('Обработка исходного'!B:B,ROW($B$3)+4*(ROW($B31)-ROW($B$3)))</f>
        <v>Сталь углеродистая</v>
      </c>
      <c r="B31" s="47">
        <f>INDEX('Обработка исходного'!D:D,ROW($B$3)+4*(ROW($B31)-ROW($B$3)))</f>
        <v>25</v>
      </c>
      <c r="C31" s="27" t="str">
        <f>IF(ISBLANK(INDEX('Обработка исходного'!E:E,ROW($B$3)+4*(ROW($B31)-ROW($B$3)))),"",INDEX('Обработка исходного'!E:E,ROW($B$3)+4*(ROW($B31)-ROW($B$3))))</f>
        <v>Поковки диаметром до 500 мм, КП195*</v>
      </c>
      <c r="D31" s="31">
        <f>INDEX('Обработка исходного'!G:G,ROW($B$3)+4*(ROW($B31)-ROW($B$3))+3)</f>
        <v>45</v>
      </c>
      <c r="E31" s="32">
        <f>INDEX('Обработка исходного'!H:H,ROW($B$3)+4*(ROW($B31)-ROW($B$3))+3)</f>
        <v>45</v>
      </c>
      <c r="F31" s="32">
        <f>INDEX('Обработка исходного'!I:I,ROW($B$3)+4*(ROW($B31)-ROW($B$3))+3)</f>
        <v>45</v>
      </c>
      <c r="G31" s="32">
        <f>INDEX('Обработка исходного'!J:J,ROW($B$3)+4*(ROW($B31)-ROW($B$3))+3)</f>
        <v>45</v>
      </c>
      <c r="H31" s="32">
        <f>INDEX('Обработка исходного'!K:K,ROW($B$3)+4*(ROW($B31)-ROW($B$3))+3)</f>
        <v>45</v>
      </c>
      <c r="I31" s="32">
        <f>INDEX('Обработка исходного'!L:L,ROW($B$3)+4*(ROW($B31)-ROW($B$3))+3)</f>
        <v>45</v>
      </c>
      <c r="J31" s="32">
        <f>INDEX('Обработка исходного'!M:M,ROW($B$3)+4*(ROW($B31)-ROW($B$3))+3)</f>
        <v>45</v>
      </c>
      <c r="K31" s="32">
        <f>INDEX('Обработка исходного'!N:N,ROW($B$3)+4*(ROW($B31)-ROW($B$3))+3)</f>
        <v>44</v>
      </c>
      <c r="L31" s="32" t="str">
        <f>INDEX('Обработка исходного'!O:O,ROW($B$3)+4*(ROW($B31)-ROW($B$3))+3)</f>
        <v>-</v>
      </c>
      <c r="M31" s="32" t="str">
        <f>INDEX('Обработка исходного'!P:P,ROW($B$3)+4*(ROW($B31)-ROW($B$3))+3)</f>
        <v>-</v>
      </c>
      <c r="N31" s="32" t="str">
        <f>INDEX('Обработка исходного'!Q:Q,ROW($B$3)+4*(ROW($B31)-ROW($B$3))+3)</f>
        <v>-</v>
      </c>
      <c r="O31" s="32" t="str">
        <f>INDEX('Обработка исходного'!R:R,ROW($B$3)+4*(ROW($B31)-ROW($B$3))+3)</f>
        <v>-</v>
      </c>
      <c r="P31" s="33" t="str">
        <f>INDEX('Обработка исходного'!S:S,ROW($B$3)+4*(ROW($B31)-ROW($B$3))+3)</f>
        <v>-</v>
      </c>
    </row>
    <row r="32" spans="1:16" x14ac:dyDescent="0.25">
      <c r="A32" s="10" t="str">
        <f>INDEX('Обработка исходного'!B:B,ROW($B$3)+4*(ROW($B32)-ROW($B$3)))</f>
        <v>Сталь углеродистая</v>
      </c>
      <c r="B32" s="47">
        <f>INDEX('Обработка исходного'!D:D,ROW($B$3)+4*(ROW($B32)-ROW($B$3)))</f>
        <v>25</v>
      </c>
      <c r="C32" s="27" t="str">
        <f>IF(ISBLANK(INDEX('Обработка исходного'!E:E,ROW($B$3)+4*(ROW($B32)-ROW($B$3)))),"",INDEX('Обработка исходного'!E:E,ROW($B$3)+4*(ROW($B32)-ROW($B$3))))</f>
        <v>Поковки диаметром до 300 мм, КП215*</v>
      </c>
      <c r="D32" s="31">
        <f>INDEX('Обработка исходного'!G:G,ROW($B$3)+4*(ROW($B32)-ROW($B$3))+3)</f>
        <v>45</v>
      </c>
      <c r="E32" s="32">
        <f>INDEX('Обработка исходного'!H:H,ROW($B$3)+4*(ROW($B32)-ROW($B$3))+3)</f>
        <v>45</v>
      </c>
      <c r="F32" s="32">
        <f>INDEX('Обработка исходного'!I:I,ROW($B$3)+4*(ROW($B32)-ROW($B$3))+3)</f>
        <v>45</v>
      </c>
      <c r="G32" s="32">
        <f>INDEX('Обработка исходного'!J:J,ROW($B$3)+4*(ROW($B32)-ROW($B$3))+3)</f>
        <v>45</v>
      </c>
      <c r="H32" s="32">
        <f>INDEX('Обработка исходного'!K:K,ROW($B$3)+4*(ROW($B32)-ROW($B$3))+3)</f>
        <v>45</v>
      </c>
      <c r="I32" s="32">
        <f>INDEX('Обработка исходного'!L:L,ROW($B$3)+4*(ROW($B32)-ROW($B$3))+3)</f>
        <v>45</v>
      </c>
      <c r="J32" s="32">
        <f>INDEX('Обработка исходного'!M:M,ROW($B$3)+4*(ROW($B32)-ROW($B$3))+3)</f>
        <v>45</v>
      </c>
      <c r="K32" s="32">
        <f>INDEX('Обработка исходного'!N:N,ROW($B$3)+4*(ROW($B32)-ROW($B$3))+3)</f>
        <v>44</v>
      </c>
      <c r="L32" s="32" t="str">
        <f>INDEX('Обработка исходного'!O:O,ROW($B$3)+4*(ROW($B32)-ROW($B$3))+3)</f>
        <v>-</v>
      </c>
      <c r="M32" s="32" t="str">
        <f>INDEX('Обработка исходного'!P:P,ROW($B$3)+4*(ROW($B32)-ROW($B$3))+3)</f>
        <v>-</v>
      </c>
      <c r="N32" s="32" t="str">
        <f>INDEX('Обработка исходного'!Q:Q,ROW($B$3)+4*(ROW($B32)-ROW($B$3))+3)</f>
        <v>-</v>
      </c>
      <c r="O32" s="32" t="str">
        <f>INDEX('Обработка исходного'!R:R,ROW($B$3)+4*(ROW($B32)-ROW($B$3))+3)</f>
        <v>-</v>
      </c>
      <c r="P32" s="33" t="str">
        <f>INDEX('Обработка исходного'!S:S,ROW($B$3)+4*(ROW($B32)-ROW($B$3))+3)</f>
        <v>-</v>
      </c>
    </row>
    <row r="33" spans="1:16" x14ac:dyDescent="0.25">
      <c r="A33" s="10" t="str">
        <f>INDEX('Обработка исходного'!B:B,ROW($B$3)+4*(ROW($B33)-ROW($B$3)))</f>
        <v>Сталь углеродистая</v>
      </c>
      <c r="B33" s="47">
        <f>INDEX('Обработка исходного'!D:D,ROW($B$3)+4*(ROW($B33)-ROW($B$3)))</f>
        <v>25</v>
      </c>
      <c r="C33" s="27" t="str">
        <f>IF(ISBLANK(INDEX('Обработка исходного'!E:E,ROW($B$3)+4*(ROW($B33)-ROW($B$3)))),"",INDEX('Обработка исходного'!E:E,ROW($B$3)+4*(ROW($B33)-ROW($B$3))))</f>
        <v>Поковки диаметром до 100 мм, КП245*</v>
      </c>
      <c r="D33" s="31">
        <f>INDEX('Обработка исходного'!G:G,ROW($B$3)+4*(ROW($B33)-ROW($B$3))+3)</f>
        <v>45</v>
      </c>
      <c r="E33" s="32">
        <f>INDEX('Обработка исходного'!H:H,ROW($B$3)+4*(ROW($B33)-ROW($B$3))+3)</f>
        <v>45</v>
      </c>
      <c r="F33" s="32">
        <f>INDEX('Обработка исходного'!I:I,ROW($B$3)+4*(ROW($B33)-ROW($B$3))+3)</f>
        <v>45</v>
      </c>
      <c r="G33" s="32">
        <f>INDEX('Обработка исходного'!J:J,ROW($B$3)+4*(ROW($B33)-ROW($B$3))+3)</f>
        <v>45</v>
      </c>
      <c r="H33" s="32">
        <f>INDEX('Обработка исходного'!K:K,ROW($B$3)+4*(ROW($B33)-ROW($B$3))+3)</f>
        <v>45</v>
      </c>
      <c r="I33" s="32">
        <f>INDEX('Обработка исходного'!L:L,ROW($B$3)+4*(ROW($B33)-ROW($B$3))+3)</f>
        <v>45</v>
      </c>
      <c r="J33" s="32">
        <f>INDEX('Обработка исходного'!M:M,ROW($B$3)+4*(ROW($B33)-ROW($B$3))+3)</f>
        <v>45</v>
      </c>
      <c r="K33" s="32">
        <f>INDEX('Обработка исходного'!N:N,ROW($B$3)+4*(ROW($B33)-ROW($B$3))+3)</f>
        <v>44</v>
      </c>
      <c r="L33" s="32" t="str">
        <f>INDEX('Обработка исходного'!O:O,ROW($B$3)+4*(ROW($B33)-ROW($B$3))+3)</f>
        <v>-</v>
      </c>
      <c r="M33" s="32" t="str">
        <f>INDEX('Обработка исходного'!P:P,ROW($B$3)+4*(ROW($B33)-ROW($B$3))+3)</f>
        <v>-</v>
      </c>
      <c r="N33" s="32" t="str">
        <f>INDEX('Обработка исходного'!Q:Q,ROW($B$3)+4*(ROW($B33)-ROW($B$3))+3)</f>
        <v>-</v>
      </c>
      <c r="O33" s="32" t="str">
        <f>INDEX('Обработка исходного'!R:R,ROW($B$3)+4*(ROW($B33)-ROW($B$3))+3)</f>
        <v>-</v>
      </c>
      <c r="P33" s="33" t="str">
        <f>INDEX('Обработка исходного'!S:S,ROW($B$3)+4*(ROW($B33)-ROW($B$3))+3)</f>
        <v>-</v>
      </c>
    </row>
    <row r="34" spans="1:16" x14ac:dyDescent="0.25">
      <c r="A34" s="10" t="str">
        <f>INDEX('Обработка исходного'!B:B,ROW($B$3)+4*(ROW($B34)-ROW($B$3)))</f>
        <v>Сталь углеродистая</v>
      </c>
      <c r="B34" s="47">
        <f>INDEX('Обработка исходного'!D:D,ROW($B$3)+4*(ROW($B34)-ROW($B$3)))</f>
        <v>25</v>
      </c>
      <c r="C34" s="27" t="str">
        <f>IF(ISBLANK(INDEX('Обработка исходного'!E:E,ROW($B$3)+4*(ROW($B34)-ROW($B$3)))),"",INDEX('Обработка исходного'!E:E,ROW($B$3)+4*(ROW($B34)-ROW($B$3))))</f>
        <v>Поковки диаметром от 100 до 300 мм, КП275*</v>
      </c>
      <c r="D34" s="31">
        <f>INDEX('Обработка исходного'!G:G,ROW($B$3)+4*(ROW($B34)-ROW($B$3))+3)</f>
        <v>38</v>
      </c>
      <c r="E34" s="32">
        <f>INDEX('Обработка исходного'!H:H,ROW($B$3)+4*(ROW($B34)-ROW($B$3))+3)</f>
        <v>38</v>
      </c>
      <c r="F34" s="32">
        <f>INDEX('Обработка исходного'!I:I,ROW($B$3)+4*(ROW($B34)-ROW($B$3))+3)</f>
        <v>38</v>
      </c>
      <c r="G34" s="32">
        <f>INDEX('Обработка исходного'!J:J,ROW($B$3)+4*(ROW($B34)-ROW($B$3))+3)</f>
        <v>38</v>
      </c>
      <c r="H34" s="32">
        <f>INDEX('Обработка исходного'!K:K,ROW($B$3)+4*(ROW($B34)-ROW($B$3))+3)</f>
        <v>38</v>
      </c>
      <c r="I34" s="32">
        <f>INDEX('Обработка исходного'!L:L,ROW($B$3)+4*(ROW($B34)-ROW($B$3))+3)</f>
        <v>38</v>
      </c>
      <c r="J34" s="32">
        <f>INDEX('Обработка исходного'!M:M,ROW($B$3)+4*(ROW($B34)-ROW($B$3))+3)</f>
        <v>38</v>
      </c>
      <c r="K34" s="32">
        <f>INDEX('Обработка исходного'!N:N,ROW($B$3)+4*(ROW($B34)-ROW($B$3))+3)</f>
        <v>38</v>
      </c>
      <c r="L34" s="32" t="str">
        <f>INDEX('Обработка исходного'!O:O,ROW($B$3)+4*(ROW($B34)-ROW($B$3))+3)</f>
        <v>-</v>
      </c>
      <c r="M34" s="32" t="str">
        <f>INDEX('Обработка исходного'!P:P,ROW($B$3)+4*(ROW($B34)-ROW($B$3))+3)</f>
        <v>-</v>
      </c>
      <c r="N34" s="32" t="str">
        <f>INDEX('Обработка исходного'!Q:Q,ROW($B$3)+4*(ROW($B34)-ROW($B$3))+3)</f>
        <v>-</v>
      </c>
      <c r="O34" s="32" t="str">
        <f>INDEX('Обработка исходного'!R:R,ROW($B$3)+4*(ROW($B34)-ROW($B$3))+3)</f>
        <v>-</v>
      </c>
      <c r="P34" s="33" t="str">
        <f>INDEX('Обработка исходного'!S:S,ROW($B$3)+4*(ROW($B34)-ROW($B$3))+3)</f>
        <v>-</v>
      </c>
    </row>
    <row r="35" spans="1:16" x14ac:dyDescent="0.25">
      <c r="A35" s="10" t="str">
        <f>INDEX('Обработка исходного'!B:B,ROW($B$3)+4*(ROW($B35)-ROW($B$3)))</f>
        <v>Сталь углеродистая</v>
      </c>
      <c r="B35" s="47" t="str">
        <f>INDEX('Обработка исходного'!D:D,ROW($B$3)+4*(ROW($B35)-ROW($B$3)))</f>
        <v>25Л</v>
      </c>
      <c r="C35" s="27" t="str">
        <f>IF(ISBLANK(INDEX('Обработка исходного'!E:E,ROW($B$3)+4*(ROW($B35)-ROW($B$3)))),"",INDEX('Обработка исходного'!E:E,ROW($B$3)+4*(ROW($B35)-ROW($B$3))))</f>
        <v>Отливки с толщиной стенки до 100 мм</v>
      </c>
      <c r="D35" s="31">
        <f>INDEX('Обработка исходного'!G:G,ROW($B$3)+4*(ROW($B35)-ROW($B$3))+3)</f>
        <v>30</v>
      </c>
      <c r="E35" s="32">
        <f>INDEX('Обработка исходного'!H:H,ROW($B$3)+4*(ROW($B35)-ROW($B$3))+3)</f>
        <v>30</v>
      </c>
      <c r="F35" s="32">
        <f>INDEX('Обработка исходного'!I:I,ROW($B$3)+4*(ROW($B35)-ROW($B$3))+3)</f>
        <v>30</v>
      </c>
      <c r="G35" s="32">
        <f>INDEX('Обработка исходного'!J:J,ROW($B$3)+4*(ROW($B35)-ROW($B$3))+3)</f>
        <v>30</v>
      </c>
      <c r="H35" s="32">
        <f>INDEX('Обработка исходного'!K:K,ROW($B$3)+4*(ROW($B35)-ROW($B$3))+3)</f>
        <v>30</v>
      </c>
      <c r="I35" s="32">
        <f>INDEX('Обработка исходного'!L:L,ROW($B$3)+4*(ROW($B35)-ROW($B$3))+3)</f>
        <v>30</v>
      </c>
      <c r="J35" s="32">
        <f>INDEX('Обработка исходного'!M:M,ROW($B$3)+4*(ROW($B35)-ROW($B$3))+3)</f>
        <v>28</v>
      </c>
      <c r="K35" s="32">
        <f>INDEX('Обработка исходного'!N:N,ROW($B$3)+4*(ROW($B35)-ROW($B$3))+3)</f>
        <v>26</v>
      </c>
      <c r="L35" s="32" t="str">
        <f>INDEX('Обработка исходного'!O:O,ROW($B$3)+4*(ROW($B35)-ROW($B$3))+3)</f>
        <v>-</v>
      </c>
      <c r="M35" s="32" t="str">
        <f>INDEX('Обработка исходного'!P:P,ROW($B$3)+4*(ROW($B35)-ROW($B$3))+3)</f>
        <v>-</v>
      </c>
      <c r="N35" s="32" t="str">
        <f>INDEX('Обработка исходного'!Q:Q,ROW($B$3)+4*(ROW($B35)-ROW($B$3))+3)</f>
        <v>-</v>
      </c>
      <c r="O35" s="32" t="str">
        <f>INDEX('Обработка исходного'!R:R,ROW($B$3)+4*(ROW($B35)-ROW($B$3))+3)</f>
        <v>-</v>
      </c>
      <c r="P35" s="33" t="str">
        <f>INDEX('Обработка исходного'!S:S,ROW($B$3)+4*(ROW($B35)-ROW($B$3))+3)</f>
        <v>-</v>
      </c>
    </row>
    <row r="36" spans="1:16" x14ac:dyDescent="0.25">
      <c r="A36" s="10" t="str">
        <f>INDEX('Обработка исходного'!B:B,ROW($B$3)+4*(ROW($B36)-ROW($B$3)))</f>
        <v>Сталь углеродистая</v>
      </c>
      <c r="B36" s="47">
        <f>INDEX('Обработка исходного'!D:D,ROW($B$3)+4*(ROW($B36)-ROW($B$3)))</f>
        <v>30</v>
      </c>
      <c r="C36" s="27" t="str">
        <f>IF(ISBLANK(INDEX('Обработка исходного'!E:E,ROW($B$3)+4*(ROW($B36)-ROW($B$3)))),"",INDEX('Обработка исходного'!E:E,ROW($B$3)+4*(ROW($B36)-ROW($B$3))))</f>
        <v>Поковки диаметром от 300 до 800 мм, КП175*</v>
      </c>
      <c r="D36" s="31">
        <f>INDEX('Обработка исходного'!G:G,ROW($B$3)+4*(ROW($B36)-ROW($B$3))+3)</f>
        <v>40</v>
      </c>
      <c r="E36" s="32">
        <f>INDEX('Обработка исходного'!H:H,ROW($B$3)+4*(ROW($B36)-ROW($B$3))+3)</f>
        <v>40</v>
      </c>
      <c r="F36" s="32">
        <f>INDEX('Обработка исходного'!I:I,ROW($B$3)+4*(ROW($B36)-ROW($B$3))+3)</f>
        <v>40</v>
      </c>
      <c r="G36" s="32">
        <f>INDEX('Обработка исходного'!J:J,ROW($B$3)+4*(ROW($B36)-ROW($B$3))+3)</f>
        <v>40</v>
      </c>
      <c r="H36" s="32">
        <f>INDEX('Обработка исходного'!K:K,ROW($B$3)+4*(ROW($B36)-ROW($B$3))+3)</f>
        <v>40</v>
      </c>
      <c r="I36" s="32">
        <f>INDEX('Обработка исходного'!L:L,ROW($B$3)+4*(ROW($B36)-ROW($B$3))+3)</f>
        <v>40</v>
      </c>
      <c r="J36" s="32">
        <f>INDEX('Обработка исходного'!M:M,ROW($B$3)+4*(ROW($B36)-ROW($B$3))+3)</f>
        <v>40</v>
      </c>
      <c r="K36" s="32">
        <f>INDEX('Обработка исходного'!N:N,ROW($B$3)+4*(ROW($B36)-ROW($B$3))+3)</f>
        <v>40</v>
      </c>
      <c r="L36" s="32" t="str">
        <f>INDEX('Обработка исходного'!O:O,ROW($B$3)+4*(ROW($B36)-ROW($B$3))+3)</f>
        <v>-</v>
      </c>
      <c r="M36" s="32" t="str">
        <f>INDEX('Обработка исходного'!P:P,ROW($B$3)+4*(ROW($B36)-ROW($B$3))+3)</f>
        <v>-</v>
      </c>
      <c r="N36" s="32" t="str">
        <f>INDEX('Обработка исходного'!Q:Q,ROW($B$3)+4*(ROW($B36)-ROW($B$3))+3)</f>
        <v>-</v>
      </c>
      <c r="O36" s="32" t="str">
        <f>INDEX('Обработка исходного'!R:R,ROW($B$3)+4*(ROW($B36)-ROW($B$3))+3)</f>
        <v>-</v>
      </c>
      <c r="P36" s="33" t="str">
        <f>INDEX('Обработка исходного'!S:S,ROW($B$3)+4*(ROW($B36)-ROW($B$3))+3)</f>
        <v>-</v>
      </c>
    </row>
    <row r="37" spans="1:16" x14ac:dyDescent="0.25">
      <c r="A37" s="10" t="str">
        <f>INDEX('Обработка исходного'!B:B,ROW($B$3)+4*(ROW($B37)-ROW($B$3)))</f>
        <v>Сталь углеродистая</v>
      </c>
      <c r="B37" s="47">
        <f>INDEX('Обработка исходного'!D:D,ROW($B$3)+4*(ROW($B37)-ROW($B$3)))</f>
        <v>30</v>
      </c>
      <c r="C37" s="27" t="str">
        <f>IF(ISBLANK(INDEX('Обработка исходного'!E:E,ROW($B$3)+4*(ROW($B37)-ROW($B$3)))),"",INDEX('Обработка исходного'!E:E,ROW($B$3)+4*(ROW($B37)-ROW($B$3))))</f>
        <v>Поковки диаметром от 100 до 800 мм, КП195*</v>
      </c>
      <c r="D37" s="31">
        <f>INDEX('Обработка исходного'!G:G,ROW($B$3)+4*(ROW($B37)-ROW($B$3))+3)</f>
        <v>38</v>
      </c>
      <c r="E37" s="32">
        <f>INDEX('Обработка исходного'!H:H,ROW($B$3)+4*(ROW($B37)-ROW($B$3))+3)</f>
        <v>38</v>
      </c>
      <c r="F37" s="32">
        <f>INDEX('Обработка исходного'!I:I,ROW($B$3)+4*(ROW($B37)-ROW($B$3))+3)</f>
        <v>38</v>
      </c>
      <c r="G37" s="32">
        <f>INDEX('Обработка исходного'!J:J,ROW($B$3)+4*(ROW($B37)-ROW($B$3))+3)</f>
        <v>38</v>
      </c>
      <c r="H37" s="32">
        <f>INDEX('Обработка исходного'!K:K,ROW($B$3)+4*(ROW($B37)-ROW($B$3))+3)</f>
        <v>38</v>
      </c>
      <c r="I37" s="32">
        <f>INDEX('Обработка исходного'!L:L,ROW($B$3)+4*(ROW($B37)-ROW($B$3))+3)</f>
        <v>38</v>
      </c>
      <c r="J37" s="32">
        <f>INDEX('Обработка исходного'!M:M,ROW($B$3)+4*(ROW($B37)-ROW($B$3))+3)</f>
        <v>37</v>
      </c>
      <c r="K37" s="32">
        <f>INDEX('Обработка исходного'!N:N,ROW($B$3)+4*(ROW($B37)-ROW($B$3))+3)</f>
        <v>37</v>
      </c>
      <c r="L37" s="32" t="str">
        <f>INDEX('Обработка исходного'!O:O,ROW($B$3)+4*(ROW($B37)-ROW($B$3))+3)</f>
        <v>-</v>
      </c>
      <c r="M37" s="32" t="str">
        <f>INDEX('Обработка исходного'!P:P,ROW($B$3)+4*(ROW($B37)-ROW($B$3))+3)</f>
        <v>-</v>
      </c>
      <c r="N37" s="32" t="str">
        <f>INDEX('Обработка исходного'!Q:Q,ROW($B$3)+4*(ROW($B37)-ROW($B$3))+3)</f>
        <v>-</v>
      </c>
      <c r="O37" s="32" t="str">
        <f>INDEX('Обработка исходного'!R:R,ROW($B$3)+4*(ROW($B37)-ROW($B$3))+3)</f>
        <v>-</v>
      </c>
      <c r="P37" s="33" t="str">
        <f>INDEX('Обработка исходного'!S:S,ROW($B$3)+4*(ROW($B37)-ROW($B$3))+3)</f>
        <v>-</v>
      </c>
    </row>
    <row r="38" spans="1:16" x14ac:dyDescent="0.25">
      <c r="A38" s="10" t="str">
        <f>INDEX('Обработка исходного'!B:B,ROW($B$3)+4*(ROW($B38)-ROW($B$3)))</f>
        <v>Сталь углеродистая</v>
      </c>
      <c r="B38" s="47">
        <f>INDEX('Обработка исходного'!D:D,ROW($B$3)+4*(ROW($B38)-ROW($B$3)))</f>
        <v>30</v>
      </c>
      <c r="C38" s="27" t="str">
        <f>IF(ISBLANK(INDEX('Обработка исходного'!E:E,ROW($B$3)+4*(ROW($B38)-ROW($B$3)))),"",INDEX('Обработка исходного'!E:E,ROW($B$3)+4*(ROW($B38)-ROW($B$3))))</f>
        <v>Поковки диаметром от 100 до 800 мм, КП215*</v>
      </c>
      <c r="D38" s="31">
        <f>INDEX('Обработка исходного'!G:G,ROW($B$3)+4*(ROW($B38)-ROW($B$3))+3)</f>
        <v>35</v>
      </c>
      <c r="E38" s="32">
        <f>INDEX('Обработка исходного'!H:H,ROW($B$3)+4*(ROW($B38)-ROW($B$3))+3)</f>
        <v>35</v>
      </c>
      <c r="F38" s="32">
        <f>INDEX('Обработка исходного'!I:I,ROW($B$3)+4*(ROW($B38)-ROW($B$3))+3)</f>
        <v>35</v>
      </c>
      <c r="G38" s="32">
        <f>INDEX('Обработка исходного'!J:J,ROW($B$3)+4*(ROW($B38)-ROW($B$3))+3)</f>
        <v>35</v>
      </c>
      <c r="H38" s="32">
        <f>INDEX('Обработка исходного'!K:K,ROW($B$3)+4*(ROW($B38)-ROW($B$3))+3)</f>
        <v>35</v>
      </c>
      <c r="I38" s="32">
        <f>INDEX('Обработка исходного'!L:L,ROW($B$3)+4*(ROW($B38)-ROW($B$3))+3)</f>
        <v>35</v>
      </c>
      <c r="J38" s="32">
        <f>INDEX('Обработка исходного'!M:M,ROW($B$3)+4*(ROW($B38)-ROW($B$3))+3)</f>
        <v>34</v>
      </c>
      <c r="K38" s="32">
        <f>INDEX('Обработка исходного'!N:N,ROW($B$3)+4*(ROW($B38)-ROW($B$3))+3)</f>
        <v>34</v>
      </c>
      <c r="L38" s="32" t="str">
        <f>INDEX('Обработка исходного'!O:O,ROW($B$3)+4*(ROW($B38)-ROW($B$3))+3)</f>
        <v>-</v>
      </c>
      <c r="M38" s="32" t="str">
        <f>INDEX('Обработка исходного'!P:P,ROW($B$3)+4*(ROW($B38)-ROW($B$3))+3)</f>
        <v>-</v>
      </c>
      <c r="N38" s="32" t="str">
        <f>INDEX('Обработка исходного'!Q:Q,ROW($B$3)+4*(ROW($B38)-ROW($B$3))+3)</f>
        <v>-</v>
      </c>
      <c r="O38" s="32" t="str">
        <f>INDEX('Обработка исходного'!R:R,ROW($B$3)+4*(ROW($B38)-ROW($B$3))+3)</f>
        <v>-</v>
      </c>
      <c r="P38" s="33" t="str">
        <f>INDEX('Обработка исходного'!S:S,ROW($B$3)+4*(ROW($B38)-ROW($B$3))+3)</f>
        <v>-</v>
      </c>
    </row>
    <row r="39" spans="1:16" x14ac:dyDescent="0.25">
      <c r="A39" s="10" t="str">
        <f>INDEX('Обработка исходного'!B:B,ROW($B$3)+4*(ROW($B39)-ROW($B$3)))</f>
        <v>Сталь углеродистая</v>
      </c>
      <c r="B39" s="47">
        <f>INDEX('Обработка исходного'!D:D,ROW($B$3)+4*(ROW($B39)-ROW($B$3)))</f>
        <v>30</v>
      </c>
      <c r="C39" s="27" t="str">
        <f>IF(ISBLANK(INDEX('Обработка исходного'!E:E,ROW($B$3)+4*(ROW($B39)-ROW($B$3)))),"",INDEX('Обработка исходного'!E:E,ROW($B$3)+4*(ROW($B39)-ROW($B$3))))</f>
        <v>Поковки диаметром до 500 мм, КП245*</v>
      </c>
      <c r="D39" s="31">
        <f>INDEX('Обработка исходного'!G:G,ROW($B$3)+4*(ROW($B39)-ROW($B$3))+3)</f>
        <v>35</v>
      </c>
      <c r="E39" s="32">
        <f>INDEX('Обработка исходного'!H:H,ROW($B$3)+4*(ROW($B39)-ROW($B$3))+3)</f>
        <v>35</v>
      </c>
      <c r="F39" s="32">
        <f>INDEX('Обработка исходного'!I:I,ROW($B$3)+4*(ROW($B39)-ROW($B$3))+3)</f>
        <v>35</v>
      </c>
      <c r="G39" s="32">
        <f>INDEX('Обработка исходного'!J:J,ROW($B$3)+4*(ROW($B39)-ROW($B$3))+3)</f>
        <v>35</v>
      </c>
      <c r="H39" s="32">
        <f>INDEX('Обработка исходного'!K:K,ROW($B$3)+4*(ROW($B39)-ROW($B$3))+3)</f>
        <v>35</v>
      </c>
      <c r="I39" s="32">
        <f>INDEX('Обработка исходного'!L:L,ROW($B$3)+4*(ROW($B39)-ROW($B$3))+3)</f>
        <v>35</v>
      </c>
      <c r="J39" s="32">
        <f>INDEX('Обработка исходного'!M:M,ROW($B$3)+4*(ROW($B39)-ROW($B$3))+3)</f>
        <v>34</v>
      </c>
      <c r="K39" s="32">
        <f>INDEX('Обработка исходного'!N:N,ROW($B$3)+4*(ROW($B39)-ROW($B$3))+3)</f>
        <v>34</v>
      </c>
      <c r="L39" s="32" t="str">
        <f>INDEX('Обработка исходного'!O:O,ROW($B$3)+4*(ROW($B39)-ROW($B$3))+3)</f>
        <v>-</v>
      </c>
      <c r="M39" s="32" t="str">
        <f>INDEX('Обработка исходного'!P:P,ROW($B$3)+4*(ROW($B39)-ROW($B$3))+3)</f>
        <v>-</v>
      </c>
      <c r="N39" s="32" t="str">
        <f>INDEX('Обработка исходного'!Q:Q,ROW($B$3)+4*(ROW($B39)-ROW($B$3))+3)</f>
        <v>-</v>
      </c>
      <c r="O39" s="32" t="str">
        <f>INDEX('Обработка исходного'!R:R,ROW($B$3)+4*(ROW($B39)-ROW($B$3))+3)</f>
        <v>-</v>
      </c>
      <c r="P39" s="33" t="str">
        <f>INDEX('Обработка исходного'!S:S,ROW($B$3)+4*(ROW($B39)-ROW($B$3))+3)</f>
        <v>-</v>
      </c>
    </row>
    <row r="40" spans="1:16" ht="25.5" x14ac:dyDescent="0.25">
      <c r="A40" s="10" t="str">
        <f>INDEX('Обработка исходного'!B:B,ROW($B$3)+4*(ROW($B40)-ROW($B$3)))</f>
        <v>Сталь углеродистая</v>
      </c>
      <c r="B40" s="47">
        <f>INDEX('Обработка исходного'!D:D,ROW($B$3)+4*(ROW($B40)-ROW($B$3)))</f>
        <v>35</v>
      </c>
      <c r="C40" s="27" t="str">
        <f>IF(ISBLANK(INDEX('Обработка исходного'!E:E,ROW($B$3)+4*(ROW($B40)-ROW($B$3)))),"",INDEX('Обработка исходного'!E:E,ROW($B$3)+4*(ROW($B40)-ROW($B$3))))</f>
        <v>Сортовая горячекатаная сталь диаметром или толщиной до 80 мм</v>
      </c>
      <c r="D40" s="31">
        <f>INDEX('Обработка исходного'!G:G,ROW($B$3)+4*(ROW($B40)-ROW($B$3))+3)</f>
        <v>45</v>
      </c>
      <c r="E40" s="32">
        <f>INDEX('Обработка исходного'!H:H,ROW($B$3)+4*(ROW($B40)-ROW($B$3))+3)</f>
        <v>45</v>
      </c>
      <c r="F40" s="32">
        <f>INDEX('Обработка исходного'!I:I,ROW($B$3)+4*(ROW($B40)-ROW($B$3))+3)</f>
        <v>45</v>
      </c>
      <c r="G40" s="32">
        <f>INDEX('Обработка исходного'!J:J,ROW($B$3)+4*(ROW($B40)-ROW($B$3))+3)</f>
        <v>45</v>
      </c>
      <c r="H40" s="32">
        <f>INDEX('Обработка исходного'!K:K,ROW($B$3)+4*(ROW($B40)-ROW($B$3))+3)</f>
        <v>45</v>
      </c>
      <c r="I40" s="32">
        <f>INDEX('Обработка исходного'!L:L,ROW($B$3)+4*(ROW($B40)-ROW($B$3))+3)</f>
        <v>45</v>
      </c>
      <c r="J40" s="32">
        <f>INDEX('Обработка исходного'!M:M,ROW($B$3)+4*(ROW($B40)-ROW($B$3))+3)</f>
        <v>45</v>
      </c>
      <c r="K40" s="32">
        <f>INDEX('Обработка исходного'!N:N,ROW($B$3)+4*(ROW($B40)-ROW($B$3))+3)</f>
        <v>45</v>
      </c>
      <c r="L40" s="32" t="str">
        <f>INDEX('Обработка исходного'!O:O,ROW($B$3)+4*(ROW($B40)-ROW($B$3))+3)</f>
        <v>-</v>
      </c>
      <c r="M40" s="32" t="str">
        <f>INDEX('Обработка исходного'!P:P,ROW($B$3)+4*(ROW($B40)-ROW($B$3))+3)</f>
        <v>-</v>
      </c>
      <c r="N40" s="32" t="str">
        <f>INDEX('Обработка исходного'!Q:Q,ROW($B$3)+4*(ROW($B40)-ROW($B$3))+3)</f>
        <v>-</v>
      </c>
      <c r="O40" s="32" t="str">
        <f>INDEX('Обработка исходного'!R:R,ROW($B$3)+4*(ROW($B40)-ROW($B$3))+3)</f>
        <v>-</v>
      </c>
      <c r="P40" s="33" t="str">
        <f>INDEX('Обработка исходного'!S:S,ROW($B$3)+4*(ROW($B40)-ROW($B$3))+3)</f>
        <v>-</v>
      </c>
    </row>
    <row r="41" spans="1:16" x14ac:dyDescent="0.25">
      <c r="A41" s="10" t="str">
        <f>INDEX('Обработка исходного'!B:B,ROW($B$3)+4*(ROW($B41)-ROW($B$3)))</f>
        <v>Сталь углеродистая</v>
      </c>
      <c r="B41" s="47">
        <f>INDEX('Обработка исходного'!D:D,ROW($B$3)+4*(ROW($B41)-ROW($B$3)))</f>
        <v>35</v>
      </c>
      <c r="C41" s="27" t="str">
        <f>IF(ISBLANK(INDEX('Обработка исходного'!E:E,ROW($B$3)+4*(ROW($B41)-ROW($B$3)))),"",INDEX('Обработка исходного'!E:E,ROW($B$3)+4*(ROW($B41)-ROW($B$3))))</f>
        <v>Поковки диаметром от 500 до 800 мм, КП175*</v>
      </c>
      <c r="D41" s="31">
        <f>INDEX('Обработка исходного'!G:G,ROW($B$3)+4*(ROW($B41)-ROW($B$3))+3)</f>
        <v>40</v>
      </c>
      <c r="E41" s="32">
        <f>INDEX('Обработка исходного'!H:H,ROW($B$3)+4*(ROW($B41)-ROW($B$3))+3)</f>
        <v>40</v>
      </c>
      <c r="F41" s="32">
        <f>INDEX('Обработка исходного'!I:I,ROW($B$3)+4*(ROW($B41)-ROW($B$3))+3)</f>
        <v>40</v>
      </c>
      <c r="G41" s="32">
        <f>INDEX('Обработка исходного'!J:J,ROW($B$3)+4*(ROW($B41)-ROW($B$3))+3)</f>
        <v>40</v>
      </c>
      <c r="H41" s="32">
        <f>INDEX('Обработка исходного'!K:K,ROW($B$3)+4*(ROW($B41)-ROW($B$3))+3)</f>
        <v>40</v>
      </c>
      <c r="I41" s="32">
        <f>INDEX('Обработка исходного'!L:L,ROW($B$3)+4*(ROW($B41)-ROW($B$3))+3)</f>
        <v>40</v>
      </c>
      <c r="J41" s="32">
        <f>INDEX('Обработка исходного'!M:M,ROW($B$3)+4*(ROW($B41)-ROW($B$3))+3)</f>
        <v>40</v>
      </c>
      <c r="K41" s="32">
        <f>INDEX('Обработка исходного'!N:N,ROW($B$3)+4*(ROW($B41)-ROW($B$3))+3)</f>
        <v>40</v>
      </c>
      <c r="L41" s="32" t="str">
        <f>INDEX('Обработка исходного'!O:O,ROW($B$3)+4*(ROW($B41)-ROW($B$3))+3)</f>
        <v>-</v>
      </c>
      <c r="M41" s="32" t="str">
        <f>INDEX('Обработка исходного'!P:P,ROW($B$3)+4*(ROW($B41)-ROW($B$3))+3)</f>
        <v>-</v>
      </c>
      <c r="N41" s="32" t="str">
        <f>INDEX('Обработка исходного'!Q:Q,ROW($B$3)+4*(ROW($B41)-ROW($B$3))+3)</f>
        <v>-</v>
      </c>
      <c r="O41" s="32" t="str">
        <f>INDEX('Обработка исходного'!R:R,ROW($B$3)+4*(ROW($B41)-ROW($B$3))+3)</f>
        <v>-</v>
      </c>
      <c r="P41" s="33" t="str">
        <f>INDEX('Обработка исходного'!S:S,ROW($B$3)+4*(ROW($B41)-ROW($B$3))+3)</f>
        <v>-</v>
      </c>
    </row>
    <row r="42" spans="1:16" x14ac:dyDescent="0.25">
      <c r="A42" s="10" t="str">
        <f>INDEX('Обработка исходного'!B:B,ROW($B$3)+4*(ROW($B42)-ROW($B$3)))</f>
        <v>Сталь углеродистая</v>
      </c>
      <c r="B42" s="47">
        <f>INDEX('Обработка исходного'!D:D,ROW($B$3)+4*(ROW($B42)-ROW($B$3)))</f>
        <v>35</v>
      </c>
      <c r="C42" s="27" t="str">
        <f>IF(ISBLANK(INDEX('Обработка исходного'!E:E,ROW($B$3)+4*(ROW($B42)-ROW($B$3)))),"",INDEX('Обработка исходного'!E:E,ROW($B$3)+4*(ROW($B42)-ROW($B$3))))</f>
        <v>Поковки диаметром от 300 до 800 мм, КП195*</v>
      </c>
      <c r="D42" s="31">
        <f>INDEX('Обработка исходного'!G:G,ROW($B$3)+4*(ROW($B42)-ROW($B$3))+3)</f>
        <v>35</v>
      </c>
      <c r="E42" s="32">
        <f>INDEX('Обработка исходного'!H:H,ROW($B$3)+4*(ROW($B42)-ROW($B$3))+3)</f>
        <v>35</v>
      </c>
      <c r="F42" s="32">
        <f>INDEX('Обработка исходного'!I:I,ROW($B$3)+4*(ROW($B42)-ROW($B$3))+3)</f>
        <v>35</v>
      </c>
      <c r="G42" s="32">
        <f>INDEX('Обработка исходного'!J:J,ROW($B$3)+4*(ROW($B42)-ROW($B$3))+3)</f>
        <v>35</v>
      </c>
      <c r="H42" s="32">
        <f>INDEX('Обработка исходного'!K:K,ROW($B$3)+4*(ROW($B42)-ROW($B$3))+3)</f>
        <v>35</v>
      </c>
      <c r="I42" s="32">
        <f>INDEX('Обработка исходного'!L:L,ROW($B$3)+4*(ROW($B42)-ROW($B$3))+3)</f>
        <v>35</v>
      </c>
      <c r="J42" s="32">
        <f>INDEX('Обработка исходного'!M:M,ROW($B$3)+4*(ROW($B42)-ROW($B$3))+3)</f>
        <v>35</v>
      </c>
      <c r="K42" s="32">
        <f>INDEX('Обработка исходного'!N:N,ROW($B$3)+4*(ROW($B42)-ROW($B$3))+3)</f>
        <v>35</v>
      </c>
      <c r="L42" s="32" t="str">
        <f>INDEX('Обработка исходного'!O:O,ROW($B$3)+4*(ROW($B42)-ROW($B$3))+3)</f>
        <v>-</v>
      </c>
      <c r="M42" s="32" t="str">
        <f>INDEX('Обработка исходного'!P:P,ROW($B$3)+4*(ROW($B42)-ROW($B$3))+3)</f>
        <v>-</v>
      </c>
      <c r="N42" s="32" t="str">
        <f>INDEX('Обработка исходного'!Q:Q,ROW($B$3)+4*(ROW($B42)-ROW($B$3))+3)</f>
        <v>-</v>
      </c>
      <c r="O42" s="32" t="str">
        <f>INDEX('Обработка исходного'!R:R,ROW($B$3)+4*(ROW($B42)-ROW($B$3))+3)</f>
        <v>-</v>
      </c>
      <c r="P42" s="33" t="str">
        <f>INDEX('Обработка исходного'!S:S,ROW($B$3)+4*(ROW($B42)-ROW($B$3))+3)</f>
        <v>-</v>
      </c>
    </row>
    <row r="43" spans="1:16" x14ac:dyDescent="0.25">
      <c r="A43" s="10" t="str">
        <f>INDEX('Обработка исходного'!B:B,ROW($B$3)+4*(ROW($B43)-ROW($B$3)))</f>
        <v>Сталь углеродистая</v>
      </c>
      <c r="B43" s="47">
        <f>INDEX('Обработка исходного'!D:D,ROW($B$3)+4*(ROW($B43)-ROW($B$3)))</f>
        <v>35</v>
      </c>
      <c r="C43" s="27" t="str">
        <f>IF(ISBLANK(INDEX('Обработка исходного'!E:E,ROW($B$3)+4*(ROW($B43)-ROW($B$3)))),"",INDEX('Обработка исходного'!E:E,ROW($B$3)+4*(ROW($B43)-ROW($B$3))))</f>
        <v>Поковки диаметром от 100 до 800 мм, КП215*</v>
      </c>
      <c r="D43" s="31">
        <f>INDEX('Обработка исходного'!G:G,ROW($B$3)+4*(ROW($B43)-ROW($B$3))+3)</f>
        <v>32</v>
      </c>
      <c r="E43" s="32">
        <f>INDEX('Обработка исходного'!H:H,ROW($B$3)+4*(ROW($B43)-ROW($B$3))+3)</f>
        <v>32</v>
      </c>
      <c r="F43" s="32">
        <f>INDEX('Обработка исходного'!I:I,ROW($B$3)+4*(ROW($B43)-ROW($B$3))+3)</f>
        <v>32</v>
      </c>
      <c r="G43" s="32">
        <f>INDEX('Обработка исходного'!J:J,ROW($B$3)+4*(ROW($B43)-ROW($B$3))+3)</f>
        <v>32</v>
      </c>
      <c r="H43" s="32">
        <f>INDEX('Обработка исходного'!K:K,ROW($B$3)+4*(ROW($B43)-ROW($B$3))+3)</f>
        <v>32</v>
      </c>
      <c r="I43" s="32">
        <f>INDEX('Обработка исходного'!L:L,ROW($B$3)+4*(ROW($B43)-ROW($B$3))+3)</f>
        <v>32</v>
      </c>
      <c r="J43" s="32">
        <f>INDEX('Обработка исходного'!M:M,ROW($B$3)+4*(ROW($B43)-ROW($B$3))+3)</f>
        <v>32</v>
      </c>
      <c r="K43" s="32">
        <f>INDEX('Обработка исходного'!N:N,ROW($B$3)+4*(ROW($B43)-ROW($B$3))+3)</f>
        <v>32</v>
      </c>
      <c r="L43" s="32" t="str">
        <f>INDEX('Обработка исходного'!O:O,ROW($B$3)+4*(ROW($B43)-ROW($B$3))+3)</f>
        <v>-</v>
      </c>
      <c r="M43" s="32" t="str">
        <f>INDEX('Обработка исходного'!P:P,ROW($B$3)+4*(ROW($B43)-ROW($B$3))+3)</f>
        <v>-</v>
      </c>
      <c r="N43" s="32" t="str">
        <f>INDEX('Обработка исходного'!Q:Q,ROW($B$3)+4*(ROW($B43)-ROW($B$3))+3)</f>
        <v>-</v>
      </c>
      <c r="O43" s="32" t="str">
        <f>INDEX('Обработка исходного'!R:R,ROW($B$3)+4*(ROW($B43)-ROW($B$3))+3)</f>
        <v>-</v>
      </c>
      <c r="P43" s="33" t="str">
        <f>INDEX('Обработка исходного'!S:S,ROW($B$3)+4*(ROW($B43)-ROW($B$3))+3)</f>
        <v>-</v>
      </c>
    </row>
    <row r="44" spans="1:16" x14ac:dyDescent="0.25">
      <c r="A44" s="10" t="str">
        <f>INDEX('Обработка исходного'!B:B,ROW($B$3)+4*(ROW($B44)-ROW($B$3)))</f>
        <v>Сталь углеродистая</v>
      </c>
      <c r="B44" s="47">
        <f>INDEX('Обработка исходного'!D:D,ROW($B$3)+4*(ROW($B44)-ROW($B$3)))</f>
        <v>35</v>
      </c>
      <c r="C44" s="27" t="str">
        <f>IF(ISBLANK(INDEX('Обработка исходного'!E:E,ROW($B$3)+4*(ROW($B44)-ROW($B$3)))),"",INDEX('Обработка исходного'!E:E,ROW($B$3)+4*(ROW($B44)-ROW($B$3))))</f>
        <v>Поковки диаметром до 500 мм, КП245*</v>
      </c>
      <c r="D44" s="31">
        <f>INDEX('Обработка исходного'!G:G,ROW($B$3)+4*(ROW($B44)-ROW($B$3))+3)</f>
        <v>35</v>
      </c>
      <c r="E44" s="32">
        <f>INDEX('Обработка исходного'!H:H,ROW($B$3)+4*(ROW($B44)-ROW($B$3))+3)</f>
        <v>35</v>
      </c>
      <c r="F44" s="32">
        <f>INDEX('Обработка исходного'!I:I,ROW($B$3)+4*(ROW($B44)-ROW($B$3))+3)</f>
        <v>35</v>
      </c>
      <c r="G44" s="32">
        <f>INDEX('Обработка исходного'!J:J,ROW($B$3)+4*(ROW($B44)-ROW($B$3))+3)</f>
        <v>35</v>
      </c>
      <c r="H44" s="32">
        <f>INDEX('Обработка исходного'!K:K,ROW($B$3)+4*(ROW($B44)-ROW($B$3))+3)</f>
        <v>35</v>
      </c>
      <c r="I44" s="32">
        <f>INDEX('Обработка исходного'!L:L,ROW($B$3)+4*(ROW($B44)-ROW($B$3))+3)</f>
        <v>35</v>
      </c>
      <c r="J44" s="32">
        <f>INDEX('Обработка исходного'!M:M,ROW($B$3)+4*(ROW($B44)-ROW($B$3))+3)</f>
        <v>35</v>
      </c>
      <c r="K44" s="32">
        <f>INDEX('Обработка исходного'!N:N,ROW($B$3)+4*(ROW($B44)-ROW($B$3))+3)</f>
        <v>35</v>
      </c>
      <c r="L44" s="32" t="str">
        <f>INDEX('Обработка исходного'!O:O,ROW($B$3)+4*(ROW($B44)-ROW($B$3))+3)</f>
        <v>-</v>
      </c>
      <c r="M44" s="32" t="str">
        <f>INDEX('Обработка исходного'!P:P,ROW($B$3)+4*(ROW($B44)-ROW($B$3))+3)</f>
        <v>-</v>
      </c>
      <c r="N44" s="32" t="str">
        <f>INDEX('Обработка исходного'!Q:Q,ROW($B$3)+4*(ROW($B44)-ROW($B$3))+3)</f>
        <v>-</v>
      </c>
      <c r="O44" s="32" t="str">
        <f>INDEX('Обработка исходного'!R:R,ROW($B$3)+4*(ROW($B44)-ROW($B$3))+3)</f>
        <v>-</v>
      </c>
      <c r="P44" s="33" t="str">
        <f>INDEX('Обработка исходного'!S:S,ROW($B$3)+4*(ROW($B44)-ROW($B$3))+3)</f>
        <v>-</v>
      </c>
    </row>
    <row r="45" spans="1:16" x14ac:dyDescent="0.25">
      <c r="A45" s="10" t="str">
        <f>INDEX('Обработка исходного'!B:B,ROW($B$3)+4*(ROW($B45)-ROW($B$3)))</f>
        <v>Сталь углеродистая</v>
      </c>
      <c r="B45" s="47">
        <f>INDEX('Обработка исходного'!D:D,ROW($B$3)+4*(ROW($B45)-ROW($B$3)))</f>
        <v>35</v>
      </c>
      <c r="C45" s="27" t="str">
        <f>IF(ISBLANK(INDEX('Обработка исходного'!E:E,ROW($B$3)+4*(ROW($B45)-ROW($B$3)))),"",INDEX('Обработка исходного'!E:E,ROW($B$3)+4*(ROW($B45)-ROW($B$3))))</f>
        <v>Поковки диаметром до 300 мм, КП275*</v>
      </c>
      <c r="D45" s="31">
        <f>INDEX('Обработка исходного'!G:G,ROW($B$3)+4*(ROW($B45)-ROW($B$3))+3)</f>
        <v>38</v>
      </c>
      <c r="E45" s="32">
        <f>INDEX('Обработка исходного'!H:H,ROW($B$3)+4*(ROW($B45)-ROW($B$3))+3)</f>
        <v>38</v>
      </c>
      <c r="F45" s="32">
        <f>INDEX('Обработка исходного'!I:I,ROW($B$3)+4*(ROW($B45)-ROW($B$3))+3)</f>
        <v>38</v>
      </c>
      <c r="G45" s="32">
        <f>INDEX('Обработка исходного'!J:J,ROW($B$3)+4*(ROW($B45)-ROW($B$3))+3)</f>
        <v>38</v>
      </c>
      <c r="H45" s="32">
        <f>INDEX('Обработка исходного'!K:K,ROW($B$3)+4*(ROW($B45)-ROW($B$3))+3)</f>
        <v>38</v>
      </c>
      <c r="I45" s="32">
        <f>INDEX('Обработка исходного'!L:L,ROW($B$3)+4*(ROW($B45)-ROW($B$3))+3)</f>
        <v>38</v>
      </c>
      <c r="J45" s="32">
        <f>INDEX('Обработка исходного'!M:M,ROW($B$3)+4*(ROW($B45)-ROW($B$3))+3)</f>
        <v>38</v>
      </c>
      <c r="K45" s="32">
        <f>INDEX('Обработка исходного'!N:N,ROW($B$3)+4*(ROW($B45)-ROW($B$3))+3)</f>
        <v>38</v>
      </c>
      <c r="L45" s="32" t="str">
        <f>INDEX('Обработка исходного'!O:O,ROW($B$3)+4*(ROW($B45)-ROW($B$3))+3)</f>
        <v>-</v>
      </c>
      <c r="M45" s="32" t="str">
        <f>INDEX('Обработка исходного'!P:P,ROW($B$3)+4*(ROW($B45)-ROW($B$3))+3)</f>
        <v>-</v>
      </c>
      <c r="N45" s="32" t="str">
        <f>INDEX('Обработка исходного'!Q:Q,ROW($B$3)+4*(ROW($B45)-ROW($B$3))+3)</f>
        <v>-</v>
      </c>
      <c r="O45" s="32" t="str">
        <f>INDEX('Обработка исходного'!R:R,ROW($B$3)+4*(ROW($B45)-ROW($B$3))+3)</f>
        <v>-</v>
      </c>
      <c r="P45" s="33" t="str">
        <f>INDEX('Обработка исходного'!S:S,ROW($B$3)+4*(ROW($B45)-ROW($B$3))+3)</f>
        <v>-</v>
      </c>
    </row>
    <row r="46" spans="1:16" x14ac:dyDescent="0.25">
      <c r="A46" s="10" t="str">
        <f>INDEX('Обработка исходного'!B:B,ROW($B$3)+4*(ROW($B46)-ROW($B$3)))</f>
        <v>Сталь углеродистая</v>
      </c>
      <c r="B46" s="47">
        <f>INDEX('Обработка исходного'!D:D,ROW($B$3)+4*(ROW($B46)-ROW($B$3)))</f>
        <v>35</v>
      </c>
      <c r="C46" s="27" t="str">
        <f>IF(ISBLANK(INDEX('Обработка исходного'!E:E,ROW($B$3)+4*(ROW($B46)-ROW($B$3)))),"",INDEX('Обработка исходного'!E:E,ROW($B$3)+4*(ROW($B46)-ROW($B$3))))</f>
        <v>Поковки диаметром до 100 мм, КП315*</v>
      </c>
      <c r="D46" s="31">
        <f>INDEX('Обработка исходного'!G:G,ROW($B$3)+4*(ROW($B46)-ROW($B$3))+3)</f>
        <v>35</v>
      </c>
      <c r="E46" s="32">
        <f>INDEX('Обработка исходного'!H:H,ROW($B$3)+4*(ROW($B46)-ROW($B$3))+3)</f>
        <v>35</v>
      </c>
      <c r="F46" s="32">
        <f>INDEX('Обработка исходного'!I:I,ROW($B$3)+4*(ROW($B46)-ROW($B$3))+3)</f>
        <v>34</v>
      </c>
      <c r="G46" s="32">
        <f>INDEX('Обработка исходного'!J:J,ROW($B$3)+4*(ROW($B46)-ROW($B$3))+3)</f>
        <v>34</v>
      </c>
      <c r="H46" s="32">
        <f>INDEX('Обработка исходного'!K:K,ROW($B$3)+4*(ROW($B46)-ROW($B$3))+3)</f>
        <v>34</v>
      </c>
      <c r="I46" s="32">
        <f>INDEX('Обработка исходного'!L:L,ROW($B$3)+4*(ROW($B46)-ROW($B$3))+3)</f>
        <v>34</v>
      </c>
      <c r="J46" s="32">
        <f>INDEX('Обработка исходного'!M:M,ROW($B$3)+4*(ROW($B46)-ROW($B$3))+3)</f>
        <v>35</v>
      </c>
      <c r="K46" s="32">
        <f>INDEX('Обработка исходного'!N:N,ROW($B$3)+4*(ROW($B46)-ROW($B$3))+3)</f>
        <v>35</v>
      </c>
      <c r="L46" s="32" t="str">
        <f>INDEX('Обработка исходного'!O:O,ROW($B$3)+4*(ROW($B46)-ROW($B$3))+3)</f>
        <v>-</v>
      </c>
      <c r="M46" s="32" t="str">
        <f>INDEX('Обработка исходного'!P:P,ROW($B$3)+4*(ROW($B46)-ROW($B$3))+3)</f>
        <v>-</v>
      </c>
      <c r="N46" s="32" t="str">
        <f>INDEX('Обработка исходного'!Q:Q,ROW($B$3)+4*(ROW($B46)-ROW($B$3))+3)</f>
        <v>-</v>
      </c>
      <c r="O46" s="32" t="str">
        <f>INDEX('Обработка исходного'!R:R,ROW($B$3)+4*(ROW($B46)-ROW($B$3))+3)</f>
        <v>-</v>
      </c>
      <c r="P46" s="33" t="str">
        <f>INDEX('Обработка исходного'!S:S,ROW($B$3)+4*(ROW($B46)-ROW($B$3))+3)</f>
        <v>-</v>
      </c>
    </row>
    <row r="47" spans="1:16" ht="25.5" x14ac:dyDescent="0.25">
      <c r="A47" s="10" t="str">
        <f>INDEX('Обработка исходного'!B:B,ROW($B$3)+4*(ROW($B47)-ROW($B$3)))</f>
        <v>Сталь углеродистая</v>
      </c>
      <c r="B47" s="47">
        <f>INDEX('Обработка исходного'!D:D,ROW($B$3)+4*(ROW($B47)-ROW($B$3)))</f>
        <v>35</v>
      </c>
      <c r="C47" s="27" t="str">
        <f>IF(ISBLANK(INDEX('Обработка исходного'!E:E,ROW($B$3)+4*(ROW($B47)-ROW($B$3)))),"",INDEX('Обработка исходного'!E:E,ROW($B$3)+4*(ROW($B47)-ROW($B$3))))</f>
        <v>Заготовки крепежных деталей диаметром до 300 мм, КП275*</v>
      </c>
      <c r="D47" s="31">
        <f>INDEX('Обработка исходного'!G:G,ROW($B$3)+4*(ROW($B47)-ROW($B$3))+3)</f>
        <v>38</v>
      </c>
      <c r="E47" s="32">
        <f>INDEX('Обработка исходного'!H:H,ROW($B$3)+4*(ROW($B47)-ROW($B$3))+3)</f>
        <v>38</v>
      </c>
      <c r="F47" s="32">
        <f>INDEX('Обработка исходного'!I:I,ROW($B$3)+4*(ROW($B47)-ROW($B$3))+3)</f>
        <v>38</v>
      </c>
      <c r="G47" s="32">
        <f>INDEX('Обработка исходного'!J:J,ROW($B$3)+4*(ROW($B47)-ROW($B$3))+3)</f>
        <v>38</v>
      </c>
      <c r="H47" s="32">
        <f>INDEX('Обработка исходного'!K:K,ROW($B$3)+4*(ROW($B47)-ROW($B$3))+3)</f>
        <v>38</v>
      </c>
      <c r="I47" s="32">
        <f>INDEX('Обработка исходного'!L:L,ROW($B$3)+4*(ROW($B47)-ROW($B$3))+3)</f>
        <v>38</v>
      </c>
      <c r="J47" s="32">
        <f>INDEX('Обработка исходного'!M:M,ROW($B$3)+4*(ROW($B47)-ROW($B$3))+3)</f>
        <v>38</v>
      </c>
      <c r="K47" s="32">
        <f>INDEX('Обработка исходного'!N:N,ROW($B$3)+4*(ROW($B47)-ROW($B$3))+3)</f>
        <v>38</v>
      </c>
      <c r="L47" s="32" t="str">
        <f>INDEX('Обработка исходного'!O:O,ROW($B$3)+4*(ROW($B47)-ROW($B$3))+3)</f>
        <v>-</v>
      </c>
      <c r="M47" s="32" t="str">
        <f>INDEX('Обработка исходного'!P:P,ROW($B$3)+4*(ROW($B47)-ROW($B$3))+3)</f>
        <v>-</v>
      </c>
      <c r="N47" s="32" t="str">
        <f>INDEX('Обработка исходного'!Q:Q,ROW($B$3)+4*(ROW($B47)-ROW($B$3))+3)</f>
        <v>-</v>
      </c>
      <c r="O47" s="32" t="str">
        <f>INDEX('Обработка исходного'!R:R,ROW($B$3)+4*(ROW($B47)-ROW($B$3))+3)</f>
        <v>-</v>
      </c>
      <c r="P47" s="33" t="str">
        <f>INDEX('Обработка исходного'!S:S,ROW($B$3)+4*(ROW($B47)-ROW($B$3))+3)</f>
        <v>-</v>
      </c>
    </row>
    <row r="48" spans="1:16" x14ac:dyDescent="0.25">
      <c r="A48" s="10" t="str">
        <f>INDEX('Обработка исходного'!B:B,ROW($B$3)+4*(ROW($B48)-ROW($B$3)))</f>
        <v>Сталь углеродистая</v>
      </c>
      <c r="B48" s="47">
        <f>INDEX('Обработка исходного'!D:D,ROW($B$3)+4*(ROW($B48)-ROW($B$3)))</f>
        <v>40</v>
      </c>
      <c r="C48" s="27" t="str">
        <f>IF(ISBLANK(INDEX('Обработка исходного'!E:E,ROW($B$3)+4*(ROW($B48)-ROW($B$3)))),"",INDEX('Обработка исходного'!E:E,ROW($B$3)+4*(ROW($B48)-ROW($B$3))))</f>
        <v>Поковки диаметром от 300 до 800 мм, КП215*</v>
      </c>
      <c r="D48" s="31">
        <f>INDEX('Обработка исходного'!G:G,ROW($B$3)+4*(ROW($B48)-ROW($B$3))+3)</f>
        <v>35</v>
      </c>
      <c r="E48" s="32">
        <f>INDEX('Обработка исходного'!H:H,ROW($B$3)+4*(ROW($B48)-ROW($B$3))+3)</f>
        <v>35</v>
      </c>
      <c r="F48" s="32">
        <f>INDEX('Обработка исходного'!I:I,ROW($B$3)+4*(ROW($B48)-ROW($B$3))+3)</f>
        <v>35</v>
      </c>
      <c r="G48" s="32">
        <f>INDEX('Обработка исходного'!J:J,ROW($B$3)+4*(ROW($B48)-ROW($B$3))+3)</f>
        <v>35</v>
      </c>
      <c r="H48" s="32">
        <f>INDEX('Обработка исходного'!K:K,ROW($B$3)+4*(ROW($B48)-ROW($B$3))+3)</f>
        <v>35</v>
      </c>
      <c r="I48" s="32">
        <f>INDEX('Обработка исходного'!L:L,ROW($B$3)+4*(ROW($B48)-ROW($B$3))+3)</f>
        <v>34</v>
      </c>
      <c r="J48" s="32">
        <f>INDEX('Обработка исходного'!M:M,ROW($B$3)+4*(ROW($B48)-ROW($B$3))+3)</f>
        <v>33</v>
      </c>
      <c r="K48" s="32">
        <f>INDEX('Обработка исходного'!N:N,ROW($B$3)+4*(ROW($B48)-ROW($B$3))+3)</f>
        <v>33</v>
      </c>
      <c r="L48" s="32" t="str">
        <f>INDEX('Обработка исходного'!O:O,ROW($B$3)+4*(ROW($B48)-ROW($B$3))+3)</f>
        <v>-</v>
      </c>
      <c r="M48" s="32" t="str">
        <f>INDEX('Обработка исходного'!P:P,ROW($B$3)+4*(ROW($B48)-ROW($B$3))+3)</f>
        <v>-</v>
      </c>
      <c r="N48" s="32" t="str">
        <f>INDEX('Обработка исходного'!Q:Q,ROW($B$3)+4*(ROW($B48)-ROW($B$3))+3)</f>
        <v>-</v>
      </c>
      <c r="O48" s="32" t="str">
        <f>INDEX('Обработка исходного'!R:R,ROW($B$3)+4*(ROW($B48)-ROW($B$3))+3)</f>
        <v>-</v>
      </c>
      <c r="P48" s="33" t="str">
        <f>INDEX('Обработка исходного'!S:S,ROW($B$3)+4*(ROW($B48)-ROW($B$3))+3)</f>
        <v>-</v>
      </c>
    </row>
    <row r="49" spans="1:16" x14ac:dyDescent="0.25">
      <c r="A49" s="10" t="str">
        <f>INDEX('Обработка исходного'!B:B,ROW($B$3)+4*(ROW($B49)-ROW($B$3)))</f>
        <v>Сталь углеродистая</v>
      </c>
      <c r="B49" s="47">
        <f>INDEX('Обработка исходного'!D:D,ROW($B$3)+4*(ROW($B49)-ROW($B$3)))</f>
        <v>40</v>
      </c>
      <c r="C49" s="27" t="str">
        <f>IF(ISBLANK(INDEX('Обработка исходного'!E:E,ROW($B$3)+4*(ROW($B49)-ROW($B$3)))),"",INDEX('Обработка исходного'!E:E,ROW($B$3)+4*(ROW($B49)-ROW($B$3))))</f>
        <v>Поковки диаметром от 100 до 500 мм, КП245*</v>
      </c>
      <c r="D49" s="31">
        <f>INDEX('Обработка исходного'!G:G,ROW($B$3)+4*(ROW($B49)-ROW($B$3))+3)</f>
        <v>35</v>
      </c>
      <c r="E49" s="32">
        <f>INDEX('Обработка исходного'!H:H,ROW($B$3)+4*(ROW($B49)-ROW($B$3))+3)</f>
        <v>35</v>
      </c>
      <c r="F49" s="32">
        <f>INDEX('Обработка исходного'!I:I,ROW($B$3)+4*(ROW($B49)-ROW($B$3))+3)</f>
        <v>35</v>
      </c>
      <c r="G49" s="32">
        <f>INDEX('Обработка исходного'!J:J,ROW($B$3)+4*(ROW($B49)-ROW($B$3))+3)</f>
        <v>35</v>
      </c>
      <c r="H49" s="32">
        <f>INDEX('Обработка исходного'!K:K,ROW($B$3)+4*(ROW($B49)-ROW($B$3))+3)</f>
        <v>35</v>
      </c>
      <c r="I49" s="32">
        <f>INDEX('Обработка исходного'!L:L,ROW($B$3)+4*(ROW($B49)-ROW($B$3))+3)</f>
        <v>34</v>
      </c>
      <c r="J49" s="32">
        <f>INDEX('Обработка исходного'!M:M,ROW($B$3)+4*(ROW($B49)-ROW($B$3))+3)</f>
        <v>33</v>
      </c>
      <c r="K49" s="32">
        <f>INDEX('Обработка исходного'!N:N,ROW($B$3)+4*(ROW($B49)-ROW($B$3))+3)</f>
        <v>33</v>
      </c>
      <c r="L49" s="32" t="str">
        <f>INDEX('Обработка исходного'!O:O,ROW($B$3)+4*(ROW($B49)-ROW($B$3))+3)</f>
        <v>-</v>
      </c>
      <c r="M49" s="32" t="str">
        <f>INDEX('Обработка исходного'!P:P,ROW($B$3)+4*(ROW($B49)-ROW($B$3))+3)</f>
        <v>-</v>
      </c>
      <c r="N49" s="32" t="str">
        <f>INDEX('Обработка исходного'!Q:Q,ROW($B$3)+4*(ROW($B49)-ROW($B$3))+3)</f>
        <v>-</v>
      </c>
      <c r="O49" s="32" t="str">
        <f>INDEX('Обработка исходного'!R:R,ROW($B$3)+4*(ROW($B49)-ROW($B$3))+3)</f>
        <v>-</v>
      </c>
      <c r="P49" s="33" t="str">
        <f>INDEX('Обработка исходного'!S:S,ROW($B$3)+4*(ROW($B49)-ROW($B$3))+3)</f>
        <v>-</v>
      </c>
    </row>
    <row r="50" spans="1:16" x14ac:dyDescent="0.25">
      <c r="A50" s="10" t="str">
        <f>INDEX('Обработка исходного'!B:B,ROW($B$3)+4*(ROW($B50)-ROW($B$3)))</f>
        <v>Сталь углеродистая</v>
      </c>
      <c r="B50" s="47">
        <f>INDEX('Обработка исходного'!D:D,ROW($B$3)+4*(ROW($B50)-ROW($B$3)))</f>
        <v>40</v>
      </c>
      <c r="C50" s="27" t="str">
        <f>IF(ISBLANK(INDEX('Обработка исходного'!E:E,ROW($B$3)+4*(ROW($B50)-ROW($B$3)))),"",INDEX('Обработка исходного'!E:E,ROW($B$3)+4*(ROW($B50)-ROW($B$3))))</f>
        <v>Поковки диаметром до 800 мм, КП275*</v>
      </c>
      <c r="D50" s="31">
        <f>INDEX('Обработка исходного'!G:G,ROW($B$3)+4*(ROW($B50)-ROW($B$3))+3)</f>
        <v>30</v>
      </c>
      <c r="E50" s="32">
        <f>INDEX('Обработка исходного'!H:H,ROW($B$3)+4*(ROW($B50)-ROW($B$3))+3)</f>
        <v>30</v>
      </c>
      <c r="F50" s="32">
        <f>INDEX('Обработка исходного'!I:I,ROW($B$3)+4*(ROW($B50)-ROW($B$3))+3)</f>
        <v>30</v>
      </c>
      <c r="G50" s="32">
        <f>INDEX('Обработка исходного'!J:J,ROW($B$3)+4*(ROW($B50)-ROW($B$3))+3)</f>
        <v>30</v>
      </c>
      <c r="H50" s="32">
        <f>INDEX('Обработка исходного'!K:K,ROW($B$3)+4*(ROW($B50)-ROW($B$3))+3)</f>
        <v>30</v>
      </c>
      <c r="I50" s="32">
        <f>INDEX('Обработка исходного'!L:L,ROW($B$3)+4*(ROW($B50)-ROW($B$3))+3)</f>
        <v>29</v>
      </c>
      <c r="J50" s="32">
        <f>INDEX('Обработка исходного'!M:M,ROW($B$3)+4*(ROW($B50)-ROW($B$3))+3)</f>
        <v>28</v>
      </c>
      <c r="K50" s="32">
        <f>INDEX('Обработка исходного'!N:N,ROW($B$3)+4*(ROW($B50)-ROW($B$3))+3)</f>
        <v>28</v>
      </c>
      <c r="L50" s="32" t="str">
        <f>INDEX('Обработка исходного'!O:O,ROW($B$3)+4*(ROW($B50)-ROW($B$3))+3)</f>
        <v>-</v>
      </c>
      <c r="M50" s="32" t="str">
        <f>INDEX('Обработка исходного'!P:P,ROW($B$3)+4*(ROW($B50)-ROW($B$3))+3)</f>
        <v>-</v>
      </c>
      <c r="N50" s="32" t="str">
        <f>INDEX('Обработка исходного'!Q:Q,ROW($B$3)+4*(ROW($B50)-ROW($B$3))+3)</f>
        <v>-</v>
      </c>
      <c r="O50" s="32" t="str">
        <f>INDEX('Обработка исходного'!R:R,ROW($B$3)+4*(ROW($B50)-ROW($B$3))+3)</f>
        <v>-</v>
      </c>
      <c r="P50" s="33" t="str">
        <f>INDEX('Обработка исходного'!S:S,ROW($B$3)+4*(ROW($B50)-ROW($B$3))+3)</f>
        <v>-</v>
      </c>
    </row>
    <row r="51" spans="1:16" x14ac:dyDescent="0.25">
      <c r="A51" s="10" t="str">
        <f>INDEX('Обработка исходного'!B:B,ROW($B$3)+4*(ROW($B51)-ROW($B$3)))</f>
        <v>Сталь углеродистая</v>
      </c>
      <c r="B51" s="47">
        <f>INDEX('Обработка исходного'!D:D,ROW($B$3)+4*(ROW($B51)-ROW($B$3)))</f>
        <v>40</v>
      </c>
      <c r="C51" s="27" t="str">
        <f>IF(ISBLANK(INDEX('Обработка исходного'!E:E,ROW($B$3)+4*(ROW($B51)-ROW($B$3)))),"",INDEX('Обработка исходного'!E:E,ROW($B$3)+4*(ROW($B51)-ROW($B$3))))</f>
        <v>Поковки диаметром от 100 до 300 мм, КП315*</v>
      </c>
      <c r="D51" s="31">
        <f>INDEX('Обработка исходного'!G:G,ROW($B$3)+4*(ROW($B51)-ROW($B$3))+3)</f>
        <v>30</v>
      </c>
      <c r="E51" s="32">
        <f>INDEX('Обработка исходного'!H:H,ROW($B$3)+4*(ROW($B51)-ROW($B$3))+3)</f>
        <v>30</v>
      </c>
      <c r="F51" s="32">
        <f>INDEX('Обработка исходного'!I:I,ROW($B$3)+4*(ROW($B51)-ROW($B$3))+3)</f>
        <v>30</v>
      </c>
      <c r="G51" s="32">
        <f>INDEX('Обработка исходного'!J:J,ROW($B$3)+4*(ROW($B51)-ROW($B$3))+3)</f>
        <v>30</v>
      </c>
      <c r="H51" s="32">
        <f>INDEX('Обработка исходного'!K:K,ROW($B$3)+4*(ROW($B51)-ROW($B$3))+3)</f>
        <v>30</v>
      </c>
      <c r="I51" s="32">
        <f>INDEX('Обработка исходного'!L:L,ROW($B$3)+4*(ROW($B51)-ROW($B$3))+3)</f>
        <v>29</v>
      </c>
      <c r="J51" s="32">
        <f>INDEX('Обработка исходного'!M:M,ROW($B$3)+4*(ROW($B51)-ROW($B$3))+3)</f>
        <v>28</v>
      </c>
      <c r="K51" s="32">
        <f>INDEX('Обработка исходного'!N:N,ROW($B$3)+4*(ROW($B51)-ROW($B$3))+3)</f>
        <v>28</v>
      </c>
      <c r="L51" s="32" t="str">
        <f>INDEX('Обработка исходного'!O:O,ROW($B$3)+4*(ROW($B51)-ROW($B$3))+3)</f>
        <v>-</v>
      </c>
      <c r="M51" s="32" t="str">
        <f>INDEX('Обработка исходного'!P:P,ROW($B$3)+4*(ROW($B51)-ROW($B$3))+3)</f>
        <v>-</v>
      </c>
      <c r="N51" s="32" t="str">
        <f>INDEX('Обработка исходного'!Q:Q,ROW($B$3)+4*(ROW($B51)-ROW($B$3))+3)</f>
        <v>-</v>
      </c>
      <c r="O51" s="32" t="str">
        <f>INDEX('Обработка исходного'!R:R,ROW($B$3)+4*(ROW($B51)-ROW($B$3))+3)</f>
        <v>-</v>
      </c>
      <c r="P51" s="33" t="str">
        <f>INDEX('Обработка исходного'!S:S,ROW($B$3)+4*(ROW($B51)-ROW($B$3))+3)</f>
        <v>-</v>
      </c>
    </row>
    <row r="52" spans="1:16" x14ac:dyDescent="0.25">
      <c r="A52" s="10" t="str">
        <f>INDEX('Обработка исходного'!B:B,ROW($B$3)+4*(ROW($B52)-ROW($B$3)))</f>
        <v>Сталь углеродистая</v>
      </c>
      <c r="B52" s="47">
        <f>INDEX('Обработка исходного'!D:D,ROW($B$3)+4*(ROW($B52)-ROW($B$3)))</f>
        <v>40</v>
      </c>
      <c r="C52" s="27" t="str">
        <f>IF(ISBLANK(INDEX('Обработка исходного'!E:E,ROW($B$3)+4*(ROW($B52)-ROW($B$3)))),"",INDEX('Обработка исходного'!E:E,ROW($B$3)+4*(ROW($B52)-ROW($B$3))))</f>
        <v>Поковки диаметром до 100 мм, КП345*</v>
      </c>
      <c r="D52" s="31">
        <f>INDEX('Обработка исходного'!G:G,ROW($B$3)+4*(ROW($B52)-ROW($B$3))+3)</f>
        <v>45</v>
      </c>
      <c r="E52" s="32">
        <f>INDEX('Обработка исходного'!H:H,ROW($B$3)+4*(ROW($B52)-ROW($B$3))+3)</f>
        <v>45</v>
      </c>
      <c r="F52" s="32">
        <f>INDEX('Обработка исходного'!I:I,ROW($B$3)+4*(ROW($B52)-ROW($B$3))+3)</f>
        <v>45</v>
      </c>
      <c r="G52" s="32">
        <f>INDEX('Обработка исходного'!J:J,ROW($B$3)+4*(ROW($B52)-ROW($B$3))+3)</f>
        <v>45</v>
      </c>
      <c r="H52" s="32">
        <f>INDEX('Обработка исходного'!K:K,ROW($B$3)+4*(ROW($B52)-ROW($B$3))+3)</f>
        <v>45</v>
      </c>
      <c r="I52" s="32">
        <f>INDEX('Обработка исходного'!L:L,ROW($B$3)+4*(ROW($B52)-ROW($B$3))+3)</f>
        <v>45</v>
      </c>
      <c r="J52" s="32">
        <f>INDEX('Обработка исходного'!M:M,ROW($B$3)+4*(ROW($B52)-ROW($B$3))+3)</f>
        <v>45</v>
      </c>
      <c r="K52" s="32">
        <f>INDEX('Обработка исходного'!N:N,ROW($B$3)+4*(ROW($B52)-ROW($B$3))+3)</f>
        <v>45</v>
      </c>
      <c r="L52" s="32" t="str">
        <f>INDEX('Обработка исходного'!O:O,ROW($B$3)+4*(ROW($B52)-ROW($B$3))+3)</f>
        <v>-</v>
      </c>
      <c r="M52" s="32" t="str">
        <f>INDEX('Обработка исходного'!P:P,ROW($B$3)+4*(ROW($B52)-ROW($B$3))+3)</f>
        <v>-</v>
      </c>
      <c r="N52" s="32" t="str">
        <f>INDEX('Обработка исходного'!Q:Q,ROW($B$3)+4*(ROW($B52)-ROW($B$3))+3)</f>
        <v>-</v>
      </c>
      <c r="O52" s="32" t="str">
        <f>INDEX('Обработка исходного'!R:R,ROW($B$3)+4*(ROW($B52)-ROW($B$3))+3)</f>
        <v>-</v>
      </c>
      <c r="P52" s="33" t="str">
        <f>INDEX('Обработка исходного'!S:S,ROW($B$3)+4*(ROW($B52)-ROW($B$3))+3)</f>
        <v>-</v>
      </c>
    </row>
    <row r="53" spans="1:16" ht="25.5" x14ac:dyDescent="0.25">
      <c r="A53" s="10" t="str">
        <f>INDEX('Обработка исходного'!B:B,ROW($B$3)+4*(ROW($B53)-ROW($B$3)))</f>
        <v>Сталь углеродистая</v>
      </c>
      <c r="B53" s="47">
        <f>INDEX('Обработка исходного'!D:D,ROW($B$3)+4*(ROW($B53)-ROW($B$3)))</f>
        <v>40</v>
      </c>
      <c r="C53" s="27" t="str">
        <f>IF(ISBLANK(INDEX('Обработка исходного'!E:E,ROW($B$3)+4*(ROW($B53)-ROW($B$3)))),"",INDEX('Обработка исходного'!E:E,ROW($B$3)+4*(ROW($B53)-ROW($B$3))))</f>
        <v>Заготовки крепежных деталей диаметром до 300 мм, КП295*</v>
      </c>
      <c r="D53" s="31">
        <f>INDEX('Обработка исходного'!G:G,ROW($B$3)+4*(ROW($B53)-ROW($B$3))+3)</f>
        <v>37</v>
      </c>
      <c r="E53" s="32">
        <f>INDEX('Обработка исходного'!H:H,ROW($B$3)+4*(ROW($B53)-ROW($B$3))+3)</f>
        <v>37</v>
      </c>
      <c r="F53" s="32">
        <f>INDEX('Обработка исходного'!I:I,ROW($B$3)+4*(ROW($B53)-ROW($B$3))+3)</f>
        <v>35</v>
      </c>
      <c r="G53" s="32">
        <f>INDEX('Обработка исходного'!J:J,ROW($B$3)+4*(ROW($B53)-ROW($B$3))+3)</f>
        <v>35</v>
      </c>
      <c r="H53" s="32">
        <f>INDEX('Обработка исходного'!K:K,ROW($B$3)+4*(ROW($B53)-ROW($B$3))+3)</f>
        <v>35</v>
      </c>
      <c r="I53" s="32">
        <f>INDEX('Обработка исходного'!L:L,ROW($B$3)+4*(ROW($B53)-ROW($B$3))+3)</f>
        <v>35</v>
      </c>
      <c r="J53" s="32">
        <f>INDEX('Обработка исходного'!M:M,ROW($B$3)+4*(ROW($B53)-ROW($B$3))+3)</f>
        <v>37</v>
      </c>
      <c r="K53" s="32">
        <f>INDEX('Обработка исходного'!N:N,ROW($B$3)+4*(ROW($B53)-ROW($B$3))+3)</f>
        <v>37</v>
      </c>
      <c r="L53" s="32" t="str">
        <f>INDEX('Обработка исходного'!O:O,ROW($B$3)+4*(ROW($B53)-ROW($B$3))+3)</f>
        <v>-</v>
      </c>
      <c r="M53" s="32" t="str">
        <f>INDEX('Обработка исходного'!P:P,ROW($B$3)+4*(ROW($B53)-ROW($B$3))+3)</f>
        <v>-</v>
      </c>
      <c r="N53" s="32" t="str">
        <f>INDEX('Обработка исходного'!Q:Q,ROW($B$3)+4*(ROW($B53)-ROW($B$3))+3)</f>
        <v>-</v>
      </c>
      <c r="O53" s="32" t="str">
        <f>INDEX('Обработка исходного'!R:R,ROW($B$3)+4*(ROW($B53)-ROW($B$3))+3)</f>
        <v>-</v>
      </c>
      <c r="P53" s="33" t="str">
        <f>INDEX('Обработка исходного'!S:S,ROW($B$3)+4*(ROW($B53)-ROW($B$3))+3)</f>
        <v>-</v>
      </c>
    </row>
    <row r="54" spans="1:16" ht="25.5" x14ac:dyDescent="0.25">
      <c r="A54" s="10" t="str">
        <f>INDEX('Обработка исходного'!B:B,ROW($B$3)+4*(ROW($B54)-ROW($B$3)))</f>
        <v>Сталь углеродистая</v>
      </c>
      <c r="B54" s="47">
        <f>INDEX('Обработка исходного'!D:D,ROW($B$3)+4*(ROW($B54)-ROW($B$3)))</f>
        <v>45</v>
      </c>
      <c r="C54" s="27" t="str">
        <f>IF(ISBLANK(INDEX('Обработка исходного'!E:E,ROW($B$3)+4*(ROW($B54)-ROW($B$3)))),"",INDEX('Обработка исходного'!E:E,ROW($B$3)+4*(ROW($B54)-ROW($B$3))))</f>
        <v>Горячекатаная сортовая сталь толщиной или диаметром до 250 мм</v>
      </c>
      <c r="D54" s="31">
        <f>INDEX('Обработка исходного'!G:G,ROW($B$3)+4*(ROW($B54)-ROW($B$3))+3)</f>
        <v>40</v>
      </c>
      <c r="E54" s="32">
        <f>INDEX('Обработка исходного'!H:H,ROW($B$3)+4*(ROW($B54)-ROW($B$3))+3)</f>
        <v>37</v>
      </c>
      <c r="F54" s="32">
        <f>INDEX('Обработка исходного'!I:I,ROW($B$3)+4*(ROW($B54)-ROW($B$3))+3)</f>
        <v>33</v>
      </c>
      <c r="G54" s="32">
        <f>INDEX('Обработка исходного'!J:J,ROW($B$3)+4*(ROW($B54)-ROW($B$3))+3)</f>
        <v>30</v>
      </c>
      <c r="H54" s="32">
        <f>INDEX('Обработка исходного'!K:K,ROW($B$3)+4*(ROW($B54)-ROW($B$3))+3)</f>
        <v>30</v>
      </c>
      <c r="I54" s="32">
        <f>INDEX('Обработка исходного'!L:L,ROW($B$3)+4*(ROW($B54)-ROW($B$3))+3)</f>
        <v>30</v>
      </c>
      <c r="J54" s="32">
        <f>INDEX('Обработка исходного'!M:M,ROW($B$3)+4*(ROW($B54)-ROW($B$3))+3)</f>
        <v>30</v>
      </c>
      <c r="K54" s="32">
        <f>INDEX('Обработка исходного'!N:N,ROW($B$3)+4*(ROW($B54)-ROW($B$3))+3)</f>
        <v>30</v>
      </c>
      <c r="L54" s="32">
        <f>INDEX('Обработка исходного'!O:O,ROW($B$3)+4*(ROW($B54)-ROW($B$3))+3)</f>
        <v>0</v>
      </c>
      <c r="M54" s="32">
        <f>INDEX('Обработка исходного'!P:P,ROW($B$3)+4*(ROW($B54)-ROW($B$3))+3)</f>
        <v>0</v>
      </c>
      <c r="N54" s="32">
        <f>INDEX('Обработка исходного'!Q:Q,ROW($B$3)+4*(ROW($B54)-ROW($B$3))+3)</f>
        <v>0</v>
      </c>
      <c r="O54" s="32">
        <f>INDEX('Обработка исходного'!R:R,ROW($B$3)+4*(ROW($B54)-ROW($B$3))+3)</f>
        <v>0</v>
      </c>
      <c r="P54" s="33">
        <f>INDEX('Обработка исходного'!S:S,ROW($B$3)+4*(ROW($B54)-ROW($B$3))+3)</f>
        <v>0</v>
      </c>
    </row>
    <row r="55" spans="1:16" ht="25.5" x14ac:dyDescent="0.25">
      <c r="A55" s="10" t="str">
        <f>INDEX('Обработка исходного'!B:B,ROW($B$3)+4*(ROW($B55)-ROW($B$3)))</f>
        <v>Сталь углеродистая</v>
      </c>
      <c r="B55" s="47">
        <f>INDEX('Обработка исходного'!D:D,ROW($B$3)+4*(ROW($B55)-ROW($B$3)))</f>
        <v>45</v>
      </c>
      <c r="C55" s="27" t="str">
        <f>IF(ISBLANK(INDEX('Обработка исходного'!E:E,ROW($B$3)+4*(ROW($B55)-ROW($B$3)))),"",INDEX('Обработка исходного'!E:E,ROW($B$3)+4*(ROW($B55)-ROW($B$3))))</f>
        <v>Заготовки крепежных деталей толщиной или диаметром до 300 мм, КП315*</v>
      </c>
      <c r="D55" s="31">
        <f>INDEX('Обработка исходного'!G:G,ROW($B$3)+4*(ROW($B55)-ROW($B$3))+3)</f>
        <v>35</v>
      </c>
      <c r="E55" s="32">
        <f>INDEX('Обработка исходного'!H:H,ROW($B$3)+4*(ROW($B55)-ROW($B$3))+3)</f>
        <v>33</v>
      </c>
      <c r="F55" s="32">
        <f>INDEX('Обработка исходного'!I:I,ROW($B$3)+4*(ROW($B55)-ROW($B$3))+3)</f>
        <v>33</v>
      </c>
      <c r="G55" s="32">
        <f>INDEX('Обработка исходного'!J:J,ROW($B$3)+4*(ROW($B55)-ROW($B$3))+3)</f>
        <v>33</v>
      </c>
      <c r="H55" s="32">
        <f>INDEX('Обработка исходного'!K:K,ROW($B$3)+4*(ROW($B55)-ROW($B$3))+3)</f>
        <v>33</v>
      </c>
      <c r="I55" s="32">
        <f>INDEX('Обработка исходного'!L:L,ROW($B$3)+4*(ROW($B55)-ROW($B$3))+3)</f>
        <v>33</v>
      </c>
      <c r="J55" s="32">
        <f>INDEX('Обработка исходного'!M:M,ROW($B$3)+4*(ROW($B55)-ROW($B$3))+3)</f>
        <v>35</v>
      </c>
      <c r="K55" s="32">
        <f>INDEX('Обработка исходного'!N:N,ROW($B$3)+4*(ROW($B55)-ROW($B$3))+3)</f>
        <v>35</v>
      </c>
      <c r="L55" s="32" t="str">
        <f>INDEX('Обработка исходного'!O:O,ROW($B$3)+4*(ROW($B55)-ROW($B$3))+3)</f>
        <v>-</v>
      </c>
      <c r="M55" s="32" t="str">
        <f>INDEX('Обработка исходного'!P:P,ROW($B$3)+4*(ROW($B55)-ROW($B$3))+3)</f>
        <v>-</v>
      </c>
      <c r="N55" s="32" t="str">
        <f>INDEX('Обработка исходного'!Q:Q,ROW($B$3)+4*(ROW($B55)-ROW($B$3))+3)</f>
        <v>-</v>
      </c>
      <c r="O55" s="32" t="str">
        <f>INDEX('Обработка исходного'!R:R,ROW($B$3)+4*(ROW($B55)-ROW($B$3))+3)</f>
        <v>-</v>
      </c>
      <c r="P55" s="33" t="str">
        <f>INDEX('Обработка исходного'!S:S,ROW($B$3)+4*(ROW($B55)-ROW($B$3))+3)</f>
        <v>-</v>
      </c>
    </row>
    <row r="56" spans="1:16" x14ac:dyDescent="0.25">
      <c r="A56" s="10" t="str">
        <f>INDEX('Обработка исходного'!B:B,ROW($B$3)+4*(ROW($B56)-ROW($B$3)))</f>
        <v>Сталь углеродистая</v>
      </c>
      <c r="B56" s="47">
        <f>INDEX('Обработка исходного'!D:D,ROW($B$3)+4*(ROW($B56)-ROW($B$3)))</f>
        <v>45</v>
      </c>
      <c r="C56" s="27" t="str">
        <f>IF(ISBLANK(INDEX('Обработка исходного'!E:E,ROW($B$3)+4*(ROW($B56)-ROW($B$3)))),"",INDEX('Обработка исходного'!E:E,ROW($B$3)+4*(ROW($B56)-ROW($B$3))))</f>
        <v>Поковки диаметром от 100 до 800 мм, КП245*</v>
      </c>
      <c r="D56" s="31">
        <f>INDEX('Обработка исходного'!G:G,ROW($B$3)+4*(ROW($B56)-ROW($B$3))+3)</f>
        <v>30</v>
      </c>
      <c r="E56" s="32">
        <f>INDEX('Обработка исходного'!H:H,ROW($B$3)+4*(ROW($B56)-ROW($B$3))+3)</f>
        <v>27</v>
      </c>
      <c r="F56" s="32">
        <f>INDEX('Обработка исходного'!I:I,ROW($B$3)+4*(ROW($B56)-ROW($B$3))+3)</f>
        <v>23</v>
      </c>
      <c r="G56" s="32">
        <f>INDEX('Обработка исходного'!J:J,ROW($B$3)+4*(ROW($B56)-ROW($B$3))+3)</f>
        <v>23</v>
      </c>
      <c r="H56" s="32">
        <f>INDEX('Обработка исходного'!K:K,ROW($B$3)+4*(ROW($B56)-ROW($B$3))+3)</f>
        <v>23</v>
      </c>
      <c r="I56" s="32">
        <f>INDEX('Обработка исходного'!L:L,ROW($B$3)+4*(ROW($B56)-ROW($B$3))+3)</f>
        <v>23</v>
      </c>
      <c r="J56" s="32">
        <f>INDEX('Обработка исходного'!M:M,ROW($B$3)+4*(ROW($B56)-ROW($B$3))+3)</f>
        <v>23</v>
      </c>
      <c r="K56" s="32">
        <f>INDEX('Обработка исходного'!N:N,ROW($B$3)+4*(ROW($B56)-ROW($B$3))+3)</f>
        <v>23</v>
      </c>
      <c r="L56" s="32" t="str">
        <f>INDEX('Обработка исходного'!O:O,ROW($B$3)+4*(ROW($B56)-ROW($B$3))+3)</f>
        <v>-</v>
      </c>
      <c r="M56" s="32" t="str">
        <f>INDEX('Обработка исходного'!P:P,ROW($B$3)+4*(ROW($B56)-ROW($B$3))+3)</f>
        <v>-</v>
      </c>
      <c r="N56" s="32" t="str">
        <f>INDEX('Обработка исходного'!Q:Q,ROW($B$3)+4*(ROW($B56)-ROW($B$3))+3)</f>
        <v>-</v>
      </c>
      <c r="O56" s="32" t="str">
        <f>INDEX('Обработка исходного'!R:R,ROW($B$3)+4*(ROW($B56)-ROW($B$3))+3)</f>
        <v>-</v>
      </c>
      <c r="P56" s="33" t="str">
        <f>INDEX('Обработка исходного'!S:S,ROW($B$3)+4*(ROW($B56)-ROW($B$3))+3)</f>
        <v>-</v>
      </c>
    </row>
    <row r="57" spans="1:16" x14ac:dyDescent="0.25">
      <c r="A57" s="10" t="str">
        <f>INDEX('Обработка исходного'!B:B,ROW($B$3)+4*(ROW($B57)-ROW($B$3)))</f>
        <v>Сталь углеродистая</v>
      </c>
      <c r="B57" s="47">
        <f>INDEX('Обработка исходного'!D:D,ROW($B$3)+4*(ROW($B57)-ROW($B$3)))</f>
        <v>45</v>
      </c>
      <c r="C57" s="27" t="str">
        <f>IF(ISBLANK(INDEX('Обработка исходного'!E:E,ROW($B$3)+4*(ROW($B57)-ROW($B$3)))),"",INDEX('Обработка исходного'!E:E,ROW($B$3)+4*(ROW($B57)-ROW($B$3))))</f>
        <v>Поковки диаметром до 800 мм, КП275*</v>
      </c>
      <c r="D57" s="31">
        <f>INDEX('Обработка исходного'!G:G,ROW($B$3)+4*(ROW($B57)-ROW($B$3))+3)</f>
        <v>30</v>
      </c>
      <c r="E57" s="32">
        <f>INDEX('Обработка исходного'!H:H,ROW($B$3)+4*(ROW($B57)-ROW($B$3))+3)</f>
        <v>27</v>
      </c>
      <c r="F57" s="32">
        <f>INDEX('Обработка исходного'!I:I,ROW($B$3)+4*(ROW($B57)-ROW($B$3))+3)</f>
        <v>23</v>
      </c>
      <c r="G57" s="32">
        <f>INDEX('Обработка исходного'!J:J,ROW($B$3)+4*(ROW($B57)-ROW($B$3))+3)</f>
        <v>22</v>
      </c>
      <c r="H57" s="32">
        <f>INDEX('Обработка исходного'!K:K,ROW($B$3)+4*(ROW($B57)-ROW($B$3))+3)</f>
        <v>22</v>
      </c>
      <c r="I57" s="32">
        <f>INDEX('Обработка исходного'!L:L,ROW($B$3)+4*(ROW($B57)-ROW($B$3))+3)</f>
        <v>22</v>
      </c>
      <c r="J57" s="32">
        <f>INDEX('Обработка исходного'!M:M,ROW($B$3)+4*(ROW($B57)-ROW($B$3))+3)</f>
        <v>22</v>
      </c>
      <c r="K57" s="32">
        <f>INDEX('Обработка исходного'!N:N,ROW($B$3)+4*(ROW($B57)-ROW($B$3))+3)</f>
        <v>22</v>
      </c>
      <c r="L57" s="32" t="str">
        <f>INDEX('Обработка исходного'!O:O,ROW($B$3)+4*(ROW($B57)-ROW($B$3))+3)</f>
        <v>-</v>
      </c>
      <c r="M57" s="32" t="str">
        <f>INDEX('Обработка исходного'!P:P,ROW($B$3)+4*(ROW($B57)-ROW($B$3))+3)</f>
        <v>-</v>
      </c>
      <c r="N57" s="32" t="str">
        <f>INDEX('Обработка исходного'!Q:Q,ROW($B$3)+4*(ROW($B57)-ROW($B$3))+3)</f>
        <v>-</v>
      </c>
      <c r="O57" s="32" t="str">
        <f>INDEX('Обработка исходного'!R:R,ROW($B$3)+4*(ROW($B57)-ROW($B$3))+3)</f>
        <v>-</v>
      </c>
      <c r="P57" s="33" t="str">
        <f>INDEX('Обработка исходного'!S:S,ROW($B$3)+4*(ROW($B57)-ROW($B$3))+3)</f>
        <v>-</v>
      </c>
    </row>
    <row r="58" spans="1:16" x14ac:dyDescent="0.25">
      <c r="A58" s="10" t="str">
        <f>INDEX('Обработка исходного'!B:B,ROW($B$3)+4*(ROW($B58)-ROW($B$3)))</f>
        <v>Сталь углеродистая</v>
      </c>
      <c r="B58" s="47">
        <f>INDEX('Обработка исходного'!D:D,ROW($B$3)+4*(ROW($B58)-ROW($B$3)))</f>
        <v>45</v>
      </c>
      <c r="C58" s="27" t="str">
        <f>IF(ISBLANK(INDEX('Обработка исходного'!E:E,ROW($B$3)+4*(ROW($B58)-ROW($B$3)))),"",INDEX('Обработка исходного'!E:E,ROW($B$3)+4*(ROW($B58)-ROW($B$3))))</f>
        <v>Поковки диаметром до 800 мм, КП315*</v>
      </c>
      <c r="D58" s="31">
        <f>INDEX('Обработка исходного'!G:G,ROW($B$3)+4*(ROW($B58)-ROW($B$3))+3)</f>
        <v>30</v>
      </c>
      <c r="E58" s="32">
        <f>INDEX('Обработка исходного'!H:H,ROW($B$3)+4*(ROW($B58)-ROW($B$3))+3)</f>
        <v>27</v>
      </c>
      <c r="F58" s="32">
        <f>INDEX('Обработка исходного'!I:I,ROW($B$3)+4*(ROW($B58)-ROW($B$3))+3)</f>
        <v>23</v>
      </c>
      <c r="G58" s="32">
        <f>INDEX('Обработка исходного'!J:J,ROW($B$3)+4*(ROW($B58)-ROW($B$3))+3)</f>
        <v>22</v>
      </c>
      <c r="H58" s="32">
        <f>INDEX('Обработка исходного'!K:K,ROW($B$3)+4*(ROW($B58)-ROW($B$3))+3)</f>
        <v>22</v>
      </c>
      <c r="I58" s="32">
        <f>INDEX('Обработка исходного'!L:L,ROW($B$3)+4*(ROW($B58)-ROW($B$3))+3)</f>
        <v>22</v>
      </c>
      <c r="J58" s="32">
        <f>INDEX('Обработка исходного'!M:M,ROW($B$3)+4*(ROW($B58)-ROW($B$3))+3)</f>
        <v>22</v>
      </c>
      <c r="K58" s="32">
        <f>INDEX('Обработка исходного'!N:N,ROW($B$3)+4*(ROW($B58)-ROW($B$3))+3)</f>
        <v>22</v>
      </c>
      <c r="L58" s="32" t="str">
        <f>INDEX('Обработка исходного'!O:O,ROW($B$3)+4*(ROW($B58)-ROW($B$3))+3)</f>
        <v>-</v>
      </c>
      <c r="M58" s="32" t="str">
        <f>INDEX('Обработка исходного'!P:P,ROW($B$3)+4*(ROW($B58)-ROW($B$3))+3)</f>
        <v>-</v>
      </c>
      <c r="N58" s="32" t="str">
        <f>INDEX('Обработка исходного'!Q:Q,ROW($B$3)+4*(ROW($B58)-ROW($B$3))+3)</f>
        <v>-</v>
      </c>
      <c r="O58" s="32" t="str">
        <f>INDEX('Обработка исходного'!R:R,ROW($B$3)+4*(ROW($B58)-ROW($B$3))+3)</f>
        <v>-</v>
      </c>
      <c r="P58" s="33" t="str">
        <f>INDEX('Обработка исходного'!S:S,ROW($B$3)+4*(ROW($B58)-ROW($B$3))+3)</f>
        <v>-</v>
      </c>
    </row>
    <row r="59" spans="1:16" x14ac:dyDescent="0.25">
      <c r="A59" s="10" t="str">
        <f>INDEX('Обработка исходного'!B:B,ROW($B$3)+4*(ROW($B59)-ROW($B$3)))</f>
        <v>Сталь углеродистая</v>
      </c>
      <c r="B59" s="47">
        <f>INDEX('Обработка исходного'!D:D,ROW($B$3)+4*(ROW($B59)-ROW($B$3)))</f>
        <v>45</v>
      </c>
      <c r="C59" s="27" t="str">
        <f>IF(ISBLANK(INDEX('Обработка исходного'!E:E,ROW($B$3)+4*(ROW($B59)-ROW($B$3)))),"",INDEX('Обработка исходного'!E:E,ROW($B$3)+4*(ROW($B59)-ROW($B$3))))</f>
        <v>Поковки диаметром до 300 мм, КП345*</v>
      </c>
      <c r="D59" s="31">
        <f>INDEX('Обработка исходного'!G:G,ROW($B$3)+4*(ROW($B59)-ROW($B$3))+3)</f>
        <v>30</v>
      </c>
      <c r="E59" s="32">
        <f>INDEX('Обработка исходного'!H:H,ROW($B$3)+4*(ROW($B59)-ROW($B$3))+3)</f>
        <v>27</v>
      </c>
      <c r="F59" s="32">
        <f>INDEX('Обработка исходного'!I:I,ROW($B$3)+4*(ROW($B59)-ROW($B$3))+3)</f>
        <v>23</v>
      </c>
      <c r="G59" s="32">
        <f>INDEX('Обработка исходного'!J:J,ROW($B$3)+4*(ROW($B59)-ROW($B$3))+3)</f>
        <v>22</v>
      </c>
      <c r="H59" s="32">
        <f>INDEX('Обработка исходного'!K:K,ROW($B$3)+4*(ROW($B59)-ROW($B$3))+3)</f>
        <v>22</v>
      </c>
      <c r="I59" s="32">
        <f>INDEX('Обработка исходного'!L:L,ROW($B$3)+4*(ROW($B59)-ROW($B$3))+3)</f>
        <v>22</v>
      </c>
      <c r="J59" s="32">
        <f>INDEX('Обработка исходного'!M:M,ROW($B$3)+4*(ROW($B59)-ROW($B$3))+3)</f>
        <v>22</v>
      </c>
      <c r="K59" s="32">
        <f>INDEX('Обработка исходного'!N:N,ROW($B$3)+4*(ROW($B59)-ROW($B$3))+3)</f>
        <v>22</v>
      </c>
      <c r="L59" s="32" t="str">
        <f>INDEX('Обработка исходного'!O:O,ROW($B$3)+4*(ROW($B59)-ROW($B$3))+3)</f>
        <v>-</v>
      </c>
      <c r="M59" s="32" t="str">
        <f>INDEX('Обработка исходного'!P:P,ROW($B$3)+4*(ROW($B59)-ROW($B$3))+3)</f>
        <v>-</v>
      </c>
      <c r="N59" s="32" t="str">
        <f>INDEX('Обработка исходного'!Q:Q,ROW($B$3)+4*(ROW($B59)-ROW($B$3))+3)</f>
        <v>-</v>
      </c>
      <c r="O59" s="32" t="str">
        <f>INDEX('Обработка исходного'!R:R,ROW($B$3)+4*(ROW($B59)-ROW($B$3))+3)</f>
        <v>-</v>
      </c>
      <c r="P59" s="33" t="str">
        <f>INDEX('Обработка исходного'!S:S,ROW($B$3)+4*(ROW($B59)-ROW($B$3))+3)</f>
        <v>-</v>
      </c>
    </row>
    <row r="60" spans="1:16" x14ac:dyDescent="0.25">
      <c r="A60" s="10" t="str">
        <f>INDEX('Обработка исходного'!B:B,ROW($B$3)+4*(ROW($B60)-ROW($B$3)))</f>
        <v>Сталь углеродистая</v>
      </c>
      <c r="B60" s="47">
        <f>INDEX('Обработка исходного'!D:D,ROW($B$3)+4*(ROW($B60)-ROW($B$3)))</f>
        <v>45</v>
      </c>
      <c r="C60" s="27" t="str">
        <f>IF(ISBLANK(INDEX('Обработка исходного'!E:E,ROW($B$3)+4*(ROW($B60)-ROW($B$3)))),"",INDEX('Обработка исходного'!E:E,ROW($B$3)+4*(ROW($B60)-ROW($B$3))))</f>
        <v>Поковки диаметром до 100 мм, КП395*</v>
      </c>
      <c r="D60" s="31">
        <f>INDEX('Обработка исходного'!G:G,ROW($B$3)+4*(ROW($B60)-ROW($B$3))+3)</f>
        <v>30</v>
      </c>
      <c r="E60" s="32">
        <f>INDEX('Обработка исходного'!H:H,ROW($B$3)+4*(ROW($B60)-ROW($B$3))+3)</f>
        <v>27</v>
      </c>
      <c r="F60" s="32">
        <f>INDEX('Обработка исходного'!I:I,ROW($B$3)+4*(ROW($B60)-ROW($B$3))+3)</f>
        <v>23</v>
      </c>
      <c r="G60" s="32">
        <f>INDEX('Обработка исходного'!J:J,ROW($B$3)+4*(ROW($B60)-ROW($B$3))+3)</f>
        <v>22</v>
      </c>
      <c r="H60" s="32">
        <f>INDEX('Обработка исходного'!K:K,ROW($B$3)+4*(ROW($B60)-ROW($B$3))+3)</f>
        <v>22</v>
      </c>
      <c r="I60" s="32">
        <f>INDEX('Обработка исходного'!L:L,ROW($B$3)+4*(ROW($B60)-ROW($B$3))+3)</f>
        <v>22</v>
      </c>
      <c r="J60" s="32">
        <f>INDEX('Обработка исходного'!M:M,ROW($B$3)+4*(ROW($B60)-ROW($B$3))+3)</f>
        <v>22</v>
      </c>
      <c r="K60" s="32">
        <f>INDEX('Обработка исходного'!N:N,ROW($B$3)+4*(ROW($B60)-ROW($B$3))+3)</f>
        <v>22</v>
      </c>
      <c r="L60" s="32" t="str">
        <f>INDEX('Обработка исходного'!O:O,ROW($B$3)+4*(ROW($B60)-ROW($B$3))+3)</f>
        <v>-</v>
      </c>
      <c r="M60" s="32" t="str">
        <f>INDEX('Обработка исходного'!P:P,ROW($B$3)+4*(ROW($B60)-ROW($B$3))+3)</f>
        <v>-</v>
      </c>
      <c r="N60" s="32" t="str">
        <f>INDEX('Обработка исходного'!Q:Q,ROW($B$3)+4*(ROW($B60)-ROW($B$3))+3)</f>
        <v>-</v>
      </c>
      <c r="O60" s="32" t="str">
        <f>INDEX('Обработка исходного'!R:R,ROW($B$3)+4*(ROW($B60)-ROW($B$3))+3)</f>
        <v>-</v>
      </c>
      <c r="P60" s="33" t="str">
        <f>INDEX('Обработка исходного'!S:S,ROW($B$3)+4*(ROW($B60)-ROW($B$3))+3)</f>
        <v>-</v>
      </c>
    </row>
    <row r="61" spans="1:16" x14ac:dyDescent="0.25">
      <c r="A61" s="10" t="str">
        <f>INDEX('Обработка исходного'!B:B,ROW($B$3)+4*(ROW($B61)-ROW($B$3)))</f>
        <v>Сталь легированная</v>
      </c>
      <c r="B61" s="47" t="str">
        <f>INDEX('Обработка исходного'!D:D,ROW($B$3)+4*(ROW($B61)-ROW($B$3)))</f>
        <v>20X</v>
      </c>
      <c r="C61" s="27" t="str">
        <f>IF(ISBLANK(INDEX('Обработка исходного'!E:E,ROW($B$3)+4*(ROW($B61)-ROW($B$3)))),"",INDEX('Обработка исходного'!E:E,ROW($B$3)+4*(ROW($B61)-ROW($B$3))))</f>
        <v>Прутки и полосы диаметром или толщиной до 80 мм</v>
      </c>
      <c r="D61" s="31">
        <f>INDEX('Обработка исходного'!G:G,ROW($B$3)+4*(ROW($B61)-ROW($B$3))+3)</f>
        <v>40</v>
      </c>
      <c r="E61" s="32">
        <f>INDEX('Обработка исходного'!H:H,ROW($B$3)+4*(ROW($B61)-ROW($B$3))+3)</f>
        <v>38</v>
      </c>
      <c r="F61" s="32">
        <f>INDEX('Обработка исходного'!I:I,ROW($B$3)+4*(ROW($B61)-ROW($B$3))+3)</f>
        <v>38</v>
      </c>
      <c r="G61" s="32">
        <f>INDEX('Обработка исходного'!J:J,ROW($B$3)+4*(ROW($B61)-ROW($B$3))+3)</f>
        <v>38</v>
      </c>
      <c r="H61" s="32">
        <f>INDEX('Обработка исходного'!K:K,ROW($B$3)+4*(ROW($B61)-ROW($B$3))+3)</f>
        <v>38</v>
      </c>
      <c r="I61" s="32">
        <f>INDEX('Обработка исходного'!L:L,ROW($B$3)+4*(ROW($B61)-ROW($B$3))+3)</f>
        <v>38</v>
      </c>
      <c r="J61" s="32">
        <f>INDEX('Обработка исходного'!M:M,ROW($B$3)+4*(ROW($B61)-ROW($B$3))+3)</f>
        <v>40</v>
      </c>
      <c r="K61" s="32">
        <f>INDEX('Обработка исходного'!N:N,ROW($B$3)+4*(ROW($B61)-ROW($B$3))+3)</f>
        <v>40</v>
      </c>
      <c r="L61" s="32">
        <f>INDEX('Обработка исходного'!O:O,ROW($B$3)+4*(ROW($B61)-ROW($B$3))+3)</f>
        <v>42</v>
      </c>
      <c r="M61" s="32">
        <f>INDEX('Обработка исходного'!P:P,ROW($B$3)+4*(ROW($B61)-ROW($B$3))+3)</f>
        <v>42</v>
      </c>
      <c r="N61" s="32">
        <f>INDEX('Обработка исходного'!Q:Q,ROW($B$3)+4*(ROW($B61)-ROW($B$3))+3)</f>
        <v>46</v>
      </c>
      <c r="O61" s="32" t="str">
        <f>INDEX('Обработка исходного'!R:R,ROW($B$3)+4*(ROW($B61)-ROW($B$3))+3)</f>
        <v>-</v>
      </c>
      <c r="P61" s="33" t="str">
        <f>INDEX('Обработка исходного'!S:S,ROW($B$3)+4*(ROW($B61)-ROW($B$3))+3)</f>
        <v>-</v>
      </c>
    </row>
    <row r="62" spans="1:16" ht="25.5" x14ac:dyDescent="0.25">
      <c r="A62" s="10" t="str">
        <f>INDEX('Обработка исходного'!B:B,ROW($B$3)+4*(ROW($B62)-ROW($B$3)))</f>
        <v>Сталь легированная</v>
      </c>
      <c r="B62" s="47" t="str">
        <f>INDEX('Обработка исходного'!D:D,ROW($B$3)+4*(ROW($B62)-ROW($B$3)))</f>
        <v>20X</v>
      </c>
      <c r="C62" s="27" t="str">
        <f>IF(ISBLANK(INDEX('Обработка исходного'!E:E,ROW($B$3)+4*(ROW($B62)-ROW($B$3)))),"",INDEX('Обработка исходного'!E:E,ROW($B$3)+4*(ROW($B62)-ROW($B$3))))</f>
        <v>Прутки и полосы диаметром или толщиной от 80 до 150 мм</v>
      </c>
      <c r="D62" s="31">
        <f>INDEX('Обработка исходного'!G:G,ROW($B$3)+4*(ROW($B62)-ROW($B$3))+3)</f>
        <v>35</v>
      </c>
      <c r="E62" s="32">
        <f>INDEX('Обработка исходного'!H:H,ROW($B$3)+4*(ROW($B62)-ROW($B$3))+3)</f>
        <v>33</v>
      </c>
      <c r="F62" s="32">
        <f>INDEX('Обработка исходного'!I:I,ROW($B$3)+4*(ROW($B62)-ROW($B$3))+3)</f>
        <v>31</v>
      </c>
      <c r="G62" s="32">
        <f>INDEX('Обработка исходного'!J:J,ROW($B$3)+4*(ROW($B62)-ROW($B$3))+3)</f>
        <v>31</v>
      </c>
      <c r="H62" s="32">
        <f>INDEX('Обработка исходного'!K:K,ROW($B$3)+4*(ROW($B62)-ROW($B$3))+3)</f>
        <v>30</v>
      </c>
      <c r="I62" s="32">
        <f>INDEX('Обработка исходного'!L:L,ROW($B$3)+4*(ROW($B62)-ROW($B$3))+3)</f>
        <v>32</v>
      </c>
      <c r="J62" s="32">
        <f>INDEX('Обработка исходного'!M:M,ROW($B$3)+4*(ROW($B62)-ROW($B$3))+3)</f>
        <v>35</v>
      </c>
      <c r="K62" s="32">
        <f>INDEX('Обработка исходного'!N:N,ROW($B$3)+4*(ROW($B62)-ROW($B$3))+3)</f>
        <v>37</v>
      </c>
      <c r="L62" s="32">
        <f>INDEX('Обработка исходного'!O:O,ROW($B$3)+4*(ROW($B62)-ROW($B$3))+3)</f>
        <v>37</v>
      </c>
      <c r="M62" s="32">
        <f>INDEX('Обработка исходного'!P:P,ROW($B$3)+4*(ROW($B62)-ROW($B$3))+3)</f>
        <v>40</v>
      </c>
      <c r="N62" s="32">
        <f>INDEX('Обработка исходного'!Q:Q,ROW($B$3)+4*(ROW($B62)-ROW($B$3))+3)</f>
        <v>40</v>
      </c>
      <c r="O62" s="32" t="str">
        <f>INDEX('Обработка исходного'!R:R,ROW($B$3)+4*(ROW($B62)-ROW($B$3))+3)</f>
        <v>-</v>
      </c>
      <c r="P62" s="33" t="str">
        <f>INDEX('Обработка исходного'!S:S,ROW($B$3)+4*(ROW($B62)-ROW($B$3))+3)</f>
        <v>-</v>
      </c>
    </row>
    <row r="63" spans="1:16" ht="25.5" x14ac:dyDescent="0.25">
      <c r="A63" s="10" t="str">
        <f>INDEX('Обработка исходного'!B:B,ROW($B$3)+4*(ROW($B63)-ROW($B$3)))</f>
        <v>Сталь легированная</v>
      </c>
      <c r="B63" s="47" t="str">
        <f>INDEX('Обработка исходного'!D:D,ROW($B$3)+4*(ROW($B63)-ROW($B$3)))</f>
        <v>20X</v>
      </c>
      <c r="C63" s="27" t="str">
        <f>IF(ISBLANK(INDEX('Обработка исходного'!E:E,ROW($B$3)+4*(ROW($B63)-ROW($B$3)))),"",INDEX('Обработка исходного'!E:E,ROW($B$3)+4*(ROW($B63)-ROW($B$3))))</f>
        <v>Прутки и полосы диаметром или толщиной от 150 до 250 мм</v>
      </c>
      <c r="D63" s="31">
        <f>INDEX('Обработка исходного'!G:G,ROW($B$3)+4*(ROW($B63)-ROW($B$3))+3)</f>
        <v>30</v>
      </c>
      <c r="E63" s="32">
        <f>INDEX('Обработка исходного'!H:H,ROW($B$3)+4*(ROW($B63)-ROW($B$3))+3)</f>
        <v>28</v>
      </c>
      <c r="F63" s="32">
        <f>INDEX('Обработка исходного'!I:I,ROW($B$3)+4*(ROW($B63)-ROW($B$3))+3)</f>
        <v>27</v>
      </c>
      <c r="G63" s="32">
        <f>INDEX('Обработка исходного'!J:J,ROW($B$3)+4*(ROW($B63)-ROW($B$3))+3)</f>
        <v>26</v>
      </c>
      <c r="H63" s="32">
        <f>INDEX('Обработка исходного'!K:K,ROW($B$3)+4*(ROW($B63)-ROW($B$3))+3)</f>
        <v>25</v>
      </c>
      <c r="I63" s="32">
        <f>INDEX('Обработка исходного'!L:L,ROW($B$3)+4*(ROW($B63)-ROW($B$3))+3)</f>
        <v>28</v>
      </c>
      <c r="J63" s="32">
        <f>INDEX('Обработка исходного'!M:M,ROW($B$3)+4*(ROW($B63)-ROW($B$3))+3)</f>
        <v>30</v>
      </c>
      <c r="K63" s="32">
        <f>INDEX('Обработка исходного'!N:N,ROW($B$3)+4*(ROW($B63)-ROW($B$3))+3)</f>
        <v>31</v>
      </c>
      <c r="L63" s="32">
        <f>INDEX('Обработка исходного'!O:O,ROW($B$3)+4*(ROW($B63)-ROW($B$3))+3)</f>
        <v>31</v>
      </c>
      <c r="M63" s="32">
        <f>INDEX('Обработка исходного'!P:P,ROW($B$3)+4*(ROW($B63)-ROW($B$3))+3)</f>
        <v>34</v>
      </c>
      <c r="N63" s="32">
        <f>INDEX('Обработка исходного'!Q:Q,ROW($B$3)+4*(ROW($B63)-ROW($B$3))+3)</f>
        <v>34</v>
      </c>
      <c r="O63" s="32" t="str">
        <f>INDEX('Обработка исходного'!R:R,ROW($B$3)+4*(ROW($B63)-ROW($B$3))+3)</f>
        <v>-</v>
      </c>
      <c r="P63" s="33" t="str">
        <f>INDEX('Обработка исходного'!S:S,ROW($B$3)+4*(ROW($B63)-ROW($B$3))+3)</f>
        <v>-</v>
      </c>
    </row>
    <row r="64" spans="1:16" x14ac:dyDescent="0.25">
      <c r="A64" s="10" t="str">
        <f>INDEX('Обработка исходного'!B:B,ROW($B$3)+4*(ROW($B64)-ROW($B$3)))</f>
        <v>Сталь легированная</v>
      </c>
      <c r="B64" s="47" t="str">
        <f>INDEX('Обработка исходного'!D:D,ROW($B$3)+4*(ROW($B64)-ROW($B$3)))</f>
        <v>20X</v>
      </c>
      <c r="C64" s="27" t="str">
        <f>IF(ISBLANK(INDEX('Обработка исходного'!E:E,ROW($B$3)+4*(ROW($B64)-ROW($B$3)))),"",INDEX('Обработка исходного'!E:E,ROW($B$3)+4*(ROW($B64)-ROW($B$3))))</f>
        <v>Поковки диаметром до 500 мм, КП195*</v>
      </c>
      <c r="D64" s="31">
        <f>INDEX('Обработка исходного'!G:G,ROW($B$3)+4*(ROW($B64)-ROW($B$3))+3)</f>
        <v>45</v>
      </c>
      <c r="E64" s="32">
        <f>INDEX('Обработка исходного'!H:H,ROW($B$3)+4*(ROW($B64)-ROW($B$3))+3)</f>
        <v>42</v>
      </c>
      <c r="F64" s="32">
        <f>INDEX('Обработка исходного'!I:I,ROW($B$3)+4*(ROW($B64)-ROW($B$3))+3)</f>
        <v>40</v>
      </c>
      <c r="G64" s="32">
        <f>INDEX('Обработка исходного'!J:J,ROW($B$3)+4*(ROW($B64)-ROW($B$3))+3)</f>
        <v>40</v>
      </c>
      <c r="H64" s="32">
        <f>INDEX('Обработка исходного'!K:K,ROW($B$3)+4*(ROW($B64)-ROW($B$3))+3)</f>
        <v>38</v>
      </c>
      <c r="I64" s="32">
        <f>INDEX('Обработка исходного'!L:L,ROW($B$3)+4*(ROW($B64)-ROW($B$3))+3)</f>
        <v>41</v>
      </c>
      <c r="J64" s="32">
        <f>INDEX('Обработка исходного'!M:M,ROW($B$3)+4*(ROW($B64)-ROW($B$3))+3)</f>
        <v>45</v>
      </c>
      <c r="K64" s="32">
        <f>INDEX('Обработка исходного'!N:N,ROW($B$3)+4*(ROW($B64)-ROW($B$3))+3)</f>
        <v>48</v>
      </c>
      <c r="L64" s="32">
        <f>INDEX('Обработка исходного'!O:O,ROW($B$3)+4*(ROW($B64)-ROW($B$3))+3)</f>
        <v>51</v>
      </c>
      <c r="M64" s="32">
        <f>INDEX('Обработка исходного'!P:P,ROW($B$3)+4*(ROW($B64)-ROW($B$3))+3)</f>
        <v>51</v>
      </c>
      <c r="N64" s="32">
        <f>INDEX('Обработка исходного'!Q:Q,ROW($B$3)+4*(ROW($B64)-ROW($B$3))+3)</f>
        <v>51</v>
      </c>
      <c r="O64" s="32" t="str">
        <f>INDEX('Обработка исходного'!R:R,ROW($B$3)+4*(ROW($B64)-ROW($B$3))+3)</f>
        <v>-</v>
      </c>
      <c r="P64" s="33" t="str">
        <f>INDEX('Обработка исходного'!S:S,ROW($B$3)+4*(ROW($B64)-ROW($B$3))+3)</f>
        <v>-</v>
      </c>
    </row>
    <row r="65" spans="1:16" x14ac:dyDescent="0.25">
      <c r="A65" s="10" t="str">
        <f>INDEX('Обработка исходного'!B:B,ROW($B$3)+4*(ROW($B65)-ROW($B$3)))</f>
        <v>Сталь легированная</v>
      </c>
      <c r="B65" s="47" t="str">
        <f>INDEX('Обработка исходного'!D:D,ROW($B$3)+4*(ROW($B65)-ROW($B$3)))</f>
        <v>20X</v>
      </c>
      <c r="C65" s="27" t="str">
        <f>IF(ISBLANK(INDEX('Обработка исходного'!E:E,ROW($B$3)+4*(ROW($B65)-ROW($B$3)))),"",INDEX('Обработка исходного'!E:E,ROW($B$3)+4*(ROW($B65)-ROW($B$3))))</f>
        <v>Поковки диаметром до 300 мм, КП215*</v>
      </c>
      <c r="D65" s="31">
        <f>INDEX('Обработка исходного'!G:G,ROW($B$3)+4*(ROW($B65)-ROW($B$3))+3)</f>
        <v>45</v>
      </c>
      <c r="E65" s="32">
        <f>INDEX('Обработка исходного'!H:H,ROW($B$3)+4*(ROW($B65)-ROW($B$3))+3)</f>
        <v>42</v>
      </c>
      <c r="F65" s="32">
        <f>INDEX('Обработка исходного'!I:I,ROW($B$3)+4*(ROW($B65)-ROW($B$3))+3)</f>
        <v>40</v>
      </c>
      <c r="G65" s="32">
        <f>INDEX('Обработка исходного'!J:J,ROW($B$3)+4*(ROW($B65)-ROW($B$3))+3)</f>
        <v>40</v>
      </c>
      <c r="H65" s="32">
        <f>INDEX('Обработка исходного'!K:K,ROW($B$3)+4*(ROW($B65)-ROW($B$3))+3)</f>
        <v>38</v>
      </c>
      <c r="I65" s="32">
        <f>INDEX('Обработка исходного'!L:L,ROW($B$3)+4*(ROW($B65)-ROW($B$3))+3)</f>
        <v>41</v>
      </c>
      <c r="J65" s="32">
        <f>INDEX('Обработка исходного'!M:M,ROW($B$3)+4*(ROW($B65)-ROW($B$3))+3)</f>
        <v>45</v>
      </c>
      <c r="K65" s="32">
        <f>INDEX('Обработка исходного'!N:N,ROW($B$3)+4*(ROW($B65)-ROW($B$3))+3)</f>
        <v>48</v>
      </c>
      <c r="L65" s="32">
        <f>INDEX('Обработка исходного'!O:O,ROW($B$3)+4*(ROW($B65)-ROW($B$3))+3)</f>
        <v>51</v>
      </c>
      <c r="M65" s="32">
        <f>INDEX('Обработка исходного'!P:P,ROW($B$3)+4*(ROW($B65)-ROW($B$3))+3)</f>
        <v>51</v>
      </c>
      <c r="N65" s="32">
        <f>INDEX('Обработка исходного'!Q:Q,ROW($B$3)+4*(ROW($B65)-ROW($B$3))+3)</f>
        <v>51</v>
      </c>
      <c r="O65" s="32" t="str">
        <f>INDEX('Обработка исходного'!R:R,ROW($B$3)+4*(ROW($B65)-ROW($B$3))+3)</f>
        <v>-</v>
      </c>
      <c r="P65" s="33" t="str">
        <f>INDEX('Обработка исходного'!S:S,ROW($B$3)+4*(ROW($B65)-ROW($B$3))+3)</f>
        <v>-</v>
      </c>
    </row>
    <row r="66" spans="1:16" x14ac:dyDescent="0.25">
      <c r="A66" s="10" t="str">
        <f>INDEX('Обработка исходного'!B:B,ROW($B$3)+4*(ROW($B66)-ROW($B$3)))</f>
        <v>Сталь легированная</v>
      </c>
      <c r="B66" s="47" t="str">
        <f>INDEX('Обработка исходного'!D:D,ROW($B$3)+4*(ROW($B66)-ROW($B$3)))</f>
        <v>20X</v>
      </c>
      <c r="C66" s="27" t="str">
        <f>IF(ISBLANK(INDEX('Обработка исходного'!E:E,ROW($B$3)+4*(ROW($B66)-ROW($B$3)))),"",INDEX('Обработка исходного'!E:E,ROW($B$3)+4*(ROW($B66)-ROW($B$3))))</f>
        <v>Поковки диаметром до 300 мм, КП245*</v>
      </c>
      <c r="D66" s="31">
        <f>INDEX('Обработка исходного'!G:G,ROW($B$3)+4*(ROW($B66)-ROW($B$3))+3)</f>
        <v>42</v>
      </c>
      <c r="E66" s="32">
        <f>INDEX('Обработка исходного'!H:H,ROW($B$3)+4*(ROW($B66)-ROW($B$3))+3)</f>
        <v>39</v>
      </c>
      <c r="F66" s="32">
        <f>INDEX('Обработка исходного'!I:I,ROW($B$3)+4*(ROW($B66)-ROW($B$3))+3)</f>
        <v>37</v>
      </c>
      <c r="G66" s="32">
        <f>INDEX('Обработка исходного'!J:J,ROW($B$3)+4*(ROW($B66)-ROW($B$3))+3)</f>
        <v>37</v>
      </c>
      <c r="H66" s="32">
        <f>INDEX('Обработка исходного'!K:K,ROW($B$3)+4*(ROW($B66)-ROW($B$3))+3)</f>
        <v>35</v>
      </c>
      <c r="I66" s="32">
        <f>INDEX('Обработка исходного'!L:L,ROW($B$3)+4*(ROW($B66)-ROW($B$3))+3)</f>
        <v>39</v>
      </c>
      <c r="J66" s="32">
        <f>INDEX('Обработка исходного'!M:M,ROW($B$3)+4*(ROW($B66)-ROW($B$3))+3)</f>
        <v>42</v>
      </c>
      <c r="K66" s="32">
        <f>INDEX('Обработка исходного'!N:N,ROW($B$3)+4*(ROW($B66)-ROW($B$3))+3)</f>
        <v>44</v>
      </c>
      <c r="L66" s="32">
        <f>INDEX('Обработка исходного'!O:O,ROW($B$3)+4*(ROW($B66)-ROW($B$3))+3)</f>
        <v>48</v>
      </c>
      <c r="M66" s="32">
        <f>INDEX('Обработка исходного'!P:P,ROW($B$3)+4*(ROW($B66)-ROW($B$3))+3)</f>
        <v>48</v>
      </c>
      <c r="N66" s="32">
        <f>INDEX('Обработка исходного'!Q:Q,ROW($B$3)+4*(ROW($B66)-ROW($B$3))+3)</f>
        <v>48</v>
      </c>
      <c r="O66" s="32" t="str">
        <f>INDEX('Обработка исходного'!R:R,ROW($B$3)+4*(ROW($B66)-ROW($B$3))+3)</f>
        <v>-</v>
      </c>
      <c r="P66" s="33" t="str">
        <f>INDEX('Обработка исходного'!S:S,ROW($B$3)+4*(ROW($B66)-ROW($B$3))+3)</f>
        <v>-</v>
      </c>
    </row>
    <row r="67" spans="1:16" x14ac:dyDescent="0.25">
      <c r="A67" s="10" t="str">
        <f>INDEX('Обработка исходного'!B:B,ROW($B$3)+4*(ROW($B67)-ROW($B$3)))</f>
        <v>Сталь легированная</v>
      </c>
      <c r="B67" s="47" t="str">
        <f>INDEX('Обработка исходного'!D:D,ROW($B$3)+4*(ROW($B67)-ROW($B$3)))</f>
        <v>20X</v>
      </c>
      <c r="C67" s="27" t="str">
        <f>IF(ISBLANK(INDEX('Обработка исходного'!E:E,ROW($B$3)+4*(ROW($B67)-ROW($B$3)))),"",INDEX('Обработка исходного'!E:E,ROW($B$3)+4*(ROW($B67)-ROW($B$3))))</f>
        <v>Поковки диаметром до 300 мм, КП275*</v>
      </c>
      <c r="D67" s="31">
        <f>INDEX('Обработка исходного'!G:G,ROW($B$3)+4*(ROW($B67)-ROW($B$3))+3)</f>
        <v>38</v>
      </c>
      <c r="E67" s="32">
        <f>INDEX('Обработка исходного'!H:H,ROW($B$3)+4*(ROW($B67)-ROW($B$3))+3)</f>
        <v>35</v>
      </c>
      <c r="F67" s="32">
        <f>INDEX('Обработка исходного'!I:I,ROW($B$3)+4*(ROW($B67)-ROW($B$3))+3)</f>
        <v>34</v>
      </c>
      <c r="G67" s="32">
        <f>INDEX('Обработка исходного'!J:J,ROW($B$3)+4*(ROW($B67)-ROW($B$3))+3)</f>
        <v>34</v>
      </c>
      <c r="H67" s="32">
        <f>INDEX('Обработка исходного'!K:K,ROW($B$3)+4*(ROW($B67)-ROW($B$3))+3)</f>
        <v>32</v>
      </c>
      <c r="I67" s="32">
        <f>INDEX('Обработка исходного'!L:L,ROW($B$3)+4*(ROW($B67)-ROW($B$3))+3)</f>
        <v>34</v>
      </c>
      <c r="J67" s="32">
        <f>INDEX('Обработка исходного'!M:M,ROW($B$3)+4*(ROW($B67)-ROW($B$3))+3)</f>
        <v>38</v>
      </c>
      <c r="K67" s="32">
        <f>INDEX('Обработка исходного'!N:N,ROW($B$3)+4*(ROW($B67)-ROW($B$3))+3)</f>
        <v>41</v>
      </c>
      <c r="L67" s="32">
        <f>INDEX('Обработка исходного'!O:O,ROW($B$3)+4*(ROW($B67)-ROW($B$3))+3)</f>
        <v>43</v>
      </c>
      <c r="M67" s="32">
        <f>INDEX('Обработка исходного'!P:P,ROW($B$3)+4*(ROW($B67)-ROW($B$3))+3)</f>
        <v>43</v>
      </c>
      <c r="N67" s="32">
        <f>INDEX('Обработка исходного'!Q:Q,ROW($B$3)+4*(ROW($B67)-ROW($B$3))+3)</f>
        <v>43</v>
      </c>
      <c r="O67" s="32" t="str">
        <f>INDEX('Обработка исходного'!R:R,ROW($B$3)+4*(ROW($B67)-ROW($B$3))+3)</f>
        <v>-</v>
      </c>
      <c r="P67" s="33" t="str">
        <f>INDEX('Обработка исходного'!S:S,ROW($B$3)+4*(ROW($B67)-ROW($B$3))+3)</f>
        <v>-</v>
      </c>
    </row>
    <row r="68" spans="1:16" x14ac:dyDescent="0.25">
      <c r="A68" s="10" t="str">
        <f>INDEX('Обработка исходного'!B:B,ROW($B$3)+4*(ROW($B68)-ROW($B$3)))</f>
        <v>Сталь легированная</v>
      </c>
      <c r="B68" s="47" t="str">
        <f>INDEX('Обработка исходного'!D:D,ROW($B$3)+4*(ROW($B68)-ROW($B$3)))</f>
        <v>20X</v>
      </c>
      <c r="C68" s="27" t="str">
        <f>IF(ISBLANK(INDEX('Обработка исходного'!E:E,ROW($B$3)+4*(ROW($B68)-ROW($B$3)))),"",INDEX('Обработка исходного'!E:E,ROW($B$3)+4*(ROW($B68)-ROW($B$3))))</f>
        <v>Поковки диаметром от 100 до 300 мм, КП315*</v>
      </c>
      <c r="D68" s="31">
        <f>INDEX('Обработка исходного'!G:G,ROW($B$3)+4*(ROW($B68)-ROW($B$3))+3)</f>
        <v>35</v>
      </c>
      <c r="E68" s="32">
        <f>INDEX('Обработка исходного'!H:H,ROW($B$3)+4*(ROW($B68)-ROW($B$3))+3)</f>
        <v>32</v>
      </c>
      <c r="F68" s="32">
        <f>INDEX('Обработка исходного'!I:I,ROW($B$3)+4*(ROW($B68)-ROW($B$3))+3)</f>
        <v>31</v>
      </c>
      <c r="G68" s="32">
        <f>INDEX('Обработка исходного'!J:J,ROW($B$3)+4*(ROW($B68)-ROW($B$3))+3)</f>
        <v>31</v>
      </c>
      <c r="H68" s="32">
        <f>INDEX('Обработка исходного'!K:K,ROW($B$3)+4*(ROW($B68)-ROW($B$3))+3)</f>
        <v>29</v>
      </c>
      <c r="I68" s="32">
        <f>INDEX('Обработка исходного'!L:L,ROW($B$3)+4*(ROW($B68)-ROW($B$3))+3)</f>
        <v>31</v>
      </c>
      <c r="J68" s="32">
        <f>INDEX('Обработка исходного'!M:M,ROW($B$3)+4*(ROW($B68)-ROW($B$3))+3)</f>
        <v>35</v>
      </c>
      <c r="K68" s="32">
        <f>INDEX('Обработка исходного'!N:N,ROW($B$3)+4*(ROW($B68)-ROW($B$3))+3)</f>
        <v>35</v>
      </c>
      <c r="L68" s="32">
        <f>INDEX('Обработка исходного'!O:O,ROW($B$3)+4*(ROW($B68)-ROW($B$3))+3)</f>
        <v>40</v>
      </c>
      <c r="M68" s="32">
        <f>INDEX('Обработка исходного'!P:P,ROW($B$3)+4*(ROW($B68)-ROW($B$3))+3)</f>
        <v>40</v>
      </c>
      <c r="N68" s="32">
        <f>INDEX('Обработка исходного'!Q:Q,ROW($B$3)+4*(ROW($B68)-ROW($B$3))+3)</f>
        <v>40</v>
      </c>
      <c r="O68" s="32" t="str">
        <f>INDEX('Обработка исходного'!R:R,ROW($B$3)+4*(ROW($B68)-ROW($B$3))+3)</f>
        <v>-</v>
      </c>
      <c r="P68" s="33" t="str">
        <f>INDEX('Обработка исходного'!S:S,ROW($B$3)+4*(ROW($B68)-ROW($B$3))+3)</f>
        <v>-</v>
      </c>
    </row>
    <row r="69" spans="1:16" x14ac:dyDescent="0.25">
      <c r="A69" s="10" t="str">
        <f>INDEX('Обработка исходного'!B:B,ROW($B$3)+4*(ROW($B69)-ROW($B$3)))</f>
        <v>Сталь легированная</v>
      </c>
      <c r="B69" s="47" t="str">
        <f>INDEX('Обработка исходного'!D:D,ROW($B$3)+4*(ROW($B69)-ROW($B$3)))</f>
        <v>20X</v>
      </c>
      <c r="C69" s="27" t="str">
        <f>IF(ISBLANK(INDEX('Обработка исходного'!E:E,ROW($B$3)+4*(ROW($B69)-ROW($B$3)))),"",INDEX('Обработка исходного'!E:E,ROW($B$3)+4*(ROW($B69)-ROW($B$3))))</f>
        <v>Поковки диаметром от 100 до 300 мм, КП345*</v>
      </c>
      <c r="D69" s="31">
        <f>INDEX('Обработка исходного'!G:G,ROW($B$3)+4*(ROW($B69)-ROW($B$3))+3)</f>
        <v>35</v>
      </c>
      <c r="E69" s="32">
        <f>INDEX('Обработка исходного'!H:H,ROW($B$3)+4*(ROW($B69)-ROW($B$3))+3)</f>
        <v>32</v>
      </c>
      <c r="F69" s="32">
        <f>INDEX('Обработка исходного'!I:I,ROW($B$3)+4*(ROW($B69)-ROW($B$3))+3)</f>
        <v>31</v>
      </c>
      <c r="G69" s="32">
        <f>INDEX('Обработка исходного'!J:J,ROW($B$3)+4*(ROW($B69)-ROW($B$3))+3)</f>
        <v>31</v>
      </c>
      <c r="H69" s="32">
        <f>INDEX('Обработка исходного'!K:K,ROW($B$3)+4*(ROW($B69)-ROW($B$3))+3)</f>
        <v>29</v>
      </c>
      <c r="I69" s="32">
        <f>INDEX('Обработка исходного'!L:L,ROW($B$3)+4*(ROW($B69)-ROW($B$3))+3)</f>
        <v>31</v>
      </c>
      <c r="J69" s="32">
        <f>INDEX('Обработка исходного'!M:M,ROW($B$3)+4*(ROW($B69)-ROW($B$3))+3)</f>
        <v>35</v>
      </c>
      <c r="K69" s="32">
        <f>INDEX('Обработка исходного'!N:N,ROW($B$3)+4*(ROW($B69)-ROW($B$3))+3)</f>
        <v>35</v>
      </c>
      <c r="L69" s="32">
        <f>INDEX('Обработка исходного'!O:O,ROW($B$3)+4*(ROW($B69)-ROW($B$3))+3)</f>
        <v>40</v>
      </c>
      <c r="M69" s="32">
        <f>INDEX('Обработка исходного'!P:P,ROW($B$3)+4*(ROW($B69)-ROW($B$3))+3)</f>
        <v>40</v>
      </c>
      <c r="N69" s="32">
        <f>INDEX('Обработка исходного'!Q:Q,ROW($B$3)+4*(ROW($B69)-ROW($B$3))+3)</f>
        <v>40</v>
      </c>
      <c r="O69" s="32" t="str">
        <f>INDEX('Обработка исходного'!R:R,ROW($B$3)+4*(ROW($B69)-ROW($B$3))+3)</f>
        <v>-</v>
      </c>
      <c r="P69" s="33" t="str">
        <f>INDEX('Обработка исходного'!S:S,ROW($B$3)+4*(ROW($B69)-ROW($B$3))+3)</f>
        <v>-</v>
      </c>
    </row>
    <row r="70" spans="1:16" x14ac:dyDescent="0.25">
      <c r="A70" s="10" t="str">
        <f>INDEX('Обработка исходного'!B:B,ROW($B$3)+4*(ROW($B70)-ROW($B$3)))</f>
        <v>Сталь легированная</v>
      </c>
      <c r="B70" s="47" t="str">
        <f>INDEX('Обработка исходного'!D:D,ROW($B$3)+4*(ROW($B70)-ROW($B$3)))</f>
        <v>30Х</v>
      </c>
      <c r="C70" s="27" t="str">
        <f>IF(ISBLANK(INDEX('Обработка исходного'!E:E,ROW($B$3)+4*(ROW($B70)-ROW($B$3)))),"",INDEX('Обработка исходного'!E:E,ROW($B$3)+4*(ROW($B70)-ROW($B$3))))</f>
        <v>Прутки, полосы диаметром или толщиной до 80 мм</v>
      </c>
      <c r="D70" s="31">
        <f>INDEX('Обработка исходного'!G:G,ROW($B$3)+4*(ROW($B70)-ROW($B$3))+3)</f>
        <v>45</v>
      </c>
      <c r="E70" s="32">
        <f>INDEX('Обработка исходного'!H:H,ROW($B$3)+4*(ROW($B70)-ROW($B$3))+3)</f>
        <v>43</v>
      </c>
      <c r="F70" s="32">
        <f>INDEX('Обработка исходного'!I:I,ROW($B$3)+4*(ROW($B70)-ROW($B$3))+3)</f>
        <v>42</v>
      </c>
      <c r="G70" s="32">
        <f>INDEX('Обработка исходного'!J:J,ROW($B$3)+4*(ROW($B70)-ROW($B$3))+3)</f>
        <v>42</v>
      </c>
      <c r="H70" s="32">
        <f>INDEX('Обработка исходного'!K:K,ROW($B$3)+4*(ROW($B70)-ROW($B$3))+3)</f>
        <v>42</v>
      </c>
      <c r="I70" s="32">
        <f>INDEX('Обработка исходного'!L:L,ROW($B$3)+4*(ROW($B70)-ROW($B$3))+3)</f>
        <v>42</v>
      </c>
      <c r="J70" s="32">
        <f>INDEX('Обработка исходного'!M:M,ROW($B$3)+4*(ROW($B70)-ROW($B$3))+3)</f>
        <v>45</v>
      </c>
      <c r="K70" s="32">
        <f>INDEX('Обработка исходного'!N:N,ROW($B$3)+4*(ROW($B70)-ROW($B$3))+3)</f>
        <v>45</v>
      </c>
      <c r="L70" s="32">
        <f>INDEX('Обработка исходного'!O:O,ROW($B$3)+4*(ROW($B70)-ROW($B$3))+3)</f>
        <v>49</v>
      </c>
      <c r="M70" s="32">
        <f>INDEX('Обработка исходного'!P:P,ROW($B$3)+4*(ROW($B70)-ROW($B$3))+3)</f>
        <v>49</v>
      </c>
      <c r="N70" s="32">
        <f>INDEX('Обработка исходного'!Q:Q,ROW($B$3)+4*(ROW($B70)-ROW($B$3))+3)</f>
        <v>51</v>
      </c>
      <c r="O70" s="32" t="str">
        <f>INDEX('Обработка исходного'!R:R,ROW($B$3)+4*(ROW($B70)-ROW($B$3))+3)</f>
        <v>-</v>
      </c>
      <c r="P70" s="33" t="str">
        <f>INDEX('Обработка исходного'!S:S,ROW($B$3)+4*(ROW($B70)-ROW($B$3))+3)</f>
        <v>-</v>
      </c>
    </row>
    <row r="71" spans="1:16" ht="25.5" x14ac:dyDescent="0.25">
      <c r="A71" s="10" t="str">
        <f>INDEX('Обработка исходного'!B:B,ROW($B$3)+4*(ROW($B71)-ROW($B$3)))</f>
        <v>Сталь легированная</v>
      </c>
      <c r="B71" s="47" t="str">
        <f>INDEX('Обработка исходного'!D:D,ROW($B$3)+4*(ROW($B71)-ROW($B$3)))</f>
        <v>30Х</v>
      </c>
      <c r="C71" s="27" t="str">
        <f>IF(ISBLANK(INDEX('Обработка исходного'!E:E,ROW($B$3)+4*(ROW($B71)-ROW($B$3)))),"",INDEX('Обработка исходного'!E:E,ROW($B$3)+4*(ROW($B71)-ROW($B$3))))</f>
        <v>Прутки, полосы диаметром или толщиной от 80 до 150 мм</v>
      </c>
      <c r="D71" s="31">
        <f>INDEX('Обработка исходного'!G:G,ROW($B$3)+4*(ROW($B71)-ROW($B$3))+3)</f>
        <v>40</v>
      </c>
      <c r="E71" s="32">
        <f>INDEX('Обработка исходного'!H:H,ROW($B$3)+4*(ROW($B71)-ROW($B$3))+3)</f>
        <v>38</v>
      </c>
      <c r="F71" s="32">
        <f>INDEX('Обработка исходного'!I:I,ROW($B$3)+4*(ROW($B71)-ROW($B$3))+3)</f>
        <v>36</v>
      </c>
      <c r="G71" s="32">
        <f>INDEX('Обработка исходного'!J:J,ROW($B$3)+4*(ROW($B71)-ROW($B$3))+3)</f>
        <v>36</v>
      </c>
      <c r="H71" s="32">
        <f>INDEX('Обработка исходного'!K:K,ROW($B$3)+4*(ROW($B71)-ROW($B$3))+3)</f>
        <v>36</v>
      </c>
      <c r="I71" s="32">
        <f>INDEX('Обработка исходного'!L:L,ROW($B$3)+4*(ROW($B71)-ROW($B$3))+3)</f>
        <v>37</v>
      </c>
      <c r="J71" s="32">
        <f>INDEX('Обработка исходного'!M:M,ROW($B$3)+4*(ROW($B71)-ROW($B$3))+3)</f>
        <v>40</v>
      </c>
      <c r="K71" s="32">
        <f>INDEX('Обработка исходного'!N:N,ROW($B$3)+4*(ROW($B71)-ROW($B$3))+3)</f>
        <v>42</v>
      </c>
      <c r="L71" s="32">
        <f>INDEX('Обработка исходного'!O:O,ROW($B$3)+4*(ROW($B71)-ROW($B$3))+3)</f>
        <v>44</v>
      </c>
      <c r="M71" s="32">
        <f>INDEX('Обработка исходного'!P:P,ROW($B$3)+4*(ROW($B71)-ROW($B$3))+3)</f>
        <v>45</v>
      </c>
      <c r="N71" s="32">
        <f>INDEX('Обработка исходного'!Q:Q,ROW($B$3)+4*(ROW($B71)-ROW($B$3))+3)</f>
        <v>45</v>
      </c>
      <c r="O71" s="32" t="str">
        <f>INDEX('Обработка исходного'!R:R,ROW($B$3)+4*(ROW($B71)-ROW($B$3))+3)</f>
        <v>-</v>
      </c>
      <c r="P71" s="33" t="str">
        <f>INDEX('Обработка исходного'!S:S,ROW($B$3)+4*(ROW($B71)-ROW($B$3))+3)</f>
        <v>-</v>
      </c>
    </row>
    <row r="72" spans="1:16" ht="25.5" x14ac:dyDescent="0.25">
      <c r="A72" s="10" t="str">
        <f>INDEX('Обработка исходного'!B:B,ROW($B$3)+4*(ROW($B72)-ROW($B$3)))</f>
        <v>Сталь легированная</v>
      </c>
      <c r="B72" s="47" t="str">
        <f>INDEX('Обработка исходного'!D:D,ROW($B$3)+4*(ROW($B72)-ROW($B$3)))</f>
        <v>30Х</v>
      </c>
      <c r="C72" s="27" t="str">
        <f>IF(ISBLANK(INDEX('Обработка исходного'!E:E,ROW($B$3)+4*(ROW($B72)-ROW($B$3)))),"",INDEX('Обработка исходного'!E:E,ROW($B$3)+4*(ROW($B72)-ROW($B$3))))</f>
        <v>Прутки, полосы диаметром или толщиной от 150 до 250 мм</v>
      </c>
      <c r="D72" s="31">
        <f>INDEX('Обработка исходного'!G:G,ROW($B$3)+4*(ROW($B72)-ROW($B$3))+3)</f>
        <v>36</v>
      </c>
      <c r="E72" s="32">
        <f>INDEX('Обработка исходного'!H:H,ROW($B$3)+4*(ROW($B72)-ROW($B$3))+3)</f>
        <v>33</v>
      </c>
      <c r="F72" s="32">
        <f>INDEX('Обработка исходного'!I:I,ROW($B$3)+4*(ROW($B72)-ROW($B$3))+3)</f>
        <v>32</v>
      </c>
      <c r="G72" s="32">
        <f>INDEX('Обработка исходного'!J:J,ROW($B$3)+4*(ROW($B72)-ROW($B$3))+3)</f>
        <v>31</v>
      </c>
      <c r="H72" s="32">
        <f>INDEX('Обработка исходного'!K:K,ROW($B$3)+4*(ROW($B72)-ROW($B$3))+3)</f>
        <v>31</v>
      </c>
      <c r="I72" s="32" t="str">
        <f>INDEX('Обработка исходного'!L:L,ROW($B$3)+4*(ROW($B72)-ROW($B$3))+3)</f>
        <v>33И</v>
      </c>
      <c r="J72" s="32">
        <f>INDEX('Обработка исходного'!M:M,ROW($B$3)+4*(ROW($B72)-ROW($B$3))+3)</f>
        <v>35</v>
      </c>
      <c r="K72" s="32">
        <f>INDEX('Обработка исходного'!N:N,ROW($B$3)+4*(ROW($B72)-ROW($B$3))+3)</f>
        <v>37</v>
      </c>
      <c r="L72" s="32">
        <f>INDEX('Обработка исходного'!O:O,ROW($B$3)+4*(ROW($B72)-ROW($B$3))+3)</f>
        <v>39</v>
      </c>
      <c r="M72" s="32">
        <f>INDEX('Обработка исходного'!P:P,ROW($B$3)+4*(ROW($B72)-ROW($B$3))+3)</f>
        <v>40</v>
      </c>
      <c r="N72" s="32">
        <f>INDEX('Обработка исходного'!Q:Q,ROW($B$3)+4*(ROW($B72)-ROW($B$3))+3)</f>
        <v>40</v>
      </c>
      <c r="O72" s="32" t="str">
        <f>INDEX('Обработка исходного'!R:R,ROW($B$3)+4*(ROW($B72)-ROW($B$3))+3)</f>
        <v>-</v>
      </c>
      <c r="P72" s="33" t="str">
        <f>INDEX('Обработка исходного'!S:S,ROW($B$3)+4*(ROW($B72)-ROW($B$3))+3)</f>
        <v>-</v>
      </c>
    </row>
    <row r="73" spans="1:16" x14ac:dyDescent="0.25">
      <c r="A73" s="10" t="str">
        <f>INDEX('Обработка исходного'!B:B,ROW($B$3)+4*(ROW($B73)-ROW($B$3)))</f>
        <v>Сталь легированная</v>
      </c>
      <c r="B73" s="47" t="str">
        <f>INDEX('Обработка исходного'!D:D,ROW($B$3)+4*(ROW($B73)-ROW($B$3)))</f>
        <v>30Х</v>
      </c>
      <c r="C73" s="27" t="str">
        <f>IF(ISBLANK(INDEX('Обработка исходного'!E:E,ROW($B$3)+4*(ROW($B73)-ROW($B$3)))),"",INDEX('Обработка исходного'!E:E,ROW($B$3)+4*(ROW($B73)-ROW($B$3))))</f>
        <v>Поковки толщиной до 100 мм, КП395*</v>
      </c>
      <c r="D73" s="31">
        <f>INDEX('Обработка исходного'!G:G,ROW($B$3)+4*(ROW($B73)-ROW($B$3))+3)</f>
        <v>45</v>
      </c>
      <c r="E73" s="32">
        <f>INDEX('Обработка исходного'!H:H,ROW($B$3)+4*(ROW($B73)-ROW($B$3))+3)</f>
        <v>43</v>
      </c>
      <c r="F73" s="32">
        <f>INDEX('Обработка исходного'!I:I,ROW($B$3)+4*(ROW($B73)-ROW($B$3))+3)</f>
        <v>41</v>
      </c>
      <c r="G73" s="32">
        <f>INDEX('Обработка исходного'!J:J,ROW($B$3)+4*(ROW($B73)-ROW($B$3))+3)</f>
        <v>40</v>
      </c>
      <c r="H73" s="32">
        <f>INDEX('Обработка исходного'!K:K,ROW($B$3)+4*(ROW($B73)-ROW($B$3))+3)</f>
        <v>40</v>
      </c>
      <c r="I73" s="32">
        <f>INDEX('Обработка исходного'!L:L,ROW($B$3)+4*(ROW($B73)-ROW($B$3))+3)</f>
        <v>42</v>
      </c>
      <c r="J73" s="32">
        <f>INDEX('Обработка исходного'!M:M,ROW($B$3)+4*(ROW($B73)-ROW($B$3))+3)</f>
        <v>45</v>
      </c>
      <c r="K73" s="32">
        <f>INDEX('Обработка исходного'!N:N,ROW($B$3)+4*(ROW($B73)-ROW($B$3))+3)</f>
        <v>47</v>
      </c>
      <c r="L73" s="32">
        <f>INDEX('Обработка исходного'!O:O,ROW($B$3)+4*(ROW($B73)-ROW($B$3))+3)</f>
        <v>50</v>
      </c>
      <c r="M73" s="32">
        <f>INDEX('Обработка исходного'!P:P,ROW($B$3)+4*(ROW($B73)-ROW($B$3))+3)</f>
        <v>51</v>
      </c>
      <c r="N73" s="32">
        <f>INDEX('Обработка исходного'!Q:Q,ROW($B$3)+4*(ROW($B73)-ROW($B$3))+3)</f>
        <v>51</v>
      </c>
      <c r="O73" s="32" t="str">
        <f>INDEX('Обработка исходного'!R:R,ROW($B$3)+4*(ROW($B73)-ROW($B$3))+3)</f>
        <v>-</v>
      </c>
      <c r="P73" s="33" t="str">
        <f>INDEX('Обработка исходного'!S:S,ROW($B$3)+4*(ROW($B73)-ROW($B$3))+3)</f>
        <v>-</v>
      </c>
    </row>
    <row r="74" spans="1:16" x14ac:dyDescent="0.25">
      <c r="A74" s="10" t="str">
        <f>INDEX('Обработка исходного'!B:B,ROW($B$3)+4*(ROW($B74)-ROW($B$3)))</f>
        <v>Сталь легированная</v>
      </c>
      <c r="B74" s="47" t="str">
        <f>INDEX('Обработка исходного'!D:D,ROW($B$3)+4*(ROW($B74)-ROW($B$3)))</f>
        <v>35Х</v>
      </c>
      <c r="C74" s="27" t="str">
        <f>IF(ISBLANK(INDEX('Обработка исходного'!E:E,ROW($B$3)+4*(ROW($B74)-ROW($B$3)))),"",INDEX('Обработка исходного'!E:E,ROW($B$3)+4*(ROW($B74)-ROW($B$3))))</f>
        <v>Поковки диаметром до 100 мм, КП275*</v>
      </c>
      <c r="D74" s="31">
        <f>INDEX('Обработка исходного'!G:G,ROW($B$3)+4*(ROW($B74)-ROW($B$3))+3)</f>
        <v>40</v>
      </c>
      <c r="E74" s="32">
        <f>INDEX('Обработка исходного'!H:H,ROW($B$3)+4*(ROW($B74)-ROW($B$3))+3)</f>
        <v>38</v>
      </c>
      <c r="F74" s="32">
        <f>INDEX('Обработка исходного'!I:I,ROW($B$3)+4*(ROW($B74)-ROW($B$3))+3)</f>
        <v>36</v>
      </c>
      <c r="G74" s="32">
        <f>INDEX('Обработка исходного'!J:J,ROW($B$3)+4*(ROW($B74)-ROW($B$3))+3)</f>
        <v>33</v>
      </c>
      <c r="H74" s="32">
        <f>INDEX('Обработка исходного'!K:K,ROW($B$3)+4*(ROW($B74)-ROW($B$3))+3)</f>
        <v>33</v>
      </c>
      <c r="I74" s="32">
        <f>INDEX('Обработка исходного'!L:L,ROW($B$3)+4*(ROW($B74)-ROW($B$3))+3)</f>
        <v>35</v>
      </c>
      <c r="J74" s="32">
        <f>INDEX('Обработка исходного'!M:M,ROW($B$3)+4*(ROW($B74)-ROW($B$3))+3)</f>
        <v>40</v>
      </c>
      <c r="K74" s="32">
        <f>INDEX('Обработка исходного'!N:N,ROW($B$3)+4*(ROW($B74)-ROW($B$3))+3)</f>
        <v>44</v>
      </c>
      <c r="L74" s="32">
        <f>INDEX('Обработка исходного'!O:O,ROW($B$3)+4*(ROW($B74)-ROW($B$3))+3)</f>
        <v>50</v>
      </c>
      <c r="M74" s="32">
        <f>INDEX('Обработка исходного'!P:P,ROW($B$3)+4*(ROW($B74)-ROW($B$3))+3)</f>
        <v>53</v>
      </c>
      <c r="N74" s="32">
        <f>INDEX('Обработка исходного'!Q:Q,ROW($B$3)+4*(ROW($B74)-ROW($B$3))+3)</f>
        <v>53</v>
      </c>
      <c r="O74" s="32" t="str">
        <f>INDEX('Обработка исходного'!R:R,ROW($B$3)+4*(ROW($B74)-ROW($B$3))+3)</f>
        <v>-</v>
      </c>
      <c r="P74" s="33" t="str">
        <f>INDEX('Обработка исходного'!S:S,ROW($B$3)+4*(ROW($B74)-ROW($B$3))+3)</f>
        <v>-</v>
      </c>
    </row>
    <row r="75" spans="1:16" x14ac:dyDescent="0.25">
      <c r="A75" s="10" t="str">
        <f>INDEX('Обработка исходного'!B:B,ROW($B$3)+4*(ROW($B75)-ROW($B$3)))</f>
        <v>Сталь легированная</v>
      </c>
      <c r="B75" s="47" t="str">
        <f>INDEX('Обработка исходного'!D:D,ROW($B$3)+4*(ROW($B75)-ROW($B$3)))</f>
        <v>35Х</v>
      </c>
      <c r="C75" s="27" t="str">
        <f>IF(ISBLANK(INDEX('Обработка исходного'!E:E,ROW($B$3)+4*(ROW($B75)-ROW($B$3)))),"",INDEX('Обработка исходного'!E:E,ROW($B$3)+4*(ROW($B75)-ROW($B$3))))</f>
        <v>Поковки диаметром от 300 до 800 мм, КП275*</v>
      </c>
      <c r="D75" s="31">
        <f>INDEX('Обработка исходного'!G:G,ROW($B$3)+4*(ROW($B75)-ROW($B$3))+3)</f>
        <v>30</v>
      </c>
      <c r="E75" s="32">
        <f>INDEX('Обработка исходного'!H:H,ROW($B$3)+4*(ROW($B75)-ROW($B$3))+3)</f>
        <v>28</v>
      </c>
      <c r="F75" s="32">
        <f>INDEX('Обработка исходного'!I:I,ROW($B$3)+4*(ROW($B75)-ROW($B$3))+3)</f>
        <v>27</v>
      </c>
      <c r="G75" s="32">
        <f>INDEX('Обработка исходного'!J:J,ROW($B$3)+4*(ROW($B75)-ROW($B$3))+3)</f>
        <v>25</v>
      </c>
      <c r="H75" s="32">
        <f>INDEX('Обработка исходного'!K:K,ROW($B$3)+4*(ROW($B75)-ROW($B$3))+3)</f>
        <v>25</v>
      </c>
      <c r="I75" s="32">
        <f>INDEX('Обработка исходного'!L:L,ROW($B$3)+4*(ROW($B75)-ROW($B$3))+3)</f>
        <v>26</v>
      </c>
      <c r="J75" s="32">
        <f>INDEX('Обработка исходного'!M:M,ROW($B$3)+4*(ROW($B75)-ROW($B$3))+3)</f>
        <v>30</v>
      </c>
      <c r="K75" s="32">
        <f>INDEX('Обработка исходного'!N:N,ROW($B$3)+4*(ROW($B75)-ROW($B$3))+3)</f>
        <v>33</v>
      </c>
      <c r="L75" s="32">
        <f>INDEX('Обработка исходного'!O:O,ROW($B$3)+4*(ROW($B75)-ROW($B$3))+3)</f>
        <v>37</v>
      </c>
      <c r="M75" s="32">
        <f>INDEX('Обработка исходного'!P:P,ROW($B$3)+4*(ROW($B75)-ROW($B$3))+3)</f>
        <v>40</v>
      </c>
      <c r="N75" s="32">
        <f>INDEX('Обработка исходного'!Q:Q,ROW($B$3)+4*(ROW($B75)-ROW($B$3))+3)</f>
        <v>40</v>
      </c>
      <c r="O75" s="32" t="str">
        <f>INDEX('Обработка исходного'!R:R,ROW($B$3)+4*(ROW($B75)-ROW($B$3))+3)</f>
        <v>-</v>
      </c>
      <c r="P75" s="33" t="str">
        <f>INDEX('Обработка исходного'!S:S,ROW($B$3)+4*(ROW($B75)-ROW($B$3))+3)</f>
        <v>-</v>
      </c>
    </row>
    <row r="76" spans="1:16" x14ac:dyDescent="0.25">
      <c r="A76" s="10" t="str">
        <f>INDEX('Обработка исходного'!B:B,ROW($B$3)+4*(ROW($B76)-ROW($B$3)))</f>
        <v>Сталь легированная</v>
      </c>
      <c r="B76" s="47" t="str">
        <f>INDEX('Обработка исходного'!D:D,ROW($B$3)+4*(ROW($B76)-ROW($B$3)))</f>
        <v>35Х</v>
      </c>
      <c r="C76" s="27" t="str">
        <f>IF(ISBLANK(INDEX('Обработка исходного'!E:E,ROW($B$3)+4*(ROW($B76)-ROW($B$3)))),"",INDEX('Обработка исходного'!E:E,ROW($B$3)+4*(ROW($B76)-ROW($B$3))))</f>
        <v>Поковки диаметром до 100 мм, КП315*</v>
      </c>
      <c r="D76" s="31">
        <f>INDEX('Обработка исходного'!G:G,ROW($B$3)+4*(ROW($B76)-ROW($B$3))+3)</f>
        <v>30</v>
      </c>
      <c r="E76" s="32">
        <f>INDEX('Обработка исходного'!H:H,ROW($B$3)+4*(ROW($B76)-ROW($B$3))+3)</f>
        <v>28</v>
      </c>
      <c r="F76" s="32">
        <f>INDEX('Обработка исходного'!I:I,ROW($B$3)+4*(ROW($B76)-ROW($B$3))+3)</f>
        <v>27</v>
      </c>
      <c r="G76" s="32">
        <f>INDEX('Обработка исходного'!J:J,ROW($B$3)+4*(ROW($B76)-ROW($B$3))+3)</f>
        <v>25</v>
      </c>
      <c r="H76" s="32">
        <f>INDEX('Обработка исходного'!K:K,ROW($B$3)+4*(ROW($B76)-ROW($B$3))+3)</f>
        <v>25</v>
      </c>
      <c r="I76" s="32">
        <f>INDEX('Обработка исходного'!L:L,ROW($B$3)+4*(ROW($B76)-ROW($B$3))+3)</f>
        <v>26</v>
      </c>
      <c r="J76" s="32">
        <f>INDEX('Обработка исходного'!M:M,ROW($B$3)+4*(ROW($B76)-ROW($B$3))+3)</f>
        <v>30</v>
      </c>
      <c r="K76" s="32">
        <f>INDEX('Обработка исходного'!N:N,ROW($B$3)+4*(ROW($B76)-ROW($B$3))+3)</f>
        <v>33</v>
      </c>
      <c r="L76" s="32">
        <f>INDEX('Обработка исходного'!O:O,ROW($B$3)+4*(ROW($B76)-ROW($B$3))+3)</f>
        <v>37</v>
      </c>
      <c r="M76" s="32">
        <f>INDEX('Обработка исходного'!P:P,ROW($B$3)+4*(ROW($B76)-ROW($B$3))+3)</f>
        <v>40</v>
      </c>
      <c r="N76" s="32">
        <f>INDEX('Обработка исходного'!Q:Q,ROW($B$3)+4*(ROW($B76)-ROW($B$3))+3)</f>
        <v>40</v>
      </c>
      <c r="O76" s="32" t="str">
        <f>INDEX('Обработка исходного'!R:R,ROW($B$3)+4*(ROW($B76)-ROW($B$3))+3)</f>
        <v>-</v>
      </c>
      <c r="P76" s="33" t="str">
        <f>INDEX('Обработка исходного'!S:S,ROW($B$3)+4*(ROW($B76)-ROW($B$3))+3)</f>
        <v>-</v>
      </c>
    </row>
    <row r="77" spans="1:16" x14ac:dyDescent="0.25">
      <c r="A77" s="10" t="str">
        <f>INDEX('Обработка исходного'!B:B,ROW($B$3)+4*(ROW($B77)-ROW($B$3)))</f>
        <v>Сталь легированная</v>
      </c>
      <c r="B77" s="47" t="str">
        <f>INDEX('Обработка исходного'!D:D,ROW($B$3)+4*(ROW($B77)-ROW($B$3)))</f>
        <v>35Х</v>
      </c>
      <c r="C77" s="27" t="str">
        <f>IF(ISBLANK(INDEX('Обработка исходного'!E:E,ROW($B$3)+4*(ROW($B77)-ROW($B$3)))),"",INDEX('Обработка исходного'!E:E,ROW($B$3)+4*(ROW($B77)-ROW($B$3))))</f>
        <v>Поковки диаметром до 300 мм, КП345*</v>
      </c>
      <c r="D77" s="31">
        <f>INDEX('Обработка исходного'!G:G,ROW($B$3)+4*(ROW($B77)-ROW($B$3))+3)</f>
        <v>30</v>
      </c>
      <c r="E77" s="32">
        <f>INDEX('Обработка исходного'!H:H,ROW($B$3)+4*(ROW($B77)-ROW($B$3))+3)</f>
        <v>28</v>
      </c>
      <c r="F77" s="32">
        <f>INDEX('Обработка исходного'!I:I,ROW($B$3)+4*(ROW($B77)-ROW($B$3))+3)</f>
        <v>27</v>
      </c>
      <c r="G77" s="32">
        <f>INDEX('Обработка исходного'!J:J,ROW($B$3)+4*(ROW($B77)-ROW($B$3))+3)</f>
        <v>25</v>
      </c>
      <c r="H77" s="32">
        <f>INDEX('Обработка исходного'!K:K,ROW($B$3)+4*(ROW($B77)-ROW($B$3))+3)</f>
        <v>25</v>
      </c>
      <c r="I77" s="32">
        <f>INDEX('Обработка исходного'!L:L,ROW($B$3)+4*(ROW($B77)-ROW($B$3))+3)</f>
        <v>26</v>
      </c>
      <c r="J77" s="32">
        <f>INDEX('Обработка исходного'!M:M,ROW($B$3)+4*(ROW($B77)-ROW($B$3))+3)</f>
        <v>30</v>
      </c>
      <c r="K77" s="32">
        <f>INDEX('Обработка исходного'!N:N,ROW($B$3)+4*(ROW($B77)-ROW($B$3))+3)</f>
        <v>33</v>
      </c>
      <c r="L77" s="32">
        <f>INDEX('Обработка исходного'!O:O,ROW($B$3)+4*(ROW($B77)-ROW($B$3))+3)</f>
        <v>37</v>
      </c>
      <c r="M77" s="32">
        <f>INDEX('Обработка исходного'!P:P,ROW($B$3)+4*(ROW($B77)-ROW($B$3))+3)</f>
        <v>40</v>
      </c>
      <c r="N77" s="32">
        <f>INDEX('Обработка исходного'!Q:Q,ROW($B$3)+4*(ROW($B77)-ROW($B$3))+3)</f>
        <v>40</v>
      </c>
      <c r="O77" s="32" t="str">
        <f>INDEX('Обработка исходного'!R:R,ROW($B$3)+4*(ROW($B77)-ROW($B$3))+3)</f>
        <v>-</v>
      </c>
      <c r="P77" s="33" t="str">
        <f>INDEX('Обработка исходного'!S:S,ROW($B$3)+4*(ROW($B77)-ROW($B$3))+3)</f>
        <v>-</v>
      </c>
    </row>
    <row r="78" spans="1:16" x14ac:dyDescent="0.25">
      <c r="A78" s="10" t="str">
        <f>INDEX('Обработка исходного'!B:B,ROW($B$3)+4*(ROW($B78)-ROW($B$3)))</f>
        <v>Сталь легированная</v>
      </c>
      <c r="B78" s="47" t="str">
        <f>INDEX('Обработка исходного'!D:D,ROW($B$3)+4*(ROW($B78)-ROW($B$3)))</f>
        <v>35Х</v>
      </c>
      <c r="C78" s="27" t="str">
        <f>IF(ISBLANK(INDEX('Обработка исходного'!E:E,ROW($B$3)+4*(ROW($B78)-ROW($B$3)))),"",INDEX('Обработка исходного'!E:E,ROW($B$3)+4*(ROW($B78)-ROW($B$3))))</f>
        <v>Поковки диаметром до 300 мм, КП395*</v>
      </c>
      <c r="D78" s="31">
        <f>INDEX('Обработка исходного'!G:G,ROW($B$3)+4*(ROW($B78)-ROW($B$3))+3)</f>
        <v>30</v>
      </c>
      <c r="E78" s="32">
        <f>INDEX('Обработка исходного'!H:H,ROW($B$3)+4*(ROW($B78)-ROW($B$3))+3)</f>
        <v>28</v>
      </c>
      <c r="F78" s="32">
        <f>INDEX('Обработка исходного'!I:I,ROW($B$3)+4*(ROW($B78)-ROW($B$3))+3)</f>
        <v>27</v>
      </c>
      <c r="G78" s="32">
        <f>INDEX('Обработка исходного'!J:J,ROW($B$3)+4*(ROW($B78)-ROW($B$3))+3)</f>
        <v>25</v>
      </c>
      <c r="H78" s="32">
        <f>INDEX('Обработка исходного'!K:K,ROW($B$3)+4*(ROW($B78)-ROW($B$3))+3)</f>
        <v>25</v>
      </c>
      <c r="I78" s="32">
        <f>INDEX('Обработка исходного'!L:L,ROW($B$3)+4*(ROW($B78)-ROW($B$3))+3)</f>
        <v>26</v>
      </c>
      <c r="J78" s="32">
        <f>INDEX('Обработка исходного'!M:M,ROW($B$3)+4*(ROW($B78)-ROW($B$3))+3)</f>
        <v>30</v>
      </c>
      <c r="K78" s="32">
        <f>INDEX('Обработка исходного'!N:N,ROW($B$3)+4*(ROW($B78)-ROW($B$3))+3)</f>
        <v>33</v>
      </c>
      <c r="L78" s="32">
        <f>INDEX('Обработка исходного'!O:O,ROW($B$3)+4*(ROW($B78)-ROW($B$3))+3)</f>
        <v>37</v>
      </c>
      <c r="M78" s="32">
        <f>INDEX('Обработка исходного'!P:P,ROW($B$3)+4*(ROW($B78)-ROW($B$3))+3)</f>
        <v>40</v>
      </c>
      <c r="N78" s="32">
        <f>INDEX('Обработка исходного'!Q:Q,ROW($B$3)+4*(ROW($B78)-ROW($B$3))+3)</f>
        <v>40</v>
      </c>
      <c r="O78" s="32" t="str">
        <f>INDEX('Обработка исходного'!R:R,ROW($B$3)+4*(ROW($B78)-ROW($B$3))+3)</f>
        <v>-</v>
      </c>
      <c r="P78" s="33" t="str">
        <f>INDEX('Обработка исходного'!S:S,ROW($B$3)+4*(ROW($B78)-ROW($B$3))+3)</f>
        <v>-</v>
      </c>
    </row>
    <row r="79" spans="1:16" x14ac:dyDescent="0.25">
      <c r="A79" s="10" t="str">
        <f>INDEX('Обработка исходного'!B:B,ROW($B$3)+4*(ROW($B79)-ROW($B$3)))</f>
        <v>Сталь легированная</v>
      </c>
      <c r="B79" s="47" t="str">
        <f>INDEX('Обработка исходного'!D:D,ROW($B$3)+4*(ROW($B79)-ROW($B$3)))</f>
        <v>35Х</v>
      </c>
      <c r="C79" s="27" t="str">
        <f>IF(ISBLANK(INDEX('Обработка исходного'!E:E,ROW($B$3)+4*(ROW($B79)-ROW($B$3)))),"",INDEX('Обработка исходного'!E:E,ROW($B$3)+4*(ROW($B79)-ROW($B$3))))</f>
        <v>Поковки диаметром до 100 мм, КП440*</v>
      </c>
      <c r="D79" s="31">
        <f>INDEX('Обработка исходного'!G:G,ROW($B$3)+4*(ROW($B79)-ROW($B$3))+3)</f>
        <v>30</v>
      </c>
      <c r="E79" s="32">
        <f>INDEX('Обработка исходного'!H:H,ROW($B$3)+4*(ROW($B79)-ROW($B$3))+3)</f>
        <v>28</v>
      </c>
      <c r="F79" s="32">
        <f>INDEX('Обработка исходного'!I:I,ROW($B$3)+4*(ROW($B79)-ROW($B$3))+3)</f>
        <v>27</v>
      </c>
      <c r="G79" s="32">
        <f>INDEX('Обработка исходного'!J:J,ROW($B$3)+4*(ROW($B79)-ROW($B$3))+3)</f>
        <v>25</v>
      </c>
      <c r="H79" s="32">
        <f>INDEX('Обработка исходного'!K:K,ROW($B$3)+4*(ROW($B79)-ROW($B$3))+3)</f>
        <v>25</v>
      </c>
      <c r="I79" s="32">
        <f>INDEX('Обработка исходного'!L:L,ROW($B$3)+4*(ROW($B79)-ROW($B$3))+3)</f>
        <v>26</v>
      </c>
      <c r="J79" s="32">
        <f>INDEX('Обработка исходного'!M:M,ROW($B$3)+4*(ROW($B79)-ROW($B$3))+3)</f>
        <v>30</v>
      </c>
      <c r="K79" s="32">
        <f>INDEX('Обработка исходного'!N:N,ROW($B$3)+4*(ROW($B79)-ROW($B$3))+3)</f>
        <v>33</v>
      </c>
      <c r="L79" s="32">
        <f>INDEX('Обработка исходного'!O:O,ROW($B$3)+4*(ROW($B79)-ROW($B$3))+3)</f>
        <v>37</v>
      </c>
      <c r="M79" s="32">
        <f>INDEX('Обработка исходного'!P:P,ROW($B$3)+4*(ROW($B79)-ROW($B$3))+3)</f>
        <v>40</v>
      </c>
      <c r="N79" s="32">
        <f>INDEX('Обработка исходного'!Q:Q,ROW($B$3)+4*(ROW($B79)-ROW($B$3))+3)</f>
        <v>40</v>
      </c>
      <c r="O79" s="32" t="str">
        <f>INDEX('Обработка исходного'!R:R,ROW($B$3)+4*(ROW($B79)-ROW($B$3))+3)</f>
        <v>-</v>
      </c>
      <c r="P79" s="33" t="str">
        <f>INDEX('Обработка исходного'!S:S,ROW($B$3)+4*(ROW($B79)-ROW($B$3))+3)</f>
        <v>-</v>
      </c>
    </row>
    <row r="80" spans="1:16" x14ac:dyDescent="0.25">
      <c r="A80" s="10" t="str">
        <f>INDEX('Обработка исходного'!B:B,ROW($B$3)+4*(ROW($B80)-ROW($B$3)))</f>
        <v>Сталь легированная</v>
      </c>
      <c r="B80" s="47" t="str">
        <f>INDEX('Обработка исходного'!D:D,ROW($B$3)+4*(ROW($B80)-ROW($B$3)))</f>
        <v>35Х</v>
      </c>
      <c r="C80" s="27" t="str">
        <f>IF(ISBLANK(INDEX('Обработка исходного'!E:E,ROW($B$3)+4*(ROW($B80)-ROW($B$3)))),"",INDEX('Обработка исходного'!E:E,ROW($B$3)+4*(ROW($B80)-ROW($B$3))))</f>
        <v>Поковки диаметром до 50 мм, КП490*</v>
      </c>
      <c r="D80" s="31">
        <f>INDEX('Обработка исходного'!G:G,ROW($B$3)+4*(ROW($B80)-ROW($B$3))+3)</f>
        <v>30</v>
      </c>
      <c r="E80" s="32">
        <f>INDEX('Обработка исходного'!H:H,ROW($B$3)+4*(ROW($B80)-ROW($B$3))+3)</f>
        <v>28</v>
      </c>
      <c r="F80" s="32">
        <f>INDEX('Обработка исходного'!I:I,ROW($B$3)+4*(ROW($B80)-ROW($B$3))+3)</f>
        <v>27</v>
      </c>
      <c r="G80" s="32">
        <f>INDEX('Обработка исходного'!J:J,ROW($B$3)+4*(ROW($B80)-ROW($B$3))+3)</f>
        <v>25</v>
      </c>
      <c r="H80" s="32">
        <f>INDEX('Обработка исходного'!K:K,ROW($B$3)+4*(ROW($B80)-ROW($B$3))+3)</f>
        <v>25</v>
      </c>
      <c r="I80" s="32">
        <f>INDEX('Обработка исходного'!L:L,ROW($B$3)+4*(ROW($B80)-ROW($B$3))+3)</f>
        <v>26</v>
      </c>
      <c r="J80" s="32">
        <f>INDEX('Обработка исходного'!M:M,ROW($B$3)+4*(ROW($B80)-ROW($B$3))+3)</f>
        <v>30</v>
      </c>
      <c r="K80" s="32">
        <f>INDEX('Обработка исходного'!N:N,ROW($B$3)+4*(ROW($B80)-ROW($B$3))+3)</f>
        <v>33</v>
      </c>
      <c r="L80" s="32">
        <f>INDEX('Обработка исходного'!O:O,ROW($B$3)+4*(ROW($B80)-ROW($B$3))+3)</f>
        <v>37</v>
      </c>
      <c r="M80" s="32">
        <f>INDEX('Обработка исходного'!P:P,ROW($B$3)+4*(ROW($B80)-ROW($B$3))+3)</f>
        <v>40</v>
      </c>
      <c r="N80" s="32">
        <f>INDEX('Обработка исходного'!Q:Q,ROW($B$3)+4*(ROW($B80)-ROW($B$3))+3)</f>
        <v>40</v>
      </c>
      <c r="O80" s="32" t="str">
        <f>INDEX('Обработка исходного'!R:R,ROW($B$3)+4*(ROW($B80)-ROW($B$3))+3)</f>
        <v>-</v>
      </c>
      <c r="P80" s="33" t="str">
        <f>INDEX('Обработка исходного'!S:S,ROW($B$3)+4*(ROW($B80)-ROW($B$3))+3)</f>
        <v>-</v>
      </c>
    </row>
    <row r="81" spans="1:16" x14ac:dyDescent="0.25">
      <c r="A81" s="10" t="str">
        <f>INDEX('Обработка исходного'!B:B,ROW($B$3)+4*(ROW($B81)-ROW($B$3)))</f>
        <v>Сталь легированная</v>
      </c>
      <c r="B81" s="47" t="str">
        <f>INDEX('Обработка исходного'!D:D,ROW($B$3)+4*(ROW($B81)-ROW($B$3)))</f>
        <v>35Х</v>
      </c>
      <c r="C81" s="27" t="str">
        <f>IF(ISBLANK(INDEX('Обработка исходного'!E:E,ROW($B$3)+4*(ROW($B81)-ROW($B$3)))),"",INDEX('Обработка исходного'!E:E,ROW($B$3)+4*(ROW($B81)-ROW($B$3))))</f>
        <v>Поковки диаметром до 50 мм, КП540*</v>
      </c>
      <c r="D81" s="31">
        <f>INDEX('Обработка исходного'!G:G,ROW($B$3)+4*(ROW($B81)-ROW($B$3))+3)</f>
        <v>30</v>
      </c>
      <c r="E81" s="32">
        <f>INDEX('Обработка исходного'!H:H,ROW($B$3)+4*(ROW($B81)-ROW($B$3))+3)</f>
        <v>28</v>
      </c>
      <c r="F81" s="32">
        <f>INDEX('Обработка исходного'!I:I,ROW($B$3)+4*(ROW($B81)-ROW($B$3))+3)</f>
        <v>27</v>
      </c>
      <c r="G81" s="32">
        <f>INDEX('Обработка исходного'!J:J,ROW($B$3)+4*(ROW($B81)-ROW($B$3))+3)</f>
        <v>25</v>
      </c>
      <c r="H81" s="32">
        <f>INDEX('Обработка исходного'!K:K,ROW($B$3)+4*(ROW($B81)-ROW($B$3))+3)</f>
        <v>25</v>
      </c>
      <c r="I81" s="32">
        <f>INDEX('Обработка исходного'!L:L,ROW($B$3)+4*(ROW($B81)-ROW($B$3))+3)</f>
        <v>26</v>
      </c>
      <c r="J81" s="32">
        <f>INDEX('Обработка исходного'!M:M,ROW($B$3)+4*(ROW($B81)-ROW($B$3))+3)</f>
        <v>30</v>
      </c>
      <c r="K81" s="32">
        <f>INDEX('Обработка исходного'!N:N,ROW($B$3)+4*(ROW($B81)-ROW($B$3))+3)</f>
        <v>33</v>
      </c>
      <c r="L81" s="32">
        <f>INDEX('Обработка исходного'!O:O,ROW($B$3)+4*(ROW($B81)-ROW($B$3))+3)</f>
        <v>37</v>
      </c>
      <c r="M81" s="32">
        <f>INDEX('Обработка исходного'!P:P,ROW($B$3)+4*(ROW($B81)-ROW($B$3))+3)</f>
        <v>40</v>
      </c>
      <c r="N81" s="32">
        <f>INDEX('Обработка исходного'!Q:Q,ROW($B$3)+4*(ROW($B81)-ROW($B$3))+3)</f>
        <v>40</v>
      </c>
      <c r="O81" s="32" t="str">
        <f>INDEX('Обработка исходного'!R:R,ROW($B$3)+4*(ROW($B81)-ROW($B$3))+3)</f>
        <v>-</v>
      </c>
      <c r="P81" s="33" t="str">
        <f>INDEX('Обработка исходного'!S:S,ROW($B$3)+4*(ROW($B81)-ROW($B$3))+3)</f>
        <v>-</v>
      </c>
    </row>
    <row r="82" spans="1:16" ht="25.5" x14ac:dyDescent="0.25">
      <c r="A82" s="10" t="str">
        <f>INDEX('Обработка исходного'!B:B,ROW($B$3)+4*(ROW($B82)-ROW($B$3)))</f>
        <v>Сталь легированная</v>
      </c>
      <c r="B82" s="47" t="str">
        <f>INDEX('Обработка исходного'!D:D,ROW($B$3)+4*(ROW($B82)-ROW($B$3)))</f>
        <v>35Х</v>
      </c>
      <c r="C82" s="27" t="str">
        <f>IF(ISBLANK(INDEX('Обработка исходного'!E:E,ROW($B$3)+4*(ROW($B82)-ROW($B$3)))),"",INDEX('Обработка исходного'!E:E,ROW($B$3)+4*(ROW($B82)-ROW($B$3))))</f>
        <v>Заготовки крепежных деталей толщиной до 300 мм, КП590*</v>
      </c>
      <c r="D82" s="31">
        <f>INDEX('Обработка исходного'!G:G,ROW($B$3)+4*(ROW($B82)-ROW($B$3))+3)</f>
        <v>40</v>
      </c>
      <c r="E82" s="32">
        <f>INDEX('Обработка исходного'!H:H,ROW($B$3)+4*(ROW($B82)-ROW($B$3))+3)</f>
        <v>38</v>
      </c>
      <c r="F82" s="32">
        <f>INDEX('Обработка исходного'!I:I,ROW($B$3)+4*(ROW($B82)-ROW($B$3))+3)</f>
        <v>36</v>
      </c>
      <c r="G82" s="32">
        <f>INDEX('Обработка исходного'!J:J,ROW($B$3)+4*(ROW($B82)-ROW($B$3))+3)</f>
        <v>33</v>
      </c>
      <c r="H82" s="32">
        <f>INDEX('Обработка исходного'!K:K,ROW($B$3)+4*(ROW($B82)-ROW($B$3))+3)</f>
        <v>30</v>
      </c>
      <c r="I82" s="32">
        <f>INDEX('Обработка исходного'!L:L,ROW($B$3)+4*(ROW($B82)-ROW($B$3))+3)</f>
        <v>35</v>
      </c>
      <c r="J82" s="32">
        <f>INDEX('Обработка исходного'!M:M,ROW($B$3)+4*(ROW($B82)-ROW($B$3))+3)</f>
        <v>40</v>
      </c>
      <c r="K82" s="32">
        <f>INDEX('Обработка исходного'!N:N,ROW($B$3)+4*(ROW($B82)-ROW($B$3))+3)</f>
        <v>44</v>
      </c>
      <c r="L82" s="32">
        <f>INDEX('Обработка исходного'!O:O,ROW($B$3)+4*(ROW($B82)-ROW($B$3))+3)</f>
        <v>50</v>
      </c>
      <c r="M82" s="32">
        <f>INDEX('Обработка исходного'!P:P,ROW($B$3)+4*(ROW($B82)-ROW($B$3))+3)</f>
        <v>53</v>
      </c>
      <c r="N82" s="32">
        <f>INDEX('Обработка исходного'!Q:Q,ROW($B$3)+4*(ROW($B82)-ROW($B$3))+3)</f>
        <v>53</v>
      </c>
      <c r="O82" s="32" t="str">
        <f>INDEX('Обработка исходного'!R:R,ROW($B$3)+4*(ROW($B82)-ROW($B$3))+3)</f>
        <v>-</v>
      </c>
      <c r="P82" s="33" t="str">
        <f>INDEX('Обработка исходного'!S:S,ROW($B$3)+4*(ROW($B82)-ROW($B$3))+3)</f>
        <v>-</v>
      </c>
    </row>
    <row r="83" spans="1:16" x14ac:dyDescent="0.25">
      <c r="A83" s="10" t="str">
        <f>INDEX('Обработка исходного'!B:B,ROW($B$3)+4*(ROW($B83)-ROW($B$3)))</f>
        <v>Сталь легированная</v>
      </c>
      <c r="B83" s="47" t="str">
        <f>INDEX('Обработка исходного'!D:D,ROW($B$3)+4*(ROW($B83)-ROW($B$3)))</f>
        <v>40X</v>
      </c>
      <c r="C83" s="27" t="str">
        <f>IF(ISBLANK(INDEX('Обработка исходного'!E:E,ROW($B$3)+4*(ROW($B83)-ROW($B$3)))),"",INDEX('Обработка исходного'!E:E,ROW($B$3)+4*(ROW($B83)-ROW($B$3))))</f>
        <v>Прутки и полосы диаметром или толщиной до 80 мм</v>
      </c>
      <c r="D83" s="31">
        <f>INDEX('Обработка исходного'!G:G,ROW($B$3)+4*(ROW($B83)-ROW($B$3))+3)</f>
        <v>45</v>
      </c>
      <c r="E83" s="32">
        <f>INDEX('Обработка исходного'!H:H,ROW($B$3)+4*(ROW($B83)-ROW($B$3))+3)</f>
        <v>43</v>
      </c>
      <c r="F83" s="32">
        <f>INDEX('Обработка исходного'!I:I,ROW($B$3)+4*(ROW($B83)-ROW($B$3))+3)</f>
        <v>41</v>
      </c>
      <c r="G83" s="32">
        <f>INDEX('Обработка исходного'!J:J,ROW($B$3)+4*(ROW($B83)-ROW($B$3))+3)</f>
        <v>37</v>
      </c>
      <c r="H83" s="32">
        <f>INDEX('Обработка исходного'!K:K,ROW($B$3)+4*(ROW($B83)-ROW($B$3))+3)</f>
        <v>34</v>
      </c>
      <c r="I83" s="32">
        <f>INDEX('Обработка исходного'!L:L,ROW($B$3)+4*(ROW($B83)-ROW($B$3))+3)</f>
        <v>40</v>
      </c>
      <c r="J83" s="32">
        <f>INDEX('Обработка исходного'!M:M,ROW($B$3)+4*(ROW($B83)-ROW($B$3))+3)</f>
        <v>44</v>
      </c>
      <c r="K83" s="32">
        <f>INDEX('Обработка исходного'!N:N,ROW($B$3)+4*(ROW($B83)-ROW($B$3))+3)</f>
        <v>50</v>
      </c>
      <c r="L83" s="32">
        <f>INDEX('Обработка исходного'!O:O,ROW($B$3)+4*(ROW($B83)-ROW($B$3))+3)</f>
        <v>55</v>
      </c>
      <c r="M83" s="32">
        <f>INDEX('Обработка исходного'!P:P,ROW($B$3)+4*(ROW($B83)-ROW($B$3))+3)</f>
        <v>55</v>
      </c>
      <c r="N83" s="32">
        <f>INDEX('Обработка исходного'!Q:Q,ROW($B$3)+4*(ROW($B83)-ROW($B$3))+3)</f>
        <v>55</v>
      </c>
      <c r="O83" s="32" t="str">
        <f>INDEX('Обработка исходного'!R:R,ROW($B$3)+4*(ROW($B83)-ROW($B$3))+3)</f>
        <v>-</v>
      </c>
      <c r="P83" s="33" t="str">
        <f>INDEX('Обработка исходного'!S:S,ROW($B$3)+4*(ROW($B83)-ROW($B$3))+3)</f>
        <v>-</v>
      </c>
    </row>
    <row r="84" spans="1:16" ht="25.5" x14ac:dyDescent="0.25">
      <c r="A84" s="10" t="str">
        <f>INDEX('Обработка исходного'!B:B,ROW($B$3)+4*(ROW($B84)-ROW($B$3)))</f>
        <v>Сталь легированная</v>
      </c>
      <c r="B84" s="47" t="str">
        <f>INDEX('Обработка исходного'!D:D,ROW($B$3)+4*(ROW($B84)-ROW($B$3)))</f>
        <v>40X</v>
      </c>
      <c r="C84" s="27" t="str">
        <f>IF(ISBLANK(INDEX('Обработка исходного'!E:E,ROW($B$3)+4*(ROW($B84)-ROW($B$3)))),"",INDEX('Обработка исходного'!E:E,ROW($B$3)+4*(ROW($B84)-ROW($B$3))))</f>
        <v>Прутки и полосы диаметром или толщиной от 80 до 150 мм</v>
      </c>
      <c r="D84" s="31">
        <f>INDEX('Обработка исходного'!G:G,ROW($B$3)+4*(ROW($B84)-ROW($B$3))+3)</f>
        <v>40</v>
      </c>
      <c r="E84" s="32">
        <f>INDEX('Обработка исходного'!H:H,ROW($B$3)+4*(ROW($B84)-ROW($B$3))+3)</f>
        <v>38</v>
      </c>
      <c r="F84" s="32">
        <f>INDEX('Обработка исходного'!I:I,ROW($B$3)+4*(ROW($B84)-ROW($B$3))+3)</f>
        <v>36</v>
      </c>
      <c r="G84" s="32">
        <f>INDEX('Обработка исходного'!J:J,ROW($B$3)+4*(ROW($B84)-ROW($B$3))+3)</f>
        <v>33</v>
      </c>
      <c r="H84" s="32">
        <f>INDEX('Обработка исходного'!K:K,ROW($B$3)+4*(ROW($B84)-ROW($B$3))+3)</f>
        <v>30</v>
      </c>
      <c r="I84" s="32">
        <f>INDEX('Обработка исходного'!L:L,ROW($B$3)+4*(ROW($B84)-ROW($B$3))+3)</f>
        <v>36</v>
      </c>
      <c r="J84" s="32">
        <f>INDEX('Обработка исходного'!M:M,ROW($B$3)+4*(ROW($B84)-ROW($B$3))+3)</f>
        <v>39</v>
      </c>
      <c r="K84" s="32">
        <f>INDEX('Обработка исходного'!N:N,ROW($B$3)+4*(ROW($B84)-ROW($B$3))+3)</f>
        <v>44</v>
      </c>
      <c r="L84" s="32">
        <f>INDEX('Обработка исходного'!O:O,ROW($B$3)+4*(ROW($B84)-ROW($B$3))+3)</f>
        <v>49</v>
      </c>
      <c r="M84" s="32">
        <f>INDEX('Обработка исходного'!P:P,ROW($B$3)+4*(ROW($B84)-ROW($B$3))+3)</f>
        <v>49</v>
      </c>
      <c r="N84" s="32">
        <f>INDEX('Обработка исходного'!Q:Q,ROW($B$3)+4*(ROW($B84)-ROW($B$3))+3)</f>
        <v>49</v>
      </c>
      <c r="O84" s="32" t="str">
        <f>INDEX('Обработка исходного'!R:R,ROW($B$3)+4*(ROW($B84)-ROW($B$3))+3)</f>
        <v>-</v>
      </c>
      <c r="P84" s="33" t="str">
        <f>INDEX('Обработка исходного'!S:S,ROW($B$3)+4*(ROW($B84)-ROW($B$3))+3)</f>
        <v>-</v>
      </c>
    </row>
    <row r="85" spans="1:16" ht="25.5" x14ac:dyDescent="0.25">
      <c r="A85" s="10" t="str">
        <f>INDEX('Обработка исходного'!B:B,ROW($B$3)+4*(ROW($B85)-ROW($B$3)))</f>
        <v>Сталь легированная</v>
      </c>
      <c r="B85" s="47" t="str">
        <f>INDEX('Обработка исходного'!D:D,ROW($B$3)+4*(ROW($B85)-ROW($B$3)))</f>
        <v>40X</v>
      </c>
      <c r="C85" s="27" t="str">
        <f>IF(ISBLANK(INDEX('Обработка исходного'!E:E,ROW($B$3)+4*(ROW($B85)-ROW($B$3)))),"",INDEX('Обработка исходного'!E:E,ROW($B$3)+4*(ROW($B85)-ROW($B$3))))</f>
        <v>Прутки и полосы диаметром или толщиной от 150 до 250 мм</v>
      </c>
      <c r="D85" s="31">
        <f>INDEX('Обработка исходного'!G:G,ROW($B$3)+4*(ROW($B85)-ROW($B$3))+3)</f>
        <v>35</v>
      </c>
      <c r="E85" s="32">
        <f>INDEX('Обработка исходного'!H:H,ROW($B$3)+4*(ROW($B85)-ROW($B$3))+3)</f>
        <v>33</v>
      </c>
      <c r="F85" s="32">
        <f>INDEX('Обработка исходного'!I:I,ROW($B$3)+4*(ROW($B85)-ROW($B$3))+3)</f>
        <v>32</v>
      </c>
      <c r="G85" s="32">
        <f>INDEX('Обработка исходного'!J:J,ROW($B$3)+4*(ROW($B85)-ROW($B$3))+3)</f>
        <v>29</v>
      </c>
      <c r="H85" s="32">
        <f>INDEX('Обработка исходного'!K:K,ROW($B$3)+4*(ROW($B85)-ROW($B$3))+3)</f>
        <v>26</v>
      </c>
      <c r="I85" s="32">
        <f>INDEX('Обработка исходного'!L:L,ROW($B$3)+4*(ROW($B85)-ROW($B$3))+3)</f>
        <v>31</v>
      </c>
      <c r="J85" s="32">
        <f>INDEX('Обработка исходного'!M:M,ROW($B$3)+4*(ROW($B85)-ROW($B$3))+3)</f>
        <v>34</v>
      </c>
      <c r="K85" s="32">
        <f>INDEX('Обработка исходного'!N:N,ROW($B$3)+4*(ROW($B85)-ROW($B$3))+3)</f>
        <v>39</v>
      </c>
      <c r="L85" s="32">
        <f>INDEX('Обработка исходного'!O:O,ROW($B$3)+4*(ROW($B85)-ROW($B$3))+3)</f>
        <v>43</v>
      </c>
      <c r="M85" s="32">
        <f>INDEX('Обработка исходного'!P:P,ROW($B$3)+4*(ROW($B85)-ROW($B$3))+3)</f>
        <v>43</v>
      </c>
      <c r="N85" s="32">
        <f>INDEX('Обработка исходного'!Q:Q,ROW($B$3)+4*(ROW($B85)-ROW($B$3))+3)</f>
        <v>43</v>
      </c>
      <c r="O85" s="32" t="str">
        <f>INDEX('Обработка исходного'!R:R,ROW($B$3)+4*(ROW($B85)-ROW($B$3))+3)</f>
        <v>-</v>
      </c>
      <c r="P85" s="33" t="str">
        <f>INDEX('Обработка исходного'!S:S,ROW($B$3)+4*(ROW($B85)-ROW($B$3))+3)</f>
        <v>-</v>
      </c>
    </row>
    <row r="86" spans="1:16" ht="25.5" x14ac:dyDescent="0.25">
      <c r="A86" s="10" t="str">
        <f>INDEX('Обработка исходного'!B:B,ROW($B$3)+4*(ROW($B86)-ROW($B$3)))</f>
        <v>Сталь легированная</v>
      </c>
      <c r="B86" s="47" t="str">
        <f>INDEX('Обработка исходного'!D:D,ROW($B$3)+4*(ROW($B86)-ROW($B$3)))</f>
        <v>40X</v>
      </c>
      <c r="C86" s="27" t="str">
        <f>IF(ISBLANK(INDEX('Обработка исходного'!E:E,ROW($B$3)+4*(ROW($B86)-ROW($B$3)))),"",INDEX('Обработка исходного'!E:E,ROW($B$3)+4*(ROW($B86)-ROW($B$3))))</f>
        <v>Заготовки крепежных деталей диаметром до 300 мм, КП590*</v>
      </c>
      <c r="D86" s="31">
        <f>INDEX('Обработка исходного'!G:G,ROW($B$3)+4*(ROW($B86)-ROW($B$3))+3)</f>
        <v>40</v>
      </c>
      <c r="E86" s="32">
        <f>INDEX('Обработка исходного'!H:H,ROW($B$3)+4*(ROW($B86)-ROW($B$3))+3)</f>
        <v>37</v>
      </c>
      <c r="F86" s="32">
        <f>INDEX('Обработка исходного'!I:I,ROW($B$3)+4*(ROW($B86)-ROW($B$3))+3)</f>
        <v>36</v>
      </c>
      <c r="G86" s="32">
        <f>INDEX('Обработка исходного'!J:J,ROW($B$3)+4*(ROW($B86)-ROW($B$3))+3)</f>
        <v>33</v>
      </c>
      <c r="H86" s="32">
        <f>INDEX('Обработка исходного'!K:K,ROW($B$3)+4*(ROW($B86)-ROW($B$3))+3)</f>
        <v>31</v>
      </c>
      <c r="I86" s="32">
        <f>INDEX('Обработка исходного'!L:L,ROW($B$3)+4*(ROW($B86)-ROW($B$3))+3)</f>
        <v>35</v>
      </c>
      <c r="J86" s="32">
        <f>INDEX('Обработка исходного'!M:M,ROW($B$3)+4*(ROW($B86)-ROW($B$3))+3)</f>
        <v>40</v>
      </c>
      <c r="K86" s="32">
        <f>INDEX('Обработка исходного'!N:N,ROW($B$3)+4*(ROW($B86)-ROW($B$3))+3)</f>
        <v>44</v>
      </c>
      <c r="L86" s="32">
        <f>INDEX('Обработка исходного'!O:O,ROW($B$3)+4*(ROW($B86)-ROW($B$3))+3)</f>
        <v>49</v>
      </c>
      <c r="M86" s="32">
        <f>INDEX('Обработка исходного'!P:P,ROW($B$3)+4*(ROW($B86)-ROW($B$3))+3)</f>
        <v>54</v>
      </c>
      <c r="N86" s="32">
        <f>INDEX('Обработка исходного'!Q:Q,ROW($B$3)+4*(ROW($B86)-ROW($B$3))+3)</f>
        <v>54</v>
      </c>
      <c r="O86" s="32" t="str">
        <f>INDEX('Обработка исходного'!R:R,ROW($B$3)+4*(ROW($B86)-ROW($B$3))+3)</f>
        <v>-</v>
      </c>
      <c r="P86" s="33" t="str">
        <f>INDEX('Обработка исходного'!S:S,ROW($B$3)+4*(ROW($B86)-ROW($B$3))+3)</f>
        <v>-</v>
      </c>
    </row>
    <row r="87" spans="1:16" ht="25.5" x14ac:dyDescent="0.25">
      <c r="A87" s="10" t="str">
        <f>INDEX('Обработка исходного'!B:B,ROW($B$3)+4*(ROW($B87)-ROW($B$3)))</f>
        <v>Сталь легированная</v>
      </c>
      <c r="B87" s="47" t="str">
        <f>INDEX('Обработка исходного'!D:D,ROW($B$3)+4*(ROW($B87)-ROW($B$3)))</f>
        <v>40X</v>
      </c>
      <c r="C87" s="27" t="str">
        <f>IF(ISBLANK(INDEX('Обработка исходного'!E:E,ROW($B$3)+4*(ROW($B87)-ROW($B$3)))),"",INDEX('Обработка исходного'!E:E,ROW($B$3)+4*(ROW($B87)-ROW($B$3))))</f>
        <v>Поковки диаметром или толщиной от 500 до 800 мм, КП245*</v>
      </c>
      <c r="D87" s="31">
        <f>INDEX('Обработка исходного'!G:G,ROW($B$3)+4*(ROW($B87)-ROW($B$3))+3)</f>
        <v>30</v>
      </c>
      <c r="E87" s="32">
        <f>INDEX('Обработка исходного'!H:H,ROW($B$3)+4*(ROW($B87)-ROW($B$3))+3)</f>
        <v>28</v>
      </c>
      <c r="F87" s="32">
        <f>INDEX('Обработка исходного'!I:I,ROW($B$3)+4*(ROW($B87)-ROW($B$3))+3)</f>
        <v>27</v>
      </c>
      <c r="G87" s="32">
        <f>INDEX('Обработка исходного'!J:J,ROW($B$3)+4*(ROW($B87)-ROW($B$3))+3)</f>
        <v>25</v>
      </c>
      <c r="H87" s="32">
        <f>INDEX('Обработка исходного'!K:K,ROW($B$3)+4*(ROW($B87)-ROW($B$3))+3)</f>
        <v>23</v>
      </c>
      <c r="I87" s="32">
        <f>INDEX('Обработка исходного'!L:L,ROW($B$3)+4*(ROW($B87)-ROW($B$3))+3)</f>
        <v>26</v>
      </c>
      <c r="J87" s="32">
        <f>INDEX('Обработка исходного'!M:M,ROW($B$3)+4*(ROW($B87)-ROW($B$3))+3)</f>
        <v>30</v>
      </c>
      <c r="K87" s="32">
        <f>INDEX('Обработка исходного'!N:N,ROW($B$3)+4*(ROW($B87)-ROW($B$3))+3)</f>
        <v>33</v>
      </c>
      <c r="L87" s="32">
        <f>INDEX('Обработка исходного'!O:O,ROW($B$3)+4*(ROW($B87)-ROW($B$3))+3)</f>
        <v>37</v>
      </c>
      <c r="M87" s="32">
        <f>INDEX('Обработка исходного'!P:P,ROW($B$3)+4*(ROW($B87)-ROW($B$3))+3)</f>
        <v>41</v>
      </c>
      <c r="N87" s="32">
        <f>INDEX('Обработка исходного'!Q:Q,ROW($B$3)+4*(ROW($B87)-ROW($B$3))+3)</f>
        <v>41</v>
      </c>
      <c r="O87" s="32" t="str">
        <f>INDEX('Обработка исходного'!R:R,ROW($B$3)+4*(ROW($B87)-ROW($B$3))+3)</f>
        <v>-</v>
      </c>
      <c r="P87" s="33" t="str">
        <f>INDEX('Обработка исходного'!S:S,ROW($B$3)+4*(ROW($B87)-ROW($B$3))+3)</f>
        <v>-</v>
      </c>
    </row>
    <row r="88" spans="1:16" ht="25.5" x14ac:dyDescent="0.25">
      <c r="A88" s="10" t="str">
        <f>INDEX('Обработка исходного'!B:B,ROW($B$3)+4*(ROW($B88)-ROW($B$3)))</f>
        <v>Сталь легированная</v>
      </c>
      <c r="B88" s="47" t="str">
        <f>INDEX('Обработка исходного'!D:D,ROW($B$3)+4*(ROW($B88)-ROW($B$3)))</f>
        <v>40X</v>
      </c>
      <c r="C88" s="27" t="str">
        <f>IF(ISBLANK(INDEX('Обработка исходного'!E:E,ROW($B$3)+4*(ROW($B88)-ROW($B$3)))),"",INDEX('Обработка исходного'!E:E,ROW($B$3)+4*(ROW($B88)-ROW($B$3))))</f>
        <v>Поковки диаметром или толщиной от 300 до 800 мм, КП275*</v>
      </c>
      <c r="D88" s="31">
        <f>INDEX('Обработка исходного'!G:G,ROW($B$3)+4*(ROW($B88)-ROW($B$3))+3)</f>
        <v>30</v>
      </c>
      <c r="E88" s="32">
        <f>INDEX('Обработка исходного'!H:H,ROW($B$3)+4*(ROW($B88)-ROW($B$3))+3)</f>
        <v>28</v>
      </c>
      <c r="F88" s="32">
        <f>INDEX('Обработка исходного'!I:I,ROW($B$3)+4*(ROW($B88)-ROW($B$3))+3)</f>
        <v>27</v>
      </c>
      <c r="G88" s="32">
        <f>INDEX('Обработка исходного'!J:J,ROW($B$3)+4*(ROW($B88)-ROW($B$3))+3)</f>
        <v>25</v>
      </c>
      <c r="H88" s="32">
        <f>INDEX('Обработка исходного'!K:K,ROW($B$3)+4*(ROW($B88)-ROW($B$3))+3)</f>
        <v>23</v>
      </c>
      <c r="I88" s="32">
        <f>INDEX('Обработка исходного'!L:L,ROW($B$3)+4*(ROW($B88)-ROW($B$3))+3)</f>
        <v>26</v>
      </c>
      <c r="J88" s="32">
        <f>INDEX('Обработка исходного'!M:M,ROW($B$3)+4*(ROW($B88)-ROW($B$3))+3)</f>
        <v>30</v>
      </c>
      <c r="K88" s="32">
        <f>INDEX('Обработка исходного'!N:N,ROW($B$3)+4*(ROW($B88)-ROW($B$3))+3)</f>
        <v>33</v>
      </c>
      <c r="L88" s="32">
        <f>INDEX('Обработка исходного'!O:O,ROW($B$3)+4*(ROW($B88)-ROW($B$3))+3)</f>
        <v>37</v>
      </c>
      <c r="M88" s="32">
        <f>INDEX('Обработка исходного'!P:P,ROW($B$3)+4*(ROW($B88)-ROW($B$3))+3)</f>
        <v>41</v>
      </c>
      <c r="N88" s="32">
        <f>INDEX('Обработка исходного'!Q:Q,ROW($B$3)+4*(ROW($B88)-ROW($B$3))+3)</f>
        <v>41</v>
      </c>
      <c r="O88" s="32" t="str">
        <f>INDEX('Обработка исходного'!R:R,ROW($B$3)+4*(ROW($B88)-ROW($B$3))+3)</f>
        <v>-</v>
      </c>
      <c r="P88" s="33" t="str">
        <f>INDEX('Обработка исходного'!S:S,ROW($B$3)+4*(ROW($B88)-ROW($B$3))+3)</f>
        <v>-</v>
      </c>
    </row>
    <row r="89" spans="1:16" x14ac:dyDescent="0.25">
      <c r="A89" s="10" t="str">
        <f>INDEX('Обработка исходного'!B:B,ROW($B$3)+4*(ROW($B89)-ROW($B$3)))</f>
        <v>Сталь легированная</v>
      </c>
      <c r="B89" s="47" t="str">
        <f>INDEX('Обработка исходного'!D:D,ROW($B$3)+4*(ROW($B89)-ROW($B$3)))</f>
        <v>40X</v>
      </c>
      <c r="C89" s="27" t="str">
        <f>IF(ISBLANK(INDEX('Обработка исходного'!E:E,ROW($B$3)+4*(ROW($B89)-ROW($B$3)))),"",INDEX('Обработка исходного'!E:E,ROW($B$3)+4*(ROW($B89)-ROW($B$3))))</f>
        <v>Поковки диаметром или толщиной до 800 мм, КП315*</v>
      </c>
      <c r="D89" s="31">
        <f>INDEX('Обработка исходного'!G:G,ROW($B$3)+4*(ROW($B89)-ROW($B$3))+3)</f>
        <v>30</v>
      </c>
      <c r="E89" s="32">
        <f>INDEX('Обработка исходного'!H:H,ROW($B$3)+4*(ROW($B89)-ROW($B$3))+3)</f>
        <v>28</v>
      </c>
      <c r="F89" s="32">
        <f>INDEX('Обработка исходного'!I:I,ROW($B$3)+4*(ROW($B89)-ROW($B$3))+3)</f>
        <v>27</v>
      </c>
      <c r="G89" s="32">
        <f>INDEX('Обработка исходного'!J:J,ROW($B$3)+4*(ROW($B89)-ROW($B$3))+3)</f>
        <v>25</v>
      </c>
      <c r="H89" s="32">
        <f>INDEX('Обработка исходного'!K:K,ROW($B$3)+4*(ROW($B89)-ROW($B$3))+3)</f>
        <v>23</v>
      </c>
      <c r="I89" s="32">
        <f>INDEX('Обработка исходного'!L:L,ROW($B$3)+4*(ROW($B89)-ROW($B$3))+3)</f>
        <v>26</v>
      </c>
      <c r="J89" s="32">
        <f>INDEX('Обработка исходного'!M:M,ROW($B$3)+4*(ROW($B89)-ROW($B$3))+3)</f>
        <v>30</v>
      </c>
      <c r="K89" s="32">
        <f>INDEX('Обработка исходного'!N:N,ROW($B$3)+4*(ROW($B89)-ROW($B$3))+3)</f>
        <v>33</v>
      </c>
      <c r="L89" s="32">
        <f>INDEX('Обработка исходного'!O:O,ROW($B$3)+4*(ROW($B89)-ROW($B$3))+3)</f>
        <v>37</v>
      </c>
      <c r="M89" s="32">
        <f>INDEX('Обработка исходного'!P:P,ROW($B$3)+4*(ROW($B89)-ROW($B$3))+3)</f>
        <v>41</v>
      </c>
      <c r="N89" s="32">
        <f>INDEX('Обработка исходного'!Q:Q,ROW($B$3)+4*(ROW($B89)-ROW($B$3))+3)</f>
        <v>41</v>
      </c>
      <c r="O89" s="32" t="str">
        <f>INDEX('Обработка исходного'!R:R,ROW($B$3)+4*(ROW($B89)-ROW($B$3))+3)</f>
        <v>-</v>
      </c>
      <c r="P89" s="33" t="str">
        <f>INDEX('Обработка исходного'!S:S,ROW($B$3)+4*(ROW($B89)-ROW($B$3))+3)</f>
        <v>-</v>
      </c>
    </row>
    <row r="90" spans="1:16" x14ac:dyDescent="0.25">
      <c r="A90" s="10" t="str">
        <f>INDEX('Обработка исходного'!B:B,ROW($B$3)+4*(ROW($B90)-ROW($B$3)))</f>
        <v>Сталь легированная</v>
      </c>
      <c r="B90" s="47" t="str">
        <f>INDEX('Обработка исходного'!D:D,ROW($B$3)+4*(ROW($B90)-ROW($B$3)))</f>
        <v>40X</v>
      </c>
      <c r="C90" s="27" t="str">
        <f>IF(ISBLANK(INDEX('Обработка исходного'!E:E,ROW($B$3)+4*(ROW($B90)-ROW($B$3)))),"",INDEX('Обработка исходного'!E:E,ROW($B$3)+4*(ROW($B90)-ROW($B$3))))</f>
        <v>Поковки диаметром до 500 мм, КП345*</v>
      </c>
      <c r="D90" s="31">
        <f>INDEX('Обработка исходного'!G:G,ROW($B$3)+4*(ROW($B90)-ROW($B$3))+3)</f>
        <v>30</v>
      </c>
      <c r="E90" s="32">
        <f>INDEX('Обработка исходного'!H:H,ROW($B$3)+4*(ROW($B90)-ROW($B$3))+3)</f>
        <v>28</v>
      </c>
      <c r="F90" s="32">
        <f>INDEX('Обработка исходного'!I:I,ROW($B$3)+4*(ROW($B90)-ROW($B$3))+3)</f>
        <v>27</v>
      </c>
      <c r="G90" s="32">
        <f>INDEX('Обработка исходного'!J:J,ROW($B$3)+4*(ROW($B90)-ROW($B$3))+3)</f>
        <v>25</v>
      </c>
      <c r="H90" s="32">
        <f>INDEX('Обработка исходного'!K:K,ROW($B$3)+4*(ROW($B90)-ROW($B$3))+3)</f>
        <v>23</v>
      </c>
      <c r="I90" s="32">
        <f>INDEX('Обработка исходного'!L:L,ROW($B$3)+4*(ROW($B90)-ROW($B$3))+3)</f>
        <v>26</v>
      </c>
      <c r="J90" s="32">
        <f>INDEX('Обработка исходного'!M:M,ROW($B$3)+4*(ROW($B90)-ROW($B$3))+3)</f>
        <v>30</v>
      </c>
      <c r="K90" s="32">
        <f>INDEX('Обработка исходного'!N:N,ROW($B$3)+4*(ROW($B90)-ROW($B$3))+3)</f>
        <v>33</v>
      </c>
      <c r="L90" s="32">
        <f>INDEX('Обработка исходного'!O:O,ROW($B$3)+4*(ROW($B90)-ROW($B$3))+3)</f>
        <v>37</v>
      </c>
      <c r="M90" s="32">
        <f>INDEX('Обработка исходного'!P:P,ROW($B$3)+4*(ROW($B90)-ROW($B$3))+3)</f>
        <v>41</v>
      </c>
      <c r="N90" s="32">
        <f>INDEX('Обработка исходного'!Q:Q,ROW($B$3)+4*(ROW($B90)-ROW($B$3))+3)</f>
        <v>41</v>
      </c>
      <c r="O90" s="32" t="str">
        <f>INDEX('Обработка исходного'!R:R,ROW($B$3)+4*(ROW($B90)-ROW($B$3))+3)</f>
        <v>-</v>
      </c>
      <c r="P90" s="33" t="str">
        <f>INDEX('Обработка исходного'!S:S,ROW($B$3)+4*(ROW($B90)-ROW($B$3))+3)</f>
        <v>-</v>
      </c>
    </row>
    <row r="91" spans="1:16" x14ac:dyDescent="0.25">
      <c r="A91" s="10" t="str">
        <f>INDEX('Обработка исходного'!B:B,ROW($B$3)+4*(ROW($B91)-ROW($B$3)))</f>
        <v>Сталь легированная</v>
      </c>
      <c r="B91" s="47" t="str">
        <f>INDEX('Обработка исходного'!D:D,ROW($B$3)+4*(ROW($B91)-ROW($B$3)))</f>
        <v>40X</v>
      </c>
      <c r="C91" s="27" t="str">
        <f>IF(ISBLANK(INDEX('Обработка исходного'!E:E,ROW($B$3)+4*(ROW($B91)-ROW($B$3)))),"",INDEX('Обработка исходного'!E:E,ROW($B$3)+4*(ROW($B91)-ROW($B$3))))</f>
        <v>Поковки диаметром до 500 мм, КП395*</v>
      </c>
      <c r="D91" s="31">
        <f>INDEX('Обработка исходного'!G:G,ROW($B$3)+4*(ROW($B91)-ROW($B$3))+3)</f>
        <v>30</v>
      </c>
      <c r="E91" s="32">
        <f>INDEX('Обработка исходного'!H:H,ROW($B$3)+4*(ROW($B91)-ROW($B$3))+3)</f>
        <v>28</v>
      </c>
      <c r="F91" s="32">
        <f>INDEX('Обработка исходного'!I:I,ROW($B$3)+4*(ROW($B91)-ROW($B$3))+3)</f>
        <v>27</v>
      </c>
      <c r="G91" s="32">
        <f>INDEX('Обработка исходного'!J:J,ROW($B$3)+4*(ROW($B91)-ROW($B$3))+3)</f>
        <v>25</v>
      </c>
      <c r="H91" s="32">
        <f>INDEX('Обработка исходного'!K:K,ROW($B$3)+4*(ROW($B91)-ROW($B$3))+3)</f>
        <v>23</v>
      </c>
      <c r="I91" s="32">
        <f>INDEX('Обработка исходного'!L:L,ROW($B$3)+4*(ROW($B91)-ROW($B$3))+3)</f>
        <v>26</v>
      </c>
      <c r="J91" s="32">
        <f>INDEX('Обработка исходного'!M:M,ROW($B$3)+4*(ROW($B91)-ROW($B$3))+3)</f>
        <v>30</v>
      </c>
      <c r="K91" s="32">
        <f>INDEX('Обработка исходного'!N:N,ROW($B$3)+4*(ROW($B91)-ROW($B$3))+3)</f>
        <v>33</v>
      </c>
      <c r="L91" s="32">
        <f>INDEX('Обработка исходного'!O:O,ROW($B$3)+4*(ROW($B91)-ROW($B$3))+3)</f>
        <v>37</v>
      </c>
      <c r="M91" s="32">
        <f>INDEX('Обработка исходного'!P:P,ROW($B$3)+4*(ROW($B91)-ROW($B$3))+3)</f>
        <v>41</v>
      </c>
      <c r="N91" s="32">
        <f>INDEX('Обработка исходного'!Q:Q,ROW($B$3)+4*(ROW($B91)-ROW($B$3))+3)</f>
        <v>41</v>
      </c>
      <c r="O91" s="32" t="str">
        <f>INDEX('Обработка исходного'!R:R,ROW($B$3)+4*(ROW($B91)-ROW($B$3))+3)</f>
        <v>-</v>
      </c>
      <c r="P91" s="33" t="str">
        <f>INDEX('Обработка исходного'!S:S,ROW($B$3)+4*(ROW($B91)-ROW($B$3))+3)</f>
        <v>-</v>
      </c>
    </row>
    <row r="92" spans="1:16" x14ac:dyDescent="0.25">
      <c r="A92" s="10" t="str">
        <f>INDEX('Обработка исходного'!B:B,ROW($B$3)+4*(ROW($B92)-ROW($B$3)))</f>
        <v>Сталь легированная</v>
      </c>
      <c r="B92" s="47" t="str">
        <f>INDEX('Обработка исходного'!D:D,ROW($B$3)+4*(ROW($B92)-ROW($B$3)))</f>
        <v>40X</v>
      </c>
      <c r="C92" s="27" t="str">
        <f>IF(ISBLANK(INDEX('Обработка исходного'!E:E,ROW($B$3)+4*(ROW($B92)-ROW($B$3)))),"",INDEX('Обработка исходного'!E:E,ROW($B$3)+4*(ROW($B92)-ROW($B$3))))</f>
        <v>Поковки диаметром до 300 мм, КП440*</v>
      </c>
      <c r="D92" s="31">
        <f>INDEX('Обработка исходного'!G:G,ROW($B$3)+4*(ROW($B92)-ROW($B$3))+3)</f>
        <v>30</v>
      </c>
      <c r="E92" s="32">
        <f>INDEX('Обработка исходного'!H:H,ROW($B$3)+4*(ROW($B92)-ROW($B$3))+3)</f>
        <v>28</v>
      </c>
      <c r="F92" s="32">
        <f>INDEX('Обработка исходного'!I:I,ROW($B$3)+4*(ROW($B92)-ROW($B$3))+3)</f>
        <v>27</v>
      </c>
      <c r="G92" s="32">
        <f>INDEX('Обработка исходного'!J:J,ROW($B$3)+4*(ROW($B92)-ROW($B$3))+3)</f>
        <v>25</v>
      </c>
      <c r="H92" s="32">
        <f>INDEX('Обработка исходного'!K:K,ROW($B$3)+4*(ROW($B92)-ROW($B$3))+3)</f>
        <v>23</v>
      </c>
      <c r="I92" s="32">
        <f>INDEX('Обработка исходного'!L:L,ROW($B$3)+4*(ROW($B92)-ROW($B$3))+3)</f>
        <v>26</v>
      </c>
      <c r="J92" s="32">
        <f>INDEX('Обработка исходного'!M:M,ROW($B$3)+4*(ROW($B92)-ROW($B$3))+3)</f>
        <v>30</v>
      </c>
      <c r="K92" s="32">
        <f>INDEX('Обработка исходного'!N:N,ROW($B$3)+4*(ROW($B92)-ROW($B$3))+3)</f>
        <v>33</v>
      </c>
      <c r="L92" s="32">
        <f>INDEX('Обработка исходного'!O:O,ROW($B$3)+4*(ROW($B92)-ROW($B$3))+3)</f>
        <v>37</v>
      </c>
      <c r="M92" s="32">
        <f>INDEX('Обработка исходного'!P:P,ROW($B$3)+4*(ROW($B92)-ROW($B$3))+3)</f>
        <v>41</v>
      </c>
      <c r="N92" s="32">
        <f>INDEX('Обработка исходного'!Q:Q,ROW($B$3)+4*(ROW($B92)-ROW($B$3))+3)</f>
        <v>41</v>
      </c>
      <c r="O92" s="32" t="str">
        <f>INDEX('Обработка исходного'!R:R,ROW($B$3)+4*(ROW($B92)-ROW($B$3))+3)</f>
        <v>-</v>
      </c>
      <c r="P92" s="33" t="str">
        <f>INDEX('Обработка исходного'!S:S,ROW($B$3)+4*(ROW($B92)-ROW($B$3))+3)</f>
        <v>-</v>
      </c>
    </row>
    <row r="93" spans="1:16" x14ac:dyDescent="0.25">
      <c r="A93" s="10" t="str">
        <f>INDEX('Обработка исходного'!B:B,ROW($B$3)+4*(ROW($B93)-ROW($B$3)))</f>
        <v>Сталь легированная</v>
      </c>
      <c r="B93" s="47" t="str">
        <f>INDEX('Обработка исходного'!D:D,ROW($B$3)+4*(ROW($B93)-ROW($B$3)))</f>
        <v>40X</v>
      </c>
      <c r="C93" s="27" t="str">
        <f>IF(ISBLANK(INDEX('Обработка исходного'!E:E,ROW($B$3)+4*(ROW($B93)-ROW($B$3)))),"",INDEX('Обработка исходного'!E:E,ROW($B$3)+4*(ROW($B93)-ROW($B$3))))</f>
        <v>Поковки диаметром до 300 мм, КП490*</v>
      </c>
      <c r="D93" s="31">
        <f>INDEX('Обработка исходного'!G:G,ROW($B$3)+4*(ROW($B93)-ROW($B$3))+3)</f>
        <v>30</v>
      </c>
      <c r="E93" s="32">
        <f>INDEX('Обработка исходного'!H:H,ROW($B$3)+4*(ROW($B93)-ROW($B$3))+3)</f>
        <v>28</v>
      </c>
      <c r="F93" s="32">
        <f>INDEX('Обработка исходного'!I:I,ROW($B$3)+4*(ROW($B93)-ROW($B$3))+3)</f>
        <v>27</v>
      </c>
      <c r="G93" s="32">
        <f>INDEX('Обработка исходного'!J:J,ROW($B$3)+4*(ROW($B93)-ROW($B$3))+3)</f>
        <v>25</v>
      </c>
      <c r="H93" s="32">
        <f>INDEX('Обработка исходного'!K:K,ROW($B$3)+4*(ROW($B93)-ROW($B$3))+3)</f>
        <v>23</v>
      </c>
      <c r="I93" s="32">
        <f>INDEX('Обработка исходного'!L:L,ROW($B$3)+4*(ROW($B93)-ROW($B$3))+3)</f>
        <v>26</v>
      </c>
      <c r="J93" s="32">
        <f>INDEX('Обработка исходного'!M:M,ROW($B$3)+4*(ROW($B93)-ROW($B$3))+3)</f>
        <v>30</v>
      </c>
      <c r="K93" s="32">
        <f>INDEX('Обработка исходного'!N:N,ROW($B$3)+4*(ROW($B93)-ROW($B$3))+3)</f>
        <v>33</v>
      </c>
      <c r="L93" s="32">
        <f>INDEX('Обработка исходного'!O:O,ROW($B$3)+4*(ROW($B93)-ROW($B$3))+3)</f>
        <v>37</v>
      </c>
      <c r="M93" s="32">
        <f>INDEX('Обработка исходного'!P:P,ROW($B$3)+4*(ROW($B93)-ROW($B$3))+3)</f>
        <v>41</v>
      </c>
      <c r="N93" s="32">
        <f>INDEX('Обработка исходного'!Q:Q,ROW($B$3)+4*(ROW($B93)-ROW($B$3))+3)</f>
        <v>41</v>
      </c>
      <c r="O93" s="32" t="str">
        <f>INDEX('Обработка исходного'!R:R,ROW($B$3)+4*(ROW($B93)-ROW($B$3))+3)</f>
        <v>-</v>
      </c>
      <c r="P93" s="33" t="str">
        <f>INDEX('Обработка исходного'!S:S,ROW($B$3)+4*(ROW($B93)-ROW($B$3))+3)</f>
        <v>-</v>
      </c>
    </row>
    <row r="94" spans="1:16" x14ac:dyDescent="0.25">
      <c r="A94" s="10" t="str">
        <f>INDEX('Обработка исходного'!B:B,ROW($B$3)+4*(ROW($B94)-ROW($B$3)))</f>
        <v>Сталь легированная</v>
      </c>
      <c r="B94" s="47" t="str">
        <f>INDEX('Обработка исходного'!D:D,ROW($B$3)+4*(ROW($B94)-ROW($B$3)))</f>
        <v>40X</v>
      </c>
      <c r="C94" s="27" t="str">
        <f>IF(ISBLANK(INDEX('Обработка исходного'!E:E,ROW($B$3)+4*(ROW($B94)-ROW($B$3)))),"",INDEX('Обработка исходного'!E:E,ROW($B$3)+4*(ROW($B94)-ROW($B$3))))</f>
        <v>Поковки диаметром до 100 мм, КП540*</v>
      </c>
      <c r="D94" s="31">
        <f>INDEX('Обработка исходного'!G:G,ROW($B$3)+4*(ROW($B94)-ROW($B$3))+3)</f>
        <v>45</v>
      </c>
      <c r="E94" s="32">
        <f>INDEX('Обработка исходного'!H:H,ROW($B$3)+4*(ROW($B94)-ROW($B$3))+3)</f>
        <v>42</v>
      </c>
      <c r="F94" s="32">
        <f>INDEX('Обработка исходного'!I:I,ROW($B$3)+4*(ROW($B94)-ROW($B$3))+3)</f>
        <v>40</v>
      </c>
      <c r="G94" s="32">
        <f>INDEX('Обработка исходного'!J:J,ROW($B$3)+4*(ROW($B94)-ROW($B$3))+3)</f>
        <v>37</v>
      </c>
      <c r="H94" s="32">
        <f>INDEX('Обработка исходного'!K:K,ROW($B$3)+4*(ROW($B94)-ROW($B$3))+3)</f>
        <v>34</v>
      </c>
      <c r="I94" s="32">
        <f>INDEX('Обработка исходного'!L:L,ROW($B$3)+4*(ROW($B94)-ROW($B$3))+3)</f>
        <v>39</v>
      </c>
      <c r="J94" s="32">
        <f>INDEX('Обработка исходного'!M:M,ROW($B$3)+4*(ROW($B94)-ROW($B$3))+3)</f>
        <v>45</v>
      </c>
      <c r="K94" s="32">
        <f>INDEX('Обработка исходного'!N:N,ROW($B$3)+4*(ROW($B94)-ROW($B$3))+3)</f>
        <v>49</v>
      </c>
      <c r="L94" s="32">
        <f>INDEX('Обработка исходного'!O:O,ROW($B$3)+4*(ROW($B94)-ROW($B$3))+3)</f>
        <v>55</v>
      </c>
      <c r="M94" s="32">
        <f>INDEX('Обработка исходного'!P:P,ROW($B$3)+4*(ROW($B94)-ROW($B$3))+3)</f>
        <v>61</v>
      </c>
      <c r="N94" s="32">
        <f>INDEX('Обработка исходного'!Q:Q,ROW($B$3)+4*(ROW($B94)-ROW($B$3))+3)</f>
        <v>61</v>
      </c>
      <c r="O94" s="32" t="str">
        <f>INDEX('Обработка исходного'!R:R,ROW($B$3)+4*(ROW($B94)-ROW($B$3))+3)</f>
        <v>-</v>
      </c>
      <c r="P94" s="33" t="str">
        <f>INDEX('Обработка исходного'!S:S,ROW($B$3)+4*(ROW($B94)-ROW($B$3))+3)</f>
        <v>-</v>
      </c>
    </row>
    <row r="95" spans="1:16" x14ac:dyDescent="0.25">
      <c r="A95" s="10" t="str">
        <f>INDEX('Обработка исходного'!B:B,ROW($B$3)+4*(ROW($B95)-ROW($B$3)))</f>
        <v>Сталь легированная</v>
      </c>
      <c r="B95" s="47" t="str">
        <f>INDEX('Обработка исходного'!D:D,ROW($B$3)+4*(ROW($B95)-ROW($B$3)))</f>
        <v>45Х</v>
      </c>
      <c r="C95" s="27" t="str">
        <f>IF(ISBLANK(INDEX('Обработка исходного'!E:E,ROW($B$3)+4*(ROW($B95)-ROW($B$3)))),"",INDEX('Обработка исходного'!E:E,ROW($B$3)+4*(ROW($B95)-ROW($B$3))))</f>
        <v>Поковки диаметром до 100 мм, КП315*</v>
      </c>
      <c r="D95" s="31">
        <f>INDEX('Обработка исходного'!G:G,ROW($B$3)+4*(ROW($B95)-ROW($B$3))+3)</f>
        <v>38</v>
      </c>
      <c r="E95" s="32">
        <f>INDEX('Обработка исходного'!H:H,ROW($B$3)+4*(ROW($B95)-ROW($B$3))+3)</f>
        <v>34</v>
      </c>
      <c r="F95" s="32">
        <f>INDEX('Обработка исходного'!I:I,ROW($B$3)+4*(ROW($B95)-ROW($B$3))+3)</f>
        <v>34</v>
      </c>
      <c r="G95" s="32">
        <f>INDEX('Обработка исходного'!J:J,ROW($B$3)+4*(ROW($B95)-ROW($B$3))+3)</f>
        <v>32</v>
      </c>
      <c r="H95" s="32">
        <f>INDEX('Обработка исходного'!K:K,ROW($B$3)+4*(ROW($B95)-ROW($B$3))+3)</f>
        <v>28</v>
      </c>
      <c r="I95" s="32">
        <f>INDEX('Обработка исходного'!L:L,ROW($B$3)+4*(ROW($B95)-ROW($B$3))+3)</f>
        <v>34</v>
      </c>
      <c r="J95" s="32">
        <f>INDEX('Обработка исходного'!M:M,ROW($B$3)+4*(ROW($B95)-ROW($B$3))+3)</f>
        <v>38</v>
      </c>
      <c r="K95" s="32">
        <f>INDEX('Обработка исходного'!N:N,ROW($B$3)+4*(ROW($B95)-ROW($B$3))+3)</f>
        <v>42</v>
      </c>
      <c r="L95" s="32">
        <f>INDEX('Обработка исходного'!O:O,ROW($B$3)+4*(ROW($B95)-ROW($B$3))+3)</f>
        <v>38</v>
      </c>
      <c r="M95" s="32">
        <f>INDEX('Обработка исходного'!P:P,ROW($B$3)+4*(ROW($B95)-ROW($B$3))+3)</f>
        <v>51</v>
      </c>
      <c r="N95" s="32">
        <f>INDEX('Обработка исходного'!Q:Q,ROW($B$3)+4*(ROW($B95)-ROW($B$3))+3)</f>
        <v>55</v>
      </c>
      <c r="O95" s="32" t="str">
        <f>INDEX('Обработка исходного'!R:R,ROW($B$3)+4*(ROW($B95)-ROW($B$3))+3)</f>
        <v>-</v>
      </c>
      <c r="P95" s="33" t="str">
        <f>INDEX('Обработка исходного'!S:S,ROW($B$3)+4*(ROW($B95)-ROW($B$3))+3)</f>
        <v>-</v>
      </c>
    </row>
    <row r="96" spans="1:16" x14ac:dyDescent="0.25">
      <c r="A96" s="10" t="str">
        <f>INDEX('Обработка исходного'!B:B,ROW($B$3)+4*(ROW($B96)-ROW($B$3)))</f>
        <v>Сталь легированная</v>
      </c>
      <c r="B96" s="47" t="str">
        <f>INDEX('Обработка исходного'!D:D,ROW($B$3)+4*(ROW($B96)-ROW($B$3)))</f>
        <v>45Х</v>
      </c>
      <c r="C96" s="27" t="str">
        <f>IF(ISBLANK(INDEX('Обработка исходного'!E:E,ROW($B$3)+4*(ROW($B96)-ROW($B$3)))),"",INDEX('Обработка исходного'!E:E,ROW($B$3)+4*(ROW($B96)-ROW($B$3))))</f>
        <v>Поковки диаметром от 300 до 800 мм, КП315*</v>
      </c>
      <c r="D96" s="31">
        <f>INDEX('Обработка исходного'!G:G,ROW($B$3)+4*(ROW($B96)-ROW($B$3))+3)</f>
        <v>30</v>
      </c>
      <c r="E96" s="32">
        <f>INDEX('Обработка исходного'!H:H,ROW($B$3)+4*(ROW($B96)-ROW($B$3))+3)</f>
        <v>27</v>
      </c>
      <c r="F96" s="32">
        <f>INDEX('Обработка исходного'!I:I,ROW($B$3)+4*(ROW($B96)-ROW($B$3))+3)</f>
        <v>27</v>
      </c>
      <c r="G96" s="32">
        <f>INDEX('Обработка исходного'!J:J,ROW($B$3)+4*(ROW($B96)-ROW($B$3))+3)</f>
        <v>25</v>
      </c>
      <c r="H96" s="32">
        <f>INDEX('Обработка исходного'!K:K,ROW($B$3)+4*(ROW($B96)-ROW($B$3))+3)</f>
        <v>22</v>
      </c>
      <c r="I96" s="32">
        <f>INDEX('Обработка исходного'!L:L,ROW($B$3)+4*(ROW($B96)-ROW($B$3))+3)</f>
        <v>27</v>
      </c>
      <c r="J96" s="32">
        <f>INDEX('Обработка исходного'!M:M,ROW($B$3)+4*(ROW($B96)-ROW($B$3))+3)</f>
        <v>30</v>
      </c>
      <c r="K96" s="32">
        <f>INDEX('Обработка исходного'!N:N,ROW($B$3)+4*(ROW($B96)-ROW($B$3))+3)</f>
        <v>33</v>
      </c>
      <c r="L96" s="32">
        <f>INDEX('Обработка исходного'!O:O,ROW($B$3)+4*(ROW($B96)-ROW($B$3))+3)</f>
        <v>30</v>
      </c>
      <c r="M96" s="32">
        <f>INDEX('Обработка исходного'!P:P,ROW($B$3)+4*(ROW($B96)-ROW($B$3))+3)</f>
        <v>40</v>
      </c>
      <c r="N96" s="32">
        <f>INDEX('Обработка исходного'!Q:Q,ROW($B$3)+4*(ROW($B96)-ROW($B$3))+3)</f>
        <v>43</v>
      </c>
      <c r="O96" s="32" t="str">
        <f>INDEX('Обработка исходного'!R:R,ROW($B$3)+4*(ROW($B96)-ROW($B$3))+3)</f>
        <v>-</v>
      </c>
      <c r="P96" s="33" t="str">
        <f>INDEX('Обработка исходного'!S:S,ROW($B$3)+4*(ROW($B96)-ROW($B$3))+3)</f>
        <v>-</v>
      </c>
    </row>
    <row r="97" spans="1:16" x14ac:dyDescent="0.25">
      <c r="A97" s="10" t="str">
        <f>INDEX('Обработка исходного'!B:B,ROW($B$3)+4*(ROW($B97)-ROW($B$3)))</f>
        <v>Сталь легированная</v>
      </c>
      <c r="B97" s="47" t="str">
        <f>INDEX('Обработка исходного'!D:D,ROW($B$3)+4*(ROW($B97)-ROW($B$3)))</f>
        <v>45Х</v>
      </c>
      <c r="C97" s="27" t="str">
        <f>IF(ISBLANK(INDEX('Обработка исходного'!E:E,ROW($B$3)+4*(ROW($B97)-ROW($B$3)))),"",INDEX('Обработка исходного'!E:E,ROW($B$3)+4*(ROW($B97)-ROW($B$3))))</f>
        <v>Поковки диаметром до 800 мм, КП345*</v>
      </c>
      <c r="D97" s="31">
        <f>INDEX('Обработка исходного'!G:G,ROW($B$3)+4*(ROW($B97)-ROW($B$3))+3)</f>
        <v>30</v>
      </c>
      <c r="E97" s="32">
        <f>INDEX('Обработка исходного'!H:H,ROW($B$3)+4*(ROW($B97)-ROW($B$3))+3)</f>
        <v>27</v>
      </c>
      <c r="F97" s="32">
        <f>INDEX('Обработка исходного'!I:I,ROW($B$3)+4*(ROW($B97)-ROW($B$3))+3)</f>
        <v>27</v>
      </c>
      <c r="G97" s="32">
        <f>INDEX('Обработка исходного'!J:J,ROW($B$3)+4*(ROW($B97)-ROW($B$3))+3)</f>
        <v>25</v>
      </c>
      <c r="H97" s="32">
        <f>INDEX('Обработка исходного'!K:K,ROW($B$3)+4*(ROW($B97)-ROW($B$3))+3)</f>
        <v>22</v>
      </c>
      <c r="I97" s="32">
        <f>INDEX('Обработка исходного'!L:L,ROW($B$3)+4*(ROW($B97)-ROW($B$3))+3)</f>
        <v>27</v>
      </c>
      <c r="J97" s="32">
        <f>INDEX('Обработка исходного'!M:M,ROW($B$3)+4*(ROW($B97)-ROW($B$3))+3)</f>
        <v>30</v>
      </c>
      <c r="K97" s="32">
        <f>INDEX('Обработка исходного'!N:N,ROW($B$3)+4*(ROW($B97)-ROW($B$3))+3)</f>
        <v>33</v>
      </c>
      <c r="L97" s="32">
        <f>INDEX('Обработка исходного'!O:O,ROW($B$3)+4*(ROW($B97)-ROW($B$3))+3)</f>
        <v>30</v>
      </c>
      <c r="M97" s="32">
        <f>INDEX('Обработка исходного'!P:P,ROW($B$3)+4*(ROW($B97)-ROW($B$3))+3)</f>
        <v>40</v>
      </c>
      <c r="N97" s="32">
        <f>INDEX('Обработка исходного'!Q:Q,ROW($B$3)+4*(ROW($B97)-ROW($B$3))+3)</f>
        <v>43</v>
      </c>
      <c r="O97" s="32" t="str">
        <f>INDEX('Обработка исходного'!R:R,ROW($B$3)+4*(ROW($B97)-ROW($B$3))+3)</f>
        <v>-</v>
      </c>
      <c r="P97" s="33" t="str">
        <f>INDEX('Обработка исходного'!S:S,ROW($B$3)+4*(ROW($B97)-ROW($B$3))+3)</f>
        <v>-</v>
      </c>
    </row>
    <row r="98" spans="1:16" x14ac:dyDescent="0.25">
      <c r="A98" s="10" t="str">
        <f>INDEX('Обработка исходного'!B:B,ROW($B$3)+4*(ROW($B98)-ROW($B$3)))</f>
        <v>Сталь легированная</v>
      </c>
      <c r="B98" s="47" t="str">
        <f>INDEX('Обработка исходного'!D:D,ROW($B$3)+4*(ROW($B98)-ROW($B$3)))</f>
        <v>45Х</v>
      </c>
      <c r="C98" s="27" t="str">
        <f>IF(ISBLANK(INDEX('Обработка исходного'!E:E,ROW($B$3)+4*(ROW($B98)-ROW($B$3)))),"",INDEX('Обработка исходного'!E:E,ROW($B$3)+4*(ROW($B98)-ROW($B$3))))</f>
        <v>Поковки диаметром от 100 до 500 мм, КП395*</v>
      </c>
      <c r="D98" s="31">
        <f>INDEX('Обработка исходного'!G:G,ROW($B$3)+4*(ROW($B98)-ROW($B$3))+3)</f>
        <v>30</v>
      </c>
      <c r="E98" s="32">
        <f>INDEX('Обработка исходного'!H:H,ROW($B$3)+4*(ROW($B98)-ROW($B$3))+3)</f>
        <v>27</v>
      </c>
      <c r="F98" s="32">
        <f>INDEX('Обработка исходного'!I:I,ROW($B$3)+4*(ROW($B98)-ROW($B$3))+3)</f>
        <v>27</v>
      </c>
      <c r="G98" s="32">
        <f>INDEX('Обработка исходного'!J:J,ROW($B$3)+4*(ROW($B98)-ROW($B$3))+3)</f>
        <v>25</v>
      </c>
      <c r="H98" s="32">
        <f>INDEX('Обработка исходного'!K:K,ROW($B$3)+4*(ROW($B98)-ROW($B$3))+3)</f>
        <v>22</v>
      </c>
      <c r="I98" s="32">
        <f>INDEX('Обработка исходного'!L:L,ROW($B$3)+4*(ROW($B98)-ROW($B$3))+3)</f>
        <v>27</v>
      </c>
      <c r="J98" s="32">
        <f>INDEX('Обработка исходного'!M:M,ROW($B$3)+4*(ROW($B98)-ROW($B$3))+3)</f>
        <v>30</v>
      </c>
      <c r="K98" s="32">
        <f>INDEX('Обработка исходного'!N:N,ROW($B$3)+4*(ROW($B98)-ROW($B$3))+3)</f>
        <v>33</v>
      </c>
      <c r="L98" s="32">
        <f>INDEX('Обработка исходного'!O:O,ROW($B$3)+4*(ROW($B98)-ROW($B$3))+3)</f>
        <v>30</v>
      </c>
      <c r="M98" s="32">
        <f>INDEX('Обработка исходного'!P:P,ROW($B$3)+4*(ROW($B98)-ROW($B$3))+3)</f>
        <v>40</v>
      </c>
      <c r="N98" s="32">
        <f>INDEX('Обработка исходного'!Q:Q,ROW($B$3)+4*(ROW($B98)-ROW($B$3))+3)</f>
        <v>43</v>
      </c>
      <c r="O98" s="32" t="str">
        <f>INDEX('Обработка исходного'!R:R,ROW($B$3)+4*(ROW($B98)-ROW($B$3))+3)</f>
        <v>-</v>
      </c>
      <c r="P98" s="33" t="str">
        <f>INDEX('Обработка исходного'!S:S,ROW($B$3)+4*(ROW($B98)-ROW($B$3))+3)</f>
        <v>-</v>
      </c>
    </row>
    <row r="99" spans="1:16" x14ac:dyDescent="0.25">
      <c r="A99" s="10" t="str">
        <f>INDEX('Обработка исходного'!B:B,ROW($B$3)+4*(ROW($B99)-ROW($B$3)))</f>
        <v>Сталь легированная</v>
      </c>
      <c r="B99" s="47" t="str">
        <f>INDEX('Обработка исходного'!D:D,ROW($B$3)+4*(ROW($B99)-ROW($B$3)))</f>
        <v>45Х</v>
      </c>
      <c r="C99" s="27" t="str">
        <f>IF(ISBLANK(INDEX('Обработка исходного'!E:E,ROW($B$3)+4*(ROW($B99)-ROW($B$3)))),"",INDEX('Обработка исходного'!E:E,ROW($B$3)+4*(ROW($B99)-ROW($B$3))))</f>
        <v>Поковки диаметром от 100 до 500 мм, КП440*</v>
      </c>
      <c r="D99" s="31">
        <f>INDEX('Обработка исходного'!G:G,ROW($B$3)+4*(ROW($B99)-ROW($B$3))+3)</f>
        <v>30</v>
      </c>
      <c r="E99" s="32">
        <f>INDEX('Обработка исходного'!H:H,ROW($B$3)+4*(ROW($B99)-ROW($B$3))+3)</f>
        <v>27</v>
      </c>
      <c r="F99" s="32">
        <f>INDEX('Обработка исходного'!I:I,ROW($B$3)+4*(ROW($B99)-ROW($B$3))+3)</f>
        <v>27</v>
      </c>
      <c r="G99" s="32">
        <f>INDEX('Обработка исходного'!J:J,ROW($B$3)+4*(ROW($B99)-ROW($B$3))+3)</f>
        <v>25</v>
      </c>
      <c r="H99" s="32">
        <f>INDEX('Обработка исходного'!K:K,ROW($B$3)+4*(ROW($B99)-ROW($B$3))+3)</f>
        <v>22</v>
      </c>
      <c r="I99" s="32">
        <f>INDEX('Обработка исходного'!L:L,ROW($B$3)+4*(ROW($B99)-ROW($B$3))+3)</f>
        <v>27</v>
      </c>
      <c r="J99" s="32">
        <f>INDEX('Обработка исходного'!M:M,ROW($B$3)+4*(ROW($B99)-ROW($B$3))+3)</f>
        <v>30</v>
      </c>
      <c r="K99" s="32">
        <f>INDEX('Обработка исходного'!N:N,ROW($B$3)+4*(ROW($B99)-ROW($B$3))+3)</f>
        <v>33</v>
      </c>
      <c r="L99" s="32">
        <f>INDEX('Обработка исходного'!O:O,ROW($B$3)+4*(ROW($B99)-ROW($B$3))+3)</f>
        <v>30</v>
      </c>
      <c r="M99" s="32">
        <f>INDEX('Обработка исходного'!P:P,ROW($B$3)+4*(ROW($B99)-ROW($B$3))+3)</f>
        <v>40</v>
      </c>
      <c r="N99" s="32">
        <f>INDEX('Обработка исходного'!Q:Q,ROW($B$3)+4*(ROW($B99)-ROW($B$3))+3)</f>
        <v>43</v>
      </c>
      <c r="O99" s="32" t="str">
        <f>INDEX('Обработка исходного'!R:R,ROW($B$3)+4*(ROW($B99)-ROW($B$3))+3)</f>
        <v>-</v>
      </c>
      <c r="P99" s="33" t="str">
        <f>INDEX('Обработка исходного'!S:S,ROW($B$3)+4*(ROW($B99)-ROW($B$3))+3)</f>
        <v>-</v>
      </c>
    </row>
    <row r="100" spans="1:16" x14ac:dyDescent="0.25">
      <c r="A100" s="10" t="str">
        <f>INDEX('Обработка исходного'!B:B,ROW($B$3)+4*(ROW($B100)-ROW($B$3)))</f>
        <v>Сталь легированная</v>
      </c>
      <c r="B100" s="47" t="str">
        <f>INDEX('Обработка исходного'!D:D,ROW($B$3)+4*(ROW($B100)-ROW($B$3)))</f>
        <v>45Х</v>
      </c>
      <c r="C100" s="27" t="str">
        <f>IF(ISBLANK(INDEX('Обработка исходного'!E:E,ROW($B$3)+4*(ROW($B100)-ROW($B$3)))),"",INDEX('Обработка исходного'!E:E,ROW($B$3)+4*(ROW($B100)-ROW($B$3))))</f>
        <v>Поковки диаметром до 300 мм, КП490*</v>
      </c>
      <c r="D100" s="31">
        <f>INDEX('Обработка исходного'!G:G,ROW($B$3)+4*(ROW($B100)-ROW($B$3))+3)</f>
        <v>30</v>
      </c>
      <c r="E100" s="32">
        <f>INDEX('Обработка исходного'!H:H,ROW($B$3)+4*(ROW($B100)-ROW($B$3))+3)</f>
        <v>27</v>
      </c>
      <c r="F100" s="32">
        <f>INDEX('Обработка исходного'!I:I,ROW($B$3)+4*(ROW($B100)-ROW($B$3))+3)</f>
        <v>27</v>
      </c>
      <c r="G100" s="32">
        <f>INDEX('Обработка исходного'!J:J,ROW($B$3)+4*(ROW($B100)-ROW($B$3))+3)</f>
        <v>25</v>
      </c>
      <c r="H100" s="32">
        <f>INDEX('Обработка исходного'!K:K,ROW($B$3)+4*(ROW($B100)-ROW($B$3))+3)</f>
        <v>22</v>
      </c>
      <c r="I100" s="32">
        <f>INDEX('Обработка исходного'!L:L,ROW($B$3)+4*(ROW($B100)-ROW($B$3))+3)</f>
        <v>27</v>
      </c>
      <c r="J100" s="32">
        <f>INDEX('Обработка исходного'!M:M,ROW($B$3)+4*(ROW($B100)-ROW($B$3))+3)</f>
        <v>30</v>
      </c>
      <c r="K100" s="32">
        <f>INDEX('Обработка исходного'!N:N,ROW($B$3)+4*(ROW($B100)-ROW($B$3))+3)</f>
        <v>33</v>
      </c>
      <c r="L100" s="32">
        <f>INDEX('Обработка исходного'!O:O,ROW($B$3)+4*(ROW($B100)-ROW($B$3))+3)</f>
        <v>30</v>
      </c>
      <c r="M100" s="32">
        <f>INDEX('Обработка исходного'!P:P,ROW($B$3)+4*(ROW($B100)-ROW($B$3))+3)</f>
        <v>40</v>
      </c>
      <c r="N100" s="32">
        <f>INDEX('Обработка исходного'!Q:Q,ROW($B$3)+4*(ROW($B100)-ROW($B$3))+3)</f>
        <v>43</v>
      </c>
      <c r="O100" s="32" t="str">
        <f>INDEX('Обработка исходного'!R:R,ROW($B$3)+4*(ROW($B100)-ROW($B$3))+3)</f>
        <v>-</v>
      </c>
      <c r="P100" s="33" t="str">
        <f>INDEX('Обработка исходного'!S:S,ROW($B$3)+4*(ROW($B100)-ROW($B$3))+3)</f>
        <v>-</v>
      </c>
    </row>
    <row r="101" spans="1:16" x14ac:dyDescent="0.25">
      <c r="A101" s="10" t="str">
        <f>INDEX('Обработка исходного'!B:B,ROW($B$3)+4*(ROW($B101)-ROW($B$3)))</f>
        <v>Сталь легированная</v>
      </c>
      <c r="B101" s="47" t="str">
        <f>INDEX('Обработка исходного'!D:D,ROW($B$3)+4*(ROW($B101)-ROW($B$3)))</f>
        <v>45Х</v>
      </c>
      <c r="C101" s="27" t="str">
        <f>IF(ISBLANK(INDEX('Обработка исходного'!E:E,ROW($B$3)+4*(ROW($B101)-ROW($B$3)))),"",INDEX('Обработка исходного'!E:E,ROW($B$3)+4*(ROW($B101)-ROW($B$3))))</f>
        <v>Поковки диаметром от 100 до 300 мм, КП540*</v>
      </c>
      <c r="D101" s="31">
        <f>INDEX('Обработка исходного'!G:G,ROW($B$3)+4*(ROW($B101)-ROW($B$3))+3)</f>
        <v>30</v>
      </c>
      <c r="E101" s="32">
        <f>INDEX('Обработка исходного'!H:H,ROW($B$3)+4*(ROW($B101)-ROW($B$3))+3)</f>
        <v>27</v>
      </c>
      <c r="F101" s="32">
        <f>INDEX('Обработка исходного'!I:I,ROW($B$3)+4*(ROW($B101)-ROW($B$3))+3)</f>
        <v>27</v>
      </c>
      <c r="G101" s="32">
        <f>INDEX('Обработка исходного'!J:J,ROW($B$3)+4*(ROW($B101)-ROW($B$3))+3)</f>
        <v>25</v>
      </c>
      <c r="H101" s="32">
        <f>INDEX('Обработка исходного'!K:K,ROW($B$3)+4*(ROW($B101)-ROW($B$3))+3)</f>
        <v>22</v>
      </c>
      <c r="I101" s="32">
        <f>INDEX('Обработка исходного'!L:L,ROW($B$3)+4*(ROW($B101)-ROW($B$3))+3)</f>
        <v>27</v>
      </c>
      <c r="J101" s="32">
        <f>INDEX('Обработка исходного'!M:M,ROW($B$3)+4*(ROW($B101)-ROW($B$3))+3)</f>
        <v>30</v>
      </c>
      <c r="K101" s="32">
        <f>INDEX('Обработка исходного'!N:N,ROW($B$3)+4*(ROW($B101)-ROW($B$3))+3)</f>
        <v>33</v>
      </c>
      <c r="L101" s="32">
        <f>INDEX('Обработка исходного'!O:O,ROW($B$3)+4*(ROW($B101)-ROW($B$3))+3)</f>
        <v>30</v>
      </c>
      <c r="M101" s="32">
        <f>INDEX('Обработка исходного'!P:P,ROW($B$3)+4*(ROW($B101)-ROW($B$3))+3)</f>
        <v>40</v>
      </c>
      <c r="N101" s="32">
        <f>INDEX('Обработка исходного'!Q:Q,ROW($B$3)+4*(ROW($B101)-ROW($B$3))+3)</f>
        <v>43</v>
      </c>
      <c r="O101" s="32" t="str">
        <f>INDEX('Обработка исходного'!R:R,ROW($B$3)+4*(ROW($B101)-ROW($B$3))+3)</f>
        <v>-</v>
      </c>
      <c r="P101" s="33" t="str">
        <f>INDEX('Обработка исходного'!S:S,ROW($B$3)+4*(ROW($B101)-ROW($B$3))+3)</f>
        <v>-</v>
      </c>
    </row>
    <row r="102" spans="1:16" x14ac:dyDescent="0.25">
      <c r="A102" s="10" t="str">
        <f>INDEX('Обработка исходного'!B:B,ROW($B$3)+4*(ROW($B102)-ROW($B$3)))</f>
        <v>Сталь легированная</v>
      </c>
      <c r="B102" s="47" t="str">
        <f>INDEX('Обработка исходного'!D:D,ROW($B$3)+4*(ROW($B102)-ROW($B$3)))</f>
        <v>45Х</v>
      </c>
      <c r="C102" s="27" t="str">
        <f>IF(ISBLANK(INDEX('Обработка исходного'!E:E,ROW($B$3)+4*(ROW($B102)-ROW($B$3)))),"",INDEX('Обработка исходного'!E:E,ROW($B$3)+4*(ROW($B102)-ROW($B$3))))</f>
        <v>Поковки диаметром до 100 мм, КП590*</v>
      </c>
      <c r="D102" s="31">
        <f>INDEX('Обработка исходного'!G:G,ROW($B$3)+4*(ROW($B102)-ROW($B$3))+3)</f>
        <v>30</v>
      </c>
      <c r="E102" s="32">
        <f>INDEX('Обработка исходного'!H:H,ROW($B$3)+4*(ROW($B102)-ROW($B$3))+3)</f>
        <v>27</v>
      </c>
      <c r="F102" s="32">
        <f>INDEX('Обработка исходного'!I:I,ROW($B$3)+4*(ROW($B102)-ROW($B$3))+3)</f>
        <v>27</v>
      </c>
      <c r="G102" s="32">
        <f>INDEX('Обработка исходного'!J:J,ROW($B$3)+4*(ROW($B102)-ROW($B$3))+3)</f>
        <v>25</v>
      </c>
      <c r="H102" s="32">
        <f>INDEX('Обработка исходного'!K:K,ROW($B$3)+4*(ROW($B102)-ROW($B$3))+3)</f>
        <v>22</v>
      </c>
      <c r="I102" s="32">
        <f>INDEX('Обработка исходного'!L:L,ROW($B$3)+4*(ROW($B102)-ROW($B$3))+3)</f>
        <v>27</v>
      </c>
      <c r="J102" s="32">
        <f>INDEX('Обработка исходного'!M:M,ROW($B$3)+4*(ROW($B102)-ROW($B$3))+3)</f>
        <v>30</v>
      </c>
      <c r="K102" s="32">
        <f>INDEX('Обработка исходного'!N:N,ROW($B$3)+4*(ROW($B102)-ROW($B$3))+3)</f>
        <v>33</v>
      </c>
      <c r="L102" s="32">
        <f>INDEX('Обработка исходного'!O:O,ROW($B$3)+4*(ROW($B102)-ROW($B$3))+3)</f>
        <v>30</v>
      </c>
      <c r="M102" s="32">
        <f>INDEX('Обработка исходного'!P:P,ROW($B$3)+4*(ROW($B102)-ROW($B$3))+3)</f>
        <v>40</v>
      </c>
      <c r="N102" s="32">
        <f>INDEX('Обработка исходного'!Q:Q,ROW($B$3)+4*(ROW($B102)-ROW($B$3))+3)</f>
        <v>43</v>
      </c>
      <c r="O102" s="32" t="str">
        <f>INDEX('Обработка исходного'!R:R,ROW($B$3)+4*(ROW($B102)-ROW($B$3))+3)</f>
        <v>-</v>
      </c>
      <c r="P102" s="33" t="str">
        <f>INDEX('Обработка исходного'!S:S,ROW($B$3)+4*(ROW($B102)-ROW($B$3))+3)</f>
        <v>-</v>
      </c>
    </row>
    <row r="103" spans="1:16" x14ac:dyDescent="0.25">
      <c r="A103" s="10" t="str">
        <f>INDEX('Обработка исходного'!B:B,ROW($B$3)+4*(ROW($B103)-ROW($B$3)))</f>
        <v>Сталь легированная</v>
      </c>
      <c r="B103" s="47" t="str">
        <f>INDEX('Обработка исходного'!D:D,ROW($B$3)+4*(ROW($B103)-ROW($B$3)))</f>
        <v>45Х</v>
      </c>
      <c r="C103" s="27" t="str">
        <f>IF(ISBLANK(INDEX('Обработка исходного'!E:E,ROW($B$3)+4*(ROW($B103)-ROW($B$3)))),"",INDEX('Обработка исходного'!E:E,ROW($B$3)+4*(ROW($B103)-ROW($B$3))))</f>
        <v>Поковки диаметром до 100 мм, КП640*</v>
      </c>
      <c r="D103" s="31">
        <f>INDEX('Обработка исходного'!G:G,ROW($B$3)+4*(ROW($B103)-ROW($B$3))+3)</f>
        <v>30</v>
      </c>
      <c r="E103" s="32">
        <f>INDEX('Обработка исходного'!H:H,ROW($B$3)+4*(ROW($B103)-ROW($B$3))+3)</f>
        <v>27</v>
      </c>
      <c r="F103" s="32">
        <f>INDEX('Обработка исходного'!I:I,ROW($B$3)+4*(ROW($B103)-ROW($B$3))+3)</f>
        <v>27</v>
      </c>
      <c r="G103" s="32">
        <f>INDEX('Обработка исходного'!J:J,ROW($B$3)+4*(ROW($B103)-ROW($B$3))+3)</f>
        <v>25</v>
      </c>
      <c r="H103" s="32">
        <f>INDEX('Обработка исходного'!K:K,ROW($B$3)+4*(ROW($B103)-ROW($B$3))+3)</f>
        <v>22</v>
      </c>
      <c r="I103" s="32">
        <f>INDEX('Обработка исходного'!L:L,ROW($B$3)+4*(ROW($B103)-ROW($B$3))+3)</f>
        <v>27</v>
      </c>
      <c r="J103" s="32">
        <f>INDEX('Обработка исходного'!M:M,ROW($B$3)+4*(ROW($B103)-ROW($B$3))+3)</f>
        <v>30</v>
      </c>
      <c r="K103" s="32">
        <f>INDEX('Обработка исходного'!N:N,ROW($B$3)+4*(ROW($B103)-ROW($B$3))+3)</f>
        <v>33</v>
      </c>
      <c r="L103" s="32">
        <f>INDEX('Обработка исходного'!O:O,ROW($B$3)+4*(ROW($B103)-ROW($B$3))+3)</f>
        <v>30</v>
      </c>
      <c r="M103" s="32">
        <f>INDEX('Обработка исходного'!P:P,ROW($B$3)+4*(ROW($B103)-ROW($B$3))+3)</f>
        <v>43</v>
      </c>
      <c r="N103" s="32">
        <f>INDEX('Обработка исходного'!Q:Q,ROW($B$3)+4*(ROW($B103)-ROW($B$3))+3)</f>
        <v>43</v>
      </c>
      <c r="O103" s="32" t="str">
        <f>INDEX('Обработка исходного'!R:R,ROW($B$3)+4*(ROW($B103)-ROW($B$3))+3)</f>
        <v>-</v>
      </c>
      <c r="P103" s="33" t="str">
        <f>INDEX('Обработка исходного'!S:S,ROW($B$3)+4*(ROW($B103)-ROW($B$3))+3)</f>
        <v>-</v>
      </c>
    </row>
    <row r="104" spans="1:16" x14ac:dyDescent="0.25">
      <c r="A104" s="10" t="str">
        <f>INDEX('Обработка исходного'!B:B,ROW($B$3)+4*(ROW($B104)-ROW($B$3)))</f>
        <v>Сталь легированная</v>
      </c>
      <c r="B104" s="47" t="str">
        <f>INDEX('Обработка исходного'!D:D,ROW($B$3)+4*(ROW($B104)-ROW($B$3)))</f>
        <v>45Х</v>
      </c>
      <c r="C104" s="27" t="str">
        <f>IF(ISBLANK(INDEX('Обработка исходного'!E:E,ROW($B$3)+4*(ROW($B104)-ROW($B$3)))),"",INDEX('Обработка исходного'!E:E,ROW($B$3)+4*(ROW($B104)-ROW($B$3))))</f>
        <v>Прутки и полосы диаметром или толщиной до 80 мм</v>
      </c>
      <c r="D104" s="31">
        <f>INDEX('Обработка исходного'!G:G,ROW($B$3)+4*(ROW($B104)-ROW($B$3))+3)</f>
        <v>45</v>
      </c>
      <c r="E104" s="32">
        <f>INDEX('Обработка исходного'!H:H,ROW($B$3)+4*(ROW($B104)-ROW($B$3))+3)</f>
        <v>40</v>
      </c>
      <c r="F104" s="32">
        <f>INDEX('Обработка исходного'!I:I,ROW($B$3)+4*(ROW($B104)-ROW($B$3))+3)</f>
        <v>40</v>
      </c>
      <c r="G104" s="32">
        <f>INDEX('Обработка исходного'!J:J,ROW($B$3)+4*(ROW($B104)-ROW($B$3))+3)</f>
        <v>37</v>
      </c>
      <c r="H104" s="32">
        <f>INDEX('Обработка исходного'!K:K,ROW($B$3)+4*(ROW($B104)-ROW($B$3))+3)</f>
        <v>33</v>
      </c>
      <c r="I104" s="32">
        <f>INDEX('Обработка исходного'!L:L,ROW($B$3)+4*(ROW($B104)-ROW($B$3))+3)</f>
        <v>40</v>
      </c>
      <c r="J104" s="32">
        <f>INDEX('Обработка исходного'!M:M,ROW($B$3)+4*(ROW($B104)-ROW($B$3))+3)</f>
        <v>45</v>
      </c>
      <c r="K104" s="32">
        <f>INDEX('Обработка исходного'!N:N,ROW($B$3)+4*(ROW($B104)-ROW($B$3))+3)</f>
        <v>49</v>
      </c>
      <c r="L104" s="32">
        <f>INDEX('Обработка исходного'!O:O,ROW($B$3)+4*(ROW($B104)-ROW($B$3))+3)</f>
        <v>45</v>
      </c>
      <c r="M104" s="32">
        <f>INDEX('Обработка исходного'!P:P,ROW($B$3)+4*(ROW($B104)-ROW($B$3))+3)</f>
        <v>60</v>
      </c>
      <c r="N104" s="32">
        <f>INDEX('Обработка исходного'!Q:Q,ROW($B$3)+4*(ROW($B104)-ROW($B$3))+3)</f>
        <v>64</v>
      </c>
      <c r="O104" s="32" t="str">
        <f>INDEX('Обработка исходного'!R:R,ROW($B$3)+4*(ROW($B104)-ROW($B$3))+3)</f>
        <v>-</v>
      </c>
      <c r="P104" s="33" t="str">
        <f>INDEX('Обработка исходного'!S:S,ROW($B$3)+4*(ROW($B104)-ROW($B$3))+3)</f>
        <v>-</v>
      </c>
    </row>
    <row r="105" spans="1:16" ht="25.5" x14ac:dyDescent="0.25">
      <c r="A105" s="10" t="str">
        <f>INDEX('Обработка исходного'!B:B,ROW($B$3)+4*(ROW($B105)-ROW($B$3)))</f>
        <v>Сталь легированная</v>
      </c>
      <c r="B105" s="47" t="str">
        <f>INDEX('Обработка исходного'!D:D,ROW($B$3)+4*(ROW($B105)-ROW($B$3)))</f>
        <v>45Х</v>
      </c>
      <c r="C105" s="27" t="str">
        <f>IF(ISBLANK(INDEX('Обработка исходного'!E:E,ROW($B$3)+4*(ROW($B105)-ROW($B$3)))),"",INDEX('Обработка исходного'!E:E,ROW($B$3)+4*(ROW($B105)-ROW($B$3))))</f>
        <v>Прутки и полосы диаметром или толщиной от 80 до 150 мм</v>
      </c>
      <c r="D105" s="31">
        <f>INDEX('Обработка исходного'!G:G,ROW($B$3)+4*(ROW($B105)-ROW($B$3))+3)</f>
        <v>40</v>
      </c>
      <c r="E105" s="32">
        <f>INDEX('Обработка исходного'!H:H,ROW($B$3)+4*(ROW($B105)-ROW($B$3))+3)</f>
        <v>36</v>
      </c>
      <c r="F105" s="32">
        <f>INDEX('Обработка исходного'!I:I,ROW($B$3)+4*(ROW($B105)-ROW($B$3))+3)</f>
        <v>36</v>
      </c>
      <c r="G105" s="32">
        <f>INDEX('Обработка исходного'!J:J,ROW($B$3)+4*(ROW($B105)-ROW($B$3))+3)</f>
        <v>33</v>
      </c>
      <c r="H105" s="32">
        <f>INDEX('Обработка исходного'!K:K,ROW($B$3)+4*(ROW($B105)-ROW($B$3))+3)</f>
        <v>29</v>
      </c>
      <c r="I105" s="32">
        <f>INDEX('Обработка исходного'!L:L,ROW($B$3)+4*(ROW($B105)-ROW($B$3))+3)</f>
        <v>36</v>
      </c>
      <c r="J105" s="32">
        <f>INDEX('Обработка исходного'!M:M,ROW($B$3)+4*(ROW($B105)-ROW($B$3))+3)</f>
        <v>40</v>
      </c>
      <c r="K105" s="32">
        <f>INDEX('Обработка исходного'!N:N,ROW($B$3)+4*(ROW($B105)-ROW($B$3))+3)</f>
        <v>44</v>
      </c>
      <c r="L105" s="32">
        <f>INDEX('Обработка исходного'!O:O,ROW($B$3)+4*(ROW($B105)-ROW($B$3))+3)</f>
        <v>40</v>
      </c>
      <c r="M105" s="32">
        <f>INDEX('Обработка исходного'!P:P,ROW($B$3)+4*(ROW($B105)-ROW($B$3))+3)</f>
        <v>53</v>
      </c>
      <c r="N105" s="32">
        <f>INDEX('Обработка исходного'!Q:Q,ROW($B$3)+4*(ROW($B105)-ROW($B$3))+3)</f>
        <v>57</v>
      </c>
      <c r="O105" s="32" t="str">
        <f>INDEX('Обработка исходного'!R:R,ROW($B$3)+4*(ROW($B105)-ROW($B$3))+3)</f>
        <v>-</v>
      </c>
      <c r="P105" s="33" t="str">
        <f>INDEX('Обработка исходного'!S:S,ROW($B$3)+4*(ROW($B105)-ROW($B$3))+3)</f>
        <v>-</v>
      </c>
    </row>
    <row r="106" spans="1:16" ht="25.5" x14ac:dyDescent="0.25">
      <c r="A106" s="10" t="str">
        <f>INDEX('Обработка исходного'!B:B,ROW($B$3)+4*(ROW($B106)-ROW($B$3)))</f>
        <v>Сталь легированная</v>
      </c>
      <c r="B106" s="47" t="str">
        <f>INDEX('Обработка исходного'!D:D,ROW($B$3)+4*(ROW($B106)-ROW($B$3)))</f>
        <v>45Х</v>
      </c>
      <c r="C106" s="27" t="str">
        <f>IF(ISBLANK(INDEX('Обработка исходного'!E:E,ROW($B$3)+4*(ROW($B106)-ROW($B$3)))),"",INDEX('Обработка исходного'!E:E,ROW($B$3)+4*(ROW($B106)-ROW($B$3))))</f>
        <v>Прутки и полосы диаметром или толщиной от 150 до 250 мм</v>
      </c>
      <c r="D106" s="31">
        <f>INDEX('Обработка исходного'!G:G,ROW($B$3)+4*(ROW($B106)-ROW($B$3))+3)</f>
        <v>35</v>
      </c>
      <c r="E106" s="32">
        <f>INDEX('Обработка исходного'!H:H,ROW($B$3)+4*(ROW($B106)-ROW($B$3))+3)</f>
        <v>31</v>
      </c>
      <c r="F106" s="32">
        <f>INDEX('Обработка исходного'!I:I,ROW($B$3)+4*(ROW($B106)-ROW($B$3))+3)</f>
        <v>31</v>
      </c>
      <c r="G106" s="32">
        <f>INDEX('Обработка исходного'!J:J,ROW($B$3)+4*(ROW($B106)-ROW($B$3))+3)</f>
        <v>29</v>
      </c>
      <c r="H106" s="32">
        <f>INDEX('Обработка исходного'!K:K,ROW($B$3)+4*(ROW($B106)-ROW($B$3))+3)</f>
        <v>26</v>
      </c>
      <c r="I106" s="32">
        <f>INDEX('Обработка исходного'!L:L,ROW($B$3)+4*(ROW($B106)-ROW($B$3))+3)</f>
        <v>31</v>
      </c>
      <c r="J106" s="32">
        <f>INDEX('Обработка исходного'!M:M,ROW($B$3)+4*(ROW($B106)-ROW($B$3))+3)</f>
        <v>35</v>
      </c>
      <c r="K106" s="32">
        <f>INDEX('Обработка исходного'!N:N,ROW($B$3)+4*(ROW($B106)-ROW($B$3))+3)</f>
        <v>38</v>
      </c>
      <c r="L106" s="32">
        <f>INDEX('Обработка исходного'!O:O,ROW($B$3)+4*(ROW($B106)-ROW($B$3))+3)</f>
        <v>35</v>
      </c>
      <c r="M106" s="32">
        <f>INDEX('Обработка исходного'!P:P,ROW($B$3)+4*(ROW($B106)-ROW($B$3))+3)</f>
        <v>47</v>
      </c>
      <c r="N106" s="32">
        <f>INDEX('Обработка исходного'!Q:Q,ROW($B$3)+4*(ROW($B106)-ROW($B$3))+3)</f>
        <v>50</v>
      </c>
      <c r="O106" s="32" t="str">
        <f>INDEX('Обработка исходного'!R:R,ROW($B$3)+4*(ROW($B106)-ROW($B$3))+3)</f>
        <v>-</v>
      </c>
      <c r="P106" s="33" t="str">
        <f>INDEX('Обработка исходного'!S:S,ROW($B$3)+4*(ROW($B106)-ROW($B$3))+3)</f>
        <v>-</v>
      </c>
    </row>
    <row r="107" spans="1:16" x14ac:dyDescent="0.25">
      <c r="A107" s="10" t="str">
        <f>INDEX('Обработка исходного'!B:B,ROW($B$3)+4*(ROW($B107)-ROW($B$3)))</f>
        <v>Сталь легированная</v>
      </c>
      <c r="B107" s="47" t="str">
        <f>INDEX('Обработка исходного'!D:D,ROW($B$3)+4*(ROW($B107)-ROW($B$3)))</f>
        <v>12ХМ</v>
      </c>
      <c r="C107" s="27" t="str">
        <f>IF(ISBLANK(INDEX('Обработка исходного'!E:E,ROW($B$3)+4*(ROW($B107)-ROW($B$3)))),"",INDEX('Обработка исходного'!E:E,ROW($B$3)+4*(ROW($B107)-ROW($B$3))))</f>
        <v>Листы толщиной от 4 до 6 мм</v>
      </c>
      <c r="D107" s="31">
        <f>INDEX('Обработка исходного'!G:G,ROW($B$3)+4*(ROW($B107)-ROW($B$3))+3)</f>
        <v>50</v>
      </c>
      <c r="E107" s="32">
        <f>INDEX('Обработка исходного'!H:H,ROW($B$3)+4*(ROW($B107)-ROW($B$3))+3)</f>
        <v>50</v>
      </c>
      <c r="F107" s="32">
        <f>INDEX('Обработка исходного'!I:I,ROW($B$3)+4*(ROW($B107)-ROW($B$3))+3)</f>
        <v>50</v>
      </c>
      <c r="G107" s="32">
        <f>INDEX('Обработка исходного'!J:J,ROW($B$3)+4*(ROW($B107)-ROW($B$3))+3)</f>
        <v>50</v>
      </c>
      <c r="H107" s="32">
        <f>INDEX('Обработка исходного'!K:K,ROW($B$3)+4*(ROW($B107)-ROW($B$3))+3)</f>
        <v>50</v>
      </c>
      <c r="I107" s="32">
        <f>INDEX('Обработка исходного'!L:L,ROW($B$3)+4*(ROW($B107)-ROW($B$3))+3)</f>
        <v>50</v>
      </c>
      <c r="J107" s="32">
        <f>INDEX('Обработка исходного'!M:M,ROW($B$3)+4*(ROW($B107)-ROW($B$3))+3)</f>
        <v>50</v>
      </c>
      <c r="K107" s="32">
        <f>INDEX('Обработка исходного'!N:N,ROW($B$3)+4*(ROW($B107)-ROW($B$3))+3)</f>
        <v>50</v>
      </c>
      <c r="L107" s="32">
        <f>INDEX('Обработка исходного'!O:O,ROW($B$3)+4*(ROW($B107)-ROW($B$3))+3)</f>
        <v>55</v>
      </c>
      <c r="M107" s="32">
        <f>INDEX('Обработка исходного'!P:P,ROW($B$3)+4*(ROW($B107)-ROW($B$3))+3)</f>
        <v>55</v>
      </c>
      <c r="N107" s="32">
        <f>INDEX('Обработка исходного'!Q:Q,ROW($B$3)+4*(ROW($B107)-ROW($B$3))+3)</f>
        <v>55</v>
      </c>
      <c r="O107" s="32" t="str">
        <f>INDEX('Обработка исходного'!R:R,ROW($B$3)+4*(ROW($B107)-ROW($B$3))+3)</f>
        <v>-</v>
      </c>
      <c r="P107" s="33" t="str">
        <f>INDEX('Обработка исходного'!S:S,ROW($B$3)+4*(ROW($B107)-ROW($B$3))+3)</f>
        <v>-</v>
      </c>
    </row>
    <row r="108" spans="1:16" x14ac:dyDescent="0.25">
      <c r="A108" s="10" t="str">
        <f>INDEX('Обработка исходного'!B:B,ROW($B$3)+4*(ROW($B108)-ROW($B$3)))</f>
        <v>Сталь легированная</v>
      </c>
      <c r="B108" s="47" t="str">
        <f>INDEX('Обработка исходного'!D:D,ROW($B$3)+4*(ROW($B108)-ROW($B$3)))</f>
        <v>12ХМ</v>
      </c>
      <c r="C108" s="27" t="str">
        <f>IF(ISBLANK(INDEX('Обработка исходного'!E:E,ROW($B$3)+4*(ROW($B108)-ROW($B$3)))),"",INDEX('Обработка исходного'!E:E,ROW($B$3)+4*(ROW($B108)-ROW($B$3))))</f>
        <v>Листы толщиной от 60 до 130 мм</v>
      </c>
      <c r="D108" s="31">
        <f>INDEX('Обработка исходного'!G:G,ROW($B$3)+4*(ROW($B108)-ROW($B$3))+3)</f>
        <v>32</v>
      </c>
      <c r="E108" s="32">
        <f>INDEX('Обработка исходного'!H:H,ROW($B$3)+4*(ROW($B108)-ROW($B$3))+3)</f>
        <v>33</v>
      </c>
      <c r="F108" s="32">
        <f>INDEX('Обработка исходного'!I:I,ROW($B$3)+4*(ROW($B108)-ROW($B$3))+3)</f>
        <v>33</v>
      </c>
      <c r="G108" s="32">
        <f>INDEX('Обработка исходного'!J:J,ROW($B$3)+4*(ROW($B108)-ROW($B$3))+3)</f>
        <v>31</v>
      </c>
      <c r="H108" s="32">
        <f>INDEX('Обработка исходного'!K:K,ROW($B$3)+4*(ROW($B108)-ROW($B$3))+3)</f>
        <v>29</v>
      </c>
      <c r="I108" s="32">
        <f>INDEX('Обработка исходного'!L:L,ROW($B$3)+4*(ROW($B108)-ROW($B$3))+3)</f>
        <v>29</v>
      </c>
      <c r="J108" s="32">
        <f>INDEX('Обработка исходного'!M:M,ROW($B$3)+4*(ROW($B108)-ROW($B$3))+3)</f>
        <v>28</v>
      </c>
      <c r="K108" s="32">
        <f>INDEX('Обработка исходного'!N:N,ROW($B$3)+4*(ROW($B108)-ROW($B$3))+3)</f>
        <v>28</v>
      </c>
      <c r="L108" s="32">
        <f>INDEX('Обработка исходного'!O:O,ROW($B$3)+4*(ROW($B108)-ROW($B$3))+3)</f>
        <v>31</v>
      </c>
      <c r="M108" s="32">
        <f>INDEX('Обработка исходного'!P:P,ROW($B$3)+4*(ROW($B108)-ROW($B$3))+3)</f>
        <v>31</v>
      </c>
      <c r="N108" s="32">
        <f>INDEX('Обработка исходного'!Q:Q,ROW($B$3)+4*(ROW($B108)-ROW($B$3))+3)</f>
        <v>31</v>
      </c>
      <c r="O108" s="32" t="str">
        <f>INDEX('Обработка исходного'!R:R,ROW($B$3)+4*(ROW($B108)-ROW($B$3))+3)</f>
        <v>-</v>
      </c>
      <c r="P108" s="33" t="str">
        <f>INDEX('Обработка исходного'!S:S,ROW($B$3)+4*(ROW($B108)-ROW($B$3))+3)</f>
        <v>-</v>
      </c>
    </row>
    <row r="109" spans="1:16" ht="38.25" x14ac:dyDescent="0.25">
      <c r="A109" s="10" t="str">
        <f>INDEX('Обработка исходного'!B:B,ROW($B$3)+4*(ROW($B109)-ROW($B$3)))</f>
        <v>Сталь легированная</v>
      </c>
      <c r="B109" s="47" t="str">
        <f>INDEX('Обработка исходного'!D:D,ROW($B$3)+4*(ROW($B109)-ROW($B$3)))</f>
        <v>15ХМ</v>
      </c>
      <c r="C109" s="27" t="str">
        <f>IF(ISBLANK(INDEX('Обработка исходного'!E:E,ROW($B$3)+4*(ROW($B109)-ROW($B$3)))),"",INDEX('Обработка исходного'!E:E,ROW($B$3)+4*(ROW($B109)-ROW($B$3))))</f>
        <v>Трубы бесшовные горячекатаные наружным диаметром от 10 до 465 мм с толщиной стенки от 2 до 32 мм</v>
      </c>
      <c r="D109" s="31">
        <f>INDEX('Обработка исходного'!G:G,ROW($B$3)+4*(ROW($B109)-ROW($B$3))+3)</f>
        <v>45</v>
      </c>
      <c r="E109" s="32">
        <f>INDEX('Обработка исходного'!H:H,ROW($B$3)+4*(ROW($B109)-ROW($B$3))+3)</f>
        <v>45</v>
      </c>
      <c r="F109" s="32">
        <f>INDEX('Обработка исходного'!I:I,ROW($B$3)+4*(ROW($B109)-ROW($B$3))+3)</f>
        <v>45</v>
      </c>
      <c r="G109" s="32">
        <f>INDEX('Обработка исходного'!J:J,ROW($B$3)+4*(ROW($B109)-ROW($B$3))+3)</f>
        <v>45</v>
      </c>
      <c r="H109" s="32">
        <f>INDEX('Обработка исходного'!K:K,ROW($B$3)+4*(ROW($B109)-ROW($B$3))+3)</f>
        <v>45</v>
      </c>
      <c r="I109" s="32">
        <f>INDEX('Обработка исходного'!L:L,ROW($B$3)+4*(ROW($B109)-ROW($B$3))+3)</f>
        <v>45</v>
      </c>
      <c r="J109" s="32">
        <f>INDEX('Обработка исходного'!M:M,ROW($B$3)+4*(ROW($B109)-ROW($B$3))+3)</f>
        <v>45</v>
      </c>
      <c r="K109" s="32">
        <f>INDEX('Обработка исходного'!N:N,ROW($B$3)+4*(ROW($B109)-ROW($B$3))+3)</f>
        <v>45</v>
      </c>
      <c r="L109" s="32">
        <f>INDEX('Обработка исходного'!O:O,ROW($B$3)+4*(ROW($B109)-ROW($B$3))+3)</f>
        <v>45</v>
      </c>
      <c r="M109" s="32">
        <f>INDEX('Обработка исходного'!P:P,ROW($B$3)+4*(ROW($B109)-ROW($B$3))+3)</f>
        <v>50</v>
      </c>
      <c r="N109" s="32">
        <f>INDEX('Обработка исходного'!Q:Q,ROW($B$3)+4*(ROW($B109)-ROW($B$3))+3)</f>
        <v>50</v>
      </c>
      <c r="O109" s="32" t="str">
        <f>INDEX('Обработка исходного'!R:R,ROW($B$3)+4*(ROW($B109)-ROW($B$3))+3)</f>
        <v>-</v>
      </c>
      <c r="P109" s="33" t="str">
        <f>INDEX('Обработка исходного'!S:S,ROW($B$3)+4*(ROW($B109)-ROW($B$3))+3)</f>
        <v>-</v>
      </c>
    </row>
    <row r="110" spans="1:16" ht="25.5" x14ac:dyDescent="0.25">
      <c r="A110" s="10" t="str">
        <f>INDEX('Обработка исходного'!B:B,ROW($B$3)+4*(ROW($B110)-ROW($B$3)))</f>
        <v>Сталь легированная</v>
      </c>
      <c r="B110" s="47" t="str">
        <f>INDEX('Обработка исходного'!D:D,ROW($B$3)+4*(ROW($B110)-ROW($B$3)))</f>
        <v>15ХМ</v>
      </c>
      <c r="C110" s="27" t="str">
        <f>IF(ISBLANK(INDEX('Обработка исходного'!E:E,ROW($B$3)+4*(ROW($B110)-ROW($B$3)))),"",INDEX('Обработка исходного'!E:E,ROW($B$3)+4*(ROW($B110)-ROW($B$3))))</f>
        <v>Поковки толщиной или диаметром от 100 до 300 мм, КП195*</v>
      </c>
      <c r="D110" s="31">
        <f>INDEX('Обработка исходного'!G:G,ROW($B$3)+4*(ROW($B110)-ROW($B$3))+3)</f>
        <v>50</v>
      </c>
      <c r="E110" s="32">
        <f>INDEX('Обработка исходного'!H:H,ROW($B$3)+4*(ROW($B110)-ROW($B$3))+3)</f>
        <v>50</v>
      </c>
      <c r="F110" s="32">
        <f>INDEX('Обработка исходного'!I:I,ROW($B$3)+4*(ROW($B110)-ROW($B$3))+3)</f>
        <v>50</v>
      </c>
      <c r="G110" s="32">
        <f>INDEX('Обработка исходного'!J:J,ROW($B$3)+4*(ROW($B110)-ROW($B$3))+3)</f>
        <v>50</v>
      </c>
      <c r="H110" s="32">
        <f>INDEX('Обработка исходного'!K:K,ROW($B$3)+4*(ROW($B110)-ROW($B$3))+3)</f>
        <v>50</v>
      </c>
      <c r="I110" s="32">
        <f>INDEX('Обработка исходного'!L:L,ROW($B$3)+4*(ROW($B110)-ROW($B$3))+3)</f>
        <v>50</v>
      </c>
      <c r="J110" s="32">
        <f>INDEX('Обработка исходного'!M:M,ROW($B$3)+4*(ROW($B110)-ROW($B$3))+3)</f>
        <v>50</v>
      </c>
      <c r="K110" s="32">
        <f>INDEX('Обработка исходного'!N:N,ROW($B$3)+4*(ROW($B110)-ROW($B$3))+3)</f>
        <v>50</v>
      </c>
      <c r="L110" s="32">
        <f>INDEX('Обработка исходного'!O:O,ROW($B$3)+4*(ROW($B110)-ROW($B$3))+3)</f>
        <v>50</v>
      </c>
      <c r="M110" s="32">
        <f>INDEX('Обработка исходного'!P:P,ROW($B$3)+4*(ROW($B110)-ROW($B$3))+3)</f>
        <v>55</v>
      </c>
      <c r="N110" s="32">
        <f>INDEX('Обработка исходного'!Q:Q,ROW($B$3)+4*(ROW($B110)-ROW($B$3))+3)</f>
        <v>55</v>
      </c>
      <c r="O110" s="32" t="str">
        <f>INDEX('Обработка исходного'!R:R,ROW($B$3)+4*(ROW($B110)-ROW($B$3))+3)</f>
        <v>-</v>
      </c>
      <c r="P110" s="33" t="str">
        <f>INDEX('Обработка исходного'!S:S,ROW($B$3)+4*(ROW($B110)-ROW($B$3))+3)</f>
        <v>-</v>
      </c>
    </row>
    <row r="111" spans="1:16" ht="25.5" x14ac:dyDescent="0.25">
      <c r="A111" s="10" t="str">
        <f>INDEX('Обработка исходного'!B:B,ROW($B$3)+4*(ROW($B111)-ROW($B$3)))</f>
        <v>Сталь легированная</v>
      </c>
      <c r="B111" s="47" t="str">
        <f>INDEX('Обработка исходного'!D:D,ROW($B$3)+4*(ROW($B111)-ROW($B$3)))</f>
        <v>15ХМ</v>
      </c>
      <c r="C111" s="27" t="str">
        <f>IF(ISBLANK(INDEX('Обработка исходного'!E:E,ROW($B$3)+4*(ROW($B111)-ROW($B$3)))),"",INDEX('Обработка исходного'!E:E,ROW($B$3)+4*(ROW($B111)-ROW($B$3))))</f>
        <v>Поковки толщиной или диаметром от 100 до 300 мм, КП215*</v>
      </c>
      <c r="D111" s="31">
        <f>INDEX('Обработка исходного'!G:G,ROW($B$3)+4*(ROW($B111)-ROW($B$3))+3)</f>
        <v>48</v>
      </c>
      <c r="E111" s="32">
        <f>INDEX('Обработка исходного'!H:H,ROW($B$3)+4*(ROW($B111)-ROW($B$3))+3)</f>
        <v>48</v>
      </c>
      <c r="F111" s="32">
        <f>INDEX('Обработка исходного'!I:I,ROW($B$3)+4*(ROW($B111)-ROW($B$3))+3)</f>
        <v>48</v>
      </c>
      <c r="G111" s="32">
        <f>INDEX('Обработка исходного'!J:J,ROW($B$3)+4*(ROW($B111)-ROW($B$3))+3)</f>
        <v>48</v>
      </c>
      <c r="H111" s="32">
        <f>INDEX('Обработка исходного'!K:K,ROW($B$3)+4*(ROW($B111)-ROW($B$3))+3)</f>
        <v>48</v>
      </c>
      <c r="I111" s="32">
        <f>INDEX('Обработка исходного'!L:L,ROW($B$3)+4*(ROW($B111)-ROW($B$3))+3)</f>
        <v>48</v>
      </c>
      <c r="J111" s="32">
        <f>INDEX('Обработка исходного'!M:M,ROW($B$3)+4*(ROW($B111)-ROW($B$3))+3)</f>
        <v>48</v>
      </c>
      <c r="K111" s="32">
        <f>INDEX('Обработка исходного'!N:N,ROW($B$3)+4*(ROW($B111)-ROW($B$3))+3)</f>
        <v>48</v>
      </c>
      <c r="L111" s="32">
        <f>INDEX('Обработка исходного'!O:O,ROW($B$3)+4*(ROW($B111)-ROW($B$3))+3)</f>
        <v>48</v>
      </c>
      <c r="M111" s="32">
        <f>INDEX('Обработка исходного'!P:P,ROW($B$3)+4*(ROW($B111)-ROW($B$3))+3)</f>
        <v>53</v>
      </c>
      <c r="N111" s="32">
        <f>INDEX('Обработка исходного'!Q:Q,ROW($B$3)+4*(ROW($B111)-ROW($B$3))+3)</f>
        <v>53</v>
      </c>
      <c r="O111" s="32" t="str">
        <f>INDEX('Обработка исходного'!R:R,ROW($B$3)+4*(ROW($B111)-ROW($B$3))+3)</f>
        <v>-</v>
      </c>
      <c r="P111" s="33" t="str">
        <f>INDEX('Обработка исходного'!S:S,ROW($B$3)+4*(ROW($B111)-ROW($B$3))+3)</f>
        <v>-</v>
      </c>
    </row>
    <row r="112" spans="1:16" x14ac:dyDescent="0.25">
      <c r="A112" s="10" t="str">
        <f>INDEX('Обработка исходного'!B:B,ROW($B$3)+4*(ROW($B112)-ROW($B$3)))</f>
        <v>Сталь легированная</v>
      </c>
      <c r="B112" s="47" t="str">
        <f>INDEX('Обработка исходного'!D:D,ROW($B$3)+4*(ROW($B112)-ROW($B$3)))</f>
        <v>15ХМ</v>
      </c>
      <c r="C112" s="27" t="str">
        <f>IF(ISBLANK(INDEX('Обработка исходного'!E:E,ROW($B$3)+4*(ROW($B112)-ROW($B$3)))),"",INDEX('Обработка исходного'!E:E,ROW($B$3)+4*(ROW($B112)-ROW($B$3))))</f>
        <v>Поковки толщиной или диаметром до 300 мм, КП245*</v>
      </c>
      <c r="D112" s="31">
        <f>INDEX('Обработка исходного'!G:G,ROW($B$3)+4*(ROW($B112)-ROW($B$3))+3)</f>
        <v>42</v>
      </c>
      <c r="E112" s="32">
        <f>INDEX('Обработка исходного'!H:H,ROW($B$3)+4*(ROW($B112)-ROW($B$3))+3)</f>
        <v>42</v>
      </c>
      <c r="F112" s="32">
        <f>INDEX('Обработка исходного'!I:I,ROW($B$3)+4*(ROW($B112)-ROW($B$3))+3)</f>
        <v>42</v>
      </c>
      <c r="G112" s="32">
        <f>INDEX('Обработка исходного'!J:J,ROW($B$3)+4*(ROW($B112)-ROW($B$3))+3)</f>
        <v>42</v>
      </c>
      <c r="H112" s="32">
        <f>INDEX('Обработка исходного'!K:K,ROW($B$3)+4*(ROW($B112)-ROW($B$3))+3)</f>
        <v>42</v>
      </c>
      <c r="I112" s="32">
        <f>INDEX('Обработка исходного'!L:L,ROW($B$3)+4*(ROW($B112)-ROW($B$3))+3)</f>
        <v>42</v>
      </c>
      <c r="J112" s="32">
        <f>INDEX('Обработка исходного'!M:M,ROW($B$3)+4*(ROW($B112)-ROW($B$3))+3)</f>
        <v>42</v>
      </c>
      <c r="K112" s="32">
        <f>INDEX('Обработка исходного'!N:N,ROW($B$3)+4*(ROW($B112)-ROW($B$3))+3)</f>
        <v>42</v>
      </c>
      <c r="L112" s="32">
        <f>INDEX('Обработка исходного'!O:O,ROW($B$3)+4*(ROW($B112)-ROW($B$3))+3)</f>
        <v>42</v>
      </c>
      <c r="M112" s="32">
        <f>INDEX('Обработка исходного'!P:P,ROW($B$3)+4*(ROW($B112)-ROW($B$3))+3)</f>
        <v>46</v>
      </c>
      <c r="N112" s="32">
        <f>INDEX('Обработка исходного'!Q:Q,ROW($B$3)+4*(ROW($B112)-ROW($B$3))+3)</f>
        <v>46</v>
      </c>
      <c r="O112" s="32" t="str">
        <f>INDEX('Обработка исходного'!R:R,ROW($B$3)+4*(ROW($B112)-ROW($B$3))+3)</f>
        <v>-</v>
      </c>
      <c r="P112" s="33" t="str">
        <f>INDEX('Обработка исходного'!S:S,ROW($B$3)+4*(ROW($B112)-ROW($B$3))+3)</f>
        <v>-</v>
      </c>
    </row>
    <row r="113" spans="1:16" x14ac:dyDescent="0.25">
      <c r="A113" s="10" t="str">
        <f>INDEX('Обработка исходного'!B:B,ROW($B$3)+4*(ROW($B113)-ROW($B$3)))</f>
        <v>Сталь легированная</v>
      </c>
      <c r="B113" s="47" t="str">
        <f>INDEX('Обработка исходного'!D:D,ROW($B$3)+4*(ROW($B113)-ROW($B$3)))</f>
        <v>15ХМ</v>
      </c>
      <c r="C113" s="27" t="str">
        <f>IF(ISBLANK(INDEX('Обработка исходного'!E:E,ROW($B$3)+4*(ROW($B113)-ROW($B$3)))),"",INDEX('Обработка исходного'!E:E,ROW($B$3)+4*(ROW($B113)-ROW($B$3))))</f>
        <v>Поковки толщиной или диаметром до 500 мм, КП275*</v>
      </c>
      <c r="D113" s="31">
        <f>INDEX('Обработка исходного'!G:G,ROW($B$3)+4*(ROW($B113)-ROW($B$3))+3)</f>
        <v>32</v>
      </c>
      <c r="E113" s="32">
        <f>INDEX('Обработка исходного'!H:H,ROW($B$3)+4*(ROW($B113)-ROW($B$3))+3)</f>
        <v>32</v>
      </c>
      <c r="F113" s="32">
        <f>INDEX('Обработка исходного'!I:I,ROW($B$3)+4*(ROW($B113)-ROW($B$3))+3)</f>
        <v>32</v>
      </c>
      <c r="G113" s="32">
        <f>INDEX('Обработка исходного'!J:J,ROW($B$3)+4*(ROW($B113)-ROW($B$3))+3)</f>
        <v>32</v>
      </c>
      <c r="H113" s="32">
        <f>INDEX('Обработка исходного'!K:K,ROW($B$3)+4*(ROW($B113)-ROW($B$3))+3)</f>
        <v>32</v>
      </c>
      <c r="I113" s="32">
        <f>INDEX('Обработка исходного'!L:L,ROW($B$3)+4*(ROW($B113)-ROW($B$3))+3)</f>
        <v>32</v>
      </c>
      <c r="J113" s="32">
        <f>INDEX('Обработка исходного'!M:M,ROW($B$3)+4*(ROW($B113)-ROW($B$3))+3)</f>
        <v>32</v>
      </c>
      <c r="K113" s="32">
        <f>INDEX('Обработка исходного'!N:N,ROW($B$3)+4*(ROW($B113)-ROW($B$3))+3)</f>
        <v>32</v>
      </c>
      <c r="L113" s="32">
        <f>INDEX('Обработка исходного'!O:O,ROW($B$3)+4*(ROW($B113)-ROW($B$3))+3)</f>
        <v>32</v>
      </c>
      <c r="M113" s="32">
        <f>INDEX('Обработка исходного'!P:P,ROW($B$3)+4*(ROW($B113)-ROW($B$3))+3)</f>
        <v>35</v>
      </c>
      <c r="N113" s="32">
        <f>INDEX('Обработка исходного'!Q:Q,ROW($B$3)+4*(ROW($B113)-ROW($B$3))+3)</f>
        <v>35</v>
      </c>
      <c r="O113" s="32" t="str">
        <f>INDEX('Обработка исходного'!R:R,ROW($B$3)+4*(ROW($B113)-ROW($B$3))+3)</f>
        <v>-</v>
      </c>
      <c r="P113" s="33" t="str">
        <f>INDEX('Обработка исходного'!S:S,ROW($B$3)+4*(ROW($B113)-ROW($B$3))+3)</f>
        <v>-</v>
      </c>
    </row>
    <row r="114" spans="1:16" x14ac:dyDescent="0.25">
      <c r="A114" s="10" t="str">
        <f>INDEX('Обработка исходного'!B:B,ROW($B$3)+4*(ROW($B114)-ROW($B$3)))</f>
        <v>Сталь легированная</v>
      </c>
      <c r="B114" s="47" t="str">
        <f>INDEX('Обработка исходного'!D:D,ROW($B$3)+4*(ROW($B114)-ROW($B$3)))</f>
        <v>15ХМ</v>
      </c>
      <c r="C114" s="27" t="str">
        <f>IF(ISBLANK(INDEX('Обработка исходного'!E:E,ROW($B$3)+4*(ROW($B114)-ROW($B$3)))),"",INDEX('Обработка исходного'!E:E,ROW($B$3)+4*(ROW($B114)-ROW($B$3))))</f>
        <v>Поковки толщиной или диаметром до 100 мм, КП315*</v>
      </c>
      <c r="D114" s="31">
        <f>INDEX('Обработка исходного'!G:G,ROW($B$3)+4*(ROW($B114)-ROW($B$3))+3)</f>
        <v>32</v>
      </c>
      <c r="E114" s="32">
        <f>INDEX('Обработка исходного'!H:H,ROW($B$3)+4*(ROW($B114)-ROW($B$3))+3)</f>
        <v>32</v>
      </c>
      <c r="F114" s="32">
        <f>INDEX('Обработка исходного'!I:I,ROW($B$3)+4*(ROW($B114)-ROW($B$3))+3)</f>
        <v>32</v>
      </c>
      <c r="G114" s="32">
        <f>INDEX('Обработка исходного'!J:J,ROW($B$3)+4*(ROW($B114)-ROW($B$3))+3)</f>
        <v>32</v>
      </c>
      <c r="H114" s="32">
        <f>INDEX('Обработка исходного'!K:K,ROW($B$3)+4*(ROW($B114)-ROW($B$3))+3)</f>
        <v>32</v>
      </c>
      <c r="I114" s="32">
        <f>INDEX('Обработка исходного'!L:L,ROW($B$3)+4*(ROW($B114)-ROW($B$3))+3)</f>
        <v>32</v>
      </c>
      <c r="J114" s="32">
        <f>INDEX('Обработка исходного'!M:M,ROW($B$3)+4*(ROW($B114)-ROW($B$3))+3)</f>
        <v>32</v>
      </c>
      <c r="K114" s="32">
        <f>INDEX('Обработка исходного'!N:N,ROW($B$3)+4*(ROW($B114)-ROW($B$3))+3)</f>
        <v>32</v>
      </c>
      <c r="L114" s="32">
        <f>INDEX('Обработка исходного'!O:O,ROW($B$3)+4*(ROW($B114)-ROW($B$3))+3)</f>
        <v>32</v>
      </c>
      <c r="M114" s="32">
        <f>INDEX('Обработка исходного'!P:P,ROW($B$3)+4*(ROW($B114)-ROW($B$3))+3)</f>
        <v>35</v>
      </c>
      <c r="N114" s="32">
        <f>INDEX('Обработка исходного'!Q:Q,ROW($B$3)+4*(ROW($B114)-ROW($B$3))+3)</f>
        <v>35</v>
      </c>
      <c r="O114" s="32" t="str">
        <f>INDEX('Обработка исходного'!R:R,ROW($B$3)+4*(ROW($B114)-ROW($B$3))+3)</f>
        <v>-</v>
      </c>
      <c r="P114" s="33" t="str">
        <f>INDEX('Обработка исходного'!S:S,ROW($B$3)+4*(ROW($B114)-ROW($B$3))+3)</f>
        <v>-</v>
      </c>
    </row>
    <row r="115" spans="1:16" x14ac:dyDescent="0.25">
      <c r="A115" s="10" t="str">
        <f>INDEX('Обработка исходного'!B:B,ROW($B$3)+4*(ROW($B115)-ROW($B$3)))</f>
        <v>Сталь легированная</v>
      </c>
      <c r="B115" s="47" t="str">
        <f>INDEX('Обработка исходного'!D:D,ROW($B$3)+4*(ROW($B115)-ROW($B$3)))</f>
        <v>15ХМ</v>
      </c>
      <c r="C115" s="27" t="str">
        <f>IF(ISBLANK(INDEX('Обработка исходного'!E:E,ROW($B$3)+4*(ROW($B115)-ROW($B$3)))),"",INDEX('Обработка исходного'!E:E,ROW($B$3)+4*(ROW($B115)-ROW($B$3))))</f>
        <v>Поковки толщиной или диаметром до 300 мм, КП345*</v>
      </c>
      <c r="D115" s="31">
        <f>INDEX('Обработка исходного'!G:G,ROW($B$3)+4*(ROW($B115)-ROW($B$3))+3)</f>
        <v>32</v>
      </c>
      <c r="E115" s="32">
        <f>INDEX('Обработка исходного'!H:H,ROW($B$3)+4*(ROW($B115)-ROW($B$3))+3)</f>
        <v>32</v>
      </c>
      <c r="F115" s="32">
        <f>INDEX('Обработка исходного'!I:I,ROW($B$3)+4*(ROW($B115)-ROW($B$3))+3)</f>
        <v>32</v>
      </c>
      <c r="G115" s="32">
        <f>INDEX('Обработка исходного'!J:J,ROW($B$3)+4*(ROW($B115)-ROW($B$3))+3)</f>
        <v>32</v>
      </c>
      <c r="H115" s="32">
        <f>INDEX('Обработка исходного'!K:K,ROW($B$3)+4*(ROW($B115)-ROW($B$3))+3)</f>
        <v>32</v>
      </c>
      <c r="I115" s="32">
        <f>INDEX('Обработка исходного'!L:L,ROW($B$3)+4*(ROW($B115)-ROW($B$3))+3)</f>
        <v>32</v>
      </c>
      <c r="J115" s="32">
        <f>INDEX('Обработка исходного'!M:M,ROW($B$3)+4*(ROW($B115)-ROW($B$3))+3)</f>
        <v>32</v>
      </c>
      <c r="K115" s="32">
        <f>INDEX('Обработка исходного'!N:N,ROW($B$3)+4*(ROW($B115)-ROW($B$3))+3)</f>
        <v>32</v>
      </c>
      <c r="L115" s="32">
        <f>INDEX('Обработка исходного'!O:O,ROW($B$3)+4*(ROW($B115)-ROW($B$3))+3)</f>
        <v>32</v>
      </c>
      <c r="M115" s="32">
        <f>INDEX('Обработка исходного'!P:P,ROW($B$3)+4*(ROW($B115)-ROW($B$3))+3)</f>
        <v>35</v>
      </c>
      <c r="N115" s="32">
        <f>INDEX('Обработка исходного'!Q:Q,ROW($B$3)+4*(ROW($B115)-ROW($B$3))+3)</f>
        <v>35</v>
      </c>
      <c r="O115" s="32" t="str">
        <f>INDEX('Обработка исходного'!R:R,ROW($B$3)+4*(ROW($B115)-ROW($B$3))+3)</f>
        <v>-</v>
      </c>
      <c r="P115" s="33" t="str">
        <f>INDEX('Обработка исходного'!S:S,ROW($B$3)+4*(ROW($B115)-ROW($B$3))+3)</f>
        <v>-</v>
      </c>
    </row>
    <row r="116" spans="1:16" x14ac:dyDescent="0.25">
      <c r="A116" s="10" t="str">
        <f>INDEX('Обработка исходного'!B:B,ROW($B$3)+4*(ROW($B116)-ROW($B$3)))</f>
        <v>Сталь легированная</v>
      </c>
      <c r="B116" s="47" t="str">
        <f>INDEX('Обработка исходного'!D:D,ROW($B$3)+4*(ROW($B116)-ROW($B$3)))</f>
        <v>15ХМ</v>
      </c>
      <c r="C116" s="27" t="str">
        <f>IF(ISBLANK(INDEX('Обработка исходного'!E:E,ROW($B$3)+4*(ROW($B116)-ROW($B$3)))),"",INDEX('Обработка исходного'!E:E,ROW($B$3)+4*(ROW($B116)-ROW($B$3))))</f>
        <v>Поковки толщиной или диаметром до 100 мм, КП395*</v>
      </c>
      <c r="D116" s="31">
        <f>INDEX('Обработка исходного'!G:G,ROW($B$3)+4*(ROW($B116)-ROW($B$3))+3)</f>
        <v>32</v>
      </c>
      <c r="E116" s="32">
        <f>INDEX('Обработка исходного'!H:H,ROW($B$3)+4*(ROW($B116)-ROW($B$3))+3)</f>
        <v>32</v>
      </c>
      <c r="F116" s="32">
        <f>INDEX('Обработка исходного'!I:I,ROW($B$3)+4*(ROW($B116)-ROW($B$3))+3)</f>
        <v>32</v>
      </c>
      <c r="G116" s="32">
        <f>INDEX('Обработка исходного'!J:J,ROW($B$3)+4*(ROW($B116)-ROW($B$3))+3)</f>
        <v>32</v>
      </c>
      <c r="H116" s="32">
        <f>INDEX('Обработка исходного'!K:K,ROW($B$3)+4*(ROW($B116)-ROW($B$3))+3)</f>
        <v>32</v>
      </c>
      <c r="I116" s="32">
        <f>INDEX('Обработка исходного'!L:L,ROW($B$3)+4*(ROW($B116)-ROW($B$3))+3)</f>
        <v>32</v>
      </c>
      <c r="J116" s="32">
        <f>INDEX('Обработка исходного'!M:M,ROW($B$3)+4*(ROW($B116)-ROW($B$3))+3)</f>
        <v>32</v>
      </c>
      <c r="K116" s="32">
        <f>INDEX('Обработка исходного'!N:N,ROW($B$3)+4*(ROW($B116)-ROW($B$3))+3)</f>
        <v>32</v>
      </c>
      <c r="L116" s="32">
        <f>INDEX('Обработка исходного'!O:O,ROW($B$3)+4*(ROW($B116)-ROW($B$3))+3)</f>
        <v>32</v>
      </c>
      <c r="M116" s="32">
        <f>INDEX('Обработка исходного'!P:P,ROW($B$3)+4*(ROW($B116)-ROW($B$3))+3)</f>
        <v>35</v>
      </c>
      <c r="N116" s="32">
        <f>INDEX('Обработка исходного'!Q:Q,ROW($B$3)+4*(ROW($B116)-ROW($B$3))+3)</f>
        <v>35</v>
      </c>
      <c r="O116" s="32" t="str">
        <f>INDEX('Обработка исходного'!R:R,ROW($B$3)+4*(ROW($B116)-ROW($B$3))+3)</f>
        <v>-</v>
      </c>
      <c r="P116" s="33" t="str">
        <f>INDEX('Обработка исходного'!S:S,ROW($B$3)+4*(ROW($B116)-ROW($B$3))+3)</f>
        <v>-</v>
      </c>
    </row>
    <row r="117" spans="1:16" x14ac:dyDescent="0.25">
      <c r="A117" s="10" t="str">
        <f>INDEX('Обработка исходного'!B:B,ROW($B$3)+4*(ROW($B117)-ROW($B$3)))</f>
        <v>Сталь легированная</v>
      </c>
      <c r="B117" s="47" t="str">
        <f>INDEX('Обработка исходного'!D:D,ROW($B$3)+4*(ROW($B117)-ROW($B$3)))</f>
        <v>15ХМ</v>
      </c>
      <c r="C117" s="27" t="str">
        <f>IF(ISBLANK(INDEX('Обработка исходного'!E:E,ROW($B$3)+4*(ROW($B117)-ROW($B$3)))),"",INDEX('Обработка исходного'!E:E,ROW($B$3)+4*(ROW($B117)-ROW($B$3))))</f>
        <v>Поковки толщиной или диаметром до 100 мм, КП440*</v>
      </c>
      <c r="D117" s="31">
        <f>INDEX('Обработка исходного'!G:G,ROW($B$3)+4*(ROW($B117)-ROW($B$3))+3)</f>
        <v>32</v>
      </c>
      <c r="E117" s="32">
        <f>INDEX('Обработка исходного'!H:H,ROW($B$3)+4*(ROW($B117)-ROW($B$3))+3)</f>
        <v>32</v>
      </c>
      <c r="F117" s="32">
        <f>INDEX('Обработка исходного'!I:I,ROW($B$3)+4*(ROW($B117)-ROW($B$3))+3)</f>
        <v>32</v>
      </c>
      <c r="G117" s="32">
        <f>INDEX('Обработка исходного'!J:J,ROW($B$3)+4*(ROW($B117)-ROW($B$3))+3)</f>
        <v>32</v>
      </c>
      <c r="H117" s="32">
        <f>INDEX('Обработка исходного'!K:K,ROW($B$3)+4*(ROW($B117)-ROW($B$3))+3)</f>
        <v>32</v>
      </c>
      <c r="I117" s="32">
        <f>INDEX('Обработка исходного'!L:L,ROW($B$3)+4*(ROW($B117)-ROW($B$3))+3)</f>
        <v>32</v>
      </c>
      <c r="J117" s="32">
        <f>INDEX('Обработка исходного'!M:M,ROW($B$3)+4*(ROW($B117)-ROW($B$3))+3)</f>
        <v>32</v>
      </c>
      <c r="K117" s="32">
        <f>INDEX('Обработка исходного'!N:N,ROW($B$3)+4*(ROW($B117)-ROW($B$3))+3)</f>
        <v>32</v>
      </c>
      <c r="L117" s="32">
        <f>INDEX('Обработка исходного'!O:O,ROW($B$3)+4*(ROW($B117)-ROW($B$3))+3)</f>
        <v>32</v>
      </c>
      <c r="M117" s="32">
        <f>INDEX('Обработка исходного'!P:P,ROW($B$3)+4*(ROW($B117)-ROW($B$3))+3)</f>
        <v>35</v>
      </c>
      <c r="N117" s="32">
        <f>INDEX('Обработка исходного'!Q:Q,ROW($B$3)+4*(ROW($B117)-ROW($B$3))+3)</f>
        <v>35</v>
      </c>
      <c r="O117" s="32" t="str">
        <f>INDEX('Обработка исходного'!R:R,ROW($B$3)+4*(ROW($B117)-ROW($B$3))+3)</f>
        <v>-</v>
      </c>
      <c r="P117" s="33" t="str">
        <f>INDEX('Обработка исходного'!S:S,ROW($B$3)+4*(ROW($B117)-ROW($B$3))+3)</f>
        <v>-</v>
      </c>
    </row>
    <row r="118" spans="1:16" x14ac:dyDescent="0.25">
      <c r="A118" s="10" t="str">
        <f>INDEX('Обработка исходного'!B:B,ROW($B$3)+4*(ROW($B118)-ROW($B$3)))</f>
        <v>Сталь легированная</v>
      </c>
      <c r="B118" s="47" t="str">
        <f>INDEX('Обработка исходного'!D:D,ROW($B$3)+4*(ROW($B118)-ROW($B$3)))</f>
        <v>15ХМ</v>
      </c>
      <c r="C118" s="27" t="str">
        <f>IF(ISBLANK(INDEX('Обработка исходного'!E:E,ROW($B$3)+4*(ROW($B118)-ROW($B$3)))),"",INDEX('Обработка исходного'!E:E,ROW($B$3)+4*(ROW($B118)-ROW($B$3))))</f>
        <v>Поковки толщиной или диаметром до 100 мм, КП490*</v>
      </c>
      <c r="D118" s="31">
        <f>INDEX('Обработка исходного'!G:G,ROW($B$3)+4*(ROW($B118)-ROW($B$3))+3)</f>
        <v>32</v>
      </c>
      <c r="E118" s="32">
        <f>INDEX('Обработка исходного'!H:H,ROW($B$3)+4*(ROW($B118)-ROW($B$3))+3)</f>
        <v>32</v>
      </c>
      <c r="F118" s="32">
        <f>INDEX('Обработка исходного'!I:I,ROW($B$3)+4*(ROW($B118)-ROW($B$3))+3)</f>
        <v>32</v>
      </c>
      <c r="G118" s="32">
        <f>INDEX('Обработка исходного'!J:J,ROW($B$3)+4*(ROW($B118)-ROW($B$3))+3)</f>
        <v>32</v>
      </c>
      <c r="H118" s="32">
        <f>INDEX('Обработка исходного'!K:K,ROW($B$3)+4*(ROW($B118)-ROW($B$3))+3)</f>
        <v>32</v>
      </c>
      <c r="I118" s="32">
        <f>INDEX('Обработка исходного'!L:L,ROW($B$3)+4*(ROW($B118)-ROW($B$3))+3)</f>
        <v>32</v>
      </c>
      <c r="J118" s="32">
        <f>INDEX('Обработка исходного'!M:M,ROW($B$3)+4*(ROW($B118)-ROW($B$3))+3)</f>
        <v>32</v>
      </c>
      <c r="K118" s="32">
        <f>INDEX('Обработка исходного'!N:N,ROW($B$3)+4*(ROW($B118)-ROW($B$3))+3)</f>
        <v>32</v>
      </c>
      <c r="L118" s="32">
        <f>INDEX('Обработка исходного'!O:O,ROW($B$3)+4*(ROW($B118)-ROW($B$3))+3)</f>
        <v>32</v>
      </c>
      <c r="M118" s="32">
        <f>INDEX('Обработка исходного'!P:P,ROW($B$3)+4*(ROW($B118)-ROW($B$3))+3)</f>
        <v>35</v>
      </c>
      <c r="N118" s="32">
        <f>INDEX('Обработка исходного'!Q:Q,ROW($B$3)+4*(ROW($B118)-ROW($B$3))+3)</f>
        <v>35</v>
      </c>
      <c r="O118" s="32" t="str">
        <f>INDEX('Обработка исходного'!R:R,ROW($B$3)+4*(ROW($B118)-ROW($B$3))+3)</f>
        <v>-</v>
      </c>
      <c r="P118" s="33" t="str">
        <f>INDEX('Обработка исходного'!S:S,ROW($B$3)+4*(ROW($B118)-ROW($B$3))+3)</f>
        <v>-</v>
      </c>
    </row>
    <row r="119" spans="1:16" x14ac:dyDescent="0.25">
      <c r="A119" s="10" t="str">
        <f>INDEX('Обработка исходного'!B:B,ROW($B$3)+4*(ROW($B119)-ROW($B$3)))</f>
        <v>Сталь легированная</v>
      </c>
      <c r="B119" s="47" t="str">
        <f>INDEX('Обработка исходного'!D:D,ROW($B$3)+4*(ROW($B119)-ROW($B$3)))</f>
        <v>20ХМ</v>
      </c>
      <c r="C119" s="27" t="str">
        <f>IF(ISBLANK(INDEX('Обработка исходного'!E:E,ROW($B$3)+4*(ROW($B119)-ROW($B$3)))),"",INDEX('Обработка исходного'!E:E,ROW($B$3)+4*(ROW($B119)-ROW($B$3))))</f>
        <v>Поковки толщиной до 100 мм, КП345*</v>
      </c>
      <c r="D119" s="31">
        <f>INDEX('Обработка исходного'!G:G,ROW($B$3)+4*(ROW($B119)-ROW($B$3))+3)</f>
        <v>45</v>
      </c>
      <c r="E119" s="32">
        <f>INDEX('Обработка исходного'!H:H,ROW($B$3)+4*(ROW($B119)-ROW($B$3))+3)</f>
        <v>44</v>
      </c>
      <c r="F119" s="32">
        <f>INDEX('Обработка исходного'!I:I,ROW($B$3)+4*(ROW($B119)-ROW($B$3))+3)</f>
        <v>43</v>
      </c>
      <c r="G119" s="32">
        <f>INDEX('Обработка исходного'!J:J,ROW($B$3)+4*(ROW($B119)-ROW($B$3))+3)</f>
        <v>42</v>
      </c>
      <c r="H119" s="32">
        <f>INDEX('Обработка исходного'!K:K,ROW($B$3)+4*(ROW($B119)-ROW($B$3))+3)</f>
        <v>41</v>
      </c>
      <c r="I119" s="32">
        <f>INDEX('Обработка исходного'!L:L,ROW($B$3)+4*(ROW($B119)-ROW($B$3))+3)</f>
        <v>40</v>
      </c>
      <c r="J119" s="32">
        <f>INDEX('Обработка исходного'!M:M,ROW($B$3)+4*(ROW($B119)-ROW($B$3))+3)</f>
        <v>40</v>
      </c>
      <c r="K119" s="32">
        <f>INDEX('Обработка исходного'!N:N,ROW($B$3)+4*(ROW($B119)-ROW($B$3))+3)</f>
        <v>40</v>
      </c>
      <c r="L119" s="32">
        <f>INDEX('Обработка исходного'!O:O,ROW($B$3)+4*(ROW($B119)-ROW($B$3))+3)</f>
        <v>40</v>
      </c>
      <c r="M119" s="32">
        <f>INDEX('Обработка исходного'!P:P,ROW($B$3)+4*(ROW($B119)-ROW($B$3))+3)</f>
        <v>40</v>
      </c>
      <c r="N119" s="32">
        <f>INDEX('Обработка исходного'!Q:Q,ROW($B$3)+4*(ROW($B119)-ROW($B$3))+3)</f>
        <v>40</v>
      </c>
      <c r="O119" s="32">
        <f>INDEX('Обработка исходного'!R:R,ROW($B$3)+4*(ROW($B119)-ROW($B$3))+3)</f>
        <v>40</v>
      </c>
      <c r="P119" s="33" t="str">
        <f>INDEX('Обработка исходного'!S:S,ROW($B$3)+4*(ROW($B119)-ROW($B$3))+3)</f>
        <v>-</v>
      </c>
    </row>
    <row r="120" spans="1:16" x14ac:dyDescent="0.25">
      <c r="A120" s="10" t="str">
        <f>INDEX('Обработка исходного'!B:B,ROW($B$3)+4*(ROW($B120)-ROW($B$3)))</f>
        <v>Сталь легированная</v>
      </c>
      <c r="B120" s="47" t="str">
        <f>INDEX('Обработка исходного'!D:D,ROW($B$3)+4*(ROW($B120)-ROW($B$3)))</f>
        <v>20ХМ</v>
      </c>
      <c r="C120" s="27" t="str">
        <f>IF(ISBLANK(INDEX('Обработка исходного'!E:E,ROW($B$3)+4*(ROW($B120)-ROW($B$3)))),"",INDEX('Обработка исходного'!E:E,ROW($B$3)+4*(ROW($B120)-ROW($B$3))))</f>
        <v>Поковки толщиной до 50 мм, КП395*</v>
      </c>
      <c r="D120" s="31">
        <f>INDEX('Обработка исходного'!G:G,ROW($B$3)+4*(ROW($B120)-ROW($B$3))+3)</f>
        <v>45</v>
      </c>
      <c r="E120" s="32">
        <f>INDEX('Обработка исходного'!H:H,ROW($B$3)+4*(ROW($B120)-ROW($B$3))+3)</f>
        <v>44</v>
      </c>
      <c r="F120" s="32">
        <f>INDEX('Обработка исходного'!I:I,ROW($B$3)+4*(ROW($B120)-ROW($B$3))+3)</f>
        <v>43</v>
      </c>
      <c r="G120" s="32">
        <f>INDEX('Обработка исходного'!J:J,ROW($B$3)+4*(ROW($B120)-ROW($B$3))+3)</f>
        <v>42</v>
      </c>
      <c r="H120" s="32">
        <f>INDEX('Обработка исходного'!K:K,ROW($B$3)+4*(ROW($B120)-ROW($B$3))+3)</f>
        <v>41</v>
      </c>
      <c r="I120" s="32">
        <f>INDEX('Обработка исходного'!L:L,ROW($B$3)+4*(ROW($B120)-ROW($B$3))+3)</f>
        <v>40</v>
      </c>
      <c r="J120" s="32">
        <f>INDEX('Обработка исходного'!M:M,ROW($B$3)+4*(ROW($B120)-ROW($B$3))+3)</f>
        <v>40</v>
      </c>
      <c r="K120" s="32">
        <f>INDEX('Обработка исходного'!N:N,ROW($B$3)+4*(ROW($B120)-ROW($B$3))+3)</f>
        <v>40</v>
      </c>
      <c r="L120" s="32">
        <f>INDEX('Обработка исходного'!O:O,ROW($B$3)+4*(ROW($B120)-ROW($B$3))+3)</f>
        <v>40</v>
      </c>
      <c r="M120" s="32">
        <f>INDEX('Обработка исходного'!P:P,ROW($B$3)+4*(ROW($B120)-ROW($B$3))+3)</f>
        <v>45</v>
      </c>
      <c r="N120" s="32">
        <f>INDEX('Обработка исходного'!Q:Q,ROW($B$3)+4*(ROW($B120)-ROW($B$3))+3)</f>
        <v>45</v>
      </c>
      <c r="O120" s="32" t="str">
        <f>INDEX('Обработка исходного'!R:R,ROW($B$3)+4*(ROW($B120)-ROW($B$3))+3)</f>
        <v>-</v>
      </c>
      <c r="P120" s="33" t="str">
        <f>INDEX('Обработка исходного'!S:S,ROW($B$3)+4*(ROW($B120)-ROW($B$3))+3)</f>
        <v>-</v>
      </c>
    </row>
    <row r="121" spans="1:16" x14ac:dyDescent="0.25">
      <c r="A121" s="10" t="str">
        <f>INDEX('Обработка исходного'!B:B,ROW($B$3)+4*(ROW($B121)-ROW($B$3)))</f>
        <v>Сталь легированная</v>
      </c>
      <c r="B121" s="47" t="str">
        <f>INDEX('Обработка исходного'!D:D,ROW($B$3)+4*(ROW($B121)-ROW($B$3)))</f>
        <v>20ХМА</v>
      </c>
      <c r="C121" s="27" t="str">
        <f>IF(ISBLANK(INDEX('Обработка исходного'!E:E,ROW($B$3)+4*(ROW($B121)-ROW($B$3)))),"",INDEX('Обработка исходного'!E:E,ROW($B$3)+4*(ROW($B121)-ROW($B$3))))</f>
        <v>Поковки и листы толщиной от 150 до 300 мм, КП345*</v>
      </c>
      <c r="D121" s="31">
        <f>INDEX('Обработка исходного'!G:G,ROW($B$3)+4*(ROW($B121)-ROW($B$3))+3)</f>
        <v>40</v>
      </c>
      <c r="E121" s="32">
        <f>INDEX('Обработка исходного'!H:H,ROW($B$3)+4*(ROW($B121)-ROW($B$3))+3)</f>
        <v>39</v>
      </c>
      <c r="F121" s="32">
        <f>INDEX('Обработка исходного'!I:I,ROW($B$3)+4*(ROW($B121)-ROW($B$3))+3)</f>
        <v>38</v>
      </c>
      <c r="G121" s="32">
        <f>INDEX('Обработка исходного'!J:J,ROW($B$3)+4*(ROW($B121)-ROW($B$3))+3)</f>
        <v>37</v>
      </c>
      <c r="H121" s="32">
        <f>INDEX('Обработка исходного'!K:K,ROW($B$3)+4*(ROW($B121)-ROW($B$3))+3)</f>
        <v>36</v>
      </c>
      <c r="I121" s="32">
        <f>INDEX('Обработка исходного'!L:L,ROW($B$3)+4*(ROW($B121)-ROW($B$3))+3)</f>
        <v>36</v>
      </c>
      <c r="J121" s="32">
        <f>INDEX('Обработка исходного'!M:M,ROW($B$3)+4*(ROW($B121)-ROW($B$3))+3)</f>
        <v>36</v>
      </c>
      <c r="K121" s="32">
        <f>INDEX('Обработка исходного'!N:N,ROW($B$3)+4*(ROW($B121)-ROW($B$3))+3)</f>
        <v>36</v>
      </c>
      <c r="L121" s="32">
        <f>INDEX('Обработка исходного'!O:O,ROW($B$3)+4*(ROW($B121)-ROW($B$3))+3)</f>
        <v>36</v>
      </c>
      <c r="M121" s="32">
        <f>INDEX('Обработка исходного'!P:P,ROW($B$3)+4*(ROW($B121)-ROW($B$3))+3)</f>
        <v>36</v>
      </c>
      <c r="N121" s="32">
        <f>INDEX('Обработка исходного'!Q:Q,ROW($B$3)+4*(ROW($B121)-ROW($B$3))+3)</f>
        <v>40</v>
      </c>
      <c r="O121" s="32" t="str">
        <f>INDEX('Обработка исходного'!R:R,ROW($B$3)+4*(ROW($B121)-ROW($B$3))+3)</f>
        <v>-</v>
      </c>
      <c r="P121" s="33" t="str">
        <f>INDEX('Обработка исходного'!S:S,ROW($B$3)+4*(ROW($B121)-ROW($B$3))+3)</f>
        <v>-</v>
      </c>
    </row>
    <row r="122" spans="1:16" x14ac:dyDescent="0.25">
      <c r="A122" s="10" t="str">
        <f>INDEX('Обработка исходного'!B:B,ROW($B$3)+4*(ROW($B122)-ROW($B$3)))</f>
        <v>Сталь легированная</v>
      </c>
      <c r="B122" s="47" t="str">
        <f>INDEX('Обработка исходного'!D:D,ROW($B$3)+4*(ROW($B122)-ROW($B$3)))</f>
        <v>20ХМА</v>
      </c>
      <c r="C122" s="27" t="str">
        <f>IF(ISBLANK(INDEX('Обработка исходного'!E:E,ROW($B$3)+4*(ROW($B122)-ROW($B$3)))),"",INDEX('Обработка исходного'!E:E,ROW($B$3)+4*(ROW($B122)-ROW($B$3))))</f>
        <v>Поковки и листы толщиной до 150 мм, КП440*</v>
      </c>
      <c r="D122" s="31">
        <f>INDEX('Обработка исходного'!G:G,ROW($B$3)+4*(ROW($B122)-ROW($B$3))+3)</f>
        <v>40</v>
      </c>
      <c r="E122" s="32">
        <f>INDEX('Обработка исходного'!H:H,ROW($B$3)+4*(ROW($B122)-ROW($B$3))+3)</f>
        <v>39</v>
      </c>
      <c r="F122" s="32">
        <f>INDEX('Обработка исходного'!I:I,ROW($B$3)+4*(ROW($B122)-ROW($B$3))+3)</f>
        <v>38</v>
      </c>
      <c r="G122" s="32">
        <f>INDEX('Обработка исходного'!J:J,ROW($B$3)+4*(ROW($B122)-ROW($B$3))+3)</f>
        <v>37</v>
      </c>
      <c r="H122" s="32">
        <f>INDEX('Обработка исходного'!K:K,ROW($B$3)+4*(ROW($B122)-ROW($B$3))+3)</f>
        <v>36</v>
      </c>
      <c r="I122" s="32">
        <f>INDEX('Обработка исходного'!L:L,ROW($B$3)+4*(ROW($B122)-ROW($B$3))+3)</f>
        <v>36</v>
      </c>
      <c r="J122" s="32">
        <f>INDEX('Обработка исходного'!M:M,ROW($B$3)+4*(ROW($B122)-ROW($B$3))+3)</f>
        <v>36</v>
      </c>
      <c r="K122" s="32">
        <f>INDEX('Обработка исходного'!N:N,ROW($B$3)+4*(ROW($B122)-ROW($B$3))+3)</f>
        <v>36</v>
      </c>
      <c r="L122" s="32">
        <f>INDEX('Обработка исходного'!O:O,ROW($B$3)+4*(ROW($B122)-ROW($B$3))+3)</f>
        <v>36</v>
      </c>
      <c r="M122" s="32">
        <f>INDEX('Обработка исходного'!P:P,ROW($B$3)+4*(ROW($B122)-ROW($B$3))+3)</f>
        <v>36</v>
      </c>
      <c r="N122" s="32">
        <f>INDEX('Обработка исходного'!Q:Q,ROW($B$3)+4*(ROW($B122)-ROW($B$3))+3)</f>
        <v>40</v>
      </c>
      <c r="O122" s="32" t="str">
        <f>INDEX('Обработка исходного'!R:R,ROW($B$3)+4*(ROW($B122)-ROW($B$3))+3)</f>
        <v>-</v>
      </c>
      <c r="P122" s="33" t="str">
        <f>INDEX('Обработка исходного'!S:S,ROW($B$3)+4*(ROW($B122)-ROW($B$3))+3)</f>
        <v>-</v>
      </c>
    </row>
    <row r="123" spans="1:16" x14ac:dyDescent="0.25">
      <c r="A123" s="10" t="str">
        <f>INDEX('Обработка исходного'!B:B,ROW($B$3)+4*(ROW($B123)-ROW($B$3)))</f>
        <v>Сталь легированная</v>
      </c>
      <c r="B123" s="47" t="str">
        <f>INDEX('Обработка исходного'!D:D,ROW($B$3)+4*(ROW($B123)-ROW($B$3)))</f>
        <v>20ХМЛ</v>
      </c>
      <c r="C123" s="27" t="str">
        <f>IF(ISBLANK(INDEX('Обработка исходного'!E:E,ROW($B$3)+4*(ROW($B123)-ROW($B$3)))),"",INDEX('Обработка исходного'!E:E,ROW($B$3)+4*(ROW($B123)-ROW($B$3))))</f>
        <v>Отливки</v>
      </c>
      <c r="D123" s="31">
        <f>INDEX('Обработка исходного'!G:G,ROW($B$3)+4*(ROW($B123)-ROW($B$3))+3)</f>
        <v>27</v>
      </c>
      <c r="E123" s="32">
        <f>INDEX('Обработка исходного'!H:H,ROW($B$3)+4*(ROW($B123)-ROW($B$3))+3)</f>
        <v>28</v>
      </c>
      <c r="F123" s="32">
        <f>INDEX('Обработка исходного'!I:I,ROW($B$3)+4*(ROW($B123)-ROW($B$3))+3)</f>
        <v>30</v>
      </c>
      <c r="G123" s="32">
        <f>INDEX('Обработка исходного'!J:J,ROW($B$3)+4*(ROW($B123)-ROW($B$3))+3)</f>
        <v>32</v>
      </c>
      <c r="H123" s="32">
        <f>INDEX('Обработка исходного'!K:K,ROW($B$3)+4*(ROW($B123)-ROW($B$3))+3)</f>
        <v>35</v>
      </c>
      <c r="I123" s="32">
        <f>INDEX('Обработка исходного'!L:L,ROW($B$3)+4*(ROW($B123)-ROW($B$3))+3)</f>
        <v>40</v>
      </c>
      <c r="J123" s="32">
        <f>INDEX('Обработка исходного'!M:M,ROW($B$3)+4*(ROW($B123)-ROW($B$3))+3)</f>
        <v>52</v>
      </c>
      <c r="K123" s="32">
        <f>INDEX('Обработка исходного'!N:N,ROW($B$3)+4*(ROW($B123)-ROW($B$3))+3)</f>
        <v>55</v>
      </c>
      <c r="L123" s="32">
        <f>INDEX('Обработка исходного'!O:O,ROW($B$3)+4*(ROW($B123)-ROW($B$3))+3)</f>
        <v>55</v>
      </c>
      <c r="M123" s="32">
        <f>INDEX('Обработка исходного'!P:P,ROW($B$3)+4*(ROW($B123)-ROW($B$3))+3)</f>
        <v>55</v>
      </c>
      <c r="N123" s="32">
        <f>INDEX('Обработка исходного'!Q:Q,ROW($B$3)+4*(ROW($B123)-ROW($B$3))+3)</f>
        <v>55</v>
      </c>
      <c r="O123" s="32" t="str">
        <f>INDEX('Обработка исходного'!R:R,ROW($B$3)+4*(ROW($B123)-ROW($B$3))+3)</f>
        <v>-</v>
      </c>
      <c r="P123" s="33" t="str">
        <f>INDEX('Обработка исходного'!S:S,ROW($B$3)+4*(ROW($B123)-ROW($B$3))+3)</f>
        <v>-</v>
      </c>
    </row>
    <row r="124" spans="1:16" x14ac:dyDescent="0.25">
      <c r="A124" s="10" t="str">
        <f>INDEX('Обработка исходного'!B:B,ROW($B$3)+4*(ROW($B124)-ROW($B$3)))</f>
        <v>Сталь легированная</v>
      </c>
      <c r="B124" s="47" t="str">
        <f>INDEX('Обработка исходного'!D:D,ROW($B$3)+4*(ROW($B124)-ROW($B$3)))</f>
        <v>20ХМФЛ</v>
      </c>
      <c r="C124" s="27" t="str">
        <f>IF(ISBLANK(INDEX('Обработка исходного'!E:E,ROW($B$3)+4*(ROW($B124)-ROW($B$3)))),"",INDEX('Обработка исходного'!E:E,ROW($B$3)+4*(ROW($B124)-ROW($B$3))))</f>
        <v>Отливки</v>
      </c>
      <c r="D124" s="31">
        <f>INDEX('Обработка исходного'!G:G,ROW($B$3)+4*(ROW($B124)-ROW($B$3))+3)</f>
        <v>30</v>
      </c>
      <c r="E124" s="32">
        <f>INDEX('Обработка исходного'!H:H,ROW($B$3)+4*(ROW($B124)-ROW($B$3))+3)</f>
        <v>30</v>
      </c>
      <c r="F124" s="32">
        <f>INDEX('Обработка исходного'!I:I,ROW($B$3)+4*(ROW($B124)-ROW($B$3))+3)</f>
        <v>28</v>
      </c>
      <c r="G124" s="32">
        <f>INDEX('Обработка исходного'!J:J,ROW($B$3)+4*(ROW($B124)-ROW($B$3))+3)</f>
        <v>28</v>
      </c>
      <c r="H124" s="32">
        <f>INDEX('Обработка исходного'!K:K,ROW($B$3)+4*(ROW($B124)-ROW($B$3))+3)</f>
        <v>32</v>
      </c>
      <c r="I124" s="32">
        <f>INDEX('Обработка исходного'!L:L,ROW($B$3)+4*(ROW($B124)-ROW($B$3))+3)</f>
        <v>33</v>
      </c>
      <c r="J124" s="32">
        <f>INDEX('Обработка исходного'!M:M,ROW($B$3)+4*(ROW($B124)-ROW($B$3))+3)</f>
        <v>34</v>
      </c>
      <c r="K124" s="32">
        <f>INDEX('Обработка исходного'!N:N,ROW($B$3)+4*(ROW($B124)-ROW($B$3))+3)</f>
        <v>34</v>
      </c>
      <c r="L124" s="32">
        <f>INDEX('Обработка исходного'!O:O,ROW($B$3)+4*(ROW($B124)-ROW($B$3))+3)</f>
        <v>34</v>
      </c>
      <c r="M124" s="32">
        <f>INDEX('Обработка исходного'!P:P,ROW($B$3)+4*(ROW($B124)-ROW($B$3))+3)</f>
        <v>34</v>
      </c>
      <c r="N124" s="32">
        <f>INDEX('Обработка исходного'!Q:Q,ROW($B$3)+4*(ROW($B124)-ROW($B$3))+3)</f>
        <v>34</v>
      </c>
      <c r="O124" s="32" t="str">
        <f>INDEX('Обработка исходного'!R:R,ROW($B$3)+4*(ROW($B124)-ROW($B$3))+3)</f>
        <v>-</v>
      </c>
      <c r="P124" s="33" t="str">
        <f>INDEX('Обработка исходного'!S:S,ROW($B$3)+4*(ROW($B124)-ROW($B$3))+3)</f>
        <v>-</v>
      </c>
    </row>
    <row r="125" spans="1:16" x14ac:dyDescent="0.25">
      <c r="A125" s="10" t="str">
        <f>INDEX('Обработка исходного'!B:B,ROW($B$3)+4*(ROW($B125)-ROW($B$3)))</f>
        <v>Сталь легированная</v>
      </c>
      <c r="B125" s="47" t="str">
        <f>INDEX('Обработка исходного'!D:D,ROW($B$3)+4*(ROW($B125)-ROW($B$3)))</f>
        <v>20ХМФЛ</v>
      </c>
      <c r="C125" s="27" t="str">
        <f>IF(ISBLANK(INDEX('Обработка исходного'!E:E,ROW($B$3)+4*(ROW($B125)-ROW($B$3)))),"",INDEX('Обработка исходного'!E:E,ROW($B$3)+4*(ROW($B125)-ROW($B$3))))</f>
        <v>Прутки и полосы толщиной или диаметром до 80 мм</v>
      </c>
      <c r="D125" s="31">
        <f>INDEX('Обработка исходного'!G:G,ROW($B$3)+4*(ROW($B125)-ROW($B$3))+3)</f>
        <v>45</v>
      </c>
      <c r="E125" s="32">
        <f>INDEX('Обработка исходного'!H:H,ROW($B$3)+4*(ROW($B125)-ROW($B$3))+3)</f>
        <v>44</v>
      </c>
      <c r="F125" s="32">
        <f>INDEX('Обработка исходного'!I:I,ROW($B$3)+4*(ROW($B125)-ROW($B$3))+3)</f>
        <v>44</v>
      </c>
      <c r="G125" s="32">
        <f>INDEX('Обработка исходного'!J:J,ROW($B$3)+4*(ROW($B125)-ROW($B$3))+3)</f>
        <v>44</v>
      </c>
      <c r="H125" s="32">
        <f>INDEX('Обработка исходного'!K:K,ROW($B$3)+4*(ROW($B125)-ROW($B$3))+3)</f>
        <v>44</v>
      </c>
      <c r="I125" s="32">
        <f>INDEX('Обработка исходного'!L:L,ROW($B$3)+4*(ROW($B125)-ROW($B$3))+3)</f>
        <v>44</v>
      </c>
      <c r="J125" s="32">
        <f>INDEX('Обработка исходного'!M:M,ROW($B$3)+4*(ROW($B125)-ROW($B$3))+3)</f>
        <v>44</v>
      </c>
      <c r="K125" s="32">
        <f>INDEX('Обработка исходного'!N:N,ROW($B$3)+4*(ROW($B125)-ROW($B$3))+3)</f>
        <v>44</v>
      </c>
      <c r="L125" s="32">
        <f>INDEX('Обработка исходного'!O:O,ROW($B$3)+4*(ROW($B125)-ROW($B$3))+3)</f>
        <v>44</v>
      </c>
      <c r="M125" s="32">
        <f>INDEX('Обработка исходного'!P:P,ROW($B$3)+4*(ROW($B125)-ROW($B$3))+3)</f>
        <v>44</v>
      </c>
      <c r="N125" s="32">
        <f>INDEX('Обработка исходного'!Q:Q,ROW($B$3)+4*(ROW($B125)-ROW($B$3))+3)</f>
        <v>44</v>
      </c>
      <c r="O125" s="32" t="str">
        <f>INDEX('Обработка исходного'!R:R,ROW($B$3)+4*(ROW($B125)-ROW($B$3))+3)</f>
        <v>-</v>
      </c>
      <c r="P125" s="33" t="str">
        <f>INDEX('Обработка исходного'!S:S,ROW($B$3)+4*(ROW($B125)-ROW($B$3))+3)</f>
        <v>-</v>
      </c>
    </row>
    <row r="126" spans="1:16" ht="25.5" x14ac:dyDescent="0.25">
      <c r="A126" s="10" t="str">
        <f>INDEX('Обработка исходного'!B:B,ROW($B$3)+4*(ROW($B126)-ROW($B$3)))</f>
        <v>Сталь легированная</v>
      </c>
      <c r="B126" s="47" t="str">
        <f>INDEX('Обработка исходного'!D:D,ROW($B$3)+4*(ROW($B126)-ROW($B$3)))</f>
        <v>20ХМФЛ</v>
      </c>
      <c r="C126" s="27" t="str">
        <f>IF(ISBLANK(INDEX('Обработка исходного'!E:E,ROW($B$3)+4*(ROW($B126)-ROW($B$3)))),"",INDEX('Обработка исходного'!E:E,ROW($B$3)+4*(ROW($B126)-ROW($B$3))))</f>
        <v>Прутки и полосы толщиной или диаметром от 80 до 150 мм</v>
      </c>
      <c r="D126" s="31">
        <f>INDEX('Обработка исходного'!G:G,ROW($B$3)+4*(ROW($B126)-ROW($B$3))+3)</f>
        <v>40</v>
      </c>
      <c r="E126" s="32">
        <f>INDEX('Обработка исходного'!H:H,ROW($B$3)+4*(ROW($B126)-ROW($B$3))+3)</f>
        <v>39</v>
      </c>
      <c r="F126" s="32">
        <f>INDEX('Обработка исходного'!I:I,ROW($B$3)+4*(ROW($B126)-ROW($B$3))+3)</f>
        <v>39</v>
      </c>
      <c r="G126" s="32">
        <f>INDEX('Обработка исходного'!J:J,ROW($B$3)+4*(ROW($B126)-ROW($B$3))+3)</f>
        <v>39</v>
      </c>
      <c r="H126" s="32">
        <f>INDEX('Обработка исходного'!K:K,ROW($B$3)+4*(ROW($B126)-ROW($B$3))+3)</f>
        <v>39</v>
      </c>
      <c r="I126" s="32">
        <f>INDEX('Обработка исходного'!L:L,ROW($B$3)+4*(ROW($B126)-ROW($B$3))+3)</f>
        <v>39</v>
      </c>
      <c r="J126" s="32">
        <f>INDEX('Обработка исходного'!M:M,ROW($B$3)+4*(ROW($B126)-ROW($B$3))+3)</f>
        <v>39</v>
      </c>
      <c r="K126" s="32">
        <f>INDEX('Обработка исходного'!N:N,ROW($B$3)+4*(ROW($B126)-ROW($B$3))+3)</f>
        <v>39</v>
      </c>
      <c r="L126" s="32">
        <f>INDEX('Обработка исходного'!O:O,ROW($B$3)+4*(ROW($B126)-ROW($B$3))+3)</f>
        <v>39</v>
      </c>
      <c r="M126" s="32">
        <f>INDEX('Обработка исходного'!P:P,ROW($B$3)+4*(ROW($B126)-ROW($B$3))+3)</f>
        <v>39</v>
      </c>
      <c r="N126" s="32">
        <f>INDEX('Обработка исходного'!Q:Q,ROW($B$3)+4*(ROW($B126)-ROW($B$3))+3)</f>
        <v>39</v>
      </c>
      <c r="O126" s="32" t="str">
        <f>INDEX('Обработка исходного'!R:R,ROW($B$3)+4*(ROW($B126)-ROW($B$3))+3)</f>
        <v>-</v>
      </c>
      <c r="P126" s="33" t="str">
        <f>INDEX('Обработка исходного'!S:S,ROW($B$3)+4*(ROW($B126)-ROW($B$3))+3)</f>
        <v>-</v>
      </c>
    </row>
    <row r="127" spans="1:16" ht="25.5" x14ac:dyDescent="0.25">
      <c r="A127" s="10" t="str">
        <f>INDEX('Обработка исходного'!B:B,ROW($B$3)+4*(ROW($B127)-ROW($B$3)))</f>
        <v>Сталь легированная</v>
      </c>
      <c r="B127" s="47" t="str">
        <f>INDEX('Обработка исходного'!D:D,ROW($B$3)+4*(ROW($B127)-ROW($B$3)))</f>
        <v>20ХМФЛ</v>
      </c>
      <c r="C127" s="27" t="str">
        <f>IF(ISBLANK(INDEX('Обработка исходного'!E:E,ROW($B$3)+4*(ROW($B127)-ROW($B$3)))),"",INDEX('Обработка исходного'!E:E,ROW($B$3)+4*(ROW($B127)-ROW($B$3))))</f>
        <v>Прутки и полосы толщиной или диаметром от 150 до 250 мм</v>
      </c>
      <c r="D127" s="31">
        <f>INDEX('Обработка исходного'!G:G,ROW($B$3)+4*(ROW($B127)-ROW($B$3))+3)</f>
        <v>35</v>
      </c>
      <c r="E127" s="32">
        <f>INDEX('Обработка исходного'!H:H,ROW($B$3)+4*(ROW($B127)-ROW($B$3))+3)</f>
        <v>34</v>
      </c>
      <c r="F127" s="32">
        <f>INDEX('Обработка исходного'!I:I,ROW($B$3)+4*(ROW($B127)-ROW($B$3))+3)</f>
        <v>34</v>
      </c>
      <c r="G127" s="32">
        <f>INDEX('Обработка исходного'!J:J,ROW($B$3)+4*(ROW($B127)-ROW($B$3))+3)</f>
        <v>34</v>
      </c>
      <c r="H127" s="32">
        <f>INDEX('Обработка исходного'!K:K,ROW($B$3)+4*(ROW($B127)-ROW($B$3))+3)</f>
        <v>34</v>
      </c>
      <c r="I127" s="32">
        <f>INDEX('Обработка исходного'!L:L,ROW($B$3)+4*(ROW($B127)-ROW($B$3))+3)</f>
        <v>34</v>
      </c>
      <c r="J127" s="32">
        <f>INDEX('Обработка исходного'!M:M,ROW($B$3)+4*(ROW($B127)-ROW($B$3))+3)</f>
        <v>34</v>
      </c>
      <c r="K127" s="32">
        <f>INDEX('Обработка исходного'!N:N,ROW($B$3)+4*(ROW($B127)-ROW($B$3))+3)</f>
        <v>34</v>
      </c>
      <c r="L127" s="32">
        <f>INDEX('Обработка исходного'!O:O,ROW($B$3)+4*(ROW($B127)-ROW($B$3))+3)</f>
        <v>34</v>
      </c>
      <c r="M127" s="32">
        <f>INDEX('Обработка исходного'!P:P,ROW($B$3)+4*(ROW($B127)-ROW($B$3))+3)</f>
        <v>34</v>
      </c>
      <c r="N127" s="32">
        <f>INDEX('Обработка исходного'!Q:Q,ROW($B$3)+4*(ROW($B127)-ROW($B$3))+3)</f>
        <v>34</v>
      </c>
      <c r="O127" s="32" t="str">
        <f>INDEX('Обработка исходного'!R:R,ROW($B$3)+4*(ROW($B127)-ROW($B$3))+3)</f>
        <v>-</v>
      </c>
      <c r="P127" s="33" t="str">
        <f>INDEX('Обработка исходного'!S:S,ROW($B$3)+4*(ROW($B127)-ROW($B$3))+3)</f>
        <v>-</v>
      </c>
    </row>
    <row r="128" spans="1:16" ht="25.5" x14ac:dyDescent="0.25">
      <c r="A128" s="10" t="str">
        <f>INDEX('Обработка исходного'!B:B,ROW($B$3)+4*(ROW($B128)-ROW($B$3)))</f>
        <v>Сталь легированная</v>
      </c>
      <c r="B128" s="47" t="str">
        <f>INDEX('Обработка исходного'!D:D,ROW($B$3)+4*(ROW($B128)-ROW($B$3)))</f>
        <v>30ХМА</v>
      </c>
      <c r="C128" s="27" t="str">
        <f>IF(ISBLANK(INDEX('Обработка исходного'!E:E,ROW($B$3)+4*(ROW($B128)-ROW($B$3)))),"",INDEX('Обработка исходного'!E:E,ROW($B$3)+4*(ROW($B128)-ROW($B$3))))</f>
        <v>Трубы наружным диаметром от 25 до 710 мм с толщиной стенки от 2,5 до 50 мм</v>
      </c>
      <c r="D128" s="31" t="str">
        <f>INDEX('Обработка исходного'!G:G,ROW($B$3)+4*(ROW($B128)-ROW($B$3))+3)</f>
        <v>-</v>
      </c>
      <c r="E128" s="32" t="str">
        <f>INDEX('Обработка исходного'!H:H,ROW($B$3)+4*(ROW($B128)-ROW($B$3))+3)</f>
        <v>-</v>
      </c>
      <c r="F128" s="32" t="str">
        <f>INDEX('Обработка исходного'!I:I,ROW($B$3)+4*(ROW($B128)-ROW($B$3))+3)</f>
        <v>-</v>
      </c>
      <c r="G128" s="32" t="str">
        <f>INDEX('Обработка исходного'!J:J,ROW($B$3)+4*(ROW($B128)-ROW($B$3))+3)</f>
        <v>-</v>
      </c>
      <c r="H128" s="32" t="str">
        <f>INDEX('Обработка исходного'!K:K,ROW($B$3)+4*(ROW($B128)-ROW($B$3))+3)</f>
        <v>-</v>
      </c>
      <c r="I128" s="32" t="str">
        <f>INDEX('Обработка исходного'!L:L,ROW($B$3)+4*(ROW($B128)-ROW($B$3))+3)</f>
        <v>-</v>
      </c>
      <c r="J128" s="32" t="str">
        <f>INDEX('Обработка исходного'!M:M,ROW($B$3)+4*(ROW($B128)-ROW($B$3))+3)</f>
        <v>-</v>
      </c>
      <c r="K128" s="32" t="str">
        <f>INDEX('Обработка исходного'!N:N,ROW($B$3)+4*(ROW($B128)-ROW($B$3))+3)</f>
        <v>-</v>
      </c>
      <c r="L128" s="32" t="str">
        <f>INDEX('Обработка исходного'!O:O,ROW($B$3)+4*(ROW($B128)-ROW($B$3))+3)</f>
        <v>-</v>
      </c>
      <c r="M128" s="32" t="str">
        <f>INDEX('Обработка исходного'!P:P,ROW($B$3)+4*(ROW($B128)-ROW($B$3))+3)</f>
        <v>-</v>
      </c>
      <c r="N128" s="32" t="str">
        <f>INDEX('Обработка исходного'!Q:Q,ROW($B$3)+4*(ROW($B128)-ROW($B$3))+3)</f>
        <v>-</v>
      </c>
      <c r="O128" s="32" t="str">
        <f>INDEX('Обработка исходного'!R:R,ROW($B$3)+4*(ROW($B128)-ROW($B$3))+3)</f>
        <v>-</v>
      </c>
      <c r="P128" s="33" t="str">
        <f>INDEX('Обработка исходного'!S:S,ROW($B$3)+4*(ROW($B128)-ROW($B$3))+3)</f>
        <v>-</v>
      </c>
    </row>
    <row r="129" spans="1:16" ht="25.5" x14ac:dyDescent="0.25">
      <c r="A129" s="10" t="str">
        <f>INDEX('Обработка исходного'!B:B,ROW($B$3)+4*(ROW($B129)-ROW($B$3)))</f>
        <v>Сталь легированная</v>
      </c>
      <c r="B129" s="47" t="str">
        <f>INDEX('Обработка исходного'!D:D,ROW($B$3)+4*(ROW($B129)-ROW($B$3)))</f>
        <v>30ХМА</v>
      </c>
      <c r="C129" s="27" t="str">
        <f>IF(ISBLANK(INDEX('Обработка исходного'!E:E,ROW($B$3)+4*(ROW($B129)-ROW($B$3)))),"",INDEX('Обработка исходного'!E:E,ROW($B$3)+4*(ROW($B129)-ROW($B$3))))</f>
        <v>Заготовки крепежных деталей толщиной или диаметром до 100 мм, КП395*</v>
      </c>
      <c r="D129" s="31">
        <f>INDEX('Обработка исходного'!G:G,ROW($B$3)+4*(ROW($B129)-ROW($B$3))+3)</f>
        <v>40</v>
      </c>
      <c r="E129" s="32">
        <f>INDEX('Обработка исходного'!H:H,ROW($B$3)+4*(ROW($B129)-ROW($B$3))+3)</f>
        <v>40</v>
      </c>
      <c r="F129" s="32">
        <f>INDEX('Обработка исходного'!I:I,ROW($B$3)+4*(ROW($B129)-ROW($B$3))+3)</f>
        <v>40</v>
      </c>
      <c r="G129" s="32">
        <f>INDEX('Обработка исходного'!J:J,ROW($B$3)+4*(ROW($B129)-ROW($B$3))+3)</f>
        <v>40</v>
      </c>
      <c r="H129" s="32">
        <f>INDEX('Обработка исходного'!K:K,ROW($B$3)+4*(ROW($B129)-ROW($B$3))+3)</f>
        <v>40</v>
      </c>
      <c r="I129" s="32">
        <f>INDEX('Обработка исходного'!L:L,ROW($B$3)+4*(ROW($B129)-ROW($B$3))+3)</f>
        <v>40</v>
      </c>
      <c r="J129" s="32">
        <f>INDEX('Обработка исходного'!M:M,ROW($B$3)+4*(ROW($B129)-ROW($B$3))+3)</f>
        <v>40</v>
      </c>
      <c r="K129" s="32">
        <f>INDEX('Обработка исходного'!N:N,ROW($B$3)+4*(ROW($B129)-ROW($B$3))+3)</f>
        <v>40</v>
      </c>
      <c r="L129" s="32">
        <f>INDEX('Обработка исходного'!O:O,ROW($B$3)+4*(ROW($B129)-ROW($B$3))+3)</f>
        <v>40</v>
      </c>
      <c r="M129" s="32">
        <f>INDEX('Обработка исходного'!P:P,ROW($B$3)+4*(ROW($B129)-ROW($B$3))+3)</f>
        <v>40</v>
      </c>
      <c r="N129" s="32">
        <f>INDEX('Обработка исходного'!Q:Q,ROW($B$3)+4*(ROW($B129)-ROW($B$3))+3)</f>
        <v>40</v>
      </c>
      <c r="O129" s="32" t="str">
        <f>INDEX('Обработка исходного'!R:R,ROW($B$3)+4*(ROW($B129)-ROW($B$3))+3)</f>
        <v>-</v>
      </c>
      <c r="P129" s="33" t="str">
        <f>INDEX('Обработка исходного'!S:S,ROW($B$3)+4*(ROW($B129)-ROW($B$3))+3)</f>
        <v>-</v>
      </c>
    </row>
    <row r="130" spans="1:16" ht="25.5" x14ac:dyDescent="0.25">
      <c r="A130" s="10" t="str">
        <f>INDEX('Обработка исходного'!B:B,ROW($B$3)+4*(ROW($B130)-ROW($B$3)))</f>
        <v>Сталь легированная</v>
      </c>
      <c r="B130" s="47" t="str">
        <f>INDEX('Обработка исходного'!D:D,ROW($B$3)+4*(ROW($B130)-ROW($B$3)))</f>
        <v>30ХМА</v>
      </c>
      <c r="C130" s="27" t="str">
        <f>IF(ISBLANK(INDEX('Обработка исходного'!E:E,ROW($B$3)+4*(ROW($B130)-ROW($B$3)))),"",INDEX('Обработка исходного'!E:E,ROW($B$3)+4*(ROW($B130)-ROW($B$3))))</f>
        <v>Заготовки крепежных деталей толщиной или диаметром до 300 мм, КП440*</v>
      </c>
      <c r="D130" s="31">
        <f>INDEX('Обработка исходного'!G:G,ROW($B$3)+4*(ROW($B130)-ROW($B$3))+3)</f>
        <v>40</v>
      </c>
      <c r="E130" s="32">
        <f>INDEX('Обработка исходного'!H:H,ROW($B$3)+4*(ROW($B130)-ROW($B$3))+3)</f>
        <v>40</v>
      </c>
      <c r="F130" s="32">
        <f>INDEX('Обработка исходного'!I:I,ROW($B$3)+4*(ROW($B130)-ROW($B$3))+3)</f>
        <v>40</v>
      </c>
      <c r="G130" s="32">
        <f>INDEX('Обработка исходного'!J:J,ROW($B$3)+4*(ROW($B130)-ROW($B$3))+3)</f>
        <v>40</v>
      </c>
      <c r="H130" s="32">
        <f>INDEX('Обработка исходного'!K:K,ROW($B$3)+4*(ROW($B130)-ROW($B$3))+3)</f>
        <v>40</v>
      </c>
      <c r="I130" s="32">
        <f>INDEX('Обработка исходного'!L:L,ROW($B$3)+4*(ROW($B130)-ROW($B$3))+3)</f>
        <v>40</v>
      </c>
      <c r="J130" s="32">
        <f>INDEX('Обработка исходного'!M:M,ROW($B$3)+4*(ROW($B130)-ROW($B$3))+3)</f>
        <v>40</v>
      </c>
      <c r="K130" s="32">
        <f>INDEX('Обработка исходного'!N:N,ROW($B$3)+4*(ROW($B130)-ROW($B$3))+3)</f>
        <v>40</v>
      </c>
      <c r="L130" s="32">
        <f>INDEX('Обработка исходного'!O:O,ROW($B$3)+4*(ROW($B130)-ROW($B$3))+3)</f>
        <v>40</v>
      </c>
      <c r="M130" s="32">
        <f>INDEX('Обработка исходного'!P:P,ROW($B$3)+4*(ROW($B130)-ROW($B$3))+3)</f>
        <v>40</v>
      </c>
      <c r="N130" s="32">
        <f>INDEX('Обработка исходного'!Q:Q,ROW($B$3)+4*(ROW($B130)-ROW($B$3))+3)</f>
        <v>40</v>
      </c>
      <c r="O130" s="32" t="str">
        <f>INDEX('Обработка исходного'!R:R,ROW($B$3)+4*(ROW($B130)-ROW($B$3))+3)</f>
        <v>-</v>
      </c>
      <c r="P130" s="33" t="str">
        <f>INDEX('Обработка исходного'!S:S,ROW($B$3)+4*(ROW($B130)-ROW($B$3))+3)</f>
        <v>-</v>
      </c>
    </row>
    <row r="131" spans="1:16" ht="25.5" x14ac:dyDescent="0.25">
      <c r="A131" s="10" t="str">
        <f>INDEX('Обработка исходного'!B:B,ROW($B$3)+4*(ROW($B131)-ROW($B$3)))</f>
        <v>Сталь легированная</v>
      </c>
      <c r="B131" s="47" t="str">
        <f>INDEX('Обработка исходного'!D:D,ROW($B$3)+4*(ROW($B131)-ROW($B$3)))</f>
        <v>30ХМА</v>
      </c>
      <c r="C131" s="27" t="str">
        <f>IF(ISBLANK(INDEX('Обработка исходного'!E:E,ROW($B$3)+4*(ROW($B131)-ROW($B$3)))),"",INDEX('Обработка исходного'!E:E,ROW($B$3)+4*(ROW($B131)-ROW($B$3))))</f>
        <v>Заготовки крепежных деталей толщиной или диаметром от 100 до 200 мм, КП490*</v>
      </c>
      <c r="D131" s="31">
        <f>INDEX('Обработка исходного'!G:G,ROW($B$3)+4*(ROW($B131)-ROW($B$3))+3)</f>
        <v>40</v>
      </c>
      <c r="E131" s="32">
        <f>INDEX('Обработка исходного'!H:H,ROW($B$3)+4*(ROW($B131)-ROW($B$3))+3)</f>
        <v>40</v>
      </c>
      <c r="F131" s="32">
        <f>INDEX('Обработка исходного'!I:I,ROW($B$3)+4*(ROW($B131)-ROW($B$3))+3)</f>
        <v>40</v>
      </c>
      <c r="G131" s="32">
        <f>INDEX('Обработка исходного'!J:J,ROW($B$3)+4*(ROW($B131)-ROW($B$3))+3)</f>
        <v>40</v>
      </c>
      <c r="H131" s="32">
        <f>INDEX('Обработка исходного'!K:K,ROW($B$3)+4*(ROW($B131)-ROW($B$3))+3)</f>
        <v>40</v>
      </c>
      <c r="I131" s="32">
        <f>INDEX('Обработка исходного'!L:L,ROW($B$3)+4*(ROW($B131)-ROW($B$3))+3)</f>
        <v>40</v>
      </c>
      <c r="J131" s="32">
        <f>INDEX('Обработка исходного'!M:M,ROW($B$3)+4*(ROW($B131)-ROW($B$3))+3)</f>
        <v>40</v>
      </c>
      <c r="K131" s="32">
        <f>INDEX('Обработка исходного'!N:N,ROW($B$3)+4*(ROW($B131)-ROW($B$3))+3)</f>
        <v>40</v>
      </c>
      <c r="L131" s="32">
        <f>INDEX('Обработка исходного'!O:O,ROW($B$3)+4*(ROW($B131)-ROW($B$3))+3)</f>
        <v>40</v>
      </c>
      <c r="M131" s="32">
        <f>INDEX('Обработка исходного'!P:P,ROW($B$3)+4*(ROW($B131)-ROW($B$3))+3)</f>
        <v>40</v>
      </c>
      <c r="N131" s="32">
        <f>INDEX('Обработка исходного'!Q:Q,ROW($B$3)+4*(ROW($B131)-ROW($B$3))+3)</f>
        <v>40</v>
      </c>
      <c r="O131" s="32" t="str">
        <f>INDEX('Обработка исходного'!R:R,ROW($B$3)+4*(ROW($B131)-ROW($B$3))+3)</f>
        <v>-</v>
      </c>
      <c r="P131" s="33" t="str">
        <f>INDEX('Обработка исходного'!S:S,ROW($B$3)+4*(ROW($B131)-ROW($B$3))+3)</f>
        <v>-</v>
      </c>
    </row>
    <row r="132" spans="1:16" ht="25.5" x14ac:dyDescent="0.25">
      <c r="A132" s="10" t="str">
        <f>INDEX('Обработка исходного'!B:B,ROW($B$3)+4*(ROW($B132)-ROW($B$3)))</f>
        <v>Сталь легированная</v>
      </c>
      <c r="B132" s="47" t="str">
        <f>INDEX('Обработка исходного'!D:D,ROW($B$3)+4*(ROW($B132)-ROW($B$3)))</f>
        <v>30ХМА</v>
      </c>
      <c r="C132" s="27" t="str">
        <f>IF(ISBLANK(INDEX('Обработка исходного'!E:E,ROW($B$3)+4*(ROW($B132)-ROW($B$3)))),"",INDEX('Обработка исходного'!E:E,ROW($B$3)+4*(ROW($B132)-ROW($B$3))))</f>
        <v>Заготовки крепежных деталей толщиной или диаметром до 100 мм КП590*</v>
      </c>
      <c r="D132" s="31">
        <f>INDEX('Обработка исходного'!G:G,ROW($B$3)+4*(ROW($B132)-ROW($B$3))+3)</f>
        <v>38</v>
      </c>
      <c r="E132" s="32">
        <f>INDEX('Обработка исходного'!H:H,ROW($B$3)+4*(ROW($B132)-ROW($B$3))+3)</f>
        <v>37</v>
      </c>
      <c r="F132" s="32">
        <f>INDEX('Обработка исходного'!I:I,ROW($B$3)+4*(ROW($B132)-ROW($B$3))+3)</f>
        <v>37</v>
      </c>
      <c r="G132" s="32">
        <f>INDEX('Обработка исходного'!J:J,ROW($B$3)+4*(ROW($B132)-ROW($B$3))+3)</f>
        <v>37</v>
      </c>
      <c r="H132" s="32">
        <f>INDEX('Обработка исходного'!K:K,ROW($B$3)+4*(ROW($B132)-ROW($B$3))+3)</f>
        <v>37</v>
      </c>
      <c r="I132" s="32">
        <f>INDEX('Обработка исходного'!L:L,ROW($B$3)+4*(ROW($B132)-ROW($B$3))+3)</f>
        <v>37</v>
      </c>
      <c r="J132" s="32">
        <f>INDEX('Обработка исходного'!M:M,ROW($B$3)+4*(ROW($B132)-ROW($B$3))+3)</f>
        <v>37</v>
      </c>
      <c r="K132" s="32">
        <f>INDEX('Обработка исходного'!N:N,ROW($B$3)+4*(ROW($B132)-ROW($B$3))+3)</f>
        <v>37</v>
      </c>
      <c r="L132" s="32">
        <f>INDEX('Обработка исходного'!O:O,ROW($B$3)+4*(ROW($B132)-ROW($B$3))+3)</f>
        <v>37</v>
      </c>
      <c r="M132" s="32">
        <f>INDEX('Обработка исходного'!P:P,ROW($B$3)+4*(ROW($B132)-ROW($B$3))+3)</f>
        <v>37</v>
      </c>
      <c r="N132" s="32">
        <f>INDEX('Обработка исходного'!Q:Q,ROW($B$3)+4*(ROW($B132)-ROW($B$3))+3)</f>
        <v>37</v>
      </c>
      <c r="O132" s="32" t="str">
        <f>INDEX('Обработка исходного'!R:R,ROW($B$3)+4*(ROW($B132)-ROW($B$3))+3)</f>
        <v>-</v>
      </c>
      <c r="P132" s="33" t="str">
        <f>INDEX('Обработка исходного'!S:S,ROW($B$3)+4*(ROW($B132)-ROW($B$3))+3)</f>
        <v>-</v>
      </c>
    </row>
    <row r="133" spans="1:16" ht="25.5" x14ac:dyDescent="0.25">
      <c r="A133" s="10" t="str">
        <f>INDEX('Обработка исходного'!B:B,ROW($B$3)+4*(ROW($B133)-ROW($B$3)))</f>
        <v>Сталь легированная</v>
      </c>
      <c r="B133" s="47" t="str">
        <f>INDEX('Обработка исходного'!D:D,ROW($B$3)+4*(ROW($B133)-ROW($B$3)))</f>
        <v>30ХМА</v>
      </c>
      <c r="C133" s="27" t="str">
        <f>IF(ISBLANK(INDEX('Обработка исходного'!E:E,ROW($B$3)+4*(ROW($B133)-ROW($B$3)))),"",INDEX('Обработка исходного'!E:E,ROW($B$3)+4*(ROW($B133)-ROW($B$3))))</f>
        <v>Заготовки крепежных деталей толщиной или диаметром до 300 мм, КП640*</v>
      </c>
      <c r="D133" s="31">
        <f>INDEX('Обработка исходного'!G:G,ROW($B$3)+4*(ROW($B133)-ROW($B$3))+3)</f>
        <v>42</v>
      </c>
      <c r="E133" s="32">
        <f>INDEX('Обработка исходного'!H:H,ROW($B$3)+4*(ROW($B133)-ROW($B$3))+3)</f>
        <v>38</v>
      </c>
      <c r="F133" s="32">
        <f>INDEX('Обработка исходного'!I:I,ROW($B$3)+4*(ROW($B133)-ROW($B$3))+3)</f>
        <v>38</v>
      </c>
      <c r="G133" s="32">
        <f>INDEX('Обработка исходного'!J:J,ROW($B$3)+4*(ROW($B133)-ROW($B$3))+3)</f>
        <v>38</v>
      </c>
      <c r="H133" s="32">
        <f>INDEX('Обработка исходного'!K:K,ROW($B$3)+4*(ROW($B133)-ROW($B$3))+3)</f>
        <v>38</v>
      </c>
      <c r="I133" s="32">
        <f>INDEX('Обработка исходного'!L:L,ROW($B$3)+4*(ROW($B133)-ROW($B$3))+3)</f>
        <v>38</v>
      </c>
      <c r="J133" s="32">
        <f>INDEX('Обработка исходного'!M:M,ROW($B$3)+4*(ROW($B133)-ROW($B$3))+3)</f>
        <v>38</v>
      </c>
      <c r="K133" s="32">
        <f>INDEX('Обработка исходного'!N:N,ROW($B$3)+4*(ROW($B133)-ROW($B$3))+3)</f>
        <v>38</v>
      </c>
      <c r="L133" s="32">
        <f>INDEX('Обработка исходного'!O:O,ROW($B$3)+4*(ROW($B133)-ROW($B$3))+3)</f>
        <v>38</v>
      </c>
      <c r="M133" s="32">
        <f>INDEX('Обработка исходного'!P:P,ROW($B$3)+4*(ROW($B133)-ROW($B$3))+3)</f>
        <v>38</v>
      </c>
      <c r="N133" s="32">
        <f>INDEX('Обработка исходного'!Q:Q,ROW($B$3)+4*(ROW($B133)-ROW($B$3))+3)</f>
        <v>38</v>
      </c>
      <c r="O133" s="32" t="str">
        <f>INDEX('Обработка исходного'!R:R,ROW($B$3)+4*(ROW($B133)-ROW($B$3))+3)</f>
        <v>-</v>
      </c>
      <c r="P133" s="33" t="str">
        <f>INDEX('Обработка исходного'!S:S,ROW($B$3)+4*(ROW($B133)-ROW($B$3))+3)</f>
        <v>-</v>
      </c>
    </row>
    <row r="134" spans="1:16" x14ac:dyDescent="0.25">
      <c r="A134" s="10" t="str">
        <f>INDEX('Обработка исходного'!B:B,ROW($B$3)+4*(ROW($B134)-ROW($B$3)))</f>
        <v>Сталь легированная</v>
      </c>
      <c r="B134" s="47" t="str">
        <f>INDEX('Обработка исходного'!D:D,ROW($B$3)+4*(ROW($B134)-ROW($B$3)))</f>
        <v>30ХМА</v>
      </c>
      <c r="C134" s="27" t="str">
        <f>IF(ISBLANK(INDEX('Обработка исходного'!E:E,ROW($B$3)+4*(ROW($B134)-ROW($B$3)))),"",INDEX('Обработка исходного'!E:E,ROW($B$3)+4*(ROW($B134)-ROW($B$3))))</f>
        <v>Прутки и полосы толщиной или диаметром до 80 мм</v>
      </c>
      <c r="D134" s="31">
        <f>INDEX('Обработка исходного'!G:G,ROW($B$3)+4*(ROW($B134)-ROW($B$3))+3)</f>
        <v>50</v>
      </c>
      <c r="E134" s="32">
        <f>INDEX('Обработка исходного'!H:H,ROW($B$3)+4*(ROW($B134)-ROW($B$3))+3)</f>
        <v>49</v>
      </c>
      <c r="F134" s="32">
        <f>INDEX('Обработка исходного'!I:I,ROW($B$3)+4*(ROW($B134)-ROW($B$3))+3)</f>
        <v>49</v>
      </c>
      <c r="G134" s="32">
        <f>INDEX('Обработка исходного'!J:J,ROW($B$3)+4*(ROW($B134)-ROW($B$3))+3)</f>
        <v>49</v>
      </c>
      <c r="H134" s="32">
        <f>INDEX('Обработка исходного'!K:K,ROW($B$3)+4*(ROW($B134)-ROW($B$3))+3)</f>
        <v>49</v>
      </c>
      <c r="I134" s="32">
        <f>INDEX('Обработка исходного'!L:L,ROW($B$3)+4*(ROW($B134)-ROW($B$3))+3)</f>
        <v>49</v>
      </c>
      <c r="J134" s="32">
        <f>INDEX('Обработка исходного'!M:M,ROW($B$3)+4*(ROW($B134)-ROW($B$3))+3)</f>
        <v>49</v>
      </c>
      <c r="K134" s="32">
        <f>INDEX('Обработка исходного'!N:N,ROW($B$3)+4*(ROW($B134)-ROW($B$3))+3)</f>
        <v>49</v>
      </c>
      <c r="L134" s="32">
        <f>INDEX('Обработка исходного'!O:O,ROW($B$3)+4*(ROW($B134)-ROW($B$3))+3)</f>
        <v>49</v>
      </c>
      <c r="M134" s="32">
        <f>INDEX('Обработка исходного'!P:P,ROW($B$3)+4*(ROW($B134)-ROW($B$3))+3)</f>
        <v>49</v>
      </c>
      <c r="N134" s="32">
        <f>INDEX('Обработка исходного'!Q:Q,ROW($B$3)+4*(ROW($B134)-ROW($B$3))+3)</f>
        <v>49</v>
      </c>
      <c r="O134" s="32" t="str">
        <f>INDEX('Обработка исходного'!R:R,ROW($B$3)+4*(ROW($B134)-ROW($B$3))+3)</f>
        <v>-</v>
      </c>
      <c r="P134" s="33" t="str">
        <f>INDEX('Обработка исходного'!S:S,ROW($B$3)+4*(ROW($B134)-ROW($B$3))+3)</f>
        <v>-</v>
      </c>
    </row>
    <row r="135" spans="1:16" ht="25.5" x14ac:dyDescent="0.25">
      <c r="A135" s="10" t="str">
        <f>INDEX('Обработка исходного'!B:B,ROW($B$3)+4*(ROW($B135)-ROW($B$3)))</f>
        <v>Сталь легированная</v>
      </c>
      <c r="B135" s="47" t="str">
        <f>INDEX('Обработка исходного'!D:D,ROW($B$3)+4*(ROW($B135)-ROW($B$3)))</f>
        <v>30ХМА</v>
      </c>
      <c r="C135" s="27" t="str">
        <f>IF(ISBLANK(INDEX('Обработка исходного'!E:E,ROW($B$3)+4*(ROW($B135)-ROW($B$3)))),"",INDEX('Обработка исходного'!E:E,ROW($B$3)+4*(ROW($B135)-ROW($B$3))))</f>
        <v>Прутки и полосы толщиной или диаметром от 80 мм до 150 мм</v>
      </c>
      <c r="D135" s="31">
        <f>INDEX('Обработка исходного'!G:G,ROW($B$3)+4*(ROW($B135)-ROW($B$3))+3)</f>
        <v>45</v>
      </c>
      <c r="E135" s="32">
        <f>INDEX('Обработка исходного'!H:H,ROW($B$3)+4*(ROW($B135)-ROW($B$3))+3)</f>
        <v>44</v>
      </c>
      <c r="F135" s="32">
        <f>INDEX('Обработка исходного'!I:I,ROW($B$3)+4*(ROW($B135)-ROW($B$3))+3)</f>
        <v>44</v>
      </c>
      <c r="G135" s="32">
        <f>INDEX('Обработка исходного'!J:J,ROW($B$3)+4*(ROW($B135)-ROW($B$3))+3)</f>
        <v>44</v>
      </c>
      <c r="H135" s="32">
        <f>INDEX('Обработка исходного'!K:K,ROW($B$3)+4*(ROW($B135)-ROW($B$3))+3)</f>
        <v>44</v>
      </c>
      <c r="I135" s="32">
        <f>INDEX('Обработка исходного'!L:L,ROW($B$3)+4*(ROW($B135)-ROW($B$3))+3)</f>
        <v>44</v>
      </c>
      <c r="J135" s="32">
        <f>INDEX('Обработка исходного'!M:M,ROW($B$3)+4*(ROW($B135)-ROW($B$3))+3)</f>
        <v>44</v>
      </c>
      <c r="K135" s="32">
        <f>INDEX('Обработка исходного'!N:N,ROW($B$3)+4*(ROW($B135)-ROW($B$3))+3)</f>
        <v>44</v>
      </c>
      <c r="L135" s="32">
        <f>INDEX('Обработка исходного'!O:O,ROW($B$3)+4*(ROW($B135)-ROW($B$3))+3)</f>
        <v>44</v>
      </c>
      <c r="M135" s="32">
        <f>INDEX('Обработка исходного'!P:P,ROW($B$3)+4*(ROW($B135)-ROW($B$3))+3)</f>
        <v>44</v>
      </c>
      <c r="N135" s="32">
        <f>INDEX('Обработка исходного'!Q:Q,ROW($B$3)+4*(ROW($B135)-ROW($B$3))+3)</f>
        <v>44</v>
      </c>
      <c r="O135" s="32" t="str">
        <f>INDEX('Обработка исходного'!R:R,ROW($B$3)+4*(ROW($B135)-ROW($B$3))+3)</f>
        <v>-</v>
      </c>
      <c r="P135" s="33" t="str">
        <f>INDEX('Обработка исходного'!S:S,ROW($B$3)+4*(ROW($B135)-ROW($B$3))+3)</f>
        <v>-</v>
      </c>
    </row>
    <row r="136" spans="1:16" ht="25.5" x14ac:dyDescent="0.25">
      <c r="A136" s="10" t="str">
        <f>INDEX('Обработка исходного'!B:B,ROW($B$3)+4*(ROW($B136)-ROW($B$3)))</f>
        <v>Сталь легированная</v>
      </c>
      <c r="B136" s="47" t="str">
        <f>INDEX('Обработка исходного'!D:D,ROW($B$3)+4*(ROW($B136)-ROW($B$3)))</f>
        <v>30ХМА</v>
      </c>
      <c r="C136" s="27" t="str">
        <f>IF(ISBLANK(INDEX('Обработка исходного'!E:E,ROW($B$3)+4*(ROW($B136)-ROW($B$3)))),"",INDEX('Обработка исходного'!E:E,ROW($B$3)+4*(ROW($B136)-ROW($B$3))))</f>
        <v>Прутки и полосы толщиной или диаметром от 150 до 250 мм</v>
      </c>
      <c r="D136" s="31">
        <f>INDEX('Обработка исходного'!G:G,ROW($B$3)+4*(ROW($B136)-ROW($B$3))+3)</f>
        <v>40</v>
      </c>
      <c r="E136" s="32">
        <f>INDEX('Обработка исходного'!H:H,ROW($B$3)+4*(ROW($B136)-ROW($B$3))+3)</f>
        <v>39</v>
      </c>
      <c r="F136" s="32">
        <f>INDEX('Обработка исходного'!I:I,ROW($B$3)+4*(ROW($B136)-ROW($B$3))+3)</f>
        <v>39</v>
      </c>
      <c r="G136" s="32">
        <f>INDEX('Обработка исходного'!J:J,ROW($B$3)+4*(ROW($B136)-ROW($B$3))+3)</f>
        <v>39</v>
      </c>
      <c r="H136" s="32">
        <f>INDEX('Обработка исходного'!K:K,ROW($B$3)+4*(ROW($B136)-ROW($B$3))+3)</f>
        <v>39</v>
      </c>
      <c r="I136" s="32">
        <f>INDEX('Обработка исходного'!L:L,ROW($B$3)+4*(ROW($B136)-ROW($B$3))+3)</f>
        <v>39</v>
      </c>
      <c r="J136" s="32">
        <f>INDEX('Обработка исходного'!M:M,ROW($B$3)+4*(ROW($B136)-ROW($B$3))+3)</f>
        <v>39</v>
      </c>
      <c r="K136" s="32">
        <f>INDEX('Обработка исходного'!N:N,ROW($B$3)+4*(ROW($B136)-ROW($B$3))+3)</f>
        <v>39</v>
      </c>
      <c r="L136" s="32">
        <f>INDEX('Обработка исходного'!O:O,ROW($B$3)+4*(ROW($B136)-ROW($B$3))+3)</f>
        <v>39</v>
      </c>
      <c r="M136" s="32">
        <f>INDEX('Обработка исходного'!P:P,ROW($B$3)+4*(ROW($B136)-ROW($B$3))+3)</f>
        <v>39</v>
      </c>
      <c r="N136" s="32">
        <f>INDEX('Обработка исходного'!Q:Q,ROW($B$3)+4*(ROW($B136)-ROW($B$3))+3)</f>
        <v>39</v>
      </c>
      <c r="O136" s="32" t="str">
        <f>INDEX('Обработка исходного'!R:R,ROW($B$3)+4*(ROW($B136)-ROW($B$3))+3)</f>
        <v>-</v>
      </c>
      <c r="P136" s="33" t="str">
        <f>INDEX('Обработка исходного'!S:S,ROW($B$3)+4*(ROW($B136)-ROW($B$3))+3)</f>
        <v>-</v>
      </c>
    </row>
    <row r="137" spans="1:16" ht="25.5" x14ac:dyDescent="0.25">
      <c r="A137" s="10" t="str">
        <f>INDEX('Обработка исходного'!B:B,ROW($B$3)+4*(ROW($B137)-ROW($B$3)))</f>
        <v>Сталь легированная</v>
      </c>
      <c r="B137" s="47" t="str">
        <f>INDEX('Обработка исходного'!D:D,ROW($B$3)+4*(ROW($B137)-ROW($B$3)))</f>
        <v>35ХМ</v>
      </c>
      <c r="C137" s="27" t="str">
        <f>IF(ISBLANK(INDEX('Обработка исходного'!E:E,ROW($B$3)+4*(ROW($B137)-ROW($B$3)))),"",INDEX('Обработка исходного'!E:E,ROW($B$3)+4*(ROW($B137)-ROW($B$3))))</f>
        <v>Поковки толщиной или диаметром от 300 до 800 мм, КП245*</v>
      </c>
      <c r="D137" s="31">
        <f>INDEX('Обработка исходного'!G:G,ROW($B$3)+4*(ROW($B137)-ROW($B$3))+3)</f>
        <v>30</v>
      </c>
      <c r="E137" s="32">
        <f>INDEX('Обработка исходного'!H:H,ROW($B$3)+4*(ROW($B137)-ROW($B$3))+3)</f>
        <v>31</v>
      </c>
      <c r="F137" s="32">
        <f>INDEX('Обработка исходного'!I:I,ROW($B$3)+4*(ROW($B137)-ROW($B$3))+3)</f>
        <v>31</v>
      </c>
      <c r="G137" s="32">
        <f>INDEX('Обработка исходного'!J:J,ROW($B$3)+4*(ROW($B137)-ROW($B$3))+3)</f>
        <v>31</v>
      </c>
      <c r="H137" s="32">
        <f>INDEX('Обработка исходного'!K:K,ROW($B$3)+4*(ROW($B137)-ROW($B$3))+3)</f>
        <v>31</v>
      </c>
      <c r="I137" s="32">
        <f>INDEX('Обработка исходного'!L:L,ROW($B$3)+4*(ROW($B137)-ROW($B$3))+3)</f>
        <v>31</v>
      </c>
      <c r="J137" s="32">
        <f>INDEX('Обработка исходного'!M:M,ROW($B$3)+4*(ROW($B137)-ROW($B$3))+3)</f>
        <v>32</v>
      </c>
      <c r="K137" s="32">
        <f>INDEX('Обработка исходного'!N:N,ROW($B$3)+4*(ROW($B137)-ROW($B$3))+3)</f>
        <v>32</v>
      </c>
      <c r="L137" s="32">
        <f>INDEX('Обработка исходного'!O:O,ROW($B$3)+4*(ROW($B137)-ROW($B$3))+3)</f>
        <v>32</v>
      </c>
      <c r="M137" s="32">
        <f>INDEX('Обработка исходного'!P:P,ROW($B$3)+4*(ROW($B137)-ROW($B$3))+3)</f>
        <v>32</v>
      </c>
      <c r="N137" s="32">
        <f>INDEX('Обработка исходного'!Q:Q,ROW($B$3)+4*(ROW($B137)-ROW($B$3))+3)</f>
        <v>32</v>
      </c>
      <c r="O137" s="32" t="str">
        <f>INDEX('Обработка исходного'!R:R,ROW($B$3)+4*(ROW($B137)-ROW($B$3))+3)</f>
        <v>-</v>
      </c>
      <c r="P137" s="33" t="str">
        <f>INDEX('Обработка исходного'!S:S,ROW($B$3)+4*(ROW($B137)-ROW($B$3))+3)</f>
        <v>-</v>
      </c>
    </row>
    <row r="138" spans="1:16" ht="25.5" x14ac:dyDescent="0.25">
      <c r="A138" s="10" t="str">
        <f>INDEX('Обработка исходного'!B:B,ROW($B$3)+4*(ROW($B138)-ROW($B$3)))</f>
        <v>Сталь легированная</v>
      </c>
      <c r="B138" s="47" t="str">
        <f>INDEX('Обработка исходного'!D:D,ROW($B$3)+4*(ROW($B138)-ROW($B$3)))</f>
        <v>35ХМ</v>
      </c>
      <c r="C138" s="27" t="str">
        <f>IF(ISBLANK(INDEX('Обработка исходного'!E:E,ROW($B$3)+4*(ROW($B138)-ROW($B$3)))),"",INDEX('Обработка исходного'!E:E,ROW($B$3)+4*(ROW($B138)-ROW($B$3))))</f>
        <v>Поковки толщиной или диаметром от 300 до 800 мм, КП275*</v>
      </c>
      <c r="D138" s="31">
        <f>INDEX('Обработка исходного'!G:G,ROW($B$3)+4*(ROW($B138)-ROW($B$3))+3)</f>
        <v>30</v>
      </c>
      <c r="E138" s="32">
        <f>INDEX('Обработка исходного'!H:H,ROW($B$3)+4*(ROW($B138)-ROW($B$3))+3)</f>
        <v>30</v>
      </c>
      <c r="F138" s="32">
        <f>INDEX('Обработка исходного'!I:I,ROW($B$3)+4*(ROW($B138)-ROW($B$3))+3)</f>
        <v>31</v>
      </c>
      <c r="G138" s="32">
        <f>INDEX('Обработка исходного'!J:J,ROW($B$3)+4*(ROW($B138)-ROW($B$3))+3)</f>
        <v>31</v>
      </c>
      <c r="H138" s="32">
        <f>INDEX('Обработка исходного'!K:K,ROW($B$3)+4*(ROW($B138)-ROW($B$3))+3)</f>
        <v>31</v>
      </c>
      <c r="I138" s="32">
        <f>INDEX('Обработка исходного'!L:L,ROW($B$3)+4*(ROW($B138)-ROW($B$3))+3)</f>
        <v>32</v>
      </c>
      <c r="J138" s="32">
        <f>INDEX('Обработка исходного'!M:M,ROW($B$3)+4*(ROW($B138)-ROW($B$3))+3)</f>
        <v>32</v>
      </c>
      <c r="K138" s="32">
        <f>INDEX('Обработка исходного'!N:N,ROW($B$3)+4*(ROW($B138)-ROW($B$3))+3)</f>
        <v>32</v>
      </c>
      <c r="L138" s="32">
        <f>INDEX('Обработка исходного'!O:O,ROW($B$3)+4*(ROW($B138)-ROW($B$3))+3)</f>
        <v>32</v>
      </c>
      <c r="M138" s="32">
        <f>INDEX('Обработка исходного'!P:P,ROW($B$3)+4*(ROW($B138)-ROW($B$3))+3)</f>
        <v>32</v>
      </c>
      <c r="N138" s="32">
        <f>INDEX('Обработка исходного'!Q:Q,ROW($B$3)+4*(ROW($B138)-ROW($B$3))+3)</f>
        <v>32</v>
      </c>
      <c r="O138" s="32" t="str">
        <f>INDEX('Обработка исходного'!R:R,ROW($B$3)+4*(ROW($B138)-ROW($B$3))+3)</f>
        <v>-</v>
      </c>
      <c r="P138" s="33" t="str">
        <f>INDEX('Обработка исходного'!S:S,ROW($B$3)+4*(ROW($B138)-ROW($B$3))+3)</f>
        <v>-</v>
      </c>
    </row>
    <row r="139" spans="1:16" x14ac:dyDescent="0.25">
      <c r="A139" s="10" t="str">
        <f>INDEX('Обработка исходного'!B:B,ROW($B$3)+4*(ROW($B139)-ROW($B$3)))</f>
        <v>Сталь легированная</v>
      </c>
      <c r="B139" s="47" t="str">
        <f>INDEX('Обработка исходного'!D:D,ROW($B$3)+4*(ROW($B139)-ROW($B$3)))</f>
        <v>35ХМ</v>
      </c>
      <c r="C139" s="27" t="str">
        <f>IF(ISBLANK(INDEX('Обработка исходного'!E:E,ROW($B$3)+4*(ROW($B139)-ROW($B$3)))),"",INDEX('Обработка исходного'!E:E,ROW($B$3)+4*(ROW($B139)-ROW($B$3))))</f>
        <v>Поковки толщиной или диаметром до 800 мм, КП315*</v>
      </c>
      <c r="D139" s="31">
        <f>INDEX('Обработка исходного'!G:G,ROW($B$3)+4*(ROW($B139)-ROW($B$3))+3)</f>
        <v>30</v>
      </c>
      <c r="E139" s="32">
        <f>INDEX('Обработка исходного'!H:H,ROW($B$3)+4*(ROW($B139)-ROW($B$3))+3)</f>
        <v>31</v>
      </c>
      <c r="F139" s="32">
        <f>INDEX('Обработка исходного'!I:I,ROW($B$3)+4*(ROW($B139)-ROW($B$3))+3)</f>
        <v>31</v>
      </c>
      <c r="G139" s="32">
        <f>INDEX('Обработка исходного'!J:J,ROW($B$3)+4*(ROW($B139)-ROW($B$3))+3)</f>
        <v>31</v>
      </c>
      <c r="H139" s="32">
        <f>INDEX('Обработка исходного'!K:K,ROW($B$3)+4*(ROW($B139)-ROW($B$3))+3)</f>
        <v>31</v>
      </c>
      <c r="I139" s="32">
        <f>INDEX('Обработка исходного'!L:L,ROW($B$3)+4*(ROW($B139)-ROW($B$3))+3)</f>
        <v>31</v>
      </c>
      <c r="J139" s="32">
        <f>INDEX('Обработка исходного'!M:M,ROW($B$3)+4*(ROW($B139)-ROW($B$3))+3)</f>
        <v>32</v>
      </c>
      <c r="K139" s="32">
        <f>INDEX('Обработка исходного'!N:N,ROW($B$3)+4*(ROW($B139)-ROW($B$3))+3)</f>
        <v>32</v>
      </c>
      <c r="L139" s="32">
        <f>INDEX('Обработка исходного'!O:O,ROW($B$3)+4*(ROW($B139)-ROW($B$3))+3)</f>
        <v>32</v>
      </c>
      <c r="M139" s="32">
        <f>INDEX('Обработка исходного'!P:P,ROW($B$3)+4*(ROW($B139)-ROW($B$3))+3)</f>
        <v>32</v>
      </c>
      <c r="N139" s="32">
        <f>INDEX('Обработка исходного'!Q:Q,ROW($B$3)+4*(ROW($B139)-ROW($B$3))+3)</f>
        <v>32</v>
      </c>
      <c r="O139" s="32" t="str">
        <f>INDEX('Обработка исходного'!R:R,ROW($B$3)+4*(ROW($B139)-ROW($B$3))+3)</f>
        <v>-</v>
      </c>
      <c r="P139" s="33" t="str">
        <f>INDEX('Обработка исходного'!S:S,ROW($B$3)+4*(ROW($B139)-ROW($B$3))+3)</f>
        <v>-</v>
      </c>
    </row>
    <row r="140" spans="1:16" x14ac:dyDescent="0.25">
      <c r="A140" s="10" t="str">
        <f>INDEX('Обработка исходного'!B:B,ROW($B$3)+4*(ROW($B140)-ROW($B$3)))</f>
        <v>Сталь легированная</v>
      </c>
      <c r="B140" s="47" t="str">
        <f>INDEX('Обработка исходного'!D:D,ROW($B$3)+4*(ROW($B140)-ROW($B$3)))</f>
        <v>35ХМ</v>
      </c>
      <c r="C140" s="27" t="str">
        <f>IF(ISBLANK(INDEX('Обработка исходного'!E:E,ROW($B$3)+4*(ROW($B140)-ROW($B$3)))),"",INDEX('Обработка исходного'!E:E,ROW($B$3)+4*(ROW($B140)-ROW($B$3))))</f>
        <v>Поковки толщиной или диаметром до 800 мм, КП345*</v>
      </c>
      <c r="D140" s="31">
        <f>INDEX('Обработка исходного'!G:G,ROW($B$3)+4*(ROW($B140)-ROW($B$3))+3)</f>
        <v>30</v>
      </c>
      <c r="E140" s="32">
        <f>INDEX('Обработка исходного'!H:H,ROW($B$3)+4*(ROW($B140)-ROW($B$3))+3)</f>
        <v>31</v>
      </c>
      <c r="F140" s="32">
        <f>INDEX('Обработка исходного'!I:I,ROW($B$3)+4*(ROW($B140)-ROW($B$3))+3)</f>
        <v>31</v>
      </c>
      <c r="G140" s="32">
        <f>INDEX('Обработка исходного'!J:J,ROW($B$3)+4*(ROW($B140)-ROW($B$3))+3)</f>
        <v>31</v>
      </c>
      <c r="H140" s="32">
        <f>INDEX('Обработка исходного'!K:K,ROW($B$3)+4*(ROW($B140)-ROW($B$3))+3)</f>
        <v>31</v>
      </c>
      <c r="I140" s="32">
        <f>INDEX('Обработка исходного'!L:L,ROW($B$3)+4*(ROW($B140)-ROW($B$3))+3)</f>
        <v>31</v>
      </c>
      <c r="J140" s="32">
        <f>INDEX('Обработка исходного'!M:M,ROW($B$3)+4*(ROW($B140)-ROW($B$3))+3)</f>
        <v>32</v>
      </c>
      <c r="K140" s="32">
        <f>INDEX('Обработка исходного'!N:N,ROW($B$3)+4*(ROW($B140)-ROW($B$3))+3)</f>
        <v>32</v>
      </c>
      <c r="L140" s="32">
        <f>INDEX('Обработка исходного'!O:O,ROW($B$3)+4*(ROW($B140)-ROW($B$3))+3)</f>
        <v>32</v>
      </c>
      <c r="M140" s="32">
        <f>INDEX('Обработка исходного'!P:P,ROW($B$3)+4*(ROW($B140)-ROW($B$3))+3)</f>
        <v>32</v>
      </c>
      <c r="N140" s="32">
        <f>INDEX('Обработка исходного'!Q:Q,ROW($B$3)+4*(ROW($B140)-ROW($B$3))+3)</f>
        <v>32</v>
      </c>
      <c r="O140" s="32" t="str">
        <f>INDEX('Обработка исходного'!R:R,ROW($B$3)+4*(ROW($B140)-ROW($B$3))+3)</f>
        <v>-</v>
      </c>
      <c r="P140" s="33" t="str">
        <f>INDEX('Обработка исходного'!S:S,ROW($B$3)+4*(ROW($B140)-ROW($B$3))+3)</f>
        <v>-</v>
      </c>
    </row>
    <row r="141" spans="1:16" ht="25.5" x14ac:dyDescent="0.25">
      <c r="A141" s="10" t="str">
        <f>INDEX('Обработка исходного'!B:B,ROW($B$3)+4*(ROW($B141)-ROW($B$3)))</f>
        <v>Сталь легированная</v>
      </c>
      <c r="B141" s="47" t="str">
        <f>INDEX('Обработка исходного'!D:D,ROW($B$3)+4*(ROW($B141)-ROW($B$3)))</f>
        <v>35ХМ</v>
      </c>
      <c r="C141" s="27" t="str">
        <f>IF(ISBLANK(INDEX('Обработка исходного'!E:E,ROW($B$3)+4*(ROW($B141)-ROW($B$3)))),"",INDEX('Обработка исходного'!E:E,ROW($B$3)+4*(ROW($B141)-ROW($B$3))))</f>
        <v>Поковки толщиной или диаметром от 50 до 800 мм, КП395*</v>
      </c>
      <c r="D141" s="31">
        <f>INDEX('Обработка исходного'!G:G,ROW($B$3)+4*(ROW($B141)-ROW($B$3))+3)</f>
        <v>30</v>
      </c>
      <c r="E141" s="32">
        <f>INDEX('Обработка исходного'!H:H,ROW($B$3)+4*(ROW($B141)-ROW($B$3))+3)</f>
        <v>31</v>
      </c>
      <c r="F141" s="32">
        <f>INDEX('Обработка исходного'!I:I,ROW($B$3)+4*(ROW($B141)-ROW($B$3))+3)</f>
        <v>31</v>
      </c>
      <c r="G141" s="32">
        <f>INDEX('Обработка исходного'!J:J,ROW($B$3)+4*(ROW($B141)-ROW($B$3))+3)</f>
        <v>31</v>
      </c>
      <c r="H141" s="32">
        <f>INDEX('Обработка исходного'!K:K,ROW($B$3)+4*(ROW($B141)-ROW($B$3))+3)</f>
        <v>31</v>
      </c>
      <c r="I141" s="32">
        <f>INDEX('Обработка исходного'!L:L,ROW($B$3)+4*(ROW($B141)-ROW($B$3))+3)</f>
        <v>31</v>
      </c>
      <c r="J141" s="32">
        <f>INDEX('Обработка исходного'!M:M,ROW($B$3)+4*(ROW($B141)-ROW($B$3))+3)</f>
        <v>32</v>
      </c>
      <c r="K141" s="32">
        <f>INDEX('Обработка исходного'!N:N,ROW($B$3)+4*(ROW($B141)-ROW($B$3))+3)</f>
        <v>32</v>
      </c>
      <c r="L141" s="32">
        <f>INDEX('Обработка исходного'!O:O,ROW($B$3)+4*(ROW($B141)-ROW($B$3))+3)</f>
        <v>32</v>
      </c>
      <c r="M141" s="32">
        <f>INDEX('Обработка исходного'!P:P,ROW($B$3)+4*(ROW($B141)-ROW($B$3))+3)</f>
        <v>32</v>
      </c>
      <c r="N141" s="32">
        <f>INDEX('Обработка исходного'!Q:Q,ROW($B$3)+4*(ROW($B141)-ROW($B$3))+3)</f>
        <v>32</v>
      </c>
      <c r="O141" s="32" t="str">
        <f>INDEX('Обработка исходного'!R:R,ROW($B$3)+4*(ROW($B141)-ROW($B$3))+3)</f>
        <v>-</v>
      </c>
      <c r="P141" s="33" t="str">
        <f>INDEX('Обработка исходного'!S:S,ROW($B$3)+4*(ROW($B141)-ROW($B$3))+3)</f>
        <v>-</v>
      </c>
    </row>
    <row r="142" spans="1:16" ht="25.5" x14ac:dyDescent="0.25">
      <c r="A142" s="10" t="str">
        <f>INDEX('Обработка исходного'!B:B,ROW($B$3)+4*(ROW($B142)-ROW($B$3)))</f>
        <v>Сталь легированная</v>
      </c>
      <c r="B142" s="47" t="str">
        <f>INDEX('Обработка исходного'!D:D,ROW($B$3)+4*(ROW($B142)-ROW($B$3)))</f>
        <v>35ХМ</v>
      </c>
      <c r="C142" s="27" t="str">
        <f>IF(ISBLANK(INDEX('Обработка исходного'!E:E,ROW($B$3)+4*(ROW($B142)-ROW($B$3)))),"",INDEX('Обработка исходного'!E:E,ROW($B$3)+4*(ROW($B142)-ROW($B$3))))</f>
        <v>Поковки толщиной или диаметром от 50 до 500 мм, КП440*</v>
      </c>
      <c r="D142" s="31">
        <f>INDEX('Обработка исходного'!G:G,ROW($B$3)+4*(ROW($B142)-ROW($B$3))+3)</f>
        <v>30</v>
      </c>
      <c r="E142" s="32">
        <f>INDEX('Обработка исходного'!H:H,ROW($B$3)+4*(ROW($B142)-ROW($B$3))+3)</f>
        <v>31</v>
      </c>
      <c r="F142" s="32">
        <f>INDEX('Обработка исходного'!I:I,ROW($B$3)+4*(ROW($B142)-ROW($B$3))+3)</f>
        <v>31</v>
      </c>
      <c r="G142" s="32">
        <f>INDEX('Обработка исходного'!J:J,ROW($B$3)+4*(ROW($B142)-ROW($B$3))+3)</f>
        <v>31</v>
      </c>
      <c r="H142" s="32">
        <f>INDEX('Обработка исходного'!K:K,ROW($B$3)+4*(ROW($B142)-ROW($B$3))+3)</f>
        <v>31</v>
      </c>
      <c r="I142" s="32">
        <f>INDEX('Обработка исходного'!L:L,ROW($B$3)+4*(ROW($B142)-ROW($B$3))+3)</f>
        <v>31</v>
      </c>
      <c r="J142" s="32">
        <f>INDEX('Обработка исходного'!M:M,ROW($B$3)+4*(ROW($B142)-ROW($B$3))+3)</f>
        <v>32</v>
      </c>
      <c r="K142" s="32">
        <f>INDEX('Обработка исходного'!N:N,ROW($B$3)+4*(ROW($B142)-ROW($B$3))+3)</f>
        <v>32</v>
      </c>
      <c r="L142" s="32">
        <f>INDEX('Обработка исходного'!O:O,ROW($B$3)+4*(ROW($B142)-ROW($B$3))+3)</f>
        <v>32</v>
      </c>
      <c r="M142" s="32">
        <f>INDEX('Обработка исходного'!P:P,ROW($B$3)+4*(ROW($B142)-ROW($B$3))+3)</f>
        <v>32</v>
      </c>
      <c r="N142" s="32">
        <f>INDEX('Обработка исходного'!Q:Q,ROW($B$3)+4*(ROW($B142)-ROW($B$3))+3)</f>
        <v>32</v>
      </c>
      <c r="O142" s="32" t="str">
        <f>INDEX('Обработка исходного'!R:R,ROW($B$3)+4*(ROW($B142)-ROW($B$3))+3)</f>
        <v>-</v>
      </c>
      <c r="P142" s="33" t="str">
        <f>INDEX('Обработка исходного'!S:S,ROW($B$3)+4*(ROW($B142)-ROW($B$3))+3)</f>
        <v>-</v>
      </c>
    </row>
    <row r="143" spans="1:16" x14ac:dyDescent="0.25">
      <c r="A143" s="10" t="str">
        <f>INDEX('Обработка исходного'!B:B,ROW($B$3)+4*(ROW($B143)-ROW($B$3)))</f>
        <v>Сталь легированная</v>
      </c>
      <c r="B143" s="47" t="str">
        <f>INDEX('Обработка исходного'!D:D,ROW($B$3)+4*(ROW($B143)-ROW($B$3)))</f>
        <v>35ХМ</v>
      </c>
      <c r="C143" s="27" t="str">
        <f>IF(ISBLANK(INDEX('Обработка исходного'!E:E,ROW($B$3)+4*(ROW($B143)-ROW($B$3)))),"",INDEX('Обработка исходного'!E:E,ROW($B$3)+4*(ROW($B143)-ROW($B$3))))</f>
        <v>Поковки толщиной или диаметром до 300 мм, КП490*</v>
      </c>
      <c r="D143" s="31">
        <f>INDEX('Обработка исходного'!G:G,ROW($B$3)+4*(ROW($B143)-ROW($B$3))+3)</f>
        <v>30</v>
      </c>
      <c r="E143" s="32">
        <f>INDEX('Обработка исходного'!H:H,ROW($B$3)+4*(ROW($B143)-ROW($B$3))+3)</f>
        <v>31</v>
      </c>
      <c r="F143" s="32">
        <f>INDEX('Обработка исходного'!I:I,ROW($B$3)+4*(ROW($B143)-ROW($B$3))+3)</f>
        <v>31</v>
      </c>
      <c r="G143" s="32">
        <f>INDEX('Обработка исходного'!J:J,ROW($B$3)+4*(ROW($B143)-ROW($B$3))+3)</f>
        <v>31</v>
      </c>
      <c r="H143" s="32">
        <f>INDEX('Обработка исходного'!K:K,ROW($B$3)+4*(ROW($B143)-ROW($B$3))+3)</f>
        <v>31</v>
      </c>
      <c r="I143" s="32">
        <f>INDEX('Обработка исходного'!L:L,ROW($B$3)+4*(ROW($B143)-ROW($B$3))+3)</f>
        <v>31</v>
      </c>
      <c r="J143" s="32">
        <f>INDEX('Обработка исходного'!M:M,ROW($B$3)+4*(ROW($B143)-ROW($B$3))+3)</f>
        <v>32</v>
      </c>
      <c r="K143" s="32">
        <f>INDEX('Обработка исходного'!N:N,ROW($B$3)+4*(ROW($B143)-ROW($B$3))+3)</f>
        <v>32</v>
      </c>
      <c r="L143" s="32">
        <f>INDEX('Обработка исходного'!O:O,ROW($B$3)+4*(ROW($B143)-ROW($B$3))+3)</f>
        <v>32</v>
      </c>
      <c r="M143" s="32">
        <f>INDEX('Обработка исходного'!P:P,ROW($B$3)+4*(ROW($B143)-ROW($B$3))+3)</f>
        <v>32</v>
      </c>
      <c r="N143" s="32">
        <f>INDEX('Обработка исходного'!Q:Q,ROW($B$3)+4*(ROW($B143)-ROW($B$3))+3)</f>
        <v>32</v>
      </c>
      <c r="O143" s="32" t="str">
        <f>INDEX('Обработка исходного'!R:R,ROW($B$3)+4*(ROW($B143)-ROW($B$3))+3)</f>
        <v>-</v>
      </c>
      <c r="P143" s="33" t="str">
        <f>INDEX('Обработка исходного'!S:S,ROW($B$3)+4*(ROW($B143)-ROW($B$3))+3)</f>
        <v>-</v>
      </c>
    </row>
    <row r="144" spans="1:16" x14ac:dyDescent="0.25">
      <c r="A144" s="10" t="str">
        <f>INDEX('Обработка исходного'!B:B,ROW($B$3)+4*(ROW($B144)-ROW($B$3)))</f>
        <v>Сталь легированная</v>
      </c>
      <c r="B144" s="47" t="str">
        <f>INDEX('Обработка исходного'!D:D,ROW($B$3)+4*(ROW($B144)-ROW($B$3)))</f>
        <v>35ХМ</v>
      </c>
      <c r="C144" s="27" t="str">
        <f>IF(ISBLANK(INDEX('Обработка исходного'!E:E,ROW($B$3)+4*(ROW($B144)-ROW($B$3)))),"",INDEX('Обработка исходного'!E:E,ROW($B$3)+4*(ROW($B144)-ROW($B$3))))</f>
        <v>Поковки толщиной или диаметром до 50 мм, КП540*</v>
      </c>
      <c r="D144" s="31">
        <f>INDEX('Обработка исходного'!G:G,ROW($B$3)+4*(ROW($B144)-ROW($B$3))+3)</f>
        <v>30</v>
      </c>
      <c r="E144" s="32">
        <f>INDEX('Обработка исходного'!H:H,ROW($B$3)+4*(ROW($B144)-ROW($B$3))+3)</f>
        <v>31</v>
      </c>
      <c r="F144" s="32">
        <f>INDEX('Обработка исходного'!I:I,ROW($B$3)+4*(ROW($B144)-ROW($B$3))+3)</f>
        <v>31</v>
      </c>
      <c r="G144" s="32">
        <f>INDEX('Обработка исходного'!J:J,ROW($B$3)+4*(ROW($B144)-ROW($B$3))+3)</f>
        <v>31</v>
      </c>
      <c r="H144" s="32">
        <f>INDEX('Обработка исходного'!K:K,ROW($B$3)+4*(ROW($B144)-ROW($B$3))+3)</f>
        <v>31</v>
      </c>
      <c r="I144" s="32">
        <f>INDEX('Обработка исходного'!L:L,ROW($B$3)+4*(ROW($B144)-ROW($B$3))+3)</f>
        <v>31</v>
      </c>
      <c r="J144" s="32">
        <f>INDEX('Обработка исходного'!M:M,ROW($B$3)+4*(ROW($B144)-ROW($B$3))+3)</f>
        <v>32</v>
      </c>
      <c r="K144" s="32">
        <f>INDEX('Обработка исходного'!N:N,ROW($B$3)+4*(ROW($B144)-ROW($B$3))+3)</f>
        <v>32</v>
      </c>
      <c r="L144" s="32">
        <f>INDEX('Обработка исходного'!O:O,ROW($B$3)+4*(ROW($B144)-ROW($B$3))+3)</f>
        <v>32</v>
      </c>
      <c r="M144" s="32">
        <f>INDEX('Обработка исходного'!P:P,ROW($B$3)+4*(ROW($B144)-ROW($B$3))+3)</f>
        <v>32</v>
      </c>
      <c r="N144" s="32">
        <f>INDEX('Обработка исходного'!Q:Q,ROW($B$3)+4*(ROW($B144)-ROW($B$3))+3)</f>
        <v>32</v>
      </c>
      <c r="O144" s="32" t="str">
        <f>INDEX('Обработка исходного'!R:R,ROW($B$3)+4*(ROW($B144)-ROW($B$3))+3)</f>
        <v>-</v>
      </c>
      <c r="P144" s="33" t="str">
        <f>INDEX('Обработка исходного'!S:S,ROW($B$3)+4*(ROW($B144)-ROW($B$3))+3)</f>
        <v>-</v>
      </c>
    </row>
    <row r="145" spans="1:16" x14ac:dyDescent="0.25">
      <c r="A145" s="10" t="str">
        <f>INDEX('Обработка исходного'!B:B,ROW($B$3)+4*(ROW($B145)-ROW($B$3)))</f>
        <v>Сталь легированная</v>
      </c>
      <c r="B145" s="47" t="str">
        <f>INDEX('Обработка исходного'!D:D,ROW($B$3)+4*(ROW($B145)-ROW($B$3)))</f>
        <v>35ХМ</v>
      </c>
      <c r="C145" s="27" t="str">
        <f>IF(ISBLANK(INDEX('Обработка исходного'!E:E,ROW($B$3)+4*(ROW($B145)-ROW($B$3)))),"",INDEX('Обработка исходного'!E:E,ROW($B$3)+4*(ROW($B145)-ROW($B$3))))</f>
        <v>Поковки толщиной или диаметром до 100 мм, КП590*</v>
      </c>
      <c r="D145" s="31">
        <f>INDEX('Обработка исходного'!G:G,ROW($B$3)+4*(ROW($B145)-ROW($B$3))+3)</f>
        <v>30</v>
      </c>
      <c r="E145" s="32">
        <f>INDEX('Обработка исходного'!H:H,ROW($B$3)+4*(ROW($B145)-ROW($B$3))+3)</f>
        <v>31</v>
      </c>
      <c r="F145" s="32">
        <f>INDEX('Обработка исходного'!I:I,ROW($B$3)+4*(ROW($B145)-ROW($B$3))+3)</f>
        <v>31</v>
      </c>
      <c r="G145" s="32">
        <f>INDEX('Обработка исходного'!J:J,ROW($B$3)+4*(ROW($B145)-ROW($B$3))+3)</f>
        <v>31</v>
      </c>
      <c r="H145" s="32">
        <f>INDEX('Обработка исходного'!K:K,ROW($B$3)+4*(ROW($B145)-ROW($B$3))+3)</f>
        <v>31</v>
      </c>
      <c r="I145" s="32">
        <f>INDEX('Обработка исходного'!L:L,ROW($B$3)+4*(ROW($B145)-ROW($B$3))+3)</f>
        <v>31</v>
      </c>
      <c r="J145" s="32">
        <f>INDEX('Обработка исходного'!M:M,ROW($B$3)+4*(ROW($B145)-ROW($B$3))+3)</f>
        <v>32</v>
      </c>
      <c r="K145" s="32">
        <f>INDEX('Обработка исходного'!N:N,ROW($B$3)+4*(ROW($B145)-ROW($B$3))+3)</f>
        <v>32</v>
      </c>
      <c r="L145" s="32">
        <f>INDEX('Обработка исходного'!O:O,ROW($B$3)+4*(ROW($B145)-ROW($B$3))+3)</f>
        <v>32</v>
      </c>
      <c r="M145" s="32">
        <f>INDEX('Обработка исходного'!P:P,ROW($B$3)+4*(ROW($B145)-ROW($B$3))+3)</f>
        <v>32</v>
      </c>
      <c r="N145" s="32">
        <f>INDEX('Обработка исходного'!Q:Q,ROW($B$3)+4*(ROW($B145)-ROW($B$3))+3)</f>
        <v>32</v>
      </c>
      <c r="O145" s="32" t="str">
        <f>INDEX('Обработка исходного'!R:R,ROW($B$3)+4*(ROW($B145)-ROW($B$3))+3)</f>
        <v>-</v>
      </c>
      <c r="P145" s="33" t="str">
        <f>INDEX('Обработка исходного'!S:S,ROW($B$3)+4*(ROW($B145)-ROW($B$3))+3)</f>
        <v>-</v>
      </c>
    </row>
    <row r="146" spans="1:16" x14ac:dyDescent="0.25">
      <c r="A146" s="10" t="str">
        <f>INDEX('Обработка исходного'!B:B,ROW($B$3)+4*(ROW($B146)-ROW($B$3)))</f>
        <v>Сталь легированная</v>
      </c>
      <c r="B146" s="47" t="str">
        <f>INDEX('Обработка исходного'!D:D,ROW($B$3)+4*(ROW($B146)-ROW($B$3)))</f>
        <v>35ХМ</v>
      </c>
      <c r="C146" s="27" t="str">
        <f>IF(ISBLANK(INDEX('Обработка исходного'!E:E,ROW($B$3)+4*(ROW($B146)-ROW($B$3)))),"",INDEX('Обработка исходного'!E:E,ROW($B$3)+4*(ROW($B146)-ROW($B$3))))</f>
        <v>Прутки и полосы толщиной или диаметром до 80 мм</v>
      </c>
      <c r="D146" s="31">
        <f>INDEX('Обработка исходного'!G:G,ROW($B$3)+4*(ROW($B146)-ROW($B$3))+3)</f>
        <v>45</v>
      </c>
      <c r="E146" s="32">
        <f>INDEX('Обработка исходного'!H:H,ROW($B$3)+4*(ROW($B146)-ROW($B$3))+3)</f>
        <v>46</v>
      </c>
      <c r="F146" s="32">
        <f>INDEX('Обработка исходного'!I:I,ROW($B$3)+4*(ROW($B146)-ROW($B$3))+3)</f>
        <v>46</v>
      </c>
      <c r="G146" s="32">
        <f>INDEX('Обработка исходного'!J:J,ROW($B$3)+4*(ROW($B146)-ROW($B$3))+3)</f>
        <v>46</v>
      </c>
      <c r="H146" s="32">
        <f>INDEX('Обработка исходного'!K:K,ROW($B$3)+4*(ROW($B146)-ROW($B$3))+3)</f>
        <v>47</v>
      </c>
      <c r="I146" s="32">
        <f>INDEX('Обработка исходного'!L:L,ROW($B$3)+4*(ROW($B146)-ROW($B$3))+3)</f>
        <v>47</v>
      </c>
      <c r="J146" s="32">
        <f>INDEX('Обработка исходного'!M:M,ROW($B$3)+4*(ROW($B146)-ROW($B$3))+3)</f>
        <v>48</v>
      </c>
      <c r="K146" s="32">
        <f>INDEX('Обработка исходного'!N:N,ROW($B$3)+4*(ROW($B146)-ROW($B$3))+3)</f>
        <v>48</v>
      </c>
      <c r="L146" s="32">
        <f>INDEX('Обработка исходного'!O:O,ROW($B$3)+4*(ROW($B146)-ROW($B$3))+3)</f>
        <v>48</v>
      </c>
      <c r="M146" s="32">
        <f>INDEX('Обработка исходного'!P:P,ROW($B$3)+4*(ROW($B146)-ROW($B$3))+3)</f>
        <v>48</v>
      </c>
      <c r="N146" s="32">
        <f>INDEX('Обработка исходного'!Q:Q,ROW($B$3)+4*(ROW($B146)-ROW($B$3))+3)</f>
        <v>48</v>
      </c>
      <c r="O146" s="32" t="str">
        <f>INDEX('Обработка исходного'!R:R,ROW($B$3)+4*(ROW($B146)-ROW($B$3))+3)</f>
        <v>-</v>
      </c>
      <c r="P146" s="33" t="str">
        <f>INDEX('Обработка исходного'!S:S,ROW($B$3)+4*(ROW($B146)-ROW($B$3))+3)</f>
        <v>-</v>
      </c>
    </row>
    <row r="147" spans="1:16" ht="25.5" x14ac:dyDescent="0.25">
      <c r="A147" s="10" t="str">
        <f>INDEX('Обработка исходного'!B:B,ROW($B$3)+4*(ROW($B147)-ROW($B$3)))</f>
        <v>Сталь легированная</v>
      </c>
      <c r="B147" s="47" t="str">
        <f>INDEX('Обработка исходного'!D:D,ROW($B$3)+4*(ROW($B147)-ROW($B$3)))</f>
        <v>35ХМ</v>
      </c>
      <c r="C147" s="27" t="str">
        <f>IF(ISBLANK(INDEX('Обработка исходного'!E:E,ROW($B$3)+4*(ROW($B147)-ROW($B$3)))),"",INDEX('Обработка исходного'!E:E,ROW($B$3)+4*(ROW($B147)-ROW($B$3))))</f>
        <v>Прутки и полосы толщиной или диаметром от 80 до 150 мм</v>
      </c>
      <c r="D147" s="31">
        <f>INDEX('Обработка исходного'!G:G,ROW($B$3)+4*(ROW($B147)-ROW($B$3))+3)</f>
        <v>40</v>
      </c>
      <c r="E147" s="32">
        <f>INDEX('Обработка исходного'!H:H,ROW($B$3)+4*(ROW($B147)-ROW($B$3))+3)</f>
        <v>41</v>
      </c>
      <c r="F147" s="32">
        <f>INDEX('Обработка исходного'!I:I,ROW($B$3)+4*(ROW($B147)-ROW($B$3))+3)</f>
        <v>41</v>
      </c>
      <c r="G147" s="32">
        <f>INDEX('Обработка исходного'!J:J,ROW($B$3)+4*(ROW($B147)-ROW($B$3))+3)</f>
        <v>41</v>
      </c>
      <c r="H147" s="32">
        <f>INDEX('Обработка исходного'!K:K,ROW($B$3)+4*(ROW($B147)-ROW($B$3))+3)</f>
        <v>42</v>
      </c>
      <c r="I147" s="32">
        <f>INDEX('Обработка исходного'!L:L,ROW($B$3)+4*(ROW($B147)-ROW($B$3))+3)</f>
        <v>42</v>
      </c>
      <c r="J147" s="32">
        <f>INDEX('Обработка исходного'!M:M,ROW($B$3)+4*(ROW($B147)-ROW($B$3))+3)</f>
        <v>42</v>
      </c>
      <c r="K147" s="32">
        <f>INDEX('Обработка исходного'!N:N,ROW($B$3)+4*(ROW($B147)-ROW($B$3))+3)</f>
        <v>42</v>
      </c>
      <c r="L147" s="32">
        <f>INDEX('Обработка исходного'!O:O,ROW($B$3)+4*(ROW($B147)-ROW($B$3))+3)</f>
        <v>42</v>
      </c>
      <c r="M147" s="32">
        <f>INDEX('Обработка исходного'!P:P,ROW($B$3)+4*(ROW($B147)-ROW($B$3))+3)</f>
        <v>42</v>
      </c>
      <c r="N147" s="32">
        <f>INDEX('Обработка исходного'!Q:Q,ROW($B$3)+4*(ROW($B147)-ROW($B$3))+3)</f>
        <v>42</v>
      </c>
      <c r="O147" s="32" t="str">
        <f>INDEX('Обработка исходного'!R:R,ROW($B$3)+4*(ROW($B147)-ROW($B$3))+3)</f>
        <v>-</v>
      </c>
      <c r="P147" s="33" t="str">
        <f>INDEX('Обработка исходного'!S:S,ROW($B$3)+4*(ROW($B147)-ROW($B$3))+3)</f>
        <v>-</v>
      </c>
    </row>
    <row r="148" spans="1:16" ht="25.5" x14ac:dyDescent="0.25">
      <c r="A148" s="10" t="str">
        <f>INDEX('Обработка исходного'!B:B,ROW($B$3)+4*(ROW($B148)-ROW($B$3)))</f>
        <v>Сталь легированная</v>
      </c>
      <c r="B148" s="47" t="str">
        <f>INDEX('Обработка исходного'!D:D,ROW($B$3)+4*(ROW($B148)-ROW($B$3)))</f>
        <v>35ХМ</v>
      </c>
      <c r="C148" s="27" t="str">
        <f>IF(ISBLANK(INDEX('Обработка исходного'!E:E,ROW($B$3)+4*(ROW($B148)-ROW($B$3)))),"",INDEX('Обработка исходного'!E:E,ROW($B$3)+4*(ROW($B148)-ROW($B$3))))</f>
        <v>Прутки и полосы толщиной или диаметром от 150 до 250 мм</v>
      </c>
      <c r="D148" s="31">
        <f>INDEX('Обработка исходного'!G:G,ROW($B$3)+4*(ROW($B148)-ROW($B$3))+3)</f>
        <v>35</v>
      </c>
      <c r="E148" s="32">
        <f>INDEX('Обработка исходного'!H:H,ROW($B$3)+4*(ROW($B148)-ROW($B$3))+3)</f>
        <v>36</v>
      </c>
      <c r="F148" s="32">
        <f>INDEX('Обработка исходного'!I:I,ROW($B$3)+4*(ROW($B148)-ROW($B$3))+3)</f>
        <v>36</v>
      </c>
      <c r="G148" s="32">
        <f>INDEX('Обработка исходного'!J:J,ROW($B$3)+4*(ROW($B148)-ROW($B$3))+3)</f>
        <v>36</v>
      </c>
      <c r="H148" s="32">
        <f>INDEX('Обработка исходного'!K:K,ROW($B$3)+4*(ROW($B148)-ROW($B$3))+3)</f>
        <v>37</v>
      </c>
      <c r="I148" s="32">
        <f>INDEX('Обработка исходного'!L:L,ROW($B$3)+4*(ROW($B148)-ROW($B$3))+3)</f>
        <v>37</v>
      </c>
      <c r="J148" s="32">
        <f>INDEX('Обработка исходного'!M:M,ROW($B$3)+4*(ROW($B148)-ROW($B$3))+3)</f>
        <v>37</v>
      </c>
      <c r="K148" s="32">
        <f>INDEX('Обработка исходного'!N:N,ROW($B$3)+4*(ROW($B148)-ROW($B$3))+3)</f>
        <v>37</v>
      </c>
      <c r="L148" s="32">
        <f>INDEX('Обработка исходного'!O:O,ROW($B$3)+4*(ROW($B148)-ROW($B$3))+3)</f>
        <v>37</v>
      </c>
      <c r="M148" s="32">
        <f>INDEX('Обработка исходного'!P:P,ROW($B$3)+4*(ROW($B148)-ROW($B$3))+3)</f>
        <v>37</v>
      </c>
      <c r="N148" s="32">
        <f>INDEX('Обработка исходного'!Q:Q,ROW($B$3)+4*(ROW($B148)-ROW($B$3))+3)</f>
        <v>37</v>
      </c>
      <c r="O148" s="32" t="str">
        <f>INDEX('Обработка исходного'!R:R,ROW($B$3)+4*(ROW($B148)-ROW($B$3))+3)</f>
        <v>-</v>
      </c>
      <c r="P148" s="33" t="str">
        <f>INDEX('Обработка исходного'!S:S,ROW($B$3)+4*(ROW($B148)-ROW($B$3))+3)</f>
        <v>-</v>
      </c>
    </row>
    <row r="149" spans="1:16" ht="25.5" x14ac:dyDescent="0.25">
      <c r="A149" s="10" t="str">
        <f>INDEX('Обработка исходного'!B:B,ROW($B$3)+4*(ROW($B149)-ROW($B$3)))</f>
        <v>Сталь легированная</v>
      </c>
      <c r="B149" s="47" t="str">
        <f>INDEX('Обработка исходного'!D:D,ROW($B$3)+4*(ROW($B149)-ROW($B$3)))</f>
        <v>35ХМ</v>
      </c>
      <c r="C149" s="27" t="str">
        <f>IF(ISBLANK(INDEX('Обработка исходного'!E:E,ROW($B$3)+4*(ROW($B149)-ROW($B$3)))),"",INDEX('Обработка исходного'!E:E,ROW($B$3)+4*(ROW($B149)-ROW($B$3))))</f>
        <v>Заготовки крепежных деталей толщиной или диаметром до 300 мм, КП440*</v>
      </c>
      <c r="D149" s="31">
        <f>INDEX('Обработка исходного'!G:G,ROW($B$3)+4*(ROW($B149)-ROW($B$3))+3)</f>
        <v>40</v>
      </c>
      <c r="E149" s="32">
        <f>INDEX('Обработка исходного'!H:H,ROW($B$3)+4*(ROW($B149)-ROW($B$3))+3)</f>
        <v>41</v>
      </c>
      <c r="F149" s="32">
        <f>INDEX('Обработка исходного'!I:I,ROW($B$3)+4*(ROW($B149)-ROW($B$3))+3)</f>
        <v>41</v>
      </c>
      <c r="G149" s="32">
        <f>INDEX('Обработка исходного'!J:J,ROW($B$3)+4*(ROW($B149)-ROW($B$3))+3)</f>
        <v>41</v>
      </c>
      <c r="H149" s="32">
        <f>INDEX('Обработка исходного'!K:K,ROW($B$3)+4*(ROW($B149)-ROW($B$3))+3)</f>
        <v>41</v>
      </c>
      <c r="I149" s="32">
        <f>INDEX('Обработка исходного'!L:L,ROW($B$3)+4*(ROW($B149)-ROW($B$3))+3)</f>
        <v>41</v>
      </c>
      <c r="J149" s="32">
        <f>INDEX('Обработка исходного'!M:M,ROW($B$3)+4*(ROW($B149)-ROW($B$3))+3)</f>
        <v>43</v>
      </c>
      <c r="K149" s="32">
        <f>INDEX('Обработка исходного'!N:N,ROW($B$3)+4*(ROW($B149)-ROW($B$3))+3)</f>
        <v>43</v>
      </c>
      <c r="L149" s="32">
        <f>INDEX('Обработка исходного'!O:O,ROW($B$3)+4*(ROW($B149)-ROW($B$3))+3)</f>
        <v>43</v>
      </c>
      <c r="M149" s="32">
        <f>INDEX('Обработка исходного'!P:P,ROW($B$3)+4*(ROW($B149)-ROW($B$3))+3)</f>
        <v>43</v>
      </c>
      <c r="N149" s="32">
        <f>INDEX('Обработка исходного'!Q:Q,ROW($B$3)+4*(ROW($B149)-ROW($B$3))+3)</f>
        <v>43</v>
      </c>
      <c r="O149" s="32" t="str">
        <f>INDEX('Обработка исходного'!R:R,ROW($B$3)+4*(ROW($B149)-ROW($B$3))+3)</f>
        <v>-</v>
      </c>
      <c r="P149" s="33" t="str">
        <f>INDEX('Обработка исходного'!S:S,ROW($B$3)+4*(ROW($B149)-ROW($B$3))+3)</f>
        <v>-</v>
      </c>
    </row>
    <row r="150" spans="1:16" ht="25.5" x14ac:dyDescent="0.25">
      <c r="A150" s="10" t="str">
        <f>INDEX('Обработка исходного'!B:B,ROW($B$3)+4*(ROW($B150)-ROW($B$3)))</f>
        <v>Сталь легированная</v>
      </c>
      <c r="B150" s="47" t="str">
        <f>INDEX('Обработка исходного'!D:D,ROW($B$3)+4*(ROW($B150)-ROW($B$3)))</f>
        <v>35ХМ</v>
      </c>
      <c r="C150" s="27" t="str">
        <f>IF(ISBLANK(INDEX('Обработка исходного'!E:E,ROW($B$3)+4*(ROW($B150)-ROW($B$3)))),"",INDEX('Обработка исходного'!E:E,ROW($B$3)+4*(ROW($B150)-ROW($B$3))))</f>
        <v>Заготовки крепежных деталей толщиной или диаметром до 300 мм, КП640*</v>
      </c>
      <c r="D150" s="31">
        <f>INDEX('Обработка исходного'!G:G,ROW($B$3)+4*(ROW($B150)-ROW($B$3))+3)</f>
        <v>38</v>
      </c>
      <c r="E150" s="32">
        <f>INDEX('Обработка исходного'!H:H,ROW($B$3)+4*(ROW($B150)-ROW($B$3))+3)</f>
        <v>38</v>
      </c>
      <c r="F150" s="32">
        <f>INDEX('Обработка исходного'!I:I,ROW($B$3)+4*(ROW($B150)-ROW($B$3))+3)</f>
        <v>39</v>
      </c>
      <c r="G150" s="32">
        <f>INDEX('Обработка исходного'!J:J,ROW($B$3)+4*(ROW($B150)-ROW($B$3))+3)</f>
        <v>39</v>
      </c>
      <c r="H150" s="32">
        <f>INDEX('Обработка исходного'!K:K,ROW($B$3)+4*(ROW($B150)-ROW($B$3))+3)</f>
        <v>39</v>
      </c>
      <c r="I150" s="32">
        <f>INDEX('Обработка исходного'!L:L,ROW($B$3)+4*(ROW($B150)-ROW($B$3))+3)</f>
        <v>41</v>
      </c>
      <c r="J150" s="32">
        <f>INDEX('Обработка исходного'!M:M,ROW($B$3)+4*(ROW($B150)-ROW($B$3))+3)</f>
        <v>41</v>
      </c>
      <c r="K150" s="32">
        <f>INDEX('Обработка исходного'!N:N,ROW($B$3)+4*(ROW($B150)-ROW($B$3))+3)</f>
        <v>41</v>
      </c>
      <c r="L150" s="32">
        <f>INDEX('Обработка исходного'!O:O,ROW($B$3)+4*(ROW($B150)-ROW($B$3))+3)</f>
        <v>41</v>
      </c>
      <c r="M150" s="32">
        <f>INDEX('Обработка исходного'!P:P,ROW($B$3)+4*(ROW($B150)-ROW($B$3))+3)</f>
        <v>41</v>
      </c>
      <c r="N150" s="32">
        <f>INDEX('Обработка исходного'!Q:Q,ROW($B$3)+4*(ROW($B150)-ROW($B$3))+3)</f>
        <v>41</v>
      </c>
      <c r="O150" s="32" t="str">
        <f>INDEX('Обработка исходного'!R:R,ROW($B$3)+4*(ROW($B150)-ROW($B$3))+3)</f>
        <v>-</v>
      </c>
      <c r="P150" s="33" t="str">
        <f>INDEX('Обработка исходного'!S:S,ROW($B$3)+4*(ROW($B150)-ROW($B$3))+3)</f>
        <v>-</v>
      </c>
    </row>
    <row r="151" spans="1:16" x14ac:dyDescent="0.25">
      <c r="A151" s="10" t="str">
        <f>INDEX('Обработка исходного'!B:B,ROW($B$3)+4*(ROW($B151)-ROW($B$3)))</f>
        <v>Сталь легированная</v>
      </c>
      <c r="B151" s="47" t="str">
        <f>INDEX('Обработка исходного'!D:D,ROW($B$3)+4*(ROW($B151)-ROW($B$3)))</f>
        <v>35ХМА</v>
      </c>
      <c r="C151" s="27" t="str">
        <f>IF(ISBLANK(INDEX('Обработка исходного'!E:E,ROW($B$3)+4*(ROW($B151)-ROW($B$3)))),"",INDEX('Обработка исходного'!E:E,ROW($B$3)+4*(ROW($B151)-ROW($B$3))))</f>
        <v>Поковки толщиной от 100 до 300 мм, КП440*</v>
      </c>
      <c r="D151" s="31">
        <f>INDEX('Обработка исходного'!G:G,ROW($B$3)+4*(ROW($B151)-ROW($B$3))+3)</f>
        <v>45</v>
      </c>
      <c r="E151" s="32">
        <f>INDEX('Обработка исходного'!H:H,ROW($B$3)+4*(ROW($B151)-ROW($B$3))+3)</f>
        <v>46</v>
      </c>
      <c r="F151" s="32">
        <f>INDEX('Обработка исходного'!I:I,ROW($B$3)+4*(ROW($B151)-ROW($B$3))+3)</f>
        <v>46</v>
      </c>
      <c r="G151" s="32">
        <f>INDEX('Обработка исходного'!J:J,ROW($B$3)+4*(ROW($B151)-ROW($B$3))+3)</f>
        <v>46</v>
      </c>
      <c r="H151" s="32">
        <f>INDEX('Обработка исходного'!K:K,ROW($B$3)+4*(ROW($B151)-ROW($B$3))+3)</f>
        <v>46</v>
      </c>
      <c r="I151" s="32">
        <f>INDEX('Обработка исходного'!L:L,ROW($B$3)+4*(ROW($B151)-ROW($B$3))+3)</f>
        <v>46</v>
      </c>
      <c r="J151" s="32">
        <f>INDEX('Обработка исходного'!M:M,ROW($B$3)+4*(ROW($B151)-ROW($B$3))+3)</f>
        <v>48</v>
      </c>
      <c r="K151" s="32">
        <f>INDEX('Обработка исходного'!N:N,ROW($B$3)+4*(ROW($B151)-ROW($B$3))+3)</f>
        <v>48</v>
      </c>
      <c r="L151" s="32">
        <f>INDEX('Обработка исходного'!O:O,ROW($B$3)+4*(ROW($B151)-ROW($B$3))+3)</f>
        <v>48</v>
      </c>
      <c r="M151" s="32">
        <f>INDEX('Обработка исходного'!P:P,ROW($B$3)+4*(ROW($B151)-ROW($B$3))+3)</f>
        <v>48</v>
      </c>
      <c r="N151" s="32">
        <f>INDEX('Обработка исходного'!Q:Q,ROW($B$3)+4*(ROW($B151)-ROW($B$3))+3)</f>
        <v>48</v>
      </c>
      <c r="O151" s="32" t="str">
        <f>INDEX('Обработка исходного'!R:R,ROW($B$3)+4*(ROW($B151)-ROW($B$3))+3)</f>
        <v>-</v>
      </c>
      <c r="P151" s="33" t="str">
        <f>INDEX('Обработка исходного'!S:S,ROW($B$3)+4*(ROW($B151)-ROW($B$3))+3)</f>
        <v>-</v>
      </c>
    </row>
    <row r="152" spans="1:16" ht="25.5" x14ac:dyDescent="0.25">
      <c r="A152" s="10" t="str">
        <f>INDEX('Обработка исходного'!B:B,ROW($B$3)+4*(ROW($B152)-ROW($B$3)))</f>
        <v>Сталь легированная</v>
      </c>
      <c r="B152" s="47" t="str">
        <f>INDEX('Обработка исходного'!D:D,ROW($B$3)+4*(ROW($B152)-ROW($B$3)))</f>
        <v>35ХМА</v>
      </c>
      <c r="C152" s="27" t="str">
        <f>IF(ISBLANK(INDEX('Обработка исходного'!E:E,ROW($B$3)+4*(ROW($B152)-ROW($B$3)))),"",INDEX('Обработка исходного'!E:E,ROW($B$3)+4*(ROW($B152)-ROW($B$3))))</f>
        <v>Заготовки крепежных деталей толщиной или диаметром от 100 до 300 мм, КП395*</v>
      </c>
      <c r="D152" s="31">
        <f>INDEX('Обработка исходного'!G:G,ROW($B$3)+4*(ROW($B152)-ROW($B$3))+3)</f>
        <v>40</v>
      </c>
      <c r="E152" s="32">
        <f>INDEX('Обработка исходного'!H:H,ROW($B$3)+4*(ROW($B152)-ROW($B$3))+3)</f>
        <v>41</v>
      </c>
      <c r="F152" s="32">
        <f>INDEX('Обработка исходного'!I:I,ROW($B$3)+4*(ROW($B152)-ROW($B$3))+3)</f>
        <v>41</v>
      </c>
      <c r="G152" s="32">
        <f>INDEX('Обработка исходного'!J:J,ROW($B$3)+4*(ROW($B152)-ROW($B$3))+3)</f>
        <v>41</v>
      </c>
      <c r="H152" s="32">
        <f>INDEX('Обработка исходного'!K:K,ROW($B$3)+4*(ROW($B152)-ROW($B$3))+3)</f>
        <v>41</v>
      </c>
      <c r="I152" s="32">
        <f>INDEX('Обработка исходного'!L:L,ROW($B$3)+4*(ROW($B152)-ROW($B$3))+3)</f>
        <v>41</v>
      </c>
      <c r="J152" s="32">
        <f>INDEX('Обработка исходного'!M:M,ROW($B$3)+4*(ROW($B152)-ROW($B$3))+3)</f>
        <v>43</v>
      </c>
      <c r="K152" s="32">
        <f>INDEX('Обработка исходного'!N:N,ROW($B$3)+4*(ROW($B152)-ROW($B$3))+3)</f>
        <v>43</v>
      </c>
      <c r="L152" s="32">
        <f>INDEX('Обработка исходного'!O:O,ROW($B$3)+4*(ROW($B152)-ROW($B$3))+3)</f>
        <v>43</v>
      </c>
      <c r="M152" s="32">
        <f>INDEX('Обработка исходного'!P:P,ROW($B$3)+4*(ROW($B152)-ROW($B$3))+3)</f>
        <v>43</v>
      </c>
      <c r="N152" s="32">
        <f>INDEX('Обработка исходного'!Q:Q,ROW($B$3)+4*(ROW($B152)-ROW($B$3))+3)</f>
        <v>43</v>
      </c>
      <c r="O152" s="32" t="str">
        <f>INDEX('Обработка исходного'!R:R,ROW($B$3)+4*(ROW($B152)-ROW($B$3))+3)</f>
        <v>-</v>
      </c>
      <c r="P152" s="33" t="str">
        <f>INDEX('Обработка исходного'!S:S,ROW($B$3)+4*(ROW($B152)-ROW($B$3))+3)</f>
        <v>-</v>
      </c>
    </row>
    <row r="153" spans="1:16" ht="25.5" x14ac:dyDescent="0.25">
      <c r="A153" s="10" t="str">
        <f>INDEX('Обработка исходного'!B:B,ROW($B$3)+4*(ROW($B153)-ROW($B$3)))</f>
        <v>Сталь легированная</v>
      </c>
      <c r="B153" s="47" t="str">
        <f>INDEX('Обработка исходного'!D:D,ROW($B$3)+4*(ROW($B153)-ROW($B$3)))</f>
        <v>35ХМА</v>
      </c>
      <c r="C153" s="27" t="str">
        <f>IF(ISBLANK(INDEX('Обработка исходного'!E:E,ROW($B$3)+4*(ROW($B153)-ROW($B$3)))),"",INDEX('Обработка исходного'!E:E,ROW($B$3)+4*(ROW($B153)-ROW($B$3))))</f>
        <v>Заготовки крепежных деталей толщиной или диаметром от 100 до 200 мм, КП490*</v>
      </c>
      <c r="D153" s="31">
        <f>INDEX('Обработка исходного'!G:G,ROW($B$3)+4*(ROW($B153)-ROW($B$3))+3)</f>
        <v>40</v>
      </c>
      <c r="E153" s="32">
        <f>INDEX('Обработка исходного'!H:H,ROW($B$3)+4*(ROW($B153)-ROW($B$3))+3)</f>
        <v>41</v>
      </c>
      <c r="F153" s="32">
        <f>INDEX('Обработка исходного'!I:I,ROW($B$3)+4*(ROW($B153)-ROW($B$3))+3)</f>
        <v>41</v>
      </c>
      <c r="G153" s="32">
        <f>INDEX('Обработка исходного'!J:J,ROW($B$3)+4*(ROW($B153)-ROW($B$3))+3)</f>
        <v>41</v>
      </c>
      <c r="H153" s="32">
        <f>INDEX('Обработка исходного'!K:K,ROW($B$3)+4*(ROW($B153)-ROW($B$3))+3)</f>
        <v>41</v>
      </c>
      <c r="I153" s="32">
        <f>INDEX('Обработка исходного'!L:L,ROW($B$3)+4*(ROW($B153)-ROW($B$3))+3)</f>
        <v>41</v>
      </c>
      <c r="J153" s="32">
        <f>INDEX('Обработка исходного'!M:M,ROW($B$3)+4*(ROW($B153)-ROW($B$3))+3)</f>
        <v>43</v>
      </c>
      <c r="K153" s="32">
        <f>INDEX('Обработка исходного'!N:N,ROW($B$3)+4*(ROW($B153)-ROW($B$3))+3)</f>
        <v>43</v>
      </c>
      <c r="L153" s="32">
        <f>INDEX('Обработка исходного'!O:O,ROW($B$3)+4*(ROW($B153)-ROW($B$3))+3)</f>
        <v>43</v>
      </c>
      <c r="M153" s="32">
        <f>INDEX('Обработка исходного'!P:P,ROW($B$3)+4*(ROW($B153)-ROW($B$3))+3)</f>
        <v>43</v>
      </c>
      <c r="N153" s="32">
        <f>INDEX('Обработка исходного'!Q:Q,ROW($B$3)+4*(ROW($B153)-ROW($B$3))+3)</f>
        <v>43</v>
      </c>
      <c r="O153" s="32" t="str">
        <f>INDEX('Обработка исходного'!R:R,ROW($B$3)+4*(ROW($B153)-ROW($B$3))+3)</f>
        <v>-</v>
      </c>
      <c r="P153" s="33" t="str">
        <f>INDEX('Обработка исходного'!S:S,ROW($B$3)+4*(ROW($B153)-ROW($B$3))+3)</f>
        <v>-</v>
      </c>
    </row>
    <row r="154" spans="1:16" ht="25.5" x14ac:dyDescent="0.25">
      <c r="A154" s="10" t="str">
        <f>INDEX('Обработка исходного'!B:B,ROW($B$3)+4*(ROW($B154)-ROW($B$3)))</f>
        <v>Сталь легированная</v>
      </c>
      <c r="B154" s="47" t="str">
        <f>INDEX('Обработка исходного'!D:D,ROW($B$3)+4*(ROW($B154)-ROW($B$3)))</f>
        <v>35ХМА</v>
      </c>
      <c r="C154" s="27" t="str">
        <f>IF(ISBLANK(INDEX('Обработка исходного'!E:E,ROW($B$3)+4*(ROW($B154)-ROW($B$3)))),"",INDEX('Обработка исходного'!E:E,ROW($B$3)+4*(ROW($B154)-ROW($B$3))))</f>
        <v>Заготовки крепежных деталей толщиной или диаметром до 100 мм, КП590*</v>
      </c>
      <c r="D154" s="31">
        <f>INDEX('Обработка исходного'!G:G,ROW($B$3)+4*(ROW($B154)-ROW($B$3))+3)</f>
        <v>38</v>
      </c>
      <c r="E154" s="32">
        <f>INDEX('Обработка исходного'!H:H,ROW($B$3)+4*(ROW($B154)-ROW($B$3))+3)</f>
        <v>39</v>
      </c>
      <c r="F154" s="32">
        <f>INDEX('Обработка исходного'!I:I,ROW($B$3)+4*(ROW($B154)-ROW($B$3))+3)</f>
        <v>39</v>
      </c>
      <c r="G154" s="32">
        <f>INDEX('Обработка исходного'!J:J,ROW($B$3)+4*(ROW($B154)-ROW($B$3))+3)</f>
        <v>39</v>
      </c>
      <c r="H154" s="32">
        <f>INDEX('Обработка исходного'!K:K,ROW($B$3)+4*(ROW($B154)-ROW($B$3))+3)</f>
        <v>39</v>
      </c>
      <c r="I154" s="32">
        <f>INDEX('Обработка исходного'!L:L,ROW($B$3)+4*(ROW($B154)-ROW($B$3))+3)</f>
        <v>39</v>
      </c>
      <c r="J154" s="32">
        <f>INDEX('Обработка исходного'!M:M,ROW($B$3)+4*(ROW($B154)-ROW($B$3))+3)</f>
        <v>40</v>
      </c>
      <c r="K154" s="32">
        <f>INDEX('Обработка исходного'!N:N,ROW($B$3)+4*(ROW($B154)-ROW($B$3))+3)</f>
        <v>40</v>
      </c>
      <c r="L154" s="32">
        <f>INDEX('Обработка исходного'!O:O,ROW($B$3)+4*(ROW($B154)-ROW($B$3))+3)</f>
        <v>40</v>
      </c>
      <c r="M154" s="32">
        <f>INDEX('Обработка исходного'!P:P,ROW($B$3)+4*(ROW($B154)-ROW($B$3))+3)</f>
        <v>40</v>
      </c>
      <c r="N154" s="32">
        <f>INDEX('Обработка исходного'!Q:Q,ROW($B$3)+4*(ROW($B154)-ROW($B$3))+3)</f>
        <v>40</v>
      </c>
      <c r="O154" s="32" t="str">
        <f>INDEX('Обработка исходного'!R:R,ROW($B$3)+4*(ROW($B154)-ROW($B$3))+3)</f>
        <v>-</v>
      </c>
      <c r="P154" s="33" t="str">
        <f>INDEX('Обработка исходного'!S:S,ROW($B$3)+4*(ROW($B154)-ROW($B$3))+3)</f>
        <v>-</v>
      </c>
    </row>
    <row r="155" spans="1:16" ht="25.5" x14ac:dyDescent="0.25">
      <c r="A155" s="10" t="str">
        <f>INDEX('Обработка исходного'!B:B,ROW($B$3)+4*(ROW($B155)-ROW($B$3)))</f>
        <v>Сталь легированная</v>
      </c>
      <c r="B155" s="47" t="str">
        <f>INDEX('Обработка исходного'!D:D,ROW($B$3)+4*(ROW($B155)-ROW($B$3)))</f>
        <v>35ХМА</v>
      </c>
      <c r="C155" s="27" t="str">
        <f>IF(ISBLANK(INDEX('Обработка исходного'!E:E,ROW($B$3)+4*(ROW($B155)-ROW($B$3)))),"",INDEX('Обработка исходного'!E:E,ROW($B$3)+4*(ROW($B155)-ROW($B$3))))</f>
        <v>Заготовки крепежных деталей толщиной или диаметром до 300 мм, КП640*</v>
      </c>
      <c r="D155" s="31">
        <f>INDEX('Обработка исходного'!G:G,ROW($B$3)+4*(ROW($B155)-ROW($B$3))+3)</f>
        <v>38</v>
      </c>
      <c r="E155" s="32">
        <f>INDEX('Обработка исходного'!H:H,ROW($B$3)+4*(ROW($B155)-ROW($B$3))+3)</f>
        <v>38</v>
      </c>
      <c r="F155" s="32">
        <f>INDEX('Обработка исходного'!I:I,ROW($B$3)+4*(ROW($B155)-ROW($B$3))+3)</f>
        <v>39</v>
      </c>
      <c r="G155" s="32">
        <f>INDEX('Обработка исходного'!J:J,ROW($B$3)+4*(ROW($B155)-ROW($B$3))+3)</f>
        <v>39</v>
      </c>
      <c r="H155" s="32">
        <f>INDEX('Обработка исходного'!K:K,ROW($B$3)+4*(ROW($B155)-ROW($B$3))+3)</f>
        <v>40</v>
      </c>
      <c r="I155" s="32">
        <f>INDEX('Обработка исходного'!L:L,ROW($B$3)+4*(ROW($B155)-ROW($B$3))+3)</f>
        <v>40</v>
      </c>
      <c r="J155" s="32">
        <f>INDEX('Обработка исходного'!M:M,ROW($B$3)+4*(ROW($B155)-ROW($B$3))+3)</f>
        <v>40</v>
      </c>
      <c r="K155" s="32">
        <f>INDEX('Обработка исходного'!N:N,ROW($B$3)+4*(ROW($B155)-ROW($B$3))+3)</f>
        <v>40</v>
      </c>
      <c r="L155" s="32">
        <f>INDEX('Обработка исходного'!O:O,ROW($B$3)+4*(ROW($B155)-ROW($B$3))+3)</f>
        <v>40</v>
      </c>
      <c r="M155" s="32">
        <f>INDEX('Обработка исходного'!P:P,ROW($B$3)+4*(ROW($B155)-ROW($B$3))+3)</f>
        <v>40</v>
      </c>
      <c r="N155" s="32">
        <f>INDEX('Обработка исходного'!Q:Q,ROW($B$3)+4*(ROW($B155)-ROW($B$3))+3)</f>
        <v>40</v>
      </c>
      <c r="O155" s="32" t="str">
        <f>INDEX('Обработка исходного'!R:R,ROW($B$3)+4*(ROW($B155)-ROW($B$3))+3)</f>
        <v>-</v>
      </c>
      <c r="P155" s="33" t="str">
        <f>INDEX('Обработка исходного'!S:S,ROW($B$3)+4*(ROW($B155)-ROW($B$3))+3)</f>
        <v>-</v>
      </c>
    </row>
    <row r="156" spans="1:16" x14ac:dyDescent="0.25">
      <c r="A156" s="10" t="str">
        <f>INDEX('Обработка исходного'!B:B,ROW($B$3)+4*(ROW($B156)-ROW($B$3)))</f>
        <v>Сталь легированная</v>
      </c>
      <c r="B156" s="47" t="str">
        <f>INDEX('Обработка исходного'!D:D,ROW($B$3)+4*(ROW($B156)-ROW($B$3)))</f>
        <v>10Х2М</v>
      </c>
      <c r="C156" s="27" t="str">
        <f>IF(ISBLANK(INDEX('Обработка исходного'!E:E,ROW($B$3)+4*(ROW($B156)-ROW($B$3)))),"",INDEX('Обработка исходного'!E:E,ROW($B$3)+4*(ROW($B156)-ROW($B$3))))</f>
        <v>Листы толщиной от 6 до 50 мм</v>
      </c>
      <c r="D156" s="31">
        <f>INDEX('Обработка исходного'!G:G,ROW($B$3)+4*(ROW($B156)-ROW($B$3))+3)</f>
        <v>62</v>
      </c>
      <c r="E156" s="32">
        <f>INDEX('Обработка исходного'!H:H,ROW($B$3)+4*(ROW($B156)-ROW($B$3))+3)</f>
        <v>61</v>
      </c>
      <c r="F156" s="32">
        <f>INDEX('Обработка исходного'!I:I,ROW($B$3)+4*(ROW($B156)-ROW($B$3))+3)</f>
        <v>61</v>
      </c>
      <c r="G156" s="32">
        <f>INDEX('Обработка исходного'!J:J,ROW($B$3)+4*(ROW($B156)-ROW($B$3))+3)</f>
        <v>61</v>
      </c>
      <c r="H156" s="32">
        <f>INDEX('Обработка исходного'!K:K,ROW($B$3)+4*(ROW($B156)-ROW($B$3))+3)</f>
        <v>61</v>
      </c>
      <c r="I156" s="32">
        <f>INDEX('Обработка исходного'!L:L,ROW($B$3)+4*(ROW($B156)-ROW($B$3))+3)</f>
        <v>61</v>
      </c>
      <c r="J156" s="32">
        <f>INDEX('Обработка исходного'!M:M,ROW($B$3)+4*(ROW($B156)-ROW($B$3))+3)</f>
        <v>60</v>
      </c>
      <c r="K156" s="32">
        <f>INDEX('Обработка исходного'!N:N,ROW($B$3)+4*(ROW($B156)-ROW($B$3))+3)</f>
        <v>60</v>
      </c>
      <c r="L156" s="32">
        <f>INDEX('Обработка исходного'!O:O,ROW($B$3)+4*(ROW($B156)-ROW($B$3))+3)</f>
        <v>60</v>
      </c>
      <c r="M156" s="32">
        <f>INDEX('Обработка исходного'!P:P,ROW($B$3)+4*(ROW($B156)-ROW($B$3))+3)</f>
        <v>60</v>
      </c>
      <c r="N156" s="32">
        <f>INDEX('Обработка исходного'!Q:Q,ROW($B$3)+4*(ROW($B156)-ROW($B$3))+3)</f>
        <v>60</v>
      </c>
      <c r="O156" s="32" t="str">
        <f>INDEX('Обработка исходного'!R:R,ROW($B$3)+4*(ROW($B156)-ROW($B$3))+3)</f>
        <v>-</v>
      </c>
      <c r="P156" s="33" t="str">
        <f>INDEX('Обработка исходного'!S:S,ROW($B$3)+4*(ROW($B156)-ROW($B$3))+3)</f>
        <v>-</v>
      </c>
    </row>
    <row r="157" spans="1:16" x14ac:dyDescent="0.25">
      <c r="A157" s="10" t="str">
        <f>INDEX('Обработка исходного'!B:B,ROW($B$3)+4*(ROW($B157)-ROW($B$3)))</f>
        <v>Сталь легированная</v>
      </c>
      <c r="B157" s="47" t="str">
        <f>INDEX('Обработка исходного'!D:D,ROW($B$3)+4*(ROW($B157)-ROW($B$3)))</f>
        <v>10Х2М</v>
      </c>
      <c r="C157" s="27" t="str">
        <f>IF(ISBLANK(INDEX('Обработка исходного'!E:E,ROW($B$3)+4*(ROW($B157)-ROW($B$3)))),"",INDEX('Обработка исходного'!E:E,ROW($B$3)+4*(ROW($B157)-ROW($B$3))))</f>
        <v>Листы толщиной от 50 до 150 мм</v>
      </c>
      <c r="D157" s="31">
        <f>INDEX('Обработка исходного'!G:G,ROW($B$3)+4*(ROW($B157)-ROW($B$3))+3)</f>
        <v>55</v>
      </c>
      <c r="E157" s="32">
        <f>INDEX('Обработка исходного'!H:H,ROW($B$3)+4*(ROW($B157)-ROW($B$3))+3)</f>
        <v>55</v>
      </c>
      <c r="F157" s="32">
        <f>INDEX('Обработка исходного'!I:I,ROW($B$3)+4*(ROW($B157)-ROW($B$3))+3)</f>
        <v>55</v>
      </c>
      <c r="G157" s="32">
        <f>INDEX('Обработка исходного'!J:J,ROW($B$3)+4*(ROW($B157)-ROW($B$3))+3)</f>
        <v>55</v>
      </c>
      <c r="H157" s="32">
        <f>INDEX('Обработка исходного'!K:K,ROW($B$3)+4*(ROW($B157)-ROW($B$3))+3)</f>
        <v>55</v>
      </c>
      <c r="I157" s="32">
        <f>INDEX('Обработка исходного'!L:L,ROW($B$3)+4*(ROW($B157)-ROW($B$3))+3)</f>
        <v>55</v>
      </c>
      <c r="J157" s="32">
        <f>INDEX('Обработка исходного'!M:M,ROW($B$3)+4*(ROW($B157)-ROW($B$3))+3)</f>
        <v>55</v>
      </c>
      <c r="K157" s="32">
        <f>INDEX('Обработка исходного'!N:N,ROW($B$3)+4*(ROW($B157)-ROW($B$3))+3)</f>
        <v>52</v>
      </c>
      <c r="L157" s="32">
        <f>INDEX('Обработка исходного'!O:O,ROW($B$3)+4*(ROW($B157)-ROW($B$3))+3)</f>
        <v>52</v>
      </c>
      <c r="M157" s="32">
        <f>INDEX('Обработка исходного'!P:P,ROW($B$3)+4*(ROW($B157)-ROW($B$3))+3)</f>
        <v>50</v>
      </c>
      <c r="N157" s="32">
        <f>INDEX('Обработка исходного'!Q:Q,ROW($B$3)+4*(ROW($B157)-ROW($B$3))+3)</f>
        <v>55</v>
      </c>
      <c r="O157" s="32" t="str">
        <f>INDEX('Обработка исходного'!R:R,ROW($B$3)+4*(ROW($B157)-ROW($B$3))+3)</f>
        <v>-</v>
      </c>
      <c r="P157" s="33" t="str">
        <f>INDEX('Обработка исходного'!S:S,ROW($B$3)+4*(ROW($B157)-ROW($B$3))+3)</f>
        <v>-</v>
      </c>
    </row>
    <row r="158" spans="1:16" ht="25.5" x14ac:dyDescent="0.25">
      <c r="A158" s="10" t="str">
        <f>INDEX('Обработка исходного'!B:B,ROW($B$3)+4*(ROW($B158)-ROW($B$3)))</f>
        <v>Сталь легированная</v>
      </c>
      <c r="B158" s="47" t="str">
        <f>INDEX('Обработка исходного'!D:D,ROW($B$3)+4*(ROW($B158)-ROW($B$3)))</f>
        <v>10Х2М</v>
      </c>
      <c r="C158" s="27" t="str">
        <f>IF(ISBLANK(INDEX('Обработка исходного'!E:E,ROW($B$3)+4*(ROW($B158)-ROW($B$3)))),"",INDEX('Обработка исходного'!E:E,ROW($B$3)+4*(ROW($B158)-ROW($B$3))))</f>
        <v>Бесшовные холоднокатаные трубы диаметром от 12 до 60 мм</v>
      </c>
      <c r="D158" s="31">
        <f>INDEX('Обработка исходного'!G:G,ROW($B$3)+4*(ROW($B158)-ROW($B$3))+3)</f>
        <v>62</v>
      </c>
      <c r="E158" s="32">
        <f>INDEX('Обработка исходного'!H:H,ROW($B$3)+4*(ROW($B158)-ROW($B$3))+3)</f>
        <v>61</v>
      </c>
      <c r="F158" s="32">
        <f>INDEX('Обработка исходного'!I:I,ROW($B$3)+4*(ROW($B158)-ROW($B$3))+3)</f>
        <v>61</v>
      </c>
      <c r="G158" s="32">
        <f>INDEX('Обработка исходного'!J:J,ROW($B$3)+4*(ROW($B158)-ROW($B$3))+3)</f>
        <v>61</v>
      </c>
      <c r="H158" s="32">
        <f>INDEX('Обработка исходного'!K:K,ROW($B$3)+4*(ROW($B158)-ROW($B$3))+3)</f>
        <v>61</v>
      </c>
      <c r="I158" s="32">
        <f>INDEX('Обработка исходного'!L:L,ROW($B$3)+4*(ROW($B158)-ROW($B$3))+3)</f>
        <v>61</v>
      </c>
      <c r="J158" s="32">
        <f>INDEX('Обработка исходного'!M:M,ROW($B$3)+4*(ROW($B158)-ROW($B$3))+3)</f>
        <v>60</v>
      </c>
      <c r="K158" s="32">
        <f>INDEX('Обработка исходного'!N:N,ROW($B$3)+4*(ROW($B158)-ROW($B$3))+3)</f>
        <v>60</v>
      </c>
      <c r="L158" s="32">
        <f>INDEX('Обработка исходного'!O:O,ROW($B$3)+4*(ROW($B158)-ROW($B$3))+3)</f>
        <v>60</v>
      </c>
      <c r="M158" s="32">
        <f>INDEX('Обработка исходного'!P:P,ROW($B$3)+4*(ROW($B158)-ROW($B$3))+3)</f>
        <v>60</v>
      </c>
      <c r="N158" s="32">
        <f>INDEX('Обработка исходного'!Q:Q,ROW($B$3)+4*(ROW($B158)-ROW($B$3))+3)</f>
        <v>60</v>
      </c>
      <c r="O158" s="32" t="str">
        <f>INDEX('Обработка исходного'!R:R,ROW($B$3)+4*(ROW($B158)-ROW($B$3))+3)</f>
        <v>-</v>
      </c>
      <c r="P158" s="33" t="str">
        <f>INDEX('Обработка исходного'!S:S,ROW($B$3)+4*(ROW($B158)-ROW($B$3))+3)</f>
        <v>-</v>
      </c>
    </row>
    <row r="159" spans="1:16" x14ac:dyDescent="0.25">
      <c r="A159" s="10" t="str">
        <f>INDEX('Обработка исходного'!B:B,ROW($B$3)+4*(ROW($B159)-ROW($B$3)))</f>
        <v>Сталь легированная</v>
      </c>
      <c r="B159" s="47" t="str">
        <f>INDEX('Обработка исходного'!D:D,ROW($B$3)+4*(ROW($B159)-ROW($B$3)))</f>
        <v>10Х2М</v>
      </c>
      <c r="C159" s="27" t="str">
        <f>IF(ISBLANK(INDEX('Обработка исходного'!E:E,ROW($B$3)+4*(ROW($B159)-ROW($B$3)))),"",INDEX('Обработка исходного'!E:E,ROW($B$3)+4*(ROW($B159)-ROW($B$3))))</f>
        <v>Поковки толщиной до 400 мм</v>
      </c>
      <c r="D159" s="31">
        <f>INDEX('Обработка исходного'!G:G,ROW($B$3)+4*(ROW($B159)-ROW($B$3))+3)</f>
        <v>55</v>
      </c>
      <c r="E159" s="32">
        <f>INDEX('Обработка исходного'!H:H,ROW($B$3)+4*(ROW($B159)-ROW($B$3))+3)</f>
        <v>55</v>
      </c>
      <c r="F159" s="32">
        <f>INDEX('Обработка исходного'!I:I,ROW($B$3)+4*(ROW($B159)-ROW($B$3))+3)</f>
        <v>55</v>
      </c>
      <c r="G159" s="32">
        <f>INDEX('Обработка исходного'!J:J,ROW($B$3)+4*(ROW($B159)-ROW($B$3))+3)</f>
        <v>55</v>
      </c>
      <c r="H159" s="32">
        <f>INDEX('Обработка исходного'!K:K,ROW($B$3)+4*(ROW($B159)-ROW($B$3))+3)</f>
        <v>55</v>
      </c>
      <c r="I159" s="32">
        <f>INDEX('Обработка исходного'!L:L,ROW($B$3)+4*(ROW($B159)-ROW($B$3))+3)</f>
        <v>55</v>
      </c>
      <c r="J159" s="32">
        <f>INDEX('Обработка исходного'!M:M,ROW($B$3)+4*(ROW($B159)-ROW($B$3))+3)</f>
        <v>55</v>
      </c>
      <c r="K159" s="32">
        <f>INDEX('Обработка исходного'!N:N,ROW($B$3)+4*(ROW($B159)-ROW($B$3))+3)</f>
        <v>55</v>
      </c>
      <c r="L159" s="32">
        <f>INDEX('Обработка исходного'!O:O,ROW($B$3)+4*(ROW($B159)-ROW($B$3))+3)</f>
        <v>55</v>
      </c>
      <c r="M159" s="32">
        <f>INDEX('Обработка исходного'!P:P,ROW($B$3)+4*(ROW($B159)-ROW($B$3))+3)</f>
        <v>50</v>
      </c>
      <c r="N159" s="32">
        <f>INDEX('Обработка исходного'!Q:Q,ROW($B$3)+4*(ROW($B159)-ROW($B$3))+3)</f>
        <v>50</v>
      </c>
      <c r="O159" s="32" t="str">
        <f>INDEX('Обработка исходного'!R:R,ROW($B$3)+4*(ROW($B159)-ROW($B$3))+3)</f>
        <v>-</v>
      </c>
      <c r="P159" s="33" t="str">
        <f>INDEX('Обработка исходного'!S:S,ROW($B$3)+4*(ROW($B159)-ROW($B$3))+3)</f>
        <v>-</v>
      </c>
    </row>
    <row r="160" spans="1:16" x14ac:dyDescent="0.25">
      <c r="A160" s="10" t="str">
        <f>INDEX('Обработка исходного'!B:B,ROW($B$3)+4*(ROW($B160)-ROW($B$3)))</f>
        <v>Сталь легированная</v>
      </c>
      <c r="B160" s="47" t="str">
        <f>INDEX('Обработка исходного'!D:D,ROW($B$3)+4*(ROW($B160)-ROW($B$3)))</f>
        <v>12X2M</v>
      </c>
      <c r="C160" s="27" t="str">
        <f>IF(ISBLANK(INDEX('Обработка исходного'!E:E,ROW($B$3)+4*(ROW($B160)-ROW($B$3)))),"",INDEX('Обработка исходного'!E:E,ROW($B$3)+4*(ROW($B160)-ROW($B$3))))</f>
        <v>Поковки толщиной до 400 мм</v>
      </c>
      <c r="D160" s="31">
        <f>INDEX('Обработка исходного'!G:G,ROW($B$3)+4*(ROW($B160)-ROW($B$3))+3)</f>
        <v>55</v>
      </c>
      <c r="E160" s="32">
        <f>INDEX('Обработка исходного'!H:H,ROW($B$3)+4*(ROW($B160)-ROW($B$3))+3)</f>
        <v>55</v>
      </c>
      <c r="F160" s="32">
        <f>INDEX('Обработка исходного'!I:I,ROW($B$3)+4*(ROW($B160)-ROW($B$3))+3)</f>
        <v>55</v>
      </c>
      <c r="G160" s="32">
        <f>INDEX('Обработка исходного'!J:J,ROW($B$3)+4*(ROW($B160)-ROW($B$3))+3)</f>
        <v>55</v>
      </c>
      <c r="H160" s="32">
        <f>INDEX('Обработка исходного'!K:K,ROW($B$3)+4*(ROW($B160)-ROW($B$3))+3)</f>
        <v>55</v>
      </c>
      <c r="I160" s="32">
        <f>INDEX('Обработка исходного'!L:L,ROW($B$3)+4*(ROW($B160)-ROW($B$3))+3)</f>
        <v>55</v>
      </c>
      <c r="J160" s="32">
        <f>INDEX('Обработка исходного'!M:M,ROW($B$3)+4*(ROW($B160)-ROW($B$3))+3)</f>
        <v>55</v>
      </c>
      <c r="K160" s="32">
        <f>INDEX('Обработка исходного'!N:N,ROW($B$3)+4*(ROW($B160)-ROW($B$3))+3)</f>
        <v>55</v>
      </c>
      <c r="L160" s="32">
        <f>INDEX('Обработка исходного'!O:O,ROW($B$3)+4*(ROW($B160)-ROW($B$3))+3)</f>
        <v>55</v>
      </c>
      <c r="M160" s="32">
        <f>INDEX('Обработка исходного'!P:P,ROW($B$3)+4*(ROW($B160)-ROW($B$3))+3)</f>
        <v>50</v>
      </c>
      <c r="N160" s="32">
        <f>INDEX('Обработка исходного'!Q:Q,ROW($B$3)+4*(ROW($B160)-ROW($B$3))+3)</f>
        <v>50</v>
      </c>
      <c r="O160" s="32" t="str">
        <f>INDEX('Обработка исходного'!R:R,ROW($B$3)+4*(ROW($B160)-ROW($B$3))+3)</f>
        <v>-</v>
      </c>
      <c r="P160" s="33" t="str">
        <f>INDEX('Обработка исходного'!S:S,ROW($B$3)+4*(ROW($B160)-ROW($B$3))+3)</f>
        <v>-</v>
      </c>
    </row>
    <row r="161" spans="1:16" x14ac:dyDescent="0.25">
      <c r="A161" s="10" t="str">
        <f>INDEX('Обработка исходного'!B:B,ROW($B$3)+4*(ROW($B161)-ROW($B$3)))</f>
        <v>Сталь легированная</v>
      </c>
      <c r="B161" s="47" t="str">
        <f>INDEX('Обработка исходного'!D:D,ROW($B$3)+4*(ROW($B161)-ROW($B$3)))</f>
        <v>12MX</v>
      </c>
      <c r="C161" s="27" t="str">
        <f>IF(ISBLANK(INDEX('Обработка исходного'!E:E,ROW($B$3)+4*(ROW($B161)-ROW($B$3)))),"",INDEX('Обработка исходного'!E:E,ROW($B$3)+4*(ROW($B161)-ROW($B$3))))</f>
        <v>Поковки толщиной от 20 до 130 мм</v>
      </c>
      <c r="D161" s="31">
        <f>INDEX('Обработка исходного'!G:G,ROW($B$3)+4*(ROW($B161)-ROW($B$3))+3)</f>
        <v>32</v>
      </c>
      <c r="E161" s="32">
        <f>INDEX('Обработка исходного'!H:H,ROW($B$3)+4*(ROW($B161)-ROW($B$3))+3)</f>
        <v>33</v>
      </c>
      <c r="F161" s="32">
        <f>INDEX('Обработка исходного'!I:I,ROW($B$3)+4*(ROW($B161)-ROW($B$3))+3)</f>
        <v>33</v>
      </c>
      <c r="G161" s="32">
        <f>INDEX('Обработка исходного'!J:J,ROW($B$3)+4*(ROW($B161)-ROW($B$3))+3)</f>
        <v>31</v>
      </c>
      <c r="H161" s="32">
        <f>INDEX('Обработка исходного'!K:K,ROW($B$3)+4*(ROW($B161)-ROW($B$3))+3)</f>
        <v>29</v>
      </c>
      <c r="I161" s="32">
        <f>INDEX('Обработка исходного'!L:L,ROW($B$3)+4*(ROW($B161)-ROW($B$3))+3)</f>
        <v>29</v>
      </c>
      <c r="J161" s="32">
        <f>INDEX('Обработка исходного'!M:M,ROW($B$3)+4*(ROW($B161)-ROW($B$3))+3)</f>
        <v>28</v>
      </c>
      <c r="K161" s="32">
        <f>INDEX('Обработка исходного'!N:N,ROW($B$3)+4*(ROW($B161)-ROW($B$3))+3)</f>
        <v>28</v>
      </c>
      <c r="L161" s="32">
        <f>INDEX('Обработка исходного'!O:O,ROW($B$3)+4*(ROW($B161)-ROW($B$3))+3)</f>
        <v>31</v>
      </c>
      <c r="M161" s="32">
        <f>INDEX('Обработка исходного'!P:P,ROW($B$3)+4*(ROW($B161)-ROW($B$3))+3)</f>
        <v>31</v>
      </c>
      <c r="N161" s="32">
        <f>INDEX('Обработка исходного'!Q:Q,ROW($B$3)+4*(ROW($B161)-ROW($B$3))+3)</f>
        <v>31</v>
      </c>
      <c r="O161" s="32" t="str">
        <f>INDEX('Обработка исходного'!R:R,ROW($B$3)+4*(ROW($B161)-ROW($B$3))+3)</f>
        <v>-</v>
      </c>
      <c r="P161" s="33" t="str">
        <f>INDEX('Обработка исходного'!S:S,ROW($B$3)+4*(ROW($B161)-ROW($B$3))+3)</f>
        <v>-</v>
      </c>
    </row>
    <row r="162" spans="1:16" x14ac:dyDescent="0.25">
      <c r="A162" s="10" t="str">
        <f>INDEX('Обработка исходного'!B:B,ROW($B$3)+4*(ROW($B162)-ROW($B$3)))</f>
        <v>Сталь легированная</v>
      </c>
      <c r="B162" s="47" t="str">
        <f>INDEX('Обработка исходного'!D:D,ROW($B$3)+4*(ROW($B162)-ROW($B$3)))</f>
        <v>12MX</v>
      </c>
      <c r="C162" s="27" t="str">
        <f>IF(ISBLANK(INDEX('Обработка исходного'!E:E,ROW($B$3)+4*(ROW($B162)-ROW($B$3)))),"",INDEX('Обработка исходного'!E:E,ROW($B$3)+4*(ROW($B162)-ROW($B$3))))</f>
        <v>Поковки толщиной до 25 мм</v>
      </c>
      <c r="D162" s="31">
        <f>INDEX('Обработка исходного'!G:G,ROW($B$3)+4*(ROW($B162)-ROW($B$3))+3)</f>
        <v>45</v>
      </c>
      <c r="E162" s="32">
        <f>INDEX('Обработка исходного'!H:H,ROW($B$3)+4*(ROW($B162)-ROW($B$3))+3)</f>
        <v>44</v>
      </c>
      <c r="F162" s="32">
        <f>INDEX('Обработка исходного'!I:I,ROW($B$3)+4*(ROW($B162)-ROW($B$3))+3)</f>
        <v>43</v>
      </c>
      <c r="G162" s="32">
        <f>INDEX('Обработка исходного'!J:J,ROW($B$3)+4*(ROW($B162)-ROW($B$3))+3)</f>
        <v>42</v>
      </c>
      <c r="H162" s="32">
        <f>INDEX('Обработка исходного'!K:K,ROW($B$3)+4*(ROW($B162)-ROW($B$3))+3)</f>
        <v>41</v>
      </c>
      <c r="I162" s="32">
        <f>INDEX('Обработка исходного'!L:L,ROW($B$3)+4*(ROW($B162)-ROW($B$3))+3)</f>
        <v>40</v>
      </c>
      <c r="J162" s="32">
        <f>INDEX('Обработка исходного'!M:M,ROW($B$3)+4*(ROW($B162)-ROW($B$3))+3)</f>
        <v>40</v>
      </c>
      <c r="K162" s="32">
        <f>INDEX('Обработка исходного'!N:N,ROW($B$3)+4*(ROW($B162)-ROW($B$3))+3)</f>
        <v>40</v>
      </c>
      <c r="L162" s="32">
        <f>INDEX('Обработка исходного'!O:O,ROW($B$3)+4*(ROW($B162)-ROW($B$3))+3)</f>
        <v>40</v>
      </c>
      <c r="M162" s="32">
        <f>INDEX('Обработка исходного'!P:P,ROW($B$3)+4*(ROW($B162)-ROW($B$3))+3)</f>
        <v>40</v>
      </c>
      <c r="N162" s="32">
        <f>INDEX('Обработка исходного'!Q:Q,ROW($B$3)+4*(ROW($B162)-ROW($B$3))+3)</f>
        <v>40</v>
      </c>
      <c r="O162" s="32" t="str">
        <f>INDEX('Обработка исходного'!R:R,ROW($B$3)+4*(ROW($B162)-ROW($B$3))+3)</f>
        <v>-</v>
      </c>
      <c r="P162" s="33" t="str">
        <f>INDEX('Обработка исходного'!S:S,ROW($B$3)+4*(ROW($B162)-ROW($B$3))+3)</f>
        <v>-</v>
      </c>
    </row>
    <row r="163" spans="1:16" x14ac:dyDescent="0.25">
      <c r="A163" s="10" t="str">
        <f>INDEX('Обработка исходного'!B:B,ROW($B$3)+4*(ROW($B163)-ROW($B$3)))</f>
        <v>Сталь легированная</v>
      </c>
      <c r="B163" s="47" t="str">
        <f>INDEX('Обработка исходного'!D:D,ROW($B$3)+4*(ROW($B163)-ROW($B$3)))</f>
        <v>12MX</v>
      </c>
      <c r="C163" s="27" t="str">
        <f>IF(ISBLANK(INDEX('Обработка исходного'!E:E,ROW($B$3)+4*(ROW($B163)-ROW($B$3)))),"",INDEX('Обработка исходного'!E:E,ROW($B$3)+4*(ROW($B163)-ROW($B$3))))</f>
        <v>Прутки, полосы толщиной или диаметром до 90 мм</v>
      </c>
      <c r="D163" s="31">
        <f>INDEX('Обработка исходного'!G:G,ROW($B$3)+4*(ROW($B163)-ROW($B$3))+3)</f>
        <v>45</v>
      </c>
      <c r="E163" s="32">
        <f>INDEX('Обработка исходного'!H:H,ROW($B$3)+4*(ROW($B163)-ROW($B$3))+3)</f>
        <v>44</v>
      </c>
      <c r="F163" s="32">
        <f>INDEX('Обработка исходного'!I:I,ROW($B$3)+4*(ROW($B163)-ROW($B$3))+3)</f>
        <v>43</v>
      </c>
      <c r="G163" s="32">
        <f>INDEX('Обработка исходного'!J:J,ROW($B$3)+4*(ROW($B163)-ROW($B$3))+3)</f>
        <v>42</v>
      </c>
      <c r="H163" s="32">
        <f>INDEX('Обработка исходного'!K:K,ROW($B$3)+4*(ROW($B163)-ROW($B$3))+3)</f>
        <v>41</v>
      </c>
      <c r="I163" s="32">
        <f>INDEX('Обработка исходного'!L:L,ROW($B$3)+4*(ROW($B163)-ROW($B$3))+3)</f>
        <v>40</v>
      </c>
      <c r="J163" s="32">
        <f>INDEX('Обработка исходного'!M:M,ROW($B$3)+4*(ROW($B163)-ROW($B$3))+3)</f>
        <v>40</v>
      </c>
      <c r="K163" s="32">
        <f>INDEX('Обработка исходного'!N:N,ROW($B$3)+4*(ROW($B163)-ROW($B$3))+3)</f>
        <v>40</v>
      </c>
      <c r="L163" s="32">
        <f>INDEX('Обработка исходного'!O:O,ROW($B$3)+4*(ROW($B163)-ROW($B$3))+3)</f>
        <v>40</v>
      </c>
      <c r="M163" s="32">
        <f>INDEX('Обработка исходного'!P:P,ROW($B$3)+4*(ROW($B163)-ROW($B$3))+3)</f>
        <v>40</v>
      </c>
      <c r="N163" s="32">
        <f>INDEX('Обработка исходного'!Q:Q,ROW($B$3)+4*(ROW($B163)-ROW($B$3))+3)</f>
        <v>40</v>
      </c>
      <c r="O163" s="32" t="str">
        <f>INDEX('Обработка исходного'!R:R,ROW($B$3)+4*(ROW($B163)-ROW($B$3))+3)</f>
        <v>-</v>
      </c>
      <c r="P163" s="33" t="str">
        <f>INDEX('Обработка исходного'!S:S,ROW($B$3)+4*(ROW($B163)-ROW($B$3))+3)</f>
        <v>-</v>
      </c>
    </row>
    <row r="164" spans="1:16" ht="25.5" x14ac:dyDescent="0.25">
      <c r="A164" s="10" t="str">
        <f>INDEX('Обработка исходного'!B:B,ROW($B$3)+4*(ROW($B164)-ROW($B$3)))</f>
        <v>Сталь легированная</v>
      </c>
      <c r="B164" s="47" t="str">
        <f>INDEX('Обработка исходного'!D:D,ROW($B$3)+4*(ROW($B164)-ROW($B$3)))</f>
        <v>12MX</v>
      </c>
      <c r="C164" s="27" t="str">
        <f>IF(ISBLANK(INDEX('Обработка исходного'!E:E,ROW($B$3)+4*(ROW($B164)-ROW($B$3)))),"",INDEX('Обработка исходного'!E:E,ROW($B$3)+4*(ROW($B164)-ROW($B$3))))</f>
        <v>Прутки, полосы толщиной или диаметром от 90 до 150 мм</v>
      </c>
      <c r="D164" s="31">
        <f>INDEX('Обработка исходного'!G:G,ROW($B$3)+4*(ROW($B164)-ROW($B$3))+3)</f>
        <v>40</v>
      </c>
      <c r="E164" s="32">
        <f>INDEX('Обработка исходного'!H:H,ROW($B$3)+4*(ROW($B164)-ROW($B$3))+3)</f>
        <v>39</v>
      </c>
      <c r="F164" s="32">
        <f>INDEX('Обработка исходного'!I:I,ROW($B$3)+4*(ROW($B164)-ROW($B$3))+3)</f>
        <v>38</v>
      </c>
      <c r="G164" s="32">
        <f>INDEX('Обработка исходного'!J:J,ROW($B$3)+4*(ROW($B164)-ROW($B$3))+3)</f>
        <v>37</v>
      </c>
      <c r="H164" s="32">
        <f>INDEX('Обработка исходного'!K:K,ROW($B$3)+4*(ROW($B164)-ROW($B$3))+3)</f>
        <v>36</v>
      </c>
      <c r="I164" s="32">
        <f>INDEX('Обработка исходного'!L:L,ROW($B$3)+4*(ROW($B164)-ROW($B$3))+3)</f>
        <v>35</v>
      </c>
      <c r="J164" s="32">
        <f>INDEX('Обработка исходного'!M:M,ROW($B$3)+4*(ROW($B164)-ROW($B$3))+3)</f>
        <v>35</v>
      </c>
      <c r="K164" s="32">
        <f>INDEX('Обработка исходного'!N:N,ROW($B$3)+4*(ROW($B164)-ROW($B$3))+3)</f>
        <v>35</v>
      </c>
      <c r="L164" s="32">
        <f>INDEX('Обработка исходного'!O:O,ROW($B$3)+4*(ROW($B164)-ROW($B$3))+3)</f>
        <v>35</v>
      </c>
      <c r="M164" s="32">
        <f>INDEX('Обработка исходного'!P:P,ROW($B$3)+4*(ROW($B164)-ROW($B$3))+3)</f>
        <v>35</v>
      </c>
      <c r="N164" s="32">
        <f>INDEX('Обработка исходного'!Q:Q,ROW($B$3)+4*(ROW($B164)-ROW($B$3))+3)</f>
        <v>35</v>
      </c>
      <c r="O164" s="32" t="str">
        <f>INDEX('Обработка исходного'!R:R,ROW($B$3)+4*(ROW($B164)-ROW($B$3))+3)</f>
        <v>-</v>
      </c>
      <c r="P164" s="33" t="str">
        <f>INDEX('Обработка исходного'!S:S,ROW($B$3)+4*(ROW($B164)-ROW($B$3))+3)</f>
        <v>-</v>
      </c>
    </row>
    <row r="165" spans="1:16" ht="25.5" x14ac:dyDescent="0.25">
      <c r="A165" s="10" t="str">
        <f>INDEX('Обработка исходного'!B:B,ROW($B$3)+4*(ROW($B165)-ROW($B$3)))</f>
        <v>Сталь легированная</v>
      </c>
      <c r="B165" s="47" t="str">
        <f>INDEX('Обработка исходного'!D:D,ROW($B$3)+4*(ROW($B165)-ROW($B$3)))</f>
        <v>12MX</v>
      </c>
      <c r="C165" s="27" t="str">
        <f>IF(ISBLANK(INDEX('Обработка исходного'!E:E,ROW($B$3)+4*(ROW($B165)-ROW($B$3)))),"",INDEX('Обработка исходного'!E:E,ROW($B$3)+4*(ROW($B165)-ROW($B$3))))</f>
        <v>Прутки, полосы толщиной или диаметром от 150 до 200 мм</v>
      </c>
      <c r="D165" s="31">
        <f>INDEX('Обработка исходного'!G:G,ROW($B$3)+4*(ROW($B165)-ROW($B$3))+3)</f>
        <v>35</v>
      </c>
      <c r="E165" s="32">
        <f>INDEX('Обработка исходного'!H:H,ROW($B$3)+4*(ROW($B165)-ROW($B$3))+3)</f>
        <v>34</v>
      </c>
      <c r="F165" s="32">
        <f>INDEX('Обработка исходного'!I:I,ROW($B$3)+4*(ROW($B165)-ROW($B$3))+3)</f>
        <v>33</v>
      </c>
      <c r="G165" s="32">
        <f>INDEX('Обработка исходного'!J:J,ROW($B$3)+4*(ROW($B165)-ROW($B$3))+3)</f>
        <v>33</v>
      </c>
      <c r="H165" s="32">
        <f>INDEX('Обработка исходного'!K:K,ROW($B$3)+4*(ROW($B165)-ROW($B$3))+3)</f>
        <v>32</v>
      </c>
      <c r="I165" s="32">
        <f>INDEX('Обработка исходного'!L:L,ROW($B$3)+4*(ROW($B165)-ROW($B$3))+3)</f>
        <v>31</v>
      </c>
      <c r="J165" s="32">
        <f>INDEX('Обработка исходного'!M:M,ROW($B$3)+4*(ROW($B165)-ROW($B$3))+3)</f>
        <v>31</v>
      </c>
      <c r="K165" s="32">
        <f>INDEX('Обработка исходного'!N:N,ROW($B$3)+4*(ROW($B165)-ROW($B$3))+3)</f>
        <v>31</v>
      </c>
      <c r="L165" s="32">
        <f>INDEX('Обработка исходного'!O:O,ROW($B$3)+4*(ROW($B165)-ROW($B$3))+3)</f>
        <v>31</v>
      </c>
      <c r="M165" s="32">
        <f>INDEX('Обработка исходного'!P:P,ROW($B$3)+4*(ROW($B165)-ROW($B$3))+3)</f>
        <v>31</v>
      </c>
      <c r="N165" s="32">
        <f>INDEX('Обработка исходного'!Q:Q,ROW($B$3)+4*(ROW($B165)-ROW($B$3))+3)</f>
        <v>31</v>
      </c>
      <c r="O165" s="32" t="str">
        <f>INDEX('Обработка исходного'!R:R,ROW($B$3)+4*(ROW($B165)-ROW($B$3))+3)</f>
        <v>-</v>
      </c>
      <c r="P165" s="33" t="str">
        <f>INDEX('Обработка исходного'!S:S,ROW($B$3)+4*(ROW($B165)-ROW($B$3))+3)</f>
        <v>-</v>
      </c>
    </row>
    <row r="166" spans="1:16" x14ac:dyDescent="0.25">
      <c r="A166" s="10" t="str">
        <f>INDEX('Обработка исходного'!B:B,ROW($B$3)+4*(ROW($B166)-ROW($B$3)))</f>
        <v>Сталь легированная</v>
      </c>
      <c r="B166" s="47" t="str">
        <f>INDEX('Обработка исходного'!D:D,ROW($B$3)+4*(ROW($B166)-ROW($B$3)))</f>
        <v>12МХ</v>
      </c>
      <c r="C166" s="27" t="str">
        <f>IF(ISBLANK(INDEX('Обработка исходного'!E:E,ROW($B$3)+4*(ROW($B166)-ROW($B$3)))),"",INDEX('Обработка исходного'!E:E,ROW($B$3)+4*(ROW($B166)-ROW($B$3))))</f>
        <v>Листы толщиной от 4 до 6 мм</v>
      </c>
      <c r="D166" s="31">
        <f>INDEX('Обработка исходного'!G:G,ROW($B$3)+4*(ROW($B166)-ROW($B$3))+3)</f>
        <v>51</v>
      </c>
      <c r="E166" s="32">
        <f>INDEX('Обработка исходного'!H:H,ROW($B$3)+4*(ROW($B166)-ROW($B$3))+3)</f>
        <v>52</v>
      </c>
      <c r="F166" s="32">
        <f>INDEX('Обработка исходного'!I:I,ROW($B$3)+4*(ROW($B166)-ROW($B$3))+3)</f>
        <v>52</v>
      </c>
      <c r="G166" s="32">
        <f>INDEX('Обработка исходного'!J:J,ROW($B$3)+4*(ROW($B166)-ROW($B$3))+3)</f>
        <v>50</v>
      </c>
      <c r="H166" s="32">
        <f>INDEX('Обработка исходного'!K:K,ROW($B$3)+4*(ROW($B166)-ROW($B$3))+3)</f>
        <v>46</v>
      </c>
      <c r="I166" s="32">
        <f>INDEX('Обработка исходного'!L:L,ROW($B$3)+4*(ROW($B166)-ROW($B$3))+3)</f>
        <v>46</v>
      </c>
      <c r="J166" s="32">
        <f>INDEX('Обработка исходного'!M:M,ROW($B$3)+4*(ROW($B166)-ROW($B$3))+3)</f>
        <v>45</v>
      </c>
      <c r="K166" s="32">
        <f>INDEX('Обработка исходного'!N:N,ROW($B$3)+4*(ROW($B166)-ROW($B$3))+3)</f>
        <v>45</v>
      </c>
      <c r="L166" s="32">
        <f>INDEX('Обработка исходного'!O:O,ROW($B$3)+4*(ROW($B166)-ROW($B$3))+3)</f>
        <v>50</v>
      </c>
      <c r="M166" s="32">
        <f>INDEX('Обработка исходного'!P:P,ROW($B$3)+4*(ROW($B166)-ROW($B$3))+3)</f>
        <v>50</v>
      </c>
      <c r="N166" s="32">
        <f>INDEX('Обработка исходного'!Q:Q,ROW($B$3)+4*(ROW($B166)-ROW($B$3))+3)</f>
        <v>50</v>
      </c>
      <c r="O166" s="32" t="str">
        <f>INDEX('Обработка исходного'!R:R,ROW($B$3)+4*(ROW($B166)-ROW($B$3))+3)</f>
        <v>-</v>
      </c>
      <c r="P166" s="33" t="str">
        <f>INDEX('Обработка исходного'!S:S,ROW($B$3)+4*(ROW($B166)-ROW($B$3))+3)</f>
        <v>-</v>
      </c>
    </row>
    <row r="167" spans="1:16" x14ac:dyDescent="0.25">
      <c r="A167" s="10" t="str">
        <f>INDEX('Обработка исходного'!B:B,ROW($B$3)+4*(ROW($B167)-ROW($B$3)))</f>
        <v>Сталь легированная</v>
      </c>
      <c r="B167" s="47" t="str">
        <f>INDEX('Обработка исходного'!D:D,ROW($B$3)+4*(ROW($B167)-ROW($B$3)))</f>
        <v>12МХ</v>
      </c>
      <c r="C167" s="27" t="str">
        <f>IF(ISBLANK(INDEX('Обработка исходного'!E:E,ROW($B$3)+4*(ROW($B167)-ROW($B$3)))),"",INDEX('Обработка исходного'!E:E,ROW($B$3)+4*(ROW($B167)-ROW($B$3))))</f>
        <v>Листы толщиной от 20 до 60 мм</v>
      </c>
      <c r="D167" s="31">
        <f>INDEX('Обработка исходного'!G:G,ROW($B$3)+4*(ROW($B167)-ROW($B$3))+3)</f>
        <v>35</v>
      </c>
      <c r="E167" s="32">
        <f>INDEX('Обработка исходного'!H:H,ROW($B$3)+4*(ROW($B167)-ROW($B$3))+3)</f>
        <v>36</v>
      </c>
      <c r="F167" s="32">
        <f>INDEX('Обработка исходного'!I:I,ROW($B$3)+4*(ROW($B167)-ROW($B$3))+3)</f>
        <v>36</v>
      </c>
      <c r="G167" s="32">
        <f>INDEX('Обработка исходного'!J:J,ROW($B$3)+4*(ROW($B167)-ROW($B$3))+3)</f>
        <v>34</v>
      </c>
      <c r="H167" s="32">
        <f>INDEX('Обработка исходного'!K:K,ROW($B$3)+4*(ROW($B167)-ROW($B$3))+3)</f>
        <v>32</v>
      </c>
      <c r="I167" s="32">
        <f>INDEX('Обработка исходного'!L:L,ROW($B$3)+4*(ROW($B167)-ROW($B$3))+3)</f>
        <v>32</v>
      </c>
      <c r="J167" s="32">
        <f>INDEX('Обработка исходного'!M:M,ROW($B$3)+4*(ROW($B167)-ROW($B$3))+3)</f>
        <v>30</v>
      </c>
      <c r="K167" s="32">
        <f>INDEX('Обработка исходного'!N:N,ROW($B$3)+4*(ROW($B167)-ROW($B$3))+3)</f>
        <v>30</v>
      </c>
      <c r="L167" s="32">
        <f>INDEX('Обработка исходного'!O:O,ROW($B$3)+4*(ROW($B167)-ROW($B$3))+3)</f>
        <v>34</v>
      </c>
      <c r="M167" s="32">
        <f>INDEX('Обработка исходного'!P:P,ROW($B$3)+4*(ROW($B167)-ROW($B$3))+3)</f>
        <v>34</v>
      </c>
      <c r="N167" s="32">
        <f>INDEX('Обработка исходного'!Q:Q,ROW($B$3)+4*(ROW($B167)-ROW($B$3))+3)</f>
        <v>34</v>
      </c>
      <c r="O167" s="32" t="str">
        <f>INDEX('Обработка исходного'!R:R,ROW($B$3)+4*(ROW($B167)-ROW($B$3))+3)</f>
        <v>-</v>
      </c>
      <c r="P167" s="33" t="str">
        <f>INDEX('Обработка исходного'!S:S,ROW($B$3)+4*(ROW($B167)-ROW($B$3))+3)</f>
        <v>-</v>
      </c>
    </row>
    <row r="168" spans="1:16" x14ac:dyDescent="0.25">
      <c r="A168" s="10" t="str">
        <f>INDEX('Обработка исходного'!B:B,ROW($B$3)+4*(ROW($B168)-ROW($B$3)))</f>
        <v>Сталь легированная</v>
      </c>
      <c r="B168" s="47" t="str">
        <f>INDEX('Обработка исходного'!D:D,ROW($B$3)+4*(ROW($B168)-ROW($B$3)))</f>
        <v>30ХГСА</v>
      </c>
      <c r="C168" s="27" t="str">
        <f>IF(ISBLANK(INDEX('Обработка исходного'!E:E,ROW($B$3)+4*(ROW($B168)-ROW($B$3)))),"",INDEX('Обработка исходного'!E:E,ROW($B$3)+4*(ROW($B168)-ROW($B$3))))</f>
        <v>Поковки диаметром от 50 до 100 мм, КП440*</v>
      </c>
      <c r="D168" s="31">
        <f>INDEX('Обработка исходного'!G:G,ROW($B$3)+4*(ROW($B168)-ROW($B$3))+3)</f>
        <v>45</v>
      </c>
      <c r="E168" s="32">
        <f>INDEX('Обработка исходного'!H:H,ROW($B$3)+4*(ROW($B168)-ROW($B$3))+3)</f>
        <v>44</v>
      </c>
      <c r="F168" s="32">
        <f>INDEX('Обработка исходного'!I:I,ROW($B$3)+4*(ROW($B168)-ROW($B$3))+3)</f>
        <v>43</v>
      </c>
      <c r="G168" s="32">
        <f>INDEX('Обработка исходного'!J:J,ROW($B$3)+4*(ROW($B168)-ROW($B$3))+3)</f>
        <v>42</v>
      </c>
      <c r="H168" s="32" t="str">
        <f>INDEX('Обработка исходного'!K:K,ROW($B$3)+4*(ROW($B168)-ROW($B$3))+3)</f>
        <v>-</v>
      </c>
      <c r="I168" s="32" t="str">
        <f>INDEX('Обработка исходного'!L:L,ROW($B$3)+4*(ROW($B168)-ROW($B$3))+3)</f>
        <v>-</v>
      </c>
      <c r="J168" s="32" t="str">
        <f>INDEX('Обработка исходного'!M:M,ROW($B$3)+4*(ROW($B168)-ROW($B$3))+3)</f>
        <v>-</v>
      </c>
      <c r="K168" s="32" t="str">
        <f>INDEX('Обработка исходного'!N:N,ROW($B$3)+4*(ROW($B168)-ROW($B$3))+3)</f>
        <v>-</v>
      </c>
      <c r="L168" s="32" t="str">
        <f>INDEX('Обработка исходного'!O:O,ROW($B$3)+4*(ROW($B168)-ROW($B$3))+3)</f>
        <v>-</v>
      </c>
      <c r="M168" s="32" t="str">
        <f>INDEX('Обработка исходного'!P:P,ROW($B$3)+4*(ROW($B168)-ROW($B$3))+3)</f>
        <v>-</v>
      </c>
      <c r="N168" s="32" t="str">
        <f>INDEX('Обработка исходного'!Q:Q,ROW($B$3)+4*(ROW($B168)-ROW($B$3))+3)</f>
        <v>-</v>
      </c>
      <c r="O168" s="32" t="str">
        <f>INDEX('Обработка исходного'!R:R,ROW($B$3)+4*(ROW($B168)-ROW($B$3))+3)</f>
        <v>-</v>
      </c>
      <c r="P168" s="33" t="str">
        <f>INDEX('Обработка исходного'!S:S,ROW($B$3)+4*(ROW($B168)-ROW($B$3))+3)</f>
        <v>-</v>
      </c>
    </row>
    <row r="169" spans="1:16" x14ac:dyDescent="0.25">
      <c r="A169" s="10" t="str">
        <f>INDEX('Обработка исходного'!B:B,ROW($B$3)+4*(ROW($B169)-ROW($B$3)))</f>
        <v>Сталь легированная</v>
      </c>
      <c r="B169" s="47" t="str">
        <f>INDEX('Обработка исходного'!D:D,ROW($B$3)+4*(ROW($B169)-ROW($B$3)))</f>
        <v>30ХГСА</v>
      </c>
      <c r="C169" s="27" t="str">
        <f>IF(ISBLANK(INDEX('Обработка исходного'!E:E,ROW($B$3)+4*(ROW($B169)-ROW($B$3)))),"",INDEX('Обработка исходного'!E:E,ROW($B$3)+4*(ROW($B169)-ROW($B$3))))</f>
        <v>Поковки диаметром до 300 мм, КП490*</v>
      </c>
      <c r="D169" s="31">
        <f>INDEX('Обработка исходного'!G:G,ROW($B$3)+4*(ROW($B169)-ROW($B$3))+3)</f>
        <v>45</v>
      </c>
      <c r="E169" s="32">
        <f>INDEX('Обработка исходного'!H:H,ROW($B$3)+4*(ROW($B169)-ROW($B$3))+3)</f>
        <v>39</v>
      </c>
      <c r="F169" s="32">
        <f>INDEX('Обработка исходного'!I:I,ROW($B$3)+4*(ROW($B169)-ROW($B$3))+3)</f>
        <v>38</v>
      </c>
      <c r="G169" s="32">
        <f>INDEX('Обработка исходного'!J:J,ROW($B$3)+4*(ROW($B169)-ROW($B$3))+3)</f>
        <v>37</v>
      </c>
      <c r="H169" s="32" t="str">
        <f>INDEX('Обработка исходного'!K:K,ROW($B$3)+4*(ROW($B169)-ROW($B$3))+3)</f>
        <v>-</v>
      </c>
      <c r="I169" s="32" t="str">
        <f>INDEX('Обработка исходного'!L:L,ROW($B$3)+4*(ROW($B169)-ROW($B$3))+3)</f>
        <v>-</v>
      </c>
      <c r="J169" s="32" t="str">
        <f>INDEX('Обработка исходного'!M:M,ROW($B$3)+4*(ROW($B169)-ROW($B$3))+3)</f>
        <v>-</v>
      </c>
      <c r="K169" s="32" t="str">
        <f>INDEX('Обработка исходного'!N:N,ROW($B$3)+4*(ROW($B169)-ROW($B$3))+3)</f>
        <v>-</v>
      </c>
      <c r="L169" s="32" t="str">
        <f>INDEX('Обработка исходного'!O:O,ROW($B$3)+4*(ROW($B169)-ROW($B$3))+3)</f>
        <v>-</v>
      </c>
      <c r="M169" s="32" t="str">
        <f>INDEX('Обработка исходного'!P:P,ROW($B$3)+4*(ROW($B169)-ROW($B$3))+3)</f>
        <v>-</v>
      </c>
      <c r="N169" s="32" t="str">
        <f>INDEX('Обработка исходного'!Q:Q,ROW($B$3)+4*(ROW($B169)-ROW($B$3))+3)</f>
        <v>-</v>
      </c>
      <c r="O169" s="32" t="str">
        <f>INDEX('Обработка исходного'!R:R,ROW($B$3)+4*(ROW($B169)-ROW($B$3))+3)</f>
        <v>-</v>
      </c>
      <c r="P169" s="33" t="str">
        <f>INDEX('Обработка исходного'!S:S,ROW($B$3)+4*(ROW($B169)-ROW($B$3))+3)</f>
        <v>-</v>
      </c>
    </row>
    <row r="170" spans="1:16" x14ac:dyDescent="0.25">
      <c r="A170" s="10" t="str">
        <f>INDEX('Обработка исходного'!B:B,ROW($B$3)+4*(ROW($B170)-ROW($B$3)))</f>
        <v>Сталь легированная</v>
      </c>
      <c r="B170" s="47" t="str">
        <f>INDEX('Обработка исходного'!D:D,ROW($B$3)+4*(ROW($B170)-ROW($B$3)))</f>
        <v>30ХГСА</v>
      </c>
      <c r="C170" s="27" t="str">
        <f>IF(ISBLANK(INDEX('Обработка исходного'!E:E,ROW($B$3)+4*(ROW($B170)-ROW($B$3)))),"",INDEX('Обработка исходного'!E:E,ROW($B$3)+4*(ROW($B170)-ROW($B$3))))</f>
        <v>Поковки диаметром до 100 мм, КП540*</v>
      </c>
      <c r="D170" s="31">
        <f>INDEX('Обработка исходного'!G:G,ROW($B$3)+4*(ROW($B170)-ROW($B$3))+3)</f>
        <v>45</v>
      </c>
      <c r="E170" s="32">
        <f>INDEX('Обработка исходного'!H:H,ROW($B$3)+4*(ROW($B170)-ROW($B$3))+3)</f>
        <v>39</v>
      </c>
      <c r="F170" s="32">
        <f>INDEX('Обработка исходного'!I:I,ROW($B$3)+4*(ROW($B170)-ROW($B$3))+3)</f>
        <v>38</v>
      </c>
      <c r="G170" s="32">
        <f>INDEX('Обработка исходного'!J:J,ROW($B$3)+4*(ROW($B170)-ROW($B$3))+3)</f>
        <v>37</v>
      </c>
      <c r="H170" s="32" t="str">
        <f>INDEX('Обработка исходного'!K:K,ROW($B$3)+4*(ROW($B170)-ROW($B$3))+3)</f>
        <v>-</v>
      </c>
      <c r="I170" s="32" t="str">
        <f>INDEX('Обработка исходного'!L:L,ROW($B$3)+4*(ROW($B170)-ROW($B$3))+3)</f>
        <v>-</v>
      </c>
      <c r="J170" s="32" t="str">
        <f>INDEX('Обработка исходного'!M:M,ROW($B$3)+4*(ROW($B170)-ROW($B$3))+3)</f>
        <v>-</v>
      </c>
      <c r="K170" s="32" t="str">
        <f>INDEX('Обработка исходного'!N:N,ROW($B$3)+4*(ROW($B170)-ROW($B$3))+3)</f>
        <v>-</v>
      </c>
      <c r="L170" s="32" t="str">
        <f>INDEX('Обработка исходного'!O:O,ROW($B$3)+4*(ROW($B170)-ROW($B$3))+3)</f>
        <v>-</v>
      </c>
      <c r="M170" s="32" t="str">
        <f>INDEX('Обработка исходного'!P:P,ROW($B$3)+4*(ROW($B170)-ROW($B$3))+3)</f>
        <v>-</v>
      </c>
      <c r="N170" s="32" t="str">
        <f>INDEX('Обработка исходного'!Q:Q,ROW($B$3)+4*(ROW($B170)-ROW($B$3))+3)</f>
        <v>-</v>
      </c>
      <c r="O170" s="32" t="str">
        <f>INDEX('Обработка исходного'!R:R,ROW($B$3)+4*(ROW($B170)-ROW($B$3))+3)</f>
        <v>-</v>
      </c>
      <c r="P170" s="33" t="str">
        <f>INDEX('Обработка исходного'!S:S,ROW($B$3)+4*(ROW($B170)-ROW($B$3))+3)</f>
        <v>-</v>
      </c>
    </row>
    <row r="171" spans="1:16" x14ac:dyDescent="0.25">
      <c r="A171" s="10" t="str">
        <f>INDEX('Обработка исходного'!B:B,ROW($B$3)+4*(ROW($B171)-ROW($B$3)))</f>
        <v>Сталь легированная</v>
      </c>
      <c r="B171" s="47" t="str">
        <f>INDEX('Обработка исходного'!D:D,ROW($B$3)+4*(ROW($B171)-ROW($B$3)))</f>
        <v>30ХГСА</v>
      </c>
      <c r="C171" s="27" t="str">
        <f>IF(ISBLANK(INDEX('Обработка исходного'!E:E,ROW($B$3)+4*(ROW($B171)-ROW($B$3)))),"",INDEX('Обработка исходного'!E:E,ROW($B$3)+4*(ROW($B171)-ROW($B$3))))</f>
        <v>Поковки диаметром до 100 мм, КП590*</v>
      </c>
      <c r="D171" s="31">
        <f>INDEX('Обработка исходного'!G:G,ROW($B$3)+4*(ROW($B171)-ROW($B$3))+3)</f>
        <v>42</v>
      </c>
      <c r="E171" s="32">
        <f>INDEX('Обработка исходного'!H:H,ROW($B$3)+4*(ROW($B171)-ROW($B$3))+3)</f>
        <v>39</v>
      </c>
      <c r="F171" s="32">
        <f>INDEX('Обработка исходного'!I:I,ROW($B$3)+4*(ROW($B171)-ROW($B$3))+3)</f>
        <v>38</v>
      </c>
      <c r="G171" s="32">
        <f>INDEX('Обработка исходного'!J:J,ROW($B$3)+4*(ROW($B171)-ROW($B$3))+3)</f>
        <v>37</v>
      </c>
      <c r="H171" s="32" t="str">
        <f>INDEX('Обработка исходного'!K:K,ROW($B$3)+4*(ROW($B171)-ROW($B$3))+3)</f>
        <v>-</v>
      </c>
      <c r="I171" s="32" t="str">
        <f>INDEX('Обработка исходного'!L:L,ROW($B$3)+4*(ROW($B171)-ROW($B$3))+3)</f>
        <v>-</v>
      </c>
      <c r="J171" s="32" t="str">
        <f>INDEX('Обработка исходного'!M:M,ROW($B$3)+4*(ROW($B171)-ROW($B$3))+3)</f>
        <v>-</v>
      </c>
      <c r="K171" s="32" t="str">
        <f>INDEX('Обработка исходного'!N:N,ROW($B$3)+4*(ROW($B171)-ROW($B$3))+3)</f>
        <v>-</v>
      </c>
      <c r="L171" s="32" t="str">
        <f>INDEX('Обработка исходного'!O:O,ROW($B$3)+4*(ROW($B171)-ROW($B$3))+3)</f>
        <v>-</v>
      </c>
      <c r="M171" s="32" t="str">
        <f>INDEX('Обработка исходного'!P:P,ROW($B$3)+4*(ROW($B171)-ROW($B$3))+3)</f>
        <v>-</v>
      </c>
      <c r="N171" s="32" t="str">
        <f>INDEX('Обработка исходного'!Q:Q,ROW($B$3)+4*(ROW($B171)-ROW($B$3))+3)</f>
        <v>-</v>
      </c>
      <c r="O171" s="32" t="str">
        <f>INDEX('Обработка исходного'!R:R,ROW($B$3)+4*(ROW($B171)-ROW($B$3))+3)</f>
        <v>-</v>
      </c>
      <c r="P171" s="33" t="str">
        <f>INDEX('Обработка исходного'!S:S,ROW($B$3)+4*(ROW($B171)-ROW($B$3))+3)</f>
        <v>-</v>
      </c>
    </row>
    <row r="172" spans="1:16" x14ac:dyDescent="0.25">
      <c r="A172" s="10" t="str">
        <f>INDEX('Обработка исходного'!B:B,ROW($B$3)+4*(ROW($B172)-ROW($B$3)))</f>
        <v>Сталь легированная</v>
      </c>
      <c r="B172" s="47" t="str">
        <f>INDEX('Обработка исходного'!D:D,ROW($B$3)+4*(ROW($B172)-ROW($B$3)))</f>
        <v>30ХГСА</v>
      </c>
      <c r="C172" s="27" t="str">
        <f>IF(ISBLANK(INDEX('Обработка исходного'!E:E,ROW($B$3)+4*(ROW($B172)-ROW($B$3)))),"",INDEX('Обработка исходного'!E:E,ROW($B$3)+4*(ROW($B172)-ROW($B$3))))</f>
        <v>Поковки диаметром до 100 мм, КП640*</v>
      </c>
      <c r="D172" s="31">
        <f>INDEX('Обработка исходного'!G:G,ROW($B$3)+4*(ROW($B172)-ROW($B$3))+3)</f>
        <v>42</v>
      </c>
      <c r="E172" s="32">
        <f>INDEX('Обработка исходного'!H:H,ROW($B$3)+4*(ROW($B172)-ROW($B$3))+3)</f>
        <v>39</v>
      </c>
      <c r="F172" s="32">
        <f>INDEX('Обработка исходного'!I:I,ROW($B$3)+4*(ROW($B172)-ROW($B$3))+3)</f>
        <v>39</v>
      </c>
      <c r="G172" s="32">
        <f>INDEX('Обработка исходного'!J:J,ROW($B$3)+4*(ROW($B172)-ROW($B$3))+3)</f>
        <v>37</v>
      </c>
      <c r="H172" s="32" t="str">
        <f>INDEX('Обработка исходного'!K:K,ROW($B$3)+4*(ROW($B172)-ROW($B$3))+3)</f>
        <v>-</v>
      </c>
      <c r="I172" s="32" t="str">
        <f>INDEX('Обработка исходного'!L:L,ROW($B$3)+4*(ROW($B172)-ROW($B$3))+3)</f>
        <v>-</v>
      </c>
      <c r="J172" s="32" t="str">
        <f>INDEX('Обработка исходного'!M:M,ROW($B$3)+4*(ROW($B172)-ROW($B$3))+3)</f>
        <v>-</v>
      </c>
      <c r="K172" s="32" t="str">
        <f>INDEX('Обработка исходного'!N:N,ROW($B$3)+4*(ROW($B172)-ROW($B$3))+3)</f>
        <v>-</v>
      </c>
      <c r="L172" s="32" t="str">
        <f>INDEX('Обработка исходного'!O:O,ROW($B$3)+4*(ROW($B172)-ROW($B$3))+3)</f>
        <v>-</v>
      </c>
      <c r="M172" s="32" t="str">
        <f>INDEX('Обработка исходного'!P:P,ROW($B$3)+4*(ROW($B172)-ROW($B$3))+3)</f>
        <v>-</v>
      </c>
      <c r="N172" s="32" t="str">
        <f>INDEX('Обработка исходного'!Q:Q,ROW($B$3)+4*(ROW($B172)-ROW($B$3))+3)</f>
        <v>-</v>
      </c>
      <c r="O172" s="32" t="str">
        <f>INDEX('Обработка исходного'!R:R,ROW($B$3)+4*(ROW($B172)-ROW($B$3))+3)</f>
        <v>-</v>
      </c>
      <c r="P172" s="33" t="str">
        <f>INDEX('Обработка исходного'!S:S,ROW($B$3)+4*(ROW($B172)-ROW($B$3))+3)</f>
        <v>-</v>
      </c>
    </row>
    <row r="173" spans="1:16" x14ac:dyDescent="0.25">
      <c r="A173" s="10" t="str">
        <f>INDEX('Обработка исходного'!B:B,ROW($B$3)+4*(ROW($B173)-ROW($B$3)))</f>
        <v>Сталь легированная</v>
      </c>
      <c r="B173" s="47" t="str">
        <f>INDEX('Обработка исходного'!D:D,ROW($B$3)+4*(ROW($B173)-ROW($B$3)))</f>
        <v>30ХГСА</v>
      </c>
      <c r="C173" s="27" t="str">
        <f>IF(ISBLANK(INDEX('Обработка исходного'!E:E,ROW($B$3)+4*(ROW($B173)-ROW($B$3)))),"",INDEX('Обработка исходного'!E:E,ROW($B$3)+4*(ROW($B173)-ROW($B$3))))</f>
        <v>Поковки диаметром до 100 мм, КП685*</v>
      </c>
      <c r="D173" s="31">
        <f>INDEX('Обработка исходного'!G:G,ROW($B$3)+4*(ROW($B173)-ROW($B$3))+3)</f>
        <v>40</v>
      </c>
      <c r="E173" s="32">
        <f>INDEX('Обработка исходного'!H:H,ROW($B$3)+4*(ROW($B173)-ROW($B$3))+3)</f>
        <v>39</v>
      </c>
      <c r="F173" s="32">
        <f>INDEX('Обработка исходного'!I:I,ROW($B$3)+4*(ROW($B173)-ROW($B$3))+3)</f>
        <v>39</v>
      </c>
      <c r="G173" s="32">
        <f>INDEX('Обработка исходного'!J:J,ROW($B$3)+4*(ROW($B173)-ROW($B$3))+3)</f>
        <v>37</v>
      </c>
      <c r="H173" s="32" t="str">
        <f>INDEX('Обработка исходного'!K:K,ROW($B$3)+4*(ROW($B173)-ROW($B$3))+3)</f>
        <v>-</v>
      </c>
      <c r="I173" s="32" t="str">
        <f>INDEX('Обработка исходного'!L:L,ROW($B$3)+4*(ROW($B173)-ROW($B$3))+3)</f>
        <v>-</v>
      </c>
      <c r="J173" s="32" t="str">
        <f>INDEX('Обработка исходного'!M:M,ROW($B$3)+4*(ROW($B173)-ROW($B$3))+3)</f>
        <v>-</v>
      </c>
      <c r="K173" s="32" t="str">
        <f>INDEX('Обработка исходного'!N:N,ROW($B$3)+4*(ROW($B173)-ROW($B$3))+3)</f>
        <v>-</v>
      </c>
      <c r="L173" s="32" t="str">
        <f>INDEX('Обработка исходного'!O:O,ROW($B$3)+4*(ROW($B173)-ROW($B$3))+3)</f>
        <v>-</v>
      </c>
      <c r="M173" s="32" t="str">
        <f>INDEX('Обработка исходного'!P:P,ROW($B$3)+4*(ROW($B173)-ROW($B$3))+3)</f>
        <v>-</v>
      </c>
      <c r="N173" s="32" t="str">
        <f>INDEX('Обработка исходного'!Q:Q,ROW($B$3)+4*(ROW($B173)-ROW($B$3))+3)</f>
        <v>-</v>
      </c>
      <c r="O173" s="32" t="str">
        <f>INDEX('Обработка исходного'!R:R,ROW($B$3)+4*(ROW($B173)-ROW($B$3))+3)</f>
        <v>-</v>
      </c>
      <c r="P173" s="33" t="str">
        <f>INDEX('Обработка исходного'!S:S,ROW($B$3)+4*(ROW($B173)-ROW($B$3))+3)</f>
        <v>-</v>
      </c>
    </row>
    <row r="174" spans="1:16" ht="25.5" x14ac:dyDescent="0.25">
      <c r="A174" s="10" t="str">
        <f>INDEX('Обработка исходного'!B:B,ROW($B$3)+4*(ROW($B174)-ROW($B$3)))</f>
        <v>Сталь легированная</v>
      </c>
      <c r="B174" s="47" t="str">
        <f>INDEX('Обработка исходного'!D:D,ROW($B$3)+4*(ROW($B174)-ROW($B$3)))</f>
        <v>30ХГСА</v>
      </c>
      <c r="C174" s="27" t="str">
        <f>IF(ISBLANK(INDEX('Обработка исходного'!E:E,ROW($B$3)+4*(ROW($B174)-ROW($B$3)))),"",INDEX('Обработка исходного'!E:E,ROW($B$3)+4*(ROW($B174)-ROW($B$3))))</f>
        <v>Штамповки, прутки и полосы диаметром или толщиной до 80 мм</v>
      </c>
      <c r="D174" s="31">
        <f>INDEX('Обработка исходного'!G:G,ROW($B$3)+4*(ROW($B174)-ROW($B$3))+3)</f>
        <v>45</v>
      </c>
      <c r="E174" s="32">
        <f>INDEX('Обработка исходного'!H:H,ROW($B$3)+4*(ROW($B174)-ROW($B$3))+3)</f>
        <v>44</v>
      </c>
      <c r="F174" s="32">
        <f>INDEX('Обработка исходного'!I:I,ROW($B$3)+4*(ROW($B174)-ROW($B$3))+3)</f>
        <v>43</v>
      </c>
      <c r="G174" s="32">
        <f>INDEX('Обработка исходного'!J:J,ROW($B$3)+4*(ROW($B174)-ROW($B$3))+3)</f>
        <v>42</v>
      </c>
      <c r="H174" s="32" t="str">
        <f>INDEX('Обработка исходного'!K:K,ROW($B$3)+4*(ROW($B174)-ROW($B$3))+3)</f>
        <v>-</v>
      </c>
      <c r="I174" s="32" t="str">
        <f>INDEX('Обработка исходного'!L:L,ROW($B$3)+4*(ROW($B174)-ROW($B$3))+3)</f>
        <v>-</v>
      </c>
      <c r="J174" s="32" t="str">
        <f>INDEX('Обработка исходного'!M:M,ROW($B$3)+4*(ROW($B174)-ROW($B$3))+3)</f>
        <v>-</v>
      </c>
      <c r="K174" s="32" t="str">
        <f>INDEX('Обработка исходного'!N:N,ROW($B$3)+4*(ROW($B174)-ROW($B$3))+3)</f>
        <v>-</v>
      </c>
      <c r="L174" s="32" t="str">
        <f>INDEX('Обработка исходного'!O:O,ROW($B$3)+4*(ROW($B174)-ROW($B$3))+3)</f>
        <v>-</v>
      </c>
      <c r="M174" s="32" t="str">
        <f>INDEX('Обработка исходного'!P:P,ROW($B$3)+4*(ROW($B174)-ROW($B$3))+3)</f>
        <v>-</v>
      </c>
      <c r="N174" s="32" t="str">
        <f>INDEX('Обработка исходного'!Q:Q,ROW($B$3)+4*(ROW($B174)-ROW($B$3))+3)</f>
        <v>-</v>
      </c>
      <c r="O174" s="32" t="str">
        <f>INDEX('Обработка исходного'!R:R,ROW($B$3)+4*(ROW($B174)-ROW($B$3))+3)</f>
        <v>-</v>
      </c>
      <c r="P174" s="33" t="str">
        <f>INDEX('Обработка исходного'!S:S,ROW($B$3)+4*(ROW($B174)-ROW($B$3))+3)</f>
        <v>-</v>
      </c>
    </row>
    <row r="175" spans="1:16" ht="25.5" x14ac:dyDescent="0.25">
      <c r="A175" s="10" t="str">
        <f>INDEX('Обработка исходного'!B:B,ROW($B$3)+4*(ROW($B175)-ROW($B$3)))</f>
        <v>Сталь легированная</v>
      </c>
      <c r="B175" s="47" t="str">
        <f>INDEX('Обработка исходного'!D:D,ROW($B$3)+4*(ROW($B175)-ROW($B$3)))</f>
        <v>30ХГСА</v>
      </c>
      <c r="C175" s="27" t="str">
        <f>IF(ISBLANK(INDEX('Обработка исходного'!E:E,ROW($B$3)+4*(ROW($B175)-ROW($B$3)))),"",INDEX('Обработка исходного'!E:E,ROW($B$3)+4*(ROW($B175)-ROW($B$3))))</f>
        <v>Штамповки, прутки и полосы диаметром или толщиной от 80 до 150 мм</v>
      </c>
      <c r="D175" s="31">
        <f>INDEX('Обработка исходного'!G:G,ROW($B$3)+4*(ROW($B175)-ROW($B$3))+3)</f>
        <v>40</v>
      </c>
      <c r="E175" s="32">
        <f>INDEX('Обработка исходного'!H:H,ROW($B$3)+4*(ROW($B175)-ROW($B$3))+3)</f>
        <v>39</v>
      </c>
      <c r="F175" s="32">
        <f>INDEX('Обработка исходного'!I:I,ROW($B$3)+4*(ROW($B175)-ROW($B$3))+3)</f>
        <v>38</v>
      </c>
      <c r="G175" s="32">
        <f>INDEX('Обработка исходного'!J:J,ROW($B$3)+4*(ROW($B175)-ROW($B$3))+3)</f>
        <v>37</v>
      </c>
      <c r="H175" s="32" t="str">
        <f>INDEX('Обработка исходного'!K:K,ROW($B$3)+4*(ROW($B175)-ROW($B$3))+3)</f>
        <v>-</v>
      </c>
      <c r="I175" s="32" t="str">
        <f>INDEX('Обработка исходного'!L:L,ROW($B$3)+4*(ROW($B175)-ROW($B$3))+3)</f>
        <v>-</v>
      </c>
      <c r="J175" s="32" t="str">
        <f>INDEX('Обработка исходного'!M:M,ROW($B$3)+4*(ROW($B175)-ROW($B$3))+3)</f>
        <v>-</v>
      </c>
      <c r="K175" s="32" t="str">
        <f>INDEX('Обработка исходного'!N:N,ROW($B$3)+4*(ROW($B175)-ROW($B$3))+3)</f>
        <v>-</v>
      </c>
      <c r="L175" s="32" t="str">
        <f>INDEX('Обработка исходного'!O:O,ROW($B$3)+4*(ROW($B175)-ROW($B$3))+3)</f>
        <v>-</v>
      </c>
      <c r="M175" s="32" t="str">
        <f>INDEX('Обработка исходного'!P:P,ROW($B$3)+4*(ROW($B175)-ROW($B$3))+3)</f>
        <v>-</v>
      </c>
      <c r="N175" s="32" t="str">
        <f>INDEX('Обработка исходного'!Q:Q,ROW($B$3)+4*(ROW($B175)-ROW($B$3))+3)</f>
        <v>-</v>
      </c>
      <c r="O175" s="32" t="str">
        <f>INDEX('Обработка исходного'!R:R,ROW($B$3)+4*(ROW($B175)-ROW($B$3))+3)</f>
        <v>-</v>
      </c>
      <c r="P175" s="33" t="str">
        <f>INDEX('Обработка исходного'!S:S,ROW($B$3)+4*(ROW($B175)-ROW($B$3))+3)</f>
        <v>-</v>
      </c>
    </row>
    <row r="176" spans="1:16" ht="25.5" x14ac:dyDescent="0.25">
      <c r="A176" s="10" t="str">
        <f>INDEX('Обработка исходного'!B:B,ROW($B$3)+4*(ROW($B176)-ROW($B$3)))</f>
        <v>Сталь легированная</v>
      </c>
      <c r="B176" s="47" t="str">
        <f>INDEX('Обработка исходного'!D:D,ROW($B$3)+4*(ROW($B176)-ROW($B$3)))</f>
        <v>30ХГСА</v>
      </c>
      <c r="C176" s="27" t="str">
        <f>IF(ISBLANK(INDEX('Обработка исходного'!E:E,ROW($B$3)+4*(ROW($B176)-ROW($B$3)))),"",INDEX('Обработка исходного'!E:E,ROW($B$3)+4*(ROW($B176)-ROW($B$3))))</f>
        <v>Штамповки, прутки и полосы диаметром или толщиной от 150 до 250 мм</v>
      </c>
      <c r="D176" s="31">
        <f>INDEX('Обработка исходного'!G:G,ROW($B$3)+4*(ROW($B176)-ROW($B$3))+3)</f>
        <v>35</v>
      </c>
      <c r="E176" s="32">
        <f>INDEX('Обработка исходного'!H:H,ROW($B$3)+4*(ROW($B176)-ROW($B$3))+3)</f>
        <v>34</v>
      </c>
      <c r="F176" s="32">
        <f>INDEX('Обработка исходного'!I:I,ROW($B$3)+4*(ROW($B176)-ROW($B$3))+3)</f>
        <v>33</v>
      </c>
      <c r="G176" s="32">
        <f>INDEX('Обработка исходного'!J:J,ROW($B$3)+4*(ROW($B176)-ROW($B$3))+3)</f>
        <v>33</v>
      </c>
      <c r="H176" s="32" t="str">
        <f>INDEX('Обработка исходного'!K:K,ROW($B$3)+4*(ROW($B176)-ROW($B$3))+3)</f>
        <v>-</v>
      </c>
      <c r="I176" s="32" t="str">
        <f>INDEX('Обработка исходного'!L:L,ROW($B$3)+4*(ROW($B176)-ROW($B$3))+3)</f>
        <v>-</v>
      </c>
      <c r="J176" s="32" t="str">
        <f>INDEX('Обработка исходного'!M:M,ROW($B$3)+4*(ROW($B176)-ROW($B$3))+3)</f>
        <v>-</v>
      </c>
      <c r="K176" s="32" t="str">
        <f>INDEX('Обработка исходного'!N:N,ROW($B$3)+4*(ROW($B176)-ROW($B$3))+3)</f>
        <v>-</v>
      </c>
      <c r="L176" s="32" t="str">
        <f>INDEX('Обработка исходного'!O:O,ROW($B$3)+4*(ROW($B176)-ROW($B$3))+3)</f>
        <v>-</v>
      </c>
      <c r="M176" s="32" t="str">
        <f>INDEX('Обработка исходного'!P:P,ROW($B$3)+4*(ROW($B176)-ROW($B$3))+3)</f>
        <v>-</v>
      </c>
      <c r="N176" s="32" t="str">
        <f>INDEX('Обработка исходного'!Q:Q,ROW($B$3)+4*(ROW($B176)-ROW($B$3))+3)</f>
        <v>-</v>
      </c>
      <c r="O176" s="32" t="str">
        <f>INDEX('Обработка исходного'!R:R,ROW($B$3)+4*(ROW($B176)-ROW($B$3))+3)</f>
        <v>-</v>
      </c>
      <c r="P176" s="33" t="str">
        <f>INDEX('Обработка исходного'!S:S,ROW($B$3)+4*(ROW($B176)-ROW($B$3))+3)</f>
        <v>-</v>
      </c>
    </row>
    <row r="177" spans="1:16" ht="38.25" x14ac:dyDescent="0.25">
      <c r="A177" s="10" t="str">
        <f>INDEX('Обработка исходного'!B:B,ROW($B$3)+4*(ROW($B177)-ROW($B$3)))</f>
        <v>Сталь легированная</v>
      </c>
      <c r="B177" s="47" t="str">
        <f>INDEX('Обработка исходного'!D:D,ROW($B$3)+4*(ROW($B177)-ROW($B$3)))</f>
        <v>10ХСНД</v>
      </c>
      <c r="C177" s="27" t="str">
        <f>IF(ISBLANK(INDEX('Обработка исходного'!E:E,ROW($B$3)+4*(ROW($B177)-ROW($B$3)))),"",INDEX('Обработка исходного'!E:E,ROW($B$3)+4*(ROW($B177)-ROW($B$3))))</f>
        <v>Холодно и горячекатаные трубы наружным диаметром от 60 до 168 мм с толщиной стенки от 6 до 11 мм</v>
      </c>
      <c r="D177" s="31">
        <f>INDEX('Обработка исходного'!G:G,ROW($B$3)+4*(ROW($B177)-ROW($B$3))+3)</f>
        <v>42</v>
      </c>
      <c r="E177" s="32">
        <f>INDEX('Обработка исходного'!H:H,ROW($B$3)+4*(ROW($B177)-ROW($B$3))+3)</f>
        <v>41</v>
      </c>
      <c r="F177" s="32">
        <f>INDEX('Обработка исходного'!I:I,ROW($B$3)+4*(ROW($B177)-ROW($B$3))+3)</f>
        <v>41</v>
      </c>
      <c r="G177" s="32">
        <f>INDEX('Обработка исходного'!J:J,ROW($B$3)+4*(ROW($B177)-ROW($B$3))+3)</f>
        <v>41</v>
      </c>
      <c r="H177" s="32">
        <f>INDEX('Обработка исходного'!K:K,ROW($B$3)+4*(ROW($B177)-ROW($B$3))+3)</f>
        <v>41</v>
      </c>
      <c r="I177" s="32">
        <f>INDEX('Обработка исходного'!L:L,ROW($B$3)+4*(ROW($B177)-ROW($B$3))+3)</f>
        <v>38</v>
      </c>
      <c r="J177" s="32">
        <f>INDEX('Обработка исходного'!M:M,ROW($B$3)+4*(ROW($B177)-ROW($B$3))+3)</f>
        <v>35</v>
      </c>
      <c r="K177" s="32">
        <f>INDEX('Обработка исходного'!N:N,ROW($B$3)+4*(ROW($B177)-ROW($B$3))+3)</f>
        <v>35</v>
      </c>
      <c r="L177" s="32">
        <f>INDEX('Обработка исходного'!O:O,ROW($B$3)+4*(ROW($B177)-ROW($B$3))+3)</f>
        <v>35</v>
      </c>
      <c r="M177" s="32" t="str">
        <f>INDEX('Обработка исходного'!P:P,ROW($B$3)+4*(ROW($B177)-ROW($B$3))+3)</f>
        <v>-</v>
      </c>
      <c r="N177" s="32" t="str">
        <f>INDEX('Обработка исходного'!Q:Q,ROW($B$3)+4*(ROW($B177)-ROW($B$3))+3)</f>
        <v>-</v>
      </c>
      <c r="O177" s="32" t="str">
        <f>INDEX('Обработка исходного'!R:R,ROW($B$3)+4*(ROW($B177)-ROW($B$3))+3)</f>
        <v>-</v>
      </c>
      <c r="P177" s="33" t="str">
        <f>INDEX('Обработка исходного'!S:S,ROW($B$3)+4*(ROW($B177)-ROW($B$3))+3)</f>
        <v>-</v>
      </c>
    </row>
    <row r="178" spans="1:16" x14ac:dyDescent="0.25">
      <c r="A178" s="10" t="str">
        <f>INDEX('Обработка исходного'!B:B,ROW($B$3)+4*(ROW($B178)-ROW($B$3)))</f>
        <v>Сталь легированная</v>
      </c>
      <c r="B178" s="47" t="str">
        <f>INDEX('Обработка исходного'!D:D,ROW($B$3)+4*(ROW($B178)-ROW($B$3)))</f>
        <v>10ХСНД</v>
      </c>
      <c r="C178" s="27" t="str">
        <f>IF(ISBLANK(INDEX('Обработка исходного'!E:E,ROW($B$3)+4*(ROW($B178)-ROW($B$3)))),"",INDEX('Обработка исходного'!E:E,ROW($B$3)+4*(ROW($B178)-ROW($B$3))))</f>
        <v>Фасонные профили сечением от 5 до 250 мм</v>
      </c>
      <c r="D178" s="31">
        <f>INDEX('Обработка исходного'!G:G,ROW($B$3)+4*(ROW($B178)-ROW($B$3))+3)</f>
        <v>50</v>
      </c>
      <c r="E178" s="32">
        <f>INDEX('Обработка исходного'!H:H,ROW($B$3)+4*(ROW($B178)-ROW($B$3))+3)</f>
        <v>48</v>
      </c>
      <c r="F178" s="32">
        <f>INDEX('Обработка исходного'!I:I,ROW($B$3)+4*(ROW($B178)-ROW($B$3))+3)</f>
        <v>47</v>
      </c>
      <c r="G178" s="32">
        <f>INDEX('Обработка исходного'!J:J,ROW($B$3)+4*(ROW($B178)-ROW($B$3))+3)</f>
        <v>45</v>
      </c>
      <c r="H178" s="32">
        <f>INDEX('Обработка исходного'!K:K,ROW($B$3)+4*(ROW($B178)-ROW($B$3))+3)</f>
        <v>44</v>
      </c>
      <c r="I178" s="32">
        <f>INDEX('Обработка исходного'!L:L,ROW($B$3)+4*(ROW($B178)-ROW($B$3))+3)</f>
        <v>41</v>
      </c>
      <c r="J178" s="32">
        <f>INDEX('Обработка исходного'!M:M,ROW($B$3)+4*(ROW($B178)-ROW($B$3))+3)</f>
        <v>38</v>
      </c>
      <c r="K178" s="32">
        <f>INDEX('Обработка исходного'!N:N,ROW($B$3)+4*(ROW($B178)-ROW($B$3))+3)</f>
        <v>38</v>
      </c>
      <c r="L178" s="32">
        <f>INDEX('Обработка исходного'!O:O,ROW($B$3)+4*(ROW($B178)-ROW($B$3))+3)</f>
        <v>37</v>
      </c>
      <c r="M178" s="32" t="str">
        <f>INDEX('Обработка исходного'!P:P,ROW($B$3)+4*(ROW($B178)-ROW($B$3))+3)</f>
        <v>-</v>
      </c>
      <c r="N178" s="32" t="str">
        <f>INDEX('Обработка исходного'!Q:Q,ROW($B$3)+4*(ROW($B178)-ROW($B$3))+3)</f>
        <v>-</v>
      </c>
      <c r="O178" s="32" t="str">
        <f>INDEX('Обработка исходного'!R:R,ROW($B$3)+4*(ROW($B178)-ROW($B$3))+3)</f>
        <v>-</v>
      </c>
      <c r="P178" s="33" t="str">
        <f>INDEX('Обработка исходного'!S:S,ROW($B$3)+4*(ROW($B178)-ROW($B$3))+3)</f>
        <v>-</v>
      </c>
    </row>
    <row r="179" spans="1:16" x14ac:dyDescent="0.25">
      <c r="A179" s="10" t="str">
        <f>INDEX('Обработка исходного'!B:B,ROW($B$3)+4*(ROW($B179)-ROW($B$3)))</f>
        <v>Сталь легированная</v>
      </c>
      <c r="B179" s="47" t="str">
        <f>INDEX('Обработка исходного'!D:D,ROW($B$3)+4*(ROW($B179)-ROW($B$3)))</f>
        <v>10ХСНД</v>
      </c>
      <c r="C179" s="27" t="str">
        <f>IF(ISBLANK(INDEX('Обработка исходного'!E:E,ROW($B$3)+4*(ROW($B179)-ROW($B$3)))),"",INDEX('Обработка исходного'!E:E,ROW($B$3)+4*(ROW($B179)-ROW($B$3))))</f>
        <v>Прокат, толстолистовая сталь толщиной от 4 до 40 мм</v>
      </c>
      <c r="D179" s="31">
        <f>INDEX('Обработка исходного'!G:G,ROW($B$3)+4*(ROW($B179)-ROW($B$3))+3)</f>
        <v>39</v>
      </c>
      <c r="E179" s="32">
        <f>INDEX('Обработка исходного'!H:H,ROW($B$3)+4*(ROW($B179)-ROW($B$3))+3)</f>
        <v>38</v>
      </c>
      <c r="F179" s="32">
        <f>INDEX('Обработка исходного'!I:I,ROW($B$3)+4*(ROW($B179)-ROW($B$3))+3)</f>
        <v>38</v>
      </c>
      <c r="G179" s="32">
        <f>INDEX('Обработка исходного'!J:J,ROW($B$3)+4*(ROW($B179)-ROW($B$3))+3)</f>
        <v>38</v>
      </c>
      <c r="H179" s="32">
        <f>INDEX('Обработка исходного'!K:K,ROW($B$3)+4*(ROW($B179)-ROW($B$3))+3)</f>
        <v>36</v>
      </c>
      <c r="I179" s="32">
        <f>INDEX('Обработка исходного'!L:L,ROW($B$3)+4*(ROW($B179)-ROW($B$3))+3)</f>
        <v>35</v>
      </c>
      <c r="J179" s="32">
        <f>INDEX('Обработка исходного'!M:M,ROW($B$3)+4*(ROW($B179)-ROW($B$3))+3)</f>
        <v>32</v>
      </c>
      <c r="K179" s="32">
        <f>INDEX('Обработка исходного'!N:N,ROW($B$3)+4*(ROW($B179)-ROW($B$3))+3)</f>
        <v>32</v>
      </c>
      <c r="L179" s="32">
        <f>INDEX('Обработка исходного'!O:O,ROW($B$3)+4*(ROW($B179)-ROW($B$3))+3)</f>
        <v>32</v>
      </c>
      <c r="M179" s="32" t="str">
        <f>INDEX('Обработка исходного'!P:P,ROW($B$3)+4*(ROW($B179)-ROW($B$3))+3)</f>
        <v>-</v>
      </c>
      <c r="N179" s="32" t="str">
        <f>INDEX('Обработка исходного'!Q:Q,ROW($B$3)+4*(ROW($B179)-ROW($B$3))+3)</f>
        <v>-</v>
      </c>
      <c r="O179" s="32" t="str">
        <f>INDEX('Обработка исходного'!R:R,ROW($B$3)+4*(ROW($B179)-ROW($B$3))+3)</f>
        <v>-</v>
      </c>
      <c r="P179" s="33" t="str">
        <f>INDEX('Обработка исходного'!S:S,ROW($B$3)+4*(ROW($B179)-ROW($B$3))+3)</f>
        <v>-</v>
      </c>
    </row>
    <row r="180" spans="1:16" x14ac:dyDescent="0.25">
      <c r="A180" s="10" t="str">
        <f>INDEX('Обработка исходного'!B:B,ROW($B$3)+4*(ROW($B180)-ROW($B$3)))</f>
        <v>Сталь легированная</v>
      </c>
      <c r="B180" s="47" t="str">
        <f>INDEX('Обработка исходного'!D:D,ROW($B$3)+4*(ROW($B180)-ROW($B$3)))</f>
        <v>10ХН1М</v>
      </c>
      <c r="C180" s="27" t="str">
        <f>IF(ISBLANK(INDEX('Обработка исходного'!E:E,ROW($B$3)+4*(ROW($B180)-ROW($B$3)))),"",INDEX('Обработка исходного'!E:E,ROW($B$3)+4*(ROW($B180)-ROW($B$3))))</f>
        <v>Лист толщиной от 6 до 40 мм</v>
      </c>
      <c r="D180" s="31">
        <f>INDEX('Обработка исходного'!G:G,ROW($B$3)+4*(ROW($B180)-ROW($B$3))+3)</f>
        <v>50</v>
      </c>
      <c r="E180" s="32">
        <f>INDEX('Обработка исходного'!H:H,ROW($B$3)+4*(ROW($B180)-ROW($B$3))+3)</f>
        <v>50</v>
      </c>
      <c r="F180" s="32">
        <f>INDEX('Обработка исходного'!I:I,ROW($B$3)+4*(ROW($B180)-ROW($B$3))+3)</f>
        <v>50</v>
      </c>
      <c r="G180" s="32">
        <f>INDEX('Обработка исходного'!J:J,ROW($B$3)+4*(ROW($B180)-ROW($B$3))+3)</f>
        <v>50</v>
      </c>
      <c r="H180" s="32">
        <f>INDEX('Обработка исходного'!K:K,ROW($B$3)+4*(ROW($B180)-ROW($B$3))+3)</f>
        <v>45</v>
      </c>
      <c r="I180" s="32">
        <f>INDEX('Обработка исходного'!L:L,ROW($B$3)+4*(ROW($B180)-ROW($B$3))+3)</f>
        <v>45</v>
      </c>
      <c r="J180" s="32">
        <f>INDEX('Обработка исходного'!M:M,ROW($B$3)+4*(ROW($B180)-ROW($B$3))+3)</f>
        <v>40</v>
      </c>
      <c r="K180" s="32">
        <f>INDEX('Обработка исходного'!N:N,ROW($B$3)+4*(ROW($B180)-ROW($B$3))+3)</f>
        <v>40</v>
      </c>
      <c r="L180" s="32">
        <f>INDEX('Обработка исходного'!O:O,ROW($B$3)+4*(ROW($B180)-ROW($B$3))+3)</f>
        <v>40</v>
      </c>
      <c r="M180" s="32" t="str">
        <f>INDEX('Обработка исходного'!P:P,ROW($B$3)+4*(ROW($B180)-ROW($B$3))+3)</f>
        <v>-</v>
      </c>
      <c r="N180" s="32" t="str">
        <f>INDEX('Обработка исходного'!Q:Q,ROW($B$3)+4*(ROW($B180)-ROW($B$3))+3)</f>
        <v>-</v>
      </c>
      <c r="O180" s="32" t="str">
        <f>INDEX('Обработка исходного'!R:R,ROW($B$3)+4*(ROW($B180)-ROW($B$3))+3)</f>
        <v>-</v>
      </c>
      <c r="P180" s="33" t="str">
        <f>INDEX('Обработка исходного'!S:S,ROW($B$3)+4*(ROW($B180)-ROW($B$3))+3)</f>
        <v>-</v>
      </c>
    </row>
    <row r="181" spans="1:16" ht="38.25" x14ac:dyDescent="0.25">
      <c r="A181" s="10" t="str">
        <f>INDEX('Обработка исходного'!B:B,ROW($B$3)+4*(ROW($B181)-ROW($B$3)))</f>
        <v>Сталь легированная</v>
      </c>
      <c r="B181" s="47" t="str">
        <f>INDEX('Обработка исходного'!D:D,ROW($B$3)+4*(ROW($B181)-ROW($B$3)))</f>
        <v>10ХН1М</v>
      </c>
      <c r="C181" s="27" t="str">
        <f>IF(ISBLANK(INDEX('Обработка исходного'!E:E,ROW($B$3)+4*(ROW($B181)-ROW($B$3)))),"",INDEX('Обработка исходного'!E:E,ROW($B$3)+4*(ROW($B181)-ROW($B$3))))</f>
        <v>Трубы бесшовные горячедеформированные наружным диаметром от 60 до 168 мм с толщиной стенки от 6 до 32 мм </v>
      </c>
      <c r="D181" s="31">
        <f>INDEX('Обработка исходного'!G:G,ROW($B$3)+4*(ROW($B181)-ROW($B$3))+3)</f>
        <v>50</v>
      </c>
      <c r="E181" s="32">
        <f>INDEX('Обработка исходного'!H:H,ROW($B$3)+4*(ROW($B181)-ROW($B$3))+3)</f>
        <v>50</v>
      </c>
      <c r="F181" s="32">
        <f>INDEX('Обработка исходного'!I:I,ROW($B$3)+4*(ROW($B181)-ROW($B$3))+3)</f>
        <v>50</v>
      </c>
      <c r="G181" s="32">
        <f>INDEX('Обработка исходного'!J:J,ROW($B$3)+4*(ROW($B181)-ROW($B$3))+3)</f>
        <v>50</v>
      </c>
      <c r="H181" s="32">
        <f>INDEX('Обработка исходного'!K:K,ROW($B$3)+4*(ROW($B181)-ROW($B$3))+3)</f>
        <v>45</v>
      </c>
      <c r="I181" s="32">
        <f>INDEX('Обработка исходного'!L:L,ROW($B$3)+4*(ROW($B181)-ROW($B$3))+3)</f>
        <v>45</v>
      </c>
      <c r="J181" s="32">
        <f>INDEX('Обработка исходного'!M:M,ROW($B$3)+4*(ROW($B181)-ROW($B$3))+3)</f>
        <v>40</v>
      </c>
      <c r="K181" s="32">
        <f>INDEX('Обработка исходного'!N:N,ROW($B$3)+4*(ROW($B181)-ROW($B$3))+3)</f>
        <v>40</v>
      </c>
      <c r="L181" s="32">
        <f>INDEX('Обработка исходного'!O:O,ROW($B$3)+4*(ROW($B181)-ROW($B$3))+3)</f>
        <v>40</v>
      </c>
      <c r="M181" s="32" t="str">
        <f>INDEX('Обработка исходного'!P:P,ROW($B$3)+4*(ROW($B181)-ROW($B$3))+3)</f>
        <v>-</v>
      </c>
      <c r="N181" s="32" t="str">
        <f>INDEX('Обработка исходного'!Q:Q,ROW($B$3)+4*(ROW($B181)-ROW($B$3))+3)</f>
        <v>-</v>
      </c>
      <c r="O181" s="32" t="str">
        <f>INDEX('Обработка исходного'!R:R,ROW($B$3)+4*(ROW($B181)-ROW($B$3))+3)</f>
        <v>-</v>
      </c>
      <c r="P181" s="33" t="str">
        <f>INDEX('Обработка исходного'!S:S,ROW($B$3)+4*(ROW($B181)-ROW($B$3))+3)</f>
        <v>-</v>
      </c>
    </row>
    <row r="182" spans="1:16" x14ac:dyDescent="0.25">
      <c r="A182" s="10" t="str">
        <f>INDEX('Обработка исходного'!B:B,ROW($B$3)+4*(ROW($B182)-ROW($B$3)))</f>
        <v>Сталь легированная</v>
      </c>
      <c r="B182" s="47" t="str">
        <f>INDEX('Обработка исходного'!D:D,ROW($B$3)+4*(ROW($B182)-ROW($B$3)))</f>
        <v>16ГНМА</v>
      </c>
      <c r="C182" s="27" t="str">
        <f>IF(ISBLANK(INDEX('Обработка исходного'!E:E,ROW($B$3)+4*(ROW($B182)-ROW($B$3)))),"",INDEX('Обработка исходного'!E:E,ROW($B$3)+4*(ROW($B182)-ROW($B$3))))</f>
        <v>Листы</v>
      </c>
      <c r="D182" s="31">
        <f>INDEX('Обработка исходного'!G:G,ROW($B$3)+4*(ROW($B182)-ROW($B$3))+3)</f>
        <v>50</v>
      </c>
      <c r="E182" s="32">
        <f>INDEX('Обработка исходного'!H:H,ROW($B$3)+4*(ROW($B182)-ROW($B$3))+3)</f>
        <v>50</v>
      </c>
      <c r="F182" s="32">
        <f>INDEX('Обработка исходного'!I:I,ROW($B$3)+4*(ROW($B182)-ROW($B$3))+3)</f>
        <v>50</v>
      </c>
      <c r="G182" s="32">
        <f>INDEX('Обработка исходного'!J:J,ROW($B$3)+4*(ROW($B182)-ROW($B$3))+3)</f>
        <v>50</v>
      </c>
      <c r="H182" s="32">
        <f>INDEX('Обработка исходного'!K:K,ROW($B$3)+4*(ROW($B182)-ROW($B$3))+3)</f>
        <v>50</v>
      </c>
      <c r="I182" s="32">
        <f>INDEX('Обработка исходного'!L:L,ROW($B$3)+4*(ROW($B182)-ROW($B$3))+3)</f>
        <v>50</v>
      </c>
      <c r="J182" s="32">
        <f>INDEX('Обработка исходного'!M:M,ROW($B$3)+4*(ROW($B182)-ROW($B$3))+3)</f>
        <v>50</v>
      </c>
      <c r="K182" s="32">
        <f>INDEX('Обработка исходного'!N:N,ROW($B$3)+4*(ROW($B182)-ROW($B$3))+3)</f>
        <v>50</v>
      </c>
      <c r="L182" s="32">
        <f>INDEX('Обработка исходного'!O:O,ROW($B$3)+4*(ROW($B182)-ROW($B$3))+3)</f>
        <v>50</v>
      </c>
      <c r="M182" s="32" t="str">
        <f>INDEX('Обработка исходного'!P:P,ROW($B$3)+4*(ROW($B182)-ROW($B$3))+3)</f>
        <v>-</v>
      </c>
      <c r="N182" s="32" t="str">
        <f>INDEX('Обработка исходного'!Q:Q,ROW($B$3)+4*(ROW($B182)-ROW($B$3))+3)</f>
        <v>-</v>
      </c>
      <c r="O182" s="32" t="str">
        <f>INDEX('Обработка исходного'!R:R,ROW($B$3)+4*(ROW($B182)-ROW($B$3))+3)</f>
        <v>-</v>
      </c>
      <c r="P182" s="33" t="str">
        <f>INDEX('Обработка исходного'!S:S,ROW($B$3)+4*(ROW($B182)-ROW($B$3))+3)</f>
        <v>-</v>
      </c>
    </row>
    <row r="183" spans="1:16" x14ac:dyDescent="0.25">
      <c r="A183" s="10" t="str">
        <f>INDEX('Обработка исходного'!B:B,ROW($B$3)+4*(ROW($B183)-ROW($B$3)))</f>
        <v>Сталь легированная</v>
      </c>
      <c r="B183" s="47" t="str">
        <f>INDEX('Обработка исходного'!D:D,ROW($B$3)+4*(ROW($B183)-ROW($B$3)))</f>
        <v>10ГН2МФА</v>
      </c>
      <c r="C183" s="27" t="str">
        <f>IF(ISBLANK(INDEX('Обработка исходного'!E:E,ROW($B$3)+4*(ROW($B183)-ROW($B$3)))),"",INDEX('Обработка исходного'!E:E,ROW($B$3)+4*(ROW($B183)-ROW($B$3))))</f>
        <v>Поковки, листы толщиной до 300 мм</v>
      </c>
      <c r="D183" s="31">
        <f>INDEX('Обработка исходного'!G:G,ROW($B$3)+4*(ROW($B183)-ROW($B$3))+3)</f>
        <v>55</v>
      </c>
      <c r="E183" s="32">
        <f>INDEX('Обработка исходного'!H:H,ROW($B$3)+4*(ROW($B183)-ROW($B$3))+3)</f>
        <v>55</v>
      </c>
      <c r="F183" s="32">
        <f>INDEX('Обработка исходного'!I:I,ROW($B$3)+4*(ROW($B183)-ROW($B$3))+3)</f>
        <v>54</v>
      </c>
      <c r="G183" s="32">
        <f>INDEX('Обработка исходного'!J:J,ROW($B$3)+4*(ROW($B183)-ROW($B$3))+3)</f>
        <v>53</v>
      </c>
      <c r="H183" s="32">
        <f>INDEX('Обработка исходного'!K:K,ROW($B$3)+4*(ROW($B183)-ROW($B$3))+3)</f>
        <v>53</v>
      </c>
      <c r="I183" s="32">
        <f>INDEX('Обработка исходного'!L:L,ROW($B$3)+4*(ROW($B183)-ROW($B$3))+3)</f>
        <v>52</v>
      </c>
      <c r="J183" s="32">
        <f>INDEX('Обработка исходного'!M:M,ROW($B$3)+4*(ROW($B183)-ROW($B$3))+3)</f>
        <v>51</v>
      </c>
      <c r="K183" s="32">
        <f>INDEX('Обработка исходного'!N:N,ROW($B$3)+4*(ROW($B183)-ROW($B$3))+3)</f>
        <v>50</v>
      </c>
      <c r="L183" s="32" t="str">
        <f>INDEX('Обработка исходного'!O:O,ROW($B$3)+4*(ROW($B183)-ROW($B$3))+3)</f>
        <v>-</v>
      </c>
      <c r="M183" s="32" t="str">
        <f>INDEX('Обработка исходного'!P:P,ROW($B$3)+4*(ROW($B183)-ROW($B$3))+3)</f>
        <v>-</v>
      </c>
      <c r="N183" s="32" t="str">
        <f>INDEX('Обработка исходного'!Q:Q,ROW($B$3)+4*(ROW($B183)-ROW($B$3))+3)</f>
        <v>-</v>
      </c>
      <c r="O183" s="32" t="str">
        <f>INDEX('Обработка исходного'!R:R,ROW($B$3)+4*(ROW($B183)-ROW($B$3))+3)</f>
        <v>-</v>
      </c>
      <c r="P183" s="33" t="str">
        <f>INDEX('Обработка исходного'!S:S,ROW($B$3)+4*(ROW($B183)-ROW($B$3))+3)</f>
        <v>-</v>
      </c>
    </row>
    <row r="184" spans="1:16" x14ac:dyDescent="0.25">
      <c r="A184" s="10" t="str">
        <f>INDEX('Обработка исходного'!B:B,ROW($B$3)+4*(ROW($B184)-ROW($B$3)))</f>
        <v>Сталь легированная</v>
      </c>
      <c r="B184" s="47" t="str">
        <f>INDEX('Обработка исходного'!D:D,ROW($B$3)+4*(ROW($B184)-ROW($B$3)))</f>
        <v>10ГН2МФАЛ</v>
      </c>
      <c r="C184" s="27" t="str">
        <f>IF(ISBLANK(INDEX('Обработка исходного'!E:E,ROW($B$3)+4*(ROW($B184)-ROW($B$3)))),"",INDEX('Обработка исходного'!E:E,ROW($B$3)+4*(ROW($B184)-ROW($B$3))))</f>
        <v>Отливки</v>
      </c>
      <c r="D184" s="31">
        <f>INDEX('Обработка исходного'!G:G,ROW($B$3)+4*(ROW($B184)-ROW($B$3))+3)</f>
        <v>40</v>
      </c>
      <c r="E184" s="32">
        <f>INDEX('Обработка исходного'!H:H,ROW($B$3)+4*(ROW($B184)-ROW($B$3))+3)</f>
        <v>40</v>
      </c>
      <c r="F184" s="32">
        <f>INDEX('Обработка исходного'!I:I,ROW($B$3)+4*(ROW($B184)-ROW($B$3))+3)</f>
        <v>38</v>
      </c>
      <c r="G184" s="32">
        <f>INDEX('Обработка исходного'!J:J,ROW($B$3)+4*(ROW($B184)-ROW($B$3))+3)</f>
        <v>37</v>
      </c>
      <c r="H184" s="32">
        <f>INDEX('Обработка исходного'!K:K,ROW($B$3)+4*(ROW($B184)-ROW($B$3))+3)</f>
        <v>36</v>
      </c>
      <c r="I184" s="32">
        <f>INDEX('Обработка исходного'!L:L,ROW($B$3)+4*(ROW($B184)-ROW($B$3))+3)</f>
        <v>35</v>
      </c>
      <c r="J184" s="32">
        <f>INDEX('Обработка исходного'!M:M,ROW($B$3)+4*(ROW($B184)-ROW($B$3))+3)</f>
        <v>35</v>
      </c>
      <c r="K184" s="32">
        <f>INDEX('Обработка исходного'!N:N,ROW($B$3)+4*(ROW($B184)-ROW($B$3))+3)</f>
        <v>35</v>
      </c>
      <c r="L184" s="32" t="str">
        <f>INDEX('Обработка исходного'!O:O,ROW($B$3)+4*(ROW($B184)-ROW($B$3))+3)</f>
        <v>-</v>
      </c>
      <c r="M184" s="32" t="str">
        <f>INDEX('Обработка исходного'!P:P,ROW($B$3)+4*(ROW($B184)-ROW($B$3))+3)</f>
        <v>-</v>
      </c>
      <c r="N184" s="32" t="str">
        <f>INDEX('Обработка исходного'!Q:Q,ROW($B$3)+4*(ROW($B184)-ROW($B$3))+3)</f>
        <v>-</v>
      </c>
      <c r="O184" s="32" t="str">
        <f>INDEX('Обработка исходного'!R:R,ROW($B$3)+4*(ROW($B184)-ROW($B$3))+3)</f>
        <v>-</v>
      </c>
      <c r="P184" s="33" t="str">
        <f>INDEX('Обработка исходного'!S:S,ROW($B$3)+4*(ROW($B184)-ROW($B$3))+3)</f>
        <v>-</v>
      </c>
    </row>
    <row r="185" spans="1:16" ht="25.5" x14ac:dyDescent="0.25">
      <c r="A185" s="10" t="str">
        <f>INDEX('Обработка исходного'!B:B,ROW($B$3)+4*(ROW($B185)-ROW($B$3)))</f>
        <v>Сталь легированная хромомолибденованадиевая</v>
      </c>
      <c r="B185" s="47" t="str">
        <f>INDEX('Обработка исходного'!D:D,ROW($B$3)+4*(ROW($B185)-ROW($B$3)))</f>
        <v>12Х1МФ</v>
      </c>
      <c r="C185" s="27" t="str">
        <f>IF(ISBLANK(INDEX('Обработка исходного'!E:E,ROW($B$3)+4*(ROW($B185)-ROW($B$3)))),"",INDEX('Обработка исходного'!E:E,ROW($B$3)+4*(ROW($B185)-ROW($B$3))))</f>
        <v>Горячекатаная сталь толщиной или диаметром до 90 мм</v>
      </c>
      <c r="D185" s="31">
        <f>INDEX('Обработка исходного'!G:G,ROW($B$3)+4*(ROW($B185)-ROW($B$3))+3)</f>
        <v>55</v>
      </c>
      <c r="E185" s="32">
        <f>INDEX('Обработка исходного'!H:H,ROW($B$3)+4*(ROW($B185)-ROW($B$3))+3)</f>
        <v>55</v>
      </c>
      <c r="F185" s="32">
        <f>INDEX('Обработка исходного'!I:I,ROW($B$3)+4*(ROW($B185)-ROW($B$3))+3)</f>
        <v>55</v>
      </c>
      <c r="G185" s="32">
        <f>INDEX('Обработка исходного'!J:J,ROW($B$3)+4*(ROW($B185)-ROW($B$3))+3)</f>
        <v>55</v>
      </c>
      <c r="H185" s="32">
        <f>INDEX('Обработка исходного'!K:K,ROW($B$3)+4*(ROW($B185)-ROW($B$3))+3)</f>
        <v>55</v>
      </c>
      <c r="I185" s="32">
        <f>INDEX('Обработка исходного'!L:L,ROW($B$3)+4*(ROW($B185)-ROW($B$3))+3)</f>
        <v>55</v>
      </c>
      <c r="J185" s="32">
        <f>INDEX('Обработка исходного'!M:M,ROW($B$3)+4*(ROW($B185)-ROW($B$3))+3)</f>
        <v>55</v>
      </c>
      <c r="K185" s="32">
        <f>INDEX('Обработка исходного'!N:N,ROW($B$3)+4*(ROW($B185)-ROW($B$3))+3)</f>
        <v>55</v>
      </c>
      <c r="L185" s="32">
        <f>INDEX('Обработка исходного'!O:O,ROW($B$3)+4*(ROW($B185)-ROW($B$3))+3)</f>
        <v>55</v>
      </c>
      <c r="M185" s="32">
        <f>INDEX('Обработка исходного'!P:P,ROW($B$3)+4*(ROW($B185)-ROW($B$3))+3)</f>
        <v>55</v>
      </c>
      <c r="N185" s="32">
        <f>INDEX('Обработка исходного'!Q:Q,ROW($B$3)+4*(ROW($B185)-ROW($B$3))+3)</f>
        <v>55</v>
      </c>
      <c r="O185" s="32" t="str">
        <f>INDEX('Обработка исходного'!R:R,ROW($B$3)+4*(ROW($B185)-ROW($B$3))+3)</f>
        <v>-</v>
      </c>
      <c r="P185" s="33" t="str">
        <f>INDEX('Обработка исходного'!S:S,ROW($B$3)+4*(ROW($B185)-ROW($B$3))+3)</f>
        <v>-</v>
      </c>
    </row>
    <row r="186" spans="1:16" ht="25.5" x14ac:dyDescent="0.25">
      <c r="A186" s="10" t="str">
        <f>INDEX('Обработка исходного'!B:B,ROW($B$3)+4*(ROW($B186)-ROW($B$3)))</f>
        <v>Сталь легированная хромомолибденованадиевая</v>
      </c>
      <c r="B186" s="47" t="str">
        <f>INDEX('Обработка исходного'!D:D,ROW($B$3)+4*(ROW($B186)-ROW($B$3)))</f>
        <v>12Х1МФ</v>
      </c>
      <c r="C186" s="27" t="str">
        <f>IF(ISBLANK(INDEX('Обработка исходного'!E:E,ROW($B$3)+4*(ROW($B186)-ROW($B$3)))),"",INDEX('Обработка исходного'!E:E,ROW($B$3)+4*(ROW($B186)-ROW($B$3))))</f>
        <v>Горячекатаная сталь толщиной или диаметром от 90 до 150 мм</v>
      </c>
      <c r="D186" s="31">
        <f>INDEX('Обработка исходного'!G:G,ROW($B$3)+4*(ROW($B186)-ROW($B$3))+3)</f>
        <v>50</v>
      </c>
      <c r="E186" s="32">
        <f>INDEX('Обработка исходного'!H:H,ROW($B$3)+4*(ROW($B186)-ROW($B$3))+3)</f>
        <v>50</v>
      </c>
      <c r="F186" s="32">
        <f>INDEX('Обработка исходного'!I:I,ROW($B$3)+4*(ROW($B186)-ROW($B$3))+3)</f>
        <v>50</v>
      </c>
      <c r="G186" s="32">
        <f>INDEX('Обработка исходного'!J:J,ROW($B$3)+4*(ROW($B186)-ROW($B$3))+3)</f>
        <v>50</v>
      </c>
      <c r="H186" s="32">
        <f>INDEX('Обработка исходного'!K:K,ROW($B$3)+4*(ROW($B186)-ROW($B$3))+3)</f>
        <v>50</v>
      </c>
      <c r="I186" s="32">
        <f>INDEX('Обработка исходного'!L:L,ROW($B$3)+4*(ROW($B186)-ROW($B$3))+3)</f>
        <v>50</v>
      </c>
      <c r="J186" s="32">
        <f>INDEX('Обработка исходного'!M:M,ROW($B$3)+4*(ROW($B186)-ROW($B$3))+3)</f>
        <v>50</v>
      </c>
      <c r="K186" s="32">
        <f>INDEX('Обработка исходного'!N:N,ROW($B$3)+4*(ROW($B186)-ROW($B$3))+3)</f>
        <v>50</v>
      </c>
      <c r="L186" s="32">
        <f>INDEX('Обработка исходного'!O:O,ROW($B$3)+4*(ROW($B186)-ROW($B$3))+3)</f>
        <v>50</v>
      </c>
      <c r="M186" s="32">
        <f>INDEX('Обработка исходного'!P:P,ROW($B$3)+4*(ROW($B186)-ROW($B$3))+3)</f>
        <v>50</v>
      </c>
      <c r="N186" s="32">
        <f>INDEX('Обработка исходного'!Q:Q,ROW($B$3)+4*(ROW($B186)-ROW($B$3))+3)</f>
        <v>50</v>
      </c>
      <c r="O186" s="32" t="str">
        <f>INDEX('Обработка исходного'!R:R,ROW($B$3)+4*(ROW($B186)-ROW($B$3))+3)</f>
        <v>-</v>
      </c>
      <c r="P186" s="33" t="str">
        <f>INDEX('Обработка исходного'!S:S,ROW($B$3)+4*(ROW($B186)-ROW($B$3))+3)</f>
        <v>-</v>
      </c>
    </row>
    <row r="187" spans="1:16" ht="25.5" x14ac:dyDescent="0.25">
      <c r="A187" s="10" t="str">
        <f>INDEX('Обработка исходного'!B:B,ROW($B$3)+4*(ROW($B187)-ROW($B$3)))</f>
        <v>Сталь легированная хромомолибденованадиевая</v>
      </c>
      <c r="B187" s="47" t="str">
        <f>INDEX('Обработка исходного'!D:D,ROW($B$3)+4*(ROW($B187)-ROW($B$3)))</f>
        <v>12Х1МФ</v>
      </c>
      <c r="C187" s="27" t="str">
        <f>IF(ISBLANK(INDEX('Обработка исходного'!E:E,ROW($B$3)+4*(ROW($B187)-ROW($B$3)))),"",INDEX('Обработка исходного'!E:E,ROW($B$3)+4*(ROW($B187)-ROW($B$3))))</f>
        <v>Горячекатаная сталь толщиной или диаметром от 150 до 200 мм</v>
      </c>
      <c r="D187" s="31">
        <f>INDEX('Обработка исходного'!G:G,ROW($B$3)+4*(ROW($B187)-ROW($B$3))+3)</f>
        <v>45</v>
      </c>
      <c r="E187" s="32">
        <f>INDEX('Обработка исходного'!H:H,ROW($B$3)+4*(ROW($B187)-ROW($B$3))+3)</f>
        <v>45</v>
      </c>
      <c r="F187" s="32">
        <f>INDEX('Обработка исходного'!I:I,ROW($B$3)+4*(ROW($B187)-ROW($B$3))+3)</f>
        <v>45</v>
      </c>
      <c r="G187" s="32">
        <f>INDEX('Обработка исходного'!J:J,ROW($B$3)+4*(ROW($B187)-ROW($B$3))+3)</f>
        <v>45</v>
      </c>
      <c r="H187" s="32">
        <f>INDEX('Обработка исходного'!K:K,ROW($B$3)+4*(ROW($B187)-ROW($B$3))+3)</f>
        <v>45</v>
      </c>
      <c r="I187" s="32">
        <f>INDEX('Обработка исходного'!L:L,ROW($B$3)+4*(ROW($B187)-ROW($B$3))+3)</f>
        <v>45</v>
      </c>
      <c r="J187" s="32">
        <f>INDEX('Обработка исходного'!M:M,ROW($B$3)+4*(ROW($B187)-ROW($B$3))+3)</f>
        <v>45</v>
      </c>
      <c r="K187" s="32">
        <f>INDEX('Обработка исходного'!N:N,ROW($B$3)+4*(ROW($B187)-ROW($B$3))+3)</f>
        <v>45</v>
      </c>
      <c r="L187" s="32">
        <f>INDEX('Обработка исходного'!O:O,ROW($B$3)+4*(ROW($B187)-ROW($B$3))+3)</f>
        <v>45</v>
      </c>
      <c r="M187" s="32">
        <f>INDEX('Обработка исходного'!P:P,ROW($B$3)+4*(ROW($B187)-ROW($B$3))+3)</f>
        <v>45</v>
      </c>
      <c r="N187" s="32">
        <f>INDEX('Обработка исходного'!Q:Q,ROW($B$3)+4*(ROW($B187)-ROW($B$3))+3)</f>
        <v>45</v>
      </c>
      <c r="O187" s="32" t="str">
        <f>INDEX('Обработка исходного'!R:R,ROW($B$3)+4*(ROW($B187)-ROW($B$3))+3)</f>
        <v>-</v>
      </c>
      <c r="P187" s="33" t="str">
        <f>INDEX('Обработка исходного'!S:S,ROW($B$3)+4*(ROW($B187)-ROW($B$3))+3)</f>
        <v>-</v>
      </c>
    </row>
    <row r="188" spans="1:16" ht="25.5" x14ac:dyDescent="0.25">
      <c r="A188" s="10" t="str">
        <f>INDEX('Обработка исходного'!B:B,ROW($B$3)+4*(ROW($B188)-ROW($B$3)))</f>
        <v>Сталь легированная хромомолибденованадиевая</v>
      </c>
      <c r="B188" s="47" t="str">
        <f>INDEX('Обработка исходного'!D:D,ROW($B$3)+4*(ROW($B188)-ROW($B$3)))</f>
        <v>12Х1МФ</v>
      </c>
      <c r="C188" s="27" t="str">
        <f>IF(ISBLANK(INDEX('Обработка исходного'!E:E,ROW($B$3)+4*(ROW($B188)-ROW($B$3)))),"",INDEX('Обработка исходного'!E:E,ROW($B$3)+4*(ROW($B188)-ROW($B$3))))</f>
        <v>Поковки толщиной от 100 до 300 мм, КП195*</v>
      </c>
      <c r="D188" s="31">
        <f>INDEX('Обработка исходного'!G:G,ROW($B$3)+4*(ROW($B188)-ROW($B$3))+3)</f>
        <v>50</v>
      </c>
      <c r="E188" s="32">
        <f>INDEX('Обработка исходного'!H:H,ROW($B$3)+4*(ROW($B188)-ROW($B$3))+3)</f>
        <v>50</v>
      </c>
      <c r="F188" s="32">
        <f>INDEX('Обработка исходного'!I:I,ROW($B$3)+4*(ROW($B188)-ROW($B$3))+3)</f>
        <v>50</v>
      </c>
      <c r="G188" s="32">
        <f>INDEX('Обработка исходного'!J:J,ROW($B$3)+4*(ROW($B188)-ROW($B$3))+3)</f>
        <v>50</v>
      </c>
      <c r="H188" s="32">
        <f>INDEX('Обработка исходного'!K:K,ROW($B$3)+4*(ROW($B188)-ROW($B$3))+3)</f>
        <v>50</v>
      </c>
      <c r="I188" s="32">
        <f>INDEX('Обработка исходного'!L:L,ROW($B$3)+4*(ROW($B188)-ROW($B$3))+3)</f>
        <v>50</v>
      </c>
      <c r="J188" s="32">
        <f>INDEX('Обработка исходного'!M:M,ROW($B$3)+4*(ROW($B188)-ROW($B$3))+3)</f>
        <v>50</v>
      </c>
      <c r="K188" s="32">
        <f>INDEX('Обработка исходного'!N:N,ROW($B$3)+4*(ROW($B188)-ROW($B$3))+3)</f>
        <v>50</v>
      </c>
      <c r="L188" s="32">
        <f>INDEX('Обработка исходного'!O:O,ROW($B$3)+4*(ROW($B188)-ROW($B$3))+3)</f>
        <v>50</v>
      </c>
      <c r="M188" s="32">
        <f>INDEX('Обработка исходного'!P:P,ROW($B$3)+4*(ROW($B188)-ROW($B$3))+3)</f>
        <v>50</v>
      </c>
      <c r="N188" s="32">
        <f>INDEX('Обработка исходного'!Q:Q,ROW($B$3)+4*(ROW($B188)-ROW($B$3))+3)</f>
        <v>50</v>
      </c>
      <c r="O188" s="32" t="str">
        <f>INDEX('Обработка исходного'!R:R,ROW($B$3)+4*(ROW($B188)-ROW($B$3))+3)</f>
        <v>-</v>
      </c>
      <c r="P188" s="33" t="str">
        <f>INDEX('Обработка исходного'!S:S,ROW($B$3)+4*(ROW($B188)-ROW($B$3))+3)</f>
        <v>-</v>
      </c>
    </row>
    <row r="189" spans="1:16" ht="25.5" x14ac:dyDescent="0.25">
      <c r="A189" s="10" t="str">
        <f>INDEX('Обработка исходного'!B:B,ROW($B$3)+4*(ROW($B189)-ROW($B$3)))</f>
        <v>Сталь легированная хромомолибденованадиевая</v>
      </c>
      <c r="B189" s="47" t="str">
        <f>INDEX('Обработка исходного'!D:D,ROW($B$3)+4*(ROW($B189)-ROW($B$3)))</f>
        <v>12Х1МФ</v>
      </c>
      <c r="C189" s="27" t="str">
        <f>IF(ISBLANK(INDEX('Обработка исходного'!E:E,ROW($B$3)+4*(ROW($B189)-ROW($B$3)))),"",INDEX('Обработка исходного'!E:E,ROW($B$3)+4*(ROW($B189)-ROW($B$3))))</f>
        <v>Поковки толщиной до 800 мм, КП215*</v>
      </c>
      <c r="D189" s="31">
        <f>INDEX('Обработка исходного'!G:G,ROW($B$3)+4*(ROW($B189)-ROW($B$3))+3)</f>
        <v>35</v>
      </c>
      <c r="E189" s="32">
        <f>INDEX('Обработка исходного'!H:H,ROW($B$3)+4*(ROW($B189)-ROW($B$3))+3)</f>
        <v>35</v>
      </c>
      <c r="F189" s="32">
        <f>INDEX('Обработка исходного'!I:I,ROW($B$3)+4*(ROW($B189)-ROW($B$3))+3)</f>
        <v>35</v>
      </c>
      <c r="G189" s="32">
        <f>INDEX('Обработка исходного'!J:J,ROW($B$3)+4*(ROW($B189)-ROW($B$3))+3)</f>
        <v>35</v>
      </c>
      <c r="H189" s="32">
        <f>INDEX('Обработка исходного'!K:K,ROW($B$3)+4*(ROW($B189)-ROW($B$3))+3)</f>
        <v>35</v>
      </c>
      <c r="I189" s="32">
        <f>INDEX('Обработка исходного'!L:L,ROW($B$3)+4*(ROW($B189)-ROW($B$3))+3)</f>
        <v>35</v>
      </c>
      <c r="J189" s="32">
        <f>INDEX('Обработка исходного'!M:M,ROW($B$3)+4*(ROW($B189)-ROW($B$3))+3)</f>
        <v>35</v>
      </c>
      <c r="K189" s="32">
        <f>INDEX('Обработка исходного'!N:N,ROW($B$3)+4*(ROW($B189)-ROW($B$3))+3)</f>
        <v>35</v>
      </c>
      <c r="L189" s="32">
        <f>INDEX('Обработка исходного'!O:O,ROW($B$3)+4*(ROW($B189)-ROW($B$3))+3)</f>
        <v>35</v>
      </c>
      <c r="M189" s="32">
        <f>INDEX('Обработка исходного'!P:P,ROW($B$3)+4*(ROW($B189)-ROW($B$3))+3)</f>
        <v>35</v>
      </c>
      <c r="N189" s="32">
        <f>INDEX('Обработка исходного'!Q:Q,ROW($B$3)+4*(ROW($B189)-ROW($B$3))+3)</f>
        <v>35</v>
      </c>
      <c r="O189" s="32" t="str">
        <f>INDEX('Обработка исходного'!R:R,ROW($B$3)+4*(ROW($B189)-ROW($B$3))+3)</f>
        <v>-</v>
      </c>
      <c r="P189" s="33" t="str">
        <f>INDEX('Обработка исходного'!S:S,ROW($B$3)+4*(ROW($B189)-ROW($B$3))+3)</f>
        <v>-</v>
      </c>
    </row>
    <row r="190" spans="1:16" ht="25.5" x14ac:dyDescent="0.25">
      <c r="A190" s="10" t="str">
        <f>INDEX('Обработка исходного'!B:B,ROW($B$3)+4*(ROW($B190)-ROW($B$3)))</f>
        <v>Сталь легированная хромомолибденованадиевая</v>
      </c>
      <c r="B190" s="47" t="str">
        <f>INDEX('Обработка исходного'!D:D,ROW($B$3)+4*(ROW($B190)-ROW($B$3)))</f>
        <v>12Х1МФ</v>
      </c>
      <c r="C190" s="27" t="str">
        <f>IF(ISBLANK(INDEX('Обработка исходного'!E:E,ROW($B$3)+4*(ROW($B190)-ROW($B$3)))),"",INDEX('Обработка исходного'!E:E,ROW($B$3)+4*(ROW($B190)-ROW($B$3))))</f>
        <v>Поковки толщиной от 100 до 500 мм, КП245*</v>
      </c>
      <c r="D190" s="31">
        <f>INDEX('Обработка исходного'!G:G,ROW($B$3)+4*(ROW($B190)-ROW($B$3))+3)</f>
        <v>35</v>
      </c>
      <c r="E190" s="32">
        <f>INDEX('Обработка исходного'!H:H,ROW($B$3)+4*(ROW($B190)-ROW($B$3))+3)</f>
        <v>35</v>
      </c>
      <c r="F190" s="32">
        <f>INDEX('Обработка исходного'!I:I,ROW($B$3)+4*(ROW($B190)-ROW($B$3))+3)</f>
        <v>35</v>
      </c>
      <c r="G190" s="32">
        <f>INDEX('Обработка исходного'!J:J,ROW($B$3)+4*(ROW($B190)-ROW($B$3))+3)</f>
        <v>35</v>
      </c>
      <c r="H190" s="32">
        <f>INDEX('Обработка исходного'!K:K,ROW($B$3)+4*(ROW($B190)-ROW($B$3))+3)</f>
        <v>35</v>
      </c>
      <c r="I190" s="32">
        <f>INDEX('Обработка исходного'!L:L,ROW($B$3)+4*(ROW($B190)-ROW($B$3))+3)</f>
        <v>35</v>
      </c>
      <c r="J190" s="32">
        <f>INDEX('Обработка исходного'!M:M,ROW($B$3)+4*(ROW($B190)-ROW($B$3))+3)</f>
        <v>35</v>
      </c>
      <c r="K190" s="32">
        <f>INDEX('Обработка исходного'!N:N,ROW($B$3)+4*(ROW($B190)-ROW($B$3))+3)</f>
        <v>35</v>
      </c>
      <c r="L190" s="32">
        <f>INDEX('Обработка исходного'!O:O,ROW($B$3)+4*(ROW($B190)-ROW($B$3))+3)</f>
        <v>35</v>
      </c>
      <c r="M190" s="32">
        <f>INDEX('Обработка исходного'!P:P,ROW($B$3)+4*(ROW($B190)-ROW($B$3))+3)</f>
        <v>35</v>
      </c>
      <c r="N190" s="32">
        <f>INDEX('Обработка исходного'!Q:Q,ROW($B$3)+4*(ROW($B190)-ROW($B$3))+3)</f>
        <v>35</v>
      </c>
      <c r="O190" s="32" t="str">
        <f>INDEX('Обработка исходного'!R:R,ROW($B$3)+4*(ROW($B190)-ROW($B$3))+3)</f>
        <v>-</v>
      </c>
      <c r="P190" s="33" t="str">
        <f>INDEX('Обработка исходного'!S:S,ROW($B$3)+4*(ROW($B190)-ROW($B$3))+3)</f>
        <v>-</v>
      </c>
    </row>
    <row r="191" spans="1:16" ht="25.5" x14ac:dyDescent="0.25">
      <c r="A191" s="10" t="str">
        <f>INDEX('Обработка исходного'!B:B,ROW($B$3)+4*(ROW($B191)-ROW($B$3)))</f>
        <v>Сталь легированная хромомолибденованадиевая</v>
      </c>
      <c r="B191" s="47" t="str">
        <f>INDEX('Обработка исходного'!D:D,ROW($B$3)+4*(ROW($B191)-ROW($B$3)))</f>
        <v>12Х1МФ</v>
      </c>
      <c r="C191" s="27" t="str">
        <f>IF(ISBLANK(INDEX('Обработка исходного'!E:E,ROW($B$3)+4*(ROW($B191)-ROW($B$3)))),"",INDEX('Обработка исходного'!E:E,ROW($B$3)+4*(ROW($B191)-ROW($B$3))))</f>
        <v>Трубы бесшовные горячекатаные диаметром от 57 до 465 мм с толщиной стенки от 3,5 до 60 мм</v>
      </c>
      <c r="D191" s="31">
        <f>INDEX('Обработка исходного'!G:G,ROW($B$3)+4*(ROW($B191)-ROW($B$3))+3)</f>
        <v>50</v>
      </c>
      <c r="E191" s="32">
        <f>INDEX('Обработка исходного'!H:H,ROW($B$3)+4*(ROW($B191)-ROW($B$3))+3)</f>
        <v>50</v>
      </c>
      <c r="F191" s="32">
        <f>INDEX('Обработка исходного'!I:I,ROW($B$3)+4*(ROW($B191)-ROW($B$3))+3)</f>
        <v>50</v>
      </c>
      <c r="G191" s="32">
        <f>INDEX('Обработка исходного'!J:J,ROW($B$3)+4*(ROW($B191)-ROW($B$3))+3)</f>
        <v>50</v>
      </c>
      <c r="H191" s="32">
        <f>INDEX('Обработка исходного'!K:K,ROW($B$3)+4*(ROW($B191)-ROW($B$3))+3)</f>
        <v>50</v>
      </c>
      <c r="I191" s="32">
        <f>INDEX('Обработка исходного'!L:L,ROW($B$3)+4*(ROW($B191)-ROW($B$3))+3)</f>
        <v>50</v>
      </c>
      <c r="J191" s="32">
        <f>INDEX('Обработка исходного'!M:M,ROW($B$3)+4*(ROW($B191)-ROW($B$3))+3)</f>
        <v>50</v>
      </c>
      <c r="K191" s="32">
        <f>INDEX('Обработка исходного'!N:N,ROW($B$3)+4*(ROW($B191)-ROW($B$3))+3)</f>
        <v>50</v>
      </c>
      <c r="L191" s="32">
        <f>INDEX('Обработка исходного'!O:O,ROW($B$3)+4*(ROW($B191)-ROW($B$3))+3)</f>
        <v>50</v>
      </c>
      <c r="M191" s="32">
        <f>INDEX('Обработка исходного'!P:P,ROW($B$3)+4*(ROW($B191)-ROW($B$3))+3)</f>
        <v>50</v>
      </c>
      <c r="N191" s="32">
        <f>INDEX('Обработка исходного'!Q:Q,ROW($B$3)+4*(ROW($B191)-ROW($B$3))+3)</f>
        <v>50</v>
      </c>
      <c r="O191" s="32" t="str">
        <f>INDEX('Обработка исходного'!R:R,ROW($B$3)+4*(ROW($B191)-ROW($B$3))+3)</f>
        <v>-</v>
      </c>
      <c r="P191" s="33" t="str">
        <f>INDEX('Обработка исходного'!S:S,ROW($B$3)+4*(ROW($B191)-ROW($B$3))+3)</f>
        <v>-</v>
      </c>
    </row>
    <row r="192" spans="1:16" ht="25.5" x14ac:dyDescent="0.25">
      <c r="A192" s="10" t="str">
        <f>INDEX('Обработка исходного'!B:B,ROW($B$3)+4*(ROW($B192)-ROW($B$3)))</f>
        <v>Сталь легированная хромомолибденованадиевая</v>
      </c>
      <c r="B192" s="47" t="str">
        <f>INDEX('Обработка исходного'!D:D,ROW($B$3)+4*(ROW($B192)-ROW($B$3)))</f>
        <v>12Х1МФ</v>
      </c>
      <c r="C192" s="27" t="str">
        <f>IF(ISBLANK(INDEX('Обработка исходного'!E:E,ROW($B$3)+4*(ROW($B192)-ROW($B$3)))),"",INDEX('Обработка исходного'!E:E,ROW($B$3)+4*(ROW($B192)-ROW($B$3))))</f>
        <v>Трубы холоднодеформируемые диаметром от 10 до 108 мм с толщиной стенки от 2 до 13 мм</v>
      </c>
      <c r="D192" s="31">
        <f>INDEX('Обработка исходного'!G:G,ROW($B$3)+4*(ROW($B192)-ROW($B$3))+3)</f>
        <v>50</v>
      </c>
      <c r="E192" s="32">
        <f>INDEX('Обработка исходного'!H:H,ROW($B$3)+4*(ROW($B192)-ROW($B$3))+3)</f>
        <v>50</v>
      </c>
      <c r="F192" s="32">
        <f>INDEX('Обработка исходного'!I:I,ROW($B$3)+4*(ROW($B192)-ROW($B$3))+3)</f>
        <v>50</v>
      </c>
      <c r="G192" s="32">
        <f>INDEX('Обработка исходного'!J:J,ROW($B$3)+4*(ROW($B192)-ROW($B$3))+3)</f>
        <v>50</v>
      </c>
      <c r="H192" s="32">
        <f>INDEX('Обработка исходного'!K:K,ROW($B$3)+4*(ROW($B192)-ROW($B$3))+3)</f>
        <v>50</v>
      </c>
      <c r="I192" s="32">
        <f>INDEX('Обработка исходного'!L:L,ROW($B$3)+4*(ROW($B192)-ROW($B$3))+3)</f>
        <v>50</v>
      </c>
      <c r="J192" s="32">
        <f>INDEX('Обработка исходного'!M:M,ROW($B$3)+4*(ROW($B192)-ROW($B$3))+3)</f>
        <v>50</v>
      </c>
      <c r="K192" s="32">
        <f>INDEX('Обработка исходного'!N:N,ROW($B$3)+4*(ROW($B192)-ROW($B$3))+3)</f>
        <v>50</v>
      </c>
      <c r="L192" s="32">
        <f>INDEX('Обработка исходного'!O:O,ROW($B$3)+4*(ROW($B192)-ROW($B$3))+3)</f>
        <v>50</v>
      </c>
      <c r="M192" s="32">
        <f>INDEX('Обработка исходного'!P:P,ROW($B$3)+4*(ROW($B192)-ROW($B$3))+3)</f>
        <v>50</v>
      </c>
      <c r="N192" s="32">
        <f>INDEX('Обработка исходного'!Q:Q,ROW($B$3)+4*(ROW($B192)-ROW($B$3))+3)</f>
        <v>50</v>
      </c>
      <c r="O192" s="32" t="str">
        <f>INDEX('Обработка исходного'!R:R,ROW($B$3)+4*(ROW($B192)-ROW($B$3))+3)</f>
        <v>-</v>
      </c>
      <c r="P192" s="33" t="str">
        <f>INDEX('Обработка исходного'!S:S,ROW($B$3)+4*(ROW($B192)-ROW($B$3))+3)</f>
        <v>-</v>
      </c>
    </row>
    <row r="193" spans="1:16" ht="25.5" x14ac:dyDescent="0.25">
      <c r="A193" s="10" t="str">
        <f>INDEX('Обработка исходного'!B:B,ROW($B$3)+4*(ROW($B193)-ROW($B$3)))</f>
        <v>Сталь легированная хромомолибденованадиевая</v>
      </c>
      <c r="B193" s="47" t="str">
        <f>INDEX('Обработка исходного'!D:D,ROW($B$3)+4*(ROW($B193)-ROW($B$3)))</f>
        <v>25Х1МФ</v>
      </c>
      <c r="C193" s="27" t="str">
        <f>IF(ISBLANK(INDEX('Обработка исходного'!E:E,ROW($B$3)+4*(ROW($B193)-ROW($B$3)))),"",INDEX('Обработка исходного'!E:E,ROW($B$3)+4*(ROW($B193)-ROW($B$3))))</f>
        <v>Сталь горячекатаная, кованая, калиброванная диаметром или стороной квадрата до 90 мм</v>
      </c>
      <c r="D193" s="31">
        <f>INDEX('Обработка исходного'!G:G,ROW($B$3)+4*(ROW($B193)-ROW($B$3))+3)</f>
        <v>50</v>
      </c>
      <c r="E193" s="32">
        <f>INDEX('Обработка исходного'!H:H,ROW($B$3)+4*(ROW($B193)-ROW($B$3))+3)</f>
        <v>51</v>
      </c>
      <c r="F193" s="32">
        <f>INDEX('Обработка исходного'!I:I,ROW($B$3)+4*(ROW($B193)-ROW($B$3))+3)</f>
        <v>52</v>
      </c>
      <c r="G193" s="32">
        <f>INDEX('Обработка исходного'!J:J,ROW($B$3)+4*(ROW($B193)-ROW($B$3))+3)</f>
        <v>53</v>
      </c>
      <c r="H193" s="32">
        <f>INDEX('Обработка исходного'!K:K,ROW($B$3)+4*(ROW($B193)-ROW($B$3))+3)</f>
        <v>54</v>
      </c>
      <c r="I193" s="32">
        <f>INDEX('Обработка исходного'!L:L,ROW($B$3)+4*(ROW($B193)-ROW($B$3))+3)</f>
        <v>55</v>
      </c>
      <c r="J193" s="32">
        <f>INDEX('Обработка исходного'!M:M,ROW($B$3)+4*(ROW($B193)-ROW($B$3))+3)</f>
        <v>55</v>
      </c>
      <c r="K193" s="32">
        <f>INDEX('Обработка исходного'!N:N,ROW($B$3)+4*(ROW($B193)-ROW($B$3))+3)</f>
        <v>55</v>
      </c>
      <c r="L193" s="32">
        <f>INDEX('Обработка исходного'!O:O,ROW($B$3)+4*(ROW($B193)-ROW($B$3))+3)</f>
        <v>55</v>
      </c>
      <c r="M193" s="32">
        <f>INDEX('Обработка исходного'!P:P,ROW($B$3)+4*(ROW($B193)-ROW($B$3))+3)</f>
        <v>55</v>
      </c>
      <c r="N193" s="32">
        <f>INDEX('Обработка исходного'!Q:Q,ROW($B$3)+4*(ROW($B193)-ROW($B$3))+3)</f>
        <v>55</v>
      </c>
      <c r="O193" s="32" t="str">
        <f>INDEX('Обработка исходного'!R:R,ROW($B$3)+4*(ROW($B193)-ROW($B$3))+3)</f>
        <v>-</v>
      </c>
      <c r="P193" s="33" t="str">
        <f>INDEX('Обработка исходного'!S:S,ROW($B$3)+4*(ROW($B193)-ROW($B$3))+3)</f>
        <v>-</v>
      </c>
    </row>
    <row r="194" spans="1:16" ht="25.5" x14ac:dyDescent="0.25">
      <c r="A194" s="10" t="str">
        <f>INDEX('Обработка исходного'!B:B,ROW($B$3)+4*(ROW($B194)-ROW($B$3)))</f>
        <v>Сталь легированная хромомолибденованадиевая</v>
      </c>
      <c r="B194" s="47" t="str">
        <f>INDEX('Обработка исходного'!D:D,ROW($B$3)+4*(ROW($B194)-ROW($B$3)))</f>
        <v>25Х1МФ</v>
      </c>
      <c r="C194" s="27" t="str">
        <f>IF(ISBLANK(INDEX('Обработка исходного'!E:E,ROW($B$3)+4*(ROW($B194)-ROW($B$3)))),"",INDEX('Обработка исходного'!E:E,ROW($B$3)+4*(ROW($B194)-ROW($B$3))))</f>
        <v>Сталь горячекатаная, кованая, калиброванная диаметром или стороной квадрата от 90 до 150 мм</v>
      </c>
      <c r="D194" s="31">
        <f>INDEX('Обработка исходного'!G:G,ROW($B$3)+4*(ROW($B194)-ROW($B$3))+3)</f>
        <v>45</v>
      </c>
      <c r="E194" s="32">
        <f>INDEX('Обработка исходного'!H:H,ROW($B$3)+4*(ROW($B194)-ROW($B$3))+3)</f>
        <v>46</v>
      </c>
      <c r="F194" s="32">
        <f>INDEX('Обработка исходного'!I:I,ROW($B$3)+4*(ROW($B194)-ROW($B$3))+3)</f>
        <v>47</v>
      </c>
      <c r="G194" s="32">
        <f>INDEX('Обработка исходного'!J:J,ROW($B$3)+4*(ROW($B194)-ROW($B$3))+3)</f>
        <v>48</v>
      </c>
      <c r="H194" s="32">
        <f>INDEX('Обработка исходного'!K:K,ROW($B$3)+4*(ROW($B194)-ROW($B$3))+3)</f>
        <v>49</v>
      </c>
      <c r="I194" s="32">
        <f>INDEX('Обработка исходного'!L:L,ROW($B$3)+4*(ROW($B194)-ROW($B$3))+3)</f>
        <v>49</v>
      </c>
      <c r="J194" s="32">
        <f>INDEX('Обработка исходного'!M:M,ROW($B$3)+4*(ROW($B194)-ROW($B$3))+3)</f>
        <v>49</v>
      </c>
      <c r="K194" s="32">
        <f>INDEX('Обработка исходного'!N:N,ROW($B$3)+4*(ROW($B194)-ROW($B$3))+3)</f>
        <v>49</v>
      </c>
      <c r="L194" s="32">
        <f>INDEX('Обработка исходного'!O:O,ROW($B$3)+4*(ROW($B194)-ROW($B$3))+3)</f>
        <v>49</v>
      </c>
      <c r="M194" s="32">
        <f>INDEX('Обработка исходного'!P:P,ROW($B$3)+4*(ROW($B194)-ROW($B$3))+3)</f>
        <v>49</v>
      </c>
      <c r="N194" s="32">
        <f>INDEX('Обработка исходного'!Q:Q,ROW($B$3)+4*(ROW($B194)-ROW($B$3))+3)</f>
        <v>49</v>
      </c>
      <c r="O194" s="32" t="str">
        <f>INDEX('Обработка исходного'!R:R,ROW($B$3)+4*(ROW($B194)-ROW($B$3))+3)</f>
        <v>-</v>
      </c>
      <c r="P194" s="33" t="str">
        <f>INDEX('Обработка исходного'!S:S,ROW($B$3)+4*(ROW($B194)-ROW($B$3))+3)</f>
        <v>-</v>
      </c>
    </row>
    <row r="195" spans="1:16" ht="25.5" x14ac:dyDescent="0.25">
      <c r="A195" s="10" t="str">
        <f>INDEX('Обработка исходного'!B:B,ROW($B$3)+4*(ROW($B195)-ROW($B$3)))</f>
        <v>Сталь легированная хромомолибденованадиевая</v>
      </c>
      <c r="B195" s="47" t="str">
        <f>INDEX('Обработка исходного'!D:D,ROW($B$3)+4*(ROW($B195)-ROW($B$3)))</f>
        <v>25Х1МФ</v>
      </c>
      <c r="C195" s="27" t="str">
        <f>IF(ISBLANK(INDEX('Обработка исходного'!E:E,ROW($B$3)+4*(ROW($B195)-ROW($B$3)))),"",INDEX('Обработка исходного'!E:E,ROW($B$3)+4*(ROW($B195)-ROW($B$3))))</f>
        <v>Сталь горячекатаная, кованая, калиброванная диаметром или стороной квадрата от 150 до 200 мм</v>
      </c>
      <c r="D195" s="31">
        <f>INDEX('Обработка исходного'!G:G,ROW($B$3)+4*(ROW($B195)-ROW($B$3))+3)</f>
        <v>40</v>
      </c>
      <c r="E195" s="32">
        <f>INDEX('Обработка исходного'!H:H,ROW($B$3)+4*(ROW($B195)-ROW($B$3))+3)</f>
        <v>41</v>
      </c>
      <c r="F195" s="32">
        <f>INDEX('Обработка исходного'!I:I,ROW($B$3)+4*(ROW($B195)-ROW($B$3))+3)</f>
        <v>42</v>
      </c>
      <c r="G195" s="32">
        <f>INDEX('Обработка исходного'!J:J,ROW($B$3)+4*(ROW($B195)-ROW($B$3))+3)</f>
        <v>43</v>
      </c>
      <c r="H195" s="32">
        <f>INDEX('Обработка исходного'!K:K,ROW($B$3)+4*(ROW($B195)-ROW($B$3))+3)</f>
        <v>44</v>
      </c>
      <c r="I195" s="32">
        <f>INDEX('Обработка исходного'!L:L,ROW($B$3)+4*(ROW($B195)-ROW($B$3))+3)</f>
        <v>44</v>
      </c>
      <c r="J195" s="32">
        <f>INDEX('Обработка исходного'!M:M,ROW($B$3)+4*(ROW($B195)-ROW($B$3))+3)</f>
        <v>44</v>
      </c>
      <c r="K195" s="32">
        <f>INDEX('Обработка исходного'!N:N,ROW($B$3)+4*(ROW($B195)-ROW($B$3))+3)</f>
        <v>44</v>
      </c>
      <c r="L195" s="32">
        <f>INDEX('Обработка исходного'!O:O,ROW($B$3)+4*(ROW($B195)-ROW($B$3))+3)</f>
        <v>44</v>
      </c>
      <c r="M195" s="32">
        <f>INDEX('Обработка исходного'!P:P,ROW($B$3)+4*(ROW($B195)-ROW($B$3))+3)</f>
        <v>44</v>
      </c>
      <c r="N195" s="32">
        <f>INDEX('Обработка исходного'!Q:Q,ROW($B$3)+4*(ROW($B195)-ROW($B$3))+3)</f>
        <v>44</v>
      </c>
      <c r="O195" s="32" t="str">
        <f>INDEX('Обработка исходного'!R:R,ROW($B$3)+4*(ROW($B195)-ROW($B$3))+3)</f>
        <v>-</v>
      </c>
      <c r="P195" s="33" t="str">
        <f>INDEX('Обработка исходного'!S:S,ROW($B$3)+4*(ROW($B195)-ROW($B$3))+3)</f>
        <v>-</v>
      </c>
    </row>
    <row r="196" spans="1:16" ht="25.5" x14ac:dyDescent="0.25">
      <c r="A196" s="10" t="str">
        <f>INDEX('Обработка исходного'!B:B,ROW($B$3)+4*(ROW($B196)-ROW($B$3)))</f>
        <v>Сталь легированная хромомолибденованадиевая</v>
      </c>
      <c r="B196" s="47" t="str">
        <f>INDEX('Обработка исходного'!D:D,ROW($B$3)+4*(ROW($B196)-ROW($B$3)))</f>
        <v>25Х1МФ</v>
      </c>
      <c r="C196" s="27" t="str">
        <f>IF(ISBLANK(INDEX('Обработка исходного'!E:E,ROW($B$3)+4*(ROW($B196)-ROW($B$3)))),"",INDEX('Обработка исходного'!E:E,ROW($B$3)+4*(ROW($B196)-ROW($B$3))))</f>
        <v>Заготовки крепежных деталей толщиной или диаметром до 200 мм, КП490*</v>
      </c>
      <c r="D196" s="31">
        <f>INDEX('Обработка исходного'!G:G,ROW($B$3)+4*(ROW($B196)-ROW($B$3))+3)</f>
        <v>50</v>
      </c>
      <c r="E196" s="32">
        <f>INDEX('Обработка исходного'!H:H,ROW($B$3)+4*(ROW($B196)-ROW($B$3))+3)</f>
        <v>51</v>
      </c>
      <c r="F196" s="32">
        <f>INDEX('Обработка исходного'!I:I,ROW($B$3)+4*(ROW($B196)-ROW($B$3))+3)</f>
        <v>52</v>
      </c>
      <c r="G196" s="32">
        <f>INDEX('Обработка исходного'!J:J,ROW($B$3)+4*(ROW($B196)-ROW($B$3))+3)</f>
        <v>53</v>
      </c>
      <c r="H196" s="32">
        <f>INDEX('Обработка исходного'!K:K,ROW($B$3)+4*(ROW($B196)-ROW($B$3))+3)</f>
        <v>54</v>
      </c>
      <c r="I196" s="32">
        <f>INDEX('Обработка исходного'!L:L,ROW($B$3)+4*(ROW($B196)-ROW($B$3))+3)</f>
        <v>55</v>
      </c>
      <c r="J196" s="32">
        <f>INDEX('Обработка исходного'!M:M,ROW($B$3)+4*(ROW($B196)-ROW($B$3))+3)</f>
        <v>55</v>
      </c>
      <c r="K196" s="32">
        <f>INDEX('Обработка исходного'!N:N,ROW($B$3)+4*(ROW($B196)-ROW($B$3))+3)</f>
        <v>55</v>
      </c>
      <c r="L196" s="32">
        <f>INDEX('Обработка исходного'!O:O,ROW($B$3)+4*(ROW($B196)-ROW($B$3))+3)</f>
        <v>55</v>
      </c>
      <c r="M196" s="32">
        <f>INDEX('Обработка исходного'!P:P,ROW($B$3)+4*(ROW($B196)-ROW($B$3))+3)</f>
        <v>55</v>
      </c>
      <c r="N196" s="32">
        <f>INDEX('Обработка исходного'!Q:Q,ROW($B$3)+4*(ROW($B196)-ROW($B$3))+3)</f>
        <v>55</v>
      </c>
      <c r="O196" s="32" t="str">
        <f>INDEX('Обработка исходного'!R:R,ROW($B$3)+4*(ROW($B196)-ROW($B$3))+3)</f>
        <v>-</v>
      </c>
      <c r="P196" s="33" t="str">
        <f>INDEX('Обработка исходного'!S:S,ROW($B$3)+4*(ROW($B196)-ROW($B$3))+3)</f>
        <v>-</v>
      </c>
    </row>
    <row r="197" spans="1:16" ht="25.5" x14ac:dyDescent="0.25">
      <c r="A197" s="10" t="str">
        <f>INDEX('Обработка исходного'!B:B,ROW($B$3)+4*(ROW($B197)-ROW($B$3)))</f>
        <v>Сталь легированная хромомолибденованадиевая</v>
      </c>
      <c r="B197" s="47" t="str">
        <f>INDEX('Обработка исходного'!D:D,ROW($B$3)+4*(ROW($B197)-ROW($B$3)))</f>
        <v>25Х1МФ</v>
      </c>
      <c r="C197" s="27" t="str">
        <f>IF(ISBLANK(INDEX('Обработка исходного'!E:E,ROW($B$3)+4*(ROW($B197)-ROW($B$3)))),"",INDEX('Обработка исходного'!E:E,ROW($B$3)+4*(ROW($B197)-ROW($B$3))))</f>
        <v>Заготовки крепежных деталей толщиной или диаметром до 200 мм КП590*</v>
      </c>
      <c r="D197" s="31">
        <f>INDEX('Обработка исходного'!G:G,ROW($B$3)+4*(ROW($B197)-ROW($B$3))+3)</f>
        <v>50</v>
      </c>
      <c r="E197" s="32">
        <f>INDEX('Обработка исходного'!H:H,ROW($B$3)+4*(ROW($B197)-ROW($B$3))+3)</f>
        <v>51</v>
      </c>
      <c r="F197" s="32">
        <f>INDEX('Обработка исходного'!I:I,ROW($B$3)+4*(ROW($B197)-ROW($B$3))+3)</f>
        <v>52</v>
      </c>
      <c r="G197" s="32">
        <f>INDEX('Обработка исходного'!J:J,ROW($B$3)+4*(ROW($B197)-ROW($B$3))+3)</f>
        <v>53</v>
      </c>
      <c r="H197" s="32">
        <f>INDEX('Обработка исходного'!K:K,ROW($B$3)+4*(ROW($B197)-ROW($B$3))+3)</f>
        <v>54</v>
      </c>
      <c r="I197" s="32">
        <f>INDEX('Обработка исходного'!L:L,ROW($B$3)+4*(ROW($B197)-ROW($B$3))+3)</f>
        <v>55</v>
      </c>
      <c r="J197" s="32">
        <f>INDEX('Обработка исходного'!M:M,ROW($B$3)+4*(ROW($B197)-ROW($B$3))+3)</f>
        <v>55</v>
      </c>
      <c r="K197" s="32">
        <f>INDEX('Обработка исходного'!N:N,ROW($B$3)+4*(ROW($B197)-ROW($B$3))+3)</f>
        <v>55</v>
      </c>
      <c r="L197" s="32">
        <f>INDEX('Обработка исходного'!O:O,ROW($B$3)+4*(ROW($B197)-ROW($B$3))+3)</f>
        <v>55</v>
      </c>
      <c r="M197" s="32">
        <f>INDEX('Обработка исходного'!P:P,ROW($B$3)+4*(ROW($B197)-ROW($B$3))+3)</f>
        <v>55</v>
      </c>
      <c r="N197" s="32">
        <f>INDEX('Обработка исходного'!Q:Q,ROW($B$3)+4*(ROW($B197)-ROW($B$3))+3)</f>
        <v>55</v>
      </c>
      <c r="O197" s="32" t="str">
        <f>INDEX('Обработка исходного'!R:R,ROW($B$3)+4*(ROW($B197)-ROW($B$3))+3)</f>
        <v>-</v>
      </c>
      <c r="P197" s="33" t="str">
        <f>INDEX('Обработка исходного'!S:S,ROW($B$3)+4*(ROW($B197)-ROW($B$3))+3)</f>
        <v>-</v>
      </c>
    </row>
    <row r="198" spans="1:16" ht="25.5" x14ac:dyDescent="0.25">
      <c r="A198" s="10" t="str">
        <f>INDEX('Обработка исходного'!B:B,ROW($B$3)+4*(ROW($B198)-ROW($B$3)))</f>
        <v>Сталь легированная хромомолибденованадиевая</v>
      </c>
      <c r="B198" s="47" t="str">
        <f>INDEX('Обработка исходного'!D:D,ROW($B$3)+4*(ROW($B198)-ROW($B$3)))</f>
        <v>25Х1МФ</v>
      </c>
      <c r="C198" s="27" t="str">
        <f>IF(ISBLANK(INDEX('Обработка исходного'!E:E,ROW($B$3)+4*(ROW($B198)-ROW($B$3)))),"",INDEX('Обработка исходного'!E:E,ROW($B$3)+4*(ROW($B198)-ROW($B$3))))</f>
        <v>Заготовки крепежных деталей толщиной или диаметром до 200 мм, КП640*</v>
      </c>
      <c r="D198" s="31">
        <f>INDEX('Обработка исходного'!G:G,ROW($B$3)+4*(ROW($B198)-ROW($B$3))+3)</f>
        <v>50</v>
      </c>
      <c r="E198" s="32">
        <f>INDEX('Обработка исходного'!H:H,ROW($B$3)+4*(ROW($B198)-ROW($B$3))+3)</f>
        <v>51</v>
      </c>
      <c r="F198" s="32">
        <f>INDEX('Обработка исходного'!I:I,ROW($B$3)+4*(ROW($B198)-ROW($B$3))+3)</f>
        <v>52</v>
      </c>
      <c r="G198" s="32">
        <f>INDEX('Обработка исходного'!J:J,ROW($B$3)+4*(ROW($B198)-ROW($B$3))+3)</f>
        <v>53</v>
      </c>
      <c r="H198" s="32">
        <f>INDEX('Обработка исходного'!K:K,ROW($B$3)+4*(ROW($B198)-ROW($B$3))+3)</f>
        <v>54</v>
      </c>
      <c r="I198" s="32">
        <f>INDEX('Обработка исходного'!L:L,ROW($B$3)+4*(ROW($B198)-ROW($B$3))+3)</f>
        <v>55</v>
      </c>
      <c r="J198" s="32">
        <f>INDEX('Обработка исходного'!M:M,ROW($B$3)+4*(ROW($B198)-ROW($B$3))+3)</f>
        <v>55</v>
      </c>
      <c r="K198" s="32">
        <f>INDEX('Обработка исходного'!N:N,ROW($B$3)+4*(ROW($B198)-ROW($B$3))+3)</f>
        <v>55</v>
      </c>
      <c r="L198" s="32">
        <f>INDEX('Обработка исходного'!O:O,ROW($B$3)+4*(ROW($B198)-ROW($B$3))+3)</f>
        <v>55</v>
      </c>
      <c r="M198" s="32">
        <f>INDEX('Обработка исходного'!P:P,ROW($B$3)+4*(ROW($B198)-ROW($B$3))+3)</f>
        <v>55</v>
      </c>
      <c r="N198" s="32">
        <f>INDEX('Обработка исходного'!Q:Q,ROW($B$3)+4*(ROW($B198)-ROW($B$3))+3)</f>
        <v>55</v>
      </c>
      <c r="O198" s="32" t="str">
        <f>INDEX('Обработка исходного'!R:R,ROW($B$3)+4*(ROW($B198)-ROW($B$3))+3)</f>
        <v>-</v>
      </c>
      <c r="P198" s="33" t="str">
        <f>INDEX('Обработка исходного'!S:S,ROW($B$3)+4*(ROW($B198)-ROW($B$3))+3)</f>
        <v>-</v>
      </c>
    </row>
    <row r="199" spans="1:16" ht="25.5" x14ac:dyDescent="0.25">
      <c r="A199" s="10" t="str">
        <f>INDEX('Обработка исходного'!B:B,ROW($B$3)+4*(ROW($B199)-ROW($B$3)))</f>
        <v>Сталь легированная хромомолибденованадиевая</v>
      </c>
      <c r="B199" s="47" t="str">
        <f>INDEX('Обработка исходного'!D:D,ROW($B$3)+4*(ROW($B199)-ROW($B$3)))</f>
        <v>25Х1МФ</v>
      </c>
      <c r="C199" s="27" t="str">
        <f>IF(ISBLANK(INDEX('Обработка исходного'!E:E,ROW($B$3)+4*(ROW($B199)-ROW($B$3)))),"",INDEX('Обработка исходного'!E:E,ROW($B$3)+4*(ROW($B199)-ROW($B$3))))</f>
        <v>Заготовки крепежных деталей толщиной или диаметром до 200 мм, КП670*</v>
      </c>
      <c r="D199" s="31">
        <f>INDEX('Обработка исходного'!G:G,ROW($B$3)+4*(ROW($B199)-ROW($B$3))+3)</f>
        <v>50</v>
      </c>
      <c r="E199" s="32">
        <f>INDEX('Обработка исходного'!H:H,ROW($B$3)+4*(ROW($B199)-ROW($B$3))+3)</f>
        <v>51</v>
      </c>
      <c r="F199" s="32">
        <f>INDEX('Обработка исходного'!I:I,ROW($B$3)+4*(ROW($B199)-ROW($B$3))+3)</f>
        <v>50</v>
      </c>
      <c r="G199" s="32">
        <f>INDEX('Обработка исходного'!J:J,ROW($B$3)+4*(ROW($B199)-ROW($B$3))+3)</f>
        <v>50</v>
      </c>
      <c r="H199" s="32">
        <f>INDEX('Обработка исходного'!K:K,ROW($B$3)+4*(ROW($B199)-ROW($B$3))+3)</f>
        <v>50</v>
      </c>
      <c r="I199" s="32">
        <f>INDEX('Обработка исходного'!L:L,ROW($B$3)+4*(ROW($B199)-ROW($B$3))+3)</f>
        <v>50</v>
      </c>
      <c r="J199" s="32">
        <f>INDEX('Обработка исходного'!M:M,ROW($B$3)+4*(ROW($B199)-ROW($B$3))+3)</f>
        <v>50</v>
      </c>
      <c r="K199" s="32">
        <f>INDEX('Обработка исходного'!N:N,ROW($B$3)+4*(ROW($B199)-ROW($B$3))+3)</f>
        <v>50</v>
      </c>
      <c r="L199" s="32">
        <f>INDEX('Обработка исходного'!O:O,ROW($B$3)+4*(ROW($B199)-ROW($B$3))+3)</f>
        <v>55</v>
      </c>
      <c r="M199" s="32">
        <f>INDEX('Обработка исходного'!P:P,ROW($B$3)+4*(ROW($B199)-ROW($B$3))+3)</f>
        <v>55</v>
      </c>
      <c r="N199" s="32">
        <f>INDEX('Обработка исходного'!Q:Q,ROW($B$3)+4*(ROW($B199)-ROW($B$3))+3)</f>
        <v>60</v>
      </c>
      <c r="O199" s="32" t="str">
        <f>INDEX('Обработка исходного'!R:R,ROW($B$3)+4*(ROW($B199)-ROW($B$3))+3)</f>
        <v>-</v>
      </c>
      <c r="P199" s="33" t="str">
        <f>INDEX('Обработка исходного'!S:S,ROW($B$3)+4*(ROW($B199)-ROW($B$3))+3)</f>
        <v>-</v>
      </c>
    </row>
    <row r="200" spans="1:16" ht="38.25" x14ac:dyDescent="0.25">
      <c r="A200" s="10" t="str">
        <f>INDEX('Обработка исходного'!B:B,ROW($B$3)+4*(ROW($B200)-ROW($B$3)))</f>
        <v>Сталь легированная хромомолибденованадиевая</v>
      </c>
      <c r="B200" s="47" t="str">
        <f>INDEX('Обработка исходного'!D:D,ROW($B$3)+4*(ROW($B200)-ROW($B$3)))</f>
        <v>15Х1М1Ф</v>
      </c>
      <c r="C200" s="27" t="str">
        <f>IF(ISBLANK(INDEX('Обработка исходного'!E:E,ROW($B$3)+4*(ROW($B200)-ROW($B$3)))),"",INDEX('Обработка исходного'!E:E,ROW($B$3)+4*(ROW($B200)-ROW($B$3))))</f>
        <v>Трубы бесшовные горячекатаные с наружным диаметром от 57 до 465 мм с толщиной стенки от 3,5 до 60 мм</v>
      </c>
      <c r="D200" s="31">
        <f>INDEX('Обработка исходного'!G:G,ROW($B$3)+4*(ROW($B200)-ROW($B$3))+3)</f>
        <v>50</v>
      </c>
      <c r="E200" s="32">
        <f>INDEX('Обработка исходного'!H:H,ROW($B$3)+4*(ROW($B200)-ROW($B$3))+3)</f>
        <v>50</v>
      </c>
      <c r="F200" s="32">
        <f>INDEX('Обработка исходного'!I:I,ROW($B$3)+4*(ROW($B200)-ROW($B$3))+3)</f>
        <v>46</v>
      </c>
      <c r="G200" s="32">
        <f>INDEX('Обработка исходного'!J:J,ROW($B$3)+4*(ROW($B200)-ROW($B$3))+3)</f>
        <v>46</v>
      </c>
      <c r="H200" s="32">
        <f>INDEX('Обработка исходного'!K:K,ROW($B$3)+4*(ROW($B200)-ROW($B$3))+3)</f>
        <v>46</v>
      </c>
      <c r="I200" s="32">
        <f>INDEX('Обработка исходного'!L:L,ROW($B$3)+4*(ROW($B200)-ROW($B$3))+3)</f>
        <v>46</v>
      </c>
      <c r="J200" s="32">
        <f>INDEX('Обработка исходного'!M:M,ROW($B$3)+4*(ROW($B200)-ROW($B$3))+3)</f>
        <v>46</v>
      </c>
      <c r="K200" s="32">
        <f>INDEX('Обработка исходного'!N:N,ROW($B$3)+4*(ROW($B200)-ROW($B$3))+3)</f>
        <v>46</v>
      </c>
      <c r="L200" s="32">
        <f>INDEX('Обработка исходного'!O:O,ROW($B$3)+4*(ROW($B200)-ROW($B$3))+3)</f>
        <v>46</v>
      </c>
      <c r="M200" s="32">
        <f>INDEX('Обработка исходного'!P:P,ROW($B$3)+4*(ROW($B200)-ROW($B$3))+3)</f>
        <v>48</v>
      </c>
      <c r="N200" s="32">
        <f>INDEX('Обработка исходного'!Q:Q,ROW($B$3)+4*(ROW($B200)-ROW($B$3))+3)</f>
        <v>50</v>
      </c>
      <c r="O200" s="32">
        <f>INDEX('Обработка исходного'!R:R,ROW($B$3)+4*(ROW($B200)-ROW($B$3))+3)</f>
        <v>50</v>
      </c>
      <c r="P200" s="33" t="str">
        <f>INDEX('Обработка исходного'!S:S,ROW($B$3)+4*(ROW($B200)-ROW($B$3))+3)</f>
        <v>-</v>
      </c>
    </row>
    <row r="201" spans="1:16" ht="25.5" x14ac:dyDescent="0.25">
      <c r="A201" s="10" t="str">
        <f>INDEX('Обработка исходного'!B:B,ROW($B$3)+4*(ROW($B201)-ROW($B$3)))</f>
        <v>Сталь легированная хромомолибденованадиевая</v>
      </c>
      <c r="B201" s="47" t="str">
        <f>INDEX('Обработка исходного'!D:D,ROW($B$3)+4*(ROW($B201)-ROW($B$3)))</f>
        <v>15Х1М1ФЛ</v>
      </c>
      <c r="C201" s="27" t="str">
        <f>IF(ISBLANK(INDEX('Обработка исходного'!E:E,ROW($B$3)+4*(ROW($B201)-ROW($B$3)))),"",INDEX('Обработка исходного'!E:E,ROW($B$3)+4*(ROW($B201)-ROW($B$3))))</f>
        <v>Отливки</v>
      </c>
      <c r="D201" s="31">
        <f>INDEX('Обработка исходного'!G:G,ROW($B$3)+4*(ROW($B201)-ROW($B$3))+3)</f>
        <v>30</v>
      </c>
      <c r="E201" s="32">
        <f>INDEX('Обработка исходного'!H:H,ROW($B$3)+4*(ROW($B201)-ROW($B$3))+3)</f>
        <v>30</v>
      </c>
      <c r="F201" s="32">
        <f>INDEX('Обработка исходного'!I:I,ROW($B$3)+4*(ROW($B201)-ROW($B$3))+3)</f>
        <v>31</v>
      </c>
      <c r="G201" s="32">
        <f>INDEX('Обработка исходного'!J:J,ROW($B$3)+4*(ROW($B201)-ROW($B$3))+3)</f>
        <v>31</v>
      </c>
      <c r="H201" s="32">
        <f>INDEX('Обработка исходного'!K:K,ROW($B$3)+4*(ROW($B201)-ROW($B$3))+3)</f>
        <v>31</v>
      </c>
      <c r="I201" s="32">
        <f>INDEX('Обработка исходного'!L:L,ROW($B$3)+4*(ROW($B201)-ROW($B$3))+3)</f>
        <v>31</v>
      </c>
      <c r="J201" s="32">
        <f>INDEX('Обработка исходного'!M:M,ROW($B$3)+4*(ROW($B201)-ROW($B$3))+3)</f>
        <v>31</v>
      </c>
      <c r="K201" s="32">
        <f>INDEX('Обработка исходного'!N:N,ROW($B$3)+4*(ROW($B201)-ROW($B$3))+3)</f>
        <v>31</v>
      </c>
      <c r="L201" s="32">
        <f>INDEX('Обработка исходного'!O:O,ROW($B$3)+4*(ROW($B201)-ROW($B$3))+3)</f>
        <v>31</v>
      </c>
      <c r="M201" s="32">
        <f>INDEX('Обработка исходного'!P:P,ROW($B$3)+4*(ROW($B201)-ROW($B$3))+3)</f>
        <v>31</v>
      </c>
      <c r="N201" s="32">
        <f>INDEX('Обработка исходного'!Q:Q,ROW($B$3)+4*(ROW($B201)-ROW($B$3))+3)</f>
        <v>31</v>
      </c>
      <c r="O201" s="32">
        <f>INDEX('Обработка исходного'!R:R,ROW($B$3)+4*(ROW($B201)-ROW($B$3))+3)</f>
        <v>31</v>
      </c>
      <c r="P201" s="33" t="str">
        <f>INDEX('Обработка исходного'!S:S,ROW($B$3)+4*(ROW($B201)-ROW($B$3))+3)</f>
        <v>-</v>
      </c>
    </row>
    <row r="202" spans="1:16" ht="25.5" x14ac:dyDescent="0.25">
      <c r="A202" s="10" t="str">
        <f>INDEX('Обработка исходного'!B:B,ROW($B$3)+4*(ROW($B202)-ROW($B$3)))</f>
        <v>Сталь легированная хромомолибденованадиевая</v>
      </c>
      <c r="B202" s="47" t="str">
        <f>INDEX('Обработка исходного'!D:D,ROW($B$3)+4*(ROW($B202)-ROW($B$3)))</f>
        <v>12Х2МФА</v>
      </c>
      <c r="C202" s="27" t="str">
        <f>IF(ISBLANK(INDEX('Обработка исходного'!E:E,ROW($B$3)+4*(ROW($B202)-ROW($B$3)))),"",INDEX('Обработка исходного'!E:E,ROW($B$3)+4*(ROW($B202)-ROW($B$3))))</f>
        <v>Листы толщиной до 180 мм, КП395**</v>
      </c>
      <c r="D202" s="31">
        <f>INDEX('Обработка исходного'!G:G,ROW($B$3)+4*(ROW($B202)-ROW($B$3))+3)</f>
        <v>50</v>
      </c>
      <c r="E202" s="32">
        <f>INDEX('Обработка исходного'!H:H,ROW($B$3)+4*(ROW($B202)-ROW($B$3))+3)</f>
        <v>50</v>
      </c>
      <c r="F202" s="32">
        <f>INDEX('Обработка исходного'!I:I,ROW($B$3)+4*(ROW($B202)-ROW($B$3))+3)</f>
        <v>50</v>
      </c>
      <c r="G202" s="32">
        <f>INDEX('Обработка исходного'!J:J,ROW($B$3)+4*(ROW($B202)-ROW($B$3))+3)</f>
        <v>50</v>
      </c>
      <c r="H202" s="32">
        <f>INDEX('Обработка исходного'!K:K,ROW($B$3)+4*(ROW($B202)-ROW($B$3))+3)</f>
        <v>50</v>
      </c>
      <c r="I202" s="32">
        <f>INDEX('Обработка исходного'!L:L,ROW($B$3)+4*(ROW($B202)-ROW($B$3))+3)</f>
        <v>50</v>
      </c>
      <c r="J202" s="32">
        <f>INDEX('Обработка исходного'!M:M,ROW($B$3)+4*(ROW($B202)-ROW($B$3))+3)</f>
        <v>50</v>
      </c>
      <c r="K202" s="32">
        <f>INDEX('Обработка исходного'!N:N,ROW($B$3)+4*(ROW($B202)-ROW($B$3))+3)</f>
        <v>50</v>
      </c>
      <c r="L202" s="32">
        <f>INDEX('Обработка исходного'!O:O,ROW($B$3)+4*(ROW($B202)-ROW($B$3))+3)</f>
        <v>50</v>
      </c>
      <c r="M202" s="32">
        <f>INDEX('Обработка исходного'!P:P,ROW($B$3)+4*(ROW($B202)-ROW($B$3))+3)</f>
        <v>50</v>
      </c>
      <c r="N202" s="32">
        <f>INDEX('Обработка исходного'!Q:Q,ROW($B$3)+4*(ROW($B202)-ROW($B$3))+3)</f>
        <v>50</v>
      </c>
      <c r="O202" s="32" t="str">
        <f>INDEX('Обработка исходного'!R:R,ROW($B$3)+4*(ROW($B202)-ROW($B$3))+3)</f>
        <v>-</v>
      </c>
      <c r="P202" s="33" t="str">
        <f>INDEX('Обработка исходного'!S:S,ROW($B$3)+4*(ROW($B202)-ROW($B$3))+3)</f>
        <v>-</v>
      </c>
    </row>
    <row r="203" spans="1:16" ht="25.5" x14ac:dyDescent="0.25">
      <c r="A203" s="10" t="str">
        <f>INDEX('Обработка исходного'!B:B,ROW($B$3)+4*(ROW($B203)-ROW($B$3)))</f>
        <v>Сталь легированная хромомолибденованадиевая</v>
      </c>
      <c r="B203" s="47" t="str">
        <f>INDEX('Обработка исходного'!D:D,ROW($B$3)+4*(ROW($B203)-ROW($B$3)))</f>
        <v>12Х2МФА</v>
      </c>
      <c r="C203" s="27" t="str">
        <f>IF(ISBLANK(INDEX('Обработка исходного'!E:E,ROW($B$3)+4*(ROW($B203)-ROW($B$3)))),"",INDEX('Обработка исходного'!E:E,ROW($B$3)+4*(ROW($B203)-ROW($B$3))))</f>
        <v>Поковки толщиной до 150 мм, КП395**</v>
      </c>
      <c r="D203" s="31">
        <f>INDEX('Обработка исходного'!G:G,ROW($B$3)+4*(ROW($B203)-ROW($B$3))+3)</f>
        <v>50</v>
      </c>
      <c r="E203" s="32">
        <f>INDEX('Обработка исходного'!H:H,ROW($B$3)+4*(ROW($B203)-ROW($B$3))+3)</f>
        <v>50</v>
      </c>
      <c r="F203" s="32">
        <f>INDEX('Обработка исходного'!I:I,ROW($B$3)+4*(ROW($B203)-ROW($B$3))+3)</f>
        <v>50</v>
      </c>
      <c r="G203" s="32">
        <f>INDEX('Обработка исходного'!J:J,ROW($B$3)+4*(ROW($B203)-ROW($B$3))+3)</f>
        <v>50</v>
      </c>
      <c r="H203" s="32">
        <f>INDEX('Обработка исходного'!K:K,ROW($B$3)+4*(ROW($B203)-ROW($B$3))+3)</f>
        <v>50</v>
      </c>
      <c r="I203" s="32">
        <f>INDEX('Обработка исходного'!L:L,ROW($B$3)+4*(ROW($B203)-ROW($B$3))+3)</f>
        <v>50</v>
      </c>
      <c r="J203" s="32">
        <f>INDEX('Обработка исходного'!M:M,ROW($B$3)+4*(ROW($B203)-ROW($B$3))+3)</f>
        <v>50</v>
      </c>
      <c r="K203" s="32">
        <f>INDEX('Обработка исходного'!N:N,ROW($B$3)+4*(ROW($B203)-ROW($B$3))+3)</f>
        <v>50</v>
      </c>
      <c r="L203" s="32">
        <f>INDEX('Обработка исходного'!O:O,ROW($B$3)+4*(ROW($B203)-ROW($B$3))+3)</f>
        <v>50</v>
      </c>
      <c r="M203" s="32">
        <f>INDEX('Обработка исходного'!P:P,ROW($B$3)+4*(ROW($B203)-ROW($B$3))+3)</f>
        <v>50</v>
      </c>
      <c r="N203" s="32">
        <f>INDEX('Обработка исходного'!Q:Q,ROW($B$3)+4*(ROW($B203)-ROW($B$3))+3)</f>
        <v>50</v>
      </c>
      <c r="O203" s="32" t="str">
        <f>INDEX('Обработка исходного'!R:R,ROW($B$3)+4*(ROW($B203)-ROW($B$3))+3)</f>
        <v>-</v>
      </c>
      <c r="P203" s="33" t="str">
        <f>INDEX('Обработка исходного'!S:S,ROW($B$3)+4*(ROW($B203)-ROW($B$3))+3)</f>
        <v>-</v>
      </c>
    </row>
    <row r="204" spans="1:16" ht="25.5" x14ac:dyDescent="0.25">
      <c r="A204" s="10" t="str">
        <f>INDEX('Обработка исходного'!B:B,ROW($B$3)+4*(ROW($B204)-ROW($B$3)))</f>
        <v>Сталь легированная хромомолибденованадиевая</v>
      </c>
      <c r="B204" s="47" t="str">
        <f>INDEX('Обработка исходного'!D:D,ROW($B$3)+4*(ROW($B204)-ROW($B$3)))</f>
        <v>12Х2МФА</v>
      </c>
      <c r="C204" s="27" t="str">
        <f>IF(ISBLANK(INDEX('Обработка исходного'!E:E,ROW($B$3)+4*(ROW($B204)-ROW($B$3)))),"",INDEX('Обработка исходного'!E:E,ROW($B$3)+4*(ROW($B204)-ROW($B$3))))</f>
        <v>Листы толщиной до 180 мм, КП490**</v>
      </c>
      <c r="D204" s="31">
        <f>INDEX('Обработка исходного'!G:G,ROW($B$3)+4*(ROW($B204)-ROW($B$3))+3)</f>
        <v>50</v>
      </c>
      <c r="E204" s="32">
        <f>INDEX('Обработка исходного'!H:H,ROW($B$3)+4*(ROW($B204)-ROW($B$3))+3)</f>
        <v>50</v>
      </c>
      <c r="F204" s="32">
        <f>INDEX('Обработка исходного'!I:I,ROW($B$3)+4*(ROW($B204)-ROW($B$3))+3)</f>
        <v>50</v>
      </c>
      <c r="G204" s="32">
        <f>INDEX('Обработка исходного'!J:J,ROW($B$3)+4*(ROW($B204)-ROW($B$3))+3)</f>
        <v>50</v>
      </c>
      <c r="H204" s="32">
        <f>INDEX('Обработка исходного'!K:K,ROW($B$3)+4*(ROW($B204)-ROW($B$3))+3)</f>
        <v>50</v>
      </c>
      <c r="I204" s="32">
        <f>INDEX('Обработка исходного'!L:L,ROW($B$3)+4*(ROW($B204)-ROW($B$3))+3)</f>
        <v>45</v>
      </c>
      <c r="J204" s="32">
        <f>INDEX('Обработка исходного'!M:M,ROW($B$3)+4*(ROW($B204)-ROW($B$3))+3)</f>
        <v>45</v>
      </c>
      <c r="K204" s="32">
        <f>INDEX('Обработка исходного'!N:N,ROW($B$3)+4*(ROW($B204)-ROW($B$3))+3)</f>
        <v>45</v>
      </c>
      <c r="L204" s="32">
        <f>INDEX('Обработка исходного'!O:O,ROW($B$3)+4*(ROW($B204)-ROW($B$3))+3)</f>
        <v>38</v>
      </c>
      <c r="M204" s="32">
        <f>INDEX('Обработка исходного'!P:P,ROW($B$3)+4*(ROW($B204)-ROW($B$3))+3)</f>
        <v>38</v>
      </c>
      <c r="N204" s="32">
        <f>INDEX('Обработка исходного'!Q:Q,ROW($B$3)+4*(ROW($B204)-ROW($B$3))+3)</f>
        <v>38</v>
      </c>
      <c r="O204" s="32" t="str">
        <f>INDEX('Обработка исходного'!R:R,ROW($B$3)+4*(ROW($B204)-ROW($B$3))+3)</f>
        <v>-</v>
      </c>
      <c r="P204" s="33" t="str">
        <f>INDEX('Обработка исходного'!S:S,ROW($B$3)+4*(ROW($B204)-ROW($B$3))+3)</f>
        <v>-</v>
      </c>
    </row>
    <row r="205" spans="1:16" ht="25.5" x14ac:dyDescent="0.25">
      <c r="A205" s="10" t="str">
        <f>INDEX('Обработка исходного'!B:B,ROW($B$3)+4*(ROW($B205)-ROW($B$3)))</f>
        <v>Сталь легированная хромомолибденованадиевая</v>
      </c>
      <c r="B205" s="47" t="str">
        <f>INDEX('Обработка исходного'!D:D,ROW($B$3)+4*(ROW($B205)-ROW($B$3)))</f>
        <v>12Х2МФА</v>
      </c>
      <c r="C205" s="27" t="str">
        <f>IF(ISBLANK(INDEX('Обработка исходного'!E:E,ROW($B$3)+4*(ROW($B205)-ROW($B$3)))),"",INDEX('Обработка исходного'!E:E,ROW($B$3)+4*(ROW($B205)-ROW($B$3))))</f>
        <v>Поковки толщиной до 150 мм, КП490**</v>
      </c>
      <c r="D205" s="31">
        <f>INDEX('Обработка исходного'!G:G,ROW($B$3)+4*(ROW($B205)-ROW($B$3))+3)</f>
        <v>50</v>
      </c>
      <c r="E205" s="32">
        <f>INDEX('Обработка исходного'!H:H,ROW($B$3)+4*(ROW($B205)-ROW($B$3))+3)</f>
        <v>50</v>
      </c>
      <c r="F205" s="32">
        <f>INDEX('Обработка исходного'!I:I,ROW($B$3)+4*(ROW($B205)-ROW($B$3))+3)</f>
        <v>50</v>
      </c>
      <c r="G205" s="32">
        <f>INDEX('Обработка исходного'!J:J,ROW($B$3)+4*(ROW($B205)-ROW($B$3))+3)</f>
        <v>50</v>
      </c>
      <c r="H205" s="32">
        <f>INDEX('Обработка исходного'!K:K,ROW($B$3)+4*(ROW($B205)-ROW($B$3))+3)</f>
        <v>50</v>
      </c>
      <c r="I205" s="32">
        <f>INDEX('Обработка исходного'!L:L,ROW($B$3)+4*(ROW($B205)-ROW($B$3))+3)</f>
        <v>45</v>
      </c>
      <c r="J205" s="32">
        <f>INDEX('Обработка исходного'!M:M,ROW($B$3)+4*(ROW($B205)-ROW($B$3))+3)</f>
        <v>45</v>
      </c>
      <c r="K205" s="32">
        <f>INDEX('Обработка исходного'!N:N,ROW($B$3)+4*(ROW($B205)-ROW($B$3))+3)</f>
        <v>45</v>
      </c>
      <c r="L205" s="32">
        <f>INDEX('Обработка исходного'!O:O,ROW($B$3)+4*(ROW($B205)-ROW($B$3))+3)</f>
        <v>38</v>
      </c>
      <c r="M205" s="32">
        <f>INDEX('Обработка исходного'!P:P,ROW($B$3)+4*(ROW($B205)-ROW($B$3))+3)</f>
        <v>38</v>
      </c>
      <c r="N205" s="32">
        <f>INDEX('Обработка исходного'!Q:Q,ROW($B$3)+4*(ROW($B205)-ROW($B$3))+3)</f>
        <v>38</v>
      </c>
      <c r="O205" s="32" t="str">
        <f>INDEX('Обработка исходного'!R:R,ROW($B$3)+4*(ROW($B205)-ROW($B$3))+3)</f>
        <v>-</v>
      </c>
      <c r="P205" s="33" t="str">
        <f>INDEX('Обработка исходного'!S:S,ROW($B$3)+4*(ROW($B205)-ROW($B$3))+3)</f>
        <v>-</v>
      </c>
    </row>
    <row r="206" spans="1:16" ht="25.5" x14ac:dyDescent="0.25">
      <c r="A206" s="10" t="str">
        <f>INDEX('Обработка исходного'!B:B,ROW($B$3)+4*(ROW($B206)-ROW($B$3)))</f>
        <v>Сталь легированная хромомолибденованадиевая</v>
      </c>
      <c r="B206" s="47" t="str">
        <f>INDEX('Обработка исходного'!D:D,ROW($B$3)+4*(ROW($B206)-ROW($B$3)))</f>
        <v>12Х2МФА-А</v>
      </c>
      <c r="C206" s="27" t="str">
        <f>IF(ISBLANK(INDEX('Обработка исходного'!E:E,ROW($B$3)+4*(ROW($B206)-ROW($B$3)))),"",INDEX('Обработка исходного'!E:E,ROW($B$3)+4*(ROW($B206)-ROW($B$3))))</f>
        <v>Листы толщиной до 180 мм, КП395**</v>
      </c>
      <c r="D206" s="31">
        <f>INDEX('Обработка исходного'!G:G,ROW($B$3)+4*(ROW($B206)-ROW($B$3))+3)</f>
        <v>50</v>
      </c>
      <c r="E206" s="32">
        <f>INDEX('Обработка исходного'!H:H,ROW($B$3)+4*(ROW($B206)-ROW($B$3))+3)</f>
        <v>50</v>
      </c>
      <c r="F206" s="32">
        <f>INDEX('Обработка исходного'!I:I,ROW($B$3)+4*(ROW($B206)-ROW($B$3))+3)</f>
        <v>50</v>
      </c>
      <c r="G206" s="32">
        <f>INDEX('Обработка исходного'!J:J,ROW($B$3)+4*(ROW($B206)-ROW($B$3))+3)</f>
        <v>50</v>
      </c>
      <c r="H206" s="32">
        <f>INDEX('Обработка исходного'!K:K,ROW($B$3)+4*(ROW($B206)-ROW($B$3))+3)</f>
        <v>50</v>
      </c>
      <c r="I206" s="32">
        <f>INDEX('Обработка исходного'!L:L,ROW($B$3)+4*(ROW($B206)-ROW($B$3))+3)</f>
        <v>50</v>
      </c>
      <c r="J206" s="32">
        <f>INDEX('Обработка исходного'!M:M,ROW($B$3)+4*(ROW($B206)-ROW($B$3))+3)</f>
        <v>50</v>
      </c>
      <c r="K206" s="32">
        <f>INDEX('Обработка исходного'!N:N,ROW($B$3)+4*(ROW($B206)-ROW($B$3))+3)</f>
        <v>50</v>
      </c>
      <c r="L206" s="32">
        <f>INDEX('Обработка исходного'!O:O,ROW($B$3)+4*(ROW($B206)-ROW($B$3))+3)</f>
        <v>50</v>
      </c>
      <c r="M206" s="32">
        <f>INDEX('Обработка исходного'!P:P,ROW($B$3)+4*(ROW($B206)-ROW($B$3))+3)</f>
        <v>50</v>
      </c>
      <c r="N206" s="32">
        <f>INDEX('Обработка исходного'!Q:Q,ROW($B$3)+4*(ROW($B206)-ROW($B$3))+3)</f>
        <v>50</v>
      </c>
      <c r="O206" s="32" t="str">
        <f>INDEX('Обработка исходного'!R:R,ROW($B$3)+4*(ROW($B206)-ROW($B$3))+3)</f>
        <v>-</v>
      </c>
      <c r="P206" s="33" t="str">
        <f>INDEX('Обработка исходного'!S:S,ROW($B$3)+4*(ROW($B206)-ROW($B$3))+3)</f>
        <v>-</v>
      </c>
    </row>
    <row r="207" spans="1:16" ht="25.5" x14ac:dyDescent="0.25">
      <c r="A207" s="10" t="str">
        <f>INDEX('Обработка исходного'!B:B,ROW($B$3)+4*(ROW($B207)-ROW($B$3)))</f>
        <v>Сталь легированная хромомолибденованадиевая</v>
      </c>
      <c r="B207" s="47" t="str">
        <f>INDEX('Обработка исходного'!D:D,ROW($B$3)+4*(ROW($B207)-ROW($B$3)))</f>
        <v>12Х2МФА-А</v>
      </c>
      <c r="C207" s="27" t="str">
        <f>IF(ISBLANK(INDEX('Обработка исходного'!E:E,ROW($B$3)+4*(ROW($B207)-ROW($B$3)))),"",INDEX('Обработка исходного'!E:E,ROW($B$3)+4*(ROW($B207)-ROW($B$3))))</f>
        <v>Поковки толщиной до 150 мм, КП395**</v>
      </c>
      <c r="D207" s="31">
        <f>INDEX('Обработка исходного'!G:G,ROW($B$3)+4*(ROW($B207)-ROW($B$3))+3)</f>
        <v>50</v>
      </c>
      <c r="E207" s="32">
        <f>INDEX('Обработка исходного'!H:H,ROW($B$3)+4*(ROW($B207)-ROW($B$3))+3)</f>
        <v>50</v>
      </c>
      <c r="F207" s="32">
        <f>INDEX('Обработка исходного'!I:I,ROW($B$3)+4*(ROW($B207)-ROW($B$3))+3)</f>
        <v>50</v>
      </c>
      <c r="G207" s="32">
        <f>INDEX('Обработка исходного'!J:J,ROW($B$3)+4*(ROW($B207)-ROW($B$3))+3)</f>
        <v>50</v>
      </c>
      <c r="H207" s="32">
        <f>INDEX('Обработка исходного'!K:K,ROW($B$3)+4*(ROW($B207)-ROW($B$3))+3)</f>
        <v>50</v>
      </c>
      <c r="I207" s="32">
        <f>INDEX('Обработка исходного'!L:L,ROW($B$3)+4*(ROW($B207)-ROW($B$3))+3)</f>
        <v>50</v>
      </c>
      <c r="J207" s="32">
        <f>INDEX('Обработка исходного'!M:M,ROW($B$3)+4*(ROW($B207)-ROW($B$3))+3)</f>
        <v>50</v>
      </c>
      <c r="K207" s="32">
        <f>INDEX('Обработка исходного'!N:N,ROW($B$3)+4*(ROW($B207)-ROW($B$3))+3)</f>
        <v>50</v>
      </c>
      <c r="L207" s="32">
        <f>INDEX('Обработка исходного'!O:O,ROW($B$3)+4*(ROW($B207)-ROW($B$3))+3)</f>
        <v>50</v>
      </c>
      <c r="M207" s="32">
        <f>INDEX('Обработка исходного'!P:P,ROW($B$3)+4*(ROW($B207)-ROW($B$3))+3)</f>
        <v>50</v>
      </c>
      <c r="N207" s="32">
        <f>INDEX('Обработка исходного'!Q:Q,ROW($B$3)+4*(ROW($B207)-ROW($B$3))+3)</f>
        <v>50</v>
      </c>
      <c r="O207" s="32" t="str">
        <f>INDEX('Обработка исходного'!R:R,ROW($B$3)+4*(ROW($B207)-ROW($B$3))+3)</f>
        <v>-</v>
      </c>
      <c r="P207" s="33" t="str">
        <f>INDEX('Обработка исходного'!S:S,ROW($B$3)+4*(ROW($B207)-ROW($B$3))+3)</f>
        <v>-</v>
      </c>
    </row>
    <row r="208" spans="1:16" ht="25.5" x14ac:dyDescent="0.25">
      <c r="A208" s="10" t="str">
        <f>INDEX('Обработка исходного'!B:B,ROW($B$3)+4*(ROW($B208)-ROW($B$3)))</f>
        <v>Сталь легированная хромомолибденованадиевая</v>
      </c>
      <c r="B208" s="47" t="str">
        <f>INDEX('Обработка исходного'!D:D,ROW($B$3)+4*(ROW($B208)-ROW($B$3)))</f>
        <v>12Х2МФА-А</v>
      </c>
      <c r="C208" s="27" t="str">
        <f>IF(ISBLANK(INDEX('Обработка исходного'!E:E,ROW($B$3)+4*(ROW($B208)-ROW($B$3)))),"",INDEX('Обработка исходного'!E:E,ROW($B$3)+4*(ROW($B208)-ROW($B$3))))</f>
        <v>Листы толщиной до 180 мм, КП490**</v>
      </c>
      <c r="D208" s="31">
        <f>INDEX('Обработка исходного'!G:G,ROW($B$3)+4*(ROW($B208)-ROW($B$3))+3)</f>
        <v>50</v>
      </c>
      <c r="E208" s="32">
        <f>INDEX('Обработка исходного'!H:H,ROW($B$3)+4*(ROW($B208)-ROW($B$3))+3)</f>
        <v>50</v>
      </c>
      <c r="F208" s="32">
        <f>INDEX('Обработка исходного'!I:I,ROW($B$3)+4*(ROW($B208)-ROW($B$3))+3)</f>
        <v>50</v>
      </c>
      <c r="G208" s="32">
        <f>INDEX('Обработка исходного'!J:J,ROW($B$3)+4*(ROW($B208)-ROW($B$3))+3)</f>
        <v>50</v>
      </c>
      <c r="H208" s="32">
        <f>INDEX('Обработка исходного'!K:K,ROW($B$3)+4*(ROW($B208)-ROW($B$3))+3)</f>
        <v>50</v>
      </c>
      <c r="I208" s="32">
        <f>INDEX('Обработка исходного'!L:L,ROW($B$3)+4*(ROW($B208)-ROW($B$3))+3)</f>
        <v>45</v>
      </c>
      <c r="J208" s="32">
        <f>INDEX('Обработка исходного'!M:M,ROW($B$3)+4*(ROW($B208)-ROW($B$3))+3)</f>
        <v>45</v>
      </c>
      <c r="K208" s="32">
        <f>INDEX('Обработка исходного'!N:N,ROW($B$3)+4*(ROW($B208)-ROW($B$3))+3)</f>
        <v>45</v>
      </c>
      <c r="L208" s="32">
        <f>INDEX('Обработка исходного'!O:O,ROW($B$3)+4*(ROW($B208)-ROW($B$3))+3)</f>
        <v>38</v>
      </c>
      <c r="M208" s="32">
        <f>INDEX('Обработка исходного'!P:P,ROW($B$3)+4*(ROW($B208)-ROW($B$3))+3)</f>
        <v>38</v>
      </c>
      <c r="N208" s="32">
        <f>INDEX('Обработка исходного'!Q:Q,ROW($B$3)+4*(ROW($B208)-ROW($B$3))+3)</f>
        <v>38</v>
      </c>
      <c r="O208" s="32" t="str">
        <f>INDEX('Обработка исходного'!R:R,ROW($B$3)+4*(ROW($B208)-ROW($B$3))+3)</f>
        <v>-</v>
      </c>
      <c r="P208" s="33" t="str">
        <f>INDEX('Обработка исходного'!S:S,ROW($B$3)+4*(ROW($B208)-ROW($B$3))+3)</f>
        <v>-</v>
      </c>
    </row>
    <row r="209" spans="1:16" ht="25.5" x14ac:dyDescent="0.25">
      <c r="A209" s="10" t="str">
        <f>INDEX('Обработка исходного'!B:B,ROW($B$3)+4*(ROW($B209)-ROW($B$3)))</f>
        <v>Сталь легированная хромомолибденованадиевая</v>
      </c>
      <c r="B209" s="47" t="str">
        <f>INDEX('Обработка исходного'!D:D,ROW($B$3)+4*(ROW($B209)-ROW($B$3)))</f>
        <v>12Х2МФА-А</v>
      </c>
      <c r="C209" s="27" t="str">
        <f>IF(ISBLANK(INDEX('Обработка исходного'!E:E,ROW($B$3)+4*(ROW($B209)-ROW($B$3)))),"",INDEX('Обработка исходного'!E:E,ROW($B$3)+4*(ROW($B209)-ROW($B$3))))</f>
        <v>Поковки толщиной до 150 мм, КП490**</v>
      </c>
      <c r="D209" s="31">
        <f>INDEX('Обработка исходного'!G:G,ROW($B$3)+4*(ROW($B209)-ROW($B$3))+3)</f>
        <v>50</v>
      </c>
      <c r="E209" s="32">
        <f>INDEX('Обработка исходного'!H:H,ROW($B$3)+4*(ROW($B209)-ROW($B$3))+3)</f>
        <v>50</v>
      </c>
      <c r="F209" s="32">
        <f>INDEX('Обработка исходного'!I:I,ROW($B$3)+4*(ROW($B209)-ROW($B$3))+3)</f>
        <v>50</v>
      </c>
      <c r="G209" s="32">
        <f>INDEX('Обработка исходного'!J:J,ROW($B$3)+4*(ROW($B209)-ROW($B$3))+3)</f>
        <v>50</v>
      </c>
      <c r="H209" s="32">
        <f>INDEX('Обработка исходного'!K:K,ROW($B$3)+4*(ROW($B209)-ROW($B$3))+3)</f>
        <v>50</v>
      </c>
      <c r="I209" s="32">
        <f>INDEX('Обработка исходного'!L:L,ROW($B$3)+4*(ROW($B209)-ROW($B$3))+3)</f>
        <v>45</v>
      </c>
      <c r="J209" s="32">
        <f>INDEX('Обработка исходного'!M:M,ROW($B$3)+4*(ROW($B209)-ROW($B$3))+3)</f>
        <v>45</v>
      </c>
      <c r="K209" s="32">
        <f>INDEX('Обработка исходного'!N:N,ROW($B$3)+4*(ROW($B209)-ROW($B$3))+3)</f>
        <v>45</v>
      </c>
      <c r="L209" s="32">
        <f>INDEX('Обработка исходного'!O:O,ROW($B$3)+4*(ROW($B209)-ROW($B$3))+3)</f>
        <v>38</v>
      </c>
      <c r="M209" s="32">
        <f>INDEX('Обработка исходного'!P:P,ROW($B$3)+4*(ROW($B209)-ROW($B$3))+3)</f>
        <v>38</v>
      </c>
      <c r="N209" s="32">
        <f>INDEX('Обработка исходного'!Q:Q,ROW($B$3)+4*(ROW($B209)-ROW($B$3))+3)</f>
        <v>38</v>
      </c>
      <c r="O209" s="32" t="str">
        <f>INDEX('Обработка исходного'!R:R,ROW($B$3)+4*(ROW($B209)-ROW($B$3))+3)</f>
        <v>-</v>
      </c>
      <c r="P209" s="33" t="str">
        <f>INDEX('Обработка исходного'!S:S,ROW($B$3)+4*(ROW($B209)-ROW($B$3))+3)</f>
        <v>-</v>
      </c>
    </row>
    <row r="210" spans="1:16" ht="25.5" x14ac:dyDescent="0.25">
      <c r="A210" s="10" t="str">
        <f>INDEX('Обработка исходного'!B:B,ROW($B$3)+4*(ROW($B210)-ROW($B$3)))</f>
        <v>Сталь легированная хромомолибденованадиевая</v>
      </c>
      <c r="B210" s="47" t="str">
        <f>INDEX('Обработка исходного'!D:D,ROW($B$3)+4*(ROW($B210)-ROW($B$3)))</f>
        <v>18Х2МФА</v>
      </c>
      <c r="C210" s="27" t="str">
        <f>IF(ISBLANK(INDEX('Обработка исходного'!E:E,ROW($B$3)+4*(ROW($B210)-ROW($B$3)))),"",INDEX('Обработка исходного'!E:E,ROW($B$3)+4*(ROW($B210)-ROW($B$3))))</f>
        <v>Листы, поковки толщиной от 160 до 400 мм, КП490**</v>
      </c>
      <c r="D210" s="31">
        <f>INDEX('Обработка исходного'!G:G,ROW($B$3)+4*(ROW($B210)-ROW($B$3))+3)</f>
        <v>50</v>
      </c>
      <c r="E210" s="32">
        <f>INDEX('Обработка исходного'!H:H,ROW($B$3)+4*(ROW($B210)-ROW($B$3))+3)</f>
        <v>50</v>
      </c>
      <c r="F210" s="32">
        <f>INDEX('Обработка исходного'!I:I,ROW($B$3)+4*(ROW($B210)-ROW($B$3))+3)</f>
        <v>50</v>
      </c>
      <c r="G210" s="32">
        <f>INDEX('Обработка исходного'!J:J,ROW($B$3)+4*(ROW($B210)-ROW($B$3))+3)</f>
        <v>50</v>
      </c>
      <c r="H210" s="32">
        <f>INDEX('Обработка исходного'!K:K,ROW($B$3)+4*(ROW($B210)-ROW($B$3))+3)</f>
        <v>50</v>
      </c>
      <c r="I210" s="32">
        <f>INDEX('Обработка исходного'!L:L,ROW($B$3)+4*(ROW($B210)-ROW($B$3))+3)</f>
        <v>50</v>
      </c>
      <c r="J210" s="32">
        <f>INDEX('Обработка исходного'!M:M,ROW($B$3)+4*(ROW($B210)-ROW($B$3))+3)</f>
        <v>45</v>
      </c>
      <c r="K210" s="32">
        <f>INDEX('Обработка исходного'!N:N,ROW($B$3)+4*(ROW($B210)-ROW($B$3))+3)</f>
        <v>45</v>
      </c>
      <c r="L210" s="32">
        <f>INDEX('Обработка исходного'!O:O,ROW($B$3)+4*(ROW($B210)-ROW($B$3))+3)</f>
        <v>38</v>
      </c>
      <c r="M210" s="32">
        <f>INDEX('Обработка исходного'!P:P,ROW($B$3)+4*(ROW($B210)-ROW($B$3))+3)</f>
        <v>38</v>
      </c>
      <c r="N210" s="32">
        <f>INDEX('Обработка исходного'!Q:Q,ROW($B$3)+4*(ROW($B210)-ROW($B$3))+3)</f>
        <v>38</v>
      </c>
      <c r="O210" s="32" t="str">
        <f>INDEX('Обработка исходного'!R:R,ROW($B$3)+4*(ROW($B210)-ROW($B$3))+3)</f>
        <v>-</v>
      </c>
      <c r="P210" s="33" t="str">
        <f>INDEX('Обработка исходного'!S:S,ROW($B$3)+4*(ROW($B210)-ROW($B$3))+3)</f>
        <v>-</v>
      </c>
    </row>
    <row r="211" spans="1:16" ht="25.5" x14ac:dyDescent="0.25">
      <c r="A211" s="10" t="str">
        <f>INDEX('Обработка исходного'!B:B,ROW($B$3)+4*(ROW($B211)-ROW($B$3)))</f>
        <v>Сталь легированная хромомолибденованадиевая</v>
      </c>
      <c r="B211" s="47" t="str">
        <f>INDEX('Обработка исходного'!D:D,ROW($B$3)+4*(ROW($B211)-ROW($B$3)))</f>
        <v>15Х2МФА</v>
      </c>
      <c r="C211" s="27" t="str">
        <f>IF(ISBLANK(INDEX('Обработка исходного'!E:E,ROW($B$3)+4*(ROW($B211)-ROW($B$3)))),"",INDEX('Обработка исходного'!E:E,ROW($B$3)+4*(ROW($B211)-ROW($B$3))))</f>
        <v>Листы, поковки толщиной от 400 до 650 мм, КП295**</v>
      </c>
      <c r="D211" s="31">
        <f>INDEX('Обработка исходного'!G:G,ROW($B$3)+4*(ROW($B211)-ROW($B$3))+3)</f>
        <v>55</v>
      </c>
      <c r="E211" s="32">
        <f>INDEX('Обработка исходного'!H:H,ROW($B$3)+4*(ROW($B211)-ROW($B$3))+3)</f>
        <v>55</v>
      </c>
      <c r="F211" s="32">
        <f>INDEX('Обработка исходного'!I:I,ROW($B$3)+4*(ROW($B211)-ROW($B$3))+3)</f>
        <v>54</v>
      </c>
      <c r="G211" s="32">
        <f>INDEX('Обработка исходного'!J:J,ROW($B$3)+4*(ROW($B211)-ROW($B$3))+3)</f>
        <v>54</v>
      </c>
      <c r="H211" s="32">
        <f>INDEX('Обработка исходного'!K:K,ROW($B$3)+4*(ROW($B211)-ROW($B$3))+3)</f>
        <v>53</v>
      </c>
      <c r="I211" s="32">
        <f>INDEX('Обработка исходного'!L:L,ROW($B$3)+4*(ROW($B211)-ROW($B$3))+3)</f>
        <v>52</v>
      </c>
      <c r="J211" s="32">
        <f>INDEX('Обработка исходного'!M:M,ROW($B$3)+4*(ROW($B211)-ROW($B$3))+3)</f>
        <v>51</v>
      </c>
      <c r="K211" s="32">
        <f>INDEX('Обработка исходного'!N:N,ROW($B$3)+4*(ROW($B211)-ROW($B$3))+3)</f>
        <v>50</v>
      </c>
      <c r="L211" s="32">
        <f>INDEX('Обработка исходного'!O:O,ROW($B$3)+4*(ROW($B211)-ROW($B$3))+3)</f>
        <v>47</v>
      </c>
      <c r="M211" s="32">
        <f>INDEX('Обработка исходного'!P:P,ROW($B$3)+4*(ROW($B211)-ROW($B$3))+3)</f>
        <v>47</v>
      </c>
      <c r="N211" s="32">
        <f>INDEX('Обработка исходного'!Q:Q,ROW($B$3)+4*(ROW($B211)-ROW($B$3))+3)</f>
        <v>47</v>
      </c>
      <c r="O211" s="32" t="str">
        <f>INDEX('Обработка исходного'!R:R,ROW($B$3)+4*(ROW($B211)-ROW($B$3))+3)</f>
        <v>-</v>
      </c>
      <c r="P211" s="33" t="str">
        <f>INDEX('Обработка исходного'!S:S,ROW($B$3)+4*(ROW($B211)-ROW($B$3))+3)</f>
        <v>-</v>
      </c>
    </row>
    <row r="212" spans="1:16" ht="25.5" x14ac:dyDescent="0.25">
      <c r="A212" s="10" t="str">
        <f>INDEX('Обработка исходного'!B:B,ROW($B$3)+4*(ROW($B212)-ROW($B$3)))</f>
        <v>Сталь легированная хромомолибденованадиевая</v>
      </c>
      <c r="B212" s="47" t="str">
        <f>INDEX('Обработка исходного'!D:D,ROW($B$3)+4*(ROW($B212)-ROW($B$3)))</f>
        <v>15Х2МФА</v>
      </c>
      <c r="C212" s="27" t="str">
        <f>IF(ISBLANK(INDEX('Обработка исходного'!E:E,ROW($B$3)+4*(ROW($B212)-ROW($B$3)))),"",INDEX('Обработка исходного'!E:E,ROW($B$3)+4*(ROW($B212)-ROW($B$3))))</f>
        <v>Листы, поковки толщиной от 161 до 400 мм, КП395**</v>
      </c>
      <c r="D212" s="31">
        <f>INDEX('Обработка исходного'!G:G,ROW($B$3)+4*(ROW($B212)-ROW($B$3))+3)</f>
        <v>50</v>
      </c>
      <c r="E212" s="32">
        <f>INDEX('Обработка исходного'!H:H,ROW($B$3)+4*(ROW($B212)-ROW($B$3))+3)</f>
        <v>50</v>
      </c>
      <c r="F212" s="32">
        <f>INDEX('Обработка исходного'!I:I,ROW($B$3)+4*(ROW($B212)-ROW($B$3))+3)</f>
        <v>50</v>
      </c>
      <c r="G212" s="32">
        <f>INDEX('Обработка исходного'!J:J,ROW($B$3)+4*(ROW($B212)-ROW($B$3))+3)</f>
        <v>50</v>
      </c>
      <c r="H212" s="32">
        <f>INDEX('Обработка исходного'!K:K,ROW($B$3)+4*(ROW($B212)-ROW($B$3))+3)</f>
        <v>50</v>
      </c>
      <c r="I212" s="32">
        <f>INDEX('Обработка исходного'!L:L,ROW($B$3)+4*(ROW($B212)-ROW($B$3))+3)</f>
        <v>50</v>
      </c>
      <c r="J212" s="32">
        <f>INDEX('Обработка исходного'!M:M,ROW($B$3)+4*(ROW($B212)-ROW($B$3))+3)</f>
        <v>50</v>
      </c>
      <c r="K212" s="32">
        <f>INDEX('Обработка исходного'!N:N,ROW($B$3)+4*(ROW($B212)-ROW($B$3))+3)</f>
        <v>50</v>
      </c>
      <c r="L212" s="32">
        <f>INDEX('Обработка исходного'!O:O,ROW($B$3)+4*(ROW($B212)-ROW($B$3))+3)</f>
        <v>47</v>
      </c>
      <c r="M212" s="32">
        <f>INDEX('Обработка исходного'!P:P,ROW($B$3)+4*(ROW($B212)-ROW($B$3))+3)</f>
        <v>47</v>
      </c>
      <c r="N212" s="32">
        <f>INDEX('Обработка исходного'!Q:Q,ROW($B$3)+4*(ROW($B212)-ROW($B$3))+3)</f>
        <v>47</v>
      </c>
      <c r="O212" s="32" t="str">
        <f>INDEX('Обработка исходного'!R:R,ROW($B$3)+4*(ROW($B212)-ROW($B$3))+3)</f>
        <v>-</v>
      </c>
      <c r="P212" s="33" t="str">
        <f>INDEX('Обработка исходного'!S:S,ROW($B$3)+4*(ROW($B212)-ROW($B$3))+3)</f>
        <v>-</v>
      </c>
    </row>
    <row r="213" spans="1:16" ht="25.5" x14ac:dyDescent="0.25">
      <c r="A213" s="10" t="str">
        <f>INDEX('Обработка исходного'!B:B,ROW($B$3)+4*(ROW($B213)-ROW($B$3)))</f>
        <v>Сталь легированная хромомолибденованадиевая</v>
      </c>
      <c r="B213" s="47" t="str">
        <f>INDEX('Обработка исходного'!D:D,ROW($B$3)+4*(ROW($B213)-ROW($B$3)))</f>
        <v>15Х2МФА-А</v>
      </c>
      <c r="C213" s="27" t="str">
        <f>IF(ISBLANK(INDEX('Обработка исходного'!E:E,ROW($B$3)+4*(ROW($B213)-ROW($B$3)))),"",INDEX('Обработка исходного'!E:E,ROW($B$3)+4*(ROW($B213)-ROW($B$3))))</f>
        <v>Листы, поковки толщиной от 400 до 650 мм, КП295**</v>
      </c>
      <c r="D213" s="31">
        <f>INDEX('Обработка исходного'!G:G,ROW($B$3)+4*(ROW($B213)-ROW($B$3))+3)</f>
        <v>55</v>
      </c>
      <c r="E213" s="32">
        <f>INDEX('Обработка исходного'!H:H,ROW($B$3)+4*(ROW($B213)-ROW($B$3))+3)</f>
        <v>55</v>
      </c>
      <c r="F213" s="32">
        <f>INDEX('Обработка исходного'!I:I,ROW($B$3)+4*(ROW($B213)-ROW($B$3))+3)</f>
        <v>54</v>
      </c>
      <c r="G213" s="32">
        <f>INDEX('Обработка исходного'!J:J,ROW($B$3)+4*(ROW($B213)-ROW($B$3))+3)</f>
        <v>54</v>
      </c>
      <c r="H213" s="32">
        <f>INDEX('Обработка исходного'!K:K,ROW($B$3)+4*(ROW($B213)-ROW($B$3))+3)</f>
        <v>53</v>
      </c>
      <c r="I213" s="32">
        <f>INDEX('Обработка исходного'!L:L,ROW($B$3)+4*(ROW($B213)-ROW($B$3))+3)</f>
        <v>52</v>
      </c>
      <c r="J213" s="32">
        <f>INDEX('Обработка исходного'!M:M,ROW($B$3)+4*(ROW($B213)-ROW($B$3))+3)</f>
        <v>51</v>
      </c>
      <c r="K213" s="32">
        <f>INDEX('Обработка исходного'!N:N,ROW($B$3)+4*(ROW($B213)-ROW($B$3))+3)</f>
        <v>50</v>
      </c>
      <c r="L213" s="32">
        <f>INDEX('Обработка исходного'!O:O,ROW($B$3)+4*(ROW($B213)-ROW($B$3))+3)</f>
        <v>47</v>
      </c>
      <c r="M213" s="32">
        <f>INDEX('Обработка исходного'!P:P,ROW($B$3)+4*(ROW($B213)-ROW($B$3))+3)</f>
        <v>47</v>
      </c>
      <c r="N213" s="32">
        <f>INDEX('Обработка исходного'!Q:Q,ROW($B$3)+4*(ROW($B213)-ROW($B$3))+3)</f>
        <v>47</v>
      </c>
      <c r="O213" s="32" t="str">
        <f>INDEX('Обработка исходного'!R:R,ROW($B$3)+4*(ROW($B213)-ROW($B$3))+3)</f>
        <v>-</v>
      </c>
      <c r="P213" s="33" t="str">
        <f>INDEX('Обработка исходного'!S:S,ROW($B$3)+4*(ROW($B213)-ROW($B$3))+3)</f>
        <v>-</v>
      </c>
    </row>
    <row r="214" spans="1:16" ht="25.5" x14ac:dyDescent="0.25">
      <c r="A214" s="10" t="str">
        <f>INDEX('Обработка исходного'!B:B,ROW($B$3)+4*(ROW($B214)-ROW($B$3)))</f>
        <v>Сталь легированная хромомолибденованадиевая</v>
      </c>
      <c r="B214" s="47" t="str">
        <f>INDEX('Обработка исходного'!D:D,ROW($B$3)+4*(ROW($B214)-ROW($B$3)))</f>
        <v>15Х2МФА-А</v>
      </c>
      <c r="C214" s="27" t="str">
        <f>IF(ISBLANK(INDEX('Обработка исходного'!E:E,ROW($B$3)+4*(ROW($B214)-ROW($B$3)))),"",INDEX('Обработка исходного'!E:E,ROW($B$3)+4*(ROW($B214)-ROW($B$3))))</f>
        <v>Листы, поковки толщиной от 161 до 400 мм, КП395**</v>
      </c>
      <c r="D214" s="31">
        <f>INDEX('Обработка исходного'!G:G,ROW($B$3)+4*(ROW($B214)-ROW($B$3))+3)</f>
        <v>50</v>
      </c>
      <c r="E214" s="32">
        <f>INDEX('Обработка исходного'!H:H,ROW($B$3)+4*(ROW($B214)-ROW($B$3))+3)</f>
        <v>50</v>
      </c>
      <c r="F214" s="32">
        <f>INDEX('Обработка исходного'!I:I,ROW($B$3)+4*(ROW($B214)-ROW($B$3))+3)</f>
        <v>50</v>
      </c>
      <c r="G214" s="32">
        <f>INDEX('Обработка исходного'!J:J,ROW($B$3)+4*(ROW($B214)-ROW($B$3))+3)</f>
        <v>50</v>
      </c>
      <c r="H214" s="32">
        <f>INDEX('Обработка исходного'!K:K,ROW($B$3)+4*(ROW($B214)-ROW($B$3))+3)</f>
        <v>50</v>
      </c>
      <c r="I214" s="32">
        <f>INDEX('Обработка исходного'!L:L,ROW($B$3)+4*(ROW($B214)-ROW($B$3))+3)</f>
        <v>50</v>
      </c>
      <c r="J214" s="32">
        <f>INDEX('Обработка исходного'!M:M,ROW($B$3)+4*(ROW($B214)-ROW($B$3))+3)</f>
        <v>50</v>
      </c>
      <c r="K214" s="32">
        <f>INDEX('Обработка исходного'!N:N,ROW($B$3)+4*(ROW($B214)-ROW($B$3))+3)</f>
        <v>50</v>
      </c>
      <c r="L214" s="32">
        <f>INDEX('Обработка исходного'!O:O,ROW($B$3)+4*(ROW($B214)-ROW($B$3))+3)</f>
        <v>47</v>
      </c>
      <c r="M214" s="32">
        <f>INDEX('Обработка исходного'!P:P,ROW($B$3)+4*(ROW($B214)-ROW($B$3))+3)</f>
        <v>47</v>
      </c>
      <c r="N214" s="32">
        <f>INDEX('Обработка исходного'!Q:Q,ROW($B$3)+4*(ROW($B214)-ROW($B$3))+3)</f>
        <v>47</v>
      </c>
      <c r="O214" s="32" t="str">
        <f>INDEX('Обработка исходного'!R:R,ROW($B$3)+4*(ROW($B214)-ROW($B$3))+3)</f>
        <v>-</v>
      </c>
      <c r="P214" s="33" t="str">
        <f>INDEX('Обработка исходного'!S:S,ROW($B$3)+4*(ROW($B214)-ROW($B$3))+3)</f>
        <v>-</v>
      </c>
    </row>
    <row r="215" spans="1:16" ht="38.25" x14ac:dyDescent="0.25">
      <c r="A215" s="10" t="str">
        <f>INDEX('Обработка исходного'!B:B,ROW($B$3)+4*(ROW($B215)-ROW($B$3)))</f>
        <v>Сталь легированная хромомолибденованадиевая</v>
      </c>
      <c r="B215" s="47" t="str">
        <f>INDEX('Обработка исходного'!D:D,ROW($B$3)+4*(ROW($B215)-ROW($B$3)))</f>
        <v>25Х2МФА</v>
      </c>
      <c r="C215" s="27" t="str">
        <f>IF(ISBLANK(INDEX('Обработка исходного'!E:E,ROW($B$3)+4*(ROW($B215)-ROW($B$3)))),"",INDEX('Обработка исходного'!E:E,ROW($B$3)+4*(ROW($B215)-ROW($B$3))))</f>
        <v>Поковки, листы (плиты), листовые и штампованные заготовки диаметром или толщиной до 70 мм, КП395**</v>
      </c>
      <c r="D215" s="31">
        <f>INDEX('Обработка исходного'!G:G,ROW($B$3)+4*(ROW($B215)-ROW($B$3))+3)</f>
        <v>50</v>
      </c>
      <c r="E215" s="32">
        <f>INDEX('Обработка исходного'!H:H,ROW($B$3)+4*(ROW($B215)-ROW($B$3))+3)</f>
        <v>50</v>
      </c>
      <c r="F215" s="32">
        <f>INDEX('Обработка исходного'!I:I,ROW($B$3)+4*(ROW($B215)-ROW($B$3))+3)</f>
        <v>50</v>
      </c>
      <c r="G215" s="32">
        <f>INDEX('Обработка исходного'!J:J,ROW($B$3)+4*(ROW($B215)-ROW($B$3))+3)</f>
        <v>50</v>
      </c>
      <c r="H215" s="32">
        <f>INDEX('Обработка исходного'!K:K,ROW($B$3)+4*(ROW($B215)-ROW($B$3))+3)</f>
        <v>50</v>
      </c>
      <c r="I215" s="32">
        <f>INDEX('Обработка исходного'!L:L,ROW($B$3)+4*(ROW($B215)-ROW($B$3))+3)</f>
        <v>50</v>
      </c>
      <c r="J215" s="32">
        <f>INDEX('Обработка исходного'!M:M,ROW($B$3)+4*(ROW($B215)-ROW($B$3))+3)</f>
        <v>50</v>
      </c>
      <c r="K215" s="32">
        <f>INDEX('Обработка исходного'!N:N,ROW($B$3)+4*(ROW($B215)-ROW($B$3))+3)</f>
        <v>50</v>
      </c>
      <c r="L215" s="32">
        <f>INDEX('Обработка исходного'!O:O,ROW($B$3)+4*(ROW($B215)-ROW($B$3))+3)</f>
        <v>50</v>
      </c>
      <c r="M215" s="32">
        <f>INDEX('Обработка исходного'!P:P,ROW($B$3)+4*(ROW($B215)-ROW($B$3))+3)</f>
        <v>50</v>
      </c>
      <c r="N215" s="32">
        <f>INDEX('Обработка исходного'!Q:Q,ROW($B$3)+4*(ROW($B215)-ROW($B$3))+3)</f>
        <v>50</v>
      </c>
      <c r="O215" s="32">
        <f>INDEX('Обработка исходного'!R:R,ROW($B$3)+4*(ROW($B215)-ROW($B$3))+3)</f>
        <v>0</v>
      </c>
      <c r="P215" s="33">
        <f>INDEX('Обработка исходного'!S:S,ROW($B$3)+4*(ROW($B215)-ROW($B$3))+3)</f>
        <v>0</v>
      </c>
    </row>
    <row r="216" spans="1:16" ht="38.25" x14ac:dyDescent="0.25">
      <c r="A216" s="10" t="str">
        <f>INDEX('Обработка исходного'!B:B,ROW($B$3)+4*(ROW($B216)-ROW($B$3)))</f>
        <v>Сталь легированная хромомолибденованадиевая</v>
      </c>
      <c r="B216" s="47" t="str">
        <f>INDEX('Обработка исходного'!D:D,ROW($B$3)+4*(ROW($B216)-ROW($B$3)))</f>
        <v>25Х2МФА</v>
      </c>
      <c r="C216" s="27" t="str">
        <f>IF(ISBLANK(INDEX('Обработка исходного'!E:E,ROW($B$3)+4*(ROW($B216)-ROW($B$3)))),"",INDEX('Обработка исходного'!E:E,ROW($B$3)+4*(ROW($B216)-ROW($B$3))))</f>
        <v>Поковки, листы (плиты), листовые и штампованные заготовки диаметром или толщиной до 750 мм, КП490**</v>
      </c>
      <c r="D216" s="31">
        <f>INDEX('Обработка исходного'!G:G,ROW($B$3)+4*(ROW($B216)-ROW($B$3))+3)</f>
        <v>50</v>
      </c>
      <c r="E216" s="32">
        <f>INDEX('Обработка исходного'!H:H,ROW($B$3)+4*(ROW($B216)-ROW($B$3))+3)</f>
        <v>50</v>
      </c>
      <c r="F216" s="32">
        <f>INDEX('Обработка исходного'!I:I,ROW($B$3)+4*(ROW($B216)-ROW($B$3))+3)</f>
        <v>50</v>
      </c>
      <c r="G216" s="32">
        <f>INDEX('Обработка исходного'!J:J,ROW($B$3)+4*(ROW($B216)-ROW($B$3))+3)</f>
        <v>50</v>
      </c>
      <c r="H216" s="32">
        <f>INDEX('Обработка исходного'!K:K,ROW($B$3)+4*(ROW($B216)-ROW($B$3))+3)</f>
        <v>50</v>
      </c>
      <c r="I216" s="32">
        <f>INDEX('Обработка исходного'!L:L,ROW($B$3)+4*(ROW($B216)-ROW($B$3))+3)</f>
        <v>45</v>
      </c>
      <c r="J216" s="32">
        <f>INDEX('Обработка исходного'!M:M,ROW($B$3)+4*(ROW($B216)-ROW($B$3))+3)</f>
        <v>45</v>
      </c>
      <c r="K216" s="32">
        <f>INDEX('Обработка исходного'!N:N,ROW($B$3)+4*(ROW($B216)-ROW($B$3))+3)</f>
        <v>45</v>
      </c>
      <c r="L216" s="32">
        <f>INDEX('Обработка исходного'!O:O,ROW($B$3)+4*(ROW($B216)-ROW($B$3))+3)</f>
        <v>45</v>
      </c>
      <c r="M216" s="32">
        <f>INDEX('Обработка исходного'!P:P,ROW($B$3)+4*(ROW($B216)-ROW($B$3))+3)</f>
        <v>45</v>
      </c>
      <c r="N216" s="32">
        <f>INDEX('Обработка исходного'!Q:Q,ROW($B$3)+4*(ROW($B216)-ROW($B$3))+3)</f>
        <v>45</v>
      </c>
      <c r="O216" s="32" t="str">
        <f>INDEX('Обработка исходного'!R:R,ROW($B$3)+4*(ROW($B216)-ROW($B$3))+3)</f>
        <v>-</v>
      </c>
      <c r="P216" s="33" t="str">
        <f>INDEX('Обработка исходного'!S:S,ROW($B$3)+4*(ROW($B216)-ROW($B$3))+3)</f>
        <v>-</v>
      </c>
    </row>
    <row r="217" spans="1:16" ht="38.25" x14ac:dyDescent="0.25">
      <c r="A217" s="10" t="str">
        <f>INDEX('Обработка исходного'!B:B,ROW($B$3)+4*(ROW($B217)-ROW($B$3)))</f>
        <v>Сталь легированная хромомолибденованадиевая</v>
      </c>
      <c r="B217" s="47" t="str">
        <f>INDEX('Обработка исходного'!D:D,ROW($B$3)+4*(ROW($B217)-ROW($B$3)))</f>
        <v>25Х2МФА</v>
      </c>
      <c r="C217" s="27" t="str">
        <f>IF(ISBLANK(INDEX('Обработка исходного'!E:E,ROW($B$3)+4*(ROW($B217)-ROW($B$3)))),"",INDEX('Обработка исходного'!E:E,ROW($B$3)+4*(ROW($B217)-ROW($B$3))))</f>
        <v>Поковки, листы (плиты), листовые и штампованные заготовки диаметром или толщиной до 750 мм, КП590**</v>
      </c>
      <c r="D217" s="31">
        <f>INDEX('Обработка исходного'!G:G,ROW($B$3)+4*(ROW($B217)-ROW($B$3))+3)</f>
        <v>50</v>
      </c>
      <c r="E217" s="32">
        <f>INDEX('Обработка исходного'!H:H,ROW($B$3)+4*(ROW($B217)-ROW($B$3))+3)</f>
        <v>50</v>
      </c>
      <c r="F217" s="32">
        <f>INDEX('Обработка исходного'!I:I,ROW($B$3)+4*(ROW($B217)-ROW($B$3))+3)</f>
        <v>50</v>
      </c>
      <c r="G217" s="32">
        <f>INDEX('Обработка исходного'!J:J,ROW($B$3)+4*(ROW($B217)-ROW($B$3))+3)</f>
        <v>50</v>
      </c>
      <c r="H217" s="32">
        <f>INDEX('Обработка исходного'!K:K,ROW($B$3)+4*(ROW($B217)-ROW($B$3))+3)</f>
        <v>50</v>
      </c>
      <c r="I217" s="32">
        <f>INDEX('Обработка исходного'!L:L,ROW($B$3)+4*(ROW($B217)-ROW($B$3))+3)</f>
        <v>45</v>
      </c>
      <c r="J217" s="32">
        <f>INDEX('Обработка исходного'!M:M,ROW($B$3)+4*(ROW($B217)-ROW($B$3))+3)</f>
        <v>45</v>
      </c>
      <c r="K217" s="32">
        <f>INDEX('Обработка исходного'!N:N,ROW($B$3)+4*(ROW($B217)-ROW($B$3))+3)</f>
        <v>45</v>
      </c>
      <c r="L217" s="32">
        <f>INDEX('Обработка исходного'!O:O,ROW($B$3)+4*(ROW($B217)-ROW($B$3))+3)</f>
        <v>45</v>
      </c>
      <c r="M217" s="32">
        <f>INDEX('Обработка исходного'!P:P,ROW($B$3)+4*(ROW($B217)-ROW($B$3))+3)</f>
        <v>45</v>
      </c>
      <c r="N217" s="32">
        <f>INDEX('Обработка исходного'!Q:Q,ROW($B$3)+4*(ROW($B217)-ROW($B$3))+3)</f>
        <v>45</v>
      </c>
      <c r="O217" s="32" t="str">
        <f>INDEX('Обработка исходного'!R:R,ROW($B$3)+4*(ROW($B217)-ROW($B$3))+3)</f>
        <v>-</v>
      </c>
      <c r="P217" s="33" t="str">
        <f>INDEX('Обработка исходного'!S:S,ROW($B$3)+4*(ROW($B217)-ROW($B$3))+3)</f>
        <v>-</v>
      </c>
    </row>
    <row r="218" spans="1:16" ht="25.5" x14ac:dyDescent="0.25">
      <c r="A218" s="10" t="str">
        <f>INDEX('Обработка исходного'!B:B,ROW($B$3)+4*(ROW($B218)-ROW($B$3)))</f>
        <v>Сталь легированная хромомолибденованадиевая</v>
      </c>
      <c r="B218" s="47" t="str">
        <f>INDEX('Обработка исходного'!D:D,ROW($B$3)+4*(ROW($B218)-ROW($B$3)))</f>
        <v>25Х2М1Ф</v>
      </c>
      <c r="C218" s="27" t="str">
        <f>IF(ISBLANK(INDEX('Обработка исходного'!E:E,ROW($B$3)+4*(ROW($B218)-ROW($B$3)))),"",INDEX('Обработка исходного'!E:E,ROW($B$3)+4*(ROW($B218)-ROW($B$3))))</f>
        <v>Горячекатаные и кованые прутки и полосы диаметром или толщиной 90 мм</v>
      </c>
      <c r="D218" s="31">
        <f>INDEX('Обработка исходного'!G:G,ROW($B$3)+4*(ROW($B218)-ROW($B$3))+3)</f>
        <v>50</v>
      </c>
      <c r="E218" s="32">
        <f>INDEX('Обработка исходного'!H:H,ROW($B$3)+4*(ROW($B218)-ROW($B$3))+3)</f>
        <v>50</v>
      </c>
      <c r="F218" s="32">
        <f>INDEX('Обработка исходного'!I:I,ROW($B$3)+4*(ROW($B218)-ROW($B$3))+3)</f>
        <v>50</v>
      </c>
      <c r="G218" s="32">
        <f>INDEX('Обработка исходного'!J:J,ROW($B$3)+4*(ROW($B218)-ROW($B$3))+3)</f>
        <v>50</v>
      </c>
      <c r="H218" s="32">
        <f>INDEX('Обработка исходного'!K:K,ROW($B$3)+4*(ROW($B218)-ROW($B$3))+3)</f>
        <v>49</v>
      </c>
      <c r="I218" s="32">
        <f>INDEX('Обработка исходного'!L:L,ROW($B$3)+4*(ROW($B218)-ROW($B$3))+3)</f>
        <v>49</v>
      </c>
      <c r="J218" s="32">
        <f>INDEX('Обработка исходного'!M:M,ROW($B$3)+4*(ROW($B218)-ROW($B$3))+3)</f>
        <v>49</v>
      </c>
      <c r="K218" s="32">
        <f>INDEX('Обработка исходного'!N:N,ROW($B$3)+4*(ROW($B218)-ROW($B$3))+3)</f>
        <v>49</v>
      </c>
      <c r="L218" s="32">
        <f>INDEX('Обработка исходного'!O:O,ROW($B$3)+4*(ROW($B218)-ROW($B$3))+3)</f>
        <v>50</v>
      </c>
      <c r="M218" s="32">
        <f>INDEX('Обработка исходного'!P:P,ROW($B$3)+4*(ROW($B218)-ROW($B$3))+3)</f>
        <v>51</v>
      </c>
      <c r="N218" s="32">
        <f>INDEX('Обработка исходного'!Q:Q,ROW($B$3)+4*(ROW($B218)-ROW($B$3))+3)</f>
        <v>54</v>
      </c>
      <c r="O218" s="32" t="str">
        <f>INDEX('Обработка исходного'!R:R,ROW($B$3)+4*(ROW($B218)-ROW($B$3))+3)</f>
        <v>-</v>
      </c>
      <c r="P218" s="33" t="str">
        <f>INDEX('Обработка исходного'!S:S,ROW($B$3)+4*(ROW($B218)-ROW($B$3))+3)</f>
        <v>-</v>
      </c>
    </row>
    <row r="219" spans="1:16" ht="25.5" x14ac:dyDescent="0.25">
      <c r="A219" s="10" t="str">
        <f>INDEX('Обработка исходного'!B:B,ROW($B$3)+4*(ROW($B219)-ROW($B$3)))</f>
        <v>Сталь легированная хромомолибденованадиевая</v>
      </c>
      <c r="B219" s="47" t="str">
        <f>INDEX('Обработка исходного'!D:D,ROW($B$3)+4*(ROW($B219)-ROW($B$3)))</f>
        <v>25Х2М1Ф</v>
      </c>
      <c r="C219" s="27" t="str">
        <f>IF(ISBLANK(INDEX('Обработка исходного'!E:E,ROW($B$3)+4*(ROW($B219)-ROW($B$3)))),"",INDEX('Обработка исходного'!E:E,ROW($B$3)+4*(ROW($B219)-ROW($B$3))))</f>
        <v>Заготовки крепежных деталей диаметром или толщиной до 200 мм</v>
      </c>
      <c r="D219" s="31">
        <f>INDEX('Обработка исходного'!G:G,ROW($B$3)+4*(ROW($B219)-ROW($B$3))+3)</f>
        <v>50</v>
      </c>
      <c r="E219" s="32">
        <f>INDEX('Обработка исходного'!H:H,ROW($B$3)+4*(ROW($B219)-ROW($B$3))+3)</f>
        <v>50</v>
      </c>
      <c r="F219" s="32">
        <f>INDEX('Обработка исходного'!I:I,ROW($B$3)+4*(ROW($B219)-ROW($B$3))+3)</f>
        <v>50</v>
      </c>
      <c r="G219" s="32">
        <f>INDEX('Обработка исходного'!J:J,ROW($B$3)+4*(ROW($B219)-ROW($B$3))+3)</f>
        <v>50</v>
      </c>
      <c r="H219" s="32">
        <f>INDEX('Обработка исходного'!K:K,ROW($B$3)+4*(ROW($B219)-ROW($B$3))+3)</f>
        <v>49</v>
      </c>
      <c r="I219" s="32">
        <f>INDEX('Обработка исходного'!L:L,ROW($B$3)+4*(ROW($B219)-ROW($B$3))+3)</f>
        <v>49</v>
      </c>
      <c r="J219" s="32">
        <f>INDEX('Обработка исходного'!M:M,ROW($B$3)+4*(ROW($B219)-ROW($B$3))+3)</f>
        <v>49</v>
      </c>
      <c r="K219" s="32">
        <f>INDEX('Обработка исходного'!N:N,ROW($B$3)+4*(ROW($B219)-ROW($B$3))+3)</f>
        <v>49</v>
      </c>
      <c r="L219" s="32">
        <f>INDEX('Обработка исходного'!O:O,ROW($B$3)+4*(ROW($B219)-ROW($B$3))+3)</f>
        <v>50</v>
      </c>
      <c r="M219" s="32">
        <f>INDEX('Обработка исходного'!P:P,ROW($B$3)+4*(ROW($B219)-ROW($B$3))+3)</f>
        <v>51</v>
      </c>
      <c r="N219" s="32">
        <f>INDEX('Обработка исходного'!Q:Q,ROW($B$3)+4*(ROW($B219)-ROW($B$3))+3)</f>
        <v>54</v>
      </c>
      <c r="O219" s="32" t="str">
        <f>INDEX('Обработка исходного'!R:R,ROW($B$3)+4*(ROW($B219)-ROW($B$3))+3)</f>
        <v>-</v>
      </c>
      <c r="P219" s="33" t="str">
        <f>INDEX('Обработка исходного'!S:S,ROW($B$3)+4*(ROW($B219)-ROW($B$3))+3)</f>
        <v>-</v>
      </c>
    </row>
    <row r="220" spans="1:16" ht="25.5" x14ac:dyDescent="0.25">
      <c r="A220" s="10" t="str">
        <f>INDEX('Обработка исходного'!B:B,ROW($B$3)+4*(ROW($B220)-ROW($B$3)))</f>
        <v>Сталь легированная хромомолибденованадиевая</v>
      </c>
      <c r="B220" s="47" t="str">
        <f>INDEX('Обработка исходного'!D:D,ROW($B$3)+4*(ROW($B220)-ROW($B$3)))</f>
        <v>25Х2М1Ф</v>
      </c>
      <c r="C220" s="27" t="str">
        <f>IF(ISBLANK(INDEX('Обработка исходного'!E:E,ROW($B$3)+4*(ROW($B220)-ROW($B$3)))),"",INDEX('Обработка исходного'!E:E,ROW($B$3)+4*(ROW($B220)-ROW($B$3))))</f>
        <v>Горячекатаные и кованые прутки и полосы диаметром или толщиной от 90 до 150 мм</v>
      </c>
      <c r="D220" s="31">
        <f>INDEX('Обработка исходного'!G:G,ROW($B$3)+4*(ROW($B220)-ROW($B$3))+3)</f>
        <v>45</v>
      </c>
      <c r="E220" s="32">
        <f>INDEX('Обработка исходного'!H:H,ROW($B$3)+4*(ROW($B220)-ROW($B$3))+3)</f>
        <v>45</v>
      </c>
      <c r="F220" s="32">
        <f>INDEX('Обработка исходного'!I:I,ROW($B$3)+4*(ROW($B220)-ROW($B$3))+3)</f>
        <v>45</v>
      </c>
      <c r="G220" s="32">
        <f>INDEX('Обработка исходного'!J:J,ROW($B$3)+4*(ROW($B220)-ROW($B$3))+3)</f>
        <v>45</v>
      </c>
      <c r="H220" s="32">
        <f>INDEX('Обработка исходного'!K:K,ROW($B$3)+4*(ROW($B220)-ROW($B$3))+3)</f>
        <v>45</v>
      </c>
      <c r="I220" s="32">
        <f>INDEX('Обработка исходного'!L:L,ROW($B$3)+4*(ROW($B220)-ROW($B$3))+3)</f>
        <v>45</v>
      </c>
      <c r="J220" s="32">
        <f>INDEX('Обработка исходного'!M:M,ROW($B$3)+4*(ROW($B220)-ROW($B$3))+3)</f>
        <v>45</v>
      </c>
      <c r="K220" s="32">
        <f>INDEX('Обработка исходного'!N:N,ROW($B$3)+4*(ROW($B220)-ROW($B$3))+3)</f>
        <v>45</v>
      </c>
      <c r="L220" s="32">
        <f>INDEX('Обработка исходного'!O:O,ROW($B$3)+4*(ROW($B220)-ROW($B$3))+3)</f>
        <v>45</v>
      </c>
      <c r="M220" s="32">
        <f>INDEX('Обработка исходного'!P:P,ROW($B$3)+4*(ROW($B220)-ROW($B$3))+3)</f>
        <v>45</v>
      </c>
      <c r="N220" s="32">
        <f>INDEX('Обработка исходного'!Q:Q,ROW($B$3)+4*(ROW($B220)-ROW($B$3))+3)</f>
        <v>45</v>
      </c>
      <c r="O220" s="32" t="str">
        <f>INDEX('Обработка исходного'!R:R,ROW($B$3)+4*(ROW($B220)-ROW($B$3))+3)</f>
        <v>-</v>
      </c>
      <c r="P220" s="33" t="str">
        <f>INDEX('Обработка исходного'!S:S,ROW($B$3)+4*(ROW($B220)-ROW($B$3))+3)</f>
        <v>-</v>
      </c>
    </row>
    <row r="221" spans="1:16" ht="25.5" x14ac:dyDescent="0.25">
      <c r="A221" s="10" t="str">
        <f>INDEX('Обработка исходного'!B:B,ROW($B$3)+4*(ROW($B221)-ROW($B$3)))</f>
        <v>Сталь легированная хромомолибденованадиевая</v>
      </c>
      <c r="B221" s="47" t="str">
        <f>INDEX('Обработка исходного'!D:D,ROW($B$3)+4*(ROW($B221)-ROW($B$3)))</f>
        <v>25Х2М1Ф</v>
      </c>
      <c r="C221" s="27" t="str">
        <f>IF(ISBLANK(INDEX('Обработка исходного'!E:E,ROW($B$3)+4*(ROW($B221)-ROW($B$3)))),"",INDEX('Обработка исходного'!E:E,ROW($B$3)+4*(ROW($B221)-ROW($B$3))))</f>
        <v>Горячекатаные и кованые прутки и полосы диаметром или толщиной от 150 до 200 мм</v>
      </c>
      <c r="D221" s="31">
        <f>INDEX('Обработка исходного'!G:G,ROW($B$3)+4*(ROW($B221)-ROW($B$3))+3)</f>
        <v>40</v>
      </c>
      <c r="E221" s="32">
        <f>INDEX('Обработка исходного'!H:H,ROW($B$3)+4*(ROW($B221)-ROW($B$3))+3)</f>
        <v>40</v>
      </c>
      <c r="F221" s="32">
        <f>INDEX('Обработка исходного'!I:I,ROW($B$3)+4*(ROW($B221)-ROW($B$3))+3)</f>
        <v>40</v>
      </c>
      <c r="G221" s="32">
        <f>INDEX('Обработка исходного'!J:J,ROW($B$3)+4*(ROW($B221)-ROW($B$3))+3)</f>
        <v>40</v>
      </c>
      <c r="H221" s="32">
        <f>INDEX('Обработка исходного'!K:K,ROW($B$3)+4*(ROW($B221)-ROW($B$3))+3)</f>
        <v>40</v>
      </c>
      <c r="I221" s="32">
        <f>INDEX('Обработка исходного'!L:L,ROW($B$3)+4*(ROW($B221)-ROW($B$3))+3)</f>
        <v>40</v>
      </c>
      <c r="J221" s="32">
        <f>INDEX('Обработка исходного'!M:M,ROW($B$3)+4*(ROW($B221)-ROW($B$3))+3)</f>
        <v>40</v>
      </c>
      <c r="K221" s="32">
        <f>INDEX('Обработка исходного'!N:N,ROW($B$3)+4*(ROW($B221)-ROW($B$3))+3)</f>
        <v>40</v>
      </c>
      <c r="L221" s="32">
        <f>INDEX('Обработка исходного'!O:O,ROW($B$3)+4*(ROW($B221)-ROW($B$3))+3)</f>
        <v>40</v>
      </c>
      <c r="M221" s="32">
        <f>INDEX('Обработка исходного'!P:P,ROW($B$3)+4*(ROW($B221)-ROW($B$3))+3)</f>
        <v>40</v>
      </c>
      <c r="N221" s="32">
        <f>INDEX('Обработка исходного'!Q:Q,ROW($B$3)+4*(ROW($B221)-ROW($B$3))+3)</f>
        <v>40</v>
      </c>
      <c r="O221" s="32" t="str">
        <f>INDEX('Обработка исходного'!R:R,ROW($B$3)+4*(ROW($B221)-ROW($B$3))+3)</f>
        <v>-</v>
      </c>
      <c r="P221" s="33" t="str">
        <f>INDEX('Обработка исходного'!S:S,ROW($B$3)+4*(ROW($B221)-ROW($B$3))+3)</f>
        <v>-</v>
      </c>
    </row>
    <row r="222" spans="1:16" ht="25.5" x14ac:dyDescent="0.25">
      <c r="A222" s="10" t="str">
        <f>INDEX('Обработка исходного'!B:B,ROW($B$3)+4*(ROW($B222)-ROW($B$3)))</f>
        <v>Сталь легированная хромомолибденованадиевая</v>
      </c>
      <c r="B222" s="47" t="str">
        <f>INDEX('Обработка исходного'!D:D,ROW($B$3)+4*(ROW($B222)-ROW($B$3)))</f>
        <v>25Х2М1Ф</v>
      </c>
      <c r="C222" s="27" t="str">
        <f>IF(ISBLANK(INDEX('Обработка исходного'!E:E,ROW($B$3)+4*(ROW($B222)-ROW($B$3)))),"",INDEX('Обработка исходного'!E:E,ROW($B$3)+4*(ROW($B222)-ROW($B$3))))</f>
        <v>Поковки толщиной или диаметром от 100 до 300 мм, КП490*</v>
      </c>
      <c r="D222" s="31">
        <f>INDEX('Обработка исходного'!G:G,ROW($B$3)+4*(ROW($B222)-ROW($B$3))+3)</f>
        <v>40</v>
      </c>
      <c r="E222" s="32">
        <f>INDEX('Обработка исходного'!H:H,ROW($B$3)+4*(ROW($B222)-ROW($B$3))+3)</f>
        <v>40</v>
      </c>
      <c r="F222" s="32">
        <f>INDEX('Обработка исходного'!I:I,ROW($B$3)+4*(ROW($B222)-ROW($B$3))+3)</f>
        <v>41</v>
      </c>
      <c r="G222" s="32">
        <f>INDEX('Обработка исходного'!J:J,ROW($B$3)+4*(ROW($B222)-ROW($B$3))+3)</f>
        <v>41</v>
      </c>
      <c r="H222" s="32">
        <f>INDEX('Обработка исходного'!K:K,ROW($B$3)+4*(ROW($B222)-ROW($B$3))+3)</f>
        <v>42</v>
      </c>
      <c r="I222" s="32">
        <f>INDEX('Обработка исходного'!L:L,ROW($B$3)+4*(ROW($B222)-ROW($B$3))+3)</f>
        <v>42</v>
      </c>
      <c r="J222" s="32">
        <f>INDEX('Обработка исходного'!M:M,ROW($B$3)+4*(ROW($B222)-ROW($B$3))+3)</f>
        <v>42</v>
      </c>
      <c r="K222" s="32">
        <f>INDEX('Обработка исходного'!N:N,ROW($B$3)+4*(ROW($B222)-ROW($B$3))+3)</f>
        <v>42</v>
      </c>
      <c r="L222" s="32">
        <f>INDEX('Обработка исходного'!O:O,ROW($B$3)+4*(ROW($B222)-ROW($B$3))+3)</f>
        <v>43</v>
      </c>
      <c r="M222" s="32">
        <f>INDEX('Обработка исходного'!P:P,ROW($B$3)+4*(ROW($B222)-ROW($B$3))+3)</f>
        <v>43</v>
      </c>
      <c r="N222" s="32">
        <f>INDEX('Обработка исходного'!Q:Q,ROW($B$3)+4*(ROW($B222)-ROW($B$3))+3)</f>
        <v>43</v>
      </c>
      <c r="O222" s="32" t="str">
        <f>INDEX('Обработка исходного'!R:R,ROW($B$3)+4*(ROW($B222)-ROW($B$3))+3)</f>
        <v>-</v>
      </c>
      <c r="P222" s="33" t="str">
        <f>INDEX('Обработка исходного'!S:S,ROW($B$3)+4*(ROW($B222)-ROW($B$3))+3)</f>
        <v>-</v>
      </c>
    </row>
    <row r="223" spans="1:16" ht="25.5" x14ac:dyDescent="0.25">
      <c r="A223" s="10" t="str">
        <f>INDEX('Обработка исходного'!B:B,ROW($B$3)+4*(ROW($B223)-ROW($B$3)))</f>
        <v>Сталь легированная хромомолибденованадиевая</v>
      </c>
      <c r="B223" s="47" t="str">
        <f>INDEX('Обработка исходного'!D:D,ROW($B$3)+4*(ROW($B223)-ROW($B$3)))</f>
        <v>25Х3МФА</v>
      </c>
      <c r="C223" s="27" t="str">
        <f>IF(ISBLANK(INDEX('Обработка исходного'!E:E,ROW($B$3)+4*(ROW($B223)-ROW($B$3)))),"",INDEX('Обработка исходного'!E:E,ROW($B$3)+4*(ROW($B223)-ROW($B$3))))</f>
        <v>Поковки, листы (плиты), листовые и штампованные заготовки толщиной от 450 до 600 мм, КП395**</v>
      </c>
      <c r="D223" s="31">
        <f>INDEX('Обработка исходного'!G:G,ROW($B$3)+4*(ROW($B223)-ROW($B$3))+3)</f>
        <v>50</v>
      </c>
      <c r="E223" s="32">
        <f>INDEX('Обработка исходного'!H:H,ROW($B$3)+4*(ROW($B223)-ROW($B$3))+3)</f>
        <v>50</v>
      </c>
      <c r="F223" s="32">
        <f>INDEX('Обработка исходного'!I:I,ROW($B$3)+4*(ROW($B223)-ROW($B$3))+3)</f>
        <v>50</v>
      </c>
      <c r="G223" s="32">
        <f>INDEX('Обработка исходного'!J:J,ROW($B$3)+4*(ROW($B223)-ROW($B$3))+3)</f>
        <v>50</v>
      </c>
      <c r="H223" s="32">
        <f>INDEX('Обработка исходного'!K:K,ROW($B$3)+4*(ROW($B223)-ROW($B$3))+3)</f>
        <v>50</v>
      </c>
      <c r="I223" s="32">
        <f>INDEX('Обработка исходного'!L:L,ROW($B$3)+4*(ROW($B223)-ROW($B$3))+3)</f>
        <v>50</v>
      </c>
      <c r="J223" s="32">
        <f>INDEX('Обработка исходного'!M:M,ROW($B$3)+4*(ROW($B223)-ROW($B$3))+3)</f>
        <v>50</v>
      </c>
      <c r="K223" s="32">
        <f>INDEX('Обработка исходного'!N:N,ROW($B$3)+4*(ROW($B223)-ROW($B$3))+3)</f>
        <v>50</v>
      </c>
      <c r="L223" s="32">
        <f>INDEX('Обработка исходного'!O:O,ROW($B$3)+4*(ROW($B223)-ROW($B$3))+3)</f>
        <v>50</v>
      </c>
      <c r="M223" s="32">
        <f>INDEX('Обработка исходного'!P:P,ROW($B$3)+4*(ROW($B223)-ROW($B$3))+3)</f>
        <v>50</v>
      </c>
      <c r="N223" s="32">
        <f>INDEX('Обработка исходного'!Q:Q,ROW($B$3)+4*(ROW($B223)-ROW($B$3))+3)</f>
        <v>50</v>
      </c>
      <c r="O223" s="32" t="str">
        <f>INDEX('Обработка исходного'!R:R,ROW($B$3)+4*(ROW($B223)-ROW($B$3))+3)</f>
        <v>-</v>
      </c>
      <c r="P223" s="33" t="str">
        <f>INDEX('Обработка исходного'!S:S,ROW($B$3)+4*(ROW($B223)-ROW($B$3))+3)</f>
        <v>-</v>
      </c>
    </row>
    <row r="224" spans="1:16" ht="25.5" x14ac:dyDescent="0.25">
      <c r="A224" s="10" t="str">
        <f>INDEX('Обработка исходного'!B:B,ROW($B$3)+4*(ROW($B224)-ROW($B$3)))</f>
        <v>Сталь легированная хромомолибденованадиевая</v>
      </c>
      <c r="B224" s="47" t="str">
        <f>INDEX('Обработка исходного'!D:D,ROW($B$3)+4*(ROW($B224)-ROW($B$3)))</f>
        <v>25Х3МФА</v>
      </c>
      <c r="C224" s="27" t="str">
        <f>IF(ISBLANK(INDEX('Обработка исходного'!E:E,ROW($B$3)+4*(ROW($B224)-ROW($B$3)))),"",INDEX('Обработка исходного'!E:E,ROW($B$3)+4*(ROW($B224)-ROW($B$3))))</f>
        <v>Поковки, листы (плиты), листовые и штампованные заготовки толщиной от 450 до 600 мм, КП490**</v>
      </c>
      <c r="D224" s="31">
        <f>INDEX('Обработка исходного'!G:G,ROW($B$3)+4*(ROW($B224)-ROW($B$3))+3)</f>
        <v>50</v>
      </c>
      <c r="E224" s="32">
        <f>INDEX('Обработка исходного'!H:H,ROW($B$3)+4*(ROW($B224)-ROW($B$3))+3)</f>
        <v>50</v>
      </c>
      <c r="F224" s="32">
        <f>INDEX('Обработка исходного'!I:I,ROW($B$3)+4*(ROW($B224)-ROW($B$3))+3)</f>
        <v>50</v>
      </c>
      <c r="G224" s="32">
        <f>INDEX('Обработка исходного'!J:J,ROW($B$3)+4*(ROW($B224)-ROW($B$3))+3)</f>
        <v>50</v>
      </c>
      <c r="H224" s="32">
        <f>INDEX('Обработка исходного'!K:K,ROW($B$3)+4*(ROW($B224)-ROW($B$3))+3)</f>
        <v>50</v>
      </c>
      <c r="I224" s="32">
        <f>INDEX('Обработка исходного'!L:L,ROW($B$3)+4*(ROW($B224)-ROW($B$3))+3)</f>
        <v>45</v>
      </c>
      <c r="J224" s="32">
        <f>INDEX('Обработка исходного'!M:M,ROW($B$3)+4*(ROW($B224)-ROW($B$3))+3)</f>
        <v>45</v>
      </c>
      <c r="K224" s="32">
        <f>INDEX('Обработка исходного'!N:N,ROW($B$3)+4*(ROW($B224)-ROW($B$3))+3)</f>
        <v>45</v>
      </c>
      <c r="L224" s="32">
        <f>INDEX('Обработка исходного'!O:O,ROW($B$3)+4*(ROW($B224)-ROW($B$3))+3)</f>
        <v>45</v>
      </c>
      <c r="M224" s="32">
        <f>INDEX('Обработка исходного'!P:P,ROW($B$3)+4*(ROW($B224)-ROW($B$3))+3)</f>
        <v>45</v>
      </c>
      <c r="N224" s="32">
        <f>INDEX('Обработка исходного'!Q:Q,ROW($B$3)+4*(ROW($B224)-ROW($B$3))+3)</f>
        <v>45</v>
      </c>
      <c r="O224" s="32" t="str">
        <f>INDEX('Обработка исходного'!R:R,ROW($B$3)+4*(ROW($B224)-ROW($B$3))+3)</f>
        <v>-</v>
      </c>
      <c r="P224" s="33" t="str">
        <f>INDEX('Обработка исходного'!S:S,ROW($B$3)+4*(ROW($B224)-ROW($B$3))+3)</f>
        <v>-</v>
      </c>
    </row>
    <row r="225" spans="1:16" ht="25.5" x14ac:dyDescent="0.25">
      <c r="A225" s="10" t="str">
        <f>INDEX('Обработка исходного'!B:B,ROW($B$3)+4*(ROW($B225)-ROW($B$3)))</f>
        <v>Сталь легированная хромомолибденованадиевая</v>
      </c>
      <c r="B225" s="47" t="str">
        <f>INDEX('Обработка исходного'!D:D,ROW($B$3)+4*(ROW($B225)-ROW($B$3)))</f>
        <v>25Х3МФА</v>
      </c>
      <c r="C225" s="27" t="str">
        <f>IF(ISBLANK(INDEX('Обработка исходного'!E:E,ROW($B$3)+4*(ROW($B225)-ROW($B$3)))),"",INDEX('Обработка исходного'!E:E,ROW($B$3)+4*(ROW($B225)-ROW($B$3))))</f>
        <v>Поковки, листы (плиты), листовые и штампованные заготовки толщиной от 450 до 600 мм, КП590**</v>
      </c>
      <c r="D225" s="31">
        <f>INDEX('Обработка исходного'!G:G,ROW($B$3)+4*(ROW($B225)-ROW($B$3))+3)</f>
        <v>50</v>
      </c>
      <c r="E225" s="32">
        <f>INDEX('Обработка исходного'!H:H,ROW($B$3)+4*(ROW($B225)-ROW($B$3))+3)</f>
        <v>50</v>
      </c>
      <c r="F225" s="32">
        <f>INDEX('Обработка исходного'!I:I,ROW($B$3)+4*(ROW($B225)-ROW($B$3))+3)</f>
        <v>50</v>
      </c>
      <c r="G225" s="32">
        <f>INDEX('Обработка исходного'!J:J,ROW($B$3)+4*(ROW($B225)-ROW($B$3))+3)</f>
        <v>50</v>
      </c>
      <c r="H225" s="32">
        <f>INDEX('Обработка исходного'!K:K,ROW($B$3)+4*(ROW($B225)-ROW($B$3))+3)</f>
        <v>50</v>
      </c>
      <c r="I225" s="32">
        <f>INDEX('Обработка исходного'!L:L,ROW($B$3)+4*(ROW($B225)-ROW($B$3))+3)</f>
        <v>45</v>
      </c>
      <c r="J225" s="32">
        <f>INDEX('Обработка исходного'!M:M,ROW($B$3)+4*(ROW($B225)-ROW($B$3))+3)</f>
        <v>45</v>
      </c>
      <c r="K225" s="32">
        <f>INDEX('Обработка исходного'!N:N,ROW($B$3)+4*(ROW($B225)-ROW($B$3))+3)</f>
        <v>45</v>
      </c>
      <c r="L225" s="32">
        <f>INDEX('Обработка исходного'!O:O,ROW($B$3)+4*(ROW($B225)-ROW($B$3))+3)</f>
        <v>45</v>
      </c>
      <c r="M225" s="32">
        <f>INDEX('Обработка исходного'!P:P,ROW($B$3)+4*(ROW($B225)-ROW($B$3))+3)</f>
        <v>45</v>
      </c>
      <c r="N225" s="32">
        <f>INDEX('Обработка исходного'!Q:Q,ROW($B$3)+4*(ROW($B225)-ROW($B$3))+3)</f>
        <v>45</v>
      </c>
      <c r="O225" s="32" t="str">
        <f>INDEX('Обработка исходного'!R:R,ROW($B$3)+4*(ROW($B225)-ROW($B$3))+3)</f>
        <v>-</v>
      </c>
      <c r="P225" s="33" t="str">
        <f>INDEX('Обработка исходного'!S:S,ROW($B$3)+4*(ROW($B225)-ROW($B$3))+3)</f>
        <v>-</v>
      </c>
    </row>
    <row r="226" spans="1:16" ht="25.5" x14ac:dyDescent="0.25">
      <c r="A226" s="10" t="str">
        <f>INDEX('Обработка исходного'!B:B,ROW($B$3)+4*(ROW($B226)-ROW($B$3)))</f>
        <v>Сталь легированная хромомолибденованадиевая</v>
      </c>
      <c r="B226" s="47" t="str">
        <f>INDEX('Обработка исходного'!D:D,ROW($B$3)+4*(ROW($B226)-ROW($B$3)))</f>
        <v>25Х3МФА</v>
      </c>
      <c r="C226" s="27" t="str">
        <f>IF(ISBLANK(INDEX('Обработка исходного'!E:E,ROW($B$3)+4*(ROW($B226)-ROW($B$3)))),"",INDEX('Обработка исходного'!E:E,ROW($B$3)+4*(ROW($B226)-ROW($B$3))))</f>
        <v>Поковки, листы (плиты), листовые и штампованные заготовки толщиной от 450 до 600 мм, КП685**</v>
      </c>
      <c r="D226" s="31">
        <f>INDEX('Обработка исходного'!G:G,ROW($B$3)+4*(ROW($B226)-ROW($B$3))+3)</f>
        <v>50</v>
      </c>
      <c r="E226" s="32">
        <f>INDEX('Обработка исходного'!H:H,ROW($B$3)+4*(ROW($B226)-ROW($B$3))+3)</f>
        <v>50</v>
      </c>
      <c r="F226" s="32">
        <f>INDEX('Обработка исходного'!I:I,ROW($B$3)+4*(ROW($B226)-ROW($B$3))+3)</f>
        <v>50</v>
      </c>
      <c r="G226" s="32">
        <f>INDEX('Обработка исходного'!J:J,ROW($B$3)+4*(ROW($B226)-ROW($B$3))+3)</f>
        <v>50</v>
      </c>
      <c r="H226" s="32">
        <f>INDEX('Обработка исходного'!K:K,ROW($B$3)+4*(ROW($B226)-ROW($B$3))+3)</f>
        <v>45</v>
      </c>
      <c r="I226" s="32">
        <f>INDEX('Обработка исходного'!L:L,ROW($B$3)+4*(ROW($B226)-ROW($B$3))+3)</f>
        <v>45</v>
      </c>
      <c r="J226" s="32">
        <f>INDEX('Обработка исходного'!M:M,ROW($B$3)+4*(ROW($B226)-ROW($B$3))+3)</f>
        <v>40</v>
      </c>
      <c r="K226" s="32">
        <f>INDEX('Обработка исходного'!N:N,ROW($B$3)+4*(ROW($B226)-ROW($B$3))+3)</f>
        <v>40</v>
      </c>
      <c r="L226" s="32">
        <f>INDEX('Обработка исходного'!O:O,ROW($B$3)+4*(ROW($B226)-ROW($B$3))+3)</f>
        <v>40</v>
      </c>
      <c r="M226" s="32">
        <f>INDEX('Обработка исходного'!P:P,ROW($B$3)+4*(ROW($B226)-ROW($B$3))+3)</f>
        <v>40</v>
      </c>
      <c r="N226" s="32">
        <f>INDEX('Обработка исходного'!Q:Q,ROW($B$3)+4*(ROW($B226)-ROW($B$3))+3)</f>
        <v>40</v>
      </c>
      <c r="O226" s="32" t="str">
        <f>INDEX('Обработка исходного'!R:R,ROW($B$3)+4*(ROW($B226)-ROW($B$3))+3)</f>
        <v>-</v>
      </c>
      <c r="P226" s="33" t="str">
        <f>INDEX('Обработка исходного'!S:S,ROW($B$3)+4*(ROW($B226)-ROW($B$3))+3)</f>
        <v>-</v>
      </c>
    </row>
    <row r="227" spans="1:16" ht="25.5" x14ac:dyDescent="0.25">
      <c r="A227" s="10" t="str">
        <f>INDEX('Обработка исходного'!B:B,ROW($B$3)+4*(ROW($B227)-ROW($B$3)))</f>
        <v>Сталь легированная хромомолибденованадиевая</v>
      </c>
      <c r="B227" s="47" t="str">
        <f>INDEX('Обработка исходного'!D:D,ROW($B$3)+4*(ROW($B227)-ROW($B$3)))</f>
        <v>10Х2М1ФБ</v>
      </c>
      <c r="C227" s="27" t="str">
        <f>IF(ISBLANK(INDEX('Обработка исходного'!E:E,ROW($B$3)+4*(ROW($B227)-ROW($B$3)))),"",INDEX('Обработка исходного'!E:E,ROW($B$3)+4*(ROW($B227)-ROW($B$3))))</f>
        <v>Поковки толщиной от 100 до 400 мм, КП195*</v>
      </c>
      <c r="D227" s="31">
        <f>INDEX('Обработка исходного'!G:G,ROW($B$3)+4*(ROW($B227)-ROW($B$3))+3)</f>
        <v>55</v>
      </c>
      <c r="E227" s="32">
        <f>INDEX('Обработка исходного'!H:H,ROW($B$3)+4*(ROW($B227)-ROW($B$3))+3)</f>
        <v>55</v>
      </c>
      <c r="F227" s="32">
        <f>INDEX('Обработка исходного'!I:I,ROW($B$3)+4*(ROW($B227)-ROW($B$3))+3)</f>
        <v>55</v>
      </c>
      <c r="G227" s="32">
        <f>INDEX('Обработка исходного'!J:J,ROW($B$3)+4*(ROW($B227)-ROW($B$3))+3)</f>
        <v>55</v>
      </c>
      <c r="H227" s="32">
        <f>INDEX('Обработка исходного'!K:K,ROW($B$3)+4*(ROW($B227)-ROW($B$3))+3)</f>
        <v>55</v>
      </c>
      <c r="I227" s="32">
        <f>INDEX('Обработка исходного'!L:L,ROW($B$3)+4*(ROW($B227)-ROW($B$3))+3)</f>
        <v>55</v>
      </c>
      <c r="J227" s="32">
        <f>INDEX('Обработка исходного'!M:M,ROW($B$3)+4*(ROW($B227)-ROW($B$3))+3)</f>
        <v>55</v>
      </c>
      <c r="K227" s="32">
        <f>INDEX('Обработка исходного'!N:N,ROW($B$3)+4*(ROW($B227)-ROW($B$3))+3)</f>
        <v>55</v>
      </c>
      <c r="L227" s="32">
        <f>INDEX('Обработка исходного'!O:O,ROW($B$3)+4*(ROW($B227)-ROW($B$3))+3)</f>
        <v>50</v>
      </c>
      <c r="M227" s="32">
        <f>INDEX('Обработка исходного'!P:P,ROW($B$3)+4*(ROW($B227)-ROW($B$3))+3)</f>
        <v>50</v>
      </c>
      <c r="N227" s="32">
        <f>INDEX('Обработка исходного'!Q:Q,ROW($B$3)+4*(ROW($B227)-ROW($B$3))+3)</f>
        <v>50</v>
      </c>
      <c r="O227" s="32" t="str">
        <f>INDEX('Обработка исходного'!R:R,ROW($B$3)+4*(ROW($B227)-ROW($B$3))+3)</f>
        <v>-</v>
      </c>
      <c r="P227" s="33" t="str">
        <f>INDEX('Обработка исходного'!S:S,ROW($B$3)+4*(ROW($B227)-ROW($B$3))+3)</f>
        <v>-</v>
      </c>
    </row>
    <row r="228" spans="1:16" ht="25.5" x14ac:dyDescent="0.25">
      <c r="A228" s="10" t="str">
        <f>INDEX('Обработка исходного'!B:B,ROW($B$3)+4*(ROW($B228)-ROW($B$3)))</f>
        <v>Сталь легированная хромомолибденованадиевая</v>
      </c>
      <c r="B228" s="47" t="str">
        <f>INDEX('Обработка исходного'!D:D,ROW($B$3)+4*(ROW($B228)-ROW($B$3)))</f>
        <v>10Х2М1ФБ</v>
      </c>
      <c r="C228" s="27" t="str">
        <f>IF(ISBLANK(INDEX('Обработка исходного'!E:E,ROW($B$3)+4*(ROW($B228)-ROW($B$3)))),"",INDEX('Обработка исходного'!E:E,ROW($B$3)+4*(ROW($B228)-ROW($B$3))))</f>
        <v>Поковки толщиной от 100 до 400 мм, КП245*</v>
      </c>
      <c r="D228" s="31">
        <f>INDEX('Обработка исходного'!G:G,ROW($B$3)+4*(ROW($B228)-ROW($B$3))+3)</f>
        <v>50</v>
      </c>
      <c r="E228" s="32">
        <f>INDEX('Обработка исходного'!H:H,ROW($B$3)+4*(ROW($B228)-ROW($B$3))+3)</f>
        <v>50</v>
      </c>
      <c r="F228" s="32">
        <f>INDEX('Обработка исходного'!I:I,ROW($B$3)+4*(ROW($B228)-ROW($B$3))+3)</f>
        <v>50</v>
      </c>
      <c r="G228" s="32">
        <f>INDEX('Обработка исходного'!J:J,ROW($B$3)+4*(ROW($B228)-ROW($B$3))+3)</f>
        <v>50</v>
      </c>
      <c r="H228" s="32">
        <f>INDEX('Обработка исходного'!K:K,ROW($B$3)+4*(ROW($B228)-ROW($B$3))+3)</f>
        <v>50</v>
      </c>
      <c r="I228" s="32">
        <f>INDEX('Обработка исходного'!L:L,ROW($B$3)+4*(ROW($B228)-ROW($B$3))+3)</f>
        <v>50</v>
      </c>
      <c r="J228" s="32">
        <f>INDEX('Обработка исходного'!M:M,ROW($B$3)+4*(ROW($B228)-ROW($B$3))+3)</f>
        <v>50</v>
      </c>
      <c r="K228" s="32">
        <f>INDEX('Обработка исходного'!N:N,ROW($B$3)+4*(ROW($B228)-ROW($B$3))+3)</f>
        <v>50</v>
      </c>
      <c r="L228" s="32">
        <f>INDEX('Обработка исходного'!O:O,ROW($B$3)+4*(ROW($B228)-ROW($B$3))+3)</f>
        <v>45</v>
      </c>
      <c r="M228" s="32">
        <f>INDEX('Обработка исходного'!P:P,ROW($B$3)+4*(ROW($B228)-ROW($B$3))+3)</f>
        <v>45</v>
      </c>
      <c r="N228" s="32">
        <f>INDEX('Обработка исходного'!Q:Q,ROW($B$3)+4*(ROW($B228)-ROW($B$3))+3)</f>
        <v>45</v>
      </c>
      <c r="O228" s="32" t="str">
        <f>INDEX('Обработка исходного'!R:R,ROW($B$3)+4*(ROW($B228)-ROW($B$3))+3)</f>
        <v>-</v>
      </c>
      <c r="P228" s="33" t="str">
        <f>INDEX('Обработка исходного'!S:S,ROW($B$3)+4*(ROW($B228)-ROW($B$3))+3)</f>
        <v>-</v>
      </c>
    </row>
    <row r="229" spans="1:16" ht="25.5" x14ac:dyDescent="0.25">
      <c r="A229" s="10" t="str">
        <f>INDEX('Обработка исходного'!B:B,ROW($B$3)+4*(ROW($B229)-ROW($B$3)))</f>
        <v>Сталь легированная хромомолибденованадиевая</v>
      </c>
      <c r="B229" s="47" t="str">
        <f>INDEX('Обработка исходного'!D:D,ROW($B$3)+4*(ROW($B229)-ROW($B$3)))</f>
        <v>10Х2М1ФБ</v>
      </c>
      <c r="C229" s="27" t="str">
        <f>IF(ISBLANK(INDEX('Обработка исходного'!E:E,ROW($B$3)+4*(ROW($B229)-ROW($B$3)))),"",INDEX('Обработка исходного'!E:E,ROW($B$3)+4*(ROW($B229)-ROW($B$3))))</f>
        <v>Листы толщиной до 150 мм, КП195*</v>
      </c>
      <c r="D229" s="31">
        <f>INDEX('Обработка исходного'!G:G,ROW($B$3)+4*(ROW($B229)-ROW($B$3))+3)</f>
        <v>55</v>
      </c>
      <c r="E229" s="32">
        <f>INDEX('Обработка исходного'!H:H,ROW($B$3)+4*(ROW($B229)-ROW($B$3))+3)</f>
        <v>55</v>
      </c>
      <c r="F229" s="32">
        <f>INDEX('Обработка исходного'!I:I,ROW($B$3)+4*(ROW($B229)-ROW($B$3))+3)</f>
        <v>55</v>
      </c>
      <c r="G229" s="32">
        <f>INDEX('Обработка исходного'!J:J,ROW($B$3)+4*(ROW($B229)-ROW($B$3))+3)</f>
        <v>55</v>
      </c>
      <c r="H229" s="32">
        <f>INDEX('Обработка исходного'!K:K,ROW($B$3)+4*(ROW($B229)-ROW($B$3))+3)</f>
        <v>55</v>
      </c>
      <c r="I229" s="32">
        <f>INDEX('Обработка исходного'!L:L,ROW($B$3)+4*(ROW($B229)-ROW($B$3))+3)</f>
        <v>55</v>
      </c>
      <c r="J229" s="32">
        <f>INDEX('Обработка исходного'!M:M,ROW($B$3)+4*(ROW($B229)-ROW($B$3))+3)</f>
        <v>55</v>
      </c>
      <c r="K229" s="32">
        <f>INDEX('Обработка исходного'!N:N,ROW($B$3)+4*(ROW($B229)-ROW($B$3))+3)</f>
        <v>55</v>
      </c>
      <c r="L229" s="32">
        <f>INDEX('Обработка исходного'!O:O,ROW($B$3)+4*(ROW($B229)-ROW($B$3))+3)</f>
        <v>50</v>
      </c>
      <c r="M229" s="32">
        <f>INDEX('Обработка исходного'!P:P,ROW($B$3)+4*(ROW($B229)-ROW($B$3))+3)</f>
        <v>50</v>
      </c>
      <c r="N229" s="32">
        <f>INDEX('Обработка исходного'!Q:Q,ROW($B$3)+4*(ROW($B229)-ROW($B$3))+3)</f>
        <v>50</v>
      </c>
      <c r="O229" s="32" t="str">
        <f>INDEX('Обработка исходного'!R:R,ROW($B$3)+4*(ROW($B229)-ROW($B$3))+3)</f>
        <v>-</v>
      </c>
      <c r="P229" s="33" t="str">
        <f>INDEX('Обработка исходного'!S:S,ROW($B$3)+4*(ROW($B229)-ROW($B$3))+3)</f>
        <v>-</v>
      </c>
    </row>
    <row r="230" spans="1:16" ht="25.5" x14ac:dyDescent="0.25">
      <c r="A230" s="10" t="str">
        <f>INDEX('Обработка исходного'!B:B,ROW($B$3)+4*(ROW($B230)-ROW($B$3)))</f>
        <v>Сталь легированная хромомолибденованадиевая</v>
      </c>
      <c r="B230" s="47" t="str">
        <f>INDEX('Обработка исходного'!D:D,ROW($B$3)+4*(ROW($B230)-ROW($B$3)))</f>
        <v>10Х2М1ФБ</v>
      </c>
      <c r="C230" s="27" t="str">
        <f>IF(ISBLANK(INDEX('Обработка исходного'!E:E,ROW($B$3)+4*(ROW($B230)-ROW($B$3)))),"",INDEX('Обработка исходного'!E:E,ROW($B$3)+4*(ROW($B230)-ROW($B$3))))</f>
        <v>Листы толщиной до 150 мм, КП245*</v>
      </c>
      <c r="D230" s="31">
        <f>INDEX('Обработка исходного'!G:G,ROW($B$3)+4*(ROW($B230)-ROW($B$3))+3)</f>
        <v>50</v>
      </c>
      <c r="E230" s="32">
        <f>INDEX('Обработка исходного'!H:H,ROW($B$3)+4*(ROW($B230)-ROW($B$3))+3)</f>
        <v>50</v>
      </c>
      <c r="F230" s="32">
        <f>INDEX('Обработка исходного'!I:I,ROW($B$3)+4*(ROW($B230)-ROW($B$3))+3)</f>
        <v>50</v>
      </c>
      <c r="G230" s="32">
        <f>INDEX('Обработка исходного'!J:J,ROW($B$3)+4*(ROW($B230)-ROW($B$3))+3)</f>
        <v>50</v>
      </c>
      <c r="H230" s="32">
        <f>INDEX('Обработка исходного'!K:K,ROW($B$3)+4*(ROW($B230)-ROW($B$3))+3)</f>
        <v>50</v>
      </c>
      <c r="I230" s="32">
        <f>INDEX('Обработка исходного'!L:L,ROW($B$3)+4*(ROW($B230)-ROW($B$3))+3)</f>
        <v>50</v>
      </c>
      <c r="J230" s="32">
        <f>INDEX('Обработка исходного'!M:M,ROW($B$3)+4*(ROW($B230)-ROW($B$3))+3)</f>
        <v>50</v>
      </c>
      <c r="K230" s="32">
        <f>INDEX('Обработка исходного'!N:N,ROW($B$3)+4*(ROW($B230)-ROW($B$3))+3)</f>
        <v>50</v>
      </c>
      <c r="L230" s="32">
        <f>INDEX('Обработка исходного'!O:O,ROW($B$3)+4*(ROW($B230)-ROW($B$3))+3)</f>
        <v>45</v>
      </c>
      <c r="M230" s="32">
        <f>INDEX('Обработка исходного'!P:P,ROW($B$3)+4*(ROW($B230)-ROW($B$3))+3)</f>
        <v>45</v>
      </c>
      <c r="N230" s="32">
        <f>INDEX('Обработка исходного'!Q:Q,ROW($B$3)+4*(ROW($B230)-ROW($B$3))+3)</f>
        <v>45</v>
      </c>
      <c r="O230" s="32" t="str">
        <f>INDEX('Обработка исходного'!R:R,ROW($B$3)+4*(ROW($B230)-ROW($B$3))+3)</f>
        <v>-</v>
      </c>
      <c r="P230" s="33" t="str">
        <f>INDEX('Обработка исходного'!S:S,ROW($B$3)+4*(ROW($B230)-ROW($B$3))+3)</f>
        <v>-</v>
      </c>
    </row>
    <row r="231" spans="1:16" ht="25.5" x14ac:dyDescent="0.25">
      <c r="A231" s="10" t="str">
        <f>INDEX('Обработка исходного'!B:B,ROW($B$3)+4*(ROW($B231)-ROW($B$3)))</f>
        <v>Сталь легированная хромомолибденованадиевая</v>
      </c>
      <c r="B231" s="47" t="str">
        <f>INDEX('Обработка исходного'!D:D,ROW($B$3)+4*(ROW($B231)-ROW($B$3)))</f>
        <v>15Х2НМФА</v>
      </c>
      <c r="C231" s="27" t="str">
        <f>IF(ISBLANK(INDEX('Обработка исходного'!E:E,ROW($B$3)+4*(ROW($B231)-ROW($B$3)))),"",INDEX('Обработка исходного'!E:E,ROW($B$3)+4*(ROW($B231)-ROW($B$3))))</f>
        <v>Поковки, листы, штамповки диаметром или толщиной от 400 до 650 мм, КП395**</v>
      </c>
      <c r="D231" s="31">
        <f>INDEX('Обработка исходного'!G:G,ROW($B$3)+4*(ROW($B231)-ROW($B$3))+3)</f>
        <v>55</v>
      </c>
      <c r="E231" s="32">
        <f>INDEX('Обработка исходного'!H:H,ROW($B$3)+4*(ROW($B231)-ROW($B$3))+3)</f>
        <v>54</v>
      </c>
      <c r="F231" s="32">
        <f>INDEX('Обработка исходного'!I:I,ROW($B$3)+4*(ROW($B231)-ROW($B$3))+3)</f>
        <v>53</v>
      </c>
      <c r="G231" s="32">
        <f>INDEX('Обработка исходного'!J:J,ROW($B$3)+4*(ROW($B231)-ROW($B$3))+3)</f>
        <v>52</v>
      </c>
      <c r="H231" s="32">
        <f>INDEX('Обработка исходного'!K:K,ROW($B$3)+4*(ROW($B231)-ROW($B$3))+3)</f>
        <v>50</v>
      </c>
      <c r="I231" s="32">
        <f>INDEX('Обработка исходного'!L:L,ROW($B$3)+4*(ROW($B231)-ROW($B$3))+3)</f>
        <v>48</v>
      </c>
      <c r="J231" s="32">
        <f>INDEX('Обработка исходного'!M:M,ROW($B$3)+4*(ROW($B231)-ROW($B$3))+3)</f>
        <v>46</v>
      </c>
      <c r="K231" s="32">
        <f>INDEX('Обработка исходного'!N:N,ROW($B$3)+4*(ROW($B231)-ROW($B$3))+3)</f>
        <v>45</v>
      </c>
      <c r="L231" s="32" t="str">
        <f>INDEX('Обработка исходного'!O:O,ROW($B$3)+4*(ROW($B231)-ROW($B$3))+3)</f>
        <v>-</v>
      </c>
      <c r="M231" s="32" t="str">
        <f>INDEX('Обработка исходного'!P:P,ROW($B$3)+4*(ROW($B231)-ROW($B$3))+3)</f>
        <v>-</v>
      </c>
      <c r="N231" s="32" t="str">
        <f>INDEX('Обработка исходного'!Q:Q,ROW($B$3)+4*(ROW($B231)-ROW($B$3))+3)</f>
        <v>-</v>
      </c>
      <c r="O231" s="32" t="str">
        <f>INDEX('Обработка исходного'!R:R,ROW($B$3)+4*(ROW($B231)-ROW($B$3))+3)</f>
        <v>-</v>
      </c>
      <c r="P231" s="33" t="str">
        <f>INDEX('Обработка исходного'!S:S,ROW($B$3)+4*(ROW($B231)-ROW($B$3))+3)</f>
        <v>-</v>
      </c>
    </row>
    <row r="232" spans="1:16" ht="25.5" x14ac:dyDescent="0.25">
      <c r="A232" s="10" t="str">
        <f>INDEX('Обработка исходного'!B:B,ROW($B$3)+4*(ROW($B232)-ROW($B$3)))</f>
        <v>Сталь легированная хромомолибденованадиевая</v>
      </c>
      <c r="B232" s="47" t="str">
        <f>INDEX('Обработка исходного'!D:D,ROW($B$3)+4*(ROW($B232)-ROW($B$3)))</f>
        <v>15Х2НМФА</v>
      </c>
      <c r="C232" s="27" t="str">
        <f>IF(ISBLANK(INDEX('Обработка исходного'!E:E,ROW($B$3)+4*(ROW($B232)-ROW($B$3)))),"",INDEX('Обработка исходного'!E:E,ROW($B$3)+4*(ROW($B232)-ROW($B$3))))</f>
        <v>Поковки, листы, штамповки диаметром или толщиной от 160 до 400 мм, КП490*</v>
      </c>
      <c r="D232" s="31">
        <f>INDEX('Обработка исходного'!G:G,ROW($B$3)+4*(ROW($B232)-ROW($B$3))+3)</f>
        <v>55</v>
      </c>
      <c r="E232" s="32">
        <f>INDEX('Обработка исходного'!H:H,ROW($B$3)+4*(ROW($B232)-ROW($B$3))+3)</f>
        <v>54</v>
      </c>
      <c r="F232" s="32">
        <f>INDEX('Обработка исходного'!I:I,ROW($B$3)+4*(ROW($B232)-ROW($B$3))+3)</f>
        <v>53</v>
      </c>
      <c r="G232" s="32">
        <f>INDEX('Обработка исходного'!J:J,ROW($B$3)+4*(ROW($B232)-ROW($B$3))+3)</f>
        <v>52</v>
      </c>
      <c r="H232" s="32">
        <f>INDEX('Обработка исходного'!K:K,ROW($B$3)+4*(ROW($B232)-ROW($B$3))+3)</f>
        <v>51</v>
      </c>
      <c r="I232" s="32">
        <f>INDEX('Обработка исходного'!L:L,ROW($B$3)+4*(ROW($B232)-ROW($B$3))+3)</f>
        <v>51</v>
      </c>
      <c r="J232" s="32">
        <f>INDEX('Обработка исходного'!M:M,ROW($B$3)+4*(ROW($B232)-ROW($B$3))+3)</f>
        <v>51</v>
      </c>
      <c r="K232" s="32">
        <f>INDEX('Обработка исходного'!N:N,ROW($B$3)+4*(ROW($B232)-ROW($B$3))+3)</f>
        <v>50</v>
      </c>
      <c r="L232" s="32" t="str">
        <f>INDEX('Обработка исходного'!O:O,ROW($B$3)+4*(ROW($B232)-ROW($B$3))+3)</f>
        <v>-</v>
      </c>
      <c r="M232" s="32" t="str">
        <f>INDEX('Обработка исходного'!P:P,ROW($B$3)+4*(ROW($B232)-ROW($B$3))+3)</f>
        <v>-</v>
      </c>
      <c r="N232" s="32" t="str">
        <f>INDEX('Обработка исходного'!Q:Q,ROW($B$3)+4*(ROW($B232)-ROW($B$3))+3)</f>
        <v>-</v>
      </c>
      <c r="O232" s="32" t="str">
        <f>INDEX('Обработка исходного'!R:R,ROW($B$3)+4*(ROW($B232)-ROW($B$3))+3)</f>
        <v>-</v>
      </c>
      <c r="P232" s="33" t="str">
        <f>INDEX('Обработка исходного'!S:S,ROW($B$3)+4*(ROW($B232)-ROW($B$3))+3)</f>
        <v>-</v>
      </c>
    </row>
    <row r="233" spans="1:16" ht="25.5" x14ac:dyDescent="0.25">
      <c r="A233" s="10" t="str">
        <f>INDEX('Обработка исходного'!B:B,ROW($B$3)+4*(ROW($B233)-ROW($B$3)))</f>
        <v>Сталь легированная хромомолибденованадиевая</v>
      </c>
      <c r="B233" s="47" t="str">
        <f>INDEX('Обработка исходного'!D:D,ROW($B$3)+4*(ROW($B233)-ROW($B$3)))</f>
        <v>15Х2НМФА</v>
      </c>
      <c r="C233" s="27" t="str">
        <f>IF(ISBLANK(INDEX('Обработка исходного'!E:E,ROW($B$3)+4*(ROW($B233)-ROW($B$3)))),"",INDEX('Обработка исходного'!E:E,ROW($B$3)+4*(ROW($B233)-ROW($B$3))))</f>
        <v>Поковки, листы штамповки диаметром или толщиной от 400 до 650 мм, КП295*</v>
      </c>
      <c r="D233" s="31">
        <f>INDEX('Обработка исходного'!G:G,ROW($B$3)+4*(ROW($B233)-ROW($B$3))+3)</f>
        <v>55</v>
      </c>
      <c r="E233" s="32">
        <f>INDEX('Обработка исходного'!H:H,ROW($B$3)+4*(ROW($B233)-ROW($B$3))+3)</f>
        <v>54</v>
      </c>
      <c r="F233" s="32">
        <f>INDEX('Обработка исходного'!I:I,ROW($B$3)+4*(ROW($B233)-ROW($B$3))+3)</f>
        <v>54</v>
      </c>
      <c r="G233" s="32">
        <f>INDEX('Обработка исходного'!J:J,ROW($B$3)+4*(ROW($B233)-ROW($B$3))+3)</f>
        <v>53</v>
      </c>
      <c r="H233" s="32">
        <f>INDEX('Обработка исходного'!K:K,ROW($B$3)+4*(ROW($B233)-ROW($B$3))+3)</f>
        <v>52</v>
      </c>
      <c r="I233" s="32">
        <f>INDEX('Обработка исходного'!L:L,ROW($B$3)+4*(ROW($B233)-ROW($B$3))+3)</f>
        <v>51</v>
      </c>
      <c r="J233" s="32">
        <f>INDEX('Обработка исходного'!M:M,ROW($B$3)+4*(ROW($B233)-ROW($B$3))+3)</f>
        <v>50</v>
      </c>
      <c r="K233" s="32">
        <f>INDEX('Обработка исходного'!N:N,ROW($B$3)+4*(ROW($B233)-ROW($B$3))+3)</f>
        <v>50</v>
      </c>
      <c r="L233" s="32" t="str">
        <f>INDEX('Обработка исходного'!O:O,ROW($B$3)+4*(ROW($B233)-ROW($B$3))+3)</f>
        <v>-</v>
      </c>
      <c r="M233" s="32" t="str">
        <f>INDEX('Обработка исходного'!P:P,ROW($B$3)+4*(ROW($B233)-ROW($B$3))+3)</f>
        <v>-</v>
      </c>
      <c r="N233" s="32" t="str">
        <f>INDEX('Обработка исходного'!Q:Q,ROW($B$3)+4*(ROW($B233)-ROW($B$3))+3)</f>
        <v>-</v>
      </c>
      <c r="O233" s="32" t="str">
        <f>INDEX('Обработка исходного'!R:R,ROW($B$3)+4*(ROW($B233)-ROW($B$3))+3)</f>
        <v>-</v>
      </c>
      <c r="P233" s="33" t="str">
        <f>INDEX('Обработка исходного'!S:S,ROW($B$3)+4*(ROW($B233)-ROW($B$3))+3)</f>
        <v>-</v>
      </c>
    </row>
    <row r="234" spans="1:16" ht="25.5" x14ac:dyDescent="0.25">
      <c r="A234" s="10" t="str">
        <f>INDEX('Обработка исходного'!B:B,ROW($B$3)+4*(ROW($B234)-ROW($B$3)))</f>
        <v>Сталь легированная хромомолибденованадиевая</v>
      </c>
      <c r="B234" s="47" t="str">
        <f>INDEX('Обработка исходного'!D:D,ROW($B$3)+4*(ROW($B234)-ROW($B$3)))</f>
        <v>15Х2НМФА</v>
      </c>
      <c r="C234" s="27" t="str">
        <f>IF(ISBLANK(INDEX('Обработка исходного'!E:E,ROW($B$3)+4*(ROW($B234)-ROW($B$3)))),"",INDEX('Обработка исходного'!E:E,ROW($B$3)+4*(ROW($B234)-ROW($B$3))))</f>
        <v>Поковки, листы штамповки диаметром или толщиной от 160 до 400 мм, КП395**</v>
      </c>
      <c r="D234" s="31">
        <f>INDEX('Обработка исходного'!G:G,ROW($B$3)+4*(ROW($B234)-ROW($B$3))+3)</f>
        <v>50</v>
      </c>
      <c r="E234" s="32">
        <f>INDEX('Обработка исходного'!H:H,ROW($B$3)+4*(ROW($B234)-ROW($B$3))+3)</f>
        <v>49</v>
      </c>
      <c r="F234" s="32">
        <f>INDEX('Обработка исходного'!I:I,ROW($B$3)+4*(ROW($B234)-ROW($B$3))+3)</f>
        <v>49</v>
      </c>
      <c r="G234" s="32">
        <f>INDEX('Обработка исходного'!J:J,ROW($B$3)+4*(ROW($B234)-ROW($B$3))+3)</f>
        <v>48</v>
      </c>
      <c r="H234" s="32">
        <f>INDEX('Обработка исходного'!K:K,ROW($B$3)+4*(ROW($B234)-ROW($B$3))+3)</f>
        <v>47</v>
      </c>
      <c r="I234" s="32">
        <f>INDEX('Обработка исходного'!L:L,ROW($B$3)+4*(ROW($B234)-ROW($B$3))+3)</f>
        <v>46</v>
      </c>
      <c r="J234" s="32">
        <f>INDEX('Обработка исходного'!M:M,ROW($B$3)+4*(ROW($B234)-ROW($B$3))+3)</f>
        <v>45</v>
      </c>
      <c r="K234" s="32">
        <f>INDEX('Обработка исходного'!N:N,ROW($B$3)+4*(ROW($B234)-ROW($B$3))+3)</f>
        <v>45</v>
      </c>
      <c r="L234" s="32" t="str">
        <f>INDEX('Обработка исходного'!O:O,ROW($B$3)+4*(ROW($B234)-ROW($B$3))+3)</f>
        <v>-</v>
      </c>
      <c r="M234" s="32" t="str">
        <f>INDEX('Обработка исходного'!P:P,ROW($B$3)+4*(ROW($B234)-ROW($B$3))+3)</f>
        <v>-</v>
      </c>
      <c r="N234" s="32" t="str">
        <f>INDEX('Обработка исходного'!Q:Q,ROW($B$3)+4*(ROW($B234)-ROW($B$3))+3)</f>
        <v>-</v>
      </c>
      <c r="O234" s="32" t="str">
        <f>INDEX('Обработка исходного'!R:R,ROW($B$3)+4*(ROW($B234)-ROW($B$3))+3)</f>
        <v>-</v>
      </c>
      <c r="P234" s="33" t="str">
        <f>INDEX('Обработка исходного'!S:S,ROW($B$3)+4*(ROW($B234)-ROW($B$3))+3)</f>
        <v>-</v>
      </c>
    </row>
    <row r="235" spans="1:16" ht="25.5" x14ac:dyDescent="0.25">
      <c r="A235" s="10" t="str">
        <f>INDEX('Обработка исходного'!B:B,ROW($B$3)+4*(ROW($B235)-ROW($B$3)))</f>
        <v>Сталь легированная хромомолибденованадиевая</v>
      </c>
      <c r="B235" s="47" t="str">
        <f>INDEX('Обработка исходного'!D:D,ROW($B$3)+4*(ROW($B235)-ROW($B$3)))</f>
        <v>15ХНМФА-А</v>
      </c>
      <c r="C235" s="27" t="str">
        <f>IF(ISBLANK(INDEX('Обработка исходного'!E:E,ROW($B$3)+4*(ROW($B235)-ROW($B$3)))),"",INDEX('Обработка исходного'!E:E,ROW($B$3)+4*(ROW($B235)-ROW($B$3))))</f>
        <v>Поковки, листы, штамповки диаметром или толщиной от 400 до 650 мм, КП395**</v>
      </c>
      <c r="D235" s="31">
        <f>INDEX('Обработка исходного'!G:G,ROW($B$3)+4*(ROW($B235)-ROW($B$3))+3)</f>
        <v>55</v>
      </c>
      <c r="E235" s="32">
        <f>INDEX('Обработка исходного'!H:H,ROW($B$3)+4*(ROW($B235)-ROW($B$3))+3)</f>
        <v>54</v>
      </c>
      <c r="F235" s="32">
        <f>INDEX('Обработка исходного'!I:I,ROW($B$3)+4*(ROW($B235)-ROW($B$3))+3)</f>
        <v>53</v>
      </c>
      <c r="G235" s="32">
        <f>INDEX('Обработка исходного'!J:J,ROW($B$3)+4*(ROW($B235)-ROW($B$3))+3)</f>
        <v>52</v>
      </c>
      <c r="H235" s="32">
        <f>INDEX('Обработка исходного'!K:K,ROW($B$3)+4*(ROW($B235)-ROW($B$3))+3)</f>
        <v>50</v>
      </c>
      <c r="I235" s="32">
        <f>INDEX('Обработка исходного'!L:L,ROW($B$3)+4*(ROW($B235)-ROW($B$3))+3)</f>
        <v>48</v>
      </c>
      <c r="J235" s="32">
        <f>INDEX('Обработка исходного'!M:M,ROW($B$3)+4*(ROW($B235)-ROW($B$3))+3)</f>
        <v>46</v>
      </c>
      <c r="K235" s="32">
        <f>INDEX('Обработка исходного'!N:N,ROW($B$3)+4*(ROW($B235)-ROW($B$3))+3)</f>
        <v>45</v>
      </c>
      <c r="L235" s="32" t="str">
        <f>INDEX('Обработка исходного'!O:O,ROW($B$3)+4*(ROW($B235)-ROW($B$3))+3)</f>
        <v>-</v>
      </c>
      <c r="M235" s="32" t="str">
        <f>INDEX('Обработка исходного'!P:P,ROW($B$3)+4*(ROW($B235)-ROW($B$3))+3)</f>
        <v>-</v>
      </c>
      <c r="N235" s="32" t="str">
        <f>INDEX('Обработка исходного'!Q:Q,ROW($B$3)+4*(ROW($B235)-ROW($B$3))+3)</f>
        <v>-</v>
      </c>
      <c r="O235" s="32" t="str">
        <f>INDEX('Обработка исходного'!R:R,ROW($B$3)+4*(ROW($B235)-ROW($B$3))+3)</f>
        <v>-</v>
      </c>
      <c r="P235" s="33" t="str">
        <f>INDEX('Обработка исходного'!S:S,ROW($B$3)+4*(ROW($B235)-ROW($B$3))+3)</f>
        <v>-</v>
      </c>
    </row>
    <row r="236" spans="1:16" ht="25.5" x14ac:dyDescent="0.25">
      <c r="A236" s="10" t="str">
        <f>INDEX('Обработка исходного'!B:B,ROW($B$3)+4*(ROW($B236)-ROW($B$3)))</f>
        <v>Сталь легированная хромомолибденованадиевая</v>
      </c>
      <c r="B236" s="47" t="str">
        <f>INDEX('Обработка исходного'!D:D,ROW($B$3)+4*(ROW($B236)-ROW($B$3)))</f>
        <v>15ХНМФА-А</v>
      </c>
      <c r="C236" s="27" t="str">
        <f>IF(ISBLANK(INDEX('Обработка исходного'!E:E,ROW($B$3)+4*(ROW($B236)-ROW($B$3)))),"",INDEX('Обработка исходного'!E:E,ROW($B$3)+4*(ROW($B236)-ROW($B$3))))</f>
        <v>Поковки, листы, штамповки диаметром или толщиной от 160 до 400 мм, КП490*</v>
      </c>
      <c r="D236" s="31">
        <f>INDEX('Обработка исходного'!G:G,ROW($B$3)+4*(ROW($B236)-ROW($B$3))+3)</f>
        <v>55</v>
      </c>
      <c r="E236" s="32">
        <f>INDEX('Обработка исходного'!H:H,ROW($B$3)+4*(ROW($B236)-ROW($B$3))+3)</f>
        <v>54</v>
      </c>
      <c r="F236" s="32">
        <f>INDEX('Обработка исходного'!I:I,ROW($B$3)+4*(ROW($B236)-ROW($B$3))+3)</f>
        <v>53</v>
      </c>
      <c r="G236" s="32">
        <f>INDEX('Обработка исходного'!J:J,ROW($B$3)+4*(ROW($B236)-ROW($B$3))+3)</f>
        <v>52</v>
      </c>
      <c r="H236" s="32">
        <f>INDEX('Обработка исходного'!K:K,ROW($B$3)+4*(ROW($B236)-ROW($B$3))+3)</f>
        <v>51</v>
      </c>
      <c r="I236" s="32">
        <f>INDEX('Обработка исходного'!L:L,ROW($B$3)+4*(ROW($B236)-ROW($B$3))+3)</f>
        <v>51</v>
      </c>
      <c r="J236" s="32">
        <f>INDEX('Обработка исходного'!M:M,ROW($B$3)+4*(ROW($B236)-ROW($B$3))+3)</f>
        <v>51</v>
      </c>
      <c r="K236" s="32">
        <f>INDEX('Обработка исходного'!N:N,ROW($B$3)+4*(ROW($B236)-ROW($B$3))+3)</f>
        <v>50</v>
      </c>
      <c r="L236" s="32" t="str">
        <f>INDEX('Обработка исходного'!O:O,ROW($B$3)+4*(ROW($B236)-ROW($B$3))+3)</f>
        <v>-</v>
      </c>
      <c r="M236" s="32" t="str">
        <f>INDEX('Обработка исходного'!P:P,ROW($B$3)+4*(ROW($B236)-ROW($B$3))+3)</f>
        <v>-</v>
      </c>
      <c r="N236" s="32" t="str">
        <f>INDEX('Обработка исходного'!Q:Q,ROW($B$3)+4*(ROW($B236)-ROW($B$3))+3)</f>
        <v>-</v>
      </c>
      <c r="O236" s="32" t="str">
        <f>INDEX('Обработка исходного'!R:R,ROW($B$3)+4*(ROW($B236)-ROW($B$3))+3)</f>
        <v>-</v>
      </c>
      <c r="P236" s="33" t="str">
        <f>INDEX('Обработка исходного'!S:S,ROW($B$3)+4*(ROW($B236)-ROW($B$3))+3)</f>
        <v>-</v>
      </c>
    </row>
    <row r="237" spans="1:16" ht="25.5" x14ac:dyDescent="0.25">
      <c r="A237" s="10" t="str">
        <f>INDEX('Обработка исходного'!B:B,ROW($B$3)+4*(ROW($B237)-ROW($B$3)))</f>
        <v>Сталь легированная хромомолибденованадиевая</v>
      </c>
      <c r="B237" s="47" t="str">
        <f>INDEX('Обработка исходного'!D:D,ROW($B$3)+4*(ROW($B237)-ROW($B$3)))</f>
        <v>15ХНМФА-А</v>
      </c>
      <c r="C237" s="27" t="str">
        <f>IF(ISBLANK(INDEX('Обработка исходного'!E:E,ROW($B$3)+4*(ROW($B237)-ROW($B$3)))),"",INDEX('Обработка исходного'!E:E,ROW($B$3)+4*(ROW($B237)-ROW($B$3))))</f>
        <v>Поковки, листы штамповки диаметром или толщиной от 400 до 650 мм, КП295*</v>
      </c>
      <c r="D237" s="31">
        <f>INDEX('Обработка исходного'!G:G,ROW($B$3)+4*(ROW($B237)-ROW($B$3))+3)</f>
        <v>55</v>
      </c>
      <c r="E237" s="32">
        <f>INDEX('Обработка исходного'!H:H,ROW($B$3)+4*(ROW($B237)-ROW($B$3))+3)</f>
        <v>54</v>
      </c>
      <c r="F237" s="32">
        <f>INDEX('Обработка исходного'!I:I,ROW($B$3)+4*(ROW($B237)-ROW($B$3))+3)</f>
        <v>54</v>
      </c>
      <c r="G237" s="32">
        <f>INDEX('Обработка исходного'!J:J,ROW($B$3)+4*(ROW($B237)-ROW($B$3))+3)</f>
        <v>53</v>
      </c>
      <c r="H237" s="32">
        <f>INDEX('Обработка исходного'!K:K,ROW($B$3)+4*(ROW($B237)-ROW($B$3))+3)</f>
        <v>52</v>
      </c>
      <c r="I237" s="32">
        <f>INDEX('Обработка исходного'!L:L,ROW($B$3)+4*(ROW($B237)-ROW($B$3))+3)</f>
        <v>51</v>
      </c>
      <c r="J237" s="32">
        <f>INDEX('Обработка исходного'!M:M,ROW($B$3)+4*(ROW($B237)-ROW($B$3))+3)</f>
        <v>50</v>
      </c>
      <c r="K237" s="32">
        <f>INDEX('Обработка исходного'!N:N,ROW($B$3)+4*(ROW($B237)-ROW($B$3))+3)</f>
        <v>50</v>
      </c>
      <c r="L237" s="32" t="str">
        <f>INDEX('Обработка исходного'!O:O,ROW($B$3)+4*(ROW($B237)-ROW($B$3))+3)</f>
        <v>-</v>
      </c>
      <c r="M237" s="32" t="str">
        <f>INDEX('Обработка исходного'!P:P,ROW($B$3)+4*(ROW($B237)-ROW($B$3))+3)</f>
        <v>-</v>
      </c>
      <c r="N237" s="32" t="str">
        <f>INDEX('Обработка исходного'!Q:Q,ROW($B$3)+4*(ROW($B237)-ROW($B$3))+3)</f>
        <v>-</v>
      </c>
      <c r="O237" s="32" t="str">
        <f>INDEX('Обработка исходного'!R:R,ROW($B$3)+4*(ROW($B237)-ROW($B$3))+3)</f>
        <v>-</v>
      </c>
      <c r="P237" s="33" t="str">
        <f>INDEX('Обработка исходного'!S:S,ROW($B$3)+4*(ROW($B237)-ROW($B$3))+3)</f>
        <v>-</v>
      </c>
    </row>
    <row r="238" spans="1:16" ht="25.5" x14ac:dyDescent="0.25">
      <c r="A238" s="10" t="str">
        <f>INDEX('Обработка исходного'!B:B,ROW($B$3)+4*(ROW($B238)-ROW($B$3)))</f>
        <v>Сталь легированная хромомолибденованадиевая</v>
      </c>
      <c r="B238" s="47" t="str">
        <f>INDEX('Обработка исходного'!D:D,ROW($B$3)+4*(ROW($B238)-ROW($B$3)))</f>
        <v>15ХНМФА-А</v>
      </c>
      <c r="C238" s="27" t="str">
        <f>IF(ISBLANK(INDEX('Обработка исходного'!E:E,ROW($B$3)+4*(ROW($B238)-ROW($B$3)))),"",INDEX('Обработка исходного'!E:E,ROW($B$3)+4*(ROW($B238)-ROW($B$3))))</f>
        <v>Поковки, листы штамповки диаметром или толщиной от 160 до 400 мм, КП395**</v>
      </c>
      <c r="D238" s="31">
        <f>INDEX('Обработка исходного'!G:G,ROW($B$3)+4*(ROW($B238)-ROW($B$3))+3)</f>
        <v>50</v>
      </c>
      <c r="E238" s="32">
        <f>INDEX('Обработка исходного'!H:H,ROW($B$3)+4*(ROW($B238)-ROW($B$3))+3)</f>
        <v>49</v>
      </c>
      <c r="F238" s="32">
        <f>INDEX('Обработка исходного'!I:I,ROW($B$3)+4*(ROW($B238)-ROW($B$3))+3)</f>
        <v>49</v>
      </c>
      <c r="G238" s="32">
        <f>INDEX('Обработка исходного'!J:J,ROW($B$3)+4*(ROW($B238)-ROW($B$3))+3)</f>
        <v>48</v>
      </c>
      <c r="H238" s="32">
        <f>INDEX('Обработка исходного'!K:K,ROW($B$3)+4*(ROW($B238)-ROW($B$3))+3)</f>
        <v>47</v>
      </c>
      <c r="I238" s="32">
        <f>INDEX('Обработка исходного'!L:L,ROW($B$3)+4*(ROW($B238)-ROW($B$3))+3)</f>
        <v>46</v>
      </c>
      <c r="J238" s="32">
        <f>INDEX('Обработка исходного'!M:M,ROW($B$3)+4*(ROW($B238)-ROW($B$3))+3)</f>
        <v>45</v>
      </c>
      <c r="K238" s="32">
        <f>INDEX('Обработка исходного'!N:N,ROW($B$3)+4*(ROW($B238)-ROW($B$3))+3)</f>
        <v>45</v>
      </c>
      <c r="L238" s="32" t="str">
        <f>INDEX('Обработка исходного'!O:O,ROW($B$3)+4*(ROW($B238)-ROW($B$3))+3)</f>
        <v>-</v>
      </c>
      <c r="M238" s="32" t="str">
        <f>INDEX('Обработка исходного'!P:P,ROW($B$3)+4*(ROW($B238)-ROW($B$3))+3)</f>
        <v>-</v>
      </c>
      <c r="N238" s="32" t="str">
        <f>INDEX('Обработка исходного'!Q:Q,ROW($B$3)+4*(ROW($B238)-ROW($B$3))+3)</f>
        <v>-</v>
      </c>
      <c r="O238" s="32" t="str">
        <f>INDEX('Обработка исходного'!R:R,ROW($B$3)+4*(ROW($B238)-ROW($B$3))+3)</f>
        <v>-</v>
      </c>
      <c r="P238" s="33" t="str">
        <f>INDEX('Обработка исходного'!S:S,ROW($B$3)+4*(ROW($B238)-ROW($B$3))+3)</f>
        <v>-</v>
      </c>
    </row>
    <row r="239" spans="1:16" ht="25.5" x14ac:dyDescent="0.25">
      <c r="A239" s="10" t="str">
        <f>INDEX('Обработка исходного'!B:B,ROW($B$3)+4*(ROW($B239)-ROW($B$3)))</f>
        <v>Сталь легированная хромомолибденованадиевая</v>
      </c>
      <c r="B239" s="47" t="str">
        <f>INDEX('Обработка исходного'!D:D,ROW($B$3)+4*(ROW($B239)-ROW($B$3)))</f>
        <v>15Х3НМФА</v>
      </c>
      <c r="C239" s="27" t="str">
        <f>IF(ISBLANK(INDEX('Обработка исходного'!E:E,ROW($B$3)+4*(ROW($B239)-ROW($B$3)))),"",INDEX('Обработка исходного'!E:E,ROW($B$3)+4*(ROW($B239)-ROW($B$3))))</f>
        <v>Листы, поковки толщиной до 450 мм</v>
      </c>
      <c r="D239" s="31">
        <f>INDEX('Обработка исходного'!G:G,ROW($B$3)+4*(ROW($B239)-ROW($B$3))+3)</f>
        <v>60</v>
      </c>
      <c r="E239" s="32">
        <f>INDEX('Обработка исходного'!H:H,ROW($B$3)+4*(ROW($B239)-ROW($B$3))+3)</f>
        <v>60</v>
      </c>
      <c r="F239" s="32">
        <f>INDEX('Обработка исходного'!I:I,ROW($B$3)+4*(ROW($B239)-ROW($B$3))+3)</f>
        <v>60</v>
      </c>
      <c r="G239" s="32">
        <f>INDEX('Обработка исходного'!J:J,ROW($B$3)+4*(ROW($B239)-ROW($B$3))+3)</f>
        <v>60</v>
      </c>
      <c r="H239" s="32">
        <f>INDEX('Обработка исходного'!K:K,ROW($B$3)+4*(ROW($B239)-ROW($B$3))+3)</f>
        <v>60</v>
      </c>
      <c r="I239" s="32">
        <f>INDEX('Обработка исходного'!L:L,ROW($B$3)+4*(ROW($B239)-ROW($B$3))+3)</f>
        <v>60</v>
      </c>
      <c r="J239" s="32">
        <f>INDEX('Обработка исходного'!M:M,ROW($B$3)+4*(ROW($B239)-ROW($B$3))+3)</f>
        <v>60</v>
      </c>
      <c r="K239" s="32">
        <f>INDEX('Обработка исходного'!N:N,ROW($B$3)+4*(ROW($B239)-ROW($B$3))+3)</f>
        <v>60</v>
      </c>
      <c r="L239" s="32" t="str">
        <f>INDEX('Обработка исходного'!O:O,ROW($B$3)+4*(ROW($B239)-ROW($B$3))+3)</f>
        <v>-</v>
      </c>
      <c r="M239" s="32" t="str">
        <f>INDEX('Обработка исходного'!P:P,ROW($B$3)+4*(ROW($B239)-ROW($B$3))+3)</f>
        <v>-</v>
      </c>
      <c r="N239" s="32" t="str">
        <f>INDEX('Обработка исходного'!Q:Q,ROW($B$3)+4*(ROW($B239)-ROW($B$3))+3)</f>
        <v>-</v>
      </c>
      <c r="O239" s="32" t="str">
        <f>INDEX('Обработка исходного'!R:R,ROW($B$3)+4*(ROW($B239)-ROW($B$3))+3)</f>
        <v>-</v>
      </c>
      <c r="P239" s="33" t="str">
        <f>INDEX('Обработка исходного'!S:S,ROW($B$3)+4*(ROW($B239)-ROW($B$3))+3)</f>
        <v>-</v>
      </c>
    </row>
    <row r="240" spans="1:16" ht="25.5" x14ac:dyDescent="0.25">
      <c r="A240" s="10" t="str">
        <f>INDEX('Обработка исходного'!B:B,ROW($B$3)+4*(ROW($B240)-ROW($B$3)))</f>
        <v>Сталь легированная хромомолибденованадиевая</v>
      </c>
      <c r="B240" s="47" t="str">
        <f>INDEX('Обработка исходного'!D:D,ROW($B$3)+4*(ROW($B240)-ROW($B$3)))</f>
        <v>15Х3НМФА-А</v>
      </c>
      <c r="C240" s="27" t="str">
        <f>IF(ISBLANK(INDEX('Обработка исходного'!E:E,ROW($B$3)+4*(ROW($B240)-ROW($B$3)))),"",INDEX('Обработка исходного'!E:E,ROW($B$3)+4*(ROW($B240)-ROW($B$3))))</f>
        <v>Листы, поковки толщиной до 450 мм</v>
      </c>
      <c r="D240" s="31">
        <f>INDEX('Обработка исходного'!G:G,ROW($B$3)+4*(ROW($B240)-ROW($B$3))+3)</f>
        <v>60</v>
      </c>
      <c r="E240" s="32">
        <f>INDEX('Обработка исходного'!H:H,ROW($B$3)+4*(ROW($B240)-ROW($B$3))+3)</f>
        <v>60</v>
      </c>
      <c r="F240" s="32">
        <f>INDEX('Обработка исходного'!I:I,ROW($B$3)+4*(ROW($B240)-ROW($B$3))+3)</f>
        <v>60</v>
      </c>
      <c r="G240" s="32">
        <f>INDEX('Обработка исходного'!J:J,ROW($B$3)+4*(ROW($B240)-ROW($B$3))+3)</f>
        <v>60</v>
      </c>
      <c r="H240" s="32">
        <f>INDEX('Обработка исходного'!K:K,ROW($B$3)+4*(ROW($B240)-ROW($B$3))+3)</f>
        <v>60</v>
      </c>
      <c r="I240" s="32">
        <f>INDEX('Обработка исходного'!L:L,ROW($B$3)+4*(ROW($B240)-ROW($B$3))+3)</f>
        <v>60</v>
      </c>
      <c r="J240" s="32">
        <f>INDEX('Обработка исходного'!M:M,ROW($B$3)+4*(ROW($B240)-ROW($B$3))+3)</f>
        <v>60</v>
      </c>
      <c r="K240" s="32">
        <f>INDEX('Обработка исходного'!N:N,ROW($B$3)+4*(ROW($B240)-ROW($B$3))+3)</f>
        <v>60</v>
      </c>
      <c r="L240" s="32" t="str">
        <f>INDEX('Обработка исходного'!O:O,ROW($B$3)+4*(ROW($B240)-ROW($B$3))+3)</f>
        <v>-</v>
      </c>
      <c r="M240" s="32" t="str">
        <f>INDEX('Обработка исходного'!P:P,ROW($B$3)+4*(ROW($B240)-ROW($B$3))+3)</f>
        <v>-</v>
      </c>
      <c r="N240" s="32" t="str">
        <f>INDEX('Обработка исходного'!Q:Q,ROW($B$3)+4*(ROW($B240)-ROW($B$3))+3)</f>
        <v>-</v>
      </c>
      <c r="O240" s="32" t="str">
        <f>INDEX('Обработка исходного'!R:R,ROW($B$3)+4*(ROW($B240)-ROW($B$3))+3)</f>
        <v>-</v>
      </c>
      <c r="P240" s="33" t="str">
        <f>INDEX('Обработка исходного'!S:S,ROW($B$3)+4*(ROW($B240)-ROW($B$3))+3)</f>
        <v>-</v>
      </c>
    </row>
    <row r="241" spans="1:16" ht="25.5" x14ac:dyDescent="0.25">
      <c r="A241" s="10" t="str">
        <f>INDEX('Обработка исходного'!B:B,ROW($B$3)+4*(ROW($B241)-ROW($B$3)))</f>
        <v>Сталь легированная хромомолибденованадиевая</v>
      </c>
      <c r="B241" s="47" t="str">
        <f>INDEX('Обработка исходного'!D:D,ROW($B$3)+4*(ROW($B241)-ROW($B$3)))</f>
        <v>36Х2Н2МФА</v>
      </c>
      <c r="C241" s="27" t="str">
        <f>IF(ISBLANK(INDEX('Обработка исходного'!E:E,ROW($B$3)+4*(ROW($B241)-ROW($B$3)))),"",INDEX('Обработка исходного'!E:E,ROW($B$3)+4*(ROW($B241)-ROW($B$3))))</f>
        <v>Заготовки крепежных деталей толщиной до 200 мм, КП395*</v>
      </c>
      <c r="D241" s="31">
        <f>INDEX('Обработка исходного'!G:G,ROW($B$3)+4*(ROW($B241)-ROW($B$3))+3)</f>
        <v>40</v>
      </c>
      <c r="E241" s="32">
        <f>INDEX('Обработка исходного'!H:H,ROW($B$3)+4*(ROW($B241)-ROW($B$3))+3)</f>
        <v>40</v>
      </c>
      <c r="F241" s="32">
        <f>INDEX('Обработка исходного'!I:I,ROW($B$3)+4*(ROW($B241)-ROW($B$3))+3)</f>
        <v>40</v>
      </c>
      <c r="G241" s="32">
        <f>INDEX('Обработка исходного'!J:J,ROW($B$3)+4*(ROW($B241)-ROW($B$3))+3)</f>
        <v>40</v>
      </c>
      <c r="H241" s="32">
        <f>INDEX('Обработка исходного'!K:K,ROW($B$3)+4*(ROW($B241)-ROW($B$3))+3)</f>
        <v>40</v>
      </c>
      <c r="I241" s="32">
        <f>INDEX('Обработка исходного'!L:L,ROW($B$3)+4*(ROW($B241)-ROW($B$3))+3)</f>
        <v>40</v>
      </c>
      <c r="J241" s="32">
        <f>INDEX('Обработка исходного'!M:M,ROW($B$3)+4*(ROW($B241)-ROW($B$3))+3)</f>
        <v>40</v>
      </c>
      <c r="K241" s="32">
        <f>INDEX('Обработка исходного'!N:N,ROW($B$3)+4*(ROW($B241)-ROW($B$3))+3)</f>
        <v>40</v>
      </c>
      <c r="L241" s="32" t="str">
        <f>INDEX('Обработка исходного'!O:O,ROW($B$3)+4*(ROW($B241)-ROW($B$3))+3)</f>
        <v>-</v>
      </c>
      <c r="M241" s="32" t="str">
        <f>INDEX('Обработка исходного'!P:P,ROW($B$3)+4*(ROW($B241)-ROW($B$3))+3)</f>
        <v>-</v>
      </c>
      <c r="N241" s="32" t="str">
        <f>INDEX('Обработка исходного'!Q:Q,ROW($B$3)+4*(ROW($B241)-ROW($B$3))+3)</f>
        <v>-</v>
      </c>
      <c r="O241" s="32" t="str">
        <f>INDEX('Обработка исходного'!R:R,ROW($B$3)+4*(ROW($B241)-ROW($B$3))+3)</f>
        <v>-</v>
      </c>
      <c r="P241" s="33" t="str">
        <f>INDEX('Обработка исходного'!S:S,ROW($B$3)+4*(ROW($B241)-ROW($B$3))+3)</f>
        <v>-</v>
      </c>
    </row>
    <row r="242" spans="1:16" ht="25.5" x14ac:dyDescent="0.25">
      <c r="A242" s="10" t="str">
        <f>INDEX('Обработка исходного'!B:B,ROW($B$3)+4*(ROW($B242)-ROW($B$3)))</f>
        <v>Сталь легированная хромомолибденованадиевая</v>
      </c>
      <c r="B242" s="47" t="str">
        <f>INDEX('Обработка исходного'!D:D,ROW($B$3)+4*(ROW($B242)-ROW($B$3)))</f>
        <v>36Х2Н2МФА</v>
      </c>
      <c r="C242" s="27" t="str">
        <f>IF(ISBLANK(INDEX('Обработка исходного'!E:E,ROW($B$3)+4*(ROW($B242)-ROW($B$3)))),"",INDEX('Обработка исходного'!E:E,ROW($B$3)+4*(ROW($B242)-ROW($B$3))))</f>
        <v>Заготовки крепежных деталей толщиной до 200 мм, КП490*</v>
      </c>
      <c r="D242" s="31">
        <f>INDEX('Обработка исходного'!G:G,ROW($B$3)+4*(ROW($B242)-ROW($B$3))+3)</f>
        <v>40</v>
      </c>
      <c r="E242" s="32">
        <f>INDEX('Обработка исходного'!H:H,ROW($B$3)+4*(ROW($B242)-ROW($B$3))+3)</f>
        <v>40</v>
      </c>
      <c r="F242" s="32">
        <f>INDEX('Обработка исходного'!I:I,ROW($B$3)+4*(ROW($B242)-ROW($B$3))+3)</f>
        <v>40</v>
      </c>
      <c r="G242" s="32">
        <f>INDEX('Обработка исходного'!J:J,ROW($B$3)+4*(ROW($B242)-ROW($B$3))+3)</f>
        <v>40</v>
      </c>
      <c r="H242" s="32">
        <f>INDEX('Обработка исходного'!K:K,ROW($B$3)+4*(ROW($B242)-ROW($B$3))+3)</f>
        <v>40</v>
      </c>
      <c r="I242" s="32">
        <f>INDEX('Обработка исходного'!L:L,ROW($B$3)+4*(ROW($B242)-ROW($B$3))+3)</f>
        <v>40</v>
      </c>
      <c r="J242" s="32">
        <f>INDEX('Обработка исходного'!M:M,ROW($B$3)+4*(ROW($B242)-ROW($B$3))+3)</f>
        <v>40</v>
      </c>
      <c r="K242" s="32">
        <f>INDEX('Обработка исходного'!N:N,ROW($B$3)+4*(ROW($B242)-ROW($B$3))+3)</f>
        <v>40</v>
      </c>
      <c r="L242" s="32" t="str">
        <f>INDEX('Обработка исходного'!O:O,ROW($B$3)+4*(ROW($B242)-ROW($B$3))+3)</f>
        <v>-</v>
      </c>
      <c r="M242" s="32" t="str">
        <f>INDEX('Обработка исходного'!P:P,ROW($B$3)+4*(ROW($B242)-ROW($B$3))+3)</f>
        <v>-</v>
      </c>
      <c r="N242" s="32" t="str">
        <f>INDEX('Обработка исходного'!Q:Q,ROW($B$3)+4*(ROW($B242)-ROW($B$3))+3)</f>
        <v>-</v>
      </c>
      <c r="O242" s="32" t="str">
        <f>INDEX('Обработка исходного'!R:R,ROW($B$3)+4*(ROW($B242)-ROW($B$3))+3)</f>
        <v>-</v>
      </c>
      <c r="P242" s="33" t="str">
        <f>INDEX('Обработка исходного'!S:S,ROW($B$3)+4*(ROW($B242)-ROW($B$3))+3)</f>
        <v>-</v>
      </c>
    </row>
    <row r="243" spans="1:16" ht="25.5" x14ac:dyDescent="0.25">
      <c r="A243" s="10" t="str">
        <f>INDEX('Обработка исходного'!B:B,ROW($B$3)+4*(ROW($B243)-ROW($B$3)))</f>
        <v>Сталь легированная хромомолибденованадиевая</v>
      </c>
      <c r="B243" s="47" t="str">
        <f>INDEX('Обработка исходного'!D:D,ROW($B$3)+4*(ROW($B243)-ROW($B$3)))</f>
        <v>36Х2Н2МФА</v>
      </c>
      <c r="C243" s="27" t="str">
        <f>IF(ISBLANK(INDEX('Обработка исходного'!E:E,ROW($B$3)+4*(ROW($B243)-ROW($B$3)))),"",INDEX('Обработка исходного'!E:E,ROW($B$3)+4*(ROW($B243)-ROW($B$3))))</f>
        <v>Заготовки крепежных деталей толщиной до 200 мм, КП590*</v>
      </c>
      <c r="D243" s="31">
        <f>INDEX('Обработка исходного'!G:G,ROW($B$3)+4*(ROW($B243)-ROW($B$3))+3)</f>
        <v>40</v>
      </c>
      <c r="E243" s="32">
        <f>INDEX('Обработка исходного'!H:H,ROW($B$3)+4*(ROW($B243)-ROW($B$3))+3)</f>
        <v>40</v>
      </c>
      <c r="F243" s="32">
        <f>INDEX('Обработка исходного'!I:I,ROW($B$3)+4*(ROW($B243)-ROW($B$3))+3)</f>
        <v>40</v>
      </c>
      <c r="G243" s="32">
        <f>INDEX('Обработка исходного'!J:J,ROW($B$3)+4*(ROW($B243)-ROW($B$3))+3)</f>
        <v>40</v>
      </c>
      <c r="H243" s="32">
        <f>INDEX('Обработка исходного'!K:K,ROW($B$3)+4*(ROW($B243)-ROW($B$3))+3)</f>
        <v>40</v>
      </c>
      <c r="I243" s="32">
        <f>INDEX('Обработка исходного'!L:L,ROW($B$3)+4*(ROW($B243)-ROW($B$3))+3)</f>
        <v>40</v>
      </c>
      <c r="J243" s="32">
        <f>INDEX('Обработка исходного'!M:M,ROW($B$3)+4*(ROW($B243)-ROW($B$3))+3)</f>
        <v>40</v>
      </c>
      <c r="K243" s="32">
        <f>INDEX('Обработка исходного'!N:N,ROW($B$3)+4*(ROW($B243)-ROW($B$3))+3)</f>
        <v>40</v>
      </c>
      <c r="L243" s="32" t="str">
        <f>INDEX('Обработка исходного'!O:O,ROW($B$3)+4*(ROW($B243)-ROW($B$3))+3)</f>
        <v>-</v>
      </c>
      <c r="M243" s="32" t="str">
        <f>INDEX('Обработка исходного'!P:P,ROW($B$3)+4*(ROW($B243)-ROW($B$3))+3)</f>
        <v>-</v>
      </c>
      <c r="N243" s="32" t="str">
        <f>INDEX('Обработка исходного'!Q:Q,ROW($B$3)+4*(ROW($B243)-ROW($B$3))+3)</f>
        <v>-</v>
      </c>
      <c r="O243" s="32" t="str">
        <f>INDEX('Обработка исходного'!R:R,ROW($B$3)+4*(ROW($B243)-ROW($B$3))+3)</f>
        <v>-</v>
      </c>
      <c r="P243" s="33" t="str">
        <f>INDEX('Обработка исходного'!S:S,ROW($B$3)+4*(ROW($B243)-ROW($B$3))+3)</f>
        <v>-</v>
      </c>
    </row>
    <row r="244" spans="1:16" ht="25.5" x14ac:dyDescent="0.25">
      <c r="A244" s="10" t="str">
        <f>INDEX('Обработка исходного'!B:B,ROW($B$3)+4*(ROW($B244)-ROW($B$3)))</f>
        <v>Сталь легированная хромомолибденованадиевая</v>
      </c>
      <c r="B244" s="47" t="str">
        <f>INDEX('Обработка исходного'!D:D,ROW($B$3)+4*(ROW($B244)-ROW($B$3)))</f>
        <v>36Х2Н2МФА</v>
      </c>
      <c r="C244" s="27" t="str">
        <f>IF(ISBLANK(INDEX('Обработка исходного'!E:E,ROW($B$3)+4*(ROW($B244)-ROW($B$3)))),"",INDEX('Обработка исходного'!E:E,ROW($B$3)+4*(ROW($B244)-ROW($B$3))))</f>
        <v>Заготовки крепежных деталей толщиной до 200 мм, КП640</v>
      </c>
      <c r="D244" s="31">
        <f>INDEX('Обработка исходного'!G:G,ROW($B$3)+4*(ROW($B244)-ROW($B$3))+3)</f>
        <v>40</v>
      </c>
      <c r="E244" s="32">
        <f>INDEX('Обработка исходного'!H:H,ROW($B$3)+4*(ROW($B244)-ROW($B$3))+3)</f>
        <v>40</v>
      </c>
      <c r="F244" s="32">
        <f>INDEX('Обработка исходного'!I:I,ROW($B$3)+4*(ROW($B244)-ROW($B$3))+3)</f>
        <v>40</v>
      </c>
      <c r="G244" s="32">
        <f>INDEX('Обработка исходного'!J:J,ROW($B$3)+4*(ROW($B244)-ROW($B$3))+3)</f>
        <v>40</v>
      </c>
      <c r="H244" s="32">
        <f>INDEX('Обработка исходного'!K:K,ROW($B$3)+4*(ROW($B244)-ROW($B$3))+3)</f>
        <v>40</v>
      </c>
      <c r="I244" s="32">
        <f>INDEX('Обработка исходного'!L:L,ROW($B$3)+4*(ROW($B244)-ROW($B$3))+3)</f>
        <v>40</v>
      </c>
      <c r="J244" s="32">
        <f>INDEX('Обработка исходного'!M:M,ROW($B$3)+4*(ROW($B244)-ROW($B$3))+3)</f>
        <v>40</v>
      </c>
      <c r="K244" s="32">
        <f>INDEX('Обработка исходного'!N:N,ROW($B$3)+4*(ROW($B244)-ROW($B$3))+3)</f>
        <v>40</v>
      </c>
      <c r="L244" s="32" t="str">
        <f>INDEX('Обработка исходного'!O:O,ROW($B$3)+4*(ROW($B244)-ROW($B$3))+3)</f>
        <v>-</v>
      </c>
      <c r="M244" s="32" t="str">
        <f>INDEX('Обработка исходного'!P:P,ROW($B$3)+4*(ROW($B244)-ROW($B$3))+3)</f>
        <v>-</v>
      </c>
      <c r="N244" s="32" t="str">
        <f>INDEX('Обработка исходного'!Q:Q,ROW($B$3)+4*(ROW($B244)-ROW($B$3))+3)</f>
        <v>-</v>
      </c>
      <c r="O244" s="32" t="str">
        <f>INDEX('Обработка исходного'!R:R,ROW($B$3)+4*(ROW($B244)-ROW($B$3))+3)</f>
        <v>-</v>
      </c>
      <c r="P244" s="33" t="str">
        <f>INDEX('Обработка исходного'!S:S,ROW($B$3)+4*(ROW($B244)-ROW($B$3))+3)</f>
        <v>-</v>
      </c>
    </row>
    <row r="245" spans="1:16" ht="25.5" x14ac:dyDescent="0.25">
      <c r="A245" s="10" t="str">
        <f>INDEX('Обработка исходного'!B:B,ROW($B$3)+4*(ROW($B245)-ROW($B$3)))</f>
        <v>Сталь легированная хромомолибденованадиевая</v>
      </c>
      <c r="B245" s="47" t="str">
        <f>INDEX('Обработка исходного'!D:D,ROW($B$3)+4*(ROW($B245)-ROW($B$3)))</f>
        <v>36Х2Н2МФА</v>
      </c>
      <c r="C245" s="27" t="str">
        <f>IF(ISBLANK(INDEX('Обработка исходного'!E:E,ROW($B$3)+4*(ROW($B245)-ROW($B$3)))),"",INDEX('Обработка исходного'!E:E,ROW($B$3)+4*(ROW($B245)-ROW($B$3))))</f>
        <v>Заготовки крепежных деталей толщиной до 200 мм, КП685*</v>
      </c>
      <c r="D245" s="31">
        <f>INDEX('Обработка исходного'!G:G,ROW($B$3)+4*(ROW($B245)-ROW($B$3))+3)</f>
        <v>40</v>
      </c>
      <c r="E245" s="32">
        <f>INDEX('Обработка исходного'!H:H,ROW($B$3)+4*(ROW($B245)-ROW($B$3))+3)</f>
        <v>40</v>
      </c>
      <c r="F245" s="32">
        <f>INDEX('Обработка исходного'!I:I,ROW($B$3)+4*(ROW($B245)-ROW($B$3))+3)</f>
        <v>40</v>
      </c>
      <c r="G245" s="32">
        <f>INDEX('Обработка исходного'!J:J,ROW($B$3)+4*(ROW($B245)-ROW($B$3))+3)</f>
        <v>40</v>
      </c>
      <c r="H245" s="32">
        <f>INDEX('Обработка исходного'!K:K,ROW($B$3)+4*(ROW($B245)-ROW($B$3))+3)</f>
        <v>40</v>
      </c>
      <c r="I245" s="32">
        <f>INDEX('Обработка исходного'!L:L,ROW($B$3)+4*(ROW($B245)-ROW($B$3))+3)</f>
        <v>40</v>
      </c>
      <c r="J245" s="32">
        <f>INDEX('Обработка исходного'!M:M,ROW($B$3)+4*(ROW($B245)-ROW($B$3))+3)</f>
        <v>40</v>
      </c>
      <c r="K245" s="32">
        <f>INDEX('Обработка исходного'!N:N,ROW($B$3)+4*(ROW($B245)-ROW($B$3))+3)</f>
        <v>40</v>
      </c>
      <c r="L245" s="32" t="str">
        <f>INDEX('Обработка исходного'!O:O,ROW($B$3)+4*(ROW($B245)-ROW($B$3))+3)</f>
        <v>-</v>
      </c>
      <c r="M245" s="32" t="str">
        <f>INDEX('Обработка исходного'!P:P,ROW($B$3)+4*(ROW($B245)-ROW($B$3))+3)</f>
        <v>-</v>
      </c>
      <c r="N245" s="32" t="str">
        <f>INDEX('Обработка исходного'!Q:Q,ROW($B$3)+4*(ROW($B245)-ROW($B$3))+3)</f>
        <v>-</v>
      </c>
      <c r="O245" s="32" t="str">
        <f>INDEX('Обработка исходного'!R:R,ROW($B$3)+4*(ROW($B245)-ROW($B$3))+3)</f>
        <v>-</v>
      </c>
      <c r="P245" s="33" t="str">
        <f>INDEX('Обработка исходного'!S:S,ROW($B$3)+4*(ROW($B245)-ROW($B$3))+3)</f>
        <v>-</v>
      </c>
    </row>
    <row r="246" spans="1:16" ht="25.5" x14ac:dyDescent="0.25">
      <c r="A246" s="10" t="str">
        <f>INDEX('Обработка исходного'!B:B,ROW($B$3)+4*(ROW($B246)-ROW($B$3)))</f>
        <v>Сталь легированная хромомолибденованадиевая</v>
      </c>
      <c r="B246" s="47" t="str">
        <f>INDEX('Обработка исходного'!D:D,ROW($B$3)+4*(ROW($B246)-ROW($B$3)))</f>
        <v>36Х2Н2МФА</v>
      </c>
      <c r="C246" s="27" t="str">
        <f>IF(ISBLANK(INDEX('Обработка исходного'!E:E,ROW($B$3)+4*(ROW($B246)-ROW($B$3)))),"",INDEX('Обработка исходного'!E:E,ROW($B$3)+4*(ROW($B246)-ROW($B$3))))</f>
        <v>Заготовки крепежных деталей толщиной до 200 мм, КП785*</v>
      </c>
      <c r="D246" s="31">
        <f>INDEX('Обработка исходного'!G:G,ROW($B$3)+4*(ROW($B246)-ROW($B$3))+3)</f>
        <v>40</v>
      </c>
      <c r="E246" s="32">
        <f>INDEX('Обработка исходного'!H:H,ROW($B$3)+4*(ROW($B246)-ROW($B$3))+3)</f>
        <v>40</v>
      </c>
      <c r="F246" s="32">
        <f>INDEX('Обработка исходного'!I:I,ROW($B$3)+4*(ROW($B246)-ROW($B$3))+3)</f>
        <v>40</v>
      </c>
      <c r="G246" s="32">
        <f>INDEX('Обработка исходного'!J:J,ROW($B$3)+4*(ROW($B246)-ROW($B$3))+3)</f>
        <v>40</v>
      </c>
      <c r="H246" s="32">
        <f>INDEX('Обработка исходного'!K:K,ROW($B$3)+4*(ROW($B246)-ROW($B$3))+3)</f>
        <v>40</v>
      </c>
      <c r="I246" s="32">
        <f>INDEX('Обработка исходного'!L:L,ROW($B$3)+4*(ROW($B246)-ROW($B$3))+3)</f>
        <v>40</v>
      </c>
      <c r="J246" s="32">
        <f>INDEX('Обработка исходного'!M:M,ROW($B$3)+4*(ROW($B246)-ROW($B$3))+3)</f>
        <v>40</v>
      </c>
      <c r="K246" s="32">
        <f>INDEX('Обработка исходного'!N:N,ROW($B$3)+4*(ROW($B246)-ROW($B$3))+3)</f>
        <v>40</v>
      </c>
      <c r="L246" s="32" t="str">
        <f>INDEX('Обработка исходного'!O:O,ROW($B$3)+4*(ROW($B246)-ROW($B$3))+3)</f>
        <v>-</v>
      </c>
      <c r="M246" s="32" t="str">
        <f>INDEX('Обработка исходного'!P:P,ROW($B$3)+4*(ROW($B246)-ROW($B$3))+3)</f>
        <v>-</v>
      </c>
      <c r="N246" s="32" t="str">
        <f>INDEX('Обработка исходного'!Q:Q,ROW($B$3)+4*(ROW($B246)-ROW($B$3))+3)</f>
        <v>-</v>
      </c>
      <c r="O246" s="32" t="str">
        <f>INDEX('Обработка исходного'!R:R,ROW($B$3)+4*(ROW($B246)-ROW($B$3))+3)</f>
        <v>-</v>
      </c>
      <c r="P246" s="33" t="str">
        <f>INDEX('Обработка исходного'!S:S,ROW($B$3)+4*(ROW($B246)-ROW($B$3))+3)</f>
        <v>-</v>
      </c>
    </row>
    <row r="247" spans="1:16" ht="25.5" x14ac:dyDescent="0.25">
      <c r="A247" s="10" t="str">
        <f>INDEX('Обработка исходного'!B:B,ROW($B$3)+4*(ROW($B247)-ROW($B$3)))</f>
        <v>Сталь легированная хромомолибденованадиевая</v>
      </c>
      <c r="B247" s="47" t="str">
        <f>INDEX('Обработка исходного'!D:D,ROW($B$3)+4*(ROW($B247)-ROW($B$3)))</f>
        <v>38ХН3МФА</v>
      </c>
      <c r="C247" s="27" t="str">
        <f>IF(ISBLANK(INDEX('Обработка исходного'!E:E,ROW($B$3)+4*(ROW($B247)-ROW($B$3)))),"",INDEX('Обработка исходного'!E:E,ROW($B$3)+4*(ROW($B247)-ROW($B$3))))</f>
        <v>Заготовки крепежных деталей толщиной до 200 мм, КП490*</v>
      </c>
      <c r="D247" s="31">
        <f>INDEX('Обработка исходного'!G:G,ROW($B$3)+4*(ROW($B247)-ROW($B$3))+3)</f>
        <v>40</v>
      </c>
      <c r="E247" s="32">
        <f>INDEX('Обработка исходного'!H:H,ROW($B$3)+4*(ROW($B247)-ROW($B$3))+3)</f>
        <v>40</v>
      </c>
      <c r="F247" s="32">
        <f>INDEX('Обработка исходного'!I:I,ROW($B$3)+4*(ROW($B247)-ROW($B$3))+3)</f>
        <v>40</v>
      </c>
      <c r="G247" s="32">
        <f>INDEX('Обработка исходного'!J:J,ROW($B$3)+4*(ROW($B247)-ROW($B$3))+3)</f>
        <v>40</v>
      </c>
      <c r="H247" s="32">
        <f>INDEX('Обработка исходного'!K:K,ROW($B$3)+4*(ROW($B247)-ROW($B$3))+3)</f>
        <v>40</v>
      </c>
      <c r="I247" s="32">
        <f>INDEX('Обработка исходного'!L:L,ROW($B$3)+4*(ROW($B247)-ROW($B$3))+3)</f>
        <v>40</v>
      </c>
      <c r="J247" s="32">
        <f>INDEX('Обработка исходного'!M:M,ROW($B$3)+4*(ROW($B247)-ROW($B$3))+3)</f>
        <v>40</v>
      </c>
      <c r="K247" s="32">
        <f>INDEX('Обработка исходного'!N:N,ROW($B$3)+4*(ROW($B247)-ROW($B$3))+3)</f>
        <v>40</v>
      </c>
      <c r="L247" s="32" t="str">
        <f>INDEX('Обработка исходного'!O:O,ROW($B$3)+4*(ROW($B247)-ROW($B$3))+3)</f>
        <v>-</v>
      </c>
      <c r="M247" s="32" t="str">
        <f>INDEX('Обработка исходного'!P:P,ROW($B$3)+4*(ROW($B247)-ROW($B$3))+3)</f>
        <v>-</v>
      </c>
      <c r="N247" s="32" t="str">
        <f>INDEX('Обработка исходного'!Q:Q,ROW($B$3)+4*(ROW($B247)-ROW($B$3))+3)</f>
        <v>-</v>
      </c>
      <c r="O247" s="32" t="str">
        <f>INDEX('Обработка исходного'!R:R,ROW($B$3)+4*(ROW($B247)-ROW($B$3))+3)</f>
        <v>-</v>
      </c>
      <c r="P247" s="33" t="str">
        <f>INDEX('Обработка исходного'!S:S,ROW($B$3)+4*(ROW($B247)-ROW($B$3))+3)</f>
        <v>-</v>
      </c>
    </row>
    <row r="248" spans="1:16" ht="25.5" x14ac:dyDescent="0.25">
      <c r="A248" s="10" t="str">
        <f>INDEX('Обработка исходного'!B:B,ROW($B$3)+4*(ROW($B248)-ROW($B$3)))</f>
        <v>Сталь легированная хромомолибденованадиевая</v>
      </c>
      <c r="B248" s="47" t="str">
        <f>INDEX('Обработка исходного'!D:D,ROW($B$3)+4*(ROW($B248)-ROW($B$3)))</f>
        <v>38ХН3МФА</v>
      </c>
      <c r="C248" s="27" t="str">
        <f>IF(ISBLANK(INDEX('Обработка исходного'!E:E,ROW($B$3)+4*(ROW($B248)-ROW($B$3)))),"",INDEX('Обработка исходного'!E:E,ROW($B$3)+4*(ROW($B248)-ROW($B$3))))</f>
        <v>Заготовки крепежных деталей толщиной до 200 мм, КП590*</v>
      </c>
      <c r="D248" s="31">
        <f>INDEX('Обработка исходного'!G:G,ROW($B$3)+4*(ROW($B248)-ROW($B$3))+3)</f>
        <v>40</v>
      </c>
      <c r="E248" s="32">
        <f>INDEX('Обработка исходного'!H:H,ROW($B$3)+4*(ROW($B248)-ROW($B$3))+3)</f>
        <v>40</v>
      </c>
      <c r="F248" s="32">
        <f>INDEX('Обработка исходного'!I:I,ROW($B$3)+4*(ROW($B248)-ROW($B$3))+3)</f>
        <v>40</v>
      </c>
      <c r="G248" s="32">
        <f>INDEX('Обработка исходного'!J:J,ROW($B$3)+4*(ROW($B248)-ROW($B$3))+3)</f>
        <v>40</v>
      </c>
      <c r="H248" s="32">
        <f>INDEX('Обработка исходного'!K:K,ROW($B$3)+4*(ROW($B248)-ROW($B$3))+3)</f>
        <v>40</v>
      </c>
      <c r="I248" s="32">
        <f>INDEX('Обработка исходного'!L:L,ROW($B$3)+4*(ROW($B248)-ROW($B$3))+3)</f>
        <v>40</v>
      </c>
      <c r="J248" s="32">
        <f>INDEX('Обработка исходного'!M:M,ROW($B$3)+4*(ROW($B248)-ROW($B$3))+3)</f>
        <v>40</v>
      </c>
      <c r="K248" s="32">
        <f>INDEX('Обработка исходного'!N:N,ROW($B$3)+4*(ROW($B248)-ROW($B$3))+3)</f>
        <v>40</v>
      </c>
      <c r="L248" s="32" t="str">
        <f>INDEX('Обработка исходного'!O:O,ROW($B$3)+4*(ROW($B248)-ROW($B$3))+3)</f>
        <v>-</v>
      </c>
      <c r="M248" s="32" t="str">
        <f>INDEX('Обработка исходного'!P:P,ROW($B$3)+4*(ROW($B248)-ROW($B$3))+3)</f>
        <v>-</v>
      </c>
      <c r="N248" s="32" t="str">
        <f>INDEX('Обработка исходного'!Q:Q,ROW($B$3)+4*(ROW($B248)-ROW($B$3))+3)</f>
        <v>-</v>
      </c>
      <c r="O248" s="32" t="str">
        <f>INDEX('Обработка исходного'!R:R,ROW($B$3)+4*(ROW($B248)-ROW($B$3))+3)</f>
        <v>-</v>
      </c>
      <c r="P248" s="33" t="str">
        <f>INDEX('Обработка исходного'!S:S,ROW($B$3)+4*(ROW($B248)-ROW($B$3))+3)</f>
        <v>-</v>
      </c>
    </row>
    <row r="249" spans="1:16" ht="25.5" x14ac:dyDescent="0.25">
      <c r="A249" s="10" t="str">
        <f>INDEX('Обработка исходного'!B:B,ROW($B$3)+4*(ROW($B249)-ROW($B$3)))</f>
        <v>Сталь легированная хромомолибденованадиевая</v>
      </c>
      <c r="B249" s="47" t="str">
        <f>INDEX('Обработка исходного'!D:D,ROW($B$3)+4*(ROW($B249)-ROW($B$3)))</f>
        <v>38ХН3МФА</v>
      </c>
      <c r="C249" s="27" t="str">
        <f>IF(ISBLANK(INDEX('Обработка исходного'!E:E,ROW($B$3)+4*(ROW($B249)-ROW($B$3)))),"",INDEX('Обработка исходного'!E:E,ROW($B$3)+4*(ROW($B249)-ROW($B$3))))</f>
        <v>Заготовки крепежных деталей толщиной до 200 мм, КП640*</v>
      </c>
      <c r="D249" s="31">
        <f>INDEX('Обработка исходного'!G:G,ROW($B$3)+4*(ROW($B249)-ROW($B$3))+3)</f>
        <v>40</v>
      </c>
      <c r="E249" s="32">
        <f>INDEX('Обработка исходного'!H:H,ROW($B$3)+4*(ROW($B249)-ROW($B$3))+3)</f>
        <v>40</v>
      </c>
      <c r="F249" s="32">
        <f>INDEX('Обработка исходного'!I:I,ROW($B$3)+4*(ROW($B249)-ROW($B$3))+3)</f>
        <v>40</v>
      </c>
      <c r="G249" s="32">
        <f>INDEX('Обработка исходного'!J:J,ROW($B$3)+4*(ROW($B249)-ROW($B$3))+3)</f>
        <v>40</v>
      </c>
      <c r="H249" s="32">
        <f>INDEX('Обработка исходного'!K:K,ROW($B$3)+4*(ROW($B249)-ROW($B$3))+3)</f>
        <v>40</v>
      </c>
      <c r="I249" s="32">
        <f>INDEX('Обработка исходного'!L:L,ROW($B$3)+4*(ROW($B249)-ROW($B$3))+3)</f>
        <v>40</v>
      </c>
      <c r="J249" s="32">
        <f>INDEX('Обработка исходного'!M:M,ROW($B$3)+4*(ROW($B249)-ROW($B$3))+3)</f>
        <v>40</v>
      </c>
      <c r="K249" s="32">
        <f>INDEX('Обработка исходного'!N:N,ROW($B$3)+4*(ROW($B249)-ROW($B$3))+3)</f>
        <v>40</v>
      </c>
      <c r="L249" s="32" t="str">
        <f>INDEX('Обработка исходного'!O:O,ROW($B$3)+4*(ROW($B249)-ROW($B$3))+3)</f>
        <v>-</v>
      </c>
      <c r="M249" s="32" t="str">
        <f>INDEX('Обработка исходного'!P:P,ROW($B$3)+4*(ROW($B249)-ROW($B$3))+3)</f>
        <v>-</v>
      </c>
      <c r="N249" s="32" t="str">
        <f>INDEX('Обработка исходного'!Q:Q,ROW($B$3)+4*(ROW($B249)-ROW($B$3))+3)</f>
        <v>-</v>
      </c>
      <c r="O249" s="32" t="str">
        <f>INDEX('Обработка исходного'!R:R,ROW($B$3)+4*(ROW($B249)-ROW($B$3))+3)</f>
        <v>-</v>
      </c>
      <c r="P249" s="33" t="str">
        <f>INDEX('Обработка исходного'!S:S,ROW($B$3)+4*(ROW($B249)-ROW($B$3))+3)</f>
        <v>-</v>
      </c>
    </row>
    <row r="250" spans="1:16" ht="25.5" x14ac:dyDescent="0.25">
      <c r="A250" s="10" t="str">
        <f>INDEX('Обработка исходного'!B:B,ROW($B$3)+4*(ROW($B250)-ROW($B$3)))</f>
        <v>Сталь легированная хромомолибденованадиевая</v>
      </c>
      <c r="B250" s="47" t="str">
        <f>INDEX('Обработка исходного'!D:D,ROW($B$3)+4*(ROW($B250)-ROW($B$3)))</f>
        <v>38ХН3МФА</v>
      </c>
      <c r="C250" s="27" t="str">
        <f>IF(ISBLANK(INDEX('Обработка исходного'!E:E,ROW($B$3)+4*(ROW($B250)-ROW($B$3)))),"",INDEX('Обработка исходного'!E:E,ROW($B$3)+4*(ROW($B250)-ROW($B$3))))</f>
        <v>Заготовки крепежных деталей толщиной до 200 мм, КП685*</v>
      </c>
      <c r="D250" s="31">
        <f>INDEX('Обработка исходного'!G:G,ROW($B$3)+4*(ROW($B250)-ROW($B$3))+3)</f>
        <v>40</v>
      </c>
      <c r="E250" s="32">
        <f>INDEX('Обработка исходного'!H:H,ROW($B$3)+4*(ROW($B250)-ROW($B$3))+3)</f>
        <v>40</v>
      </c>
      <c r="F250" s="32">
        <f>INDEX('Обработка исходного'!I:I,ROW($B$3)+4*(ROW($B250)-ROW($B$3))+3)</f>
        <v>40</v>
      </c>
      <c r="G250" s="32">
        <f>INDEX('Обработка исходного'!J:J,ROW($B$3)+4*(ROW($B250)-ROW($B$3))+3)</f>
        <v>40</v>
      </c>
      <c r="H250" s="32">
        <f>INDEX('Обработка исходного'!K:K,ROW($B$3)+4*(ROW($B250)-ROW($B$3))+3)</f>
        <v>40</v>
      </c>
      <c r="I250" s="32">
        <f>INDEX('Обработка исходного'!L:L,ROW($B$3)+4*(ROW($B250)-ROW($B$3))+3)</f>
        <v>40</v>
      </c>
      <c r="J250" s="32">
        <f>INDEX('Обработка исходного'!M:M,ROW($B$3)+4*(ROW($B250)-ROW($B$3))+3)</f>
        <v>40</v>
      </c>
      <c r="K250" s="32">
        <f>INDEX('Обработка исходного'!N:N,ROW($B$3)+4*(ROW($B250)-ROW($B$3))+3)</f>
        <v>40</v>
      </c>
      <c r="L250" s="32" t="str">
        <f>INDEX('Обработка исходного'!O:O,ROW($B$3)+4*(ROW($B250)-ROW($B$3))+3)</f>
        <v>-</v>
      </c>
      <c r="M250" s="32" t="str">
        <f>INDEX('Обработка исходного'!P:P,ROW($B$3)+4*(ROW($B250)-ROW($B$3))+3)</f>
        <v>-</v>
      </c>
      <c r="N250" s="32" t="str">
        <f>INDEX('Обработка исходного'!Q:Q,ROW($B$3)+4*(ROW($B250)-ROW($B$3))+3)</f>
        <v>-</v>
      </c>
      <c r="O250" s="32" t="str">
        <f>INDEX('Обработка исходного'!R:R,ROW($B$3)+4*(ROW($B250)-ROW($B$3))+3)</f>
        <v>-</v>
      </c>
      <c r="P250" s="33" t="str">
        <f>INDEX('Обработка исходного'!S:S,ROW($B$3)+4*(ROW($B250)-ROW($B$3))+3)</f>
        <v>-</v>
      </c>
    </row>
    <row r="251" spans="1:16" ht="25.5" x14ac:dyDescent="0.25">
      <c r="A251" s="10" t="str">
        <f>INDEX('Обработка исходного'!B:B,ROW($B$3)+4*(ROW($B251)-ROW($B$3)))</f>
        <v>Сталь легированная хромомолибденованадиевая</v>
      </c>
      <c r="B251" s="47" t="str">
        <f>INDEX('Обработка исходного'!D:D,ROW($B$3)+4*(ROW($B251)-ROW($B$3)))</f>
        <v>38ХН3МФА</v>
      </c>
      <c r="C251" s="27" t="str">
        <f>IF(ISBLANK(INDEX('Обработка исходного'!E:E,ROW($B$3)+4*(ROW($B251)-ROW($B$3)))),"",INDEX('Обработка исходного'!E:E,ROW($B$3)+4*(ROW($B251)-ROW($B$3))))</f>
        <v>Заготовки крепежных деталей толщиной до 200 мм, КП785*</v>
      </c>
      <c r="D251" s="31">
        <f>INDEX('Обработка исходного'!G:G,ROW($B$3)+4*(ROW($B251)-ROW($B$3))+3)</f>
        <v>40</v>
      </c>
      <c r="E251" s="32">
        <f>INDEX('Обработка исходного'!H:H,ROW($B$3)+4*(ROW($B251)-ROW($B$3))+3)</f>
        <v>40</v>
      </c>
      <c r="F251" s="32">
        <f>INDEX('Обработка исходного'!I:I,ROW($B$3)+4*(ROW($B251)-ROW($B$3))+3)</f>
        <v>40</v>
      </c>
      <c r="G251" s="32">
        <f>INDEX('Обработка исходного'!J:J,ROW($B$3)+4*(ROW($B251)-ROW($B$3))+3)</f>
        <v>40</v>
      </c>
      <c r="H251" s="32">
        <f>INDEX('Обработка исходного'!K:K,ROW($B$3)+4*(ROW($B251)-ROW($B$3))+3)</f>
        <v>40</v>
      </c>
      <c r="I251" s="32">
        <f>INDEX('Обработка исходного'!L:L,ROW($B$3)+4*(ROW($B251)-ROW($B$3))+3)</f>
        <v>40</v>
      </c>
      <c r="J251" s="32">
        <f>INDEX('Обработка исходного'!M:M,ROW($B$3)+4*(ROW($B251)-ROW($B$3))+3)</f>
        <v>40</v>
      </c>
      <c r="K251" s="32">
        <f>INDEX('Обработка исходного'!N:N,ROW($B$3)+4*(ROW($B251)-ROW($B$3))+3)</f>
        <v>40</v>
      </c>
      <c r="L251" s="32" t="str">
        <f>INDEX('Обработка исходного'!O:O,ROW($B$3)+4*(ROW($B251)-ROW($B$3))+3)</f>
        <v>-</v>
      </c>
      <c r="M251" s="32" t="str">
        <f>INDEX('Обработка исходного'!P:P,ROW($B$3)+4*(ROW($B251)-ROW($B$3))+3)</f>
        <v>-</v>
      </c>
      <c r="N251" s="32" t="str">
        <f>INDEX('Обработка исходного'!Q:Q,ROW($B$3)+4*(ROW($B251)-ROW($B$3))+3)</f>
        <v>-</v>
      </c>
      <c r="O251" s="32" t="str">
        <f>INDEX('Обработка исходного'!R:R,ROW($B$3)+4*(ROW($B251)-ROW($B$3))+3)</f>
        <v>-</v>
      </c>
      <c r="P251" s="33" t="str">
        <f>INDEX('Обработка исходного'!S:S,ROW($B$3)+4*(ROW($B251)-ROW($B$3))+3)</f>
        <v>-</v>
      </c>
    </row>
    <row r="252" spans="1:16" ht="25.5" x14ac:dyDescent="0.25">
      <c r="A252" s="10" t="str">
        <f>INDEX('Обработка исходного'!B:B,ROW($B$3)+4*(ROW($B252)-ROW($B$3)))</f>
        <v>Сталь легированная хромомолибденованадиевая</v>
      </c>
      <c r="B252" s="47" t="str">
        <f>INDEX('Обработка исходного'!D:D,ROW($B$3)+4*(ROW($B252)-ROW($B$3)))</f>
        <v>38ХН3МФА</v>
      </c>
      <c r="C252" s="27" t="str">
        <f>IF(ISBLANK(INDEX('Обработка исходного'!E:E,ROW($B$3)+4*(ROW($B252)-ROW($B$3)))),"",INDEX('Обработка исходного'!E:E,ROW($B$3)+4*(ROW($B252)-ROW($B$3))))</f>
        <v>Заготовки крепежных деталей толщиной до 200 мм, КП880*</v>
      </c>
      <c r="D252" s="31">
        <f>INDEX('Обработка исходного'!G:G,ROW($B$3)+4*(ROW($B252)-ROW($B$3))+3)</f>
        <v>35</v>
      </c>
      <c r="E252" s="32">
        <f>INDEX('Обработка исходного'!H:H,ROW($B$3)+4*(ROW($B252)-ROW($B$3))+3)</f>
        <v>35</v>
      </c>
      <c r="F252" s="32">
        <f>INDEX('Обработка исходного'!I:I,ROW($B$3)+4*(ROW($B252)-ROW($B$3))+3)</f>
        <v>35</v>
      </c>
      <c r="G252" s="32">
        <f>INDEX('Обработка исходного'!J:J,ROW($B$3)+4*(ROW($B252)-ROW($B$3))+3)</f>
        <v>35</v>
      </c>
      <c r="H252" s="32">
        <f>INDEX('Обработка исходного'!K:K,ROW($B$3)+4*(ROW($B252)-ROW($B$3))+3)</f>
        <v>35</v>
      </c>
      <c r="I252" s="32">
        <f>INDEX('Обработка исходного'!L:L,ROW($B$3)+4*(ROW($B252)-ROW($B$3))+3)</f>
        <v>35</v>
      </c>
      <c r="J252" s="32">
        <f>INDEX('Обработка исходного'!M:M,ROW($B$3)+4*(ROW($B252)-ROW($B$3))+3)</f>
        <v>35</v>
      </c>
      <c r="K252" s="32">
        <f>INDEX('Обработка исходного'!N:N,ROW($B$3)+4*(ROW($B252)-ROW($B$3))+3)</f>
        <v>40</v>
      </c>
      <c r="L252" s="32" t="str">
        <f>INDEX('Обработка исходного'!O:O,ROW($B$3)+4*(ROW($B252)-ROW($B$3))+3)</f>
        <v>-</v>
      </c>
      <c r="M252" s="32" t="str">
        <f>INDEX('Обработка исходного'!P:P,ROW($B$3)+4*(ROW($B252)-ROW($B$3))+3)</f>
        <v>-</v>
      </c>
      <c r="N252" s="32" t="str">
        <f>INDEX('Обработка исходного'!Q:Q,ROW($B$3)+4*(ROW($B252)-ROW($B$3))+3)</f>
        <v>-</v>
      </c>
      <c r="O252" s="32" t="str">
        <f>INDEX('Обработка исходного'!R:R,ROW($B$3)+4*(ROW($B252)-ROW($B$3))+3)</f>
        <v>-</v>
      </c>
      <c r="P252" s="33" t="str">
        <f>INDEX('Обработка исходного'!S:S,ROW($B$3)+4*(ROW($B252)-ROW($B$3))+3)</f>
        <v>-</v>
      </c>
    </row>
    <row r="253" spans="1:16" ht="25.5" x14ac:dyDescent="0.25">
      <c r="A253" s="10" t="str">
        <f>INDEX('Обработка исходного'!B:B,ROW($B$3)+4*(ROW($B253)-ROW($B$3)))</f>
        <v>Сталь легированная хромомолибденованадиевая</v>
      </c>
      <c r="B253" s="47" t="str">
        <f>INDEX('Обработка исходного'!D:D,ROW($B$3)+4*(ROW($B253)-ROW($B$3)))</f>
        <v>20Х1М1Ф1БР</v>
      </c>
      <c r="C253" s="27" t="str">
        <f>IF(ISBLANK(INDEX('Обработка исходного'!E:E,ROW($B$3)+4*(ROW($B253)-ROW($B$3)))),"",INDEX('Обработка исходного'!E:E,ROW($B$3)+4*(ROW($B253)-ROW($B$3))))</f>
        <v>Заготовки крепежных деталей толщиной до 200 мм, КП670*</v>
      </c>
      <c r="D253" s="31">
        <f>INDEX('Обработка исходного'!G:G,ROW($B$3)+4*(ROW($B253)-ROW($B$3))+3)</f>
        <v>50</v>
      </c>
      <c r="E253" s="32">
        <f>INDEX('Обработка исходного'!H:H,ROW($B$3)+4*(ROW($B253)-ROW($B$3))+3)</f>
        <v>50</v>
      </c>
      <c r="F253" s="32">
        <f>INDEX('Обработка исходного'!I:I,ROW($B$3)+4*(ROW($B253)-ROW($B$3))+3)</f>
        <v>50</v>
      </c>
      <c r="G253" s="32">
        <f>INDEX('Обработка исходного'!J:J,ROW($B$3)+4*(ROW($B253)-ROW($B$3))+3)</f>
        <v>50</v>
      </c>
      <c r="H253" s="32">
        <f>INDEX('Обработка исходного'!K:K,ROW($B$3)+4*(ROW($B253)-ROW($B$3))+3)</f>
        <v>50</v>
      </c>
      <c r="I253" s="32">
        <f>INDEX('Обработка исходного'!L:L,ROW($B$3)+4*(ROW($B253)-ROW($B$3))+3)</f>
        <v>50</v>
      </c>
      <c r="J253" s="32">
        <f>INDEX('Обработка исходного'!M:M,ROW($B$3)+4*(ROW($B253)-ROW($B$3))+3)</f>
        <v>50</v>
      </c>
      <c r="K253" s="32">
        <f>INDEX('Обработка исходного'!N:N,ROW($B$3)+4*(ROW($B253)-ROW($B$3))+3)</f>
        <v>50</v>
      </c>
      <c r="L253" s="32">
        <f>INDEX('Обработка исходного'!O:O,ROW($B$3)+4*(ROW($B253)-ROW($B$3))+3)</f>
        <v>51</v>
      </c>
      <c r="M253" s="32">
        <f>INDEX('Обработка исходного'!P:P,ROW($B$3)+4*(ROW($B253)-ROW($B$3))+3)</f>
        <v>53</v>
      </c>
      <c r="N253" s="32">
        <f>INDEX('Обработка исходного'!Q:Q,ROW($B$3)+4*(ROW($B253)-ROW($B$3))+3)</f>
        <v>55</v>
      </c>
      <c r="O253" s="32" t="str">
        <f>INDEX('Обработка исходного'!R:R,ROW($B$3)+4*(ROW($B253)-ROW($B$3))+3)</f>
        <v>-</v>
      </c>
      <c r="P253" s="33" t="str">
        <f>INDEX('Обработка исходного'!S:S,ROW($B$3)+4*(ROW($B253)-ROW($B$3))+3)</f>
        <v>-</v>
      </c>
    </row>
    <row r="254" spans="1:16" ht="38.25" x14ac:dyDescent="0.25">
      <c r="A254" s="10" t="str">
        <f>INDEX('Обработка исходного'!B:B,ROW($B$3)+4*(ROW($B254)-ROW($B$3)))</f>
        <v>Сталь легированная кремнемарганцовистая</v>
      </c>
      <c r="B254" s="47" t="str">
        <f>INDEX('Обработка исходного'!D:D,ROW($B$3)+4*(ROW($B254)-ROW($B$3)))</f>
        <v>15ГС</v>
      </c>
      <c r="C254" s="27" t="str">
        <f>IF(ISBLANK(INDEX('Обработка исходного'!E:E,ROW($B$3)+4*(ROW($B254)-ROW($B$3)))),"",INDEX('Обработка исходного'!E:E,ROW($B$3)+4*(ROW($B254)-ROW($B$3))))</f>
        <v>Трубы бесшовные горячекатаные наружным диаметром от 10 до 465 мм с толщиной стенки от 2 до 60 мм</v>
      </c>
      <c r="D254" s="31">
        <f>INDEX('Обработка исходного'!G:G,ROW($B$3)+4*(ROW($B254)-ROW($B$3))+3)</f>
        <v>40</v>
      </c>
      <c r="E254" s="32">
        <f>INDEX('Обработка исходного'!H:H,ROW($B$3)+4*(ROW($B254)-ROW($B$3))+3)</f>
        <v>40</v>
      </c>
      <c r="F254" s="32">
        <f>INDEX('Обработка исходного'!I:I,ROW($B$3)+4*(ROW($B254)-ROW($B$3))+3)</f>
        <v>40</v>
      </c>
      <c r="G254" s="32">
        <f>INDEX('Обработка исходного'!J:J,ROW($B$3)+4*(ROW($B254)-ROW($B$3))+3)</f>
        <v>40</v>
      </c>
      <c r="H254" s="32">
        <f>INDEX('Обработка исходного'!K:K,ROW($B$3)+4*(ROW($B254)-ROW($B$3))+3)</f>
        <v>40</v>
      </c>
      <c r="I254" s="32">
        <f>INDEX('Обработка исходного'!L:L,ROW($B$3)+4*(ROW($B254)-ROW($B$3))+3)</f>
        <v>40</v>
      </c>
      <c r="J254" s="32">
        <f>INDEX('Обработка исходного'!M:M,ROW($B$3)+4*(ROW($B254)-ROW($B$3))+3)</f>
        <v>40</v>
      </c>
      <c r="K254" s="32">
        <f>INDEX('Обработка исходного'!N:N,ROW($B$3)+4*(ROW($B254)-ROW($B$3))+3)</f>
        <v>40</v>
      </c>
      <c r="L254" s="32">
        <f>INDEX('Обработка исходного'!O:O,ROW($B$3)+4*(ROW($B254)-ROW($B$3))+3)</f>
        <v>40</v>
      </c>
      <c r="M254" s="32" t="str">
        <f>INDEX('Обработка исходного'!P:P,ROW($B$3)+4*(ROW($B254)-ROW($B$3))+3)</f>
        <v>-</v>
      </c>
      <c r="N254" s="32" t="str">
        <f>INDEX('Обработка исходного'!Q:Q,ROW($B$3)+4*(ROW($B254)-ROW($B$3))+3)</f>
        <v>-</v>
      </c>
      <c r="O254" s="32" t="str">
        <f>INDEX('Обработка исходного'!R:R,ROW($B$3)+4*(ROW($B254)-ROW($B$3))+3)</f>
        <v>-</v>
      </c>
      <c r="P254" s="33" t="str">
        <f>INDEX('Обработка исходного'!S:S,ROW($B$3)+4*(ROW($B254)-ROW($B$3))+3)</f>
        <v>-</v>
      </c>
    </row>
    <row r="255" spans="1:16" ht="25.5" x14ac:dyDescent="0.25">
      <c r="A255" s="10" t="str">
        <f>INDEX('Обработка исходного'!B:B,ROW($B$3)+4*(ROW($B255)-ROW($B$3)))</f>
        <v>Сталь легированная кремнемарганцовистая</v>
      </c>
      <c r="B255" s="47" t="str">
        <f>INDEX('Обработка исходного'!D:D,ROW($B$3)+4*(ROW($B255)-ROW($B$3)))</f>
        <v>16ГС</v>
      </c>
      <c r="C255" s="27" t="str">
        <f>IF(ISBLANK(INDEX('Обработка исходного'!E:E,ROW($B$3)+4*(ROW($B255)-ROW($B$3)))),"",INDEX('Обработка исходного'!E:E,ROW($B$3)+4*(ROW($B255)-ROW($B$3))))</f>
        <v>Листы горячекатаные толщиной от 2 до 160 мм</v>
      </c>
      <c r="D255" s="31">
        <f>INDEX('Обработка исходного'!G:G,ROW($B$3)+4*(ROW($B255)-ROW($B$3))+3)</f>
        <v>42</v>
      </c>
      <c r="E255" s="32">
        <f>INDEX('Обработка исходного'!H:H,ROW($B$3)+4*(ROW($B255)-ROW($B$3))+3)</f>
        <v>41</v>
      </c>
      <c r="F255" s="32">
        <f>INDEX('Обработка исходного'!I:I,ROW($B$3)+4*(ROW($B255)-ROW($B$3))+3)</f>
        <v>40</v>
      </c>
      <c r="G255" s="32">
        <f>INDEX('Обработка исходного'!J:J,ROW($B$3)+4*(ROW($B255)-ROW($B$3))+3)</f>
        <v>40</v>
      </c>
      <c r="H255" s="32">
        <f>INDEX('Обработка исходного'!K:K,ROW($B$3)+4*(ROW($B255)-ROW($B$3))+3)</f>
        <v>39</v>
      </c>
      <c r="I255" s="32">
        <f>INDEX('Обработка исходного'!L:L,ROW($B$3)+4*(ROW($B255)-ROW($B$3))+3)</f>
        <v>39</v>
      </c>
      <c r="J255" s="32">
        <f>INDEX('Обработка исходного'!M:M,ROW($B$3)+4*(ROW($B255)-ROW($B$3))+3)</f>
        <v>39</v>
      </c>
      <c r="K255" s="32">
        <f>INDEX('Обработка исходного'!N:N,ROW($B$3)+4*(ROW($B255)-ROW($B$3))+3)</f>
        <v>42</v>
      </c>
      <c r="L255" s="32" t="str">
        <f>INDEX('Обработка исходного'!O:O,ROW($B$3)+4*(ROW($B255)-ROW($B$3))+3)</f>
        <v>-</v>
      </c>
      <c r="M255" s="32" t="str">
        <f>INDEX('Обработка исходного'!P:P,ROW($B$3)+4*(ROW($B255)-ROW($B$3))+3)</f>
        <v>-</v>
      </c>
      <c r="N255" s="32" t="str">
        <f>INDEX('Обработка исходного'!Q:Q,ROW($B$3)+4*(ROW($B255)-ROW($B$3))+3)</f>
        <v>-</v>
      </c>
      <c r="O255" s="32" t="str">
        <f>INDEX('Обработка исходного'!R:R,ROW($B$3)+4*(ROW($B255)-ROW($B$3))+3)</f>
        <v>-</v>
      </c>
      <c r="P255" s="33" t="str">
        <f>INDEX('Обработка исходного'!S:S,ROW($B$3)+4*(ROW($B255)-ROW($B$3))+3)</f>
        <v>-</v>
      </c>
    </row>
    <row r="256" spans="1:16" ht="25.5" x14ac:dyDescent="0.25">
      <c r="A256" s="10" t="str">
        <f>INDEX('Обработка исходного'!B:B,ROW($B$3)+4*(ROW($B256)-ROW($B$3)))</f>
        <v>Сталь легированная кремнемарганцовистая</v>
      </c>
      <c r="B256" s="47" t="str">
        <f>INDEX('Обработка исходного'!D:D,ROW($B$3)+4*(ROW($B256)-ROW($B$3)))</f>
        <v>20ГСЛ</v>
      </c>
      <c r="C256" s="27" t="str">
        <f>IF(ISBLANK(INDEX('Обработка исходного'!E:E,ROW($B$3)+4*(ROW($B256)-ROW($B$3)))),"",INDEX('Обработка исходного'!E:E,ROW($B$3)+4*(ROW($B256)-ROW($B$3))))</f>
        <v>Отливки</v>
      </c>
      <c r="D256" s="31">
        <f>INDEX('Обработка исходного'!G:G,ROW($B$3)+4*(ROW($B256)-ROW($B$3))+3)</f>
        <v>30</v>
      </c>
      <c r="E256" s="32">
        <f>INDEX('Обработка исходного'!H:H,ROW($B$3)+4*(ROW($B256)-ROW($B$3))+3)</f>
        <v>30</v>
      </c>
      <c r="F256" s="32">
        <f>INDEX('Обработка исходного'!I:I,ROW($B$3)+4*(ROW($B256)-ROW($B$3))+3)</f>
        <v>30</v>
      </c>
      <c r="G256" s="32">
        <f>INDEX('Обработка исходного'!J:J,ROW($B$3)+4*(ROW($B256)-ROW($B$3))+3)</f>
        <v>30</v>
      </c>
      <c r="H256" s="32">
        <f>INDEX('Обработка исходного'!K:K,ROW($B$3)+4*(ROW($B256)-ROW($B$3))+3)</f>
        <v>30</v>
      </c>
      <c r="I256" s="32">
        <f>INDEX('Обработка исходного'!L:L,ROW($B$3)+4*(ROW($B256)-ROW($B$3))+3)</f>
        <v>30</v>
      </c>
      <c r="J256" s="32">
        <f>INDEX('Обработка исходного'!M:M,ROW($B$3)+4*(ROW($B256)-ROW($B$3))+3)</f>
        <v>30</v>
      </c>
      <c r="K256" s="32">
        <f>INDEX('Обработка исходного'!N:N,ROW($B$3)+4*(ROW($B256)-ROW($B$3))+3)</f>
        <v>30</v>
      </c>
      <c r="L256" s="32" t="str">
        <f>INDEX('Обработка исходного'!O:O,ROW($B$3)+4*(ROW($B256)-ROW($B$3))+3)</f>
        <v>-</v>
      </c>
      <c r="M256" s="32" t="str">
        <f>INDEX('Обработка исходного'!P:P,ROW($B$3)+4*(ROW($B256)-ROW($B$3))+3)</f>
        <v>-</v>
      </c>
      <c r="N256" s="32" t="str">
        <f>INDEX('Обработка исходного'!Q:Q,ROW($B$3)+4*(ROW($B256)-ROW($B$3))+3)</f>
        <v>-</v>
      </c>
      <c r="O256" s="32" t="str">
        <f>INDEX('Обработка исходного'!R:R,ROW($B$3)+4*(ROW($B256)-ROW($B$3))+3)</f>
        <v>-</v>
      </c>
      <c r="P256" s="33" t="str">
        <f>INDEX('Обработка исходного'!S:S,ROW($B$3)+4*(ROW($B256)-ROW($B$3))+3)</f>
        <v>-</v>
      </c>
    </row>
    <row r="257" spans="1:16" ht="25.5" x14ac:dyDescent="0.25">
      <c r="A257" s="10" t="str">
        <f>INDEX('Обработка исходного'!B:B,ROW($B$3)+4*(ROW($B257)-ROW($B$3)))</f>
        <v>Сталь легированная кремнемарганцовистая</v>
      </c>
      <c r="B257" s="47" t="str">
        <f>INDEX('Обработка исходного'!D:D,ROW($B$3)+4*(ROW($B257)-ROW($B$3)))</f>
        <v>09Г2С</v>
      </c>
      <c r="C257" s="27" t="str">
        <f>IF(ISBLANK(INDEX('Обработка исходного'!E:E,ROW($B$3)+4*(ROW($B257)-ROW($B$3)))),"",INDEX('Обработка исходного'!E:E,ROW($B$3)+4*(ROW($B257)-ROW($B$3))))</f>
        <v>Прокат толщиной от 4 до 160 мм</v>
      </c>
      <c r="D257" s="31">
        <f>INDEX('Обработка исходного'!G:G,ROW($B$3)+4*(ROW($B257)-ROW($B$3))+3)</f>
        <v>45</v>
      </c>
      <c r="E257" s="32">
        <f>INDEX('Обработка исходного'!H:H,ROW($B$3)+4*(ROW($B257)-ROW($B$3))+3)</f>
        <v>42</v>
      </c>
      <c r="F257" s="32">
        <f>INDEX('Обработка исходного'!I:I,ROW($B$3)+4*(ROW($B257)-ROW($B$3))+3)</f>
        <v>42</v>
      </c>
      <c r="G257" s="32">
        <f>INDEX('Обработка исходного'!J:J,ROW($B$3)+4*(ROW($B257)-ROW($B$3))+3)</f>
        <v>41</v>
      </c>
      <c r="H257" s="32">
        <f>INDEX('Обработка исходного'!K:K,ROW($B$3)+4*(ROW($B257)-ROW($B$3))+3)</f>
        <v>40</v>
      </c>
      <c r="I257" s="32">
        <f>INDEX('Обработка исходного'!L:L,ROW($B$3)+4*(ROW($B257)-ROW($B$3))+3)</f>
        <v>40</v>
      </c>
      <c r="J257" s="32">
        <f>INDEX('Обработка исходного'!M:M,ROW($B$3)+4*(ROW($B257)-ROW($B$3))+3)</f>
        <v>41</v>
      </c>
      <c r="K257" s="32">
        <f>INDEX('Обработка исходного'!N:N,ROW($B$3)+4*(ROW($B257)-ROW($B$3))+3)</f>
        <v>42</v>
      </c>
      <c r="L257" s="32">
        <f>INDEX('Обработка исходного'!O:O,ROW($B$3)+4*(ROW($B257)-ROW($B$3))+3)</f>
        <v>44</v>
      </c>
      <c r="M257" s="32">
        <f>INDEX('Обработка исходного'!P:P,ROW($B$3)+4*(ROW($B257)-ROW($B$3))+3)</f>
        <v>44</v>
      </c>
      <c r="N257" s="32" t="str">
        <f>INDEX('Обработка исходного'!Q:Q,ROW($B$3)+4*(ROW($B257)-ROW($B$3))+3)</f>
        <v>-</v>
      </c>
      <c r="O257" s="32" t="str">
        <f>INDEX('Обработка исходного'!R:R,ROW($B$3)+4*(ROW($B257)-ROW($B$3))+3)</f>
        <v>-</v>
      </c>
      <c r="P257" s="33" t="str">
        <f>INDEX('Обработка исходного'!S:S,ROW($B$3)+4*(ROW($B257)-ROW($B$3))+3)</f>
        <v>-</v>
      </c>
    </row>
    <row r="258" spans="1:16" x14ac:dyDescent="0.25">
      <c r="A258" s="10" t="str">
        <f>INDEX('Обработка исходного'!B:B,ROW($B$3)+4*(ROW($B258)-ROW($B$3)))</f>
        <v>Сталь высокохромистая</v>
      </c>
      <c r="B258" s="47" t="str">
        <f>INDEX('Обработка исходного'!D:D,ROW($B$3)+4*(ROW($B258)-ROW($B$3)))</f>
        <v>08Х13</v>
      </c>
      <c r="C258" s="27" t="str">
        <f>IF(ISBLANK(INDEX('Обработка исходного'!E:E,ROW($B$3)+4*(ROW($B258)-ROW($B$3)))),"",INDEX('Обработка исходного'!E:E,ROW($B$3)+4*(ROW($B258)-ROW($B$3))))</f>
        <v>Листы толщиной от 4 до 50 мм</v>
      </c>
      <c r="D258" s="31">
        <f>INDEX('Обработка исходного'!G:G,ROW($B$3)+4*(ROW($B258)-ROW($B$3))+3)</f>
        <v>55</v>
      </c>
      <c r="E258" s="32">
        <f>INDEX('Обработка исходного'!H:H,ROW($B$3)+4*(ROW($B258)-ROW($B$3))+3)</f>
        <v>56</v>
      </c>
      <c r="F258" s="32">
        <f>INDEX('Обработка исходного'!I:I,ROW($B$3)+4*(ROW($B258)-ROW($B$3))+3)</f>
        <v>58</v>
      </c>
      <c r="G258" s="32">
        <f>INDEX('Обработка исходного'!J:J,ROW($B$3)+4*(ROW($B258)-ROW($B$3))+3)</f>
        <v>55</v>
      </c>
      <c r="H258" s="32">
        <f>INDEX('Обработка исходного'!K:K,ROW($B$3)+4*(ROW($B258)-ROW($B$3))+3)</f>
        <v>55</v>
      </c>
      <c r="I258" s="32">
        <f>INDEX('Обработка исходного'!L:L,ROW($B$3)+4*(ROW($B258)-ROW($B$3))+3)</f>
        <v>55</v>
      </c>
      <c r="J258" s="32">
        <f>INDEX('Обработка исходного'!M:M,ROW($B$3)+4*(ROW($B258)-ROW($B$3))+3)</f>
        <v>55</v>
      </c>
      <c r="K258" s="32" t="str">
        <f>INDEX('Обработка исходного'!N:N,ROW($B$3)+4*(ROW($B258)-ROW($B$3))+3)</f>
        <v>-</v>
      </c>
      <c r="L258" s="32" t="str">
        <f>INDEX('Обработка исходного'!O:O,ROW($B$3)+4*(ROW($B258)-ROW($B$3))+3)</f>
        <v>-</v>
      </c>
      <c r="M258" s="32" t="str">
        <f>INDEX('Обработка исходного'!P:P,ROW($B$3)+4*(ROW($B258)-ROW($B$3))+3)</f>
        <v>-</v>
      </c>
      <c r="N258" s="32" t="str">
        <f>INDEX('Обработка исходного'!Q:Q,ROW($B$3)+4*(ROW($B258)-ROW($B$3))+3)</f>
        <v>-</v>
      </c>
      <c r="O258" s="32" t="str">
        <f>INDEX('Обработка исходного'!R:R,ROW($B$3)+4*(ROW($B258)-ROW($B$3))+3)</f>
        <v>-</v>
      </c>
      <c r="P258" s="33" t="str">
        <f>INDEX('Обработка исходного'!S:S,ROW($B$3)+4*(ROW($B258)-ROW($B$3))+3)</f>
        <v>-</v>
      </c>
    </row>
    <row r="259" spans="1:16" ht="25.5" x14ac:dyDescent="0.25">
      <c r="A259" s="10" t="str">
        <f>INDEX('Обработка исходного'!B:B,ROW($B$3)+4*(ROW($B259)-ROW($B$3)))</f>
        <v>Сталь высокохромистая</v>
      </c>
      <c r="B259" s="47" t="str">
        <f>INDEX('Обработка исходного'!D:D,ROW($B$3)+4*(ROW($B259)-ROW($B$3)))</f>
        <v>08Х13</v>
      </c>
      <c r="C259" s="27" t="str">
        <f>IF(ISBLANK(INDEX('Обработка исходного'!E:E,ROW($B$3)+4*(ROW($B259)-ROW($B$3)))),"",INDEX('Обработка исходного'!E:E,ROW($B$3)+4*(ROW($B259)-ROW($B$3))))</f>
        <v>Трубы наружным диаметром от 5 до 250 мм с толщиной стенки от 0,2 до 22 мм</v>
      </c>
      <c r="D259" s="31">
        <f>INDEX('Обработка исходного'!G:G,ROW($B$3)+4*(ROW($B259)-ROW($B$3))+3)</f>
        <v>43</v>
      </c>
      <c r="E259" s="32">
        <f>INDEX('Обработка исходного'!H:H,ROW($B$3)+4*(ROW($B259)-ROW($B$3))+3)</f>
        <v>43</v>
      </c>
      <c r="F259" s="32">
        <f>INDEX('Обработка исходного'!I:I,ROW($B$3)+4*(ROW($B259)-ROW($B$3))+3)</f>
        <v>44</v>
      </c>
      <c r="G259" s="32">
        <f>INDEX('Обработка исходного'!J:J,ROW($B$3)+4*(ROW($B259)-ROW($B$3))+3)</f>
        <v>43</v>
      </c>
      <c r="H259" s="32">
        <f>INDEX('Обработка исходного'!K:K,ROW($B$3)+4*(ROW($B259)-ROW($B$3))+3)</f>
        <v>43</v>
      </c>
      <c r="I259" s="32">
        <f>INDEX('Обработка исходного'!L:L,ROW($B$3)+4*(ROW($B259)-ROW($B$3))+3)</f>
        <v>40</v>
      </c>
      <c r="J259" s="32">
        <f>INDEX('Обработка исходного'!M:M,ROW($B$3)+4*(ROW($B259)-ROW($B$3))+3)</f>
        <v>38</v>
      </c>
      <c r="K259" s="32" t="str">
        <f>INDEX('Обработка исходного'!N:N,ROW($B$3)+4*(ROW($B259)-ROW($B$3))+3)</f>
        <v>-</v>
      </c>
      <c r="L259" s="32" t="str">
        <f>INDEX('Обработка исходного'!O:O,ROW($B$3)+4*(ROW($B259)-ROW($B$3))+3)</f>
        <v>-</v>
      </c>
      <c r="M259" s="32" t="str">
        <f>INDEX('Обработка исходного'!P:P,ROW($B$3)+4*(ROW($B259)-ROW($B$3))+3)</f>
        <v>-</v>
      </c>
      <c r="N259" s="32" t="str">
        <f>INDEX('Обработка исходного'!Q:Q,ROW($B$3)+4*(ROW($B259)-ROW($B$3))+3)</f>
        <v>-</v>
      </c>
      <c r="O259" s="32" t="str">
        <f>INDEX('Обработка исходного'!R:R,ROW($B$3)+4*(ROW($B259)-ROW($B$3))+3)</f>
        <v>-</v>
      </c>
      <c r="P259" s="33" t="str">
        <f>INDEX('Обработка исходного'!S:S,ROW($B$3)+4*(ROW($B259)-ROW($B$3))+3)</f>
        <v>-</v>
      </c>
    </row>
    <row r="260" spans="1:16" x14ac:dyDescent="0.25">
      <c r="A260" s="10" t="str">
        <f>INDEX('Обработка исходного'!B:B,ROW($B$3)+4*(ROW($B260)-ROW($B$3)))</f>
        <v>Сталь высокохромистая</v>
      </c>
      <c r="B260" s="47" t="str">
        <f>INDEX('Обработка исходного'!D:D,ROW($B$3)+4*(ROW($B260)-ROW($B$3)))</f>
        <v>20Х13</v>
      </c>
      <c r="C260" s="27" t="str">
        <f>IF(ISBLANK(INDEX('Обработка исходного'!E:E,ROW($B$3)+4*(ROW($B260)-ROW($B$3)))),"",INDEX('Обработка исходного'!E:E,ROW($B$3)+4*(ROW($B260)-ROW($B$3))))</f>
        <v>Поковки диаметром или толщиной до 300 мм</v>
      </c>
      <c r="D260" s="31">
        <f>INDEX('Обработка исходного'!G:G,ROW($B$3)+4*(ROW($B260)-ROW($B$3))+3)</f>
        <v>40</v>
      </c>
      <c r="E260" s="32">
        <f>INDEX('Обработка исходного'!H:H,ROW($B$3)+4*(ROW($B260)-ROW($B$3))+3)</f>
        <v>40</v>
      </c>
      <c r="F260" s="32">
        <f>INDEX('Обработка исходного'!I:I,ROW($B$3)+4*(ROW($B260)-ROW($B$3))+3)</f>
        <v>40</v>
      </c>
      <c r="G260" s="32">
        <f>INDEX('Обработка исходного'!J:J,ROW($B$3)+4*(ROW($B260)-ROW($B$3))+3)</f>
        <v>40</v>
      </c>
      <c r="H260" s="32">
        <f>INDEX('Обработка исходного'!K:K,ROW($B$3)+4*(ROW($B260)-ROW($B$3))+3)</f>
        <v>40</v>
      </c>
      <c r="I260" s="32">
        <f>INDEX('Обработка исходного'!L:L,ROW($B$3)+4*(ROW($B260)-ROW($B$3))+3)</f>
        <v>40</v>
      </c>
      <c r="J260" s="32">
        <f>INDEX('Обработка исходного'!M:M,ROW($B$3)+4*(ROW($B260)-ROW($B$3))+3)</f>
        <v>40</v>
      </c>
      <c r="K260" s="32" t="str">
        <f>INDEX('Обработка исходного'!N:N,ROW($B$3)+4*(ROW($B260)-ROW($B$3))+3)</f>
        <v>-</v>
      </c>
      <c r="L260" s="32" t="str">
        <f>INDEX('Обработка исходного'!O:O,ROW($B$3)+4*(ROW($B260)-ROW($B$3))+3)</f>
        <v>-</v>
      </c>
      <c r="M260" s="32" t="str">
        <f>INDEX('Обработка исходного'!P:P,ROW($B$3)+4*(ROW($B260)-ROW($B$3))+3)</f>
        <v>-</v>
      </c>
      <c r="N260" s="32" t="str">
        <f>INDEX('Обработка исходного'!Q:Q,ROW($B$3)+4*(ROW($B260)-ROW($B$3))+3)</f>
        <v>-</v>
      </c>
      <c r="O260" s="32" t="str">
        <f>INDEX('Обработка исходного'!R:R,ROW($B$3)+4*(ROW($B260)-ROW($B$3))+3)</f>
        <v>-</v>
      </c>
      <c r="P260" s="33" t="str">
        <f>INDEX('Обработка исходного'!S:S,ROW($B$3)+4*(ROW($B260)-ROW($B$3))+3)</f>
        <v>-</v>
      </c>
    </row>
    <row r="261" spans="1:16" ht="25.5" x14ac:dyDescent="0.25">
      <c r="A261" s="10" t="str">
        <f>INDEX('Обработка исходного'!B:B,ROW($B$3)+4*(ROW($B261)-ROW($B$3)))</f>
        <v>Сталь высокохромистая</v>
      </c>
      <c r="B261" s="47" t="str">
        <f>INDEX('Обработка исходного'!D:D,ROW($B$3)+4*(ROW($B261)-ROW($B$3)))</f>
        <v>20Х13</v>
      </c>
      <c r="C261" s="27" t="str">
        <f>IF(ISBLANK(INDEX('Обработка исходного'!E:E,ROW($B$3)+4*(ROW($B261)-ROW($B$3)))),"",INDEX('Обработка исходного'!E:E,ROW($B$3)+4*(ROW($B261)-ROW($B$3))))</f>
        <v>Калиброванная сталь диаметром или стороной квадрата до 70 мм</v>
      </c>
      <c r="D261" s="31">
        <f>INDEX('Обработка исходного'!G:G,ROW($B$3)+4*(ROW($B261)-ROW($B$3))+3)</f>
        <v>55</v>
      </c>
      <c r="E261" s="32">
        <f>INDEX('Обработка исходного'!H:H,ROW($B$3)+4*(ROW($B261)-ROW($B$3))+3)</f>
        <v>55</v>
      </c>
      <c r="F261" s="32">
        <f>INDEX('Обработка исходного'!I:I,ROW($B$3)+4*(ROW($B261)-ROW($B$3))+3)</f>
        <v>55</v>
      </c>
      <c r="G261" s="32">
        <f>INDEX('Обработка исходного'!J:J,ROW($B$3)+4*(ROW($B261)-ROW($B$3))+3)</f>
        <v>55</v>
      </c>
      <c r="H261" s="32">
        <f>INDEX('Обработка исходного'!K:K,ROW($B$3)+4*(ROW($B261)-ROW($B$3))+3)</f>
        <v>55</v>
      </c>
      <c r="I261" s="32">
        <f>INDEX('Обработка исходного'!L:L,ROW($B$3)+4*(ROW($B261)-ROW($B$3))+3)</f>
        <v>55</v>
      </c>
      <c r="J261" s="32">
        <f>INDEX('Обработка исходного'!M:M,ROW($B$3)+4*(ROW($B261)-ROW($B$3))+3)</f>
        <v>55</v>
      </c>
      <c r="K261" s="32" t="str">
        <f>INDEX('Обработка исходного'!N:N,ROW($B$3)+4*(ROW($B261)-ROW($B$3))+3)</f>
        <v>-</v>
      </c>
      <c r="L261" s="32" t="str">
        <f>INDEX('Обработка исходного'!O:O,ROW($B$3)+4*(ROW($B261)-ROW($B$3))+3)</f>
        <v>-</v>
      </c>
      <c r="M261" s="32" t="str">
        <f>INDEX('Обработка исходного'!P:P,ROW($B$3)+4*(ROW($B261)-ROW($B$3))+3)</f>
        <v>-</v>
      </c>
      <c r="N261" s="32" t="str">
        <f>INDEX('Обработка исходного'!Q:Q,ROW($B$3)+4*(ROW($B261)-ROW($B$3))+3)</f>
        <v>-</v>
      </c>
      <c r="O261" s="32" t="str">
        <f>INDEX('Обработка исходного'!R:R,ROW($B$3)+4*(ROW($B261)-ROW($B$3))+3)</f>
        <v>-</v>
      </c>
      <c r="P261" s="33" t="str">
        <f>INDEX('Обработка исходного'!S:S,ROW($B$3)+4*(ROW($B261)-ROW($B$3))+3)</f>
        <v>-</v>
      </c>
    </row>
    <row r="262" spans="1:16" ht="25.5" x14ac:dyDescent="0.25">
      <c r="A262" s="10" t="str">
        <f>INDEX('Обработка исходного'!B:B,ROW($B$3)+4*(ROW($B262)-ROW($B$3)))</f>
        <v>Сталь высокохромистая</v>
      </c>
      <c r="B262" s="47" t="str">
        <f>INDEX('Обработка исходного'!D:D,ROW($B$3)+4*(ROW($B262)-ROW($B$3)))</f>
        <v>20Х13</v>
      </c>
      <c r="C262" s="27" t="str">
        <f>IF(ISBLANK(INDEX('Обработка исходного'!E:E,ROW($B$3)+4*(ROW($B262)-ROW($B$3)))),"",INDEX('Обработка исходного'!E:E,ROW($B$3)+4*(ROW($B262)-ROW($B$3))))</f>
        <v>Горячекатаная сталь диаметром, стороной квадрата или толщиной до 60 мм</v>
      </c>
      <c r="D262" s="31">
        <f>INDEX('Обработка исходного'!G:G,ROW($B$3)+4*(ROW($B262)-ROW($B$3))+3)</f>
        <v>55</v>
      </c>
      <c r="E262" s="32">
        <f>INDEX('Обработка исходного'!H:H,ROW($B$3)+4*(ROW($B262)-ROW($B$3))+3)</f>
        <v>55</v>
      </c>
      <c r="F262" s="32">
        <f>INDEX('Обработка исходного'!I:I,ROW($B$3)+4*(ROW($B262)-ROW($B$3))+3)</f>
        <v>55</v>
      </c>
      <c r="G262" s="32">
        <f>INDEX('Обработка исходного'!J:J,ROW($B$3)+4*(ROW($B262)-ROW($B$3))+3)</f>
        <v>55</v>
      </c>
      <c r="H262" s="32">
        <f>INDEX('Обработка исходного'!K:K,ROW($B$3)+4*(ROW($B262)-ROW($B$3))+3)</f>
        <v>55</v>
      </c>
      <c r="I262" s="32">
        <f>INDEX('Обработка исходного'!L:L,ROW($B$3)+4*(ROW($B262)-ROW($B$3))+3)</f>
        <v>55</v>
      </c>
      <c r="J262" s="32">
        <f>INDEX('Обработка исходного'!M:M,ROW($B$3)+4*(ROW($B262)-ROW($B$3))+3)</f>
        <v>55</v>
      </c>
      <c r="K262" s="32" t="str">
        <f>INDEX('Обработка исходного'!N:N,ROW($B$3)+4*(ROW($B262)-ROW($B$3))+3)</f>
        <v>-</v>
      </c>
      <c r="L262" s="32" t="str">
        <f>INDEX('Обработка исходного'!O:O,ROW($B$3)+4*(ROW($B262)-ROW($B$3))+3)</f>
        <v>-</v>
      </c>
      <c r="M262" s="32" t="str">
        <f>INDEX('Обработка исходного'!P:P,ROW($B$3)+4*(ROW($B262)-ROW($B$3))+3)</f>
        <v>-</v>
      </c>
      <c r="N262" s="32" t="str">
        <f>INDEX('Обработка исходного'!Q:Q,ROW($B$3)+4*(ROW($B262)-ROW($B$3))+3)</f>
        <v>-</v>
      </c>
      <c r="O262" s="32" t="str">
        <f>INDEX('Обработка исходного'!R:R,ROW($B$3)+4*(ROW($B262)-ROW($B$3))+3)</f>
        <v>-</v>
      </c>
      <c r="P262" s="33" t="str">
        <f>INDEX('Обработка исходного'!S:S,ROW($B$3)+4*(ROW($B262)-ROW($B$3))+3)</f>
        <v>-</v>
      </c>
    </row>
    <row r="263" spans="1:16" ht="25.5" x14ac:dyDescent="0.25">
      <c r="A263" s="10" t="str">
        <f>INDEX('Обработка исходного'!B:B,ROW($B$3)+4*(ROW($B263)-ROW($B$3)))</f>
        <v>Сталь высокохромистая</v>
      </c>
      <c r="B263" s="47" t="str">
        <f>INDEX('Обработка исходного'!D:D,ROW($B$3)+4*(ROW($B263)-ROW($B$3)))</f>
        <v>20Х13</v>
      </c>
      <c r="C263" s="27" t="str">
        <f>IF(ISBLANK(INDEX('Обработка исходного'!E:E,ROW($B$3)+4*(ROW($B263)-ROW($B$3)))),"",INDEX('Обработка исходного'!E:E,ROW($B$3)+4*(ROW($B263)-ROW($B$3))))</f>
        <v>Горячекатаная сталь диаметром, стороной квадрата или толщиной от 60 до 100 мм</v>
      </c>
      <c r="D263" s="31">
        <f>INDEX('Обработка исходного'!G:G,ROW($B$3)+4*(ROW($B263)-ROW($B$3))+3)</f>
        <v>50</v>
      </c>
      <c r="E263" s="32">
        <f>INDEX('Обработка исходного'!H:H,ROW($B$3)+4*(ROW($B263)-ROW($B$3))+3)</f>
        <v>50</v>
      </c>
      <c r="F263" s="32">
        <f>INDEX('Обработка исходного'!I:I,ROW($B$3)+4*(ROW($B263)-ROW($B$3))+3)</f>
        <v>50</v>
      </c>
      <c r="G263" s="32">
        <f>INDEX('Обработка исходного'!J:J,ROW($B$3)+4*(ROW($B263)-ROW($B$3))+3)</f>
        <v>50</v>
      </c>
      <c r="H263" s="32">
        <f>INDEX('Обработка исходного'!K:K,ROW($B$3)+4*(ROW($B263)-ROW($B$3))+3)</f>
        <v>50</v>
      </c>
      <c r="I263" s="32">
        <f>INDEX('Обработка исходного'!L:L,ROW($B$3)+4*(ROW($B263)-ROW($B$3))+3)</f>
        <v>50</v>
      </c>
      <c r="J263" s="32">
        <f>INDEX('Обработка исходного'!M:M,ROW($B$3)+4*(ROW($B263)-ROW($B$3))+3)</f>
        <v>50</v>
      </c>
      <c r="K263" s="32" t="str">
        <f>INDEX('Обработка исходного'!N:N,ROW($B$3)+4*(ROW($B263)-ROW($B$3))+3)</f>
        <v>-</v>
      </c>
      <c r="L263" s="32" t="str">
        <f>INDEX('Обработка исходного'!O:O,ROW($B$3)+4*(ROW($B263)-ROW($B$3))+3)</f>
        <v>-</v>
      </c>
      <c r="M263" s="32" t="str">
        <f>INDEX('Обработка исходного'!P:P,ROW($B$3)+4*(ROW($B263)-ROW($B$3))+3)</f>
        <v>-</v>
      </c>
      <c r="N263" s="32" t="str">
        <f>INDEX('Обработка исходного'!Q:Q,ROW($B$3)+4*(ROW($B263)-ROW($B$3))+3)</f>
        <v>-</v>
      </c>
      <c r="O263" s="32" t="str">
        <f>INDEX('Обработка исходного'!R:R,ROW($B$3)+4*(ROW($B263)-ROW($B$3))+3)</f>
        <v>-</v>
      </c>
      <c r="P263" s="33" t="str">
        <f>INDEX('Обработка исходного'!S:S,ROW($B$3)+4*(ROW($B263)-ROW($B$3))+3)</f>
        <v>-</v>
      </c>
    </row>
    <row r="264" spans="1:16" ht="25.5" x14ac:dyDescent="0.25">
      <c r="A264" s="10" t="str">
        <f>INDEX('Обработка исходного'!B:B,ROW($B$3)+4*(ROW($B264)-ROW($B$3)))</f>
        <v>Сталь высокохромистая</v>
      </c>
      <c r="B264" s="47" t="str">
        <f>INDEX('Обработка исходного'!D:D,ROW($B$3)+4*(ROW($B264)-ROW($B$3)))</f>
        <v>20Х13</v>
      </c>
      <c r="C264" s="27" t="str">
        <f>IF(ISBLANK(INDEX('Обработка исходного'!E:E,ROW($B$3)+4*(ROW($B264)-ROW($B$3)))),"",INDEX('Обработка исходного'!E:E,ROW($B$3)+4*(ROW($B264)-ROW($B$3))))</f>
        <v>Горячекатаная сталь со стороной квадрата или толщиной от 100 до 150 мм</v>
      </c>
      <c r="D264" s="31">
        <f>INDEX('Обработка исходного'!G:G,ROW($B$3)+4*(ROW($B264)-ROW($B$3))+3)</f>
        <v>45</v>
      </c>
      <c r="E264" s="32">
        <f>INDEX('Обработка исходного'!H:H,ROW($B$3)+4*(ROW($B264)-ROW($B$3))+3)</f>
        <v>45</v>
      </c>
      <c r="F264" s="32">
        <f>INDEX('Обработка исходного'!I:I,ROW($B$3)+4*(ROW($B264)-ROW($B$3))+3)</f>
        <v>45</v>
      </c>
      <c r="G264" s="32">
        <f>INDEX('Обработка исходного'!J:J,ROW($B$3)+4*(ROW($B264)-ROW($B$3))+3)</f>
        <v>45</v>
      </c>
      <c r="H264" s="32">
        <f>INDEX('Обработка исходного'!K:K,ROW($B$3)+4*(ROW($B264)-ROW($B$3))+3)</f>
        <v>45</v>
      </c>
      <c r="I264" s="32">
        <f>INDEX('Обработка исходного'!L:L,ROW($B$3)+4*(ROW($B264)-ROW($B$3))+3)</f>
        <v>45</v>
      </c>
      <c r="J264" s="32">
        <f>INDEX('Обработка исходного'!M:M,ROW($B$3)+4*(ROW($B264)-ROW($B$3))+3)</f>
        <v>45</v>
      </c>
      <c r="K264" s="32" t="str">
        <f>INDEX('Обработка исходного'!N:N,ROW($B$3)+4*(ROW($B264)-ROW($B$3))+3)</f>
        <v>-</v>
      </c>
      <c r="L264" s="32" t="str">
        <f>INDEX('Обработка исходного'!O:O,ROW($B$3)+4*(ROW($B264)-ROW($B$3))+3)</f>
        <v>-</v>
      </c>
      <c r="M264" s="32" t="str">
        <f>INDEX('Обработка исходного'!P:P,ROW($B$3)+4*(ROW($B264)-ROW($B$3))+3)</f>
        <v>-</v>
      </c>
      <c r="N264" s="32" t="str">
        <f>INDEX('Обработка исходного'!Q:Q,ROW($B$3)+4*(ROW($B264)-ROW($B$3))+3)</f>
        <v>-</v>
      </c>
      <c r="O264" s="32" t="str">
        <f>INDEX('Обработка исходного'!R:R,ROW($B$3)+4*(ROW($B264)-ROW($B$3))+3)</f>
        <v>-</v>
      </c>
      <c r="P264" s="33" t="str">
        <f>INDEX('Обработка исходного'!S:S,ROW($B$3)+4*(ROW($B264)-ROW($B$3))+3)</f>
        <v>-</v>
      </c>
    </row>
    <row r="265" spans="1:16" x14ac:dyDescent="0.25">
      <c r="A265" s="10" t="str">
        <f>INDEX('Обработка исходного'!B:B,ROW($B$3)+4*(ROW($B265)-ROW($B$3)))</f>
        <v>Сталь высокохромистая</v>
      </c>
      <c r="B265" s="47" t="str">
        <f>INDEX('Обработка исходного'!D:D,ROW($B$3)+4*(ROW($B265)-ROW($B$3)))</f>
        <v>20Х13</v>
      </c>
      <c r="C265" s="27" t="str">
        <f>IF(ISBLANK(INDEX('Обработка исходного'!E:E,ROW($B$3)+4*(ROW($B265)-ROW($B$3)))),"",INDEX('Обработка исходного'!E:E,ROW($B$3)+4*(ROW($B265)-ROW($B$3))))</f>
        <v>Заготовки крепежных деталей, КП590*</v>
      </c>
      <c r="D265" s="31">
        <f>INDEX('Обработка исходного'!G:G,ROW($B$3)+4*(ROW($B265)-ROW($B$3))+3)</f>
        <v>45</v>
      </c>
      <c r="E265" s="32">
        <f>INDEX('Обработка исходного'!H:H,ROW($B$3)+4*(ROW($B265)-ROW($B$3))+3)</f>
        <v>45</v>
      </c>
      <c r="F265" s="32">
        <f>INDEX('Обработка исходного'!I:I,ROW($B$3)+4*(ROW($B265)-ROW($B$3))+3)</f>
        <v>45</v>
      </c>
      <c r="G265" s="32">
        <f>INDEX('Обработка исходного'!J:J,ROW($B$3)+4*(ROW($B265)-ROW($B$3))+3)</f>
        <v>45</v>
      </c>
      <c r="H265" s="32">
        <f>INDEX('Обработка исходного'!K:K,ROW($B$3)+4*(ROW($B265)-ROW($B$3))+3)</f>
        <v>45</v>
      </c>
      <c r="I265" s="32">
        <f>INDEX('Обработка исходного'!L:L,ROW($B$3)+4*(ROW($B265)-ROW($B$3))+3)</f>
        <v>45</v>
      </c>
      <c r="J265" s="32">
        <f>INDEX('Обработка исходного'!M:M,ROW($B$3)+4*(ROW($B265)-ROW($B$3))+3)</f>
        <v>45</v>
      </c>
      <c r="K265" s="32" t="str">
        <f>INDEX('Обработка исходного'!N:N,ROW($B$3)+4*(ROW($B265)-ROW($B$3))+3)</f>
        <v>-</v>
      </c>
      <c r="L265" s="32" t="str">
        <f>INDEX('Обработка исходного'!O:O,ROW($B$3)+4*(ROW($B265)-ROW($B$3))+3)</f>
        <v>-</v>
      </c>
      <c r="M265" s="32" t="str">
        <f>INDEX('Обработка исходного'!P:P,ROW($B$3)+4*(ROW($B265)-ROW($B$3))+3)</f>
        <v>-</v>
      </c>
      <c r="N265" s="32" t="str">
        <f>INDEX('Обработка исходного'!Q:Q,ROW($B$3)+4*(ROW($B265)-ROW($B$3))+3)</f>
        <v>-</v>
      </c>
      <c r="O265" s="32" t="str">
        <f>INDEX('Обработка исходного'!R:R,ROW($B$3)+4*(ROW($B265)-ROW($B$3))+3)</f>
        <v>-</v>
      </c>
      <c r="P265" s="33" t="str">
        <f>INDEX('Обработка исходного'!S:S,ROW($B$3)+4*(ROW($B265)-ROW($B$3))+3)</f>
        <v>-</v>
      </c>
    </row>
    <row r="266" spans="1:16" x14ac:dyDescent="0.25">
      <c r="A266" s="10" t="str">
        <f>INDEX('Обработка исходного'!B:B,ROW($B$3)+4*(ROW($B266)-ROW($B$3)))</f>
        <v>Сталь высокохромистая</v>
      </c>
      <c r="B266" s="47" t="str">
        <f>INDEX('Обработка исходного'!D:D,ROW($B$3)+4*(ROW($B266)-ROW($B$3)))</f>
        <v>20Х13</v>
      </c>
      <c r="C266" s="27" t="str">
        <f>IF(ISBLANK(INDEX('Обработка исходного'!E:E,ROW($B$3)+4*(ROW($B266)-ROW($B$3)))),"",INDEX('Обработка исходного'!E:E,ROW($B$3)+4*(ROW($B266)-ROW($B$3))))</f>
        <v>Листы толщиной от 4 до 50 мм</v>
      </c>
      <c r="D266" s="31" t="str">
        <f>INDEX('Обработка исходного'!G:G,ROW($B$3)+4*(ROW($B266)-ROW($B$3))+3)</f>
        <v>-</v>
      </c>
      <c r="E266" s="32" t="str">
        <f>INDEX('Обработка исходного'!H:H,ROW($B$3)+4*(ROW($B266)-ROW($B$3))+3)</f>
        <v>-</v>
      </c>
      <c r="F266" s="32" t="str">
        <f>INDEX('Обработка исходного'!I:I,ROW($B$3)+4*(ROW($B266)-ROW($B$3))+3)</f>
        <v>-</v>
      </c>
      <c r="G266" s="32" t="str">
        <f>INDEX('Обработка исходного'!J:J,ROW($B$3)+4*(ROW($B266)-ROW($B$3))+3)</f>
        <v>-</v>
      </c>
      <c r="H266" s="32" t="str">
        <f>INDEX('Обработка исходного'!K:K,ROW($B$3)+4*(ROW($B266)-ROW($B$3))+3)</f>
        <v>-</v>
      </c>
      <c r="I266" s="32" t="str">
        <f>INDEX('Обработка исходного'!L:L,ROW($B$3)+4*(ROW($B266)-ROW($B$3))+3)</f>
        <v>-</v>
      </c>
      <c r="J266" s="32" t="str">
        <f>INDEX('Обработка исходного'!M:M,ROW($B$3)+4*(ROW($B266)-ROW($B$3))+3)</f>
        <v>-</v>
      </c>
      <c r="K266" s="32" t="str">
        <f>INDEX('Обработка исходного'!N:N,ROW($B$3)+4*(ROW($B266)-ROW($B$3))+3)</f>
        <v>-</v>
      </c>
      <c r="L266" s="32" t="str">
        <f>INDEX('Обработка исходного'!O:O,ROW($B$3)+4*(ROW($B266)-ROW($B$3))+3)</f>
        <v>-</v>
      </c>
      <c r="M266" s="32" t="str">
        <f>INDEX('Обработка исходного'!P:P,ROW($B$3)+4*(ROW($B266)-ROW($B$3))+3)</f>
        <v>-</v>
      </c>
      <c r="N266" s="32" t="str">
        <f>INDEX('Обработка исходного'!Q:Q,ROW($B$3)+4*(ROW($B266)-ROW($B$3))+3)</f>
        <v>-</v>
      </c>
      <c r="O266" s="32" t="str">
        <f>INDEX('Обработка исходного'!R:R,ROW($B$3)+4*(ROW($B266)-ROW($B$3))+3)</f>
        <v>-</v>
      </c>
      <c r="P266" s="33" t="str">
        <f>INDEX('Обработка исходного'!S:S,ROW($B$3)+4*(ROW($B266)-ROW($B$3))+3)</f>
        <v>-</v>
      </c>
    </row>
    <row r="267" spans="1:16" ht="25.5" x14ac:dyDescent="0.25">
      <c r="A267" s="10" t="str">
        <f>INDEX('Обработка исходного'!B:B,ROW($B$3)+4*(ROW($B267)-ROW($B$3)))</f>
        <v>Сталь высокохромистая</v>
      </c>
      <c r="B267" s="47" t="str">
        <f>INDEX('Обработка исходного'!D:D,ROW($B$3)+4*(ROW($B267)-ROW($B$3)))</f>
        <v>20Х12ВНМФ</v>
      </c>
      <c r="C267" s="27" t="str">
        <f>IF(ISBLANK(INDEX('Обработка исходного'!E:E,ROW($B$3)+4*(ROW($B267)-ROW($B$3)))),"",INDEX('Обработка исходного'!E:E,ROW($B$3)+4*(ROW($B267)-ROW($B$3))))</f>
        <v>Заготовки крепежных деталей толщиной до 200 мм, КП670*</v>
      </c>
      <c r="D267" s="31">
        <f>INDEX('Обработка исходного'!G:G,ROW($B$3)+4*(ROW($B267)-ROW($B$3))+3)</f>
        <v>45</v>
      </c>
      <c r="E267" s="32">
        <f>INDEX('Обработка исходного'!H:H,ROW($B$3)+4*(ROW($B267)-ROW($B$3))+3)</f>
        <v>45</v>
      </c>
      <c r="F267" s="32">
        <f>INDEX('Обработка исходного'!I:I,ROW($B$3)+4*(ROW($B267)-ROW($B$3))+3)</f>
        <v>45</v>
      </c>
      <c r="G267" s="32">
        <f>INDEX('Обработка исходного'!J:J,ROW($B$3)+4*(ROW($B267)-ROW($B$3))+3)</f>
        <v>45</v>
      </c>
      <c r="H267" s="32">
        <f>INDEX('Обработка исходного'!K:K,ROW($B$3)+4*(ROW($B267)-ROW($B$3))+3)</f>
        <v>45</v>
      </c>
      <c r="I267" s="32">
        <f>INDEX('Обработка исходного'!L:L,ROW($B$3)+4*(ROW($B267)-ROW($B$3))+3)</f>
        <v>45</v>
      </c>
      <c r="J267" s="32">
        <f>INDEX('Обработка исходного'!M:M,ROW($B$3)+4*(ROW($B267)-ROW($B$3))+3)</f>
        <v>44</v>
      </c>
      <c r="K267" s="32">
        <f>INDEX('Обработка исходного'!N:N,ROW($B$3)+4*(ROW($B267)-ROW($B$3))+3)</f>
        <v>44</v>
      </c>
      <c r="L267" s="32">
        <f>INDEX('Обработка исходного'!O:O,ROW($B$3)+4*(ROW($B267)-ROW($B$3))+3)</f>
        <v>44</v>
      </c>
      <c r="M267" s="32">
        <f>INDEX('Обработка исходного'!P:P,ROW($B$3)+4*(ROW($B267)-ROW($B$3))+3)</f>
        <v>45</v>
      </c>
      <c r="N267" s="32">
        <f>INDEX('Обработка исходного'!Q:Q,ROW($B$3)+4*(ROW($B267)-ROW($B$3))+3)</f>
        <v>49</v>
      </c>
      <c r="O267" s="32" t="str">
        <f>INDEX('Обработка исходного'!R:R,ROW($B$3)+4*(ROW($B267)-ROW($B$3))+3)</f>
        <v>-</v>
      </c>
      <c r="P267" s="33" t="str">
        <f>INDEX('Обработка исходного'!S:S,ROW($B$3)+4*(ROW($B267)-ROW($B$3))+3)</f>
        <v>-</v>
      </c>
    </row>
    <row r="268" spans="1:16" ht="25.5" x14ac:dyDescent="0.25">
      <c r="A268" s="10" t="str">
        <f>INDEX('Обработка исходного'!B:B,ROW($B$3)+4*(ROW($B268)-ROW($B$3)))</f>
        <v>Сталь высокохромистая</v>
      </c>
      <c r="B268" s="47" t="str">
        <f>INDEX('Обработка исходного'!D:D,ROW($B$3)+4*(ROW($B268)-ROW($B$3)))</f>
        <v>09Х17Н</v>
      </c>
      <c r="C268" s="27" t="str">
        <f>IF(ISBLANK(INDEX('Обработка исходного'!E:E,ROW($B$3)+4*(ROW($B268)-ROW($B$3)))),"",INDEX('Обработка исходного'!E:E,ROW($B$3)+4*(ROW($B268)-ROW($B$3))))</f>
        <v>Поковки диаметром или толщиной под термическую обработку до 200 мм</v>
      </c>
      <c r="D268" s="31" t="str">
        <f>INDEX('Обработка исходного'!G:G,ROW($B$3)+4*(ROW($B268)-ROW($B$3))+3)</f>
        <v>-</v>
      </c>
      <c r="E268" s="32" t="str">
        <f>INDEX('Обработка исходного'!H:H,ROW($B$3)+4*(ROW($B268)-ROW($B$3))+3)</f>
        <v>-</v>
      </c>
      <c r="F268" s="32" t="str">
        <f>INDEX('Обработка исходного'!I:I,ROW($B$3)+4*(ROW($B268)-ROW($B$3))+3)</f>
        <v>-</v>
      </c>
      <c r="G268" s="32" t="str">
        <f>INDEX('Обработка исходного'!J:J,ROW($B$3)+4*(ROW($B268)-ROW($B$3))+3)</f>
        <v>-</v>
      </c>
      <c r="H268" s="32" t="str">
        <f>INDEX('Обработка исходного'!K:K,ROW($B$3)+4*(ROW($B268)-ROW($B$3))+3)</f>
        <v>-</v>
      </c>
      <c r="I268" s="32" t="str">
        <f>INDEX('Обработка исходного'!L:L,ROW($B$3)+4*(ROW($B268)-ROW($B$3))+3)</f>
        <v>-</v>
      </c>
      <c r="J268" s="32" t="str">
        <f>INDEX('Обработка исходного'!M:M,ROW($B$3)+4*(ROW($B268)-ROW($B$3))+3)</f>
        <v>-</v>
      </c>
      <c r="K268" s="32" t="str">
        <f>INDEX('Обработка исходного'!N:N,ROW($B$3)+4*(ROW($B268)-ROW($B$3))+3)</f>
        <v>-</v>
      </c>
      <c r="L268" s="32" t="str">
        <f>INDEX('Обработка исходного'!O:O,ROW($B$3)+4*(ROW($B268)-ROW($B$3))+3)</f>
        <v>-</v>
      </c>
      <c r="M268" s="32" t="str">
        <f>INDEX('Обработка исходного'!P:P,ROW($B$3)+4*(ROW($B268)-ROW($B$3))+3)</f>
        <v>-</v>
      </c>
      <c r="N268" s="32" t="str">
        <f>INDEX('Обработка исходного'!Q:Q,ROW($B$3)+4*(ROW($B268)-ROW($B$3))+3)</f>
        <v>-</v>
      </c>
      <c r="O268" s="32" t="str">
        <f>INDEX('Обработка исходного'!R:R,ROW($B$3)+4*(ROW($B268)-ROW($B$3))+3)</f>
        <v>-</v>
      </c>
      <c r="P268" s="33" t="str">
        <f>INDEX('Обработка исходного'!S:S,ROW($B$3)+4*(ROW($B268)-ROW($B$3))+3)</f>
        <v>-</v>
      </c>
    </row>
    <row r="269" spans="1:16" ht="38.25" x14ac:dyDescent="0.25">
      <c r="A269" s="10" t="str">
        <f>INDEX('Обработка исходного'!B:B,ROW($B$3)+4*(ROW($B269)-ROW($B$3)))</f>
        <v>Сталь высокохромистая</v>
      </c>
      <c r="B269" s="47" t="str">
        <f>INDEX('Обработка исходного'!D:D,ROW($B$3)+4*(ROW($B269)-ROW($B$3)))</f>
        <v>09Х17Н</v>
      </c>
      <c r="C269" s="27" t="str">
        <f>IF(ISBLANK(INDEX('Обработка исходного'!E:E,ROW($B$3)+4*(ROW($B269)-ROW($B$3)))),"",INDEX('Обработка исходного'!E:E,ROW($B$3)+4*(ROW($B269)-ROW($B$3))))</f>
        <v>Заготовки в виде поковок, штамповок и прутков круглого сечения от 5 до 250 мм, квадратного от 40 до 200 мм</v>
      </c>
      <c r="D269" s="31" t="str">
        <f>INDEX('Обработка исходного'!G:G,ROW($B$3)+4*(ROW($B269)-ROW($B$3))+3)</f>
        <v>-</v>
      </c>
      <c r="E269" s="32" t="str">
        <f>INDEX('Обработка исходного'!H:H,ROW($B$3)+4*(ROW($B269)-ROW($B$3))+3)</f>
        <v>-</v>
      </c>
      <c r="F269" s="32" t="str">
        <f>INDEX('Обработка исходного'!I:I,ROW($B$3)+4*(ROW($B269)-ROW($B$3))+3)</f>
        <v>-</v>
      </c>
      <c r="G269" s="32" t="str">
        <f>INDEX('Обработка исходного'!J:J,ROW($B$3)+4*(ROW($B269)-ROW($B$3))+3)</f>
        <v>-</v>
      </c>
      <c r="H269" s="32" t="str">
        <f>INDEX('Обработка исходного'!K:K,ROW($B$3)+4*(ROW($B269)-ROW($B$3))+3)</f>
        <v>-</v>
      </c>
      <c r="I269" s="32" t="str">
        <f>INDEX('Обработка исходного'!L:L,ROW($B$3)+4*(ROW($B269)-ROW($B$3))+3)</f>
        <v>-</v>
      </c>
      <c r="J269" s="32" t="str">
        <f>INDEX('Обработка исходного'!M:M,ROW($B$3)+4*(ROW($B269)-ROW($B$3))+3)</f>
        <v>-</v>
      </c>
      <c r="K269" s="32" t="str">
        <f>INDEX('Обработка исходного'!N:N,ROW($B$3)+4*(ROW($B269)-ROW($B$3))+3)</f>
        <v>-</v>
      </c>
      <c r="L269" s="32" t="str">
        <f>INDEX('Обработка исходного'!O:O,ROW($B$3)+4*(ROW($B269)-ROW($B$3))+3)</f>
        <v>-</v>
      </c>
      <c r="M269" s="32" t="str">
        <f>INDEX('Обработка исходного'!P:P,ROW($B$3)+4*(ROW($B269)-ROW($B$3))+3)</f>
        <v>-</v>
      </c>
      <c r="N269" s="32" t="str">
        <f>INDEX('Обработка исходного'!Q:Q,ROW($B$3)+4*(ROW($B269)-ROW($B$3))+3)</f>
        <v>-</v>
      </c>
      <c r="O269" s="32" t="str">
        <f>INDEX('Обработка исходного'!R:R,ROW($B$3)+4*(ROW($B269)-ROW($B$3))+3)</f>
        <v>-</v>
      </c>
      <c r="P269" s="33" t="str">
        <f>INDEX('Обработка исходного'!S:S,ROW($B$3)+4*(ROW($B269)-ROW($B$3))+3)</f>
        <v>-</v>
      </c>
    </row>
    <row r="270" spans="1:16" ht="25.5" x14ac:dyDescent="0.25">
      <c r="A270" s="10" t="str">
        <f>INDEX('Обработка исходного'!B:B,ROW($B$3)+4*(ROW($B270)-ROW($B$3)))</f>
        <v>Сталь высокохромистая</v>
      </c>
      <c r="B270" s="47" t="str">
        <f>INDEX('Обработка исходного'!D:D,ROW($B$3)+4*(ROW($B270)-ROW($B$3)))</f>
        <v>30Х13</v>
      </c>
      <c r="C270" s="27" t="str">
        <f>IF(ISBLANK(INDEX('Обработка исходного'!E:E,ROW($B$3)+4*(ROW($B270)-ROW($B$3)))),"",INDEX('Обработка исходного'!E:E,ROW($B$3)+4*(ROW($B270)-ROW($B$3))))</f>
        <v>Заготовки крепежных деталей толщиной или диаметром до 200 мм, КП590*</v>
      </c>
      <c r="D270" s="31">
        <f>INDEX('Обработка исходного'!G:G,ROW($B$3)+4*(ROW($B270)-ROW($B$3))+3)</f>
        <v>42</v>
      </c>
      <c r="E270" s="32">
        <f>INDEX('Обработка исходного'!H:H,ROW($B$3)+4*(ROW($B270)-ROW($B$3))+3)</f>
        <v>43</v>
      </c>
      <c r="F270" s="32">
        <f>INDEX('Обработка исходного'!I:I,ROW($B$3)+4*(ROW($B270)-ROW($B$3))+3)</f>
        <v>44</v>
      </c>
      <c r="G270" s="32">
        <f>INDEX('Обработка исходного'!J:J,ROW($B$3)+4*(ROW($B270)-ROW($B$3))+3)</f>
        <v>45</v>
      </c>
      <c r="H270" s="32">
        <f>INDEX('Обработка исходного'!K:K,ROW($B$3)+4*(ROW($B270)-ROW($B$3))+3)</f>
        <v>46</v>
      </c>
      <c r="I270" s="32">
        <f>INDEX('Обработка исходного'!L:L,ROW($B$3)+4*(ROW($B270)-ROW($B$3))+3)</f>
        <v>44</v>
      </c>
      <c r="J270" s="32">
        <f>INDEX('Обработка исходного'!M:M,ROW($B$3)+4*(ROW($B270)-ROW($B$3))+3)</f>
        <v>43</v>
      </c>
      <c r="K270" s="32" t="str">
        <f>INDEX('Обработка исходного'!N:N,ROW($B$3)+4*(ROW($B270)-ROW($B$3))+3)</f>
        <v>-</v>
      </c>
      <c r="L270" s="32" t="str">
        <f>INDEX('Обработка исходного'!O:O,ROW($B$3)+4*(ROW($B270)-ROW($B$3))+3)</f>
        <v>-</v>
      </c>
      <c r="M270" s="32" t="str">
        <f>INDEX('Обработка исходного'!P:P,ROW($B$3)+4*(ROW($B270)-ROW($B$3))+3)</f>
        <v>-</v>
      </c>
      <c r="N270" s="32" t="str">
        <f>INDEX('Обработка исходного'!Q:Q,ROW($B$3)+4*(ROW($B270)-ROW($B$3))+3)</f>
        <v>-</v>
      </c>
      <c r="O270" s="32" t="str">
        <f>INDEX('Обработка исходного'!R:R,ROW($B$3)+4*(ROW($B270)-ROW($B$3))+3)</f>
        <v>-</v>
      </c>
      <c r="P270" s="33" t="str">
        <f>INDEX('Обработка исходного'!S:S,ROW($B$3)+4*(ROW($B270)-ROW($B$3))+3)</f>
        <v>-</v>
      </c>
    </row>
    <row r="271" spans="1:16" ht="25.5" x14ac:dyDescent="0.25">
      <c r="A271" s="10" t="str">
        <f>INDEX('Обработка исходного'!B:B,ROW($B$3)+4*(ROW($B271)-ROW($B$3)))</f>
        <v>Сталь высокохромистая</v>
      </c>
      <c r="B271" s="47" t="str">
        <f>INDEX('Обработка исходного'!D:D,ROW($B$3)+4*(ROW($B271)-ROW($B$3)))</f>
        <v>30Х13</v>
      </c>
      <c r="C271" s="27" t="str">
        <f>IF(ISBLANK(INDEX('Обработка исходного'!E:E,ROW($B$3)+4*(ROW($B271)-ROW($B$3)))),"",INDEX('Обработка исходного'!E:E,ROW($B$3)+4*(ROW($B271)-ROW($B$3))))</f>
        <v>Заготовки крепежных деталей толщиной или диаметром до 200 мм, КП685*</v>
      </c>
      <c r="D271" s="31">
        <f>INDEX('Обработка исходного'!G:G,ROW($B$3)+4*(ROW($B271)-ROW($B$3))+3)</f>
        <v>40</v>
      </c>
      <c r="E271" s="32">
        <f>INDEX('Обработка исходного'!H:H,ROW($B$3)+4*(ROW($B271)-ROW($B$3))+3)</f>
        <v>40</v>
      </c>
      <c r="F271" s="32">
        <f>INDEX('Обработка исходного'!I:I,ROW($B$3)+4*(ROW($B271)-ROW($B$3))+3)</f>
        <v>40</v>
      </c>
      <c r="G271" s="32">
        <f>INDEX('Обработка исходного'!J:J,ROW($B$3)+4*(ROW($B271)-ROW($B$3))+3)</f>
        <v>40</v>
      </c>
      <c r="H271" s="32">
        <f>INDEX('Обработка исходного'!K:K,ROW($B$3)+4*(ROW($B271)-ROW($B$3))+3)</f>
        <v>40</v>
      </c>
      <c r="I271" s="32">
        <f>INDEX('Обработка исходного'!L:L,ROW($B$3)+4*(ROW($B271)-ROW($B$3))+3)</f>
        <v>40</v>
      </c>
      <c r="J271" s="32">
        <f>INDEX('Обработка исходного'!M:M,ROW($B$3)+4*(ROW($B271)-ROW($B$3))+3)</f>
        <v>40</v>
      </c>
      <c r="K271" s="32" t="str">
        <f>INDEX('Обработка исходного'!N:N,ROW($B$3)+4*(ROW($B271)-ROW($B$3))+3)</f>
        <v>-</v>
      </c>
      <c r="L271" s="32" t="str">
        <f>INDEX('Обработка исходного'!O:O,ROW($B$3)+4*(ROW($B271)-ROW($B$3))+3)</f>
        <v>-</v>
      </c>
      <c r="M271" s="32" t="str">
        <f>INDEX('Обработка исходного'!P:P,ROW($B$3)+4*(ROW($B271)-ROW($B$3))+3)</f>
        <v>-</v>
      </c>
      <c r="N271" s="32" t="str">
        <f>INDEX('Обработка исходного'!Q:Q,ROW($B$3)+4*(ROW($B271)-ROW($B$3))+3)</f>
        <v>-</v>
      </c>
      <c r="O271" s="32" t="str">
        <f>INDEX('Обработка исходного'!R:R,ROW($B$3)+4*(ROW($B271)-ROW($B$3))+3)</f>
        <v>-</v>
      </c>
      <c r="P271" s="33" t="str">
        <f>INDEX('Обработка исходного'!S:S,ROW($B$3)+4*(ROW($B271)-ROW($B$3))+3)</f>
        <v>-</v>
      </c>
    </row>
    <row r="272" spans="1:16" ht="25.5" x14ac:dyDescent="0.25">
      <c r="A272" s="10" t="str">
        <f>INDEX('Обработка исходного'!B:B,ROW($B$3)+4*(ROW($B272)-ROW($B$3)))</f>
        <v>Сталь высокохромистая</v>
      </c>
      <c r="B272" s="47" t="str">
        <f>INDEX('Обработка исходного'!D:D,ROW($B$3)+4*(ROW($B272)-ROW($B$3)))</f>
        <v>30Х13</v>
      </c>
      <c r="C272" s="27" t="str">
        <f>IF(ISBLANK(INDEX('Обработка исходного'!E:E,ROW($B$3)+4*(ROW($B272)-ROW($B$3)))),"",INDEX('Обработка исходного'!E:E,ROW($B$3)+4*(ROW($B272)-ROW($B$3))))</f>
        <v>Заготовки крепежных деталей толщиной или диаметром до 200 мм, КП785*</v>
      </c>
      <c r="D272" s="31">
        <f>INDEX('Обработка исходного'!G:G,ROW($B$3)+4*(ROW($B272)-ROW($B$3))+3)</f>
        <v>40</v>
      </c>
      <c r="E272" s="32">
        <f>INDEX('Обработка исходного'!H:H,ROW($B$3)+4*(ROW($B272)-ROW($B$3))+3)</f>
        <v>40</v>
      </c>
      <c r="F272" s="32">
        <f>INDEX('Обработка исходного'!I:I,ROW($B$3)+4*(ROW($B272)-ROW($B$3))+3)</f>
        <v>40</v>
      </c>
      <c r="G272" s="32">
        <f>INDEX('Обработка исходного'!J:J,ROW($B$3)+4*(ROW($B272)-ROW($B$3))+3)</f>
        <v>40</v>
      </c>
      <c r="H272" s="32">
        <f>INDEX('Обработка исходного'!K:K,ROW($B$3)+4*(ROW($B272)-ROW($B$3))+3)</f>
        <v>40</v>
      </c>
      <c r="I272" s="32">
        <f>INDEX('Обработка исходного'!L:L,ROW($B$3)+4*(ROW($B272)-ROW($B$3))+3)</f>
        <v>40</v>
      </c>
      <c r="J272" s="32">
        <f>INDEX('Обработка исходного'!M:M,ROW($B$3)+4*(ROW($B272)-ROW($B$3))+3)</f>
        <v>40</v>
      </c>
      <c r="K272" s="32" t="str">
        <f>INDEX('Обработка исходного'!N:N,ROW($B$3)+4*(ROW($B272)-ROW($B$3))+3)</f>
        <v>-</v>
      </c>
      <c r="L272" s="32" t="str">
        <f>INDEX('Обработка исходного'!O:O,ROW($B$3)+4*(ROW($B272)-ROW($B$3))+3)</f>
        <v>-</v>
      </c>
      <c r="M272" s="32" t="str">
        <f>INDEX('Обработка исходного'!P:P,ROW($B$3)+4*(ROW($B272)-ROW($B$3))+3)</f>
        <v>-</v>
      </c>
      <c r="N272" s="32" t="str">
        <f>INDEX('Обработка исходного'!Q:Q,ROW($B$3)+4*(ROW($B272)-ROW($B$3))+3)</f>
        <v>-</v>
      </c>
      <c r="O272" s="32" t="str">
        <f>INDEX('Обработка исходного'!R:R,ROW($B$3)+4*(ROW($B272)-ROW($B$3))+3)</f>
        <v>-</v>
      </c>
      <c r="P272" s="33" t="str">
        <f>INDEX('Обработка исходного'!S:S,ROW($B$3)+4*(ROW($B272)-ROW($B$3))+3)</f>
        <v>-</v>
      </c>
    </row>
    <row r="273" spans="1:16" ht="38.25" x14ac:dyDescent="0.25">
      <c r="A273" s="10" t="str">
        <f>INDEX('Обработка исходного'!B:B,ROW($B$3)+4*(ROW($B273)-ROW($B$3)))</f>
        <v>Сталь высокохромистая</v>
      </c>
      <c r="B273" s="47" t="str">
        <f>INDEX('Обработка исходного'!D:D,ROW($B$3)+4*(ROW($B273)-ROW($B$3)))</f>
        <v>14Х17Н2</v>
      </c>
      <c r="C273" s="27" t="str">
        <f>IF(ISBLANK(INDEX('Обработка исходного'!E:E,ROW($B$3)+4*(ROW($B273)-ROW($B$3)))),"",INDEX('Обработка исходного'!E:E,ROW($B$3)+4*(ROW($B273)-ROW($B$3))))</f>
        <v>Сортовой прокат, заготовки крепежных деталей, поковки диаметром или толщиной под термообработку до 60 мм</v>
      </c>
      <c r="D273" s="31">
        <f>INDEX('Обработка исходного'!G:G,ROW($B$3)+4*(ROW($B273)-ROW($B$3))+3)</f>
        <v>25</v>
      </c>
      <c r="E273" s="32">
        <f>INDEX('Обработка исходного'!H:H,ROW($B$3)+4*(ROW($B273)-ROW($B$3))+3)</f>
        <v>24</v>
      </c>
      <c r="F273" s="32">
        <f>INDEX('Обработка исходного'!I:I,ROW($B$3)+4*(ROW($B273)-ROW($B$3))+3)</f>
        <v>24</v>
      </c>
      <c r="G273" s="32">
        <f>INDEX('Обработка исходного'!J:J,ROW($B$3)+4*(ROW($B273)-ROW($B$3))+3)</f>
        <v>23</v>
      </c>
      <c r="H273" s="32">
        <f>INDEX('Обработка исходного'!K:K,ROW($B$3)+4*(ROW($B273)-ROW($B$3))+3)</f>
        <v>22</v>
      </c>
      <c r="I273" s="32">
        <f>INDEX('Обработка исходного'!L:L,ROW($B$3)+4*(ROW($B273)-ROW($B$3))+3)</f>
        <v>22</v>
      </c>
      <c r="J273" s="32">
        <f>INDEX('Обработка исходного'!M:M,ROW($B$3)+4*(ROW($B273)-ROW($B$3))+3)</f>
        <v>22</v>
      </c>
      <c r="K273" s="32">
        <f>INDEX('Обработка исходного'!N:N,ROW($B$3)+4*(ROW($B273)-ROW($B$3))+3)</f>
        <v>22</v>
      </c>
      <c r="L273" s="32" t="str">
        <f>INDEX('Обработка исходного'!O:O,ROW($B$3)+4*(ROW($B273)-ROW($B$3))+3)</f>
        <v>-</v>
      </c>
      <c r="M273" s="32" t="str">
        <f>INDEX('Обработка исходного'!P:P,ROW($B$3)+4*(ROW($B273)-ROW($B$3))+3)</f>
        <v>-</v>
      </c>
      <c r="N273" s="32" t="str">
        <f>INDEX('Обработка исходного'!Q:Q,ROW($B$3)+4*(ROW($B273)-ROW($B$3))+3)</f>
        <v>-</v>
      </c>
      <c r="O273" s="32" t="str">
        <f>INDEX('Обработка исходного'!R:R,ROW($B$3)+4*(ROW($B273)-ROW($B$3))+3)</f>
        <v>-</v>
      </c>
      <c r="P273" s="33" t="str">
        <f>INDEX('Обработка исходного'!S:S,ROW($B$3)+4*(ROW($B273)-ROW($B$3))+3)</f>
        <v>-</v>
      </c>
    </row>
    <row r="274" spans="1:16" ht="38.25" x14ac:dyDescent="0.25">
      <c r="A274" s="10" t="str">
        <f>INDEX('Обработка исходного'!B:B,ROW($B$3)+4*(ROW($B274)-ROW($B$3)))</f>
        <v>Сталь высокохромистая</v>
      </c>
      <c r="B274" s="47" t="str">
        <f>INDEX('Обработка исходного'!D:D,ROW($B$3)+4*(ROW($B274)-ROW($B$3)))</f>
        <v>14Х17Н2</v>
      </c>
      <c r="C274" s="27" t="str">
        <f>IF(ISBLANK(INDEX('Обработка исходного'!E:E,ROW($B$3)+4*(ROW($B274)-ROW($B$3)))),"",INDEX('Обработка исходного'!E:E,ROW($B$3)+4*(ROW($B274)-ROW($B$3))))</f>
        <v>Сортовой прокат, заготовки крепежных деталей, поковки диаметром или толщиной под термообработку более 60 мм, КП540*</v>
      </c>
      <c r="D274" s="31">
        <f>INDEX('Обработка исходного'!G:G,ROW($B$3)+4*(ROW($B274)-ROW($B$3))+3)</f>
        <v>40</v>
      </c>
      <c r="E274" s="32">
        <f>INDEX('Обработка исходного'!H:H,ROW($B$3)+4*(ROW($B274)-ROW($B$3))+3)</f>
        <v>40</v>
      </c>
      <c r="F274" s="32">
        <f>INDEX('Обработка исходного'!I:I,ROW($B$3)+4*(ROW($B274)-ROW($B$3))+3)</f>
        <v>40</v>
      </c>
      <c r="G274" s="32">
        <f>INDEX('Обработка исходного'!J:J,ROW($B$3)+4*(ROW($B274)-ROW($B$3))+3)</f>
        <v>38</v>
      </c>
      <c r="H274" s="32">
        <f>INDEX('Обработка исходного'!K:K,ROW($B$3)+4*(ROW($B274)-ROW($B$3))+3)</f>
        <v>36</v>
      </c>
      <c r="I274" s="32">
        <f>INDEX('Обработка исходного'!L:L,ROW($B$3)+4*(ROW($B274)-ROW($B$3))+3)</f>
        <v>35</v>
      </c>
      <c r="J274" s="32">
        <f>INDEX('Обработка исходного'!M:M,ROW($B$3)+4*(ROW($B274)-ROW($B$3))+3)</f>
        <v>34</v>
      </c>
      <c r="K274" s="32">
        <f>INDEX('Обработка исходного'!N:N,ROW($B$3)+4*(ROW($B274)-ROW($B$3))+3)</f>
        <v>34</v>
      </c>
      <c r="L274" s="32" t="str">
        <f>INDEX('Обработка исходного'!O:O,ROW($B$3)+4*(ROW($B274)-ROW($B$3))+3)</f>
        <v>-</v>
      </c>
      <c r="M274" s="32" t="str">
        <f>INDEX('Обработка исходного'!P:P,ROW($B$3)+4*(ROW($B274)-ROW($B$3))+3)</f>
        <v>-</v>
      </c>
      <c r="N274" s="32" t="str">
        <f>INDEX('Обработка исходного'!Q:Q,ROW($B$3)+4*(ROW($B274)-ROW($B$3))+3)</f>
        <v>-</v>
      </c>
      <c r="O274" s="32" t="str">
        <f>INDEX('Обработка исходного'!R:R,ROW($B$3)+4*(ROW($B274)-ROW($B$3))+3)</f>
        <v>-</v>
      </c>
      <c r="P274" s="33" t="str">
        <f>INDEX('Обработка исходного'!S:S,ROW($B$3)+4*(ROW($B274)-ROW($B$3))+3)</f>
        <v>-</v>
      </c>
    </row>
    <row r="275" spans="1:16" x14ac:dyDescent="0.25">
      <c r="A275" s="10" t="str">
        <f>INDEX('Обработка исходного'!B:B,ROW($B$3)+4*(ROW($B275)-ROW($B$3)))</f>
        <v>Сталь высокохромистая</v>
      </c>
      <c r="B275" s="47" t="str">
        <f>INDEX('Обработка исходного'!D:D,ROW($B$3)+4*(ROW($B275)-ROW($B$3)))</f>
        <v>08Х14МФ</v>
      </c>
      <c r="C275" s="27" t="str">
        <f>IF(ISBLANK(INDEX('Обработка исходного'!E:E,ROW($B$3)+4*(ROW($B275)-ROW($B$3)))),"",INDEX('Обработка исходного'!E:E,ROW($B$3)+4*(ROW($B275)-ROW($B$3))))</f>
        <v>Поковки, заготовки трубы, листы</v>
      </c>
      <c r="D275" s="31">
        <f>INDEX('Обработка исходного'!G:G,ROW($B$3)+4*(ROW($B275)-ROW($B$3))+3)</f>
        <v>50</v>
      </c>
      <c r="E275" s="32">
        <f>INDEX('Обработка исходного'!H:H,ROW($B$3)+4*(ROW($B275)-ROW($B$3))+3)</f>
        <v>50</v>
      </c>
      <c r="F275" s="32">
        <f>INDEX('Обработка исходного'!I:I,ROW($B$3)+4*(ROW($B275)-ROW($B$3))+3)</f>
        <v>50</v>
      </c>
      <c r="G275" s="32">
        <f>INDEX('Обработка исходного'!J:J,ROW($B$3)+4*(ROW($B275)-ROW($B$3))+3)</f>
        <v>50</v>
      </c>
      <c r="H275" s="32">
        <f>INDEX('Обработка исходного'!K:K,ROW($B$3)+4*(ROW($B275)-ROW($B$3))+3)</f>
        <v>50</v>
      </c>
      <c r="I275" s="32">
        <f>INDEX('Обработка исходного'!L:L,ROW($B$3)+4*(ROW($B275)-ROW($B$3))+3)</f>
        <v>50</v>
      </c>
      <c r="J275" s="32">
        <f>INDEX('Обработка исходного'!M:M,ROW($B$3)+4*(ROW($B275)-ROW($B$3))+3)</f>
        <v>50</v>
      </c>
      <c r="K275" s="32">
        <f>INDEX('Обработка исходного'!N:N,ROW($B$3)+4*(ROW($B275)-ROW($B$3))+3)</f>
        <v>50</v>
      </c>
      <c r="L275" s="32" t="str">
        <f>INDEX('Обработка исходного'!O:O,ROW($B$3)+4*(ROW($B275)-ROW($B$3))+3)</f>
        <v>-</v>
      </c>
      <c r="M275" s="32" t="str">
        <f>INDEX('Обработка исходного'!P:P,ROW($B$3)+4*(ROW($B275)-ROW($B$3))+3)</f>
        <v>-</v>
      </c>
      <c r="N275" s="32" t="str">
        <f>INDEX('Обработка исходного'!Q:Q,ROW($B$3)+4*(ROW($B275)-ROW($B$3))+3)</f>
        <v>-</v>
      </c>
      <c r="O275" s="32" t="str">
        <f>INDEX('Обработка исходного'!R:R,ROW($B$3)+4*(ROW($B275)-ROW($B$3))+3)</f>
        <v>-</v>
      </c>
      <c r="P275" s="33" t="str">
        <f>INDEX('Обработка исходного'!S:S,ROW($B$3)+4*(ROW($B275)-ROW($B$3))+3)</f>
        <v>-</v>
      </c>
    </row>
    <row r="276" spans="1:16" ht="25.5" x14ac:dyDescent="0.25">
      <c r="A276" s="10" t="str">
        <f>INDEX('Обработка исходного'!B:B,ROW($B$3)+4*(ROW($B276)-ROW($B$3)))</f>
        <v>Сталь высокохромистая</v>
      </c>
      <c r="B276" s="47" t="str">
        <f>INDEX('Обработка исходного'!D:D,ROW($B$3)+4*(ROW($B276)-ROW($B$3)))</f>
        <v>08Х14МФ</v>
      </c>
      <c r="C276" s="27" t="str">
        <f>IF(ISBLANK(INDEX('Обработка исходного'!E:E,ROW($B$3)+4*(ROW($B276)-ROW($B$3)))),"",INDEX('Обработка исходного'!E:E,ROW($B$3)+4*(ROW($B276)-ROW($B$3))))</f>
        <v>Трубы, листы, предназначенные для развальцовки и штамповки</v>
      </c>
      <c r="D276" s="31">
        <f>INDEX('Обработка исходного'!G:G,ROW($B$3)+4*(ROW($B276)-ROW($B$3))+3)</f>
        <v>50</v>
      </c>
      <c r="E276" s="32">
        <f>INDEX('Обработка исходного'!H:H,ROW($B$3)+4*(ROW($B276)-ROW($B$3))+3)</f>
        <v>50</v>
      </c>
      <c r="F276" s="32">
        <f>INDEX('Обработка исходного'!I:I,ROW($B$3)+4*(ROW($B276)-ROW($B$3))+3)</f>
        <v>50</v>
      </c>
      <c r="G276" s="32">
        <f>INDEX('Обработка исходного'!J:J,ROW($B$3)+4*(ROW($B276)-ROW($B$3))+3)</f>
        <v>50</v>
      </c>
      <c r="H276" s="32">
        <f>INDEX('Обработка исходного'!K:K,ROW($B$3)+4*(ROW($B276)-ROW($B$3))+3)</f>
        <v>50</v>
      </c>
      <c r="I276" s="32">
        <f>INDEX('Обработка исходного'!L:L,ROW($B$3)+4*(ROW($B276)-ROW($B$3))+3)</f>
        <v>50</v>
      </c>
      <c r="J276" s="32">
        <f>INDEX('Обработка исходного'!M:M,ROW($B$3)+4*(ROW($B276)-ROW($B$3))+3)</f>
        <v>50</v>
      </c>
      <c r="K276" s="32">
        <f>INDEX('Обработка исходного'!N:N,ROW($B$3)+4*(ROW($B276)-ROW($B$3))+3)</f>
        <v>50</v>
      </c>
      <c r="L276" s="32" t="str">
        <f>INDEX('Обработка исходного'!O:O,ROW($B$3)+4*(ROW($B276)-ROW($B$3))+3)</f>
        <v>-</v>
      </c>
      <c r="M276" s="32" t="str">
        <f>INDEX('Обработка исходного'!P:P,ROW($B$3)+4*(ROW($B276)-ROW($B$3))+3)</f>
        <v>-</v>
      </c>
      <c r="N276" s="32" t="str">
        <f>INDEX('Обработка исходного'!Q:Q,ROW($B$3)+4*(ROW($B276)-ROW($B$3))+3)</f>
        <v>-</v>
      </c>
      <c r="O276" s="32" t="str">
        <f>INDEX('Обработка исходного'!R:R,ROW($B$3)+4*(ROW($B276)-ROW($B$3))+3)</f>
        <v>-</v>
      </c>
      <c r="P276" s="33" t="str">
        <f>INDEX('Обработка исходного'!S:S,ROW($B$3)+4*(ROW($B276)-ROW($B$3))+3)</f>
        <v>-</v>
      </c>
    </row>
    <row r="277" spans="1:16" x14ac:dyDescent="0.25">
      <c r="A277" s="10" t="str">
        <f>INDEX('Обработка исходного'!B:B,ROW($B$3)+4*(ROW($B277)-ROW($B$3)))</f>
        <v>Сталь высокохромистая</v>
      </c>
      <c r="B277" s="47" t="str">
        <f>INDEX('Обработка исходного'!D:D,ROW($B$3)+4*(ROW($B277)-ROW($B$3)))</f>
        <v>1Х12В2МФ</v>
      </c>
      <c r="C277" s="27" t="str">
        <f>IF(ISBLANK(INDEX('Обработка исходного'!E:E,ROW($B$3)+4*(ROW($B277)-ROW($B$3)))),"",INDEX('Обработка исходного'!E:E,ROW($B$3)+4*(ROW($B277)-ROW($B$3))))</f>
        <v>Трубы</v>
      </c>
      <c r="D277" s="31">
        <f>INDEX('Обработка исходного'!G:G,ROW($B$3)+4*(ROW($B277)-ROW($B$3))+3)</f>
        <v>35</v>
      </c>
      <c r="E277" s="32">
        <f>INDEX('Обработка исходного'!H:H,ROW($B$3)+4*(ROW($B277)-ROW($B$3))+3)</f>
        <v>36</v>
      </c>
      <c r="F277" s="32">
        <f>INDEX('Обработка исходного'!I:I,ROW($B$3)+4*(ROW($B277)-ROW($B$3))+3)</f>
        <v>35</v>
      </c>
      <c r="G277" s="32">
        <f>INDEX('Обработка исходного'!J:J,ROW($B$3)+4*(ROW($B277)-ROW($B$3))+3)</f>
        <v>35</v>
      </c>
      <c r="H277" s="32">
        <f>INDEX('Обработка исходного'!K:K,ROW($B$3)+4*(ROW($B277)-ROW($B$3))+3)</f>
        <v>35</v>
      </c>
      <c r="I277" s="32">
        <f>INDEX('Обработка исходного'!L:L,ROW($B$3)+4*(ROW($B277)-ROW($B$3))+3)</f>
        <v>35</v>
      </c>
      <c r="J277" s="32">
        <f>INDEX('Обработка исходного'!M:M,ROW($B$3)+4*(ROW($B277)-ROW($B$3))+3)</f>
        <v>35</v>
      </c>
      <c r="K277" s="32">
        <f>INDEX('Обработка исходного'!N:N,ROW($B$3)+4*(ROW($B277)-ROW($B$3))+3)</f>
        <v>35</v>
      </c>
      <c r="L277" s="32">
        <f>INDEX('Обработка исходного'!O:O,ROW($B$3)+4*(ROW($B277)-ROW($B$3))+3)</f>
        <v>35</v>
      </c>
      <c r="M277" s="32">
        <f>INDEX('Обработка исходного'!P:P,ROW($B$3)+4*(ROW($B277)-ROW($B$3))+3)</f>
        <v>35</v>
      </c>
      <c r="N277" s="32">
        <f>INDEX('Обработка исходного'!Q:Q,ROW($B$3)+4*(ROW($B277)-ROW($B$3))+3)</f>
        <v>35</v>
      </c>
      <c r="O277" s="32">
        <f>INDEX('Обработка исходного'!R:R,ROW($B$3)+4*(ROW($B277)-ROW($B$3))+3)</f>
        <v>35</v>
      </c>
      <c r="P277" s="33" t="str">
        <f>INDEX('Обработка исходного'!S:S,ROW($B$3)+4*(ROW($B277)-ROW($B$3))+3)</f>
        <v>-</v>
      </c>
    </row>
    <row r="278" spans="1:16" ht="25.5" x14ac:dyDescent="0.25">
      <c r="A278" s="10" t="str">
        <f>INDEX('Обработка исходного'!B:B,ROW($B$3)+4*(ROW($B278)-ROW($B$3)))</f>
        <v>Сталь высокохромистая</v>
      </c>
      <c r="B278" s="47" t="str">
        <f>INDEX('Обработка исходного'!D:D,ROW($B$3)+4*(ROW($B278)-ROW($B$3)))</f>
        <v>18Х12ВМБФР</v>
      </c>
      <c r="C278" s="27" t="str">
        <f>IF(ISBLANK(INDEX('Обработка исходного'!E:E,ROW($B$3)+4*(ROW($B278)-ROW($B$3)))),"",INDEX('Обработка исходного'!E:E,ROW($B$3)+4*(ROW($B278)-ROW($B$3))))</f>
        <v>Заготовки крепежных деталей толщиной или диаметром 200 мм, КП670*</v>
      </c>
      <c r="D278" s="31">
        <f>INDEX('Обработка исходного'!G:G,ROW($B$3)+4*(ROW($B278)-ROW($B$3))+3)</f>
        <v>45</v>
      </c>
      <c r="E278" s="32">
        <f>INDEX('Обработка исходного'!H:H,ROW($B$3)+4*(ROW($B278)-ROW($B$3))+3)</f>
        <v>45</v>
      </c>
      <c r="F278" s="32">
        <f>INDEX('Обработка исходного'!I:I,ROW($B$3)+4*(ROW($B278)-ROW($B$3))+3)</f>
        <v>45</v>
      </c>
      <c r="G278" s="32">
        <f>INDEX('Обработка исходного'!J:J,ROW($B$3)+4*(ROW($B278)-ROW($B$3))+3)</f>
        <v>45</v>
      </c>
      <c r="H278" s="32">
        <f>INDEX('Обработка исходного'!K:K,ROW($B$3)+4*(ROW($B278)-ROW($B$3))+3)</f>
        <v>45</v>
      </c>
      <c r="I278" s="32">
        <f>INDEX('Обработка исходного'!L:L,ROW($B$3)+4*(ROW($B278)-ROW($B$3))+3)</f>
        <v>45</v>
      </c>
      <c r="J278" s="32">
        <f>INDEX('Обработка исходного'!M:M,ROW($B$3)+4*(ROW($B278)-ROW($B$3))+3)</f>
        <v>45</v>
      </c>
      <c r="K278" s="32">
        <f>INDEX('Обработка исходного'!N:N,ROW($B$3)+4*(ROW($B278)-ROW($B$3))+3)</f>
        <v>47</v>
      </c>
      <c r="L278" s="32">
        <f>INDEX('Обработка исходного'!O:O,ROW($B$3)+4*(ROW($B278)-ROW($B$3))+3)</f>
        <v>47</v>
      </c>
      <c r="M278" s="32">
        <f>INDEX('Обработка исходного'!P:P,ROW($B$3)+4*(ROW($B278)-ROW($B$3))+3)</f>
        <v>48</v>
      </c>
      <c r="N278" s="32">
        <f>INDEX('Обработка исходного'!Q:Q,ROW($B$3)+4*(ROW($B278)-ROW($B$3))+3)</f>
        <v>50</v>
      </c>
      <c r="O278" s="32" t="str">
        <f>INDEX('Обработка исходного'!R:R,ROW($B$3)+4*(ROW($B278)-ROW($B$3))+3)</f>
        <v>-</v>
      </c>
      <c r="P278" s="33" t="str">
        <f>INDEX('Обработка исходного'!S:S,ROW($B$3)+4*(ROW($B278)-ROW($B$3))+3)</f>
        <v>-</v>
      </c>
    </row>
    <row r="279" spans="1:16" x14ac:dyDescent="0.25">
      <c r="A279" s="10" t="str">
        <f>INDEX('Обработка исходного'!B:B,ROW($B$3)+4*(ROW($B279)-ROW($B$3)))</f>
        <v>Сталь высокохромистая</v>
      </c>
      <c r="B279" s="47" t="str">
        <f>INDEX('Обработка исходного'!D:D,ROW($B$3)+4*(ROW($B279)-ROW($B$3)))</f>
        <v>05Х12Н2М-ВИ</v>
      </c>
      <c r="C279" s="27" t="str">
        <f>IF(ISBLANK(INDEX('Обработка исходного'!E:E,ROW($B$3)+4*(ROW($B279)-ROW($B$3)))),"",INDEX('Обработка исходного'!E:E,ROW($B$3)+4*(ROW($B279)-ROW($B$3))))</f>
        <v>Трубы</v>
      </c>
      <c r="D279" s="31" t="str">
        <f>INDEX('Обработка исходного'!G:G,ROW($B$3)+4*(ROW($B279)-ROW($B$3))+3)</f>
        <v>-</v>
      </c>
      <c r="E279" s="32" t="str">
        <f>INDEX('Обработка исходного'!H:H,ROW($B$3)+4*(ROW($B279)-ROW($B$3))+3)</f>
        <v>-</v>
      </c>
      <c r="F279" s="32" t="str">
        <f>INDEX('Обработка исходного'!I:I,ROW($B$3)+4*(ROW($B279)-ROW($B$3))+3)</f>
        <v>-</v>
      </c>
      <c r="G279" s="32" t="str">
        <f>INDEX('Обработка исходного'!J:J,ROW($B$3)+4*(ROW($B279)-ROW($B$3))+3)</f>
        <v>-</v>
      </c>
      <c r="H279" s="32" t="str">
        <f>INDEX('Обработка исходного'!K:K,ROW($B$3)+4*(ROW($B279)-ROW($B$3))+3)</f>
        <v>-</v>
      </c>
      <c r="I279" s="32" t="str">
        <f>INDEX('Обработка исходного'!L:L,ROW($B$3)+4*(ROW($B279)-ROW($B$3))+3)</f>
        <v>-</v>
      </c>
      <c r="J279" s="32" t="str">
        <f>INDEX('Обработка исходного'!M:M,ROW($B$3)+4*(ROW($B279)-ROW($B$3))+3)</f>
        <v>-</v>
      </c>
      <c r="K279" s="32" t="str">
        <f>INDEX('Обработка исходного'!N:N,ROW($B$3)+4*(ROW($B279)-ROW($B$3))+3)</f>
        <v>-</v>
      </c>
      <c r="L279" s="32" t="str">
        <f>INDEX('Обработка исходного'!O:O,ROW($B$3)+4*(ROW($B279)-ROW($B$3))+3)</f>
        <v>-</v>
      </c>
      <c r="M279" s="32" t="str">
        <f>INDEX('Обработка исходного'!P:P,ROW($B$3)+4*(ROW($B279)-ROW($B$3))+3)</f>
        <v>-</v>
      </c>
      <c r="N279" s="32" t="str">
        <f>INDEX('Обработка исходного'!Q:Q,ROW($B$3)+4*(ROW($B279)-ROW($B$3))+3)</f>
        <v>-</v>
      </c>
      <c r="O279" s="32" t="str">
        <f>INDEX('Обработка исходного'!R:R,ROW($B$3)+4*(ROW($B279)-ROW($B$3))+3)</f>
        <v>-</v>
      </c>
      <c r="P279" s="33" t="str">
        <f>INDEX('Обработка исходного'!S:S,ROW($B$3)+4*(ROW($B279)-ROW($B$3))+3)</f>
        <v>-</v>
      </c>
    </row>
    <row r="280" spans="1:16" x14ac:dyDescent="0.25">
      <c r="A280" s="10" t="str">
        <f>INDEX('Обработка исходного'!B:B,ROW($B$3)+4*(ROW($B280)-ROW($B$3)))</f>
        <v>Сталь высокохромистая</v>
      </c>
      <c r="B280" s="47" t="str">
        <f>INDEX('Обработка исходного'!D:D,ROW($B$3)+4*(ROW($B280)-ROW($B$3)))</f>
        <v>05Х12Н2М</v>
      </c>
      <c r="C280" s="27" t="str">
        <f>IF(ISBLANK(INDEX('Обработка исходного'!E:E,ROW($B$3)+4*(ROW($B280)-ROW($B$3)))),"",INDEX('Обработка исходного'!E:E,ROW($B$3)+4*(ROW($B280)-ROW($B$3))))</f>
        <v>Трубы</v>
      </c>
      <c r="D280" s="31" t="str">
        <f>INDEX('Обработка исходного'!G:G,ROW($B$3)+4*(ROW($B280)-ROW($B$3))+3)</f>
        <v>-</v>
      </c>
      <c r="E280" s="32" t="str">
        <f>INDEX('Обработка исходного'!H:H,ROW($B$3)+4*(ROW($B280)-ROW($B$3))+3)</f>
        <v>-</v>
      </c>
      <c r="F280" s="32" t="str">
        <f>INDEX('Обработка исходного'!I:I,ROW($B$3)+4*(ROW($B280)-ROW($B$3))+3)</f>
        <v>-</v>
      </c>
      <c r="G280" s="32" t="str">
        <f>INDEX('Обработка исходного'!J:J,ROW($B$3)+4*(ROW($B280)-ROW($B$3))+3)</f>
        <v>-</v>
      </c>
      <c r="H280" s="32" t="str">
        <f>INDEX('Обработка исходного'!K:K,ROW($B$3)+4*(ROW($B280)-ROW($B$3))+3)</f>
        <v>-</v>
      </c>
      <c r="I280" s="32" t="str">
        <f>INDEX('Обработка исходного'!L:L,ROW($B$3)+4*(ROW($B280)-ROW($B$3))+3)</f>
        <v>-</v>
      </c>
      <c r="J280" s="32" t="str">
        <f>INDEX('Обработка исходного'!M:M,ROW($B$3)+4*(ROW($B280)-ROW($B$3))+3)</f>
        <v>-</v>
      </c>
      <c r="K280" s="32" t="str">
        <f>INDEX('Обработка исходного'!N:N,ROW($B$3)+4*(ROW($B280)-ROW($B$3))+3)</f>
        <v>-</v>
      </c>
      <c r="L280" s="32" t="str">
        <f>INDEX('Обработка исходного'!O:O,ROW($B$3)+4*(ROW($B280)-ROW($B$3))+3)</f>
        <v>-</v>
      </c>
      <c r="M280" s="32" t="str">
        <f>INDEX('Обработка исходного'!P:P,ROW($B$3)+4*(ROW($B280)-ROW($B$3))+3)</f>
        <v>-</v>
      </c>
      <c r="N280" s="32" t="str">
        <f>INDEX('Обработка исходного'!Q:Q,ROW($B$3)+4*(ROW($B280)-ROW($B$3))+3)</f>
        <v>-</v>
      </c>
      <c r="O280" s="32" t="str">
        <f>INDEX('Обработка исходного'!R:R,ROW($B$3)+4*(ROW($B280)-ROW($B$3))+3)</f>
        <v>-</v>
      </c>
      <c r="P280" s="33" t="str">
        <f>INDEX('Обработка исходного'!S:S,ROW($B$3)+4*(ROW($B280)-ROW($B$3))+3)</f>
        <v>-</v>
      </c>
    </row>
    <row r="281" spans="1:16" x14ac:dyDescent="0.25">
      <c r="A281" s="10" t="str">
        <f>INDEX('Обработка исходного'!B:B,ROW($B$3)+4*(ROW($B281)-ROW($B$3)))</f>
        <v>Сталь высокохромистая</v>
      </c>
      <c r="B281" s="47" t="str">
        <f>INDEX('Обработка исходного'!D:D,ROW($B$3)+4*(ROW($B281)-ROW($B$3)))</f>
        <v>05Х12Н2М</v>
      </c>
      <c r="C281" s="27" t="str">
        <f>IF(ISBLANK(INDEX('Обработка исходного'!E:E,ROW($B$3)+4*(ROW($B281)-ROW($B$3)))),"",INDEX('Обработка исходного'!E:E,ROW($B$3)+4*(ROW($B281)-ROW($B$3))))</f>
        <v>Поковки, лист</v>
      </c>
      <c r="D281" s="31">
        <f>INDEX('Обработка исходного'!G:G,ROW($B$3)+4*(ROW($B281)-ROW($B$3))+3)</f>
        <v>60</v>
      </c>
      <c r="E281" s="32">
        <f>INDEX('Обработка исходного'!H:H,ROW($B$3)+4*(ROW($B281)-ROW($B$3))+3)</f>
        <v>60</v>
      </c>
      <c r="F281" s="32">
        <f>INDEX('Обработка исходного'!I:I,ROW($B$3)+4*(ROW($B281)-ROW($B$3))+3)</f>
        <v>60</v>
      </c>
      <c r="G281" s="32">
        <f>INDEX('Обработка исходного'!J:J,ROW($B$3)+4*(ROW($B281)-ROW($B$3))+3)</f>
        <v>60</v>
      </c>
      <c r="H281" s="32">
        <f>INDEX('Обработка исходного'!K:K,ROW($B$3)+4*(ROW($B281)-ROW($B$3))+3)</f>
        <v>60</v>
      </c>
      <c r="I281" s="32">
        <f>INDEX('Обработка исходного'!L:L,ROW($B$3)+4*(ROW($B281)-ROW($B$3))+3)</f>
        <v>60</v>
      </c>
      <c r="J281" s="32">
        <f>INDEX('Обработка исходного'!M:M,ROW($B$3)+4*(ROW($B281)-ROW($B$3))+3)</f>
        <v>60</v>
      </c>
      <c r="K281" s="32">
        <f>INDEX('Обработка исходного'!N:N,ROW($B$3)+4*(ROW($B281)-ROW($B$3))+3)</f>
        <v>60</v>
      </c>
      <c r="L281" s="32">
        <f>INDEX('Обработка исходного'!O:O,ROW($B$3)+4*(ROW($B281)-ROW($B$3))+3)</f>
        <v>60</v>
      </c>
      <c r="M281" s="32">
        <f>INDEX('Обработка исходного'!P:P,ROW($B$3)+4*(ROW($B281)-ROW($B$3))+3)</f>
        <v>60</v>
      </c>
      <c r="N281" s="32">
        <f>INDEX('Обработка исходного'!Q:Q,ROW($B$3)+4*(ROW($B281)-ROW($B$3))+3)</f>
        <v>60</v>
      </c>
      <c r="O281" s="32">
        <f>INDEX('Обработка исходного'!R:R,ROW($B$3)+4*(ROW($B281)-ROW($B$3))+3)</f>
        <v>60</v>
      </c>
      <c r="P281" s="33" t="str">
        <f>INDEX('Обработка исходного'!S:S,ROW($B$3)+4*(ROW($B281)-ROW($B$3))+3)</f>
        <v>-</v>
      </c>
    </row>
    <row r="282" spans="1:16" x14ac:dyDescent="0.25">
      <c r="A282" s="10" t="str">
        <f>INDEX('Обработка исходного'!B:B,ROW($B$3)+4*(ROW($B282)-ROW($B$3)))</f>
        <v>Сталь высокохромистая</v>
      </c>
      <c r="B282" s="47" t="str">
        <f>INDEX('Обработка исходного'!D:D,ROW($B$3)+4*(ROW($B282)-ROW($B$3)))</f>
        <v>05Х12Н2М-ВД</v>
      </c>
      <c r="C282" s="27" t="str">
        <f>IF(ISBLANK(INDEX('Обработка исходного'!E:E,ROW($B$3)+4*(ROW($B282)-ROW($B$3)))),"",INDEX('Обработка исходного'!E:E,ROW($B$3)+4*(ROW($B282)-ROW($B$3))))</f>
        <v>Поковки, лист</v>
      </c>
      <c r="D282" s="31">
        <f>INDEX('Обработка исходного'!G:G,ROW($B$3)+4*(ROW($B282)-ROW($B$3))+3)</f>
        <v>60</v>
      </c>
      <c r="E282" s="32">
        <f>INDEX('Обработка исходного'!H:H,ROW($B$3)+4*(ROW($B282)-ROW($B$3))+3)</f>
        <v>60</v>
      </c>
      <c r="F282" s="32">
        <f>INDEX('Обработка исходного'!I:I,ROW($B$3)+4*(ROW($B282)-ROW($B$3))+3)</f>
        <v>60</v>
      </c>
      <c r="G282" s="32">
        <f>INDEX('Обработка исходного'!J:J,ROW($B$3)+4*(ROW($B282)-ROW($B$3))+3)</f>
        <v>60</v>
      </c>
      <c r="H282" s="32">
        <f>INDEX('Обработка исходного'!K:K,ROW($B$3)+4*(ROW($B282)-ROW($B$3))+3)</f>
        <v>60</v>
      </c>
      <c r="I282" s="32">
        <f>INDEX('Обработка исходного'!L:L,ROW($B$3)+4*(ROW($B282)-ROW($B$3))+3)</f>
        <v>60</v>
      </c>
      <c r="J282" s="32">
        <f>INDEX('Обработка исходного'!M:M,ROW($B$3)+4*(ROW($B282)-ROW($B$3))+3)</f>
        <v>60</v>
      </c>
      <c r="K282" s="32">
        <f>INDEX('Обработка исходного'!N:N,ROW($B$3)+4*(ROW($B282)-ROW($B$3))+3)</f>
        <v>60</v>
      </c>
      <c r="L282" s="32">
        <f>INDEX('Обработка исходного'!O:O,ROW($B$3)+4*(ROW($B282)-ROW($B$3))+3)</f>
        <v>60</v>
      </c>
      <c r="M282" s="32">
        <f>INDEX('Обработка исходного'!P:P,ROW($B$3)+4*(ROW($B282)-ROW($B$3))+3)</f>
        <v>60</v>
      </c>
      <c r="N282" s="32">
        <f>INDEX('Обработка исходного'!Q:Q,ROW($B$3)+4*(ROW($B282)-ROW($B$3))+3)</f>
        <v>60</v>
      </c>
      <c r="O282" s="32">
        <f>INDEX('Обработка исходного'!R:R,ROW($B$3)+4*(ROW($B282)-ROW($B$3))+3)</f>
        <v>60</v>
      </c>
      <c r="P282" s="33" t="str">
        <f>INDEX('Обработка исходного'!S:S,ROW($B$3)+4*(ROW($B282)-ROW($B$3))+3)</f>
        <v>-</v>
      </c>
    </row>
    <row r="283" spans="1:16" ht="25.5" x14ac:dyDescent="0.25">
      <c r="A283" s="10" t="str">
        <f>INDEX('Обработка исходного'!B:B,ROW($B$3)+4*(ROW($B283)-ROW($B$3)))</f>
        <v>Сталь высокохромистая</v>
      </c>
      <c r="B283" s="47" t="str">
        <f>INDEX('Обработка исходного'!D:D,ROW($B$3)+4*(ROW($B283)-ROW($B$3)))</f>
        <v>06Х13Н7Д2</v>
      </c>
      <c r="C283" s="27" t="str">
        <f>IF(ISBLANK(INDEX('Обработка исходного'!E:E,ROW($B$3)+4*(ROW($B283)-ROW($B$3)))),"",INDEX('Обработка исходного'!E:E,ROW($B$3)+4*(ROW($B283)-ROW($B$3))))</f>
        <v>Горячекатаные и кованые прутки диаметром от 16 до 160 мм</v>
      </c>
      <c r="D283" s="31">
        <f>INDEX('Обработка исходного'!G:G,ROW($B$3)+4*(ROW($B283)-ROW($B$3))+3)</f>
        <v>60</v>
      </c>
      <c r="E283" s="32">
        <f>INDEX('Обработка исходного'!H:H,ROW($B$3)+4*(ROW($B283)-ROW($B$3))+3)</f>
        <v>60</v>
      </c>
      <c r="F283" s="32">
        <f>INDEX('Обработка исходного'!I:I,ROW($B$3)+4*(ROW($B283)-ROW($B$3))+3)</f>
        <v>60</v>
      </c>
      <c r="G283" s="32">
        <f>INDEX('Обработка исходного'!J:J,ROW($B$3)+4*(ROW($B283)-ROW($B$3))+3)</f>
        <v>60</v>
      </c>
      <c r="H283" s="32">
        <f>INDEX('Обработка исходного'!K:K,ROW($B$3)+4*(ROW($B283)-ROW($B$3))+3)</f>
        <v>60</v>
      </c>
      <c r="I283" s="32">
        <f>INDEX('Обработка исходного'!L:L,ROW($B$3)+4*(ROW($B283)-ROW($B$3))+3)</f>
        <v>60</v>
      </c>
      <c r="J283" s="32">
        <f>INDEX('Обработка исходного'!M:M,ROW($B$3)+4*(ROW($B283)-ROW($B$3))+3)</f>
        <v>59</v>
      </c>
      <c r="K283" s="32" t="str">
        <f>INDEX('Обработка исходного'!N:N,ROW($B$3)+4*(ROW($B283)-ROW($B$3))+3)</f>
        <v>-</v>
      </c>
      <c r="L283" s="32" t="str">
        <f>INDEX('Обработка исходного'!O:O,ROW($B$3)+4*(ROW($B283)-ROW($B$3))+3)</f>
        <v>-</v>
      </c>
      <c r="M283" s="32" t="str">
        <f>INDEX('Обработка исходного'!P:P,ROW($B$3)+4*(ROW($B283)-ROW($B$3))+3)</f>
        <v>-</v>
      </c>
      <c r="N283" s="32" t="str">
        <f>INDEX('Обработка исходного'!Q:Q,ROW($B$3)+4*(ROW($B283)-ROW($B$3))+3)</f>
        <v>-</v>
      </c>
      <c r="O283" s="32" t="str">
        <f>INDEX('Обработка исходного'!R:R,ROW($B$3)+4*(ROW($B283)-ROW($B$3))+3)</f>
        <v>-</v>
      </c>
      <c r="P283" s="33" t="str">
        <f>INDEX('Обработка исходного'!S:S,ROW($B$3)+4*(ROW($B283)-ROW($B$3))+3)</f>
        <v>-</v>
      </c>
    </row>
    <row r="284" spans="1:16" x14ac:dyDescent="0.25">
      <c r="A284" s="10" t="str">
        <f>INDEX('Обработка исходного'!B:B,ROW($B$3)+4*(ROW($B284)-ROW($B$3)))</f>
        <v>Сталь высокохромистая</v>
      </c>
      <c r="B284" s="47" t="str">
        <f>INDEX('Обработка исходного'!D:D,ROW($B$3)+4*(ROW($B284)-ROW($B$3)))</f>
        <v>06Х13Н7Д2</v>
      </c>
      <c r="C284" s="27" t="str">
        <f>IF(ISBLANK(INDEX('Обработка исходного'!E:E,ROW($B$3)+4*(ROW($B284)-ROW($B$3)))),"",INDEX('Обработка исходного'!E:E,ROW($B$3)+4*(ROW($B284)-ROW($B$3))))</f>
        <v>Кованая полоса толщиной 80 мм</v>
      </c>
      <c r="D284" s="31">
        <f>INDEX('Обработка исходного'!G:G,ROW($B$3)+4*(ROW($B284)-ROW($B$3))+3)</f>
        <v>60</v>
      </c>
      <c r="E284" s="32">
        <f>INDEX('Обработка исходного'!H:H,ROW($B$3)+4*(ROW($B284)-ROW($B$3))+3)</f>
        <v>60</v>
      </c>
      <c r="F284" s="32">
        <f>INDEX('Обработка исходного'!I:I,ROW($B$3)+4*(ROW($B284)-ROW($B$3))+3)</f>
        <v>60</v>
      </c>
      <c r="G284" s="32">
        <f>INDEX('Обработка исходного'!J:J,ROW($B$3)+4*(ROW($B284)-ROW($B$3))+3)</f>
        <v>60</v>
      </c>
      <c r="H284" s="32">
        <f>INDEX('Обработка исходного'!K:K,ROW($B$3)+4*(ROW($B284)-ROW($B$3))+3)</f>
        <v>60</v>
      </c>
      <c r="I284" s="32">
        <f>INDEX('Обработка исходного'!L:L,ROW($B$3)+4*(ROW($B284)-ROW($B$3))+3)</f>
        <v>60</v>
      </c>
      <c r="J284" s="32">
        <f>INDEX('Обработка исходного'!M:M,ROW($B$3)+4*(ROW($B284)-ROW($B$3))+3)</f>
        <v>59</v>
      </c>
      <c r="K284" s="32" t="str">
        <f>INDEX('Обработка исходного'!N:N,ROW($B$3)+4*(ROW($B284)-ROW($B$3))+3)</f>
        <v>-</v>
      </c>
      <c r="L284" s="32" t="str">
        <f>INDEX('Обработка исходного'!O:O,ROW($B$3)+4*(ROW($B284)-ROW($B$3))+3)</f>
        <v>-</v>
      </c>
      <c r="M284" s="32" t="str">
        <f>INDEX('Обработка исходного'!P:P,ROW($B$3)+4*(ROW($B284)-ROW($B$3))+3)</f>
        <v>-</v>
      </c>
      <c r="N284" s="32" t="str">
        <f>INDEX('Обработка исходного'!Q:Q,ROW($B$3)+4*(ROW($B284)-ROW($B$3))+3)</f>
        <v>-</v>
      </c>
      <c r="O284" s="32" t="str">
        <f>INDEX('Обработка исходного'!R:R,ROW($B$3)+4*(ROW($B284)-ROW($B$3))+3)</f>
        <v>-</v>
      </c>
      <c r="P284" s="33" t="str">
        <f>INDEX('Обработка исходного'!S:S,ROW($B$3)+4*(ROW($B284)-ROW($B$3))+3)</f>
        <v>-</v>
      </c>
    </row>
    <row r="285" spans="1:16" x14ac:dyDescent="0.25">
      <c r="A285" s="10" t="str">
        <f>INDEX('Обработка исходного'!B:B,ROW($B$3)+4*(ROW($B285)-ROW($B$3)))</f>
        <v>Сталь высокохромистая</v>
      </c>
      <c r="B285" s="47" t="str">
        <f>INDEX('Обработка исходного'!D:D,ROW($B$3)+4*(ROW($B285)-ROW($B$3)))</f>
        <v>06Х13Н7Д2</v>
      </c>
      <c r="C285" s="27" t="str">
        <f>IF(ISBLANK(INDEX('Обработка исходного'!E:E,ROW($B$3)+4*(ROW($B285)-ROW($B$3)))),"",INDEX('Обработка исходного'!E:E,ROW($B$3)+4*(ROW($B285)-ROW($B$3))))</f>
        <v>Заготовки крепежных деталей диаметром до 160 мм</v>
      </c>
      <c r="D285" s="31">
        <f>INDEX('Обработка исходного'!G:G,ROW($B$3)+4*(ROW($B285)-ROW($B$3))+3)</f>
        <v>60</v>
      </c>
      <c r="E285" s="32">
        <f>INDEX('Обработка исходного'!H:H,ROW($B$3)+4*(ROW($B285)-ROW($B$3))+3)</f>
        <v>60</v>
      </c>
      <c r="F285" s="32">
        <f>INDEX('Обработка исходного'!I:I,ROW($B$3)+4*(ROW($B285)-ROW($B$3))+3)</f>
        <v>60</v>
      </c>
      <c r="G285" s="32">
        <f>INDEX('Обработка исходного'!J:J,ROW($B$3)+4*(ROW($B285)-ROW($B$3))+3)</f>
        <v>60</v>
      </c>
      <c r="H285" s="32">
        <f>INDEX('Обработка исходного'!K:K,ROW($B$3)+4*(ROW($B285)-ROW($B$3))+3)</f>
        <v>60</v>
      </c>
      <c r="I285" s="32">
        <f>INDEX('Обработка исходного'!L:L,ROW($B$3)+4*(ROW($B285)-ROW($B$3))+3)</f>
        <v>60</v>
      </c>
      <c r="J285" s="32">
        <f>INDEX('Обработка исходного'!M:M,ROW($B$3)+4*(ROW($B285)-ROW($B$3))+3)</f>
        <v>59</v>
      </c>
      <c r="K285" s="32" t="str">
        <f>INDEX('Обработка исходного'!N:N,ROW($B$3)+4*(ROW($B285)-ROW($B$3))+3)</f>
        <v>-</v>
      </c>
      <c r="L285" s="32" t="str">
        <f>INDEX('Обработка исходного'!O:O,ROW($B$3)+4*(ROW($B285)-ROW($B$3))+3)</f>
        <v>-</v>
      </c>
      <c r="M285" s="32" t="str">
        <f>INDEX('Обработка исходного'!P:P,ROW($B$3)+4*(ROW($B285)-ROW($B$3))+3)</f>
        <v>-</v>
      </c>
      <c r="N285" s="32" t="str">
        <f>INDEX('Обработка исходного'!Q:Q,ROW($B$3)+4*(ROW($B285)-ROW($B$3))+3)</f>
        <v>-</v>
      </c>
      <c r="O285" s="32" t="str">
        <f>INDEX('Обработка исходного'!R:R,ROW($B$3)+4*(ROW($B285)-ROW($B$3))+3)</f>
        <v>-</v>
      </c>
      <c r="P285" s="33" t="str">
        <f>INDEX('Обработка исходного'!S:S,ROW($B$3)+4*(ROW($B285)-ROW($B$3))+3)</f>
        <v>-</v>
      </c>
    </row>
    <row r="286" spans="1:16" x14ac:dyDescent="0.25">
      <c r="A286" s="10" t="str">
        <f>INDEX('Обработка исходного'!B:B,ROW($B$3)+4*(ROW($B286)-ROW($B$3)))</f>
        <v>Сталь высокохромистая</v>
      </c>
      <c r="B286" s="47" t="str">
        <f>INDEX('Обработка исходного'!D:D,ROW($B$3)+4*(ROW($B286)-ROW($B$3)))</f>
        <v>06Х12Н3ДЛ</v>
      </c>
      <c r="C286" s="27" t="str">
        <f>IF(ISBLANK(INDEX('Обработка исходного'!E:E,ROW($B$3)+4*(ROW($B286)-ROW($B$3)))),"",INDEX('Обработка исходного'!E:E,ROW($B$3)+4*(ROW($B286)-ROW($B$3))))</f>
        <v>Отливки</v>
      </c>
      <c r="D286" s="31">
        <f>INDEX('Обработка исходного'!G:G,ROW($B$3)+4*(ROW($B286)-ROW($B$3))+3)</f>
        <v>35</v>
      </c>
      <c r="E286" s="32">
        <f>INDEX('Обработка исходного'!H:H,ROW($B$3)+4*(ROW($B286)-ROW($B$3))+3)</f>
        <v>35</v>
      </c>
      <c r="F286" s="32">
        <f>INDEX('Обработка исходного'!I:I,ROW($B$3)+4*(ROW($B286)-ROW($B$3))+3)</f>
        <v>35</v>
      </c>
      <c r="G286" s="32">
        <f>INDEX('Обработка исходного'!J:J,ROW($B$3)+4*(ROW($B286)-ROW($B$3))+3)</f>
        <v>35</v>
      </c>
      <c r="H286" s="32">
        <f>INDEX('Обработка исходного'!K:K,ROW($B$3)+4*(ROW($B286)-ROW($B$3))+3)</f>
        <v>37</v>
      </c>
      <c r="I286" s="32">
        <f>INDEX('Обработка исходного'!L:L,ROW($B$3)+4*(ROW($B286)-ROW($B$3))+3)</f>
        <v>40</v>
      </c>
      <c r="J286" s="32">
        <f>INDEX('Обработка исходного'!M:M,ROW($B$3)+4*(ROW($B286)-ROW($B$3))+3)</f>
        <v>40</v>
      </c>
      <c r="K286" s="32">
        <f>INDEX('Обработка исходного'!N:N,ROW($B$3)+4*(ROW($B286)-ROW($B$3))+3)</f>
        <v>40</v>
      </c>
      <c r="L286" s="32" t="str">
        <f>INDEX('Обработка исходного'!O:O,ROW($B$3)+4*(ROW($B286)-ROW($B$3))+3)</f>
        <v>-</v>
      </c>
      <c r="M286" s="32" t="str">
        <f>INDEX('Обработка исходного'!P:P,ROW($B$3)+4*(ROW($B286)-ROW($B$3))+3)</f>
        <v>-</v>
      </c>
      <c r="N286" s="32" t="str">
        <f>INDEX('Обработка исходного'!Q:Q,ROW($B$3)+4*(ROW($B286)-ROW($B$3))+3)</f>
        <v>-</v>
      </c>
      <c r="O286" s="32" t="str">
        <f>INDEX('Обработка исходного'!R:R,ROW($B$3)+4*(ROW($B286)-ROW($B$3))+3)</f>
        <v>-</v>
      </c>
      <c r="P286" s="33" t="str">
        <f>INDEX('Обработка исходного'!S:S,ROW($B$3)+4*(ROW($B286)-ROW($B$3))+3)</f>
        <v>-</v>
      </c>
    </row>
    <row r="287" spans="1:16" x14ac:dyDescent="0.25">
      <c r="A287" s="10" t="str">
        <f>INDEX('Обработка исходного'!B:B,ROW($B$3)+4*(ROW($B287)-ROW($B$3)))</f>
        <v>Сталь высокохромистая</v>
      </c>
      <c r="B287" s="47" t="str">
        <f>INDEX('Обработка исходного'!D:D,ROW($B$3)+4*(ROW($B287)-ROW($B$3)))</f>
        <v>06Х12Н3Д</v>
      </c>
      <c r="C287" s="27" t="str">
        <f>IF(ISBLANK(INDEX('Обработка исходного'!E:E,ROW($B$3)+4*(ROW($B287)-ROW($B$3)))),"",INDEX('Обработка исходного'!E:E,ROW($B$3)+4*(ROW($B287)-ROW($B$3))))</f>
        <v>Поковки КП540*</v>
      </c>
      <c r="D287" s="31">
        <f>INDEX('Обработка исходного'!G:G,ROW($B$3)+4*(ROW($B287)-ROW($B$3))+3)</f>
        <v>35</v>
      </c>
      <c r="E287" s="32">
        <f>INDEX('Обработка исходного'!H:H,ROW($B$3)+4*(ROW($B287)-ROW($B$3))+3)</f>
        <v>35</v>
      </c>
      <c r="F287" s="32">
        <f>INDEX('Обработка исходного'!I:I,ROW($B$3)+4*(ROW($B287)-ROW($B$3))+3)</f>
        <v>35</v>
      </c>
      <c r="G287" s="32">
        <f>INDEX('Обработка исходного'!J:J,ROW($B$3)+4*(ROW($B287)-ROW($B$3))+3)</f>
        <v>35</v>
      </c>
      <c r="H287" s="32">
        <f>INDEX('Обработка исходного'!K:K,ROW($B$3)+4*(ROW($B287)-ROW($B$3))+3)</f>
        <v>35</v>
      </c>
      <c r="I287" s="32">
        <f>INDEX('Обработка исходного'!L:L,ROW($B$3)+4*(ROW($B287)-ROW($B$3))+3)</f>
        <v>37</v>
      </c>
      <c r="J287" s="32">
        <f>INDEX('Обработка исходного'!M:M,ROW($B$3)+4*(ROW($B287)-ROW($B$3))+3)</f>
        <v>40</v>
      </c>
      <c r="K287" s="32">
        <f>INDEX('Обработка исходного'!N:N,ROW($B$3)+4*(ROW($B287)-ROW($B$3))+3)</f>
        <v>40</v>
      </c>
      <c r="L287" s="32" t="str">
        <f>INDEX('Обработка исходного'!O:O,ROW($B$3)+4*(ROW($B287)-ROW($B$3))+3)</f>
        <v>-</v>
      </c>
      <c r="M287" s="32" t="str">
        <f>INDEX('Обработка исходного'!P:P,ROW($B$3)+4*(ROW($B287)-ROW($B$3))+3)</f>
        <v>-</v>
      </c>
      <c r="N287" s="32" t="str">
        <f>INDEX('Обработка исходного'!Q:Q,ROW($B$3)+4*(ROW($B287)-ROW($B$3))+3)</f>
        <v>-</v>
      </c>
      <c r="O287" s="32" t="str">
        <f>INDEX('Обработка исходного'!R:R,ROW($B$3)+4*(ROW($B287)-ROW($B$3))+3)</f>
        <v>-</v>
      </c>
      <c r="P287" s="33" t="str">
        <f>INDEX('Обработка исходного'!S:S,ROW($B$3)+4*(ROW($B287)-ROW($B$3))+3)</f>
        <v>-</v>
      </c>
    </row>
    <row r="288" spans="1:16" x14ac:dyDescent="0.25">
      <c r="A288" s="10" t="str">
        <f>INDEX('Обработка исходного'!B:B,ROW($B$3)+4*(ROW($B288)-ROW($B$3)))</f>
        <v>Сталь высокохромистая</v>
      </c>
      <c r="B288" s="47" t="str">
        <f>INDEX('Обработка исходного'!D:D,ROW($B$3)+4*(ROW($B288)-ROW($B$3)))</f>
        <v>06Х12Н3Д</v>
      </c>
      <c r="C288" s="27" t="str">
        <f>IF(ISBLANK(INDEX('Обработка исходного'!E:E,ROW($B$3)+4*(ROW($B288)-ROW($B$3)))),"",INDEX('Обработка исходного'!E:E,ROW($B$3)+4*(ROW($B288)-ROW($B$3))))</f>
        <v>Поковки КП590*</v>
      </c>
      <c r="D288" s="31">
        <f>INDEX('Обработка исходного'!G:G,ROW($B$3)+4*(ROW($B288)-ROW($B$3))+3)</f>
        <v>35</v>
      </c>
      <c r="E288" s="32">
        <f>INDEX('Обработка исходного'!H:H,ROW($B$3)+4*(ROW($B288)-ROW($B$3))+3)</f>
        <v>35</v>
      </c>
      <c r="F288" s="32">
        <f>INDEX('Обработка исходного'!I:I,ROW($B$3)+4*(ROW($B288)-ROW($B$3))+3)</f>
        <v>35</v>
      </c>
      <c r="G288" s="32">
        <f>INDEX('Обработка исходного'!J:J,ROW($B$3)+4*(ROW($B288)-ROW($B$3))+3)</f>
        <v>35</v>
      </c>
      <c r="H288" s="32">
        <f>INDEX('Обработка исходного'!K:K,ROW($B$3)+4*(ROW($B288)-ROW($B$3))+3)</f>
        <v>35</v>
      </c>
      <c r="I288" s="32">
        <f>INDEX('Обработка исходного'!L:L,ROW($B$3)+4*(ROW($B288)-ROW($B$3))+3)</f>
        <v>30</v>
      </c>
      <c r="J288" s="32">
        <f>INDEX('Обработка исходного'!M:M,ROW($B$3)+4*(ROW($B288)-ROW($B$3))+3)</f>
        <v>30</v>
      </c>
      <c r="K288" s="32">
        <f>INDEX('Обработка исходного'!N:N,ROW($B$3)+4*(ROW($B288)-ROW($B$3))+3)</f>
        <v>30</v>
      </c>
      <c r="L288" s="32" t="str">
        <f>INDEX('Обработка исходного'!O:O,ROW($B$3)+4*(ROW($B288)-ROW($B$3))+3)</f>
        <v>-</v>
      </c>
      <c r="M288" s="32" t="str">
        <f>INDEX('Обработка исходного'!P:P,ROW($B$3)+4*(ROW($B288)-ROW($B$3))+3)</f>
        <v>-</v>
      </c>
      <c r="N288" s="32" t="str">
        <f>INDEX('Обработка исходного'!Q:Q,ROW($B$3)+4*(ROW($B288)-ROW($B$3))+3)</f>
        <v>-</v>
      </c>
      <c r="O288" s="32" t="str">
        <f>INDEX('Обработка исходного'!R:R,ROW($B$3)+4*(ROW($B288)-ROW($B$3))+3)</f>
        <v>-</v>
      </c>
      <c r="P288" s="33" t="str">
        <f>INDEX('Обработка исходного'!S:S,ROW($B$3)+4*(ROW($B288)-ROW($B$3))+3)</f>
        <v>-</v>
      </c>
    </row>
    <row r="289" spans="1:16" x14ac:dyDescent="0.25">
      <c r="A289" s="10" t="str">
        <f>INDEX('Обработка исходного'!B:B,ROW($B$3)+4*(ROW($B289)-ROW($B$3)))</f>
        <v>Сталь высокохромистая</v>
      </c>
      <c r="B289" s="47" t="str">
        <f>INDEX('Обработка исходного'!D:D,ROW($B$3)+4*(ROW($B289)-ROW($B$3)))</f>
        <v>06Х12Н3Д</v>
      </c>
      <c r="C289" s="27" t="str">
        <f>IF(ISBLANK(INDEX('Обработка исходного'!E:E,ROW($B$3)+4*(ROW($B289)-ROW($B$3)))),"",INDEX('Обработка исходного'!E:E,ROW($B$3)+4*(ROW($B289)-ROW($B$3))))</f>
        <v>Листы толщиной от 25 до 250 мм</v>
      </c>
      <c r="D289" s="31">
        <f>INDEX('Обработка исходного'!G:G,ROW($B$3)+4*(ROW($B289)-ROW($B$3))+3)</f>
        <v>30</v>
      </c>
      <c r="E289" s="32">
        <f>INDEX('Обработка исходного'!H:H,ROW($B$3)+4*(ROW($B289)-ROW($B$3))+3)</f>
        <v>30</v>
      </c>
      <c r="F289" s="32">
        <f>INDEX('Обработка исходного'!I:I,ROW($B$3)+4*(ROW($B289)-ROW($B$3))+3)</f>
        <v>30</v>
      </c>
      <c r="G289" s="32">
        <f>INDEX('Обработка исходного'!J:J,ROW($B$3)+4*(ROW($B289)-ROW($B$3))+3)</f>
        <v>30</v>
      </c>
      <c r="H289" s="32">
        <f>INDEX('Обработка исходного'!K:K,ROW($B$3)+4*(ROW($B289)-ROW($B$3))+3)</f>
        <v>32</v>
      </c>
      <c r="I289" s="32">
        <f>INDEX('Обработка исходного'!L:L,ROW($B$3)+4*(ROW($B289)-ROW($B$3))+3)</f>
        <v>32</v>
      </c>
      <c r="J289" s="32">
        <f>INDEX('Обработка исходного'!M:M,ROW($B$3)+4*(ROW($B289)-ROW($B$3))+3)</f>
        <v>37</v>
      </c>
      <c r="K289" s="32">
        <f>INDEX('Обработка исходного'!N:N,ROW($B$3)+4*(ROW($B289)-ROW($B$3))+3)</f>
        <v>40</v>
      </c>
      <c r="L289" s="32" t="str">
        <f>INDEX('Обработка исходного'!O:O,ROW($B$3)+4*(ROW($B289)-ROW($B$3))+3)</f>
        <v>-</v>
      </c>
      <c r="M289" s="32" t="str">
        <f>INDEX('Обработка исходного'!P:P,ROW($B$3)+4*(ROW($B289)-ROW($B$3))+3)</f>
        <v>-</v>
      </c>
      <c r="N289" s="32" t="str">
        <f>INDEX('Обработка исходного'!Q:Q,ROW($B$3)+4*(ROW($B289)-ROW($B$3))+3)</f>
        <v>-</v>
      </c>
      <c r="O289" s="32" t="str">
        <f>INDEX('Обработка исходного'!R:R,ROW($B$3)+4*(ROW($B289)-ROW($B$3))+3)</f>
        <v>-</v>
      </c>
      <c r="P289" s="33" t="str">
        <f>INDEX('Обработка исходного'!S:S,ROW($B$3)+4*(ROW($B289)-ROW($B$3))+3)</f>
        <v>-</v>
      </c>
    </row>
    <row r="290" spans="1:16" ht="25.5" x14ac:dyDescent="0.25">
      <c r="A290" s="10" t="str">
        <f>INDEX('Обработка исходного'!B:B,ROW($B$3)+4*(ROW($B290)-ROW($B$3)))</f>
        <v>Сталь высокохромистая</v>
      </c>
      <c r="B290" s="47" t="str">
        <f>INDEX('Обработка исходного'!D:D,ROW($B$3)+4*(ROW($B290)-ROW($B$3)))</f>
        <v>07Х16Н4Б</v>
      </c>
      <c r="C290" s="27" t="str">
        <f>IF(ISBLANK(INDEX('Обработка исходного'!E:E,ROW($B$3)+4*(ROW($B290)-ROW($B$3)))),"",INDEX('Обработка исходного'!E:E,ROW($B$3)+4*(ROW($B290)-ROW($B$3))))</f>
        <v>Сортовой прокат диаметром или стороной квадрата от 30 до 180 мм</v>
      </c>
      <c r="D290" s="31">
        <f>INDEX('Обработка исходного'!G:G,ROW($B$3)+4*(ROW($B290)-ROW($B$3))+3)</f>
        <v>50</v>
      </c>
      <c r="E290" s="32">
        <f>INDEX('Обработка исходного'!H:H,ROW($B$3)+4*(ROW($B290)-ROW($B$3))+3)</f>
        <v>50</v>
      </c>
      <c r="F290" s="32">
        <f>INDEX('Обработка исходного'!I:I,ROW($B$3)+4*(ROW($B290)-ROW($B$3))+3)</f>
        <v>50</v>
      </c>
      <c r="G290" s="32">
        <f>INDEX('Обработка исходного'!J:J,ROW($B$3)+4*(ROW($B290)-ROW($B$3))+3)</f>
        <v>50</v>
      </c>
      <c r="H290" s="32">
        <f>INDEX('Обработка исходного'!K:K,ROW($B$3)+4*(ROW($B290)-ROW($B$3))+3)</f>
        <v>50</v>
      </c>
      <c r="I290" s="32">
        <f>INDEX('Обработка исходного'!L:L,ROW($B$3)+4*(ROW($B290)-ROW($B$3))+3)</f>
        <v>50</v>
      </c>
      <c r="J290" s="32">
        <f>INDEX('Обработка исходного'!M:M,ROW($B$3)+4*(ROW($B290)-ROW($B$3))+3)</f>
        <v>50</v>
      </c>
      <c r="K290" s="32">
        <f>INDEX('Обработка исходного'!N:N,ROW($B$3)+4*(ROW($B290)-ROW($B$3))+3)</f>
        <v>50</v>
      </c>
      <c r="L290" s="32" t="str">
        <f>INDEX('Обработка исходного'!O:O,ROW($B$3)+4*(ROW($B290)-ROW($B$3))+3)</f>
        <v>-</v>
      </c>
      <c r="M290" s="32" t="str">
        <f>INDEX('Обработка исходного'!P:P,ROW($B$3)+4*(ROW($B290)-ROW($B$3))+3)</f>
        <v>-</v>
      </c>
      <c r="N290" s="32" t="str">
        <f>INDEX('Обработка исходного'!Q:Q,ROW($B$3)+4*(ROW($B290)-ROW($B$3))+3)</f>
        <v>-</v>
      </c>
      <c r="O290" s="32" t="str">
        <f>INDEX('Обработка исходного'!R:R,ROW($B$3)+4*(ROW($B290)-ROW($B$3))+3)</f>
        <v>-</v>
      </c>
      <c r="P290" s="33" t="str">
        <f>INDEX('Обработка исходного'!S:S,ROW($B$3)+4*(ROW($B290)-ROW($B$3))+3)</f>
        <v>-</v>
      </c>
    </row>
    <row r="291" spans="1:16" ht="25.5" x14ac:dyDescent="0.25">
      <c r="A291" s="10" t="str">
        <f>INDEX('Обработка исходного'!B:B,ROW($B$3)+4*(ROW($B291)-ROW($B$3)))</f>
        <v>Сталь высокохромистая</v>
      </c>
      <c r="B291" s="47" t="str">
        <f>INDEX('Обработка исходного'!D:D,ROW($B$3)+4*(ROW($B291)-ROW($B$3)))</f>
        <v>07Х16Н4Б</v>
      </c>
      <c r="C291" s="27" t="str">
        <f>IF(ISBLANK(INDEX('Обработка исходного'!E:E,ROW($B$3)+4*(ROW($B291)-ROW($B$3)))),"",INDEX('Обработка исходного'!E:E,ROW($B$3)+4*(ROW($B291)-ROW($B$3))))</f>
        <v>Поковки диаметром или стороной квадрата от 180 до 400 мм</v>
      </c>
      <c r="D291" s="31">
        <f>INDEX('Обработка исходного'!G:G,ROW($B$3)+4*(ROW($B291)-ROW($B$3))+3)</f>
        <v>50</v>
      </c>
      <c r="E291" s="32">
        <f>INDEX('Обработка исходного'!H:H,ROW($B$3)+4*(ROW($B291)-ROW($B$3))+3)</f>
        <v>50</v>
      </c>
      <c r="F291" s="32">
        <f>INDEX('Обработка исходного'!I:I,ROW($B$3)+4*(ROW($B291)-ROW($B$3))+3)</f>
        <v>50</v>
      </c>
      <c r="G291" s="32">
        <f>INDEX('Обработка исходного'!J:J,ROW($B$3)+4*(ROW($B291)-ROW($B$3))+3)</f>
        <v>50</v>
      </c>
      <c r="H291" s="32">
        <f>INDEX('Обработка исходного'!K:K,ROW($B$3)+4*(ROW($B291)-ROW($B$3))+3)</f>
        <v>50</v>
      </c>
      <c r="I291" s="32">
        <f>INDEX('Обработка исходного'!L:L,ROW($B$3)+4*(ROW($B291)-ROW($B$3))+3)</f>
        <v>50</v>
      </c>
      <c r="J291" s="32">
        <f>INDEX('Обработка исходного'!M:M,ROW($B$3)+4*(ROW($B291)-ROW($B$3))+3)</f>
        <v>50</v>
      </c>
      <c r="K291" s="32">
        <f>INDEX('Обработка исходного'!N:N,ROW($B$3)+4*(ROW($B291)-ROW($B$3))+3)</f>
        <v>50</v>
      </c>
      <c r="L291" s="32" t="str">
        <f>INDEX('Обработка исходного'!O:O,ROW($B$3)+4*(ROW($B291)-ROW($B$3))+3)</f>
        <v>-</v>
      </c>
      <c r="M291" s="32" t="str">
        <f>INDEX('Обработка исходного'!P:P,ROW($B$3)+4*(ROW($B291)-ROW($B$3))+3)</f>
        <v>-</v>
      </c>
      <c r="N291" s="32" t="str">
        <f>INDEX('Обработка исходного'!Q:Q,ROW($B$3)+4*(ROW($B291)-ROW($B$3))+3)</f>
        <v>-</v>
      </c>
      <c r="O291" s="32" t="str">
        <f>INDEX('Обработка исходного'!R:R,ROW($B$3)+4*(ROW($B291)-ROW($B$3))+3)</f>
        <v>-</v>
      </c>
      <c r="P291" s="33" t="str">
        <f>INDEX('Обработка исходного'!S:S,ROW($B$3)+4*(ROW($B291)-ROW($B$3))+3)</f>
        <v>-</v>
      </c>
    </row>
    <row r="292" spans="1:16" ht="38.25" x14ac:dyDescent="0.25">
      <c r="A292" s="10" t="str">
        <f>INDEX('Обработка исходного'!B:B,ROW($B$3)+4*(ROW($B292)-ROW($B$3)))</f>
        <v>Сталь хромоникелевая коррозионно-стойкого аустенитного класса</v>
      </c>
      <c r="B292" s="47" t="str">
        <f>INDEX('Обработка исходного'!D:D,ROW($B$3)+4*(ROW($B292)-ROW($B$3)))</f>
        <v>09Х18Н9</v>
      </c>
      <c r="C292" s="27" t="str">
        <f>IF(ISBLANK(INDEX('Обработка исходного'!E:E,ROW($B$3)+4*(ROW($B292)-ROW($B$3)))),"",INDEX('Обработка исходного'!E:E,ROW($B$3)+4*(ROW($B292)-ROW($B$3))))</f>
        <v>Листы толщиной от 6 до 160 мм</v>
      </c>
      <c r="D292" s="31">
        <f>INDEX('Обработка исходного'!G:G,ROW($B$3)+4*(ROW($B292)-ROW($B$3))+3)</f>
        <v>50</v>
      </c>
      <c r="E292" s="32">
        <f>INDEX('Обработка исходного'!H:H,ROW($B$3)+4*(ROW($B292)-ROW($B$3))+3)</f>
        <v>50</v>
      </c>
      <c r="F292" s="32">
        <f>INDEX('Обработка исходного'!I:I,ROW($B$3)+4*(ROW($B292)-ROW($B$3))+3)</f>
        <v>50</v>
      </c>
      <c r="G292" s="32">
        <f>INDEX('Обработка исходного'!J:J,ROW($B$3)+4*(ROW($B292)-ROW($B$3))+3)</f>
        <v>50</v>
      </c>
      <c r="H292" s="32">
        <f>INDEX('Обработка исходного'!K:K,ROW($B$3)+4*(ROW($B292)-ROW($B$3))+3)</f>
        <v>50</v>
      </c>
      <c r="I292" s="32">
        <f>INDEX('Обработка исходного'!L:L,ROW($B$3)+4*(ROW($B292)-ROW($B$3))+3)</f>
        <v>50</v>
      </c>
      <c r="J292" s="32">
        <f>INDEX('Обработка исходного'!M:M,ROW($B$3)+4*(ROW($B292)-ROW($B$3))+3)</f>
        <v>50</v>
      </c>
      <c r="K292" s="32">
        <f>INDEX('Обработка исходного'!N:N,ROW($B$3)+4*(ROW($B292)-ROW($B$3))+3)</f>
        <v>50</v>
      </c>
      <c r="L292" s="32">
        <f>INDEX('Обработка исходного'!O:O,ROW($B$3)+4*(ROW($B292)-ROW($B$3))+3)</f>
        <v>50</v>
      </c>
      <c r="M292" s="32">
        <f>INDEX('Обработка исходного'!P:P,ROW($B$3)+4*(ROW($B292)-ROW($B$3))+3)</f>
        <v>50</v>
      </c>
      <c r="N292" s="32">
        <f>INDEX('Обработка исходного'!Q:Q,ROW($B$3)+4*(ROW($B292)-ROW($B$3))+3)</f>
        <v>50</v>
      </c>
      <c r="O292" s="32">
        <f>INDEX('Обработка исходного'!R:R,ROW($B$3)+4*(ROW($B292)-ROW($B$3))+3)</f>
        <v>50</v>
      </c>
      <c r="P292" s="33">
        <f>INDEX('Обработка исходного'!S:S,ROW($B$3)+4*(ROW($B292)-ROW($B$3))+3)</f>
        <v>50</v>
      </c>
    </row>
    <row r="293" spans="1:16" ht="38.25" x14ac:dyDescent="0.25">
      <c r="A293" s="10" t="str">
        <f>INDEX('Обработка исходного'!B:B,ROW($B$3)+4*(ROW($B293)-ROW($B$3)))</f>
        <v>Сталь хромоникелевая коррозионно-стойкого аустенитного класса</v>
      </c>
      <c r="B293" s="47" t="str">
        <f>INDEX('Обработка исходного'!D:D,ROW($B$3)+4*(ROW($B293)-ROW($B$3)))</f>
        <v>09Х18Н9</v>
      </c>
      <c r="C293" s="27" t="str">
        <f>IF(ISBLANK(INDEX('Обработка исходного'!E:E,ROW($B$3)+4*(ROW($B293)-ROW($B$3)))),"",INDEX('Обработка исходного'!E:E,ROW($B$3)+4*(ROW($B293)-ROW($B$3))))</f>
        <v>Поковки толщиной до 60 мм</v>
      </c>
      <c r="D293" s="31">
        <f>INDEX('Обработка исходного'!G:G,ROW($B$3)+4*(ROW($B293)-ROW($B$3))+3)</f>
        <v>55</v>
      </c>
      <c r="E293" s="32">
        <f>INDEX('Обработка исходного'!H:H,ROW($B$3)+4*(ROW($B293)-ROW($B$3))+3)</f>
        <v>55</v>
      </c>
      <c r="F293" s="32">
        <f>INDEX('Обработка исходного'!I:I,ROW($B$3)+4*(ROW($B293)-ROW($B$3))+3)</f>
        <v>55</v>
      </c>
      <c r="G293" s="32">
        <f>INDEX('Обработка исходного'!J:J,ROW($B$3)+4*(ROW($B293)-ROW($B$3))+3)</f>
        <v>55</v>
      </c>
      <c r="H293" s="32">
        <f>INDEX('Обработка исходного'!K:K,ROW($B$3)+4*(ROW($B293)-ROW($B$3))+3)</f>
        <v>55</v>
      </c>
      <c r="I293" s="32">
        <f>INDEX('Обработка исходного'!L:L,ROW($B$3)+4*(ROW($B293)-ROW($B$3))+3)</f>
        <v>55</v>
      </c>
      <c r="J293" s="32">
        <f>INDEX('Обработка исходного'!M:M,ROW($B$3)+4*(ROW($B293)-ROW($B$3))+3)</f>
        <v>55</v>
      </c>
      <c r="K293" s="32">
        <f>INDEX('Обработка исходного'!N:N,ROW($B$3)+4*(ROW($B293)-ROW($B$3))+3)</f>
        <v>55</v>
      </c>
      <c r="L293" s="32">
        <f>INDEX('Обработка исходного'!O:O,ROW($B$3)+4*(ROW($B293)-ROW($B$3))+3)</f>
        <v>55</v>
      </c>
      <c r="M293" s="32">
        <f>INDEX('Обработка исходного'!P:P,ROW($B$3)+4*(ROW($B293)-ROW($B$3))+3)</f>
        <v>55</v>
      </c>
      <c r="N293" s="32">
        <f>INDEX('Обработка исходного'!Q:Q,ROW($B$3)+4*(ROW($B293)-ROW($B$3))+3)</f>
        <v>55</v>
      </c>
      <c r="O293" s="32">
        <f>INDEX('Обработка исходного'!R:R,ROW($B$3)+4*(ROW($B293)-ROW($B$3))+3)</f>
        <v>55</v>
      </c>
      <c r="P293" s="33">
        <f>INDEX('Обработка исходного'!S:S,ROW($B$3)+4*(ROW($B293)-ROW($B$3))+3)</f>
        <v>55</v>
      </c>
    </row>
    <row r="294" spans="1:16" ht="38.25" x14ac:dyDescent="0.25">
      <c r="A294" s="10" t="str">
        <f>INDEX('Обработка исходного'!B:B,ROW($B$3)+4*(ROW($B294)-ROW($B$3)))</f>
        <v>Сталь хромоникелевая коррозионно-стойкого аустенитного класса</v>
      </c>
      <c r="B294" s="47" t="str">
        <f>INDEX('Обработка исходного'!D:D,ROW($B$3)+4*(ROW($B294)-ROW($B$3)))</f>
        <v>09Х18Н9</v>
      </c>
      <c r="C294" s="27" t="str">
        <f>IF(ISBLANK(INDEX('Обработка исходного'!E:E,ROW($B$3)+4*(ROW($B294)-ROW($B$3)))),"",INDEX('Обработка исходного'!E:E,ROW($B$3)+4*(ROW($B294)-ROW($B$3))))</f>
        <v>Поковки толщиной от 60 до 300 мм</v>
      </c>
      <c r="D294" s="31">
        <f>INDEX('Обработка исходного'!G:G,ROW($B$3)+4*(ROW($B294)-ROW($B$3))+3)</f>
        <v>45</v>
      </c>
      <c r="E294" s="32">
        <f>INDEX('Обработка исходного'!H:H,ROW($B$3)+4*(ROW($B294)-ROW($B$3))+3)</f>
        <v>45</v>
      </c>
      <c r="F294" s="32">
        <f>INDEX('Обработка исходного'!I:I,ROW($B$3)+4*(ROW($B294)-ROW($B$3))+3)</f>
        <v>45</v>
      </c>
      <c r="G294" s="32">
        <f>INDEX('Обработка исходного'!J:J,ROW($B$3)+4*(ROW($B294)-ROW($B$3))+3)</f>
        <v>45</v>
      </c>
      <c r="H294" s="32">
        <f>INDEX('Обработка исходного'!K:K,ROW($B$3)+4*(ROW($B294)-ROW($B$3))+3)</f>
        <v>45</v>
      </c>
      <c r="I294" s="32">
        <f>INDEX('Обработка исходного'!L:L,ROW($B$3)+4*(ROW($B294)-ROW($B$3))+3)</f>
        <v>45</v>
      </c>
      <c r="J294" s="32">
        <f>INDEX('Обработка исходного'!M:M,ROW($B$3)+4*(ROW($B294)-ROW($B$3))+3)</f>
        <v>45</v>
      </c>
      <c r="K294" s="32">
        <f>INDEX('Обработка исходного'!N:N,ROW($B$3)+4*(ROW($B294)-ROW($B$3))+3)</f>
        <v>45</v>
      </c>
      <c r="L294" s="32">
        <f>INDEX('Обработка исходного'!O:O,ROW($B$3)+4*(ROW($B294)-ROW($B$3))+3)</f>
        <v>45</v>
      </c>
      <c r="M294" s="32">
        <f>INDEX('Обработка исходного'!P:P,ROW($B$3)+4*(ROW($B294)-ROW($B$3))+3)</f>
        <v>45</v>
      </c>
      <c r="N294" s="32">
        <f>INDEX('Обработка исходного'!Q:Q,ROW($B$3)+4*(ROW($B294)-ROW($B$3))+3)</f>
        <v>45</v>
      </c>
      <c r="O294" s="32">
        <f>INDEX('Обработка исходного'!R:R,ROW($B$3)+4*(ROW($B294)-ROW($B$3))+3)</f>
        <v>45</v>
      </c>
      <c r="P294" s="33">
        <f>INDEX('Обработка исходного'!S:S,ROW($B$3)+4*(ROW($B294)-ROW($B$3))+3)</f>
        <v>45</v>
      </c>
    </row>
    <row r="295" spans="1:16" ht="38.25" x14ac:dyDescent="0.25">
      <c r="A295" s="10" t="str">
        <f>INDEX('Обработка исходного'!B:B,ROW($B$3)+4*(ROW($B295)-ROW($B$3)))</f>
        <v>Сталь хромоникелевая коррозионно-стойкого аустенитного класса</v>
      </c>
      <c r="B295" s="47" t="str">
        <f>INDEX('Обработка исходного'!D:D,ROW($B$3)+4*(ROW($B295)-ROW($B$3)))</f>
        <v>09Х18Н9</v>
      </c>
      <c r="C295" s="27" t="str">
        <f>IF(ISBLANK(INDEX('Обработка исходного'!E:E,ROW($B$3)+4*(ROW($B295)-ROW($B$3)))),"",INDEX('Обработка исходного'!E:E,ROW($B$3)+4*(ROW($B295)-ROW($B$3))))</f>
        <v>Трубы бесшовные холоднокатаные наружным диаметром от 16 до 70 мм с толщиной стенки от 2,5 до 12 мм</v>
      </c>
      <c r="D295" s="31">
        <f>INDEX('Обработка исходного'!G:G,ROW($B$3)+4*(ROW($B295)-ROW($B$3))+3)</f>
        <v>55</v>
      </c>
      <c r="E295" s="32">
        <f>INDEX('Обработка исходного'!H:H,ROW($B$3)+4*(ROW($B295)-ROW($B$3))+3)</f>
        <v>53</v>
      </c>
      <c r="F295" s="32">
        <f>INDEX('Обработка исходного'!I:I,ROW($B$3)+4*(ROW($B295)-ROW($B$3))+3)</f>
        <v>53</v>
      </c>
      <c r="G295" s="32">
        <f>INDEX('Обработка исходного'!J:J,ROW($B$3)+4*(ROW($B295)-ROW($B$3))+3)</f>
        <v>53</v>
      </c>
      <c r="H295" s="32">
        <f>INDEX('Обработка исходного'!K:K,ROW($B$3)+4*(ROW($B295)-ROW($B$3))+3)</f>
        <v>52</v>
      </c>
      <c r="I295" s="32">
        <f>INDEX('Обработка исходного'!L:L,ROW($B$3)+4*(ROW($B295)-ROW($B$3))+3)</f>
        <v>52</v>
      </c>
      <c r="J295" s="32">
        <f>INDEX('Обработка исходного'!M:M,ROW($B$3)+4*(ROW($B295)-ROW($B$3))+3)</f>
        <v>52</v>
      </c>
      <c r="K295" s="32">
        <f>INDEX('Обработка исходного'!N:N,ROW($B$3)+4*(ROW($B295)-ROW($B$3))+3)</f>
        <v>51</v>
      </c>
      <c r="L295" s="32">
        <f>INDEX('Обработка исходного'!O:O,ROW($B$3)+4*(ROW($B295)-ROW($B$3))+3)</f>
        <v>50</v>
      </c>
      <c r="M295" s="32">
        <f>INDEX('Обработка исходного'!P:P,ROW($B$3)+4*(ROW($B295)-ROW($B$3))+3)</f>
        <v>50</v>
      </c>
      <c r="N295" s="32">
        <f>INDEX('Обработка исходного'!Q:Q,ROW($B$3)+4*(ROW($B295)-ROW($B$3))+3)</f>
        <v>48</v>
      </c>
      <c r="O295" s="32">
        <f>INDEX('Обработка исходного'!R:R,ROW($B$3)+4*(ROW($B295)-ROW($B$3))+3)</f>
        <v>46</v>
      </c>
      <c r="P295" s="33">
        <f>INDEX('Обработка исходного'!S:S,ROW($B$3)+4*(ROW($B295)-ROW($B$3))+3)</f>
        <v>39</v>
      </c>
    </row>
    <row r="296" spans="1:16" ht="38.25" x14ac:dyDescent="0.25">
      <c r="A296" s="10" t="str">
        <f>INDEX('Обработка исходного'!B:B,ROW($B$3)+4*(ROW($B296)-ROW($B$3)))</f>
        <v>Сталь хромоникелевая коррозионно-стойкого аустенитного класса</v>
      </c>
      <c r="B296" s="47" t="str">
        <f>INDEX('Обработка исходного'!D:D,ROW($B$3)+4*(ROW($B296)-ROW($B$3)))</f>
        <v>10Х18Н9</v>
      </c>
      <c r="C296" s="27" t="str">
        <f>IF(ISBLANK(INDEX('Обработка исходного'!E:E,ROW($B$3)+4*(ROW($B296)-ROW($B$3)))),"",INDEX('Обработка исходного'!E:E,ROW($B$3)+4*(ROW($B296)-ROW($B$3))))</f>
        <v>Листы толщиной от 6 до 160 мм</v>
      </c>
      <c r="D296" s="31">
        <f>INDEX('Обработка исходного'!G:G,ROW($B$3)+4*(ROW($B296)-ROW($B$3))+3)</f>
        <v>50</v>
      </c>
      <c r="E296" s="32">
        <f>INDEX('Обработка исходного'!H:H,ROW($B$3)+4*(ROW($B296)-ROW($B$3))+3)</f>
        <v>50</v>
      </c>
      <c r="F296" s="32">
        <f>INDEX('Обработка исходного'!I:I,ROW($B$3)+4*(ROW($B296)-ROW($B$3))+3)</f>
        <v>50</v>
      </c>
      <c r="G296" s="32">
        <f>INDEX('Обработка исходного'!J:J,ROW($B$3)+4*(ROW($B296)-ROW($B$3))+3)</f>
        <v>50</v>
      </c>
      <c r="H296" s="32">
        <f>INDEX('Обработка исходного'!K:K,ROW($B$3)+4*(ROW($B296)-ROW($B$3))+3)</f>
        <v>50</v>
      </c>
      <c r="I296" s="32">
        <f>INDEX('Обработка исходного'!L:L,ROW($B$3)+4*(ROW($B296)-ROW($B$3))+3)</f>
        <v>50</v>
      </c>
      <c r="J296" s="32">
        <f>INDEX('Обработка исходного'!M:M,ROW($B$3)+4*(ROW($B296)-ROW($B$3))+3)</f>
        <v>50</v>
      </c>
      <c r="K296" s="32">
        <f>INDEX('Обработка исходного'!N:N,ROW($B$3)+4*(ROW($B296)-ROW($B$3))+3)</f>
        <v>50</v>
      </c>
      <c r="L296" s="32">
        <f>INDEX('Обработка исходного'!O:O,ROW($B$3)+4*(ROW($B296)-ROW($B$3))+3)</f>
        <v>50</v>
      </c>
      <c r="M296" s="32">
        <f>INDEX('Обработка исходного'!P:P,ROW($B$3)+4*(ROW($B296)-ROW($B$3))+3)</f>
        <v>50</v>
      </c>
      <c r="N296" s="32">
        <f>INDEX('Обработка исходного'!Q:Q,ROW($B$3)+4*(ROW($B296)-ROW($B$3))+3)</f>
        <v>50</v>
      </c>
      <c r="O296" s="32">
        <f>INDEX('Обработка исходного'!R:R,ROW($B$3)+4*(ROW($B296)-ROW($B$3))+3)</f>
        <v>50</v>
      </c>
      <c r="P296" s="33">
        <f>INDEX('Обработка исходного'!S:S,ROW($B$3)+4*(ROW($B296)-ROW($B$3))+3)</f>
        <v>50</v>
      </c>
    </row>
    <row r="297" spans="1:16" ht="38.25" x14ac:dyDescent="0.25">
      <c r="A297" s="10" t="str">
        <f>INDEX('Обработка исходного'!B:B,ROW($B$3)+4*(ROW($B297)-ROW($B$3)))</f>
        <v>Сталь хромоникелевая коррозионно-стойкого аустенитного класса</v>
      </c>
      <c r="B297" s="47" t="str">
        <f>INDEX('Обработка исходного'!D:D,ROW($B$3)+4*(ROW($B297)-ROW($B$3)))</f>
        <v>10Х18Н9</v>
      </c>
      <c r="C297" s="27" t="str">
        <f>IF(ISBLANK(INDEX('Обработка исходного'!E:E,ROW($B$3)+4*(ROW($B297)-ROW($B$3)))),"",INDEX('Обработка исходного'!E:E,ROW($B$3)+4*(ROW($B297)-ROW($B$3))))</f>
        <v>Поковки толщиной до 60 мм</v>
      </c>
      <c r="D297" s="31">
        <f>INDEX('Обработка исходного'!G:G,ROW($B$3)+4*(ROW($B297)-ROW($B$3))+3)</f>
        <v>55</v>
      </c>
      <c r="E297" s="32">
        <f>INDEX('Обработка исходного'!H:H,ROW($B$3)+4*(ROW($B297)-ROW($B$3))+3)</f>
        <v>55</v>
      </c>
      <c r="F297" s="32">
        <f>INDEX('Обработка исходного'!I:I,ROW($B$3)+4*(ROW($B297)-ROW($B$3))+3)</f>
        <v>55</v>
      </c>
      <c r="G297" s="32">
        <f>INDEX('Обработка исходного'!J:J,ROW($B$3)+4*(ROW($B297)-ROW($B$3))+3)</f>
        <v>55</v>
      </c>
      <c r="H297" s="32">
        <f>INDEX('Обработка исходного'!K:K,ROW($B$3)+4*(ROW($B297)-ROW($B$3))+3)</f>
        <v>55</v>
      </c>
      <c r="I297" s="32">
        <f>INDEX('Обработка исходного'!L:L,ROW($B$3)+4*(ROW($B297)-ROW($B$3))+3)</f>
        <v>55</v>
      </c>
      <c r="J297" s="32">
        <f>INDEX('Обработка исходного'!M:M,ROW($B$3)+4*(ROW($B297)-ROW($B$3))+3)</f>
        <v>55</v>
      </c>
      <c r="K297" s="32">
        <f>INDEX('Обработка исходного'!N:N,ROW($B$3)+4*(ROW($B297)-ROW($B$3))+3)</f>
        <v>55</v>
      </c>
      <c r="L297" s="32">
        <f>INDEX('Обработка исходного'!O:O,ROW($B$3)+4*(ROW($B297)-ROW($B$3))+3)</f>
        <v>55</v>
      </c>
      <c r="M297" s="32">
        <f>INDEX('Обработка исходного'!P:P,ROW($B$3)+4*(ROW($B297)-ROW($B$3))+3)</f>
        <v>55</v>
      </c>
      <c r="N297" s="32">
        <f>INDEX('Обработка исходного'!Q:Q,ROW($B$3)+4*(ROW($B297)-ROW($B$3))+3)</f>
        <v>55</v>
      </c>
      <c r="O297" s="32">
        <f>INDEX('Обработка исходного'!R:R,ROW($B$3)+4*(ROW($B297)-ROW($B$3))+3)</f>
        <v>55</v>
      </c>
      <c r="P297" s="33">
        <f>INDEX('Обработка исходного'!S:S,ROW($B$3)+4*(ROW($B297)-ROW($B$3))+3)</f>
        <v>55</v>
      </c>
    </row>
    <row r="298" spans="1:16" ht="38.25" x14ac:dyDescent="0.25">
      <c r="A298" s="10" t="str">
        <f>INDEX('Обработка исходного'!B:B,ROW($B$3)+4*(ROW($B298)-ROW($B$3)))</f>
        <v>Сталь хромоникелевая коррозионно-стойкого аустенитного класса</v>
      </c>
      <c r="B298" s="47" t="str">
        <f>INDEX('Обработка исходного'!D:D,ROW($B$3)+4*(ROW($B298)-ROW($B$3)))</f>
        <v>10Х18Н9</v>
      </c>
      <c r="C298" s="27" t="str">
        <f>IF(ISBLANK(INDEX('Обработка исходного'!E:E,ROW($B$3)+4*(ROW($B298)-ROW($B$3)))),"",INDEX('Обработка исходного'!E:E,ROW($B$3)+4*(ROW($B298)-ROW($B$3))))</f>
        <v>Поковки толщиной от 60 до 300 мм</v>
      </c>
      <c r="D298" s="31">
        <f>INDEX('Обработка исходного'!G:G,ROW($B$3)+4*(ROW($B298)-ROW($B$3))+3)</f>
        <v>45</v>
      </c>
      <c r="E298" s="32">
        <f>INDEX('Обработка исходного'!H:H,ROW($B$3)+4*(ROW($B298)-ROW($B$3))+3)</f>
        <v>45</v>
      </c>
      <c r="F298" s="32">
        <f>INDEX('Обработка исходного'!I:I,ROW($B$3)+4*(ROW($B298)-ROW($B$3))+3)</f>
        <v>45</v>
      </c>
      <c r="G298" s="32">
        <f>INDEX('Обработка исходного'!J:J,ROW($B$3)+4*(ROW($B298)-ROW($B$3))+3)</f>
        <v>45</v>
      </c>
      <c r="H298" s="32">
        <f>INDEX('Обработка исходного'!K:K,ROW($B$3)+4*(ROW($B298)-ROW($B$3))+3)</f>
        <v>45</v>
      </c>
      <c r="I298" s="32">
        <f>INDEX('Обработка исходного'!L:L,ROW($B$3)+4*(ROW($B298)-ROW($B$3))+3)</f>
        <v>45</v>
      </c>
      <c r="J298" s="32">
        <f>INDEX('Обработка исходного'!M:M,ROW($B$3)+4*(ROW($B298)-ROW($B$3))+3)</f>
        <v>45</v>
      </c>
      <c r="K298" s="32">
        <f>INDEX('Обработка исходного'!N:N,ROW($B$3)+4*(ROW($B298)-ROW($B$3))+3)</f>
        <v>45</v>
      </c>
      <c r="L298" s="32">
        <f>INDEX('Обработка исходного'!O:O,ROW($B$3)+4*(ROW($B298)-ROW($B$3))+3)</f>
        <v>45</v>
      </c>
      <c r="M298" s="32">
        <f>INDEX('Обработка исходного'!P:P,ROW($B$3)+4*(ROW($B298)-ROW($B$3))+3)</f>
        <v>45</v>
      </c>
      <c r="N298" s="32">
        <f>INDEX('Обработка исходного'!Q:Q,ROW($B$3)+4*(ROW($B298)-ROW($B$3))+3)</f>
        <v>45</v>
      </c>
      <c r="O298" s="32">
        <f>INDEX('Обработка исходного'!R:R,ROW($B$3)+4*(ROW($B298)-ROW($B$3))+3)</f>
        <v>45</v>
      </c>
      <c r="P298" s="33">
        <f>INDEX('Обработка исходного'!S:S,ROW($B$3)+4*(ROW($B298)-ROW($B$3))+3)</f>
        <v>45</v>
      </c>
    </row>
    <row r="299" spans="1:16" ht="38.25" x14ac:dyDescent="0.25">
      <c r="A299" s="10" t="str">
        <f>INDEX('Обработка исходного'!B:B,ROW($B$3)+4*(ROW($B299)-ROW($B$3)))</f>
        <v>Сталь хромоникелевая коррозионно-стойкого аустенитного класса</v>
      </c>
      <c r="B299" s="47" t="str">
        <f>INDEX('Обработка исходного'!D:D,ROW($B$3)+4*(ROW($B299)-ROW($B$3)))</f>
        <v>10Х18Н9</v>
      </c>
      <c r="C299" s="27" t="str">
        <f>IF(ISBLANK(INDEX('Обработка исходного'!E:E,ROW($B$3)+4*(ROW($B299)-ROW($B$3)))),"",INDEX('Обработка исходного'!E:E,ROW($B$3)+4*(ROW($B299)-ROW($B$3))))</f>
        <v>Трубы бесшовные холоднокатаные наружным диаметром от 16 до 70 мм с толщиной стенки от 2,5 до 12 мм</v>
      </c>
      <c r="D299" s="31">
        <f>INDEX('Обработка исходного'!G:G,ROW($B$3)+4*(ROW($B299)-ROW($B$3))+3)</f>
        <v>55</v>
      </c>
      <c r="E299" s="32">
        <f>INDEX('Обработка исходного'!H:H,ROW($B$3)+4*(ROW($B299)-ROW($B$3))+3)</f>
        <v>53</v>
      </c>
      <c r="F299" s="32">
        <f>INDEX('Обработка исходного'!I:I,ROW($B$3)+4*(ROW($B299)-ROW($B$3))+3)</f>
        <v>53</v>
      </c>
      <c r="G299" s="32">
        <f>INDEX('Обработка исходного'!J:J,ROW($B$3)+4*(ROW($B299)-ROW($B$3))+3)</f>
        <v>53</v>
      </c>
      <c r="H299" s="32">
        <f>INDEX('Обработка исходного'!K:K,ROW($B$3)+4*(ROW($B299)-ROW($B$3))+3)</f>
        <v>52</v>
      </c>
      <c r="I299" s="32">
        <f>INDEX('Обработка исходного'!L:L,ROW($B$3)+4*(ROW($B299)-ROW($B$3))+3)</f>
        <v>52</v>
      </c>
      <c r="J299" s="32">
        <f>INDEX('Обработка исходного'!M:M,ROW($B$3)+4*(ROW($B299)-ROW($B$3))+3)</f>
        <v>52</v>
      </c>
      <c r="K299" s="32">
        <f>INDEX('Обработка исходного'!N:N,ROW($B$3)+4*(ROW($B299)-ROW($B$3))+3)</f>
        <v>51</v>
      </c>
      <c r="L299" s="32">
        <f>INDEX('Обработка исходного'!O:O,ROW($B$3)+4*(ROW($B299)-ROW($B$3))+3)</f>
        <v>50</v>
      </c>
      <c r="M299" s="32">
        <f>INDEX('Обработка исходного'!P:P,ROW($B$3)+4*(ROW($B299)-ROW($B$3))+3)</f>
        <v>50</v>
      </c>
      <c r="N299" s="32">
        <f>INDEX('Обработка исходного'!Q:Q,ROW($B$3)+4*(ROW($B299)-ROW($B$3))+3)</f>
        <v>48</v>
      </c>
      <c r="O299" s="32">
        <f>INDEX('Обработка исходного'!R:R,ROW($B$3)+4*(ROW($B299)-ROW($B$3))+3)</f>
        <v>46</v>
      </c>
      <c r="P299" s="33">
        <f>INDEX('Обработка исходного'!S:S,ROW($B$3)+4*(ROW($B299)-ROW($B$3))+3)</f>
        <v>39</v>
      </c>
    </row>
    <row r="300" spans="1:16" ht="38.25" x14ac:dyDescent="0.25">
      <c r="A300" s="10" t="str">
        <f>INDEX('Обработка исходного'!B:B,ROW($B$3)+4*(ROW($B300)-ROW($B$3)))</f>
        <v>Сталь хромоникелевая коррозионно-стойкого аустенитного класса</v>
      </c>
      <c r="B300" s="47" t="str">
        <f>INDEX('Обработка исходного'!D:D,ROW($B$3)+4*(ROW($B300)-ROW($B$3)))</f>
        <v>12Х18Н9</v>
      </c>
      <c r="C300" s="27" t="str">
        <f>IF(ISBLANK(INDEX('Обработка исходного'!E:E,ROW($B$3)+4*(ROW($B300)-ROW($B$3)))),"",INDEX('Обработка исходного'!E:E,ROW($B$3)+4*(ROW($B300)-ROW($B$3))))</f>
        <v>Трубы бесшовные холоднокатаные наружным диаметром от 16 до 70 мм с толщиной стенки от 2,5 до 12 мм</v>
      </c>
      <c r="D300" s="31">
        <f>INDEX('Обработка исходного'!G:G,ROW($B$3)+4*(ROW($B300)-ROW($B$3))+3)</f>
        <v>55</v>
      </c>
      <c r="E300" s="32">
        <f>INDEX('Обработка исходного'!H:H,ROW($B$3)+4*(ROW($B300)-ROW($B$3))+3)</f>
        <v>53</v>
      </c>
      <c r="F300" s="32">
        <f>INDEX('Обработка исходного'!I:I,ROW($B$3)+4*(ROW($B300)-ROW($B$3))+3)</f>
        <v>53</v>
      </c>
      <c r="G300" s="32">
        <f>INDEX('Обработка исходного'!J:J,ROW($B$3)+4*(ROW($B300)-ROW($B$3))+3)</f>
        <v>53</v>
      </c>
      <c r="H300" s="32">
        <f>INDEX('Обработка исходного'!K:K,ROW($B$3)+4*(ROW($B300)-ROW($B$3))+3)</f>
        <v>52</v>
      </c>
      <c r="I300" s="32">
        <f>INDEX('Обработка исходного'!L:L,ROW($B$3)+4*(ROW($B300)-ROW($B$3))+3)</f>
        <v>52</v>
      </c>
      <c r="J300" s="32">
        <f>INDEX('Обработка исходного'!M:M,ROW($B$3)+4*(ROW($B300)-ROW($B$3))+3)</f>
        <v>52</v>
      </c>
      <c r="K300" s="32">
        <f>INDEX('Обработка исходного'!N:N,ROW($B$3)+4*(ROW($B300)-ROW($B$3))+3)</f>
        <v>51</v>
      </c>
      <c r="L300" s="32">
        <f>INDEX('Обработка исходного'!O:O,ROW($B$3)+4*(ROW($B300)-ROW($B$3))+3)</f>
        <v>50</v>
      </c>
      <c r="M300" s="32">
        <f>INDEX('Обработка исходного'!P:P,ROW($B$3)+4*(ROW($B300)-ROW($B$3))+3)</f>
        <v>50</v>
      </c>
      <c r="N300" s="32">
        <f>INDEX('Обработка исходного'!Q:Q,ROW($B$3)+4*(ROW($B300)-ROW($B$3))+3)</f>
        <v>48</v>
      </c>
      <c r="O300" s="32">
        <f>INDEX('Обработка исходного'!R:R,ROW($B$3)+4*(ROW($B300)-ROW($B$3))+3)</f>
        <v>46</v>
      </c>
      <c r="P300" s="33">
        <f>INDEX('Обработка исходного'!S:S,ROW($B$3)+4*(ROW($B300)-ROW($B$3))+3)</f>
        <v>39</v>
      </c>
    </row>
    <row r="301" spans="1:16" ht="38.25" x14ac:dyDescent="0.25">
      <c r="A301" s="10" t="str">
        <f>INDEX('Обработка исходного'!B:B,ROW($B$3)+4*(ROW($B301)-ROW($B$3)))</f>
        <v>Сталь хромоникелевая коррозионно-стойкого аустенитного класса</v>
      </c>
      <c r="B301" s="47" t="str">
        <f>INDEX('Обработка исходного'!D:D,ROW($B$3)+4*(ROW($B301)-ROW($B$3)))</f>
        <v>08Х18Н10Т</v>
      </c>
      <c r="C301" s="27" t="str">
        <f>IF(ISBLANK(INDEX('Обработка исходного'!E:E,ROW($B$3)+4*(ROW($B301)-ROW($B$3)))),"",INDEX('Обработка исходного'!E:E,ROW($B$3)+4*(ROW($B301)-ROW($B$3))))</f>
        <v>Сортовой прокат и поковки из него толщиной или диаметром до 200 мм</v>
      </c>
      <c r="D301" s="31">
        <f>INDEX('Обработка исходного'!G:G,ROW($B$3)+4*(ROW($B301)-ROW($B$3))+3)</f>
        <v>40</v>
      </c>
      <c r="E301" s="32">
        <f>INDEX('Обработка исходного'!H:H,ROW($B$3)+4*(ROW($B301)-ROW($B$3))+3)</f>
        <v>40</v>
      </c>
      <c r="F301" s="32">
        <f>INDEX('Обработка исходного'!I:I,ROW($B$3)+4*(ROW($B301)-ROW($B$3))+3)</f>
        <v>40</v>
      </c>
      <c r="G301" s="32">
        <f>INDEX('Обработка исходного'!J:J,ROW($B$3)+4*(ROW($B301)-ROW($B$3))+3)</f>
        <v>40</v>
      </c>
      <c r="H301" s="32">
        <f>INDEX('Обработка исходного'!K:K,ROW($B$3)+4*(ROW($B301)-ROW($B$3))+3)</f>
        <v>40</v>
      </c>
      <c r="I301" s="32">
        <f>INDEX('Обработка исходного'!L:L,ROW($B$3)+4*(ROW($B301)-ROW($B$3))+3)</f>
        <v>40</v>
      </c>
      <c r="J301" s="32">
        <f>INDEX('Обработка исходного'!M:M,ROW($B$3)+4*(ROW($B301)-ROW($B$3))+3)</f>
        <v>40</v>
      </c>
      <c r="K301" s="32">
        <f>INDEX('Обработка исходного'!N:N,ROW($B$3)+4*(ROW($B301)-ROW($B$3))+3)</f>
        <v>40</v>
      </c>
      <c r="L301" s="32">
        <f>INDEX('Обработка исходного'!O:O,ROW($B$3)+4*(ROW($B301)-ROW($B$3))+3)</f>
        <v>40</v>
      </c>
      <c r="M301" s="32">
        <f>INDEX('Обработка исходного'!P:P,ROW($B$3)+4*(ROW($B301)-ROW($B$3))+3)</f>
        <v>40</v>
      </c>
      <c r="N301" s="32">
        <f>INDEX('Обработка исходного'!Q:Q,ROW($B$3)+4*(ROW($B301)-ROW($B$3))+3)</f>
        <v>40</v>
      </c>
      <c r="O301" s="32">
        <f>INDEX('Обработка исходного'!R:R,ROW($B$3)+4*(ROW($B301)-ROW($B$3))+3)</f>
        <v>40</v>
      </c>
      <c r="P301" s="33">
        <f>INDEX('Обработка исходного'!S:S,ROW($B$3)+4*(ROW($B301)-ROW($B$3))+3)</f>
        <v>40</v>
      </c>
    </row>
    <row r="302" spans="1:16" ht="38.25" x14ac:dyDescent="0.25">
      <c r="A302" s="10" t="str">
        <f>INDEX('Обработка исходного'!B:B,ROW($B$3)+4*(ROW($B302)-ROW($B$3)))</f>
        <v>Сталь хромоникелевая коррозионно-стойкого аустенитного класса</v>
      </c>
      <c r="B302" s="47" t="str">
        <f>INDEX('Обработка исходного'!D:D,ROW($B$3)+4*(ROW($B302)-ROW($B$3)))</f>
        <v>08Х18Н10Т</v>
      </c>
      <c r="C302" s="27" t="str">
        <f>IF(ISBLANK(INDEX('Обработка исходного'!E:E,ROW($B$3)+4*(ROW($B302)-ROW($B$3)))),"",INDEX('Обработка исходного'!E:E,ROW($B$3)+4*(ROW($B302)-ROW($B$3))))</f>
        <v>Плиты, поковки из слитка, листовые заготовки и штамповки диаметром от 40 до 200 мм</v>
      </c>
      <c r="D302" s="31">
        <f>INDEX('Обработка исходного'!G:G,ROW($B$3)+4*(ROW($B302)-ROW($B$3))+3)</f>
        <v>40</v>
      </c>
      <c r="E302" s="32">
        <f>INDEX('Обработка исходного'!H:H,ROW($B$3)+4*(ROW($B302)-ROW($B$3))+3)</f>
        <v>40</v>
      </c>
      <c r="F302" s="32">
        <f>INDEX('Обработка исходного'!I:I,ROW($B$3)+4*(ROW($B302)-ROW($B$3))+3)</f>
        <v>40</v>
      </c>
      <c r="G302" s="32">
        <f>INDEX('Обработка исходного'!J:J,ROW($B$3)+4*(ROW($B302)-ROW($B$3))+3)</f>
        <v>40</v>
      </c>
      <c r="H302" s="32">
        <f>INDEX('Обработка исходного'!K:K,ROW($B$3)+4*(ROW($B302)-ROW($B$3))+3)</f>
        <v>40</v>
      </c>
      <c r="I302" s="32">
        <f>INDEX('Обработка исходного'!L:L,ROW($B$3)+4*(ROW($B302)-ROW($B$3))+3)</f>
        <v>40</v>
      </c>
      <c r="J302" s="32">
        <f>INDEX('Обработка исходного'!M:M,ROW($B$3)+4*(ROW($B302)-ROW($B$3))+3)</f>
        <v>40</v>
      </c>
      <c r="K302" s="32">
        <f>INDEX('Обработка исходного'!N:N,ROW($B$3)+4*(ROW($B302)-ROW($B$3))+3)</f>
        <v>40</v>
      </c>
      <c r="L302" s="32">
        <f>INDEX('Обработка исходного'!O:O,ROW($B$3)+4*(ROW($B302)-ROW($B$3))+3)</f>
        <v>40</v>
      </c>
      <c r="M302" s="32">
        <f>INDEX('Обработка исходного'!P:P,ROW($B$3)+4*(ROW($B302)-ROW($B$3))+3)</f>
        <v>40</v>
      </c>
      <c r="N302" s="32">
        <f>INDEX('Обработка исходного'!Q:Q,ROW($B$3)+4*(ROW($B302)-ROW($B$3))+3)</f>
        <v>40</v>
      </c>
      <c r="O302" s="32">
        <f>INDEX('Обработка исходного'!R:R,ROW($B$3)+4*(ROW($B302)-ROW($B$3))+3)</f>
        <v>40</v>
      </c>
      <c r="P302" s="33">
        <f>INDEX('Обработка исходного'!S:S,ROW($B$3)+4*(ROW($B302)-ROW($B$3))+3)</f>
        <v>40</v>
      </c>
    </row>
    <row r="303" spans="1:16" ht="38.25" x14ac:dyDescent="0.25">
      <c r="A303" s="10" t="str">
        <f>INDEX('Обработка исходного'!B:B,ROW($B$3)+4*(ROW($B303)-ROW($B$3)))</f>
        <v>Сталь хромоникелевая коррозионно-стойкого аустенитного класса</v>
      </c>
      <c r="B303" s="47" t="str">
        <f>INDEX('Обработка исходного'!D:D,ROW($B$3)+4*(ROW($B303)-ROW($B$3)))</f>
        <v>08Х18Н10Т</v>
      </c>
      <c r="C303" s="27" t="str">
        <f>IF(ISBLANK(INDEX('Обработка исходного'!E:E,ROW($B$3)+4*(ROW($B303)-ROW($B$3)))),"",INDEX('Обработка исходного'!E:E,ROW($B$3)+4*(ROW($B303)-ROW($B$3))))</f>
        <v>Плиты, поковки из слитка, листовые заготовки и штамповки диаметром более 200 мм</v>
      </c>
      <c r="D303" s="31">
        <f>INDEX('Обработка исходного'!G:G,ROW($B$3)+4*(ROW($B303)-ROW($B$3))+3)</f>
        <v>40</v>
      </c>
      <c r="E303" s="32">
        <f>INDEX('Обработка исходного'!H:H,ROW($B$3)+4*(ROW($B303)-ROW($B$3))+3)</f>
        <v>40</v>
      </c>
      <c r="F303" s="32">
        <f>INDEX('Обработка исходного'!I:I,ROW($B$3)+4*(ROW($B303)-ROW($B$3))+3)</f>
        <v>40</v>
      </c>
      <c r="G303" s="32">
        <f>INDEX('Обработка исходного'!J:J,ROW($B$3)+4*(ROW($B303)-ROW($B$3))+3)</f>
        <v>40</v>
      </c>
      <c r="H303" s="32">
        <f>INDEX('Обработка исходного'!K:K,ROW($B$3)+4*(ROW($B303)-ROW($B$3))+3)</f>
        <v>40</v>
      </c>
      <c r="I303" s="32">
        <f>INDEX('Обработка исходного'!L:L,ROW($B$3)+4*(ROW($B303)-ROW($B$3))+3)</f>
        <v>40</v>
      </c>
      <c r="J303" s="32">
        <f>INDEX('Обработка исходного'!M:M,ROW($B$3)+4*(ROW($B303)-ROW($B$3))+3)</f>
        <v>40</v>
      </c>
      <c r="K303" s="32">
        <f>INDEX('Обработка исходного'!N:N,ROW($B$3)+4*(ROW($B303)-ROW($B$3))+3)</f>
        <v>40</v>
      </c>
      <c r="L303" s="32">
        <f>INDEX('Обработка исходного'!O:O,ROW($B$3)+4*(ROW($B303)-ROW($B$3))+3)</f>
        <v>40</v>
      </c>
      <c r="M303" s="32">
        <f>INDEX('Обработка исходного'!P:P,ROW($B$3)+4*(ROW($B303)-ROW($B$3))+3)</f>
        <v>40</v>
      </c>
      <c r="N303" s="32">
        <f>INDEX('Обработка исходного'!Q:Q,ROW($B$3)+4*(ROW($B303)-ROW($B$3))+3)</f>
        <v>40</v>
      </c>
      <c r="O303" s="32">
        <f>INDEX('Обработка исходного'!R:R,ROW($B$3)+4*(ROW($B303)-ROW($B$3))+3)</f>
        <v>40</v>
      </c>
      <c r="P303" s="33">
        <f>INDEX('Обработка исходного'!S:S,ROW($B$3)+4*(ROW($B303)-ROW($B$3))+3)</f>
        <v>40</v>
      </c>
    </row>
    <row r="304" spans="1:16" ht="38.25" x14ac:dyDescent="0.25">
      <c r="A304" s="10" t="str">
        <f>INDEX('Обработка исходного'!B:B,ROW($B$3)+4*(ROW($B304)-ROW($B$3)))</f>
        <v>Сталь хромоникелевая коррозионно-стойкого аустенитного класса</v>
      </c>
      <c r="B304" s="47" t="str">
        <f>INDEX('Обработка исходного'!D:D,ROW($B$3)+4*(ROW($B304)-ROW($B$3)))</f>
        <v>08Х18Н10Т</v>
      </c>
      <c r="C304" s="27" t="str">
        <f>IF(ISBLANK(INDEX('Обработка исходного'!E:E,ROW($B$3)+4*(ROW($B304)-ROW($B$3)))),"",INDEX('Обработка исходного'!E:E,ROW($B$3)+4*(ROW($B304)-ROW($B$3))))</f>
        <v>Трубы</v>
      </c>
      <c r="D304" s="31">
        <f>INDEX('Обработка исходного'!G:G,ROW($B$3)+4*(ROW($B304)-ROW($B$3))+3)</f>
        <v>55</v>
      </c>
      <c r="E304" s="32">
        <f>INDEX('Обработка исходного'!H:H,ROW($B$3)+4*(ROW($B304)-ROW($B$3))+3)</f>
        <v>55</v>
      </c>
      <c r="F304" s="32">
        <f>INDEX('Обработка исходного'!I:I,ROW($B$3)+4*(ROW($B304)-ROW($B$3))+3)</f>
        <v>55</v>
      </c>
      <c r="G304" s="32">
        <f>INDEX('Обработка исходного'!J:J,ROW($B$3)+4*(ROW($B304)-ROW($B$3))+3)</f>
        <v>54</v>
      </c>
      <c r="H304" s="32">
        <f>INDEX('Обработка исходного'!K:K,ROW($B$3)+4*(ROW($B304)-ROW($B$3))+3)</f>
        <v>54</v>
      </c>
      <c r="I304" s="32">
        <f>INDEX('Обработка исходного'!L:L,ROW($B$3)+4*(ROW($B304)-ROW($B$3))+3)</f>
        <v>53</v>
      </c>
      <c r="J304" s="32">
        <f>INDEX('Обработка исходного'!M:M,ROW($B$3)+4*(ROW($B304)-ROW($B$3))+3)</f>
        <v>52</v>
      </c>
      <c r="K304" s="32">
        <f>INDEX('Обработка исходного'!N:N,ROW($B$3)+4*(ROW($B304)-ROW($B$3))+3)</f>
        <v>51</v>
      </c>
      <c r="L304" s="32">
        <f>INDEX('Обработка исходного'!O:O,ROW($B$3)+4*(ROW($B304)-ROW($B$3))+3)</f>
        <v>50</v>
      </c>
      <c r="M304" s="32">
        <f>INDEX('Обработка исходного'!P:P,ROW($B$3)+4*(ROW($B304)-ROW($B$3))+3)</f>
        <v>48</v>
      </c>
      <c r="N304" s="32">
        <f>INDEX('Обработка исходного'!Q:Q,ROW($B$3)+4*(ROW($B304)-ROW($B$3))+3)</f>
        <v>47</v>
      </c>
      <c r="O304" s="32">
        <f>INDEX('Обработка исходного'!R:R,ROW($B$3)+4*(ROW($B304)-ROW($B$3))+3)</f>
        <v>45</v>
      </c>
      <c r="P304" s="33">
        <f>INDEX('Обработка исходного'!S:S,ROW($B$3)+4*(ROW($B304)-ROW($B$3))+3)</f>
        <v>40</v>
      </c>
    </row>
    <row r="305" spans="1:16" ht="38.25" x14ac:dyDescent="0.25">
      <c r="A305" s="10" t="str">
        <f>INDEX('Обработка исходного'!B:B,ROW($B$3)+4*(ROW($B305)-ROW($B$3)))</f>
        <v>Сталь хромоникелевая коррозионно-стойкого аустенитного класса</v>
      </c>
      <c r="B305" s="47" t="str">
        <f>INDEX('Обработка исходного'!D:D,ROW($B$3)+4*(ROW($B305)-ROW($B$3)))</f>
        <v>12Х18Н10Т</v>
      </c>
      <c r="C305" s="27" t="str">
        <f>IF(ISBLANK(INDEX('Обработка исходного'!E:E,ROW($B$3)+4*(ROW($B305)-ROW($B$3)))),"",INDEX('Обработка исходного'!E:E,ROW($B$3)+4*(ROW($B305)-ROW($B$3))))</f>
        <v>Сортовой прокат и поковки из него толщиной или диаметром до 200 мм</v>
      </c>
      <c r="D305" s="31">
        <f>INDEX('Обработка исходного'!G:G,ROW($B$3)+4*(ROW($B305)-ROW($B$3))+3)</f>
        <v>40</v>
      </c>
      <c r="E305" s="32">
        <f>INDEX('Обработка исходного'!H:H,ROW($B$3)+4*(ROW($B305)-ROW($B$3))+3)</f>
        <v>40</v>
      </c>
      <c r="F305" s="32">
        <f>INDEX('Обработка исходного'!I:I,ROW($B$3)+4*(ROW($B305)-ROW($B$3))+3)</f>
        <v>40</v>
      </c>
      <c r="G305" s="32">
        <f>INDEX('Обработка исходного'!J:J,ROW($B$3)+4*(ROW($B305)-ROW($B$3))+3)</f>
        <v>40</v>
      </c>
      <c r="H305" s="32">
        <f>INDEX('Обработка исходного'!K:K,ROW($B$3)+4*(ROW($B305)-ROW($B$3))+3)</f>
        <v>40</v>
      </c>
      <c r="I305" s="32">
        <f>INDEX('Обработка исходного'!L:L,ROW($B$3)+4*(ROW($B305)-ROW($B$3))+3)</f>
        <v>40</v>
      </c>
      <c r="J305" s="32">
        <f>INDEX('Обработка исходного'!M:M,ROW($B$3)+4*(ROW($B305)-ROW($B$3))+3)</f>
        <v>40</v>
      </c>
      <c r="K305" s="32">
        <f>INDEX('Обработка исходного'!N:N,ROW($B$3)+4*(ROW($B305)-ROW($B$3))+3)</f>
        <v>40</v>
      </c>
      <c r="L305" s="32">
        <f>INDEX('Обработка исходного'!O:O,ROW($B$3)+4*(ROW($B305)-ROW($B$3))+3)</f>
        <v>40</v>
      </c>
      <c r="M305" s="32">
        <f>INDEX('Обработка исходного'!P:P,ROW($B$3)+4*(ROW($B305)-ROW($B$3))+3)</f>
        <v>40</v>
      </c>
      <c r="N305" s="32">
        <f>INDEX('Обработка исходного'!Q:Q,ROW($B$3)+4*(ROW($B305)-ROW($B$3))+3)</f>
        <v>40</v>
      </c>
      <c r="O305" s="32">
        <f>INDEX('Обработка исходного'!R:R,ROW($B$3)+4*(ROW($B305)-ROW($B$3))+3)</f>
        <v>40</v>
      </c>
      <c r="P305" s="33">
        <f>INDEX('Обработка исходного'!S:S,ROW($B$3)+4*(ROW($B305)-ROW($B$3))+3)</f>
        <v>40</v>
      </c>
    </row>
    <row r="306" spans="1:16" ht="38.25" x14ac:dyDescent="0.25">
      <c r="A306" s="10" t="str">
        <f>INDEX('Обработка исходного'!B:B,ROW($B$3)+4*(ROW($B306)-ROW($B$3)))</f>
        <v>Сталь хромоникелевая коррозионно-стойкого аустенитного класса</v>
      </c>
      <c r="B306" s="47" t="str">
        <f>INDEX('Обработка исходного'!D:D,ROW($B$3)+4*(ROW($B306)-ROW($B$3)))</f>
        <v>12Х18Н10Т</v>
      </c>
      <c r="C306" s="27" t="str">
        <f>IF(ISBLANK(INDEX('Обработка исходного'!E:E,ROW($B$3)+4*(ROW($B306)-ROW($B$3)))),"",INDEX('Обработка исходного'!E:E,ROW($B$3)+4*(ROW($B306)-ROW($B$3))))</f>
        <v>Плиты, поковки из слитка, листовые заготовки и штамповки диаметром от 40 до 200 мм</v>
      </c>
      <c r="D306" s="31">
        <f>INDEX('Обработка исходного'!G:G,ROW($B$3)+4*(ROW($B306)-ROW($B$3))+3)</f>
        <v>40</v>
      </c>
      <c r="E306" s="32">
        <f>INDEX('Обработка исходного'!H:H,ROW($B$3)+4*(ROW($B306)-ROW($B$3))+3)</f>
        <v>40</v>
      </c>
      <c r="F306" s="32">
        <f>INDEX('Обработка исходного'!I:I,ROW($B$3)+4*(ROW($B306)-ROW($B$3))+3)</f>
        <v>40</v>
      </c>
      <c r="G306" s="32">
        <f>INDEX('Обработка исходного'!J:J,ROW($B$3)+4*(ROW($B306)-ROW($B$3))+3)</f>
        <v>40</v>
      </c>
      <c r="H306" s="32">
        <f>INDEX('Обработка исходного'!K:K,ROW($B$3)+4*(ROW($B306)-ROW($B$3))+3)</f>
        <v>40</v>
      </c>
      <c r="I306" s="32">
        <f>INDEX('Обработка исходного'!L:L,ROW($B$3)+4*(ROW($B306)-ROW($B$3))+3)</f>
        <v>40</v>
      </c>
      <c r="J306" s="32">
        <f>INDEX('Обработка исходного'!M:M,ROW($B$3)+4*(ROW($B306)-ROW($B$3))+3)</f>
        <v>40</v>
      </c>
      <c r="K306" s="32">
        <f>INDEX('Обработка исходного'!N:N,ROW($B$3)+4*(ROW($B306)-ROW($B$3))+3)</f>
        <v>40</v>
      </c>
      <c r="L306" s="32">
        <f>INDEX('Обработка исходного'!O:O,ROW($B$3)+4*(ROW($B306)-ROW($B$3))+3)</f>
        <v>40</v>
      </c>
      <c r="M306" s="32">
        <f>INDEX('Обработка исходного'!P:P,ROW($B$3)+4*(ROW($B306)-ROW($B$3))+3)</f>
        <v>40</v>
      </c>
      <c r="N306" s="32">
        <f>INDEX('Обработка исходного'!Q:Q,ROW($B$3)+4*(ROW($B306)-ROW($B$3))+3)</f>
        <v>40</v>
      </c>
      <c r="O306" s="32">
        <f>INDEX('Обработка исходного'!R:R,ROW($B$3)+4*(ROW($B306)-ROW($B$3))+3)</f>
        <v>40</v>
      </c>
      <c r="P306" s="33">
        <f>INDEX('Обработка исходного'!S:S,ROW($B$3)+4*(ROW($B306)-ROW($B$3))+3)</f>
        <v>40</v>
      </c>
    </row>
    <row r="307" spans="1:16" ht="38.25" x14ac:dyDescent="0.25">
      <c r="A307" s="10" t="str">
        <f>INDEX('Обработка исходного'!B:B,ROW($B$3)+4*(ROW($B307)-ROW($B$3)))</f>
        <v>Сталь хромоникелевая коррозионно-стойкого аустенитного класса</v>
      </c>
      <c r="B307" s="47" t="str">
        <f>INDEX('Обработка исходного'!D:D,ROW($B$3)+4*(ROW($B307)-ROW($B$3)))</f>
        <v>12Х18Н10Т</v>
      </c>
      <c r="C307" s="27" t="str">
        <f>IF(ISBLANK(INDEX('Обработка исходного'!E:E,ROW($B$3)+4*(ROW($B307)-ROW($B$3)))),"",INDEX('Обработка исходного'!E:E,ROW($B$3)+4*(ROW($B307)-ROW($B$3))))</f>
        <v>Плиты, поковки из слитка, листовые заготовки и штамповки диаметром более 200 мм</v>
      </c>
      <c r="D307" s="31">
        <f>INDEX('Обработка исходного'!G:G,ROW($B$3)+4*(ROW($B307)-ROW($B$3))+3)</f>
        <v>40</v>
      </c>
      <c r="E307" s="32">
        <f>INDEX('Обработка исходного'!H:H,ROW($B$3)+4*(ROW($B307)-ROW($B$3))+3)</f>
        <v>40</v>
      </c>
      <c r="F307" s="32">
        <f>INDEX('Обработка исходного'!I:I,ROW($B$3)+4*(ROW($B307)-ROW($B$3))+3)</f>
        <v>40</v>
      </c>
      <c r="G307" s="32">
        <f>INDEX('Обработка исходного'!J:J,ROW($B$3)+4*(ROW($B307)-ROW($B$3))+3)</f>
        <v>40</v>
      </c>
      <c r="H307" s="32">
        <f>INDEX('Обработка исходного'!K:K,ROW($B$3)+4*(ROW($B307)-ROW($B$3))+3)</f>
        <v>40</v>
      </c>
      <c r="I307" s="32">
        <f>INDEX('Обработка исходного'!L:L,ROW($B$3)+4*(ROW($B307)-ROW($B$3))+3)</f>
        <v>40</v>
      </c>
      <c r="J307" s="32">
        <f>INDEX('Обработка исходного'!M:M,ROW($B$3)+4*(ROW($B307)-ROW($B$3))+3)</f>
        <v>40</v>
      </c>
      <c r="K307" s="32">
        <f>INDEX('Обработка исходного'!N:N,ROW($B$3)+4*(ROW($B307)-ROW($B$3))+3)</f>
        <v>40</v>
      </c>
      <c r="L307" s="32">
        <f>INDEX('Обработка исходного'!O:O,ROW($B$3)+4*(ROW($B307)-ROW($B$3))+3)</f>
        <v>40</v>
      </c>
      <c r="M307" s="32">
        <f>INDEX('Обработка исходного'!P:P,ROW($B$3)+4*(ROW($B307)-ROW($B$3))+3)</f>
        <v>40</v>
      </c>
      <c r="N307" s="32">
        <f>INDEX('Обработка исходного'!Q:Q,ROW($B$3)+4*(ROW($B307)-ROW($B$3))+3)</f>
        <v>40</v>
      </c>
      <c r="O307" s="32">
        <f>INDEX('Обработка исходного'!R:R,ROW($B$3)+4*(ROW($B307)-ROW($B$3))+3)</f>
        <v>40</v>
      </c>
      <c r="P307" s="33">
        <f>INDEX('Обработка исходного'!S:S,ROW($B$3)+4*(ROW($B307)-ROW($B$3))+3)</f>
        <v>40</v>
      </c>
    </row>
    <row r="308" spans="1:16" ht="38.25" x14ac:dyDescent="0.25">
      <c r="A308" s="10" t="str">
        <f>INDEX('Обработка исходного'!B:B,ROW($B$3)+4*(ROW($B308)-ROW($B$3)))</f>
        <v>Сталь хромоникелевая коррозионно-стойкого аустенитного класса</v>
      </c>
      <c r="B308" s="47" t="str">
        <f>INDEX('Обработка исходного'!D:D,ROW($B$3)+4*(ROW($B308)-ROW($B$3)))</f>
        <v>12Х18Н10Т</v>
      </c>
      <c r="C308" s="27" t="str">
        <f>IF(ISBLANK(INDEX('Обработка исходного'!E:E,ROW($B$3)+4*(ROW($B308)-ROW($B$3)))),"",INDEX('Обработка исходного'!E:E,ROW($B$3)+4*(ROW($B308)-ROW($B$3))))</f>
        <v>Трубы</v>
      </c>
      <c r="D308" s="31">
        <f>INDEX('Обработка исходного'!G:G,ROW($B$3)+4*(ROW($B308)-ROW($B$3))+3)</f>
        <v>55</v>
      </c>
      <c r="E308" s="32">
        <f>INDEX('Обработка исходного'!H:H,ROW($B$3)+4*(ROW($B308)-ROW($B$3))+3)</f>
        <v>55</v>
      </c>
      <c r="F308" s="32">
        <f>INDEX('Обработка исходного'!I:I,ROW($B$3)+4*(ROW($B308)-ROW($B$3))+3)</f>
        <v>55</v>
      </c>
      <c r="G308" s="32">
        <f>INDEX('Обработка исходного'!J:J,ROW($B$3)+4*(ROW($B308)-ROW($B$3))+3)</f>
        <v>54</v>
      </c>
      <c r="H308" s="32">
        <f>INDEX('Обработка исходного'!K:K,ROW($B$3)+4*(ROW($B308)-ROW($B$3))+3)</f>
        <v>54</v>
      </c>
      <c r="I308" s="32">
        <f>INDEX('Обработка исходного'!L:L,ROW($B$3)+4*(ROW($B308)-ROW($B$3))+3)</f>
        <v>53</v>
      </c>
      <c r="J308" s="32">
        <f>INDEX('Обработка исходного'!M:M,ROW($B$3)+4*(ROW($B308)-ROW($B$3))+3)</f>
        <v>52</v>
      </c>
      <c r="K308" s="32">
        <f>INDEX('Обработка исходного'!N:N,ROW($B$3)+4*(ROW($B308)-ROW($B$3))+3)</f>
        <v>51</v>
      </c>
      <c r="L308" s="32">
        <f>INDEX('Обработка исходного'!O:O,ROW($B$3)+4*(ROW($B308)-ROW($B$3))+3)</f>
        <v>50</v>
      </c>
      <c r="M308" s="32">
        <f>INDEX('Обработка исходного'!P:P,ROW($B$3)+4*(ROW($B308)-ROW($B$3))+3)</f>
        <v>48</v>
      </c>
      <c r="N308" s="32">
        <f>INDEX('Обработка исходного'!Q:Q,ROW($B$3)+4*(ROW($B308)-ROW($B$3))+3)</f>
        <v>47</v>
      </c>
      <c r="O308" s="32">
        <f>INDEX('Обработка исходного'!R:R,ROW($B$3)+4*(ROW($B308)-ROW($B$3))+3)</f>
        <v>45</v>
      </c>
      <c r="P308" s="33">
        <f>INDEX('Обработка исходного'!S:S,ROW($B$3)+4*(ROW($B308)-ROW($B$3))+3)</f>
        <v>40</v>
      </c>
    </row>
    <row r="309" spans="1:16" ht="38.25" x14ac:dyDescent="0.25">
      <c r="A309" s="10" t="str">
        <f>INDEX('Обработка исходного'!B:B,ROW($B$3)+4*(ROW($B309)-ROW($B$3)))</f>
        <v>Сталь хромоникелевая коррозионно-стойкого аустенитного класса</v>
      </c>
      <c r="B309" s="47" t="str">
        <f>INDEX('Обработка исходного'!D:D,ROW($B$3)+4*(ROW($B309)-ROW($B$3)))</f>
        <v>08Х18Н12Т</v>
      </c>
      <c r="C309" s="27" t="str">
        <f>IF(ISBLANK(INDEX('Обработка исходного'!E:E,ROW($B$3)+4*(ROW($B309)-ROW($B$3)))),"",INDEX('Обработка исходного'!E:E,ROW($B$3)+4*(ROW($B309)-ROW($B$3))))</f>
        <v>Толстолистовая сталь толщиной от 4 до 160 мм</v>
      </c>
      <c r="D309" s="31">
        <f>INDEX('Обработка исходного'!G:G,ROW($B$3)+4*(ROW($B309)-ROW($B$3))+3)</f>
        <v>55</v>
      </c>
      <c r="E309" s="32">
        <f>INDEX('Обработка исходного'!H:H,ROW($B$3)+4*(ROW($B309)-ROW($B$3))+3)</f>
        <v>55</v>
      </c>
      <c r="F309" s="32">
        <f>INDEX('Обработка исходного'!I:I,ROW($B$3)+4*(ROW($B309)-ROW($B$3))+3)</f>
        <v>55</v>
      </c>
      <c r="G309" s="32">
        <f>INDEX('Обработка исходного'!J:J,ROW($B$3)+4*(ROW($B309)-ROW($B$3))+3)</f>
        <v>54</v>
      </c>
      <c r="H309" s="32">
        <f>INDEX('Обработка исходного'!K:K,ROW($B$3)+4*(ROW($B309)-ROW($B$3))+3)</f>
        <v>54</v>
      </c>
      <c r="I309" s="32">
        <f>INDEX('Обработка исходного'!L:L,ROW($B$3)+4*(ROW($B309)-ROW($B$3))+3)</f>
        <v>53</v>
      </c>
      <c r="J309" s="32">
        <f>INDEX('Обработка исходного'!M:M,ROW($B$3)+4*(ROW($B309)-ROW($B$3))+3)</f>
        <v>53</v>
      </c>
      <c r="K309" s="32">
        <f>INDEX('Обработка исходного'!N:N,ROW($B$3)+4*(ROW($B309)-ROW($B$3))+3)</f>
        <v>52</v>
      </c>
      <c r="L309" s="32">
        <f>INDEX('Обработка исходного'!O:O,ROW($B$3)+4*(ROW($B309)-ROW($B$3))+3)</f>
        <v>52</v>
      </c>
      <c r="M309" s="32">
        <f>INDEX('Обработка исходного'!P:P,ROW($B$3)+4*(ROW($B309)-ROW($B$3))+3)</f>
        <v>50</v>
      </c>
      <c r="N309" s="32">
        <f>INDEX('Обработка исходного'!Q:Q,ROW($B$3)+4*(ROW($B309)-ROW($B$3))+3)</f>
        <v>50</v>
      </c>
      <c r="O309" s="32">
        <f>INDEX('Обработка исходного'!R:R,ROW($B$3)+4*(ROW($B309)-ROW($B$3))+3)</f>
        <v>47</v>
      </c>
      <c r="P309" s="33">
        <f>INDEX('Обработка исходного'!S:S,ROW($B$3)+4*(ROW($B309)-ROW($B$3))+3)</f>
        <v>44</v>
      </c>
    </row>
    <row r="310" spans="1:16" ht="38.25" x14ac:dyDescent="0.25">
      <c r="A310" s="10" t="str">
        <f>INDEX('Обработка исходного'!B:B,ROW($B$3)+4*(ROW($B310)-ROW($B$3)))</f>
        <v>Сталь хромоникелевая коррозионно-стойкого аустенитного класса</v>
      </c>
      <c r="B310" s="47" t="str">
        <f>INDEX('Обработка исходного'!D:D,ROW($B$3)+4*(ROW($B310)-ROW($B$3)))</f>
        <v>08Х18Н12Т</v>
      </c>
      <c r="C310" s="27" t="str">
        <f>IF(ISBLANK(INDEX('Обработка исходного'!E:E,ROW($B$3)+4*(ROW($B310)-ROW($B$3)))),"",INDEX('Обработка исходного'!E:E,ROW($B$3)+4*(ROW($B310)-ROW($B$3))))</f>
        <v>Поковки, листы листовые и объемные штамповки, ковано-катаные заготовки толщиной до 60 мм</v>
      </c>
      <c r="D310" s="31">
        <f>INDEX('Обработка исходного'!G:G,ROW($B$3)+4*(ROW($B310)-ROW($B$3))+3)</f>
        <v>50</v>
      </c>
      <c r="E310" s="32">
        <f>INDEX('Обработка исходного'!H:H,ROW($B$3)+4*(ROW($B310)-ROW($B$3))+3)</f>
        <v>50</v>
      </c>
      <c r="F310" s="32">
        <f>INDEX('Обработка исходного'!I:I,ROW($B$3)+4*(ROW($B310)-ROW($B$3))+3)</f>
        <v>50</v>
      </c>
      <c r="G310" s="32">
        <f>INDEX('Обработка исходного'!J:J,ROW($B$3)+4*(ROW($B310)-ROW($B$3))+3)</f>
        <v>50</v>
      </c>
      <c r="H310" s="32">
        <f>INDEX('Обработка исходного'!K:K,ROW($B$3)+4*(ROW($B310)-ROW($B$3))+3)</f>
        <v>50</v>
      </c>
      <c r="I310" s="32">
        <f>INDEX('Обработка исходного'!L:L,ROW($B$3)+4*(ROW($B310)-ROW($B$3))+3)</f>
        <v>48</v>
      </c>
      <c r="J310" s="32">
        <f>INDEX('Обработка исходного'!M:M,ROW($B$3)+4*(ROW($B310)-ROW($B$3))+3)</f>
        <v>48</v>
      </c>
      <c r="K310" s="32">
        <f>INDEX('Обработка исходного'!N:N,ROW($B$3)+4*(ROW($B310)-ROW($B$3))+3)</f>
        <v>47</v>
      </c>
      <c r="L310" s="32">
        <f>INDEX('Обработка исходного'!O:O,ROW($B$3)+4*(ROW($B310)-ROW($B$3))+3)</f>
        <v>47</v>
      </c>
      <c r="M310" s="32">
        <f>INDEX('Обработка исходного'!P:P,ROW($B$3)+4*(ROW($B310)-ROW($B$3))+3)</f>
        <v>45</v>
      </c>
      <c r="N310" s="32">
        <f>INDEX('Обработка исходного'!Q:Q,ROW($B$3)+4*(ROW($B310)-ROW($B$3))+3)</f>
        <v>45</v>
      </c>
      <c r="O310" s="32">
        <f>INDEX('Обработка исходного'!R:R,ROW($B$3)+4*(ROW($B310)-ROW($B$3))+3)</f>
        <v>43</v>
      </c>
      <c r="P310" s="33">
        <f>INDEX('Обработка исходного'!S:S,ROW($B$3)+4*(ROW($B310)-ROW($B$3))+3)</f>
        <v>40</v>
      </c>
    </row>
    <row r="311" spans="1:16" ht="38.25" x14ac:dyDescent="0.25">
      <c r="A311" s="10" t="str">
        <f>INDEX('Обработка исходного'!B:B,ROW($B$3)+4*(ROW($B311)-ROW($B$3)))</f>
        <v>Сталь хромоникелевая коррозионно-стойкого аустенитного класса</v>
      </c>
      <c r="B311" s="47" t="str">
        <f>INDEX('Обработка исходного'!D:D,ROW($B$3)+4*(ROW($B311)-ROW($B$3)))</f>
        <v>08Х18Н12Т</v>
      </c>
      <c r="C311" s="27" t="str">
        <f>IF(ISBLANK(INDEX('Обработка исходного'!E:E,ROW($B$3)+4*(ROW($B311)-ROW($B$3)))),"",INDEX('Обработка исходного'!E:E,ROW($B$3)+4*(ROW($B311)-ROW($B$3))))</f>
        <v>Поковки, листы листовые и объемные штамповки, ковано-катаные заготовки толщиной от 60 до 300 мм</v>
      </c>
      <c r="D311" s="31">
        <f>INDEX('Обработка исходного'!G:G,ROW($B$3)+4*(ROW($B311)-ROW($B$3))+3)</f>
        <v>40</v>
      </c>
      <c r="E311" s="32">
        <f>INDEX('Обработка исходного'!H:H,ROW($B$3)+4*(ROW($B311)-ROW($B$3))+3)</f>
        <v>40</v>
      </c>
      <c r="F311" s="32">
        <f>INDEX('Обработка исходного'!I:I,ROW($B$3)+4*(ROW($B311)-ROW($B$3))+3)</f>
        <v>40</v>
      </c>
      <c r="G311" s="32">
        <f>INDEX('Обработка исходного'!J:J,ROW($B$3)+4*(ROW($B311)-ROW($B$3))+3)</f>
        <v>40</v>
      </c>
      <c r="H311" s="32">
        <f>INDEX('Обработка исходного'!K:K,ROW($B$3)+4*(ROW($B311)-ROW($B$3))+3)</f>
        <v>40</v>
      </c>
      <c r="I311" s="32">
        <f>INDEX('Обработка исходного'!L:L,ROW($B$3)+4*(ROW($B311)-ROW($B$3))+3)</f>
        <v>38</v>
      </c>
      <c r="J311" s="32">
        <f>INDEX('Обработка исходного'!M:M,ROW($B$3)+4*(ROW($B311)-ROW($B$3))+3)</f>
        <v>38</v>
      </c>
      <c r="K311" s="32">
        <f>INDEX('Обработка исходного'!N:N,ROW($B$3)+4*(ROW($B311)-ROW($B$3))+3)</f>
        <v>37</v>
      </c>
      <c r="L311" s="32">
        <f>INDEX('Обработка исходного'!O:O,ROW($B$3)+4*(ROW($B311)-ROW($B$3))+3)</f>
        <v>37</v>
      </c>
      <c r="M311" s="32">
        <f>INDEX('Обработка исходного'!P:P,ROW($B$3)+4*(ROW($B311)-ROW($B$3))+3)</f>
        <v>36</v>
      </c>
      <c r="N311" s="32">
        <f>INDEX('Обработка исходного'!Q:Q,ROW($B$3)+4*(ROW($B311)-ROW($B$3))+3)</f>
        <v>36</v>
      </c>
      <c r="O311" s="32">
        <f>INDEX('Обработка исходного'!R:R,ROW($B$3)+4*(ROW($B311)-ROW($B$3))+3)</f>
        <v>34</v>
      </c>
      <c r="P311" s="33">
        <f>INDEX('Обработка исходного'!S:S,ROW($B$3)+4*(ROW($B311)-ROW($B$3))+3)</f>
        <v>32</v>
      </c>
    </row>
    <row r="312" spans="1:16" ht="38.25" x14ac:dyDescent="0.25">
      <c r="A312" s="10" t="str">
        <f>INDEX('Обработка исходного'!B:B,ROW($B$3)+4*(ROW($B312)-ROW($B$3)))</f>
        <v>Сталь хромоникелевая коррозионно-стойкого аустенитного класса</v>
      </c>
      <c r="B312" s="47" t="str">
        <f>INDEX('Обработка исходного'!D:D,ROW($B$3)+4*(ROW($B312)-ROW($B$3)))</f>
        <v>12Х18Н9Т</v>
      </c>
      <c r="C312" s="27" t="str">
        <f>IF(ISBLANK(INDEX('Обработка исходного'!E:E,ROW($B$3)+4*(ROW($B312)-ROW($B$3)))),"",INDEX('Обработка исходного'!E:E,ROW($B$3)+4*(ROW($B312)-ROW($B$3))))</f>
        <v>Заготовки в виде поковок и штамповок для листов и труб, поковки</v>
      </c>
      <c r="D312" s="31">
        <f>INDEX('Обработка исходного'!G:G,ROW($B$3)+4*(ROW($B312)-ROW($B$3))+3)</f>
        <v>50</v>
      </c>
      <c r="E312" s="32">
        <f>INDEX('Обработка исходного'!H:H,ROW($B$3)+4*(ROW($B312)-ROW($B$3))+3)</f>
        <v>50</v>
      </c>
      <c r="F312" s="32">
        <f>INDEX('Обработка исходного'!I:I,ROW($B$3)+4*(ROW($B312)-ROW($B$3))+3)</f>
        <v>50</v>
      </c>
      <c r="G312" s="32">
        <f>INDEX('Обработка исходного'!J:J,ROW($B$3)+4*(ROW($B312)-ROW($B$3))+3)</f>
        <v>50</v>
      </c>
      <c r="H312" s="32">
        <f>INDEX('Обработка исходного'!K:K,ROW($B$3)+4*(ROW($B312)-ROW($B$3))+3)</f>
        <v>50</v>
      </c>
      <c r="I312" s="32">
        <f>INDEX('Обработка исходного'!L:L,ROW($B$3)+4*(ROW($B312)-ROW($B$3))+3)</f>
        <v>48</v>
      </c>
      <c r="J312" s="32">
        <f>INDEX('Обработка исходного'!M:M,ROW($B$3)+4*(ROW($B312)-ROW($B$3))+3)</f>
        <v>48</v>
      </c>
      <c r="K312" s="32">
        <f>INDEX('Обработка исходного'!N:N,ROW($B$3)+4*(ROW($B312)-ROW($B$3))+3)</f>
        <v>46</v>
      </c>
      <c r="L312" s="32">
        <f>INDEX('Обработка исходного'!O:O,ROW($B$3)+4*(ROW($B312)-ROW($B$3))+3)</f>
        <v>46</v>
      </c>
      <c r="M312" s="32">
        <f>INDEX('Обработка исходного'!P:P,ROW($B$3)+4*(ROW($B312)-ROW($B$3))+3)</f>
        <v>44</v>
      </c>
      <c r="N312" s="32">
        <f>INDEX('Обработка исходного'!Q:Q,ROW($B$3)+4*(ROW($B312)-ROW($B$3))+3)</f>
        <v>44</v>
      </c>
      <c r="O312" s="32">
        <f>INDEX('Обработка исходного'!R:R,ROW($B$3)+4*(ROW($B312)-ROW($B$3))+3)</f>
        <v>43</v>
      </c>
      <c r="P312" s="33">
        <f>INDEX('Обработка исходного'!S:S,ROW($B$3)+4*(ROW($B312)-ROW($B$3))+3)</f>
        <v>40</v>
      </c>
    </row>
    <row r="313" spans="1:16" ht="38.25" x14ac:dyDescent="0.25">
      <c r="A313" s="10" t="str">
        <f>INDEX('Обработка исходного'!B:B,ROW($B$3)+4*(ROW($B313)-ROW($B$3)))</f>
        <v>Сталь хромоникелевая коррозионно-стойкого аустенитного класса</v>
      </c>
      <c r="B313" s="47" t="str">
        <f>INDEX('Обработка исходного'!D:D,ROW($B$3)+4*(ROW($B313)-ROW($B$3)))</f>
        <v>12Х18Н9Т</v>
      </c>
      <c r="C313" s="27" t="str">
        <f>IF(ISBLANK(INDEX('Обработка исходного'!E:E,ROW($B$3)+4*(ROW($B313)-ROW($B$3)))),"",INDEX('Обработка исходного'!E:E,ROW($B$3)+4*(ROW($B313)-ROW($B$3))))</f>
        <v>Листы толщиной от 0,5 до 160 мм</v>
      </c>
      <c r="D313" s="31">
        <f>INDEX('Обработка исходного'!G:G,ROW($B$3)+4*(ROW($B313)-ROW($B$3))+3)</f>
        <v>45</v>
      </c>
      <c r="E313" s="32">
        <f>INDEX('Обработка исходного'!H:H,ROW($B$3)+4*(ROW($B313)-ROW($B$3))+3)</f>
        <v>43</v>
      </c>
      <c r="F313" s="32">
        <f>INDEX('Обработка исходного'!I:I,ROW($B$3)+4*(ROW($B313)-ROW($B$3))+3)</f>
        <v>43</v>
      </c>
      <c r="G313" s="32">
        <f>INDEX('Обработка исходного'!J:J,ROW($B$3)+4*(ROW($B313)-ROW($B$3))+3)</f>
        <v>42</v>
      </c>
      <c r="H313" s="32">
        <f>INDEX('Обработка исходного'!K:K,ROW($B$3)+4*(ROW($B313)-ROW($B$3))+3)</f>
        <v>42</v>
      </c>
      <c r="I313" s="32">
        <f>INDEX('Обработка исходного'!L:L,ROW($B$3)+4*(ROW($B313)-ROW($B$3))+3)</f>
        <v>42</v>
      </c>
      <c r="J313" s="32">
        <f>INDEX('Обработка исходного'!M:M,ROW($B$3)+4*(ROW($B313)-ROW($B$3))+3)</f>
        <v>41</v>
      </c>
      <c r="K313" s="32">
        <f>INDEX('Обработка исходного'!N:N,ROW($B$3)+4*(ROW($B313)-ROW($B$3))+3)</f>
        <v>40</v>
      </c>
      <c r="L313" s="32">
        <f>INDEX('Обработка исходного'!O:O,ROW($B$3)+4*(ROW($B313)-ROW($B$3))+3)</f>
        <v>40</v>
      </c>
      <c r="M313" s="32">
        <f>INDEX('Обработка исходного'!P:P,ROW($B$3)+4*(ROW($B313)-ROW($B$3))+3)</f>
        <v>38</v>
      </c>
      <c r="N313" s="32">
        <f>INDEX('Обработка исходного'!Q:Q,ROW($B$3)+4*(ROW($B313)-ROW($B$3))+3)</f>
        <v>37</v>
      </c>
      <c r="O313" s="32">
        <f>INDEX('Обработка исходного'!R:R,ROW($B$3)+4*(ROW($B313)-ROW($B$3))+3)</f>
        <v>32</v>
      </c>
      <c r="P313" s="33">
        <f>INDEX('Обработка исходного'!S:S,ROW($B$3)+4*(ROW($B313)-ROW($B$3))+3)</f>
        <v>32</v>
      </c>
    </row>
    <row r="314" spans="1:16" ht="38.25" x14ac:dyDescent="0.25">
      <c r="A314" s="10" t="str">
        <f>INDEX('Обработка исходного'!B:B,ROW($B$3)+4*(ROW($B314)-ROW($B$3)))</f>
        <v>Сталь хромоникелевая коррозионно-стойкого аустенитного класса</v>
      </c>
      <c r="B314" s="47" t="str">
        <f>INDEX('Обработка исходного'!D:D,ROW($B$3)+4*(ROW($B314)-ROW($B$3)))</f>
        <v>12Х18Н9Т</v>
      </c>
      <c r="C314" s="27" t="str">
        <f>IF(ISBLANK(INDEX('Обработка исходного'!E:E,ROW($B$3)+4*(ROW($B314)-ROW($B$3)))),"",INDEX('Обработка исходного'!E:E,ROW($B$3)+4*(ROW($B314)-ROW($B$3))))</f>
        <v>Горячекатаная и кованая сталь диаметром, стороной квадрата или толщиной до 60 мм</v>
      </c>
      <c r="D314" s="31">
        <f>INDEX('Обработка исходного'!G:G,ROW($B$3)+4*(ROW($B314)-ROW($B$3))+3)</f>
        <v>55</v>
      </c>
      <c r="E314" s="32">
        <f>INDEX('Обработка исходного'!H:H,ROW($B$3)+4*(ROW($B314)-ROW($B$3))+3)</f>
        <v>55</v>
      </c>
      <c r="F314" s="32">
        <f>INDEX('Обработка исходного'!I:I,ROW($B$3)+4*(ROW($B314)-ROW($B$3))+3)</f>
        <v>55</v>
      </c>
      <c r="G314" s="32">
        <f>INDEX('Обработка исходного'!J:J,ROW($B$3)+4*(ROW($B314)-ROW($B$3))+3)</f>
        <v>55</v>
      </c>
      <c r="H314" s="32">
        <f>INDEX('Обработка исходного'!K:K,ROW($B$3)+4*(ROW($B314)-ROW($B$3))+3)</f>
        <v>55</v>
      </c>
      <c r="I314" s="32">
        <f>INDEX('Обработка исходного'!L:L,ROW($B$3)+4*(ROW($B314)-ROW($B$3))+3)</f>
        <v>53</v>
      </c>
      <c r="J314" s="32">
        <f>INDEX('Обработка исходного'!M:M,ROW($B$3)+4*(ROW($B314)-ROW($B$3))+3)</f>
        <v>53</v>
      </c>
      <c r="K314" s="32">
        <f>INDEX('Обработка исходного'!N:N,ROW($B$3)+4*(ROW($B314)-ROW($B$3))+3)</f>
        <v>51</v>
      </c>
      <c r="L314" s="32">
        <f>INDEX('Обработка исходного'!O:O,ROW($B$3)+4*(ROW($B314)-ROW($B$3))+3)</f>
        <v>51</v>
      </c>
      <c r="M314" s="32">
        <f>INDEX('Обработка исходного'!P:P,ROW($B$3)+4*(ROW($B314)-ROW($B$3))+3)</f>
        <v>49</v>
      </c>
      <c r="N314" s="32">
        <f>INDEX('Обработка исходного'!Q:Q,ROW($B$3)+4*(ROW($B314)-ROW($B$3))+3)</f>
        <v>49</v>
      </c>
      <c r="O314" s="32">
        <f>INDEX('Обработка исходного'!R:R,ROW($B$3)+4*(ROW($B314)-ROW($B$3))+3)</f>
        <v>47</v>
      </c>
      <c r="P314" s="33">
        <f>INDEX('Обработка исходного'!S:S,ROW($B$3)+4*(ROW($B314)-ROW($B$3))+3)</f>
        <v>44</v>
      </c>
    </row>
    <row r="315" spans="1:16" ht="38.25" x14ac:dyDescent="0.25">
      <c r="A315" s="10" t="str">
        <f>INDEX('Обработка исходного'!B:B,ROW($B$3)+4*(ROW($B315)-ROW($B$3)))</f>
        <v>Сталь хромоникелевая коррозионно-стойкого аустенитного класса</v>
      </c>
      <c r="B315" s="47" t="str">
        <f>INDEX('Обработка исходного'!D:D,ROW($B$3)+4*(ROW($B315)-ROW($B$3)))</f>
        <v>12Х18Н9Т</v>
      </c>
      <c r="C315" s="27" t="str">
        <f>IF(ISBLANK(INDEX('Обработка исходного'!E:E,ROW($B$3)+4*(ROW($B315)-ROW($B$3)))),"",INDEX('Обработка исходного'!E:E,ROW($B$3)+4*(ROW($B315)-ROW($B$3))))</f>
        <v>Горячекатаная и кованая сталь диаметром, стороной квадрата или толщиной от 60 до 100 мм</v>
      </c>
      <c r="D315" s="31">
        <f>INDEX('Обработка исходного'!G:G,ROW($B$3)+4*(ROW($B315)-ROW($B$3))+3)</f>
        <v>50</v>
      </c>
      <c r="E315" s="32">
        <f>INDEX('Обработка исходного'!H:H,ROW($B$3)+4*(ROW($B315)-ROW($B$3))+3)</f>
        <v>50</v>
      </c>
      <c r="F315" s="32">
        <f>INDEX('Обработка исходного'!I:I,ROW($B$3)+4*(ROW($B315)-ROW($B$3))+3)</f>
        <v>50</v>
      </c>
      <c r="G315" s="32">
        <f>INDEX('Обработка исходного'!J:J,ROW($B$3)+4*(ROW($B315)-ROW($B$3))+3)</f>
        <v>50</v>
      </c>
      <c r="H315" s="32">
        <f>INDEX('Обработка исходного'!K:K,ROW($B$3)+4*(ROW($B315)-ROW($B$3))+3)</f>
        <v>50</v>
      </c>
      <c r="I315" s="32">
        <f>INDEX('Обработка исходного'!L:L,ROW($B$3)+4*(ROW($B315)-ROW($B$3))+3)</f>
        <v>44</v>
      </c>
      <c r="J315" s="32">
        <f>INDEX('Обработка исходного'!M:M,ROW($B$3)+4*(ROW($B315)-ROW($B$3))+3)</f>
        <v>44</v>
      </c>
      <c r="K315" s="32">
        <f>INDEX('Обработка исходного'!N:N,ROW($B$3)+4*(ROW($B315)-ROW($B$3))+3)</f>
        <v>43</v>
      </c>
      <c r="L315" s="32">
        <f>INDEX('Обработка исходного'!O:O,ROW($B$3)+4*(ROW($B315)-ROW($B$3))+3)</f>
        <v>43</v>
      </c>
      <c r="M315" s="32">
        <f>INDEX('Обработка исходного'!P:P,ROW($B$3)+4*(ROW($B315)-ROW($B$3))+3)</f>
        <v>41</v>
      </c>
      <c r="N315" s="32">
        <f>INDEX('Обработка исходного'!Q:Q,ROW($B$3)+4*(ROW($B315)-ROW($B$3))+3)</f>
        <v>41</v>
      </c>
      <c r="O315" s="32">
        <f>INDEX('Обработка исходного'!R:R,ROW($B$3)+4*(ROW($B315)-ROW($B$3))+3)</f>
        <v>39</v>
      </c>
      <c r="P315" s="33">
        <f>INDEX('Обработка исходного'!S:S,ROW($B$3)+4*(ROW($B315)-ROW($B$3))+3)</f>
        <v>36</v>
      </c>
    </row>
    <row r="316" spans="1:16" ht="38.25" x14ac:dyDescent="0.25">
      <c r="A316" s="10" t="str">
        <f>INDEX('Обработка исходного'!B:B,ROW($B$3)+4*(ROW($B316)-ROW($B$3)))</f>
        <v>Сталь хромоникелевая коррозионно-стойкого аустенитного класса</v>
      </c>
      <c r="B316" s="47" t="str">
        <f>INDEX('Обработка исходного'!D:D,ROW($B$3)+4*(ROW($B316)-ROW($B$3)))</f>
        <v>12Х18Н9Т</v>
      </c>
      <c r="C316" s="27" t="str">
        <f>IF(ISBLANK(INDEX('Обработка исходного'!E:E,ROW($B$3)+4*(ROW($B316)-ROW($B$3)))),"",INDEX('Обработка исходного'!E:E,ROW($B$3)+4*(ROW($B316)-ROW($B$3))))</f>
        <v>Горячекатаная и кованая сталь диаметром, стороной квадрата или толщиной от 100 до 150 мм</v>
      </c>
      <c r="D316" s="31">
        <f>INDEX('Обработка исходного'!G:G,ROW($B$3)+4*(ROW($B316)-ROW($B$3))+3)</f>
        <v>45</v>
      </c>
      <c r="E316" s="32">
        <f>INDEX('Обработка исходного'!H:H,ROW($B$3)+4*(ROW($B316)-ROW($B$3))+3)</f>
        <v>45</v>
      </c>
      <c r="F316" s="32">
        <f>INDEX('Обработка исходного'!I:I,ROW($B$3)+4*(ROW($B316)-ROW($B$3))+3)</f>
        <v>45</v>
      </c>
      <c r="G316" s="32">
        <f>INDEX('Обработка исходного'!J:J,ROW($B$3)+4*(ROW($B316)-ROW($B$3))+3)</f>
        <v>45</v>
      </c>
      <c r="H316" s="32">
        <f>INDEX('Обработка исходного'!K:K,ROW($B$3)+4*(ROW($B316)-ROW($B$3))+3)</f>
        <v>45</v>
      </c>
      <c r="I316" s="32">
        <f>INDEX('Обработка исходного'!L:L,ROW($B$3)+4*(ROW($B316)-ROW($B$3))+3)</f>
        <v>45</v>
      </c>
      <c r="J316" s="32">
        <f>INDEX('Обработка исходного'!M:M,ROW($B$3)+4*(ROW($B316)-ROW($B$3))+3)</f>
        <v>43</v>
      </c>
      <c r="K316" s="32">
        <f>INDEX('Обработка исходного'!N:N,ROW($B$3)+4*(ROW($B316)-ROW($B$3))+3)</f>
        <v>42</v>
      </c>
      <c r="L316" s="32">
        <f>INDEX('Обработка исходного'!O:O,ROW($B$3)+4*(ROW($B316)-ROW($B$3))+3)</f>
        <v>42</v>
      </c>
      <c r="M316" s="32">
        <f>INDEX('Обработка исходного'!P:P,ROW($B$3)+4*(ROW($B316)-ROW($B$3))+3)</f>
        <v>40</v>
      </c>
      <c r="N316" s="32">
        <f>INDEX('Обработка исходного'!Q:Q,ROW($B$3)+4*(ROW($B316)-ROW($B$3))+3)</f>
        <v>40</v>
      </c>
      <c r="O316" s="32">
        <f>INDEX('Обработка исходного'!R:R,ROW($B$3)+4*(ROW($B316)-ROW($B$3))+3)</f>
        <v>39</v>
      </c>
      <c r="P316" s="33">
        <f>INDEX('Обработка исходного'!S:S,ROW($B$3)+4*(ROW($B316)-ROW($B$3))+3)</f>
        <v>36</v>
      </c>
    </row>
    <row r="317" spans="1:16" ht="38.25" x14ac:dyDescent="0.25">
      <c r="A317" s="10" t="str">
        <f>INDEX('Обработка исходного'!B:B,ROW($B$3)+4*(ROW($B317)-ROW($B$3)))</f>
        <v>Сталь хромоникелевая коррозионно-стойкого аустенитного класса</v>
      </c>
      <c r="B317" s="47" t="str">
        <f>INDEX('Обработка исходного'!D:D,ROW($B$3)+4*(ROW($B317)-ROW($B$3)))</f>
        <v>12Х18Н12Т</v>
      </c>
      <c r="C317" s="27" t="str">
        <f>IF(ISBLANK(INDEX('Обработка исходного'!E:E,ROW($B$3)+4*(ROW($B317)-ROW($B$3)))),"",INDEX('Обработка исходного'!E:E,ROW($B$3)+4*(ROW($B317)-ROW($B$3))))</f>
        <v>Заготовки в виде поковок и штамповок для листов и труб, поковки</v>
      </c>
      <c r="D317" s="31">
        <f>INDEX('Обработка исходного'!G:G,ROW($B$3)+4*(ROW($B317)-ROW($B$3))+3)</f>
        <v>50</v>
      </c>
      <c r="E317" s="32">
        <f>INDEX('Обработка исходного'!H:H,ROW($B$3)+4*(ROW($B317)-ROW($B$3))+3)</f>
        <v>50</v>
      </c>
      <c r="F317" s="32">
        <f>INDEX('Обработка исходного'!I:I,ROW($B$3)+4*(ROW($B317)-ROW($B$3))+3)</f>
        <v>50</v>
      </c>
      <c r="G317" s="32">
        <f>INDEX('Обработка исходного'!J:J,ROW($B$3)+4*(ROW($B317)-ROW($B$3))+3)</f>
        <v>50</v>
      </c>
      <c r="H317" s="32">
        <f>INDEX('Обработка исходного'!K:K,ROW($B$3)+4*(ROW($B317)-ROW($B$3))+3)</f>
        <v>50</v>
      </c>
      <c r="I317" s="32">
        <f>INDEX('Обработка исходного'!L:L,ROW($B$3)+4*(ROW($B317)-ROW($B$3))+3)</f>
        <v>48</v>
      </c>
      <c r="J317" s="32">
        <f>INDEX('Обработка исходного'!M:M,ROW($B$3)+4*(ROW($B317)-ROW($B$3))+3)</f>
        <v>48</v>
      </c>
      <c r="K317" s="32">
        <f>INDEX('Обработка исходного'!N:N,ROW($B$3)+4*(ROW($B317)-ROW($B$3))+3)</f>
        <v>46</v>
      </c>
      <c r="L317" s="32">
        <f>INDEX('Обработка исходного'!O:O,ROW($B$3)+4*(ROW($B317)-ROW($B$3))+3)</f>
        <v>46</v>
      </c>
      <c r="M317" s="32">
        <f>INDEX('Обработка исходного'!P:P,ROW($B$3)+4*(ROW($B317)-ROW($B$3))+3)</f>
        <v>44</v>
      </c>
      <c r="N317" s="32">
        <f>INDEX('Обработка исходного'!Q:Q,ROW($B$3)+4*(ROW($B317)-ROW($B$3))+3)</f>
        <v>44</v>
      </c>
      <c r="O317" s="32">
        <f>INDEX('Обработка исходного'!R:R,ROW($B$3)+4*(ROW($B317)-ROW($B$3))+3)</f>
        <v>43</v>
      </c>
      <c r="P317" s="33">
        <f>INDEX('Обработка исходного'!S:S,ROW($B$3)+4*(ROW($B317)-ROW($B$3))+3)</f>
        <v>40</v>
      </c>
    </row>
    <row r="318" spans="1:16" ht="38.25" x14ac:dyDescent="0.25">
      <c r="A318" s="10" t="str">
        <f>INDEX('Обработка исходного'!B:B,ROW($B$3)+4*(ROW($B318)-ROW($B$3)))</f>
        <v>Сталь хромоникелевая коррозионно-стойкого аустенитного класса</v>
      </c>
      <c r="B318" s="47" t="str">
        <f>INDEX('Обработка исходного'!D:D,ROW($B$3)+4*(ROW($B318)-ROW($B$3)))</f>
        <v>12Х18Н12Т</v>
      </c>
      <c r="C318" s="27" t="str">
        <f>IF(ISBLANK(INDEX('Обработка исходного'!E:E,ROW($B$3)+4*(ROW($B318)-ROW($B$3)))),"",INDEX('Обработка исходного'!E:E,ROW($B$3)+4*(ROW($B318)-ROW($B$3))))</f>
        <v>Листы толщиной от 0,5 до 160 мм</v>
      </c>
      <c r="D318" s="31">
        <f>INDEX('Обработка исходного'!G:G,ROW($B$3)+4*(ROW($B318)-ROW($B$3))+3)</f>
        <v>45</v>
      </c>
      <c r="E318" s="32">
        <f>INDEX('Обработка исходного'!H:H,ROW($B$3)+4*(ROW($B318)-ROW($B$3))+3)</f>
        <v>43</v>
      </c>
      <c r="F318" s="32">
        <f>INDEX('Обработка исходного'!I:I,ROW($B$3)+4*(ROW($B318)-ROW($B$3))+3)</f>
        <v>43</v>
      </c>
      <c r="G318" s="32">
        <f>INDEX('Обработка исходного'!J:J,ROW($B$3)+4*(ROW($B318)-ROW($B$3))+3)</f>
        <v>42</v>
      </c>
      <c r="H318" s="32">
        <f>INDEX('Обработка исходного'!K:K,ROW($B$3)+4*(ROW($B318)-ROW($B$3))+3)</f>
        <v>42</v>
      </c>
      <c r="I318" s="32">
        <f>INDEX('Обработка исходного'!L:L,ROW($B$3)+4*(ROW($B318)-ROW($B$3))+3)</f>
        <v>42</v>
      </c>
      <c r="J318" s="32">
        <f>INDEX('Обработка исходного'!M:M,ROW($B$3)+4*(ROW($B318)-ROW($B$3))+3)</f>
        <v>41</v>
      </c>
      <c r="K318" s="32">
        <f>INDEX('Обработка исходного'!N:N,ROW($B$3)+4*(ROW($B318)-ROW($B$3))+3)</f>
        <v>40</v>
      </c>
      <c r="L318" s="32">
        <f>INDEX('Обработка исходного'!O:O,ROW($B$3)+4*(ROW($B318)-ROW($B$3))+3)</f>
        <v>40</v>
      </c>
      <c r="M318" s="32">
        <f>INDEX('Обработка исходного'!P:P,ROW($B$3)+4*(ROW($B318)-ROW($B$3))+3)</f>
        <v>38</v>
      </c>
      <c r="N318" s="32">
        <f>INDEX('Обработка исходного'!Q:Q,ROW($B$3)+4*(ROW($B318)-ROW($B$3))+3)</f>
        <v>37</v>
      </c>
      <c r="O318" s="32">
        <f>INDEX('Обработка исходного'!R:R,ROW($B$3)+4*(ROW($B318)-ROW($B$3))+3)</f>
        <v>32</v>
      </c>
      <c r="P318" s="33">
        <f>INDEX('Обработка исходного'!S:S,ROW($B$3)+4*(ROW($B318)-ROW($B$3))+3)</f>
        <v>32</v>
      </c>
    </row>
    <row r="319" spans="1:16" ht="25.5" customHeight="1" x14ac:dyDescent="0.25">
      <c r="A319" s="10" t="str">
        <f>INDEX('Обработка исходного'!B:B,ROW($B$3)+4*(ROW($B319)-ROW($B$3)))</f>
        <v>Сталь хромоникелевая коррозионно-стойкого аустенитного класса</v>
      </c>
      <c r="B319" s="47" t="str">
        <f>INDEX('Обработка исходного'!D:D,ROW($B$3)+4*(ROW($B319)-ROW($B$3)))</f>
        <v>12Х18Н12Т</v>
      </c>
      <c r="C319" s="27" t="str">
        <f>IF(ISBLANK(INDEX('Обработка исходного'!E:E,ROW($B$3)+4*(ROW($B319)-ROW($B$3)))),"",INDEX('Обработка исходного'!E:E,ROW($B$3)+4*(ROW($B319)-ROW($B$3))))</f>
        <v>Горячекатаная и кованая сталь диаметром, стороной квадрата или толщиной до 60 мм</v>
      </c>
      <c r="D319" s="31">
        <f>INDEX('Обработка исходного'!G:G,ROW($B$3)+4*(ROW($B319)-ROW($B$3))+3)</f>
        <v>55</v>
      </c>
      <c r="E319" s="32">
        <f>INDEX('Обработка исходного'!H:H,ROW($B$3)+4*(ROW($B319)-ROW($B$3))+3)</f>
        <v>55</v>
      </c>
      <c r="F319" s="32">
        <f>INDEX('Обработка исходного'!I:I,ROW($B$3)+4*(ROW($B319)-ROW($B$3))+3)</f>
        <v>55</v>
      </c>
      <c r="G319" s="32">
        <f>INDEX('Обработка исходного'!J:J,ROW($B$3)+4*(ROW($B319)-ROW($B$3))+3)</f>
        <v>55</v>
      </c>
      <c r="H319" s="32">
        <f>INDEX('Обработка исходного'!K:K,ROW($B$3)+4*(ROW($B319)-ROW($B$3))+3)</f>
        <v>55</v>
      </c>
      <c r="I319" s="32">
        <f>INDEX('Обработка исходного'!L:L,ROW($B$3)+4*(ROW($B319)-ROW($B$3))+3)</f>
        <v>53</v>
      </c>
      <c r="J319" s="32">
        <f>INDEX('Обработка исходного'!M:M,ROW($B$3)+4*(ROW($B319)-ROW($B$3))+3)</f>
        <v>53</v>
      </c>
      <c r="K319" s="32">
        <f>INDEX('Обработка исходного'!N:N,ROW($B$3)+4*(ROW($B319)-ROW($B$3))+3)</f>
        <v>51</v>
      </c>
      <c r="L319" s="32">
        <f>INDEX('Обработка исходного'!O:O,ROW($B$3)+4*(ROW($B319)-ROW($B$3))+3)</f>
        <v>51</v>
      </c>
      <c r="M319" s="32">
        <f>INDEX('Обработка исходного'!P:P,ROW($B$3)+4*(ROW($B319)-ROW($B$3))+3)</f>
        <v>49</v>
      </c>
      <c r="N319" s="32">
        <f>INDEX('Обработка исходного'!Q:Q,ROW($B$3)+4*(ROW($B319)-ROW($B$3))+3)</f>
        <v>49</v>
      </c>
      <c r="O319" s="32">
        <f>INDEX('Обработка исходного'!R:R,ROW($B$3)+4*(ROW($B319)-ROW($B$3))+3)</f>
        <v>47</v>
      </c>
      <c r="P319" s="33">
        <f>INDEX('Обработка исходного'!S:S,ROW($B$3)+4*(ROW($B319)-ROW($B$3))+3)</f>
        <v>44</v>
      </c>
    </row>
    <row r="320" spans="1:16" ht="25.5" customHeight="1" x14ac:dyDescent="0.25">
      <c r="A320" s="10" t="str">
        <f>INDEX('Обработка исходного'!B:B,ROW($B$3)+4*(ROW($B320)-ROW($B$3)))</f>
        <v>Сталь хромоникелевая коррозионно-стойкого аустенитного класса</v>
      </c>
      <c r="B320" s="47" t="str">
        <f>INDEX('Обработка исходного'!D:D,ROW($B$3)+4*(ROW($B320)-ROW($B$3)))</f>
        <v>12Х18Н12Т</v>
      </c>
      <c r="C320" s="27" t="str">
        <f>IF(ISBLANK(INDEX('Обработка исходного'!E:E,ROW($B$3)+4*(ROW($B320)-ROW($B$3)))),"",INDEX('Обработка исходного'!E:E,ROW($B$3)+4*(ROW($B320)-ROW($B$3))))</f>
        <v>Горячекатаная и кованая сталь диаметром, стороной квадрата или толщиной от 60 до 100 мм</v>
      </c>
      <c r="D320" s="31">
        <f>INDEX('Обработка исходного'!G:G,ROW($B$3)+4*(ROW($B320)-ROW($B$3))+3)</f>
        <v>50</v>
      </c>
      <c r="E320" s="32">
        <f>INDEX('Обработка исходного'!H:H,ROW($B$3)+4*(ROW($B320)-ROW($B$3))+3)</f>
        <v>50</v>
      </c>
      <c r="F320" s="32">
        <f>INDEX('Обработка исходного'!I:I,ROW($B$3)+4*(ROW($B320)-ROW($B$3))+3)</f>
        <v>50</v>
      </c>
      <c r="G320" s="32">
        <f>INDEX('Обработка исходного'!J:J,ROW($B$3)+4*(ROW($B320)-ROW($B$3))+3)</f>
        <v>50</v>
      </c>
      <c r="H320" s="32">
        <f>INDEX('Обработка исходного'!K:K,ROW($B$3)+4*(ROW($B320)-ROW($B$3))+3)</f>
        <v>50</v>
      </c>
      <c r="I320" s="32">
        <f>INDEX('Обработка исходного'!L:L,ROW($B$3)+4*(ROW($B320)-ROW($B$3))+3)</f>
        <v>44</v>
      </c>
      <c r="J320" s="32">
        <f>INDEX('Обработка исходного'!M:M,ROW($B$3)+4*(ROW($B320)-ROW($B$3))+3)</f>
        <v>44</v>
      </c>
      <c r="K320" s="32">
        <f>INDEX('Обработка исходного'!N:N,ROW($B$3)+4*(ROW($B320)-ROW($B$3))+3)</f>
        <v>43</v>
      </c>
      <c r="L320" s="32">
        <f>INDEX('Обработка исходного'!O:O,ROW($B$3)+4*(ROW($B320)-ROW($B$3))+3)</f>
        <v>43</v>
      </c>
      <c r="M320" s="32">
        <f>INDEX('Обработка исходного'!P:P,ROW($B$3)+4*(ROW($B320)-ROW($B$3))+3)</f>
        <v>41</v>
      </c>
      <c r="N320" s="32">
        <f>INDEX('Обработка исходного'!Q:Q,ROW($B$3)+4*(ROW($B320)-ROW($B$3))+3)</f>
        <v>41</v>
      </c>
      <c r="O320" s="32">
        <f>INDEX('Обработка исходного'!R:R,ROW($B$3)+4*(ROW($B320)-ROW($B$3))+3)</f>
        <v>39</v>
      </c>
      <c r="P320" s="33">
        <f>INDEX('Обработка исходного'!S:S,ROW($B$3)+4*(ROW($B320)-ROW($B$3))+3)</f>
        <v>36</v>
      </c>
    </row>
    <row r="321" spans="1:16" ht="38.25" x14ac:dyDescent="0.25">
      <c r="A321" s="10" t="str">
        <f>INDEX('Обработка исходного'!B:B,ROW($B$3)+4*(ROW($B321)-ROW($B$3)))</f>
        <v>Сталь хромоникелевая коррозионно-стойкого аустенитного класса</v>
      </c>
      <c r="B321" s="47" t="str">
        <f>INDEX('Обработка исходного'!D:D,ROW($B$3)+4*(ROW($B321)-ROW($B$3)))</f>
        <v>12Х18Н12Т</v>
      </c>
      <c r="C321" s="27" t="str">
        <f>IF(ISBLANK(INDEX('Обработка исходного'!E:E,ROW($B$3)+4*(ROW($B321)-ROW($B$3)))),"",INDEX('Обработка исходного'!E:E,ROW($B$3)+4*(ROW($B321)-ROW($B$3))))</f>
        <v>Горячекатаная и кованая сталь диаметром, стороной квадрата или толщиной от 100 до 150 мм</v>
      </c>
      <c r="D321" s="31">
        <f>INDEX('Обработка исходного'!G:G,ROW($B$3)+4*(ROW($B321)-ROW($B$3))+3)</f>
        <v>45</v>
      </c>
      <c r="E321" s="32">
        <f>INDEX('Обработка исходного'!H:H,ROW($B$3)+4*(ROW($B321)-ROW($B$3))+3)</f>
        <v>45</v>
      </c>
      <c r="F321" s="32">
        <f>INDEX('Обработка исходного'!I:I,ROW($B$3)+4*(ROW($B321)-ROW($B$3))+3)</f>
        <v>45</v>
      </c>
      <c r="G321" s="32">
        <f>INDEX('Обработка исходного'!J:J,ROW($B$3)+4*(ROW($B321)-ROW($B$3))+3)</f>
        <v>45</v>
      </c>
      <c r="H321" s="32">
        <f>INDEX('Обработка исходного'!K:K,ROW($B$3)+4*(ROW($B321)-ROW($B$3))+3)</f>
        <v>45</v>
      </c>
      <c r="I321" s="32">
        <f>INDEX('Обработка исходного'!L:L,ROW($B$3)+4*(ROW($B321)-ROW($B$3))+3)</f>
        <v>45</v>
      </c>
      <c r="J321" s="32">
        <f>INDEX('Обработка исходного'!M:M,ROW($B$3)+4*(ROW($B321)-ROW($B$3))+3)</f>
        <v>43</v>
      </c>
      <c r="K321" s="32">
        <f>INDEX('Обработка исходного'!N:N,ROW($B$3)+4*(ROW($B321)-ROW($B$3))+3)</f>
        <v>42</v>
      </c>
      <c r="L321" s="32">
        <f>INDEX('Обработка исходного'!O:O,ROW($B$3)+4*(ROW($B321)-ROW($B$3))+3)</f>
        <v>42</v>
      </c>
      <c r="M321" s="32">
        <f>INDEX('Обработка исходного'!P:P,ROW($B$3)+4*(ROW($B321)-ROW($B$3))+3)</f>
        <v>40</v>
      </c>
      <c r="N321" s="32">
        <f>INDEX('Обработка исходного'!Q:Q,ROW($B$3)+4*(ROW($B321)-ROW($B$3))+3)</f>
        <v>40</v>
      </c>
      <c r="O321" s="32">
        <f>INDEX('Обработка исходного'!R:R,ROW($B$3)+4*(ROW($B321)-ROW($B$3))+3)</f>
        <v>39</v>
      </c>
      <c r="P321" s="33">
        <f>INDEX('Обработка исходного'!S:S,ROW($B$3)+4*(ROW($B321)-ROW($B$3))+3)</f>
        <v>36</v>
      </c>
    </row>
    <row r="322" spans="1:16" ht="25.5" customHeight="1" x14ac:dyDescent="0.25">
      <c r="A322" s="10" t="str">
        <f>INDEX('Обработка исходного'!B:B,ROW($B$3)+4*(ROW($B322)-ROW($B$3)))</f>
        <v>Сталь хромоникелевая коррозионно-стойкого аустенитного класса</v>
      </c>
      <c r="B322" s="47" t="str">
        <f>INDEX('Обработка исходного'!D:D,ROW($B$3)+4*(ROW($B322)-ROW($B$3)))</f>
        <v>12Х18Н9ТЛ</v>
      </c>
      <c r="C322" s="27" t="str">
        <f>IF(ISBLANK(INDEX('Обработка исходного'!E:E,ROW($B$3)+4*(ROW($B322)-ROW($B$3)))),"",INDEX('Обработка исходного'!E:E,ROW($B$3)+4*(ROW($B322)-ROW($B$3))))</f>
        <v>Отливки</v>
      </c>
      <c r="D322" s="31">
        <f>INDEX('Обработка исходного'!G:G,ROW($B$3)+4*(ROW($B322)-ROW($B$3))+3)</f>
        <v>32</v>
      </c>
      <c r="E322" s="32">
        <f>INDEX('Обработка исходного'!H:H,ROW($B$3)+4*(ROW($B322)-ROW($B$3))+3)</f>
        <v>32</v>
      </c>
      <c r="F322" s="32">
        <f>INDEX('Обработка исходного'!I:I,ROW($B$3)+4*(ROW($B322)-ROW($B$3))+3)</f>
        <v>32</v>
      </c>
      <c r="G322" s="32">
        <f>INDEX('Обработка исходного'!J:J,ROW($B$3)+4*(ROW($B322)-ROW($B$3))+3)</f>
        <v>30</v>
      </c>
      <c r="H322" s="32">
        <f>INDEX('Обработка исходного'!K:K,ROW($B$3)+4*(ROW($B322)-ROW($B$3))+3)</f>
        <v>30</v>
      </c>
      <c r="I322" s="32">
        <f>INDEX('Обработка исходного'!L:L,ROW($B$3)+4*(ROW($B322)-ROW($B$3))+3)</f>
        <v>27</v>
      </c>
      <c r="J322" s="32">
        <f>INDEX('Обработка исходного'!M:M,ROW($B$3)+4*(ROW($B322)-ROW($B$3))+3)</f>
        <v>27</v>
      </c>
      <c r="K322" s="32">
        <f>INDEX('Обработка исходного'!N:N,ROW($B$3)+4*(ROW($B322)-ROW($B$3))+3)</f>
        <v>26</v>
      </c>
      <c r="L322" s="32">
        <f>INDEX('Обработка исходного'!O:O,ROW($B$3)+4*(ROW($B322)-ROW($B$3))+3)</f>
        <v>26</v>
      </c>
      <c r="M322" s="32">
        <f>INDEX('Обработка исходного'!P:P,ROW($B$3)+4*(ROW($B322)-ROW($B$3))+3)</f>
        <v>26</v>
      </c>
      <c r="N322" s="32">
        <f>INDEX('Обработка исходного'!Q:Q,ROW($B$3)+4*(ROW($B322)-ROW($B$3))+3)</f>
        <v>26</v>
      </c>
      <c r="O322" s="32">
        <f>INDEX('Обработка исходного'!R:R,ROW($B$3)+4*(ROW($B322)-ROW($B$3))+3)</f>
        <v>26</v>
      </c>
      <c r="P322" s="33">
        <f>INDEX('Обработка исходного'!S:S,ROW($B$3)+4*(ROW($B322)-ROW($B$3))+3)</f>
        <v>26</v>
      </c>
    </row>
    <row r="323" spans="1:16" ht="25.5" customHeight="1" x14ac:dyDescent="0.25">
      <c r="A323" s="10" t="str">
        <f>INDEX('Обработка исходного'!B:B,ROW($B$3)+4*(ROW($B323)-ROW($B$3)))</f>
        <v>Сталь хромоникелевая коррозионно-стойкого аустенитного класса</v>
      </c>
      <c r="B323" s="47" t="str">
        <f>INDEX('Обработка исходного'!D:D,ROW($B$3)+4*(ROW($B323)-ROW($B$3)))</f>
        <v>03Х16Н9М2</v>
      </c>
      <c r="C323" s="27" t="str">
        <f>IF(ISBLANK(INDEX('Обработка исходного'!E:E,ROW($B$3)+4*(ROW($B323)-ROW($B$3)))),"",INDEX('Обработка исходного'!E:E,ROW($B$3)+4*(ROW($B323)-ROW($B$3))))</f>
        <v>Листы толщиной от 40 до 150 мм</v>
      </c>
      <c r="D323" s="31">
        <f>INDEX('Обработка исходного'!G:G,ROW($B$3)+4*(ROW($B323)-ROW($B$3))+3)</f>
        <v>55</v>
      </c>
      <c r="E323" s="32">
        <f>INDEX('Обработка исходного'!H:H,ROW($B$3)+4*(ROW($B323)-ROW($B$3))+3)</f>
        <v>55</v>
      </c>
      <c r="F323" s="32">
        <f>INDEX('Обработка исходного'!I:I,ROW($B$3)+4*(ROW($B323)-ROW($B$3))+3)</f>
        <v>55</v>
      </c>
      <c r="G323" s="32">
        <f>INDEX('Обработка исходного'!J:J,ROW($B$3)+4*(ROW($B323)-ROW($B$3))+3)</f>
        <v>55</v>
      </c>
      <c r="H323" s="32">
        <f>INDEX('Обработка исходного'!K:K,ROW($B$3)+4*(ROW($B323)-ROW($B$3))+3)</f>
        <v>53</v>
      </c>
      <c r="I323" s="32">
        <f>INDEX('Обработка исходного'!L:L,ROW($B$3)+4*(ROW($B323)-ROW($B$3))+3)</f>
        <v>53</v>
      </c>
      <c r="J323" s="32">
        <f>INDEX('Обработка исходного'!M:M,ROW($B$3)+4*(ROW($B323)-ROW($B$3))+3)</f>
        <v>53</v>
      </c>
      <c r="K323" s="32">
        <f>INDEX('Обработка исходного'!N:N,ROW($B$3)+4*(ROW($B323)-ROW($B$3))+3)</f>
        <v>53</v>
      </c>
      <c r="L323" s="32">
        <f>INDEX('Обработка исходного'!O:O,ROW($B$3)+4*(ROW($B323)-ROW($B$3))+3)</f>
        <v>53</v>
      </c>
      <c r="M323" s="32">
        <f>INDEX('Обработка исходного'!P:P,ROW($B$3)+4*(ROW($B323)-ROW($B$3))+3)</f>
        <v>52</v>
      </c>
      <c r="N323" s="32">
        <f>INDEX('Обработка исходного'!Q:Q,ROW($B$3)+4*(ROW($B323)-ROW($B$3))+3)</f>
        <v>50</v>
      </c>
      <c r="O323" s="32">
        <f>INDEX('Обработка исходного'!R:R,ROW($B$3)+4*(ROW($B323)-ROW($B$3))+3)</f>
        <v>50</v>
      </c>
      <c r="P323" s="33">
        <f>INDEX('Обработка исходного'!S:S,ROW($B$3)+4*(ROW($B323)-ROW($B$3))+3)</f>
        <v>50</v>
      </c>
    </row>
    <row r="324" spans="1:16" ht="25.5" customHeight="1" x14ac:dyDescent="0.25">
      <c r="A324" s="10" t="str">
        <f>INDEX('Обработка исходного'!B:B,ROW($B$3)+4*(ROW($B324)-ROW($B$3)))</f>
        <v>Сталь хромоникелевая коррозионно-стойкого аустенитного класса</v>
      </c>
      <c r="B324" s="47" t="str">
        <f>INDEX('Обработка исходного'!D:D,ROW($B$3)+4*(ROW($B324)-ROW($B$3)))</f>
        <v>03Х16Н9М2</v>
      </c>
      <c r="C324" s="27" t="str">
        <f>IF(ISBLANK(INDEX('Обработка исходного'!E:E,ROW($B$3)+4*(ROW($B324)-ROW($B$3)))),"",INDEX('Обработка исходного'!E:E,ROW($B$3)+4*(ROW($B324)-ROW($B$3))))</f>
        <v>Поковки (из слитка) толщиной от 180 до 500 мм</v>
      </c>
      <c r="D324" s="31">
        <f>INDEX('Обработка исходного'!G:G,ROW($B$3)+4*(ROW($B324)-ROW($B$3))+3)</f>
        <v>55</v>
      </c>
      <c r="E324" s="32">
        <f>INDEX('Обработка исходного'!H:H,ROW($B$3)+4*(ROW($B324)-ROW($B$3))+3)</f>
        <v>55</v>
      </c>
      <c r="F324" s="32">
        <f>INDEX('Обработка исходного'!I:I,ROW($B$3)+4*(ROW($B324)-ROW($B$3))+3)</f>
        <v>55</v>
      </c>
      <c r="G324" s="32">
        <f>INDEX('Обработка исходного'!J:J,ROW($B$3)+4*(ROW($B324)-ROW($B$3))+3)</f>
        <v>55</v>
      </c>
      <c r="H324" s="32">
        <f>INDEX('Обработка исходного'!K:K,ROW($B$3)+4*(ROW($B324)-ROW($B$3))+3)</f>
        <v>50</v>
      </c>
      <c r="I324" s="32">
        <f>INDEX('Обработка исходного'!L:L,ROW($B$3)+4*(ROW($B324)-ROW($B$3))+3)</f>
        <v>50</v>
      </c>
      <c r="J324" s="32">
        <f>INDEX('Обработка исходного'!M:M,ROW($B$3)+4*(ROW($B324)-ROW($B$3))+3)</f>
        <v>50</v>
      </c>
      <c r="K324" s="32">
        <f>INDEX('Обработка исходного'!N:N,ROW($B$3)+4*(ROW($B324)-ROW($B$3))+3)</f>
        <v>50</v>
      </c>
      <c r="L324" s="32">
        <f>INDEX('Обработка исходного'!O:O,ROW($B$3)+4*(ROW($B324)-ROW($B$3))+3)</f>
        <v>50</v>
      </c>
      <c r="M324" s="32">
        <f>INDEX('Обработка исходного'!P:P,ROW($B$3)+4*(ROW($B324)-ROW($B$3))+3)</f>
        <v>48</v>
      </c>
      <c r="N324" s="32">
        <f>INDEX('Обработка исходного'!Q:Q,ROW($B$3)+4*(ROW($B324)-ROW($B$3))+3)</f>
        <v>47</v>
      </c>
      <c r="O324" s="32">
        <f>INDEX('Обработка исходного'!R:R,ROW($B$3)+4*(ROW($B324)-ROW($B$3))+3)</f>
        <v>47</v>
      </c>
      <c r="P324" s="33">
        <f>INDEX('Обработка исходного'!S:S,ROW($B$3)+4*(ROW($B324)-ROW($B$3))+3)</f>
        <v>47</v>
      </c>
    </row>
    <row r="325" spans="1:16" ht="38.25" x14ac:dyDescent="0.25">
      <c r="A325" s="10" t="str">
        <f>INDEX('Обработка исходного'!B:B,ROW($B$3)+4*(ROW($B325)-ROW($B$3)))</f>
        <v>Сталь хромоникелевая коррозионно-стойкого аустенитного класса</v>
      </c>
      <c r="B325" s="47" t="str">
        <f>INDEX('Обработка исходного'!D:D,ROW($B$3)+4*(ROW($B325)-ROW($B$3)))</f>
        <v>08Х16Н11М3</v>
      </c>
      <c r="C325" s="27" t="str">
        <f>IF(ISBLANK(INDEX('Обработка исходного'!E:E,ROW($B$3)+4*(ROW($B325)-ROW($B$3)))),"",INDEX('Обработка исходного'!E:E,ROW($B$3)+4*(ROW($B325)-ROW($B$3))))</f>
        <v>Листы толщиной от 6 до 50 мм</v>
      </c>
      <c r="D325" s="31">
        <f>INDEX('Обработка исходного'!G:G,ROW($B$3)+4*(ROW($B325)-ROW($B$3))+3)</f>
        <v>48</v>
      </c>
      <c r="E325" s="32">
        <f>INDEX('Обработка исходного'!H:H,ROW($B$3)+4*(ROW($B325)-ROW($B$3))+3)</f>
        <v>48</v>
      </c>
      <c r="F325" s="32">
        <f>INDEX('Обработка исходного'!I:I,ROW($B$3)+4*(ROW($B325)-ROW($B$3))+3)</f>
        <v>48</v>
      </c>
      <c r="G325" s="32">
        <f>INDEX('Обработка исходного'!J:J,ROW($B$3)+4*(ROW($B325)-ROW($B$3))+3)</f>
        <v>48</v>
      </c>
      <c r="H325" s="32">
        <f>INDEX('Обработка исходного'!K:K,ROW($B$3)+4*(ROW($B325)-ROW($B$3))+3)</f>
        <v>48</v>
      </c>
      <c r="I325" s="32">
        <f>INDEX('Обработка исходного'!L:L,ROW($B$3)+4*(ROW($B325)-ROW($B$3))+3)</f>
        <v>48</v>
      </c>
      <c r="J325" s="32">
        <f>INDEX('Обработка исходного'!M:M,ROW($B$3)+4*(ROW($B325)-ROW($B$3))+3)</f>
        <v>48</v>
      </c>
      <c r="K325" s="32">
        <f>INDEX('Обработка исходного'!N:N,ROW($B$3)+4*(ROW($B325)-ROW($B$3))+3)</f>
        <v>48</v>
      </c>
      <c r="L325" s="32">
        <f>INDEX('Обработка исходного'!O:O,ROW($B$3)+4*(ROW($B325)-ROW($B$3))+3)</f>
        <v>48</v>
      </c>
      <c r="M325" s="32">
        <f>INDEX('Обработка исходного'!P:P,ROW($B$3)+4*(ROW($B325)-ROW($B$3))+3)</f>
        <v>48</v>
      </c>
      <c r="N325" s="32">
        <f>INDEX('Обработка исходного'!Q:Q,ROW($B$3)+4*(ROW($B325)-ROW($B$3))+3)</f>
        <v>48</v>
      </c>
      <c r="O325" s="32">
        <f>INDEX('Обработка исходного'!R:R,ROW($B$3)+4*(ROW($B325)-ROW($B$3))+3)</f>
        <v>48</v>
      </c>
      <c r="P325" s="33">
        <f>INDEX('Обработка исходного'!S:S,ROW($B$3)+4*(ROW($B325)-ROW($B$3))+3)</f>
        <v>48</v>
      </c>
    </row>
    <row r="326" spans="1:16" ht="25.5" customHeight="1" x14ac:dyDescent="0.25">
      <c r="A326" s="10" t="str">
        <f>INDEX('Обработка исходного'!B:B,ROW($B$3)+4*(ROW($B326)-ROW($B$3)))</f>
        <v>Сталь хромоникелевая коррозионно-стойкого аустенитного класса</v>
      </c>
      <c r="B326" s="47" t="str">
        <f>INDEX('Обработка исходного'!D:D,ROW($B$3)+4*(ROW($B326)-ROW($B$3)))</f>
        <v>10Х17Н13М2Т</v>
      </c>
      <c r="C326" s="27" t="str">
        <f>IF(ISBLANK(INDEX('Обработка исходного'!E:E,ROW($B$3)+4*(ROW($B326)-ROW($B$3)))),"",INDEX('Обработка исходного'!E:E,ROW($B$3)+4*(ROW($B326)-ROW($B$3))))</f>
        <v>Заготовки в виде поковок и штамповок из слитков массой не более 15 т толщиной до 60 мм</v>
      </c>
      <c r="D326" s="31">
        <f>INDEX('Обработка исходного'!G:G,ROW($B$3)+4*(ROW($B326)-ROW($B$3))+3)</f>
        <v>50</v>
      </c>
      <c r="E326" s="32">
        <f>INDEX('Обработка исходного'!H:H,ROW($B$3)+4*(ROW($B326)-ROW($B$3))+3)</f>
        <v>50</v>
      </c>
      <c r="F326" s="32">
        <f>INDEX('Обработка исходного'!I:I,ROW($B$3)+4*(ROW($B326)-ROW($B$3))+3)</f>
        <v>50</v>
      </c>
      <c r="G326" s="32">
        <f>INDEX('Обработка исходного'!J:J,ROW($B$3)+4*(ROW($B326)-ROW($B$3))+3)</f>
        <v>50</v>
      </c>
      <c r="H326" s="32">
        <f>INDEX('Обработка исходного'!K:K,ROW($B$3)+4*(ROW($B326)-ROW($B$3))+3)</f>
        <v>50</v>
      </c>
      <c r="I326" s="32">
        <f>INDEX('Обработка исходного'!L:L,ROW($B$3)+4*(ROW($B326)-ROW($B$3))+3)</f>
        <v>48</v>
      </c>
      <c r="J326" s="32">
        <f>INDEX('Обработка исходного'!M:M,ROW($B$3)+4*(ROW($B326)-ROW($B$3))+3)</f>
        <v>48</v>
      </c>
      <c r="K326" s="32">
        <f>INDEX('Обработка исходного'!N:N,ROW($B$3)+4*(ROW($B326)-ROW($B$3))+3)</f>
        <v>47</v>
      </c>
      <c r="L326" s="32">
        <f>INDEX('Обработка исходного'!O:O,ROW($B$3)+4*(ROW($B326)-ROW($B$3))+3)</f>
        <v>47</v>
      </c>
      <c r="M326" s="32">
        <f>INDEX('Обработка исходного'!P:P,ROW($B$3)+4*(ROW($B326)-ROW($B$3))+3)</f>
        <v>45</v>
      </c>
      <c r="N326" s="32">
        <f>INDEX('Обработка исходного'!Q:Q,ROW($B$3)+4*(ROW($B326)-ROW($B$3))+3)</f>
        <v>45</v>
      </c>
      <c r="O326" s="32">
        <f>INDEX('Обработка исходного'!R:R,ROW($B$3)+4*(ROW($B326)-ROW($B$3))+3)</f>
        <v>43</v>
      </c>
      <c r="P326" s="33">
        <f>INDEX('Обработка исходного'!S:S,ROW($B$3)+4*(ROW($B326)-ROW($B$3))+3)</f>
        <v>40</v>
      </c>
    </row>
    <row r="327" spans="1:16" ht="25.5" customHeight="1" x14ac:dyDescent="0.25">
      <c r="A327" s="10" t="str">
        <f>INDEX('Обработка исходного'!B:B,ROW($B$3)+4*(ROW($B327)-ROW($B$3)))</f>
        <v>Сталь хромоникелевая коррозионно-стойкого аустенитного класса</v>
      </c>
      <c r="B327" s="47" t="str">
        <f>INDEX('Обработка исходного'!D:D,ROW($B$3)+4*(ROW($B327)-ROW($B$3)))</f>
        <v>10Х17Н13М2Т</v>
      </c>
      <c r="C327" s="27" t="str">
        <f>IF(ISBLANK(INDEX('Обработка исходного'!E:E,ROW($B$3)+4*(ROW($B327)-ROW($B$3)))),"",INDEX('Обработка исходного'!E:E,ROW($B$3)+4*(ROW($B327)-ROW($B$3))))</f>
        <v>Листы и листовые штамповки, ковано-катаные заготовки толщиной до 60 мм</v>
      </c>
      <c r="D327" s="31">
        <f>INDEX('Обработка исходного'!G:G,ROW($B$3)+4*(ROW($B327)-ROW($B$3))+3)</f>
        <v>50</v>
      </c>
      <c r="E327" s="32">
        <f>INDEX('Обработка исходного'!H:H,ROW($B$3)+4*(ROW($B327)-ROW($B$3))+3)</f>
        <v>50</v>
      </c>
      <c r="F327" s="32">
        <f>INDEX('Обработка исходного'!I:I,ROW($B$3)+4*(ROW($B327)-ROW($B$3))+3)</f>
        <v>50</v>
      </c>
      <c r="G327" s="32">
        <f>INDEX('Обработка исходного'!J:J,ROW($B$3)+4*(ROW($B327)-ROW($B$3))+3)</f>
        <v>50</v>
      </c>
      <c r="H327" s="32">
        <f>INDEX('Обработка исходного'!K:K,ROW($B$3)+4*(ROW($B327)-ROW($B$3))+3)</f>
        <v>50</v>
      </c>
      <c r="I327" s="32">
        <f>INDEX('Обработка исходного'!L:L,ROW($B$3)+4*(ROW($B327)-ROW($B$3))+3)</f>
        <v>48</v>
      </c>
      <c r="J327" s="32">
        <f>INDEX('Обработка исходного'!M:M,ROW($B$3)+4*(ROW($B327)-ROW($B$3))+3)</f>
        <v>48</v>
      </c>
      <c r="K327" s="32">
        <f>INDEX('Обработка исходного'!N:N,ROW($B$3)+4*(ROW($B327)-ROW($B$3))+3)</f>
        <v>47</v>
      </c>
      <c r="L327" s="32">
        <f>INDEX('Обработка исходного'!O:O,ROW($B$3)+4*(ROW($B327)-ROW($B$3))+3)</f>
        <v>47</v>
      </c>
      <c r="M327" s="32">
        <f>INDEX('Обработка исходного'!P:P,ROW($B$3)+4*(ROW($B327)-ROW($B$3))+3)</f>
        <v>45</v>
      </c>
      <c r="N327" s="32">
        <f>INDEX('Обработка исходного'!Q:Q,ROW($B$3)+4*(ROW($B327)-ROW($B$3))+3)</f>
        <v>45</v>
      </c>
      <c r="O327" s="32">
        <f>INDEX('Обработка исходного'!R:R,ROW($B$3)+4*(ROW($B327)-ROW($B$3))+3)</f>
        <v>43</v>
      </c>
      <c r="P327" s="33">
        <f>INDEX('Обработка исходного'!S:S,ROW($B$3)+4*(ROW($B327)-ROW($B$3))+3)</f>
        <v>40</v>
      </c>
    </row>
    <row r="328" spans="1:16" ht="25.5" customHeight="1" x14ac:dyDescent="0.25">
      <c r="A328" s="10" t="str">
        <f>INDEX('Обработка исходного'!B:B,ROW($B$3)+4*(ROW($B328)-ROW($B$3)))</f>
        <v>Сталь хромоникелевая коррозионно-стойкого аустенитного класса</v>
      </c>
      <c r="B328" s="47" t="str">
        <f>INDEX('Обработка исходного'!D:D,ROW($B$3)+4*(ROW($B328)-ROW($B$3)))</f>
        <v>10Х17Н13М2Т</v>
      </c>
      <c r="C328" s="27" t="str">
        <f>IF(ISBLANK(INDEX('Обработка исходного'!E:E,ROW($B$3)+4*(ROW($B328)-ROW($B$3)))),"",INDEX('Обработка исходного'!E:E,ROW($B$3)+4*(ROW($B328)-ROW($B$3))))</f>
        <v>Заготовки в виде поковок и штамповок из слитков массой не более 15 т толщиной от 60 до 300 мм</v>
      </c>
      <c r="D328" s="31">
        <f>INDEX('Обработка исходного'!G:G,ROW($B$3)+4*(ROW($B328)-ROW($B$3))+3)</f>
        <v>40</v>
      </c>
      <c r="E328" s="32">
        <f>INDEX('Обработка исходного'!H:H,ROW($B$3)+4*(ROW($B328)-ROW($B$3))+3)</f>
        <v>40</v>
      </c>
      <c r="F328" s="32">
        <f>INDEX('Обработка исходного'!I:I,ROW($B$3)+4*(ROW($B328)-ROW($B$3))+3)</f>
        <v>40</v>
      </c>
      <c r="G328" s="32">
        <f>INDEX('Обработка исходного'!J:J,ROW($B$3)+4*(ROW($B328)-ROW($B$3))+3)</f>
        <v>40</v>
      </c>
      <c r="H328" s="32">
        <f>INDEX('Обработка исходного'!K:K,ROW($B$3)+4*(ROW($B328)-ROW($B$3))+3)</f>
        <v>40</v>
      </c>
      <c r="I328" s="32">
        <f>INDEX('Обработка исходного'!L:L,ROW($B$3)+4*(ROW($B328)-ROW($B$3))+3)</f>
        <v>38</v>
      </c>
      <c r="J328" s="32">
        <f>INDEX('Обработка исходного'!M:M,ROW($B$3)+4*(ROW($B328)-ROW($B$3))+3)</f>
        <v>38</v>
      </c>
      <c r="K328" s="32">
        <f>INDEX('Обработка исходного'!N:N,ROW($B$3)+4*(ROW($B328)-ROW($B$3))+3)</f>
        <v>38</v>
      </c>
      <c r="L328" s="32">
        <f>INDEX('Обработка исходного'!O:O,ROW($B$3)+4*(ROW($B328)-ROW($B$3))+3)</f>
        <v>38</v>
      </c>
      <c r="M328" s="32">
        <f>INDEX('Обработка исходного'!P:P,ROW($B$3)+4*(ROW($B328)-ROW($B$3))+3)</f>
        <v>36</v>
      </c>
      <c r="N328" s="32">
        <f>INDEX('Обработка исходного'!Q:Q,ROW($B$3)+4*(ROW($B328)-ROW($B$3))+3)</f>
        <v>36</v>
      </c>
      <c r="O328" s="32">
        <f>INDEX('Обработка исходного'!R:R,ROW($B$3)+4*(ROW($B328)-ROW($B$3))+3)</f>
        <v>34</v>
      </c>
      <c r="P328" s="33">
        <f>INDEX('Обработка исходного'!S:S,ROW($B$3)+4*(ROW($B328)-ROW($B$3))+3)</f>
        <v>32</v>
      </c>
    </row>
    <row r="329" spans="1:16" ht="25.5" customHeight="1" x14ac:dyDescent="0.25">
      <c r="A329" s="10" t="str">
        <f>INDEX('Обработка исходного'!B:B,ROW($B$3)+4*(ROW($B329)-ROW($B$3)))</f>
        <v>Сталь хромоникелевая коррозионно-стойкого аустенитного класса</v>
      </c>
      <c r="B329" s="47" t="str">
        <f>INDEX('Обработка исходного'!D:D,ROW($B$3)+4*(ROW($B329)-ROW($B$3)))</f>
        <v>10Х17Н13М2Т</v>
      </c>
      <c r="C329" s="27" t="str">
        <f>IF(ISBLANK(INDEX('Обработка исходного'!E:E,ROW($B$3)+4*(ROW($B329)-ROW($B$3)))),"",INDEX('Обработка исходного'!E:E,ROW($B$3)+4*(ROW($B329)-ROW($B$3))))</f>
        <v>Листы и листовые штамповки, ковано-катаные заготовки толщиной от 60 до 300 мм</v>
      </c>
      <c r="D329" s="31">
        <f>INDEX('Обработка исходного'!G:G,ROW($B$3)+4*(ROW($B329)-ROW($B$3))+3)</f>
        <v>40</v>
      </c>
      <c r="E329" s="32">
        <f>INDEX('Обработка исходного'!H:H,ROW($B$3)+4*(ROW($B329)-ROW($B$3))+3)</f>
        <v>40</v>
      </c>
      <c r="F329" s="32">
        <f>INDEX('Обработка исходного'!I:I,ROW($B$3)+4*(ROW($B329)-ROW($B$3))+3)</f>
        <v>40</v>
      </c>
      <c r="G329" s="32">
        <f>INDEX('Обработка исходного'!J:J,ROW($B$3)+4*(ROW($B329)-ROW($B$3))+3)</f>
        <v>40</v>
      </c>
      <c r="H329" s="32">
        <f>INDEX('Обработка исходного'!K:K,ROW($B$3)+4*(ROW($B329)-ROW($B$3))+3)</f>
        <v>40</v>
      </c>
      <c r="I329" s="32">
        <f>INDEX('Обработка исходного'!L:L,ROW($B$3)+4*(ROW($B329)-ROW($B$3))+3)</f>
        <v>38</v>
      </c>
      <c r="J329" s="32">
        <f>INDEX('Обработка исходного'!M:M,ROW($B$3)+4*(ROW($B329)-ROW($B$3))+3)</f>
        <v>38</v>
      </c>
      <c r="K329" s="32">
        <f>INDEX('Обработка исходного'!N:N,ROW($B$3)+4*(ROW($B329)-ROW($B$3))+3)</f>
        <v>38</v>
      </c>
      <c r="L329" s="32">
        <f>INDEX('Обработка исходного'!O:O,ROW($B$3)+4*(ROW($B329)-ROW($B$3))+3)</f>
        <v>38</v>
      </c>
      <c r="M329" s="32">
        <f>INDEX('Обработка исходного'!P:P,ROW($B$3)+4*(ROW($B329)-ROW($B$3))+3)</f>
        <v>36</v>
      </c>
      <c r="N329" s="32">
        <f>INDEX('Обработка исходного'!Q:Q,ROW($B$3)+4*(ROW($B329)-ROW($B$3))+3)</f>
        <v>36</v>
      </c>
      <c r="O329" s="32">
        <f>INDEX('Обработка исходного'!R:R,ROW($B$3)+4*(ROW($B329)-ROW($B$3))+3)</f>
        <v>34</v>
      </c>
      <c r="P329" s="33">
        <f>INDEX('Обработка исходного'!S:S,ROW($B$3)+4*(ROW($B329)-ROW($B$3))+3)</f>
        <v>32</v>
      </c>
    </row>
    <row r="330" spans="1:16" ht="38.25" x14ac:dyDescent="0.25">
      <c r="A330" s="10" t="str">
        <f>INDEX('Обработка исходного'!B:B,ROW($B$3)+4*(ROW($B330)-ROW($B$3)))</f>
        <v>Сталь хромоникелевая коррозионно-стойкого аустенитного класса</v>
      </c>
      <c r="B330" s="47" t="str">
        <f>INDEX('Обработка исходного'!D:D,ROW($B$3)+4*(ROW($B330)-ROW($B$3)))</f>
        <v>10Х17Н13М2Т</v>
      </c>
      <c r="C330" s="27" t="str">
        <f>IF(ISBLANK(INDEX('Обработка исходного'!E:E,ROW($B$3)+4*(ROW($B330)-ROW($B$3)))),"",INDEX('Обработка исходного'!E:E,ROW($B$3)+4*(ROW($B330)-ROW($B$3))))</f>
        <v>Листы толщиной от 0,5 до 160 мм</v>
      </c>
      <c r="D330" s="31">
        <f>INDEX('Обработка исходного'!G:G,ROW($B$3)+4*(ROW($B330)-ROW($B$3))+3)</f>
        <v>40</v>
      </c>
      <c r="E330" s="32">
        <f>INDEX('Обработка исходного'!H:H,ROW($B$3)+4*(ROW($B330)-ROW($B$3))+3)</f>
        <v>40</v>
      </c>
      <c r="F330" s="32">
        <f>INDEX('Обработка исходного'!I:I,ROW($B$3)+4*(ROW($B330)-ROW($B$3))+3)</f>
        <v>40</v>
      </c>
      <c r="G330" s="32">
        <f>INDEX('Обработка исходного'!J:J,ROW($B$3)+4*(ROW($B330)-ROW($B$3))+3)</f>
        <v>40</v>
      </c>
      <c r="H330" s="32">
        <f>INDEX('Обработка исходного'!K:K,ROW($B$3)+4*(ROW($B330)-ROW($B$3))+3)</f>
        <v>40</v>
      </c>
      <c r="I330" s="32">
        <f>INDEX('Обработка исходного'!L:L,ROW($B$3)+4*(ROW($B330)-ROW($B$3))+3)</f>
        <v>38</v>
      </c>
      <c r="J330" s="32">
        <f>INDEX('Обработка исходного'!M:M,ROW($B$3)+4*(ROW($B330)-ROW($B$3))+3)</f>
        <v>38</v>
      </c>
      <c r="K330" s="32">
        <f>INDEX('Обработка исходного'!N:N,ROW($B$3)+4*(ROW($B330)-ROW($B$3))+3)</f>
        <v>38</v>
      </c>
      <c r="L330" s="32">
        <f>INDEX('Обработка исходного'!O:O,ROW($B$3)+4*(ROW($B330)-ROW($B$3))+3)</f>
        <v>38</v>
      </c>
      <c r="M330" s="32">
        <f>INDEX('Обработка исходного'!P:P,ROW($B$3)+4*(ROW($B330)-ROW($B$3))+3)</f>
        <v>36</v>
      </c>
      <c r="N330" s="32">
        <f>INDEX('Обработка исходного'!Q:Q,ROW($B$3)+4*(ROW($B330)-ROW($B$3))+3)</f>
        <v>36</v>
      </c>
      <c r="O330" s="32">
        <f>INDEX('Обработка исходного'!R:R,ROW($B$3)+4*(ROW($B330)-ROW($B$3))+3)</f>
        <v>34</v>
      </c>
      <c r="P330" s="33">
        <f>INDEX('Обработка исходного'!S:S,ROW($B$3)+4*(ROW($B330)-ROW($B$3))+3)</f>
        <v>32</v>
      </c>
    </row>
    <row r="331" spans="1:16" ht="38.25" x14ac:dyDescent="0.25">
      <c r="A331" s="10" t="str">
        <f>INDEX('Обработка исходного'!B:B,ROW($B$3)+4*(ROW($B331)-ROW($B$3)))</f>
        <v>Сталь хромоникелевая коррозионно-стойкого аустенитного класса</v>
      </c>
      <c r="B331" s="47" t="str">
        <f>INDEX('Обработка исходного'!D:D,ROW($B$3)+4*(ROW($B331)-ROW($B$3)))</f>
        <v>10Х17Н13М2Т</v>
      </c>
      <c r="C331" s="27" t="str">
        <f>IF(ISBLANK(INDEX('Обработка исходного'!E:E,ROW($B$3)+4*(ROW($B331)-ROW($B$3)))),"",INDEX('Обработка исходного'!E:E,ROW($B$3)+4*(ROW($B331)-ROW($B$3))))</f>
        <v>Трубы бесшовные горячедеформированные диаметром от 57 до 325 мм с толщиной стенки от 3,5 до 32 мм</v>
      </c>
      <c r="D331" s="31">
        <f>INDEX('Обработка исходного'!G:G,ROW($B$3)+4*(ROW($B331)-ROW($B$3))+3)</f>
        <v>50</v>
      </c>
      <c r="E331" s="32">
        <f>INDEX('Обработка исходного'!H:H,ROW($B$3)+4*(ROW($B331)-ROW($B$3))+3)</f>
        <v>50</v>
      </c>
      <c r="F331" s="32">
        <f>INDEX('Обработка исходного'!I:I,ROW($B$3)+4*(ROW($B331)-ROW($B$3))+3)</f>
        <v>50</v>
      </c>
      <c r="G331" s="32">
        <f>INDEX('Обработка исходного'!J:J,ROW($B$3)+4*(ROW($B331)-ROW($B$3))+3)</f>
        <v>50</v>
      </c>
      <c r="H331" s="32">
        <f>INDEX('Обработка исходного'!K:K,ROW($B$3)+4*(ROW($B331)-ROW($B$3))+3)</f>
        <v>49</v>
      </c>
      <c r="I331" s="32">
        <f>INDEX('Обработка исходного'!L:L,ROW($B$3)+4*(ROW($B331)-ROW($B$3))+3)</f>
        <v>48</v>
      </c>
      <c r="J331" s="32">
        <f>INDEX('Обработка исходного'!M:M,ROW($B$3)+4*(ROW($B331)-ROW($B$3))+3)</f>
        <v>47</v>
      </c>
      <c r="K331" s="32">
        <f>INDEX('Обработка исходного'!N:N,ROW($B$3)+4*(ROW($B331)-ROW($B$3))+3)</f>
        <v>46</v>
      </c>
      <c r="L331" s="32">
        <f>INDEX('Обработка исходного'!O:O,ROW($B$3)+4*(ROW($B331)-ROW($B$3))+3)</f>
        <v>45</v>
      </c>
      <c r="M331" s="32">
        <f>INDEX('Обработка исходного'!P:P,ROW($B$3)+4*(ROW($B331)-ROW($B$3))+3)</f>
        <v>44</v>
      </c>
      <c r="N331" s="32">
        <f>INDEX('Обработка исходного'!Q:Q,ROW($B$3)+4*(ROW($B331)-ROW($B$3))+3)</f>
        <v>43</v>
      </c>
      <c r="O331" s="32">
        <f>INDEX('Обработка исходного'!R:R,ROW($B$3)+4*(ROW($B331)-ROW($B$3))+3)</f>
        <v>41</v>
      </c>
      <c r="P331" s="33">
        <f>INDEX('Обработка исходного'!S:S,ROW($B$3)+4*(ROW($B331)-ROW($B$3))+3)</f>
        <v>36</v>
      </c>
    </row>
    <row r="332" spans="1:16" ht="38.25" x14ac:dyDescent="0.25">
      <c r="A332" s="10" t="str">
        <f>INDEX('Обработка исходного'!B:B,ROW($B$3)+4*(ROW($B332)-ROW($B$3)))</f>
        <v>Сталь хромоникелевая коррозионно-стойкого аустенитного класса</v>
      </c>
      <c r="B332" s="47" t="str">
        <f>INDEX('Обработка исходного'!D:D,ROW($B$3)+4*(ROW($B332)-ROW($B$3)))</f>
        <v>10Х17Н13М2Т</v>
      </c>
      <c r="C332" s="27" t="str">
        <f>IF(ISBLANK(INDEX('Обработка исходного'!E:E,ROW($B$3)+4*(ROW($B332)-ROW($B$3)))),"",INDEX('Обработка исходного'!E:E,ROW($B$3)+4*(ROW($B332)-ROW($B$3))))</f>
        <v>Трубы холодно- и теплодеформированные диаметром от 5 до 250 мм с толщиной стенки от 0,2 до 22 мм</v>
      </c>
      <c r="D332" s="31">
        <f>INDEX('Обработка исходного'!G:G,ROW($B$3)+4*(ROW($B332)-ROW($B$3))+3)</f>
        <v>50</v>
      </c>
      <c r="E332" s="32">
        <f>INDEX('Обработка исходного'!H:H,ROW($B$3)+4*(ROW($B332)-ROW($B$3))+3)</f>
        <v>50</v>
      </c>
      <c r="F332" s="32">
        <f>INDEX('Обработка исходного'!I:I,ROW($B$3)+4*(ROW($B332)-ROW($B$3))+3)</f>
        <v>50</v>
      </c>
      <c r="G332" s="32">
        <f>INDEX('Обработка исходного'!J:J,ROW($B$3)+4*(ROW($B332)-ROW($B$3))+3)</f>
        <v>50</v>
      </c>
      <c r="H332" s="32">
        <f>INDEX('Обработка исходного'!K:K,ROW($B$3)+4*(ROW($B332)-ROW($B$3))+3)</f>
        <v>49</v>
      </c>
      <c r="I332" s="32">
        <f>INDEX('Обработка исходного'!L:L,ROW($B$3)+4*(ROW($B332)-ROW($B$3))+3)</f>
        <v>48</v>
      </c>
      <c r="J332" s="32">
        <f>INDEX('Обработка исходного'!M:M,ROW($B$3)+4*(ROW($B332)-ROW($B$3))+3)</f>
        <v>47</v>
      </c>
      <c r="K332" s="32">
        <f>INDEX('Обработка исходного'!N:N,ROW($B$3)+4*(ROW($B332)-ROW($B$3))+3)</f>
        <v>46</v>
      </c>
      <c r="L332" s="32">
        <f>INDEX('Обработка исходного'!O:O,ROW($B$3)+4*(ROW($B332)-ROW($B$3))+3)</f>
        <v>45</v>
      </c>
      <c r="M332" s="32">
        <f>INDEX('Обработка исходного'!P:P,ROW($B$3)+4*(ROW($B332)-ROW($B$3))+3)</f>
        <v>44</v>
      </c>
      <c r="N332" s="32">
        <f>INDEX('Обработка исходного'!Q:Q,ROW($B$3)+4*(ROW($B332)-ROW($B$3))+3)</f>
        <v>43</v>
      </c>
      <c r="O332" s="32">
        <f>INDEX('Обработка исходного'!R:R,ROW($B$3)+4*(ROW($B332)-ROW($B$3))+3)</f>
        <v>41</v>
      </c>
      <c r="P332" s="33">
        <f>INDEX('Обработка исходного'!S:S,ROW($B$3)+4*(ROW($B332)-ROW($B$3))+3)</f>
        <v>36</v>
      </c>
    </row>
    <row r="333" spans="1:16" ht="38.25" x14ac:dyDescent="0.25">
      <c r="A333" s="10" t="str">
        <f>INDEX('Обработка исходного'!B:B,ROW($B$3)+4*(ROW($B333)-ROW($B$3)))</f>
        <v>Сталь хромоникелевая коррозионно-стойкого аустенитного класса</v>
      </c>
      <c r="B333" s="47" t="str">
        <f>INDEX('Обработка исходного'!D:D,ROW($B$3)+4*(ROW($B333)-ROW($B$3)))</f>
        <v>12Х18Н12М3ТЛ</v>
      </c>
      <c r="C333" s="27" t="str">
        <f>IF(ISBLANK(INDEX('Обработка исходного'!E:E,ROW($B$3)+4*(ROW($B333)-ROW($B$3)))),"",INDEX('Обработка исходного'!E:E,ROW($B$3)+4*(ROW($B333)-ROW($B$3))))</f>
        <v>Отливки</v>
      </c>
      <c r="D333" s="31" t="str">
        <f>INDEX('Обработка исходного'!G:G,ROW($B$3)+4*(ROW($B333)-ROW($B$3))+3)</f>
        <v>-</v>
      </c>
      <c r="E333" s="32" t="str">
        <f>INDEX('Обработка исходного'!H:H,ROW($B$3)+4*(ROW($B333)-ROW($B$3))+3)</f>
        <v>-</v>
      </c>
      <c r="F333" s="32" t="str">
        <f>INDEX('Обработка исходного'!I:I,ROW($B$3)+4*(ROW($B333)-ROW($B$3))+3)</f>
        <v>-</v>
      </c>
      <c r="G333" s="32" t="str">
        <f>INDEX('Обработка исходного'!J:J,ROW($B$3)+4*(ROW($B333)-ROW($B$3))+3)</f>
        <v>-</v>
      </c>
      <c r="H333" s="32" t="str">
        <f>INDEX('Обработка исходного'!K:K,ROW($B$3)+4*(ROW($B333)-ROW($B$3))+3)</f>
        <v>-</v>
      </c>
      <c r="I333" s="32" t="str">
        <f>INDEX('Обработка исходного'!L:L,ROW($B$3)+4*(ROW($B333)-ROW($B$3))+3)</f>
        <v>-</v>
      </c>
      <c r="J333" s="32" t="str">
        <f>INDEX('Обработка исходного'!M:M,ROW($B$3)+4*(ROW($B333)-ROW($B$3))+3)</f>
        <v>-</v>
      </c>
      <c r="K333" s="32" t="str">
        <f>INDEX('Обработка исходного'!N:N,ROW($B$3)+4*(ROW($B333)-ROW($B$3))+3)</f>
        <v>-</v>
      </c>
      <c r="L333" s="32" t="str">
        <f>INDEX('Обработка исходного'!O:O,ROW($B$3)+4*(ROW($B333)-ROW($B$3))+3)</f>
        <v>-</v>
      </c>
      <c r="M333" s="32" t="str">
        <f>INDEX('Обработка исходного'!P:P,ROW($B$3)+4*(ROW($B333)-ROW($B$3))+3)</f>
        <v>-</v>
      </c>
      <c r="N333" s="32" t="str">
        <f>INDEX('Обработка исходного'!Q:Q,ROW($B$3)+4*(ROW($B333)-ROW($B$3))+3)</f>
        <v>-</v>
      </c>
      <c r="O333" s="32" t="str">
        <f>INDEX('Обработка исходного'!R:R,ROW($B$3)+4*(ROW($B333)-ROW($B$3))+3)</f>
        <v>-</v>
      </c>
      <c r="P333" s="33" t="str">
        <f>INDEX('Обработка исходного'!S:S,ROW($B$3)+4*(ROW($B333)-ROW($B$3))+3)</f>
        <v>-</v>
      </c>
    </row>
    <row r="334" spans="1:16" ht="38.25" x14ac:dyDescent="0.25">
      <c r="A334" s="10" t="str">
        <f>INDEX('Обработка исходного'!B:B,ROW($B$3)+4*(ROW($B334)-ROW($B$3)))</f>
        <v>Сталь хромоникелевая коррозионно-стойкого аустенитного класса</v>
      </c>
      <c r="B334" s="47" t="str">
        <f>INDEX('Обработка исходного'!D:D,ROW($B$3)+4*(ROW($B334)-ROW($B$3)))</f>
        <v>10Х18Н12М3Л</v>
      </c>
      <c r="C334" s="27" t="str">
        <f>IF(ISBLANK(INDEX('Обработка исходного'!E:E,ROW($B$3)+4*(ROW($B334)-ROW($B$3)))),"",INDEX('Обработка исходного'!E:E,ROW($B$3)+4*(ROW($B334)-ROW($B$3))))</f>
        <v>Отливки</v>
      </c>
      <c r="D334" s="31">
        <f>INDEX('Обработка исходного'!G:G,ROW($B$3)+4*(ROW($B334)-ROW($B$3))+3)</f>
        <v>25</v>
      </c>
      <c r="E334" s="32">
        <f>INDEX('Обработка исходного'!H:H,ROW($B$3)+4*(ROW($B334)-ROW($B$3))+3)</f>
        <v>25</v>
      </c>
      <c r="F334" s="32">
        <f>INDEX('Обработка исходного'!I:I,ROW($B$3)+4*(ROW($B334)-ROW($B$3))+3)</f>
        <v>24</v>
      </c>
      <c r="G334" s="32">
        <f>INDEX('Обработка исходного'!J:J,ROW($B$3)+4*(ROW($B334)-ROW($B$3))+3)</f>
        <v>23</v>
      </c>
      <c r="H334" s="32">
        <f>INDEX('Обработка исходного'!K:K,ROW($B$3)+4*(ROW($B334)-ROW($B$3))+3)</f>
        <v>23</v>
      </c>
      <c r="I334" s="32">
        <f>INDEX('Обработка исходного'!L:L,ROW($B$3)+4*(ROW($B334)-ROW($B$3))+3)</f>
        <v>22</v>
      </c>
      <c r="J334" s="32">
        <f>INDEX('Обработка исходного'!M:M,ROW($B$3)+4*(ROW($B334)-ROW($B$3))+3)</f>
        <v>22</v>
      </c>
      <c r="K334" s="32">
        <f>INDEX('Обработка исходного'!N:N,ROW($B$3)+4*(ROW($B334)-ROW($B$3))+3)</f>
        <v>21</v>
      </c>
      <c r="L334" s="32">
        <f>INDEX('Обработка исходного'!O:O,ROW($B$3)+4*(ROW($B334)-ROW($B$3))+3)</f>
        <v>20</v>
      </c>
      <c r="M334" s="32">
        <f>INDEX('Обработка исходного'!P:P,ROW($B$3)+4*(ROW($B334)-ROW($B$3))+3)</f>
        <v>20</v>
      </c>
      <c r="N334" s="32">
        <f>INDEX('Обработка исходного'!Q:Q,ROW($B$3)+4*(ROW($B334)-ROW($B$3))+3)</f>
        <v>20</v>
      </c>
      <c r="O334" s="32">
        <f>INDEX('Обработка исходного'!R:R,ROW($B$3)+4*(ROW($B334)-ROW($B$3))+3)</f>
        <v>20</v>
      </c>
      <c r="P334" s="33">
        <f>INDEX('Обработка исходного'!S:S,ROW($B$3)+4*(ROW($B334)-ROW($B$3))+3)</f>
        <v>20</v>
      </c>
    </row>
    <row r="335" spans="1:16" ht="38.25" x14ac:dyDescent="0.25">
      <c r="A335" s="10" t="str">
        <f>INDEX('Обработка исходного'!B:B,ROW($B$3)+4*(ROW($B335)-ROW($B$3)))</f>
        <v>Сталь хромоникелевая коррозионно-стойкого аустенитного класса</v>
      </c>
      <c r="B335" s="47" t="str">
        <f>INDEX('Обработка исходного'!D:D,ROW($B$3)+4*(ROW($B335)-ROW($B$3)))</f>
        <v>09Х16Н15М3Б</v>
      </c>
      <c r="C335" s="27" t="str">
        <f>IF(ISBLANK(INDEX('Обработка исходного'!E:E,ROW($B$3)+4*(ROW($B335)-ROW($B$3)))),"",INDEX('Обработка исходного'!E:E,ROW($B$3)+4*(ROW($B335)-ROW($B$3))))</f>
        <v>Заготовка трубная диаметром от 80 до 180 мм</v>
      </c>
      <c r="D335" s="31" t="str">
        <f>INDEX('Обработка исходного'!G:G,ROW($B$3)+4*(ROW($B335)-ROW($B$3))+3)</f>
        <v>-</v>
      </c>
      <c r="E335" s="32" t="str">
        <f>INDEX('Обработка исходного'!H:H,ROW($B$3)+4*(ROW($B335)-ROW($B$3))+3)</f>
        <v>-</v>
      </c>
      <c r="F335" s="32" t="str">
        <f>INDEX('Обработка исходного'!I:I,ROW($B$3)+4*(ROW($B335)-ROW($B$3))+3)</f>
        <v>-</v>
      </c>
      <c r="G335" s="32" t="str">
        <f>INDEX('Обработка исходного'!J:J,ROW($B$3)+4*(ROW($B335)-ROW($B$3))+3)</f>
        <v>-</v>
      </c>
      <c r="H335" s="32" t="str">
        <f>INDEX('Обработка исходного'!K:K,ROW($B$3)+4*(ROW($B335)-ROW($B$3))+3)</f>
        <v>-</v>
      </c>
      <c r="I335" s="32" t="str">
        <f>INDEX('Обработка исходного'!L:L,ROW($B$3)+4*(ROW($B335)-ROW($B$3))+3)</f>
        <v>-</v>
      </c>
      <c r="J335" s="32" t="str">
        <f>INDEX('Обработка исходного'!M:M,ROW($B$3)+4*(ROW($B335)-ROW($B$3))+3)</f>
        <v>-</v>
      </c>
      <c r="K335" s="32" t="str">
        <f>INDEX('Обработка исходного'!N:N,ROW($B$3)+4*(ROW($B335)-ROW($B$3))+3)</f>
        <v>-</v>
      </c>
      <c r="L335" s="32" t="str">
        <f>INDEX('Обработка исходного'!O:O,ROW($B$3)+4*(ROW($B335)-ROW($B$3))+3)</f>
        <v>-</v>
      </c>
      <c r="M335" s="32" t="str">
        <f>INDEX('Обработка исходного'!P:P,ROW($B$3)+4*(ROW($B335)-ROW($B$3))+3)</f>
        <v>-</v>
      </c>
      <c r="N335" s="32" t="str">
        <f>INDEX('Обработка исходного'!Q:Q,ROW($B$3)+4*(ROW($B335)-ROW($B$3))+3)</f>
        <v>-</v>
      </c>
      <c r="O335" s="32" t="str">
        <f>INDEX('Обработка исходного'!R:R,ROW($B$3)+4*(ROW($B335)-ROW($B$3))+3)</f>
        <v>-</v>
      </c>
      <c r="P335" s="33" t="str">
        <f>INDEX('Обработка исходного'!S:S,ROW($B$3)+4*(ROW($B335)-ROW($B$3))+3)</f>
        <v>-</v>
      </c>
    </row>
    <row r="336" spans="1:16" ht="38.25" x14ac:dyDescent="0.25">
      <c r="A336" s="10" t="str">
        <f>INDEX('Обработка исходного'!B:B,ROW($B$3)+4*(ROW($B336)-ROW($B$3)))</f>
        <v>Сталь хромоникелевая коррозионно-стойкого аустенитного класса</v>
      </c>
      <c r="B336" s="47" t="str">
        <f>INDEX('Обработка исходного'!D:D,ROW($B$3)+4*(ROW($B336)-ROW($B$3)))</f>
        <v>45Х14Н14В2М</v>
      </c>
      <c r="C336" s="27" t="str">
        <f>IF(ISBLANK(INDEX('Обработка исходного'!E:E,ROW($B$3)+4*(ROW($B336)-ROW($B$3)))),"",INDEX('Обработка исходного'!E:E,ROW($B$3)+4*(ROW($B336)-ROW($B$3))))</f>
        <v>Горячекатаная и кованая сталь диаметром, стороной квадрата или толщиной до 60 мм</v>
      </c>
      <c r="D336" s="31">
        <f>INDEX('Обработка исходного'!G:G,ROW($B$3)+4*(ROW($B336)-ROW($B$3))+3)</f>
        <v>35</v>
      </c>
      <c r="E336" s="32">
        <f>INDEX('Обработка исходного'!H:H,ROW($B$3)+4*(ROW($B336)-ROW($B$3))+3)</f>
        <v>35</v>
      </c>
      <c r="F336" s="32">
        <f>INDEX('Обработка исходного'!I:I,ROW($B$3)+4*(ROW($B336)-ROW($B$3))+3)</f>
        <v>35</v>
      </c>
      <c r="G336" s="32">
        <f>INDEX('Обработка исходного'!J:J,ROW($B$3)+4*(ROW($B336)-ROW($B$3))+3)</f>
        <v>35</v>
      </c>
      <c r="H336" s="32">
        <f>INDEX('Обработка исходного'!K:K,ROW($B$3)+4*(ROW($B336)-ROW($B$3))+3)</f>
        <v>35</v>
      </c>
      <c r="I336" s="32">
        <f>INDEX('Обработка исходного'!L:L,ROW($B$3)+4*(ROW($B336)-ROW($B$3))+3)</f>
        <v>35</v>
      </c>
      <c r="J336" s="32">
        <f>INDEX('Обработка исходного'!M:M,ROW($B$3)+4*(ROW($B336)-ROW($B$3))+3)</f>
        <v>35</v>
      </c>
      <c r="K336" s="32">
        <f>INDEX('Обработка исходного'!N:N,ROW($B$3)+4*(ROW($B336)-ROW($B$3))+3)</f>
        <v>35</v>
      </c>
      <c r="L336" s="32">
        <f>INDEX('Обработка исходного'!O:O,ROW($B$3)+4*(ROW($B336)-ROW($B$3))+3)</f>
        <v>32</v>
      </c>
      <c r="M336" s="32">
        <f>INDEX('Обработка исходного'!P:P,ROW($B$3)+4*(ROW($B336)-ROW($B$3))+3)</f>
        <v>30</v>
      </c>
      <c r="N336" s="32">
        <f>INDEX('Обработка исходного'!Q:Q,ROW($B$3)+4*(ROW($B336)-ROW($B$3))+3)</f>
        <v>27</v>
      </c>
      <c r="O336" s="32">
        <f>INDEX('Обработка исходного'!R:R,ROW($B$3)+4*(ROW($B336)-ROW($B$3))+3)</f>
        <v>23</v>
      </c>
      <c r="P336" s="33" t="str">
        <f>INDEX('Обработка исходного'!S:S,ROW($B$3)+4*(ROW($B336)-ROW($B$3))+3)</f>
        <v>-</v>
      </c>
    </row>
    <row r="337" spans="1:16" ht="38.25" x14ac:dyDescent="0.25">
      <c r="A337" s="10" t="str">
        <f>INDEX('Обработка исходного'!B:B,ROW($B$3)+4*(ROW($B337)-ROW($B$3)))</f>
        <v>Сталь хромоникелевая коррозионно-стойкого аустенитного класса</v>
      </c>
      <c r="B337" s="47" t="str">
        <f>INDEX('Обработка исходного'!D:D,ROW($B$3)+4*(ROW($B337)-ROW($B$3)))</f>
        <v>45Х14Н14В2М</v>
      </c>
      <c r="C337" s="27" t="str">
        <f>IF(ISBLANK(INDEX('Обработка исходного'!E:E,ROW($B$3)+4*(ROW($B337)-ROW($B$3)))),"",INDEX('Обработка исходного'!E:E,ROW($B$3)+4*(ROW($B337)-ROW($B$3))))</f>
        <v>Калиброванная сталь диаметром или стороной квадрата до 70 мм</v>
      </c>
      <c r="D337" s="31">
        <f>INDEX('Обработка исходного'!G:G,ROW($B$3)+4*(ROW($B337)-ROW($B$3))+3)</f>
        <v>35</v>
      </c>
      <c r="E337" s="32">
        <f>INDEX('Обработка исходного'!H:H,ROW($B$3)+4*(ROW($B337)-ROW($B$3))+3)</f>
        <v>35</v>
      </c>
      <c r="F337" s="32">
        <f>INDEX('Обработка исходного'!I:I,ROW($B$3)+4*(ROW($B337)-ROW($B$3))+3)</f>
        <v>35</v>
      </c>
      <c r="G337" s="32">
        <f>INDEX('Обработка исходного'!J:J,ROW($B$3)+4*(ROW($B337)-ROW($B$3))+3)</f>
        <v>35</v>
      </c>
      <c r="H337" s="32">
        <f>INDEX('Обработка исходного'!K:K,ROW($B$3)+4*(ROW($B337)-ROW($B$3))+3)</f>
        <v>35</v>
      </c>
      <c r="I337" s="32">
        <f>INDEX('Обработка исходного'!L:L,ROW($B$3)+4*(ROW($B337)-ROW($B$3))+3)</f>
        <v>35</v>
      </c>
      <c r="J337" s="32">
        <f>INDEX('Обработка исходного'!M:M,ROW($B$3)+4*(ROW($B337)-ROW($B$3))+3)</f>
        <v>35</v>
      </c>
      <c r="K337" s="32">
        <f>INDEX('Обработка исходного'!N:N,ROW($B$3)+4*(ROW($B337)-ROW($B$3))+3)</f>
        <v>35</v>
      </c>
      <c r="L337" s="32">
        <f>INDEX('Обработка исходного'!O:O,ROW($B$3)+4*(ROW($B337)-ROW($B$3))+3)</f>
        <v>32</v>
      </c>
      <c r="M337" s="32">
        <f>INDEX('Обработка исходного'!P:P,ROW($B$3)+4*(ROW($B337)-ROW($B$3))+3)</f>
        <v>30</v>
      </c>
      <c r="N337" s="32">
        <f>INDEX('Обработка исходного'!Q:Q,ROW($B$3)+4*(ROW($B337)-ROW($B$3))+3)</f>
        <v>27</v>
      </c>
      <c r="O337" s="32">
        <f>INDEX('Обработка исходного'!R:R,ROW($B$3)+4*(ROW($B337)-ROW($B$3))+3)</f>
        <v>23</v>
      </c>
      <c r="P337" s="33" t="str">
        <f>INDEX('Обработка исходного'!S:S,ROW($B$3)+4*(ROW($B337)-ROW($B$3))+3)</f>
        <v>-</v>
      </c>
    </row>
    <row r="338" spans="1:16" ht="38.25" x14ac:dyDescent="0.25">
      <c r="A338" s="10" t="str">
        <f>INDEX('Обработка исходного'!B:B,ROW($B$3)+4*(ROW($B338)-ROW($B$3)))</f>
        <v>Сталь хромоникелевая коррозионно-стойкого аустенитного класса</v>
      </c>
      <c r="B338" s="47" t="str">
        <f>INDEX('Обработка исходного'!D:D,ROW($B$3)+4*(ROW($B338)-ROW($B$3)))</f>
        <v>45Х14Н14В2М</v>
      </c>
      <c r="C338" s="27" t="str">
        <f>IF(ISBLANK(INDEX('Обработка исходного'!E:E,ROW($B$3)+4*(ROW($B338)-ROW($B$3)))),"",INDEX('Обработка исходного'!E:E,ROW($B$3)+4*(ROW($B338)-ROW($B$3))))</f>
        <v>Горячекатаная и кованая сталь диаметром, стороной квадрата или толщиной от 60 до 100 мм</v>
      </c>
      <c r="D338" s="31">
        <f>INDEX('Обработка исходного'!G:G,ROW($B$3)+4*(ROW($B338)-ROW($B$3))+3)</f>
        <v>30</v>
      </c>
      <c r="E338" s="32">
        <f>INDEX('Обработка исходного'!H:H,ROW($B$3)+4*(ROW($B338)-ROW($B$3))+3)</f>
        <v>30</v>
      </c>
      <c r="F338" s="32">
        <f>INDEX('Обработка исходного'!I:I,ROW($B$3)+4*(ROW($B338)-ROW($B$3))+3)</f>
        <v>30</v>
      </c>
      <c r="G338" s="32">
        <f>INDEX('Обработка исходного'!J:J,ROW($B$3)+4*(ROW($B338)-ROW($B$3))+3)</f>
        <v>30</v>
      </c>
      <c r="H338" s="32">
        <f>INDEX('Обработка исходного'!K:K,ROW($B$3)+4*(ROW($B338)-ROW($B$3))+3)</f>
        <v>30</v>
      </c>
      <c r="I338" s="32">
        <f>INDEX('Обработка исходного'!L:L,ROW($B$3)+4*(ROW($B338)-ROW($B$3))+3)</f>
        <v>30</v>
      </c>
      <c r="J338" s="32">
        <f>INDEX('Обработка исходного'!M:M,ROW($B$3)+4*(ROW($B338)-ROW($B$3))+3)</f>
        <v>30</v>
      </c>
      <c r="K338" s="32">
        <f>INDEX('Обработка исходного'!N:N,ROW($B$3)+4*(ROW($B338)-ROW($B$3))+3)</f>
        <v>30</v>
      </c>
      <c r="L338" s="32">
        <f>INDEX('Обработка исходного'!O:O,ROW($B$3)+4*(ROW($B338)-ROW($B$3))+3)</f>
        <v>27</v>
      </c>
      <c r="M338" s="32">
        <f>INDEX('Обработка исходного'!P:P,ROW($B$3)+4*(ROW($B338)-ROW($B$3))+3)</f>
        <v>26</v>
      </c>
      <c r="N338" s="32">
        <f>INDEX('Обработка исходного'!Q:Q,ROW($B$3)+4*(ROW($B338)-ROW($B$3))+3)</f>
        <v>23</v>
      </c>
      <c r="O338" s="32">
        <f>INDEX('Обработка исходного'!R:R,ROW($B$3)+4*(ROW($B338)-ROW($B$3))+3)</f>
        <v>20</v>
      </c>
      <c r="P338" s="33" t="str">
        <f>INDEX('Обработка исходного'!S:S,ROW($B$3)+4*(ROW($B338)-ROW($B$3))+3)</f>
        <v>-</v>
      </c>
    </row>
    <row r="339" spans="1:16" ht="38.25" x14ac:dyDescent="0.25">
      <c r="A339" s="10" t="str">
        <f>INDEX('Обработка исходного'!B:B,ROW($B$3)+4*(ROW($B339)-ROW($B$3)))</f>
        <v>Сталь хромоникелевая коррозионно-стойкого аустенитного класса</v>
      </c>
      <c r="B339" s="47" t="str">
        <f>INDEX('Обработка исходного'!D:D,ROW($B$3)+4*(ROW($B339)-ROW($B$3)))</f>
        <v>45Х14Н14В2М</v>
      </c>
      <c r="C339" s="27" t="str">
        <f>IF(ISBLANK(INDEX('Обработка исходного'!E:E,ROW($B$3)+4*(ROW($B339)-ROW($B$3)))),"",INDEX('Обработка исходного'!E:E,ROW($B$3)+4*(ROW($B339)-ROW($B$3))))</f>
        <v>Горячекатаная и кованая сталь диаметром, стороной квадрата или толщиной от 100 до 150 мм</v>
      </c>
      <c r="D339" s="31">
        <f>INDEX('Обработка исходного'!G:G,ROW($B$3)+4*(ROW($B339)-ROW($B$3))+3)</f>
        <v>25</v>
      </c>
      <c r="E339" s="32">
        <f>INDEX('Обработка исходного'!H:H,ROW($B$3)+4*(ROW($B339)-ROW($B$3))+3)</f>
        <v>25</v>
      </c>
      <c r="F339" s="32">
        <f>INDEX('Обработка исходного'!I:I,ROW($B$3)+4*(ROW($B339)-ROW($B$3))+3)</f>
        <v>25</v>
      </c>
      <c r="G339" s="32">
        <f>INDEX('Обработка исходного'!J:J,ROW($B$3)+4*(ROW($B339)-ROW($B$3))+3)</f>
        <v>25</v>
      </c>
      <c r="H339" s="32">
        <f>INDEX('Обработка исходного'!K:K,ROW($B$3)+4*(ROW($B339)-ROW($B$3))+3)</f>
        <v>25</v>
      </c>
      <c r="I339" s="32">
        <f>INDEX('Обработка исходного'!L:L,ROW($B$3)+4*(ROW($B339)-ROW($B$3))+3)</f>
        <v>25</v>
      </c>
      <c r="J339" s="32">
        <f>INDEX('Обработка исходного'!M:M,ROW($B$3)+4*(ROW($B339)-ROW($B$3))+3)</f>
        <v>25</v>
      </c>
      <c r="K339" s="32">
        <f>INDEX('Обработка исходного'!N:N,ROW($B$3)+4*(ROW($B339)-ROW($B$3))+3)</f>
        <v>25</v>
      </c>
      <c r="L339" s="32">
        <f>INDEX('Обработка исходного'!O:O,ROW($B$3)+4*(ROW($B339)-ROW($B$3))+3)</f>
        <v>23</v>
      </c>
      <c r="M339" s="32">
        <f>INDEX('Обработка исходного'!P:P,ROW($B$3)+4*(ROW($B339)-ROW($B$3))+3)</f>
        <v>21</v>
      </c>
      <c r="N339" s="32">
        <f>INDEX('Обработка исходного'!Q:Q,ROW($B$3)+4*(ROW($B339)-ROW($B$3))+3)</f>
        <v>19</v>
      </c>
      <c r="O339" s="32">
        <f>INDEX('Обработка исходного'!R:R,ROW($B$3)+4*(ROW($B339)-ROW($B$3))+3)</f>
        <v>16</v>
      </c>
      <c r="P339" s="33" t="str">
        <f>INDEX('Обработка исходного'!S:S,ROW($B$3)+4*(ROW($B339)-ROW($B$3))+3)</f>
        <v>-</v>
      </c>
    </row>
    <row r="340" spans="1:16" ht="38.25" x14ac:dyDescent="0.25">
      <c r="A340" s="10" t="str">
        <f>INDEX('Обработка исходного'!B:B,ROW($B$3)+4*(ROW($B340)-ROW($B$3)))</f>
        <v>Сталь хромоникелевая коррозионно-стойкого аустенитного класса</v>
      </c>
      <c r="B340" s="47" t="str">
        <f>INDEX('Обработка исходного'!D:D,ROW($B$3)+4*(ROW($B340)-ROW($B$3)))</f>
        <v>Х18Н22В2Т2</v>
      </c>
      <c r="C340" s="27" t="str">
        <f>IF(ISBLANK(INDEX('Обработка исходного'!E:E,ROW($B$3)+4*(ROW($B340)-ROW($B$3)))),"",INDEX('Обработка исходного'!E:E,ROW($B$3)+4*(ROW($B340)-ROW($B$3))))</f>
        <v>Поковки из слитков массой до 10 т</v>
      </c>
      <c r="D340" s="31">
        <f>INDEX('Обработка исходного'!G:G,ROW($B$3)+4*(ROW($B340)-ROW($B$3))+3)</f>
        <v>20</v>
      </c>
      <c r="E340" s="32">
        <f>INDEX('Обработка исходного'!H:H,ROW($B$3)+4*(ROW($B340)-ROW($B$3))+3)</f>
        <v>20</v>
      </c>
      <c r="F340" s="32">
        <f>INDEX('Обработка исходного'!I:I,ROW($B$3)+4*(ROW($B340)-ROW($B$3))+3)</f>
        <v>20</v>
      </c>
      <c r="G340" s="32">
        <f>INDEX('Обработка исходного'!J:J,ROW($B$3)+4*(ROW($B340)-ROW($B$3))+3)</f>
        <v>20</v>
      </c>
      <c r="H340" s="32">
        <f>INDEX('Обработка исходного'!K:K,ROW($B$3)+4*(ROW($B340)-ROW($B$3))+3)</f>
        <v>20</v>
      </c>
      <c r="I340" s="32">
        <f>INDEX('Обработка исходного'!L:L,ROW($B$3)+4*(ROW($B340)-ROW($B$3))+3)</f>
        <v>20</v>
      </c>
      <c r="J340" s="32">
        <f>INDEX('Обработка исходного'!M:M,ROW($B$3)+4*(ROW($B340)-ROW($B$3))+3)</f>
        <v>20</v>
      </c>
      <c r="K340" s="32">
        <f>INDEX('Обработка исходного'!N:N,ROW($B$3)+4*(ROW($B340)-ROW($B$3))+3)</f>
        <v>20</v>
      </c>
      <c r="L340" s="32">
        <f>INDEX('Обработка исходного'!O:O,ROW($B$3)+4*(ROW($B340)-ROW($B$3))+3)</f>
        <v>20</v>
      </c>
      <c r="M340" s="32">
        <f>INDEX('Обработка исходного'!P:P,ROW($B$3)+4*(ROW($B340)-ROW($B$3))+3)</f>
        <v>20</v>
      </c>
      <c r="N340" s="32">
        <f>INDEX('Обработка исходного'!Q:Q,ROW($B$3)+4*(ROW($B340)-ROW($B$3))+3)</f>
        <v>18</v>
      </c>
      <c r="O340" s="32">
        <f>INDEX('Обработка исходного'!R:R,ROW($B$3)+4*(ROW($B340)-ROW($B$3))+3)</f>
        <v>16</v>
      </c>
      <c r="P340" s="33">
        <f>INDEX('Обработка исходного'!S:S,ROW($B$3)+4*(ROW($B340)-ROW($B$3))+3)</f>
        <v>15</v>
      </c>
    </row>
    <row r="341" spans="1:16" ht="38.25" x14ac:dyDescent="0.25">
      <c r="A341" s="10" t="str">
        <f>INDEX('Обработка исходного'!B:B,ROW($B$3)+4*(ROW($B341)-ROW($B$3)))</f>
        <v>Сталь хромоникелевая коррозионно-стойкого аустенитного класса</v>
      </c>
      <c r="B341" s="47" t="str">
        <f>INDEX('Обработка исходного'!D:D,ROW($B$3)+4*(ROW($B341)-ROW($B$3)))</f>
        <v>31Х19Н9МВБТ</v>
      </c>
      <c r="C341" s="27" t="str">
        <f>IF(ISBLANK(INDEX('Обработка исходного'!E:E,ROW($B$3)+4*(ROW($B341)-ROW($B$3)))),"",INDEX('Обработка исходного'!E:E,ROW($B$3)+4*(ROW($B341)-ROW($B$3))))</f>
        <v>Заготовки крепежных деталей неограниченной толщины, КП315*</v>
      </c>
      <c r="D341" s="31">
        <f>INDEX('Обработка исходного'!G:G,ROW($B$3)+4*(ROW($B341)-ROW($B$3))+3)</f>
        <v>40</v>
      </c>
      <c r="E341" s="32">
        <f>INDEX('Обработка исходного'!H:H,ROW($B$3)+4*(ROW($B341)-ROW($B$3))+3)</f>
        <v>40</v>
      </c>
      <c r="F341" s="32">
        <f>INDEX('Обработка исходного'!I:I,ROW($B$3)+4*(ROW($B341)-ROW($B$3))+3)</f>
        <v>40</v>
      </c>
      <c r="G341" s="32">
        <f>INDEX('Обработка исходного'!J:J,ROW($B$3)+4*(ROW($B341)-ROW($B$3))+3)</f>
        <v>40</v>
      </c>
      <c r="H341" s="32">
        <f>INDEX('Обработка исходного'!K:K,ROW($B$3)+4*(ROW($B341)-ROW($B$3))+3)</f>
        <v>40</v>
      </c>
      <c r="I341" s="32">
        <f>INDEX('Обработка исходного'!L:L,ROW($B$3)+4*(ROW($B341)-ROW($B$3))+3)</f>
        <v>40</v>
      </c>
      <c r="J341" s="32">
        <f>INDEX('Обработка исходного'!M:M,ROW($B$3)+4*(ROW($B341)-ROW($B$3))+3)</f>
        <v>40</v>
      </c>
      <c r="K341" s="32">
        <f>INDEX('Обработка исходного'!N:N,ROW($B$3)+4*(ROW($B341)-ROW($B$3))+3)</f>
        <v>40</v>
      </c>
      <c r="L341" s="32">
        <f>INDEX('Обработка исходного'!O:O,ROW($B$3)+4*(ROW($B341)-ROW($B$3))+3)</f>
        <v>40</v>
      </c>
      <c r="M341" s="32">
        <f>INDEX('Обработка исходного'!P:P,ROW($B$3)+4*(ROW($B341)-ROW($B$3))+3)</f>
        <v>40</v>
      </c>
      <c r="N341" s="32">
        <f>INDEX('Обработка исходного'!Q:Q,ROW($B$3)+4*(ROW($B341)-ROW($B$3))+3)</f>
        <v>40</v>
      </c>
      <c r="O341" s="32">
        <f>INDEX('Обработка исходного'!R:R,ROW($B$3)+4*(ROW($B341)-ROW($B$3))+3)</f>
        <v>40</v>
      </c>
      <c r="P341" s="33">
        <f>INDEX('Обработка исходного'!S:S,ROW($B$3)+4*(ROW($B341)-ROW($B$3))+3)</f>
        <v>40</v>
      </c>
    </row>
    <row r="342" spans="1:16" ht="38.25" x14ac:dyDescent="0.25">
      <c r="A342" s="10" t="str">
        <f>INDEX('Обработка исходного'!B:B,ROW($B$3)+4*(ROW($B342)-ROW($B$3)))</f>
        <v>Сталь хромоникелевая коррозионно-стойкого аустенитного класса</v>
      </c>
      <c r="B342" s="47" t="str">
        <f>INDEX('Обработка исходного'!D:D,ROW($B$3)+4*(ROW($B342)-ROW($B$3)))</f>
        <v>31Х19Н9МВБТ</v>
      </c>
      <c r="C342" s="27" t="str">
        <f>IF(ISBLANK(INDEX('Обработка исходного'!E:E,ROW($B$3)+4*(ROW($B342)-ROW($B$3)))),"",INDEX('Обработка исходного'!E:E,ROW($B$3)+4*(ROW($B342)-ROW($B$3))))</f>
        <v>Горячекатаная и кованая сталь диаметром, стороной квадрата или толщиной до 60 мм</v>
      </c>
      <c r="D342" s="31">
        <f>INDEX('Обработка исходного'!G:G,ROW($B$3)+4*(ROW($B342)-ROW($B$3))+3)</f>
        <v>40</v>
      </c>
      <c r="E342" s="32">
        <f>INDEX('Обработка исходного'!H:H,ROW($B$3)+4*(ROW($B342)-ROW($B$3))+3)</f>
        <v>40</v>
      </c>
      <c r="F342" s="32">
        <f>INDEX('Обработка исходного'!I:I,ROW($B$3)+4*(ROW($B342)-ROW($B$3))+3)</f>
        <v>40</v>
      </c>
      <c r="G342" s="32">
        <f>INDEX('Обработка исходного'!J:J,ROW($B$3)+4*(ROW($B342)-ROW($B$3))+3)</f>
        <v>40</v>
      </c>
      <c r="H342" s="32">
        <f>INDEX('Обработка исходного'!K:K,ROW($B$3)+4*(ROW($B342)-ROW($B$3))+3)</f>
        <v>40</v>
      </c>
      <c r="I342" s="32">
        <f>INDEX('Обработка исходного'!L:L,ROW($B$3)+4*(ROW($B342)-ROW($B$3))+3)</f>
        <v>40</v>
      </c>
      <c r="J342" s="32">
        <f>INDEX('Обработка исходного'!M:M,ROW($B$3)+4*(ROW($B342)-ROW($B$3))+3)</f>
        <v>40</v>
      </c>
      <c r="K342" s="32">
        <f>INDEX('Обработка исходного'!N:N,ROW($B$3)+4*(ROW($B342)-ROW($B$3))+3)</f>
        <v>40</v>
      </c>
      <c r="L342" s="32">
        <f>INDEX('Обработка исходного'!O:O,ROW($B$3)+4*(ROW($B342)-ROW($B$3))+3)</f>
        <v>40</v>
      </c>
      <c r="M342" s="32">
        <f>INDEX('Обработка исходного'!P:P,ROW($B$3)+4*(ROW($B342)-ROW($B$3))+3)</f>
        <v>40</v>
      </c>
      <c r="N342" s="32">
        <f>INDEX('Обработка исходного'!Q:Q,ROW($B$3)+4*(ROW($B342)-ROW($B$3))+3)</f>
        <v>40</v>
      </c>
      <c r="O342" s="32">
        <f>INDEX('Обработка исходного'!R:R,ROW($B$3)+4*(ROW($B342)-ROW($B$3))+3)</f>
        <v>40</v>
      </c>
      <c r="P342" s="33">
        <f>INDEX('Обработка исходного'!S:S,ROW($B$3)+4*(ROW($B342)-ROW($B$3))+3)</f>
        <v>40</v>
      </c>
    </row>
    <row r="343" spans="1:16" ht="38.25" x14ac:dyDescent="0.25">
      <c r="A343" s="10" t="str">
        <f>INDEX('Обработка исходного'!B:B,ROW($B$3)+4*(ROW($B343)-ROW($B$3)))</f>
        <v>Сталь хромоникелевая коррозионно-стойкого аустенитного класса</v>
      </c>
      <c r="B343" s="47" t="str">
        <f>INDEX('Обработка исходного'!D:D,ROW($B$3)+4*(ROW($B343)-ROW($B$3)))</f>
        <v>31Х19Н9МВБТ</v>
      </c>
      <c r="C343" s="27" t="str">
        <f>IF(ISBLANK(INDEX('Обработка исходного'!E:E,ROW($B$3)+4*(ROW($B343)-ROW($B$3)))),"",INDEX('Обработка исходного'!E:E,ROW($B$3)+4*(ROW($B343)-ROW($B$3))))</f>
        <v>Горячекатаная и кованая сталь диаметром, стороной квадрата или толщиной от 60 до 100 мм</v>
      </c>
      <c r="D343" s="31">
        <f>INDEX('Обработка исходного'!G:G,ROW($B$3)+4*(ROW($B343)-ROW($B$3))+3)</f>
        <v>35</v>
      </c>
      <c r="E343" s="32">
        <f>INDEX('Обработка исходного'!H:H,ROW($B$3)+4*(ROW($B343)-ROW($B$3))+3)</f>
        <v>35</v>
      </c>
      <c r="F343" s="32">
        <f>INDEX('Обработка исходного'!I:I,ROW($B$3)+4*(ROW($B343)-ROW($B$3))+3)</f>
        <v>35</v>
      </c>
      <c r="G343" s="32">
        <f>INDEX('Обработка исходного'!J:J,ROW($B$3)+4*(ROW($B343)-ROW($B$3))+3)</f>
        <v>35</v>
      </c>
      <c r="H343" s="32">
        <f>INDEX('Обработка исходного'!K:K,ROW($B$3)+4*(ROW($B343)-ROW($B$3))+3)</f>
        <v>35</v>
      </c>
      <c r="I343" s="32">
        <f>INDEX('Обработка исходного'!L:L,ROW($B$3)+4*(ROW($B343)-ROW($B$3))+3)</f>
        <v>35</v>
      </c>
      <c r="J343" s="32">
        <f>INDEX('Обработка исходного'!M:M,ROW($B$3)+4*(ROW($B343)-ROW($B$3))+3)</f>
        <v>35</v>
      </c>
      <c r="K343" s="32">
        <f>INDEX('Обработка исходного'!N:N,ROW($B$3)+4*(ROW($B343)-ROW($B$3))+3)</f>
        <v>35</v>
      </c>
      <c r="L343" s="32">
        <f>INDEX('Обработка исходного'!O:O,ROW($B$3)+4*(ROW($B343)-ROW($B$3))+3)</f>
        <v>35</v>
      </c>
      <c r="M343" s="32">
        <f>INDEX('Обработка исходного'!P:P,ROW($B$3)+4*(ROW($B343)-ROW($B$3))+3)</f>
        <v>35</v>
      </c>
      <c r="N343" s="32">
        <f>INDEX('Обработка исходного'!Q:Q,ROW($B$3)+4*(ROW($B343)-ROW($B$3))+3)</f>
        <v>35</v>
      </c>
      <c r="O343" s="32">
        <f>INDEX('Обработка исходного'!R:R,ROW($B$3)+4*(ROW($B343)-ROW($B$3))+3)</f>
        <v>35</v>
      </c>
      <c r="P343" s="33">
        <f>INDEX('Обработка исходного'!S:S,ROW($B$3)+4*(ROW($B343)-ROW($B$3))+3)</f>
        <v>35</v>
      </c>
    </row>
    <row r="344" spans="1:16" ht="38.25" x14ac:dyDescent="0.25">
      <c r="A344" s="10" t="str">
        <f>INDEX('Обработка исходного'!B:B,ROW($B$3)+4*(ROW($B344)-ROW($B$3)))</f>
        <v>Сталь хромоникелевая коррозионно-стойкого аустенитного класса</v>
      </c>
      <c r="B344" s="47" t="str">
        <f>INDEX('Обработка исходного'!D:D,ROW($B$3)+4*(ROW($B344)-ROW($B$3)))</f>
        <v>31Х19Н9МВБТ</v>
      </c>
      <c r="C344" s="27" t="str">
        <f>IF(ISBLANK(INDEX('Обработка исходного'!E:E,ROW($B$3)+4*(ROW($B344)-ROW($B$3)))),"",INDEX('Обработка исходного'!E:E,ROW($B$3)+4*(ROW($B344)-ROW($B$3))))</f>
        <v>Горячекатаная и кованая сталь диаметром, стороной квадрата или толщиной от 100 до 200 мм</v>
      </c>
      <c r="D344" s="31">
        <f>INDEX('Обработка исходного'!G:G,ROW($B$3)+4*(ROW($B344)-ROW($B$3))+3)</f>
        <v>30</v>
      </c>
      <c r="E344" s="32">
        <f>INDEX('Обработка исходного'!H:H,ROW($B$3)+4*(ROW($B344)-ROW($B$3))+3)</f>
        <v>30</v>
      </c>
      <c r="F344" s="32">
        <f>INDEX('Обработка исходного'!I:I,ROW($B$3)+4*(ROW($B344)-ROW($B$3))+3)</f>
        <v>30</v>
      </c>
      <c r="G344" s="32">
        <f>INDEX('Обработка исходного'!J:J,ROW($B$3)+4*(ROW($B344)-ROW($B$3))+3)</f>
        <v>30</v>
      </c>
      <c r="H344" s="32">
        <f>INDEX('Обработка исходного'!K:K,ROW($B$3)+4*(ROW($B344)-ROW($B$3))+3)</f>
        <v>30</v>
      </c>
      <c r="I344" s="32">
        <f>INDEX('Обработка исходного'!L:L,ROW($B$3)+4*(ROW($B344)-ROW($B$3))+3)</f>
        <v>30</v>
      </c>
      <c r="J344" s="32">
        <f>INDEX('Обработка исходного'!M:M,ROW($B$3)+4*(ROW($B344)-ROW($B$3))+3)</f>
        <v>30</v>
      </c>
      <c r="K344" s="32">
        <f>INDEX('Обработка исходного'!N:N,ROW($B$3)+4*(ROW($B344)-ROW($B$3))+3)</f>
        <v>30</v>
      </c>
      <c r="L344" s="32">
        <f>INDEX('Обработка исходного'!O:O,ROW($B$3)+4*(ROW($B344)-ROW($B$3))+3)</f>
        <v>30</v>
      </c>
      <c r="M344" s="32">
        <f>INDEX('Обработка исходного'!P:P,ROW($B$3)+4*(ROW($B344)-ROW($B$3))+3)</f>
        <v>30</v>
      </c>
      <c r="N344" s="32">
        <f>INDEX('Обработка исходного'!Q:Q,ROW($B$3)+4*(ROW($B344)-ROW($B$3))+3)</f>
        <v>30</v>
      </c>
      <c r="O344" s="32">
        <f>INDEX('Обработка исходного'!R:R,ROW($B$3)+4*(ROW($B344)-ROW($B$3))+3)</f>
        <v>30</v>
      </c>
      <c r="P344" s="33">
        <f>INDEX('Обработка исходного'!S:S,ROW($B$3)+4*(ROW($B344)-ROW($B$3))+3)</f>
        <v>30</v>
      </c>
    </row>
    <row r="345" spans="1:16" ht="38.25" x14ac:dyDescent="0.25">
      <c r="A345" s="10" t="str">
        <f>INDEX('Обработка исходного'!B:B,ROW($B$3)+4*(ROW($B345)-ROW($B$3)))</f>
        <v>Сталь хромоникелевая коррозионно-стойкого аустенитного класса</v>
      </c>
      <c r="B345" s="47" t="str">
        <f>INDEX('Обработка исходного'!D:D,ROW($B$3)+4*(ROW($B345)-ROW($B$3)))</f>
        <v>10Х11Н20Т3Р</v>
      </c>
      <c r="C345" s="27" t="str">
        <f>IF(ISBLANK(INDEX('Обработка исходного'!E:E,ROW($B$3)+4*(ROW($B345)-ROW($B$3)))),"",INDEX('Обработка исходного'!E:E,ROW($B$3)+4*(ROW($B345)-ROW($B$3))))</f>
        <v>Горячекатаная и кованая сталь диаметром, стороной квадрата или толщиной от 60 до 100 мм</v>
      </c>
      <c r="D345" s="31">
        <f>INDEX('Обработка исходного'!G:G,ROW($B$3)+4*(ROW($B345)-ROW($B$3))+3)</f>
        <v>10</v>
      </c>
      <c r="E345" s="32">
        <f>INDEX('Обработка исходного'!H:H,ROW($B$3)+4*(ROW($B345)-ROW($B$3))+3)</f>
        <v>10</v>
      </c>
      <c r="F345" s="32">
        <f>INDEX('Обработка исходного'!I:I,ROW($B$3)+4*(ROW($B345)-ROW($B$3))+3)</f>
        <v>10</v>
      </c>
      <c r="G345" s="32">
        <f>INDEX('Обработка исходного'!J:J,ROW($B$3)+4*(ROW($B345)-ROW($B$3))+3)</f>
        <v>10</v>
      </c>
      <c r="H345" s="32">
        <f>INDEX('Обработка исходного'!K:K,ROW($B$3)+4*(ROW($B345)-ROW($B$3))+3)</f>
        <v>10</v>
      </c>
      <c r="I345" s="32">
        <f>INDEX('Обработка исходного'!L:L,ROW($B$3)+4*(ROW($B345)-ROW($B$3))+3)</f>
        <v>10</v>
      </c>
      <c r="J345" s="32">
        <f>INDEX('Обработка исходного'!M:M,ROW($B$3)+4*(ROW($B345)-ROW($B$3))+3)</f>
        <v>10</v>
      </c>
      <c r="K345" s="32">
        <f>INDEX('Обработка исходного'!N:N,ROW($B$3)+4*(ROW($B345)-ROW($B$3))+3)</f>
        <v>10</v>
      </c>
      <c r="L345" s="32">
        <f>INDEX('Обработка исходного'!O:O,ROW($B$3)+4*(ROW($B345)-ROW($B$3))+3)</f>
        <v>10</v>
      </c>
      <c r="M345" s="32">
        <f>INDEX('Обработка исходного'!P:P,ROW($B$3)+4*(ROW($B345)-ROW($B$3))+3)</f>
        <v>10</v>
      </c>
      <c r="N345" s="32">
        <f>INDEX('Обработка исходного'!Q:Q,ROW($B$3)+4*(ROW($B345)-ROW($B$3))+3)</f>
        <v>10</v>
      </c>
      <c r="O345" s="32">
        <f>INDEX('Обработка исходного'!R:R,ROW($B$3)+4*(ROW($B345)-ROW($B$3))+3)</f>
        <v>10</v>
      </c>
      <c r="P345" s="33">
        <f>INDEX('Обработка исходного'!S:S,ROW($B$3)+4*(ROW($B345)-ROW($B$3))+3)</f>
        <v>10</v>
      </c>
    </row>
    <row r="346" spans="1:16" ht="38.25" x14ac:dyDescent="0.25">
      <c r="A346" s="10" t="str">
        <f>INDEX('Обработка исходного'!B:B,ROW($B$3)+4*(ROW($B346)-ROW($B$3)))</f>
        <v>Сталь хромоникелевая коррозионно-стойкого аустенитного класса</v>
      </c>
      <c r="B346" s="47" t="str">
        <f>INDEX('Обработка исходного'!D:D,ROW($B$3)+4*(ROW($B346)-ROW($B$3)))</f>
        <v>10Х11Н20Т3Р</v>
      </c>
      <c r="C346" s="27" t="str">
        <f>IF(ISBLANK(INDEX('Обработка исходного'!E:E,ROW($B$3)+4*(ROW($B346)-ROW($B$3)))),"",INDEX('Обработка исходного'!E:E,ROW($B$3)+4*(ROW($B346)-ROW($B$3))))</f>
        <v>Горячекатаная и кованая сталь диаметром, стороной квадрата или толщиной от 100 до 150 мм</v>
      </c>
      <c r="D346" s="31">
        <f>INDEX('Обработка исходного'!G:G,ROW($B$3)+4*(ROW($B346)-ROW($B$3))+3)</f>
        <v>7</v>
      </c>
      <c r="E346" s="32">
        <f>INDEX('Обработка исходного'!H:H,ROW($B$3)+4*(ROW($B346)-ROW($B$3))+3)</f>
        <v>7</v>
      </c>
      <c r="F346" s="32">
        <f>INDEX('Обработка исходного'!I:I,ROW($B$3)+4*(ROW($B346)-ROW($B$3))+3)</f>
        <v>7</v>
      </c>
      <c r="G346" s="32">
        <f>INDEX('Обработка исходного'!J:J,ROW($B$3)+4*(ROW($B346)-ROW($B$3))+3)</f>
        <v>7</v>
      </c>
      <c r="H346" s="32">
        <f>INDEX('Обработка исходного'!K:K,ROW($B$3)+4*(ROW($B346)-ROW($B$3))+3)</f>
        <v>7</v>
      </c>
      <c r="I346" s="32">
        <f>INDEX('Обработка исходного'!L:L,ROW($B$3)+4*(ROW($B346)-ROW($B$3))+3)</f>
        <v>7</v>
      </c>
      <c r="J346" s="32">
        <f>INDEX('Обработка исходного'!M:M,ROW($B$3)+4*(ROW($B346)-ROW($B$3))+3)</f>
        <v>7</v>
      </c>
      <c r="K346" s="32">
        <f>INDEX('Обработка исходного'!N:N,ROW($B$3)+4*(ROW($B346)-ROW($B$3))+3)</f>
        <v>7</v>
      </c>
      <c r="L346" s="32">
        <f>INDEX('Обработка исходного'!O:O,ROW($B$3)+4*(ROW($B346)-ROW($B$3))+3)</f>
        <v>7</v>
      </c>
      <c r="M346" s="32">
        <f>INDEX('Обработка исходного'!P:P,ROW($B$3)+4*(ROW($B346)-ROW($B$3))+3)</f>
        <v>7</v>
      </c>
      <c r="N346" s="32">
        <f>INDEX('Обработка исходного'!Q:Q,ROW($B$3)+4*(ROW($B346)-ROW($B$3))+3)</f>
        <v>7</v>
      </c>
      <c r="O346" s="32">
        <f>INDEX('Обработка исходного'!R:R,ROW($B$3)+4*(ROW($B346)-ROW($B$3))+3)</f>
        <v>7</v>
      </c>
      <c r="P346" s="33">
        <f>INDEX('Обработка исходного'!S:S,ROW($B$3)+4*(ROW($B346)-ROW($B$3))+3)</f>
        <v>7</v>
      </c>
    </row>
    <row r="347" spans="1:16" ht="38.25" x14ac:dyDescent="0.25">
      <c r="A347" s="10" t="str">
        <f>INDEX('Обработка исходного'!B:B,ROW($B$3)+4*(ROW($B347)-ROW($B$3)))</f>
        <v>Сталь хромоникелевая коррозионно-стойкого аустенитного класса</v>
      </c>
      <c r="B347" s="47" t="str">
        <f>INDEX('Обработка исходного'!D:D,ROW($B$3)+4*(ROW($B347)-ROW($B$3)))</f>
        <v>10Х11Н20Т3Р</v>
      </c>
      <c r="C347" s="27" t="str">
        <f>IF(ISBLANK(INDEX('Обработка исходного'!E:E,ROW($B$3)+4*(ROW($B347)-ROW($B$3)))),"",INDEX('Обработка исходного'!E:E,ROW($B$3)+4*(ROW($B347)-ROW($B$3))))</f>
        <v>Заготовки крепежных деталей, КП490*</v>
      </c>
      <c r="D347" s="31">
        <f>INDEX('Обработка исходного'!G:G,ROW($B$3)+4*(ROW($B347)-ROW($B$3))+3)</f>
        <v>20</v>
      </c>
      <c r="E347" s="32">
        <f>INDEX('Обработка исходного'!H:H,ROW($B$3)+4*(ROW($B347)-ROW($B$3))+3)</f>
        <v>20</v>
      </c>
      <c r="F347" s="32">
        <f>INDEX('Обработка исходного'!I:I,ROW($B$3)+4*(ROW($B347)-ROW($B$3))+3)</f>
        <v>20</v>
      </c>
      <c r="G347" s="32">
        <f>INDEX('Обработка исходного'!J:J,ROW($B$3)+4*(ROW($B347)-ROW($B$3))+3)</f>
        <v>20</v>
      </c>
      <c r="H347" s="32">
        <f>INDEX('Обработка исходного'!K:K,ROW($B$3)+4*(ROW($B347)-ROW($B$3))+3)</f>
        <v>20</v>
      </c>
      <c r="I347" s="32">
        <f>INDEX('Обработка исходного'!L:L,ROW($B$3)+4*(ROW($B347)-ROW($B$3))+3)</f>
        <v>20</v>
      </c>
      <c r="J347" s="32">
        <f>INDEX('Обработка исходного'!M:M,ROW($B$3)+4*(ROW($B347)-ROW($B$3))+3)</f>
        <v>20</v>
      </c>
      <c r="K347" s="32">
        <f>INDEX('Обработка исходного'!N:N,ROW($B$3)+4*(ROW($B347)-ROW($B$3))+3)</f>
        <v>20</v>
      </c>
      <c r="L347" s="32">
        <f>INDEX('Обработка исходного'!O:O,ROW($B$3)+4*(ROW($B347)-ROW($B$3))+3)</f>
        <v>20</v>
      </c>
      <c r="M347" s="32">
        <f>INDEX('Обработка исходного'!P:P,ROW($B$3)+4*(ROW($B347)-ROW($B$3))+3)</f>
        <v>20</v>
      </c>
      <c r="N347" s="32">
        <f>INDEX('Обработка исходного'!Q:Q,ROW($B$3)+4*(ROW($B347)-ROW($B$3))+3)</f>
        <v>20</v>
      </c>
      <c r="O347" s="32">
        <f>INDEX('Обработка исходного'!R:R,ROW($B$3)+4*(ROW($B347)-ROW($B$3))+3)</f>
        <v>20</v>
      </c>
      <c r="P347" s="33">
        <f>INDEX('Обработка исходного'!S:S,ROW($B$3)+4*(ROW($B347)-ROW($B$3))+3)</f>
        <v>20</v>
      </c>
    </row>
    <row r="348" spans="1:16" ht="38.25" x14ac:dyDescent="0.25">
      <c r="A348" s="10" t="str">
        <f>INDEX('Обработка исходного'!B:B,ROW($B$3)+4*(ROW($B348)-ROW($B$3)))</f>
        <v>Сталь хромоникелевая коррозионно-стойкого аустенитного класса</v>
      </c>
      <c r="B348" s="47" t="str">
        <f>INDEX('Обработка исходного'!D:D,ROW($B$3)+4*(ROW($B348)-ROW($B$3)))</f>
        <v>10Х11Н20Т3Р</v>
      </c>
      <c r="C348" s="27" t="str">
        <f>IF(ISBLANK(INDEX('Обработка исходного'!E:E,ROW($B$3)+4*(ROW($B348)-ROW($B$3)))),"",INDEX('Обработка исходного'!E:E,ROW($B$3)+4*(ROW($B348)-ROW($B$3))))</f>
        <v>Сортовой прокат, КП490*</v>
      </c>
      <c r="D348" s="31">
        <f>INDEX('Обработка исходного'!G:G,ROW($B$3)+4*(ROW($B348)-ROW($B$3))+3)</f>
        <v>40</v>
      </c>
      <c r="E348" s="32">
        <f>INDEX('Обработка исходного'!H:H,ROW($B$3)+4*(ROW($B348)-ROW($B$3))+3)</f>
        <v>40</v>
      </c>
      <c r="F348" s="32">
        <f>INDEX('Обработка исходного'!I:I,ROW($B$3)+4*(ROW($B348)-ROW($B$3))+3)</f>
        <v>40</v>
      </c>
      <c r="G348" s="32">
        <f>INDEX('Обработка исходного'!J:J,ROW($B$3)+4*(ROW($B348)-ROW($B$3))+3)</f>
        <v>40</v>
      </c>
      <c r="H348" s="32">
        <f>INDEX('Обработка исходного'!K:K,ROW($B$3)+4*(ROW($B348)-ROW($B$3))+3)</f>
        <v>40</v>
      </c>
      <c r="I348" s="32">
        <f>INDEX('Обработка исходного'!L:L,ROW($B$3)+4*(ROW($B348)-ROW($B$3))+3)</f>
        <v>40</v>
      </c>
      <c r="J348" s="32">
        <f>INDEX('Обработка исходного'!M:M,ROW($B$3)+4*(ROW($B348)-ROW($B$3))+3)</f>
        <v>40</v>
      </c>
      <c r="K348" s="32">
        <f>INDEX('Обработка исходного'!N:N,ROW($B$3)+4*(ROW($B348)-ROW($B$3))+3)</f>
        <v>40</v>
      </c>
      <c r="L348" s="32">
        <f>INDEX('Обработка исходного'!O:O,ROW($B$3)+4*(ROW($B348)-ROW($B$3))+3)</f>
        <v>40</v>
      </c>
      <c r="M348" s="32">
        <f>INDEX('Обработка исходного'!P:P,ROW($B$3)+4*(ROW($B348)-ROW($B$3))+3)</f>
        <v>40</v>
      </c>
      <c r="N348" s="32">
        <f>INDEX('Обработка исходного'!Q:Q,ROW($B$3)+4*(ROW($B348)-ROW($B$3))+3)</f>
        <v>40</v>
      </c>
      <c r="O348" s="32">
        <f>INDEX('Обработка исходного'!R:R,ROW($B$3)+4*(ROW($B348)-ROW($B$3))+3)</f>
        <v>40</v>
      </c>
      <c r="P348" s="33">
        <f>INDEX('Обработка исходного'!S:S,ROW($B$3)+4*(ROW($B348)-ROW($B$3))+3)</f>
        <v>40</v>
      </c>
    </row>
    <row r="349" spans="1:16" ht="38.25" x14ac:dyDescent="0.25">
      <c r="A349" s="10" t="str">
        <f>INDEX('Обработка исходного'!B:B,ROW($B$3)+4*(ROW($B349)-ROW($B$3)))</f>
        <v>Сталь хромоникелевая коррозионно-стойкого аустенитного класса</v>
      </c>
      <c r="B349" s="47" t="str">
        <f>INDEX('Обработка исходного'!D:D,ROW($B$3)+4*(ROW($B349)-ROW($B$3)))</f>
        <v>10Х11Н20Т3Р</v>
      </c>
      <c r="C349" s="27" t="str">
        <f>IF(ISBLANK(INDEX('Обработка исходного'!E:E,ROW($B$3)+4*(ROW($B349)-ROW($B$3)))),"",INDEX('Обработка исходного'!E:E,ROW($B$3)+4*(ROW($B349)-ROW($B$3))))</f>
        <v>Горячекатаная и кованая сталь диаметром, стороной квадрата или толщиной до 60 мм</v>
      </c>
      <c r="D349" s="31">
        <f>INDEX('Обработка исходного'!G:G,ROW($B$3)+4*(ROW($B349)-ROW($B$3))+3)</f>
        <v>15</v>
      </c>
      <c r="E349" s="32">
        <f>INDEX('Обработка исходного'!H:H,ROW($B$3)+4*(ROW($B349)-ROW($B$3))+3)</f>
        <v>15</v>
      </c>
      <c r="F349" s="32">
        <f>INDEX('Обработка исходного'!I:I,ROW($B$3)+4*(ROW($B349)-ROW($B$3))+3)</f>
        <v>15</v>
      </c>
      <c r="G349" s="32">
        <f>INDEX('Обработка исходного'!J:J,ROW($B$3)+4*(ROW($B349)-ROW($B$3))+3)</f>
        <v>15</v>
      </c>
      <c r="H349" s="32">
        <f>INDEX('Обработка исходного'!K:K,ROW($B$3)+4*(ROW($B349)-ROW($B$3))+3)</f>
        <v>15</v>
      </c>
      <c r="I349" s="32">
        <f>INDEX('Обработка исходного'!L:L,ROW($B$3)+4*(ROW($B349)-ROW($B$3))+3)</f>
        <v>15</v>
      </c>
      <c r="J349" s="32">
        <f>INDEX('Обработка исходного'!M:M,ROW($B$3)+4*(ROW($B349)-ROW($B$3))+3)</f>
        <v>15</v>
      </c>
      <c r="K349" s="32">
        <f>INDEX('Обработка исходного'!N:N,ROW($B$3)+4*(ROW($B349)-ROW($B$3))+3)</f>
        <v>15</v>
      </c>
      <c r="L349" s="32">
        <f>INDEX('Обработка исходного'!O:O,ROW($B$3)+4*(ROW($B349)-ROW($B$3))+3)</f>
        <v>15</v>
      </c>
      <c r="M349" s="32">
        <f>INDEX('Обработка исходного'!P:P,ROW($B$3)+4*(ROW($B349)-ROW($B$3))+3)</f>
        <v>15</v>
      </c>
      <c r="N349" s="32">
        <f>INDEX('Обработка исходного'!Q:Q,ROW($B$3)+4*(ROW($B349)-ROW($B$3))+3)</f>
        <v>15</v>
      </c>
      <c r="O349" s="32">
        <f>INDEX('Обработка исходного'!R:R,ROW($B$3)+4*(ROW($B349)-ROW($B$3))+3)</f>
        <v>15</v>
      </c>
      <c r="P349" s="33">
        <f>INDEX('Обработка исходного'!S:S,ROW($B$3)+4*(ROW($B349)-ROW($B$3))+3)</f>
        <v>15</v>
      </c>
    </row>
    <row r="350" spans="1:16" ht="25.5" x14ac:dyDescent="0.25">
      <c r="A350" s="10" t="str">
        <f>INDEX('Обработка исходного'!B:B,ROW($B$3)+4*(ROW($B350)-ROW($B$3)))</f>
        <v>Сплав на железоникелевой основе</v>
      </c>
      <c r="B350" s="47" t="str">
        <f>INDEX('Обработка исходного'!D:D,ROW($B$3)+4*(ROW($B350)-ROW($B$3)))</f>
        <v>1Х16Н36МБТЮР</v>
      </c>
      <c r="C350" s="27" t="str">
        <f>IF(ISBLANK(INDEX('Обработка исходного'!E:E,ROW($B$3)+4*(ROW($B350)-ROW($B$3)))),"",INDEX('Обработка исходного'!E:E,ROW($B$3)+4*(ROW($B350)-ROW($B$3))))</f>
        <v/>
      </c>
      <c r="D350" s="31">
        <f>INDEX('Обработка исходного'!G:G,ROW($B$3)+4*(ROW($B350)-ROW($B$3))+3)</f>
        <v>25</v>
      </c>
      <c r="E350" s="32">
        <f>INDEX('Обработка исходного'!H:H,ROW($B$3)+4*(ROW($B350)-ROW($B$3))+3)</f>
        <v>24</v>
      </c>
      <c r="F350" s="32">
        <f>INDEX('Обработка исходного'!I:I,ROW($B$3)+4*(ROW($B350)-ROW($B$3))+3)</f>
        <v>23</v>
      </c>
      <c r="G350" s="32">
        <f>INDEX('Обработка исходного'!J:J,ROW($B$3)+4*(ROW($B350)-ROW($B$3))+3)</f>
        <v>22</v>
      </c>
      <c r="H350" s="32">
        <f>INDEX('Обработка исходного'!K:K,ROW($B$3)+4*(ROW($B350)-ROW($B$3))+3)</f>
        <v>22</v>
      </c>
      <c r="I350" s="32">
        <f>INDEX('Обработка исходного'!L:L,ROW($B$3)+4*(ROW($B350)-ROW($B$3))+3)</f>
        <v>22</v>
      </c>
      <c r="J350" s="32">
        <f>INDEX('Обработка исходного'!M:M,ROW($B$3)+4*(ROW($B350)-ROW($B$3))+3)</f>
        <v>22</v>
      </c>
      <c r="K350" s="32">
        <f>INDEX('Обработка исходного'!N:N,ROW($B$3)+4*(ROW($B350)-ROW($B$3))+3)</f>
        <v>22</v>
      </c>
      <c r="L350" s="32">
        <f>INDEX('Обработка исходного'!O:O,ROW($B$3)+4*(ROW($B350)-ROW($B$3))+3)</f>
        <v>22</v>
      </c>
      <c r="M350" s="32">
        <f>INDEX('Обработка исходного'!P:P,ROW($B$3)+4*(ROW($B350)-ROW($B$3))+3)</f>
        <v>22</v>
      </c>
      <c r="N350" s="32">
        <f>INDEX('Обработка исходного'!Q:Q,ROW($B$3)+4*(ROW($B350)-ROW($B$3))+3)</f>
        <v>22</v>
      </c>
      <c r="O350" s="32">
        <f>INDEX('Обработка исходного'!R:R,ROW($B$3)+4*(ROW($B350)-ROW($B$3))+3)</f>
        <v>22</v>
      </c>
      <c r="P350" s="33" t="str">
        <f>INDEX('Обработка исходного'!S:S,ROW($B$3)+4*(ROW($B350)-ROW($B$3))+3)</f>
        <v>-</v>
      </c>
    </row>
    <row r="351" spans="1:16" ht="25.5" x14ac:dyDescent="0.25">
      <c r="A351" s="10" t="str">
        <f>INDEX('Обработка исходного'!B:B,ROW($B$3)+4*(ROW($B351)-ROW($B$3)))</f>
        <v>Сплав на железоникелевой основе</v>
      </c>
      <c r="B351" s="47" t="str">
        <f>INDEX('Обработка исходного'!D:D,ROW($B$3)+4*(ROW($B351)-ROW($B$3)))</f>
        <v>03Х21Н32М3Б</v>
      </c>
      <c r="C351" s="27" t="str">
        <f>IF(ISBLANK(INDEX('Обработка исходного'!E:E,ROW($B$3)+4*(ROW($B351)-ROW($B$3)))),"",INDEX('Обработка исходного'!E:E,ROW($B$3)+4*(ROW($B351)-ROW($B$3))))</f>
        <v>Прутки, поковки</v>
      </c>
      <c r="D351" s="31">
        <f>INDEX('Обработка исходного'!G:G,ROW($B$3)+4*(ROW($B351)-ROW($B$3))+3)</f>
        <v>65</v>
      </c>
      <c r="E351" s="32">
        <f>INDEX('Обработка исходного'!H:H,ROW($B$3)+4*(ROW($B351)-ROW($B$3))+3)</f>
        <v>65</v>
      </c>
      <c r="F351" s="32">
        <f>INDEX('Обработка исходного'!I:I,ROW($B$3)+4*(ROW($B351)-ROW($B$3))+3)</f>
        <v>65</v>
      </c>
      <c r="G351" s="32">
        <f>INDEX('Обработка исходного'!J:J,ROW($B$3)+4*(ROW($B351)-ROW($B$3))+3)</f>
        <v>65</v>
      </c>
      <c r="H351" s="32">
        <f>INDEX('Обработка исходного'!K:K,ROW($B$3)+4*(ROW($B351)-ROW($B$3))+3)</f>
        <v>65</v>
      </c>
      <c r="I351" s="32">
        <f>INDEX('Обработка исходного'!L:L,ROW($B$3)+4*(ROW($B351)-ROW($B$3))+3)</f>
        <v>65</v>
      </c>
      <c r="J351" s="32">
        <f>INDEX('Обработка исходного'!M:M,ROW($B$3)+4*(ROW($B351)-ROW($B$3))+3)</f>
        <v>55</v>
      </c>
      <c r="K351" s="32">
        <f>INDEX('Обработка исходного'!N:N,ROW($B$3)+4*(ROW($B351)-ROW($B$3))+3)</f>
        <v>55</v>
      </c>
      <c r="L351" s="32">
        <f>INDEX('Обработка исходного'!O:O,ROW($B$3)+4*(ROW($B351)-ROW($B$3))+3)</f>
        <v>55</v>
      </c>
      <c r="M351" s="32">
        <f>INDEX('Обработка исходного'!P:P,ROW($B$3)+4*(ROW($B351)-ROW($B$3))+3)</f>
        <v>55</v>
      </c>
      <c r="N351" s="32">
        <f>INDEX('Обработка исходного'!Q:Q,ROW($B$3)+4*(ROW($B351)-ROW($B$3))+3)</f>
        <v>55</v>
      </c>
      <c r="O351" s="32">
        <f>INDEX('Обработка исходного'!R:R,ROW($B$3)+4*(ROW($B351)-ROW($B$3))+3)</f>
        <v>55</v>
      </c>
      <c r="P351" s="33" t="str">
        <f>INDEX('Обработка исходного'!S:S,ROW($B$3)+4*(ROW($B351)-ROW($B$3))+3)</f>
        <v>-</v>
      </c>
    </row>
    <row r="352" spans="1:16" ht="25.5" x14ac:dyDescent="0.25">
      <c r="A352" s="10" t="str">
        <f>INDEX('Обработка исходного'!B:B,ROW($B$3)+4*(ROW($B352)-ROW($B$3)))</f>
        <v>Сплав на железоникелевой основе</v>
      </c>
      <c r="B352" s="47" t="str">
        <f>INDEX('Обработка исходного'!D:D,ROW($B$3)+4*(ROW($B352)-ROW($B$3)))</f>
        <v>03Х21Н32М3Б</v>
      </c>
      <c r="C352" s="27" t="str">
        <f>IF(ISBLANK(INDEX('Обработка исходного'!E:E,ROW($B$3)+4*(ROW($B352)-ROW($B$3)))),"",INDEX('Обработка исходного'!E:E,ROW($B$3)+4*(ROW($B352)-ROW($B$3))))</f>
        <v>Трубы</v>
      </c>
      <c r="D352" s="31" t="str">
        <f>INDEX('Обработка исходного'!G:G,ROW($B$3)+4*(ROW($B352)-ROW($B$3))+3)</f>
        <v>-</v>
      </c>
      <c r="E352" s="32" t="str">
        <f>INDEX('Обработка исходного'!H:H,ROW($B$3)+4*(ROW($B352)-ROW($B$3))+3)</f>
        <v>-</v>
      </c>
      <c r="F352" s="32" t="str">
        <f>INDEX('Обработка исходного'!I:I,ROW($B$3)+4*(ROW($B352)-ROW($B$3))+3)</f>
        <v>-</v>
      </c>
      <c r="G352" s="32" t="str">
        <f>INDEX('Обработка исходного'!J:J,ROW($B$3)+4*(ROW($B352)-ROW($B$3))+3)</f>
        <v>-</v>
      </c>
      <c r="H352" s="32" t="str">
        <f>INDEX('Обработка исходного'!K:K,ROW($B$3)+4*(ROW($B352)-ROW($B$3))+3)</f>
        <v>-</v>
      </c>
      <c r="I352" s="32" t="str">
        <f>INDEX('Обработка исходного'!L:L,ROW($B$3)+4*(ROW($B352)-ROW($B$3))+3)</f>
        <v>-</v>
      </c>
      <c r="J352" s="32" t="str">
        <f>INDEX('Обработка исходного'!M:M,ROW($B$3)+4*(ROW($B352)-ROW($B$3))+3)</f>
        <v>-</v>
      </c>
      <c r="K352" s="32" t="str">
        <f>INDEX('Обработка исходного'!N:N,ROW($B$3)+4*(ROW($B352)-ROW($B$3))+3)</f>
        <v>-</v>
      </c>
      <c r="L352" s="32" t="str">
        <f>INDEX('Обработка исходного'!O:O,ROW($B$3)+4*(ROW($B352)-ROW($B$3))+3)</f>
        <v>-</v>
      </c>
      <c r="M352" s="32" t="str">
        <f>INDEX('Обработка исходного'!P:P,ROW($B$3)+4*(ROW($B352)-ROW($B$3))+3)</f>
        <v>-</v>
      </c>
      <c r="N352" s="32" t="str">
        <f>INDEX('Обработка исходного'!Q:Q,ROW($B$3)+4*(ROW($B352)-ROW($B$3))+3)</f>
        <v>-</v>
      </c>
      <c r="O352" s="32" t="str">
        <f>INDEX('Обработка исходного'!R:R,ROW($B$3)+4*(ROW($B352)-ROW($B$3))+3)</f>
        <v>-</v>
      </c>
      <c r="P352" s="33" t="str">
        <f>INDEX('Обработка исходного'!S:S,ROW($B$3)+4*(ROW($B352)-ROW($B$3))+3)</f>
        <v>-</v>
      </c>
    </row>
    <row r="353" spans="1:16" ht="25.5" x14ac:dyDescent="0.25">
      <c r="A353" s="10" t="str">
        <f>INDEX('Обработка исходного'!B:B,ROW($B$3)+4*(ROW($B353)-ROW($B$3)))</f>
        <v>Сплав на железоникелевой основе</v>
      </c>
      <c r="B353" s="47" t="str">
        <f>INDEX('Обработка исходного'!D:D,ROW($B$3)+4*(ROW($B353)-ROW($B$3)))</f>
        <v>Сплав ХН35ВТ</v>
      </c>
      <c r="C353" s="27" t="str">
        <f>IF(ISBLANK(INDEX('Обработка исходного'!E:E,ROW($B$3)+4*(ROW($B353)-ROW($B$3)))),"",INDEX('Обработка исходного'!E:E,ROW($B$3)+4*(ROW($B353)-ROW($B$3))))</f>
        <v>Заготовки крепежных деталей толщиной до 400 мм и от 620 до 650 мм, КП395*</v>
      </c>
      <c r="D353" s="31">
        <f>INDEX('Обработка исходного'!G:G,ROW($B$3)+4*(ROW($B353)-ROW($B$3))+3)</f>
        <v>25</v>
      </c>
      <c r="E353" s="32">
        <f>INDEX('Обработка исходного'!H:H,ROW($B$3)+4*(ROW($B353)-ROW($B$3))+3)</f>
        <v>25</v>
      </c>
      <c r="F353" s="32">
        <f>INDEX('Обработка исходного'!I:I,ROW($B$3)+4*(ROW($B353)-ROW($B$3))+3)</f>
        <v>25</v>
      </c>
      <c r="G353" s="32">
        <f>INDEX('Обработка исходного'!J:J,ROW($B$3)+4*(ROW($B353)-ROW($B$3))+3)</f>
        <v>25</v>
      </c>
      <c r="H353" s="32">
        <f>INDEX('Обработка исходного'!K:K,ROW($B$3)+4*(ROW($B353)-ROW($B$3))+3)</f>
        <v>25</v>
      </c>
      <c r="I353" s="32">
        <f>INDEX('Обработка исходного'!L:L,ROW($B$3)+4*(ROW($B353)-ROW($B$3))+3)</f>
        <v>25</v>
      </c>
      <c r="J353" s="32">
        <f>INDEX('Обработка исходного'!M:M,ROW($B$3)+4*(ROW($B353)-ROW($B$3))+3)</f>
        <v>25</v>
      </c>
      <c r="K353" s="32">
        <f>INDEX('Обработка исходного'!N:N,ROW($B$3)+4*(ROW($B353)-ROW($B$3))+3)</f>
        <v>25</v>
      </c>
      <c r="L353" s="32">
        <f>INDEX('Обработка исходного'!O:O,ROW($B$3)+4*(ROW($B353)-ROW($B$3))+3)</f>
        <v>24</v>
      </c>
      <c r="M353" s="32">
        <f>INDEX('Обработка исходного'!P:P,ROW($B$3)+4*(ROW($B353)-ROW($B$3))+3)</f>
        <v>23</v>
      </c>
      <c r="N353" s="32">
        <f>INDEX('Обработка исходного'!Q:Q,ROW($B$3)+4*(ROW($B353)-ROW($B$3))+3)</f>
        <v>22</v>
      </c>
      <c r="O353" s="32">
        <f>INDEX('Обработка исходного'!R:R,ROW($B$3)+4*(ROW($B353)-ROW($B$3))+3)</f>
        <v>20</v>
      </c>
      <c r="P353" s="33">
        <f>INDEX('Обработка исходного'!S:S,ROW($B$3)+4*(ROW($B353)-ROW($B$3))+3)</f>
        <v>18</v>
      </c>
    </row>
    <row r="354" spans="1:16" ht="25.5" x14ac:dyDescent="0.25">
      <c r="A354" s="10" t="str">
        <f>INDEX('Обработка исходного'!B:B,ROW($B$3)+4*(ROW($B354)-ROW($B$3)))</f>
        <v>Сплав на железоникелевой основе</v>
      </c>
      <c r="B354" s="47" t="str">
        <f>INDEX('Обработка исходного'!D:D,ROW($B$3)+4*(ROW($B354)-ROW($B$3)))</f>
        <v>Сплав ХН35ВТ</v>
      </c>
      <c r="C354" s="27" t="str">
        <f>IF(ISBLANK(INDEX('Обработка исходного'!E:E,ROW($B$3)+4*(ROW($B354)-ROW($B$3)))),"",INDEX('Обработка исходного'!E:E,ROW($B$3)+4*(ROW($B354)-ROW($B$3))))</f>
        <v>Сортовой прокат толщиной до 100 мм</v>
      </c>
      <c r="D354" s="31">
        <f>INDEX('Обработка исходного'!G:G,ROW($B$3)+4*(ROW($B354)-ROW($B$3))+3)</f>
        <v>25</v>
      </c>
      <c r="E354" s="32">
        <f>INDEX('Обработка исходного'!H:H,ROW($B$3)+4*(ROW($B354)-ROW($B$3))+3)</f>
        <v>25</v>
      </c>
      <c r="F354" s="32">
        <f>INDEX('Обработка исходного'!I:I,ROW($B$3)+4*(ROW($B354)-ROW($B$3))+3)</f>
        <v>25</v>
      </c>
      <c r="G354" s="32">
        <f>INDEX('Обработка исходного'!J:J,ROW($B$3)+4*(ROW($B354)-ROW($B$3))+3)</f>
        <v>25</v>
      </c>
      <c r="H354" s="32">
        <f>INDEX('Обработка исходного'!K:K,ROW($B$3)+4*(ROW($B354)-ROW($B$3))+3)</f>
        <v>25</v>
      </c>
      <c r="I354" s="32">
        <f>INDEX('Обработка исходного'!L:L,ROW($B$3)+4*(ROW($B354)-ROW($B$3))+3)</f>
        <v>25</v>
      </c>
      <c r="J354" s="32">
        <f>INDEX('Обработка исходного'!M:M,ROW($B$3)+4*(ROW($B354)-ROW($B$3))+3)</f>
        <v>25</v>
      </c>
      <c r="K354" s="32">
        <f>INDEX('Обработка исходного'!N:N,ROW($B$3)+4*(ROW($B354)-ROW($B$3))+3)</f>
        <v>25</v>
      </c>
      <c r="L354" s="32">
        <f>INDEX('Обработка исходного'!O:O,ROW($B$3)+4*(ROW($B354)-ROW($B$3))+3)</f>
        <v>24</v>
      </c>
      <c r="M354" s="32">
        <f>INDEX('Обработка исходного'!P:P,ROW($B$3)+4*(ROW($B354)-ROW($B$3))+3)</f>
        <v>23</v>
      </c>
      <c r="N354" s="32">
        <f>INDEX('Обработка исходного'!Q:Q,ROW($B$3)+4*(ROW($B354)-ROW($B$3))+3)</f>
        <v>22</v>
      </c>
      <c r="O354" s="32">
        <f>INDEX('Обработка исходного'!R:R,ROW($B$3)+4*(ROW($B354)-ROW($B$3))+3)</f>
        <v>20</v>
      </c>
      <c r="P354" s="33">
        <f>INDEX('Обработка исходного'!S:S,ROW($B$3)+4*(ROW($B354)-ROW($B$3))+3)</f>
        <v>18</v>
      </c>
    </row>
    <row r="355" spans="1:16" ht="25.5" x14ac:dyDescent="0.25">
      <c r="A355" s="10" t="str">
        <f>INDEX('Обработка исходного'!B:B,ROW($B$3)+4*(ROW($B355)-ROW($B$3)))</f>
        <v>Сплав на железоникелевой основе</v>
      </c>
      <c r="B355" s="47" t="str">
        <f>INDEX('Обработка исходного'!D:D,ROW($B$3)+4*(ROW($B355)-ROW($B$3)))</f>
        <v>Сплав ХН35ВТ-ВД</v>
      </c>
      <c r="C355" s="27" t="str">
        <f>IF(ISBLANK(INDEX('Обработка исходного'!E:E,ROW($B$3)+4*(ROW($B355)-ROW($B$3)))),"",INDEX('Обработка исходного'!E:E,ROW($B$3)+4*(ROW($B355)-ROW($B$3))))</f>
        <v>Кованый и горячекатаный пруток диаметром от 40 до 200 мм</v>
      </c>
      <c r="D355" s="31">
        <f>INDEX('Обработка исходного'!G:G,ROW($B$3)+4*(ROW($B355)-ROW($B$3))+3)</f>
        <v>40</v>
      </c>
      <c r="E355" s="32">
        <f>INDEX('Обработка исходного'!H:H,ROW($B$3)+4*(ROW($B355)-ROW($B$3))+3)</f>
        <v>38</v>
      </c>
      <c r="F355" s="32">
        <f>INDEX('Обработка исходного'!I:I,ROW($B$3)+4*(ROW($B355)-ROW($B$3))+3)</f>
        <v>37</v>
      </c>
      <c r="G355" s="32">
        <f>INDEX('Обработка исходного'!J:J,ROW($B$3)+4*(ROW($B355)-ROW($B$3))+3)</f>
        <v>35</v>
      </c>
      <c r="H355" s="32">
        <f>INDEX('Обработка исходного'!K:K,ROW($B$3)+4*(ROW($B355)-ROW($B$3))+3)</f>
        <v>34</v>
      </c>
      <c r="I355" s="32">
        <f>INDEX('Обработка исходного'!L:L,ROW($B$3)+4*(ROW($B355)-ROW($B$3))+3)</f>
        <v>32</v>
      </c>
      <c r="J355" s="32">
        <f>INDEX('Обработка исходного'!M:M,ROW($B$3)+4*(ROW($B355)-ROW($B$3))+3)</f>
        <v>32</v>
      </c>
      <c r="K355" s="32">
        <f>INDEX('Обработка исходного'!N:N,ROW($B$3)+4*(ROW($B355)-ROW($B$3))+3)</f>
        <v>32</v>
      </c>
      <c r="L355" s="32">
        <f>INDEX('Обработка исходного'!O:O,ROW($B$3)+4*(ROW($B355)-ROW($B$3))+3)</f>
        <v>32</v>
      </c>
      <c r="M355" s="32">
        <f>INDEX('Обработка исходного'!P:P,ROW($B$3)+4*(ROW($B355)-ROW($B$3))+3)</f>
        <v>32</v>
      </c>
      <c r="N355" s="32">
        <f>INDEX('Обработка исходного'!Q:Q,ROW($B$3)+4*(ROW($B355)-ROW($B$3))+3)</f>
        <v>32</v>
      </c>
      <c r="O355" s="32">
        <f>INDEX('Обработка исходного'!R:R,ROW($B$3)+4*(ROW($B355)-ROW($B$3))+3)</f>
        <v>32</v>
      </c>
      <c r="P355" s="33">
        <f>INDEX('Обработка исходного'!S:S,ROW($B$3)+4*(ROW($B355)-ROW($B$3))+3)</f>
        <v>27</v>
      </c>
    </row>
    <row r="356" spans="1:16" ht="25.5" x14ac:dyDescent="0.25">
      <c r="A356" s="10" t="str">
        <f>INDEX('Обработка исходного'!B:B,ROW($B$3)+4*(ROW($B356)-ROW($B$3)))</f>
        <v>Сплав на железоникелевой основе</v>
      </c>
      <c r="B356" s="47" t="str">
        <f>INDEX('Обработка исходного'!D:D,ROW($B$3)+4*(ROW($B356)-ROW($B$3)))</f>
        <v>Сплав ХН35ВТ-ВД</v>
      </c>
      <c r="C356" s="27" t="str">
        <f>IF(ISBLANK(INDEX('Обработка исходного'!E:E,ROW($B$3)+4*(ROW($B356)-ROW($B$3)))),"",INDEX('Обработка исходного'!E:E,ROW($B$3)+4*(ROW($B356)-ROW($B$3))))</f>
        <v>Сортовой прокат до 100 мм</v>
      </c>
      <c r="D356" s="31">
        <f>INDEX('Обработка исходного'!G:G,ROW($B$3)+4*(ROW($B356)-ROW($B$3))+3)</f>
        <v>40</v>
      </c>
      <c r="E356" s="32">
        <f>INDEX('Обработка исходного'!H:H,ROW($B$3)+4*(ROW($B356)-ROW($B$3))+3)</f>
        <v>38</v>
      </c>
      <c r="F356" s="32">
        <f>INDEX('Обработка исходного'!I:I,ROW($B$3)+4*(ROW($B356)-ROW($B$3))+3)</f>
        <v>37</v>
      </c>
      <c r="G356" s="32">
        <f>INDEX('Обработка исходного'!J:J,ROW($B$3)+4*(ROW($B356)-ROW($B$3))+3)</f>
        <v>35</v>
      </c>
      <c r="H356" s="32">
        <f>INDEX('Обработка исходного'!K:K,ROW($B$3)+4*(ROW($B356)-ROW($B$3))+3)</f>
        <v>34</v>
      </c>
      <c r="I356" s="32">
        <f>INDEX('Обработка исходного'!L:L,ROW($B$3)+4*(ROW($B356)-ROW($B$3))+3)</f>
        <v>32</v>
      </c>
      <c r="J356" s="32">
        <f>INDEX('Обработка исходного'!M:M,ROW($B$3)+4*(ROW($B356)-ROW($B$3))+3)</f>
        <v>32</v>
      </c>
      <c r="K356" s="32">
        <f>INDEX('Обработка исходного'!N:N,ROW($B$3)+4*(ROW($B356)-ROW($B$3))+3)</f>
        <v>32</v>
      </c>
      <c r="L356" s="32">
        <f>INDEX('Обработка исходного'!O:O,ROW($B$3)+4*(ROW($B356)-ROW($B$3))+3)</f>
        <v>32</v>
      </c>
      <c r="M356" s="32">
        <f>INDEX('Обработка исходного'!P:P,ROW($B$3)+4*(ROW($B356)-ROW($B$3))+3)</f>
        <v>32</v>
      </c>
      <c r="N356" s="32">
        <f>INDEX('Обработка исходного'!Q:Q,ROW($B$3)+4*(ROW($B356)-ROW($B$3))+3)</f>
        <v>32</v>
      </c>
      <c r="O356" s="32">
        <f>INDEX('Обработка исходного'!R:R,ROW($B$3)+4*(ROW($B356)-ROW($B$3))+3)</f>
        <v>32</v>
      </c>
      <c r="P356" s="33">
        <f>INDEX('Обработка исходного'!S:S,ROW($B$3)+4*(ROW($B356)-ROW($B$3))+3)</f>
        <v>27</v>
      </c>
    </row>
    <row r="357" spans="1:16" ht="25.5" x14ac:dyDescent="0.25">
      <c r="A357" s="10" t="str">
        <f>INDEX('Обработка исходного'!B:B,ROW($B$3)+4*(ROW($B357)-ROW($B$3)))</f>
        <v>Сплав на железоникелевой основе</v>
      </c>
      <c r="B357" s="47" t="str">
        <f>INDEX('Обработка исходного'!D:D,ROW($B$3)+4*(ROW($B357)-ROW($B$3)))</f>
        <v>Сплав ХН35ВТЮ</v>
      </c>
      <c r="C357" s="27" t="str">
        <f>IF(ISBLANK(INDEX('Обработка исходного'!E:E,ROW($B$3)+4*(ROW($B357)-ROW($B$3)))),"",INDEX('Обработка исходного'!E:E,ROW($B$3)+4*(ROW($B357)-ROW($B$3))))</f>
        <v/>
      </c>
      <c r="D357" s="31">
        <f>INDEX('Обработка исходного'!G:G,ROW($B$3)+4*(ROW($B357)-ROW($B$3))+3)</f>
        <v>8</v>
      </c>
      <c r="E357" s="32">
        <f>INDEX('Обработка исходного'!H:H,ROW($B$3)+4*(ROW($B357)-ROW($B$3))+3)</f>
        <v>8</v>
      </c>
      <c r="F357" s="32">
        <f>INDEX('Обработка исходного'!I:I,ROW($B$3)+4*(ROW($B357)-ROW($B$3))+3)</f>
        <v>8</v>
      </c>
      <c r="G357" s="32">
        <f>INDEX('Обработка исходного'!J:J,ROW($B$3)+4*(ROW($B357)-ROW($B$3))+3)</f>
        <v>8</v>
      </c>
      <c r="H357" s="32">
        <f>INDEX('Обработка исходного'!K:K,ROW($B$3)+4*(ROW($B357)-ROW($B$3))+3)</f>
        <v>8</v>
      </c>
      <c r="I357" s="32">
        <f>INDEX('Обработка исходного'!L:L,ROW($B$3)+4*(ROW($B357)-ROW($B$3))+3)</f>
        <v>8</v>
      </c>
      <c r="J357" s="32">
        <f>INDEX('Обработка исходного'!M:M,ROW($B$3)+4*(ROW($B357)-ROW($B$3))+3)</f>
        <v>8</v>
      </c>
      <c r="K357" s="32">
        <f>INDEX('Обработка исходного'!N:N,ROW($B$3)+4*(ROW($B357)-ROW($B$3))+3)</f>
        <v>8</v>
      </c>
      <c r="L357" s="32">
        <f>INDEX('Обработка исходного'!O:O,ROW($B$3)+4*(ROW($B357)-ROW($B$3))+3)</f>
        <v>8</v>
      </c>
      <c r="M357" s="32">
        <f>INDEX('Обработка исходного'!P:P,ROW($B$3)+4*(ROW($B357)-ROW($B$3))+3)</f>
        <v>8</v>
      </c>
      <c r="N357" s="32">
        <f>INDEX('Обработка исходного'!Q:Q,ROW($B$3)+4*(ROW($B357)-ROW($B$3))+3)</f>
        <v>8</v>
      </c>
      <c r="O357" s="32">
        <f>INDEX('Обработка исходного'!R:R,ROW($B$3)+4*(ROW($B357)-ROW($B$3))+3)</f>
        <v>8</v>
      </c>
      <c r="P357" s="33">
        <f>INDEX('Обработка исходного'!S:S,ROW($B$3)+4*(ROW($B357)-ROW($B$3))+3)</f>
        <v>8</v>
      </c>
    </row>
    <row r="358" spans="1:16" ht="38.25" x14ac:dyDescent="0.25">
      <c r="A358" s="10" t="str">
        <f>INDEX('Обработка исходного'!B:B,ROW($B$3)+4*(ROW($B358)-ROW($B$3)))</f>
        <v>Сплав на железоникелевой основе</v>
      </c>
      <c r="B358" s="47" t="str">
        <f>INDEX('Обработка исходного'!D:D,ROW($B$3)+4*(ROW($B358)-ROW($B$3)))</f>
        <v>Сплав 0Х20Н46Б</v>
      </c>
      <c r="C358" s="27" t="str">
        <f>IF(ISBLANK(INDEX('Обработка исходного'!E:E,ROW($B$3)+4*(ROW($B358)-ROW($B$3)))),"",INDEX('Обработка исходного'!E:E,ROW($B$3)+4*(ROW($B358)-ROW($B$3))))</f>
        <v>Бесшовные трубы холодно и теплодеформированные наружным диаметром от 13 до 32 мм с толщиной стенки от 1,5 до 3 мм</v>
      </c>
      <c r="D358" s="31" t="str">
        <f>INDEX('Обработка исходного'!G:G,ROW($B$3)+4*(ROW($B358)-ROW($B$3))+3)</f>
        <v>-</v>
      </c>
      <c r="E358" s="32" t="str">
        <f>INDEX('Обработка исходного'!H:H,ROW($B$3)+4*(ROW($B358)-ROW($B$3))+3)</f>
        <v>-</v>
      </c>
      <c r="F358" s="32" t="str">
        <f>INDEX('Обработка исходного'!I:I,ROW($B$3)+4*(ROW($B358)-ROW($B$3))+3)</f>
        <v>-</v>
      </c>
      <c r="G358" s="32" t="str">
        <f>INDEX('Обработка исходного'!J:J,ROW($B$3)+4*(ROW($B358)-ROW($B$3))+3)</f>
        <v>-</v>
      </c>
      <c r="H358" s="32" t="str">
        <f>INDEX('Обработка исходного'!K:K,ROW($B$3)+4*(ROW($B358)-ROW($B$3))+3)</f>
        <v>-</v>
      </c>
      <c r="I358" s="32" t="str">
        <f>INDEX('Обработка исходного'!L:L,ROW($B$3)+4*(ROW($B358)-ROW($B$3))+3)</f>
        <v>-</v>
      </c>
      <c r="J358" s="32" t="str">
        <f>INDEX('Обработка исходного'!M:M,ROW($B$3)+4*(ROW($B358)-ROW($B$3))+3)</f>
        <v>-</v>
      </c>
      <c r="K358" s="32" t="str">
        <f>INDEX('Обработка исходного'!N:N,ROW($B$3)+4*(ROW($B358)-ROW($B$3))+3)</f>
        <v>-</v>
      </c>
      <c r="L358" s="32" t="str">
        <f>INDEX('Обработка исходного'!O:O,ROW($B$3)+4*(ROW($B358)-ROW($B$3))+3)</f>
        <v>-</v>
      </c>
      <c r="M358" s="32" t="str">
        <f>INDEX('Обработка исходного'!P:P,ROW($B$3)+4*(ROW($B358)-ROW($B$3))+3)</f>
        <v>-</v>
      </c>
      <c r="N358" s="32" t="str">
        <f>INDEX('Обработка исходного'!Q:Q,ROW($B$3)+4*(ROW($B358)-ROW($B$3))+3)</f>
        <v>-</v>
      </c>
      <c r="O358" s="32" t="str">
        <f>INDEX('Обработка исходного'!R:R,ROW($B$3)+4*(ROW($B358)-ROW($B$3))+3)</f>
        <v>-</v>
      </c>
      <c r="P358" s="33" t="str">
        <f>INDEX('Обработка исходного'!S:S,ROW($B$3)+4*(ROW($B358)-ROW($B$3))+3)</f>
        <v>-</v>
      </c>
    </row>
    <row r="359" spans="1:16" ht="25.5" x14ac:dyDescent="0.25">
      <c r="A359" s="10" t="str">
        <f>INDEX('Обработка исходного'!B:B,ROW($B$3)+4*(ROW($B359)-ROW($B$3)))</f>
        <v>Сплав на железоникелевой основе</v>
      </c>
      <c r="B359" s="47" t="str">
        <f>INDEX('Обработка исходного'!D:D,ROW($B$3)+4*(ROW($B359)-ROW($B$3)))</f>
        <v>Сплав 0Х20Н46Б</v>
      </c>
      <c r="C359" s="27" t="str">
        <f>IF(ISBLANK(INDEX('Обработка исходного'!E:E,ROW($B$3)+4*(ROW($B359)-ROW($B$3)))),"",INDEX('Обработка исходного'!E:E,ROW($B$3)+4*(ROW($B359)-ROW($B$3))))</f>
        <v>Прутки круглого и квадратного сечения толщиной или диаметром от 30 до 170 мм</v>
      </c>
      <c r="D359" s="31" t="str">
        <f>INDEX('Обработка исходного'!G:G,ROW($B$3)+4*(ROW($B359)-ROW($B$3))+3)</f>
        <v>-</v>
      </c>
      <c r="E359" s="32" t="str">
        <f>INDEX('Обработка исходного'!H:H,ROW($B$3)+4*(ROW($B359)-ROW($B$3))+3)</f>
        <v>-</v>
      </c>
      <c r="F359" s="32" t="str">
        <f>INDEX('Обработка исходного'!I:I,ROW($B$3)+4*(ROW($B359)-ROW($B$3))+3)</f>
        <v>-</v>
      </c>
      <c r="G359" s="32" t="str">
        <f>INDEX('Обработка исходного'!J:J,ROW($B$3)+4*(ROW($B359)-ROW($B$3))+3)</f>
        <v>-</v>
      </c>
      <c r="H359" s="32" t="str">
        <f>INDEX('Обработка исходного'!K:K,ROW($B$3)+4*(ROW($B359)-ROW($B$3))+3)</f>
        <v>-</v>
      </c>
      <c r="I359" s="32" t="str">
        <f>INDEX('Обработка исходного'!L:L,ROW($B$3)+4*(ROW($B359)-ROW($B$3))+3)</f>
        <v>-</v>
      </c>
      <c r="J359" s="32" t="str">
        <f>INDEX('Обработка исходного'!M:M,ROW($B$3)+4*(ROW($B359)-ROW($B$3))+3)</f>
        <v>-</v>
      </c>
      <c r="K359" s="32" t="str">
        <f>INDEX('Обработка исходного'!N:N,ROW($B$3)+4*(ROW($B359)-ROW($B$3))+3)</f>
        <v>-</v>
      </c>
      <c r="L359" s="32" t="str">
        <f>INDEX('Обработка исходного'!O:O,ROW($B$3)+4*(ROW($B359)-ROW($B$3))+3)</f>
        <v>-</v>
      </c>
      <c r="M359" s="32" t="str">
        <f>INDEX('Обработка исходного'!P:P,ROW($B$3)+4*(ROW($B359)-ROW($B$3))+3)</f>
        <v>-</v>
      </c>
      <c r="N359" s="32" t="str">
        <f>INDEX('Обработка исходного'!Q:Q,ROW($B$3)+4*(ROW($B359)-ROW($B$3))+3)</f>
        <v>-</v>
      </c>
      <c r="O359" s="32" t="str">
        <f>INDEX('Обработка исходного'!R:R,ROW($B$3)+4*(ROW($B359)-ROW($B$3))+3)</f>
        <v>-</v>
      </c>
      <c r="P359" s="33" t="str">
        <f>INDEX('Обработка исходного'!S:S,ROW($B$3)+4*(ROW($B359)-ROW($B$3))+3)</f>
        <v>-</v>
      </c>
    </row>
    <row r="360" spans="1:16" x14ac:dyDescent="0.25">
      <c r="A360" s="11"/>
      <c r="B360" s="11"/>
      <c r="C360" s="28"/>
    </row>
    <row r="361" spans="1:16" x14ac:dyDescent="0.25">
      <c r="A361" s="11"/>
      <c r="B361" s="11"/>
      <c r="C361" s="28"/>
    </row>
    <row r="362" spans="1:16" x14ac:dyDescent="0.25">
      <c r="A362" s="11"/>
      <c r="B362" s="11"/>
      <c r="C362" s="28"/>
    </row>
    <row r="363" spans="1:16" x14ac:dyDescent="0.25">
      <c r="A363" s="11"/>
      <c r="B363" s="11"/>
      <c r="C363" s="28"/>
    </row>
    <row r="364" spans="1:16" x14ac:dyDescent="0.25">
      <c r="A364" s="11"/>
      <c r="B364" s="11"/>
      <c r="C364" s="28"/>
    </row>
    <row r="365" spans="1:16" x14ac:dyDescent="0.25">
      <c r="A365" s="11"/>
      <c r="B365" s="11"/>
      <c r="C365" s="28"/>
    </row>
    <row r="366" spans="1:16" x14ac:dyDescent="0.25">
      <c r="A366" s="11"/>
      <c r="B366" s="11"/>
      <c r="C366" s="28"/>
    </row>
    <row r="367" spans="1:16" x14ac:dyDescent="0.25">
      <c r="A367" s="11"/>
      <c r="B367" s="11"/>
      <c r="C367" s="28"/>
    </row>
    <row r="368" spans="1:16" x14ac:dyDescent="0.25">
      <c r="A368" s="11"/>
      <c r="B368" s="11"/>
      <c r="C368" s="28"/>
    </row>
    <row r="369" spans="1:3" x14ac:dyDescent="0.25">
      <c r="A369" s="11"/>
      <c r="B369" s="11"/>
      <c r="C369" s="28"/>
    </row>
    <row r="370" spans="1:3" x14ac:dyDescent="0.25">
      <c r="A370" s="11"/>
      <c r="B370" s="11"/>
      <c r="C370" s="28"/>
    </row>
    <row r="371" spans="1:3" x14ac:dyDescent="0.25">
      <c r="A371" s="11"/>
      <c r="B371" s="11"/>
      <c r="C371" s="28"/>
    </row>
    <row r="372" spans="1:3" x14ac:dyDescent="0.25">
      <c r="A372" s="11"/>
      <c r="B372" s="11"/>
      <c r="C372" s="28"/>
    </row>
    <row r="373" spans="1:3" x14ac:dyDescent="0.25">
      <c r="A373" s="11"/>
      <c r="B373" s="11"/>
      <c r="C373" s="28"/>
    </row>
    <row r="374" spans="1:3" x14ac:dyDescent="0.25">
      <c r="A374" s="11"/>
      <c r="B374" s="11"/>
      <c r="C374" s="28"/>
    </row>
    <row r="375" spans="1:3" x14ac:dyDescent="0.25">
      <c r="A375" s="11"/>
      <c r="B375" s="11"/>
      <c r="C375" s="28"/>
    </row>
    <row r="376" spans="1:3" x14ac:dyDescent="0.25">
      <c r="A376" s="11"/>
      <c r="B376" s="11"/>
      <c r="C376" s="28"/>
    </row>
    <row r="377" spans="1:3" x14ac:dyDescent="0.25">
      <c r="A377" s="11"/>
      <c r="B377" s="11"/>
      <c r="C377" s="28"/>
    </row>
    <row r="378" spans="1:3" x14ac:dyDescent="0.25">
      <c r="A378" s="11"/>
      <c r="B378" s="11"/>
      <c r="C378" s="28"/>
    </row>
    <row r="379" spans="1:3" x14ac:dyDescent="0.25">
      <c r="A379" s="11"/>
      <c r="B379" s="11"/>
      <c r="C379" s="28"/>
    </row>
    <row r="380" spans="1:3" x14ac:dyDescent="0.25">
      <c r="A380" s="12"/>
      <c r="B380" s="12"/>
      <c r="C380" s="29"/>
    </row>
    <row r="381" spans="1:3" x14ac:dyDescent="0.25">
      <c r="A381" s="11"/>
      <c r="B381" s="11"/>
      <c r="C381" s="28"/>
    </row>
    <row r="382" spans="1:3" x14ac:dyDescent="0.25">
      <c r="A382" s="11"/>
      <c r="B382" s="11"/>
      <c r="C382" s="28"/>
    </row>
    <row r="383" spans="1:3" x14ac:dyDescent="0.25">
      <c r="A383" s="11"/>
      <c r="B383" s="11"/>
      <c r="C383" s="28"/>
    </row>
    <row r="384" spans="1:3" x14ac:dyDescent="0.25">
      <c r="A384" s="11"/>
      <c r="B384" s="11"/>
      <c r="C384" s="28"/>
    </row>
    <row r="385" spans="1:3" x14ac:dyDescent="0.25">
      <c r="A385" s="11"/>
      <c r="B385" s="11"/>
      <c r="C385" s="28"/>
    </row>
    <row r="386" spans="1:3" x14ac:dyDescent="0.25">
      <c r="A386" s="11"/>
      <c r="B386" s="11"/>
      <c r="C386" s="28"/>
    </row>
    <row r="387" spans="1:3" x14ac:dyDescent="0.25">
      <c r="A387" s="11"/>
      <c r="B387" s="11"/>
      <c r="C387" s="28"/>
    </row>
    <row r="388" spans="1:3" x14ac:dyDescent="0.25">
      <c r="A388" s="12"/>
      <c r="B388" s="12"/>
      <c r="C388" s="29"/>
    </row>
    <row r="389" spans="1:3" x14ac:dyDescent="0.25">
      <c r="A389" s="11"/>
      <c r="B389" s="11"/>
      <c r="C389" s="28"/>
    </row>
    <row r="390" spans="1:3" x14ac:dyDescent="0.25">
      <c r="A390" s="11"/>
      <c r="B390" s="11"/>
      <c r="C390" s="28"/>
    </row>
    <row r="391" spans="1:3" x14ac:dyDescent="0.25">
      <c r="A391" s="11"/>
      <c r="B391" s="11"/>
      <c r="C391" s="28"/>
    </row>
    <row r="392" spans="1:3" x14ac:dyDescent="0.25">
      <c r="A392" s="11"/>
      <c r="B392" s="11"/>
      <c r="C392" s="28"/>
    </row>
    <row r="393" spans="1:3" x14ac:dyDescent="0.25">
      <c r="A393" s="11"/>
      <c r="B393" s="11"/>
      <c r="C393" s="28"/>
    </row>
    <row r="394" spans="1:3" x14ac:dyDescent="0.25">
      <c r="A394" s="11"/>
      <c r="B394" s="11"/>
      <c r="C394" s="28"/>
    </row>
    <row r="395" spans="1:3" x14ac:dyDescent="0.25">
      <c r="A395" s="11"/>
      <c r="B395" s="11"/>
      <c r="C395" s="28"/>
    </row>
    <row r="396" spans="1:3" x14ac:dyDescent="0.25">
      <c r="A396" s="12"/>
      <c r="B396" s="12"/>
      <c r="C396" s="29"/>
    </row>
    <row r="397" spans="1:3" x14ac:dyDescent="0.25">
      <c r="A397" s="11"/>
      <c r="B397" s="11"/>
      <c r="C397" s="28"/>
    </row>
    <row r="398" spans="1:3" x14ac:dyDescent="0.25">
      <c r="A398" s="11"/>
      <c r="B398" s="11"/>
      <c r="C398" s="28"/>
    </row>
    <row r="399" spans="1:3" x14ac:dyDescent="0.25">
      <c r="A399" s="11"/>
      <c r="B399" s="11"/>
      <c r="C399" s="28"/>
    </row>
    <row r="400" spans="1:3" x14ac:dyDescent="0.25">
      <c r="A400" s="12"/>
      <c r="B400" s="12"/>
      <c r="C400" s="29"/>
    </row>
    <row r="401" spans="1:3" x14ac:dyDescent="0.25">
      <c r="A401" s="11"/>
      <c r="B401" s="11"/>
      <c r="C401" s="28"/>
    </row>
    <row r="402" spans="1:3" x14ac:dyDescent="0.25">
      <c r="A402" s="11"/>
      <c r="B402" s="11"/>
      <c r="C402" s="28"/>
    </row>
    <row r="403" spans="1:3" x14ac:dyDescent="0.25">
      <c r="A403" s="11"/>
      <c r="B403" s="11"/>
      <c r="C403" s="28"/>
    </row>
    <row r="404" spans="1:3" x14ac:dyDescent="0.25">
      <c r="A404" s="11"/>
      <c r="B404" s="11"/>
      <c r="C404" s="28"/>
    </row>
    <row r="405" spans="1:3" x14ac:dyDescent="0.25">
      <c r="A405" s="11"/>
      <c r="B405" s="11"/>
      <c r="C405" s="28"/>
    </row>
    <row r="406" spans="1:3" x14ac:dyDescent="0.25">
      <c r="A406" s="11"/>
      <c r="B406" s="11"/>
      <c r="C406" s="28"/>
    </row>
    <row r="407" spans="1:3" x14ac:dyDescent="0.25">
      <c r="A407" s="11"/>
      <c r="B407" s="11"/>
      <c r="C407" s="28"/>
    </row>
    <row r="408" spans="1:3" x14ac:dyDescent="0.25">
      <c r="A408" s="11"/>
      <c r="B408" s="11"/>
      <c r="C408" s="28"/>
    </row>
    <row r="409" spans="1:3" x14ac:dyDescent="0.25">
      <c r="A409" s="11"/>
      <c r="B409" s="11"/>
      <c r="C409" s="28"/>
    </row>
    <row r="410" spans="1:3" x14ac:dyDescent="0.25">
      <c r="A410" s="11"/>
      <c r="B410" s="11"/>
      <c r="C410" s="28"/>
    </row>
    <row r="411" spans="1:3" x14ac:dyDescent="0.25">
      <c r="A411" s="11"/>
      <c r="B411" s="11"/>
      <c r="C411" s="28"/>
    </row>
    <row r="412" spans="1:3" x14ac:dyDescent="0.25">
      <c r="A412" s="11"/>
      <c r="B412" s="11"/>
      <c r="C412" s="28"/>
    </row>
    <row r="413" spans="1:3" x14ac:dyDescent="0.25">
      <c r="A413" s="11"/>
      <c r="B413" s="11"/>
      <c r="C413" s="28"/>
    </row>
    <row r="414" spans="1:3" x14ac:dyDescent="0.25">
      <c r="A414" s="11"/>
      <c r="B414" s="11"/>
      <c r="C414" s="28"/>
    </row>
    <row r="415" spans="1:3" x14ac:dyDescent="0.25">
      <c r="A415" s="11"/>
      <c r="B415" s="11"/>
      <c r="C415" s="28"/>
    </row>
    <row r="416" spans="1:3" x14ac:dyDescent="0.25">
      <c r="A416" s="12"/>
      <c r="B416" s="12"/>
      <c r="C416" s="29"/>
    </row>
    <row r="417" spans="1:3" x14ac:dyDescent="0.25">
      <c r="A417" s="11"/>
      <c r="B417" s="11"/>
      <c r="C417" s="28"/>
    </row>
    <row r="418" spans="1:3" x14ac:dyDescent="0.25">
      <c r="A418" s="11"/>
      <c r="B418" s="11"/>
      <c r="C418" s="28"/>
    </row>
    <row r="419" spans="1:3" x14ac:dyDescent="0.25">
      <c r="A419" s="11"/>
      <c r="B419" s="11"/>
      <c r="C419" s="28"/>
    </row>
    <row r="420" spans="1:3" x14ac:dyDescent="0.25">
      <c r="A420" s="11"/>
      <c r="B420" s="11"/>
      <c r="C420" s="28"/>
    </row>
    <row r="421" spans="1:3" x14ac:dyDescent="0.25">
      <c r="A421" s="11"/>
      <c r="B421" s="11"/>
      <c r="C421" s="28"/>
    </row>
    <row r="422" spans="1:3" x14ac:dyDescent="0.25">
      <c r="A422" s="11"/>
      <c r="B422" s="11"/>
      <c r="C422" s="28"/>
    </row>
    <row r="423" spans="1:3" x14ac:dyDescent="0.25">
      <c r="A423" s="11"/>
      <c r="B423" s="11"/>
      <c r="C423" s="28"/>
    </row>
    <row r="424" spans="1:3" x14ac:dyDescent="0.25">
      <c r="A424" s="12"/>
      <c r="B424" s="12"/>
      <c r="C424" s="29"/>
    </row>
    <row r="425" spans="1:3" x14ac:dyDescent="0.25">
      <c r="A425" s="11"/>
      <c r="B425" s="11"/>
      <c r="C425" s="28"/>
    </row>
    <row r="426" spans="1:3" x14ac:dyDescent="0.25">
      <c r="A426" s="11"/>
      <c r="B426" s="11"/>
      <c r="C426" s="28"/>
    </row>
    <row r="427" spans="1:3" x14ac:dyDescent="0.25">
      <c r="A427" s="11"/>
      <c r="B427" s="11"/>
      <c r="C427" s="28"/>
    </row>
    <row r="428" spans="1:3" x14ac:dyDescent="0.25">
      <c r="A428" s="11"/>
      <c r="B428" s="11"/>
      <c r="C428" s="28"/>
    </row>
    <row r="429" spans="1:3" x14ac:dyDescent="0.25">
      <c r="A429" s="11"/>
      <c r="B429" s="11"/>
      <c r="C429" s="28"/>
    </row>
    <row r="430" spans="1:3" x14ac:dyDescent="0.25">
      <c r="A430" s="11"/>
      <c r="B430" s="11"/>
      <c r="C430" s="28"/>
    </row>
    <row r="431" spans="1:3" x14ac:dyDescent="0.25">
      <c r="A431" s="11"/>
      <c r="B431" s="11"/>
      <c r="C431" s="28"/>
    </row>
    <row r="432" spans="1:3" x14ac:dyDescent="0.25">
      <c r="A432" s="11"/>
      <c r="B432" s="11"/>
      <c r="C432" s="28"/>
    </row>
    <row r="433" spans="1:3" x14ac:dyDescent="0.25">
      <c r="A433" s="11"/>
      <c r="B433" s="11"/>
      <c r="C433" s="28"/>
    </row>
    <row r="434" spans="1:3" x14ac:dyDescent="0.25">
      <c r="A434" s="11"/>
      <c r="B434" s="11"/>
      <c r="C434" s="28"/>
    </row>
    <row r="435" spans="1:3" x14ac:dyDescent="0.25">
      <c r="A435" s="11"/>
      <c r="B435" s="11"/>
      <c r="C435" s="28"/>
    </row>
    <row r="436" spans="1:3" x14ac:dyDescent="0.25">
      <c r="A436" s="11"/>
      <c r="B436" s="11"/>
      <c r="C436" s="28"/>
    </row>
    <row r="437" spans="1:3" x14ac:dyDescent="0.25">
      <c r="A437" s="11"/>
      <c r="B437" s="11"/>
      <c r="C437" s="28"/>
    </row>
    <row r="438" spans="1:3" x14ac:dyDescent="0.25">
      <c r="A438" s="11"/>
      <c r="B438" s="11"/>
      <c r="C438" s="28"/>
    </row>
    <row r="439" spans="1:3" x14ac:dyDescent="0.25">
      <c r="A439" s="11"/>
      <c r="B439" s="11"/>
      <c r="C439" s="28"/>
    </row>
    <row r="440" spans="1:3" x14ac:dyDescent="0.25">
      <c r="A440" s="11"/>
      <c r="B440" s="11"/>
      <c r="C440" s="28"/>
    </row>
    <row r="441" spans="1:3" x14ac:dyDescent="0.25">
      <c r="A441" s="11"/>
      <c r="B441" s="11"/>
      <c r="C441" s="28"/>
    </row>
    <row r="442" spans="1:3" x14ac:dyDescent="0.25">
      <c r="A442" s="11"/>
      <c r="B442" s="11"/>
      <c r="C442" s="28"/>
    </row>
    <row r="443" spans="1:3" x14ac:dyDescent="0.25">
      <c r="A443" s="11"/>
      <c r="B443" s="11"/>
      <c r="C443" s="28"/>
    </row>
    <row r="444" spans="1:3" x14ac:dyDescent="0.25">
      <c r="A444" s="11"/>
      <c r="B444" s="11"/>
      <c r="C444" s="28"/>
    </row>
    <row r="445" spans="1:3" x14ac:dyDescent="0.25">
      <c r="A445" s="11"/>
      <c r="B445" s="11"/>
      <c r="C445" s="28"/>
    </row>
    <row r="446" spans="1:3" x14ac:dyDescent="0.25">
      <c r="A446" s="11"/>
      <c r="B446" s="11"/>
      <c r="C446" s="28"/>
    </row>
    <row r="447" spans="1:3" x14ac:dyDescent="0.25">
      <c r="A447" s="11"/>
      <c r="B447" s="11"/>
      <c r="C447" s="28"/>
    </row>
    <row r="448" spans="1:3" x14ac:dyDescent="0.25">
      <c r="A448" s="11"/>
      <c r="B448" s="11"/>
      <c r="C448" s="28"/>
    </row>
    <row r="449" spans="1:3" x14ac:dyDescent="0.25">
      <c r="A449" s="11"/>
      <c r="B449" s="11"/>
      <c r="C449" s="28"/>
    </row>
    <row r="450" spans="1:3" x14ac:dyDescent="0.25">
      <c r="A450" s="11"/>
      <c r="B450" s="11"/>
      <c r="C450" s="28"/>
    </row>
    <row r="451" spans="1:3" x14ac:dyDescent="0.25">
      <c r="A451" s="11"/>
      <c r="B451" s="11"/>
      <c r="C451" s="28"/>
    </row>
    <row r="452" spans="1:3" x14ac:dyDescent="0.25">
      <c r="A452" s="12"/>
      <c r="B452" s="12"/>
      <c r="C452" s="29"/>
    </row>
    <row r="453" spans="1:3" x14ac:dyDescent="0.25">
      <c r="A453" s="11"/>
      <c r="B453" s="11"/>
      <c r="C453" s="28"/>
    </row>
    <row r="454" spans="1:3" x14ac:dyDescent="0.25">
      <c r="A454" s="11"/>
      <c r="B454" s="11"/>
      <c r="C454" s="28"/>
    </row>
    <row r="455" spans="1:3" x14ac:dyDescent="0.25">
      <c r="A455" s="11"/>
      <c r="B455" s="11"/>
      <c r="C455" s="28"/>
    </row>
    <row r="456" spans="1:3" x14ac:dyDescent="0.25">
      <c r="A456" s="11"/>
      <c r="B456" s="11"/>
      <c r="C456" s="28"/>
    </row>
    <row r="457" spans="1:3" x14ac:dyDescent="0.25">
      <c r="A457" s="11"/>
      <c r="B457" s="11"/>
      <c r="C457" s="28"/>
    </row>
    <row r="458" spans="1:3" x14ac:dyDescent="0.25">
      <c r="A458" s="11"/>
      <c r="B458" s="11"/>
      <c r="C458" s="28"/>
    </row>
    <row r="459" spans="1:3" x14ac:dyDescent="0.25">
      <c r="A459" s="11"/>
      <c r="B459" s="11"/>
      <c r="C459" s="28"/>
    </row>
    <row r="460" spans="1:3" x14ac:dyDescent="0.25">
      <c r="A460" s="11"/>
      <c r="B460" s="11"/>
      <c r="C460" s="28"/>
    </row>
    <row r="461" spans="1:3" x14ac:dyDescent="0.25">
      <c r="A461" s="11"/>
      <c r="B461" s="11"/>
      <c r="C461" s="28"/>
    </row>
    <row r="462" spans="1:3" x14ac:dyDescent="0.25">
      <c r="A462" s="11"/>
      <c r="B462" s="11"/>
      <c r="C462" s="28"/>
    </row>
    <row r="463" spans="1:3" x14ac:dyDescent="0.25">
      <c r="A463" s="11"/>
      <c r="B463" s="11"/>
      <c r="C463" s="28"/>
    </row>
    <row r="464" spans="1:3" x14ac:dyDescent="0.25">
      <c r="A464" s="11"/>
      <c r="B464" s="11"/>
      <c r="C464" s="28"/>
    </row>
    <row r="465" spans="1:3" x14ac:dyDescent="0.25">
      <c r="A465" s="11"/>
      <c r="B465" s="11"/>
      <c r="C465" s="28"/>
    </row>
    <row r="466" spans="1:3" x14ac:dyDescent="0.25">
      <c r="A466" s="11"/>
      <c r="B466" s="11"/>
      <c r="C466" s="28"/>
    </row>
    <row r="467" spans="1:3" x14ac:dyDescent="0.25">
      <c r="A467" s="11"/>
      <c r="B467" s="11"/>
      <c r="C467" s="28"/>
    </row>
    <row r="468" spans="1:3" x14ac:dyDescent="0.25">
      <c r="A468" s="11"/>
      <c r="B468" s="11"/>
      <c r="C468" s="28"/>
    </row>
    <row r="469" spans="1:3" x14ac:dyDescent="0.25">
      <c r="A469" s="11"/>
      <c r="B469" s="11"/>
      <c r="C469" s="28"/>
    </row>
    <row r="470" spans="1:3" x14ac:dyDescent="0.25">
      <c r="A470" s="11"/>
      <c r="B470" s="11"/>
      <c r="C470" s="28"/>
    </row>
    <row r="471" spans="1:3" x14ac:dyDescent="0.25">
      <c r="A471" s="11"/>
      <c r="B471" s="11"/>
      <c r="C471" s="28"/>
    </row>
    <row r="472" spans="1:3" x14ac:dyDescent="0.25">
      <c r="A472" s="11"/>
      <c r="B472" s="11"/>
      <c r="C472" s="28"/>
    </row>
    <row r="473" spans="1:3" x14ac:dyDescent="0.25">
      <c r="A473" s="11"/>
      <c r="B473" s="11"/>
      <c r="C473" s="28"/>
    </row>
    <row r="474" spans="1:3" x14ac:dyDescent="0.25">
      <c r="A474" s="11"/>
      <c r="B474" s="11"/>
      <c r="C474" s="28"/>
    </row>
    <row r="475" spans="1:3" x14ac:dyDescent="0.25">
      <c r="A475" s="11"/>
      <c r="B475" s="11"/>
      <c r="C475" s="28"/>
    </row>
    <row r="476" spans="1:3" x14ac:dyDescent="0.25">
      <c r="A476" s="11"/>
      <c r="B476" s="11"/>
      <c r="C476" s="28"/>
    </row>
    <row r="477" spans="1:3" x14ac:dyDescent="0.25">
      <c r="A477" s="11"/>
      <c r="B477" s="11"/>
      <c r="C477" s="28"/>
    </row>
    <row r="478" spans="1:3" x14ac:dyDescent="0.25">
      <c r="A478" s="11"/>
      <c r="B478" s="11"/>
      <c r="C478" s="28"/>
    </row>
    <row r="479" spans="1:3" x14ac:dyDescent="0.25">
      <c r="A479" s="11"/>
      <c r="B479" s="11"/>
      <c r="C479" s="28"/>
    </row>
    <row r="480" spans="1:3" x14ac:dyDescent="0.25">
      <c r="A480" s="11"/>
      <c r="B480" s="11"/>
      <c r="C480" s="28"/>
    </row>
    <row r="481" spans="1:3" x14ac:dyDescent="0.25">
      <c r="A481" s="11"/>
      <c r="B481" s="11"/>
      <c r="C481" s="28"/>
    </row>
    <row r="482" spans="1:3" x14ac:dyDescent="0.25">
      <c r="A482" s="11"/>
      <c r="B482" s="11"/>
      <c r="C482" s="28"/>
    </row>
    <row r="483" spans="1:3" x14ac:dyDescent="0.25">
      <c r="A483" s="11"/>
      <c r="B483" s="11"/>
      <c r="C483" s="28"/>
    </row>
    <row r="484" spans="1:3" x14ac:dyDescent="0.25">
      <c r="A484" s="11"/>
      <c r="B484" s="11"/>
      <c r="C484" s="28"/>
    </row>
    <row r="485" spans="1:3" x14ac:dyDescent="0.25">
      <c r="A485" s="11"/>
      <c r="B485" s="11"/>
      <c r="C485" s="28"/>
    </row>
    <row r="486" spans="1:3" x14ac:dyDescent="0.25">
      <c r="A486" s="11"/>
      <c r="B486" s="11"/>
      <c r="C486" s="28"/>
    </row>
    <row r="487" spans="1:3" x14ac:dyDescent="0.25">
      <c r="A487" s="11"/>
      <c r="B487" s="11"/>
      <c r="C487" s="28"/>
    </row>
    <row r="488" spans="1:3" x14ac:dyDescent="0.25">
      <c r="A488" s="11"/>
      <c r="B488" s="11"/>
      <c r="C488" s="28"/>
    </row>
    <row r="489" spans="1:3" x14ac:dyDescent="0.25">
      <c r="A489" s="11"/>
      <c r="B489" s="11"/>
      <c r="C489" s="28"/>
    </row>
    <row r="490" spans="1:3" x14ac:dyDescent="0.25">
      <c r="A490" s="11"/>
      <c r="B490" s="11"/>
      <c r="C490" s="28"/>
    </row>
    <row r="491" spans="1:3" x14ac:dyDescent="0.25">
      <c r="A491" s="11"/>
      <c r="B491" s="11"/>
      <c r="C491" s="28"/>
    </row>
    <row r="492" spans="1:3" x14ac:dyDescent="0.25">
      <c r="A492" s="11"/>
      <c r="B492" s="11"/>
      <c r="C492" s="28"/>
    </row>
    <row r="493" spans="1:3" x14ac:dyDescent="0.25">
      <c r="A493" s="11"/>
      <c r="B493" s="11"/>
      <c r="C493" s="28"/>
    </row>
    <row r="494" spans="1:3" x14ac:dyDescent="0.25">
      <c r="A494" s="11"/>
      <c r="B494" s="11"/>
      <c r="C494" s="28"/>
    </row>
    <row r="495" spans="1:3" x14ac:dyDescent="0.25">
      <c r="A495" s="11"/>
      <c r="B495" s="11"/>
      <c r="C495" s="28"/>
    </row>
    <row r="496" spans="1:3" x14ac:dyDescent="0.25">
      <c r="A496" s="11"/>
      <c r="B496" s="11"/>
      <c r="C496" s="28"/>
    </row>
    <row r="497" spans="1:3" x14ac:dyDescent="0.25">
      <c r="A497" s="11"/>
      <c r="B497" s="11"/>
      <c r="C497" s="28"/>
    </row>
    <row r="498" spans="1:3" x14ac:dyDescent="0.25">
      <c r="A498" s="11"/>
      <c r="B498" s="11"/>
      <c r="C498" s="28"/>
    </row>
    <row r="499" spans="1:3" x14ac:dyDescent="0.25">
      <c r="A499" s="11"/>
      <c r="B499" s="11"/>
      <c r="C499" s="28"/>
    </row>
    <row r="500" spans="1:3" x14ac:dyDescent="0.25">
      <c r="A500" s="11"/>
      <c r="B500" s="11"/>
      <c r="C500" s="28"/>
    </row>
    <row r="501" spans="1:3" x14ac:dyDescent="0.25">
      <c r="A501" s="11"/>
      <c r="B501" s="11"/>
      <c r="C501" s="28"/>
    </row>
    <row r="502" spans="1:3" x14ac:dyDescent="0.25">
      <c r="A502" s="11"/>
      <c r="B502" s="11"/>
      <c r="C502" s="28"/>
    </row>
    <row r="503" spans="1:3" x14ac:dyDescent="0.25">
      <c r="A503" s="11"/>
      <c r="B503" s="11"/>
      <c r="C503" s="28"/>
    </row>
    <row r="504" spans="1:3" x14ac:dyDescent="0.25">
      <c r="A504" s="11"/>
      <c r="B504" s="11"/>
      <c r="C504" s="28"/>
    </row>
    <row r="505" spans="1:3" x14ac:dyDescent="0.25">
      <c r="A505" s="11"/>
      <c r="B505" s="11"/>
      <c r="C505" s="28"/>
    </row>
    <row r="506" spans="1:3" x14ac:dyDescent="0.25">
      <c r="A506" s="11"/>
      <c r="B506" s="11"/>
      <c r="C506" s="28"/>
    </row>
    <row r="507" spans="1:3" x14ac:dyDescent="0.25">
      <c r="A507" s="11"/>
      <c r="B507" s="11"/>
      <c r="C507" s="28"/>
    </row>
    <row r="508" spans="1:3" x14ac:dyDescent="0.25">
      <c r="A508" s="12"/>
      <c r="B508" s="12"/>
      <c r="C508" s="29"/>
    </row>
    <row r="509" spans="1:3" x14ac:dyDescent="0.25">
      <c r="A509" s="11"/>
      <c r="B509" s="11"/>
      <c r="C509" s="28"/>
    </row>
    <row r="510" spans="1:3" x14ac:dyDescent="0.25">
      <c r="A510" s="11"/>
      <c r="B510" s="11"/>
      <c r="C510" s="28"/>
    </row>
    <row r="511" spans="1:3" x14ac:dyDescent="0.25">
      <c r="A511" s="11"/>
      <c r="B511" s="11"/>
      <c r="C511" s="28"/>
    </row>
    <row r="512" spans="1:3" x14ac:dyDescent="0.25">
      <c r="A512" s="11"/>
      <c r="B512" s="11"/>
      <c r="C512" s="28"/>
    </row>
    <row r="513" spans="1:3" x14ac:dyDescent="0.25">
      <c r="A513" s="11"/>
      <c r="B513" s="11"/>
      <c r="C513" s="28"/>
    </row>
    <row r="514" spans="1:3" x14ac:dyDescent="0.25">
      <c r="A514" s="11"/>
      <c r="B514" s="11"/>
      <c r="C514" s="28"/>
    </row>
    <row r="515" spans="1:3" x14ac:dyDescent="0.25">
      <c r="A515" s="11"/>
      <c r="B515" s="11"/>
      <c r="C515" s="28"/>
    </row>
    <row r="516" spans="1:3" x14ac:dyDescent="0.25">
      <c r="A516" s="11"/>
      <c r="B516" s="11"/>
      <c r="C516" s="28"/>
    </row>
    <row r="517" spans="1:3" x14ac:dyDescent="0.25">
      <c r="A517" s="11"/>
      <c r="B517" s="11"/>
      <c r="C517" s="28"/>
    </row>
    <row r="518" spans="1:3" x14ac:dyDescent="0.25">
      <c r="A518" s="11"/>
      <c r="B518" s="11"/>
      <c r="C518" s="28"/>
    </row>
    <row r="519" spans="1:3" x14ac:dyDescent="0.25">
      <c r="A519" s="11"/>
      <c r="B519" s="11"/>
      <c r="C519" s="28"/>
    </row>
    <row r="520" spans="1:3" x14ac:dyDescent="0.25">
      <c r="A520" s="12"/>
      <c r="B520" s="12"/>
      <c r="C520" s="29"/>
    </row>
    <row r="521" spans="1:3" x14ac:dyDescent="0.25">
      <c r="A521" s="11"/>
      <c r="B521" s="11"/>
      <c r="C521" s="28"/>
    </row>
    <row r="522" spans="1:3" x14ac:dyDescent="0.25">
      <c r="A522" s="11"/>
      <c r="B522" s="11"/>
      <c r="C522" s="28"/>
    </row>
    <row r="523" spans="1:3" x14ac:dyDescent="0.25">
      <c r="A523" s="11"/>
      <c r="B523" s="11"/>
      <c r="C523" s="28"/>
    </row>
    <row r="524" spans="1:3" x14ac:dyDescent="0.25">
      <c r="A524" s="11"/>
      <c r="B524" s="11"/>
      <c r="C524" s="28"/>
    </row>
    <row r="525" spans="1:3" x14ac:dyDescent="0.25">
      <c r="A525" s="11"/>
      <c r="B525" s="11"/>
      <c r="C525" s="28"/>
    </row>
    <row r="526" spans="1:3" x14ac:dyDescent="0.25">
      <c r="A526" s="11"/>
      <c r="B526" s="11"/>
      <c r="C526" s="28"/>
    </row>
    <row r="527" spans="1:3" x14ac:dyDescent="0.25">
      <c r="A527" s="11"/>
      <c r="B527" s="11"/>
      <c r="C527" s="28"/>
    </row>
    <row r="528" spans="1:3" x14ac:dyDescent="0.25">
      <c r="A528" s="12"/>
      <c r="B528" s="12"/>
      <c r="C528" s="29"/>
    </row>
    <row r="529" spans="1:3" x14ac:dyDescent="0.25">
      <c r="A529" s="11"/>
      <c r="B529" s="11"/>
      <c r="C529" s="28"/>
    </row>
    <row r="530" spans="1:3" x14ac:dyDescent="0.25">
      <c r="A530" s="11"/>
      <c r="B530" s="11"/>
      <c r="C530" s="28"/>
    </row>
    <row r="531" spans="1:3" x14ac:dyDescent="0.25">
      <c r="A531" s="11"/>
      <c r="B531" s="11"/>
      <c r="C531" s="28"/>
    </row>
    <row r="532" spans="1:3" x14ac:dyDescent="0.25">
      <c r="A532" s="11"/>
      <c r="B532" s="11"/>
      <c r="C532" s="28"/>
    </row>
    <row r="533" spans="1:3" x14ac:dyDescent="0.25">
      <c r="A533" s="11"/>
      <c r="B533" s="11"/>
      <c r="C533" s="28"/>
    </row>
    <row r="534" spans="1:3" x14ac:dyDescent="0.25">
      <c r="A534" s="11"/>
      <c r="B534" s="11"/>
      <c r="C534" s="28"/>
    </row>
    <row r="535" spans="1:3" x14ac:dyDescent="0.25">
      <c r="A535" s="11"/>
      <c r="B535" s="11"/>
      <c r="C535" s="28"/>
    </row>
    <row r="536" spans="1:3" x14ac:dyDescent="0.25">
      <c r="A536" s="11"/>
      <c r="B536" s="11"/>
      <c r="C536" s="28"/>
    </row>
    <row r="537" spans="1:3" x14ac:dyDescent="0.25">
      <c r="A537" s="11"/>
      <c r="B537" s="11"/>
      <c r="C537" s="28"/>
    </row>
    <row r="538" spans="1:3" x14ac:dyDescent="0.25">
      <c r="A538" s="11"/>
      <c r="B538" s="11"/>
      <c r="C538" s="28"/>
    </row>
    <row r="539" spans="1:3" x14ac:dyDescent="0.25">
      <c r="A539" s="11"/>
      <c r="B539" s="11"/>
      <c r="C539" s="28"/>
    </row>
    <row r="540" spans="1:3" x14ac:dyDescent="0.25">
      <c r="A540" s="12"/>
      <c r="B540" s="12"/>
      <c r="C540" s="29"/>
    </row>
    <row r="541" spans="1:3" x14ac:dyDescent="0.25">
      <c r="A541" s="11"/>
      <c r="B541" s="11"/>
      <c r="C541" s="28"/>
    </row>
    <row r="542" spans="1:3" x14ac:dyDescent="0.25">
      <c r="A542" s="11"/>
      <c r="B542" s="11"/>
      <c r="C542" s="28"/>
    </row>
    <row r="543" spans="1:3" x14ac:dyDescent="0.25">
      <c r="A543" s="11"/>
      <c r="B543" s="11"/>
      <c r="C543" s="28"/>
    </row>
    <row r="544" spans="1:3" x14ac:dyDescent="0.25">
      <c r="A544" s="12"/>
      <c r="B544" s="12"/>
      <c r="C544" s="29"/>
    </row>
    <row r="545" spans="1:3" x14ac:dyDescent="0.25">
      <c r="A545" s="11"/>
      <c r="B545" s="11"/>
      <c r="C545" s="28"/>
    </row>
    <row r="546" spans="1:3" x14ac:dyDescent="0.25">
      <c r="A546" s="11"/>
      <c r="B546" s="11"/>
      <c r="C546" s="28"/>
    </row>
    <row r="547" spans="1:3" x14ac:dyDescent="0.25">
      <c r="A547" s="11"/>
      <c r="B547" s="11"/>
      <c r="C547" s="28"/>
    </row>
    <row r="548" spans="1:3" x14ac:dyDescent="0.25">
      <c r="A548" s="11"/>
      <c r="B548" s="11"/>
      <c r="C548" s="28"/>
    </row>
    <row r="549" spans="1:3" x14ac:dyDescent="0.25">
      <c r="A549" s="11"/>
      <c r="B549" s="11"/>
      <c r="C549" s="28"/>
    </row>
    <row r="550" spans="1:3" x14ac:dyDescent="0.25">
      <c r="A550" s="11"/>
      <c r="B550" s="11"/>
      <c r="C550" s="28"/>
    </row>
    <row r="551" spans="1:3" x14ac:dyDescent="0.25">
      <c r="A551" s="11"/>
      <c r="B551" s="11"/>
      <c r="C551" s="28"/>
    </row>
    <row r="552" spans="1:3" x14ac:dyDescent="0.25">
      <c r="A552" s="11"/>
      <c r="B552" s="11"/>
      <c r="C552" s="28"/>
    </row>
    <row r="553" spans="1:3" x14ac:dyDescent="0.25">
      <c r="A553" s="11"/>
      <c r="B553" s="11"/>
      <c r="C553" s="28"/>
    </row>
    <row r="554" spans="1:3" x14ac:dyDescent="0.25">
      <c r="A554" s="11"/>
      <c r="B554" s="11"/>
      <c r="C554" s="28"/>
    </row>
    <row r="555" spans="1:3" x14ac:dyDescent="0.25">
      <c r="A555" s="11"/>
      <c r="B555" s="11"/>
      <c r="C555" s="28"/>
    </row>
    <row r="556" spans="1:3" x14ac:dyDescent="0.25">
      <c r="A556" s="11"/>
      <c r="B556" s="11"/>
      <c r="C556" s="28"/>
    </row>
    <row r="557" spans="1:3" x14ac:dyDescent="0.25">
      <c r="A557" s="11"/>
      <c r="B557" s="11"/>
      <c r="C557" s="28"/>
    </row>
    <row r="558" spans="1:3" x14ac:dyDescent="0.25">
      <c r="A558" s="11"/>
      <c r="B558" s="11"/>
      <c r="C558" s="28"/>
    </row>
    <row r="559" spans="1:3" x14ac:dyDescent="0.25">
      <c r="A559" s="11"/>
      <c r="B559" s="11"/>
      <c r="C559" s="28"/>
    </row>
    <row r="560" spans="1:3" x14ac:dyDescent="0.25">
      <c r="A560" s="12"/>
      <c r="B560" s="12"/>
      <c r="C560" s="29"/>
    </row>
    <row r="561" spans="1:3" x14ac:dyDescent="0.25">
      <c r="A561" s="11"/>
      <c r="B561" s="11"/>
      <c r="C561" s="28"/>
    </row>
    <row r="562" spans="1:3" x14ac:dyDescent="0.25">
      <c r="A562" s="11"/>
      <c r="B562" s="11"/>
      <c r="C562" s="28"/>
    </row>
    <row r="563" spans="1:3" x14ac:dyDescent="0.25">
      <c r="A563" s="11"/>
      <c r="B563" s="11"/>
      <c r="C563" s="28"/>
    </row>
    <row r="564" spans="1:3" x14ac:dyDescent="0.25">
      <c r="A564" s="11"/>
      <c r="B564" s="11"/>
      <c r="C564" s="28"/>
    </row>
    <row r="565" spans="1:3" x14ac:dyDescent="0.25">
      <c r="A565" s="11"/>
      <c r="B565" s="11"/>
      <c r="C565" s="28"/>
    </row>
    <row r="566" spans="1:3" x14ac:dyDescent="0.25">
      <c r="A566" s="11"/>
      <c r="B566" s="11"/>
      <c r="C566" s="28"/>
    </row>
    <row r="567" spans="1:3" x14ac:dyDescent="0.25">
      <c r="A567" s="11"/>
      <c r="B567" s="11"/>
      <c r="C567" s="28"/>
    </row>
    <row r="568" spans="1:3" x14ac:dyDescent="0.25">
      <c r="A568" s="12"/>
      <c r="B568" s="12"/>
      <c r="C568" s="29"/>
    </row>
    <row r="569" spans="1:3" x14ac:dyDescent="0.25">
      <c r="A569" s="11"/>
      <c r="B569" s="11"/>
      <c r="C569" s="28"/>
    </row>
    <row r="570" spans="1:3" x14ac:dyDescent="0.25">
      <c r="A570" s="11"/>
      <c r="B570" s="11"/>
      <c r="C570" s="28"/>
    </row>
    <row r="571" spans="1:3" x14ac:dyDescent="0.25">
      <c r="A571" s="11"/>
      <c r="B571" s="11"/>
      <c r="C571" s="28"/>
    </row>
    <row r="572" spans="1:3" x14ac:dyDescent="0.25">
      <c r="A572" s="11"/>
      <c r="B572" s="11"/>
      <c r="C572" s="28"/>
    </row>
    <row r="573" spans="1:3" x14ac:dyDescent="0.25">
      <c r="A573" s="11"/>
      <c r="B573" s="11"/>
      <c r="C573" s="28"/>
    </row>
    <row r="574" spans="1:3" x14ac:dyDescent="0.25">
      <c r="A574" s="11"/>
      <c r="B574" s="11"/>
      <c r="C574" s="28"/>
    </row>
    <row r="575" spans="1:3" x14ac:dyDescent="0.25">
      <c r="A575" s="11"/>
      <c r="B575" s="11"/>
      <c r="C575" s="28"/>
    </row>
    <row r="576" spans="1:3" x14ac:dyDescent="0.25">
      <c r="A576" s="11"/>
      <c r="B576" s="11"/>
      <c r="C576" s="28"/>
    </row>
    <row r="577" spans="1:3" x14ac:dyDescent="0.25">
      <c r="A577" s="11"/>
      <c r="B577" s="11"/>
      <c r="C577" s="28"/>
    </row>
    <row r="578" spans="1:3" x14ac:dyDescent="0.25">
      <c r="A578" s="11"/>
      <c r="B578" s="11"/>
      <c r="C578" s="28"/>
    </row>
    <row r="579" spans="1:3" x14ac:dyDescent="0.25">
      <c r="A579" s="11"/>
      <c r="B579" s="11"/>
      <c r="C579" s="28"/>
    </row>
    <row r="580" spans="1:3" x14ac:dyDescent="0.25">
      <c r="A580" s="11"/>
      <c r="B580" s="11"/>
      <c r="C580" s="28"/>
    </row>
    <row r="581" spans="1:3" x14ac:dyDescent="0.25">
      <c r="A581" s="11"/>
      <c r="B581" s="11"/>
      <c r="C581" s="28"/>
    </row>
    <row r="582" spans="1:3" x14ac:dyDescent="0.25">
      <c r="A582" s="11"/>
      <c r="B582" s="11"/>
      <c r="C582" s="28"/>
    </row>
    <row r="583" spans="1:3" x14ac:dyDescent="0.25">
      <c r="A583" s="11"/>
      <c r="B583" s="11"/>
      <c r="C583" s="28"/>
    </row>
    <row r="584" spans="1:3" x14ac:dyDescent="0.25">
      <c r="A584" s="11"/>
      <c r="B584" s="11"/>
      <c r="C584" s="28"/>
    </row>
    <row r="585" spans="1:3" x14ac:dyDescent="0.25">
      <c r="A585" s="11"/>
      <c r="B585" s="11"/>
      <c r="C585" s="28"/>
    </row>
    <row r="586" spans="1:3" x14ac:dyDescent="0.25">
      <c r="A586" s="11"/>
      <c r="B586" s="11"/>
      <c r="C586" s="28"/>
    </row>
    <row r="587" spans="1:3" x14ac:dyDescent="0.25">
      <c r="A587" s="11"/>
      <c r="B587" s="11"/>
      <c r="C587" s="28"/>
    </row>
    <row r="588" spans="1:3" x14ac:dyDescent="0.25">
      <c r="A588" s="11"/>
      <c r="B588" s="11"/>
      <c r="C588" s="28"/>
    </row>
    <row r="589" spans="1:3" x14ac:dyDescent="0.25">
      <c r="A589" s="11"/>
      <c r="B589" s="11"/>
      <c r="C589" s="28"/>
    </row>
    <row r="590" spans="1:3" x14ac:dyDescent="0.25">
      <c r="A590" s="11"/>
      <c r="B590" s="11"/>
      <c r="C590" s="28"/>
    </row>
    <row r="591" spans="1:3" x14ac:dyDescent="0.25">
      <c r="A591" s="11"/>
      <c r="B591" s="11"/>
      <c r="C591" s="28"/>
    </row>
    <row r="592" spans="1:3" x14ac:dyDescent="0.25">
      <c r="A592" s="11"/>
      <c r="B592" s="11"/>
      <c r="C592" s="28"/>
    </row>
    <row r="593" spans="1:3" x14ac:dyDescent="0.25">
      <c r="A593" s="11"/>
      <c r="B593" s="11"/>
      <c r="C593" s="28"/>
    </row>
    <row r="594" spans="1:3" x14ac:dyDescent="0.25">
      <c r="A594" s="11"/>
      <c r="B594" s="11"/>
      <c r="C594" s="28"/>
    </row>
    <row r="595" spans="1:3" x14ac:dyDescent="0.25">
      <c r="A595" s="11"/>
      <c r="B595" s="11"/>
      <c r="C595" s="28"/>
    </row>
    <row r="596" spans="1:3" x14ac:dyDescent="0.25">
      <c r="A596" s="11"/>
      <c r="B596" s="11"/>
      <c r="C596" s="28"/>
    </row>
    <row r="597" spans="1:3" x14ac:dyDescent="0.25">
      <c r="A597" s="11"/>
      <c r="B597" s="11"/>
      <c r="C597" s="28"/>
    </row>
    <row r="598" spans="1:3" x14ac:dyDescent="0.25">
      <c r="A598" s="11"/>
      <c r="B598" s="11"/>
      <c r="C598" s="28"/>
    </row>
    <row r="599" spans="1:3" x14ac:dyDescent="0.25">
      <c r="A599" s="11"/>
      <c r="B599" s="11"/>
      <c r="C599" s="28"/>
    </row>
    <row r="600" spans="1:3" x14ac:dyDescent="0.25">
      <c r="A600" s="11"/>
      <c r="B600" s="11"/>
      <c r="C600" s="28"/>
    </row>
    <row r="601" spans="1:3" x14ac:dyDescent="0.25">
      <c r="A601" s="11"/>
      <c r="B601" s="11"/>
      <c r="C601" s="28"/>
    </row>
    <row r="602" spans="1:3" x14ac:dyDescent="0.25">
      <c r="A602" s="11"/>
      <c r="B602" s="11"/>
      <c r="C602" s="28"/>
    </row>
    <row r="603" spans="1:3" x14ac:dyDescent="0.25">
      <c r="A603" s="11"/>
      <c r="B603" s="11"/>
      <c r="C603" s="28"/>
    </row>
    <row r="604" spans="1:3" x14ac:dyDescent="0.25">
      <c r="A604" s="12"/>
      <c r="B604" s="12"/>
      <c r="C604" s="29"/>
    </row>
    <row r="605" spans="1:3" x14ac:dyDescent="0.25">
      <c r="A605" s="11"/>
      <c r="B605" s="11"/>
      <c r="C605" s="28"/>
    </row>
    <row r="606" spans="1:3" x14ac:dyDescent="0.25">
      <c r="A606" s="11"/>
      <c r="B606" s="11"/>
      <c r="C606" s="28"/>
    </row>
    <row r="607" spans="1:3" x14ac:dyDescent="0.25">
      <c r="A607" s="11"/>
      <c r="B607" s="11"/>
      <c r="C607" s="28"/>
    </row>
    <row r="608" spans="1:3" x14ac:dyDescent="0.25">
      <c r="A608" s="11"/>
      <c r="B608" s="11"/>
      <c r="C608" s="28"/>
    </row>
    <row r="609" spans="1:3" x14ac:dyDescent="0.25">
      <c r="A609" s="11"/>
      <c r="B609" s="11"/>
      <c r="C609" s="28"/>
    </row>
    <row r="610" spans="1:3" x14ac:dyDescent="0.25">
      <c r="A610" s="11"/>
      <c r="B610" s="11"/>
      <c r="C610" s="28"/>
    </row>
    <row r="611" spans="1:3" x14ac:dyDescent="0.25">
      <c r="A611" s="11"/>
      <c r="B611" s="11"/>
      <c r="C611" s="28"/>
    </row>
    <row r="612" spans="1:3" x14ac:dyDescent="0.25">
      <c r="A612" s="11"/>
      <c r="B612" s="11"/>
      <c r="C612" s="28"/>
    </row>
    <row r="613" spans="1:3" x14ac:dyDescent="0.25">
      <c r="A613" s="11"/>
      <c r="B613" s="11"/>
      <c r="C613" s="28"/>
    </row>
    <row r="614" spans="1:3" x14ac:dyDescent="0.25">
      <c r="A614" s="11"/>
      <c r="B614" s="11"/>
      <c r="C614" s="28"/>
    </row>
    <row r="615" spans="1:3" x14ac:dyDescent="0.25">
      <c r="A615" s="11"/>
      <c r="B615" s="11"/>
      <c r="C615" s="28"/>
    </row>
    <row r="616" spans="1:3" x14ac:dyDescent="0.25">
      <c r="A616" s="12"/>
      <c r="B616" s="12"/>
      <c r="C616" s="29"/>
    </row>
    <row r="617" spans="1:3" x14ac:dyDescent="0.25">
      <c r="A617" s="11"/>
      <c r="B617" s="11"/>
      <c r="C617" s="28"/>
    </row>
    <row r="618" spans="1:3" x14ac:dyDescent="0.25">
      <c r="A618" s="11"/>
      <c r="B618" s="11"/>
      <c r="C618" s="28"/>
    </row>
    <row r="619" spans="1:3" x14ac:dyDescent="0.25">
      <c r="A619" s="11"/>
      <c r="B619" s="11"/>
      <c r="C619" s="28"/>
    </row>
    <row r="620" spans="1:3" x14ac:dyDescent="0.25">
      <c r="A620" s="11"/>
      <c r="B620" s="11"/>
      <c r="C620" s="28"/>
    </row>
    <row r="621" spans="1:3" x14ac:dyDescent="0.25">
      <c r="A621" s="11"/>
      <c r="B621" s="11"/>
      <c r="C621" s="28"/>
    </row>
    <row r="622" spans="1:3" x14ac:dyDescent="0.25">
      <c r="A622" s="11"/>
      <c r="B622" s="11"/>
      <c r="C622" s="28"/>
    </row>
    <row r="623" spans="1:3" x14ac:dyDescent="0.25">
      <c r="A623" s="11"/>
      <c r="B623" s="11"/>
      <c r="C623" s="28"/>
    </row>
    <row r="624" spans="1:3" x14ac:dyDescent="0.25">
      <c r="A624" s="12"/>
      <c r="B624" s="12"/>
      <c r="C624" s="29"/>
    </row>
    <row r="625" spans="1:3" x14ac:dyDescent="0.25">
      <c r="A625" s="11"/>
      <c r="B625" s="11"/>
      <c r="C625" s="28"/>
    </row>
    <row r="626" spans="1:3" x14ac:dyDescent="0.25">
      <c r="A626" s="11"/>
      <c r="B626" s="11"/>
      <c r="C626" s="28"/>
    </row>
    <row r="627" spans="1:3" x14ac:dyDescent="0.25">
      <c r="A627" s="11"/>
      <c r="B627" s="11"/>
      <c r="C627" s="28"/>
    </row>
    <row r="628" spans="1:3" x14ac:dyDescent="0.25">
      <c r="A628" s="12"/>
      <c r="B628" s="12"/>
      <c r="C628" s="29"/>
    </row>
    <row r="629" spans="1:3" x14ac:dyDescent="0.25">
      <c r="A629" s="11"/>
      <c r="B629" s="11"/>
      <c r="C629" s="28"/>
    </row>
    <row r="630" spans="1:3" x14ac:dyDescent="0.25">
      <c r="A630" s="11"/>
      <c r="B630" s="11"/>
      <c r="C630" s="28"/>
    </row>
    <row r="631" spans="1:3" x14ac:dyDescent="0.25">
      <c r="A631" s="11"/>
      <c r="B631" s="11"/>
      <c r="C631" s="28"/>
    </row>
    <row r="632" spans="1:3" x14ac:dyDescent="0.25">
      <c r="A632" s="12"/>
      <c r="B632" s="12"/>
      <c r="C632" s="29"/>
    </row>
    <row r="633" spans="1:3" x14ac:dyDescent="0.25">
      <c r="A633" s="11"/>
      <c r="B633" s="11"/>
      <c r="C633" s="28"/>
    </row>
    <row r="634" spans="1:3" x14ac:dyDescent="0.25">
      <c r="A634" s="11"/>
      <c r="B634" s="11"/>
      <c r="C634" s="28"/>
    </row>
    <row r="635" spans="1:3" x14ac:dyDescent="0.25">
      <c r="A635" s="11"/>
      <c r="B635" s="11"/>
      <c r="C635" s="28"/>
    </row>
    <row r="636" spans="1:3" x14ac:dyDescent="0.25">
      <c r="A636" s="12"/>
      <c r="B636" s="12"/>
      <c r="C636" s="29"/>
    </row>
    <row r="637" spans="1:3" x14ac:dyDescent="0.25">
      <c r="A637" s="11"/>
      <c r="B637" s="11"/>
      <c r="C637" s="28"/>
    </row>
    <row r="638" spans="1:3" x14ac:dyDescent="0.25">
      <c r="A638" s="11"/>
      <c r="B638" s="11"/>
      <c r="C638" s="28"/>
    </row>
    <row r="639" spans="1:3" x14ac:dyDescent="0.25">
      <c r="A639" s="11"/>
      <c r="B639" s="11"/>
      <c r="C639" s="28"/>
    </row>
    <row r="640" spans="1:3" x14ac:dyDescent="0.25">
      <c r="A640" s="11"/>
      <c r="B640" s="11"/>
      <c r="C640" s="28"/>
    </row>
    <row r="641" spans="1:3" x14ac:dyDescent="0.25">
      <c r="A641" s="11"/>
      <c r="B641" s="11"/>
      <c r="C641" s="28"/>
    </row>
    <row r="642" spans="1:3" x14ac:dyDescent="0.25">
      <c r="A642" s="11"/>
      <c r="B642" s="11"/>
      <c r="C642" s="28"/>
    </row>
    <row r="643" spans="1:3" x14ac:dyDescent="0.25">
      <c r="A643" s="11"/>
      <c r="B643" s="11"/>
      <c r="C643" s="28"/>
    </row>
    <row r="644" spans="1:3" x14ac:dyDescent="0.25">
      <c r="A644" s="11"/>
      <c r="B644" s="11"/>
      <c r="C644" s="28"/>
    </row>
    <row r="645" spans="1:3" x14ac:dyDescent="0.25">
      <c r="A645" s="11"/>
      <c r="B645" s="11"/>
      <c r="C645" s="28"/>
    </row>
    <row r="646" spans="1:3" x14ac:dyDescent="0.25">
      <c r="A646" s="11"/>
      <c r="B646" s="11"/>
      <c r="C646" s="28"/>
    </row>
    <row r="647" spans="1:3" x14ac:dyDescent="0.25">
      <c r="A647" s="11"/>
      <c r="B647" s="11"/>
      <c r="C647" s="28"/>
    </row>
    <row r="648" spans="1:3" x14ac:dyDescent="0.25">
      <c r="A648" s="11"/>
      <c r="B648" s="11"/>
      <c r="C648" s="28"/>
    </row>
    <row r="649" spans="1:3" x14ac:dyDescent="0.25">
      <c r="A649" s="11"/>
      <c r="B649" s="11"/>
      <c r="C649" s="28"/>
    </row>
    <row r="650" spans="1:3" x14ac:dyDescent="0.25">
      <c r="A650" s="11"/>
      <c r="B650" s="11"/>
      <c r="C650" s="28"/>
    </row>
    <row r="651" spans="1:3" x14ac:dyDescent="0.25">
      <c r="A651" s="11"/>
      <c r="B651" s="11"/>
      <c r="C651" s="28"/>
    </row>
    <row r="652" spans="1:3" x14ac:dyDescent="0.25">
      <c r="A652" s="11"/>
      <c r="B652" s="11"/>
      <c r="C652" s="28"/>
    </row>
    <row r="653" spans="1:3" x14ac:dyDescent="0.25">
      <c r="A653" s="11"/>
      <c r="B653" s="11"/>
      <c r="C653" s="28"/>
    </row>
    <row r="654" spans="1:3" x14ac:dyDescent="0.25">
      <c r="A654" s="11"/>
      <c r="B654" s="11"/>
      <c r="C654" s="28"/>
    </row>
    <row r="655" spans="1:3" x14ac:dyDescent="0.25">
      <c r="A655" s="11"/>
      <c r="B655" s="11"/>
      <c r="C655" s="28"/>
    </row>
    <row r="656" spans="1:3" x14ac:dyDescent="0.25">
      <c r="A656" s="12"/>
      <c r="B656" s="12"/>
      <c r="C656" s="29"/>
    </row>
    <row r="657" spans="1:3" x14ac:dyDescent="0.25">
      <c r="A657" s="11"/>
      <c r="B657" s="11"/>
      <c r="C657" s="28"/>
    </row>
    <row r="658" spans="1:3" x14ac:dyDescent="0.25">
      <c r="A658" s="11"/>
      <c r="B658" s="11"/>
      <c r="C658" s="28"/>
    </row>
    <row r="659" spans="1:3" x14ac:dyDescent="0.25">
      <c r="A659" s="11"/>
      <c r="B659" s="11"/>
      <c r="C659" s="28"/>
    </row>
    <row r="660" spans="1:3" x14ac:dyDescent="0.25">
      <c r="A660" s="11"/>
      <c r="B660" s="11"/>
      <c r="C660" s="28"/>
    </row>
    <row r="661" spans="1:3" x14ac:dyDescent="0.25">
      <c r="A661" s="11"/>
      <c r="B661" s="11"/>
      <c r="C661" s="28"/>
    </row>
    <row r="662" spans="1:3" x14ac:dyDescent="0.25">
      <c r="A662" s="11"/>
      <c r="B662" s="11"/>
      <c r="C662" s="28"/>
    </row>
    <row r="663" spans="1:3" x14ac:dyDescent="0.25">
      <c r="A663" s="11"/>
      <c r="B663" s="11"/>
      <c r="C663" s="28"/>
    </row>
    <row r="664" spans="1:3" x14ac:dyDescent="0.25">
      <c r="A664" s="12"/>
      <c r="B664" s="12"/>
      <c r="C664" s="29"/>
    </row>
    <row r="665" spans="1:3" x14ac:dyDescent="0.25">
      <c r="A665" s="11"/>
      <c r="B665" s="11"/>
      <c r="C665" s="28"/>
    </row>
    <row r="666" spans="1:3" x14ac:dyDescent="0.25">
      <c r="A666" s="11"/>
      <c r="B666" s="11"/>
      <c r="C666" s="28"/>
    </row>
    <row r="667" spans="1:3" x14ac:dyDescent="0.25">
      <c r="A667" s="11"/>
      <c r="B667" s="11"/>
      <c r="C667" s="28"/>
    </row>
    <row r="668" spans="1:3" x14ac:dyDescent="0.25">
      <c r="A668" s="11"/>
      <c r="B668" s="11"/>
      <c r="C668" s="28"/>
    </row>
    <row r="669" spans="1:3" x14ac:dyDescent="0.25">
      <c r="A669" s="11"/>
      <c r="B669" s="11"/>
      <c r="C669" s="28"/>
    </row>
    <row r="670" spans="1:3" x14ac:dyDescent="0.25">
      <c r="A670" s="11"/>
      <c r="B670" s="11"/>
      <c r="C670" s="28"/>
    </row>
    <row r="671" spans="1:3" x14ac:dyDescent="0.25">
      <c r="A671" s="11"/>
      <c r="B671" s="11"/>
      <c r="C671" s="28"/>
    </row>
    <row r="672" spans="1:3" x14ac:dyDescent="0.25">
      <c r="A672" s="11"/>
      <c r="B672" s="11"/>
      <c r="C672" s="28"/>
    </row>
    <row r="673" spans="1:3" x14ac:dyDescent="0.25">
      <c r="A673" s="11"/>
      <c r="B673" s="11"/>
      <c r="C673" s="28"/>
    </row>
    <row r="674" spans="1:3" x14ac:dyDescent="0.25">
      <c r="A674" s="11"/>
      <c r="B674" s="11"/>
      <c r="C674" s="28"/>
    </row>
    <row r="675" spans="1:3" x14ac:dyDescent="0.25">
      <c r="A675" s="11"/>
      <c r="B675" s="11"/>
      <c r="C675" s="28"/>
    </row>
    <row r="676" spans="1:3" x14ac:dyDescent="0.25">
      <c r="A676" s="11"/>
      <c r="B676" s="11"/>
      <c r="C676" s="28"/>
    </row>
    <row r="677" spans="1:3" x14ac:dyDescent="0.25">
      <c r="A677" s="11"/>
      <c r="B677" s="11"/>
      <c r="C677" s="28"/>
    </row>
    <row r="678" spans="1:3" x14ac:dyDescent="0.25">
      <c r="A678" s="11"/>
      <c r="B678" s="11"/>
      <c r="C678" s="28"/>
    </row>
    <row r="679" spans="1:3" x14ac:dyDescent="0.25">
      <c r="A679" s="11"/>
      <c r="B679" s="11"/>
      <c r="C679" s="28"/>
    </row>
    <row r="680" spans="1:3" x14ac:dyDescent="0.25">
      <c r="A680" s="11"/>
      <c r="B680" s="11"/>
      <c r="C680" s="28"/>
    </row>
    <row r="681" spans="1:3" x14ac:dyDescent="0.25">
      <c r="A681" s="11"/>
      <c r="B681" s="11"/>
      <c r="C681" s="28"/>
    </row>
    <row r="682" spans="1:3" x14ac:dyDescent="0.25">
      <c r="A682" s="11"/>
      <c r="B682" s="11"/>
      <c r="C682" s="28"/>
    </row>
    <row r="683" spans="1:3" x14ac:dyDescent="0.25">
      <c r="A683" s="11"/>
      <c r="B683" s="11"/>
      <c r="C683" s="28"/>
    </row>
    <row r="684" spans="1:3" x14ac:dyDescent="0.25">
      <c r="A684" s="11"/>
      <c r="B684" s="11"/>
      <c r="C684" s="28"/>
    </row>
    <row r="685" spans="1:3" x14ac:dyDescent="0.25">
      <c r="A685" s="11"/>
      <c r="B685" s="11"/>
      <c r="C685" s="28"/>
    </row>
    <row r="686" spans="1:3" x14ac:dyDescent="0.25">
      <c r="A686" s="11"/>
      <c r="B686" s="11"/>
      <c r="C686" s="28"/>
    </row>
    <row r="687" spans="1:3" x14ac:dyDescent="0.25">
      <c r="A687" s="11"/>
      <c r="B687" s="11"/>
      <c r="C687" s="28"/>
    </row>
    <row r="688" spans="1:3" x14ac:dyDescent="0.25">
      <c r="A688" s="11"/>
      <c r="B688" s="11"/>
      <c r="C688" s="28"/>
    </row>
    <row r="689" spans="1:3" x14ac:dyDescent="0.25">
      <c r="A689" s="11"/>
      <c r="B689" s="11"/>
      <c r="C689" s="28"/>
    </row>
    <row r="690" spans="1:3" x14ac:dyDescent="0.25">
      <c r="A690" s="11"/>
      <c r="B690" s="11"/>
      <c r="C690" s="28"/>
    </row>
    <row r="691" spans="1:3" x14ac:dyDescent="0.25">
      <c r="A691" s="11"/>
      <c r="B691" s="11"/>
      <c r="C691" s="28"/>
    </row>
    <row r="692" spans="1:3" x14ac:dyDescent="0.25">
      <c r="A692" s="12"/>
      <c r="B692" s="12"/>
      <c r="C692" s="29"/>
    </row>
    <row r="693" spans="1:3" x14ac:dyDescent="0.25">
      <c r="A693" s="11"/>
      <c r="B693" s="11"/>
      <c r="C693" s="28"/>
    </row>
    <row r="694" spans="1:3" x14ac:dyDescent="0.25">
      <c r="A694" s="11"/>
      <c r="B694" s="11"/>
      <c r="C694" s="28"/>
    </row>
    <row r="695" spans="1:3" x14ac:dyDescent="0.25">
      <c r="A695" s="11"/>
      <c r="B695" s="11"/>
      <c r="C695" s="28"/>
    </row>
    <row r="696" spans="1:3" x14ac:dyDescent="0.25">
      <c r="A696" s="12"/>
      <c r="B696" s="12"/>
      <c r="C696" s="29"/>
    </row>
    <row r="697" spans="1:3" x14ac:dyDescent="0.25">
      <c r="A697" s="11"/>
      <c r="B697" s="11"/>
      <c r="C697" s="28"/>
    </row>
    <row r="698" spans="1:3" x14ac:dyDescent="0.25">
      <c r="A698" s="11"/>
      <c r="B698" s="11"/>
      <c r="C698" s="28"/>
    </row>
    <row r="699" spans="1:3" x14ac:dyDescent="0.25">
      <c r="A699" s="11"/>
      <c r="B699" s="11"/>
      <c r="C699" s="28"/>
    </row>
    <row r="700" spans="1:3" x14ac:dyDescent="0.25">
      <c r="A700" s="12"/>
      <c r="B700" s="12"/>
      <c r="C700" s="29"/>
    </row>
    <row r="701" spans="1:3" x14ac:dyDescent="0.25">
      <c r="A701" s="11"/>
      <c r="B701" s="11"/>
      <c r="C701" s="28"/>
    </row>
    <row r="702" spans="1:3" x14ac:dyDescent="0.25">
      <c r="A702" s="11"/>
      <c r="B702" s="11"/>
      <c r="C702" s="28"/>
    </row>
    <row r="703" spans="1:3" x14ac:dyDescent="0.25">
      <c r="A703" s="11"/>
      <c r="B703" s="11"/>
      <c r="C703" s="28"/>
    </row>
    <row r="704" spans="1:3" x14ac:dyDescent="0.25">
      <c r="A704" s="11"/>
      <c r="B704" s="11"/>
      <c r="C704" s="28"/>
    </row>
    <row r="705" spans="1:3" x14ac:dyDescent="0.25">
      <c r="A705" s="11"/>
      <c r="B705" s="11"/>
      <c r="C705" s="28"/>
    </row>
    <row r="706" spans="1:3" x14ac:dyDescent="0.25">
      <c r="A706" s="11"/>
      <c r="B706" s="11"/>
      <c r="C706" s="28"/>
    </row>
    <row r="707" spans="1:3" x14ac:dyDescent="0.25">
      <c r="A707" s="11"/>
      <c r="B707" s="11"/>
      <c r="C707" s="28"/>
    </row>
    <row r="708" spans="1:3" x14ac:dyDescent="0.25">
      <c r="A708" s="12"/>
      <c r="B708" s="12"/>
      <c r="C708" s="29"/>
    </row>
    <row r="709" spans="1:3" x14ac:dyDescent="0.25">
      <c r="A709" s="11"/>
      <c r="B709" s="11"/>
      <c r="C709" s="28"/>
    </row>
    <row r="710" spans="1:3" x14ac:dyDescent="0.25">
      <c r="A710" s="11"/>
      <c r="B710" s="11"/>
      <c r="C710" s="28"/>
    </row>
    <row r="711" spans="1:3" x14ac:dyDescent="0.25">
      <c r="A711" s="11"/>
      <c r="B711" s="11"/>
      <c r="C711" s="28"/>
    </row>
    <row r="712" spans="1:3" x14ac:dyDescent="0.25">
      <c r="A712" s="12"/>
      <c r="B712" s="12"/>
      <c r="C712" s="29"/>
    </row>
    <row r="713" spans="1:3" x14ac:dyDescent="0.25">
      <c r="A713" s="11"/>
      <c r="B713" s="11"/>
      <c r="C713" s="28"/>
    </row>
    <row r="714" spans="1:3" x14ac:dyDescent="0.25">
      <c r="A714" s="11"/>
      <c r="B714" s="11"/>
      <c r="C714" s="28"/>
    </row>
    <row r="715" spans="1:3" x14ac:dyDescent="0.25">
      <c r="A715" s="11"/>
      <c r="B715" s="11"/>
      <c r="C715" s="28"/>
    </row>
    <row r="716" spans="1:3" x14ac:dyDescent="0.25">
      <c r="A716" s="11"/>
      <c r="B716" s="11"/>
      <c r="C716" s="28"/>
    </row>
    <row r="717" spans="1:3" x14ac:dyDescent="0.25">
      <c r="A717" s="11"/>
      <c r="B717" s="11"/>
      <c r="C717" s="28"/>
    </row>
    <row r="718" spans="1:3" x14ac:dyDescent="0.25">
      <c r="A718" s="11"/>
      <c r="B718" s="11"/>
      <c r="C718" s="28"/>
    </row>
    <row r="719" spans="1:3" x14ac:dyDescent="0.25">
      <c r="A719" s="11"/>
      <c r="B719" s="11"/>
      <c r="C719" s="28"/>
    </row>
    <row r="720" spans="1:3" x14ac:dyDescent="0.25">
      <c r="A720" s="12"/>
      <c r="B720" s="12"/>
      <c r="C720" s="29"/>
    </row>
    <row r="721" spans="1:3" x14ac:dyDescent="0.25">
      <c r="A721" s="11"/>
      <c r="B721" s="11"/>
      <c r="C721" s="28"/>
    </row>
    <row r="722" spans="1:3" x14ac:dyDescent="0.25">
      <c r="A722" s="11"/>
      <c r="B722" s="11"/>
      <c r="C722" s="28"/>
    </row>
    <row r="723" spans="1:3" x14ac:dyDescent="0.25">
      <c r="A723" s="11"/>
      <c r="B723" s="11"/>
      <c r="C723" s="28"/>
    </row>
    <row r="724" spans="1:3" x14ac:dyDescent="0.25">
      <c r="A724" s="11"/>
      <c r="B724" s="11"/>
      <c r="C724" s="28"/>
    </row>
    <row r="725" spans="1:3" x14ac:dyDescent="0.25">
      <c r="A725" s="11"/>
      <c r="B725" s="11"/>
      <c r="C725" s="28"/>
    </row>
    <row r="726" spans="1:3" x14ac:dyDescent="0.25">
      <c r="A726" s="11"/>
      <c r="B726" s="11"/>
      <c r="C726" s="28"/>
    </row>
    <row r="727" spans="1:3" x14ac:dyDescent="0.25">
      <c r="A727" s="11"/>
      <c r="B727" s="11"/>
      <c r="C727" s="28"/>
    </row>
    <row r="728" spans="1:3" x14ac:dyDescent="0.25">
      <c r="A728" s="11"/>
      <c r="B728" s="11"/>
      <c r="C728" s="28"/>
    </row>
    <row r="729" spans="1:3" x14ac:dyDescent="0.25">
      <c r="A729" s="11"/>
      <c r="B729" s="11"/>
      <c r="C729" s="28"/>
    </row>
    <row r="730" spans="1:3" x14ac:dyDescent="0.25">
      <c r="A730" s="11"/>
      <c r="B730" s="11"/>
      <c r="C730" s="28"/>
    </row>
    <row r="731" spans="1:3" x14ac:dyDescent="0.25">
      <c r="A731" s="11"/>
      <c r="B731" s="11"/>
      <c r="C731" s="28"/>
    </row>
    <row r="732" spans="1:3" x14ac:dyDescent="0.25">
      <c r="A732" s="12"/>
      <c r="B732" s="12"/>
      <c r="C732" s="29"/>
    </row>
    <row r="733" spans="1:3" x14ac:dyDescent="0.25">
      <c r="A733" s="11"/>
      <c r="B733" s="11"/>
      <c r="C733" s="28"/>
    </row>
    <row r="734" spans="1:3" x14ac:dyDescent="0.25">
      <c r="A734" s="11"/>
      <c r="B734" s="11"/>
      <c r="C734" s="28"/>
    </row>
    <row r="735" spans="1:3" x14ac:dyDescent="0.25">
      <c r="A735" s="11"/>
      <c r="B735" s="11"/>
      <c r="C735" s="28"/>
    </row>
    <row r="736" spans="1:3" x14ac:dyDescent="0.25">
      <c r="A736" s="11"/>
      <c r="B736" s="11"/>
      <c r="C736" s="28"/>
    </row>
    <row r="737" spans="1:3" x14ac:dyDescent="0.25">
      <c r="A737" s="11"/>
      <c r="B737" s="11"/>
      <c r="C737" s="28"/>
    </row>
    <row r="738" spans="1:3" x14ac:dyDescent="0.25">
      <c r="A738" s="11"/>
      <c r="B738" s="11"/>
      <c r="C738" s="28"/>
    </row>
    <row r="739" spans="1:3" x14ac:dyDescent="0.25">
      <c r="A739" s="11"/>
      <c r="B739" s="11"/>
      <c r="C739" s="28"/>
    </row>
    <row r="740" spans="1:3" x14ac:dyDescent="0.25">
      <c r="A740" s="11"/>
      <c r="B740" s="11"/>
      <c r="C740" s="28"/>
    </row>
    <row r="741" spans="1:3" x14ac:dyDescent="0.25">
      <c r="A741" s="11"/>
      <c r="B741" s="11"/>
      <c r="C741" s="28"/>
    </row>
    <row r="742" spans="1:3" x14ac:dyDescent="0.25">
      <c r="A742" s="11"/>
      <c r="B742" s="11"/>
      <c r="C742" s="28"/>
    </row>
    <row r="743" spans="1:3" x14ac:dyDescent="0.25">
      <c r="A743" s="11"/>
      <c r="B743" s="11"/>
      <c r="C743" s="28"/>
    </row>
    <row r="744" spans="1:3" x14ac:dyDescent="0.25">
      <c r="A744" s="11"/>
      <c r="B744" s="11"/>
      <c r="C744" s="28"/>
    </row>
    <row r="745" spans="1:3" x14ac:dyDescent="0.25">
      <c r="A745" s="11"/>
      <c r="B745" s="11"/>
      <c r="C745" s="28"/>
    </row>
    <row r="746" spans="1:3" x14ac:dyDescent="0.25">
      <c r="A746" s="11"/>
      <c r="B746" s="11"/>
      <c r="C746" s="28"/>
    </row>
    <row r="747" spans="1:3" x14ac:dyDescent="0.25">
      <c r="A747" s="11"/>
      <c r="B747" s="11"/>
      <c r="C747" s="28"/>
    </row>
    <row r="748" spans="1:3" x14ac:dyDescent="0.25">
      <c r="A748" s="12"/>
      <c r="B748" s="12"/>
      <c r="C748" s="29"/>
    </row>
    <row r="749" spans="1:3" x14ac:dyDescent="0.25">
      <c r="A749" s="11"/>
      <c r="B749" s="11"/>
      <c r="C749" s="28"/>
    </row>
    <row r="750" spans="1:3" x14ac:dyDescent="0.25">
      <c r="A750" s="11"/>
      <c r="B750" s="11"/>
      <c r="C750" s="28"/>
    </row>
    <row r="751" spans="1:3" x14ac:dyDescent="0.25">
      <c r="A751" s="11"/>
      <c r="B751" s="11"/>
      <c r="C751" s="28"/>
    </row>
    <row r="752" spans="1:3" x14ac:dyDescent="0.25">
      <c r="A752" s="11"/>
      <c r="B752" s="11"/>
      <c r="C752" s="28"/>
    </row>
    <row r="753" spans="1:3" x14ac:dyDescent="0.25">
      <c r="A753" s="11"/>
      <c r="B753" s="11"/>
      <c r="C753" s="28"/>
    </row>
    <row r="754" spans="1:3" x14ac:dyDescent="0.25">
      <c r="A754" s="11"/>
      <c r="B754" s="11"/>
      <c r="C754" s="28"/>
    </row>
    <row r="755" spans="1:3" x14ac:dyDescent="0.25">
      <c r="A755" s="11"/>
      <c r="B755" s="11"/>
      <c r="C755" s="28"/>
    </row>
    <row r="756" spans="1:3" x14ac:dyDescent="0.25">
      <c r="A756" s="11"/>
      <c r="B756" s="11"/>
      <c r="C756" s="28"/>
    </row>
    <row r="757" spans="1:3" x14ac:dyDescent="0.25">
      <c r="A757" s="11"/>
      <c r="B757" s="11"/>
      <c r="C757" s="28"/>
    </row>
    <row r="758" spans="1:3" x14ac:dyDescent="0.25">
      <c r="A758" s="11"/>
      <c r="B758" s="11"/>
      <c r="C758" s="28"/>
    </row>
    <row r="759" spans="1:3" x14ac:dyDescent="0.25">
      <c r="A759" s="11"/>
      <c r="B759" s="11"/>
      <c r="C759" s="28"/>
    </row>
    <row r="760" spans="1:3" x14ac:dyDescent="0.25">
      <c r="A760" s="11"/>
      <c r="B760" s="11"/>
      <c r="C760" s="28"/>
    </row>
    <row r="761" spans="1:3" x14ac:dyDescent="0.25">
      <c r="A761" s="11"/>
      <c r="B761" s="11"/>
      <c r="C761" s="28"/>
    </row>
    <row r="762" spans="1:3" x14ac:dyDescent="0.25">
      <c r="A762" s="11"/>
      <c r="B762" s="11"/>
      <c r="C762" s="28"/>
    </row>
    <row r="763" spans="1:3" x14ac:dyDescent="0.25">
      <c r="A763" s="11"/>
      <c r="B763" s="11"/>
      <c r="C763" s="28"/>
    </row>
    <row r="764" spans="1:3" x14ac:dyDescent="0.25">
      <c r="A764" s="12"/>
      <c r="B764" s="12"/>
      <c r="C764" s="29"/>
    </row>
    <row r="765" spans="1:3" x14ac:dyDescent="0.25">
      <c r="A765" s="11"/>
      <c r="B765" s="11"/>
      <c r="C765" s="28"/>
    </row>
    <row r="766" spans="1:3" x14ac:dyDescent="0.25">
      <c r="A766" s="11"/>
      <c r="B766" s="11"/>
      <c r="C766" s="28"/>
    </row>
    <row r="767" spans="1:3" x14ac:dyDescent="0.25">
      <c r="A767" s="11"/>
      <c r="B767" s="11"/>
      <c r="C767" s="28"/>
    </row>
    <row r="768" spans="1:3" x14ac:dyDescent="0.25">
      <c r="A768" s="11"/>
      <c r="B768" s="11"/>
      <c r="C768" s="28"/>
    </row>
    <row r="769" spans="1:3" x14ac:dyDescent="0.25">
      <c r="A769" s="11"/>
      <c r="B769" s="11"/>
      <c r="C769" s="28"/>
    </row>
    <row r="770" spans="1:3" x14ac:dyDescent="0.25">
      <c r="A770" s="11"/>
      <c r="B770" s="11"/>
      <c r="C770" s="28"/>
    </row>
    <row r="771" spans="1:3" x14ac:dyDescent="0.25">
      <c r="A771" s="11"/>
      <c r="B771" s="11"/>
      <c r="C771" s="28"/>
    </row>
    <row r="772" spans="1:3" x14ac:dyDescent="0.25">
      <c r="A772" s="11"/>
      <c r="B772" s="11"/>
      <c r="C772" s="28"/>
    </row>
    <row r="773" spans="1:3" x14ac:dyDescent="0.25">
      <c r="A773" s="11"/>
      <c r="B773" s="11"/>
      <c r="C773" s="28"/>
    </row>
    <row r="774" spans="1:3" x14ac:dyDescent="0.25">
      <c r="A774" s="11"/>
      <c r="B774" s="11"/>
      <c r="C774" s="28"/>
    </row>
    <row r="775" spans="1:3" x14ac:dyDescent="0.25">
      <c r="A775" s="11"/>
      <c r="B775" s="11"/>
      <c r="C775" s="28"/>
    </row>
    <row r="776" spans="1:3" x14ac:dyDescent="0.25">
      <c r="A776" s="11"/>
      <c r="B776" s="11"/>
      <c r="C776" s="28"/>
    </row>
    <row r="777" spans="1:3" x14ac:dyDescent="0.25">
      <c r="A777" s="11"/>
      <c r="B777" s="11"/>
      <c r="C777" s="28"/>
    </row>
    <row r="778" spans="1:3" x14ac:dyDescent="0.25">
      <c r="A778" s="11"/>
      <c r="B778" s="11"/>
      <c r="C778" s="28"/>
    </row>
    <row r="779" spans="1:3" x14ac:dyDescent="0.25">
      <c r="A779" s="11"/>
      <c r="B779" s="11"/>
      <c r="C779" s="28"/>
    </row>
    <row r="780" spans="1:3" x14ac:dyDescent="0.25">
      <c r="A780" s="12"/>
      <c r="B780" s="12"/>
      <c r="C780" s="29"/>
    </row>
    <row r="781" spans="1:3" x14ac:dyDescent="0.25">
      <c r="A781" s="11"/>
      <c r="B781" s="11"/>
      <c r="C781" s="28"/>
    </row>
    <row r="782" spans="1:3" x14ac:dyDescent="0.25">
      <c r="A782" s="11"/>
      <c r="B782" s="11"/>
      <c r="C782" s="28"/>
    </row>
    <row r="783" spans="1:3" x14ac:dyDescent="0.25">
      <c r="A783" s="11"/>
      <c r="B783" s="11"/>
      <c r="C783" s="28"/>
    </row>
    <row r="784" spans="1:3" x14ac:dyDescent="0.25">
      <c r="A784" s="11"/>
      <c r="B784" s="11"/>
      <c r="C784" s="28"/>
    </row>
    <row r="785" spans="1:3" x14ac:dyDescent="0.25">
      <c r="A785" s="11"/>
      <c r="B785" s="11"/>
      <c r="C785" s="28"/>
    </row>
    <row r="786" spans="1:3" x14ac:dyDescent="0.25">
      <c r="A786" s="11"/>
      <c r="B786" s="11"/>
      <c r="C786" s="28"/>
    </row>
    <row r="787" spans="1:3" x14ac:dyDescent="0.25">
      <c r="A787" s="11"/>
      <c r="B787" s="11"/>
      <c r="C787" s="28"/>
    </row>
    <row r="788" spans="1:3" x14ac:dyDescent="0.25">
      <c r="A788" s="11"/>
      <c r="B788" s="11"/>
      <c r="C788" s="28"/>
    </row>
    <row r="789" spans="1:3" x14ac:dyDescent="0.25">
      <c r="A789" s="11"/>
      <c r="B789" s="11"/>
      <c r="C789" s="28"/>
    </row>
    <row r="790" spans="1:3" x14ac:dyDescent="0.25">
      <c r="A790" s="11"/>
      <c r="B790" s="11"/>
      <c r="C790" s="28"/>
    </row>
    <row r="791" spans="1:3" x14ac:dyDescent="0.25">
      <c r="A791" s="11"/>
      <c r="B791" s="11"/>
      <c r="C791" s="28"/>
    </row>
    <row r="792" spans="1:3" x14ac:dyDescent="0.25">
      <c r="A792" s="11"/>
      <c r="B792" s="11"/>
      <c r="C792" s="28"/>
    </row>
    <row r="793" spans="1:3" x14ac:dyDescent="0.25">
      <c r="A793" s="11"/>
      <c r="B793" s="11"/>
      <c r="C793" s="28"/>
    </row>
    <row r="794" spans="1:3" x14ac:dyDescent="0.25">
      <c r="A794" s="11"/>
      <c r="B794" s="11"/>
      <c r="C794" s="28"/>
    </row>
    <row r="795" spans="1:3" x14ac:dyDescent="0.25">
      <c r="A795" s="11"/>
      <c r="B795" s="11"/>
      <c r="C795" s="28"/>
    </row>
    <row r="796" spans="1:3" x14ac:dyDescent="0.25">
      <c r="A796" s="12"/>
      <c r="B796" s="12"/>
      <c r="C796" s="29"/>
    </row>
    <row r="797" spans="1:3" x14ac:dyDescent="0.25">
      <c r="A797" s="11"/>
      <c r="B797" s="11"/>
      <c r="C797" s="28"/>
    </row>
    <row r="798" spans="1:3" x14ac:dyDescent="0.25">
      <c r="A798" s="11"/>
      <c r="B798" s="11"/>
      <c r="C798" s="28"/>
    </row>
    <row r="799" spans="1:3" x14ac:dyDescent="0.25">
      <c r="A799" s="11"/>
      <c r="B799" s="11"/>
      <c r="C799" s="28"/>
    </row>
    <row r="800" spans="1:3" x14ac:dyDescent="0.25">
      <c r="A800" s="12"/>
      <c r="B800" s="12"/>
      <c r="C800" s="29"/>
    </row>
    <row r="801" spans="1:3" x14ac:dyDescent="0.25">
      <c r="A801" s="11"/>
      <c r="B801" s="11"/>
      <c r="C801" s="28"/>
    </row>
    <row r="802" spans="1:3" x14ac:dyDescent="0.25">
      <c r="A802" s="11"/>
      <c r="B802" s="11"/>
      <c r="C802" s="28"/>
    </row>
    <row r="803" spans="1:3" x14ac:dyDescent="0.25">
      <c r="A803" s="11"/>
      <c r="B803" s="11"/>
      <c r="C803" s="28"/>
    </row>
    <row r="804" spans="1:3" x14ac:dyDescent="0.25">
      <c r="A804" s="11"/>
      <c r="B804" s="11"/>
      <c r="C804" s="28"/>
    </row>
    <row r="805" spans="1:3" x14ac:dyDescent="0.25">
      <c r="A805" s="11"/>
      <c r="B805" s="11"/>
      <c r="C805" s="28"/>
    </row>
    <row r="806" spans="1:3" x14ac:dyDescent="0.25">
      <c r="A806" s="11"/>
      <c r="B806" s="11"/>
      <c r="C806" s="28"/>
    </row>
    <row r="807" spans="1:3" x14ac:dyDescent="0.25">
      <c r="A807" s="11"/>
      <c r="B807" s="11"/>
      <c r="C807" s="28"/>
    </row>
    <row r="808" spans="1:3" x14ac:dyDescent="0.25">
      <c r="A808" s="11"/>
      <c r="B808" s="11"/>
      <c r="C808" s="28"/>
    </row>
    <row r="809" spans="1:3" x14ac:dyDescent="0.25">
      <c r="A809" s="11"/>
      <c r="B809" s="11"/>
      <c r="C809" s="28"/>
    </row>
    <row r="810" spans="1:3" x14ac:dyDescent="0.25">
      <c r="A810" s="11"/>
      <c r="B810" s="11"/>
      <c r="C810" s="28"/>
    </row>
    <row r="811" spans="1:3" x14ac:dyDescent="0.25">
      <c r="A811" s="11"/>
      <c r="B811" s="11"/>
      <c r="C811" s="28"/>
    </row>
    <row r="812" spans="1:3" x14ac:dyDescent="0.25">
      <c r="A812" s="11"/>
      <c r="B812" s="11"/>
      <c r="C812" s="28"/>
    </row>
    <row r="813" spans="1:3" x14ac:dyDescent="0.25">
      <c r="A813" s="11"/>
      <c r="B813" s="11"/>
      <c r="C813" s="28"/>
    </row>
    <row r="814" spans="1:3" x14ac:dyDescent="0.25">
      <c r="A814" s="11"/>
      <c r="B814" s="11"/>
      <c r="C814" s="28"/>
    </row>
    <row r="815" spans="1:3" x14ac:dyDescent="0.25">
      <c r="A815" s="11"/>
      <c r="B815" s="11"/>
      <c r="C815" s="28"/>
    </row>
    <row r="816" spans="1:3" x14ac:dyDescent="0.25">
      <c r="A816" s="11"/>
      <c r="B816" s="11"/>
      <c r="C816" s="28"/>
    </row>
    <row r="817" spans="1:3" x14ac:dyDescent="0.25">
      <c r="A817" s="11"/>
      <c r="B817" s="11"/>
      <c r="C817" s="28"/>
    </row>
    <row r="818" spans="1:3" x14ac:dyDescent="0.25">
      <c r="A818" s="11"/>
      <c r="B818" s="11"/>
      <c r="C818" s="28"/>
    </row>
    <row r="819" spans="1:3" x14ac:dyDescent="0.25">
      <c r="A819" s="11"/>
      <c r="B819" s="11"/>
      <c r="C819" s="28"/>
    </row>
    <row r="820" spans="1:3" x14ac:dyDescent="0.25">
      <c r="A820" s="11"/>
      <c r="B820" s="11"/>
      <c r="C820" s="28"/>
    </row>
    <row r="821" spans="1:3" x14ac:dyDescent="0.25">
      <c r="A821" s="11"/>
      <c r="B821" s="11"/>
      <c r="C821" s="28"/>
    </row>
    <row r="822" spans="1:3" x14ac:dyDescent="0.25">
      <c r="A822" s="11"/>
      <c r="B822" s="11"/>
      <c r="C822" s="28"/>
    </row>
    <row r="823" spans="1:3" x14ac:dyDescent="0.25">
      <c r="A823" s="11"/>
      <c r="B823" s="11"/>
      <c r="C823" s="28"/>
    </row>
    <row r="824" spans="1:3" x14ac:dyDescent="0.25">
      <c r="A824" s="12"/>
      <c r="B824" s="12"/>
      <c r="C824" s="29"/>
    </row>
    <row r="825" spans="1:3" x14ac:dyDescent="0.25">
      <c r="A825" s="11"/>
      <c r="B825" s="11"/>
      <c r="C825" s="28"/>
    </row>
    <row r="826" spans="1:3" x14ac:dyDescent="0.25">
      <c r="A826" s="11"/>
      <c r="B826" s="11"/>
      <c r="C826" s="28"/>
    </row>
    <row r="827" spans="1:3" x14ac:dyDescent="0.25">
      <c r="A827" s="11"/>
      <c r="B827" s="11"/>
      <c r="C827" s="28"/>
    </row>
    <row r="828" spans="1:3" x14ac:dyDescent="0.25">
      <c r="A828" s="11"/>
      <c r="B828" s="11"/>
      <c r="C828" s="28"/>
    </row>
    <row r="829" spans="1:3" x14ac:dyDescent="0.25">
      <c r="A829" s="11"/>
      <c r="B829" s="11"/>
      <c r="C829" s="28"/>
    </row>
    <row r="830" spans="1:3" x14ac:dyDescent="0.25">
      <c r="A830" s="11"/>
      <c r="B830" s="11"/>
      <c r="C830" s="28"/>
    </row>
    <row r="831" spans="1:3" x14ac:dyDescent="0.25">
      <c r="A831" s="11"/>
      <c r="B831" s="11"/>
      <c r="C831" s="28"/>
    </row>
    <row r="832" spans="1:3" x14ac:dyDescent="0.25">
      <c r="A832" s="11"/>
      <c r="B832" s="11"/>
      <c r="C832" s="28"/>
    </row>
    <row r="833" spans="1:3" x14ac:dyDescent="0.25">
      <c r="A833" s="11"/>
      <c r="B833" s="11"/>
      <c r="C833" s="28"/>
    </row>
    <row r="834" spans="1:3" x14ac:dyDescent="0.25">
      <c r="A834" s="11"/>
      <c r="B834" s="11"/>
      <c r="C834" s="28"/>
    </row>
    <row r="835" spans="1:3" x14ac:dyDescent="0.25">
      <c r="A835" s="11"/>
      <c r="B835" s="11"/>
      <c r="C835" s="28"/>
    </row>
    <row r="836" spans="1:3" x14ac:dyDescent="0.25">
      <c r="A836" s="11"/>
      <c r="B836" s="11"/>
      <c r="C836" s="28"/>
    </row>
    <row r="837" spans="1:3" x14ac:dyDescent="0.25">
      <c r="A837" s="11"/>
      <c r="B837" s="11"/>
      <c r="C837" s="28"/>
    </row>
    <row r="838" spans="1:3" x14ac:dyDescent="0.25">
      <c r="A838" s="11"/>
      <c r="B838" s="11"/>
      <c r="C838" s="28"/>
    </row>
    <row r="839" spans="1:3" x14ac:dyDescent="0.25">
      <c r="A839" s="11"/>
      <c r="B839" s="11"/>
      <c r="C839" s="28"/>
    </row>
    <row r="840" spans="1:3" x14ac:dyDescent="0.25">
      <c r="A840" s="11"/>
      <c r="B840" s="11"/>
      <c r="C840" s="28"/>
    </row>
    <row r="841" spans="1:3" x14ac:dyDescent="0.25">
      <c r="A841" s="11"/>
      <c r="B841" s="11"/>
      <c r="C841" s="28"/>
    </row>
    <row r="842" spans="1:3" x14ac:dyDescent="0.25">
      <c r="A842" s="11"/>
      <c r="B842" s="11"/>
      <c r="C842" s="28"/>
    </row>
    <row r="843" spans="1:3" x14ac:dyDescent="0.25">
      <c r="A843" s="11"/>
      <c r="B843" s="11"/>
      <c r="C843" s="28"/>
    </row>
    <row r="844" spans="1:3" x14ac:dyDescent="0.25">
      <c r="A844" s="11"/>
      <c r="B844" s="11"/>
      <c r="C844" s="28"/>
    </row>
    <row r="845" spans="1:3" x14ac:dyDescent="0.25">
      <c r="A845" s="11"/>
      <c r="B845" s="11"/>
      <c r="C845" s="28"/>
    </row>
    <row r="846" spans="1:3" x14ac:dyDescent="0.25">
      <c r="A846" s="11"/>
      <c r="B846" s="11"/>
      <c r="C846" s="28"/>
    </row>
    <row r="847" spans="1:3" x14ac:dyDescent="0.25">
      <c r="A847" s="11"/>
      <c r="B847" s="11"/>
      <c r="C847" s="28"/>
    </row>
    <row r="848" spans="1:3" x14ac:dyDescent="0.25">
      <c r="A848" s="12"/>
      <c r="B848" s="12"/>
      <c r="C848" s="29"/>
    </row>
    <row r="849" spans="1:3" x14ac:dyDescent="0.25">
      <c r="A849" s="11"/>
      <c r="B849" s="11"/>
      <c r="C849" s="28"/>
    </row>
    <row r="850" spans="1:3" x14ac:dyDescent="0.25">
      <c r="A850" s="11"/>
      <c r="B850" s="11"/>
      <c r="C850" s="28"/>
    </row>
    <row r="851" spans="1:3" x14ac:dyDescent="0.25">
      <c r="A851" s="11"/>
      <c r="B851" s="11"/>
      <c r="C851" s="28"/>
    </row>
    <row r="852" spans="1:3" x14ac:dyDescent="0.25">
      <c r="A852" s="12"/>
      <c r="B852" s="12"/>
      <c r="C852" s="29"/>
    </row>
    <row r="853" spans="1:3" x14ac:dyDescent="0.25">
      <c r="A853" s="11"/>
      <c r="B853" s="11"/>
      <c r="C853" s="28"/>
    </row>
    <row r="854" spans="1:3" x14ac:dyDescent="0.25">
      <c r="A854" s="11"/>
      <c r="B854" s="11"/>
      <c r="C854" s="28"/>
    </row>
    <row r="855" spans="1:3" x14ac:dyDescent="0.25">
      <c r="A855" s="11"/>
      <c r="B855" s="11"/>
      <c r="C855" s="28"/>
    </row>
    <row r="856" spans="1:3" x14ac:dyDescent="0.25">
      <c r="A856" s="12"/>
      <c r="B856" s="12"/>
      <c r="C856" s="29"/>
    </row>
    <row r="857" spans="1:3" x14ac:dyDescent="0.25">
      <c r="A857" s="11"/>
      <c r="B857" s="11"/>
      <c r="C857" s="28"/>
    </row>
    <row r="858" spans="1:3" x14ac:dyDescent="0.25">
      <c r="A858" s="11"/>
      <c r="B858" s="11"/>
      <c r="C858" s="28"/>
    </row>
    <row r="859" spans="1:3" x14ac:dyDescent="0.25">
      <c r="A859" s="11"/>
      <c r="B859" s="11"/>
      <c r="C859" s="28"/>
    </row>
    <row r="860" spans="1:3" x14ac:dyDescent="0.25">
      <c r="A860" s="12"/>
      <c r="B860" s="12"/>
      <c r="C860" s="29"/>
    </row>
    <row r="861" spans="1:3" x14ac:dyDescent="0.25">
      <c r="A861" s="11"/>
      <c r="B861" s="11"/>
      <c r="C861" s="28"/>
    </row>
    <row r="862" spans="1:3" x14ac:dyDescent="0.25">
      <c r="A862" s="11"/>
      <c r="B862" s="11"/>
      <c r="C862" s="28"/>
    </row>
    <row r="863" spans="1:3" x14ac:dyDescent="0.25">
      <c r="A863" s="11"/>
      <c r="B863" s="11"/>
      <c r="C863" s="28"/>
    </row>
    <row r="864" spans="1:3" x14ac:dyDescent="0.25">
      <c r="A864" s="12"/>
      <c r="B864" s="12"/>
      <c r="C864" s="29"/>
    </row>
    <row r="865" spans="1:3" x14ac:dyDescent="0.25">
      <c r="A865" s="11"/>
      <c r="B865" s="11"/>
      <c r="C865" s="28"/>
    </row>
    <row r="866" spans="1:3" x14ac:dyDescent="0.25">
      <c r="A866" s="11"/>
      <c r="B866" s="11"/>
      <c r="C866" s="28"/>
    </row>
    <row r="867" spans="1:3" x14ac:dyDescent="0.25">
      <c r="A867" s="11"/>
      <c r="B867" s="11"/>
      <c r="C867" s="28"/>
    </row>
    <row r="868" spans="1:3" x14ac:dyDescent="0.25">
      <c r="A868" s="12"/>
      <c r="B868" s="12"/>
      <c r="C868" s="29"/>
    </row>
    <row r="869" spans="1:3" x14ac:dyDescent="0.25">
      <c r="A869" s="11"/>
      <c r="B869" s="11"/>
      <c r="C869" s="28"/>
    </row>
    <row r="870" spans="1:3" x14ac:dyDescent="0.25">
      <c r="A870" s="11"/>
      <c r="B870" s="11"/>
      <c r="C870" s="28"/>
    </row>
    <row r="871" spans="1:3" x14ac:dyDescent="0.25">
      <c r="A871" s="11"/>
      <c r="B871" s="11"/>
      <c r="C871" s="28"/>
    </row>
    <row r="872" spans="1:3" x14ac:dyDescent="0.25">
      <c r="A872" s="11"/>
      <c r="B872" s="11"/>
      <c r="C872" s="28"/>
    </row>
    <row r="873" spans="1:3" x14ac:dyDescent="0.25">
      <c r="A873" s="11"/>
      <c r="B873" s="11"/>
      <c r="C873" s="28"/>
    </row>
    <row r="874" spans="1:3" x14ac:dyDescent="0.25">
      <c r="A874" s="11"/>
      <c r="B874" s="11"/>
      <c r="C874" s="28"/>
    </row>
    <row r="875" spans="1:3" x14ac:dyDescent="0.25">
      <c r="A875" s="11"/>
      <c r="B875" s="11"/>
      <c r="C875" s="28"/>
    </row>
    <row r="876" spans="1:3" x14ac:dyDescent="0.25">
      <c r="A876" s="12"/>
      <c r="B876" s="12"/>
      <c r="C876" s="29"/>
    </row>
    <row r="877" spans="1:3" x14ac:dyDescent="0.25">
      <c r="A877" s="11"/>
      <c r="B877" s="11"/>
      <c r="C877" s="28"/>
    </row>
    <row r="878" spans="1:3" x14ac:dyDescent="0.25">
      <c r="A878" s="11"/>
      <c r="B878" s="11"/>
      <c r="C878" s="28"/>
    </row>
    <row r="879" spans="1:3" x14ac:dyDescent="0.25">
      <c r="A879" s="11"/>
      <c r="B879" s="11"/>
      <c r="C879" s="28"/>
    </row>
    <row r="880" spans="1:3" x14ac:dyDescent="0.25">
      <c r="A880" s="11"/>
      <c r="B880" s="11"/>
      <c r="C880" s="28"/>
    </row>
    <row r="881" spans="1:3" x14ac:dyDescent="0.25">
      <c r="A881" s="11"/>
      <c r="B881" s="11"/>
      <c r="C881" s="28"/>
    </row>
    <row r="882" spans="1:3" x14ac:dyDescent="0.25">
      <c r="A882" s="11"/>
      <c r="B882" s="11"/>
      <c r="C882" s="28"/>
    </row>
    <row r="883" spans="1:3" x14ac:dyDescent="0.25">
      <c r="A883" s="11"/>
      <c r="B883" s="11"/>
      <c r="C883" s="28"/>
    </row>
    <row r="884" spans="1:3" x14ac:dyDescent="0.25">
      <c r="A884" s="11"/>
      <c r="B884" s="11"/>
      <c r="C884" s="28"/>
    </row>
    <row r="885" spans="1:3" x14ac:dyDescent="0.25">
      <c r="A885" s="11"/>
      <c r="B885" s="11"/>
      <c r="C885" s="28"/>
    </row>
    <row r="886" spans="1:3" x14ac:dyDescent="0.25">
      <c r="A886" s="11"/>
      <c r="B886" s="11"/>
      <c r="C886" s="28"/>
    </row>
    <row r="887" spans="1:3" x14ac:dyDescent="0.25">
      <c r="A887" s="11"/>
      <c r="B887" s="11"/>
      <c r="C887" s="28"/>
    </row>
    <row r="888" spans="1:3" x14ac:dyDescent="0.25">
      <c r="A888" s="11"/>
      <c r="B888" s="11"/>
      <c r="C888" s="28"/>
    </row>
    <row r="889" spans="1:3" x14ac:dyDescent="0.25">
      <c r="A889" s="11"/>
      <c r="B889" s="11"/>
      <c r="C889" s="28"/>
    </row>
    <row r="890" spans="1:3" x14ac:dyDescent="0.25">
      <c r="A890" s="11"/>
      <c r="B890" s="11"/>
      <c r="C890" s="28"/>
    </row>
    <row r="891" spans="1:3" x14ac:dyDescent="0.25">
      <c r="A891" s="11"/>
      <c r="B891" s="11"/>
      <c r="C891" s="28"/>
    </row>
    <row r="892" spans="1:3" x14ac:dyDescent="0.25">
      <c r="A892" s="11"/>
      <c r="B892" s="11"/>
      <c r="C892" s="28"/>
    </row>
    <row r="893" spans="1:3" x14ac:dyDescent="0.25">
      <c r="A893" s="11"/>
      <c r="B893" s="11"/>
      <c r="C893" s="28"/>
    </row>
    <row r="894" spans="1:3" x14ac:dyDescent="0.25">
      <c r="A894" s="11"/>
      <c r="B894" s="11"/>
      <c r="C894" s="28"/>
    </row>
    <row r="895" spans="1:3" x14ac:dyDescent="0.25">
      <c r="A895" s="11"/>
      <c r="B895" s="11"/>
      <c r="C895" s="28"/>
    </row>
    <row r="896" spans="1:3" x14ac:dyDescent="0.25">
      <c r="A896" s="12"/>
      <c r="B896" s="12"/>
      <c r="C896" s="29"/>
    </row>
    <row r="897" spans="1:3" x14ac:dyDescent="0.25">
      <c r="A897" s="11"/>
      <c r="B897" s="11"/>
      <c r="C897" s="28"/>
    </row>
    <row r="898" spans="1:3" x14ac:dyDescent="0.25">
      <c r="A898" s="11"/>
      <c r="B898" s="11"/>
      <c r="C898" s="28"/>
    </row>
    <row r="899" spans="1:3" x14ac:dyDescent="0.25">
      <c r="A899" s="11"/>
      <c r="B899" s="11"/>
      <c r="C899" s="28"/>
    </row>
    <row r="900" spans="1:3" x14ac:dyDescent="0.25">
      <c r="A900" s="12"/>
      <c r="B900" s="12"/>
      <c r="C900" s="29"/>
    </row>
    <row r="901" spans="1:3" x14ac:dyDescent="0.25">
      <c r="A901" s="11"/>
      <c r="B901" s="11"/>
      <c r="C901" s="28"/>
    </row>
    <row r="902" spans="1:3" x14ac:dyDescent="0.25">
      <c r="A902" s="11"/>
      <c r="B902" s="11"/>
      <c r="C902" s="28"/>
    </row>
    <row r="903" spans="1:3" x14ac:dyDescent="0.25">
      <c r="A903" s="11"/>
      <c r="B903" s="11"/>
      <c r="C903" s="28"/>
    </row>
    <row r="904" spans="1:3" x14ac:dyDescent="0.25">
      <c r="A904" s="12"/>
      <c r="B904" s="12"/>
      <c r="C904" s="29"/>
    </row>
    <row r="905" spans="1:3" x14ac:dyDescent="0.25">
      <c r="A905" s="11"/>
      <c r="B905" s="11"/>
      <c r="C905" s="28"/>
    </row>
    <row r="906" spans="1:3" x14ac:dyDescent="0.25">
      <c r="A906" s="11"/>
      <c r="B906" s="11"/>
      <c r="C906" s="28"/>
    </row>
    <row r="907" spans="1:3" x14ac:dyDescent="0.25">
      <c r="A907" s="11"/>
      <c r="B907" s="11"/>
      <c r="C907" s="28"/>
    </row>
    <row r="908" spans="1:3" x14ac:dyDescent="0.25">
      <c r="A908" s="11"/>
      <c r="B908" s="11"/>
      <c r="C908" s="28"/>
    </row>
    <row r="909" spans="1:3" x14ac:dyDescent="0.25">
      <c r="A909" s="11"/>
      <c r="B909" s="11"/>
      <c r="C909" s="28"/>
    </row>
    <row r="910" spans="1:3" x14ac:dyDescent="0.25">
      <c r="A910" s="11"/>
      <c r="B910" s="11"/>
      <c r="C910" s="28"/>
    </row>
    <row r="911" spans="1:3" x14ac:dyDescent="0.25">
      <c r="A911" s="11"/>
      <c r="B911" s="11"/>
      <c r="C911" s="28"/>
    </row>
    <row r="912" spans="1:3" x14ac:dyDescent="0.25">
      <c r="A912" s="12"/>
      <c r="B912" s="12"/>
      <c r="C912" s="29"/>
    </row>
    <row r="913" spans="1:3" x14ac:dyDescent="0.25">
      <c r="A913" s="11"/>
      <c r="B913" s="11"/>
      <c r="C913" s="28"/>
    </row>
    <row r="914" spans="1:3" x14ac:dyDescent="0.25">
      <c r="A914" s="11"/>
      <c r="B914" s="11"/>
      <c r="C914" s="28"/>
    </row>
    <row r="915" spans="1:3" x14ac:dyDescent="0.25">
      <c r="A915" s="11"/>
      <c r="B915" s="11"/>
      <c r="C915" s="28"/>
    </row>
    <row r="916" spans="1:3" x14ac:dyDescent="0.25">
      <c r="A916" s="11"/>
      <c r="B916" s="11"/>
      <c r="C916" s="28"/>
    </row>
    <row r="917" spans="1:3" x14ac:dyDescent="0.25">
      <c r="A917" s="11"/>
      <c r="B917" s="11"/>
      <c r="C917" s="28"/>
    </row>
    <row r="918" spans="1:3" x14ac:dyDescent="0.25">
      <c r="A918" s="11"/>
      <c r="B918" s="11"/>
      <c r="C918" s="28"/>
    </row>
    <row r="919" spans="1:3" x14ac:dyDescent="0.25">
      <c r="A919" s="11"/>
      <c r="B919" s="11"/>
      <c r="C919" s="28"/>
    </row>
    <row r="920" spans="1:3" x14ac:dyDescent="0.25">
      <c r="A920" s="11"/>
      <c r="B920" s="11"/>
      <c r="C920" s="28"/>
    </row>
    <row r="921" spans="1:3" x14ac:dyDescent="0.25">
      <c r="A921" s="11"/>
      <c r="B921" s="11"/>
      <c r="C921" s="28"/>
    </row>
    <row r="922" spans="1:3" x14ac:dyDescent="0.25">
      <c r="A922" s="11"/>
      <c r="B922" s="11"/>
      <c r="C922" s="28"/>
    </row>
    <row r="923" spans="1:3" x14ac:dyDescent="0.25">
      <c r="A923" s="11"/>
      <c r="B923" s="11"/>
      <c r="C923" s="28"/>
    </row>
    <row r="924" spans="1:3" x14ac:dyDescent="0.25">
      <c r="A924" s="12"/>
      <c r="B924" s="12"/>
      <c r="C924" s="29"/>
    </row>
    <row r="925" spans="1:3" x14ac:dyDescent="0.25">
      <c r="A925" s="11"/>
      <c r="B925" s="11"/>
      <c r="C925" s="28"/>
    </row>
    <row r="926" spans="1:3" x14ac:dyDescent="0.25">
      <c r="A926" s="11"/>
      <c r="B926" s="11"/>
      <c r="C926" s="28"/>
    </row>
    <row r="927" spans="1:3" x14ac:dyDescent="0.25">
      <c r="A927" s="11"/>
      <c r="B927" s="11"/>
      <c r="C927" s="28"/>
    </row>
    <row r="928" spans="1:3" x14ac:dyDescent="0.25">
      <c r="A928" s="11"/>
      <c r="B928" s="11"/>
      <c r="C928" s="28"/>
    </row>
    <row r="929" spans="1:3" x14ac:dyDescent="0.25">
      <c r="A929" s="11"/>
      <c r="B929" s="11"/>
      <c r="C929" s="28"/>
    </row>
    <row r="930" spans="1:3" x14ac:dyDescent="0.25">
      <c r="A930" s="11"/>
      <c r="B930" s="11"/>
      <c r="C930" s="28"/>
    </row>
    <row r="931" spans="1:3" x14ac:dyDescent="0.25">
      <c r="A931" s="11"/>
      <c r="B931" s="11"/>
      <c r="C931" s="28"/>
    </row>
    <row r="932" spans="1:3" x14ac:dyDescent="0.25">
      <c r="A932" s="12"/>
      <c r="B932" s="12"/>
      <c r="C932" s="29"/>
    </row>
    <row r="933" spans="1:3" x14ac:dyDescent="0.25">
      <c r="A933" s="11"/>
      <c r="B933" s="11"/>
      <c r="C933" s="28"/>
    </row>
    <row r="934" spans="1:3" x14ac:dyDescent="0.25">
      <c r="A934" s="11"/>
      <c r="B934" s="11"/>
      <c r="C934" s="28"/>
    </row>
    <row r="935" spans="1:3" x14ac:dyDescent="0.25">
      <c r="A935" s="11"/>
      <c r="B935" s="11"/>
      <c r="C935" s="28"/>
    </row>
    <row r="936" spans="1:3" x14ac:dyDescent="0.25">
      <c r="A936" s="11"/>
      <c r="B936" s="11"/>
      <c r="C936" s="28"/>
    </row>
    <row r="937" spans="1:3" x14ac:dyDescent="0.25">
      <c r="A937" s="11"/>
      <c r="B937" s="11"/>
      <c r="C937" s="28"/>
    </row>
    <row r="938" spans="1:3" x14ac:dyDescent="0.25">
      <c r="A938" s="11"/>
      <c r="B938" s="11"/>
      <c r="C938" s="28"/>
    </row>
    <row r="939" spans="1:3" x14ac:dyDescent="0.25">
      <c r="A939" s="11"/>
      <c r="B939" s="11"/>
      <c r="C939" s="28"/>
    </row>
    <row r="940" spans="1:3" x14ac:dyDescent="0.25">
      <c r="A940" s="12"/>
      <c r="B940" s="12"/>
      <c r="C940" s="29"/>
    </row>
    <row r="941" spans="1:3" x14ac:dyDescent="0.25">
      <c r="A941" s="11"/>
      <c r="B941" s="11"/>
      <c r="C941" s="28"/>
    </row>
    <row r="942" spans="1:3" x14ac:dyDescent="0.25">
      <c r="A942" s="11"/>
      <c r="B942" s="11"/>
      <c r="C942" s="28"/>
    </row>
    <row r="943" spans="1:3" x14ac:dyDescent="0.25">
      <c r="A943" s="11"/>
      <c r="B943" s="11"/>
      <c r="C943" s="28"/>
    </row>
    <row r="944" spans="1:3" x14ac:dyDescent="0.25">
      <c r="A944" s="12"/>
      <c r="B944" s="12"/>
      <c r="C944" s="29"/>
    </row>
    <row r="945" spans="1:3" x14ac:dyDescent="0.25">
      <c r="A945" s="11"/>
      <c r="B945" s="11"/>
      <c r="C945" s="28"/>
    </row>
    <row r="946" spans="1:3" x14ac:dyDescent="0.25">
      <c r="A946" s="11"/>
      <c r="B946" s="11"/>
      <c r="C946" s="28"/>
    </row>
    <row r="947" spans="1:3" x14ac:dyDescent="0.25">
      <c r="A947" s="11"/>
      <c r="B947" s="11"/>
      <c r="C947" s="28"/>
    </row>
    <row r="948" spans="1:3" x14ac:dyDescent="0.25">
      <c r="A948" s="12"/>
      <c r="B948" s="12"/>
      <c r="C948" s="29"/>
    </row>
    <row r="949" spans="1:3" x14ac:dyDescent="0.25">
      <c r="A949" s="11"/>
      <c r="B949" s="11"/>
      <c r="C949" s="28"/>
    </row>
    <row r="950" spans="1:3" x14ac:dyDescent="0.25">
      <c r="A950" s="11"/>
      <c r="B950" s="11"/>
      <c r="C950" s="28"/>
    </row>
    <row r="951" spans="1:3" x14ac:dyDescent="0.25">
      <c r="A951" s="11"/>
      <c r="B951" s="11"/>
      <c r="C951" s="28"/>
    </row>
    <row r="952" spans="1:3" x14ac:dyDescent="0.25">
      <c r="A952" s="12"/>
      <c r="B952" s="12"/>
      <c r="C952" s="29"/>
    </row>
    <row r="953" spans="1:3" x14ac:dyDescent="0.25">
      <c r="A953" s="11"/>
      <c r="B953" s="11"/>
      <c r="C953" s="28"/>
    </row>
    <row r="954" spans="1:3" x14ac:dyDescent="0.25">
      <c r="A954" s="11"/>
      <c r="B954" s="11"/>
      <c r="C954" s="28"/>
    </row>
    <row r="955" spans="1:3" x14ac:dyDescent="0.25">
      <c r="A955" s="11"/>
      <c r="B955" s="11"/>
      <c r="C955" s="28"/>
    </row>
    <row r="956" spans="1:3" x14ac:dyDescent="0.25">
      <c r="A956" s="12"/>
      <c r="B956" s="12"/>
      <c r="C956" s="29"/>
    </row>
    <row r="957" spans="1:3" x14ac:dyDescent="0.25">
      <c r="A957" s="11"/>
      <c r="B957" s="11"/>
      <c r="C957" s="28"/>
    </row>
    <row r="958" spans="1:3" x14ac:dyDescent="0.25">
      <c r="A958" s="11"/>
      <c r="B958" s="11"/>
      <c r="C958" s="28"/>
    </row>
    <row r="959" spans="1:3" x14ac:dyDescent="0.25">
      <c r="A959" s="11"/>
      <c r="B959" s="11"/>
      <c r="C959" s="28"/>
    </row>
    <row r="960" spans="1:3" x14ac:dyDescent="0.25">
      <c r="A960" s="12"/>
      <c r="B960" s="12"/>
      <c r="C960" s="29"/>
    </row>
    <row r="961" spans="1:3" x14ac:dyDescent="0.25">
      <c r="A961" s="11"/>
      <c r="B961" s="11"/>
      <c r="C961" s="28"/>
    </row>
    <row r="962" spans="1:3" x14ac:dyDescent="0.25">
      <c r="A962" s="11"/>
      <c r="B962" s="11"/>
      <c r="C962" s="28"/>
    </row>
    <row r="963" spans="1:3" x14ac:dyDescent="0.25">
      <c r="A963" s="11"/>
      <c r="B963" s="11"/>
      <c r="C963" s="28"/>
    </row>
    <row r="964" spans="1:3" x14ac:dyDescent="0.25">
      <c r="A964" s="12"/>
      <c r="B964" s="12"/>
      <c r="C964" s="29"/>
    </row>
    <row r="965" spans="1:3" x14ac:dyDescent="0.25">
      <c r="A965" s="11"/>
      <c r="B965" s="11"/>
      <c r="C965" s="28"/>
    </row>
    <row r="966" spans="1:3" x14ac:dyDescent="0.25">
      <c r="A966" s="11"/>
      <c r="B966" s="11"/>
      <c r="C966" s="28"/>
    </row>
    <row r="967" spans="1:3" x14ac:dyDescent="0.25">
      <c r="A967" s="11"/>
      <c r="B967" s="11"/>
      <c r="C967" s="28"/>
    </row>
    <row r="968" spans="1:3" x14ac:dyDescent="0.25">
      <c r="A968" s="11"/>
      <c r="B968" s="11"/>
      <c r="C968" s="28"/>
    </row>
    <row r="969" spans="1:3" x14ac:dyDescent="0.25">
      <c r="A969" s="11"/>
      <c r="B969" s="11"/>
      <c r="C969" s="28"/>
    </row>
    <row r="970" spans="1:3" x14ac:dyDescent="0.25">
      <c r="A970" s="11"/>
      <c r="B970" s="11"/>
      <c r="C970" s="28"/>
    </row>
    <row r="971" spans="1:3" x14ac:dyDescent="0.25">
      <c r="A971" s="11"/>
      <c r="B971" s="11"/>
      <c r="C971" s="28"/>
    </row>
    <row r="972" spans="1:3" x14ac:dyDescent="0.25">
      <c r="A972" s="11"/>
      <c r="B972" s="11"/>
      <c r="C972" s="28"/>
    </row>
    <row r="973" spans="1:3" x14ac:dyDescent="0.25">
      <c r="A973" s="11"/>
      <c r="B973" s="11"/>
      <c r="C973" s="28"/>
    </row>
    <row r="974" spans="1:3" x14ac:dyDescent="0.25">
      <c r="A974" s="11"/>
      <c r="B974" s="11"/>
      <c r="C974" s="28"/>
    </row>
    <row r="975" spans="1:3" x14ac:dyDescent="0.25">
      <c r="A975" s="11"/>
      <c r="B975" s="11"/>
      <c r="C975" s="28"/>
    </row>
    <row r="976" spans="1:3" x14ac:dyDescent="0.25">
      <c r="A976" s="12"/>
      <c r="B976" s="12"/>
      <c r="C976" s="29"/>
    </row>
    <row r="977" spans="1:3" x14ac:dyDescent="0.25">
      <c r="A977" s="11"/>
      <c r="B977" s="11"/>
      <c r="C977" s="28"/>
    </row>
    <row r="978" spans="1:3" x14ac:dyDescent="0.25">
      <c r="A978" s="11"/>
      <c r="B978" s="11"/>
      <c r="C978" s="28"/>
    </row>
    <row r="979" spans="1:3" x14ac:dyDescent="0.25">
      <c r="A979" s="11"/>
      <c r="B979" s="11"/>
      <c r="C979" s="28"/>
    </row>
    <row r="980" spans="1:3" x14ac:dyDescent="0.25">
      <c r="A980" s="12"/>
      <c r="B980" s="12"/>
      <c r="C980" s="29"/>
    </row>
    <row r="981" spans="1:3" x14ac:dyDescent="0.25">
      <c r="A981" s="11"/>
      <c r="B981" s="11"/>
      <c r="C981" s="28"/>
    </row>
    <row r="982" spans="1:3" x14ac:dyDescent="0.25">
      <c r="A982" s="11"/>
      <c r="B982" s="11"/>
      <c r="C982" s="28"/>
    </row>
    <row r="983" spans="1:3" x14ac:dyDescent="0.25">
      <c r="A983" s="11"/>
      <c r="B983" s="11"/>
      <c r="C983" s="28"/>
    </row>
    <row r="984" spans="1:3" x14ac:dyDescent="0.25">
      <c r="A984" s="11"/>
      <c r="B984" s="11"/>
      <c r="C984" s="28"/>
    </row>
    <row r="985" spans="1:3" x14ac:dyDescent="0.25">
      <c r="A985" s="11"/>
      <c r="B985" s="11"/>
      <c r="C985" s="28"/>
    </row>
    <row r="986" spans="1:3" x14ac:dyDescent="0.25">
      <c r="A986" s="11"/>
      <c r="B986" s="11"/>
      <c r="C986" s="28"/>
    </row>
    <row r="987" spans="1:3" x14ac:dyDescent="0.25">
      <c r="A987" s="11"/>
      <c r="B987" s="11"/>
      <c r="C987" s="28"/>
    </row>
    <row r="988" spans="1:3" x14ac:dyDescent="0.25">
      <c r="A988" s="11"/>
      <c r="B988" s="11"/>
      <c r="C988" s="28"/>
    </row>
    <row r="989" spans="1:3" x14ac:dyDescent="0.25">
      <c r="A989" s="11"/>
      <c r="B989" s="11"/>
      <c r="C989" s="28"/>
    </row>
    <row r="990" spans="1:3" x14ac:dyDescent="0.25">
      <c r="A990" s="11"/>
      <c r="B990" s="11"/>
      <c r="C990" s="28"/>
    </row>
    <row r="991" spans="1:3" x14ac:dyDescent="0.25">
      <c r="A991" s="11"/>
      <c r="B991" s="11"/>
      <c r="C991" s="28"/>
    </row>
    <row r="992" spans="1:3" x14ac:dyDescent="0.25">
      <c r="A992" s="12"/>
      <c r="B992" s="12"/>
      <c r="C992" s="29"/>
    </row>
    <row r="993" spans="1:3" x14ac:dyDescent="0.25">
      <c r="A993" s="11"/>
      <c r="B993" s="11"/>
      <c r="C993" s="28"/>
    </row>
    <row r="994" spans="1:3" x14ac:dyDescent="0.25">
      <c r="A994" s="11"/>
      <c r="B994" s="11"/>
      <c r="C994" s="28"/>
    </row>
    <row r="995" spans="1:3" x14ac:dyDescent="0.25">
      <c r="A995" s="11"/>
      <c r="B995" s="11"/>
      <c r="C995" s="28"/>
    </row>
    <row r="996" spans="1:3" x14ac:dyDescent="0.25">
      <c r="A996" s="12"/>
      <c r="B996" s="12"/>
      <c r="C996" s="29"/>
    </row>
    <row r="997" spans="1:3" x14ac:dyDescent="0.25">
      <c r="A997" s="11"/>
      <c r="B997" s="11"/>
      <c r="C997" s="28"/>
    </row>
    <row r="998" spans="1:3" x14ac:dyDescent="0.25">
      <c r="A998" s="11"/>
      <c r="B998" s="11"/>
      <c r="C998" s="28"/>
    </row>
    <row r="999" spans="1:3" x14ac:dyDescent="0.25">
      <c r="A999" s="11"/>
      <c r="B999" s="11"/>
      <c r="C999" s="28"/>
    </row>
    <row r="1000" spans="1:3" x14ac:dyDescent="0.25">
      <c r="A1000" s="11"/>
      <c r="B1000" s="11"/>
      <c r="C1000" s="28"/>
    </row>
    <row r="1001" spans="1:3" x14ac:dyDescent="0.25">
      <c r="A1001" s="11"/>
      <c r="B1001" s="11"/>
      <c r="C1001" s="28"/>
    </row>
    <row r="1002" spans="1:3" x14ac:dyDescent="0.25">
      <c r="A1002" s="11"/>
      <c r="B1002" s="11"/>
      <c r="C1002" s="28"/>
    </row>
    <row r="1003" spans="1:3" x14ac:dyDescent="0.25">
      <c r="A1003" s="11"/>
      <c r="B1003" s="11"/>
      <c r="C1003" s="28"/>
    </row>
    <row r="1004" spans="1:3" x14ac:dyDescent="0.25">
      <c r="A1004" s="11"/>
      <c r="B1004" s="11"/>
      <c r="C1004" s="28"/>
    </row>
    <row r="1005" spans="1:3" x14ac:dyDescent="0.25">
      <c r="A1005" s="11"/>
      <c r="B1005" s="11"/>
      <c r="C1005" s="28"/>
    </row>
    <row r="1006" spans="1:3" x14ac:dyDescent="0.25">
      <c r="A1006" s="11"/>
      <c r="B1006" s="11"/>
      <c r="C1006" s="28"/>
    </row>
    <row r="1007" spans="1:3" x14ac:dyDescent="0.25">
      <c r="A1007" s="11"/>
      <c r="B1007" s="11"/>
      <c r="C1007" s="28"/>
    </row>
    <row r="1008" spans="1:3" x14ac:dyDescent="0.25">
      <c r="A1008" s="11"/>
      <c r="B1008" s="11"/>
      <c r="C1008" s="28"/>
    </row>
    <row r="1009" spans="1:3" x14ac:dyDescent="0.25">
      <c r="A1009" s="11"/>
      <c r="B1009" s="11"/>
      <c r="C1009" s="28"/>
    </row>
    <row r="1010" spans="1:3" x14ac:dyDescent="0.25">
      <c r="A1010" s="11"/>
      <c r="B1010" s="11"/>
      <c r="C1010" s="28"/>
    </row>
    <row r="1011" spans="1:3" x14ac:dyDescent="0.25">
      <c r="A1011" s="11"/>
      <c r="B1011" s="11"/>
      <c r="C1011" s="28"/>
    </row>
    <row r="1012" spans="1:3" x14ac:dyDescent="0.25">
      <c r="A1012" s="12"/>
      <c r="B1012" s="12"/>
      <c r="C1012" s="29"/>
    </row>
    <row r="1013" spans="1:3" x14ac:dyDescent="0.25">
      <c r="A1013" s="11"/>
      <c r="B1013" s="11"/>
      <c r="C1013" s="28"/>
    </row>
    <row r="1014" spans="1:3" x14ac:dyDescent="0.25">
      <c r="A1014" s="11"/>
      <c r="B1014" s="11"/>
      <c r="C1014" s="28"/>
    </row>
    <row r="1015" spans="1:3" x14ac:dyDescent="0.25">
      <c r="A1015" s="11"/>
      <c r="B1015" s="11"/>
      <c r="C1015" s="28"/>
    </row>
    <row r="1016" spans="1:3" x14ac:dyDescent="0.25">
      <c r="A1016" s="11"/>
      <c r="B1016" s="11"/>
      <c r="C1016" s="28"/>
    </row>
    <row r="1017" spans="1:3" x14ac:dyDescent="0.25">
      <c r="A1017" s="11"/>
      <c r="B1017" s="11"/>
      <c r="C1017" s="28"/>
    </row>
    <row r="1018" spans="1:3" x14ac:dyDescent="0.25">
      <c r="A1018" s="11"/>
      <c r="B1018" s="11"/>
      <c r="C1018" s="28"/>
    </row>
    <row r="1019" spans="1:3" x14ac:dyDescent="0.25">
      <c r="A1019" s="11"/>
      <c r="B1019" s="11"/>
      <c r="C1019" s="28"/>
    </row>
    <row r="1020" spans="1:3" x14ac:dyDescent="0.25">
      <c r="A1020" s="11"/>
      <c r="B1020" s="11"/>
      <c r="C1020" s="28"/>
    </row>
    <row r="1021" spans="1:3" x14ac:dyDescent="0.25">
      <c r="A1021" s="11"/>
      <c r="B1021" s="11"/>
      <c r="C1021" s="28"/>
    </row>
    <row r="1022" spans="1:3" x14ac:dyDescent="0.25">
      <c r="A1022" s="11"/>
      <c r="B1022" s="11"/>
      <c r="C1022" s="28"/>
    </row>
    <row r="1023" spans="1:3" x14ac:dyDescent="0.25">
      <c r="A1023" s="11"/>
      <c r="B1023" s="11"/>
      <c r="C1023" s="28"/>
    </row>
    <row r="1024" spans="1:3" x14ac:dyDescent="0.25">
      <c r="A1024" s="12"/>
      <c r="B1024" s="12"/>
      <c r="C1024" s="29"/>
    </row>
    <row r="1025" spans="1:3" x14ac:dyDescent="0.25">
      <c r="A1025" s="11"/>
      <c r="B1025" s="11"/>
      <c r="C1025" s="28"/>
    </row>
    <row r="1026" spans="1:3" x14ac:dyDescent="0.25">
      <c r="A1026" s="11"/>
      <c r="B1026" s="11"/>
      <c r="C1026" s="28"/>
    </row>
    <row r="1027" spans="1:3" x14ac:dyDescent="0.25">
      <c r="A1027" s="11"/>
      <c r="B1027" s="11"/>
      <c r="C1027" s="28"/>
    </row>
    <row r="1028" spans="1:3" x14ac:dyDescent="0.25">
      <c r="A1028" s="11"/>
      <c r="B1028" s="11"/>
      <c r="C1028" s="28"/>
    </row>
    <row r="1029" spans="1:3" x14ac:dyDescent="0.25">
      <c r="A1029" s="11"/>
      <c r="B1029" s="11"/>
      <c r="C1029" s="28"/>
    </row>
    <row r="1030" spans="1:3" x14ac:dyDescent="0.25">
      <c r="A1030" s="11"/>
      <c r="B1030" s="11"/>
      <c r="C1030" s="28"/>
    </row>
    <row r="1031" spans="1:3" x14ac:dyDescent="0.25">
      <c r="A1031" s="11"/>
      <c r="B1031" s="11"/>
      <c r="C1031" s="28"/>
    </row>
    <row r="1032" spans="1:3" x14ac:dyDescent="0.25">
      <c r="A1032" s="11"/>
      <c r="B1032" s="11"/>
      <c r="C1032" s="28"/>
    </row>
    <row r="1033" spans="1:3" x14ac:dyDescent="0.25">
      <c r="A1033" s="11"/>
      <c r="B1033" s="11"/>
      <c r="C1033" s="28"/>
    </row>
    <row r="1034" spans="1:3" x14ac:dyDescent="0.25">
      <c r="A1034" s="11"/>
      <c r="B1034" s="11"/>
      <c r="C1034" s="28"/>
    </row>
    <row r="1035" spans="1:3" x14ac:dyDescent="0.25">
      <c r="A1035" s="11"/>
      <c r="B1035" s="11"/>
      <c r="C1035" s="28"/>
    </row>
    <row r="1036" spans="1:3" x14ac:dyDescent="0.25">
      <c r="A1036" s="11"/>
      <c r="B1036" s="11"/>
      <c r="C1036" s="28"/>
    </row>
    <row r="1037" spans="1:3" x14ac:dyDescent="0.25">
      <c r="A1037" s="11"/>
      <c r="B1037" s="11"/>
      <c r="C1037" s="28"/>
    </row>
    <row r="1038" spans="1:3" x14ac:dyDescent="0.25">
      <c r="A1038" s="11"/>
      <c r="B1038" s="11"/>
      <c r="C1038" s="28"/>
    </row>
    <row r="1039" spans="1:3" x14ac:dyDescent="0.25">
      <c r="A1039" s="11"/>
      <c r="B1039" s="11"/>
      <c r="C1039" s="28"/>
    </row>
    <row r="1040" spans="1:3" x14ac:dyDescent="0.25">
      <c r="A1040" s="11"/>
      <c r="B1040" s="11"/>
      <c r="C1040" s="28"/>
    </row>
    <row r="1041" spans="1:3" x14ac:dyDescent="0.25">
      <c r="A1041" s="11"/>
      <c r="B1041" s="11"/>
      <c r="C1041" s="28"/>
    </row>
    <row r="1042" spans="1:3" x14ac:dyDescent="0.25">
      <c r="A1042" s="11"/>
      <c r="B1042" s="11"/>
      <c r="C1042" s="28"/>
    </row>
    <row r="1043" spans="1:3" x14ac:dyDescent="0.25">
      <c r="A1043" s="11"/>
      <c r="B1043" s="11"/>
      <c r="C1043" s="28"/>
    </row>
    <row r="1044" spans="1:3" x14ac:dyDescent="0.25">
      <c r="A1044" s="12"/>
      <c r="B1044" s="12"/>
      <c r="C1044" s="29"/>
    </row>
    <row r="1045" spans="1:3" x14ac:dyDescent="0.25">
      <c r="A1045" s="11"/>
      <c r="B1045" s="11"/>
      <c r="C1045" s="28"/>
    </row>
    <row r="1046" spans="1:3" x14ac:dyDescent="0.25">
      <c r="A1046" s="11"/>
      <c r="B1046" s="11"/>
      <c r="C1046" s="28"/>
    </row>
    <row r="1047" spans="1:3" x14ac:dyDescent="0.25">
      <c r="A1047" s="11"/>
      <c r="B1047" s="11"/>
      <c r="C1047" s="28"/>
    </row>
    <row r="1048" spans="1:3" x14ac:dyDescent="0.25">
      <c r="A1048" s="12"/>
      <c r="B1048" s="12"/>
      <c r="C1048" s="29"/>
    </row>
    <row r="1049" spans="1:3" x14ac:dyDescent="0.25">
      <c r="A1049" s="11"/>
      <c r="B1049" s="11"/>
      <c r="C1049" s="28"/>
    </row>
    <row r="1050" spans="1:3" x14ac:dyDescent="0.25">
      <c r="A1050" s="11"/>
      <c r="B1050" s="11"/>
      <c r="C1050" s="28"/>
    </row>
    <row r="1051" spans="1:3" x14ac:dyDescent="0.25">
      <c r="A1051" s="11"/>
      <c r="B1051" s="11"/>
      <c r="C1051" s="28"/>
    </row>
    <row r="1052" spans="1:3" x14ac:dyDescent="0.25">
      <c r="A1052" s="11"/>
      <c r="B1052" s="11"/>
      <c r="C1052" s="28"/>
    </row>
    <row r="1053" spans="1:3" x14ac:dyDescent="0.25">
      <c r="A1053" s="11"/>
      <c r="B1053" s="11"/>
      <c r="C1053" s="28"/>
    </row>
    <row r="1054" spans="1:3" x14ac:dyDescent="0.25">
      <c r="A1054" s="11"/>
      <c r="B1054" s="11"/>
      <c r="C1054" s="28"/>
    </row>
    <row r="1055" spans="1:3" x14ac:dyDescent="0.25">
      <c r="A1055" s="11"/>
      <c r="B1055" s="11"/>
      <c r="C1055" s="28"/>
    </row>
    <row r="1056" spans="1:3" x14ac:dyDescent="0.25">
      <c r="A1056" s="12"/>
      <c r="B1056" s="12"/>
      <c r="C1056" s="29"/>
    </row>
    <row r="1057" spans="1:3" x14ac:dyDescent="0.25">
      <c r="A1057" s="11"/>
      <c r="B1057" s="11"/>
      <c r="C1057" s="28"/>
    </row>
    <row r="1058" spans="1:3" x14ac:dyDescent="0.25">
      <c r="A1058" s="11"/>
      <c r="B1058" s="11"/>
      <c r="C1058" s="28"/>
    </row>
    <row r="1059" spans="1:3" x14ac:dyDescent="0.25">
      <c r="A1059" s="11"/>
      <c r="B1059" s="11"/>
      <c r="C1059" s="28"/>
    </row>
    <row r="1060" spans="1:3" x14ac:dyDescent="0.25">
      <c r="A1060" s="12"/>
      <c r="B1060" s="12"/>
      <c r="C1060" s="29"/>
    </row>
    <row r="1061" spans="1:3" x14ac:dyDescent="0.25">
      <c r="A1061" s="11"/>
      <c r="B1061" s="11"/>
      <c r="C1061" s="28"/>
    </row>
    <row r="1062" spans="1:3" x14ac:dyDescent="0.25">
      <c r="A1062" s="11"/>
      <c r="B1062" s="11"/>
      <c r="C1062" s="28"/>
    </row>
    <row r="1063" spans="1:3" x14ac:dyDescent="0.25">
      <c r="A1063" s="11"/>
      <c r="B1063" s="11"/>
      <c r="C1063" s="28"/>
    </row>
    <row r="1064" spans="1:3" x14ac:dyDescent="0.25">
      <c r="A1064" s="11"/>
      <c r="B1064" s="11"/>
      <c r="C1064" s="28"/>
    </row>
    <row r="1065" spans="1:3" x14ac:dyDescent="0.25">
      <c r="A1065" s="11"/>
      <c r="B1065" s="11"/>
      <c r="C1065" s="28"/>
    </row>
    <row r="1066" spans="1:3" x14ac:dyDescent="0.25">
      <c r="A1066" s="11"/>
      <c r="B1066" s="11"/>
      <c r="C1066" s="28"/>
    </row>
    <row r="1067" spans="1:3" x14ac:dyDescent="0.25">
      <c r="A1067" s="11"/>
      <c r="B1067" s="11"/>
      <c r="C1067" s="28"/>
    </row>
    <row r="1068" spans="1:3" x14ac:dyDescent="0.25">
      <c r="A1068" s="11"/>
      <c r="B1068" s="11"/>
      <c r="C1068" s="28"/>
    </row>
    <row r="1069" spans="1:3" x14ac:dyDescent="0.25">
      <c r="A1069" s="11"/>
      <c r="B1069" s="11"/>
      <c r="C1069" s="28"/>
    </row>
    <row r="1070" spans="1:3" x14ac:dyDescent="0.25">
      <c r="A1070" s="11"/>
      <c r="B1070" s="11"/>
      <c r="C1070" s="28"/>
    </row>
    <row r="1071" spans="1:3" x14ac:dyDescent="0.25">
      <c r="A1071" s="11"/>
      <c r="B1071" s="11"/>
      <c r="C1071" s="28"/>
    </row>
    <row r="1072" spans="1:3" x14ac:dyDescent="0.25">
      <c r="A1072" s="12"/>
      <c r="B1072" s="12"/>
      <c r="C1072" s="29"/>
    </row>
    <row r="1073" spans="1:3" x14ac:dyDescent="0.25">
      <c r="A1073" s="11"/>
      <c r="B1073" s="11"/>
      <c r="C1073" s="28"/>
    </row>
    <row r="1074" spans="1:3" x14ac:dyDescent="0.25">
      <c r="A1074" s="11"/>
      <c r="B1074" s="11"/>
      <c r="C1074" s="28"/>
    </row>
    <row r="1075" spans="1:3" x14ac:dyDescent="0.25">
      <c r="A1075" s="11"/>
      <c r="B1075" s="11"/>
      <c r="C1075" s="28"/>
    </row>
    <row r="1076" spans="1:3" x14ac:dyDescent="0.25">
      <c r="A1076" s="12"/>
      <c r="B1076" s="12"/>
      <c r="C1076" s="29"/>
    </row>
    <row r="1077" spans="1:3" x14ac:dyDescent="0.25">
      <c r="A1077" s="11"/>
      <c r="B1077" s="11"/>
      <c r="C1077" s="28"/>
    </row>
    <row r="1078" spans="1:3" x14ac:dyDescent="0.25">
      <c r="A1078" s="11"/>
      <c r="B1078" s="11"/>
      <c r="C1078" s="28"/>
    </row>
    <row r="1079" spans="1:3" x14ac:dyDescent="0.25">
      <c r="A1079" s="11"/>
      <c r="B1079" s="11"/>
      <c r="C1079" s="28"/>
    </row>
    <row r="1080" spans="1:3" x14ac:dyDescent="0.25">
      <c r="A1080" s="12"/>
      <c r="B1080" s="12"/>
      <c r="C1080" s="29"/>
    </row>
    <row r="1081" spans="1:3" x14ac:dyDescent="0.25">
      <c r="A1081" s="11"/>
      <c r="B1081" s="11"/>
      <c r="C1081" s="28"/>
    </row>
    <row r="1082" spans="1:3" x14ac:dyDescent="0.25">
      <c r="A1082" s="11"/>
      <c r="B1082" s="11"/>
      <c r="C1082" s="28"/>
    </row>
    <row r="1083" spans="1:3" x14ac:dyDescent="0.25">
      <c r="A1083" s="11"/>
      <c r="B1083" s="11"/>
      <c r="C1083" s="28"/>
    </row>
    <row r="1084" spans="1:3" x14ac:dyDescent="0.25">
      <c r="A1084" s="12"/>
      <c r="B1084" s="12"/>
      <c r="C1084" s="29"/>
    </row>
    <row r="1085" spans="1:3" x14ac:dyDescent="0.25">
      <c r="A1085" s="11"/>
      <c r="B1085" s="11"/>
      <c r="C1085" s="28"/>
    </row>
    <row r="1086" spans="1:3" x14ac:dyDescent="0.25">
      <c r="A1086" s="11"/>
      <c r="B1086" s="11"/>
      <c r="C1086" s="28"/>
    </row>
    <row r="1087" spans="1:3" x14ac:dyDescent="0.25">
      <c r="A1087" s="11"/>
      <c r="B1087" s="11"/>
      <c r="C1087" s="28"/>
    </row>
    <row r="1088" spans="1:3" x14ac:dyDescent="0.25">
      <c r="A1088" s="12"/>
      <c r="B1088" s="12"/>
      <c r="C1088" s="29"/>
    </row>
    <row r="1089" spans="1:3" x14ac:dyDescent="0.25">
      <c r="A1089" s="11"/>
      <c r="B1089" s="11"/>
      <c r="C1089" s="28"/>
    </row>
    <row r="1090" spans="1:3" x14ac:dyDescent="0.25">
      <c r="A1090" s="11"/>
      <c r="B1090" s="11"/>
      <c r="C1090" s="28"/>
    </row>
    <row r="1091" spans="1:3" x14ac:dyDescent="0.25">
      <c r="A1091" s="11"/>
      <c r="B1091" s="11"/>
      <c r="C1091" s="28"/>
    </row>
    <row r="1092" spans="1:3" x14ac:dyDescent="0.25">
      <c r="A1092" s="11"/>
      <c r="B1092" s="11"/>
      <c r="C1092" s="28"/>
    </row>
    <row r="1093" spans="1:3" x14ac:dyDescent="0.25">
      <c r="A1093" s="11"/>
      <c r="B1093" s="11"/>
      <c r="C1093" s="28"/>
    </row>
    <row r="1094" spans="1:3" x14ac:dyDescent="0.25">
      <c r="A1094" s="11"/>
      <c r="B1094" s="11"/>
      <c r="C1094" s="28"/>
    </row>
    <row r="1095" spans="1:3" x14ac:dyDescent="0.25">
      <c r="A1095" s="11"/>
      <c r="B1095" s="11"/>
      <c r="C1095" s="28"/>
    </row>
    <row r="1096" spans="1:3" x14ac:dyDescent="0.25">
      <c r="A1096" s="11"/>
      <c r="B1096" s="11"/>
      <c r="C1096" s="28"/>
    </row>
    <row r="1097" spans="1:3" x14ac:dyDescent="0.25">
      <c r="A1097" s="11"/>
      <c r="B1097" s="11"/>
      <c r="C1097" s="28"/>
    </row>
    <row r="1098" spans="1:3" x14ac:dyDescent="0.25">
      <c r="A1098" s="11"/>
      <c r="B1098" s="11"/>
      <c r="C1098" s="28"/>
    </row>
    <row r="1099" spans="1:3" x14ac:dyDescent="0.25">
      <c r="A1099" s="11"/>
      <c r="B1099" s="11"/>
      <c r="C1099" s="28"/>
    </row>
    <row r="1100" spans="1:3" x14ac:dyDescent="0.25">
      <c r="A1100" s="12"/>
      <c r="B1100" s="12"/>
      <c r="C1100" s="29"/>
    </row>
    <row r="1101" spans="1:3" x14ac:dyDescent="0.25">
      <c r="A1101" s="11"/>
      <c r="B1101" s="11"/>
      <c r="C1101" s="28"/>
    </row>
    <row r="1102" spans="1:3" x14ac:dyDescent="0.25">
      <c r="A1102" s="11"/>
      <c r="B1102" s="11"/>
      <c r="C1102" s="28"/>
    </row>
    <row r="1103" spans="1:3" x14ac:dyDescent="0.25">
      <c r="A1103" s="11"/>
      <c r="B1103" s="11"/>
      <c r="C1103" s="28"/>
    </row>
    <row r="1104" spans="1:3" x14ac:dyDescent="0.25">
      <c r="A1104" s="12"/>
      <c r="B1104" s="12"/>
      <c r="C1104" s="29"/>
    </row>
    <row r="1105" spans="1:3" x14ac:dyDescent="0.25">
      <c r="A1105" s="11"/>
      <c r="B1105" s="11"/>
      <c r="C1105" s="28"/>
    </row>
    <row r="1106" spans="1:3" x14ac:dyDescent="0.25">
      <c r="A1106" s="11"/>
      <c r="B1106" s="11"/>
      <c r="C1106" s="28"/>
    </row>
    <row r="1107" spans="1:3" x14ac:dyDescent="0.25">
      <c r="A1107" s="11"/>
      <c r="B1107" s="11"/>
      <c r="C1107" s="28"/>
    </row>
    <row r="1108" spans="1:3" x14ac:dyDescent="0.25">
      <c r="A1108" s="11"/>
      <c r="B1108" s="11"/>
      <c r="C1108" s="28"/>
    </row>
    <row r="1109" spans="1:3" x14ac:dyDescent="0.25">
      <c r="A1109" s="11"/>
      <c r="B1109" s="11"/>
      <c r="C1109" s="28"/>
    </row>
    <row r="1110" spans="1:3" x14ac:dyDescent="0.25">
      <c r="A1110" s="11"/>
      <c r="B1110" s="11"/>
      <c r="C1110" s="28"/>
    </row>
    <row r="1111" spans="1:3" x14ac:dyDescent="0.25">
      <c r="A1111" s="11"/>
      <c r="B1111" s="11"/>
      <c r="C1111" s="28"/>
    </row>
    <row r="1112" spans="1:3" x14ac:dyDescent="0.25">
      <c r="A1112" s="11"/>
      <c r="B1112" s="11"/>
      <c r="C1112" s="28"/>
    </row>
    <row r="1113" spans="1:3" x14ac:dyDescent="0.25">
      <c r="A1113" s="11"/>
      <c r="B1113" s="11"/>
      <c r="C1113" s="28"/>
    </row>
    <row r="1114" spans="1:3" x14ac:dyDescent="0.25">
      <c r="A1114" s="11"/>
      <c r="B1114" s="11"/>
      <c r="C1114" s="28"/>
    </row>
    <row r="1115" spans="1:3" x14ac:dyDescent="0.25">
      <c r="A1115" s="11"/>
      <c r="B1115" s="11"/>
      <c r="C1115" s="28"/>
    </row>
    <row r="1116" spans="1:3" x14ac:dyDescent="0.25">
      <c r="A1116" s="11"/>
      <c r="B1116" s="11"/>
      <c r="C1116" s="28"/>
    </row>
    <row r="1117" spans="1:3" x14ac:dyDescent="0.25">
      <c r="A1117" s="11"/>
      <c r="B1117" s="11"/>
      <c r="C1117" s="28"/>
    </row>
    <row r="1118" spans="1:3" x14ac:dyDescent="0.25">
      <c r="A1118" s="11"/>
      <c r="B1118" s="11"/>
      <c r="C1118" s="28"/>
    </row>
    <row r="1119" spans="1:3" x14ac:dyDescent="0.25">
      <c r="A1119" s="11"/>
      <c r="B1119" s="11"/>
      <c r="C1119" s="28"/>
    </row>
    <row r="1120" spans="1:3" x14ac:dyDescent="0.25">
      <c r="A1120" s="12"/>
      <c r="B1120" s="12"/>
      <c r="C1120" s="29"/>
    </row>
    <row r="1121" spans="1:3" x14ac:dyDescent="0.25">
      <c r="A1121" s="11"/>
      <c r="B1121" s="11"/>
      <c r="C1121" s="28"/>
    </row>
    <row r="1122" spans="1:3" x14ac:dyDescent="0.25">
      <c r="A1122" s="11"/>
      <c r="B1122" s="11"/>
      <c r="C1122" s="28"/>
    </row>
    <row r="1123" spans="1:3" x14ac:dyDescent="0.25">
      <c r="A1123" s="11"/>
      <c r="B1123" s="11"/>
      <c r="C1123" s="28"/>
    </row>
    <row r="1124" spans="1:3" x14ac:dyDescent="0.25">
      <c r="A1124" s="11"/>
      <c r="B1124" s="11"/>
      <c r="C1124" s="28"/>
    </row>
    <row r="1125" spans="1:3" x14ac:dyDescent="0.25">
      <c r="A1125" s="11"/>
      <c r="B1125" s="11"/>
      <c r="C1125" s="28"/>
    </row>
    <row r="1126" spans="1:3" x14ac:dyDescent="0.25">
      <c r="A1126" s="11"/>
      <c r="B1126" s="11"/>
      <c r="C1126" s="28"/>
    </row>
    <row r="1127" spans="1:3" x14ac:dyDescent="0.25">
      <c r="A1127" s="11"/>
      <c r="B1127" s="11"/>
      <c r="C1127" s="28"/>
    </row>
    <row r="1128" spans="1:3" x14ac:dyDescent="0.25">
      <c r="A1128" s="11"/>
      <c r="B1128" s="11"/>
      <c r="C1128" s="28"/>
    </row>
    <row r="1129" spans="1:3" x14ac:dyDescent="0.25">
      <c r="A1129" s="11"/>
      <c r="B1129" s="11"/>
      <c r="C1129" s="28"/>
    </row>
    <row r="1130" spans="1:3" x14ac:dyDescent="0.25">
      <c r="A1130" s="11"/>
      <c r="B1130" s="11"/>
      <c r="C1130" s="28"/>
    </row>
    <row r="1131" spans="1:3" x14ac:dyDescent="0.25">
      <c r="A1131" s="11"/>
      <c r="B1131" s="11"/>
      <c r="C1131" s="28"/>
    </row>
    <row r="1132" spans="1:3" x14ac:dyDescent="0.25">
      <c r="A1132" s="11"/>
      <c r="B1132" s="11"/>
      <c r="C1132" s="28"/>
    </row>
    <row r="1133" spans="1:3" x14ac:dyDescent="0.25">
      <c r="A1133" s="11"/>
      <c r="B1133" s="11"/>
      <c r="C1133" s="28"/>
    </row>
    <row r="1134" spans="1:3" x14ac:dyDescent="0.25">
      <c r="A1134" s="11"/>
      <c r="B1134" s="11"/>
      <c r="C1134" s="28"/>
    </row>
    <row r="1135" spans="1:3" x14ac:dyDescent="0.25">
      <c r="A1135" s="11"/>
      <c r="B1135" s="11"/>
      <c r="C1135" s="28"/>
    </row>
    <row r="1136" spans="1:3" x14ac:dyDescent="0.25">
      <c r="A1136" s="11"/>
      <c r="B1136" s="11"/>
      <c r="C1136" s="28"/>
    </row>
    <row r="1137" spans="1:3" x14ac:dyDescent="0.25">
      <c r="A1137" s="11"/>
      <c r="B1137" s="11"/>
      <c r="C1137" s="28"/>
    </row>
    <row r="1138" spans="1:3" x14ac:dyDescent="0.25">
      <c r="A1138" s="11"/>
      <c r="B1138" s="11"/>
      <c r="C1138" s="28"/>
    </row>
    <row r="1139" spans="1:3" x14ac:dyDescent="0.25">
      <c r="A1139" s="11"/>
      <c r="B1139" s="11"/>
      <c r="C1139" s="28"/>
    </row>
    <row r="1140" spans="1:3" x14ac:dyDescent="0.25">
      <c r="A1140" s="12"/>
      <c r="B1140" s="12"/>
      <c r="C1140" s="29"/>
    </row>
    <row r="1141" spans="1:3" x14ac:dyDescent="0.25">
      <c r="A1141" s="11"/>
      <c r="B1141" s="11"/>
      <c r="C1141" s="28"/>
    </row>
    <row r="1142" spans="1:3" x14ac:dyDescent="0.25">
      <c r="A1142" s="11"/>
      <c r="B1142" s="11"/>
      <c r="C1142" s="28"/>
    </row>
    <row r="1143" spans="1:3" x14ac:dyDescent="0.25">
      <c r="A1143" s="11"/>
      <c r="B1143" s="11"/>
      <c r="C1143" s="28"/>
    </row>
    <row r="1144" spans="1:3" x14ac:dyDescent="0.25">
      <c r="A1144" s="12"/>
      <c r="B1144" s="12"/>
      <c r="C1144" s="29"/>
    </row>
    <row r="1145" spans="1:3" x14ac:dyDescent="0.25">
      <c r="A1145" s="11"/>
      <c r="B1145" s="11"/>
      <c r="C1145" s="28"/>
    </row>
    <row r="1146" spans="1:3" x14ac:dyDescent="0.25">
      <c r="A1146" s="11"/>
      <c r="B1146" s="11"/>
      <c r="C1146" s="28"/>
    </row>
    <row r="1147" spans="1:3" x14ac:dyDescent="0.25">
      <c r="A1147" s="11"/>
      <c r="B1147" s="11"/>
      <c r="C1147" s="28"/>
    </row>
    <row r="1148" spans="1:3" x14ac:dyDescent="0.25">
      <c r="A1148" s="11"/>
      <c r="B1148" s="11"/>
      <c r="C1148" s="28"/>
    </row>
    <row r="1149" spans="1:3" x14ac:dyDescent="0.25">
      <c r="A1149" s="11"/>
      <c r="B1149" s="11"/>
      <c r="C1149" s="28"/>
    </row>
    <row r="1150" spans="1:3" x14ac:dyDescent="0.25">
      <c r="A1150" s="11"/>
      <c r="B1150" s="11"/>
      <c r="C1150" s="28"/>
    </row>
    <row r="1151" spans="1:3" x14ac:dyDescent="0.25">
      <c r="A1151" s="11"/>
      <c r="B1151" s="11"/>
      <c r="C1151" s="28"/>
    </row>
    <row r="1152" spans="1:3" x14ac:dyDescent="0.25">
      <c r="A1152" s="12"/>
      <c r="B1152" s="12"/>
      <c r="C1152" s="29"/>
    </row>
    <row r="1153" spans="1:3" x14ac:dyDescent="0.25">
      <c r="A1153" s="11"/>
      <c r="B1153" s="11"/>
      <c r="C1153" s="28"/>
    </row>
    <row r="1154" spans="1:3" x14ac:dyDescent="0.25">
      <c r="A1154" s="11"/>
      <c r="B1154" s="11"/>
      <c r="C1154" s="28"/>
    </row>
    <row r="1155" spans="1:3" x14ac:dyDescent="0.25">
      <c r="A1155" s="11"/>
      <c r="B1155" s="11"/>
      <c r="C1155" s="28"/>
    </row>
    <row r="1156" spans="1:3" x14ac:dyDescent="0.25">
      <c r="A1156" s="12"/>
      <c r="B1156" s="12"/>
      <c r="C1156" s="29"/>
    </row>
    <row r="1157" spans="1:3" x14ac:dyDescent="0.25">
      <c r="A1157" s="11"/>
      <c r="B1157" s="11"/>
      <c r="C1157" s="28"/>
    </row>
    <row r="1158" spans="1:3" x14ac:dyDescent="0.25">
      <c r="A1158" s="11"/>
      <c r="B1158" s="11"/>
      <c r="C1158" s="28"/>
    </row>
    <row r="1159" spans="1:3" x14ac:dyDescent="0.25">
      <c r="A1159" s="11"/>
      <c r="B1159" s="11"/>
      <c r="C1159" s="28"/>
    </row>
    <row r="1160" spans="1:3" x14ac:dyDescent="0.25">
      <c r="A1160" s="12"/>
      <c r="B1160" s="12"/>
      <c r="C1160" s="29"/>
    </row>
    <row r="1161" spans="1:3" x14ac:dyDescent="0.25">
      <c r="A1161" s="11"/>
      <c r="B1161" s="11"/>
      <c r="C1161" s="28"/>
    </row>
    <row r="1162" spans="1:3" x14ac:dyDescent="0.25">
      <c r="A1162" s="11"/>
      <c r="B1162" s="11"/>
      <c r="C1162" s="28"/>
    </row>
    <row r="1163" spans="1:3" x14ac:dyDescent="0.25">
      <c r="A1163" s="11"/>
      <c r="B1163" s="11"/>
      <c r="C1163" s="28"/>
    </row>
    <row r="1164" spans="1:3" x14ac:dyDescent="0.25">
      <c r="A1164" s="12"/>
      <c r="B1164" s="12"/>
      <c r="C1164" s="29"/>
    </row>
    <row r="1165" spans="1:3" x14ac:dyDescent="0.25">
      <c r="A1165" s="11"/>
      <c r="B1165" s="11"/>
      <c r="C1165" s="28"/>
    </row>
    <row r="1166" spans="1:3" x14ac:dyDescent="0.25">
      <c r="A1166" s="11"/>
      <c r="B1166" s="11"/>
      <c r="C1166" s="28"/>
    </row>
    <row r="1167" spans="1:3" x14ac:dyDescent="0.25">
      <c r="A1167" s="11"/>
      <c r="B1167" s="11"/>
      <c r="C1167" s="28"/>
    </row>
    <row r="1168" spans="1:3" x14ac:dyDescent="0.25">
      <c r="A1168" s="11"/>
      <c r="B1168" s="11"/>
      <c r="C1168" s="28"/>
    </row>
    <row r="1169" spans="1:3" x14ac:dyDescent="0.25">
      <c r="A1169" s="11"/>
      <c r="B1169" s="11"/>
      <c r="C1169" s="28"/>
    </row>
    <row r="1170" spans="1:3" x14ac:dyDescent="0.25">
      <c r="A1170" s="11"/>
      <c r="B1170" s="11"/>
      <c r="C1170" s="28"/>
    </row>
    <row r="1171" spans="1:3" x14ac:dyDescent="0.25">
      <c r="A1171" s="11"/>
      <c r="B1171" s="11"/>
      <c r="C1171" s="28"/>
    </row>
  </sheetData>
  <mergeCells count="4">
    <mergeCell ref="A1:A2"/>
    <mergeCell ref="B1:B2"/>
    <mergeCell ref="C1:C2"/>
    <mergeCell ref="D1: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59"/>
  <sheetViews>
    <sheetView workbookViewId="0">
      <selection sqref="A1:A2"/>
    </sheetView>
  </sheetViews>
  <sheetFormatPr defaultRowHeight="15" x14ac:dyDescent="0.25"/>
  <cols>
    <col min="1" max="1" width="24.42578125" style="13" customWidth="1"/>
    <col min="2" max="2" width="24.85546875" style="13" bestFit="1" customWidth="1"/>
    <col min="3" max="3" width="46" style="30" customWidth="1"/>
    <col min="4" max="4" width="4.85546875" style="34" bestFit="1" customWidth="1"/>
    <col min="5" max="15" width="4.85546875" style="35" bestFit="1" customWidth="1"/>
    <col min="16" max="16" width="4.85546875" style="36" bestFit="1" customWidth="1"/>
    <col min="17" max="16384" width="9.140625" style="1"/>
  </cols>
  <sheetData>
    <row r="1" spans="1:16" ht="15" customHeight="1" x14ac:dyDescent="0.25">
      <c r="A1" s="60" t="s">
        <v>205</v>
      </c>
      <c r="B1" s="56" t="s">
        <v>0</v>
      </c>
      <c r="C1" s="58" t="s">
        <v>1</v>
      </c>
      <c r="D1" s="53" t="s">
        <v>2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5"/>
    </row>
    <row r="2" spans="1:16" ht="15.75" thickBot="1" x14ac:dyDescent="0.3">
      <c r="A2" s="61"/>
      <c r="B2" s="57"/>
      <c r="C2" s="59"/>
      <c r="D2" s="37">
        <v>20</v>
      </c>
      <c r="E2" s="38">
        <v>50</v>
      </c>
      <c r="F2" s="38">
        <v>100</v>
      </c>
      <c r="G2" s="38">
        <v>150</v>
      </c>
      <c r="H2" s="38">
        <v>200</v>
      </c>
      <c r="I2" s="38">
        <v>250</v>
      </c>
      <c r="J2" s="38">
        <v>300</v>
      </c>
      <c r="K2" s="38">
        <v>350</v>
      </c>
      <c r="L2" s="38">
        <v>400</v>
      </c>
      <c r="M2" s="38">
        <v>450</v>
      </c>
      <c r="N2" s="38">
        <v>500</v>
      </c>
      <c r="O2" s="38">
        <v>550</v>
      </c>
      <c r="P2" s="39">
        <v>600</v>
      </c>
    </row>
    <row r="3" spans="1:16" ht="25.5" x14ac:dyDescent="0.25">
      <c r="A3" s="9" t="str">
        <f>INDEX('Обработка исходного'!B:B,ROW($B$3)+4*(ROW($B3)-ROW($B$3)))</f>
        <v>Сталь углеродистая</v>
      </c>
      <c r="B3" s="46" t="str">
        <f>INDEX('Обработка исходного'!D:D,ROW($B$3)+4*(ROW($B3)-ROW($B$3)))</f>
        <v>Ст3сп5</v>
      </c>
      <c r="C3" s="27" t="str">
        <f>IF(ISBLANK(INDEX('Обработка исходного'!E:E,ROW($B$3)+4*(ROW($B3)-ROW($B$3)))),"",INDEX('Обработка исходного'!E:E,ROW($B$3)+4*(ROW($B3)-ROW($B$3))))</f>
        <v>Горячекатаная сортовая фасонная и листовая сталь толщиной до 20 мм</v>
      </c>
      <c r="D3" s="31">
        <v>11.5</v>
      </c>
      <c r="E3" s="32">
        <v>11.5</v>
      </c>
      <c r="F3" s="32">
        <v>11.9</v>
      </c>
      <c r="G3" s="32">
        <v>12.2</v>
      </c>
      <c r="H3" s="32">
        <v>12.5</v>
      </c>
      <c r="I3" s="32">
        <v>12.8</v>
      </c>
      <c r="J3" s="32">
        <v>13.1</v>
      </c>
      <c r="K3" s="32">
        <v>13.4</v>
      </c>
      <c r="L3" s="32">
        <v>13.6</v>
      </c>
      <c r="M3" s="32">
        <v>13.8</v>
      </c>
      <c r="N3" s="32">
        <v>14</v>
      </c>
      <c r="O3" s="32">
        <v>14.2</v>
      </c>
      <c r="P3" s="33">
        <v>14.4</v>
      </c>
    </row>
    <row r="4" spans="1:16" ht="25.5" x14ac:dyDescent="0.25">
      <c r="A4" s="10" t="str">
        <f>INDEX('Обработка исходного'!B:B,ROW($B$3)+4*(ROW($B4)-ROW($B$3)))</f>
        <v>Сталь углеродистая</v>
      </c>
      <c r="B4" s="47" t="str">
        <f>INDEX('Обработка исходного'!D:D,ROW($B$3)+4*(ROW($B4)-ROW($B$3)))</f>
        <v>Ст3сп5</v>
      </c>
      <c r="C4" s="27" t="str">
        <f>IF(ISBLANK(INDEX('Обработка исходного'!E:E,ROW($B$3)+4*(ROW($B4)-ROW($B$3)))),"",INDEX('Обработка исходного'!E:E,ROW($B$3)+4*(ROW($B4)-ROW($B$3))))</f>
        <v>Горячекатаная сортовая фасонная и листовая сталь толщиной от 20 до 100 мм</v>
      </c>
      <c r="D4" s="31">
        <v>11.5</v>
      </c>
      <c r="E4" s="32">
        <v>11.5</v>
      </c>
      <c r="F4" s="32">
        <v>11.9</v>
      </c>
      <c r="G4" s="32">
        <v>12.2</v>
      </c>
      <c r="H4" s="32">
        <v>12.5</v>
      </c>
      <c r="I4" s="32">
        <v>12.8</v>
      </c>
      <c r="J4" s="32">
        <v>13.1</v>
      </c>
      <c r="K4" s="32">
        <v>13.4</v>
      </c>
      <c r="L4" s="32">
        <v>13.6</v>
      </c>
      <c r="M4" s="32">
        <v>13.8</v>
      </c>
      <c r="N4" s="32">
        <v>14</v>
      </c>
      <c r="O4" s="32">
        <v>14.2</v>
      </c>
      <c r="P4" s="33">
        <v>14.4</v>
      </c>
    </row>
    <row r="5" spans="1:16" ht="25.5" x14ac:dyDescent="0.25">
      <c r="A5" s="10" t="str">
        <f>INDEX('Обработка исходного'!B:B,ROW($B$3)+4*(ROW($B5)-ROW($B$3)))</f>
        <v>Сталь углеродистая</v>
      </c>
      <c r="B5" s="47" t="str">
        <f>INDEX('Обработка исходного'!D:D,ROW($B$3)+4*(ROW($B5)-ROW($B$3)))</f>
        <v>Ст3сп5</v>
      </c>
      <c r="C5" s="27" t="str">
        <f>IF(ISBLANK(INDEX('Обработка исходного'!E:E,ROW($B$3)+4*(ROW($B5)-ROW($B$3)))),"",INDEX('Обработка исходного'!E:E,ROW($B$3)+4*(ROW($B5)-ROW($B$3))))</f>
        <v>Горячекатаная сортовая фасонная и листовая сталь толщиной более 100 мм</v>
      </c>
      <c r="D5" s="31">
        <v>11.5</v>
      </c>
      <c r="E5" s="32">
        <v>11.5</v>
      </c>
      <c r="F5" s="32">
        <v>11.9</v>
      </c>
      <c r="G5" s="32">
        <v>12.2</v>
      </c>
      <c r="H5" s="32">
        <v>12.5</v>
      </c>
      <c r="I5" s="32">
        <v>12.8</v>
      </c>
      <c r="J5" s="32">
        <v>13.1</v>
      </c>
      <c r="K5" s="32">
        <v>13.4</v>
      </c>
      <c r="L5" s="32">
        <v>13.6</v>
      </c>
      <c r="M5" s="32">
        <v>13.8</v>
      </c>
      <c r="N5" s="32">
        <v>14</v>
      </c>
      <c r="O5" s="32">
        <v>14.2</v>
      </c>
      <c r="P5" s="33">
        <v>14.4</v>
      </c>
    </row>
    <row r="6" spans="1:16" x14ac:dyDescent="0.25">
      <c r="A6" s="10" t="str">
        <f>INDEX('Обработка исходного'!B:B,ROW($B$3)+4*(ROW($B6)-ROW($B$3)))</f>
        <v>Сталь углеродистая</v>
      </c>
      <c r="B6" s="47" t="str">
        <f>INDEX('Обработка исходного'!D:D,ROW($B$3)+4*(ROW($B6)-ROW($B$3)))</f>
        <v>Ст3сп5</v>
      </c>
      <c r="C6" s="27" t="str">
        <f>IF(ISBLANK(INDEX('Обработка исходного'!E:E,ROW($B$3)+4*(ROW($B6)-ROW($B$3)))),"",INDEX('Обработка исходного'!E:E,ROW($B$3)+4*(ROW($B6)-ROW($B$3))))</f>
        <v>Трубы</v>
      </c>
      <c r="D6" s="31">
        <v>11.5</v>
      </c>
      <c r="E6" s="32">
        <v>11.5</v>
      </c>
      <c r="F6" s="32">
        <v>11.9</v>
      </c>
      <c r="G6" s="32">
        <v>12.2</v>
      </c>
      <c r="H6" s="32">
        <v>12.5</v>
      </c>
      <c r="I6" s="32">
        <v>12.8</v>
      </c>
      <c r="J6" s="32">
        <v>13.1</v>
      </c>
      <c r="K6" s="32">
        <v>13.4</v>
      </c>
      <c r="L6" s="32">
        <v>13.6</v>
      </c>
      <c r="M6" s="32">
        <v>13.8</v>
      </c>
      <c r="N6" s="32">
        <v>14</v>
      </c>
      <c r="O6" s="32">
        <v>14.2</v>
      </c>
      <c r="P6" s="33">
        <v>14.4</v>
      </c>
    </row>
    <row r="7" spans="1:16" x14ac:dyDescent="0.25">
      <c r="A7" s="10" t="str">
        <f>INDEX('Обработка исходного'!B:B,ROW($B$3)+4*(ROW($B7)-ROW($B$3)))</f>
        <v>Сталь углеродистая</v>
      </c>
      <c r="B7" s="47" t="str">
        <f>INDEX('Обработка исходного'!D:D,ROW($B$3)+4*(ROW($B7)-ROW($B$3)))</f>
        <v>Ст3сп5</v>
      </c>
      <c r="C7" s="27" t="str">
        <f>IF(ISBLANK(INDEX('Обработка исходного'!E:E,ROW($B$3)+4*(ROW($B7)-ROW($B$3)))),"",INDEX('Обработка исходного'!E:E,ROW($B$3)+4*(ROW($B7)-ROW($B$3))))</f>
        <v>Поковки диаметром или толщиной до 300 мм, КП175*</v>
      </c>
      <c r="D7" s="31">
        <v>11.5</v>
      </c>
      <c r="E7" s="32">
        <v>11.5</v>
      </c>
      <c r="F7" s="32">
        <v>11.9</v>
      </c>
      <c r="G7" s="32">
        <v>12.2</v>
      </c>
      <c r="H7" s="32">
        <v>12.5</v>
      </c>
      <c r="I7" s="32">
        <v>12.8</v>
      </c>
      <c r="J7" s="32">
        <v>13.1</v>
      </c>
      <c r="K7" s="32">
        <v>13.4</v>
      </c>
      <c r="L7" s="32">
        <v>13.6</v>
      </c>
      <c r="M7" s="32">
        <v>13.8</v>
      </c>
      <c r="N7" s="32">
        <v>14</v>
      </c>
      <c r="O7" s="32">
        <v>14.2</v>
      </c>
      <c r="P7" s="33">
        <v>14.4</v>
      </c>
    </row>
    <row r="8" spans="1:16" x14ac:dyDescent="0.25">
      <c r="A8" s="10" t="str">
        <f>INDEX('Обработка исходного'!B:B,ROW($B$3)+4*(ROW($B8)-ROW($B$3)))</f>
        <v>Сталь углеродистая</v>
      </c>
      <c r="B8" s="47" t="str">
        <f>INDEX('Обработка исходного'!D:D,ROW($B$3)+4*(ROW($B8)-ROW($B$3)))</f>
        <v>Ст3сп5</v>
      </c>
      <c r="C8" s="27" t="str">
        <f>IF(ISBLANK(INDEX('Обработка исходного'!E:E,ROW($B$3)+4*(ROW($B8)-ROW($B$3)))),"",INDEX('Обработка исходного'!E:E,ROW($B$3)+4*(ROW($B8)-ROW($B$3))))</f>
        <v>Поковки диаметром или толщиной до 300 мм, КП195*</v>
      </c>
      <c r="D8" s="31">
        <v>11.5</v>
      </c>
      <c r="E8" s="32">
        <v>11.5</v>
      </c>
      <c r="F8" s="32">
        <v>11.9</v>
      </c>
      <c r="G8" s="32">
        <v>12.2</v>
      </c>
      <c r="H8" s="32">
        <v>12.5</v>
      </c>
      <c r="I8" s="32">
        <v>12.8</v>
      </c>
      <c r="J8" s="32">
        <v>13.1</v>
      </c>
      <c r="K8" s="32">
        <v>13.4</v>
      </c>
      <c r="L8" s="32">
        <v>13.6</v>
      </c>
      <c r="M8" s="32">
        <v>13.8</v>
      </c>
      <c r="N8" s="32">
        <v>14</v>
      </c>
      <c r="O8" s="32">
        <v>14.2</v>
      </c>
      <c r="P8" s="33">
        <v>14.4</v>
      </c>
    </row>
    <row r="9" spans="1:16" x14ac:dyDescent="0.25">
      <c r="A9" s="10" t="str">
        <f>INDEX('Обработка исходного'!B:B,ROW($B$3)+4*(ROW($B9)-ROW($B$3)))</f>
        <v>Сталь углеродистая</v>
      </c>
      <c r="B9" s="47" t="str">
        <f>INDEX('Обработка исходного'!D:D,ROW($B$3)+4*(ROW($B9)-ROW($B$3)))</f>
        <v>Ст3сп5</v>
      </c>
      <c r="C9" s="27" t="str">
        <f>IF(ISBLANK(INDEX('Обработка исходного'!E:E,ROW($B$3)+4*(ROW($B9)-ROW($B$3)))),"",INDEX('Обработка исходного'!E:E,ROW($B$3)+4*(ROW($B9)-ROW($B$3))))</f>
        <v>Поковки диаметром или толщиной до 50 мм, КП215*</v>
      </c>
      <c r="D9" s="31">
        <v>11.5</v>
      </c>
      <c r="E9" s="32">
        <v>11.5</v>
      </c>
      <c r="F9" s="32">
        <v>11.9</v>
      </c>
      <c r="G9" s="32">
        <v>12.2</v>
      </c>
      <c r="H9" s="32">
        <v>12.5</v>
      </c>
      <c r="I9" s="32">
        <v>12.8</v>
      </c>
      <c r="J9" s="32">
        <v>13.1</v>
      </c>
      <c r="K9" s="32">
        <v>13.4</v>
      </c>
      <c r="L9" s="32">
        <v>13.6</v>
      </c>
      <c r="M9" s="32">
        <v>13.8</v>
      </c>
      <c r="N9" s="32">
        <v>14</v>
      </c>
      <c r="O9" s="32">
        <v>14.2</v>
      </c>
      <c r="P9" s="33">
        <v>14.4</v>
      </c>
    </row>
    <row r="10" spans="1:16" x14ac:dyDescent="0.25">
      <c r="A10" s="10" t="str">
        <f>INDEX('Обработка исходного'!B:B,ROW($B$3)+4*(ROW($B10)-ROW($B$3)))</f>
        <v>Сталь углеродистая</v>
      </c>
      <c r="B10" s="47">
        <f>INDEX('Обработка исходного'!D:D,ROW($B$3)+4*(ROW($B10)-ROW($B$3)))</f>
        <v>10</v>
      </c>
      <c r="C10" s="27" t="str">
        <f>IF(ISBLANK(INDEX('Обработка исходного'!E:E,ROW($B$3)+4*(ROW($B10)-ROW($B$3)))),"",INDEX('Обработка исходного'!E:E,ROW($B$3)+4*(ROW($B10)-ROW($B$3))))</f>
        <v>Трубы холодно- и теплодеформированные бесшовные</v>
      </c>
      <c r="D10" s="31">
        <v>11.5</v>
      </c>
      <c r="E10" s="32">
        <v>11.5</v>
      </c>
      <c r="F10" s="32">
        <v>11.9</v>
      </c>
      <c r="G10" s="32">
        <v>12.2</v>
      </c>
      <c r="H10" s="32">
        <v>12.5</v>
      </c>
      <c r="I10" s="32">
        <v>12.8</v>
      </c>
      <c r="J10" s="32">
        <v>13.1</v>
      </c>
      <c r="K10" s="32">
        <v>13.4</v>
      </c>
      <c r="L10" s="32">
        <v>13.6</v>
      </c>
      <c r="M10" s="32">
        <v>13.8</v>
      </c>
      <c r="N10" s="32">
        <v>14</v>
      </c>
      <c r="O10" s="32">
        <v>14.2</v>
      </c>
      <c r="P10" s="33">
        <v>14.4</v>
      </c>
    </row>
    <row r="11" spans="1:16" ht="25.5" x14ac:dyDescent="0.25">
      <c r="A11" s="10" t="str">
        <f>INDEX('Обработка исходного'!B:B,ROW($B$3)+4*(ROW($B11)-ROW($B$3)))</f>
        <v>Сталь углеродистая</v>
      </c>
      <c r="B11" s="47">
        <f>INDEX('Обработка исходного'!D:D,ROW($B$3)+4*(ROW($B11)-ROW($B$3)))</f>
        <v>10</v>
      </c>
      <c r="C11" s="27" t="str">
        <f>IF(ISBLANK(INDEX('Обработка исходного'!E:E,ROW($B$3)+4*(ROW($B11)-ROW($B$3)))),"",INDEX('Обработка исходного'!E:E,ROW($B$3)+4*(ROW($B11)-ROW($B$3))))</f>
        <v>Сортовая горячекатаная и кованая сталь толщиной или диаметром до 80 мм</v>
      </c>
      <c r="D11" s="31">
        <v>11.5</v>
      </c>
      <c r="E11" s="32">
        <v>11.5</v>
      </c>
      <c r="F11" s="32">
        <v>11.9</v>
      </c>
      <c r="G11" s="32">
        <v>12.2</v>
      </c>
      <c r="H11" s="32">
        <v>12.5</v>
      </c>
      <c r="I11" s="32">
        <v>12.8</v>
      </c>
      <c r="J11" s="32">
        <v>13.1</v>
      </c>
      <c r="K11" s="32">
        <v>13.4</v>
      </c>
      <c r="L11" s="32">
        <v>13.6</v>
      </c>
      <c r="M11" s="32">
        <v>13.8</v>
      </c>
      <c r="N11" s="32">
        <v>14</v>
      </c>
      <c r="O11" s="32">
        <v>14.2</v>
      </c>
      <c r="P11" s="33">
        <v>14.4</v>
      </c>
    </row>
    <row r="12" spans="1:16" ht="25.5" x14ac:dyDescent="0.25">
      <c r="A12" s="10" t="str">
        <f>INDEX('Обработка исходного'!B:B,ROW($B$3)+4*(ROW($B12)-ROW($B$3)))</f>
        <v>Сталь углеродистая</v>
      </c>
      <c r="B12" s="47">
        <f>INDEX('Обработка исходного'!D:D,ROW($B$3)+4*(ROW($B12)-ROW($B$3)))</f>
        <v>15</v>
      </c>
      <c r="C12" s="27" t="str">
        <f>IF(ISBLANK(INDEX('Обработка исходного'!E:E,ROW($B$3)+4*(ROW($B12)-ROW($B$3)))),"",INDEX('Обработка исходного'!E:E,ROW($B$3)+4*(ROW($B12)-ROW($B$3))))</f>
        <v>Сортовая горячекатаная сталь толщиной или диаметром до 80 мм</v>
      </c>
      <c r="D12" s="31">
        <v>11.5</v>
      </c>
      <c r="E12" s="32">
        <v>11.5</v>
      </c>
      <c r="F12" s="32">
        <v>11.9</v>
      </c>
      <c r="G12" s="32">
        <v>12.2</v>
      </c>
      <c r="H12" s="32">
        <v>12.5</v>
      </c>
      <c r="I12" s="32">
        <v>12.8</v>
      </c>
      <c r="J12" s="32">
        <v>13.1</v>
      </c>
      <c r="K12" s="32">
        <v>13.4</v>
      </c>
      <c r="L12" s="32">
        <v>13.6</v>
      </c>
      <c r="M12" s="32">
        <v>13.8</v>
      </c>
      <c r="N12" s="32">
        <v>14</v>
      </c>
      <c r="O12" s="32">
        <v>14.2</v>
      </c>
      <c r="P12" s="33">
        <v>14.4</v>
      </c>
    </row>
    <row r="13" spans="1:16" x14ac:dyDescent="0.25">
      <c r="A13" s="10" t="str">
        <f>INDEX('Обработка исходного'!B:B,ROW($B$3)+4*(ROW($B13)-ROW($B$3)))</f>
        <v>Сталь углеродистая</v>
      </c>
      <c r="B13" s="47">
        <f>INDEX('Обработка исходного'!D:D,ROW($B$3)+4*(ROW($B13)-ROW($B$3)))</f>
        <v>15</v>
      </c>
      <c r="C13" s="27" t="str">
        <f>IF(ISBLANK(INDEX('Обработка исходного'!E:E,ROW($B$3)+4*(ROW($B13)-ROW($B$3)))),"",INDEX('Обработка исходного'!E:E,ROW($B$3)+4*(ROW($B13)-ROW($B$3))))</f>
        <v>Поковки диаметром до 300 мм, КП175*</v>
      </c>
      <c r="D13" s="31">
        <v>11.5</v>
      </c>
      <c r="E13" s="32">
        <v>11.5</v>
      </c>
      <c r="F13" s="32">
        <v>11.9</v>
      </c>
      <c r="G13" s="32">
        <v>12.2</v>
      </c>
      <c r="H13" s="32">
        <v>12.5</v>
      </c>
      <c r="I13" s="32">
        <v>12.8</v>
      </c>
      <c r="J13" s="32">
        <v>13.1</v>
      </c>
      <c r="K13" s="32">
        <v>13.4</v>
      </c>
      <c r="L13" s="32">
        <v>13.6</v>
      </c>
      <c r="M13" s="32">
        <v>13.8</v>
      </c>
      <c r="N13" s="32">
        <v>14</v>
      </c>
      <c r="O13" s="32">
        <v>14.2</v>
      </c>
      <c r="P13" s="33">
        <v>14.4</v>
      </c>
    </row>
    <row r="14" spans="1:16" x14ac:dyDescent="0.25">
      <c r="A14" s="10" t="str">
        <f>INDEX('Обработка исходного'!B:B,ROW($B$3)+4*(ROW($B14)-ROW($B$3)))</f>
        <v>Сталь углеродистая</v>
      </c>
      <c r="B14" s="47">
        <f>INDEX('Обработка исходного'!D:D,ROW($B$3)+4*(ROW($B14)-ROW($B$3)))</f>
        <v>15</v>
      </c>
      <c r="C14" s="27" t="str">
        <f>IF(ISBLANK(INDEX('Обработка исходного'!E:E,ROW($B$3)+4*(ROW($B14)-ROW($B$3)))),"",INDEX('Обработка исходного'!E:E,ROW($B$3)+4*(ROW($B14)-ROW($B$3))))</f>
        <v>Поковки диаметром до 100 мм, КП195*</v>
      </c>
      <c r="D14" s="31">
        <v>11.5</v>
      </c>
      <c r="E14" s="32">
        <v>11.5</v>
      </c>
      <c r="F14" s="32">
        <v>11.9</v>
      </c>
      <c r="G14" s="32">
        <v>12.2</v>
      </c>
      <c r="H14" s="32">
        <v>12.5</v>
      </c>
      <c r="I14" s="32">
        <v>12.8</v>
      </c>
      <c r="J14" s="32">
        <v>13.1</v>
      </c>
      <c r="K14" s="32">
        <v>13.4</v>
      </c>
      <c r="L14" s="32">
        <v>13.6</v>
      </c>
      <c r="M14" s="32">
        <v>13.8</v>
      </c>
      <c r="N14" s="32">
        <v>14</v>
      </c>
      <c r="O14" s="32">
        <v>14.2</v>
      </c>
      <c r="P14" s="33">
        <v>14.4</v>
      </c>
    </row>
    <row r="15" spans="1:16" x14ac:dyDescent="0.25">
      <c r="A15" s="10" t="str">
        <f>INDEX('Обработка исходного'!B:B,ROW($B$3)+4*(ROW($B15)-ROW($B$3)))</f>
        <v>Сталь углеродистая</v>
      </c>
      <c r="B15" s="47">
        <f>INDEX('Обработка исходного'!D:D,ROW($B$3)+4*(ROW($B15)-ROW($B$3)))</f>
        <v>15</v>
      </c>
      <c r="C15" s="27" t="str">
        <f>IF(ISBLANK(INDEX('Обработка исходного'!E:E,ROW($B$3)+4*(ROW($B15)-ROW($B$3)))),"",INDEX('Обработка исходного'!E:E,ROW($B$3)+4*(ROW($B15)-ROW($B$3))))</f>
        <v>Поковки диаметром до 50 мм, КП215*</v>
      </c>
      <c r="D15" s="31">
        <v>11.5</v>
      </c>
      <c r="E15" s="32">
        <v>11.5</v>
      </c>
      <c r="F15" s="32">
        <v>11.9</v>
      </c>
      <c r="G15" s="32">
        <v>12.2</v>
      </c>
      <c r="H15" s="32">
        <v>12.5</v>
      </c>
      <c r="I15" s="32">
        <v>12.8</v>
      </c>
      <c r="J15" s="32">
        <v>13.1</v>
      </c>
      <c r="K15" s="32">
        <v>13.4</v>
      </c>
      <c r="L15" s="32">
        <v>13.6</v>
      </c>
      <c r="M15" s="32">
        <v>13.8</v>
      </c>
      <c r="N15" s="32">
        <v>14</v>
      </c>
      <c r="O15" s="32">
        <v>14.2</v>
      </c>
      <c r="P15" s="33">
        <v>14.4</v>
      </c>
    </row>
    <row r="16" spans="1:16" x14ac:dyDescent="0.25">
      <c r="A16" s="10" t="str">
        <f>INDEX('Обработка исходного'!B:B,ROW($B$3)+4*(ROW($B16)-ROW($B$3)))</f>
        <v>Сталь углеродистая</v>
      </c>
      <c r="B16" s="47" t="str">
        <f>INDEX('Обработка исходного'!D:D,ROW($B$3)+4*(ROW($B16)-ROW($B$3)))</f>
        <v>15Л</v>
      </c>
      <c r="C16" s="27" t="str">
        <f>IF(ISBLANK(INDEX('Обработка исходного'!E:E,ROW($B$3)+4*(ROW($B16)-ROW($B$3)))),"",INDEX('Обработка исходного'!E:E,ROW($B$3)+4*(ROW($B16)-ROW($B$3))))</f>
        <v>Отливки с толщиной стенки до 100 мм</v>
      </c>
      <c r="D16" s="31">
        <v>11.5</v>
      </c>
      <c r="E16" s="32">
        <v>11.5</v>
      </c>
      <c r="F16" s="32">
        <v>11.9</v>
      </c>
      <c r="G16" s="32">
        <v>12.2</v>
      </c>
      <c r="H16" s="32">
        <v>12.5</v>
      </c>
      <c r="I16" s="32">
        <v>12.8</v>
      </c>
      <c r="J16" s="32">
        <v>13.1</v>
      </c>
      <c r="K16" s="32">
        <v>13.4</v>
      </c>
      <c r="L16" s="32">
        <v>13.6</v>
      </c>
      <c r="M16" s="32">
        <v>13.8</v>
      </c>
      <c r="N16" s="32">
        <v>14</v>
      </c>
      <c r="O16" s="32">
        <v>14.2</v>
      </c>
      <c r="P16" s="33">
        <v>14.4</v>
      </c>
    </row>
    <row r="17" spans="1:16" x14ac:dyDescent="0.25">
      <c r="A17" s="10" t="str">
        <f>INDEX('Обработка исходного'!B:B,ROW($B$3)+4*(ROW($B17)-ROW($B$3)))</f>
        <v>Сталь углеродистая</v>
      </c>
      <c r="B17" s="47">
        <f>INDEX('Обработка исходного'!D:D,ROW($B$3)+4*(ROW($B17)-ROW($B$3)))</f>
        <v>20</v>
      </c>
      <c r="C17" s="27" t="str">
        <f>IF(ISBLANK(INDEX('Обработка исходного'!E:E,ROW($B$3)+4*(ROW($B17)-ROW($B$3)))),"",INDEX('Обработка исходного'!E:E,ROW($B$3)+4*(ROW($B17)-ROW($B$3))))</f>
        <v>Поковки диаметром до 300 мм, КП175*</v>
      </c>
      <c r="D17" s="31">
        <v>11.5</v>
      </c>
      <c r="E17" s="32">
        <v>11.5</v>
      </c>
      <c r="F17" s="32">
        <v>11.9</v>
      </c>
      <c r="G17" s="32">
        <v>12.2</v>
      </c>
      <c r="H17" s="32">
        <v>12.5</v>
      </c>
      <c r="I17" s="32">
        <v>12.8</v>
      </c>
      <c r="J17" s="32">
        <v>13.1</v>
      </c>
      <c r="K17" s="32">
        <v>13.4</v>
      </c>
      <c r="L17" s="32">
        <v>13.6</v>
      </c>
      <c r="M17" s="32">
        <v>13.8</v>
      </c>
      <c r="N17" s="32">
        <v>14</v>
      </c>
      <c r="O17" s="32">
        <v>14.2</v>
      </c>
      <c r="P17" s="33">
        <v>14.4</v>
      </c>
    </row>
    <row r="18" spans="1:16" x14ac:dyDescent="0.25">
      <c r="A18" s="10" t="str">
        <f>INDEX('Обработка исходного'!B:B,ROW($B$3)+4*(ROW($B18)-ROW($B$3)))</f>
        <v>Сталь углеродистая</v>
      </c>
      <c r="B18" s="47">
        <f>INDEX('Обработка исходного'!D:D,ROW($B$3)+4*(ROW($B18)-ROW($B$3)))</f>
        <v>20</v>
      </c>
      <c r="C18" s="27" t="str">
        <f>IF(ISBLANK(INDEX('Обработка исходного'!E:E,ROW($B$3)+4*(ROW($B18)-ROW($B$3)))),"",INDEX('Обработка исходного'!E:E,ROW($B$3)+4*(ROW($B18)-ROW($B$3))))</f>
        <v>Поковки диаметром до 300 мм, КП195*</v>
      </c>
      <c r="D18" s="31">
        <v>11.5</v>
      </c>
      <c r="E18" s="32">
        <v>11.5</v>
      </c>
      <c r="F18" s="32">
        <v>11.9</v>
      </c>
      <c r="G18" s="32">
        <v>12.2</v>
      </c>
      <c r="H18" s="32">
        <v>12.5</v>
      </c>
      <c r="I18" s="32">
        <v>12.8</v>
      </c>
      <c r="J18" s="32">
        <v>13.1</v>
      </c>
      <c r="K18" s="32">
        <v>13.4</v>
      </c>
      <c r="L18" s="32">
        <v>13.6</v>
      </c>
      <c r="M18" s="32">
        <v>13.8</v>
      </c>
      <c r="N18" s="32">
        <v>14</v>
      </c>
      <c r="O18" s="32">
        <v>14.2</v>
      </c>
      <c r="P18" s="33">
        <v>14.4</v>
      </c>
    </row>
    <row r="19" spans="1:16" x14ac:dyDescent="0.25">
      <c r="A19" s="10" t="str">
        <f>INDEX('Обработка исходного'!B:B,ROW($B$3)+4*(ROW($B19)-ROW($B$3)))</f>
        <v>Сталь углеродистая</v>
      </c>
      <c r="B19" s="47">
        <f>INDEX('Обработка исходного'!D:D,ROW($B$3)+4*(ROW($B19)-ROW($B$3)))</f>
        <v>20</v>
      </c>
      <c r="C19" s="27" t="str">
        <f>IF(ISBLANK(INDEX('Обработка исходного'!E:E,ROW($B$3)+4*(ROW($B19)-ROW($B$3)))),"",INDEX('Обработка исходного'!E:E,ROW($B$3)+4*(ROW($B19)-ROW($B$3))))</f>
        <v>Поковки диаметром до 300 мм, КП215*</v>
      </c>
      <c r="D19" s="31">
        <v>11.5</v>
      </c>
      <c r="E19" s="32">
        <v>11.5</v>
      </c>
      <c r="F19" s="32">
        <v>11.9</v>
      </c>
      <c r="G19" s="32">
        <v>12.2</v>
      </c>
      <c r="H19" s="32">
        <v>12.5</v>
      </c>
      <c r="I19" s="32">
        <v>12.8</v>
      </c>
      <c r="J19" s="32">
        <v>13.1</v>
      </c>
      <c r="K19" s="32">
        <v>13.4</v>
      </c>
      <c r="L19" s="32">
        <v>13.6</v>
      </c>
      <c r="M19" s="32">
        <v>13.8</v>
      </c>
      <c r="N19" s="32">
        <v>14</v>
      </c>
      <c r="O19" s="32">
        <v>14.2</v>
      </c>
      <c r="P19" s="33">
        <v>14.4</v>
      </c>
    </row>
    <row r="20" spans="1:16" x14ac:dyDescent="0.25">
      <c r="A20" s="10" t="str">
        <f>INDEX('Обработка исходного'!B:B,ROW($B$3)+4*(ROW($B20)-ROW($B$3)))</f>
        <v>Сталь углеродистая</v>
      </c>
      <c r="B20" s="47">
        <f>INDEX('Обработка исходного'!D:D,ROW($B$3)+4*(ROW($B20)-ROW($B$3)))</f>
        <v>20</v>
      </c>
      <c r="C20" s="27" t="str">
        <f>IF(ISBLANK(INDEX('Обработка исходного'!E:E,ROW($B$3)+4*(ROW($B20)-ROW($B$3)))),"",INDEX('Обработка исходного'!E:E,ROW($B$3)+4*(ROW($B20)-ROW($B$3))))</f>
        <v>Поковки диаметром от 100 до 300 мм, КП245*</v>
      </c>
      <c r="D20" s="31">
        <v>11.5</v>
      </c>
      <c r="E20" s="32">
        <v>11.5</v>
      </c>
      <c r="F20" s="32">
        <v>11.9</v>
      </c>
      <c r="G20" s="32">
        <v>12.2</v>
      </c>
      <c r="H20" s="32">
        <v>12.5</v>
      </c>
      <c r="I20" s="32">
        <v>12.8</v>
      </c>
      <c r="J20" s="32">
        <v>13.1</v>
      </c>
      <c r="K20" s="32">
        <v>13.4</v>
      </c>
      <c r="L20" s="32">
        <v>13.6</v>
      </c>
      <c r="M20" s="32">
        <v>13.8</v>
      </c>
      <c r="N20" s="32">
        <v>14</v>
      </c>
      <c r="O20" s="32">
        <v>14.2</v>
      </c>
      <c r="P20" s="33">
        <v>14.4</v>
      </c>
    </row>
    <row r="21" spans="1:16" ht="25.5" x14ac:dyDescent="0.25">
      <c r="A21" s="10" t="str">
        <f>INDEX('Обработка исходного'!B:B,ROW($B$3)+4*(ROW($B21)-ROW($B$3)))</f>
        <v>Сталь углеродистая</v>
      </c>
      <c r="B21" s="47">
        <f>INDEX('Обработка исходного'!D:D,ROW($B$3)+4*(ROW($B21)-ROW($B$3)))</f>
        <v>20</v>
      </c>
      <c r="C21" s="27" t="str">
        <f>IF(ISBLANK(INDEX('Обработка исходного'!E:E,ROW($B$3)+4*(ROW($B21)-ROW($B$3)))),"",INDEX('Обработка исходного'!E:E,ROW($B$3)+4*(ROW($B21)-ROW($B$3))))</f>
        <v>Горячекатаная сталь толщиной или диаметром до 80 мм</v>
      </c>
      <c r="D21" s="31">
        <v>11.5</v>
      </c>
      <c r="E21" s="32">
        <v>11.5</v>
      </c>
      <c r="F21" s="32">
        <v>11.9</v>
      </c>
      <c r="G21" s="32">
        <v>12.2</v>
      </c>
      <c r="H21" s="32">
        <v>12.5</v>
      </c>
      <c r="I21" s="32">
        <v>12.8</v>
      </c>
      <c r="J21" s="32">
        <v>13.1</v>
      </c>
      <c r="K21" s="32">
        <v>13.4</v>
      </c>
      <c r="L21" s="32">
        <v>13.6</v>
      </c>
      <c r="M21" s="32">
        <v>13.8</v>
      </c>
      <c r="N21" s="32">
        <v>14</v>
      </c>
      <c r="O21" s="32">
        <v>14.2</v>
      </c>
      <c r="P21" s="33">
        <v>14.4</v>
      </c>
    </row>
    <row r="22" spans="1:16" ht="38.25" x14ac:dyDescent="0.25">
      <c r="A22" s="10" t="str">
        <f>INDEX('Обработка исходного'!B:B,ROW($B$3)+4*(ROW($B22)-ROW($B$3)))</f>
        <v>Сталь углеродистая</v>
      </c>
      <c r="B22" s="47">
        <f>INDEX('Обработка исходного'!D:D,ROW($B$3)+4*(ROW($B22)-ROW($B$3)))</f>
        <v>20</v>
      </c>
      <c r="C22" s="27" t="str">
        <f>IF(ISBLANK(INDEX('Обработка исходного'!E:E,ROW($B$3)+4*(ROW($B22)-ROW($B$3)))),"",INDEX('Обработка исходного'!E:E,ROW($B$3)+4*(ROW($B22)-ROW($B$3))))</f>
        <v>Трубы горячедеформированные наружным диаметром от 10 до 465 мм с толщиной стенки от 2 до 60 мм</v>
      </c>
      <c r="D22" s="31">
        <v>11.5</v>
      </c>
      <c r="E22" s="32">
        <v>11.5</v>
      </c>
      <c r="F22" s="32">
        <v>11.9</v>
      </c>
      <c r="G22" s="32">
        <v>12.2</v>
      </c>
      <c r="H22" s="32">
        <v>12.5</v>
      </c>
      <c r="I22" s="32">
        <v>12.8</v>
      </c>
      <c r="J22" s="32">
        <v>13.1</v>
      </c>
      <c r="K22" s="32">
        <v>13.4</v>
      </c>
      <c r="L22" s="32">
        <v>13.6</v>
      </c>
      <c r="M22" s="32">
        <v>13.8</v>
      </c>
      <c r="N22" s="32">
        <v>14</v>
      </c>
      <c r="O22" s="32">
        <v>14.2</v>
      </c>
      <c r="P22" s="33">
        <v>14.4</v>
      </c>
    </row>
    <row r="23" spans="1:16" ht="25.5" x14ac:dyDescent="0.25">
      <c r="A23" s="10" t="str">
        <f>INDEX('Обработка исходного'!B:B,ROW($B$3)+4*(ROW($B23)-ROW($B$3)))</f>
        <v>Сталь углеродистая</v>
      </c>
      <c r="B23" s="47">
        <f>INDEX('Обработка исходного'!D:D,ROW($B$3)+4*(ROW($B23)-ROW($B$3)))</f>
        <v>20</v>
      </c>
      <c r="C23" s="27" t="str">
        <f>IF(ISBLANK(INDEX('Обработка исходного'!E:E,ROW($B$3)+4*(ROW($B23)-ROW($B$3)))),"",INDEX('Обработка исходного'!E:E,ROW($B$3)+4*(ROW($B23)-ROW($B$3))))</f>
        <v>Отожженные, высокоотпущенные листы толщиной от 4 до 80 мм</v>
      </c>
      <c r="D23" s="31">
        <v>11.5</v>
      </c>
      <c r="E23" s="32">
        <v>11.5</v>
      </c>
      <c r="F23" s="32">
        <v>11.9</v>
      </c>
      <c r="G23" s="32">
        <v>12.2</v>
      </c>
      <c r="H23" s="32">
        <v>12.5</v>
      </c>
      <c r="I23" s="32">
        <v>12.8</v>
      </c>
      <c r="J23" s="32">
        <v>13.1</v>
      </c>
      <c r="K23" s="32">
        <v>13.4</v>
      </c>
      <c r="L23" s="32">
        <v>13.6</v>
      </c>
      <c r="M23" s="32">
        <v>13.8</v>
      </c>
      <c r="N23" s="32">
        <v>14</v>
      </c>
      <c r="O23" s="32">
        <v>14.2</v>
      </c>
      <c r="P23" s="33">
        <v>14.4</v>
      </c>
    </row>
    <row r="24" spans="1:16" x14ac:dyDescent="0.25">
      <c r="A24" s="10" t="str">
        <f>INDEX('Обработка исходного'!B:B,ROW($B$3)+4*(ROW($B24)-ROW($B$3)))</f>
        <v>Сталь углеродистая</v>
      </c>
      <c r="B24" s="47">
        <f>INDEX('Обработка исходного'!D:D,ROW($B$3)+4*(ROW($B24)-ROW($B$3)))</f>
        <v>20</v>
      </c>
      <c r="C24" s="27" t="str">
        <f>IF(ISBLANK(INDEX('Обработка исходного'!E:E,ROW($B$3)+4*(ROW($B24)-ROW($B$3)))),"",INDEX('Обработка исходного'!E:E,ROW($B$3)+4*(ROW($B24)-ROW($B$3))))</f>
        <v>Листовые заготовки толщиной от 20 до 250 мм</v>
      </c>
      <c r="D24" s="31">
        <v>11.5</v>
      </c>
      <c r="E24" s="32">
        <v>11.5</v>
      </c>
      <c r="F24" s="32">
        <v>11.9</v>
      </c>
      <c r="G24" s="32">
        <v>12.2</v>
      </c>
      <c r="H24" s="32">
        <v>12.5</v>
      </c>
      <c r="I24" s="32">
        <v>12.8</v>
      </c>
      <c r="J24" s="32">
        <v>13.1</v>
      </c>
      <c r="K24" s="32">
        <v>13.4</v>
      </c>
      <c r="L24" s="32">
        <v>13.6</v>
      </c>
      <c r="M24" s="32">
        <v>13.8</v>
      </c>
      <c r="N24" s="32">
        <v>14</v>
      </c>
      <c r="O24" s="32">
        <v>14.2</v>
      </c>
      <c r="P24" s="33">
        <v>14.4</v>
      </c>
    </row>
    <row r="25" spans="1:16" x14ac:dyDescent="0.25">
      <c r="A25" s="10" t="str">
        <f>INDEX('Обработка исходного'!B:B,ROW($B$3)+4*(ROW($B25)-ROW($B$3)))</f>
        <v>Сталь углеродистая</v>
      </c>
      <c r="B25" s="47" t="str">
        <f>INDEX('Обработка исходного'!D:D,ROW($B$3)+4*(ROW($B25)-ROW($B$3)))</f>
        <v>20Л</v>
      </c>
      <c r="C25" s="27" t="str">
        <f>IF(ISBLANK(INDEX('Обработка исходного'!E:E,ROW($B$3)+4*(ROW($B25)-ROW($B$3)))),"",INDEX('Обработка исходного'!E:E,ROW($B$3)+4*(ROW($B25)-ROW($B$3))))</f>
        <v>Отливки с толщиной стенки до 100 мм</v>
      </c>
      <c r="D25" s="31">
        <v>11.5</v>
      </c>
      <c r="E25" s="32">
        <v>11.5</v>
      </c>
      <c r="F25" s="32">
        <v>11.9</v>
      </c>
      <c r="G25" s="32">
        <v>12.2</v>
      </c>
      <c r="H25" s="32">
        <v>12.5</v>
      </c>
      <c r="I25" s="32">
        <v>12.8</v>
      </c>
      <c r="J25" s="32">
        <v>13.1</v>
      </c>
      <c r="K25" s="32">
        <v>13.4</v>
      </c>
      <c r="L25" s="32">
        <v>13.6</v>
      </c>
      <c r="M25" s="32">
        <v>13.8</v>
      </c>
      <c r="N25" s="32">
        <v>14</v>
      </c>
      <c r="O25" s="32">
        <v>14.2</v>
      </c>
      <c r="P25" s="33">
        <v>14.4</v>
      </c>
    </row>
    <row r="26" spans="1:16" x14ac:dyDescent="0.25">
      <c r="A26" s="10" t="str">
        <f>INDEX('Обработка исходного'!B:B,ROW($B$3)+4*(ROW($B26)-ROW($B$3)))</f>
        <v>Сталь углеродистая</v>
      </c>
      <c r="B26" s="47" t="str">
        <f>INDEX('Обработка исходного'!D:D,ROW($B$3)+4*(ROW($B26)-ROW($B$3)))</f>
        <v>20К</v>
      </c>
      <c r="C26" s="27" t="str">
        <f>IF(ISBLANK(INDEX('Обработка исходного'!E:E,ROW($B$3)+4*(ROW($B26)-ROW($B$3)))),"",INDEX('Обработка исходного'!E:E,ROW($B$3)+4*(ROW($B26)-ROW($B$3))))</f>
        <v>Листы толщиной от 4 до 60 мм</v>
      </c>
      <c r="D26" s="31">
        <v>11.5</v>
      </c>
      <c r="E26" s="32">
        <v>11.5</v>
      </c>
      <c r="F26" s="32">
        <v>11.9</v>
      </c>
      <c r="G26" s="32">
        <v>12.2</v>
      </c>
      <c r="H26" s="32">
        <v>12.5</v>
      </c>
      <c r="I26" s="32">
        <v>12.8</v>
      </c>
      <c r="J26" s="32">
        <v>13.1</v>
      </c>
      <c r="K26" s="32">
        <v>13.4</v>
      </c>
      <c r="L26" s="32">
        <v>13.6</v>
      </c>
      <c r="M26" s="32">
        <v>13.8</v>
      </c>
      <c r="N26" s="32">
        <v>14</v>
      </c>
      <c r="O26" s="32">
        <v>14.2</v>
      </c>
      <c r="P26" s="33">
        <v>14.4</v>
      </c>
    </row>
    <row r="27" spans="1:16" x14ac:dyDescent="0.25">
      <c r="A27" s="10" t="str">
        <f>INDEX('Обработка исходного'!B:B,ROW($B$3)+4*(ROW($B27)-ROW($B$3)))</f>
        <v>Сталь углеродистая</v>
      </c>
      <c r="B27" s="47" t="str">
        <f>INDEX('Обработка исходного'!D:D,ROW($B$3)+4*(ROW($B27)-ROW($B$3)))</f>
        <v>22К</v>
      </c>
      <c r="C27" s="27" t="str">
        <f>IF(ISBLANK(INDEX('Обработка исходного'!E:E,ROW($B$3)+4*(ROW($B27)-ROW($B$3)))),"",INDEX('Обработка исходного'!E:E,ROW($B$3)+4*(ROW($B27)-ROW($B$3))))</f>
        <v>Листы толщиной от 70 до 170 мм, КП215*</v>
      </c>
      <c r="D27" s="31">
        <v>11.5</v>
      </c>
      <c r="E27" s="32">
        <v>11.5</v>
      </c>
      <c r="F27" s="32">
        <v>11.9</v>
      </c>
      <c r="G27" s="32">
        <v>12.2</v>
      </c>
      <c r="H27" s="32">
        <v>12.5</v>
      </c>
      <c r="I27" s="32">
        <v>12.8</v>
      </c>
      <c r="J27" s="32">
        <v>13.1</v>
      </c>
      <c r="K27" s="32">
        <v>13.4</v>
      </c>
      <c r="L27" s="32">
        <v>13.6</v>
      </c>
      <c r="M27" s="32">
        <v>13.8</v>
      </c>
      <c r="N27" s="32">
        <v>14</v>
      </c>
      <c r="O27" s="32">
        <v>14.2</v>
      </c>
      <c r="P27" s="33">
        <v>14.4</v>
      </c>
    </row>
    <row r="28" spans="1:16" x14ac:dyDescent="0.25">
      <c r="A28" s="10" t="str">
        <f>INDEX('Обработка исходного'!B:B,ROW($B$3)+4*(ROW($B28)-ROW($B$3)))</f>
        <v>Сталь углеродистая</v>
      </c>
      <c r="B28" s="47" t="str">
        <f>INDEX('Обработка исходного'!D:D,ROW($B$3)+4*(ROW($B28)-ROW($B$3)))</f>
        <v>22К</v>
      </c>
      <c r="C28" s="27" t="str">
        <f>IF(ISBLANK(INDEX('Обработка исходного'!E:E,ROW($B$3)+4*(ROW($B28)-ROW($B$3)))),"",INDEX('Обработка исходного'!E:E,ROW($B$3)+4*(ROW($B28)-ROW($B$3))))</f>
        <v>Поковки диаметром от 300 до 800 мм, КП195*</v>
      </c>
      <c r="D28" s="31">
        <v>11.5</v>
      </c>
      <c r="E28" s="32">
        <v>11.5</v>
      </c>
      <c r="F28" s="32">
        <v>11.9</v>
      </c>
      <c r="G28" s="32">
        <v>12.2</v>
      </c>
      <c r="H28" s="32">
        <v>12.5</v>
      </c>
      <c r="I28" s="32">
        <v>12.8</v>
      </c>
      <c r="J28" s="32">
        <v>13.1</v>
      </c>
      <c r="K28" s="32">
        <v>13.4</v>
      </c>
      <c r="L28" s="32">
        <v>13.6</v>
      </c>
      <c r="M28" s="32">
        <v>13.8</v>
      </c>
      <c r="N28" s="32">
        <v>14</v>
      </c>
      <c r="O28" s="32">
        <v>14.2</v>
      </c>
      <c r="P28" s="33">
        <v>14.4</v>
      </c>
    </row>
    <row r="29" spans="1:16" x14ac:dyDescent="0.25">
      <c r="A29" s="10" t="str">
        <f>INDEX('Обработка исходного'!B:B,ROW($B$3)+4*(ROW($B29)-ROW($B$3)))</f>
        <v>Сталь углеродистая</v>
      </c>
      <c r="B29" s="47" t="str">
        <f>INDEX('Обработка исходного'!D:D,ROW($B$3)+4*(ROW($B29)-ROW($B$3)))</f>
        <v>22К</v>
      </c>
      <c r="C29" s="27" t="str">
        <f>IF(ISBLANK(INDEX('Обработка исходного'!E:E,ROW($B$3)+4*(ROW($B29)-ROW($B$3)))),"",INDEX('Обработка исходного'!E:E,ROW($B$3)+4*(ROW($B29)-ROW($B$3))))</f>
        <v>Поковки диаметром от 100 до 800 мм, КП215*</v>
      </c>
      <c r="D29" s="31">
        <v>11.5</v>
      </c>
      <c r="E29" s="32">
        <v>11.5</v>
      </c>
      <c r="F29" s="32">
        <v>11.9</v>
      </c>
      <c r="G29" s="32">
        <v>12.2</v>
      </c>
      <c r="H29" s="32">
        <v>12.5</v>
      </c>
      <c r="I29" s="32">
        <v>12.8</v>
      </c>
      <c r="J29" s="32">
        <v>13.1</v>
      </c>
      <c r="K29" s="32">
        <v>13.4</v>
      </c>
      <c r="L29" s="32">
        <v>13.6</v>
      </c>
      <c r="M29" s="32">
        <v>13.8</v>
      </c>
      <c r="N29" s="32">
        <v>14</v>
      </c>
      <c r="O29" s="32">
        <v>14.2</v>
      </c>
      <c r="P29" s="33">
        <v>14.4</v>
      </c>
    </row>
    <row r="30" spans="1:16" x14ac:dyDescent="0.25">
      <c r="A30" s="10" t="str">
        <f>INDEX('Обработка исходного'!B:B,ROW($B$3)+4*(ROW($B30)-ROW($B$3)))</f>
        <v>Сталь углеродистая</v>
      </c>
      <c r="B30" s="47">
        <f>INDEX('Обработка исходного'!D:D,ROW($B$3)+4*(ROW($B30)-ROW($B$3)))</f>
        <v>25</v>
      </c>
      <c r="C30" s="27" t="str">
        <f>IF(ISBLANK(INDEX('Обработка исходного'!E:E,ROW($B$3)+4*(ROW($B30)-ROW($B$3)))),"",INDEX('Обработка исходного'!E:E,ROW($B$3)+4*(ROW($B30)-ROW($B$3))))</f>
        <v>Поковки диаметром до 500 мм, КП175*</v>
      </c>
      <c r="D30" s="31">
        <v>11.5</v>
      </c>
      <c r="E30" s="32">
        <v>11.5</v>
      </c>
      <c r="F30" s="32">
        <v>11.9</v>
      </c>
      <c r="G30" s="32">
        <v>12.2</v>
      </c>
      <c r="H30" s="32">
        <v>12.5</v>
      </c>
      <c r="I30" s="32">
        <v>12.8</v>
      </c>
      <c r="J30" s="32">
        <v>13.1</v>
      </c>
      <c r="K30" s="32">
        <v>13.4</v>
      </c>
      <c r="L30" s="32">
        <v>13.6</v>
      </c>
      <c r="M30" s="32">
        <v>13.8</v>
      </c>
      <c r="N30" s="32">
        <v>14</v>
      </c>
      <c r="O30" s="32">
        <v>14.2</v>
      </c>
      <c r="P30" s="33">
        <v>14.4</v>
      </c>
    </row>
    <row r="31" spans="1:16" x14ac:dyDescent="0.25">
      <c r="A31" s="10" t="str">
        <f>INDEX('Обработка исходного'!B:B,ROW($B$3)+4*(ROW($B31)-ROW($B$3)))</f>
        <v>Сталь углеродистая</v>
      </c>
      <c r="B31" s="47">
        <f>INDEX('Обработка исходного'!D:D,ROW($B$3)+4*(ROW($B31)-ROW($B$3)))</f>
        <v>25</v>
      </c>
      <c r="C31" s="27" t="str">
        <f>IF(ISBLANK(INDEX('Обработка исходного'!E:E,ROW($B$3)+4*(ROW($B31)-ROW($B$3)))),"",INDEX('Обработка исходного'!E:E,ROW($B$3)+4*(ROW($B31)-ROW($B$3))))</f>
        <v>Поковки диаметром до 500 мм, КП195*</v>
      </c>
      <c r="D31" s="31">
        <v>11.5</v>
      </c>
      <c r="E31" s="32">
        <v>11.5</v>
      </c>
      <c r="F31" s="32">
        <v>11.9</v>
      </c>
      <c r="G31" s="32">
        <v>12.2</v>
      </c>
      <c r="H31" s="32">
        <v>12.5</v>
      </c>
      <c r="I31" s="32">
        <v>12.8</v>
      </c>
      <c r="J31" s="32">
        <v>13.1</v>
      </c>
      <c r="K31" s="32">
        <v>13.4</v>
      </c>
      <c r="L31" s="32">
        <v>13.6</v>
      </c>
      <c r="M31" s="32">
        <v>13.8</v>
      </c>
      <c r="N31" s="32">
        <v>14</v>
      </c>
      <c r="O31" s="32">
        <v>14.2</v>
      </c>
      <c r="P31" s="33">
        <v>14.4</v>
      </c>
    </row>
    <row r="32" spans="1:16" x14ac:dyDescent="0.25">
      <c r="A32" s="10" t="str">
        <f>INDEX('Обработка исходного'!B:B,ROW($B$3)+4*(ROW($B32)-ROW($B$3)))</f>
        <v>Сталь углеродистая</v>
      </c>
      <c r="B32" s="47">
        <f>INDEX('Обработка исходного'!D:D,ROW($B$3)+4*(ROW($B32)-ROW($B$3)))</f>
        <v>25</v>
      </c>
      <c r="C32" s="27" t="str">
        <f>IF(ISBLANK(INDEX('Обработка исходного'!E:E,ROW($B$3)+4*(ROW($B32)-ROW($B$3)))),"",INDEX('Обработка исходного'!E:E,ROW($B$3)+4*(ROW($B32)-ROW($B$3))))</f>
        <v>Поковки диаметром до 300 мм, КП215*</v>
      </c>
      <c r="D32" s="31">
        <v>11.5</v>
      </c>
      <c r="E32" s="32">
        <v>11.5</v>
      </c>
      <c r="F32" s="32">
        <v>11.9</v>
      </c>
      <c r="G32" s="32">
        <v>12.2</v>
      </c>
      <c r="H32" s="32">
        <v>12.5</v>
      </c>
      <c r="I32" s="32">
        <v>12.8</v>
      </c>
      <c r="J32" s="32">
        <v>13.1</v>
      </c>
      <c r="K32" s="32">
        <v>13.4</v>
      </c>
      <c r="L32" s="32">
        <v>13.6</v>
      </c>
      <c r="M32" s="32">
        <v>13.8</v>
      </c>
      <c r="N32" s="32">
        <v>14</v>
      </c>
      <c r="O32" s="32">
        <v>14.2</v>
      </c>
      <c r="P32" s="33">
        <v>14.4</v>
      </c>
    </row>
    <row r="33" spans="1:16" x14ac:dyDescent="0.25">
      <c r="A33" s="10" t="str">
        <f>INDEX('Обработка исходного'!B:B,ROW($B$3)+4*(ROW($B33)-ROW($B$3)))</f>
        <v>Сталь углеродистая</v>
      </c>
      <c r="B33" s="47">
        <f>INDEX('Обработка исходного'!D:D,ROW($B$3)+4*(ROW($B33)-ROW($B$3)))</f>
        <v>25</v>
      </c>
      <c r="C33" s="27" t="str">
        <f>IF(ISBLANK(INDEX('Обработка исходного'!E:E,ROW($B$3)+4*(ROW($B33)-ROW($B$3)))),"",INDEX('Обработка исходного'!E:E,ROW($B$3)+4*(ROW($B33)-ROW($B$3))))</f>
        <v>Поковки диаметром до 100 мм, КП245*</v>
      </c>
      <c r="D33" s="31">
        <v>11.5</v>
      </c>
      <c r="E33" s="32">
        <v>11.5</v>
      </c>
      <c r="F33" s="32">
        <v>11.9</v>
      </c>
      <c r="G33" s="32">
        <v>12.2</v>
      </c>
      <c r="H33" s="32">
        <v>12.5</v>
      </c>
      <c r="I33" s="32">
        <v>12.8</v>
      </c>
      <c r="J33" s="32">
        <v>13.1</v>
      </c>
      <c r="K33" s="32">
        <v>13.4</v>
      </c>
      <c r="L33" s="32">
        <v>13.6</v>
      </c>
      <c r="M33" s="32">
        <v>13.8</v>
      </c>
      <c r="N33" s="32">
        <v>14</v>
      </c>
      <c r="O33" s="32">
        <v>14.2</v>
      </c>
      <c r="P33" s="33">
        <v>14.4</v>
      </c>
    </row>
    <row r="34" spans="1:16" x14ac:dyDescent="0.25">
      <c r="A34" s="10" t="str">
        <f>INDEX('Обработка исходного'!B:B,ROW($B$3)+4*(ROW($B34)-ROW($B$3)))</f>
        <v>Сталь углеродистая</v>
      </c>
      <c r="B34" s="47">
        <f>INDEX('Обработка исходного'!D:D,ROW($B$3)+4*(ROW($B34)-ROW($B$3)))</f>
        <v>25</v>
      </c>
      <c r="C34" s="27" t="str">
        <f>IF(ISBLANK(INDEX('Обработка исходного'!E:E,ROW($B$3)+4*(ROW($B34)-ROW($B$3)))),"",INDEX('Обработка исходного'!E:E,ROW($B$3)+4*(ROW($B34)-ROW($B$3))))</f>
        <v>Поковки диаметром от 100 до 300 мм, КП275*</v>
      </c>
      <c r="D34" s="31">
        <v>11.5</v>
      </c>
      <c r="E34" s="32">
        <v>11.5</v>
      </c>
      <c r="F34" s="32">
        <v>11.9</v>
      </c>
      <c r="G34" s="32">
        <v>12.2</v>
      </c>
      <c r="H34" s="32">
        <v>12.5</v>
      </c>
      <c r="I34" s="32">
        <v>12.8</v>
      </c>
      <c r="J34" s="32">
        <v>13.1</v>
      </c>
      <c r="K34" s="32">
        <v>13.4</v>
      </c>
      <c r="L34" s="32">
        <v>13.6</v>
      </c>
      <c r="M34" s="32">
        <v>13.8</v>
      </c>
      <c r="N34" s="32">
        <v>14</v>
      </c>
      <c r="O34" s="32">
        <v>14.2</v>
      </c>
      <c r="P34" s="33">
        <v>14.4</v>
      </c>
    </row>
    <row r="35" spans="1:16" x14ac:dyDescent="0.25">
      <c r="A35" s="10" t="str">
        <f>INDEX('Обработка исходного'!B:B,ROW($B$3)+4*(ROW($B35)-ROW($B$3)))</f>
        <v>Сталь углеродистая</v>
      </c>
      <c r="B35" s="47" t="str">
        <f>INDEX('Обработка исходного'!D:D,ROW($B$3)+4*(ROW($B35)-ROW($B$3)))</f>
        <v>25Л</v>
      </c>
      <c r="C35" s="27" t="str">
        <f>IF(ISBLANK(INDEX('Обработка исходного'!E:E,ROW($B$3)+4*(ROW($B35)-ROW($B$3)))),"",INDEX('Обработка исходного'!E:E,ROW($B$3)+4*(ROW($B35)-ROW($B$3))))</f>
        <v>Отливки с толщиной стенки до 100 мм</v>
      </c>
      <c r="D35" s="31">
        <v>11.5</v>
      </c>
      <c r="E35" s="32">
        <v>11.5</v>
      </c>
      <c r="F35" s="32">
        <v>11.9</v>
      </c>
      <c r="G35" s="32">
        <v>12.2</v>
      </c>
      <c r="H35" s="32">
        <v>12.5</v>
      </c>
      <c r="I35" s="32">
        <v>12.8</v>
      </c>
      <c r="J35" s="32">
        <v>13.1</v>
      </c>
      <c r="K35" s="32">
        <v>13.4</v>
      </c>
      <c r="L35" s="32">
        <v>13.6</v>
      </c>
      <c r="M35" s="32">
        <v>13.8</v>
      </c>
      <c r="N35" s="32">
        <v>14</v>
      </c>
      <c r="O35" s="32">
        <v>14.2</v>
      </c>
      <c r="P35" s="33">
        <v>14.4</v>
      </c>
    </row>
    <row r="36" spans="1:16" x14ac:dyDescent="0.25">
      <c r="A36" s="10" t="str">
        <f>INDEX('Обработка исходного'!B:B,ROW($B$3)+4*(ROW($B36)-ROW($B$3)))</f>
        <v>Сталь углеродистая</v>
      </c>
      <c r="B36" s="47">
        <f>INDEX('Обработка исходного'!D:D,ROW($B$3)+4*(ROW($B36)-ROW($B$3)))</f>
        <v>30</v>
      </c>
      <c r="C36" s="27" t="str">
        <f>IF(ISBLANK(INDEX('Обработка исходного'!E:E,ROW($B$3)+4*(ROW($B36)-ROW($B$3)))),"",INDEX('Обработка исходного'!E:E,ROW($B$3)+4*(ROW($B36)-ROW($B$3))))</f>
        <v>Поковки диаметром от 300 до 800 мм, КП175*</v>
      </c>
      <c r="D36" s="31">
        <v>11.5</v>
      </c>
      <c r="E36" s="32">
        <v>11.5</v>
      </c>
      <c r="F36" s="32">
        <v>11.9</v>
      </c>
      <c r="G36" s="32">
        <v>12.2</v>
      </c>
      <c r="H36" s="32">
        <v>12.5</v>
      </c>
      <c r="I36" s="32">
        <v>12.8</v>
      </c>
      <c r="J36" s="32">
        <v>13.1</v>
      </c>
      <c r="K36" s="32">
        <v>13.4</v>
      </c>
      <c r="L36" s="32">
        <v>13.6</v>
      </c>
      <c r="M36" s="32">
        <v>13.8</v>
      </c>
      <c r="N36" s="32">
        <v>14</v>
      </c>
      <c r="O36" s="32">
        <v>14.2</v>
      </c>
      <c r="P36" s="33">
        <v>14.4</v>
      </c>
    </row>
    <row r="37" spans="1:16" x14ac:dyDescent="0.25">
      <c r="A37" s="10" t="str">
        <f>INDEX('Обработка исходного'!B:B,ROW($B$3)+4*(ROW($B37)-ROW($B$3)))</f>
        <v>Сталь углеродистая</v>
      </c>
      <c r="B37" s="47">
        <f>INDEX('Обработка исходного'!D:D,ROW($B$3)+4*(ROW($B37)-ROW($B$3)))</f>
        <v>30</v>
      </c>
      <c r="C37" s="27" t="str">
        <f>IF(ISBLANK(INDEX('Обработка исходного'!E:E,ROW($B$3)+4*(ROW($B37)-ROW($B$3)))),"",INDEX('Обработка исходного'!E:E,ROW($B$3)+4*(ROW($B37)-ROW($B$3))))</f>
        <v>Поковки диаметром от 100 до 800 мм, КП195*</v>
      </c>
      <c r="D37" s="31">
        <v>11.5</v>
      </c>
      <c r="E37" s="32">
        <v>11.5</v>
      </c>
      <c r="F37" s="32">
        <v>11.9</v>
      </c>
      <c r="G37" s="32">
        <v>12.2</v>
      </c>
      <c r="H37" s="32">
        <v>12.5</v>
      </c>
      <c r="I37" s="32">
        <v>12.8</v>
      </c>
      <c r="J37" s="32">
        <v>13.1</v>
      </c>
      <c r="K37" s="32">
        <v>13.4</v>
      </c>
      <c r="L37" s="32">
        <v>13.6</v>
      </c>
      <c r="M37" s="32">
        <v>13.8</v>
      </c>
      <c r="N37" s="32">
        <v>14</v>
      </c>
      <c r="O37" s="32">
        <v>14.2</v>
      </c>
      <c r="P37" s="33">
        <v>14.4</v>
      </c>
    </row>
    <row r="38" spans="1:16" x14ac:dyDescent="0.25">
      <c r="A38" s="10" t="str">
        <f>INDEX('Обработка исходного'!B:B,ROW($B$3)+4*(ROW($B38)-ROW($B$3)))</f>
        <v>Сталь углеродистая</v>
      </c>
      <c r="B38" s="47">
        <f>INDEX('Обработка исходного'!D:D,ROW($B$3)+4*(ROW($B38)-ROW($B$3)))</f>
        <v>30</v>
      </c>
      <c r="C38" s="27" t="str">
        <f>IF(ISBLANK(INDEX('Обработка исходного'!E:E,ROW($B$3)+4*(ROW($B38)-ROW($B$3)))),"",INDEX('Обработка исходного'!E:E,ROW($B$3)+4*(ROW($B38)-ROW($B$3))))</f>
        <v>Поковки диаметром от 100 до 800 мм, КП215*</v>
      </c>
      <c r="D38" s="31">
        <v>11.5</v>
      </c>
      <c r="E38" s="32">
        <v>11.5</v>
      </c>
      <c r="F38" s="32">
        <v>11.9</v>
      </c>
      <c r="G38" s="32">
        <v>12.2</v>
      </c>
      <c r="H38" s="32">
        <v>12.5</v>
      </c>
      <c r="I38" s="32">
        <v>12.8</v>
      </c>
      <c r="J38" s="32">
        <v>13.1</v>
      </c>
      <c r="K38" s="32">
        <v>13.4</v>
      </c>
      <c r="L38" s="32">
        <v>13.6</v>
      </c>
      <c r="M38" s="32">
        <v>13.8</v>
      </c>
      <c r="N38" s="32">
        <v>14</v>
      </c>
      <c r="O38" s="32">
        <v>14.2</v>
      </c>
      <c r="P38" s="33">
        <v>14.4</v>
      </c>
    </row>
    <row r="39" spans="1:16" x14ac:dyDescent="0.25">
      <c r="A39" s="10" t="str">
        <f>INDEX('Обработка исходного'!B:B,ROW($B$3)+4*(ROW($B39)-ROW($B$3)))</f>
        <v>Сталь углеродистая</v>
      </c>
      <c r="B39" s="47">
        <f>INDEX('Обработка исходного'!D:D,ROW($B$3)+4*(ROW($B39)-ROW($B$3)))</f>
        <v>30</v>
      </c>
      <c r="C39" s="27" t="str">
        <f>IF(ISBLANK(INDEX('Обработка исходного'!E:E,ROW($B$3)+4*(ROW($B39)-ROW($B$3)))),"",INDEX('Обработка исходного'!E:E,ROW($B$3)+4*(ROW($B39)-ROW($B$3))))</f>
        <v>Поковки диаметром до 500 мм, КП245*</v>
      </c>
      <c r="D39" s="31">
        <v>11.5</v>
      </c>
      <c r="E39" s="32">
        <v>11.5</v>
      </c>
      <c r="F39" s="32">
        <v>11.9</v>
      </c>
      <c r="G39" s="32">
        <v>12.2</v>
      </c>
      <c r="H39" s="32">
        <v>12.5</v>
      </c>
      <c r="I39" s="32">
        <v>12.8</v>
      </c>
      <c r="J39" s="32">
        <v>13.1</v>
      </c>
      <c r="K39" s="32">
        <v>13.4</v>
      </c>
      <c r="L39" s="32">
        <v>13.6</v>
      </c>
      <c r="M39" s="32">
        <v>13.8</v>
      </c>
      <c r="N39" s="32">
        <v>14</v>
      </c>
      <c r="O39" s="32">
        <v>14.2</v>
      </c>
      <c r="P39" s="33">
        <v>14.4</v>
      </c>
    </row>
    <row r="40" spans="1:16" ht="25.5" x14ac:dyDescent="0.25">
      <c r="A40" s="10" t="str">
        <f>INDEX('Обработка исходного'!B:B,ROW($B$3)+4*(ROW($B40)-ROW($B$3)))</f>
        <v>Сталь углеродистая</v>
      </c>
      <c r="B40" s="47">
        <f>INDEX('Обработка исходного'!D:D,ROW($B$3)+4*(ROW($B40)-ROW($B$3)))</f>
        <v>35</v>
      </c>
      <c r="C40" s="27" t="str">
        <f>IF(ISBLANK(INDEX('Обработка исходного'!E:E,ROW($B$3)+4*(ROW($B40)-ROW($B$3)))),"",INDEX('Обработка исходного'!E:E,ROW($B$3)+4*(ROW($B40)-ROW($B$3))))</f>
        <v>Сортовая горячекатаная сталь диаметром или толщиной до 80 мм</v>
      </c>
      <c r="D40" s="31">
        <v>11.5</v>
      </c>
      <c r="E40" s="32">
        <v>11.5</v>
      </c>
      <c r="F40" s="32">
        <v>11.9</v>
      </c>
      <c r="G40" s="32">
        <v>12.2</v>
      </c>
      <c r="H40" s="32">
        <v>12.5</v>
      </c>
      <c r="I40" s="32">
        <v>12.8</v>
      </c>
      <c r="J40" s="32">
        <v>13.1</v>
      </c>
      <c r="K40" s="32">
        <v>13.4</v>
      </c>
      <c r="L40" s="32">
        <v>13.6</v>
      </c>
      <c r="M40" s="32">
        <v>13.8</v>
      </c>
      <c r="N40" s="32">
        <v>14</v>
      </c>
      <c r="O40" s="32">
        <v>14.2</v>
      </c>
      <c r="P40" s="33">
        <v>14.4</v>
      </c>
    </row>
    <row r="41" spans="1:16" x14ac:dyDescent="0.25">
      <c r="A41" s="10" t="str">
        <f>INDEX('Обработка исходного'!B:B,ROW($B$3)+4*(ROW($B41)-ROW($B$3)))</f>
        <v>Сталь углеродистая</v>
      </c>
      <c r="B41" s="47">
        <f>INDEX('Обработка исходного'!D:D,ROW($B$3)+4*(ROW($B41)-ROW($B$3)))</f>
        <v>35</v>
      </c>
      <c r="C41" s="27" t="str">
        <f>IF(ISBLANK(INDEX('Обработка исходного'!E:E,ROW($B$3)+4*(ROW($B41)-ROW($B$3)))),"",INDEX('Обработка исходного'!E:E,ROW($B$3)+4*(ROW($B41)-ROW($B$3))))</f>
        <v>Поковки диаметром от 500 до 800 мм, КП175*</v>
      </c>
      <c r="D41" s="31">
        <v>11.5</v>
      </c>
      <c r="E41" s="32">
        <v>11.5</v>
      </c>
      <c r="F41" s="32">
        <v>11.9</v>
      </c>
      <c r="G41" s="32">
        <v>12.2</v>
      </c>
      <c r="H41" s="32">
        <v>12.5</v>
      </c>
      <c r="I41" s="32">
        <v>12.8</v>
      </c>
      <c r="J41" s="32">
        <v>13.1</v>
      </c>
      <c r="K41" s="32">
        <v>13.4</v>
      </c>
      <c r="L41" s="32">
        <v>13.6</v>
      </c>
      <c r="M41" s="32">
        <v>13.8</v>
      </c>
      <c r="N41" s="32">
        <v>14</v>
      </c>
      <c r="O41" s="32">
        <v>14.2</v>
      </c>
      <c r="P41" s="33">
        <v>14.4</v>
      </c>
    </row>
    <row r="42" spans="1:16" x14ac:dyDescent="0.25">
      <c r="A42" s="10" t="str">
        <f>INDEX('Обработка исходного'!B:B,ROW($B$3)+4*(ROW($B42)-ROW($B$3)))</f>
        <v>Сталь углеродистая</v>
      </c>
      <c r="B42" s="47">
        <f>INDEX('Обработка исходного'!D:D,ROW($B$3)+4*(ROW($B42)-ROW($B$3)))</f>
        <v>35</v>
      </c>
      <c r="C42" s="27" t="str">
        <f>IF(ISBLANK(INDEX('Обработка исходного'!E:E,ROW($B$3)+4*(ROW($B42)-ROW($B$3)))),"",INDEX('Обработка исходного'!E:E,ROW($B$3)+4*(ROW($B42)-ROW($B$3))))</f>
        <v>Поковки диаметром от 300 до 800 мм, КП195*</v>
      </c>
      <c r="D42" s="31">
        <v>11.5</v>
      </c>
      <c r="E42" s="32">
        <v>11.5</v>
      </c>
      <c r="F42" s="32">
        <v>11.9</v>
      </c>
      <c r="G42" s="32">
        <v>12.2</v>
      </c>
      <c r="H42" s="32">
        <v>12.5</v>
      </c>
      <c r="I42" s="32">
        <v>12.8</v>
      </c>
      <c r="J42" s="32">
        <v>13.1</v>
      </c>
      <c r="K42" s="32">
        <v>13.4</v>
      </c>
      <c r="L42" s="32">
        <v>13.6</v>
      </c>
      <c r="M42" s="32">
        <v>13.8</v>
      </c>
      <c r="N42" s="32">
        <v>14</v>
      </c>
      <c r="O42" s="32">
        <v>14.2</v>
      </c>
      <c r="P42" s="33">
        <v>14.4</v>
      </c>
    </row>
    <row r="43" spans="1:16" x14ac:dyDescent="0.25">
      <c r="A43" s="10" t="str">
        <f>INDEX('Обработка исходного'!B:B,ROW($B$3)+4*(ROW($B43)-ROW($B$3)))</f>
        <v>Сталь углеродистая</v>
      </c>
      <c r="B43" s="47">
        <f>INDEX('Обработка исходного'!D:D,ROW($B$3)+4*(ROW($B43)-ROW($B$3)))</f>
        <v>35</v>
      </c>
      <c r="C43" s="27" t="str">
        <f>IF(ISBLANK(INDEX('Обработка исходного'!E:E,ROW($B$3)+4*(ROW($B43)-ROW($B$3)))),"",INDEX('Обработка исходного'!E:E,ROW($B$3)+4*(ROW($B43)-ROW($B$3))))</f>
        <v>Поковки диаметром от 100 до 800 мм, КП215*</v>
      </c>
      <c r="D43" s="31">
        <v>11.5</v>
      </c>
      <c r="E43" s="32">
        <v>11.5</v>
      </c>
      <c r="F43" s="32">
        <v>11.9</v>
      </c>
      <c r="G43" s="32">
        <v>12.2</v>
      </c>
      <c r="H43" s="32">
        <v>12.5</v>
      </c>
      <c r="I43" s="32">
        <v>12.8</v>
      </c>
      <c r="J43" s="32">
        <v>13.1</v>
      </c>
      <c r="K43" s="32">
        <v>13.4</v>
      </c>
      <c r="L43" s="32">
        <v>13.6</v>
      </c>
      <c r="M43" s="32">
        <v>13.8</v>
      </c>
      <c r="N43" s="32">
        <v>14</v>
      </c>
      <c r="O43" s="32">
        <v>14.2</v>
      </c>
      <c r="P43" s="33">
        <v>14.4</v>
      </c>
    </row>
    <row r="44" spans="1:16" x14ac:dyDescent="0.25">
      <c r="A44" s="10" t="str">
        <f>INDEX('Обработка исходного'!B:B,ROW($B$3)+4*(ROW($B44)-ROW($B$3)))</f>
        <v>Сталь углеродистая</v>
      </c>
      <c r="B44" s="47">
        <f>INDEX('Обработка исходного'!D:D,ROW($B$3)+4*(ROW($B44)-ROW($B$3)))</f>
        <v>35</v>
      </c>
      <c r="C44" s="27" t="str">
        <f>IF(ISBLANK(INDEX('Обработка исходного'!E:E,ROW($B$3)+4*(ROW($B44)-ROW($B$3)))),"",INDEX('Обработка исходного'!E:E,ROW($B$3)+4*(ROW($B44)-ROW($B$3))))</f>
        <v>Поковки диаметром до 500 мм, КП245*</v>
      </c>
      <c r="D44" s="31">
        <v>11.5</v>
      </c>
      <c r="E44" s="32">
        <v>11.5</v>
      </c>
      <c r="F44" s="32">
        <v>11.9</v>
      </c>
      <c r="G44" s="32">
        <v>12.2</v>
      </c>
      <c r="H44" s="32">
        <v>12.5</v>
      </c>
      <c r="I44" s="32">
        <v>12.8</v>
      </c>
      <c r="J44" s="32">
        <v>13.1</v>
      </c>
      <c r="K44" s="32">
        <v>13.4</v>
      </c>
      <c r="L44" s="32">
        <v>13.6</v>
      </c>
      <c r="M44" s="32">
        <v>13.8</v>
      </c>
      <c r="N44" s="32">
        <v>14</v>
      </c>
      <c r="O44" s="32">
        <v>14.2</v>
      </c>
      <c r="P44" s="33">
        <v>14.4</v>
      </c>
    </row>
    <row r="45" spans="1:16" x14ac:dyDescent="0.25">
      <c r="A45" s="10" t="str">
        <f>INDEX('Обработка исходного'!B:B,ROW($B$3)+4*(ROW($B45)-ROW($B$3)))</f>
        <v>Сталь углеродистая</v>
      </c>
      <c r="B45" s="47">
        <f>INDEX('Обработка исходного'!D:D,ROW($B$3)+4*(ROW($B45)-ROW($B$3)))</f>
        <v>35</v>
      </c>
      <c r="C45" s="27" t="str">
        <f>IF(ISBLANK(INDEX('Обработка исходного'!E:E,ROW($B$3)+4*(ROW($B45)-ROW($B$3)))),"",INDEX('Обработка исходного'!E:E,ROW($B$3)+4*(ROW($B45)-ROW($B$3))))</f>
        <v>Поковки диаметром до 300 мм, КП275*</v>
      </c>
      <c r="D45" s="31">
        <v>11.5</v>
      </c>
      <c r="E45" s="32">
        <v>11.5</v>
      </c>
      <c r="F45" s="32">
        <v>11.9</v>
      </c>
      <c r="G45" s="32">
        <v>12.2</v>
      </c>
      <c r="H45" s="32">
        <v>12.5</v>
      </c>
      <c r="I45" s="32">
        <v>12.8</v>
      </c>
      <c r="J45" s="32">
        <v>13.1</v>
      </c>
      <c r="K45" s="32">
        <v>13.4</v>
      </c>
      <c r="L45" s="32">
        <v>13.6</v>
      </c>
      <c r="M45" s="32">
        <v>13.8</v>
      </c>
      <c r="N45" s="32">
        <v>14</v>
      </c>
      <c r="O45" s="32">
        <v>14.2</v>
      </c>
      <c r="P45" s="33">
        <v>14.4</v>
      </c>
    </row>
    <row r="46" spans="1:16" x14ac:dyDescent="0.25">
      <c r="A46" s="10" t="str">
        <f>INDEX('Обработка исходного'!B:B,ROW($B$3)+4*(ROW($B46)-ROW($B$3)))</f>
        <v>Сталь углеродистая</v>
      </c>
      <c r="B46" s="47">
        <f>INDEX('Обработка исходного'!D:D,ROW($B$3)+4*(ROW($B46)-ROW($B$3)))</f>
        <v>35</v>
      </c>
      <c r="C46" s="27" t="str">
        <f>IF(ISBLANK(INDEX('Обработка исходного'!E:E,ROW($B$3)+4*(ROW($B46)-ROW($B$3)))),"",INDEX('Обработка исходного'!E:E,ROW($B$3)+4*(ROW($B46)-ROW($B$3))))</f>
        <v>Поковки диаметром до 100 мм, КП315*</v>
      </c>
      <c r="D46" s="31">
        <v>11.5</v>
      </c>
      <c r="E46" s="32">
        <v>11.5</v>
      </c>
      <c r="F46" s="32">
        <v>11.9</v>
      </c>
      <c r="G46" s="32">
        <v>12.2</v>
      </c>
      <c r="H46" s="32">
        <v>12.5</v>
      </c>
      <c r="I46" s="32">
        <v>12.8</v>
      </c>
      <c r="J46" s="32">
        <v>13.1</v>
      </c>
      <c r="K46" s="32">
        <v>13.4</v>
      </c>
      <c r="L46" s="32">
        <v>13.6</v>
      </c>
      <c r="M46" s="32">
        <v>13.8</v>
      </c>
      <c r="N46" s="32">
        <v>14</v>
      </c>
      <c r="O46" s="32">
        <v>14.2</v>
      </c>
      <c r="P46" s="33">
        <v>14.4</v>
      </c>
    </row>
    <row r="47" spans="1:16" ht="25.5" x14ac:dyDescent="0.25">
      <c r="A47" s="10" t="str">
        <f>INDEX('Обработка исходного'!B:B,ROW($B$3)+4*(ROW($B47)-ROW($B$3)))</f>
        <v>Сталь углеродистая</v>
      </c>
      <c r="B47" s="47">
        <f>INDEX('Обработка исходного'!D:D,ROW($B$3)+4*(ROW($B47)-ROW($B$3)))</f>
        <v>35</v>
      </c>
      <c r="C47" s="27" t="str">
        <f>IF(ISBLANK(INDEX('Обработка исходного'!E:E,ROW($B$3)+4*(ROW($B47)-ROW($B$3)))),"",INDEX('Обработка исходного'!E:E,ROW($B$3)+4*(ROW($B47)-ROW($B$3))))</f>
        <v>Заготовки крепежных деталей диаметром до 300 мм, КП275*</v>
      </c>
      <c r="D47" s="31">
        <v>11.5</v>
      </c>
      <c r="E47" s="32">
        <v>11.5</v>
      </c>
      <c r="F47" s="32">
        <v>11.9</v>
      </c>
      <c r="G47" s="32">
        <v>12.2</v>
      </c>
      <c r="H47" s="32">
        <v>12.5</v>
      </c>
      <c r="I47" s="32">
        <v>12.8</v>
      </c>
      <c r="J47" s="32">
        <v>13.1</v>
      </c>
      <c r="K47" s="32">
        <v>13.4</v>
      </c>
      <c r="L47" s="32">
        <v>13.6</v>
      </c>
      <c r="M47" s="32">
        <v>13.8</v>
      </c>
      <c r="N47" s="32">
        <v>14</v>
      </c>
      <c r="O47" s="32">
        <v>14.2</v>
      </c>
      <c r="P47" s="33">
        <v>14.4</v>
      </c>
    </row>
    <row r="48" spans="1:16" x14ac:dyDescent="0.25">
      <c r="A48" s="10" t="str">
        <f>INDEX('Обработка исходного'!B:B,ROW($B$3)+4*(ROW($B48)-ROW($B$3)))</f>
        <v>Сталь углеродистая</v>
      </c>
      <c r="B48" s="47">
        <f>INDEX('Обработка исходного'!D:D,ROW($B$3)+4*(ROW($B48)-ROW($B$3)))</f>
        <v>40</v>
      </c>
      <c r="C48" s="27" t="str">
        <f>IF(ISBLANK(INDEX('Обработка исходного'!E:E,ROW($B$3)+4*(ROW($B48)-ROW($B$3)))),"",INDEX('Обработка исходного'!E:E,ROW($B$3)+4*(ROW($B48)-ROW($B$3))))</f>
        <v>Поковки диаметром от 300 до 800 мм, КП215*</v>
      </c>
      <c r="D48" s="31">
        <v>11.5</v>
      </c>
      <c r="E48" s="32">
        <v>11.5</v>
      </c>
      <c r="F48" s="32">
        <v>11.9</v>
      </c>
      <c r="G48" s="32">
        <v>12.2</v>
      </c>
      <c r="H48" s="32">
        <v>12.5</v>
      </c>
      <c r="I48" s="32">
        <v>12.8</v>
      </c>
      <c r="J48" s="32">
        <v>13.1</v>
      </c>
      <c r="K48" s="32">
        <v>13.4</v>
      </c>
      <c r="L48" s="32">
        <v>13.6</v>
      </c>
      <c r="M48" s="32">
        <v>13.8</v>
      </c>
      <c r="N48" s="32">
        <v>14</v>
      </c>
      <c r="O48" s="32">
        <v>14.2</v>
      </c>
      <c r="P48" s="33">
        <v>14.4</v>
      </c>
    </row>
    <row r="49" spans="1:16" x14ac:dyDescent="0.25">
      <c r="A49" s="10" t="str">
        <f>INDEX('Обработка исходного'!B:B,ROW($B$3)+4*(ROW($B49)-ROW($B$3)))</f>
        <v>Сталь углеродистая</v>
      </c>
      <c r="B49" s="47">
        <f>INDEX('Обработка исходного'!D:D,ROW($B$3)+4*(ROW($B49)-ROW($B$3)))</f>
        <v>40</v>
      </c>
      <c r="C49" s="27" t="str">
        <f>IF(ISBLANK(INDEX('Обработка исходного'!E:E,ROW($B$3)+4*(ROW($B49)-ROW($B$3)))),"",INDEX('Обработка исходного'!E:E,ROW($B$3)+4*(ROW($B49)-ROW($B$3))))</f>
        <v>Поковки диаметром от 100 до 500 мм, КП245*</v>
      </c>
      <c r="D49" s="31">
        <v>11.5</v>
      </c>
      <c r="E49" s="32">
        <v>11.5</v>
      </c>
      <c r="F49" s="32">
        <v>11.9</v>
      </c>
      <c r="G49" s="32">
        <v>12.2</v>
      </c>
      <c r="H49" s="32">
        <v>12.5</v>
      </c>
      <c r="I49" s="32">
        <v>12.8</v>
      </c>
      <c r="J49" s="32">
        <v>13.1</v>
      </c>
      <c r="K49" s="32">
        <v>13.4</v>
      </c>
      <c r="L49" s="32">
        <v>13.6</v>
      </c>
      <c r="M49" s="32">
        <v>13.8</v>
      </c>
      <c r="N49" s="32">
        <v>14</v>
      </c>
      <c r="O49" s="32">
        <v>14.2</v>
      </c>
      <c r="P49" s="33">
        <v>14.4</v>
      </c>
    </row>
    <row r="50" spans="1:16" x14ac:dyDescent="0.25">
      <c r="A50" s="10" t="str">
        <f>INDEX('Обработка исходного'!B:B,ROW($B$3)+4*(ROW($B50)-ROW($B$3)))</f>
        <v>Сталь углеродистая</v>
      </c>
      <c r="B50" s="47">
        <f>INDEX('Обработка исходного'!D:D,ROW($B$3)+4*(ROW($B50)-ROW($B$3)))</f>
        <v>40</v>
      </c>
      <c r="C50" s="27" t="str">
        <f>IF(ISBLANK(INDEX('Обработка исходного'!E:E,ROW($B$3)+4*(ROW($B50)-ROW($B$3)))),"",INDEX('Обработка исходного'!E:E,ROW($B$3)+4*(ROW($B50)-ROW($B$3))))</f>
        <v>Поковки диаметром до 800 мм, КП275*</v>
      </c>
      <c r="D50" s="31">
        <v>11.5</v>
      </c>
      <c r="E50" s="32">
        <v>11.5</v>
      </c>
      <c r="F50" s="32">
        <v>11.9</v>
      </c>
      <c r="G50" s="32">
        <v>12.2</v>
      </c>
      <c r="H50" s="32">
        <v>12.5</v>
      </c>
      <c r="I50" s="32">
        <v>12.8</v>
      </c>
      <c r="J50" s="32">
        <v>13.1</v>
      </c>
      <c r="K50" s="32">
        <v>13.4</v>
      </c>
      <c r="L50" s="32">
        <v>13.6</v>
      </c>
      <c r="M50" s="32">
        <v>13.8</v>
      </c>
      <c r="N50" s="32">
        <v>14</v>
      </c>
      <c r="O50" s="32">
        <v>14.2</v>
      </c>
      <c r="P50" s="33">
        <v>14.4</v>
      </c>
    </row>
    <row r="51" spans="1:16" x14ac:dyDescent="0.25">
      <c r="A51" s="10" t="str">
        <f>INDEX('Обработка исходного'!B:B,ROW($B$3)+4*(ROW($B51)-ROW($B$3)))</f>
        <v>Сталь углеродистая</v>
      </c>
      <c r="B51" s="47">
        <f>INDEX('Обработка исходного'!D:D,ROW($B$3)+4*(ROW($B51)-ROW($B$3)))</f>
        <v>40</v>
      </c>
      <c r="C51" s="27" t="str">
        <f>IF(ISBLANK(INDEX('Обработка исходного'!E:E,ROW($B$3)+4*(ROW($B51)-ROW($B$3)))),"",INDEX('Обработка исходного'!E:E,ROW($B$3)+4*(ROW($B51)-ROW($B$3))))</f>
        <v>Поковки диаметром от 100 до 300 мм, КП315*</v>
      </c>
      <c r="D51" s="31">
        <v>11.5</v>
      </c>
      <c r="E51" s="32">
        <v>11.5</v>
      </c>
      <c r="F51" s="32">
        <v>11.9</v>
      </c>
      <c r="G51" s="32">
        <v>12.2</v>
      </c>
      <c r="H51" s="32">
        <v>12.5</v>
      </c>
      <c r="I51" s="32">
        <v>12.8</v>
      </c>
      <c r="J51" s="32">
        <v>13.1</v>
      </c>
      <c r="K51" s="32">
        <v>13.4</v>
      </c>
      <c r="L51" s="32">
        <v>13.6</v>
      </c>
      <c r="M51" s="32">
        <v>13.8</v>
      </c>
      <c r="N51" s="32">
        <v>14</v>
      </c>
      <c r="O51" s="32">
        <v>14.2</v>
      </c>
      <c r="P51" s="33">
        <v>14.4</v>
      </c>
    </row>
    <row r="52" spans="1:16" x14ac:dyDescent="0.25">
      <c r="A52" s="10" t="str">
        <f>INDEX('Обработка исходного'!B:B,ROW($B$3)+4*(ROW($B52)-ROW($B$3)))</f>
        <v>Сталь углеродистая</v>
      </c>
      <c r="B52" s="47">
        <f>INDEX('Обработка исходного'!D:D,ROW($B$3)+4*(ROW($B52)-ROW($B$3)))</f>
        <v>40</v>
      </c>
      <c r="C52" s="27" t="str">
        <f>IF(ISBLANK(INDEX('Обработка исходного'!E:E,ROW($B$3)+4*(ROW($B52)-ROW($B$3)))),"",INDEX('Обработка исходного'!E:E,ROW($B$3)+4*(ROW($B52)-ROW($B$3))))</f>
        <v>Поковки диаметром до 100 мм, КП345*</v>
      </c>
      <c r="D52" s="31">
        <v>11.5</v>
      </c>
      <c r="E52" s="32">
        <v>11.5</v>
      </c>
      <c r="F52" s="32">
        <v>11.9</v>
      </c>
      <c r="G52" s="32">
        <v>12.2</v>
      </c>
      <c r="H52" s="32">
        <v>12.5</v>
      </c>
      <c r="I52" s="32">
        <v>12.8</v>
      </c>
      <c r="J52" s="32">
        <v>13.1</v>
      </c>
      <c r="K52" s="32">
        <v>13.4</v>
      </c>
      <c r="L52" s="32">
        <v>13.6</v>
      </c>
      <c r="M52" s="32">
        <v>13.8</v>
      </c>
      <c r="N52" s="32">
        <v>14</v>
      </c>
      <c r="O52" s="32">
        <v>14.2</v>
      </c>
      <c r="P52" s="33">
        <v>14.4</v>
      </c>
    </row>
    <row r="53" spans="1:16" ht="25.5" x14ac:dyDescent="0.25">
      <c r="A53" s="10" t="str">
        <f>INDEX('Обработка исходного'!B:B,ROW($B$3)+4*(ROW($B53)-ROW($B$3)))</f>
        <v>Сталь углеродистая</v>
      </c>
      <c r="B53" s="47">
        <f>INDEX('Обработка исходного'!D:D,ROW($B$3)+4*(ROW($B53)-ROW($B$3)))</f>
        <v>40</v>
      </c>
      <c r="C53" s="27" t="str">
        <f>IF(ISBLANK(INDEX('Обработка исходного'!E:E,ROW($B$3)+4*(ROW($B53)-ROW($B$3)))),"",INDEX('Обработка исходного'!E:E,ROW($B$3)+4*(ROW($B53)-ROW($B$3))))</f>
        <v>Заготовки крепежных деталей диаметром до 300 мм, КП295*</v>
      </c>
      <c r="D53" s="31">
        <v>11.5</v>
      </c>
      <c r="E53" s="32">
        <v>11.5</v>
      </c>
      <c r="F53" s="32">
        <v>11.9</v>
      </c>
      <c r="G53" s="32">
        <v>12.2</v>
      </c>
      <c r="H53" s="32">
        <v>12.5</v>
      </c>
      <c r="I53" s="32">
        <v>12.8</v>
      </c>
      <c r="J53" s="32">
        <v>13.1</v>
      </c>
      <c r="K53" s="32">
        <v>13.4</v>
      </c>
      <c r="L53" s="32">
        <v>13.6</v>
      </c>
      <c r="M53" s="32">
        <v>13.8</v>
      </c>
      <c r="N53" s="32">
        <v>14</v>
      </c>
      <c r="O53" s="32">
        <v>14.2</v>
      </c>
      <c r="P53" s="33">
        <v>14.4</v>
      </c>
    </row>
    <row r="54" spans="1:16" ht="25.5" x14ac:dyDescent="0.25">
      <c r="A54" s="10" t="str">
        <f>INDEX('Обработка исходного'!B:B,ROW($B$3)+4*(ROW($B54)-ROW($B$3)))</f>
        <v>Сталь углеродистая</v>
      </c>
      <c r="B54" s="47">
        <f>INDEX('Обработка исходного'!D:D,ROW($B$3)+4*(ROW($B54)-ROW($B$3)))</f>
        <v>45</v>
      </c>
      <c r="C54" s="27" t="str">
        <f>IF(ISBLANK(INDEX('Обработка исходного'!E:E,ROW($B$3)+4*(ROW($B54)-ROW($B$3)))),"",INDEX('Обработка исходного'!E:E,ROW($B$3)+4*(ROW($B54)-ROW($B$3))))</f>
        <v>Горячекатаная сортовая сталь толщиной или диаметром до 250 мм</v>
      </c>
      <c r="D54" s="31">
        <v>11.5</v>
      </c>
      <c r="E54" s="32">
        <v>11.5</v>
      </c>
      <c r="F54" s="32">
        <v>11.9</v>
      </c>
      <c r="G54" s="32">
        <v>12.2</v>
      </c>
      <c r="H54" s="32">
        <v>12.5</v>
      </c>
      <c r="I54" s="32">
        <v>12.8</v>
      </c>
      <c r="J54" s="32">
        <v>13.1</v>
      </c>
      <c r="K54" s="32">
        <v>13.4</v>
      </c>
      <c r="L54" s="32">
        <v>13.6</v>
      </c>
      <c r="M54" s="32">
        <v>13.8</v>
      </c>
      <c r="N54" s="32">
        <v>14</v>
      </c>
      <c r="O54" s="32">
        <v>14.2</v>
      </c>
      <c r="P54" s="33">
        <v>14.4</v>
      </c>
    </row>
    <row r="55" spans="1:16" ht="25.5" x14ac:dyDescent="0.25">
      <c r="A55" s="10" t="str">
        <f>INDEX('Обработка исходного'!B:B,ROW($B$3)+4*(ROW($B55)-ROW($B$3)))</f>
        <v>Сталь углеродистая</v>
      </c>
      <c r="B55" s="47">
        <f>INDEX('Обработка исходного'!D:D,ROW($B$3)+4*(ROW($B55)-ROW($B$3)))</f>
        <v>45</v>
      </c>
      <c r="C55" s="27" t="str">
        <f>IF(ISBLANK(INDEX('Обработка исходного'!E:E,ROW($B$3)+4*(ROW($B55)-ROW($B$3)))),"",INDEX('Обработка исходного'!E:E,ROW($B$3)+4*(ROW($B55)-ROW($B$3))))</f>
        <v>Заготовки крепежных деталей толщиной или диаметром до 300 мм, КП315*</v>
      </c>
      <c r="D55" s="31">
        <v>11.5</v>
      </c>
      <c r="E55" s="32">
        <v>11.5</v>
      </c>
      <c r="F55" s="32">
        <v>11.9</v>
      </c>
      <c r="G55" s="32">
        <v>12.2</v>
      </c>
      <c r="H55" s="32">
        <v>12.5</v>
      </c>
      <c r="I55" s="32">
        <v>12.8</v>
      </c>
      <c r="J55" s="32">
        <v>13.1</v>
      </c>
      <c r="K55" s="32">
        <v>13.4</v>
      </c>
      <c r="L55" s="32">
        <v>13.6</v>
      </c>
      <c r="M55" s="32">
        <v>13.8</v>
      </c>
      <c r="N55" s="32">
        <v>14</v>
      </c>
      <c r="O55" s="32">
        <v>14.2</v>
      </c>
      <c r="P55" s="33">
        <v>14.4</v>
      </c>
    </row>
    <row r="56" spans="1:16" x14ac:dyDescent="0.25">
      <c r="A56" s="10" t="str">
        <f>INDEX('Обработка исходного'!B:B,ROW($B$3)+4*(ROW($B56)-ROW($B$3)))</f>
        <v>Сталь углеродистая</v>
      </c>
      <c r="B56" s="47">
        <f>INDEX('Обработка исходного'!D:D,ROW($B$3)+4*(ROW($B56)-ROW($B$3)))</f>
        <v>45</v>
      </c>
      <c r="C56" s="27" t="str">
        <f>IF(ISBLANK(INDEX('Обработка исходного'!E:E,ROW($B$3)+4*(ROW($B56)-ROW($B$3)))),"",INDEX('Обработка исходного'!E:E,ROW($B$3)+4*(ROW($B56)-ROW($B$3))))</f>
        <v>Поковки диаметром от 100 до 800 мм, КП245*</v>
      </c>
      <c r="D56" s="31">
        <v>11.5</v>
      </c>
      <c r="E56" s="32">
        <v>11.5</v>
      </c>
      <c r="F56" s="32">
        <v>11.9</v>
      </c>
      <c r="G56" s="32">
        <v>12.2</v>
      </c>
      <c r="H56" s="32">
        <v>12.5</v>
      </c>
      <c r="I56" s="32">
        <v>12.8</v>
      </c>
      <c r="J56" s="32">
        <v>13.1</v>
      </c>
      <c r="K56" s="32">
        <v>13.4</v>
      </c>
      <c r="L56" s="32">
        <v>13.6</v>
      </c>
      <c r="M56" s="32">
        <v>13.8</v>
      </c>
      <c r="N56" s="32">
        <v>14</v>
      </c>
      <c r="O56" s="32">
        <v>14.2</v>
      </c>
      <c r="P56" s="33">
        <v>14.4</v>
      </c>
    </row>
    <row r="57" spans="1:16" x14ac:dyDescent="0.25">
      <c r="A57" s="10" t="str">
        <f>INDEX('Обработка исходного'!B:B,ROW($B$3)+4*(ROW($B57)-ROW($B$3)))</f>
        <v>Сталь углеродистая</v>
      </c>
      <c r="B57" s="47">
        <f>INDEX('Обработка исходного'!D:D,ROW($B$3)+4*(ROW($B57)-ROW($B$3)))</f>
        <v>45</v>
      </c>
      <c r="C57" s="27" t="str">
        <f>IF(ISBLANK(INDEX('Обработка исходного'!E:E,ROW($B$3)+4*(ROW($B57)-ROW($B$3)))),"",INDEX('Обработка исходного'!E:E,ROW($B$3)+4*(ROW($B57)-ROW($B$3))))</f>
        <v>Поковки диаметром до 800 мм, КП275*</v>
      </c>
      <c r="D57" s="31">
        <v>11.5</v>
      </c>
      <c r="E57" s="32">
        <v>11.5</v>
      </c>
      <c r="F57" s="32">
        <v>11.9</v>
      </c>
      <c r="G57" s="32">
        <v>12.2</v>
      </c>
      <c r="H57" s="32">
        <v>12.5</v>
      </c>
      <c r="I57" s="32">
        <v>12.8</v>
      </c>
      <c r="J57" s="32">
        <v>13.1</v>
      </c>
      <c r="K57" s="32">
        <v>13.4</v>
      </c>
      <c r="L57" s="32">
        <v>13.6</v>
      </c>
      <c r="M57" s="32">
        <v>13.8</v>
      </c>
      <c r="N57" s="32">
        <v>14</v>
      </c>
      <c r="O57" s="32">
        <v>14.2</v>
      </c>
      <c r="P57" s="33">
        <v>14.4</v>
      </c>
    </row>
    <row r="58" spans="1:16" x14ac:dyDescent="0.25">
      <c r="A58" s="10" t="str">
        <f>INDEX('Обработка исходного'!B:B,ROW($B$3)+4*(ROW($B58)-ROW($B$3)))</f>
        <v>Сталь углеродистая</v>
      </c>
      <c r="B58" s="47">
        <f>INDEX('Обработка исходного'!D:D,ROW($B$3)+4*(ROW($B58)-ROW($B$3)))</f>
        <v>45</v>
      </c>
      <c r="C58" s="27" t="str">
        <f>IF(ISBLANK(INDEX('Обработка исходного'!E:E,ROW($B$3)+4*(ROW($B58)-ROW($B$3)))),"",INDEX('Обработка исходного'!E:E,ROW($B$3)+4*(ROW($B58)-ROW($B$3))))</f>
        <v>Поковки диаметром до 800 мм, КП315*</v>
      </c>
      <c r="D58" s="31">
        <v>11.5</v>
      </c>
      <c r="E58" s="32">
        <v>11.5</v>
      </c>
      <c r="F58" s="32">
        <v>11.9</v>
      </c>
      <c r="G58" s="32">
        <v>12.2</v>
      </c>
      <c r="H58" s="32">
        <v>12.5</v>
      </c>
      <c r="I58" s="32">
        <v>12.8</v>
      </c>
      <c r="J58" s="32">
        <v>13.1</v>
      </c>
      <c r="K58" s="32">
        <v>13.4</v>
      </c>
      <c r="L58" s="32">
        <v>13.6</v>
      </c>
      <c r="M58" s="32">
        <v>13.8</v>
      </c>
      <c r="N58" s="32">
        <v>14</v>
      </c>
      <c r="O58" s="32">
        <v>14.2</v>
      </c>
      <c r="P58" s="33">
        <v>14.4</v>
      </c>
    </row>
    <row r="59" spans="1:16" x14ac:dyDescent="0.25">
      <c r="A59" s="10" t="str">
        <f>INDEX('Обработка исходного'!B:B,ROW($B$3)+4*(ROW($B59)-ROW($B$3)))</f>
        <v>Сталь углеродистая</v>
      </c>
      <c r="B59" s="47">
        <f>INDEX('Обработка исходного'!D:D,ROW($B$3)+4*(ROW($B59)-ROW($B$3)))</f>
        <v>45</v>
      </c>
      <c r="C59" s="27" t="str">
        <f>IF(ISBLANK(INDEX('Обработка исходного'!E:E,ROW($B$3)+4*(ROW($B59)-ROW($B$3)))),"",INDEX('Обработка исходного'!E:E,ROW($B$3)+4*(ROW($B59)-ROW($B$3))))</f>
        <v>Поковки диаметром до 300 мм, КП345*</v>
      </c>
      <c r="D59" s="31">
        <v>11.5</v>
      </c>
      <c r="E59" s="32">
        <v>11.5</v>
      </c>
      <c r="F59" s="32">
        <v>11.9</v>
      </c>
      <c r="G59" s="32">
        <v>12.2</v>
      </c>
      <c r="H59" s="32">
        <v>12.5</v>
      </c>
      <c r="I59" s="32">
        <v>12.8</v>
      </c>
      <c r="J59" s="32">
        <v>13.1</v>
      </c>
      <c r="K59" s="32">
        <v>13.4</v>
      </c>
      <c r="L59" s="32">
        <v>13.6</v>
      </c>
      <c r="M59" s="32">
        <v>13.8</v>
      </c>
      <c r="N59" s="32">
        <v>14</v>
      </c>
      <c r="O59" s="32">
        <v>14.2</v>
      </c>
      <c r="P59" s="33">
        <v>14.4</v>
      </c>
    </row>
    <row r="60" spans="1:16" x14ac:dyDescent="0.25">
      <c r="A60" s="10" t="str">
        <f>INDEX('Обработка исходного'!B:B,ROW($B$3)+4*(ROW($B60)-ROW($B$3)))</f>
        <v>Сталь углеродистая</v>
      </c>
      <c r="B60" s="47">
        <f>INDEX('Обработка исходного'!D:D,ROW($B$3)+4*(ROW($B60)-ROW($B$3)))</f>
        <v>45</v>
      </c>
      <c r="C60" s="27" t="str">
        <f>IF(ISBLANK(INDEX('Обработка исходного'!E:E,ROW($B$3)+4*(ROW($B60)-ROW($B$3)))),"",INDEX('Обработка исходного'!E:E,ROW($B$3)+4*(ROW($B60)-ROW($B$3))))</f>
        <v>Поковки диаметром до 100 мм, КП395*</v>
      </c>
      <c r="D60" s="31">
        <v>11.5</v>
      </c>
      <c r="E60" s="32">
        <v>11.5</v>
      </c>
      <c r="F60" s="32">
        <v>11.9</v>
      </c>
      <c r="G60" s="32">
        <v>12.2</v>
      </c>
      <c r="H60" s="32">
        <v>12.5</v>
      </c>
      <c r="I60" s="32">
        <v>12.8</v>
      </c>
      <c r="J60" s="32">
        <v>13.1</v>
      </c>
      <c r="K60" s="32">
        <v>13.4</v>
      </c>
      <c r="L60" s="32">
        <v>13.6</v>
      </c>
      <c r="M60" s="32">
        <v>13.8</v>
      </c>
      <c r="N60" s="32">
        <v>14</v>
      </c>
      <c r="O60" s="32">
        <v>14.2</v>
      </c>
      <c r="P60" s="33">
        <v>14.4</v>
      </c>
    </row>
    <row r="61" spans="1:16" x14ac:dyDescent="0.25">
      <c r="A61" s="10" t="str">
        <f>INDEX('Обработка исходного'!B:B,ROW($B$3)+4*(ROW($B61)-ROW($B$3)))</f>
        <v>Сталь легированная</v>
      </c>
      <c r="B61" s="47" t="str">
        <f>INDEX('Обработка исходного'!D:D,ROW($B$3)+4*(ROW($B61)-ROW($B$3)))</f>
        <v>20X</v>
      </c>
      <c r="C61" s="27" t="str">
        <f>IF(ISBLANK(INDEX('Обработка исходного'!E:E,ROW($B$3)+4*(ROW($B61)-ROW($B$3)))),"",INDEX('Обработка исходного'!E:E,ROW($B$3)+4*(ROW($B61)-ROW($B$3))))</f>
        <v>Прутки и полосы диаметром или толщиной до 80 мм</v>
      </c>
      <c r="D61" s="31">
        <v>11.5</v>
      </c>
      <c r="E61" s="32">
        <v>11.5</v>
      </c>
      <c r="F61" s="32">
        <v>11.9</v>
      </c>
      <c r="G61" s="32">
        <v>12.2</v>
      </c>
      <c r="H61" s="32">
        <v>12.5</v>
      </c>
      <c r="I61" s="32">
        <v>12.8</v>
      </c>
      <c r="J61" s="32">
        <v>13.1</v>
      </c>
      <c r="K61" s="32">
        <v>13.4</v>
      </c>
      <c r="L61" s="32">
        <v>13.6</v>
      </c>
      <c r="M61" s="32">
        <v>13.8</v>
      </c>
      <c r="N61" s="32">
        <v>14</v>
      </c>
      <c r="O61" s="32">
        <v>14.2</v>
      </c>
      <c r="P61" s="33">
        <v>14.4</v>
      </c>
    </row>
    <row r="62" spans="1:16" ht="25.5" x14ac:dyDescent="0.25">
      <c r="A62" s="10" t="str">
        <f>INDEX('Обработка исходного'!B:B,ROW($B$3)+4*(ROW($B62)-ROW($B$3)))</f>
        <v>Сталь легированная</v>
      </c>
      <c r="B62" s="47" t="str">
        <f>INDEX('Обработка исходного'!D:D,ROW($B$3)+4*(ROW($B62)-ROW($B$3)))</f>
        <v>20X</v>
      </c>
      <c r="C62" s="27" t="str">
        <f>IF(ISBLANK(INDEX('Обработка исходного'!E:E,ROW($B$3)+4*(ROW($B62)-ROW($B$3)))),"",INDEX('Обработка исходного'!E:E,ROW($B$3)+4*(ROW($B62)-ROW($B$3))))</f>
        <v>Прутки и полосы диаметром или толщиной от 80 до 150 мм</v>
      </c>
      <c r="D62" s="31">
        <v>11.5</v>
      </c>
      <c r="E62" s="32">
        <v>11.5</v>
      </c>
      <c r="F62" s="32">
        <v>11.9</v>
      </c>
      <c r="G62" s="32">
        <v>12.2</v>
      </c>
      <c r="H62" s="32">
        <v>12.5</v>
      </c>
      <c r="I62" s="32">
        <v>12.8</v>
      </c>
      <c r="J62" s="32">
        <v>13.1</v>
      </c>
      <c r="K62" s="32">
        <v>13.4</v>
      </c>
      <c r="L62" s="32">
        <v>13.6</v>
      </c>
      <c r="M62" s="32">
        <v>13.8</v>
      </c>
      <c r="N62" s="32">
        <v>14</v>
      </c>
      <c r="O62" s="32">
        <v>14.2</v>
      </c>
      <c r="P62" s="33">
        <v>14.4</v>
      </c>
    </row>
    <row r="63" spans="1:16" ht="25.5" x14ac:dyDescent="0.25">
      <c r="A63" s="10" t="str">
        <f>INDEX('Обработка исходного'!B:B,ROW($B$3)+4*(ROW($B63)-ROW($B$3)))</f>
        <v>Сталь легированная</v>
      </c>
      <c r="B63" s="47" t="str">
        <f>INDEX('Обработка исходного'!D:D,ROW($B$3)+4*(ROW($B63)-ROW($B$3)))</f>
        <v>20X</v>
      </c>
      <c r="C63" s="27" t="str">
        <f>IF(ISBLANK(INDEX('Обработка исходного'!E:E,ROW($B$3)+4*(ROW($B63)-ROW($B$3)))),"",INDEX('Обработка исходного'!E:E,ROW($B$3)+4*(ROW($B63)-ROW($B$3))))</f>
        <v>Прутки и полосы диаметром или толщиной от 150 до 250 мм</v>
      </c>
      <c r="D63" s="31">
        <v>11.5</v>
      </c>
      <c r="E63" s="32">
        <v>11.5</v>
      </c>
      <c r="F63" s="32">
        <v>11.9</v>
      </c>
      <c r="G63" s="32">
        <v>12.2</v>
      </c>
      <c r="H63" s="32">
        <v>12.5</v>
      </c>
      <c r="I63" s="32">
        <v>12.8</v>
      </c>
      <c r="J63" s="32">
        <v>13.1</v>
      </c>
      <c r="K63" s="32">
        <v>13.4</v>
      </c>
      <c r="L63" s="32">
        <v>13.6</v>
      </c>
      <c r="M63" s="32">
        <v>13.8</v>
      </c>
      <c r="N63" s="32">
        <v>14</v>
      </c>
      <c r="O63" s="32">
        <v>14.2</v>
      </c>
      <c r="P63" s="33">
        <v>14.4</v>
      </c>
    </row>
    <row r="64" spans="1:16" x14ac:dyDescent="0.25">
      <c r="A64" s="10" t="str">
        <f>INDEX('Обработка исходного'!B:B,ROW($B$3)+4*(ROW($B64)-ROW($B$3)))</f>
        <v>Сталь легированная</v>
      </c>
      <c r="B64" s="47" t="str">
        <f>INDEX('Обработка исходного'!D:D,ROW($B$3)+4*(ROW($B64)-ROW($B$3)))</f>
        <v>20X</v>
      </c>
      <c r="C64" s="27" t="str">
        <f>IF(ISBLANK(INDEX('Обработка исходного'!E:E,ROW($B$3)+4*(ROW($B64)-ROW($B$3)))),"",INDEX('Обработка исходного'!E:E,ROW($B$3)+4*(ROW($B64)-ROW($B$3))))</f>
        <v>Поковки диаметром до 500 мм, КП195*</v>
      </c>
      <c r="D64" s="31">
        <v>11.5</v>
      </c>
      <c r="E64" s="32">
        <v>11.5</v>
      </c>
      <c r="F64" s="32">
        <v>11.9</v>
      </c>
      <c r="G64" s="32">
        <v>12.2</v>
      </c>
      <c r="H64" s="32">
        <v>12.5</v>
      </c>
      <c r="I64" s="32">
        <v>12.8</v>
      </c>
      <c r="J64" s="32">
        <v>13.1</v>
      </c>
      <c r="K64" s="32">
        <v>13.4</v>
      </c>
      <c r="L64" s="32">
        <v>13.6</v>
      </c>
      <c r="M64" s="32">
        <v>13.8</v>
      </c>
      <c r="N64" s="32">
        <v>14</v>
      </c>
      <c r="O64" s="32">
        <v>14.2</v>
      </c>
      <c r="P64" s="33">
        <v>14.4</v>
      </c>
    </row>
    <row r="65" spans="1:16" x14ac:dyDescent="0.25">
      <c r="A65" s="10" t="str">
        <f>INDEX('Обработка исходного'!B:B,ROW($B$3)+4*(ROW($B65)-ROW($B$3)))</f>
        <v>Сталь легированная</v>
      </c>
      <c r="B65" s="47" t="str">
        <f>INDEX('Обработка исходного'!D:D,ROW($B$3)+4*(ROW($B65)-ROW($B$3)))</f>
        <v>20X</v>
      </c>
      <c r="C65" s="27" t="str">
        <f>IF(ISBLANK(INDEX('Обработка исходного'!E:E,ROW($B$3)+4*(ROW($B65)-ROW($B$3)))),"",INDEX('Обработка исходного'!E:E,ROW($B$3)+4*(ROW($B65)-ROW($B$3))))</f>
        <v>Поковки диаметром до 300 мм, КП215*</v>
      </c>
      <c r="D65" s="31">
        <v>11.5</v>
      </c>
      <c r="E65" s="32">
        <v>11.5</v>
      </c>
      <c r="F65" s="32">
        <v>11.9</v>
      </c>
      <c r="G65" s="32">
        <v>12.2</v>
      </c>
      <c r="H65" s="32">
        <v>12.5</v>
      </c>
      <c r="I65" s="32">
        <v>12.8</v>
      </c>
      <c r="J65" s="32">
        <v>13.1</v>
      </c>
      <c r="K65" s="32">
        <v>13.4</v>
      </c>
      <c r="L65" s="32">
        <v>13.6</v>
      </c>
      <c r="M65" s="32">
        <v>13.8</v>
      </c>
      <c r="N65" s="32">
        <v>14</v>
      </c>
      <c r="O65" s="32">
        <v>14.2</v>
      </c>
      <c r="P65" s="33">
        <v>14.4</v>
      </c>
    </row>
    <row r="66" spans="1:16" x14ac:dyDescent="0.25">
      <c r="A66" s="10" t="str">
        <f>INDEX('Обработка исходного'!B:B,ROW($B$3)+4*(ROW($B66)-ROW($B$3)))</f>
        <v>Сталь легированная</v>
      </c>
      <c r="B66" s="47" t="str">
        <f>INDEX('Обработка исходного'!D:D,ROW($B$3)+4*(ROW($B66)-ROW($B$3)))</f>
        <v>20X</v>
      </c>
      <c r="C66" s="27" t="str">
        <f>IF(ISBLANK(INDEX('Обработка исходного'!E:E,ROW($B$3)+4*(ROW($B66)-ROW($B$3)))),"",INDEX('Обработка исходного'!E:E,ROW($B$3)+4*(ROW($B66)-ROW($B$3))))</f>
        <v>Поковки диаметром до 300 мм, КП245*</v>
      </c>
      <c r="D66" s="31">
        <v>11.5</v>
      </c>
      <c r="E66" s="32">
        <v>11.5</v>
      </c>
      <c r="F66" s="32">
        <v>11.9</v>
      </c>
      <c r="G66" s="32">
        <v>12.2</v>
      </c>
      <c r="H66" s="32">
        <v>12.5</v>
      </c>
      <c r="I66" s="32">
        <v>12.8</v>
      </c>
      <c r="J66" s="32">
        <v>13.1</v>
      </c>
      <c r="K66" s="32">
        <v>13.4</v>
      </c>
      <c r="L66" s="32">
        <v>13.6</v>
      </c>
      <c r="M66" s="32">
        <v>13.8</v>
      </c>
      <c r="N66" s="32">
        <v>14</v>
      </c>
      <c r="O66" s="32">
        <v>14.2</v>
      </c>
      <c r="P66" s="33">
        <v>14.4</v>
      </c>
    </row>
    <row r="67" spans="1:16" x14ac:dyDescent="0.25">
      <c r="A67" s="10" t="str">
        <f>INDEX('Обработка исходного'!B:B,ROW($B$3)+4*(ROW($B67)-ROW($B$3)))</f>
        <v>Сталь легированная</v>
      </c>
      <c r="B67" s="47" t="str">
        <f>INDEX('Обработка исходного'!D:D,ROW($B$3)+4*(ROW($B67)-ROW($B$3)))</f>
        <v>20X</v>
      </c>
      <c r="C67" s="27" t="str">
        <f>IF(ISBLANK(INDEX('Обработка исходного'!E:E,ROW($B$3)+4*(ROW($B67)-ROW($B$3)))),"",INDEX('Обработка исходного'!E:E,ROW($B$3)+4*(ROW($B67)-ROW($B$3))))</f>
        <v>Поковки диаметром до 300 мм, КП275*</v>
      </c>
      <c r="D67" s="31">
        <v>11.5</v>
      </c>
      <c r="E67" s="32">
        <v>11.5</v>
      </c>
      <c r="F67" s="32">
        <v>11.9</v>
      </c>
      <c r="G67" s="32">
        <v>12.2</v>
      </c>
      <c r="H67" s="32">
        <v>12.5</v>
      </c>
      <c r="I67" s="32">
        <v>12.8</v>
      </c>
      <c r="J67" s="32">
        <v>13.1</v>
      </c>
      <c r="K67" s="32">
        <v>13.4</v>
      </c>
      <c r="L67" s="32">
        <v>13.6</v>
      </c>
      <c r="M67" s="32">
        <v>13.8</v>
      </c>
      <c r="N67" s="32">
        <v>14</v>
      </c>
      <c r="O67" s="32">
        <v>14.2</v>
      </c>
      <c r="P67" s="33">
        <v>14.4</v>
      </c>
    </row>
    <row r="68" spans="1:16" x14ac:dyDescent="0.25">
      <c r="A68" s="10" t="str">
        <f>INDEX('Обработка исходного'!B:B,ROW($B$3)+4*(ROW($B68)-ROW($B$3)))</f>
        <v>Сталь легированная</v>
      </c>
      <c r="B68" s="47" t="str">
        <f>INDEX('Обработка исходного'!D:D,ROW($B$3)+4*(ROW($B68)-ROW($B$3)))</f>
        <v>20X</v>
      </c>
      <c r="C68" s="27" t="str">
        <f>IF(ISBLANK(INDEX('Обработка исходного'!E:E,ROW($B$3)+4*(ROW($B68)-ROW($B$3)))),"",INDEX('Обработка исходного'!E:E,ROW($B$3)+4*(ROW($B68)-ROW($B$3))))</f>
        <v>Поковки диаметром от 100 до 300 мм, КП315*</v>
      </c>
      <c r="D68" s="31">
        <v>11.5</v>
      </c>
      <c r="E68" s="32">
        <v>11.5</v>
      </c>
      <c r="F68" s="32">
        <v>11.9</v>
      </c>
      <c r="G68" s="32">
        <v>12.2</v>
      </c>
      <c r="H68" s="32">
        <v>12.5</v>
      </c>
      <c r="I68" s="32">
        <v>12.8</v>
      </c>
      <c r="J68" s="32">
        <v>13.1</v>
      </c>
      <c r="K68" s="32">
        <v>13.4</v>
      </c>
      <c r="L68" s="32">
        <v>13.6</v>
      </c>
      <c r="M68" s="32">
        <v>13.8</v>
      </c>
      <c r="N68" s="32">
        <v>14</v>
      </c>
      <c r="O68" s="32">
        <v>14.2</v>
      </c>
      <c r="P68" s="33">
        <v>14.4</v>
      </c>
    </row>
    <row r="69" spans="1:16" x14ac:dyDescent="0.25">
      <c r="A69" s="10" t="str">
        <f>INDEX('Обработка исходного'!B:B,ROW($B$3)+4*(ROW($B69)-ROW($B$3)))</f>
        <v>Сталь легированная</v>
      </c>
      <c r="B69" s="47" t="str">
        <f>INDEX('Обработка исходного'!D:D,ROW($B$3)+4*(ROW($B69)-ROW($B$3)))</f>
        <v>20X</v>
      </c>
      <c r="C69" s="27" t="str">
        <f>IF(ISBLANK(INDEX('Обработка исходного'!E:E,ROW($B$3)+4*(ROW($B69)-ROW($B$3)))),"",INDEX('Обработка исходного'!E:E,ROW($B$3)+4*(ROW($B69)-ROW($B$3))))</f>
        <v>Поковки диаметром от 100 до 300 мм, КП345*</v>
      </c>
      <c r="D69" s="31">
        <v>11.5</v>
      </c>
      <c r="E69" s="32">
        <v>11.5</v>
      </c>
      <c r="F69" s="32">
        <v>11.9</v>
      </c>
      <c r="G69" s="32">
        <v>12.2</v>
      </c>
      <c r="H69" s="32">
        <v>12.5</v>
      </c>
      <c r="I69" s="32">
        <v>12.8</v>
      </c>
      <c r="J69" s="32">
        <v>13.1</v>
      </c>
      <c r="K69" s="32">
        <v>13.4</v>
      </c>
      <c r="L69" s="32">
        <v>13.6</v>
      </c>
      <c r="M69" s="32">
        <v>13.8</v>
      </c>
      <c r="N69" s="32">
        <v>14</v>
      </c>
      <c r="O69" s="32">
        <v>14.2</v>
      </c>
      <c r="P69" s="33">
        <v>14.4</v>
      </c>
    </row>
    <row r="70" spans="1:16" x14ac:dyDescent="0.25">
      <c r="A70" s="10" t="str">
        <f>INDEX('Обработка исходного'!B:B,ROW($B$3)+4*(ROW($B70)-ROW($B$3)))</f>
        <v>Сталь легированная</v>
      </c>
      <c r="B70" s="47" t="str">
        <f>INDEX('Обработка исходного'!D:D,ROW($B$3)+4*(ROW($B70)-ROW($B$3)))</f>
        <v>30Х</v>
      </c>
      <c r="C70" s="27" t="str">
        <f>IF(ISBLANK(INDEX('Обработка исходного'!E:E,ROW($B$3)+4*(ROW($B70)-ROW($B$3)))),"",INDEX('Обработка исходного'!E:E,ROW($B$3)+4*(ROW($B70)-ROW($B$3))))</f>
        <v>Прутки, полосы диаметром или толщиной до 80 мм</v>
      </c>
      <c r="D70" s="31">
        <v>11.5</v>
      </c>
      <c r="E70" s="32">
        <v>11.5</v>
      </c>
      <c r="F70" s="32">
        <v>11.9</v>
      </c>
      <c r="G70" s="32">
        <v>12.2</v>
      </c>
      <c r="H70" s="32">
        <v>12.5</v>
      </c>
      <c r="I70" s="32">
        <v>12.8</v>
      </c>
      <c r="J70" s="32">
        <v>13.1</v>
      </c>
      <c r="K70" s="32">
        <v>13.4</v>
      </c>
      <c r="L70" s="32">
        <v>13.6</v>
      </c>
      <c r="M70" s="32">
        <v>13.8</v>
      </c>
      <c r="N70" s="32">
        <v>14</v>
      </c>
      <c r="O70" s="32">
        <v>14.2</v>
      </c>
      <c r="P70" s="33">
        <v>14.4</v>
      </c>
    </row>
    <row r="71" spans="1:16" ht="25.5" x14ac:dyDescent="0.25">
      <c r="A71" s="10" t="str">
        <f>INDEX('Обработка исходного'!B:B,ROW($B$3)+4*(ROW($B71)-ROW($B$3)))</f>
        <v>Сталь легированная</v>
      </c>
      <c r="B71" s="47" t="str">
        <f>INDEX('Обработка исходного'!D:D,ROW($B$3)+4*(ROW($B71)-ROW($B$3)))</f>
        <v>30Х</v>
      </c>
      <c r="C71" s="27" t="str">
        <f>IF(ISBLANK(INDEX('Обработка исходного'!E:E,ROW($B$3)+4*(ROW($B71)-ROW($B$3)))),"",INDEX('Обработка исходного'!E:E,ROW($B$3)+4*(ROW($B71)-ROW($B$3))))</f>
        <v>Прутки, полосы диаметром или толщиной от 80 до 150 мм</v>
      </c>
      <c r="D71" s="31">
        <v>11.5</v>
      </c>
      <c r="E71" s="32">
        <v>11.5</v>
      </c>
      <c r="F71" s="32">
        <v>11.9</v>
      </c>
      <c r="G71" s="32">
        <v>12.2</v>
      </c>
      <c r="H71" s="32">
        <v>12.5</v>
      </c>
      <c r="I71" s="32">
        <v>12.8</v>
      </c>
      <c r="J71" s="32">
        <v>13.1</v>
      </c>
      <c r="K71" s="32">
        <v>13.4</v>
      </c>
      <c r="L71" s="32">
        <v>13.6</v>
      </c>
      <c r="M71" s="32">
        <v>13.8</v>
      </c>
      <c r="N71" s="32">
        <v>14</v>
      </c>
      <c r="O71" s="32">
        <v>14.2</v>
      </c>
      <c r="P71" s="33">
        <v>14.4</v>
      </c>
    </row>
    <row r="72" spans="1:16" ht="25.5" x14ac:dyDescent="0.25">
      <c r="A72" s="10" t="str">
        <f>INDEX('Обработка исходного'!B:B,ROW($B$3)+4*(ROW($B72)-ROW($B$3)))</f>
        <v>Сталь легированная</v>
      </c>
      <c r="B72" s="47" t="str">
        <f>INDEX('Обработка исходного'!D:D,ROW($B$3)+4*(ROW($B72)-ROW($B$3)))</f>
        <v>30Х</v>
      </c>
      <c r="C72" s="27" t="str">
        <f>IF(ISBLANK(INDEX('Обработка исходного'!E:E,ROW($B$3)+4*(ROW($B72)-ROW($B$3)))),"",INDEX('Обработка исходного'!E:E,ROW($B$3)+4*(ROW($B72)-ROW($B$3))))</f>
        <v>Прутки, полосы диаметром или толщиной от 150 до 250 мм</v>
      </c>
      <c r="D72" s="31">
        <v>11.5</v>
      </c>
      <c r="E72" s="32">
        <v>11.5</v>
      </c>
      <c r="F72" s="32">
        <v>11.9</v>
      </c>
      <c r="G72" s="32">
        <v>12.2</v>
      </c>
      <c r="H72" s="32">
        <v>12.5</v>
      </c>
      <c r="I72" s="32">
        <v>12.8</v>
      </c>
      <c r="J72" s="32">
        <v>13.1</v>
      </c>
      <c r="K72" s="32">
        <v>13.4</v>
      </c>
      <c r="L72" s="32">
        <v>13.6</v>
      </c>
      <c r="M72" s="32">
        <v>13.8</v>
      </c>
      <c r="N72" s="32">
        <v>14</v>
      </c>
      <c r="O72" s="32">
        <v>14.2</v>
      </c>
      <c r="P72" s="33">
        <v>14.4</v>
      </c>
    </row>
    <row r="73" spans="1:16" x14ac:dyDescent="0.25">
      <c r="A73" s="10" t="str">
        <f>INDEX('Обработка исходного'!B:B,ROW($B$3)+4*(ROW($B73)-ROW($B$3)))</f>
        <v>Сталь легированная</v>
      </c>
      <c r="B73" s="47" t="str">
        <f>INDEX('Обработка исходного'!D:D,ROW($B$3)+4*(ROW($B73)-ROW($B$3)))</f>
        <v>30Х</v>
      </c>
      <c r="C73" s="27" t="str">
        <f>IF(ISBLANK(INDEX('Обработка исходного'!E:E,ROW($B$3)+4*(ROW($B73)-ROW($B$3)))),"",INDEX('Обработка исходного'!E:E,ROW($B$3)+4*(ROW($B73)-ROW($B$3))))</f>
        <v>Поковки толщиной до 100 мм, КП395*</v>
      </c>
      <c r="D73" s="31">
        <v>11.5</v>
      </c>
      <c r="E73" s="32">
        <v>11.5</v>
      </c>
      <c r="F73" s="32">
        <v>11.9</v>
      </c>
      <c r="G73" s="32">
        <v>12.2</v>
      </c>
      <c r="H73" s="32">
        <v>12.5</v>
      </c>
      <c r="I73" s="32">
        <v>12.8</v>
      </c>
      <c r="J73" s="32">
        <v>13.1</v>
      </c>
      <c r="K73" s="32">
        <v>13.4</v>
      </c>
      <c r="L73" s="32">
        <v>13.6</v>
      </c>
      <c r="M73" s="32">
        <v>13.8</v>
      </c>
      <c r="N73" s="32">
        <v>14</v>
      </c>
      <c r="O73" s="32">
        <v>14.2</v>
      </c>
      <c r="P73" s="33">
        <v>14.4</v>
      </c>
    </row>
    <row r="74" spans="1:16" x14ac:dyDescent="0.25">
      <c r="A74" s="10" t="str">
        <f>INDEX('Обработка исходного'!B:B,ROW($B$3)+4*(ROW($B74)-ROW($B$3)))</f>
        <v>Сталь легированная</v>
      </c>
      <c r="B74" s="47" t="str">
        <f>INDEX('Обработка исходного'!D:D,ROW($B$3)+4*(ROW($B74)-ROW($B$3)))</f>
        <v>35Х</v>
      </c>
      <c r="C74" s="27" t="str">
        <f>IF(ISBLANK(INDEX('Обработка исходного'!E:E,ROW($B$3)+4*(ROW($B74)-ROW($B$3)))),"",INDEX('Обработка исходного'!E:E,ROW($B$3)+4*(ROW($B74)-ROW($B$3))))</f>
        <v>Поковки диаметром до 100 мм, КП275*</v>
      </c>
      <c r="D74" s="31">
        <v>11.5</v>
      </c>
      <c r="E74" s="32">
        <v>11.5</v>
      </c>
      <c r="F74" s="32">
        <v>11.9</v>
      </c>
      <c r="G74" s="32">
        <v>12.2</v>
      </c>
      <c r="H74" s="32">
        <v>12.5</v>
      </c>
      <c r="I74" s="32">
        <v>12.8</v>
      </c>
      <c r="J74" s="32">
        <v>13.1</v>
      </c>
      <c r="K74" s="32">
        <v>13.4</v>
      </c>
      <c r="L74" s="32">
        <v>13.6</v>
      </c>
      <c r="M74" s="32">
        <v>13.8</v>
      </c>
      <c r="N74" s="32">
        <v>14</v>
      </c>
      <c r="O74" s="32">
        <v>14.2</v>
      </c>
      <c r="P74" s="33">
        <v>14.4</v>
      </c>
    </row>
    <row r="75" spans="1:16" x14ac:dyDescent="0.25">
      <c r="A75" s="10" t="str">
        <f>INDEX('Обработка исходного'!B:B,ROW($B$3)+4*(ROW($B75)-ROW($B$3)))</f>
        <v>Сталь легированная</v>
      </c>
      <c r="B75" s="47" t="str">
        <f>INDEX('Обработка исходного'!D:D,ROW($B$3)+4*(ROW($B75)-ROW($B$3)))</f>
        <v>35Х</v>
      </c>
      <c r="C75" s="27" t="str">
        <f>IF(ISBLANK(INDEX('Обработка исходного'!E:E,ROW($B$3)+4*(ROW($B75)-ROW($B$3)))),"",INDEX('Обработка исходного'!E:E,ROW($B$3)+4*(ROW($B75)-ROW($B$3))))</f>
        <v>Поковки диаметром от 300 до 800 мм, КП275*</v>
      </c>
      <c r="D75" s="31">
        <v>11.5</v>
      </c>
      <c r="E75" s="32">
        <v>11.5</v>
      </c>
      <c r="F75" s="32">
        <v>11.9</v>
      </c>
      <c r="G75" s="32">
        <v>12.2</v>
      </c>
      <c r="H75" s="32">
        <v>12.5</v>
      </c>
      <c r="I75" s="32">
        <v>12.8</v>
      </c>
      <c r="J75" s="32">
        <v>13.1</v>
      </c>
      <c r="K75" s="32">
        <v>13.4</v>
      </c>
      <c r="L75" s="32">
        <v>13.6</v>
      </c>
      <c r="M75" s="32">
        <v>13.8</v>
      </c>
      <c r="N75" s="32">
        <v>14</v>
      </c>
      <c r="O75" s="32">
        <v>14.2</v>
      </c>
      <c r="P75" s="33">
        <v>14.4</v>
      </c>
    </row>
    <row r="76" spans="1:16" x14ac:dyDescent="0.25">
      <c r="A76" s="10" t="str">
        <f>INDEX('Обработка исходного'!B:B,ROW($B$3)+4*(ROW($B76)-ROW($B$3)))</f>
        <v>Сталь легированная</v>
      </c>
      <c r="B76" s="47" t="str">
        <f>INDEX('Обработка исходного'!D:D,ROW($B$3)+4*(ROW($B76)-ROW($B$3)))</f>
        <v>35Х</v>
      </c>
      <c r="C76" s="27" t="str">
        <f>IF(ISBLANK(INDEX('Обработка исходного'!E:E,ROW($B$3)+4*(ROW($B76)-ROW($B$3)))),"",INDEX('Обработка исходного'!E:E,ROW($B$3)+4*(ROW($B76)-ROW($B$3))))</f>
        <v>Поковки диаметром до 100 мм, КП315*</v>
      </c>
      <c r="D76" s="31">
        <v>11.5</v>
      </c>
      <c r="E76" s="32">
        <v>11.5</v>
      </c>
      <c r="F76" s="32">
        <v>11.9</v>
      </c>
      <c r="G76" s="32">
        <v>12.2</v>
      </c>
      <c r="H76" s="32">
        <v>12.5</v>
      </c>
      <c r="I76" s="32">
        <v>12.8</v>
      </c>
      <c r="J76" s="32">
        <v>13.1</v>
      </c>
      <c r="K76" s="32">
        <v>13.4</v>
      </c>
      <c r="L76" s="32">
        <v>13.6</v>
      </c>
      <c r="M76" s="32">
        <v>13.8</v>
      </c>
      <c r="N76" s="32">
        <v>14</v>
      </c>
      <c r="O76" s="32">
        <v>14.2</v>
      </c>
      <c r="P76" s="33">
        <v>14.4</v>
      </c>
    </row>
    <row r="77" spans="1:16" x14ac:dyDescent="0.25">
      <c r="A77" s="10" t="str">
        <f>INDEX('Обработка исходного'!B:B,ROW($B$3)+4*(ROW($B77)-ROW($B$3)))</f>
        <v>Сталь легированная</v>
      </c>
      <c r="B77" s="47" t="str">
        <f>INDEX('Обработка исходного'!D:D,ROW($B$3)+4*(ROW($B77)-ROW($B$3)))</f>
        <v>35Х</v>
      </c>
      <c r="C77" s="27" t="str">
        <f>IF(ISBLANK(INDEX('Обработка исходного'!E:E,ROW($B$3)+4*(ROW($B77)-ROW($B$3)))),"",INDEX('Обработка исходного'!E:E,ROW($B$3)+4*(ROW($B77)-ROW($B$3))))</f>
        <v>Поковки диаметром до 300 мм, КП345*</v>
      </c>
      <c r="D77" s="31">
        <v>11.5</v>
      </c>
      <c r="E77" s="32">
        <v>11.5</v>
      </c>
      <c r="F77" s="32">
        <v>11.9</v>
      </c>
      <c r="G77" s="32">
        <v>12.2</v>
      </c>
      <c r="H77" s="32">
        <v>12.5</v>
      </c>
      <c r="I77" s="32">
        <v>12.8</v>
      </c>
      <c r="J77" s="32">
        <v>13.1</v>
      </c>
      <c r="K77" s="32">
        <v>13.4</v>
      </c>
      <c r="L77" s="32">
        <v>13.6</v>
      </c>
      <c r="M77" s="32">
        <v>13.8</v>
      </c>
      <c r="N77" s="32">
        <v>14</v>
      </c>
      <c r="O77" s="32">
        <v>14.2</v>
      </c>
      <c r="P77" s="33">
        <v>14.4</v>
      </c>
    </row>
    <row r="78" spans="1:16" x14ac:dyDescent="0.25">
      <c r="A78" s="10" t="str">
        <f>INDEX('Обработка исходного'!B:B,ROW($B$3)+4*(ROW($B78)-ROW($B$3)))</f>
        <v>Сталь легированная</v>
      </c>
      <c r="B78" s="47" t="str">
        <f>INDEX('Обработка исходного'!D:D,ROW($B$3)+4*(ROW($B78)-ROW($B$3)))</f>
        <v>35Х</v>
      </c>
      <c r="C78" s="27" t="str">
        <f>IF(ISBLANK(INDEX('Обработка исходного'!E:E,ROW($B$3)+4*(ROW($B78)-ROW($B$3)))),"",INDEX('Обработка исходного'!E:E,ROW($B$3)+4*(ROW($B78)-ROW($B$3))))</f>
        <v>Поковки диаметром до 300 мм, КП395*</v>
      </c>
      <c r="D78" s="31">
        <v>11.5</v>
      </c>
      <c r="E78" s="32">
        <v>11.5</v>
      </c>
      <c r="F78" s="32">
        <v>11.9</v>
      </c>
      <c r="G78" s="32">
        <v>12.2</v>
      </c>
      <c r="H78" s="32">
        <v>12.5</v>
      </c>
      <c r="I78" s="32">
        <v>12.8</v>
      </c>
      <c r="J78" s="32">
        <v>13.1</v>
      </c>
      <c r="K78" s="32">
        <v>13.4</v>
      </c>
      <c r="L78" s="32">
        <v>13.6</v>
      </c>
      <c r="M78" s="32">
        <v>13.8</v>
      </c>
      <c r="N78" s="32">
        <v>14</v>
      </c>
      <c r="O78" s="32">
        <v>14.2</v>
      </c>
      <c r="P78" s="33">
        <v>14.4</v>
      </c>
    </row>
    <row r="79" spans="1:16" x14ac:dyDescent="0.25">
      <c r="A79" s="10" t="str">
        <f>INDEX('Обработка исходного'!B:B,ROW($B$3)+4*(ROW($B79)-ROW($B$3)))</f>
        <v>Сталь легированная</v>
      </c>
      <c r="B79" s="47" t="str">
        <f>INDEX('Обработка исходного'!D:D,ROW($B$3)+4*(ROW($B79)-ROW($B$3)))</f>
        <v>35Х</v>
      </c>
      <c r="C79" s="27" t="str">
        <f>IF(ISBLANK(INDEX('Обработка исходного'!E:E,ROW($B$3)+4*(ROW($B79)-ROW($B$3)))),"",INDEX('Обработка исходного'!E:E,ROW($B$3)+4*(ROW($B79)-ROW($B$3))))</f>
        <v>Поковки диаметром до 100 мм, КП440*</v>
      </c>
      <c r="D79" s="31">
        <v>11.5</v>
      </c>
      <c r="E79" s="32">
        <v>11.5</v>
      </c>
      <c r="F79" s="32">
        <v>11.9</v>
      </c>
      <c r="G79" s="32">
        <v>12.2</v>
      </c>
      <c r="H79" s="32">
        <v>12.5</v>
      </c>
      <c r="I79" s="32">
        <v>12.8</v>
      </c>
      <c r="J79" s="32">
        <v>13.1</v>
      </c>
      <c r="K79" s="32">
        <v>13.4</v>
      </c>
      <c r="L79" s="32">
        <v>13.6</v>
      </c>
      <c r="M79" s="32">
        <v>13.8</v>
      </c>
      <c r="N79" s="32">
        <v>14</v>
      </c>
      <c r="O79" s="32">
        <v>14.2</v>
      </c>
      <c r="P79" s="33">
        <v>14.4</v>
      </c>
    </row>
    <row r="80" spans="1:16" x14ac:dyDescent="0.25">
      <c r="A80" s="10" t="str">
        <f>INDEX('Обработка исходного'!B:B,ROW($B$3)+4*(ROW($B80)-ROW($B$3)))</f>
        <v>Сталь легированная</v>
      </c>
      <c r="B80" s="47" t="str">
        <f>INDEX('Обработка исходного'!D:D,ROW($B$3)+4*(ROW($B80)-ROW($B$3)))</f>
        <v>35Х</v>
      </c>
      <c r="C80" s="27" t="str">
        <f>IF(ISBLANK(INDEX('Обработка исходного'!E:E,ROW($B$3)+4*(ROW($B80)-ROW($B$3)))),"",INDEX('Обработка исходного'!E:E,ROW($B$3)+4*(ROW($B80)-ROW($B$3))))</f>
        <v>Поковки диаметром до 50 мм, КП490*</v>
      </c>
      <c r="D80" s="31">
        <v>11.5</v>
      </c>
      <c r="E80" s="32">
        <v>11.5</v>
      </c>
      <c r="F80" s="32">
        <v>11.9</v>
      </c>
      <c r="G80" s="32">
        <v>12.2</v>
      </c>
      <c r="H80" s="32">
        <v>12.5</v>
      </c>
      <c r="I80" s="32">
        <v>12.8</v>
      </c>
      <c r="J80" s="32">
        <v>13.1</v>
      </c>
      <c r="K80" s="32">
        <v>13.4</v>
      </c>
      <c r="L80" s="32">
        <v>13.6</v>
      </c>
      <c r="M80" s="32">
        <v>13.8</v>
      </c>
      <c r="N80" s="32">
        <v>14</v>
      </c>
      <c r="O80" s="32">
        <v>14.2</v>
      </c>
      <c r="P80" s="33">
        <v>14.4</v>
      </c>
    </row>
    <row r="81" spans="1:16" x14ac:dyDescent="0.25">
      <c r="A81" s="10" t="str">
        <f>INDEX('Обработка исходного'!B:B,ROW($B$3)+4*(ROW($B81)-ROW($B$3)))</f>
        <v>Сталь легированная</v>
      </c>
      <c r="B81" s="47" t="str">
        <f>INDEX('Обработка исходного'!D:D,ROW($B$3)+4*(ROW($B81)-ROW($B$3)))</f>
        <v>35Х</v>
      </c>
      <c r="C81" s="27" t="str">
        <f>IF(ISBLANK(INDEX('Обработка исходного'!E:E,ROW($B$3)+4*(ROW($B81)-ROW($B$3)))),"",INDEX('Обработка исходного'!E:E,ROW($B$3)+4*(ROW($B81)-ROW($B$3))))</f>
        <v>Поковки диаметром до 50 мм, КП540*</v>
      </c>
      <c r="D81" s="31">
        <v>11.5</v>
      </c>
      <c r="E81" s="32">
        <v>11.5</v>
      </c>
      <c r="F81" s="32">
        <v>11.9</v>
      </c>
      <c r="G81" s="32">
        <v>12.2</v>
      </c>
      <c r="H81" s="32">
        <v>12.5</v>
      </c>
      <c r="I81" s="32">
        <v>12.8</v>
      </c>
      <c r="J81" s="32">
        <v>13.1</v>
      </c>
      <c r="K81" s="32">
        <v>13.4</v>
      </c>
      <c r="L81" s="32">
        <v>13.6</v>
      </c>
      <c r="M81" s="32">
        <v>13.8</v>
      </c>
      <c r="N81" s="32">
        <v>14</v>
      </c>
      <c r="O81" s="32">
        <v>14.2</v>
      </c>
      <c r="P81" s="33">
        <v>14.4</v>
      </c>
    </row>
    <row r="82" spans="1:16" ht="25.5" x14ac:dyDescent="0.25">
      <c r="A82" s="10" t="str">
        <f>INDEX('Обработка исходного'!B:B,ROW($B$3)+4*(ROW($B82)-ROW($B$3)))</f>
        <v>Сталь легированная</v>
      </c>
      <c r="B82" s="47" t="str">
        <f>INDEX('Обработка исходного'!D:D,ROW($B$3)+4*(ROW($B82)-ROW($B$3)))</f>
        <v>35Х</v>
      </c>
      <c r="C82" s="27" t="str">
        <f>IF(ISBLANK(INDEX('Обработка исходного'!E:E,ROW($B$3)+4*(ROW($B82)-ROW($B$3)))),"",INDEX('Обработка исходного'!E:E,ROW($B$3)+4*(ROW($B82)-ROW($B$3))))</f>
        <v>Заготовки крепежных деталей толщиной до 300 мм, КП590*</v>
      </c>
      <c r="D82" s="31">
        <v>11.5</v>
      </c>
      <c r="E82" s="32">
        <v>11.5</v>
      </c>
      <c r="F82" s="32">
        <v>11.9</v>
      </c>
      <c r="G82" s="32">
        <v>12.2</v>
      </c>
      <c r="H82" s="32">
        <v>12.5</v>
      </c>
      <c r="I82" s="32">
        <v>12.8</v>
      </c>
      <c r="J82" s="32">
        <v>13.1</v>
      </c>
      <c r="K82" s="32">
        <v>13.4</v>
      </c>
      <c r="L82" s="32">
        <v>13.6</v>
      </c>
      <c r="M82" s="32">
        <v>13.8</v>
      </c>
      <c r="N82" s="32">
        <v>14</v>
      </c>
      <c r="O82" s="32">
        <v>14.2</v>
      </c>
      <c r="P82" s="33">
        <v>14.4</v>
      </c>
    </row>
    <row r="83" spans="1:16" x14ac:dyDescent="0.25">
      <c r="A83" s="10" t="str">
        <f>INDEX('Обработка исходного'!B:B,ROW($B$3)+4*(ROW($B83)-ROW($B$3)))</f>
        <v>Сталь легированная</v>
      </c>
      <c r="B83" s="47" t="str">
        <f>INDEX('Обработка исходного'!D:D,ROW($B$3)+4*(ROW($B83)-ROW($B$3)))</f>
        <v>40X</v>
      </c>
      <c r="C83" s="27" t="str">
        <f>IF(ISBLANK(INDEX('Обработка исходного'!E:E,ROW($B$3)+4*(ROW($B83)-ROW($B$3)))),"",INDEX('Обработка исходного'!E:E,ROW($B$3)+4*(ROW($B83)-ROW($B$3))))</f>
        <v>Прутки и полосы диаметром или толщиной до 80 мм</v>
      </c>
      <c r="D83" s="31">
        <v>11.5</v>
      </c>
      <c r="E83" s="32">
        <v>11.5</v>
      </c>
      <c r="F83" s="32">
        <v>11.9</v>
      </c>
      <c r="G83" s="32">
        <v>12.2</v>
      </c>
      <c r="H83" s="32">
        <v>12.5</v>
      </c>
      <c r="I83" s="32">
        <v>12.8</v>
      </c>
      <c r="J83" s="32">
        <v>13.1</v>
      </c>
      <c r="K83" s="32">
        <v>13.4</v>
      </c>
      <c r="L83" s="32">
        <v>13.6</v>
      </c>
      <c r="M83" s="32">
        <v>13.8</v>
      </c>
      <c r="N83" s="32">
        <v>14</v>
      </c>
      <c r="O83" s="32">
        <v>14.2</v>
      </c>
      <c r="P83" s="33">
        <v>14.4</v>
      </c>
    </row>
    <row r="84" spans="1:16" ht="25.5" x14ac:dyDescent="0.25">
      <c r="A84" s="10" t="str">
        <f>INDEX('Обработка исходного'!B:B,ROW($B$3)+4*(ROW($B84)-ROW($B$3)))</f>
        <v>Сталь легированная</v>
      </c>
      <c r="B84" s="47" t="str">
        <f>INDEX('Обработка исходного'!D:D,ROW($B$3)+4*(ROW($B84)-ROW($B$3)))</f>
        <v>40X</v>
      </c>
      <c r="C84" s="27" t="str">
        <f>IF(ISBLANK(INDEX('Обработка исходного'!E:E,ROW($B$3)+4*(ROW($B84)-ROW($B$3)))),"",INDEX('Обработка исходного'!E:E,ROW($B$3)+4*(ROW($B84)-ROW($B$3))))</f>
        <v>Прутки и полосы диаметром или толщиной от 80 до 150 мм</v>
      </c>
      <c r="D84" s="31">
        <v>11.5</v>
      </c>
      <c r="E84" s="32">
        <v>11.5</v>
      </c>
      <c r="F84" s="32">
        <v>11.9</v>
      </c>
      <c r="G84" s="32">
        <v>12.2</v>
      </c>
      <c r="H84" s="32">
        <v>12.5</v>
      </c>
      <c r="I84" s="32">
        <v>12.8</v>
      </c>
      <c r="J84" s="32">
        <v>13.1</v>
      </c>
      <c r="K84" s="32">
        <v>13.4</v>
      </c>
      <c r="L84" s="32">
        <v>13.6</v>
      </c>
      <c r="M84" s="32">
        <v>13.8</v>
      </c>
      <c r="N84" s="32">
        <v>14</v>
      </c>
      <c r="O84" s="32">
        <v>14.2</v>
      </c>
      <c r="P84" s="33">
        <v>14.4</v>
      </c>
    </row>
    <row r="85" spans="1:16" ht="25.5" x14ac:dyDescent="0.25">
      <c r="A85" s="10" t="str">
        <f>INDEX('Обработка исходного'!B:B,ROW($B$3)+4*(ROW($B85)-ROW($B$3)))</f>
        <v>Сталь легированная</v>
      </c>
      <c r="B85" s="47" t="str">
        <f>INDEX('Обработка исходного'!D:D,ROW($B$3)+4*(ROW($B85)-ROW($B$3)))</f>
        <v>40X</v>
      </c>
      <c r="C85" s="27" t="str">
        <f>IF(ISBLANK(INDEX('Обработка исходного'!E:E,ROW($B$3)+4*(ROW($B85)-ROW($B$3)))),"",INDEX('Обработка исходного'!E:E,ROW($B$3)+4*(ROW($B85)-ROW($B$3))))</f>
        <v>Прутки и полосы диаметром или толщиной от 150 до 250 мм</v>
      </c>
      <c r="D85" s="31">
        <v>11.5</v>
      </c>
      <c r="E85" s="32">
        <v>11.5</v>
      </c>
      <c r="F85" s="32">
        <v>11.9</v>
      </c>
      <c r="G85" s="32">
        <v>12.2</v>
      </c>
      <c r="H85" s="32">
        <v>12.5</v>
      </c>
      <c r="I85" s="32">
        <v>12.8</v>
      </c>
      <c r="J85" s="32">
        <v>13.1</v>
      </c>
      <c r="K85" s="32">
        <v>13.4</v>
      </c>
      <c r="L85" s="32">
        <v>13.6</v>
      </c>
      <c r="M85" s="32">
        <v>13.8</v>
      </c>
      <c r="N85" s="32">
        <v>14</v>
      </c>
      <c r="O85" s="32">
        <v>14.2</v>
      </c>
      <c r="P85" s="33">
        <v>14.4</v>
      </c>
    </row>
    <row r="86" spans="1:16" ht="25.5" x14ac:dyDescent="0.25">
      <c r="A86" s="10" t="str">
        <f>INDEX('Обработка исходного'!B:B,ROW($B$3)+4*(ROW($B86)-ROW($B$3)))</f>
        <v>Сталь легированная</v>
      </c>
      <c r="B86" s="47" t="str">
        <f>INDEX('Обработка исходного'!D:D,ROW($B$3)+4*(ROW($B86)-ROW($B$3)))</f>
        <v>40X</v>
      </c>
      <c r="C86" s="27" t="str">
        <f>IF(ISBLANK(INDEX('Обработка исходного'!E:E,ROW($B$3)+4*(ROW($B86)-ROW($B$3)))),"",INDEX('Обработка исходного'!E:E,ROW($B$3)+4*(ROW($B86)-ROW($B$3))))</f>
        <v>Заготовки крепежных деталей диаметром до 300 мм, КП590*</v>
      </c>
      <c r="D86" s="31">
        <v>11.5</v>
      </c>
      <c r="E86" s="32">
        <v>11.5</v>
      </c>
      <c r="F86" s="32">
        <v>11.9</v>
      </c>
      <c r="G86" s="32">
        <v>12.2</v>
      </c>
      <c r="H86" s="32">
        <v>12.5</v>
      </c>
      <c r="I86" s="32">
        <v>12.8</v>
      </c>
      <c r="J86" s="32">
        <v>13.1</v>
      </c>
      <c r="K86" s="32">
        <v>13.4</v>
      </c>
      <c r="L86" s="32">
        <v>13.6</v>
      </c>
      <c r="M86" s="32">
        <v>13.8</v>
      </c>
      <c r="N86" s="32">
        <v>14</v>
      </c>
      <c r="O86" s="32">
        <v>14.2</v>
      </c>
      <c r="P86" s="33">
        <v>14.4</v>
      </c>
    </row>
    <row r="87" spans="1:16" ht="25.5" x14ac:dyDescent="0.25">
      <c r="A87" s="10" t="str">
        <f>INDEX('Обработка исходного'!B:B,ROW($B$3)+4*(ROW($B87)-ROW($B$3)))</f>
        <v>Сталь легированная</v>
      </c>
      <c r="B87" s="47" t="str">
        <f>INDEX('Обработка исходного'!D:D,ROW($B$3)+4*(ROW($B87)-ROW($B$3)))</f>
        <v>40X</v>
      </c>
      <c r="C87" s="27" t="str">
        <f>IF(ISBLANK(INDEX('Обработка исходного'!E:E,ROW($B$3)+4*(ROW($B87)-ROW($B$3)))),"",INDEX('Обработка исходного'!E:E,ROW($B$3)+4*(ROW($B87)-ROW($B$3))))</f>
        <v>Поковки диаметром или толщиной от 500 до 800 мм, КП245*</v>
      </c>
      <c r="D87" s="31">
        <v>11.5</v>
      </c>
      <c r="E87" s="32">
        <v>11.5</v>
      </c>
      <c r="F87" s="32">
        <v>11.9</v>
      </c>
      <c r="G87" s="32">
        <v>12.2</v>
      </c>
      <c r="H87" s="32">
        <v>12.5</v>
      </c>
      <c r="I87" s="32">
        <v>12.8</v>
      </c>
      <c r="J87" s="32">
        <v>13.1</v>
      </c>
      <c r="K87" s="32">
        <v>13.4</v>
      </c>
      <c r="L87" s="32">
        <v>13.6</v>
      </c>
      <c r="M87" s="32">
        <v>13.8</v>
      </c>
      <c r="N87" s="32">
        <v>14</v>
      </c>
      <c r="O87" s="32">
        <v>14.2</v>
      </c>
      <c r="P87" s="33">
        <v>14.4</v>
      </c>
    </row>
    <row r="88" spans="1:16" ht="25.5" x14ac:dyDescent="0.25">
      <c r="A88" s="10" t="str">
        <f>INDEX('Обработка исходного'!B:B,ROW($B$3)+4*(ROW($B88)-ROW($B$3)))</f>
        <v>Сталь легированная</v>
      </c>
      <c r="B88" s="47" t="str">
        <f>INDEX('Обработка исходного'!D:D,ROW($B$3)+4*(ROW($B88)-ROW($B$3)))</f>
        <v>40X</v>
      </c>
      <c r="C88" s="27" t="str">
        <f>IF(ISBLANK(INDEX('Обработка исходного'!E:E,ROW($B$3)+4*(ROW($B88)-ROW($B$3)))),"",INDEX('Обработка исходного'!E:E,ROW($B$3)+4*(ROW($B88)-ROW($B$3))))</f>
        <v>Поковки диаметром или толщиной от 300 до 800 мм, КП275*</v>
      </c>
      <c r="D88" s="31">
        <v>11.5</v>
      </c>
      <c r="E88" s="32">
        <v>11.5</v>
      </c>
      <c r="F88" s="32">
        <v>11.9</v>
      </c>
      <c r="G88" s="32">
        <v>12.2</v>
      </c>
      <c r="H88" s="32">
        <v>12.5</v>
      </c>
      <c r="I88" s="32">
        <v>12.8</v>
      </c>
      <c r="J88" s="32">
        <v>13.1</v>
      </c>
      <c r="K88" s="32">
        <v>13.4</v>
      </c>
      <c r="L88" s="32">
        <v>13.6</v>
      </c>
      <c r="M88" s="32">
        <v>13.8</v>
      </c>
      <c r="N88" s="32">
        <v>14</v>
      </c>
      <c r="O88" s="32">
        <v>14.2</v>
      </c>
      <c r="P88" s="33">
        <v>14.4</v>
      </c>
    </row>
    <row r="89" spans="1:16" x14ac:dyDescent="0.25">
      <c r="A89" s="10" t="str">
        <f>INDEX('Обработка исходного'!B:B,ROW($B$3)+4*(ROW($B89)-ROW($B$3)))</f>
        <v>Сталь легированная</v>
      </c>
      <c r="B89" s="47" t="str">
        <f>INDEX('Обработка исходного'!D:D,ROW($B$3)+4*(ROW($B89)-ROW($B$3)))</f>
        <v>40X</v>
      </c>
      <c r="C89" s="27" t="str">
        <f>IF(ISBLANK(INDEX('Обработка исходного'!E:E,ROW($B$3)+4*(ROW($B89)-ROW($B$3)))),"",INDEX('Обработка исходного'!E:E,ROW($B$3)+4*(ROW($B89)-ROW($B$3))))</f>
        <v>Поковки диаметром или толщиной до 800 мм, КП315*</v>
      </c>
      <c r="D89" s="31">
        <v>11.5</v>
      </c>
      <c r="E89" s="32">
        <v>11.5</v>
      </c>
      <c r="F89" s="32">
        <v>11.9</v>
      </c>
      <c r="G89" s="32">
        <v>12.2</v>
      </c>
      <c r="H89" s="32">
        <v>12.5</v>
      </c>
      <c r="I89" s="32">
        <v>12.8</v>
      </c>
      <c r="J89" s="32">
        <v>13.1</v>
      </c>
      <c r="K89" s="32">
        <v>13.4</v>
      </c>
      <c r="L89" s="32">
        <v>13.6</v>
      </c>
      <c r="M89" s="32">
        <v>13.8</v>
      </c>
      <c r="N89" s="32">
        <v>14</v>
      </c>
      <c r="O89" s="32">
        <v>14.2</v>
      </c>
      <c r="P89" s="33">
        <v>14.4</v>
      </c>
    </row>
    <row r="90" spans="1:16" x14ac:dyDescent="0.25">
      <c r="A90" s="10" t="str">
        <f>INDEX('Обработка исходного'!B:B,ROW($B$3)+4*(ROW($B90)-ROW($B$3)))</f>
        <v>Сталь легированная</v>
      </c>
      <c r="B90" s="47" t="str">
        <f>INDEX('Обработка исходного'!D:D,ROW($B$3)+4*(ROW($B90)-ROW($B$3)))</f>
        <v>40X</v>
      </c>
      <c r="C90" s="27" t="str">
        <f>IF(ISBLANK(INDEX('Обработка исходного'!E:E,ROW($B$3)+4*(ROW($B90)-ROW($B$3)))),"",INDEX('Обработка исходного'!E:E,ROW($B$3)+4*(ROW($B90)-ROW($B$3))))</f>
        <v>Поковки диаметром до 500 мм, КП345*</v>
      </c>
      <c r="D90" s="31">
        <v>11.5</v>
      </c>
      <c r="E90" s="32">
        <v>11.5</v>
      </c>
      <c r="F90" s="32">
        <v>11.9</v>
      </c>
      <c r="G90" s="32">
        <v>12.2</v>
      </c>
      <c r="H90" s="32">
        <v>12.5</v>
      </c>
      <c r="I90" s="32">
        <v>12.8</v>
      </c>
      <c r="J90" s="32">
        <v>13.1</v>
      </c>
      <c r="K90" s="32">
        <v>13.4</v>
      </c>
      <c r="L90" s="32">
        <v>13.6</v>
      </c>
      <c r="M90" s="32">
        <v>13.8</v>
      </c>
      <c r="N90" s="32">
        <v>14</v>
      </c>
      <c r="O90" s="32">
        <v>14.2</v>
      </c>
      <c r="P90" s="33">
        <v>14.4</v>
      </c>
    </row>
    <row r="91" spans="1:16" x14ac:dyDescent="0.25">
      <c r="A91" s="10" t="str">
        <f>INDEX('Обработка исходного'!B:B,ROW($B$3)+4*(ROW($B91)-ROW($B$3)))</f>
        <v>Сталь легированная</v>
      </c>
      <c r="B91" s="47" t="str">
        <f>INDEX('Обработка исходного'!D:D,ROW($B$3)+4*(ROW($B91)-ROW($B$3)))</f>
        <v>40X</v>
      </c>
      <c r="C91" s="27" t="str">
        <f>IF(ISBLANK(INDEX('Обработка исходного'!E:E,ROW($B$3)+4*(ROW($B91)-ROW($B$3)))),"",INDEX('Обработка исходного'!E:E,ROW($B$3)+4*(ROW($B91)-ROW($B$3))))</f>
        <v>Поковки диаметром до 500 мм, КП395*</v>
      </c>
      <c r="D91" s="31">
        <v>11.5</v>
      </c>
      <c r="E91" s="32">
        <v>11.5</v>
      </c>
      <c r="F91" s="32">
        <v>11.9</v>
      </c>
      <c r="G91" s="32">
        <v>12.2</v>
      </c>
      <c r="H91" s="32">
        <v>12.5</v>
      </c>
      <c r="I91" s="32">
        <v>12.8</v>
      </c>
      <c r="J91" s="32">
        <v>13.1</v>
      </c>
      <c r="K91" s="32">
        <v>13.4</v>
      </c>
      <c r="L91" s="32">
        <v>13.6</v>
      </c>
      <c r="M91" s="32">
        <v>13.8</v>
      </c>
      <c r="N91" s="32">
        <v>14</v>
      </c>
      <c r="O91" s="32">
        <v>14.2</v>
      </c>
      <c r="P91" s="33">
        <v>14.4</v>
      </c>
    </row>
    <row r="92" spans="1:16" x14ac:dyDescent="0.25">
      <c r="A92" s="10" t="str">
        <f>INDEX('Обработка исходного'!B:B,ROW($B$3)+4*(ROW($B92)-ROW($B$3)))</f>
        <v>Сталь легированная</v>
      </c>
      <c r="B92" s="47" t="str">
        <f>INDEX('Обработка исходного'!D:D,ROW($B$3)+4*(ROW($B92)-ROW($B$3)))</f>
        <v>40X</v>
      </c>
      <c r="C92" s="27" t="str">
        <f>IF(ISBLANK(INDEX('Обработка исходного'!E:E,ROW($B$3)+4*(ROW($B92)-ROW($B$3)))),"",INDEX('Обработка исходного'!E:E,ROW($B$3)+4*(ROW($B92)-ROW($B$3))))</f>
        <v>Поковки диаметром до 300 мм, КП440*</v>
      </c>
      <c r="D92" s="31">
        <v>11.5</v>
      </c>
      <c r="E92" s="32">
        <v>11.5</v>
      </c>
      <c r="F92" s="32">
        <v>11.9</v>
      </c>
      <c r="G92" s="32">
        <v>12.2</v>
      </c>
      <c r="H92" s="32">
        <v>12.5</v>
      </c>
      <c r="I92" s="32">
        <v>12.8</v>
      </c>
      <c r="J92" s="32">
        <v>13.1</v>
      </c>
      <c r="K92" s="32">
        <v>13.4</v>
      </c>
      <c r="L92" s="32">
        <v>13.6</v>
      </c>
      <c r="M92" s="32">
        <v>13.8</v>
      </c>
      <c r="N92" s="32">
        <v>14</v>
      </c>
      <c r="O92" s="32">
        <v>14.2</v>
      </c>
      <c r="P92" s="33">
        <v>14.4</v>
      </c>
    </row>
    <row r="93" spans="1:16" x14ac:dyDescent="0.25">
      <c r="A93" s="10" t="str">
        <f>INDEX('Обработка исходного'!B:B,ROW($B$3)+4*(ROW($B93)-ROW($B$3)))</f>
        <v>Сталь легированная</v>
      </c>
      <c r="B93" s="47" t="str">
        <f>INDEX('Обработка исходного'!D:D,ROW($B$3)+4*(ROW($B93)-ROW($B$3)))</f>
        <v>40X</v>
      </c>
      <c r="C93" s="27" t="str">
        <f>IF(ISBLANK(INDEX('Обработка исходного'!E:E,ROW($B$3)+4*(ROW($B93)-ROW($B$3)))),"",INDEX('Обработка исходного'!E:E,ROW($B$3)+4*(ROW($B93)-ROW($B$3))))</f>
        <v>Поковки диаметром до 300 мм, КП490*</v>
      </c>
      <c r="D93" s="31">
        <v>11.5</v>
      </c>
      <c r="E93" s="32">
        <v>11.5</v>
      </c>
      <c r="F93" s="32">
        <v>11.9</v>
      </c>
      <c r="G93" s="32">
        <v>12.2</v>
      </c>
      <c r="H93" s="32">
        <v>12.5</v>
      </c>
      <c r="I93" s="32">
        <v>12.8</v>
      </c>
      <c r="J93" s="32">
        <v>13.1</v>
      </c>
      <c r="K93" s="32">
        <v>13.4</v>
      </c>
      <c r="L93" s="32">
        <v>13.6</v>
      </c>
      <c r="M93" s="32">
        <v>13.8</v>
      </c>
      <c r="N93" s="32">
        <v>14</v>
      </c>
      <c r="O93" s="32">
        <v>14.2</v>
      </c>
      <c r="P93" s="33">
        <v>14.4</v>
      </c>
    </row>
    <row r="94" spans="1:16" x14ac:dyDescent="0.25">
      <c r="A94" s="10" t="str">
        <f>INDEX('Обработка исходного'!B:B,ROW($B$3)+4*(ROW($B94)-ROW($B$3)))</f>
        <v>Сталь легированная</v>
      </c>
      <c r="B94" s="47" t="str">
        <f>INDEX('Обработка исходного'!D:D,ROW($B$3)+4*(ROW($B94)-ROW($B$3)))</f>
        <v>40X</v>
      </c>
      <c r="C94" s="27" t="str">
        <f>IF(ISBLANK(INDEX('Обработка исходного'!E:E,ROW($B$3)+4*(ROW($B94)-ROW($B$3)))),"",INDEX('Обработка исходного'!E:E,ROW($B$3)+4*(ROW($B94)-ROW($B$3))))</f>
        <v>Поковки диаметром до 100 мм, КП540*</v>
      </c>
      <c r="D94" s="31">
        <v>11.5</v>
      </c>
      <c r="E94" s="32">
        <v>11.5</v>
      </c>
      <c r="F94" s="32">
        <v>11.9</v>
      </c>
      <c r="G94" s="32">
        <v>12.2</v>
      </c>
      <c r="H94" s="32">
        <v>12.5</v>
      </c>
      <c r="I94" s="32">
        <v>12.8</v>
      </c>
      <c r="J94" s="32">
        <v>13.1</v>
      </c>
      <c r="K94" s="32">
        <v>13.4</v>
      </c>
      <c r="L94" s="32">
        <v>13.6</v>
      </c>
      <c r="M94" s="32">
        <v>13.8</v>
      </c>
      <c r="N94" s="32">
        <v>14</v>
      </c>
      <c r="O94" s="32">
        <v>14.2</v>
      </c>
      <c r="P94" s="33">
        <v>14.4</v>
      </c>
    </row>
    <row r="95" spans="1:16" x14ac:dyDescent="0.25">
      <c r="A95" s="10" t="str">
        <f>INDEX('Обработка исходного'!B:B,ROW($B$3)+4*(ROW($B95)-ROW($B$3)))</f>
        <v>Сталь легированная</v>
      </c>
      <c r="B95" s="47" t="str">
        <f>INDEX('Обработка исходного'!D:D,ROW($B$3)+4*(ROW($B95)-ROW($B$3)))</f>
        <v>45Х</v>
      </c>
      <c r="C95" s="27" t="str">
        <f>IF(ISBLANK(INDEX('Обработка исходного'!E:E,ROW($B$3)+4*(ROW($B95)-ROW($B$3)))),"",INDEX('Обработка исходного'!E:E,ROW($B$3)+4*(ROW($B95)-ROW($B$3))))</f>
        <v>Поковки диаметром до 100 мм, КП315*</v>
      </c>
      <c r="D95" s="31">
        <v>11.5</v>
      </c>
      <c r="E95" s="32">
        <v>11.5</v>
      </c>
      <c r="F95" s="32">
        <v>11.9</v>
      </c>
      <c r="G95" s="32">
        <v>12.2</v>
      </c>
      <c r="H95" s="32">
        <v>12.5</v>
      </c>
      <c r="I95" s="32">
        <v>12.8</v>
      </c>
      <c r="J95" s="32">
        <v>13.1</v>
      </c>
      <c r="K95" s="32">
        <v>13.4</v>
      </c>
      <c r="L95" s="32">
        <v>13.6</v>
      </c>
      <c r="M95" s="32">
        <v>13.8</v>
      </c>
      <c r="N95" s="32">
        <v>14</v>
      </c>
      <c r="O95" s="32">
        <v>14.2</v>
      </c>
      <c r="P95" s="33">
        <v>14.4</v>
      </c>
    </row>
    <row r="96" spans="1:16" x14ac:dyDescent="0.25">
      <c r="A96" s="10" t="str">
        <f>INDEX('Обработка исходного'!B:B,ROW($B$3)+4*(ROW($B96)-ROW($B$3)))</f>
        <v>Сталь легированная</v>
      </c>
      <c r="B96" s="47" t="str">
        <f>INDEX('Обработка исходного'!D:D,ROW($B$3)+4*(ROW($B96)-ROW($B$3)))</f>
        <v>45Х</v>
      </c>
      <c r="C96" s="27" t="str">
        <f>IF(ISBLANK(INDEX('Обработка исходного'!E:E,ROW($B$3)+4*(ROW($B96)-ROW($B$3)))),"",INDEX('Обработка исходного'!E:E,ROW($B$3)+4*(ROW($B96)-ROW($B$3))))</f>
        <v>Поковки диаметром от 300 до 800 мм, КП315*</v>
      </c>
      <c r="D96" s="31">
        <v>11.5</v>
      </c>
      <c r="E96" s="32">
        <v>11.5</v>
      </c>
      <c r="F96" s="32">
        <v>11.9</v>
      </c>
      <c r="G96" s="32">
        <v>12.2</v>
      </c>
      <c r="H96" s="32">
        <v>12.5</v>
      </c>
      <c r="I96" s="32">
        <v>12.8</v>
      </c>
      <c r="J96" s="32">
        <v>13.1</v>
      </c>
      <c r="K96" s="32">
        <v>13.4</v>
      </c>
      <c r="L96" s="32">
        <v>13.6</v>
      </c>
      <c r="M96" s="32">
        <v>13.8</v>
      </c>
      <c r="N96" s="32">
        <v>14</v>
      </c>
      <c r="O96" s="32">
        <v>14.2</v>
      </c>
      <c r="P96" s="33">
        <v>14.4</v>
      </c>
    </row>
    <row r="97" spans="1:16" x14ac:dyDescent="0.25">
      <c r="A97" s="10" t="str">
        <f>INDEX('Обработка исходного'!B:B,ROW($B$3)+4*(ROW($B97)-ROW($B$3)))</f>
        <v>Сталь легированная</v>
      </c>
      <c r="B97" s="47" t="str">
        <f>INDEX('Обработка исходного'!D:D,ROW($B$3)+4*(ROW($B97)-ROW($B$3)))</f>
        <v>45Х</v>
      </c>
      <c r="C97" s="27" t="str">
        <f>IF(ISBLANK(INDEX('Обработка исходного'!E:E,ROW($B$3)+4*(ROW($B97)-ROW($B$3)))),"",INDEX('Обработка исходного'!E:E,ROW($B$3)+4*(ROW($B97)-ROW($B$3))))</f>
        <v>Поковки диаметром до 800 мм, КП345*</v>
      </c>
      <c r="D97" s="31">
        <v>11.5</v>
      </c>
      <c r="E97" s="32">
        <v>11.5</v>
      </c>
      <c r="F97" s="32">
        <v>11.9</v>
      </c>
      <c r="G97" s="32">
        <v>12.2</v>
      </c>
      <c r="H97" s="32">
        <v>12.5</v>
      </c>
      <c r="I97" s="32">
        <v>12.8</v>
      </c>
      <c r="J97" s="32">
        <v>13.1</v>
      </c>
      <c r="K97" s="32">
        <v>13.4</v>
      </c>
      <c r="L97" s="32">
        <v>13.6</v>
      </c>
      <c r="M97" s="32">
        <v>13.8</v>
      </c>
      <c r="N97" s="32">
        <v>14</v>
      </c>
      <c r="O97" s="32">
        <v>14.2</v>
      </c>
      <c r="P97" s="33">
        <v>14.4</v>
      </c>
    </row>
    <row r="98" spans="1:16" x14ac:dyDescent="0.25">
      <c r="A98" s="10" t="str">
        <f>INDEX('Обработка исходного'!B:B,ROW($B$3)+4*(ROW($B98)-ROW($B$3)))</f>
        <v>Сталь легированная</v>
      </c>
      <c r="B98" s="47" t="str">
        <f>INDEX('Обработка исходного'!D:D,ROW($B$3)+4*(ROW($B98)-ROW($B$3)))</f>
        <v>45Х</v>
      </c>
      <c r="C98" s="27" t="str">
        <f>IF(ISBLANK(INDEX('Обработка исходного'!E:E,ROW($B$3)+4*(ROW($B98)-ROW($B$3)))),"",INDEX('Обработка исходного'!E:E,ROW($B$3)+4*(ROW($B98)-ROW($B$3))))</f>
        <v>Поковки диаметром от 100 до 500 мм, КП395*</v>
      </c>
      <c r="D98" s="31">
        <v>11.5</v>
      </c>
      <c r="E98" s="32">
        <v>11.5</v>
      </c>
      <c r="F98" s="32">
        <v>11.9</v>
      </c>
      <c r="G98" s="32">
        <v>12.2</v>
      </c>
      <c r="H98" s="32">
        <v>12.5</v>
      </c>
      <c r="I98" s="32">
        <v>12.8</v>
      </c>
      <c r="J98" s="32">
        <v>13.1</v>
      </c>
      <c r="K98" s="32">
        <v>13.4</v>
      </c>
      <c r="L98" s="32">
        <v>13.6</v>
      </c>
      <c r="M98" s="32">
        <v>13.8</v>
      </c>
      <c r="N98" s="32">
        <v>14</v>
      </c>
      <c r="O98" s="32">
        <v>14.2</v>
      </c>
      <c r="P98" s="33">
        <v>14.4</v>
      </c>
    </row>
    <row r="99" spans="1:16" x14ac:dyDescent="0.25">
      <c r="A99" s="10" t="str">
        <f>INDEX('Обработка исходного'!B:B,ROW($B$3)+4*(ROW($B99)-ROW($B$3)))</f>
        <v>Сталь легированная</v>
      </c>
      <c r="B99" s="47" t="str">
        <f>INDEX('Обработка исходного'!D:D,ROW($B$3)+4*(ROW($B99)-ROW($B$3)))</f>
        <v>45Х</v>
      </c>
      <c r="C99" s="27" t="str">
        <f>IF(ISBLANK(INDEX('Обработка исходного'!E:E,ROW($B$3)+4*(ROW($B99)-ROW($B$3)))),"",INDEX('Обработка исходного'!E:E,ROW($B$3)+4*(ROW($B99)-ROW($B$3))))</f>
        <v>Поковки диаметром от 100 до 500 мм, КП440*</v>
      </c>
      <c r="D99" s="31">
        <v>11.5</v>
      </c>
      <c r="E99" s="32">
        <v>11.5</v>
      </c>
      <c r="F99" s="32">
        <v>11.9</v>
      </c>
      <c r="G99" s="32">
        <v>12.2</v>
      </c>
      <c r="H99" s="32">
        <v>12.5</v>
      </c>
      <c r="I99" s="32">
        <v>12.8</v>
      </c>
      <c r="J99" s="32">
        <v>13.1</v>
      </c>
      <c r="K99" s="32">
        <v>13.4</v>
      </c>
      <c r="L99" s="32">
        <v>13.6</v>
      </c>
      <c r="M99" s="32">
        <v>13.8</v>
      </c>
      <c r="N99" s="32">
        <v>14</v>
      </c>
      <c r="O99" s="32">
        <v>14.2</v>
      </c>
      <c r="P99" s="33">
        <v>14.4</v>
      </c>
    </row>
    <row r="100" spans="1:16" x14ac:dyDescent="0.25">
      <c r="A100" s="10" t="str">
        <f>INDEX('Обработка исходного'!B:B,ROW($B$3)+4*(ROW($B100)-ROW($B$3)))</f>
        <v>Сталь легированная</v>
      </c>
      <c r="B100" s="47" t="str">
        <f>INDEX('Обработка исходного'!D:D,ROW($B$3)+4*(ROW($B100)-ROW($B$3)))</f>
        <v>45Х</v>
      </c>
      <c r="C100" s="27" t="str">
        <f>IF(ISBLANK(INDEX('Обработка исходного'!E:E,ROW($B$3)+4*(ROW($B100)-ROW($B$3)))),"",INDEX('Обработка исходного'!E:E,ROW($B$3)+4*(ROW($B100)-ROW($B$3))))</f>
        <v>Поковки диаметром до 300 мм, КП490*</v>
      </c>
      <c r="D100" s="31">
        <v>11.5</v>
      </c>
      <c r="E100" s="32">
        <v>11.5</v>
      </c>
      <c r="F100" s="32">
        <v>11.9</v>
      </c>
      <c r="G100" s="32">
        <v>12.2</v>
      </c>
      <c r="H100" s="32">
        <v>12.5</v>
      </c>
      <c r="I100" s="32">
        <v>12.8</v>
      </c>
      <c r="J100" s="32">
        <v>13.1</v>
      </c>
      <c r="K100" s="32">
        <v>13.4</v>
      </c>
      <c r="L100" s="32">
        <v>13.6</v>
      </c>
      <c r="M100" s="32">
        <v>13.8</v>
      </c>
      <c r="N100" s="32">
        <v>14</v>
      </c>
      <c r="O100" s="32">
        <v>14.2</v>
      </c>
      <c r="P100" s="33">
        <v>14.4</v>
      </c>
    </row>
    <row r="101" spans="1:16" x14ac:dyDescent="0.25">
      <c r="A101" s="10" t="str">
        <f>INDEX('Обработка исходного'!B:B,ROW($B$3)+4*(ROW($B101)-ROW($B$3)))</f>
        <v>Сталь легированная</v>
      </c>
      <c r="B101" s="47" t="str">
        <f>INDEX('Обработка исходного'!D:D,ROW($B$3)+4*(ROW($B101)-ROW($B$3)))</f>
        <v>45Х</v>
      </c>
      <c r="C101" s="27" t="str">
        <f>IF(ISBLANK(INDEX('Обработка исходного'!E:E,ROW($B$3)+4*(ROW($B101)-ROW($B$3)))),"",INDEX('Обработка исходного'!E:E,ROW($B$3)+4*(ROW($B101)-ROW($B$3))))</f>
        <v>Поковки диаметром от 100 до 300 мм, КП540*</v>
      </c>
      <c r="D101" s="31">
        <v>11.5</v>
      </c>
      <c r="E101" s="32">
        <v>11.5</v>
      </c>
      <c r="F101" s="32">
        <v>11.9</v>
      </c>
      <c r="G101" s="32">
        <v>12.2</v>
      </c>
      <c r="H101" s="32">
        <v>12.5</v>
      </c>
      <c r="I101" s="32">
        <v>12.8</v>
      </c>
      <c r="J101" s="32">
        <v>13.1</v>
      </c>
      <c r="K101" s="32">
        <v>13.4</v>
      </c>
      <c r="L101" s="32">
        <v>13.6</v>
      </c>
      <c r="M101" s="32">
        <v>13.8</v>
      </c>
      <c r="N101" s="32">
        <v>14</v>
      </c>
      <c r="O101" s="32">
        <v>14.2</v>
      </c>
      <c r="P101" s="33">
        <v>14.4</v>
      </c>
    </row>
    <row r="102" spans="1:16" x14ac:dyDescent="0.25">
      <c r="A102" s="10" t="str">
        <f>INDEX('Обработка исходного'!B:B,ROW($B$3)+4*(ROW($B102)-ROW($B$3)))</f>
        <v>Сталь легированная</v>
      </c>
      <c r="B102" s="47" t="str">
        <f>INDEX('Обработка исходного'!D:D,ROW($B$3)+4*(ROW($B102)-ROW($B$3)))</f>
        <v>45Х</v>
      </c>
      <c r="C102" s="27" t="str">
        <f>IF(ISBLANK(INDEX('Обработка исходного'!E:E,ROW($B$3)+4*(ROW($B102)-ROW($B$3)))),"",INDEX('Обработка исходного'!E:E,ROW($B$3)+4*(ROW($B102)-ROW($B$3))))</f>
        <v>Поковки диаметром до 100 мм, КП590*</v>
      </c>
      <c r="D102" s="31">
        <v>11.5</v>
      </c>
      <c r="E102" s="32">
        <v>11.5</v>
      </c>
      <c r="F102" s="32">
        <v>11.9</v>
      </c>
      <c r="G102" s="32">
        <v>12.2</v>
      </c>
      <c r="H102" s="32">
        <v>12.5</v>
      </c>
      <c r="I102" s="32">
        <v>12.8</v>
      </c>
      <c r="J102" s="32">
        <v>13.1</v>
      </c>
      <c r="K102" s="32">
        <v>13.4</v>
      </c>
      <c r="L102" s="32">
        <v>13.6</v>
      </c>
      <c r="M102" s="32">
        <v>13.8</v>
      </c>
      <c r="N102" s="32">
        <v>14</v>
      </c>
      <c r="O102" s="32">
        <v>14.2</v>
      </c>
      <c r="P102" s="33">
        <v>14.4</v>
      </c>
    </row>
    <row r="103" spans="1:16" x14ac:dyDescent="0.25">
      <c r="A103" s="10" t="str">
        <f>INDEX('Обработка исходного'!B:B,ROW($B$3)+4*(ROW($B103)-ROW($B$3)))</f>
        <v>Сталь легированная</v>
      </c>
      <c r="B103" s="47" t="str">
        <f>INDEX('Обработка исходного'!D:D,ROW($B$3)+4*(ROW($B103)-ROW($B$3)))</f>
        <v>45Х</v>
      </c>
      <c r="C103" s="27" t="str">
        <f>IF(ISBLANK(INDEX('Обработка исходного'!E:E,ROW($B$3)+4*(ROW($B103)-ROW($B$3)))),"",INDEX('Обработка исходного'!E:E,ROW($B$3)+4*(ROW($B103)-ROW($B$3))))</f>
        <v>Поковки диаметром до 100 мм, КП640*</v>
      </c>
      <c r="D103" s="31">
        <v>11.5</v>
      </c>
      <c r="E103" s="32">
        <v>11.5</v>
      </c>
      <c r="F103" s="32">
        <v>11.9</v>
      </c>
      <c r="G103" s="32">
        <v>12.2</v>
      </c>
      <c r="H103" s="32">
        <v>12.5</v>
      </c>
      <c r="I103" s="32">
        <v>12.8</v>
      </c>
      <c r="J103" s="32">
        <v>13.1</v>
      </c>
      <c r="K103" s="32">
        <v>13.4</v>
      </c>
      <c r="L103" s="32">
        <v>13.6</v>
      </c>
      <c r="M103" s="32">
        <v>13.8</v>
      </c>
      <c r="N103" s="32">
        <v>14</v>
      </c>
      <c r="O103" s="32">
        <v>14.2</v>
      </c>
      <c r="P103" s="33">
        <v>14.4</v>
      </c>
    </row>
    <row r="104" spans="1:16" x14ac:dyDescent="0.25">
      <c r="A104" s="10" t="str">
        <f>INDEX('Обработка исходного'!B:B,ROW($B$3)+4*(ROW($B104)-ROW($B$3)))</f>
        <v>Сталь легированная</v>
      </c>
      <c r="B104" s="47" t="str">
        <f>INDEX('Обработка исходного'!D:D,ROW($B$3)+4*(ROW($B104)-ROW($B$3)))</f>
        <v>45Х</v>
      </c>
      <c r="C104" s="27" t="str">
        <f>IF(ISBLANK(INDEX('Обработка исходного'!E:E,ROW($B$3)+4*(ROW($B104)-ROW($B$3)))),"",INDEX('Обработка исходного'!E:E,ROW($B$3)+4*(ROW($B104)-ROW($B$3))))</f>
        <v>Прутки и полосы диаметром или толщиной до 80 мм</v>
      </c>
      <c r="D104" s="31">
        <v>11.5</v>
      </c>
      <c r="E104" s="32">
        <v>11.5</v>
      </c>
      <c r="F104" s="32">
        <v>11.9</v>
      </c>
      <c r="G104" s="32">
        <v>12.2</v>
      </c>
      <c r="H104" s="32">
        <v>12.5</v>
      </c>
      <c r="I104" s="32">
        <v>12.8</v>
      </c>
      <c r="J104" s="32">
        <v>13.1</v>
      </c>
      <c r="K104" s="32">
        <v>13.4</v>
      </c>
      <c r="L104" s="32">
        <v>13.6</v>
      </c>
      <c r="M104" s="32">
        <v>13.8</v>
      </c>
      <c r="N104" s="32">
        <v>14</v>
      </c>
      <c r="O104" s="32">
        <v>14.2</v>
      </c>
      <c r="P104" s="33">
        <v>14.4</v>
      </c>
    </row>
    <row r="105" spans="1:16" ht="25.5" x14ac:dyDescent="0.25">
      <c r="A105" s="10" t="str">
        <f>INDEX('Обработка исходного'!B:B,ROW($B$3)+4*(ROW($B105)-ROW($B$3)))</f>
        <v>Сталь легированная</v>
      </c>
      <c r="B105" s="47" t="str">
        <f>INDEX('Обработка исходного'!D:D,ROW($B$3)+4*(ROW($B105)-ROW($B$3)))</f>
        <v>45Х</v>
      </c>
      <c r="C105" s="27" t="str">
        <f>IF(ISBLANK(INDEX('Обработка исходного'!E:E,ROW($B$3)+4*(ROW($B105)-ROW($B$3)))),"",INDEX('Обработка исходного'!E:E,ROW($B$3)+4*(ROW($B105)-ROW($B$3))))</f>
        <v>Прутки и полосы диаметром или толщиной от 80 до 150 мм</v>
      </c>
      <c r="D105" s="31">
        <v>11.5</v>
      </c>
      <c r="E105" s="32">
        <v>11.5</v>
      </c>
      <c r="F105" s="32">
        <v>11.9</v>
      </c>
      <c r="G105" s="32">
        <v>12.2</v>
      </c>
      <c r="H105" s="32">
        <v>12.5</v>
      </c>
      <c r="I105" s="32">
        <v>12.8</v>
      </c>
      <c r="J105" s="32">
        <v>13.1</v>
      </c>
      <c r="K105" s="32">
        <v>13.4</v>
      </c>
      <c r="L105" s="32">
        <v>13.6</v>
      </c>
      <c r="M105" s="32">
        <v>13.8</v>
      </c>
      <c r="N105" s="32">
        <v>14</v>
      </c>
      <c r="O105" s="32">
        <v>14.2</v>
      </c>
      <c r="P105" s="33">
        <v>14.4</v>
      </c>
    </row>
    <row r="106" spans="1:16" ht="25.5" x14ac:dyDescent="0.25">
      <c r="A106" s="10" t="str">
        <f>INDEX('Обработка исходного'!B:B,ROW($B$3)+4*(ROW($B106)-ROW($B$3)))</f>
        <v>Сталь легированная</v>
      </c>
      <c r="B106" s="47" t="str">
        <f>INDEX('Обработка исходного'!D:D,ROW($B$3)+4*(ROW($B106)-ROW($B$3)))</f>
        <v>45Х</v>
      </c>
      <c r="C106" s="27" t="str">
        <f>IF(ISBLANK(INDEX('Обработка исходного'!E:E,ROW($B$3)+4*(ROW($B106)-ROW($B$3)))),"",INDEX('Обработка исходного'!E:E,ROW($B$3)+4*(ROW($B106)-ROW($B$3))))</f>
        <v>Прутки и полосы диаметром или толщиной от 150 до 250 мм</v>
      </c>
      <c r="D106" s="31">
        <v>11.5</v>
      </c>
      <c r="E106" s="32">
        <v>11.5</v>
      </c>
      <c r="F106" s="32">
        <v>11.9</v>
      </c>
      <c r="G106" s="32">
        <v>12.2</v>
      </c>
      <c r="H106" s="32">
        <v>12.5</v>
      </c>
      <c r="I106" s="32">
        <v>12.8</v>
      </c>
      <c r="J106" s="32">
        <v>13.1</v>
      </c>
      <c r="K106" s="32">
        <v>13.4</v>
      </c>
      <c r="L106" s="32">
        <v>13.6</v>
      </c>
      <c r="M106" s="32">
        <v>13.8</v>
      </c>
      <c r="N106" s="32">
        <v>14</v>
      </c>
      <c r="O106" s="32">
        <v>14.2</v>
      </c>
      <c r="P106" s="33">
        <v>14.4</v>
      </c>
    </row>
    <row r="107" spans="1:16" x14ac:dyDescent="0.25">
      <c r="A107" s="10" t="str">
        <f>INDEX('Обработка исходного'!B:B,ROW($B$3)+4*(ROW($B107)-ROW($B$3)))</f>
        <v>Сталь легированная</v>
      </c>
      <c r="B107" s="47" t="str">
        <f>INDEX('Обработка исходного'!D:D,ROW($B$3)+4*(ROW($B107)-ROW($B$3)))</f>
        <v>12ХМ</v>
      </c>
      <c r="C107" s="27" t="str">
        <f>IF(ISBLANK(INDEX('Обработка исходного'!E:E,ROW($B$3)+4*(ROW($B107)-ROW($B$3)))),"",INDEX('Обработка исходного'!E:E,ROW($B$3)+4*(ROW($B107)-ROW($B$3))))</f>
        <v>Листы толщиной от 4 до 6 мм</v>
      </c>
      <c r="D107" s="31">
        <v>11.5</v>
      </c>
      <c r="E107" s="32">
        <v>11.5</v>
      </c>
      <c r="F107" s="32">
        <v>11.9</v>
      </c>
      <c r="G107" s="32">
        <v>12.2</v>
      </c>
      <c r="H107" s="32">
        <v>12.5</v>
      </c>
      <c r="I107" s="32">
        <v>12.8</v>
      </c>
      <c r="J107" s="32">
        <v>13.1</v>
      </c>
      <c r="K107" s="32">
        <v>13.4</v>
      </c>
      <c r="L107" s="32">
        <v>13.6</v>
      </c>
      <c r="M107" s="32">
        <v>13.8</v>
      </c>
      <c r="N107" s="32">
        <v>14</v>
      </c>
      <c r="O107" s="32">
        <v>14.2</v>
      </c>
      <c r="P107" s="33">
        <v>14.4</v>
      </c>
    </row>
    <row r="108" spans="1:16" x14ac:dyDescent="0.25">
      <c r="A108" s="10" t="str">
        <f>INDEX('Обработка исходного'!B:B,ROW($B$3)+4*(ROW($B108)-ROW($B$3)))</f>
        <v>Сталь легированная</v>
      </c>
      <c r="B108" s="47" t="str">
        <f>INDEX('Обработка исходного'!D:D,ROW($B$3)+4*(ROW($B108)-ROW($B$3)))</f>
        <v>12ХМ</v>
      </c>
      <c r="C108" s="27" t="str">
        <f>IF(ISBLANK(INDEX('Обработка исходного'!E:E,ROW($B$3)+4*(ROW($B108)-ROW($B$3)))),"",INDEX('Обработка исходного'!E:E,ROW($B$3)+4*(ROW($B108)-ROW($B$3))))</f>
        <v>Листы толщиной от 60 до 130 мм</v>
      </c>
      <c r="D108" s="31">
        <v>11.5</v>
      </c>
      <c r="E108" s="32">
        <v>11.5</v>
      </c>
      <c r="F108" s="32">
        <v>11.9</v>
      </c>
      <c r="G108" s="32">
        <v>12.2</v>
      </c>
      <c r="H108" s="32">
        <v>12.5</v>
      </c>
      <c r="I108" s="32">
        <v>12.8</v>
      </c>
      <c r="J108" s="32">
        <v>13.1</v>
      </c>
      <c r="K108" s="32">
        <v>13.4</v>
      </c>
      <c r="L108" s="32">
        <v>13.6</v>
      </c>
      <c r="M108" s="32">
        <v>13.8</v>
      </c>
      <c r="N108" s="32">
        <v>14</v>
      </c>
      <c r="O108" s="32">
        <v>14.2</v>
      </c>
      <c r="P108" s="33">
        <v>14.4</v>
      </c>
    </row>
    <row r="109" spans="1:16" ht="38.25" x14ac:dyDescent="0.25">
      <c r="A109" s="10" t="str">
        <f>INDEX('Обработка исходного'!B:B,ROW($B$3)+4*(ROW($B109)-ROW($B$3)))</f>
        <v>Сталь легированная</v>
      </c>
      <c r="B109" s="47" t="str">
        <f>INDEX('Обработка исходного'!D:D,ROW($B$3)+4*(ROW($B109)-ROW($B$3)))</f>
        <v>15ХМ</v>
      </c>
      <c r="C109" s="27" t="str">
        <f>IF(ISBLANK(INDEX('Обработка исходного'!E:E,ROW($B$3)+4*(ROW($B109)-ROW($B$3)))),"",INDEX('Обработка исходного'!E:E,ROW($B$3)+4*(ROW($B109)-ROW($B$3))))</f>
        <v>Трубы бесшовные горячекатаные наружным диаметром от 10 до 465 мм с толщиной стенки от 2 до 32 мм</v>
      </c>
      <c r="D109" s="31">
        <v>11.5</v>
      </c>
      <c r="E109" s="32">
        <v>11.5</v>
      </c>
      <c r="F109" s="32">
        <v>11.9</v>
      </c>
      <c r="G109" s="32">
        <v>12.2</v>
      </c>
      <c r="H109" s="32">
        <v>12.5</v>
      </c>
      <c r="I109" s="32">
        <v>12.8</v>
      </c>
      <c r="J109" s="32">
        <v>13.1</v>
      </c>
      <c r="K109" s="32">
        <v>13.4</v>
      </c>
      <c r="L109" s="32">
        <v>13.6</v>
      </c>
      <c r="M109" s="32">
        <v>13.8</v>
      </c>
      <c r="N109" s="32">
        <v>14</v>
      </c>
      <c r="O109" s="32">
        <v>14.2</v>
      </c>
      <c r="P109" s="33">
        <v>14.4</v>
      </c>
    </row>
    <row r="110" spans="1:16" ht="25.5" x14ac:dyDescent="0.25">
      <c r="A110" s="10" t="str">
        <f>INDEX('Обработка исходного'!B:B,ROW($B$3)+4*(ROW($B110)-ROW($B$3)))</f>
        <v>Сталь легированная</v>
      </c>
      <c r="B110" s="47" t="str">
        <f>INDEX('Обработка исходного'!D:D,ROW($B$3)+4*(ROW($B110)-ROW($B$3)))</f>
        <v>15ХМ</v>
      </c>
      <c r="C110" s="27" t="str">
        <f>IF(ISBLANK(INDEX('Обработка исходного'!E:E,ROW($B$3)+4*(ROW($B110)-ROW($B$3)))),"",INDEX('Обработка исходного'!E:E,ROW($B$3)+4*(ROW($B110)-ROW($B$3))))</f>
        <v>Поковки толщиной или диаметром от 100 до 300 мм, КП195*</v>
      </c>
      <c r="D110" s="31">
        <v>11.5</v>
      </c>
      <c r="E110" s="32">
        <v>11.5</v>
      </c>
      <c r="F110" s="32">
        <v>11.9</v>
      </c>
      <c r="G110" s="32">
        <v>12.2</v>
      </c>
      <c r="H110" s="32">
        <v>12.5</v>
      </c>
      <c r="I110" s="32">
        <v>12.8</v>
      </c>
      <c r="J110" s="32">
        <v>13.1</v>
      </c>
      <c r="K110" s="32">
        <v>13.4</v>
      </c>
      <c r="L110" s="32">
        <v>13.6</v>
      </c>
      <c r="M110" s="32">
        <v>13.8</v>
      </c>
      <c r="N110" s="32">
        <v>14</v>
      </c>
      <c r="O110" s="32">
        <v>14.2</v>
      </c>
      <c r="P110" s="33">
        <v>14.4</v>
      </c>
    </row>
    <row r="111" spans="1:16" ht="25.5" x14ac:dyDescent="0.25">
      <c r="A111" s="10" t="str">
        <f>INDEX('Обработка исходного'!B:B,ROW($B$3)+4*(ROW($B111)-ROW($B$3)))</f>
        <v>Сталь легированная</v>
      </c>
      <c r="B111" s="47" t="str">
        <f>INDEX('Обработка исходного'!D:D,ROW($B$3)+4*(ROW($B111)-ROW($B$3)))</f>
        <v>15ХМ</v>
      </c>
      <c r="C111" s="27" t="str">
        <f>IF(ISBLANK(INDEX('Обработка исходного'!E:E,ROW($B$3)+4*(ROW($B111)-ROW($B$3)))),"",INDEX('Обработка исходного'!E:E,ROW($B$3)+4*(ROW($B111)-ROW($B$3))))</f>
        <v>Поковки толщиной или диаметром от 100 до 300 мм, КП215*</v>
      </c>
      <c r="D111" s="31">
        <v>11.5</v>
      </c>
      <c r="E111" s="32">
        <v>11.5</v>
      </c>
      <c r="F111" s="32">
        <v>11.9</v>
      </c>
      <c r="G111" s="32">
        <v>12.2</v>
      </c>
      <c r="H111" s="32">
        <v>12.5</v>
      </c>
      <c r="I111" s="32">
        <v>12.8</v>
      </c>
      <c r="J111" s="32">
        <v>13.1</v>
      </c>
      <c r="K111" s="32">
        <v>13.4</v>
      </c>
      <c r="L111" s="32">
        <v>13.6</v>
      </c>
      <c r="M111" s="32">
        <v>13.8</v>
      </c>
      <c r="N111" s="32">
        <v>14</v>
      </c>
      <c r="O111" s="32">
        <v>14.2</v>
      </c>
      <c r="P111" s="33">
        <v>14.4</v>
      </c>
    </row>
    <row r="112" spans="1:16" x14ac:dyDescent="0.25">
      <c r="A112" s="10" t="str">
        <f>INDEX('Обработка исходного'!B:B,ROW($B$3)+4*(ROW($B112)-ROW($B$3)))</f>
        <v>Сталь легированная</v>
      </c>
      <c r="B112" s="47" t="str">
        <f>INDEX('Обработка исходного'!D:D,ROW($B$3)+4*(ROW($B112)-ROW($B$3)))</f>
        <v>15ХМ</v>
      </c>
      <c r="C112" s="27" t="str">
        <f>IF(ISBLANK(INDEX('Обработка исходного'!E:E,ROW($B$3)+4*(ROW($B112)-ROW($B$3)))),"",INDEX('Обработка исходного'!E:E,ROW($B$3)+4*(ROW($B112)-ROW($B$3))))</f>
        <v>Поковки толщиной или диаметром до 300 мм, КП245*</v>
      </c>
      <c r="D112" s="31">
        <v>11.5</v>
      </c>
      <c r="E112" s="32">
        <v>11.5</v>
      </c>
      <c r="F112" s="32">
        <v>11.9</v>
      </c>
      <c r="G112" s="32">
        <v>12.2</v>
      </c>
      <c r="H112" s="32">
        <v>12.5</v>
      </c>
      <c r="I112" s="32">
        <v>12.8</v>
      </c>
      <c r="J112" s="32">
        <v>13.1</v>
      </c>
      <c r="K112" s="32">
        <v>13.4</v>
      </c>
      <c r="L112" s="32">
        <v>13.6</v>
      </c>
      <c r="M112" s="32">
        <v>13.8</v>
      </c>
      <c r="N112" s="32">
        <v>14</v>
      </c>
      <c r="O112" s="32">
        <v>14.2</v>
      </c>
      <c r="P112" s="33">
        <v>14.4</v>
      </c>
    </row>
    <row r="113" spans="1:16" x14ac:dyDescent="0.25">
      <c r="A113" s="10" t="str">
        <f>INDEX('Обработка исходного'!B:B,ROW($B$3)+4*(ROW($B113)-ROW($B$3)))</f>
        <v>Сталь легированная</v>
      </c>
      <c r="B113" s="47" t="str">
        <f>INDEX('Обработка исходного'!D:D,ROW($B$3)+4*(ROW($B113)-ROW($B$3)))</f>
        <v>15ХМ</v>
      </c>
      <c r="C113" s="27" t="str">
        <f>IF(ISBLANK(INDEX('Обработка исходного'!E:E,ROW($B$3)+4*(ROW($B113)-ROW($B$3)))),"",INDEX('Обработка исходного'!E:E,ROW($B$3)+4*(ROW($B113)-ROW($B$3))))</f>
        <v>Поковки толщиной или диаметром до 500 мм, КП275*</v>
      </c>
      <c r="D113" s="31">
        <v>11.5</v>
      </c>
      <c r="E113" s="32">
        <v>11.5</v>
      </c>
      <c r="F113" s="32">
        <v>11.9</v>
      </c>
      <c r="G113" s="32">
        <v>12.2</v>
      </c>
      <c r="H113" s="32">
        <v>12.5</v>
      </c>
      <c r="I113" s="32">
        <v>12.8</v>
      </c>
      <c r="J113" s="32">
        <v>13.1</v>
      </c>
      <c r="K113" s="32">
        <v>13.4</v>
      </c>
      <c r="L113" s="32">
        <v>13.6</v>
      </c>
      <c r="M113" s="32">
        <v>13.8</v>
      </c>
      <c r="N113" s="32">
        <v>14</v>
      </c>
      <c r="O113" s="32">
        <v>14.2</v>
      </c>
      <c r="P113" s="33">
        <v>14.4</v>
      </c>
    </row>
    <row r="114" spans="1:16" x14ac:dyDescent="0.25">
      <c r="A114" s="10" t="str">
        <f>INDEX('Обработка исходного'!B:B,ROW($B$3)+4*(ROW($B114)-ROW($B$3)))</f>
        <v>Сталь легированная</v>
      </c>
      <c r="B114" s="47" t="str">
        <f>INDEX('Обработка исходного'!D:D,ROW($B$3)+4*(ROW($B114)-ROW($B$3)))</f>
        <v>15ХМ</v>
      </c>
      <c r="C114" s="27" t="str">
        <f>IF(ISBLANK(INDEX('Обработка исходного'!E:E,ROW($B$3)+4*(ROW($B114)-ROW($B$3)))),"",INDEX('Обработка исходного'!E:E,ROW($B$3)+4*(ROW($B114)-ROW($B$3))))</f>
        <v>Поковки толщиной или диаметром до 100 мм, КП315*</v>
      </c>
      <c r="D114" s="31">
        <v>11.5</v>
      </c>
      <c r="E114" s="32">
        <v>11.5</v>
      </c>
      <c r="F114" s="32">
        <v>11.9</v>
      </c>
      <c r="G114" s="32">
        <v>12.2</v>
      </c>
      <c r="H114" s="32">
        <v>12.5</v>
      </c>
      <c r="I114" s="32">
        <v>12.8</v>
      </c>
      <c r="J114" s="32">
        <v>13.1</v>
      </c>
      <c r="K114" s="32">
        <v>13.4</v>
      </c>
      <c r="L114" s="32">
        <v>13.6</v>
      </c>
      <c r="M114" s="32">
        <v>13.8</v>
      </c>
      <c r="N114" s="32">
        <v>14</v>
      </c>
      <c r="O114" s="32">
        <v>14.2</v>
      </c>
      <c r="P114" s="33">
        <v>14.4</v>
      </c>
    </row>
    <row r="115" spans="1:16" x14ac:dyDescent="0.25">
      <c r="A115" s="10" t="str">
        <f>INDEX('Обработка исходного'!B:B,ROW($B$3)+4*(ROW($B115)-ROW($B$3)))</f>
        <v>Сталь легированная</v>
      </c>
      <c r="B115" s="47" t="str">
        <f>INDEX('Обработка исходного'!D:D,ROW($B$3)+4*(ROW($B115)-ROW($B$3)))</f>
        <v>15ХМ</v>
      </c>
      <c r="C115" s="27" t="str">
        <f>IF(ISBLANK(INDEX('Обработка исходного'!E:E,ROW($B$3)+4*(ROW($B115)-ROW($B$3)))),"",INDEX('Обработка исходного'!E:E,ROW($B$3)+4*(ROW($B115)-ROW($B$3))))</f>
        <v>Поковки толщиной или диаметром до 300 мм, КП345*</v>
      </c>
      <c r="D115" s="31">
        <v>11.5</v>
      </c>
      <c r="E115" s="32">
        <v>11.5</v>
      </c>
      <c r="F115" s="32">
        <v>11.9</v>
      </c>
      <c r="G115" s="32">
        <v>12.2</v>
      </c>
      <c r="H115" s="32">
        <v>12.5</v>
      </c>
      <c r="I115" s="32">
        <v>12.8</v>
      </c>
      <c r="J115" s="32">
        <v>13.1</v>
      </c>
      <c r="K115" s="32">
        <v>13.4</v>
      </c>
      <c r="L115" s="32">
        <v>13.6</v>
      </c>
      <c r="M115" s="32">
        <v>13.8</v>
      </c>
      <c r="N115" s="32">
        <v>14</v>
      </c>
      <c r="O115" s="32">
        <v>14.2</v>
      </c>
      <c r="P115" s="33">
        <v>14.4</v>
      </c>
    </row>
    <row r="116" spans="1:16" x14ac:dyDescent="0.25">
      <c r="A116" s="10" t="str">
        <f>INDEX('Обработка исходного'!B:B,ROW($B$3)+4*(ROW($B116)-ROW($B$3)))</f>
        <v>Сталь легированная</v>
      </c>
      <c r="B116" s="47" t="str">
        <f>INDEX('Обработка исходного'!D:D,ROW($B$3)+4*(ROW($B116)-ROW($B$3)))</f>
        <v>15ХМ</v>
      </c>
      <c r="C116" s="27" t="str">
        <f>IF(ISBLANK(INDEX('Обработка исходного'!E:E,ROW($B$3)+4*(ROW($B116)-ROW($B$3)))),"",INDEX('Обработка исходного'!E:E,ROW($B$3)+4*(ROW($B116)-ROW($B$3))))</f>
        <v>Поковки толщиной или диаметром до 100 мм, КП395*</v>
      </c>
      <c r="D116" s="31">
        <v>11.5</v>
      </c>
      <c r="E116" s="32">
        <v>11.5</v>
      </c>
      <c r="F116" s="32">
        <v>11.9</v>
      </c>
      <c r="G116" s="32">
        <v>12.2</v>
      </c>
      <c r="H116" s="32">
        <v>12.5</v>
      </c>
      <c r="I116" s="32">
        <v>12.8</v>
      </c>
      <c r="J116" s="32">
        <v>13.1</v>
      </c>
      <c r="K116" s="32">
        <v>13.4</v>
      </c>
      <c r="L116" s="32">
        <v>13.6</v>
      </c>
      <c r="M116" s="32">
        <v>13.8</v>
      </c>
      <c r="N116" s="32">
        <v>14</v>
      </c>
      <c r="O116" s="32">
        <v>14.2</v>
      </c>
      <c r="P116" s="33">
        <v>14.4</v>
      </c>
    </row>
    <row r="117" spans="1:16" x14ac:dyDescent="0.25">
      <c r="A117" s="10" t="str">
        <f>INDEX('Обработка исходного'!B:B,ROW($B$3)+4*(ROW($B117)-ROW($B$3)))</f>
        <v>Сталь легированная</v>
      </c>
      <c r="B117" s="47" t="str">
        <f>INDEX('Обработка исходного'!D:D,ROW($B$3)+4*(ROW($B117)-ROW($B$3)))</f>
        <v>15ХМ</v>
      </c>
      <c r="C117" s="27" t="str">
        <f>IF(ISBLANK(INDEX('Обработка исходного'!E:E,ROW($B$3)+4*(ROW($B117)-ROW($B$3)))),"",INDEX('Обработка исходного'!E:E,ROW($B$3)+4*(ROW($B117)-ROW($B$3))))</f>
        <v>Поковки толщиной или диаметром до 100 мм, КП440*</v>
      </c>
      <c r="D117" s="31">
        <v>11.5</v>
      </c>
      <c r="E117" s="32">
        <v>11.5</v>
      </c>
      <c r="F117" s="32">
        <v>11.9</v>
      </c>
      <c r="G117" s="32">
        <v>12.2</v>
      </c>
      <c r="H117" s="32">
        <v>12.5</v>
      </c>
      <c r="I117" s="32">
        <v>12.8</v>
      </c>
      <c r="J117" s="32">
        <v>13.1</v>
      </c>
      <c r="K117" s="32">
        <v>13.4</v>
      </c>
      <c r="L117" s="32">
        <v>13.6</v>
      </c>
      <c r="M117" s="32">
        <v>13.8</v>
      </c>
      <c r="N117" s="32">
        <v>14</v>
      </c>
      <c r="O117" s="32">
        <v>14.2</v>
      </c>
      <c r="P117" s="33">
        <v>14.4</v>
      </c>
    </row>
    <row r="118" spans="1:16" x14ac:dyDescent="0.25">
      <c r="A118" s="10" t="str">
        <f>INDEX('Обработка исходного'!B:B,ROW($B$3)+4*(ROW($B118)-ROW($B$3)))</f>
        <v>Сталь легированная</v>
      </c>
      <c r="B118" s="47" t="str">
        <f>INDEX('Обработка исходного'!D:D,ROW($B$3)+4*(ROW($B118)-ROW($B$3)))</f>
        <v>15ХМ</v>
      </c>
      <c r="C118" s="27" t="str">
        <f>IF(ISBLANK(INDEX('Обработка исходного'!E:E,ROW($B$3)+4*(ROW($B118)-ROW($B$3)))),"",INDEX('Обработка исходного'!E:E,ROW($B$3)+4*(ROW($B118)-ROW($B$3))))</f>
        <v>Поковки толщиной или диаметром до 100 мм, КП490*</v>
      </c>
      <c r="D118" s="31">
        <v>11.5</v>
      </c>
      <c r="E118" s="32">
        <v>11.5</v>
      </c>
      <c r="F118" s="32">
        <v>11.9</v>
      </c>
      <c r="G118" s="32">
        <v>12.2</v>
      </c>
      <c r="H118" s="32">
        <v>12.5</v>
      </c>
      <c r="I118" s="32">
        <v>12.8</v>
      </c>
      <c r="J118" s="32">
        <v>13.1</v>
      </c>
      <c r="K118" s="32">
        <v>13.4</v>
      </c>
      <c r="L118" s="32">
        <v>13.6</v>
      </c>
      <c r="M118" s="32">
        <v>13.8</v>
      </c>
      <c r="N118" s="32">
        <v>14</v>
      </c>
      <c r="O118" s="32">
        <v>14.2</v>
      </c>
      <c r="P118" s="33">
        <v>14.4</v>
      </c>
    </row>
    <row r="119" spans="1:16" x14ac:dyDescent="0.25">
      <c r="A119" s="10" t="str">
        <f>INDEX('Обработка исходного'!B:B,ROW($B$3)+4*(ROW($B119)-ROW($B$3)))</f>
        <v>Сталь легированная</v>
      </c>
      <c r="B119" s="47" t="str">
        <f>INDEX('Обработка исходного'!D:D,ROW($B$3)+4*(ROW($B119)-ROW($B$3)))</f>
        <v>20ХМ</v>
      </c>
      <c r="C119" s="27" t="str">
        <f>IF(ISBLANK(INDEX('Обработка исходного'!E:E,ROW($B$3)+4*(ROW($B119)-ROW($B$3)))),"",INDEX('Обработка исходного'!E:E,ROW($B$3)+4*(ROW($B119)-ROW($B$3))))</f>
        <v>Поковки толщиной до 100 мм, КП345*</v>
      </c>
      <c r="D119" s="31">
        <v>11.5</v>
      </c>
      <c r="E119" s="32">
        <v>11.5</v>
      </c>
      <c r="F119" s="32">
        <v>11.9</v>
      </c>
      <c r="G119" s="32">
        <v>12.2</v>
      </c>
      <c r="H119" s="32">
        <v>12.5</v>
      </c>
      <c r="I119" s="32">
        <v>12.8</v>
      </c>
      <c r="J119" s="32">
        <v>13.1</v>
      </c>
      <c r="K119" s="32">
        <v>13.4</v>
      </c>
      <c r="L119" s="32">
        <v>13.6</v>
      </c>
      <c r="M119" s="32">
        <v>13.8</v>
      </c>
      <c r="N119" s="32">
        <v>14</v>
      </c>
      <c r="O119" s="32">
        <v>14.2</v>
      </c>
      <c r="P119" s="33">
        <v>14.4</v>
      </c>
    </row>
    <row r="120" spans="1:16" x14ac:dyDescent="0.25">
      <c r="A120" s="10" t="str">
        <f>INDEX('Обработка исходного'!B:B,ROW($B$3)+4*(ROW($B120)-ROW($B$3)))</f>
        <v>Сталь легированная</v>
      </c>
      <c r="B120" s="47" t="str">
        <f>INDEX('Обработка исходного'!D:D,ROW($B$3)+4*(ROW($B120)-ROW($B$3)))</f>
        <v>20ХМ</v>
      </c>
      <c r="C120" s="27" t="str">
        <f>IF(ISBLANK(INDEX('Обработка исходного'!E:E,ROW($B$3)+4*(ROW($B120)-ROW($B$3)))),"",INDEX('Обработка исходного'!E:E,ROW($B$3)+4*(ROW($B120)-ROW($B$3))))</f>
        <v>Поковки толщиной до 50 мм, КП395*</v>
      </c>
      <c r="D120" s="31">
        <v>11.5</v>
      </c>
      <c r="E120" s="32">
        <v>11.5</v>
      </c>
      <c r="F120" s="32">
        <v>11.9</v>
      </c>
      <c r="G120" s="32">
        <v>12.2</v>
      </c>
      <c r="H120" s="32">
        <v>12.5</v>
      </c>
      <c r="I120" s="32">
        <v>12.8</v>
      </c>
      <c r="J120" s="32">
        <v>13.1</v>
      </c>
      <c r="K120" s="32">
        <v>13.4</v>
      </c>
      <c r="L120" s="32">
        <v>13.6</v>
      </c>
      <c r="M120" s="32">
        <v>13.8</v>
      </c>
      <c r="N120" s="32">
        <v>14</v>
      </c>
      <c r="O120" s="32">
        <v>14.2</v>
      </c>
      <c r="P120" s="33">
        <v>14.4</v>
      </c>
    </row>
    <row r="121" spans="1:16" x14ac:dyDescent="0.25">
      <c r="A121" s="10" t="str">
        <f>INDEX('Обработка исходного'!B:B,ROW($B$3)+4*(ROW($B121)-ROW($B$3)))</f>
        <v>Сталь легированная</v>
      </c>
      <c r="B121" s="47" t="str">
        <f>INDEX('Обработка исходного'!D:D,ROW($B$3)+4*(ROW($B121)-ROW($B$3)))</f>
        <v>20ХМА</v>
      </c>
      <c r="C121" s="27" t="str">
        <f>IF(ISBLANK(INDEX('Обработка исходного'!E:E,ROW($B$3)+4*(ROW($B121)-ROW($B$3)))),"",INDEX('Обработка исходного'!E:E,ROW($B$3)+4*(ROW($B121)-ROW($B$3))))</f>
        <v>Поковки и листы толщиной от 150 до 300 мм, КП345*</v>
      </c>
      <c r="D121" s="31">
        <v>11.5</v>
      </c>
      <c r="E121" s="32">
        <v>11.5</v>
      </c>
      <c r="F121" s="32">
        <v>11.9</v>
      </c>
      <c r="G121" s="32">
        <v>12.2</v>
      </c>
      <c r="H121" s="32">
        <v>12.5</v>
      </c>
      <c r="I121" s="32">
        <v>12.8</v>
      </c>
      <c r="J121" s="32">
        <v>13.1</v>
      </c>
      <c r="K121" s="32">
        <v>13.4</v>
      </c>
      <c r="L121" s="32">
        <v>13.6</v>
      </c>
      <c r="M121" s="32">
        <v>13.8</v>
      </c>
      <c r="N121" s="32">
        <v>14</v>
      </c>
      <c r="O121" s="32">
        <v>14.2</v>
      </c>
      <c r="P121" s="33">
        <v>14.4</v>
      </c>
    </row>
    <row r="122" spans="1:16" x14ac:dyDescent="0.25">
      <c r="A122" s="10" t="str">
        <f>INDEX('Обработка исходного'!B:B,ROW($B$3)+4*(ROW($B122)-ROW($B$3)))</f>
        <v>Сталь легированная</v>
      </c>
      <c r="B122" s="47" t="str">
        <f>INDEX('Обработка исходного'!D:D,ROW($B$3)+4*(ROW($B122)-ROW($B$3)))</f>
        <v>20ХМА</v>
      </c>
      <c r="C122" s="27" t="str">
        <f>IF(ISBLANK(INDEX('Обработка исходного'!E:E,ROW($B$3)+4*(ROW($B122)-ROW($B$3)))),"",INDEX('Обработка исходного'!E:E,ROW($B$3)+4*(ROW($B122)-ROW($B$3))))</f>
        <v>Поковки и листы толщиной до 150 мм, КП440*</v>
      </c>
      <c r="D122" s="31">
        <v>11.5</v>
      </c>
      <c r="E122" s="32">
        <v>11.5</v>
      </c>
      <c r="F122" s="32">
        <v>11.9</v>
      </c>
      <c r="G122" s="32">
        <v>12.2</v>
      </c>
      <c r="H122" s="32">
        <v>12.5</v>
      </c>
      <c r="I122" s="32">
        <v>12.8</v>
      </c>
      <c r="J122" s="32">
        <v>13.1</v>
      </c>
      <c r="K122" s="32">
        <v>13.4</v>
      </c>
      <c r="L122" s="32">
        <v>13.6</v>
      </c>
      <c r="M122" s="32">
        <v>13.8</v>
      </c>
      <c r="N122" s="32">
        <v>14</v>
      </c>
      <c r="O122" s="32">
        <v>14.2</v>
      </c>
      <c r="P122" s="33">
        <v>14.4</v>
      </c>
    </row>
    <row r="123" spans="1:16" x14ac:dyDescent="0.25">
      <c r="A123" s="10" t="str">
        <f>INDEX('Обработка исходного'!B:B,ROW($B$3)+4*(ROW($B123)-ROW($B$3)))</f>
        <v>Сталь легированная</v>
      </c>
      <c r="B123" s="47" t="str">
        <f>INDEX('Обработка исходного'!D:D,ROW($B$3)+4*(ROW($B123)-ROW($B$3)))</f>
        <v>20ХМЛ</v>
      </c>
      <c r="C123" s="27" t="str">
        <f>IF(ISBLANK(INDEX('Обработка исходного'!E:E,ROW($B$3)+4*(ROW($B123)-ROW($B$3)))),"",INDEX('Обработка исходного'!E:E,ROW($B$3)+4*(ROW($B123)-ROW($B$3))))</f>
        <v>Отливки</v>
      </c>
      <c r="D123" s="31">
        <v>11.5</v>
      </c>
      <c r="E123" s="32">
        <v>11.5</v>
      </c>
      <c r="F123" s="32">
        <v>11.9</v>
      </c>
      <c r="G123" s="32">
        <v>12.2</v>
      </c>
      <c r="H123" s="32">
        <v>12.5</v>
      </c>
      <c r="I123" s="32">
        <v>12.8</v>
      </c>
      <c r="J123" s="32">
        <v>13.1</v>
      </c>
      <c r="K123" s="32">
        <v>13.4</v>
      </c>
      <c r="L123" s="32">
        <v>13.6</v>
      </c>
      <c r="M123" s="32">
        <v>13.8</v>
      </c>
      <c r="N123" s="32">
        <v>14</v>
      </c>
      <c r="O123" s="32">
        <v>14.2</v>
      </c>
      <c r="P123" s="33">
        <v>14.4</v>
      </c>
    </row>
    <row r="124" spans="1:16" x14ac:dyDescent="0.25">
      <c r="A124" s="10" t="str">
        <f>INDEX('Обработка исходного'!B:B,ROW($B$3)+4*(ROW($B124)-ROW($B$3)))</f>
        <v>Сталь легированная</v>
      </c>
      <c r="B124" s="47" t="str">
        <f>INDEX('Обработка исходного'!D:D,ROW($B$3)+4*(ROW($B124)-ROW($B$3)))</f>
        <v>20ХМФЛ</v>
      </c>
      <c r="C124" s="27" t="str">
        <f>IF(ISBLANK(INDEX('Обработка исходного'!E:E,ROW($B$3)+4*(ROW($B124)-ROW($B$3)))),"",INDEX('Обработка исходного'!E:E,ROW($B$3)+4*(ROW($B124)-ROW($B$3))))</f>
        <v>Отливки</v>
      </c>
      <c r="D124" s="31">
        <v>11.5</v>
      </c>
      <c r="E124" s="32">
        <v>11.5</v>
      </c>
      <c r="F124" s="32">
        <v>11.9</v>
      </c>
      <c r="G124" s="32">
        <v>12.2</v>
      </c>
      <c r="H124" s="32">
        <v>12.5</v>
      </c>
      <c r="I124" s="32">
        <v>12.8</v>
      </c>
      <c r="J124" s="32">
        <v>13.1</v>
      </c>
      <c r="K124" s="32">
        <v>13.4</v>
      </c>
      <c r="L124" s="32">
        <v>13.6</v>
      </c>
      <c r="M124" s="32">
        <v>13.8</v>
      </c>
      <c r="N124" s="32">
        <v>14</v>
      </c>
      <c r="O124" s="32">
        <v>14.2</v>
      </c>
      <c r="P124" s="33">
        <v>14.4</v>
      </c>
    </row>
    <row r="125" spans="1:16" x14ac:dyDescent="0.25">
      <c r="A125" s="10" t="str">
        <f>INDEX('Обработка исходного'!B:B,ROW($B$3)+4*(ROW($B125)-ROW($B$3)))</f>
        <v>Сталь легированная</v>
      </c>
      <c r="B125" s="47" t="str">
        <f>INDEX('Обработка исходного'!D:D,ROW($B$3)+4*(ROW($B125)-ROW($B$3)))</f>
        <v>20ХМФЛ</v>
      </c>
      <c r="C125" s="27" t="str">
        <f>IF(ISBLANK(INDEX('Обработка исходного'!E:E,ROW($B$3)+4*(ROW($B125)-ROW($B$3)))),"",INDEX('Обработка исходного'!E:E,ROW($B$3)+4*(ROW($B125)-ROW($B$3))))</f>
        <v>Прутки и полосы толщиной или диаметром до 80 мм</v>
      </c>
      <c r="D125" s="31">
        <v>11.5</v>
      </c>
      <c r="E125" s="32">
        <v>11.5</v>
      </c>
      <c r="F125" s="32">
        <v>11.9</v>
      </c>
      <c r="G125" s="32">
        <v>12.2</v>
      </c>
      <c r="H125" s="32">
        <v>12.5</v>
      </c>
      <c r="I125" s="32">
        <v>12.8</v>
      </c>
      <c r="J125" s="32">
        <v>13.1</v>
      </c>
      <c r="K125" s="32">
        <v>13.4</v>
      </c>
      <c r="L125" s="32">
        <v>13.6</v>
      </c>
      <c r="M125" s="32">
        <v>13.8</v>
      </c>
      <c r="N125" s="32">
        <v>14</v>
      </c>
      <c r="O125" s="32">
        <v>14.2</v>
      </c>
      <c r="P125" s="33">
        <v>14.4</v>
      </c>
    </row>
    <row r="126" spans="1:16" ht="25.5" x14ac:dyDescent="0.25">
      <c r="A126" s="10" t="str">
        <f>INDEX('Обработка исходного'!B:B,ROW($B$3)+4*(ROW($B126)-ROW($B$3)))</f>
        <v>Сталь легированная</v>
      </c>
      <c r="B126" s="47" t="str">
        <f>INDEX('Обработка исходного'!D:D,ROW($B$3)+4*(ROW($B126)-ROW($B$3)))</f>
        <v>20ХМФЛ</v>
      </c>
      <c r="C126" s="27" t="str">
        <f>IF(ISBLANK(INDEX('Обработка исходного'!E:E,ROW($B$3)+4*(ROW($B126)-ROW($B$3)))),"",INDEX('Обработка исходного'!E:E,ROW($B$3)+4*(ROW($B126)-ROW($B$3))))</f>
        <v>Прутки и полосы толщиной или диаметром от 80 до 150 мм</v>
      </c>
      <c r="D126" s="31">
        <v>11.5</v>
      </c>
      <c r="E126" s="32">
        <v>11.5</v>
      </c>
      <c r="F126" s="32">
        <v>11.9</v>
      </c>
      <c r="G126" s="32">
        <v>12.2</v>
      </c>
      <c r="H126" s="32">
        <v>12.5</v>
      </c>
      <c r="I126" s="32">
        <v>12.8</v>
      </c>
      <c r="J126" s="32">
        <v>13.1</v>
      </c>
      <c r="K126" s="32">
        <v>13.4</v>
      </c>
      <c r="L126" s="32">
        <v>13.6</v>
      </c>
      <c r="M126" s="32">
        <v>13.8</v>
      </c>
      <c r="N126" s="32">
        <v>14</v>
      </c>
      <c r="O126" s="32">
        <v>14.2</v>
      </c>
      <c r="P126" s="33">
        <v>14.4</v>
      </c>
    </row>
    <row r="127" spans="1:16" ht="25.5" x14ac:dyDescent="0.25">
      <c r="A127" s="10" t="str">
        <f>INDEX('Обработка исходного'!B:B,ROW($B$3)+4*(ROW($B127)-ROW($B$3)))</f>
        <v>Сталь легированная</v>
      </c>
      <c r="B127" s="47" t="str">
        <f>INDEX('Обработка исходного'!D:D,ROW($B$3)+4*(ROW($B127)-ROW($B$3)))</f>
        <v>20ХМФЛ</v>
      </c>
      <c r="C127" s="27" t="str">
        <f>IF(ISBLANK(INDEX('Обработка исходного'!E:E,ROW($B$3)+4*(ROW($B127)-ROW($B$3)))),"",INDEX('Обработка исходного'!E:E,ROW($B$3)+4*(ROW($B127)-ROW($B$3))))</f>
        <v>Прутки и полосы толщиной или диаметром от 150 до 250 мм</v>
      </c>
      <c r="D127" s="31">
        <v>11.5</v>
      </c>
      <c r="E127" s="32">
        <v>11.5</v>
      </c>
      <c r="F127" s="32">
        <v>11.9</v>
      </c>
      <c r="G127" s="32">
        <v>12.2</v>
      </c>
      <c r="H127" s="32">
        <v>12.5</v>
      </c>
      <c r="I127" s="32">
        <v>12.8</v>
      </c>
      <c r="J127" s="32">
        <v>13.1</v>
      </c>
      <c r="K127" s="32">
        <v>13.4</v>
      </c>
      <c r="L127" s="32">
        <v>13.6</v>
      </c>
      <c r="M127" s="32">
        <v>13.8</v>
      </c>
      <c r="N127" s="32">
        <v>14</v>
      </c>
      <c r="O127" s="32">
        <v>14.2</v>
      </c>
      <c r="P127" s="33">
        <v>14.4</v>
      </c>
    </row>
    <row r="128" spans="1:16" ht="25.5" x14ac:dyDescent="0.25">
      <c r="A128" s="10" t="str">
        <f>INDEX('Обработка исходного'!B:B,ROW($B$3)+4*(ROW($B128)-ROW($B$3)))</f>
        <v>Сталь легированная</v>
      </c>
      <c r="B128" s="47" t="str">
        <f>INDEX('Обработка исходного'!D:D,ROW($B$3)+4*(ROW($B128)-ROW($B$3)))</f>
        <v>30ХМА</v>
      </c>
      <c r="C128" s="27" t="str">
        <f>IF(ISBLANK(INDEX('Обработка исходного'!E:E,ROW($B$3)+4*(ROW($B128)-ROW($B$3)))),"",INDEX('Обработка исходного'!E:E,ROW($B$3)+4*(ROW($B128)-ROW($B$3))))</f>
        <v>Трубы наружным диаметром от 25 до 710 мм с толщиной стенки от 2,5 до 50 мм</v>
      </c>
      <c r="D128" s="31">
        <v>11.5</v>
      </c>
      <c r="E128" s="32">
        <v>11.5</v>
      </c>
      <c r="F128" s="32">
        <v>11.9</v>
      </c>
      <c r="G128" s="32">
        <v>12.2</v>
      </c>
      <c r="H128" s="32">
        <v>12.5</v>
      </c>
      <c r="I128" s="32">
        <v>12.8</v>
      </c>
      <c r="J128" s="32">
        <v>13.1</v>
      </c>
      <c r="K128" s="32">
        <v>13.4</v>
      </c>
      <c r="L128" s="32">
        <v>13.6</v>
      </c>
      <c r="M128" s="32">
        <v>13.8</v>
      </c>
      <c r="N128" s="32">
        <v>14</v>
      </c>
      <c r="O128" s="32">
        <v>14.2</v>
      </c>
      <c r="P128" s="33">
        <v>14.4</v>
      </c>
    </row>
    <row r="129" spans="1:16" ht="25.5" x14ac:dyDescent="0.25">
      <c r="A129" s="10" t="str">
        <f>INDEX('Обработка исходного'!B:B,ROW($B$3)+4*(ROW($B129)-ROW($B$3)))</f>
        <v>Сталь легированная</v>
      </c>
      <c r="B129" s="47" t="str">
        <f>INDEX('Обработка исходного'!D:D,ROW($B$3)+4*(ROW($B129)-ROW($B$3)))</f>
        <v>30ХМА</v>
      </c>
      <c r="C129" s="27" t="str">
        <f>IF(ISBLANK(INDEX('Обработка исходного'!E:E,ROW($B$3)+4*(ROW($B129)-ROW($B$3)))),"",INDEX('Обработка исходного'!E:E,ROW($B$3)+4*(ROW($B129)-ROW($B$3))))</f>
        <v>Заготовки крепежных деталей толщиной или диаметром до 100 мм, КП395*</v>
      </c>
      <c r="D129" s="31">
        <v>11.5</v>
      </c>
      <c r="E129" s="32">
        <v>11.5</v>
      </c>
      <c r="F129" s="32">
        <v>11.9</v>
      </c>
      <c r="G129" s="32">
        <v>12.2</v>
      </c>
      <c r="H129" s="32">
        <v>12.5</v>
      </c>
      <c r="I129" s="32">
        <v>12.8</v>
      </c>
      <c r="J129" s="32">
        <v>13.1</v>
      </c>
      <c r="K129" s="32">
        <v>13.4</v>
      </c>
      <c r="L129" s="32">
        <v>13.6</v>
      </c>
      <c r="M129" s="32">
        <v>13.8</v>
      </c>
      <c r="N129" s="32">
        <v>14</v>
      </c>
      <c r="O129" s="32">
        <v>14.2</v>
      </c>
      <c r="P129" s="33">
        <v>14.4</v>
      </c>
    </row>
    <row r="130" spans="1:16" ht="25.5" x14ac:dyDescent="0.25">
      <c r="A130" s="10" t="str">
        <f>INDEX('Обработка исходного'!B:B,ROW($B$3)+4*(ROW($B130)-ROW($B$3)))</f>
        <v>Сталь легированная</v>
      </c>
      <c r="B130" s="47" t="str">
        <f>INDEX('Обработка исходного'!D:D,ROW($B$3)+4*(ROW($B130)-ROW($B$3)))</f>
        <v>30ХМА</v>
      </c>
      <c r="C130" s="27" t="str">
        <f>IF(ISBLANK(INDEX('Обработка исходного'!E:E,ROW($B$3)+4*(ROW($B130)-ROW($B$3)))),"",INDEX('Обработка исходного'!E:E,ROW($B$3)+4*(ROW($B130)-ROW($B$3))))</f>
        <v>Заготовки крепежных деталей толщиной или диаметром до 300 мм, КП440*</v>
      </c>
      <c r="D130" s="31">
        <v>11.5</v>
      </c>
      <c r="E130" s="32">
        <v>11.5</v>
      </c>
      <c r="F130" s="32">
        <v>11.9</v>
      </c>
      <c r="G130" s="32">
        <v>12.2</v>
      </c>
      <c r="H130" s="32">
        <v>12.5</v>
      </c>
      <c r="I130" s="32">
        <v>12.8</v>
      </c>
      <c r="J130" s="32">
        <v>13.1</v>
      </c>
      <c r="K130" s="32">
        <v>13.4</v>
      </c>
      <c r="L130" s="32">
        <v>13.6</v>
      </c>
      <c r="M130" s="32">
        <v>13.8</v>
      </c>
      <c r="N130" s="32">
        <v>14</v>
      </c>
      <c r="O130" s="32">
        <v>14.2</v>
      </c>
      <c r="P130" s="33">
        <v>14.4</v>
      </c>
    </row>
    <row r="131" spans="1:16" ht="25.5" x14ac:dyDescent="0.25">
      <c r="A131" s="10" t="str">
        <f>INDEX('Обработка исходного'!B:B,ROW($B$3)+4*(ROW($B131)-ROW($B$3)))</f>
        <v>Сталь легированная</v>
      </c>
      <c r="B131" s="47" t="str">
        <f>INDEX('Обработка исходного'!D:D,ROW($B$3)+4*(ROW($B131)-ROW($B$3)))</f>
        <v>30ХМА</v>
      </c>
      <c r="C131" s="27" t="str">
        <f>IF(ISBLANK(INDEX('Обработка исходного'!E:E,ROW($B$3)+4*(ROW($B131)-ROW($B$3)))),"",INDEX('Обработка исходного'!E:E,ROW($B$3)+4*(ROW($B131)-ROW($B$3))))</f>
        <v>Заготовки крепежных деталей толщиной или диаметром от 100 до 200 мм, КП490*</v>
      </c>
      <c r="D131" s="31">
        <v>11.5</v>
      </c>
      <c r="E131" s="32">
        <v>11.5</v>
      </c>
      <c r="F131" s="32">
        <v>11.9</v>
      </c>
      <c r="G131" s="32">
        <v>12.2</v>
      </c>
      <c r="H131" s="32">
        <v>12.5</v>
      </c>
      <c r="I131" s="32">
        <v>12.8</v>
      </c>
      <c r="J131" s="32">
        <v>13.1</v>
      </c>
      <c r="K131" s="32">
        <v>13.4</v>
      </c>
      <c r="L131" s="32">
        <v>13.6</v>
      </c>
      <c r="M131" s="32">
        <v>13.8</v>
      </c>
      <c r="N131" s="32">
        <v>14</v>
      </c>
      <c r="O131" s="32">
        <v>14.2</v>
      </c>
      <c r="P131" s="33">
        <v>14.4</v>
      </c>
    </row>
    <row r="132" spans="1:16" ht="25.5" x14ac:dyDescent="0.25">
      <c r="A132" s="10" t="str">
        <f>INDEX('Обработка исходного'!B:B,ROW($B$3)+4*(ROW($B132)-ROW($B$3)))</f>
        <v>Сталь легированная</v>
      </c>
      <c r="B132" s="47" t="str">
        <f>INDEX('Обработка исходного'!D:D,ROW($B$3)+4*(ROW($B132)-ROW($B$3)))</f>
        <v>30ХМА</v>
      </c>
      <c r="C132" s="27" t="str">
        <f>IF(ISBLANK(INDEX('Обработка исходного'!E:E,ROW($B$3)+4*(ROW($B132)-ROW($B$3)))),"",INDEX('Обработка исходного'!E:E,ROW($B$3)+4*(ROW($B132)-ROW($B$3))))</f>
        <v>Заготовки крепежных деталей толщиной или диаметром до 100 мм КП590*</v>
      </c>
      <c r="D132" s="31">
        <v>11.5</v>
      </c>
      <c r="E132" s="32">
        <v>11.5</v>
      </c>
      <c r="F132" s="32">
        <v>11.9</v>
      </c>
      <c r="G132" s="32">
        <v>12.2</v>
      </c>
      <c r="H132" s="32">
        <v>12.5</v>
      </c>
      <c r="I132" s="32">
        <v>12.8</v>
      </c>
      <c r="J132" s="32">
        <v>13.1</v>
      </c>
      <c r="K132" s="32">
        <v>13.4</v>
      </c>
      <c r="L132" s="32">
        <v>13.6</v>
      </c>
      <c r="M132" s="32">
        <v>13.8</v>
      </c>
      <c r="N132" s="32">
        <v>14</v>
      </c>
      <c r="O132" s="32">
        <v>14.2</v>
      </c>
      <c r="P132" s="33">
        <v>14.4</v>
      </c>
    </row>
    <row r="133" spans="1:16" ht="25.5" x14ac:dyDescent="0.25">
      <c r="A133" s="10" t="str">
        <f>INDEX('Обработка исходного'!B:B,ROW($B$3)+4*(ROW($B133)-ROW($B$3)))</f>
        <v>Сталь легированная</v>
      </c>
      <c r="B133" s="47" t="str">
        <f>INDEX('Обработка исходного'!D:D,ROW($B$3)+4*(ROW($B133)-ROW($B$3)))</f>
        <v>30ХМА</v>
      </c>
      <c r="C133" s="27" t="str">
        <f>IF(ISBLANK(INDEX('Обработка исходного'!E:E,ROW($B$3)+4*(ROW($B133)-ROW($B$3)))),"",INDEX('Обработка исходного'!E:E,ROW($B$3)+4*(ROW($B133)-ROW($B$3))))</f>
        <v>Заготовки крепежных деталей толщиной или диаметром до 300 мм, КП640*</v>
      </c>
      <c r="D133" s="31">
        <v>11.5</v>
      </c>
      <c r="E133" s="32">
        <v>11.5</v>
      </c>
      <c r="F133" s="32">
        <v>11.9</v>
      </c>
      <c r="G133" s="32">
        <v>12.2</v>
      </c>
      <c r="H133" s="32">
        <v>12.5</v>
      </c>
      <c r="I133" s="32">
        <v>12.8</v>
      </c>
      <c r="J133" s="32">
        <v>13.1</v>
      </c>
      <c r="K133" s="32">
        <v>13.4</v>
      </c>
      <c r="L133" s="32">
        <v>13.6</v>
      </c>
      <c r="M133" s="32">
        <v>13.8</v>
      </c>
      <c r="N133" s="32">
        <v>14</v>
      </c>
      <c r="O133" s="32">
        <v>14.2</v>
      </c>
      <c r="P133" s="33">
        <v>14.4</v>
      </c>
    </row>
    <row r="134" spans="1:16" x14ac:dyDescent="0.25">
      <c r="A134" s="10" t="str">
        <f>INDEX('Обработка исходного'!B:B,ROW($B$3)+4*(ROW($B134)-ROW($B$3)))</f>
        <v>Сталь легированная</v>
      </c>
      <c r="B134" s="47" t="str">
        <f>INDEX('Обработка исходного'!D:D,ROW($B$3)+4*(ROW($B134)-ROW($B$3)))</f>
        <v>30ХМА</v>
      </c>
      <c r="C134" s="27" t="str">
        <f>IF(ISBLANK(INDEX('Обработка исходного'!E:E,ROW($B$3)+4*(ROW($B134)-ROW($B$3)))),"",INDEX('Обработка исходного'!E:E,ROW($B$3)+4*(ROW($B134)-ROW($B$3))))</f>
        <v>Прутки и полосы толщиной или диаметром до 80 мм</v>
      </c>
      <c r="D134" s="31">
        <v>11.5</v>
      </c>
      <c r="E134" s="32">
        <v>11.5</v>
      </c>
      <c r="F134" s="32">
        <v>11.9</v>
      </c>
      <c r="G134" s="32">
        <v>12.2</v>
      </c>
      <c r="H134" s="32">
        <v>12.5</v>
      </c>
      <c r="I134" s="32">
        <v>12.8</v>
      </c>
      <c r="J134" s="32">
        <v>13.1</v>
      </c>
      <c r="K134" s="32">
        <v>13.4</v>
      </c>
      <c r="L134" s="32">
        <v>13.6</v>
      </c>
      <c r="M134" s="32">
        <v>13.8</v>
      </c>
      <c r="N134" s="32">
        <v>14</v>
      </c>
      <c r="O134" s="32">
        <v>14.2</v>
      </c>
      <c r="P134" s="33">
        <v>14.4</v>
      </c>
    </row>
    <row r="135" spans="1:16" ht="25.5" x14ac:dyDescent="0.25">
      <c r="A135" s="10" t="str">
        <f>INDEX('Обработка исходного'!B:B,ROW($B$3)+4*(ROW($B135)-ROW($B$3)))</f>
        <v>Сталь легированная</v>
      </c>
      <c r="B135" s="47" t="str">
        <f>INDEX('Обработка исходного'!D:D,ROW($B$3)+4*(ROW($B135)-ROW($B$3)))</f>
        <v>30ХМА</v>
      </c>
      <c r="C135" s="27" t="str">
        <f>IF(ISBLANK(INDEX('Обработка исходного'!E:E,ROW($B$3)+4*(ROW($B135)-ROW($B$3)))),"",INDEX('Обработка исходного'!E:E,ROW($B$3)+4*(ROW($B135)-ROW($B$3))))</f>
        <v>Прутки и полосы толщиной или диаметром от 80 мм до 150 мм</v>
      </c>
      <c r="D135" s="31">
        <v>11.5</v>
      </c>
      <c r="E135" s="32">
        <v>11.5</v>
      </c>
      <c r="F135" s="32">
        <v>11.9</v>
      </c>
      <c r="G135" s="32">
        <v>12.2</v>
      </c>
      <c r="H135" s="32">
        <v>12.5</v>
      </c>
      <c r="I135" s="32">
        <v>12.8</v>
      </c>
      <c r="J135" s="32">
        <v>13.1</v>
      </c>
      <c r="K135" s="32">
        <v>13.4</v>
      </c>
      <c r="L135" s="32">
        <v>13.6</v>
      </c>
      <c r="M135" s="32">
        <v>13.8</v>
      </c>
      <c r="N135" s="32">
        <v>14</v>
      </c>
      <c r="O135" s="32">
        <v>14.2</v>
      </c>
      <c r="P135" s="33">
        <v>14.4</v>
      </c>
    </row>
    <row r="136" spans="1:16" ht="25.5" x14ac:dyDescent="0.25">
      <c r="A136" s="10" t="str">
        <f>INDEX('Обработка исходного'!B:B,ROW($B$3)+4*(ROW($B136)-ROW($B$3)))</f>
        <v>Сталь легированная</v>
      </c>
      <c r="B136" s="47" t="str">
        <f>INDEX('Обработка исходного'!D:D,ROW($B$3)+4*(ROW($B136)-ROW($B$3)))</f>
        <v>30ХМА</v>
      </c>
      <c r="C136" s="27" t="str">
        <f>IF(ISBLANK(INDEX('Обработка исходного'!E:E,ROW($B$3)+4*(ROW($B136)-ROW($B$3)))),"",INDEX('Обработка исходного'!E:E,ROW($B$3)+4*(ROW($B136)-ROW($B$3))))</f>
        <v>Прутки и полосы толщиной или диаметром от 150 до 250 мм</v>
      </c>
      <c r="D136" s="31">
        <v>11.5</v>
      </c>
      <c r="E136" s="32">
        <v>11.5</v>
      </c>
      <c r="F136" s="32">
        <v>11.9</v>
      </c>
      <c r="G136" s="32">
        <v>12.2</v>
      </c>
      <c r="H136" s="32">
        <v>12.5</v>
      </c>
      <c r="I136" s="32">
        <v>12.8</v>
      </c>
      <c r="J136" s="32">
        <v>13.1</v>
      </c>
      <c r="K136" s="32">
        <v>13.4</v>
      </c>
      <c r="L136" s="32">
        <v>13.6</v>
      </c>
      <c r="M136" s="32">
        <v>13.8</v>
      </c>
      <c r="N136" s="32">
        <v>14</v>
      </c>
      <c r="O136" s="32">
        <v>14.2</v>
      </c>
      <c r="P136" s="33">
        <v>14.4</v>
      </c>
    </row>
    <row r="137" spans="1:16" ht="25.5" x14ac:dyDescent="0.25">
      <c r="A137" s="10" t="str">
        <f>INDEX('Обработка исходного'!B:B,ROW($B$3)+4*(ROW($B137)-ROW($B$3)))</f>
        <v>Сталь легированная</v>
      </c>
      <c r="B137" s="47" t="str">
        <f>INDEX('Обработка исходного'!D:D,ROW($B$3)+4*(ROW($B137)-ROW($B$3)))</f>
        <v>35ХМ</v>
      </c>
      <c r="C137" s="27" t="str">
        <f>IF(ISBLANK(INDEX('Обработка исходного'!E:E,ROW($B$3)+4*(ROW($B137)-ROW($B$3)))),"",INDEX('Обработка исходного'!E:E,ROW($B$3)+4*(ROW($B137)-ROW($B$3))))</f>
        <v>Поковки толщиной или диаметром от 300 до 800 мм, КП245*</v>
      </c>
      <c r="D137" s="31">
        <v>11.5</v>
      </c>
      <c r="E137" s="32">
        <v>11.5</v>
      </c>
      <c r="F137" s="32">
        <v>11.9</v>
      </c>
      <c r="G137" s="32">
        <v>12.2</v>
      </c>
      <c r="H137" s="32">
        <v>12.5</v>
      </c>
      <c r="I137" s="32">
        <v>12.8</v>
      </c>
      <c r="J137" s="32">
        <v>13.1</v>
      </c>
      <c r="K137" s="32">
        <v>13.4</v>
      </c>
      <c r="L137" s="32">
        <v>13.6</v>
      </c>
      <c r="M137" s="32">
        <v>13.8</v>
      </c>
      <c r="N137" s="32">
        <v>14</v>
      </c>
      <c r="O137" s="32">
        <v>14.2</v>
      </c>
      <c r="P137" s="33">
        <v>14.4</v>
      </c>
    </row>
    <row r="138" spans="1:16" ht="25.5" x14ac:dyDescent="0.25">
      <c r="A138" s="10" t="str">
        <f>INDEX('Обработка исходного'!B:B,ROW($B$3)+4*(ROW($B138)-ROW($B$3)))</f>
        <v>Сталь легированная</v>
      </c>
      <c r="B138" s="47" t="str">
        <f>INDEX('Обработка исходного'!D:D,ROW($B$3)+4*(ROW($B138)-ROW($B$3)))</f>
        <v>35ХМ</v>
      </c>
      <c r="C138" s="27" t="str">
        <f>IF(ISBLANK(INDEX('Обработка исходного'!E:E,ROW($B$3)+4*(ROW($B138)-ROW($B$3)))),"",INDEX('Обработка исходного'!E:E,ROW($B$3)+4*(ROW($B138)-ROW($B$3))))</f>
        <v>Поковки толщиной или диаметром от 300 до 800 мм, КП275*</v>
      </c>
      <c r="D138" s="31">
        <v>11.5</v>
      </c>
      <c r="E138" s="32">
        <v>11.5</v>
      </c>
      <c r="F138" s="32">
        <v>11.9</v>
      </c>
      <c r="G138" s="32">
        <v>12.2</v>
      </c>
      <c r="H138" s="32">
        <v>12.5</v>
      </c>
      <c r="I138" s="32">
        <v>12.8</v>
      </c>
      <c r="J138" s="32">
        <v>13.1</v>
      </c>
      <c r="K138" s="32">
        <v>13.4</v>
      </c>
      <c r="L138" s="32">
        <v>13.6</v>
      </c>
      <c r="M138" s="32">
        <v>13.8</v>
      </c>
      <c r="N138" s="32">
        <v>14</v>
      </c>
      <c r="O138" s="32">
        <v>14.2</v>
      </c>
      <c r="P138" s="33">
        <v>14.4</v>
      </c>
    </row>
    <row r="139" spans="1:16" x14ac:dyDescent="0.25">
      <c r="A139" s="10" t="str">
        <f>INDEX('Обработка исходного'!B:B,ROW($B$3)+4*(ROW($B139)-ROW($B$3)))</f>
        <v>Сталь легированная</v>
      </c>
      <c r="B139" s="47" t="str">
        <f>INDEX('Обработка исходного'!D:D,ROW($B$3)+4*(ROW($B139)-ROW($B$3)))</f>
        <v>35ХМ</v>
      </c>
      <c r="C139" s="27" t="str">
        <f>IF(ISBLANK(INDEX('Обработка исходного'!E:E,ROW($B$3)+4*(ROW($B139)-ROW($B$3)))),"",INDEX('Обработка исходного'!E:E,ROW($B$3)+4*(ROW($B139)-ROW($B$3))))</f>
        <v>Поковки толщиной или диаметром до 800 мм, КП315*</v>
      </c>
      <c r="D139" s="31">
        <v>11.5</v>
      </c>
      <c r="E139" s="32">
        <v>11.5</v>
      </c>
      <c r="F139" s="32">
        <v>11.9</v>
      </c>
      <c r="G139" s="32">
        <v>12.2</v>
      </c>
      <c r="H139" s="32">
        <v>12.5</v>
      </c>
      <c r="I139" s="32">
        <v>12.8</v>
      </c>
      <c r="J139" s="32">
        <v>13.1</v>
      </c>
      <c r="K139" s="32">
        <v>13.4</v>
      </c>
      <c r="L139" s="32">
        <v>13.6</v>
      </c>
      <c r="M139" s="32">
        <v>13.8</v>
      </c>
      <c r="N139" s="32">
        <v>14</v>
      </c>
      <c r="O139" s="32">
        <v>14.2</v>
      </c>
      <c r="P139" s="33">
        <v>14.4</v>
      </c>
    </row>
    <row r="140" spans="1:16" x14ac:dyDescent="0.25">
      <c r="A140" s="10" t="str">
        <f>INDEX('Обработка исходного'!B:B,ROW($B$3)+4*(ROW($B140)-ROW($B$3)))</f>
        <v>Сталь легированная</v>
      </c>
      <c r="B140" s="47" t="str">
        <f>INDEX('Обработка исходного'!D:D,ROW($B$3)+4*(ROW($B140)-ROW($B$3)))</f>
        <v>35ХМ</v>
      </c>
      <c r="C140" s="27" t="str">
        <f>IF(ISBLANK(INDEX('Обработка исходного'!E:E,ROW($B$3)+4*(ROW($B140)-ROW($B$3)))),"",INDEX('Обработка исходного'!E:E,ROW($B$3)+4*(ROW($B140)-ROW($B$3))))</f>
        <v>Поковки толщиной или диаметром до 800 мм, КП345*</v>
      </c>
      <c r="D140" s="31">
        <v>11.5</v>
      </c>
      <c r="E140" s="32">
        <v>11.5</v>
      </c>
      <c r="F140" s="32">
        <v>11.9</v>
      </c>
      <c r="G140" s="32">
        <v>12.2</v>
      </c>
      <c r="H140" s="32">
        <v>12.5</v>
      </c>
      <c r="I140" s="32">
        <v>12.8</v>
      </c>
      <c r="J140" s="32">
        <v>13.1</v>
      </c>
      <c r="K140" s="32">
        <v>13.4</v>
      </c>
      <c r="L140" s="32">
        <v>13.6</v>
      </c>
      <c r="M140" s="32">
        <v>13.8</v>
      </c>
      <c r="N140" s="32">
        <v>14</v>
      </c>
      <c r="O140" s="32">
        <v>14.2</v>
      </c>
      <c r="P140" s="33">
        <v>14.4</v>
      </c>
    </row>
    <row r="141" spans="1:16" ht="25.5" x14ac:dyDescent="0.25">
      <c r="A141" s="10" t="str">
        <f>INDEX('Обработка исходного'!B:B,ROW($B$3)+4*(ROW($B141)-ROW($B$3)))</f>
        <v>Сталь легированная</v>
      </c>
      <c r="B141" s="47" t="str">
        <f>INDEX('Обработка исходного'!D:D,ROW($B$3)+4*(ROW($B141)-ROW($B$3)))</f>
        <v>35ХМ</v>
      </c>
      <c r="C141" s="27" t="str">
        <f>IF(ISBLANK(INDEX('Обработка исходного'!E:E,ROW($B$3)+4*(ROW($B141)-ROW($B$3)))),"",INDEX('Обработка исходного'!E:E,ROW($B$3)+4*(ROW($B141)-ROW($B$3))))</f>
        <v>Поковки толщиной или диаметром от 50 до 800 мм, КП395*</v>
      </c>
      <c r="D141" s="31">
        <v>11.5</v>
      </c>
      <c r="E141" s="32">
        <v>11.5</v>
      </c>
      <c r="F141" s="32">
        <v>11.9</v>
      </c>
      <c r="G141" s="32">
        <v>12.2</v>
      </c>
      <c r="H141" s="32">
        <v>12.5</v>
      </c>
      <c r="I141" s="32">
        <v>12.8</v>
      </c>
      <c r="J141" s="32">
        <v>13.1</v>
      </c>
      <c r="K141" s="32">
        <v>13.4</v>
      </c>
      <c r="L141" s="32">
        <v>13.6</v>
      </c>
      <c r="M141" s="32">
        <v>13.8</v>
      </c>
      <c r="N141" s="32">
        <v>14</v>
      </c>
      <c r="O141" s="32">
        <v>14.2</v>
      </c>
      <c r="P141" s="33">
        <v>14.4</v>
      </c>
    </row>
    <row r="142" spans="1:16" ht="25.5" x14ac:dyDescent="0.25">
      <c r="A142" s="10" t="str">
        <f>INDEX('Обработка исходного'!B:B,ROW($B$3)+4*(ROW($B142)-ROW($B$3)))</f>
        <v>Сталь легированная</v>
      </c>
      <c r="B142" s="47" t="str">
        <f>INDEX('Обработка исходного'!D:D,ROW($B$3)+4*(ROW($B142)-ROW($B$3)))</f>
        <v>35ХМ</v>
      </c>
      <c r="C142" s="27" t="str">
        <f>IF(ISBLANK(INDEX('Обработка исходного'!E:E,ROW($B$3)+4*(ROW($B142)-ROW($B$3)))),"",INDEX('Обработка исходного'!E:E,ROW($B$3)+4*(ROW($B142)-ROW($B$3))))</f>
        <v>Поковки толщиной или диаметром от 50 до 500 мм, КП440*</v>
      </c>
      <c r="D142" s="31">
        <v>11.5</v>
      </c>
      <c r="E142" s="32">
        <v>11.5</v>
      </c>
      <c r="F142" s="32">
        <v>11.9</v>
      </c>
      <c r="G142" s="32">
        <v>12.2</v>
      </c>
      <c r="H142" s="32">
        <v>12.5</v>
      </c>
      <c r="I142" s="32">
        <v>12.8</v>
      </c>
      <c r="J142" s="32">
        <v>13.1</v>
      </c>
      <c r="K142" s="32">
        <v>13.4</v>
      </c>
      <c r="L142" s="32">
        <v>13.6</v>
      </c>
      <c r="M142" s="32">
        <v>13.8</v>
      </c>
      <c r="N142" s="32">
        <v>14</v>
      </c>
      <c r="O142" s="32">
        <v>14.2</v>
      </c>
      <c r="P142" s="33">
        <v>14.4</v>
      </c>
    </row>
    <row r="143" spans="1:16" x14ac:dyDescent="0.25">
      <c r="A143" s="10" t="str">
        <f>INDEX('Обработка исходного'!B:B,ROW($B$3)+4*(ROW($B143)-ROW($B$3)))</f>
        <v>Сталь легированная</v>
      </c>
      <c r="B143" s="47" t="str">
        <f>INDEX('Обработка исходного'!D:D,ROW($B$3)+4*(ROW($B143)-ROW($B$3)))</f>
        <v>35ХМ</v>
      </c>
      <c r="C143" s="27" t="str">
        <f>IF(ISBLANK(INDEX('Обработка исходного'!E:E,ROW($B$3)+4*(ROW($B143)-ROW($B$3)))),"",INDEX('Обработка исходного'!E:E,ROW($B$3)+4*(ROW($B143)-ROW($B$3))))</f>
        <v>Поковки толщиной или диаметром до 300 мм, КП490*</v>
      </c>
      <c r="D143" s="31">
        <v>11.5</v>
      </c>
      <c r="E143" s="32">
        <v>11.5</v>
      </c>
      <c r="F143" s="32">
        <v>11.9</v>
      </c>
      <c r="G143" s="32">
        <v>12.2</v>
      </c>
      <c r="H143" s="32">
        <v>12.5</v>
      </c>
      <c r="I143" s="32">
        <v>12.8</v>
      </c>
      <c r="J143" s="32">
        <v>13.1</v>
      </c>
      <c r="K143" s="32">
        <v>13.4</v>
      </c>
      <c r="L143" s="32">
        <v>13.6</v>
      </c>
      <c r="M143" s="32">
        <v>13.8</v>
      </c>
      <c r="N143" s="32">
        <v>14</v>
      </c>
      <c r="O143" s="32">
        <v>14.2</v>
      </c>
      <c r="P143" s="33">
        <v>14.4</v>
      </c>
    </row>
    <row r="144" spans="1:16" x14ac:dyDescent="0.25">
      <c r="A144" s="10" t="str">
        <f>INDEX('Обработка исходного'!B:B,ROW($B$3)+4*(ROW($B144)-ROW($B$3)))</f>
        <v>Сталь легированная</v>
      </c>
      <c r="B144" s="47" t="str">
        <f>INDEX('Обработка исходного'!D:D,ROW($B$3)+4*(ROW($B144)-ROW($B$3)))</f>
        <v>35ХМ</v>
      </c>
      <c r="C144" s="27" t="str">
        <f>IF(ISBLANK(INDEX('Обработка исходного'!E:E,ROW($B$3)+4*(ROW($B144)-ROW($B$3)))),"",INDEX('Обработка исходного'!E:E,ROW($B$3)+4*(ROW($B144)-ROW($B$3))))</f>
        <v>Поковки толщиной или диаметром до 50 мм, КП540*</v>
      </c>
      <c r="D144" s="31">
        <v>11.5</v>
      </c>
      <c r="E144" s="32">
        <v>11.5</v>
      </c>
      <c r="F144" s="32">
        <v>11.9</v>
      </c>
      <c r="G144" s="32">
        <v>12.2</v>
      </c>
      <c r="H144" s="32">
        <v>12.5</v>
      </c>
      <c r="I144" s="32">
        <v>12.8</v>
      </c>
      <c r="J144" s="32">
        <v>13.1</v>
      </c>
      <c r="K144" s="32">
        <v>13.4</v>
      </c>
      <c r="L144" s="32">
        <v>13.6</v>
      </c>
      <c r="M144" s="32">
        <v>13.8</v>
      </c>
      <c r="N144" s="32">
        <v>14</v>
      </c>
      <c r="O144" s="32">
        <v>14.2</v>
      </c>
      <c r="P144" s="33">
        <v>14.4</v>
      </c>
    </row>
    <row r="145" spans="1:16" x14ac:dyDescent="0.25">
      <c r="A145" s="10" t="str">
        <f>INDEX('Обработка исходного'!B:B,ROW($B$3)+4*(ROW($B145)-ROW($B$3)))</f>
        <v>Сталь легированная</v>
      </c>
      <c r="B145" s="47" t="str">
        <f>INDEX('Обработка исходного'!D:D,ROW($B$3)+4*(ROW($B145)-ROW($B$3)))</f>
        <v>35ХМ</v>
      </c>
      <c r="C145" s="27" t="str">
        <f>IF(ISBLANK(INDEX('Обработка исходного'!E:E,ROW($B$3)+4*(ROW($B145)-ROW($B$3)))),"",INDEX('Обработка исходного'!E:E,ROW($B$3)+4*(ROW($B145)-ROW($B$3))))</f>
        <v>Поковки толщиной или диаметром до 100 мм, КП590*</v>
      </c>
      <c r="D145" s="31">
        <v>11.5</v>
      </c>
      <c r="E145" s="32">
        <v>11.5</v>
      </c>
      <c r="F145" s="32">
        <v>11.9</v>
      </c>
      <c r="G145" s="32">
        <v>12.2</v>
      </c>
      <c r="H145" s="32">
        <v>12.5</v>
      </c>
      <c r="I145" s="32">
        <v>12.8</v>
      </c>
      <c r="J145" s="32">
        <v>13.1</v>
      </c>
      <c r="K145" s="32">
        <v>13.4</v>
      </c>
      <c r="L145" s="32">
        <v>13.6</v>
      </c>
      <c r="M145" s="32">
        <v>13.8</v>
      </c>
      <c r="N145" s="32">
        <v>14</v>
      </c>
      <c r="O145" s="32">
        <v>14.2</v>
      </c>
      <c r="P145" s="33">
        <v>14.4</v>
      </c>
    </row>
    <row r="146" spans="1:16" x14ac:dyDescent="0.25">
      <c r="A146" s="10" t="str">
        <f>INDEX('Обработка исходного'!B:B,ROW($B$3)+4*(ROW($B146)-ROW($B$3)))</f>
        <v>Сталь легированная</v>
      </c>
      <c r="B146" s="47" t="str">
        <f>INDEX('Обработка исходного'!D:D,ROW($B$3)+4*(ROW($B146)-ROW($B$3)))</f>
        <v>35ХМ</v>
      </c>
      <c r="C146" s="27" t="str">
        <f>IF(ISBLANK(INDEX('Обработка исходного'!E:E,ROW($B$3)+4*(ROW($B146)-ROW($B$3)))),"",INDEX('Обработка исходного'!E:E,ROW($B$3)+4*(ROW($B146)-ROW($B$3))))</f>
        <v>Прутки и полосы толщиной или диаметром до 80 мм</v>
      </c>
      <c r="D146" s="31">
        <v>11.5</v>
      </c>
      <c r="E146" s="32">
        <v>11.5</v>
      </c>
      <c r="F146" s="32">
        <v>11.9</v>
      </c>
      <c r="G146" s="32">
        <v>12.2</v>
      </c>
      <c r="H146" s="32">
        <v>12.5</v>
      </c>
      <c r="I146" s="32">
        <v>12.8</v>
      </c>
      <c r="J146" s="32">
        <v>13.1</v>
      </c>
      <c r="K146" s="32">
        <v>13.4</v>
      </c>
      <c r="L146" s="32">
        <v>13.6</v>
      </c>
      <c r="M146" s="32">
        <v>13.8</v>
      </c>
      <c r="N146" s="32">
        <v>14</v>
      </c>
      <c r="O146" s="32">
        <v>14.2</v>
      </c>
      <c r="P146" s="33">
        <v>14.4</v>
      </c>
    </row>
    <row r="147" spans="1:16" ht="25.5" x14ac:dyDescent="0.25">
      <c r="A147" s="10" t="str">
        <f>INDEX('Обработка исходного'!B:B,ROW($B$3)+4*(ROW($B147)-ROW($B$3)))</f>
        <v>Сталь легированная</v>
      </c>
      <c r="B147" s="47" t="str">
        <f>INDEX('Обработка исходного'!D:D,ROW($B$3)+4*(ROW($B147)-ROW($B$3)))</f>
        <v>35ХМ</v>
      </c>
      <c r="C147" s="27" t="str">
        <f>IF(ISBLANK(INDEX('Обработка исходного'!E:E,ROW($B$3)+4*(ROW($B147)-ROW($B$3)))),"",INDEX('Обработка исходного'!E:E,ROW($B$3)+4*(ROW($B147)-ROW($B$3))))</f>
        <v>Прутки и полосы толщиной или диаметром от 80 до 150 мм</v>
      </c>
      <c r="D147" s="31">
        <v>11.5</v>
      </c>
      <c r="E147" s="32">
        <v>11.5</v>
      </c>
      <c r="F147" s="32">
        <v>11.9</v>
      </c>
      <c r="G147" s="32">
        <v>12.2</v>
      </c>
      <c r="H147" s="32">
        <v>12.5</v>
      </c>
      <c r="I147" s="32">
        <v>12.8</v>
      </c>
      <c r="J147" s="32">
        <v>13.1</v>
      </c>
      <c r="K147" s="32">
        <v>13.4</v>
      </c>
      <c r="L147" s="32">
        <v>13.6</v>
      </c>
      <c r="M147" s="32">
        <v>13.8</v>
      </c>
      <c r="N147" s="32">
        <v>14</v>
      </c>
      <c r="O147" s="32">
        <v>14.2</v>
      </c>
      <c r="P147" s="33">
        <v>14.4</v>
      </c>
    </row>
    <row r="148" spans="1:16" ht="25.5" x14ac:dyDescent="0.25">
      <c r="A148" s="10" t="str">
        <f>INDEX('Обработка исходного'!B:B,ROW($B$3)+4*(ROW($B148)-ROW($B$3)))</f>
        <v>Сталь легированная</v>
      </c>
      <c r="B148" s="47" t="str">
        <f>INDEX('Обработка исходного'!D:D,ROW($B$3)+4*(ROW($B148)-ROW($B$3)))</f>
        <v>35ХМ</v>
      </c>
      <c r="C148" s="27" t="str">
        <f>IF(ISBLANK(INDEX('Обработка исходного'!E:E,ROW($B$3)+4*(ROW($B148)-ROW($B$3)))),"",INDEX('Обработка исходного'!E:E,ROW($B$3)+4*(ROW($B148)-ROW($B$3))))</f>
        <v>Прутки и полосы толщиной или диаметром от 150 до 250 мм</v>
      </c>
      <c r="D148" s="31">
        <v>11.5</v>
      </c>
      <c r="E148" s="32">
        <v>11.5</v>
      </c>
      <c r="F148" s="32">
        <v>11.9</v>
      </c>
      <c r="G148" s="32">
        <v>12.2</v>
      </c>
      <c r="H148" s="32">
        <v>12.5</v>
      </c>
      <c r="I148" s="32">
        <v>12.8</v>
      </c>
      <c r="J148" s="32">
        <v>13.1</v>
      </c>
      <c r="K148" s="32">
        <v>13.4</v>
      </c>
      <c r="L148" s="32">
        <v>13.6</v>
      </c>
      <c r="M148" s="32">
        <v>13.8</v>
      </c>
      <c r="N148" s="32">
        <v>14</v>
      </c>
      <c r="O148" s="32">
        <v>14.2</v>
      </c>
      <c r="P148" s="33">
        <v>14.4</v>
      </c>
    </row>
    <row r="149" spans="1:16" ht="25.5" x14ac:dyDescent="0.25">
      <c r="A149" s="10" t="str">
        <f>INDEX('Обработка исходного'!B:B,ROW($B$3)+4*(ROW($B149)-ROW($B$3)))</f>
        <v>Сталь легированная</v>
      </c>
      <c r="B149" s="47" t="str">
        <f>INDEX('Обработка исходного'!D:D,ROW($B$3)+4*(ROW($B149)-ROW($B$3)))</f>
        <v>35ХМ</v>
      </c>
      <c r="C149" s="27" t="str">
        <f>IF(ISBLANK(INDEX('Обработка исходного'!E:E,ROW($B$3)+4*(ROW($B149)-ROW($B$3)))),"",INDEX('Обработка исходного'!E:E,ROW($B$3)+4*(ROW($B149)-ROW($B$3))))</f>
        <v>Заготовки крепежных деталей толщиной или диаметром до 300 мм, КП440*</v>
      </c>
      <c r="D149" s="31">
        <v>11.5</v>
      </c>
      <c r="E149" s="32">
        <v>11.5</v>
      </c>
      <c r="F149" s="32">
        <v>11.9</v>
      </c>
      <c r="G149" s="32">
        <v>12.2</v>
      </c>
      <c r="H149" s="32">
        <v>12.5</v>
      </c>
      <c r="I149" s="32">
        <v>12.8</v>
      </c>
      <c r="J149" s="32">
        <v>13.1</v>
      </c>
      <c r="K149" s="32">
        <v>13.4</v>
      </c>
      <c r="L149" s="32">
        <v>13.6</v>
      </c>
      <c r="M149" s="32">
        <v>13.8</v>
      </c>
      <c r="N149" s="32">
        <v>14</v>
      </c>
      <c r="O149" s="32">
        <v>14.2</v>
      </c>
      <c r="P149" s="33">
        <v>14.4</v>
      </c>
    </row>
    <row r="150" spans="1:16" ht="25.5" x14ac:dyDescent="0.25">
      <c r="A150" s="10" t="str">
        <f>INDEX('Обработка исходного'!B:B,ROW($B$3)+4*(ROW($B150)-ROW($B$3)))</f>
        <v>Сталь легированная</v>
      </c>
      <c r="B150" s="47" t="str">
        <f>INDEX('Обработка исходного'!D:D,ROW($B$3)+4*(ROW($B150)-ROW($B$3)))</f>
        <v>35ХМ</v>
      </c>
      <c r="C150" s="27" t="str">
        <f>IF(ISBLANK(INDEX('Обработка исходного'!E:E,ROW($B$3)+4*(ROW($B150)-ROW($B$3)))),"",INDEX('Обработка исходного'!E:E,ROW($B$3)+4*(ROW($B150)-ROW($B$3))))</f>
        <v>Заготовки крепежных деталей толщиной или диаметром до 300 мм, КП640*</v>
      </c>
      <c r="D150" s="31">
        <v>11.5</v>
      </c>
      <c r="E150" s="32">
        <v>11.5</v>
      </c>
      <c r="F150" s="32">
        <v>11.9</v>
      </c>
      <c r="G150" s="32">
        <v>12.2</v>
      </c>
      <c r="H150" s="32">
        <v>12.5</v>
      </c>
      <c r="I150" s="32">
        <v>12.8</v>
      </c>
      <c r="J150" s="32">
        <v>13.1</v>
      </c>
      <c r="K150" s="32">
        <v>13.4</v>
      </c>
      <c r="L150" s="32">
        <v>13.6</v>
      </c>
      <c r="M150" s="32">
        <v>13.8</v>
      </c>
      <c r="N150" s="32">
        <v>14</v>
      </c>
      <c r="O150" s="32">
        <v>14.2</v>
      </c>
      <c r="P150" s="33">
        <v>14.4</v>
      </c>
    </row>
    <row r="151" spans="1:16" x14ac:dyDescent="0.25">
      <c r="A151" s="10" t="str">
        <f>INDEX('Обработка исходного'!B:B,ROW($B$3)+4*(ROW($B151)-ROW($B$3)))</f>
        <v>Сталь легированная</v>
      </c>
      <c r="B151" s="47" t="str">
        <f>INDEX('Обработка исходного'!D:D,ROW($B$3)+4*(ROW($B151)-ROW($B$3)))</f>
        <v>35ХМА</v>
      </c>
      <c r="C151" s="27" t="str">
        <f>IF(ISBLANK(INDEX('Обработка исходного'!E:E,ROW($B$3)+4*(ROW($B151)-ROW($B$3)))),"",INDEX('Обработка исходного'!E:E,ROW($B$3)+4*(ROW($B151)-ROW($B$3))))</f>
        <v>Поковки толщиной от 100 до 300 мм, КП440*</v>
      </c>
      <c r="D151" s="31">
        <v>11.5</v>
      </c>
      <c r="E151" s="32">
        <v>11.5</v>
      </c>
      <c r="F151" s="32">
        <v>11.9</v>
      </c>
      <c r="G151" s="32">
        <v>12.2</v>
      </c>
      <c r="H151" s="32">
        <v>12.5</v>
      </c>
      <c r="I151" s="32">
        <v>12.8</v>
      </c>
      <c r="J151" s="32">
        <v>13.1</v>
      </c>
      <c r="K151" s="32">
        <v>13.4</v>
      </c>
      <c r="L151" s="32">
        <v>13.6</v>
      </c>
      <c r="M151" s="32">
        <v>13.8</v>
      </c>
      <c r="N151" s="32">
        <v>14</v>
      </c>
      <c r="O151" s="32">
        <v>14.2</v>
      </c>
      <c r="P151" s="33">
        <v>14.4</v>
      </c>
    </row>
    <row r="152" spans="1:16" ht="25.5" x14ac:dyDescent="0.25">
      <c r="A152" s="10" t="str">
        <f>INDEX('Обработка исходного'!B:B,ROW($B$3)+4*(ROW($B152)-ROW($B$3)))</f>
        <v>Сталь легированная</v>
      </c>
      <c r="B152" s="47" t="str">
        <f>INDEX('Обработка исходного'!D:D,ROW($B$3)+4*(ROW($B152)-ROW($B$3)))</f>
        <v>35ХМА</v>
      </c>
      <c r="C152" s="27" t="str">
        <f>IF(ISBLANK(INDEX('Обработка исходного'!E:E,ROW($B$3)+4*(ROW($B152)-ROW($B$3)))),"",INDEX('Обработка исходного'!E:E,ROW($B$3)+4*(ROW($B152)-ROW($B$3))))</f>
        <v>Заготовки крепежных деталей толщиной или диаметром от 100 до 300 мм, КП395*</v>
      </c>
      <c r="D152" s="31">
        <v>11.5</v>
      </c>
      <c r="E152" s="32">
        <v>11.5</v>
      </c>
      <c r="F152" s="32">
        <v>11.9</v>
      </c>
      <c r="G152" s="32">
        <v>12.2</v>
      </c>
      <c r="H152" s="32">
        <v>12.5</v>
      </c>
      <c r="I152" s="32">
        <v>12.8</v>
      </c>
      <c r="J152" s="32">
        <v>13.1</v>
      </c>
      <c r="K152" s="32">
        <v>13.4</v>
      </c>
      <c r="L152" s="32">
        <v>13.6</v>
      </c>
      <c r="M152" s="32">
        <v>13.8</v>
      </c>
      <c r="N152" s="32">
        <v>14</v>
      </c>
      <c r="O152" s="32">
        <v>14.2</v>
      </c>
      <c r="P152" s="33">
        <v>14.4</v>
      </c>
    </row>
    <row r="153" spans="1:16" ht="25.5" x14ac:dyDescent="0.25">
      <c r="A153" s="10" t="str">
        <f>INDEX('Обработка исходного'!B:B,ROW($B$3)+4*(ROW($B153)-ROW($B$3)))</f>
        <v>Сталь легированная</v>
      </c>
      <c r="B153" s="47" t="str">
        <f>INDEX('Обработка исходного'!D:D,ROW($B$3)+4*(ROW($B153)-ROW($B$3)))</f>
        <v>35ХМА</v>
      </c>
      <c r="C153" s="27" t="str">
        <f>IF(ISBLANK(INDEX('Обработка исходного'!E:E,ROW($B$3)+4*(ROW($B153)-ROW($B$3)))),"",INDEX('Обработка исходного'!E:E,ROW($B$3)+4*(ROW($B153)-ROW($B$3))))</f>
        <v>Заготовки крепежных деталей толщиной или диаметром от 100 до 200 мм, КП490*</v>
      </c>
      <c r="D153" s="31">
        <v>11.5</v>
      </c>
      <c r="E153" s="32">
        <v>11.5</v>
      </c>
      <c r="F153" s="32">
        <v>11.9</v>
      </c>
      <c r="G153" s="32">
        <v>12.2</v>
      </c>
      <c r="H153" s="32">
        <v>12.5</v>
      </c>
      <c r="I153" s="32">
        <v>12.8</v>
      </c>
      <c r="J153" s="32">
        <v>13.1</v>
      </c>
      <c r="K153" s="32">
        <v>13.4</v>
      </c>
      <c r="L153" s="32">
        <v>13.6</v>
      </c>
      <c r="M153" s="32">
        <v>13.8</v>
      </c>
      <c r="N153" s="32">
        <v>14</v>
      </c>
      <c r="O153" s="32">
        <v>14.2</v>
      </c>
      <c r="P153" s="33">
        <v>14.4</v>
      </c>
    </row>
    <row r="154" spans="1:16" ht="25.5" x14ac:dyDescent="0.25">
      <c r="A154" s="10" t="str">
        <f>INDEX('Обработка исходного'!B:B,ROW($B$3)+4*(ROW($B154)-ROW($B$3)))</f>
        <v>Сталь легированная</v>
      </c>
      <c r="B154" s="47" t="str">
        <f>INDEX('Обработка исходного'!D:D,ROW($B$3)+4*(ROW($B154)-ROW($B$3)))</f>
        <v>35ХМА</v>
      </c>
      <c r="C154" s="27" t="str">
        <f>IF(ISBLANK(INDEX('Обработка исходного'!E:E,ROW($B$3)+4*(ROW($B154)-ROW($B$3)))),"",INDEX('Обработка исходного'!E:E,ROW($B$3)+4*(ROW($B154)-ROW($B$3))))</f>
        <v>Заготовки крепежных деталей толщиной или диаметром до 100 мм, КП590*</v>
      </c>
      <c r="D154" s="31">
        <v>11.5</v>
      </c>
      <c r="E154" s="32">
        <v>11.5</v>
      </c>
      <c r="F154" s="32">
        <v>11.9</v>
      </c>
      <c r="G154" s="32">
        <v>12.2</v>
      </c>
      <c r="H154" s="32">
        <v>12.5</v>
      </c>
      <c r="I154" s="32">
        <v>12.8</v>
      </c>
      <c r="J154" s="32">
        <v>13.1</v>
      </c>
      <c r="K154" s="32">
        <v>13.4</v>
      </c>
      <c r="L154" s="32">
        <v>13.6</v>
      </c>
      <c r="M154" s="32">
        <v>13.8</v>
      </c>
      <c r="N154" s="32">
        <v>14</v>
      </c>
      <c r="O154" s="32">
        <v>14.2</v>
      </c>
      <c r="P154" s="33">
        <v>14.4</v>
      </c>
    </row>
    <row r="155" spans="1:16" ht="25.5" x14ac:dyDescent="0.25">
      <c r="A155" s="10" t="str">
        <f>INDEX('Обработка исходного'!B:B,ROW($B$3)+4*(ROW($B155)-ROW($B$3)))</f>
        <v>Сталь легированная</v>
      </c>
      <c r="B155" s="47" t="str">
        <f>INDEX('Обработка исходного'!D:D,ROW($B$3)+4*(ROW($B155)-ROW($B$3)))</f>
        <v>35ХМА</v>
      </c>
      <c r="C155" s="27" t="str">
        <f>IF(ISBLANK(INDEX('Обработка исходного'!E:E,ROW($B$3)+4*(ROW($B155)-ROW($B$3)))),"",INDEX('Обработка исходного'!E:E,ROW($B$3)+4*(ROW($B155)-ROW($B$3))))</f>
        <v>Заготовки крепежных деталей толщиной или диаметром до 300 мм, КП640*</v>
      </c>
      <c r="D155" s="31">
        <v>11.5</v>
      </c>
      <c r="E155" s="32">
        <v>11.5</v>
      </c>
      <c r="F155" s="32">
        <v>11.9</v>
      </c>
      <c r="G155" s="32">
        <v>12.2</v>
      </c>
      <c r="H155" s="32">
        <v>12.5</v>
      </c>
      <c r="I155" s="32">
        <v>12.8</v>
      </c>
      <c r="J155" s="32">
        <v>13.1</v>
      </c>
      <c r="K155" s="32">
        <v>13.4</v>
      </c>
      <c r="L155" s="32">
        <v>13.6</v>
      </c>
      <c r="M155" s="32">
        <v>13.8</v>
      </c>
      <c r="N155" s="32">
        <v>14</v>
      </c>
      <c r="O155" s="32">
        <v>14.2</v>
      </c>
      <c r="P155" s="33">
        <v>14.4</v>
      </c>
    </row>
    <row r="156" spans="1:16" x14ac:dyDescent="0.25">
      <c r="A156" s="10" t="str">
        <f>INDEX('Обработка исходного'!B:B,ROW($B$3)+4*(ROW($B156)-ROW($B$3)))</f>
        <v>Сталь легированная</v>
      </c>
      <c r="B156" s="47" t="str">
        <f>INDEX('Обработка исходного'!D:D,ROW($B$3)+4*(ROW($B156)-ROW($B$3)))</f>
        <v>10Х2М</v>
      </c>
      <c r="C156" s="27" t="str">
        <f>IF(ISBLANK(INDEX('Обработка исходного'!E:E,ROW($B$3)+4*(ROW($B156)-ROW($B$3)))),"",INDEX('Обработка исходного'!E:E,ROW($B$3)+4*(ROW($B156)-ROW($B$3))))</f>
        <v>Листы толщиной от 6 до 50 мм</v>
      </c>
      <c r="D156" s="31">
        <v>11.5</v>
      </c>
      <c r="E156" s="32">
        <v>11.5</v>
      </c>
      <c r="F156" s="32">
        <v>11.9</v>
      </c>
      <c r="G156" s="32">
        <v>12.2</v>
      </c>
      <c r="H156" s="32">
        <v>12.5</v>
      </c>
      <c r="I156" s="32">
        <v>12.8</v>
      </c>
      <c r="J156" s="32">
        <v>13.1</v>
      </c>
      <c r="K156" s="32">
        <v>13.4</v>
      </c>
      <c r="L156" s="32">
        <v>13.6</v>
      </c>
      <c r="M156" s="32">
        <v>13.8</v>
      </c>
      <c r="N156" s="32">
        <v>14</v>
      </c>
      <c r="O156" s="32">
        <v>14.2</v>
      </c>
      <c r="P156" s="33">
        <v>14.4</v>
      </c>
    </row>
    <row r="157" spans="1:16" x14ac:dyDescent="0.25">
      <c r="A157" s="10" t="str">
        <f>INDEX('Обработка исходного'!B:B,ROW($B$3)+4*(ROW($B157)-ROW($B$3)))</f>
        <v>Сталь легированная</v>
      </c>
      <c r="B157" s="47" t="str">
        <f>INDEX('Обработка исходного'!D:D,ROW($B$3)+4*(ROW($B157)-ROW($B$3)))</f>
        <v>10Х2М</v>
      </c>
      <c r="C157" s="27" t="str">
        <f>IF(ISBLANK(INDEX('Обработка исходного'!E:E,ROW($B$3)+4*(ROW($B157)-ROW($B$3)))),"",INDEX('Обработка исходного'!E:E,ROW($B$3)+4*(ROW($B157)-ROW($B$3))))</f>
        <v>Листы толщиной от 50 до 150 мм</v>
      </c>
      <c r="D157" s="31">
        <v>11.5</v>
      </c>
      <c r="E157" s="32">
        <v>11.5</v>
      </c>
      <c r="F157" s="32">
        <v>11.9</v>
      </c>
      <c r="G157" s="32">
        <v>12.2</v>
      </c>
      <c r="H157" s="32">
        <v>12.5</v>
      </c>
      <c r="I157" s="32">
        <v>12.8</v>
      </c>
      <c r="J157" s="32">
        <v>13.1</v>
      </c>
      <c r="K157" s="32">
        <v>13.4</v>
      </c>
      <c r="L157" s="32">
        <v>13.6</v>
      </c>
      <c r="M157" s="32">
        <v>13.8</v>
      </c>
      <c r="N157" s="32">
        <v>14</v>
      </c>
      <c r="O157" s="32">
        <v>14.2</v>
      </c>
      <c r="P157" s="33">
        <v>14.4</v>
      </c>
    </row>
    <row r="158" spans="1:16" ht="25.5" x14ac:dyDescent="0.25">
      <c r="A158" s="10" t="str">
        <f>INDEX('Обработка исходного'!B:B,ROW($B$3)+4*(ROW($B158)-ROW($B$3)))</f>
        <v>Сталь легированная</v>
      </c>
      <c r="B158" s="47" t="str">
        <f>INDEX('Обработка исходного'!D:D,ROW($B$3)+4*(ROW($B158)-ROW($B$3)))</f>
        <v>10Х2М</v>
      </c>
      <c r="C158" s="27" t="str">
        <f>IF(ISBLANK(INDEX('Обработка исходного'!E:E,ROW($B$3)+4*(ROW($B158)-ROW($B$3)))),"",INDEX('Обработка исходного'!E:E,ROW($B$3)+4*(ROW($B158)-ROW($B$3))))</f>
        <v>Бесшовные холоднокатаные трубы диаметром от 12 до 60 мм</v>
      </c>
      <c r="D158" s="31">
        <v>11.5</v>
      </c>
      <c r="E158" s="32">
        <v>11.5</v>
      </c>
      <c r="F158" s="32">
        <v>11.9</v>
      </c>
      <c r="G158" s="32">
        <v>12.2</v>
      </c>
      <c r="H158" s="32">
        <v>12.5</v>
      </c>
      <c r="I158" s="32">
        <v>12.8</v>
      </c>
      <c r="J158" s="32">
        <v>13.1</v>
      </c>
      <c r="K158" s="32">
        <v>13.4</v>
      </c>
      <c r="L158" s="32">
        <v>13.6</v>
      </c>
      <c r="M158" s="32">
        <v>13.8</v>
      </c>
      <c r="N158" s="32">
        <v>14</v>
      </c>
      <c r="O158" s="32">
        <v>14.2</v>
      </c>
      <c r="P158" s="33">
        <v>14.4</v>
      </c>
    </row>
    <row r="159" spans="1:16" x14ac:dyDescent="0.25">
      <c r="A159" s="10" t="str">
        <f>INDEX('Обработка исходного'!B:B,ROW($B$3)+4*(ROW($B159)-ROW($B$3)))</f>
        <v>Сталь легированная</v>
      </c>
      <c r="B159" s="47" t="str">
        <f>INDEX('Обработка исходного'!D:D,ROW($B$3)+4*(ROW($B159)-ROW($B$3)))</f>
        <v>10Х2М</v>
      </c>
      <c r="C159" s="27" t="str">
        <f>IF(ISBLANK(INDEX('Обработка исходного'!E:E,ROW($B$3)+4*(ROW($B159)-ROW($B$3)))),"",INDEX('Обработка исходного'!E:E,ROW($B$3)+4*(ROW($B159)-ROW($B$3))))</f>
        <v>Поковки толщиной до 400 мм</v>
      </c>
      <c r="D159" s="31">
        <v>11.5</v>
      </c>
      <c r="E159" s="32">
        <v>11.5</v>
      </c>
      <c r="F159" s="32">
        <v>11.9</v>
      </c>
      <c r="G159" s="32">
        <v>12.2</v>
      </c>
      <c r="H159" s="32">
        <v>12.5</v>
      </c>
      <c r="I159" s="32">
        <v>12.8</v>
      </c>
      <c r="J159" s="32">
        <v>13.1</v>
      </c>
      <c r="K159" s="32">
        <v>13.4</v>
      </c>
      <c r="L159" s="32">
        <v>13.6</v>
      </c>
      <c r="M159" s="32">
        <v>13.8</v>
      </c>
      <c r="N159" s="32">
        <v>14</v>
      </c>
      <c r="O159" s="32">
        <v>14.2</v>
      </c>
      <c r="P159" s="33">
        <v>14.4</v>
      </c>
    </row>
    <row r="160" spans="1:16" x14ac:dyDescent="0.25">
      <c r="A160" s="10" t="str">
        <f>INDEX('Обработка исходного'!B:B,ROW($B$3)+4*(ROW($B160)-ROW($B$3)))</f>
        <v>Сталь легированная</v>
      </c>
      <c r="B160" s="47" t="str">
        <f>INDEX('Обработка исходного'!D:D,ROW($B$3)+4*(ROW($B160)-ROW($B$3)))</f>
        <v>12X2M</v>
      </c>
      <c r="C160" s="27" t="str">
        <f>IF(ISBLANK(INDEX('Обработка исходного'!E:E,ROW($B$3)+4*(ROW($B160)-ROW($B$3)))),"",INDEX('Обработка исходного'!E:E,ROW($B$3)+4*(ROW($B160)-ROW($B$3))))</f>
        <v>Поковки толщиной до 400 мм</v>
      </c>
      <c r="D160" s="31">
        <v>11.5</v>
      </c>
      <c r="E160" s="32">
        <v>11.5</v>
      </c>
      <c r="F160" s="32">
        <v>11.9</v>
      </c>
      <c r="G160" s="32">
        <v>12.2</v>
      </c>
      <c r="H160" s="32">
        <v>12.5</v>
      </c>
      <c r="I160" s="32">
        <v>12.8</v>
      </c>
      <c r="J160" s="32">
        <v>13.1</v>
      </c>
      <c r="K160" s="32">
        <v>13.4</v>
      </c>
      <c r="L160" s="32">
        <v>13.6</v>
      </c>
      <c r="M160" s="32">
        <v>13.8</v>
      </c>
      <c r="N160" s="32">
        <v>14</v>
      </c>
      <c r="O160" s="32">
        <v>14.2</v>
      </c>
      <c r="P160" s="33">
        <v>14.4</v>
      </c>
    </row>
    <row r="161" spans="1:16" x14ac:dyDescent="0.25">
      <c r="A161" s="10" t="str">
        <f>INDEX('Обработка исходного'!B:B,ROW($B$3)+4*(ROW($B161)-ROW($B$3)))</f>
        <v>Сталь легированная</v>
      </c>
      <c r="B161" s="47" t="str">
        <f>INDEX('Обработка исходного'!D:D,ROW($B$3)+4*(ROW($B161)-ROW($B$3)))</f>
        <v>12MX</v>
      </c>
      <c r="C161" s="27" t="str">
        <f>IF(ISBLANK(INDEX('Обработка исходного'!E:E,ROW($B$3)+4*(ROW($B161)-ROW($B$3)))),"",INDEX('Обработка исходного'!E:E,ROW($B$3)+4*(ROW($B161)-ROW($B$3))))</f>
        <v>Поковки толщиной от 20 до 130 мм</v>
      </c>
      <c r="D161" s="31">
        <v>11.5</v>
      </c>
      <c r="E161" s="32">
        <v>11.5</v>
      </c>
      <c r="F161" s="32">
        <v>11.9</v>
      </c>
      <c r="G161" s="32">
        <v>12.2</v>
      </c>
      <c r="H161" s="32">
        <v>12.5</v>
      </c>
      <c r="I161" s="32">
        <v>12.8</v>
      </c>
      <c r="J161" s="32">
        <v>13.1</v>
      </c>
      <c r="K161" s="32">
        <v>13.4</v>
      </c>
      <c r="L161" s="32">
        <v>13.6</v>
      </c>
      <c r="M161" s="32">
        <v>13.8</v>
      </c>
      <c r="N161" s="32">
        <v>14</v>
      </c>
      <c r="O161" s="32">
        <v>14.2</v>
      </c>
      <c r="P161" s="33">
        <v>14.4</v>
      </c>
    </row>
    <row r="162" spans="1:16" x14ac:dyDescent="0.25">
      <c r="A162" s="10" t="str">
        <f>INDEX('Обработка исходного'!B:B,ROW($B$3)+4*(ROW($B162)-ROW($B$3)))</f>
        <v>Сталь легированная</v>
      </c>
      <c r="B162" s="47" t="str">
        <f>INDEX('Обработка исходного'!D:D,ROW($B$3)+4*(ROW($B162)-ROW($B$3)))</f>
        <v>12MX</v>
      </c>
      <c r="C162" s="27" t="str">
        <f>IF(ISBLANK(INDEX('Обработка исходного'!E:E,ROW($B$3)+4*(ROW($B162)-ROW($B$3)))),"",INDEX('Обработка исходного'!E:E,ROW($B$3)+4*(ROW($B162)-ROW($B$3))))</f>
        <v>Поковки толщиной до 25 мм</v>
      </c>
      <c r="D162" s="31">
        <v>11.5</v>
      </c>
      <c r="E162" s="32">
        <v>11.5</v>
      </c>
      <c r="F162" s="32">
        <v>11.9</v>
      </c>
      <c r="G162" s="32">
        <v>12.2</v>
      </c>
      <c r="H162" s="32">
        <v>12.5</v>
      </c>
      <c r="I162" s="32">
        <v>12.8</v>
      </c>
      <c r="J162" s="32">
        <v>13.1</v>
      </c>
      <c r="K162" s="32">
        <v>13.4</v>
      </c>
      <c r="L162" s="32">
        <v>13.6</v>
      </c>
      <c r="M162" s="32">
        <v>13.8</v>
      </c>
      <c r="N162" s="32">
        <v>14</v>
      </c>
      <c r="O162" s="32">
        <v>14.2</v>
      </c>
      <c r="P162" s="33">
        <v>14.4</v>
      </c>
    </row>
    <row r="163" spans="1:16" x14ac:dyDescent="0.25">
      <c r="A163" s="10" t="str">
        <f>INDEX('Обработка исходного'!B:B,ROW($B$3)+4*(ROW($B163)-ROW($B$3)))</f>
        <v>Сталь легированная</v>
      </c>
      <c r="B163" s="47" t="str">
        <f>INDEX('Обработка исходного'!D:D,ROW($B$3)+4*(ROW($B163)-ROW($B$3)))</f>
        <v>12MX</v>
      </c>
      <c r="C163" s="27" t="str">
        <f>IF(ISBLANK(INDEX('Обработка исходного'!E:E,ROW($B$3)+4*(ROW($B163)-ROW($B$3)))),"",INDEX('Обработка исходного'!E:E,ROW($B$3)+4*(ROW($B163)-ROW($B$3))))</f>
        <v>Прутки, полосы толщиной или диаметром до 90 мм</v>
      </c>
      <c r="D163" s="31">
        <v>11.5</v>
      </c>
      <c r="E163" s="32">
        <v>11.5</v>
      </c>
      <c r="F163" s="32">
        <v>11.9</v>
      </c>
      <c r="G163" s="32">
        <v>12.2</v>
      </c>
      <c r="H163" s="32">
        <v>12.5</v>
      </c>
      <c r="I163" s="32">
        <v>12.8</v>
      </c>
      <c r="J163" s="32">
        <v>13.1</v>
      </c>
      <c r="K163" s="32">
        <v>13.4</v>
      </c>
      <c r="L163" s="32">
        <v>13.6</v>
      </c>
      <c r="M163" s="32">
        <v>13.8</v>
      </c>
      <c r="N163" s="32">
        <v>14</v>
      </c>
      <c r="O163" s="32">
        <v>14.2</v>
      </c>
      <c r="P163" s="33">
        <v>14.4</v>
      </c>
    </row>
    <row r="164" spans="1:16" ht="25.5" x14ac:dyDescent="0.25">
      <c r="A164" s="10" t="str">
        <f>INDEX('Обработка исходного'!B:B,ROW($B$3)+4*(ROW($B164)-ROW($B$3)))</f>
        <v>Сталь легированная</v>
      </c>
      <c r="B164" s="47" t="str">
        <f>INDEX('Обработка исходного'!D:D,ROW($B$3)+4*(ROW($B164)-ROW($B$3)))</f>
        <v>12MX</v>
      </c>
      <c r="C164" s="27" t="str">
        <f>IF(ISBLANK(INDEX('Обработка исходного'!E:E,ROW($B$3)+4*(ROW($B164)-ROW($B$3)))),"",INDEX('Обработка исходного'!E:E,ROW($B$3)+4*(ROW($B164)-ROW($B$3))))</f>
        <v>Прутки, полосы толщиной или диаметром от 90 до 150 мм</v>
      </c>
      <c r="D164" s="31">
        <v>11.5</v>
      </c>
      <c r="E164" s="32">
        <v>11.5</v>
      </c>
      <c r="F164" s="32">
        <v>11.9</v>
      </c>
      <c r="G164" s="32">
        <v>12.2</v>
      </c>
      <c r="H164" s="32">
        <v>12.5</v>
      </c>
      <c r="I164" s="32">
        <v>12.8</v>
      </c>
      <c r="J164" s="32">
        <v>13.1</v>
      </c>
      <c r="K164" s="32">
        <v>13.4</v>
      </c>
      <c r="L164" s="32">
        <v>13.6</v>
      </c>
      <c r="M164" s="32">
        <v>13.8</v>
      </c>
      <c r="N164" s="32">
        <v>14</v>
      </c>
      <c r="O164" s="32">
        <v>14.2</v>
      </c>
      <c r="P164" s="33">
        <v>14.4</v>
      </c>
    </row>
    <row r="165" spans="1:16" ht="25.5" x14ac:dyDescent="0.25">
      <c r="A165" s="10" t="str">
        <f>INDEX('Обработка исходного'!B:B,ROW($B$3)+4*(ROW($B165)-ROW($B$3)))</f>
        <v>Сталь легированная</v>
      </c>
      <c r="B165" s="47" t="str">
        <f>INDEX('Обработка исходного'!D:D,ROW($B$3)+4*(ROW($B165)-ROW($B$3)))</f>
        <v>12MX</v>
      </c>
      <c r="C165" s="27" t="str">
        <f>IF(ISBLANK(INDEX('Обработка исходного'!E:E,ROW($B$3)+4*(ROW($B165)-ROW($B$3)))),"",INDEX('Обработка исходного'!E:E,ROW($B$3)+4*(ROW($B165)-ROW($B$3))))</f>
        <v>Прутки, полосы толщиной или диаметром от 150 до 200 мм</v>
      </c>
      <c r="D165" s="31">
        <v>11.5</v>
      </c>
      <c r="E165" s="32">
        <v>11.5</v>
      </c>
      <c r="F165" s="32">
        <v>11.9</v>
      </c>
      <c r="G165" s="32">
        <v>12.2</v>
      </c>
      <c r="H165" s="32">
        <v>12.5</v>
      </c>
      <c r="I165" s="32">
        <v>12.8</v>
      </c>
      <c r="J165" s="32">
        <v>13.1</v>
      </c>
      <c r="K165" s="32">
        <v>13.4</v>
      </c>
      <c r="L165" s="32">
        <v>13.6</v>
      </c>
      <c r="M165" s="32">
        <v>13.8</v>
      </c>
      <c r="N165" s="32">
        <v>14</v>
      </c>
      <c r="O165" s="32">
        <v>14.2</v>
      </c>
      <c r="P165" s="33">
        <v>14.4</v>
      </c>
    </row>
    <row r="166" spans="1:16" x14ac:dyDescent="0.25">
      <c r="A166" s="10" t="str">
        <f>INDEX('Обработка исходного'!B:B,ROW($B$3)+4*(ROW($B166)-ROW($B$3)))</f>
        <v>Сталь легированная</v>
      </c>
      <c r="B166" s="47" t="str">
        <f>INDEX('Обработка исходного'!D:D,ROW($B$3)+4*(ROW($B166)-ROW($B$3)))</f>
        <v>12МХ</v>
      </c>
      <c r="C166" s="27" t="str">
        <f>IF(ISBLANK(INDEX('Обработка исходного'!E:E,ROW($B$3)+4*(ROW($B166)-ROW($B$3)))),"",INDEX('Обработка исходного'!E:E,ROW($B$3)+4*(ROW($B166)-ROW($B$3))))</f>
        <v>Листы толщиной от 4 до 6 мм</v>
      </c>
      <c r="D166" s="31">
        <v>11.5</v>
      </c>
      <c r="E166" s="32">
        <v>11.5</v>
      </c>
      <c r="F166" s="32">
        <v>11.9</v>
      </c>
      <c r="G166" s="32">
        <v>12.2</v>
      </c>
      <c r="H166" s="32">
        <v>12.5</v>
      </c>
      <c r="I166" s="32">
        <v>12.8</v>
      </c>
      <c r="J166" s="32">
        <v>13.1</v>
      </c>
      <c r="K166" s="32">
        <v>13.4</v>
      </c>
      <c r="L166" s="32">
        <v>13.6</v>
      </c>
      <c r="M166" s="32">
        <v>13.8</v>
      </c>
      <c r="N166" s="32">
        <v>14</v>
      </c>
      <c r="O166" s="32">
        <v>14.2</v>
      </c>
      <c r="P166" s="33">
        <v>14.4</v>
      </c>
    </row>
    <row r="167" spans="1:16" x14ac:dyDescent="0.25">
      <c r="A167" s="10" t="str">
        <f>INDEX('Обработка исходного'!B:B,ROW($B$3)+4*(ROW($B167)-ROW($B$3)))</f>
        <v>Сталь легированная</v>
      </c>
      <c r="B167" s="47" t="str">
        <f>INDEX('Обработка исходного'!D:D,ROW($B$3)+4*(ROW($B167)-ROW($B$3)))</f>
        <v>12МХ</v>
      </c>
      <c r="C167" s="27" t="str">
        <f>IF(ISBLANK(INDEX('Обработка исходного'!E:E,ROW($B$3)+4*(ROW($B167)-ROW($B$3)))),"",INDEX('Обработка исходного'!E:E,ROW($B$3)+4*(ROW($B167)-ROW($B$3))))</f>
        <v>Листы толщиной от 20 до 60 мм</v>
      </c>
      <c r="D167" s="31">
        <v>11.5</v>
      </c>
      <c r="E167" s="32">
        <v>11.5</v>
      </c>
      <c r="F167" s="32">
        <v>11.9</v>
      </c>
      <c r="G167" s="32">
        <v>12.2</v>
      </c>
      <c r="H167" s="32">
        <v>12.5</v>
      </c>
      <c r="I167" s="32">
        <v>12.8</v>
      </c>
      <c r="J167" s="32">
        <v>13.1</v>
      </c>
      <c r="K167" s="32">
        <v>13.4</v>
      </c>
      <c r="L167" s="32">
        <v>13.6</v>
      </c>
      <c r="M167" s="32">
        <v>13.8</v>
      </c>
      <c r="N167" s="32">
        <v>14</v>
      </c>
      <c r="O167" s="32">
        <v>14.2</v>
      </c>
      <c r="P167" s="33">
        <v>14.4</v>
      </c>
    </row>
    <row r="168" spans="1:16" x14ac:dyDescent="0.25">
      <c r="A168" s="10" t="str">
        <f>INDEX('Обработка исходного'!B:B,ROW($B$3)+4*(ROW($B168)-ROW($B$3)))</f>
        <v>Сталь легированная</v>
      </c>
      <c r="B168" s="47" t="str">
        <f>INDEX('Обработка исходного'!D:D,ROW($B$3)+4*(ROW($B168)-ROW($B$3)))</f>
        <v>30ХГСА</v>
      </c>
      <c r="C168" s="27" t="str">
        <f>IF(ISBLANK(INDEX('Обработка исходного'!E:E,ROW($B$3)+4*(ROW($B168)-ROW($B$3)))),"",INDEX('Обработка исходного'!E:E,ROW($B$3)+4*(ROW($B168)-ROW($B$3))))</f>
        <v>Поковки диаметром от 50 до 100 мм, КП440*</v>
      </c>
      <c r="D168" s="31">
        <v>11.5</v>
      </c>
      <c r="E168" s="32">
        <v>11.5</v>
      </c>
      <c r="F168" s="32">
        <v>11.9</v>
      </c>
      <c r="G168" s="32">
        <v>12.2</v>
      </c>
      <c r="H168" s="32">
        <v>12.5</v>
      </c>
      <c r="I168" s="32">
        <v>12.8</v>
      </c>
      <c r="J168" s="32">
        <v>13.1</v>
      </c>
      <c r="K168" s="32">
        <v>13.4</v>
      </c>
      <c r="L168" s="32">
        <v>13.6</v>
      </c>
      <c r="M168" s="32">
        <v>13.8</v>
      </c>
      <c r="N168" s="32">
        <v>14</v>
      </c>
      <c r="O168" s="32">
        <v>14.2</v>
      </c>
      <c r="P168" s="33">
        <v>14.4</v>
      </c>
    </row>
    <row r="169" spans="1:16" x14ac:dyDescent="0.25">
      <c r="A169" s="10" t="str">
        <f>INDEX('Обработка исходного'!B:B,ROW($B$3)+4*(ROW($B169)-ROW($B$3)))</f>
        <v>Сталь легированная</v>
      </c>
      <c r="B169" s="47" t="str">
        <f>INDEX('Обработка исходного'!D:D,ROW($B$3)+4*(ROW($B169)-ROW($B$3)))</f>
        <v>30ХГСА</v>
      </c>
      <c r="C169" s="27" t="str">
        <f>IF(ISBLANK(INDEX('Обработка исходного'!E:E,ROW($B$3)+4*(ROW($B169)-ROW($B$3)))),"",INDEX('Обработка исходного'!E:E,ROW($B$3)+4*(ROW($B169)-ROW($B$3))))</f>
        <v>Поковки диаметром до 300 мм, КП490*</v>
      </c>
      <c r="D169" s="31">
        <v>11.5</v>
      </c>
      <c r="E169" s="32">
        <v>11.5</v>
      </c>
      <c r="F169" s="32">
        <v>11.9</v>
      </c>
      <c r="G169" s="32">
        <v>12.2</v>
      </c>
      <c r="H169" s="32">
        <v>12.5</v>
      </c>
      <c r="I169" s="32">
        <v>12.8</v>
      </c>
      <c r="J169" s="32">
        <v>13.1</v>
      </c>
      <c r="K169" s="32">
        <v>13.4</v>
      </c>
      <c r="L169" s="32">
        <v>13.6</v>
      </c>
      <c r="M169" s="32">
        <v>13.8</v>
      </c>
      <c r="N169" s="32">
        <v>14</v>
      </c>
      <c r="O169" s="32">
        <v>14.2</v>
      </c>
      <c r="P169" s="33">
        <v>14.4</v>
      </c>
    </row>
    <row r="170" spans="1:16" x14ac:dyDescent="0.25">
      <c r="A170" s="10" t="str">
        <f>INDEX('Обработка исходного'!B:B,ROW($B$3)+4*(ROW($B170)-ROW($B$3)))</f>
        <v>Сталь легированная</v>
      </c>
      <c r="B170" s="47" t="str">
        <f>INDEX('Обработка исходного'!D:D,ROW($B$3)+4*(ROW($B170)-ROW($B$3)))</f>
        <v>30ХГСА</v>
      </c>
      <c r="C170" s="27" t="str">
        <f>IF(ISBLANK(INDEX('Обработка исходного'!E:E,ROW($B$3)+4*(ROW($B170)-ROW($B$3)))),"",INDEX('Обработка исходного'!E:E,ROW($B$3)+4*(ROW($B170)-ROW($B$3))))</f>
        <v>Поковки диаметром до 100 мм, КП540*</v>
      </c>
      <c r="D170" s="31">
        <v>11.5</v>
      </c>
      <c r="E170" s="32">
        <v>11.5</v>
      </c>
      <c r="F170" s="32">
        <v>11.9</v>
      </c>
      <c r="G170" s="32">
        <v>12.2</v>
      </c>
      <c r="H170" s="32">
        <v>12.5</v>
      </c>
      <c r="I170" s="32">
        <v>12.8</v>
      </c>
      <c r="J170" s="32">
        <v>13.1</v>
      </c>
      <c r="K170" s="32">
        <v>13.4</v>
      </c>
      <c r="L170" s="32">
        <v>13.6</v>
      </c>
      <c r="M170" s="32">
        <v>13.8</v>
      </c>
      <c r="N170" s="32">
        <v>14</v>
      </c>
      <c r="O170" s="32">
        <v>14.2</v>
      </c>
      <c r="P170" s="33">
        <v>14.4</v>
      </c>
    </row>
    <row r="171" spans="1:16" x14ac:dyDescent="0.25">
      <c r="A171" s="10" t="str">
        <f>INDEX('Обработка исходного'!B:B,ROW($B$3)+4*(ROW($B171)-ROW($B$3)))</f>
        <v>Сталь легированная</v>
      </c>
      <c r="B171" s="47" t="str">
        <f>INDEX('Обработка исходного'!D:D,ROW($B$3)+4*(ROW($B171)-ROW($B$3)))</f>
        <v>30ХГСА</v>
      </c>
      <c r="C171" s="27" t="str">
        <f>IF(ISBLANK(INDEX('Обработка исходного'!E:E,ROW($B$3)+4*(ROW($B171)-ROW($B$3)))),"",INDEX('Обработка исходного'!E:E,ROW($B$3)+4*(ROW($B171)-ROW($B$3))))</f>
        <v>Поковки диаметром до 100 мм, КП590*</v>
      </c>
      <c r="D171" s="31">
        <v>11.5</v>
      </c>
      <c r="E171" s="32">
        <v>11.5</v>
      </c>
      <c r="F171" s="32">
        <v>11.9</v>
      </c>
      <c r="G171" s="32">
        <v>12.2</v>
      </c>
      <c r="H171" s="32">
        <v>12.5</v>
      </c>
      <c r="I171" s="32">
        <v>12.8</v>
      </c>
      <c r="J171" s="32">
        <v>13.1</v>
      </c>
      <c r="K171" s="32">
        <v>13.4</v>
      </c>
      <c r="L171" s="32">
        <v>13.6</v>
      </c>
      <c r="M171" s="32">
        <v>13.8</v>
      </c>
      <c r="N171" s="32">
        <v>14</v>
      </c>
      <c r="O171" s="32">
        <v>14.2</v>
      </c>
      <c r="P171" s="33">
        <v>14.4</v>
      </c>
    </row>
    <row r="172" spans="1:16" x14ac:dyDescent="0.25">
      <c r="A172" s="10" t="str">
        <f>INDEX('Обработка исходного'!B:B,ROW($B$3)+4*(ROW($B172)-ROW($B$3)))</f>
        <v>Сталь легированная</v>
      </c>
      <c r="B172" s="47" t="str">
        <f>INDEX('Обработка исходного'!D:D,ROW($B$3)+4*(ROW($B172)-ROW($B$3)))</f>
        <v>30ХГСА</v>
      </c>
      <c r="C172" s="27" t="str">
        <f>IF(ISBLANK(INDEX('Обработка исходного'!E:E,ROW($B$3)+4*(ROW($B172)-ROW($B$3)))),"",INDEX('Обработка исходного'!E:E,ROW($B$3)+4*(ROW($B172)-ROW($B$3))))</f>
        <v>Поковки диаметром до 100 мм, КП640*</v>
      </c>
      <c r="D172" s="31">
        <v>11.5</v>
      </c>
      <c r="E172" s="32">
        <v>11.5</v>
      </c>
      <c r="F172" s="32">
        <v>11.9</v>
      </c>
      <c r="G172" s="32">
        <v>12.2</v>
      </c>
      <c r="H172" s="32">
        <v>12.5</v>
      </c>
      <c r="I172" s="32">
        <v>12.8</v>
      </c>
      <c r="J172" s="32">
        <v>13.1</v>
      </c>
      <c r="K172" s="32">
        <v>13.4</v>
      </c>
      <c r="L172" s="32">
        <v>13.6</v>
      </c>
      <c r="M172" s="32">
        <v>13.8</v>
      </c>
      <c r="N172" s="32">
        <v>14</v>
      </c>
      <c r="O172" s="32">
        <v>14.2</v>
      </c>
      <c r="P172" s="33">
        <v>14.4</v>
      </c>
    </row>
    <row r="173" spans="1:16" x14ac:dyDescent="0.25">
      <c r="A173" s="10" t="str">
        <f>INDEX('Обработка исходного'!B:B,ROW($B$3)+4*(ROW($B173)-ROW($B$3)))</f>
        <v>Сталь легированная</v>
      </c>
      <c r="B173" s="47" t="str">
        <f>INDEX('Обработка исходного'!D:D,ROW($B$3)+4*(ROW($B173)-ROW($B$3)))</f>
        <v>30ХГСА</v>
      </c>
      <c r="C173" s="27" t="str">
        <f>IF(ISBLANK(INDEX('Обработка исходного'!E:E,ROW($B$3)+4*(ROW($B173)-ROW($B$3)))),"",INDEX('Обработка исходного'!E:E,ROW($B$3)+4*(ROW($B173)-ROW($B$3))))</f>
        <v>Поковки диаметром до 100 мм, КП685*</v>
      </c>
      <c r="D173" s="31">
        <v>11.5</v>
      </c>
      <c r="E173" s="32">
        <v>11.5</v>
      </c>
      <c r="F173" s="32">
        <v>11.9</v>
      </c>
      <c r="G173" s="32">
        <v>12.2</v>
      </c>
      <c r="H173" s="32">
        <v>12.5</v>
      </c>
      <c r="I173" s="32">
        <v>12.8</v>
      </c>
      <c r="J173" s="32">
        <v>13.1</v>
      </c>
      <c r="K173" s="32">
        <v>13.4</v>
      </c>
      <c r="L173" s="32">
        <v>13.6</v>
      </c>
      <c r="M173" s="32">
        <v>13.8</v>
      </c>
      <c r="N173" s="32">
        <v>14</v>
      </c>
      <c r="O173" s="32">
        <v>14.2</v>
      </c>
      <c r="P173" s="33">
        <v>14.4</v>
      </c>
    </row>
    <row r="174" spans="1:16" ht="25.5" x14ac:dyDescent="0.25">
      <c r="A174" s="10" t="str">
        <f>INDEX('Обработка исходного'!B:B,ROW($B$3)+4*(ROW($B174)-ROW($B$3)))</f>
        <v>Сталь легированная</v>
      </c>
      <c r="B174" s="47" t="str">
        <f>INDEX('Обработка исходного'!D:D,ROW($B$3)+4*(ROW($B174)-ROW($B$3)))</f>
        <v>30ХГСА</v>
      </c>
      <c r="C174" s="27" t="str">
        <f>IF(ISBLANK(INDEX('Обработка исходного'!E:E,ROW($B$3)+4*(ROW($B174)-ROW($B$3)))),"",INDEX('Обработка исходного'!E:E,ROW($B$3)+4*(ROW($B174)-ROW($B$3))))</f>
        <v>Штамповки, прутки и полосы диаметром или толщиной до 80 мм</v>
      </c>
      <c r="D174" s="31">
        <v>11.5</v>
      </c>
      <c r="E174" s="32">
        <v>11.5</v>
      </c>
      <c r="F174" s="32">
        <v>11.9</v>
      </c>
      <c r="G174" s="32">
        <v>12.2</v>
      </c>
      <c r="H174" s="32">
        <v>12.5</v>
      </c>
      <c r="I174" s="32">
        <v>12.8</v>
      </c>
      <c r="J174" s="32">
        <v>13.1</v>
      </c>
      <c r="K174" s="32">
        <v>13.4</v>
      </c>
      <c r="L174" s="32">
        <v>13.6</v>
      </c>
      <c r="M174" s="32">
        <v>13.8</v>
      </c>
      <c r="N174" s="32">
        <v>14</v>
      </c>
      <c r="O174" s="32">
        <v>14.2</v>
      </c>
      <c r="P174" s="33">
        <v>14.4</v>
      </c>
    </row>
    <row r="175" spans="1:16" ht="25.5" x14ac:dyDescent="0.25">
      <c r="A175" s="10" t="str">
        <f>INDEX('Обработка исходного'!B:B,ROW($B$3)+4*(ROW($B175)-ROW($B$3)))</f>
        <v>Сталь легированная</v>
      </c>
      <c r="B175" s="47" t="str">
        <f>INDEX('Обработка исходного'!D:D,ROW($B$3)+4*(ROW($B175)-ROW($B$3)))</f>
        <v>30ХГСА</v>
      </c>
      <c r="C175" s="27" t="str">
        <f>IF(ISBLANK(INDEX('Обработка исходного'!E:E,ROW($B$3)+4*(ROW($B175)-ROW($B$3)))),"",INDEX('Обработка исходного'!E:E,ROW($B$3)+4*(ROW($B175)-ROW($B$3))))</f>
        <v>Штамповки, прутки и полосы диаметром или толщиной от 80 до 150 мм</v>
      </c>
      <c r="D175" s="31">
        <v>11.5</v>
      </c>
      <c r="E175" s="32">
        <v>11.5</v>
      </c>
      <c r="F175" s="32">
        <v>11.9</v>
      </c>
      <c r="G175" s="32">
        <v>12.2</v>
      </c>
      <c r="H175" s="32">
        <v>12.5</v>
      </c>
      <c r="I175" s="32">
        <v>12.8</v>
      </c>
      <c r="J175" s="32">
        <v>13.1</v>
      </c>
      <c r="K175" s="32">
        <v>13.4</v>
      </c>
      <c r="L175" s="32">
        <v>13.6</v>
      </c>
      <c r="M175" s="32">
        <v>13.8</v>
      </c>
      <c r="N175" s="32">
        <v>14</v>
      </c>
      <c r="O175" s="32">
        <v>14.2</v>
      </c>
      <c r="P175" s="33">
        <v>14.4</v>
      </c>
    </row>
    <row r="176" spans="1:16" ht="25.5" x14ac:dyDescent="0.25">
      <c r="A176" s="10" t="str">
        <f>INDEX('Обработка исходного'!B:B,ROW($B$3)+4*(ROW($B176)-ROW($B$3)))</f>
        <v>Сталь легированная</v>
      </c>
      <c r="B176" s="47" t="str">
        <f>INDEX('Обработка исходного'!D:D,ROW($B$3)+4*(ROW($B176)-ROW($B$3)))</f>
        <v>30ХГСА</v>
      </c>
      <c r="C176" s="27" t="str">
        <f>IF(ISBLANK(INDEX('Обработка исходного'!E:E,ROW($B$3)+4*(ROW($B176)-ROW($B$3)))),"",INDEX('Обработка исходного'!E:E,ROW($B$3)+4*(ROW($B176)-ROW($B$3))))</f>
        <v>Штамповки, прутки и полосы диаметром или толщиной от 150 до 250 мм</v>
      </c>
      <c r="D176" s="31">
        <v>11.5</v>
      </c>
      <c r="E176" s="32">
        <v>11.5</v>
      </c>
      <c r="F176" s="32">
        <v>11.9</v>
      </c>
      <c r="G176" s="32">
        <v>12.2</v>
      </c>
      <c r="H176" s="32">
        <v>12.5</v>
      </c>
      <c r="I176" s="32">
        <v>12.8</v>
      </c>
      <c r="J176" s="32">
        <v>13.1</v>
      </c>
      <c r="K176" s="32">
        <v>13.4</v>
      </c>
      <c r="L176" s="32">
        <v>13.6</v>
      </c>
      <c r="M176" s="32">
        <v>13.8</v>
      </c>
      <c r="N176" s="32">
        <v>14</v>
      </c>
      <c r="O176" s="32">
        <v>14.2</v>
      </c>
      <c r="P176" s="33">
        <v>14.4</v>
      </c>
    </row>
    <row r="177" spans="1:16" ht="38.25" x14ac:dyDescent="0.25">
      <c r="A177" s="10" t="str">
        <f>INDEX('Обработка исходного'!B:B,ROW($B$3)+4*(ROW($B177)-ROW($B$3)))</f>
        <v>Сталь легированная</v>
      </c>
      <c r="B177" s="47" t="str">
        <f>INDEX('Обработка исходного'!D:D,ROW($B$3)+4*(ROW($B177)-ROW($B$3)))</f>
        <v>10ХСНД</v>
      </c>
      <c r="C177" s="27" t="str">
        <f>IF(ISBLANK(INDEX('Обработка исходного'!E:E,ROW($B$3)+4*(ROW($B177)-ROW($B$3)))),"",INDEX('Обработка исходного'!E:E,ROW($B$3)+4*(ROW($B177)-ROW($B$3))))</f>
        <v>Холодно и горячекатаные трубы наружным диаметром от 60 до 168 мм с толщиной стенки от 6 до 11 мм</v>
      </c>
      <c r="D177" s="31">
        <v>11.5</v>
      </c>
      <c r="E177" s="32">
        <v>11.5</v>
      </c>
      <c r="F177" s="32">
        <v>11.9</v>
      </c>
      <c r="G177" s="32">
        <v>12.2</v>
      </c>
      <c r="H177" s="32">
        <v>12.5</v>
      </c>
      <c r="I177" s="32">
        <v>12.8</v>
      </c>
      <c r="J177" s="32">
        <v>13.1</v>
      </c>
      <c r="K177" s="32">
        <v>13.4</v>
      </c>
      <c r="L177" s="32">
        <v>13.6</v>
      </c>
      <c r="M177" s="32">
        <v>13.8</v>
      </c>
      <c r="N177" s="32">
        <v>14</v>
      </c>
      <c r="O177" s="32">
        <v>14.2</v>
      </c>
      <c r="P177" s="33">
        <v>14.4</v>
      </c>
    </row>
    <row r="178" spans="1:16" x14ac:dyDescent="0.25">
      <c r="A178" s="10" t="str">
        <f>INDEX('Обработка исходного'!B:B,ROW($B$3)+4*(ROW($B178)-ROW($B$3)))</f>
        <v>Сталь легированная</v>
      </c>
      <c r="B178" s="47" t="str">
        <f>INDEX('Обработка исходного'!D:D,ROW($B$3)+4*(ROW($B178)-ROW($B$3)))</f>
        <v>10ХСНД</v>
      </c>
      <c r="C178" s="27" t="str">
        <f>IF(ISBLANK(INDEX('Обработка исходного'!E:E,ROW($B$3)+4*(ROW($B178)-ROW($B$3)))),"",INDEX('Обработка исходного'!E:E,ROW($B$3)+4*(ROW($B178)-ROW($B$3))))</f>
        <v>Фасонные профили сечением от 5 до 250 мм</v>
      </c>
      <c r="D178" s="31">
        <v>11.5</v>
      </c>
      <c r="E178" s="32">
        <v>11.5</v>
      </c>
      <c r="F178" s="32">
        <v>11.9</v>
      </c>
      <c r="G178" s="32">
        <v>12.2</v>
      </c>
      <c r="H178" s="32">
        <v>12.5</v>
      </c>
      <c r="I178" s="32">
        <v>12.8</v>
      </c>
      <c r="J178" s="32">
        <v>13.1</v>
      </c>
      <c r="K178" s="32">
        <v>13.4</v>
      </c>
      <c r="L178" s="32">
        <v>13.6</v>
      </c>
      <c r="M178" s="32">
        <v>13.8</v>
      </c>
      <c r="N178" s="32">
        <v>14</v>
      </c>
      <c r="O178" s="32">
        <v>14.2</v>
      </c>
      <c r="P178" s="33">
        <v>14.4</v>
      </c>
    </row>
    <row r="179" spans="1:16" x14ac:dyDescent="0.25">
      <c r="A179" s="10" t="str">
        <f>INDEX('Обработка исходного'!B:B,ROW($B$3)+4*(ROW($B179)-ROW($B$3)))</f>
        <v>Сталь легированная</v>
      </c>
      <c r="B179" s="47" t="str">
        <f>INDEX('Обработка исходного'!D:D,ROW($B$3)+4*(ROW($B179)-ROW($B$3)))</f>
        <v>10ХСНД</v>
      </c>
      <c r="C179" s="27" t="str">
        <f>IF(ISBLANK(INDEX('Обработка исходного'!E:E,ROW($B$3)+4*(ROW($B179)-ROW($B$3)))),"",INDEX('Обработка исходного'!E:E,ROW($B$3)+4*(ROW($B179)-ROW($B$3))))</f>
        <v>Прокат, толстолистовая сталь толщиной от 4 до 40 мм</v>
      </c>
      <c r="D179" s="31">
        <v>11.5</v>
      </c>
      <c r="E179" s="32">
        <v>11.5</v>
      </c>
      <c r="F179" s="32">
        <v>11.9</v>
      </c>
      <c r="G179" s="32">
        <v>12.2</v>
      </c>
      <c r="H179" s="32">
        <v>12.5</v>
      </c>
      <c r="I179" s="32">
        <v>12.8</v>
      </c>
      <c r="J179" s="32">
        <v>13.1</v>
      </c>
      <c r="K179" s="32">
        <v>13.4</v>
      </c>
      <c r="L179" s="32">
        <v>13.6</v>
      </c>
      <c r="M179" s="32">
        <v>13.8</v>
      </c>
      <c r="N179" s="32">
        <v>14</v>
      </c>
      <c r="O179" s="32">
        <v>14.2</v>
      </c>
      <c r="P179" s="33">
        <v>14.4</v>
      </c>
    </row>
    <row r="180" spans="1:16" x14ac:dyDescent="0.25">
      <c r="A180" s="10" t="str">
        <f>INDEX('Обработка исходного'!B:B,ROW($B$3)+4*(ROW($B180)-ROW($B$3)))</f>
        <v>Сталь легированная</v>
      </c>
      <c r="B180" s="47" t="str">
        <f>INDEX('Обработка исходного'!D:D,ROW($B$3)+4*(ROW($B180)-ROW($B$3)))</f>
        <v>10ХН1М</v>
      </c>
      <c r="C180" s="27" t="str">
        <f>IF(ISBLANK(INDEX('Обработка исходного'!E:E,ROW($B$3)+4*(ROW($B180)-ROW($B$3)))),"",INDEX('Обработка исходного'!E:E,ROW($B$3)+4*(ROW($B180)-ROW($B$3))))</f>
        <v>Лист толщиной от 6 до 40 мм</v>
      </c>
      <c r="D180" s="31">
        <v>11.5</v>
      </c>
      <c r="E180" s="32">
        <v>11.5</v>
      </c>
      <c r="F180" s="32">
        <v>11.9</v>
      </c>
      <c r="G180" s="32">
        <v>12.2</v>
      </c>
      <c r="H180" s="32">
        <v>12.5</v>
      </c>
      <c r="I180" s="32">
        <v>12.8</v>
      </c>
      <c r="J180" s="32">
        <v>13.1</v>
      </c>
      <c r="K180" s="32">
        <v>13.4</v>
      </c>
      <c r="L180" s="32">
        <v>13.6</v>
      </c>
      <c r="M180" s="32">
        <v>13.8</v>
      </c>
      <c r="N180" s="32">
        <v>14</v>
      </c>
      <c r="O180" s="32">
        <v>14.2</v>
      </c>
      <c r="P180" s="33">
        <v>14.4</v>
      </c>
    </row>
    <row r="181" spans="1:16" ht="38.25" x14ac:dyDescent="0.25">
      <c r="A181" s="10" t="str">
        <f>INDEX('Обработка исходного'!B:B,ROW($B$3)+4*(ROW($B181)-ROW($B$3)))</f>
        <v>Сталь легированная</v>
      </c>
      <c r="B181" s="47" t="str">
        <f>INDEX('Обработка исходного'!D:D,ROW($B$3)+4*(ROW($B181)-ROW($B$3)))</f>
        <v>10ХН1М</v>
      </c>
      <c r="C181" s="27" t="str">
        <f>IF(ISBLANK(INDEX('Обработка исходного'!E:E,ROW($B$3)+4*(ROW($B181)-ROW($B$3)))),"",INDEX('Обработка исходного'!E:E,ROW($B$3)+4*(ROW($B181)-ROW($B$3))))</f>
        <v>Трубы бесшовные горячедеформированные наружным диаметром от 60 до 168 мм с толщиной стенки от 6 до 32 мм </v>
      </c>
      <c r="D181" s="31">
        <v>11.5</v>
      </c>
      <c r="E181" s="32">
        <v>11.5</v>
      </c>
      <c r="F181" s="32">
        <v>11.9</v>
      </c>
      <c r="G181" s="32">
        <v>12.2</v>
      </c>
      <c r="H181" s="32">
        <v>12.5</v>
      </c>
      <c r="I181" s="32">
        <v>12.8</v>
      </c>
      <c r="J181" s="32">
        <v>13.1</v>
      </c>
      <c r="K181" s="32">
        <v>13.4</v>
      </c>
      <c r="L181" s="32">
        <v>13.6</v>
      </c>
      <c r="M181" s="32">
        <v>13.8</v>
      </c>
      <c r="N181" s="32">
        <v>14</v>
      </c>
      <c r="O181" s="32">
        <v>14.2</v>
      </c>
      <c r="P181" s="33">
        <v>14.4</v>
      </c>
    </row>
    <row r="182" spans="1:16" x14ac:dyDescent="0.25">
      <c r="A182" s="10" t="str">
        <f>INDEX('Обработка исходного'!B:B,ROW($B$3)+4*(ROW($B182)-ROW($B$3)))</f>
        <v>Сталь легированная</v>
      </c>
      <c r="B182" s="47" t="str">
        <f>INDEX('Обработка исходного'!D:D,ROW($B$3)+4*(ROW($B182)-ROW($B$3)))</f>
        <v>16ГНМА</v>
      </c>
      <c r="C182" s="27" t="str">
        <f>IF(ISBLANK(INDEX('Обработка исходного'!E:E,ROW($B$3)+4*(ROW($B182)-ROW($B$3)))),"",INDEX('Обработка исходного'!E:E,ROW($B$3)+4*(ROW($B182)-ROW($B$3))))</f>
        <v>Листы</v>
      </c>
      <c r="D182" s="31">
        <v>11.5</v>
      </c>
      <c r="E182" s="32">
        <v>11.5</v>
      </c>
      <c r="F182" s="32">
        <v>11.9</v>
      </c>
      <c r="G182" s="32">
        <v>12.2</v>
      </c>
      <c r="H182" s="32">
        <v>12.5</v>
      </c>
      <c r="I182" s="32">
        <v>12.8</v>
      </c>
      <c r="J182" s="32">
        <v>13.1</v>
      </c>
      <c r="K182" s="32">
        <v>13.4</v>
      </c>
      <c r="L182" s="32">
        <v>13.6</v>
      </c>
      <c r="M182" s="32">
        <v>13.8</v>
      </c>
      <c r="N182" s="32">
        <v>14</v>
      </c>
      <c r="O182" s="32">
        <v>14.2</v>
      </c>
      <c r="P182" s="33">
        <v>14.4</v>
      </c>
    </row>
    <row r="183" spans="1:16" x14ac:dyDescent="0.25">
      <c r="A183" s="10" t="str">
        <f>INDEX('Обработка исходного'!B:B,ROW($B$3)+4*(ROW($B183)-ROW($B$3)))</f>
        <v>Сталь легированная</v>
      </c>
      <c r="B183" s="47" t="str">
        <f>INDEX('Обработка исходного'!D:D,ROW($B$3)+4*(ROW($B183)-ROW($B$3)))</f>
        <v>10ГН2МФА</v>
      </c>
      <c r="C183" s="27" t="str">
        <f>IF(ISBLANK(INDEX('Обработка исходного'!E:E,ROW($B$3)+4*(ROW($B183)-ROW($B$3)))),"",INDEX('Обработка исходного'!E:E,ROW($B$3)+4*(ROW($B183)-ROW($B$3))))</f>
        <v>Поковки, листы толщиной до 300 мм</v>
      </c>
      <c r="D183" s="31">
        <v>11.5</v>
      </c>
      <c r="E183" s="32">
        <v>11.5</v>
      </c>
      <c r="F183" s="32">
        <v>11.9</v>
      </c>
      <c r="G183" s="32">
        <v>12.2</v>
      </c>
      <c r="H183" s="32">
        <v>12.5</v>
      </c>
      <c r="I183" s="32">
        <v>12.8</v>
      </c>
      <c r="J183" s="32">
        <v>13.1</v>
      </c>
      <c r="K183" s="32">
        <v>13.4</v>
      </c>
      <c r="L183" s="32">
        <v>13.6</v>
      </c>
      <c r="M183" s="32">
        <v>13.8</v>
      </c>
      <c r="N183" s="32">
        <v>14</v>
      </c>
      <c r="O183" s="32">
        <v>14.2</v>
      </c>
      <c r="P183" s="33">
        <v>14.4</v>
      </c>
    </row>
    <row r="184" spans="1:16" x14ac:dyDescent="0.25">
      <c r="A184" s="10" t="str">
        <f>INDEX('Обработка исходного'!B:B,ROW($B$3)+4*(ROW($B184)-ROW($B$3)))</f>
        <v>Сталь легированная</v>
      </c>
      <c r="B184" s="47" t="str">
        <f>INDEX('Обработка исходного'!D:D,ROW($B$3)+4*(ROW($B184)-ROW($B$3)))</f>
        <v>10ГН2МФАЛ</v>
      </c>
      <c r="C184" s="27" t="str">
        <f>IF(ISBLANK(INDEX('Обработка исходного'!E:E,ROW($B$3)+4*(ROW($B184)-ROW($B$3)))),"",INDEX('Обработка исходного'!E:E,ROW($B$3)+4*(ROW($B184)-ROW($B$3))))</f>
        <v>Отливки</v>
      </c>
      <c r="D184" s="31">
        <v>11.5</v>
      </c>
      <c r="E184" s="32">
        <v>11.5</v>
      </c>
      <c r="F184" s="32">
        <v>11.9</v>
      </c>
      <c r="G184" s="32">
        <v>12.2</v>
      </c>
      <c r="H184" s="32">
        <v>12.5</v>
      </c>
      <c r="I184" s="32">
        <v>12.8</v>
      </c>
      <c r="J184" s="32">
        <v>13.1</v>
      </c>
      <c r="K184" s="32">
        <v>13.4</v>
      </c>
      <c r="L184" s="32">
        <v>13.6</v>
      </c>
      <c r="M184" s="32">
        <v>13.8</v>
      </c>
      <c r="N184" s="32">
        <v>14</v>
      </c>
      <c r="O184" s="32">
        <v>14.2</v>
      </c>
      <c r="P184" s="33">
        <v>14.4</v>
      </c>
    </row>
    <row r="185" spans="1:16" ht="25.5" x14ac:dyDescent="0.25">
      <c r="A185" s="10" t="str">
        <f>INDEX('Обработка исходного'!B:B,ROW($B$3)+4*(ROW($B185)-ROW($B$3)))</f>
        <v>Сталь легированная хромомолибденованадиевая</v>
      </c>
      <c r="B185" s="47" t="str">
        <f>INDEX('Обработка исходного'!D:D,ROW($B$3)+4*(ROW($B185)-ROW($B$3)))</f>
        <v>12Х1МФ</v>
      </c>
      <c r="C185" s="27" t="str">
        <f>IF(ISBLANK(INDEX('Обработка исходного'!E:E,ROW($B$3)+4*(ROW($B185)-ROW($B$3)))),"",INDEX('Обработка исходного'!E:E,ROW($B$3)+4*(ROW($B185)-ROW($B$3))))</f>
        <v>Горячекатаная сталь толщиной или диаметром до 90 мм</v>
      </c>
      <c r="D185" s="31">
        <v>11.5</v>
      </c>
      <c r="E185" s="32">
        <v>11.5</v>
      </c>
      <c r="F185" s="32">
        <v>11.9</v>
      </c>
      <c r="G185" s="32">
        <v>12.2</v>
      </c>
      <c r="H185" s="32">
        <v>12.5</v>
      </c>
      <c r="I185" s="32">
        <v>12.8</v>
      </c>
      <c r="J185" s="32">
        <v>13.1</v>
      </c>
      <c r="K185" s="32">
        <v>13.4</v>
      </c>
      <c r="L185" s="32">
        <v>13.6</v>
      </c>
      <c r="M185" s="32">
        <v>13.8</v>
      </c>
      <c r="N185" s="32">
        <v>14</v>
      </c>
      <c r="O185" s="32">
        <v>14.2</v>
      </c>
      <c r="P185" s="33">
        <v>14.4</v>
      </c>
    </row>
    <row r="186" spans="1:16" ht="25.5" x14ac:dyDescent="0.25">
      <c r="A186" s="10" t="str">
        <f>INDEX('Обработка исходного'!B:B,ROW($B$3)+4*(ROW($B186)-ROW($B$3)))</f>
        <v>Сталь легированная хромомолибденованадиевая</v>
      </c>
      <c r="B186" s="47" t="str">
        <f>INDEX('Обработка исходного'!D:D,ROW($B$3)+4*(ROW($B186)-ROW($B$3)))</f>
        <v>12Х1МФ</v>
      </c>
      <c r="C186" s="27" t="str">
        <f>IF(ISBLANK(INDEX('Обработка исходного'!E:E,ROW($B$3)+4*(ROW($B186)-ROW($B$3)))),"",INDEX('Обработка исходного'!E:E,ROW($B$3)+4*(ROW($B186)-ROW($B$3))))</f>
        <v>Горячекатаная сталь толщиной или диаметром от 90 до 150 мм</v>
      </c>
      <c r="D186" s="31">
        <v>11.5</v>
      </c>
      <c r="E186" s="32">
        <v>11.5</v>
      </c>
      <c r="F186" s="32">
        <v>11.9</v>
      </c>
      <c r="G186" s="32">
        <v>12.2</v>
      </c>
      <c r="H186" s="32">
        <v>12.5</v>
      </c>
      <c r="I186" s="32">
        <v>12.8</v>
      </c>
      <c r="J186" s="32">
        <v>13.1</v>
      </c>
      <c r="K186" s="32">
        <v>13.4</v>
      </c>
      <c r="L186" s="32">
        <v>13.6</v>
      </c>
      <c r="M186" s="32">
        <v>13.8</v>
      </c>
      <c r="N186" s="32">
        <v>14</v>
      </c>
      <c r="O186" s="32">
        <v>14.2</v>
      </c>
      <c r="P186" s="33">
        <v>14.4</v>
      </c>
    </row>
    <row r="187" spans="1:16" ht="25.5" x14ac:dyDescent="0.25">
      <c r="A187" s="10" t="str">
        <f>INDEX('Обработка исходного'!B:B,ROW($B$3)+4*(ROW($B187)-ROW($B$3)))</f>
        <v>Сталь легированная хромомолибденованадиевая</v>
      </c>
      <c r="B187" s="47" t="str">
        <f>INDEX('Обработка исходного'!D:D,ROW($B$3)+4*(ROW($B187)-ROW($B$3)))</f>
        <v>12Х1МФ</v>
      </c>
      <c r="C187" s="27" t="str">
        <f>IF(ISBLANK(INDEX('Обработка исходного'!E:E,ROW($B$3)+4*(ROW($B187)-ROW($B$3)))),"",INDEX('Обработка исходного'!E:E,ROW($B$3)+4*(ROW($B187)-ROW($B$3))))</f>
        <v>Горячекатаная сталь толщиной или диаметром от 150 до 200 мм</v>
      </c>
      <c r="D187" s="31">
        <v>11.5</v>
      </c>
      <c r="E187" s="32">
        <v>11.5</v>
      </c>
      <c r="F187" s="32">
        <v>11.9</v>
      </c>
      <c r="G187" s="32">
        <v>12.2</v>
      </c>
      <c r="H187" s="32">
        <v>12.5</v>
      </c>
      <c r="I187" s="32">
        <v>12.8</v>
      </c>
      <c r="J187" s="32">
        <v>13.1</v>
      </c>
      <c r="K187" s="32">
        <v>13.4</v>
      </c>
      <c r="L187" s="32">
        <v>13.6</v>
      </c>
      <c r="M187" s="32">
        <v>13.8</v>
      </c>
      <c r="N187" s="32">
        <v>14</v>
      </c>
      <c r="O187" s="32">
        <v>14.2</v>
      </c>
      <c r="P187" s="33">
        <v>14.4</v>
      </c>
    </row>
    <row r="188" spans="1:16" ht="25.5" x14ac:dyDescent="0.25">
      <c r="A188" s="10" t="str">
        <f>INDEX('Обработка исходного'!B:B,ROW($B$3)+4*(ROW($B188)-ROW($B$3)))</f>
        <v>Сталь легированная хромомолибденованадиевая</v>
      </c>
      <c r="B188" s="47" t="str">
        <f>INDEX('Обработка исходного'!D:D,ROW($B$3)+4*(ROW($B188)-ROW($B$3)))</f>
        <v>12Х1МФ</v>
      </c>
      <c r="C188" s="27" t="str">
        <f>IF(ISBLANK(INDEX('Обработка исходного'!E:E,ROW($B$3)+4*(ROW($B188)-ROW($B$3)))),"",INDEX('Обработка исходного'!E:E,ROW($B$3)+4*(ROW($B188)-ROW($B$3))))</f>
        <v>Поковки толщиной от 100 до 300 мм, КП195*</v>
      </c>
      <c r="D188" s="31">
        <v>11.5</v>
      </c>
      <c r="E188" s="32">
        <v>11.5</v>
      </c>
      <c r="F188" s="32">
        <v>11.9</v>
      </c>
      <c r="G188" s="32">
        <v>12.2</v>
      </c>
      <c r="H188" s="32">
        <v>12.5</v>
      </c>
      <c r="I188" s="32">
        <v>12.8</v>
      </c>
      <c r="J188" s="32">
        <v>13.1</v>
      </c>
      <c r="K188" s="32">
        <v>13.4</v>
      </c>
      <c r="L188" s="32">
        <v>13.6</v>
      </c>
      <c r="M188" s="32">
        <v>13.8</v>
      </c>
      <c r="N188" s="32">
        <v>14</v>
      </c>
      <c r="O188" s="32">
        <v>14.2</v>
      </c>
      <c r="P188" s="33">
        <v>14.4</v>
      </c>
    </row>
    <row r="189" spans="1:16" ht="25.5" x14ac:dyDescent="0.25">
      <c r="A189" s="10" t="str">
        <f>INDEX('Обработка исходного'!B:B,ROW($B$3)+4*(ROW($B189)-ROW($B$3)))</f>
        <v>Сталь легированная хромомолибденованадиевая</v>
      </c>
      <c r="B189" s="47" t="str">
        <f>INDEX('Обработка исходного'!D:D,ROW($B$3)+4*(ROW($B189)-ROW($B$3)))</f>
        <v>12Х1МФ</v>
      </c>
      <c r="C189" s="27" t="str">
        <f>IF(ISBLANK(INDEX('Обработка исходного'!E:E,ROW($B$3)+4*(ROW($B189)-ROW($B$3)))),"",INDEX('Обработка исходного'!E:E,ROW($B$3)+4*(ROW($B189)-ROW($B$3))))</f>
        <v>Поковки толщиной до 800 мм, КП215*</v>
      </c>
      <c r="D189" s="31">
        <v>11.5</v>
      </c>
      <c r="E189" s="32">
        <v>11.5</v>
      </c>
      <c r="F189" s="32">
        <v>11.9</v>
      </c>
      <c r="G189" s="32">
        <v>12.2</v>
      </c>
      <c r="H189" s="32">
        <v>12.5</v>
      </c>
      <c r="I189" s="32">
        <v>12.8</v>
      </c>
      <c r="J189" s="32">
        <v>13.1</v>
      </c>
      <c r="K189" s="32">
        <v>13.4</v>
      </c>
      <c r="L189" s="32">
        <v>13.6</v>
      </c>
      <c r="M189" s="32">
        <v>13.8</v>
      </c>
      <c r="N189" s="32">
        <v>14</v>
      </c>
      <c r="O189" s="32">
        <v>14.2</v>
      </c>
      <c r="P189" s="33">
        <v>14.4</v>
      </c>
    </row>
    <row r="190" spans="1:16" ht="25.5" x14ac:dyDescent="0.25">
      <c r="A190" s="10" t="str">
        <f>INDEX('Обработка исходного'!B:B,ROW($B$3)+4*(ROW($B190)-ROW($B$3)))</f>
        <v>Сталь легированная хромомолибденованадиевая</v>
      </c>
      <c r="B190" s="47" t="str">
        <f>INDEX('Обработка исходного'!D:D,ROW($B$3)+4*(ROW($B190)-ROW($B$3)))</f>
        <v>12Х1МФ</v>
      </c>
      <c r="C190" s="27" t="str">
        <f>IF(ISBLANK(INDEX('Обработка исходного'!E:E,ROW($B$3)+4*(ROW($B190)-ROW($B$3)))),"",INDEX('Обработка исходного'!E:E,ROW($B$3)+4*(ROW($B190)-ROW($B$3))))</f>
        <v>Поковки толщиной от 100 до 500 мм, КП245*</v>
      </c>
      <c r="D190" s="31">
        <v>11.5</v>
      </c>
      <c r="E190" s="32">
        <v>11.5</v>
      </c>
      <c r="F190" s="32">
        <v>11.9</v>
      </c>
      <c r="G190" s="32">
        <v>12.2</v>
      </c>
      <c r="H190" s="32">
        <v>12.5</v>
      </c>
      <c r="I190" s="32">
        <v>12.8</v>
      </c>
      <c r="J190" s="32">
        <v>13.1</v>
      </c>
      <c r="K190" s="32">
        <v>13.4</v>
      </c>
      <c r="L190" s="32">
        <v>13.6</v>
      </c>
      <c r="M190" s="32">
        <v>13.8</v>
      </c>
      <c r="N190" s="32">
        <v>14</v>
      </c>
      <c r="O190" s="32">
        <v>14.2</v>
      </c>
      <c r="P190" s="33">
        <v>14.4</v>
      </c>
    </row>
    <row r="191" spans="1:16" ht="25.5" x14ac:dyDescent="0.25">
      <c r="A191" s="10" t="str">
        <f>INDEX('Обработка исходного'!B:B,ROW($B$3)+4*(ROW($B191)-ROW($B$3)))</f>
        <v>Сталь легированная хромомолибденованадиевая</v>
      </c>
      <c r="B191" s="47" t="str">
        <f>INDEX('Обработка исходного'!D:D,ROW($B$3)+4*(ROW($B191)-ROW($B$3)))</f>
        <v>12Х1МФ</v>
      </c>
      <c r="C191" s="27" t="str">
        <f>IF(ISBLANK(INDEX('Обработка исходного'!E:E,ROW($B$3)+4*(ROW($B191)-ROW($B$3)))),"",INDEX('Обработка исходного'!E:E,ROW($B$3)+4*(ROW($B191)-ROW($B$3))))</f>
        <v>Трубы бесшовные горячекатаные диаметром от 57 до 465 мм с толщиной стенки от 3,5 до 60 мм</v>
      </c>
      <c r="D191" s="31">
        <v>11.5</v>
      </c>
      <c r="E191" s="32">
        <v>11.5</v>
      </c>
      <c r="F191" s="32">
        <v>11.9</v>
      </c>
      <c r="G191" s="32">
        <v>12.2</v>
      </c>
      <c r="H191" s="32">
        <v>12.5</v>
      </c>
      <c r="I191" s="32">
        <v>12.8</v>
      </c>
      <c r="J191" s="32">
        <v>13.1</v>
      </c>
      <c r="K191" s="32">
        <v>13.4</v>
      </c>
      <c r="L191" s="32">
        <v>13.6</v>
      </c>
      <c r="M191" s="32">
        <v>13.8</v>
      </c>
      <c r="N191" s="32">
        <v>14</v>
      </c>
      <c r="O191" s="32">
        <v>14.2</v>
      </c>
      <c r="P191" s="33">
        <v>14.4</v>
      </c>
    </row>
    <row r="192" spans="1:16" ht="25.5" x14ac:dyDescent="0.25">
      <c r="A192" s="10" t="str">
        <f>INDEX('Обработка исходного'!B:B,ROW($B$3)+4*(ROW($B192)-ROW($B$3)))</f>
        <v>Сталь легированная хромомолибденованадиевая</v>
      </c>
      <c r="B192" s="47" t="str">
        <f>INDEX('Обработка исходного'!D:D,ROW($B$3)+4*(ROW($B192)-ROW($B$3)))</f>
        <v>12Х1МФ</v>
      </c>
      <c r="C192" s="27" t="str">
        <f>IF(ISBLANK(INDEX('Обработка исходного'!E:E,ROW($B$3)+4*(ROW($B192)-ROW($B$3)))),"",INDEX('Обработка исходного'!E:E,ROW($B$3)+4*(ROW($B192)-ROW($B$3))))</f>
        <v>Трубы холоднодеформируемые диаметром от 10 до 108 мм с толщиной стенки от 2 до 13 мм</v>
      </c>
      <c r="D192" s="31">
        <v>11.5</v>
      </c>
      <c r="E192" s="32">
        <v>11.5</v>
      </c>
      <c r="F192" s="32">
        <v>11.9</v>
      </c>
      <c r="G192" s="32">
        <v>12.2</v>
      </c>
      <c r="H192" s="32">
        <v>12.5</v>
      </c>
      <c r="I192" s="32">
        <v>12.8</v>
      </c>
      <c r="J192" s="32">
        <v>13.1</v>
      </c>
      <c r="K192" s="32">
        <v>13.4</v>
      </c>
      <c r="L192" s="32">
        <v>13.6</v>
      </c>
      <c r="M192" s="32">
        <v>13.8</v>
      </c>
      <c r="N192" s="32">
        <v>14</v>
      </c>
      <c r="O192" s="32">
        <v>14.2</v>
      </c>
      <c r="P192" s="33">
        <v>14.4</v>
      </c>
    </row>
    <row r="193" spans="1:16" ht="25.5" x14ac:dyDescent="0.25">
      <c r="A193" s="10" t="str">
        <f>INDEX('Обработка исходного'!B:B,ROW($B$3)+4*(ROW($B193)-ROW($B$3)))</f>
        <v>Сталь легированная хромомолибденованадиевая</v>
      </c>
      <c r="B193" s="47" t="str">
        <f>INDEX('Обработка исходного'!D:D,ROW($B$3)+4*(ROW($B193)-ROW($B$3)))</f>
        <v>25Х1МФ</v>
      </c>
      <c r="C193" s="27" t="str">
        <f>IF(ISBLANK(INDEX('Обработка исходного'!E:E,ROW($B$3)+4*(ROW($B193)-ROW($B$3)))),"",INDEX('Обработка исходного'!E:E,ROW($B$3)+4*(ROW($B193)-ROW($B$3))))</f>
        <v>Сталь горячекатаная, кованая, калиброванная диаметром или стороной квадрата до 90 мм</v>
      </c>
      <c r="D193" s="31">
        <v>11.5</v>
      </c>
      <c r="E193" s="32">
        <v>11.5</v>
      </c>
      <c r="F193" s="32">
        <v>11.9</v>
      </c>
      <c r="G193" s="32">
        <v>12.2</v>
      </c>
      <c r="H193" s="32">
        <v>12.5</v>
      </c>
      <c r="I193" s="32">
        <v>12.8</v>
      </c>
      <c r="J193" s="32">
        <v>13.1</v>
      </c>
      <c r="K193" s="32">
        <v>13.4</v>
      </c>
      <c r="L193" s="32">
        <v>13.6</v>
      </c>
      <c r="M193" s="32">
        <v>13.8</v>
      </c>
      <c r="N193" s="32">
        <v>14</v>
      </c>
      <c r="O193" s="32">
        <v>14.2</v>
      </c>
      <c r="P193" s="33">
        <v>14.4</v>
      </c>
    </row>
    <row r="194" spans="1:16" ht="25.5" x14ac:dyDescent="0.25">
      <c r="A194" s="10" t="str">
        <f>INDEX('Обработка исходного'!B:B,ROW($B$3)+4*(ROW($B194)-ROW($B$3)))</f>
        <v>Сталь легированная хромомолибденованадиевая</v>
      </c>
      <c r="B194" s="47" t="str">
        <f>INDEX('Обработка исходного'!D:D,ROW($B$3)+4*(ROW($B194)-ROW($B$3)))</f>
        <v>25Х1МФ</v>
      </c>
      <c r="C194" s="27" t="str">
        <f>IF(ISBLANK(INDEX('Обработка исходного'!E:E,ROW($B$3)+4*(ROW($B194)-ROW($B$3)))),"",INDEX('Обработка исходного'!E:E,ROW($B$3)+4*(ROW($B194)-ROW($B$3))))</f>
        <v>Сталь горячекатаная, кованая, калиброванная диаметром или стороной квадрата от 90 до 150 мм</v>
      </c>
      <c r="D194" s="31">
        <v>11.5</v>
      </c>
      <c r="E194" s="32">
        <v>11.5</v>
      </c>
      <c r="F194" s="32">
        <v>11.9</v>
      </c>
      <c r="G194" s="32">
        <v>12.2</v>
      </c>
      <c r="H194" s="32">
        <v>12.5</v>
      </c>
      <c r="I194" s="32">
        <v>12.8</v>
      </c>
      <c r="J194" s="32">
        <v>13.1</v>
      </c>
      <c r="K194" s="32">
        <v>13.4</v>
      </c>
      <c r="L194" s="32">
        <v>13.6</v>
      </c>
      <c r="M194" s="32">
        <v>13.8</v>
      </c>
      <c r="N194" s="32">
        <v>14</v>
      </c>
      <c r="O194" s="32">
        <v>14.2</v>
      </c>
      <c r="P194" s="33">
        <v>14.4</v>
      </c>
    </row>
    <row r="195" spans="1:16" ht="25.5" x14ac:dyDescent="0.25">
      <c r="A195" s="10" t="str">
        <f>INDEX('Обработка исходного'!B:B,ROW($B$3)+4*(ROW($B195)-ROW($B$3)))</f>
        <v>Сталь легированная хромомолибденованадиевая</v>
      </c>
      <c r="B195" s="47" t="str">
        <f>INDEX('Обработка исходного'!D:D,ROW($B$3)+4*(ROW($B195)-ROW($B$3)))</f>
        <v>25Х1МФ</v>
      </c>
      <c r="C195" s="27" t="str">
        <f>IF(ISBLANK(INDEX('Обработка исходного'!E:E,ROW($B$3)+4*(ROW($B195)-ROW($B$3)))),"",INDEX('Обработка исходного'!E:E,ROW($B$3)+4*(ROW($B195)-ROW($B$3))))</f>
        <v>Сталь горячекатаная, кованая, калиброванная диаметром или стороной квадрата от 150 до 200 мм</v>
      </c>
      <c r="D195" s="31">
        <v>11.5</v>
      </c>
      <c r="E195" s="32">
        <v>11.5</v>
      </c>
      <c r="F195" s="32">
        <v>11.9</v>
      </c>
      <c r="G195" s="32">
        <v>12.2</v>
      </c>
      <c r="H195" s="32">
        <v>12.5</v>
      </c>
      <c r="I195" s="32">
        <v>12.8</v>
      </c>
      <c r="J195" s="32">
        <v>13.1</v>
      </c>
      <c r="K195" s="32">
        <v>13.4</v>
      </c>
      <c r="L195" s="32">
        <v>13.6</v>
      </c>
      <c r="M195" s="32">
        <v>13.8</v>
      </c>
      <c r="N195" s="32">
        <v>14</v>
      </c>
      <c r="O195" s="32">
        <v>14.2</v>
      </c>
      <c r="P195" s="33">
        <v>14.4</v>
      </c>
    </row>
    <row r="196" spans="1:16" ht="25.5" x14ac:dyDescent="0.25">
      <c r="A196" s="10" t="str">
        <f>INDEX('Обработка исходного'!B:B,ROW($B$3)+4*(ROW($B196)-ROW($B$3)))</f>
        <v>Сталь легированная хромомолибденованадиевая</v>
      </c>
      <c r="B196" s="47" t="str">
        <f>INDEX('Обработка исходного'!D:D,ROW($B$3)+4*(ROW($B196)-ROW($B$3)))</f>
        <v>25Х1МФ</v>
      </c>
      <c r="C196" s="27" t="str">
        <f>IF(ISBLANK(INDEX('Обработка исходного'!E:E,ROW($B$3)+4*(ROW($B196)-ROW($B$3)))),"",INDEX('Обработка исходного'!E:E,ROW($B$3)+4*(ROW($B196)-ROW($B$3))))</f>
        <v>Заготовки крепежных деталей толщиной или диаметром до 200 мм, КП490*</v>
      </c>
      <c r="D196" s="31">
        <v>11.5</v>
      </c>
      <c r="E196" s="32">
        <v>11.5</v>
      </c>
      <c r="F196" s="32">
        <v>11.9</v>
      </c>
      <c r="G196" s="32">
        <v>12.2</v>
      </c>
      <c r="H196" s="32">
        <v>12.5</v>
      </c>
      <c r="I196" s="32">
        <v>12.8</v>
      </c>
      <c r="J196" s="32">
        <v>13.1</v>
      </c>
      <c r="K196" s="32">
        <v>13.4</v>
      </c>
      <c r="L196" s="32">
        <v>13.6</v>
      </c>
      <c r="M196" s="32">
        <v>13.8</v>
      </c>
      <c r="N196" s="32">
        <v>14</v>
      </c>
      <c r="O196" s="32">
        <v>14.2</v>
      </c>
      <c r="P196" s="33">
        <v>14.4</v>
      </c>
    </row>
    <row r="197" spans="1:16" ht="25.5" x14ac:dyDescent="0.25">
      <c r="A197" s="10" t="str">
        <f>INDEX('Обработка исходного'!B:B,ROW($B$3)+4*(ROW($B197)-ROW($B$3)))</f>
        <v>Сталь легированная хромомолибденованадиевая</v>
      </c>
      <c r="B197" s="47" t="str">
        <f>INDEX('Обработка исходного'!D:D,ROW($B$3)+4*(ROW($B197)-ROW($B$3)))</f>
        <v>25Х1МФ</v>
      </c>
      <c r="C197" s="27" t="str">
        <f>IF(ISBLANK(INDEX('Обработка исходного'!E:E,ROW($B$3)+4*(ROW($B197)-ROW($B$3)))),"",INDEX('Обработка исходного'!E:E,ROW($B$3)+4*(ROW($B197)-ROW($B$3))))</f>
        <v>Заготовки крепежных деталей толщиной или диаметром до 200 мм КП590*</v>
      </c>
      <c r="D197" s="31">
        <v>11.5</v>
      </c>
      <c r="E197" s="32">
        <v>11.5</v>
      </c>
      <c r="F197" s="32">
        <v>11.9</v>
      </c>
      <c r="G197" s="32">
        <v>12.2</v>
      </c>
      <c r="H197" s="32">
        <v>12.5</v>
      </c>
      <c r="I197" s="32">
        <v>12.8</v>
      </c>
      <c r="J197" s="32">
        <v>13.1</v>
      </c>
      <c r="K197" s="32">
        <v>13.4</v>
      </c>
      <c r="L197" s="32">
        <v>13.6</v>
      </c>
      <c r="M197" s="32">
        <v>13.8</v>
      </c>
      <c r="N197" s="32">
        <v>14</v>
      </c>
      <c r="O197" s="32">
        <v>14.2</v>
      </c>
      <c r="P197" s="33">
        <v>14.4</v>
      </c>
    </row>
    <row r="198" spans="1:16" ht="25.5" x14ac:dyDescent="0.25">
      <c r="A198" s="10" t="str">
        <f>INDEX('Обработка исходного'!B:B,ROW($B$3)+4*(ROW($B198)-ROW($B$3)))</f>
        <v>Сталь легированная хромомолибденованадиевая</v>
      </c>
      <c r="B198" s="47" t="str">
        <f>INDEX('Обработка исходного'!D:D,ROW($B$3)+4*(ROW($B198)-ROW($B$3)))</f>
        <v>25Х1МФ</v>
      </c>
      <c r="C198" s="27" t="str">
        <f>IF(ISBLANK(INDEX('Обработка исходного'!E:E,ROW($B$3)+4*(ROW($B198)-ROW($B$3)))),"",INDEX('Обработка исходного'!E:E,ROW($B$3)+4*(ROW($B198)-ROW($B$3))))</f>
        <v>Заготовки крепежных деталей толщиной или диаметром до 200 мм, КП640*</v>
      </c>
      <c r="D198" s="31">
        <v>11.5</v>
      </c>
      <c r="E198" s="32">
        <v>11.5</v>
      </c>
      <c r="F198" s="32">
        <v>11.9</v>
      </c>
      <c r="G198" s="32">
        <v>12.2</v>
      </c>
      <c r="H198" s="32">
        <v>12.5</v>
      </c>
      <c r="I198" s="32">
        <v>12.8</v>
      </c>
      <c r="J198" s="32">
        <v>13.1</v>
      </c>
      <c r="K198" s="32">
        <v>13.4</v>
      </c>
      <c r="L198" s="32">
        <v>13.6</v>
      </c>
      <c r="M198" s="32">
        <v>13.8</v>
      </c>
      <c r="N198" s="32">
        <v>14</v>
      </c>
      <c r="O198" s="32">
        <v>14.2</v>
      </c>
      <c r="P198" s="33">
        <v>14.4</v>
      </c>
    </row>
    <row r="199" spans="1:16" ht="25.5" x14ac:dyDescent="0.25">
      <c r="A199" s="10" t="str">
        <f>INDEX('Обработка исходного'!B:B,ROW($B$3)+4*(ROW($B199)-ROW($B$3)))</f>
        <v>Сталь легированная хромомолибденованадиевая</v>
      </c>
      <c r="B199" s="47" t="str">
        <f>INDEX('Обработка исходного'!D:D,ROW($B$3)+4*(ROW($B199)-ROW($B$3)))</f>
        <v>25Х1МФ</v>
      </c>
      <c r="C199" s="27" t="str">
        <f>IF(ISBLANK(INDEX('Обработка исходного'!E:E,ROW($B$3)+4*(ROW($B199)-ROW($B$3)))),"",INDEX('Обработка исходного'!E:E,ROW($B$3)+4*(ROW($B199)-ROW($B$3))))</f>
        <v>Заготовки крепежных деталей толщиной или диаметром до 200 мм, КП670*</v>
      </c>
      <c r="D199" s="31">
        <v>11.5</v>
      </c>
      <c r="E199" s="32">
        <v>11.5</v>
      </c>
      <c r="F199" s="32">
        <v>11.9</v>
      </c>
      <c r="G199" s="32">
        <v>12.2</v>
      </c>
      <c r="H199" s="32">
        <v>12.5</v>
      </c>
      <c r="I199" s="32">
        <v>12.8</v>
      </c>
      <c r="J199" s="32">
        <v>13.1</v>
      </c>
      <c r="K199" s="32">
        <v>13.4</v>
      </c>
      <c r="L199" s="32">
        <v>13.6</v>
      </c>
      <c r="M199" s="32">
        <v>13.8</v>
      </c>
      <c r="N199" s="32">
        <v>14</v>
      </c>
      <c r="O199" s="32">
        <v>14.2</v>
      </c>
      <c r="P199" s="33">
        <v>14.4</v>
      </c>
    </row>
    <row r="200" spans="1:16" ht="38.25" x14ac:dyDescent="0.25">
      <c r="A200" s="10" t="str">
        <f>INDEX('Обработка исходного'!B:B,ROW($B$3)+4*(ROW($B200)-ROW($B$3)))</f>
        <v>Сталь легированная хромомолибденованадиевая</v>
      </c>
      <c r="B200" s="47" t="str">
        <f>INDEX('Обработка исходного'!D:D,ROW($B$3)+4*(ROW($B200)-ROW($B$3)))</f>
        <v>15Х1М1Ф</v>
      </c>
      <c r="C200" s="27" t="str">
        <f>IF(ISBLANK(INDEX('Обработка исходного'!E:E,ROW($B$3)+4*(ROW($B200)-ROW($B$3)))),"",INDEX('Обработка исходного'!E:E,ROW($B$3)+4*(ROW($B200)-ROW($B$3))))</f>
        <v>Трубы бесшовные горячекатаные с наружным диаметром от 57 до 465 мм с толщиной стенки от 3,5 до 60 мм</v>
      </c>
      <c r="D200" s="31">
        <v>11.5</v>
      </c>
      <c r="E200" s="32">
        <v>11.5</v>
      </c>
      <c r="F200" s="32">
        <v>11.9</v>
      </c>
      <c r="G200" s="32">
        <v>12.2</v>
      </c>
      <c r="H200" s="32">
        <v>12.5</v>
      </c>
      <c r="I200" s="32">
        <v>12.8</v>
      </c>
      <c r="J200" s="32">
        <v>13.1</v>
      </c>
      <c r="K200" s="32">
        <v>13.4</v>
      </c>
      <c r="L200" s="32">
        <v>13.6</v>
      </c>
      <c r="M200" s="32">
        <v>13.8</v>
      </c>
      <c r="N200" s="32">
        <v>14</v>
      </c>
      <c r="O200" s="32">
        <v>14.2</v>
      </c>
      <c r="P200" s="33">
        <v>14.4</v>
      </c>
    </row>
    <row r="201" spans="1:16" ht="25.5" x14ac:dyDescent="0.25">
      <c r="A201" s="10" t="str">
        <f>INDEX('Обработка исходного'!B:B,ROW($B$3)+4*(ROW($B201)-ROW($B$3)))</f>
        <v>Сталь легированная хромомолибденованадиевая</v>
      </c>
      <c r="B201" s="47" t="str">
        <f>INDEX('Обработка исходного'!D:D,ROW($B$3)+4*(ROW($B201)-ROW($B$3)))</f>
        <v>15Х1М1ФЛ</v>
      </c>
      <c r="C201" s="27" t="str">
        <f>IF(ISBLANK(INDEX('Обработка исходного'!E:E,ROW($B$3)+4*(ROW($B201)-ROW($B$3)))),"",INDEX('Обработка исходного'!E:E,ROW($B$3)+4*(ROW($B201)-ROW($B$3))))</f>
        <v>Отливки</v>
      </c>
      <c r="D201" s="31">
        <v>11.5</v>
      </c>
      <c r="E201" s="32">
        <v>11.5</v>
      </c>
      <c r="F201" s="32">
        <v>11.9</v>
      </c>
      <c r="G201" s="32">
        <v>12.2</v>
      </c>
      <c r="H201" s="32">
        <v>12.5</v>
      </c>
      <c r="I201" s="32">
        <v>12.8</v>
      </c>
      <c r="J201" s="32">
        <v>13.1</v>
      </c>
      <c r="K201" s="32">
        <v>13.4</v>
      </c>
      <c r="L201" s="32">
        <v>13.6</v>
      </c>
      <c r="M201" s="32">
        <v>13.8</v>
      </c>
      <c r="N201" s="32">
        <v>14</v>
      </c>
      <c r="O201" s="32">
        <v>14.2</v>
      </c>
      <c r="P201" s="33">
        <v>14.4</v>
      </c>
    </row>
    <row r="202" spans="1:16" ht="25.5" x14ac:dyDescent="0.25">
      <c r="A202" s="10" t="str">
        <f>INDEX('Обработка исходного'!B:B,ROW($B$3)+4*(ROW($B202)-ROW($B$3)))</f>
        <v>Сталь легированная хромомолибденованадиевая</v>
      </c>
      <c r="B202" s="47" t="str">
        <f>INDEX('Обработка исходного'!D:D,ROW($B$3)+4*(ROW($B202)-ROW($B$3)))</f>
        <v>12Х2МФА</v>
      </c>
      <c r="C202" s="27" t="str">
        <f>IF(ISBLANK(INDEX('Обработка исходного'!E:E,ROW($B$3)+4*(ROW($B202)-ROW($B$3)))),"",INDEX('Обработка исходного'!E:E,ROW($B$3)+4*(ROW($B202)-ROW($B$3))))</f>
        <v>Листы толщиной до 180 мм, КП395**</v>
      </c>
      <c r="D202" s="31">
        <v>11.5</v>
      </c>
      <c r="E202" s="32">
        <v>11.5</v>
      </c>
      <c r="F202" s="32">
        <v>11.9</v>
      </c>
      <c r="G202" s="32">
        <v>12.2</v>
      </c>
      <c r="H202" s="32">
        <v>12.5</v>
      </c>
      <c r="I202" s="32">
        <v>12.8</v>
      </c>
      <c r="J202" s="32">
        <v>13.1</v>
      </c>
      <c r="K202" s="32">
        <v>13.4</v>
      </c>
      <c r="L202" s="32">
        <v>13.6</v>
      </c>
      <c r="M202" s="32">
        <v>13.8</v>
      </c>
      <c r="N202" s="32">
        <v>14</v>
      </c>
      <c r="O202" s="32">
        <v>14.2</v>
      </c>
      <c r="P202" s="33">
        <v>14.4</v>
      </c>
    </row>
    <row r="203" spans="1:16" ht="25.5" x14ac:dyDescent="0.25">
      <c r="A203" s="10" t="str">
        <f>INDEX('Обработка исходного'!B:B,ROW($B$3)+4*(ROW($B203)-ROW($B$3)))</f>
        <v>Сталь легированная хромомолибденованадиевая</v>
      </c>
      <c r="B203" s="47" t="str">
        <f>INDEX('Обработка исходного'!D:D,ROW($B$3)+4*(ROW($B203)-ROW($B$3)))</f>
        <v>12Х2МФА</v>
      </c>
      <c r="C203" s="27" t="str">
        <f>IF(ISBLANK(INDEX('Обработка исходного'!E:E,ROW($B$3)+4*(ROW($B203)-ROW($B$3)))),"",INDEX('Обработка исходного'!E:E,ROW($B$3)+4*(ROW($B203)-ROW($B$3))))</f>
        <v>Поковки толщиной до 150 мм, КП395**</v>
      </c>
      <c r="D203" s="31">
        <v>11.5</v>
      </c>
      <c r="E203" s="32">
        <v>11.5</v>
      </c>
      <c r="F203" s="32">
        <v>11.9</v>
      </c>
      <c r="G203" s="32">
        <v>12.2</v>
      </c>
      <c r="H203" s="32">
        <v>12.5</v>
      </c>
      <c r="I203" s="32">
        <v>12.8</v>
      </c>
      <c r="J203" s="32">
        <v>13.1</v>
      </c>
      <c r="K203" s="32">
        <v>13.4</v>
      </c>
      <c r="L203" s="32">
        <v>13.6</v>
      </c>
      <c r="M203" s="32">
        <v>13.8</v>
      </c>
      <c r="N203" s="32">
        <v>14</v>
      </c>
      <c r="O203" s="32">
        <v>14.2</v>
      </c>
      <c r="P203" s="33">
        <v>14.4</v>
      </c>
    </row>
    <row r="204" spans="1:16" ht="25.5" x14ac:dyDescent="0.25">
      <c r="A204" s="10" t="str">
        <f>INDEX('Обработка исходного'!B:B,ROW($B$3)+4*(ROW($B204)-ROW($B$3)))</f>
        <v>Сталь легированная хромомолибденованадиевая</v>
      </c>
      <c r="B204" s="47" t="str">
        <f>INDEX('Обработка исходного'!D:D,ROW($B$3)+4*(ROW($B204)-ROW($B$3)))</f>
        <v>12Х2МФА</v>
      </c>
      <c r="C204" s="27" t="str">
        <f>IF(ISBLANK(INDEX('Обработка исходного'!E:E,ROW($B$3)+4*(ROW($B204)-ROW($B$3)))),"",INDEX('Обработка исходного'!E:E,ROW($B$3)+4*(ROW($B204)-ROW($B$3))))</f>
        <v>Листы толщиной до 180 мм, КП490**</v>
      </c>
      <c r="D204" s="31">
        <v>11.5</v>
      </c>
      <c r="E204" s="32">
        <v>11.5</v>
      </c>
      <c r="F204" s="32">
        <v>11.9</v>
      </c>
      <c r="G204" s="32">
        <v>12.2</v>
      </c>
      <c r="H204" s="32">
        <v>12.5</v>
      </c>
      <c r="I204" s="32">
        <v>12.8</v>
      </c>
      <c r="J204" s="32">
        <v>13.1</v>
      </c>
      <c r="K204" s="32">
        <v>13.4</v>
      </c>
      <c r="L204" s="32">
        <v>13.6</v>
      </c>
      <c r="M204" s="32">
        <v>13.8</v>
      </c>
      <c r="N204" s="32">
        <v>14</v>
      </c>
      <c r="O204" s="32">
        <v>14.2</v>
      </c>
      <c r="P204" s="33">
        <v>14.4</v>
      </c>
    </row>
    <row r="205" spans="1:16" ht="25.5" x14ac:dyDescent="0.25">
      <c r="A205" s="10" t="str">
        <f>INDEX('Обработка исходного'!B:B,ROW($B$3)+4*(ROW($B205)-ROW($B$3)))</f>
        <v>Сталь легированная хромомолибденованадиевая</v>
      </c>
      <c r="B205" s="47" t="str">
        <f>INDEX('Обработка исходного'!D:D,ROW($B$3)+4*(ROW($B205)-ROW($B$3)))</f>
        <v>12Х2МФА</v>
      </c>
      <c r="C205" s="27" t="str">
        <f>IF(ISBLANK(INDEX('Обработка исходного'!E:E,ROW($B$3)+4*(ROW($B205)-ROW($B$3)))),"",INDEX('Обработка исходного'!E:E,ROW($B$3)+4*(ROW($B205)-ROW($B$3))))</f>
        <v>Поковки толщиной до 150 мм, КП490**</v>
      </c>
      <c r="D205" s="31">
        <v>11.5</v>
      </c>
      <c r="E205" s="32">
        <v>11.5</v>
      </c>
      <c r="F205" s="32">
        <v>11.9</v>
      </c>
      <c r="G205" s="32">
        <v>12.2</v>
      </c>
      <c r="H205" s="32">
        <v>12.5</v>
      </c>
      <c r="I205" s="32">
        <v>12.8</v>
      </c>
      <c r="J205" s="32">
        <v>13.1</v>
      </c>
      <c r="K205" s="32">
        <v>13.4</v>
      </c>
      <c r="L205" s="32">
        <v>13.6</v>
      </c>
      <c r="M205" s="32">
        <v>13.8</v>
      </c>
      <c r="N205" s="32">
        <v>14</v>
      </c>
      <c r="O205" s="32">
        <v>14.2</v>
      </c>
      <c r="P205" s="33">
        <v>14.4</v>
      </c>
    </row>
    <row r="206" spans="1:16" ht="25.5" x14ac:dyDescent="0.25">
      <c r="A206" s="10" t="str">
        <f>INDEX('Обработка исходного'!B:B,ROW($B$3)+4*(ROW($B206)-ROW($B$3)))</f>
        <v>Сталь легированная хромомолибденованадиевая</v>
      </c>
      <c r="B206" s="47" t="str">
        <f>INDEX('Обработка исходного'!D:D,ROW($B$3)+4*(ROW($B206)-ROW($B$3)))</f>
        <v>12Х2МФА-А</v>
      </c>
      <c r="C206" s="27" t="str">
        <f>IF(ISBLANK(INDEX('Обработка исходного'!E:E,ROW($B$3)+4*(ROW($B206)-ROW($B$3)))),"",INDEX('Обработка исходного'!E:E,ROW($B$3)+4*(ROW($B206)-ROW($B$3))))</f>
        <v>Листы толщиной до 180 мм, КП395**</v>
      </c>
      <c r="D206" s="31">
        <v>11.5</v>
      </c>
      <c r="E206" s="32">
        <v>11.5</v>
      </c>
      <c r="F206" s="32">
        <v>11.9</v>
      </c>
      <c r="G206" s="32">
        <v>12.2</v>
      </c>
      <c r="H206" s="32">
        <v>12.5</v>
      </c>
      <c r="I206" s="32">
        <v>12.8</v>
      </c>
      <c r="J206" s="32">
        <v>13.1</v>
      </c>
      <c r="K206" s="32">
        <v>13.4</v>
      </c>
      <c r="L206" s="32">
        <v>13.6</v>
      </c>
      <c r="M206" s="32">
        <v>13.8</v>
      </c>
      <c r="N206" s="32">
        <v>14</v>
      </c>
      <c r="O206" s="32">
        <v>14.2</v>
      </c>
      <c r="P206" s="33">
        <v>14.4</v>
      </c>
    </row>
    <row r="207" spans="1:16" ht="25.5" x14ac:dyDescent="0.25">
      <c r="A207" s="10" t="str">
        <f>INDEX('Обработка исходного'!B:B,ROW($B$3)+4*(ROW($B207)-ROW($B$3)))</f>
        <v>Сталь легированная хромомолибденованадиевая</v>
      </c>
      <c r="B207" s="47" t="str">
        <f>INDEX('Обработка исходного'!D:D,ROW($B$3)+4*(ROW($B207)-ROW($B$3)))</f>
        <v>12Х2МФА-А</v>
      </c>
      <c r="C207" s="27" t="str">
        <f>IF(ISBLANK(INDEX('Обработка исходного'!E:E,ROW($B$3)+4*(ROW($B207)-ROW($B$3)))),"",INDEX('Обработка исходного'!E:E,ROW($B$3)+4*(ROW($B207)-ROW($B$3))))</f>
        <v>Поковки толщиной до 150 мм, КП395**</v>
      </c>
      <c r="D207" s="31">
        <v>11.5</v>
      </c>
      <c r="E207" s="32">
        <v>11.5</v>
      </c>
      <c r="F207" s="32">
        <v>11.9</v>
      </c>
      <c r="G207" s="32">
        <v>12.2</v>
      </c>
      <c r="H207" s="32">
        <v>12.5</v>
      </c>
      <c r="I207" s="32">
        <v>12.8</v>
      </c>
      <c r="J207" s="32">
        <v>13.1</v>
      </c>
      <c r="K207" s="32">
        <v>13.4</v>
      </c>
      <c r="L207" s="32">
        <v>13.6</v>
      </c>
      <c r="M207" s="32">
        <v>13.8</v>
      </c>
      <c r="N207" s="32">
        <v>14</v>
      </c>
      <c r="O207" s="32">
        <v>14.2</v>
      </c>
      <c r="P207" s="33">
        <v>14.4</v>
      </c>
    </row>
    <row r="208" spans="1:16" ht="25.5" x14ac:dyDescent="0.25">
      <c r="A208" s="10" t="str">
        <f>INDEX('Обработка исходного'!B:B,ROW($B$3)+4*(ROW($B208)-ROW($B$3)))</f>
        <v>Сталь легированная хромомолибденованадиевая</v>
      </c>
      <c r="B208" s="47" t="str">
        <f>INDEX('Обработка исходного'!D:D,ROW($B$3)+4*(ROW($B208)-ROW($B$3)))</f>
        <v>12Х2МФА-А</v>
      </c>
      <c r="C208" s="27" t="str">
        <f>IF(ISBLANK(INDEX('Обработка исходного'!E:E,ROW($B$3)+4*(ROW($B208)-ROW($B$3)))),"",INDEX('Обработка исходного'!E:E,ROW($B$3)+4*(ROW($B208)-ROW($B$3))))</f>
        <v>Листы толщиной до 180 мм, КП490**</v>
      </c>
      <c r="D208" s="31">
        <v>11.5</v>
      </c>
      <c r="E208" s="32">
        <v>11.5</v>
      </c>
      <c r="F208" s="32">
        <v>11.9</v>
      </c>
      <c r="G208" s="32">
        <v>12.2</v>
      </c>
      <c r="H208" s="32">
        <v>12.5</v>
      </c>
      <c r="I208" s="32">
        <v>12.8</v>
      </c>
      <c r="J208" s="32">
        <v>13.1</v>
      </c>
      <c r="K208" s="32">
        <v>13.4</v>
      </c>
      <c r="L208" s="32">
        <v>13.6</v>
      </c>
      <c r="M208" s="32">
        <v>13.8</v>
      </c>
      <c r="N208" s="32">
        <v>14</v>
      </c>
      <c r="O208" s="32">
        <v>14.2</v>
      </c>
      <c r="P208" s="33">
        <v>14.4</v>
      </c>
    </row>
    <row r="209" spans="1:16" ht="25.5" x14ac:dyDescent="0.25">
      <c r="A209" s="10" t="str">
        <f>INDEX('Обработка исходного'!B:B,ROW($B$3)+4*(ROW($B209)-ROW($B$3)))</f>
        <v>Сталь легированная хромомолибденованадиевая</v>
      </c>
      <c r="B209" s="47" t="str">
        <f>INDEX('Обработка исходного'!D:D,ROW($B$3)+4*(ROW($B209)-ROW($B$3)))</f>
        <v>12Х2МФА-А</v>
      </c>
      <c r="C209" s="27" t="str">
        <f>IF(ISBLANK(INDEX('Обработка исходного'!E:E,ROW($B$3)+4*(ROW($B209)-ROW($B$3)))),"",INDEX('Обработка исходного'!E:E,ROW($B$3)+4*(ROW($B209)-ROW($B$3))))</f>
        <v>Поковки толщиной до 150 мм, КП490**</v>
      </c>
      <c r="D209" s="31">
        <v>11.5</v>
      </c>
      <c r="E209" s="32">
        <v>11.5</v>
      </c>
      <c r="F209" s="32">
        <v>11.9</v>
      </c>
      <c r="G209" s="32">
        <v>12.2</v>
      </c>
      <c r="H209" s="32">
        <v>12.5</v>
      </c>
      <c r="I209" s="32">
        <v>12.8</v>
      </c>
      <c r="J209" s="32">
        <v>13.1</v>
      </c>
      <c r="K209" s="32">
        <v>13.4</v>
      </c>
      <c r="L209" s="32">
        <v>13.6</v>
      </c>
      <c r="M209" s="32">
        <v>13.8</v>
      </c>
      <c r="N209" s="32">
        <v>14</v>
      </c>
      <c r="O209" s="32">
        <v>14.2</v>
      </c>
      <c r="P209" s="33">
        <v>14.4</v>
      </c>
    </row>
    <row r="210" spans="1:16" ht="25.5" x14ac:dyDescent="0.25">
      <c r="A210" s="10" t="str">
        <f>INDEX('Обработка исходного'!B:B,ROW($B$3)+4*(ROW($B210)-ROW($B$3)))</f>
        <v>Сталь легированная хромомолибденованадиевая</v>
      </c>
      <c r="B210" s="47" t="str">
        <f>INDEX('Обработка исходного'!D:D,ROW($B$3)+4*(ROW($B210)-ROW($B$3)))</f>
        <v>18Х2МФА</v>
      </c>
      <c r="C210" s="27" t="str">
        <f>IF(ISBLANK(INDEX('Обработка исходного'!E:E,ROW($B$3)+4*(ROW($B210)-ROW($B$3)))),"",INDEX('Обработка исходного'!E:E,ROW($B$3)+4*(ROW($B210)-ROW($B$3))))</f>
        <v>Листы, поковки толщиной от 160 до 400 мм, КП490**</v>
      </c>
      <c r="D210" s="31">
        <v>11.5</v>
      </c>
      <c r="E210" s="32">
        <v>11.5</v>
      </c>
      <c r="F210" s="32">
        <v>11.9</v>
      </c>
      <c r="G210" s="32">
        <v>12.2</v>
      </c>
      <c r="H210" s="32">
        <v>12.5</v>
      </c>
      <c r="I210" s="32">
        <v>12.8</v>
      </c>
      <c r="J210" s="32">
        <v>13.1</v>
      </c>
      <c r="K210" s="32">
        <v>13.4</v>
      </c>
      <c r="L210" s="32">
        <v>13.6</v>
      </c>
      <c r="M210" s="32">
        <v>13.8</v>
      </c>
      <c r="N210" s="32">
        <v>14</v>
      </c>
      <c r="O210" s="32">
        <v>14.2</v>
      </c>
      <c r="P210" s="33">
        <v>14.4</v>
      </c>
    </row>
    <row r="211" spans="1:16" ht="25.5" x14ac:dyDescent="0.25">
      <c r="A211" s="10" t="str">
        <f>INDEX('Обработка исходного'!B:B,ROW($B$3)+4*(ROW($B211)-ROW($B$3)))</f>
        <v>Сталь легированная хромомолибденованадиевая</v>
      </c>
      <c r="B211" s="47" t="str">
        <f>INDEX('Обработка исходного'!D:D,ROW($B$3)+4*(ROW($B211)-ROW($B$3)))</f>
        <v>15Х2МФА</v>
      </c>
      <c r="C211" s="27" t="str">
        <f>IF(ISBLANK(INDEX('Обработка исходного'!E:E,ROW($B$3)+4*(ROW($B211)-ROW($B$3)))),"",INDEX('Обработка исходного'!E:E,ROW($B$3)+4*(ROW($B211)-ROW($B$3))))</f>
        <v>Листы, поковки толщиной от 400 до 650 мм, КП295**</v>
      </c>
      <c r="D211" s="31">
        <v>11.5</v>
      </c>
      <c r="E211" s="32">
        <v>11.5</v>
      </c>
      <c r="F211" s="32">
        <v>11.9</v>
      </c>
      <c r="G211" s="32">
        <v>12.2</v>
      </c>
      <c r="H211" s="32">
        <v>12.5</v>
      </c>
      <c r="I211" s="32">
        <v>12.8</v>
      </c>
      <c r="J211" s="32">
        <v>13.1</v>
      </c>
      <c r="K211" s="32">
        <v>13.4</v>
      </c>
      <c r="L211" s="32">
        <v>13.6</v>
      </c>
      <c r="M211" s="32">
        <v>13.8</v>
      </c>
      <c r="N211" s="32">
        <v>14</v>
      </c>
      <c r="O211" s="32">
        <v>14.2</v>
      </c>
      <c r="P211" s="33">
        <v>14.4</v>
      </c>
    </row>
    <row r="212" spans="1:16" ht="25.5" x14ac:dyDescent="0.25">
      <c r="A212" s="10" t="str">
        <f>INDEX('Обработка исходного'!B:B,ROW($B$3)+4*(ROW($B212)-ROW($B$3)))</f>
        <v>Сталь легированная хромомолибденованадиевая</v>
      </c>
      <c r="B212" s="47" t="str">
        <f>INDEX('Обработка исходного'!D:D,ROW($B$3)+4*(ROW($B212)-ROW($B$3)))</f>
        <v>15Х2МФА</v>
      </c>
      <c r="C212" s="27" t="str">
        <f>IF(ISBLANK(INDEX('Обработка исходного'!E:E,ROW($B$3)+4*(ROW($B212)-ROW($B$3)))),"",INDEX('Обработка исходного'!E:E,ROW($B$3)+4*(ROW($B212)-ROW($B$3))))</f>
        <v>Листы, поковки толщиной от 161 до 400 мм, КП395**</v>
      </c>
      <c r="D212" s="31">
        <v>11.5</v>
      </c>
      <c r="E212" s="32">
        <v>11.5</v>
      </c>
      <c r="F212" s="32">
        <v>11.9</v>
      </c>
      <c r="G212" s="32">
        <v>12.2</v>
      </c>
      <c r="H212" s="32">
        <v>12.5</v>
      </c>
      <c r="I212" s="32">
        <v>12.8</v>
      </c>
      <c r="J212" s="32">
        <v>13.1</v>
      </c>
      <c r="K212" s="32">
        <v>13.4</v>
      </c>
      <c r="L212" s="32">
        <v>13.6</v>
      </c>
      <c r="M212" s="32">
        <v>13.8</v>
      </c>
      <c r="N212" s="32">
        <v>14</v>
      </c>
      <c r="O212" s="32">
        <v>14.2</v>
      </c>
      <c r="P212" s="33">
        <v>14.4</v>
      </c>
    </row>
    <row r="213" spans="1:16" ht="25.5" x14ac:dyDescent="0.25">
      <c r="A213" s="10" t="str">
        <f>INDEX('Обработка исходного'!B:B,ROW($B$3)+4*(ROW($B213)-ROW($B$3)))</f>
        <v>Сталь легированная хромомолибденованадиевая</v>
      </c>
      <c r="B213" s="47" t="str">
        <f>INDEX('Обработка исходного'!D:D,ROW($B$3)+4*(ROW($B213)-ROW($B$3)))</f>
        <v>15Х2МФА-А</v>
      </c>
      <c r="C213" s="27" t="str">
        <f>IF(ISBLANK(INDEX('Обработка исходного'!E:E,ROW($B$3)+4*(ROW($B213)-ROW($B$3)))),"",INDEX('Обработка исходного'!E:E,ROW($B$3)+4*(ROW($B213)-ROW($B$3))))</f>
        <v>Листы, поковки толщиной от 400 до 650 мм, КП295**</v>
      </c>
      <c r="D213" s="31">
        <v>11.5</v>
      </c>
      <c r="E213" s="32">
        <v>11.5</v>
      </c>
      <c r="F213" s="32">
        <v>11.9</v>
      </c>
      <c r="G213" s="32">
        <v>12.2</v>
      </c>
      <c r="H213" s="32">
        <v>12.5</v>
      </c>
      <c r="I213" s="32">
        <v>12.8</v>
      </c>
      <c r="J213" s="32">
        <v>13.1</v>
      </c>
      <c r="K213" s="32">
        <v>13.4</v>
      </c>
      <c r="L213" s="32">
        <v>13.6</v>
      </c>
      <c r="M213" s="32">
        <v>13.8</v>
      </c>
      <c r="N213" s="32">
        <v>14</v>
      </c>
      <c r="O213" s="32">
        <v>14.2</v>
      </c>
      <c r="P213" s="33">
        <v>14.4</v>
      </c>
    </row>
    <row r="214" spans="1:16" ht="25.5" x14ac:dyDescent="0.25">
      <c r="A214" s="10" t="str">
        <f>INDEX('Обработка исходного'!B:B,ROW($B$3)+4*(ROW($B214)-ROW($B$3)))</f>
        <v>Сталь легированная хромомолибденованадиевая</v>
      </c>
      <c r="B214" s="47" t="str">
        <f>INDEX('Обработка исходного'!D:D,ROW($B$3)+4*(ROW($B214)-ROW($B$3)))</f>
        <v>15Х2МФА-А</v>
      </c>
      <c r="C214" s="27" t="str">
        <f>IF(ISBLANK(INDEX('Обработка исходного'!E:E,ROW($B$3)+4*(ROW($B214)-ROW($B$3)))),"",INDEX('Обработка исходного'!E:E,ROW($B$3)+4*(ROW($B214)-ROW($B$3))))</f>
        <v>Листы, поковки толщиной от 161 до 400 мм, КП395**</v>
      </c>
      <c r="D214" s="31">
        <v>11.5</v>
      </c>
      <c r="E214" s="32">
        <v>11.5</v>
      </c>
      <c r="F214" s="32">
        <v>11.9</v>
      </c>
      <c r="G214" s="32">
        <v>12.2</v>
      </c>
      <c r="H214" s="32">
        <v>12.5</v>
      </c>
      <c r="I214" s="32">
        <v>12.8</v>
      </c>
      <c r="J214" s="32">
        <v>13.1</v>
      </c>
      <c r="K214" s="32">
        <v>13.4</v>
      </c>
      <c r="L214" s="32">
        <v>13.6</v>
      </c>
      <c r="M214" s="32">
        <v>13.8</v>
      </c>
      <c r="N214" s="32">
        <v>14</v>
      </c>
      <c r="O214" s="32">
        <v>14.2</v>
      </c>
      <c r="P214" s="33">
        <v>14.4</v>
      </c>
    </row>
    <row r="215" spans="1:16" ht="38.25" x14ac:dyDescent="0.25">
      <c r="A215" s="10" t="str">
        <f>INDEX('Обработка исходного'!B:B,ROW($B$3)+4*(ROW($B215)-ROW($B$3)))</f>
        <v>Сталь легированная хромомолибденованадиевая</v>
      </c>
      <c r="B215" s="47" t="str">
        <f>INDEX('Обработка исходного'!D:D,ROW($B$3)+4*(ROW($B215)-ROW($B$3)))</f>
        <v>25Х2МФА</v>
      </c>
      <c r="C215" s="27" t="str">
        <f>IF(ISBLANK(INDEX('Обработка исходного'!E:E,ROW($B$3)+4*(ROW($B215)-ROW($B$3)))),"",INDEX('Обработка исходного'!E:E,ROW($B$3)+4*(ROW($B215)-ROW($B$3))))</f>
        <v>Поковки, листы (плиты), листовые и штампованные заготовки диаметром или толщиной до 70 мм, КП395**</v>
      </c>
      <c r="D215" s="31">
        <v>11.5</v>
      </c>
      <c r="E215" s="32">
        <v>11.5</v>
      </c>
      <c r="F215" s="32">
        <v>11.9</v>
      </c>
      <c r="G215" s="32">
        <v>12.2</v>
      </c>
      <c r="H215" s="32">
        <v>12.5</v>
      </c>
      <c r="I215" s="32">
        <v>12.8</v>
      </c>
      <c r="J215" s="32">
        <v>13.1</v>
      </c>
      <c r="K215" s="32">
        <v>13.4</v>
      </c>
      <c r="L215" s="32">
        <v>13.6</v>
      </c>
      <c r="M215" s="32">
        <v>13.8</v>
      </c>
      <c r="N215" s="32">
        <v>14</v>
      </c>
      <c r="O215" s="32">
        <v>14.2</v>
      </c>
      <c r="P215" s="33">
        <v>14.4</v>
      </c>
    </row>
    <row r="216" spans="1:16" ht="38.25" x14ac:dyDescent="0.25">
      <c r="A216" s="10" t="str">
        <f>INDEX('Обработка исходного'!B:B,ROW($B$3)+4*(ROW($B216)-ROW($B$3)))</f>
        <v>Сталь легированная хромомолибденованадиевая</v>
      </c>
      <c r="B216" s="47" t="str">
        <f>INDEX('Обработка исходного'!D:D,ROW($B$3)+4*(ROW($B216)-ROW($B$3)))</f>
        <v>25Х2МФА</v>
      </c>
      <c r="C216" s="27" t="str">
        <f>IF(ISBLANK(INDEX('Обработка исходного'!E:E,ROW($B$3)+4*(ROW($B216)-ROW($B$3)))),"",INDEX('Обработка исходного'!E:E,ROW($B$3)+4*(ROW($B216)-ROW($B$3))))</f>
        <v>Поковки, листы (плиты), листовые и штампованные заготовки диаметром или толщиной до 750 мм, КП490**</v>
      </c>
      <c r="D216" s="31">
        <v>11.5</v>
      </c>
      <c r="E216" s="32">
        <v>11.5</v>
      </c>
      <c r="F216" s="32">
        <v>11.9</v>
      </c>
      <c r="G216" s="32">
        <v>12.2</v>
      </c>
      <c r="H216" s="32">
        <v>12.5</v>
      </c>
      <c r="I216" s="32">
        <v>12.8</v>
      </c>
      <c r="J216" s="32">
        <v>13.1</v>
      </c>
      <c r="K216" s="32">
        <v>13.4</v>
      </c>
      <c r="L216" s="32">
        <v>13.6</v>
      </c>
      <c r="M216" s="32">
        <v>13.8</v>
      </c>
      <c r="N216" s="32">
        <v>14</v>
      </c>
      <c r="O216" s="32">
        <v>14.2</v>
      </c>
      <c r="P216" s="33">
        <v>14.4</v>
      </c>
    </row>
    <row r="217" spans="1:16" ht="38.25" x14ac:dyDescent="0.25">
      <c r="A217" s="10" t="str">
        <f>INDEX('Обработка исходного'!B:B,ROW($B$3)+4*(ROW($B217)-ROW($B$3)))</f>
        <v>Сталь легированная хромомолибденованадиевая</v>
      </c>
      <c r="B217" s="47" t="str">
        <f>INDEX('Обработка исходного'!D:D,ROW($B$3)+4*(ROW($B217)-ROW($B$3)))</f>
        <v>25Х2МФА</v>
      </c>
      <c r="C217" s="27" t="str">
        <f>IF(ISBLANK(INDEX('Обработка исходного'!E:E,ROW($B$3)+4*(ROW($B217)-ROW($B$3)))),"",INDEX('Обработка исходного'!E:E,ROW($B$3)+4*(ROW($B217)-ROW($B$3))))</f>
        <v>Поковки, листы (плиты), листовые и штампованные заготовки диаметром или толщиной до 750 мм, КП590**</v>
      </c>
      <c r="D217" s="31">
        <v>11.5</v>
      </c>
      <c r="E217" s="32">
        <v>11.5</v>
      </c>
      <c r="F217" s="32">
        <v>11.9</v>
      </c>
      <c r="G217" s="32">
        <v>12.2</v>
      </c>
      <c r="H217" s="32">
        <v>12.5</v>
      </c>
      <c r="I217" s="32">
        <v>12.8</v>
      </c>
      <c r="J217" s="32">
        <v>13.1</v>
      </c>
      <c r="K217" s="32">
        <v>13.4</v>
      </c>
      <c r="L217" s="32">
        <v>13.6</v>
      </c>
      <c r="M217" s="32">
        <v>13.8</v>
      </c>
      <c r="N217" s="32">
        <v>14</v>
      </c>
      <c r="O217" s="32">
        <v>14.2</v>
      </c>
      <c r="P217" s="33">
        <v>14.4</v>
      </c>
    </row>
    <row r="218" spans="1:16" ht="25.5" x14ac:dyDescent="0.25">
      <c r="A218" s="10" t="str">
        <f>INDEX('Обработка исходного'!B:B,ROW($B$3)+4*(ROW($B218)-ROW($B$3)))</f>
        <v>Сталь легированная хромомолибденованадиевая</v>
      </c>
      <c r="B218" s="47" t="str">
        <f>INDEX('Обработка исходного'!D:D,ROW($B$3)+4*(ROW($B218)-ROW($B$3)))</f>
        <v>25Х2М1Ф</v>
      </c>
      <c r="C218" s="27" t="str">
        <f>IF(ISBLANK(INDEX('Обработка исходного'!E:E,ROW($B$3)+4*(ROW($B218)-ROW($B$3)))),"",INDEX('Обработка исходного'!E:E,ROW($B$3)+4*(ROW($B218)-ROW($B$3))))</f>
        <v>Горячекатаные и кованые прутки и полосы диаметром или толщиной 90 мм</v>
      </c>
      <c r="D218" s="31">
        <v>11.5</v>
      </c>
      <c r="E218" s="32">
        <v>11.5</v>
      </c>
      <c r="F218" s="32">
        <v>11.9</v>
      </c>
      <c r="G218" s="32">
        <v>12.2</v>
      </c>
      <c r="H218" s="32">
        <v>12.5</v>
      </c>
      <c r="I218" s="32">
        <v>12.8</v>
      </c>
      <c r="J218" s="32">
        <v>13.1</v>
      </c>
      <c r="K218" s="32">
        <v>13.4</v>
      </c>
      <c r="L218" s="32">
        <v>13.6</v>
      </c>
      <c r="M218" s="32">
        <v>13.8</v>
      </c>
      <c r="N218" s="32">
        <v>14</v>
      </c>
      <c r="O218" s="32">
        <v>14.2</v>
      </c>
      <c r="P218" s="33">
        <v>14.4</v>
      </c>
    </row>
    <row r="219" spans="1:16" ht="25.5" x14ac:dyDescent="0.25">
      <c r="A219" s="10" t="str">
        <f>INDEX('Обработка исходного'!B:B,ROW($B$3)+4*(ROW($B219)-ROW($B$3)))</f>
        <v>Сталь легированная хромомолибденованадиевая</v>
      </c>
      <c r="B219" s="47" t="str">
        <f>INDEX('Обработка исходного'!D:D,ROW($B$3)+4*(ROW($B219)-ROW($B$3)))</f>
        <v>25Х2М1Ф</v>
      </c>
      <c r="C219" s="27" t="str">
        <f>IF(ISBLANK(INDEX('Обработка исходного'!E:E,ROW($B$3)+4*(ROW($B219)-ROW($B$3)))),"",INDEX('Обработка исходного'!E:E,ROW($B$3)+4*(ROW($B219)-ROW($B$3))))</f>
        <v>Заготовки крепежных деталей диаметром или толщиной до 200 мм</v>
      </c>
      <c r="D219" s="31">
        <v>11.5</v>
      </c>
      <c r="E219" s="32">
        <v>11.5</v>
      </c>
      <c r="F219" s="32">
        <v>11.9</v>
      </c>
      <c r="G219" s="32">
        <v>12.2</v>
      </c>
      <c r="H219" s="32">
        <v>12.5</v>
      </c>
      <c r="I219" s="32">
        <v>12.8</v>
      </c>
      <c r="J219" s="32">
        <v>13.1</v>
      </c>
      <c r="K219" s="32">
        <v>13.4</v>
      </c>
      <c r="L219" s="32">
        <v>13.6</v>
      </c>
      <c r="M219" s="32">
        <v>13.8</v>
      </c>
      <c r="N219" s="32">
        <v>14</v>
      </c>
      <c r="O219" s="32">
        <v>14.2</v>
      </c>
      <c r="P219" s="33">
        <v>14.4</v>
      </c>
    </row>
    <row r="220" spans="1:16" ht="25.5" x14ac:dyDescent="0.25">
      <c r="A220" s="10" t="str">
        <f>INDEX('Обработка исходного'!B:B,ROW($B$3)+4*(ROW($B220)-ROW($B$3)))</f>
        <v>Сталь легированная хромомолибденованадиевая</v>
      </c>
      <c r="B220" s="47" t="str">
        <f>INDEX('Обработка исходного'!D:D,ROW($B$3)+4*(ROW($B220)-ROW($B$3)))</f>
        <v>25Х2М1Ф</v>
      </c>
      <c r="C220" s="27" t="str">
        <f>IF(ISBLANK(INDEX('Обработка исходного'!E:E,ROW($B$3)+4*(ROW($B220)-ROW($B$3)))),"",INDEX('Обработка исходного'!E:E,ROW($B$3)+4*(ROW($B220)-ROW($B$3))))</f>
        <v>Горячекатаные и кованые прутки и полосы диаметром или толщиной от 90 до 150 мм</v>
      </c>
      <c r="D220" s="31">
        <v>11.5</v>
      </c>
      <c r="E220" s="32">
        <v>11.5</v>
      </c>
      <c r="F220" s="32">
        <v>11.9</v>
      </c>
      <c r="G220" s="32">
        <v>12.2</v>
      </c>
      <c r="H220" s="32">
        <v>12.5</v>
      </c>
      <c r="I220" s="32">
        <v>12.8</v>
      </c>
      <c r="J220" s="32">
        <v>13.1</v>
      </c>
      <c r="K220" s="32">
        <v>13.4</v>
      </c>
      <c r="L220" s="32">
        <v>13.6</v>
      </c>
      <c r="M220" s="32">
        <v>13.8</v>
      </c>
      <c r="N220" s="32">
        <v>14</v>
      </c>
      <c r="O220" s="32">
        <v>14.2</v>
      </c>
      <c r="P220" s="33">
        <v>14.4</v>
      </c>
    </row>
    <row r="221" spans="1:16" ht="25.5" x14ac:dyDescent="0.25">
      <c r="A221" s="10" t="str">
        <f>INDEX('Обработка исходного'!B:B,ROW($B$3)+4*(ROW($B221)-ROW($B$3)))</f>
        <v>Сталь легированная хромомолибденованадиевая</v>
      </c>
      <c r="B221" s="47" t="str">
        <f>INDEX('Обработка исходного'!D:D,ROW($B$3)+4*(ROW($B221)-ROW($B$3)))</f>
        <v>25Х2М1Ф</v>
      </c>
      <c r="C221" s="27" t="str">
        <f>IF(ISBLANK(INDEX('Обработка исходного'!E:E,ROW($B$3)+4*(ROW($B221)-ROW($B$3)))),"",INDEX('Обработка исходного'!E:E,ROW($B$3)+4*(ROW($B221)-ROW($B$3))))</f>
        <v>Горячекатаные и кованые прутки и полосы диаметром или толщиной от 150 до 200 мм</v>
      </c>
      <c r="D221" s="31">
        <v>11.5</v>
      </c>
      <c r="E221" s="32">
        <v>11.5</v>
      </c>
      <c r="F221" s="32">
        <v>11.9</v>
      </c>
      <c r="G221" s="32">
        <v>12.2</v>
      </c>
      <c r="H221" s="32">
        <v>12.5</v>
      </c>
      <c r="I221" s="32">
        <v>12.8</v>
      </c>
      <c r="J221" s="32">
        <v>13.1</v>
      </c>
      <c r="K221" s="32">
        <v>13.4</v>
      </c>
      <c r="L221" s="32">
        <v>13.6</v>
      </c>
      <c r="M221" s="32">
        <v>13.8</v>
      </c>
      <c r="N221" s="32">
        <v>14</v>
      </c>
      <c r="O221" s="32">
        <v>14.2</v>
      </c>
      <c r="P221" s="33">
        <v>14.4</v>
      </c>
    </row>
    <row r="222" spans="1:16" ht="25.5" x14ac:dyDescent="0.25">
      <c r="A222" s="10" t="str">
        <f>INDEX('Обработка исходного'!B:B,ROW($B$3)+4*(ROW($B222)-ROW($B$3)))</f>
        <v>Сталь легированная хромомолибденованадиевая</v>
      </c>
      <c r="B222" s="47" t="str">
        <f>INDEX('Обработка исходного'!D:D,ROW($B$3)+4*(ROW($B222)-ROW($B$3)))</f>
        <v>25Х2М1Ф</v>
      </c>
      <c r="C222" s="27" t="str">
        <f>IF(ISBLANK(INDEX('Обработка исходного'!E:E,ROW($B$3)+4*(ROW($B222)-ROW($B$3)))),"",INDEX('Обработка исходного'!E:E,ROW($B$3)+4*(ROW($B222)-ROW($B$3))))</f>
        <v>Поковки толщиной или диаметром от 100 до 300 мм, КП490*</v>
      </c>
      <c r="D222" s="31">
        <v>11.5</v>
      </c>
      <c r="E222" s="32">
        <v>11.5</v>
      </c>
      <c r="F222" s="32">
        <v>11.9</v>
      </c>
      <c r="G222" s="32">
        <v>12.2</v>
      </c>
      <c r="H222" s="32">
        <v>12.5</v>
      </c>
      <c r="I222" s="32">
        <v>12.8</v>
      </c>
      <c r="J222" s="32">
        <v>13.1</v>
      </c>
      <c r="K222" s="32">
        <v>13.4</v>
      </c>
      <c r="L222" s="32">
        <v>13.6</v>
      </c>
      <c r="M222" s="32">
        <v>13.8</v>
      </c>
      <c r="N222" s="32">
        <v>14</v>
      </c>
      <c r="O222" s="32">
        <v>14.2</v>
      </c>
      <c r="P222" s="33">
        <v>14.4</v>
      </c>
    </row>
    <row r="223" spans="1:16" ht="25.5" x14ac:dyDescent="0.25">
      <c r="A223" s="10" t="str">
        <f>INDEX('Обработка исходного'!B:B,ROW($B$3)+4*(ROW($B223)-ROW($B$3)))</f>
        <v>Сталь легированная хромомолибденованадиевая</v>
      </c>
      <c r="B223" s="47" t="str">
        <f>INDEX('Обработка исходного'!D:D,ROW($B$3)+4*(ROW($B223)-ROW($B$3)))</f>
        <v>25Х3МФА</v>
      </c>
      <c r="C223" s="27" t="str">
        <f>IF(ISBLANK(INDEX('Обработка исходного'!E:E,ROW($B$3)+4*(ROW($B223)-ROW($B$3)))),"",INDEX('Обработка исходного'!E:E,ROW($B$3)+4*(ROW($B223)-ROW($B$3))))</f>
        <v>Поковки, листы (плиты), листовые и штампованные заготовки толщиной от 450 до 600 мм, КП395**</v>
      </c>
      <c r="D223" s="31">
        <v>11.5</v>
      </c>
      <c r="E223" s="32">
        <v>11.5</v>
      </c>
      <c r="F223" s="32">
        <v>11.9</v>
      </c>
      <c r="G223" s="32">
        <v>12.2</v>
      </c>
      <c r="H223" s="32">
        <v>12.5</v>
      </c>
      <c r="I223" s="32">
        <v>12.8</v>
      </c>
      <c r="J223" s="32">
        <v>13.1</v>
      </c>
      <c r="K223" s="32">
        <v>13.4</v>
      </c>
      <c r="L223" s="32">
        <v>13.6</v>
      </c>
      <c r="M223" s="32">
        <v>13.8</v>
      </c>
      <c r="N223" s="32">
        <v>14</v>
      </c>
      <c r="O223" s="32">
        <v>14.2</v>
      </c>
      <c r="P223" s="33">
        <v>14.4</v>
      </c>
    </row>
    <row r="224" spans="1:16" ht="25.5" x14ac:dyDescent="0.25">
      <c r="A224" s="10" t="str">
        <f>INDEX('Обработка исходного'!B:B,ROW($B$3)+4*(ROW($B224)-ROW($B$3)))</f>
        <v>Сталь легированная хромомолибденованадиевая</v>
      </c>
      <c r="B224" s="47" t="str">
        <f>INDEX('Обработка исходного'!D:D,ROW($B$3)+4*(ROW($B224)-ROW($B$3)))</f>
        <v>25Х3МФА</v>
      </c>
      <c r="C224" s="27" t="str">
        <f>IF(ISBLANK(INDEX('Обработка исходного'!E:E,ROW($B$3)+4*(ROW($B224)-ROW($B$3)))),"",INDEX('Обработка исходного'!E:E,ROW($B$3)+4*(ROW($B224)-ROW($B$3))))</f>
        <v>Поковки, листы (плиты), листовые и штампованные заготовки толщиной от 450 до 600 мм, КП490**</v>
      </c>
      <c r="D224" s="31">
        <v>11.5</v>
      </c>
      <c r="E224" s="32">
        <v>11.5</v>
      </c>
      <c r="F224" s="32">
        <v>11.9</v>
      </c>
      <c r="G224" s="32">
        <v>12.2</v>
      </c>
      <c r="H224" s="32">
        <v>12.5</v>
      </c>
      <c r="I224" s="32">
        <v>12.8</v>
      </c>
      <c r="J224" s="32">
        <v>13.1</v>
      </c>
      <c r="K224" s="32">
        <v>13.4</v>
      </c>
      <c r="L224" s="32">
        <v>13.6</v>
      </c>
      <c r="M224" s="32">
        <v>13.8</v>
      </c>
      <c r="N224" s="32">
        <v>14</v>
      </c>
      <c r="O224" s="32">
        <v>14.2</v>
      </c>
      <c r="P224" s="33">
        <v>14.4</v>
      </c>
    </row>
    <row r="225" spans="1:16" ht="25.5" x14ac:dyDescent="0.25">
      <c r="A225" s="10" t="str">
        <f>INDEX('Обработка исходного'!B:B,ROW($B$3)+4*(ROW($B225)-ROW($B$3)))</f>
        <v>Сталь легированная хромомолибденованадиевая</v>
      </c>
      <c r="B225" s="47" t="str">
        <f>INDEX('Обработка исходного'!D:D,ROW($B$3)+4*(ROW($B225)-ROW($B$3)))</f>
        <v>25Х3МФА</v>
      </c>
      <c r="C225" s="27" t="str">
        <f>IF(ISBLANK(INDEX('Обработка исходного'!E:E,ROW($B$3)+4*(ROW($B225)-ROW($B$3)))),"",INDEX('Обработка исходного'!E:E,ROW($B$3)+4*(ROW($B225)-ROW($B$3))))</f>
        <v>Поковки, листы (плиты), листовые и штампованные заготовки толщиной от 450 до 600 мм, КП590**</v>
      </c>
      <c r="D225" s="31">
        <v>11.5</v>
      </c>
      <c r="E225" s="32">
        <v>11.5</v>
      </c>
      <c r="F225" s="32">
        <v>11.9</v>
      </c>
      <c r="G225" s="32">
        <v>12.2</v>
      </c>
      <c r="H225" s="32">
        <v>12.5</v>
      </c>
      <c r="I225" s="32">
        <v>12.8</v>
      </c>
      <c r="J225" s="32">
        <v>13.1</v>
      </c>
      <c r="K225" s="32">
        <v>13.4</v>
      </c>
      <c r="L225" s="32">
        <v>13.6</v>
      </c>
      <c r="M225" s="32">
        <v>13.8</v>
      </c>
      <c r="N225" s="32">
        <v>14</v>
      </c>
      <c r="O225" s="32">
        <v>14.2</v>
      </c>
      <c r="P225" s="33">
        <v>14.4</v>
      </c>
    </row>
    <row r="226" spans="1:16" ht="25.5" x14ac:dyDescent="0.25">
      <c r="A226" s="10" t="str">
        <f>INDEX('Обработка исходного'!B:B,ROW($B$3)+4*(ROW($B226)-ROW($B$3)))</f>
        <v>Сталь легированная хромомолибденованадиевая</v>
      </c>
      <c r="B226" s="47" t="str">
        <f>INDEX('Обработка исходного'!D:D,ROW($B$3)+4*(ROW($B226)-ROW($B$3)))</f>
        <v>25Х3МФА</v>
      </c>
      <c r="C226" s="27" t="str">
        <f>IF(ISBLANK(INDEX('Обработка исходного'!E:E,ROW($B$3)+4*(ROW($B226)-ROW($B$3)))),"",INDEX('Обработка исходного'!E:E,ROW($B$3)+4*(ROW($B226)-ROW($B$3))))</f>
        <v>Поковки, листы (плиты), листовые и штампованные заготовки толщиной от 450 до 600 мм, КП685**</v>
      </c>
      <c r="D226" s="31">
        <v>11.5</v>
      </c>
      <c r="E226" s="32">
        <v>11.5</v>
      </c>
      <c r="F226" s="32">
        <v>11.9</v>
      </c>
      <c r="G226" s="32">
        <v>12.2</v>
      </c>
      <c r="H226" s="32">
        <v>12.5</v>
      </c>
      <c r="I226" s="32">
        <v>12.8</v>
      </c>
      <c r="J226" s="32">
        <v>13.1</v>
      </c>
      <c r="K226" s="32">
        <v>13.4</v>
      </c>
      <c r="L226" s="32">
        <v>13.6</v>
      </c>
      <c r="M226" s="32">
        <v>13.8</v>
      </c>
      <c r="N226" s="32">
        <v>14</v>
      </c>
      <c r="O226" s="32">
        <v>14.2</v>
      </c>
      <c r="P226" s="33">
        <v>14.4</v>
      </c>
    </row>
    <row r="227" spans="1:16" ht="25.5" x14ac:dyDescent="0.25">
      <c r="A227" s="10" t="str">
        <f>INDEX('Обработка исходного'!B:B,ROW($B$3)+4*(ROW($B227)-ROW($B$3)))</f>
        <v>Сталь легированная хромомолибденованадиевая</v>
      </c>
      <c r="B227" s="47" t="str">
        <f>INDEX('Обработка исходного'!D:D,ROW($B$3)+4*(ROW($B227)-ROW($B$3)))</f>
        <v>10Х2М1ФБ</v>
      </c>
      <c r="C227" s="27" t="str">
        <f>IF(ISBLANK(INDEX('Обработка исходного'!E:E,ROW($B$3)+4*(ROW($B227)-ROW($B$3)))),"",INDEX('Обработка исходного'!E:E,ROW($B$3)+4*(ROW($B227)-ROW($B$3))))</f>
        <v>Поковки толщиной от 100 до 400 мм, КП195*</v>
      </c>
      <c r="D227" s="31">
        <v>11.5</v>
      </c>
      <c r="E227" s="32">
        <v>11.5</v>
      </c>
      <c r="F227" s="32">
        <v>11.9</v>
      </c>
      <c r="G227" s="32">
        <v>12.2</v>
      </c>
      <c r="H227" s="32">
        <v>12.5</v>
      </c>
      <c r="I227" s="32">
        <v>12.8</v>
      </c>
      <c r="J227" s="32">
        <v>13.1</v>
      </c>
      <c r="K227" s="32">
        <v>13.4</v>
      </c>
      <c r="L227" s="32">
        <v>13.6</v>
      </c>
      <c r="M227" s="32">
        <v>13.8</v>
      </c>
      <c r="N227" s="32">
        <v>14</v>
      </c>
      <c r="O227" s="32">
        <v>14.2</v>
      </c>
      <c r="P227" s="33">
        <v>14.4</v>
      </c>
    </row>
    <row r="228" spans="1:16" ht="25.5" x14ac:dyDescent="0.25">
      <c r="A228" s="10" t="str">
        <f>INDEX('Обработка исходного'!B:B,ROW($B$3)+4*(ROW($B228)-ROW($B$3)))</f>
        <v>Сталь легированная хромомолибденованадиевая</v>
      </c>
      <c r="B228" s="47" t="str">
        <f>INDEX('Обработка исходного'!D:D,ROW($B$3)+4*(ROW($B228)-ROW($B$3)))</f>
        <v>10Х2М1ФБ</v>
      </c>
      <c r="C228" s="27" t="str">
        <f>IF(ISBLANK(INDEX('Обработка исходного'!E:E,ROW($B$3)+4*(ROW($B228)-ROW($B$3)))),"",INDEX('Обработка исходного'!E:E,ROW($B$3)+4*(ROW($B228)-ROW($B$3))))</f>
        <v>Поковки толщиной от 100 до 400 мм, КП245*</v>
      </c>
      <c r="D228" s="31">
        <v>11.5</v>
      </c>
      <c r="E228" s="32">
        <v>11.5</v>
      </c>
      <c r="F228" s="32">
        <v>11.9</v>
      </c>
      <c r="G228" s="32">
        <v>12.2</v>
      </c>
      <c r="H228" s="32">
        <v>12.5</v>
      </c>
      <c r="I228" s="32">
        <v>12.8</v>
      </c>
      <c r="J228" s="32">
        <v>13.1</v>
      </c>
      <c r="K228" s="32">
        <v>13.4</v>
      </c>
      <c r="L228" s="32">
        <v>13.6</v>
      </c>
      <c r="M228" s="32">
        <v>13.8</v>
      </c>
      <c r="N228" s="32">
        <v>14</v>
      </c>
      <c r="O228" s="32">
        <v>14.2</v>
      </c>
      <c r="P228" s="33">
        <v>14.4</v>
      </c>
    </row>
    <row r="229" spans="1:16" ht="25.5" x14ac:dyDescent="0.25">
      <c r="A229" s="10" t="str">
        <f>INDEX('Обработка исходного'!B:B,ROW($B$3)+4*(ROW($B229)-ROW($B$3)))</f>
        <v>Сталь легированная хромомолибденованадиевая</v>
      </c>
      <c r="B229" s="47" t="str">
        <f>INDEX('Обработка исходного'!D:D,ROW($B$3)+4*(ROW($B229)-ROW($B$3)))</f>
        <v>10Х2М1ФБ</v>
      </c>
      <c r="C229" s="27" t="str">
        <f>IF(ISBLANK(INDEX('Обработка исходного'!E:E,ROW($B$3)+4*(ROW($B229)-ROW($B$3)))),"",INDEX('Обработка исходного'!E:E,ROW($B$3)+4*(ROW($B229)-ROW($B$3))))</f>
        <v>Листы толщиной до 150 мм, КП195*</v>
      </c>
      <c r="D229" s="31">
        <v>11.5</v>
      </c>
      <c r="E229" s="32">
        <v>11.5</v>
      </c>
      <c r="F229" s="32">
        <v>11.9</v>
      </c>
      <c r="G229" s="32">
        <v>12.2</v>
      </c>
      <c r="H229" s="32">
        <v>12.5</v>
      </c>
      <c r="I229" s="32">
        <v>12.8</v>
      </c>
      <c r="J229" s="32">
        <v>13.1</v>
      </c>
      <c r="K229" s="32">
        <v>13.4</v>
      </c>
      <c r="L229" s="32">
        <v>13.6</v>
      </c>
      <c r="M229" s="32">
        <v>13.8</v>
      </c>
      <c r="N229" s="32">
        <v>14</v>
      </c>
      <c r="O229" s="32">
        <v>14.2</v>
      </c>
      <c r="P229" s="33">
        <v>14.4</v>
      </c>
    </row>
    <row r="230" spans="1:16" ht="25.5" x14ac:dyDescent="0.25">
      <c r="A230" s="10" t="str">
        <f>INDEX('Обработка исходного'!B:B,ROW($B$3)+4*(ROW($B230)-ROW($B$3)))</f>
        <v>Сталь легированная хромомолибденованадиевая</v>
      </c>
      <c r="B230" s="47" t="str">
        <f>INDEX('Обработка исходного'!D:D,ROW($B$3)+4*(ROW($B230)-ROW($B$3)))</f>
        <v>10Х2М1ФБ</v>
      </c>
      <c r="C230" s="27" t="str">
        <f>IF(ISBLANK(INDEX('Обработка исходного'!E:E,ROW($B$3)+4*(ROW($B230)-ROW($B$3)))),"",INDEX('Обработка исходного'!E:E,ROW($B$3)+4*(ROW($B230)-ROW($B$3))))</f>
        <v>Листы толщиной до 150 мм, КП245*</v>
      </c>
      <c r="D230" s="31">
        <v>11.5</v>
      </c>
      <c r="E230" s="32">
        <v>11.5</v>
      </c>
      <c r="F230" s="32">
        <v>11.9</v>
      </c>
      <c r="G230" s="32">
        <v>12.2</v>
      </c>
      <c r="H230" s="32">
        <v>12.5</v>
      </c>
      <c r="I230" s="32">
        <v>12.8</v>
      </c>
      <c r="J230" s="32">
        <v>13.1</v>
      </c>
      <c r="K230" s="32">
        <v>13.4</v>
      </c>
      <c r="L230" s="32">
        <v>13.6</v>
      </c>
      <c r="M230" s="32">
        <v>13.8</v>
      </c>
      <c r="N230" s="32">
        <v>14</v>
      </c>
      <c r="O230" s="32">
        <v>14.2</v>
      </c>
      <c r="P230" s="33">
        <v>14.4</v>
      </c>
    </row>
    <row r="231" spans="1:16" ht="25.5" x14ac:dyDescent="0.25">
      <c r="A231" s="10" t="str">
        <f>INDEX('Обработка исходного'!B:B,ROW($B$3)+4*(ROW($B231)-ROW($B$3)))</f>
        <v>Сталь легированная хромомолибденованадиевая</v>
      </c>
      <c r="B231" s="47" t="str">
        <f>INDEX('Обработка исходного'!D:D,ROW($B$3)+4*(ROW($B231)-ROW($B$3)))</f>
        <v>15Х2НМФА</v>
      </c>
      <c r="C231" s="27" t="str">
        <f>IF(ISBLANK(INDEX('Обработка исходного'!E:E,ROW($B$3)+4*(ROW($B231)-ROW($B$3)))),"",INDEX('Обработка исходного'!E:E,ROW($B$3)+4*(ROW($B231)-ROW($B$3))))</f>
        <v>Поковки, листы, штамповки диаметром или толщиной от 400 до 650 мм, КП395**</v>
      </c>
      <c r="D231" s="31">
        <v>11.5</v>
      </c>
      <c r="E231" s="32">
        <v>11.5</v>
      </c>
      <c r="F231" s="32">
        <v>11.9</v>
      </c>
      <c r="G231" s="32">
        <v>12.2</v>
      </c>
      <c r="H231" s="32">
        <v>12.5</v>
      </c>
      <c r="I231" s="32">
        <v>12.8</v>
      </c>
      <c r="J231" s="32">
        <v>13.1</v>
      </c>
      <c r="K231" s="32">
        <v>13.4</v>
      </c>
      <c r="L231" s="32">
        <v>13.6</v>
      </c>
      <c r="M231" s="32">
        <v>13.8</v>
      </c>
      <c r="N231" s="32">
        <v>14</v>
      </c>
      <c r="O231" s="32">
        <v>14.2</v>
      </c>
      <c r="P231" s="33">
        <v>14.4</v>
      </c>
    </row>
    <row r="232" spans="1:16" ht="25.5" x14ac:dyDescent="0.25">
      <c r="A232" s="10" t="str">
        <f>INDEX('Обработка исходного'!B:B,ROW($B$3)+4*(ROW($B232)-ROW($B$3)))</f>
        <v>Сталь легированная хромомолибденованадиевая</v>
      </c>
      <c r="B232" s="47" t="str">
        <f>INDEX('Обработка исходного'!D:D,ROW($B$3)+4*(ROW($B232)-ROW($B$3)))</f>
        <v>15Х2НМФА</v>
      </c>
      <c r="C232" s="27" t="str">
        <f>IF(ISBLANK(INDEX('Обработка исходного'!E:E,ROW($B$3)+4*(ROW($B232)-ROW($B$3)))),"",INDEX('Обработка исходного'!E:E,ROW($B$3)+4*(ROW($B232)-ROW($B$3))))</f>
        <v>Поковки, листы, штамповки диаметром или толщиной от 160 до 400 мм, КП490*</v>
      </c>
      <c r="D232" s="31">
        <v>11.5</v>
      </c>
      <c r="E232" s="32">
        <v>11.5</v>
      </c>
      <c r="F232" s="32">
        <v>11.9</v>
      </c>
      <c r="G232" s="32">
        <v>12.2</v>
      </c>
      <c r="H232" s="32">
        <v>12.5</v>
      </c>
      <c r="I232" s="32">
        <v>12.8</v>
      </c>
      <c r="J232" s="32">
        <v>13.1</v>
      </c>
      <c r="K232" s="32">
        <v>13.4</v>
      </c>
      <c r="L232" s="32">
        <v>13.6</v>
      </c>
      <c r="M232" s="32">
        <v>13.8</v>
      </c>
      <c r="N232" s="32">
        <v>14</v>
      </c>
      <c r="O232" s="32">
        <v>14.2</v>
      </c>
      <c r="P232" s="33">
        <v>14.4</v>
      </c>
    </row>
    <row r="233" spans="1:16" ht="25.5" x14ac:dyDescent="0.25">
      <c r="A233" s="10" t="str">
        <f>INDEX('Обработка исходного'!B:B,ROW($B$3)+4*(ROW($B233)-ROW($B$3)))</f>
        <v>Сталь легированная хромомолибденованадиевая</v>
      </c>
      <c r="B233" s="47" t="str">
        <f>INDEX('Обработка исходного'!D:D,ROW($B$3)+4*(ROW($B233)-ROW($B$3)))</f>
        <v>15Х2НМФА</v>
      </c>
      <c r="C233" s="27" t="str">
        <f>IF(ISBLANK(INDEX('Обработка исходного'!E:E,ROW($B$3)+4*(ROW($B233)-ROW($B$3)))),"",INDEX('Обработка исходного'!E:E,ROW($B$3)+4*(ROW($B233)-ROW($B$3))))</f>
        <v>Поковки, листы штамповки диаметром или толщиной от 400 до 650 мм, КП295*</v>
      </c>
      <c r="D233" s="31">
        <v>11.5</v>
      </c>
      <c r="E233" s="32">
        <v>11.5</v>
      </c>
      <c r="F233" s="32">
        <v>11.9</v>
      </c>
      <c r="G233" s="32">
        <v>12.2</v>
      </c>
      <c r="H233" s="32">
        <v>12.5</v>
      </c>
      <c r="I233" s="32">
        <v>12.8</v>
      </c>
      <c r="J233" s="32">
        <v>13.1</v>
      </c>
      <c r="K233" s="32">
        <v>13.4</v>
      </c>
      <c r="L233" s="32">
        <v>13.6</v>
      </c>
      <c r="M233" s="32">
        <v>13.8</v>
      </c>
      <c r="N233" s="32">
        <v>14</v>
      </c>
      <c r="O233" s="32">
        <v>14.2</v>
      </c>
      <c r="P233" s="33">
        <v>14.4</v>
      </c>
    </row>
    <row r="234" spans="1:16" ht="25.5" x14ac:dyDescent="0.25">
      <c r="A234" s="10" t="str">
        <f>INDEX('Обработка исходного'!B:B,ROW($B$3)+4*(ROW($B234)-ROW($B$3)))</f>
        <v>Сталь легированная хромомолибденованадиевая</v>
      </c>
      <c r="B234" s="47" t="str">
        <f>INDEX('Обработка исходного'!D:D,ROW($B$3)+4*(ROW($B234)-ROW($B$3)))</f>
        <v>15Х2НМФА</v>
      </c>
      <c r="C234" s="27" t="str">
        <f>IF(ISBLANK(INDEX('Обработка исходного'!E:E,ROW($B$3)+4*(ROW($B234)-ROW($B$3)))),"",INDEX('Обработка исходного'!E:E,ROW($B$3)+4*(ROW($B234)-ROW($B$3))))</f>
        <v>Поковки, листы штамповки диаметром или толщиной от 160 до 400 мм, КП395**</v>
      </c>
      <c r="D234" s="31">
        <v>11.5</v>
      </c>
      <c r="E234" s="32">
        <v>11.5</v>
      </c>
      <c r="F234" s="32">
        <v>11.9</v>
      </c>
      <c r="G234" s="32">
        <v>12.2</v>
      </c>
      <c r="H234" s="32">
        <v>12.5</v>
      </c>
      <c r="I234" s="32">
        <v>12.8</v>
      </c>
      <c r="J234" s="32">
        <v>13.1</v>
      </c>
      <c r="K234" s="32">
        <v>13.4</v>
      </c>
      <c r="L234" s="32">
        <v>13.6</v>
      </c>
      <c r="M234" s="32">
        <v>13.8</v>
      </c>
      <c r="N234" s="32">
        <v>14</v>
      </c>
      <c r="O234" s="32">
        <v>14.2</v>
      </c>
      <c r="P234" s="33">
        <v>14.4</v>
      </c>
    </row>
    <row r="235" spans="1:16" ht="25.5" x14ac:dyDescent="0.25">
      <c r="A235" s="10" t="str">
        <f>INDEX('Обработка исходного'!B:B,ROW($B$3)+4*(ROW($B235)-ROW($B$3)))</f>
        <v>Сталь легированная хромомолибденованадиевая</v>
      </c>
      <c r="B235" s="47" t="str">
        <f>INDEX('Обработка исходного'!D:D,ROW($B$3)+4*(ROW($B235)-ROW($B$3)))</f>
        <v>15ХНМФА-А</v>
      </c>
      <c r="C235" s="27" t="str">
        <f>IF(ISBLANK(INDEX('Обработка исходного'!E:E,ROW($B$3)+4*(ROW($B235)-ROW($B$3)))),"",INDEX('Обработка исходного'!E:E,ROW($B$3)+4*(ROW($B235)-ROW($B$3))))</f>
        <v>Поковки, листы, штамповки диаметром или толщиной от 400 до 650 мм, КП395**</v>
      </c>
      <c r="D235" s="31">
        <v>11.5</v>
      </c>
      <c r="E235" s="32">
        <v>11.5</v>
      </c>
      <c r="F235" s="32">
        <v>11.9</v>
      </c>
      <c r="G235" s="32">
        <v>12.2</v>
      </c>
      <c r="H235" s="32">
        <v>12.5</v>
      </c>
      <c r="I235" s="32">
        <v>12.8</v>
      </c>
      <c r="J235" s="32">
        <v>13.1</v>
      </c>
      <c r="K235" s="32">
        <v>13.4</v>
      </c>
      <c r="L235" s="32">
        <v>13.6</v>
      </c>
      <c r="M235" s="32">
        <v>13.8</v>
      </c>
      <c r="N235" s="32">
        <v>14</v>
      </c>
      <c r="O235" s="32">
        <v>14.2</v>
      </c>
      <c r="P235" s="33">
        <v>14.4</v>
      </c>
    </row>
    <row r="236" spans="1:16" ht="25.5" x14ac:dyDescent="0.25">
      <c r="A236" s="10" t="str">
        <f>INDEX('Обработка исходного'!B:B,ROW($B$3)+4*(ROW($B236)-ROW($B$3)))</f>
        <v>Сталь легированная хромомолибденованадиевая</v>
      </c>
      <c r="B236" s="47" t="str">
        <f>INDEX('Обработка исходного'!D:D,ROW($B$3)+4*(ROW($B236)-ROW($B$3)))</f>
        <v>15ХНМФА-А</v>
      </c>
      <c r="C236" s="27" t="str">
        <f>IF(ISBLANK(INDEX('Обработка исходного'!E:E,ROW($B$3)+4*(ROW($B236)-ROW($B$3)))),"",INDEX('Обработка исходного'!E:E,ROW($B$3)+4*(ROW($B236)-ROW($B$3))))</f>
        <v>Поковки, листы, штамповки диаметром или толщиной от 160 до 400 мм, КП490*</v>
      </c>
      <c r="D236" s="31">
        <v>11.5</v>
      </c>
      <c r="E236" s="32">
        <v>11.5</v>
      </c>
      <c r="F236" s="32">
        <v>11.9</v>
      </c>
      <c r="G236" s="32">
        <v>12.2</v>
      </c>
      <c r="H236" s="32">
        <v>12.5</v>
      </c>
      <c r="I236" s="32">
        <v>12.8</v>
      </c>
      <c r="J236" s="32">
        <v>13.1</v>
      </c>
      <c r="K236" s="32">
        <v>13.4</v>
      </c>
      <c r="L236" s="32">
        <v>13.6</v>
      </c>
      <c r="M236" s="32">
        <v>13.8</v>
      </c>
      <c r="N236" s="32">
        <v>14</v>
      </c>
      <c r="O236" s="32">
        <v>14.2</v>
      </c>
      <c r="P236" s="33">
        <v>14.4</v>
      </c>
    </row>
    <row r="237" spans="1:16" ht="25.5" x14ac:dyDescent="0.25">
      <c r="A237" s="10" t="str">
        <f>INDEX('Обработка исходного'!B:B,ROW($B$3)+4*(ROW($B237)-ROW($B$3)))</f>
        <v>Сталь легированная хромомолибденованадиевая</v>
      </c>
      <c r="B237" s="47" t="str">
        <f>INDEX('Обработка исходного'!D:D,ROW($B$3)+4*(ROW($B237)-ROW($B$3)))</f>
        <v>15ХНМФА-А</v>
      </c>
      <c r="C237" s="27" t="str">
        <f>IF(ISBLANK(INDEX('Обработка исходного'!E:E,ROW($B$3)+4*(ROW($B237)-ROW($B$3)))),"",INDEX('Обработка исходного'!E:E,ROW($B$3)+4*(ROW($B237)-ROW($B$3))))</f>
        <v>Поковки, листы штамповки диаметром или толщиной от 400 до 650 мм, КП295*</v>
      </c>
      <c r="D237" s="31">
        <v>11.5</v>
      </c>
      <c r="E237" s="32">
        <v>11.5</v>
      </c>
      <c r="F237" s="32">
        <v>11.9</v>
      </c>
      <c r="G237" s="32">
        <v>12.2</v>
      </c>
      <c r="H237" s="32">
        <v>12.5</v>
      </c>
      <c r="I237" s="32">
        <v>12.8</v>
      </c>
      <c r="J237" s="32">
        <v>13.1</v>
      </c>
      <c r="K237" s="32">
        <v>13.4</v>
      </c>
      <c r="L237" s="32">
        <v>13.6</v>
      </c>
      <c r="M237" s="32">
        <v>13.8</v>
      </c>
      <c r="N237" s="32">
        <v>14</v>
      </c>
      <c r="O237" s="32">
        <v>14.2</v>
      </c>
      <c r="P237" s="33">
        <v>14.4</v>
      </c>
    </row>
    <row r="238" spans="1:16" ht="25.5" x14ac:dyDescent="0.25">
      <c r="A238" s="10" t="str">
        <f>INDEX('Обработка исходного'!B:B,ROW($B$3)+4*(ROW($B238)-ROW($B$3)))</f>
        <v>Сталь легированная хромомолибденованадиевая</v>
      </c>
      <c r="B238" s="47" t="str">
        <f>INDEX('Обработка исходного'!D:D,ROW($B$3)+4*(ROW($B238)-ROW($B$3)))</f>
        <v>15ХНМФА-А</v>
      </c>
      <c r="C238" s="27" t="str">
        <f>IF(ISBLANK(INDEX('Обработка исходного'!E:E,ROW($B$3)+4*(ROW($B238)-ROW($B$3)))),"",INDEX('Обработка исходного'!E:E,ROW($B$3)+4*(ROW($B238)-ROW($B$3))))</f>
        <v>Поковки, листы штамповки диаметром или толщиной от 160 до 400 мм, КП395**</v>
      </c>
      <c r="D238" s="31">
        <v>11.5</v>
      </c>
      <c r="E238" s="32">
        <v>11.5</v>
      </c>
      <c r="F238" s="32">
        <v>11.9</v>
      </c>
      <c r="G238" s="32">
        <v>12.2</v>
      </c>
      <c r="H238" s="32">
        <v>12.5</v>
      </c>
      <c r="I238" s="32">
        <v>12.8</v>
      </c>
      <c r="J238" s="32">
        <v>13.1</v>
      </c>
      <c r="K238" s="32">
        <v>13.4</v>
      </c>
      <c r="L238" s="32">
        <v>13.6</v>
      </c>
      <c r="M238" s="32">
        <v>13.8</v>
      </c>
      <c r="N238" s="32">
        <v>14</v>
      </c>
      <c r="O238" s="32">
        <v>14.2</v>
      </c>
      <c r="P238" s="33">
        <v>14.4</v>
      </c>
    </row>
    <row r="239" spans="1:16" ht="25.5" x14ac:dyDescent="0.25">
      <c r="A239" s="10" t="str">
        <f>INDEX('Обработка исходного'!B:B,ROW($B$3)+4*(ROW($B239)-ROW($B$3)))</f>
        <v>Сталь легированная хромомолибденованадиевая</v>
      </c>
      <c r="B239" s="47" t="str">
        <f>INDEX('Обработка исходного'!D:D,ROW($B$3)+4*(ROW($B239)-ROW($B$3)))</f>
        <v>15Х3НМФА</v>
      </c>
      <c r="C239" s="27" t="str">
        <f>IF(ISBLANK(INDEX('Обработка исходного'!E:E,ROW($B$3)+4*(ROW($B239)-ROW($B$3)))),"",INDEX('Обработка исходного'!E:E,ROW($B$3)+4*(ROW($B239)-ROW($B$3))))</f>
        <v>Листы, поковки толщиной до 450 мм</v>
      </c>
      <c r="D239" s="31">
        <v>11.5</v>
      </c>
      <c r="E239" s="32">
        <v>11.5</v>
      </c>
      <c r="F239" s="32">
        <v>11.9</v>
      </c>
      <c r="G239" s="32">
        <v>12.2</v>
      </c>
      <c r="H239" s="32">
        <v>12.5</v>
      </c>
      <c r="I239" s="32">
        <v>12.8</v>
      </c>
      <c r="J239" s="32">
        <v>13.1</v>
      </c>
      <c r="K239" s="32">
        <v>13.4</v>
      </c>
      <c r="L239" s="32">
        <v>13.6</v>
      </c>
      <c r="M239" s="32">
        <v>13.8</v>
      </c>
      <c r="N239" s="32">
        <v>14</v>
      </c>
      <c r="O239" s="32">
        <v>14.2</v>
      </c>
      <c r="P239" s="33">
        <v>14.4</v>
      </c>
    </row>
    <row r="240" spans="1:16" ht="25.5" x14ac:dyDescent="0.25">
      <c r="A240" s="10" t="str">
        <f>INDEX('Обработка исходного'!B:B,ROW($B$3)+4*(ROW($B240)-ROW($B$3)))</f>
        <v>Сталь легированная хромомолибденованадиевая</v>
      </c>
      <c r="B240" s="47" t="str">
        <f>INDEX('Обработка исходного'!D:D,ROW($B$3)+4*(ROW($B240)-ROW($B$3)))</f>
        <v>15Х3НМФА-А</v>
      </c>
      <c r="C240" s="27" t="str">
        <f>IF(ISBLANK(INDEX('Обработка исходного'!E:E,ROW($B$3)+4*(ROW($B240)-ROW($B$3)))),"",INDEX('Обработка исходного'!E:E,ROW($B$3)+4*(ROW($B240)-ROW($B$3))))</f>
        <v>Листы, поковки толщиной до 450 мм</v>
      </c>
      <c r="D240" s="31">
        <v>11.5</v>
      </c>
      <c r="E240" s="32">
        <v>11.5</v>
      </c>
      <c r="F240" s="32">
        <v>11.9</v>
      </c>
      <c r="G240" s="32">
        <v>12.2</v>
      </c>
      <c r="H240" s="32">
        <v>12.5</v>
      </c>
      <c r="I240" s="32">
        <v>12.8</v>
      </c>
      <c r="J240" s="32">
        <v>13.1</v>
      </c>
      <c r="K240" s="32">
        <v>13.4</v>
      </c>
      <c r="L240" s="32">
        <v>13.6</v>
      </c>
      <c r="M240" s="32">
        <v>13.8</v>
      </c>
      <c r="N240" s="32">
        <v>14</v>
      </c>
      <c r="O240" s="32">
        <v>14.2</v>
      </c>
      <c r="P240" s="33">
        <v>14.4</v>
      </c>
    </row>
    <row r="241" spans="1:16" ht="25.5" x14ac:dyDescent="0.25">
      <c r="A241" s="10" t="str">
        <f>INDEX('Обработка исходного'!B:B,ROW($B$3)+4*(ROW($B241)-ROW($B$3)))</f>
        <v>Сталь легированная хромомолибденованадиевая</v>
      </c>
      <c r="B241" s="47" t="str">
        <f>INDEX('Обработка исходного'!D:D,ROW($B$3)+4*(ROW($B241)-ROW($B$3)))</f>
        <v>36Х2Н2МФА</v>
      </c>
      <c r="C241" s="27" t="str">
        <f>IF(ISBLANK(INDEX('Обработка исходного'!E:E,ROW($B$3)+4*(ROW($B241)-ROW($B$3)))),"",INDEX('Обработка исходного'!E:E,ROW($B$3)+4*(ROW($B241)-ROW($B$3))))</f>
        <v>Заготовки крепежных деталей толщиной до 200 мм, КП395*</v>
      </c>
      <c r="D241" s="31">
        <v>11.5</v>
      </c>
      <c r="E241" s="32">
        <v>11.5</v>
      </c>
      <c r="F241" s="32">
        <v>11.9</v>
      </c>
      <c r="G241" s="32">
        <v>12.2</v>
      </c>
      <c r="H241" s="32">
        <v>12.5</v>
      </c>
      <c r="I241" s="32">
        <v>12.8</v>
      </c>
      <c r="J241" s="32">
        <v>13.1</v>
      </c>
      <c r="K241" s="32">
        <v>13.4</v>
      </c>
      <c r="L241" s="32">
        <v>13.6</v>
      </c>
      <c r="M241" s="32">
        <v>13.8</v>
      </c>
      <c r="N241" s="32">
        <v>14</v>
      </c>
      <c r="O241" s="32">
        <v>14.2</v>
      </c>
      <c r="P241" s="33">
        <v>14.4</v>
      </c>
    </row>
    <row r="242" spans="1:16" ht="25.5" x14ac:dyDescent="0.25">
      <c r="A242" s="10" t="str">
        <f>INDEX('Обработка исходного'!B:B,ROW($B$3)+4*(ROW($B242)-ROW($B$3)))</f>
        <v>Сталь легированная хромомолибденованадиевая</v>
      </c>
      <c r="B242" s="47" t="str">
        <f>INDEX('Обработка исходного'!D:D,ROW($B$3)+4*(ROW($B242)-ROW($B$3)))</f>
        <v>36Х2Н2МФА</v>
      </c>
      <c r="C242" s="27" t="str">
        <f>IF(ISBLANK(INDEX('Обработка исходного'!E:E,ROW($B$3)+4*(ROW($B242)-ROW($B$3)))),"",INDEX('Обработка исходного'!E:E,ROW($B$3)+4*(ROW($B242)-ROW($B$3))))</f>
        <v>Заготовки крепежных деталей толщиной до 200 мм, КП490*</v>
      </c>
      <c r="D242" s="31">
        <v>11.5</v>
      </c>
      <c r="E242" s="32">
        <v>11.5</v>
      </c>
      <c r="F242" s="32">
        <v>11.9</v>
      </c>
      <c r="G242" s="32">
        <v>12.2</v>
      </c>
      <c r="H242" s="32">
        <v>12.5</v>
      </c>
      <c r="I242" s="32">
        <v>12.8</v>
      </c>
      <c r="J242" s="32">
        <v>13.1</v>
      </c>
      <c r="K242" s="32">
        <v>13.4</v>
      </c>
      <c r="L242" s="32">
        <v>13.6</v>
      </c>
      <c r="M242" s="32">
        <v>13.8</v>
      </c>
      <c r="N242" s="32">
        <v>14</v>
      </c>
      <c r="O242" s="32">
        <v>14.2</v>
      </c>
      <c r="P242" s="33">
        <v>14.4</v>
      </c>
    </row>
    <row r="243" spans="1:16" ht="25.5" x14ac:dyDescent="0.25">
      <c r="A243" s="10" t="str">
        <f>INDEX('Обработка исходного'!B:B,ROW($B$3)+4*(ROW($B243)-ROW($B$3)))</f>
        <v>Сталь легированная хромомолибденованадиевая</v>
      </c>
      <c r="B243" s="47" t="str">
        <f>INDEX('Обработка исходного'!D:D,ROW($B$3)+4*(ROW($B243)-ROW($B$3)))</f>
        <v>36Х2Н2МФА</v>
      </c>
      <c r="C243" s="27" t="str">
        <f>IF(ISBLANK(INDEX('Обработка исходного'!E:E,ROW($B$3)+4*(ROW($B243)-ROW($B$3)))),"",INDEX('Обработка исходного'!E:E,ROW($B$3)+4*(ROW($B243)-ROW($B$3))))</f>
        <v>Заготовки крепежных деталей толщиной до 200 мм, КП590*</v>
      </c>
      <c r="D243" s="31">
        <v>11.5</v>
      </c>
      <c r="E243" s="32">
        <v>11.5</v>
      </c>
      <c r="F243" s="32">
        <v>11.9</v>
      </c>
      <c r="G243" s="32">
        <v>12.2</v>
      </c>
      <c r="H243" s="32">
        <v>12.5</v>
      </c>
      <c r="I243" s="32">
        <v>12.8</v>
      </c>
      <c r="J243" s="32">
        <v>13.1</v>
      </c>
      <c r="K243" s="32">
        <v>13.4</v>
      </c>
      <c r="L243" s="32">
        <v>13.6</v>
      </c>
      <c r="M243" s="32">
        <v>13.8</v>
      </c>
      <c r="N243" s="32">
        <v>14</v>
      </c>
      <c r="O243" s="32">
        <v>14.2</v>
      </c>
      <c r="P243" s="33">
        <v>14.4</v>
      </c>
    </row>
    <row r="244" spans="1:16" ht="25.5" x14ac:dyDescent="0.25">
      <c r="A244" s="10" t="str">
        <f>INDEX('Обработка исходного'!B:B,ROW($B$3)+4*(ROW($B244)-ROW($B$3)))</f>
        <v>Сталь легированная хромомолибденованадиевая</v>
      </c>
      <c r="B244" s="47" t="str">
        <f>INDEX('Обработка исходного'!D:D,ROW($B$3)+4*(ROW($B244)-ROW($B$3)))</f>
        <v>36Х2Н2МФА</v>
      </c>
      <c r="C244" s="27" t="str">
        <f>IF(ISBLANK(INDEX('Обработка исходного'!E:E,ROW($B$3)+4*(ROW($B244)-ROW($B$3)))),"",INDEX('Обработка исходного'!E:E,ROW($B$3)+4*(ROW($B244)-ROW($B$3))))</f>
        <v>Заготовки крепежных деталей толщиной до 200 мм, КП640</v>
      </c>
      <c r="D244" s="31">
        <v>11.5</v>
      </c>
      <c r="E244" s="32">
        <v>11.5</v>
      </c>
      <c r="F244" s="32">
        <v>11.9</v>
      </c>
      <c r="G244" s="32">
        <v>12.2</v>
      </c>
      <c r="H244" s="32">
        <v>12.5</v>
      </c>
      <c r="I244" s="32">
        <v>12.8</v>
      </c>
      <c r="J244" s="32">
        <v>13.1</v>
      </c>
      <c r="K244" s="32">
        <v>13.4</v>
      </c>
      <c r="L244" s="32">
        <v>13.6</v>
      </c>
      <c r="M244" s="32">
        <v>13.8</v>
      </c>
      <c r="N244" s="32">
        <v>14</v>
      </c>
      <c r="O244" s="32">
        <v>14.2</v>
      </c>
      <c r="P244" s="33">
        <v>14.4</v>
      </c>
    </row>
    <row r="245" spans="1:16" ht="25.5" x14ac:dyDescent="0.25">
      <c r="A245" s="10" t="str">
        <f>INDEX('Обработка исходного'!B:B,ROW($B$3)+4*(ROW($B245)-ROW($B$3)))</f>
        <v>Сталь легированная хромомолибденованадиевая</v>
      </c>
      <c r="B245" s="47" t="str">
        <f>INDEX('Обработка исходного'!D:D,ROW($B$3)+4*(ROW($B245)-ROW($B$3)))</f>
        <v>36Х2Н2МФА</v>
      </c>
      <c r="C245" s="27" t="str">
        <f>IF(ISBLANK(INDEX('Обработка исходного'!E:E,ROW($B$3)+4*(ROW($B245)-ROW($B$3)))),"",INDEX('Обработка исходного'!E:E,ROW($B$3)+4*(ROW($B245)-ROW($B$3))))</f>
        <v>Заготовки крепежных деталей толщиной до 200 мм, КП685*</v>
      </c>
      <c r="D245" s="31">
        <v>11.5</v>
      </c>
      <c r="E245" s="32">
        <v>11.5</v>
      </c>
      <c r="F245" s="32">
        <v>11.9</v>
      </c>
      <c r="G245" s="32">
        <v>12.2</v>
      </c>
      <c r="H245" s="32">
        <v>12.5</v>
      </c>
      <c r="I245" s="32">
        <v>12.8</v>
      </c>
      <c r="J245" s="32">
        <v>13.1</v>
      </c>
      <c r="K245" s="32">
        <v>13.4</v>
      </c>
      <c r="L245" s="32">
        <v>13.6</v>
      </c>
      <c r="M245" s="32">
        <v>13.8</v>
      </c>
      <c r="N245" s="32">
        <v>14</v>
      </c>
      <c r="O245" s="32">
        <v>14.2</v>
      </c>
      <c r="P245" s="33">
        <v>14.4</v>
      </c>
    </row>
    <row r="246" spans="1:16" ht="25.5" x14ac:dyDescent="0.25">
      <c r="A246" s="10" t="str">
        <f>INDEX('Обработка исходного'!B:B,ROW($B$3)+4*(ROW($B246)-ROW($B$3)))</f>
        <v>Сталь легированная хромомолибденованадиевая</v>
      </c>
      <c r="B246" s="47" t="str">
        <f>INDEX('Обработка исходного'!D:D,ROW($B$3)+4*(ROW($B246)-ROW($B$3)))</f>
        <v>36Х2Н2МФА</v>
      </c>
      <c r="C246" s="27" t="str">
        <f>IF(ISBLANK(INDEX('Обработка исходного'!E:E,ROW($B$3)+4*(ROW($B246)-ROW($B$3)))),"",INDEX('Обработка исходного'!E:E,ROW($B$3)+4*(ROW($B246)-ROW($B$3))))</f>
        <v>Заготовки крепежных деталей толщиной до 200 мм, КП785*</v>
      </c>
      <c r="D246" s="31">
        <v>11.5</v>
      </c>
      <c r="E246" s="32">
        <v>11.5</v>
      </c>
      <c r="F246" s="32">
        <v>11.9</v>
      </c>
      <c r="G246" s="32">
        <v>12.2</v>
      </c>
      <c r="H246" s="32">
        <v>12.5</v>
      </c>
      <c r="I246" s="32">
        <v>12.8</v>
      </c>
      <c r="J246" s="32">
        <v>13.1</v>
      </c>
      <c r="K246" s="32">
        <v>13.4</v>
      </c>
      <c r="L246" s="32">
        <v>13.6</v>
      </c>
      <c r="M246" s="32">
        <v>13.8</v>
      </c>
      <c r="N246" s="32">
        <v>14</v>
      </c>
      <c r="O246" s="32">
        <v>14.2</v>
      </c>
      <c r="P246" s="33">
        <v>14.4</v>
      </c>
    </row>
    <row r="247" spans="1:16" ht="25.5" x14ac:dyDescent="0.25">
      <c r="A247" s="10" t="str">
        <f>INDEX('Обработка исходного'!B:B,ROW($B$3)+4*(ROW($B247)-ROW($B$3)))</f>
        <v>Сталь легированная хромомолибденованадиевая</v>
      </c>
      <c r="B247" s="47" t="str">
        <f>INDEX('Обработка исходного'!D:D,ROW($B$3)+4*(ROW($B247)-ROW($B$3)))</f>
        <v>38ХН3МФА</v>
      </c>
      <c r="C247" s="27" t="str">
        <f>IF(ISBLANK(INDEX('Обработка исходного'!E:E,ROW($B$3)+4*(ROW($B247)-ROW($B$3)))),"",INDEX('Обработка исходного'!E:E,ROW($B$3)+4*(ROW($B247)-ROW($B$3))))</f>
        <v>Заготовки крепежных деталей толщиной до 200 мм, КП490*</v>
      </c>
      <c r="D247" s="31">
        <v>11.5</v>
      </c>
      <c r="E247" s="32">
        <v>11.5</v>
      </c>
      <c r="F247" s="32">
        <v>11.9</v>
      </c>
      <c r="G247" s="32">
        <v>12.2</v>
      </c>
      <c r="H247" s="32">
        <v>12.5</v>
      </c>
      <c r="I247" s="32">
        <v>12.8</v>
      </c>
      <c r="J247" s="32">
        <v>13.1</v>
      </c>
      <c r="K247" s="32">
        <v>13.4</v>
      </c>
      <c r="L247" s="32">
        <v>13.6</v>
      </c>
      <c r="M247" s="32">
        <v>13.8</v>
      </c>
      <c r="N247" s="32">
        <v>14</v>
      </c>
      <c r="O247" s="32">
        <v>14.2</v>
      </c>
      <c r="P247" s="33">
        <v>14.4</v>
      </c>
    </row>
    <row r="248" spans="1:16" ht="25.5" x14ac:dyDescent="0.25">
      <c r="A248" s="10" t="str">
        <f>INDEX('Обработка исходного'!B:B,ROW($B$3)+4*(ROW($B248)-ROW($B$3)))</f>
        <v>Сталь легированная хромомолибденованадиевая</v>
      </c>
      <c r="B248" s="47" t="str">
        <f>INDEX('Обработка исходного'!D:D,ROW($B$3)+4*(ROW($B248)-ROW($B$3)))</f>
        <v>38ХН3МФА</v>
      </c>
      <c r="C248" s="27" t="str">
        <f>IF(ISBLANK(INDEX('Обработка исходного'!E:E,ROW($B$3)+4*(ROW($B248)-ROW($B$3)))),"",INDEX('Обработка исходного'!E:E,ROW($B$3)+4*(ROW($B248)-ROW($B$3))))</f>
        <v>Заготовки крепежных деталей толщиной до 200 мм, КП590*</v>
      </c>
      <c r="D248" s="31">
        <v>11.5</v>
      </c>
      <c r="E248" s="32">
        <v>11.5</v>
      </c>
      <c r="F248" s="32">
        <v>11.9</v>
      </c>
      <c r="G248" s="32">
        <v>12.2</v>
      </c>
      <c r="H248" s="32">
        <v>12.5</v>
      </c>
      <c r="I248" s="32">
        <v>12.8</v>
      </c>
      <c r="J248" s="32">
        <v>13.1</v>
      </c>
      <c r="K248" s="32">
        <v>13.4</v>
      </c>
      <c r="L248" s="32">
        <v>13.6</v>
      </c>
      <c r="M248" s="32">
        <v>13.8</v>
      </c>
      <c r="N248" s="32">
        <v>14</v>
      </c>
      <c r="O248" s="32">
        <v>14.2</v>
      </c>
      <c r="P248" s="33">
        <v>14.4</v>
      </c>
    </row>
    <row r="249" spans="1:16" ht="25.5" x14ac:dyDescent="0.25">
      <c r="A249" s="10" t="str">
        <f>INDEX('Обработка исходного'!B:B,ROW($B$3)+4*(ROW($B249)-ROW($B$3)))</f>
        <v>Сталь легированная хромомолибденованадиевая</v>
      </c>
      <c r="B249" s="47" t="str">
        <f>INDEX('Обработка исходного'!D:D,ROW($B$3)+4*(ROW($B249)-ROW($B$3)))</f>
        <v>38ХН3МФА</v>
      </c>
      <c r="C249" s="27" t="str">
        <f>IF(ISBLANK(INDEX('Обработка исходного'!E:E,ROW($B$3)+4*(ROW($B249)-ROW($B$3)))),"",INDEX('Обработка исходного'!E:E,ROW($B$3)+4*(ROW($B249)-ROW($B$3))))</f>
        <v>Заготовки крепежных деталей толщиной до 200 мм, КП640*</v>
      </c>
      <c r="D249" s="31">
        <v>11.5</v>
      </c>
      <c r="E249" s="32">
        <v>11.5</v>
      </c>
      <c r="F249" s="32">
        <v>11.9</v>
      </c>
      <c r="G249" s="32">
        <v>12.2</v>
      </c>
      <c r="H249" s="32">
        <v>12.5</v>
      </c>
      <c r="I249" s="32">
        <v>12.8</v>
      </c>
      <c r="J249" s="32">
        <v>13.1</v>
      </c>
      <c r="K249" s="32">
        <v>13.4</v>
      </c>
      <c r="L249" s="32">
        <v>13.6</v>
      </c>
      <c r="M249" s="32">
        <v>13.8</v>
      </c>
      <c r="N249" s="32">
        <v>14</v>
      </c>
      <c r="O249" s="32">
        <v>14.2</v>
      </c>
      <c r="P249" s="33">
        <v>14.4</v>
      </c>
    </row>
    <row r="250" spans="1:16" ht="25.5" x14ac:dyDescent="0.25">
      <c r="A250" s="10" t="str">
        <f>INDEX('Обработка исходного'!B:B,ROW($B$3)+4*(ROW($B250)-ROW($B$3)))</f>
        <v>Сталь легированная хромомолибденованадиевая</v>
      </c>
      <c r="B250" s="47" t="str">
        <f>INDEX('Обработка исходного'!D:D,ROW($B$3)+4*(ROW($B250)-ROW($B$3)))</f>
        <v>38ХН3МФА</v>
      </c>
      <c r="C250" s="27" t="str">
        <f>IF(ISBLANK(INDEX('Обработка исходного'!E:E,ROW($B$3)+4*(ROW($B250)-ROW($B$3)))),"",INDEX('Обработка исходного'!E:E,ROW($B$3)+4*(ROW($B250)-ROW($B$3))))</f>
        <v>Заготовки крепежных деталей толщиной до 200 мм, КП685*</v>
      </c>
      <c r="D250" s="31">
        <v>11.5</v>
      </c>
      <c r="E250" s="32">
        <v>11.5</v>
      </c>
      <c r="F250" s="32">
        <v>11.9</v>
      </c>
      <c r="G250" s="32">
        <v>12.2</v>
      </c>
      <c r="H250" s="32">
        <v>12.5</v>
      </c>
      <c r="I250" s="32">
        <v>12.8</v>
      </c>
      <c r="J250" s="32">
        <v>13.1</v>
      </c>
      <c r="K250" s="32">
        <v>13.4</v>
      </c>
      <c r="L250" s="32">
        <v>13.6</v>
      </c>
      <c r="M250" s="32">
        <v>13.8</v>
      </c>
      <c r="N250" s="32">
        <v>14</v>
      </c>
      <c r="O250" s="32">
        <v>14.2</v>
      </c>
      <c r="P250" s="33">
        <v>14.4</v>
      </c>
    </row>
    <row r="251" spans="1:16" ht="25.5" x14ac:dyDescent="0.25">
      <c r="A251" s="10" t="str">
        <f>INDEX('Обработка исходного'!B:B,ROW($B$3)+4*(ROW($B251)-ROW($B$3)))</f>
        <v>Сталь легированная хромомолибденованадиевая</v>
      </c>
      <c r="B251" s="47" t="str">
        <f>INDEX('Обработка исходного'!D:D,ROW($B$3)+4*(ROW($B251)-ROW($B$3)))</f>
        <v>38ХН3МФА</v>
      </c>
      <c r="C251" s="27" t="str">
        <f>IF(ISBLANK(INDEX('Обработка исходного'!E:E,ROW($B$3)+4*(ROW($B251)-ROW($B$3)))),"",INDEX('Обработка исходного'!E:E,ROW($B$3)+4*(ROW($B251)-ROW($B$3))))</f>
        <v>Заготовки крепежных деталей толщиной до 200 мм, КП785*</v>
      </c>
      <c r="D251" s="31">
        <v>11.5</v>
      </c>
      <c r="E251" s="32">
        <v>11.5</v>
      </c>
      <c r="F251" s="32">
        <v>11.9</v>
      </c>
      <c r="G251" s="32">
        <v>12.2</v>
      </c>
      <c r="H251" s="32">
        <v>12.5</v>
      </c>
      <c r="I251" s="32">
        <v>12.8</v>
      </c>
      <c r="J251" s="32">
        <v>13.1</v>
      </c>
      <c r="K251" s="32">
        <v>13.4</v>
      </c>
      <c r="L251" s="32">
        <v>13.6</v>
      </c>
      <c r="M251" s="32">
        <v>13.8</v>
      </c>
      <c r="N251" s="32">
        <v>14</v>
      </c>
      <c r="O251" s="32">
        <v>14.2</v>
      </c>
      <c r="P251" s="33">
        <v>14.4</v>
      </c>
    </row>
    <row r="252" spans="1:16" ht="25.5" x14ac:dyDescent="0.25">
      <c r="A252" s="10" t="str">
        <f>INDEX('Обработка исходного'!B:B,ROW($B$3)+4*(ROW($B252)-ROW($B$3)))</f>
        <v>Сталь легированная хромомолибденованадиевая</v>
      </c>
      <c r="B252" s="47" t="str">
        <f>INDEX('Обработка исходного'!D:D,ROW($B$3)+4*(ROW($B252)-ROW($B$3)))</f>
        <v>38ХН3МФА</v>
      </c>
      <c r="C252" s="27" t="str">
        <f>IF(ISBLANK(INDEX('Обработка исходного'!E:E,ROW($B$3)+4*(ROW($B252)-ROW($B$3)))),"",INDEX('Обработка исходного'!E:E,ROW($B$3)+4*(ROW($B252)-ROW($B$3))))</f>
        <v>Заготовки крепежных деталей толщиной до 200 мм, КП880*</v>
      </c>
      <c r="D252" s="31">
        <v>11.5</v>
      </c>
      <c r="E252" s="32">
        <v>11.5</v>
      </c>
      <c r="F252" s="32">
        <v>11.9</v>
      </c>
      <c r="G252" s="32">
        <v>12.2</v>
      </c>
      <c r="H252" s="32">
        <v>12.5</v>
      </c>
      <c r="I252" s="32">
        <v>12.8</v>
      </c>
      <c r="J252" s="32">
        <v>13.1</v>
      </c>
      <c r="K252" s="32">
        <v>13.4</v>
      </c>
      <c r="L252" s="32">
        <v>13.6</v>
      </c>
      <c r="M252" s="32">
        <v>13.8</v>
      </c>
      <c r="N252" s="32">
        <v>14</v>
      </c>
      <c r="O252" s="32">
        <v>14.2</v>
      </c>
      <c r="P252" s="33">
        <v>14.4</v>
      </c>
    </row>
    <row r="253" spans="1:16" ht="25.5" x14ac:dyDescent="0.25">
      <c r="A253" s="10" t="str">
        <f>INDEX('Обработка исходного'!B:B,ROW($B$3)+4*(ROW($B253)-ROW($B$3)))</f>
        <v>Сталь легированная хромомолибденованадиевая</v>
      </c>
      <c r="B253" s="47" t="str">
        <f>INDEX('Обработка исходного'!D:D,ROW($B$3)+4*(ROW($B253)-ROW($B$3)))</f>
        <v>20Х1М1Ф1БР</v>
      </c>
      <c r="C253" s="27" t="str">
        <f>IF(ISBLANK(INDEX('Обработка исходного'!E:E,ROW($B$3)+4*(ROW($B253)-ROW($B$3)))),"",INDEX('Обработка исходного'!E:E,ROW($B$3)+4*(ROW($B253)-ROW($B$3))))</f>
        <v>Заготовки крепежных деталей толщиной до 200 мм, КП670*</v>
      </c>
      <c r="D253" s="31">
        <v>11.5</v>
      </c>
      <c r="E253" s="32">
        <v>11.5</v>
      </c>
      <c r="F253" s="32">
        <v>11.9</v>
      </c>
      <c r="G253" s="32">
        <v>12.2</v>
      </c>
      <c r="H253" s="32">
        <v>12.5</v>
      </c>
      <c r="I253" s="32">
        <v>12.8</v>
      </c>
      <c r="J253" s="32">
        <v>13.1</v>
      </c>
      <c r="K253" s="32">
        <v>13.4</v>
      </c>
      <c r="L253" s="32">
        <v>13.6</v>
      </c>
      <c r="M253" s="32">
        <v>13.8</v>
      </c>
      <c r="N253" s="32">
        <v>14</v>
      </c>
      <c r="O253" s="32">
        <v>14.2</v>
      </c>
      <c r="P253" s="33">
        <v>14.4</v>
      </c>
    </row>
    <row r="254" spans="1:16" ht="38.25" x14ac:dyDescent="0.25">
      <c r="A254" s="10" t="str">
        <f>INDEX('Обработка исходного'!B:B,ROW($B$3)+4*(ROW($B254)-ROW($B$3)))</f>
        <v>Сталь легированная кремнемарганцовистая</v>
      </c>
      <c r="B254" s="47" t="str">
        <f>INDEX('Обработка исходного'!D:D,ROW($B$3)+4*(ROW($B254)-ROW($B$3)))</f>
        <v>15ГС</v>
      </c>
      <c r="C254" s="27" t="str">
        <f>IF(ISBLANK(INDEX('Обработка исходного'!E:E,ROW($B$3)+4*(ROW($B254)-ROW($B$3)))),"",INDEX('Обработка исходного'!E:E,ROW($B$3)+4*(ROW($B254)-ROW($B$3))))</f>
        <v>Трубы бесшовные горячекатаные наружным диаметром от 10 до 465 мм с толщиной стенки от 2 до 60 мм</v>
      </c>
      <c r="D254" s="31">
        <v>11.5</v>
      </c>
      <c r="E254" s="32">
        <v>11.5</v>
      </c>
      <c r="F254" s="32">
        <v>11.9</v>
      </c>
      <c r="G254" s="32">
        <v>12.2</v>
      </c>
      <c r="H254" s="32">
        <v>12.5</v>
      </c>
      <c r="I254" s="32">
        <v>12.8</v>
      </c>
      <c r="J254" s="32">
        <v>13.1</v>
      </c>
      <c r="K254" s="32">
        <v>13.4</v>
      </c>
      <c r="L254" s="32">
        <v>13.6</v>
      </c>
      <c r="M254" s="32">
        <v>13.8</v>
      </c>
      <c r="N254" s="32">
        <v>14</v>
      </c>
      <c r="O254" s="32">
        <v>14.2</v>
      </c>
      <c r="P254" s="33">
        <v>14.4</v>
      </c>
    </row>
    <row r="255" spans="1:16" ht="25.5" x14ac:dyDescent="0.25">
      <c r="A255" s="10" t="str">
        <f>INDEX('Обработка исходного'!B:B,ROW($B$3)+4*(ROW($B255)-ROW($B$3)))</f>
        <v>Сталь легированная кремнемарганцовистая</v>
      </c>
      <c r="B255" s="47" t="str">
        <f>INDEX('Обработка исходного'!D:D,ROW($B$3)+4*(ROW($B255)-ROW($B$3)))</f>
        <v>16ГС</v>
      </c>
      <c r="C255" s="27" t="str">
        <f>IF(ISBLANK(INDEX('Обработка исходного'!E:E,ROW($B$3)+4*(ROW($B255)-ROW($B$3)))),"",INDEX('Обработка исходного'!E:E,ROW($B$3)+4*(ROW($B255)-ROW($B$3))))</f>
        <v>Листы горячекатаные толщиной от 2 до 160 мм</v>
      </c>
      <c r="D255" s="31">
        <v>11.5</v>
      </c>
      <c r="E255" s="32">
        <v>11.5</v>
      </c>
      <c r="F255" s="32">
        <v>11.9</v>
      </c>
      <c r="G255" s="32">
        <v>12.2</v>
      </c>
      <c r="H255" s="32">
        <v>12.5</v>
      </c>
      <c r="I255" s="32">
        <v>12.8</v>
      </c>
      <c r="J255" s="32">
        <v>13.1</v>
      </c>
      <c r="K255" s="32">
        <v>13.4</v>
      </c>
      <c r="L255" s="32">
        <v>13.6</v>
      </c>
      <c r="M255" s="32">
        <v>13.8</v>
      </c>
      <c r="N255" s="32">
        <v>14</v>
      </c>
      <c r="O255" s="32">
        <v>14.2</v>
      </c>
      <c r="P255" s="33">
        <v>14.4</v>
      </c>
    </row>
    <row r="256" spans="1:16" ht="25.5" x14ac:dyDescent="0.25">
      <c r="A256" s="10" t="str">
        <f>INDEX('Обработка исходного'!B:B,ROW($B$3)+4*(ROW($B256)-ROW($B$3)))</f>
        <v>Сталь легированная кремнемарганцовистая</v>
      </c>
      <c r="B256" s="47" t="str">
        <f>INDEX('Обработка исходного'!D:D,ROW($B$3)+4*(ROW($B256)-ROW($B$3)))</f>
        <v>20ГСЛ</v>
      </c>
      <c r="C256" s="27" t="str">
        <f>IF(ISBLANK(INDEX('Обработка исходного'!E:E,ROW($B$3)+4*(ROW($B256)-ROW($B$3)))),"",INDEX('Обработка исходного'!E:E,ROW($B$3)+4*(ROW($B256)-ROW($B$3))))</f>
        <v>Отливки</v>
      </c>
      <c r="D256" s="31">
        <v>11.5</v>
      </c>
      <c r="E256" s="32">
        <v>11.5</v>
      </c>
      <c r="F256" s="32">
        <v>11.9</v>
      </c>
      <c r="G256" s="32">
        <v>12.2</v>
      </c>
      <c r="H256" s="32">
        <v>12.5</v>
      </c>
      <c r="I256" s="32">
        <v>12.8</v>
      </c>
      <c r="J256" s="32">
        <v>13.1</v>
      </c>
      <c r="K256" s="32">
        <v>13.4</v>
      </c>
      <c r="L256" s="32">
        <v>13.6</v>
      </c>
      <c r="M256" s="32">
        <v>13.8</v>
      </c>
      <c r="N256" s="32">
        <v>14</v>
      </c>
      <c r="O256" s="32">
        <v>14.2</v>
      </c>
      <c r="P256" s="33">
        <v>14.4</v>
      </c>
    </row>
    <row r="257" spans="1:16" ht="25.5" x14ac:dyDescent="0.25">
      <c r="A257" s="10" t="str">
        <f>INDEX('Обработка исходного'!B:B,ROW($B$3)+4*(ROW($B257)-ROW($B$3)))</f>
        <v>Сталь легированная кремнемарганцовистая</v>
      </c>
      <c r="B257" s="47" t="str">
        <f>INDEX('Обработка исходного'!D:D,ROW($B$3)+4*(ROW($B257)-ROW($B$3)))</f>
        <v>09Г2С</v>
      </c>
      <c r="C257" s="27" t="str">
        <f>IF(ISBLANK(INDEX('Обработка исходного'!E:E,ROW($B$3)+4*(ROW($B257)-ROW($B$3)))),"",INDEX('Обработка исходного'!E:E,ROW($B$3)+4*(ROW($B257)-ROW($B$3))))</f>
        <v>Прокат толщиной от 4 до 160 мм</v>
      </c>
      <c r="D257" s="31">
        <v>11.5</v>
      </c>
      <c r="E257" s="32">
        <v>11.5</v>
      </c>
      <c r="F257" s="32">
        <v>11.9</v>
      </c>
      <c r="G257" s="32">
        <v>12.2</v>
      </c>
      <c r="H257" s="32">
        <v>12.5</v>
      </c>
      <c r="I257" s="32">
        <v>12.8</v>
      </c>
      <c r="J257" s="32">
        <v>13.1</v>
      </c>
      <c r="K257" s="32">
        <v>13.4</v>
      </c>
      <c r="L257" s="32">
        <v>13.6</v>
      </c>
      <c r="M257" s="32">
        <v>13.8</v>
      </c>
      <c r="N257" s="32">
        <v>14</v>
      </c>
      <c r="O257" s="32">
        <v>14.2</v>
      </c>
      <c r="P257" s="33">
        <v>14.4</v>
      </c>
    </row>
    <row r="258" spans="1:16" x14ac:dyDescent="0.25">
      <c r="A258" s="10" t="str">
        <f>INDEX('Обработка исходного'!B:B,ROW($B$3)+4*(ROW($B258)-ROW($B$3)))</f>
        <v>Сталь высокохромистая</v>
      </c>
      <c r="B258" s="47" t="str">
        <f>INDEX('Обработка исходного'!D:D,ROW($B$3)+4*(ROW($B258)-ROW($B$3)))</f>
        <v>08Х13</v>
      </c>
      <c r="C258" s="27" t="str">
        <f>IF(ISBLANK(INDEX('Обработка исходного'!E:E,ROW($B$3)+4*(ROW($B258)-ROW($B$3)))),"",INDEX('Обработка исходного'!E:E,ROW($B$3)+4*(ROW($B258)-ROW($B$3))))</f>
        <v>Листы толщиной от 4 до 50 мм</v>
      </c>
      <c r="D258" s="31">
        <v>10</v>
      </c>
      <c r="E258" s="32">
        <v>10</v>
      </c>
      <c r="F258" s="32">
        <v>10.3</v>
      </c>
      <c r="G258" s="32">
        <v>10.6</v>
      </c>
      <c r="H258" s="32">
        <v>10.8</v>
      </c>
      <c r="I258" s="32">
        <v>11</v>
      </c>
      <c r="J258" s="32">
        <v>11.2</v>
      </c>
      <c r="K258" s="32">
        <v>11.4</v>
      </c>
      <c r="L258" s="32">
        <v>11.5</v>
      </c>
      <c r="M258" s="32">
        <v>11.7</v>
      </c>
      <c r="N258" s="32">
        <v>11.8</v>
      </c>
      <c r="O258" s="32">
        <v>11.9</v>
      </c>
      <c r="P258" s="33">
        <v>12</v>
      </c>
    </row>
    <row r="259" spans="1:16" ht="25.5" x14ac:dyDescent="0.25">
      <c r="A259" s="10" t="str">
        <f>INDEX('Обработка исходного'!B:B,ROW($B$3)+4*(ROW($B259)-ROW($B$3)))</f>
        <v>Сталь высокохромистая</v>
      </c>
      <c r="B259" s="47" t="str">
        <f>INDEX('Обработка исходного'!D:D,ROW($B$3)+4*(ROW($B259)-ROW($B$3)))</f>
        <v>08Х13</v>
      </c>
      <c r="C259" s="27" t="str">
        <f>IF(ISBLANK(INDEX('Обработка исходного'!E:E,ROW($B$3)+4*(ROW($B259)-ROW($B$3)))),"",INDEX('Обработка исходного'!E:E,ROW($B$3)+4*(ROW($B259)-ROW($B$3))))</f>
        <v>Трубы наружным диаметром от 5 до 250 мм с толщиной стенки от 0,2 до 22 мм</v>
      </c>
      <c r="D259" s="31">
        <v>10</v>
      </c>
      <c r="E259" s="32">
        <v>10</v>
      </c>
      <c r="F259" s="32">
        <v>10.3</v>
      </c>
      <c r="G259" s="32">
        <v>10.6</v>
      </c>
      <c r="H259" s="32">
        <v>10.8</v>
      </c>
      <c r="I259" s="32">
        <v>11</v>
      </c>
      <c r="J259" s="32">
        <v>11.2</v>
      </c>
      <c r="K259" s="32">
        <v>11.4</v>
      </c>
      <c r="L259" s="32">
        <v>11.5</v>
      </c>
      <c r="M259" s="32">
        <v>11.7</v>
      </c>
      <c r="N259" s="32">
        <v>11.8</v>
      </c>
      <c r="O259" s="32">
        <v>11.9</v>
      </c>
      <c r="P259" s="33">
        <v>12</v>
      </c>
    </row>
    <row r="260" spans="1:16" x14ac:dyDescent="0.25">
      <c r="A260" s="10" t="str">
        <f>INDEX('Обработка исходного'!B:B,ROW($B$3)+4*(ROW($B260)-ROW($B$3)))</f>
        <v>Сталь высокохромистая</v>
      </c>
      <c r="B260" s="47" t="str">
        <f>INDEX('Обработка исходного'!D:D,ROW($B$3)+4*(ROW($B260)-ROW($B$3)))</f>
        <v>20Х13</v>
      </c>
      <c r="C260" s="27" t="str">
        <f>IF(ISBLANK(INDEX('Обработка исходного'!E:E,ROW($B$3)+4*(ROW($B260)-ROW($B$3)))),"",INDEX('Обработка исходного'!E:E,ROW($B$3)+4*(ROW($B260)-ROW($B$3))))</f>
        <v>Поковки диаметром или толщиной до 300 мм</v>
      </c>
      <c r="D260" s="31">
        <v>10</v>
      </c>
      <c r="E260" s="32">
        <v>10</v>
      </c>
      <c r="F260" s="32">
        <v>10.3</v>
      </c>
      <c r="G260" s="32">
        <v>10.6</v>
      </c>
      <c r="H260" s="32">
        <v>10.8</v>
      </c>
      <c r="I260" s="32">
        <v>11</v>
      </c>
      <c r="J260" s="32">
        <v>11.2</v>
      </c>
      <c r="K260" s="32">
        <v>11.4</v>
      </c>
      <c r="L260" s="32">
        <v>11.5</v>
      </c>
      <c r="M260" s="32">
        <v>11.7</v>
      </c>
      <c r="N260" s="32">
        <v>11.8</v>
      </c>
      <c r="O260" s="32">
        <v>11.9</v>
      </c>
      <c r="P260" s="33">
        <v>12</v>
      </c>
    </row>
    <row r="261" spans="1:16" ht="25.5" x14ac:dyDescent="0.25">
      <c r="A261" s="10" t="str">
        <f>INDEX('Обработка исходного'!B:B,ROW($B$3)+4*(ROW($B261)-ROW($B$3)))</f>
        <v>Сталь высокохромистая</v>
      </c>
      <c r="B261" s="47" t="str">
        <f>INDEX('Обработка исходного'!D:D,ROW($B$3)+4*(ROW($B261)-ROW($B$3)))</f>
        <v>20Х13</v>
      </c>
      <c r="C261" s="27" t="str">
        <f>IF(ISBLANK(INDEX('Обработка исходного'!E:E,ROW($B$3)+4*(ROW($B261)-ROW($B$3)))),"",INDEX('Обработка исходного'!E:E,ROW($B$3)+4*(ROW($B261)-ROW($B$3))))</f>
        <v>Калиброванная сталь диаметром или стороной квадрата до 70 мм</v>
      </c>
      <c r="D261" s="31">
        <v>10</v>
      </c>
      <c r="E261" s="32">
        <v>10</v>
      </c>
      <c r="F261" s="32">
        <v>10.3</v>
      </c>
      <c r="G261" s="32">
        <v>10.6</v>
      </c>
      <c r="H261" s="32">
        <v>10.8</v>
      </c>
      <c r="I261" s="32">
        <v>11</v>
      </c>
      <c r="J261" s="32">
        <v>11.2</v>
      </c>
      <c r="K261" s="32">
        <v>11.4</v>
      </c>
      <c r="L261" s="32">
        <v>11.5</v>
      </c>
      <c r="M261" s="32">
        <v>11.7</v>
      </c>
      <c r="N261" s="32">
        <v>11.8</v>
      </c>
      <c r="O261" s="32">
        <v>11.9</v>
      </c>
      <c r="P261" s="33">
        <v>12</v>
      </c>
    </row>
    <row r="262" spans="1:16" ht="25.5" x14ac:dyDescent="0.25">
      <c r="A262" s="10" t="str">
        <f>INDEX('Обработка исходного'!B:B,ROW($B$3)+4*(ROW($B262)-ROW($B$3)))</f>
        <v>Сталь высокохромистая</v>
      </c>
      <c r="B262" s="47" t="str">
        <f>INDEX('Обработка исходного'!D:D,ROW($B$3)+4*(ROW($B262)-ROW($B$3)))</f>
        <v>20Х13</v>
      </c>
      <c r="C262" s="27" t="str">
        <f>IF(ISBLANK(INDEX('Обработка исходного'!E:E,ROW($B$3)+4*(ROW($B262)-ROW($B$3)))),"",INDEX('Обработка исходного'!E:E,ROW($B$3)+4*(ROW($B262)-ROW($B$3))))</f>
        <v>Горячекатаная сталь диаметром, стороной квадрата или толщиной до 60 мм</v>
      </c>
      <c r="D262" s="31">
        <v>10</v>
      </c>
      <c r="E262" s="32">
        <v>10</v>
      </c>
      <c r="F262" s="32">
        <v>10.3</v>
      </c>
      <c r="G262" s="32">
        <v>10.6</v>
      </c>
      <c r="H262" s="32">
        <v>10.8</v>
      </c>
      <c r="I262" s="32">
        <v>11</v>
      </c>
      <c r="J262" s="32">
        <v>11.2</v>
      </c>
      <c r="K262" s="32">
        <v>11.4</v>
      </c>
      <c r="L262" s="32">
        <v>11.5</v>
      </c>
      <c r="M262" s="32">
        <v>11.7</v>
      </c>
      <c r="N262" s="32">
        <v>11.8</v>
      </c>
      <c r="O262" s="32">
        <v>11.9</v>
      </c>
      <c r="P262" s="33">
        <v>12</v>
      </c>
    </row>
    <row r="263" spans="1:16" ht="25.5" x14ac:dyDescent="0.25">
      <c r="A263" s="10" t="str">
        <f>INDEX('Обработка исходного'!B:B,ROW($B$3)+4*(ROW($B263)-ROW($B$3)))</f>
        <v>Сталь высокохромистая</v>
      </c>
      <c r="B263" s="47" t="str">
        <f>INDEX('Обработка исходного'!D:D,ROW($B$3)+4*(ROW($B263)-ROW($B$3)))</f>
        <v>20Х13</v>
      </c>
      <c r="C263" s="27" t="str">
        <f>IF(ISBLANK(INDEX('Обработка исходного'!E:E,ROW($B$3)+4*(ROW($B263)-ROW($B$3)))),"",INDEX('Обработка исходного'!E:E,ROW($B$3)+4*(ROW($B263)-ROW($B$3))))</f>
        <v>Горячекатаная сталь диаметром, стороной квадрата или толщиной от 60 до 100 мм</v>
      </c>
      <c r="D263" s="31">
        <v>10</v>
      </c>
      <c r="E263" s="32">
        <v>10</v>
      </c>
      <c r="F263" s="32">
        <v>10.3</v>
      </c>
      <c r="G263" s="32">
        <v>10.6</v>
      </c>
      <c r="H263" s="32">
        <v>10.8</v>
      </c>
      <c r="I263" s="32">
        <v>11</v>
      </c>
      <c r="J263" s="32">
        <v>11.2</v>
      </c>
      <c r="K263" s="32">
        <v>11.4</v>
      </c>
      <c r="L263" s="32">
        <v>11.5</v>
      </c>
      <c r="M263" s="32">
        <v>11.7</v>
      </c>
      <c r="N263" s="32">
        <v>11.8</v>
      </c>
      <c r="O263" s="32">
        <v>11.9</v>
      </c>
      <c r="P263" s="33">
        <v>12</v>
      </c>
    </row>
    <row r="264" spans="1:16" ht="25.5" x14ac:dyDescent="0.25">
      <c r="A264" s="10" t="str">
        <f>INDEX('Обработка исходного'!B:B,ROW($B$3)+4*(ROW($B264)-ROW($B$3)))</f>
        <v>Сталь высокохромистая</v>
      </c>
      <c r="B264" s="47" t="str">
        <f>INDEX('Обработка исходного'!D:D,ROW($B$3)+4*(ROW($B264)-ROW($B$3)))</f>
        <v>20Х13</v>
      </c>
      <c r="C264" s="27" t="str">
        <f>IF(ISBLANK(INDEX('Обработка исходного'!E:E,ROW($B$3)+4*(ROW($B264)-ROW($B$3)))),"",INDEX('Обработка исходного'!E:E,ROW($B$3)+4*(ROW($B264)-ROW($B$3))))</f>
        <v>Горячекатаная сталь со стороной квадрата или толщиной от 100 до 150 мм</v>
      </c>
      <c r="D264" s="31">
        <v>10</v>
      </c>
      <c r="E264" s="32">
        <v>10</v>
      </c>
      <c r="F264" s="32">
        <v>10.3</v>
      </c>
      <c r="G264" s="32">
        <v>10.6</v>
      </c>
      <c r="H264" s="32">
        <v>10.8</v>
      </c>
      <c r="I264" s="32">
        <v>11</v>
      </c>
      <c r="J264" s="32">
        <v>11.2</v>
      </c>
      <c r="K264" s="32">
        <v>11.4</v>
      </c>
      <c r="L264" s="32">
        <v>11.5</v>
      </c>
      <c r="M264" s="32">
        <v>11.7</v>
      </c>
      <c r="N264" s="32">
        <v>11.8</v>
      </c>
      <c r="O264" s="32">
        <v>11.9</v>
      </c>
      <c r="P264" s="33">
        <v>12</v>
      </c>
    </row>
    <row r="265" spans="1:16" x14ac:dyDescent="0.25">
      <c r="A265" s="10" t="str">
        <f>INDEX('Обработка исходного'!B:B,ROW($B$3)+4*(ROW($B265)-ROW($B$3)))</f>
        <v>Сталь высокохромистая</v>
      </c>
      <c r="B265" s="47" t="str">
        <f>INDEX('Обработка исходного'!D:D,ROW($B$3)+4*(ROW($B265)-ROW($B$3)))</f>
        <v>20Х13</v>
      </c>
      <c r="C265" s="27" t="str">
        <f>IF(ISBLANK(INDEX('Обработка исходного'!E:E,ROW($B$3)+4*(ROW($B265)-ROW($B$3)))),"",INDEX('Обработка исходного'!E:E,ROW($B$3)+4*(ROW($B265)-ROW($B$3))))</f>
        <v>Заготовки крепежных деталей, КП590*</v>
      </c>
      <c r="D265" s="31">
        <v>10</v>
      </c>
      <c r="E265" s="32">
        <v>10</v>
      </c>
      <c r="F265" s="32">
        <v>10.3</v>
      </c>
      <c r="G265" s="32">
        <v>10.6</v>
      </c>
      <c r="H265" s="32">
        <v>10.8</v>
      </c>
      <c r="I265" s="32">
        <v>11</v>
      </c>
      <c r="J265" s="32">
        <v>11.2</v>
      </c>
      <c r="K265" s="32">
        <v>11.4</v>
      </c>
      <c r="L265" s="32">
        <v>11.5</v>
      </c>
      <c r="M265" s="32">
        <v>11.7</v>
      </c>
      <c r="N265" s="32">
        <v>11.8</v>
      </c>
      <c r="O265" s="32">
        <v>11.9</v>
      </c>
      <c r="P265" s="33">
        <v>12</v>
      </c>
    </row>
    <row r="266" spans="1:16" x14ac:dyDescent="0.25">
      <c r="A266" s="10" t="str">
        <f>INDEX('Обработка исходного'!B:B,ROW($B$3)+4*(ROW($B266)-ROW($B$3)))</f>
        <v>Сталь высокохромистая</v>
      </c>
      <c r="B266" s="47" t="str">
        <f>INDEX('Обработка исходного'!D:D,ROW($B$3)+4*(ROW($B266)-ROW($B$3)))</f>
        <v>20Х13</v>
      </c>
      <c r="C266" s="27" t="str">
        <f>IF(ISBLANK(INDEX('Обработка исходного'!E:E,ROW($B$3)+4*(ROW($B266)-ROW($B$3)))),"",INDEX('Обработка исходного'!E:E,ROW($B$3)+4*(ROW($B266)-ROW($B$3))))</f>
        <v>Листы толщиной от 4 до 50 мм</v>
      </c>
      <c r="D266" s="31">
        <v>10</v>
      </c>
      <c r="E266" s="32">
        <v>10</v>
      </c>
      <c r="F266" s="32">
        <v>10.3</v>
      </c>
      <c r="G266" s="32">
        <v>10.6</v>
      </c>
      <c r="H266" s="32">
        <v>10.8</v>
      </c>
      <c r="I266" s="32">
        <v>11</v>
      </c>
      <c r="J266" s="32">
        <v>11.2</v>
      </c>
      <c r="K266" s="32">
        <v>11.4</v>
      </c>
      <c r="L266" s="32">
        <v>11.5</v>
      </c>
      <c r="M266" s="32">
        <v>11.7</v>
      </c>
      <c r="N266" s="32">
        <v>11.8</v>
      </c>
      <c r="O266" s="32">
        <v>11.9</v>
      </c>
      <c r="P266" s="33">
        <v>12</v>
      </c>
    </row>
    <row r="267" spans="1:16" ht="25.5" x14ac:dyDescent="0.25">
      <c r="A267" s="10" t="str">
        <f>INDEX('Обработка исходного'!B:B,ROW($B$3)+4*(ROW($B267)-ROW($B$3)))</f>
        <v>Сталь высокохромистая</v>
      </c>
      <c r="B267" s="47" t="str">
        <f>INDEX('Обработка исходного'!D:D,ROW($B$3)+4*(ROW($B267)-ROW($B$3)))</f>
        <v>20Х12ВНМФ</v>
      </c>
      <c r="C267" s="27" t="str">
        <f>IF(ISBLANK(INDEX('Обработка исходного'!E:E,ROW($B$3)+4*(ROW($B267)-ROW($B$3)))),"",INDEX('Обработка исходного'!E:E,ROW($B$3)+4*(ROW($B267)-ROW($B$3))))</f>
        <v>Заготовки крепежных деталей толщиной до 200 мм, КП670*</v>
      </c>
      <c r="D267" s="31">
        <v>10</v>
      </c>
      <c r="E267" s="32">
        <v>10</v>
      </c>
      <c r="F267" s="32">
        <v>10.3</v>
      </c>
      <c r="G267" s="32">
        <v>10.6</v>
      </c>
      <c r="H267" s="32">
        <v>10.8</v>
      </c>
      <c r="I267" s="32">
        <v>11</v>
      </c>
      <c r="J267" s="32">
        <v>11.2</v>
      </c>
      <c r="K267" s="32">
        <v>11.4</v>
      </c>
      <c r="L267" s="32">
        <v>11.5</v>
      </c>
      <c r="M267" s="32">
        <v>11.7</v>
      </c>
      <c r="N267" s="32">
        <v>11.8</v>
      </c>
      <c r="O267" s="32">
        <v>11.9</v>
      </c>
      <c r="P267" s="33">
        <v>12</v>
      </c>
    </row>
    <row r="268" spans="1:16" ht="25.5" x14ac:dyDescent="0.25">
      <c r="A268" s="10" t="str">
        <f>INDEX('Обработка исходного'!B:B,ROW($B$3)+4*(ROW($B268)-ROW($B$3)))</f>
        <v>Сталь высокохромистая</v>
      </c>
      <c r="B268" s="47" t="str">
        <f>INDEX('Обработка исходного'!D:D,ROW($B$3)+4*(ROW($B268)-ROW($B$3)))</f>
        <v>09Х17Н</v>
      </c>
      <c r="C268" s="27" t="str">
        <f>IF(ISBLANK(INDEX('Обработка исходного'!E:E,ROW($B$3)+4*(ROW($B268)-ROW($B$3)))),"",INDEX('Обработка исходного'!E:E,ROW($B$3)+4*(ROW($B268)-ROW($B$3))))</f>
        <v>Поковки диаметром или толщиной под термическую обработку до 200 мм</v>
      </c>
      <c r="D268" s="31">
        <v>10</v>
      </c>
      <c r="E268" s="32">
        <v>10</v>
      </c>
      <c r="F268" s="32">
        <v>10.3</v>
      </c>
      <c r="G268" s="32">
        <v>10.6</v>
      </c>
      <c r="H268" s="32">
        <v>10.8</v>
      </c>
      <c r="I268" s="32">
        <v>11</v>
      </c>
      <c r="J268" s="32">
        <v>11.2</v>
      </c>
      <c r="K268" s="32">
        <v>11.4</v>
      </c>
      <c r="L268" s="32">
        <v>11.5</v>
      </c>
      <c r="M268" s="32">
        <v>11.7</v>
      </c>
      <c r="N268" s="32">
        <v>11.8</v>
      </c>
      <c r="O268" s="32">
        <v>11.9</v>
      </c>
      <c r="P268" s="33">
        <v>12</v>
      </c>
    </row>
    <row r="269" spans="1:16" ht="38.25" x14ac:dyDescent="0.25">
      <c r="A269" s="10" t="str">
        <f>INDEX('Обработка исходного'!B:B,ROW($B$3)+4*(ROW($B269)-ROW($B$3)))</f>
        <v>Сталь высокохромистая</v>
      </c>
      <c r="B269" s="47" t="str">
        <f>INDEX('Обработка исходного'!D:D,ROW($B$3)+4*(ROW($B269)-ROW($B$3)))</f>
        <v>09Х17Н</v>
      </c>
      <c r="C269" s="27" t="str">
        <f>IF(ISBLANK(INDEX('Обработка исходного'!E:E,ROW($B$3)+4*(ROW($B269)-ROW($B$3)))),"",INDEX('Обработка исходного'!E:E,ROW($B$3)+4*(ROW($B269)-ROW($B$3))))</f>
        <v>Заготовки в виде поковок, штамповок и прутков круглого сечения от 5 до 250 мм, квадратного от 40 до 200 мм</v>
      </c>
      <c r="D269" s="31">
        <v>10</v>
      </c>
      <c r="E269" s="32">
        <v>10</v>
      </c>
      <c r="F269" s="32">
        <v>10.3</v>
      </c>
      <c r="G269" s="32">
        <v>10.6</v>
      </c>
      <c r="H269" s="32">
        <v>10.8</v>
      </c>
      <c r="I269" s="32">
        <v>11</v>
      </c>
      <c r="J269" s="32">
        <v>11.2</v>
      </c>
      <c r="K269" s="32">
        <v>11.4</v>
      </c>
      <c r="L269" s="32">
        <v>11.5</v>
      </c>
      <c r="M269" s="32">
        <v>11.7</v>
      </c>
      <c r="N269" s="32">
        <v>11.8</v>
      </c>
      <c r="O269" s="32">
        <v>11.9</v>
      </c>
      <c r="P269" s="33">
        <v>12</v>
      </c>
    </row>
    <row r="270" spans="1:16" ht="25.5" x14ac:dyDescent="0.25">
      <c r="A270" s="10" t="str">
        <f>INDEX('Обработка исходного'!B:B,ROW($B$3)+4*(ROW($B270)-ROW($B$3)))</f>
        <v>Сталь высокохромистая</v>
      </c>
      <c r="B270" s="47" t="str">
        <f>INDEX('Обработка исходного'!D:D,ROW($B$3)+4*(ROW($B270)-ROW($B$3)))</f>
        <v>30Х13</v>
      </c>
      <c r="C270" s="27" t="str">
        <f>IF(ISBLANK(INDEX('Обработка исходного'!E:E,ROW($B$3)+4*(ROW($B270)-ROW($B$3)))),"",INDEX('Обработка исходного'!E:E,ROW($B$3)+4*(ROW($B270)-ROW($B$3))))</f>
        <v>Заготовки крепежных деталей толщиной или диаметром до 200 мм, КП590*</v>
      </c>
      <c r="D270" s="31">
        <v>10</v>
      </c>
      <c r="E270" s="32">
        <v>10</v>
      </c>
      <c r="F270" s="32">
        <v>10.3</v>
      </c>
      <c r="G270" s="32">
        <v>10.6</v>
      </c>
      <c r="H270" s="32">
        <v>10.8</v>
      </c>
      <c r="I270" s="32">
        <v>11</v>
      </c>
      <c r="J270" s="32">
        <v>11.2</v>
      </c>
      <c r="K270" s="32">
        <v>11.4</v>
      </c>
      <c r="L270" s="32">
        <v>11.5</v>
      </c>
      <c r="M270" s="32">
        <v>11.7</v>
      </c>
      <c r="N270" s="32">
        <v>11.8</v>
      </c>
      <c r="O270" s="32">
        <v>11.9</v>
      </c>
      <c r="P270" s="33">
        <v>12</v>
      </c>
    </row>
    <row r="271" spans="1:16" ht="25.5" x14ac:dyDescent="0.25">
      <c r="A271" s="10" t="str">
        <f>INDEX('Обработка исходного'!B:B,ROW($B$3)+4*(ROW($B271)-ROW($B$3)))</f>
        <v>Сталь высокохромистая</v>
      </c>
      <c r="B271" s="47" t="str">
        <f>INDEX('Обработка исходного'!D:D,ROW($B$3)+4*(ROW($B271)-ROW($B$3)))</f>
        <v>30Х13</v>
      </c>
      <c r="C271" s="27" t="str">
        <f>IF(ISBLANK(INDEX('Обработка исходного'!E:E,ROW($B$3)+4*(ROW($B271)-ROW($B$3)))),"",INDEX('Обработка исходного'!E:E,ROW($B$3)+4*(ROW($B271)-ROW($B$3))))</f>
        <v>Заготовки крепежных деталей толщиной или диаметром до 200 мм, КП685*</v>
      </c>
      <c r="D271" s="31">
        <v>10</v>
      </c>
      <c r="E271" s="32">
        <v>10</v>
      </c>
      <c r="F271" s="32">
        <v>10.3</v>
      </c>
      <c r="G271" s="32">
        <v>10.6</v>
      </c>
      <c r="H271" s="32">
        <v>10.8</v>
      </c>
      <c r="I271" s="32">
        <v>11</v>
      </c>
      <c r="J271" s="32">
        <v>11.2</v>
      </c>
      <c r="K271" s="32">
        <v>11.4</v>
      </c>
      <c r="L271" s="32">
        <v>11.5</v>
      </c>
      <c r="M271" s="32">
        <v>11.7</v>
      </c>
      <c r="N271" s="32">
        <v>11.8</v>
      </c>
      <c r="O271" s="32">
        <v>11.9</v>
      </c>
      <c r="P271" s="33">
        <v>12</v>
      </c>
    </row>
    <row r="272" spans="1:16" ht="25.5" x14ac:dyDescent="0.25">
      <c r="A272" s="10" t="str">
        <f>INDEX('Обработка исходного'!B:B,ROW($B$3)+4*(ROW($B272)-ROW($B$3)))</f>
        <v>Сталь высокохромистая</v>
      </c>
      <c r="B272" s="47" t="str">
        <f>INDEX('Обработка исходного'!D:D,ROW($B$3)+4*(ROW($B272)-ROW($B$3)))</f>
        <v>30Х13</v>
      </c>
      <c r="C272" s="27" t="str">
        <f>IF(ISBLANK(INDEX('Обработка исходного'!E:E,ROW($B$3)+4*(ROW($B272)-ROW($B$3)))),"",INDEX('Обработка исходного'!E:E,ROW($B$3)+4*(ROW($B272)-ROW($B$3))))</f>
        <v>Заготовки крепежных деталей толщиной или диаметром до 200 мм, КП785*</v>
      </c>
      <c r="D272" s="31">
        <v>10</v>
      </c>
      <c r="E272" s="32">
        <v>10</v>
      </c>
      <c r="F272" s="32">
        <v>10.3</v>
      </c>
      <c r="G272" s="32">
        <v>10.6</v>
      </c>
      <c r="H272" s="32">
        <v>10.8</v>
      </c>
      <c r="I272" s="32">
        <v>11</v>
      </c>
      <c r="J272" s="32">
        <v>11.2</v>
      </c>
      <c r="K272" s="32">
        <v>11.4</v>
      </c>
      <c r="L272" s="32">
        <v>11.5</v>
      </c>
      <c r="M272" s="32">
        <v>11.7</v>
      </c>
      <c r="N272" s="32">
        <v>11.8</v>
      </c>
      <c r="O272" s="32">
        <v>11.9</v>
      </c>
      <c r="P272" s="33">
        <v>12</v>
      </c>
    </row>
    <row r="273" spans="1:16" ht="38.25" x14ac:dyDescent="0.25">
      <c r="A273" s="10" t="str">
        <f>INDEX('Обработка исходного'!B:B,ROW($B$3)+4*(ROW($B273)-ROW($B$3)))</f>
        <v>Сталь высокохромистая</v>
      </c>
      <c r="B273" s="47" t="str">
        <f>INDEX('Обработка исходного'!D:D,ROW($B$3)+4*(ROW($B273)-ROW($B$3)))</f>
        <v>14Х17Н2</v>
      </c>
      <c r="C273" s="27" t="str">
        <f>IF(ISBLANK(INDEX('Обработка исходного'!E:E,ROW($B$3)+4*(ROW($B273)-ROW($B$3)))),"",INDEX('Обработка исходного'!E:E,ROW($B$3)+4*(ROW($B273)-ROW($B$3))))</f>
        <v>Сортовой прокат, заготовки крепежных деталей, поковки диаметром или толщиной под термообработку до 60 мм</v>
      </c>
      <c r="D273" s="31">
        <v>10</v>
      </c>
      <c r="E273" s="32">
        <v>10</v>
      </c>
      <c r="F273" s="32">
        <v>10.3</v>
      </c>
      <c r="G273" s="32">
        <v>10.6</v>
      </c>
      <c r="H273" s="32">
        <v>10.8</v>
      </c>
      <c r="I273" s="32">
        <v>11</v>
      </c>
      <c r="J273" s="32">
        <v>11.2</v>
      </c>
      <c r="K273" s="32">
        <v>11.4</v>
      </c>
      <c r="L273" s="32">
        <v>11.5</v>
      </c>
      <c r="M273" s="32">
        <v>11.7</v>
      </c>
      <c r="N273" s="32">
        <v>11.8</v>
      </c>
      <c r="O273" s="32">
        <v>11.9</v>
      </c>
      <c r="P273" s="33">
        <v>12</v>
      </c>
    </row>
    <row r="274" spans="1:16" ht="38.25" x14ac:dyDescent="0.25">
      <c r="A274" s="10" t="str">
        <f>INDEX('Обработка исходного'!B:B,ROW($B$3)+4*(ROW($B274)-ROW($B$3)))</f>
        <v>Сталь высокохромистая</v>
      </c>
      <c r="B274" s="47" t="str">
        <f>INDEX('Обработка исходного'!D:D,ROW($B$3)+4*(ROW($B274)-ROW($B$3)))</f>
        <v>14Х17Н2</v>
      </c>
      <c r="C274" s="27" t="str">
        <f>IF(ISBLANK(INDEX('Обработка исходного'!E:E,ROW($B$3)+4*(ROW($B274)-ROW($B$3)))),"",INDEX('Обработка исходного'!E:E,ROW($B$3)+4*(ROW($B274)-ROW($B$3))))</f>
        <v>Сортовой прокат, заготовки крепежных деталей, поковки диаметром или толщиной под термообработку более 60 мм, КП540*</v>
      </c>
      <c r="D274" s="31">
        <v>10</v>
      </c>
      <c r="E274" s="32">
        <v>10</v>
      </c>
      <c r="F274" s="32">
        <v>10.3</v>
      </c>
      <c r="G274" s="32">
        <v>10.6</v>
      </c>
      <c r="H274" s="32">
        <v>10.8</v>
      </c>
      <c r="I274" s="32">
        <v>11</v>
      </c>
      <c r="J274" s="32">
        <v>11.2</v>
      </c>
      <c r="K274" s="32">
        <v>11.4</v>
      </c>
      <c r="L274" s="32">
        <v>11.5</v>
      </c>
      <c r="M274" s="32">
        <v>11.7</v>
      </c>
      <c r="N274" s="32">
        <v>11.8</v>
      </c>
      <c r="O274" s="32">
        <v>11.9</v>
      </c>
      <c r="P274" s="33">
        <v>12</v>
      </c>
    </row>
    <row r="275" spans="1:16" x14ac:dyDescent="0.25">
      <c r="A275" s="10" t="str">
        <f>INDEX('Обработка исходного'!B:B,ROW($B$3)+4*(ROW($B275)-ROW($B$3)))</f>
        <v>Сталь высокохромистая</v>
      </c>
      <c r="B275" s="47" t="str">
        <f>INDEX('Обработка исходного'!D:D,ROW($B$3)+4*(ROW($B275)-ROW($B$3)))</f>
        <v>08Х14МФ</v>
      </c>
      <c r="C275" s="27" t="str">
        <f>IF(ISBLANK(INDEX('Обработка исходного'!E:E,ROW($B$3)+4*(ROW($B275)-ROW($B$3)))),"",INDEX('Обработка исходного'!E:E,ROW($B$3)+4*(ROW($B275)-ROW($B$3))))</f>
        <v>Поковки, заготовки трубы, листы</v>
      </c>
      <c r="D275" s="31">
        <v>10</v>
      </c>
      <c r="E275" s="32">
        <v>10</v>
      </c>
      <c r="F275" s="32">
        <v>10.3</v>
      </c>
      <c r="G275" s="32">
        <v>10.6</v>
      </c>
      <c r="H275" s="32">
        <v>10.8</v>
      </c>
      <c r="I275" s="32">
        <v>11</v>
      </c>
      <c r="J275" s="32">
        <v>11.2</v>
      </c>
      <c r="K275" s="32">
        <v>11.4</v>
      </c>
      <c r="L275" s="32">
        <v>11.5</v>
      </c>
      <c r="M275" s="32">
        <v>11.7</v>
      </c>
      <c r="N275" s="32">
        <v>11.8</v>
      </c>
      <c r="O275" s="32">
        <v>11.9</v>
      </c>
      <c r="P275" s="33">
        <v>12</v>
      </c>
    </row>
    <row r="276" spans="1:16" ht="25.5" x14ac:dyDescent="0.25">
      <c r="A276" s="10" t="str">
        <f>INDEX('Обработка исходного'!B:B,ROW($B$3)+4*(ROW($B276)-ROW($B$3)))</f>
        <v>Сталь высокохромистая</v>
      </c>
      <c r="B276" s="47" t="str">
        <f>INDEX('Обработка исходного'!D:D,ROW($B$3)+4*(ROW($B276)-ROW($B$3)))</f>
        <v>08Х14МФ</v>
      </c>
      <c r="C276" s="27" t="str">
        <f>IF(ISBLANK(INDEX('Обработка исходного'!E:E,ROW($B$3)+4*(ROW($B276)-ROW($B$3)))),"",INDEX('Обработка исходного'!E:E,ROW($B$3)+4*(ROW($B276)-ROW($B$3))))</f>
        <v>Трубы, листы, предназначенные для развальцовки и штамповки</v>
      </c>
      <c r="D276" s="31">
        <v>10</v>
      </c>
      <c r="E276" s="32">
        <v>10</v>
      </c>
      <c r="F276" s="32">
        <v>10.3</v>
      </c>
      <c r="G276" s="32">
        <v>10.6</v>
      </c>
      <c r="H276" s="32">
        <v>10.8</v>
      </c>
      <c r="I276" s="32">
        <v>11</v>
      </c>
      <c r="J276" s="32">
        <v>11.2</v>
      </c>
      <c r="K276" s="32">
        <v>11.4</v>
      </c>
      <c r="L276" s="32">
        <v>11.5</v>
      </c>
      <c r="M276" s="32">
        <v>11.7</v>
      </c>
      <c r="N276" s="32">
        <v>11.8</v>
      </c>
      <c r="O276" s="32">
        <v>11.9</v>
      </c>
      <c r="P276" s="33">
        <v>12</v>
      </c>
    </row>
    <row r="277" spans="1:16" x14ac:dyDescent="0.25">
      <c r="A277" s="10" t="str">
        <f>INDEX('Обработка исходного'!B:B,ROW($B$3)+4*(ROW($B277)-ROW($B$3)))</f>
        <v>Сталь высокохромистая</v>
      </c>
      <c r="B277" s="47" t="str">
        <f>INDEX('Обработка исходного'!D:D,ROW($B$3)+4*(ROW($B277)-ROW($B$3)))</f>
        <v>1Х12В2МФ</v>
      </c>
      <c r="C277" s="27" t="str">
        <f>IF(ISBLANK(INDEX('Обработка исходного'!E:E,ROW($B$3)+4*(ROW($B277)-ROW($B$3)))),"",INDEX('Обработка исходного'!E:E,ROW($B$3)+4*(ROW($B277)-ROW($B$3))))</f>
        <v>Трубы</v>
      </c>
      <c r="D277" s="31">
        <v>10</v>
      </c>
      <c r="E277" s="32">
        <v>10</v>
      </c>
      <c r="F277" s="32">
        <v>10.3</v>
      </c>
      <c r="G277" s="32">
        <v>10.6</v>
      </c>
      <c r="H277" s="32">
        <v>10.8</v>
      </c>
      <c r="I277" s="32">
        <v>11</v>
      </c>
      <c r="J277" s="32">
        <v>11.2</v>
      </c>
      <c r="K277" s="32">
        <v>11.4</v>
      </c>
      <c r="L277" s="32">
        <v>11.5</v>
      </c>
      <c r="M277" s="32">
        <v>11.7</v>
      </c>
      <c r="N277" s="32">
        <v>11.8</v>
      </c>
      <c r="O277" s="32">
        <v>11.9</v>
      </c>
      <c r="P277" s="33">
        <v>12</v>
      </c>
    </row>
    <row r="278" spans="1:16" ht="25.5" x14ac:dyDescent="0.25">
      <c r="A278" s="10" t="str">
        <f>INDEX('Обработка исходного'!B:B,ROW($B$3)+4*(ROW($B278)-ROW($B$3)))</f>
        <v>Сталь высокохромистая</v>
      </c>
      <c r="B278" s="47" t="str">
        <f>INDEX('Обработка исходного'!D:D,ROW($B$3)+4*(ROW($B278)-ROW($B$3)))</f>
        <v>18Х12ВМБФР</v>
      </c>
      <c r="C278" s="27" t="str">
        <f>IF(ISBLANK(INDEX('Обработка исходного'!E:E,ROW($B$3)+4*(ROW($B278)-ROW($B$3)))),"",INDEX('Обработка исходного'!E:E,ROW($B$3)+4*(ROW($B278)-ROW($B$3))))</f>
        <v>Заготовки крепежных деталей толщиной или диаметром 200 мм, КП670*</v>
      </c>
      <c r="D278" s="31">
        <v>10</v>
      </c>
      <c r="E278" s="32">
        <v>10</v>
      </c>
      <c r="F278" s="32">
        <v>10.3</v>
      </c>
      <c r="G278" s="32">
        <v>10.6</v>
      </c>
      <c r="H278" s="32">
        <v>10.8</v>
      </c>
      <c r="I278" s="32">
        <v>11</v>
      </c>
      <c r="J278" s="32">
        <v>11.2</v>
      </c>
      <c r="K278" s="32">
        <v>11.4</v>
      </c>
      <c r="L278" s="32">
        <v>11.5</v>
      </c>
      <c r="M278" s="32">
        <v>11.7</v>
      </c>
      <c r="N278" s="32">
        <v>11.8</v>
      </c>
      <c r="O278" s="32">
        <v>11.9</v>
      </c>
      <c r="P278" s="33">
        <v>12</v>
      </c>
    </row>
    <row r="279" spans="1:16" x14ac:dyDescent="0.25">
      <c r="A279" s="10" t="str">
        <f>INDEX('Обработка исходного'!B:B,ROW($B$3)+4*(ROW($B279)-ROW($B$3)))</f>
        <v>Сталь высокохромистая</v>
      </c>
      <c r="B279" s="47" t="str">
        <f>INDEX('Обработка исходного'!D:D,ROW($B$3)+4*(ROW($B279)-ROW($B$3)))</f>
        <v>05Х12Н2М-ВИ</v>
      </c>
      <c r="C279" s="27" t="str">
        <f>IF(ISBLANK(INDEX('Обработка исходного'!E:E,ROW($B$3)+4*(ROW($B279)-ROW($B$3)))),"",INDEX('Обработка исходного'!E:E,ROW($B$3)+4*(ROW($B279)-ROW($B$3))))</f>
        <v>Трубы</v>
      </c>
      <c r="D279" s="31">
        <v>10</v>
      </c>
      <c r="E279" s="32">
        <v>10</v>
      </c>
      <c r="F279" s="32">
        <v>10.3</v>
      </c>
      <c r="G279" s="32">
        <v>10.6</v>
      </c>
      <c r="H279" s="32">
        <v>10.8</v>
      </c>
      <c r="I279" s="32">
        <v>11</v>
      </c>
      <c r="J279" s="32">
        <v>11.2</v>
      </c>
      <c r="K279" s="32">
        <v>11.4</v>
      </c>
      <c r="L279" s="32">
        <v>11.5</v>
      </c>
      <c r="M279" s="32">
        <v>11.7</v>
      </c>
      <c r="N279" s="32">
        <v>11.8</v>
      </c>
      <c r="O279" s="32">
        <v>11.9</v>
      </c>
      <c r="P279" s="33">
        <v>12</v>
      </c>
    </row>
    <row r="280" spans="1:16" x14ac:dyDescent="0.25">
      <c r="A280" s="10" t="str">
        <f>INDEX('Обработка исходного'!B:B,ROW($B$3)+4*(ROW($B280)-ROW($B$3)))</f>
        <v>Сталь высокохромистая</v>
      </c>
      <c r="B280" s="47" t="str">
        <f>INDEX('Обработка исходного'!D:D,ROW($B$3)+4*(ROW($B280)-ROW($B$3)))</f>
        <v>05Х12Н2М</v>
      </c>
      <c r="C280" s="27" t="str">
        <f>IF(ISBLANK(INDEX('Обработка исходного'!E:E,ROW($B$3)+4*(ROW($B280)-ROW($B$3)))),"",INDEX('Обработка исходного'!E:E,ROW($B$3)+4*(ROW($B280)-ROW($B$3))))</f>
        <v>Трубы</v>
      </c>
      <c r="D280" s="31">
        <v>10</v>
      </c>
      <c r="E280" s="32">
        <v>10</v>
      </c>
      <c r="F280" s="32">
        <v>10.3</v>
      </c>
      <c r="G280" s="32">
        <v>10.6</v>
      </c>
      <c r="H280" s="32">
        <v>10.8</v>
      </c>
      <c r="I280" s="32">
        <v>11</v>
      </c>
      <c r="J280" s="32">
        <v>11.2</v>
      </c>
      <c r="K280" s="32">
        <v>11.4</v>
      </c>
      <c r="L280" s="32">
        <v>11.5</v>
      </c>
      <c r="M280" s="32">
        <v>11.7</v>
      </c>
      <c r="N280" s="32">
        <v>11.8</v>
      </c>
      <c r="O280" s="32">
        <v>11.9</v>
      </c>
      <c r="P280" s="33">
        <v>12</v>
      </c>
    </row>
    <row r="281" spans="1:16" x14ac:dyDescent="0.25">
      <c r="A281" s="10" t="str">
        <f>INDEX('Обработка исходного'!B:B,ROW($B$3)+4*(ROW($B281)-ROW($B$3)))</f>
        <v>Сталь высокохромистая</v>
      </c>
      <c r="B281" s="47" t="str">
        <f>INDEX('Обработка исходного'!D:D,ROW($B$3)+4*(ROW($B281)-ROW($B$3)))</f>
        <v>05Х12Н2М</v>
      </c>
      <c r="C281" s="27" t="str">
        <f>IF(ISBLANK(INDEX('Обработка исходного'!E:E,ROW($B$3)+4*(ROW($B281)-ROW($B$3)))),"",INDEX('Обработка исходного'!E:E,ROW($B$3)+4*(ROW($B281)-ROW($B$3))))</f>
        <v>Поковки, лист</v>
      </c>
      <c r="D281" s="31">
        <v>10</v>
      </c>
      <c r="E281" s="32">
        <v>10</v>
      </c>
      <c r="F281" s="32">
        <v>10.3</v>
      </c>
      <c r="G281" s="32">
        <v>10.6</v>
      </c>
      <c r="H281" s="32">
        <v>10.8</v>
      </c>
      <c r="I281" s="32">
        <v>11</v>
      </c>
      <c r="J281" s="32">
        <v>11.2</v>
      </c>
      <c r="K281" s="32">
        <v>11.4</v>
      </c>
      <c r="L281" s="32">
        <v>11.5</v>
      </c>
      <c r="M281" s="32">
        <v>11.7</v>
      </c>
      <c r="N281" s="32">
        <v>11.8</v>
      </c>
      <c r="O281" s="32">
        <v>11.9</v>
      </c>
      <c r="P281" s="33">
        <v>12</v>
      </c>
    </row>
    <row r="282" spans="1:16" x14ac:dyDescent="0.25">
      <c r="A282" s="10" t="str">
        <f>INDEX('Обработка исходного'!B:B,ROW($B$3)+4*(ROW($B282)-ROW($B$3)))</f>
        <v>Сталь высокохромистая</v>
      </c>
      <c r="B282" s="47" t="str">
        <f>INDEX('Обработка исходного'!D:D,ROW($B$3)+4*(ROW($B282)-ROW($B$3)))</f>
        <v>05Х12Н2М-ВД</v>
      </c>
      <c r="C282" s="27" t="str">
        <f>IF(ISBLANK(INDEX('Обработка исходного'!E:E,ROW($B$3)+4*(ROW($B282)-ROW($B$3)))),"",INDEX('Обработка исходного'!E:E,ROW($B$3)+4*(ROW($B282)-ROW($B$3))))</f>
        <v>Поковки, лист</v>
      </c>
      <c r="D282" s="31">
        <v>10</v>
      </c>
      <c r="E282" s="32">
        <v>10</v>
      </c>
      <c r="F282" s="32">
        <v>10.3</v>
      </c>
      <c r="G282" s="32">
        <v>10.6</v>
      </c>
      <c r="H282" s="32">
        <v>10.8</v>
      </c>
      <c r="I282" s="32">
        <v>11</v>
      </c>
      <c r="J282" s="32">
        <v>11.2</v>
      </c>
      <c r="K282" s="32">
        <v>11.4</v>
      </c>
      <c r="L282" s="32">
        <v>11.5</v>
      </c>
      <c r="M282" s="32">
        <v>11.7</v>
      </c>
      <c r="N282" s="32">
        <v>11.8</v>
      </c>
      <c r="O282" s="32">
        <v>11.9</v>
      </c>
      <c r="P282" s="33">
        <v>12</v>
      </c>
    </row>
    <row r="283" spans="1:16" ht="25.5" x14ac:dyDescent="0.25">
      <c r="A283" s="10" t="str">
        <f>INDEX('Обработка исходного'!B:B,ROW($B$3)+4*(ROW($B283)-ROW($B$3)))</f>
        <v>Сталь высокохромистая</v>
      </c>
      <c r="B283" s="47" t="str">
        <f>INDEX('Обработка исходного'!D:D,ROW($B$3)+4*(ROW($B283)-ROW($B$3)))</f>
        <v>06Х13Н7Д2</v>
      </c>
      <c r="C283" s="27" t="str">
        <f>IF(ISBLANK(INDEX('Обработка исходного'!E:E,ROW($B$3)+4*(ROW($B283)-ROW($B$3)))),"",INDEX('Обработка исходного'!E:E,ROW($B$3)+4*(ROW($B283)-ROW($B$3))))</f>
        <v>Горячекатаные и кованые прутки диаметром от 16 до 160 мм</v>
      </c>
      <c r="D283" s="31">
        <v>10</v>
      </c>
      <c r="E283" s="32">
        <v>10</v>
      </c>
      <c r="F283" s="32">
        <v>10.3</v>
      </c>
      <c r="G283" s="32">
        <v>10.6</v>
      </c>
      <c r="H283" s="32">
        <v>10.8</v>
      </c>
      <c r="I283" s="32">
        <v>11</v>
      </c>
      <c r="J283" s="32">
        <v>11.2</v>
      </c>
      <c r="K283" s="32">
        <v>11.4</v>
      </c>
      <c r="L283" s="32">
        <v>11.5</v>
      </c>
      <c r="M283" s="32">
        <v>11.7</v>
      </c>
      <c r="N283" s="32">
        <v>11.8</v>
      </c>
      <c r="O283" s="32">
        <v>11.9</v>
      </c>
      <c r="P283" s="33">
        <v>12</v>
      </c>
    </row>
    <row r="284" spans="1:16" x14ac:dyDescent="0.25">
      <c r="A284" s="10" t="str">
        <f>INDEX('Обработка исходного'!B:B,ROW($B$3)+4*(ROW($B284)-ROW($B$3)))</f>
        <v>Сталь высокохромистая</v>
      </c>
      <c r="B284" s="47" t="str">
        <f>INDEX('Обработка исходного'!D:D,ROW($B$3)+4*(ROW($B284)-ROW($B$3)))</f>
        <v>06Х13Н7Д2</v>
      </c>
      <c r="C284" s="27" t="str">
        <f>IF(ISBLANK(INDEX('Обработка исходного'!E:E,ROW($B$3)+4*(ROW($B284)-ROW($B$3)))),"",INDEX('Обработка исходного'!E:E,ROW($B$3)+4*(ROW($B284)-ROW($B$3))))</f>
        <v>Кованая полоса толщиной 80 мм</v>
      </c>
      <c r="D284" s="31">
        <v>10</v>
      </c>
      <c r="E284" s="32">
        <v>10</v>
      </c>
      <c r="F284" s="32">
        <v>10.3</v>
      </c>
      <c r="G284" s="32">
        <v>10.6</v>
      </c>
      <c r="H284" s="32">
        <v>10.8</v>
      </c>
      <c r="I284" s="32">
        <v>11</v>
      </c>
      <c r="J284" s="32">
        <v>11.2</v>
      </c>
      <c r="K284" s="32">
        <v>11.4</v>
      </c>
      <c r="L284" s="32">
        <v>11.5</v>
      </c>
      <c r="M284" s="32">
        <v>11.7</v>
      </c>
      <c r="N284" s="32">
        <v>11.8</v>
      </c>
      <c r="O284" s="32">
        <v>11.9</v>
      </c>
      <c r="P284" s="33">
        <v>12</v>
      </c>
    </row>
    <row r="285" spans="1:16" x14ac:dyDescent="0.25">
      <c r="A285" s="10" t="str">
        <f>INDEX('Обработка исходного'!B:B,ROW($B$3)+4*(ROW($B285)-ROW($B$3)))</f>
        <v>Сталь высокохромистая</v>
      </c>
      <c r="B285" s="47" t="str">
        <f>INDEX('Обработка исходного'!D:D,ROW($B$3)+4*(ROW($B285)-ROW($B$3)))</f>
        <v>06Х13Н7Д2</v>
      </c>
      <c r="C285" s="27" t="str">
        <f>IF(ISBLANK(INDEX('Обработка исходного'!E:E,ROW($B$3)+4*(ROW($B285)-ROW($B$3)))),"",INDEX('Обработка исходного'!E:E,ROW($B$3)+4*(ROW($B285)-ROW($B$3))))</f>
        <v>Заготовки крепежных деталей диаметром до 160 мм</v>
      </c>
      <c r="D285" s="31">
        <v>10</v>
      </c>
      <c r="E285" s="32">
        <v>10</v>
      </c>
      <c r="F285" s="32">
        <v>10.3</v>
      </c>
      <c r="G285" s="32">
        <v>10.6</v>
      </c>
      <c r="H285" s="32">
        <v>10.8</v>
      </c>
      <c r="I285" s="32">
        <v>11</v>
      </c>
      <c r="J285" s="32">
        <v>11.2</v>
      </c>
      <c r="K285" s="32">
        <v>11.4</v>
      </c>
      <c r="L285" s="32">
        <v>11.5</v>
      </c>
      <c r="M285" s="32">
        <v>11.7</v>
      </c>
      <c r="N285" s="32">
        <v>11.8</v>
      </c>
      <c r="O285" s="32">
        <v>11.9</v>
      </c>
      <c r="P285" s="33">
        <v>12</v>
      </c>
    </row>
    <row r="286" spans="1:16" x14ac:dyDescent="0.25">
      <c r="A286" s="10" t="str">
        <f>INDEX('Обработка исходного'!B:B,ROW($B$3)+4*(ROW($B286)-ROW($B$3)))</f>
        <v>Сталь высокохромистая</v>
      </c>
      <c r="B286" s="47" t="str">
        <f>INDEX('Обработка исходного'!D:D,ROW($B$3)+4*(ROW($B286)-ROW($B$3)))</f>
        <v>06Х12Н3ДЛ</v>
      </c>
      <c r="C286" s="27" t="str">
        <f>IF(ISBLANK(INDEX('Обработка исходного'!E:E,ROW($B$3)+4*(ROW($B286)-ROW($B$3)))),"",INDEX('Обработка исходного'!E:E,ROW($B$3)+4*(ROW($B286)-ROW($B$3))))</f>
        <v>Отливки</v>
      </c>
      <c r="D286" s="31">
        <v>10</v>
      </c>
      <c r="E286" s="32">
        <v>10</v>
      </c>
      <c r="F286" s="32">
        <v>10.3</v>
      </c>
      <c r="G286" s="32">
        <v>10.6</v>
      </c>
      <c r="H286" s="32">
        <v>10.8</v>
      </c>
      <c r="I286" s="32">
        <v>11</v>
      </c>
      <c r="J286" s="32">
        <v>11.2</v>
      </c>
      <c r="K286" s="32">
        <v>11.4</v>
      </c>
      <c r="L286" s="32">
        <v>11.5</v>
      </c>
      <c r="M286" s="32">
        <v>11.7</v>
      </c>
      <c r="N286" s="32">
        <v>11.8</v>
      </c>
      <c r="O286" s="32">
        <v>11.9</v>
      </c>
      <c r="P286" s="33">
        <v>12</v>
      </c>
    </row>
    <row r="287" spans="1:16" x14ac:dyDescent="0.25">
      <c r="A287" s="10" t="str">
        <f>INDEX('Обработка исходного'!B:B,ROW($B$3)+4*(ROW($B287)-ROW($B$3)))</f>
        <v>Сталь высокохромистая</v>
      </c>
      <c r="B287" s="47" t="str">
        <f>INDEX('Обработка исходного'!D:D,ROW($B$3)+4*(ROW($B287)-ROW($B$3)))</f>
        <v>06Х12Н3Д</v>
      </c>
      <c r="C287" s="27" t="str">
        <f>IF(ISBLANK(INDEX('Обработка исходного'!E:E,ROW($B$3)+4*(ROW($B287)-ROW($B$3)))),"",INDEX('Обработка исходного'!E:E,ROW($B$3)+4*(ROW($B287)-ROW($B$3))))</f>
        <v>Поковки КП540*</v>
      </c>
      <c r="D287" s="31">
        <v>10</v>
      </c>
      <c r="E287" s="32">
        <v>10</v>
      </c>
      <c r="F287" s="32">
        <v>10.3</v>
      </c>
      <c r="G287" s="32">
        <v>10.6</v>
      </c>
      <c r="H287" s="32">
        <v>10.8</v>
      </c>
      <c r="I287" s="32">
        <v>11</v>
      </c>
      <c r="J287" s="32">
        <v>11.2</v>
      </c>
      <c r="K287" s="32">
        <v>11.4</v>
      </c>
      <c r="L287" s="32">
        <v>11.5</v>
      </c>
      <c r="M287" s="32">
        <v>11.7</v>
      </c>
      <c r="N287" s="32">
        <v>11.8</v>
      </c>
      <c r="O287" s="32">
        <v>11.9</v>
      </c>
      <c r="P287" s="33">
        <v>12</v>
      </c>
    </row>
    <row r="288" spans="1:16" x14ac:dyDescent="0.25">
      <c r="A288" s="10" t="str">
        <f>INDEX('Обработка исходного'!B:B,ROW($B$3)+4*(ROW($B288)-ROW($B$3)))</f>
        <v>Сталь высокохромистая</v>
      </c>
      <c r="B288" s="47" t="str">
        <f>INDEX('Обработка исходного'!D:D,ROW($B$3)+4*(ROW($B288)-ROW($B$3)))</f>
        <v>06Х12Н3Д</v>
      </c>
      <c r="C288" s="27" t="str">
        <f>IF(ISBLANK(INDEX('Обработка исходного'!E:E,ROW($B$3)+4*(ROW($B288)-ROW($B$3)))),"",INDEX('Обработка исходного'!E:E,ROW($B$3)+4*(ROW($B288)-ROW($B$3))))</f>
        <v>Поковки КП590*</v>
      </c>
      <c r="D288" s="31">
        <v>10</v>
      </c>
      <c r="E288" s="32">
        <v>10</v>
      </c>
      <c r="F288" s="32">
        <v>10.3</v>
      </c>
      <c r="G288" s="32">
        <v>10.6</v>
      </c>
      <c r="H288" s="32">
        <v>10.8</v>
      </c>
      <c r="I288" s="32">
        <v>11</v>
      </c>
      <c r="J288" s="32">
        <v>11.2</v>
      </c>
      <c r="K288" s="32">
        <v>11.4</v>
      </c>
      <c r="L288" s="32">
        <v>11.5</v>
      </c>
      <c r="M288" s="32">
        <v>11.7</v>
      </c>
      <c r="N288" s="32">
        <v>11.8</v>
      </c>
      <c r="O288" s="32">
        <v>11.9</v>
      </c>
      <c r="P288" s="33">
        <v>12</v>
      </c>
    </row>
    <row r="289" spans="1:16" x14ac:dyDescent="0.25">
      <c r="A289" s="10" t="str">
        <f>INDEX('Обработка исходного'!B:B,ROW($B$3)+4*(ROW($B289)-ROW($B$3)))</f>
        <v>Сталь высокохромистая</v>
      </c>
      <c r="B289" s="47" t="str">
        <f>INDEX('Обработка исходного'!D:D,ROW($B$3)+4*(ROW($B289)-ROW($B$3)))</f>
        <v>06Х12Н3Д</v>
      </c>
      <c r="C289" s="27" t="str">
        <f>IF(ISBLANK(INDEX('Обработка исходного'!E:E,ROW($B$3)+4*(ROW($B289)-ROW($B$3)))),"",INDEX('Обработка исходного'!E:E,ROW($B$3)+4*(ROW($B289)-ROW($B$3))))</f>
        <v>Листы толщиной от 25 до 250 мм</v>
      </c>
      <c r="D289" s="31">
        <v>10</v>
      </c>
      <c r="E289" s="32">
        <v>10</v>
      </c>
      <c r="F289" s="32">
        <v>10.3</v>
      </c>
      <c r="G289" s="32">
        <v>10.6</v>
      </c>
      <c r="H289" s="32">
        <v>10.8</v>
      </c>
      <c r="I289" s="32">
        <v>11</v>
      </c>
      <c r="J289" s="32">
        <v>11.2</v>
      </c>
      <c r="K289" s="32">
        <v>11.4</v>
      </c>
      <c r="L289" s="32">
        <v>11.5</v>
      </c>
      <c r="M289" s="32">
        <v>11.7</v>
      </c>
      <c r="N289" s="32">
        <v>11.8</v>
      </c>
      <c r="O289" s="32">
        <v>11.9</v>
      </c>
      <c r="P289" s="33">
        <v>12</v>
      </c>
    </row>
    <row r="290" spans="1:16" ht="25.5" x14ac:dyDescent="0.25">
      <c r="A290" s="10" t="str">
        <f>INDEX('Обработка исходного'!B:B,ROW($B$3)+4*(ROW($B290)-ROW($B$3)))</f>
        <v>Сталь высокохромистая</v>
      </c>
      <c r="B290" s="47" t="str">
        <f>INDEX('Обработка исходного'!D:D,ROW($B$3)+4*(ROW($B290)-ROW($B$3)))</f>
        <v>07Х16Н4Б</v>
      </c>
      <c r="C290" s="27" t="str">
        <f>IF(ISBLANK(INDEX('Обработка исходного'!E:E,ROW($B$3)+4*(ROW($B290)-ROW($B$3)))),"",INDEX('Обработка исходного'!E:E,ROW($B$3)+4*(ROW($B290)-ROW($B$3))))</f>
        <v>Сортовой прокат диаметром или стороной квадрата от 30 до 180 мм</v>
      </c>
      <c r="D290" s="31">
        <v>10</v>
      </c>
      <c r="E290" s="32">
        <v>10</v>
      </c>
      <c r="F290" s="32">
        <v>10.3</v>
      </c>
      <c r="G290" s="32">
        <v>10.6</v>
      </c>
      <c r="H290" s="32">
        <v>10.8</v>
      </c>
      <c r="I290" s="32">
        <v>11</v>
      </c>
      <c r="J290" s="32">
        <v>11.2</v>
      </c>
      <c r="K290" s="32">
        <v>11.4</v>
      </c>
      <c r="L290" s="32">
        <v>11.5</v>
      </c>
      <c r="M290" s="32">
        <v>11.7</v>
      </c>
      <c r="N290" s="32">
        <v>11.8</v>
      </c>
      <c r="O290" s="32">
        <v>11.9</v>
      </c>
      <c r="P290" s="33">
        <v>12</v>
      </c>
    </row>
    <row r="291" spans="1:16" ht="25.5" x14ac:dyDescent="0.25">
      <c r="A291" s="10" t="str">
        <f>INDEX('Обработка исходного'!B:B,ROW($B$3)+4*(ROW($B291)-ROW($B$3)))</f>
        <v>Сталь высокохромистая</v>
      </c>
      <c r="B291" s="47" t="str">
        <f>INDEX('Обработка исходного'!D:D,ROW($B$3)+4*(ROW($B291)-ROW($B$3)))</f>
        <v>07Х16Н4Б</v>
      </c>
      <c r="C291" s="27" t="str">
        <f>IF(ISBLANK(INDEX('Обработка исходного'!E:E,ROW($B$3)+4*(ROW($B291)-ROW($B$3)))),"",INDEX('Обработка исходного'!E:E,ROW($B$3)+4*(ROW($B291)-ROW($B$3))))</f>
        <v>Поковки диаметром или стороной квадрата от 180 до 400 мм</v>
      </c>
      <c r="D291" s="31">
        <v>10</v>
      </c>
      <c r="E291" s="32">
        <v>10</v>
      </c>
      <c r="F291" s="32">
        <v>10.3</v>
      </c>
      <c r="G291" s="32">
        <v>10.6</v>
      </c>
      <c r="H291" s="32">
        <v>10.8</v>
      </c>
      <c r="I291" s="32">
        <v>11</v>
      </c>
      <c r="J291" s="32">
        <v>11.2</v>
      </c>
      <c r="K291" s="32">
        <v>11.4</v>
      </c>
      <c r="L291" s="32">
        <v>11.5</v>
      </c>
      <c r="M291" s="32">
        <v>11.7</v>
      </c>
      <c r="N291" s="32">
        <v>11.8</v>
      </c>
      <c r="O291" s="32">
        <v>11.9</v>
      </c>
      <c r="P291" s="33">
        <v>12</v>
      </c>
    </row>
    <row r="292" spans="1:16" ht="38.25" x14ac:dyDescent="0.25">
      <c r="A292" s="10" t="str">
        <f>INDEX('Обработка исходного'!B:B,ROW($B$3)+4*(ROW($B292)-ROW($B$3)))</f>
        <v>Сталь хромоникелевая коррозионно-стойкого аустенитного класса</v>
      </c>
      <c r="B292" s="47" t="str">
        <f>INDEX('Обработка исходного'!D:D,ROW($B$3)+4*(ROW($B292)-ROW($B$3)))</f>
        <v>09Х18Н9</v>
      </c>
      <c r="C292" s="27" t="str">
        <f>IF(ISBLANK(INDEX('Обработка исходного'!E:E,ROW($B$3)+4*(ROW($B292)-ROW($B$3)))),"",INDEX('Обработка исходного'!E:E,ROW($B$3)+4*(ROW($B292)-ROW($B$3))))</f>
        <v>Листы толщиной от 6 до 160 мм</v>
      </c>
      <c r="D292" s="31">
        <v>16.399999999999999</v>
      </c>
      <c r="E292" s="32">
        <v>16.399999999999999</v>
      </c>
      <c r="F292" s="32">
        <v>16.600000000000001</v>
      </c>
      <c r="G292" s="32">
        <v>16.8</v>
      </c>
      <c r="H292" s="32">
        <v>17</v>
      </c>
      <c r="I292" s="32">
        <v>17.2</v>
      </c>
      <c r="J292" s="32">
        <v>17.399999999999999</v>
      </c>
      <c r="K292" s="32">
        <v>17.600000000000001</v>
      </c>
      <c r="L292" s="32">
        <v>17.8</v>
      </c>
      <c r="M292" s="32">
        <v>18</v>
      </c>
      <c r="N292" s="32">
        <v>18.2</v>
      </c>
      <c r="O292" s="32">
        <v>18.399999999999999</v>
      </c>
      <c r="P292" s="33">
        <v>18.5</v>
      </c>
    </row>
    <row r="293" spans="1:16" ht="38.25" x14ac:dyDescent="0.25">
      <c r="A293" s="10" t="str">
        <f>INDEX('Обработка исходного'!B:B,ROW($B$3)+4*(ROW($B293)-ROW($B$3)))</f>
        <v>Сталь хромоникелевая коррозионно-стойкого аустенитного класса</v>
      </c>
      <c r="B293" s="47" t="str">
        <f>INDEX('Обработка исходного'!D:D,ROW($B$3)+4*(ROW($B293)-ROW($B$3)))</f>
        <v>09Х18Н9</v>
      </c>
      <c r="C293" s="27" t="str">
        <f>IF(ISBLANK(INDEX('Обработка исходного'!E:E,ROW($B$3)+4*(ROW($B293)-ROW($B$3)))),"",INDEX('Обработка исходного'!E:E,ROW($B$3)+4*(ROW($B293)-ROW($B$3))))</f>
        <v>Поковки толщиной до 60 мм</v>
      </c>
      <c r="D293" s="31">
        <v>16.399999999999999</v>
      </c>
      <c r="E293" s="32">
        <v>16.399999999999999</v>
      </c>
      <c r="F293" s="32">
        <v>16.600000000000001</v>
      </c>
      <c r="G293" s="32">
        <v>16.8</v>
      </c>
      <c r="H293" s="32">
        <v>17</v>
      </c>
      <c r="I293" s="32">
        <v>17.2</v>
      </c>
      <c r="J293" s="32">
        <v>17.399999999999999</v>
      </c>
      <c r="K293" s="32">
        <v>17.600000000000001</v>
      </c>
      <c r="L293" s="32">
        <v>17.8</v>
      </c>
      <c r="M293" s="32">
        <v>18</v>
      </c>
      <c r="N293" s="32">
        <v>18.2</v>
      </c>
      <c r="O293" s="32">
        <v>18.399999999999999</v>
      </c>
      <c r="P293" s="33">
        <v>18.5</v>
      </c>
    </row>
    <row r="294" spans="1:16" ht="38.25" x14ac:dyDescent="0.25">
      <c r="A294" s="10" t="str">
        <f>INDEX('Обработка исходного'!B:B,ROW($B$3)+4*(ROW($B294)-ROW($B$3)))</f>
        <v>Сталь хромоникелевая коррозионно-стойкого аустенитного класса</v>
      </c>
      <c r="B294" s="47" t="str">
        <f>INDEX('Обработка исходного'!D:D,ROW($B$3)+4*(ROW($B294)-ROW($B$3)))</f>
        <v>09Х18Н9</v>
      </c>
      <c r="C294" s="27" t="str">
        <f>IF(ISBLANK(INDEX('Обработка исходного'!E:E,ROW($B$3)+4*(ROW($B294)-ROW($B$3)))),"",INDEX('Обработка исходного'!E:E,ROW($B$3)+4*(ROW($B294)-ROW($B$3))))</f>
        <v>Поковки толщиной от 60 до 300 мм</v>
      </c>
      <c r="D294" s="31">
        <v>16.399999999999999</v>
      </c>
      <c r="E294" s="32">
        <v>16.399999999999999</v>
      </c>
      <c r="F294" s="32">
        <v>16.600000000000001</v>
      </c>
      <c r="G294" s="32">
        <v>16.8</v>
      </c>
      <c r="H294" s="32">
        <v>17</v>
      </c>
      <c r="I294" s="32">
        <v>17.2</v>
      </c>
      <c r="J294" s="32">
        <v>17.399999999999999</v>
      </c>
      <c r="K294" s="32">
        <v>17.600000000000001</v>
      </c>
      <c r="L294" s="32">
        <v>17.8</v>
      </c>
      <c r="M294" s="32">
        <v>18</v>
      </c>
      <c r="N294" s="32">
        <v>18.2</v>
      </c>
      <c r="O294" s="32">
        <v>18.399999999999999</v>
      </c>
      <c r="P294" s="33">
        <v>18.5</v>
      </c>
    </row>
    <row r="295" spans="1:16" ht="38.25" x14ac:dyDescent="0.25">
      <c r="A295" s="10" t="str">
        <f>INDEX('Обработка исходного'!B:B,ROW($B$3)+4*(ROW($B295)-ROW($B$3)))</f>
        <v>Сталь хромоникелевая коррозионно-стойкого аустенитного класса</v>
      </c>
      <c r="B295" s="47" t="str">
        <f>INDEX('Обработка исходного'!D:D,ROW($B$3)+4*(ROW($B295)-ROW($B$3)))</f>
        <v>09Х18Н9</v>
      </c>
      <c r="C295" s="27" t="str">
        <f>IF(ISBLANK(INDEX('Обработка исходного'!E:E,ROW($B$3)+4*(ROW($B295)-ROW($B$3)))),"",INDEX('Обработка исходного'!E:E,ROW($B$3)+4*(ROW($B295)-ROW($B$3))))</f>
        <v>Трубы бесшовные холоднокатаные наружным диаметром от 16 до 70 мм с толщиной стенки от 2,5 до 12 мм</v>
      </c>
      <c r="D295" s="31">
        <v>16.399999999999999</v>
      </c>
      <c r="E295" s="32">
        <v>16.399999999999999</v>
      </c>
      <c r="F295" s="32">
        <v>16.600000000000001</v>
      </c>
      <c r="G295" s="32">
        <v>16.8</v>
      </c>
      <c r="H295" s="32">
        <v>17</v>
      </c>
      <c r="I295" s="32">
        <v>17.2</v>
      </c>
      <c r="J295" s="32">
        <v>17.399999999999999</v>
      </c>
      <c r="K295" s="32">
        <v>17.600000000000001</v>
      </c>
      <c r="L295" s="32">
        <v>17.8</v>
      </c>
      <c r="M295" s="32">
        <v>18</v>
      </c>
      <c r="N295" s="32">
        <v>18.2</v>
      </c>
      <c r="O295" s="32">
        <v>18.399999999999999</v>
      </c>
      <c r="P295" s="33">
        <v>18.5</v>
      </c>
    </row>
    <row r="296" spans="1:16" ht="38.25" x14ac:dyDescent="0.25">
      <c r="A296" s="10" t="str">
        <f>INDEX('Обработка исходного'!B:B,ROW($B$3)+4*(ROW($B296)-ROW($B$3)))</f>
        <v>Сталь хромоникелевая коррозионно-стойкого аустенитного класса</v>
      </c>
      <c r="B296" s="47" t="str">
        <f>INDEX('Обработка исходного'!D:D,ROW($B$3)+4*(ROW($B296)-ROW($B$3)))</f>
        <v>10Х18Н9</v>
      </c>
      <c r="C296" s="27" t="str">
        <f>IF(ISBLANK(INDEX('Обработка исходного'!E:E,ROW($B$3)+4*(ROW($B296)-ROW($B$3)))),"",INDEX('Обработка исходного'!E:E,ROW($B$3)+4*(ROW($B296)-ROW($B$3))))</f>
        <v>Листы толщиной от 6 до 160 мм</v>
      </c>
      <c r="D296" s="31">
        <v>16.399999999999999</v>
      </c>
      <c r="E296" s="32">
        <v>16.399999999999999</v>
      </c>
      <c r="F296" s="32">
        <v>16.600000000000001</v>
      </c>
      <c r="G296" s="32">
        <v>16.8</v>
      </c>
      <c r="H296" s="32">
        <v>17</v>
      </c>
      <c r="I296" s="32">
        <v>17.2</v>
      </c>
      <c r="J296" s="32">
        <v>17.399999999999999</v>
      </c>
      <c r="K296" s="32">
        <v>17.600000000000001</v>
      </c>
      <c r="L296" s="32">
        <v>17.8</v>
      </c>
      <c r="M296" s="32">
        <v>18</v>
      </c>
      <c r="N296" s="32">
        <v>18.2</v>
      </c>
      <c r="O296" s="32">
        <v>18.399999999999999</v>
      </c>
      <c r="P296" s="33">
        <v>18.5</v>
      </c>
    </row>
    <row r="297" spans="1:16" ht="38.25" x14ac:dyDescent="0.25">
      <c r="A297" s="10" t="str">
        <f>INDEX('Обработка исходного'!B:B,ROW($B$3)+4*(ROW($B297)-ROW($B$3)))</f>
        <v>Сталь хромоникелевая коррозионно-стойкого аустенитного класса</v>
      </c>
      <c r="B297" s="47" t="str">
        <f>INDEX('Обработка исходного'!D:D,ROW($B$3)+4*(ROW($B297)-ROW($B$3)))</f>
        <v>10Х18Н9</v>
      </c>
      <c r="C297" s="27" t="str">
        <f>IF(ISBLANK(INDEX('Обработка исходного'!E:E,ROW($B$3)+4*(ROW($B297)-ROW($B$3)))),"",INDEX('Обработка исходного'!E:E,ROW($B$3)+4*(ROW($B297)-ROW($B$3))))</f>
        <v>Поковки толщиной до 60 мм</v>
      </c>
      <c r="D297" s="31">
        <v>16.399999999999999</v>
      </c>
      <c r="E297" s="32">
        <v>16.399999999999999</v>
      </c>
      <c r="F297" s="32">
        <v>16.600000000000001</v>
      </c>
      <c r="G297" s="32">
        <v>16.8</v>
      </c>
      <c r="H297" s="32">
        <v>17</v>
      </c>
      <c r="I297" s="32">
        <v>17.2</v>
      </c>
      <c r="J297" s="32">
        <v>17.399999999999999</v>
      </c>
      <c r="K297" s="32">
        <v>17.600000000000001</v>
      </c>
      <c r="L297" s="32">
        <v>17.8</v>
      </c>
      <c r="M297" s="32">
        <v>18</v>
      </c>
      <c r="N297" s="32">
        <v>18.2</v>
      </c>
      <c r="O297" s="32">
        <v>18.399999999999999</v>
      </c>
      <c r="P297" s="33">
        <v>18.5</v>
      </c>
    </row>
    <row r="298" spans="1:16" ht="38.25" x14ac:dyDescent="0.25">
      <c r="A298" s="10" t="str">
        <f>INDEX('Обработка исходного'!B:B,ROW($B$3)+4*(ROW($B298)-ROW($B$3)))</f>
        <v>Сталь хромоникелевая коррозионно-стойкого аустенитного класса</v>
      </c>
      <c r="B298" s="47" t="str">
        <f>INDEX('Обработка исходного'!D:D,ROW($B$3)+4*(ROW($B298)-ROW($B$3)))</f>
        <v>10Х18Н9</v>
      </c>
      <c r="C298" s="27" t="str">
        <f>IF(ISBLANK(INDEX('Обработка исходного'!E:E,ROW($B$3)+4*(ROW($B298)-ROW($B$3)))),"",INDEX('Обработка исходного'!E:E,ROW($B$3)+4*(ROW($B298)-ROW($B$3))))</f>
        <v>Поковки толщиной от 60 до 300 мм</v>
      </c>
      <c r="D298" s="31">
        <v>16.399999999999999</v>
      </c>
      <c r="E298" s="32">
        <v>16.399999999999999</v>
      </c>
      <c r="F298" s="32">
        <v>16.600000000000001</v>
      </c>
      <c r="G298" s="32">
        <v>16.8</v>
      </c>
      <c r="H298" s="32">
        <v>17</v>
      </c>
      <c r="I298" s="32">
        <v>17.2</v>
      </c>
      <c r="J298" s="32">
        <v>17.399999999999999</v>
      </c>
      <c r="K298" s="32">
        <v>17.600000000000001</v>
      </c>
      <c r="L298" s="32">
        <v>17.8</v>
      </c>
      <c r="M298" s="32">
        <v>18</v>
      </c>
      <c r="N298" s="32">
        <v>18.2</v>
      </c>
      <c r="O298" s="32">
        <v>18.399999999999999</v>
      </c>
      <c r="P298" s="33">
        <v>18.5</v>
      </c>
    </row>
    <row r="299" spans="1:16" ht="38.25" x14ac:dyDescent="0.25">
      <c r="A299" s="10" t="str">
        <f>INDEX('Обработка исходного'!B:B,ROW($B$3)+4*(ROW($B299)-ROW($B$3)))</f>
        <v>Сталь хромоникелевая коррозионно-стойкого аустенитного класса</v>
      </c>
      <c r="B299" s="47" t="str">
        <f>INDEX('Обработка исходного'!D:D,ROW($B$3)+4*(ROW($B299)-ROW($B$3)))</f>
        <v>10Х18Н9</v>
      </c>
      <c r="C299" s="27" t="str">
        <f>IF(ISBLANK(INDEX('Обработка исходного'!E:E,ROW($B$3)+4*(ROW($B299)-ROW($B$3)))),"",INDEX('Обработка исходного'!E:E,ROW($B$3)+4*(ROW($B299)-ROW($B$3))))</f>
        <v>Трубы бесшовные холоднокатаные наружным диаметром от 16 до 70 мм с толщиной стенки от 2,5 до 12 мм</v>
      </c>
      <c r="D299" s="31">
        <v>16.399999999999999</v>
      </c>
      <c r="E299" s="32">
        <v>16.399999999999999</v>
      </c>
      <c r="F299" s="32">
        <v>16.600000000000001</v>
      </c>
      <c r="G299" s="32">
        <v>16.8</v>
      </c>
      <c r="H299" s="32">
        <v>17</v>
      </c>
      <c r="I299" s="32">
        <v>17.2</v>
      </c>
      <c r="J299" s="32">
        <v>17.399999999999999</v>
      </c>
      <c r="K299" s="32">
        <v>17.600000000000001</v>
      </c>
      <c r="L299" s="32">
        <v>17.8</v>
      </c>
      <c r="M299" s="32">
        <v>18</v>
      </c>
      <c r="N299" s="32">
        <v>18.2</v>
      </c>
      <c r="O299" s="32">
        <v>18.399999999999999</v>
      </c>
      <c r="P299" s="33">
        <v>18.5</v>
      </c>
    </row>
    <row r="300" spans="1:16" ht="38.25" x14ac:dyDescent="0.25">
      <c r="A300" s="10" t="str">
        <f>INDEX('Обработка исходного'!B:B,ROW($B$3)+4*(ROW($B300)-ROW($B$3)))</f>
        <v>Сталь хромоникелевая коррозионно-стойкого аустенитного класса</v>
      </c>
      <c r="B300" s="47" t="str">
        <f>INDEX('Обработка исходного'!D:D,ROW($B$3)+4*(ROW($B300)-ROW($B$3)))</f>
        <v>12Х18Н9</v>
      </c>
      <c r="C300" s="27" t="str">
        <f>IF(ISBLANK(INDEX('Обработка исходного'!E:E,ROW($B$3)+4*(ROW($B300)-ROW($B$3)))),"",INDEX('Обработка исходного'!E:E,ROW($B$3)+4*(ROW($B300)-ROW($B$3))))</f>
        <v>Трубы бесшовные холоднокатаные наружным диаметром от 16 до 70 мм с толщиной стенки от 2,5 до 12 мм</v>
      </c>
      <c r="D300" s="31">
        <v>16.399999999999999</v>
      </c>
      <c r="E300" s="32">
        <v>16.399999999999999</v>
      </c>
      <c r="F300" s="32">
        <v>16.600000000000001</v>
      </c>
      <c r="G300" s="32">
        <v>16.8</v>
      </c>
      <c r="H300" s="32">
        <v>17</v>
      </c>
      <c r="I300" s="32">
        <v>17.2</v>
      </c>
      <c r="J300" s="32">
        <v>17.399999999999999</v>
      </c>
      <c r="K300" s="32">
        <v>17.600000000000001</v>
      </c>
      <c r="L300" s="32">
        <v>17.8</v>
      </c>
      <c r="M300" s="32">
        <v>18</v>
      </c>
      <c r="N300" s="32">
        <v>18.2</v>
      </c>
      <c r="O300" s="32">
        <v>18.399999999999999</v>
      </c>
      <c r="P300" s="33">
        <v>18.5</v>
      </c>
    </row>
    <row r="301" spans="1:16" ht="38.25" x14ac:dyDescent="0.25">
      <c r="A301" s="10" t="str">
        <f>INDEX('Обработка исходного'!B:B,ROW($B$3)+4*(ROW($B301)-ROW($B$3)))</f>
        <v>Сталь хромоникелевая коррозионно-стойкого аустенитного класса</v>
      </c>
      <c r="B301" s="47" t="str">
        <f>INDEX('Обработка исходного'!D:D,ROW($B$3)+4*(ROW($B301)-ROW($B$3)))</f>
        <v>08Х18Н10Т</v>
      </c>
      <c r="C301" s="27" t="str">
        <f>IF(ISBLANK(INDEX('Обработка исходного'!E:E,ROW($B$3)+4*(ROW($B301)-ROW($B$3)))),"",INDEX('Обработка исходного'!E:E,ROW($B$3)+4*(ROW($B301)-ROW($B$3))))</f>
        <v>Сортовой прокат и поковки из него толщиной или диаметром до 200 мм</v>
      </c>
      <c r="D301" s="31">
        <v>16.399999999999999</v>
      </c>
      <c r="E301" s="32">
        <v>16.399999999999999</v>
      </c>
      <c r="F301" s="32">
        <v>16.600000000000001</v>
      </c>
      <c r="G301" s="32">
        <v>16.8</v>
      </c>
      <c r="H301" s="32">
        <v>17</v>
      </c>
      <c r="I301" s="32">
        <v>17.2</v>
      </c>
      <c r="J301" s="32">
        <v>17.399999999999999</v>
      </c>
      <c r="K301" s="32">
        <v>17.600000000000001</v>
      </c>
      <c r="L301" s="32">
        <v>17.8</v>
      </c>
      <c r="M301" s="32">
        <v>18</v>
      </c>
      <c r="N301" s="32">
        <v>18.2</v>
      </c>
      <c r="O301" s="32">
        <v>18.399999999999999</v>
      </c>
      <c r="P301" s="33">
        <v>18.5</v>
      </c>
    </row>
    <row r="302" spans="1:16" ht="38.25" x14ac:dyDescent="0.25">
      <c r="A302" s="10" t="str">
        <f>INDEX('Обработка исходного'!B:B,ROW($B$3)+4*(ROW($B302)-ROW($B$3)))</f>
        <v>Сталь хромоникелевая коррозионно-стойкого аустенитного класса</v>
      </c>
      <c r="B302" s="47" t="str">
        <f>INDEX('Обработка исходного'!D:D,ROW($B$3)+4*(ROW($B302)-ROW($B$3)))</f>
        <v>08Х18Н10Т</v>
      </c>
      <c r="C302" s="27" t="str">
        <f>IF(ISBLANK(INDEX('Обработка исходного'!E:E,ROW($B$3)+4*(ROW($B302)-ROW($B$3)))),"",INDEX('Обработка исходного'!E:E,ROW($B$3)+4*(ROW($B302)-ROW($B$3))))</f>
        <v>Плиты, поковки из слитка, листовые заготовки и штамповки диаметром от 40 до 200 мм</v>
      </c>
      <c r="D302" s="31">
        <v>16.399999999999999</v>
      </c>
      <c r="E302" s="32">
        <v>16.399999999999999</v>
      </c>
      <c r="F302" s="32">
        <v>16.600000000000001</v>
      </c>
      <c r="G302" s="32">
        <v>16.8</v>
      </c>
      <c r="H302" s="32">
        <v>17</v>
      </c>
      <c r="I302" s="32">
        <v>17.2</v>
      </c>
      <c r="J302" s="32">
        <v>17.399999999999999</v>
      </c>
      <c r="K302" s="32">
        <v>17.600000000000001</v>
      </c>
      <c r="L302" s="32">
        <v>17.8</v>
      </c>
      <c r="M302" s="32">
        <v>18</v>
      </c>
      <c r="N302" s="32">
        <v>18.2</v>
      </c>
      <c r="O302" s="32">
        <v>18.399999999999999</v>
      </c>
      <c r="P302" s="33">
        <v>18.5</v>
      </c>
    </row>
    <row r="303" spans="1:16" ht="38.25" x14ac:dyDescent="0.25">
      <c r="A303" s="10" t="str">
        <f>INDEX('Обработка исходного'!B:B,ROW($B$3)+4*(ROW($B303)-ROW($B$3)))</f>
        <v>Сталь хромоникелевая коррозионно-стойкого аустенитного класса</v>
      </c>
      <c r="B303" s="47" t="str">
        <f>INDEX('Обработка исходного'!D:D,ROW($B$3)+4*(ROW($B303)-ROW($B$3)))</f>
        <v>08Х18Н10Т</v>
      </c>
      <c r="C303" s="27" t="str">
        <f>IF(ISBLANK(INDEX('Обработка исходного'!E:E,ROW($B$3)+4*(ROW($B303)-ROW($B$3)))),"",INDEX('Обработка исходного'!E:E,ROW($B$3)+4*(ROW($B303)-ROW($B$3))))</f>
        <v>Плиты, поковки из слитка, листовые заготовки и штамповки диаметром более 200 мм</v>
      </c>
      <c r="D303" s="31">
        <v>16.399999999999999</v>
      </c>
      <c r="E303" s="32">
        <v>16.399999999999999</v>
      </c>
      <c r="F303" s="32">
        <v>16.600000000000001</v>
      </c>
      <c r="G303" s="32">
        <v>16.8</v>
      </c>
      <c r="H303" s="32">
        <v>17</v>
      </c>
      <c r="I303" s="32">
        <v>17.2</v>
      </c>
      <c r="J303" s="32">
        <v>17.399999999999999</v>
      </c>
      <c r="K303" s="32">
        <v>17.600000000000001</v>
      </c>
      <c r="L303" s="32">
        <v>17.8</v>
      </c>
      <c r="M303" s="32">
        <v>18</v>
      </c>
      <c r="N303" s="32">
        <v>18.2</v>
      </c>
      <c r="O303" s="32">
        <v>18.399999999999999</v>
      </c>
      <c r="P303" s="33">
        <v>18.5</v>
      </c>
    </row>
    <row r="304" spans="1:16" ht="38.25" x14ac:dyDescent="0.25">
      <c r="A304" s="10" t="str">
        <f>INDEX('Обработка исходного'!B:B,ROW($B$3)+4*(ROW($B304)-ROW($B$3)))</f>
        <v>Сталь хромоникелевая коррозионно-стойкого аустенитного класса</v>
      </c>
      <c r="B304" s="47" t="str">
        <f>INDEX('Обработка исходного'!D:D,ROW($B$3)+4*(ROW($B304)-ROW($B$3)))</f>
        <v>08Х18Н10Т</v>
      </c>
      <c r="C304" s="27" t="str">
        <f>IF(ISBLANK(INDEX('Обработка исходного'!E:E,ROW($B$3)+4*(ROW($B304)-ROW($B$3)))),"",INDEX('Обработка исходного'!E:E,ROW($B$3)+4*(ROW($B304)-ROW($B$3))))</f>
        <v>Трубы</v>
      </c>
      <c r="D304" s="31">
        <v>16.399999999999999</v>
      </c>
      <c r="E304" s="32">
        <v>16.399999999999999</v>
      </c>
      <c r="F304" s="32">
        <v>16.600000000000001</v>
      </c>
      <c r="G304" s="32">
        <v>16.8</v>
      </c>
      <c r="H304" s="32">
        <v>17</v>
      </c>
      <c r="I304" s="32">
        <v>17.2</v>
      </c>
      <c r="J304" s="32">
        <v>17.399999999999999</v>
      </c>
      <c r="K304" s="32">
        <v>17.600000000000001</v>
      </c>
      <c r="L304" s="32">
        <v>17.8</v>
      </c>
      <c r="M304" s="32">
        <v>18</v>
      </c>
      <c r="N304" s="32">
        <v>18.2</v>
      </c>
      <c r="O304" s="32">
        <v>18.399999999999999</v>
      </c>
      <c r="P304" s="33">
        <v>18.5</v>
      </c>
    </row>
    <row r="305" spans="1:16" ht="38.25" x14ac:dyDescent="0.25">
      <c r="A305" s="10" t="str">
        <f>INDEX('Обработка исходного'!B:B,ROW($B$3)+4*(ROW($B305)-ROW($B$3)))</f>
        <v>Сталь хромоникелевая коррозионно-стойкого аустенитного класса</v>
      </c>
      <c r="B305" s="47" t="str">
        <f>INDEX('Обработка исходного'!D:D,ROW($B$3)+4*(ROW($B305)-ROW($B$3)))</f>
        <v>12Х18Н10Т</v>
      </c>
      <c r="C305" s="27" t="str">
        <f>IF(ISBLANK(INDEX('Обработка исходного'!E:E,ROW($B$3)+4*(ROW($B305)-ROW($B$3)))),"",INDEX('Обработка исходного'!E:E,ROW($B$3)+4*(ROW($B305)-ROW($B$3))))</f>
        <v>Сортовой прокат и поковки из него толщиной или диаметром до 200 мм</v>
      </c>
      <c r="D305" s="31">
        <v>16.399999999999999</v>
      </c>
      <c r="E305" s="32">
        <v>16.399999999999999</v>
      </c>
      <c r="F305" s="32">
        <v>16.600000000000001</v>
      </c>
      <c r="G305" s="32">
        <v>16.8</v>
      </c>
      <c r="H305" s="32">
        <v>17</v>
      </c>
      <c r="I305" s="32">
        <v>17.2</v>
      </c>
      <c r="J305" s="32">
        <v>17.399999999999999</v>
      </c>
      <c r="K305" s="32">
        <v>17.600000000000001</v>
      </c>
      <c r="L305" s="32">
        <v>17.8</v>
      </c>
      <c r="M305" s="32">
        <v>18</v>
      </c>
      <c r="N305" s="32">
        <v>18.2</v>
      </c>
      <c r="O305" s="32">
        <v>18.399999999999999</v>
      </c>
      <c r="P305" s="33">
        <v>18.5</v>
      </c>
    </row>
    <row r="306" spans="1:16" ht="38.25" x14ac:dyDescent="0.25">
      <c r="A306" s="10" t="str">
        <f>INDEX('Обработка исходного'!B:B,ROW($B$3)+4*(ROW($B306)-ROW($B$3)))</f>
        <v>Сталь хромоникелевая коррозионно-стойкого аустенитного класса</v>
      </c>
      <c r="B306" s="47" t="str">
        <f>INDEX('Обработка исходного'!D:D,ROW($B$3)+4*(ROW($B306)-ROW($B$3)))</f>
        <v>12Х18Н10Т</v>
      </c>
      <c r="C306" s="27" t="str">
        <f>IF(ISBLANK(INDEX('Обработка исходного'!E:E,ROW($B$3)+4*(ROW($B306)-ROW($B$3)))),"",INDEX('Обработка исходного'!E:E,ROW($B$3)+4*(ROW($B306)-ROW($B$3))))</f>
        <v>Плиты, поковки из слитка, листовые заготовки и штамповки диаметром от 40 до 200 мм</v>
      </c>
      <c r="D306" s="31">
        <v>16.399999999999999</v>
      </c>
      <c r="E306" s="32">
        <v>16.399999999999999</v>
      </c>
      <c r="F306" s="32">
        <v>16.600000000000001</v>
      </c>
      <c r="G306" s="32">
        <v>16.8</v>
      </c>
      <c r="H306" s="32">
        <v>17</v>
      </c>
      <c r="I306" s="32">
        <v>17.2</v>
      </c>
      <c r="J306" s="32">
        <v>17.399999999999999</v>
      </c>
      <c r="K306" s="32">
        <v>17.600000000000001</v>
      </c>
      <c r="L306" s="32">
        <v>17.8</v>
      </c>
      <c r="M306" s="32">
        <v>18</v>
      </c>
      <c r="N306" s="32">
        <v>18.2</v>
      </c>
      <c r="O306" s="32">
        <v>18.399999999999999</v>
      </c>
      <c r="P306" s="33">
        <v>18.5</v>
      </c>
    </row>
    <row r="307" spans="1:16" ht="38.25" x14ac:dyDescent="0.25">
      <c r="A307" s="10" t="str">
        <f>INDEX('Обработка исходного'!B:B,ROW($B$3)+4*(ROW($B307)-ROW($B$3)))</f>
        <v>Сталь хромоникелевая коррозионно-стойкого аустенитного класса</v>
      </c>
      <c r="B307" s="47" t="str">
        <f>INDEX('Обработка исходного'!D:D,ROW($B$3)+4*(ROW($B307)-ROW($B$3)))</f>
        <v>12Х18Н10Т</v>
      </c>
      <c r="C307" s="27" t="str">
        <f>IF(ISBLANK(INDEX('Обработка исходного'!E:E,ROW($B$3)+4*(ROW($B307)-ROW($B$3)))),"",INDEX('Обработка исходного'!E:E,ROW($B$3)+4*(ROW($B307)-ROW($B$3))))</f>
        <v>Плиты, поковки из слитка, листовые заготовки и штамповки диаметром более 200 мм</v>
      </c>
      <c r="D307" s="31">
        <v>16.399999999999999</v>
      </c>
      <c r="E307" s="32">
        <v>16.399999999999999</v>
      </c>
      <c r="F307" s="32">
        <v>16.600000000000001</v>
      </c>
      <c r="G307" s="32">
        <v>16.8</v>
      </c>
      <c r="H307" s="32">
        <v>17</v>
      </c>
      <c r="I307" s="32">
        <v>17.2</v>
      </c>
      <c r="J307" s="32">
        <v>17.399999999999999</v>
      </c>
      <c r="K307" s="32">
        <v>17.600000000000001</v>
      </c>
      <c r="L307" s="32">
        <v>17.8</v>
      </c>
      <c r="M307" s="32">
        <v>18</v>
      </c>
      <c r="N307" s="32">
        <v>18.2</v>
      </c>
      <c r="O307" s="32">
        <v>18.399999999999999</v>
      </c>
      <c r="P307" s="33">
        <v>18.5</v>
      </c>
    </row>
    <row r="308" spans="1:16" ht="38.25" x14ac:dyDescent="0.25">
      <c r="A308" s="10" t="str">
        <f>INDEX('Обработка исходного'!B:B,ROW($B$3)+4*(ROW($B308)-ROW($B$3)))</f>
        <v>Сталь хромоникелевая коррозионно-стойкого аустенитного класса</v>
      </c>
      <c r="B308" s="47" t="str">
        <f>INDEX('Обработка исходного'!D:D,ROW($B$3)+4*(ROW($B308)-ROW($B$3)))</f>
        <v>12Х18Н10Т</v>
      </c>
      <c r="C308" s="27" t="str">
        <f>IF(ISBLANK(INDEX('Обработка исходного'!E:E,ROW($B$3)+4*(ROW($B308)-ROW($B$3)))),"",INDEX('Обработка исходного'!E:E,ROW($B$3)+4*(ROW($B308)-ROW($B$3))))</f>
        <v>Трубы</v>
      </c>
      <c r="D308" s="31">
        <v>16.399999999999999</v>
      </c>
      <c r="E308" s="32">
        <v>16.399999999999999</v>
      </c>
      <c r="F308" s="32">
        <v>16.600000000000001</v>
      </c>
      <c r="G308" s="32">
        <v>16.8</v>
      </c>
      <c r="H308" s="32">
        <v>17</v>
      </c>
      <c r="I308" s="32">
        <v>17.2</v>
      </c>
      <c r="J308" s="32">
        <v>17.399999999999999</v>
      </c>
      <c r="K308" s="32">
        <v>17.600000000000001</v>
      </c>
      <c r="L308" s="32">
        <v>17.8</v>
      </c>
      <c r="M308" s="32">
        <v>18</v>
      </c>
      <c r="N308" s="32">
        <v>18.2</v>
      </c>
      <c r="O308" s="32">
        <v>18.399999999999999</v>
      </c>
      <c r="P308" s="33">
        <v>18.5</v>
      </c>
    </row>
    <row r="309" spans="1:16" ht="38.25" x14ac:dyDescent="0.25">
      <c r="A309" s="10" t="str">
        <f>INDEX('Обработка исходного'!B:B,ROW($B$3)+4*(ROW($B309)-ROW($B$3)))</f>
        <v>Сталь хромоникелевая коррозионно-стойкого аустенитного класса</v>
      </c>
      <c r="B309" s="47" t="str">
        <f>INDEX('Обработка исходного'!D:D,ROW($B$3)+4*(ROW($B309)-ROW($B$3)))</f>
        <v>08Х18Н12Т</v>
      </c>
      <c r="C309" s="27" t="str">
        <f>IF(ISBLANK(INDEX('Обработка исходного'!E:E,ROW($B$3)+4*(ROW($B309)-ROW($B$3)))),"",INDEX('Обработка исходного'!E:E,ROW($B$3)+4*(ROW($B309)-ROW($B$3))))</f>
        <v>Толстолистовая сталь толщиной от 4 до 160 мм</v>
      </c>
      <c r="D309" s="31">
        <v>16.399999999999999</v>
      </c>
      <c r="E309" s="32">
        <v>16.399999999999999</v>
      </c>
      <c r="F309" s="32">
        <v>16.600000000000001</v>
      </c>
      <c r="G309" s="32">
        <v>16.8</v>
      </c>
      <c r="H309" s="32">
        <v>17</v>
      </c>
      <c r="I309" s="32">
        <v>17.2</v>
      </c>
      <c r="J309" s="32">
        <v>17.399999999999999</v>
      </c>
      <c r="K309" s="32">
        <v>17.600000000000001</v>
      </c>
      <c r="L309" s="32">
        <v>17.8</v>
      </c>
      <c r="M309" s="32">
        <v>18</v>
      </c>
      <c r="N309" s="32">
        <v>18.2</v>
      </c>
      <c r="O309" s="32">
        <v>18.399999999999999</v>
      </c>
      <c r="P309" s="33">
        <v>18.5</v>
      </c>
    </row>
    <row r="310" spans="1:16" ht="38.25" x14ac:dyDescent="0.25">
      <c r="A310" s="10" t="str">
        <f>INDEX('Обработка исходного'!B:B,ROW($B$3)+4*(ROW($B310)-ROW($B$3)))</f>
        <v>Сталь хромоникелевая коррозионно-стойкого аустенитного класса</v>
      </c>
      <c r="B310" s="47" t="str">
        <f>INDEX('Обработка исходного'!D:D,ROW($B$3)+4*(ROW($B310)-ROW($B$3)))</f>
        <v>08Х18Н12Т</v>
      </c>
      <c r="C310" s="27" t="str">
        <f>IF(ISBLANK(INDEX('Обработка исходного'!E:E,ROW($B$3)+4*(ROW($B310)-ROW($B$3)))),"",INDEX('Обработка исходного'!E:E,ROW($B$3)+4*(ROW($B310)-ROW($B$3))))</f>
        <v>Поковки, листы листовые и объемные штамповки, ковано-катаные заготовки толщиной до 60 мм</v>
      </c>
      <c r="D310" s="31">
        <v>16.399999999999999</v>
      </c>
      <c r="E310" s="32">
        <v>16.399999999999999</v>
      </c>
      <c r="F310" s="32">
        <v>16.600000000000001</v>
      </c>
      <c r="G310" s="32">
        <v>16.8</v>
      </c>
      <c r="H310" s="32">
        <v>17</v>
      </c>
      <c r="I310" s="32">
        <v>17.2</v>
      </c>
      <c r="J310" s="32">
        <v>17.399999999999999</v>
      </c>
      <c r="K310" s="32">
        <v>17.600000000000001</v>
      </c>
      <c r="L310" s="32">
        <v>17.8</v>
      </c>
      <c r="M310" s="32">
        <v>18</v>
      </c>
      <c r="N310" s="32">
        <v>18.2</v>
      </c>
      <c r="O310" s="32">
        <v>18.399999999999999</v>
      </c>
      <c r="P310" s="33">
        <v>18.5</v>
      </c>
    </row>
    <row r="311" spans="1:16" ht="38.25" x14ac:dyDescent="0.25">
      <c r="A311" s="10" t="str">
        <f>INDEX('Обработка исходного'!B:B,ROW($B$3)+4*(ROW($B311)-ROW($B$3)))</f>
        <v>Сталь хромоникелевая коррозионно-стойкого аустенитного класса</v>
      </c>
      <c r="B311" s="47" t="str">
        <f>INDEX('Обработка исходного'!D:D,ROW($B$3)+4*(ROW($B311)-ROW($B$3)))</f>
        <v>08Х18Н12Т</v>
      </c>
      <c r="C311" s="27" t="str">
        <f>IF(ISBLANK(INDEX('Обработка исходного'!E:E,ROW($B$3)+4*(ROW($B311)-ROW($B$3)))),"",INDEX('Обработка исходного'!E:E,ROW($B$3)+4*(ROW($B311)-ROW($B$3))))</f>
        <v>Поковки, листы листовые и объемные штамповки, ковано-катаные заготовки толщиной от 60 до 300 мм</v>
      </c>
      <c r="D311" s="31">
        <v>16.399999999999999</v>
      </c>
      <c r="E311" s="32">
        <v>16.399999999999999</v>
      </c>
      <c r="F311" s="32">
        <v>16.600000000000001</v>
      </c>
      <c r="G311" s="32">
        <v>16.8</v>
      </c>
      <c r="H311" s="32">
        <v>17</v>
      </c>
      <c r="I311" s="32">
        <v>17.2</v>
      </c>
      <c r="J311" s="32">
        <v>17.399999999999999</v>
      </c>
      <c r="K311" s="32">
        <v>17.600000000000001</v>
      </c>
      <c r="L311" s="32">
        <v>17.8</v>
      </c>
      <c r="M311" s="32">
        <v>18</v>
      </c>
      <c r="N311" s="32">
        <v>18.2</v>
      </c>
      <c r="O311" s="32">
        <v>18.399999999999999</v>
      </c>
      <c r="P311" s="33">
        <v>18.5</v>
      </c>
    </row>
    <row r="312" spans="1:16" ht="38.25" x14ac:dyDescent="0.25">
      <c r="A312" s="10" t="str">
        <f>INDEX('Обработка исходного'!B:B,ROW($B$3)+4*(ROW($B312)-ROW($B$3)))</f>
        <v>Сталь хромоникелевая коррозионно-стойкого аустенитного класса</v>
      </c>
      <c r="B312" s="47" t="str">
        <f>INDEX('Обработка исходного'!D:D,ROW($B$3)+4*(ROW($B312)-ROW($B$3)))</f>
        <v>12Х18Н9Т</v>
      </c>
      <c r="C312" s="27" t="str">
        <f>IF(ISBLANK(INDEX('Обработка исходного'!E:E,ROW($B$3)+4*(ROW($B312)-ROW($B$3)))),"",INDEX('Обработка исходного'!E:E,ROW($B$3)+4*(ROW($B312)-ROW($B$3))))</f>
        <v>Заготовки в виде поковок и штамповок для листов и труб, поковки</v>
      </c>
      <c r="D312" s="31">
        <v>16.399999999999999</v>
      </c>
      <c r="E312" s="32">
        <v>16.399999999999999</v>
      </c>
      <c r="F312" s="32">
        <v>16.600000000000001</v>
      </c>
      <c r="G312" s="32">
        <v>16.8</v>
      </c>
      <c r="H312" s="32">
        <v>17</v>
      </c>
      <c r="I312" s="32">
        <v>17.2</v>
      </c>
      <c r="J312" s="32">
        <v>17.399999999999999</v>
      </c>
      <c r="K312" s="32">
        <v>17.600000000000001</v>
      </c>
      <c r="L312" s="32">
        <v>17.8</v>
      </c>
      <c r="M312" s="32">
        <v>18</v>
      </c>
      <c r="N312" s="32">
        <v>18.2</v>
      </c>
      <c r="O312" s="32">
        <v>18.399999999999999</v>
      </c>
      <c r="P312" s="33">
        <v>18.5</v>
      </c>
    </row>
    <row r="313" spans="1:16" ht="38.25" x14ac:dyDescent="0.25">
      <c r="A313" s="10" t="str">
        <f>INDEX('Обработка исходного'!B:B,ROW($B$3)+4*(ROW($B313)-ROW($B$3)))</f>
        <v>Сталь хромоникелевая коррозионно-стойкого аустенитного класса</v>
      </c>
      <c r="B313" s="47" t="str">
        <f>INDEX('Обработка исходного'!D:D,ROW($B$3)+4*(ROW($B313)-ROW($B$3)))</f>
        <v>12Х18Н9Т</v>
      </c>
      <c r="C313" s="27" t="str">
        <f>IF(ISBLANK(INDEX('Обработка исходного'!E:E,ROW($B$3)+4*(ROW($B313)-ROW($B$3)))),"",INDEX('Обработка исходного'!E:E,ROW($B$3)+4*(ROW($B313)-ROW($B$3))))</f>
        <v>Листы толщиной от 0,5 до 160 мм</v>
      </c>
      <c r="D313" s="31">
        <v>16.399999999999999</v>
      </c>
      <c r="E313" s="32">
        <v>16.399999999999999</v>
      </c>
      <c r="F313" s="32">
        <v>16.600000000000001</v>
      </c>
      <c r="G313" s="32">
        <v>16.8</v>
      </c>
      <c r="H313" s="32">
        <v>17</v>
      </c>
      <c r="I313" s="32">
        <v>17.2</v>
      </c>
      <c r="J313" s="32">
        <v>17.399999999999999</v>
      </c>
      <c r="K313" s="32">
        <v>17.600000000000001</v>
      </c>
      <c r="L313" s="32">
        <v>17.8</v>
      </c>
      <c r="M313" s="32">
        <v>18</v>
      </c>
      <c r="N313" s="32">
        <v>18.2</v>
      </c>
      <c r="O313" s="32">
        <v>18.399999999999999</v>
      </c>
      <c r="P313" s="33">
        <v>18.5</v>
      </c>
    </row>
    <row r="314" spans="1:16" ht="38.25" x14ac:dyDescent="0.25">
      <c r="A314" s="10" t="str">
        <f>INDEX('Обработка исходного'!B:B,ROW($B$3)+4*(ROW($B314)-ROW($B$3)))</f>
        <v>Сталь хромоникелевая коррозионно-стойкого аустенитного класса</v>
      </c>
      <c r="B314" s="47" t="str">
        <f>INDEX('Обработка исходного'!D:D,ROW($B$3)+4*(ROW($B314)-ROW($B$3)))</f>
        <v>12Х18Н9Т</v>
      </c>
      <c r="C314" s="27" t="str">
        <f>IF(ISBLANK(INDEX('Обработка исходного'!E:E,ROW($B$3)+4*(ROW($B314)-ROW($B$3)))),"",INDEX('Обработка исходного'!E:E,ROW($B$3)+4*(ROW($B314)-ROW($B$3))))</f>
        <v>Горячекатаная и кованая сталь диаметром, стороной квадрата или толщиной до 60 мм</v>
      </c>
      <c r="D314" s="31">
        <v>16.399999999999999</v>
      </c>
      <c r="E314" s="32">
        <v>16.399999999999999</v>
      </c>
      <c r="F314" s="32">
        <v>16.600000000000001</v>
      </c>
      <c r="G314" s="32">
        <v>16.8</v>
      </c>
      <c r="H314" s="32">
        <v>17</v>
      </c>
      <c r="I314" s="32">
        <v>17.2</v>
      </c>
      <c r="J314" s="32">
        <v>17.399999999999999</v>
      </c>
      <c r="K314" s="32">
        <v>17.600000000000001</v>
      </c>
      <c r="L314" s="32">
        <v>17.8</v>
      </c>
      <c r="M314" s="32">
        <v>18</v>
      </c>
      <c r="N314" s="32">
        <v>18.2</v>
      </c>
      <c r="O314" s="32">
        <v>18.399999999999999</v>
      </c>
      <c r="P314" s="33">
        <v>18.5</v>
      </c>
    </row>
    <row r="315" spans="1:16" ht="38.25" x14ac:dyDescent="0.25">
      <c r="A315" s="10" t="str">
        <f>INDEX('Обработка исходного'!B:B,ROW($B$3)+4*(ROW($B315)-ROW($B$3)))</f>
        <v>Сталь хромоникелевая коррозионно-стойкого аустенитного класса</v>
      </c>
      <c r="B315" s="47" t="str">
        <f>INDEX('Обработка исходного'!D:D,ROW($B$3)+4*(ROW($B315)-ROW($B$3)))</f>
        <v>12Х18Н9Т</v>
      </c>
      <c r="C315" s="27" t="str">
        <f>IF(ISBLANK(INDEX('Обработка исходного'!E:E,ROW($B$3)+4*(ROW($B315)-ROW($B$3)))),"",INDEX('Обработка исходного'!E:E,ROW($B$3)+4*(ROW($B315)-ROW($B$3))))</f>
        <v>Горячекатаная и кованая сталь диаметром, стороной квадрата или толщиной от 60 до 100 мм</v>
      </c>
      <c r="D315" s="31">
        <v>16.399999999999999</v>
      </c>
      <c r="E315" s="32">
        <v>16.399999999999999</v>
      </c>
      <c r="F315" s="32">
        <v>16.600000000000001</v>
      </c>
      <c r="G315" s="32">
        <v>16.8</v>
      </c>
      <c r="H315" s="32">
        <v>17</v>
      </c>
      <c r="I315" s="32">
        <v>17.2</v>
      </c>
      <c r="J315" s="32">
        <v>17.399999999999999</v>
      </c>
      <c r="K315" s="32">
        <v>17.600000000000001</v>
      </c>
      <c r="L315" s="32">
        <v>17.8</v>
      </c>
      <c r="M315" s="32">
        <v>18</v>
      </c>
      <c r="N315" s="32">
        <v>18.2</v>
      </c>
      <c r="O315" s="32">
        <v>18.399999999999999</v>
      </c>
      <c r="P315" s="33">
        <v>18.5</v>
      </c>
    </row>
    <row r="316" spans="1:16" ht="38.25" x14ac:dyDescent="0.25">
      <c r="A316" s="10" t="str">
        <f>INDEX('Обработка исходного'!B:B,ROW($B$3)+4*(ROW($B316)-ROW($B$3)))</f>
        <v>Сталь хромоникелевая коррозионно-стойкого аустенитного класса</v>
      </c>
      <c r="B316" s="47" t="str">
        <f>INDEX('Обработка исходного'!D:D,ROW($B$3)+4*(ROW($B316)-ROW($B$3)))</f>
        <v>12Х18Н9Т</v>
      </c>
      <c r="C316" s="27" t="str">
        <f>IF(ISBLANK(INDEX('Обработка исходного'!E:E,ROW($B$3)+4*(ROW($B316)-ROW($B$3)))),"",INDEX('Обработка исходного'!E:E,ROW($B$3)+4*(ROW($B316)-ROW($B$3))))</f>
        <v>Горячекатаная и кованая сталь диаметром, стороной квадрата или толщиной от 100 до 150 мм</v>
      </c>
      <c r="D316" s="31">
        <v>16.399999999999999</v>
      </c>
      <c r="E316" s="32">
        <v>16.399999999999999</v>
      </c>
      <c r="F316" s="32">
        <v>16.600000000000001</v>
      </c>
      <c r="G316" s="32">
        <v>16.8</v>
      </c>
      <c r="H316" s="32">
        <v>17</v>
      </c>
      <c r="I316" s="32">
        <v>17.2</v>
      </c>
      <c r="J316" s="32">
        <v>17.399999999999999</v>
      </c>
      <c r="K316" s="32">
        <v>17.600000000000001</v>
      </c>
      <c r="L316" s="32">
        <v>17.8</v>
      </c>
      <c r="M316" s="32">
        <v>18</v>
      </c>
      <c r="N316" s="32">
        <v>18.2</v>
      </c>
      <c r="O316" s="32">
        <v>18.399999999999999</v>
      </c>
      <c r="P316" s="33">
        <v>18.5</v>
      </c>
    </row>
    <row r="317" spans="1:16" ht="38.25" x14ac:dyDescent="0.25">
      <c r="A317" s="10" t="str">
        <f>INDEX('Обработка исходного'!B:B,ROW($B$3)+4*(ROW($B317)-ROW($B$3)))</f>
        <v>Сталь хромоникелевая коррозионно-стойкого аустенитного класса</v>
      </c>
      <c r="B317" s="47" t="str">
        <f>INDEX('Обработка исходного'!D:D,ROW($B$3)+4*(ROW($B317)-ROW($B$3)))</f>
        <v>12Х18Н12Т</v>
      </c>
      <c r="C317" s="27" t="str">
        <f>IF(ISBLANK(INDEX('Обработка исходного'!E:E,ROW($B$3)+4*(ROW($B317)-ROW($B$3)))),"",INDEX('Обработка исходного'!E:E,ROW($B$3)+4*(ROW($B317)-ROW($B$3))))</f>
        <v>Заготовки в виде поковок и штамповок для листов и труб, поковки</v>
      </c>
      <c r="D317" s="31">
        <v>16.399999999999999</v>
      </c>
      <c r="E317" s="32">
        <v>16.399999999999999</v>
      </c>
      <c r="F317" s="32">
        <v>16.600000000000001</v>
      </c>
      <c r="G317" s="32">
        <v>16.8</v>
      </c>
      <c r="H317" s="32">
        <v>17</v>
      </c>
      <c r="I317" s="32">
        <v>17.2</v>
      </c>
      <c r="J317" s="32">
        <v>17.399999999999999</v>
      </c>
      <c r="K317" s="32">
        <v>17.600000000000001</v>
      </c>
      <c r="L317" s="32">
        <v>17.8</v>
      </c>
      <c r="M317" s="32">
        <v>18</v>
      </c>
      <c r="N317" s="32">
        <v>18.2</v>
      </c>
      <c r="O317" s="32">
        <v>18.399999999999999</v>
      </c>
      <c r="P317" s="33">
        <v>18.5</v>
      </c>
    </row>
    <row r="318" spans="1:16" ht="38.25" x14ac:dyDescent="0.25">
      <c r="A318" s="10" t="str">
        <f>INDEX('Обработка исходного'!B:B,ROW($B$3)+4*(ROW($B318)-ROW($B$3)))</f>
        <v>Сталь хромоникелевая коррозионно-стойкого аустенитного класса</v>
      </c>
      <c r="B318" s="47" t="str">
        <f>INDEX('Обработка исходного'!D:D,ROW($B$3)+4*(ROW($B318)-ROW($B$3)))</f>
        <v>12Х18Н12Т</v>
      </c>
      <c r="C318" s="27" t="str">
        <f>IF(ISBLANK(INDEX('Обработка исходного'!E:E,ROW($B$3)+4*(ROW($B318)-ROW($B$3)))),"",INDEX('Обработка исходного'!E:E,ROW($B$3)+4*(ROW($B318)-ROW($B$3))))</f>
        <v>Листы толщиной от 0,5 до 160 мм</v>
      </c>
      <c r="D318" s="31">
        <v>16.399999999999999</v>
      </c>
      <c r="E318" s="32">
        <v>16.399999999999999</v>
      </c>
      <c r="F318" s="32">
        <v>16.600000000000001</v>
      </c>
      <c r="G318" s="32">
        <v>16.8</v>
      </c>
      <c r="H318" s="32">
        <v>17</v>
      </c>
      <c r="I318" s="32">
        <v>17.2</v>
      </c>
      <c r="J318" s="32">
        <v>17.399999999999999</v>
      </c>
      <c r="K318" s="32">
        <v>17.600000000000001</v>
      </c>
      <c r="L318" s="32">
        <v>17.8</v>
      </c>
      <c r="M318" s="32">
        <v>18</v>
      </c>
      <c r="N318" s="32">
        <v>18.2</v>
      </c>
      <c r="O318" s="32">
        <v>18.399999999999999</v>
      </c>
      <c r="P318" s="33">
        <v>18.5</v>
      </c>
    </row>
    <row r="319" spans="1:16" ht="25.5" customHeight="1" x14ac:dyDescent="0.25">
      <c r="A319" s="10" t="str">
        <f>INDEX('Обработка исходного'!B:B,ROW($B$3)+4*(ROW($B319)-ROW($B$3)))</f>
        <v>Сталь хромоникелевая коррозионно-стойкого аустенитного класса</v>
      </c>
      <c r="B319" s="47" t="str">
        <f>INDEX('Обработка исходного'!D:D,ROW($B$3)+4*(ROW($B319)-ROW($B$3)))</f>
        <v>12Х18Н12Т</v>
      </c>
      <c r="C319" s="27" t="str">
        <f>IF(ISBLANK(INDEX('Обработка исходного'!E:E,ROW($B$3)+4*(ROW($B319)-ROW($B$3)))),"",INDEX('Обработка исходного'!E:E,ROW($B$3)+4*(ROW($B319)-ROW($B$3))))</f>
        <v>Горячекатаная и кованая сталь диаметром, стороной квадрата или толщиной до 60 мм</v>
      </c>
      <c r="D319" s="31">
        <v>16.399999999999999</v>
      </c>
      <c r="E319" s="32">
        <v>16.399999999999999</v>
      </c>
      <c r="F319" s="32">
        <v>16.600000000000001</v>
      </c>
      <c r="G319" s="32">
        <v>16.8</v>
      </c>
      <c r="H319" s="32">
        <v>17</v>
      </c>
      <c r="I319" s="32">
        <v>17.2</v>
      </c>
      <c r="J319" s="32">
        <v>17.399999999999999</v>
      </c>
      <c r="K319" s="32">
        <v>17.600000000000001</v>
      </c>
      <c r="L319" s="32">
        <v>17.8</v>
      </c>
      <c r="M319" s="32">
        <v>18</v>
      </c>
      <c r="N319" s="32">
        <v>18.2</v>
      </c>
      <c r="O319" s="32">
        <v>18.399999999999999</v>
      </c>
      <c r="P319" s="33">
        <v>18.5</v>
      </c>
    </row>
    <row r="320" spans="1:16" ht="25.5" customHeight="1" x14ac:dyDescent="0.25">
      <c r="A320" s="10" t="str">
        <f>INDEX('Обработка исходного'!B:B,ROW($B$3)+4*(ROW($B320)-ROW($B$3)))</f>
        <v>Сталь хромоникелевая коррозионно-стойкого аустенитного класса</v>
      </c>
      <c r="B320" s="47" t="str">
        <f>INDEX('Обработка исходного'!D:D,ROW($B$3)+4*(ROW($B320)-ROW($B$3)))</f>
        <v>12Х18Н12Т</v>
      </c>
      <c r="C320" s="27" t="str">
        <f>IF(ISBLANK(INDEX('Обработка исходного'!E:E,ROW($B$3)+4*(ROW($B320)-ROW($B$3)))),"",INDEX('Обработка исходного'!E:E,ROW($B$3)+4*(ROW($B320)-ROW($B$3))))</f>
        <v>Горячекатаная и кованая сталь диаметром, стороной квадрата или толщиной от 60 до 100 мм</v>
      </c>
      <c r="D320" s="31">
        <v>16.399999999999999</v>
      </c>
      <c r="E320" s="32">
        <v>16.399999999999999</v>
      </c>
      <c r="F320" s="32">
        <v>16.600000000000001</v>
      </c>
      <c r="G320" s="32">
        <v>16.8</v>
      </c>
      <c r="H320" s="32">
        <v>17</v>
      </c>
      <c r="I320" s="32">
        <v>17.2</v>
      </c>
      <c r="J320" s="32">
        <v>17.399999999999999</v>
      </c>
      <c r="K320" s="32">
        <v>17.600000000000001</v>
      </c>
      <c r="L320" s="32">
        <v>17.8</v>
      </c>
      <c r="M320" s="32">
        <v>18</v>
      </c>
      <c r="N320" s="32">
        <v>18.2</v>
      </c>
      <c r="O320" s="32">
        <v>18.399999999999999</v>
      </c>
      <c r="P320" s="33">
        <v>18.5</v>
      </c>
    </row>
    <row r="321" spans="1:16" ht="38.25" x14ac:dyDescent="0.25">
      <c r="A321" s="10" t="str">
        <f>INDEX('Обработка исходного'!B:B,ROW($B$3)+4*(ROW($B321)-ROW($B$3)))</f>
        <v>Сталь хромоникелевая коррозионно-стойкого аустенитного класса</v>
      </c>
      <c r="B321" s="47" t="str">
        <f>INDEX('Обработка исходного'!D:D,ROW($B$3)+4*(ROW($B321)-ROW($B$3)))</f>
        <v>12Х18Н12Т</v>
      </c>
      <c r="C321" s="27" t="str">
        <f>IF(ISBLANK(INDEX('Обработка исходного'!E:E,ROW($B$3)+4*(ROW($B321)-ROW($B$3)))),"",INDEX('Обработка исходного'!E:E,ROW($B$3)+4*(ROW($B321)-ROW($B$3))))</f>
        <v>Горячекатаная и кованая сталь диаметром, стороной квадрата или толщиной от 100 до 150 мм</v>
      </c>
      <c r="D321" s="31">
        <v>16.399999999999999</v>
      </c>
      <c r="E321" s="32">
        <v>16.399999999999999</v>
      </c>
      <c r="F321" s="32">
        <v>16.600000000000001</v>
      </c>
      <c r="G321" s="32">
        <v>16.8</v>
      </c>
      <c r="H321" s="32">
        <v>17</v>
      </c>
      <c r="I321" s="32">
        <v>17.2</v>
      </c>
      <c r="J321" s="32">
        <v>17.399999999999999</v>
      </c>
      <c r="K321" s="32">
        <v>17.600000000000001</v>
      </c>
      <c r="L321" s="32">
        <v>17.8</v>
      </c>
      <c r="M321" s="32">
        <v>18</v>
      </c>
      <c r="N321" s="32">
        <v>18.2</v>
      </c>
      <c r="O321" s="32">
        <v>18.399999999999999</v>
      </c>
      <c r="P321" s="33">
        <v>18.5</v>
      </c>
    </row>
    <row r="322" spans="1:16" ht="25.5" customHeight="1" x14ac:dyDescent="0.25">
      <c r="A322" s="10" t="str">
        <f>INDEX('Обработка исходного'!B:B,ROW($B$3)+4*(ROW($B322)-ROW($B$3)))</f>
        <v>Сталь хромоникелевая коррозионно-стойкого аустенитного класса</v>
      </c>
      <c r="B322" s="47" t="str">
        <f>INDEX('Обработка исходного'!D:D,ROW($B$3)+4*(ROW($B322)-ROW($B$3)))</f>
        <v>12Х18Н9ТЛ</v>
      </c>
      <c r="C322" s="27" t="str">
        <f>IF(ISBLANK(INDEX('Обработка исходного'!E:E,ROW($B$3)+4*(ROW($B322)-ROW($B$3)))),"",INDEX('Обработка исходного'!E:E,ROW($B$3)+4*(ROW($B322)-ROW($B$3))))</f>
        <v>Отливки</v>
      </c>
      <c r="D322" s="31">
        <v>16.399999999999999</v>
      </c>
      <c r="E322" s="32">
        <v>16.399999999999999</v>
      </c>
      <c r="F322" s="32">
        <v>16.600000000000001</v>
      </c>
      <c r="G322" s="32">
        <v>16.8</v>
      </c>
      <c r="H322" s="32">
        <v>17</v>
      </c>
      <c r="I322" s="32">
        <v>17.2</v>
      </c>
      <c r="J322" s="32">
        <v>17.399999999999999</v>
      </c>
      <c r="K322" s="32">
        <v>17.600000000000001</v>
      </c>
      <c r="L322" s="32">
        <v>17.8</v>
      </c>
      <c r="M322" s="32">
        <v>18</v>
      </c>
      <c r="N322" s="32">
        <v>18.2</v>
      </c>
      <c r="O322" s="32">
        <v>18.399999999999999</v>
      </c>
      <c r="P322" s="33">
        <v>18.5</v>
      </c>
    </row>
    <row r="323" spans="1:16" ht="25.5" customHeight="1" x14ac:dyDescent="0.25">
      <c r="A323" s="10" t="str">
        <f>INDEX('Обработка исходного'!B:B,ROW($B$3)+4*(ROW($B323)-ROW($B$3)))</f>
        <v>Сталь хромоникелевая коррозионно-стойкого аустенитного класса</v>
      </c>
      <c r="B323" s="47" t="str">
        <f>INDEX('Обработка исходного'!D:D,ROW($B$3)+4*(ROW($B323)-ROW($B$3)))</f>
        <v>03Х16Н9М2</v>
      </c>
      <c r="C323" s="27" t="str">
        <f>IF(ISBLANK(INDEX('Обработка исходного'!E:E,ROW($B$3)+4*(ROW($B323)-ROW($B$3)))),"",INDEX('Обработка исходного'!E:E,ROW($B$3)+4*(ROW($B323)-ROW($B$3))))</f>
        <v>Листы толщиной от 40 до 150 мм</v>
      </c>
      <c r="D323" s="31">
        <v>16.399999999999999</v>
      </c>
      <c r="E323" s="32">
        <v>16.399999999999999</v>
      </c>
      <c r="F323" s="32">
        <v>16.600000000000001</v>
      </c>
      <c r="G323" s="32">
        <v>16.8</v>
      </c>
      <c r="H323" s="32">
        <v>17</v>
      </c>
      <c r="I323" s="32">
        <v>17.2</v>
      </c>
      <c r="J323" s="32">
        <v>17.399999999999999</v>
      </c>
      <c r="K323" s="32">
        <v>17.600000000000001</v>
      </c>
      <c r="L323" s="32">
        <v>17.8</v>
      </c>
      <c r="M323" s="32">
        <v>18</v>
      </c>
      <c r="N323" s="32">
        <v>18.2</v>
      </c>
      <c r="O323" s="32">
        <v>18.399999999999999</v>
      </c>
      <c r="P323" s="33">
        <v>18.5</v>
      </c>
    </row>
    <row r="324" spans="1:16" ht="25.5" customHeight="1" x14ac:dyDescent="0.25">
      <c r="A324" s="10" t="str">
        <f>INDEX('Обработка исходного'!B:B,ROW($B$3)+4*(ROW($B324)-ROW($B$3)))</f>
        <v>Сталь хромоникелевая коррозионно-стойкого аустенитного класса</v>
      </c>
      <c r="B324" s="47" t="str">
        <f>INDEX('Обработка исходного'!D:D,ROW($B$3)+4*(ROW($B324)-ROW($B$3)))</f>
        <v>03Х16Н9М2</v>
      </c>
      <c r="C324" s="27" t="str">
        <f>IF(ISBLANK(INDEX('Обработка исходного'!E:E,ROW($B$3)+4*(ROW($B324)-ROW($B$3)))),"",INDEX('Обработка исходного'!E:E,ROW($B$3)+4*(ROW($B324)-ROW($B$3))))</f>
        <v>Поковки (из слитка) толщиной от 180 до 500 мм</v>
      </c>
      <c r="D324" s="31">
        <v>16.399999999999999</v>
      </c>
      <c r="E324" s="32">
        <v>16.399999999999999</v>
      </c>
      <c r="F324" s="32">
        <v>16.600000000000001</v>
      </c>
      <c r="G324" s="32">
        <v>16.8</v>
      </c>
      <c r="H324" s="32">
        <v>17</v>
      </c>
      <c r="I324" s="32">
        <v>17.2</v>
      </c>
      <c r="J324" s="32">
        <v>17.399999999999999</v>
      </c>
      <c r="K324" s="32">
        <v>17.600000000000001</v>
      </c>
      <c r="L324" s="32">
        <v>17.8</v>
      </c>
      <c r="M324" s="32">
        <v>18</v>
      </c>
      <c r="N324" s="32">
        <v>18.2</v>
      </c>
      <c r="O324" s="32">
        <v>18.399999999999999</v>
      </c>
      <c r="P324" s="33">
        <v>18.5</v>
      </c>
    </row>
    <row r="325" spans="1:16" ht="38.25" x14ac:dyDescent="0.25">
      <c r="A325" s="10" t="str">
        <f>INDEX('Обработка исходного'!B:B,ROW($B$3)+4*(ROW($B325)-ROW($B$3)))</f>
        <v>Сталь хромоникелевая коррозионно-стойкого аустенитного класса</v>
      </c>
      <c r="B325" s="47" t="str">
        <f>INDEX('Обработка исходного'!D:D,ROW($B$3)+4*(ROW($B325)-ROW($B$3)))</f>
        <v>08Х16Н11М3</v>
      </c>
      <c r="C325" s="27" t="str">
        <f>IF(ISBLANK(INDEX('Обработка исходного'!E:E,ROW($B$3)+4*(ROW($B325)-ROW($B$3)))),"",INDEX('Обработка исходного'!E:E,ROW($B$3)+4*(ROW($B325)-ROW($B$3))))</f>
        <v>Листы толщиной от 6 до 50 мм</v>
      </c>
      <c r="D325" s="31">
        <v>16.399999999999999</v>
      </c>
      <c r="E325" s="32">
        <v>16.399999999999999</v>
      </c>
      <c r="F325" s="32">
        <v>16.600000000000001</v>
      </c>
      <c r="G325" s="32">
        <v>16.8</v>
      </c>
      <c r="H325" s="32">
        <v>17</v>
      </c>
      <c r="I325" s="32">
        <v>17.2</v>
      </c>
      <c r="J325" s="32">
        <v>17.399999999999999</v>
      </c>
      <c r="K325" s="32">
        <v>17.600000000000001</v>
      </c>
      <c r="L325" s="32">
        <v>17.8</v>
      </c>
      <c r="M325" s="32">
        <v>18</v>
      </c>
      <c r="N325" s="32">
        <v>18.2</v>
      </c>
      <c r="O325" s="32">
        <v>18.399999999999999</v>
      </c>
      <c r="P325" s="33">
        <v>18.5</v>
      </c>
    </row>
    <row r="326" spans="1:16" ht="25.5" customHeight="1" x14ac:dyDescent="0.25">
      <c r="A326" s="10" t="str">
        <f>INDEX('Обработка исходного'!B:B,ROW($B$3)+4*(ROW($B326)-ROW($B$3)))</f>
        <v>Сталь хромоникелевая коррозионно-стойкого аустенитного класса</v>
      </c>
      <c r="B326" s="47" t="str">
        <f>INDEX('Обработка исходного'!D:D,ROW($B$3)+4*(ROW($B326)-ROW($B$3)))</f>
        <v>10Х17Н13М2Т</v>
      </c>
      <c r="C326" s="27" t="str">
        <f>IF(ISBLANK(INDEX('Обработка исходного'!E:E,ROW($B$3)+4*(ROW($B326)-ROW($B$3)))),"",INDEX('Обработка исходного'!E:E,ROW($B$3)+4*(ROW($B326)-ROW($B$3))))</f>
        <v>Заготовки в виде поковок и штамповок из слитков массой не более 15 т толщиной до 60 мм</v>
      </c>
      <c r="D326" s="31">
        <v>16.399999999999999</v>
      </c>
      <c r="E326" s="32">
        <v>16.399999999999999</v>
      </c>
      <c r="F326" s="32">
        <v>16.600000000000001</v>
      </c>
      <c r="G326" s="32">
        <v>16.8</v>
      </c>
      <c r="H326" s="32">
        <v>17</v>
      </c>
      <c r="I326" s="32">
        <v>17.2</v>
      </c>
      <c r="J326" s="32">
        <v>17.399999999999999</v>
      </c>
      <c r="K326" s="32">
        <v>17.600000000000001</v>
      </c>
      <c r="L326" s="32">
        <v>17.8</v>
      </c>
      <c r="M326" s="32">
        <v>18</v>
      </c>
      <c r="N326" s="32">
        <v>18.2</v>
      </c>
      <c r="O326" s="32">
        <v>18.399999999999999</v>
      </c>
      <c r="P326" s="33">
        <v>18.5</v>
      </c>
    </row>
    <row r="327" spans="1:16" ht="25.5" customHeight="1" x14ac:dyDescent="0.25">
      <c r="A327" s="10" t="str">
        <f>INDEX('Обработка исходного'!B:B,ROW($B$3)+4*(ROW($B327)-ROW($B$3)))</f>
        <v>Сталь хромоникелевая коррозионно-стойкого аустенитного класса</v>
      </c>
      <c r="B327" s="47" t="str">
        <f>INDEX('Обработка исходного'!D:D,ROW($B$3)+4*(ROW($B327)-ROW($B$3)))</f>
        <v>10Х17Н13М2Т</v>
      </c>
      <c r="C327" s="27" t="str">
        <f>IF(ISBLANK(INDEX('Обработка исходного'!E:E,ROW($B$3)+4*(ROW($B327)-ROW($B$3)))),"",INDEX('Обработка исходного'!E:E,ROW($B$3)+4*(ROW($B327)-ROW($B$3))))</f>
        <v>Листы и листовые штамповки, ковано-катаные заготовки толщиной до 60 мм</v>
      </c>
      <c r="D327" s="31">
        <v>16.399999999999999</v>
      </c>
      <c r="E327" s="32">
        <v>16.399999999999999</v>
      </c>
      <c r="F327" s="32">
        <v>16.600000000000001</v>
      </c>
      <c r="G327" s="32">
        <v>16.8</v>
      </c>
      <c r="H327" s="32">
        <v>17</v>
      </c>
      <c r="I327" s="32">
        <v>17.2</v>
      </c>
      <c r="J327" s="32">
        <v>17.399999999999999</v>
      </c>
      <c r="K327" s="32">
        <v>17.600000000000001</v>
      </c>
      <c r="L327" s="32">
        <v>17.8</v>
      </c>
      <c r="M327" s="32">
        <v>18</v>
      </c>
      <c r="N327" s="32">
        <v>18.2</v>
      </c>
      <c r="O327" s="32">
        <v>18.399999999999999</v>
      </c>
      <c r="P327" s="33">
        <v>18.5</v>
      </c>
    </row>
    <row r="328" spans="1:16" ht="25.5" customHeight="1" x14ac:dyDescent="0.25">
      <c r="A328" s="10" t="str">
        <f>INDEX('Обработка исходного'!B:B,ROW($B$3)+4*(ROW($B328)-ROW($B$3)))</f>
        <v>Сталь хромоникелевая коррозионно-стойкого аустенитного класса</v>
      </c>
      <c r="B328" s="47" t="str">
        <f>INDEX('Обработка исходного'!D:D,ROW($B$3)+4*(ROW($B328)-ROW($B$3)))</f>
        <v>10Х17Н13М2Т</v>
      </c>
      <c r="C328" s="27" t="str">
        <f>IF(ISBLANK(INDEX('Обработка исходного'!E:E,ROW($B$3)+4*(ROW($B328)-ROW($B$3)))),"",INDEX('Обработка исходного'!E:E,ROW($B$3)+4*(ROW($B328)-ROW($B$3))))</f>
        <v>Заготовки в виде поковок и штамповок из слитков массой не более 15 т толщиной от 60 до 300 мм</v>
      </c>
      <c r="D328" s="31">
        <v>16.399999999999999</v>
      </c>
      <c r="E328" s="32">
        <v>16.399999999999999</v>
      </c>
      <c r="F328" s="32">
        <v>16.600000000000001</v>
      </c>
      <c r="G328" s="32">
        <v>16.8</v>
      </c>
      <c r="H328" s="32">
        <v>17</v>
      </c>
      <c r="I328" s="32">
        <v>17.2</v>
      </c>
      <c r="J328" s="32">
        <v>17.399999999999999</v>
      </c>
      <c r="K328" s="32">
        <v>17.600000000000001</v>
      </c>
      <c r="L328" s="32">
        <v>17.8</v>
      </c>
      <c r="M328" s="32">
        <v>18</v>
      </c>
      <c r="N328" s="32">
        <v>18.2</v>
      </c>
      <c r="O328" s="32">
        <v>18.399999999999999</v>
      </c>
      <c r="P328" s="33">
        <v>18.5</v>
      </c>
    </row>
    <row r="329" spans="1:16" ht="25.5" customHeight="1" x14ac:dyDescent="0.25">
      <c r="A329" s="10" t="str">
        <f>INDEX('Обработка исходного'!B:B,ROW($B$3)+4*(ROW($B329)-ROW($B$3)))</f>
        <v>Сталь хромоникелевая коррозионно-стойкого аустенитного класса</v>
      </c>
      <c r="B329" s="47" t="str">
        <f>INDEX('Обработка исходного'!D:D,ROW($B$3)+4*(ROW($B329)-ROW($B$3)))</f>
        <v>10Х17Н13М2Т</v>
      </c>
      <c r="C329" s="27" t="str">
        <f>IF(ISBLANK(INDEX('Обработка исходного'!E:E,ROW($B$3)+4*(ROW($B329)-ROW($B$3)))),"",INDEX('Обработка исходного'!E:E,ROW($B$3)+4*(ROW($B329)-ROW($B$3))))</f>
        <v>Листы и листовые штамповки, ковано-катаные заготовки толщиной от 60 до 300 мм</v>
      </c>
      <c r="D329" s="31">
        <v>16.399999999999999</v>
      </c>
      <c r="E329" s="32">
        <v>16.399999999999999</v>
      </c>
      <c r="F329" s="32">
        <v>16.600000000000001</v>
      </c>
      <c r="G329" s="32">
        <v>16.8</v>
      </c>
      <c r="H329" s="32">
        <v>17</v>
      </c>
      <c r="I329" s="32">
        <v>17.2</v>
      </c>
      <c r="J329" s="32">
        <v>17.399999999999999</v>
      </c>
      <c r="K329" s="32">
        <v>17.600000000000001</v>
      </c>
      <c r="L329" s="32">
        <v>17.8</v>
      </c>
      <c r="M329" s="32">
        <v>18</v>
      </c>
      <c r="N329" s="32">
        <v>18.2</v>
      </c>
      <c r="O329" s="32">
        <v>18.399999999999999</v>
      </c>
      <c r="P329" s="33">
        <v>18.5</v>
      </c>
    </row>
    <row r="330" spans="1:16" ht="38.25" x14ac:dyDescent="0.25">
      <c r="A330" s="10" t="str">
        <f>INDEX('Обработка исходного'!B:B,ROW($B$3)+4*(ROW($B330)-ROW($B$3)))</f>
        <v>Сталь хромоникелевая коррозионно-стойкого аустенитного класса</v>
      </c>
      <c r="B330" s="47" t="str">
        <f>INDEX('Обработка исходного'!D:D,ROW($B$3)+4*(ROW($B330)-ROW($B$3)))</f>
        <v>10Х17Н13М2Т</v>
      </c>
      <c r="C330" s="27" t="str">
        <f>IF(ISBLANK(INDEX('Обработка исходного'!E:E,ROW($B$3)+4*(ROW($B330)-ROW($B$3)))),"",INDEX('Обработка исходного'!E:E,ROW($B$3)+4*(ROW($B330)-ROW($B$3))))</f>
        <v>Листы толщиной от 0,5 до 160 мм</v>
      </c>
      <c r="D330" s="31">
        <v>16.399999999999999</v>
      </c>
      <c r="E330" s="32">
        <v>16.399999999999999</v>
      </c>
      <c r="F330" s="32">
        <v>16.600000000000001</v>
      </c>
      <c r="G330" s="32">
        <v>16.8</v>
      </c>
      <c r="H330" s="32">
        <v>17</v>
      </c>
      <c r="I330" s="32">
        <v>17.2</v>
      </c>
      <c r="J330" s="32">
        <v>17.399999999999999</v>
      </c>
      <c r="K330" s="32">
        <v>17.600000000000001</v>
      </c>
      <c r="L330" s="32">
        <v>17.8</v>
      </c>
      <c r="M330" s="32">
        <v>18</v>
      </c>
      <c r="N330" s="32">
        <v>18.2</v>
      </c>
      <c r="O330" s="32">
        <v>18.399999999999999</v>
      </c>
      <c r="P330" s="33">
        <v>18.5</v>
      </c>
    </row>
    <row r="331" spans="1:16" ht="38.25" x14ac:dyDescent="0.25">
      <c r="A331" s="10" t="str">
        <f>INDEX('Обработка исходного'!B:B,ROW($B$3)+4*(ROW($B331)-ROW($B$3)))</f>
        <v>Сталь хромоникелевая коррозионно-стойкого аустенитного класса</v>
      </c>
      <c r="B331" s="47" t="str">
        <f>INDEX('Обработка исходного'!D:D,ROW($B$3)+4*(ROW($B331)-ROW($B$3)))</f>
        <v>10Х17Н13М2Т</v>
      </c>
      <c r="C331" s="27" t="str">
        <f>IF(ISBLANK(INDEX('Обработка исходного'!E:E,ROW($B$3)+4*(ROW($B331)-ROW($B$3)))),"",INDEX('Обработка исходного'!E:E,ROW($B$3)+4*(ROW($B331)-ROW($B$3))))</f>
        <v>Трубы бесшовные горячедеформированные диаметром от 57 до 325 мм с толщиной стенки от 3,5 до 32 мм</v>
      </c>
      <c r="D331" s="31">
        <v>16.399999999999999</v>
      </c>
      <c r="E331" s="32">
        <v>16.399999999999999</v>
      </c>
      <c r="F331" s="32">
        <v>16.600000000000001</v>
      </c>
      <c r="G331" s="32">
        <v>16.8</v>
      </c>
      <c r="H331" s="32">
        <v>17</v>
      </c>
      <c r="I331" s="32">
        <v>17.2</v>
      </c>
      <c r="J331" s="32">
        <v>17.399999999999999</v>
      </c>
      <c r="K331" s="32">
        <v>17.600000000000001</v>
      </c>
      <c r="L331" s="32">
        <v>17.8</v>
      </c>
      <c r="M331" s="32">
        <v>18</v>
      </c>
      <c r="N331" s="32">
        <v>18.2</v>
      </c>
      <c r="O331" s="32">
        <v>18.399999999999999</v>
      </c>
      <c r="P331" s="33">
        <v>18.5</v>
      </c>
    </row>
    <row r="332" spans="1:16" ht="38.25" x14ac:dyDescent="0.25">
      <c r="A332" s="10" t="str">
        <f>INDEX('Обработка исходного'!B:B,ROW($B$3)+4*(ROW($B332)-ROW($B$3)))</f>
        <v>Сталь хромоникелевая коррозионно-стойкого аустенитного класса</v>
      </c>
      <c r="B332" s="47" t="str">
        <f>INDEX('Обработка исходного'!D:D,ROW($B$3)+4*(ROW($B332)-ROW($B$3)))</f>
        <v>10Х17Н13М2Т</v>
      </c>
      <c r="C332" s="27" t="str">
        <f>IF(ISBLANK(INDEX('Обработка исходного'!E:E,ROW($B$3)+4*(ROW($B332)-ROW($B$3)))),"",INDEX('Обработка исходного'!E:E,ROW($B$3)+4*(ROW($B332)-ROW($B$3))))</f>
        <v>Трубы холодно- и теплодеформированные диаметром от 5 до 250 мм с толщиной стенки от 0,2 до 22 мм</v>
      </c>
      <c r="D332" s="31">
        <v>16.399999999999999</v>
      </c>
      <c r="E332" s="32">
        <v>16.399999999999999</v>
      </c>
      <c r="F332" s="32">
        <v>16.600000000000001</v>
      </c>
      <c r="G332" s="32">
        <v>16.8</v>
      </c>
      <c r="H332" s="32">
        <v>17</v>
      </c>
      <c r="I332" s="32">
        <v>17.2</v>
      </c>
      <c r="J332" s="32">
        <v>17.399999999999999</v>
      </c>
      <c r="K332" s="32">
        <v>17.600000000000001</v>
      </c>
      <c r="L332" s="32">
        <v>17.8</v>
      </c>
      <c r="M332" s="32">
        <v>18</v>
      </c>
      <c r="N332" s="32">
        <v>18.2</v>
      </c>
      <c r="O332" s="32">
        <v>18.399999999999999</v>
      </c>
      <c r="P332" s="33">
        <v>18.5</v>
      </c>
    </row>
    <row r="333" spans="1:16" ht="38.25" x14ac:dyDescent="0.25">
      <c r="A333" s="10" t="str">
        <f>INDEX('Обработка исходного'!B:B,ROW($B$3)+4*(ROW($B333)-ROW($B$3)))</f>
        <v>Сталь хромоникелевая коррозионно-стойкого аустенитного класса</v>
      </c>
      <c r="B333" s="47" t="str">
        <f>INDEX('Обработка исходного'!D:D,ROW($B$3)+4*(ROW($B333)-ROW($B$3)))</f>
        <v>12Х18Н12М3ТЛ</v>
      </c>
      <c r="C333" s="27" t="str">
        <f>IF(ISBLANK(INDEX('Обработка исходного'!E:E,ROW($B$3)+4*(ROW($B333)-ROW($B$3)))),"",INDEX('Обработка исходного'!E:E,ROW($B$3)+4*(ROW($B333)-ROW($B$3))))</f>
        <v>Отливки</v>
      </c>
      <c r="D333" s="31">
        <v>16.399999999999999</v>
      </c>
      <c r="E333" s="32">
        <v>16.399999999999999</v>
      </c>
      <c r="F333" s="32">
        <v>16.600000000000001</v>
      </c>
      <c r="G333" s="32">
        <v>16.8</v>
      </c>
      <c r="H333" s="32">
        <v>17</v>
      </c>
      <c r="I333" s="32">
        <v>17.2</v>
      </c>
      <c r="J333" s="32">
        <v>17.399999999999999</v>
      </c>
      <c r="K333" s="32">
        <v>17.600000000000001</v>
      </c>
      <c r="L333" s="32">
        <v>17.8</v>
      </c>
      <c r="M333" s="32">
        <v>18</v>
      </c>
      <c r="N333" s="32">
        <v>18.2</v>
      </c>
      <c r="O333" s="32">
        <v>18.399999999999999</v>
      </c>
      <c r="P333" s="33">
        <v>18.5</v>
      </c>
    </row>
    <row r="334" spans="1:16" ht="38.25" x14ac:dyDescent="0.25">
      <c r="A334" s="10" t="str">
        <f>INDEX('Обработка исходного'!B:B,ROW($B$3)+4*(ROW($B334)-ROW($B$3)))</f>
        <v>Сталь хромоникелевая коррозионно-стойкого аустенитного класса</v>
      </c>
      <c r="B334" s="47" t="str">
        <f>INDEX('Обработка исходного'!D:D,ROW($B$3)+4*(ROW($B334)-ROW($B$3)))</f>
        <v>10Х18Н12М3Л</v>
      </c>
      <c r="C334" s="27" t="str">
        <f>IF(ISBLANK(INDEX('Обработка исходного'!E:E,ROW($B$3)+4*(ROW($B334)-ROW($B$3)))),"",INDEX('Обработка исходного'!E:E,ROW($B$3)+4*(ROW($B334)-ROW($B$3))))</f>
        <v>Отливки</v>
      </c>
      <c r="D334" s="31">
        <v>16.399999999999999</v>
      </c>
      <c r="E334" s="32">
        <v>16.399999999999999</v>
      </c>
      <c r="F334" s="32">
        <v>16.600000000000001</v>
      </c>
      <c r="G334" s="32">
        <v>16.8</v>
      </c>
      <c r="H334" s="32">
        <v>17</v>
      </c>
      <c r="I334" s="32">
        <v>17.2</v>
      </c>
      <c r="J334" s="32">
        <v>17.399999999999999</v>
      </c>
      <c r="K334" s="32">
        <v>17.600000000000001</v>
      </c>
      <c r="L334" s="32">
        <v>17.8</v>
      </c>
      <c r="M334" s="32">
        <v>18</v>
      </c>
      <c r="N334" s="32">
        <v>18.2</v>
      </c>
      <c r="O334" s="32">
        <v>18.399999999999999</v>
      </c>
      <c r="P334" s="33">
        <v>18.5</v>
      </c>
    </row>
    <row r="335" spans="1:16" ht="38.25" x14ac:dyDescent="0.25">
      <c r="A335" s="10" t="str">
        <f>INDEX('Обработка исходного'!B:B,ROW($B$3)+4*(ROW($B335)-ROW($B$3)))</f>
        <v>Сталь хромоникелевая коррозионно-стойкого аустенитного класса</v>
      </c>
      <c r="B335" s="47" t="str">
        <f>INDEX('Обработка исходного'!D:D,ROW($B$3)+4*(ROW($B335)-ROW($B$3)))</f>
        <v>09Х16Н15М3Б</v>
      </c>
      <c r="C335" s="27" t="str">
        <f>IF(ISBLANK(INDEX('Обработка исходного'!E:E,ROW($B$3)+4*(ROW($B335)-ROW($B$3)))),"",INDEX('Обработка исходного'!E:E,ROW($B$3)+4*(ROW($B335)-ROW($B$3))))</f>
        <v>Заготовка трубная диаметром от 80 до 180 мм</v>
      </c>
      <c r="D335" s="31">
        <v>16.399999999999999</v>
      </c>
      <c r="E335" s="32">
        <v>16.399999999999999</v>
      </c>
      <c r="F335" s="32">
        <v>16.600000000000001</v>
      </c>
      <c r="G335" s="32">
        <v>16.8</v>
      </c>
      <c r="H335" s="32">
        <v>17</v>
      </c>
      <c r="I335" s="32">
        <v>17.2</v>
      </c>
      <c r="J335" s="32">
        <v>17.399999999999999</v>
      </c>
      <c r="K335" s="32">
        <v>17.600000000000001</v>
      </c>
      <c r="L335" s="32">
        <v>17.8</v>
      </c>
      <c r="M335" s="32">
        <v>18</v>
      </c>
      <c r="N335" s="32">
        <v>18.2</v>
      </c>
      <c r="O335" s="32">
        <v>18.399999999999999</v>
      </c>
      <c r="P335" s="33">
        <v>18.5</v>
      </c>
    </row>
    <row r="336" spans="1:16" ht="38.25" x14ac:dyDescent="0.25">
      <c r="A336" s="10" t="str">
        <f>INDEX('Обработка исходного'!B:B,ROW($B$3)+4*(ROW($B336)-ROW($B$3)))</f>
        <v>Сталь хромоникелевая коррозионно-стойкого аустенитного класса</v>
      </c>
      <c r="B336" s="47" t="str">
        <f>INDEX('Обработка исходного'!D:D,ROW($B$3)+4*(ROW($B336)-ROW($B$3)))</f>
        <v>45Х14Н14В2М</v>
      </c>
      <c r="C336" s="27" t="str">
        <f>IF(ISBLANK(INDEX('Обработка исходного'!E:E,ROW($B$3)+4*(ROW($B336)-ROW($B$3)))),"",INDEX('Обработка исходного'!E:E,ROW($B$3)+4*(ROW($B336)-ROW($B$3))))</f>
        <v>Горячекатаная и кованая сталь диаметром, стороной квадрата или толщиной до 60 мм</v>
      </c>
      <c r="D336" s="31">
        <v>16.399999999999999</v>
      </c>
      <c r="E336" s="32">
        <v>16.399999999999999</v>
      </c>
      <c r="F336" s="32">
        <v>16.600000000000001</v>
      </c>
      <c r="G336" s="32">
        <v>16.8</v>
      </c>
      <c r="H336" s="32">
        <v>17</v>
      </c>
      <c r="I336" s="32">
        <v>17.2</v>
      </c>
      <c r="J336" s="32">
        <v>17.399999999999999</v>
      </c>
      <c r="K336" s="32">
        <v>17.600000000000001</v>
      </c>
      <c r="L336" s="32">
        <v>17.8</v>
      </c>
      <c r="M336" s="32">
        <v>18</v>
      </c>
      <c r="N336" s="32">
        <v>18.2</v>
      </c>
      <c r="O336" s="32">
        <v>18.399999999999999</v>
      </c>
      <c r="P336" s="33">
        <v>18.5</v>
      </c>
    </row>
    <row r="337" spans="1:16" ht="38.25" x14ac:dyDescent="0.25">
      <c r="A337" s="10" t="str">
        <f>INDEX('Обработка исходного'!B:B,ROW($B$3)+4*(ROW($B337)-ROW($B$3)))</f>
        <v>Сталь хромоникелевая коррозионно-стойкого аустенитного класса</v>
      </c>
      <c r="B337" s="47" t="str">
        <f>INDEX('Обработка исходного'!D:D,ROW($B$3)+4*(ROW($B337)-ROW($B$3)))</f>
        <v>45Х14Н14В2М</v>
      </c>
      <c r="C337" s="27" t="str">
        <f>IF(ISBLANK(INDEX('Обработка исходного'!E:E,ROW($B$3)+4*(ROW($B337)-ROW($B$3)))),"",INDEX('Обработка исходного'!E:E,ROW($B$3)+4*(ROW($B337)-ROW($B$3))))</f>
        <v>Калиброванная сталь диаметром или стороной квадрата до 70 мм</v>
      </c>
      <c r="D337" s="31">
        <v>16.399999999999999</v>
      </c>
      <c r="E337" s="32">
        <v>16.399999999999999</v>
      </c>
      <c r="F337" s="32">
        <v>16.600000000000001</v>
      </c>
      <c r="G337" s="32">
        <v>16.8</v>
      </c>
      <c r="H337" s="32">
        <v>17</v>
      </c>
      <c r="I337" s="32">
        <v>17.2</v>
      </c>
      <c r="J337" s="32">
        <v>17.399999999999999</v>
      </c>
      <c r="K337" s="32">
        <v>17.600000000000001</v>
      </c>
      <c r="L337" s="32">
        <v>17.8</v>
      </c>
      <c r="M337" s="32">
        <v>18</v>
      </c>
      <c r="N337" s="32">
        <v>18.2</v>
      </c>
      <c r="O337" s="32">
        <v>18.399999999999999</v>
      </c>
      <c r="P337" s="33">
        <v>18.5</v>
      </c>
    </row>
    <row r="338" spans="1:16" ht="38.25" x14ac:dyDescent="0.25">
      <c r="A338" s="10" t="str">
        <f>INDEX('Обработка исходного'!B:B,ROW($B$3)+4*(ROW($B338)-ROW($B$3)))</f>
        <v>Сталь хромоникелевая коррозионно-стойкого аустенитного класса</v>
      </c>
      <c r="B338" s="47" t="str">
        <f>INDEX('Обработка исходного'!D:D,ROW($B$3)+4*(ROW($B338)-ROW($B$3)))</f>
        <v>45Х14Н14В2М</v>
      </c>
      <c r="C338" s="27" t="str">
        <f>IF(ISBLANK(INDEX('Обработка исходного'!E:E,ROW($B$3)+4*(ROW($B338)-ROW($B$3)))),"",INDEX('Обработка исходного'!E:E,ROW($B$3)+4*(ROW($B338)-ROW($B$3))))</f>
        <v>Горячекатаная и кованая сталь диаметром, стороной квадрата или толщиной от 60 до 100 мм</v>
      </c>
      <c r="D338" s="31">
        <v>16.399999999999999</v>
      </c>
      <c r="E338" s="32">
        <v>16.399999999999999</v>
      </c>
      <c r="F338" s="32">
        <v>16.600000000000001</v>
      </c>
      <c r="G338" s="32">
        <v>16.8</v>
      </c>
      <c r="H338" s="32">
        <v>17</v>
      </c>
      <c r="I338" s="32">
        <v>17.2</v>
      </c>
      <c r="J338" s="32">
        <v>17.399999999999999</v>
      </c>
      <c r="K338" s="32">
        <v>17.600000000000001</v>
      </c>
      <c r="L338" s="32">
        <v>17.8</v>
      </c>
      <c r="M338" s="32">
        <v>18</v>
      </c>
      <c r="N338" s="32">
        <v>18.2</v>
      </c>
      <c r="O338" s="32">
        <v>18.399999999999999</v>
      </c>
      <c r="P338" s="33">
        <v>18.5</v>
      </c>
    </row>
    <row r="339" spans="1:16" ht="38.25" x14ac:dyDescent="0.25">
      <c r="A339" s="10" t="str">
        <f>INDEX('Обработка исходного'!B:B,ROW($B$3)+4*(ROW($B339)-ROW($B$3)))</f>
        <v>Сталь хромоникелевая коррозионно-стойкого аустенитного класса</v>
      </c>
      <c r="B339" s="47" t="str">
        <f>INDEX('Обработка исходного'!D:D,ROW($B$3)+4*(ROW($B339)-ROW($B$3)))</f>
        <v>45Х14Н14В2М</v>
      </c>
      <c r="C339" s="27" t="str">
        <f>IF(ISBLANK(INDEX('Обработка исходного'!E:E,ROW($B$3)+4*(ROW($B339)-ROW($B$3)))),"",INDEX('Обработка исходного'!E:E,ROW($B$3)+4*(ROW($B339)-ROW($B$3))))</f>
        <v>Горячекатаная и кованая сталь диаметром, стороной квадрата или толщиной от 100 до 150 мм</v>
      </c>
      <c r="D339" s="31">
        <v>16.399999999999999</v>
      </c>
      <c r="E339" s="32">
        <v>16.399999999999999</v>
      </c>
      <c r="F339" s="32">
        <v>16.600000000000001</v>
      </c>
      <c r="G339" s="32">
        <v>16.8</v>
      </c>
      <c r="H339" s="32">
        <v>17</v>
      </c>
      <c r="I339" s="32">
        <v>17.2</v>
      </c>
      <c r="J339" s="32">
        <v>17.399999999999999</v>
      </c>
      <c r="K339" s="32">
        <v>17.600000000000001</v>
      </c>
      <c r="L339" s="32">
        <v>17.8</v>
      </c>
      <c r="M339" s="32">
        <v>18</v>
      </c>
      <c r="N339" s="32">
        <v>18.2</v>
      </c>
      <c r="O339" s="32">
        <v>18.399999999999999</v>
      </c>
      <c r="P339" s="33">
        <v>18.5</v>
      </c>
    </row>
    <row r="340" spans="1:16" ht="38.25" x14ac:dyDescent="0.25">
      <c r="A340" s="10" t="str">
        <f>INDEX('Обработка исходного'!B:B,ROW($B$3)+4*(ROW($B340)-ROW($B$3)))</f>
        <v>Сталь хромоникелевая коррозионно-стойкого аустенитного класса</v>
      </c>
      <c r="B340" s="47" t="str">
        <f>INDEX('Обработка исходного'!D:D,ROW($B$3)+4*(ROW($B340)-ROW($B$3)))</f>
        <v>Х18Н22В2Т2</v>
      </c>
      <c r="C340" s="27" t="str">
        <f>IF(ISBLANK(INDEX('Обработка исходного'!E:E,ROW($B$3)+4*(ROW($B340)-ROW($B$3)))),"",INDEX('Обработка исходного'!E:E,ROW($B$3)+4*(ROW($B340)-ROW($B$3))))</f>
        <v>Поковки из слитков массой до 10 т</v>
      </c>
      <c r="D340" s="31">
        <v>16.399999999999999</v>
      </c>
      <c r="E340" s="32">
        <v>16.399999999999999</v>
      </c>
      <c r="F340" s="32">
        <v>16.600000000000001</v>
      </c>
      <c r="G340" s="32">
        <v>16.8</v>
      </c>
      <c r="H340" s="32">
        <v>17</v>
      </c>
      <c r="I340" s="32">
        <v>17.2</v>
      </c>
      <c r="J340" s="32">
        <v>17.399999999999999</v>
      </c>
      <c r="K340" s="32">
        <v>17.600000000000001</v>
      </c>
      <c r="L340" s="32">
        <v>17.8</v>
      </c>
      <c r="M340" s="32">
        <v>18</v>
      </c>
      <c r="N340" s="32">
        <v>18.2</v>
      </c>
      <c r="O340" s="32">
        <v>18.399999999999999</v>
      </c>
      <c r="P340" s="33">
        <v>18.5</v>
      </c>
    </row>
    <row r="341" spans="1:16" ht="38.25" x14ac:dyDescent="0.25">
      <c r="A341" s="10" t="str">
        <f>INDEX('Обработка исходного'!B:B,ROW($B$3)+4*(ROW($B341)-ROW($B$3)))</f>
        <v>Сталь хромоникелевая коррозионно-стойкого аустенитного класса</v>
      </c>
      <c r="B341" s="47" t="str">
        <f>INDEX('Обработка исходного'!D:D,ROW($B$3)+4*(ROW($B341)-ROW($B$3)))</f>
        <v>31Х19Н9МВБТ</v>
      </c>
      <c r="C341" s="27" t="str">
        <f>IF(ISBLANK(INDEX('Обработка исходного'!E:E,ROW($B$3)+4*(ROW($B341)-ROW($B$3)))),"",INDEX('Обработка исходного'!E:E,ROW($B$3)+4*(ROW($B341)-ROW($B$3))))</f>
        <v>Заготовки крепежных деталей неограниченной толщины, КП315*</v>
      </c>
      <c r="D341" s="31">
        <v>16.399999999999999</v>
      </c>
      <c r="E341" s="32">
        <v>16.399999999999999</v>
      </c>
      <c r="F341" s="32">
        <v>16.600000000000001</v>
      </c>
      <c r="G341" s="32">
        <v>16.8</v>
      </c>
      <c r="H341" s="32">
        <v>17</v>
      </c>
      <c r="I341" s="32">
        <v>17.2</v>
      </c>
      <c r="J341" s="32">
        <v>17.399999999999999</v>
      </c>
      <c r="K341" s="32">
        <v>17.600000000000001</v>
      </c>
      <c r="L341" s="32">
        <v>17.8</v>
      </c>
      <c r="M341" s="32">
        <v>18</v>
      </c>
      <c r="N341" s="32">
        <v>18.2</v>
      </c>
      <c r="O341" s="32">
        <v>18.399999999999999</v>
      </c>
      <c r="P341" s="33">
        <v>18.5</v>
      </c>
    </row>
    <row r="342" spans="1:16" ht="38.25" x14ac:dyDescent="0.25">
      <c r="A342" s="10" t="str">
        <f>INDEX('Обработка исходного'!B:B,ROW($B$3)+4*(ROW($B342)-ROW($B$3)))</f>
        <v>Сталь хромоникелевая коррозионно-стойкого аустенитного класса</v>
      </c>
      <c r="B342" s="47" t="str">
        <f>INDEX('Обработка исходного'!D:D,ROW($B$3)+4*(ROW($B342)-ROW($B$3)))</f>
        <v>31Х19Н9МВБТ</v>
      </c>
      <c r="C342" s="27" t="str">
        <f>IF(ISBLANK(INDEX('Обработка исходного'!E:E,ROW($B$3)+4*(ROW($B342)-ROW($B$3)))),"",INDEX('Обработка исходного'!E:E,ROW($B$3)+4*(ROW($B342)-ROW($B$3))))</f>
        <v>Горячекатаная и кованая сталь диаметром, стороной квадрата или толщиной до 60 мм</v>
      </c>
      <c r="D342" s="31">
        <v>16.399999999999999</v>
      </c>
      <c r="E342" s="32">
        <v>16.399999999999999</v>
      </c>
      <c r="F342" s="32">
        <v>16.600000000000001</v>
      </c>
      <c r="G342" s="32">
        <v>16.8</v>
      </c>
      <c r="H342" s="32">
        <v>17</v>
      </c>
      <c r="I342" s="32">
        <v>17.2</v>
      </c>
      <c r="J342" s="32">
        <v>17.399999999999999</v>
      </c>
      <c r="K342" s="32">
        <v>17.600000000000001</v>
      </c>
      <c r="L342" s="32">
        <v>17.8</v>
      </c>
      <c r="M342" s="32">
        <v>18</v>
      </c>
      <c r="N342" s="32">
        <v>18.2</v>
      </c>
      <c r="O342" s="32">
        <v>18.399999999999999</v>
      </c>
      <c r="P342" s="33">
        <v>18.5</v>
      </c>
    </row>
    <row r="343" spans="1:16" ht="38.25" x14ac:dyDescent="0.25">
      <c r="A343" s="10" t="str">
        <f>INDEX('Обработка исходного'!B:B,ROW($B$3)+4*(ROW($B343)-ROW($B$3)))</f>
        <v>Сталь хромоникелевая коррозионно-стойкого аустенитного класса</v>
      </c>
      <c r="B343" s="47" t="str">
        <f>INDEX('Обработка исходного'!D:D,ROW($B$3)+4*(ROW($B343)-ROW($B$3)))</f>
        <v>31Х19Н9МВБТ</v>
      </c>
      <c r="C343" s="27" t="str">
        <f>IF(ISBLANK(INDEX('Обработка исходного'!E:E,ROW($B$3)+4*(ROW($B343)-ROW($B$3)))),"",INDEX('Обработка исходного'!E:E,ROW($B$3)+4*(ROW($B343)-ROW($B$3))))</f>
        <v>Горячекатаная и кованая сталь диаметром, стороной квадрата или толщиной от 60 до 100 мм</v>
      </c>
      <c r="D343" s="31">
        <v>16.399999999999999</v>
      </c>
      <c r="E343" s="32">
        <v>16.399999999999999</v>
      </c>
      <c r="F343" s="32">
        <v>16.600000000000001</v>
      </c>
      <c r="G343" s="32">
        <v>16.8</v>
      </c>
      <c r="H343" s="32">
        <v>17</v>
      </c>
      <c r="I343" s="32">
        <v>17.2</v>
      </c>
      <c r="J343" s="32">
        <v>17.399999999999999</v>
      </c>
      <c r="K343" s="32">
        <v>17.600000000000001</v>
      </c>
      <c r="L343" s="32">
        <v>17.8</v>
      </c>
      <c r="M343" s="32">
        <v>18</v>
      </c>
      <c r="N343" s="32">
        <v>18.2</v>
      </c>
      <c r="O343" s="32">
        <v>18.399999999999999</v>
      </c>
      <c r="P343" s="33">
        <v>18.5</v>
      </c>
    </row>
    <row r="344" spans="1:16" ht="38.25" x14ac:dyDescent="0.25">
      <c r="A344" s="10" t="str">
        <f>INDEX('Обработка исходного'!B:B,ROW($B$3)+4*(ROW($B344)-ROW($B$3)))</f>
        <v>Сталь хромоникелевая коррозионно-стойкого аустенитного класса</v>
      </c>
      <c r="B344" s="47" t="str">
        <f>INDEX('Обработка исходного'!D:D,ROW($B$3)+4*(ROW($B344)-ROW($B$3)))</f>
        <v>31Х19Н9МВБТ</v>
      </c>
      <c r="C344" s="27" t="str">
        <f>IF(ISBLANK(INDEX('Обработка исходного'!E:E,ROW($B$3)+4*(ROW($B344)-ROW($B$3)))),"",INDEX('Обработка исходного'!E:E,ROW($B$3)+4*(ROW($B344)-ROW($B$3))))</f>
        <v>Горячекатаная и кованая сталь диаметром, стороной квадрата или толщиной от 100 до 200 мм</v>
      </c>
      <c r="D344" s="31">
        <v>16.399999999999999</v>
      </c>
      <c r="E344" s="32">
        <v>16.399999999999999</v>
      </c>
      <c r="F344" s="32">
        <v>16.600000000000001</v>
      </c>
      <c r="G344" s="32">
        <v>16.8</v>
      </c>
      <c r="H344" s="32">
        <v>17</v>
      </c>
      <c r="I344" s="32">
        <v>17.2</v>
      </c>
      <c r="J344" s="32">
        <v>17.399999999999999</v>
      </c>
      <c r="K344" s="32">
        <v>17.600000000000001</v>
      </c>
      <c r="L344" s="32">
        <v>17.8</v>
      </c>
      <c r="M344" s="32">
        <v>18</v>
      </c>
      <c r="N344" s="32">
        <v>18.2</v>
      </c>
      <c r="O344" s="32">
        <v>18.399999999999999</v>
      </c>
      <c r="P344" s="33">
        <v>18.5</v>
      </c>
    </row>
    <row r="345" spans="1:16" ht="38.25" x14ac:dyDescent="0.25">
      <c r="A345" s="10" t="str">
        <f>INDEX('Обработка исходного'!B:B,ROW($B$3)+4*(ROW($B345)-ROW($B$3)))</f>
        <v>Сталь хромоникелевая коррозионно-стойкого аустенитного класса</v>
      </c>
      <c r="B345" s="47" t="str">
        <f>INDEX('Обработка исходного'!D:D,ROW($B$3)+4*(ROW($B345)-ROW($B$3)))</f>
        <v>10Х11Н20Т3Р</v>
      </c>
      <c r="C345" s="27" t="str">
        <f>IF(ISBLANK(INDEX('Обработка исходного'!E:E,ROW($B$3)+4*(ROW($B345)-ROW($B$3)))),"",INDEX('Обработка исходного'!E:E,ROW($B$3)+4*(ROW($B345)-ROW($B$3))))</f>
        <v>Горячекатаная и кованая сталь диаметром, стороной квадрата или толщиной от 60 до 100 мм</v>
      </c>
      <c r="D345" s="31">
        <v>16.399999999999999</v>
      </c>
      <c r="E345" s="32">
        <v>16.399999999999999</v>
      </c>
      <c r="F345" s="32">
        <v>16.600000000000001</v>
      </c>
      <c r="G345" s="32">
        <v>16.8</v>
      </c>
      <c r="H345" s="32">
        <v>17</v>
      </c>
      <c r="I345" s="32">
        <v>17.2</v>
      </c>
      <c r="J345" s="32">
        <v>17.399999999999999</v>
      </c>
      <c r="K345" s="32">
        <v>17.600000000000001</v>
      </c>
      <c r="L345" s="32">
        <v>17.8</v>
      </c>
      <c r="M345" s="32">
        <v>18</v>
      </c>
      <c r="N345" s="32">
        <v>18.2</v>
      </c>
      <c r="O345" s="32">
        <v>18.399999999999999</v>
      </c>
      <c r="P345" s="33">
        <v>18.5</v>
      </c>
    </row>
    <row r="346" spans="1:16" ht="38.25" x14ac:dyDescent="0.25">
      <c r="A346" s="10" t="str">
        <f>INDEX('Обработка исходного'!B:B,ROW($B$3)+4*(ROW($B346)-ROW($B$3)))</f>
        <v>Сталь хромоникелевая коррозионно-стойкого аустенитного класса</v>
      </c>
      <c r="B346" s="47" t="str">
        <f>INDEX('Обработка исходного'!D:D,ROW($B$3)+4*(ROW($B346)-ROW($B$3)))</f>
        <v>10Х11Н20Т3Р</v>
      </c>
      <c r="C346" s="27" t="str">
        <f>IF(ISBLANK(INDEX('Обработка исходного'!E:E,ROW($B$3)+4*(ROW($B346)-ROW($B$3)))),"",INDEX('Обработка исходного'!E:E,ROW($B$3)+4*(ROW($B346)-ROW($B$3))))</f>
        <v>Горячекатаная и кованая сталь диаметром, стороной квадрата или толщиной от 100 до 150 мм</v>
      </c>
      <c r="D346" s="31">
        <v>16.399999999999999</v>
      </c>
      <c r="E346" s="32">
        <v>16.399999999999999</v>
      </c>
      <c r="F346" s="32">
        <v>16.600000000000001</v>
      </c>
      <c r="G346" s="32">
        <v>16.8</v>
      </c>
      <c r="H346" s="32">
        <v>17</v>
      </c>
      <c r="I346" s="32">
        <v>17.2</v>
      </c>
      <c r="J346" s="32">
        <v>17.399999999999999</v>
      </c>
      <c r="K346" s="32">
        <v>17.600000000000001</v>
      </c>
      <c r="L346" s="32">
        <v>17.8</v>
      </c>
      <c r="M346" s="32">
        <v>18</v>
      </c>
      <c r="N346" s="32">
        <v>18.2</v>
      </c>
      <c r="O346" s="32">
        <v>18.399999999999999</v>
      </c>
      <c r="P346" s="33">
        <v>18.5</v>
      </c>
    </row>
    <row r="347" spans="1:16" ht="38.25" x14ac:dyDescent="0.25">
      <c r="A347" s="10" t="str">
        <f>INDEX('Обработка исходного'!B:B,ROW($B$3)+4*(ROW($B347)-ROW($B$3)))</f>
        <v>Сталь хромоникелевая коррозионно-стойкого аустенитного класса</v>
      </c>
      <c r="B347" s="47" t="str">
        <f>INDEX('Обработка исходного'!D:D,ROW($B$3)+4*(ROW($B347)-ROW($B$3)))</f>
        <v>10Х11Н20Т3Р</v>
      </c>
      <c r="C347" s="27" t="str">
        <f>IF(ISBLANK(INDEX('Обработка исходного'!E:E,ROW($B$3)+4*(ROW($B347)-ROW($B$3)))),"",INDEX('Обработка исходного'!E:E,ROW($B$3)+4*(ROW($B347)-ROW($B$3))))</f>
        <v>Заготовки крепежных деталей, КП490*</v>
      </c>
      <c r="D347" s="31">
        <v>16.399999999999999</v>
      </c>
      <c r="E347" s="32">
        <v>16.399999999999999</v>
      </c>
      <c r="F347" s="32">
        <v>16.600000000000001</v>
      </c>
      <c r="G347" s="32">
        <v>16.8</v>
      </c>
      <c r="H347" s="32">
        <v>17</v>
      </c>
      <c r="I347" s="32">
        <v>17.2</v>
      </c>
      <c r="J347" s="32">
        <v>17.399999999999999</v>
      </c>
      <c r="K347" s="32">
        <v>17.600000000000001</v>
      </c>
      <c r="L347" s="32">
        <v>17.8</v>
      </c>
      <c r="M347" s="32">
        <v>18</v>
      </c>
      <c r="N347" s="32">
        <v>18.2</v>
      </c>
      <c r="O347" s="32">
        <v>18.399999999999999</v>
      </c>
      <c r="P347" s="33">
        <v>18.5</v>
      </c>
    </row>
    <row r="348" spans="1:16" ht="38.25" x14ac:dyDescent="0.25">
      <c r="A348" s="10" t="str">
        <f>INDEX('Обработка исходного'!B:B,ROW($B$3)+4*(ROW($B348)-ROW($B$3)))</f>
        <v>Сталь хромоникелевая коррозионно-стойкого аустенитного класса</v>
      </c>
      <c r="B348" s="47" t="str">
        <f>INDEX('Обработка исходного'!D:D,ROW($B$3)+4*(ROW($B348)-ROW($B$3)))</f>
        <v>10Х11Н20Т3Р</v>
      </c>
      <c r="C348" s="27" t="str">
        <f>IF(ISBLANK(INDEX('Обработка исходного'!E:E,ROW($B$3)+4*(ROW($B348)-ROW($B$3)))),"",INDEX('Обработка исходного'!E:E,ROW($B$3)+4*(ROW($B348)-ROW($B$3))))</f>
        <v>Сортовой прокат, КП490*</v>
      </c>
      <c r="D348" s="31">
        <v>16.399999999999999</v>
      </c>
      <c r="E348" s="32">
        <v>16.399999999999999</v>
      </c>
      <c r="F348" s="32">
        <v>16.600000000000001</v>
      </c>
      <c r="G348" s="32">
        <v>16.8</v>
      </c>
      <c r="H348" s="32">
        <v>17</v>
      </c>
      <c r="I348" s="32">
        <v>17.2</v>
      </c>
      <c r="J348" s="32">
        <v>17.399999999999999</v>
      </c>
      <c r="K348" s="32">
        <v>17.600000000000001</v>
      </c>
      <c r="L348" s="32">
        <v>17.8</v>
      </c>
      <c r="M348" s="32">
        <v>18</v>
      </c>
      <c r="N348" s="32">
        <v>18.2</v>
      </c>
      <c r="O348" s="32">
        <v>18.399999999999999</v>
      </c>
      <c r="P348" s="33">
        <v>18.5</v>
      </c>
    </row>
    <row r="349" spans="1:16" ht="38.25" x14ac:dyDescent="0.25">
      <c r="A349" s="10" t="str">
        <f>INDEX('Обработка исходного'!B:B,ROW($B$3)+4*(ROW($B349)-ROW($B$3)))</f>
        <v>Сталь хромоникелевая коррозионно-стойкого аустенитного класса</v>
      </c>
      <c r="B349" s="47" t="str">
        <f>INDEX('Обработка исходного'!D:D,ROW($B$3)+4*(ROW($B349)-ROW($B$3)))</f>
        <v>10Х11Н20Т3Р</v>
      </c>
      <c r="C349" s="27" t="str">
        <f>IF(ISBLANK(INDEX('Обработка исходного'!E:E,ROW($B$3)+4*(ROW($B349)-ROW($B$3)))),"",INDEX('Обработка исходного'!E:E,ROW($B$3)+4*(ROW($B349)-ROW($B$3))))</f>
        <v>Горячекатаная и кованая сталь диаметром, стороной квадрата или толщиной до 60 мм</v>
      </c>
      <c r="D349" s="31">
        <v>16.399999999999999</v>
      </c>
      <c r="E349" s="32">
        <v>16.399999999999999</v>
      </c>
      <c r="F349" s="32">
        <v>16.600000000000001</v>
      </c>
      <c r="G349" s="32">
        <v>16.8</v>
      </c>
      <c r="H349" s="32">
        <v>17</v>
      </c>
      <c r="I349" s="32">
        <v>17.2</v>
      </c>
      <c r="J349" s="32">
        <v>17.399999999999999</v>
      </c>
      <c r="K349" s="32">
        <v>17.600000000000001</v>
      </c>
      <c r="L349" s="32">
        <v>17.8</v>
      </c>
      <c r="M349" s="32">
        <v>18</v>
      </c>
      <c r="N349" s="32">
        <v>18.2</v>
      </c>
      <c r="O349" s="32">
        <v>18.399999999999999</v>
      </c>
      <c r="P349" s="33">
        <v>18.5</v>
      </c>
    </row>
    <row r="350" spans="1:16" ht="25.5" x14ac:dyDescent="0.25">
      <c r="A350" s="10" t="str">
        <f>INDEX('Обработка исходного'!B:B,ROW($B$3)+4*(ROW($B350)-ROW($B$3)))</f>
        <v>Сплав на железоникелевой основе</v>
      </c>
      <c r="B350" s="47" t="str">
        <f>INDEX('Обработка исходного'!D:D,ROW($B$3)+4*(ROW($B350)-ROW($B$3)))</f>
        <v>1Х16Н36МБТЮР</v>
      </c>
      <c r="C350" s="27" t="str">
        <f>IF(ISBLANK(INDEX('Обработка исходного'!E:E,ROW($B$3)+4*(ROW($B350)-ROW($B$3)))),"",INDEX('Обработка исходного'!E:E,ROW($B$3)+4*(ROW($B350)-ROW($B$3))))</f>
        <v/>
      </c>
      <c r="D350" s="31">
        <v>16.399999999999999</v>
      </c>
      <c r="E350" s="32">
        <v>16.399999999999999</v>
      </c>
      <c r="F350" s="32">
        <v>16.600000000000001</v>
      </c>
      <c r="G350" s="32">
        <v>16.8</v>
      </c>
      <c r="H350" s="32">
        <v>17</v>
      </c>
      <c r="I350" s="32">
        <v>17.2</v>
      </c>
      <c r="J350" s="32">
        <v>17.399999999999999</v>
      </c>
      <c r="K350" s="32">
        <v>17.600000000000001</v>
      </c>
      <c r="L350" s="32">
        <v>17.8</v>
      </c>
      <c r="M350" s="32">
        <v>18</v>
      </c>
      <c r="N350" s="32">
        <v>18.2</v>
      </c>
      <c r="O350" s="32">
        <v>18.399999999999999</v>
      </c>
      <c r="P350" s="33">
        <v>18.5</v>
      </c>
    </row>
    <row r="351" spans="1:16" ht="25.5" x14ac:dyDescent="0.25">
      <c r="A351" s="10" t="str">
        <f>INDEX('Обработка исходного'!B:B,ROW($B$3)+4*(ROW($B351)-ROW($B$3)))</f>
        <v>Сплав на железоникелевой основе</v>
      </c>
      <c r="B351" s="47" t="str">
        <f>INDEX('Обработка исходного'!D:D,ROW($B$3)+4*(ROW($B351)-ROW($B$3)))</f>
        <v>03Х21Н32М3Б</v>
      </c>
      <c r="C351" s="27" t="str">
        <f>IF(ISBLANK(INDEX('Обработка исходного'!E:E,ROW($B$3)+4*(ROW($B351)-ROW($B$3)))),"",INDEX('Обработка исходного'!E:E,ROW($B$3)+4*(ROW($B351)-ROW($B$3))))</f>
        <v>Прутки, поковки</v>
      </c>
      <c r="D351" s="31">
        <v>16.399999999999999</v>
      </c>
      <c r="E351" s="32">
        <v>16.399999999999999</v>
      </c>
      <c r="F351" s="32">
        <v>16.600000000000001</v>
      </c>
      <c r="G351" s="32">
        <v>16.8</v>
      </c>
      <c r="H351" s="32">
        <v>17</v>
      </c>
      <c r="I351" s="32">
        <v>17.2</v>
      </c>
      <c r="J351" s="32">
        <v>17.399999999999999</v>
      </c>
      <c r="K351" s="32">
        <v>17.600000000000001</v>
      </c>
      <c r="L351" s="32">
        <v>17.8</v>
      </c>
      <c r="M351" s="32">
        <v>18</v>
      </c>
      <c r="N351" s="32">
        <v>18.2</v>
      </c>
      <c r="O351" s="32">
        <v>18.399999999999999</v>
      </c>
      <c r="P351" s="33">
        <v>18.5</v>
      </c>
    </row>
    <row r="352" spans="1:16" ht="25.5" x14ac:dyDescent="0.25">
      <c r="A352" s="10" t="str">
        <f>INDEX('Обработка исходного'!B:B,ROW($B$3)+4*(ROW($B352)-ROW($B$3)))</f>
        <v>Сплав на железоникелевой основе</v>
      </c>
      <c r="B352" s="47" t="str">
        <f>INDEX('Обработка исходного'!D:D,ROW($B$3)+4*(ROW($B352)-ROW($B$3)))</f>
        <v>03Х21Н32М3Б</v>
      </c>
      <c r="C352" s="27" t="str">
        <f>IF(ISBLANK(INDEX('Обработка исходного'!E:E,ROW($B$3)+4*(ROW($B352)-ROW($B$3)))),"",INDEX('Обработка исходного'!E:E,ROW($B$3)+4*(ROW($B352)-ROW($B$3))))</f>
        <v>Трубы</v>
      </c>
      <c r="D352" s="31">
        <v>16.399999999999999</v>
      </c>
      <c r="E352" s="32">
        <v>16.399999999999999</v>
      </c>
      <c r="F352" s="32">
        <v>16.600000000000001</v>
      </c>
      <c r="G352" s="32">
        <v>16.8</v>
      </c>
      <c r="H352" s="32">
        <v>17</v>
      </c>
      <c r="I352" s="32">
        <v>17.2</v>
      </c>
      <c r="J352" s="32">
        <v>17.399999999999999</v>
      </c>
      <c r="K352" s="32">
        <v>17.600000000000001</v>
      </c>
      <c r="L352" s="32">
        <v>17.8</v>
      </c>
      <c r="M352" s="32">
        <v>18</v>
      </c>
      <c r="N352" s="32">
        <v>18.2</v>
      </c>
      <c r="O352" s="32">
        <v>18.399999999999999</v>
      </c>
      <c r="P352" s="33">
        <v>18.5</v>
      </c>
    </row>
    <row r="353" spans="1:16" ht="25.5" x14ac:dyDescent="0.25">
      <c r="A353" s="10" t="str">
        <f>INDEX('Обработка исходного'!B:B,ROW($B$3)+4*(ROW($B353)-ROW($B$3)))</f>
        <v>Сплав на железоникелевой основе</v>
      </c>
      <c r="B353" s="47" t="str">
        <f>INDEX('Обработка исходного'!D:D,ROW($B$3)+4*(ROW($B353)-ROW($B$3)))</f>
        <v>Сплав ХН35ВТ</v>
      </c>
      <c r="C353" s="27" t="str">
        <f>IF(ISBLANK(INDEX('Обработка исходного'!E:E,ROW($B$3)+4*(ROW($B353)-ROW($B$3)))),"",INDEX('Обработка исходного'!E:E,ROW($B$3)+4*(ROW($B353)-ROW($B$3))))</f>
        <v>Заготовки крепежных деталей толщиной до 400 мм и от 620 до 650 мм, КП395*</v>
      </c>
      <c r="D353" s="31">
        <v>16.399999999999999</v>
      </c>
      <c r="E353" s="32">
        <v>16.399999999999999</v>
      </c>
      <c r="F353" s="32">
        <v>16.600000000000001</v>
      </c>
      <c r="G353" s="32">
        <v>16.8</v>
      </c>
      <c r="H353" s="32">
        <v>17</v>
      </c>
      <c r="I353" s="32">
        <v>17.2</v>
      </c>
      <c r="J353" s="32">
        <v>17.399999999999999</v>
      </c>
      <c r="K353" s="32">
        <v>17.600000000000001</v>
      </c>
      <c r="L353" s="32">
        <v>17.8</v>
      </c>
      <c r="M353" s="32">
        <v>18</v>
      </c>
      <c r="N353" s="32">
        <v>18.2</v>
      </c>
      <c r="O353" s="32">
        <v>18.399999999999999</v>
      </c>
      <c r="P353" s="33">
        <v>18.5</v>
      </c>
    </row>
    <row r="354" spans="1:16" ht="25.5" x14ac:dyDescent="0.25">
      <c r="A354" s="10" t="str">
        <f>INDEX('Обработка исходного'!B:B,ROW($B$3)+4*(ROW($B354)-ROW($B$3)))</f>
        <v>Сплав на железоникелевой основе</v>
      </c>
      <c r="B354" s="47" t="str">
        <f>INDEX('Обработка исходного'!D:D,ROW($B$3)+4*(ROW($B354)-ROW($B$3)))</f>
        <v>Сплав ХН35ВТ</v>
      </c>
      <c r="C354" s="27" t="str">
        <f>IF(ISBLANK(INDEX('Обработка исходного'!E:E,ROW($B$3)+4*(ROW($B354)-ROW($B$3)))),"",INDEX('Обработка исходного'!E:E,ROW($B$3)+4*(ROW($B354)-ROW($B$3))))</f>
        <v>Сортовой прокат толщиной до 100 мм</v>
      </c>
      <c r="D354" s="31">
        <v>16.399999999999999</v>
      </c>
      <c r="E354" s="32">
        <v>16.399999999999999</v>
      </c>
      <c r="F354" s="32">
        <v>16.600000000000001</v>
      </c>
      <c r="G354" s="32">
        <v>16.8</v>
      </c>
      <c r="H354" s="32">
        <v>17</v>
      </c>
      <c r="I354" s="32">
        <v>17.2</v>
      </c>
      <c r="J354" s="32">
        <v>17.399999999999999</v>
      </c>
      <c r="K354" s="32">
        <v>17.600000000000001</v>
      </c>
      <c r="L354" s="32">
        <v>17.8</v>
      </c>
      <c r="M354" s="32">
        <v>18</v>
      </c>
      <c r="N354" s="32">
        <v>18.2</v>
      </c>
      <c r="O354" s="32">
        <v>18.399999999999999</v>
      </c>
      <c r="P354" s="33">
        <v>18.5</v>
      </c>
    </row>
    <row r="355" spans="1:16" ht="25.5" x14ac:dyDescent="0.25">
      <c r="A355" s="10" t="str">
        <f>INDEX('Обработка исходного'!B:B,ROW($B$3)+4*(ROW($B355)-ROW($B$3)))</f>
        <v>Сплав на железоникелевой основе</v>
      </c>
      <c r="B355" s="47" t="str">
        <f>INDEX('Обработка исходного'!D:D,ROW($B$3)+4*(ROW($B355)-ROW($B$3)))</f>
        <v>Сплав ХН35ВТ-ВД</v>
      </c>
      <c r="C355" s="27" t="str">
        <f>IF(ISBLANK(INDEX('Обработка исходного'!E:E,ROW($B$3)+4*(ROW($B355)-ROW($B$3)))),"",INDEX('Обработка исходного'!E:E,ROW($B$3)+4*(ROW($B355)-ROW($B$3))))</f>
        <v>Кованый и горячекатаный пруток диаметром от 40 до 200 мм</v>
      </c>
      <c r="D355" s="31">
        <v>16.399999999999999</v>
      </c>
      <c r="E355" s="32">
        <v>16.399999999999999</v>
      </c>
      <c r="F355" s="32">
        <v>16.600000000000001</v>
      </c>
      <c r="G355" s="32">
        <v>16.8</v>
      </c>
      <c r="H355" s="32">
        <v>17</v>
      </c>
      <c r="I355" s="32">
        <v>17.2</v>
      </c>
      <c r="J355" s="32">
        <v>17.399999999999999</v>
      </c>
      <c r="K355" s="32">
        <v>17.600000000000001</v>
      </c>
      <c r="L355" s="32">
        <v>17.8</v>
      </c>
      <c r="M355" s="32">
        <v>18</v>
      </c>
      <c r="N355" s="32">
        <v>18.2</v>
      </c>
      <c r="O355" s="32">
        <v>18.399999999999999</v>
      </c>
      <c r="P355" s="33">
        <v>18.5</v>
      </c>
    </row>
    <row r="356" spans="1:16" ht="25.5" x14ac:dyDescent="0.25">
      <c r="A356" s="10" t="str">
        <f>INDEX('Обработка исходного'!B:B,ROW($B$3)+4*(ROW($B356)-ROW($B$3)))</f>
        <v>Сплав на железоникелевой основе</v>
      </c>
      <c r="B356" s="47" t="str">
        <f>INDEX('Обработка исходного'!D:D,ROW($B$3)+4*(ROW($B356)-ROW($B$3)))</f>
        <v>Сплав ХН35ВТ-ВД</v>
      </c>
      <c r="C356" s="27" t="str">
        <f>IF(ISBLANK(INDEX('Обработка исходного'!E:E,ROW($B$3)+4*(ROW($B356)-ROW($B$3)))),"",INDEX('Обработка исходного'!E:E,ROW($B$3)+4*(ROW($B356)-ROW($B$3))))</f>
        <v>Сортовой прокат до 100 мм</v>
      </c>
      <c r="D356" s="31">
        <v>16.399999999999999</v>
      </c>
      <c r="E356" s="32">
        <v>16.399999999999999</v>
      </c>
      <c r="F356" s="32">
        <v>16.600000000000001</v>
      </c>
      <c r="G356" s="32">
        <v>16.8</v>
      </c>
      <c r="H356" s="32">
        <v>17</v>
      </c>
      <c r="I356" s="32">
        <v>17.2</v>
      </c>
      <c r="J356" s="32">
        <v>17.399999999999999</v>
      </c>
      <c r="K356" s="32">
        <v>17.600000000000001</v>
      </c>
      <c r="L356" s="32">
        <v>17.8</v>
      </c>
      <c r="M356" s="32">
        <v>18</v>
      </c>
      <c r="N356" s="32">
        <v>18.2</v>
      </c>
      <c r="O356" s="32">
        <v>18.399999999999999</v>
      </c>
      <c r="P356" s="33">
        <v>18.5</v>
      </c>
    </row>
    <row r="357" spans="1:16" ht="25.5" x14ac:dyDescent="0.25">
      <c r="A357" s="10" t="str">
        <f>INDEX('Обработка исходного'!B:B,ROW($B$3)+4*(ROW($B357)-ROW($B$3)))</f>
        <v>Сплав на железоникелевой основе</v>
      </c>
      <c r="B357" s="47" t="str">
        <f>INDEX('Обработка исходного'!D:D,ROW($B$3)+4*(ROW($B357)-ROW($B$3)))</f>
        <v>Сплав ХН35ВТЮ</v>
      </c>
      <c r="C357" s="27" t="str">
        <f>IF(ISBLANK(INDEX('Обработка исходного'!E:E,ROW($B$3)+4*(ROW($B357)-ROW($B$3)))),"",INDEX('Обработка исходного'!E:E,ROW($B$3)+4*(ROW($B357)-ROW($B$3))))</f>
        <v/>
      </c>
      <c r="D357" s="31">
        <v>16.399999999999999</v>
      </c>
      <c r="E357" s="32">
        <v>16.399999999999999</v>
      </c>
      <c r="F357" s="32">
        <v>16.600000000000001</v>
      </c>
      <c r="G357" s="32">
        <v>16.8</v>
      </c>
      <c r="H357" s="32">
        <v>17</v>
      </c>
      <c r="I357" s="32">
        <v>17.2</v>
      </c>
      <c r="J357" s="32">
        <v>17.399999999999999</v>
      </c>
      <c r="K357" s="32">
        <v>17.600000000000001</v>
      </c>
      <c r="L357" s="32">
        <v>17.8</v>
      </c>
      <c r="M357" s="32">
        <v>18</v>
      </c>
      <c r="N357" s="32">
        <v>18.2</v>
      </c>
      <c r="O357" s="32">
        <v>18.399999999999999</v>
      </c>
      <c r="P357" s="33">
        <v>18.5</v>
      </c>
    </row>
    <row r="358" spans="1:16" ht="38.25" x14ac:dyDescent="0.25">
      <c r="A358" s="10" t="str">
        <f>INDEX('Обработка исходного'!B:B,ROW($B$3)+4*(ROW($B358)-ROW($B$3)))</f>
        <v>Сплав на железоникелевой основе</v>
      </c>
      <c r="B358" s="47" t="str">
        <f>INDEX('Обработка исходного'!D:D,ROW($B$3)+4*(ROW($B358)-ROW($B$3)))</f>
        <v>Сплав 0Х20Н46Б</v>
      </c>
      <c r="C358" s="27" t="str">
        <f>IF(ISBLANK(INDEX('Обработка исходного'!E:E,ROW($B$3)+4*(ROW($B358)-ROW($B$3)))),"",INDEX('Обработка исходного'!E:E,ROW($B$3)+4*(ROW($B358)-ROW($B$3))))</f>
        <v>Бесшовные трубы холодно и теплодеформированные наружным диаметром от 13 до 32 мм с толщиной стенки от 1,5 до 3 мм</v>
      </c>
      <c r="D358" s="31">
        <v>16.399999999999999</v>
      </c>
      <c r="E358" s="32">
        <v>16.399999999999999</v>
      </c>
      <c r="F358" s="32">
        <v>16.600000000000001</v>
      </c>
      <c r="G358" s="32">
        <v>16.8</v>
      </c>
      <c r="H358" s="32">
        <v>17</v>
      </c>
      <c r="I358" s="32">
        <v>17.2</v>
      </c>
      <c r="J358" s="32">
        <v>17.399999999999999</v>
      </c>
      <c r="K358" s="32">
        <v>17.600000000000001</v>
      </c>
      <c r="L358" s="32">
        <v>17.8</v>
      </c>
      <c r="M358" s="32">
        <v>18</v>
      </c>
      <c r="N358" s="32">
        <v>18.2</v>
      </c>
      <c r="O358" s="32">
        <v>18.399999999999999</v>
      </c>
      <c r="P358" s="33">
        <v>18.5</v>
      </c>
    </row>
    <row r="359" spans="1:16" ht="25.5" x14ac:dyDescent="0.25">
      <c r="A359" s="10" t="str">
        <f>INDEX('Обработка исходного'!B:B,ROW($B$3)+4*(ROW($B359)-ROW($B$3)))</f>
        <v>Сплав на железоникелевой основе</v>
      </c>
      <c r="B359" s="47" t="str">
        <f>INDEX('Обработка исходного'!D:D,ROW($B$3)+4*(ROW($B359)-ROW($B$3)))</f>
        <v>Сплав 0Х20Н46Б</v>
      </c>
      <c r="C359" s="27" t="str">
        <f>IF(ISBLANK(INDEX('Обработка исходного'!E:E,ROW($B$3)+4*(ROW($B359)-ROW($B$3)))),"",INDEX('Обработка исходного'!E:E,ROW($B$3)+4*(ROW($B359)-ROW($B$3))))</f>
        <v>Прутки круглого и квадратного сечения толщиной или диаметром от 30 до 170 мм</v>
      </c>
      <c r="D359" s="31">
        <v>16.399999999999999</v>
      </c>
      <c r="E359" s="32">
        <v>16.399999999999999</v>
      </c>
      <c r="F359" s="32">
        <v>16.600000000000001</v>
      </c>
      <c r="G359" s="32">
        <v>16.8</v>
      </c>
      <c r="H359" s="32">
        <v>17</v>
      </c>
      <c r="I359" s="32">
        <v>17.2</v>
      </c>
      <c r="J359" s="32">
        <v>17.399999999999999</v>
      </c>
      <c r="K359" s="32">
        <v>17.600000000000001</v>
      </c>
      <c r="L359" s="32">
        <v>17.8</v>
      </c>
      <c r="M359" s="32">
        <v>18</v>
      </c>
      <c r="N359" s="32">
        <v>18.2</v>
      </c>
      <c r="O359" s="32">
        <v>18.399999999999999</v>
      </c>
      <c r="P359" s="33">
        <v>18.5</v>
      </c>
    </row>
  </sheetData>
  <autoFilter ref="A1:P359" xr:uid="{00000000-0009-0000-0000-000005000000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4">
    <mergeCell ref="A1:A2"/>
    <mergeCell ref="B1:B2"/>
    <mergeCell ref="C1:C2"/>
    <mergeCell ref="D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59"/>
  <sheetViews>
    <sheetView topLeftCell="A136" workbookViewId="0">
      <selection activeCell="C148" sqref="C148"/>
    </sheetView>
  </sheetViews>
  <sheetFormatPr defaultRowHeight="15" x14ac:dyDescent="0.25"/>
  <cols>
    <col min="1" max="1" width="24.42578125" style="13" customWidth="1"/>
    <col min="2" max="2" width="24.85546875" style="13" bestFit="1" customWidth="1"/>
    <col min="3" max="3" width="46" style="30" customWidth="1"/>
    <col min="4" max="4" width="4.85546875" style="34" bestFit="1" customWidth="1"/>
    <col min="5" max="12" width="4.85546875" style="35" bestFit="1" customWidth="1"/>
    <col min="13" max="13" width="5.7109375" style="35" bestFit="1" customWidth="1"/>
    <col min="14" max="15" width="4.85546875" style="35" bestFit="1" customWidth="1"/>
    <col min="16" max="16" width="4.85546875" style="36" bestFit="1" customWidth="1"/>
    <col min="17" max="16384" width="9.140625" style="1"/>
  </cols>
  <sheetData>
    <row r="1" spans="1:16" ht="15" customHeight="1" x14ac:dyDescent="0.25">
      <c r="A1" s="60" t="s">
        <v>205</v>
      </c>
      <c r="B1" s="56" t="s">
        <v>0</v>
      </c>
      <c r="C1" s="58" t="s">
        <v>1</v>
      </c>
      <c r="D1" s="53" t="s">
        <v>2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5"/>
    </row>
    <row r="2" spans="1:16" ht="15.75" thickBot="1" x14ac:dyDescent="0.3">
      <c r="A2" s="61"/>
      <c r="B2" s="57"/>
      <c r="C2" s="59"/>
      <c r="D2" s="37">
        <v>20</v>
      </c>
      <c r="E2" s="38">
        <v>50</v>
      </c>
      <c r="F2" s="38">
        <v>100</v>
      </c>
      <c r="G2" s="38">
        <v>150</v>
      </c>
      <c r="H2" s="38">
        <v>200</v>
      </c>
      <c r="I2" s="38">
        <v>250</v>
      </c>
      <c r="J2" s="38">
        <v>300</v>
      </c>
      <c r="K2" s="38">
        <v>350</v>
      </c>
      <c r="L2" s="38">
        <v>400</v>
      </c>
      <c r="M2" s="38">
        <v>450</v>
      </c>
      <c r="N2" s="38">
        <v>500</v>
      </c>
      <c r="O2" s="38">
        <v>550</v>
      </c>
      <c r="P2" s="39">
        <v>600</v>
      </c>
    </row>
    <row r="3" spans="1:16" ht="25.5" x14ac:dyDescent="0.25">
      <c r="A3" s="9" t="str">
        <f>INDEX('Обработка исходного'!B:B,ROW($B$3)+4*(ROW($B3)-ROW($B$3)))</f>
        <v>Сталь углеродистая</v>
      </c>
      <c r="B3" s="46" t="str">
        <f>INDEX('Обработка исходного'!D:D,ROW($B$3)+4*(ROW($B3)-ROW($B$3)))</f>
        <v>Ст3сп5</v>
      </c>
      <c r="C3" s="27" t="str">
        <f>IF(ISBLANK(INDEX('Обработка исходного'!E:E,ROW($B$3)+4*(ROW($B3)-ROW($B$3)))),"",INDEX('Обработка исходного'!E:E,ROW($B$3)+4*(ROW($B3)-ROW($B$3))))</f>
        <v>Горячекатаная сортовая фасонная и листовая сталь толщиной до 20 мм</v>
      </c>
      <c r="D3" s="31">
        <v>200</v>
      </c>
      <c r="E3" s="32">
        <v>197</v>
      </c>
      <c r="F3" s="32">
        <v>195</v>
      </c>
      <c r="G3" s="32">
        <v>192</v>
      </c>
      <c r="H3" s="32">
        <v>190</v>
      </c>
      <c r="I3" s="32">
        <v>185</v>
      </c>
      <c r="J3" s="32">
        <v>180</v>
      </c>
      <c r="K3" s="32">
        <v>175</v>
      </c>
      <c r="L3" s="32">
        <v>170</v>
      </c>
      <c r="M3" s="32">
        <v>165</v>
      </c>
      <c r="N3" s="32">
        <v>160</v>
      </c>
      <c r="O3" s="32" t="s">
        <v>4</v>
      </c>
      <c r="P3" s="33" t="s">
        <v>4</v>
      </c>
    </row>
    <row r="4" spans="1:16" ht="25.5" x14ac:dyDescent="0.25">
      <c r="A4" s="10" t="str">
        <f>INDEX('Обработка исходного'!B:B,ROW($B$3)+4*(ROW($B4)-ROW($B$3)))</f>
        <v>Сталь углеродистая</v>
      </c>
      <c r="B4" s="47" t="str">
        <f>INDEX('Обработка исходного'!D:D,ROW($B$3)+4*(ROW($B4)-ROW($B$3)))</f>
        <v>Ст3сп5</v>
      </c>
      <c r="C4" s="27" t="str">
        <f>IF(ISBLANK(INDEX('Обработка исходного'!E:E,ROW($B$3)+4*(ROW($B4)-ROW($B$3)))),"",INDEX('Обработка исходного'!E:E,ROW($B$3)+4*(ROW($B4)-ROW($B$3))))</f>
        <v>Горячекатаная сортовая фасонная и листовая сталь толщиной от 20 до 100 мм</v>
      </c>
      <c r="D4" s="31">
        <v>200</v>
      </c>
      <c r="E4" s="32">
        <v>197</v>
      </c>
      <c r="F4" s="32">
        <v>195</v>
      </c>
      <c r="G4" s="32">
        <v>192</v>
      </c>
      <c r="H4" s="32">
        <v>190</v>
      </c>
      <c r="I4" s="32">
        <v>185</v>
      </c>
      <c r="J4" s="32">
        <v>180</v>
      </c>
      <c r="K4" s="32">
        <v>175</v>
      </c>
      <c r="L4" s="32">
        <v>170</v>
      </c>
      <c r="M4" s="32">
        <v>165</v>
      </c>
      <c r="N4" s="32">
        <v>160</v>
      </c>
      <c r="O4" s="32" t="s">
        <v>4</v>
      </c>
      <c r="P4" s="33" t="s">
        <v>4</v>
      </c>
    </row>
    <row r="5" spans="1:16" ht="25.5" x14ac:dyDescent="0.25">
      <c r="A5" s="10" t="str">
        <f>INDEX('Обработка исходного'!B:B,ROW($B$3)+4*(ROW($B5)-ROW($B$3)))</f>
        <v>Сталь углеродистая</v>
      </c>
      <c r="B5" s="47" t="str">
        <f>INDEX('Обработка исходного'!D:D,ROW($B$3)+4*(ROW($B5)-ROW($B$3)))</f>
        <v>Ст3сп5</v>
      </c>
      <c r="C5" s="27" t="str">
        <f>IF(ISBLANK(INDEX('Обработка исходного'!E:E,ROW($B$3)+4*(ROW($B5)-ROW($B$3)))),"",INDEX('Обработка исходного'!E:E,ROW($B$3)+4*(ROW($B5)-ROW($B$3))))</f>
        <v>Горячекатаная сортовая фасонная и листовая сталь толщиной более 100 мм</v>
      </c>
      <c r="D5" s="31">
        <v>200</v>
      </c>
      <c r="E5" s="32">
        <v>197</v>
      </c>
      <c r="F5" s="32">
        <v>195</v>
      </c>
      <c r="G5" s="32">
        <v>192</v>
      </c>
      <c r="H5" s="32">
        <v>190</v>
      </c>
      <c r="I5" s="32">
        <v>185</v>
      </c>
      <c r="J5" s="32">
        <v>180</v>
      </c>
      <c r="K5" s="32">
        <v>175</v>
      </c>
      <c r="L5" s="32">
        <v>170</v>
      </c>
      <c r="M5" s="32">
        <v>165</v>
      </c>
      <c r="N5" s="32">
        <v>160</v>
      </c>
      <c r="O5" s="32" t="s">
        <v>4</v>
      </c>
      <c r="P5" s="33" t="s">
        <v>4</v>
      </c>
    </row>
    <row r="6" spans="1:16" x14ac:dyDescent="0.25">
      <c r="A6" s="10" t="str">
        <f>INDEX('Обработка исходного'!B:B,ROW($B$3)+4*(ROW($B6)-ROW($B$3)))</f>
        <v>Сталь углеродистая</v>
      </c>
      <c r="B6" s="47" t="str">
        <f>INDEX('Обработка исходного'!D:D,ROW($B$3)+4*(ROW($B6)-ROW($B$3)))</f>
        <v>Ст3сп5</v>
      </c>
      <c r="C6" s="27" t="str">
        <f>IF(ISBLANK(INDEX('Обработка исходного'!E:E,ROW($B$3)+4*(ROW($B6)-ROW($B$3)))),"",INDEX('Обработка исходного'!E:E,ROW($B$3)+4*(ROW($B6)-ROW($B$3))))</f>
        <v>Трубы</v>
      </c>
      <c r="D6" s="31">
        <v>200</v>
      </c>
      <c r="E6" s="32">
        <v>197</v>
      </c>
      <c r="F6" s="32">
        <v>195</v>
      </c>
      <c r="G6" s="32">
        <v>192</v>
      </c>
      <c r="H6" s="32">
        <v>190</v>
      </c>
      <c r="I6" s="32">
        <v>185</v>
      </c>
      <c r="J6" s="32">
        <v>180</v>
      </c>
      <c r="K6" s="32">
        <v>175</v>
      </c>
      <c r="L6" s="32">
        <v>170</v>
      </c>
      <c r="M6" s="32">
        <v>165</v>
      </c>
      <c r="N6" s="32">
        <v>160</v>
      </c>
      <c r="O6" s="32" t="s">
        <v>4</v>
      </c>
      <c r="P6" s="33" t="s">
        <v>4</v>
      </c>
    </row>
    <row r="7" spans="1:16" x14ac:dyDescent="0.25">
      <c r="A7" s="10" t="str">
        <f>INDEX('Обработка исходного'!B:B,ROW($B$3)+4*(ROW($B7)-ROW($B$3)))</f>
        <v>Сталь углеродистая</v>
      </c>
      <c r="B7" s="47" t="str">
        <f>INDEX('Обработка исходного'!D:D,ROW($B$3)+4*(ROW($B7)-ROW($B$3)))</f>
        <v>Ст3сп5</v>
      </c>
      <c r="C7" s="27" t="str">
        <f>IF(ISBLANK(INDEX('Обработка исходного'!E:E,ROW($B$3)+4*(ROW($B7)-ROW($B$3)))),"",INDEX('Обработка исходного'!E:E,ROW($B$3)+4*(ROW($B7)-ROW($B$3))))</f>
        <v>Поковки диаметром или толщиной до 300 мм, КП175*</v>
      </c>
      <c r="D7" s="31">
        <v>200</v>
      </c>
      <c r="E7" s="32">
        <v>197</v>
      </c>
      <c r="F7" s="32">
        <v>195</v>
      </c>
      <c r="G7" s="32">
        <v>192</v>
      </c>
      <c r="H7" s="32">
        <v>190</v>
      </c>
      <c r="I7" s="32">
        <v>185</v>
      </c>
      <c r="J7" s="32">
        <v>180</v>
      </c>
      <c r="K7" s="32">
        <v>175</v>
      </c>
      <c r="L7" s="32">
        <v>170</v>
      </c>
      <c r="M7" s="32">
        <v>165</v>
      </c>
      <c r="N7" s="32">
        <v>160</v>
      </c>
      <c r="O7" s="32" t="s">
        <v>4</v>
      </c>
      <c r="P7" s="33" t="s">
        <v>4</v>
      </c>
    </row>
    <row r="8" spans="1:16" x14ac:dyDescent="0.25">
      <c r="A8" s="10" t="str">
        <f>INDEX('Обработка исходного'!B:B,ROW($B$3)+4*(ROW($B8)-ROW($B$3)))</f>
        <v>Сталь углеродистая</v>
      </c>
      <c r="B8" s="47" t="str">
        <f>INDEX('Обработка исходного'!D:D,ROW($B$3)+4*(ROW($B8)-ROW($B$3)))</f>
        <v>Ст3сп5</v>
      </c>
      <c r="C8" s="27" t="str">
        <f>IF(ISBLANK(INDEX('Обработка исходного'!E:E,ROW($B$3)+4*(ROW($B8)-ROW($B$3)))),"",INDEX('Обработка исходного'!E:E,ROW($B$3)+4*(ROW($B8)-ROW($B$3))))</f>
        <v>Поковки диаметром или толщиной до 300 мм, КП195*</v>
      </c>
      <c r="D8" s="31">
        <v>200</v>
      </c>
      <c r="E8" s="32">
        <v>197</v>
      </c>
      <c r="F8" s="32">
        <v>195</v>
      </c>
      <c r="G8" s="32">
        <v>192</v>
      </c>
      <c r="H8" s="32">
        <v>190</v>
      </c>
      <c r="I8" s="32">
        <v>185</v>
      </c>
      <c r="J8" s="32">
        <v>180</v>
      </c>
      <c r="K8" s="32">
        <v>175</v>
      </c>
      <c r="L8" s="32">
        <v>170</v>
      </c>
      <c r="M8" s="32">
        <v>165</v>
      </c>
      <c r="N8" s="32">
        <v>160</v>
      </c>
      <c r="O8" s="32" t="s">
        <v>4</v>
      </c>
      <c r="P8" s="33" t="s">
        <v>4</v>
      </c>
    </row>
    <row r="9" spans="1:16" x14ac:dyDescent="0.25">
      <c r="A9" s="10" t="str">
        <f>INDEX('Обработка исходного'!B:B,ROW($B$3)+4*(ROW($B9)-ROW($B$3)))</f>
        <v>Сталь углеродистая</v>
      </c>
      <c r="B9" s="47" t="str">
        <f>INDEX('Обработка исходного'!D:D,ROW($B$3)+4*(ROW($B9)-ROW($B$3)))</f>
        <v>Ст3сп5</v>
      </c>
      <c r="C9" s="27" t="str">
        <f>IF(ISBLANK(INDEX('Обработка исходного'!E:E,ROW($B$3)+4*(ROW($B9)-ROW($B$3)))),"",INDEX('Обработка исходного'!E:E,ROW($B$3)+4*(ROW($B9)-ROW($B$3))))</f>
        <v>Поковки диаметром или толщиной до 50 мм, КП215*</v>
      </c>
      <c r="D9" s="31">
        <v>200</v>
      </c>
      <c r="E9" s="32">
        <v>197</v>
      </c>
      <c r="F9" s="32">
        <v>195</v>
      </c>
      <c r="G9" s="32">
        <v>192</v>
      </c>
      <c r="H9" s="32">
        <v>190</v>
      </c>
      <c r="I9" s="32">
        <v>185</v>
      </c>
      <c r="J9" s="32">
        <v>180</v>
      </c>
      <c r="K9" s="32">
        <v>175</v>
      </c>
      <c r="L9" s="32">
        <v>170</v>
      </c>
      <c r="M9" s="32">
        <v>165</v>
      </c>
      <c r="N9" s="32">
        <v>160</v>
      </c>
      <c r="O9" s="32" t="s">
        <v>4</v>
      </c>
      <c r="P9" s="33" t="s">
        <v>4</v>
      </c>
    </row>
    <row r="10" spans="1:16" x14ac:dyDescent="0.25">
      <c r="A10" s="10" t="str">
        <f>INDEX('Обработка исходного'!B:B,ROW($B$3)+4*(ROW($B10)-ROW($B$3)))</f>
        <v>Сталь углеродистая</v>
      </c>
      <c r="B10" s="47">
        <f>INDEX('Обработка исходного'!D:D,ROW($B$3)+4*(ROW($B10)-ROW($B$3)))</f>
        <v>10</v>
      </c>
      <c r="C10" s="27" t="str">
        <f>IF(ISBLANK(INDEX('Обработка исходного'!E:E,ROW($B$3)+4*(ROW($B10)-ROW($B$3)))),"",INDEX('Обработка исходного'!E:E,ROW($B$3)+4*(ROW($B10)-ROW($B$3))))</f>
        <v>Трубы холодно- и теплодеформированные бесшовные</v>
      </c>
      <c r="D10" s="31">
        <v>200</v>
      </c>
      <c r="E10" s="32">
        <v>197</v>
      </c>
      <c r="F10" s="32">
        <v>195</v>
      </c>
      <c r="G10" s="32">
        <v>192</v>
      </c>
      <c r="H10" s="32">
        <v>190</v>
      </c>
      <c r="I10" s="32">
        <v>185</v>
      </c>
      <c r="J10" s="32">
        <v>180</v>
      </c>
      <c r="K10" s="32">
        <v>175</v>
      </c>
      <c r="L10" s="32">
        <v>170</v>
      </c>
      <c r="M10" s="32">
        <v>165</v>
      </c>
      <c r="N10" s="32">
        <v>160</v>
      </c>
      <c r="O10" s="32" t="s">
        <v>4</v>
      </c>
      <c r="P10" s="33" t="s">
        <v>4</v>
      </c>
    </row>
    <row r="11" spans="1:16" ht="25.5" x14ac:dyDescent="0.25">
      <c r="A11" s="10" t="str">
        <f>INDEX('Обработка исходного'!B:B,ROW($B$3)+4*(ROW($B11)-ROW($B$3)))</f>
        <v>Сталь углеродистая</v>
      </c>
      <c r="B11" s="47">
        <f>INDEX('Обработка исходного'!D:D,ROW($B$3)+4*(ROW($B11)-ROW($B$3)))</f>
        <v>10</v>
      </c>
      <c r="C11" s="27" t="str">
        <f>IF(ISBLANK(INDEX('Обработка исходного'!E:E,ROW($B$3)+4*(ROW($B11)-ROW($B$3)))),"",INDEX('Обработка исходного'!E:E,ROW($B$3)+4*(ROW($B11)-ROW($B$3))))</f>
        <v>Сортовая горячекатаная и кованая сталь толщиной или диаметром до 80 мм</v>
      </c>
      <c r="D11" s="31">
        <v>200</v>
      </c>
      <c r="E11" s="32">
        <v>197</v>
      </c>
      <c r="F11" s="32">
        <v>195</v>
      </c>
      <c r="G11" s="32">
        <v>192</v>
      </c>
      <c r="H11" s="32">
        <v>190</v>
      </c>
      <c r="I11" s="32">
        <v>185</v>
      </c>
      <c r="J11" s="32">
        <v>180</v>
      </c>
      <c r="K11" s="32">
        <v>175</v>
      </c>
      <c r="L11" s="32">
        <v>170</v>
      </c>
      <c r="M11" s="32">
        <v>165</v>
      </c>
      <c r="N11" s="32">
        <v>160</v>
      </c>
      <c r="O11" s="32" t="s">
        <v>4</v>
      </c>
      <c r="P11" s="33" t="s">
        <v>4</v>
      </c>
    </row>
    <row r="12" spans="1:16" ht="25.5" x14ac:dyDescent="0.25">
      <c r="A12" s="10" t="str">
        <f>INDEX('Обработка исходного'!B:B,ROW($B$3)+4*(ROW($B12)-ROW($B$3)))</f>
        <v>Сталь углеродистая</v>
      </c>
      <c r="B12" s="47">
        <f>INDEX('Обработка исходного'!D:D,ROW($B$3)+4*(ROW($B12)-ROW($B$3)))</f>
        <v>15</v>
      </c>
      <c r="C12" s="27" t="str">
        <f>IF(ISBLANK(INDEX('Обработка исходного'!E:E,ROW($B$3)+4*(ROW($B12)-ROW($B$3)))),"",INDEX('Обработка исходного'!E:E,ROW($B$3)+4*(ROW($B12)-ROW($B$3))))</f>
        <v>Сортовая горячекатаная сталь толщиной или диаметром до 80 мм</v>
      </c>
      <c r="D12" s="31">
        <v>200</v>
      </c>
      <c r="E12" s="32">
        <v>197</v>
      </c>
      <c r="F12" s="32">
        <v>195</v>
      </c>
      <c r="G12" s="32">
        <v>192</v>
      </c>
      <c r="H12" s="32">
        <v>190</v>
      </c>
      <c r="I12" s="32">
        <v>185</v>
      </c>
      <c r="J12" s="32">
        <v>180</v>
      </c>
      <c r="K12" s="32">
        <v>175</v>
      </c>
      <c r="L12" s="32">
        <v>170</v>
      </c>
      <c r="M12" s="32">
        <v>165</v>
      </c>
      <c r="N12" s="32">
        <v>160</v>
      </c>
      <c r="O12" s="32" t="s">
        <v>4</v>
      </c>
      <c r="P12" s="33" t="s">
        <v>4</v>
      </c>
    </row>
    <row r="13" spans="1:16" x14ac:dyDescent="0.25">
      <c r="A13" s="10" t="str">
        <f>INDEX('Обработка исходного'!B:B,ROW($B$3)+4*(ROW($B13)-ROW($B$3)))</f>
        <v>Сталь углеродистая</v>
      </c>
      <c r="B13" s="47">
        <f>INDEX('Обработка исходного'!D:D,ROW($B$3)+4*(ROW($B13)-ROW($B$3)))</f>
        <v>15</v>
      </c>
      <c r="C13" s="27" t="str">
        <f>IF(ISBLANK(INDEX('Обработка исходного'!E:E,ROW($B$3)+4*(ROW($B13)-ROW($B$3)))),"",INDEX('Обработка исходного'!E:E,ROW($B$3)+4*(ROW($B13)-ROW($B$3))))</f>
        <v>Поковки диаметром до 300 мм, КП175*</v>
      </c>
      <c r="D13" s="31">
        <v>200</v>
      </c>
      <c r="E13" s="32">
        <v>197</v>
      </c>
      <c r="F13" s="32">
        <v>195</v>
      </c>
      <c r="G13" s="32">
        <v>192</v>
      </c>
      <c r="H13" s="32">
        <v>190</v>
      </c>
      <c r="I13" s="32">
        <v>185</v>
      </c>
      <c r="J13" s="32">
        <v>180</v>
      </c>
      <c r="K13" s="32">
        <v>175</v>
      </c>
      <c r="L13" s="32">
        <v>170</v>
      </c>
      <c r="M13" s="32">
        <v>165</v>
      </c>
      <c r="N13" s="32">
        <v>160</v>
      </c>
      <c r="O13" s="32" t="s">
        <v>4</v>
      </c>
      <c r="P13" s="33" t="s">
        <v>4</v>
      </c>
    </row>
    <row r="14" spans="1:16" x14ac:dyDescent="0.25">
      <c r="A14" s="10" t="str">
        <f>INDEX('Обработка исходного'!B:B,ROW($B$3)+4*(ROW($B14)-ROW($B$3)))</f>
        <v>Сталь углеродистая</v>
      </c>
      <c r="B14" s="47">
        <f>INDEX('Обработка исходного'!D:D,ROW($B$3)+4*(ROW($B14)-ROW($B$3)))</f>
        <v>15</v>
      </c>
      <c r="C14" s="27" t="str">
        <f>IF(ISBLANK(INDEX('Обработка исходного'!E:E,ROW($B$3)+4*(ROW($B14)-ROW($B$3)))),"",INDEX('Обработка исходного'!E:E,ROW($B$3)+4*(ROW($B14)-ROW($B$3))))</f>
        <v>Поковки диаметром до 100 мм, КП195*</v>
      </c>
      <c r="D14" s="31">
        <v>200</v>
      </c>
      <c r="E14" s="32">
        <v>197</v>
      </c>
      <c r="F14" s="32">
        <v>195</v>
      </c>
      <c r="G14" s="32">
        <v>192</v>
      </c>
      <c r="H14" s="32">
        <v>190</v>
      </c>
      <c r="I14" s="32">
        <v>185</v>
      </c>
      <c r="J14" s="32">
        <v>180</v>
      </c>
      <c r="K14" s="32">
        <v>175</v>
      </c>
      <c r="L14" s="32">
        <v>170</v>
      </c>
      <c r="M14" s="32">
        <v>165</v>
      </c>
      <c r="N14" s="32">
        <v>160</v>
      </c>
      <c r="O14" s="32" t="s">
        <v>4</v>
      </c>
      <c r="P14" s="33" t="s">
        <v>4</v>
      </c>
    </row>
    <row r="15" spans="1:16" x14ac:dyDescent="0.25">
      <c r="A15" s="10" t="str">
        <f>INDEX('Обработка исходного'!B:B,ROW($B$3)+4*(ROW($B15)-ROW($B$3)))</f>
        <v>Сталь углеродистая</v>
      </c>
      <c r="B15" s="47">
        <f>INDEX('Обработка исходного'!D:D,ROW($B$3)+4*(ROW($B15)-ROW($B$3)))</f>
        <v>15</v>
      </c>
      <c r="C15" s="27" t="str">
        <f>IF(ISBLANK(INDEX('Обработка исходного'!E:E,ROW($B$3)+4*(ROW($B15)-ROW($B$3)))),"",INDEX('Обработка исходного'!E:E,ROW($B$3)+4*(ROW($B15)-ROW($B$3))))</f>
        <v>Поковки диаметром до 50 мм, КП215*</v>
      </c>
      <c r="D15" s="31">
        <v>200</v>
      </c>
      <c r="E15" s="32">
        <v>197</v>
      </c>
      <c r="F15" s="32">
        <v>195</v>
      </c>
      <c r="G15" s="32">
        <v>192</v>
      </c>
      <c r="H15" s="32">
        <v>190</v>
      </c>
      <c r="I15" s="32">
        <v>185</v>
      </c>
      <c r="J15" s="32">
        <v>180</v>
      </c>
      <c r="K15" s="32">
        <v>175</v>
      </c>
      <c r="L15" s="32">
        <v>170</v>
      </c>
      <c r="M15" s="32">
        <v>165</v>
      </c>
      <c r="N15" s="32">
        <v>160</v>
      </c>
      <c r="O15" s="32" t="s">
        <v>4</v>
      </c>
      <c r="P15" s="33" t="s">
        <v>4</v>
      </c>
    </row>
    <row r="16" spans="1:16" x14ac:dyDescent="0.25">
      <c r="A16" s="10" t="str">
        <f>INDEX('Обработка исходного'!B:B,ROW($B$3)+4*(ROW($B16)-ROW($B$3)))</f>
        <v>Сталь углеродистая</v>
      </c>
      <c r="B16" s="47" t="str">
        <f>INDEX('Обработка исходного'!D:D,ROW($B$3)+4*(ROW($B16)-ROW($B$3)))</f>
        <v>15Л</v>
      </c>
      <c r="C16" s="27" t="str">
        <f>IF(ISBLANK(INDEX('Обработка исходного'!E:E,ROW($B$3)+4*(ROW($B16)-ROW($B$3)))),"",INDEX('Обработка исходного'!E:E,ROW($B$3)+4*(ROW($B16)-ROW($B$3))))</f>
        <v>Отливки с толщиной стенки до 100 мм</v>
      </c>
      <c r="D16" s="31">
        <v>200</v>
      </c>
      <c r="E16" s="32">
        <v>197</v>
      </c>
      <c r="F16" s="32">
        <v>195</v>
      </c>
      <c r="G16" s="32">
        <v>192</v>
      </c>
      <c r="H16" s="32">
        <v>190</v>
      </c>
      <c r="I16" s="32">
        <v>185</v>
      </c>
      <c r="J16" s="32">
        <v>180</v>
      </c>
      <c r="K16" s="32">
        <v>175</v>
      </c>
      <c r="L16" s="32">
        <v>170</v>
      </c>
      <c r="M16" s="32">
        <v>165</v>
      </c>
      <c r="N16" s="32">
        <v>160</v>
      </c>
      <c r="O16" s="32" t="s">
        <v>4</v>
      </c>
      <c r="P16" s="33" t="s">
        <v>4</v>
      </c>
    </row>
    <row r="17" spans="1:16" x14ac:dyDescent="0.25">
      <c r="A17" s="10" t="str">
        <f>INDEX('Обработка исходного'!B:B,ROW($B$3)+4*(ROW($B17)-ROW($B$3)))</f>
        <v>Сталь углеродистая</v>
      </c>
      <c r="B17" s="47">
        <f>INDEX('Обработка исходного'!D:D,ROW($B$3)+4*(ROW($B17)-ROW($B$3)))</f>
        <v>20</v>
      </c>
      <c r="C17" s="27" t="str">
        <f>IF(ISBLANK(INDEX('Обработка исходного'!E:E,ROW($B$3)+4*(ROW($B17)-ROW($B$3)))),"",INDEX('Обработка исходного'!E:E,ROW($B$3)+4*(ROW($B17)-ROW($B$3))))</f>
        <v>Поковки диаметром до 300 мм, КП175*</v>
      </c>
      <c r="D17" s="31">
        <v>200</v>
      </c>
      <c r="E17" s="32">
        <v>197</v>
      </c>
      <c r="F17" s="32">
        <v>195</v>
      </c>
      <c r="G17" s="32">
        <v>192</v>
      </c>
      <c r="H17" s="32">
        <v>190</v>
      </c>
      <c r="I17" s="32">
        <v>185</v>
      </c>
      <c r="J17" s="32">
        <v>180</v>
      </c>
      <c r="K17" s="32">
        <v>175</v>
      </c>
      <c r="L17" s="32">
        <v>170</v>
      </c>
      <c r="M17" s="32">
        <v>165</v>
      </c>
      <c r="N17" s="32">
        <v>160</v>
      </c>
      <c r="O17" s="32" t="s">
        <v>4</v>
      </c>
      <c r="P17" s="33" t="s">
        <v>4</v>
      </c>
    </row>
    <row r="18" spans="1:16" x14ac:dyDescent="0.25">
      <c r="A18" s="10" t="str">
        <f>INDEX('Обработка исходного'!B:B,ROW($B$3)+4*(ROW($B18)-ROW($B$3)))</f>
        <v>Сталь углеродистая</v>
      </c>
      <c r="B18" s="47">
        <f>INDEX('Обработка исходного'!D:D,ROW($B$3)+4*(ROW($B18)-ROW($B$3)))</f>
        <v>20</v>
      </c>
      <c r="C18" s="27" t="str">
        <f>IF(ISBLANK(INDEX('Обработка исходного'!E:E,ROW($B$3)+4*(ROW($B18)-ROW($B$3)))),"",INDEX('Обработка исходного'!E:E,ROW($B$3)+4*(ROW($B18)-ROW($B$3))))</f>
        <v>Поковки диаметром до 300 мм, КП195*</v>
      </c>
      <c r="D18" s="31">
        <v>200</v>
      </c>
      <c r="E18" s="32">
        <v>197</v>
      </c>
      <c r="F18" s="32">
        <v>195</v>
      </c>
      <c r="G18" s="32">
        <v>192</v>
      </c>
      <c r="H18" s="32">
        <v>190</v>
      </c>
      <c r="I18" s="32">
        <v>185</v>
      </c>
      <c r="J18" s="32">
        <v>180</v>
      </c>
      <c r="K18" s="32">
        <v>175</v>
      </c>
      <c r="L18" s="32">
        <v>170</v>
      </c>
      <c r="M18" s="32">
        <v>165</v>
      </c>
      <c r="N18" s="32">
        <v>160</v>
      </c>
      <c r="O18" s="32" t="s">
        <v>4</v>
      </c>
      <c r="P18" s="33" t="s">
        <v>4</v>
      </c>
    </row>
    <row r="19" spans="1:16" x14ac:dyDescent="0.25">
      <c r="A19" s="10" t="str">
        <f>INDEX('Обработка исходного'!B:B,ROW($B$3)+4*(ROW($B19)-ROW($B$3)))</f>
        <v>Сталь углеродистая</v>
      </c>
      <c r="B19" s="47">
        <f>INDEX('Обработка исходного'!D:D,ROW($B$3)+4*(ROW($B19)-ROW($B$3)))</f>
        <v>20</v>
      </c>
      <c r="C19" s="27" t="str">
        <f>IF(ISBLANK(INDEX('Обработка исходного'!E:E,ROW($B$3)+4*(ROW($B19)-ROW($B$3)))),"",INDEX('Обработка исходного'!E:E,ROW($B$3)+4*(ROW($B19)-ROW($B$3))))</f>
        <v>Поковки диаметром до 300 мм, КП215*</v>
      </c>
      <c r="D19" s="31">
        <v>200</v>
      </c>
      <c r="E19" s="32">
        <v>197</v>
      </c>
      <c r="F19" s="32">
        <v>195</v>
      </c>
      <c r="G19" s="32">
        <v>192</v>
      </c>
      <c r="H19" s="32">
        <v>190</v>
      </c>
      <c r="I19" s="32">
        <v>185</v>
      </c>
      <c r="J19" s="32">
        <v>180</v>
      </c>
      <c r="K19" s="32">
        <v>175</v>
      </c>
      <c r="L19" s="32">
        <v>170</v>
      </c>
      <c r="M19" s="32">
        <v>165</v>
      </c>
      <c r="N19" s="32">
        <v>160</v>
      </c>
      <c r="O19" s="32" t="s">
        <v>4</v>
      </c>
      <c r="P19" s="33" t="s">
        <v>4</v>
      </c>
    </row>
    <row r="20" spans="1:16" x14ac:dyDescent="0.25">
      <c r="A20" s="10" t="str">
        <f>INDEX('Обработка исходного'!B:B,ROW($B$3)+4*(ROW($B20)-ROW($B$3)))</f>
        <v>Сталь углеродистая</v>
      </c>
      <c r="B20" s="47">
        <f>INDEX('Обработка исходного'!D:D,ROW($B$3)+4*(ROW($B20)-ROW($B$3)))</f>
        <v>20</v>
      </c>
      <c r="C20" s="27" t="str">
        <f>IF(ISBLANK(INDEX('Обработка исходного'!E:E,ROW($B$3)+4*(ROW($B20)-ROW($B$3)))),"",INDEX('Обработка исходного'!E:E,ROW($B$3)+4*(ROW($B20)-ROW($B$3))))</f>
        <v>Поковки диаметром от 100 до 300 мм, КП245*</v>
      </c>
      <c r="D20" s="31">
        <v>200</v>
      </c>
      <c r="E20" s="32">
        <v>197</v>
      </c>
      <c r="F20" s="32">
        <v>195</v>
      </c>
      <c r="G20" s="32">
        <v>192</v>
      </c>
      <c r="H20" s="32">
        <v>190</v>
      </c>
      <c r="I20" s="32">
        <v>185</v>
      </c>
      <c r="J20" s="32">
        <v>180</v>
      </c>
      <c r="K20" s="32">
        <v>175</v>
      </c>
      <c r="L20" s="32">
        <v>170</v>
      </c>
      <c r="M20" s="32">
        <v>165</v>
      </c>
      <c r="N20" s="32">
        <v>160</v>
      </c>
      <c r="O20" s="32" t="s">
        <v>4</v>
      </c>
      <c r="P20" s="33" t="s">
        <v>4</v>
      </c>
    </row>
    <row r="21" spans="1:16" ht="25.5" x14ac:dyDescent="0.25">
      <c r="A21" s="10" t="str">
        <f>INDEX('Обработка исходного'!B:B,ROW($B$3)+4*(ROW($B21)-ROW($B$3)))</f>
        <v>Сталь углеродистая</v>
      </c>
      <c r="B21" s="47">
        <f>INDEX('Обработка исходного'!D:D,ROW($B$3)+4*(ROW($B21)-ROW($B$3)))</f>
        <v>20</v>
      </c>
      <c r="C21" s="27" t="str">
        <f>IF(ISBLANK(INDEX('Обработка исходного'!E:E,ROW($B$3)+4*(ROW($B21)-ROW($B$3)))),"",INDEX('Обработка исходного'!E:E,ROW($B$3)+4*(ROW($B21)-ROW($B$3))))</f>
        <v>Горячекатаная сталь толщиной или диаметром до 80 мм</v>
      </c>
      <c r="D21" s="31">
        <v>200</v>
      </c>
      <c r="E21" s="32">
        <v>197</v>
      </c>
      <c r="F21" s="32">
        <v>195</v>
      </c>
      <c r="G21" s="32">
        <v>192</v>
      </c>
      <c r="H21" s="32">
        <v>190</v>
      </c>
      <c r="I21" s="32">
        <v>185</v>
      </c>
      <c r="J21" s="32">
        <v>180</v>
      </c>
      <c r="K21" s="32">
        <v>175</v>
      </c>
      <c r="L21" s="32">
        <v>170</v>
      </c>
      <c r="M21" s="32">
        <v>165</v>
      </c>
      <c r="N21" s="32">
        <v>160</v>
      </c>
      <c r="O21" s="32" t="s">
        <v>4</v>
      </c>
      <c r="P21" s="33" t="s">
        <v>4</v>
      </c>
    </row>
    <row r="22" spans="1:16" ht="38.25" x14ac:dyDescent="0.25">
      <c r="A22" s="10" t="str">
        <f>INDEX('Обработка исходного'!B:B,ROW($B$3)+4*(ROW($B22)-ROW($B$3)))</f>
        <v>Сталь углеродистая</v>
      </c>
      <c r="B22" s="47">
        <f>INDEX('Обработка исходного'!D:D,ROW($B$3)+4*(ROW($B22)-ROW($B$3)))</f>
        <v>20</v>
      </c>
      <c r="C22" s="27" t="str">
        <f>IF(ISBLANK(INDEX('Обработка исходного'!E:E,ROW($B$3)+4*(ROW($B22)-ROW($B$3)))),"",INDEX('Обработка исходного'!E:E,ROW($B$3)+4*(ROW($B22)-ROW($B$3))))</f>
        <v>Трубы горячедеформированные наружным диаметром от 10 до 465 мм с толщиной стенки от 2 до 60 мм</v>
      </c>
      <c r="D22" s="31">
        <v>200</v>
      </c>
      <c r="E22" s="32">
        <v>197</v>
      </c>
      <c r="F22" s="32">
        <v>195</v>
      </c>
      <c r="G22" s="32">
        <v>192</v>
      </c>
      <c r="H22" s="32">
        <v>190</v>
      </c>
      <c r="I22" s="32">
        <v>185</v>
      </c>
      <c r="J22" s="32">
        <v>180</v>
      </c>
      <c r="K22" s="32">
        <v>175</v>
      </c>
      <c r="L22" s="32">
        <v>170</v>
      </c>
      <c r="M22" s="32">
        <v>165</v>
      </c>
      <c r="N22" s="32">
        <v>160</v>
      </c>
      <c r="O22" s="32" t="s">
        <v>4</v>
      </c>
      <c r="P22" s="33" t="s">
        <v>4</v>
      </c>
    </row>
    <row r="23" spans="1:16" ht="25.5" x14ac:dyDescent="0.25">
      <c r="A23" s="10" t="str">
        <f>INDEX('Обработка исходного'!B:B,ROW($B$3)+4*(ROW($B23)-ROW($B$3)))</f>
        <v>Сталь углеродистая</v>
      </c>
      <c r="B23" s="47">
        <f>INDEX('Обработка исходного'!D:D,ROW($B$3)+4*(ROW($B23)-ROW($B$3)))</f>
        <v>20</v>
      </c>
      <c r="C23" s="27" t="str">
        <f>IF(ISBLANK(INDEX('Обработка исходного'!E:E,ROW($B$3)+4*(ROW($B23)-ROW($B$3)))),"",INDEX('Обработка исходного'!E:E,ROW($B$3)+4*(ROW($B23)-ROW($B$3))))</f>
        <v>Отожженные, высокоотпущенные листы толщиной от 4 до 80 мм</v>
      </c>
      <c r="D23" s="31">
        <v>200</v>
      </c>
      <c r="E23" s="32">
        <v>197</v>
      </c>
      <c r="F23" s="32">
        <v>195</v>
      </c>
      <c r="G23" s="32">
        <v>192</v>
      </c>
      <c r="H23" s="32">
        <v>190</v>
      </c>
      <c r="I23" s="32">
        <v>185</v>
      </c>
      <c r="J23" s="32">
        <v>180</v>
      </c>
      <c r="K23" s="32">
        <v>175</v>
      </c>
      <c r="L23" s="32">
        <v>170</v>
      </c>
      <c r="M23" s="32">
        <v>165</v>
      </c>
      <c r="N23" s="32">
        <v>160</v>
      </c>
      <c r="O23" s="32" t="s">
        <v>4</v>
      </c>
      <c r="P23" s="33" t="s">
        <v>4</v>
      </c>
    </row>
    <row r="24" spans="1:16" x14ac:dyDescent="0.25">
      <c r="A24" s="10" t="str">
        <f>INDEX('Обработка исходного'!B:B,ROW($B$3)+4*(ROW($B24)-ROW($B$3)))</f>
        <v>Сталь углеродистая</v>
      </c>
      <c r="B24" s="47">
        <f>INDEX('Обработка исходного'!D:D,ROW($B$3)+4*(ROW($B24)-ROW($B$3)))</f>
        <v>20</v>
      </c>
      <c r="C24" s="27" t="str">
        <f>IF(ISBLANK(INDEX('Обработка исходного'!E:E,ROW($B$3)+4*(ROW($B24)-ROW($B$3)))),"",INDEX('Обработка исходного'!E:E,ROW($B$3)+4*(ROW($B24)-ROW($B$3))))</f>
        <v>Листовые заготовки толщиной от 20 до 250 мм</v>
      </c>
      <c r="D24" s="31">
        <v>200</v>
      </c>
      <c r="E24" s="32">
        <v>197</v>
      </c>
      <c r="F24" s="32">
        <v>195</v>
      </c>
      <c r="G24" s="32">
        <v>192</v>
      </c>
      <c r="H24" s="32">
        <v>190</v>
      </c>
      <c r="I24" s="32">
        <v>185</v>
      </c>
      <c r="J24" s="32">
        <v>180</v>
      </c>
      <c r="K24" s="32">
        <v>175</v>
      </c>
      <c r="L24" s="32">
        <v>170</v>
      </c>
      <c r="M24" s="32">
        <v>165</v>
      </c>
      <c r="N24" s="32">
        <v>160</v>
      </c>
      <c r="O24" s="32" t="s">
        <v>4</v>
      </c>
      <c r="P24" s="33" t="s">
        <v>4</v>
      </c>
    </row>
    <row r="25" spans="1:16" x14ac:dyDescent="0.25">
      <c r="A25" s="10" t="str">
        <f>INDEX('Обработка исходного'!B:B,ROW($B$3)+4*(ROW($B25)-ROW($B$3)))</f>
        <v>Сталь углеродистая</v>
      </c>
      <c r="B25" s="47" t="str">
        <f>INDEX('Обработка исходного'!D:D,ROW($B$3)+4*(ROW($B25)-ROW($B$3)))</f>
        <v>20Л</v>
      </c>
      <c r="C25" s="27" t="str">
        <f>IF(ISBLANK(INDEX('Обработка исходного'!E:E,ROW($B$3)+4*(ROW($B25)-ROW($B$3)))),"",INDEX('Обработка исходного'!E:E,ROW($B$3)+4*(ROW($B25)-ROW($B$3))))</f>
        <v>Отливки с толщиной стенки до 100 мм</v>
      </c>
      <c r="D25" s="31">
        <v>200</v>
      </c>
      <c r="E25" s="32">
        <v>197</v>
      </c>
      <c r="F25" s="32">
        <v>195</v>
      </c>
      <c r="G25" s="32">
        <v>192</v>
      </c>
      <c r="H25" s="32">
        <v>190</v>
      </c>
      <c r="I25" s="32">
        <v>185</v>
      </c>
      <c r="J25" s="32">
        <v>180</v>
      </c>
      <c r="K25" s="32">
        <v>175</v>
      </c>
      <c r="L25" s="32">
        <v>170</v>
      </c>
      <c r="M25" s="32">
        <v>165</v>
      </c>
      <c r="N25" s="32">
        <v>160</v>
      </c>
      <c r="O25" s="32" t="s">
        <v>4</v>
      </c>
      <c r="P25" s="33" t="s">
        <v>4</v>
      </c>
    </row>
    <row r="26" spans="1:16" x14ac:dyDescent="0.25">
      <c r="A26" s="10" t="str">
        <f>INDEX('Обработка исходного'!B:B,ROW($B$3)+4*(ROW($B26)-ROW($B$3)))</f>
        <v>Сталь углеродистая</v>
      </c>
      <c r="B26" s="47" t="str">
        <f>INDEX('Обработка исходного'!D:D,ROW($B$3)+4*(ROW($B26)-ROW($B$3)))</f>
        <v>20К</v>
      </c>
      <c r="C26" s="27" t="str">
        <f>IF(ISBLANK(INDEX('Обработка исходного'!E:E,ROW($B$3)+4*(ROW($B26)-ROW($B$3)))),"",INDEX('Обработка исходного'!E:E,ROW($B$3)+4*(ROW($B26)-ROW($B$3))))</f>
        <v>Листы толщиной от 4 до 60 мм</v>
      </c>
      <c r="D26" s="31">
        <v>200</v>
      </c>
      <c r="E26" s="32">
        <v>197</v>
      </c>
      <c r="F26" s="32">
        <v>195</v>
      </c>
      <c r="G26" s="32">
        <v>192</v>
      </c>
      <c r="H26" s="32">
        <v>190</v>
      </c>
      <c r="I26" s="32">
        <v>185</v>
      </c>
      <c r="J26" s="32">
        <v>180</v>
      </c>
      <c r="K26" s="32">
        <v>175</v>
      </c>
      <c r="L26" s="32">
        <v>170</v>
      </c>
      <c r="M26" s="32">
        <v>165</v>
      </c>
      <c r="N26" s="32">
        <v>160</v>
      </c>
      <c r="O26" s="32" t="s">
        <v>4</v>
      </c>
      <c r="P26" s="33" t="s">
        <v>4</v>
      </c>
    </row>
    <row r="27" spans="1:16" x14ac:dyDescent="0.25">
      <c r="A27" s="10" t="str">
        <f>INDEX('Обработка исходного'!B:B,ROW($B$3)+4*(ROW($B27)-ROW($B$3)))</f>
        <v>Сталь углеродистая</v>
      </c>
      <c r="B27" s="47" t="str">
        <f>INDEX('Обработка исходного'!D:D,ROW($B$3)+4*(ROW($B27)-ROW($B$3)))</f>
        <v>22К</v>
      </c>
      <c r="C27" s="27" t="str">
        <f>IF(ISBLANK(INDEX('Обработка исходного'!E:E,ROW($B$3)+4*(ROW($B27)-ROW($B$3)))),"",INDEX('Обработка исходного'!E:E,ROW($B$3)+4*(ROW($B27)-ROW($B$3))))</f>
        <v>Листы толщиной от 70 до 170 мм, КП215*</v>
      </c>
      <c r="D27" s="31">
        <v>200</v>
      </c>
      <c r="E27" s="32">
        <v>197</v>
      </c>
      <c r="F27" s="32">
        <v>195</v>
      </c>
      <c r="G27" s="32">
        <v>192</v>
      </c>
      <c r="H27" s="32">
        <v>190</v>
      </c>
      <c r="I27" s="32">
        <v>185</v>
      </c>
      <c r="J27" s="32">
        <v>180</v>
      </c>
      <c r="K27" s="32">
        <v>175</v>
      </c>
      <c r="L27" s="32">
        <v>170</v>
      </c>
      <c r="M27" s="32">
        <v>165</v>
      </c>
      <c r="N27" s="32">
        <v>160</v>
      </c>
      <c r="O27" s="32" t="s">
        <v>4</v>
      </c>
      <c r="P27" s="33" t="s">
        <v>4</v>
      </c>
    </row>
    <row r="28" spans="1:16" x14ac:dyDescent="0.25">
      <c r="A28" s="10" t="str">
        <f>INDEX('Обработка исходного'!B:B,ROW($B$3)+4*(ROW($B28)-ROW($B$3)))</f>
        <v>Сталь углеродистая</v>
      </c>
      <c r="B28" s="47" t="str">
        <f>INDEX('Обработка исходного'!D:D,ROW($B$3)+4*(ROW($B28)-ROW($B$3)))</f>
        <v>22К</v>
      </c>
      <c r="C28" s="27" t="str">
        <f>IF(ISBLANK(INDEX('Обработка исходного'!E:E,ROW($B$3)+4*(ROW($B28)-ROW($B$3)))),"",INDEX('Обработка исходного'!E:E,ROW($B$3)+4*(ROW($B28)-ROW($B$3))))</f>
        <v>Поковки диаметром от 300 до 800 мм, КП195*</v>
      </c>
      <c r="D28" s="31">
        <v>200</v>
      </c>
      <c r="E28" s="32">
        <v>197</v>
      </c>
      <c r="F28" s="32">
        <v>195</v>
      </c>
      <c r="G28" s="32">
        <v>192</v>
      </c>
      <c r="H28" s="32">
        <v>190</v>
      </c>
      <c r="I28" s="32">
        <v>185</v>
      </c>
      <c r="J28" s="32">
        <v>180</v>
      </c>
      <c r="K28" s="32">
        <v>175</v>
      </c>
      <c r="L28" s="32">
        <v>170</v>
      </c>
      <c r="M28" s="32">
        <v>165</v>
      </c>
      <c r="N28" s="32">
        <v>160</v>
      </c>
      <c r="O28" s="32" t="s">
        <v>4</v>
      </c>
      <c r="P28" s="33" t="s">
        <v>4</v>
      </c>
    </row>
    <row r="29" spans="1:16" x14ac:dyDescent="0.25">
      <c r="A29" s="10" t="str">
        <f>INDEX('Обработка исходного'!B:B,ROW($B$3)+4*(ROW($B29)-ROW($B$3)))</f>
        <v>Сталь углеродистая</v>
      </c>
      <c r="B29" s="47" t="str">
        <f>INDEX('Обработка исходного'!D:D,ROW($B$3)+4*(ROW($B29)-ROW($B$3)))</f>
        <v>22К</v>
      </c>
      <c r="C29" s="27" t="str">
        <f>IF(ISBLANK(INDEX('Обработка исходного'!E:E,ROW($B$3)+4*(ROW($B29)-ROW($B$3)))),"",INDEX('Обработка исходного'!E:E,ROW($B$3)+4*(ROW($B29)-ROW($B$3))))</f>
        <v>Поковки диаметром от 100 до 800 мм, КП215*</v>
      </c>
      <c r="D29" s="31">
        <v>200</v>
      </c>
      <c r="E29" s="32">
        <v>197</v>
      </c>
      <c r="F29" s="32">
        <v>195</v>
      </c>
      <c r="G29" s="32">
        <v>192</v>
      </c>
      <c r="H29" s="32">
        <v>190</v>
      </c>
      <c r="I29" s="32">
        <v>185</v>
      </c>
      <c r="J29" s="32">
        <v>180</v>
      </c>
      <c r="K29" s="32">
        <v>175</v>
      </c>
      <c r="L29" s="32">
        <v>170</v>
      </c>
      <c r="M29" s="32">
        <v>165</v>
      </c>
      <c r="N29" s="32">
        <v>160</v>
      </c>
      <c r="O29" s="32" t="s">
        <v>4</v>
      </c>
      <c r="P29" s="33" t="s">
        <v>4</v>
      </c>
    </row>
    <row r="30" spans="1:16" x14ac:dyDescent="0.25">
      <c r="A30" s="10" t="str">
        <f>INDEX('Обработка исходного'!B:B,ROW($B$3)+4*(ROW($B30)-ROW($B$3)))</f>
        <v>Сталь углеродистая</v>
      </c>
      <c r="B30" s="47">
        <f>INDEX('Обработка исходного'!D:D,ROW($B$3)+4*(ROW($B30)-ROW($B$3)))</f>
        <v>25</v>
      </c>
      <c r="C30" s="27" t="str">
        <f>IF(ISBLANK(INDEX('Обработка исходного'!E:E,ROW($B$3)+4*(ROW($B30)-ROW($B$3)))),"",INDEX('Обработка исходного'!E:E,ROW($B$3)+4*(ROW($B30)-ROW($B$3))))</f>
        <v>Поковки диаметром до 500 мм, КП175*</v>
      </c>
      <c r="D30" s="31">
        <v>200</v>
      </c>
      <c r="E30" s="32">
        <v>197</v>
      </c>
      <c r="F30" s="32">
        <v>195</v>
      </c>
      <c r="G30" s="32">
        <v>192</v>
      </c>
      <c r="H30" s="32">
        <v>190</v>
      </c>
      <c r="I30" s="32">
        <v>185</v>
      </c>
      <c r="J30" s="32">
        <v>180</v>
      </c>
      <c r="K30" s="32">
        <v>175</v>
      </c>
      <c r="L30" s="32">
        <v>170</v>
      </c>
      <c r="M30" s="32">
        <v>165</v>
      </c>
      <c r="N30" s="32">
        <v>160</v>
      </c>
      <c r="O30" s="32" t="s">
        <v>4</v>
      </c>
      <c r="P30" s="33" t="s">
        <v>4</v>
      </c>
    </row>
    <row r="31" spans="1:16" x14ac:dyDescent="0.25">
      <c r="A31" s="10" t="str">
        <f>INDEX('Обработка исходного'!B:B,ROW($B$3)+4*(ROW($B31)-ROW($B$3)))</f>
        <v>Сталь углеродистая</v>
      </c>
      <c r="B31" s="47">
        <f>INDEX('Обработка исходного'!D:D,ROW($B$3)+4*(ROW($B31)-ROW($B$3)))</f>
        <v>25</v>
      </c>
      <c r="C31" s="27" t="str">
        <f>IF(ISBLANK(INDEX('Обработка исходного'!E:E,ROW($B$3)+4*(ROW($B31)-ROW($B$3)))),"",INDEX('Обработка исходного'!E:E,ROW($B$3)+4*(ROW($B31)-ROW($B$3))))</f>
        <v>Поковки диаметром до 500 мм, КП195*</v>
      </c>
      <c r="D31" s="31">
        <v>200</v>
      </c>
      <c r="E31" s="32">
        <v>197</v>
      </c>
      <c r="F31" s="32">
        <v>195</v>
      </c>
      <c r="G31" s="32">
        <v>192</v>
      </c>
      <c r="H31" s="32">
        <v>190</v>
      </c>
      <c r="I31" s="32">
        <v>185</v>
      </c>
      <c r="J31" s="32">
        <v>180</v>
      </c>
      <c r="K31" s="32">
        <v>175</v>
      </c>
      <c r="L31" s="32">
        <v>170</v>
      </c>
      <c r="M31" s="32">
        <v>165</v>
      </c>
      <c r="N31" s="32">
        <v>160</v>
      </c>
      <c r="O31" s="32" t="s">
        <v>4</v>
      </c>
      <c r="P31" s="33" t="s">
        <v>4</v>
      </c>
    </row>
    <row r="32" spans="1:16" x14ac:dyDescent="0.25">
      <c r="A32" s="10" t="str">
        <f>INDEX('Обработка исходного'!B:B,ROW($B$3)+4*(ROW($B32)-ROW($B$3)))</f>
        <v>Сталь углеродистая</v>
      </c>
      <c r="B32" s="47">
        <f>INDEX('Обработка исходного'!D:D,ROW($B$3)+4*(ROW($B32)-ROW($B$3)))</f>
        <v>25</v>
      </c>
      <c r="C32" s="27" t="str">
        <f>IF(ISBLANK(INDEX('Обработка исходного'!E:E,ROW($B$3)+4*(ROW($B32)-ROW($B$3)))),"",INDEX('Обработка исходного'!E:E,ROW($B$3)+4*(ROW($B32)-ROW($B$3))))</f>
        <v>Поковки диаметром до 300 мм, КП215*</v>
      </c>
      <c r="D32" s="31">
        <v>200</v>
      </c>
      <c r="E32" s="32">
        <v>197</v>
      </c>
      <c r="F32" s="32">
        <v>195</v>
      </c>
      <c r="G32" s="32">
        <v>192</v>
      </c>
      <c r="H32" s="32">
        <v>190</v>
      </c>
      <c r="I32" s="32">
        <v>185</v>
      </c>
      <c r="J32" s="32">
        <v>180</v>
      </c>
      <c r="K32" s="32">
        <v>175</v>
      </c>
      <c r="L32" s="32">
        <v>170</v>
      </c>
      <c r="M32" s="32">
        <v>165</v>
      </c>
      <c r="N32" s="32">
        <v>160</v>
      </c>
      <c r="O32" s="32" t="s">
        <v>4</v>
      </c>
      <c r="P32" s="33" t="s">
        <v>4</v>
      </c>
    </row>
    <row r="33" spans="1:16" x14ac:dyDescent="0.25">
      <c r="A33" s="10" t="str">
        <f>INDEX('Обработка исходного'!B:B,ROW($B$3)+4*(ROW($B33)-ROW($B$3)))</f>
        <v>Сталь углеродистая</v>
      </c>
      <c r="B33" s="47">
        <f>INDEX('Обработка исходного'!D:D,ROW($B$3)+4*(ROW($B33)-ROW($B$3)))</f>
        <v>25</v>
      </c>
      <c r="C33" s="27" t="str">
        <f>IF(ISBLANK(INDEX('Обработка исходного'!E:E,ROW($B$3)+4*(ROW($B33)-ROW($B$3)))),"",INDEX('Обработка исходного'!E:E,ROW($B$3)+4*(ROW($B33)-ROW($B$3))))</f>
        <v>Поковки диаметром до 100 мм, КП245*</v>
      </c>
      <c r="D33" s="31">
        <v>200</v>
      </c>
      <c r="E33" s="32">
        <v>197</v>
      </c>
      <c r="F33" s="32">
        <v>195</v>
      </c>
      <c r="G33" s="32">
        <v>192</v>
      </c>
      <c r="H33" s="32">
        <v>190</v>
      </c>
      <c r="I33" s="32">
        <v>185</v>
      </c>
      <c r="J33" s="32">
        <v>180</v>
      </c>
      <c r="K33" s="32">
        <v>175</v>
      </c>
      <c r="L33" s="32">
        <v>170</v>
      </c>
      <c r="M33" s="32">
        <v>165</v>
      </c>
      <c r="N33" s="32">
        <v>160</v>
      </c>
      <c r="O33" s="32" t="s">
        <v>4</v>
      </c>
      <c r="P33" s="33" t="s">
        <v>4</v>
      </c>
    </row>
    <row r="34" spans="1:16" x14ac:dyDescent="0.25">
      <c r="A34" s="10" t="str">
        <f>INDEX('Обработка исходного'!B:B,ROW($B$3)+4*(ROW($B34)-ROW($B$3)))</f>
        <v>Сталь углеродистая</v>
      </c>
      <c r="B34" s="47">
        <f>INDEX('Обработка исходного'!D:D,ROW($B$3)+4*(ROW($B34)-ROW($B$3)))</f>
        <v>25</v>
      </c>
      <c r="C34" s="27" t="str">
        <f>IF(ISBLANK(INDEX('Обработка исходного'!E:E,ROW($B$3)+4*(ROW($B34)-ROW($B$3)))),"",INDEX('Обработка исходного'!E:E,ROW($B$3)+4*(ROW($B34)-ROW($B$3))))</f>
        <v>Поковки диаметром от 100 до 300 мм, КП275*</v>
      </c>
      <c r="D34" s="31">
        <v>200</v>
      </c>
      <c r="E34" s="32">
        <v>197</v>
      </c>
      <c r="F34" s="32">
        <v>195</v>
      </c>
      <c r="G34" s="32">
        <v>192</v>
      </c>
      <c r="H34" s="32">
        <v>190</v>
      </c>
      <c r="I34" s="32">
        <v>185</v>
      </c>
      <c r="J34" s="32">
        <v>180</v>
      </c>
      <c r="K34" s="32">
        <v>175</v>
      </c>
      <c r="L34" s="32">
        <v>170</v>
      </c>
      <c r="M34" s="32">
        <v>165</v>
      </c>
      <c r="N34" s="32">
        <v>160</v>
      </c>
      <c r="O34" s="32" t="s">
        <v>4</v>
      </c>
      <c r="P34" s="33" t="s">
        <v>4</v>
      </c>
    </row>
    <row r="35" spans="1:16" x14ac:dyDescent="0.25">
      <c r="A35" s="10" t="str">
        <f>INDEX('Обработка исходного'!B:B,ROW($B$3)+4*(ROW($B35)-ROW($B$3)))</f>
        <v>Сталь углеродистая</v>
      </c>
      <c r="B35" s="47" t="str">
        <f>INDEX('Обработка исходного'!D:D,ROW($B$3)+4*(ROW($B35)-ROW($B$3)))</f>
        <v>25Л</v>
      </c>
      <c r="C35" s="27" t="str">
        <f>IF(ISBLANK(INDEX('Обработка исходного'!E:E,ROW($B$3)+4*(ROW($B35)-ROW($B$3)))),"",INDEX('Обработка исходного'!E:E,ROW($B$3)+4*(ROW($B35)-ROW($B$3))))</f>
        <v>Отливки с толщиной стенки до 100 мм</v>
      </c>
      <c r="D35" s="31">
        <v>200</v>
      </c>
      <c r="E35" s="32">
        <v>197</v>
      </c>
      <c r="F35" s="32">
        <v>195</v>
      </c>
      <c r="G35" s="32">
        <v>192</v>
      </c>
      <c r="H35" s="32">
        <v>190</v>
      </c>
      <c r="I35" s="32">
        <v>185</v>
      </c>
      <c r="J35" s="32">
        <v>180</v>
      </c>
      <c r="K35" s="32">
        <v>175</v>
      </c>
      <c r="L35" s="32">
        <v>170</v>
      </c>
      <c r="M35" s="32">
        <v>165</v>
      </c>
      <c r="N35" s="32">
        <v>160</v>
      </c>
      <c r="O35" s="32" t="s">
        <v>4</v>
      </c>
      <c r="P35" s="33" t="s">
        <v>4</v>
      </c>
    </row>
    <row r="36" spans="1:16" x14ac:dyDescent="0.25">
      <c r="A36" s="10" t="str">
        <f>INDEX('Обработка исходного'!B:B,ROW($B$3)+4*(ROW($B36)-ROW($B$3)))</f>
        <v>Сталь углеродистая</v>
      </c>
      <c r="B36" s="47">
        <f>INDEX('Обработка исходного'!D:D,ROW($B$3)+4*(ROW($B36)-ROW($B$3)))</f>
        <v>30</v>
      </c>
      <c r="C36" s="27" t="str">
        <f>IF(ISBLANK(INDEX('Обработка исходного'!E:E,ROW($B$3)+4*(ROW($B36)-ROW($B$3)))),"",INDEX('Обработка исходного'!E:E,ROW($B$3)+4*(ROW($B36)-ROW($B$3))))</f>
        <v>Поковки диаметром от 300 до 800 мм, КП175*</v>
      </c>
      <c r="D36" s="31">
        <v>210</v>
      </c>
      <c r="E36" s="32">
        <v>207</v>
      </c>
      <c r="F36" s="32">
        <v>205</v>
      </c>
      <c r="G36" s="32">
        <v>200</v>
      </c>
      <c r="H36" s="32">
        <v>195</v>
      </c>
      <c r="I36" s="32">
        <v>190</v>
      </c>
      <c r="J36" s="32">
        <v>185</v>
      </c>
      <c r="K36" s="32">
        <v>180</v>
      </c>
      <c r="L36" s="32">
        <v>175</v>
      </c>
      <c r="M36" s="32">
        <v>167</v>
      </c>
      <c r="N36" s="32">
        <v>160</v>
      </c>
      <c r="O36" s="32" t="s">
        <v>4</v>
      </c>
      <c r="P36" s="33" t="s">
        <v>4</v>
      </c>
    </row>
    <row r="37" spans="1:16" x14ac:dyDescent="0.25">
      <c r="A37" s="10" t="str">
        <f>INDEX('Обработка исходного'!B:B,ROW($B$3)+4*(ROW($B37)-ROW($B$3)))</f>
        <v>Сталь углеродистая</v>
      </c>
      <c r="B37" s="47">
        <f>INDEX('Обработка исходного'!D:D,ROW($B$3)+4*(ROW($B37)-ROW($B$3)))</f>
        <v>30</v>
      </c>
      <c r="C37" s="27" t="str">
        <f>IF(ISBLANK(INDEX('Обработка исходного'!E:E,ROW($B$3)+4*(ROW($B37)-ROW($B$3)))),"",INDEX('Обработка исходного'!E:E,ROW($B$3)+4*(ROW($B37)-ROW($B$3))))</f>
        <v>Поковки диаметром от 100 до 800 мм, КП195*</v>
      </c>
      <c r="D37" s="31">
        <v>210</v>
      </c>
      <c r="E37" s="32">
        <v>207</v>
      </c>
      <c r="F37" s="32">
        <v>205</v>
      </c>
      <c r="G37" s="32">
        <v>200</v>
      </c>
      <c r="H37" s="32">
        <v>195</v>
      </c>
      <c r="I37" s="32">
        <v>190</v>
      </c>
      <c r="J37" s="32">
        <v>185</v>
      </c>
      <c r="K37" s="32">
        <v>180</v>
      </c>
      <c r="L37" s="32">
        <v>175</v>
      </c>
      <c r="M37" s="32">
        <v>167</v>
      </c>
      <c r="N37" s="32">
        <v>160</v>
      </c>
      <c r="O37" s="32" t="s">
        <v>4</v>
      </c>
      <c r="P37" s="33" t="s">
        <v>4</v>
      </c>
    </row>
    <row r="38" spans="1:16" x14ac:dyDescent="0.25">
      <c r="A38" s="10" t="str">
        <f>INDEX('Обработка исходного'!B:B,ROW($B$3)+4*(ROW($B38)-ROW($B$3)))</f>
        <v>Сталь углеродистая</v>
      </c>
      <c r="B38" s="47">
        <f>INDEX('Обработка исходного'!D:D,ROW($B$3)+4*(ROW($B38)-ROW($B$3)))</f>
        <v>30</v>
      </c>
      <c r="C38" s="27" t="str">
        <f>IF(ISBLANK(INDEX('Обработка исходного'!E:E,ROW($B$3)+4*(ROW($B38)-ROW($B$3)))),"",INDEX('Обработка исходного'!E:E,ROW($B$3)+4*(ROW($B38)-ROW($B$3))))</f>
        <v>Поковки диаметром от 100 до 800 мм, КП215*</v>
      </c>
      <c r="D38" s="31">
        <v>210</v>
      </c>
      <c r="E38" s="32">
        <v>207</v>
      </c>
      <c r="F38" s="32">
        <v>205</v>
      </c>
      <c r="G38" s="32">
        <v>200</v>
      </c>
      <c r="H38" s="32">
        <v>195</v>
      </c>
      <c r="I38" s="32">
        <v>190</v>
      </c>
      <c r="J38" s="32">
        <v>185</v>
      </c>
      <c r="K38" s="32">
        <v>180</v>
      </c>
      <c r="L38" s="32">
        <v>175</v>
      </c>
      <c r="M38" s="32">
        <v>167</v>
      </c>
      <c r="N38" s="32">
        <v>160</v>
      </c>
      <c r="O38" s="32" t="s">
        <v>4</v>
      </c>
      <c r="P38" s="33" t="s">
        <v>4</v>
      </c>
    </row>
    <row r="39" spans="1:16" x14ac:dyDescent="0.25">
      <c r="A39" s="10" t="str">
        <f>INDEX('Обработка исходного'!B:B,ROW($B$3)+4*(ROW($B39)-ROW($B$3)))</f>
        <v>Сталь углеродистая</v>
      </c>
      <c r="B39" s="47">
        <f>INDEX('Обработка исходного'!D:D,ROW($B$3)+4*(ROW($B39)-ROW($B$3)))</f>
        <v>30</v>
      </c>
      <c r="C39" s="27" t="str">
        <f>IF(ISBLANK(INDEX('Обработка исходного'!E:E,ROW($B$3)+4*(ROW($B39)-ROW($B$3)))),"",INDEX('Обработка исходного'!E:E,ROW($B$3)+4*(ROW($B39)-ROW($B$3))))</f>
        <v>Поковки диаметром до 500 мм, КП245*</v>
      </c>
      <c r="D39" s="31">
        <v>210</v>
      </c>
      <c r="E39" s="32">
        <v>207</v>
      </c>
      <c r="F39" s="32">
        <v>205</v>
      </c>
      <c r="G39" s="32">
        <v>200</v>
      </c>
      <c r="H39" s="32">
        <v>195</v>
      </c>
      <c r="I39" s="32">
        <v>190</v>
      </c>
      <c r="J39" s="32">
        <v>185</v>
      </c>
      <c r="K39" s="32">
        <v>180</v>
      </c>
      <c r="L39" s="32">
        <v>175</v>
      </c>
      <c r="M39" s="32">
        <v>167</v>
      </c>
      <c r="N39" s="32">
        <v>160</v>
      </c>
      <c r="O39" s="32" t="s">
        <v>4</v>
      </c>
      <c r="P39" s="33" t="s">
        <v>4</v>
      </c>
    </row>
    <row r="40" spans="1:16" ht="25.5" x14ac:dyDescent="0.25">
      <c r="A40" s="10" t="str">
        <f>INDEX('Обработка исходного'!B:B,ROW($B$3)+4*(ROW($B40)-ROW($B$3)))</f>
        <v>Сталь углеродистая</v>
      </c>
      <c r="B40" s="47">
        <f>INDEX('Обработка исходного'!D:D,ROW($B$3)+4*(ROW($B40)-ROW($B$3)))</f>
        <v>35</v>
      </c>
      <c r="C40" s="27" t="str">
        <f>IF(ISBLANK(INDEX('Обработка исходного'!E:E,ROW($B$3)+4*(ROW($B40)-ROW($B$3)))),"",INDEX('Обработка исходного'!E:E,ROW($B$3)+4*(ROW($B40)-ROW($B$3))))</f>
        <v>Сортовая горячекатаная сталь диаметром или толщиной до 80 мм</v>
      </c>
      <c r="D40" s="31">
        <v>210</v>
      </c>
      <c r="E40" s="32">
        <v>207</v>
      </c>
      <c r="F40" s="32">
        <v>205</v>
      </c>
      <c r="G40" s="32">
        <v>200</v>
      </c>
      <c r="H40" s="32">
        <v>195</v>
      </c>
      <c r="I40" s="32">
        <v>190</v>
      </c>
      <c r="J40" s="32">
        <v>185</v>
      </c>
      <c r="K40" s="32">
        <v>180</v>
      </c>
      <c r="L40" s="32">
        <v>175</v>
      </c>
      <c r="M40" s="32">
        <v>167</v>
      </c>
      <c r="N40" s="32">
        <v>160</v>
      </c>
      <c r="O40" s="32" t="s">
        <v>4</v>
      </c>
      <c r="P40" s="33" t="s">
        <v>4</v>
      </c>
    </row>
    <row r="41" spans="1:16" x14ac:dyDescent="0.25">
      <c r="A41" s="10" t="str">
        <f>INDEX('Обработка исходного'!B:B,ROW($B$3)+4*(ROW($B41)-ROW($B$3)))</f>
        <v>Сталь углеродистая</v>
      </c>
      <c r="B41" s="47">
        <f>INDEX('Обработка исходного'!D:D,ROW($B$3)+4*(ROW($B41)-ROW($B$3)))</f>
        <v>35</v>
      </c>
      <c r="C41" s="27" t="str">
        <f>IF(ISBLANK(INDEX('Обработка исходного'!E:E,ROW($B$3)+4*(ROW($B41)-ROW($B$3)))),"",INDEX('Обработка исходного'!E:E,ROW($B$3)+4*(ROW($B41)-ROW($B$3))))</f>
        <v>Поковки диаметром от 500 до 800 мм, КП175*</v>
      </c>
      <c r="D41" s="31">
        <v>210</v>
      </c>
      <c r="E41" s="32">
        <v>207</v>
      </c>
      <c r="F41" s="32">
        <v>205</v>
      </c>
      <c r="G41" s="32">
        <v>200</v>
      </c>
      <c r="H41" s="32">
        <v>195</v>
      </c>
      <c r="I41" s="32">
        <v>190</v>
      </c>
      <c r="J41" s="32">
        <v>185</v>
      </c>
      <c r="K41" s="32">
        <v>180</v>
      </c>
      <c r="L41" s="32">
        <v>175</v>
      </c>
      <c r="M41" s="32">
        <v>167</v>
      </c>
      <c r="N41" s="32">
        <v>160</v>
      </c>
      <c r="O41" s="32" t="s">
        <v>4</v>
      </c>
      <c r="P41" s="33" t="s">
        <v>4</v>
      </c>
    </row>
    <row r="42" spans="1:16" x14ac:dyDescent="0.25">
      <c r="A42" s="10" t="str">
        <f>INDEX('Обработка исходного'!B:B,ROW($B$3)+4*(ROW($B42)-ROW($B$3)))</f>
        <v>Сталь углеродистая</v>
      </c>
      <c r="B42" s="47">
        <f>INDEX('Обработка исходного'!D:D,ROW($B$3)+4*(ROW($B42)-ROW($B$3)))</f>
        <v>35</v>
      </c>
      <c r="C42" s="27" t="str">
        <f>IF(ISBLANK(INDEX('Обработка исходного'!E:E,ROW($B$3)+4*(ROW($B42)-ROW($B$3)))),"",INDEX('Обработка исходного'!E:E,ROW($B$3)+4*(ROW($B42)-ROW($B$3))))</f>
        <v>Поковки диаметром от 300 до 800 мм, КП195*</v>
      </c>
      <c r="D42" s="31">
        <v>210</v>
      </c>
      <c r="E42" s="32">
        <v>207</v>
      </c>
      <c r="F42" s="32">
        <v>205</v>
      </c>
      <c r="G42" s="32">
        <v>200</v>
      </c>
      <c r="H42" s="32">
        <v>195</v>
      </c>
      <c r="I42" s="32">
        <v>190</v>
      </c>
      <c r="J42" s="32">
        <v>185</v>
      </c>
      <c r="K42" s="32">
        <v>180</v>
      </c>
      <c r="L42" s="32">
        <v>175</v>
      </c>
      <c r="M42" s="32">
        <v>167</v>
      </c>
      <c r="N42" s="32">
        <v>160</v>
      </c>
      <c r="O42" s="32" t="s">
        <v>4</v>
      </c>
      <c r="P42" s="33" t="s">
        <v>4</v>
      </c>
    </row>
    <row r="43" spans="1:16" x14ac:dyDescent="0.25">
      <c r="A43" s="10" t="str">
        <f>INDEX('Обработка исходного'!B:B,ROW($B$3)+4*(ROW($B43)-ROW($B$3)))</f>
        <v>Сталь углеродистая</v>
      </c>
      <c r="B43" s="47">
        <f>INDEX('Обработка исходного'!D:D,ROW($B$3)+4*(ROW($B43)-ROW($B$3)))</f>
        <v>35</v>
      </c>
      <c r="C43" s="27" t="str">
        <f>IF(ISBLANK(INDEX('Обработка исходного'!E:E,ROW($B$3)+4*(ROW($B43)-ROW($B$3)))),"",INDEX('Обработка исходного'!E:E,ROW($B$3)+4*(ROW($B43)-ROW($B$3))))</f>
        <v>Поковки диаметром от 100 до 800 мм, КП215*</v>
      </c>
      <c r="D43" s="31">
        <v>210</v>
      </c>
      <c r="E43" s="32">
        <v>207</v>
      </c>
      <c r="F43" s="32">
        <v>205</v>
      </c>
      <c r="G43" s="32">
        <v>200</v>
      </c>
      <c r="H43" s="32">
        <v>195</v>
      </c>
      <c r="I43" s="32">
        <v>190</v>
      </c>
      <c r="J43" s="32">
        <v>185</v>
      </c>
      <c r="K43" s="32">
        <v>180</v>
      </c>
      <c r="L43" s="32">
        <v>175</v>
      </c>
      <c r="M43" s="32">
        <v>167</v>
      </c>
      <c r="N43" s="32">
        <v>160</v>
      </c>
      <c r="O43" s="32" t="s">
        <v>4</v>
      </c>
      <c r="P43" s="33" t="s">
        <v>4</v>
      </c>
    </row>
    <row r="44" spans="1:16" x14ac:dyDescent="0.25">
      <c r="A44" s="10" t="str">
        <f>INDEX('Обработка исходного'!B:B,ROW($B$3)+4*(ROW($B44)-ROW($B$3)))</f>
        <v>Сталь углеродистая</v>
      </c>
      <c r="B44" s="47">
        <f>INDEX('Обработка исходного'!D:D,ROW($B$3)+4*(ROW($B44)-ROW($B$3)))</f>
        <v>35</v>
      </c>
      <c r="C44" s="27" t="str">
        <f>IF(ISBLANK(INDEX('Обработка исходного'!E:E,ROW($B$3)+4*(ROW($B44)-ROW($B$3)))),"",INDEX('Обработка исходного'!E:E,ROW($B$3)+4*(ROW($B44)-ROW($B$3))))</f>
        <v>Поковки диаметром до 500 мм, КП245*</v>
      </c>
      <c r="D44" s="31">
        <v>210</v>
      </c>
      <c r="E44" s="32">
        <v>207</v>
      </c>
      <c r="F44" s="32">
        <v>205</v>
      </c>
      <c r="G44" s="32">
        <v>200</v>
      </c>
      <c r="H44" s="32">
        <v>195</v>
      </c>
      <c r="I44" s="32">
        <v>190</v>
      </c>
      <c r="J44" s="32">
        <v>185</v>
      </c>
      <c r="K44" s="32">
        <v>180</v>
      </c>
      <c r="L44" s="32">
        <v>175</v>
      </c>
      <c r="M44" s="32">
        <v>167</v>
      </c>
      <c r="N44" s="32">
        <v>160</v>
      </c>
      <c r="O44" s="32" t="s">
        <v>4</v>
      </c>
      <c r="P44" s="33" t="s">
        <v>4</v>
      </c>
    </row>
    <row r="45" spans="1:16" x14ac:dyDescent="0.25">
      <c r="A45" s="10" t="str">
        <f>INDEX('Обработка исходного'!B:B,ROW($B$3)+4*(ROW($B45)-ROW($B$3)))</f>
        <v>Сталь углеродистая</v>
      </c>
      <c r="B45" s="47">
        <f>INDEX('Обработка исходного'!D:D,ROW($B$3)+4*(ROW($B45)-ROW($B$3)))</f>
        <v>35</v>
      </c>
      <c r="C45" s="27" t="str">
        <f>IF(ISBLANK(INDEX('Обработка исходного'!E:E,ROW($B$3)+4*(ROW($B45)-ROW($B$3)))),"",INDEX('Обработка исходного'!E:E,ROW($B$3)+4*(ROW($B45)-ROW($B$3))))</f>
        <v>Поковки диаметром до 300 мм, КП275*</v>
      </c>
      <c r="D45" s="31">
        <v>210</v>
      </c>
      <c r="E45" s="32">
        <v>207</v>
      </c>
      <c r="F45" s="32">
        <v>205</v>
      </c>
      <c r="G45" s="32">
        <v>200</v>
      </c>
      <c r="H45" s="32">
        <v>195</v>
      </c>
      <c r="I45" s="32">
        <v>190</v>
      </c>
      <c r="J45" s="32">
        <v>185</v>
      </c>
      <c r="K45" s="32">
        <v>180</v>
      </c>
      <c r="L45" s="32">
        <v>175</v>
      </c>
      <c r="M45" s="32">
        <v>167</v>
      </c>
      <c r="N45" s="32">
        <v>160</v>
      </c>
      <c r="O45" s="32" t="s">
        <v>4</v>
      </c>
      <c r="P45" s="33" t="s">
        <v>4</v>
      </c>
    </row>
    <row r="46" spans="1:16" x14ac:dyDescent="0.25">
      <c r="A46" s="10" t="str">
        <f>INDEX('Обработка исходного'!B:B,ROW($B$3)+4*(ROW($B46)-ROW($B$3)))</f>
        <v>Сталь углеродистая</v>
      </c>
      <c r="B46" s="47">
        <f>INDEX('Обработка исходного'!D:D,ROW($B$3)+4*(ROW($B46)-ROW($B$3)))</f>
        <v>35</v>
      </c>
      <c r="C46" s="27" t="str">
        <f>IF(ISBLANK(INDEX('Обработка исходного'!E:E,ROW($B$3)+4*(ROW($B46)-ROW($B$3)))),"",INDEX('Обработка исходного'!E:E,ROW($B$3)+4*(ROW($B46)-ROW($B$3))))</f>
        <v>Поковки диаметром до 100 мм, КП315*</v>
      </c>
      <c r="D46" s="31">
        <v>210</v>
      </c>
      <c r="E46" s="32">
        <v>207</v>
      </c>
      <c r="F46" s="32">
        <v>205</v>
      </c>
      <c r="G46" s="32">
        <v>200</v>
      </c>
      <c r="H46" s="32">
        <v>195</v>
      </c>
      <c r="I46" s="32">
        <v>190</v>
      </c>
      <c r="J46" s="32">
        <v>185</v>
      </c>
      <c r="K46" s="32">
        <v>180</v>
      </c>
      <c r="L46" s="32">
        <v>175</v>
      </c>
      <c r="M46" s="32">
        <v>167</v>
      </c>
      <c r="N46" s="32">
        <v>160</v>
      </c>
      <c r="O46" s="32" t="s">
        <v>4</v>
      </c>
      <c r="P46" s="33" t="s">
        <v>4</v>
      </c>
    </row>
    <row r="47" spans="1:16" ht="25.5" x14ac:dyDescent="0.25">
      <c r="A47" s="10" t="str">
        <f>INDEX('Обработка исходного'!B:B,ROW($B$3)+4*(ROW($B47)-ROW($B$3)))</f>
        <v>Сталь углеродистая</v>
      </c>
      <c r="B47" s="47">
        <f>INDEX('Обработка исходного'!D:D,ROW($B$3)+4*(ROW($B47)-ROW($B$3)))</f>
        <v>35</v>
      </c>
      <c r="C47" s="27" t="str">
        <f>IF(ISBLANK(INDEX('Обработка исходного'!E:E,ROW($B$3)+4*(ROW($B47)-ROW($B$3)))),"",INDEX('Обработка исходного'!E:E,ROW($B$3)+4*(ROW($B47)-ROW($B$3))))</f>
        <v>Заготовки крепежных деталей диаметром до 300 мм, КП275*</v>
      </c>
      <c r="D47" s="31">
        <v>210</v>
      </c>
      <c r="E47" s="32">
        <v>207</v>
      </c>
      <c r="F47" s="32">
        <v>205</v>
      </c>
      <c r="G47" s="32">
        <v>200</v>
      </c>
      <c r="H47" s="32">
        <v>195</v>
      </c>
      <c r="I47" s="32">
        <v>190</v>
      </c>
      <c r="J47" s="32">
        <v>185</v>
      </c>
      <c r="K47" s="32">
        <v>180</v>
      </c>
      <c r="L47" s="32">
        <v>175</v>
      </c>
      <c r="M47" s="32">
        <v>167</v>
      </c>
      <c r="N47" s="32">
        <v>160</v>
      </c>
      <c r="O47" s="32" t="s">
        <v>4</v>
      </c>
      <c r="P47" s="33" t="s">
        <v>4</v>
      </c>
    </row>
    <row r="48" spans="1:16" x14ac:dyDescent="0.25">
      <c r="A48" s="10" t="str">
        <f>INDEX('Обработка исходного'!B:B,ROW($B$3)+4*(ROW($B48)-ROW($B$3)))</f>
        <v>Сталь углеродистая</v>
      </c>
      <c r="B48" s="47">
        <f>INDEX('Обработка исходного'!D:D,ROW($B$3)+4*(ROW($B48)-ROW($B$3)))</f>
        <v>40</v>
      </c>
      <c r="C48" s="27" t="str">
        <f>IF(ISBLANK(INDEX('Обработка исходного'!E:E,ROW($B$3)+4*(ROW($B48)-ROW($B$3)))),"",INDEX('Обработка исходного'!E:E,ROW($B$3)+4*(ROW($B48)-ROW($B$3))))</f>
        <v>Поковки диаметром от 300 до 800 мм, КП215*</v>
      </c>
      <c r="D48" s="31">
        <v>210</v>
      </c>
      <c r="E48" s="32">
        <v>207</v>
      </c>
      <c r="F48" s="32">
        <v>205</v>
      </c>
      <c r="G48" s="32">
        <v>200</v>
      </c>
      <c r="H48" s="32">
        <v>195</v>
      </c>
      <c r="I48" s="32">
        <v>190</v>
      </c>
      <c r="J48" s="32">
        <v>185</v>
      </c>
      <c r="K48" s="32">
        <v>180</v>
      </c>
      <c r="L48" s="32">
        <v>175</v>
      </c>
      <c r="M48" s="32">
        <v>167</v>
      </c>
      <c r="N48" s="32">
        <v>160</v>
      </c>
      <c r="O48" s="32" t="s">
        <v>4</v>
      </c>
      <c r="P48" s="33" t="s">
        <v>4</v>
      </c>
    </row>
    <row r="49" spans="1:16" x14ac:dyDescent="0.25">
      <c r="A49" s="10" t="str">
        <f>INDEX('Обработка исходного'!B:B,ROW($B$3)+4*(ROW($B49)-ROW($B$3)))</f>
        <v>Сталь углеродистая</v>
      </c>
      <c r="B49" s="47">
        <f>INDEX('Обработка исходного'!D:D,ROW($B$3)+4*(ROW($B49)-ROW($B$3)))</f>
        <v>40</v>
      </c>
      <c r="C49" s="27" t="str">
        <f>IF(ISBLANK(INDEX('Обработка исходного'!E:E,ROW($B$3)+4*(ROW($B49)-ROW($B$3)))),"",INDEX('Обработка исходного'!E:E,ROW($B$3)+4*(ROW($B49)-ROW($B$3))))</f>
        <v>Поковки диаметром от 100 до 500 мм, КП245*</v>
      </c>
      <c r="D49" s="31">
        <v>210</v>
      </c>
      <c r="E49" s="32">
        <v>207</v>
      </c>
      <c r="F49" s="32">
        <v>205</v>
      </c>
      <c r="G49" s="32">
        <v>200</v>
      </c>
      <c r="H49" s="32">
        <v>195</v>
      </c>
      <c r="I49" s="32">
        <v>190</v>
      </c>
      <c r="J49" s="32">
        <v>185</v>
      </c>
      <c r="K49" s="32">
        <v>180</v>
      </c>
      <c r="L49" s="32">
        <v>175</v>
      </c>
      <c r="M49" s="32">
        <v>167</v>
      </c>
      <c r="N49" s="32">
        <v>160</v>
      </c>
      <c r="O49" s="32" t="s">
        <v>4</v>
      </c>
      <c r="P49" s="33" t="s">
        <v>4</v>
      </c>
    </row>
    <row r="50" spans="1:16" x14ac:dyDescent="0.25">
      <c r="A50" s="10" t="str">
        <f>INDEX('Обработка исходного'!B:B,ROW($B$3)+4*(ROW($B50)-ROW($B$3)))</f>
        <v>Сталь углеродистая</v>
      </c>
      <c r="B50" s="47">
        <f>INDEX('Обработка исходного'!D:D,ROW($B$3)+4*(ROW($B50)-ROW($B$3)))</f>
        <v>40</v>
      </c>
      <c r="C50" s="27" t="str">
        <f>IF(ISBLANK(INDEX('Обработка исходного'!E:E,ROW($B$3)+4*(ROW($B50)-ROW($B$3)))),"",INDEX('Обработка исходного'!E:E,ROW($B$3)+4*(ROW($B50)-ROW($B$3))))</f>
        <v>Поковки диаметром до 800 мм, КП275*</v>
      </c>
      <c r="D50" s="31">
        <v>210</v>
      </c>
      <c r="E50" s="32">
        <v>207</v>
      </c>
      <c r="F50" s="32">
        <v>205</v>
      </c>
      <c r="G50" s="32">
        <v>200</v>
      </c>
      <c r="H50" s="32">
        <v>195</v>
      </c>
      <c r="I50" s="32">
        <v>190</v>
      </c>
      <c r="J50" s="32">
        <v>185</v>
      </c>
      <c r="K50" s="32">
        <v>180</v>
      </c>
      <c r="L50" s="32">
        <v>175</v>
      </c>
      <c r="M50" s="32">
        <v>167</v>
      </c>
      <c r="N50" s="32">
        <v>160</v>
      </c>
      <c r="O50" s="32" t="s">
        <v>4</v>
      </c>
      <c r="P50" s="33" t="s">
        <v>4</v>
      </c>
    </row>
    <row r="51" spans="1:16" x14ac:dyDescent="0.25">
      <c r="A51" s="10" t="str">
        <f>INDEX('Обработка исходного'!B:B,ROW($B$3)+4*(ROW($B51)-ROW($B$3)))</f>
        <v>Сталь углеродистая</v>
      </c>
      <c r="B51" s="47">
        <f>INDEX('Обработка исходного'!D:D,ROW($B$3)+4*(ROW($B51)-ROW($B$3)))</f>
        <v>40</v>
      </c>
      <c r="C51" s="27" t="str">
        <f>IF(ISBLANK(INDEX('Обработка исходного'!E:E,ROW($B$3)+4*(ROW($B51)-ROW($B$3)))),"",INDEX('Обработка исходного'!E:E,ROW($B$3)+4*(ROW($B51)-ROW($B$3))))</f>
        <v>Поковки диаметром от 100 до 300 мм, КП315*</v>
      </c>
      <c r="D51" s="31">
        <v>210</v>
      </c>
      <c r="E51" s="32">
        <v>207</v>
      </c>
      <c r="F51" s="32">
        <v>205</v>
      </c>
      <c r="G51" s="32">
        <v>200</v>
      </c>
      <c r="H51" s="32">
        <v>195</v>
      </c>
      <c r="I51" s="32">
        <v>190</v>
      </c>
      <c r="J51" s="32">
        <v>185</v>
      </c>
      <c r="K51" s="32">
        <v>180</v>
      </c>
      <c r="L51" s="32">
        <v>175</v>
      </c>
      <c r="M51" s="32">
        <v>167</v>
      </c>
      <c r="N51" s="32">
        <v>160</v>
      </c>
      <c r="O51" s="32" t="s">
        <v>4</v>
      </c>
      <c r="P51" s="33" t="s">
        <v>4</v>
      </c>
    </row>
    <row r="52" spans="1:16" x14ac:dyDescent="0.25">
      <c r="A52" s="10" t="str">
        <f>INDEX('Обработка исходного'!B:B,ROW($B$3)+4*(ROW($B52)-ROW($B$3)))</f>
        <v>Сталь углеродистая</v>
      </c>
      <c r="B52" s="47">
        <f>INDEX('Обработка исходного'!D:D,ROW($B$3)+4*(ROW($B52)-ROW($B$3)))</f>
        <v>40</v>
      </c>
      <c r="C52" s="27" t="str">
        <f>IF(ISBLANK(INDEX('Обработка исходного'!E:E,ROW($B$3)+4*(ROW($B52)-ROW($B$3)))),"",INDEX('Обработка исходного'!E:E,ROW($B$3)+4*(ROW($B52)-ROW($B$3))))</f>
        <v>Поковки диаметром до 100 мм, КП345*</v>
      </c>
      <c r="D52" s="31">
        <v>210</v>
      </c>
      <c r="E52" s="32">
        <v>207</v>
      </c>
      <c r="F52" s="32">
        <v>205</v>
      </c>
      <c r="G52" s="32">
        <v>200</v>
      </c>
      <c r="H52" s="32">
        <v>195</v>
      </c>
      <c r="I52" s="32">
        <v>190</v>
      </c>
      <c r="J52" s="32">
        <v>185</v>
      </c>
      <c r="K52" s="32">
        <v>180</v>
      </c>
      <c r="L52" s="32">
        <v>175</v>
      </c>
      <c r="M52" s="32">
        <v>167</v>
      </c>
      <c r="N52" s="32">
        <v>160</v>
      </c>
      <c r="O52" s="32" t="s">
        <v>4</v>
      </c>
      <c r="P52" s="33" t="s">
        <v>4</v>
      </c>
    </row>
    <row r="53" spans="1:16" ht="25.5" x14ac:dyDescent="0.25">
      <c r="A53" s="10" t="str">
        <f>INDEX('Обработка исходного'!B:B,ROW($B$3)+4*(ROW($B53)-ROW($B$3)))</f>
        <v>Сталь углеродистая</v>
      </c>
      <c r="B53" s="47">
        <f>INDEX('Обработка исходного'!D:D,ROW($B$3)+4*(ROW($B53)-ROW($B$3)))</f>
        <v>40</v>
      </c>
      <c r="C53" s="27" t="str">
        <f>IF(ISBLANK(INDEX('Обработка исходного'!E:E,ROW($B$3)+4*(ROW($B53)-ROW($B$3)))),"",INDEX('Обработка исходного'!E:E,ROW($B$3)+4*(ROW($B53)-ROW($B$3))))</f>
        <v>Заготовки крепежных деталей диаметром до 300 мм, КП295*</v>
      </c>
      <c r="D53" s="31">
        <v>210</v>
      </c>
      <c r="E53" s="32">
        <v>207</v>
      </c>
      <c r="F53" s="32">
        <v>205</v>
      </c>
      <c r="G53" s="32">
        <v>200</v>
      </c>
      <c r="H53" s="32">
        <v>195</v>
      </c>
      <c r="I53" s="32">
        <v>190</v>
      </c>
      <c r="J53" s="32">
        <v>185</v>
      </c>
      <c r="K53" s="32">
        <v>180</v>
      </c>
      <c r="L53" s="32">
        <v>175</v>
      </c>
      <c r="M53" s="32">
        <v>167</v>
      </c>
      <c r="N53" s="32">
        <v>160</v>
      </c>
      <c r="O53" s="32" t="s">
        <v>4</v>
      </c>
      <c r="P53" s="33" t="s">
        <v>4</v>
      </c>
    </row>
    <row r="54" spans="1:16" ht="25.5" x14ac:dyDescent="0.25">
      <c r="A54" s="10" t="str">
        <f>INDEX('Обработка исходного'!B:B,ROW($B$3)+4*(ROW($B54)-ROW($B$3)))</f>
        <v>Сталь углеродистая</v>
      </c>
      <c r="B54" s="47">
        <f>INDEX('Обработка исходного'!D:D,ROW($B$3)+4*(ROW($B54)-ROW($B$3)))</f>
        <v>45</v>
      </c>
      <c r="C54" s="27" t="str">
        <f>IF(ISBLANK(INDEX('Обработка исходного'!E:E,ROW($B$3)+4*(ROW($B54)-ROW($B$3)))),"",INDEX('Обработка исходного'!E:E,ROW($B$3)+4*(ROW($B54)-ROW($B$3))))</f>
        <v>Горячекатаная сортовая сталь толщиной или диаметром до 250 мм</v>
      </c>
      <c r="D54" s="31">
        <v>210</v>
      </c>
      <c r="E54" s="32">
        <v>207</v>
      </c>
      <c r="F54" s="32">
        <v>205</v>
      </c>
      <c r="G54" s="32">
        <v>200</v>
      </c>
      <c r="H54" s="32">
        <v>195</v>
      </c>
      <c r="I54" s="32">
        <v>190</v>
      </c>
      <c r="J54" s="32">
        <v>185</v>
      </c>
      <c r="K54" s="32">
        <v>180</v>
      </c>
      <c r="L54" s="32">
        <v>175</v>
      </c>
      <c r="M54" s="32">
        <v>167</v>
      </c>
      <c r="N54" s="32">
        <v>160</v>
      </c>
      <c r="O54" s="32" t="s">
        <v>4</v>
      </c>
      <c r="P54" s="33" t="s">
        <v>4</v>
      </c>
    </row>
    <row r="55" spans="1:16" ht="25.5" x14ac:dyDescent="0.25">
      <c r="A55" s="10" t="str">
        <f>INDEX('Обработка исходного'!B:B,ROW($B$3)+4*(ROW($B55)-ROW($B$3)))</f>
        <v>Сталь углеродистая</v>
      </c>
      <c r="B55" s="47">
        <f>INDEX('Обработка исходного'!D:D,ROW($B$3)+4*(ROW($B55)-ROW($B$3)))</f>
        <v>45</v>
      </c>
      <c r="C55" s="27" t="str">
        <f>IF(ISBLANK(INDEX('Обработка исходного'!E:E,ROW($B$3)+4*(ROW($B55)-ROW($B$3)))),"",INDEX('Обработка исходного'!E:E,ROW($B$3)+4*(ROW($B55)-ROW($B$3))))</f>
        <v>Заготовки крепежных деталей толщиной или диаметром до 300 мм, КП315*</v>
      </c>
      <c r="D55" s="31">
        <v>210</v>
      </c>
      <c r="E55" s="32">
        <v>207</v>
      </c>
      <c r="F55" s="32">
        <v>205</v>
      </c>
      <c r="G55" s="32">
        <v>200</v>
      </c>
      <c r="H55" s="32">
        <v>195</v>
      </c>
      <c r="I55" s="32">
        <v>190</v>
      </c>
      <c r="J55" s="32">
        <v>185</v>
      </c>
      <c r="K55" s="32">
        <v>180</v>
      </c>
      <c r="L55" s="32">
        <v>175</v>
      </c>
      <c r="M55" s="32">
        <v>167</v>
      </c>
      <c r="N55" s="32">
        <v>160</v>
      </c>
      <c r="O55" s="32" t="s">
        <v>4</v>
      </c>
      <c r="P55" s="33" t="s">
        <v>4</v>
      </c>
    </row>
    <row r="56" spans="1:16" x14ac:dyDescent="0.25">
      <c r="A56" s="10" t="str">
        <f>INDEX('Обработка исходного'!B:B,ROW($B$3)+4*(ROW($B56)-ROW($B$3)))</f>
        <v>Сталь углеродистая</v>
      </c>
      <c r="B56" s="47">
        <f>INDEX('Обработка исходного'!D:D,ROW($B$3)+4*(ROW($B56)-ROW($B$3)))</f>
        <v>45</v>
      </c>
      <c r="C56" s="27" t="str">
        <f>IF(ISBLANK(INDEX('Обработка исходного'!E:E,ROW($B$3)+4*(ROW($B56)-ROW($B$3)))),"",INDEX('Обработка исходного'!E:E,ROW($B$3)+4*(ROW($B56)-ROW($B$3))))</f>
        <v>Поковки диаметром от 100 до 800 мм, КП245*</v>
      </c>
      <c r="D56" s="31">
        <v>210</v>
      </c>
      <c r="E56" s="32">
        <v>207</v>
      </c>
      <c r="F56" s="32">
        <v>205</v>
      </c>
      <c r="G56" s="32">
        <v>200</v>
      </c>
      <c r="H56" s="32">
        <v>195</v>
      </c>
      <c r="I56" s="32">
        <v>190</v>
      </c>
      <c r="J56" s="32">
        <v>185</v>
      </c>
      <c r="K56" s="32">
        <v>180</v>
      </c>
      <c r="L56" s="32">
        <v>175</v>
      </c>
      <c r="M56" s="32">
        <v>167</v>
      </c>
      <c r="N56" s="32">
        <v>160</v>
      </c>
      <c r="O56" s="32" t="s">
        <v>4</v>
      </c>
      <c r="P56" s="33" t="s">
        <v>4</v>
      </c>
    </row>
    <row r="57" spans="1:16" x14ac:dyDescent="0.25">
      <c r="A57" s="10" t="str">
        <f>INDEX('Обработка исходного'!B:B,ROW($B$3)+4*(ROW($B57)-ROW($B$3)))</f>
        <v>Сталь углеродистая</v>
      </c>
      <c r="B57" s="47">
        <f>INDEX('Обработка исходного'!D:D,ROW($B$3)+4*(ROW($B57)-ROW($B$3)))</f>
        <v>45</v>
      </c>
      <c r="C57" s="27" t="str">
        <f>IF(ISBLANK(INDEX('Обработка исходного'!E:E,ROW($B$3)+4*(ROW($B57)-ROW($B$3)))),"",INDEX('Обработка исходного'!E:E,ROW($B$3)+4*(ROW($B57)-ROW($B$3))))</f>
        <v>Поковки диаметром до 800 мм, КП275*</v>
      </c>
      <c r="D57" s="31">
        <v>210</v>
      </c>
      <c r="E57" s="32">
        <v>207</v>
      </c>
      <c r="F57" s="32">
        <v>205</v>
      </c>
      <c r="G57" s="32">
        <v>200</v>
      </c>
      <c r="H57" s="32">
        <v>195</v>
      </c>
      <c r="I57" s="32">
        <v>190</v>
      </c>
      <c r="J57" s="32">
        <v>185</v>
      </c>
      <c r="K57" s="32">
        <v>180</v>
      </c>
      <c r="L57" s="32">
        <v>175</v>
      </c>
      <c r="M57" s="32">
        <v>167</v>
      </c>
      <c r="N57" s="32">
        <v>160</v>
      </c>
      <c r="O57" s="32" t="s">
        <v>4</v>
      </c>
      <c r="P57" s="33" t="s">
        <v>4</v>
      </c>
    </row>
    <row r="58" spans="1:16" x14ac:dyDescent="0.25">
      <c r="A58" s="10" t="str">
        <f>INDEX('Обработка исходного'!B:B,ROW($B$3)+4*(ROW($B58)-ROW($B$3)))</f>
        <v>Сталь углеродистая</v>
      </c>
      <c r="B58" s="47">
        <f>INDEX('Обработка исходного'!D:D,ROW($B$3)+4*(ROW($B58)-ROW($B$3)))</f>
        <v>45</v>
      </c>
      <c r="C58" s="27" t="str">
        <f>IF(ISBLANK(INDEX('Обработка исходного'!E:E,ROW($B$3)+4*(ROW($B58)-ROW($B$3)))),"",INDEX('Обработка исходного'!E:E,ROW($B$3)+4*(ROW($B58)-ROW($B$3))))</f>
        <v>Поковки диаметром до 800 мм, КП315*</v>
      </c>
      <c r="D58" s="31">
        <v>210</v>
      </c>
      <c r="E58" s="32">
        <v>207</v>
      </c>
      <c r="F58" s="32">
        <v>205</v>
      </c>
      <c r="G58" s="32">
        <v>200</v>
      </c>
      <c r="H58" s="32">
        <v>195</v>
      </c>
      <c r="I58" s="32">
        <v>190</v>
      </c>
      <c r="J58" s="32">
        <v>185</v>
      </c>
      <c r="K58" s="32">
        <v>180</v>
      </c>
      <c r="L58" s="32">
        <v>175</v>
      </c>
      <c r="M58" s="32">
        <v>167</v>
      </c>
      <c r="N58" s="32">
        <v>160</v>
      </c>
      <c r="O58" s="32" t="s">
        <v>4</v>
      </c>
      <c r="P58" s="33" t="s">
        <v>4</v>
      </c>
    </row>
    <row r="59" spans="1:16" x14ac:dyDescent="0.25">
      <c r="A59" s="10" t="str">
        <f>INDEX('Обработка исходного'!B:B,ROW($B$3)+4*(ROW($B59)-ROW($B$3)))</f>
        <v>Сталь углеродистая</v>
      </c>
      <c r="B59" s="47">
        <f>INDEX('Обработка исходного'!D:D,ROW($B$3)+4*(ROW($B59)-ROW($B$3)))</f>
        <v>45</v>
      </c>
      <c r="C59" s="27" t="str">
        <f>IF(ISBLANK(INDEX('Обработка исходного'!E:E,ROW($B$3)+4*(ROW($B59)-ROW($B$3)))),"",INDEX('Обработка исходного'!E:E,ROW($B$3)+4*(ROW($B59)-ROW($B$3))))</f>
        <v>Поковки диаметром до 300 мм, КП345*</v>
      </c>
      <c r="D59" s="31">
        <v>210</v>
      </c>
      <c r="E59" s="32">
        <v>207</v>
      </c>
      <c r="F59" s="32">
        <v>205</v>
      </c>
      <c r="G59" s="32">
        <v>200</v>
      </c>
      <c r="H59" s="32">
        <v>195</v>
      </c>
      <c r="I59" s="32">
        <v>190</v>
      </c>
      <c r="J59" s="32">
        <v>185</v>
      </c>
      <c r="K59" s="32">
        <v>180</v>
      </c>
      <c r="L59" s="32">
        <v>175</v>
      </c>
      <c r="M59" s="32">
        <v>167</v>
      </c>
      <c r="N59" s="32">
        <v>160</v>
      </c>
      <c r="O59" s="32" t="s">
        <v>4</v>
      </c>
      <c r="P59" s="33" t="s">
        <v>4</v>
      </c>
    </row>
    <row r="60" spans="1:16" x14ac:dyDescent="0.25">
      <c r="A60" s="10" t="str">
        <f>INDEX('Обработка исходного'!B:B,ROW($B$3)+4*(ROW($B60)-ROW($B$3)))</f>
        <v>Сталь углеродистая</v>
      </c>
      <c r="B60" s="47">
        <f>INDEX('Обработка исходного'!D:D,ROW($B$3)+4*(ROW($B60)-ROW($B$3)))</f>
        <v>45</v>
      </c>
      <c r="C60" s="27" t="str">
        <f>IF(ISBLANK(INDEX('Обработка исходного'!E:E,ROW($B$3)+4*(ROW($B60)-ROW($B$3)))),"",INDEX('Обработка исходного'!E:E,ROW($B$3)+4*(ROW($B60)-ROW($B$3))))</f>
        <v>Поковки диаметром до 100 мм, КП395*</v>
      </c>
      <c r="D60" s="31">
        <v>210</v>
      </c>
      <c r="E60" s="32">
        <v>207</v>
      </c>
      <c r="F60" s="32">
        <v>205</v>
      </c>
      <c r="G60" s="32">
        <v>200</v>
      </c>
      <c r="H60" s="32">
        <v>195</v>
      </c>
      <c r="I60" s="32">
        <v>190</v>
      </c>
      <c r="J60" s="32">
        <v>185</v>
      </c>
      <c r="K60" s="32">
        <v>180</v>
      </c>
      <c r="L60" s="32">
        <v>175</v>
      </c>
      <c r="M60" s="32">
        <v>167</v>
      </c>
      <c r="N60" s="32">
        <v>160</v>
      </c>
      <c r="O60" s="32" t="s">
        <v>4</v>
      </c>
      <c r="P60" s="33" t="s">
        <v>4</v>
      </c>
    </row>
    <row r="61" spans="1:16" x14ac:dyDescent="0.25">
      <c r="A61" s="10" t="str">
        <f>INDEX('Обработка исходного'!B:B,ROW($B$3)+4*(ROW($B61)-ROW($B$3)))</f>
        <v>Сталь легированная</v>
      </c>
      <c r="B61" s="47" t="str">
        <f>INDEX('Обработка исходного'!D:D,ROW($B$3)+4*(ROW($B61)-ROW($B$3)))</f>
        <v>20X</v>
      </c>
      <c r="C61" s="27" t="str">
        <f>IF(ISBLANK(INDEX('Обработка исходного'!E:E,ROW($B$3)+4*(ROW($B61)-ROW($B$3)))),"",INDEX('Обработка исходного'!E:E,ROW($B$3)+4*(ROW($B61)-ROW($B$3))))</f>
        <v>Прутки и полосы диаметром или толщиной до 80 мм</v>
      </c>
      <c r="D61" s="31">
        <v>210</v>
      </c>
      <c r="E61" s="32">
        <v>207</v>
      </c>
      <c r="F61" s="32">
        <v>205</v>
      </c>
      <c r="G61" s="32">
        <v>202</v>
      </c>
      <c r="H61" s="32">
        <v>200</v>
      </c>
      <c r="I61" s="32">
        <v>197</v>
      </c>
      <c r="J61" s="32">
        <v>195</v>
      </c>
      <c r="K61" s="32">
        <v>190</v>
      </c>
      <c r="L61" s="32">
        <v>185</v>
      </c>
      <c r="M61" s="32">
        <v>180</v>
      </c>
      <c r="N61" s="32">
        <v>175</v>
      </c>
      <c r="O61" s="32">
        <v>170</v>
      </c>
      <c r="P61" s="33">
        <v>165</v>
      </c>
    </row>
    <row r="62" spans="1:16" ht="25.5" x14ac:dyDescent="0.25">
      <c r="A62" s="10" t="str">
        <f>INDEX('Обработка исходного'!B:B,ROW($B$3)+4*(ROW($B62)-ROW($B$3)))</f>
        <v>Сталь легированная</v>
      </c>
      <c r="B62" s="47" t="str">
        <f>INDEX('Обработка исходного'!D:D,ROW($B$3)+4*(ROW($B62)-ROW($B$3)))</f>
        <v>20X</v>
      </c>
      <c r="C62" s="27" t="str">
        <f>IF(ISBLANK(INDEX('Обработка исходного'!E:E,ROW($B$3)+4*(ROW($B62)-ROW($B$3)))),"",INDEX('Обработка исходного'!E:E,ROW($B$3)+4*(ROW($B62)-ROW($B$3))))</f>
        <v>Прутки и полосы диаметром или толщиной от 80 до 150 мм</v>
      </c>
      <c r="D62" s="31">
        <v>210</v>
      </c>
      <c r="E62" s="32">
        <v>207</v>
      </c>
      <c r="F62" s="32">
        <v>205</v>
      </c>
      <c r="G62" s="32">
        <v>202</v>
      </c>
      <c r="H62" s="32">
        <v>200</v>
      </c>
      <c r="I62" s="32">
        <v>197</v>
      </c>
      <c r="J62" s="32">
        <v>195</v>
      </c>
      <c r="K62" s="32">
        <v>190</v>
      </c>
      <c r="L62" s="32">
        <v>185</v>
      </c>
      <c r="M62" s="32">
        <v>180</v>
      </c>
      <c r="N62" s="32">
        <v>175</v>
      </c>
      <c r="O62" s="32">
        <v>170</v>
      </c>
      <c r="P62" s="33">
        <v>165</v>
      </c>
    </row>
    <row r="63" spans="1:16" ht="25.5" x14ac:dyDescent="0.25">
      <c r="A63" s="10" t="str">
        <f>INDEX('Обработка исходного'!B:B,ROW($B$3)+4*(ROW($B63)-ROW($B$3)))</f>
        <v>Сталь легированная</v>
      </c>
      <c r="B63" s="47" t="str">
        <f>INDEX('Обработка исходного'!D:D,ROW($B$3)+4*(ROW($B63)-ROW($B$3)))</f>
        <v>20X</v>
      </c>
      <c r="C63" s="27" t="str">
        <f>IF(ISBLANK(INDEX('Обработка исходного'!E:E,ROW($B$3)+4*(ROW($B63)-ROW($B$3)))),"",INDEX('Обработка исходного'!E:E,ROW($B$3)+4*(ROW($B63)-ROW($B$3))))</f>
        <v>Прутки и полосы диаметром или толщиной от 150 до 250 мм</v>
      </c>
      <c r="D63" s="31">
        <v>210</v>
      </c>
      <c r="E63" s="32">
        <v>207</v>
      </c>
      <c r="F63" s="32">
        <v>205</v>
      </c>
      <c r="G63" s="32">
        <v>202</v>
      </c>
      <c r="H63" s="32">
        <v>200</v>
      </c>
      <c r="I63" s="32">
        <v>197</v>
      </c>
      <c r="J63" s="32">
        <v>195</v>
      </c>
      <c r="K63" s="32">
        <v>190</v>
      </c>
      <c r="L63" s="32">
        <v>185</v>
      </c>
      <c r="M63" s="32">
        <v>180</v>
      </c>
      <c r="N63" s="32">
        <v>175</v>
      </c>
      <c r="O63" s="32">
        <v>170</v>
      </c>
      <c r="P63" s="33">
        <v>165</v>
      </c>
    </row>
    <row r="64" spans="1:16" x14ac:dyDescent="0.25">
      <c r="A64" s="10" t="str">
        <f>INDEX('Обработка исходного'!B:B,ROW($B$3)+4*(ROW($B64)-ROW($B$3)))</f>
        <v>Сталь легированная</v>
      </c>
      <c r="B64" s="47" t="str">
        <f>INDEX('Обработка исходного'!D:D,ROW($B$3)+4*(ROW($B64)-ROW($B$3)))</f>
        <v>20X</v>
      </c>
      <c r="C64" s="27" t="str">
        <f>IF(ISBLANK(INDEX('Обработка исходного'!E:E,ROW($B$3)+4*(ROW($B64)-ROW($B$3)))),"",INDEX('Обработка исходного'!E:E,ROW($B$3)+4*(ROW($B64)-ROW($B$3))))</f>
        <v>Поковки диаметром до 500 мм, КП195*</v>
      </c>
      <c r="D64" s="31">
        <v>210</v>
      </c>
      <c r="E64" s="32">
        <v>207</v>
      </c>
      <c r="F64" s="32">
        <v>205</v>
      </c>
      <c r="G64" s="32">
        <v>202</v>
      </c>
      <c r="H64" s="32">
        <v>200</v>
      </c>
      <c r="I64" s="32">
        <v>197</v>
      </c>
      <c r="J64" s="32">
        <v>195</v>
      </c>
      <c r="K64" s="32">
        <v>190</v>
      </c>
      <c r="L64" s="32">
        <v>185</v>
      </c>
      <c r="M64" s="32">
        <v>180</v>
      </c>
      <c r="N64" s="32">
        <v>175</v>
      </c>
      <c r="O64" s="32">
        <v>170</v>
      </c>
      <c r="P64" s="33">
        <v>165</v>
      </c>
    </row>
    <row r="65" spans="1:16" x14ac:dyDescent="0.25">
      <c r="A65" s="10" t="str">
        <f>INDEX('Обработка исходного'!B:B,ROW($B$3)+4*(ROW($B65)-ROW($B$3)))</f>
        <v>Сталь легированная</v>
      </c>
      <c r="B65" s="47" t="str">
        <f>INDEX('Обработка исходного'!D:D,ROW($B$3)+4*(ROW($B65)-ROW($B$3)))</f>
        <v>20X</v>
      </c>
      <c r="C65" s="27" t="str">
        <f>IF(ISBLANK(INDEX('Обработка исходного'!E:E,ROW($B$3)+4*(ROW($B65)-ROW($B$3)))),"",INDEX('Обработка исходного'!E:E,ROW($B$3)+4*(ROW($B65)-ROW($B$3))))</f>
        <v>Поковки диаметром до 300 мм, КП215*</v>
      </c>
      <c r="D65" s="31">
        <v>210</v>
      </c>
      <c r="E65" s="32">
        <v>207</v>
      </c>
      <c r="F65" s="32">
        <v>205</v>
      </c>
      <c r="G65" s="32">
        <v>202</v>
      </c>
      <c r="H65" s="32">
        <v>200</v>
      </c>
      <c r="I65" s="32">
        <v>197</v>
      </c>
      <c r="J65" s="32">
        <v>195</v>
      </c>
      <c r="K65" s="32">
        <v>190</v>
      </c>
      <c r="L65" s="32">
        <v>185</v>
      </c>
      <c r="M65" s="32">
        <v>180</v>
      </c>
      <c r="N65" s="32">
        <v>175</v>
      </c>
      <c r="O65" s="32">
        <v>170</v>
      </c>
      <c r="P65" s="33">
        <v>165</v>
      </c>
    </row>
    <row r="66" spans="1:16" x14ac:dyDescent="0.25">
      <c r="A66" s="10" t="str">
        <f>INDEX('Обработка исходного'!B:B,ROW($B$3)+4*(ROW($B66)-ROW($B$3)))</f>
        <v>Сталь легированная</v>
      </c>
      <c r="B66" s="47" t="str">
        <f>INDEX('Обработка исходного'!D:D,ROW($B$3)+4*(ROW($B66)-ROW($B$3)))</f>
        <v>20X</v>
      </c>
      <c r="C66" s="27" t="str">
        <f>IF(ISBLANK(INDEX('Обработка исходного'!E:E,ROW($B$3)+4*(ROW($B66)-ROW($B$3)))),"",INDEX('Обработка исходного'!E:E,ROW($B$3)+4*(ROW($B66)-ROW($B$3))))</f>
        <v>Поковки диаметром до 300 мм, КП245*</v>
      </c>
      <c r="D66" s="31">
        <v>210</v>
      </c>
      <c r="E66" s="32">
        <v>207</v>
      </c>
      <c r="F66" s="32">
        <v>205</v>
      </c>
      <c r="G66" s="32">
        <v>202</v>
      </c>
      <c r="H66" s="32">
        <v>200</v>
      </c>
      <c r="I66" s="32">
        <v>197</v>
      </c>
      <c r="J66" s="32">
        <v>195</v>
      </c>
      <c r="K66" s="32">
        <v>190</v>
      </c>
      <c r="L66" s="32">
        <v>185</v>
      </c>
      <c r="M66" s="32">
        <v>180</v>
      </c>
      <c r="N66" s="32">
        <v>175</v>
      </c>
      <c r="O66" s="32">
        <v>170</v>
      </c>
      <c r="P66" s="33">
        <v>165</v>
      </c>
    </row>
    <row r="67" spans="1:16" x14ac:dyDescent="0.25">
      <c r="A67" s="10" t="str">
        <f>INDEX('Обработка исходного'!B:B,ROW($B$3)+4*(ROW($B67)-ROW($B$3)))</f>
        <v>Сталь легированная</v>
      </c>
      <c r="B67" s="47" t="str">
        <f>INDEX('Обработка исходного'!D:D,ROW($B$3)+4*(ROW($B67)-ROW($B$3)))</f>
        <v>20X</v>
      </c>
      <c r="C67" s="27" t="str">
        <f>IF(ISBLANK(INDEX('Обработка исходного'!E:E,ROW($B$3)+4*(ROW($B67)-ROW($B$3)))),"",INDEX('Обработка исходного'!E:E,ROW($B$3)+4*(ROW($B67)-ROW($B$3))))</f>
        <v>Поковки диаметром до 300 мм, КП275*</v>
      </c>
      <c r="D67" s="31">
        <v>210</v>
      </c>
      <c r="E67" s="32">
        <v>207</v>
      </c>
      <c r="F67" s="32">
        <v>205</v>
      </c>
      <c r="G67" s="32">
        <v>202</v>
      </c>
      <c r="H67" s="32">
        <v>200</v>
      </c>
      <c r="I67" s="32">
        <v>197</v>
      </c>
      <c r="J67" s="32">
        <v>195</v>
      </c>
      <c r="K67" s="32">
        <v>190</v>
      </c>
      <c r="L67" s="32">
        <v>185</v>
      </c>
      <c r="M67" s="32">
        <v>180</v>
      </c>
      <c r="N67" s="32">
        <v>175</v>
      </c>
      <c r="O67" s="32">
        <v>170</v>
      </c>
      <c r="P67" s="33">
        <v>165</v>
      </c>
    </row>
    <row r="68" spans="1:16" x14ac:dyDescent="0.25">
      <c r="A68" s="10" t="str">
        <f>INDEX('Обработка исходного'!B:B,ROW($B$3)+4*(ROW($B68)-ROW($B$3)))</f>
        <v>Сталь легированная</v>
      </c>
      <c r="B68" s="47" t="str">
        <f>INDEX('Обработка исходного'!D:D,ROW($B$3)+4*(ROW($B68)-ROW($B$3)))</f>
        <v>20X</v>
      </c>
      <c r="C68" s="27" t="str">
        <f>IF(ISBLANK(INDEX('Обработка исходного'!E:E,ROW($B$3)+4*(ROW($B68)-ROW($B$3)))),"",INDEX('Обработка исходного'!E:E,ROW($B$3)+4*(ROW($B68)-ROW($B$3))))</f>
        <v>Поковки диаметром от 100 до 300 мм, КП315*</v>
      </c>
      <c r="D68" s="31">
        <v>210</v>
      </c>
      <c r="E68" s="32">
        <v>207</v>
      </c>
      <c r="F68" s="32">
        <v>205</v>
      </c>
      <c r="G68" s="32">
        <v>202</v>
      </c>
      <c r="H68" s="32">
        <v>200</v>
      </c>
      <c r="I68" s="32">
        <v>197</v>
      </c>
      <c r="J68" s="32">
        <v>195</v>
      </c>
      <c r="K68" s="32">
        <v>190</v>
      </c>
      <c r="L68" s="32">
        <v>185</v>
      </c>
      <c r="M68" s="32">
        <v>180</v>
      </c>
      <c r="N68" s="32">
        <v>175</v>
      </c>
      <c r="O68" s="32">
        <v>170</v>
      </c>
      <c r="P68" s="33">
        <v>165</v>
      </c>
    </row>
    <row r="69" spans="1:16" x14ac:dyDescent="0.25">
      <c r="A69" s="10" t="str">
        <f>INDEX('Обработка исходного'!B:B,ROW($B$3)+4*(ROW($B69)-ROW($B$3)))</f>
        <v>Сталь легированная</v>
      </c>
      <c r="B69" s="47" t="str">
        <f>INDEX('Обработка исходного'!D:D,ROW($B$3)+4*(ROW($B69)-ROW($B$3)))</f>
        <v>20X</v>
      </c>
      <c r="C69" s="27" t="str">
        <f>IF(ISBLANK(INDEX('Обработка исходного'!E:E,ROW($B$3)+4*(ROW($B69)-ROW($B$3)))),"",INDEX('Обработка исходного'!E:E,ROW($B$3)+4*(ROW($B69)-ROW($B$3))))</f>
        <v>Поковки диаметром от 100 до 300 мм, КП345*</v>
      </c>
      <c r="D69" s="31">
        <v>210</v>
      </c>
      <c r="E69" s="32">
        <v>207</v>
      </c>
      <c r="F69" s="32">
        <v>205</v>
      </c>
      <c r="G69" s="32">
        <v>202</v>
      </c>
      <c r="H69" s="32">
        <v>200</v>
      </c>
      <c r="I69" s="32">
        <v>197</v>
      </c>
      <c r="J69" s="32">
        <v>195</v>
      </c>
      <c r="K69" s="32">
        <v>190</v>
      </c>
      <c r="L69" s="32">
        <v>185</v>
      </c>
      <c r="M69" s="32">
        <v>180</v>
      </c>
      <c r="N69" s="32">
        <v>175</v>
      </c>
      <c r="O69" s="32">
        <v>170</v>
      </c>
      <c r="P69" s="33">
        <v>165</v>
      </c>
    </row>
    <row r="70" spans="1:16" x14ac:dyDescent="0.25">
      <c r="A70" s="10" t="str">
        <f>INDEX('Обработка исходного'!B:B,ROW($B$3)+4*(ROW($B70)-ROW($B$3)))</f>
        <v>Сталь легированная</v>
      </c>
      <c r="B70" s="47" t="str">
        <f>INDEX('Обработка исходного'!D:D,ROW($B$3)+4*(ROW($B70)-ROW($B$3)))</f>
        <v>30Х</v>
      </c>
      <c r="C70" s="27" t="str">
        <f>IF(ISBLANK(INDEX('Обработка исходного'!E:E,ROW($B$3)+4*(ROW($B70)-ROW($B$3)))),"",INDEX('Обработка исходного'!E:E,ROW($B$3)+4*(ROW($B70)-ROW($B$3))))</f>
        <v>Прутки, полосы диаметром или толщиной до 80 мм</v>
      </c>
      <c r="D70" s="31">
        <v>215</v>
      </c>
      <c r="E70" s="32">
        <v>212</v>
      </c>
      <c r="F70" s="32">
        <v>210</v>
      </c>
      <c r="G70" s="32">
        <v>207</v>
      </c>
      <c r="H70" s="32">
        <v>205</v>
      </c>
      <c r="I70" s="32">
        <v>202</v>
      </c>
      <c r="J70" s="32">
        <v>200</v>
      </c>
      <c r="K70" s="32">
        <v>195</v>
      </c>
      <c r="L70" s="32">
        <v>190</v>
      </c>
      <c r="M70" s="32">
        <v>185</v>
      </c>
      <c r="N70" s="32">
        <v>180</v>
      </c>
      <c r="O70" s="32">
        <v>175</v>
      </c>
      <c r="P70" s="33">
        <v>170</v>
      </c>
    </row>
    <row r="71" spans="1:16" ht="25.5" x14ac:dyDescent="0.25">
      <c r="A71" s="10" t="str">
        <f>INDEX('Обработка исходного'!B:B,ROW($B$3)+4*(ROW($B71)-ROW($B$3)))</f>
        <v>Сталь легированная</v>
      </c>
      <c r="B71" s="47" t="str">
        <f>INDEX('Обработка исходного'!D:D,ROW($B$3)+4*(ROW($B71)-ROW($B$3)))</f>
        <v>30Х</v>
      </c>
      <c r="C71" s="27" t="str">
        <f>IF(ISBLANK(INDEX('Обработка исходного'!E:E,ROW($B$3)+4*(ROW($B71)-ROW($B$3)))),"",INDEX('Обработка исходного'!E:E,ROW($B$3)+4*(ROW($B71)-ROW($B$3))))</f>
        <v>Прутки, полосы диаметром или толщиной от 80 до 150 мм</v>
      </c>
      <c r="D71" s="31">
        <v>215</v>
      </c>
      <c r="E71" s="32">
        <v>212</v>
      </c>
      <c r="F71" s="32">
        <v>210</v>
      </c>
      <c r="G71" s="32">
        <v>207</v>
      </c>
      <c r="H71" s="32">
        <v>205</v>
      </c>
      <c r="I71" s="32">
        <v>202</v>
      </c>
      <c r="J71" s="32">
        <v>200</v>
      </c>
      <c r="K71" s="32">
        <v>195</v>
      </c>
      <c r="L71" s="32">
        <v>190</v>
      </c>
      <c r="M71" s="32">
        <v>185</v>
      </c>
      <c r="N71" s="32">
        <v>180</v>
      </c>
      <c r="O71" s="32">
        <v>175</v>
      </c>
      <c r="P71" s="33">
        <v>170</v>
      </c>
    </row>
    <row r="72" spans="1:16" ht="25.5" x14ac:dyDescent="0.25">
      <c r="A72" s="10" t="str">
        <f>INDEX('Обработка исходного'!B:B,ROW($B$3)+4*(ROW($B72)-ROW($B$3)))</f>
        <v>Сталь легированная</v>
      </c>
      <c r="B72" s="47" t="str">
        <f>INDEX('Обработка исходного'!D:D,ROW($B$3)+4*(ROW($B72)-ROW($B$3)))</f>
        <v>30Х</v>
      </c>
      <c r="C72" s="27" t="str">
        <f>IF(ISBLANK(INDEX('Обработка исходного'!E:E,ROW($B$3)+4*(ROW($B72)-ROW($B$3)))),"",INDEX('Обработка исходного'!E:E,ROW($B$3)+4*(ROW($B72)-ROW($B$3))))</f>
        <v>Прутки, полосы диаметром или толщиной от 150 до 250 мм</v>
      </c>
      <c r="D72" s="31">
        <v>215</v>
      </c>
      <c r="E72" s="32">
        <v>212</v>
      </c>
      <c r="F72" s="32">
        <v>210</v>
      </c>
      <c r="G72" s="32">
        <v>207</v>
      </c>
      <c r="H72" s="32">
        <v>205</v>
      </c>
      <c r="I72" s="32">
        <v>202</v>
      </c>
      <c r="J72" s="32">
        <v>200</v>
      </c>
      <c r="K72" s="32">
        <v>195</v>
      </c>
      <c r="L72" s="32">
        <v>190</v>
      </c>
      <c r="M72" s="32">
        <v>185</v>
      </c>
      <c r="N72" s="32">
        <v>180</v>
      </c>
      <c r="O72" s="32">
        <v>175</v>
      </c>
      <c r="P72" s="33">
        <v>170</v>
      </c>
    </row>
    <row r="73" spans="1:16" x14ac:dyDescent="0.25">
      <c r="A73" s="10" t="str">
        <f>INDEX('Обработка исходного'!B:B,ROW($B$3)+4*(ROW($B73)-ROW($B$3)))</f>
        <v>Сталь легированная</v>
      </c>
      <c r="B73" s="47" t="str">
        <f>INDEX('Обработка исходного'!D:D,ROW($B$3)+4*(ROW($B73)-ROW($B$3)))</f>
        <v>30Х</v>
      </c>
      <c r="C73" s="27" t="str">
        <f>IF(ISBLANK(INDEX('Обработка исходного'!E:E,ROW($B$3)+4*(ROW($B73)-ROW($B$3)))),"",INDEX('Обработка исходного'!E:E,ROW($B$3)+4*(ROW($B73)-ROW($B$3))))</f>
        <v>Поковки толщиной до 100 мм, КП395*</v>
      </c>
      <c r="D73" s="31">
        <v>215</v>
      </c>
      <c r="E73" s="32">
        <v>212</v>
      </c>
      <c r="F73" s="32">
        <v>210</v>
      </c>
      <c r="G73" s="32">
        <v>207</v>
      </c>
      <c r="H73" s="32">
        <v>205</v>
      </c>
      <c r="I73" s="32">
        <v>202</v>
      </c>
      <c r="J73" s="32">
        <v>200</v>
      </c>
      <c r="K73" s="32">
        <v>195</v>
      </c>
      <c r="L73" s="32">
        <v>190</v>
      </c>
      <c r="M73" s="32">
        <v>185</v>
      </c>
      <c r="N73" s="32">
        <v>180</v>
      </c>
      <c r="O73" s="32">
        <v>175</v>
      </c>
      <c r="P73" s="33">
        <v>170</v>
      </c>
    </row>
    <row r="74" spans="1:16" x14ac:dyDescent="0.25">
      <c r="A74" s="10" t="str">
        <f>INDEX('Обработка исходного'!B:B,ROW($B$3)+4*(ROW($B74)-ROW($B$3)))</f>
        <v>Сталь легированная</v>
      </c>
      <c r="B74" s="47" t="str">
        <f>INDEX('Обработка исходного'!D:D,ROW($B$3)+4*(ROW($B74)-ROW($B$3)))</f>
        <v>35Х</v>
      </c>
      <c r="C74" s="27" t="str">
        <f>IF(ISBLANK(INDEX('Обработка исходного'!E:E,ROW($B$3)+4*(ROW($B74)-ROW($B$3)))),"",INDEX('Обработка исходного'!E:E,ROW($B$3)+4*(ROW($B74)-ROW($B$3))))</f>
        <v>Поковки диаметром до 100 мм, КП275*</v>
      </c>
      <c r="D74" s="31">
        <v>215</v>
      </c>
      <c r="E74" s="32">
        <v>212</v>
      </c>
      <c r="F74" s="32">
        <v>210</v>
      </c>
      <c r="G74" s="32">
        <v>207</v>
      </c>
      <c r="H74" s="32">
        <v>205</v>
      </c>
      <c r="I74" s="32">
        <v>202</v>
      </c>
      <c r="J74" s="32">
        <v>200</v>
      </c>
      <c r="K74" s="32">
        <v>195</v>
      </c>
      <c r="L74" s="32">
        <v>190</v>
      </c>
      <c r="M74" s="32">
        <v>185</v>
      </c>
      <c r="N74" s="32">
        <v>180</v>
      </c>
      <c r="O74" s="32">
        <v>175</v>
      </c>
      <c r="P74" s="33">
        <v>170</v>
      </c>
    </row>
    <row r="75" spans="1:16" x14ac:dyDescent="0.25">
      <c r="A75" s="10" t="str">
        <f>INDEX('Обработка исходного'!B:B,ROW($B$3)+4*(ROW($B75)-ROW($B$3)))</f>
        <v>Сталь легированная</v>
      </c>
      <c r="B75" s="47" t="str">
        <f>INDEX('Обработка исходного'!D:D,ROW($B$3)+4*(ROW($B75)-ROW($B$3)))</f>
        <v>35Х</v>
      </c>
      <c r="C75" s="27" t="str">
        <f>IF(ISBLANK(INDEX('Обработка исходного'!E:E,ROW($B$3)+4*(ROW($B75)-ROW($B$3)))),"",INDEX('Обработка исходного'!E:E,ROW($B$3)+4*(ROW($B75)-ROW($B$3))))</f>
        <v>Поковки диаметром от 300 до 800 мм, КП275*</v>
      </c>
      <c r="D75" s="31">
        <v>215</v>
      </c>
      <c r="E75" s="32">
        <v>212</v>
      </c>
      <c r="F75" s="32">
        <v>210</v>
      </c>
      <c r="G75" s="32">
        <v>207</v>
      </c>
      <c r="H75" s="32">
        <v>205</v>
      </c>
      <c r="I75" s="32">
        <v>202</v>
      </c>
      <c r="J75" s="32">
        <v>200</v>
      </c>
      <c r="K75" s="32">
        <v>195</v>
      </c>
      <c r="L75" s="32">
        <v>190</v>
      </c>
      <c r="M75" s="32">
        <v>185</v>
      </c>
      <c r="N75" s="32">
        <v>180</v>
      </c>
      <c r="O75" s="32">
        <v>175</v>
      </c>
      <c r="P75" s="33">
        <v>170</v>
      </c>
    </row>
    <row r="76" spans="1:16" x14ac:dyDescent="0.25">
      <c r="A76" s="10" t="str">
        <f>INDEX('Обработка исходного'!B:B,ROW($B$3)+4*(ROW($B76)-ROW($B$3)))</f>
        <v>Сталь легированная</v>
      </c>
      <c r="B76" s="47" t="str">
        <f>INDEX('Обработка исходного'!D:D,ROW($B$3)+4*(ROW($B76)-ROW($B$3)))</f>
        <v>35Х</v>
      </c>
      <c r="C76" s="27" t="str">
        <f>IF(ISBLANK(INDEX('Обработка исходного'!E:E,ROW($B$3)+4*(ROW($B76)-ROW($B$3)))),"",INDEX('Обработка исходного'!E:E,ROW($B$3)+4*(ROW($B76)-ROW($B$3))))</f>
        <v>Поковки диаметром до 100 мм, КП315*</v>
      </c>
      <c r="D76" s="31">
        <v>215</v>
      </c>
      <c r="E76" s="32">
        <v>212</v>
      </c>
      <c r="F76" s="32">
        <v>210</v>
      </c>
      <c r="G76" s="32">
        <v>207</v>
      </c>
      <c r="H76" s="32">
        <v>205</v>
      </c>
      <c r="I76" s="32">
        <v>202</v>
      </c>
      <c r="J76" s="32">
        <v>200</v>
      </c>
      <c r="K76" s="32">
        <v>195</v>
      </c>
      <c r="L76" s="32">
        <v>190</v>
      </c>
      <c r="M76" s="32">
        <v>185</v>
      </c>
      <c r="N76" s="32">
        <v>180</v>
      </c>
      <c r="O76" s="32">
        <v>175</v>
      </c>
      <c r="P76" s="33">
        <v>170</v>
      </c>
    </row>
    <row r="77" spans="1:16" x14ac:dyDescent="0.25">
      <c r="A77" s="10" t="str">
        <f>INDEX('Обработка исходного'!B:B,ROW($B$3)+4*(ROW($B77)-ROW($B$3)))</f>
        <v>Сталь легированная</v>
      </c>
      <c r="B77" s="47" t="str">
        <f>INDEX('Обработка исходного'!D:D,ROW($B$3)+4*(ROW($B77)-ROW($B$3)))</f>
        <v>35Х</v>
      </c>
      <c r="C77" s="27" t="str">
        <f>IF(ISBLANK(INDEX('Обработка исходного'!E:E,ROW($B$3)+4*(ROW($B77)-ROW($B$3)))),"",INDEX('Обработка исходного'!E:E,ROW($B$3)+4*(ROW($B77)-ROW($B$3))))</f>
        <v>Поковки диаметром до 300 мм, КП345*</v>
      </c>
      <c r="D77" s="31">
        <v>215</v>
      </c>
      <c r="E77" s="32">
        <v>212</v>
      </c>
      <c r="F77" s="32">
        <v>210</v>
      </c>
      <c r="G77" s="32">
        <v>207</v>
      </c>
      <c r="H77" s="32">
        <v>205</v>
      </c>
      <c r="I77" s="32">
        <v>202</v>
      </c>
      <c r="J77" s="32">
        <v>200</v>
      </c>
      <c r="K77" s="32">
        <v>195</v>
      </c>
      <c r="L77" s="32">
        <v>190</v>
      </c>
      <c r="M77" s="32">
        <v>185</v>
      </c>
      <c r="N77" s="32">
        <v>180</v>
      </c>
      <c r="O77" s="32">
        <v>175</v>
      </c>
      <c r="P77" s="33">
        <v>170</v>
      </c>
    </row>
    <row r="78" spans="1:16" x14ac:dyDescent="0.25">
      <c r="A78" s="10" t="str">
        <f>INDEX('Обработка исходного'!B:B,ROW($B$3)+4*(ROW($B78)-ROW($B$3)))</f>
        <v>Сталь легированная</v>
      </c>
      <c r="B78" s="47" t="str">
        <f>INDEX('Обработка исходного'!D:D,ROW($B$3)+4*(ROW($B78)-ROW($B$3)))</f>
        <v>35Х</v>
      </c>
      <c r="C78" s="27" t="str">
        <f>IF(ISBLANK(INDEX('Обработка исходного'!E:E,ROW($B$3)+4*(ROW($B78)-ROW($B$3)))),"",INDEX('Обработка исходного'!E:E,ROW($B$3)+4*(ROW($B78)-ROW($B$3))))</f>
        <v>Поковки диаметром до 300 мм, КП395*</v>
      </c>
      <c r="D78" s="31">
        <v>215</v>
      </c>
      <c r="E78" s="32">
        <v>212</v>
      </c>
      <c r="F78" s="32">
        <v>210</v>
      </c>
      <c r="G78" s="32">
        <v>207</v>
      </c>
      <c r="H78" s="32">
        <v>205</v>
      </c>
      <c r="I78" s="32">
        <v>202</v>
      </c>
      <c r="J78" s="32">
        <v>200</v>
      </c>
      <c r="K78" s="32">
        <v>195</v>
      </c>
      <c r="L78" s="32">
        <v>190</v>
      </c>
      <c r="M78" s="32">
        <v>185</v>
      </c>
      <c r="N78" s="32">
        <v>180</v>
      </c>
      <c r="O78" s="32">
        <v>175</v>
      </c>
      <c r="P78" s="33">
        <v>170</v>
      </c>
    </row>
    <row r="79" spans="1:16" x14ac:dyDescent="0.25">
      <c r="A79" s="10" t="str">
        <f>INDEX('Обработка исходного'!B:B,ROW($B$3)+4*(ROW($B79)-ROW($B$3)))</f>
        <v>Сталь легированная</v>
      </c>
      <c r="B79" s="47" t="str">
        <f>INDEX('Обработка исходного'!D:D,ROW($B$3)+4*(ROW($B79)-ROW($B$3)))</f>
        <v>35Х</v>
      </c>
      <c r="C79" s="27" t="str">
        <f>IF(ISBLANK(INDEX('Обработка исходного'!E:E,ROW($B$3)+4*(ROW($B79)-ROW($B$3)))),"",INDEX('Обработка исходного'!E:E,ROW($B$3)+4*(ROW($B79)-ROW($B$3))))</f>
        <v>Поковки диаметром до 100 мм, КП440*</v>
      </c>
      <c r="D79" s="31">
        <v>215</v>
      </c>
      <c r="E79" s="32">
        <v>212</v>
      </c>
      <c r="F79" s="32">
        <v>210</v>
      </c>
      <c r="G79" s="32">
        <v>207</v>
      </c>
      <c r="H79" s="32">
        <v>205</v>
      </c>
      <c r="I79" s="32">
        <v>202</v>
      </c>
      <c r="J79" s="32">
        <v>200</v>
      </c>
      <c r="K79" s="32">
        <v>195</v>
      </c>
      <c r="L79" s="32">
        <v>190</v>
      </c>
      <c r="M79" s="32">
        <v>185</v>
      </c>
      <c r="N79" s="32">
        <v>180</v>
      </c>
      <c r="O79" s="32">
        <v>175</v>
      </c>
      <c r="P79" s="33">
        <v>170</v>
      </c>
    </row>
    <row r="80" spans="1:16" x14ac:dyDescent="0.25">
      <c r="A80" s="10" t="str">
        <f>INDEX('Обработка исходного'!B:B,ROW($B$3)+4*(ROW($B80)-ROW($B$3)))</f>
        <v>Сталь легированная</v>
      </c>
      <c r="B80" s="47" t="str">
        <f>INDEX('Обработка исходного'!D:D,ROW($B$3)+4*(ROW($B80)-ROW($B$3)))</f>
        <v>35Х</v>
      </c>
      <c r="C80" s="27" t="str">
        <f>IF(ISBLANK(INDEX('Обработка исходного'!E:E,ROW($B$3)+4*(ROW($B80)-ROW($B$3)))),"",INDEX('Обработка исходного'!E:E,ROW($B$3)+4*(ROW($B80)-ROW($B$3))))</f>
        <v>Поковки диаметром до 50 мм, КП490*</v>
      </c>
      <c r="D80" s="31">
        <v>215</v>
      </c>
      <c r="E80" s="32">
        <v>212</v>
      </c>
      <c r="F80" s="32">
        <v>210</v>
      </c>
      <c r="G80" s="32">
        <v>207</v>
      </c>
      <c r="H80" s="32">
        <v>205</v>
      </c>
      <c r="I80" s="32">
        <v>202</v>
      </c>
      <c r="J80" s="32">
        <v>200</v>
      </c>
      <c r="K80" s="32">
        <v>195</v>
      </c>
      <c r="L80" s="32">
        <v>190</v>
      </c>
      <c r="M80" s="32">
        <v>185</v>
      </c>
      <c r="N80" s="32">
        <v>180</v>
      </c>
      <c r="O80" s="32">
        <v>175</v>
      </c>
      <c r="P80" s="33">
        <v>170</v>
      </c>
    </row>
    <row r="81" spans="1:16" x14ac:dyDescent="0.25">
      <c r="A81" s="10" t="str">
        <f>INDEX('Обработка исходного'!B:B,ROW($B$3)+4*(ROW($B81)-ROW($B$3)))</f>
        <v>Сталь легированная</v>
      </c>
      <c r="B81" s="47" t="str">
        <f>INDEX('Обработка исходного'!D:D,ROW($B$3)+4*(ROW($B81)-ROW($B$3)))</f>
        <v>35Х</v>
      </c>
      <c r="C81" s="27" t="str">
        <f>IF(ISBLANK(INDEX('Обработка исходного'!E:E,ROW($B$3)+4*(ROW($B81)-ROW($B$3)))),"",INDEX('Обработка исходного'!E:E,ROW($B$3)+4*(ROW($B81)-ROW($B$3))))</f>
        <v>Поковки диаметром до 50 мм, КП540*</v>
      </c>
      <c r="D81" s="31">
        <v>215</v>
      </c>
      <c r="E81" s="32">
        <v>212</v>
      </c>
      <c r="F81" s="32">
        <v>210</v>
      </c>
      <c r="G81" s="32">
        <v>207</v>
      </c>
      <c r="H81" s="32">
        <v>205</v>
      </c>
      <c r="I81" s="32">
        <v>202</v>
      </c>
      <c r="J81" s="32">
        <v>200</v>
      </c>
      <c r="K81" s="32">
        <v>195</v>
      </c>
      <c r="L81" s="32">
        <v>190</v>
      </c>
      <c r="M81" s="32">
        <v>185</v>
      </c>
      <c r="N81" s="32">
        <v>180</v>
      </c>
      <c r="O81" s="32">
        <v>175</v>
      </c>
      <c r="P81" s="33">
        <v>170</v>
      </c>
    </row>
    <row r="82" spans="1:16" ht="25.5" x14ac:dyDescent="0.25">
      <c r="A82" s="10" t="str">
        <f>INDEX('Обработка исходного'!B:B,ROW($B$3)+4*(ROW($B82)-ROW($B$3)))</f>
        <v>Сталь легированная</v>
      </c>
      <c r="B82" s="47" t="str">
        <f>INDEX('Обработка исходного'!D:D,ROW($B$3)+4*(ROW($B82)-ROW($B$3)))</f>
        <v>35Х</v>
      </c>
      <c r="C82" s="27" t="str">
        <f>IF(ISBLANK(INDEX('Обработка исходного'!E:E,ROW($B$3)+4*(ROW($B82)-ROW($B$3)))),"",INDEX('Обработка исходного'!E:E,ROW($B$3)+4*(ROW($B82)-ROW($B$3))))</f>
        <v>Заготовки крепежных деталей толщиной до 300 мм, КП590*</v>
      </c>
      <c r="D82" s="31">
        <v>215</v>
      </c>
      <c r="E82" s="32">
        <v>212</v>
      </c>
      <c r="F82" s="32">
        <v>210</v>
      </c>
      <c r="G82" s="32">
        <v>207</v>
      </c>
      <c r="H82" s="32">
        <v>205</v>
      </c>
      <c r="I82" s="32">
        <v>202</v>
      </c>
      <c r="J82" s="32">
        <v>200</v>
      </c>
      <c r="K82" s="32">
        <v>195</v>
      </c>
      <c r="L82" s="32">
        <v>190</v>
      </c>
      <c r="M82" s="32">
        <v>185</v>
      </c>
      <c r="N82" s="32">
        <v>180</v>
      </c>
      <c r="O82" s="32">
        <v>175</v>
      </c>
      <c r="P82" s="33">
        <v>170</v>
      </c>
    </row>
    <row r="83" spans="1:16" x14ac:dyDescent="0.25">
      <c r="A83" s="10" t="str">
        <f>INDEX('Обработка исходного'!B:B,ROW($B$3)+4*(ROW($B83)-ROW($B$3)))</f>
        <v>Сталь легированная</v>
      </c>
      <c r="B83" s="47" t="str">
        <f>INDEX('Обработка исходного'!D:D,ROW($B$3)+4*(ROW($B83)-ROW($B$3)))</f>
        <v>40X</v>
      </c>
      <c r="C83" s="27" t="str">
        <f>IF(ISBLANK(INDEX('Обработка исходного'!E:E,ROW($B$3)+4*(ROW($B83)-ROW($B$3)))),"",INDEX('Обработка исходного'!E:E,ROW($B$3)+4*(ROW($B83)-ROW($B$3))))</f>
        <v>Прутки и полосы диаметром или толщиной до 80 мм</v>
      </c>
      <c r="D83" s="31">
        <v>215</v>
      </c>
      <c r="E83" s="32">
        <v>212</v>
      </c>
      <c r="F83" s="32">
        <v>210</v>
      </c>
      <c r="G83" s="32">
        <v>207</v>
      </c>
      <c r="H83" s="32">
        <v>205</v>
      </c>
      <c r="I83" s="32">
        <v>202</v>
      </c>
      <c r="J83" s="32">
        <v>200</v>
      </c>
      <c r="K83" s="32">
        <v>195</v>
      </c>
      <c r="L83" s="32">
        <v>190</v>
      </c>
      <c r="M83" s="32">
        <v>185</v>
      </c>
      <c r="N83" s="32">
        <v>180</v>
      </c>
      <c r="O83" s="32">
        <v>175</v>
      </c>
      <c r="P83" s="33">
        <v>170</v>
      </c>
    </row>
    <row r="84" spans="1:16" ht="25.5" x14ac:dyDescent="0.25">
      <c r="A84" s="10" t="str">
        <f>INDEX('Обработка исходного'!B:B,ROW($B$3)+4*(ROW($B84)-ROW($B$3)))</f>
        <v>Сталь легированная</v>
      </c>
      <c r="B84" s="47" t="str">
        <f>INDEX('Обработка исходного'!D:D,ROW($B$3)+4*(ROW($B84)-ROW($B$3)))</f>
        <v>40X</v>
      </c>
      <c r="C84" s="27" t="str">
        <f>IF(ISBLANK(INDEX('Обработка исходного'!E:E,ROW($B$3)+4*(ROW($B84)-ROW($B$3)))),"",INDEX('Обработка исходного'!E:E,ROW($B$3)+4*(ROW($B84)-ROW($B$3))))</f>
        <v>Прутки и полосы диаметром или толщиной от 80 до 150 мм</v>
      </c>
      <c r="D84" s="31">
        <v>215</v>
      </c>
      <c r="E84" s="32">
        <v>212</v>
      </c>
      <c r="F84" s="32">
        <v>210</v>
      </c>
      <c r="G84" s="32">
        <v>207</v>
      </c>
      <c r="H84" s="32">
        <v>205</v>
      </c>
      <c r="I84" s="32">
        <v>202</v>
      </c>
      <c r="J84" s="32">
        <v>200</v>
      </c>
      <c r="K84" s="32">
        <v>195</v>
      </c>
      <c r="L84" s="32">
        <v>190</v>
      </c>
      <c r="M84" s="32">
        <v>185</v>
      </c>
      <c r="N84" s="32">
        <v>180</v>
      </c>
      <c r="O84" s="32">
        <v>175</v>
      </c>
      <c r="P84" s="33">
        <v>170</v>
      </c>
    </row>
    <row r="85" spans="1:16" ht="25.5" x14ac:dyDescent="0.25">
      <c r="A85" s="10" t="str">
        <f>INDEX('Обработка исходного'!B:B,ROW($B$3)+4*(ROW($B85)-ROW($B$3)))</f>
        <v>Сталь легированная</v>
      </c>
      <c r="B85" s="47" t="str">
        <f>INDEX('Обработка исходного'!D:D,ROW($B$3)+4*(ROW($B85)-ROW($B$3)))</f>
        <v>40X</v>
      </c>
      <c r="C85" s="27" t="str">
        <f>IF(ISBLANK(INDEX('Обработка исходного'!E:E,ROW($B$3)+4*(ROW($B85)-ROW($B$3)))),"",INDEX('Обработка исходного'!E:E,ROW($B$3)+4*(ROW($B85)-ROW($B$3))))</f>
        <v>Прутки и полосы диаметром или толщиной от 150 до 250 мм</v>
      </c>
      <c r="D85" s="31">
        <v>215</v>
      </c>
      <c r="E85" s="32">
        <v>212</v>
      </c>
      <c r="F85" s="32">
        <v>210</v>
      </c>
      <c r="G85" s="32">
        <v>207</v>
      </c>
      <c r="H85" s="32">
        <v>205</v>
      </c>
      <c r="I85" s="32">
        <v>202</v>
      </c>
      <c r="J85" s="32">
        <v>200</v>
      </c>
      <c r="K85" s="32">
        <v>195</v>
      </c>
      <c r="L85" s="32">
        <v>190</v>
      </c>
      <c r="M85" s="32">
        <v>185</v>
      </c>
      <c r="N85" s="32">
        <v>180</v>
      </c>
      <c r="O85" s="32">
        <v>175</v>
      </c>
      <c r="P85" s="33">
        <v>170</v>
      </c>
    </row>
    <row r="86" spans="1:16" ht="25.5" x14ac:dyDescent="0.25">
      <c r="A86" s="10" t="str">
        <f>INDEX('Обработка исходного'!B:B,ROW($B$3)+4*(ROW($B86)-ROW($B$3)))</f>
        <v>Сталь легированная</v>
      </c>
      <c r="B86" s="47" t="str">
        <f>INDEX('Обработка исходного'!D:D,ROW($B$3)+4*(ROW($B86)-ROW($B$3)))</f>
        <v>40X</v>
      </c>
      <c r="C86" s="27" t="str">
        <f>IF(ISBLANK(INDEX('Обработка исходного'!E:E,ROW($B$3)+4*(ROW($B86)-ROW($B$3)))),"",INDEX('Обработка исходного'!E:E,ROW($B$3)+4*(ROW($B86)-ROW($B$3))))</f>
        <v>Заготовки крепежных деталей диаметром до 300 мм, КП590*</v>
      </c>
      <c r="D86" s="31">
        <v>215</v>
      </c>
      <c r="E86" s="32">
        <v>212</v>
      </c>
      <c r="F86" s="32">
        <v>210</v>
      </c>
      <c r="G86" s="32">
        <v>207</v>
      </c>
      <c r="H86" s="32">
        <v>205</v>
      </c>
      <c r="I86" s="32">
        <v>202</v>
      </c>
      <c r="J86" s="32">
        <v>200</v>
      </c>
      <c r="K86" s="32">
        <v>195</v>
      </c>
      <c r="L86" s="32">
        <v>190</v>
      </c>
      <c r="M86" s="32">
        <v>185</v>
      </c>
      <c r="N86" s="32">
        <v>180</v>
      </c>
      <c r="O86" s="32">
        <v>175</v>
      </c>
      <c r="P86" s="33">
        <v>170</v>
      </c>
    </row>
    <row r="87" spans="1:16" ht="25.5" x14ac:dyDescent="0.25">
      <c r="A87" s="10" t="str">
        <f>INDEX('Обработка исходного'!B:B,ROW($B$3)+4*(ROW($B87)-ROW($B$3)))</f>
        <v>Сталь легированная</v>
      </c>
      <c r="B87" s="47" t="str">
        <f>INDEX('Обработка исходного'!D:D,ROW($B$3)+4*(ROW($B87)-ROW($B$3)))</f>
        <v>40X</v>
      </c>
      <c r="C87" s="27" t="str">
        <f>IF(ISBLANK(INDEX('Обработка исходного'!E:E,ROW($B$3)+4*(ROW($B87)-ROW($B$3)))),"",INDEX('Обработка исходного'!E:E,ROW($B$3)+4*(ROW($B87)-ROW($B$3))))</f>
        <v>Поковки диаметром или толщиной от 500 до 800 мм, КП245*</v>
      </c>
      <c r="D87" s="31">
        <v>215</v>
      </c>
      <c r="E87" s="32">
        <v>212</v>
      </c>
      <c r="F87" s="32">
        <v>210</v>
      </c>
      <c r="G87" s="32">
        <v>207</v>
      </c>
      <c r="H87" s="32">
        <v>205</v>
      </c>
      <c r="I87" s="32">
        <v>202</v>
      </c>
      <c r="J87" s="32">
        <v>200</v>
      </c>
      <c r="K87" s="32">
        <v>195</v>
      </c>
      <c r="L87" s="32">
        <v>190</v>
      </c>
      <c r="M87" s="32">
        <v>185</v>
      </c>
      <c r="N87" s="32">
        <v>180</v>
      </c>
      <c r="O87" s="32">
        <v>175</v>
      </c>
      <c r="P87" s="33">
        <v>170</v>
      </c>
    </row>
    <row r="88" spans="1:16" ht="25.5" x14ac:dyDescent="0.25">
      <c r="A88" s="10" t="str">
        <f>INDEX('Обработка исходного'!B:B,ROW($B$3)+4*(ROW($B88)-ROW($B$3)))</f>
        <v>Сталь легированная</v>
      </c>
      <c r="B88" s="47" t="str">
        <f>INDEX('Обработка исходного'!D:D,ROW($B$3)+4*(ROW($B88)-ROW($B$3)))</f>
        <v>40X</v>
      </c>
      <c r="C88" s="27" t="str">
        <f>IF(ISBLANK(INDEX('Обработка исходного'!E:E,ROW($B$3)+4*(ROW($B88)-ROW($B$3)))),"",INDEX('Обработка исходного'!E:E,ROW($B$3)+4*(ROW($B88)-ROW($B$3))))</f>
        <v>Поковки диаметром или толщиной от 300 до 800 мм, КП275*</v>
      </c>
      <c r="D88" s="31">
        <v>215</v>
      </c>
      <c r="E88" s="32">
        <v>212</v>
      </c>
      <c r="F88" s="32">
        <v>210</v>
      </c>
      <c r="G88" s="32">
        <v>207</v>
      </c>
      <c r="H88" s="32">
        <v>205</v>
      </c>
      <c r="I88" s="32">
        <v>202</v>
      </c>
      <c r="J88" s="32">
        <v>200</v>
      </c>
      <c r="K88" s="32">
        <v>195</v>
      </c>
      <c r="L88" s="32">
        <v>190</v>
      </c>
      <c r="M88" s="32">
        <v>185</v>
      </c>
      <c r="N88" s="32">
        <v>180</v>
      </c>
      <c r="O88" s="32">
        <v>175</v>
      </c>
      <c r="P88" s="33">
        <v>170</v>
      </c>
    </row>
    <row r="89" spans="1:16" x14ac:dyDescent="0.25">
      <c r="A89" s="10" t="str">
        <f>INDEX('Обработка исходного'!B:B,ROW($B$3)+4*(ROW($B89)-ROW($B$3)))</f>
        <v>Сталь легированная</v>
      </c>
      <c r="B89" s="47" t="str">
        <f>INDEX('Обработка исходного'!D:D,ROW($B$3)+4*(ROW($B89)-ROW($B$3)))</f>
        <v>40X</v>
      </c>
      <c r="C89" s="27" t="str">
        <f>IF(ISBLANK(INDEX('Обработка исходного'!E:E,ROW($B$3)+4*(ROW($B89)-ROW($B$3)))),"",INDEX('Обработка исходного'!E:E,ROW($B$3)+4*(ROW($B89)-ROW($B$3))))</f>
        <v>Поковки диаметром или толщиной до 800 мм, КП315*</v>
      </c>
      <c r="D89" s="31">
        <v>215</v>
      </c>
      <c r="E89" s="32">
        <v>212</v>
      </c>
      <c r="F89" s="32">
        <v>210</v>
      </c>
      <c r="G89" s="32">
        <v>207</v>
      </c>
      <c r="H89" s="32">
        <v>205</v>
      </c>
      <c r="I89" s="32">
        <v>202</v>
      </c>
      <c r="J89" s="32">
        <v>200</v>
      </c>
      <c r="K89" s="32">
        <v>195</v>
      </c>
      <c r="L89" s="32">
        <v>190</v>
      </c>
      <c r="M89" s="32">
        <v>185</v>
      </c>
      <c r="N89" s="32">
        <v>180</v>
      </c>
      <c r="O89" s="32">
        <v>175</v>
      </c>
      <c r="P89" s="33">
        <v>170</v>
      </c>
    </row>
    <row r="90" spans="1:16" x14ac:dyDescent="0.25">
      <c r="A90" s="10" t="str">
        <f>INDEX('Обработка исходного'!B:B,ROW($B$3)+4*(ROW($B90)-ROW($B$3)))</f>
        <v>Сталь легированная</v>
      </c>
      <c r="B90" s="47" t="str">
        <f>INDEX('Обработка исходного'!D:D,ROW($B$3)+4*(ROW($B90)-ROW($B$3)))</f>
        <v>40X</v>
      </c>
      <c r="C90" s="27" t="str">
        <f>IF(ISBLANK(INDEX('Обработка исходного'!E:E,ROW($B$3)+4*(ROW($B90)-ROW($B$3)))),"",INDEX('Обработка исходного'!E:E,ROW($B$3)+4*(ROW($B90)-ROW($B$3))))</f>
        <v>Поковки диаметром до 500 мм, КП345*</v>
      </c>
      <c r="D90" s="31">
        <v>215</v>
      </c>
      <c r="E90" s="32">
        <v>212</v>
      </c>
      <c r="F90" s="32">
        <v>210</v>
      </c>
      <c r="G90" s="32">
        <v>207</v>
      </c>
      <c r="H90" s="32">
        <v>205</v>
      </c>
      <c r="I90" s="32">
        <v>202</v>
      </c>
      <c r="J90" s="32">
        <v>200</v>
      </c>
      <c r="K90" s="32">
        <v>195</v>
      </c>
      <c r="L90" s="32">
        <v>190</v>
      </c>
      <c r="M90" s="32">
        <v>185</v>
      </c>
      <c r="N90" s="32">
        <v>180</v>
      </c>
      <c r="O90" s="32">
        <v>175</v>
      </c>
      <c r="P90" s="33">
        <v>170</v>
      </c>
    </row>
    <row r="91" spans="1:16" x14ac:dyDescent="0.25">
      <c r="A91" s="10" t="str">
        <f>INDEX('Обработка исходного'!B:B,ROW($B$3)+4*(ROW($B91)-ROW($B$3)))</f>
        <v>Сталь легированная</v>
      </c>
      <c r="B91" s="47" t="str">
        <f>INDEX('Обработка исходного'!D:D,ROW($B$3)+4*(ROW($B91)-ROW($B$3)))</f>
        <v>40X</v>
      </c>
      <c r="C91" s="27" t="str">
        <f>IF(ISBLANK(INDEX('Обработка исходного'!E:E,ROW($B$3)+4*(ROW($B91)-ROW($B$3)))),"",INDEX('Обработка исходного'!E:E,ROW($B$3)+4*(ROW($B91)-ROW($B$3))))</f>
        <v>Поковки диаметром до 500 мм, КП395*</v>
      </c>
      <c r="D91" s="31">
        <v>215</v>
      </c>
      <c r="E91" s="32">
        <v>212</v>
      </c>
      <c r="F91" s="32">
        <v>210</v>
      </c>
      <c r="G91" s="32">
        <v>207</v>
      </c>
      <c r="H91" s="32">
        <v>205</v>
      </c>
      <c r="I91" s="32">
        <v>202</v>
      </c>
      <c r="J91" s="32">
        <v>200</v>
      </c>
      <c r="K91" s="32">
        <v>195</v>
      </c>
      <c r="L91" s="32">
        <v>190</v>
      </c>
      <c r="M91" s="32">
        <v>185</v>
      </c>
      <c r="N91" s="32">
        <v>180</v>
      </c>
      <c r="O91" s="32">
        <v>175</v>
      </c>
      <c r="P91" s="33">
        <v>170</v>
      </c>
    </row>
    <row r="92" spans="1:16" x14ac:dyDescent="0.25">
      <c r="A92" s="10" t="str">
        <f>INDEX('Обработка исходного'!B:B,ROW($B$3)+4*(ROW($B92)-ROW($B$3)))</f>
        <v>Сталь легированная</v>
      </c>
      <c r="B92" s="47" t="str">
        <f>INDEX('Обработка исходного'!D:D,ROW($B$3)+4*(ROW($B92)-ROW($B$3)))</f>
        <v>40X</v>
      </c>
      <c r="C92" s="27" t="str">
        <f>IF(ISBLANK(INDEX('Обработка исходного'!E:E,ROW($B$3)+4*(ROW($B92)-ROW($B$3)))),"",INDEX('Обработка исходного'!E:E,ROW($B$3)+4*(ROW($B92)-ROW($B$3))))</f>
        <v>Поковки диаметром до 300 мм, КП440*</v>
      </c>
      <c r="D92" s="31">
        <v>215</v>
      </c>
      <c r="E92" s="32">
        <v>212</v>
      </c>
      <c r="F92" s="32">
        <v>210</v>
      </c>
      <c r="G92" s="32">
        <v>207</v>
      </c>
      <c r="H92" s="32">
        <v>205</v>
      </c>
      <c r="I92" s="32">
        <v>202</v>
      </c>
      <c r="J92" s="32">
        <v>200</v>
      </c>
      <c r="K92" s="32">
        <v>195</v>
      </c>
      <c r="L92" s="32">
        <v>190</v>
      </c>
      <c r="M92" s="32">
        <v>185</v>
      </c>
      <c r="N92" s="32">
        <v>180</v>
      </c>
      <c r="O92" s="32">
        <v>175</v>
      </c>
      <c r="P92" s="33">
        <v>170</v>
      </c>
    </row>
    <row r="93" spans="1:16" x14ac:dyDescent="0.25">
      <c r="A93" s="10" t="str">
        <f>INDEX('Обработка исходного'!B:B,ROW($B$3)+4*(ROW($B93)-ROW($B$3)))</f>
        <v>Сталь легированная</v>
      </c>
      <c r="B93" s="47" t="str">
        <f>INDEX('Обработка исходного'!D:D,ROW($B$3)+4*(ROW($B93)-ROW($B$3)))</f>
        <v>40X</v>
      </c>
      <c r="C93" s="27" t="str">
        <f>IF(ISBLANK(INDEX('Обработка исходного'!E:E,ROW($B$3)+4*(ROW($B93)-ROW($B$3)))),"",INDEX('Обработка исходного'!E:E,ROW($B$3)+4*(ROW($B93)-ROW($B$3))))</f>
        <v>Поковки диаметром до 300 мм, КП490*</v>
      </c>
      <c r="D93" s="31">
        <v>215</v>
      </c>
      <c r="E93" s="32">
        <v>212</v>
      </c>
      <c r="F93" s="32">
        <v>210</v>
      </c>
      <c r="G93" s="32">
        <v>207</v>
      </c>
      <c r="H93" s="32">
        <v>205</v>
      </c>
      <c r="I93" s="32">
        <v>202</v>
      </c>
      <c r="J93" s="32">
        <v>200</v>
      </c>
      <c r="K93" s="32">
        <v>195</v>
      </c>
      <c r="L93" s="32">
        <v>190</v>
      </c>
      <c r="M93" s="32">
        <v>185</v>
      </c>
      <c r="N93" s="32">
        <v>180</v>
      </c>
      <c r="O93" s="32">
        <v>175</v>
      </c>
      <c r="P93" s="33">
        <v>170</v>
      </c>
    </row>
    <row r="94" spans="1:16" x14ac:dyDescent="0.25">
      <c r="A94" s="10" t="str">
        <f>INDEX('Обработка исходного'!B:B,ROW($B$3)+4*(ROW($B94)-ROW($B$3)))</f>
        <v>Сталь легированная</v>
      </c>
      <c r="B94" s="47" t="str">
        <f>INDEX('Обработка исходного'!D:D,ROW($B$3)+4*(ROW($B94)-ROW($B$3)))</f>
        <v>40X</v>
      </c>
      <c r="C94" s="27" t="str">
        <f>IF(ISBLANK(INDEX('Обработка исходного'!E:E,ROW($B$3)+4*(ROW($B94)-ROW($B$3)))),"",INDEX('Обработка исходного'!E:E,ROW($B$3)+4*(ROW($B94)-ROW($B$3))))</f>
        <v>Поковки диаметром до 100 мм, КП540*</v>
      </c>
      <c r="D94" s="31">
        <v>215</v>
      </c>
      <c r="E94" s="32">
        <v>212</v>
      </c>
      <c r="F94" s="32">
        <v>210</v>
      </c>
      <c r="G94" s="32">
        <v>207</v>
      </c>
      <c r="H94" s="32">
        <v>205</v>
      </c>
      <c r="I94" s="32">
        <v>202</v>
      </c>
      <c r="J94" s="32">
        <v>200</v>
      </c>
      <c r="K94" s="32">
        <v>195</v>
      </c>
      <c r="L94" s="32">
        <v>190</v>
      </c>
      <c r="M94" s="32">
        <v>185</v>
      </c>
      <c r="N94" s="32">
        <v>180</v>
      </c>
      <c r="O94" s="32">
        <v>175</v>
      </c>
      <c r="P94" s="33">
        <v>170</v>
      </c>
    </row>
    <row r="95" spans="1:16" x14ac:dyDescent="0.25">
      <c r="A95" s="10" t="str">
        <f>INDEX('Обработка исходного'!B:B,ROW($B$3)+4*(ROW($B95)-ROW($B$3)))</f>
        <v>Сталь легированная</v>
      </c>
      <c r="B95" s="47" t="str">
        <f>INDEX('Обработка исходного'!D:D,ROW($B$3)+4*(ROW($B95)-ROW($B$3)))</f>
        <v>45Х</v>
      </c>
      <c r="C95" s="27" t="str">
        <f>IF(ISBLANK(INDEX('Обработка исходного'!E:E,ROW($B$3)+4*(ROW($B95)-ROW($B$3)))),"",INDEX('Обработка исходного'!E:E,ROW($B$3)+4*(ROW($B95)-ROW($B$3))))</f>
        <v>Поковки диаметром до 100 мм, КП315*</v>
      </c>
      <c r="D95" s="31">
        <v>215</v>
      </c>
      <c r="E95" s="32">
        <v>212</v>
      </c>
      <c r="F95" s="32">
        <v>210</v>
      </c>
      <c r="G95" s="32">
        <v>207</v>
      </c>
      <c r="H95" s="32">
        <v>205</v>
      </c>
      <c r="I95" s="32">
        <v>202</v>
      </c>
      <c r="J95" s="32">
        <v>200</v>
      </c>
      <c r="K95" s="32">
        <v>195</v>
      </c>
      <c r="L95" s="32">
        <v>190</v>
      </c>
      <c r="M95" s="32">
        <v>185</v>
      </c>
      <c r="N95" s="32">
        <v>180</v>
      </c>
      <c r="O95" s="32">
        <v>175</v>
      </c>
      <c r="P95" s="33">
        <v>170</v>
      </c>
    </row>
    <row r="96" spans="1:16" x14ac:dyDescent="0.25">
      <c r="A96" s="10" t="str">
        <f>INDEX('Обработка исходного'!B:B,ROW($B$3)+4*(ROW($B96)-ROW($B$3)))</f>
        <v>Сталь легированная</v>
      </c>
      <c r="B96" s="47" t="str">
        <f>INDEX('Обработка исходного'!D:D,ROW($B$3)+4*(ROW($B96)-ROW($B$3)))</f>
        <v>45Х</v>
      </c>
      <c r="C96" s="27" t="str">
        <f>IF(ISBLANK(INDEX('Обработка исходного'!E:E,ROW($B$3)+4*(ROW($B96)-ROW($B$3)))),"",INDEX('Обработка исходного'!E:E,ROW($B$3)+4*(ROW($B96)-ROW($B$3))))</f>
        <v>Поковки диаметром от 300 до 800 мм, КП315*</v>
      </c>
      <c r="D96" s="31">
        <v>215</v>
      </c>
      <c r="E96" s="32">
        <v>212</v>
      </c>
      <c r="F96" s="32">
        <v>210</v>
      </c>
      <c r="G96" s="32">
        <v>207</v>
      </c>
      <c r="H96" s="32">
        <v>205</v>
      </c>
      <c r="I96" s="32">
        <v>202</v>
      </c>
      <c r="J96" s="32">
        <v>200</v>
      </c>
      <c r="K96" s="32">
        <v>195</v>
      </c>
      <c r="L96" s="32">
        <v>190</v>
      </c>
      <c r="M96" s="32">
        <v>185</v>
      </c>
      <c r="N96" s="32">
        <v>180</v>
      </c>
      <c r="O96" s="32">
        <v>175</v>
      </c>
      <c r="P96" s="33">
        <v>170</v>
      </c>
    </row>
    <row r="97" spans="1:16" x14ac:dyDescent="0.25">
      <c r="A97" s="10" t="str">
        <f>INDEX('Обработка исходного'!B:B,ROW($B$3)+4*(ROW($B97)-ROW($B$3)))</f>
        <v>Сталь легированная</v>
      </c>
      <c r="B97" s="47" t="str">
        <f>INDEX('Обработка исходного'!D:D,ROW($B$3)+4*(ROW($B97)-ROW($B$3)))</f>
        <v>45Х</v>
      </c>
      <c r="C97" s="27" t="str">
        <f>IF(ISBLANK(INDEX('Обработка исходного'!E:E,ROW($B$3)+4*(ROW($B97)-ROW($B$3)))),"",INDEX('Обработка исходного'!E:E,ROW($B$3)+4*(ROW($B97)-ROW($B$3))))</f>
        <v>Поковки диаметром до 800 мм, КП345*</v>
      </c>
      <c r="D97" s="31">
        <v>215</v>
      </c>
      <c r="E97" s="32">
        <v>212</v>
      </c>
      <c r="F97" s="32">
        <v>210</v>
      </c>
      <c r="G97" s="32">
        <v>207</v>
      </c>
      <c r="H97" s="32">
        <v>205</v>
      </c>
      <c r="I97" s="32">
        <v>202</v>
      </c>
      <c r="J97" s="32">
        <v>200</v>
      </c>
      <c r="K97" s="32">
        <v>195</v>
      </c>
      <c r="L97" s="32">
        <v>190</v>
      </c>
      <c r="M97" s="32">
        <v>185</v>
      </c>
      <c r="N97" s="32">
        <v>180</v>
      </c>
      <c r="O97" s="32">
        <v>175</v>
      </c>
      <c r="P97" s="33">
        <v>170</v>
      </c>
    </row>
    <row r="98" spans="1:16" x14ac:dyDescent="0.25">
      <c r="A98" s="10" t="str">
        <f>INDEX('Обработка исходного'!B:B,ROW($B$3)+4*(ROW($B98)-ROW($B$3)))</f>
        <v>Сталь легированная</v>
      </c>
      <c r="B98" s="47" t="str">
        <f>INDEX('Обработка исходного'!D:D,ROW($B$3)+4*(ROW($B98)-ROW($B$3)))</f>
        <v>45Х</v>
      </c>
      <c r="C98" s="27" t="str">
        <f>IF(ISBLANK(INDEX('Обработка исходного'!E:E,ROW($B$3)+4*(ROW($B98)-ROW($B$3)))),"",INDEX('Обработка исходного'!E:E,ROW($B$3)+4*(ROW($B98)-ROW($B$3))))</f>
        <v>Поковки диаметром от 100 до 500 мм, КП395*</v>
      </c>
      <c r="D98" s="31">
        <v>215</v>
      </c>
      <c r="E98" s="32">
        <v>212</v>
      </c>
      <c r="F98" s="32">
        <v>210</v>
      </c>
      <c r="G98" s="32">
        <v>207</v>
      </c>
      <c r="H98" s="32">
        <v>205</v>
      </c>
      <c r="I98" s="32">
        <v>202</v>
      </c>
      <c r="J98" s="32">
        <v>200</v>
      </c>
      <c r="K98" s="32">
        <v>195</v>
      </c>
      <c r="L98" s="32">
        <v>190</v>
      </c>
      <c r="M98" s="32">
        <v>185</v>
      </c>
      <c r="N98" s="32">
        <v>180</v>
      </c>
      <c r="O98" s="32">
        <v>175</v>
      </c>
      <c r="P98" s="33">
        <v>170</v>
      </c>
    </row>
    <row r="99" spans="1:16" x14ac:dyDescent="0.25">
      <c r="A99" s="10" t="str">
        <f>INDEX('Обработка исходного'!B:B,ROW($B$3)+4*(ROW($B99)-ROW($B$3)))</f>
        <v>Сталь легированная</v>
      </c>
      <c r="B99" s="47" t="str">
        <f>INDEX('Обработка исходного'!D:D,ROW($B$3)+4*(ROW($B99)-ROW($B$3)))</f>
        <v>45Х</v>
      </c>
      <c r="C99" s="27" t="str">
        <f>IF(ISBLANK(INDEX('Обработка исходного'!E:E,ROW($B$3)+4*(ROW($B99)-ROW($B$3)))),"",INDEX('Обработка исходного'!E:E,ROW($B$3)+4*(ROW($B99)-ROW($B$3))))</f>
        <v>Поковки диаметром от 100 до 500 мм, КП440*</v>
      </c>
      <c r="D99" s="31">
        <v>215</v>
      </c>
      <c r="E99" s="32">
        <v>212</v>
      </c>
      <c r="F99" s="32">
        <v>210</v>
      </c>
      <c r="G99" s="32">
        <v>207</v>
      </c>
      <c r="H99" s="32">
        <v>205</v>
      </c>
      <c r="I99" s="32">
        <v>202</v>
      </c>
      <c r="J99" s="32">
        <v>200</v>
      </c>
      <c r="K99" s="32">
        <v>195</v>
      </c>
      <c r="L99" s="32">
        <v>190</v>
      </c>
      <c r="M99" s="32">
        <v>185</v>
      </c>
      <c r="N99" s="32">
        <v>180</v>
      </c>
      <c r="O99" s="32">
        <v>175</v>
      </c>
      <c r="P99" s="33">
        <v>170</v>
      </c>
    </row>
    <row r="100" spans="1:16" x14ac:dyDescent="0.25">
      <c r="A100" s="10" t="str">
        <f>INDEX('Обработка исходного'!B:B,ROW($B$3)+4*(ROW($B100)-ROW($B$3)))</f>
        <v>Сталь легированная</v>
      </c>
      <c r="B100" s="47" t="str">
        <f>INDEX('Обработка исходного'!D:D,ROW($B$3)+4*(ROW($B100)-ROW($B$3)))</f>
        <v>45Х</v>
      </c>
      <c r="C100" s="27" t="str">
        <f>IF(ISBLANK(INDEX('Обработка исходного'!E:E,ROW($B$3)+4*(ROW($B100)-ROW($B$3)))),"",INDEX('Обработка исходного'!E:E,ROW($B$3)+4*(ROW($B100)-ROW($B$3))))</f>
        <v>Поковки диаметром до 300 мм, КП490*</v>
      </c>
      <c r="D100" s="31">
        <v>215</v>
      </c>
      <c r="E100" s="32">
        <v>212</v>
      </c>
      <c r="F100" s="32">
        <v>210</v>
      </c>
      <c r="G100" s="32">
        <v>207</v>
      </c>
      <c r="H100" s="32">
        <v>205</v>
      </c>
      <c r="I100" s="32">
        <v>202</v>
      </c>
      <c r="J100" s="32">
        <v>200</v>
      </c>
      <c r="K100" s="32">
        <v>195</v>
      </c>
      <c r="L100" s="32">
        <v>190</v>
      </c>
      <c r="M100" s="32">
        <v>185</v>
      </c>
      <c r="N100" s="32">
        <v>180</v>
      </c>
      <c r="O100" s="32">
        <v>175</v>
      </c>
      <c r="P100" s="33">
        <v>170</v>
      </c>
    </row>
    <row r="101" spans="1:16" x14ac:dyDescent="0.25">
      <c r="A101" s="10" t="str">
        <f>INDEX('Обработка исходного'!B:B,ROW($B$3)+4*(ROW($B101)-ROW($B$3)))</f>
        <v>Сталь легированная</v>
      </c>
      <c r="B101" s="47" t="str">
        <f>INDEX('Обработка исходного'!D:D,ROW($B$3)+4*(ROW($B101)-ROW($B$3)))</f>
        <v>45Х</v>
      </c>
      <c r="C101" s="27" t="str">
        <f>IF(ISBLANK(INDEX('Обработка исходного'!E:E,ROW($B$3)+4*(ROW($B101)-ROW($B$3)))),"",INDEX('Обработка исходного'!E:E,ROW($B$3)+4*(ROW($B101)-ROW($B$3))))</f>
        <v>Поковки диаметром от 100 до 300 мм, КП540*</v>
      </c>
      <c r="D101" s="31">
        <v>215</v>
      </c>
      <c r="E101" s="32">
        <v>212</v>
      </c>
      <c r="F101" s="32">
        <v>210</v>
      </c>
      <c r="G101" s="32">
        <v>207</v>
      </c>
      <c r="H101" s="32">
        <v>205</v>
      </c>
      <c r="I101" s="32">
        <v>202</v>
      </c>
      <c r="J101" s="32">
        <v>200</v>
      </c>
      <c r="K101" s="32">
        <v>195</v>
      </c>
      <c r="L101" s="32">
        <v>190</v>
      </c>
      <c r="M101" s="32">
        <v>185</v>
      </c>
      <c r="N101" s="32">
        <v>180</v>
      </c>
      <c r="O101" s="32">
        <v>175</v>
      </c>
      <c r="P101" s="33">
        <v>170</v>
      </c>
    </row>
    <row r="102" spans="1:16" x14ac:dyDescent="0.25">
      <c r="A102" s="10" t="str">
        <f>INDEX('Обработка исходного'!B:B,ROW($B$3)+4*(ROW($B102)-ROW($B$3)))</f>
        <v>Сталь легированная</v>
      </c>
      <c r="B102" s="47" t="str">
        <f>INDEX('Обработка исходного'!D:D,ROW($B$3)+4*(ROW($B102)-ROW($B$3)))</f>
        <v>45Х</v>
      </c>
      <c r="C102" s="27" t="str">
        <f>IF(ISBLANK(INDEX('Обработка исходного'!E:E,ROW($B$3)+4*(ROW($B102)-ROW($B$3)))),"",INDEX('Обработка исходного'!E:E,ROW($B$3)+4*(ROW($B102)-ROW($B$3))))</f>
        <v>Поковки диаметром до 100 мм, КП590*</v>
      </c>
      <c r="D102" s="31">
        <v>215</v>
      </c>
      <c r="E102" s="32">
        <v>212</v>
      </c>
      <c r="F102" s="32">
        <v>210</v>
      </c>
      <c r="G102" s="32">
        <v>207</v>
      </c>
      <c r="H102" s="32">
        <v>205</v>
      </c>
      <c r="I102" s="32">
        <v>202</v>
      </c>
      <c r="J102" s="32">
        <v>200</v>
      </c>
      <c r="K102" s="32">
        <v>195</v>
      </c>
      <c r="L102" s="32">
        <v>190</v>
      </c>
      <c r="M102" s="32">
        <v>185</v>
      </c>
      <c r="N102" s="32">
        <v>180</v>
      </c>
      <c r="O102" s="32">
        <v>175</v>
      </c>
      <c r="P102" s="33">
        <v>170</v>
      </c>
    </row>
    <row r="103" spans="1:16" x14ac:dyDescent="0.25">
      <c r="A103" s="10" t="str">
        <f>INDEX('Обработка исходного'!B:B,ROW($B$3)+4*(ROW($B103)-ROW($B$3)))</f>
        <v>Сталь легированная</v>
      </c>
      <c r="B103" s="47" t="str">
        <f>INDEX('Обработка исходного'!D:D,ROW($B$3)+4*(ROW($B103)-ROW($B$3)))</f>
        <v>45Х</v>
      </c>
      <c r="C103" s="27" t="str">
        <f>IF(ISBLANK(INDEX('Обработка исходного'!E:E,ROW($B$3)+4*(ROW($B103)-ROW($B$3)))),"",INDEX('Обработка исходного'!E:E,ROW($B$3)+4*(ROW($B103)-ROW($B$3))))</f>
        <v>Поковки диаметром до 100 мм, КП640*</v>
      </c>
      <c r="D103" s="31">
        <v>215</v>
      </c>
      <c r="E103" s="32">
        <v>212</v>
      </c>
      <c r="F103" s="32">
        <v>210</v>
      </c>
      <c r="G103" s="32">
        <v>207</v>
      </c>
      <c r="H103" s="32">
        <v>205</v>
      </c>
      <c r="I103" s="32">
        <v>202</v>
      </c>
      <c r="J103" s="32">
        <v>200</v>
      </c>
      <c r="K103" s="32">
        <v>195</v>
      </c>
      <c r="L103" s="32">
        <v>190</v>
      </c>
      <c r="M103" s="32">
        <v>185</v>
      </c>
      <c r="N103" s="32">
        <v>180</v>
      </c>
      <c r="O103" s="32">
        <v>175</v>
      </c>
      <c r="P103" s="33">
        <v>170</v>
      </c>
    </row>
    <row r="104" spans="1:16" x14ac:dyDescent="0.25">
      <c r="A104" s="10" t="str">
        <f>INDEX('Обработка исходного'!B:B,ROW($B$3)+4*(ROW($B104)-ROW($B$3)))</f>
        <v>Сталь легированная</v>
      </c>
      <c r="B104" s="47" t="str">
        <f>INDEX('Обработка исходного'!D:D,ROW($B$3)+4*(ROW($B104)-ROW($B$3)))</f>
        <v>45Х</v>
      </c>
      <c r="C104" s="27" t="str">
        <f>IF(ISBLANK(INDEX('Обработка исходного'!E:E,ROW($B$3)+4*(ROW($B104)-ROW($B$3)))),"",INDEX('Обработка исходного'!E:E,ROW($B$3)+4*(ROW($B104)-ROW($B$3))))</f>
        <v>Прутки и полосы диаметром или толщиной до 80 мм</v>
      </c>
      <c r="D104" s="31">
        <v>215</v>
      </c>
      <c r="E104" s="32">
        <v>212</v>
      </c>
      <c r="F104" s="32">
        <v>210</v>
      </c>
      <c r="G104" s="32">
        <v>207</v>
      </c>
      <c r="H104" s="32">
        <v>205</v>
      </c>
      <c r="I104" s="32">
        <v>202</v>
      </c>
      <c r="J104" s="32">
        <v>200</v>
      </c>
      <c r="K104" s="32">
        <v>195</v>
      </c>
      <c r="L104" s="32">
        <v>190</v>
      </c>
      <c r="M104" s="32">
        <v>185</v>
      </c>
      <c r="N104" s="32">
        <v>180</v>
      </c>
      <c r="O104" s="32">
        <v>175</v>
      </c>
      <c r="P104" s="33">
        <v>170</v>
      </c>
    </row>
    <row r="105" spans="1:16" ht="25.5" x14ac:dyDescent="0.25">
      <c r="A105" s="10" t="str">
        <f>INDEX('Обработка исходного'!B:B,ROW($B$3)+4*(ROW($B105)-ROW($B$3)))</f>
        <v>Сталь легированная</v>
      </c>
      <c r="B105" s="47" t="str">
        <f>INDEX('Обработка исходного'!D:D,ROW($B$3)+4*(ROW($B105)-ROW($B$3)))</f>
        <v>45Х</v>
      </c>
      <c r="C105" s="27" t="str">
        <f>IF(ISBLANK(INDEX('Обработка исходного'!E:E,ROW($B$3)+4*(ROW($B105)-ROW($B$3)))),"",INDEX('Обработка исходного'!E:E,ROW($B$3)+4*(ROW($B105)-ROW($B$3))))</f>
        <v>Прутки и полосы диаметром или толщиной от 80 до 150 мм</v>
      </c>
      <c r="D105" s="31">
        <v>215</v>
      </c>
      <c r="E105" s="32">
        <v>212</v>
      </c>
      <c r="F105" s="32">
        <v>210</v>
      </c>
      <c r="G105" s="32">
        <v>207</v>
      </c>
      <c r="H105" s="32">
        <v>205</v>
      </c>
      <c r="I105" s="32">
        <v>202</v>
      </c>
      <c r="J105" s="32">
        <v>200</v>
      </c>
      <c r="K105" s="32">
        <v>195</v>
      </c>
      <c r="L105" s="32">
        <v>190</v>
      </c>
      <c r="M105" s="32">
        <v>185</v>
      </c>
      <c r="N105" s="32">
        <v>180</v>
      </c>
      <c r="O105" s="32">
        <v>175</v>
      </c>
      <c r="P105" s="33">
        <v>170</v>
      </c>
    </row>
    <row r="106" spans="1:16" ht="25.5" x14ac:dyDescent="0.25">
      <c r="A106" s="10" t="str">
        <f>INDEX('Обработка исходного'!B:B,ROW($B$3)+4*(ROW($B106)-ROW($B$3)))</f>
        <v>Сталь легированная</v>
      </c>
      <c r="B106" s="47" t="str">
        <f>INDEX('Обработка исходного'!D:D,ROW($B$3)+4*(ROW($B106)-ROW($B$3)))</f>
        <v>45Х</v>
      </c>
      <c r="C106" s="27" t="str">
        <f>IF(ISBLANK(INDEX('Обработка исходного'!E:E,ROW($B$3)+4*(ROW($B106)-ROW($B$3)))),"",INDEX('Обработка исходного'!E:E,ROW($B$3)+4*(ROW($B106)-ROW($B$3))))</f>
        <v>Прутки и полосы диаметром или толщиной от 150 до 250 мм</v>
      </c>
      <c r="D106" s="31">
        <v>215</v>
      </c>
      <c r="E106" s="32">
        <v>212</v>
      </c>
      <c r="F106" s="32">
        <v>210</v>
      </c>
      <c r="G106" s="32">
        <v>207</v>
      </c>
      <c r="H106" s="32">
        <v>205</v>
      </c>
      <c r="I106" s="32">
        <v>202</v>
      </c>
      <c r="J106" s="32">
        <v>200</v>
      </c>
      <c r="K106" s="32">
        <v>195</v>
      </c>
      <c r="L106" s="32">
        <v>190</v>
      </c>
      <c r="M106" s="32">
        <v>185</v>
      </c>
      <c r="N106" s="32">
        <v>180</v>
      </c>
      <c r="O106" s="32">
        <v>175</v>
      </c>
      <c r="P106" s="33">
        <v>170</v>
      </c>
    </row>
    <row r="107" spans="1:16" x14ac:dyDescent="0.25">
      <c r="A107" s="10" t="str">
        <f>INDEX('Обработка исходного'!B:B,ROW($B$3)+4*(ROW($B107)-ROW($B$3)))</f>
        <v>Сталь легированная</v>
      </c>
      <c r="B107" s="47" t="str">
        <f>INDEX('Обработка исходного'!D:D,ROW($B$3)+4*(ROW($B107)-ROW($B$3)))</f>
        <v>12ХМ</v>
      </c>
      <c r="C107" s="27" t="str">
        <f>IF(ISBLANK(INDEX('Обработка исходного'!E:E,ROW($B$3)+4*(ROW($B107)-ROW($B$3)))),"",INDEX('Обработка исходного'!E:E,ROW($B$3)+4*(ROW($B107)-ROW($B$3))))</f>
        <v>Листы толщиной от 4 до 6 мм</v>
      </c>
      <c r="D107" s="31">
        <v>210</v>
      </c>
      <c r="E107" s="32">
        <v>207</v>
      </c>
      <c r="F107" s="32">
        <v>205</v>
      </c>
      <c r="G107" s="32">
        <v>202</v>
      </c>
      <c r="H107" s="32">
        <v>200</v>
      </c>
      <c r="I107" s="32">
        <v>197</v>
      </c>
      <c r="J107" s="32">
        <v>195</v>
      </c>
      <c r="K107" s="32">
        <v>190</v>
      </c>
      <c r="L107" s="32">
        <v>185</v>
      </c>
      <c r="M107" s="32">
        <v>180</v>
      </c>
      <c r="N107" s="32">
        <v>175</v>
      </c>
      <c r="O107" s="32">
        <v>170</v>
      </c>
      <c r="P107" s="33">
        <v>165</v>
      </c>
    </row>
    <row r="108" spans="1:16" x14ac:dyDescent="0.25">
      <c r="A108" s="10" t="str">
        <f>INDEX('Обработка исходного'!B:B,ROW($B$3)+4*(ROW($B108)-ROW($B$3)))</f>
        <v>Сталь легированная</v>
      </c>
      <c r="B108" s="47" t="str">
        <f>INDEX('Обработка исходного'!D:D,ROW($B$3)+4*(ROW($B108)-ROW($B$3)))</f>
        <v>12ХМ</v>
      </c>
      <c r="C108" s="27" t="str">
        <f>IF(ISBLANK(INDEX('Обработка исходного'!E:E,ROW($B$3)+4*(ROW($B108)-ROW($B$3)))),"",INDEX('Обработка исходного'!E:E,ROW($B$3)+4*(ROW($B108)-ROW($B$3))))</f>
        <v>Листы толщиной от 60 до 130 мм</v>
      </c>
      <c r="D108" s="31">
        <v>210</v>
      </c>
      <c r="E108" s="32">
        <v>207</v>
      </c>
      <c r="F108" s="32">
        <v>205</v>
      </c>
      <c r="G108" s="32">
        <v>202</v>
      </c>
      <c r="H108" s="32">
        <v>200</v>
      </c>
      <c r="I108" s="32">
        <v>197</v>
      </c>
      <c r="J108" s="32">
        <v>195</v>
      </c>
      <c r="K108" s="32">
        <v>190</v>
      </c>
      <c r="L108" s="32">
        <v>185</v>
      </c>
      <c r="M108" s="32">
        <v>180</v>
      </c>
      <c r="N108" s="32">
        <v>175</v>
      </c>
      <c r="O108" s="32">
        <v>170</v>
      </c>
      <c r="P108" s="33">
        <v>165</v>
      </c>
    </row>
    <row r="109" spans="1:16" ht="38.25" x14ac:dyDescent="0.25">
      <c r="A109" s="10" t="str">
        <f>INDEX('Обработка исходного'!B:B,ROW($B$3)+4*(ROW($B109)-ROW($B$3)))</f>
        <v>Сталь легированная</v>
      </c>
      <c r="B109" s="47" t="str">
        <f>INDEX('Обработка исходного'!D:D,ROW($B$3)+4*(ROW($B109)-ROW($B$3)))</f>
        <v>15ХМ</v>
      </c>
      <c r="C109" s="27" t="str">
        <f>IF(ISBLANK(INDEX('Обработка исходного'!E:E,ROW($B$3)+4*(ROW($B109)-ROW($B$3)))),"",INDEX('Обработка исходного'!E:E,ROW($B$3)+4*(ROW($B109)-ROW($B$3))))</f>
        <v>Трубы бесшовные горячекатаные наружным диаметром от 10 до 465 мм с толщиной стенки от 2 до 32 мм</v>
      </c>
      <c r="D109" s="31">
        <v>210</v>
      </c>
      <c r="E109" s="32">
        <v>207</v>
      </c>
      <c r="F109" s="32">
        <v>205</v>
      </c>
      <c r="G109" s="32">
        <v>202</v>
      </c>
      <c r="H109" s="32">
        <v>200</v>
      </c>
      <c r="I109" s="32">
        <v>197</v>
      </c>
      <c r="J109" s="32">
        <v>195</v>
      </c>
      <c r="K109" s="32">
        <v>190</v>
      </c>
      <c r="L109" s="32">
        <v>185</v>
      </c>
      <c r="M109" s="32">
        <v>180</v>
      </c>
      <c r="N109" s="32">
        <v>175</v>
      </c>
      <c r="O109" s="32">
        <v>170</v>
      </c>
      <c r="P109" s="33">
        <v>165</v>
      </c>
    </row>
    <row r="110" spans="1:16" ht="25.5" x14ac:dyDescent="0.25">
      <c r="A110" s="10" t="str">
        <f>INDEX('Обработка исходного'!B:B,ROW($B$3)+4*(ROW($B110)-ROW($B$3)))</f>
        <v>Сталь легированная</v>
      </c>
      <c r="B110" s="47" t="str">
        <f>INDEX('Обработка исходного'!D:D,ROW($B$3)+4*(ROW($B110)-ROW($B$3)))</f>
        <v>15ХМ</v>
      </c>
      <c r="C110" s="27" t="str">
        <f>IF(ISBLANK(INDEX('Обработка исходного'!E:E,ROW($B$3)+4*(ROW($B110)-ROW($B$3)))),"",INDEX('Обработка исходного'!E:E,ROW($B$3)+4*(ROW($B110)-ROW($B$3))))</f>
        <v>Поковки толщиной или диаметром от 100 до 300 мм, КП195*</v>
      </c>
      <c r="D110" s="31">
        <v>210</v>
      </c>
      <c r="E110" s="32">
        <v>207</v>
      </c>
      <c r="F110" s="32">
        <v>205</v>
      </c>
      <c r="G110" s="32">
        <v>202</v>
      </c>
      <c r="H110" s="32">
        <v>200</v>
      </c>
      <c r="I110" s="32">
        <v>197</v>
      </c>
      <c r="J110" s="32">
        <v>195</v>
      </c>
      <c r="K110" s="32">
        <v>190</v>
      </c>
      <c r="L110" s="32">
        <v>185</v>
      </c>
      <c r="M110" s="32">
        <v>180</v>
      </c>
      <c r="N110" s="32">
        <v>175</v>
      </c>
      <c r="O110" s="32">
        <v>170</v>
      </c>
      <c r="P110" s="33">
        <v>165</v>
      </c>
    </row>
    <row r="111" spans="1:16" ht="25.5" x14ac:dyDescent="0.25">
      <c r="A111" s="10" t="str">
        <f>INDEX('Обработка исходного'!B:B,ROW($B$3)+4*(ROW($B111)-ROW($B$3)))</f>
        <v>Сталь легированная</v>
      </c>
      <c r="B111" s="47" t="str">
        <f>INDEX('Обработка исходного'!D:D,ROW($B$3)+4*(ROW($B111)-ROW($B$3)))</f>
        <v>15ХМ</v>
      </c>
      <c r="C111" s="27" t="str">
        <f>IF(ISBLANK(INDEX('Обработка исходного'!E:E,ROW($B$3)+4*(ROW($B111)-ROW($B$3)))),"",INDEX('Обработка исходного'!E:E,ROW($B$3)+4*(ROW($B111)-ROW($B$3))))</f>
        <v>Поковки толщиной или диаметром от 100 до 300 мм, КП215*</v>
      </c>
      <c r="D111" s="31">
        <v>210</v>
      </c>
      <c r="E111" s="32">
        <v>207</v>
      </c>
      <c r="F111" s="32">
        <v>205</v>
      </c>
      <c r="G111" s="32">
        <v>202</v>
      </c>
      <c r="H111" s="32">
        <v>200</v>
      </c>
      <c r="I111" s="32">
        <v>197</v>
      </c>
      <c r="J111" s="32">
        <v>195</v>
      </c>
      <c r="K111" s="32">
        <v>190</v>
      </c>
      <c r="L111" s="32">
        <v>185</v>
      </c>
      <c r="M111" s="32">
        <v>180</v>
      </c>
      <c r="N111" s="32">
        <v>175</v>
      </c>
      <c r="O111" s="32">
        <v>170</v>
      </c>
      <c r="P111" s="33">
        <v>165</v>
      </c>
    </row>
    <row r="112" spans="1:16" x14ac:dyDescent="0.25">
      <c r="A112" s="10" t="str">
        <f>INDEX('Обработка исходного'!B:B,ROW($B$3)+4*(ROW($B112)-ROW($B$3)))</f>
        <v>Сталь легированная</v>
      </c>
      <c r="B112" s="47" t="str">
        <f>INDEX('Обработка исходного'!D:D,ROW($B$3)+4*(ROW($B112)-ROW($B$3)))</f>
        <v>15ХМ</v>
      </c>
      <c r="C112" s="27" t="str">
        <f>IF(ISBLANK(INDEX('Обработка исходного'!E:E,ROW($B$3)+4*(ROW($B112)-ROW($B$3)))),"",INDEX('Обработка исходного'!E:E,ROW($B$3)+4*(ROW($B112)-ROW($B$3))))</f>
        <v>Поковки толщиной или диаметром до 300 мм, КП245*</v>
      </c>
      <c r="D112" s="31">
        <v>210</v>
      </c>
      <c r="E112" s="32">
        <v>207</v>
      </c>
      <c r="F112" s="32">
        <v>205</v>
      </c>
      <c r="G112" s="32">
        <v>202</v>
      </c>
      <c r="H112" s="32">
        <v>200</v>
      </c>
      <c r="I112" s="32">
        <v>197</v>
      </c>
      <c r="J112" s="32">
        <v>195</v>
      </c>
      <c r="K112" s="32">
        <v>190</v>
      </c>
      <c r="L112" s="32">
        <v>185</v>
      </c>
      <c r="M112" s="32">
        <v>180</v>
      </c>
      <c r="N112" s="32">
        <v>175</v>
      </c>
      <c r="O112" s="32">
        <v>170</v>
      </c>
      <c r="P112" s="33">
        <v>165</v>
      </c>
    </row>
    <row r="113" spans="1:16" x14ac:dyDescent="0.25">
      <c r="A113" s="10" t="str">
        <f>INDEX('Обработка исходного'!B:B,ROW($B$3)+4*(ROW($B113)-ROW($B$3)))</f>
        <v>Сталь легированная</v>
      </c>
      <c r="B113" s="47" t="str">
        <f>INDEX('Обработка исходного'!D:D,ROW($B$3)+4*(ROW($B113)-ROW($B$3)))</f>
        <v>15ХМ</v>
      </c>
      <c r="C113" s="27" t="str">
        <f>IF(ISBLANK(INDEX('Обработка исходного'!E:E,ROW($B$3)+4*(ROW($B113)-ROW($B$3)))),"",INDEX('Обработка исходного'!E:E,ROW($B$3)+4*(ROW($B113)-ROW($B$3))))</f>
        <v>Поковки толщиной или диаметром до 500 мм, КП275*</v>
      </c>
      <c r="D113" s="31">
        <v>210</v>
      </c>
      <c r="E113" s="32">
        <v>207</v>
      </c>
      <c r="F113" s="32">
        <v>205</v>
      </c>
      <c r="G113" s="32">
        <v>202</v>
      </c>
      <c r="H113" s="32">
        <v>200</v>
      </c>
      <c r="I113" s="32">
        <v>197</v>
      </c>
      <c r="J113" s="32">
        <v>195</v>
      </c>
      <c r="K113" s="32">
        <v>190</v>
      </c>
      <c r="L113" s="32">
        <v>185</v>
      </c>
      <c r="M113" s="32">
        <v>180</v>
      </c>
      <c r="N113" s="32">
        <v>175</v>
      </c>
      <c r="O113" s="32">
        <v>170</v>
      </c>
      <c r="P113" s="33">
        <v>165</v>
      </c>
    </row>
    <row r="114" spans="1:16" x14ac:dyDescent="0.25">
      <c r="A114" s="10" t="str">
        <f>INDEX('Обработка исходного'!B:B,ROW($B$3)+4*(ROW($B114)-ROW($B$3)))</f>
        <v>Сталь легированная</v>
      </c>
      <c r="B114" s="47" t="str">
        <f>INDEX('Обработка исходного'!D:D,ROW($B$3)+4*(ROW($B114)-ROW($B$3)))</f>
        <v>15ХМ</v>
      </c>
      <c r="C114" s="27" t="str">
        <f>IF(ISBLANK(INDEX('Обработка исходного'!E:E,ROW($B$3)+4*(ROW($B114)-ROW($B$3)))),"",INDEX('Обработка исходного'!E:E,ROW($B$3)+4*(ROW($B114)-ROW($B$3))))</f>
        <v>Поковки толщиной или диаметром до 100 мм, КП315*</v>
      </c>
      <c r="D114" s="31">
        <v>210</v>
      </c>
      <c r="E114" s="32">
        <v>207</v>
      </c>
      <c r="F114" s="32">
        <v>205</v>
      </c>
      <c r="G114" s="32">
        <v>202</v>
      </c>
      <c r="H114" s="32">
        <v>200</v>
      </c>
      <c r="I114" s="32">
        <v>197</v>
      </c>
      <c r="J114" s="32">
        <v>195</v>
      </c>
      <c r="K114" s="32">
        <v>190</v>
      </c>
      <c r="L114" s="32">
        <v>185</v>
      </c>
      <c r="M114" s="32">
        <v>180</v>
      </c>
      <c r="N114" s="32">
        <v>175</v>
      </c>
      <c r="O114" s="32">
        <v>170</v>
      </c>
      <c r="P114" s="33">
        <v>165</v>
      </c>
    </row>
    <row r="115" spans="1:16" x14ac:dyDescent="0.25">
      <c r="A115" s="10" t="str">
        <f>INDEX('Обработка исходного'!B:B,ROW($B$3)+4*(ROW($B115)-ROW($B$3)))</f>
        <v>Сталь легированная</v>
      </c>
      <c r="B115" s="47" t="str">
        <f>INDEX('Обработка исходного'!D:D,ROW($B$3)+4*(ROW($B115)-ROW($B$3)))</f>
        <v>15ХМ</v>
      </c>
      <c r="C115" s="27" t="str">
        <f>IF(ISBLANK(INDEX('Обработка исходного'!E:E,ROW($B$3)+4*(ROW($B115)-ROW($B$3)))),"",INDEX('Обработка исходного'!E:E,ROW($B$3)+4*(ROW($B115)-ROW($B$3))))</f>
        <v>Поковки толщиной или диаметром до 300 мм, КП345*</v>
      </c>
      <c r="D115" s="31">
        <v>210</v>
      </c>
      <c r="E115" s="32">
        <v>207</v>
      </c>
      <c r="F115" s="32">
        <v>205</v>
      </c>
      <c r="G115" s="32">
        <v>202</v>
      </c>
      <c r="H115" s="32">
        <v>200</v>
      </c>
      <c r="I115" s="32">
        <v>197</v>
      </c>
      <c r="J115" s="32">
        <v>195</v>
      </c>
      <c r="K115" s="32">
        <v>190</v>
      </c>
      <c r="L115" s="32">
        <v>185</v>
      </c>
      <c r="M115" s="32">
        <v>180</v>
      </c>
      <c r="N115" s="32">
        <v>175</v>
      </c>
      <c r="O115" s="32">
        <v>170</v>
      </c>
      <c r="P115" s="33">
        <v>165</v>
      </c>
    </row>
    <row r="116" spans="1:16" x14ac:dyDescent="0.25">
      <c r="A116" s="10" t="str">
        <f>INDEX('Обработка исходного'!B:B,ROW($B$3)+4*(ROW($B116)-ROW($B$3)))</f>
        <v>Сталь легированная</v>
      </c>
      <c r="B116" s="47" t="str">
        <f>INDEX('Обработка исходного'!D:D,ROW($B$3)+4*(ROW($B116)-ROW($B$3)))</f>
        <v>15ХМ</v>
      </c>
      <c r="C116" s="27" t="str">
        <f>IF(ISBLANK(INDEX('Обработка исходного'!E:E,ROW($B$3)+4*(ROW($B116)-ROW($B$3)))),"",INDEX('Обработка исходного'!E:E,ROW($B$3)+4*(ROW($B116)-ROW($B$3))))</f>
        <v>Поковки толщиной или диаметром до 100 мм, КП395*</v>
      </c>
      <c r="D116" s="31">
        <v>210</v>
      </c>
      <c r="E116" s="32">
        <v>207</v>
      </c>
      <c r="F116" s="32">
        <v>205</v>
      </c>
      <c r="G116" s="32">
        <v>202</v>
      </c>
      <c r="H116" s="32">
        <v>200</v>
      </c>
      <c r="I116" s="32">
        <v>197</v>
      </c>
      <c r="J116" s="32">
        <v>195</v>
      </c>
      <c r="K116" s="32">
        <v>190</v>
      </c>
      <c r="L116" s="32">
        <v>185</v>
      </c>
      <c r="M116" s="32">
        <v>180</v>
      </c>
      <c r="N116" s="32">
        <v>175</v>
      </c>
      <c r="O116" s="32">
        <v>170</v>
      </c>
      <c r="P116" s="33">
        <v>165</v>
      </c>
    </row>
    <row r="117" spans="1:16" x14ac:dyDescent="0.25">
      <c r="A117" s="10" t="str">
        <f>INDEX('Обработка исходного'!B:B,ROW($B$3)+4*(ROW($B117)-ROW($B$3)))</f>
        <v>Сталь легированная</v>
      </c>
      <c r="B117" s="47" t="str">
        <f>INDEX('Обработка исходного'!D:D,ROW($B$3)+4*(ROW($B117)-ROW($B$3)))</f>
        <v>15ХМ</v>
      </c>
      <c r="C117" s="27" t="str">
        <f>IF(ISBLANK(INDEX('Обработка исходного'!E:E,ROW($B$3)+4*(ROW($B117)-ROW($B$3)))),"",INDEX('Обработка исходного'!E:E,ROW($B$3)+4*(ROW($B117)-ROW($B$3))))</f>
        <v>Поковки толщиной или диаметром до 100 мм, КП440*</v>
      </c>
      <c r="D117" s="31">
        <v>210</v>
      </c>
      <c r="E117" s="32">
        <v>207</v>
      </c>
      <c r="F117" s="32">
        <v>205</v>
      </c>
      <c r="G117" s="32">
        <v>202</v>
      </c>
      <c r="H117" s="32">
        <v>200</v>
      </c>
      <c r="I117" s="32">
        <v>197</v>
      </c>
      <c r="J117" s="32">
        <v>195</v>
      </c>
      <c r="K117" s="32">
        <v>190</v>
      </c>
      <c r="L117" s="32">
        <v>185</v>
      </c>
      <c r="M117" s="32">
        <v>180</v>
      </c>
      <c r="N117" s="32">
        <v>175</v>
      </c>
      <c r="O117" s="32">
        <v>170</v>
      </c>
      <c r="P117" s="33">
        <v>165</v>
      </c>
    </row>
    <row r="118" spans="1:16" x14ac:dyDescent="0.25">
      <c r="A118" s="10" t="str">
        <f>INDEX('Обработка исходного'!B:B,ROW($B$3)+4*(ROW($B118)-ROW($B$3)))</f>
        <v>Сталь легированная</v>
      </c>
      <c r="B118" s="47" t="str">
        <f>INDEX('Обработка исходного'!D:D,ROW($B$3)+4*(ROW($B118)-ROW($B$3)))</f>
        <v>15ХМ</v>
      </c>
      <c r="C118" s="27" t="str">
        <f>IF(ISBLANK(INDEX('Обработка исходного'!E:E,ROW($B$3)+4*(ROW($B118)-ROW($B$3)))),"",INDEX('Обработка исходного'!E:E,ROW($B$3)+4*(ROW($B118)-ROW($B$3))))</f>
        <v>Поковки толщиной или диаметром до 100 мм, КП490*</v>
      </c>
      <c r="D118" s="31">
        <v>210</v>
      </c>
      <c r="E118" s="32">
        <v>207</v>
      </c>
      <c r="F118" s="32">
        <v>205</v>
      </c>
      <c r="G118" s="32">
        <v>202</v>
      </c>
      <c r="H118" s="32">
        <v>200</v>
      </c>
      <c r="I118" s="32">
        <v>197</v>
      </c>
      <c r="J118" s="32">
        <v>195</v>
      </c>
      <c r="K118" s="32">
        <v>190</v>
      </c>
      <c r="L118" s="32">
        <v>185</v>
      </c>
      <c r="M118" s="32">
        <v>180</v>
      </c>
      <c r="N118" s="32">
        <v>175</v>
      </c>
      <c r="O118" s="32">
        <v>170</v>
      </c>
      <c r="P118" s="33">
        <v>165</v>
      </c>
    </row>
    <row r="119" spans="1:16" x14ac:dyDescent="0.25">
      <c r="A119" s="10" t="str">
        <f>INDEX('Обработка исходного'!B:B,ROW($B$3)+4*(ROW($B119)-ROW($B$3)))</f>
        <v>Сталь легированная</v>
      </c>
      <c r="B119" s="47" t="str">
        <f>INDEX('Обработка исходного'!D:D,ROW($B$3)+4*(ROW($B119)-ROW($B$3)))</f>
        <v>20ХМ</v>
      </c>
      <c r="C119" s="27" t="str">
        <f>IF(ISBLANK(INDEX('Обработка исходного'!E:E,ROW($B$3)+4*(ROW($B119)-ROW($B$3)))),"",INDEX('Обработка исходного'!E:E,ROW($B$3)+4*(ROW($B119)-ROW($B$3))))</f>
        <v>Поковки толщиной до 100 мм, КП345*</v>
      </c>
      <c r="D119" s="31">
        <v>210</v>
      </c>
      <c r="E119" s="32">
        <v>207</v>
      </c>
      <c r="F119" s="32">
        <v>205</v>
      </c>
      <c r="G119" s="32">
        <v>202</v>
      </c>
      <c r="H119" s="32">
        <v>200</v>
      </c>
      <c r="I119" s="32">
        <v>197</v>
      </c>
      <c r="J119" s="32">
        <v>195</v>
      </c>
      <c r="K119" s="32">
        <v>190</v>
      </c>
      <c r="L119" s="32">
        <v>185</v>
      </c>
      <c r="M119" s="32">
        <v>180</v>
      </c>
      <c r="N119" s="32">
        <v>175</v>
      </c>
      <c r="O119" s="32">
        <v>170</v>
      </c>
      <c r="P119" s="33">
        <v>165</v>
      </c>
    </row>
    <row r="120" spans="1:16" x14ac:dyDescent="0.25">
      <c r="A120" s="10" t="str">
        <f>INDEX('Обработка исходного'!B:B,ROW($B$3)+4*(ROW($B120)-ROW($B$3)))</f>
        <v>Сталь легированная</v>
      </c>
      <c r="B120" s="47" t="str">
        <f>INDEX('Обработка исходного'!D:D,ROW($B$3)+4*(ROW($B120)-ROW($B$3)))</f>
        <v>20ХМ</v>
      </c>
      <c r="C120" s="27" t="str">
        <f>IF(ISBLANK(INDEX('Обработка исходного'!E:E,ROW($B$3)+4*(ROW($B120)-ROW($B$3)))),"",INDEX('Обработка исходного'!E:E,ROW($B$3)+4*(ROW($B120)-ROW($B$3))))</f>
        <v>Поковки толщиной до 50 мм, КП395*</v>
      </c>
      <c r="D120" s="31">
        <v>210</v>
      </c>
      <c r="E120" s="32">
        <v>207</v>
      </c>
      <c r="F120" s="32">
        <v>205</v>
      </c>
      <c r="G120" s="32">
        <v>202</v>
      </c>
      <c r="H120" s="32">
        <v>200</v>
      </c>
      <c r="I120" s="32">
        <v>197</v>
      </c>
      <c r="J120" s="32">
        <v>195</v>
      </c>
      <c r="K120" s="32">
        <v>190</v>
      </c>
      <c r="L120" s="32">
        <v>185</v>
      </c>
      <c r="M120" s="32">
        <v>180</v>
      </c>
      <c r="N120" s="32">
        <v>175</v>
      </c>
      <c r="O120" s="32">
        <v>170</v>
      </c>
      <c r="P120" s="33">
        <v>165</v>
      </c>
    </row>
    <row r="121" spans="1:16" x14ac:dyDescent="0.25">
      <c r="A121" s="10" t="str">
        <f>INDEX('Обработка исходного'!B:B,ROW($B$3)+4*(ROW($B121)-ROW($B$3)))</f>
        <v>Сталь легированная</v>
      </c>
      <c r="B121" s="47" t="str">
        <f>INDEX('Обработка исходного'!D:D,ROW($B$3)+4*(ROW($B121)-ROW($B$3)))</f>
        <v>20ХМА</v>
      </c>
      <c r="C121" s="27" t="str">
        <f>IF(ISBLANK(INDEX('Обработка исходного'!E:E,ROW($B$3)+4*(ROW($B121)-ROW($B$3)))),"",INDEX('Обработка исходного'!E:E,ROW($B$3)+4*(ROW($B121)-ROW($B$3))))</f>
        <v>Поковки и листы толщиной от 150 до 300 мм, КП345*</v>
      </c>
      <c r="D121" s="31">
        <v>210</v>
      </c>
      <c r="E121" s="32">
        <v>207</v>
      </c>
      <c r="F121" s="32">
        <v>205</v>
      </c>
      <c r="G121" s="32">
        <v>202</v>
      </c>
      <c r="H121" s="32">
        <v>200</v>
      </c>
      <c r="I121" s="32">
        <v>197</v>
      </c>
      <c r="J121" s="32">
        <v>195</v>
      </c>
      <c r="K121" s="32">
        <v>190</v>
      </c>
      <c r="L121" s="32">
        <v>185</v>
      </c>
      <c r="M121" s="32">
        <v>180</v>
      </c>
      <c r="N121" s="32">
        <v>175</v>
      </c>
      <c r="O121" s="32">
        <v>170</v>
      </c>
      <c r="P121" s="33">
        <v>165</v>
      </c>
    </row>
    <row r="122" spans="1:16" x14ac:dyDescent="0.25">
      <c r="A122" s="10" t="str">
        <f>INDEX('Обработка исходного'!B:B,ROW($B$3)+4*(ROW($B122)-ROW($B$3)))</f>
        <v>Сталь легированная</v>
      </c>
      <c r="B122" s="47" t="str">
        <f>INDEX('Обработка исходного'!D:D,ROW($B$3)+4*(ROW($B122)-ROW($B$3)))</f>
        <v>20ХМА</v>
      </c>
      <c r="C122" s="27" t="str">
        <f>IF(ISBLANK(INDEX('Обработка исходного'!E:E,ROW($B$3)+4*(ROW($B122)-ROW($B$3)))),"",INDEX('Обработка исходного'!E:E,ROW($B$3)+4*(ROW($B122)-ROW($B$3))))</f>
        <v>Поковки и листы толщиной до 150 мм, КП440*</v>
      </c>
      <c r="D122" s="31">
        <v>210</v>
      </c>
      <c r="E122" s="32">
        <v>207</v>
      </c>
      <c r="F122" s="32">
        <v>205</v>
      </c>
      <c r="G122" s="32">
        <v>202</v>
      </c>
      <c r="H122" s="32">
        <v>200</v>
      </c>
      <c r="I122" s="32">
        <v>197</v>
      </c>
      <c r="J122" s="32">
        <v>195</v>
      </c>
      <c r="K122" s="32">
        <v>190</v>
      </c>
      <c r="L122" s="32">
        <v>185</v>
      </c>
      <c r="M122" s="32">
        <v>180</v>
      </c>
      <c r="N122" s="32">
        <v>175</v>
      </c>
      <c r="O122" s="32">
        <v>170</v>
      </c>
      <c r="P122" s="33">
        <v>165</v>
      </c>
    </row>
    <row r="123" spans="1:16" x14ac:dyDescent="0.25">
      <c r="A123" s="10" t="str">
        <f>INDEX('Обработка исходного'!B:B,ROW($B$3)+4*(ROW($B123)-ROW($B$3)))</f>
        <v>Сталь легированная</v>
      </c>
      <c r="B123" s="47" t="str">
        <f>INDEX('Обработка исходного'!D:D,ROW($B$3)+4*(ROW($B123)-ROW($B$3)))</f>
        <v>20ХМЛ</v>
      </c>
      <c r="C123" s="27" t="str">
        <f>IF(ISBLANK(INDEX('Обработка исходного'!E:E,ROW($B$3)+4*(ROW($B123)-ROW($B$3)))),"",INDEX('Обработка исходного'!E:E,ROW($B$3)+4*(ROW($B123)-ROW($B$3))))</f>
        <v>Отливки</v>
      </c>
      <c r="D123" s="31">
        <v>210</v>
      </c>
      <c r="E123" s="32">
        <v>207</v>
      </c>
      <c r="F123" s="32">
        <v>205</v>
      </c>
      <c r="G123" s="32">
        <v>202</v>
      </c>
      <c r="H123" s="32">
        <v>200</v>
      </c>
      <c r="I123" s="32">
        <v>197</v>
      </c>
      <c r="J123" s="32">
        <v>195</v>
      </c>
      <c r="K123" s="32">
        <v>190</v>
      </c>
      <c r="L123" s="32">
        <v>185</v>
      </c>
      <c r="M123" s="32">
        <v>180</v>
      </c>
      <c r="N123" s="32">
        <v>175</v>
      </c>
      <c r="O123" s="32">
        <v>170</v>
      </c>
      <c r="P123" s="33">
        <v>165</v>
      </c>
    </row>
    <row r="124" spans="1:16" x14ac:dyDescent="0.25">
      <c r="A124" s="10" t="str">
        <f>INDEX('Обработка исходного'!B:B,ROW($B$3)+4*(ROW($B124)-ROW($B$3)))</f>
        <v>Сталь легированная</v>
      </c>
      <c r="B124" s="47" t="str">
        <f>INDEX('Обработка исходного'!D:D,ROW($B$3)+4*(ROW($B124)-ROW($B$3)))</f>
        <v>20ХМФЛ</v>
      </c>
      <c r="C124" s="27" t="str">
        <f>IF(ISBLANK(INDEX('Обработка исходного'!E:E,ROW($B$3)+4*(ROW($B124)-ROW($B$3)))),"",INDEX('Обработка исходного'!E:E,ROW($B$3)+4*(ROW($B124)-ROW($B$3))))</f>
        <v>Отливки</v>
      </c>
      <c r="D124" s="31">
        <v>210</v>
      </c>
      <c r="E124" s="32">
        <v>207</v>
      </c>
      <c r="F124" s="32">
        <v>205</v>
      </c>
      <c r="G124" s="32">
        <v>202</v>
      </c>
      <c r="H124" s="32">
        <v>200</v>
      </c>
      <c r="I124" s="32">
        <v>197</v>
      </c>
      <c r="J124" s="32">
        <v>195</v>
      </c>
      <c r="K124" s="32">
        <v>190</v>
      </c>
      <c r="L124" s="32">
        <v>185</v>
      </c>
      <c r="M124" s="32">
        <v>180</v>
      </c>
      <c r="N124" s="32">
        <v>175</v>
      </c>
      <c r="O124" s="32">
        <v>170</v>
      </c>
      <c r="P124" s="33">
        <v>165</v>
      </c>
    </row>
    <row r="125" spans="1:16" x14ac:dyDescent="0.25">
      <c r="A125" s="10" t="str">
        <f>INDEX('Обработка исходного'!B:B,ROW($B$3)+4*(ROW($B125)-ROW($B$3)))</f>
        <v>Сталь легированная</v>
      </c>
      <c r="B125" s="47" t="str">
        <f>INDEX('Обработка исходного'!D:D,ROW($B$3)+4*(ROW($B125)-ROW($B$3)))</f>
        <v>20ХМФЛ</v>
      </c>
      <c r="C125" s="27" t="str">
        <f>IF(ISBLANK(INDEX('Обработка исходного'!E:E,ROW($B$3)+4*(ROW($B125)-ROW($B$3)))),"",INDEX('Обработка исходного'!E:E,ROW($B$3)+4*(ROW($B125)-ROW($B$3))))</f>
        <v>Прутки и полосы толщиной или диаметром до 80 мм</v>
      </c>
      <c r="D125" s="31">
        <v>210</v>
      </c>
      <c r="E125" s="32">
        <v>207</v>
      </c>
      <c r="F125" s="32">
        <v>205</v>
      </c>
      <c r="G125" s="32">
        <v>202</v>
      </c>
      <c r="H125" s="32">
        <v>200</v>
      </c>
      <c r="I125" s="32">
        <v>197</v>
      </c>
      <c r="J125" s="32">
        <v>195</v>
      </c>
      <c r="K125" s="32">
        <v>190</v>
      </c>
      <c r="L125" s="32">
        <v>185</v>
      </c>
      <c r="M125" s="32">
        <v>180</v>
      </c>
      <c r="N125" s="32">
        <v>175</v>
      </c>
      <c r="O125" s="32">
        <v>170</v>
      </c>
      <c r="P125" s="33">
        <v>165</v>
      </c>
    </row>
    <row r="126" spans="1:16" ht="25.5" x14ac:dyDescent="0.25">
      <c r="A126" s="10" t="str">
        <f>INDEX('Обработка исходного'!B:B,ROW($B$3)+4*(ROW($B126)-ROW($B$3)))</f>
        <v>Сталь легированная</v>
      </c>
      <c r="B126" s="47" t="str">
        <f>INDEX('Обработка исходного'!D:D,ROW($B$3)+4*(ROW($B126)-ROW($B$3)))</f>
        <v>20ХМФЛ</v>
      </c>
      <c r="C126" s="27" t="str">
        <f>IF(ISBLANK(INDEX('Обработка исходного'!E:E,ROW($B$3)+4*(ROW($B126)-ROW($B$3)))),"",INDEX('Обработка исходного'!E:E,ROW($B$3)+4*(ROW($B126)-ROW($B$3))))</f>
        <v>Прутки и полосы толщиной или диаметром от 80 до 150 мм</v>
      </c>
      <c r="D126" s="31">
        <v>210</v>
      </c>
      <c r="E126" s="32">
        <v>207</v>
      </c>
      <c r="F126" s="32">
        <v>205</v>
      </c>
      <c r="G126" s="32">
        <v>202</v>
      </c>
      <c r="H126" s="32">
        <v>200</v>
      </c>
      <c r="I126" s="32">
        <v>197</v>
      </c>
      <c r="J126" s="32">
        <v>195</v>
      </c>
      <c r="K126" s="32">
        <v>190</v>
      </c>
      <c r="L126" s="32">
        <v>185</v>
      </c>
      <c r="M126" s="32">
        <v>180</v>
      </c>
      <c r="N126" s="32">
        <v>175</v>
      </c>
      <c r="O126" s="32">
        <v>170</v>
      </c>
      <c r="P126" s="33">
        <v>165</v>
      </c>
    </row>
    <row r="127" spans="1:16" ht="25.5" x14ac:dyDescent="0.25">
      <c r="A127" s="10" t="str">
        <f>INDEX('Обработка исходного'!B:B,ROW($B$3)+4*(ROW($B127)-ROW($B$3)))</f>
        <v>Сталь легированная</v>
      </c>
      <c r="B127" s="47" t="str">
        <f>INDEX('Обработка исходного'!D:D,ROW($B$3)+4*(ROW($B127)-ROW($B$3)))</f>
        <v>20ХМФЛ</v>
      </c>
      <c r="C127" s="27" t="str">
        <f>IF(ISBLANK(INDEX('Обработка исходного'!E:E,ROW($B$3)+4*(ROW($B127)-ROW($B$3)))),"",INDEX('Обработка исходного'!E:E,ROW($B$3)+4*(ROW($B127)-ROW($B$3))))</f>
        <v>Прутки и полосы толщиной или диаметром от 150 до 250 мм</v>
      </c>
      <c r="D127" s="31">
        <v>210</v>
      </c>
      <c r="E127" s="32">
        <v>207</v>
      </c>
      <c r="F127" s="32">
        <v>205</v>
      </c>
      <c r="G127" s="32">
        <v>202</v>
      </c>
      <c r="H127" s="32">
        <v>200</v>
      </c>
      <c r="I127" s="32">
        <v>197</v>
      </c>
      <c r="J127" s="32">
        <v>195</v>
      </c>
      <c r="K127" s="32">
        <v>190</v>
      </c>
      <c r="L127" s="32">
        <v>185</v>
      </c>
      <c r="M127" s="32">
        <v>180</v>
      </c>
      <c r="N127" s="32">
        <v>175</v>
      </c>
      <c r="O127" s="32">
        <v>170</v>
      </c>
      <c r="P127" s="33">
        <v>165</v>
      </c>
    </row>
    <row r="128" spans="1:16" ht="25.5" x14ac:dyDescent="0.25">
      <c r="A128" s="10" t="str">
        <f>INDEX('Обработка исходного'!B:B,ROW($B$3)+4*(ROW($B128)-ROW($B$3)))</f>
        <v>Сталь легированная</v>
      </c>
      <c r="B128" s="47" t="str">
        <f>INDEX('Обработка исходного'!D:D,ROW($B$3)+4*(ROW($B128)-ROW($B$3)))</f>
        <v>30ХМА</v>
      </c>
      <c r="C128" s="27" t="str">
        <f>IF(ISBLANK(INDEX('Обработка исходного'!E:E,ROW($B$3)+4*(ROW($B128)-ROW($B$3)))),"",INDEX('Обработка исходного'!E:E,ROW($B$3)+4*(ROW($B128)-ROW($B$3))))</f>
        <v>Трубы наружным диаметром от 25 до 710 мм с толщиной стенки от 2,5 до 50 мм</v>
      </c>
      <c r="D128" s="31">
        <v>215</v>
      </c>
      <c r="E128" s="32">
        <v>212</v>
      </c>
      <c r="F128" s="32">
        <v>210</v>
      </c>
      <c r="G128" s="32">
        <v>207</v>
      </c>
      <c r="H128" s="32">
        <v>205</v>
      </c>
      <c r="I128" s="32">
        <v>202</v>
      </c>
      <c r="J128" s="32">
        <v>200</v>
      </c>
      <c r="K128" s="32">
        <v>195</v>
      </c>
      <c r="L128" s="32">
        <v>190</v>
      </c>
      <c r="M128" s="32">
        <v>185</v>
      </c>
      <c r="N128" s="32">
        <v>180</v>
      </c>
      <c r="O128" s="32">
        <v>175</v>
      </c>
      <c r="P128" s="33">
        <v>170</v>
      </c>
    </row>
    <row r="129" spans="1:16" ht="25.5" x14ac:dyDescent="0.25">
      <c r="A129" s="10" t="str">
        <f>INDEX('Обработка исходного'!B:B,ROW($B$3)+4*(ROW($B129)-ROW($B$3)))</f>
        <v>Сталь легированная</v>
      </c>
      <c r="B129" s="47" t="str">
        <f>INDEX('Обработка исходного'!D:D,ROW($B$3)+4*(ROW($B129)-ROW($B$3)))</f>
        <v>30ХМА</v>
      </c>
      <c r="C129" s="27" t="str">
        <f>IF(ISBLANK(INDEX('Обработка исходного'!E:E,ROW($B$3)+4*(ROW($B129)-ROW($B$3)))),"",INDEX('Обработка исходного'!E:E,ROW($B$3)+4*(ROW($B129)-ROW($B$3))))</f>
        <v>Заготовки крепежных деталей толщиной или диаметром до 100 мм, КП395*</v>
      </c>
      <c r="D129" s="31">
        <v>215</v>
      </c>
      <c r="E129" s="32">
        <v>212</v>
      </c>
      <c r="F129" s="32">
        <v>210</v>
      </c>
      <c r="G129" s="32">
        <v>207</v>
      </c>
      <c r="H129" s="32">
        <v>205</v>
      </c>
      <c r="I129" s="32">
        <v>202</v>
      </c>
      <c r="J129" s="32">
        <v>200</v>
      </c>
      <c r="K129" s="32">
        <v>195</v>
      </c>
      <c r="L129" s="32">
        <v>190</v>
      </c>
      <c r="M129" s="32">
        <v>185</v>
      </c>
      <c r="N129" s="32">
        <v>180</v>
      </c>
      <c r="O129" s="32">
        <v>175</v>
      </c>
      <c r="P129" s="33">
        <v>170</v>
      </c>
    </row>
    <row r="130" spans="1:16" ht="25.5" x14ac:dyDescent="0.25">
      <c r="A130" s="10" t="str">
        <f>INDEX('Обработка исходного'!B:B,ROW($B$3)+4*(ROW($B130)-ROW($B$3)))</f>
        <v>Сталь легированная</v>
      </c>
      <c r="B130" s="47" t="str">
        <f>INDEX('Обработка исходного'!D:D,ROW($B$3)+4*(ROW($B130)-ROW($B$3)))</f>
        <v>30ХМА</v>
      </c>
      <c r="C130" s="27" t="str">
        <f>IF(ISBLANK(INDEX('Обработка исходного'!E:E,ROW($B$3)+4*(ROW($B130)-ROW($B$3)))),"",INDEX('Обработка исходного'!E:E,ROW($B$3)+4*(ROW($B130)-ROW($B$3))))</f>
        <v>Заготовки крепежных деталей толщиной или диаметром до 300 мм, КП440*</v>
      </c>
      <c r="D130" s="31">
        <v>215</v>
      </c>
      <c r="E130" s="32">
        <v>212</v>
      </c>
      <c r="F130" s="32">
        <v>210</v>
      </c>
      <c r="G130" s="32">
        <v>207</v>
      </c>
      <c r="H130" s="32">
        <v>205</v>
      </c>
      <c r="I130" s="32">
        <v>202</v>
      </c>
      <c r="J130" s="32">
        <v>200</v>
      </c>
      <c r="K130" s="32">
        <v>195</v>
      </c>
      <c r="L130" s="32">
        <v>190</v>
      </c>
      <c r="M130" s="32">
        <v>185</v>
      </c>
      <c r="N130" s="32">
        <v>180</v>
      </c>
      <c r="O130" s="32">
        <v>175</v>
      </c>
      <c r="P130" s="33">
        <v>170</v>
      </c>
    </row>
    <row r="131" spans="1:16" ht="25.5" x14ac:dyDescent="0.25">
      <c r="A131" s="10" t="str">
        <f>INDEX('Обработка исходного'!B:B,ROW($B$3)+4*(ROW($B131)-ROW($B$3)))</f>
        <v>Сталь легированная</v>
      </c>
      <c r="B131" s="47" t="str">
        <f>INDEX('Обработка исходного'!D:D,ROW($B$3)+4*(ROW($B131)-ROW($B$3)))</f>
        <v>30ХМА</v>
      </c>
      <c r="C131" s="27" t="str">
        <f>IF(ISBLANK(INDEX('Обработка исходного'!E:E,ROW($B$3)+4*(ROW($B131)-ROW($B$3)))),"",INDEX('Обработка исходного'!E:E,ROW($B$3)+4*(ROW($B131)-ROW($B$3))))</f>
        <v>Заготовки крепежных деталей толщиной или диаметром от 100 до 200 мм, КП490*</v>
      </c>
      <c r="D131" s="31">
        <v>215</v>
      </c>
      <c r="E131" s="32">
        <v>212</v>
      </c>
      <c r="F131" s="32">
        <v>210</v>
      </c>
      <c r="G131" s="32">
        <v>207</v>
      </c>
      <c r="H131" s="32">
        <v>205</v>
      </c>
      <c r="I131" s="32">
        <v>202</v>
      </c>
      <c r="J131" s="32">
        <v>200</v>
      </c>
      <c r="K131" s="32">
        <v>195</v>
      </c>
      <c r="L131" s="32">
        <v>190</v>
      </c>
      <c r="M131" s="32">
        <v>185</v>
      </c>
      <c r="N131" s="32">
        <v>180</v>
      </c>
      <c r="O131" s="32">
        <v>175</v>
      </c>
      <c r="P131" s="33">
        <v>170</v>
      </c>
    </row>
    <row r="132" spans="1:16" ht="25.5" x14ac:dyDescent="0.25">
      <c r="A132" s="10" t="str">
        <f>INDEX('Обработка исходного'!B:B,ROW($B$3)+4*(ROW($B132)-ROW($B$3)))</f>
        <v>Сталь легированная</v>
      </c>
      <c r="B132" s="47" t="str">
        <f>INDEX('Обработка исходного'!D:D,ROW($B$3)+4*(ROW($B132)-ROW($B$3)))</f>
        <v>30ХМА</v>
      </c>
      <c r="C132" s="27" t="str">
        <f>IF(ISBLANK(INDEX('Обработка исходного'!E:E,ROW($B$3)+4*(ROW($B132)-ROW($B$3)))),"",INDEX('Обработка исходного'!E:E,ROW($B$3)+4*(ROW($B132)-ROW($B$3))))</f>
        <v>Заготовки крепежных деталей толщиной или диаметром до 100 мм КП590*</v>
      </c>
      <c r="D132" s="31">
        <v>215</v>
      </c>
      <c r="E132" s="32">
        <v>212</v>
      </c>
      <c r="F132" s="32">
        <v>210</v>
      </c>
      <c r="G132" s="32">
        <v>207</v>
      </c>
      <c r="H132" s="32">
        <v>205</v>
      </c>
      <c r="I132" s="32">
        <v>202</v>
      </c>
      <c r="J132" s="32">
        <v>200</v>
      </c>
      <c r="K132" s="32">
        <v>195</v>
      </c>
      <c r="L132" s="32">
        <v>190</v>
      </c>
      <c r="M132" s="32">
        <v>185</v>
      </c>
      <c r="N132" s="32">
        <v>180</v>
      </c>
      <c r="O132" s="32">
        <v>175</v>
      </c>
      <c r="P132" s="33">
        <v>170</v>
      </c>
    </row>
    <row r="133" spans="1:16" ht="25.5" x14ac:dyDescent="0.25">
      <c r="A133" s="10" t="str">
        <f>INDEX('Обработка исходного'!B:B,ROW($B$3)+4*(ROW($B133)-ROW($B$3)))</f>
        <v>Сталь легированная</v>
      </c>
      <c r="B133" s="47" t="str">
        <f>INDEX('Обработка исходного'!D:D,ROW($B$3)+4*(ROW($B133)-ROW($B$3)))</f>
        <v>30ХМА</v>
      </c>
      <c r="C133" s="27" t="str">
        <f>IF(ISBLANK(INDEX('Обработка исходного'!E:E,ROW($B$3)+4*(ROW($B133)-ROW($B$3)))),"",INDEX('Обработка исходного'!E:E,ROW($B$3)+4*(ROW($B133)-ROW($B$3))))</f>
        <v>Заготовки крепежных деталей толщиной или диаметром до 300 мм, КП640*</v>
      </c>
      <c r="D133" s="31">
        <v>215</v>
      </c>
      <c r="E133" s="32">
        <v>212</v>
      </c>
      <c r="F133" s="32">
        <v>210</v>
      </c>
      <c r="G133" s="32">
        <v>207</v>
      </c>
      <c r="H133" s="32">
        <v>205</v>
      </c>
      <c r="I133" s="32">
        <v>202</v>
      </c>
      <c r="J133" s="32">
        <v>200</v>
      </c>
      <c r="K133" s="32">
        <v>195</v>
      </c>
      <c r="L133" s="32">
        <v>190</v>
      </c>
      <c r="M133" s="32">
        <v>185</v>
      </c>
      <c r="N133" s="32">
        <v>180</v>
      </c>
      <c r="O133" s="32">
        <v>175</v>
      </c>
      <c r="P133" s="33">
        <v>170</v>
      </c>
    </row>
    <row r="134" spans="1:16" x14ac:dyDescent="0.25">
      <c r="A134" s="10" t="str">
        <f>INDEX('Обработка исходного'!B:B,ROW($B$3)+4*(ROW($B134)-ROW($B$3)))</f>
        <v>Сталь легированная</v>
      </c>
      <c r="B134" s="47" t="str">
        <f>INDEX('Обработка исходного'!D:D,ROW($B$3)+4*(ROW($B134)-ROW($B$3)))</f>
        <v>30ХМА</v>
      </c>
      <c r="C134" s="27" t="str">
        <f>IF(ISBLANK(INDEX('Обработка исходного'!E:E,ROW($B$3)+4*(ROW($B134)-ROW($B$3)))),"",INDEX('Обработка исходного'!E:E,ROW($B$3)+4*(ROW($B134)-ROW($B$3))))</f>
        <v>Прутки и полосы толщиной или диаметром до 80 мм</v>
      </c>
      <c r="D134" s="31">
        <v>215</v>
      </c>
      <c r="E134" s="32">
        <v>212</v>
      </c>
      <c r="F134" s="32">
        <v>210</v>
      </c>
      <c r="G134" s="32">
        <v>207</v>
      </c>
      <c r="H134" s="32">
        <v>205</v>
      </c>
      <c r="I134" s="32">
        <v>202</v>
      </c>
      <c r="J134" s="32">
        <v>200</v>
      </c>
      <c r="K134" s="32">
        <v>195</v>
      </c>
      <c r="L134" s="32">
        <v>190</v>
      </c>
      <c r="M134" s="32">
        <v>185</v>
      </c>
      <c r="N134" s="32">
        <v>180</v>
      </c>
      <c r="O134" s="32">
        <v>175</v>
      </c>
      <c r="P134" s="33">
        <v>170</v>
      </c>
    </row>
    <row r="135" spans="1:16" ht="25.5" x14ac:dyDescent="0.25">
      <c r="A135" s="10" t="str">
        <f>INDEX('Обработка исходного'!B:B,ROW($B$3)+4*(ROW($B135)-ROW($B$3)))</f>
        <v>Сталь легированная</v>
      </c>
      <c r="B135" s="47" t="str">
        <f>INDEX('Обработка исходного'!D:D,ROW($B$3)+4*(ROW($B135)-ROW($B$3)))</f>
        <v>30ХМА</v>
      </c>
      <c r="C135" s="27" t="str">
        <f>IF(ISBLANK(INDEX('Обработка исходного'!E:E,ROW($B$3)+4*(ROW($B135)-ROW($B$3)))),"",INDEX('Обработка исходного'!E:E,ROW($B$3)+4*(ROW($B135)-ROW($B$3))))</f>
        <v>Прутки и полосы толщиной или диаметром от 80 мм до 150 мм</v>
      </c>
      <c r="D135" s="31">
        <v>215</v>
      </c>
      <c r="E135" s="32">
        <v>212</v>
      </c>
      <c r="F135" s="32">
        <v>210</v>
      </c>
      <c r="G135" s="32">
        <v>207</v>
      </c>
      <c r="H135" s="32">
        <v>205</v>
      </c>
      <c r="I135" s="32">
        <v>202</v>
      </c>
      <c r="J135" s="32">
        <v>200</v>
      </c>
      <c r="K135" s="32">
        <v>195</v>
      </c>
      <c r="L135" s="32">
        <v>190</v>
      </c>
      <c r="M135" s="32">
        <v>185</v>
      </c>
      <c r="N135" s="32">
        <v>180</v>
      </c>
      <c r="O135" s="32">
        <v>175</v>
      </c>
      <c r="P135" s="33">
        <v>170</v>
      </c>
    </row>
    <row r="136" spans="1:16" ht="25.5" x14ac:dyDescent="0.25">
      <c r="A136" s="10" t="str">
        <f>INDEX('Обработка исходного'!B:B,ROW($B$3)+4*(ROW($B136)-ROW($B$3)))</f>
        <v>Сталь легированная</v>
      </c>
      <c r="B136" s="47" t="str">
        <f>INDEX('Обработка исходного'!D:D,ROW($B$3)+4*(ROW($B136)-ROW($B$3)))</f>
        <v>30ХМА</v>
      </c>
      <c r="C136" s="27" t="str">
        <f>IF(ISBLANK(INDEX('Обработка исходного'!E:E,ROW($B$3)+4*(ROW($B136)-ROW($B$3)))),"",INDEX('Обработка исходного'!E:E,ROW($B$3)+4*(ROW($B136)-ROW($B$3))))</f>
        <v>Прутки и полосы толщиной или диаметром от 150 до 250 мм</v>
      </c>
      <c r="D136" s="31">
        <v>215</v>
      </c>
      <c r="E136" s="32">
        <v>212</v>
      </c>
      <c r="F136" s="32">
        <v>210</v>
      </c>
      <c r="G136" s="32">
        <v>207</v>
      </c>
      <c r="H136" s="32">
        <v>205</v>
      </c>
      <c r="I136" s="32">
        <v>202</v>
      </c>
      <c r="J136" s="32">
        <v>200</v>
      </c>
      <c r="K136" s="32">
        <v>195</v>
      </c>
      <c r="L136" s="32">
        <v>190</v>
      </c>
      <c r="M136" s="32">
        <v>185</v>
      </c>
      <c r="N136" s="32">
        <v>180</v>
      </c>
      <c r="O136" s="32">
        <v>175</v>
      </c>
      <c r="P136" s="33">
        <v>170</v>
      </c>
    </row>
    <row r="137" spans="1:16" ht="25.5" x14ac:dyDescent="0.25">
      <c r="A137" s="10" t="str">
        <f>INDEX('Обработка исходного'!B:B,ROW($B$3)+4*(ROW($B137)-ROW($B$3)))</f>
        <v>Сталь легированная</v>
      </c>
      <c r="B137" s="47" t="str">
        <f>INDEX('Обработка исходного'!D:D,ROW($B$3)+4*(ROW($B137)-ROW($B$3)))</f>
        <v>35ХМ</v>
      </c>
      <c r="C137" s="27" t="str">
        <f>IF(ISBLANK(INDEX('Обработка исходного'!E:E,ROW($B$3)+4*(ROW($B137)-ROW($B$3)))),"",INDEX('Обработка исходного'!E:E,ROW($B$3)+4*(ROW($B137)-ROW($B$3))))</f>
        <v>Поковки толщиной или диаметром от 300 до 800 мм, КП245*</v>
      </c>
      <c r="D137" s="31">
        <v>215</v>
      </c>
      <c r="E137" s="32">
        <v>212</v>
      </c>
      <c r="F137" s="32">
        <v>210</v>
      </c>
      <c r="G137" s="32">
        <v>207</v>
      </c>
      <c r="H137" s="32">
        <v>205</v>
      </c>
      <c r="I137" s="32">
        <v>202</v>
      </c>
      <c r="J137" s="32">
        <v>200</v>
      </c>
      <c r="K137" s="32">
        <v>195</v>
      </c>
      <c r="L137" s="32">
        <v>190</v>
      </c>
      <c r="M137" s="32">
        <v>185</v>
      </c>
      <c r="N137" s="32">
        <v>180</v>
      </c>
      <c r="O137" s="32">
        <v>175</v>
      </c>
      <c r="P137" s="33">
        <v>170</v>
      </c>
    </row>
    <row r="138" spans="1:16" ht="25.5" x14ac:dyDescent="0.25">
      <c r="A138" s="10" t="str">
        <f>INDEX('Обработка исходного'!B:B,ROW($B$3)+4*(ROW($B138)-ROW($B$3)))</f>
        <v>Сталь легированная</v>
      </c>
      <c r="B138" s="47" t="str">
        <f>INDEX('Обработка исходного'!D:D,ROW($B$3)+4*(ROW($B138)-ROW($B$3)))</f>
        <v>35ХМ</v>
      </c>
      <c r="C138" s="27" t="str">
        <f>IF(ISBLANK(INDEX('Обработка исходного'!E:E,ROW($B$3)+4*(ROW($B138)-ROW($B$3)))),"",INDEX('Обработка исходного'!E:E,ROW($B$3)+4*(ROW($B138)-ROW($B$3))))</f>
        <v>Поковки толщиной или диаметром от 300 до 800 мм, КП275*</v>
      </c>
      <c r="D138" s="31">
        <v>215</v>
      </c>
      <c r="E138" s="32">
        <v>212</v>
      </c>
      <c r="F138" s="32">
        <v>210</v>
      </c>
      <c r="G138" s="32">
        <v>207</v>
      </c>
      <c r="H138" s="32">
        <v>205</v>
      </c>
      <c r="I138" s="32">
        <v>202</v>
      </c>
      <c r="J138" s="32">
        <v>200</v>
      </c>
      <c r="K138" s="32">
        <v>195</v>
      </c>
      <c r="L138" s="32">
        <v>190</v>
      </c>
      <c r="M138" s="32">
        <v>185</v>
      </c>
      <c r="N138" s="32">
        <v>180</v>
      </c>
      <c r="O138" s="32">
        <v>175</v>
      </c>
      <c r="P138" s="33">
        <v>170</v>
      </c>
    </row>
    <row r="139" spans="1:16" x14ac:dyDescent="0.25">
      <c r="A139" s="10" t="str">
        <f>INDEX('Обработка исходного'!B:B,ROW($B$3)+4*(ROW($B139)-ROW($B$3)))</f>
        <v>Сталь легированная</v>
      </c>
      <c r="B139" s="47" t="str">
        <f>INDEX('Обработка исходного'!D:D,ROW($B$3)+4*(ROW($B139)-ROW($B$3)))</f>
        <v>35ХМ</v>
      </c>
      <c r="C139" s="27" t="str">
        <f>IF(ISBLANK(INDEX('Обработка исходного'!E:E,ROW($B$3)+4*(ROW($B139)-ROW($B$3)))),"",INDEX('Обработка исходного'!E:E,ROW($B$3)+4*(ROW($B139)-ROW($B$3))))</f>
        <v>Поковки толщиной или диаметром до 800 мм, КП315*</v>
      </c>
      <c r="D139" s="31">
        <v>215</v>
      </c>
      <c r="E139" s="32">
        <v>212</v>
      </c>
      <c r="F139" s="32">
        <v>210</v>
      </c>
      <c r="G139" s="32">
        <v>207</v>
      </c>
      <c r="H139" s="32">
        <v>205</v>
      </c>
      <c r="I139" s="32">
        <v>202</v>
      </c>
      <c r="J139" s="32">
        <v>200</v>
      </c>
      <c r="K139" s="32">
        <v>195</v>
      </c>
      <c r="L139" s="32">
        <v>190</v>
      </c>
      <c r="M139" s="32">
        <v>185</v>
      </c>
      <c r="N139" s="32">
        <v>180</v>
      </c>
      <c r="O139" s="32">
        <v>175</v>
      </c>
      <c r="P139" s="33">
        <v>170</v>
      </c>
    </row>
    <row r="140" spans="1:16" x14ac:dyDescent="0.25">
      <c r="A140" s="10" t="str">
        <f>INDEX('Обработка исходного'!B:B,ROW($B$3)+4*(ROW($B140)-ROW($B$3)))</f>
        <v>Сталь легированная</v>
      </c>
      <c r="B140" s="47" t="str">
        <f>INDEX('Обработка исходного'!D:D,ROW($B$3)+4*(ROW($B140)-ROW($B$3)))</f>
        <v>35ХМ</v>
      </c>
      <c r="C140" s="27" t="str">
        <f>IF(ISBLANK(INDEX('Обработка исходного'!E:E,ROW($B$3)+4*(ROW($B140)-ROW($B$3)))),"",INDEX('Обработка исходного'!E:E,ROW($B$3)+4*(ROW($B140)-ROW($B$3))))</f>
        <v>Поковки толщиной или диаметром до 800 мм, КП345*</v>
      </c>
      <c r="D140" s="31">
        <v>215</v>
      </c>
      <c r="E140" s="32">
        <v>212</v>
      </c>
      <c r="F140" s="32">
        <v>210</v>
      </c>
      <c r="G140" s="32">
        <v>207</v>
      </c>
      <c r="H140" s="32">
        <v>205</v>
      </c>
      <c r="I140" s="32">
        <v>202</v>
      </c>
      <c r="J140" s="32">
        <v>200</v>
      </c>
      <c r="K140" s="32">
        <v>195</v>
      </c>
      <c r="L140" s="32">
        <v>190</v>
      </c>
      <c r="M140" s="32">
        <v>185</v>
      </c>
      <c r="N140" s="32">
        <v>180</v>
      </c>
      <c r="O140" s="32">
        <v>175</v>
      </c>
      <c r="P140" s="33">
        <v>170</v>
      </c>
    </row>
    <row r="141" spans="1:16" ht="25.5" x14ac:dyDescent="0.25">
      <c r="A141" s="10" t="str">
        <f>INDEX('Обработка исходного'!B:B,ROW($B$3)+4*(ROW($B141)-ROW($B$3)))</f>
        <v>Сталь легированная</v>
      </c>
      <c r="B141" s="47" t="str">
        <f>INDEX('Обработка исходного'!D:D,ROW($B$3)+4*(ROW($B141)-ROW($B$3)))</f>
        <v>35ХМ</v>
      </c>
      <c r="C141" s="27" t="str">
        <f>IF(ISBLANK(INDEX('Обработка исходного'!E:E,ROW($B$3)+4*(ROW($B141)-ROW($B$3)))),"",INDEX('Обработка исходного'!E:E,ROW($B$3)+4*(ROW($B141)-ROW($B$3))))</f>
        <v>Поковки толщиной или диаметром от 50 до 800 мм, КП395*</v>
      </c>
      <c r="D141" s="31">
        <v>215</v>
      </c>
      <c r="E141" s="32">
        <v>212</v>
      </c>
      <c r="F141" s="32">
        <v>210</v>
      </c>
      <c r="G141" s="32">
        <v>207</v>
      </c>
      <c r="H141" s="32">
        <v>205</v>
      </c>
      <c r="I141" s="32">
        <v>202</v>
      </c>
      <c r="J141" s="32">
        <v>200</v>
      </c>
      <c r="K141" s="32">
        <v>195</v>
      </c>
      <c r="L141" s="32">
        <v>190</v>
      </c>
      <c r="M141" s="32">
        <v>185</v>
      </c>
      <c r="N141" s="32">
        <v>180</v>
      </c>
      <c r="O141" s="32">
        <v>175</v>
      </c>
      <c r="P141" s="33">
        <v>170</v>
      </c>
    </row>
    <row r="142" spans="1:16" ht="25.5" x14ac:dyDescent="0.25">
      <c r="A142" s="10" t="str">
        <f>INDEX('Обработка исходного'!B:B,ROW($B$3)+4*(ROW($B142)-ROW($B$3)))</f>
        <v>Сталь легированная</v>
      </c>
      <c r="B142" s="47" t="str">
        <f>INDEX('Обработка исходного'!D:D,ROW($B$3)+4*(ROW($B142)-ROW($B$3)))</f>
        <v>35ХМ</v>
      </c>
      <c r="C142" s="27" t="str">
        <f>IF(ISBLANK(INDEX('Обработка исходного'!E:E,ROW($B$3)+4*(ROW($B142)-ROW($B$3)))),"",INDEX('Обработка исходного'!E:E,ROW($B$3)+4*(ROW($B142)-ROW($B$3))))</f>
        <v>Поковки толщиной или диаметром от 50 до 500 мм, КП440*</v>
      </c>
      <c r="D142" s="31">
        <v>215</v>
      </c>
      <c r="E142" s="32">
        <v>212</v>
      </c>
      <c r="F142" s="32">
        <v>210</v>
      </c>
      <c r="G142" s="32">
        <v>207</v>
      </c>
      <c r="H142" s="32">
        <v>205</v>
      </c>
      <c r="I142" s="32">
        <v>202</v>
      </c>
      <c r="J142" s="32">
        <v>200</v>
      </c>
      <c r="K142" s="32">
        <v>195</v>
      </c>
      <c r="L142" s="32">
        <v>190</v>
      </c>
      <c r="M142" s="32">
        <v>185</v>
      </c>
      <c r="N142" s="32">
        <v>180</v>
      </c>
      <c r="O142" s="32">
        <v>175</v>
      </c>
      <c r="P142" s="33">
        <v>170</v>
      </c>
    </row>
    <row r="143" spans="1:16" x14ac:dyDescent="0.25">
      <c r="A143" s="10" t="str">
        <f>INDEX('Обработка исходного'!B:B,ROW($B$3)+4*(ROW($B143)-ROW($B$3)))</f>
        <v>Сталь легированная</v>
      </c>
      <c r="B143" s="47" t="str">
        <f>INDEX('Обработка исходного'!D:D,ROW($B$3)+4*(ROW($B143)-ROW($B$3)))</f>
        <v>35ХМ</v>
      </c>
      <c r="C143" s="27" t="str">
        <f>IF(ISBLANK(INDEX('Обработка исходного'!E:E,ROW($B$3)+4*(ROW($B143)-ROW($B$3)))),"",INDEX('Обработка исходного'!E:E,ROW($B$3)+4*(ROW($B143)-ROW($B$3))))</f>
        <v>Поковки толщиной или диаметром до 300 мм, КП490*</v>
      </c>
      <c r="D143" s="31">
        <v>215</v>
      </c>
      <c r="E143" s="32">
        <v>212</v>
      </c>
      <c r="F143" s="32">
        <v>210</v>
      </c>
      <c r="G143" s="32">
        <v>207</v>
      </c>
      <c r="H143" s="32">
        <v>205</v>
      </c>
      <c r="I143" s="32">
        <v>202</v>
      </c>
      <c r="J143" s="32">
        <v>200</v>
      </c>
      <c r="K143" s="32">
        <v>195</v>
      </c>
      <c r="L143" s="32">
        <v>190</v>
      </c>
      <c r="M143" s="32">
        <v>185</v>
      </c>
      <c r="N143" s="32">
        <v>180</v>
      </c>
      <c r="O143" s="32">
        <v>175</v>
      </c>
      <c r="P143" s="33">
        <v>170</v>
      </c>
    </row>
    <row r="144" spans="1:16" x14ac:dyDescent="0.25">
      <c r="A144" s="10" t="str">
        <f>INDEX('Обработка исходного'!B:B,ROW($B$3)+4*(ROW($B144)-ROW($B$3)))</f>
        <v>Сталь легированная</v>
      </c>
      <c r="B144" s="47" t="str">
        <f>INDEX('Обработка исходного'!D:D,ROW($B$3)+4*(ROW($B144)-ROW($B$3)))</f>
        <v>35ХМ</v>
      </c>
      <c r="C144" s="27" t="str">
        <f>IF(ISBLANK(INDEX('Обработка исходного'!E:E,ROW($B$3)+4*(ROW($B144)-ROW($B$3)))),"",INDEX('Обработка исходного'!E:E,ROW($B$3)+4*(ROW($B144)-ROW($B$3))))</f>
        <v>Поковки толщиной или диаметром до 50 мм, КП540*</v>
      </c>
      <c r="D144" s="31">
        <v>215</v>
      </c>
      <c r="E144" s="32">
        <v>212</v>
      </c>
      <c r="F144" s="32">
        <v>210</v>
      </c>
      <c r="G144" s="32">
        <v>207</v>
      </c>
      <c r="H144" s="32">
        <v>205</v>
      </c>
      <c r="I144" s="32">
        <v>202</v>
      </c>
      <c r="J144" s="32">
        <v>200</v>
      </c>
      <c r="K144" s="32">
        <v>195</v>
      </c>
      <c r="L144" s="32">
        <v>190</v>
      </c>
      <c r="M144" s="32">
        <v>185</v>
      </c>
      <c r="N144" s="32">
        <v>180</v>
      </c>
      <c r="O144" s="32">
        <v>175</v>
      </c>
      <c r="P144" s="33">
        <v>170</v>
      </c>
    </row>
    <row r="145" spans="1:16" x14ac:dyDescent="0.25">
      <c r="A145" s="10" t="str">
        <f>INDEX('Обработка исходного'!B:B,ROW($B$3)+4*(ROW($B145)-ROW($B$3)))</f>
        <v>Сталь легированная</v>
      </c>
      <c r="B145" s="47" t="str">
        <f>INDEX('Обработка исходного'!D:D,ROW($B$3)+4*(ROW($B145)-ROW($B$3)))</f>
        <v>35ХМ</v>
      </c>
      <c r="C145" s="27" t="str">
        <f>IF(ISBLANK(INDEX('Обработка исходного'!E:E,ROW($B$3)+4*(ROW($B145)-ROW($B$3)))),"",INDEX('Обработка исходного'!E:E,ROW($B$3)+4*(ROW($B145)-ROW($B$3))))</f>
        <v>Поковки толщиной или диаметром до 100 мм, КП590*</v>
      </c>
      <c r="D145" s="31">
        <v>215</v>
      </c>
      <c r="E145" s="32">
        <v>212</v>
      </c>
      <c r="F145" s="32">
        <v>210</v>
      </c>
      <c r="G145" s="32">
        <v>207</v>
      </c>
      <c r="H145" s="32">
        <v>205</v>
      </c>
      <c r="I145" s="32">
        <v>202</v>
      </c>
      <c r="J145" s="32">
        <v>200</v>
      </c>
      <c r="K145" s="32">
        <v>195</v>
      </c>
      <c r="L145" s="32">
        <v>190</v>
      </c>
      <c r="M145" s="32">
        <v>185</v>
      </c>
      <c r="N145" s="32">
        <v>180</v>
      </c>
      <c r="O145" s="32">
        <v>175</v>
      </c>
      <c r="P145" s="33">
        <v>170</v>
      </c>
    </row>
    <row r="146" spans="1:16" x14ac:dyDescent="0.25">
      <c r="A146" s="10" t="str">
        <f>INDEX('Обработка исходного'!B:B,ROW($B$3)+4*(ROW($B146)-ROW($B$3)))</f>
        <v>Сталь легированная</v>
      </c>
      <c r="B146" s="47" t="str">
        <f>INDEX('Обработка исходного'!D:D,ROW($B$3)+4*(ROW($B146)-ROW($B$3)))</f>
        <v>35ХМ</v>
      </c>
      <c r="C146" s="27" t="str">
        <f>IF(ISBLANK(INDEX('Обработка исходного'!E:E,ROW($B$3)+4*(ROW($B146)-ROW($B$3)))),"",INDEX('Обработка исходного'!E:E,ROW($B$3)+4*(ROW($B146)-ROW($B$3))))</f>
        <v>Прутки и полосы толщиной или диаметром до 80 мм</v>
      </c>
      <c r="D146" s="31">
        <v>215</v>
      </c>
      <c r="E146" s="32">
        <v>212</v>
      </c>
      <c r="F146" s="32">
        <v>210</v>
      </c>
      <c r="G146" s="32">
        <v>207</v>
      </c>
      <c r="H146" s="32">
        <v>205</v>
      </c>
      <c r="I146" s="32">
        <v>202</v>
      </c>
      <c r="J146" s="32">
        <v>200</v>
      </c>
      <c r="K146" s="32">
        <v>195</v>
      </c>
      <c r="L146" s="32">
        <v>190</v>
      </c>
      <c r="M146" s="32">
        <v>185</v>
      </c>
      <c r="N146" s="32">
        <v>180</v>
      </c>
      <c r="O146" s="32">
        <v>175</v>
      </c>
      <c r="P146" s="33">
        <v>170</v>
      </c>
    </row>
    <row r="147" spans="1:16" ht="25.5" x14ac:dyDescent="0.25">
      <c r="A147" s="10" t="str">
        <f>INDEX('Обработка исходного'!B:B,ROW($B$3)+4*(ROW($B147)-ROW($B$3)))</f>
        <v>Сталь легированная</v>
      </c>
      <c r="B147" s="47" t="str">
        <f>INDEX('Обработка исходного'!D:D,ROW($B$3)+4*(ROW($B147)-ROW($B$3)))</f>
        <v>35ХМ</v>
      </c>
      <c r="C147" s="27" t="str">
        <f>IF(ISBLANK(INDEX('Обработка исходного'!E:E,ROW($B$3)+4*(ROW($B147)-ROW($B$3)))),"",INDEX('Обработка исходного'!E:E,ROW($B$3)+4*(ROW($B147)-ROW($B$3))))</f>
        <v>Прутки и полосы толщиной или диаметром от 80 до 150 мм</v>
      </c>
      <c r="D147" s="31">
        <v>215</v>
      </c>
      <c r="E147" s="32">
        <v>212</v>
      </c>
      <c r="F147" s="32">
        <v>210</v>
      </c>
      <c r="G147" s="32">
        <v>207</v>
      </c>
      <c r="H147" s="32">
        <v>205</v>
      </c>
      <c r="I147" s="32">
        <v>202</v>
      </c>
      <c r="J147" s="32">
        <v>200</v>
      </c>
      <c r="K147" s="32">
        <v>195</v>
      </c>
      <c r="L147" s="32">
        <v>190</v>
      </c>
      <c r="M147" s="32">
        <v>185</v>
      </c>
      <c r="N147" s="32">
        <v>180</v>
      </c>
      <c r="O147" s="32">
        <v>175</v>
      </c>
      <c r="P147" s="33">
        <v>170</v>
      </c>
    </row>
    <row r="148" spans="1:16" ht="25.5" x14ac:dyDescent="0.25">
      <c r="A148" s="10" t="str">
        <f>INDEX('Обработка исходного'!B:B,ROW($B$3)+4*(ROW($B148)-ROW($B$3)))</f>
        <v>Сталь легированная</v>
      </c>
      <c r="B148" s="47" t="str">
        <f>INDEX('Обработка исходного'!D:D,ROW($B$3)+4*(ROW($B148)-ROW($B$3)))</f>
        <v>35ХМ</v>
      </c>
      <c r="C148" s="27" t="str">
        <f>IF(ISBLANK(INDEX('Обработка исходного'!E:E,ROW($B$3)+4*(ROW($B148)-ROW($B$3)))),"",INDEX('Обработка исходного'!E:E,ROW($B$3)+4*(ROW($B148)-ROW($B$3))))</f>
        <v>Прутки и полосы толщиной или диаметром от 150 до 250 мм</v>
      </c>
      <c r="D148" s="31">
        <v>215</v>
      </c>
      <c r="E148" s="32">
        <v>212</v>
      </c>
      <c r="F148" s="32">
        <v>210</v>
      </c>
      <c r="G148" s="32">
        <v>207</v>
      </c>
      <c r="H148" s="32">
        <v>205</v>
      </c>
      <c r="I148" s="32">
        <v>202</v>
      </c>
      <c r="J148" s="32">
        <v>200</v>
      </c>
      <c r="K148" s="32">
        <v>195</v>
      </c>
      <c r="L148" s="32">
        <v>190</v>
      </c>
      <c r="M148" s="32">
        <v>185</v>
      </c>
      <c r="N148" s="32">
        <v>180</v>
      </c>
      <c r="O148" s="32">
        <v>175</v>
      </c>
      <c r="P148" s="33">
        <v>170</v>
      </c>
    </row>
    <row r="149" spans="1:16" ht="25.5" x14ac:dyDescent="0.25">
      <c r="A149" s="10" t="str">
        <f>INDEX('Обработка исходного'!B:B,ROW($B$3)+4*(ROW($B149)-ROW($B$3)))</f>
        <v>Сталь легированная</v>
      </c>
      <c r="B149" s="47" t="str">
        <f>INDEX('Обработка исходного'!D:D,ROW($B$3)+4*(ROW($B149)-ROW($B$3)))</f>
        <v>35ХМ</v>
      </c>
      <c r="C149" s="27" t="str">
        <f>IF(ISBLANK(INDEX('Обработка исходного'!E:E,ROW($B$3)+4*(ROW($B149)-ROW($B$3)))),"",INDEX('Обработка исходного'!E:E,ROW($B$3)+4*(ROW($B149)-ROW($B$3))))</f>
        <v>Заготовки крепежных деталей толщиной или диаметром до 300 мм, КП440*</v>
      </c>
      <c r="D149" s="31">
        <v>215</v>
      </c>
      <c r="E149" s="32">
        <v>212</v>
      </c>
      <c r="F149" s="32">
        <v>210</v>
      </c>
      <c r="G149" s="32">
        <v>207</v>
      </c>
      <c r="H149" s="32">
        <v>205</v>
      </c>
      <c r="I149" s="32">
        <v>202</v>
      </c>
      <c r="J149" s="32">
        <v>200</v>
      </c>
      <c r="K149" s="32">
        <v>195</v>
      </c>
      <c r="L149" s="32">
        <v>190</v>
      </c>
      <c r="M149" s="32">
        <v>185</v>
      </c>
      <c r="N149" s="32">
        <v>180</v>
      </c>
      <c r="O149" s="32">
        <v>175</v>
      </c>
      <c r="P149" s="33">
        <v>170</v>
      </c>
    </row>
    <row r="150" spans="1:16" ht="25.5" x14ac:dyDescent="0.25">
      <c r="A150" s="10" t="str">
        <f>INDEX('Обработка исходного'!B:B,ROW($B$3)+4*(ROW($B150)-ROW($B$3)))</f>
        <v>Сталь легированная</v>
      </c>
      <c r="B150" s="47" t="str">
        <f>INDEX('Обработка исходного'!D:D,ROW($B$3)+4*(ROW($B150)-ROW($B$3)))</f>
        <v>35ХМ</v>
      </c>
      <c r="C150" s="27" t="str">
        <f>IF(ISBLANK(INDEX('Обработка исходного'!E:E,ROW($B$3)+4*(ROW($B150)-ROW($B$3)))),"",INDEX('Обработка исходного'!E:E,ROW($B$3)+4*(ROW($B150)-ROW($B$3))))</f>
        <v>Заготовки крепежных деталей толщиной или диаметром до 300 мм, КП640*</v>
      </c>
      <c r="D150" s="31">
        <v>215</v>
      </c>
      <c r="E150" s="32">
        <v>212</v>
      </c>
      <c r="F150" s="32">
        <v>210</v>
      </c>
      <c r="G150" s="32">
        <v>207</v>
      </c>
      <c r="H150" s="32">
        <v>205</v>
      </c>
      <c r="I150" s="32">
        <v>202</v>
      </c>
      <c r="J150" s="32">
        <v>200</v>
      </c>
      <c r="K150" s="32">
        <v>195</v>
      </c>
      <c r="L150" s="32">
        <v>190</v>
      </c>
      <c r="M150" s="32">
        <v>185</v>
      </c>
      <c r="N150" s="32">
        <v>180</v>
      </c>
      <c r="O150" s="32">
        <v>175</v>
      </c>
      <c r="P150" s="33">
        <v>170</v>
      </c>
    </row>
    <row r="151" spans="1:16" x14ac:dyDescent="0.25">
      <c r="A151" s="10" t="str">
        <f>INDEX('Обработка исходного'!B:B,ROW($B$3)+4*(ROW($B151)-ROW($B$3)))</f>
        <v>Сталь легированная</v>
      </c>
      <c r="B151" s="47" t="str">
        <f>INDEX('Обработка исходного'!D:D,ROW($B$3)+4*(ROW($B151)-ROW($B$3)))</f>
        <v>35ХМА</v>
      </c>
      <c r="C151" s="27" t="str">
        <f>IF(ISBLANK(INDEX('Обработка исходного'!E:E,ROW($B$3)+4*(ROW($B151)-ROW($B$3)))),"",INDEX('Обработка исходного'!E:E,ROW($B$3)+4*(ROW($B151)-ROW($B$3))))</f>
        <v>Поковки толщиной от 100 до 300 мм, КП440*</v>
      </c>
      <c r="D151" s="31">
        <v>215</v>
      </c>
      <c r="E151" s="32">
        <v>212</v>
      </c>
      <c r="F151" s="32">
        <v>210</v>
      </c>
      <c r="G151" s="32">
        <v>207</v>
      </c>
      <c r="H151" s="32">
        <v>205</v>
      </c>
      <c r="I151" s="32">
        <v>202</v>
      </c>
      <c r="J151" s="32">
        <v>200</v>
      </c>
      <c r="K151" s="32">
        <v>195</v>
      </c>
      <c r="L151" s="32">
        <v>190</v>
      </c>
      <c r="M151" s="32">
        <v>185</v>
      </c>
      <c r="N151" s="32">
        <v>180</v>
      </c>
      <c r="O151" s="32">
        <v>175</v>
      </c>
      <c r="P151" s="33">
        <v>170</v>
      </c>
    </row>
    <row r="152" spans="1:16" ht="25.5" x14ac:dyDescent="0.25">
      <c r="A152" s="10" t="str">
        <f>INDEX('Обработка исходного'!B:B,ROW($B$3)+4*(ROW($B152)-ROW($B$3)))</f>
        <v>Сталь легированная</v>
      </c>
      <c r="B152" s="47" t="str">
        <f>INDEX('Обработка исходного'!D:D,ROW($B$3)+4*(ROW($B152)-ROW($B$3)))</f>
        <v>35ХМА</v>
      </c>
      <c r="C152" s="27" t="str">
        <f>IF(ISBLANK(INDEX('Обработка исходного'!E:E,ROW($B$3)+4*(ROW($B152)-ROW($B$3)))),"",INDEX('Обработка исходного'!E:E,ROW($B$3)+4*(ROW($B152)-ROW($B$3))))</f>
        <v>Заготовки крепежных деталей толщиной или диаметром от 100 до 300 мм, КП395*</v>
      </c>
      <c r="D152" s="31">
        <v>215</v>
      </c>
      <c r="E152" s="32">
        <v>212</v>
      </c>
      <c r="F152" s="32">
        <v>210</v>
      </c>
      <c r="G152" s="32">
        <v>207</v>
      </c>
      <c r="H152" s="32">
        <v>205</v>
      </c>
      <c r="I152" s="32">
        <v>202</v>
      </c>
      <c r="J152" s="32">
        <v>200</v>
      </c>
      <c r="K152" s="32">
        <v>195</v>
      </c>
      <c r="L152" s="32">
        <v>190</v>
      </c>
      <c r="M152" s="32">
        <v>185</v>
      </c>
      <c r="N152" s="32">
        <v>180</v>
      </c>
      <c r="O152" s="32">
        <v>175</v>
      </c>
      <c r="P152" s="33">
        <v>170</v>
      </c>
    </row>
    <row r="153" spans="1:16" ht="25.5" x14ac:dyDescent="0.25">
      <c r="A153" s="10" t="str">
        <f>INDEX('Обработка исходного'!B:B,ROW($B$3)+4*(ROW($B153)-ROW($B$3)))</f>
        <v>Сталь легированная</v>
      </c>
      <c r="B153" s="47" t="str">
        <f>INDEX('Обработка исходного'!D:D,ROW($B$3)+4*(ROW($B153)-ROW($B$3)))</f>
        <v>35ХМА</v>
      </c>
      <c r="C153" s="27" t="str">
        <f>IF(ISBLANK(INDEX('Обработка исходного'!E:E,ROW($B$3)+4*(ROW($B153)-ROW($B$3)))),"",INDEX('Обработка исходного'!E:E,ROW($B$3)+4*(ROW($B153)-ROW($B$3))))</f>
        <v>Заготовки крепежных деталей толщиной или диаметром от 100 до 200 мм, КП490*</v>
      </c>
      <c r="D153" s="31">
        <v>215</v>
      </c>
      <c r="E153" s="32">
        <v>212</v>
      </c>
      <c r="F153" s="32">
        <v>210</v>
      </c>
      <c r="G153" s="32">
        <v>207</v>
      </c>
      <c r="H153" s="32">
        <v>205</v>
      </c>
      <c r="I153" s="32">
        <v>202</v>
      </c>
      <c r="J153" s="32">
        <v>200</v>
      </c>
      <c r="K153" s="32">
        <v>195</v>
      </c>
      <c r="L153" s="32">
        <v>190</v>
      </c>
      <c r="M153" s="32">
        <v>185</v>
      </c>
      <c r="N153" s="32">
        <v>180</v>
      </c>
      <c r="O153" s="32">
        <v>175</v>
      </c>
      <c r="P153" s="33">
        <v>170</v>
      </c>
    </row>
    <row r="154" spans="1:16" ht="25.5" x14ac:dyDescent="0.25">
      <c r="A154" s="10" t="str">
        <f>INDEX('Обработка исходного'!B:B,ROW($B$3)+4*(ROW($B154)-ROW($B$3)))</f>
        <v>Сталь легированная</v>
      </c>
      <c r="B154" s="47" t="str">
        <f>INDEX('Обработка исходного'!D:D,ROW($B$3)+4*(ROW($B154)-ROW($B$3)))</f>
        <v>35ХМА</v>
      </c>
      <c r="C154" s="27" t="str">
        <f>IF(ISBLANK(INDEX('Обработка исходного'!E:E,ROW($B$3)+4*(ROW($B154)-ROW($B$3)))),"",INDEX('Обработка исходного'!E:E,ROW($B$3)+4*(ROW($B154)-ROW($B$3))))</f>
        <v>Заготовки крепежных деталей толщиной или диаметром до 100 мм, КП590*</v>
      </c>
      <c r="D154" s="31">
        <v>215</v>
      </c>
      <c r="E154" s="32">
        <v>212</v>
      </c>
      <c r="F154" s="32">
        <v>210</v>
      </c>
      <c r="G154" s="32">
        <v>207</v>
      </c>
      <c r="H154" s="32">
        <v>205</v>
      </c>
      <c r="I154" s="32">
        <v>202</v>
      </c>
      <c r="J154" s="32">
        <v>200</v>
      </c>
      <c r="K154" s="32">
        <v>195</v>
      </c>
      <c r="L154" s="32">
        <v>190</v>
      </c>
      <c r="M154" s="32">
        <v>185</v>
      </c>
      <c r="N154" s="32">
        <v>180</v>
      </c>
      <c r="O154" s="32">
        <v>175</v>
      </c>
      <c r="P154" s="33">
        <v>170</v>
      </c>
    </row>
    <row r="155" spans="1:16" ht="25.5" x14ac:dyDescent="0.25">
      <c r="A155" s="10" t="str">
        <f>INDEX('Обработка исходного'!B:B,ROW($B$3)+4*(ROW($B155)-ROW($B$3)))</f>
        <v>Сталь легированная</v>
      </c>
      <c r="B155" s="47" t="str">
        <f>INDEX('Обработка исходного'!D:D,ROW($B$3)+4*(ROW($B155)-ROW($B$3)))</f>
        <v>35ХМА</v>
      </c>
      <c r="C155" s="27" t="str">
        <f>IF(ISBLANK(INDEX('Обработка исходного'!E:E,ROW($B$3)+4*(ROW($B155)-ROW($B$3)))),"",INDEX('Обработка исходного'!E:E,ROW($B$3)+4*(ROW($B155)-ROW($B$3))))</f>
        <v>Заготовки крепежных деталей толщиной или диаметром до 300 мм, КП640*</v>
      </c>
      <c r="D155" s="31">
        <v>215</v>
      </c>
      <c r="E155" s="32">
        <v>212</v>
      </c>
      <c r="F155" s="32">
        <v>210</v>
      </c>
      <c r="G155" s="32">
        <v>207</v>
      </c>
      <c r="H155" s="32">
        <v>205</v>
      </c>
      <c r="I155" s="32">
        <v>202</v>
      </c>
      <c r="J155" s="32">
        <v>200</v>
      </c>
      <c r="K155" s="32">
        <v>195</v>
      </c>
      <c r="L155" s="32">
        <v>190</v>
      </c>
      <c r="M155" s="32">
        <v>185</v>
      </c>
      <c r="N155" s="32">
        <v>180</v>
      </c>
      <c r="O155" s="32">
        <v>175</v>
      </c>
      <c r="P155" s="33">
        <v>170</v>
      </c>
    </row>
    <row r="156" spans="1:16" x14ac:dyDescent="0.25">
      <c r="A156" s="10" t="str">
        <f>INDEX('Обработка исходного'!B:B,ROW($B$3)+4*(ROW($B156)-ROW($B$3)))</f>
        <v>Сталь легированная</v>
      </c>
      <c r="B156" s="47" t="str">
        <f>INDEX('Обработка исходного'!D:D,ROW($B$3)+4*(ROW($B156)-ROW($B$3)))</f>
        <v>10Х2М</v>
      </c>
      <c r="C156" s="27" t="str">
        <f>IF(ISBLANK(INDEX('Обработка исходного'!E:E,ROW($B$3)+4*(ROW($B156)-ROW($B$3)))),"",INDEX('Обработка исходного'!E:E,ROW($B$3)+4*(ROW($B156)-ROW($B$3))))</f>
        <v>Листы толщиной от 6 до 50 мм</v>
      </c>
      <c r="D156" s="31">
        <v>210</v>
      </c>
      <c r="E156" s="32">
        <v>207</v>
      </c>
      <c r="F156" s="32">
        <v>205</v>
      </c>
      <c r="G156" s="32">
        <v>202</v>
      </c>
      <c r="H156" s="32">
        <v>200</v>
      </c>
      <c r="I156" s="32">
        <v>197</v>
      </c>
      <c r="J156" s="32">
        <v>195</v>
      </c>
      <c r="K156" s="32">
        <v>190</v>
      </c>
      <c r="L156" s="32">
        <v>185</v>
      </c>
      <c r="M156" s="32">
        <v>180</v>
      </c>
      <c r="N156" s="32">
        <v>175</v>
      </c>
      <c r="O156" s="32">
        <v>170</v>
      </c>
      <c r="P156" s="33">
        <v>165</v>
      </c>
    </row>
    <row r="157" spans="1:16" x14ac:dyDescent="0.25">
      <c r="A157" s="10" t="str">
        <f>INDEX('Обработка исходного'!B:B,ROW($B$3)+4*(ROW($B157)-ROW($B$3)))</f>
        <v>Сталь легированная</v>
      </c>
      <c r="B157" s="47" t="str">
        <f>INDEX('Обработка исходного'!D:D,ROW($B$3)+4*(ROW($B157)-ROW($B$3)))</f>
        <v>10Х2М</v>
      </c>
      <c r="C157" s="27" t="str">
        <f>IF(ISBLANK(INDEX('Обработка исходного'!E:E,ROW($B$3)+4*(ROW($B157)-ROW($B$3)))),"",INDEX('Обработка исходного'!E:E,ROW($B$3)+4*(ROW($B157)-ROW($B$3))))</f>
        <v>Листы толщиной от 50 до 150 мм</v>
      </c>
      <c r="D157" s="31">
        <v>210</v>
      </c>
      <c r="E157" s="32">
        <v>207</v>
      </c>
      <c r="F157" s="32">
        <v>205</v>
      </c>
      <c r="G157" s="32">
        <v>202</v>
      </c>
      <c r="H157" s="32">
        <v>200</v>
      </c>
      <c r="I157" s="32">
        <v>197</v>
      </c>
      <c r="J157" s="32">
        <v>195</v>
      </c>
      <c r="K157" s="32">
        <v>190</v>
      </c>
      <c r="L157" s="32">
        <v>185</v>
      </c>
      <c r="M157" s="32">
        <v>180</v>
      </c>
      <c r="N157" s="32">
        <v>175</v>
      </c>
      <c r="O157" s="32">
        <v>170</v>
      </c>
      <c r="P157" s="33">
        <v>165</v>
      </c>
    </row>
    <row r="158" spans="1:16" ht="25.5" x14ac:dyDescent="0.25">
      <c r="A158" s="10" t="str">
        <f>INDEX('Обработка исходного'!B:B,ROW($B$3)+4*(ROW($B158)-ROW($B$3)))</f>
        <v>Сталь легированная</v>
      </c>
      <c r="B158" s="47" t="str">
        <f>INDEX('Обработка исходного'!D:D,ROW($B$3)+4*(ROW($B158)-ROW($B$3)))</f>
        <v>10Х2М</v>
      </c>
      <c r="C158" s="27" t="str">
        <f>IF(ISBLANK(INDEX('Обработка исходного'!E:E,ROW($B$3)+4*(ROW($B158)-ROW($B$3)))),"",INDEX('Обработка исходного'!E:E,ROW($B$3)+4*(ROW($B158)-ROW($B$3))))</f>
        <v>Бесшовные холоднокатаные трубы диаметром от 12 до 60 мм</v>
      </c>
      <c r="D158" s="31">
        <v>210</v>
      </c>
      <c r="E158" s="32">
        <v>207</v>
      </c>
      <c r="F158" s="32">
        <v>205</v>
      </c>
      <c r="G158" s="32">
        <v>202</v>
      </c>
      <c r="H158" s="32">
        <v>200</v>
      </c>
      <c r="I158" s="32">
        <v>197</v>
      </c>
      <c r="J158" s="32">
        <v>195</v>
      </c>
      <c r="K158" s="32">
        <v>190</v>
      </c>
      <c r="L158" s="32">
        <v>185</v>
      </c>
      <c r="M158" s="32">
        <v>180</v>
      </c>
      <c r="N158" s="32">
        <v>175</v>
      </c>
      <c r="O158" s="32">
        <v>170</v>
      </c>
      <c r="P158" s="33">
        <v>165</v>
      </c>
    </row>
    <row r="159" spans="1:16" x14ac:dyDescent="0.25">
      <c r="A159" s="10" t="str">
        <f>INDEX('Обработка исходного'!B:B,ROW($B$3)+4*(ROW($B159)-ROW($B$3)))</f>
        <v>Сталь легированная</v>
      </c>
      <c r="B159" s="47" t="str">
        <f>INDEX('Обработка исходного'!D:D,ROW($B$3)+4*(ROW($B159)-ROW($B$3)))</f>
        <v>10Х2М</v>
      </c>
      <c r="C159" s="27" t="str">
        <f>IF(ISBLANK(INDEX('Обработка исходного'!E:E,ROW($B$3)+4*(ROW($B159)-ROW($B$3)))),"",INDEX('Обработка исходного'!E:E,ROW($B$3)+4*(ROW($B159)-ROW($B$3))))</f>
        <v>Поковки толщиной до 400 мм</v>
      </c>
      <c r="D159" s="31">
        <v>210</v>
      </c>
      <c r="E159" s="32">
        <v>207</v>
      </c>
      <c r="F159" s="32">
        <v>205</v>
      </c>
      <c r="G159" s="32">
        <v>202</v>
      </c>
      <c r="H159" s="32">
        <v>200</v>
      </c>
      <c r="I159" s="32">
        <v>197</v>
      </c>
      <c r="J159" s="32">
        <v>195</v>
      </c>
      <c r="K159" s="32">
        <v>190</v>
      </c>
      <c r="L159" s="32">
        <v>185</v>
      </c>
      <c r="M159" s="32">
        <v>180</v>
      </c>
      <c r="N159" s="32">
        <v>175</v>
      </c>
      <c r="O159" s="32">
        <v>170</v>
      </c>
      <c r="P159" s="33">
        <v>165</v>
      </c>
    </row>
    <row r="160" spans="1:16" x14ac:dyDescent="0.25">
      <c r="A160" s="10" t="str">
        <f>INDEX('Обработка исходного'!B:B,ROW($B$3)+4*(ROW($B160)-ROW($B$3)))</f>
        <v>Сталь легированная</v>
      </c>
      <c r="B160" s="47" t="str">
        <f>INDEX('Обработка исходного'!D:D,ROW($B$3)+4*(ROW($B160)-ROW($B$3)))</f>
        <v>12X2M</v>
      </c>
      <c r="C160" s="27" t="str">
        <f>IF(ISBLANK(INDEX('Обработка исходного'!E:E,ROW($B$3)+4*(ROW($B160)-ROW($B$3)))),"",INDEX('Обработка исходного'!E:E,ROW($B$3)+4*(ROW($B160)-ROW($B$3))))</f>
        <v>Поковки толщиной до 400 мм</v>
      </c>
      <c r="D160" s="31">
        <v>210</v>
      </c>
      <c r="E160" s="32">
        <v>207</v>
      </c>
      <c r="F160" s="32">
        <v>205</v>
      </c>
      <c r="G160" s="32">
        <v>202</v>
      </c>
      <c r="H160" s="32">
        <v>200</v>
      </c>
      <c r="I160" s="32">
        <v>197</v>
      </c>
      <c r="J160" s="32">
        <v>195</v>
      </c>
      <c r="K160" s="32">
        <v>190</v>
      </c>
      <c r="L160" s="32">
        <v>185</v>
      </c>
      <c r="M160" s="32">
        <v>180</v>
      </c>
      <c r="N160" s="32">
        <v>175</v>
      </c>
      <c r="O160" s="32">
        <v>170</v>
      </c>
      <c r="P160" s="33">
        <v>165</v>
      </c>
    </row>
    <row r="161" spans="1:16" x14ac:dyDescent="0.25">
      <c r="A161" s="10" t="str">
        <f>INDEX('Обработка исходного'!B:B,ROW($B$3)+4*(ROW($B161)-ROW($B$3)))</f>
        <v>Сталь легированная</v>
      </c>
      <c r="B161" s="47" t="str">
        <f>INDEX('Обработка исходного'!D:D,ROW($B$3)+4*(ROW($B161)-ROW($B$3)))</f>
        <v>12MX</v>
      </c>
      <c r="C161" s="27" t="str">
        <f>IF(ISBLANK(INDEX('Обработка исходного'!E:E,ROW($B$3)+4*(ROW($B161)-ROW($B$3)))),"",INDEX('Обработка исходного'!E:E,ROW($B$3)+4*(ROW($B161)-ROW($B$3))))</f>
        <v>Поковки толщиной от 20 до 130 мм</v>
      </c>
      <c r="D161" s="31">
        <v>210</v>
      </c>
      <c r="E161" s="32">
        <v>207</v>
      </c>
      <c r="F161" s="32">
        <v>205</v>
      </c>
      <c r="G161" s="32">
        <v>202</v>
      </c>
      <c r="H161" s="32">
        <v>200</v>
      </c>
      <c r="I161" s="32">
        <v>197</v>
      </c>
      <c r="J161" s="32">
        <v>195</v>
      </c>
      <c r="K161" s="32">
        <v>190</v>
      </c>
      <c r="L161" s="32">
        <v>185</v>
      </c>
      <c r="M161" s="32">
        <v>180</v>
      </c>
      <c r="N161" s="32">
        <v>175</v>
      </c>
      <c r="O161" s="32">
        <v>170</v>
      </c>
      <c r="P161" s="33">
        <v>165</v>
      </c>
    </row>
    <row r="162" spans="1:16" x14ac:dyDescent="0.25">
      <c r="A162" s="10" t="str">
        <f>INDEX('Обработка исходного'!B:B,ROW($B$3)+4*(ROW($B162)-ROW($B$3)))</f>
        <v>Сталь легированная</v>
      </c>
      <c r="B162" s="47" t="str">
        <f>INDEX('Обработка исходного'!D:D,ROW($B$3)+4*(ROW($B162)-ROW($B$3)))</f>
        <v>12MX</v>
      </c>
      <c r="C162" s="27" t="str">
        <f>IF(ISBLANK(INDEX('Обработка исходного'!E:E,ROW($B$3)+4*(ROW($B162)-ROW($B$3)))),"",INDEX('Обработка исходного'!E:E,ROW($B$3)+4*(ROW($B162)-ROW($B$3))))</f>
        <v>Поковки толщиной до 25 мм</v>
      </c>
      <c r="D162" s="31">
        <v>210</v>
      </c>
      <c r="E162" s="32">
        <v>207</v>
      </c>
      <c r="F162" s="32">
        <v>205</v>
      </c>
      <c r="G162" s="32">
        <v>202</v>
      </c>
      <c r="H162" s="32">
        <v>200</v>
      </c>
      <c r="I162" s="32">
        <v>197</v>
      </c>
      <c r="J162" s="32">
        <v>195</v>
      </c>
      <c r="K162" s="32">
        <v>190</v>
      </c>
      <c r="L162" s="32">
        <v>185</v>
      </c>
      <c r="M162" s="32">
        <v>180</v>
      </c>
      <c r="N162" s="32">
        <v>175</v>
      </c>
      <c r="O162" s="32">
        <v>170</v>
      </c>
      <c r="P162" s="33">
        <v>165</v>
      </c>
    </row>
    <row r="163" spans="1:16" x14ac:dyDescent="0.25">
      <c r="A163" s="10" t="str">
        <f>INDEX('Обработка исходного'!B:B,ROW($B$3)+4*(ROW($B163)-ROW($B$3)))</f>
        <v>Сталь легированная</v>
      </c>
      <c r="B163" s="47" t="str">
        <f>INDEX('Обработка исходного'!D:D,ROW($B$3)+4*(ROW($B163)-ROW($B$3)))</f>
        <v>12MX</v>
      </c>
      <c r="C163" s="27" t="str">
        <f>IF(ISBLANK(INDEX('Обработка исходного'!E:E,ROW($B$3)+4*(ROW($B163)-ROW($B$3)))),"",INDEX('Обработка исходного'!E:E,ROW($B$3)+4*(ROW($B163)-ROW($B$3))))</f>
        <v>Прутки, полосы толщиной или диаметром до 90 мм</v>
      </c>
      <c r="D163" s="31">
        <v>210</v>
      </c>
      <c r="E163" s="32">
        <v>207</v>
      </c>
      <c r="F163" s="32">
        <v>205</v>
      </c>
      <c r="G163" s="32">
        <v>202</v>
      </c>
      <c r="H163" s="32">
        <v>200</v>
      </c>
      <c r="I163" s="32">
        <v>197</v>
      </c>
      <c r="J163" s="32">
        <v>195</v>
      </c>
      <c r="K163" s="32">
        <v>190</v>
      </c>
      <c r="L163" s="32">
        <v>185</v>
      </c>
      <c r="M163" s="32">
        <v>180</v>
      </c>
      <c r="N163" s="32">
        <v>175</v>
      </c>
      <c r="O163" s="32">
        <v>170</v>
      </c>
      <c r="P163" s="33">
        <v>165</v>
      </c>
    </row>
    <row r="164" spans="1:16" ht="25.5" x14ac:dyDescent="0.25">
      <c r="A164" s="10" t="str">
        <f>INDEX('Обработка исходного'!B:B,ROW($B$3)+4*(ROW($B164)-ROW($B$3)))</f>
        <v>Сталь легированная</v>
      </c>
      <c r="B164" s="47" t="str">
        <f>INDEX('Обработка исходного'!D:D,ROW($B$3)+4*(ROW($B164)-ROW($B$3)))</f>
        <v>12MX</v>
      </c>
      <c r="C164" s="27" t="str">
        <f>IF(ISBLANK(INDEX('Обработка исходного'!E:E,ROW($B$3)+4*(ROW($B164)-ROW($B$3)))),"",INDEX('Обработка исходного'!E:E,ROW($B$3)+4*(ROW($B164)-ROW($B$3))))</f>
        <v>Прутки, полосы толщиной или диаметром от 90 до 150 мм</v>
      </c>
      <c r="D164" s="31">
        <v>210</v>
      </c>
      <c r="E164" s="32">
        <v>207</v>
      </c>
      <c r="F164" s="32">
        <v>205</v>
      </c>
      <c r="G164" s="32">
        <v>202</v>
      </c>
      <c r="H164" s="32">
        <v>200</v>
      </c>
      <c r="I164" s="32">
        <v>197</v>
      </c>
      <c r="J164" s="32">
        <v>195</v>
      </c>
      <c r="K164" s="32">
        <v>190</v>
      </c>
      <c r="L164" s="32">
        <v>185</v>
      </c>
      <c r="M164" s="32">
        <v>180</v>
      </c>
      <c r="N164" s="32">
        <v>175</v>
      </c>
      <c r="O164" s="32">
        <v>170</v>
      </c>
      <c r="P164" s="33">
        <v>165</v>
      </c>
    </row>
    <row r="165" spans="1:16" ht="25.5" x14ac:dyDescent="0.25">
      <c r="A165" s="10" t="str">
        <f>INDEX('Обработка исходного'!B:B,ROW($B$3)+4*(ROW($B165)-ROW($B$3)))</f>
        <v>Сталь легированная</v>
      </c>
      <c r="B165" s="47" t="str">
        <f>INDEX('Обработка исходного'!D:D,ROW($B$3)+4*(ROW($B165)-ROW($B$3)))</f>
        <v>12MX</v>
      </c>
      <c r="C165" s="27" t="str">
        <f>IF(ISBLANK(INDEX('Обработка исходного'!E:E,ROW($B$3)+4*(ROW($B165)-ROW($B$3)))),"",INDEX('Обработка исходного'!E:E,ROW($B$3)+4*(ROW($B165)-ROW($B$3))))</f>
        <v>Прутки, полосы толщиной или диаметром от 150 до 200 мм</v>
      </c>
      <c r="D165" s="31">
        <v>210</v>
      </c>
      <c r="E165" s="32">
        <v>207</v>
      </c>
      <c r="F165" s="32">
        <v>205</v>
      </c>
      <c r="G165" s="32">
        <v>202</v>
      </c>
      <c r="H165" s="32">
        <v>200</v>
      </c>
      <c r="I165" s="32">
        <v>197</v>
      </c>
      <c r="J165" s="32">
        <v>195</v>
      </c>
      <c r="K165" s="32">
        <v>190</v>
      </c>
      <c r="L165" s="32">
        <v>185</v>
      </c>
      <c r="M165" s="32">
        <v>180</v>
      </c>
      <c r="N165" s="32">
        <v>175</v>
      </c>
      <c r="O165" s="32">
        <v>170</v>
      </c>
      <c r="P165" s="33">
        <v>165</v>
      </c>
    </row>
    <row r="166" spans="1:16" x14ac:dyDescent="0.25">
      <c r="A166" s="10" t="str">
        <f>INDEX('Обработка исходного'!B:B,ROW($B$3)+4*(ROW($B166)-ROW($B$3)))</f>
        <v>Сталь легированная</v>
      </c>
      <c r="B166" s="47" t="str">
        <f>INDEX('Обработка исходного'!D:D,ROW($B$3)+4*(ROW($B166)-ROW($B$3)))</f>
        <v>12МХ</v>
      </c>
      <c r="C166" s="27" t="str">
        <f>IF(ISBLANK(INDEX('Обработка исходного'!E:E,ROW($B$3)+4*(ROW($B166)-ROW($B$3)))),"",INDEX('Обработка исходного'!E:E,ROW($B$3)+4*(ROW($B166)-ROW($B$3))))</f>
        <v>Листы толщиной от 4 до 6 мм</v>
      </c>
      <c r="D166" s="31">
        <v>210</v>
      </c>
      <c r="E166" s="32">
        <v>207</v>
      </c>
      <c r="F166" s="32">
        <v>205</v>
      </c>
      <c r="G166" s="32">
        <v>202</v>
      </c>
      <c r="H166" s="32">
        <v>200</v>
      </c>
      <c r="I166" s="32">
        <v>197</v>
      </c>
      <c r="J166" s="32">
        <v>195</v>
      </c>
      <c r="K166" s="32">
        <v>190</v>
      </c>
      <c r="L166" s="32">
        <v>185</v>
      </c>
      <c r="M166" s="32">
        <v>180</v>
      </c>
      <c r="N166" s="32">
        <v>175</v>
      </c>
      <c r="O166" s="32">
        <v>170</v>
      </c>
      <c r="P166" s="33">
        <v>165</v>
      </c>
    </row>
    <row r="167" spans="1:16" x14ac:dyDescent="0.25">
      <c r="A167" s="10" t="str">
        <f>INDEX('Обработка исходного'!B:B,ROW($B$3)+4*(ROW($B167)-ROW($B$3)))</f>
        <v>Сталь легированная</v>
      </c>
      <c r="B167" s="47" t="str">
        <f>INDEX('Обработка исходного'!D:D,ROW($B$3)+4*(ROW($B167)-ROW($B$3)))</f>
        <v>12МХ</v>
      </c>
      <c r="C167" s="27" t="str">
        <f>IF(ISBLANK(INDEX('Обработка исходного'!E:E,ROW($B$3)+4*(ROW($B167)-ROW($B$3)))),"",INDEX('Обработка исходного'!E:E,ROW($B$3)+4*(ROW($B167)-ROW($B$3))))</f>
        <v>Листы толщиной от 20 до 60 мм</v>
      </c>
      <c r="D167" s="31">
        <v>210</v>
      </c>
      <c r="E167" s="32">
        <v>207</v>
      </c>
      <c r="F167" s="32">
        <v>205</v>
      </c>
      <c r="G167" s="32">
        <v>202</v>
      </c>
      <c r="H167" s="32">
        <v>200</v>
      </c>
      <c r="I167" s="32">
        <v>197</v>
      </c>
      <c r="J167" s="32">
        <v>195</v>
      </c>
      <c r="K167" s="32">
        <v>190</v>
      </c>
      <c r="L167" s="32">
        <v>185</v>
      </c>
      <c r="M167" s="32">
        <v>180</v>
      </c>
      <c r="N167" s="32">
        <v>175</v>
      </c>
      <c r="O167" s="32">
        <v>170</v>
      </c>
      <c r="P167" s="33">
        <v>165</v>
      </c>
    </row>
    <row r="168" spans="1:16" x14ac:dyDescent="0.25">
      <c r="A168" s="10" t="str">
        <f>INDEX('Обработка исходного'!B:B,ROW($B$3)+4*(ROW($B168)-ROW($B$3)))</f>
        <v>Сталь легированная</v>
      </c>
      <c r="B168" s="47" t="str">
        <f>INDEX('Обработка исходного'!D:D,ROW($B$3)+4*(ROW($B168)-ROW($B$3)))</f>
        <v>30ХГСА</v>
      </c>
      <c r="C168" s="27" t="str">
        <f>IF(ISBLANK(INDEX('Обработка исходного'!E:E,ROW($B$3)+4*(ROW($B168)-ROW($B$3)))),"",INDEX('Обработка исходного'!E:E,ROW($B$3)+4*(ROW($B168)-ROW($B$3))))</f>
        <v>Поковки диаметром от 50 до 100 мм, КП440*</v>
      </c>
      <c r="D168" s="31">
        <v>215</v>
      </c>
      <c r="E168" s="32">
        <v>212</v>
      </c>
      <c r="F168" s="32">
        <v>210</v>
      </c>
      <c r="G168" s="32">
        <v>207</v>
      </c>
      <c r="H168" s="32">
        <v>205</v>
      </c>
      <c r="I168" s="32">
        <v>202</v>
      </c>
      <c r="J168" s="32">
        <v>200</v>
      </c>
      <c r="K168" s="32">
        <v>195</v>
      </c>
      <c r="L168" s="32">
        <v>190</v>
      </c>
      <c r="M168" s="32">
        <v>185</v>
      </c>
      <c r="N168" s="32">
        <v>180</v>
      </c>
      <c r="O168" s="32">
        <v>175</v>
      </c>
      <c r="P168" s="33">
        <v>170</v>
      </c>
    </row>
    <row r="169" spans="1:16" x14ac:dyDescent="0.25">
      <c r="A169" s="10" t="str">
        <f>INDEX('Обработка исходного'!B:B,ROW($B$3)+4*(ROW($B169)-ROW($B$3)))</f>
        <v>Сталь легированная</v>
      </c>
      <c r="B169" s="47" t="str">
        <f>INDEX('Обработка исходного'!D:D,ROW($B$3)+4*(ROW($B169)-ROW($B$3)))</f>
        <v>30ХГСА</v>
      </c>
      <c r="C169" s="27" t="str">
        <f>IF(ISBLANK(INDEX('Обработка исходного'!E:E,ROW($B$3)+4*(ROW($B169)-ROW($B$3)))),"",INDEX('Обработка исходного'!E:E,ROW($B$3)+4*(ROW($B169)-ROW($B$3))))</f>
        <v>Поковки диаметром до 300 мм, КП490*</v>
      </c>
      <c r="D169" s="31">
        <v>215</v>
      </c>
      <c r="E169" s="32">
        <v>212</v>
      </c>
      <c r="F169" s="32">
        <v>210</v>
      </c>
      <c r="G169" s="32">
        <v>207</v>
      </c>
      <c r="H169" s="32">
        <v>205</v>
      </c>
      <c r="I169" s="32">
        <v>202</v>
      </c>
      <c r="J169" s="32">
        <v>200</v>
      </c>
      <c r="K169" s="32">
        <v>195</v>
      </c>
      <c r="L169" s="32">
        <v>190</v>
      </c>
      <c r="M169" s="32">
        <v>185</v>
      </c>
      <c r="N169" s="32">
        <v>180</v>
      </c>
      <c r="O169" s="32">
        <v>175</v>
      </c>
      <c r="P169" s="33">
        <v>170</v>
      </c>
    </row>
    <row r="170" spans="1:16" x14ac:dyDescent="0.25">
      <c r="A170" s="10" t="str">
        <f>INDEX('Обработка исходного'!B:B,ROW($B$3)+4*(ROW($B170)-ROW($B$3)))</f>
        <v>Сталь легированная</v>
      </c>
      <c r="B170" s="47" t="str">
        <f>INDEX('Обработка исходного'!D:D,ROW($B$3)+4*(ROW($B170)-ROW($B$3)))</f>
        <v>30ХГСА</v>
      </c>
      <c r="C170" s="27" t="str">
        <f>IF(ISBLANK(INDEX('Обработка исходного'!E:E,ROW($B$3)+4*(ROW($B170)-ROW($B$3)))),"",INDEX('Обработка исходного'!E:E,ROW($B$3)+4*(ROW($B170)-ROW($B$3))))</f>
        <v>Поковки диаметром до 100 мм, КП540*</v>
      </c>
      <c r="D170" s="31">
        <v>215</v>
      </c>
      <c r="E170" s="32">
        <v>212</v>
      </c>
      <c r="F170" s="32">
        <v>210</v>
      </c>
      <c r="G170" s="32">
        <v>207</v>
      </c>
      <c r="H170" s="32">
        <v>205</v>
      </c>
      <c r="I170" s="32">
        <v>202</v>
      </c>
      <c r="J170" s="32">
        <v>200</v>
      </c>
      <c r="K170" s="32">
        <v>195</v>
      </c>
      <c r="L170" s="32">
        <v>190</v>
      </c>
      <c r="M170" s="32">
        <v>185</v>
      </c>
      <c r="N170" s="32">
        <v>180</v>
      </c>
      <c r="O170" s="32">
        <v>175</v>
      </c>
      <c r="P170" s="33">
        <v>170</v>
      </c>
    </row>
    <row r="171" spans="1:16" x14ac:dyDescent="0.25">
      <c r="A171" s="10" t="str">
        <f>INDEX('Обработка исходного'!B:B,ROW($B$3)+4*(ROW($B171)-ROW($B$3)))</f>
        <v>Сталь легированная</v>
      </c>
      <c r="B171" s="47" t="str">
        <f>INDEX('Обработка исходного'!D:D,ROW($B$3)+4*(ROW($B171)-ROW($B$3)))</f>
        <v>30ХГСА</v>
      </c>
      <c r="C171" s="27" t="str">
        <f>IF(ISBLANK(INDEX('Обработка исходного'!E:E,ROW($B$3)+4*(ROW($B171)-ROW($B$3)))),"",INDEX('Обработка исходного'!E:E,ROW($B$3)+4*(ROW($B171)-ROW($B$3))))</f>
        <v>Поковки диаметром до 100 мм, КП590*</v>
      </c>
      <c r="D171" s="31">
        <v>215</v>
      </c>
      <c r="E171" s="32">
        <v>212</v>
      </c>
      <c r="F171" s="32">
        <v>210</v>
      </c>
      <c r="G171" s="32">
        <v>207</v>
      </c>
      <c r="H171" s="32">
        <v>205</v>
      </c>
      <c r="I171" s="32">
        <v>202</v>
      </c>
      <c r="J171" s="32">
        <v>200</v>
      </c>
      <c r="K171" s="32">
        <v>195</v>
      </c>
      <c r="L171" s="32">
        <v>190</v>
      </c>
      <c r="M171" s="32">
        <v>185</v>
      </c>
      <c r="N171" s="32">
        <v>180</v>
      </c>
      <c r="O171" s="32">
        <v>175</v>
      </c>
      <c r="P171" s="33">
        <v>170</v>
      </c>
    </row>
    <row r="172" spans="1:16" x14ac:dyDescent="0.25">
      <c r="A172" s="10" t="str">
        <f>INDEX('Обработка исходного'!B:B,ROW($B$3)+4*(ROW($B172)-ROW($B$3)))</f>
        <v>Сталь легированная</v>
      </c>
      <c r="B172" s="47" t="str">
        <f>INDEX('Обработка исходного'!D:D,ROW($B$3)+4*(ROW($B172)-ROW($B$3)))</f>
        <v>30ХГСА</v>
      </c>
      <c r="C172" s="27" t="str">
        <f>IF(ISBLANK(INDEX('Обработка исходного'!E:E,ROW($B$3)+4*(ROW($B172)-ROW($B$3)))),"",INDEX('Обработка исходного'!E:E,ROW($B$3)+4*(ROW($B172)-ROW($B$3))))</f>
        <v>Поковки диаметром до 100 мм, КП640*</v>
      </c>
      <c r="D172" s="31">
        <v>215</v>
      </c>
      <c r="E172" s="32">
        <v>212</v>
      </c>
      <c r="F172" s="32">
        <v>210</v>
      </c>
      <c r="G172" s="32">
        <v>207</v>
      </c>
      <c r="H172" s="32">
        <v>205</v>
      </c>
      <c r="I172" s="32">
        <v>202</v>
      </c>
      <c r="J172" s="32">
        <v>200</v>
      </c>
      <c r="K172" s="32">
        <v>195</v>
      </c>
      <c r="L172" s="32">
        <v>190</v>
      </c>
      <c r="M172" s="32">
        <v>185</v>
      </c>
      <c r="N172" s="32">
        <v>180</v>
      </c>
      <c r="O172" s="32">
        <v>175</v>
      </c>
      <c r="P172" s="33">
        <v>170</v>
      </c>
    </row>
    <row r="173" spans="1:16" x14ac:dyDescent="0.25">
      <c r="A173" s="10" t="str">
        <f>INDEX('Обработка исходного'!B:B,ROW($B$3)+4*(ROW($B173)-ROW($B$3)))</f>
        <v>Сталь легированная</v>
      </c>
      <c r="B173" s="47" t="str">
        <f>INDEX('Обработка исходного'!D:D,ROW($B$3)+4*(ROW($B173)-ROW($B$3)))</f>
        <v>30ХГСА</v>
      </c>
      <c r="C173" s="27" t="str">
        <f>IF(ISBLANK(INDEX('Обработка исходного'!E:E,ROW($B$3)+4*(ROW($B173)-ROW($B$3)))),"",INDEX('Обработка исходного'!E:E,ROW($B$3)+4*(ROW($B173)-ROW($B$3))))</f>
        <v>Поковки диаметром до 100 мм, КП685*</v>
      </c>
      <c r="D173" s="31">
        <v>215</v>
      </c>
      <c r="E173" s="32">
        <v>212</v>
      </c>
      <c r="F173" s="32">
        <v>210</v>
      </c>
      <c r="G173" s="32">
        <v>207</v>
      </c>
      <c r="H173" s="32">
        <v>205</v>
      </c>
      <c r="I173" s="32">
        <v>202</v>
      </c>
      <c r="J173" s="32">
        <v>200</v>
      </c>
      <c r="K173" s="32">
        <v>195</v>
      </c>
      <c r="L173" s="32">
        <v>190</v>
      </c>
      <c r="M173" s="32">
        <v>185</v>
      </c>
      <c r="N173" s="32">
        <v>180</v>
      </c>
      <c r="O173" s="32">
        <v>175</v>
      </c>
      <c r="P173" s="33">
        <v>170</v>
      </c>
    </row>
    <row r="174" spans="1:16" ht="25.5" x14ac:dyDescent="0.25">
      <c r="A174" s="10" t="str">
        <f>INDEX('Обработка исходного'!B:B,ROW($B$3)+4*(ROW($B174)-ROW($B$3)))</f>
        <v>Сталь легированная</v>
      </c>
      <c r="B174" s="47" t="str">
        <f>INDEX('Обработка исходного'!D:D,ROW($B$3)+4*(ROW($B174)-ROW($B$3)))</f>
        <v>30ХГСА</v>
      </c>
      <c r="C174" s="27" t="str">
        <f>IF(ISBLANK(INDEX('Обработка исходного'!E:E,ROW($B$3)+4*(ROW($B174)-ROW($B$3)))),"",INDEX('Обработка исходного'!E:E,ROW($B$3)+4*(ROW($B174)-ROW($B$3))))</f>
        <v>Штамповки, прутки и полосы диаметром или толщиной до 80 мм</v>
      </c>
      <c r="D174" s="31">
        <v>215</v>
      </c>
      <c r="E174" s="32">
        <v>212</v>
      </c>
      <c r="F174" s="32">
        <v>210</v>
      </c>
      <c r="G174" s="32">
        <v>207</v>
      </c>
      <c r="H174" s="32">
        <v>205</v>
      </c>
      <c r="I174" s="32">
        <v>202</v>
      </c>
      <c r="J174" s="32">
        <v>200</v>
      </c>
      <c r="K174" s="32">
        <v>195</v>
      </c>
      <c r="L174" s="32">
        <v>190</v>
      </c>
      <c r="M174" s="32">
        <v>185</v>
      </c>
      <c r="N174" s="32">
        <v>180</v>
      </c>
      <c r="O174" s="32">
        <v>175</v>
      </c>
      <c r="P174" s="33">
        <v>170</v>
      </c>
    </row>
    <row r="175" spans="1:16" ht="25.5" x14ac:dyDescent="0.25">
      <c r="A175" s="10" t="str">
        <f>INDEX('Обработка исходного'!B:B,ROW($B$3)+4*(ROW($B175)-ROW($B$3)))</f>
        <v>Сталь легированная</v>
      </c>
      <c r="B175" s="47" t="str">
        <f>INDEX('Обработка исходного'!D:D,ROW($B$3)+4*(ROW($B175)-ROW($B$3)))</f>
        <v>30ХГСА</v>
      </c>
      <c r="C175" s="27" t="str">
        <f>IF(ISBLANK(INDEX('Обработка исходного'!E:E,ROW($B$3)+4*(ROW($B175)-ROW($B$3)))),"",INDEX('Обработка исходного'!E:E,ROW($B$3)+4*(ROW($B175)-ROW($B$3))))</f>
        <v>Штамповки, прутки и полосы диаметром или толщиной от 80 до 150 мм</v>
      </c>
      <c r="D175" s="31">
        <v>215</v>
      </c>
      <c r="E175" s="32">
        <v>212</v>
      </c>
      <c r="F175" s="32">
        <v>210</v>
      </c>
      <c r="G175" s="32">
        <v>207</v>
      </c>
      <c r="H175" s="32">
        <v>205</v>
      </c>
      <c r="I175" s="32">
        <v>202</v>
      </c>
      <c r="J175" s="32">
        <v>200</v>
      </c>
      <c r="K175" s="32">
        <v>195</v>
      </c>
      <c r="L175" s="32">
        <v>190</v>
      </c>
      <c r="M175" s="32">
        <v>185</v>
      </c>
      <c r="N175" s="32">
        <v>180</v>
      </c>
      <c r="O175" s="32">
        <v>175</v>
      </c>
      <c r="P175" s="33">
        <v>170</v>
      </c>
    </row>
    <row r="176" spans="1:16" ht="25.5" x14ac:dyDescent="0.25">
      <c r="A176" s="10" t="str">
        <f>INDEX('Обработка исходного'!B:B,ROW($B$3)+4*(ROW($B176)-ROW($B$3)))</f>
        <v>Сталь легированная</v>
      </c>
      <c r="B176" s="47" t="str">
        <f>INDEX('Обработка исходного'!D:D,ROW($B$3)+4*(ROW($B176)-ROW($B$3)))</f>
        <v>30ХГСА</v>
      </c>
      <c r="C176" s="27" t="str">
        <f>IF(ISBLANK(INDEX('Обработка исходного'!E:E,ROW($B$3)+4*(ROW($B176)-ROW($B$3)))),"",INDEX('Обработка исходного'!E:E,ROW($B$3)+4*(ROW($B176)-ROW($B$3))))</f>
        <v>Штамповки, прутки и полосы диаметром или толщиной от 150 до 250 мм</v>
      </c>
      <c r="D176" s="31">
        <v>215</v>
      </c>
      <c r="E176" s="32">
        <v>212</v>
      </c>
      <c r="F176" s="32">
        <v>210</v>
      </c>
      <c r="G176" s="32">
        <v>207</v>
      </c>
      <c r="H176" s="32">
        <v>205</v>
      </c>
      <c r="I176" s="32">
        <v>202</v>
      </c>
      <c r="J176" s="32">
        <v>200</v>
      </c>
      <c r="K176" s="32">
        <v>195</v>
      </c>
      <c r="L176" s="32">
        <v>190</v>
      </c>
      <c r="M176" s="32">
        <v>185</v>
      </c>
      <c r="N176" s="32">
        <v>180</v>
      </c>
      <c r="O176" s="32">
        <v>175</v>
      </c>
      <c r="P176" s="33">
        <v>170</v>
      </c>
    </row>
    <row r="177" spans="1:16" ht="38.25" x14ac:dyDescent="0.25">
      <c r="A177" s="10" t="str">
        <f>INDEX('Обработка исходного'!B:B,ROW($B$3)+4*(ROW($B177)-ROW($B$3)))</f>
        <v>Сталь легированная</v>
      </c>
      <c r="B177" s="47" t="str">
        <f>INDEX('Обработка исходного'!D:D,ROW($B$3)+4*(ROW($B177)-ROW($B$3)))</f>
        <v>10ХСНД</v>
      </c>
      <c r="C177" s="27" t="str">
        <f>IF(ISBLANK(INDEX('Обработка исходного'!E:E,ROW($B$3)+4*(ROW($B177)-ROW($B$3)))),"",INDEX('Обработка исходного'!E:E,ROW($B$3)+4*(ROW($B177)-ROW($B$3))))</f>
        <v>Холодно и горячекатаные трубы наружным диаметром от 60 до 168 мм с толщиной стенки от 6 до 11 мм</v>
      </c>
      <c r="D177" s="31">
        <v>210</v>
      </c>
      <c r="E177" s="32">
        <v>207</v>
      </c>
      <c r="F177" s="32">
        <v>205</v>
      </c>
      <c r="G177" s="32">
        <v>202</v>
      </c>
      <c r="H177" s="32">
        <v>200</v>
      </c>
      <c r="I177" s="32">
        <v>197</v>
      </c>
      <c r="J177" s="32">
        <v>195</v>
      </c>
      <c r="K177" s="32">
        <v>190</v>
      </c>
      <c r="L177" s="32">
        <v>185</v>
      </c>
      <c r="M177" s="32">
        <v>180</v>
      </c>
      <c r="N177" s="32">
        <v>175</v>
      </c>
      <c r="O177" s="32">
        <v>170</v>
      </c>
      <c r="P177" s="33">
        <v>165</v>
      </c>
    </row>
    <row r="178" spans="1:16" x14ac:dyDescent="0.25">
      <c r="A178" s="10" t="str">
        <f>INDEX('Обработка исходного'!B:B,ROW($B$3)+4*(ROW($B178)-ROW($B$3)))</f>
        <v>Сталь легированная</v>
      </c>
      <c r="B178" s="47" t="str">
        <f>INDEX('Обработка исходного'!D:D,ROW($B$3)+4*(ROW($B178)-ROW($B$3)))</f>
        <v>10ХСНД</v>
      </c>
      <c r="C178" s="27" t="str">
        <f>IF(ISBLANK(INDEX('Обработка исходного'!E:E,ROW($B$3)+4*(ROW($B178)-ROW($B$3)))),"",INDEX('Обработка исходного'!E:E,ROW($B$3)+4*(ROW($B178)-ROW($B$3))))</f>
        <v>Фасонные профили сечением от 5 до 250 мм</v>
      </c>
      <c r="D178" s="31">
        <v>210</v>
      </c>
      <c r="E178" s="32">
        <v>207</v>
      </c>
      <c r="F178" s="32">
        <v>205</v>
      </c>
      <c r="G178" s="32">
        <v>202</v>
      </c>
      <c r="H178" s="32">
        <v>200</v>
      </c>
      <c r="I178" s="32">
        <v>197</v>
      </c>
      <c r="J178" s="32">
        <v>195</v>
      </c>
      <c r="K178" s="32">
        <v>190</v>
      </c>
      <c r="L178" s="32">
        <v>185</v>
      </c>
      <c r="M178" s="32">
        <v>180</v>
      </c>
      <c r="N178" s="32">
        <v>175</v>
      </c>
      <c r="O178" s="32">
        <v>170</v>
      </c>
      <c r="P178" s="33">
        <v>165</v>
      </c>
    </row>
    <row r="179" spans="1:16" x14ac:dyDescent="0.25">
      <c r="A179" s="10" t="str">
        <f>INDEX('Обработка исходного'!B:B,ROW($B$3)+4*(ROW($B179)-ROW($B$3)))</f>
        <v>Сталь легированная</v>
      </c>
      <c r="B179" s="47" t="str">
        <f>INDEX('Обработка исходного'!D:D,ROW($B$3)+4*(ROW($B179)-ROW($B$3)))</f>
        <v>10ХСНД</v>
      </c>
      <c r="C179" s="27" t="str">
        <f>IF(ISBLANK(INDEX('Обработка исходного'!E:E,ROW($B$3)+4*(ROW($B179)-ROW($B$3)))),"",INDEX('Обработка исходного'!E:E,ROW($B$3)+4*(ROW($B179)-ROW($B$3))))</f>
        <v>Прокат, толстолистовая сталь толщиной от 4 до 40 мм</v>
      </c>
      <c r="D179" s="31">
        <v>210</v>
      </c>
      <c r="E179" s="32">
        <v>207</v>
      </c>
      <c r="F179" s="32">
        <v>205</v>
      </c>
      <c r="G179" s="32">
        <v>202</v>
      </c>
      <c r="H179" s="32">
        <v>200</v>
      </c>
      <c r="I179" s="32">
        <v>197</v>
      </c>
      <c r="J179" s="32">
        <v>195</v>
      </c>
      <c r="K179" s="32">
        <v>190</v>
      </c>
      <c r="L179" s="32">
        <v>185</v>
      </c>
      <c r="M179" s="32">
        <v>180</v>
      </c>
      <c r="N179" s="32">
        <v>175</v>
      </c>
      <c r="O179" s="32">
        <v>170</v>
      </c>
      <c r="P179" s="33">
        <v>165</v>
      </c>
    </row>
    <row r="180" spans="1:16" x14ac:dyDescent="0.25">
      <c r="A180" s="10" t="str">
        <f>INDEX('Обработка исходного'!B:B,ROW($B$3)+4*(ROW($B180)-ROW($B$3)))</f>
        <v>Сталь легированная</v>
      </c>
      <c r="B180" s="47" t="str">
        <f>INDEX('Обработка исходного'!D:D,ROW($B$3)+4*(ROW($B180)-ROW($B$3)))</f>
        <v>10ХН1М</v>
      </c>
      <c r="C180" s="27" t="str">
        <f>IF(ISBLANK(INDEX('Обработка исходного'!E:E,ROW($B$3)+4*(ROW($B180)-ROW($B$3)))),"",INDEX('Обработка исходного'!E:E,ROW($B$3)+4*(ROW($B180)-ROW($B$3))))</f>
        <v>Лист толщиной от 6 до 40 мм</v>
      </c>
      <c r="D180" s="31">
        <v>210</v>
      </c>
      <c r="E180" s="32">
        <v>207</v>
      </c>
      <c r="F180" s="32">
        <v>205</v>
      </c>
      <c r="G180" s="32">
        <v>202</v>
      </c>
      <c r="H180" s="32">
        <v>200</v>
      </c>
      <c r="I180" s="32">
        <v>197</v>
      </c>
      <c r="J180" s="32">
        <v>195</v>
      </c>
      <c r="K180" s="32">
        <v>190</v>
      </c>
      <c r="L180" s="32">
        <v>185</v>
      </c>
      <c r="M180" s="32">
        <v>180</v>
      </c>
      <c r="N180" s="32">
        <v>175</v>
      </c>
      <c r="O180" s="32">
        <v>170</v>
      </c>
      <c r="P180" s="33">
        <v>165</v>
      </c>
    </row>
    <row r="181" spans="1:16" ht="38.25" x14ac:dyDescent="0.25">
      <c r="A181" s="10" t="str">
        <f>INDEX('Обработка исходного'!B:B,ROW($B$3)+4*(ROW($B181)-ROW($B$3)))</f>
        <v>Сталь легированная</v>
      </c>
      <c r="B181" s="47" t="str">
        <f>INDEX('Обработка исходного'!D:D,ROW($B$3)+4*(ROW($B181)-ROW($B$3)))</f>
        <v>10ХН1М</v>
      </c>
      <c r="C181" s="27" t="str">
        <f>IF(ISBLANK(INDEX('Обработка исходного'!E:E,ROW($B$3)+4*(ROW($B181)-ROW($B$3)))),"",INDEX('Обработка исходного'!E:E,ROW($B$3)+4*(ROW($B181)-ROW($B$3))))</f>
        <v>Трубы бесшовные горячедеформированные наружным диаметром от 60 до 168 мм с толщиной стенки от 6 до 32 мм </v>
      </c>
      <c r="D181" s="31">
        <v>210</v>
      </c>
      <c r="E181" s="32">
        <v>207</v>
      </c>
      <c r="F181" s="32">
        <v>205</v>
      </c>
      <c r="G181" s="32">
        <v>202</v>
      </c>
      <c r="H181" s="32">
        <v>200</v>
      </c>
      <c r="I181" s="32">
        <v>197</v>
      </c>
      <c r="J181" s="32">
        <v>195</v>
      </c>
      <c r="K181" s="32">
        <v>190</v>
      </c>
      <c r="L181" s="32">
        <v>185</v>
      </c>
      <c r="M181" s="32">
        <v>180</v>
      </c>
      <c r="N181" s="32">
        <v>175</v>
      </c>
      <c r="O181" s="32">
        <v>170</v>
      </c>
      <c r="P181" s="33">
        <v>165</v>
      </c>
    </row>
    <row r="182" spans="1:16" x14ac:dyDescent="0.25">
      <c r="A182" s="10" t="str">
        <f>INDEX('Обработка исходного'!B:B,ROW($B$3)+4*(ROW($B182)-ROW($B$3)))</f>
        <v>Сталь легированная</v>
      </c>
      <c r="B182" s="47" t="str">
        <f>INDEX('Обработка исходного'!D:D,ROW($B$3)+4*(ROW($B182)-ROW($B$3)))</f>
        <v>16ГНМА</v>
      </c>
      <c r="C182" s="27" t="str">
        <f>IF(ISBLANK(INDEX('Обработка исходного'!E:E,ROW($B$3)+4*(ROW($B182)-ROW($B$3)))),"",INDEX('Обработка исходного'!E:E,ROW($B$3)+4*(ROW($B182)-ROW($B$3))))</f>
        <v>Листы</v>
      </c>
      <c r="D182" s="31">
        <v>210</v>
      </c>
      <c r="E182" s="32">
        <v>207</v>
      </c>
      <c r="F182" s="32">
        <v>205</v>
      </c>
      <c r="G182" s="32">
        <v>202</v>
      </c>
      <c r="H182" s="32">
        <v>200</v>
      </c>
      <c r="I182" s="32">
        <v>197</v>
      </c>
      <c r="J182" s="32">
        <v>195</v>
      </c>
      <c r="K182" s="32">
        <v>190</v>
      </c>
      <c r="L182" s="32">
        <v>185</v>
      </c>
      <c r="M182" s="32">
        <v>180</v>
      </c>
      <c r="N182" s="32">
        <v>175</v>
      </c>
      <c r="O182" s="32">
        <v>170</v>
      </c>
      <c r="P182" s="33">
        <v>165</v>
      </c>
    </row>
    <row r="183" spans="1:16" x14ac:dyDescent="0.25">
      <c r="A183" s="10" t="str">
        <f>INDEX('Обработка исходного'!B:B,ROW($B$3)+4*(ROW($B183)-ROW($B$3)))</f>
        <v>Сталь легированная</v>
      </c>
      <c r="B183" s="47" t="str">
        <f>INDEX('Обработка исходного'!D:D,ROW($B$3)+4*(ROW($B183)-ROW($B$3)))</f>
        <v>10ГН2МФА</v>
      </c>
      <c r="C183" s="27" t="str">
        <f>IF(ISBLANK(INDEX('Обработка исходного'!E:E,ROW($B$3)+4*(ROW($B183)-ROW($B$3)))),"",INDEX('Обработка исходного'!E:E,ROW($B$3)+4*(ROW($B183)-ROW($B$3))))</f>
        <v>Поковки, листы толщиной до 300 мм</v>
      </c>
      <c r="D183" s="31">
        <v>210</v>
      </c>
      <c r="E183" s="32">
        <v>207</v>
      </c>
      <c r="F183" s="32">
        <v>205</v>
      </c>
      <c r="G183" s="32">
        <v>202</v>
      </c>
      <c r="H183" s="32">
        <v>200</v>
      </c>
      <c r="I183" s="32">
        <v>197</v>
      </c>
      <c r="J183" s="32">
        <v>195</v>
      </c>
      <c r="K183" s="32">
        <v>190</v>
      </c>
      <c r="L183" s="32">
        <v>185</v>
      </c>
      <c r="M183" s="32">
        <v>180</v>
      </c>
      <c r="N183" s="32">
        <v>175</v>
      </c>
      <c r="O183" s="32">
        <v>170</v>
      </c>
      <c r="P183" s="33">
        <v>165</v>
      </c>
    </row>
    <row r="184" spans="1:16" x14ac:dyDescent="0.25">
      <c r="A184" s="10" t="str">
        <f>INDEX('Обработка исходного'!B:B,ROW($B$3)+4*(ROW($B184)-ROW($B$3)))</f>
        <v>Сталь легированная</v>
      </c>
      <c r="B184" s="47" t="str">
        <f>INDEX('Обработка исходного'!D:D,ROW($B$3)+4*(ROW($B184)-ROW($B$3)))</f>
        <v>10ГН2МФАЛ</v>
      </c>
      <c r="C184" s="27" t="str">
        <f>IF(ISBLANK(INDEX('Обработка исходного'!E:E,ROW($B$3)+4*(ROW($B184)-ROW($B$3)))),"",INDEX('Обработка исходного'!E:E,ROW($B$3)+4*(ROW($B184)-ROW($B$3))))</f>
        <v>Отливки</v>
      </c>
      <c r="D184" s="31">
        <v>210</v>
      </c>
      <c r="E184" s="32">
        <v>207</v>
      </c>
      <c r="F184" s="32">
        <v>205</v>
      </c>
      <c r="G184" s="32">
        <v>202</v>
      </c>
      <c r="H184" s="32">
        <v>200</v>
      </c>
      <c r="I184" s="32">
        <v>197</v>
      </c>
      <c r="J184" s="32">
        <v>195</v>
      </c>
      <c r="K184" s="32">
        <v>190</v>
      </c>
      <c r="L184" s="32">
        <v>185</v>
      </c>
      <c r="M184" s="32">
        <v>180</v>
      </c>
      <c r="N184" s="32">
        <v>175</v>
      </c>
      <c r="O184" s="32">
        <v>170</v>
      </c>
      <c r="P184" s="33">
        <v>165</v>
      </c>
    </row>
    <row r="185" spans="1:16" ht="25.5" x14ac:dyDescent="0.25">
      <c r="A185" s="10" t="str">
        <f>INDEX('Обработка исходного'!B:B,ROW($B$3)+4*(ROW($B185)-ROW($B$3)))</f>
        <v>Сталь легированная хромомолибденованадиевая</v>
      </c>
      <c r="B185" s="47" t="str">
        <f>INDEX('Обработка исходного'!D:D,ROW($B$3)+4*(ROW($B185)-ROW($B$3)))</f>
        <v>12Х1МФ</v>
      </c>
      <c r="C185" s="27" t="str">
        <f>IF(ISBLANK(INDEX('Обработка исходного'!E:E,ROW($B$3)+4*(ROW($B185)-ROW($B$3)))),"",INDEX('Обработка исходного'!E:E,ROW($B$3)+4*(ROW($B185)-ROW($B$3))))</f>
        <v>Горячекатаная сталь толщиной или диаметром до 90 мм</v>
      </c>
      <c r="D185" s="31">
        <v>215</v>
      </c>
      <c r="E185" s="32">
        <v>212</v>
      </c>
      <c r="F185" s="32">
        <v>210</v>
      </c>
      <c r="G185" s="32">
        <v>207</v>
      </c>
      <c r="H185" s="32">
        <v>205</v>
      </c>
      <c r="I185" s="32">
        <v>202</v>
      </c>
      <c r="J185" s="32">
        <v>200</v>
      </c>
      <c r="K185" s="32">
        <v>195</v>
      </c>
      <c r="L185" s="32">
        <v>190</v>
      </c>
      <c r="M185" s="32">
        <v>185</v>
      </c>
      <c r="N185" s="32">
        <v>180</v>
      </c>
      <c r="O185" s="32">
        <v>175</v>
      </c>
      <c r="P185" s="33">
        <v>170</v>
      </c>
    </row>
    <row r="186" spans="1:16" ht="25.5" x14ac:dyDescent="0.25">
      <c r="A186" s="10" t="str">
        <f>INDEX('Обработка исходного'!B:B,ROW($B$3)+4*(ROW($B186)-ROW($B$3)))</f>
        <v>Сталь легированная хромомолибденованадиевая</v>
      </c>
      <c r="B186" s="47" t="str">
        <f>INDEX('Обработка исходного'!D:D,ROW($B$3)+4*(ROW($B186)-ROW($B$3)))</f>
        <v>12Х1МФ</v>
      </c>
      <c r="C186" s="27" t="str">
        <f>IF(ISBLANK(INDEX('Обработка исходного'!E:E,ROW($B$3)+4*(ROW($B186)-ROW($B$3)))),"",INDEX('Обработка исходного'!E:E,ROW($B$3)+4*(ROW($B186)-ROW($B$3))))</f>
        <v>Горячекатаная сталь толщиной или диаметром от 90 до 150 мм</v>
      </c>
      <c r="D186" s="31">
        <v>215</v>
      </c>
      <c r="E186" s="32">
        <v>212</v>
      </c>
      <c r="F186" s="32">
        <v>210</v>
      </c>
      <c r="G186" s="32">
        <v>207</v>
      </c>
      <c r="H186" s="32">
        <v>205</v>
      </c>
      <c r="I186" s="32">
        <v>202</v>
      </c>
      <c r="J186" s="32">
        <v>200</v>
      </c>
      <c r="K186" s="32">
        <v>195</v>
      </c>
      <c r="L186" s="32">
        <v>190</v>
      </c>
      <c r="M186" s="32">
        <v>185</v>
      </c>
      <c r="N186" s="32">
        <v>180</v>
      </c>
      <c r="O186" s="32">
        <v>175</v>
      </c>
      <c r="P186" s="33">
        <v>170</v>
      </c>
    </row>
    <row r="187" spans="1:16" ht="25.5" x14ac:dyDescent="0.25">
      <c r="A187" s="10" t="str">
        <f>INDEX('Обработка исходного'!B:B,ROW($B$3)+4*(ROW($B187)-ROW($B$3)))</f>
        <v>Сталь легированная хромомолибденованадиевая</v>
      </c>
      <c r="B187" s="47" t="str">
        <f>INDEX('Обработка исходного'!D:D,ROW($B$3)+4*(ROW($B187)-ROW($B$3)))</f>
        <v>12Х1МФ</v>
      </c>
      <c r="C187" s="27" t="str">
        <f>IF(ISBLANK(INDEX('Обработка исходного'!E:E,ROW($B$3)+4*(ROW($B187)-ROW($B$3)))),"",INDEX('Обработка исходного'!E:E,ROW($B$3)+4*(ROW($B187)-ROW($B$3))))</f>
        <v>Горячекатаная сталь толщиной или диаметром от 150 до 200 мм</v>
      </c>
      <c r="D187" s="31">
        <v>215</v>
      </c>
      <c r="E187" s="32">
        <v>212</v>
      </c>
      <c r="F187" s="32">
        <v>210</v>
      </c>
      <c r="G187" s="32">
        <v>207</v>
      </c>
      <c r="H187" s="32">
        <v>205</v>
      </c>
      <c r="I187" s="32">
        <v>202</v>
      </c>
      <c r="J187" s="32">
        <v>200</v>
      </c>
      <c r="K187" s="32">
        <v>195</v>
      </c>
      <c r="L187" s="32">
        <v>190</v>
      </c>
      <c r="M187" s="32">
        <v>185</v>
      </c>
      <c r="N187" s="32">
        <v>180</v>
      </c>
      <c r="O187" s="32">
        <v>175</v>
      </c>
      <c r="P187" s="33">
        <v>170</v>
      </c>
    </row>
    <row r="188" spans="1:16" ht="25.5" x14ac:dyDescent="0.25">
      <c r="A188" s="10" t="str">
        <f>INDEX('Обработка исходного'!B:B,ROW($B$3)+4*(ROW($B188)-ROW($B$3)))</f>
        <v>Сталь легированная хромомолибденованадиевая</v>
      </c>
      <c r="B188" s="47" t="str">
        <f>INDEX('Обработка исходного'!D:D,ROW($B$3)+4*(ROW($B188)-ROW($B$3)))</f>
        <v>12Х1МФ</v>
      </c>
      <c r="C188" s="27" t="str">
        <f>IF(ISBLANK(INDEX('Обработка исходного'!E:E,ROW($B$3)+4*(ROW($B188)-ROW($B$3)))),"",INDEX('Обработка исходного'!E:E,ROW($B$3)+4*(ROW($B188)-ROW($B$3))))</f>
        <v>Поковки толщиной от 100 до 300 мм, КП195*</v>
      </c>
      <c r="D188" s="31">
        <v>215</v>
      </c>
      <c r="E188" s="32">
        <v>212</v>
      </c>
      <c r="F188" s="32">
        <v>210</v>
      </c>
      <c r="G188" s="32">
        <v>207</v>
      </c>
      <c r="H188" s="32">
        <v>205</v>
      </c>
      <c r="I188" s="32">
        <v>202</v>
      </c>
      <c r="J188" s="32">
        <v>200</v>
      </c>
      <c r="K188" s="32">
        <v>195</v>
      </c>
      <c r="L188" s="32">
        <v>190</v>
      </c>
      <c r="M188" s="32">
        <v>185</v>
      </c>
      <c r="N188" s="32">
        <v>180</v>
      </c>
      <c r="O188" s="32">
        <v>175</v>
      </c>
      <c r="P188" s="33">
        <v>170</v>
      </c>
    </row>
    <row r="189" spans="1:16" ht="25.5" x14ac:dyDescent="0.25">
      <c r="A189" s="10" t="str">
        <f>INDEX('Обработка исходного'!B:B,ROW($B$3)+4*(ROW($B189)-ROW($B$3)))</f>
        <v>Сталь легированная хромомолибденованадиевая</v>
      </c>
      <c r="B189" s="47" t="str">
        <f>INDEX('Обработка исходного'!D:D,ROW($B$3)+4*(ROW($B189)-ROW($B$3)))</f>
        <v>12Х1МФ</v>
      </c>
      <c r="C189" s="27" t="str">
        <f>IF(ISBLANK(INDEX('Обработка исходного'!E:E,ROW($B$3)+4*(ROW($B189)-ROW($B$3)))),"",INDEX('Обработка исходного'!E:E,ROW($B$3)+4*(ROW($B189)-ROW($B$3))))</f>
        <v>Поковки толщиной до 800 мм, КП215*</v>
      </c>
      <c r="D189" s="31">
        <v>215</v>
      </c>
      <c r="E189" s="32">
        <v>212</v>
      </c>
      <c r="F189" s="32">
        <v>210</v>
      </c>
      <c r="G189" s="32">
        <v>207</v>
      </c>
      <c r="H189" s="32">
        <v>205</v>
      </c>
      <c r="I189" s="32">
        <v>202</v>
      </c>
      <c r="J189" s="32">
        <v>200</v>
      </c>
      <c r="K189" s="32">
        <v>195</v>
      </c>
      <c r="L189" s="32">
        <v>190</v>
      </c>
      <c r="M189" s="32">
        <v>185</v>
      </c>
      <c r="N189" s="32">
        <v>180</v>
      </c>
      <c r="O189" s="32">
        <v>175</v>
      </c>
      <c r="P189" s="33">
        <v>170</v>
      </c>
    </row>
    <row r="190" spans="1:16" ht="25.5" x14ac:dyDescent="0.25">
      <c r="A190" s="10" t="str">
        <f>INDEX('Обработка исходного'!B:B,ROW($B$3)+4*(ROW($B190)-ROW($B$3)))</f>
        <v>Сталь легированная хромомолибденованадиевая</v>
      </c>
      <c r="B190" s="47" t="str">
        <f>INDEX('Обработка исходного'!D:D,ROW($B$3)+4*(ROW($B190)-ROW($B$3)))</f>
        <v>12Х1МФ</v>
      </c>
      <c r="C190" s="27" t="str">
        <f>IF(ISBLANK(INDEX('Обработка исходного'!E:E,ROW($B$3)+4*(ROW($B190)-ROW($B$3)))),"",INDEX('Обработка исходного'!E:E,ROW($B$3)+4*(ROW($B190)-ROW($B$3))))</f>
        <v>Поковки толщиной от 100 до 500 мм, КП245*</v>
      </c>
      <c r="D190" s="31">
        <v>215</v>
      </c>
      <c r="E190" s="32">
        <v>212</v>
      </c>
      <c r="F190" s="32">
        <v>210</v>
      </c>
      <c r="G190" s="32">
        <v>207</v>
      </c>
      <c r="H190" s="32">
        <v>205</v>
      </c>
      <c r="I190" s="32">
        <v>202</v>
      </c>
      <c r="J190" s="32">
        <v>200</v>
      </c>
      <c r="K190" s="32">
        <v>195</v>
      </c>
      <c r="L190" s="32">
        <v>190</v>
      </c>
      <c r="M190" s="32">
        <v>185</v>
      </c>
      <c r="N190" s="32">
        <v>180</v>
      </c>
      <c r="O190" s="32">
        <v>175</v>
      </c>
      <c r="P190" s="33">
        <v>170</v>
      </c>
    </row>
    <row r="191" spans="1:16" ht="25.5" x14ac:dyDescent="0.25">
      <c r="A191" s="10" t="str">
        <f>INDEX('Обработка исходного'!B:B,ROW($B$3)+4*(ROW($B191)-ROW($B$3)))</f>
        <v>Сталь легированная хромомолибденованадиевая</v>
      </c>
      <c r="B191" s="47" t="str">
        <f>INDEX('Обработка исходного'!D:D,ROW($B$3)+4*(ROW($B191)-ROW($B$3)))</f>
        <v>12Х1МФ</v>
      </c>
      <c r="C191" s="27" t="str">
        <f>IF(ISBLANK(INDEX('Обработка исходного'!E:E,ROW($B$3)+4*(ROW($B191)-ROW($B$3)))),"",INDEX('Обработка исходного'!E:E,ROW($B$3)+4*(ROW($B191)-ROW($B$3))))</f>
        <v>Трубы бесшовные горячекатаные диаметром от 57 до 465 мм с толщиной стенки от 3,5 до 60 мм</v>
      </c>
      <c r="D191" s="31">
        <v>215</v>
      </c>
      <c r="E191" s="32">
        <v>212</v>
      </c>
      <c r="F191" s="32">
        <v>210</v>
      </c>
      <c r="G191" s="32">
        <v>207</v>
      </c>
      <c r="H191" s="32">
        <v>205</v>
      </c>
      <c r="I191" s="32">
        <v>202</v>
      </c>
      <c r="J191" s="32">
        <v>200</v>
      </c>
      <c r="K191" s="32">
        <v>195</v>
      </c>
      <c r="L191" s="32">
        <v>190</v>
      </c>
      <c r="M191" s="32">
        <v>185</v>
      </c>
      <c r="N191" s="32">
        <v>180</v>
      </c>
      <c r="O191" s="32">
        <v>175</v>
      </c>
      <c r="P191" s="33">
        <v>170</v>
      </c>
    </row>
    <row r="192" spans="1:16" ht="25.5" x14ac:dyDescent="0.25">
      <c r="A192" s="10" t="str">
        <f>INDEX('Обработка исходного'!B:B,ROW($B$3)+4*(ROW($B192)-ROW($B$3)))</f>
        <v>Сталь легированная хромомолибденованадиевая</v>
      </c>
      <c r="B192" s="47" t="str">
        <f>INDEX('Обработка исходного'!D:D,ROW($B$3)+4*(ROW($B192)-ROW($B$3)))</f>
        <v>12Х1МФ</v>
      </c>
      <c r="C192" s="27" t="str">
        <f>IF(ISBLANK(INDEX('Обработка исходного'!E:E,ROW($B$3)+4*(ROW($B192)-ROW($B$3)))),"",INDEX('Обработка исходного'!E:E,ROW($B$3)+4*(ROW($B192)-ROW($B$3))))</f>
        <v>Трубы холоднодеформируемые диаметром от 10 до 108 мм с толщиной стенки от 2 до 13 мм</v>
      </c>
      <c r="D192" s="31">
        <v>215</v>
      </c>
      <c r="E192" s="32">
        <v>212</v>
      </c>
      <c r="F192" s="32">
        <v>210</v>
      </c>
      <c r="G192" s="32">
        <v>207</v>
      </c>
      <c r="H192" s="32">
        <v>205</v>
      </c>
      <c r="I192" s="32">
        <v>202</v>
      </c>
      <c r="J192" s="32">
        <v>200</v>
      </c>
      <c r="K192" s="32">
        <v>195</v>
      </c>
      <c r="L192" s="32">
        <v>190</v>
      </c>
      <c r="M192" s="32">
        <v>185</v>
      </c>
      <c r="N192" s="32">
        <v>180</v>
      </c>
      <c r="O192" s="32">
        <v>175</v>
      </c>
      <c r="P192" s="33">
        <v>170</v>
      </c>
    </row>
    <row r="193" spans="1:16" ht="25.5" x14ac:dyDescent="0.25">
      <c r="A193" s="10" t="str">
        <f>INDEX('Обработка исходного'!B:B,ROW($B$3)+4*(ROW($B193)-ROW($B$3)))</f>
        <v>Сталь легированная хромомолибденованадиевая</v>
      </c>
      <c r="B193" s="47" t="str">
        <f>INDEX('Обработка исходного'!D:D,ROW($B$3)+4*(ROW($B193)-ROW($B$3)))</f>
        <v>25Х1МФ</v>
      </c>
      <c r="C193" s="27" t="str">
        <f>IF(ISBLANK(INDEX('Обработка исходного'!E:E,ROW($B$3)+4*(ROW($B193)-ROW($B$3)))),"",INDEX('Обработка исходного'!E:E,ROW($B$3)+4*(ROW($B193)-ROW($B$3))))</f>
        <v>Сталь горячекатаная, кованая, калиброванная диаметром или стороной квадрата до 90 мм</v>
      </c>
      <c r="D193" s="31">
        <v>215</v>
      </c>
      <c r="E193" s="32">
        <v>212</v>
      </c>
      <c r="F193" s="32">
        <v>210</v>
      </c>
      <c r="G193" s="32">
        <v>207</v>
      </c>
      <c r="H193" s="32">
        <v>205</v>
      </c>
      <c r="I193" s="32">
        <v>202</v>
      </c>
      <c r="J193" s="32">
        <v>200</v>
      </c>
      <c r="K193" s="32">
        <v>195</v>
      </c>
      <c r="L193" s="32">
        <v>190</v>
      </c>
      <c r="M193" s="32">
        <v>185</v>
      </c>
      <c r="N193" s="32">
        <v>180</v>
      </c>
      <c r="O193" s="32">
        <v>175</v>
      </c>
      <c r="P193" s="33">
        <v>170</v>
      </c>
    </row>
    <row r="194" spans="1:16" ht="25.5" x14ac:dyDescent="0.25">
      <c r="A194" s="10" t="str">
        <f>INDEX('Обработка исходного'!B:B,ROW($B$3)+4*(ROW($B194)-ROW($B$3)))</f>
        <v>Сталь легированная хромомолибденованадиевая</v>
      </c>
      <c r="B194" s="47" t="str">
        <f>INDEX('Обработка исходного'!D:D,ROW($B$3)+4*(ROW($B194)-ROW($B$3)))</f>
        <v>25Х1МФ</v>
      </c>
      <c r="C194" s="27" t="str">
        <f>IF(ISBLANK(INDEX('Обработка исходного'!E:E,ROW($B$3)+4*(ROW($B194)-ROW($B$3)))),"",INDEX('Обработка исходного'!E:E,ROW($B$3)+4*(ROW($B194)-ROW($B$3))))</f>
        <v>Сталь горячекатаная, кованая, калиброванная диаметром или стороной квадрата от 90 до 150 мм</v>
      </c>
      <c r="D194" s="31">
        <v>215</v>
      </c>
      <c r="E194" s="32">
        <v>212</v>
      </c>
      <c r="F194" s="32">
        <v>210</v>
      </c>
      <c r="G194" s="32">
        <v>207</v>
      </c>
      <c r="H194" s="32">
        <v>205</v>
      </c>
      <c r="I194" s="32">
        <v>202</v>
      </c>
      <c r="J194" s="32">
        <v>200</v>
      </c>
      <c r="K194" s="32">
        <v>195</v>
      </c>
      <c r="L194" s="32">
        <v>190</v>
      </c>
      <c r="M194" s="32">
        <v>185</v>
      </c>
      <c r="N194" s="32">
        <v>180</v>
      </c>
      <c r="O194" s="32">
        <v>175</v>
      </c>
      <c r="P194" s="33">
        <v>170</v>
      </c>
    </row>
    <row r="195" spans="1:16" ht="25.5" x14ac:dyDescent="0.25">
      <c r="A195" s="10" t="str">
        <f>INDEX('Обработка исходного'!B:B,ROW($B$3)+4*(ROW($B195)-ROW($B$3)))</f>
        <v>Сталь легированная хромомолибденованадиевая</v>
      </c>
      <c r="B195" s="47" t="str">
        <f>INDEX('Обработка исходного'!D:D,ROW($B$3)+4*(ROW($B195)-ROW($B$3)))</f>
        <v>25Х1МФ</v>
      </c>
      <c r="C195" s="27" t="str">
        <f>IF(ISBLANK(INDEX('Обработка исходного'!E:E,ROW($B$3)+4*(ROW($B195)-ROW($B$3)))),"",INDEX('Обработка исходного'!E:E,ROW($B$3)+4*(ROW($B195)-ROW($B$3))))</f>
        <v>Сталь горячекатаная, кованая, калиброванная диаметром или стороной квадрата от 150 до 200 мм</v>
      </c>
      <c r="D195" s="31">
        <v>215</v>
      </c>
      <c r="E195" s="32">
        <v>212</v>
      </c>
      <c r="F195" s="32">
        <v>210</v>
      </c>
      <c r="G195" s="32">
        <v>207</v>
      </c>
      <c r="H195" s="32">
        <v>205</v>
      </c>
      <c r="I195" s="32">
        <v>202</v>
      </c>
      <c r="J195" s="32">
        <v>200</v>
      </c>
      <c r="K195" s="32">
        <v>195</v>
      </c>
      <c r="L195" s="32">
        <v>190</v>
      </c>
      <c r="M195" s="32">
        <v>185</v>
      </c>
      <c r="N195" s="32">
        <v>180</v>
      </c>
      <c r="O195" s="32">
        <v>175</v>
      </c>
      <c r="P195" s="33">
        <v>170</v>
      </c>
    </row>
    <row r="196" spans="1:16" ht="25.5" x14ac:dyDescent="0.25">
      <c r="A196" s="10" t="str">
        <f>INDEX('Обработка исходного'!B:B,ROW($B$3)+4*(ROW($B196)-ROW($B$3)))</f>
        <v>Сталь легированная хромомолибденованадиевая</v>
      </c>
      <c r="B196" s="47" t="str">
        <f>INDEX('Обработка исходного'!D:D,ROW($B$3)+4*(ROW($B196)-ROW($B$3)))</f>
        <v>25Х1МФ</v>
      </c>
      <c r="C196" s="27" t="str">
        <f>IF(ISBLANK(INDEX('Обработка исходного'!E:E,ROW($B$3)+4*(ROW($B196)-ROW($B$3)))),"",INDEX('Обработка исходного'!E:E,ROW($B$3)+4*(ROW($B196)-ROW($B$3))))</f>
        <v>Заготовки крепежных деталей толщиной или диаметром до 200 мм, КП490*</v>
      </c>
      <c r="D196" s="31">
        <v>215</v>
      </c>
      <c r="E196" s="32">
        <v>212</v>
      </c>
      <c r="F196" s="32">
        <v>210</v>
      </c>
      <c r="G196" s="32">
        <v>207</v>
      </c>
      <c r="H196" s="32">
        <v>205</v>
      </c>
      <c r="I196" s="32">
        <v>202</v>
      </c>
      <c r="J196" s="32">
        <v>200</v>
      </c>
      <c r="K196" s="32">
        <v>195</v>
      </c>
      <c r="L196" s="32">
        <v>190</v>
      </c>
      <c r="M196" s="32">
        <v>185</v>
      </c>
      <c r="N196" s="32">
        <v>180</v>
      </c>
      <c r="O196" s="32">
        <v>175</v>
      </c>
      <c r="P196" s="33">
        <v>170</v>
      </c>
    </row>
    <row r="197" spans="1:16" ht="25.5" x14ac:dyDescent="0.25">
      <c r="A197" s="10" t="str">
        <f>INDEX('Обработка исходного'!B:B,ROW($B$3)+4*(ROW($B197)-ROW($B$3)))</f>
        <v>Сталь легированная хромомолибденованадиевая</v>
      </c>
      <c r="B197" s="47" t="str">
        <f>INDEX('Обработка исходного'!D:D,ROW($B$3)+4*(ROW($B197)-ROW($B$3)))</f>
        <v>25Х1МФ</v>
      </c>
      <c r="C197" s="27" t="str">
        <f>IF(ISBLANK(INDEX('Обработка исходного'!E:E,ROW($B$3)+4*(ROW($B197)-ROW($B$3)))),"",INDEX('Обработка исходного'!E:E,ROW($B$3)+4*(ROW($B197)-ROW($B$3))))</f>
        <v>Заготовки крепежных деталей толщиной или диаметром до 200 мм КП590*</v>
      </c>
      <c r="D197" s="31">
        <v>215</v>
      </c>
      <c r="E197" s="32">
        <v>212</v>
      </c>
      <c r="F197" s="32">
        <v>210</v>
      </c>
      <c r="G197" s="32">
        <v>207</v>
      </c>
      <c r="H197" s="32">
        <v>205</v>
      </c>
      <c r="I197" s="32">
        <v>202</v>
      </c>
      <c r="J197" s="32">
        <v>200</v>
      </c>
      <c r="K197" s="32">
        <v>195</v>
      </c>
      <c r="L197" s="32">
        <v>190</v>
      </c>
      <c r="M197" s="32">
        <v>185</v>
      </c>
      <c r="N197" s="32">
        <v>180</v>
      </c>
      <c r="O197" s="32">
        <v>175</v>
      </c>
      <c r="P197" s="33">
        <v>170</v>
      </c>
    </row>
    <row r="198" spans="1:16" ht="25.5" x14ac:dyDescent="0.25">
      <c r="A198" s="10" t="str">
        <f>INDEX('Обработка исходного'!B:B,ROW($B$3)+4*(ROW($B198)-ROW($B$3)))</f>
        <v>Сталь легированная хромомолибденованадиевая</v>
      </c>
      <c r="B198" s="47" t="str">
        <f>INDEX('Обработка исходного'!D:D,ROW($B$3)+4*(ROW($B198)-ROW($B$3)))</f>
        <v>25Х1МФ</v>
      </c>
      <c r="C198" s="27" t="str">
        <f>IF(ISBLANK(INDEX('Обработка исходного'!E:E,ROW($B$3)+4*(ROW($B198)-ROW($B$3)))),"",INDEX('Обработка исходного'!E:E,ROW($B$3)+4*(ROW($B198)-ROW($B$3))))</f>
        <v>Заготовки крепежных деталей толщиной или диаметром до 200 мм, КП640*</v>
      </c>
      <c r="D198" s="31">
        <v>215</v>
      </c>
      <c r="E198" s="32">
        <v>212</v>
      </c>
      <c r="F198" s="32">
        <v>210</v>
      </c>
      <c r="G198" s="32">
        <v>207</v>
      </c>
      <c r="H198" s="32">
        <v>205</v>
      </c>
      <c r="I198" s="32">
        <v>202</v>
      </c>
      <c r="J198" s="32">
        <v>200</v>
      </c>
      <c r="K198" s="32">
        <v>195</v>
      </c>
      <c r="L198" s="32">
        <v>190</v>
      </c>
      <c r="M198" s="32">
        <v>185</v>
      </c>
      <c r="N198" s="32">
        <v>180</v>
      </c>
      <c r="O198" s="32">
        <v>175</v>
      </c>
      <c r="P198" s="33">
        <v>170</v>
      </c>
    </row>
    <row r="199" spans="1:16" ht="25.5" x14ac:dyDescent="0.25">
      <c r="A199" s="10" t="str">
        <f>INDEX('Обработка исходного'!B:B,ROW($B$3)+4*(ROW($B199)-ROW($B$3)))</f>
        <v>Сталь легированная хромомолибденованадиевая</v>
      </c>
      <c r="B199" s="47" t="str">
        <f>INDEX('Обработка исходного'!D:D,ROW($B$3)+4*(ROW($B199)-ROW($B$3)))</f>
        <v>25Х1МФ</v>
      </c>
      <c r="C199" s="27" t="str">
        <f>IF(ISBLANK(INDEX('Обработка исходного'!E:E,ROW($B$3)+4*(ROW($B199)-ROW($B$3)))),"",INDEX('Обработка исходного'!E:E,ROW($B$3)+4*(ROW($B199)-ROW($B$3))))</f>
        <v>Заготовки крепежных деталей толщиной или диаметром до 200 мм, КП670*</v>
      </c>
      <c r="D199" s="31">
        <v>215</v>
      </c>
      <c r="E199" s="32">
        <v>212</v>
      </c>
      <c r="F199" s="32">
        <v>210</v>
      </c>
      <c r="G199" s="32">
        <v>207</v>
      </c>
      <c r="H199" s="32">
        <v>205</v>
      </c>
      <c r="I199" s="32">
        <v>202</v>
      </c>
      <c r="J199" s="32">
        <v>200</v>
      </c>
      <c r="K199" s="32">
        <v>195</v>
      </c>
      <c r="L199" s="32">
        <v>190</v>
      </c>
      <c r="M199" s="32">
        <v>185</v>
      </c>
      <c r="N199" s="32">
        <v>180</v>
      </c>
      <c r="O199" s="32">
        <v>175</v>
      </c>
      <c r="P199" s="33">
        <v>170</v>
      </c>
    </row>
    <row r="200" spans="1:16" ht="38.25" x14ac:dyDescent="0.25">
      <c r="A200" s="10" t="str">
        <f>INDEX('Обработка исходного'!B:B,ROW($B$3)+4*(ROW($B200)-ROW($B$3)))</f>
        <v>Сталь легированная хромомолибденованадиевая</v>
      </c>
      <c r="B200" s="47" t="str">
        <f>INDEX('Обработка исходного'!D:D,ROW($B$3)+4*(ROW($B200)-ROW($B$3)))</f>
        <v>15Х1М1Ф</v>
      </c>
      <c r="C200" s="27" t="str">
        <f>IF(ISBLANK(INDEX('Обработка исходного'!E:E,ROW($B$3)+4*(ROW($B200)-ROW($B$3)))),"",INDEX('Обработка исходного'!E:E,ROW($B$3)+4*(ROW($B200)-ROW($B$3))))</f>
        <v>Трубы бесшовные горячекатаные с наружным диаметром от 57 до 465 мм с толщиной стенки от 3,5 до 60 мм</v>
      </c>
      <c r="D200" s="31">
        <v>210</v>
      </c>
      <c r="E200" s="32">
        <v>207</v>
      </c>
      <c r="F200" s="32">
        <v>205</v>
      </c>
      <c r="G200" s="32">
        <v>202</v>
      </c>
      <c r="H200" s="32">
        <v>200</v>
      </c>
      <c r="I200" s="32">
        <v>197</v>
      </c>
      <c r="J200" s="32">
        <v>195</v>
      </c>
      <c r="K200" s="32">
        <v>190</v>
      </c>
      <c r="L200" s="32">
        <v>185</v>
      </c>
      <c r="M200" s="32">
        <v>180</v>
      </c>
      <c r="N200" s="32">
        <v>175</v>
      </c>
      <c r="O200" s="32">
        <v>170</v>
      </c>
      <c r="P200" s="33">
        <v>165</v>
      </c>
    </row>
    <row r="201" spans="1:16" ht="25.5" x14ac:dyDescent="0.25">
      <c r="A201" s="10" t="str">
        <f>INDEX('Обработка исходного'!B:B,ROW($B$3)+4*(ROW($B201)-ROW($B$3)))</f>
        <v>Сталь легированная хромомолибденованадиевая</v>
      </c>
      <c r="B201" s="47" t="str">
        <f>INDEX('Обработка исходного'!D:D,ROW($B$3)+4*(ROW($B201)-ROW($B$3)))</f>
        <v>15Х1М1ФЛ</v>
      </c>
      <c r="C201" s="27" t="str">
        <f>IF(ISBLANK(INDEX('Обработка исходного'!E:E,ROW($B$3)+4*(ROW($B201)-ROW($B$3)))),"",INDEX('Обработка исходного'!E:E,ROW($B$3)+4*(ROW($B201)-ROW($B$3))))</f>
        <v>Отливки</v>
      </c>
      <c r="D201" s="31">
        <v>210</v>
      </c>
      <c r="E201" s="32">
        <v>207</v>
      </c>
      <c r="F201" s="32">
        <v>205</v>
      </c>
      <c r="G201" s="32">
        <v>202</v>
      </c>
      <c r="H201" s="32">
        <v>200</v>
      </c>
      <c r="I201" s="32">
        <v>197</v>
      </c>
      <c r="J201" s="32">
        <v>195</v>
      </c>
      <c r="K201" s="32">
        <v>190</v>
      </c>
      <c r="L201" s="32">
        <v>185</v>
      </c>
      <c r="M201" s="32">
        <v>180</v>
      </c>
      <c r="N201" s="32">
        <v>175</v>
      </c>
      <c r="O201" s="32">
        <v>170</v>
      </c>
      <c r="P201" s="33">
        <v>165</v>
      </c>
    </row>
    <row r="202" spans="1:16" ht="25.5" x14ac:dyDescent="0.25">
      <c r="A202" s="10" t="str">
        <f>INDEX('Обработка исходного'!B:B,ROW($B$3)+4*(ROW($B202)-ROW($B$3)))</f>
        <v>Сталь легированная хромомолибденованадиевая</v>
      </c>
      <c r="B202" s="47" t="str">
        <f>INDEX('Обработка исходного'!D:D,ROW($B$3)+4*(ROW($B202)-ROW($B$3)))</f>
        <v>12Х2МФА</v>
      </c>
      <c r="C202" s="27" t="str">
        <f>IF(ISBLANK(INDEX('Обработка исходного'!E:E,ROW($B$3)+4*(ROW($B202)-ROW($B$3)))),"",INDEX('Обработка исходного'!E:E,ROW($B$3)+4*(ROW($B202)-ROW($B$3))))</f>
        <v>Листы толщиной до 180 мм, КП395**</v>
      </c>
      <c r="D202" s="31">
        <v>210</v>
      </c>
      <c r="E202" s="32">
        <v>207</v>
      </c>
      <c r="F202" s="32">
        <v>205</v>
      </c>
      <c r="G202" s="32">
        <v>202</v>
      </c>
      <c r="H202" s="32">
        <v>200</v>
      </c>
      <c r="I202" s="32">
        <v>197</v>
      </c>
      <c r="J202" s="32">
        <v>195</v>
      </c>
      <c r="K202" s="32">
        <v>190</v>
      </c>
      <c r="L202" s="32">
        <v>185</v>
      </c>
      <c r="M202" s="32">
        <v>180</v>
      </c>
      <c r="N202" s="32">
        <v>175</v>
      </c>
      <c r="O202" s="32">
        <v>170</v>
      </c>
      <c r="P202" s="33">
        <v>165</v>
      </c>
    </row>
    <row r="203" spans="1:16" ht="25.5" x14ac:dyDescent="0.25">
      <c r="A203" s="10" t="str">
        <f>INDEX('Обработка исходного'!B:B,ROW($B$3)+4*(ROW($B203)-ROW($B$3)))</f>
        <v>Сталь легированная хромомолибденованадиевая</v>
      </c>
      <c r="B203" s="47" t="str">
        <f>INDEX('Обработка исходного'!D:D,ROW($B$3)+4*(ROW($B203)-ROW($B$3)))</f>
        <v>12Х2МФА</v>
      </c>
      <c r="C203" s="27" t="str">
        <f>IF(ISBLANK(INDEX('Обработка исходного'!E:E,ROW($B$3)+4*(ROW($B203)-ROW($B$3)))),"",INDEX('Обработка исходного'!E:E,ROW($B$3)+4*(ROW($B203)-ROW($B$3))))</f>
        <v>Поковки толщиной до 150 мм, КП395**</v>
      </c>
      <c r="D203" s="31">
        <v>210</v>
      </c>
      <c r="E203" s="32">
        <v>207</v>
      </c>
      <c r="F203" s="32">
        <v>205</v>
      </c>
      <c r="G203" s="32">
        <v>202</v>
      </c>
      <c r="H203" s="32">
        <v>200</v>
      </c>
      <c r="I203" s="32">
        <v>197</v>
      </c>
      <c r="J203" s="32">
        <v>195</v>
      </c>
      <c r="K203" s="32">
        <v>190</v>
      </c>
      <c r="L203" s="32">
        <v>185</v>
      </c>
      <c r="M203" s="32">
        <v>180</v>
      </c>
      <c r="N203" s="32">
        <v>175</v>
      </c>
      <c r="O203" s="32">
        <v>170</v>
      </c>
      <c r="P203" s="33">
        <v>165</v>
      </c>
    </row>
    <row r="204" spans="1:16" ht="25.5" x14ac:dyDescent="0.25">
      <c r="A204" s="10" t="str">
        <f>INDEX('Обработка исходного'!B:B,ROW($B$3)+4*(ROW($B204)-ROW($B$3)))</f>
        <v>Сталь легированная хромомолибденованадиевая</v>
      </c>
      <c r="B204" s="47" t="str">
        <f>INDEX('Обработка исходного'!D:D,ROW($B$3)+4*(ROW($B204)-ROW($B$3)))</f>
        <v>12Х2МФА</v>
      </c>
      <c r="C204" s="27" t="str">
        <f>IF(ISBLANK(INDEX('Обработка исходного'!E:E,ROW($B$3)+4*(ROW($B204)-ROW($B$3)))),"",INDEX('Обработка исходного'!E:E,ROW($B$3)+4*(ROW($B204)-ROW($B$3))))</f>
        <v>Листы толщиной до 180 мм, КП490**</v>
      </c>
      <c r="D204" s="31">
        <v>210</v>
      </c>
      <c r="E204" s="32">
        <v>207</v>
      </c>
      <c r="F204" s="32">
        <v>205</v>
      </c>
      <c r="G204" s="32">
        <v>202</v>
      </c>
      <c r="H204" s="32">
        <v>200</v>
      </c>
      <c r="I204" s="32">
        <v>197</v>
      </c>
      <c r="J204" s="32">
        <v>195</v>
      </c>
      <c r="K204" s="32">
        <v>190</v>
      </c>
      <c r="L204" s="32">
        <v>185</v>
      </c>
      <c r="M204" s="32">
        <v>180</v>
      </c>
      <c r="N204" s="32">
        <v>175</v>
      </c>
      <c r="O204" s="32">
        <v>170</v>
      </c>
      <c r="P204" s="33">
        <v>165</v>
      </c>
    </row>
    <row r="205" spans="1:16" ht="25.5" x14ac:dyDescent="0.25">
      <c r="A205" s="10" t="str">
        <f>INDEX('Обработка исходного'!B:B,ROW($B$3)+4*(ROW($B205)-ROW($B$3)))</f>
        <v>Сталь легированная хромомолибденованадиевая</v>
      </c>
      <c r="B205" s="47" t="str">
        <f>INDEX('Обработка исходного'!D:D,ROW($B$3)+4*(ROW($B205)-ROW($B$3)))</f>
        <v>12Х2МФА</v>
      </c>
      <c r="C205" s="27" t="str">
        <f>IF(ISBLANK(INDEX('Обработка исходного'!E:E,ROW($B$3)+4*(ROW($B205)-ROW($B$3)))),"",INDEX('Обработка исходного'!E:E,ROW($B$3)+4*(ROW($B205)-ROW($B$3))))</f>
        <v>Поковки толщиной до 150 мм, КП490**</v>
      </c>
      <c r="D205" s="31">
        <v>210</v>
      </c>
      <c r="E205" s="32">
        <v>207</v>
      </c>
      <c r="F205" s="32">
        <v>205</v>
      </c>
      <c r="G205" s="32">
        <v>202</v>
      </c>
      <c r="H205" s="32">
        <v>200</v>
      </c>
      <c r="I205" s="32">
        <v>197</v>
      </c>
      <c r="J205" s="32">
        <v>195</v>
      </c>
      <c r="K205" s="32">
        <v>190</v>
      </c>
      <c r="L205" s="32">
        <v>185</v>
      </c>
      <c r="M205" s="32">
        <v>180</v>
      </c>
      <c r="N205" s="32">
        <v>175</v>
      </c>
      <c r="O205" s="32">
        <v>170</v>
      </c>
      <c r="P205" s="33">
        <v>165</v>
      </c>
    </row>
    <row r="206" spans="1:16" ht="25.5" x14ac:dyDescent="0.25">
      <c r="A206" s="10" t="str">
        <f>INDEX('Обработка исходного'!B:B,ROW($B$3)+4*(ROW($B206)-ROW($B$3)))</f>
        <v>Сталь легированная хромомолибденованадиевая</v>
      </c>
      <c r="B206" s="47" t="str">
        <f>INDEX('Обработка исходного'!D:D,ROW($B$3)+4*(ROW($B206)-ROW($B$3)))</f>
        <v>12Х2МФА-А</v>
      </c>
      <c r="C206" s="27" t="str">
        <f>IF(ISBLANK(INDEX('Обработка исходного'!E:E,ROW($B$3)+4*(ROW($B206)-ROW($B$3)))),"",INDEX('Обработка исходного'!E:E,ROW($B$3)+4*(ROW($B206)-ROW($B$3))))</f>
        <v>Листы толщиной до 180 мм, КП395**</v>
      </c>
      <c r="D206" s="31">
        <v>210</v>
      </c>
      <c r="E206" s="32">
        <v>207</v>
      </c>
      <c r="F206" s="32">
        <v>205</v>
      </c>
      <c r="G206" s="32">
        <v>202</v>
      </c>
      <c r="H206" s="32">
        <v>200</v>
      </c>
      <c r="I206" s="32">
        <v>197</v>
      </c>
      <c r="J206" s="32">
        <v>195</v>
      </c>
      <c r="K206" s="32">
        <v>190</v>
      </c>
      <c r="L206" s="32">
        <v>185</v>
      </c>
      <c r="M206" s="32">
        <v>180</v>
      </c>
      <c r="N206" s="32">
        <v>175</v>
      </c>
      <c r="O206" s="32">
        <v>170</v>
      </c>
      <c r="P206" s="33">
        <v>165</v>
      </c>
    </row>
    <row r="207" spans="1:16" ht="25.5" x14ac:dyDescent="0.25">
      <c r="A207" s="10" t="str">
        <f>INDEX('Обработка исходного'!B:B,ROW($B$3)+4*(ROW($B207)-ROW($B$3)))</f>
        <v>Сталь легированная хромомолибденованадиевая</v>
      </c>
      <c r="B207" s="47" t="str">
        <f>INDEX('Обработка исходного'!D:D,ROW($B$3)+4*(ROW($B207)-ROW($B$3)))</f>
        <v>12Х2МФА-А</v>
      </c>
      <c r="C207" s="27" t="str">
        <f>IF(ISBLANK(INDEX('Обработка исходного'!E:E,ROW($B$3)+4*(ROW($B207)-ROW($B$3)))),"",INDEX('Обработка исходного'!E:E,ROW($B$3)+4*(ROW($B207)-ROW($B$3))))</f>
        <v>Поковки толщиной до 150 мм, КП395**</v>
      </c>
      <c r="D207" s="31">
        <v>210</v>
      </c>
      <c r="E207" s="32">
        <v>207</v>
      </c>
      <c r="F207" s="32">
        <v>205</v>
      </c>
      <c r="G207" s="32">
        <v>202</v>
      </c>
      <c r="H207" s="32">
        <v>200</v>
      </c>
      <c r="I207" s="32">
        <v>197</v>
      </c>
      <c r="J207" s="32">
        <v>195</v>
      </c>
      <c r="K207" s="32">
        <v>190</v>
      </c>
      <c r="L207" s="32">
        <v>185</v>
      </c>
      <c r="M207" s="32">
        <v>180</v>
      </c>
      <c r="N207" s="32">
        <v>175</v>
      </c>
      <c r="O207" s="32">
        <v>170</v>
      </c>
      <c r="P207" s="33">
        <v>165</v>
      </c>
    </row>
    <row r="208" spans="1:16" ht="25.5" x14ac:dyDescent="0.25">
      <c r="A208" s="10" t="str">
        <f>INDEX('Обработка исходного'!B:B,ROW($B$3)+4*(ROW($B208)-ROW($B$3)))</f>
        <v>Сталь легированная хромомолибденованадиевая</v>
      </c>
      <c r="B208" s="47" t="str">
        <f>INDEX('Обработка исходного'!D:D,ROW($B$3)+4*(ROW($B208)-ROW($B$3)))</f>
        <v>12Х2МФА-А</v>
      </c>
      <c r="C208" s="27" t="str">
        <f>IF(ISBLANK(INDEX('Обработка исходного'!E:E,ROW($B$3)+4*(ROW($B208)-ROW($B$3)))),"",INDEX('Обработка исходного'!E:E,ROW($B$3)+4*(ROW($B208)-ROW($B$3))))</f>
        <v>Листы толщиной до 180 мм, КП490**</v>
      </c>
      <c r="D208" s="31">
        <v>210</v>
      </c>
      <c r="E208" s="32">
        <v>207</v>
      </c>
      <c r="F208" s="32">
        <v>205</v>
      </c>
      <c r="G208" s="32">
        <v>202</v>
      </c>
      <c r="H208" s="32">
        <v>200</v>
      </c>
      <c r="I208" s="32">
        <v>197</v>
      </c>
      <c r="J208" s="32">
        <v>195</v>
      </c>
      <c r="K208" s="32">
        <v>190</v>
      </c>
      <c r="L208" s="32">
        <v>185</v>
      </c>
      <c r="M208" s="32">
        <v>180</v>
      </c>
      <c r="N208" s="32">
        <v>175</v>
      </c>
      <c r="O208" s="32">
        <v>170</v>
      </c>
      <c r="P208" s="33">
        <v>165</v>
      </c>
    </row>
    <row r="209" spans="1:16" ht="25.5" x14ac:dyDescent="0.25">
      <c r="A209" s="10" t="str">
        <f>INDEX('Обработка исходного'!B:B,ROW($B$3)+4*(ROW($B209)-ROW($B$3)))</f>
        <v>Сталь легированная хромомолибденованадиевая</v>
      </c>
      <c r="B209" s="47" t="str">
        <f>INDEX('Обработка исходного'!D:D,ROW($B$3)+4*(ROW($B209)-ROW($B$3)))</f>
        <v>12Х2МФА-А</v>
      </c>
      <c r="C209" s="27" t="str">
        <f>IF(ISBLANK(INDEX('Обработка исходного'!E:E,ROW($B$3)+4*(ROW($B209)-ROW($B$3)))),"",INDEX('Обработка исходного'!E:E,ROW($B$3)+4*(ROW($B209)-ROW($B$3))))</f>
        <v>Поковки толщиной до 150 мм, КП490**</v>
      </c>
      <c r="D209" s="31">
        <v>210</v>
      </c>
      <c r="E209" s="32">
        <v>207</v>
      </c>
      <c r="F209" s="32">
        <v>205</v>
      </c>
      <c r="G209" s="32">
        <v>202</v>
      </c>
      <c r="H209" s="32">
        <v>200</v>
      </c>
      <c r="I209" s="32">
        <v>197</v>
      </c>
      <c r="J209" s="32">
        <v>195</v>
      </c>
      <c r="K209" s="32">
        <v>190</v>
      </c>
      <c r="L209" s="32">
        <v>185</v>
      </c>
      <c r="M209" s="32">
        <v>180</v>
      </c>
      <c r="N209" s="32">
        <v>175</v>
      </c>
      <c r="O209" s="32">
        <v>170</v>
      </c>
      <c r="P209" s="33">
        <v>165</v>
      </c>
    </row>
    <row r="210" spans="1:16" ht="25.5" x14ac:dyDescent="0.25">
      <c r="A210" s="10" t="str">
        <f>INDEX('Обработка исходного'!B:B,ROW($B$3)+4*(ROW($B210)-ROW($B$3)))</f>
        <v>Сталь легированная хромомолибденованадиевая</v>
      </c>
      <c r="B210" s="47" t="str">
        <f>INDEX('Обработка исходного'!D:D,ROW($B$3)+4*(ROW($B210)-ROW($B$3)))</f>
        <v>18Х2МФА</v>
      </c>
      <c r="C210" s="27" t="str">
        <f>IF(ISBLANK(INDEX('Обработка исходного'!E:E,ROW($B$3)+4*(ROW($B210)-ROW($B$3)))),"",INDEX('Обработка исходного'!E:E,ROW($B$3)+4*(ROW($B210)-ROW($B$3))))</f>
        <v>Листы, поковки толщиной от 160 до 400 мм, КП490**</v>
      </c>
      <c r="D210" s="31">
        <v>210</v>
      </c>
      <c r="E210" s="32">
        <v>207</v>
      </c>
      <c r="F210" s="32">
        <v>205</v>
      </c>
      <c r="G210" s="32">
        <v>202</v>
      </c>
      <c r="H210" s="32">
        <v>200</v>
      </c>
      <c r="I210" s="32">
        <v>197</v>
      </c>
      <c r="J210" s="32">
        <v>195</v>
      </c>
      <c r="K210" s="32">
        <v>190</v>
      </c>
      <c r="L210" s="32">
        <v>185</v>
      </c>
      <c r="M210" s="32">
        <v>180</v>
      </c>
      <c r="N210" s="32">
        <v>175</v>
      </c>
      <c r="O210" s="32">
        <v>170</v>
      </c>
      <c r="P210" s="33">
        <v>165</v>
      </c>
    </row>
    <row r="211" spans="1:16" ht="25.5" x14ac:dyDescent="0.25">
      <c r="A211" s="10" t="str">
        <f>INDEX('Обработка исходного'!B:B,ROW($B$3)+4*(ROW($B211)-ROW($B$3)))</f>
        <v>Сталь легированная хромомолибденованадиевая</v>
      </c>
      <c r="B211" s="47" t="str">
        <f>INDEX('Обработка исходного'!D:D,ROW($B$3)+4*(ROW($B211)-ROW($B$3)))</f>
        <v>15Х2МФА</v>
      </c>
      <c r="C211" s="27" t="str">
        <f>IF(ISBLANK(INDEX('Обработка исходного'!E:E,ROW($B$3)+4*(ROW($B211)-ROW($B$3)))),"",INDEX('Обработка исходного'!E:E,ROW($B$3)+4*(ROW($B211)-ROW($B$3))))</f>
        <v>Листы, поковки толщиной от 400 до 650 мм, КП295**</v>
      </c>
      <c r="D211" s="31">
        <v>210</v>
      </c>
      <c r="E211" s="32">
        <v>207</v>
      </c>
      <c r="F211" s="32">
        <v>205</v>
      </c>
      <c r="G211" s="32">
        <v>202</v>
      </c>
      <c r="H211" s="32">
        <v>200</v>
      </c>
      <c r="I211" s="32">
        <v>197</v>
      </c>
      <c r="J211" s="32">
        <v>195</v>
      </c>
      <c r="K211" s="32">
        <v>190</v>
      </c>
      <c r="L211" s="32">
        <v>185</v>
      </c>
      <c r="M211" s="32">
        <v>180</v>
      </c>
      <c r="N211" s="32">
        <v>175</v>
      </c>
      <c r="O211" s="32">
        <v>170</v>
      </c>
      <c r="P211" s="33">
        <v>165</v>
      </c>
    </row>
    <row r="212" spans="1:16" ht="25.5" x14ac:dyDescent="0.25">
      <c r="A212" s="10" t="str">
        <f>INDEX('Обработка исходного'!B:B,ROW($B$3)+4*(ROW($B212)-ROW($B$3)))</f>
        <v>Сталь легированная хромомолибденованадиевая</v>
      </c>
      <c r="B212" s="47" t="str">
        <f>INDEX('Обработка исходного'!D:D,ROW($B$3)+4*(ROW($B212)-ROW($B$3)))</f>
        <v>15Х2МФА</v>
      </c>
      <c r="C212" s="27" t="str">
        <f>IF(ISBLANK(INDEX('Обработка исходного'!E:E,ROW($B$3)+4*(ROW($B212)-ROW($B$3)))),"",INDEX('Обработка исходного'!E:E,ROW($B$3)+4*(ROW($B212)-ROW($B$3))))</f>
        <v>Листы, поковки толщиной от 161 до 400 мм, КП395**</v>
      </c>
      <c r="D212" s="31">
        <v>210</v>
      </c>
      <c r="E212" s="32">
        <v>207</v>
      </c>
      <c r="F212" s="32">
        <v>205</v>
      </c>
      <c r="G212" s="32">
        <v>202</v>
      </c>
      <c r="H212" s="32">
        <v>200</v>
      </c>
      <c r="I212" s="32">
        <v>197</v>
      </c>
      <c r="J212" s="32">
        <v>195</v>
      </c>
      <c r="K212" s="32">
        <v>190</v>
      </c>
      <c r="L212" s="32">
        <v>185</v>
      </c>
      <c r="M212" s="32">
        <v>180</v>
      </c>
      <c r="N212" s="32">
        <v>175</v>
      </c>
      <c r="O212" s="32">
        <v>170</v>
      </c>
      <c r="P212" s="33">
        <v>165</v>
      </c>
    </row>
    <row r="213" spans="1:16" ht="25.5" x14ac:dyDescent="0.25">
      <c r="A213" s="10" t="str">
        <f>INDEX('Обработка исходного'!B:B,ROW($B$3)+4*(ROW($B213)-ROW($B$3)))</f>
        <v>Сталь легированная хромомолибденованадиевая</v>
      </c>
      <c r="B213" s="47" t="str">
        <f>INDEX('Обработка исходного'!D:D,ROW($B$3)+4*(ROW($B213)-ROW($B$3)))</f>
        <v>15Х2МФА-А</v>
      </c>
      <c r="C213" s="27" t="str">
        <f>IF(ISBLANK(INDEX('Обработка исходного'!E:E,ROW($B$3)+4*(ROW($B213)-ROW($B$3)))),"",INDEX('Обработка исходного'!E:E,ROW($B$3)+4*(ROW($B213)-ROW($B$3))))</f>
        <v>Листы, поковки толщиной от 400 до 650 мм, КП295**</v>
      </c>
      <c r="D213" s="31">
        <v>210</v>
      </c>
      <c r="E213" s="32">
        <v>207</v>
      </c>
      <c r="F213" s="32">
        <v>205</v>
      </c>
      <c r="G213" s="32">
        <v>202</v>
      </c>
      <c r="H213" s="32">
        <v>200</v>
      </c>
      <c r="I213" s="32">
        <v>197</v>
      </c>
      <c r="J213" s="32">
        <v>195</v>
      </c>
      <c r="K213" s="32">
        <v>190</v>
      </c>
      <c r="L213" s="32">
        <v>185</v>
      </c>
      <c r="M213" s="32">
        <v>180</v>
      </c>
      <c r="N213" s="32">
        <v>175</v>
      </c>
      <c r="O213" s="32">
        <v>170</v>
      </c>
      <c r="P213" s="33">
        <v>165</v>
      </c>
    </row>
    <row r="214" spans="1:16" ht="25.5" x14ac:dyDescent="0.25">
      <c r="A214" s="10" t="str">
        <f>INDEX('Обработка исходного'!B:B,ROW($B$3)+4*(ROW($B214)-ROW($B$3)))</f>
        <v>Сталь легированная хромомолибденованадиевая</v>
      </c>
      <c r="B214" s="47" t="str">
        <f>INDEX('Обработка исходного'!D:D,ROW($B$3)+4*(ROW($B214)-ROW($B$3)))</f>
        <v>15Х2МФА-А</v>
      </c>
      <c r="C214" s="27" t="str">
        <f>IF(ISBLANK(INDEX('Обработка исходного'!E:E,ROW($B$3)+4*(ROW($B214)-ROW($B$3)))),"",INDEX('Обработка исходного'!E:E,ROW($B$3)+4*(ROW($B214)-ROW($B$3))))</f>
        <v>Листы, поковки толщиной от 161 до 400 мм, КП395**</v>
      </c>
      <c r="D214" s="31">
        <v>210</v>
      </c>
      <c r="E214" s="32">
        <v>207</v>
      </c>
      <c r="F214" s="32">
        <v>205</v>
      </c>
      <c r="G214" s="32">
        <v>202</v>
      </c>
      <c r="H214" s="32">
        <v>200</v>
      </c>
      <c r="I214" s="32">
        <v>197</v>
      </c>
      <c r="J214" s="32">
        <v>195</v>
      </c>
      <c r="K214" s="32">
        <v>190</v>
      </c>
      <c r="L214" s="32">
        <v>185</v>
      </c>
      <c r="M214" s="32">
        <v>180</v>
      </c>
      <c r="N214" s="32">
        <v>175</v>
      </c>
      <c r="O214" s="32">
        <v>170</v>
      </c>
      <c r="P214" s="33">
        <v>165</v>
      </c>
    </row>
    <row r="215" spans="1:16" ht="38.25" x14ac:dyDescent="0.25">
      <c r="A215" s="10" t="str">
        <f>INDEX('Обработка исходного'!B:B,ROW($B$3)+4*(ROW($B215)-ROW($B$3)))</f>
        <v>Сталь легированная хромомолибденованадиевая</v>
      </c>
      <c r="B215" s="47" t="str">
        <f>INDEX('Обработка исходного'!D:D,ROW($B$3)+4*(ROW($B215)-ROW($B$3)))</f>
        <v>25Х2МФА</v>
      </c>
      <c r="C215" s="27" t="str">
        <f>IF(ISBLANK(INDEX('Обработка исходного'!E:E,ROW($B$3)+4*(ROW($B215)-ROW($B$3)))),"",INDEX('Обработка исходного'!E:E,ROW($B$3)+4*(ROW($B215)-ROW($B$3))))</f>
        <v>Поковки, листы (плиты), листовые и штампованные заготовки диаметром или толщиной до 70 мм, КП395**</v>
      </c>
      <c r="D215" s="31">
        <v>215</v>
      </c>
      <c r="E215" s="32">
        <v>212</v>
      </c>
      <c r="F215" s="32">
        <v>210</v>
      </c>
      <c r="G215" s="32">
        <v>207</v>
      </c>
      <c r="H215" s="32">
        <v>205</v>
      </c>
      <c r="I215" s="32">
        <v>202</v>
      </c>
      <c r="J215" s="32">
        <v>200</v>
      </c>
      <c r="K215" s="32">
        <v>195</v>
      </c>
      <c r="L215" s="32">
        <v>190</v>
      </c>
      <c r="M215" s="32">
        <v>185</v>
      </c>
      <c r="N215" s="32">
        <v>180</v>
      </c>
      <c r="O215" s="32">
        <v>175</v>
      </c>
      <c r="P215" s="33">
        <v>170</v>
      </c>
    </row>
    <row r="216" spans="1:16" ht="38.25" x14ac:dyDescent="0.25">
      <c r="A216" s="10" t="str">
        <f>INDEX('Обработка исходного'!B:B,ROW($B$3)+4*(ROW($B216)-ROW($B$3)))</f>
        <v>Сталь легированная хромомолибденованадиевая</v>
      </c>
      <c r="B216" s="47" t="str">
        <f>INDEX('Обработка исходного'!D:D,ROW($B$3)+4*(ROW($B216)-ROW($B$3)))</f>
        <v>25Х2МФА</v>
      </c>
      <c r="C216" s="27" t="str">
        <f>IF(ISBLANK(INDEX('Обработка исходного'!E:E,ROW($B$3)+4*(ROW($B216)-ROW($B$3)))),"",INDEX('Обработка исходного'!E:E,ROW($B$3)+4*(ROW($B216)-ROW($B$3))))</f>
        <v>Поковки, листы (плиты), листовые и штампованные заготовки диаметром или толщиной до 750 мм, КП490**</v>
      </c>
      <c r="D216" s="31">
        <v>215</v>
      </c>
      <c r="E216" s="32">
        <v>212</v>
      </c>
      <c r="F216" s="32">
        <v>210</v>
      </c>
      <c r="G216" s="32">
        <v>207</v>
      </c>
      <c r="H216" s="32">
        <v>205</v>
      </c>
      <c r="I216" s="32">
        <v>202</v>
      </c>
      <c r="J216" s="32">
        <v>200</v>
      </c>
      <c r="K216" s="32">
        <v>195</v>
      </c>
      <c r="L216" s="32">
        <v>190</v>
      </c>
      <c r="M216" s="32">
        <v>185</v>
      </c>
      <c r="N216" s="32">
        <v>180</v>
      </c>
      <c r="O216" s="32">
        <v>175</v>
      </c>
      <c r="P216" s="33">
        <v>170</v>
      </c>
    </row>
    <row r="217" spans="1:16" ht="38.25" x14ac:dyDescent="0.25">
      <c r="A217" s="10" t="str">
        <f>INDEX('Обработка исходного'!B:B,ROW($B$3)+4*(ROW($B217)-ROW($B$3)))</f>
        <v>Сталь легированная хромомолибденованадиевая</v>
      </c>
      <c r="B217" s="47" t="str">
        <f>INDEX('Обработка исходного'!D:D,ROW($B$3)+4*(ROW($B217)-ROW($B$3)))</f>
        <v>25Х2МФА</v>
      </c>
      <c r="C217" s="27" t="str">
        <f>IF(ISBLANK(INDEX('Обработка исходного'!E:E,ROW($B$3)+4*(ROW($B217)-ROW($B$3)))),"",INDEX('Обработка исходного'!E:E,ROW($B$3)+4*(ROW($B217)-ROW($B$3))))</f>
        <v>Поковки, листы (плиты), листовые и штампованные заготовки диаметром или толщиной до 750 мм, КП590**</v>
      </c>
      <c r="D217" s="31">
        <v>215</v>
      </c>
      <c r="E217" s="32">
        <v>212</v>
      </c>
      <c r="F217" s="32">
        <v>210</v>
      </c>
      <c r="G217" s="32">
        <v>207</v>
      </c>
      <c r="H217" s="32">
        <v>205</v>
      </c>
      <c r="I217" s="32">
        <v>202</v>
      </c>
      <c r="J217" s="32">
        <v>200</v>
      </c>
      <c r="K217" s="32">
        <v>195</v>
      </c>
      <c r="L217" s="32">
        <v>190</v>
      </c>
      <c r="M217" s="32">
        <v>185</v>
      </c>
      <c r="N217" s="32">
        <v>180</v>
      </c>
      <c r="O217" s="32">
        <v>175</v>
      </c>
      <c r="P217" s="33">
        <v>170</v>
      </c>
    </row>
    <row r="218" spans="1:16" ht="25.5" x14ac:dyDescent="0.25">
      <c r="A218" s="10" t="str">
        <f>INDEX('Обработка исходного'!B:B,ROW($B$3)+4*(ROW($B218)-ROW($B$3)))</f>
        <v>Сталь легированная хромомолибденованадиевая</v>
      </c>
      <c r="B218" s="47" t="str">
        <f>INDEX('Обработка исходного'!D:D,ROW($B$3)+4*(ROW($B218)-ROW($B$3)))</f>
        <v>25Х2М1Ф</v>
      </c>
      <c r="C218" s="27" t="str">
        <f>IF(ISBLANK(INDEX('Обработка исходного'!E:E,ROW($B$3)+4*(ROW($B218)-ROW($B$3)))),"",INDEX('Обработка исходного'!E:E,ROW($B$3)+4*(ROW($B218)-ROW($B$3))))</f>
        <v>Горячекатаные и кованые прутки и полосы диаметром или толщиной 90 мм</v>
      </c>
      <c r="D218" s="31">
        <v>215</v>
      </c>
      <c r="E218" s="32">
        <v>212</v>
      </c>
      <c r="F218" s="32">
        <v>210</v>
      </c>
      <c r="G218" s="32">
        <v>207</v>
      </c>
      <c r="H218" s="32">
        <v>205</v>
      </c>
      <c r="I218" s="32">
        <v>202</v>
      </c>
      <c r="J218" s="32">
        <v>200</v>
      </c>
      <c r="K218" s="32">
        <v>195</v>
      </c>
      <c r="L218" s="32">
        <v>190</v>
      </c>
      <c r="M218" s="32">
        <v>185</v>
      </c>
      <c r="N218" s="32">
        <v>180</v>
      </c>
      <c r="O218" s="32">
        <v>175</v>
      </c>
      <c r="P218" s="33">
        <v>170</v>
      </c>
    </row>
    <row r="219" spans="1:16" ht="25.5" x14ac:dyDescent="0.25">
      <c r="A219" s="10" t="str">
        <f>INDEX('Обработка исходного'!B:B,ROW($B$3)+4*(ROW($B219)-ROW($B$3)))</f>
        <v>Сталь легированная хромомолибденованадиевая</v>
      </c>
      <c r="B219" s="47" t="str">
        <f>INDEX('Обработка исходного'!D:D,ROW($B$3)+4*(ROW($B219)-ROW($B$3)))</f>
        <v>25Х2М1Ф</v>
      </c>
      <c r="C219" s="27" t="str">
        <f>IF(ISBLANK(INDEX('Обработка исходного'!E:E,ROW($B$3)+4*(ROW($B219)-ROW($B$3)))),"",INDEX('Обработка исходного'!E:E,ROW($B$3)+4*(ROW($B219)-ROW($B$3))))</f>
        <v>Заготовки крепежных деталей диаметром или толщиной до 200 мм</v>
      </c>
      <c r="D219" s="31">
        <v>215</v>
      </c>
      <c r="E219" s="32">
        <v>212</v>
      </c>
      <c r="F219" s="32">
        <v>210</v>
      </c>
      <c r="G219" s="32">
        <v>207</v>
      </c>
      <c r="H219" s="32">
        <v>205</v>
      </c>
      <c r="I219" s="32">
        <v>202</v>
      </c>
      <c r="J219" s="32">
        <v>200</v>
      </c>
      <c r="K219" s="32">
        <v>195</v>
      </c>
      <c r="L219" s="32">
        <v>190</v>
      </c>
      <c r="M219" s="32">
        <v>185</v>
      </c>
      <c r="N219" s="32">
        <v>180</v>
      </c>
      <c r="O219" s="32">
        <v>175</v>
      </c>
      <c r="P219" s="33">
        <v>170</v>
      </c>
    </row>
    <row r="220" spans="1:16" ht="25.5" x14ac:dyDescent="0.25">
      <c r="A220" s="10" t="str">
        <f>INDEX('Обработка исходного'!B:B,ROW($B$3)+4*(ROW($B220)-ROW($B$3)))</f>
        <v>Сталь легированная хромомолибденованадиевая</v>
      </c>
      <c r="B220" s="47" t="str">
        <f>INDEX('Обработка исходного'!D:D,ROW($B$3)+4*(ROW($B220)-ROW($B$3)))</f>
        <v>25Х2М1Ф</v>
      </c>
      <c r="C220" s="27" t="str">
        <f>IF(ISBLANK(INDEX('Обработка исходного'!E:E,ROW($B$3)+4*(ROW($B220)-ROW($B$3)))),"",INDEX('Обработка исходного'!E:E,ROW($B$3)+4*(ROW($B220)-ROW($B$3))))</f>
        <v>Горячекатаные и кованые прутки и полосы диаметром или толщиной от 90 до 150 мм</v>
      </c>
      <c r="D220" s="31">
        <v>215</v>
      </c>
      <c r="E220" s="32">
        <v>212</v>
      </c>
      <c r="F220" s="32">
        <v>210</v>
      </c>
      <c r="G220" s="32">
        <v>207</v>
      </c>
      <c r="H220" s="32">
        <v>205</v>
      </c>
      <c r="I220" s="32">
        <v>202</v>
      </c>
      <c r="J220" s="32">
        <v>200</v>
      </c>
      <c r="K220" s="32">
        <v>195</v>
      </c>
      <c r="L220" s="32">
        <v>190</v>
      </c>
      <c r="M220" s="32">
        <v>185</v>
      </c>
      <c r="N220" s="32">
        <v>180</v>
      </c>
      <c r="O220" s="32">
        <v>175</v>
      </c>
      <c r="P220" s="33">
        <v>170</v>
      </c>
    </row>
    <row r="221" spans="1:16" ht="25.5" x14ac:dyDescent="0.25">
      <c r="A221" s="10" t="str">
        <f>INDEX('Обработка исходного'!B:B,ROW($B$3)+4*(ROW($B221)-ROW($B$3)))</f>
        <v>Сталь легированная хромомолибденованадиевая</v>
      </c>
      <c r="B221" s="47" t="str">
        <f>INDEX('Обработка исходного'!D:D,ROW($B$3)+4*(ROW($B221)-ROW($B$3)))</f>
        <v>25Х2М1Ф</v>
      </c>
      <c r="C221" s="27" t="str">
        <f>IF(ISBLANK(INDEX('Обработка исходного'!E:E,ROW($B$3)+4*(ROW($B221)-ROW($B$3)))),"",INDEX('Обработка исходного'!E:E,ROW($B$3)+4*(ROW($B221)-ROW($B$3))))</f>
        <v>Горячекатаные и кованые прутки и полосы диаметром или толщиной от 150 до 200 мм</v>
      </c>
      <c r="D221" s="31">
        <v>215</v>
      </c>
      <c r="E221" s="32">
        <v>212</v>
      </c>
      <c r="F221" s="32">
        <v>210</v>
      </c>
      <c r="G221" s="32">
        <v>207</v>
      </c>
      <c r="H221" s="32">
        <v>205</v>
      </c>
      <c r="I221" s="32">
        <v>202</v>
      </c>
      <c r="J221" s="32">
        <v>200</v>
      </c>
      <c r="K221" s="32">
        <v>195</v>
      </c>
      <c r="L221" s="32">
        <v>190</v>
      </c>
      <c r="M221" s="32">
        <v>185</v>
      </c>
      <c r="N221" s="32">
        <v>180</v>
      </c>
      <c r="O221" s="32">
        <v>175</v>
      </c>
      <c r="P221" s="33">
        <v>170</v>
      </c>
    </row>
    <row r="222" spans="1:16" ht="25.5" x14ac:dyDescent="0.25">
      <c r="A222" s="10" t="str">
        <f>INDEX('Обработка исходного'!B:B,ROW($B$3)+4*(ROW($B222)-ROW($B$3)))</f>
        <v>Сталь легированная хромомолибденованадиевая</v>
      </c>
      <c r="B222" s="47" t="str">
        <f>INDEX('Обработка исходного'!D:D,ROW($B$3)+4*(ROW($B222)-ROW($B$3)))</f>
        <v>25Х2М1Ф</v>
      </c>
      <c r="C222" s="27" t="str">
        <f>IF(ISBLANK(INDEX('Обработка исходного'!E:E,ROW($B$3)+4*(ROW($B222)-ROW($B$3)))),"",INDEX('Обработка исходного'!E:E,ROW($B$3)+4*(ROW($B222)-ROW($B$3))))</f>
        <v>Поковки толщиной или диаметром от 100 до 300 мм, КП490*</v>
      </c>
      <c r="D222" s="31">
        <v>215</v>
      </c>
      <c r="E222" s="32">
        <v>212</v>
      </c>
      <c r="F222" s="32">
        <v>210</v>
      </c>
      <c r="G222" s="32">
        <v>207</v>
      </c>
      <c r="H222" s="32">
        <v>205</v>
      </c>
      <c r="I222" s="32">
        <v>202</v>
      </c>
      <c r="J222" s="32">
        <v>200</v>
      </c>
      <c r="K222" s="32">
        <v>195</v>
      </c>
      <c r="L222" s="32">
        <v>190</v>
      </c>
      <c r="M222" s="32">
        <v>185</v>
      </c>
      <c r="N222" s="32">
        <v>180</v>
      </c>
      <c r="O222" s="32">
        <v>175</v>
      </c>
      <c r="P222" s="33">
        <v>170</v>
      </c>
    </row>
    <row r="223" spans="1:16" ht="25.5" x14ac:dyDescent="0.25">
      <c r="A223" s="10" t="str">
        <f>INDEX('Обработка исходного'!B:B,ROW($B$3)+4*(ROW($B223)-ROW($B$3)))</f>
        <v>Сталь легированная хромомолибденованадиевая</v>
      </c>
      <c r="B223" s="47" t="str">
        <f>INDEX('Обработка исходного'!D:D,ROW($B$3)+4*(ROW($B223)-ROW($B$3)))</f>
        <v>25Х3МФА</v>
      </c>
      <c r="C223" s="27" t="str">
        <f>IF(ISBLANK(INDEX('Обработка исходного'!E:E,ROW($B$3)+4*(ROW($B223)-ROW($B$3)))),"",INDEX('Обработка исходного'!E:E,ROW($B$3)+4*(ROW($B223)-ROW($B$3))))</f>
        <v>Поковки, листы (плиты), листовые и штампованные заготовки толщиной от 450 до 600 мм, КП395**</v>
      </c>
      <c r="D223" s="31">
        <v>215</v>
      </c>
      <c r="E223" s="32">
        <v>212</v>
      </c>
      <c r="F223" s="32">
        <v>210</v>
      </c>
      <c r="G223" s="32">
        <v>207</v>
      </c>
      <c r="H223" s="32">
        <v>205</v>
      </c>
      <c r="I223" s="32">
        <v>202</v>
      </c>
      <c r="J223" s="32">
        <v>200</v>
      </c>
      <c r="K223" s="32">
        <v>195</v>
      </c>
      <c r="L223" s="32">
        <v>190</v>
      </c>
      <c r="M223" s="32">
        <v>185</v>
      </c>
      <c r="N223" s="32">
        <v>180</v>
      </c>
      <c r="O223" s="32">
        <v>175</v>
      </c>
      <c r="P223" s="33">
        <v>170</v>
      </c>
    </row>
    <row r="224" spans="1:16" ht="25.5" x14ac:dyDescent="0.25">
      <c r="A224" s="10" t="str">
        <f>INDEX('Обработка исходного'!B:B,ROW($B$3)+4*(ROW($B224)-ROW($B$3)))</f>
        <v>Сталь легированная хромомолибденованадиевая</v>
      </c>
      <c r="B224" s="47" t="str">
        <f>INDEX('Обработка исходного'!D:D,ROW($B$3)+4*(ROW($B224)-ROW($B$3)))</f>
        <v>25Х3МФА</v>
      </c>
      <c r="C224" s="27" t="str">
        <f>IF(ISBLANK(INDEX('Обработка исходного'!E:E,ROW($B$3)+4*(ROW($B224)-ROW($B$3)))),"",INDEX('Обработка исходного'!E:E,ROW($B$3)+4*(ROW($B224)-ROW($B$3))))</f>
        <v>Поковки, листы (плиты), листовые и штампованные заготовки толщиной от 450 до 600 мм, КП490**</v>
      </c>
      <c r="D224" s="31">
        <v>215</v>
      </c>
      <c r="E224" s="32">
        <v>212</v>
      </c>
      <c r="F224" s="32">
        <v>210</v>
      </c>
      <c r="G224" s="32">
        <v>207</v>
      </c>
      <c r="H224" s="32">
        <v>205</v>
      </c>
      <c r="I224" s="32">
        <v>202</v>
      </c>
      <c r="J224" s="32">
        <v>200</v>
      </c>
      <c r="K224" s="32">
        <v>195</v>
      </c>
      <c r="L224" s="32">
        <v>190</v>
      </c>
      <c r="M224" s="32">
        <v>185</v>
      </c>
      <c r="N224" s="32">
        <v>180</v>
      </c>
      <c r="O224" s="32">
        <v>175</v>
      </c>
      <c r="P224" s="33">
        <v>170</v>
      </c>
    </row>
    <row r="225" spans="1:16" ht="25.5" x14ac:dyDescent="0.25">
      <c r="A225" s="10" t="str">
        <f>INDEX('Обработка исходного'!B:B,ROW($B$3)+4*(ROW($B225)-ROW($B$3)))</f>
        <v>Сталь легированная хромомолибденованадиевая</v>
      </c>
      <c r="B225" s="47" t="str">
        <f>INDEX('Обработка исходного'!D:D,ROW($B$3)+4*(ROW($B225)-ROW($B$3)))</f>
        <v>25Х3МФА</v>
      </c>
      <c r="C225" s="27" t="str">
        <f>IF(ISBLANK(INDEX('Обработка исходного'!E:E,ROW($B$3)+4*(ROW($B225)-ROW($B$3)))),"",INDEX('Обработка исходного'!E:E,ROW($B$3)+4*(ROW($B225)-ROW($B$3))))</f>
        <v>Поковки, листы (плиты), листовые и штампованные заготовки толщиной от 450 до 600 мм, КП590**</v>
      </c>
      <c r="D225" s="31">
        <v>215</v>
      </c>
      <c r="E225" s="32">
        <v>212</v>
      </c>
      <c r="F225" s="32">
        <v>210</v>
      </c>
      <c r="G225" s="32">
        <v>207</v>
      </c>
      <c r="H225" s="32">
        <v>205</v>
      </c>
      <c r="I225" s="32">
        <v>202</v>
      </c>
      <c r="J225" s="32">
        <v>200</v>
      </c>
      <c r="K225" s="32">
        <v>195</v>
      </c>
      <c r="L225" s="32">
        <v>190</v>
      </c>
      <c r="M225" s="32">
        <v>185</v>
      </c>
      <c r="N225" s="32">
        <v>180</v>
      </c>
      <c r="O225" s="32">
        <v>175</v>
      </c>
      <c r="P225" s="33">
        <v>170</v>
      </c>
    </row>
    <row r="226" spans="1:16" ht="25.5" x14ac:dyDescent="0.25">
      <c r="A226" s="10" t="str">
        <f>INDEX('Обработка исходного'!B:B,ROW($B$3)+4*(ROW($B226)-ROW($B$3)))</f>
        <v>Сталь легированная хромомолибденованадиевая</v>
      </c>
      <c r="B226" s="47" t="str">
        <f>INDEX('Обработка исходного'!D:D,ROW($B$3)+4*(ROW($B226)-ROW($B$3)))</f>
        <v>25Х3МФА</v>
      </c>
      <c r="C226" s="27" t="str">
        <f>IF(ISBLANK(INDEX('Обработка исходного'!E:E,ROW($B$3)+4*(ROW($B226)-ROW($B$3)))),"",INDEX('Обработка исходного'!E:E,ROW($B$3)+4*(ROW($B226)-ROW($B$3))))</f>
        <v>Поковки, листы (плиты), листовые и штампованные заготовки толщиной от 450 до 600 мм, КП685**</v>
      </c>
      <c r="D226" s="31">
        <v>215</v>
      </c>
      <c r="E226" s="32">
        <v>212</v>
      </c>
      <c r="F226" s="32">
        <v>210</v>
      </c>
      <c r="G226" s="32">
        <v>207</v>
      </c>
      <c r="H226" s="32">
        <v>205</v>
      </c>
      <c r="I226" s="32">
        <v>202</v>
      </c>
      <c r="J226" s="32">
        <v>200</v>
      </c>
      <c r="K226" s="32">
        <v>195</v>
      </c>
      <c r="L226" s="32">
        <v>190</v>
      </c>
      <c r="M226" s="32">
        <v>185</v>
      </c>
      <c r="N226" s="32">
        <v>180</v>
      </c>
      <c r="O226" s="32">
        <v>175</v>
      </c>
      <c r="P226" s="33">
        <v>170</v>
      </c>
    </row>
    <row r="227" spans="1:16" ht="25.5" x14ac:dyDescent="0.25">
      <c r="A227" s="10" t="str">
        <f>INDEX('Обработка исходного'!B:B,ROW($B$3)+4*(ROW($B227)-ROW($B$3)))</f>
        <v>Сталь легированная хромомолибденованадиевая</v>
      </c>
      <c r="B227" s="47" t="str">
        <f>INDEX('Обработка исходного'!D:D,ROW($B$3)+4*(ROW($B227)-ROW($B$3)))</f>
        <v>10Х2М1ФБ</v>
      </c>
      <c r="C227" s="27" t="str">
        <f>IF(ISBLANK(INDEX('Обработка исходного'!E:E,ROW($B$3)+4*(ROW($B227)-ROW($B$3)))),"",INDEX('Обработка исходного'!E:E,ROW($B$3)+4*(ROW($B227)-ROW($B$3))))</f>
        <v>Поковки толщиной от 100 до 400 мм, КП195*</v>
      </c>
      <c r="D227" s="31">
        <v>210</v>
      </c>
      <c r="E227" s="32">
        <v>207</v>
      </c>
      <c r="F227" s="32">
        <v>205</v>
      </c>
      <c r="G227" s="32">
        <v>202</v>
      </c>
      <c r="H227" s="32">
        <v>200</v>
      </c>
      <c r="I227" s="32">
        <v>197</v>
      </c>
      <c r="J227" s="32">
        <v>195</v>
      </c>
      <c r="K227" s="32">
        <v>190</v>
      </c>
      <c r="L227" s="32">
        <v>185</v>
      </c>
      <c r="M227" s="32">
        <v>180</v>
      </c>
      <c r="N227" s="32">
        <v>175</v>
      </c>
      <c r="O227" s="32">
        <v>170</v>
      </c>
      <c r="P227" s="33">
        <v>165</v>
      </c>
    </row>
    <row r="228" spans="1:16" ht="25.5" x14ac:dyDescent="0.25">
      <c r="A228" s="10" t="str">
        <f>INDEX('Обработка исходного'!B:B,ROW($B$3)+4*(ROW($B228)-ROW($B$3)))</f>
        <v>Сталь легированная хромомолибденованадиевая</v>
      </c>
      <c r="B228" s="47" t="str">
        <f>INDEX('Обработка исходного'!D:D,ROW($B$3)+4*(ROW($B228)-ROW($B$3)))</f>
        <v>10Х2М1ФБ</v>
      </c>
      <c r="C228" s="27" t="str">
        <f>IF(ISBLANK(INDEX('Обработка исходного'!E:E,ROW($B$3)+4*(ROW($B228)-ROW($B$3)))),"",INDEX('Обработка исходного'!E:E,ROW($B$3)+4*(ROW($B228)-ROW($B$3))))</f>
        <v>Поковки толщиной от 100 до 400 мм, КП245*</v>
      </c>
      <c r="D228" s="31">
        <v>210</v>
      </c>
      <c r="E228" s="32">
        <v>207</v>
      </c>
      <c r="F228" s="32">
        <v>205</v>
      </c>
      <c r="G228" s="32">
        <v>202</v>
      </c>
      <c r="H228" s="32">
        <v>200</v>
      </c>
      <c r="I228" s="32">
        <v>197</v>
      </c>
      <c r="J228" s="32">
        <v>195</v>
      </c>
      <c r="K228" s="32">
        <v>190</v>
      </c>
      <c r="L228" s="32">
        <v>185</v>
      </c>
      <c r="M228" s="32">
        <v>180</v>
      </c>
      <c r="N228" s="32">
        <v>175</v>
      </c>
      <c r="O228" s="32">
        <v>170</v>
      </c>
      <c r="P228" s="33">
        <v>165</v>
      </c>
    </row>
    <row r="229" spans="1:16" ht="25.5" x14ac:dyDescent="0.25">
      <c r="A229" s="10" t="str">
        <f>INDEX('Обработка исходного'!B:B,ROW($B$3)+4*(ROW($B229)-ROW($B$3)))</f>
        <v>Сталь легированная хромомолибденованадиевая</v>
      </c>
      <c r="B229" s="47" t="str">
        <f>INDEX('Обработка исходного'!D:D,ROW($B$3)+4*(ROW($B229)-ROW($B$3)))</f>
        <v>10Х2М1ФБ</v>
      </c>
      <c r="C229" s="27" t="str">
        <f>IF(ISBLANK(INDEX('Обработка исходного'!E:E,ROW($B$3)+4*(ROW($B229)-ROW($B$3)))),"",INDEX('Обработка исходного'!E:E,ROW($B$3)+4*(ROW($B229)-ROW($B$3))))</f>
        <v>Листы толщиной до 150 мм, КП195*</v>
      </c>
      <c r="D229" s="31">
        <v>210</v>
      </c>
      <c r="E229" s="32">
        <v>207</v>
      </c>
      <c r="F229" s="32">
        <v>205</v>
      </c>
      <c r="G229" s="32">
        <v>202</v>
      </c>
      <c r="H229" s="32">
        <v>200</v>
      </c>
      <c r="I229" s="32">
        <v>197</v>
      </c>
      <c r="J229" s="32">
        <v>195</v>
      </c>
      <c r="K229" s="32">
        <v>190</v>
      </c>
      <c r="L229" s="32">
        <v>185</v>
      </c>
      <c r="M229" s="32">
        <v>180</v>
      </c>
      <c r="N229" s="32">
        <v>175</v>
      </c>
      <c r="O229" s="32">
        <v>170</v>
      </c>
      <c r="P229" s="33">
        <v>165</v>
      </c>
    </row>
    <row r="230" spans="1:16" ht="25.5" x14ac:dyDescent="0.25">
      <c r="A230" s="10" t="str">
        <f>INDEX('Обработка исходного'!B:B,ROW($B$3)+4*(ROW($B230)-ROW($B$3)))</f>
        <v>Сталь легированная хромомолибденованадиевая</v>
      </c>
      <c r="B230" s="47" t="str">
        <f>INDEX('Обработка исходного'!D:D,ROW($B$3)+4*(ROW($B230)-ROW($B$3)))</f>
        <v>10Х2М1ФБ</v>
      </c>
      <c r="C230" s="27" t="str">
        <f>IF(ISBLANK(INDEX('Обработка исходного'!E:E,ROW($B$3)+4*(ROW($B230)-ROW($B$3)))),"",INDEX('Обработка исходного'!E:E,ROW($B$3)+4*(ROW($B230)-ROW($B$3))))</f>
        <v>Листы толщиной до 150 мм, КП245*</v>
      </c>
      <c r="D230" s="31">
        <v>210</v>
      </c>
      <c r="E230" s="32">
        <v>207</v>
      </c>
      <c r="F230" s="32">
        <v>205</v>
      </c>
      <c r="G230" s="32">
        <v>202</v>
      </c>
      <c r="H230" s="32">
        <v>200</v>
      </c>
      <c r="I230" s="32">
        <v>197</v>
      </c>
      <c r="J230" s="32">
        <v>195</v>
      </c>
      <c r="K230" s="32">
        <v>190</v>
      </c>
      <c r="L230" s="32">
        <v>185</v>
      </c>
      <c r="M230" s="32">
        <v>180</v>
      </c>
      <c r="N230" s="32">
        <v>175</v>
      </c>
      <c r="O230" s="32">
        <v>170</v>
      </c>
      <c r="P230" s="33">
        <v>165</v>
      </c>
    </row>
    <row r="231" spans="1:16" ht="25.5" x14ac:dyDescent="0.25">
      <c r="A231" s="10" t="str">
        <f>INDEX('Обработка исходного'!B:B,ROW($B$3)+4*(ROW($B231)-ROW($B$3)))</f>
        <v>Сталь легированная хромомолибденованадиевая</v>
      </c>
      <c r="B231" s="47" t="str">
        <f>INDEX('Обработка исходного'!D:D,ROW($B$3)+4*(ROW($B231)-ROW($B$3)))</f>
        <v>15Х2НМФА</v>
      </c>
      <c r="C231" s="27" t="str">
        <f>IF(ISBLANK(INDEX('Обработка исходного'!E:E,ROW($B$3)+4*(ROW($B231)-ROW($B$3)))),"",INDEX('Обработка исходного'!E:E,ROW($B$3)+4*(ROW($B231)-ROW($B$3))))</f>
        <v>Поковки, листы, штамповки диаметром или толщиной от 400 до 650 мм, КП395**</v>
      </c>
      <c r="D231" s="31">
        <v>210</v>
      </c>
      <c r="E231" s="32">
        <v>207</v>
      </c>
      <c r="F231" s="32">
        <v>205</v>
      </c>
      <c r="G231" s="32">
        <v>202</v>
      </c>
      <c r="H231" s="32">
        <v>200</v>
      </c>
      <c r="I231" s="32">
        <v>197</v>
      </c>
      <c r="J231" s="32">
        <v>195</v>
      </c>
      <c r="K231" s="32">
        <v>190</v>
      </c>
      <c r="L231" s="32">
        <v>185</v>
      </c>
      <c r="M231" s="32">
        <v>180</v>
      </c>
      <c r="N231" s="32">
        <v>175</v>
      </c>
      <c r="O231" s="32">
        <v>170</v>
      </c>
      <c r="P231" s="33">
        <v>165</v>
      </c>
    </row>
    <row r="232" spans="1:16" ht="25.5" x14ac:dyDescent="0.25">
      <c r="A232" s="10" t="str">
        <f>INDEX('Обработка исходного'!B:B,ROW($B$3)+4*(ROW($B232)-ROW($B$3)))</f>
        <v>Сталь легированная хромомолибденованадиевая</v>
      </c>
      <c r="B232" s="47" t="str">
        <f>INDEX('Обработка исходного'!D:D,ROW($B$3)+4*(ROW($B232)-ROW($B$3)))</f>
        <v>15Х2НМФА</v>
      </c>
      <c r="C232" s="27" t="str">
        <f>IF(ISBLANK(INDEX('Обработка исходного'!E:E,ROW($B$3)+4*(ROW($B232)-ROW($B$3)))),"",INDEX('Обработка исходного'!E:E,ROW($B$3)+4*(ROW($B232)-ROW($B$3))))</f>
        <v>Поковки, листы, штамповки диаметром или толщиной от 160 до 400 мм, КП490*</v>
      </c>
      <c r="D232" s="31">
        <v>210</v>
      </c>
      <c r="E232" s="32">
        <v>207</v>
      </c>
      <c r="F232" s="32">
        <v>205</v>
      </c>
      <c r="G232" s="32">
        <v>202</v>
      </c>
      <c r="H232" s="32">
        <v>200</v>
      </c>
      <c r="I232" s="32">
        <v>197</v>
      </c>
      <c r="J232" s="32">
        <v>195</v>
      </c>
      <c r="K232" s="32">
        <v>190</v>
      </c>
      <c r="L232" s="32">
        <v>185</v>
      </c>
      <c r="M232" s="32">
        <v>180</v>
      </c>
      <c r="N232" s="32">
        <v>175</v>
      </c>
      <c r="O232" s="32">
        <v>170</v>
      </c>
      <c r="P232" s="33">
        <v>165</v>
      </c>
    </row>
    <row r="233" spans="1:16" ht="25.5" x14ac:dyDescent="0.25">
      <c r="A233" s="10" t="str">
        <f>INDEX('Обработка исходного'!B:B,ROW($B$3)+4*(ROW($B233)-ROW($B$3)))</f>
        <v>Сталь легированная хромомолибденованадиевая</v>
      </c>
      <c r="B233" s="47" t="str">
        <f>INDEX('Обработка исходного'!D:D,ROW($B$3)+4*(ROW($B233)-ROW($B$3)))</f>
        <v>15Х2НМФА</v>
      </c>
      <c r="C233" s="27" t="str">
        <f>IF(ISBLANK(INDEX('Обработка исходного'!E:E,ROW($B$3)+4*(ROW($B233)-ROW($B$3)))),"",INDEX('Обработка исходного'!E:E,ROW($B$3)+4*(ROW($B233)-ROW($B$3))))</f>
        <v>Поковки, листы штамповки диаметром или толщиной от 400 до 650 мм, КП295*</v>
      </c>
      <c r="D233" s="31">
        <v>210</v>
      </c>
      <c r="E233" s="32">
        <v>207</v>
      </c>
      <c r="F233" s="32">
        <v>205</v>
      </c>
      <c r="G233" s="32">
        <v>202</v>
      </c>
      <c r="H233" s="32">
        <v>200</v>
      </c>
      <c r="I233" s="32">
        <v>197</v>
      </c>
      <c r="J233" s="32">
        <v>195</v>
      </c>
      <c r="K233" s="32">
        <v>190</v>
      </c>
      <c r="L233" s="32">
        <v>185</v>
      </c>
      <c r="M233" s="32">
        <v>180</v>
      </c>
      <c r="N233" s="32">
        <v>175</v>
      </c>
      <c r="O233" s="32">
        <v>170</v>
      </c>
      <c r="P233" s="33">
        <v>165</v>
      </c>
    </row>
    <row r="234" spans="1:16" ht="25.5" x14ac:dyDescent="0.25">
      <c r="A234" s="10" t="str">
        <f>INDEX('Обработка исходного'!B:B,ROW($B$3)+4*(ROW($B234)-ROW($B$3)))</f>
        <v>Сталь легированная хромомолибденованадиевая</v>
      </c>
      <c r="B234" s="47" t="str">
        <f>INDEX('Обработка исходного'!D:D,ROW($B$3)+4*(ROW($B234)-ROW($B$3)))</f>
        <v>15Х2НМФА</v>
      </c>
      <c r="C234" s="27" t="str">
        <f>IF(ISBLANK(INDEX('Обработка исходного'!E:E,ROW($B$3)+4*(ROW($B234)-ROW($B$3)))),"",INDEX('Обработка исходного'!E:E,ROW($B$3)+4*(ROW($B234)-ROW($B$3))))</f>
        <v>Поковки, листы штамповки диаметром или толщиной от 160 до 400 мм, КП395**</v>
      </c>
      <c r="D234" s="31">
        <v>210</v>
      </c>
      <c r="E234" s="32">
        <v>207</v>
      </c>
      <c r="F234" s="32">
        <v>205</v>
      </c>
      <c r="G234" s="32">
        <v>202</v>
      </c>
      <c r="H234" s="32">
        <v>200</v>
      </c>
      <c r="I234" s="32">
        <v>197</v>
      </c>
      <c r="J234" s="32">
        <v>195</v>
      </c>
      <c r="K234" s="32">
        <v>190</v>
      </c>
      <c r="L234" s="32">
        <v>185</v>
      </c>
      <c r="M234" s="32">
        <v>180</v>
      </c>
      <c r="N234" s="32">
        <v>175</v>
      </c>
      <c r="O234" s="32">
        <v>170</v>
      </c>
      <c r="P234" s="33">
        <v>165</v>
      </c>
    </row>
    <row r="235" spans="1:16" ht="25.5" x14ac:dyDescent="0.25">
      <c r="A235" s="10" t="str">
        <f>INDEX('Обработка исходного'!B:B,ROW($B$3)+4*(ROW($B235)-ROW($B$3)))</f>
        <v>Сталь легированная хромомолибденованадиевая</v>
      </c>
      <c r="B235" s="47" t="str">
        <f>INDEX('Обработка исходного'!D:D,ROW($B$3)+4*(ROW($B235)-ROW($B$3)))</f>
        <v>15ХНМФА-А</v>
      </c>
      <c r="C235" s="27" t="str">
        <f>IF(ISBLANK(INDEX('Обработка исходного'!E:E,ROW($B$3)+4*(ROW($B235)-ROW($B$3)))),"",INDEX('Обработка исходного'!E:E,ROW($B$3)+4*(ROW($B235)-ROW($B$3))))</f>
        <v>Поковки, листы, штамповки диаметром или толщиной от 400 до 650 мм, КП395**</v>
      </c>
      <c r="D235" s="31">
        <v>210</v>
      </c>
      <c r="E235" s="32">
        <v>207</v>
      </c>
      <c r="F235" s="32">
        <v>205</v>
      </c>
      <c r="G235" s="32">
        <v>202</v>
      </c>
      <c r="H235" s="32">
        <v>200</v>
      </c>
      <c r="I235" s="32">
        <v>197</v>
      </c>
      <c r="J235" s="32">
        <v>195</v>
      </c>
      <c r="K235" s="32">
        <v>190</v>
      </c>
      <c r="L235" s="32">
        <v>185</v>
      </c>
      <c r="M235" s="32">
        <v>180</v>
      </c>
      <c r="N235" s="32">
        <v>175</v>
      </c>
      <c r="O235" s="32">
        <v>170</v>
      </c>
      <c r="P235" s="33">
        <v>165</v>
      </c>
    </row>
    <row r="236" spans="1:16" ht="25.5" x14ac:dyDescent="0.25">
      <c r="A236" s="10" t="str">
        <f>INDEX('Обработка исходного'!B:B,ROW($B$3)+4*(ROW($B236)-ROW($B$3)))</f>
        <v>Сталь легированная хромомолибденованадиевая</v>
      </c>
      <c r="B236" s="47" t="str">
        <f>INDEX('Обработка исходного'!D:D,ROW($B$3)+4*(ROW($B236)-ROW($B$3)))</f>
        <v>15ХНМФА-А</v>
      </c>
      <c r="C236" s="27" t="str">
        <f>IF(ISBLANK(INDEX('Обработка исходного'!E:E,ROW($B$3)+4*(ROW($B236)-ROW($B$3)))),"",INDEX('Обработка исходного'!E:E,ROW($B$3)+4*(ROW($B236)-ROW($B$3))))</f>
        <v>Поковки, листы, штамповки диаметром или толщиной от 160 до 400 мм, КП490*</v>
      </c>
      <c r="D236" s="31">
        <v>210</v>
      </c>
      <c r="E236" s="32">
        <v>207</v>
      </c>
      <c r="F236" s="32">
        <v>205</v>
      </c>
      <c r="G236" s="32">
        <v>202</v>
      </c>
      <c r="H236" s="32">
        <v>200</v>
      </c>
      <c r="I236" s="32">
        <v>197</v>
      </c>
      <c r="J236" s="32">
        <v>195</v>
      </c>
      <c r="K236" s="32">
        <v>190</v>
      </c>
      <c r="L236" s="32">
        <v>185</v>
      </c>
      <c r="M236" s="32">
        <v>180</v>
      </c>
      <c r="N236" s="32">
        <v>175</v>
      </c>
      <c r="O236" s="32">
        <v>170</v>
      </c>
      <c r="P236" s="33">
        <v>165</v>
      </c>
    </row>
    <row r="237" spans="1:16" ht="25.5" x14ac:dyDescent="0.25">
      <c r="A237" s="10" t="str">
        <f>INDEX('Обработка исходного'!B:B,ROW($B$3)+4*(ROW($B237)-ROW($B$3)))</f>
        <v>Сталь легированная хромомолибденованадиевая</v>
      </c>
      <c r="B237" s="47" t="str">
        <f>INDEX('Обработка исходного'!D:D,ROW($B$3)+4*(ROW($B237)-ROW($B$3)))</f>
        <v>15ХНМФА-А</v>
      </c>
      <c r="C237" s="27" t="str">
        <f>IF(ISBLANK(INDEX('Обработка исходного'!E:E,ROW($B$3)+4*(ROW($B237)-ROW($B$3)))),"",INDEX('Обработка исходного'!E:E,ROW($B$3)+4*(ROW($B237)-ROW($B$3))))</f>
        <v>Поковки, листы штамповки диаметром или толщиной от 400 до 650 мм, КП295*</v>
      </c>
      <c r="D237" s="31">
        <v>210</v>
      </c>
      <c r="E237" s="32">
        <v>207</v>
      </c>
      <c r="F237" s="32">
        <v>205</v>
      </c>
      <c r="G237" s="32">
        <v>202</v>
      </c>
      <c r="H237" s="32">
        <v>200</v>
      </c>
      <c r="I237" s="32">
        <v>197</v>
      </c>
      <c r="J237" s="32">
        <v>195</v>
      </c>
      <c r="K237" s="32">
        <v>190</v>
      </c>
      <c r="L237" s="32">
        <v>185</v>
      </c>
      <c r="M237" s="32">
        <v>180</v>
      </c>
      <c r="N237" s="32">
        <v>175</v>
      </c>
      <c r="O237" s="32">
        <v>170</v>
      </c>
      <c r="P237" s="33">
        <v>165</v>
      </c>
    </row>
    <row r="238" spans="1:16" ht="25.5" x14ac:dyDescent="0.25">
      <c r="A238" s="10" t="str">
        <f>INDEX('Обработка исходного'!B:B,ROW($B$3)+4*(ROW($B238)-ROW($B$3)))</f>
        <v>Сталь легированная хромомолибденованадиевая</v>
      </c>
      <c r="B238" s="47" t="str">
        <f>INDEX('Обработка исходного'!D:D,ROW($B$3)+4*(ROW($B238)-ROW($B$3)))</f>
        <v>15ХНМФА-А</v>
      </c>
      <c r="C238" s="27" t="str">
        <f>IF(ISBLANK(INDEX('Обработка исходного'!E:E,ROW($B$3)+4*(ROW($B238)-ROW($B$3)))),"",INDEX('Обработка исходного'!E:E,ROW($B$3)+4*(ROW($B238)-ROW($B$3))))</f>
        <v>Поковки, листы штамповки диаметром или толщиной от 160 до 400 мм, КП395**</v>
      </c>
      <c r="D238" s="31">
        <v>210</v>
      </c>
      <c r="E238" s="32">
        <v>207</v>
      </c>
      <c r="F238" s="32">
        <v>205</v>
      </c>
      <c r="G238" s="32">
        <v>202</v>
      </c>
      <c r="H238" s="32">
        <v>200</v>
      </c>
      <c r="I238" s="32">
        <v>197</v>
      </c>
      <c r="J238" s="32">
        <v>195</v>
      </c>
      <c r="K238" s="32">
        <v>190</v>
      </c>
      <c r="L238" s="32">
        <v>185</v>
      </c>
      <c r="M238" s="32">
        <v>180</v>
      </c>
      <c r="N238" s="32">
        <v>175</v>
      </c>
      <c r="O238" s="32">
        <v>170</v>
      </c>
      <c r="P238" s="33">
        <v>165</v>
      </c>
    </row>
    <row r="239" spans="1:16" ht="25.5" x14ac:dyDescent="0.25">
      <c r="A239" s="10" t="str">
        <f>INDEX('Обработка исходного'!B:B,ROW($B$3)+4*(ROW($B239)-ROW($B$3)))</f>
        <v>Сталь легированная хромомолибденованадиевая</v>
      </c>
      <c r="B239" s="47" t="str">
        <f>INDEX('Обработка исходного'!D:D,ROW($B$3)+4*(ROW($B239)-ROW($B$3)))</f>
        <v>15Х3НМФА</v>
      </c>
      <c r="C239" s="27" t="str">
        <f>IF(ISBLANK(INDEX('Обработка исходного'!E:E,ROW($B$3)+4*(ROW($B239)-ROW($B$3)))),"",INDEX('Обработка исходного'!E:E,ROW($B$3)+4*(ROW($B239)-ROW($B$3))))</f>
        <v>Листы, поковки толщиной до 450 мм</v>
      </c>
      <c r="D239" s="31">
        <v>210</v>
      </c>
      <c r="E239" s="32">
        <v>207</v>
      </c>
      <c r="F239" s="32">
        <v>205</v>
      </c>
      <c r="G239" s="32">
        <v>202</v>
      </c>
      <c r="H239" s="32">
        <v>200</v>
      </c>
      <c r="I239" s="32">
        <v>197</v>
      </c>
      <c r="J239" s="32">
        <v>195</v>
      </c>
      <c r="K239" s="32">
        <v>190</v>
      </c>
      <c r="L239" s="32">
        <v>185</v>
      </c>
      <c r="M239" s="32">
        <v>180</v>
      </c>
      <c r="N239" s="32">
        <v>175</v>
      </c>
      <c r="O239" s="32">
        <v>170</v>
      </c>
      <c r="P239" s="33">
        <v>165</v>
      </c>
    </row>
    <row r="240" spans="1:16" ht="25.5" x14ac:dyDescent="0.25">
      <c r="A240" s="10" t="str">
        <f>INDEX('Обработка исходного'!B:B,ROW($B$3)+4*(ROW($B240)-ROW($B$3)))</f>
        <v>Сталь легированная хромомолибденованадиевая</v>
      </c>
      <c r="B240" s="47" t="str">
        <f>INDEX('Обработка исходного'!D:D,ROW($B$3)+4*(ROW($B240)-ROW($B$3)))</f>
        <v>15Х3НМФА-А</v>
      </c>
      <c r="C240" s="27" t="str">
        <f>IF(ISBLANK(INDEX('Обработка исходного'!E:E,ROW($B$3)+4*(ROW($B240)-ROW($B$3)))),"",INDEX('Обработка исходного'!E:E,ROW($B$3)+4*(ROW($B240)-ROW($B$3))))</f>
        <v>Листы, поковки толщиной до 450 мм</v>
      </c>
      <c r="D240" s="31">
        <v>210</v>
      </c>
      <c r="E240" s="32">
        <v>207</v>
      </c>
      <c r="F240" s="32">
        <v>205</v>
      </c>
      <c r="G240" s="32">
        <v>202</v>
      </c>
      <c r="H240" s="32">
        <v>200</v>
      </c>
      <c r="I240" s="32">
        <v>197</v>
      </c>
      <c r="J240" s="32">
        <v>195</v>
      </c>
      <c r="K240" s="32">
        <v>190</v>
      </c>
      <c r="L240" s="32">
        <v>185</v>
      </c>
      <c r="M240" s="32">
        <v>180</v>
      </c>
      <c r="N240" s="32">
        <v>175</v>
      </c>
      <c r="O240" s="32">
        <v>170</v>
      </c>
      <c r="P240" s="33">
        <v>165</v>
      </c>
    </row>
    <row r="241" spans="1:16" ht="25.5" x14ac:dyDescent="0.25">
      <c r="A241" s="10" t="str">
        <f>INDEX('Обработка исходного'!B:B,ROW($B$3)+4*(ROW($B241)-ROW($B$3)))</f>
        <v>Сталь легированная хромомолибденованадиевая</v>
      </c>
      <c r="B241" s="47" t="str">
        <f>INDEX('Обработка исходного'!D:D,ROW($B$3)+4*(ROW($B241)-ROW($B$3)))</f>
        <v>36Х2Н2МФА</v>
      </c>
      <c r="C241" s="27" t="str">
        <f>IF(ISBLANK(INDEX('Обработка исходного'!E:E,ROW($B$3)+4*(ROW($B241)-ROW($B$3)))),"",INDEX('Обработка исходного'!E:E,ROW($B$3)+4*(ROW($B241)-ROW($B$3))))</f>
        <v>Заготовки крепежных деталей толщиной до 200 мм, КП395*</v>
      </c>
      <c r="D241" s="31">
        <v>215</v>
      </c>
      <c r="E241" s="32">
        <v>212</v>
      </c>
      <c r="F241" s="32">
        <v>210</v>
      </c>
      <c r="G241" s="32">
        <v>207</v>
      </c>
      <c r="H241" s="32">
        <v>205</v>
      </c>
      <c r="I241" s="32">
        <v>202</v>
      </c>
      <c r="J241" s="32">
        <v>200</v>
      </c>
      <c r="K241" s="32">
        <v>195</v>
      </c>
      <c r="L241" s="32">
        <v>190</v>
      </c>
      <c r="M241" s="32">
        <v>185</v>
      </c>
      <c r="N241" s="32">
        <v>180</v>
      </c>
      <c r="O241" s="32">
        <v>175</v>
      </c>
      <c r="P241" s="33">
        <v>170</v>
      </c>
    </row>
    <row r="242" spans="1:16" ht="25.5" x14ac:dyDescent="0.25">
      <c r="A242" s="10" t="str">
        <f>INDEX('Обработка исходного'!B:B,ROW($B$3)+4*(ROW($B242)-ROW($B$3)))</f>
        <v>Сталь легированная хромомолибденованадиевая</v>
      </c>
      <c r="B242" s="47" t="str">
        <f>INDEX('Обработка исходного'!D:D,ROW($B$3)+4*(ROW($B242)-ROW($B$3)))</f>
        <v>36Х2Н2МФА</v>
      </c>
      <c r="C242" s="27" t="str">
        <f>IF(ISBLANK(INDEX('Обработка исходного'!E:E,ROW($B$3)+4*(ROW($B242)-ROW($B$3)))),"",INDEX('Обработка исходного'!E:E,ROW($B$3)+4*(ROW($B242)-ROW($B$3))))</f>
        <v>Заготовки крепежных деталей толщиной до 200 мм, КП490*</v>
      </c>
      <c r="D242" s="31">
        <v>215</v>
      </c>
      <c r="E242" s="32">
        <v>212</v>
      </c>
      <c r="F242" s="32">
        <v>210</v>
      </c>
      <c r="G242" s="32">
        <v>207</v>
      </c>
      <c r="H242" s="32">
        <v>205</v>
      </c>
      <c r="I242" s="32">
        <v>202</v>
      </c>
      <c r="J242" s="32">
        <v>200</v>
      </c>
      <c r="K242" s="32">
        <v>195</v>
      </c>
      <c r="L242" s="32">
        <v>190</v>
      </c>
      <c r="M242" s="32">
        <v>185</v>
      </c>
      <c r="N242" s="32">
        <v>180</v>
      </c>
      <c r="O242" s="32">
        <v>175</v>
      </c>
      <c r="P242" s="33">
        <v>170</v>
      </c>
    </row>
    <row r="243" spans="1:16" ht="25.5" x14ac:dyDescent="0.25">
      <c r="A243" s="10" t="str">
        <f>INDEX('Обработка исходного'!B:B,ROW($B$3)+4*(ROW($B243)-ROW($B$3)))</f>
        <v>Сталь легированная хромомолибденованадиевая</v>
      </c>
      <c r="B243" s="47" t="str">
        <f>INDEX('Обработка исходного'!D:D,ROW($B$3)+4*(ROW($B243)-ROW($B$3)))</f>
        <v>36Х2Н2МФА</v>
      </c>
      <c r="C243" s="27" t="str">
        <f>IF(ISBLANK(INDEX('Обработка исходного'!E:E,ROW($B$3)+4*(ROW($B243)-ROW($B$3)))),"",INDEX('Обработка исходного'!E:E,ROW($B$3)+4*(ROW($B243)-ROW($B$3))))</f>
        <v>Заготовки крепежных деталей толщиной до 200 мм, КП590*</v>
      </c>
      <c r="D243" s="31">
        <v>215</v>
      </c>
      <c r="E243" s="32">
        <v>212</v>
      </c>
      <c r="F243" s="32">
        <v>210</v>
      </c>
      <c r="G243" s="32">
        <v>207</v>
      </c>
      <c r="H243" s="32">
        <v>205</v>
      </c>
      <c r="I243" s="32">
        <v>202</v>
      </c>
      <c r="J243" s="32">
        <v>200</v>
      </c>
      <c r="K243" s="32">
        <v>195</v>
      </c>
      <c r="L243" s="32">
        <v>190</v>
      </c>
      <c r="M243" s="32">
        <v>185</v>
      </c>
      <c r="N243" s="32">
        <v>180</v>
      </c>
      <c r="O243" s="32">
        <v>175</v>
      </c>
      <c r="P243" s="33">
        <v>170</v>
      </c>
    </row>
    <row r="244" spans="1:16" ht="25.5" x14ac:dyDescent="0.25">
      <c r="A244" s="10" t="str">
        <f>INDEX('Обработка исходного'!B:B,ROW($B$3)+4*(ROW($B244)-ROW($B$3)))</f>
        <v>Сталь легированная хромомолибденованадиевая</v>
      </c>
      <c r="B244" s="47" t="str">
        <f>INDEX('Обработка исходного'!D:D,ROW($B$3)+4*(ROW($B244)-ROW($B$3)))</f>
        <v>36Х2Н2МФА</v>
      </c>
      <c r="C244" s="27" t="str">
        <f>IF(ISBLANK(INDEX('Обработка исходного'!E:E,ROW($B$3)+4*(ROW($B244)-ROW($B$3)))),"",INDEX('Обработка исходного'!E:E,ROW($B$3)+4*(ROW($B244)-ROW($B$3))))</f>
        <v>Заготовки крепежных деталей толщиной до 200 мм, КП640</v>
      </c>
      <c r="D244" s="31">
        <v>215</v>
      </c>
      <c r="E244" s="32">
        <v>212</v>
      </c>
      <c r="F244" s="32">
        <v>210</v>
      </c>
      <c r="G244" s="32">
        <v>207</v>
      </c>
      <c r="H244" s="32">
        <v>205</v>
      </c>
      <c r="I244" s="32">
        <v>202</v>
      </c>
      <c r="J244" s="32">
        <v>200</v>
      </c>
      <c r="K244" s="32">
        <v>195</v>
      </c>
      <c r="L244" s="32">
        <v>190</v>
      </c>
      <c r="M244" s="32">
        <v>185</v>
      </c>
      <c r="N244" s="32">
        <v>180</v>
      </c>
      <c r="O244" s="32">
        <v>175</v>
      </c>
      <c r="P244" s="33">
        <v>170</v>
      </c>
    </row>
    <row r="245" spans="1:16" ht="25.5" x14ac:dyDescent="0.25">
      <c r="A245" s="10" t="str">
        <f>INDEX('Обработка исходного'!B:B,ROW($B$3)+4*(ROW($B245)-ROW($B$3)))</f>
        <v>Сталь легированная хромомолибденованадиевая</v>
      </c>
      <c r="B245" s="47" t="str">
        <f>INDEX('Обработка исходного'!D:D,ROW($B$3)+4*(ROW($B245)-ROW($B$3)))</f>
        <v>36Х2Н2МФА</v>
      </c>
      <c r="C245" s="27" t="str">
        <f>IF(ISBLANK(INDEX('Обработка исходного'!E:E,ROW($B$3)+4*(ROW($B245)-ROW($B$3)))),"",INDEX('Обработка исходного'!E:E,ROW($B$3)+4*(ROW($B245)-ROW($B$3))))</f>
        <v>Заготовки крепежных деталей толщиной до 200 мм, КП685*</v>
      </c>
      <c r="D245" s="31">
        <v>215</v>
      </c>
      <c r="E245" s="32">
        <v>212</v>
      </c>
      <c r="F245" s="32">
        <v>210</v>
      </c>
      <c r="G245" s="32">
        <v>207</v>
      </c>
      <c r="H245" s="32">
        <v>205</v>
      </c>
      <c r="I245" s="32">
        <v>202</v>
      </c>
      <c r="J245" s="32">
        <v>200</v>
      </c>
      <c r="K245" s="32">
        <v>195</v>
      </c>
      <c r="L245" s="32">
        <v>190</v>
      </c>
      <c r="M245" s="32">
        <v>185</v>
      </c>
      <c r="N245" s="32">
        <v>180</v>
      </c>
      <c r="O245" s="32">
        <v>175</v>
      </c>
      <c r="P245" s="33">
        <v>170</v>
      </c>
    </row>
    <row r="246" spans="1:16" ht="25.5" x14ac:dyDescent="0.25">
      <c r="A246" s="10" t="str">
        <f>INDEX('Обработка исходного'!B:B,ROW($B$3)+4*(ROW($B246)-ROW($B$3)))</f>
        <v>Сталь легированная хромомолибденованадиевая</v>
      </c>
      <c r="B246" s="47" t="str">
        <f>INDEX('Обработка исходного'!D:D,ROW($B$3)+4*(ROW($B246)-ROW($B$3)))</f>
        <v>36Х2Н2МФА</v>
      </c>
      <c r="C246" s="27" t="str">
        <f>IF(ISBLANK(INDEX('Обработка исходного'!E:E,ROW($B$3)+4*(ROW($B246)-ROW($B$3)))),"",INDEX('Обработка исходного'!E:E,ROW($B$3)+4*(ROW($B246)-ROW($B$3))))</f>
        <v>Заготовки крепежных деталей толщиной до 200 мм, КП785*</v>
      </c>
      <c r="D246" s="31">
        <v>215</v>
      </c>
      <c r="E246" s="32">
        <v>212</v>
      </c>
      <c r="F246" s="32">
        <v>210</v>
      </c>
      <c r="G246" s="32">
        <v>207</v>
      </c>
      <c r="H246" s="32">
        <v>205</v>
      </c>
      <c r="I246" s="32">
        <v>202</v>
      </c>
      <c r="J246" s="32">
        <v>200</v>
      </c>
      <c r="K246" s="32">
        <v>195</v>
      </c>
      <c r="L246" s="32">
        <v>190</v>
      </c>
      <c r="M246" s="32">
        <v>185</v>
      </c>
      <c r="N246" s="32">
        <v>180</v>
      </c>
      <c r="O246" s="32">
        <v>175</v>
      </c>
      <c r="P246" s="33">
        <v>170</v>
      </c>
    </row>
    <row r="247" spans="1:16" ht="25.5" x14ac:dyDescent="0.25">
      <c r="A247" s="10" t="str">
        <f>INDEX('Обработка исходного'!B:B,ROW($B$3)+4*(ROW($B247)-ROW($B$3)))</f>
        <v>Сталь легированная хромомолибденованадиевая</v>
      </c>
      <c r="B247" s="47" t="str">
        <f>INDEX('Обработка исходного'!D:D,ROW($B$3)+4*(ROW($B247)-ROW($B$3)))</f>
        <v>38ХН3МФА</v>
      </c>
      <c r="C247" s="27" t="str">
        <f>IF(ISBLANK(INDEX('Обработка исходного'!E:E,ROW($B$3)+4*(ROW($B247)-ROW($B$3)))),"",INDEX('Обработка исходного'!E:E,ROW($B$3)+4*(ROW($B247)-ROW($B$3))))</f>
        <v>Заготовки крепежных деталей толщиной до 200 мм, КП490*</v>
      </c>
      <c r="D247" s="31">
        <v>215</v>
      </c>
      <c r="E247" s="32">
        <v>212</v>
      </c>
      <c r="F247" s="32">
        <v>210</v>
      </c>
      <c r="G247" s="32">
        <v>207</v>
      </c>
      <c r="H247" s="32">
        <v>205</v>
      </c>
      <c r="I247" s="32">
        <v>202</v>
      </c>
      <c r="J247" s="32">
        <v>200</v>
      </c>
      <c r="K247" s="32">
        <v>195</v>
      </c>
      <c r="L247" s="32">
        <v>190</v>
      </c>
      <c r="M247" s="32">
        <v>185</v>
      </c>
      <c r="N247" s="32">
        <v>180</v>
      </c>
      <c r="O247" s="32">
        <v>175</v>
      </c>
      <c r="P247" s="33">
        <v>170</v>
      </c>
    </row>
    <row r="248" spans="1:16" ht="25.5" x14ac:dyDescent="0.25">
      <c r="A248" s="10" t="str">
        <f>INDEX('Обработка исходного'!B:B,ROW($B$3)+4*(ROW($B248)-ROW($B$3)))</f>
        <v>Сталь легированная хромомолибденованадиевая</v>
      </c>
      <c r="B248" s="47" t="str">
        <f>INDEX('Обработка исходного'!D:D,ROW($B$3)+4*(ROW($B248)-ROW($B$3)))</f>
        <v>38ХН3МФА</v>
      </c>
      <c r="C248" s="27" t="str">
        <f>IF(ISBLANK(INDEX('Обработка исходного'!E:E,ROW($B$3)+4*(ROW($B248)-ROW($B$3)))),"",INDEX('Обработка исходного'!E:E,ROW($B$3)+4*(ROW($B248)-ROW($B$3))))</f>
        <v>Заготовки крепежных деталей толщиной до 200 мм, КП590*</v>
      </c>
      <c r="D248" s="31">
        <v>215</v>
      </c>
      <c r="E248" s="32">
        <v>212</v>
      </c>
      <c r="F248" s="32">
        <v>210</v>
      </c>
      <c r="G248" s="32">
        <v>207</v>
      </c>
      <c r="H248" s="32">
        <v>205</v>
      </c>
      <c r="I248" s="32">
        <v>202</v>
      </c>
      <c r="J248" s="32">
        <v>200</v>
      </c>
      <c r="K248" s="32">
        <v>195</v>
      </c>
      <c r="L248" s="32">
        <v>190</v>
      </c>
      <c r="M248" s="32">
        <v>185</v>
      </c>
      <c r="N248" s="32">
        <v>180</v>
      </c>
      <c r="O248" s="32">
        <v>175</v>
      </c>
      <c r="P248" s="33">
        <v>170</v>
      </c>
    </row>
    <row r="249" spans="1:16" ht="25.5" x14ac:dyDescent="0.25">
      <c r="A249" s="10" t="str">
        <f>INDEX('Обработка исходного'!B:B,ROW($B$3)+4*(ROW($B249)-ROW($B$3)))</f>
        <v>Сталь легированная хромомолибденованадиевая</v>
      </c>
      <c r="B249" s="47" t="str">
        <f>INDEX('Обработка исходного'!D:D,ROW($B$3)+4*(ROW($B249)-ROW($B$3)))</f>
        <v>38ХН3МФА</v>
      </c>
      <c r="C249" s="27" t="str">
        <f>IF(ISBLANK(INDEX('Обработка исходного'!E:E,ROW($B$3)+4*(ROW($B249)-ROW($B$3)))),"",INDEX('Обработка исходного'!E:E,ROW($B$3)+4*(ROW($B249)-ROW($B$3))))</f>
        <v>Заготовки крепежных деталей толщиной до 200 мм, КП640*</v>
      </c>
      <c r="D249" s="31">
        <v>215</v>
      </c>
      <c r="E249" s="32">
        <v>212</v>
      </c>
      <c r="F249" s="32">
        <v>210</v>
      </c>
      <c r="G249" s="32">
        <v>207</v>
      </c>
      <c r="H249" s="32">
        <v>205</v>
      </c>
      <c r="I249" s="32">
        <v>202</v>
      </c>
      <c r="J249" s="32">
        <v>200</v>
      </c>
      <c r="K249" s="32">
        <v>195</v>
      </c>
      <c r="L249" s="32">
        <v>190</v>
      </c>
      <c r="M249" s="32">
        <v>185</v>
      </c>
      <c r="N249" s="32">
        <v>180</v>
      </c>
      <c r="O249" s="32">
        <v>175</v>
      </c>
      <c r="P249" s="33">
        <v>170</v>
      </c>
    </row>
    <row r="250" spans="1:16" ht="25.5" x14ac:dyDescent="0.25">
      <c r="A250" s="10" t="str">
        <f>INDEX('Обработка исходного'!B:B,ROW($B$3)+4*(ROW($B250)-ROW($B$3)))</f>
        <v>Сталь легированная хромомолибденованадиевая</v>
      </c>
      <c r="B250" s="47" t="str">
        <f>INDEX('Обработка исходного'!D:D,ROW($B$3)+4*(ROW($B250)-ROW($B$3)))</f>
        <v>38ХН3МФА</v>
      </c>
      <c r="C250" s="27" t="str">
        <f>IF(ISBLANK(INDEX('Обработка исходного'!E:E,ROW($B$3)+4*(ROW($B250)-ROW($B$3)))),"",INDEX('Обработка исходного'!E:E,ROW($B$3)+4*(ROW($B250)-ROW($B$3))))</f>
        <v>Заготовки крепежных деталей толщиной до 200 мм, КП685*</v>
      </c>
      <c r="D250" s="31">
        <v>215</v>
      </c>
      <c r="E250" s="32">
        <v>212</v>
      </c>
      <c r="F250" s="32">
        <v>210</v>
      </c>
      <c r="G250" s="32">
        <v>207</v>
      </c>
      <c r="H250" s="32">
        <v>205</v>
      </c>
      <c r="I250" s="32">
        <v>202</v>
      </c>
      <c r="J250" s="32">
        <v>200</v>
      </c>
      <c r="K250" s="32">
        <v>195</v>
      </c>
      <c r="L250" s="32">
        <v>190</v>
      </c>
      <c r="M250" s="32">
        <v>185</v>
      </c>
      <c r="N250" s="32">
        <v>180</v>
      </c>
      <c r="O250" s="32">
        <v>175</v>
      </c>
      <c r="P250" s="33">
        <v>170</v>
      </c>
    </row>
    <row r="251" spans="1:16" ht="25.5" x14ac:dyDescent="0.25">
      <c r="A251" s="10" t="str">
        <f>INDEX('Обработка исходного'!B:B,ROW($B$3)+4*(ROW($B251)-ROW($B$3)))</f>
        <v>Сталь легированная хромомолибденованадиевая</v>
      </c>
      <c r="B251" s="47" t="str">
        <f>INDEX('Обработка исходного'!D:D,ROW($B$3)+4*(ROW($B251)-ROW($B$3)))</f>
        <v>38ХН3МФА</v>
      </c>
      <c r="C251" s="27" t="str">
        <f>IF(ISBLANK(INDEX('Обработка исходного'!E:E,ROW($B$3)+4*(ROW($B251)-ROW($B$3)))),"",INDEX('Обработка исходного'!E:E,ROW($B$3)+4*(ROW($B251)-ROW($B$3))))</f>
        <v>Заготовки крепежных деталей толщиной до 200 мм, КП785*</v>
      </c>
      <c r="D251" s="31">
        <v>215</v>
      </c>
      <c r="E251" s="32">
        <v>212</v>
      </c>
      <c r="F251" s="32">
        <v>210</v>
      </c>
      <c r="G251" s="32">
        <v>207</v>
      </c>
      <c r="H251" s="32">
        <v>205</v>
      </c>
      <c r="I251" s="32">
        <v>202</v>
      </c>
      <c r="J251" s="32">
        <v>200</v>
      </c>
      <c r="K251" s="32">
        <v>195</v>
      </c>
      <c r="L251" s="32">
        <v>190</v>
      </c>
      <c r="M251" s="32">
        <v>185</v>
      </c>
      <c r="N251" s="32">
        <v>180</v>
      </c>
      <c r="O251" s="32">
        <v>175</v>
      </c>
      <c r="P251" s="33">
        <v>170</v>
      </c>
    </row>
    <row r="252" spans="1:16" ht="25.5" x14ac:dyDescent="0.25">
      <c r="A252" s="10" t="str">
        <f>INDEX('Обработка исходного'!B:B,ROW($B$3)+4*(ROW($B252)-ROW($B$3)))</f>
        <v>Сталь легированная хромомолибденованадиевая</v>
      </c>
      <c r="B252" s="47" t="str">
        <f>INDEX('Обработка исходного'!D:D,ROW($B$3)+4*(ROW($B252)-ROW($B$3)))</f>
        <v>38ХН3МФА</v>
      </c>
      <c r="C252" s="27" t="str">
        <f>IF(ISBLANK(INDEX('Обработка исходного'!E:E,ROW($B$3)+4*(ROW($B252)-ROW($B$3)))),"",INDEX('Обработка исходного'!E:E,ROW($B$3)+4*(ROW($B252)-ROW($B$3))))</f>
        <v>Заготовки крепежных деталей толщиной до 200 мм, КП880*</v>
      </c>
      <c r="D252" s="31">
        <v>215</v>
      </c>
      <c r="E252" s="32">
        <v>212</v>
      </c>
      <c r="F252" s="32">
        <v>210</v>
      </c>
      <c r="G252" s="32">
        <v>207</v>
      </c>
      <c r="H252" s="32">
        <v>205</v>
      </c>
      <c r="I252" s="32">
        <v>202</v>
      </c>
      <c r="J252" s="32">
        <v>200</v>
      </c>
      <c r="K252" s="32">
        <v>195</v>
      </c>
      <c r="L252" s="32">
        <v>190</v>
      </c>
      <c r="M252" s="32">
        <v>185</v>
      </c>
      <c r="N252" s="32">
        <v>180</v>
      </c>
      <c r="O252" s="32">
        <v>175</v>
      </c>
      <c r="P252" s="33">
        <v>170</v>
      </c>
    </row>
    <row r="253" spans="1:16" ht="25.5" x14ac:dyDescent="0.25">
      <c r="A253" s="10" t="str">
        <f>INDEX('Обработка исходного'!B:B,ROW($B$3)+4*(ROW($B253)-ROW($B$3)))</f>
        <v>Сталь легированная хромомолибденованадиевая</v>
      </c>
      <c r="B253" s="47" t="str">
        <f>INDEX('Обработка исходного'!D:D,ROW($B$3)+4*(ROW($B253)-ROW($B$3)))</f>
        <v>20Х1М1Ф1БР</v>
      </c>
      <c r="C253" s="27" t="str">
        <f>IF(ISBLANK(INDEX('Обработка исходного'!E:E,ROW($B$3)+4*(ROW($B253)-ROW($B$3)))),"",INDEX('Обработка исходного'!E:E,ROW($B$3)+4*(ROW($B253)-ROW($B$3))))</f>
        <v>Заготовки крепежных деталей толщиной до 200 мм, КП670*</v>
      </c>
      <c r="D253" s="31">
        <v>210</v>
      </c>
      <c r="E253" s="32">
        <v>207</v>
      </c>
      <c r="F253" s="32">
        <v>205</v>
      </c>
      <c r="G253" s="32">
        <v>202</v>
      </c>
      <c r="H253" s="32">
        <v>200</v>
      </c>
      <c r="I253" s="32">
        <v>197</v>
      </c>
      <c r="J253" s="32">
        <v>195</v>
      </c>
      <c r="K253" s="32">
        <v>190</v>
      </c>
      <c r="L253" s="32">
        <v>185</v>
      </c>
      <c r="M253" s="32">
        <v>180</v>
      </c>
      <c r="N253" s="32">
        <v>175</v>
      </c>
      <c r="O253" s="32">
        <v>170</v>
      </c>
      <c r="P253" s="33">
        <v>165</v>
      </c>
    </row>
    <row r="254" spans="1:16" ht="38.25" x14ac:dyDescent="0.25">
      <c r="A254" s="10" t="str">
        <f>INDEX('Обработка исходного'!B:B,ROW($B$3)+4*(ROW($B254)-ROW($B$3)))</f>
        <v>Сталь легированная кремнемарганцовистая</v>
      </c>
      <c r="B254" s="47" t="str">
        <f>INDEX('Обработка исходного'!D:D,ROW($B$3)+4*(ROW($B254)-ROW($B$3)))</f>
        <v>15ГС</v>
      </c>
      <c r="C254" s="27" t="str">
        <f>IF(ISBLANK(INDEX('Обработка исходного'!E:E,ROW($B$3)+4*(ROW($B254)-ROW($B$3)))),"",INDEX('Обработка исходного'!E:E,ROW($B$3)+4*(ROW($B254)-ROW($B$3))))</f>
        <v>Трубы бесшовные горячекатаные наружным диаметром от 10 до 465 мм с толщиной стенки от 2 до 60 мм</v>
      </c>
      <c r="D254" s="31">
        <v>210</v>
      </c>
      <c r="E254" s="32">
        <v>207</v>
      </c>
      <c r="F254" s="32">
        <v>205</v>
      </c>
      <c r="G254" s="32">
        <v>202</v>
      </c>
      <c r="H254" s="32">
        <v>200</v>
      </c>
      <c r="I254" s="32">
        <v>197</v>
      </c>
      <c r="J254" s="32">
        <v>195</v>
      </c>
      <c r="K254" s="32">
        <v>190</v>
      </c>
      <c r="L254" s="32">
        <v>185</v>
      </c>
      <c r="M254" s="32">
        <v>180</v>
      </c>
      <c r="N254" s="32">
        <v>175</v>
      </c>
      <c r="O254" s="32">
        <v>170</v>
      </c>
      <c r="P254" s="33">
        <v>165</v>
      </c>
    </row>
    <row r="255" spans="1:16" ht="25.5" x14ac:dyDescent="0.25">
      <c r="A255" s="10" t="str">
        <f>INDEX('Обработка исходного'!B:B,ROW($B$3)+4*(ROW($B255)-ROW($B$3)))</f>
        <v>Сталь легированная кремнемарганцовистая</v>
      </c>
      <c r="B255" s="47" t="str">
        <f>INDEX('Обработка исходного'!D:D,ROW($B$3)+4*(ROW($B255)-ROW($B$3)))</f>
        <v>16ГС</v>
      </c>
      <c r="C255" s="27" t="str">
        <f>IF(ISBLANK(INDEX('Обработка исходного'!E:E,ROW($B$3)+4*(ROW($B255)-ROW($B$3)))),"",INDEX('Обработка исходного'!E:E,ROW($B$3)+4*(ROW($B255)-ROW($B$3))))</f>
        <v>Листы горячекатаные толщиной от 2 до 160 мм</v>
      </c>
      <c r="D255" s="31">
        <v>210</v>
      </c>
      <c r="E255" s="32">
        <v>207</v>
      </c>
      <c r="F255" s="32">
        <v>205</v>
      </c>
      <c r="G255" s="32">
        <v>202</v>
      </c>
      <c r="H255" s="32">
        <v>200</v>
      </c>
      <c r="I255" s="32">
        <v>197</v>
      </c>
      <c r="J255" s="32">
        <v>195</v>
      </c>
      <c r="K255" s="32">
        <v>190</v>
      </c>
      <c r="L255" s="32">
        <v>185</v>
      </c>
      <c r="M255" s="32">
        <v>180</v>
      </c>
      <c r="N255" s="32">
        <v>175</v>
      </c>
      <c r="O255" s="32">
        <v>170</v>
      </c>
      <c r="P255" s="33">
        <v>165</v>
      </c>
    </row>
    <row r="256" spans="1:16" ht="25.5" x14ac:dyDescent="0.25">
      <c r="A256" s="10" t="str">
        <f>INDEX('Обработка исходного'!B:B,ROW($B$3)+4*(ROW($B256)-ROW($B$3)))</f>
        <v>Сталь легированная кремнемарганцовистая</v>
      </c>
      <c r="B256" s="47" t="str">
        <f>INDEX('Обработка исходного'!D:D,ROW($B$3)+4*(ROW($B256)-ROW($B$3)))</f>
        <v>20ГСЛ</v>
      </c>
      <c r="C256" s="27" t="str">
        <f>IF(ISBLANK(INDEX('Обработка исходного'!E:E,ROW($B$3)+4*(ROW($B256)-ROW($B$3)))),"",INDEX('Обработка исходного'!E:E,ROW($B$3)+4*(ROW($B256)-ROW($B$3))))</f>
        <v>Отливки</v>
      </c>
      <c r="D256" s="31">
        <v>210</v>
      </c>
      <c r="E256" s="32">
        <v>207</v>
      </c>
      <c r="F256" s="32">
        <v>205</v>
      </c>
      <c r="G256" s="32">
        <v>202</v>
      </c>
      <c r="H256" s="32">
        <v>200</v>
      </c>
      <c r="I256" s="32">
        <v>197</v>
      </c>
      <c r="J256" s="32">
        <v>195</v>
      </c>
      <c r="K256" s="32">
        <v>190</v>
      </c>
      <c r="L256" s="32">
        <v>185</v>
      </c>
      <c r="M256" s="32">
        <v>180</v>
      </c>
      <c r="N256" s="32">
        <v>175</v>
      </c>
      <c r="O256" s="32">
        <v>170</v>
      </c>
      <c r="P256" s="33">
        <v>165</v>
      </c>
    </row>
    <row r="257" spans="1:16" ht="25.5" x14ac:dyDescent="0.25">
      <c r="A257" s="10" t="str">
        <f>INDEX('Обработка исходного'!B:B,ROW($B$3)+4*(ROW($B257)-ROW($B$3)))</f>
        <v>Сталь легированная кремнемарганцовистая</v>
      </c>
      <c r="B257" s="47" t="str">
        <f>INDEX('Обработка исходного'!D:D,ROW($B$3)+4*(ROW($B257)-ROW($B$3)))</f>
        <v>09Г2С</v>
      </c>
      <c r="C257" s="27" t="str">
        <f>IF(ISBLANK(INDEX('Обработка исходного'!E:E,ROW($B$3)+4*(ROW($B257)-ROW($B$3)))),"",INDEX('Обработка исходного'!E:E,ROW($B$3)+4*(ROW($B257)-ROW($B$3))))</f>
        <v>Прокат толщиной от 4 до 160 мм</v>
      </c>
      <c r="D257" s="31">
        <v>210</v>
      </c>
      <c r="E257" s="32">
        <v>207</v>
      </c>
      <c r="F257" s="32">
        <v>205</v>
      </c>
      <c r="G257" s="32">
        <v>202</v>
      </c>
      <c r="H257" s="32">
        <v>200</v>
      </c>
      <c r="I257" s="32">
        <v>197</v>
      </c>
      <c r="J257" s="32">
        <v>195</v>
      </c>
      <c r="K257" s="32">
        <v>190</v>
      </c>
      <c r="L257" s="32">
        <v>185</v>
      </c>
      <c r="M257" s="32">
        <v>180</v>
      </c>
      <c r="N257" s="32">
        <v>175</v>
      </c>
      <c r="O257" s="32">
        <v>170</v>
      </c>
      <c r="P257" s="33">
        <v>165</v>
      </c>
    </row>
    <row r="258" spans="1:16" x14ac:dyDescent="0.25">
      <c r="A258" s="10" t="str">
        <f>INDEX('Обработка исходного'!B:B,ROW($B$3)+4*(ROW($B258)-ROW($B$3)))</f>
        <v>Сталь высокохромистая</v>
      </c>
      <c r="B258" s="47" t="str">
        <f>INDEX('Обработка исходного'!D:D,ROW($B$3)+4*(ROW($B258)-ROW($B$3)))</f>
        <v>08Х13</v>
      </c>
      <c r="C258" s="27" t="str">
        <f>IF(ISBLANK(INDEX('Обработка исходного'!E:E,ROW($B$3)+4*(ROW($B258)-ROW($B$3)))),"",INDEX('Обработка исходного'!E:E,ROW($B$3)+4*(ROW($B258)-ROW($B$3))))</f>
        <v>Листы толщиной от 4 до 50 мм</v>
      </c>
      <c r="D258" s="31">
        <v>220</v>
      </c>
      <c r="E258" s="32">
        <v>217</v>
      </c>
      <c r="F258" s="32">
        <v>215</v>
      </c>
      <c r="G258" s="32">
        <v>212</v>
      </c>
      <c r="H258" s="32">
        <v>210</v>
      </c>
      <c r="I258" s="32">
        <v>205</v>
      </c>
      <c r="J258" s="32">
        <v>200</v>
      </c>
      <c r="K258" s="32">
        <v>195</v>
      </c>
      <c r="L258" s="32">
        <v>190</v>
      </c>
      <c r="M258" s="32">
        <v>185</v>
      </c>
      <c r="N258" s="32">
        <v>180</v>
      </c>
      <c r="O258" s="32">
        <v>175</v>
      </c>
      <c r="P258" s="33">
        <v>170</v>
      </c>
    </row>
    <row r="259" spans="1:16" ht="25.5" x14ac:dyDescent="0.25">
      <c r="A259" s="10" t="str">
        <f>INDEX('Обработка исходного'!B:B,ROW($B$3)+4*(ROW($B259)-ROW($B$3)))</f>
        <v>Сталь высокохромистая</v>
      </c>
      <c r="B259" s="47" t="str">
        <f>INDEX('Обработка исходного'!D:D,ROW($B$3)+4*(ROW($B259)-ROW($B$3)))</f>
        <v>08Х13</v>
      </c>
      <c r="C259" s="27" t="str">
        <f>IF(ISBLANK(INDEX('Обработка исходного'!E:E,ROW($B$3)+4*(ROW($B259)-ROW($B$3)))),"",INDEX('Обработка исходного'!E:E,ROW($B$3)+4*(ROW($B259)-ROW($B$3))))</f>
        <v>Трубы наружным диаметром от 5 до 250 мм с толщиной стенки от 0,2 до 22 мм</v>
      </c>
      <c r="D259" s="31">
        <v>220</v>
      </c>
      <c r="E259" s="32">
        <v>217</v>
      </c>
      <c r="F259" s="32">
        <v>215</v>
      </c>
      <c r="G259" s="32">
        <v>212</v>
      </c>
      <c r="H259" s="32">
        <v>210</v>
      </c>
      <c r="I259" s="32">
        <v>205</v>
      </c>
      <c r="J259" s="32">
        <v>200</v>
      </c>
      <c r="K259" s="32">
        <v>195</v>
      </c>
      <c r="L259" s="32">
        <v>190</v>
      </c>
      <c r="M259" s="32">
        <v>185</v>
      </c>
      <c r="N259" s="32">
        <v>180</v>
      </c>
      <c r="O259" s="32">
        <v>175</v>
      </c>
      <c r="P259" s="33">
        <v>170</v>
      </c>
    </row>
    <row r="260" spans="1:16" x14ac:dyDescent="0.25">
      <c r="A260" s="10" t="str">
        <f>INDEX('Обработка исходного'!B:B,ROW($B$3)+4*(ROW($B260)-ROW($B$3)))</f>
        <v>Сталь высокохромистая</v>
      </c>
      <c r="B260" s="47" t="str">
        <f>INDEX('Обработка исходного'!D:D,ROW($B$3)+4*(ROW($B260)-ROW($B$3)))</f>
        <v>20Х13</v>
      </c>
      <c r="C260" s="27" t="str">
        <f>IF(ISBLANK(INDEX('Обработка исходного'!E:E,ROW($B$3)+4*(ROW($B260)-ROW($B$3)))),"",INDEX('Обработка исходного'!E:E,ROW($B$3)+4*(ROW($B260)-ROW($B$3))))</f>
        <v>Поковки диаметром или толщиной до 300 мм</v>
      </c>
      <c r="D260" s="31">
        <v>220</v>
      </c>
      <c r="E260" s="32">
        <v>217</v>
      </c>
      <c r="F260" s="32">
        <v>215</v>
      </c>
      <c r="G260" s="32">
        <v>212</v>
      </c>
      <c r="H260" s="32">
        <v>210</v>
      </c>
      <c r="I260" s="32">
        <v>205</v>
      </c>
      <c r="J260" s="32">
        <v>200</v>
      </c>
      <c r="K260" s="32">
        <v>195</v>
      </c>
      <c r="L260" s="32">
        <v>190</v>
      </c>
      <c r="M260" s="32">
        <v>185</v>
      </c>
      <c r="N260" s="32">
        <v>180</v>
      </c>
      <c r="O260" s="32">
        <v>175</v>
      </c>
      <c r="P260" s="33">
        <v>170</v>
      </c>
    </row>
    <row r="261" spans="1:16" ht="25.5" x14ac:dyDescent="0.25">
      <c r="A261" s="10" t="str">
        <f>INDEX('Обработка исходного'!B:B,ROW($B$3)+4*(ROW($B261)-ROW($B$3)))</f>
        <v>Сталь высокохромистая</v>
      </c>
      <c r="B261" s="47" t="str">
        <f>INDEX('Обработка исходного'!D:D,ROW($B$3)+4*(ROW($B261)-ROW($B$3)))</f>
        <v>20Х13</v>
      </c>
      <c r="C261" s="27" t="str">
        <f>IF(ISBLANK(INDEX('Обработка исходного'!E:E,ROW($B$3)+4*(ROW($B261)-ROW($B$3)))),"",INDEX('Обработка исходного'!E:E,ROW($B$3)+4*(ROW($B261)-ROW($B$3))))</f>
        <v>Калиброванная сталь диаметром или стороной квадрата до 70 мм</v>
      </c>
      <c r="D261" s="31">
        <v>220</v>
      </c>
      <c r="E261" s="32">
        <v>217</v>
      </c>
      <c r="F261" s="32">
        <v>215</v>
      </c>
      <c r="G261" s="32">
        <v>212</v>
      </c>
      <c r="H261" s="32">
        <v>210</v>
      </c>
      <c r="I261" s="32">
        <v>205</v>
      </c>
      <c r="J261" s="32">
        <v>200</v>
      </c>
      <c r="K261" s="32">
        <v>195</v>
      </c>
      <c r="L261" s="32">
        <v>190</v>
      </c>
      <c r="M261" s="32">
        <v>185</v>
      </c>
      <c r="N261" s="32">
        <v>180</v>
      </c>
      <c r="O261" s="32">
        <v>175</v>
      </c>
      <c r="P261" s="33">
        <v>170</v>
      </c>
    </row>
    <row r="262" spans="1:16" ht="25.5" x14ac:dyDescent="0.25">
      <c r="A262" s="10" t="str">
        <f>INDEX('Обработка исходного'!B:B,ROW($B$3)+4*(ROW($B262)-ROW($B$3)))</f>
        <v>Сталь высокохромистая</v>
      </c>
      <c r="B262" s="47" t="str">
        <f>INDEX('Обработка исходного'!D:D,ROW($B$3)+4*(ROW($B262)-ROW($B$3)))</f>
        <v>20Х13</v>
      </c>
      <c r="C262" s="27" t="str">
        <f>IF(ISBLANK(INDEX('Обработка исходного'!E:E,ROW($B$3)+4*(ROW($B262)-ROW($B$3)))),"",INDEX('Обработка исходного'!E:E,ROW($B$3)+4*(ROW($B262)-ROW($B$3))))</f>
        <v>Горячекатаная сталь диаметром, стороной квадрата или толщиной до 60 мм</v>
      </c>
      <c r="D262" s="31">
        <v>220</v>
      </c>
      <c r="E262" s="32">
        <v>217</v>
      </c>
      <c r="F262" s="32">
        <v>215</v>
      </c>
      <c r="G262" s="32">
        <v>212</v>
      </c>
      <c r="H262" s="32">
        <v>210</v>
      </c>
      <c r="I262" s="32">
        <v>205</v>
      </c>
      <c r="J262" s="32">
        <v>200</v>
      </c>
      <c r="K262" s="32">
        <v>195</v>
      </c>
      <c r="L262" s="32">
        <v>190</v>
      </c>
      <c r="M262" s="32">
        <v>185</v>
      </c>
      <c r="N262" s="32">
        <v>180</v>
      </c>
      <c r="O262" s="32">
        <v>175</v>
      </c>
      <c r="P262" s="33">
        <v>170</v>
      </c>
    </row>
    <row r="263" spans="1:16" ht="25.5" x14ac:dyDescent="0.25">
      <c r="A263" s="10" t="str">
        <f>INDEX('Обработка исходного'!B:B,ROW($B$3)+4*(ROW($B263)-ROW($B$3)))</f>
        <v>Сталь высокохромистая</v>
      </c>
      <c r="B263" s="47" t="str">
        <f>INDEX('Обработка исходного'!D:D,ROW($B$3)+4*(ROW($B263)-ROW($B$3)))</f>
        <v>20Х13</v>
      </c>
      <c r="C263" s="27" t="str">
        <f>IF(ISBLANK(INDEX('Обработка исходного'!E:E,ROW($B$3)+4*(ROW($B263)-ROW($B$3)))),"",INDEX('Обработка исходного'!E:E,ROW($B$3)+4*(ROW($B263)-ROW($B$3))))</f>
        <v>Горячекатаная сталь диаметром, стороной квадрата или толщиной от 60 до 100 мм</v>
      </c>
      <c r="D263" s="31">
        <v>220</v>
      </c>
      <c r="E263" s="32">
        <v>217</v>
      </c>
      <c r="F263" s="32">
        <v>215</v>
      </c>
      <c r="G263" s="32">
        <v>212</v>
      </c>
      <c r="H263" s="32">
        <v>210</v>
      </c>
      <c r="I263" s="32">
        <v>205</v>
      </c>
      <c r="J263" s="32">
        <v>200</v>
      </c>
      <c r="K263" s="32">
        <v>195</v>
      </c>
      <c r="L263" s="32">
        <v>190</v>
      </c>
      <c r="M263" s="32">
        <v>185</v>
      </c>
      <c r="N263" s="32">
        <v>180</v>
      </c>
      <c r="O263" s="32">
        <v>175</v>
      </c>
      <c r="P263" s="33">
        <v>170</v>
      </c>
    </row>
    <row r="264" spans="1:16" ht="25.5" x14ac:dyDescent="0.25">
      <c r="A264" s="10" t="str">
        <f>INDEX('Обработка исходного'!B:B,ROW($B$3)+4*(ROW($B264)-ROW($B$3)))</f>
        <v>Сталь высокохромистая</v>
      </c>
      <c r="B264" s="47" t="str">
        <f>INDEX('Обработка исходного'!D:D,ROW($B$3)+4*(ROW($B264)-ROW($B$3)))</f>
        <v>20Х13</v>
      </c>
      <c r="C264" s="27" t="str">
        <f>IF(ISBLANK(INDEX('Обработка исходного'!E:E,ROW($B$3)+4*(ROW($B264)-ROW($B$3)))),"",INDEX('Обработка исходного'!E:E,ROW($B$3)+4*(ROW($B264)-ROW($B$3))))</f>
        <v>Горячекатаная сталь со стороной квадрата или толщиной от 100 до 150 мм</v>
      </c>
      <c r="D264" s="31">
        <v>220</v>
      </c>
      <c r="E264" s="32">
        <v>217</v>
      </c>
      <c r="F264" s="32">
        <v>215</v>
      </c>
      <c r="G264" s="32">
        <v>212</v>
      </c>
      <c r="H264" s="32">
        <v>210</v>
      </c>
      <c r="I264" s="32">
        <v>205</v>
      </c>
      <c r="J264" s="32">
        <v>200</v>
      </c>
      <c r="K264" s="32">
        <v>195</v>
      </c>
      <c r="L264" s="32">
        <v>190</v>
      </c>
      <c r="M264" s="32">
        <v>185</v>
      </c>
      <c r="N264" s="32">
        <v>180</v>
      </c>
      <c r="O264" s="32">
        <v>175</v>
      </c>
      <c r="P264" s="33">
        <v>170</v>
      </c>
    </row>
    <row r="265" spans="1:16" x14ac:dyDescent="0.25">
      <c r="A265" s="10" t="str">
        <f>INDEX('Обработка исходного'!B:B,ROW($B$3)+4*(ROW($B265)-ROW($B$3)))</f>
        <v>Сталь высокохромистая</v>
      </c>
      <c r="B265" s="47" t="str">
        <f>INDEX('Обработка исходного'!D:D,ROW($B$3)+4*(ROW($B265)-ROW($B$3)))</f>
        <v>20Х13</v>
      </c>
      <c r="C265" s="27" t="str">
        <f>IF(ISBLANK(INDEX('Обработка исходного'!E:E,ROW($B$3)+4*(ROW($B265)-ROW($B$3)))),"",INDEX('Обработка исходного'!E:E,ROW($B$3)+4*(ROW($B265)-ROW($B$3))))</f>
        <v>Заготовки крепежных деталей, КП590*</v>
      </c>
      <c r="D265" s="31">
        <v>220</v>
      </c>
      <c r="E265" s="32">
        <v>217</v>
      </c>
      <c r="F265" s="32">
        <v>215</v>
      </c>
      <c r="G265" s="32">
        <v>212</v>
      </c>
      <c r="H265" s="32">
        <v>210</v>
      </c>
      <c r="I265" s="32">
        <v>205</v>
      </c>
      <c r="J265" s="32">
        <v>200</v>
      </c>
      <c r="K265" s="32">
        <v>195</v>
      </c>
      <c r="L265" s="32">
        <v>190</v>
      </c>
      <c r="M265" s="32">
        <v>185</v>
      </c>
      <c r="N265" s="32">
        <v>180</v>
      </c>
      <c r="O265" s="32">
        <v>175</v>
      </c>
      <c r="P265" s="33">
        <v>170</v>
      </c>
    </row>
    <row r="266" spans="1:16" x14ac:dyDescent="0.25">
      <c r="A266" s="10" t="str">
        <f>INDEX('Обработка исходного'!B:B,ROW($B$3)+4*(ROW($B266)-ROW($B$3)))</f>
        <v>Сталь высокохромистая</v>
      </c>
      <c r="B266" s="47" t="str">
        <f>INDEX('Обработка исходного'!D:D,ROW($B$3)+4*(ROW($B266)-ROW($B$3)))</f>
        <v>20Х13</v>
      </c>
      <c r="C266" s="27" t="str">
        <f>IF(ISBLANK(INDEX('Обработка исходного'!E:E,ROW($B$3)+4*(ROW($B266)-ROW($B$3)))),"",INDEX('Обработка исходного'!E:E,ROW($B$3)+4*(ROW($B266)-ROW($B$3))))</f>
        <v>Листы толщиной от 4 до 50 мм</v>
      </c>
      <c r="D266" s="31">
        <v>220</v>
      </c>
      <c r="E266" s="32">
        <v>217</v>
      </c>
      <c r="F266" s="32">
        <v>215</v>
      </c>
      <c r="G266" s="32">
        <v>212</v>
      </c>
      <c r="H266" s="32">
        <v>210</v>
      </c>
      <c r="I266" s="32">
        <v>205</v>
      </c>
      <c r="J266" s="32">
        <v>200</v>
      </c>
      <c r="K266" s="32">
        <v>195</v>
      </c>
      <c r="L266" s="32">
        <v>190</v>
      </c>
      <c r="M266" s="32">
        <v>185</v>
      </c>
      <c r="N266" s="32">
        <v>180</v>
      </c>
      <c r="O266" s="32">
        <v>175</v>
      </c>
      <c r="P266" s="33">
        <v>170</v>
      </c>
    </row>
    <row r="267" spans="1:16" ht="25.5" x14ac:dyDescent="0.25">
      <c r="A267" s="10" t="str">
        <f>INDEX('Обработка исходного'!B:B,ROW($B$3)+4*(ROW($B267)-ROW($B$3)))</f>
        <v>Сталь высокохромистая</v>
      </c>
      <c r="B267" s="47" t="str">
        <f>INDEX('Обработка исходного'!D:D,ROW($B$3)+4*(ROW($B267)-ROW($B$3)))</f>
        <v>20Х12ВНМФ</v>
      </c>
      <c r="C267" s="27" t="str">
        <f>IF(ISBLANK(INDEX('Обработка исходного'!E:E,ROW($B$3)+4*(ROW($B267)-ROW($B$3)))),"",INDEX('Обработка исходного'!E:E,ROW($B$3)+4*(ROW($B267)-ROW($B$3))))</f>
        <v>Заготовки крепежных деталей толщиной до 200 мм, КП670*</v>
      </c>
      <c r="D267" s="31">
        <v>220</v>
      </c>
      <c r="E267" s="32">
        <v>217</v>
      </c>
      <c r="F267" s="32">
        <v>215</v>
      </c>
      <c r="G267" s="32">
        <v>212</v>
      </c>
      <c r="H267" s="32">
        <v>210</v>
      </c>
      <c r="I267" s="32">
        <v>205</v>
      </c>
      <c r="J267" s="32">
        <v>200</v>
      </c>
      <c r="K267" s="32">
        <v>195</v>
      </c>
      <c r="L267" s="32">
        <v>190</v>
      </c>
      <c r="M267" s="32">
        <v>185</v>
      </c>
      <c r="N267" s="32">
        <v>180</v>
      </c>
      <c r="O267" s="32">
        <v>175</v>
      </c>
      <c r="P267" s="33">
        <v>170</v>
      </c>
    </row>
    <row r="268" spans="1:16" ht="25.5" x14ac:dyDescent="0.25">
      <c r="A268" s="10" t="str">
        <f>INDEX('Обработка исходного'!B:B,ROW($B$3)+4*(ROW($B268)-ROW($B$3)))</f>
        <v>Сталь высокохромистая</v>
      </c>
      <c r="B268" s="47" t="str">
        <f>INDEX('Обработка исходного'!D:D,ROW($B$3)+4*(ROW($B268)-ROW($B$3)))</f>
        <v>09Х17Н</v>
      </c>
      <c r="C268" s="27" t="str">
        <f>IF(ISBLANK(INDEX('Обработка исходного'!E:E,ROW($B$3)+4*(ROW($B268)-ROW($B$3)))),"",INDEX('Обработка исходного'!E:E,ROW($B$3)+4*(ROW($B268)-ROW($B$3))))</f>
        <v>Поковки диаметром или толщиной под термическую обработку до 200 мм</v>
      </c>
      <c r="D268" s="31">
        <v>220</v>
      </c>
      <c r="E268" s="32">
        <v>217</v>
      </c>
      <c r="F268" s="32">
        <v>215</v>
      </c>
      <c r="G268" s="32">
        <v>212</v>
      </c>
      <c r="H268" s="32">
        <v>210</v>
      </c>
      <c r="I268" s="32">
        <v>205</v>
      </c>
      <c r="J268" s="32">
        <v>200</v>
      </c>
      <c r="K268" s="32">
        <v>195</v>
      </c>
      <c r="L268" s="32">
        <v>190</v>
      </c>
      <c r="M268" s="32">
        <v>185</v>
      </c>
      <c r="N268" s="32">
        <v>180</v>
      </c>
      <c r="O268" s="32">
        <v>175</v>
      </c>
      <c r="P268" s="33">
        <v>170</v>
      </c>
    </row>
    <row r="269" spans="1:16" ht="38.25" x14ac:dyDescent="0.25">
      <c r="A269" s="10" t="str">
        <f>INDEX('Обработка исходного'!B:B,ROW($B$3)+4*(ROW($B269)-ROW($B$3)))</f>
        <v>Сталь высокохромистая</v>
      </c>
      <c r="B269" s="47" t="str">
        <f>INDEX('Обработка исходного'!D:D,ROW($B$3)+4*(ROW($B269)-ROW($B$3)))</f>
        <v>09Х17Н</v>
      </c>
      <c r="C269" s="27" t="str">
        <f>IF(ISBLANK(INDEX('Обработка исходного'!E:E,ROW($B$3)+4*(ROW($B269)-ROW($B$3)))),"",INDEX('Обработка исходного'!E:E,ROW($B$3)+4*(ROW($B269)-ROW($B$3))))</f>
        <v>Заготовки в виде поковок, штамповок и прутков круглого сечения от 5 до 250 мм, квадратного от 40 до 200 мм</v>
      </c>
      <c r="D269" s="31">
        <v>220</v>
      </c>
      <c r="E269" s="32">
        <v>217</v>
      </c>
      <c r="F269" s="32">
        <v>215</v>
      </c>
      <c r="G269" s="32">
        <v>212</v>
      </c>
      <c r="H269" s="32">
        <v>210</v>
      </c>
      <c r="I269" s="32">
        <v>205</v>
      </c>
      <c r="J269" s="32">
        <v>200</v>
      </c>
      <c r="K269" s="32">
        <v>195</v>
      </c>
      <c r="L269" s="32">
        <v>190</v>
      </c>
      <c r="M269" s="32">
        <v>185</v>
      </c>
      <c r="N269" s="32">
        <v>180</v>
      </c>
      <c r="O269" s="32">
        <v>175</v>
      </c>
      <c r="P269" s="33">
        <v>170</v>
      </c>
    </row>
    <row r="270" spans="1:16" ht="25.5" x14ac:dyDescent="0.25">
      <c r="A270" s="10" t="str">
        <f>INDEX('Обработка исходного'!B:B,ROW($B$3)+4*(ROW($B270)-ROW($B$3)))</f>
        <v>Сталь высокохромистая</v>
      </c>
      <c r="B270" s="47" t="str">
        <f>INDEX('Обработка исходного'!D:D,ROW($B$3)+4*(ROW($B270)-ROW($B$3)))</f>
        <v>30Х13</v>
      </c>
      <c r="C270" s="27" t="str">
        <f>IF(ISBLANK(INDEX('Обработка исходного'!E:E,ROW($B$3)+4*(ROW($B270)-ROW($B$3)))),"",INDEX('Обработка исходного'!E:E,ROW($B$3)+4*(ROW($B270)-ROW($B$3))))</f>
        <v>Заготовки крепежных деталей толщиной или диаметром до 200 мм, КП590*</v>
      </c>
      <c r="D270" s="31">
        <v>220</v>
      </c>
      <c r="E270" s="32">
        <v>217</v>
      </c>
      <c r="F270" s="32">
        <v>215</v>
      </c>
      <c r="G270" s="32">
        <v>212</v>
      </c>
      <c r="H270" s="32">
        <v>210</v>
      </c>
      <c r="I270" s="32">
        <v>205</v>
      </c>
      <c r="J270" s="32">
        <v>200</v>
      </c>
      <c r="K270" s="32">
        <v>195</v>
      </c>
      <c r="L270" s="32">
        <v>190</v>
      </c>
      <c r="M270" s="32">
        <v>185</v>
      </c>
      <c r="N270" s="32">
        <v>180</v>
      </c>
      <c r="O270" s="32">
        <v>175</v>
      </c>
      <c r="P270" s="33">
        <v>170</v>
      </c>
    </row>
    <row r="271" spans="1:16" ht="25.5" x14ac:dyDescent="0.25">
      <c r="A271" s="10" t="str">
        <f>INDEX('Обработка исходного'!B:B,ROW($B$3)+4*(ROW($B271)-ROW($B$3)))</f>
        <v>Сталь высокохромистая</v>
      </c>
      <c r="B271" s="47" t="str">
        <f>INDEX('Обработка исходного'!D:D,ROW($B$3)+4*(ROW($B271)-ROW($B$3)))</f>
        <v>30Х13</v>
      </c>
      <c r="C271" s="27" t="str">
        <f>IF(ISBLANK(INDEX('Обработка исходного'!E:E,ROW($B$3)+4*(ROW($B271)-ROW($B$3)))),"",INDEX('Обработка исходного'!E:E,ROW($B$3)+4*(ROW($B271)-ROW($B$3))))</f>
        <v>Заготовки крепежных деталей толщиной или диаметром до 200 мм, КП685*</v>
      </c>
      <c r="D271" s="31">
        <v>220</v>
      </c>
      <c r="E271" s="32">
        <v>217</v>
      </c>
      <c r="F271" s="32">
        <v>215</v>
      </c>
      <c r="G271" s="32">
        <v>212</v>
      </c>
      <c r="H271" s="32">
        <v>210</v>
      </c>
      <c r="I271" s="32">
        <v>205</v>
      </c>
      <c r="J271" s="32">
        <v>200</v>
      </c>
      <c r="K271" s="32">
        <v>195</v>
      </c>
      <c r="L271" s="32">
        <v>190</v>
      </c>
      <c r="M271" s="32">
        <v>185</v>
      </c>
      <c r="N271" s="32">
        <v>180</v>
      </c>
      <c r="O271" s="32">
        <v>175</v>
      </c>
      <c r="P271" s="33">
        <v>170</v>
      </c>
    </row>
    <row r="272" spans="1:16" ht="25.5" x14ac:dyDescent="0.25">
      <c r="A272" s="10" t="str">
        <f>INDEX('Обработка исходного'!B:B,ROW($B$3)+4*(ROW($B272)-ROW($B$3)))</f>
        <v>Сталь высокохромистая</v>
      </c>
      <c r="B272" s="47" t="str">
        <f>INDEX('Обработка исходного'!D:D,ROW($B$3)+4*(ROW($B272)-ROW($B$3)))</f>
        <v>30Х13</v>
      </c>
      <c r="C272" s="27" t="str">
        <f>IF(ISBLANK(INDEX('Обработка исходного'!E:E,ROW($B$3)+4*(ROW($B272)-ROW($B$3)))),"",INDEX('Обработка исходного'!E:E,ROW($B$3)+4*(ROW($B272)-ROW($B$3))))</f>
        <v>Заготовки крепежных деталей толщиной или диаметром до 200 мм, КП785*</v>
      </c>
      <c r="D272" s="31">
        <v>220</v>
      </c>
      <c r="E272" s="32">
        <v>217</v>
      </c>
      <c r="F272" s="32">
        <v>215</v>
      </c>
      <c r="G272" s="32">
        <v>212</v>
      </c>
      <c r="H272" s="32">
        <v>210</v>
      </c>
      <c r="I272" s="32">
        <v>205</v>
      </c>
      <c r="J272" s="32">
        <v>200</v>
      </c>
      <c r="K272" s="32">
        <v>195</v>
      </c>
      <c r="L272" s="32">
        <v>190</v>
      </c>
      <c r="M272" s="32">
        <v>185</v>
      </c>
      <c r="N272" s="32">
        <v>180</v>
      </c>
      <c r="O272" s="32">
        <v>175</v>
      </c>
      <c r="P272" s="33">
        <v>170</v>
      </c>
    </row>
    <row r="273" spans="1:16" ht="38.25" x14ac:dyDescent="0.25">
      <c r="A273" s="10" t="str">
        <f>INDEX('Обработка исходного'!B:B,ROW($B$3)+4*(ROW($B273)-ROW($B$3)))</f>
        <v>Сталь высокохромистая</v>
      </c>
      <c r="B273" s="47" t="str">
        <f>INDEX('Обработка исходного'!D:D,ROW($B$3)+4*(ROW($B273)-ROW($B$3)))</f>
        <v>14Х17Н2</v>
      </c>
      <c r="C273" s="27" t="str">
        <f>IF(ISBLANK(INDEX('Обработка исходного'!E:E,ROW($B$3)+4*(ROW($B273)-ROW($B$3)))),"",INDEX('Обработка исходного'!E:E,ROW($B$3)+4*(ROW($B273)-ROW($B$3))))</f>
        <v>Сортовой прокат, заготовки крепежных деталей, поковки диаметром или толщиной под термообработку до 60 мм</v>
      </c>
      <c r="D273" s="31">
        <v>220</v>
      </c>
      <c r="E273" s="32">
        <v>217</v>
      </c>
      <c r="F273" s="32">
        <v>215</v>
      </c>
      <c r="G273" s="32">
        <v>212</v>
      </c>
      <c r="H273" s="32">
        <v>210</v>
      </c>
      <c r="I273" s="32">
        <v>205</v>
      </c>
      <c r="J273" s="32">
        <v>200</v>
      </c>
      <c r="K273" s="32">
        <v>195</v>
      </c>
      <c r="L273" s="32">
        <v>190</v>
      </c>
      <c r="M273" s="32">
        <v>185</v>
      </c>
      <c r="N273" s="32">
        <v>180</v>
      </c>
      <c r="O273" s="32">
        <v>175</v>
      </c>
      <c r="P273" s="33">
        <v>170</v>
      </c>
    </row>
    <row r="274" spans="1:16" ht="38.25" x14ac:dyDescent="0.25">
      <c r="A274" s="10" t="str">
        <f>INDEX('Обработка исходного'!B:B,ROW($B$3)+4*(ROW($B274)-ROW($B$3)))</f>
        <v>Сталь высокохромистая</v>
      </c>
      <c r="B274" s="47" t="str">
        <f>INDEX('Обработка исходного'!D:D,ROW($B$3)+4*(ROW($B274)-ROW($B$3)))</f>
        <v>14Х17Н2</v>
      </c>
      <c r="C274" s="27" t="str">
        <f>IF(ISBLANK(INDEX('Обработка исходного'!E:E,ROW($B$3)+4*(ROW($B274)-ROW($B$3)))),"",INDEX('Обработка исходного'!E:E,ROW($B$3)+4*(ROW($B274)-ROW($B$3))))</f>
        <v>Сортовой прокат, заготовки крепежных деталей, поковки диаметром или толщиной под термообработку более 60 мм, КП540*</v>
      </c>
      <c r="D274" s="31">
        <v>220</v>
      </c>
      <c r="E274" s="32">
        <v>217</v>
      </c>
      <c r="F274" s="32">
        <v>215</v>
      </c>
      <c r="G274" s="32">
        <v>212</v>
      </c>
      <c r="H274" s="32">
        <v>210</v>
      </c>
      <c r="I274" s="32">
        <v>205</v>
      </c>
      <c r="J274" s="32">
        <v>200</v>
      </c>
      <c r="K274" s="32">
        <v>195</v>
      </c>
      <c r="L274" s="32">
        <v>190</v>
      </c>
      <c r="M274" s="32">
        <v>185</v>
      </c>
      <c r="N274" s="32">
        <v>180</v>
      </c>
      <c r="O274" s="32">
        <v>175</v>
      </c>
      <c r="P274" s="33">
        <v>170</v>
      </c>
    </row>
    <row r="275" spans="1:16" x14ac:dyDescent="0.25">
      <c r="A275" s="10" t="str">
        <f>INDEX('Обработка исходного'!B:B,ROW($B$3)+4*(ROW($B275)-ROW($B$3)))</f>
        <v>Сталь высокохромистая</v>
      </c>
      <c r="B275" s="47" t="str">
        <f>INDEX('Обработка исходного'!D:D,ROW($B$3)+4*(ROW($B275)-ROW($B$3)))</f>
        <v>08Х14МФ</v>
      </c>
      <c r="C275" s="27" t="str">
        <f>IF(ISBLANK(INDEX('Обработка исходного'!E:E,ROW($B$3)+4*(ROW($B275)-ROW($B$3)))),"",INDEX('Обработка исходного'!E:E,ROW($B$3)+4*(ROW($B275)-ROW($B$3))))</f>
        <v>Поковки, заготовки трубы, листы</v>
      </c>
      <c r="D275" s="31">
        <v>220</v>
      </c>
      <c r="E275" s="32">
        <v>217</v>
      </c>
      <c r="F275" s="32">
        <v>215</v>
      </c>
      <c r="G275" s="32">
        <v>212</v>
      </c>
      <c r="H275" s="32">
        <v>210</v>
      </c>
      <c r="I275" s="32">
        <v>205</v>
      </c>
      <c r="J275" s="32">
        <v>200</v>
      </c>
      <c r="K275" s="32">
        <v>195</v>
      </c>
      <c r="L275" s="32">
        <v>190</v>
      </c>
      <c r="M275" s="32">
        <v>185</v>
      </c>
      <c r="N275" s="32">
        <v>180</v>
      </c>
      <c r="O275" s="32">
        <v>175</v>
      </c>
      <c r="P275" s="33">
        <v>170</v>
      </c>
    </row>
    <row r="276" spans="1:16" ht="25.5" x14ac:dyDescent="0.25">
      <c r="A276" s="10" t="str">
        <f>INDEX('Обработка исходного'!B:B,ROW($B$3)+4*(ROW($B276)-ROW($B$3)))</f>
        <v>Сталь высокохромистая</v>
      </c>
      <c r="B276" s="47" t="str">
        <f>INDEX('Обработка исходного'!D:D,ROW($B$3)+4*(ROW($B276)-ROW($B$3)))</f>
        <v>08Х14МФ</v>
      </c>
      <c r="C276" s="27" t="str">
        <f>IF(ISBLANK(INDEX('Обработка исходного'!E:E,ROW($B$3)+4*(ROW($B276)-ROW($B$3)))),"",INDEX('Обработка исходного'!E:E,ROW($B$3)+4*(ROW($B276)-ROW($B$3))))</f>
        <v>Трубы, листы, предназначенные для развальцовки и штамповки</v>
      </c>
      <c r="D276" s="31">
        <v>220</v>
      </c>
      <c r="E276" s="32">
        <v>217</v>
      </c>
      <c r="F276" s="32">
        <v>215</v>
      </c>
      <c r="G276" s="32">
        <v>212</v>
      </c>
      <c r="H276" s="32">
        <v>210</v>
      </c>
      <c r="I276" s="32">
        <v>205</v>
      </c>
      <c r="J276" s="32">
        <v>200</v>
      </c>
      <c r="K276" s="32">
        <v>195</v>
      </c>
      <c r="L276" s="32">
        <v>190</v>
      </c>
      <c r="M276" s="32">
        <v>185</v>
      </c>
      <c r="N276" s="32">
        <v>180</v>
      </c>
      <c r="O276" s="32">
        <v>175</v>
      </c>
      <c r="P276" s="33">
        <v>170</v>
      </c>
    </row>
    <row r="277" spans="1:16" x14ac:dyDescent="0.25">
      <c r="A277" s="10" t="str">
        <f>INDEX('Обработка исходного'!B:B,ROW($B$3)+4*(ROW($B277)-ROW($B$3)))</f>
        <v>Сталь высокохромистая</v>
      </c>
      <c r="B277" s="47" t="str">
        <f>INDEX('Обработка исходного'!D:D,ROW($B$3)+4*(ROW($B277)-ROW($B$3)))</f>
        <v>1Х12В2МФ</v>
      </c>
      <c r="C277" s="27" t="str">
        <f>IF(ISBLANK(INDEX('Обработка исходного'!E:E,ROW($B$3)+4*(ROW($B277)-ROW($B$3)))),"",INDEX('Обработка исходного'!E:E,ROW($B$3)+4*(ROW($B277)-ROW($B$3))))</f>
        <v>Трубы</v>
      </c>
      <c r="D277" s="31">
        <v>220</v>
      </c>
      <c r="E277" s="32">
        <v>217</v>
      </c>
      <c r="F277" s="32">
        <v>215</v>
      </c>
      <c r="G277" s="32">
        <v>212</v>
      </c>
      <c r="H277" s="32">
        <v>210</v>
      </c>
      <c r="I277" s="32">
        <v>205</v>
      </c>
      <c r="J277" s="32">
        <v>200</v>
      </c>
      <c r="K277" s="32">
        <v>195</v>
      </c>
      <c r="L277" s="32">
        <v>190</v>
      </c>
      <c r="M277" s="32">
        <v>185</v>
      </c>
      <c r="N277" s="32">
        <v>180</v>
      </c>
      <c r="O277" s="32">
        <v>175</v>
      </c>
      <c r="P277" s="33">
        <v>170</v>
      </c>
    </row>
    <row r="278" spans="1:16" ht="25.5" x14ac:dyDescent="0.25">
      <c r="A278" s="10" t="str">
        <f>INDEX('Обработка исходного'!B:B,ROW($B$3)+4*(ROW($B278)-ROW($B$3)))</f>
        <v>Сталь высокохромистая</v>
      </c>
      <c r="B278" s="47" t="str">
        <f>INDEX('Обработка исходного'!D:D,ROW($B$3)+4*(ROW($B278)-ROW($B$3)))</f>
        <v>18Х12ВМБФР</v>
      </c>
      <c r="C278" s="27" t="str">
        <f>IF(ISBLANK(INDEX('Обработка исходного'!E:E,ROW($B$3)+4*(ROW($B278)-ROW($B$3)))),"",INDEX('Обработка исходного'!E:E,ROW($B$3)+4*(ROW($B278)-ROW($B$3))))</f>
        <v>Заготовки крепежных деталей толщиной или диаметром 200 мм, КП670*</v>
      </c>
      <c r="D278" s="31">
        <v>220</v>
      </c>
      <c r="E278" s="32">
        <v>217</v>
      </c>
      <c r="F278" s="32">
        <v>215</v>
      </c>
      <c r="G278" s="32">
        <v>212</v>
      </c>
      <c r="H278" s="32">
        <v>210</v>
      </c>
      <c r="I278" s="32">
        <v>205</v>
      </c>
      <c r="J278" s="32">
        <v>200</v>
      </c>
      <c r="K278" s="32">
        <v>195</v>
      </c>
      <c r="L278" s="32">
        <v>190</v>
      </c>
      <c r="M278" s="32">
        <v>185</v>
      </c>
      <c r="N278" s="32">
        <v>180</v>
      </c>
      <c r="O278" s="32">
        <v>175</v>
      </c>
      <c r="P278" s="33">
        <v>170</v>
      </c>
    </row>
    <row r="279" spans="1:16" x14ac:dyDescent="0.25">
      <c r="A279" s="10" t="str">
        <f>INDEX('Обработка исходного'!B:B,ROW($B$3)+4*(ROW($B279)-ROW($B$3)))</f>
        <v>Сталь высокохромистая</v>
      </c>
      <c r="B279" s="47" t="str">
        <f>INDEX('Обработка исходного'!D:D,ROW($B$3)+4*(ROW($B279)-ROW($B$3)))</f>
        <v>05Х12Н2М-ВИ</v>
      </c>
      <c r="C279" s="27" t="str">
        <f>IF(ISBLANK(INDEX('Обработка исходного'!E:E,ROW($B$3)+4*(ROW($B279)-ROW($B$3)))),"",INDEX('Обработка исходного'!E:E,ROW($B$3)+4*(ROW($B279)-ROW($B$3))))</f>
        <v>Трубы</v>
      </c>
      <c r="D279" s="31">
        <v>220</v>
      </c>
      <c r="E279" s="32">
        <v>217</v>
      </c>
      <c r="F279" s="32">
        <v>215</v>
      </c>
      <c r="G279" s="32">
        <v>212</v>
      </c>
      <c r="H279" s="32">
        <v>210</v>
      </c>
      <c r="I279" s="32">
        <v>205</v>
      </c>
      <c r="J279" s="32">
        <v>200</v>
      </c>
      <c r="K279" s="32">
        <v>195</v>
      </c>
      <c r="L279" s="32">
        <v>190</v>
      </c>
      <c r="M279" s="32">
        <v>185</v>
      </c>
      <c r="N279" s="32">
        <v>180</v>
      </c>
      <c r="O279" s="32">
        <v>175</v>
      </c>
      <c r="P279" s="33">
        <v>170</v>
      </c>
    </row>
    <row r="280" spans="1:16" x14ac:dyDescent="0.25">
      <c r="A280" s="10" t="str">
        <f>INDEX('Обработка исходного'!B:B,ROW($B$3)+4*(ROW($B280)-ROW($B$3)))</f>
        <v>Сталь высокохромистая</v>
      </c>
      <c r="B280" s="47" t="str">
        <f>INDEX('Обработка исходного'!D:D,ROW($B$3)+4*(ROW($B280)-ROW($B$3)))</f>
        <v>05Х12Н2М</v>
      </c>
      <c r="C280" s="27" t="str">
        <f>IF(ISBLANK(INDEX('Обработка исходного'!E:E,ROW($B$3)+4*(ROW($B280)-ROW($B$3)))),"",INDEX('Обработка исходного'!E:E,ROW($B$3)+4*(ROW($B280)-ROW($B$3))))</f>
        <v>Трубы</v>
      </c>
      <c r="D280" s="31">
        <v>220</v>
      </c>
      <c r="E280" s="32">
        <v>217</v>
      </c>
      <c r="F280" s="32">
        <v>215</v>
      </c>
      <c r="G280" s="32">
        <v>212</v>
      </c>
      <c r="H280" s="32">
        <v>210</v>
      </c>
      <c r="I280" s="32">
        <v>205</v>
      </c>
      <c r="J280" s="32">
        <v>200</v>
      </c>
      <c r="K280" s="32">
        <v>195</v>
      </c>
      <c r="L280" s="32">
        <v>190</v>
      </c>
      <c r="M280" s="32">
        <v>185</v>
      </c>
      <c r="N280" s="32">
        <v>180</v>
      </c>
      <c r="O280" s="32">
        <v>175</v>
      </c>
      <c r="P280" s="33">
        <v>170</v>
      </c>
    </row>
    <row r="281" spans="1:16" x14ac:dyDescent="0.25">
      <c r="A281" s="10" t="str">
        <f>INDEX('Обработка исходного'!B:B,ROW($B$3)+4*(ROW($B281)-ROW($B$3)))</f>
        <v>Сталь высокохромистая</v>
      </c>
      <c r="B281" s="47" t="str">
        <f>INDEX('Обработка исходного'!D:D,ROW($B$3)+4*(ROW($B281)-ROW($B$3)))</f>
        <v>05Х12Н2М</v>
      </c>
      <c r="C281" s="27" t="str">
        <f>IF(ISBLANK(INDEX('Обработка исходного'!E:E,ROW($B$3)+4*(ROW($B281)-ROW($B$3)))),"",INDEX('Обработка исходного'!E:E,ROW($B$3)+4*(ROW($B281)-ROW($B$3))))</f>
        <v>Поковки, лист</v>
      </c>
      <c r="D281" s="31">
        <v>220</v>
      </c>
      <c r="E281" s="32">
        <v>217</v>
      </c>
      <c r="F281" s="32">
        <v>215</v>
      </c>
      <c r="G281" s="32">
        <v>212</v>
      </c>
      <c r="H281" s="32">
        <v>210</v>
      </c>
      <c r="I281" s="32">
        <v>205</v>
      </c>
      <c r="J281" s="32">
        <v>200</v>
      </c>
      <c r="K281" s="32">
        <v>195</v>
      </c>
      <c r="L281" s="32">
        <v>190</v>
      </c>
      <c r="M281" s="32">
        <v>185</v>
      </c>
      <c r="N281" s="32">
        <v>180</v>
      </c>
      <c r="O281" s="32">
        <v>175</v>
      </c>
      <c r="P281" s="33">
        <v>170</v>
      </c>
    </row>
    <row r="282" spans="1:16" x14ac:dyDescent="0.25">
      <c r="A282" s="10" t="str">
        <f>INDEX('Обработка исходного'!B:B,ROW($B$3)+4*(ROW($B282)-ROW($B$3)))</f>
        <v>Сталь высокохромистая</v>
      </c>
      <c r="B282" s="47" t="str">
        <f>INDEX('Обработка исходного'!D:D,ROW($B$3)+4*(ROW($B282)-ROW($B$3)))</f>
        <v>05Х12Н2М-ВД</v>
      </c>
      <c r="C282" s="27" t="str">
        <f>IF(ISBLANK(INDEX('Обработка исходного'!E:E,ROW($B$3)+4*(ROW($B282)-ROW($B$3)))),"",INDEX('Обработка исходного'!E:E,ROW($B$3)+4*(ROW($B282)-ROW($B$3))))</f>
        <v>Поковки, лист</v>
      </c>
      <c r="D282" s="31">
        <v>220</v>
      </c>
      <c r="E282" s="32">
        <v>217</v>
      </c>
      <c r="F282" s="32">
        <v>215</v>
      </c>
      <c r="G282" s="32">
        <v>212</v>
      </c>
      <c r="H282" s="32">
        <v>210</v>
      </c>
      <c r="I282" s="32">
        <v>205</v>
      </c>
      <c r="J282" s="32">
        <v>200</v>
      </c>
      <c r="K282" s="32">
        <v>195</v>
      </c>
      <c r="L282" s="32">
        <v>190</v>
      </c>
      <c r="M282" s="32">
        <v>185</v>
      </c>
      <c r="N282" s="32">
        <v>180</v>
      </c>
      <c r="O282" s="32">
        <v>175</v>
      </c>
      <c r="P282" s="33">
        <v>170</v>
      </c>
    </row>
    <row r="283" spans="1:16" ht="25.5" x14ac:dyDescent="0.25">
      <c r="A283" s="10" t="str">
        <f>INDEX('Обработка исходного'!B:B,ROW($B$3)+4*(ROW($B283)-ROW($B$3)))</f>
        <v>Сталь высокохромистая</v>
      </c>
      <c r="B283" s="47" t="str">
        <f>INDEX('Обработка исходного'!D:D,ROW($B$3)+4*(ROW($B283)-ROW($B$3)))</f>
        <v>06Х13Н7Д2</v>
      </c>
      <c r="C283" s="27" t="str">
        <f>IF(ISBLANK(INDEX('Обработка исходного'!E:E,ROW($B$3)+4*(ROW($B283)-ROW($B$3)))),"",INDEX('Обработка исходного'!E:E,ROW($B$3)+4*(ROW($B283)-ROW($B$3))))</f>
        <v>Горячекатаные и кованые прутки диаметром от 16 до 160 мм</v>
      </c>
      <c r="D283" s="31">
        <v>205</v>
      </c>
      <c r="E283" s="32">
        <v>202</v>
      </c>
      <c r="F283" s="32">
        <v>200</v>
      </c>
      <c r="G283" s="32">
        <v>195</v>
      </c>
      <c r="H283" s="32">
        <v>190</v>
      </c>
      <c r="I283" s="32">
        <v>185</v>
      </c>
      <c r="J283" s="32">
        <v>180</v>
      </c>
      <c r="K283" s="32">
        <v>175</v>
      </c>
      <c r="L283" s="32">
        <v>170</v>
      </c>
      <c r="M283" s="32">
        <v>167</v>
      </c>
      <c r="N283" s="32">
        <v>165</v>
      </c>
      <c r="O283" s="32">
        <v>162</v>
      </c>
      <c r="P283" s="33">
        <v>160</v>
      </c>
    </row>
    <row r="284" spans="1:16" x14ac:dyDescent="0.25">
      <c r="A284" s="10" t="str">
        <f>INDEX('Обработка исходного'!B:B,ROW($B$3)+4*(ROW($B284)-ROW($B$3)))</f>
        <v>Сталь высокохромистая</v>
      </c>
      <c r="B284" s="47" t="str">
        <f>INDEX('Обработка исходного'!D:D,ROW($B$3)+4*(ROW($B284)-ROW($B$3)))</f>
        <v>06Х13Н7Д2</v>
      </c>
      <c r="C284" s="27" t="str">
        <f>IF(ISBLANK(INDEX('Обработка исходного'!E:E,ROW($B$3)+4*(ROW($B284)-ROW($B$3)))),"",INDEX('Обработка исходного'!E:E,ROW($B$3)+4*(ROW($B284)-ROW($B$3))))</f>
        <v>Кованая полоса толщиной 80 мм</v>
      </c>
      <c r="D284" s="31">
        <v>205</v>
      </c>
      <c r="E284" s="32">
        <v>202</v>
      </c>
      <c r="F284" s="32">
        <v>200</v>
      </c>
      <c r="G284" s="32">
        <v>195</v>
      </c>
      <c r="H284" s="32">
        <v>190</v>
      </c>
      <c r="I284" s="32">
        <v>185</v>
      </c>
      <c r="J284" s="32">
        <v>180</v>
      </c>
      <c r="K284" s="32">
        <v>175</v>
      </c>
      <c r="L284" s="32">
        <v>170</v>
      </c>
      <c r="M284" s="32">
        <v>167</v>
      </c>
      <c r="N284" s="32">
        <v>165</v>
      </c>
      <c r="O284" s="32">
        <v>162</v>
      </c>
      <c r="P284" s="33">
        <v>160</v>
      </c>
    </row>
    <row r="285" spans="1:16" x14ac:dyDescent="0.25">
      <c r="A285" s="10" t="str">
        <f>INDEX('Обработка исходного'!B:B,ROW($B$3)+4*(ROW($B285)-ROW($B$3)))</f>
        <v>Сталь высокохромистая</v>
      </c>
      <c r="B285" s="47" t="str">
        <f>INDEX('Обработка исходного'!D:D,ROW($B$3)+4*(ROW($B285)-ROW($B$3)))</f>
        <v>06Х13Н7Д2</v>
      </c>
      <c r="C285" s="27" t="str">
        <f>IF(ISBLANK(INDEX('Обработка исходного'!E:E,ROW($B$3)+4*(ROW($B285)-ROW($B$3)))),"",INDEX('Обработка исходного'!E:E,ROW($B$3)+4*(ROW($B285)-ROW($B$3))))</f>
        <v>Заготовки крепежных деталей диаметром до 160 мм</v>
      </c>
      <c r="D285" s="31">
        <v>205</v>
      </c>
      <c r="E285" s="32">
        <v>202</v>
      </c>
      <c r="F285" s="32">
        <v>200</v>
      </c>
      <c r="G285" s="32">
        <v>195</v>
      </c>
      <c r="H285" s="32">
        <v>190</v>
      </c>
      <c r="I285" s="32">
        <v>185</v>
      </c>
      <c r="J285" s="32">
        <v>180</v>
      </c>
      <c r="K285" s="32">
        <v>175</v>
      </c>
      <c r="L285" s="32">
        <v>170</v>
      </c>
      <c r="M285" s="32">
        <v>167</v>
      </c>
      <c r="N285" s="32">
        <v>165</v>
      </c>
      <c r="O285" s="32">
        <v>162</v>
      </c>
      <c r="P285" s="33">
        <v>160</v>
      </c>
    </row>
    <row r="286" spans="1:16" x14ac:dyDescent="0.25">
      <c r="A286" s="10" t="str">
        <f>INDEX('Обработка исходного'!B:B,ROW($B$3)+4*(ROW($B286)-ROW($B$3)))</f>
        <v>Сталь высокохромистая</v>
      </c>
      <c r="B286" s="47" t="str">
        <f>INDEX('Обработка исходного'!D:D,ROW($B$3)+4*(ROW($B286)-ROW($B$3)))</f>
        <v>06Х12Н3ДЛ</v>
      </c>
      <c r="C286" s="27" t="str">
        <f>IF(ISBLANK(INDEX('Обработка исходного'!E:E,ROW($B$3)+4*(ROW($B286)-ROW($B$3)))),"",INDEX('Обработка исходного'!E:E,ROW($B$3)+4*(ROW($B286)-ROW($B$3))))</f>
        <v>Отливки</v>
      </c>
      <c r="D286" s="31">
        <v>210</v>
      </c>
      <c r="E286" s="32">
        <v>207</v>
      </c>
      <c r="F286" s="32">
        <v>205</v>
      </c>
      <c r="G286" s="32">
        <v>202</v>
      </c>
      <c r="H286" s="32">
        <v>200</v>
      </c>
      <c r="I286" s="32">
        <v>197</v>
      </c>
      <c r="J286" s="32">
        <v>195</v>
      </c>
      <c r="K286" s="32">
        <v>190</v>
      </c>
      <c r="L286" s="32">
        <v>185</v>
      </c>
      <c r="M286" s="32">
        <v>180</v>
      </c>
      <c r="N286" s="32">
        <v>175</v>
      </c>
      <c r="O286" s="32">
        <v>170</v>
      </c>
      <c r="P286" s="33">
        <v>165</v>
      </c>
    </row>
    <row r="287" spans="1:16" x14ac:dyDescent="0.25">
      <c r="A287" s="10" t="str">
        <f>INDEX('Обработка исходного'!B:B,ROW($B$3)+4*(ROW($B287)-ROW($B$3)))</f>
        <v>Сталь высокохромистая</v>
      </c>
      <c r="B287" s="47" t="str">
        <f>INDEX('Обработка исходного'!D:D,ROW($B$3)+4*(ROW($B287)-ROW($B$3)))</f>
        <v>06Х12Н3Д</v>
      </c>
      <c r="C287" s="27" t="str">
        <f>IF(ISBLANK(INDEX('Обработка исходного'!E:E,ROW($B$3)+4*(ROW($B287)-ROW($B$3)))),"",INDEX('Обработка исходного'!E:E,ROW($B$3)+4*(ROW($B287)-ROW($B$3))))</f>
        <v>Поковки КП540*</v>
      </c>
      <c r="D287" s="31">
        <v>210</v>
      </c>
      <c r="E287" s="32">
        <v>207</v>
      </c>
      <c r="F287" s="32">
        <v>205</v>
      </c>
      <c r="G287" s="32">
        <v>202</v>
      </c>
      <c r="H287" s="32">
        <v>200</v>
      </c>
      <c r="I287" s="32">
        <v>197</v>
      </c>
      <c r="J287" s="32">
        <v>195</v>
      </c>
      <c r="K287" s="32">
        <v>190</v>
      </c>
      <c r="L287" s="32">
        <v>185</v>
      </c>
      <c r="M287" s="32">
        <v>180</v>
      </c>
      <c r="N287" s="32">
        <v>175</v>
      </c>
      <c r="O287" s="32">
        <v>170</v>
      </c>
      <c r="P287" s="33">
        <v>165</v>
      </c>
    </row>
    <row r="288" spans="1:16" x14ac:dyDescent="0.25">
      <c r="A288" s="10" t="str">
        <f>INDEX('Обработка исходного'!B:B,ROW($B$3)+4*(ROW($B288)-ROW($B$3)))</f>
        <v>Сталь высокохромистая</v>
      </c>
      <c r="B288" s="47" t="str">
        <f>INDEX('Обработка исходного'!D:D,ROW($B$3)+4*(ROW($B288)-ROW($B$3)))</f>
        <v>06Х12Н3Д</v>
      </c>
      <c r="C288" s="27" t="str">
        <f>IF(ISBLANK(INDEX('Обработка исходного'!E:E,ROW($B$3)+4*(ROW($B288)-ROW($B$3)))),"",INDEX('Обработка исходного'!E:E,ROW($B$3)+4*(ROW($B288)-ROW($B$3))))</f>
        <v>Поковки КП590*</v>
      </c>
      <c r="D288" s="31">
        <v>210</v>
      </c>
      <c r="E288" s="32">
        <v>207</v>
      </c>
      <c r="F288" s="32">
        <v>205</v>
      </c>
      <c r="G288" s="32">
        <v>202</v>
      </c>
      <c r="H288" s="32">
        <v>200</v>
      </c>
      <c r="I288" s="32">
        <v>197</v>
      </c>
      <c r="J288" s="32">
        <v>195</v>
      </c>
      <c r="K288" s="32">
        <v>190</v>
      </c>
      <c r="L288" s="32">
        <v>185</v>
      </c>
      <c r="M288" s="32">
        <v>180</v>
      </c>
      <c r="N288" s="32">
        <v>175</v>
      </c>
      <c r="O288" s="32">
        <v>170</v>
      </c>
      <c r="P288" s="33">
        <v>165</v>
      </c>
    </row>
    <row r="289" spans="1:16" x14ac:dyDescent="0.25">
      <c r="A289" s="10" t="str">
        <f>INDEX('Обработка исходного'!B:B,ROW($B$3)+4*(ROW($B289)-ROW($B$3)))</f>
        <v>Сталь высокохромистая</v>
      </c>
      <c r="B289" s="47" t="str">
        <f>INDEX('Обработка исходного'!D:D,ROW($B$3)+4*(ROW($B289)-ROW($B$3)))</f>
        <v>06Х12Н3Д</v>
      </c>
      <c r="C289" s="27" t="str">
        <f>IF(ISBLANK(INDEX('Обработка исходного'!E:E,ROW($B$3)+4*(ROW($B289)-ROW($B$3)))),"",INDEX('Обработка исходного'!E:E,ROW($B$3)+4*(ROW($B289)-ROW($B$3))))</f>
        <v>Листы толщиной от 25 до 250 мм</v>
      </c>
      <c r="D289" s="31">
        <v>210</v>
      </c>
      <c r="E289" s="32">
        <v>207</v>
      </c>
      <c r="F289" s="32">
        <v>205</v>
      </c>
      <c r="G289" s="32">
        <v>202</v>
      </c>
      <c r="H289" s="32">
        <v>200</v>
      </c>
      <c r="I289" s="32">
        <v>197</v>
      </c>
      <c r="J289" s="32">
        <v>195</v>
      </c>
      <c r="K289" s="32">
        <v>190</v>
      </c>
      <c r="L289" s="32">
        <v>185</v>
      </c>
      <c r="M289" s="32">
        <v>180</v>
      </c>
      <c r="N289" s="32">
        <v>175</v>
      </c>
      <c r="O289" s="32">
        <v>170</v>
      </c>
      <c r="P289" s="33">
        <v>165</v>
      </c>
    </row>
    <row r="290" spans="1:16" ht="25.5" x14ac:dyDescent="0.25">
      <c r="A290" s="10" t="str">
        <f>INDEX('Обработка исходного'!B:B,ROW($B$3)+4*(ROW($B290)-ROW($B$3)))</f>
        <v>Сталь высокохромистая</v>
      </c>
      <c r="B290" s="47" t="str">
        <f>INDEX('Обработка исходного'!D:D,ROW($B$3)+4*(ROW($B290)-ROW($B$3)))</f>
        <v>07Х16Н4Б</v>
      </c>
      <c r="C290" s="27" t="str">
        <f>IF(ISBLANK(INDEX('Обработка исходного'!E:E,ROW($B$3)+4*(ROW($B290)-ROW($B$3)))),"",INDEX('Обработка исходного'!E:E,ROW($B$3)+4*(ROW($B290)-ROW($B$3))))</f>
        <v>Сортовой прокат диаметром или стороной квадрата от 30 до 180 мм</v>
      </c>
      <c r="D290" s="31">
        <v>215</v>
      </c>
      <c r="E290" s="32">
        <v>212</v>
      </c>
      <c r="F290" s="32">
        <v>210</v>
      </c>
      <c r="G290" s="32">
        <v>207</v>
      </c>
      <c r="H290" s="32">
        <v>205</v>
      </c>
      <c r="I290" s="32">
        <v>202</v>
      </c>
      <c r="J290" s="32">
        <v>200</v>
      </c>
      <c r="K290" s="32">
        <v>195</v>
      </c>
      <c r="L290" s="32">
        <v>190</v>
      </c>
      <c r="M290" s="32">
        <v>185</v>
      </c>
      <c r="N290" s="32">
        <v>180</v>
      </c>
      <c r="O290" s="32">
        <v>175</v>
      </c>
      <c r="P290" s="33">
        <v>170</v>
      </c>
    </row>
    <row r="291" spans="1:16" ht="25.5" x14ac:dyDescent="0.25">
      <c r="A291" s="10" t="str">
        <f>INDEX('Обработка исходного'!B:B,ROW($B$3)+4*(ROW($B291)-ROW($B$3)))</f>
        <v>Сталь высокохромистая</v>
      </c>
      <c r="B291" s="47" t="str">
        <f>INDEX('Обработка исходного'!D:D,ROW($B$3)+4*(ROW($B291)-ROW($B$3)))</f>
        <v>07Х16Н4Б</v>
      </c>
      <c r="C291" s="27" t="str">
        <f>IF(ISBLANK(INDEX('Обработка исходного'!E:E,ROW($B$3)+4*(ROW($B291)-ROW($B$3)))),"",INDEX('Обработка исходного'!E:E,ROW($B$3)+4*(ROW($B291)-ROW($B$3))))</f>
        <v>Поковки диаметром или стороной квадрата от 180 до 400 мм</v>
      </c>
      <c r="D291" s="31">
        <v>215</v>
      </c>
      <c r="E291" s="32">
        <v>212</v>
      </c>
      <c r="F291" s="32">
        <v>210</v>
      </c>
      <c r="G291" s="32">
        <v>207</v>
      </c>
      <c r="H291" s="32">
        <v>205</v>
      </c>
      <c r="I291" s="32">
        <v>202</v>
      </c>
      <c r="J291" s="32">
        <v>200</v>
      </c>
      <c r="K291" s="32">
        <v>195</v>
      </c>
      <c r="L291" s="32">
        <v>190</v>
      </c>
      <c r="M291" s="32">
        <v>185</v>
      </c>
      <c r="N291" s="32">
        <v>180</v>
      </c>
      <c r="O291" s="32">
        <v>175</v>
      </c>
      <c r="P291" s="33">
        <v>170</v>
      </c>
    </row>
    <row r="292" spans="1:16" ht="38.25" x14ac:dyDescent="0.25">
      <c r="A292" s="10" t="str">
        <f>INDEX('Обработка исходного'!B:B,ROW($B$3)+4*(ROW($B292)-ROW($B$3)))</f>
        <v>Сталь хромоникелевая коррозионно-стойкого аустенитного класса</v>
      </c>
      <c r="B292" s="47" t="str">
        <f>INDEX('Обработка исходного'!D:D,ROW($B$3)+4*(ROW($B292)-ROW($B$3)))</f>
        <v>09Х18Н9</v>
      </c>
      <c r="C292" s="27" t="str">
        <f>IF(ISBLANK(INDEX('Обработка исходного'!E:E,ROW($B$3)+4*(ROW($B292)-ROW($B$3)))),"",INDEX('Обработка исходного'!E:E,ROW($B$3)+4*(ROW($B292)-ROW($B$3))))</f>
        <v>Листы толщиной от 6 до 160 мм</v>
      </c>
      <c r="D292" s="31">
        <v>205</v>
      </c>
      <c r="E292" s="32">
        <v>202</v>
      </c>
      <c r="F292" s="32">
        <v>200</v>
      </c>
      <c r="G292" s="32">
        <v>195</v>
      </c>
      <c r="H292" s="32">
        <v>190</v>
      </c>
      <c r="I292" s="32">
        <v>185</v>
      </c>
      <c r="J292" s="32">
        <v>180</v>
      </c>
      <c r="K292" s="32">
        <v>175</v>
      </c>
      <c r="L292" s="32">
        <v>170</v>
      </c>
      <c r="M292" s="32">
        <v>167</v>
      </c>
      <c r="N292" s="32">
        <v>165</v>
      </c>
      <c r="O292" s="32">
        <v>162</v>
      </c>
      <c r="P292" s="33">
        <v>160</v>
      </c>
    </row>
    <row r="293" spans="1:16" ht="38.25" x14ac:dyDescent="0.25">
      <c r="A293" s="10" t="str">
        <f>INDEX('Обработка исходного'!B:B,ROW($B$3)+4*(ROW($B293)-ROW($B$3)))</f>
        <v>Сталь хромоникелевая коррозионно-стойкого аустенитного класса</v>
      </c>
      <c r="B293" s="47" t="str">
        <f>INDEX('Обработка исходного'!D:D,ROW($B$3)+4*(ROW($B293)-ROW($B$3)))</f>
        <v>09Х18Н9</v>
      </c>
      <c r="C293" s="27" t="str">
        <f>IF(ISBLANK(INDEX('Обработка исходного'!E:E,ROW($B$3)+4*(ROW($B293)-ROW($B$3)))),"",INDEX('Обработка исходного'!E:E,ROW($B$3)+4*(ROW($B293)-ROW($B$3))))</f>
        <v>Поковки толщиной до 60 мм</v>
      </c>
      <c r="D293" s="31">
        <v>205</v>
      </c>
      <c r="E293" s="32">
        <v>202</v>
      </c>
      <c r="F293" s="32">
        <v>200</v>
      </c>
      <c r="G293" s="32">
        <v>195</v>
      </c>
      <c r="H293" s="32">
        <v>190</v>
      </c>
      <c r="I293" s="32">
        <v>185</v>
      </c>
      <c r="J293" s="32">
        <v>180</v>
      </c>
      <c r="K293" s="32">
        <v>175</v>
      </c>
      <c r="L293" s="32">
        <v>170</v>
      </c>
      <c r="M293" s="32">
        <v>167</v>
      </c>
      <c r="N293" s="32">
        <v>165</v>
      </c>
      <c r="O293" s="32">
        <v>162</v>
      </c>
      <c r="P293" s="33">
        <v>160</v>
      </c>
    </row>
    <row r="294" spans="1:16" ht="38.25" x14ac:dyDescent="0.25">
      <c r="A294" s="10" t="str">
        <f>INDEX('Обработка исходного'!B:B,ROW($B$3)+4*(ROW($B294)-ROW($B$3)))</f>
        <v>Сталь хромоникелевая коррозионно-стойкого аустенитного класса</v>
      </c>
      <c r="B294" s="47" t="str">
        <f>INDEX('Обработка исходного'!D:D,ROW($B$3)+4*(ROW($B294)-ROW($B$3)))</f>
        <v>09Х18Н9</v>
      </c>
      <c r="C294" s="27" t="str">
        <f>IF(ISBLANK(INDEX('Обработка исходного'!E:E,ROW($B$3)+4*(ROW($B294)-ROW($B$3)))),"",INDEX('Обработка исходного'!E:E,ROW($B$3)+4*(ROW($B294)-ROW($B$3))))</f>
        <v>Поковки толщиной от 60 до 300 мм</v>
      </c>
      <c r="D294" s="31">
        <v>205</v>
      </c>
      <c r="E294" s="32">
        <v>202</v>
      </c>
      <c r="F294" s="32">
        <v>200</v>
      </c>
      <c r="G294" s="32">
        <v>195</v>
      </c>
      <c r="H294" s="32">
        <v>190</v>
      </c>
      <c r="I294" s="32">
        <v>185</v>
      </c>
      <c r="J294" s="32">
        <v>180</v>
      </c>
      <c r="K294" s="32">
        <v>175</v>
      </c>
      <c r="L294" s="32">
        <v>170</v>
      </c>
      <c r="M294" s="32">
        <v>167</v>
      </c>
      <c r="N294" s="32">
        <v>165</v>
      </c>
      <c r="O294" s="32">
        <v>162</v>
      </c>
      <c r="P294" s="33">
        <v>160</v>
      </c>
    </row>
    <row r="295" spans="1:16" ht="38.25" x14ac:dyDescent="0.25">
      <c r="A295" s="10" t="str">
        <f>INDEX('Обработка исходного'!B:B,ROW($B$3)+4*(ROW($B295)-ROW($B$3)))</f>
        <v>Сталь хромоникелевая коррозионно-стойкого аустенитного класса</v>
      </c>
      <c r="B295" s="47" t="str">
        <f>INDEX('Обработка исходного'!D:D,ROW($B$3)+4*(ROW($B295)-ROW($B$3)))</f>
        <v>09Х18Н9</v>
      </c>
      <c r="C295" s="27" t="str">
        <f>IF(ISBLANK(INDEX('Обработка исходного'!E:E,ROW($B$3)+4*(ROW($B295)-ROW($B$3)))),"",INDEX('Обработка исходного'!E:E,ROW($B$3)+4*(ROW($B295)-ROW($B$3))))</f>
        <v>Трубы бесшовные холоднокатаные наружным диаметром от 16 до 70 мм с толщиной стенки от 2,5 до 12 мм</v>
      </c>
      <c r="D295" s="31">
        <v>205</v>
      </c>
      <c r="E295" s="32">
        <v>202</v>
      </c>
      <c r="F295" s="32">
        <v>200</v>
      </c>
      <c r="G295" s="32">
        <v>195</v>
      </c>
      <c r="H295" s="32">
        <v>190</v>
      </c>
      <c r="I295" s="32">
        <v>185</v>
      </c>
      <c r="J295" s="32">
        <v>180</v>
      </c>
      <c r="K295" s="32">
        <v>175</v>
      </c>
      <c r="L295" s="32">
        <v>170</v>
      </c>
      <c r="M295" s="32">
        <v>167</v>
      </c>
      <c r="N295" s="32">
        <v>165</v>
      </c>
      <c r="O295" s="32">
        <v>162</v>
      </c>
      <c r="P295" s="33">
        <v>160</v>
      </c>
    </row>
    <row r="296" spans="1:16" ht="38.25" x14ac:dyDescent="0.25">
      <c r="A296" s="10" t="str">
        <f>INDEX('Обработка исходного'!B:B,ROW($B$3)+4*(ROW($B296)-ROW($B$3)))</f>
        <v>Сталь хромоникелевая коррозионно-стойкого аустенитного класса</v>
      </c>
      <c r="B296" s="47" t="str">
        <f>INDEX('Обработка исходного'!D:D,ROW($B$3)+4*(ROW($B296)-ROW($B$3)))</f>
        <v>10Х18Н9</v>
      </c>
      <c r="C296" s="27" t="str">
        <f>IF(ISBLANK(INDEX('Обработка исходного'!E:E,ROW($B$3)+4*(ROW($B296)-ROW($B$3)))),"",INDEX('Обработка исходного'!E:E,ROW($B$3)+4*(ROW($B296)-ROW($B$3))))</f>
        <v>Листы толщиной от 6 до 160 мм</v>
      </c>
      <c r="D296" s="31">
        <v>205</v>
      </c>
      <c r="E296" s="32">
        <v>202</v>
      </c>
      <c r="F296" s="32">
        <v>200</v>
      </c>
      <c r="G296" s="32">
        <v>195</v>
      </c>
      <c r="H296" s="32">
        <v>190</v>
      </c>
      <c r="I296" s="32">
        <v>185</v>
      </c>
      <c r="J296" s="32">
        <v>180</v>
      </c>
      <c r="K296" s="32">
        <v>175</v>
      </c>
      <c r="L296" s="32">
        <v>170</v>
      </c>
      <c r="M296" s="32">
        <v>167</v>
      </c>
      <c r="N296" s="32">
        <v>165</v>
      </c>
      <c r="O296" s="32">
        <v>162</v>
      </c>
      <c r="P296" s="33">
        <v>160</v>
      </c>
    </row>
    <row r="297" spans="1:16" ht="38.25" x14ac:dyDescent="0.25">
      <c r="A297" s="10" t="str">
        <f>INDEX('Обработка исходного'!B:B,ROW($B$3)+4*(ROW($B297)-ROW($B$3)))</f>
        <v>Сталь хромоникелевая коррозионно-стойкого аустенитного класса</v>
      </c>
      <c r="B297" s="47" t="str">
        <f>INDEX('Обработка исходного'!D:D,ROW($B$3)+4*(ROW($B297)-ROW($B$3)))</f>
        <v>10Х18Н9</v>
      </c>
      <c r="C297" s="27" t="str">
        <f>IF(ISBLANK(INDEX('Обработка исходного'!E:E,ROW($B$3)+4*(ROW($B297)-ROW($B$3)))),"",INDEX('Обработка исходного'!E:E,ROW($B$3)+4*(ROW($B297)-ROW($B$3))))</f>
        <v>Поковки толщиной до 60 мм</v>
      </c>
      <c r="D297" s="31">
        <v>205</v>
      </c>
      <c r="E297" s="32">
        <v>202</v>
      </c>
      <c r="F297" s="32">
        <v>200</v>
      </c>
      <c r="G297" s="32">
        <v>195</v>
      </c>
      <c r="H297" s="32">
        <v>190</v>
      </c>
      <c r="I297" s="32">
        <v>185</v>
      </c>
      <c r="J297" s="32">
        <v>180</v>
      </c>
      <c r="K297" s="32">
        <v>175</v>
      </c>
      <c r="L297" s="32">
        <v>170</v>
      </c>
      <c r="M297" s="32">
        <v>167</v>
      </c>
      <c r="N297" s="32">
        <v>165</v>
      </c>
      <c r="O297" s="32">
        <v>162</v>
      </c>
      <c r="P297" s="33">
        <v>160</v>
      </c>
    </row>
    <row r="298" spans="1:16" ht="38.25" x14ac:dyDescent="0.25">
      <c r="A298" s="10" t="str">
        <f>INDEX('Обработка исходного'!B:B,ROW($B$3)+4*(ROW($B298)-ROW($B$3)))</f>
        <v>Сталь хромоникелевая коррозионно-стойкого аустенитного класса</v>
      </c>
      <c r="B298" s="47" t="str">
        <f>INDEX('Обработка исходного'!D:D,ROW($B$3)+4*(ROW($B298)-ROW($B$3)))</f>
        <v>10Х18Н9</v>
      </c>
      <c r="C298" s="27" t="str">
        <f>IF(ISBLANK(INDEX('Обработка исходного'!E:E,ROW($B$3)+4*(ROW($B298)-ROW($B$3)))),"",INDEX('Обработка исходного'!E:E,ROW($B$3)+4*(ROW($B298)-ROW($B$3))))</f>
        <v>Поковки толщиной от 60 до 300 мм</v>
      </c>
      <c r="D298" s="31">
        <v>205</v>
      </c>
      <c r="E298" s="32">
        <v>202</v>
      </c>
      <c r="F298" s="32">
        <v>200</v>
      </c>
      <c r="G298" s="32">
        <v>195</v>
      </c>
      <c r="H298" s="32">
        <v>190</v>
      </c>
      <c r="I298" s="32">
        <v>185</v>
      </c>
      <c r="J298" s="32">
        <v>180</v>
      </c>
      <c r="K298" s="32">
        <v>175</v>
      </c>
      <c r="L298" s="32">
        <v>170</v>
      </c>
      <c r="M298" s="32">
        <v>167</v>
      </c>
      <c r="N298" s="32">
        <v>165</v>
      </c>
      <c r="O298" s="32">
        <v>162</v>
      </c>
      <c r="P298" s="33">
        <v>160</v>
      </c>
    </row>
    <row r="299" spans="1:16" ht="38.25" x14ac:dyDescent="0.25">
      <c r="A299" s="10" t="str">
        <f>INDEX('Обработка исходного'!B:B,ROW($B$3)+4*(ROW($B299)-ROW($B$3)))</f>
        <v>Сталь хромоникелевая коррозионно-стойкого аустенитного класса</v>
      </c>
      <c r="B299" s="47" t="str">
        <f>INDEX('Обработка исходного'!D:D,ROW($B$3)+4*(ROW($B299)-ROW($B$3)))</f>
        <v>10Х18Н9</v>
      </c>
      <c r="C299" s="27" t="str">
        <f>IF(ISBLANK(INDEX('Обработка исходного'!E:E,ROW($B$3)+4*(ROW($B299)-ROW($B$3)))),"",INDEX('Обработка исходного'!E:E,ROW($B$3)+4*(ROW($B299)-ROW($B$3))))</f>
        <v>Трубы бесшовные холоднокатаные наружным диаметром от 16 до 70 мм с толщиной стенки от 2,5 до 12 мм</v>
      </c>
      <c r="D299" s="31">
        <v>205</v>
      </c>
      <c r="E299" s="32">
        <v>202</v>
      </c>
      <c r="F299" s="32">
        <v>200</v>
      </c>
      <c r="G299" s="32">
        <v>195</v>
      </c>
      <c r="H299" s="32">
        <v>190</v>
      </c>
      <c r="I299" s="32">
        <v>185</v>
      </c>
      <c r="J299" s="32">
        <v>180</v>
      </c>
      <c r="K299" s="32">
        <v>175</v>
      </c>
      <c r="L299" s="32">
        <v>170</v>
      </c>
      <c r="M299" s="32">
        <v>167</v>
      </c>
      <c r="N299" s="32">
        <v>165</v>
      </c>
      <c r="O299" s="32">
        <v>162</v>
      </c>
      <c r="P299" s="33">
        <v>160</v>
      </c>
    </row>
    <row r="300" spans="1:16" ht="38.25" x14ac:dyDescent="0.25">
      <c r="A300" s="10" t="str">
        <f>INDEX('Обработка исходного'!B:B,ROW($B$3)+4*(ROW($B300)-ROW($B$3)))</f>
        <v>Сталь хромоникелевая коррозионно-стойкого аустенитного класса</v>
      </c>
      <c r="B300" s="47" t="str">
        <f>INDEX('Обработка исходного'!D:D,ROW($B$3)+4*(ROW($B300)-ROW($B$3)))</f>
        <v>12Х18Н9</v>
      </c>
      <c r="C300" s="27" t="str">
        <f>IF(ISBLANK(INDEX('Обработка исходного'!E:E,ROW($B$3)+4*(ROW($B300)-ROW($B$3)))),"",INDEX('Обработка исходного'!E:E,ROW($B$3)+4*(ROW($B300)-ROW($B$3))))</f>
        <v>Трубы бесшовные холоднокатаные наружным диаметром от 16 до 70 мм с толщиной стенки от 2,5 до 12 мм</v>
      </c>
      <c r="D300" s="31">
        <v>205</v>
      </c>
      <c r="E300" s="32">
        <v>202</v>
      </c>
      <c r="F300" s="32">
        <v>200</v>
      </c>
      <c r="G300" s="32">
        <v>195</v>
      </c>
      <c r="H300" s="32">
        <v>190</v>
      </c>
      <c r="I300" s="32">
        <v>185</v>
      </c>
      <c r="J300" s="32">
        <v>180</v>
      </c>
      <c r="K300" s="32">
        <v>175</v>
      </c>
      <c r="L300" s="32">
        <v>170</v>
      </c>
      <c r="M300" s="32">
        <v>167</v>
      </c>
      <c r="N300" s="32">
        <v>165</v>
      </c>
      <c r="O300" s="32">
        <v>162</v>
      </c>
      <c r="P300" s="33">
        <v>160</v>
      </c>
    </row>
    <row r="301" spans="1:16" ht="38.25" x14ac:dyDescent="0.25">
      <c r="A301" s="10" t="str">
        <f>INDEX('Обработка исходного'!B:B,ROW($B$3)+4*(ROW($B301)-ROW($B$3)))</f>
        <v>Сталь хромоникелевая коррозионно-стойкого аустенитного класса</v>
      </c>
      <c r="B301" s="47" t="str">
        <f>INDEX('Обработка исходного'!D:D,ROW($B$3)+4*(ROW($B301)-ROW($B$3)))</f>
        <v>08Х18Н10Т</v>
      </c>
      <c r="C301" s="27" t="str">
        <f>IF(ISBLANK(INDEX('Обработка исходного'!E:E,ROW($B$3)+4*(ROW($B301)-ROW($B$3)))),"",INDEX('Обработка исходного'!E:E,ROW($B$3)+4*(ROW($B301)-ROW($B$3))))</f>
        <v>Сортовой прокат и поковки из него толщиной или диаметром до 200 мм</v>
      </c>
      <c r="D301" s="31">
        <v>205</v>
      </c>
      <c r="E301" s="32">
        <v>202</v>
      </c>
      <c r="F301" s="32">
        <v>200</v>
      </c>
      <c r="G301" s="32">
        <v>195</v>
      </c>
      <c r="H301" s="32">
        <v>190</v>
      </c>
      <c r="I301" s="32">
        <v>185</v>
      </c>
      <c r="J301" s="32">
        <v>180</v>
      </c>
      <c r="K301" s="32">
        <v>175</v>
      </c>
      <c r="L301" s="32">
        <v>170</v>
      </c>
      <c r="M301" s="32">
        <v>167</v>
      </c>
      <c r="N301" s="32">
        <v>165</v>
      </c>
      <c r="O301" s="32">
        <v>162</v>
      </c>
      <c r="P301" s="33">
        <v>160</v>
      </c>
    </row>
    <row r="302" spans="1:16" ht="38.25" x14ac:dyDescent="0.25">
      <c r="A302" s="10" t="str">
        <f>INDEX('Обработка исходного'!B:B,ROW($B$3)+4*(ROW($B302)-ROW($B$3)))</f>
        <v>Сталь хромоникелевая коррозионно-стойкого аустенитного класса</v>
      </c>
      <c r="B302" s="47" t="str">
        <f>INDEX('Обработка исходного'!D:D,ROW($B$3)+4*(ROW($B302)-ROW($B$3)))</f>
        <v>08Х18Н10Т</v>
      </c>
      <c r="C302" s="27" t="str">
        <f>IF(ISBLANK(INDEX('Обработка исходного'!E:E,ROW($B$3)+4*(ROW($B302)-ROW($B$3)))),"",INDEX('Обработка исходного'!E:E,ROW($B$3)+4*(ROW($B302)-ROW($B$3))))</f>
        <v>Плиты, поковки из слитка, листовые заготовки и штамповки диаметром от 40 до 200 мм</v>
      </c>
      <c r="D302" s="31">
        <v>205</v>
      </c>
      <c r="E302" s="32">
        <v>202</v>
      </c>
      <c r="F302" s="32">
        <v>200</v>
      </c>
      <c r="G302" s="32">
        <v>195</v>
      </c>
      <c r="H302" s="32">
        <v>190</v>
      </c>
      <c r="I302" s="32">
        <v>185</v>
      </c>
      <c r="J302" s="32">
        <v>180</v>
      </c>
      <c r="K302" s="32">
        <v>175</v>
      </c>
      <c r="L302" s="32">
        <v>170</v>
      </c>
      <c r="M302" s="32">
        <v>167</v>
      </c>
      <c r="N302" s="32">
        <v>165</v>
      </c>
      <c r="O302" s="32">
        <v>162</v>
      </c>
      <c r="P302" s="33">
        <v>160</v>
      </c>
    </row>
    <row r="303" spans="1:16" ht="38.25" x14ac:dyDescent="0.25">
      <c r="A303" s="10" t="str">
        <f>INDEX('Обработка исходного'!B:B,ROW($B$3)+4*(ROW($B303)-ROW($B$3)))</f>
        <v>Сталь хромоникелевая коррозионно-стойкого аустенитного класса</v>
      </c>
      <c r="B303" s="47" t="str">
        <f>INDEX('Обработка исходного'!D:D,ROW($B$3)+4*(ROW($B303)-ROW($B$3)))</f>
        <v>08Х18Н10Т</v>
      </c>
      <c r="C303" s="27" t="str">
        <f>IF(ISBLANK(INDEX('Обработка исходного'!E:E,ROW($B$3)+4*(ROW($B303)-ROW($B$3)))),"",INDEX('Обработка исходного'!E:E,ROW($B$3)+4*(ROW($B303)-ROW($B$3))))</f>
        <v>Плиты, поковки из слитка, листовые заготовки и штамповки диаметром более 200 мм</v>
      </c>
      <c r="D303" s="31">
        <v>205</v>
      </c>
      <c r="E303" s="32">
        <v>202</v>
      </c>
      <c r="F303" s="32">
        <v>200</v>
      </c>
      <c r="G303" s="32">
        <v>195</v>
      </c>
      <c r="H303" s="32">
        <v>190</v>
      </c>
      <c r="I303" s="32">
        <v>185</v>
      </c>
      <c r="J303" s="32">
        <v>180</v>
      </c>
      <c r="K303" s="32">
        <v>175</v>
      </c>
      <c r="L303" s="32">
        <v>170</v>
      </c>
      <c r="M303" s="32">
        <v>167</v>
      </c>
      <c r="N303" s="32">
        <v>165</v>
      </c>
      <c r="O303" s="32">
        <v>162</v>
      </c>
      <c r="P303" s="33">
        <v>160</v>
      </c>
    </row>
    <row r="304" spans="1:16" ht="38.25" x14ac:dyDescent="0.25">
      <c r="A304" s="10" t="str">
        <f>INDEX('Обработка исходного'!B:B,ROW($B$3)+4*(ROW($B304)-ROW($B$3)))</f>
        <v>Сталь хромоникелевая коррозионно-стойкого аустенитного класса</v>
      </c>
      <c r="B304" s="47" t="str">
        <f>INDEX('Обработка исходного'!D:D,ROW($B$3)+4*(ROW($B304)-ROW($B$3)))</f>
        <v>08Х18Н10Т</v>
      </c>
      <c r="C304" s="27" t="str">
        <f>IF(ISBLANK(INDEX('Обработка исходного'!E:E,ROW($B$3)+4*(ROW($B304)-ROW($B$3)))),"",INDEX('Обработка исходного'!E:E,ROW($B$3)+4*(ROW($B304)-ROW($B$3))))</f>
        <v>Трубы</v>
      </c>
      <c r="D304" s="31">
        <v>205</v>
      </c>
      <c r="E304" s="32">
        <v>202</v>
      </c>
      <c r="F304" s="32">
        <v>200</v>
      </c>
      <c r="G304" s="32">
        <v>195</v>
      </c>
      <c r="H304" s="32">
        <v>190</v>
      </c>
      <c r="I304" s="32">
        <v>185</v>
      </c>
      <c r="J304" s="32">
        <v>180</v>
      </c>
      <c r="K304" s="32">
        <v>175</v>
      </c>
      <c r="L304" s="32">
        <v>170</v>
      </c>
      <c r="M304" s="32">
        <v>167</v>
      </c>
      <c r="N304" s="32">
        <v>165</v>
      </c>
      <c r="O304" s="32">
        <v>162</v>
      </c>
      <c r="P304" s="33">
        <v>160</v>
      </c>
    </row>
    <row r="305" spans="1:16" ht="38.25" x14ac:dyDescent="0.25">
      <c r="A305" s="10" t="str">
        <f>INDEX('Обработка исходного'!B:B,ROW($B$3)+4*(ROW($B305)-ROW($B$3)))</f>
        <v>Сталь хромоникелевая коррозионно-стойкого аустенитного класса</v>
      </c>
      <c r="B305" s="47" t="str">
        <f>INDEX('Обработка исходного'!D:D,ROW($B$3)+4*(ROW($B305)-ROW($B$3)))</f>
        <v>12Х18Н10Т</v>
      </c>
      <c r="C305" s="27" t="str">
        <f>IF(ISBLANK(INDEX('Обработка исходного'!E:E,ROW($B$3)+4*(ROW($B305)-ROW($B$3)))),"",INDEX('Обработка исходного'!E:E,ROW($B$3)+4*(ROW($B305)-ROW($B$3))))</f>
        <v>Сортовой прокат и поковки из него толщиной или диаметром до 200 мм</v>
      </c>
      <c r="D305" s="31">
        <v>205</v>
      </c>
      <c r="E305" s="32">
        <v>202</v>
      </c>
      <c r="F305" s="32">
        <v>200</v>
      </c>
      <c r="G305" s="32">
        <v>195</v>
      </c>
      <c r="H305" s="32">
        <v>190</v>
      </c>
      <c r="I305" s="32">
        <v>185</v>
      </c>
      <c r="J305" s="32">
        <v>180</v>
      </c>
      <c r="K305" s="32">
        <v>175</v>
      </c>
      <c r="L305" s="32">
        <v>170</v>
      </c>
      <c r="M305" s="32">
        <v>167</v>
      </c>
      <c r="N305" s="32">
        <v>165</v>
      </c>
      <c r="O305" s="32">
        <v>162</v>
      </c>
      <c r="P305" s="33">
        <v>160</v>
      </c>
    </row>
    <row r="306" spans="1:16" ht="38.25" x14ac:dyDescent="0.25">
      <c r="A306" s="10" t="str">
        <f>INDEX('Обработка исходного'!B:B,ROW($B$3)+4*(ROW($B306)-ROW($B$3)))</f>
        <v>Сталь хромоникелевая коррозионно-стойкого аустенитного класса</v>
      </c>
      <c r="B306" s="47" t="str">
        <f>INDEX('Обработка исходного'!D:D,ROW($B$3)+4*(ROW($B306)-ROW($B$3)))</f>
        <v>12Х18Н10Т</v>
      </c>
      <c r="C306" s="27" t="str">
        <f>IF(ISBLANK(INDEX('Обработка исходного'!E:E,ROW($B$3)+4*(ROW($B306)-ROW($B$3)))),"",INDEX('Обработка исходного'!E:E,ROW($B$3)+4*(ROW($B306)-ROW($B$3))))</f>
        <v>Плиты, поковки из слитка, листовые заготовки и штамповки диаметром от 40 до 200 мм</v>
      </c>
      <c r="D306" s="31">
        <v>205</v>
      </c>
      <c r="E306" s="32">
        <v>202</v>
      </c>
      <c r="F306" s="32">
        <v>200</v>
      </c>
      <c r="G306" s="32">
        <v>195</v>
      </c>
      <c r="H306" s="32">
        <v>190</v>
      </c>
      <c r="I306" s="32">
        <v>185</v>
      </c>
      <c r="J306" s="32">
        <v>180</v>
      </c>
      <c r="K306" s="32">
        <v>175</v>
      </c>
      <c r="L306" s="32">
        <v>170</v>
      </c>
      <c r="M306" s="32">
        <v>167</v>
      </c>
      <c r="N306" s="32">
        <v>165</v>
      </c>
      <c r="O306" s="32">
        <v>162</v>
      </c>
      <c r="P306" s="33">
        <v>160</v>
      </c>
    </row>
    <row r="307" spans="1:16" ht="38.25" x14ac:dyDescent="0.25">
      <c r="A307" s="10" t="str">
        <f>INDEX('Обработка исходного'!B:B,ROW($B$3)+4*(ROW($B307)-ROW($B$3)))</f>
        <v>Сталь хромоникелевая коррозионно-стойкого аустенитного класса</v>
      </c>
      <c r="B307" s="47" t="str">
        <f>INDEX('Обработка исходного'!D:D,ROW($B$3)+4*(ROW($B307)-ROW($B$3)))</f>
        <v>12Х18Н10Т</v>
      </c>
      <c r="C307" s="27" t="str">
        <f>IF(ISBLANK(INDEX('Обработка исходного'!E:E,ROW($B$3)+4*(ROW($B307)-ROW($B$3)))),"",INDEX('Обработка исходного'!E:E,ROW($B$3)+4*(ROW($B307)-ROW($B$3))))</f>
        <v>Плиты, поковки из слитка, листовые заготовки и штамповки диаметром более 200 мм</v>
      </c>
      <c r="D307" s="31">
        <v>205</v>
      </c>
      <c r="E307" s="32">
        <v>202</v>
      </c>
      <c r="F307" s="32">
        <v>200</v>
      </c>
      <c r="G307" s="32">
        <v>195</v>
      </c>
      <c r="H307" s="32">
        <v>190</v>
      </c>
      <c r="I307" s="32">
        <v>185</v>
      </c>
      <c r="J307" s="32">
        <v>180</v>
      </c>
      <c r="K307" s="32">
        <v>175</v>
      </c>
      <c r="L307" s="32">
        <v>170</v>
      </c>
      <c r="M307" s="32">
        <v>167</v>
      </c>
      <c r="N307" s="32">
        <v>165</v>
      </c>
      <c r="O307" s="32">
        <v>162</v>
      </c>
      <c r="P307" s="33">
        <v>160</v>
      </c>
    </row>
    <row r="308" spans="1:16" ht="38.25" x14ac:dyDescent="0.25">
      <c r="A308" s="10" t="str">
        <f>INDEX('Обработка исходного'!B:B,ROW($B$3)+4*(ROW($B308)-ROW($B$3)))</f>
        <v>Сталь хромоникелевая коррозионно-стойкого аустенитного класса</v>
      </c>
      <c r="B308" s="47" t="str">
        <f>INDEX('Обработка исходного'!D:D,ROW($B$3)+4*(ROW($B308)-ROW($B$3)))</f>
        <v>12Х18Н10Т</v>
      </c>
      <c r="C308" s="27" t="str">
        <f>IF(ISBLANK(INDEX('Обработка исходного'!E:E,ROW($B$3)+4*(ROW($B308)-ROW($B$3)))),"",INDEX('Обработка исходного'!E:E,ROW($B$3)+4*(ROW($B308)-ROW($B$3))))</f>
        <v>Трубы</v>
      </c>
      <c r="D308" s="31">
        <v>205</v>
      </c>
      <c r="E308" s="32">
        <v>202</v>
      </c>
      <c r="F308" s="32">
        <v>200</v>
      </c>
      <c r="G308" s="32">
        <v>195</v>
      </c>
      <c r="H308" s="32">
        <v>190</v>
      </c>
      <c r="I308" s="32">
        <v>185</v>
      </c>
      <c r="J308" s="32">
        <v>180</v>
      </c>
      <c r="K308" s="32">
        <v>175</v>
      </c>
      <c r="L308" s="32">
        <v>170</v>
      </c>
      <c r="M308" s="32">
        <v>167</v>
      </c>
      <c r="N308" s="32">
        <v>165</v>
      </c>
      <c r="O308" s="32">
        <v>162</v>
      </c>
      <c r="P308" s="33">
        <v>160</v>
      </c>
    </row>
    <row r="309" spans="1:16" ht="38.25" x14ac:dyDescent="0.25">
      <c r="A309" s="10" t="str">
        <f>INDEX('Обработка исходного'!B:B,ROW($B$3)+4*(ROW($B309)-ROW($B$3)))</f>
        <v>Сталь хромоникелевая коррозионно-стойкого аустенитного класса</v>
      </c>
      <c r="B309" s="47" t="str">
        <f>INDEX('Обработка исходного'!D:D,ROW($B$3)+4*(ROW($B309)-ROW($B$3)))</f>
        <v>08Х18Н12Т</v>
      </c>
      <c r="C309" s="27" t="str">
        <f>IF(ISBLANK(INDEX('Обработка исходного'!E:E,ROW($B$3)+4*(ROW($B309)-ROW($B$3)))),"",INDEX('Обработка исходного'!E:E,ROW($B$3)+4*(ROW($B309)-ROW($B$3))))</f>
        <v>Толстолистовая сталь толщиной от 4 до 160 мм</v>
      </c>
      <c r="D309" s="31">
        <v>205</v>
      </c>
      <c r="E309" s="32">
        <v>202</v>
      </c>
      <c r="F309" s="32">
        <v>200</v>
      </c>
      <c r="G309" s="32">
        <v>195</v>
      </c>
      <c r="H309" s="32">
        <v>190</v>
      </c>
      <c r="I309" s="32">
        <v>185</v>
      </c>
      <c r="J309" s="32">
        <v>180</v>
      </c>
      <c r="K309" s="32">
        <v>175</v>
      </c>
      <c r="L309" s="32">
        <v>170</v>
      </c>
      <c r="M309" s="32">
        <v>167</v>
      </c>
      <c r="N309" s="32">
        <v>165</v>
      </c>
      <c r="O309" s="32">
        <v>162</v>
      </c>
      <c r="P309" s="33">
        <v>160</v>
      </c>
    </row>
    <row r="310" spans="1:16" ht="38.25" x14ac:dyDescent="0.25">
      <c r="A310" s="10" t="str">
        <f>INDEX('Обработка исходного'!B:B,ROW($B$3)+4*(ROW($B310)-ROW($B$3)))</f>
        <v>Сталь хромоникелевая коррозионно-стойкого аустенитного класса</v>
      </c>
      <c r="B310" s="47" t="str">
        <f>INDEX('Обработка исходного'!D:D,ROW($B$3)+4*(ROW($B310)-ROW($B$3)))</f>
        <v>08Х18Н12Т</v>
      </c>
      <c r="C310" s="27" t="str">
        <f>IF(ISBLANK(INDEX('Обработка исходного'!E:E,ROW($B$3)+4*(ROW($B310)-ROW($B$3)))),"",INDEX('Обработка исходного'!E:E,ROW($B$3)+4*(ROW($B310)-ROW($B$3))))</f>
        <v>Поковки, листы листовые и объемные штамповки, ковано-катаные заготовки толщиной до 60 мм</v>
      </c>
      <c r="D310" s="31">
        <v>205</v>
      </c>
      <c r="E310" s="32">
        <v>202</v>
      </c>
      <c r="F310" s="32">
        <v>200</v>
      </c>
      <c r="G310" s="32">
        <v>195</v>
      </c>
      <c r="H310" s="32">
        <v>190</v>
      </c>
      <c r="I310" s="32">
        <v>185</v>
      </c>
      <c r="J310" s="32">
        <v>180</v>
      </c>
      <c r="K310" s="32">
        <v>175</v>
      </c>
      <c r="L310" s="32">
        <v>170</v>
      </c>
      <c r="M310" s="32">
        <v>167</v>
      </c>
      <c r="N310" s="32">
        <v>165</v>
      </c>
      <c r="O310" s="32">
        <v>162</v>
      </c>
      <c r="P310" s="33">
        <v>160</v>
      </c>
    </row>
    <row r="311" spans="1:16" ht="38.25" x14ac:dyDescent="0.25">
      <c r="A311" s="10" t="str">
        <f>INDEX('Обработка исходного'!B:B,ROW($B$3)+4*(ROW($B311)-ROW($B$3)))</f>
        <v>Сталь хромоникелевая коррозионно-стойкого аустенитного класса</v>
      </c>
      <c r="B311" s="47" t="str">
        <f>INDEX('Обработка исходного'!D:D,ROW($B$3)+4*(ROW($B311)-ROW($B$3)))</f>
        <v>08Х18Н12Т</v>
      </c>
      <c r="C311" s="27" t="str">
        <f>IF(ISBLANK(INDEX('Обработка исходного'!E:E,ROW($B$3)+4*(ROW($B311)-ROW($B$3)))),"",INDEX('Обработка исходного'!E:E,ROW($B$3)+4*(ROW($B311)-ROW($B$3))))</f>
        <v>Поковки, листы листовые и объемные штамповки, ковано-катаные заготовки толщиной от 60 до 300 мм</v>
      </c>
      <c r="D311" s="31">
        <v>205</v>
      </c>
      <c r="E311" s="32">
        <v>202</v>
      </c>
      <c r="F311" s="32">
        <v>200</v>
      </c>
      <c r="G311" s="32">
        <v>195</v>
      </c>
      <c r="H311" s="32">
        <v>190</v>
      </c>
      <c r="I311" s="32">
        <v>185</v>
      </c>
      <c r="J311" s="32">
        <v>180</v>
      </c>
      <c r="K311" s="32">
        <v>175</v>
      </c>
      <c r="L311" s="32">
        <v>170</v>
      </c>
      <c r="M311" s="32">
        <v>167</v>
      </c>
      <c r="N311" s="32">
        <v>165</v>
      </c>
      <c r="O311" s="32">
        <v>162</v>
      </c>
      <c r="P311" s="33">
        <v>160</v>
      </c>
    </row>
    <row r="312" spans="1:16" ht="38.25" x14ac:dyDescent="0.25">
      <c r="A312" s="10" t="str">
        <f>INDEX('Обработка исходного'!B:B,ROW($B$3)+4*(ROW($B312)-ROW($B$3)))</f>
        <v>Сталь хромоникелевая коррозионно-стойкого аустенитного класса</v>
      </c>
      <c r="B312" s="47" t="str">
        <f>INDEX('Обработка исходного'!D:D,ROW($B$3)+4*(ROW($B312)-ROW($B$3)))</f>
        <v>12Х18Н9Т</v>
      </c>
      <c r="C312" s="27" t="str">
        <f>IF(ISBLANK(INDEX('Обработка исходного'!E:E,ROW($B$3)+4*(ROW($B312)-ROW($B$3)))),"",INDEX('Обработка исходного'!E:E,ROW($B$3)+4*(ROW($B312)-ROW($B$3))))</f>
        <v>Заготовки в виде поковок и штамповок для листов и труб, поковки</v>
      </c>
      <c r="D312" s="31">
        <v>205</v>
      </c>
      <c r="E312" s="32">
        <v>202</v>
      </c>
      <c r="F312" s="32">
        <v>200</v>
      </c>
      <c r="G312" s="32">
        <v>195</v>
      </c>
      <c r="H312" s="32">
        <v>190</v>
      </c>
      <c r="I312" s="32">
        <v>185</v>
      </c>
      <c r="J312" s="32">
        <v>180</v>
      </c>
      <c r="K312" s="32">
        <v>175</v>
      </c>
      <c r="L312" s="32">
        <v>170</v>
      </c>
      <c r="M312" s="32">
        <v>167</v>
      </c>
      <c r="N312" s="32">
        <v>165</v>
      </c>
      <c r="O312" s="32">
        <v>162</v>
      </c>
      <c r="P312" s="33">
        <v>160</v>
      </c>
    </row>
    <row r="313" spans="1:16" ht="38.25" x14ac:dyDescent="0.25">
      <c r="A313" s="10" t="str">
        <f>INDEX('Обработка исходного'!B:B,ROW($B$3)+4*(ROW($B313)-ROW($B$3)))</f>
        <v>Сталь хромоникелевая коррозионно-стойкого аустенитного класса</v>
      </c>
      <c r="B313" s="47" t="str">
        <f>INDEX('Обработка исходного'!D:D,ROW($B$3)+4*(ROW($B313)-ROW($B$3)))</f>
        <v>12Х18Н9Т</v>
      </c>
      <c r="C313" s="27" t="str">
        <f>IF(ISBLANK(INDEX('Обработка исходного'!E:E,ROW($B$3)+4*(ROW($B313)-ROW($B$3)))),"",INDEX('Обработка исходного'!E:E,ROW($B$3)+4*(ROW($B313)-ROW($B$3))))</f>
        <v>Листы толщиной от 0,5 до 160 мм</v>
      </c>
      <c r="D313" s="31">
        <v>205</v>
      </c>
      <c r="E313" s="32">
        <v>202</v>
      </c>
      <c r="F313" s="32">
        <v>200</v>
      </c>
      <c r="G313" s="32">
        <v>195</v>
      </c>
      <c r="H313" s="32">
        <v>190</v>
      </c>
      <c r="I313" s="32">
        <v>185</v>
      </c>
      <c r="J313" s="32">
        <v>180</v>
      </c>
      <c r="K313" s="32">
        <v>175</v>
      </c>
      <c r="L313" s="32">
        <v>170</v>
      </c>
      <c r="M313" s="32">
        <v>167</v>
      </c>
      <c r="N313" s="32">
        <v>165</v>
      </c>
      <c r="O313" s="32">
        <v>162</v>
      </c>
      <c r="P313" s="33">
        <v>160</v>
      </c>
    </row>
    <row r="314" spans="1:16" ht="38.25" x14ac:dyDescent="0.25">
      <c r="A314" s="10" t="str">
        <f>INDEX('Обработка исходного'!B:B,ROW($B$3)+4*(ROW($B314)-ROW($B$3)))</f>
        <v>Сталь хромоникелевая коррозионно-стойкого аустенитного класса</v>
      </c>
      <c r="B314" s="47" t="str">
        <f>INDEX('Обработка исходного'!D:D,ROW($B$3)+4*(ROW($B314)-ROW($B$3)))</f>
        <v>12Х18Н9Т</v>
      </c>
      <c r="C314" s="27" t="str">
        <f>IF(ISBLANK(INDEX('Обработка исходного'!E:E,ROW($B$3)+4*(ROW($B314)-ROW($B$3)))),"",INDEX('Обработка исходного'!E:E,ROW($B$3)+4*(ROW($B314)-ROW($B$3))))</f>
        <v>Горячекатаная и кованая сталь диаметром, стороной квадрата или толщиной до 60 мм</v>
      </c>
      <c r="D314" s="31">
        <v>205</v>
      </c>
      <c r="E314" s="32">
        <v>202</v>
      </c>
      <c r="F314" s="32">
        <v>200</v>
      </c>
      <c r="G314" s="32">
        <v>195</v>
      </c>
      <c r="H314" s="32">
        <v>190</v>
      </c>
      <c r="I314" s="32">
        <v>185</v>
      </c>
      <c r="J314" s="32">
        <v>180</v>
      </c>
      <c r="K314" s="32">
        <v>175</v>
      </c>
      <c r="L314" s="32">
        <v>170</v>
      </c>
      <c r="M314" s="32">
        <v>167</v>
      </c>
      <c r="N314" s="32">
        <v>165</v>
      </c>
      <c r="O314" s="32">
        <v>162</v>
      </c>
      <c r="P314" s="33">
        <v>160</v>
      </c>
    </row>
    <row r="315" spans="1:16" ht="38.25" x14ac:dyDescent="0.25">
      <c r="A315" s="10" t="str">
        <f>INDEX('Обработка исходного'!B:B,ROW($B$3)+4*(ROW($B315)-ROW($B$3)))</f>
        <v>Сталь хромоникелевая коррозионно-стойкого аустенитного класса</v>
      </c>
      <c r="B315" s="47" t="str">
        <f>INDEX('Обработка исходного'!D:D,ROW($B$3)+4*(ROW($B315)-ROW($B$3)))</f>
        <v>12Х18Н9Т</v>
      </c>
      <c r="C315" s="27" t="str">
        <f>IF(ISBLANK(INDEX('Обработка исходного'!E:E,ROW($B$3)+4*(ROW($B315)-ROW($B$3)))),"",INDEX('Обработка исходного'!E:E,ROW($B$3)+4*(ROW($B315)-ROW($B$3))))</f>
        <v>Горячекатаная и кованая сталь диаметром, стороной квадрата или толщиной от 60 до 100 мм</v>
      </c>
      <c r="D315" s="31">
        <v>205</v>
      </c>
      <c r="E315" s="32">
        <v>202</v>
      </c>
      <c r="F315" s="32">
        <v>200</v>
      </c>
      <c r="G315" s="32">
        <v>195</v>
      </c>
      <c r="H315" s="32">
        <v>190</v>
      </c>
      <c r="I315" s="32">
        <v>185</v>
      </c>
      <c r="J315" s="32">
        <v>180</v>
      </c>
      <c r="K315" s="32">
        <v>175</v>
      </c>
      <c r="L315" s="32">
        <v>170</v>
      </c>
      <c r="M315" s="32">
        <v>167</v>
      </c>
      <c r="N315" s="32">
        <v>165</v>
      </c>
      <c r="O315" s="32">
        <v>162</v>
      </c>
      <c r="P315" s="33">
        <v>160</v>
      </c>
    </row>
    <row r="316" spans="1:16" ht="38.25" x14ac:dyDescent="0.25">
      <c r="A316" s="10" t="str">
        <f>INDEX('Обработка исходного'!B:B,ROW($B$3)+4*(ROW($B316)-ROW($B$3)))</f>
        <v>Сталь хромоникелевая коррозионно-стойкого аустенитного класса</v>
      </c>
      <c r="B316" s="47" t="str">
        <f>INDEX('Обработка исходного'!D:D,ROW($B$3)+4*(ROW($B316)-ROW($B$3)))</f>
        <v>12Х18Н9Т</v>
      </c>
      <c r="C316" s="27" t="str">
        <f>IF(ISBLANK(INDEX('Обработка исходного'!E:E,ROW($B$3)+4*(ROW($B316)-ROW($B$3)))),"",INDEX('Обработка исходного'!E:E,ROW($B$3)+4*(ROW($B316)-ROW($B$3))))</f>
        <v>Горячекатаная и кованая сталь диаметром, стороной квадрата или толщиной от 100 до 150 мм</v>
      </c>
      <c r="D316" s="31">
        <v>205</v>
      </c>
      <c r="E316" s="32">
        <v>202</v>
      </c>
      <c r="F316" s="32">
        <v>200</v>
      </c>
      <c r="G316" s="32">
        <v>195</v>
      </c>
      <c r="H316" s="32">
        <v>190</v>
      </c>
      <c r="I316" s="32">
        <v>185</v>
      </c>
      <c r="J316" s="32">
        <v>180</v>
      </c>
      <c r="K316" s="32">
        <v>175</v>
      </c>
      <c r="L316" s="32">
        <v>170</v>
      </c>
      <c r="M316" s="32">
        <v>167</v>
      </c>
      <c r="N316" s="32">
        <v>165</v>
      </c>
      <c r="O316" s="32">
        <v>162</v>
      </c>
      <c r="P316" s="33">
        <v>160</v>
      </c>
    </row>
    <row r="317" spans="1:16" ht="38.25" x14ac:dyDescent="0.25">
      <c r="A317" s="10" t="str">
        <f>INDEX('Обработка исходного'!B:B,ROW($B$3)+4*(ROW($B317)-ROW($B$3)))</f>
        <v>Сталь хромоникелевая коррозионно-стойкого аустенитного класса</v>
      </c>
      <c r="B317" s="47" t="str">
        <f>INDEX('Обработка исходного'!D:D,ROW($B$3)+4*(ROW($B317)-ROW($B$3)))</f>
        <v>12Х18Н12Т</v>
      </c>
      <c r="C317" s="27" t="str">
        <f>IF(ISBLANK(INDEX('Обработка исходного'!E:E,ROW($B$3)+4*(ROW($B317)-ROW($B$3)))),"",INDEX('Обработка исходного'!E:E,ROW($B$3)+4*(ROW($B317)-ROW($B$3))))</f>
        <v>Заготовки в виде поковок и штамповок для листов и труб, поковки</v>
      </c>
      <c r="D317" s="31">
        <v>205</v>
      </c>
      <c r="E317" s="32">
        <v>202</v>
      </c>
      <c r="F317" s="32">
        <v>200</v>
      </c>
      <c r="G317" s="32">
        <v>195</v>
      </c>
      <c r="H317" s="32">
        <v>190</v>
      </c>
      <c r="I317" s="32">
        <v>185</v>
      </c>
      <c r="J317" s="32">
        <v>180</v>
      </c>
      <c r="K317" s="32">
        <v>175</v>
      </c>
      <c r="L317" s="32">
        <v>170</v>
      </c>
      <c r="M317" s="32">
        <v>167</v>
      </c>
      <c r="N317" s="32">
        <v>165</v>
      </c>
      <c r="O317" s="32">
        <v>162</v>
      </c>
      <c r="P317" s="33">
        <v>160</v>
      </c>
    </row>
    <row r="318" spans="1:16" ht="38.25" x14ac:dyDescent="0.25">
      <c r="A318" s="10" t="str">
        <f>INDEX('Обработка исходного'!B:B,ROW($B$3)+4*(ROW($B318)-ROW($B$3)))</f>
        <v>Сталь хромоникелевая коррозионно-стойкого аустенитного класса</v>
      </c>
      <c r="B318" s="47" t="str">
        <f>INDEX('Обработка исходного'!D:D,ROW($B$3)+4*(ROW($B318)-ROW($B$3)))</f>
        <v>12Х18Н12Т</v>
      </c>
      <c r="C318" s="27" t="str">
        <f>IF(ISBLANK(INDEX('Обработка исходного'!E:E,ROW($B$3)+4*(ROW($B318)-ROW($B$3)))),"",INDEX('Обработка исходного'!E:E,ROW($B$3)+4*(ROW($B318)-ROW($B$3))))</f>
        <v>Листы толщиной от 0,5 до 160 мм</v>
      </c>
      <c r="D318" s="31">
        <v>205</v>
      </c>
      <c r="E318" s="32">
        <v>202</v>
      </c>
      <c r="F318" s="32">
        <v>200</v>
      </c>
      <c r="G318" s="32">
        <v>195</v>
      </c>
      <c r="H318" s="32">
        <v>190</v>
      </c>
      <c r="I318" s="32">
        <v>185</v>
      </c>
      <c r="J318" s="32">
        <v>180</v>
      </c>
      <c r="K318" s="32">
        <v>175</v>
      </c>
      <c r="L318" s="32">
        <v>170</v>
      </c>
      <c r="M318" s="32">
        <v>167</v>
      </c>
      <c r="N318" s="32">
        <v>165</v>
      </c>
      <c r="O318" s="32">
        <v>162</v>
      </c>
      <c r="P318" s="33">
        <v>160</v>
      </c>
    </row>
    <row r="319" spans="1:16" ht="25.5" customHeight="1" x14ac:dyDescent="0.25">
      <c r="A319" s="10" t="str">
        <f>INDEX('Обработка исходного'!B:B,ROW($B$3)+4*(ROW($B319)-ROW($B$3)))</f>
        <v>Сталь хромоникелевая коррозионно-стойкого аустенитного класса</v>
      </c>
      <c r="B319" s="47" t="str">
        <f>INDEX('Обработка исходного'!D:D,ROW($B$3)+4*(ROW($B319)-ROW($B$3)))</f>
        <v>12Х18Н12Т</v>
      </c>
      <c r="C319" s="27" t="str">
        <f>IF(ISBLANK(INDEX('Обработка исходного'!E:E,ROW($B$3)+4*(ROW($B319)-ROW($B$3)))),"",INDEX('Обработка исходного'!E:E,ROW($B$3)+4*(ROW($B319)-ROW($B$3))))</f>
        <v>Горячекатаная и кованая сталь диаметром, стороной квадрата или толщиной до 60 мм</v>
      </c>
      <c r="D319" s="31">
        <v>205</v>
      </c>
      <c r="E319" s="32">
        <v>202</v>
      </c>
      <c r="F319" s="32">
        <v>200</v>
      </c>
      <c r="G319" s="32">
        <v>195</v>
      </c>
      <c r="H319" s="32">
        <v>190</v>
      </c>
      <c r="I319" s="32">
        <v>185</v>
      </c>
      <c r="J319" s="32">
        <v>180</v>
      </c>
      <c r="K319" s="32">
        <v>175</v>
      </c>
      <c r="L319" s="32">
        <v>170</v>
      </c>
      <c r="M319" s="32">
        <v>167</v>
      </c>
      <c r="N319" s="32">
        <v>165</v>
      </c>
      <c r="O319" s="32">
        <v>162</v>
      </c>
      <c r="P319" s="33">
        <v>160</v>
      </c>
    </row>
    <row r="320" spans="1:16" ht="25.5" customHeight="1" x14ac:dyDescent="0.25">
      <c r="A320" s="10" t="str">
        <f>INDEX('Обработка исходного'!B:B,ROW($B$3)+4*(ROW($B320)-ROW($B$3)))</f>
        <v>Сталь хромоникелевая коррозионно-стойкого аустенитного класса</v>
      </c>
      <c r="B320" s="47" t="str">
        <f>INDEX('Обработка исходного'!D:D,ROW($B$3)+4*(ROW($B320)-ROW($B$3)))</f>
        <v>12Х18Н12Т</v>
      </c>
      <c r="C320" s="27" t="str">
        <f>IF(ISBLANK(INDEX('Обработка исходного'!E:E,ROW($B$3)+4*(ROW($B320)-ROW($B$3)))),"",INDEX('Обработка исходного'!E:E,ROW($B$3)+4*(ROW($B320)-ROW($B$3))))</f>
        <v>Горячекатаная и кованая сталь диаметром, стороной квадрата или толщиной от 60 до 100 мм</v>
      </c>
      <c r="D320" s="31">
        <v>205</v>
      </c>
      <c r="E320" s="32">
        <v>202</v>
      </c>
      <c r="F320" s="32">
        <v>200</v>
      </c>
      <c r="G320" s="32">
        <v>195</v>
      </c>
      <c r="H320" s="32">
        <v>190</v>
      </c>
      <c r="I320" s="32">
        <v>185</v>
      </c>
      <c r="J320" s="32">
        <v>180</v>
      </c>
      <c r="K320" s="32">
        <v>175</v>
      </c>
      <c r="L320" s="32">
        <v>170</v>
      </c>
      <c r="M320" s="32">
        <v>167</v>
      </c>
      <c r="N320" s="32">
        <v>165</v>
      </c>
      <c r="O320" s="32">
        <v>162</v>
      </c>
      <c r="P320" s="33">
        <v>160</v>
      </c>
    </row>
    <row r="321" spans="1:16" ht="38.25" x14ac:dyDescent="0.25">
      <c r="A321" s="10" t="str">
        <f>INDEX('Обработка исходного'!B:B,ROW($B$3)+4*(ROW($B321)-ROW($B$3)))</f>
        <v>Сталь хромоникелевая коррозионно-стойкого аустенитного класса</v>
      </c>
      <c r="B321" s="47" t="str">
        <f>INDEX('Обработка исходного'!D:D,ROW($B$3)+4*(ROW($B321)-ROW($B$3)))</f>
        <v>12Х18Н12Т</v>
      </c>
      <c r="C321" s="27" t="str">
        <f>IF(ISBLANK(INDEX('Обработка исходного'!E:E,ROW($B$3)+4*(ROW($B321)-ROW($B$3)))),"",INDEX('Обработка исходного'!E:E,ROW($B$3)+4*(ROW($B321)-ROW($B$3))))</f>
        <v>Горячекатаная и кованая сталь диаметром, стороной квадрата или толщиной от 100 до 150 мм</v>
      </c>
      <c r="D321" s="31">
        <v>205</v>
      </c>
      <c r="E321" s="32">
        <v>202</v>
      </c>
      <c r="F321" s="32">
        <v>200</v>
      </c>
      <c r="G321" s="32">
        <v>195</v>
      </c>
      <c r="H321" s="32">
        <v>190</v>
      </c>
      <c r="I321" s="32">
        <v>185</v>
      </c>
      <c r="J321" s="32">
        <v>180</v>
      </c>
      <c r="K321" s="32">
        <v>175</v>
      </c>
      <c r="L321" s="32">
        <v>170</v>
      </c>
      <c r="M321" s="32">
        <v>167</v>
      </c>
      <c r="N321" s="32">
        <v>165</v>
      </c>
      <c r="O321" s="32">
        <v>162</v>
      </c>
      <c r="P321" s="33">
        <v>160</v>
      </c>
    </row>
    <row r="322" spans="1:16" ht="25.5" customHeight="1" x14ac:dyDescent="0.25">
      <c r="A322" s="10" t="str">
        <f>INDEX('Обработка исходного'!B:B,ROW($B$3)+4*(ROW($B322)-ROW($B$3)))</f>
        <v>Сталь хромоникелевая коррозионно-стойкого аустенитного класса</v>
      </c>
      <c r="B322" s="47" t="str">
        <f>INDEX('Обработка исходного'!D:D,ROW($B$3)+4*(ROW($B322)-ROW($B$3)))</f>
        <v>12Х18Н9ТЛ</v>
      </c>
      <c r="C322" s="27" t="str">
        <f>IF(ISBLANK(INDEX('Обработка исходного'!E:E,ROW($B$3)+4*(ROW($B322)-ROW($B$3)))),"",INDEX('Обработка исходного'!E:E,ROW($B$3)+4*(ROW($B322)-ROW($B$3))))</f>
        <v>Отливки</v>
      </c>
      <c r="D322" s="31">
        <v>205</v>
      </c>
      <c r="E322" s="32">
        <v>202</v>
      </c>
      <c r="F322" s="32">
        <v>200</v>
      </c>
      <c r="G322" s="32">
        <v>195</v>
      </c>
      <c r="H322" s="32">
        <v>190</v>
      </c>
      <c r="I322" s="32">
        <v>185</v>
      </c>
      <c r="J322" s="32">
        <v>180</v>
      </c>
      <c r="K322" s="32">
        <v>175</v>
      </c>
      <c r="L322" s="32">
        <v>170</v>
      </c>
      <c r="M322" s="32">
        <v>167</v>
      </c>
      <c r="N322" s="32">
        <v>165</v>
      </c>
      <c r="O322" s="32">
        <v>162</v>
      </c>
      <c r="P322" s="33">
        <v>160</v>
      </c>
    </row>
    <row r="323" spans="1:16" ht="25.5" customHeight="1" x14ac:dyDescent="0.25">
      <c r="A323" s="10" t="str">
        <f>INDEX('Обработка исходного'!B:B,ROW($B$3)+4*(ROW($B323)-ROW($B$3)))</f>
        <v>Сталь хромоникелевая коррозионно-стойкого аустенитного класса</v>
      </c>
      <c r="B323" s="47" t="str">
        <f>INDEX('Обработка исходного'!D:D,ROW($B$3)+4*(ROW($B323)-ROW($B$3)))</f>
        <v>03Х16Н9М2</v>
      </c>
      <c r="C323" s="27" t="str">
        <f>IF(ISBLANK(INDEX('Обработка исходного'!E:E,ROW($B$3)+4*(ROW($B323)-ROW($B$3)))),"",INDEX('Обработка исходного'!E:E,ROW($B$3)+4*(ROW($B323)-ROW($B$3))))</f>
        <v>Листы толщиной от 40 до 150 мм</v>
      </c>
      <c r="D323" s="31">
        <v>205</v>
      </c>
      <c r="E323" s="32">
        <v>202</v>
      </c>
      <c r="F323" s="32">
        <v>200</v>
      </c>
      <c r="G323" s="32">
        <v>195</v>
      </c>
      <c r="H323" s="32">
        <v>190</v>
      </c>
      <c r="I323" s="32">
        <v>185</v>
      </c>
      <c r="J323" s="32">
        <v>180</v>
      </c>
      <c r="K323" s="32">
        <v>175</v>
      </c>
      <c r="L323" s="32">
        <v>170</v>
      </c>
      <c r="M323" s="32">
        <v>167</v>
      </c>
      <c r="N323" s="32">
        <v>165</v>
      </c>
      <c r="O323" s="32">
        <v>162</v>
      </c>
      <c r="P323" s="33">
        <v>160</v>
      </c>
    </row>
    <row r="324" spans="1:16" ht="25.5" customHeight="1" x14ac:dyDescent="0.25">
      <c r="A324" s="10" t="str">
        <f>INDEX('Обработка исходного'!B:B,ROW($B$3)+4*(ROW($B324)-ROW($B$3)))</f>
        <v>Сталь хромоникелевая коррозионно-стойкого аустенитного класса</v>
      </c>
      <c r="B324" s="47" t="str">
        <f>INDEX('Обработка исходного'!D:D,ROW($B$3)+4*(ROW($B324)-ROW($B$3)))</f>
        <v>03Х16Н9М2</v>
      </c>
      <c r="C324" s="27" t="str">
        <f>IF(ISBLANK(INDEX('Обработка исходного'!E:E,ROW($B$3)+4*(ROW($B324)-ROW($B$3)))),"",INDEX('Обработка исходного'!E:E,ROW($B$3)+4*(ROW($B324)-ROW($B$3))))</f>
        <v>Поковки (из слитка) толщиной от 180 до 500 мм</v>
      </c>
      <c r="D324" s="31">
        <v>205</v>
      </c>
      <c r="E324" s="32">
        <v>202</v>
      </c>
      <c r="F324" s="32">
        <v>200</v>
      </c>
      <c r="G324" s="32">
        <v>195</v>
      </c>
      <c r="H324" s="32">
        <v>190</v>
      </c>
      <c r="I324" s="32">
        <v>185</v>
      </c>
      <c r="J324" s="32">
        <v>180</v>
      </c>
      <c r="K324" s="32">
        <v>175</v>
      </c>
      <c r="L324" s="32">
        <v>170</v>
      </c>
      <c r="M324" s="32">
        <v>167</v>
      </c>
      <c r="N324" s="32">
        <v>165</v>
      </c>
      <c r="O324" s="32">
        <v>162</v>
      </c>
      <c r="P324" s="33">
        <v>160</v>
      </c>
    </row>
    <row r="325" spans="1:16" ht="38.25" x14ac:dyDescent="0.25">
      <c r="A325" s="10" t="str">
        <f>INDEX('Обработка исходного'!B:B,ROW($B$3)+4*(ROW($B325)-ROW($B$3)))</f>
        <v>Сталь хромоникелевая коррозионно-стойкого аустенитного класса</v>
      </c>
      <c r="B325" s="47" t="str">
        <f>INDEX('Обработка исходного'!D:D,ROW($B$3)+4*(ROW($B325)-ROW($B$3)))</f>
        <v>08Х16Н11М3</v>
      </c>
      <c r="C325" s="27" t="str">
        <f>IF(ISBLANK(INDEX('Обработка исходного'!E:E,ROW($B$3)+4*(ROW($B325)-ROW($B$3)))),"",INDEX('Обработка исходного'!E:E,ROW($B$3)+4*(ROW($B325)-ROW($B$3))))</f>
        <v>Листы толщиной от 6 до 50 мм</v>
      </c>
      <c r="D325" s="31">
        <v>205</v>
      </c>
      <c r="E325" s="32">
        <v>202</v>
      </c>
      <c r="F325" s="32">
        <v>200</v>
      </c>
      <c r="G325" s="32">
        <v>195</v>
      </c>
      <c r="H325" s="32">
        <v>190</v>
      </c>
      <c r="I325" s="32">
        <v>185</v>
      </c>
      <c r="J325" s="32">
        <v>180</v>
      </c>
      <c r="K325" s="32">
        <v>175</v>
      </c>
      <c r="L325" s="32">
        <v>170</v>
      </c>
      <c r="M325" s="32">
        <v>167</v>
      </c>
      <c r="N325" s="32">
        <v>165</v>
      </c>
      <c r="O325" s="32">
        <v>162</v>
      </c>
      <c r="P325" s="33">
        <v>160</v>
      </c>
    </row>
    <row r="326" spans="1:16" ht="25.5" customHeight="1" x14ac:dyDescent="0.25">
      <c r="A326" s="10" t="str">
        <f>INDEX('Обработка исходного'!B:B,ROW($B$3)+4*(ROW($B326)-ROW($B$3)))</f>
        <v>Сталь хромоникелевая коррозионно-стойкого аустенитного класса</v>
      </c>
      <c r="B326" s="47" t="str">
        <f>INDEX('Обработка исходного'!D:D,ROW($B$3)+4*(ROW($B326)-ROW($B$3)))</f>
        <v>10Х17Н13М2Т</v>
      </c>
      <c r="C326" s="27" t="str">
        <f>IF(ISBLANK(INDEX('Обработка исходного'!E:E,ROW($B$3)+4*(ROW($B326)-ROW($B$3)))),"",INDEX('Обработка исходного'!E:E,ROW($B$3)+4*(ROW($B326)-ROW($B$3))))</f>
        <v>Заготовки в виде поковок и штамповок из слитков массой не более 15 т толщиной до 60 мм</v>
      </c>
      <c r="D326" s="31">
        <v>205</v>
      </c>
      <c r="E326" s="32">
        <v>202</v>
      </c>
      <c r="F326" s="32">
        <v>200</v>
      </c>
      <c r="G326" s="32">
        <v>195</v>
      </c>
      <c r="H326" s="32">
        <v>190</v>
      </c>
      <c r="I326" s="32">
        <v>185</v>
      </c>
      <c r="J326" s="32">
        <v>180</v>
      </c>
      <c r="K326" s="32">
        <v>175</v>
      </c>
      <c r="L326" s="32">
        <v>170</v>
      </c>
      <c r="M326" s="32">
        <v>167</v>
      </c>
      <c r="N326" s="32">
        <v>165</v>
      </c>
      <c r="O326" s="32">
        <v>162</v>
      </c>
      <c r="P326" s="33">
        <v>160</v>
      </c>
    </row>
    <row r="327" spans="1:16" ht="25.5" customHeight="1" x14ac:dyDescent="0.25">
      <c r="A327" s="10" t="str">
        <f>INDEX('Обработка исходного'!B:B,ROW($B$3)+4*(ROW($B327)-ROW($B$3)))</f>
        <v>Сталь хромоникелевая коррозионно-стойкого аустенитного класса</v>
      </c>
      <c r="B327" s="47" t="str">
        <f>INDEX('Обработка исходного'!D:D,ROW($B$3)+4*(ROW($B327)-ROW($B$3)))</f>
        <v>10Х17Н13М2Т</v>
      </c>
      <c r="C327" s="27" t="str">
        <f>IF(ISBLANK(INDEX('Обработка исходного'!E:E,ROW($B$3)+4*(ROW($B327)-ROW($B$3)))),"",INDEX('Обработка исходного'!E:E,ROW($B$3)+4*(ROW($B327)-ROW($B$3))))</f>
        <v>Листы и листовые штамповки, ковано-катаные заготовки толщиной до 60 мм</v>
      </c>
      <c r="D327" s="31">
        <v>205</v>
      </c>
      <c r="E327" s="32">
        <v>202</v>
      </c>
      <c r="F327" s="32">
        <v>200</v>
      </c>
      <c r="G327" s="32">
        <v>195</v>
      </c>
      <c r="H327" s="32">
        <v>190</v>
      </c>
      <c r="I327" s="32">
        <v>185</v>
      </c>
      <c r="J327" s="32">
        <v>180</v>
      </c>
      <c r="K327" s="32">
        <v>175</v>
      </c>
      <c r="L327" s="32">
        <v>170</v>
      </c>
      <c r="M327" s="32">
        <v>167</v>
      </c>
      <c r="N327" s="32">
        <v>165</v>
      </c>
      <c r="O327" s="32">
        <v>162</v>
      </c>
      <c r="P327" s="33">
        <v>160</v>
      </c>
    </row>
    <row r="328" spans="1:16" ht="25.5" customHeight="1" x14ac:dyDescent="0.25">
      <c r="A328" s="10" t="str">
        <f>INDEX('Обработка исходного'!B:B,ROW($B$3)+4*(ROW($B328)-ROW($B$3)))</f>
        <v>Сталь хромоникелевая коррозионно-стойкого аустенитного класса</v>
      </c>
      <c r="B328" s="47" t="str">
        <f>INDEX('Обработка исходного'!D:D,ROW($B$3)+4*(ROW($B328)-ROW($B$3)))</f>
        <v>10Х17Н13М2Т</v>
      </c>
      <c r="C328" s="27" t="str">
        <f>IF(ISBLANK(INDEX('Обработка исходного'!E:E,ROW($B$3)+4*(ROW($B328)-ROW($B$3)))),"",INDEX('Обработка исходного'!E:E,ROW($B$3)+4*(ROW($B328)-ROW($B$3))))</f>
        <v>Заготовки в виде поковок и штамповок из слитков массой не более 15 т толщиной от 60 до 300 мм</v>
      </c>
      <c r="D328" s="31">
        <v>205</v>
      </c>
      <c r="E328" s="32">
        <v>202</v>
      </c>
      <c r="F328" s="32">
        <v>200</v>
      </c>
      <c r="G328" s="32">
        <v>195</v>
      </c>
      <c r="H328" s="32">
        <v>190</v>
      </c>
      <c r="I328" s="32">
        <v>185</v>
      </c>
      <c r="J328" s="32">
        <v>180</v>
      </c>
      <c r="K328" s="32">
        <v>175</v>
      </c>
      <c r="L328" s="32">
        <v>170</v>
      </c>
      <c r="M328" s="32">
        <v>167</v>
      </c>
      <c r="N328" s="32">
        <v>165</v>
      </c>
      <c r="O328" s="32">
        <v>162</v>
      </c>
      <c r="P328" s="33">
        <v>160</v>
      </c>
    </row>
    <row r="329" spans="1:16" ht="25.5" customHeight="1" x14ac:dyDescent="0.25">
      <c r="A329" s="10" t="str">
        <f>INDEX('Обработка исходного'!B:B,ROW($B$3)+4*(ROW($B329)-ROW($B$3)))</f>
        <v>Сталь хромоникелевая коррозионно-стойкого аустенитного класса</v>
      </c>
      <c r="B329" s="47" t="str">
        <f>INDEX('Обработка исходного'!D:D,ROW($B$3)+4*(ROW($B329)-ROW($B$3)))</f>
        <v>10Х17Н13М2Т</v>
      </c>
      <c r="C329" s="27" t="str">
        <f>IF(ISBLANK(INDEX('Обработка исходного'!E:E,ROW($B$3)+4*(ROW($B329)-ROW($B$3)))),"",INDEX('Обработка исходного'!E:E,ROW($B$3)+4*(ROW($B329)-ROW($B$3))))</f>
        <v>Листы и листовые штамповки, ковано-катаные заготовки толщиной от 60 до 300 мм</v>
      </c>
      <c r="D329" s="31">
        <v>205</v>
      </c>
      <c r="E329" s="32">
        <v>202</v>
      </c>
      <c r="F329" s="32">
        <v>200</v>
      </c>
      <c r="G329" s="32">
        <v>195</v>
      </c>
      <c r="H329" s="32">
        <v>190</v>
      </c>
      <c r="I329" s="32">
        <v>185</v>
      </c>
      <c r="J329" s="32">
        <v>180</v>
      </c>
      <c r="K329" s="32">
        <v>175</v>
      </c>
      <c r="L329" s="32">
        <v>170</v>
      </c>
      <c r="M329" s="32">
        <v>167</v>
      </c>
      <c r="N329" s="32">
        <v>165</v>
      </c>
      <c r="O329" s="32">
        <v>162</v>
      </c>
      <c r="P329" s="33">
        <v>160</v>
      </c>
    </row>
    <row r="330" spans="1:16" ht="38.25" x14ac:dyDescent="0.25">
      <c r="A330" s="10" t="str">
        <f>INDEX('Обработка исходного'!B:B,ROW($B$3)+4*(ROW($B330)-ROW($B$3)))</f>
        <v>Сталь хромоникелевая коррозионно-стойкого аустенитного класса</v>
      </c>
      <c r="B330" s="47" t="str">
        <f>INDEX('Обработка исходного'!D:D,ROW($B$3)+4*(ROW($B330)-ROW($B$3)))</f>
        <v>10Х17Н13М2Т</v>
      </c>
      <c r="C330" s="27" t="str">
        <f>IF(ISBLANK(INDEX('Обработка исходного'!E:E,ROW($B$3)+4*(ROW($B330)-ROW($B$3)))),"",INDEX('Обработка исходного'!E:E,ROW($B$3)+4*(ROW($B330)-ROW($B$3))))</f>
        <v>Листы толщиной от 0,5 до 160 мм</v>
      </c>
      <c r="D330" s="31">
        <v>205</v>
      </c>
      <c r="E330" s="32">
        <v>202</v>
      </c>
      <c r="F330" s="32">
        <v>200</v>
      </c>
      <c r="G330" s="32">
        <v>195</v>
      </c>
      <c r="H330" s="32">
        <v>190</v>
      </c>
      <c r="I330" s="32">
        <v>185</v>
      </c>
      <c r="J330" s="32">
        <v>180</v>
      </c>
      <c r="K330" s="32">
        <v>175</v>
      </c>
      <c r="L330" s="32">
        <v>170</v>
      </c>
      <c r="M330" s="32">
        <v>167</v>
      </c>
      <c r="N330" s="32">
        <v>165</v>
      </c>
      <c r="O330" s="32">
        <v>162</v>
      </c>
      <c r="P330" s="33">
        <v>160</v>
      </c>
    </row>
    <row r="331" spans="1:16" ht="38.25" x14ac:dyDescent="0.25">
      <c r="A331" s="10" t="str">
        <f>INDEX('Обработка исходного'!B:B,ROW($B$3)+4*(ROW($B331)-ROW($B$3)))</f>
        <v>Сталь хромоникелевая коррозионно-стойкого аустенитного класса</v>
      </c>
      <c r="B331" s="47" t="str">
        <f>INDEX('Обработка исходного'!D:D,ROW($B$3)+4*(ROW($B331)-ROW($B$3)))</f>
        <v>10Х17Н13М2Т</v>
      </c>
      <c r="C331" s="27" t="str">
        <f>IF(ISBLANK(INDEX('Обработка исходного'!E:E,ROW($B$3)+4*(ROW($B331)-ROW($B$3)))),"",INDEX('Обработка исходного'!E:E,ROW($B$3)+4*(ROW($B331)-ROW($B$3))))</f>
        <v>Трубы бесшовные горячедеформированные диаметром от 57 до 325 мм с толщиной стенки от 3,5 до 32 мм</v>
      </c>
      <c r="D331" s="31">
        <v>205</v>
      </c>
      <c r="E331" s="32">
        <v>202</v>
      </c>
      <c r="F331" s="32">
        <v>200</v>
      </c>
      <c r="G331" s="32">
        <v>195</v>
      </c>
      <c r="H331" s="32">
        <v>190</v>
      </c>
      <c r="I331" s="32">
        <v>185</v>
      </c>
      <c r="J331" s="32">
        <v>180</v>
      </c>
      <c r="K331" s="32">
        <v>175</v>
      </c>
      <c r="L331" s="32">
        <v>170</v>
      </c>
      <c r="M331" s="32">
        <v>167</v>
      </c>
      <c r="N331" s="32">
        <v>165</v>
      </c>
      <c r="O331" s="32">
        <v>162</v>
      </c>
      <c r="P331" s="33">
        <v>160</v>
      </c>
    </row>
    <row r="332" spans="1:16" ht="38.25" x14ac:dyDescent="0.25">
      <c r="A332" s="10" t="str">
        <f>INDEX('Обработка исходного'!B:B,ROW($B$3)+4*(ROW($B332)-ROW($B$3)))</f>
        <v>Сталь хромоникелевая коррозионно-стойкого аустенитного класса</v>
      </c>
      <c r="B332" s="47" t="str">
        <f>INDEX('Обработка исходного'!D:D,ROW($B$3)+4*(ROW($B332)-ROW($B$3)))</f>
        <v>10Х17Н13М2Т</v>
      </c>
      <c r="C332" s="27" t="str">
        <f>IF(ISBLANK(INDEX('Обработка исходного'!E:E,ROW($B$3)+4*(ROW($B332)-ROW($B$3)))),"",INDEX('Обработка исходного'!E:E,ROW($B$3)+4*(ROW($B332)-ROW($B$3))))</f>
        <v>Трубы холодно- и теплодеформированные диаметром от 5 до 250 мм с толщиной стенки от 0,2 до 22 мм</v>
      </c>
      <c r="D332" s="31">
        <v>205</v>
      </c>
      <c r="E332" s="32">
        <v>202</v>
      </c>
      <c r="F332" s="32">
        <v>200</v>
      </c>
      <c r="G332" s="32">
        <v>195</v>
      </c>
      <c r="H332" s="32">
        <v>190</v>
      </c>
      <c r="I332" s="32">
        <v>185</v>
      </c>
      <c r="J332" s="32">
        <v>180</v>
      </c>
      <c r="K332" s="32">
        <v>175</v>
      </c>
      <c r="L332" s="32">
        <v>170</v>
      </c>
      <c r="M332" s="32">
        <v>167</v>
      </c>
      <c r="N332" s="32">
        <v>165</v>
      </c>
      <c r="O332" s="32">
        <v>162</v>
      </c>
      <c r="P332" s="33">
        <v>160</v>
      </c>
    </row>
    <row r="333" spans="1:16" ht="38.25" x14ac:dyDescent="0.25">
      <c r="A333" s="10" t="str">
        <f>INDEX('Обработка исходного'!B:B,ROW($B$3)+4*(ROW($B333)-ROW($B$3)))</f>
        <v>Сталь хромоникелевая коррозионно-стойкого аустенитного класса</v>
      </c>
      <c r="B333" s="47" t="str">
        <f>INDEX('Обработка исходного'!D:D,ROW($B$3)+4*(ROW($B333)-ROW($B$3)))</f>
        <v>12Х18Н12М3ТЛ</v>
      </c>
      <c r="C333" s="27" t="str">
        <f>IF(ISBLANK(INDEX('Обработка исходного'!E:E,ROW($B$3)+4*(ROW($B333)-ROW($B$3)))),"",INDEX('Обработка исходного'!E:E,ROW($B$3)+4*(ROW($B333)-ROW($B$3))))</f>
        <v>Отливки</v>
      </c>
      <c r="D333" s="31">
        <v>205</v>
      </c>
      <c r="E333" s="32">
        <v>202</v>
      </c>
      <c r="F333" s="32">
        <v>200</v>
      </c>
      <c r="G333" s="32">
        <v>195</v>
      </c>
      <c r="H333" s="32">
        <v>190</v>
      </c>
      <c r="I333" s="32">
        <v>185</v>
      </c>
      <c r="J333" s="32">
        <v>180</v>
      </c>
      <c r="K333" s="32">
        <v>175</v>
      </c>
      <c r="L333" s="32">
        <v>170</v>
      </c>
      <c r="M333" s="32">
        <v>167</v>
      </c>
      <c r="N333" s="32">
        <v>165</v>
      </c>
      <c r="O333" s="32">
        <v>162</v>
      </c>
      <c r="P333" s="33">
        <v>160</v>
      </c>
    </row>
    <row r="334" spans="1:16" ht="38.25" x14ac:dyDescent="0.25">
      <c r="A334" s="10" t="str">
        <f>INDEX('Обработка исходного'!B:B,ROW($B$3)+4*(ROW($B334)-ROW($B$3)))</f>
        <v>Сталь хромоникелевая коррозионно-стойкого аустенитного класса</v>
      </c>
      <c r="B334" s="47" t="str">
        <f>INDEX('Обработка исходного'!D:D,ROW($B$3)+4*(ROW($B334)-ROW($B$3)))</f>
        <v>10Х18Н12М3Л</v>
      </c>
      <c r="C334" s="27" t="str">
        <f>IF(ISBLANK(INDEX('Обработка исходного'!E:E,ROW($B$3)+4*(ROW($B334)-ROW($B$3)))),"",INDEX('Обработка исходного'!E:E,ROW($B$3)+4*(ROW($B334)-ROW($B$3))))</f>
        <v>Отливки</v>
      </c>
      <c r="D334" s="31">
        <v>205</v>
      </c>
      <c r="E334" s="32">
        <v>202</v>
      </c>
      <c r="F334" s="32">
        <v>200</v>
      </c>
      <c r="G334" s="32">
        <v>195</v>
      </c>
      <c r="H334" s="32">
        <v>190</v>
      </c>
      <c r="I334" s="32">
        <v>185</v>
      </c>
      <c r="J334" s="32">
        <v>180</v>
      </c>
      <c r="K334" s="32">
        <v>175</v>
      </c>
      <c r="L334" s="32">
        <v>170</v>
      </c>
      <c r="M334" s="32">
        <v>167</v>
      </c>
      <c r="N334" s="32">
        <v>165</v>
      </c>
      <c r="O334" s="32">
        <v>162</v>
      </c>
      <c r="P334" s="33">
        <v>160</v>
      </c>
    </row>
    <row r="335" spans="1:16" ht="38.25" x14ac:dyDescent="0.25">
      <c r="A335" s="10" t="str">
        <f>INDEX('Обработка исходного'!B:B,ROW($B$3)+4*(ROW($B335)-ROW($B$3)))</f>
        <v>Сталь хромоникелевая коррозионно-стойкого аустенитного класса</v>
      </c>
      <c r="B335" s="47" t="str">
        <f>INDEX('Обработка исходного'!D:D,ROW($B$3)+4*(ROW($B335)-ROW($B$3)))</f>
        <v>09Х16Н15М3Б</v>
      </c>
      <c r="C335" s="27" t="str">
        <f>IF(ISBLANK(INDEX('Обработка исходного'!E:E,ROW($B$3)+4*(ROW($B335)-ROW($B$3)))),"",INDEX('Обработка исходного'!E:E,ROW($B$3)+4*(ROW($B335)-ROW($B$3))))</f>
        <v>Заготовка трубная диаметром от 80 до 180 мм</v>
      </c>
      <c r="D335" s="31">
        <v>205</v>
      </c>
      <c r="E335" s="32">
        <v>202</v>
      </c>
      <c r="F335" s="32">
        <v>200</v>
      </c>
      <c r="G335" s="32">
        <v>195</v>
      </c>
      <c r="H335" s="32">
        <v>190</v>
      </c>
      <c r="I335" s="32">
        <v>185</v>
      </c>
      <c r="J335" s="32">
        <v>180</v>
      </c>
      <c r="K335" s="32">
        <v>175</v>
      </c>
      <c r="L335" s="32">
        <v>170</v>
      </c>
      <c r="M335" s="32">
        <v>167</v>
      </c>
      <c r="N335" s="32">
        <v>165</v>
      </c>
      <c r="O335" s="32">
        <v>162</v>
      </c>
      <c r="P335" s="33">
        <v>160</v>
      </c>
    </row>
    <row r="336" spans="1:16" ht="38.25" x14ac:dyDescent="0.25">
      <c r="A336" s="10" t="str">
        <f>INDEX('Обработка исходного'!B:B,ROW($B$3)+4*(ROW($B336)-ROW($B$3)))</f>
        <v>Сталь хромоникелевая коррозионно-стойкого аустенитного класса</v>
      </c>
      <c r="B336" s="47" t="str">
        <f>INDEX('Обработка исходного'!D:D,ROW($B$3)+4*(ROW($B336)-ROW($B$3)))</f>
        <v>45Х14Н14В2М</v>
      </c>
      <c r="C336" s="27" t="str">
        <f>IF(ISBLANK(INDEX('Обработка исходного'!E:E,ROW($B$3)+4*(ROW($B336)-ROW($B$3)))),"",INDEX('Обработка исходного'!E:E,ROW($B$3)+4*(ROW($B336)-ROW($B$3))))</f>
        <v>Горячекатаная и кованая сталь диаметром, стороной квадрата или толщиной до 60 мм</v>
      </c>
      <c r="D336" s="31">
        <v>205</v>
      </c>
      <c r="E336" s="32">
        <v>202</v>
      </c>
      <c r="F336" s="32">
        <v>200</v>
      </c>
      <c r="G336" s="32">
        <v>195</v>
      </c>
      <c r="H336" s="32">
        <v>190</v>
      </c>
      <c r="I336" s="32">
        <v>185</v>
      </c>
      <c r="J336" s="32">
        <v>180</v>
      </c>
      <c r="K336" s="32">
        <v>175</v>
      </c>
      <c r="L336" s="32">
        <v>170</v>
      </c>
      <c r="M336" s="32">
        <v>167</v>
      </c>
      <c r="N336" s="32">
        <v>165</v>
      </c>
      <c r="O336" s="32">
        <v>162</v>
      </c>
      <c r="P336" s="33">
        <v>160</v>
      </c>
    </row>
    <row r="337" spans="1:16" ht="38.25" x14ac:dyDescent="0.25">
      <c r="A337" s="10" t="str">
        <f>INDEX('Обработка исходного'!B:B,ROW($B$3)+4*(ROW($B337)-ROW($B$3)))</f>
        <v>Сталь хромоникелевая коррозионно-стойкого аустенитного класса</v>
      </c>
      <c r="B337" s="47" t="str">
        <f>INDEX('Обработка исходного'!D:D,ROW($B$3)+4*(ROW($B337)-ROW($B$3)))</f>
        <v>45Х14Н14В2М</v>
      </c>
      <c r="C337" s="27" t="str">
        <f>IF(ISBLANK(INDEX('Обработка исходного'!E:E,ROW($B$3)+4*(ROW($B337)-ROW($B$3)))),"",INDEX('Обработка исходного'!E:E,ROW($B$3)+4*(ROW($B337)-ROW($B$3))))</f>
        <v>Калиброванная сталь диаметром или стороной квадрата до 70 мм</v>
      </c>
      <c r="D337" s="31">
        <v>205</v>
      </c>
      <c r="E337" s="32">
        <v>202</v>
      </c>
      <c r="F337" s="32">
        <v>200</v>
      </c>
      <c r="G337" s="32">
        <v>195</v>
      </c>
      <c r="H337" s="32">
        <v>190</v>
      </c>
      <c r="I337" s="32">
        <v>185</v>
      </c>
      <c r="J337" s="32">
        <v>180</v>
      </c>
      <c r="K337" s="32">
        <v>175</v>
      </c>
      <c r="L337" s="32">
        <v>170</v>
      </c>
      <c r="M337" s="32">
        <v>167</v>
      </c>
      <c r="N337" s="32">
        <v>165</v>
      </c>
      <c r="O337" s="32">
        <v>162</v>
      </c>
      <c r="P337" s="33">
        <v>160</v>
      </c>
    </row>
    <row r="338" spans="1:16" ht="38.25" x14ac:dyDescent="0.25">
      <c r="A338" s="10" t="str">
        <f>INDEX('Обработка исходного'!B:B,ROW($B$3)+4*(ROW($B338)-ROW($B$3)))</f>
        <v>Сталь хромоникелевая коррозионно-стойкого аустенитного класса</v>
      </c>
      <c r="B338" s="47" t="str">
        <f>INDEX('Обработка исходного'!D:D,ROW($B$3)+4*(ROW($B338)-ROW($B$3)))</f>
        <v>45Х14Н14В2М</v>
      </c>
      <c r="C338" s="27" t="str">
        <f>IF(ISBLANK(INDEX('Обработка исходного'!E:E,ROW($B$3)+4*(ROW($B338)-ROW($B$3)))),"",INDEX('Обработка исходного'!E:E,ROW($B$3)+4*(ROW($B338)-ROW($B$3))))</f>
        <v>Горячекатаная и кованая сталь диаметром, стороной квадрата или толщиной от 60 до 100 мм</v>
      </c>
      <c r="D338" s="31">
        <v>205</v>
      </c>
      <c r="E338" s="32">
        <v>202</v>
      </c>
      <c r="F338" s="32">
        <v>200</v>
      </c>
      <c r="G338" s="32">
        <v>195</v>
      </c>
      <c r="H338" s="32">
        <v>190</v>
      </c>
      <c r="I338" s="32">
        <v>185</v>
      </c>
      <c r="J338" s="32">
        <v>180</v>
      </c>
      <c r="K338" s="32">
        <v>175</v>
      </c>
      <c r="L338" s="32">
        <v>170</v>
      </c>
      <c r="M338" s="32">
        <v>167</v>
      </c>
      <c r="N338" s="32">
        <v>165</v>
      </c>
      <c r="O338" s="32">
        <v>162</v>
      </c>
      <c r="P338" s="33">
        <v>160</v>
      </c>
    </row>
    <row r="339" spans="1:16" ht="38.25" x14ac:dyDescent="0.25">
      <c r="A339" s="10" t="str">
        <f>INDEX('Обработка исходного'!B:B,ROW($B$3)+4*(ROW($B339)-ROW($B$3)))</f>
        <v>Сталь хромоникелевая коррозионно-стойкого аустенитного класса</v>
      </c>
      <c r="B339" s="47" t="str">
        <f>INDEX('Обработка исходного'!D:D,ROW($B$3)+4*(ROW($B339)-ROW($B$3)))</f>
        <v>45Х14Н14В2М</v>
      </c>
      <c r="C339" s="27" t="str">
        <f>IF(ISBLANK(INDEX('Обработка исходного'!E:E,ROW($B$3)+4*(ROW($B339)-ROW($B$3)))),"",INDEX('Обработка исходного'!E:E,ROW($B$3)+4*(ROW($B339)-ROW($B$3))))</f>
        <v>Горячекатаная и кованая сталь диаметром, стороной квадрата или толщиной от 100 до 150 мм</v>
      </c>
      <c r="D339" s="31">
        <v>205</v>
      </c>
      <c r="E339" s="32">
        <v>202</v>
      </c>
      <c r="F339" s="32">
        <v>200</v>
      </c>
      <c r="G339" s="32">
        <v>195</v>
      </c>
      <c r="H339" s="32">
        <v>190</v>
      </c>
      <c r="I339" s="32">
        <v>185</v>
      </c>
      <c r="J339" s="32">
        <v>180</v>
      </c>
      <c r="K339" s="32">
        <v>175</v>
      </c>
      <c r="L339" s="32">
        <v>170</v>
      </c>
      <c r="M339" s="32">
        <v>167</v>
      </c>
      <c r="N339" s="32">
        <v>165</v>
      </c>
      <c r="O339" s="32">
        <v>162</v>
      </c>
      <c r="P339" s="33">
        <v>160</v>
      </c>
    </row>
    <row r="340" spans="1:16" ht="38.25" x14ac:dyDescent="0.25">
      <c r="A340" s="10" t="str">
        <f>INDEX('Обработка исходного'!B:B,ROW($B$3)+4*(ROW($B340)-ROW($B$3)))</f>
        <v>Сталь хромоникелевая коррозионно-стойкого аустенитного класса</v>
      </c>
      <c r="B340" s="47" t="str">
        <f>INDEX('Обработка исходного'!D:D,ROW($B$3)+4*(ROW($B340)-ROW($B$3)))</f>
        <v>Х18Н22В2Т2</v>
      </c>
      <c r="C340" s="27" t="str">
        <f>IF(ISBLANK(INDEX('Обработка исходного'!E:E,ROW($B$3)+4*(ROW($B340)-ROW($B$3)))),"",INDEX('Обработка исходного'!E:E,ROW($B$3)+4*(ROW($B340)-ROW($B$3))))</f>
        <v>Поковки из слитков массой до 10 т</v>
      </c>
      <c r="D340" s="31">
        <v>205</v>
      </c>
      <c r="E340" s="32">
        <v>202</v>
      </c>
      <c r="F340" s="32">
        <v>200</v>
      </c>
      <c r="G340" s="32">
        <v>195</v>
      </c>
      <c r="H340" s="32">
        <v>190</v>
      </c>
      <c r="I340" s="32">
        <v>185</v>
      </c>
      <c r="J340" s="32">
        <v>180</v>
      </c>
      <c r="K340" s="32">
        <v>175</v>
      </c>
      <c r="L340" s="32">
        <v>170</v>
      </c>
      <c r="M340" s="32">
        <v>167</v>
      </c>
      <c r="N340" s="32">
        <v>165</v>
      </c>
      <c r="O340" s="32">
        <v>162</v>
      </c>
      <c r="P340" s="33">
        <v>160</v>
      </c>
    </row>
    <row r="341" spans="1:16" ht="38.25" x14ac:dyDescent="0.25">
      <c r="A341" s="10" t="str">
        <f>INDEX('Обработка исходного'!B:B,ROW($B$3)+4*(ROW($B341)-ROW($B$3)))</f>
        <v>Сталь хромоникелевая коррозионно-стойкого аустенитного класса</v>
      </c>
      <c r="B341" s="47" t="str">
        <f>INDEX('Обработка исходного'!D:D,ROW($B$3)+4*(ROW($B341)-ROW($B$3)))</f>
        <v>31Х19Н9МВБТ</v>
      </c>
      <c r="C341" s="27" t="str">
        <f>IF(ISBLANK(INDEX('Обработка исходного'!E:E,ROW($B$3)+4*(ROW($B341)-ROW($B$3)))),"",INDEX('Обработка исходного'!E:E,ROW($B$3)+4*(ROW($B341)-ROW($B$3))))</f>
        <v>Заготовки крепежных деталей неограниченной толщины, КП315*</v>
      </c>
      <c r="D341" s="31">
        <v>205</v>
      </c>
      <c r="E341" s="32">
        <v>202</v>
      </c>
      <c r="F341" s="32">
        <v>200</v>
      </c>
      <c r="G341" s="32">
        <v>195</v>
      </c>
      <c r="H341" s="32">
        <v>190</v>
      </c>
      <c r="I341" s="32">
        <v>185</v>
      </c>
      <c r="J341" s="32">
        <v>180</v>
      </c>
      <c r="K341" s="32">
        <v>175</v>
      </c>
      <c r="L341" s="32">
        <v>170</v>
      </c>
      <c r="M341" s="32">
        <v>167</v>
      </c>
      <c r="N341" s="32">
        <v>165</v>
      </c>
      <c r="O341" s="32">
        <v>162</v>
      </c>
      <c r="P341" s="33">
        <v>160</v>
      </c>
    </row>
    <row r="342" spans="1:16" ht="38.25" x14ac:dyDescent="0.25">
      <c r="A342" s="10" t="str">
        <f>INDEX('Обработка исходного'!B:B,ROW($B$3)+4*(ROW($B342)-ROW($B$3)))</f>
        <v>Сталь хромоникелевая коррозионно-стойкого аустенитного класса</v>
      </c>
      <c r="B342" s="47" t="str">
        <f>INDEX('Обработка исходного'!D:D,ROW($B$3)+4*(ROW($B342)-ROW($B$3)))</f>
        <v>31Х19Н9МВБТ</v>
      </c>
      <c r="C342" s="27" t="str">
        <f>IF(ISBLANK(INDEX('Обработка исходного'!E:E,ROW($B$3)+4*(ROW($B342)-ROW($B$3)))),"",INDEX('Обработка исходного'!E:E,ROW($B$3)+4*(ROW($B342)-ROW($B$3))))</f>
        <v>Горячекатаная и кованая сталь диаметром, стороной квадрата или толщиной до 60 мм</v>
      </c>
      <c r="D342" s="31">
        <v>205</v>
      </c>
      <c r="E342" s="32">
        <v>202</v>
      </c>
      <c r="F342" s="32">
        <v>200</v>
      </c>
      <c r="G342" s="32">
        <v>195</v>
      </c>
      <c r="H342" s="32">
        <v>190</v>
      </c>
      <c r="I342" s="32">
        <v>185</v>
      </c>
      <c r="J342" s="32">
        <v>180</v>
      </c>
      <c r="K342" s="32">
        <v>175</v>
      </c>
      <c r="L342" s="32">
        <v>170</v>
      </c>
      <c r="M342" s="32">
        <v>167</v>
      </c>
      <c r="N342" s="32">
        <v>165</v>
      </c>
      <c r="O342" s="32">
        <v>162</v>
      </c>
      <c r="P342" s="33">
        <v>160</v>
      </c>
    </row>
    <row r="343" spans="1:16" ht="38.25" x14ac:dyDescent="0.25">
      <c r="A343" s="10" t="str">
        <f>INDEX('Обработка исходного'!B:B,ROW($B$3)+4*(ROW($B343)-ROW($B$3)))</f>
        <v>Сталь хромоникелевая коррозионно-стойкого аустенитного класса</v>
      </c>
      <c r="B343" s="47" t="str">
        <f>INDEX('Обработка исходного'!D:D,ROW($B$3)+4*(ROW($B343)-ROW($B$3)))</f>
        <v>31Х19Н9МВБТ</v>
      </c>
      <c r="C343" s="27" t="str">
        <f>IF(ISBLANK(INDEX('Обработка исходного'!E:E,ROW($B$3)+4*(ROW($B343)-ROW($B$3)))),"",INDEX('Обработка исходного'!E:E,ROW($B$3)+4*(ROW($B343)-ROW($B$3))))</f>
        <v>Горячекатаная и кованая сталь диаметром, стороной квадрата или толщиной от 60 до 100 мм</v>
      </c>
      <c r="D343" s="31">
        <v>205</v>
      </c>
      <c r="E343" s="32">
        <v>202</v>
      </c>
      <c r="F343" s="32">
        <v>200</v>
      </c>
      <c r="G343" s="32">
        <v>195</v>
      </c>
      <c r="H343" s="32">
        <v>190</v>
      </c>
      <c r="I343" s="32">
        <v>185</v>
      </c>
      <c r="J343" s="32">
        <v>180</v>
      </c>
      <c r="K343" s="32">
        <v>175</v>
      </c>
      <c r="L343" s="32">
        <v>170</v>
      </c>
      <c r="M343" s="32">
        <v>167</v>
      </c>
      <c r="N343" s="32">
        <v>165</v>
      </c>
      <c r="O343" s="32">
        <v>162</v>
      </c>
      <c r="P343" s="33">
        <v>160</v>
      </c>
    </row>
    <row r="344" spans="1:16" ht="38.25" x14ac:dyDescent="0.25">
      <c r="A344" s="10" t="str">
        <f>INDEX('Обработка исходного'!B:B,ROW($B$3)+4*(ROW($B344)-ROW($B$3)))</f>
        <v>Сталь хромоникелевая коррозионно-стойкого аустенитного класса</v>
      </c>
      <c r="B344" s="47" t="str">
        <f>INDEX('Обработка исходного'!D:D,ROW($B$3)+4*(ROW($B344)-ROW($B$3)))</f>
        <v>31Х19Н9МВБТ</v>
      </c>
      <c r="C344" s="27" t="str">
        <f>IF(ISBLANK(INDEX('Обработка исходного'!E:E,ROW($B$3)+4*(ROW($B344)-ROW($B$3)))),"",INDEX('Обработка исходного'!E:E,ROW($B$3)+4*(ROW($B344)-ROW($B$3))))</f>
        <v>Горячекатаная и кованая сталь диаметром, стороной квадрата или толщиной от 100 до 200 мм</v>
      </c>
      <c r="D344" s="31">
        <v>205</v>
      </c>
      <c r="E344" s="32">
        <v>202</v>
      </c>
      <c r="F344" s="32">
        <v>200</v>
      </c>
      <c r="G344" s="32">
        <v>195</v>
      </c>
      <c r="H344" s="32">
        <v>190</v>
      </c>
      <c r="I344" s="32">
        <v>185</v>
      </c>
      <c r="J344" s="32">
        <v>180</v>
      </c>
      <c r="K344" s="32">
        <v>175</v>
      </c>
      <c r="L344" s="32">
        <v>170</v>
      </c>
      <c r="M344" s="32">
        <v>167</v>
      </c>
      <c r="N344" s="32">
        <v>165</v>
      </c>
      <c r="O344" s="32">
        <v>162</v>
      </c>
      <c r="P344" s="33">
        <v>160</v>
      </c>
    </row>
    <row r="345" spans="1:16" ht="38.25" x14ac:dyDescent="0.25">
      <c r="A345" s="10" t="str">
        <f>INDEX('Обработка исходного'!B:B,ROW($B$3)+4*(ROW($B345)-ROW($B$3)))</f>
        <v>Сталь хромоникелевая коррозионно-стойкого аустенитного класса</v>
      </c>
      <c r="B345" s="47" t="str">
        <f>INDEX('Обработка исходного'!D:D,ROW($B$3)+4*(ROW($B345)-ROW($B$3)))</f>
        <v>10Х11Н20Т3Р</v>
      </c>
      <c r="C345" s="27" t="str">
        <f>IF(ISBLANK(INDEX('Обработка исходного'!E:E,ROW($B$3)+4*(ROW($B345)-ROW($B$3)))),"",INDEX('Обработка исходного'!E:E,ROW($B$3)+4*(ROW($B345)-ROW($B$3))))</f>
        <v>Горячекатаная и кованая сталь диаметром, стороной квадрата или толщиной от 60 до 100 мм</v>
      </c>
      <c r="D345" s="31">
        <v>160</v>
      </c>
      <c r="E345" s="32">
        <v>158</v>
      </c>
      <c r="F345" s="32">
        <v>156</v>
      </c>
      <c r="G345" s="32">
        <v>153</v>
      </c>
      <c r="H345" s="32">
        <v>150</v>
      </c>
      <c r="I345" s="32">
        <v>148</v>
      </c>
      <c r="J345" s="32">
        <v>146</v>
      </c>
      <c r="K345" s="32">
        <v>143</v>
      </c>
      <c r="L345" s="32">
        <v>140</v>
      </c>
      <c r="M345" s="32">
        <v>138</v>
      </c>
      <c r="N345" s="32">
        <v>135</v>
      </c>
      <c r="O345" s="32">
        <v>133</v>
      </c>
      <c r="P345" s="33">
        <v>132</v>
      </c>
    </row>
    <row r="346" spans="1:16" ht="38.25" x14ac:dyDescent="0.25">
      <c r="A346" s="10" t="str">
        <f>INDEX('Обработка исходного'!B:B,ROW($B$3)+4*(ROW($B346)-ROW($B$3)))</f>
        <v>Сталь хромоникелевая коррозионно-стойкого аустенитного класса</v>
      </c>
      <c r="B346" s="47" t="str">
        <f>INDEX('Обработка исходного'!D:D,ROW($B$3)+4*(ROW($B346)-ROW($B$3)))</f>
        <v>10Х11Н20Т3Р</v>
      </c>
      <c r="C346" s="27" t="str">
        <f>IF(ISBLANK(INDEX('Обработка исходного'!E:E,ROW($B$3)+4*(ROW($B346)-ROW($B$3)))),"",INDEX('Обработка исходного'!E:E,ROW($B$3)+4*(ROW($B346)-ROW($B$3))))</f>
        <v>Горячекатаная и кованая сталь диаметром, стороной квадрата или толщиной от 100 до 150 мм</v>
      </c>
      <c r="D346" s="31">
        <v>160</v>
      </c>
      <c r="E346" s="32">
        <v>158</v>
      </c>
      <c r="F346" s="32">
        <v>156</v>
      </c>
      <c r="G346" s="32">
        <v>153</v>
      </c>
      <c r="H346" s="32">
        <v>150</v>
      </c>
      <c r="I346" s="32">
        <v>148</v>
      </c>
      <c r="J346" s="32">
        <v>146</v>
      </c>
      <c r="K346" s="32">
        <v>143</v>
      </c>
      <c r="L346" s="32">
        <v>140</v>
      </c>
      <c r="M346" s="32">
        <v>138</v>
      </c>
      <c r="N346" s="32">
        <v>135</v>
      </c>
      <c r="O346" s="32">
        <v>133</v>
      </c>
      <c r="P346" s="33">
        <v>132</v>
      </c>
    </row>
    <row r="347" spans="1:16" ht="38.25" x14ac:dyDescent="0.25">
      <c r="A347" s="10" t="str">
        <f>INDEX('Обработка исходного'!B:B,ROW($B$3)+4*(ROW($B347)-ROW($B$3)))</f>
        <v>Сталь хромоникелевая коррозионно-стойкого аустенитного класса</v>
      </c>
      <c r="B347" s="47" t="str">
        <f>INDEX('Обработка исходного'!D:D,ROW($B$3)+4*(ROW($B347)-ROW($B$3)))</f>
        <v>10Х11Н20Т3Р</v>
      </c>
      <c r="C347" s="27" t="str">
        <f>IF(ISBLANK(INDEX('Обработка исходного'!E:E,ROW($B$3)+4*(ROW($B347)-ROW($B$3)))),"",INDEX('Обработка исходного'!E:E,ROW($B$3)+4*(ROW($B347)-ROW($B$3))))</f>
        <v>Заготовки крепежных деталей, КП490*</v>
      </c>
      <c r="D347" s="31">
        <v>160</v>
      </c>
      <c r="E347" s="32">
        <v>158</v>
      </c>
      <c r="F347" s="32">
        <v>156</v>
      </c>
      <c r="G347" s="32">
        <v>153</v>
      </c>
      <c r="H347" s="32">
        <v>150</v>
      </c>
      <c r="I347" s="32">
        <v>148</v>
      </c>
      <c r="J347" s="32">
        <v>146</v>
      </c>
      <c r="K347" s="32">
        <v>143</v>
      </c>
      <c r="L347" s="32">
        <v>140</v>
      </c>
      <c r="M347" s="32">
        <v>138</v>
      </c>
      <c r="N347" s="32">
        <v>135</v>
      </c>
      <c r="O347" s="32">
        <v>133</v>
      </c>
      <c r="P347" s="33">
        <v>132</v>
      </c>
    </row>
    <row r="348" spans="1:16" ht="38.25" x14ac:dyDescent="0.25">
      <c r="A348" s="10" t="str">
        <f>INDEX('Обработка исходного'!B:B,ROW($B$3)+4*(ROW($B348)-ROW($B$3)))</f>
        <v>Сталь хромоникелевая коррозионно-стойкого аустенитного класса</v>
      </c>
      <c r="B348" s="47" t="str">
        <f>INDEX('Обработка исходного'!D:D,ROW($B$3)+4*(ROW($B348)-ROW($B$3)))</f>
        <v>10Х11Н20Т3Р</v>
      </c>
      <c r="C348" s="27" t="str">
        <f>IF(ISBLANK(INDEX('Обработка исходного'!E:E,ROW($B$3)+4*(ROW($B348)-ROW($B$3)))),"",INDEX('Обработка исходного'!E:E,ROW($B$3)+4*(ROW($B348)-ROW($B$3))))</f>
        <v>Сортовой прокат, КП490*</v>
      </c>
      <c r="D348" s="31">
        <v>160</v>
      </c>
      <c r="E348" s="32">
        <v>158</v>
      </c>
      <c r="F348" s="32">
        <v>156</v>
      </c>
      <c r="G348" s="32">
        <v>153</v>
      </c>
      <c r="H348" s="32">
        <v>150</v>
      </c>
      <c r="I348" s="32">
        <v>148</v>
      </c>
      <c r="J348" s="32">
        <v>146</v>
      </c>
      <c r="K348" s="32">
        <v>143</v>
      </c>
      <c r="L348" s="32">
        <v>140</v>
      </c>
      <c r="M348" s="32">
        <v>138</v>
      </c>
      <c r="N348" s="32">
        <v>135</v>
      </c>
      <c r="O348" s="32">
        <v>133</v>
      </c>
      <c r="P348" s="33">
        <v>132</v>
      </c>
    </row>
    <row r="349" spans="1:16" ht="38.25" x14ac:dyDescent="0.25">
      <c r="A349" s="10" t="str">
        <f>INDEX('Обработка исходного'!B:B,ROW($B$3)+4*(ROW($B349)-ROW($B$3)))</f>
        <v>Сталь хромоникелевая коррозионно-стойкого аустенитного класса</v>
      </c>
      <c r="B349" s="47" t="str">
        <f>INDEX('Обработка исходного'!D:D,ROW($B$3)+4*(ROW($B349)-ROW($B$3)))</f>
        <v>10Х11Н20Т3Р</v>
      </c>
      <c r="C349" s="27" t="str">
        <f>IF(ISBLANK(INDEX('Обработка исходного'!E:E,ROW($B$3)+4*(ROW($B349)-ROW($B$3)))),"",INDEX('Обработка исходного'!E:E,ROW($B$3)+4*(ROW($B349)-ROW($B$3))))</f>
        <v>Горячекатаная и кованая сталь диаметром, стороной квадрата или толщиной до 60 мм</v>
      </c>
      <c r="D349" s="31">
        <v>160</v>
      </c>
      <c r="E349" s="32">
        <v>158</v>
      </c>
      <c r="F349" s="32">
        <v>156</v>
      </c>
      <c r="G349" s="32">
        <v>153</v>
      </c>
      <c r="H349" s="32">
        <v>150</v>
      </c>
      <c r="I349" s="32">
        <v>148</v>
      </c>
      <c r="J349" s="32">
        <v>146</v>
      </c>
      <c r="K349" s="32">
        <v>143</v>
      </c>
      <c r="L349" s="32">
        <v>140</v>
      </c>
      <c r="M349" s="32">
        <v>138</v>
      </c>
      <c r="N349" s="32">
        <v>135</v>
      </c>
      <c r="O349" s="32">
        <v>133</v>
      </c>
      <c r="P349" s="33">
        <v>132</v>
      </c>
    </row>
    <row r="350" spans="1:16" ht="25.5" x14ac:dyDescent="0.25">
      <c r="A350" s="10" t="str">
        <f>INDEX('Обработка исходного'!B:B,ROW($B$3)+4*(ROW($B350)-ROW($B$3)))</f>
        <v>Сплав на железоникелевой основе</v>
      </c>
      <c r="B350" s="47" t="str">
        <f>INDEX('Обработка исходного'!D:D,ROW($B$3)+4*(ROW($B350)-ROW($B$3)))</f>
        <v>1Х16Н36МБТЮР</v>
      </c>
      <c r="C350" s="27" t="str">
        <f>IF(ISBLANK(INDEX('Обработка исходного'!E:E,ROW($B$3)+4*(ROW($B350)-ROW($B$3)))),"",INDEX('Обработка исходного'!E:E,ROW($B$3)+4*(ROW($B350)-ROW($B$3))))</f>
        <v/>
      </c>
      <c r="D350" s="31">
        <v>205</v>
      </c>
      <c r="E350" s="32">
        <v>202</v>
      </c>
      <c r="F350" s="32">
        <v>200</v>
      </c>
      <c r="G350" s="32">
        <v>195</v>
      </c>
      <c r="H350" s="32">
        <v>190</v>
      </c>
      <c r="I350" s="32">
        <v>185</v>
      </c>
      <c r="J350" s="32">
        <v>180</v>
      </c>
      <c r="K350" s="32">
        <v>175</v>
      </c>
      <c r="L350" s="32">
        <v>170</v>
      </c>
      <c r="M350" s="32">
        <v>167</v>
      </c>
      <c r="N350" s="32">
        <v>165</v>
      </c>
      <c r="O350" s="32">
        <v>162</v>
      </c>
      <c r="P350" s="33">
        <v>160</v>
      </c>
    </row>
    <row r="351" spans="1:16" ht="25.5" x14ac:dyDescent="0.25">
      <c r="A351" s="10" t="str">
        <f>INDEX('Обработка исходного'!B:B,ROW($B$3)+4*(ROW($B351)-ROW($B$3)))</f>
        <v>Сплав на железоникелевой основе</v>
      </c>
      <c r="B351" s="47" t="str">
        <f>INDEX('Обработка исходного'!D:D,ROW($B$3)+4*(ROW($B351)-ROW($B$3)))</f>
        <v>03Х21Н32М3Б</v>
      </c>
      <c r="C351" s="27" t="str">
        <f>IF(ISBLANK(INDEX('Обработка исходного'!E:E,ROW($B$3)+4*(ROW($B351)-ROW($B$3)))),"",INDEX('Обработка исходного'!E:E,ROW($B$3)+4*(ROW($B351)-ROW($B$3))))</f>
        <v>Прутки, поковки</v>
      </c>
      <c r="D351" s="31">
        <v>205</v>
      </c>
      <c r="E351" s="32">
        <v>202</v>
      </c>
      <c r="F351" s="32">
        <v>200</v>
      </c>
      <c r="G351" s="32">
        <v>195</v>
      </c>
      <c r="H351" s="32">
        <v>190</v>
      </c>
      <c r="I351" s="32">
        <v>185</v>
      </c>
      <c r="J351" s="32">
        <v>180</v>
      </c>
      <c r="K351" s="32">
        <v>175</v>
      </c>
      <c r="L351" s="32">
        <v>170</v>
      </c>
      <c r="M351" s="32">
        <v>167</v>
      </c>
      <c r="N351" s="32">
        <v>165</v>
      </c>
      <c r="O351" s="32">
        <v>162</v>
      </c>
      <c r="P351" s="33">
        <v>160</v>
      </c>
    </row>
    <row r="352" spans="1:16" ht="25.5" x14ac:dyDescent="0.25">
      <c r="A352" s="10" t="str">
        <f>INDEX('Обработка исходного'!B:B,ROW($B$3)+4*(ROW($B352)-ROW($B$3)))</f>
        <v>Сплав на железоникелевой основе</v>
      </c>
      <c r="B352" s="47" t="str">
        <f>INDEX('Обработка исходного'!D:D,ROW($B$3)+4*(ROW($B352)-ROW($B$3)))</f>
        <v>03Х21Н32М3Б</v>
      </c>
      <c r="C352" s="27" t="str">
        <f>IF(ISBLANK(INDEX('Обработка исходного'!E:E,ROW($B$3)+4*(ROW($B352)-ROW($B$3)))),"",INDEX('Обработка исходного'!E:E,ROW($B$3)+4*(ROW($B352)-ROW($B$3))))</f>
        <v>Трубы</v>
      </c>
      <c r="D352" s="31">
        <v>205</v>
      </c>
      <c r="E352" s="32">
        <v>202</v>
      </c>
      <c r="F352" s="32">
        <v>200</v>
      </c>
      <c r="G352" s="32">
        <v>195</v>
      </c>
      <c r="H352" s="32">
        <v>190</v>
      </c>
      <c r="I352" s="32">
        <v>185</v>
      </c>
      <c r="J352" s="32">
        <v>180</v>
      </c>
      <c r="K352" s="32">
        <v>175</v>
      </c>
      <c r="L352" s="32">
        <v>170</v>
      </c>
      <c r="M352" s="32">
        <v>167</v>
      </c>
      <c r="N352" s="32">
        <v>165</v>
      </c>
      <c r="O352" s="32">
        <v>162</v>
      </c>
      <c r="P352" s="33">
        <v>160</v>
      </c>
    </row>
    <row r="353" spans="1:16" ht="25.5" x14ac:dyDescent="0.25">
      <c r="A353" s="10" t="str">
        <f>INDEX('Обработка исходного'!B:B,ROW($B$3)+4*(ROW($B353)-ROW($B$3)))</f>
        <v>Сплав на железоникелевой основе</v>
      </c>
      <c r="B353" s="47" t="str">
        <f>INDEX('Обработка исходного'!D:D,ROW($B$3)+4*(ROW($B353)-ROW($B$3)))</f>
        <v>Сплав ХН35ВТ</v>
      </c>
      <c r="C353" s="27" t="str">
        <f>IF(ISBLANK(INDEX('Обработка исходного'!E:E,ROW($B$3)+4*(ROW($B353)-ROW($B$3)))),"",INDEX('Обработка исходного'!E:E,ROW($B$3)+4*(ROW($B353)-ROW($B$3))))</f>
        <v>Заготовки крепежных деталей толщиной до 400 мм и от 620 до 650 мм, КП395*</v>
      </c>
      <c r="D353" s="31">
        <v>205</v>
      </c>
      <c r="E353" s="32">
        <v>202</v>
      </c>
      <c r="F353" s="32">
        <v>200</v>
      </c>
      <c r="G353" s="32">
        <v>195</v>
      </c>
      <c r="H353" s="32">
        <v>190</v>
      </c>
      <c r="I353" s="32">
        <v>185</v>
      </c>
      <c r="J353" s="32">
        <v>180</v>
      </c>
      <c r="K353" s="32">
        <v>175</v>
      </c>
      <c r="L353" s="32">
        <v>170</v>
      </c>
      <c r="M353" s="32">
        <v>167</v>
      </c>
      <c r="N353" s="32">
        <v>165</v>
      </c>
      <c r="O353" s="32">
        <v>162</v>
      </c>
      <c r="P353" s="33">
        <v>160</v>
      </c>
    </row>
    <row r="354" spans="1:16" ht="25.5" x14ac:dyDescent="0.25">
      <c r="A354" s="10" t="str">
        <f>INDEX('Обработка исходного'!B:B,ROW($B$3)+4*(ROW($B354)-ROW($B$3)))</f>
        <v>Сплав на железоникелевой основе</v>
      </c>
      <c r="B354" s="47" t="str">
        <f>INDEX('Обработка исходного'!D:D,ROW($B$3)+4*(ROW($B354)-ROW($B$3)))</f>
        <v>Сплав ХН35ВТ</v>
      </c>
      <c r="C354" s="27" t="str">
        <f>IF(ISBLANK(INDEX('Обработка исходного'!E:E,ROW($B$3)+4*(ROW($B354)-ROW($B$3)))),"",INDEX('Обработка исходного'!E:E,ROW($B$3)+4*(ROW($B354)-ROW($B$3))))</f>
        <v>Сортовой прокат толщиной до 100 мм</v>
      </c>
      <c r="D354" s="31">
        <v>205</v>
      </c>
      <c r="E354" s="32">
        <v>202</v>
      </c>
      <c r="F354" s="32">
        <v>200</v>
      </c>
      <c r="G354" s="32">
        <v>195</v>
      </c>
      <c r="H354" s="32">
        <v>190</v>
      </c>
      <c r="I354" s="32">
        <v>185</v>
      </c>
      <c r="J354" s="32">
        <v>180</v>
      </c>
      <c r="K354" s="32">
        <v>175</v>
      </c>
      <c r="L354" s="32">
        <v>170</v>
      </c>
      <c r="M354" s="32">
        <v>167</v>
      </c>
      <c r="N354" s="32">
        <v>165</v>
      </c>
      <c r="O354" s="32">
        <v>162</v>
      </c>
      <c r="P354" s="33">
        <v>160</v>
      </c>
    </row>
    <row r="355" spans="1:16" ht="25.5" x14ac:dyDescent="0.25">
      <c r="A355" s="10" t="str">
        <f>INDEX('Обработка исходного'!B:B,ROW($B$3)+4*(ROW($B355)-ROW($B$3)))</f>
        <v>Сплав на железоникелевой основе</v>
      </c>
      <c r="B355" s="47" t="str">
        <f>INDEX('Обработка исходного'!D:D,ROW($B$3)+4*(ROW($B355)-ROW($B$3)))</f>
        <v>Сплав ХН35ВТ-ВД</v>
      </c>
      <c r="C355" s="27" t="str">
        <f>IF(ISBLANK(INDEX('Обработка исходного'!E:E,ROW($B$3)+4*(ROW($B355)-ROW($B$3)))),"",INDEX('Обработка исходного'!E:E,ROW($B$3)+4*(ROW($B355)-ROW($B$3))))</f>
        <v>Кованый и горячекатаный пруток диаметром от 40 до 200 мм</v>
      </c>
      <c r="D355" s="31">
        <v>205</v>
      </c>
      <c r="E355" s="32">
        <v>202</v>
      </c>
      <c r="F355" s="32">
        <v>200</v>
      </c>
      <c r="G355" s="32">
        <v>195</v>
      </c>
      <c r="H355" s="32">
        <v>190</v>
      </c>
      <c r="I355" s="32">
        <v>185</v>
      </c>
      <c r="J355" s="32">
        <v>180</v>
      </c>
      <c r="K355" s="32">
        <v>175</v>
      </c>
      <c r="L355" s="32">
        <v>170</v>
      </c>
      <c r="M355" s="32">
        <v>167</v>
      </c>
      <c r="N355" s="32">
        <v>165</v>
      </c>
      <c r="O355" s="32">
        <v>162</v>
      </c>
      <c r="P355" s="33">
        <v>160</v>
      </c>
    </row>
    <row r="356" spans="1:16" ht="25.5" x14ac:dyDescent="0.25">
      <c r="A356" s="10" t="str">
        <f>INDEX('Обработка исходного'!B:B,ROW($B$3)+4*(ROW($B356)-ROW($B$3)))</f>
        <v>Сплав на железоникелевой основе</v>
      </c>
      <c r="B356" s="47" t="str">
        <f>INDEX('Обработка исходного'!D:D,ROW($B$3)+4*(ROW($B356)-ROW($B$3)))</f>
        <v>Сплав ХН35ВТ-ВД</v>
      </c>
      <c r="C356" s="27" t="str">
        <f>IF(ISBLANK(INDEX('Обработка исходного'!E:E,ROW($B$3)+4*(ROW($B356)-ROW($B$3)))),"",INDEX('Обработка исходного'!E:E,ROW($B$3)+4*(ROW($B356)-ROW($B$3))))</f>
        <v>Сортовой прокат до 100 мм</v>
      </c>
      <c r="D356" s="31">
        <v>205</v>
      </c>
      <c r="E356" s="32">
        <v>202</v>
      </c>
      <c r="F356" s="32">
        <v>200</v>
      </c>
      <c r="G356" s="32">
        <v>195</v>
      </c>
      <c r="H356" s="32">
        <v>190</v>
      </c>
      <c r="I356" s="32">
        <v>185</v>
      </c>
      <c r="J356" s="32">
        <v>180</v>
      </c>
      <c r="K356" s="32">
        <v>175</v>
      </c>
      <c r="L356" s="32">
        <v>170</v>
      </c>
      <c r="M356" s="32">
        <v>167</v>
      </c>
      <c r="N356" s="32">
        <v>165</v>
      </c>
      <c r="O356" s="32">
        <v>162</v>
      </c>
      <c r="P356" s="33">
        <v>160</v>
      </c>
    </row>
    <row r="357" spans="1:16" ht="25.5" x14ac:dyDescent="0.25">
      <c r="A357" s="10" t="str">
        <f>INDEX('Обработка исходного'!B:B,ROW($B$3)+4*(ROW($B357)-ROW($B$3)))</f>
        <v>Сплав на железоникелевой основе</v>
      </c>
      <c r="B357" s="47" t="str">
        <f>INDEX('Обработка исходного'!D:D,ROW($B$3)+4*(ROW($B357)-ROW($B$3)))</f>
        <v>Сплав ХН35ВТЮ</v>
      </c>
      <c r="C357" s="27" t="str">
        <f>IF(ISBLANK(INDEX('Обработка исходного'!E:E,ROW($B$3)+4*(ROW($B357)-ROW($B$3)))),"",INDEX('Обработка исходного'!E:E,ROW($B$3)+4*(ROW($B357)-ROW($B$3))))</f>
        <v/>
      </c>
      <c r="D357" s="31">
        <v>205</v>
      </c>
      <c r="E357" s="32">
        <v>202</v>
      </c>
      <c r="F357" s="32">
        <v>200</v>
      </c>
      <c r="G357" s="32">
        <v>195</v>
      </c>
      <c r="H357" s="32">
        <v>190</v>
      </c>
      <c r="I357" s="32">
        <v>185</v>
      </c>
      <c r="J357" s="32">
        <v>180</v>
      </c>
      <c r="K357" s="32">
        <v>175</v>
      </c>
      <c r="L357" s="32">
        <v>170</v>
      </c>
      <c r="M357" s="32">
        <v>167</v>
      </c>
      <c r="N357" s="32">
        <v>165</v>
      </c>
      <c r="O357" s="32">
        <v>162</v>
      </c>
      <c r="P357" s="33">
        <v>160</v>
      </c>
    </row>
    <row r="358" spans="1:16" ht="38.25" x14ac:dyDescent="0.25">
      <c r="A358" s="10" t="str">
        <f>INDEX('Обработка исходного'!B:B,ROW($B$3)+4*(ROW($B358)-ROW($B$3)))</f>
        <v>Сплав на железоникелевой основе</v>
      </c>
      <c r="B358" s="47" t="str">
        <f>INDEX('Обработка исходного'!D:D,ROW($B$3)+4*(ROW($B358)-ROW($B$3)))</f>
        <v>Сплав 0Х20Н46Б</v>
      </c>
      <c r="C358" s="27" t="str">
        <f>IF(ISBLANK(INDEX('Обработка исходного'!E:E,ROW($B$3)+4*(ROW($B358)-ROW($B$3)))),"",INDEX('Обработка исходного'!E:E,ROW($B$3)+4*(ROW($B358)-ROW($B$3))))</f>
        <v>Бесшовные трубы холодно и теплодеформированные наружным диаметром от 13 до 32 мм с толщиной стенки от 1,5 до 3 мм</v>
      </c>
      <c r="D358" s="31">
        <v>205</v>
      </c>
      <c r="E358" s="32">
        <v>202</v>
      </c>
      <c r="F358" s="32">
        <v>200</v>
      </c>
      <c r="G358" s="32">
        <v>195</v>
      </c>
      <c r="H358" s="32">
        <v>190</v>
      </c>
      <c r="I358" s="32">
        <v>185</v>
      </c>
      <c r="J358" s="32">
        <v>180</v>
      </c>
      <c r="K358" s="32">
        <v>175</v>
      </c>
      <c r="L358" s="32">
        <v>170</v>
      </c>
      <c r="M358" s="32">
        <v>167</v>
      </c>
      <c r="N358" s="32">
        <v>165</v>
      </c>
      <c r="O358" s="32">
        <v>162</v>
      </c>
      <c r="P358" s="33">
        <v>160</v>
      </c>
    </row>
    <row r="359" spans="1:16" ht="25.5" x14ac:dyDescent="0.25">
      <c r="A359" s="10" t="str">
        <f>INDEX('Обработка исходного'!B:B,ROW($B$3)+4*(ROW($B359)-ROW($B$3)))</f>
        <v>Сплав на железоникелевой основе</v>
      </c>
      <c r="B359" s="47" t="str">
        <f>INDEX('Обработка исходного'!D:D,ROW($B$3)+4*(ROW($B359)-ROW($B$3)))</f>
        <v>Сплав 0Х20Н46Б</v>
      </c>
      <c r="C359" s="27" t="str">
        <f>IF(ISBLANK(INDEX('Обработка исходного'!E:E,ROW($B$3)+4*(ROW($B359)-ROW($B$3)))),"",INDEX('Обработка исходного'!E:E,ROW($B$3)+4*(ROW($B359)-ROW($B$3))))</f>
        <v>Прутки круглого и квадратного сечения толщиной или диаметром от 30 до 170 мм</v>
      </c>
      <c r="D359" s="31">
        <v>205</v>
      </c>
      <c r="E359" s="32">
        <v>202</v>
      </c>
      <c r="F359" s="32">
        <v>200</v>
      </c>
      <c r="G359" s="32">
        <v>195</v>
      </c>
      <c r="H359" s="32">
        <v>190</v>
      </c>
      <c r="I359" s="32">
        <v>185</v>
      </c>
      <c r="J359" s="32">
        <v>180</v>
      </c>
      <c r="K359" s="32">
        <v>175</v>
      </c>
      <c r="L359" s="32">
        <v>170</v>
      </c>
      <c r="M359" s="32">
        <v>167</v>
      </c>
      <c r="N359" s="32">
        <v>165</v>
      </c>
      <c r="O359" s="32">
        <v>162</v>
      </c>
      <c r="P359" s="33">
        <v>160</v>
      </c>
    </row>
  </sheetData>
  <autoFilter ref="A1:P359" xr:uid="{00000000-0009-0000-0000-000006000000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4">
    <mergeCell ref="A1:A2"/>
    <mergeCell ref="B1:B2"/>
    <mergeCell ref="C1:C2"/>
    <mergeCell ref="D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171"/>
  <sheetViews>
    <sheetView workbookViewId="0">
      <selection activeCell="N7" sqref="N7"/>
    </sheetView>
  </sheetViews>
  <sheetFormatPr defaultRowHeight="15" x14ac:dyDescent="0.25"/>
  <cols>
    <col min="1" max="1" width="24.42578125" style="13" customWidth="1"/>
    <col min="2" max="2" width="24.85546875" style="13" bestFit="1" customWidth="1"/>
    <col min="3" max="3" width="46" style="30" customWidth="1"/>
    <col min="4" max="4" width="4.85546875" style="34" bestFit="1" customWidth="1"/>
    <col min="5" max="15" width="4.85546875" style="35" bestFit="1" customWidth="1"/>
    <col min="16" max="16" width="4.85546875" style="36" bestFit="1" customWidth="1"/>
    <col min="17" max="29" width="4.85546875" style="35" bestFit="1" customWidth="1"/>
    <col min="30" max="16384" width="9.140625" style="1"/>
  </cols>
  <sheetData>
    <row r="1" spans="1:29" ht="15" customHeight="1" x14ac:dyDescent="0.25">
      <c r="A1" s="60" t="s">
        <v>205</v>
      </c>
      <c r="B1" s="56" t="s">
        <v>0</v>
      </c>
      <c r="C1" s="58" t="s">
        <v>1</v>
      </c>
      <c r="D1" s="53" t="s">
        <v>372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5"/>
      <c r="Q1" s="53" t="s">
        <v>373</v>
      </c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5"/>
    </row>
    <row r="2" spans="1:29" ht="15.75" thickBot="1" x14ac:dyDescent="0.3">
      <c r="A2" s="61"/>
      <c r="B2" s="57"/>
      <c r="C2" s="59"/>
      <c r="D2" s="37">
        <v>20</v>
      </c>
      <c r="E2" s="38">
        <v>50</v>
      </c>
      <c r="F2" s="38">
        <v>100</v>
      </c>
      <c r="G2" s="38">
        <v>150</v>
      </c>
      <c r="H2" s="38">
        <v>200</v>
      </c>
      <c r="I2" s="38">
        <v>250</v>
      </c>
      <c r="J2" s="38">
        <v>300</v>
      </c>
      <c r="K2" s="38">
        <v>350</v>
      </c>
      <c r="L2" s="38">
        <v>400</v>
      </c>
      <c r="M2" s="38">
        <v>450</v>
      </c>
      <c r="N2" s="38">
        <v>500</v>
      </c>
      <c r="O2" s="38">
        <v>550</v>
      </c>
      <c r="P2" s="39">
        <v>600</v>
      </c>
      <c r="Q2" s="37">
        <v>20</v>
      </c>
      <c r="R2" s="38">
        <v>50</v>
      </c>
      <c r="S2" s="38">
        <v>100</v>
      </c>
      <c r="T2" s="38">
        <v>150</v>
      </c>
      <c r="U2" s="38">
        <v>200</v>
      </c>
      <c r="V2" s="38">
        <v>250</v>
      </c>
      <c r="W2" s="38">
        <v>300</v>
      </c>
      <c r="X2" s="38">
        <v>350</v>
      </c>
      <c r="Y2" s="38">
        <v>400</v>
      </c>
      <c r="Z2" s="38">
        <v>450</v>
      </c>
      <c r="AA2" s="38">
        <v>500</v>
      </c>
      <c r="AB2" s="38">
        <v>550</v>
      </c>
      <c r="AC2" s="39">
        <v>600</v>
      </c>
    </row>
    <row r="3" spans="1:29" ht="25.5" x14ac:dyDescent="0.25">
      <c r="A3" s="9" t="str">
        <f>INDEX('Обработка исходного'!B:B,ROW($B$3)+4*(ROW($B3)-ROW($B$3)))</f>
        <v>Сталь углеродистая</v>
      </c>
      <c r="B3" s="46" t="str">
        <f>INDEX('Обработка исходного'!D:D,ROW($B$3)+4*(ROW($B3)-ROW($B$3)))</f>
        <v>Ст3сп5</v>
      </c>
      <c r="C3" s="27" t="str">
        <f>'Rp0,2, МПа'!C3</f>
        <v>Горячекатаная сортовая фасонная и листовая сталь толщиной до 20 мм</v>
      </c>
      <c r="D3" s="31">
        <f>IFERROR(MIN('Rp0,2, МПа'!D3/1.5,'Rm, МПа'!D3/2.6),"-")</f>
        <v>143.46153846153845</v>
      </c>
      <c r="E3" s="32">
        <f>IFERROR(MIN('Rp0,2, МПа'!E3/1.5,'Rm, МПа'!E3/2.6),"-")</f>
        <v>139.61538461538461</v>
      </c>
      <c r="F3" s="32">
        <f>IFERROR(MIN('Rp0,2, МПа'!F3/1.5,'Rm, МПа'!F3/2.6),"-")</f>
        <v>135.76923076923077</v>
      </c>
      <c r="G3" s="32">
        <f>IFERROR(MIN('Rp0,2, МПа'!G3/1.5,'Rm, МПа'!G3/2.6),"-")</f>
        <v>135.76923076923077</v>
      </c>
      <c r="H3" s="32">
        <f>IFERROR(MIN('Rp0,2, МПа'!H3/1.5,'Rm, МПа'!H3/2.6),"-")</f>
        <v>131.92307692307691</v>
      </c>
      <c r="I3" s="32">
        <f>IFERROR(MIN('Rp0,2, МПа'!I3/1.5,'Rm, МПа'!I3/2.6),"-")</f>
        <v>124.23076923076923</v>
      </c>
      <c r="J3" s="32">
        <f>IFERROR(MIN('Rp0,2, МПа'!J3/1.5,'Rm, МПа'!J3/2.6),"-")</f>
        <v>109.23076923076923</v>
      </c>
      <c r="K3" s="32" t="str">
        <f>IFERROR(MIN('Rp0,2, МПа'!K3/1.5,'Rm, МПа'!K3/2.6),"-")</f>
        <v>-</v>
      </c>
      <c r="L3" s="32" t="str">
        <f>IFERROR(MIN('Rp0,2, МПа'!L3/1.5,'Rm, МПа'!L3/2.6),"-")</f>
        <v>-</v>
      </c>
      <c r="M3" s="32" t="str">
        <f>IFERROR(MIN('Rp0,2, МПа'!M3/1.5,'Rm, МПа'!M3/2.6),"-")</f>
        <v>-</v>
      </c>
      <c r="N3" s="32" t="str">
        <f>IFERROR(MIN('Rp0,2, МПа'!N3/1.5,'Rm, МПа'!N3/2.6),"-")</f>
        <v>-</v>
      </c>
      <c r="O3" s="32" t="str">
        <f>IFERROR(MIN('Rp0,2, МПа'!O3/1.5,'Rm, МПа'!O3/2.6),"-")</f>
        <v>-</v>
      </c>
      <c r="P3" s="33" t="str">
        <f>IFERROR(MIN('Rp0,2, МПа'!P3/1.5,'Rm, МПа'!P3/2.6),"-")</f>
        <v>-</v>
      </c>
      <c r="Q3" s="31">
        <f>IFERROR('Rp0,2, МПа'!D3/2,"-")</f>
        <v>122.5</v>
      </c>
      <c r="R3" s="32">
        <f>IFERROR('Rp0,2, МПа'!E3/2,"-")</f>
        <v>117.5</v>
      </c>
      <c r="S3" s="32">
        <f>IFERROR('Rp0,2, МПа'!F3/2,"-")</f>
        <v>117.5</v>
      </c>
      <c r="T3" s="32">
        <f>IFERROR('Rp0,2, МПа'!G3/2,"-")</f>
        <v>117.5</v>
      </c>
      <c r="U3" s="32">
        <f>IFERROR('Rp0,2, МПа'!H3/2,"-")</f>
        <v>117.5</v>
      </c>
      <c r="V3" s="32">
        <f>IFERROR('Rp0,2, МПа'!I3/2,"-")</f>
        <v>103</v>
      </c>
      <c r="W3" s="32">
        <f>IFERROR('Rp0,2, МПа'!J3/2,"-")</f>
        <v>93</v>
      </c>
      <c r="X3" s="32" t="str">
        <f>IFERROR('Rp0,2, МПа'!K3/2,"-")</f>
        <v>-</v>
      </c>
      <c r="Y3" s="32" t="str">
        <f>IFERROR('Rp0,2, МПа'!L3/2,"-")</f>
        <v>-</v>
      </c>
      <c r="Z3" s="32" t="str">
        <f>IFERROR('Rp0,2, МПа'!M3/2,"-")</f>
        <v>-</v>
      </c>
      <c r="AA3" s="32" t="str">
        <f>IFERROR('Rp0,2, МПа'!N3/2,"-")</f>
        <v>-</v>
      </c>
      <c r="AB3" s="32" t="str">
        <f>IFERROR('Rp0,2, МПа'!O3/2,"-")</f>
        <v>-</v>
      </c>
      <c r="AC3" s="33" t="str">
        <f>IFERROR('Rp0,2, МПа'!P3/2,"-")</f>
        <v>-</v>
      </c>
    </row>
    <row r="4" spans="1:29" ht="25.5" x14ac:dyDescent="0.25">
      <c r="A4" s="10" t="str">
        <f>INDEX('Обработка исходного'!B:B,ROW($B$3)+4*(ROW($B4)-ROW($B$3)))</f>
        <v>Сталь углеродистая</v>
      </c>
      <c r="B4" s="47" t="str">
        <f>INDEX('Обработка исходного'!D:D,ROW($B$3)+4*(ROW($B4)-ROW($B$3)))</f>
        <v>Ст3сп5</v>
      </c>
      <c r="C4" s="27" t="str">
        <f>'Rp0,2, МПа'!C4</f>
        <v>Горячекатаная сортовая фасонная и листовая сталь толщиной от 20 до 100 мм</v>
      </c>
      <c r="D4" s="31">
        <f>IFERROR(MIN('Rp0,2, МПа'!D4/1.5,'Rm, МПа'!D4/2.6),"-")</f>
        <v>137.33333333333334</v>
      </c>
      <c r="E4" s="32">
        <f>IFERROR(MIN('Rp0,2, МПа'!E4/1.5,'Rm, МПа'!E4/2.6),"-")</f>
        <v>130.66666666666666</v>
      </c>
      <c r="F4" s="32">
        <f>IFERROR(MIN('Rp0,2, МПа'!F4/1.5,'Rm, МПа'!F4/2.6),"-")</f>
        <v>130.66666666666666</v>
      </c>
      <c r="G4" s="32">
        <f>IFERROR(MIN('Rp0,2, МПа'!G4/1.5,'Rm, МПа'!G4/2.6),"-")</f>
        <v>130.66666666666666</v>
      </c>
      <c r="H4" s="32">
        <f>IFERROR(MIN('Rp0,2, МПа'!H4/1.5,'Rm, МПа'!H4/2.6),"-")</f>
        <v>130.66666666666666</v>
      </c>
      <c r="I4" s="32">
        <f>IFERROR(MIN('Rp0,2, МПа'!I4/1.5,'Rm, МПа'!I4/2.6),"-")</f>
        <v>118</v>
      </c>
      <c r="J4" s="32">
        <f>IFERROR(MIN('Rp0,2, МПа'!J4/1.5,'Rm, МПа'!J4/2.6),"-")</f>
        <v>104.66666666666667</v>
      </c>
      <c r="K4" s="32" t="str">
        <f>IFERROR(MIN('Rp0,2, МПа'!K4/1.5,'Rm, МПа'!K4/2.6),"-")</f>
        <v>-</v>
      </c>
      <c r="L4" s="32" t="str">
        <f>IFERROR(MIN('Rp0,2, МПа'!L4/1.5,'Rm, МПа'!L4/2.6),"-")</f>
        <v>-</v>
      </c>
      <c r="M4" s="32" t="str">
        <f>IFERROR(MIN('Rp0,2, МПа'!M4/1.5,'Rm, МПа'!M4/2.6),"-")</f>
        <v>-</v>
      </c>
      <c r="N4" s="32" t="str">
        <f>IFERROR(MIN('Rp0,2, МПа'!N4/1.5,'Rm, МПа'!N4/2.6),"-")</f>
        <v>-</v>
      </c>
      <c r="O4" s="32" t="str">
        <f>IFERROR(MIN('Rp0,2, МПа'!O4/1.5,'Rm, МПа'!O4/2.6),"-")</f>
        <v>-</v>
      </c>
      <c r="P4" s="33" t="str">
        <f>IFERROR(MIN('Rp0,2, МПа'!P4/1.5,'Rm, МПа'!P4/2.6),"-")</f>
        <v>-</v>
      </c>
      <c r="Q4" s="31">
        <f>IFERROR('Rp0,2, МПа'!D4/2,"-")</f>
        <v>103</v>
      </c>
      <c r="R4" s="32">
        <f>IFERROR('Rp0,2, МПа'!E4/2,"-")</f>
        <v>98</v>
      </c>
      <c r="S4" s="32">
        <f>IFERROR('Rp0,2, МПа'!F4/2,"-")</f>
        <v>98</v>
      </c>
      <c r="T4" s="32">
        <f>IFERROR('Rp0,2, МПа'!G4/2,"-")</f>
        <v>98</v>
      </c>
      <c r="U4" s="32">
        <f>IFERROR('Rp0,2, МПа'!H4/2,"-")</f>
        <v>98</v>
      </c>
      <c r="V4" s="32">
        <f>IFERROR('Rp0,2, МПа'!I4/2,"-")</f>
        <v>88.5</v>
      </c>
      <c r="W4" s="32">
        <f>IFERROR('Rp0,2, МПа'!J4/2,"-")</f>
        <v>78.5</v>
      </c>
      <c r="X4" s="32" t="str">
        <f>IFERROR('Rp0,2, МПа'!K4/2,"-")</f>
        <v>-</v>
      </c>
      <c r="Y4" s="32" t="str">
        <f>IFERROR('Rp0,2, МПа'!L4/2,"-")</f>
        <v>-</v>
      </c>
      <c r="Z4" s="32" t="str">
        <f>IFERROR('Rp0,2, МПа'!M4/2,"-")</f>
        <v>-</v>
      </c>
      <c r="AA4" s="32" t="str">
        <f>IFERROR('Rp0,2, МПа'!N4/2,"-")</f>
        <v>-</v>
      </c>
      <c r="AB4" s="32" t="str">
        <f>IFERROR('Rp0,2, МПа'!O4/2,"-")</f>
        <v>-</v>
      </c>
      <c r="AC4" s="33" t="str">
        <f>IFERROR('Rp0,2, МПа'!P4/2,"-")</f>
        <v>-</v>
      </c>
    </row>
    <row r="5" spans="1:29" ht="25.5" x14ac:dyDescent="0.25">
      <c r="A5" s="10" t="str">
        <f>INDEX('Обработка исходного'!B:B,ROW($B$3)+4*(ROW($B5)-ROW($B$3)))</f>
        <v>Сталь углеродистая</v>
      </c>
      <c r="B5" s="47" t="str">
        <f>INDEX('Обработка исходного'!D:D,ROW($B$3)+4*(ROW($B5)-ROW($B$3)))</f>
        <v>Ст3сп5</v>
      </c>
      <c r="C5" s="27" t="str">
        <f>'Rp0,2, МПа'!C5</f>
        <v>Горячекатаная сортовая фасонная и листовая сталь толщиной более 100 мм</v>
      </c>
      <c r="D5" s="31">
        <f>IFERROR(MIN('Rp0,2, МПа'!D5/1.5,'Rm, МПа'!D5/2.6),"-")</f>
        <v>137.33333333333334</v>
      </c>
      <c r="E5" s="32">
        <f>IFERROR(MIN('Rp0,2, МПа'!E5/1.5,'Rm, МПа'!E5/2.6),"-")</f>
        <v>130.66666666666666</v>
      </c>
      <c r="F5" s="32">
        <f>IFERROR(MIN('Rp0,2, МПа'!F5/1.5,'Rm, МПа'!F5/2.6),"-")</f>
        <v>130.66666666666666</v>
      </c>
      <c r="G5" s="32">
        <f>IFERROR(MIN('Rp0,2, МПа'!G5/1.5,'Rm, МПа'!G5/2.6),"-")</f>
        <v>130.66666666666666</v>
      </c>
      <c r="H5" s="32">
        <f>IFERROR(MIN('Rp0,2, МПа'!H5/1.5,'Rm, МПа'!H5/2.6),"-")</f>
        <v>130.66666666666666</v>
      </c>
      <c r="I5" s="32">
        <f>IFERROR(MIN('Rp0,2, МПа'!I5/1.5,'Rm, МПа'!I5/2.6),"-")</f>
        <v>118</v>
      </c>
      <c r="J5" s="32">
        <f>IFERROR(MIN('Rp0,2, МПа'!J5/1.5,'Rm, МПа'!J5/2.6),"-")</f>
        <v>104.66666666666667</v>
      </c>
      <c r="K5" s="32" t="str">
        <f>IFERROR(MIN('Rp0,2, МПа'!K5/1.5,'Rm, МПа'!K5/2.6),"-")</f>
        <v>-</v>
      </c>
      <c r="L5" s="32" t="str">
        <f>IFERROR(MIN('Rp0,2, МПа'!L5/1.5,'Rm, МПа'!L5/2.6),"-")</f>
        <v>-</v>
      </c>
      <c r="M5" s="32" t="str">
        <f>IFERROR(MIN('Rp0,2, МПа'!M5/1.5,'Rm, МПа'!M5/2.6),"-")</f>
        <v>-</v>
      </c>
      <c r="N5" s="32" t="str">
        <f>IFERROR(MIN('Rp0,2, МПа'!N5/1.5,'Rm, МПа'!N5/2.6),"-")</f>
        <v>-</v>
      </c>
      <c r="O5" s="32" t="str">
        <f>IFERROR(MIN('Rp0,2, МПа'!O5/1.5,'Rm, МПа'!O5/2.6),"-")</f>
        <v>-</v>
      </c>
      <c r="P5" s="33" t="str">
        <f>IFERROR(MIN('Rp0,2, МПа'!P5/1.5,'Rm, МПа'!P5/2.6),"-")</f>
        <v>-</v>
      </c>
      <c r="Q5" s="31">
        <f>IFERROR('Rp0,2, МПа'!D5/2,"-")</f>
        <v>103</v>
      </c>
      <c r="R5" s="32">
        <f>IFERROR('Rp0,2, МПа'!E5/2,"-")</f>
        <v>98</v>
      </c>
      <c r="S5" s="32">
        <f>IFERROR('Rp0,2, МПа'!F5/2,"-")</f>
        <v>98</v>
      </c>
      <c r="T5" s="32">
        <f>IFERROR('Rp0,2, МПа'!G5/2,"-")</f>
        <v>98</v>
      </c>
      <c r="U5" s="32">
        <f>IFERROR('Rp0,2, МПа'!H5/2,"-")</f>
        <v>98</v>
      </c>
      <c r="V5" s="32">
        <f>IFERROR('Rp0,2, МПа'!I5/2,"-")</f>
        <v>88.5</v>
      </c>
      <c r="W5" s="32">
        <f>IFERROR('Rp0,2, МПа'!J5/2,"-")</f>
        <v>78.5</v>
      </c>
      <c r="X5" s="32" t="str">
        <f>IFERROR('Rp0,2, МПа'!K5/2,"-")</f>
        <v>-</v>
      </c>
      <c r="Y5" s="32" t="str">
        <f>IFERROR('Rp0,2, МПа'!L5/2,"-")</f>
        <v>-</v>
      </c>
      <c r="Z5" s="32" t="str">
        <f>IFERROR('Rp0,2, МПа'!M5/2,"-")</f>
        <v>-</v>
      </c>
      <c r="AA5" s="32" t="str">
        <f>IFERROR('Rp0,2, МПа'!N5/2,"-")</f>
        <v>-</v>
      </c>
      <c r="AB5" s="32" t="str">
        <f>IFERROR('Rp0,2, МПа'!O5/2,"-")</f>
        <v>-</v>
      </c>
      <c r="AC5" s="33" t="str">
        <f>IFERROR('Rp0,2, МПа'!P5/2,"-")</f>
        <v>-</v>
      </c>
    </row>
    <row r="6" spans="1:29" x14ac:dyDescent="0.25">
      <c r="A6" s="10" t="str">
        <f>INDEX('Обработка исходного'!B:B,ROW($B$3)+4*(ROW($B6)-ROW($B$3)))</f>
        <v>Сталь углеродистая</v>
      </c>
      <c r="B6" s="47" t="str">
        <f>INDEX('Обработка исходного'!D:D,ROW($B$3)+4*(ROW($B6)-ROW($B$3)))</f>
        <v>Ст3сп5</v>
      </c>
      <c r="C6" s="27" t="str">
        <f>'Rp0,2, МПа'!C6</f>
        <v>Трубы</v>
      </c>
      <c r="D6" s="31">
        <f>IFERROR(MIN('Rp0,2, МПа'!D6/1.5,'Rm, МПа'!D6/2.6),"-")</f>
        <v>137.33333333333334</v>
      </c>
      <c r="E6" s="32">
        <f>IFERROR(MIN('Rp0,2, МПа'!E6/1.5,'Rm, МПа'!E6/2.6),"-")</f>
        <v>130.66666666666666</v>
      </c>
      <c r="F6" s="32">
        <f>IFERROR(MIN('Rp0,2, МПа'!F6/1.5,'Rm, МПа'!F6/2.6),"-")</f>
        <v>130.66666666666666</v>
      </c>
      <c r="G6" s="32">
        <f>IFERROR(MIN('Rp0,2, МПа'!G6/1.5,'Rm, МПа'!G6/2.6),"-")</f>
        <v>130.66666666666666</v>
      </c>
      <c r="H6" s="32">
        <f>IFERROR(MIN('Rp0,2, МПа'!H6/1.5,'Rm, МПа'!H6/2.6),"-")</f>
        <v>130.66666666666666</v>
      </c>
      <c r="I6" s="32">
        <f>IFERROR(MIN('Rp0,2, МПа'!I6/1.5,'Rm, МПа'!I6/2.6),"-")</f>
        <v>118</v>
      </c>
      <c r="J6" s="32">
        <f>IFERROR(MIN('Rp0,2, МПа'!J6/1.5,'Rm, МПа'!J6/2.6),"-")</f>
        <v>104.66666666666667</v>
      </c>
      <c r="K6" s="32" t="str">
        <f>IFERROR(MIN('Rp0,2, МПа'!K6/1.5,'Rm, МПа'!K6/2.6),"-")</f>
        <v>-</v>
      </c>
      <c r="L6" s="32" t="str">
        <f>IFERROR(MIN('Rp0,2, МПа'!L6/1.5,'Rm, МПа'!L6/2.6),"-")</f>
        <v>-</v>
      </c>
      <c r="M6" s="32" t="str">
        <f>IFERROR(MIN('Rp0,2, МПа'!M6/1.5,'Rm, МПа'!M6/2.6),"-")</f>
        <v>-</v>
      </c>
      <c r="N6" s="32" t="str">
        <f>IFERROR(MIN('Rp0,2, МПа'!N6/1.5,'Rm, МПа'!N6/2.6),"-")</f>
        <v>-</v>
      </c>
      <c r="O6" s="32" t="str">
        <f>IFERROR(MIN('Rp0,2, МПа'!O6/1.5,'Rm, МПа'!O6/2.6),"-")</f>
        <v>-</v>
      </c>
      <c r="P6" s="33" t="str">
        <f>IFERROR(MIN('Rp0,2, МПа'!P6/1.5,'Rm, МПа'!P6/2.6),"-")</f>
        <v>-</v>
      </c>
      <c r="Q6" s="31">
        <f>IFERROR('Rp0,2, МПа'!D6/2,"-")</f>
        <v>103</v>
      </c>
      <c r="R6" s="32">
        <f>IFERROR('Rp0,2, МПа'!E6/2,"-")</f>
        <v>98</v>
      </c>
      <c r="S6" s="32">
        <f>IFERROR('Rp0,2, МПа'!F6/2,"-")</f>
        <v>98</v>
      </c>
      <c r="T6" s="32">
        <f>IFERROR('Rp0,2, МПа'!G6/2,"-")</f>
        <v>98</v>
      </c>
      <c r="U6" s="32">
        <f>IFERROR('Rp0,2, МПа'!H6/2,"-")</f>
        <v>98</v>
      </c>
      <c r="V6" s="32">
        <f>IFERROR('Rp0,2, МПа'!I6/2,"-")</f>
        <v>88.5</v>
      </c>
      <c r="W6" s="32">
        <f>IFERROR('Rp0,2, МПа'!J6/2,"-")</f>
        <v>78.5</v>
      </c>
      <c r="X6" s="32" t="str">
        <f>IFERROR('Rp0,2, МПа'!K6/2,"-")</f>
        <v>-</v>
      </c>
      <c r="Y6" s="32" t="str">
        <f>IFERROR('Rp0,2, МПа'!L6/2,"-")</f>
        <v>-</v>
      </c>
      <c r="Z6" s="32" t="str">
        <f>IFERROR('Rp0,2, МПа'!M6/2,"-")</f>
        <v>-</v>
      </c>
      <c r="AA6" s="32" t="str">
        <f>IFERROR('Rp0,2, МПа'!N6/2,"-")</f>
        <v>-</v>
      </c>
      <c r="AB6" s="32" t="str">
        <f>IFERROR('Rp0,2, МПа'!O6/2,"-")</f>
        <v>-</v>
      </c>
      <c r="AC6" s="33" t="str">
        <f>IFERROR('Rp0,2, МПа'!P6/2,"-")</f>
        <v>-</v>
      </c>
    </row>
    <row r="7" spans="1:29" x14ac:dyDescent="0.25">
      <c r="A7" s="10" t="str">
        <f>INDEX('Обработка исходного'!B:B,ROW($B$3)+4*(ROW($B7)-ROW($B$3)))</f>
        <v>Сталь углеродистая</v>
      </c>
      <c r="B7" s="47" t="str">
        <f>INDEX('Обработка исходного'!D:D,ROW($B$3)+4*(ROW($B7)-ROW($B$3)))</f>
        <v>Ст3сп5</v>
      </c>
      <c r="C7" s="27" t="str">
        <f>'Rp0,2, МПа'!C7</f>
        <v>Поковки диаметром или толщиной до 300 мм, КП175*</v>
      </c>
      <c r="D7" s="31">
        <f>IFERROR(MIN('Rp0,2, МПа'!D7/1.5,'Rm, МПа'!D7/2.6),"-")</f>
        <v>116.66666666666667</v>
      </c>
      <c r="E7" s="32">
        <f>IFERROR(MIN('Rp0,2, МПа'!E7/1.5,'Rm, МПа'!E7/2.6),"-")</f>
        <v>111.33333333333333</v>
      </c>
      <c r="F7" s="32">
        <f>IFERROR(MIN('Rp0,2, МПа'!F7/1.5,'Rm, МПа'!F7/2.6),"-")</f>
        <v>111.33333333333333</v>
      </c>
      <c r="G7" s="32">
        <f>IFERROR(MIN('Rp0,2, МПа'!G7/1.5,'Rm, МПа'!G7/2.6),"-")</f>
        <v>111.33333333333333</v>
      </c>
      <c r="H7" s="32">
        <f>IFERROR(MIN('Rp0,2, МПа'!H7/1.5,'Rm, МПа'!H7/2.6),"-")</f>
        <v>104.66666666666667</v>
      </c>
      <c r="I7" s="32">
        <f>IFERROR(MIN('Rp0,2, МПа'!I7/1.5,'Rm, МПа'!I7/2.6),"-")</f>
        <v>98</v>
      </c>
      <c r="J7" s="32">
        <f>IFERROR(MIN('Rp0,2, МПа'!J7/1.5,'Rm, МПа'!J7/2.6),"-")</f>
        <v>91.333333333333329</v>
      </c>
      <c r="K7" s="32" t="str">
        <f>IFERROR(MIN('Rp0,2, МПа'!K7/1.5,'Rm, МПа'!K7/2.6),"-")</f>
        <v>-</v>
      </c>
      <c r="L7" s="32" t="str">
        <f>IFERROR(MIN('Rp0,2, МПа'!L7/1.5,'Rm, МПа'!L7/2.6),"-")</f>
        <v>-</v>
      </c>
      <c r="M7" s="32" t="str">
        <f>IFERROR(MIN('Rp0,2, МПа'!M7/1.5,'Rm, МПа'!M7/2.6),"-")</f>
        <v>-</v>
      </c>
      <c r="N7" s="32" t="str">
        <f>IFERROR(MIN('Rp0,2, МПа'!N7/1.5,'Rm, МПа'!N7/2.6),"-")</f>
        <v>-</v>
      </c>
      <c r="O7" s="32" t="str">
        <f>IFERROR(MIN('Rp0,2, МПа'!O7/1.5,'Rm, МПа'!O7/2.6),"-")</f>
        <v>-</v>
      </c>
      <c r="P7" s="33" t="str">
        <f>IFERROR(MIN('Rp0,2, МПа'!P7/1.5,'Rm, МПа'!P7/2.6),"-")</f>
        <v>-</v>
      </c>
      <c r="Q7" s="31">
        <f>IFERROR('Rp0,2, МПа'!D7/2,"-")</f>
        <v>87.5</v>
      </c>
      <c r="R7" s="32">
        <f>IFERROR('Rp0,2, МПа'!E7/2,"-")</f>
        <v>83.5</v>
      </c>
      <c r="S7" s="32">
        <f>IFERROR('Rp0,2, МПа'!F7/2,"-")</f>
        <v>83.5</v>
      </c>
      <c r="T7" s="32">
        <f>IFERROR('Rp0,2, МПа'!G7/2,"-")</f>
        <v>83.5</v>
      </c>
      <c r="U7" s="32">
        <f>IFERROR('Rp0,2, МПа'!H7/2,"-")</f>
        <v>78.5</v>
      </c>
      <c r="V7" s="32">
        <f>IFERROR('Rp0,2, МПа'!I7/2,"-")</f>
        <v>73.5</v>
      </c>
      <c r="W7" s="32">
        <f>IFERROR('Rp0,2, МПа'!J7/2,"-")</f>
        <v>68.5</v>
      </c>
      <c r="X7" s="32" t="str">
        <f>IFERROR('Rp0,2, МПа'!K7/2,"-")</f>
        <v>-</v>
      </c>
      <c r="Y7" s="32" t="str">
        <f>IFERROR('Rp0,2, МПа'!L7/2,"-")</f>
        <v>-</v>
      </c>
      <c r="Z7" s="32" t="str">
        <f>IFERROR('Rp0,2, МПа'!M7/2,"-")</f>
        <v>-</v>
      </c>
      <c r="AA7" s="32" t="str">
        <f>IFERROR('Rp0,2, МПа'!N7/2,"-")</f>
        <v>-</v>
      </c>
      <c r="AB7" s="32" t="str">
        <f>IFERROR('Rp0,2, МПа'!O7/2,"-")</f>
        <v>-</v>
      </c>
      <c r="AC7" s="33" t="str">
        <f>IFERROR('Rp0,2, МПа'!P7/2,"-")</f>
        <v>-</v>
      </c>
    </row>
    <row r="8" spans="1:29" x14ac:dyDescent="0.25">
      <c r="A8" s="10" t="str">
        <f>INDEX('Обработка исходного'!B:B,ROW($B$3)+4*(ROW($B8)-ROW($B$3)))</f>
        <v>Сталь углеродистая</v>
      </c>
      <c r="B8" s="47" t="str">
        <f>INDEX('Обработка исходного'!D:D,ROW($B$3)+4*(ROW($B8)-ROW($B$3)))</f>
        <v>Ст3сп5</v>
      </c>
      <c r="C8" s="27" t="str">
        <f>'Rp0,2, МПа'!C8</f>
        <v>Поковки диаметром или толщиной до 300 мм, КП195*</v>
      </c>
      <c r="D8" s="31">
        <f>IFERROR(MIN('Rp0,2, МПа'!D8/1.5,'Rm, МПа'!D8/2.6),"-")</f>
        <v>130</v>
      </c>
      <c r="E8" s="32">
        <f>IFERROR(MIN('Rp0,2, МПа'!E8/1.5,'Rm, МПа'!E8/2.6),"-")</f>
        <v>130</v>
      </c>
      <c r="F8" s="32">
        <f>IFERROR(MIN('Rp0,2, МПа'!F8/1.5,'Rm, МПа'!F8/2.6),"-")</f>
        <v>130</v>
      </c>
      <c r="G8" s="32">
        <f>IFERROR(MIN('Rp0,2, МПа'!G8/1.5,'Rm, МПа'!G8/2.6),"-")</f>
        <v>130</v>
      </c>
      <c r="H8" s="32">
        <f>IFERROR(MIN('Rp0,2, МПа'!H8/1.5,'Rm, МПа'!H8/2.6),"-")</f>
        <v>118</v>
      </c>
      <c r="I8" s="32">
        <f>IFERROR(MIN('Rp0,2, МПа'!I8/1.5,'Rm, МПа'!I8/2.6),"-")</f>
        <v>111.33333333333333</v>
      </c>
      <c r="J8" s="32">
        <f>IFERROR(MIN('Rp0,2, МПа'!J8/1.5,'Rm, МПа'!J8/2.6),"-")</f>
        <v>98</v>
      </c>
      <c r="K8" s="32" t="str">
        <f>IFERROR(MIN('Rp0,2, МПа'!K8/1.5,'Rm, МПа'!K8/2.6),"-")</f>
        <v>-</v>
      </c>
      <c r="L8" s="32" t="str">
        <f>IFERROR(MIN('Rp0,2, МПа'!L8/1.5,'Rm, МПа'!L8/2.6),"-")</f>
        <v>-</v>
      </c>
      <c r="M8" s="32" t="str">
        <f>IFERROR(MIN('Rp0,2, МПа'!M8/1.5,'Rm, МПа'!M8/2.6),"-")</f>
        <v>-</v>
      </c>
      <c r="N8" s="32" t="str">
        <f>IFERROR(MIN('Rp0,2, МПа'!N8/1.5,'Rm, МПа'!N8/2.6),"-")</f>
        <v>-</v>
      </c>
      <c r="O8" s="32" t="str">
        <f>IFERROR(MIN('Rp0,2, МПа'!O8/1.5,'Rm, МПа'!O8/2.6),"-")</f>
        <v>-</v>
      </c>
      <c r="P8" s="33" t="str">
        <f>IFERROR(MIN('Rp0,2, МПа'!P8/1.5,'Rm, МПа'!P8/2.6),"-")</f>
        <v>-</v>
      </c>
      <c r="Q8" s="31">
        <f>IFERROR('Rp0,2, МПа'!D8/2,"-")</f>
        <v>97.5</v>
      </c>
      <c r="R8" s="32">
        <f>IFERROR('Rp0,2, МПа'!E8/2,"-")</f>
        <v>97.5</v>
      </c>
      <c r="S8" s="32">
        <f>IFERROR('Rp0,2, МПа'!F8/2,"-")</f>
        <v>97.5</v>
      </c>
      <c r="T8" s="32">
        <f>IFERROR('Rp0,2, МПа'!G8/2,"-")</f>
        <v>97.5</v>
      </c>
      <c r="U8" s="32">
        <f>IFERROR('Rp0,2, МПа'!H8/2,"-")</f>
        <v>88.5</v>
      </c>
      <c r="V8" s="32">
        <f>IFERROR('Rp0,2, МПа'!I8/2,"-")</f>
        <v>83.5</v>
      </c>
      <c r="W8" s="32">
        <f>IFERROR('Rp0,2, МПа'!J8/2,"-")</f>
        <v>73.5</v>
      </c>
      <c r="X8" s="32" t="str">
        <f>IFERROR('Rp0,2, МПа'!K8/2,"-")</f>
        <v>-</v>
      </c>
      <c r="Y8" s="32" t="str">
        <f>IFERROR('Rp0,2, МПа'!L8/2,"-")</f>
        <v>-</v>
      </c>
      <c r="Z8" s="32" t="str">
        <f>IFERROR('Rp0,2, МПа'!M8/2,"-")</f>
        <v>-</v>
      </c>
      <c r="AA8" s="32" t="str">
        <f>IFERROR('Rp0,2, МПа'!N8/2,"-")</f>
        <v>-</v>
      </c>
      <c r="AB8" s="32" t="str">
        <f>IFERROR('Rp0,2, МПа'!O8/2,"-")</f>
        <v>-</v>
      </c>
      <c r="AC8" s="33" t="str">
        <f>IFERROR('Rp0,2, МПа'!P8/2,"-")</f>
        <v>-</v>
      </c>
    </row>
    <row r="9" spans="1:29" x14ac:dyDescent="0.25">
      <c r="A9" s="10" t="str">
        <f>INDEX('Обработка исходного'!B:B,ROW($B$3)+4*(ROW($B9)-ROW($B$3)))</f>
        <v>Сталь углеродистая</v>
      </c>
      <c r="B9" s="47" t="str">
        <f>INDEX('Обработка исходного'!D:D,ROW($B$3)+4*(ROW($B9)-ROW($B$3)))</f>
        <v>Ст3сп5</v>
      </c>
      <c r="C9" s="27" t="str">
        <f>'Rp0,2, МПа'!C9</f>
        <v>Поковки диаметром или толщиной до 50 мм, КП215*</v>
      </c>
      <c r="D9" s="31">
        <f>IFERROR(MIN('Rp0,2, МПа'!D9/1.5,'Rm, МПа'!D9/2.6),"-")</f>
        <v>143.33333333333334</v>
      </c>
      <c r="E9" s="32">
        <f>IFERROR(MIN('Rp0,2, МПа'!E9/1.5,'Rm, МПа'!E9/2.6),"-")</f>
        <v>137.33333333333334</v>
      </c>
      <c r="F9" s="32">
        <f>IFERROR(MIN('Rp0,2, МПа'!F9/1.5,'Rm, МПа'!F9/2.6),"-")</f>
        <v>137.33333333333334</v>
      </c>
      <c r="G9" s="32">
        <f>IFERROR(MIN('Rp0,2, МПа'!G9/1.5,'Rm, МПа'!G9/2.6),"-")</f>
        <v>137.33333333333334</v>
      </c>
      <c r="H9" s="32">
        <f>IFERROR(MIN('Rp0,2, МПа'!H9/1.5,'Rm, МПа'!H9/2.6),"-")</f>
        <v>130.66666666666666</v>
      </c>
      <c r="I9" s="32">
        <f>IFERROR(MIN('Rp0,2, МПа'!I9/1.5,'Rm, МПа'!I9/2.6),"-")</f>
        <v>130.66666666666666</v>
      </c>
      <c r="J9" s="32">
        <f>IFERROR(MIN('Rp0,2, МПа'!J9/1.5,'Rm, МПа'!J9/2.6),"-")</f>
        <v>111.33333333333333</v>
      </c>
      <c r="K9" s="32" t="str">
        <f>IFERROR(MIN('Rp0,2, МПа'!K9/1.5,'Rm, МПа'!K9/2.6),"-")</f>
        <v>-</v>
      </c>
      <c r="L9" s="32" t="str">
        <f>IFERROR(MIN('Rp0,2, МПа'!L9/1.5,'Rm, МПа'!L9/2.6),"-")</f>
        <v>-</v>
      </c>
      <c r="M9" s="32" t="str">
        <f>IFERROR(MIN('Rp0,2, МПа'!M9/1.5,'Rm, МПа'!M9/2.6),"-")</f>
        <v>-</v>
      </c>
      <c r="N9" s="32" t="str">
        <f>IFERROR(MIN('Rp0,2, МПа'!N9/1.5,'Rm, МПа'!N9/2.6),"-")</f>
        <v>-</v>
      </c>
      <c r="O9" s="32" t="str">
        <f>IFERROR(MIN('Rp0,2, МПа'!O9/1.5,'Rm, МПа'!O9/2.6),"-")</f>
        <v>-</v>
      </c>
      <c r="P9" s="33" t="str">
        <f>IFERROR(MIN('Rp0,2, МПа'!P9/1.5,'Rm, МПа'!P9/2.6),"-")</f>
        <v>-</v>
      </c>
      <c r="Q9" s="31">
        <f>IFERROR('Rp0,2, МПа'!D9/2,"-")</f>
        <v>107.5</v>
      </c>
      <c r="R9" s="32">
        <f>IFERROR('Rp0,2, МПа'!E9/2,"-")</f>
        <v>103</v>
      </c>
      <c r="S9" s="32">
        <f>IFERROR('Rp0,2, МПа'!F9/2,"-")</f>
        <v>103</v>
      </c>
      <c r="T9" s="32">
        <f>IFERROR('Rp0,2, МПа'!G9/2,"-")</f>
        <v>103</v>
      </c>
      <c r="U9" s="32">
        <f>IFERROR('Rp0,2, МПа'!H9/2,"-")</f>
        <v>98</v>
      </c>
      <c r="V9" s="32">
        <f>IFERROR('Rp0,2, МПа'!I9/2,"-")</f>
        <v>98</v>
      </c>
      <c r="W9" s="32">
        <f>IFERROR('Rp0,2, МПа'!J9/2,"-")</f>
        <v>83.5</v>
      </c>
      <c r="X9" s="32" t="str">
        <f>IFERROR('Rp0,2, МПа'!K9/2,"-")</f>
        <v>-</v>
      </c>
      <c r="Y9" s="32" t="str">
        <f>IFERROR('Rp0,2, МПа'!L9/2,"-")</f>
        <v>-</v>
      </c>
      <c r="Z9" s="32" t="str">
        <f>IFERROR('Rp0,2, МПа'!M9/2,"-")</f>
        <v>-</v>
      </c>
      <c r="AA9" s="32" t="str">
        <f>IFERROR('Rp0,2, МПа'!N9/2,"-")</f>
        <v>-</v>
      </c>
      <c r="AB9" s="32" t="str">
        <f>IFERROR('Rp0,2, МПа'!O9/2,"-")</f>
        <v>-</v>
      </c>
      <c r="AC9" s="33" t="str">
        <f>IFERROR('Rp0,2, МПа'!P9/2,"-")</f>
        <v>-</v>
      </c>
    </row>
    <row r="10" spans="1:29" x14ac:dyDescent="0.25">
      <c r="A10" s="10" t="str">
        <f>INDEX('Обработка исходного'!B:B,ROW($B$3)+4*(ROW($B10)-ROW($B$3)))</f>
        <v>Сталь углеродистая</v>
      </c>
      <c r="B10" s="47">
        <f>INDEX('Обработка исходного'!D:D,ROW($B$3)+4*(ROW($B10)-ROW($B$3)))</f>
        <v>10</v>
      </c>
      <c r="C10" s="27" t="str">
        <f>'Rp0,2, МПа'!C10</f>
        <v>Трубы холодно- и теплодеформированные бесшовные</v>
      </c>
      <c r="D10" s="31">
        <f>IFERROR(MIN('Rp0,2, МПа'!D10/1.5,'Rm, МПа'!D10/2.6),"-")</f>
        <v>131.92307692307691</v>
      </c>
      <c r="E10" s="32">
        <f>IFERROR(MIN('Rp0,2, МПа'!E10/1.5,'Rm, МПа'!E10/2.6),"-")</f>
        <v>128.07692307692307</v>
      </c>
      <c r="F10" s="32">
        <f>IFERROR(MIN('Rp0,2, МПа'!F10/1.5,'Rm, МПа'!F10/2.6),"-")</f>
        <v>128.07692307692307</v>
      </c>
      <c r="G10" s="32">
        <f>IFERROR(MIN('Rp0,2, МПа'!G10/1.5,'Rm, МПа'!G10/2.6),"-")</f>
        <v>120.66666666666667</v>
      </c>
      <c r="H10" s="32">
        <f>IFERROR(MIN('Rp0,2, МПа'!H10/1.5,'Rm, МПа'!H10/2.6),"-")</f>
        <v>117.33333333333333</v>
      </c>
      <c r="I10" s="32">
        <f>IFERROR(MIN('Rp0,2, МПа'!I10/1.5,'Rm, МПа'!I10/2.6),"-")</f>
        <v>104.66666666666667</v>
      </c>
      <c r="J10" s="32">
        <f>IFERROR(MIN('Rp0,2, МПа'!J10/1.5,'Rm, МПа'!J10/2.6),"-")</f>
        <v>91.333333333333329</v>
      </c>
      <c r="K10" s="32">
        <f>IFERROR(MIN('Rp0,2, МПа'!K10/1.5,'Rm, МПа'!K10/2.6),"-")</f>
        <v>78.666666666666671</v>
      </c>
      <c r="L10" s="32" t="str">
        <f>IFERROR(MIN('Rp0,2, МПа'!L10/1.5,'Rm, МПа'!L10/2.6),"-")</f>
        <v>-</v>
      </c>
      <c r="M10" s="32" t="str">
        <f>IFERROR(MIN('Rp0,2, МПа'!M10/1.5,'Rm, МПа'!M10/2.6),"-")</f>
        <v>-</v>
      </c>
      <c r="N10" s="32" t="str">
        <f>IFERROR(MIN('Rp0,2, МПа'!N10/1.5,'Rm, МПа'!N10/2.6),"-")</f>
        <v>-</v>
      </c>
      <c r="O10" s="32" t="str">
        <f>IFERROR(MIN('Rp0,2, МПа'!O10/1.5,'Rm, МПа'!O10/2.6),"-")</f>
        <v>-</v>
      </c>
      <c r="P10" s="33" t="str">
        <f>IFERROR(MIN('Rp0,2, МПа'!P10/1.5,'Rm, МПа'!P10/2.6),"-")</f>
        <v>-</v>
      </c>
      <c r="Q10" s="31">
        <f>IFERROR('Rp0,2, МПа'!D10/2,"-")</f>
        <v>103</v>
      </c>
      <c r="R10" s="32">
        <f>IFERROR('Rp0,2, МПа'!E10/2,"-")</f>
        <v>98</v>
      </c>
      <c r="S10" s="32">
        <f>IFERROR('Rp0,2, МПа'!F10/2,"-")</f>
        <v>97.5</v>
      </c>
      <c r="T10" s="32">
        <f>IFERROR('Rp0,2, МПа'!G10/2,"-")</f>
        <v>90.5</v>
      </c>
      <c r="U10" s="32">
        <f>IFERROR('Rp0,2, МПа'!H10/2,"-")</f>
        <v>88</v>
      </c>
      <c r="V10" s="32">
        <f>IFERROR('Rp0,2, МПа'!I10/2,"-")</f>
        <v>78.5</v>
      </c>
      <c r="W10" s="32">
        <f>IFERROR('Rp0,2, МПа'!J10/2,"-")</f>
        <v>68.5</v>
      </c>
      <c r="X10" s="32">
        <f>IFERROR('Rp0,2, МПа'!K10/2,"-")</f>
        <v>59</v>
      </c>
      <c r="Y10" s="32" t="str">
        <f>IFERROR('Rp0,2, МПа'!L10/2,"-")</f>
        <v>-</v>
      </c>
      <c r="Z10" s="32" t="str">
        <f>IFERROR('Rp0,2, МПа'!M10/2,"-")</f>
        <v>-</v>
      </c>
      <c r="AA10" s="32" t="str">
        <f>IFERROR('Rp0,2, МПа'!N10/2,"-")</f>
        <v>-</v>
      </c>
      <c r="AB10" s="32" t="str">
        <f>IFERROR('Rp0,2, МПа'!O10/2,"-")</f>
        <v>-</v>
      </c>
      <c r="AC10" s="33" t="str">
        <f>IFERROR('Rp0,2, МПа'!P10/2,"-")</f>
        <v>-</v>
      </c>
    </row>
    <row r="11" spans="1:29" ht="25.5" x14ac:dyDescent="0.25">
      <c r="A11" s="10" t="str">
        <f>INDEX('Обработка исходного'!B:B,ROW($B$3)+4*(ROW($B11)-ROW($B$3)))</f>
        <v>Сталь углеродистая</v>
      </c>
      <c r="B11" s="47">
        <f>INDEX('Обработка исходного'!D:D,ROW($B$3)+4*(ROW($B11)-ROW($B$3)))</f>
        <v>10</v>
      </c>
      <c r="C11" s="27" t="str">
        <f>'Rp0,2, МПа'!C11</f>
        <v>Сортовая горячекатаная и кованая сталь толщиной или диаметром до 80 мм</v>
      </c>
      <c r="D11" s="31">
        <f>IFERROR(MIN('Rp0,2, МПа'!D11/1.5,'Rm, МПа'!D11/2.6),"-")</f>
        <v>124</v>
      </c>
      <c r="E11" s="32">
        <f>IFERROR(MIN('Rp0,2, МПа'!E11/1.5,'Rm, МПа'!E11/2.6),"-")</f>
        <v>124</v>
      </c>
      <c r="F11" s="32">
        <f>IFERROR(MIN('Rp0,2, МПа'!F11/1.5,'Rm, МПа'!F11/2.6),"-")</f>
        <v>124</v>
      </c>
      <c r="G11" s="32">
        <f>IFERROR(MIN('Rp0,2, МПа'!G11/1.5,'Rm, МПа'!G11/2.6),"-")</f>
        <v>118</v>
      </c>
      <c r="H11" s="32">
        <f>IFERROR(MIN('Rp0,2, МПа'!H11/1.5,'Rm, МПа'!H11/2.6),"-")</f>
        <v>118</v>
      </c>
      <c r="I11" s="32">
        <f>IFERROR(MIN('Rp0,2, МПа'!I11/1.5,'Rm, МПа'!I11/2.6),"-")</f>
        <v>104.66666666666667</v>
      </c>
      <c r="J11" s="32">
        <f>IFERROR(MIN('Rp0,2, МПа'!J11/1.5,'Rm, МПа'!J11/2.6),"-")</f>
        <v>91.333333333333329</v>
      </c>
      <c r="K11" s="32">
        <f>IFERROR(MIN('Rp0,2, МПа'!K11/1.5,'Rm, МПа'!K11/2.6),"-")</f>
        <v>78.666666666666671</v>
      </c>
      <c r="L11" s="32" t="str">
        <f>IFERROR(MIN('Rp0,2, МПа'!L11/1.5,'Rm, МПа'!L11/2.6),"-")</f>
        <v>-</v>
      </c>
      <c r="M11" s="32" t="str">
        <f>IFERROR(MIN('Rp0,2, МПа'!M11/1.5,'Rm, МПа'!M11/2.6),"-")</f>
        <v>-</v>
      </c>
      <c r="N11" s="32" t="str">
        <f>IFERROR(MIN('Rp0,2, МПа'!N11/1.5,'Rm, МПа'!N11/2.6),"-")</f>
        <v>-</v>
      </c>
      <c r="O11" s="32" t="str">
        <f>IFERROR(MIN('Rp0,2, МПа'!O11/1.5,'Rm, МПа'!O11/2.6),"-")</f>
        <v>-</v>
      </c>
      <c r="P11" s="33" t="str">
        <f>IFERROR(MIN('Rp0,2, МПа'!P11/1.5,'Rm, МПа'!P11/2.6),"-")</f>
        <v>-</v>
      </c>
      <c r="Q11" s="31">
        <f>IFERROR('Rp0,2, МПа'!D11/2,"-")</f>
        <v>93</v>
      </c>
      <c r="R11" s="32">
        <f>IFERROR('Rp0,2, МПа'!E11/2,"-")</f>
        <v>93</v>
      </c>
      <c r="S11" s="32">
        <f>IFERROR('Rp0,2, МПа'!F11/2,"-")</f>
        <v>93</v>
      </c>
      <c r="T11" s="32">
        <f>IFERROR('Rp0,2, МПа'!G11/2,"-")</f>
        <v>88.5</v>
      </c>
      <c r="U11" s="32">
        <f>IFERROR('Rp0,2, МПа'!H11/2,"-")</f>
        <v>88.5</v>
      </c>
      <c r="V11" s="32">
        <f>IFERROR('Rp0,2, МПа'!I11/2,"-")</f>
        <v>78.5</v>
      </c>
      <c r="W11" s="32">
        <f>IFERROR('Rp0,2, МПа'!J11/2,"-")</f>
        <v>68.5</v>
      </c>
      <c r="X11" s="32">
        <f>IFERROR('Rp0,2, МПа'!K11/2,"-")</f>
        <v>59</v>
      </c>
      <c r="Y11" s="32" t="str">
        <f>IFERROR('Rp0,2, МПа'!L11/2,"-")</f>
        <v>-</v>
      </c>
      <c r="Z11" s="32" t="str">
        <f>IFERROR('Rp0,2, МПа'!M11/2,"-")</f>
        <v>-</v>
      </c>
      <c r="AA11" s="32" t="str">
        <f>IFERROR('Rp0,2, МПа'!N11/2,"-")</f>
        <v>-</v>
      </c>
      <c r="AB11" s="32" t="str">
        <f>IFERROR('Rp0,2, МПа'!O11/2,"-")</f>
        <v>-</v>
      </c>
      <c r="AC11" s="33" t="str">
        <f>IFERROR('Rp0,2, МПа'!P11/2,"-")</f>
        <v>-</v>
      </c>
    </row>
    <row r="12" spans="1:29" ht="25.5" x14ac:dyDescent="0.25">
      <c r="A12" s="10" t="str">
        <f>INDEX('Обработка исходного'!B:B,ROW($B$3)+4*(ROW($B12)-ROW($B$3)))</f>
        <v>Сталь углеродистая</v>
      </c>
      <c r="B12" s="47">
        <f>INDEX('Обработка исходного'!D:D,ROW($B$3)+4*(ROW($B12)-ROW($B$3)))</f>
        <v>15</v>
      </c>
      <c r="C12" s="27" t="str">
        <f>'Rp0,2, МПа'!C12</f>
        <v>Сортовая горячекатаная сталь толщиной или диаметром до 80 мм</v>
      </c>
      <c r="D12" s="31">
        <f>IFERROR(MIN('Rp0,2, МПа'!D12/1.5,'Rm, МПа'!D12/2.6),"-")</f>
        <v>143.46153846153845</v>
      </c>
      <c r="E12" s="32">
        <f>IFERROR(MIN('Rp0,2, МПа'!E12/1.5,'Rm, МПа'!E12/2.6),"-")</f>
        <v>143.46153846153845</v>
      </c>
      <c r="F12" s="32">
        <f>IFERROR(MIN('Rp0,2, МПа'!F12/1.5,'Rm, МПа'!F12/2.6),"-")</f>
        <v>139.61538461538461</v>
      </c>
      <c r="G12" s="32">
        <f>IFERROR(MIN('Rp0,2, МПа'!G12/1.5,'Rm, МПа'!G12/2.6),"-")</f>
        <v>130.66666666666666</v>
      </c>
      <c r="H12" s="32">
        <f>IFERROR(MIN('Rp0,2, МПа'!H12/1.5,'Rm, МПа'!H12/2.6),"-")</f>
        <v>130.66666666666666</v>
      </c>
      <c r="I12" s="32">
        <f>IFERROR(MIN('Rp0,2, МПа'!I12/1.5,'Rm, МПа'!I12/2.6),"-")</f>
        <v>128.07692307692307</v>
      </c>
      <c r="J12" s="32">
        <f>IFERROR(MIN('Rp0,2, МПа'!J12/1.5,'Rm, МПа'!J12/2.6),"-")</f>
        <v>128.07692307692307</v>
      </c>
      <c r="K12" s="32">
        <f>IFERROR(MIN('Rp0,2, МПа'!K12/1.5,'Rm, МПа'!K12/2.6),"-")</f>
        <v>128.07692307692307</v>
      </c>
      <c r="L12" s="32" t="str">
        <f>IFERROR(MIN('Rp0,2, МПа'!L12/1.5,'Rm, МПа'!L12/2.6),"-")</f>
        <v>-</v>
      </c>
      <c r="M12" s="32" t="str">
        <f>IFERROR(MIN('Rp0,2, МПа'!M12/1.5,'Rm, МПа'!M12/2.6),"-")</f>
        <v>-</v>
      </c>
      <c r="N12" s="32" t="str">
        <f>IFERROR(MIN('Rp0,2, МПа'!N12/1.5,'Rm, МПа'!N12/2.6),"-")</f>
        <v>-</v>
      </c>
      <c r="O12" s="32" t="str">
        <f>IFERROR(MIN('Rp0,2, МПа'!O12/1.5,'Rm, МПа'!O12/2.6),"-")</f>
        <v>-</v>
      </c>
      <c r="P12" s="33" t="str">
        <f>IFERROR(MIN('Rp0,2, МПа'!P12/1.5,'Rm, МПа'!P12/2.6),"-")</f>
        <v>-</v>
      </c>
      <c r="Q12" s="31">
        <f>IFERROR('Rp0,2, МПа'!D12/2,"-")</f>
        <v>113</v>
      </c>
      <c r="R12" s="32">
        <f>IFERROR('Rp0,2, МПа'!E12/2,"-")</f>
        <v>108</v>
      </c>
      <c r="S12" s="32">
        <f>IFERROR('Rp0,2, МПа'!F12/2,"-")</f>
        <v>108</v>
      </c>
      <c r="T12" s="32">
        <f>IFERROR('Rp0,2, МПа'!G12/2,"-")</f>
        <v>98</v>
      </c>
      <c r="U12" s="32">
        <f>IFERROR('Rp0,2, МПа'!H12/2,"-")</f>
        <v>98</v>
      </c>
      <c r="V12" s="32">
        <f>IFERROR('Rp0,2, МПа'!I12/2,"-")</f>
        <v>98</v>
      </c>
      <c r="W12" s="32">
        <f>IFERROR('Rp0,2, МПа'!J12/2,"-")</f>
        <v>98</v>
      </c>
      <c r="X12" s="32">
        <f>IFERROR('Rp0,2, МПа'!K12/2,"-")</f>
        <v>98</v>
      </c>
      <c r="Y12" s="32" t="str">
        <f>IFERROR('Rp0,2, МПа'!L12/2,"-")</f>
        <v>-</v>
      </c>
      <c r="Z12" s="32" t="str">
        <f>IFERROR('Rp0,2, МПа'!M12/2,"-")</f>
        <v>-</v>
      </c>
      <c r="AA12" s="32" t="str">
        <f>IFERROR('Rp0,2, МПа'!N12/2,"-")</f>
        <v>-</v>
      </c>
      <c r="AB12" s="32" t="str">
        <f>IFERROR('Rp0,2, МПа'!O12/2,"-")</f>
        <v>-</v>
      </c>
      <c r="AC12" s="33" t="str">
        <f>IFERROR('Rp0,2, МПа'!P12/2,"-")</f>
        <v>-</v>
      </c>
    </row>
    <row r="13" spans="1:29" x14ac:dyDescent="0.25">
      <c r="A13" s="10" t="str">
        <f>INDEX('Обработка исходного'!B:B,ROW($B$3)+4*(ROW($B13)-ROW($B$3)))</f>
        <v>Сталь углеродистая</v>
      </c>
      <c r="B13" s="47">
        <f>INDEX('Обработка исходного'!D:D,ROW($B$3)+4*(ROW($B13)-ROW($B$3)))</f>
        <v>15</v>
      </c>
      <c r="C13" s="27" t="str">
        <f>'Rp0,2, МПа'!C13</f>
        <v>Поковки диаметром до 300 мм, КП175*</v>
      </c>
      <c r="D13" s="31">
        <f>IFERROR(MIN('Rp0,2, МПа'!D13/1.5,'Rm, МПа'!D13/2.6),"-")</f>
        <v>116.66666666666667</v>
      </c>
      <c r="E13" s="32">
        <f>IFERROR(MIN('Rp0,2, МПа'!E13/1.5,'Rm, МПа'!E13/2.6),"-")</f>
        <v>111.33333333333333</v>
      </c>
      <c r="F13" s="32">
        <f>IFERROR(MIN('Rp0,2, МПа'!F13/1.5,'Rm, МПа'!F13/2.6),"-")</f>
        <v>104.66666666666667</v>
      </c>
      <c r="G13" s="32">
        <f>IFERROR(MIN('Rp0,2, МПа'!G13/1.5,'Rm, МПа'!G13/2.6),"-")</f>
        <v>98</v>
      </c>
      <c r="H13" s="32">
        <f>IFERROR(MIN('Rp0,2, МПа'!H13/1.5,'Rm, МПа'!H13/2.6),"-")</f>
        <v>98</v>
      </c>
      <c r="I13" s="32">
        <f>IFERROR(MIN('Rp0,2, МПа'!I13/1.5,'Rm, МПа'!I13/2.6),"-")</f>
        <v>85.333333333333329</v>
      </c>
      <c r="J13" s="32">
        <f>IFERROR(MIN('Rp0,2, МПа'!J13/1.5,'Rm, МПа'!J13/2.6),"-")</f>
        <v>78.666666666666671</v>
      </c>
      <c r="K13" s="32">
        <f>IFERROR(MIN('Rp0,2, МПа'!K13/1.5,'Rm, МПа'!K13/2.6),"-")</f>
        <v>78.666666666666671</v>
      </c>
      <c r="L13" s="32" t="str">
        <f>IFERROR(MIN('Rp0,2, МПа'!L13/1.5,'Rm, МПа'!L13/2.6),"-")</f>
        <v>-</v>
      </c>
      <c r="M13" s="32" t="str">
        <f>IFERROR(MIN('Rp0,2, МПа'!M13/1.5,'Rm, МПа'!M13/2.6),"-")</f>
        <v>-</v>
      </c>
      <c r="N13" s="32" t="str">
        <f>IFERROR(MIN('Rp0,2, МПа'!N13/1.5,'Rm, МПа'!N13/2.6),"-")</f>
        <v>-</v>
      </c>
      <c r="O13" s="32" t="str">
        <f>IFERROR(MIN('Rp0,2, МПа'!O13/1.5,'Rm, МПа'!O13/2.6),"-")</f>
        <v>-</v>
      </c>
      <c r="P13" s="33" t="str">
        <f>IFERROR(MIN('Rp0,2, МПа'!P13/1.5,'Rm, МПа'!P13/2.6),"-")</f>
        <v>-</v>
      </c>
      <c r="Q13" s="31">
        <f>IFERROR('Rp0,2, МПа'!D13/2,"-")</f>
        <v>87.5</v>
      </c>
      <c r="R13" s="32">
        <f>IFERROR('Rp0,2, МПа'!E13/2,"-")</f>
        <v>83.5</v>
      </c>
      <c r="S13" s="32">
        <f>IFERROR('Rp0,2, МПа'!F13/2,"-")</f>
        <v>78.5</v>
      </c>
      <c r="T13" s="32">
        <f>IFERROR('Rp0,2, МПа'!G13/2,"-")</f>
        <v>73.5</v>
      </c>
      <c r="U13" s="32">
        <f>IFERROR('Rp0,2, МПа'!H13/2,"-")</f>
        <v>73.5</v>
      </c>
      <c r="V13" s="32">
        <f>IFERROR('Rp0,2, МПа'!I13/2,"-")</f>
        <v>64</v>
      </c>
      <c r="W13" s="32">
        <f>IFERROR('Rp0,2, МПа'!J13/2,"-")</f>
        <v>59</v>
      </c>
      <c r="X13" s="32">
        <f>IFERROR('Rp0,2, МПа'!K13/2,"-")</f>
        <v>59</v>
      </c>
      <c r="Y13" s="32" t="str">
        <f>IFERROR('Rp0,2, МПа'!L13/2,"-")</f>
        <v>-</v>
      </c>
      <c r="Z13" s="32" t="str">
        <f>IFERROR('Rp0,2, МПа'!M13/2,"-")</f>
        <v>-</v>
      </c>
      <c r="AA13" s="32" t="str">
        <f>IFERROR('Rp0,2, МПа'!N13/2,"-")</f>
        <v>-</v>
      </c>
      <c r="AB13" s="32" t="str">
        <f>IFERROR('Rp0,2, МПа'!O13/2,"-")</f>
        <v>-</v>
      </c>
      <c r="AC13" s="33" t="str">
        <f>IFERROR('Rp0,2, МПа'!P13/2,"-")</f>
        <v>-</v>
      </c>
    </row>
    <row r="14" spans="1:29" x14ac:dyDescent="0.25">
      <c r="A14" s="10" t="str">
        <f>INDEX('Обработка исходного'!B:B,ROW($B$3)+4*(ROW($B14)-ROW($B$3)))</f>
        <v>Сталь углеродистая</v>
      </c>
      <c r="B14" s="47">
        <f>INDEX('Обработка исходного'!D:D,ROW($B$3)+4*(ROW($B14)-ROW($B$3)))</f>
        <v>15</v>
      </c>
      <c r="C14" s="27" t="str">
        <f>'Rp0,2, МПа'!C14</f>
        <v>Поковки диаметром до 100 мм, КП195*</v>
      </c>
      <c r="D14" s="31">
        <f>IFERROR(MIN('Rp0,2, МПа'!D14/1.5,'Rm, МПа'!D14/2.6),"-")</f>
        <v>130</v>
      </c>
      <c r="E14" s="32">
        <f>IFERROR(MIN('Rp0,2, МПа'!E14/1.5,'Rm, МПа'!E14/2.6),"-")</f>
        <v>130</v>
      </c>
      <c r="F14" s="32">
        <f>IFERROR(MIN('Rp0,2, МПа'!F14/1.5,'Rm, МПа'!F14/2.6),"-")</f>
        <v>118</v>
      </c>
      <c r="G14" s="32">
        <f>IFERROR(MIN('Rp0,2, МПа'!G14/1.5,'Rm, МПа'!G14/2.6),"-")</f>
        <v>111.33333333333333</v>
      </c>
      <c r="H14" s="32">
        <f>IFERROR(MIN('Rp0,2, МПа'!H14/1.5,'Rm, МПа'!H14/2.6),"-")</f>
        <v>111.33333333333333</v>
      </c>
      <c r="I14" s="32">
        <f>IFERROR(MIN('Rp0,2, МПа'!I14/1.5,'Rm, МПа'!I14/2.6),"-")</f>
        <v>98</v>
      </c>
      <c r="J14" s="32">
        <f>IFERROR(MIN('Rp0,2, МПа'!J14/1.5,'Rm, МПа'!J14/2.6),"-")</f>
        <v>85.333333333333329</v>
      </c>
      <c r="K14" s="32">
        <f>IFERROR(MIN('Rp0,2, МПа'!K14/1.5,'Rm, МПа'!K14/2.6),"-")</f>
        <v>85.333333333333329</v>
      </c>
      <c r="L14" s="32" t="str">
        <f>IFERROR(MIN('Rp0,2, МПа'!L14/1.5,'Rm, МПа'!L14/2.6),"-")</f>
        <v>-</v>
      </c>
      <c r="M14" s="32" t="str">
        <f>IFERROR(MIN('Rp0,2, МПа'!M14/1.5,'Rm, МПа'!M14/2.6),"-")</f>
        <v>-</v>
      </c>
      <c r="N14" s="32" t="str">
        <f>IFERROR(MIN('Rp0,2, МПа'!N14/1.5,'Rm, МПа'!N14/2.6),"-")</f>
        <v>-</v>
      </c>
      <c r="O14" s="32" t="str">
        <f>IFERROR(MIN('Rp0,2, МПа'!O14/1.5,'Rm, МПа'!O14/2.6),"-")</f>
        <v>-</v>
      </c>
      <c r="P14" s="33" t="str">
        <f>IFERROR(MIN('Rp0,2, МПа'!P14/1.5,'Rm, МПа'!P14/2.6),"-")</f>
        <v>-</v>
      </c>
      <c r="Q14" s="31">
        <f>IFERROR('Rp0,2, МПа'!D14/2,"-")</f>
        <v>97.5</v>
      </c>
      <c r="R14" s="32">
        <f>IFERROR('Rp0,2, МПа'!E14/2,"-")</f>
        <v>97.5</v>
      </c>
      <c r="S14" s="32">
        <f>IFERROR('Rp0,2, МПа'!F14/2,"-")</f>
        <v>88.5</v>
      </c>
      <c r="T14" s="32">
        <f>IFERROR('Rp0,2, МПа'!G14/2,"-")</f>
        <v>83.5</v>
      </c>
      <c r="U14" s="32">
        <f>IFERROR('Rp0,2, МПа'!H14/2,"-")</f>
        <v>83.5</v>
      </c>
      <c r="V14" s="32">
        <f>IFERROR('Rp0,2, МПа'!I14/2,"-")</f>
        <v>73.5</v>
      </c>
      <c r="W14" s="32">
        <f>IFERROR('Rp0,2, МПа'!J14/2,"-")</f>
        <v>64</v>
      </c>
      <c r="X14" s="32">
        <f>IFERROR('Rp0,2, МПа'!K14/2,"-")</f>
        <v>64</v>
      </c>
      <c r="Y14" s="32" t="str">
        <f>IFERROR('Rp0,2, МПа'!L14/2,"-")</f>
        <v>-</v>
      </c>
      <c r="Z14" s="32" t="str">
        <f>IFERROR('Rp0,2, МПа'!M14/2,"-")</f>
        <v>-</v>
      </c>
      <c r="AA14" s="32" t="str">
        <f>IFERROR('Rp0,2, МПа'!N14/2,"-")</f>
        <v>-</v>
      </c>
      <c r="AB14" s="32" t="str">
        <f>IFERROR('Rp0,2, МПа'!O14/2,"-")</f>
        <v>-</v>
      </c>
      <c r="AC14" s="33" t="str">
        <f>IFERROR('Rp0,2, МПа'!P14/2,"-")</f>
        <v>-</v>
      </c>
    </row>
    <row r="15" spans="1:29" x14ac:dyDescent="0.25">
      <c r="A15" s="10" t="str">
        <f>INDEX('Обработка исходного'!B:B,ROW($B$3)+4*(ROW($B15)-ROW($B$3)))</f>
        <v>Сталь углеродистая</v>
      </c>
      <c r="B15" s="47">
        <f>INDEX('Обработка исходного'!D:D,ROW($B$3)+4*(ROW($B15)-ROW($B$3)))</f>
        <v>15</v>
      </c>
      <c r="C15" s="27" t="str">
        <f>'Rp0,2, МПа'!C15</f>
        <v>Поковки диаметром до 50 мм, КП215*</v>
      </c>
      <c r="D15" s="31">
        <f>IFERROR(MIN('Rp0,2, МПа'!D15/1.5,'Rm, МПа'!D15/2.6),"-")</f>
        <v>143.33333333333334</v>
      </c>
      <c r="E15" s="32">
        <f>IFERROR(MIN('Rp0,2, МПа'!E15/1.5,'Rm, МПа'!E15/2.6),"-")</f>
        <v>137.33333333333334</v>
      </c>
      <c r="F15" s="32">
        <f>IFERROR(MIN('Rp0,2, МПа'!F15/1.5,'Rm, МПа'!F15/2.6),"-")</f>
        <v>124</v>
      </c>
      <c r="G15" s="32">
        <f>IFERROR(MIN('Rp0,2, МПа'!G15/1.5,'Rm, МПа'!G15/2.6),"-")</f>
        <v>118</v>
      </c>
      <c r="H15" s="32">
        <f>IFERROR(MIN('Rp0,2, МПа'!H15/1.5,'Rm, МПа'!H15/2.6),"-")</f>
        <v>118</v>
      </c>
      <c r="I15" s="32">
        <f>IFERROR(MIN('Rp0,2, МПа'!I15/1.5,'Rm, МПа'!I15/2.6),"-")</f>
        <v>104.66666666666667</v>
      </c>
      <c r="J15" s="32">
        <f>IFERROR(MIN('Rp0,2, МПа'!J15/1.5,'Rm, МПа'!J15/2.6),"-")</f>
        <v>98</v>
      </c>
      <c r="K15" s="32">
        <f>IFERROR(MIN('Rp0,2, МПа'!K15/1.5,'Rm, МПа'!K15/2.6),"-")</f>
        <v>98</v>
      </c>
      <c r="L15" s="32" t="str">
        <f>IFERROR(MIN('Rp0,2, МПа'!L15/1.5,'Rm, МПа'!L15/2.6),"-")</f>
        <v>-</v>
      </c>
      <c r="M15" s="32" t="str">
        <f>IFERROR(MIN('Rp0,2, МПа'!M15/1.5,'Rm, МПа'!M15/2.6),"-")</f>
        <v>-</v>
      </c>
      <c r="N15" s="32" t="str">
        <f>IFERROR(MIN('Rp0,2, МПа'!N15/1.5,'Rm, МПа'!N15/2.6),"-")</f>
        <v>-</v>
      </c>
      <c r="O15" s="32" t="str">
        <f>IFERROR(MIN('Rp0,2, МПа'!O15/1.5,'Rm, МПа'!O15/2.6),"-")</f>
        <v>-</v>
      </c>
      <c r="P15" s="33" t="str">
        <f>IFERROR(MIN('Rp0,2, МПа'!P15/1.5,'Rm, МПа'!P15/2.6),"-")</f>
        <v>-</v>
      </c>
      <c r="Q15" s="31">
        <f>IFERROR('Rp0,2, МПа'!D15/2,"-")</f>
        <v>107.5</v>
      </c>
      <c r="R15" s="32">
        <f>IFERROR('Rp0,2, МПа'!E15/2,"-")</f>
        <v>103</v>
      </c>
      <c r="S15" s="32">
        <f>IFERROR('Rp0,2, МПа'!F15/2,"-")</f>
        <v>93</v>
      </c>
      <c r="T15" s="32">
        <f>IFERROR('Rp0,2, МПа'!G15/2,"-")</f>
        <v>88.5</v>
      </c>
      <c r="U15" s="32">
        <f>IFERROR('Rp0,2, МПа'!H15/2,"-")</f>
        <v>88.5</v>
      </c>
      <c r="V15" s="32">
        <f>IFERROR('Rp0,2, МПа'!I15/2,"-")</f>
        <v>78.5</v>
      </c>
      <c r="W15" s="32">
        <f>IFERROR('Rp0,2, МПа'!J15/2,"-")</f>
        <v>73.5</v>
      </c>
      <c r="X15" s="32">
        <f>IFERROR('Rp0,2, МПа'!K15/2,"-")</f>
        <v>73.5</v>
      </c>
      <c r="Y15" s="32" t="str">
        <f>IFERROR('Rp0,2, МПа'!L15/2,"-")</f>
        <v>-</v>
      </c>
      <c r="Z15" s="32" t="str">
        <f>IFERROR('Rp0,2, МПа'!M15/2,"-")</f>
        <v>-</v>
      </c>
      <c r="AA15" s="32" t="str">
        <f>IFERROR('Rp0,2, МПа'!N15/2,"-")</f>
        <v>-</v>
      </c>
      <c r="AB15" s="32" t="str">
        <f>IFERROR('Rp0,2, МПа'!O15/2,"-")</f>
        <v>-</v>
      </c>
      <c r="AC15" s="33" t="str">
        <f>IFERROR('Rp0,2, МПа'!P15/2,"-")</f>
        <v>-</v>
      </c>
    </row>
    <row r="16" spans="1:29" x14ac:dyDescent="0.25">
      <c r="A16" s="10" t="str">
        <f>INDEX('Обработка исходного'!B:B,ROW($B$3)+4*(ROW($B16)-ROW($B$3)))</f>
        <v>Сталь углеродистая</v>
      </c>
      <c r="B16" s="47" t="str">
        <f>INDEX('Обработка исходного'!D:D,ROW($B$3)+4*(ROW($B16)-ROW($B$3)))</f>
        <v>15Л</v>
      </c>
      <c r="C16" s="27" t="str">
        <f>'Rp0,2, МПа'!C16</f>
        <v>Отливки с толщиной стенки до 100 мм</v>
      </c>
      <c r="D16" s="31">
        <f>IFERROR(MIN('Rp0,2, МПа'!D16/1.5,'Rm, МПа'!D16/2.6),"-")</f>
        <v>130.66666666666666</v>
      </c>
      <c r="E16" s="32">
        <f>IFERROR(MIN('Rp0,2, МПа'!E16/1.5,'Rm, МПа'!E16/2.6),"-")</f>
        <v>130.66666666666666</v>
      </c>
      <c r="F16" s="32">
        <f>IFERROR(MIN('Rp0,2, МПа'!F16/1.5,'Rm, МПа'!F16/2.6),"-")</f>
        <v>130.66666666666666</v>
      </c>
      <c r="G16" s="32">
        <f>IFERROR(MIN('Rp0,2, МПа'!G16/1.5,'Rm, МПа'!G16/2.6),"-")</f>
        <v>118</v>
      </c>
      <c r="H16" s="32">
        <f>IFERROR(MIN('Rp0,2, МПа'!H16/1.5,'Rm, МПа'!H16/2.6),"-")</f>
        <v>104.66666666666667</v>
      </c>
      <c r="I16" s="32">
        <f>IFERROR(MIN('Rp0,2, МПа'!I16/1.5,'Rm, МПа'!I16/2.6),"-")</f>
        <v>98</v>
      </c>
      <c r="J16" s="32">
        <f>IFERROR(MIN('Rp0,2, МПа'!J16/1.5,'Rm, МПа'!J16/2.6),"-")</f>
        <v>92</v>
      </c>
      <c r="K16" s="32">
        <f>IFERROR(MIN('Rp0,2, МПа'!K16/1.5,'Rm, МПа'!K16/2.6),"-")</f>
        <v>78.666666666666671</v>
      </c>
      <c r="L16" s="32" t="str">
        <f>IFERROR(MIN('Rp0,2, МПа'!L16/1.5,'Rm, МПа'!L16/2.6),"-")</f>
        <v>-</v>
      </c>
      <c r="M16" s="32" t="str">
        <f>IFERROR(MIN('Rp0,2, МПа'!M16/1.5,'Rm, МПа'!M16/2.6),"-")</f>
        <v>-</v>
      </c>
      <c r="N16" s="32" t="str">
        <f>IFERROR(MIN('Rp0,2, МПа'!N16/1.5,'Rm, МПа'!N16/2.6),"-")</f>
        <v>-</v>
      </c>
      <c r="O16" s="32" t="str">
        <f>IFERROR(MIN('Rp0,2, МПа'!O16/1.5,'Rm, МПа'!O16/2.6),"-")</f>
        <v>-</v>
      </c>
      <c r="P16" s="33" t="str">
        <f>IFERROR(MIN('Rp0,2, МПа'!P16/1.5,'Rm, МПа'!P16/2.6),"-")</f>
        <v>-</v>
      </c>
      <c r="Q16" s="31">
        <f>IFERROR('Rp0,2, МПа'!D16/2,"-")</f>
        <v>98</v>
      </c>
      <c r="R16" s="32">
        <f>IFERROR('Rp0,2, МПа'!E16/2,"-")</f>
        <v>98</v>
      </c>
      <c r="S16" s="32">
        <f>IFERROR('Rp0,2, МПа'!F16/2,"-")</f>
        <v>98</v>
      </c>
      <c r="T16" s="32">
        <f>IFERROR('Rp0,2, МПа'!G16/2,"-")</f>
        <v>88.5</v>
      </c>
      <c r="U16" s="32">
        <f>IFERROR('Rp0,2, МПа'!H16/2,"-")</f>
        <v>78.5</v>
      </c>
      <c r="V16" s="32">
        <f>IFERROR('Rp0,2, МПа'!I16/2,"-")</f>
        <v>73.5</v>
      </c>
      <c r="W16" s="32">
        <f>IFERROR('Rp0,2, МПа'!J16/2,"-")</f>
        <v>69</v>
      </c>
      <c r="X16" s="32">
        <f>IFERROR('Rp0,2, МПа'!K16/2,"-")</f>
        <v>59</v>
      </c>
      <c r="Y16" s="32" t="str">
        <f>IFERROR('Rp0,2, МПа'!L16/2,"-")</f>
        <v>-</v>
      </c>
      <c r="Z16" s="32" t="str">
        <f>IFERROR('Rp0,2, МПа'!M16/2,"-")</f>
        <v>-</v>
      </c>
      <c r="AA16" s="32" t="str">
        <f>IFERROR('Rp0,2, МПа'!N16/2,"-")</f>
        <v>-</v>
      </c>
      <c r="AB16" s="32" t="str">
        <f>IFERROR('Rp0,2, МПа'!O16/2,"-")</f>
        <v>-</v>
      </c>
      <c r="AC16" s="33" t="str">
        <f>IFERROR('Rp0,2, МПа'!P16/2,"-")</f>
        <v>-</v>
      </c>
    </row>
    <row r="17" spans="1:29" x14ac:dyDescent="0.25">
      <c r="A17" s="10" t="str">
        <f>INDEX('Обработка исходного'!B:B,ROW($B$3)+4*(ROW($B17)-ROW($B$3)))</f>
        <v>Сталь углеродистая</v>
      </c>
      <c r="B17" s="47">
        <f>INDEX('Обработка исходного'!D:D,ROW($B$3)+4*(ROW($B17)-ROW($B$3)))</f>
        <v>20</v>
      </c>
      <c r="C17" s="27" t="str">
        <f>'Rp0,2, МПа'!C17</f>
        <v>Поковки диаметром до 300 мм, КП175*</v>
      </c>
      <c r="D17" s="31">
        <f>IFERROR(MIN('Rp0,2, МПа'!D17/1.5,'Rm, МПа'!D17/2.6),"-")</f>
        <v>116.66666666666667</v>
      </c>
      <c r="E17" s="32">
        <f>IFERROR(MIN('Rp0,2, МПа'!E17/1.5,'Rm, МПа'!E17/2.6),"-")</f>
        <v>111.33333333333333</v>
      </c>
      <c r="F17" s="32">
        <f>IFERROR(MIN('Rp0,2, МПа'!F17/1.5,'Rm, МПа'!F17/2.6),"-")</f>
        <v>111.33333333333333</v>
      </c>
      <c r="G17" s="32">
        <f>IFERROR(MIN('Rp0,2, МПа'!G17/1.5,'Rm, МПа'!G17/2.6),"-")</f>
        <v>111.33333333333333</v>
      </c>
      <c r="H17" s="32">
        <f>IFERROR(MIN('Rp0,2, МПа'!H17/1.5,'Rm, МПа'!H17/2.6),"-")</f>
        <v>111.33333333333333</v>
      </c>
      <c r="I17" s="32">
        <f>IFERROR(MIN('Rp0,2, МПа'!I17/1.5,'Rm, МПа'!I17/2.6),"-")</f>
        <v>104.66666666666667</v>
      </c>
      <c r="J17" s="32">
        <f>IFERROR(MIN('Rp0,2, МПа'!J17/1.5,'Rm, МПа'!J17/2.6),"-")</f>
        <v>98</v>
      </c>
      <c r="K17" s="32">
        <f>IFERROR(MIN('Rp0,2, МПа'!K17/1.5,'Rm, МПа'!K17/2.6),"-")</f>
        <v>85.333333333333329</v>
      </c>
      <c r="L17" s="32" t="str">
        <f>IFERROR(MIN('Rp0,2, МПа'!L17/1.5,'Rm, МПа'!L17/2.6),"-")</f>
        <v>-</v>
      </c>
      <c r="M17" s="32" t="str">
        <f>IFERROR(MIN('Rp0,2, МПа'!M17/1.5,'Rm, МПа'!M17/2.6),"-")</f>
        <v>-</v>
      </c>
      <c r="N17" s="32" t="str">
        <f>IFERROR(MIN('Rp0,2, МПа'!N17/1.5,'Rm, МПа'!N17/2.6),"-")</f>
        <v>-</v>
      </c>
      <c r="O17" s="32" t="str">
        <f>IFERROR(MIN('Rp0,2, МПа'!O17/1.5,'Rm, МПа'!O17/2.6),"-")</f>
        <v>-</v>
      </c>
      <c r="P17" s="33" t="str">
        <f>IFERROR(MIN('Rp0,2, МПа'!P17/1.5,'Rm, МПа'!P17/2.6),"-")</f>
        <v>-</v>
      </c>
      <c r="Q17" s="31">
        <f>IFERROR('Rp0,2, МПа'!D17/2,"-")</f>
        <v>87.5</v>
      </c>
      <c r="R17" s="32">
        <f>IFERROR('Rp0,2, МПа'!E17/2,"-")</f>
        <v>83.5</v>
      </c>
      <c r="S17" s="32">
        <f>IFERROR('Rp0,2, МПа'!F17/2,"-")</f>
        <v>83.5</v>
      </c>
      <c r="T17" s="32">
        <f>IFERROR('Rp0,2, МПа'!G17/2,"-")</f>
        <v>83.5</v>
      </c>
      <c r="U17" s="32">
        <f>IFERROR('Rp0,2, МПа'!H17/2,"-")</f>
        <v>83.5</v>
      </c>
      <c r="V17" s="32">
        <f>IFERROR('Rp0,2, МПа'!I17/2,"-")</f>
        <v>78.5</v>
      </c>
      <c r="W17" s="32">
        <f>IFERROR('Rp0,2, МПа'!J17/2,"-")</f>
        <v>73.5</v>
      </c>
      <c r="X17" s="32">
        <f>IFERROR('Rp0,2, МПа'!K17/2,"-")</f>
        <v>64</v>
      </c>
      <c r="Y17" s="32" t="str">
        <f>IFERROR('Rp0,2, МПа'!L17/2,"-")</f>
        <v>-</v>
      </c>
      <c r="Z17" s="32" t="str">
        <f>IFERROR('Rp0,2, МПа'!M17/2,"-")</f>
        <v>-</v>
      </c>
      <c r="AA17" s="32" t="str">
        <f>IFERROR('Rp0,2, МПа'!N17/2,"-")</f>
        <v>-</v>
      </c>
      <c r="AB17" s="32" t="str">
        <f>IFERROR('Rp0,2, МПа'!O17/2,"-")</f>
        <v>-</v>
      </c>
      <c r="AC17" s="33" t="str">
        <f>IFERROR('Rp0,2, МПа'!P17/2,"-")</f>
        <v>-</v>
      </c>
    </row>
    <row r="18" spans="1:29" x14ac:dyDescent="0.25">
      <c r="A18" s="10" t="str">
        <f>INDEX('Обработка исходного'!B:B,ROW($B$3)+4*(ROW($B18)-ROW($B$3)))</f>
        <v>Сталь углеродистая</v>
      </c>
      <c r="B18" s="47">
        <f>INDEX('Обработка исходного'!D:D,ROW($B$3)+4*(ROW($B18)-ROW($B$3)))</f>
        <v>20</v>
      </c>
      <c r="C18" s="27" t="str">
        <f>'Rp0,2, МПа'!C18</f>
        <v>Поковки диаметром до 300 мм, КП195*</v>
      </c>
      <c r="D18" s="31">
        <f>IFERROR(MIN('Rp0,2, МПа'!D18/1.5,'Rm, МПа'!D18/2.6),"-")</f>
        <v>130</v>
      </c>
      <c r="E18" s="32">
        <f>IFERROR(MIN('Rp0,2, МПа'!E18/1.5,'Rm, МПа'!E18/2.6),"-")</f>
        <v>130</v>
      </c>
      <c r="F18" s="32">
        <f>IFERROR(MIN('Rp0,2, МПа'!F18/1.5,'Rm, МПа'!F18/2.6),"-")</f>
        <v>130</v>
      </c>
      <c r="G18" s="32">
        <f>IFERROR(MIN('Rp0,2, МПа'!G18/1.5,'Rm, МПа'!G18/2.6),"-")</f>
        <v>130</v>
      </c>
      <c r="H18" s="32">
        <f>IFERROR(MIN('Rp0,2, МПа'!H18/1.5,'Rm, МПа'!H18/2.6),"-")</f>
        <v>130</v>
      </c>
      <c r="I18" s="32">
        <f>IFERROR(MIN('Rp0,2, МПа'!I18/1.5,'Rm, МПа'!I18/2.6),"-")</f>
        <v>118</v>
      </c>
      <c r="J18" s="32">
        <f>IFERROR(MIN('Rp0,2, МПа'!J18/1.5,'Rm, МПа'!J18/2.6),"-")</f>
        <v>104.66666666666667</v>
      </c>
      <c r="K18" s="32">
        <f>IFERROR(MIN('Rp0,2, МПа'!K18/1.5,'Rm, МПа'!K18/2.6),"-")</f>
        <v>91.333333333333329</v>
      </c>
      <c r="L18" s="32" t="str">
        <f>IFERROR(MIN('Rp0,2, МПа'!L18/1.5,'Rm, МПа'!L18/2.6),"-")</f>
        <v>-</v>
      </c>
      <c r="M18" s="32" t="str">
        <f>IFERROR(MIN('Rp0,2, МПа'!M18/1.5,'Rm, МПа'!M18/2.6),"-")</f>
        <v>-</v>
      </c>
      <c r="N18" s="32" t="str">
        <f>IFERROR(MIN('Rp0,2, МПа'!N18/1.5,'Rm, МПа'!N18/2.6),"-")</f>
        <v>-</v>
      </c>
      <c r="O18" s="32" t="str">
        <f>IFERROR(MIN('Rp0,2, МПа'!O18/1.5,'Rm, МПа'!O18/2.6),"-")</f>
        <v>-</v>
      </c>
      <c r="P18" s="33" t="str">
        <f>IFERROR(MIN('Rp0,2, МПа'!P18/1.5,'Rm, МПа'!P18/2.6),"-")</f>
        <v>-</v>
      </c>
      <c r="Q18" s="31">
        <f>IFERROR('Rp0,2, МПа'!D18/2,"-")</f>
        <v>97.5</v>
      </c>
      <c r="R18" s="32">
        <f>IFERROR('Rp0,2, МПа'!E18/2,"-")</f>
        <v>97.5</v>
      </c>
      <c r="S18" s="32">
        <f>IFERROR('Rp0,2, МПа'!F18/2,"-")</f>
        <v>97.5</v>
      </c>
      <c r="T18" s="32">
        <f>IFERROR('Rp0,2, МПа'!G18/2,"-")</f>
        <v>97.5</v>
      </c>
      <c r="U18" s="32">
        <f>IFERROR('Rp0,2, МПа'!H18/2,"-")</f>
        <v>97.5</v>
      </c>
      <c r="V18" s="32">
        <f>IFERROR('Rp0,2, МПа'!I18/2,"-")</f>
        <v>88.5</v>
      </c>
      <c r="W18" s="32">
        <f>IFERROR('Rp0,2, МПа'!J18/2,"-")</f>
        <v>78.5</v>
      </c>
      <c r="X18" s="32">
        <f>IFERROR('Rp0,2, МПа'!K18/2,"-")</f>
        <v>68.5</v>
      </c>
      <c r="Y18" s="32" t="str">
        <f>IFERROR('Rp0,2, МПа'!L18/2,"-")</f>
        <v>-</v>
      </c>
      <c r="Z18" s="32" t="str">
        <f>IFERROR('Rp0,2, МПа'!M18/2,"-")</f>
        <v>-</v>
      </c>
      <c r="AA18" s="32" t="str">
        <f>IFERROR('Rp0,2, МПа'!N18/2,"-")</f>
        <v>-</v>
      </c>
      <c r="AB18" s="32" t="str">
        <f>IFERROR('Rp0,2, МПа'!O18/2,"-")</f>
        <v>-</v>
      </c>
      <c r="AC18" s="33" t="str">
        <f>IFERROR('Rp0,2, МПа'!P18/2,"-")</f>
        <v>-</v>
      </c>
    </row>
    <row r="19" spans="1:29" x14ac:dyDescent="0.25">
      <c r="A19" s="10" t="str">
        <f>INDEX('Обработка исходного'!B:B,ROW($B$3)+4*(ROW($B19)-ROW($B$3)))</f>
        <v>Сталь углеродистая</v>
      </c>
      <c r="B19" s="47">
        <f>INDEX('Обработка исходного'!D:D,ROW($B$3)+4*(ROW($B19)-ROW($B$3)))</f>
        <v>20</v>
      </c>
      <c r="C19" s="27" t="str">
        <f>'Rp0,2, МПа'!C19</f>
        <v>Поковки диаметром до 300 мм, КП215*</v>
      </c>
      <c r="D19" s="31">
        <f>IFERROR(MIN('Rp0,2, МПа'!D19/1.5,'Rm, МПа'!D19/2.6),"-")</f>
        <v>143.33333333333334</v>
      </c>
      <c r="E19" s="32">
        <f>IFERROR(MIN('Rp0,2, МПа'!E19/1.5,'Rm, МПа'!E19/2.6),"-")</f>
        <v>137.33333333333334</v>
      </c>
      <c r="F19" s="32">
        <f>IFERROR(MIN('Rp0,2, МПа'!F19/1.5,'Rm, МПа'!F19/2.6),"-")</f>
        <v>137.33333333333334</v>
      </c>
      <c r="G19" s="32">
        <f>IFERROR(MIN('Rp0,2, МПа'!G19/1.5,'Rm, МПа'!G19/2.6),"-")</f>
        <v>137.33333333333334</v>
      </c>
      <c r="H19" s="32">
        <f>IFERROR(MIN('Rp0,2, МПа'!H19/1.5,'Rm, МПа'!H19/2.6),"-")</f>
        <v>130.66666666666666</v>
      </c>
      <c r="I19" s="32">
        <f>IFERROR(MIN('Rp0,2, МПа'!I19/1.5,'Rm, МПа'!I19/2.6),"-")</f>
        <v>130.66666666666666</v>
      </c>
      <c r="J19" s="32">
        <f>IFERROR(MIN('Rp0,2, МПа'!J19/1.5,'Rm, МПа'!J19/2.6),"-")</f>
        <v>118</v>
      </c>
      <c r="K19" s="32">
        <f>IFERROR(MIN('Rp0,2, МПа'!K19/1.5,'Rm, МПа'!K19/2.6),"-")</f>
        <v>104.66666666666667</v>
      </c>
      <c r="L19" s="32" t="str">
        <f>IFERROR(MIN('Rp0,2, МПа'!L19/1.5,'Rm, МПа'!L19/2.6),"-")</f>
        <v>-</v>
      </c>
      <c r="M19" s="32" t="str">
        <f>IFERROR(MIN('Rp0,2, МПа'!M19/1.5,'Rm, МПа'!M19/2.6),"-")</f>
        <v>-</v>
      </c>
      <c r="N19" s="32" t="str">
        <f>IFERROR(MIN('Rp0,2, МПа'!N19/1.5,'Rm, МПа'!N19/2.6),"-")</f>
        <v>-</v>
      </c>
      <c r="O19" s="32" t="str">
        <f>IFERROR(MIN('Rp0,2, МПа'!O19/1.5,'Rm, МПа'!O19/2.6),"-")</f>
        <v>-</v>
      </c>
      <c r="P19" s="33" t="str">
        <f>IFERROR(MIN('Rp0,2, МПа'!P19/1.5,'Rm, МПа'!P19/2.6),"-")</f>
        <v>-</v>
      </c>
      <c r="Q19" s="31">
        <f>IFERROR('Rp0,2, МПа'!D19/2,"-")</f>
        <v>107.5</v>
      </c>
      <c r="R19" s="32">
        <f>IFERROR('Rp0,2, МПа'!E19/2,"-")</f>
        <v>103</v>
      </c>
      <c r="S19" s="32">
        <f>IFERROR('Rp0,2, МПа'!F19/2,"-")</f>
        <v>103</v>
      </c>
      <c r="T19" s="32">
        <f>IFERROR('Rp0,2, МПа'!G19/2,"-")</f>
        <v>103</v>
      </c>
      <c r="U19" s="32">
        <f>IFERROR('Rp0,2, МПа'!H19/2,"-")</f>
        <v>98</v>
      </c>
      <c r="V19" s="32">
        <f>IFERROR('Rp0,2, МПа'!I19/2,"-")</f>
        <v>98</v>
      </c>
      <c r="W19" s="32">
        <f>IFERROR('Rp0,2, МПа'!J19/2,"-")</f>
        <v>88.5</v>
      </c>
      <c r="X19" s="32">
        <f>IFERROR('Rp0,2, МПа'!K19/2,"-")</f>
        <v>78.5</v>
      </c>
      <c r="Y19" s="32" t="str">
        <f>IFERROR('Rp0,2, МПа'!L19/2,"-")</f>
        <v>-</v>
      </c>
      <c r="Z19" s="32" t="str">
        <f>IFERROR('Rp0,2, МПа'!M19/2,"-")</f>
        <v>-</v>
      </c>
      <c r="AA19" s="32" t="str">
        <f>IFERROR('Rp0,2, МПа'!N19/2,"-")</f>
        <v>-</v>
      </c>
      <c r="AB19" s="32" t="str">
        <f>IFERROR('Rp0,2, МПа'!O19/2,"-")</f>
        <v>-</v>
      </c>
      <c r="AC19" s="33" t="str">
        <f>IFERROR('Rp0,2, МПа'!P19/2,"-")</f>
        <v>-</v>
      </c>
    </row>
    <row r="20" spans="1:29" x14ac:dyDescent="0.25">
      <c r="A20" s="10" t="str">
        <f>INDEX('Обработка исходного'!B:B,ROW($B$3)+4*(ROW($B20)-ROW($B$3)))</f>
        <v>Сталь углеродистая</v>
      </c>
      <c r="B20" s="47">
        <f>INDEX('Обработка исходного'!D:D,ROW($B$3)+4*(ROW($B20)-ROW($B$3)))</f>
        <v>20</v>
      </c>
      <c r="C20" s="27" t="str">
        <f>'Rp0,2, МПа'!C20</f>
        <v>Поковки диаметром от 100 до 300 мм, КП245*</v>
      </c>
      <c r="D20" s="31">
        <f>IFERROR(MIN('Rp0,2, МПа'!D20/1.5,'Rm, МПа'!D20/2.6),"-")</f>
        <v>163.33333333333334</v>
      </c>
      <c r="E20" s="32">
        <f>IFERROR(MIN('Rp0,2, МПа'!E20/1.5,'Rm, МПа'!E20/2.6),"-")</f>
        <v>156.66666666666666</v>
      </c>
      <c r="F20" s="32">
        <f>IFERROR(MIN('Rp0,2, МПа'!F20/1.5,'Rm, МПа'!F20/2.6),"-")</f>
        <v>156.66666666666666</v>
      </c>
      <c r="G20" s="32">
        <f>IFERROR(MIN('Rp0,2, МПа'!G20/1.5,'Rm, МПа'!G20/2.6),"-")</f>
        <v>156.66666666666666</v>
      </c>
      <c r="H20" s="32">
        <f>IFERROR(MIN('Rp0,2, МПа'!H20/1.5,'Rm, МПа'!H20/2.6),"-")</f>
        <v>150.66666666666666</v>
      </c>
      <c r="I20" s="32">
        <f>IFERROR(MIN('Rp0,2, МПа'!I20/1.5,'Rm, МПа'!I20/2.6),"-")</f>
        <v>150.66666666666666</v>
      </c>
      <c r="J20" s="32">
        <f>IFERROR(MIN('Rp0,2, МПа'!J20/1.5,'Rm, МПа'!J20/2.6),"-")</f>
        <v>130.66666666666666</v>
      </c>
      <c r="K20" s="32">
        <f>IFERROR(MIN('Rp0,2, МПа'!K20/1.5,'Rm, МПа'!K20/2.6),"-")</f>
        <v>118</v>
      </c>
      <c r="L20" s="32" t="str">
        <f>IFERROR(MIN('Rp0,2, МПа'!L20/1.5,'Rm, МПа'!L20/2.6),"-")</f>
        <v>-</v>
      </c>
      <c r="M20" s="32" t="str">
        <f>IFERROR(MIN('Rp0,2, МПа'!M20/1.5,'Rm, МПа'!M20/2.6),"-")</f>
        <v>-</v>
      </c>
      <c r="N20" s="32" t="str">
        <f>IFERROR(MIN('Rp0,2, МПа'!N20/1.5,'Rm, МПа'!N20/2.6),"-")</f>
        <v>-</v>
      </c>
      <c r="O20" s="32" t="str">
        <f>IFERROR(MIN('Rp0,2, МПа'!O20/1.5,'Rm, МПа'!O20/2.6),"-")</f>
        <v>-</v>
      </c>
      <c r="P20" s="33" t="str">
        <f>IFERROR(MIN('Rp0,2, МПа'!P20/1.5,'Rm, МПа'!P20/2.6),"-")</f>
        <v>-</v>
      </c>
      <c r="Q20" s="31">
        <f>IFERROR('Rp0,2, МПа'!D20/2,"-")</f>
        <v>122.5</v>
      </c>
      <c r="R20" s="32">
        <f>IFERROR('Rp0,2, МПа'!E20/2,"-")</f>
        <v>117.5</v>
      </c>
      <c r="S20" s="32">
        <f>IFERROR('Rp0,2, МПа'!F20/2,"-")</f>
        <v>117.5</v>
      </c>
      <c r="T20" s="32">
        <f>IFERROR('Rp0,2, МПа'!G20/2,"-")</f>
        <v>117.5</v>
      </c>
      <c r="U20" s="32">
        <f>IFERROR('Rp0,2, МПа'!H20/2,"-")</f>
        <v>113</v>
      </c>
      <c r="V20" s="32">
        <f>IFERROR('Rp0,2, МПа'!I20/2,"-")</f>
        <v>113</v>
      </c>
      <c r="W20" s="32">
        <f>IFERROR('Rp0,2, МПа'!J20/2,"-")</f>
        <v>98</v>
      </c>
      <c r="X20" s="32">
        <f>IFERROR('Rp0,2, МПа'!K20/2,"-")</f>
        <v>88.5</v>
      </c>
      <c r="Y20" s="32" t="str">
        <f>IFERROR('Rp0,2, МПа'!L20/2,"-")</f>
        <v>-</v>
      </c>
      <c r="Z20" s="32" t="str">
        <f>IFERROR('Rp0,2, МПа'!M20/2,"-")</f>
        <v>-</v>
      </c>
      <c r="AA20" s="32" t="str">
        <f>IFERROR('Rp0,2, МПа'!N20/2,"-")</f>
        <v>-</v>
      </c>
      <c r="AB20" s="32" t="str">
        <f>IFERROR('Rp0,2, МПа'!O20/2,"-")</f>
        <v>-</v>
      </c>
      <c r="AC20" s="33" t="str">
        <f>IFERROR('Rp0,2, МПа'!P20/2,"-")</f>
        <v>-</v>
      </c>
    </row>
    <row r="21" spans="1:29" ht="25.5" x14ac:dyDescent="0.25">
      <c r="A21" s="10" t="str">
        <f>INDEX('Обработка исходного'!B:B,ROW($B$3)+4*(ROW($B21)-ROW($B$3)))</f>
        <v>Сталь углеродистая</v>
      </c>
      <c r="B21" s="47">
        <f>INDEX('Обработка исходного'!D:D,ROW($B$3)+4*(ROW($B21)-ROW($B$3)))</f>
        <v>20</v>
      </c>
      <c r="C21" s="27" t="str">
        <f>'Rp0,2, МПа'!C21</f>
        <v>Горячекатаная сталь толщиной или диаметром до 80 мм</v>
      </c>
      <c r="D21" s="31">
        <f>IFERROR(MIN('Rp0,2, МПа'!D21/1.5,'Rm, МПа'!D21/2.6),"-")</f>
        <v>144</v>
      </c>
      <c r="E21" s="32">
        <f>IFERROR(MIN('Rp0,2, МПа'!E21/1.5,'Rm, МПа'!E21/2.6),"-")</f>
        <v>137.33333333333334</v>
      </c>
      <c r="F21" s="32">
        <f>IFERROR(MIN('Rp0,2, МПа'!F21/1.5,'Rm, МПа'!F21/2.6),"-")</f>
        <v>137.33333333333334</v>
      </c>
      <c r="G21" s="32">
        <f>IFERROR(MIN('Rp0,2, МПа'!G21/1.5,'Rm, МПа'!G21/2.6),"-")</f>
        <v>137.33333333333334</v>
      </c>
      <c r="H21" s="32">
        <f>IFERROR(MIN('Rp0,2, МПа'!H21/1.5,'Rm, МПа'!H21/2.6),"-")</f>
        <v>130.66666666666666</v>
      </c>
      <c r="I21" s="32">
        <f>IFERROR(MIN('Rp0,2, МПа'!I21/1.5,'Rm, МПа'!I21/2.6),"-")</f>
        <v>130.66666666666666</v>
      </c>
      <c r="J21" s="32">
        <f>IFERROR(MIN('Rp0,2, МПа'!J21/1.5,'Rm, МПа'!J21/2.6),"-")</f>
        <v>118</v>
      </c>
      <c r="K21" s="32">
        <f>IFERROR(MIN('Rp0,2, МПа'!K21/1.5,'Rm, МПа'!K21/2.6),"-")</f>
        <v>104.66666666666667</v>
      </c>
      <c r="L21" s="32" t="str">
        <f>IFERROR(MIN('Rp0,2, МПа'!L21/1.5,'Rm, МПа'!L21/2.6),"-")</f>
        <v>-</v>
      </c>
      <c r="M21" s="32" t="str">
        <f>IFERROR(MIN('Rp0,2, МПа'!M21/1.5,'Rm, МПа'!M21/2.6),"-")</f>
        <v>-</v>
      </c>
      <c r="N21" s="32" t="str">
        <f>IFERROR(MIN('Rp0,2, МПа'!N21/1.5,'Rm, МПа'!N21/2.6),"-")</f>
        <v>-</v>
      </c>
      <c r="O21" s="32" t="str">
        <f>IFERROR(MIN('Rp0,2, МПа'!O21/1.5,'Rm, МПа'!O21/2.6),"-")</f>
        <v>-</v>
      </c>
      <c r="P21" s="33" t="str">
        <f>IFERROR(MIN('Rp0,2, МПа'!P21/1.5,'Rm, МПа'!P21/2.6),"-")</f>
        <v>-</v>
      </c>
      <c r="Q21" s="31">
        <f>IFERROR('Rp0,2, МПа'!D21/2,"-")</f>
        <v>108</v>
      </c>
      <c r="R21" s="32">
        <f>IFERROR('Rp0,2, МПа'!E21/2,"-")</f>
        <v>103</v>
      </c>
      <c r="S21" s="32">
        <f>IFERROR('Rp0,2, МПа'!F21/2,"-")</f>
        <v>103</v>
      </c>
      <c r="T21" s="32">
        <f>IFERROR('Rp0,2, МПа'!G21/2,"-")</f>
        <v>103</v>
      </c>
      <c r="U21" s="32">
        <f>IFERROR('Rp0,2, МПа'!H21/2,"-")</f>
        <v>98</v>
      </c>
      <c r="V21" s="32">
        <f>IFERROR('Rp0,2, МПа'!I21/2,"-")</f>
        <v>98</v>
      </c>
      <c r="W21" s="32">
        <f>IFERROR('Rp0,2, МПа'!J21/2,"-")</f>
        <v>88.5</v>
      </c>
      <c r="X21" s="32">
        <f>IFERROR('Rp0,2, МПа'!K21/2,"-")</f>
        <v>78.5</v>
      </c>
      <c r="Y21" s="32" t="str">
        <f>IFERROR('Rp0,2, МПа'!L21/2,"-")</f>
        <v>-</v>
      </c>
      <c r="Z21" s="32" t="str">
        <f>IFERROR('Rp0,2, МПа'!M21/2,"-")</f>
        <v>-</v>
      </c>
      <c r="AA21" s="32" t="str">
        <f>IFERROR('Rp0,2, МПа'!N21/2,"-")</f>
        <v>-</v>
      </c>
      <c r="AB21" s="32" t="str">
        <f>IFERROR('Rp0,2, МПа'!O21/2,"-")</f>
        <v>-</v>
      </c>
      <c r="AC21" s="33" t="str">
        <f>IFERROR('Rp0,2, МПа'!P21/2,"-")</f>
        <v>-</v>
      </c>
    </row>
    <row r="22" spans="1:29" ht="38.25" x14ac:dyDescent="0.25">
      <c r="A22" s="10" t="str">
        <f>INDEX('Обработка исходного'!B:B,ROW($B$3)+4*(ROW($B22)-ROW($B$3)))</f>
        <v>Сталь углеродистая</v>
      </c>
      <c r="B22" s="47">
        <f>INDEX('Обработка исходного'!D:D,ROW($B$3)+4*(ROW($B22)-ROW($B$3)))</f>
        <v>20</v>
      </c>
      <c r="C22" s="27" t="str">
        <f>'Rp0,2, МПа'!C22</f>
        <v>Трубы горячедеформированные наружным диаметром от 10 до 465 мм с толщиной стенки от 2 до 60 мм</v>
      </c>
      <c r="D22" s="31">
        <f>IFERROR(MIN('Rp0,2, МПа'!D22/1.5,'Rm, МПа'!D22/2.6),"-")</f>
        <v>144</v>
      </c>
      <c r="E22" s="32">
        <f>IFERROR(MIN('Rp0,2, МПа'!E22/1.5,'Rm, МПа'!E22/2.6),"-")</f>
        <v>137.33333333333334</v>
      </c>
      <c r="F22" s="32">
        <f>IFERROR(MIN('Rp0,2, МПа'!F22/1.5,'Rm, МПа'!F22/2.6),"-")</f>
        <v>137.33333333333334</v>
      </c>
      <c r="G22" s="32">
        <f>IFERROR(MIN('Rp0,2, МПа'!G22/1.5,'Rm, МПа'!G22/2.6),"-")</f>
        <v>137.33333333333334</v>
      </c>
      <c r="H22" s="32">
        <f>IFERROR(MIN('Rp0,2, МПа'!H22/1.5,'Rm, МПа'!H22/2.6),"-")</f>
        <v>130.66666666666666</v>
      </c>
      <c r="I22" s="32">
        <f>IFERROR(MIN('Rp0,2, МПа'!I22/1.5,'Rm, МПа'!I22/2.6),"-")</f>
        <v>130.66666666666666</v>
      </c>
      <c r="J22" s="32">
        <f>IFERROR(MIN('Rp0,2, МПа'!J22/1.5,'Rm, МПа'!J22/2.6),"-")</f>
        <v>118</v>
      </c>
      <c r="K22" s="32">
        <f>IFERROR(MIN('Rp0,2, МПа'!K22/1.5,'Rm, МПа'!K22/2.6),"-")</f>
        <v>104.66666666666667</v>
      </c>
      <c r="L22" s="32" t="str">
        <f>IFERROR(MIN('Rp0,2, МПа'!L22/1.5,'Rm, МПа'!L22/2.6),"-")</f>
        <v>-</v>
      </c>
      <c r="M22" s="32" t="str">
        <f>IFERROR(MIN('Rp0,2, МПа'!M22/1.5,'Rm, МПа'!M22/2.6),"-")</f>
        <v>-</v>
      </c>
      <c r="N22" s="32" t="str">
        <f>IFERROR(MIN('Rp0,2, МПа'!N22/1.5,'Rm, МПа'!N22/2.6),"-")</f>
        <v>-</v>
      </c>
      <c r="O22" s="32" t="str">
        <f>IFERROR(MIN('Rp0,2, МПа'!O22/1.5,'Rm, МПа'!O22/2.6),"-")</f>
        <v>-</v>
      </c>
      <c r="P22" s="33" t="str">
        <f>IFERROR(MIN('Rp0,2, МПа'!P22/1.5,'Rm, МПа'!P22/2.6),"-")</f>
        <v>-</v>
      </c>
      <c r="Q22" s="31">
        <f>IFERROR('Rp0,2, МПа'!D22/2,"-")</f>
        <v>108</v>
      </c>
      <c r="R22" s="32">
        <f>IFERROR('Rp0,2, МПа'!E22/2,"-")</f>
        <v>103</v>
      </c>
      <c r="S22" s="32">
        <f>IFERROR('Rp0,2, МПа'!F22/2,"-")</f>
        <v>103</v>
      </c>
      <c r="T22" s="32">
        <f>IFERROR('Rp0,2, МПа'!G22/2,"-")</f>
        <v>103</v>
      </c>
      <c r="U22" s="32">
        <f>IFERROR('Rp0,2, МПа'!H22/2,"-")</f>
        <v>98</v>
      </c>
      <c r="V22" s="32">
        <f>IFERROR('Rp0,2, МПа'!I22/2,"-")</f>
        <v>98</v>
      </c>
      <c r="W22" s="32">
        <f>IFERROR('Rp0,2, МПа'!J22/2,"-")</f>
        <v>88.5</v>
      </c>
      <c r="X22" s="32">
        <f>IFERROR('Rp0,2, МПа'!K22/2,"-")</f>
        <v>78.5</v>
      </c>
      <c r="Y22" s="32" t="str">
        <f>IFERROR('Rp0,2, МПа'!L22/2,"-")</f>
        <v>-</v>
      </c>
      <c r="Z22" s="32" t="str">
        <f>IFERROR('Rp0,2, МПа'!M22/2,"-")</f>
        <v>-</v>
      </c>
      <c r="AA22" s="32" t="str">
        <f>IFERROR('Rp0,2, МПа'!N22/2,"-")</f>
        <v>-</v>
      </c>
      <c r="AB22" s="32" t="str">
        <f>IFERROR('Rp0,2, МПа'!O22/2,"-")</f>
        <v>-</v>
      </c>
      <c r="AC22" s="33" t="str">
        <f>IFERROR('Rp0,2, МПа'!P22/2,"-")</f>
        <v>-</v>
      </c>
    </row>
    <row r="23" spans="1:29" ht="25.5" x14ac:dyDescent="0.25">
      <c r="A23" s="10" t="str">
        <f>INDEX('Обработка исходного'!B:B,ROW($B$3)+4*(ROW($B23)-ROW($B$3)))</f>
        <v>Сталь углеродистая</v>
      </c>
      <c r="B23" s="47">
        <f>INDEX('Обработка исходного'!D:D,ROW($B$3)+4*(ROW($B23)-ROW($B$3)))</f>
        <v>20</v>
      </c>
      <c r="C23" s="27" t="str">
        <f>'Rp0,2, МПа'!C23</f>
        <v>Отожженные, высокоотпущенные листы толщиной от 4 до 80 мм</v>
      </c>
      <c r="D23" s="31">
        <f>IFERROR(MIN('Rp0,2, МПа'!D23/1.5,'Rm, МПа'!D23/2.6),"-")</f>
        <v>143.46153846153845</v>
      </c>
      <c r="E23" s="32">
        <f>IFERROR(MIN('Rp0,2, МПа'!E23/1.5,'Rm, МПа'!E23/2.6),"-")</f>
        <v>139.61538461538461</v>
      </c>
      <c r="F23" s="32">
        <f>IFERROR(MIN('Rp0,2, МПа'!F23/1.5,'Rm, МПа'!F23/2.6),"-")</f>
        <v>135.76923076923077</v>
      </c>
      <c r="G23" s="32">
        <f>IFERROR(MIN('Rp0,2, МПа'!G23/1.5,'Rm, МПа'!G23/2.6),"-")</f>
        <v>131.92307692307691</v>
      </c>
      <c r="H23" s="32">
        <f>IFERROR(MIN('Rp0,2, МПа'!H23/1.5,'Rm, МПа'!H23/2.6),"-")</f>
        <v>131.92307692307691</v>
      </c>
      <c r="I23" s="32">
        <f>IFERROR(MIN('Rp0,2, МПа'!I23/1.5,'Rm, МПа'!I23/2.6),"-")</f>
        <v>128.07692307692307</v>
      </c>
      <c r="J23" s="32">
        <f>IFERROR(MIN('Rp0,2, МПа'!J23/1.5,'Rm, МПа'!J23/2.6),"-")</f>
        <v>117.33333333333333</v>
      </c>
      <c r="K23" s="32">
        <f>IFERROR(MIN('Rp0,2, МПа'!K23/1.5,'Rm, МПа'!K23/2.6),"-")</f>
        <v>104.66666666666667</v>
      </c>
      <c r="L23" s="32" t="str">
        <f>IFERROR(MIN('Rp0,2, МПа'!L23/1.5,'Rm, МПа'!L23/2.6),"-")</f>
        <v>-</v>
      </c>
      <c r="M23" s="32" t="str">
        <f>IFERROR(MIN('Rp0,2, МПа'!M23/1.5,'Rm, МПа'!M23/2.6),"-")</f>
        <v>-</v>
      </c>
      <c r="N23" s="32" t="str">
        <f>IFERROR(MIN('Rp0,2, МПа'!N23/1.5,'Rm, МПа'!N23/2.6),"-")</f>
        <v>-</v>
      </c>
      <c r="O23" s="32" t="str">
        <f>IFERROR(MIN('Rp0,2, МПа'!O23/1.5,'Rm, МПа'!O23/2.6),"-")</f>
        <v>-</v>
      </c>
      <c r="P23" s="33" t="str">
        <f>IFERROR(MIN('Rp0,2, МПа'!P23/1.5,'Rm, МПа'!P23/2.6),"-")</f>
        <v>-</v>
      </c>
      <c r="Q23" s="31">
        <f>IFERROR('Rp0,2, МПа'!D23/2,"-")</f>
        <v>108</v>
      </c>
      <c r="R23" s="32">
        <f>IFERROR('Rp0,2, МПа'!E23/2,"-")</f>
        <v>108</v>
      </c>
      <c r="S23" s="32">
        <f>IFERROR('Rp0,2, МПа'!F23/2,"-")</f>
        <v>108</v>
      </c>
      <c r="T23" s="32">
        <f>IFERROR('Rp0,2, МПа'!G23/2,"-")</f>
        <v>103</v>
      </c>
      <c r="U23" s="32">
        <f>IFERROR('Rp0,2, МПа'!H23/2,"-")</f>
        <v>103</v>
      </c>
      <c r="V23" s="32">
        <f>IFERROR('Rp0,2, МПа'!I23/2,"-")</f>
        <v>98</v>
      </c>
      <c r="W23" s="32">
        <f>IFERROR('Rp0,2, МПа'!J23/2,"-")</f>
        <v>88</v>
      </c>
      <c r="X23" s="32">
        <f>IFERROR('Rp0,2, МПа'!K23/2,"-")</f>
        <v>78.5</v>
      </c>
      <c r="Y23" s="32" t="str">
        <f>IFERROR('Rp0,2, МПа'!L23/2,"-")</f>
        <v>-</v>
      </c>
      <c r="Z23" s="32" t="str">
        <f>IFERROR('Rp0,2, МПа'!M23/2,"-")</f>
        <v>-</v>
      </c>
      <c r="AA23" s="32" t="str">
        <f>IFERROR('Rp0,2, МПа'!N23/2,"-")</f>
        <v>-</v>
      </c>
      <c r="AB23" s="32" t="str">
        <f>IFERROR('Rp0,2, МПа'!O23/2,"-")</f>
        <v>-</v>
      </c>
      <c r="AC23" s="33" t="str">
        <f>IFERROR('Rp0,2, МПа'!P23/2,"-")</f>
        <v>-</v>
      </c>
    </row>
    <row r="24" spans="1:29" x14ac:dyDescent="0.25">
      <c r="A24" s="10" t="str">
        <f>INDEX('Обработка исходного'!B:B,ROW($B$3)+4*(ROW($B24)-ROW($B$3)))</f>
        <v>Сталь углеродистая</v>
      </c>
      <c r="B24" s="47">
        <f>INDEX('Обработка исходного'!D:D,ROW($B$3)+4*(ROW($B24)-ROW($B$3)))</f>
        <v>20</v>
      </c>
      <c r="C24" s="27" t="str">
        <f>'Rp0,2, МПа'!C24</f>
        <v>Листовые заготовки толщиной от 20 до 250 мм</v>
      </c>
      <c r="D24" s="31">
        <f>IFERROR(MIN('Rp0,2, МПа'!D24/1.5,'Rm, МПа'!D24/2.6),"-")</f>
        <v>117.33333333333333</v>
      </c>
      <c r="E24" s="32">
        <f>IFERROR(MIN('Rp0,2, МПа'!E24/1.5,'Rm, МПа'!E24/2.6),"-")</f>
        <v>117.33333333333333</v>
      </c>
      <c r="F24" s="32">
        <f>IFERROR(MIN('Rp0,2, МПа'!F24/1.5,'Rm, МПа'!F24/2.6),"-")</f>
        <v>117.33333333333333</v>
      </c>
      <c r="G24" s="32">
        <f>IFERROR(MIN('Rp0,2, МПа'!G24/1.5,'Rm, МПа'!G24/2.6),"-")</f>
        <v>104.66666666666667</v>
      </c>
      <c r="H24" s="32">
        <f>IFERROR(MIN('Rp0,2, МПа'!H24/1.5,'Rm, МПа'!H24/2.6),"-")</f>
        <v>104.66666666666667</v>
      </c>
      <c r="I24" s="32">
        <f>IFERROR(MIN('Rp0,2, МПа'!I24/1.5,'Rm, МПа'!I24/2.6),"-")</f>
        <v>98</v>
      </c>
      <c r="J24" s="32">
        <f>IFERROR(MIN('Rp0,2, МПа'!J24/1.5,'Rm, МПа'!J24/2.6),"-")</f>
        <v>98</v>
      </c>
      <c r="K24" s="32">
        <f>IFERROR(MIN('Rp0,2, МПа'!K24/1.5,'Rm, МПа'!K24/2.6),"-")</f>
        <v>91.333333333333329</v>
      </c>
      <c r="L24" s="32" t="str">
        <f>IFERROR(MIN('Rp0,2, МПа'!L24/1.5,'Rm, МПа'!L24/2.6),"-")</f>
        <v>-</v>
      </c>
      <c r="M24" s="32" t="str">
        <f>IFERROR(MIN('Rp0,2, МПа'!M24/1.5,'Rm, МПа'!M24/2.6),"-")</f>
        <v>-</v>
      </c>
      <c r="N24" s="32" t="str">
        <f>IFERROR(MIN('Rp0,2, МПа'!N24/1.5,'Rm, МПа'!N24/2.6),"-")</f>
        <v>-</v>
      </c>
      <c r="O24" s="32" t="str">
        <f>IFERROR(MIN('Rp0,2, МПа'!O24/1.5,'Rm, МПа'!O24/2.6),"-")</f>
        <v>-</v>
      </c>
      <c r="P24" s="33" t="str">
        <f>IFERROR(MIN('Rp0,2, МПа'!P24/1.5,'Rm, МПа'!P24/2.6),"-")</f>
        <v>-</v>
      </c>
      <c r="Q24" s="31">
        <f>IFERROR('Rp0,2, МПа'!D24/2,"-")</f>
        <v>88</v>
      </c>
      <c r="R24" s="32">
        <f>IFERROR('Rp0,2, МПа'!E24/2,"-")</f>
        <v>88</v>
      </c>
      <c r="S24" s="32">
        <f>IFERROR('Rp0,2, МПа'!F24/2,"-")</f>
        <v>88</v>
      </c>
      <c r="T24" s="32">
        <f>IFERROR('Rp0,2, МПа'!G24/2,"-")</f>
        <v>78.5</v>
      </c>
      <c r="U24" s="32">
        <f>IFERROR('Rp0,2, МПа'!H24/2,"-")</f>
        <v>78.5</v>
      </c>
      <c r="V24" s="32">
        <f>IFERROR('Rp0,2, МПа'!I24/2,"-")</f>
        <v>73.5</v>
      </c>
      <c r="W24" s="32">
        <f>IFERROR('Rp0,2, МПа'!J24/2,"-")</f>
        <v>73.5</v>
      </c>
      <c r="X24" s="32">
        <f>IFERROR('Rp0,2, МПа'!K24/2,"-")</f>
        <v>68.5</v>
      </c>
      <c r="Y24" s="32" t="str">
        <f>IFERROR('Rp0,2, МПа'!L24/2,"-")</f>
        <v>-</v>
      </c>
      <c r="Z24" s="32" t="str">
        <f>IFERROR('Rp0,2, МПа'!M24/2,"-")</f>
        <v>-</v>
      </c>
      <c r="AA24" s="32" t="str">
        <f>IFERROR('Rp0,2, МПа'!N24/2,"-")</f>
        <v>-</v>
      </c>
      <c r="AB24" s="32" t="str">
        <f>IFERROR('Rp0,2, МПа'!O24/2,"-")</f>
        <v>-</v>
      </c>
      <c r="AC24" s="33" t="str">
        <f>IFERROR('Rp0,2, МПа'!P24/2,"-")</f>
        <v>-</v>
      </c>
    </row>
    <row r="25" spans="1:29" x14ac:dyDescent="0.25">
      <c r="A25" s="10" t="str">
        <f>INDEX('Обработка исходного'!B:B,ROW($B$3)+4*(ROW($B25)-ROW($B$3)))</f>
        <v>Сталь углеродистая</v>
      </c>
      <c r="B25" s="47" t="str">
        <f>INDEX('Обработка исходного'!D:D,ROW($B$3)+4*(ROW($B25)-ROW($B$3)))</f>
        <v>20Л</v>
      </c>
      <c r="C25" s="27" t="str">
        <f>'Rp0,2, МПа'!C25</f>
        <v>Отливки с толщиной стенки до 100 мм</v>
      </c>
      <c r="D25" s="31">
        <f>IFERROR(MIN('Rp0,2, МПа'!D25/1.5,'Rm, МПа'!D25/2.6),"-")</f>
        <v>144</v>
      </c>
      <c r="E25" s="32">
        <f>IFERROR(MIN('Rp0,2, МПа'!E25/1.5,'Rm, МПа'!E25/2.6),"-")</f>
        <v>144</v>
      </c>
      <c r="F25" s="32">
        <f>IFERROR(MIN('Rp0,2, МПа'!F25/1.5,'Rm, МПа'!F25/2.6),"-")</f>
        <v>130.66666666666666</v>
      </c>
      <c r="G25" s="32">
        <f>IFERROR(MIN('Rp0,2, МПа'!G25/1.5,'Rm, МПа'!G25/2.6),"-")</f>
        <v>117.33333333333333</v>
      </c>
      <c r="H25" s="32">
        <f>IFERROR(MIN('Rp0,2, МПа'!H25/1.5,'Rm, МПа'!H25/2.6),"-")</f>
        <v>113.33333333333333</v>
      </c>
      <c r="I25" s="32">
        <f>IFERROR(MIN('Rp0,2, МПа'!I25/1.5,'Rm, МПа'!I25/2.6),"-")</f>
        <v>110</v>
      </c>
      <c r="J25" s="32">
        <f>IFERROR(MIN('Rp0,2, МПа'!J25/1.5,'Rm, МПа'!J25/2.6),"-")</f>
        <v>104.66666666666667</v>
      </c>
      <c r="K25" s="32">
        <f>IFERROR(MIN('Rp0,2, МПа'!K25/1.5,'Rm, МПа'!K25/2.6),"-")</f>
        <v>91.333333333333329</v>
      </c>
      <c r="L25" s="32" t="str">
        <f>IFERROR(MIN('Rp0,2, МПа'!L25/1.5,'Rm, МПа'!L25/2.6),"-")</f>
        <v>-</v>
      </c>
      <c r="M25" s="32" t="str">
        <f>IFERROR(MIN('Rp0,2, МПа'!M25/1.5,'Rm, МПа'!M25/2.6),"-")</f>
        <v>-</v>
      </c>
      <c r="N25" s="32" t="str">
        <f>IFERROR(MIN('Rp0,2, МПа'!N25/1.5,'Rm, МПа'!N25/2.6),"-")</f>
        <v>-</v>
      </c>
      <c r="O25" s="32" t="str">
        <f>IFERROR(MIN('Rp0,2, МПа'!O25/1.5,'Rm, МПа'!O25/2.6),"-")</f>
        <v>-</v>
      </c>
      <c r="P25" s="33" t="str">
        <f>IFERROR(MIN('Rp0,2, МПа'!P25/1.5,'Rm, МПа'!P25/2.6),"-")</f>
        <v>-</v>
      </c>
      <c r="Q25" s="31">
        <f>IFERROR('Rp0,2, МПа'!D25/2,"-")</f>
        <v>108</v>
      </c>
      <c r="R25" s="32">
        <f>IFERROR('Rp0,2, МПа'!E25/2,"-")</f>
        <v>108</v>
      </c>
      <c r="S25" s="32">
        <f>IFERROR('Rp0,2, МПа'!F25/2,"-")</f>
        <v>98</v>
      </c>
      <c r="T25" s="32">
        <f>IFERROR('Rp0,2, МПа'!G25/2,"-")</f>
        <v>88</v>
      </c>
      <c r="U25" s="32">
        <f>IFERROR('Rp0,2, МПа'!H25/2,"-")</f>
        <v>85</v>
      </c>
      <c r="V25" s="32">
        <f>IFERROR('Rp0,2, МПа'!I25/2,"-")</f>
        <v>82.5</v>
      </c>
      <c r="W25" s="32">
        <f>IFERROR('Rp0,2, МПа'!J25/2,"-")</f>
        <v>78.5</v>
      </c>
      <c r="X25" s="32">
        <f>IFERROR('Rp0,2, МПа'!K25/2,"-")</f>
        <v>68.5</v>
      </c>
      <c r="Y25" s="32" t="str">
        <f>IFERROR('Rp0,2, МПа'!L25/2,"-")</f>
        <v>-</v>
      </c>
      <c r="Z25" s="32" t="str">
        <f>IFERROR('Rp0,2, МПа'!M25/2,"-")</f>
        <v>-</v>
      </c>
      <c r="AA25" s="32" t="str">
        <f>IFERROR('Rp0,2, МПа'!N25/2,"-")</f>
        <v>-</v>
      </c>
      <c r="AB25" s="32" t="str">
        <f>IFERROR('Rp0,2, МПа'!O25/2,"-")</f>
        <v>-</v>
      </c>
      <c r="AC25" s="33" t="str">
        <f>IFERROR('Rp0,2, МПа'!P25/2,"-")</f>
        <v>-</v>
      </c>
    </row>
    <row r="26" spans="1:29" x14ac:dyDescent="0.25">
      <c r="A26" s="10" t="str">
        <f>INDEX('Обработка исходного'!B:B,ROW($B$3)+4*(ROW($B26)-ROW($B$3)))</f>
        <v>Сталь углеродистая</v>
      </c>
      <c r="B26" s="47" t="str">
        <f>INDEX('Обработка исходного'!D:D,ROW($B$3)+4*(ROW($B26)-ROW($B$3)))</f>
        <v>20К</v>
      </c>
      <c r="C26" s="27" t="str">
        <f>'Rp0,2, МПа'!C26</f>
        <v>Листы толщиной от 4 до 60 мм</v>
      </c>
      <c r="D26" s="31">
        <f>IFERROR(MIN('Rp0,2, МПа'!D26/1.5,'Rm, МПа'!D26/2.6),"-")</f>
        <v>144</v>
      </c>
      <c r="E26" s="32">
        <f>IFERROR(MIN('Rp0,2, МПа'!E26/1.5,'Rm, МПа'!E26/2.6),"-")</f>
        <v>137.33333333333334</v>
      </c>
      <c r="F26" s="32">
        <f>IFERROR(MIN('Rp0,2, МПа'!F26/1.5,'Rm, МПа'!F26/2.6),"-")</f>
        <v>137.33333333333334</v>
      </c>
      <c r="G26" s="32">
        <f>IFERROR(MIN('Rp0,2, МПа'!G26/1.5,'Rm, МПа'!G26/2.6),"-")</f>
        <v>137.33333333333334</v>
      </c>
      <c r="H26" s="32">
        <f>IFERROR(MIN('Rp0,2, МПа'!H26/1.5,'Rm, МПа'!H26/2.6),"-")</f>
        <v>130.66666666666666</v>
      </c>
      <c r="I26" s="32">
        <f>IFERROR(MIN('Rp0,2, МПа'!I26/1.5,'Rm, МПа'!I26/2.6),"-")</f>
        <v>130.66666666666666</v>
      </c>
      <c r="J26" s="32">
        <f>IFERROR(MIN('Rp0,2, МПа'!J26/1.5,'Rm, МПа'!J26/2.6),"-")</f>
        <v>118</v>
      </c>
      <c r="K26" s="32">
        <f>IFERROR(MIN('Rp0,2, МПа'!K26/1.5,'Rm, МПа'!K26/2.6),"-")</f>
        <v>104.66666666666667</v>
      </c>
      <c r="L26" s="32" t="str">
        <f>IFERROR(MIN('Rp0,2, МПа'!L26/1.5,'Rm, МПа'!L26/2.6),"-")</f>
        <v>-</v>
      </c>
      <c r="M26" s="32" t="str">
        <f>IFERROR(MIN('Rp0,2, МПа'!M26/1.5,'Rm, МПа'!M26/2.6),"-")</f>
        <v>-</v>
      </c>
      <c r="N26" s="32" t="str">
        <f>IFERROR(MIN('Rp0,2, МПа'!N26/1.5,'Rm, МПа'!N26/2.6),"-")</f>
        <v>-</v>
      </c>
      <c r="O26" s="32" t="str">
        <f>IFERROR(MIN('Rp0,2, МПа'!O26/1.5,'Rm, МПа'!O26/2.6),"-")</f>
        <v>-</v>
      </c>
      <c r="P26" s="33" t="str">
        <f>IFERROR(MIN('Rp0,2, МПа'!P26/1.5,'Rm, МПа'!P26/2.6),"-")</f>
        <v>-</v>
      </c>
      <c r="Q26" s="31">
        <f>IFERROR('Rp0,2, МПа'!D26/2,"-")</f>
        <v>108</v>
      </c>
      <c r="R26" s="32">
        <f>IFERROR('Rp0,2, МПа'!E26/2,"-")</f>
        <v>103</v>
      </c>
      <c r="S26" s="32">
        <f>IFERROR('Rp0,2, МПа'!F26/2,"-")</f>
        <v>103</v>
      </c>
      <c r="T26" s="32">
        <f>IFERROR('Rp0,2, МПа'!G26/2,"-")</f>
        <v>103</v>
      </c>
      <c r="U26" s="32">
        <f>IFERROR('Rp0,2, МПа'!H26/2,"-")</f>
        <v>98</v>
      </c>
      <c r="V26" s="32">
        <f>IFERROR('Rp0,2, МПа'!I26/2,"-")</f>
        <v>98</v>
      </c>
      <c r="W26" s="32">
        <f>IFERROR('Rp0,2, МПа'!J26/2,"-")</f>
        <v>88.5</v>
      </c>
      <c r="X26" s="32">
        <f>IFERROR('Rp0,2, МПа'!K26/2,"-")</f>
        <v>78.5</v>
      </c>
      <c r="Y26" s="32" t="str">
        <f>IFERROR('Rp0,2, МПа'!L26/2,"-")</f>
        <v>-</v>
      </c>
      <c r="Z26" s="32" t="str">
        <f>IFERROR('Rp0,2, МПа'!M26/2,"-")</f>
        <v>-</v>
      </c>
      <c r="AA26" s="32" t="str">
        <f>IFERROR('Rp0,2, МПа'!N26/2,"-")</f>
        <v>-</v>
      </c>
      <c r="AB26" s="32" t="str">
        <f>IFERROR('Rp0,2, МПа'!O26/2,"-")</f>
        <v>-</v>
      </c>
      <c r="AC26" s="33" t="str">
        <f>IFERROR('Rp0,2, МПа'!P26/2,"-")</f>
        <v>-</v>
      </c>
    </row>
    <row r="27" spans="1:29" x14ac:dyDescent="0.25">
      <c r="A27" s="10" t="str">
        <f>INDEX('Обработка исходного'!B:B,ROW($B$3)+4*(ROW($B27)-ROW($B$3)))</f>
        <v>Сталь углеродистая</v>
      </c>
      <c r="B27" s="47" t="str">
        <f>INDEX('Обработка исходного'!D:D,ROW($B$3)+4*(ROW($B27)-ROW($B$3)))</f>
        <v>22К</v>
      </c>
      <c r="C27" s="27" t="str">
        <f>'Rp0,2, МПа'!C27</f>
        <v>Листы толщиной от 70 до 170 мм, КП215*</v>
      </c>
      <c r="D27" s="31">
        <f>IFERROR(MIN('Rp0,2, МПа'!D27/1.5,'Rm, МПа'!D27/2.6),"-")</f>
        <v>143.33333333333334</v>
      </c>
      <c r="E27" s="32">
        <f>IFERROR(MIN('Rp0,2, МПа'!E27/1.5,'Rm, МПа'!E27/2.6),"-")</f>
        <v>137.33333333333334</v>
      </c>
      <c r="F27" s="32">
        <f>IFERROR(MIN('Rp0,2, МПа'!F27/1.5,'Rm, МПа'!F27/2.6),"-")</f>
        <v>130.66666666666666</v>
      </c>
      <c r="G27" s="32">
        <f>IFERROR(MIN('Rp0,2, МПа'!G27/1.5,'Rm, МПа'!G27/2.6),"-")</f>
        <v>124</v>
      </c>
      <c r="H27" s="32">
        <f>IFERROR(MIN('Rp0,2, МПа'!H27/1.5,'Rm, МПа'!H27/2.6),"-")</f>
        <v>124</v>
      </c>
      <c r="I27" s="32">
        <f>IFERROR(MIN('Rp0,2, МПа'!I27/1.5,'Rm, МПа'!I27/2.6),"-")</f>
        <v>124</v>
      </c>
      <c r="J27" s="32">
        <f>IFERROR(MIN('Rp0,2, МПа'!J27/1.5,'Rm, МПа'!J27/2.6),"-")</f>
        <v>124</v>
      </c>
      <c r="K27" s="32">
        <f>IFERROR(MIN('Rp0,2, МПа'!K27/1.5,'Rm, МПа'!K27/2.6),"-")</f>
        <v>118</v>
      </c>
      <c r="L27" s="32" t="str">
        <f>IFERROR(MIN('Rp0,2, МПа'!L27/1.5,'Rm, МПа'!L27/2.6),"-")</f>
        <v>-</v>
      </c>
      <c r="M27" s="32" t="str">
        <f>IFERROR(MIN('Rp0,2, МПа'!M27/1.5,'Rm, МПа'!M27/2.6),"-")</f>
        <v>-</v>
      </c>
      <c r="N27" s="32" t="str">
        <f>IFERROR(MIN('Rp0,2, МПа'!N27/1.5,'Rm, МПа'!N27/2.6),"-")</f>
        <v>-</v>
      </c>
      <c r="O27" s="32" t="str">
        <f>IFERROR(MIN('Rp0,2, МПа'!O27/1.5,'Rm, МПа'!O27/2.6),"-")</f>
        <v>-</v>
      </c>
      <c r="P27" s="33" t="str">
        <f>IFERROR(MIN('Rp0,2, МПа'!P27/1.5,'Rm, МПа'!P27/2.6),"-")</f>
        <v>-</v>
      </c>
      <c r="Q27" s="31">
        <f>IFERROR('Rp0,2, МПа'!D27/2,"-")</f>
        <v>107.5</v>
      </c>
      <c r="R27" s="32">
        <f>IFERROR('Rp0,2, МПа'!E27/2,"-")</f>
        <v>103</v>
      </c>
      <c r="S27" s="32">
        <f>IFERROR('Rp0,2, МПа'!F27/2,"-")</f>
        <v>98</v>
      </c>
      <c r="T27" s="32">
        <f>IFERROR('Rp0,2, МПа'!G27/2,"-")</f>
        <v>93</v>
      </c>
      <c r="U27" s="32">
        <f>IFERROR('Rp0,2, МПа'!H27/2,"-")</f>
        <v>93</v>
      </c>
      <c r="V27" s="32">
        <f>IFERROR('Rp0,2, МПа'!I27/2,"-")</f>
        <v>93</v>
      </c>
      <c r="W27" s="32">
        <f>IFERROR('Rp0,2, МПа'!J27/2,"-")</f>
        <v>93</v>
      </c>
      <c r="X27" s="32">
        <f>IFERROR('Rp0,2, МПа'!K27/2,"-")</f>
        <v>88.5</v>
      </c>
      <c r="Y27" s="32" t="str">
        <f>IFERROR('Rp0,2, МПа'!L27/2,"-")</f>
        <v>-</v>
      </c>
      <c r="Z27" s="32" t="str">
        <f>IFERROR('Rp0,2, МПа'!M27/2,"-")</f>
        <v>-</v>
      </c>
      <c r="AA27" s="32" t="str">
        <f>IFERROR('Rp0,2, МПа'!N27/2,"-")</f>
        <v>-</v>
      </c>
      <c r="AB27" s="32" t="str">
        <f>IFERROR('Rp0,2, МПа'!O27/2,"-")</f>
        <v>-</v>
      </c>
      <c r="AC27" s="33" t="str">
        <f>IFERROR('Rp0,2, МПа'!P27/2,"-")</f>
        <v>-</v>
      </c>
    </row>
    <row r="28" spans="1:29" x14ac:dyDescent="0.25">
      <c r="A28" s="10" t="str">
        <f>INDEX('Обработка исходного'!B:B,ROW($B$3)+4*(ROW($B28)-ROW($B$3)))</f>
        <v>Сталь углеродистая</v>
      </c>
      <c r="B28" s="47" t="str">
        <f>INDEX('Обработка исходного'!D:D,ROW($B$3)+4*(ROW($B28)-ROW($B$3)))</f>
        <v>22К</v>
      </c>
      <c r="C28" s="27" t="str">
        <f>'Rp0,2, МПа'!C28</f>
        <v>Поковки диаметром от 300 до 800 мм, КП195*</v>
      </c>
      <c r="D28" s="31">
        <f>IFERROR(MIN('Rp0,2, МПа'!D28/1.5,'Rm, МПа'!D28/2.6),"-")</f>
        <v>130</v>
      </c>
      <c r="E28" s="32">
        <f>IFERROR(MIN('Rp0,2, МПа'!E28/1.5,'Rm, МПа'!E28/2.6),"-")</f>
        <v>124</v>
      </c>
      <c r="F28" s="32">
        <f>IFERROR(MIN('Rp0,2, МПа'!F28/1.5,'Rm, МПа'!F28/2.6),"-")</f>
        <v>118</v>
      </c>
      <c r="G28" s="32">
        <f>IFERROR(MIN('Rp0,2, МПа'!G28/1.5,'Rm, МПа'!G28/2.6),"-")</f>
        <v>111.33333333333333</v>
      </c>
      <c r="H28" s="32">
        <f>IFERROR(MIN('Rp0,2, МПа'!H28/1.5,'Rm, МПа'!H28/2.6),"-")</f>
        <v>111.33333333333333</v>
      </c>
      <c r="I28" s="32">
        <f>IFERROR(MIN('Rp0,2, МПа'!I28/1.5,'Rm, МПа'!I28/2.6),"-")</f>
        <v>104.66666666666667</v>
      </c>
      <c r="J28" s="32">
        <f>IFERROR(MIN('Rp0,2, МПа'!J28/1.5,'Rm, МПа'!J28/2.6),"-")</f>
        <v>104.66666666666667</v>
      </c>
      <c r="K28" s="32">
        <f>IFERROR(MIN('Rp0,2, МПа'!K28/1.5,'Rm, МПа'!K28/2.6),"-")</f>
        <v>91.333333333333329</v>
      </c>
      <c r="L28" s="32" t="str">
        <f>IFERROR(MIN('Rp0,2, МПа'!L28/1.5,'Rm, МПа'!L28/2.6),"-")</f>
        <v>-</v>
      </c>
      <c r="M28" s="32" t="str">
        <f>IFERROR(MIN('Rp0,2, МПа'!M28/1.5,'Rm, МПа'!M28/2.6),"-")</f>
        <v>-</v>
      </c>
      <c r="N28" s="32" t="str">
        <f>IFERROR(MIN('Rp0,2, МПа'!N28/1.5,'Rm, МПа'!N28/2.6),"-")</f>
        <v>-</v>
      </c>
      <c r="O28" s="32" t="str">
        <f>IFERROR(MIN('Rp0,2, МПа'!O28/1.5,'Rm, МПа'!O28/2.6),"-")</f>
        <v>-</v>
      </c>
      <c r="P28" s="33" t="str">
        <f>IFERROR(MIN('Rp0,2, МПа'!P28/1.5,'Rm, МПа'!P28/2.6),"-")</f>
        <v>-</v>
      </c>
      <c r="Q28" s="31">
        <f>IFERROR('Rp0,2, МПа'!D28/2,"-")</f>
        <v>97.5</v>
      </c>
      <c r="R28" s="32">
        <f>IFERROR('Rp0,2, МПа'!E28/2,"-")</f>
        <v>93</v>
      </c>
      <c r="S28" s="32">
        <f>IFERROR('Rp0,2, МПа'!F28/2,"-")</f>
        <v>88.5</v>
      </c>
      <c r="T28" s="32">
        <f>IFERROR('Rp0,2, МПа'!G28/2,"-")</f>
        <v>83.5</v>
      </c>
      <c r="U28" s="32">
        <f>IFERROR('Rp0,2, МПа'!H28/2,"-")</f>
        <v>83.5</v>
      </c>
      <c r="V28" s="32">
        <f>IFERROR('Rp0,2, МПа'!I28/2,"-")</f>
        <v>78.5</v>
      </c>
      <c r="W28" s="32">
        <f>IFERROR('Rp0,2, МПа'!J28/2,"-")</f>
        <v>78.5</v>
      </c>
      <c r="X28" s="32">
        <f>IFERROR('Rp0,2, МПа'!K28/2,"-")</f>
        <v>68.5</v>
      </c>
      <c r="Y28" s="32" t="str">
        <f>IFERROR('Rp0,2, МПа'!L28/2,"-")</f>
        <v>-</v>
      </c>
      <c r="Z28" s="32" t="str">
        <f>IFERROR('Rp0,2, МПа'!M28/2,"-")</f>
        <v>-</v>
      </c>
      <c r="AA28" s="32" t="str">
        <f>IFERROR('Rp0,2, МПа'!N28/2,"-")</f>
        <v>-</v>
      </c>
      <c r="AB28" s="32" t="str">
        <f>IFERROR('Rp0,2, МПа'!O28/2,"-")</f>
        <v>-</v>
      </c>
      <c r="AC28" s="33" t="str">
        <f>IFERROR('Rp0,2, МПа'!P28/2,"-")</f>
        <v>-</v>
      </c>
    </row>
    <row r="29" spans="1:29" x14ac:dyDescent="0.25">
      <c r="A29" s="10" t="str">
        <f>INDEX('Обработка исходного'!B:B,ROW($B$3)+4*(ROW($B29)-ROW($B$3)))</f>
        <v>Сталь углеродистая</v>
      </c>
      <c r="B29" s="47" t="str">
        <f>INDEX('Обработка исходного'!D:D,ROW($B$3)+4*(ROW($B29)-ROW($B$3)))</f>
        <v>22К</v>
      </c>
      <c r="C29" s="27" t="str">
        <f>'Rp0,2, МПа'!C29</f>
        <v>Поковки диаметром от 100 до 800 мм, КП215*</v>
      </c>
      <c r="D29" s="31">
        <f>IFERROR(MIN('Rp0,2, МПа'!D29/1.5,'Rm, МПа'!D29/2.6),"-")</f>
        <v>143.33333333333334</v>
      </c>
      <c r="E29" s="32">
        <f>IFERROR(MIN('Rp0,2, МПа'!E29/1.5,'Rm, МПа'!E29/2.6),"-")</f>
        <v>137.33333333333334</v>
      </c>
      <c r="F29" s="32">
        <f>IFERROR(MIN('Rp0,2, МПа'!F29/1.5,'Rm, МПа'!F29/2.6),"-")</f>
        <v>130.66666666666666</v>
      </c>
      <c r="G29" s="32">
        <f>IFERROR(MIN('Rp0,2, МПа'!G29/1.5,'Rm, МПа'!G29/2.6),"-")</f>
        <v>124</v>
      </c>
      <c r="H29" s="32">
        <f>IFERROR(MIN('Rp0,2, МПа'!H29/1.5,'Rm, МПа'!H29/2.6),"-")</f>
        <v>124</v>
      </c>
      <c r="I29" s="32">
        <f>IFERROR(MIN('Rp0,2, МПа'!I29/1.5,'Rm, МПа'!I29/2.6),"-")</f>
        <v>124</v>
      </c>
      <c r="J29" s="32">
        <f>IFERROR(MIN('Rp0,2, МПа'!J29/1.5,'Rm, МПа'!J29/2.6),"-")</f>
        <v>124</v>
      </c>
      <c r="K29" s="32">
        <f>IFERROR(MIN('Rp0,2, МПа'!K29/1.5,'Rm, МПа'!K29/2.6),"-")</f>
        <v>118</v>
      </c>
      <c r="L29" s="32" t="str">
        <f>IFERROR(MIN('Rp0,2, МПа'!L29/1.5,'Rm, МПа'!L29/2.6),"-")</f>
        <v>-</v>
      </c>
      <c r="M29" s="32" t="str">
        <f>IFERROR(MIN('Rp0,2, МПа'!M29/1.5,'Rm, МПа'!M29/2.6),"-")</f>
        <v>-</v>
      </c>
      <c r="N29" s="32" t="str">
        <f>IFERROR(MIN('Rp0,2, МПа'!N29/1.5,'Rm, МПа'!N29/2.6),"-")</f>
        <v>-</v>
      </c>
      <c r="O29" s="32" t="str">
        <f>IFERROR(MIN('Rp0,2, МПа'!O29/1.5,'Rm, МПа'!O29/2.6),"-")</f>
        <v>-</v>
      </c>
      <c r="P29" s="33" t="str">
        <f>IFERROR(MIN('Rp0,2, МПа'!P29/1.5,'Rm, МПа'!P29/2.6),"-")</f>
        <v>-</v>
      </c>
      <c r="Q29" s="31">
        <f>IFERROR('Rp0,2, МПа'!D29/2,"-")</f>
        <v>107.5</v>
      </c>
      <c r="R29" s="32">
        <f>IFERROR('Rp0,2, МПа'!E29/2,"-")</f>
        <v>103</v>
      </c>
      <c r="S29" s="32">
        <f>IFERROR('Rp0,2, МПа'!F29/2,"-")</f>
        <v>98</v>
      </c>
      <c r="T29" s="32">
        <f>IFERROR('Rp0,2, МПа'!G29/2,"-")</f>
        <v>93</v>
      </c>
      <c r="U29" s="32">
        <f>IFERROR('Rp0,2, МПа'!H29/2,"-")</f>
        <v>93</v>
      </c>
      <c r="V29" s="32">
        <f>IFERROR('Rp0,2, МПа'!I29/2,"-")</f>
        <v>93</v>
      </c>
      <c r="W29" s="32">
        <f>IFERROR('Rp0,2, МПа'!J29/2,"-")</f>
        <v>93</v>
      </c>
      <c r="X29" s="32">
        <f>IFERROR('Rp0,2, МПа'!K29/2,"-")</f>
        <v>88.5</v>
      </c>
      <c r="Y29" s="32" t="str">
        <f>IFERROR('Rp0,2, МПа'!L29/2,"-")</f>
        <v>-</v>
      </c>
      <c r="Z29" s="32" t="str">
        <f>IFERROR('Rp0,2, МПа'!M29/2,"-")</f>
        <v>-</v>
      </c>
      <c r="AA29" s="32" t="str">
        <f>IFERROR('Rp0,2, МПа'!N29/2,"-")</f>
        <v>-</v>
      </c>
      <c r="AB29" s="32" t="str">
        <f>IFERROR('Rp0,2, МПа'!O29/2,"-")</f>
        <v>-</v>
      </c>
      <c r="AC29" s="33" t="str">
        <f>IFERROR('Rp0,2, МПа'!P29/2,"-")</f>
        <v>-</v>
      </c>
    </row>
    <row r="30" spans="1:29" x14ac:dyDescent="0.25">
      <c r="A30" s="10" t="str">
        <f>INDEX('Обработка исходного'!B:B,ROW($B$3)+4*(ROW($B30)-ROW($B$3)))</f>
        <v>Сталь углеродистая</v>
      </c>
      <c r="B30" s="47">
        <f>INDEX('Обработка исходного'!D:D,ROW($B$3)+4*(ROW($B30)-ROW($B$3)))</f>
        <v>25</v>
      </c>
      <c r="C30" s="27" t="str">
        <f>'Rp0,2, МПа'!C30</f>
        <v>Поковки диаметром до 500 мм, КП175*</v>
      </c>
      <c r="D30" s="31">
        <f>IFERROR(MIN('Rp0,2, МПа'!D30/1.5,'Rm, МПа'!D30/2.6),"-")</f>
        <v>116.66666666666667</v>
      </c>
      <c r="E30" s="32">
        <f>IFERROR(MIN('Rp0,2, МПа'!E30/1.5,'Rm, МПа'!E30/2.6),"-")</f>
        <v>111.33333333333333</v>
      </c>
      <c r="F30" s="32">
        <f>IFERROR(MIN('Rp0,2, МПа'!F30/1.5,'Rm, МПа'!F30/2.6),"-")</f>
        <v>104.66666666666667</v>
      </c>
      <c r="G30" s="32">
        <f>IFERROR(MIN('Rp0,2, МПа'!G30/1.5,'Rm, МПа'!G30/2.6),"-")</f>
        <v>98</v>
      </c>
      <c r="H30" s="32">
        <f>IFERROR(MIN('Rp0,2, МПа'!H30/1.5,'Rm, МПа'!H30/2.6),"-")</f>
        <v>91.333333333333329</v>
      </c>
      <c r="I30" s="32">
        <f>IFERROR(MIN('Rp0,2, МПа'!I30/1.5,'Rm, МПа'!I30/2.6),"-")</f>
        <v>85.333333333333329</v>
      </c>
      <c r="J30" s="32">
        <f>IFERROR(MIN('Rp0,2, МПа'!J30/1.5,'Rm, МПа'!J30/2.6),"-")</f>
        <v>78.666666666666671</v>
      </c>
      <c r="K30" s="32">
        <f>IFERROR(MIN('Rp0,2, МПа'!K30/1.5,'Rm, МПа'!K30/2.6),"-")</f>
        <v>72</v>
      </c>
      <c r="L30" s="32" t="str">
        <f>IFERROR(MIN('Rp0,2, МПа'!L30/1.5,'Rm, МПа'!L30/2.6),"-")</f>
        <v>-</v>
      </c>
      <c r="M30" s="32" t="str">
        <f>IFERROR(MIN('Rp0,2, МПа'!M30/1.5,'Rm, МПа'!M30/2.6),"-")</f>
        <v>-</v>
      </c>
      <c r="N30" s="32" t="str">
        <f>IFERROR(MIN('Rp0,2, МПа'!N30/1.5,'Rm, МПа'!N30/2.6),"-")</f>
        <v>-</v>
      </c>
      <c r="O30" s="32" t="str">
        <f>IFERROR(MIN('Rp0,2, МПа'!O30/1.5,'Rm, МПа'!O30/2.6),"-")</f>
        <v>-</v>
      </c>
      <c r="P30" s="33" t="str">
        <f>IFERROR(MIN('Rp0,2, МПа'!P30/1.5,'Rm, МПа'!P30/2.6),"-")</f>
        <v>-</v>
      </c>
      <c r="Q30" s="31">
        <f>IFERROR('Rp0,2, МПа'!D30/2,"-")</f>
        <v>87.5</v>
      </c>
      <c r="R30" s="32">
        <f>IFERROR('Rp0,2, МПа'!E30/2,"-")</f>
        <v>83.5</v>
      </c>
      <c r="S30" s="32">
        <f>IFERROR('Rp0,2, МПа'!F30/2,"-")</f>
        <v>78.5</v>
      </c>
      <c r="T30" s="32">
        <f>IFERROR('Rp0,2, МПа'!G30/2,"-")</f>
        <v>73.5</v>
      </c>
      <c r="U30" s="32">
        <f>IFERROR('Rp0,2, МПа'!H30/2,"-")</f>
        <v>68.5</v>
      </c>
      <c r="V30" s="32">
        <f>IFERROR('Rp0,2, МПа'!I30/2,"-")</f>
        <v>64</v>
      </c>
      <c r="W30" s="32">
        <f>IFERROR('Rp0,2, МПа'!J30/2,"-")</f>
        <v>59</v>
      </c>
      <c r="X30" s="32">
        <f>IFERROR('Rp0,2, МПа'!K30/2,"-")</f>
        <v>54</v>
      </c>
      <c r="Y30" s="32" t="str">
        <f>IFERROR('Rp0,2, МПа'!L30/2,"-")</f>
        <v>-</v>
      </c>
      <c r="Z30" s="32" t="str">
        <f>IFERROR('Rp0,2, МПа'!M30/2,"-")</f>
        <v>-</v>
      </c>
      <c r="AA30" s="32" t="str">
        <f>IFERROR('Rp0,2, МПа'!N30/2,"-")</f>
        <v>-</v>
      </c>
      <c r="AB30" s="32" t="str">
        <f>IFERROR('Rp0,2, МПа'!O30/2,"-")</f>
        <v>-</v>
      </c>
      <c r="AC30" s="33" t="str">
        <f>IFERROR('Rp0,2, МПа'!P30/2,"-")</f>
        <v>-</v>
      </c>
    </row>
    <row r="31" spans="1:29" x14ac:dyDescent="0.25">
      <c r="A31" s="10" t="str">
        <f>INDEX('Обработка исходного'!B:B,ROW($B$3)+4*(ROW($B31)-ROW($B$3)))</f>
        <v>Сталь углеродистая</v>
      </c>
      <c r="B31" s="47">
        <f>INDEX('Обработка исходного'!D:D,ROW($B$3)+4*(ROW($B31)-ROW($B$3)))</f>
        <v>25</v>
      </c>
      <c r="C31" s="27" t="str">
        <f>'Rp0,2, МПа'!C31</f>
        <v>Поковки диаметром до 500 мм, КП195*</v>
      </c>
      <c r="D31" s="31">
        <f>IFERROR(MIN('Rp0,2, МПа'!D31/1.5,'Rm, МПа'!D31/2.6),"-")</f>
        <v>130</v>
      </c>
      <c r="E31" s="32">
        <f>IFERROR(MIN('Rp0,2, МПа'!E31/1.5,'Rm, МПа'!E31/2.6),"-")</f>
        <v>130</v>
      </c>
      <c r="F31" s="32">
        <f>IFERROR(MIN('Rp0,2, МПа'!F31/1.5,'Rm, МПа'!F31/2.6),"-")</f>
        <v>118</v>
      </c>
      <c r="G31" s="32">
        <f>IFERROR(MIN('Rp0,2, МПа'!G31/1.5,'Rm, МПа'!G31/2.6),"-")</f>
        <v>111.33333333333333</v>
      </c>
      <c r="H31" s="32">
        <f>IFERROR(MIN('Rp0,2, МПа'!H31/1.5,'Rm, МПа'!H31/2.6),"-")</f>
        <v>104.66666666666667</v>
      </c>
      <c r="I31" s="32">
        <f>IFERROR(MIN('Rp0,2, МПа'!I31/1.5,'Rm, МПа'!I31/2.6),"-")</f>
        <v>91.333333333333329</v>
      </c>
      <c r="J31" s="32">
        <f>IFERROR(MIN('Rp0,2, МПа'!J31/1.5,'Rm, МПа'!J31/2.6),"-")</f>
        <v>85.333333333333329</v>
      </c>
      <c r="K31" s="32">
        <f>IFERROR(MIN('Rp0,2, МПа'!K31/1.5,'Rm, МПа'!K31/2.6),"-")</f>
        <v>78.666666666666671</v>
      </c>
      <c r="L31" s="32" t="str">
        <f>IFERROR(MIN('Rp0,2, МПа'!L31/1.5,'Rm, МПа'!L31/2.6),"-")</f>
        <v>-</v>
      </c>
      <c r="M31" s="32" t="str">
        <f>IFERROR(MIN('Rp0,2, МПа'!M31/1.5,'Rm, МПа'!M31/2.6),"-")</f>
        <v>-</v>
      </c>
      <c r="N31" s="32" t="str">
        <f>IFERROR(MIN('Rp0,2, МПа'!N31/1.5,'Rm, МПа'!N31/2.6),"-")</f>
        <v>-</v>
      </c>
      <c r="O31" s="32" t="str">
        <f>IFERROR(MIN('Rp0,2, МПа'!O31/1.5,'Rm, МПа'!O31/2.6),"-")</f>
        <v>-</v>
      </c>
      <c r="P31" s="33" t="str">
        <f>IFERROR(MIN('Rp0,2, МПа'!P31/1.5,'Rm, МПа'!P31/2.6),"-")</f>
        <v>-</v>
      </c>
      <c r="Q31" s="31">
        <f>IFERROR('Rp0,2, МПа'!D31/2,"-")</f>
        <v>97.5</v>
      </c>
      <c r="R31" s="32">
        <f>IFERROR('Rp0,2, МПа'!E31/2,"-")</f>
        <v>97.5</v>
      </c>
      <c r="S31" s="32">
        <f>IFERROR('Rp0,2, МПа'!F31/2,"-")</f>
        <v>88.5</v>
      </c>
      <c r="T31" s="32">
        <f>IFERROR('Rp0,2, МПа'!G31/2,"-")</f>
        <v>83.5</v>
      </c>
      <c r="U31" s="32">
        <f>IFERROR('Rp0,2, МПа'!H31/2,"-")</f>
        <v>78.5</v>
      </c>
      <c r="V31" s="32">
        <f>IFERROR('Rp0,2, МПа'!I31/2,"-")</f>
        <v>68.5</v>
      </c>
      <c r="W31" s="32">
        <f>IFERROR('Rp0,2, МПа'!J31/2,"-")</f>
        <v>64</v>
      </c>
      <c r="X31" s="32">
        <f>IFERROR('Rp0,2, МПа'!K31/2,"-")</f>
        <v>59</v>
      </c>
      <c r="Y31" s="32" t="str">
        <f>IFERROR('Rp0,2, МПа'!L31/2,"-")</f>
        <v>-</v>
      </c>
      <c r="Z31" s="32" t="str">
        <f>IFERROR('Rp0,2, МПа'!M31/2,"-")</f>
        <v>-</v>
      </c>
      <c r="AA31" s="32" t="str">
        <f>IFERROR('Rp0,2, МПа'!N31/2,"-")</f>
        <v>-</v>
      </c>
      <c r="AB31" s="32" t="str">
        <f>IFERROR('Rp0,2, МПа'!O31/2,"-")</f>
        <v>-</v>
      </c>
      <c r="AC31" s="33" t="str">
        <f>IFERROR('Rp0,2, МПа'!P31/2,"-")</f>
        <v>-</v>
      </c>
    </row>
    <row r="32" spans="1:29" x14ac:dyDescent="0.25">
      <c r="A32" s="10" t="str">
        <f>INDEX('Обработка исходного'!B:B,ROW($B$3)+4*(ROW($B32)-ROW($B$3)))</f>
        <v>Сталь углеродистая</v>
      </c>
      <c r="B32" s="47">
        <f>INDEX('Обработка исходного'!D:D,ROW($B$3)+4*(ROW($B32)-ROW($B$3)))</f>
        <v>25</v>
      </c>
      <c r="C32" s="27" t="str">
        <f>'Rp0,2, МПа'!C32</f>
        <v>Поковки диаметром до 300 мм, КП215*</v>
      </c>
      <c r="D32" s="31">
        <f>IFERROR(MIN('Rp0,2, МПа'!D32/1.5,'Rm, МПа'!D32/2.6),"-")</f>
        <v>143.33333333333334</v>
      </c>
      <c r="E32" s="32">
        <f>IFERROR(MIN('Rp0,2, МПа'!E32/1.5,'Rm, МПа'!E32/2.6),"-")</f>
        <v>137.33333333333334</v>
      </c>
      <c r="F32" s="32">
        <f>IFERROR(MIN('Rp0,2, МПа'!F32/1.5,'Rm, МПа'!F32/2.6),"-")</f>
        <v>130.66666666666666</v>
      </c>
      <c r="G32" s="32">
        <f>IFERROR(MIN('Rp0,2, МПа'!G32/1.5,'Rm, МПа'!G32/2.6),"-")</f>
        <v>118</v>
      </c>
      <c r="H32" s="32">
        <f>IFERROR(MIN('Rp0,2, МПа'!H32/1.5,'Rm, МПа'!H32/2.6),"-")</f>
        <v>111.33333333333333</v>
      </c>
      <c r="I32" s="32">
        <f>IFERROR(MIN('Rp0,2, МПа'!I32/1.5,'Rm, МПа'!I32/2.6),"-")</f>
        <v>98</v>
      </c>
      <c r="J32" s="32">
        <f>IFERROR(MIN('Rp0,2, МПа'!J32/1.5,'Rm, МПа'!J32/2.6),"-")</f>
        <v>91.333333333333329</v>
      </c>
      <c r="K32" s="32">
        <f>IFERROR(MIN('Rp0,2, МПа'!K32/1.5,'Rm, МПа'!K32/2.6),"-")</f>
        <v>78.666666666666671</v>
      </c>
      <c r="L32" s="32" t="str">
        <f>IFERROR(MIN('Rp0,2, МПа'!L32/1.5,'Rm, МПа'!L32/2.6),"-")</f>
        <v>-</v>
      </c>
      <c r="M32" s="32" t="str">
        <f>IFERROR(MIN('Rp0,2, МПа'!M32/1.5,'Rm, МПа'!M32/2.6),"-")</f>
        <v>-</v>
      </c>
      <c r="N32" s="32" t="str">
        <f>IFERROR(MIN('Rp0,2, МПа'!N32/1.5,'Rm, МПа'!N32/2.6),"-")</f>
        <v>-</v>
      </c>
      <c r="O32" s="32" t="str">
        <f>IFERROR(MIN('Rp0,2, МПа'!O32/1.5,'Rm, МПа'!O32/2.6),"-")</f>
        <v>-</v>
      </c>
      <c r="P32" s="33" t="str">
        <f>IFERROR(MIN('Rp0,2, МПа'!P32/1.5,'Rm, МПа'!P32/2.6),"-")</f>
        <v>-</v>
      </c>
      <c r="Q32" s="31">
        <f>IFERROR('Rp0,2, МПа'!D32/2,"-")</f>
        <v>107.5</v>
      </c>
      <c r="R32" s="32">
        <f>IFERROR('Rp0,2, МПа'!E32/2,"-")</f>
        <v>103</v>
      </c>
      <c r="S32" s="32">
        <f>IFERROR('Rp0,2, МПа'!F32/2,"-")</f>
        <v>98</v>
      </c>
      <c r="T32" s="32">
        <f>IFERROR('Rp0,2, МПа'!G32/2,"-")</f>
        <v>88.5</v>
      </c>
      <c r="U32" s="32">
        <f>IFERROR('Rp0,2, МПа'!H32/2,"-")</f>
        <v>83.5</v>
      </c>
      <c r="V32" s="32">
        <f>IFERROR('Rp0,2, МПа'!I32/2,"-")</f>
        <v>73.5</v>
      </c>
      <c r="W32" s="32">
        <f>IFERROR('Rp0,2, МПа'!J32/2,"-")</f>
        <v>68.5</v>
      </c>
      <c r="X32" s="32">
        <f>IFERROR('Rp0,2, МПа'!K32/2,"-")</f>
        <v>59</v>
      </c>
      <c r="Y32" s="32" t="str">
        <f>IFERROR('Rp0,2, МПа'!L32/2,"-")</f>
        <v>-</v>
      </c>
      <c r="Z32" s="32" t="str">
        <f>IFERROR('Rp0,2, МПа'!M32/2,"-")</f>
        <v>-</v>
      </c>
      <c r="AA32" s="32" t="str">
        <f>IFERROR('Rp0,2, МПа'!N32/2,"-")</f>
        <v>-</v>
      </c>
      <c r="AB32" s="32" t="str">
        <f>IFERROR('Rp0,2, МПа'!O32/2,"-")</f>
        <v>-</v>
      </c>
      <c r="AC32" s="33" t="str">
        <f>IFERROR('Rp0,2, МПа'!P32/2,"-")</f>
        <v>-</v>
      </c>
    </row>
    <row r="33" spans="1:29" x14ac:dyDescent="0.25">
      <c r="A33" s="10" t="str">
        <f>INDEX('Обработка исходного'!B:B,ROW($B$3)+4*(ROW($B33)-ROW($B$3)))</f>
        <v>Сталь углеродистая</v>
      </c>
      <c r="B33" s="47">
        <f>INDEX('Обработка исходного'!D:D,ROW($B$3)+4*(ROW($B33)-ROW($B$3)))</f>
        <v>25</v>
      </c>
      <c r="C33" s="27" t="str">
        <f>'Rp0,2, МПа'!C33</f>
        <v>Поковки диаметром до 100 мм, КП245*</v>
      </c>
      <c r="D33" s="31">
        <f>IFERROR(MIN('Rp0,2, МПа'!D33/1.5,'Rm, МПа'!D33/2.6),"-")</f>
        <v>163.33333333333334</v>
      </c>
      <c r="E33" s="32">
        <f>IFERROR(MIN('Rp0,2, МПа'!E33/1.5,'Rm, МПа'!E33/2.6),"-")</f>
        <v>156.66666666666666</v>
      </c>
      <c r="F33" s="32">
        <f>IFERROR(MIN('Rp0,2, МПа'!F33/1.5,'Rm, МПа'!F33/2.6),"-")</f>
        <v>150.66666666666666</v>
      </c>
      <c r="G33" s="32">
        <f>IFERROR(MIN('Rp0,2, МПа'!G33/1.5,'Rm, МПа'!G33/2.6),"-")</f>
        <v>137.33333333333334</v>
      </c>
      <c r="H33" s="32">
        <f>IFERROR(MIN('Rp0,2, МПа'!H33/1.5,'Rm, МПа'!H33/2.6),"-")</f>
        <v>130.66666666666666</v>
      </c>
      <c r="I33" s="32">
        <f>IFERROR(MIN('Rp0,2, МПа'!I33/1.5,'Rm, МПа'!I33/2.6),"-")</f>
        <v>111.33333333333333</v>
      </c>
      <c r="J33" s="32">
        <f>IFERROR(MIN('Rp0,2, МПа'!J33/1.5,'Rm, МПа'!J33/2.6),"-")</f>
        <v>104.66666666666667</v>
      </c>
      <c r="K33" s="32">
        <f>IFERROR(MIN('Rp0,2, МПа'!K33/1.5,'Rm, МПа'!K33/2.6),"-")</f>
        <v>78.666666666666671</v>
      </c>
      <c r="L33" s="32" t="str">
        <f>IFERROR(MIN('Rp0,2, МПа'!L33/1.5,'Rm, МПа'!L33/2.6),"-")</f>
        <v>-</v>
      </c>
      <c r="M33" s="32" t="str">
        <f>IFERROR(MIN('Rp0,2, МПа'!M33/1.5,'Rm, МПа'!M33/2.6),"-")</f>
        <v>-</v>
      </c>
      <c r="N33" s="32" t="str">
        <f>IFERROR(MIN('Rp0,2, МПа'!N33/1.5,'Rm, МПа'!N33/2.6),"-")</f>
        <v>-</v>
      </c>
      <c r="O33" s="32" t="str">
        <f>IFERROR(MIN('Rp0,2, МПа'!O33/1.5,'Rm, МПа'!O33/2.6),"-")</f>
        <v>-</v>
      </c>
      <c r="P33" s="33" t="str">
        <f>IFERROR(MIN('Rp0,2, МПа'!P33/1.5,'Rm, МПа'!P33/2.6),"-")</f>
        <v>-</v>
      </c>
      <c r="Q33" s="31">
        <f>IFERROR('Rp0,2, МПа'!D33/2,"-")</f>
        <v>122.5</v>
      </c>
      <c r="R33" s="32">
        <f>IFERROR('Rp0,2, МПа'!E33/2,"-")</f>
        <v>117.5</v>
      </c>
      <c r="S33" s="32">
        <f>IFERROR('Rp0,2, МПа'!F33/2,"-")</f>
        <v>113</v>
      </c>
      <c r="T33" s="32">
        <f>IFERROR('Rp0,2, МПа'!G33/2,"-")</f>
        <v>103</v>
      </c>
      <c r="U33" s="32">
        <f>IFERROR('Rp0,2, МПа'!H33/2,"-")</f>
        <v>98</v>
      </c>
      <c r="V33" s="32">
        <f>IFERROR('Rp0,2, МПа'!I33/2,"-")</f>
        <v>83.5</v>
      </c>
      <c r="W33" s="32">
        <f>IFERROR('Rp0,2, МПа'!J33/2,"-")</f>
        <v>78.5</v>
      </c>
      <c r="X33" s="32">
        <f>IFERROR('Rp0,2, МПа'!K33/2,"-")</f>
        <v>59</v>
      </c>
      <c r="Y33" s="32" t="str">
        <f>IFERROR('Rp0,2, МПа'!L33/2,"-")</f>
        <v>-</v>
      </c>
      <c r="Z33" s="32" t="str">
        <f>IFERROR('Rp0,2, МПа'!M33/2,"-")</f>
        <v>-</v>
      </c>
      <c r="AA33" s="32" t="str">
        <f>IFERROR('Rp0,2, МПа'!N33/2,"-")</f>
        <v>-</v>
      </c>
      <c r="AB33" s="32" t="str">
        <f>IFERROR('Rp0,2, МПа'!O33/2,"-")</f>
        <v>-</v>
      </c>
      <c r="AC33" s="33" t="str">
        <f>IFERROR('Rp0,2, МПа'!P33/2,"-")</f>
        <v>-</v>
      </c>
    </row>
    <row r="34" spans="1:29" x14ac:dyDescent="0.25">
      <c r="A34" s="10" t="str">
        <f>INDEX('Обработка исходного'!B:B,ROW($B$3)+4*(ROW($B34)-ROW($B$3)))</f>
        <v>Сталь углеродистая</v>
      </c>
      <c r="B34" s="47">
        <f>INDEX('Обработка исходного'!D:D,ROW($B$3)+4*(ROW($B34)-ROW($B$3)))</f>
        <v>25</v>
      </c>
      <c r="C34" s="27" t="str">
        <f>'Rp0,2, МПа'!C34</f>
        <v>Поковки диаметром от 100 до 300 мм, КП275*</v>
      </c>
      <c r="D34" s="31">
        <f>IFERROR(MIN('Rp0,2, МПа'!D34/1.5,'Rm, МПа'!D34/2.6),"-")</f>
        <v>183.33333333333334</v>
      </c>
      <c r="E34" s="32">
        <f>IFERROR(MIN('Rp0,2, МПа'!E34/1.5,'Rm, МПа'!E34/2.6),"-")</f>
        <v>170</v>
      </c>
      <c r="F34" s="32">
        <f>IFERROR(MIN('Rp0,2, МПа'!F34/1.5,'Rm, МПа'!F34/2.6),"-")</f>
        <v>163.33333333333334</v>
      </c>
      <c r="G34" s="32">
        <f>IFERROR(MIN('Rp0,2, МПа'!G34/1.5,'Rm, МПа'!G34/2.6),"-")</f>
        <v>150.66666666666666</v>
      </c>
      <c r="H34" s="32">
        <f>IFERROR(MIN('Rp0,2, МПа'!H34/1.5,'Rm, МПа'!H34/2.6),"-")</f>
        <v>144</v>
      </c>
      <c r="I34" s="32">
        <f>IFERROR(MIN('Rp0,2, МПа'!I34/1.5,'Rm, МПа'!I34/2.6),"-")</f>
        <v>130.66666666666666</v>
      </c>
      <c r="J34" s="32">
        <f>IFERROR(MIN('Rp0,2, МПа'!J34/1.5,'Rm, МПа'!J34/2.6),"-")</f>
        <v>124</v>
      </c>
      <c r="K34" s="32">
        <f>IFERROR(MIN('Rp0,2, МПа'!K34/1.5,'Rm, МПа'!K34/2.6),"-")</f>
        <v>111.33333333333333</v>
      </c>
      <c r="L34" s="32" t="str">
        <f>IFERROR(MIN('Rp0,2, МПа'!L34/1.5,'Rm, МПа'!L34/2.6),"-")</f>
        <v>-</v>
      </c>
      <c r="M34" s="32" t="str">
        <f>IFERROR(MIN('Rp0,2, МПа'!M34/1.5,'Rm, МПа'!M34/2.6),"-")</f>
        <v>-</v>
      </c>
      <c r="N34" s="32" t="str">
        <f>IFERROR(MIN('Rp0,2, МПа'!N34/1.5,'Rm, МПа'!N34/2.6),"-")</f>
        <v>-</v>
      </c>
      <c r="O34" s="32" t="str">
        <f>IFERROR(MIN('Rp0,2, МПа'!O34/1.5,'Rm, МПа'!O34/2.6),"-")</f>
        <v>-</v>
      </c>
      <c r="P34" s="33" t="str">
        <f>IFERROR(MIN('Rp0,2, МПа'!P34/1.5,'Rm, МПа'!P34/2.6),"-")</f>
        <v>-</v>
      </c>
      <c r="Q34" s="31">
        <f>IFERROR('Rp0,2, МПа'!D34/2,"-")</f>
        <v>137.5</v>
      </c>
      <c r="R34" s="32">
        <f>IFERROR('Rp0,2, МПа'!E34/2,"-")</f>
        <v>127.5</v>
      </c>
      <c r="S34" s="32">
        <f>IFERROR('Rp0,2, МПа'!F34/2,"-")</f>
        <v>122.5</v>
      </c>
      <c r="T34" s="32">
        <f>IFERROR('Rp0,2, МПа'!G34/2,"-")</f>
        <v>113</v>
      </c>
      <c r="U34" s="32">
        <f>IFERROR('Rp0,2, МПа'!H34/2,"-")</f>
        <v>108</v>
      </c>
      <c r="V34" s="32">
        <f>IFERROR('Rp0,2, МПа'!I34/2,"-")</f>
        <v>98</v>
      </c>
      <c r="W34" s="32">
        <f>IFERROR('Rp0,2, МПа'!J34/2,"-")</f>
        <v>93</v>
      </c>
      <c r="X34" s="32">
        <f>IFERROR('Rp0,2, МПа'!K34/2,"-")</f>
        <v>83.5</v>
      </c>
      <c r="Y34" s="32" t="str">
        <f>IFERROR('Rp0,2, МПа'!L34/2,"-")</f>
        <v>-</v>
      </c>
      <c r="Z34" s="32" t="str">
        <f>IFERROR('Rp0,2, МПа'!M34/2,"-")</f>
        <v>-</v>
      </c>
      <c r="AA34" s="32" t="str">
        <f>IFERROR('Rp0,2, МПа'!N34/2,"-")</f>
        <v>-</v>
      </c>
      <c r="AB34" s="32" t="str">
        <f>IFERROR('Rp0,2, МПа'!O34/2,"-")</f>
        <v>-</v>
      </c>
      <c r="AC34" s="33" t="str">
        <f>IFERROR('Rp0,2, МПа'!P34/2,"-")</f>
        <v>-</v>
      </c>
    </row>
    <row r="35" spans="1:29" x14ac:dyDescent="0.25">
      <c r="A35" s="10" t="str">
        <f>INDEX('Обработка исходного'!B:B,ROW($B$3)+4*(ROW($B35)-ROW($B$3)))</f>
        <v>Сталь углеродистая</v>
      </c>
      <c r="B35" s="47" t="str">
        <f>INDEX('Обработка исходного'!D:D,ROW($B$3)+4*(ROW($B35)-ROW($B$3)))</f>
        <v>25Л</v>
      </c>
      <c r="C35" s="27" t="str">
        <f>'Rp0,2, МПа'!C35</f>
        <v>Отливки с толщиной стенки до 100 мм</v>
      </c>
      <c r="D35" s="31">
        <f>IFERROR(MIN('Rp0,2, МПа'!D35/1.5,'Rm, МПа'!D35/2.6),"-")</f>
        <v>156.66666666666666</v>
      </c>
      <c r="E35" s="32">
        <f>IFERROR(MIN('Rp0,2, МПа'!E35/1.5,'Rm, МПа'!E35/2.6),"-")</f>
        <v>150.66666666666666</v>
      </c>
      <c r="F35" s="32">
        <f>IFERROR(MIN('Rp0,2, МПа'!F35/1.5,'Rm, МПа'!F35/2.6),"-")</f>
        <v>144</v>
      </c>
      <c r="G35" s="32">
        <f>IFERROR(MIN('Rp0,2, МПа'!G35/1.5,'Rm, МПа'!G35/2.6),"-")</f>
        <v>130.66666666666666</v>
      </c>
      <c r="H35" s="32">
        <f>IFERROR(MIN('Rp0,2, МПа'!H35/1.5,'Rm, МПа'!H35/2.6),"-")</f>
        <v>120</v>
      </c>
      <c r="I35" s="32">
        <f>IFERROR(MIN('Rp0,2, МПа'!I35/1.5,'Rm, МПа'!I35/2.6),"-")</f>
        <v>116.66666666666667</v>
      </c>
      <c r="J35" s="32">
        <f>IFERROR(MIN('Rp0,2, МПа'!J35/1.5,'Rm, МПа'!J35/2.6),"-")</f>
        <v>113.33333333333333</v>
      </c>
      <c r="K35" s="32">
        <f>IFERROR(MIN('Rp0,2, МПа'!K35/1.5,'Rm, МПа'!K35/2.6),"-")</f>
        <v>100</v>
      </c>
      <c r="L35" s="32" t="str">
        <f>IFERROR(MIN('Rp0,2, МПа'!L35/1.5,'Rm, МПа'!L35/2.6),"-")</f>
        <v>-</v>
      </c>
      <c r="M35" s="32" t="str">
        <f>IFERROR(MIN('Rp0,2, МПа'!M35/1.5,'Rm, МПа'!M35/2.6),"-")</f>
        <v>-</v>
      </c>
      <c r="N35" s="32" t="str">
        <f>IFERROR(MIN('Rp0,2, МПа'!N35/1.5,'Rm, МПа'!N35/2.6),"-")</f>
        <v>-</v>
      </c>
      <c r="O35" s="32" t="str">
        <f>IFERROR(MIN('Rp0,2, МПа'!O35/1.5,'Rm, МПа'!O35/2.6),"-")</f>
        <v>-</v>
      </c>
      <c r="P35" s="33" t="str">
        <f>IFERROR(MIN('Rp0,2, МПа'!P35/1.5,'Rm, МПа'!P35/2.6),"-")</f>
        <v>-</v>
      </c>
      <c r="Q35" s="31">
        <f>IFERROR('Rp0,2, МПа'!D35/2,"-")</f>
        <v>117.5</v>
      </c>
      <c r="R35" s="32">
        <f>IFERROR('Rp0,2, МПа'!E35/2,"-")</f>
        <v>113</v>
      </c>
      <c r="S35" s="32">
        <f>IFERROR('Rp0,2, МПа'!F35/2,"-")</f>
        <v>108</v>
      </c>
      <c r="T35" s="32">
        <f>IFERROR('Rp0,2, МПа'!G35/2,"-")</f>
        <v>98</v>
      </c>
      <c r="U35" s="32">
        <f>IFERROR('Rp0,2, МПа'!H35/2,"-")</f>
        <v>90</v>
      </c>
      <c r="V35" s="32">
        <f>IFERROR('Rp0,2, МПа'!I35/2,"-")</f>
        <v>87.5</v>
      </c>
      <c r="W35" s="32">
        <f>IFERROR('Rp0,2, МПа'!J35/2,"-")</f>
        <v>85</v>
      </c>
      <c r="X35" s="32">
        <f>IFERROR('Rp0,2, МПа'!K35/2,"-")</f>
        <v>75</v>
      </c>
      <c r="Y35" s="32" t="str">
        <f>IFERROR('Rp0,2, МПа'!L35/2,"-")</f>
        <v>-</v>
      </c>
      <c r="Z35" s="32" t="str">
        <f>IFERROR('Rp0,2, МПа'!M35/2,"-")</f>
        <v>-</v>
      </c>
      <c r="AA35" s="32" t="str">
        <f>IFERROR('Rp0,2, МПа'!N35/2,"-")</f>
        <v>-</v>
      </c>
      <c r="AB35" s="32" t="str">
        <f>IFERROR('Rp0,2, МПа'!O35/2,"-")</f>
        <v>-</v>
      </c>
      <c r="AC35" s="33" t="str">
        <f>IFERROR('Rp0,2, МПа'!P35/2,"-")</f>
        <v>-</v>
      </c>
    </row>
    <row r="36" spans="1:29" x14ac:dyDescent="0.25">
      <c r="A36" s="10" t="str">
        <f>INDEX('Обработка исходного'!B:B,ROW($B$3)+4*(ROW($B36)-ROW($B$3)))</f>
        <v>Сталь углеродистая</v>
      </c>
      <c r="B36" s="47">
        <f>INDEX('Обработка исходного'!D:D,ROW($B$3)+4*(ROW($B36)-ROW($B$3)))</f>
        <v>30</v>
      </c>
      <c r="C36" s="27" t="str">
        <f>'Rp0,2, МПа'!C36</f>
        <v>Поковки диаметром от 300 до 800 мм, КП175*</v>
      </c>
      <c r="D36" s="31">
        <f>IFERROR(MIN('Rp0,2, МПа'!D36/1.5,'Rm, МПа'!D36/2.6),"-")</f>
        <v>116.66666666666667</v>
      </c>
      <c r="E36" s="32">
        <f>IFERROR(MIN('Rp0,2, МПа'!E36/1.5,'Rm, МПа'!E36/2.6),"-")</f>
        <v>116.66666666666667</v>
      </c>
      <c r="F36" s="32">
        <f>IFERROR(MIN('Rp0,2, МПа'!F36/1.5,'Rm, МПа'!F36/2.6),"-")</f>
        <v>116.66666666666667</v>
      </c>
      <c r="G36" s="32">
        <f>IFERROR(MIN('Rp0,2, МПа'!G36/1.5,'Rm, МПа'!G36/2.6),"-")</f>
        <v>116.66666666666667</v>
      </c>
      <c r="H36" s="32">
        <f>IFERROR(MIN('Rp0,2, МПа'!H36/1.5,'Rm, МПа'!H36/2.6),"-")</f>
        <v>111.33333333333333</v>
      </c>
      <c r="I36" s="32">
        <f>IFERROR(MIN('Rp0,2, МПа'!I36/1.5,'Rm, МПа'!I36/2.6),"-")</f>
        <v>91.333333333333329</v>
      </c>
      <c r="J36" s="32">
        <f>IFERROR(MIN('Rp0,2, МПа'!J36/1.5,'Rm, МПа'!J36/2.6),"-")</f>
        <v>72</v>
      </c>
      <c r="K36" s="32">
        <f>IFERROR(MIN('Rp0,2, МПа'!K36/1.5,'Rm, МПа'!K36/2.6),"-")</f>
        <v>65.333333333333329</v>
      </c>
      <c r="L36" s="32" t="str">
        <f>IFERROR(MIN('Rp0,2, МПа'!L36/1.5,'Rm, МПа'!L36/2.6),"-")</f>
        <v>-</v>
      </c>
      <c r="M36" s="32" t="str">
        <f>IFERROR(MIN('Rp0,2, МПа'!M36/1.5,'Rm, МПа'!M36/2.6),"-")</f>
        <v>-</v>
      </c>
      <c r="N36" s="32" t="str">
        <f>IFERROR(MIN('Rp0,2, МПа'!N36/1.5,'Rm, МПа'!N36/2.6),"-")</f>
        <v>-</v>
      </c>
      <c r="O36" s="32" t="str">
        <f>IFERROR(MIN('Rp0,2, МПа'!O36/1.5,'Rm, МПа'!O36/2.6),"-")</f>
        <v>-</v>
      </c>
      <c r="P36" s="33" t="str">
        <f>IFERROR(MIN('Rp0,2, МПа'!P36/1.5,'Rm, МПа'!P36/2.6),"-")</f>
        <v>-</v>
      </c>
      <c r="Q36" s="31">
        <f>IFERROR('Rp0,2, МПа'!D36/2,"-")</f>
        <v>87.5</v>
      </c>
      <c r="R36" s="32">
        <f>IFERROR('Rp0,2, МПа'!E36/2,"-")</f>
        <v>87.5</v>
      </c>
      <c r="S36" s="32">
        <f>IFERROR('Rp0,2, МПа'!F36/2,"-")</f>
        <v>87.5</v>
      </c>
      <c r="T36" s="32">
        <f>IFERROR('Rp0,2, МПа'!G36/2,"-")</f>
        <v>87.5</v>
      </c>
      <c r="U36" s="32">
        <f>IFERROR('Rp0,2, МПа'!H36/2,"-")</f>
        <v>83.5</v>
      </c>
      <c r="V36" s="32">
        <f>IFERROR('Rp0,2, МПа'!I36/2,"-")</f>
        <v>68.5</v>
      </c>
      <c r="W36" s="32">
        <f>IFERROR('Rp0,2, МПа'!J36/2,"-")</f>
        <v>54</v>
      </c>
      <c r="X36" s="32">
        <f>IFERROR('Rp0,2, МПа'!K36/2,"-")</f>
        <v>49</v>
      </c>
      <c r="Y36" s="32" t="str">
        <f>IFERROR('Rp0,2, МПа'!L36/2,"-")</f>
        <v>-</v>
      </c>
      <c r="Z36" s="32" t="str">
        <f>IFERROR('Rp0,2, МПа'!M36/2,"-")</f>
        <v>-</v>
      </c>
      <c r="AA36" s="32" t="str">
        <f>IFERROR('Rp0,2, МПа'!N36/2,"-")</f>
        <v>-</v>
      </c>
      <c r="AB36" s="32" t="str">
        <f>IFERROR('Rp0,2, МПа'!O36/2,"-")</f>
        <v>-</v>
      </c>
      <c r="AC36" s="33" t="str">
        <f>IFERROR('Rp0,2, МПа'!P36/2,"-")</f>
        <v>-</v>
      </c>
    </row>
    <row r="37" spans="1:29" x14ac:dyDescent="0.25">
      <c r="A37" s="10" t="str">
        <f>INDEX('Обработка исходного'!B:B,ROW($B$3)+4*(ROW($B37)-ROW($B$3)))</f>
        <v>Сталь углеродистая</v>
      </c>
      <c r="B37" s="47">
        <f>INDEX('Обработка исходного'!D:D,ROW($B$3)+4*(ROW($B37)-ROW($B$3)))</f>
        <v>30</v>
      </c>
      <c r="C37" s="27" t="str">
        <f>'Rp0,2, МПа'!C37</f>
        <v>Поковки диаметром от 100 до 800 мм, КП195*</v>
      </c>
      <c r="D37" s="31">
        <f>IFERROR(MIN('Rp0,2, МПа'!D37/1.5,'Rm, МПа'!D37/2.6),"-")</f>
        <v>130</v>
      </c>
      <c r="E37" s="32">
        <f>IFERROR(MIN('Rp0,2, МПа'!E37/1.5,'Rm, МПа'!E37/2.6),"-")</f>
        <v>130</v>
      </c>
      <c r="F37" s="32">
        <f>IFERROR(MIN('Rp0,2, МПа'!F37/1.5,'Rm, МПа'!F37/2.6),"-")</f>
        <v>130</v>
      </c>
      <c r="G37" s="32">
        <f>IFERROR(MIN('Rp0,2, МПа'!G37/1.5,'Rm, МПа'!G37/2.6),"-")</f>
        <v>130</v>
      </c>
      <c r="H37" s="32">
        <f>IFERROR(MIN('Rp0,2, МПа'!H37/1.5,'Rm, МПа'!H37/2.6),"-")</f>
        <v>130</v>
      </c>
      <c r="I37" s="32">
        <f>IFERROR(MIN('Rp0,2, МПа'!I37/1.5,'Rm, МПа'!I37/2.6),"-")</f>
        <v>98</v>
      </c>
      <c r="J37" s="32">
        <f>IFERROR(MIN('Rp0,2, МПа'!J37/1.5,'Rm, МПа'!J37/2.6),"-")</f>
        <v>78.666666666666671</v>
      </c>
      <c r="K37" s="32">
        <f>IFERROR(MIN('Rp0,2, МПа'!K37/1.5,'Rm, МПа'!K37/2.6),"-")</f>
        <v>72</v>
      </c>
      <c r="L37" s="32" t="str">
        <f>IFERROR(MIN('Rp0,2, МПа'!L37/1.5,'Rm, МПа'!L37/2.6),"-")</f>
        <v>-</v>
      </c>
      <c r="M37" s="32" t="str">
        <f>IFERROR(MIN('Rp0,2, МПа'!M37/1.5,'Rm, МПа'!M37/2.6),"-")</f>
        <v>-</v>
      </c>
      <c r="N37" s="32" t="str">
        <f>IFERROR(MIN('Rp0,2, МПа'!N37/1.5,'Rm, МПа'!N37/2.6),"-")</f>
        <v>-</v>
      </c>
      <c r="O37" s="32" t="str">
        <f>IFERROR(MIN('Rp0,2, МПа'!O37/1.5,'Rm, МПа'!O37/2.6),"-")</f>
        <v>-</v>
      </c>
      <c r="P37" s="33" t="str">
        <f>IFERROR(MIN('Rp0,2, МПа'!P37/1.5,'Rm, МПа'!P37/2.6),"-")</f>
        <v>-</v>
      </c>
      <c r="Q37" s="31">
        <f>IFERROR('Rp0,2, МПа'!D37/2,"-")</f>
        <v>97.5</v>
      </c>
      <c r="R37" s="32">
        <f>IFERROR('Rp0,2, МПа'!E37/2,"-")</f>
        <v>97.5</v>
      </c>
      <c r="S37" s="32">
        <f>IFERROR('Rp0,2, МПа'!F37/2,"-")</f>
        <v>97.5</v>
      </c>
      <c r="T37" s="32">
        <f>IFERROR('Rp0,2, МПа'!G37/2,"-")</f>
        <v>97.5</v>
      </c>
      <c r="U37" s="32">
        <f>IFERROR('Rp0,2, МПа'!H37/2,"-")</f>
        <v>97.5</v>
      </c>
      <c r="V37" s="32">
        <f>IFERROR('Rp0,2, МПа'!I37/2,"-")</f>
        <v>73.5</v>
      </c>
      <c r="W37" s="32">
        <f>IFERROR('Rp0,2, МПа'!J37/2,"-")</f>
        <v>59</v>
      </c>
      <c r="X37" s="32">
        <f>IFERROR('Rp0,2, МПа'!K37/2,"-")</f>
        <v>54</v>
      </c>
      <c r="Y37" s="32" t="str">
        <f>IFERROR('Rp0,2, МПа'!L37/2,"-")</f>
        <v>-</v>
      </c>
      <c r="Z37" s="32" t="str">
        <f>IFERROR('Rp0,2, МПа'!M37/2,"-")</f>
        <v>-</v>
      </c>
      <c r="AA37" s="32" t="str">
        <f>IFERROR('Rp0,2, МПа'!N37/2,"-")</f>
        <v>-</v>
      </c>
      <c r="AB37" s="32" t="str">
        <f>IFERROR('Rp0,2, МПа'!O37/2,"-")</f>
        <v>-</v>
      </c>
      <c r="AC37" s="33" t="str">
        <f>IFERROR('Rp0,2, МПа'!P37/2,"-")</f>
        <v>-</v>
      </c>
    </row>
    <row r="38" spans="1:29" x14ac:dyDescent="0.25">
      <c r="A38" s="10" t="str">
        <f>INDEX('Обработка исходного'!B:B,ROW($B$3)+4*(ROW($B38)-ROW($B$3)))</f>
        <v>Сталь углеродистая</v>
      </c>
      <c r="B38" s="47">
        <f>INDEX('Обработка исходного'!D:D,ROW($B$3)+4*(ROW($B38)-ROW($B$3)))</f>
        <v>30</v>
      </c>
      <c r="C38" s="27" t="str">
        <f>'Rp0,2, МПа'!C38</f>
        <v>Поковки диаметром от 100 до 800 мм, КП215*</v>
      </c>
      <c r="D38" s="31">
        <f>IFERROR(MIN('Rp0,2, МПа'!D38/1.5,'Rm, МПа'!D38/2.6),"-")</f>
        <v>143.33333333333334</v>
      </c>
      <c r="E38" s="32">
        <f>IFERROR(MIN('Rp0,2, МПа'!E38/1.5,'Rm, МПа'!E38/2.6),"-")</f>
        <v>143.33333333333334</v>
      </c>
      <c r="F38" s="32">
        <f>IFERROR(MIN('Rp0,2, МПа'!F38/1.5,'Rm, МПа'!F38/2.6),"-")</f>
        <v>143.33333333333334</v>
      </c>
      <c r="G38" s="32">
        <f>IFERROR(MIN('Rp0,2, МПа'!G38/1.5,'Rm, МПа'!G38/2.6),"-")</f>
        <v>143.33333333333334</v>
      </c>
      <c r="H38" s="32">
        <f>IFERROR(MIN('Rp0,2, МПа'!H38/1.5,'Rm, МПа'!H38/2.6),"-")</f>
        <v>137.33333333333334</v>
      </c>
      <c r="I38" s="32">
        <f>IFERROR(MIN('Rp0,2, МПа'!I38/1.5,'Rm, МПа'!I38/2.6),"-")</f>
        <v>111.33333333333333</v>
      </c>
      <c r="J38" s="32">
        <f>IFERROR(MIN('Rp0,2, МПа'!J38/1.5,'Rm, МПа'!J38/2.6),"-")</f>
        <v>85.333333333333329</v>
      </c>
      <c r="K38" s="32">
        <f>IFERROR(MIN('Rp0,2, МПа'!K38/1.5,'Rm, МПа'!K38/2.6),"-")</f>
        <v>78.666666666666671</v>
      </c>
      <c r="L38" s="32" t="str">
        <f>IFERROR(MIN('Rp0,2, МПа'!L38/1.5,'Rm, МПа'!L38/2.6),"-")</f>
        <v>-</v>
      </c>
      <c r="M38" s="32" t="str">
        <f>IFERROR(MIN('Rp0,2, МПа'!M38/1.5,'Rm, МПа'!M38/2.6),"-")</f>
        <v>-</v>
      </c>
      <c r="N38" s="32" t="str">
        <f>IFERROR(MIN('Rp0,2, МПа'!N38/1.5,'Rm, МПа'!N38/2.6),"-")</f>
        <v>-</v>
      </c>
      <c r="O38" s="32" t="str">
        <f>IFERROR(MIN('Rp0,2, МПа'!O38/1.5,'Rm, МПа'!O38/2.6),"-")</f>
        <v>-</v>
      </c>
      <c r="P38" s="33" t="str">
        <f>IFERROR(MIN('Rp0,2, МПа'!P38/1.5,'Rm, МПа'!P38/2.6),"-")</f>
        <v>-</v>
      </c>
      <c r="Q38" s="31">
        <f>IFERROR('Rp0,2, МПа'!D38/2,"-")</f>
        <v>107.5</v>
      </c>
      <c r="R38" s="32">
        <f>IFERROR('Rp0,2, МПа'!E38/2,"-")</f>
        <v>107.5</v>
      </c>
      <c r="S38" s="32">
        <f>IFERROR('Rp0,2, МПа'!F38/2,"-")</f>
        <v>107.5</v>
      </c>
      <c r="T38" s="32">
        <f>IFERROR('Rp0,2, МПа'!G38/2,"-")</f>
        <v>107.5</v>
      </c>
      <c r="U38" s="32">
        <f>IFERROR('Rp0,2, МПа'!H38/2,"-")</f>
        <v>103</v>
      </c>
      <c r="V38" s="32">
        <f>IFERROR('Rp0,2, МПа'!I38/2,"-")</f>
        <v>83.5</v>
      </c>
      <c r="W38" s="32">
        <f>IFERROR('Rp0,2, МПа'!J38/2,"-")</f>
        <v>64</v>
      </c>
      <c r="X38" s="32">
        <f>IFERROR('Rp0,2, МПа'!K38/2,"-")</f>
        <v>59</v>
      </c>
      <c r="Y38" s="32" t="str">
        <f>IFERROR('Rp0,2, МПа'!L38/2,"-")</f>
        <v>-</v>
      </c>
      <c r="Z38" s="32" t="str">
        <f>IFERROR('Rp0,2, МПа'!M38/2,"-")</f>
        <v>-</v>
      </c>
      <c r="AA38" s="32" t="str">
        <f>IFERROR('Rp0,2, МПа'!N38/2,"-")</f>
        <v>-</v>
      </c>
      <c r="AB38" s="32" t="str">
        <f>IFERROR('Rp0,2, МПа'!O38/2,"-")</f>
        <v>-</v>
      </c>
      <c r="AC38" s="33" t="str">
        <f>IFERROR('Rp0,2, МПа'!P38/2,"-")</f>
        <v>-</v>
      </c>
    </row>
    <row r="39" spans="1:29" x14ac:dyDescent="0.25">
      <c r="A39" s="10" t="str">
        <f>INDEX('Обработка исходного'!B:B,ROW($B$3)+4*(ROW($B39)-ROW($B$3)))</f>
        <v>Сталь углеродистая</v>
      </c>
      <c r="B39" s="47">
        <f>INDEX('Обработка исходного'!D:D,ROW($B$3)+4*(ROW($B39)-ROW($B$3)))</f>
        <v>30</v>
      </c>
      <c r="C39" s="27" t="str">
        <f>'Rp0,2, МПа'!C39</f>
        <v>Поковки диаметром до 500 мм, КП245*</v>
      </c>
      <c r="D39" s="31">
        <f>IFERROR(MIN('Rp0,2, МПа'!D39/1.5,'Rm, МПа'!D39/2.6),"-")</f>
        <v>163.33333333333334</v>
      </c>
      <c r="E39" s="32">
        <f>IFERROR(MIN('Rp0,2, МПа'!E39/1.5,'Rm, МПа'!E39/2.6),"-")</f>
        <v>163.33333333333334</v>
      </c>
      <c r="F39" s="32">
        <f>IFERROR(MIN('Rp0,2, МПа'!F39/1.5,'Rm, МПа'!F39/2.6),"-")</f>
        <v>163.33333333333334</v>
      </c>
      <c r="G39" s="32">
        <f>IFERROR(MIN('Rp0,2, МПа'!G39/1.5,'Rm, МПа'!G39/2.6),"-")</f>
        <v>163.33333333333334</v>
      </c>
      <c r="H39" s="32">
        <f>IFERROR(MIN('Rp0,2, МПа'!H39/1.5,'Rm, МПа'!H39/2.6),"-")</f>
        <v>156.66666666666666</v>
      </c>
      <c r="I39" s="32">
        <f>IFERROR(MIN('Rp0,2, МПа'!I39/1.5,'Rm, МПа'!I39/2.6),"-")</f>
        <v>130.66666666666666</v>
      </c>
      <c r="J39" s="32">
        <f>IFERROR(MIN('Rp0,2, МПа'!J39/1.5,'Rm, МПа'!J39/2.6),"-")</f>
        <v>98</v>
      </c>
      <c r="K39" s="32">
        <f>IFERROR(MIN('Rp0,2, МПа'!K39/1.5,'Rm, МПа'!K39/2.6),"-")</f>
        <v>91.333333333333329</v>
      </c>
      <c r="L39" s="32" t="str">
        <f>IFERROR(MIN('Rp0,2, МПа'!L39/1.5,'Rm, МПа'!L39/2.6),"-")</f>
        <v>-</v>
      </c>
      <c r="M39" s="32" t="str">
        <f>IFERROR(MIN('Rp0,2, МПа'!M39/1.5,'Rm, МПа'!M39/2.6),"-")</f>
        <v>-</v>
      </c>
      <c r="N39" s="32" t="str">
        <f>IFERROR(MIN('Rp0,2, МПа'!N39/1.5,'Rm, МПа'!N39/2.6),"-")</f>
        <v>-</v>
      </c>
      <c r="O39" s="32" t="str">
        <f>IFERROR(MIN('Rp0,2, МПа'!O39/1.5,'Rm, МПа'!O39/2.6),"-")</f>
        <v>-</v>
      </c>
      <c r="P39" s="33" t="str">
        <f>IFERROR(MIN('Rp0,2, МПа'!P39/1.5,'Rm, МПа'!P39/2.6),"-")</f>
        <v>-</v>
      </c>
      <c r="Q39" s="31">
        <f>IFERROR('Rp0,2, МПа'!D39/2,"-")</f>
        <v>122.5</v>
      </c>
      <c r="R39" s="32">
        <f>IFERROR('Rp0,2, МПа'!E39/2,"-")</f>
        <v>122.5</v>
      </c>
      <c r="S39" s="32">
        <f>IFERROR('Rp0,2, МПа'!F39/2,"-")</f>
        <v>122.5</v>
      </c>
      <c r="T39" s="32">
        <f>IFERROR('Rp0,2, МПа'!G39/2,"-")</f>
        <v>122.5</v>
      </c>
      <c r="U39" s="32">
        <f>IFERROR('Rp0,2, МПа'!H39/2,"-")</f>
        <v>117.5</v>
      </c>
      <c r="V39" s="32">
        <f>IFERROR('Rp0,2, МПа'!I39/2,"-")</f>
        <v>98</v>
      </c>
      <c r="W39" s="32">
        <f>IFERROR('Rp0,2, МПа'!J39/2,"-")</f>
        <v>73.5</v>
      </c>
      <c r="X39" s="32">
        <f>IFERROR('Rp0,2, МПа'!K39/2,"-")</f>
        <v>68.5</v>
      </c>
      <c r="Y39" s="32" t="str">
        <f>IFERROR('Rp0,2, МПа'!L39/2,"-")</f>
        <v>-</v>
      </c>
      <c r="Z39" s="32" t="str">
        <f>IFERROR('Rp0,2, МПа'!M39/2,"-")</f>
        <v>-</v>
      </c>
      <c r="AA39" s="32" t="str">
        <f>IFERROR('Rp0,2, МПа'!N39/2,"-")</f>
        <v>-</v>
      </c>
      <c r="AB39" s="32" t="str">
        <f>IFERROR('Rp0,2, МПа'!O39/2,"-")</f>
        <v>-</v>
      </c>
      <c r="AC39" s="33" t="str">
        <f>IFERROR('Rp0,2, МПа'!P39/2,"-")</f>
        <v>-</v>
      </c>
    </row>
    <row r="40" spans="1:29" ht="25.5" x14ac:dyDescent="0.25">
      <c r="A40" s="10" t="str">
        <f>INDEX('Обработка исходного'!B:B,ROW($B$3)+4*(ROW($B40)-ROW($B$3)))</f>
        <v>Сталь углеродистая</v>
      </c>
      <c r="B40" s="47">
        <f>INDEX('Обработка исходного'!D:D,ROW($B$3)+4*(ROW($B40)-ROW($B$3)))</f>
        <v>35</v>
      </c>
      <c r="C40" s="27" t="str">
        <f>'Rp0,2, МПа'!C40</f>
        <v>Сортовая горячекатаная сталь диаметром или толщиной до 80 мм</v>
      </c>
      <c r="D40" s="31">
        <f>IFERROR(MIN('Rp0,2, МПа'!D40/1.5,'Rm, МПа'!D40/2.6),"-")</f>
        <v>203.84615384615384</v>
      </c>
      <c r="E40" s="32">
        <f>IFERROR(MIN('Rp0,2, МПа'!E40/1.5,'Rm, МПа'!E40/2.6),"-")</f>
        <v>202.66666666666666</v>
      </c>
      <c r="F40" s="32">
        <f>IFERROR(MIN('Rp0,2, МПа'!F40/1.5,'Rm, МПа'!F40/2.6),"-")</f>
        <v>196</v>
      </c>
      <c r="G40" s="32">
        <f>IFERROR(MIN('Rp0,2, МПа'!G40/1.5,'Rm, МПа'!G40/2.6),"-")</f>
        <v>196</v>
      </c>
      <c r="H40" s="32">
        <f>IFERROR(MIN('Rp0,2, МПа'!H40/1.5,'Rm, МПа'!H40/2.6),"-")</f>
        <v>196</v>
      </c>
      <c r="I40" s="32">
        <f>IFERROR(MIN('Rp0,2, МПа'!I40/1.5,'Rm, МПа'!I40/2.6),"-")</f>
        <v>163.33333333333334</v>
      </c>
      <c r="J40" s="32">
        <f>IFERROR(MIN('Rp0,2, МПа'!J40/1.5,'Rm, МПа'!J40/2.6),"-")</f>
        <v>130.66666666666666</v>
      </c>
      <c r="K40" s="32">
        <f>IFERROR(MIN('Rp0,2, МПа'!K40/1.5,'Rm, МПа'!K40/2.6),"-")</f>
        <v>118</v>
      </c>
      <c r="L40" s="32" t="str">
        <f>IFERROR(MIN('Rp0,2, МПа'!L40/1.5,'Rm, МПа'!L40/2.6),"-")</f>
        <v>-</v>
      </c>
      <c r="M40" s="32" t="str">
        <f>IFERROR(MIN('Rp0,2, МПа'!M40/1.5,'Rm, МПа'!M40/2.6),"-")</f>
        <v>-</v>
      </c>
      <c r="N40" s="32" t="str">
        <f>IFERROR(MIN('Rp0,2, МПа'!N40/1.5,'Rm, МПа'!N40/2.6),"-")</f>
        <v>-</v>
      </c>
      <c r="O40" s="32" t="str">
        <f>IFERROR(MIN('Rp0,2, МПа'!O40/1.5,'Rm, МПа'!O40/2.6),"-")</f>
        <v>-</v>
      </c>
      <c r="P40" s="33" t="str">
        <f>IFERROR(MIN('Rp0,2, МПа'!P40/1.5,'Rm, МПа'!P40/2.6),"-")</f>
        <v>-</v>
      </c>
      <c r="Q40" s="31">
        <f>IFERROR('Rp0,2, МПа'!D40/2,"-")</f>
        <v>157</v>
      </c>
      <c r="R40" s="32">
        <f>IFERROR('Rp0,2, МПа'!E40/2,"-")</f>
        <v>152</v>
      </c>
      <c r="S40" s="32">
        <f>IFERROR('Rp0,2, МПа'!F40/2,"-")</f>
        <v>147</v>
      </c>
      <c r="T40" s="32">
        <f>IFERROR('Rp0,2, МПа'!G40/2,"-")</f>
        <v>147</v>
      </c>
      <c r="U40" s="32">
        <f>IFERROR('Rp0,2, МПа'!H40/2,"-")</f>
        <v>147</v>
      </c>
      <c r="V40" s="32">
        <f>IFERROR('Rp0,2, МПа'!I40/2,"-")</f>
        <v>122.5</v>
      </c>
      <c r="W40" s="32">
        <f>IFERROR('Rp0,2, МПа'!J40/2,"-")</f>
        <v>98</v>
      </c>
      <c r="X40" s="32">
        <f>IFERROR('Rp0,2, МПа'!K40/2,"-")</f>
        <v>88.5</v>
      </c>
      <c r="Y40" s="32" t="str">
        <f>IFERROR('Rp0,2, МПа'!L40/2,"-")</f>
        <v>-</v>
      </c>
      <c r="Z40" s="32" t="str">
        <f>IFERROR('Rp0,2, МПа'!M40/2,"-")</f>
        <v>-</v>
      </c>
      <c r="AA40" s="32" t="str">
        <f>IFERROR('Rp0,2, МПа'!N40/2,"-")</f>
        <v>-</v>
      </c>
      <c r="AB40" s="32" t="str">
        <f>IFERROR('Rp0,2, МПа'!O40/2,"-")</f>
        <v>-</v>
      </c>
      <c r="AC40" s="33" t="str">
        <f>IFERROR('Rp0,2, МПа'!P40/2,"-")</f>
        <v>-</v>
      </c>
    </row>
    <row r="41" spans="1:29" x14ac:dyDescent="0.25">
      <c r="A41" s="10" t="str">
        <f>INDEX('Обработка исходного'!B:B,ROW($B$3)+4*(ROW($B41)-ROW($B$3)))</f>
        <v>Сталь углеродистая</v>
      </c>
      <c r="B41" s="47">
        <f>INDEX('Обработка исходного'!D:D,ROW($B$3)+4*(ROW($B41)-ROW($B$3)))</f>
        <v>35</v>
      </c>
      <c r="C41" s="27" t="str">
        <f>'Rp0,2, МПа'!C41</f>
        <v>Поковки диаметром от 500 до 800 мм, КП175*</v>
      </c>
      <c r="D41" s="31">
        <f>IFERROR(MIN('Rp0,2, МПа'!D41/1.5,'Rm, МПа'!D41/2.6),"-")</f>
        <v>116.66666666666667</v>
      </c>
      <c r="E41" s="32">
        <f>IFERROR(MIN('Rp0,2, МПа'!E41/1.5,'Rm, МПа'!E41/2.6),"-")</f>
        <v>111.33333333333333</v>
      </c>
      <c r="F41" s="32">
        <f>IFERROR(MIN('Rp0,2, МПа'!F41/1.5,'Rm, МПа'!F41/2.6),"-")</f>
        <v>111.33333333333333</v>
      </c>
      <c r="G41" s="32">
        <f>IFERROR(MIN('Rp0,2, МПа'!G41/1.5,'Rm, МПа'!G41/2.6),"-")</f>
        <v>111.33333333333333</v>
      </c>
      <c r="H41" s="32">
        <f>IFERROR(MIN('Rp0,2, МПа'!H41/1.5,'Rm, МПа'!H41/2.6),"-")</f>
        <v>111.33333333333333</v>
      </c>
      <c r="I41" s="32">
        <f>IFERROR(MIN('Rp0,2, МПа'!I41/1.5,'Rm, МПа'!I41/2.6),"-")</f>
        <v>91.333333333333329</v>
      </c>
      <c r="J41" s="32">
        <f>IFERROR(MIN('Rp0,2, МПа'!J41/1.5,'Rm, МПа'!J41/2.6),"-")</f>
        <v>72</v>
      </c>
      <c r="K41" s="32">
        <f>IFERROR(MIN('Rp0,2, МПа'!K41/1.5,'Rm, МПа'!K41/2.6),"-")</f>
        <v>65.333333333333329</v>
      </c>
      <c r="L41" s="32" t="str">
        <f>IFERROR(MIN('Rp0,2, МПа'!L41/1.5,'Rm, МПа'!L41/2.6),"-")</f>
        <v>-</v>
      </c>
      <c r="M41" s="32" t="str">
        <f>IFERROR(MIN('Rp0,2, МПа'!M41/1.5,'Rm, МПа'!M41/2.6),"-")</f>
        <v>-</v>
      </c>
      <c r="N41" s="32" t="str">
        <f>IFERROR(MIN('Rp0,2, МПа'!N41/1.5,'Rm, МПа'!N41/2.6),"-")</f>
        <v>-</v>
      </c>
      <c r="O41" s="32" t="str">
        <f>IFERROR(MIN('Rp0,2, МПа'!O41/1.5,'Rm, МПа'!O41/2.6),"-")</f>
        <v>-</v>
      </c>
      <c r="P41" s="33" t="str">
        <f>IFERROR(MIN('Rp0,2, МПа'!P41/1.5,'Rm, МПа'!P41/2.6),"-")</f>
        <v>-</v>
      </c>
      <c r="Q41" s="31">
        <f>IFERROR('Rp0,2, МПа'!D41/2,"-")</f>
        <v>87.5</v>
      </c>
      <c r="R41" s="32">
        <f>IFERROR('Rp0,2, МПа'!E41/2,"-")</f>
        <v>83.5</v>
      </c>
      <c r="S41" s="32">
        <f>IFERROR('Rp0,2, МПа'!F41/2,"-")</f>
        <v>83.5</v>
      </c>
      <c r="T41" s="32">
        <f>IFERROR('Rp0,2, МПа'!G41/2,"-")</f>
        <v>83.5</v>
      </c>
      <c r="U41" s="32">
        <f>IFERROR('Rp0,2, МПа'!H41/2,"-")</f>
        <v>83.5</v>
      </c>
      <c r="V41" s="32">
        <f>IFERROR('Rp0,2, МПа'!I41/2,"-")</f>
        <v>68.5</v>
      </c>
      <c r="W41" s="32">
        <f>IFERROR('Rp0,2, МПа'!J41/2,"-")</f>
        <v>54</v>
      </c>
      <c r="X41" s="32">
        <f>IFERROR('Rp0,2, МПа'!K41/2,"-")</f>
        <v>49</v>
      </c>
      <c r="Y41" s="32" t="str">
        <f>IFERROR('Rp0,2, МПа'!L41/2,"-")</f>
        <v>-</v>
      </c>
      <c r="Z41" s="32" t="str">
        <f>IFERROR('Rp0,2, МПа'!M41/2,"-")</f>
        <v>-</v>
      </c>
      <c r="AA41" s="32" t="str">
        <f>IFERROR('Rp0,2, МПа'!N41/2,"-")</f>
        <v>-</v>
      </c>
      <c r="AB41" s="32" t="str">
        <f>IFERROR('Rp0,2, МПа'!O41/2,"-")</f>
        <v>-</v>
      </c>
      <c r="AC41" s="33" t="str">
        <f>IFERROR('Rp0,2, МПа'!P41/2,"-")</f>
        <v>-</v>
      </c>
    </row>
    <row r="42" spans="1:29" x14ac:dyDescent="0.25">
      <c r="A42" s="10" t="str">
        <f>INDEX('Обработка исходного'!B:B,ROW($B$3)+4*(ROW($B42)-ROW($B$3)))</f>
        <v>Сталь углеродистая</v>
      </c>
      <c r="B42" s="47">
        <f>INDEX('Обработка исходного'!D:D,ROW($B$3)+4*(ROW($B42)-ROW($B$3)))</f>
        <v>35</v>
      </c>
      <c r="C42" s="27" t="str">
        <f>'Rp0,2, МПа'!C42</f>
        <v>Поковки диаметром от 300 до 800 мм, КП195*</v>
      </c>
      <c r="D42" s="31">
        <f>IFERROR(MIN('Rp0,2, МПа'!D42/1.5,'Rm, МПа'!D42/2.6),"-")</f>
        <v>130</v>
      </c>
      <c r="E42" s="32">
        <f>IFERROR(MIN('Rp0,2, МПа'!E42/1.5,'Rm, МПа'!E42/2.6),"-")</f>
        <v>130</v>
      </c>
      <c r="F42" s="32">
        <f>IFERROR(MIN('Rp0,2, МПа'!F42/1.5,'Rm, МПа'!F42/2.6),"-")</f>
        <v>130</v>
      </c>
      <c r="G42" s="32">
        <f>IFERROR(MIN('Rp0,2, МПа'!G42/1.5,'Rm, МПа'!G42/2.6),"-")</f>
        <v>130</v>
      </c>
      <c r="H42" s="32">
        <f>IFERROR(MIN('Rp0,2, МПа'!H42/1.5,'Rm, МПа'!H42/2.6),"-")</f>
        <v>130</v>
      </c>
      <c r="I42" s="32">
        <f>IFERROR(MIN('Rp0,2, МПа'!I42/1.5,'Rm, МПа'!I42/2.6),"-")</f>
        <v>104.66666666666667</v>
      </c>
      <c r="J42" s="32">
        <f>IFERROR(MIN('Rp0,2, МПа'!J42/1.5,'Rm, МПа'!J42/2.6),"-")</f>
        <v>85.333333333333329</v>
      </c>
      <c r="K42" s="32">
        <f>IFERROR(MIN('Rp0,2, МПа'!K42/1.5,'Rm, МПа'!K42/2.6),"-")</f>
        <v>72</v>
      </c>
      <c r="L42" s="32" t="str">
        <f>IFERROR(MIN('Rp0,2, МПа'!L42/1.5,'Rm, МПа'!L42/2.6),"-")</f>
        <v>-</v>
      </c>
      <c r="M42" s="32" t="str">
        <f>IFERROR(MIN('Rp0,2, МПа'!M42/1.5,'Rm, МПа'!M42/2.6),"-")</f>
        <v>-</v>
      </c>
      <c r="N42" s="32" t="str">
        <f>IFERROR(MIN('Rp0,2, МПа'!N42/1.5,'Rm, МПа'!N42/2.6),"-")</f>
        <v>-</v>
      </c>
      <c r="O42" s="32" t="str">
        <f>IFERROR(MIN('Rp0,2, МПа'!O42/1.5,'Rm, МПа'!O42/2.6),"-")</f>
        <v>-</v>
      </c>
      <c r="P42" s="33" t="str">
        <f>IFERROR(MIN('Rp0,2, МПа'!P42/1.5,'Rm, МПа'!P42/2.6),"-")</f>
        <v>-</v>
      </c>
      <c r="Q42" s="31">
        <f>IFERROR('Rp0,2, МПа'!D42/2,"-")</f>
        <v>97.5</v>
      </c>
      <c r="R42" s="32">
        <f>IFERROR('Rp0,2, МПа'!E42/2,"-")</f>
        <v>97.5</v>
      </c>
      <c r="S42" s="32">
        <f>IFERROR('Rp0,2, МПа'!F42/2,"-")</f>
        <v>97.5</v>
      </c>
      <c r="T42" s="32">
        <f>IFERROR('Rp0,2, МПа'!G42/2,"-")</f>
        <v>97.5</v>
      </c>
      <c r="U42" s="32">
        <f>IFERROR('Rp0,2, МПа'!H42/2,"-")</f>
        <v>97.5</v>
      </c>
      <c r="V42" s="32">
        <f>IFERROR('Rp0,2, МПа'!I42/2,"-")</f>
        <v>78.5</v>
      </c>
      <c r="W42" s="32">
        <f>IFERROR('Rp0,2, МПа'!J42/2,"-")</f>
        <v>64</v>
      </c>
      <c r="X42" s="32">
        <f>IFERROR('Rp0,2, МПа'!K42/2,"-")</f>
        <v>54</v>
      </c>
      <c r="Y42" s="32" t="str">
        <f>IFERROR('Rp0,2, МПа'!L42/2,"-")</f>
        <v>-</v>
      </c>
      <c r="Z42" s="32" t="str">
        <f>IFERROR('Rp0,2, МПа'!M42/2,"-")</f>
        <v>-</v>
      </c>
      <c r="AA42" s="32" t="str">
        <f>IFERROR('Rp0,2, МПа'!N42/2,"-")</f>
        <v>-</v>
      </c>
      <c r="AB42" s="32" t="str">
        <f>IFERROR('Rp0,2, МПа'!O42/2,"-")</f>
        <v>-</v>
      </c>
      <c r="AC42" s="33" t="str">
        <f>IFERROR('Rp0,2, МПа'!P42/2,"-")</f>
        <v>-</v>
      </c>
    </row>
    <row r="43" spans="1:29" x14ac:dyDescent="0.25">
      <c r="A43" s="10" t="str">
        <f>INDEX('Обработка исходного'!B:B,ROW($B$3)+4*(ROW($B43)-ROW($B$3)))</f>
        <v>Сталь углеродистая</v>
      </c>
      <c r="B43" s="47">
        <f>INDEX('Обработка исходного'!D:D,ROW($B$3)+4*(ROW($B43)-ROW($B$3)))</f>
        <v>35</v>
      </c>
      <c r="C43" s="27" t="str">
        <f>'Rp0,2, МПа'!C43</f>
        <v>Поковки диаметром от 100 до 800 мм, КП215*</v>
      </c>
      <c r="D43" s="31">
        <f>IFERROR(MIN('Rp0,2, МПа'!D43/1.5,'Rm, МПа'!D43/2.6),"-")</f>
        <v>143.33333333333334</v>
      </c>
      <c r="E43" s="32">
        <f>IFERROR(MIN('Rp0,2, МПа'!E43/1.5,'Rm, МПа'!E43/2.6),"-")</f>
        <v>137.33333333333334</v>
      </c>
      <c r="F43" s="32">
        <f>IFERROR(MIN('Rp0,2, МПа'!F43/1.5,'Rm, МПа'!F43/2.6),"-")</f>
        <v>137.33333333333334</v>
      </c>
      <c r="G43" s="32">
        <f>IFERROR(MIN('Rp0,2, МПа'!G43/1.5,'Rm, МПа'!G43/2.6),"-")</f>
        <v>137.33333333333334</v>
      </c>
      <c r="H43" s="32">
        <f>IFERROR(MIN('Rp0,2, МПа'!H43/1.5,'Rm, МПа'!H43/2.6),"-")</f>
        <v>137.33333333333334</v>
      </c>
      <c r="I43" s="32">
        <f>IFERROR(MIN('Rp0,2, МПа'!I43/1.5,'Rm, МПа'!I43/2.6),"-")</f>
        <v>118</v>
      </c>
      <c r="J43" s="32">
        <f>IFERROR(MIN('Rp0,2, МПа'!J43/1.5,'Rm, МПа'!J43/2.6),"-")</f>
        <v>91.333333333333329</v>
      </c>
      <c r="K43" s="32">
        <f>IFERROR(MIN('Rp0,2, МПа'!K43/1.5,'Rm, МПа'!K43/2.6),"-")</f>
        <v>85.333333333333329</v>
      </c>
      <c r="L43" s="32" t="str">
        <f>IFERROR(MIN('Rp0,2, МПа'!L43/1.5,'Rm, МПа'!L43/2.6),"-")</f>
        <v>-</v>
      </c>
      <c r="M43" s="32" t="str">
        <f>IFERROR(MIN('Rp0,2, МПа'!M43/1.5,'Rm, МПа'!M43/2.6),"-")</f>
        <v>-</v>
      </c>
      <c r="N43" s="32" t="str">
        <f>IFERROR(MIN('Rp0,2, МПа'!N43/1.5,'Rm, МПа'!N43/2.6),"-")</f>
        <v>-</v>
      </c>
      <c r="O43" s="32" t="str">
        <f>IFERROR(MIN('Rp0,2, МПа'!O43/1.5,'Rm, МПа'!O43/2.6),"-")</f>
        <v>-</v>
      </c>
      <c r="P43" s="33" t="str">
        <f>IFERROR(MIN('Rp0,2, МПа'!P43/1.5,'Rm, МПа'!P43/2.6),"-")</f>
        <v>-</v>
      </c>
      <c r="Q43" s="31">
        <f>IFERROR('Rp0,2, МПа'!D43/2,"-")</f>
        <v>107.5</v>
      </c>
      <c r="R43" s="32">
        <f>IFERROR('Rp0,2, МПа'!E43/2,"-")</f>
        <v>103</v>
      </c>
      <c r="S43" s="32">
        <f>IFERROR('Rp0,2, МПа'!F43/2,"-")</f>
        <v>103</v>
      </c>
      <c r="T43" s="32">
        <f>IFERROR('Rp0,2, МПа'!G43/2,"-")</f>
        <v>103</v>
      </c>
      <c r="U43" s="32">
        <f>IFERROR('Rp0,2, МПа'!H43/2,"-")</f>
        <v>103</v>
      </c>
      <c r="V43" s="32">
        <f>IFERROR('Rp0,2, МПа'!I43/2,"-")</f>
        <v>88.5</v>
      </c>
      <c r="W43" s="32">
        <f>IFERROR('Rp0,2, МПа'!J43/2,"-")</f>
        <v>68.5</v>
      </c>
      <c r="X43" s="32">
        <f>IFERROR('Rp0,2, МПа'!K43/2,"-")</f>
        <v>64</v>
      </c>
      <c r="Y43" s="32" t="str">
        <f>IFERROR('Rp0,2, МПа'!L43/2,"-")</f>
        <v>-</v>
      </c>
      <c r="Z43" s="32" t="str">
        <f>IFERROR('Rp0,2, МПа'!M43/2,"-")</f>
        <v>-</v>
      </c>
      <c r="AA43" s="32" t="str">
        <f>IFERROR('Rp0,2, МПа'!N43/2,"-")</f>
        <v>-</v>
      </c>
      <c r="AB43" s="32" t="str">
        <f>IFERROR('Rp0,2, МПа'!O43/2,"-")</f>
        <v>-</v>
      </c>
      <c r="AC43" s="33" t="str">
        <f>IFERROR('Rp0,2, МПа'!P43/2,"-")</f>
        <v>-</v>
      </c>
    </row>
    <row r="44" spans="1:29" x14ac:dyDescent="0.25">
      <c r="A44" s="10" t="str">
        <f>INDEX('Обработка исходного'!B:B,ROW($B$3)+4*(ROW($B44)-ROW($B$3)))</f>
        <v>Сталь углеродистая</v>
      </c>
      <c r="B44" s="47">
        <f>INDEX('Обработка исходного'!D:D,ROW($B$3)+4*(ROW($B44)-ROW($B$3)))</f>
        <v>35</v>
      </c>
      <c r="C44" s="27" t="str">
        <f>'Rp0,2, МПа'!C44</f>
        <v>Поковки диаметром до 500 мм, КП245*</v>
      </c>
      <c r="D44" s="31">
        <f>IFERROR(MIN('Rp0,2, МПа'!D44/1.5,'Rm, МПа'!D44/2.6),"-")</f>
        <v>163.33333333333334</v>
      </c>
      <c r="E44" s="32">
        <f>IFERROR(MIN('Rp0,2, МПа'!E44/1.5,'Rm, МПа'!E44/2.6),"-")</f>
        <v>156.66666666666666</v>
      </c>
      <c r="F44" s="32">
        <f>IFERROR(MIN('Rp0,2, МПа'!F44/1.5,'Rm, МПа'!F44/2.6),"-")</f>
        <v>150.66666666666666</v>
      </c>
      <c r="G44" s="32">
        <f>IFERROR(MIN('Rp0,2, МПа'!G44/1.5,'Rm, МПа'!G44/2.6),"-")</f>
        <v>150.66666666666666</v>
      </c>
      <c r="H44" s="32">
        <f>IFERROR(MIN('Rp0,2, МПа'!H44/1.5,'Rm, МПа'!H44/2.6),"-")</f>
        <v>150.66666666666666</v>
      </c>
      <c r="I44" s="32">
        <f>IFERROR(MIN('Rp0,2, МПа'!I44/1.5,'Rm, МПа'!I44/2.6),"-")</f>
        <v>118</v>
      </c>
      <c r="J44" s="32">
        <f>IFERROR(MIN('Rp0,2, МПа'!J44/1.5,'Rm, МПа'!J44/2.6),"-")</f>
        <v>104.66666666666667</v>
      </c>
      <c r="K44" s="32">
        <f>IFERROR(MIN('Rp0,2, МПа'!K44/1.5,'Rm, МПа'!K44/2.6),"-")</f>
        <v>91.333333333333329</v>
      </c>
      <c r="L44" s="32" t="str">
        <f>IFERROR(MIN('Rp0,2, МПа'!L44/1.5,'Rm, МПа'!L44/2.6),"-")</f>
        <v>-</v>
      </c>
      <c r="M44" s="32" t="str">
        <f>IFERROR(MIN('Rp0,2, МПа'!M44/1.5,'Rm, МПа'!M44/2.6),"-")</f>
        <v>-</v>
      </c>
      <c r="N44" s="32" t="str">
        <f>IFERROR(MIN('Rp0,2, МПа'!N44/1.5,'Rm, МПа'!N44/2.6),"-")</f>
        <v>-</v>
      </c>
      <c r="O44" s="32" t="str">
        <f>IFERROR(MIN('Rp0,2, МПа'!O44/1.5,'Rm, МПа'!O44/2.6),"-")</f>
        <v>-</v>
      </c>
      <c r="P44" s="33" t="str">
        <f>IFERROR(MIN('Rp0,2, МПа'!P44/1.5,'Rm, МПа'!P44/2.6),"-")</f>
        <v>-</v>
      </c>
      <c r="Q44" s="31">
        <f>IFERROR('Rp0,2, МПа'!D44/2,"-")</f>
        <v>122.5</v>
      </c>
      <c r="R44" s="32">
        <f>IFERROR('Rp0,2, МПа'!E44/2,"-")</f>
        <v>117.5</v>
      </c>
      <c r="S44" s="32">
        <f>IFERROR('Rp0,2, МПа'!F44/2,"-")</f>
        <v>113</v>
      </c>
      <c r="T44" s="32">
        <f>IFERROR('Rp0,2, МПа'!G44/2,"-")</f>
        <v>113</v>
      </c>
      <c r="U44" s="32">
        <f>IFERROR('Rp0,2, МПа'!H44/2,"-")</f>
        <v>113</v>
      </c>
      <c r="V44" s="32">
        <f>IFERROR('Rp0,2, МПа'!I44/2,"-")</f>
        <v>88.5</v>
      </c>
      <c r="W44" s="32">
        <f>IFERROR('Rp0,2, МПа'!J44/2,"-")</f>
        <v>78.5</v>
      </c>
      <c r="X44" s="32">
        <f>IFERROR('Rp0,2, МПа'!K44/2,"-")</f>
        <v>68.5</v>
      </c>
      <c r="Y44" s="32" t="str">
        <f>IFERROR('Rp0,2, МПа'!L44/2,"-")</f>
        <v>-</v>
      </c>
      <c r="Z44" s="32" t="str">
        <f>IFERROR('Rp0,2, МПа'!M44/2,"-")</f>
        <v>-</v>
      </c>
      <c r="AA44" s="32" t="str">
        <f>IFERROR('Rp0,2, МПа'!N44/2,"-")</f>
        <v>-</v>
      </c>
      <c r="AB44" s="32" t="str">
        <f>IFERROR('Rp0,2, МПа'!O44/2,"-")</f>
        <v>-</v>
      </c>
      <c r="AC44" s="33" t="str">
        <f>IFERROR('Rp0,2, МПа'!P44/2,"-")</f>
        <v>-</v>
      </c>
    </row>
    <row r="45" spans="1:29" x14ac:dyDescent="0.25">
      <c r="A45" s="10" t="str">
        <f>INDEX('Обработка исходного'!B:B,ROW($B$3)+4*(ROW($B45)-ROW($B$3)))</f>
        <v>Сталь углеродистая</v>
      </c>
      <c r="B45" s="47">
        <f>INDEX('Обработка исходного'!D:D,ROW($B$3)+4*(ROW($B45)-ROW($B$3)))</f>
        <v>35</v>
      </c>
      <c r="C45" s="27" t="str">
        <f>'Rp0,2, МПа'!C45</f>
        <v>Поковки диаметром до 300 мм, КП275*</v>
      </c>
      <c r="D45" s="31">
        <f>IFERROR(MIN('Rp0,2, МПа'!D45/1.5,'Rm, МПа'!D45/2.6),"-")</f>
        <v>183.33333333333334</v>
      </c>
      <c r="E45" s="32">
        <f>IFERROR(MIN('Rp0,2, МПа'!E45/1.5,'Rm, МПа'!E45/2.6),"-")</f>
        <v>176.66666666666666</v>
      </c>
      <c r="F45" s="32">
        <f>IFERROR(MIN('Rp0,2, МПа'!F45/1.5,'Rm, МПа'!F45/2.6),"-")</f>
        <v>176.66666666666666</v>
      </c>
      <c r="G45" s="32">
        <f>IFERROR(MIN('Rp0,2, МПа'!G45/1.5,'Rm, МПа'!G45/2.6),"-")</f>
        <v>176.66666666666666</v>
      </c>
      <c r="H45" s="32">
        <f>IFERROR(MIN('Rp0,2, МПа'!H45/1.5,'Rm, МПа'!H45/2.6),"-")</f>
        <v>163.33333333333334</v>
      </c>
      <c r="I45" s="32">
        <f>IFERROR(MIN('Rp0,2, МПа'!I45/1.5,'Rm, МПа'!I45/2.6),"-")</f>
        <v>150</v>
      </c>
      <c r="J45" s="32">
        <f>IFERROR(MIN('Rp0,2, МПа'!J45/1.5,'Rm, МПа'!J45/2.6),"-")</f>
        <v>144</v>
      </c>
      <c r="K45" s="32">
        <f>IFERROR(MIN('Rp0,2, МПа'!K45/1.5,'Rm, МПа'!K45/2.6),"-")</f>
        <v>130.66666666666666</v>
      </c>
      <c r="L45" s="32" t="str">
        <f>IFERROR(MIN('Rp0,2, МПа'!L45/1.5,'Rm, МПа'!L45/2.6),"-")</f>
        <v>-</v>
      </c>
      <c r="M45" s="32" t="str">
        <f>IFERROR(MIN('Rp0,2, МПа'!M45/1.5,'Rm, МПа'!M45/2.6),"-")</f>
        <v>-</v>
      </c>
      <c r="N45" s="32" t="str">
        <f>IFERROR(MIN('Rp0,2, МПа'!N45/1.5,'Rm, МПа'!N45/2.6),"-")</f>
        <v>-</v>
      </c>
      <c r="O45" s="32" t="str">
        <f>IFERROR(MIN('Rp0,2, МПа'!O45/1.5,'Rm, МПа'!O45/2.6),"-")</f>
        <v>-</v>
      </c>
      <c r="P45" s="33" t="str">
        <f>IFERROR(MIN('Rp0,2, МПа'!P45/1.5,'Rm, МПа'!P45/2.6),"-")</f>
        <v>-</v>
      </c>
      <c r="Q45" s="31">
        <f>IFERROR('Rp0,2, МПа'!D45/2,"-")</f>
        <v>137.5</v>
      </c>
      <c r="R45" s="32">
        <f>IFERROR('Rp0,2, МПа'!E45/2,"-")</f>
        <v>132.5</v>
      </c>
      <c r="S45" s="32">
        <f>IFERROR('Rp0,2, МПа'!F45/2,"-")</f>
        <v>132.5</v>
      </c>
      <c r="T45" s="32">
        <f>IFERROR('Rp0,2, МПа'!G45/2,"-")</f>
        <v>132.5</v>
      </c>
      <c r="U45" s="32">
        <f>IFERROR('Rp0,2, МПа'!H45/2,"-")</f>
        <v>122.5</v>
      </c>
      <c r="V45" s="32">
        <f>IFERROR('Rp0,2, МПа'!I45/2,"-")</f>
        <v>112.5</v>
      </c>
      <c r="W45" s="32">
        <f>IFERROR('Rp0,2, МПа'!J45/2,"-")</f>
        <v>108</v>
      </c>
      <c r="X45" s="32">
        <f>IFERROR('Rp0,2, МПа'!K45/2,"-")</f>
        <v>98</v>
      </c>
      <c r="Y45" s="32" t="str">
        <f>IFERROR('Rp0,2, МПа'!L45/2,"-")</f>
        <v>-</v>
      </c>
      <c r="Z45" s="32" t="str">
        <f>IFERROR('Rp0,2, МПа'!M45/2,"-")</f>
        <v>-</v>
      </c>
      <c r="AA45" s="32" t="str">
        <f>IFERROR('Rp0,2, МПа'!N45/2,"-")</f>
        <v>-</v>
      </c>
      <c r="AB45" s="32" t="str">
        <f>IFERROR('Rp0,2, МПа'!O45/2,"-")</f>
        <v>-</v>
      </c>
      <c r="AC45" s="33" t="str">
        <f>IFERROR('Rp0,2, МПа'!P45/2,"-")</f>
        <v>-</v>
      </c>
    </row>
    <row r="46" spans="1:29" x14ac:dyDescent="0.25">
      <c r="A46" s="10" t="str">
        <f>INDEX('Обработка исходного'!B:B,ROW($B$3)+4*(ROW($B46)-ROW($B$3)))</f>
        <v>Сталь углеродистая</v>
      </c>
      <c r="B46" s="47">
        <f>INDEX('Обработка исходного'!D:D,ROW($B$3)+4*(ROW($B46)-ROW($B$3)))</f>
        <v>35</v>
      </c>
      <c r="C46" s="27" t="str">
        <f>'Rp0,2, МПа'!C46</f>
        <v>Поковки диаметром до 100 мм, КП315*</v>
      </c>
      <c r="D46" s="31">
        <f>IFERROR(MIN('Rp0,2, МПа'!D46/1.5,'Rm, МПа'!D46/2.6),"-")</f>
        <v>210</v>
      </c>
      <c r="E46" s="32">
        <f>IFERROR(MIN('Rp0,2, МПа'!E46/1.5,'Rm, МПа'!E46/2.6),"-")</f>
        <v>202.66666666666666</v>
      </c>
      <c r="F46" s="32">
        <f>IFERROR(MIN('Rp0,2, МПа'!F46/1.5,'Rm, МПа'!F46/2.6),"-")</f>
        <v>202.66666666666666</v>
      </c>
      <c r="G46" s="32">
        <f>IFERROR(MIN('Rp0,2, МПа'!G46/1.5,'Rm, МПа'!G46/2.6),"-")</f>
        <v>196</v>
      </c>
      <c r="H46" s="32">
        <f>IFERROR(MIN('Rp0,2, МПа'!H46/1.5,'Rm, МПа'!H46/2.6),"-")</f>
        <v>182.66666666666666</v>
      </c>
      <c r="I46" s="32">
        <f>IFERROR(MIN('Rp0,2, МПа'!I46/1.5,'Rm, МПа'!I46/2.6),"-")</f>
        <v>170</v>
      </c>
      <c r="J46" s="32">
        <f>IFERROR(MIN('Rp0,2, МПа'!J46/1.5,'Rm, МПа'!J46/2.6),"-")</f>
        <v>163.33333333333334</v>
      </c>
      <c r="K46" s="32">
        <f>IFERROR(MIN('Rp0,2, МПа'!K46/1.5,'Rm, МПа'!K46/2.6),"-")</f>
        <v>150</v>
      </c>
      <c r="L46" s="32" t="str">
        <f>IFERROR(MIN('Rp0,2, МПа'!L46/1.5,'Rm, МПа'!L46/2.6),"-")</f>
        <v>-</v>
      </c>
      <c r="M46" s="32" t="str">
        <f>IFERROR(MIN('Rp0,2, МПа'!M46/1.5,'Rm, МПа'!M46/2.6),"-")</f>
        <v>-</v>
      </c>
      <c r="N46" s="32" t="str">
        <f>IFERROR(MIN('Rp0,2, МПа'!N46/1.5,'Rm, МПа'!N46/2.6),"-")</f>
        <v>-</v>
      </c>
      <c r="O46" s="32" t="str">
        <f>IFERROR(MIN('Rp0,2, МПа'!O46/1.5,'Rm, МПа'!O46/2.6),"-")</f>
        <v>-</v>
      </c>
      <c r="P46" s="33" t="str">
        <f>IFERROR(MIN('Rp0,2, МПа'!P46/1.5,'Rm, МПа'!P46/2.6),"-")</f>
        <v>-</v>
      </c>
      <c r="Q46" s="31">
        <f>IFERROR('Rp0,2, МПа'!D46/2,"-")</f>
        <v>157.5</v>
      </c>
      <c r="R46" s="32">
        <f>IFERROR('Rp0,2, МПа'!E46/2,"-")</f>
        <v>152</v>
      </c>
      <c r="S46" s="32">
        <f>IFERROR('Rp0,2, МПа'!F46/2,"-")</f>
        <v>152</v>
      </c>
      <c r="T46" s="32">
        <f>IFERROR('Rp0,2, МПа'!G46/2,"-")</f>
        <v>147</v>
      </c>
      <c r="U46" s="32">
        <f>IFERROR('Rp0,2, МПа'!H46/2,"-")</f>
        <v>137</v>
      </c>
      <c r="V46" s="32">
        <f>IFERROR('Rp0,2, МПа'!I46/2,"-")</f>
        <v>127.5</v>
      </c>
      <c r="W46" s="32">
        <f>IFERROR('Rp0,2, МПа'!J46/2,"-")</f>
        <v>122.5</v>
      </c>
      <c r="X46" s="32">
        <f>IFERROR('Rp0,2, МПа'!K46/2,"-")</f>
        <v>112.5</v>
      </c>
      <c r="Y46" s="32" t="str">
        <f>IFERROR('Rp0,2, МПа'!L46/2,"-")</f>
        <v>-</v>
      </c>
      <c r="Z46" s="32" t="str">
        <f>IFERROR('Rp0,2, МПа'!M46/2,"-")</f>
        <v>-</v>
      </c>
      <c r="AA46" s="32" t="str">
        <f>IFERROR('Rp0,2, МПа'!N46/2,"-")</f>
        <v>-</v>
      </c>
      <c r="AB46" s="32" t="str">
        <f>IFERROR('Rp0,2, МПа'!O46/2,"-")</f>
        <v>-</v>
      </c>
      <c r="AC46" s="33" t="str">
        <f>IFERROR('Rp0,2, МПа'!P46/2,"-")</f>
        <v>-</v>
      </c>
    </row>
    <row r="47" spans="1:29" ht="25.5" x14ac:dyDescent="0.25">
      <c r="A47" s="10" t="str">
        <f>INDEX('Обработка исходного'!B:B,ROW($B$3)+4*(ROW($B47)-ROW($B$3)))</f>
        <v>Сталь углеродистая</v>
      </c>
      <c r="B47" s="47">
        <f>INDEX('Обработка исходного'!D:D,ROW($B$3)+4*(ROW($B47)-ROW($B$3)))</f>
        <v>35</v>
      </c>
      <c r="C47" s="27" t="str">
        <f>'Rp0,2, МПа'!C47</f>
        <v>Заготовки крепежных деталей диаметром до 300 мм, КП275*</v>
      </c>
      <c r="D47" s="31">
        <f>IFERROR(MIN('Rp0,2, МПа'!D47/1.5,'Rm, МПа'!D47/2.6),"-")</f>
        <v>183.33333333333334</v>
      </c>
      <c r="E47" s="32">
        <f>IFERROR(MIN('Rp0,2, МПа'!E47/1.5,'Rm, МПа'!E47/2.6),"-")</f>
        <v>170</v>
      </c>
      <c r="F47" s="32">
        <f>IFERROR(MIN('Rp0,2, МПа'!F47/1.5,'Rm, МПа'!F47/2.6),"-")</f>
        <v>156.66666666666666</v>
      </c>
      <c r="G47" s="32">
        <f>IFERROR(MIN('Rp0,2, МПа'!G47/1.5,'Rm, МПа'!G47/2.6),"-")</f>
        <v>150</v>
      </c>
      <c r="H47" s="32">
        <f>IFERROR(MIN('Rp0,2, МПа'!H47/1.5,'Rm, МПа'!H47/2.6),"-")</f>
        <v>150</v>
      </c>
      <c r="I47" s="32">
        <f>IFERROR(MIN('Rp0,2, МПа'!I47/1.5,'Rm, МПа'!I47/2.6),"-")</f>
        <v>124</v>
      </c>
      <c r="J47" s="32">
        <f>IFERROR(MIN('Rp0,2, МПа'!J47/1.5,'Rm, МПа'!J47/2.6),"-")</f>
        <v>98</v>
      </c>
      <c r="K47" s="32">
        <f>IFERROR(MIN('Rp0,2, МПа'!K47/1.5,'Rm, МПа'!K47/2.6),"-")</f>
        <v>84.666666666666671</v>
      </c>
      <c r="L47" s="32" t="str">
        <f>IFERROR(MIN('Rp0,2, МПа'!L47/1.5,'Rm, МПа'!L47/2.6),"-")</f>
        <v>-</v>
      </c>
      <c r="M47" s="32" t="str">
        <f>IFERROR(MIN('Rp0,2, МПа'!M47/1.5,'Rm, МПа'!M47/2.6),"-")</f>
        <v>-</v>
      </c>
      <c r="N47" s="32" t="str">
        <f>IFERROR(MIN('Rp0,2, МПа'!N47/1.5,'Rm, МПа'!N47/2.6),"-")</f>
        <v>-</v>
      </c>
      <c r="O47" s="32" t="str">
        <f>IFERROR(MIN('Rp0,2, МПа'!O47/1.5,'Rm, МПа'!O47/2.6),"-")</f>
        <v>-</v>
      </c>
      <c r="P47" s="33" t="str">
        <f>IFERROR(MIN('Rp0,2, МПа'!P47/1.5,'Rm, МПа'!P47/2.6),"-")</f>
        <v>-</v>
      </c>
      <c r="Q47" s="31">
        <f>IFERROR('Rp0,2, МПа'!D47/2,"-")</f>
        <v>137.5</v>
      </c>
      <c r="R47" s="32">
        <f>IFERROR('Rp0,2, МПа'!E47/2,"-")</f>
        <v>127.5</v>
      </c>
      <c r="S47" s="32">
        <f>IFERROR('Rp0,2, МПа'!F47/2,"-")</f>
        <v>117.5</v>
      </c>
      <c r="T47" s="32">
        <f>IFERROR('Rp0,2, МПа'!G47/2,"-")</f>
        <v>112.5</v>
      </c>
      <c r="U47" s="32">
        <f>IFERROR('Rp0,2, МПа'!H47/2,"-")</f>
        <v>112.5</v>
      </c>
      <c r="V47" s="32">
        <f>IFERROR('Rp0,2, МПа'!I47/2,"-")</f>
        <v>93</v>
      </c>
      <c r="W47" s="32">
        <f>IFERROR('Rp0,2, МПа'!J47/2,"-")</f>
        <v>73.5</v>
      </c>
      <c r="X47" s="32">
        <f>IFERROR('Rp0,2, МПа'!K47/2,"-")</f>
        <v>63.5</v>
      </c>
      <c r="Y47" s="32" t="str">
        <f>IFERROR('Rp0,2, МПа'!L47/2,"-")</f>
        <v>-</v>
      </c>
      <c r="Z47" s="32" t="str">
        <f>IFERROR('Rp0,2, МПа'!M47/2,"-")</f>
        <v>-</v>
      </c>
      <c r="AA47" s="32" t="str">
        <f>IFERROR('Rp0,2, МПа'!N47/2,"-")</f>
        <v>-</v>
      </c>
      <c r="AB47" s="32" t="str">
        <f>IFERROR('Rp0,2, МПа'!O47/2,"-")</f>
        <v>-</v>
      </c>
      <c r="AC47" s="33" t="str">
        <f>IFERROR('Rp0,2, МПа'!P47/2,"-")</f>
        <v>-</v>
      </c>
    </row>
    <row r="48" spans="1:29" x14ac:dyDescent="0.25">
      <c r="A48" s="10" t="str">
        <f>INDEX('Обработка исходного'!B:B,ROW($B$3)+4*(ROW($B48)-ROW($B$3)))</f>
        <v>Сталь углеродистая</v>
      </c>
      <c r="B48" s="47">
        <f>INDEX('Обработка исходного'!D:D,ROW($B$3)+4*(ROW($B48)-ROW($B$3)))</f>
        <v>40</v>
      </c>
      <c r="C48" s="27" t="str">
        <f>'Rp0,2, МПа'!C48</f>
        <v>Поковки диаметром от 300 до 800 мм, КП215*</v>
      </c>
      <c r="D48" s="31">
        <f>IFERROR(MIN('Rp0,2, МПа'!D48/1.5,'Rm, МПа'!D48/2.6),"-")</f>
        <v>143.33333333333334</v>
      </c>
      <c r="E48" s="32">
        <f>IFERROR(MIN('Rp0,2, МПа'!E48/1.5,'Rm, МПа'!E48/2.6),"-")</f>
        <v>130.66666666666666</v>
      </c>
      <c r="F48" s="32">
        <f>IFERROR(MIN('Rp0,2, МПа'!F48/1.5,'Rm, МПа'!F48/2.6),"-")</f>
        <v>124</v>
      </c>
      <c r="G48" s="32">
        <f>IFERROR(MIN('Rp0,2, МПа'!G48/1.5,'Rm, МПа'!G48/2.6),"-")</f>
        <v>118</v>
      </c>
      <c r="H48" s="32">
        <f>IFERROR(MIN('Rp0,2, МПа'!H48/1.5,'Rm, МПа'!H48/2.6),"-")</f>
        <v>104.66666666666667</v>
      </c>
      <c r="I48" s="32">
        <f>IFERROR(MIN('Rp0,2, МПа'!I48/1.5,'Rm, МПа'!I48/2.6),"-")</f>
        <v>104.66666666666667</v>
      </c>
      <c r="J48" s="32">
        <f>IFERROR(MIN('Rp0,2, МПа'!J48/1.5,'Rm, МПа'!J48/2.6),"-")</f>
        <v>104.66666666666667</v>
      </c>
      <c r="K48" s="32">
        <f>IFERROR(MIN('Rp0,2, МПа'!K48/1.5,'Rm, МПа'!K48/2.6),"-")</f>
        <v>98</v>
      </c>
      <c r="L48" s="32" t="str">
        <f>IFERROR(MIN('Rp0,2, МПа'!L48/1.5,'Rm, МПа'!L48/2.6),"-")</f>
        <v>-</v>
      </c>
      <c r="M48" s="32" t="str">
        <f>IFERROR(MIN('Rp0,2, МПа'!M48/1.5,'Rm, МПа'!M48/2.6),"-")</f>
        <v>-</v>
      </c>
      <c r="N48" s="32" t="str">
        <f>IFERROR(MIN('Rp0,2, МПа'!N48/1.5,'Rm, МПа'!N48/2.6),"-")</f>
        <v>-</v>
      </c>
      <c r="O48" s="32" t="str">
        <f>IFERROR(MIN('Rp0,2, МПа'!O48/1.5,'Rm, МПа'!O48/2.6),"-")</f>
        <v>-</v>
      </c>
      <c r="P48" s="33" t="str">
        <f>IFERROR(MIN('Rp0,2, МПа'!P48/1.5,'Rm, МПа'!P48/2.6),"-")</f>
        <v>-</v>
      </c>
      <c r="Q48" s="31">
        <f>IFERROR('Rp0,2, МПа'!D48/2,"-")</f>
        <v>107.5</v>
      </c>
      <c r="R48" s="32">
        <f>IFERROR('Rp0,2, МПа'!E48/2,"-")</f>
        <v>98</v>
      </c>
      <c r="S48" s="32">
        <f>IFERROR('Rp0,2, МПа'!F48/2,"-")</f>
        <v>93</v>
      </c>
      <c r="T48" s="32">
        <f>IFERROR('Rp0,2, МПа'!G48/2,"-")</f>
        <v>88.5</v>
      </c>
      <c r="U48" s="32">
        <f>IFERROR('Rp0,2, МПа'!H48/2,"-")</f>
        <v>78.5</v>
      </c>
      <c r="V48" s="32">
        <f>IFERROR('Rp0,2, МПа'!I48/2,"-")</f>
        <v>78.5</v>
      </c>
      <c r="W48" s="32">
        <f>IFERROR('Rp0,2, МПа'!J48/2,"-")</f>
        <v>78.5</v>
      </c>
      <c r="X48" s="32">
        <f>IFERROR('Rp0,2, МПа'!K48/2,"-")</f>
        <v>73.5</v>
      </c>
      <c r="Y48" s="32" t="str">
        <f>IFERROR('Rp0,2, МПа'!L48/2,"-")</f>
        <v>-</v>
      </c>
      <c r="Z48" s="32" t="str">
        <f>IFERROR('Rp0,2, МПа'!M48/2,"-")</f>
        <v>-</v>
      </c>
      <c r="AA48" s="32" t="str">
        <f>IFERROR('Rp0,2, МПа'!N48/2,"-")</f>
        <v>-</v>
      </c>
      <c r="AB48" s="32" t="str">
        <f>IFERROR('Rp0,2, МПа'!O48/2,"-")</f>
        <v>-</v>
      </c>
      <c r="AC48" s="33" t="str">
        <f>IFERROR('Rp0,2, МПа'!P48/2,"-")</f>
        <v>-</v>
      </c>
    </row>
    <row r="49" spans="1:29" x14ac:dyDescent="0.25">
      <c r="A49" s="10" t="str">
        <f>INDEX('Обработка исходного'!B:B,ROW($B$3)+4*(ROW($B49)-ROW($B$3)))</f>
        <v>Сталь углеродистая</v>
      </c>
      <c r="B49" s="47">
        <f>INDEX('Обработка исходного'!D:D,ROW($B$3)+4*(ROW($B49)-ROW($B$3)))</f>
        <v>40</v>
      </c>
      <c r="C49" s="27" t="str">
        <f>'Rp0,2, МПа'!C49</f>
        <v>Поковки диаметром от 100 до 500 мм, КП245*</v>
      </c>
      <c r="D49" s="31">
        <f>IFERROR(MIN('Rp0,2, МПа'!D49/1.5,'Rm, МПа'!D49/2.6),"-")</f>
        <v>163.33333333333334</v>
      </c>
      <c r="E49" s="32">
        <f>IFERROR(MIN('Rp0,2, МПа'!E49/1.5,'Rm, МПа'!E49/2.6),"-")</f>
        <v>150.66666666666666</v>
      </c>
      <c r="F49" s="32">
        <f>IFERROR(MIN('Rp0,2, МПа'!F49/1.5,'Rm, МПа'!F49/2.6),"-")</f>
        <v>137.33333333333334</v>
      </c>
      <c r="G49" s="32">
        <f>IFERROR(MIN('Rp0,2, МПа'!G49/1.5,'Rm, МПа'!G49/2.6),"-")</f>
        <v>130.66666666666666</v>
      </c>
      <c r="H49" s="32">
        <f>IFERROR(MIN('Rp0,2, МПа'!H49/1.5,'Rm, МПа'!H49/2.6),"-")</f>
        <v>130.66666666666666</v>
      </c>
      <c r="I49" s="32">
        <f>IFERROR(MIN('Rp0,2, МПа'!I49/1.5,'Rm, МПа'!I49/2.6),"-")</f>
        <v>118</v>
      </c>
      <c r="J49" s="32">
        <f>IFERROR(MIN('Rp0,2, МПа'!J49/1.5,'Rm, МПа'!J49/2.6),"-")</f>
        <v>118</v>
      </c>
      <c r="K49" s="32">
        <f>IFERROR(MIN('Rp0,2, МПа'!K49/1.5,'Rm, МПа'!K49/2.6),"-")</f>
        <v>111.33333333333333</v>
      </c>
      <c r="L49" s="32" t="str">
        <f>IFERROR(MIN('Rp0,2, МПа'!L49/1.5,'Rm, МПа'!L49/2.6),"-")</f>
        <v>-</v>
      </c>
      <c r="M49" s="32" t="str">
        <f>IFERROR(MIN('Rp0,2, МПа'!M49/1.5,'Rm, МПа'!M49/2.6),"-")</f>
        <v>-</v>
      </c>
      <c r="N49" s="32" t="str">
        <f>IFERROR(MIN('Rp0,2, МПа'!N49/1.5,'Rm, МПа'!N49/2.6),"-")</f>
        <v>-</v>
      </c>
      <c r="O49" s="32" t="str">
        <f>IFERROR(MIN('Rp0,2, МПа'!O49/1.5,'Rm, МПа'!O49/2.6),"-")</f>
        <v>-</v>
      </c>
      <c r="P49" s="33" t="str">
        <f>IFERROR(MIN('Rp0,2, МПа'!P49/1.5,'Rm, МПа'!P49/2.6),"-")</f>
        <v>-</v>
      </c>
      <c r="Q49" s="31">
        <f>IFERROR('Rp0,2, МПа'!D49/2,"-")</f>
        <v>122.5</v>
      </c>
      <c r="R49" s="32">
        <f>IFERROR('Rp0,2, МПа'!E49/2,"-")</f>
        <v>113</v>
      </c>
      <c r="S49" s="32">
        <f>IFERROR('Rp0,2, МПа'!F49/2,"-")</f>
        <v>103</v>
      </c>
      <c r="T49" s="32">
        <f>IFERROR('Rp0,2, МПа'!G49/2,"-")</f>
        <v>98</v>
      </c>
      <c r="U49" s="32">
        <f>IFERROR('Rp0,2, МПа'!H49/2,"-")</f>
        <v>98</v>
      </c>
      <c r="V49" s="32">
        <f>IFERROR('Rp0,2, МПа'!I49/2,"-")</f>
        <v>88.5</v>
      </c>
      <c r="W49" s="32">
        <f>IFERROR('Rp0,2, МПа'!J49/2,"-")</f>
        <v>88.5</v>
      </c>
      <c r="X49" s="32">
        <f>IFERROR('Rp0,2, МПа'!K49/2,"-")</f>
        <v>83.5</v>
      </c>
      <c r="Y49" s="32" t="str">
        <f>IFERROR('Rp0,2, МПа'!L49/2,"-")</f>
        <v>-</v>
      </c>
      <c r="Z49" s="32" t="str">
        <f>IFERROR('Rp0,2, МПа'!M49/2,"-")</f>
        <v>-</v>
      </c>
      <c r="AA49" s="32" t="str">
        <f>IFERROR('Rp0,2, МПа'!N49/2,"-")</f>
        <v>-</v>
      </c>
      <c r="AB49" s="32" t="str">
        <f>IFERROR('Rp0,2, МПа'!O49/2,"-")</f>
        <v>-</v>
      </c>
      <c r="AC49" s="33" t="str">
        <f>IFERROR('Rp0,2, МПа'!P49/2,"-")</f>
        <v>-</v>
      </c>
    </row>
    <row r="50" spans="1:29" x14ac:dyDescent="0.25">
      <c r="A50" s="10" t="str">
        <f>INDEX('Обработка исходного'!B:B,ROW($B$3)+4*(ROW($B50)-ROW($B$3)))</f>
        <v>Сталь углеродистая</v>
      </c>
      <c r="B50" s="47">
        <f>INDEX('Обработка исходного'!D:D,ROW($B$3)+4*(ROW($B50)-ROW($B$3)))</f>
        <v>40</v>
      </c>
      <c r="C50" s="27" t="str">
        <f>'Rp0,2, МПа'!C50</f>
        <v>Поковки диаметром до 800 мм, КП275*</v>
      </c>
      <c r="D50" s="31">
        <f>IFERROR(MIN('Rp0,2, МПа'!D50/1.5,'Rm, МПа'!D50/2.6),"-")</f>
        <v>183.33333333333334</v>
      </c>
      <c r="E50" s="32">
        <f>IFERROR(MIN('Rp0,2, МПа'!E50/1.5,'Rm, МПа'!E50/2.6),"-")</f>
        <v>170</v>
      </c>
      <c r="F50" s="32">
        <f>IFERROR(MIN('Rp0,2, МПа'!F50/1.5,'Rm, МПа'!F50/2.6),"-")</f>
        <v>156.66666666666666</v>
      </c>
      <c r="G50" s="32">
        <f>IFERROR(MIN('Rp0,2, МПа'!G50/1.5,'Rm, МПа'!G50/2.6),"-")</f>
        <v>144</v>
      </c>
      <c r="H50" s="32">
        <f>IFERROR(MIN('Rp0,2, МПа'!H50/1.5,'Rm, МПа'!H50/2.6),"-")</f>
        <v>137.33333333333334</v>
      </c>
      <c r="I50" s="32">
        <f>IFERROR(MIN('Rp0,2, МПа'!I50/1.5,'Rm, МПа'!I50/2.6),"-")</f>
        <v>130.66666666666666</v>
      </c>
      <c r="J50" s="32">
        <f>IFERROR(MIN('Rp0,2, МПа'!J50/1.5,'Rm, МПа'!J50/2.6),"-")</f>
        <v>130.66666666666666</v>
      </c>
      <c r="K50" s="32">
        <f>IFERROR(MIN('Rp0,2, МПа'!K50/1.5,'Rm, МПа'!K50/2.6),"-")</f>
        <v>130.66666666666666</v>
      </c>
      <c r="L50" s="32" t="str">
        <f>IFERROR(MIN('Rp0,2, МПа'!L50/1.5,'Rm, МПа'!L50/2.6),"-")</f>
        <v>-</v>
      </c>
      <c r="M50" s="32" t="str">
        <f>IFERROR(MIN('Rp0,2, МПа'!M50/1.5,'Rm, МПа'!M50/2.6),"-")</f>
        <v>-</v>
      </c>
      <c r="N50" s="32" t="str">
        <f>IFERROR(MIN('Rp0,2, МПа'!N50/1.5,'Rm, МПа'!N50/2.6),"-")</f>
        <v>-</v>
      </c>
      <c r="O50" s="32" t="str">
        <f>IFERROR(MIN('Rp0,2, МПа'!O50/1.5,'Rm, МПа'!O50/2.6),"-")</f>
        <v>-</v>
      </c>
      <c r="P50" s="33" t="str">
        <f>IFERROR(MIN('Rp0,2, МПа'!P50/1.5,'Rm, МПа'!P50/2.6),"-")</f>
        <v>-</v>
      </c>
      <c r="Q50" s="31">
        <f>IFERROR('Rp0,2, МПа'!D50/2,"-")</f>
        <v>137.5</v>
      </c>
      <c r="R50" s="32">
        <f>IFERROR('Rp0,2, МПа'!E50/2,"-")</f>
        <v>127.5</v>
      </c>
      <c r="S50" s="32">
        <f>IFERROR('Rp0,2, МПа'!F50/2,"-")</f>
        <v>117.5</v>
      </c>
      <c r="T50" s="32">
        <f>IFERROR('Rp0,2, МПа'!G50/2,"-")</f>
        <v>108</v>
      </c>
      <c r="U50" s="32">
        <f>IFERROR('Rp0,2, МПа'!H50/2,"-")</f>
        <v>103</v>
      </c>
      <c r="V50" s="32">
        <f>IFERROR('Rp0,2, МПа'!I50/2,"-")</f>
        <v>98</v>
      </c>
      <c r="W50" s="32">
        <f>IFERROR('Rp0,2, МПа'!J50/2,"-")</f>
        <v>98</v>
      </c>
      <c r="X50" s="32">
        <f>IFERROR('Rp0,2, МПа'!K50/2,"-")</f>
        <v>98</v>
      </c>
      <c r="Y50" s="32" t="str">
        <f>IFERROR('Rp0,2, МПа'!L50/2,"-")</f>
        <v>-</v>
      </c>
      <c r="Z50" s="32" t="str">
        <f>IFERROR('Rp0,2, МПа'!M50/2,"-")</f>
        <v>-</v>
      </c>
      <c r="AA50" s="32" t="str">
        <f>IFERROR('Rp0,2, МПа'!N50/2,"-")</f>
        <v>-</v>
      </c>
      <c r="AB50" s="32" t="str">
        <f>IFERROR('Rp0,2, МПа'!O50/2,"-")</f>
        <v>-</v>
      </c>
      <c r="AC50" s="33" t="str">
        <f>IFERROR('Rp0,2, МПа'!P50/2,"-")</f>
        <v>-</v>
      </c>
    </row>
    <row r="51" spans="1:29" x14ac:dyDescent="0.25">
      <c r="A51" s="10" t="str">
        <f>INDEX('Обработка исходного'!B:B,ROW($B$3)+4*(ROW($B51)-ROW($B$3)))</f>
        <v>Сталь углеродистая</v>
      </c>
      <c r="B51" s="47">
        <f>INDEX('Обработка исходного'!D:D,ROW($B$3)+4*(ROW($B51)-ROW($B$3)))</f>
        <v>40</v>
      </c>
      <c r="C51" s="27" t="str">
        <f>'Rp0,2, МПа'!C51</f>
        <v>Поковки диаметром от 100 до 300 мм, КП315*</v>
      </c>
      <c r="D51" s="31">
        <f>IFERROR(MIN('Rp0,2, МПа'!D51/1.5,'Rm, МПа'!D51/2.6),"-")</f>
        <v>210</v>
      </c>
      <c r="E51" s="32">
        <f>IFERROR(MIN('Rp0,2, МПа'!E51/1.5,'Rm, МПа'!E51/2.6),"-")</f>
        <v>196</v>
      </c>
      <c r="F51" s="32">
        <f>IFERROR(MIN('Rp0,2, МПа'!F51/1.5,'Rm, МПа'!F51/2.6),"-")</f>
        <v>170</v>
      </c>
      <c r="G51" s="32">
        <f>IFERROR(MIN('Rp0,2, МПа'!G51/1.5,'Rm, МПа'!G51/2.6),"-")</f>
        <v>163.33333333333334</v>
      </c>
      <c r="H51" s="32">
        <f>IFERROR(MIN('Rp0,2, МПа'!H51/1.5,'Rm, МПа'!H51/2.6),"-")</f>
        <v>156.66666666666666</v>
      </c>
      <c r="I51" s="32">
        <f>IFERROR(MIN('Rp0,2, МПа'!I51/1.5,'Rm, МПа'!I51/2.6),"-")</f>
        <v>150.66666666666666</v>
      </c>
      <c r="J51" s="32">
        <f>IFERROR(MIN('Rp0,2, МПа'!J51/1.5,'Rm, МПа'!J51/2.6),"-")</f>
        <v>150.66666666666666</v>
      </c>
      <c r="K51" s="32">
        <f>IFERROR(MIN('Rp0,2, МПа'!K51/1.5,'Rm, МПа'!K51/2.6),"-")</f>
        <v>144</v>
      </c>
      <c r="L51" s="32" t="str">
        <f>IFERROR(MIN('Rp0,2, МПа'!L51/1.5,'Rm, МПа'!L51/2.6),"-")</f>
        <v>-</v>
      </c>
      <c r="M51" s="32" t="str">
        <f>IFERROR(MIN('Rp0,2, МПа'!M51/1.5,'Rm, МПа'!M51/2.6),"-")</f>
        <v>-</v>
      </c>
      <c r="N51" s="32" t="str">
        <f>IFERROR(MIN('Rp0,2, МПа'!N51/1.5,'Rm, МПа'!N51/2.6),"-")</f>
        <v>-</v>
      </c>
      <c r="O51" s="32" t="str">
        <f>IFERROR(MIN('Rp0,2, МПа'!O51/1.5,'Rm, МПа'!O51/2.6),"-")</f>
        <v>-</v>
      </c>
      <c r="P51" s="33" t="str">
        <f>IFERROR(MIN('Rp0,2, МПа'!P51/1.5,'Rm, МПа'!P51/2.6),"-")</f>
        <v>-</v>
      </c>
      <c r="Q51" s="31">
        <f>IFERROR('Rp0,2, МПа'!D51/2,"-")</f>
        <v>157.5</v>
      </c>
      <c r="R51" s="32">
        <f>IFERROR('Rp0,2, МПа'!E51/2,"-")</f>
        <v>147</v>
      </c>
      <c r="S51" s="32">
        <f>IFERROR('Rp0,2, МПа'!F51/2,"-")</f>
        <v>127.5</v>
      </c>
      <c r="T51" s="32">
        <f>IFERROR('Rp0,2, МПа'!G51/2,"-")</f>
        <v>122.5</v>
      </c>
      <c r="U51" s="32">
        <f>IFERROR('Rp0,2, МПа'!H51/2,"-")</f>
        <v>117.5</v>
      </c>
      <c r="V51" s="32">
        <f>IFERROR('Rp0,2, МПа'!I51/2,"-")</f>
        <v>113</v>
      </c>
      <c r="W51" s="32">
        <f>IFERROR('Rp0,2, МПа'!J51/2,"-")</f>
        <v>113</v>
      </c>
      <c r="X51" s="32">
        <f>IFERROR('Rp0,2, МПа'!K51/2,"-")</f>
        <v>108</v>
      </c>
      <c r="Y51" s="32" t="str">
        <f>IFERROR('Rp0,2, МПа'!L51/2,"-")</f>
        <v>-</v>
      </c>
      <c r="Z51" s="32" t="str">
        <f>IFERROR('Rp0,2, МПа'!M51/2,"-")</f>
        <v>-</v>
      </c>
      <c r="AA51" s="32" t="str">
        <f>IFERROR('Rp0,2, МПа'!N51/2,"-")</f>
        <v>-</v>
      </c>
      <c r="AB51" s="32" t="str">
        <f>IFERROR('Rp0,2, МПа'!O51/2,"-")</f>
        <v>-</v>
      </c>
      <c r="AC51" s="33" t="str">
        <f>IFERROR('Rp0,2, МПа'!P51/2,"-")</f>
        <v>-</v>
      </c>
    </row>
    <row r="52" spans="1:29" x14ac:dyDescent="0.25">
      <c r="A52" s="10" t="str">
        <f>INDEX('Обработка исходного'!B:B,ROW($B$3)+4*(ROW($B52)-ROW($B$3)))</f>
        <v>Сталь углеродистая</v>
      </c>
      <c r="B52" s="47">
        <f>INDEX('Обработка исходного'!D:D,ROW($B$3)+4*(ROW($B52)-ROW($B$3)))</f>
        <v>40</v>
      </c>
      <c r="C52" s="27" t="str">
        <f>'Rp0,2, МПа'!C52</f>
        <v>Поковки диаметром до 100 мм, КП345*</v>
      </c>
      <c r="D52" s="31">
        <f>IFERROR(MIN('Rp0,2, МПа'!D52/1.5,'Rm, МПа'!D52/2.6),"-")</f>
        <v>226.92307692307691</v>
      </c>
      <c r="E52" s="32">
        <f>IFERROR(MIN('Rp0,2, МПа'!E52/1.5,'Rm, МПа'!E52/2.6),"-")</f>
        <v>208</v>
      </c>
      <c r="F52" s="32">
        <f>IFERROR(MIN('Rp0,2, МПа'!F52/1.5,'Rm, МПа'!F52/2.6),"-")</f>
        <v>196</v>
      </c>
      <c r="G52" s="32">
        <f>IFERROR(MIN('Rp0,2, МПа'!G52/1.5,'Rm, МПа'!G52/2.6),"-")</f>
        <v>183.33333333333334</v>
      </c>
      <c r="H52" s="32">
        <f>IFERROR(MIN('Rp0,2, МПа'!H52/1.5,'Rm, МПа'!H52/2.6),"-")</f>
        <v>170</v>
      </c>
      <c r="I52" s="32">
        <f>IFERROR(MIN('Rp0,2, МПа'!I52/1.5,'Rm, МПа'!I52/2.6),"-")</f>
        <v>163.33333333333334</v>
      </c>
      <c r="J52" s="32">
        <f>IFERROR(MIN('Rp0,2, МПа'!J52/1.5,'Rm, МПа'!J52/2.6),"-")</f>
        <v>163.33333333333334</v>
      </c>
      <c r="K52" s="32">
        <f>IFERROR(MIN('Rp0,2, МПа'!K52/1.5,'Rm, МПа'!K52/2.6),"-")</f>
        <v>156.66666666666666</v>
      </c>
      <c r="L52" s="32" t="str">
        <f>IFERROR(MIN('Rp0,2, МПа'!L52/1.5,'Rm, МПа'!L52/2.6),"-")</f>
        <v>-</v>
      </c>
      <c r="M52" s="32" t="str">
        <f>IFERROR(MIN('Rp0,2, МПа'!M52/1.5,'Rm, МПа'!M52/2.6),"-")</f>
        <v>-</v>
      </c>
      <c r="N52" s="32" t="str">
        <f>IFERROR(MIN('Rp0,2, МПа'!N52/1.5,'Rm, МПа'!N52/2.6),"-")</f>
        <v>-</v>
      </c>
      <c r="O52" s="32" t="str">
        <f>IFERROR(MIN('Rp0,2, МПа'!O52/1.5,'Rm, МПа'!O52/2.6),"-")</f>
        <v>-</v>
      </c>
      <c r="P52" s="33" t="str">
        <f>IFERROR(MIN('Rp0,2, МПа'!P52/1.5,'Rm, МПа'!P52/2.6),"-")</f>
        <v>-</v>
      </c>
      <c r="Q52" s="31">
        <f>IFERROR('Rp0,2, МПа'!D52/2,"-")</f>
        <v>172.5</v>
      </c>
      <c r="R52" s="32">
        <f>IFERROR('Rp0,2, МПа'!E52/2,"-")</f>
        <v>156</v>
      </c>
      <c r="S52" s="32">
        <f>IFERROR('Rp0,2, МПа'!F52/2,"-")</f>
        <v>147</v>
      </c>
      <c r="T52" s="32">
        <f>IFERROR('Rp0,2, МПа'!G52/2,"-")</f>
        <v>137.5</v>
      </c>
      <c r="U52" s="32">
        <f>IFERROR('Rp0,2, МПа'!H52/2,"-")</f>
        <v>127.5</v>
      </c>
      <c r="V52" s="32">
        <f>IFERROR('Rp0,2, МПа'!I52/2,"-")</f>
        <v>122.5</v>
      </c>
      <c r="W52" s="32">
        <f>IFERROR('Rp0,2, МПа'!J52/2,"-")</f>
        <v>122.5</v>
      </c>
      <c r="X52" s="32">
        <f>IFERROR('Rp0,2, МПа'!K52/2,"-")</f>
        <v>117.5</v>
      </c>
      <c r="Y52" s="32" t="str">
        <f>IFERROR('Rp0,2, МПа'!L52/2,"-")</f>
        <v>-</v>
      </c>
      <c r="Z52" s="32" t="str">
        <f>IFERROR('Rp0,2, МПа'!M52/2,"-")</f>
        <v>-</v>
      </c>
      <c r="AA52" s="32" t="str">
        <f>IFERROR('Rp0,2, МПа'!N52/2,"-")</f>
        <v>-</v>
      </c>
      <c r="AB52" s="32" t="str">
        <f>IFERROR('Rp0,2, МПа'!O52/2,"-")</f>
        <v>-</v>
      </c>
      <c r="AC52" s="33" t="str">
        <f>IFERROR('Rp0,2, МПа'!P52/2,"-")</f>
        <v>-</v>
      </c>
    </row>
    <row r="53" spans="1:29" ht="25.5" x14ac:dyDescent="0.25">
      <c r="A53" s="10" t="str">
        <f>INDEX('Обработка исходного'!B:B,ROW($B$3)+4*(ROW($B53)-ROW($B$3)))</f>
        <v>Сталь углеродистая</v>
      </c>
      <c r="B53" s="47">
        <f>INDEX('Обработка исходного'!D:D,ROW($B$3)+4*(ROW($B53)-ROW($B$3)))</f>
        <v>40</v>
      </c>
      <c r="C53" s="27" t="str">
        <f>'Rp0,2, МПа'!C53</f>
        <v>Заготовки крепежных деталей диаметром до 300 мм, КП295*</v>
      </c>
      <c r="D53" s="31">
        <f>IFERROR(MIN('Rp0,2, МПа'!D53/1.5,'Rm, МПа'!D53/2.6),"-")</f>
        <v>196.66666666666666</v>
      </c>
      <c r="E53" s="32">
        <f>IFERROR(MIN('Rp0,2, МПа'!E53/1.5,'Rm, МПа'!E53/2.6),"-")</f>
        <v>176.66666666666666</v>
      </c>
      <c r="F53" s="32">
        <f>IFERROR(MIN('Rp0,2, МПа'!F53/1.5,'Rm, МПа'!F53/2.6),"-")</f>
        <v>170</v>
      </c>
      <c r="G53" s="32">
        <f>IFERROR(MIN('Rp0,2, МПа'!G53/1.5,'Rm, МПа'!G53/2.6),"-")</f>
        <v>156.66666666666666</v>
      </c>
      <c r="H53" s="32">
        <f>IFERROR(MIN('Rp0,2, МПа'!H53/1.5,'Rm, МПа'!H53/2.6),"-")</f>
        <v>144</v>
      </c>
      <c r="I53" s="32">
        <f>IFERROR(MIN('Rp0,2, МПа'!I53/1.5,'Rm, МПа'!I53/2.6),"-")</f>
        <v>144</v>
      </c>
      <c r="J53" s="32">
        <f>IFERROR(MIN('Rp0,2, МПа'!J53/1.5,'Rm, МПа'!J53/2.6),"-")</f>
        <v>144</v>
      </c>
      <c r="K53" s="32">
        <f>IFERROR(MIN('Rp0,2, МПа'!K53/1.5,'Rm, МПа'!K53/2.6),"-")</f>
        <v>130.66666666666666</v>
      </c>
      <c r="L53" s="32" t="str">
        <f>IFERROR(MIN('Rp0,2, МПа'!L53/1.5,'Rm, МПа'!L53/2.6),"-")</f>
        <v>-</v>
      </c>
      <c r="M53" s="32" t="str">
        <f>IFERROR(MIN('Rp0,2, МПа'!M53/1.5,'Rm, МПа'!M53/2.6),"-")</f>
        <v>-</v>
      </c>
      <c r="N53" s="32" t="str">
        <f>IFERROR(MIN('Rp0,2, МПа'!N53/1.5,'Rm, МПа'!N53/2.6),"-")</f>
        <v>-</v>
      </c>
      <c r="O53" s="32" t="str">
        <f>IFERROR(MIN('Rp0,2, МПа'!O53/1.5,'Rm, МПа'!O53/2.6),"-")</f>
        <v>-</v>
      </c>
      <c r="P53" s="33" t="str">
        <f>IFERROR(MIN('Rp0,2, МПа'!P53/1.5,'Rm, МПа'!P53/2.6),"-")</f>
        <v>-</v>
      </c>
      <c r="Q53" s="31">
        <f>IFERROR('Rp0,2, МПа'!D53/2,"-")</f>
        <v>147.5</v>
      </c>
      <c r="R53" s="32">
        <f>IFERROR('Rp0,2, МПа'!E53/2,"-")</f>
        <v>132.5</v>
      </c>
      <c r="S53" s="32">
        <f>IFERROR('Rp0,2, МПа'!F53/2,"-")</f>
        <v>127.5</v>
      </c>
      <c r="T53" s="32">
        <f>IFERROR('Rp0,2, МПа'!G53/2,"-")</f>
        <v>117.5</v>
      </c>
      <c r="U53" s="32">
        <f>IFERROR('Rp0,2, МПа'!H53/2,"-")</f>
        <v>108</v>
      </c>
      <c r="V53" s="32">
        <f>IFERROR('Rp0,2, МПа'!I53/2,"-")</f>
        <v>108</v>
      </c>
      <c r="W53" s="32">
        <f>IFERROR('Rp0,2, МПа'!J53/2,"-")</f>
        <v>108</v>
      </c>
      <c r="X53" s="32">
        <f>IFERROR('Rp0,2, МПа'!K53/2,"-")</f>
        <v>98</v>
      </c>
      <c r="Y53" s="32" t="str">
        <f>IFERROR('Rp0,2, МПа'!L53/2,"-")</f>
        <v>-</v>
      </c>
      <c r="Z53" s="32" t="str">
        <f>IFERROR('Rp0,2, МПа'!M53/2,"-")</f>
        <v>-</v>
      </c>
      <c r="AA53" s="32" t="str">
        <f>IFERROR('Rp0,2, МПа'!N53/2,"-")</f>
        <v>-</v>
      </c>
      <c r="AB53" s="32" t="str">
        <f>IFERROR('Rp0,2, МПа'!O53/2,"-")</f>
        <v>-</v>
      </c>
      <c r="AC53" s="33" t="str">
        <f>IFERROR('Rp0,2, МПа'!P53/2,"-")</f>
        <v>-</v>
      </c>
    </row>
    <row r="54" spans="1:29" ht="25.5" x14ac:dyDescent="0.25">
      <c r="A54" s="10" t="str">
        <f>INDEX('Обработка исходного'!B:B,ROW($B$3)+4*(ROW($B54)-ROW($B$3)))</f>
        <v>Сталь углеродистая</v>
      </c>
      <c r="B54" s="47">
        <f>INDEX('Обработка исходного'!D:D,ROW($B$3)+4*(ROW($B54)-ROW($B$3)))</f>
        <v>45</v>
      </c>
      <c r="C54" s="27" t="str">
        <f>'Rp0,2, МПа'!C54</f>
        <v>Горячекатаная сортовая сталь толщиной или диаметром до 250 мм</v>
      </c>
      <c r="D54" s="31">
        <f>IFERROR(MIN('Rp0,2, МПа'!D54/1.5,'Rm, МПа'!D54/2.6),"-")</f>
        <v>230</v>
      </c>
      <c r="E54" s="32">
        <f>IFERROR(MIN('Rp0,2, МПа'!E54/1.5,'Rm, МПа'!E54/2.6),"-")</f>
        <v>228.66666666666666</v>
      </c>
      <c r="F54" s="32">
        <f>IFERROR(MIN('Rp0,2, МПа'!F54/1.5,'Rm, МПа'!F54/2.6),"-")</f>
        <v>228.66666666666666</v>
      </c>
      <c r="G54" s="32">
        <f>IFERROR(MIN('Rp0,2, МПа'!G54/1.5,'Rm, МПа'!G54/2.6),"-")</f>
        <v>228.66666666666666</v>
      </c>
      <c r="H54" s="32">
        <f>IFERROR(MIN('Rp0,2, МПа'!H54/1.5,'Rm, МПа'!H54/2.6),"-")</f>
        <v>228.66666666666666</v>
      </c>
      <c r="I54" s="32">
        <f>IFERROR(MIN('Rp0,2, МПа'!I54/1.5,'Rm, МПа'!I54/2.6),"-")</f>
        <v>196</v>
      </c>
      <c r="J54" s="32">
        <f>IFERROR(MIN('Rp0,2, МПа'!J54/1.5,'Rm, МПа'!J54/2.6),"-")</f>
        <v>170</v>
      </c>
      <c r="K54" s="32">
        <f>IFERROR(MIN('Rp0,2, МПа'!K54/1.5,'Rm, МПа'!K54/2.6),"-")</f>
        <v>156.66666666666666</v>
      </c>
      <c r="L54" s="32" t="str">
        <f>IFERROR(MIN('Rp0,2, МПа'!L54/1.5,'Rm, МПа'!L54/2.6),"-")</f>
        <v>-</v>
      </c>
      <c r="M54" s="32" t="str">
        <f>IFERROR(MIN('Rp0,2, МПа'!M54/1.5,'Rm, МПа'!M54/2.6),"-")</f>
        <v>-</v>
      </c>
      <c r="N54" s="32" t="str">
        <f>IFERROR(MIN('Rp0,2, МПа'!N54/1.5,'Rm, МПа'!N54/2.6),"-")</f>
        <v>-</v>
      </c>
      <c r="O54" s="32" t="str">
        <f>IFERROR(MIN('Rp0,2, МПа'!O54/1.5,'Rm, МПа'!O54/2.6),"-")</f>
        <v>-</v>
      </c>
      <c r="P54" s="33" t="str">
        <f>IFERROR(MIN('Rp0,2, МПа'!P54/1.5,'Rm, МПа'!P54/2.6),"-")</f>
        <v>-</v>
      </c>
      <c r="Q54" s="31">
        <f>IFERROR('Rp0,2, МПа'!D54/2,"-")</f>
        <v>176.5</v>
      </c>
      <c r="R54" s="32">
        <f>IFERROR('Rp0,2, МПа'!E54/2,"-")</f>
        <v>171.5</v>
      </c>
      <c r="S54" s="32">
        <f>IFERROR('Rp0,2, МПа'!F54/2,"-")</f>
        <v>171.5</v>
      </c>
      <c r="T54" s="32">
        <f>IFERROR('Rp0,2, МПа'!G54/2,"-")</f>
        <v>171.5</v>
      </c>
      <c r="U54" s="32">
        <f>IFERROR('Rp0,2, МПа'!H54/2,"-")</f>
        <v>171.5</v>
      </c>
      <c r="V54" s="32">
        <f>IFERROR('Rp0,2, МПа'!I54/2,"-")</f>
        <v>147</v>
      </c>
      <c r="W54" s="32">
        <f>IFERROR('Rp0,2, МПа'!J54/2,"-")</f>
        <v>127.5</v>
      </c>
      <c r="X54" s="32">
        <f>IFERROR('Rp0,2, МПа'!K54/2,"-")</f>
        <v>117.5</v>
      </c>
      <c r="Y54" s="32" t="str">
        <f>IFERROR('Rp0,2, МПа'!L54/2,"-")</f>
        <v>-</v>
      </c>
      <c r="Z54" s="32" t="str">
        <f>IFERROR('Rp0,2, МПа'!M54/2,"-")</f>
        <v>-</v>
      </c>
      <c r="AA54" s="32" t="str">
        <f>IFERROR('Rp0,2, МПа'!N54/2,"-")</f>
        <v>-</v>
      </c>
      <c r="AB54" s="32" t="str">
        <f>IFERROR('Rp0,2, МПа'!O54/2,"-")</f>
        <v>-</v>
      </c>
      <c r="AC54" s="33" t="str">
        <f>IFERROR('Rp0,2, МПа'!P54/2,"-")</f>
        <v>-</v>
      </c>
    </row>
    <row r="55" spans="1:29" ht="25.5" x14ac:dyDescent="0.25">
      <c r="A55" s="10" t="str">
        <f>INDEX('Обработка исходного'!B:B,ROW($B$3)+4*(ROW($B55)-ROW($B$3)))</f>
        <v>Сталь углеродистая</v>
      </c>
      <c r="B55" s="47">
        <f>INDEX('Обработка исходного'!D:D,ROW($B$3)+4*(ROW($B55)-ROW($B$3)))</f>
        <v>45</v>
      </c>
      <c r="C55" s="27" t="str">
        <f>'Rp0,2, МПа'!C55</f>
        <v>Заготовки крепежных деталей толщиной или диаметром до 300 мм, КП315*</v>
      </c>
      <c r="D55" s="31">
        <f>IFERROR(MIN('Rp0,2, МПа'!D55/1.5,'Rm, МПа'!D55/2.6),"-")</f>
        <v>210</v>
      </c>
      <c r="E55" s="32">
        <f>IFERROR(MIN('Rp0,2, МПа'!E55/1.5,'Rm, МПа'!E55/2.6),"-")</f>
        <v>202.66666666666666</v>
      </c>
      <c r="F55" s="32">
        <f>IFERROR(MIN('Rp0,2, МПа'!F55/1.5,'Rm, МПа'!F55/2.6),"-")</f>
        <v>202.66666666666666</v>
      </c>
      <c r="G55" s="32">
        <f>IFERROR(MIN('Rp0,2, МПа'!G55/1.5,'Rm, МПа'!G55/2.6),"-")</f>
        <v>196</v>
      </c>
      <c r="H55" s="32">
        <f>IFERROR(MIN('Rp0,2, МПа'!H55/1.5,'Rm, МПа'!H55/2.6),"-")</f>
        <v>182.66666666666666</v>
      </c>
      <c r="I55" s="32">
        <f>IFERROR(MIN('Rp0,2, МПа'!I55/1.5,'Rm, МПа'!I55/2.6),"-")</f>
        <v>170</v>
      </c>
      <c r="J55" s="32">
        <f>IFERROR(MIN('Rp0,2, МПа'!J55/1.5,'Rm, МПа'!J55/2.6),"-")</f>
        <v>163.33333333333334</v>
      </c>
      <c r="K55" s="32">
        <f>IFERROR(MIN('Rp0,2, МПа'!K55/1.5,'Rm, МПа'!K55/2.6),"-")</f>
        <v>150</v>
      </c>
      <c r="L55" s="32" t="str">
        <f>IFERROR(MIN('Rp0,2, МПа'!L55/1.5,'Rm, МПа'!L55/2.6),"-")</f>
        <v>-</v>
      </c>
      <c r="M55" s="32" t="str">
        <f>IFERROR(MIN('Rp0,2, МПа'!M55/1.5,'Rm, МПа'!M55/2.6),"-")</f>
        <v>-</v>
      </c>
      <c r="N55" s="32" t="str">
        <f>IFERROR(MIN('Rp0,2, МПа'!N55/1.5,'Rm, МПа'!N55/2.6),"-")</f>
        <v>-</v>
      </c>
      <c r="O55" s="32" t="str">
        <f>IFERROR(MIN('Rp0,2, МПа'!O55/1.5,'Rm, МПа'!O55/2.6),"-")</f>
        <v>-</v>
      </c>
      <c r="P55" s="33" t="str">
        <f>IFERROR(MIN('Rp0,2, МПа'!P55/1.5,'Rm, МПа'!P55/2.6),"-")</f>
        <v>-</v>
      </c>
      <c r="Q55" s="31">
        <f>IFERROR('Rp0,2, МПа'!D55/2,"-")</f>
        <v>157.5</v>
      </c>
      <c r="R55" s="32">
        <f>IFERROR('Rp0,2, МПа'!E55/2,"-")</f>
        <v>152</v>
      </c>
      <c r="S55" s="32">
        <f>IFERROR('Rp0,2, МПа'!F55/2,"-")</f>
        <v>152</v>
      </c>
      <c r="T55" s="32">
        <f>IFERROR('Rp0,2, МПа'!G55/2,"-")</f>
        <v>147</v>
      </c>
      <c r="U55" s="32">
        <f>IFERROR('Rp0,2, МПа'!H55/2,"-")</f>
        <v>137</v>
      </c>
      <c r="V55" s="32">
        <f>IFERROR('Rp0,2, МПа'!I55/2,"-")</f>
        <v>127.5</v>
      </c>
      <c r="W55" s="32">
        <f>IFERROR('Rp0,2, МПа'!J55/2,"-")</f>
        <v>122.5</v>
      </c>
      <c r="X55" s="32">
        <f>IFERROR('Rp0,2, МПа'!K55/2,"-")</f>
        <v>112.5</v>
      </c>
      <c r="Y55" s="32" t="str">
        <f>IFERROR('Rp0,2, МПа'!L55/2,"-")</f>
        <v>-</v>
      </c>
      <c r="Z55" s="32" t="str">
        <f>IFERROR('Rp0,2, МПа'!M55/2,"-")</f>
        <v>-</v>
      </c>
      <c r="AA55" s="32" t="str">
        <f>IFERROR('Rp0,2, МПа'!N55/2,"-")</f>
        <v>-</v>
      </c>
      <c r="AB55" s="32" t="str">
        <f>IFERROR('Rp0,2, МПа'!O55/2,"-")</f>
        <v>-</v>
      </c>
      <c r="AC55" s="33" t="str">
        <f>IFERROR('Rp0,2, МПа'!P55/2,"-")</f>
        <v>-</v>
      </c>
    </row>
    <row r="56" spans="1:29" x14ac:dyDescent="0.25">
      <c r="A56" s="10" t="str">
        <f>INDEX('Обработка исходного'!B:B,ROW($B$3)+4*(ROW($B56)-ROW($B$3)))</f>
        <v>Сталь углеродистая</v>
      </c>
      <c r="B56" s="47">
        <f>INDEX('Обработка исходного'!D:D,ROW($B$3)+4*(ROW($B56)-ROW($B$3)))</f>
        <v>45</v>
      </c>
      <c r="C56" s="27" t="str">
        <f>'Rp0,2, МПа'!C56</f>
        <v>Поковки диаметром от 100 до 800 мм, КП245*</v>
      </c>
      <c r="D56" s="31">
        <f>IFERROR(MIN('Rp0,2, МПа'!D56/1.5,'Rm, МПа'!D56/2.6),"-")</f>
        <v>163.33333333333334</v>
      </c>
      <c r="E56" s="32">
        <f>IFERROR(MIN('Rp0,2, МПа'!E56/1.5,'Rm, МПа'!E56/2.6),"-")</f>
        <v>156.66666666666666</v>
      </c>
      <c r="F56" s="32">
        <f>IFERROR(MIN('Rp0,2, МПа'!F56/1.5,'Rm, МПа'!F56/2.6),"-")</f>
        <v>156.66666666666666</v>
      </c>
      <c r="G56" s="32">
        <f>IFERROR(MIN('Rp0,2, МПа'!G56/1.5,'Rm, МПа'!G56/2.6),"-")</f>
        <v>156.66666666666666</v>
      </c>
      <c r="H56" s="32">
        <f>IFERROR(MIN('Rp0,2, МПа'!H56/1.5,'Rm, МПа'!H56/2.6),"-")</f>
        <v>156.66666666666666</v>
      </c>
      <c r="I56" s="32">
        <f>IFERROR(MIN('Rp0,2, МПа'!I56/1.5,'Rm, МПа'!I56/2.6),"-")</f>
        <v>137.33333333333334</v>
      </c>
      <c r="J56" s="32">
        <f>IFERROR(MIN('Rp0,2, МПа'!J56/1.5,'Rm, МПа'!J56/2.6),"-")</f>
        <v>118</v>
      </c>
      <c r="K56" s="32">
        <f>IFERROR(MIN('Rp0,2, МПа'!K56/1.5,'Rm, МПа'!K56/2.6),"-")</f>
        <v>111.33333333333333</v>
      </c>
      <c r="L56" s="32" t="str">
        <f>IFERROR(MIN('Rp0,2, МПа'!L56/1.5,'Rm, МПа'!L56/2.6),"-")</f>
        <v>-</v>
      </c>
      <c r="M56" s="32" t="str">
        <f>IFERROR(MIN('Rp0,2, МПа'!M56/1.5,'Rm, МПа'!M56/2.6),"-")</f>
        <v>-</v>
      </c>
      <c r="N56" s="32" t="str">
        <f>IFERROR(MIN('Rp0,2, МПа'!N56/1.5,'Rm, МПа'!N56/2.6),"-")</f>
        <v>-</v>
      </c>
      <c r="O56" s="32" t="str">
        <f>IFERROR(MIN('Rp0,2, МПа'!O56/1.5,'Rm, МПа'!O56/2.6),"-")</f>
        <v>-</v>
      </c>
      <c r="P56" s="33" t="str">
        <f>IFERROR(MIN('Rp0,2, МПа'!P56/1.5,'Rm, МПа'!P56/2.6),"-")</f>
        <v>-</v>
      </c>
      <c r="Q56" s="31">
        <f>IFERROR('Rp0,2, МПа'!D56/2,"-")</f>
        <v>122.5</v>
      </c>
      <c r="R56" s="32">
        <f>IFERROR('Rp0,2, МПа'!E56/2,"-")</f>
        <v>117.5</v>
      </c>
      <c r="S56" s="32">
        <f>IFERROR('Rp0,2, МПа'!F56/2,"-")</f>
        <v>117.5</v>
      </c>
      <c r="T56" s="32">
        <f>IFERROR('Rp0,2, МПа'!G56/2,"-")</f>
        <v>117.5</v>
      </c>
      <c r="U56" s="32">
        <f>IFERROR('Rp0,2, МПа'!H56/2,"-")</f>
        <v>117.5</v>
      </c>
      <c r="V56" s="32">
        <f>IFERROR('Rp0,2, МПа'!I56/2,"-")</f>
        <v>103</v>
      </c>
      <c r="W56" s="32">
        <f>IFERROR('Rp0,2, МПа'!J56/2,"-")</f>
        <v>88.5</v>
      </c>
      <c r="X56" s="32">
        <f>IFERROR('Rp0,2, МПа'!K56/2,"-")</f>
        <v>83.5</v>
      </c>
      <c r="Y56" s="32" t="str">
        <f>IFERROR('Rp0,2, МПа'!L56/2,"-")</f>
        <v>-</v>
      </c>
      <c r="Z56" s="32" t="str">
        <f>IFERROR('Rp0,2, МПа'!M56/2,"-")</f>
        <v>-</v>
      </c>
      <c r="AA56" s="32" t="str">
        <f>IFERROR('Rp0,2, МПа'!N56/2,"-")</f>
        <v>-</v>
      </c>
      <c r="AB56" s="32" t="str">
        <f>IFERROR('Rp0,2, МПа'!O56/2,"-")</f>
        <v>-</v>
      </c>
      <c r="AC56" s="33" t="str">
        <f>IFERROR('Rp0,2, МПа'!P56/2,"-")</f>
        <v>-</v>
      </c>
    </row>
    <row r="57" spans="1:29" x14ac:dyDescent="0.25">
      <c r="A57" s="10" t="str">
        <f>INDEX('Обработка исходного'!B:B,ROW($B$3)+4*(ROW($B57)-ROW($B$3)))</f>
        <v>Сталь углеродистая</v>
      </c>
      <c r="B57" s="47">
        <f>INDEX('Обработка исходного'!D:D,ROW($B$3)+4*(ROW($B57)-ROW($B$3)))</f>
        <v>45</v>
      </c>
      <c r="C57" s="27" t="str">
        <f>'Rp0,2, МПа'!C57</f>
        <v>Поковки диаметром до 800 мм, КП275*</v>
      </c>
      <c r="D57" s="31">
        <f>IFERROR(MIN('Rp0,2, МПа'!D57/1.5,'Rm, МПа'!D57/2.6),"-")</f>
        <v>183.33333333333334</v>
      </c>
      <c r="E57" s="32">
        <f>IFERROR(MIN('Rp0,2, МПа'!E57/1.5,'Rm, МПа'!E57/2.6),"-")</f>
        <v>176.66666666666666</v>
      </c>
      <c r="F57" s="32">
        <f>IFERROR(MIN('Rp0,2, МПа'!F57/1.5,'Rm, МПа'!F57/2.6),"-")</f>
        <v>176.66666666666666</v>
      </c>
      <c r="G57" s="32">
        <f>IFERROR(MIN('Rp0,2, МПа'!G57/1.5,'Rm, МПа'!G57/2.6),"-")</f>
        <v>176.66666666666666</v>
      </c>
      <c r="H57" s="32">
        <f>IFERROR(MIN('Rp0,2, МПа'!H57/1.5,'Rm, МПа'!H57/2.6),"-")</f>
        <v>176.66666666666666</v>
      </c>
      <c r="I57" s="32">
        <f>IFERROR(MIN('Rp0,2, МПа'!I57/1.5,'Rm, МПа'!I57/2.6),"-")</f>
        <v>150.66666666666666</v>
      </c>
      <c r="J57" s="32">
        <f>IFERROR(MIN('Rp0,2, МПа'!J57/1.5,'Rm, МПа'!J57/2.6),"-")</f>
        <v>130.66666666666666</v>
      </c>
      <c r="K57" s="32">
        <f>IFERROR(MIN('Rp0,2, МПа'!K57/1.5,'Rm, МПа'!K57/2.6),"-")</f>
        <v>130.66666666666666</v>
      </c>
      <c r="L57" s="32" t="str">
        <f>IFERROR(MIN('Rp0,2, МПа'!L57/1.5,'Rm, МПа'!L57/2.6),"-")</f>
        <v>-</v>
      </c>
      <c r="M57" s="32" t="str">
        <f>IFERROR(MIN('Rp0,2, МПа'!M57/1.5,'Rm, МПа'!M57/2.6),"-")</f>
        <v>-</v>
      </c>
      <c r="N57" s="32" t="str">
        <f>IFERROR(MIN('Rp0,2, МПа'!N57/1.5,'Rm, МПа'!N57/2.6),"-")</f>
        <v>-</v>
      </c>
      <c r="O57" s="32" t="str">
        <f>IFERROR(MIN('Rp0,2, МПа'!O57/1.5,'Rm, МПа'!O57/2.6),"-")</f>
        <v>-</v>
      </c>
      <c r="P57" s="33" t="str">
        <f>IFERROR(MIN('Rp0,2, МПа'!P57/1.5,'Rm, МПа'!P57/2.6),"-")</f>
        <v>-</v>
      </c>
      <c r="Q57" s="31">
        <f>IFERROR('Rp0,2, МПа'!D57/2,"-")</f>
        <v>137.5</v>
      </c>
      <c r="R57" s="32">
        <f>IFERROR('Rp0,2, МПа'!E57/2,"-")</f>
        <v>132.5</v>
      </c>
      <c r="S57" s="32">
        <f>IFERROR('Rp0,2, МПа'!F57/2,"-")</f>
        <v>132.5</v>
      </c>
      <c r="T57" s="32">
        <f>IFERROR('Rp0,2, МПа'!G57/2,"-")</f>
        <v>132.5</v>
      </c>
      <c r="U57" s="32">
        <f>IFERROR('Rp0,2, МПа'!H57/2,"-")</f>
        <v>132.5</v>
      </c>
      <c r="V57" s="32">
        <f>IFERROR('Rp0,2, МПа'!I57/2,"-")</f>
        <v>113</v>
      </c>
      <c r="W57" s="32">
        <f>IFERROR('Rp0,2, МПа'!J57/2,"-")</f>
        <v>98</v>
      </c>
      <c r="X57" s="32">
        <f>IFERROR('Rp0,2, МПа'!K57/2,"-")</f>
        <v>98</v>
      </c>
      <c r="Y57" s="32" t="str">
        <f>IFERROR('Rp0,2, МПа'!L57/2,"-")</f>
        <v>-</v>
      </c>
      <c r="Z57" s="32" t="str">
        <f>IFERROR('Rp0,2, МПа'!M57/2,"-")</f>
        <v>-</v>
      </c>
      <c r="AA57" s="32" t="str">
        <f>IFERROR('Rp0,2, МПа'!N57/2,"-")</f>
        <v>-</v>
      </c>
      <c r="AB57" s="32" t="str">
        <f>IFERROR('Rp0,2, МПа'!O57/2,"-")</f>
        <v>-</v>
      </c>
      <c r="AC57" s="33" t="str">
        <f>IFERROR('Rp0,2, МПа'!P57/2,"-")</f>
        <v>-</v>
      </c>
    </row>
    <row r="58" spans="1:29" x14ac:dyDescent="0.25">
      <c r="A58" s="10" t="str">
        <f>INDEX('Обработка исходного'!B:B,ROW($B$3)+4*(ROW($B58)-ROW($B$3)))</f>
        <v>Сталь углеродистая</v>
      </c>
      <c r="B58" s="47">
        <f>INDEX('Обработка исходного'!D:D,ROW($B$3)+4*(ROW($B58)-ROW($B$3)))</f>
        <v>45</v>
      </c>
      <c r="C58" s="27" t="str">
        <f>'Rp0,2, МПа'!C58</f>
        <v>Поковки диаметром до 800 мм, КП315*</v>
      </c>
      <c r="D58" s="31">
        <f>IFERROR(MIN('Rp0,2, МПа'!D58/1.5,'Rm, МПа'!D58/2.6),"-")</f>
        <v>210</v>
      </c>
      <c r="E58" s="32">
        <f>IFERROR(MIN('Rp0,2, МПа'!E58/1.5,'Rm, МПа'!E58/2.6),"-")</f>
        <v>202.66666666666666</v>
      </c>
      <c r="F58" s="32">
        <f>IFERROR(MIN('Rp0,2, МПа'!F58/1.5,'Rm, МПа'!F58/2.6),"-")</f>
        <v>202.66666666666666</v>
      </c>
      <c r="G58" s="32">
        <f>IFERROR(MIN('Rp0,2, МПа'!G58/1.5,'Rm, МПа'!G58/2.6),"-")</f>
        <v>202.66666666666666</v>
      </c>
      <c r="H58" s="32">
        <f>IFERROR(MIN('Rp0,2, МПа'!H58/1.5,'Rm, МПа'!H58/2.6),"-")</f>
        <v>202.66666666666666</v>
      </c>
      <c r="I58" s="32">
        <f>IFERROR(MIN('Rp0,2, МПа'!I58/1.5,'Rm, МПа'!I58/2.6),"-")</f>
        <v>170</v>
      </c>
      <c r="J58" s="32">
        <f>IFERROR(MIN('Rp0,2, МПа'!J58/1.5,'Rm, МПа'!J58/2.6),"-")</f>
        <v>150.66666666666666</v>
      </c>
      <c r="K58" s="32">
        <f>IFERROR(MIN('Rp0,2, МПа'!K58/1.5,'Rm, МПа'!K58/2.6),"-")</f>
        <v>137.33333333333334</v>
      </c>
      <c r="L58" s="32" t="str">
        <f>IFERROR(MIN('Rp0,2, МПа'!L58/1.5,'Rm, МПа'!L58/2.6),"-")</f>
        <v>-</v>
      </c>
      <c r="M58" s="32" t="str">
        <f>IFERROR(MIN('Rp0,2, МПа'!M58/1.5,'Rm, МПа'!M58/2.6),"-")</f>
        <v>-</v>
      </c>
      <c r="N58" s="32" t="str">
        <f>IFERROR(MIN('Rp0,2, МПа'!N58/1.5,'Rm, МПа'!N58/2.6),"-")</f>
        <v>-</v>
      </c>
      <c r="O58" s="32" t="str">
        <f>IFERROR(MIN('Rp0,2, МПа'!O58/1.5,'Rm, МПа'!O58/2.6),"-")</f>
        <v>-</v>
      </c>
      <c r="P58" s="33" t="str">
        <f>IFERROR(MIN('Rp0,2, МПа'!P58/1.5,'Rm, МПа'!P58/2.6),"-")</f>
        <v>-</v>
      </c>
      <c r="Q58" s="31">
        <f>IFERROR('Rp0,2, МПа'!D58/2,"-")</f>
        <v>157.5</v>
      </c>
      <c r="R58" s="32">
        <f>IFERROR('Rp0,2, МПа'!E58/2,"-")</f>
        <v>152</v>
      </c>
      <c r="S58" s="32">
        <f>IFERROR('Rp0,2, МПа'!F58/2,"-")</f>
        <v>152</v>
      </c>
      <c r="T58" s="32">
        <f>IFERROR('Rp0,2, МПа'!G58/2,"-")</f>
        <v>152</v>
      </c>
      <c r="U58" s="32">
        <f>IFERROR('Rp0,2, МПа'!H58/2,"-")</f>
        <v>152</v>
      </c>
      <c r="V58" s="32">
        <f>IFERROR('Rp0,2, МПа'!I58/2,"-")</f>
        <v>127.5</v>
      </c>
      <c r="W58" s="32">
        <f>IFERROR('Rp0,2, МПа'!J58/2,"-")</f>
        <v>113</v>
      </c>
      <c r="X58" s="32">
        <f>IFERROR('Rp0,2, МПа'!K58/2,"-")</f>
        <v>103</v>
      </c>
      <c r="Y58" s="32" t="str">
        <f>IFERROR('Rp0,2, МПа'!L58/2,"-")</f>
        <v>-</v>
      </c>
      <c r="Z58" s="32" t="str">
        <f>IFERROR('Rp0,2, МПа'!M58/2,"-")</f>
        <v>-</v>
      </c>
      <c r="AA58" s="32" t="str">
        <f>IFERROR('Rp0,2, МПа'!N58/2,"-")</f>
        <v>-</v>
      </c>
      <c r="AB58" s="32" t="str">
        <f>IFERROR('Rp0,2, МПа'!O58/2,"-")</f>
        <v>-</v>
      </c>
      <c r="AC58" s="33" t="str">
        <f>IFERROR('Rp0,2, МПа'!P58/2,"-")</f>
        <v>-</v>
      </c>
    </row>
    <row r="59" spans="1:29" x14ac:dyDescent="0.25">
      <c r="A59" s="10" t="str">
        <f>INDEX('Обработка исходного'!B:B,ROW($B$3)+4*(ROW($B59)-ROW($B$3)))</f>
        <v>Сталь углеродистая</v>
      </c>
      <c r="B59" s="47">
        <f>INDEX('Обработка исходного'!D:D,ROW($B$3)+4*(ROW($B59)-ROW($B$3)))</f>
        <v>45</v>
      </c>
      <c r="C59" s="27" t="str">
        <f>'Rp0,2, МПа'!C59</f>
        <v>Поковки диаметром до 300 мм, КП345*</v>
      </c>
      <c r="D59" s="31">
        <f>IFERROR(MIN('Rp0,2, МПа'!D59/1.5,'Rm, МПа'!D59/2.6),"-")</f>
        <v>226.92307692307691</v>
      </c>
      <c r="E59" s="32">
        <f>IFERROR(MIN('Rp0,2, МПа'!E59/1.5,'Rm, МПа'!E59/2.6),"-")</f>
        <v>222</v>
      </c>
      <c r="F59" s="32">
        <f>IFERROR(MIN('Rp0,2, МПа'!F59/1.5,'Rm, МПа'!F59/2.6),"-")</f>
        <v>222</v>
      </c>
      <c r="G59" s="32">
        <f>IFERROR(MIN('Rp0,2, МПа'!G59/1.5,'Rm, МПа'!G59/2.6),"-")</f>
        <v>222</v>
      </c>
      <c r="H59" s="32">
        <f>IFERROR(MIN('Rp0,2, МПа'!H59/1.5,'Rm, МПа'!H59/2.6),"-")</f>
        <v>222</v>
      </c>
      <c r="I59" s="32">
        <f>IFERROR(MIN('Rp0,2, МПа'!I59/1.5,'Rm, МПа'!I59/2.6),"-")</f>
        <v>189.33333333333334</v>
      </c>
      <c r="J59" s="32">
        <f>IFERROR(MIN('Rp0,2, МПа'!J59/1.5,'Rm, МПа'!J59/2.6),"-")</f>
        <v>163.33333333333334</v>
      </c>
      <c r="K59" s="32">
        <f>IFERROR(MIN('Rp0,2, МПа'!K59/1.5,'Rm, МПа'!K59/2.6),"-")</f>
        <v>150.66666666666666</v>
      </c>
      <c r="L59" s="32" t="str">
        <f>IFERROR(MIN('Rp0,2, МПа'!L59/1.5,'Rm, МПа'!L59/2.6),"-")</f>
        <v>-</v>
      </c>
      <c r="M59" s="32" t="str">
        <f>IFERROR(MIN('Rp0,2, МПа'!M59/1.5,'Rm, МПа'!M59/2.6),"-")</f>
        <v>-</v>
      </c>
      <c r="N59" s="32" t="str">
        <f>IFERROR(MIN('Rp0,2, МПа'!N59/1.5,'Rm, МПа'!N59/2.6),"-")</f>
        <v>-</v>
      </c>
      <c r="O59" s="32" t="str">
        <f>IFERROR(MIN('Rp0,2, МПа'!O59/1.5,'Rm, МПа'!O59/2.6),"-")</f>
        <v>-</v>
      </c>
      <c r="P59" s="33" t="str">
        <f>IFERROR(MIN('Rp0,2, МПа'!P59/1.5,'Rm, МПа'!P59/2.6),"-")</f>
        <v>-</v>
      </c>
      <c r="Q59" s="31">
        <f>IFERROR('Rp0,2, МПа'!D59/2,"-")</f>
        <v>172.5</v>
      </c>
      <c r="R59" s="32">
        <f>IFERROR('Rp0,2, МПа'!E59/2,"-")</f>
        <v>166.5</v>
      </c>
      <c r="S59" s="32">
        <f>IFERROR('Rp0,2, МПа'!F59/2,"-")</f>
        <v>166.5</v>
      </c>
      <c r="T59" s="32">
        <f>IFERROR('Rp0,2, МПа'!G59/2,"-")</f>
        <v>166.5</v>
      </c>
      <c r="U59" s="32">
        <f>IFERROR('Rp0,2, МПа'!H59/2,"-")</f>
        <v>166.5</v>
      </c>
      <c r="V59" s="32">
        <f>IFERROR('Rp0,2, МПа'!I59/2,"-")</f>
        <v>142</v>
      </c>
      <c r="W59" s="32">
        <f>IFERROR('Rp0,2, МПа'!J59/2,"-")</f>
        <v>122.5</v>
      </c>
      <c r="X59" s="32">
        <f>IFERROR('Rp0,2, МПа'!K59/2,"-")</f>
        <v>113</v>
      </c>
      <c r="Y59" s="32" t="str">
        <f>IFERROR('Rp0,2, МПа'!L59/2,"-")</f>
        <v>-</v>
      </c>
      <c r="Z59" s="32" t="str">
        <f>IFERROR('Rp0,2, МПа'!M59/2,"-")</f>
        <v>-</v>
      </c>
      <c r="AA59" s="32" t="str">
        <f>IFERROR('Rp0,2, МПа'!N59/2,"-")</f>
        <v>-</v>
      </c>
      <c r="AB59" s="32" t="str">
        <f>IFERROR('Rp0,2, МПа'!O59/2,"-")</f>
        <v>-</v>
      </c>
      <c r="AC59" s="33" t="str">
        <f>IFERROR('Rp0,2, МПа'!P59/2,"-")</f>
        <v>-</v>
      </c>
    </row>
    <row r="60" spans="1:29" x14ac:dyDescent="0.25">
      <c r="A60" s="10" t="str">
        <f>INDEX('Обработка исходного'!B:B,ROW($B$3)+4*(ROW($B60)-ROW($B$3)))</f>
        <v>Сталь углеродистая</v>
      </c>
      <c r="B60" s="47">
        <f>INDEX('Обработка исходного'!D:D,ROW($B$3)+4*(ROW($B60)-ROW($B$3)))</f>
        <v>45</v>
      </c>
      <c r="C60" s="27" t="str">
        <f>'Rp0,2, МПа'!C60</f>
        <v>Поковки диаметром до 100 мм, КП395*</v>
      </c>
      <c r="D60" s="31">
        <f>IFERROR(MIN('Rp0,2, МПа'!D60/1.5,'Rm, МПа'!D60/2.6),"-")</f>
        <v>236.53846153846152</v>
      </c>
      <c r="E60" s="32">
        <f>IFERROR(MIN('Rp0,2, МПа'!E60/1.5,'Rm, МПа'!E60/2.6),"-")</f>
        <v>236.53846153846152</v>
      </c>
      <c r="F60" s="32">
        <f>IFERROR(MIN('Rp0,2, МПа'!F60/1.5,'Rm, МПа'!F60/2.6),"-")</f>
        <v>236.53846153846152</v>
      </c>
      <c r="G60" s="32">
        <f>IFERROR(MIN('Rp0,2, МПа'!G60/1.5,'Rm, МПа'!G60/2.6),"-")</f>
        <v>236.53846153846152</v>
      </c>
      <c r="H60" s="32">
        <f>IFERROR(MIN('Rp0,2, МПа'!H60/1.5,'Rm, МПа'!H60/2.6),"-")</f>
        <v>236.53846153846152</v>
      </c>
      <c r="I60" s="32">
        <f>IFERROR(MIN('Rp0,2, МПа'!I60/1.5,'Rm, МПа'!I60/2.6),"-")</f>
        <v>222</v>
      </c>
      <c r="J60" s="32">
        <f>IFERROR(MIN('Rp0,2, МПа'!J60/1.5,'Rm, МПа'!J60/2.6),"-")</f>
        <v>196</v>
      </c>
      <c r="K60" s="32">
        <f>IFERROR(MIN('Rp0,2, МПа'!K60/1.5,'Rm, МПа'!K60/2.6),"-")</f>
        <v>183.33333333333334</v>
      </c>
      <c r="L60" s="32" t="str">
        <f>IFERROR(MIN('Rp0,2, МПа'!L60/1.5,'Rm, МПа'!L60/2.6),"-")</f>
        <v>-</v>
      </c>
      <c r="M60" s="32" t="str">
        <f>IFERROR(MIN('Rp0,2, МПа'!M60/1.5,'Rm, МПа'!M60/2.6),"-")</f>
        <v>-</v>
      </c>
      <c r="N60" s="32" t="str">
        <f>IFERROR(MIN('Rp0,2, МПа'!N60/1.5,'Rm, МПа'!N60/2.6),"-")</f>
        <v>-</v>
      </c>
      <c r="O60" s="32" t="str">
        <f>IFERROR(MIN('Rp0,2, МПа'!O60/1.5,'Rm, МПа'!O60/2.6),"-")</f>
        <v>-</v>
      </c>
      <c r="P60" s="33" t="str">
        <f>IFERROR(MIN('Rp0,2, МПа'!P60/1.5,'Rm, МПа'!P60/2.6),"-")</f>
        <v>-</v>
      </c>
      <c r="Q60" s="31">
        <f>IFERROR('Rp0,2, МПа'!D60/2,"-")</f>
        <v>197.5</v>
      </c>
      <c r="R60" s="32">
        <f>IFERROR('Rp0,2, МПа'!E60/2,"-")</f>
        <v>197.5</v>
      </c>
      <c r="S60" s="32">
        <f>IFERROR('Rp0,2, МПа'!F60/2,"-")</f>
        <v>197.5</v>
      </c>
      <c r="T60" s="32">
        <f>IFERROR('Rp0,2, МПа'!G60/2,"-")</f>
        <v>197.5</v>
      </c>
      <c r="U60" s="32">
        <f>IFERROR('Rp0,2, МПа'!H60/2,"-")</f>
        <v>197.5</v>
      </c>
      <c r="V60" s="32">
        <f>IFERROR('Rp0,2, МПа'!I60/2,"-")</f>
        <v>166.5</v>
      </c>
      <c r="W60" s="32">
        <f>IFERROR('Rp0,2, МПа'!J60/2,"-")</f>
        <v>147</v>
      </c>
      <c r="X60" s="32">
        <f>IFERROR('Rp0,2, МПа'!K60/2,"-")</f>
        <v>137.5</v>
      </c>
      <c r="Y60" s="32" t="str">
        <f>IFERROR('Rp0,2, МПа'!L60/2,"-")</f>
        <v>-</v>
      </c>
      <c r="Z60" s="32" t="str">
        <f>IFERROR('Rp0,2, МПа'!M60/2,"-")</f>
        <v>-</v>
      </c>
      <c r="AA60" s="32" t="str">
        <f>IFERROR('Rp0,2, МПа'!N60/2,"-")</f>
        <v>-</v>
      </c>
      <c r="AB60" s="32" t="str">
        <f>IFERROR('Rp0,2, МПа'!O60/2,"-")</f>
        <v>-</v>
      </c>
      <c r="AC60" s="33" t="str">
        <f>IFERROR('Rp0,2, МПа'!P60/2,"-")</f>
        <v>-</v>
      </c>
    </row>
    <row r="61" spans="1:29" x14ac:dyDescent="0.25">
      <c r="A61" s="10" t="str">
        <f>INDEX('Обработка исходного'!B:B,ROW($B$3)+4*(ROW($B61)-ROW($B$3)))</f>
        <v>Сталь легированная</v>
      </c>
      <c r="B61" s="47" t="str">
        <f>INDEX('Обработка исходного'!D:D,ROW($B$3)+4*(ROW($B61)-ROW($B$3)))</f>
        <v>20X</v>
      </c>
      <c r="C61" s="27" t="str">
        <f>'Rp0,2, МПа'!C61</f>
        <v>Прутки и полосы диаметром или толщиной до 80 мм</v>
      </c>
      <c r="D61" s="31">
        <f>IFERROR(MIN('Rp0,2, МПа'!D61/1.5,'Rm, МПа'!D61/2.6),"-")</f>
        <v>301.92307692307691</v>
      </c>
      <c r="E61" s="32">
        <f>IFERROR(MIN('Rp0,2, МПа'!E61/1.5,'Rm, МПа'!E61/2.6),"-")</f>
        <v>290.38461538461536</v>
      </c>
      <c r="F61" s="32">
        <f>IFERROR(MIN('Rp0,2, МПа'!F61/1.5,'Rm, МПа'!F61/2.6),"-")</f>
        <v>290.38461538461536</v>
      </c>
      <c r="G61" s="32">
        <f>IFERROR(MIN('Rp0,2, МПа'!G61/1.5,'Rm, МПа'!G61/2.6),"-")</f>
        <v>286.53846153846155</v>
      </c>
      <c r="H61" s="32">
        <f>IFERROR(MIN('Rp0,2, МПа'!H61/1.5,'Rm, МПа'!H61/2.6),"-")</f>
        <v>282.69230769230768</v>
      </c>
      <c r="I61" s="32">
        <f>IFERROR(MIN('Rp0,2, МПа'!I61/1.5,'Rm, МПа'!I61/2.6),"-")</f>
        <v>275</v>
      </c>
      <c r="J61" s="32">
        <f>IFERROR(MIN('Rp0,2, МПа'!J61/1.5,'Rm, МПа'!J61/2.6),"-")</f>
        <v>260</v>
      </c>
      <c r="K61" s="32">
        <f>IFERROR(MIN('Rp0,2, МПа'!K61/1.5,'Rm, МПа'!K61/2.6),"-")</f>
        <v>249.61538461538461</v>
      </c>
      <c r="L61" s="32">
        <f>IFERROR(MIN('Rp0,2, МПа'!L61/1.5,'Rm, МПа'!L61/2.6),"-")</f>
        <v>222.30769230769229</v>
      </c>
      <c r="M61" s="32">
        <f>IFERROR(MIN('Rp0,2, МПа'!M61/1.5,'Rm, МПа'!M61/2.6),"-")</f>
        <v>207.69230769230768</v>
      </c>
      <c r="N61" s="32">
        <f>IFERROR(MIN('Rp0,2, МПа'!N61/1.5,'Rm, МПа'!N61/2.6),"-")</f>
        <v>181.15384615384616</v>
      </c>
      <c r="O61" s="32" t="str">
        <f>IFERROR(MIN('Rp0,2, МПа'!O61/1.5,'Rm, МПа'!O61/2.6),"-")</f>
        <v>-</v>
      </c>
      <c r="P61" s="33" t="str">
        <f>IFERROR(MIN('Rp0,2, МПа'!P61/1.5,'Rm, МПа'!P61/2.6),"-")</f>
        <v>-</v>
      </c>
      <c r="Q61" s="31">
        <f>IFERROR('Rp0,2, МПа'!D61/2,"-")</f>
        <v>319</v>
      </c>
      <c r="R61" s="32">
        <f>IFERROR('Rp0,2, МПа'!E61/2,"-")</f>
        <v>294.5</v>
      </c>
      <c r="S61" s="32">
        <f>IFERROR('Rp0,2, МПа'!F61/2,"-")</f>
        <v>294.5</v>
      </c>
      <c r="T61" s="32">
        <f>IFERROR('Rp0,2, МПа'!G61/2,"-")</f>
        <v>284</v>
      </c>
      <c r="U61" s="32">
        <f>IFERROR('Rp0,2, МПа'!H61/2,"-")</f>
        <v>279.5</v>
      </c>
      <c r="V61" s="32">
        <f>IFERROR('Rp0,2, МПа'!I61/2,"-")</f>
        <v>264.5</v>
      </c>
      <c r="W61" s="32">
        <f>IFERROR('Rp0,2, МПа'!J61/2,"-")</f>
        <v>255</v>
      </c>
      <c r="X61" s="32">
        <f>IFERROR('Rp0,2, МПа'!K61/2,"-")</f>
        <v>245</v>
      </c>
      <c r="Y61" s="32">
        <f>IFERROR('Rp0,2, МПа'!L61/2,"-")</f>
        <v>230.5</v>
      </c>
      <c r="Z61" s="32">
        <f>IFERROR('Rp0,2, МПа'!M61/2,"-")</f>
        <v>220.5</v>
      </c>
      <c r="AA61" s="32">
        <f>IFERROR('Rp0,2, МПа'!N61/2,"-")</f>
        <v>216</v>
      </c>
      <c r="AB61" s="32" t="str">
        <f>IFERROR('Rp0,2, МПа'!O61/2,"-")</f>
        <v>-</v>
      </c>
      <c r="AC61" s="33" t="str">
        <f>IFERROR('Rp0,2, МПа'!P61/2,"-")</f>
        <v>-</v>
      </c>
    </row>
    <row r="62" spans="1:29" ht="25.5" x14ac:dyDescent="0.25">
      <c r="A62" s="10" t="str">
        <f>INDEX('Обработка исходного'!B:B,ROW($B$3)+4*(ROW($B62)-ROW($B$3)))</f>
        <v>Сталь легированная</v>
      </c>
      <c r="B62" s="47" t="str">
        <f>INDEX('Обработка исходного'!D:D,ROW($B$3)+4*(ROW($B62)-ROW($B$3)))</f>
        <v>20X</v>
      </c>
      <c r="C62" s="27" t="str">
        <f>'Rp0,2, МПа'!C62</f>
        <v>Прутки и полосы диаметром или толщиной от 80 до 150 мм</v>
      </c>
      <c r="D62" s="31">
        <f>IFERROR(MIN('Rp0,2, МПа'!D62/1.5,'Rm, МПа'!D62/2.6),"-")</f>
        <v>301.92307692307691</v>
      </c>
      <c r="E62" s="32">
        <f>IFERROR(MIN('Rp0,2, МПа'!E62/1.5,'Rm, МПа'!E62/2.6),"-")</f>
        <v>290.38461538461536</v>
      </c>
      <c r="F62" s="32">
        <f>IFERROR(MIN('Rp0,2, МПа'!F62/1.5,'Rm, МПа'!F62/2.6),"-")</f>
        <v>279.23076923076923</v>
      </c>
      <c r="G62" s="32">
        <f>IFERROR(MIN('Rp0,2, МПа'!G62/1.5,'Rm, МПа'!G62/2.6),"-")</f>
        <v>279.23076923076923</v>
      </c>
      <c r="H62" s="32">
        <f>IFERROR(MIN('Rp0,2, МПа'!H62/1.5,'Rm, МПа'!H62/2.6),"-")</f>
        <v>279.23076923076923</v>
      </c>
      <c r="I62" s="32">
        <f>IFERROR(MIN('Rp0,2, МПа'!I62/1.5,'Rm, МПа'!I62/2.6),"-")</f>
        <v>279.23076923076923</v>
      </c>
      <c r="J62" s="32">
        <f>IFERROR(MIN('Rp0,2, МПа'!J62/1.5,'Rm, МПа'!J62/2.6),"-")</f>
        <v>279.23076923076923</v>
      </c>
      <c r="K62" s="32">
        <f>IFERROR(MIN('Rp0,2, МПа'!K62/1.5,'Rm, МПа'!K62/2.6),"-")</f>
        <v>264.23076923076923</v>
      </c>
      <c r="L62" s="32">
        <f>IFERROR(MIN('Rp0,2, МПа'!L62/1.5,'Rm, МПа'!L62/2.6),"-")</f>
        <v>233.84615384615384</v>
      </c>
      <c r="M62" s="32">
        <f>IFERROR(MIN('Rp0,2, МПа'!M62/1.5,'Rm, МПа'!M62/2.6),"-")</f>
        <v>207.69230769230768</v>
      </c>
      <c r="N62" s="32">
        <f>IFERROR(MIN('Rp0,2, МПа'!N62/1.5,'Rm, МПа'!N62/2.6),"-")</f>
        <v>181.15384615384616</v>
      </c>
      <c r="O62" s="32" t="str">
        <f>IFERROR(MIN('Rp0,2, МПа'!O62/1.5,'Rm, МПа'!O62/2.6),"-")</f>
        <v>-</v>
      </c>
      <c r="P62" s="33" t="str">
        <f>IFERROR(MIN('Rp0,2, МПа'!P62/1.5,'Rm, МПа'!P62/2.6),"-")</f>
        <v>-</v>
      </c>
      <c r="Q62" s="31">
        <f>IFERROR('Rp0,2, МПа'!D62/2,"-")</f>
        <v>319</v>
      </c>
      <c r="R62" s="32">
        <f>IFERROR('Rp0,2, МПа'!E62/2,"-")</f>
        <v>294.5</v>
      </c>
      <c r="S62" s="32">
        <f>IFERROR('Rp0,2, МПа'!F62/2,"-")</f>
        <v>274.5</v>
      </c>
      <c r="T62" s="32">
        <f>IFERROR('Rp0,2, МПа'!G62/2,"-")</f>
        <v>270</v>
      </c>
      <c r="U62" s="32">
        <f>IFERROR('Rp0,2, МПа'!H62/2,"-")</f>
        <v>265</v>
      </c>
      <c r="V62" s="32">
        <f>IFERROR('Rp0,2, МПа'!I62/2,"-")</f>
        <v>265</v>
      </c>
      <c r="W62" s="32">
        <f>IFERROR('Rp0,2, МПа'!J62/2,"-")</f>
        <v>265</v>
      </c>
      <c r="X62" s="32">
        <f>IFERROR('Rp0,2, МПа'!K62/2,"-")</f>
        <v>260</v>
      </c>
      <c r="Y62" s="32">
        <f>IFERROR('Rp0,2, МПа'!L62/2,"-")</f>
        <v>245.5</v>
      </c>
      <c r="Z62" s="32">
        <f>IFERROR('Rp0,2, МПа'!M62/2,"-")</f>
        <v>230.5</v>
      </c>
      <c r="AA62" s="32">
        <f>IFERROR('Rp0,2, МПа'!N62/2,"-")</f>
        <v>216</v>
      </c>
      <c r="AB62" s="32" t="str">
        <f>IFERROR('Rp0,2, МПа'!O62/2,"-")</f>
        <v>-</v>
      </c>
      <c r="AC62" s="33" t="str">
        <f>IFERROR('Rp0,2, МПа'!P62/2,"-")</f>
        <v>-</v>
      </c>
    </row>
    <row r="63" spans="1:29" ht="25.5" x14ac:dyDescent="0.25">
      <c r="A63" s="10" t="str">
        <f>INDEX('Обработка исходного'!B:B,ROW($B$3)+4*(ROW($B63)-ROW($B$3)))</f>
        <v>Сталь легированная</v>
      </c>
      <c r="B63" s="47" t="str">
        <f>INDEX('Обработка исходного'!D:D,ROW($B$3)+4*(ROW($B63)-ROW($B$3)))</f>
        <v>20X</v>
      </c>
      <c r="C63" s="27" t="str">
        <f>'Rp0,2, МПа'!C63</f>
        <v>Прутки и полосы диаметром или толщиной от 150 до 250 мм</v>
      </c>
      <c r="D63" s="31">
        <f>IFERROR(MIN('Rp0,2, МПа'!D63/1.5,'Rm, МПа'!D63/2.6),"-")</f>
        <v>301.92307692307691</v>
      </c>
      <c r="E63" s="32">
        <f>IFERROR(MIN('Rp0,2, МПа'!E63/1.5,'Rm, МПа'!E63/2.6),"-")</f>
        <v>290.38461538461536</v>
      </c>
      <c r="F63" s="32">
        <f>IFERROR(MIN('Rp0,2, МПа'!F63/1.5,'Rm, МПа'!F63/2.6),"-")</f>
        <v>279.23076923076923</v>
      </c>
      <c r="G63" s="32">
        <f>IFERROR(MIN('Rp0,2, МПа'!G63/1.5,'Rm, МПа'!G63/2.6),"-")</f>
        <v>279.23076923076923</v>
      </c>
      <c r="H63" s="32">
        <f>IFERROR(MIN('Rp0,2, МПа'!H63/1.5,'Rm, МПа'!H63/2.6),"-")</f>
        <v>279.23076923076923</v>
      </c>
      <c r="I63" s="32">
        <f>IFERROR(MIN('Rp0,2, МПа'!I63/1.5,'Rm, МПа'!I63/2.6),"-")</f>
        <v>279.23076923076923</v>
      </c>
      <c r="J63" s="32">
        <f>IFERROR(MIN('Rp0,2, МПа'!J63/1.5,'Rm, МПа'!J63/2.6),"-")</f>
        <v>279.23076923076923</v>
      </c>
      <c r="K63" s="32">
        <f>IFERROR(MIN('Rp0,2, МПа'!K63/1.5,'Rm, МПа'!K63/2.6),"-")</f>
        <v>264.23076923076923</v>
      </c>
      <c r="L63" s="32">
        <f>IFERROR(MIN('Rp0,2, МПа'!L63/1.5,'Rm, МПа'!L63/2.6),"-")</f>
        <v>233.84615384615384</v>
      </c>
      <c r="M63" s="32">
        <f>IFERROR(MIN('Rp0,2, МПа'!M63/1.5,'Rm, МПа'!M63/2.6),"-")</f>
        <v>207.69230769230768</v>
      </c>
      <c r="N63" s="32">
        <f>IFERROR(MIN('Rp0,2, МПа'!N63/1.5,'Rm, МПа'!N63/2.6),"-")</f>
        <v>181.15384615384616</v>
      </c>
      <c r="O63" s="32" t="str">
        <f>IFERROR(MIN('Rp0,2, МПа'!O63/1.5,'Rm, МПа'!O63/2.6),"-")</f>
        <v>-</v>
      </c>
      <c r="P63" s="33" t="str">
        <f>IFERROR(MIN('Rp0,2, МПа'!P63/1.5,'Rm, МПа'!P63/2.6),"-")</f>
        <v>-</v>
      </c>
      <c r="Q63" s="31">
        <f>IFERROR('Rp0,2, МПа'!D63/2,"-")</f>
        <v>319</v>
      </c>
      <c r="R63" s="32">
        <f>IFERROR('Rp0,2, МПа'!E63/2,"-")</f>
        <v>294.5</v>
      </c>
      <c r="S63" s="32">
        <f>IFERROR('Rp0,2, МПа'!F63/2,"-")</f>
        <v>274.5</v>
      </c>
      <c r="T63" s="32">
        <f>IFERROR('Rp0,2, МПа'!G63/2,"-")</f>
        <v>270</v>
      </c>
      <c r="U63" s="32">
        <f>IFERROR('Rp0,2, МПа'!H63/2,"-")</f>
        <v>265</v>
      </c>
      <c r="V63" s="32">
        <f>IFERROR('Rp0,2, МПа'!I63/2,"-")</f>
        <v>265</v>
      </c>
      <c r="W63" s="32">
        <f>IFERROR('Rp0,2, МПа'!J63/2,"-")</f>
        <v>265</v>
      </c>
      <c r="X63" s="32">
        <f>IFERROR('Rp0,2, МПа'!K63/2,"-")</f>
        <v>260</v>
      </c>
      <c r="Y63" s="32">
        <f>IFERROR('Rp0,2, МПа'!L63/2,"-")</f>
        <v>245.5</v>
      </c>
      <c r="Z63" s="32">
        <f>IFERROR('Rp0,2, МПа'!M63/2,"-")</f>
        <v>230.5</v>
      </c>
      <c r="AA63" s="32">
        <f>IFERROR('Rp0,2, МПа'!N63/2,"-")</f>
        <v>216</v>
      </c>
      <c r="AB63" s="32" t="str">
        <f>IFERROR('Rp0,2, МПа'!O63/2,"-")</f>
        <v>-</v>
      </c>
      <c r="AC63" s="33" t="str">
        <f>IFERROR('Rp0,2, МПа'!P63/2,"-")</f>
        <v>-</v>
      </c>
    </row>
    <row r="64" spans="1:29" x14ac:dyDescent="0.25">
      <c r="A64" s="10" t="str">
        <f>INDEX('Обработка исходного'!B:B,ROW($B$3)+4*(ROW($B64)-ROW($B$3)))</f>
        <v>Сталь легированная</v>
      </c>
      <c r="B64" s="47" t="str">
        <f>INDEX('Обработка исходного'!D:D,ROW($B$3)+4*(ROW($B64)-ROW($B$3)))</f>
        <v>20X</v>
      </c>
      <c r="C64" s="27" t="str">
        <f>'Rp0,2, МПа'!C64</f>
        <v>Поковки диаметром до 500 мм, КП195*</v>
      </c>
      <c r="D64" s="31">
        <f>IFERROR(MIN('Rp0,2, МПа'!D64/1.5,'Rm, МПа'!D64/2.6),"-")</f>
        <v>130</v>
      </c>
      <c r="E64" s="32">
        <f>IFERROR(MIN('Rp0,2, МПа'!E64/1.5,'Rm, МПа'!E64/2.6),"-")</f>
        <v>118</v>
      </c>
      <c r="F64" s="32">
        <f>IFERROR(MIN('Rp0,2, МПа'!F64/1.5,'Rm, МПа'!F64/2.6),"-")</f>
        <v>111.33333333333333</v>
      </c>
      <c r="G64" s="32">
        <f>IFERROR(MIN('Rp0,2, МПа'!G64/1.5,'Rm, МПа'!G64/2.6),"-")</f>
        <v>111.33333333333333</v>
      </c>
      <c r="H64" s="32">
        <f>IFERROR(MIN('Rp0,2, МПа'!H64/1.5,'Rm, МПа'!H64/2.6),"-")</f>
        <v>111.33333333333333</v>
      </c>
      <c r="I64" s="32">
        <f>IFERROR(MIN('Rp0,2, МПа'!I64/1.5,'Rm, МПа'!I64/2.6),"-")</f>
        <v>111.33333333333333</v>
      </c>
      <c r="J64" s="32">
        <f>IFERROR(MIN('Rp0,2, МПа'!J64/1.5,'Rm, МПа'!J64/2.6),"-")</f>
        <v>111.33333333333333</v>
      </c>
      <c r="K64" s="32">
        <f>IFERROR(MIN('Rp0,2, МПа'!K64/1.5,'Rm, МПа'!K64/2.6),"-")</f>
        <v>104.66666666666667</v>
      </c>
      <c r="L64" s="32">
        <f>IFERROR(MIN('Rp0,2, МПа'!L64/1.5,'Rm, МПа'!L64/2.6),"-")</f>
        <v>98</v>
      </c>
      <c r="M64" s="32">
        <f>IFERROR(MIN('Rp0,2, МПа'!M64/1.5,'Rm, МПа'!M64/2.6),"-")</f>
        <v>91.333333333333329</v>
      </c>
      <c r="N64" s="32">
        <f>IFERROR(MIN('Rp0,2, МПа'!N64/1.5,'Rm, МПа'!N64/2.6),"-")</f>
        <v>85.333333333333329</v>
      </c>
      <c r="O64" s="32" t="str">
        <f>IFERROR(MIN('Rp0,2, МПа'!O64/1.5,'Rm, МПа'!O64/2.6),"-")</f>
        <v>-</v>
      </c>
      <c r="P64" s="33" t="str">
        <f>IFERROR(MIN('Rp0,2, МПа'!P64/1.5,'Rm, МПа'!P64/2.6),"-")</f>
        <v>-</v>
      </c>
      <c r="Q64" s="31">
        <f>IFERROR('Rp0,2, МПа'!D64/2,"-")</f>
        <v>97.5</v>
      </c>
      <c r="R64" s="32">
        <f>IFERROR('Rp0,2, МПа'!E64/2,"-")</f>
        <v>88.5</v>
      </c>
      <c r="S64" s="32">
        <f>IFERROR('Rp0,2, МПа'!F64/2,"-")</f>
        <v>83.5</v>
      </c>
      <c r="T64" s="32">
        <f>IFERROR('Rp0,2, МПа'!G64/2,"-")</f>
        <v>83.5</v>
      </c>
      <c r="U64" s="32">
        <f>IFERROR('Rp0,2, МПа'!H64/2,"-")</f>
        <v>83.5</v>
      </c>
      <c r="V64" s="32">
        <f>IFERROR('Rp0,2, МПа'!I64/2,"-")</f>
        <v>83.5</v>
      </c>
      <c r="W64" s="32">
        <f>IFERROR('Rp0,2, МПа'!J64/2,"-")</f>
        <v>83.5</v>
      </c>
      <c r="X64" s="32">
        <f>IFERROR('Rp0,2, МПа'!K64/2,"-")</f>
        <v>78.5</v>
      </c>
      <c r="Y64" s="32">
        <f>IFERROR('Rp0,2, МПа'!L64/2,"-")</f>
        <v>73.5</v>
      </c>
      <c r="Z64" s="32">
        <f>IFERROR('Rp0,2, МПа'!M64/2,"-")</f>
        <v>68.5</v>
      </c>
      <c r="AA64" s="32">
        <f>IFERROR('Rp0,2, МПа'!N64/2,"-")</f>
        <v>64</v>
      </c>
      <c r="AB64" s="32" t="str">
        <f>IFERROR('Rp0,2, МПа'!O64/2,"-")</f>
        <v>-</v>
      </c>
      <c r="AC64" s="33" t="str">
        <f>IFERROR('Rp0,2, МПа'!P64/2,"-")</f>
        <v>-</v>
      </c>
    </row>
    <row r="65" spans="1:29" x14ac:dyDescent="0.25">
      <c r="A65" s="10" t="str">
        <f>INDEX('Обработка исходного'!B:B,ROW($B$3)+4*(ROW($B65)-ROW($B$3)))</f>
        <v>Сталь легированная</v>
      </c>
      <c r="B65" s="47" t="str">
        <f>INDEX('Обработка исходного'!D:D,ROW($B$3)+4*(ROW($B65)-ROW($B$3)))</f>
        <v>20X</v>
      </c>
      <c r="C65" s="27" t="str">
        <f>'Rp0,2, МПа'!C65</f>
        <v>Поковки диаметром до 300 мм, КП215*</v>
      </c>
      <c r="D65" s="31">
        <f>IFERROR(MIN('Rp0,2, МПа'!D65/1.5,'Rm, МПа'!D65/2.6),"-")</f>
        <v>143.33333333333334</v>
      </c>
      <c r="E65" s="32">
        <f>IFERROR(MIN('Rp0,2, МПа'!E65/1.5,'Rm, МПа'!E65/2.6),"-")</f>
        <v>130.66666666666666</v>
      </c>
      <c r="F65" s="32">
        <f>IFERROR(MIN('Rp0,2, МПа'!F65/1.5,'Rm, МПа'!F65/2.6),"-")</f>
        <v>130.66666666666666</v>
      </c>
      <c r="G65" s="32">
        <f>IFERROR(MIN('Rp0,2, МПа'!G65/1.5,'Rm, МПа'!G65/2.6),"-")</f>
        <v>130.66666666666666</v>
      </c>
      <c r="H65" s="32">
        <f>IFERROR(MIN('Rp0,2, МПа'!H65/1.5,'Rm, МПа'!H65/2.6),"-")</f>
        <v>130.66666666666666</v>
      </c>
      <c r="I65" s="32">
        <f>IFERROR(MIN('Rp0,2, МПа'!I65/1.5,'Rm, МПа'!I65/2.6),"-")</f>
        <v>130.66666666666666</v>
      </c>
      <c r="J65" s="32">
        <f>IFERROR(MIN('Rp0,2, МПа'!J65/1.5,'Rm, МПа'!J65/2.6),"-")</f>
        <v>130.66666666666666</v>
      </c>
      <c r="K65" s="32">
        <f>IFERROR(MIN('Rp0,2, МПа'!K65/1.5,'Rm, МПа'!K65/2.6),"-")</f>
        <v>118</v>
      </c>
      <c r="L65" s="32">
        <f>IFERROR(MIN('Rp0,2, МПа'!L65/1.5,'Rm, МПа'!L65/2.6),"-")</f>
        <v>111.33333333333333</v>
      </c>
      <c r="M65" s="32">
        <f>IFERROR(MIN('Rp0,2, МПа'!M65/1.5,'Rm, МПа'!M65/2.6),"-")</f>
        <v>104.66666666666667</v>
      </c>
      <c r="N65" s="32">
        <f>IFERROR(MIN('Rp0,2, МПа'!N65/1.5,'Rm, МПа'!N65/2.6),"-")</f>
        <v>98</v>
      </c>
      <c r="O65" s="32" t="str">
        <f>IFERROR(MIN('Rp0,2, МПа'!O65/1.5,'Rm, МПа'!O65/2.6),"-")</f>
        <v>-</v>
      </c>
      <c r="P65" s="33" t="str">
        <f>IFERROR(MIN('Rp0,2, МПа'!P65/1.5,'Rm, МПа'!P65/2.6),"-")</f>
        <v>-</v>
      </c>
      <c r="Q65" s="31">
        <f>IFERROR('Rp0,2, МПа'!D65/2,"-")</f>
        <v>107.5</v>
      </c>
      <c r="R65" s="32">
        <f>IFERROR('Rp0,2, МПа'!E65/2,"-")</f>
        <v>98</v>
      </c>
      <c r="S65" s="32">
        <f>IFERROR('Rp0,2, МПа'!F65/2,"-")</f>
        <v>98</v>
      </c>
      <c r="T65" s="32">
        <f>IFERROR('Rp0,2, МПа'!G65/2,"-")</f>
        <v>98</v>
      </c>
      <c r="U65" s="32">
        <f>IFERROR('Rp0,2, МПа'!H65/2,"-")</f>
        <v>98</v>
      </c>
      <c r="V65" s="32">
        <f>IFERROR('Rp0,2, МПа'!I65/2,"-")</f>
        <v>98</v>
      </c>
      <c r="W65" s="32">
        <f>IFERROR('Rp0,2, МПа'!J65/2,"-")</f>
        <v>98</v>
      </c>
      <c r="X65" s="32">
        <f>IFERROR('Rp0,2, МПа'!K65/2,"-")</f>
        <v>88.5</v>
      </c>
      <c r="Y65" s="32">
        <f>IFERROR('Rp0,2, МПа'!L65/2,"-")</f>
        <v>83.5</v>
      </c>
      <c r="Z65" s="32">
        <f>IFERROR('Rp0,2, МПа'!M65/2,"-")</f>
        <v>78.5</v>
      </c>
      <c r="AA65" s="32">
        <f>IFERROR('Rp0,2, МПа'!N65/2,"-")</f>
        <v>73.5</v>
      </c>
      <c r="AB65" s="32" t="str">
        <f>IFERROR('Rp0,2, МПа'!O65/2,"-")</f>
        <v>-</v>
      </c>
      <c r="AC65" s="33" t="str">
        <f>IFERROR('Rp0,2, МПа'!P65/2,"-")</f>
        <v>-</v>
      </c>
    </row>
    <row r="66" spans="1:29" x14ac:dyDescent="0.25">
      <c r="A66" s="10" t="str">
        <f>INDEX('Обработка исходного'!B:B,ROW($B$3)+4*(ROW($B66)-ROW($B$3)))</f>
        <v>Сталь легированная</v>
      </c>
      <c r="B66" s="47" t="str">
        <f>INDEX('Обработка исходного'!D:D,ROW($B$3)+4*(ROW($B66)-ROW($B$3)))</f>
        <v>20X</v>
      </c>
      <c r="C66" s="27" t="str">
        <f>'Rp0,2, МПа'!C66</f>
        <v>Поковки диаметром до 300 мм, КП245*</v>
      </c>
      <c r="D66" s="31">
        <f>IFERROR(MIN('Rp0,2, МПа'!D66/1.5,'Rm, МПа'!D66/2.6),"-")</f>
        <v>163.33333333333334</v>
      </c>
      <c r="E66" s="32">
        <f>IFERROR(MIN('Rp0,2, МПа'!E66/1.5,'Rm, МПа'!E66/2.6),"-")</f>
        <v>150.66666666666666</v>
      </c>
      <c r="F66" s="32">
        <f>IFERROR(MIN('Rp0,2, МПа'!F66/1.5,'Rm, МПа'!F66/2.6),"-")</f>
        <v>137.33333333333334</v>
      </c>
      <c r="G66" s="32">
        <f>IFERROR(MIN('Rp0,2, МПа'!G66/1.5,'Rm, МПа'!G66/2.6),"-")</f>
        <v>137.33333333333334</v>
      </c>
      <c r="H66" s="32">
        <f>IFERROR(MIN('Rp0,2, МПа'!H66/1.5,'Rm, МПа'!H66/2.6),"-")</f>
        <v>137.33333333333334</v>
      </c>
      <c r="I66" s="32">
        <f>IFERROR(MIN('Rp0,2, МПа'!I66/1.5,'Rm, МПа'!I66/2.6),"-")</f>
        <v>137.33333333333334</v>
      </c>
      <c r="J66" s="32">
        <f>IFERROR(MIN('Rp0,2, МПа'!J66/1.5,'Rm, МПа'!J66/2.6),"-")</f>
        <v>137.33333333333334</v>
      </c>
      <c r="K66" s="32">
        <f>IFERROR(MIN('Rp0,2, МПа'!K66/1.5,'Rm, МПа'!K66/2.6),"-")</f>
        <v>130.66666666666666</v>
      </c>
      <c r="L66" s="32">
        <f>IFERROR(MIN('Rp0,2, МПа'!L66/1.5,'Rm, МПа'!L66/2.6),"-")</f>
        <v>130.66666666666666</v>
      </c>
      <c r="M66" s="32">
        <f>IFERROR(MIN('Rp0,2, МПа'!M66/1.5,'Rm, МПа'!M66/2.6),"-")</f>
        <v>118</v>
      </c>
      <c r="N66" s="32">
        <f>IFERROR(MIN('Rp0,2, МПа'!N66/1.5,'Rm, МПа'!N66/2.6),"-")</f>
        <v>111.33333333333333</v>
      </c>
      <c r="O66" s="32" t="str">
        <f>IFERROR(MIN('Rp0,2, МПа'!O66/1.5,'Rm, МПа'!O66/2.6),"-")</f>
        <v>-</v>
      </c>
      <c r="P66" s="33" t="str">
        <f>IFERROR(MIN('Rp0,2, МПа'!P66/1.5,'Rm, МПа'!P66/2.6),"-")</f>
        <v>-</v>
      </c>
      <c r="Q66" s="31">
        <f>IFERROR('Rp0,2, МПа'!D66/2,"-")</f>
        <v>122.5</v>
      </c>
      <c r="R66" s="32">
        <f>IFERROR('Rp0,2, МПа'!E66/2,"-")</f>
        <v>113</v>
      </c>
      <c r="S66" s="32">
        <f>IFERROR('Rp0,2, МПа'!F66/2,"-")</f>
        <v>103</v>
      </c>
      <c r="T66" s="32">
        <f>IFERROR('Rp0,2, МПа'!G66/2,"-")</f>
        <v>103</v>
      </c>
      <c r="U66" s="32">
        <f>IFERROR('Rp0,2, МПа'!H66/2,"-")</f>
        <v>103</v>
      </c>
      <c r="V66" s="32">
        <f>IFERROR('Rp0,2, МПа'!I66/2,"-")</f>
        <v>103</v>
      </c>
      <c r="W66" s="32">
        <f>IFERROR('Rp0,2, МПа'!J66/2,"-")</f>
        <v>103</v>
      </c>
      <c r="X66" s="32">
        <f>IFERROR('Rp0,2, МПа'!K66/2,"-")</f>
        <v>98</v>
      </c>
      <c r="Y66" s="32">
        <f>IFERROR('Rp0,2, МПа'!L66/2,"-")</f>
        <v>98</v>
      </c>
      <c r="Z66" s="32">
        <f>IFERROR('Rp0,2, МПа'!M66/2,"-")</f>
        <v>88.5</v>
      </c>
      <c r="AA66" s="32">
        <f>IFERROR('Rp0,2, МПа'!N66/2,"-")</f>
        <v>83.5</v>
      </c>
      <c r="AB66" s="32" t="str">
        <f>IFERROR('Rp0,2, МПа'!O66/2,"-")</f>
        <v>-</v>
      </c>
      <c r="AC66" s="33" t="str">
        <f>IFERROR('Rp0,2, МПа'!P66/2,"-")</f>
        <v>-</v>
      </c>
    </row>
    <row r="67" spans="1:29" x14ac:dyDescent="0.25">
      <c r="A67" s="10" t="str">
        <f>INDEX('Обработка исходного'!B:B,ROW($B$3)+4*(ROW($B67)-ROW($B$3)))</f>
        <v>Сталь легированная</v>
      </c>
      <c r="B67" s="47" t="str">
        <f>INDEX('Обработка исходного'!D:D,ROW($B$3)+4*(ROW($B67)-ROW($B$3)))</f>
        <v>20X</v>
      </c>
      <c r="C67" s="27" t="str">
        <f>'Rp0,2, МПа'!C67</f>
        <v>Поковки диаметром до 300 мм, КП275*</v>
      </c>
      <c r="D67" s="31">
        <f>IFERROR(MIN('Rp0,2, МПа'!D67/1.5,'Rm, МПа'!D67/2.6),"-")</f>
        <v>183.33333333333334</v>
      </c>
      <c r="E67" s="32">
        <f>IFERROR(MIN('Rp0,2, МПа'!E67/1.5,'Rm, МПа'!E67/2.6),"-")</f>
        <v>163.33333333333334</v>
      </c>
      <c r="F67" s="32">
        <f>IFERROR(MIN('Rp0,2, МПа'!F67/1.5,'Rm, МПа'!F67/2.6),"-")</f>
        <v>156.66666666666666</v>
      </c>
      <c r="G67" s="32">
        <f>IFERROR(MIN('Rp0,2, МПа'!G67/1.5,'Rm, МПа'!G67/2.6),"-")</f>
        <v>156.66666666666666</v>
      </c>
      <c r="H67" s="32">
        <f>IFERROR(MIN('Rp0,2, МПа'!H67/1.5,'Rm, МПа'!H67/2.6),"-")</f>
        <v>156.66666666666666</v>
      </c>
      <c r="I67" s="32">
        <f>IFERROR(MIN('Rp0,2, МПа'!I67/1.5,'Rm, МПа'!I67/2.6),"-")</f>
        <v>156.66666666666666</v>
      </c>
      <c r="J67" s="32">
        <f>IFERROR(MIN('Rp0,2, МПа'!J67/1.5,'Rm, МПа'!J67/2.6),"-")</f>
        <v>156.66666666666666</v>
      </c>
      <c r="K67" s="32">
        <f>IFERROR(MIN('Rp0,2, МПа'!K67/1.5,'Rm, МПа'!K67/2.6),"-")</f>
        <v>144</v>
      </c>
      <c r="L67" s="32">
        <f>IFERROR(MIN('Rp0,2, МПа'!L67/1.5,'Rm, МПа'!L67/2.6),"-")</f>
        <v>137.33333333333334</v>
      </c>
      <c r="M67" s="32">
        <f>IFERROR(MIN('Rp0,2, МПа'!M67/1.5,'Rm, МПа'!M67/2.6),"-")</f>
        <v>130.66666666666666</v>
      </c>
      <c r="N67" s="32">
        <f>IFERROR(MIN('Rp0,2, МПа'!N67/1.5,'Rm, МПа'!N67/2.6),"-")</f>
        <v>118</v>
      </c>
      <c r="O67" s="32" t="str">
        <f>IFERROR(MIN('Rp0,2, МПа'!O67/1.5,'Rm, МПа'!O67/2.6),"-")</f>
        <v>-</v>
      </c>
      <c r="P67" s="33" t="str">
        <f>IFERROR(MIN('Rp0,2, МПа'!P67/1.5,'Rm, МПа'!P67/2.6),"-")</f>
        <v>-</v>
      </c>
      <c r="Q67" s="31">
        <f>IFERROR('Rp0,2, МПа'!D67/2,"-")</f>
        <v>137.5</v>
      </c>
      <c r="R67" s="32">
        <f>IFERROR('Rp0,2, МПа'!E67/2,"-")</f>
        <v>122.5</v>
      </c>
      <c r="S67" s="32">
        <f>IFERROR('Rp0,2, МПа'!F67/2,"-")</f>
        <v>117.5</v>
      </c>
      <c r="T67" s="32">
        <f>IFERROR('Rp0,2, МПа'!G67/2,"-")</f>
        <v>117.5</v>
      </c>
      <c r="U67" s="32">
        <f>IFERROR('Rp0,2, МПа'!H67/2,"-")</f>
        <v>117.5</v>
      </c>
      <c r="V67" s="32">
        <f>IFERROR('Rp0,2, МПа'!I67/2,"-")</f>
        <v>117.5</v>
      </c>
      <c r="W67" s="32">
        <f>IFERROR('Rp0,2, МПа'!J67/2,"-")</f>
        <v>117.5</v>
      </c>
      <c r="X67" s="32">
        <f>IFERROR('Rp0,2, МПа'!K67/2,"-")</f>
        <v>108</v>
      </c>
      <c r="Y67" s="32">
        <f>IFERROR('Rp0,2, МПа'!L67/2,"-")</f>
        <v>103</v>
      </c>
      <c r="Z67" s="32">
        <f>IFERROR('Rp0,2, МПа'!M67/2,"-")</f>
        <v>98</v>
      </c>
      <c r="AA67" s="32">
        <f>IFERROR('Rp0,2, МПа'!N67/2,"-")</f>
        <v>88.5</v>
      </c>
      <c r="AB67" s="32" t="str">
        <f>IFERROR('Rp0,2, МПа'!O67/2,"-")</f>
        <v>-</v>
      </c>
      <c r="AC67" s="33" t="str">
        <f>IFERROR('Rp0,2, МПа'!P67/2,"-")</f>
        <v>-</v>
      </c>
    </row>
    <row r="68" spans="1:29" x14ac:dyDescent="0.25">
      <c r="A68" s="10" t="str">
        <f>INDEX('Обработка исходного'!B:B,ROW($B$3)+4*(ROW($B68)-ROW($B$3)))</f>
        <v>Сталь легированная</v>
      </c>
      <c r="B68" s="47" t="str">
        <f>INDEX('Обработка исходного'!D:D,ROW($B$3)+4*(ROW($B68)-ROW($B$3)))</f>
        <v>20X</v>
      </c>
      <c r="C68" s="27" t="str">
        <f>'Rp0,2, МПа'!C68</f>
        <v>Поковки диаметром от 100 до 300 мм, КП315*</v>
      </c>
      <c r="D68" s="31">
        <f>IFERROR(MIN('Rp0,2, МПа'!D68/1.5,'Rm, МПа'!D68/2.6),"-")</f>
        <v>210</v>
      </c>
      <c r="E68" s="32">
        <f>IFERROR(MIN('Rp0,2, МПа'!E68/1.5,'Rm, МПа'!E68/2.6),"-")</f>
        <v>183.33333333333334</v>
      </c>
      <c r="F68" s="32">
        <f>IFERROR(MIN('Rp0,2, МПа'!F68/1.5,'Rm, МПа'!F68/2.6),"-")</f>
        <v>176.66666666666666</v>
      </c>
      <c r="G68" s="32">
        <f>IFERROR(MIN('Rp0,2, МПа'!G68/1.5,'Rm, МПа'!G68/2.6),"-")</f>
        <v>176.66666666666666</v>
      </c>
      <c r="H68" s="32">
        <f>IFERROR(MIN('Rp0,2, МПа'!H68/1.5,'Rm, МПа'!H68/2.6),"-")</f>
        <v>176.66666666666666</v>
      </c>
      <c r="I68" s="32">
        <f>IFERROR(MIN('Rp0,2, МПа'!I68/1.5,'Rm, МПа'!I68/2.6),"-")</f>
        <v>176.66666666666666</v>
      </c>
      <c r="J68" s="32">
        <f>IFERROR(MIN('Rp0,2, МПа'!J68/1.5,'Rm, МПа'!J68/2.6),"-")</f>
        <v>176.66666666666666</v>
      </c>
      <c r="K68" s="32">
        <f>IFERROR(MIN('Rp0,2, МПа'!K68/1.5,'Rm, МПа'!K68/2.6),"-")</f>
        <v>163.33333333333334</v>
      </c>
      <c r="L68" s="32">
        <f>IFERROR(MIN('Rp0,2, МПа'!L68/1.5,'Rm, МПа'!L68/2.6),"-")</f>
        <v>156.66666666666666</v>
      </c>
      <c r="M68" s="32">
        <f>IFERROR(MIN('Rp0,2, МПа'!M68/1.5,'Rm, МПа'!M68/2.6),"-")</f>
        <v>143.46153846153845</v>
      </c>
      <c r="N68" s="32">
        <f>IFERROR(MIN('Rp0,2, МПа'!N68/1.5,'Rm, МПа'!N68/2.6),"-")</f>
        <v>130.66666666666666</v>
      </c>
      <c r="O68" s="32" t="str">
        <f>IFERROR(MIN('Rp0,2, МПа'!O68/1.5,'Rm, МПа'!O68/2.6),"-")</f>
        <v>-</v>
      </c>
      <c r="P68" s="33" t="str">
        <f>IFERROR(MIN('Rp0,2, МПа'!P68/1.5,'Rm, МПа'!P68/2.6),"-")</f>
        <v>-</v>
      </c>
      <c r="Q68" s="31">
        <f>IFERROR('Rp0,2, МПа'!D68/2,"-")</f>
        <v>157.5</v>
      </c>
      <c r="R68" s="32">
        <f>IFERROR('Rp0,2, МПа'!E68/2,"-")</f>
        <v>137.5</v>
      </c>
      <c r="S68" s="32">
        <f>IFERROR('Rp0,2, МПа'!F68/2,"-")</f>
        <v>132.5</v>
      </c>
      <c r="T68" s="32">
        <f>IFERROR('Rp0,2, МПа'!G68/2,"-")</f>
        <v>132.5</v>
      </c>
      <c r="U68" s="32">
        <f>IFERROR('Rp0,2, МПа'!H68/2,"-")</f>
        <v>132.5</v>
      </c>
      <c r="V68" s="32">
        <f>IFERROR('Rp0,2, МПа'!I68/2,"-")</f>
        <v>132.5</v>
      </c>
      <c r="W68" s="32">
        <f>IFERROR('Rp0,2, МПа'!J68/2,"-")</f>
        <v>132.5</v>
      </c>
      <c r="X68" s="32">
        <f>IFERROR('Rp0,2, МПа'!K68/2,"-")</f>
        <v>122.5</v>
      </c>
      <c r="Y68" s="32">
        <f>IFERROR('Rp0,2, МПа'!L68/2,"-")</f>
        <v>117.5</v>
      </c>
      <c r="Z68" s="32">
        <f>IFERROR('Rp0,2, МПа'!M68/2,"-")</f>
        <v>113</v>
      </c>
      <c r="AA68" s="32">
        <f>IFERROR('Rp0,2, МПа'!N68/2,"-")</f>
        <v>98</v>
      </c>
      <c r="AB68" s="32" t="str">
        <f>IFERROR('Rp0,2, МПа'!O68/2,"-")</f>
        <v>-</v>
      </c>
      <c r="AC68" s="33" t="str">
        <f>IFERROR('Rp0,2, МПа'!P68/2,"-")</f>
        <v>-</v>
      </c>
    </row>
    <row r="69" spans="1:29" x14ac:dyDescent="0.25">
      <c r="A69" s="10" t="str">
        <f>INDEX('Обработка исходного'!B:B,ROW($B$3)+4*(ROW($B69)-ROW($B$3)))</f>
        <v>Сталь легированная</v>
      </c>
      <c r="B69" s="47" t="str">
        <f>INDEX('Обработка исходного'!D:D,ROW($B$3)+4*(ROW($B69)-ROW($B$3)))</f>
        <v>20X</v>
      </c>
      <c r="C69" s="27" t="str">
        <f>'Rp0,2, МПа'!C69</f>
        <v>Поковки диаметром от 100 до 300 мм, КП345*</v>
      </c>
      <c r="D69" s="31">
        <f>IFERROR(MIN('Rp0,2, МПа'!D69/1.5,'Rm, МПа'!D69/2.6),"-")</f>
        <v>226.92307692307691</v>
      </c>
      <c r="E69" s="32">
        <f>IFERROR(MIN('Rp0,2, МПа'!E69/1.5,'Rm, МПа'!E69/2.6),"-")</f>
        <v>196</v>
      </c>
      <c r="F69" s="32">
        <f>IFERROR(MIN('Rp0,2, МПа'!F69/1.5,'Rm, МПа'!F69/2.6),"-")</f>
        <v>189.33333333333334</v>
      </c>
      <c r="G69" s="32">
        <f>IFERROR(MIN('Rp0,2, МПа'!G69/1.5,'Rm, МПа'!G69/2.6),"-")</f>
        <v>189.33333333333334</v>
      </c>
      <c r="H69" s="32">
        <f>IFERROR(MIN('Rp0,2, МПа'!H69/1.5,'Rm, МПа'!H69/2.6),"-")</f>
        <v>189.33333333333334</v>
      </c>
      <c r="I69" s="32">
        <f>IFERROR(MIN('Rp0,2, МПа'!I69/1.5,'Rm, МПа'!I69/2.6),"-")</f>
        <v>189.33333333333334</v>
      </c>
      <c r="J69" s="32">
        <f>IFERROR(MIN('Rp0,2, МПа'!J69/1.5,'Rm, МПа'!J69/2.6),"-")</f>
        <v>189.33333333333334</v>
      </c>
      <c r="K69" s="32">
        <f>IFERROR(MIN('Rp0,2, МПа'!K69/1.5,'Rm, МПа'!K69/2.6),"-")</f>
        <v>176.66666666666666</v>
      </c>
      <c r="L69" s="32">
        <f>IFERROR(MIN('Rp0,2, МПа'!L69/1.5,'Rm, МПа'!L69/2.6),"-")</f>
        <v>170</v>
      </c>
      <c r="M69" s="32">
        <f>IFERROR(MIN('Rp0,2, МПа'!M69/1.5,'Rm, МПа'!M69/2.6),"-")</f>
        <v>147.30769230769229</v>
      </c>
      <c r="N69" s="32">
        <f>IFERROR(MIN('Rp0,2, МПа'!N69/1.5,'Rm, МПа'!N69/2.6),"-")</f>
        <v>135.76923076923077</v>
      </c>
      <c r="O69" s="32" t="str">
        <f>IFERROR(MIN('Rp0,2, МПа'!O69/1.5,'Rm, МПа'!O69/2.6),"-")</f>
        <v>-</v>
      </c>
      <c r="P69" s="33" t="str">
        <f>IFERROR(MIN('Rp0,2, МПа'!P69/1.5,'Rm, МПа'!P69/2.6),"-")</f>
        <v>-</v>
      </c>
      <c r="Q69" s="31">
        <f>IFERROR('Rp0,2, МПа'!D69/2,"-")</f>
        <v>172.5</v>
      </c>
      <c r="R69" s="32">
        <f>IFERROR('Rp0,2, МПа'!E69/2,"-")</f>
        <v>147</v>
      </c>
      <c r="S69" s="32">
        <f>IFERROR('Rp0,2, МПа'!F69/2,"-")</f>
        <v>142</v>
      </c>
      <c r="T69" s="32">
        <f>IFERROR('Rp0,2, МПа'!G69/2,"-")</f>
        <v>142</v>
      </c>
      <c r="U69" s="32">
        <f>IFERROR('Rp0,2, МПа'!H69/2,"-")</f>
        <v>142</v>
      </c>
      <c r="V69" s="32">
        <f>IFERROR('Rp0,2, МПа'!I69/2,"-")</f>
        <v>142</v>
      </c>
      <c r="W69" s="32">
        <f>IFERROR('Rp0,2, МПа'!J69/2,"-")</f>
        <v>142</v>
      </c>
      <c r="X69" s="32">
        <f>IFERROR('Rp0,2, МПа'!K69/2,"-")</f>
        <v>132.5</v>
      </c>
      <c r="Y69" s="32">
        <f>IFERROR('Rp0,2, МПа'!L69/2,"-")</f>
        <v>127.5</v>
      </c>
      <c r="Z69" s="32">
        <f>IFERROR('Rp0,2, МПа'!M69/2,"-")</f>
        <v>122.5</v>
      </c>
      <c r="AA69" s="32">
        <f>IFERROR('Rp0,2, МПа'!N69/2,"-")</f>
        <v>108</v>
      </c>
      <c r="AB69" s="32" t="str">
        <f>IFERROR('Rp0,2, МПа'!O69/2,"-")</f>
        <v>-</v>
      </c>
      <c r="AC69" s="33" t="str">
        <f>IFERROR('Rp0,2, МПа'!P69/2,"-")</f>
        <v>-</v>
      </c>
    </row>
    <row r="70" spans="1:29" x14ac:dyDescent="0.25">
      <c r="A70" s="10" t="str">
        <f>INDEX('Обработка исходного'!B:B,ROW($B$3)+4*(ROW($B70)-ROW($B$3)))</f>
        <v>Сталь легированная</v>
      </c>
      <c r="B70" s="47" t="str">
        <f>INDEX('Обработка исходного'!D:D,ROW($B$3)+4*(ROW($B70)-ROW($B$3)))</f>
        <v>30Х</v>
      </c>
      <c r="C70" s="27" t="str">
        <f>'Rp0,2, МПа'!C70</f>
        <v>Прутки, полосы диаметром или толщиной до 80 мм</v>
      </c>
      <c r="D70" s="31">
        <f>IFERROR(MIN('Rp0,2, МПа'!D70/1.5,'Rm, МПа'!D70/2.6),"-")</f>
        <v>339.61538461538458</v>
      </c>
      <c r="E70" s="32">
        <f>IFERROR(MIN('Rp0,2, МПа'!E70/1.5,'Rm, МПа'!E70/2.6),"-")</f>
        <v>335.38461538461536</v>
      </c>
      <c r="F70" s="32">
        <f>IFERROR(MIN('Rp0,2, МПа'!F70/1.5,'Rm, МПа'!F70/2.6),"-")</f>
        <v>331.53846153846155</v>
      </c>
      <c r="G70" s="32">
        <f>IFERROR(MIN('Rp0,2, МПа'!G70/1.5,'Rm, МПа'!G70/2.6),"-")</f>
        <v>324.23076923076923</v>
      </c>
      <c r="H70" s="32">
        <f>IFERROR(MIN('Rp0,2, МПа'!H70/1.5,'Rm, МПа'!H70/2.6),"-")</f>
        <v>320.38461538461536</v>
      </c>
      <c r="I70" s="32">
        <f>IFERROR(MIN('Rp0,2, МПа'!I70/1.5,'Rm, МПа'!I70/2.6),"-")</f>
        <v>312.69230769230768</v>
      </c>
      <c r="J70" s="32">
        <f>IFERROR(MIN('Rp0,2, МПа'!J70/1.5,'Rm, МПа'!J70/2.6),"-")</f>
        <v>297.69230769230768</v>
      </c>
      <c r="K70" s="32">
        <f>IFERROR(MIN('Rp0,2, МПа'!K70/1.5,'Rm, МПа'!K70/2.6),"-")</f>
        <v>282.69230769230768</v>
      </c>
      <c r="L70" s="32">
        <f>IFERROR(MIN('Rp0,2, МПа'!L70/1.5,'Rm, МПа'!L70/2.6),"-")</f>
        <v>252.69230769230768</v>
      </c>
      <c r="M70" s="32">
        <f>IFERROR(MIN('Rp0,2, МПа'!M70/1.5,'Rm, МПа'!M70/2.6),"-")</f>
        <v>233.84615384615384</v>
      </c>
      <c r="N70" s="32">
        <f>IFERROR(MIN('Rp0,2, МПа'!N70/1.5,'Rm, МПа'!N70/2.6),"-")</f>
        <v>203.84615384615384</v>
      </c>
      <c r="O70" s="32" t="str">
        <f>IFERROR(MIN('Rp0,2, МПа'!O70/1.5,'Rm, МПа'!O70/2.6),"-")</f>
        <v>-</v>
      </c>
      <c r="P70" s="33" t="str">
        <f>IFERROR(MIN('Rp0,2, МПа'!P70/1.5,'Rm, МПа'!P70/2.6),"-")</f>
        <v>-</v>
      </c>
      <c r="Q70" s="31">
        <f>IFERROR('Rp0,2, МПа'!D70/2,"-")</f>
        <v>343.5</v>
      </c>
      <c r="R70" s="32">
        <f>IFERROR('Rp0,2, МПа'!E70/2,"-")</f>
        <v>319</v>
      </c>
      <c r="S70" s="32">
        <f>IFERROR('Rp0,2, МПа'!F70/2,"-")</f>
        <v>313.5</v>
      </c>
      <c r="T70" s="32">
        <f>IFERROR('Rp0,2, МПа'!G70/2,"-")</f>
        <v>304</v>
      </c>
      <c r="U70" s="32">
        <f>IFERROR('Rp0,2, МПа'!H70/2,"-")</f>
        <v>299</v>
      </c>
      <c r="V70" s="32">
        <f>IFERROR('Rp0,2, МПа'!I70/2,"-")</f>
        <v>289</v>
      </c>
      <c r="W70" s="32">
        <f>IFERROR('Rp0,2, МПа'!J70/2,"-")</f>
        <v>279.5</v>
      </c>
      <c r="X70" s="32">
        <f>IFERROR('Rp0,2, МПа'!K70/2,"-")</f>
        <v>264.5</v>
      </c>
      <c r="Y70" s="32">
        <f>IFERROR('Rp0,2, МПа'!L70/2,"-")</f>
        <v>245</v>
      </c>
      <c r="Z70" s="32">
        <f>IFERROR('Rp0,2, МПа'!M70/2,"-")</f>
        <v>245</v>
      </c>
      <c r="AA70" s="32">
        <f>IFERROR('Rp0,2, МПа'!N70/2,"-")</f>
        <v>230.5</v>
      </c>
      <c r="AB70" s="32" t="str">
        <f>IFERROR('Rp0,2, МПа'!O70/2,"-")</f>
        <v>-</v>
      </c>
      <c r="AC70" s="33" t="str">
        <f>IFERROR('Rp0,2, МПа'!P70/2,"-")</f>
        <v>-</v>
      </c>
    </row>
    <row r="71" spans="1:29" ht="25.5" x14ac:dyDescent="0.25">
      <c r="A71" s="10" t="str">
        <f>INDEX('Обработка исходного'!B:B,ROW($B$3)+4*(ROW($B71)-ROW($B$3)))</f>
        <v>Сталь легированная</v>
      </c>
      <c r="B71" s="47" t="str">
        <f>INDEX('Обработка исходного'!D:D,ROW($B$3)+4*(ROW($B71)-ROW($B$3)))</f>
        <v>30Х</v>
      </c>
      <c r="C71" s="27" t="str">
        <f>'Rp0,2, МПа'!C71</f>
        <v>Прутки, полосы диаметром или толщиной от 80 до 150 мм</v>
      </c>
      <c r="D71" s="31">
        <f>IFERROR(MIN('Rp0,2, МПа'!D71/1.5,'Rm, МПа'!D71/2.6),"-")</f>
        <v>339.61538461538458</v>
      </c>
      <c r="E71" s="32">
        <f>IFERROR(MIN('Rp0,2, МПа'!E71/1.5,'Rm, МПа'!E71/2.6),"-")</f>
        <v>324.61538461538458</v>
      </c>
      <c r="F71" s="32">
        <f>IFERROR(MIN('Rp0,2, МПа'!F71/1.5,'Rm, МПа'!F71/2.6),"-")</f>
        <v>313.07692307692309</v>
      </c>
      <c r="G71" s="32">
        <f>IFERROR(MIN('Rp0,2, МПа'!G71/1.5,'Rm, МПа'!G71/2.6),"-")</f>
        <v>313.07692307692309</v>
      </c>
      <c r="H71" s="32">
        <f>IFERROR(MIN('Rp0,2, МПа'!H71/1.5,'Rm, МПа'!H71/2.6),"-")</f>
        <v>301.92307692307691</v>
      </c>
      <c r="I71" s="32">
        <f>IFERROR(MIN('Rp0,2, МПа'!I71/1.5,'Rm, МПа'!I71/2.6),"-")</f>
        <v>290.38461538461536</v>
      </c>
      <c r="J71" s="32">
        <f>IFERROR(MIN('Rp0,2, МПа'!J71/1.5,'Rm, МПа'!J71/2.6),"-")</f>
        <v>279.23076923076923</v>
      </c>
      <c r="K71" s="32">
        <f>IFERROR(MIN('Rp0,2, МПа'!K71/1.5,'Rm, МПа'!K71/2.6),"-")</f>
        <v>271.53846153846155</v>
      </c>
      <c r="L71" s="32">
        <f>IFERROR(MIN('Rp0,2, МПа'!L71/1.5,'Rm, МПа'!L71/2.6),"-")</f>
        <v>264.23076923076923</v>
      </c>
      <c r="M71" s="32">
        <f>IFERROR(MIN('Rp0,2, МПа'!M71/1.5,'Rm, МПа'!M71/2.6),"-")</f>
        <v>233.84615384615384</v>
      </c>
      <c r="N71" s="32">
        <f>IFERROR(MIN('Rp0,2, МПа'!N71/1.5,'Rm, МПа'!N71/2.6),"-")</f>
        <v>203.84615384615384</v>
      </c>
      <c r="O71" s="32" t="str">
        <f>IFERROR(MIN('Rp0,2, МПа'!O71/1.5,'Rm, МПа'!O71/2.6),"-")</f>
        <v>-</v>
      </c>
      <c r="P71" s="33" t="str">
        <f>IFERROR(MIN('Rp0,2, МПа'!P71/1.5,'Rm, МПа'!P71/2.6),"-")</f>
        <v>-</v>
      </c>
      <c r="Q71" s="31">
        <f>IFERROR('Rp0,2, МПа'!D71/2,"-")</f>
        <v>343.5</v>
      </c>
      <c r="R71" s="32">
        <f>IFERROR('Rp0,2, МПа'!E71/2,"-")</f>
        <v>319</v>
      </c>
      <c r="S71" s="32">
        <f>IFERROR('Rp0,2, МПа'!F71/2,"-")</f>
        <v>299</v>
      </c>
      <c r="T71" s="32">
        <f>IFERROR('Rp0,2, МПа'!G71/2,"-")</f>
        <v>294.5</v>
      </c>
      <c r="U71" s="32">
        <f>IFERROR('Rp0,2, МПа'!H71/2,"-")</f>
        <v>294.5</v>
      </c>
      <c r="V71" s="32">
        <f>IFERROR('Rp0,2, МПа'!I71/2,"-")</f>
        <v>294.5</v>
      </c>
      <c r="W71" s="32">
        <f>IFERROR('Rp0,2, МПа'!J71/2,"-")</f>
        <v>289</v>
      </c>
      <c r="X71" s="32">
        <f>IFERROR('Rp0,2, МПа'!K71/2,"-")</f>
        <v>284</v>
      </c>
      <c r="Y71" s="32">
        <f>IFERROR('Rp0,2, МПа'!L71/2,"-")</f>
        <v>265</v>
      </c>
      <c r="Z71" s="32">
        <f>IFERROR('Rp0,2, МПа'!M71/2,"-")</f>
        <v>245.5</v>
      </c>
      <c r="AA71" s="32">
        <f>IFERROR('Rp0,2, МПа'!N71/2,"-")</f>
        <v>230.5</v>
      </c>
      <c r="AB71" s="32" t="str">
        <f>IFERROR('Rp0,2, МПа'!O71/2,"-")</f>
        <v>-</v>
      </c>
      <c r="AC71" s="33" t="str">
        <f>IFERROR('Rp0,2, МПа'!P71/2,"-")</f>
        <v>-</v>
      </c>
    </row>
    <row r="72" spans="1:29" ht="25.5" x14ac:dyDescent="0.25">
      <c r="A72" s="10" t="str">
        <f>INDEX('Обработка исходного'!B:B,ROW($B$3)+4*(ROW($B72)-ROW($B$3)))</f>
        <v>Сталь легированная</v>
      </c>
      <c r="B72" s="47" t="str">
        <f>INDEX('Обработка исходного'!D:D,ROW($B$3)+4*(ROW($B72)-ROW($B$3)))</f>
        <v>30Х</v>
      </c>
      <c r="C72" s="27" t="str">
        <f>'Rp0,2, МПа'!C72</f>
        <v>Прутки, полосы диаметром или толщиной от 150 до 250 мм</v>
      </c>
      <c r="D72" s="31">
        <f>IFERROR(MIN('Rp0,2, МПа'!D72/1.5,'Rm, МПа'!D72/2.6),"-")</f>
        <v>339.61538461538458</v>
      </c>
      <c r="E72" s="32">
        <f>IFERROR(MIN('Rp0,2, МПа'!E72/1.5,'Rm, МПа'!E72/2.6),"-")</f>
        <v>324.61538461538458</v>
      </c>
      <c r="F72" s="32">
        <f>IFERROR(MIN('Rp0,2, МПа'!F72/1.5,'Rm, МПа'!F72/2.6),"-")</f>
        <v>313.07692307692309</v>
      </c>
      <c r="G72" s="32">
        <f>IFERROR(MIN('Rp0,2, МПа'!G72/1.5,'Rm, МПа'!G72/2.6),"-")</f>
        <v>313.07692307692309</v>
      </c>
      <c r="H72" s="32">
        <f>IFERROR(MIN('Rp0,2, МПа'!H72/1.5,'Rm, МПа'!H72/2.6),"-")</f>
        <v>301.92307692307691</v>
      </c>
      <c r="I72" s="32">
        <f>IFERROR(MIN('Rp0,2, МПа'!I72/1.5,'Rm, МПа'!I72/2.6),"-")</f>
        <v>290.38461538461536</v>
      </c>
      <c r="J72" s="32">
        <f>IFERROR(MIN('Rp0,2, МПа'!J72/1.5,'Rm, МПа'!J72/2.6),"-")</f>
        <v>279.23076923076923</v>
      </c>
      <c r="K72" s="32">
        <f>IFERROR(MIN('Rp0,2, МПа'!K72/1.5,'Rm, МПа'!K72/2.6),"-")</f>
        <v>271.53846153846155</v>
      </c>
      <c r="L72" s="32">
        <f>IFERROR(MIN('Rp0,2, МПа'!L72/1.5,'Rm, МПа'!L72/2.6),"-")</f>
        <v>264.23076923076923</v>
      </c>
      <c r="M72" s="32">
        <f>IFERROR(MIN('Rp0,2, МПа'!M72/1.5,'Rm, МПа'!M72/2.6),"-")</f>
        <v>233.84615384615384</v>
      </c>
      <c r="N72" s="32">
        <f>IFERROR(MIN('Rp0,2, МПа'!N72/1.5,'Rm, МПа'!N72/2.6),"-")</f>
        <v>203.84615384615384</v>
      </c>
      <c r="O72" s="32" t="str">
        <f>IFERROR(MIN('Rp0,2, МПа'!O72/1.5,'Rm, МПа'!O72/2.6),"-")</f>
        <v>-</v>
      </c>
      <c r="P72" s="33" t="str">
        <f>IFERROR(MIN('Rp0,2, МПа'!P72/1.5,'Rm, МПа'!P72/2.6),"-")</f>
        <v>-</v>
      </c>
      <c r="Q72" s="31">
        <f>IFERROR('Rp0,2, МПа'!D72/2,"-")</f>
        <v>343.5</v>
      </c>
      <c r="R72" s="32">
        <f>IFERROR('Rp0,2, МПа'!E72/2,"-")</f>
        <v>319</v>
      </c>
      <c r="S72" s="32">
        <f>IFERROR('Rp0,2, МПа'!F72/2,"-")</f>
        <v>299</v>
      </c>
      <c r="T72" s="32">
        <f>IFERROR('Rp0,2, МПа'!G72/2,"-")</f>
        <v>294.5</v>
      </c>
      <c r="U72" s="32">
        <f>IFERROR('Rp0,2, МПа'!H72/2,"-")</f>
        <v>294.5</v>
      </c>
      <c r="V72" s="32">
        <f>IFERROR('Rp0,2, МПа'!I72/2,"-")</f>
        <v>294.5</v>
      </c>
      <c r="W72" s="32">
        <f>IFERROR('Rp0,2, МПа'!J72/2,"-")</f>
        <v>294.5</v>
      </c>
      <c r="X72" s="32">
        <f>IFERROR('Rp0,2, МПа'!K72/2,"-")</f>
        <v>284.5</v>
      </c>
      <c r="Y72" s="32">
        <f>IFERROR('Rp0,2, МПа'!L72/2,"-")</f>
        <v>265</v>
      </c>
      <c r="Z72" s="32">
        <f>IFERROR('Rp0,2, МПа'!M72/2,"-")</f>
        <v>245.5</v>
      </c>
      <c r="AA72" s="32">
        <f>IFERROR('Rp0,2, МПа'!N72/2,"-")</f>
        <v>230.5</v>
      </c>
      <c r="AB72" s="32" t="str">
        <f>IFERROR('Rp0,2, МПа'!O72/2,"-")</f>
        <v>-</v>
      </c>
      <c r="AC72" s="33" t="str">
        <f>IFERROR('Rp0,2, МПа'!P72/2,"-")</f>
        <v>-</v>
      </c>
    </row>
    <row r="73" spans="1:29" x14ac:dyDescent="0.25">
      <c r="A73" s="10" t="str">
        <f>INDEX('Обработка исходного'!B:B,ROW($B$3)+4*(ROW($B73)-ROW($B$3)))</f>
        <v>Сталь легированная</v>
      </c>
      <c r="B73" s="47" t="str">
        <f>INDEX('Обработка исходного'!D:D,ROW($B$3)+4*(ROW($B73)-ROW($B$3)))</f>
        <v>30Х</v>
      </c>
      <c r="C73" s="27" t="str">
        <f>'Rp0,2, МПа'!C73</f>
        <v>Поковки толщиной до 100 мм, КП395*</v>
      </c>
      <c r="D73" s="31">
        <f>IFERROR(MIN('Rp0,2, МПа'!D73/1.5,'Rm, МПа'!D73/2.6),"-")</f>
        <v>236.53846153846152</v>
      </c>
      <c r="E73" s="32">
        <f>IFERROR(MIN('Rp0,2, МПа'!E73/1.5,'Rm, МПа'!E73/2.6),"-")</f>
        <v>226.53846153846152</v>
      </c>
      <c r="F73" s="32">
        <f>IFERROR(MIN('Rp0,2, МПа'!F73/1.5,'Rm, МПа'!F73/2.6),"-")</f>
        <v>218.84615384615384</v>
      </c>
      <c r="G73" s="32">
        <f>IFERROR(MIN('Rp0,2, МПа'!G73/1.5,'Rm, МПа'!G73/2.6),"-")</f>
        <v>218.84615384615384</v>
      </c>
      <c r="H73" s="32">
        <f>IFERROR(MIN('Rp0,2, МПа'!H73/1.5,'Rm, МПа'!H73/2.6),"-")</f>
        <v>211.15384615384616</v>
      </c>
      <c r="I73" s="32">
        <f>IFERROR(MIN('Rp0,2, МПа'!I73/1.5,'Rm, МПа'!I73/2.6),"-")</f>
        <v>203.84615384615384</v>
      </c>
      <c r="J73" s="32">
        <f>IFERROR(MIN('Rp0,2, МПа'!J73/1.5,'Rm, МПа'!J73/2.6),"-")</f>
        <v>196.15384615384616</v>
      </c>
      <c r="K73" s="32">
        <f>IFERROR(MIN('Rp0,2, МПа'!K73/1.5,'Rm, МПа'!K73/2.6),"-")</f>
        <v>188.84615384615384</v>
      </c>
      <c r="L73" s="32">
        <f>IFERROR(MIN('Rp0,2, МПа'!L73/1.5,'Rm, МПа'!L73/2.6),"-")</f>
        <v>185</v>
      </c>
      <c r="M73" s="32">
        <f>IFERROR(MIN('Rp0,2, МПа'!M73/1.5,'Rm, МПа'!M73/2.6),"-")</f>
        <v>162.30769230769229</v>
      </c>
      <c r="N73" s="32">
        <f>IFERROR(MIN('Rp0,2, МПа'!N73/1.5,'Rm, МПа'!N73/2.6),"-")</f>
        <v>143.46153846153845</v>
      </c>
      <c r="O73" s="32" t="str">
        <f>IFERROR(MIN('Rp0,2, МПа'!O73/1.5,'Rm, МПа'!O73/2.6),"-")</f>
        <v>-</v>
      </c>
      <c r="P73" s="33" t="str">
        <f>IFERROR(MIN('Rp0,2, МПа'!P73/1.5,'Rm, МПа'!P73/2.6),"-")</f>
        <v>-</v>
      </c>
      <c r="Q73" s="31">
        <f>IFERROR('Rp0,2, МПа'!D73/2,"-")</f>
        <v>197.5</v>
      </c>
      <c r="R73" s="32">
        <f>IFERROR('Rp0,2, МПа'!E73/2,"-")</f>
        <v>181.5</v>
      </c>
      <c r="S73" s="32">
        <f>IFERROR('Rp0,2, МПа'!F73/2,"-")</f>
        <v>171.5</v>
      </c>
      <c r="T73" s="32">
        <f>IFERROR('Rp0,2, МПа'!G73/2,"-")</f>
        <v>166.5</v>
      </c>
      <c r="U73" s="32">
        <f>IFERROR('Rp0,2, МПа'!H73/2,"-")</f>
        <v>166.5</v>
      </c>
      <c r="V73" s="32">
        <f>IFERROR('Rp0,2, МПа'!I73/2,"-")</f>
        <v>166.5</v>
      </c>
      <c r="W73" s="32">
        <f>IFERROR('Rp0,2, МПа'!J73/2,"-")</f>
        <v>161.5</v>
      </c>
      <c r="X73" s="32">
        <f>IFERROR('Rp0,2, МПа'!K73/2,"-")</f>
        <v>161.5</v>
      </c>
      <c r="Y73" s="32">
        <f>IFERROR('Rp0,2, МПа'!L73/2,"-")</f>
        <v>152</v>
      </c>
      <c r="Z73" s="32">
        <f>IFERROR('Rp0,2, МПа'!M73/2,"-")</f>
        <v>142</v>
      </c>
      <c r="AA73" s="32">
        <f>IFERROR('Rp0,2, МПа'!N73/2,"-")</f>
        <v>132.5</v>
      </c>
      <c r="AB73" s="32" t="str">
        <f>IFERROR('Rp0,2, МПа'!O73/2,"-")</f>
        <v>-</v>
      </c>
      <c r="AC73" s="33" t="str">
        <f>IFERROR('Rp0,2, МПа'!P73/2,"-")</f>
        <v>-</v>
      </c>
    </row>
    <row r="74" spans="1:29" x14ac:dyDescent="0.25">
      <c r="A74" s="10" t="str">
        <f>INDEX('Обработка исходного'!B:B,ROW($B$3)+4*(ROW($B74)-ROW($B$3)))</f>
        <v>Сталь легированная</v>
      </c>
      <c r="B74" s="47" t="str">
        <f>INDEX('Обработка исходного'!D:D,ROW($B$3)+4*(ROW($B74)-ROW($B$3)))</f>
        <v>35Х</v>
      </c>
      <c r="C74" s="27" t="str">
        <f>'Rp0,2, МПа'!C74</f>
        <v>Поковки диаметром до 100 мм, КП275*</v>
      </c>
      <c r="D74" s="31">
        <f>IFERROR(MIN('Rp0,2, МПа'!D74/1.5,'Rm, МПа'!D74/2.6),"-")</f>
        <v>183.33333333333334</v>
      </c>
      <c r="E74" s="32">
        <f>IFERROR(MIN('Rp0,2, МПа'!E74/1.5,'Rm, МПа'!E74/2.6),"-")</f>
        <v>176.66666666666666</v>
      </c>
      <c r="F74" s="32">
        <f>IFERROR(MIN('Rp0,2, МПа'!F74/1.5,'Rm, МПа'!F74/2.6),"-")</f>
        <v>176.66666666666666</v>
      </c>
      <c r="G74" s="32">
        <f>IFERROR(MIN('Rp0,2, МПа'!G74/1.5,'Rm, МПа'!G74/2.6),"-")</f>
        <v>170</v>
      </c>
      <c r="H74" s="32">
        <f>IFERROR(MIN('Rp0,2, МПа'!H74/1.5,'Rm, МПа'!H74/2.6),"-")</f>
        <v>163.33333333333334</v>
      </c>
      <c r="I74" s="32">
        <f>IFERROR(MIN('Rp0,2, МПа'!I74/1.5,'Rm, МПа'!I74/2.6),"-")</f>
        <v>163.33333333333334</v>
      </c>
      <c r="J74" s="32">
        <f>IFERROR(MIN('Rp0,2, МПа'!J74/1.5,'Rm, МПа'!J74/2.6),"-")</f>
        <v>150.66666666666666</v>
      </c>
      <c r="K74" s="32">
        <f>IFERROR(MIN('Rp0,2, МПа'!K74/1.5,'Rm, МПа'!K74/2.6),"-")</f>
        <v>144</v>
      </c>
      <c r="L74" s="32">
        <f>IFERROR(MIN('Rp0,2, МПа'!L74/1.5,'Rm, МПа'!L74/2.6),"-")</f>
        <v>128.46153846153845</v>
      </c>
      <c r="M74" s="32">
        <f>IFERROR(MIN('Rp0,2, МПа'!M74/1.5,'Rm, МПа'!M74/2.6),"-")</f>
        <v>118</v>
      </c>
      <c r="N74" s="32">
        <f>IFERROR(MIN('Rp0,2, МПа'!N74/1.5,'Rm, МПа'!N74/2.6),"-")</f>
        <v>104.66666666666667</v>
      </c>
      <c r="O74" s="32" t="str">
        <f>IFERROR(MIN('Rp0,2, МПа'!O74/1.5,'Rm, МПа'!O74/2.6),"-")</f>
        <v>-</v>
      </c>
      <c r="P74" s="33" t="str">
        <f>IFERROR(MIN('Rp0,2, МПа'!P74/1.5,'Rm, МПа'!P74/2.6),"-")</f>
        <v>-</v>
      </c>
      <c r="Q74" s="31">
        <f>IFERROR('Rp0,2, МПа'!D74/2,"-")</f>
        <v>137.5</v>
      </c>
      <c r="R74" s="32">
        <f>IFERROR('Rp0,2, МПа'!E74/2,"-")</f>
        <v>132.5</v>
      </c>
      <c r="S74" s="32">
        <f>IFERROR('Rp0,2, МПа'!F74/2,"-")</f>
        <v>132.5</v>
      </c>
      <c r="T74" s="32">
        <f>IFERROR('Rp0,2, МПа'!G74/2,"-")</f>
        <v>127.5</v>
      </c>
      <c r="U74" s="32">
        <f>IFERROR('Rp0,2, МПа'!H74/2,"-")</f>
        <v>122.5</v>
      </c>
      <c r="V74" s="32">
        <f>IFERROR('Rp0,2, МПа'!I74/2,"-")</f>
        <v>122.5</v>
      </c>
      <c r="W74" s="32">
        <f>IFERROR('Rp0,2, МПа'!J74/2,"-")</f>
        <v>113</v>
      </c>
      <c r="X74" s="32">
        <f>IFERROR('Rp0,2, МПа'!K74/2,"-")</f>
        <v>108</v>
      </c>
      <c r="Y74" s="32">
        <f>IFERROR('Rp0,2, МПа'!L74/2,"-")</f>
        <v>108</v>
      </c>
      <c r="Z74" s="32">
        <f>IFERROR('Rp0,2, МПа'!M74/2,"-")</f>
        <v>88.5</v>
      </c>
      <c r="AA74" s="32">
        <f>IFERROR('Rp0,2, МПа'!N74/2,"-")</f>
        <v>78.5</v>
      </c>
      <c r="AB74" s="32" t="str">
        <f>IFERROR('Rp0,2, МПа'!O74/2,"-")</f>
        <v>-</v>
      </c>
      <c r="AC74" s="33" t="str">
        <f>IFERROR('Rp0,2, МПа'!P74/2,"-")</f>
        <v>-</v>
      </c>
    </row>
    <row r="75" spans="1:29" x14ac:dyDescent="0.25">
      <c r="A75" s="10" t="str">
        <f>INDEX('Обработка исходного'!B:B,ROW($B$3)+4*(ROW($B75)-ROW($B$3)))</f>
        <v>Сталь легированная</v>
      </c>
      <c r="B75" s="47" t="str">
        <f>INDEX('Обработка исходного'!D:D,ROW($B$3)+4*(ROW($B75)-ROW($B$3)))</f>
        <v>35Х</v>
      </c>
      <c r="C75" s="27" t="str">
        <f>'Rp0,2, МПа'!C75</f>
        <v>Поковки диаметром от 300 до 800 мм, КП275*</v>
      </c>
      <c r="D75" s="31">
        <f>IFERROR(MIN('Rp0,2, МПа'!D75/1.5,'Rm, МПа'!D75/2.6),"-")</f>
        <v>183.33333333333334</v>
      </c>
      <c r="E75" s="32">
        <f>IFERROR(MIN('Rp0,2, МПа'!E75/1.5,'Rm, МПа'!E75/2.6),"-")</f>
        <v>176.66666666666666</v>
      </c>
      <c r="F75" s="32">
        <f>IFERROR(MIN('Rp0,2, МПа'!F75/1.5,'Rm, МПа'!F75/2.6),"-")</f>
        <v>176.66666666666666</v>
      </c>
      <c r="G75" s="32">
        <f>IFERROR(MIN('Rp0,2, МПа'!G75/1.5,'Rm, МПа'!G75/2.6),"-")</f>
        <v>170</v>
      </c>
      <c r="H75" s="32">
        <f>IFERROR(MIN('Rp0,2, МПа'!H75/1.5,'Rm, МПа'!H75/2.6),"-")</f>
        <v>163.33333333333334</v>
      </c>
      <c r="I75" s="32">
        <f>IFERROR(MIN('Rp0,2, МПа'!I75/1.5,'Rm, МПа'!I75/2.6),"-")</f>
        <v>163.33333333333334</v>
      </c>
      <c r="J75" s="32">
        <f>IFERROR(MIN('Rp0,2, МПа'!J75/1.5,'Rm, МПа'!J75/2.6),"-")</f>
        <v>150.66666666666666</v>
      </c>
      <c r="K75" s="32">
        <f>IFERROR(MIN('Rp0,2, МПа'!K75/1.5,'Rm, МПа'!K75/2.6),"-")</f>
        <v>144</v>
      </c>
      <c r="L75" s="32">
        <f>IFERROR(MIN('Rp0,2, МПа'!L75/1.5,'Rm, МПа'!L75/2.6),"-")</f>
        <v>128.46153846153845</v>
      </c>
      <c r="M75" s="32">
        <f>IFERROR(MIN('Rp0,2, МПа'!M75/1.5,'Rm, МПа'!M75/2.6),"-")</f>
        <v>118</v>
      </c>
      <c r="N75" s="32">
        <f>IFERROR(MIN('Rp0,2, МПа'!N75/1.5,'Rm, МПа'!N75/2.6),"-")</f>
        <v>104.66666666666667</v>
      </c>
      <c r="O75" s="32" t="str">
        <f>IFERROR(MIN('Rp0,2, МПа'!O75/1.5,'Rm, МПа'!O75/2.6),"-")</f>
        <v>-</v>
      </c>
      <c r="P75" s="33" t="str">
        <f>IFERROR(MIN('Rp0,2, МПа'!P75/1.5,'Rm, МПа'!P75/2.6),"-")</f>
        <v>-</v>
      </c>
      <c r="Q75" s="31">
        <f>IFERROR('Rp0,2, МПа'!D75/2,"-")</f>
        <v>137.5</v>
      </c>
      <c r="R75" s="32">
        <f>IFERROR('Rp0,2, МПа'!E75/2,"-")</f>
        <v>132.5</v>
      </c>
      <c r="S75" s="32">
        <f>IFERROR('Rp0,2, МПа'!F75/2,"-")</f>
        <v>132.5</v>
      </c>
      <c r="T75" s="32">
        <f>IFERROR('Rp0,2, МПа'!G75/2,"-")</f>
        <v>127.5</v>
      </c>
      <c r="U75" s="32">
        <f>IFERROR('Rp0,2, МПа'!H75/2,"-")</f>
        <v>122.5</v>
      </c>
      <c r="V75" s="32">
        <f>IFERROR('Rp0,2, МПа'!I75/2,"-")</f>
        <v>122.5</v>
      </c>
      <c r="W75" s="32">
        <f>IFERROR('Rp0,2, МПа'!J75/2,"-")</f>
        <v>113</v>
      </c>
      <c r="X75" s="32">
        <f>IFERROR('Rp0,2, МПа'!K75/2,"-")</f>
        <v>108</v>
      </c>
      <c r="Y75" s="32">
        <f>IFERROR('Rp0,2, МПа'!L75/2,"-")</f>
        <v>108</v>
      </c>
      <c r="Z75" s="32">
        <f>IFERROR('Rp0,2, МПа'!M75/2,"-")</f>
        <v>88.5</v>
      </c>
      <c r="AA75" s="32">
        <f>IFERROR('Rp0,2, МПа'!N75/2,"-")</f>
        <v>78.5</v>
      </c>
      <c r="AB75" s="32" t="str">
        <f>IFERROR('Rp0,2, МПа'!O75/2,"-")</f>
        <v>-</v>
      </c>
      <c r="AC75" s="33" t="str">
        <f>IFERROR('Rp0,2, МПа'!P75/2,"-")</f>
        <v>-</v>
      </c>
    </row>
    <row r="76" spans="1:29" x14ac:dyDescent="0.25">
      <c r="A76" s="10" t="str">
        <f>INDEX('Обработка исходного'!B:B,ROW($B$3)+4*(ROW($B76)-ROW($B$3)))</f>
        <v>Сталь легированная</v>
      </c>
      <c r="B76" s="47" t="str">
        <f>INDEX('Обработка исходного'!D:D,ROW($B$3)+4*(ROW($B76)-ROW($B$3)))</f>
        <v>35Х</v>
      </c>
      <c r="C76" s="27" t="str">
        <f>'Rp0,2, МПа'!C76</f>
        <v>Поковки диаметром до 100 мм, КП315*</v>
      </c>
      <c r="D76" s="31">
        <f>IFERROR(MIN('Rp0,2, МПа'!D76/1.5,'Rm, МПа'!D76/2.6),"-")</f>
        <v>210</v>
      </c>
      <c r="E76" s="32">
        <f>IFERROR(MIN('Rp0,2, МПа'!E76/1.5,'Rm, МПа'!E76/2.6),"-")</f>
        <v>202.66666666666666</v>
      </c>
      <c r="F76" s="32">
        <f>IFERROR(MIN('Rp0,2, МПа'!F76/1.5,'Rm, МПа'!F76/2.6),"-")</f>
        <v>202.66666666666666</v>
      </c>
      <c r="G76" s="32">
        <f>IFERROR(MIN('Rp0,2, МПа'!G76/1.5,'Rm, МПа'!G76/2.6),"-")</f>
        <v>196</v>
      </c>
      <c r="H76" s="32">
        <f>IFERROR(MIN('Rp0,2, МПа'!H76/1.5,'Rm, МПа'!H76/2.6),"-")</f>
        <v>189.33333333333334</v>
      </c>
      <c r="I76" s="32">
        <f>IFERROR(MIN('Rp0,2, МПа'!I76/1.5,'Rm, МПа'!I76/2.6),"-")</f>
        <v>189.33333333333334</v>
      </c>
      <c r="J76" s="32">
        <f>IFERROR(MIN('Rp0,2, МПа'!J76/1.5,'Rm, МПа'!J76/2.6),"-")</f>
        <v>170</v>
      </c>
      <c r="K76" s="32">
        <f>IFERROR(MIN('Rp0,2, МПа'!K76/1.5,'Rm, МПа'!K76/2.6),"-")</f>
        <v>163.33333333333334</v>
      </c>
      <c r="L76" s="32">
        <f>IFERROR(MIN('Rp0,2, МПа'!L76/1.5,'Rm, МПа'!L76/2.6),"-")</f>
        <v>135.76923076923077</v>
      </c>
      <c r="M76" s="32">
        <f>IFERROR(MIN('Rp0,2, МПа'!M76/1.5,'Rm, МПа'!M76/2.6),"-")</f>
        <v>137.33333333333334</v>
      </c>
      <c r="N76" s="32">
        <f>IFERROR(MIN('Rp0,2, МПа'!N76/1.5,'Rm, МПа'!N76/2.6),"-")</f>
        <v>113.07692307692307</v>
      </c>
      <c r="O76" s="32" t="str">
        <f>IFERROR(MIN('Rp0,2, МПа'!O76/1.5,'Rm, МПа'!O76/2.6),"-")</f>
        <v>-</v>
      </c>
      <c r="P76" s="33" t="str">
        <f>IFERROR(MIN('Rp0,2, МПа'!P76/1.5,'Rm, МПа'!P76/2.6),"-")</f>
        <v>-</v>
      </c>
      <c r="Q76" s="31">
        <f>IFERROR('Rp0,2, МПа'!D76/2,"-")</f>
        <v>157.5</v>
      </c>
      <c r="R76" s="32">
        <f>IFERROR('Rp0,2, МПа'!E76/2,"-")</f>
        <v>152</v>
      </c>
      <c r="S76" s="32">
        <f>IFERROR('Rp0,2, МПа'!F76/2,"-")</f>
        <v>152</v>
      </c>
      <c r="T76" s="32">
        <f>IFERROR('Rp0,2, МПа'!G76/2,"-")</f>
        <v>147</v>
      </c>
      <c r="U76" s="32">
        <f>IFERROR('Rp0,2, МПа'!H76/2,"-")</f>
        <v>142</v>
      </c>
      <c r="V76" s="32">
        <f>IFERROR('Rp0,2, МПа'!I76/2,"-")</f>
        <v>142</v>
      </c>
      <c r="W76" s="32">
        <f>IFERROR('Rp0,2, МПа'!J76/2,"-")</f>
        <v>127.5</v>
      </c>
      <c r="X76" s="32">
        <f>IFERROR('Rp0,2, МПа'!K76/2,"-")</f>
        <v>122.5</v>
      </c>
      <c r="Y76" s="32">
        <f>IFERROR('Rp0,2, МПа'!L76/2,"-")</f>
        <v>122.5</v>
      </c>
      <c r="Z76" s="32">
        <f>IFERROR('Rp0,2, МПа'!M76/2,"-")</f>
        <v>103</v>
      </c>
      <c r="AA76" s="32">
        <f>IFERROR('Rp0,2, МПа'!N76/2,"-")</f>
        <v>88.5</v>
      </c>
      <c r="AB76" s="32" t="str">
        <f>IFERROR('Rp0,2, МПа'!O76/2,"-")</f>
        <v>-</v>
      </c>
      <c r="AC76" s="33" t="str">
        <f>IFERROR('Rp0,2, МПа'!P76/2,"-")</f>
        <v>-</v>
      </c>
    </row>
    <row r="77" spans="1:29" x14ac:dyDescent="0.25">
      <c r="A77" s="10" t="str">
        <f>INDEX('Обработка исходного'!B:B,ROW($B$3)+4*(ROW($B77)-ROW($B$3)))</f>
        <v>Сталь легированная</v>
      </c>
      <c r="B77" s="47" t="str">
        <f>INDEX('Обработка исходного'!D:D,ROW($B$3)+4*(ROW($B77)-ROW($B$3)))</f>
        <v>35Х</v>
      </c>
      <c r="C77" s="27" t="str">
        <f>'Rp0,2, МПа'!C77</f>
        <v>Поковки диаметром до 300 мм, КП345*</v>
      </c>
      <c r="D77" s="31">
        <f>IFERROR(MIN('Rp0,2, МПа'!D77/1.5,'Rm, МПа'!D77/2.6),"-")</f>
        <v>226.92307692307691</v>
      </c>
      <c r="E77" s="32">
        <f>IFERROR(MIN('Rp0,2, МПа'!E77/1.5,'Rm, МПа'!E77/2.6),"-")</f>
        <v>222</v>
      </c>
      <c r="F77" s="32">
        <f>IFERROR(MIN('Rp0,2, МПа'!F77/1.5,'Rm, МПа'!F77/2.6),"-")</f>
        <v>222</v>
      </c>
      <c r="G77" s="32">
        <f>IFERROR(MIN('Rp0,2, МПа'!G77/1.5,'Rm, МПа'!G77/2.6),"-")</f>
        <v>215</v>
      </c>
      <c r="H77" s="32">
        <f>IFERROR(MIN('Rp0,2, МПа'!H77/1.5,'Rm, МПа'!H77/2.6),"-")</f>
        <v>202.66666666666666</v>
      </c>
      <c r="I77" s="32">
        <f>IFERROR(MIN('Rp0,2, МПа'!I77/1.5,'Rm, МПа'!I77/2.6),"-")</f>
        <v>196</v>
      </c>
      <c r="J77" s="32">
        <f>IFERROR(MIN('Rp0,2, МПа'!J77/1.5,'Rm, МПа'!J77/2.6),"-")</f>
        <v>196</v>
      </c>
      <c r="K77" s="32">
        <f>IFERROR(MIN('Rp0,2, МПа'!K77/1.5,'Rm, МПа'!K77/2.6),"-")</f>
        <v>183.33333333333334</v>
      </c>
      <c r="L77" s="32">
        <f>IFERROR(MIN('Rp0,2, МПа'!L77/1.5,'Rm, МПа'!L77/2.6),"-")</f>
        <v>143.46153846153845</v>
      </c>
      <c r="M77" s="32">
        <f>IFERROR(MIN('Rp0,2, МПа'!M77/1.5,'Rm, МПа'!M77/2.6),"-")</f>
        <v>143.46153846153845</v>
      </c>
      <c r="N77" s="32">
        <f>IFERROR(MIN('Rp0,2, МПа'!N77/1.5,'Rm, МПа'!N77/2.6),"-")</f>
        <v>116.92307692307692</v>
      </c>
      <c r="O77" s="32" t="str">
        <f>IFERROR(MIN('Rp0,2, МПа'!O77/1.5,'Rm, МПа'!O77/2.6),"-")</f>
        <v>-</v>
      </c>
      <c r="P77" s="33" t="str">
        <f>IFERROR(MIN('Rp0,2, МПа'!P77/1.5,'Rm, МПа'!P77/2.6),"-")</f>
        <v>-</v>
      </c>
      <c r="Q77" s="31">
        <f>IFERROR('Rp0,2, МПа'!D77/2,"-")</f>
        <v>172.5</v>
      </c>
      <c r="R77" s="32">
        <f>IFERROR('Rp0,2, МПа'!E77/2,"-")</f>
        <v>166.5</v>
      </c>
      <c r="S77" s="32">
        <f>IFERROR('Rp0,2, МПа'!F77/2,"-")</f>
        <v>166.5</v>
      </c>
      <c r="T77" s="32">
        <f>IFERROR('Rp0,2, МПа'!G77/2,"-")</f>
        <v>161.5</v>
      </c>
      <c r="U77" s="32">
        <f>IFERROR('Rp0,2, МПа'!H77/2,"-")</f>
        <v>152</v>
      </c>
      <c r="V77" s="32">
        <f>IFERROR('Rp0,2, МПа'!I77/2,"-")</f>
        <v>147</v>
      </c>
      <c r="W77" s="32">
        <f>IFERROR('Rp0,2, МПа'!J77/2,"-")</f>
        <v>147</v>
      </c>
      <c r="X77" s="32">
        <f>IFERROR('Rp0,2, МПа'!K77/2,"-")</f>
        <v>137.5</v>
      </c>
      <c r="Y77" s="32">
        <f>IFERROR('Rp0,2, МПа'!L77/2,"-")</f>
        <v>132.5</v>
      </c>
      <c r="Z77" s="32">
        <f>IFERROR('Rp0,2, МПа'!M77/2,"-")</f>
        <v>113</v>
      </c>
      <c r="AA77" s="32">
        <f>IFERROR('Rp0,2, МПа'!N77/2,"-")</f>
        <v>98</v>
      </c>
      <c r="AB77" s="32" t="str">
        <f>IFERROR('Rp0,2, МПа'!O77/2,"-")</f>
        <v>-</v>
      </c>
      <c r="AC77" s="33" t="str">
        <f>IFERROR('Rp0,2, МПа'!P77/2,"-")</f>
        <v>-</v>
      </c>
    </row>
    <row r="78" spans="1:29" x14ac:dyDescent="0.25">
      <c r="A78" s="10" t="str">
        <f>INDEX('Обработка исходного'!B:B,ROW($B$3)+4*(ROW($B78)-ROW($B$3)))</f>
        <v>Сталь легированная</v>
      </c>
      <c r="B78" s="47" t="str">
        <f>INDEX('Обработка исходного'!D:D,ROW($B$3)+4*(ROW($B78)-ROW($B$3)))</f>
        <v>35Х</v>
      </c>
      <c r="C78" s="27" t="str">
        <f>'Rp0,2, МПа'!C78</f>
        <v>Поковки диаметром до 300 мм, КП395*</v>
      </c>
      <c r="D78" s="31">
        <f>IFERROR(MIN('Rp0,2, МПа'!D78/1.5,'Rm, МПа'!D78/2.6),"-")</f>
        <v>236.53846153846152</v>
      </c>
      <c r="E78" s="32">
        <f>IFERROR(MIN('Rp0,2, МПа'!E78/1.5,'Rm, МПа'!E78/2.6),"-")</f>
        <v>233.84615384615384</v>
      </c>
      <c r="F78" s="32">
        <f>IFERROR(MIN('Rp0,2, МПа'!F78/1.5,'Rm, МПа'!F78/2.6),"-")</f>
        <v>233.84615384615384</v>
      </c>
      <c r="G78" s="32">
        <f>IFERROR(MIN('Rp0,2, МПа'!G78/1.5,'Rm, МПа'!G78/2.6),"-")</f>
        <v>226.53846153846152</v>
      </c>
      <c r="H78" s="32">
        <f>IFERROR(MIN('Rp0,2, МПа'!H78/1.5,'Rm, МПа'!H78/2.6),"-")</f>
        <v>226.53846153846152</v>
      </c>
      <c r="I78" s="32">
        <f>IFERROR(MIN('Rp0,2, МПа'!I78/1.5,'Rm, МПа'!I78/2.6),"-")</f>
        <v>226.53846153846152</v>
      </c>
      <c r="J78" s="32">
        <f>IFERROR(MIN('Rp0,2, МПа'!J78/1.5,'Rm, МПа'!J78/2.6),"-")</f>
        <v>222</v>
      </c>
      <c r="K78" s="32">
        <f>IFERROR(MIN('Rp0,2, МПа'!K78/1.5,'Rm, МПа'!K78/2.6),"-")</f>
        <v>200</v>
      </c>
      <c r="L78" s="32">
        <f>IFERROR(MIN('Rp0,2, МПа'!L78/1.5,'Rm, МПа'!L78/2.6),"-")</f>
        <v>150.76923076923077</v>
      </c>
      <c r="M78" s="32">
        <f>IFERROR(MIN('Rp0,2, МПа'!M78/1.5,'Rm, МПа'!M78/2.6),"-")</f>
        <v>150.76923076923077</v>
      </c>
      <c r="N78" s="32">
        <f>IFERROR(MIN('Rp0,2, МПа'!N78/1.5,'Rm, МПа'!N78/2.6),"-")</f>
        <v>124.23076923076923</v>
      </c>
      <c r="O78" s="32" t="str">
        <f>IFERROR(MIN('Rp0,2, МПа'!O78/1.5,'Rm, МПа'!O78/2.6),"-")</f>
        <v>-</v>
      </c>
      <c r="P78" s="33" t="str">
        <f>IFERROR(MIN('Rp0,2, МПа'!P78/1.5,'Rm, МПа'!P78/2.6),"-")</f>
        <v>-</v>
      </c>
      <c r="Q78" s="31">
        <f>IFERROR('Rp0,2, МПа'!D78/2,"-")</f>
        <v>197.5</v>
      </c>
      <c r="R78" s="32">
        <f>IFERROR('Rp0,2, МПа'!E78/2,"-")</f>
        <v>197.5</v>
      </c>
      <c r="S78" s="32">
        <f>IFERROR('Rp0,2, МПа'!F78/2,"-")</f>
        <v>186.5</v>
      </c>
      <c r="T78" s="32">
        <f>IFERROR('Rp0,2, МПа'!G78/2,"-")</f>
        <v>181.5</v>
      </c>
      <c r="U78" s="32">
        <f>IFERROR('Rp0,2, МПа'!H78/2,"-")</f>
        <v>176.5</v>
      </c>
      <c r="V78" s="32">
        <f>IFERROR('Rp0,2, МПа'!I78/2,"-")</f>
        <v>171.5</v>
      </c>
      <c r="W78" s="32">
        <f>IFERROR('Rp0,2, МПа'!J78/2,"-")</f>
        <v>166.5</v>
      </c>
      <c r="X78" s="32">
        <f>IFERROR('Rp0,2, МПа'!K78/2,"-")</f>
        <v>157</v>
      </c>
      <c r="Y78" s="32">
        <f>IFERROR('Rp0,2, МПа'!L78/2,"-")</f>
        <v>152</v>
      </c>
      <c r="Z78" s="32">
        <f>IFERROR('Rp0,2, МПа'!M78/2,"-")</f>
        <v>132.5</v>
      </c>
      <c r="AA78" s="32">
        <f>IFERROR('Rp0,2, МПа'!N78/2,"-")</f>
        <v>108</v>
      </c>
      <c r="AB78" s="32" t="str">
        <f>IFERROR('Rp0,2, МПа'!O78/2,"-")</f>
        <v>-</v>
      </c>
      <c r="AC78" s="33" t="str">
        <f>IFERROR('Rp0,2, МПа'!P78/2,"-")</f>
        <v>-</v>
      </c>
    </row>
    <row r="79" spans="1:29" x14ac:dyDescent="0.25">
      <c r="A79" s="10" t="str">
        <f>INDEX('Обработка исходного'!B:B,ROW($B$3)+4*(ROW($B79)-ROW($B$3)))</f>
        <v>Сталь легированная</v>
      </c>
      <c r="B79" s="47" t="str">
        <f>INDEX('Обработка исходного'!D:D,ROW($B$3)+4*(ROW($B79)-ROW($B$3)))</f>
        <v>35Х</v>
      </c>
      <c r="C79" s="27" t="str">
        <f>'Rp0,2, МПа'!C79</f>
        <v>Поковки диаметром до 100 мм, КП440*</v>
      </c>
      <c r="D79" s="31">
        <f>IFERROR(MIN('Rp0,2, МПа'!D79/1.5,'Rm, МПа'!D79/2.6),"-")</f>
        <v>244.23076923076923</v>
      </c>
      <c r="E79" s="32">
        <f>IFERROR(MIN('Rp0,2, МПа'!E79/1.5,'Rm, МПа'!E79/2.6),"-")</f>
        <v>241.53846153846152</v>
      </c>
      <c r="F79" s="32">
        <f>IFERROR(MIN('Rp0,2, МПа'!F79/1.5,'Rm, МПа'!F79/2.6),"-")</f>
        <v>241.53846153846152</v>
      </c>
      <c r="G79" s="32">
        <f>IFERROR(MIN('Rp0,2, МПа'!G79/1.5,'Rm, МПа'!G79/2.6),"-")</f>
        <v>233.84615384615384</v>
      </c>
      <c r="H79" s="32">
        <f>IFERROR(MIN('Rp0,2, МПа'!H79/1.5,'Rm, МПа'!H79/2.6),"-")</f>
        <v>233.84615384615384</v>
      </c>
      <c r="I79" s="32">
        <f>IFERROR(MIN('Rp0,2, МПа'!I79/1.5,'Rm, МПа'!I79/2.6),"-")</f>
        <v>233.84615384615384</v>
      </c>
      <c r="J79" s="32">
        <f>IFERROR(MIN('Rp0,2, МПа'!J79/1.5,'Rm, МПа'!J79/2.6),"-")</f>
        <v>233.84615384615384</v>
      </c>
      <c r="K79" s="32">
        <f>IFERROR(MIN('Rp0,2, МПа'!K79/1.5,'Rm, МПа'!K79/2.6),"-")</f>
        <v>207.69230769230768</v>
      </c>
      <c r="L79" s="32">
        <f>IFERROR(MIN('Rp0,2, МПа'!L79/1.5,'Rm, МПа'!L79/2.6),"-")</f>
        <v>154.61538461538461</v>
      </c>
      <c r="M79" s="32">
        <f>IFERROR(MIN('Rp0,2, МПа'!M79/1.5,'Rm, МПа'!M79/2.6),"-")</f>
        <v>154.61538461538461</v>
      </c>
      <c r="N79" s="32">
        <f>IFERROR(MIN('Rp0,2, МПа'!N79/1.5,'Rm, МПа'!N79/2.6),"-")</f>
        <v>128.07692307692307</v>
      </c>
      <c r="O79" s="32" t="str">
        <f>IFERROR(MIN('Rp0,2, МПа'!O79/1.5,'Rm, МПа'!O79/2.6),"-")</f>
        <v>-</v>
      </c>
      <c r="P79" s="33" t="str">
        <f>IFERROR(MIN('Rp0,2, МПа'!P79/1.5,'Rm, МПа'!P79/2.6),"-")</f>
        <v>-</v>
      </c>
      <c r="Q79" s="31">
        <f>IFERROR('Rp0,2, МПа'!D79/2,"-")</f>
        <v>220</v>
      </c>
      <c r="R79" s="32">
        <f>IFERROR('Rp0,2, МПа'!E79/2,"-")</f>
        <v>216</v>
      </c>
      <c r="S79" s="32">
        <f>IFERROR('Rp0,2, МПа'!F79/2,"-")</f>
        <v>211</v>
      </c>
      <c r="T79" s="32">
        <f>IFERROR('Rp0,2, МПа'!G79/2,"-")</f>
        <v>206</v>
      </c>
      <c r="U79" s="32">
        <f>IFERROR('Rp0,2, МПа'!H79/2,"-")</f>
        <v>196</v>
      </c>
      <c r="V79" s="32">
        <f>IFERROR('Rp0,2, МПа'!I79/2,"-")</f>
        <v>196</v>
      </c>
      <c r="W79" s="32">
        <f>IFERROR('Rp0,2, МПа'!J79/2,"-")</f>
        <v>186.5</v>
      </c>
      <c r="X79" s="32">
        <f>IFERROR('Rp0,2, МПа'!K79/2,"-")</f>
        <v>176.5</v>
      </c>
      <c r="Y79" s="32">
        <f>IFERROR('Rp0,2, МПа'!L79/2,"-")</f>
        <v>171.5</v>
      </c>
      <c r="Z79" s="32">
        <f>IFERROR('Rp0,2, МПа'!M79/2,"-")</f>
        <v>147</v>
      </c>
      <c r="AA79" s="32">
        <f>IFERROR('Rp0,2, МПа'!N79/2,"-")</f>
        <v>122.5</v>
      </c>
      <c r="AB79" s="32" t="str">
        <f>IFERROR('Rp0,2, МПа'!O79/2,"-")</f>
        <v>-</v>
      </c>
      <c r="AC79" s="33" t="str">
        <f>IFERROR('Rp0,2, МПа'!P79/2,"-")</f>
        <v>-</v>
      </c>
    </row>
    <row r="80" spans="1:29" x14ac:dyDescent="0.25">
      <c r="A80" s="10" t="str">
        <f>INDEX('Обработка исходного'!B:B,ROW($B$3)+4*(ROW($B80)-ROW($B$3)))</f>
        <v>Сталь легированная</v>
      </c>
      <c r="B80" s="47" t="str">
        <f>INDEX('Обработка исходного'!D:D,ROW($B$3)+4*(ROW($B80)-ROW($B$3)))</f>
        <v>35Х</v>
      </c>
      <c r="C80" s="27" t="str">
        <f>'Rp0,2, МПа'!C80</f>
        <v>Поковки диаметром до 50 мм, КП490*</v>
      </c>
      <c r="D80" s="31">
        <f>IFERROR(MIN('Rp0,2, МПа'!D80/1.5,'Rm, МПа'!D80/2.6),"-")</f>
        <v>251.92307692307691</v>
      </c>
      <c r="E80" s="32">
        <f>IFERROR(MIN('Rp0,2, МПа'!E80/1.5,'Rm, МПа'!E80/2.6),"-")</f>
        <v>248.84615384615384</v>
      </c>
      <c r="F80" s="32">
        <f>IFERROR(MIN('Rp0,2, МПа'!F80/1.5,'Rm, МПа'!F80/2.6),"-")</f>
        <v>248.84615384615384</v>
      </c>
      <c r="G80" s="32">
        <f>IFERROR(MIN('Rp0,2, МПа'!G80/1.5,'Rm, МПа'!G80/2.6),"-")</f>
        <v>241.53846153846152</v>
      </c>
      <c r="H80" s="32">
        <f>IFERROR(MIN('Rp0,2, МПа'!H80/1.5,'Rm, МПа'!H80/2.6),"-")</f>
        <v>241.53846153846152</v>
      </c>
      <c r="I80" s="32">
        <f>IFERROR(MIN('Rp0,2, МПа'!I80/1.5,'Rm, МПа'!I80/2.6),"-")</f>
        <v>241.53846153846152</v>
      </c>
      <c r="J80" s="32">
        <f>IFERROR(MIN('Rp0,2, МПа'!J80/1.5,'Rm, МПа'!J80/2.6),"-")</f>
        <v>241.53846153846152</v>
      </c>
      <c r="K80" s="32">
        <f>IFERROR(MIN('Rp0,2, МПа'!K80/1.5,'Rm, МПа'!K80/2.6),"-")</f>
        <v>215</v>
      </c>
      <c r="L80" s="32">
        <f>IFERROR(MIN('Rp0,2, МПа'!L80/1.5,'Rm, МПа'!L80/2.6),"-")</f>
        <v>158.46153846153845</v>
      </c>
      <c r="M80" s="32">
        <f>IFERROR(MIN('Rp0,2, МПа'!M80/1.5,'Rm, МПа'!M80/2.6),"-")</f>
        <v>158.46153846153845</v>
      </c>
      <c r="N80" s="32">
        <f>IFERROR(MIN('Rp0,2, МПа'!N80/1.5,'Rm, МПа'!N80/2.6),"-")</f>
        <v>131.92307692307691</v>
      </c>
      <c r="O80" s="32" t="str">
        <f>IFERROR(MIN('Rp0,2, МПа'!O80/1.5,'Rm, МПа'!O80/2.6),"-")</f>
        <v>-</v>
      </c>
      <c r="P80" s="33" t="str">
        <f>IFERROR(MIN('Rp0,2, МПа'!P80/1.5,'Rm, МПа'!P80/2.6),"-")</f>
        <v>-</v>
      </c>
      <c r="Q80" s="31">
        <f>IFERROR('Rp0,2, МПа'!D80/2,"-")</f>
        <v>245</v>
      </c>
      <c r="R80" s="32">
        <f>IFERROR('Rp0,2, МПа'!E80/2,"-")</f>
        <v>240.5</v>
      </c>
      <c r="S80" s="32">
        <f>IFERROR('Rp0,2, МПа'!F80/2,"-")</f>
        <v>235.5</v>
      </c>
      <c r="T80" s="32">
        <f>IFERROR('Rp0,2, МПа'!G80/2,"-")</f>
        <v>230.5</v>
      </c>
      <c r="U80" s="32">
        <f>IFERROR('Rp0,2, МПа'!H80/2,"-")</f>
        <v>216</v>
      </c>
      <c r="V80" s="32">
        <f>IFERROR('Rp0,2, МПа'!I80/2,"-")</f>
        <v>216</v>
      </c>
      <c r="W80" s="32">
        <f>IFERROR('Rp0,2, МПа'!J80/2,"-")</f>
        <v>206</v>
      </c>
      <c r="X80" s="32">
        <f>IFERROR('Rp0,2, МПа'!K80/2,"-")</f>
        <v>196</v>
      </c>
      <c r="Y80" s="32">
        <f>IFERROR('Rp0,2, МПа'!L80/2,"-")</f>
        <v>191.5</v>
      </c>
      <c r="Z80" s="32">
        <f>IFERROR('Rp0,2, МПа'!M80/2,"-")</f>
        <v>161.5</v>
      </c>
      <c r="AA80" s="32">
        <f>IFERROR('Rp0,2, МПа'!N80/2,"-")</f>
        <v>137.5</v>
      </c>
      <c r="AB80" s="32" t="str">
        <f>IFERROR('Rp0,2, МПа'!O80/2,"-")</f>
        <v>-</v>
      </c>
      <c r="AC80" s="33" t="str">
        <f>IFERROR('Rp0,2, МПа'!P80/2,"-")</f>
        <v>-</v>
      </c>
    </row>
    <row r="81" spans="1:29" x14ac:dyDescent="0.25">
      <c r="A81" s="10" t="str">
        <f>INDEX('Обработка исходного'!B:B,ROW($B$3)+4*(ROW($B81)-ROW($B$3)))</f>
        <v>Сталь легированная</v>
      </c>
      <c r="B81" s="47" t="str">
        <f>INDEX('Обработка исходного'!D:D,ROW($B$3)+4*(ROW($B81)-ROW($B$3)))</f>
        <v>35Х</v>
      </c>
      <c r="C81" s="27" t="str">
        <f>'Rp0,2, МПа'!C81</f>
        <v>Поковки диаметром до 50 мм, КП540*</v>
      </c>
      <c r="D81" s="31">
        <f>IFERROR(MIN('Rp0,2, МПа'!D81/1.5,'Rm, МПа'!D81/2.6),"-")</f>
        <v>263.46153846153845</v>
      </c>
      <c r="E81" s="32">
        <f>IFERROR(MIN('Rp0,2, МПа'!E81/1.5,'Rm, МПа'!E81/2.6),"-")</f>
        <v>260.38461538461536</v>
      </c>
      <c r="F81" s="32">
        <f>IFERROR(MIN('Rp0,2, МПа'!F81/1.5,'Rm, МПа'!F81/2.6),"-")</f>
        <v>260.38461538461536</v>
      </c>
      <c r="G81" s="32">
        <f>IFERROR(MIN('Rp0,2, МПа'!G81/1.5,'Rm, МПа'!G81/2.6),"-")</f>
        <v>252.69230769230768</v>
      </c>
      <c r="H81" s="32">
        <f>IFERROR(MIN('Rp0,2, МПа'!H81/1.5,'Rm, МПа'!H81/2.6),"-")</f>
        <v>252.69230769230768</v>
      </c>
      <c r="I81" s="32">
        <f>IFERROR(MIN('Rp0,2, МПа'!I81/1.5,'Rm, МПа'!I81/2.6),"-")</f>
        <v>252.69230769230768</v>
      </c>
      <c r="J81" s="32">
        <f>IFERROR(MIN('Rp0,2, МПа'!J81/1.5,'Rm, МПа'!J81/2.6),"-")</f>
        <v>252.69230769230768</v>
      </c>
      <c r="K81" s="32">
        <f>IFERROR(MIN('Rp0,2, МПа'!K81/1.5,'Rm, МПа'!K81/2.6),"-")</f>
        <v>222.69230769230768</v>
      </c>
      <c r="L81" s="32">
        <f>IFERROR(MIN('Rp0,2, МПа'!L81/1.5,'Rm, МПа'!L81/2.6),"-")</f>
        <v>196.15384615384616</v>
      </c>
      <c r="M81" s="32">
        <f>IFERROR(MIN('Rp0,2, МПа'!M81/1.5,'Rm, МПа'!M81/2.6),"-")</f>
        <v>166.15384615384616</v>
      </c>
      <c r="N81" s="32">
        <f>IFERROR(MIN('Rp0,2, МПа'!N81/1.5,'Rm, МПа'!N81/2.6),"-")</f>
        <v>135.76923076923077</v>
      </c>
      <c r="O81" s="32" t="str">
        <f>IFERROR(MIN('Rp0,2, МПа'!O81/1.5,'Rm, МПа'!O81/2.6),"-")</f>
        <v>-</v>
      </c>
      <c r="P81" s="33" t="str">
        <f>IFERROR(MIN('Rp0,2, МПа'!P81/1.5,'Rm, МПа'!P81/2.6),"-")</f>
        <v>-</v>
      </c>
      <c r="Q81" s="31">
        <f>IFERROR('Rp0,2, МПа'!D81/2,"-")</f>
        <v>270</v>
      </c>
      <c r="R81" s="32">
        <f>IFERROR('Rp0,2, МПа'!E81/2,"-")</f>
        <v>265</v>
      </c>
      <c r="S81" s="32">
        <f>IFERROR('Rp0,2, МПа'!F81/2,"-")</f>
        <v>260</v>
      </c>
      <c r="T81" s="32">
        <f>IFERROR('Rp0,2, МПа'!G81/2,"-")</f>
        <v>255</v>
      </c>
      <c r="U81" s="32">
        <f>IFERROR('Rp0,2, МПа'!H81/2,"-")</f>
        <v>235.5</v>
      </c>
      <c r="V81" s="32">
        <f>IFERROR('Rp0,2, МПа'!I81/2,"-")</f>
        <v>235.5</v>
      </c>
      <c r="W81" s="32">
        <f>IFERROR('Rp0,2, МПа'!J81/2,"-")</f>
        <v>225.5</v>
      </c>
      <c r="X81" s="32">
        <f>IFERROR('Rp0,2, МПа'!K81/2,"-")</f>
        <v>216</v>
      </c>
      <c r="Y81" s="32">
        <f>IFERROR('Rp0,2, МПа'!L81/2,"-")</f>
        <v>211</v>
      </c>
      <c r="Z81" s="32">
        <f>IFERROR('Rp0,2, МПа'!M81/2,"-")</f>
        <v>176.5</v>
      </c>
      <c r="AA81" s="32">
        <f>IFERROR('Rp0,2, МПа'!N81/2,"-")</f>
        <v>152</v>
      </c>
      <c r="AB81" s="32" t="str">
        <f>IFERROR('Rp0,2, МПа'!O81/2,"-")</f>
        <v>-</v>
      </c>
      <c r="AC81" s="33" t="str">
        <f>IFERROR('Rp0,2, МПа'!P81/2,"-")</f>
        <v>-</v>
      </c>
    </row>
    <row r="82" spans="1:29" ht="25.5" x14ac:dyDescent="0.25">
      <c r="A82" s="10" t="str">
        <f>INDEX('Обработка исходного'!B:B,ROW($B$3)+4*(ROW($B82)-ROW($B$3)))</f>
        <v>Сталь легированная</v>
      </c>
      <c r="B82" s="47" t="str">
        <f>INDEX('Обработка исходного'!D:D,ROW($B$3)+4*(ROW($B82)-ROW($B$3)))</f>
        <v>35Х</v>
      </c>
      <c r="C82" s="27" t="str">
        <f>'Rp0,2, МПа'!C82</f>
        <v>Заготовки крепежных деталей толщиной до 300 мм, КП590*</v>
      </c>
      <c r="D82" s="31">
        <f>IFERROR(MIN('Rp0,2, МПа'!D82/1.5,'Rm, МПа'!D82/2.6),"-")</f>
        <v>283.07692307692309</v>
      </c>
      <c r="E82" s="32">
        <f>IFERROR(MIN('Rp0,2, МПа'!E82/1.5,'Rm, МПа'!E82/2.6),"-")</f>
        <v>279.23076923076923</v>
      </c>
      <c r="F82" s="32">
        <f>IFERROR(MIN('Rp0,2, МПа'!F82/1.5,'Rm, МПа'!F82/2.6),"-")</f>
        <v>279.23076923076923</v>
      </c>
      <c r="G82" s="32">
        <f>IFERROR(MIN('Rp0,2, МПа'!G82/1.5,'Rm, МПа'!G82/2.6),"-")</f>
        <v>271.53846153846155</v>
      </c>
      <c r="H82" s="32">
        <f>IFERROR(MIN('Rp0,2, МПа'!H82/1.5,'Rm, МПа'!H82/2.6),"-")</f>
        <v>271.53846153846155</v>
      </c>
      <c r="I82" s="32">
        <f>IFERROR(MIN('Rp0,2, МПа'!I82/1.5,'Rm, МПа'!I82/2.6),"-")</f>
        <v>271.53846153846155</v>
      </c>
      <c r="J82" s="32">
        <f>IFERROR(MIN('Rp0,2, МПа'!J82/1.5,'Rm, МПа'!J82/2.6),"-")</f>
        <v>271.53846153846155</v>
      </c>
      <c r="K82" s="32">
        <f>IFERROR(MIN('Rp0,2, МПа'!K82/1.5,'Rm, МПа'!K82/2.6),"-")</f>
        <v>241.53846153846152</v>
      </c>
      <c r="L82" s="32">
        <f>IFERROR(MIN('Rp0,2, МПа'!L82/1.5,'Rm, МПа'!L82/2.6),"-")</f>
        <v>196.15384615384616</v>
      </c>
      <c r="M82" s="32">
        <f>IFERROR(MIN('Rp0,2, МПа'!M82/1.5,'Rm, МПа'!M82/2.6),"-")</f>
        <v>196.15384615384616</v>
      </c>
      <c r="N82" s="32">
        <f>IFERROR(MIN('Rp0,2, МПа'!N82/1.5,'Rm, МПа'!N82/2.6),"-")</f>
        <v>147.30769230769229</v>
      </c>
      <c r="O82" s="32" t="str">
        <f>IFERROR(MIN('Rp0,2, МПа'!O82/1.5,'Rm, МПа'!O82/2.6),"-")</f>
        <v>-</v>
      </c>
      <c r="P82" s="33" t="str">
        <f>IFERROR(MIN('Rp0,2, МПа'!P82/1.5,'Rm, МПа'!P82/2.6),"-")</f>
        <v>-</v>
      </c>
      <c r="Q82" s="31">
        <f>IFERROR('Rp0,2, МПа'!D82/2,"-")</f>
        <v>295</v>
      </c>
      <c r="R82" s="32">
        <f>IFERROR('Rp0,2, МПа'!E82/2,"-")</f>
        <v>289.5</v>
      </c>
      <c r="S82" s="32">
        <f>IFERROR('Rp0,2, МПа'!F82/2,"-")</f>
        <v>284.5</v>
      </c>
      <c r="T82" s="32">
        <f>IFERROR('Rp0,2, МПа'!G82/2,"-")</f>
        <v>274.5</v>
      </c>
      <c r="U82" s="32">
        <f>IFERROR('Rp0,2, МПа'!H82/2,"-")</f>
        <v>260</v>
      </c>
      <c r="V82" s="32">
        <f>IFERROR('Rp0,2, МПа'!I82/2,"-")</f>
        <v>260</v>
      </c>
      <c r="W82" s="32">
        <f>IFERROR('Rp0,2, МПа'!J82/2,"-")</f>
        <v>245.5</v>
      </c>
      <c r="X82" s="32">
        <f>IFERROR('Rp0,2, МПа'!K82/2,"-")</f>
        <v>235.5</v>
      </c>
      <c r="Y82" s="32">
        <f>IFERROR('Rp0,2, МПа'!L82/2,"-")</f>
        <v>230.5</v>
      </c>
      <c r="Z82" s="32">
        <f>IFERROR('Rp0,2, МПа'!M82/2,"-")</f>
        <v>196</v>
      </c>
      <c r="AA82" s="32">
        <f>IFERROR('Rp0,2, МПа'!N82/2,"-")</f>
        <v>166.5</v>
      </c>
      <c r="AB82" s="32" t="str">
        <f>IFERROR('Rp0,2, МПа'!O82/2,"-")</f>
        <v>-</v>
      </c>
      <c r="AC82" s="33" t="str">
        <f>IFERROR('Rp0,2, МПа'!P82/2,"-")</f>
        <v>-</v>
      </c>
    </row>
    <row r="83" spans="1:29" x14ac:dyDescent="0.25">
      <c r="A83" s="10" t="str">
        <f>INDEX('Обработка исходного'!B:B,ROW($B$3)+4*(ROW($B83)-ROW($B$3)))</f>
        <v>Сталь легированная</v>
      </c>
      <c r="B83" s="47" t="str">
        <f>INDEX('Обработка исходного'!D:D,ROW($B$3)+4*(ROW($B83)-ROW($B$3)))</f>
        <v>40X</v>
      </c>
      <c r="C83" s="27" t="str">
        <f>'Rp0,2, МПа'!C83</f>
        <v>Прутки и полосы диаметром или толщиной до 80 мм</v>
      </c>
      <c r="D83" s="31">
        <f>IFERROR(MIN('Rp0,2, МПа'!D83/1.5,'Rm, МПа'!D83/2.6),"-")</f>
        <v>377.30769230769232</v>
      </c>
      <c r="E83" s="32">
        <f>IFERROR(MIN('Rp0,2, МПа'!E83/1.5,'Rm, МПа'!E83/2.6),"-")</f>
        <v>377.30769230769232</v>
      </c>
      <c r="F83" s="32">
        <f>IFERROR(MIN('Rp0,2, МПа'!F83/1.5,'Rm, МПа'!F83/2.6),"-")</f>
        <v>369.61538461538458</v>
      </c>
      <c r="G83" s="32">
        <f>IFERROR(MIN('Rp0,2, МПа'!G83/1.5,'Rm, МПа'!G83/2.6),"-")</f>
        <v>362.30769230769232</v>
      </c>
      <c r="H83" s="32">
        <f>IFERROR(MIN('Rp0,2, МПа'!H83/1.5,'Rm, МПа'!H83/2.6),"-")</f>
        <v>358.46153846153845</v>
      </c>
      <c r="I83" s="32">
        <f>IFERROR(MIN('Rp0,2, МПа'!I83/1.5,'Rm, МПа'!I83/2.6),"-")</f>
        <v>358.46153846153845</v>
      </c>
      <c r="J83" s="32">
        <f>IFERROR(MIN('Rp0,2, МПа'!J83/1.5,'Rm, МПа'!J83/2.6),"-")</f>
        <v>358.46153846153845</v>
      </c>
      <c r="K83" s="32">
        <f>IFERROR(MIN('Rp0,2, МПа'!K83/1.5,'Rm, МПа'!K83/2.6),"-")</f>
        <v>316.92307692307691</v>
      </c>
      <c r="L83" s="32">
        <f>IFERROR(MIN('Rp0,2, МПа'!L83/1.5,'Rm, МПа'!L83/2.6),"-")</f>
        <v>279.23076923076923</v>
      </c>
      <c r="M83" s="32">
        <f>IFERROR(MIN('Rp0,2, МПа'!M83/1.5,'Rm, МПа'!M83/2.6),"-")</f>
        <v>241.53846153846152</v>
      </c>
      <c r="N83" s="32">
        <f>IFERROR(MIN('Rp0,2, МПа'!N83/1.5,'Rm, МПа'!N83/2.6),"-")</f>
        <v>200</v>
      </c>
      <c r="O83" s="32" t="str">
        <f>IFERROR(MIN('Rp0,2, МПа'!O83/1.5,'Rm, МПа'!O83/2.6),"-")</f>
        <v>-</v>
      </c>
      <c r="P83" s="33" t="str">
        <f>IFERROR(MIN('Rp0,2, МПа'!P83/1.5,'Rm, МПа'!P83/2.6),"-")</f>
        <v>-</v>
      </c>
      <c r="Q83" s="31">
        <f>IFERROR('Rp0,2, МПа'!D83/2,"-")</f>
        <v>392.5</v>
      </c>
      <c r="R83" s="32">
        <f>IFERROR('Rp0,2, МПа'!E83/2,"-")</f>
        <v>382.5</v>
      </c>
      <c r="S83" s="32">
        <f>IFERROR('Rp0,2, МПа'!F83/2,"-")</f>
        <v>377.5</v>
      </c>
      <c r="T83" s="32">
        <f>IFERROR('Rp0,2, МПа'!G83/2,"-")</f>
        <v>363</v>
      </c>
      <c r="U83" s="32">
        <f>IFERROR('Rp0,2, МПа'!H83/2,"-")</f>
        <v>353</v>
      </c>
      <c r="V83" s="32">
        <f>IFERROR('Rp0,2, МПа'!I83/2,"-")</f>
        <v>343.5</v>
      </c>
      <c r="W83" s="32">
        <f>IFERROR('Rp0,2, МПа'!J83/2,"-")</f>
        <v>343.5</v>
      </c>
      <c r="X83" s="32">
        <f>IFERROR('Rp0,2, МПа'!K83/2,"-")</f>
        <v>319</v>
      </c>
      <c r="Y83" s="32">
        <f>IFERROR('Rp0,2, МПа'!L83/2,"-")</f>
        <v>304</v>
      </c>
      <c r="Z83" s="32">
        <f>IFERROR('Rp0,2, МПа'!M83/2,"-")</f>
        <v>270</v>
      </c>
      <c r="AA83" s="32">
        <f>IFERROR('Rp0,2, МПа'!N83/2,"-")</f>
        <v>216</v>
      </c>
      <c r="AB83" s="32" t="str">
        <f>IFERROR('Rp0,2, МПа'!O83/2,"-")</f>
        <v>-</v>
      </c>
      <c r="AC83" s="33" t="str">
        <f>IFERROR('Rp0,2, МПа'!P83/2,"-")</f>
        <v>-</v>
      </c>
    </row>
    <row r="84" spans="1:29" ht="25.5" x14ac:dyDescent="0.25">
      <c r="A84" s="10" t="str">
        <f>INDEX('Обработка исходного'!B:B,ROW($B$3)+4*(ROW($B84)-ROW($B$3)))</f>
        <v>Сталь легированная</v>
      </c>
      <c r="B84" s="47" t="str">
        <f>INDEX('Обработка исходного'!D:D,ROW($B$3)+4*(ROW($B84)-ROW($B$3)))</f>
        <v>40X</v>
      </c>
      <c r="C84" s="27" t="str">
        <f>'Rp0,2, МПа'!C84</f>
        <v>Прутки и полосы диаметром или толщиной от 80 до 150 мм</v>
      </c>
      <c r="D84" s="31">
        <f>IFERROR(MIN('Rp0,2, МПа'!D84/1.5,'Rm, МПа'!D84/2.6),"-")</f>
        <v>377.30769230769232</v>
      </c>
      <c r="E84" s="32">
        <f>IFERROR(MIN('Rp0,2, МПа'!E84/1.5,'Rm, МПа'!E84/2.6),"-")</f>
        <v>377.30769230769232</v>
      </c>
      <c r="F84" s="32">
        <f>IFERROR(MIN('Rp0,2, МПа'!F84/1.5,'Rm, МПа'!F84/2.6),"-")</f>
        <v>369.61538461538458</v>
      </c>
      <c r="G84" s="32">
        <f>IFERROR(MIN('Rp0,2, МПа'!G84/1.5,'Rm, МПа'!G84/2.6),"-")</f>
        <v>362.30769230769232</v>
      </c>
      <c r="H84" s="32">
        <f>IFERROR(MIN('Rp0,2, МПа'!H84/1.5,'Rm, МПа'!H84/2.6),"-")</f>
        <v>358.46153846153845</v>
      </c>
      <c r="I84" s="32">
        <f>IFERROR(MIN('Rp0,2, МПа'!I84/1.5,'Rm, МПа'!I84/2.6),"-")</f>
        <v>358.46153846153845</v>
      </c>
      <c r="J84" s="32">
        <f>IFERROR(MIN('Rp0,2, МПа'!J84/1.5,'Rm, МПа'!J84/2.6),"-")</f>
        <v>358.46153846153845</v>
      </c>
      <c r="K84" s="32">
        <f>IFERROR(MIN('Rp0,2, МПа'!K84/1.5,'Rm, МПа'!K84/2.6),"-")</f>
        <v>316.92307692307691</v>
      </c>
      <c r="L84" s="32">
        <f>IFERROR(MIN('Rp0,2, МПа'!L84/1.5,'Rm, МПа'!L84/2.6),"-")</f>
        <v>279.23076923076923</v>
      </c>
      <c r="M84" s="32">
        <f>IFERROR(MIN('Rp0,2, МПа'!M84/1.5,'Rm, МПа'!M84/2.6),"-")</f>
        <v>241.53846153846152</v>
      </c>
      <c r="N84" s="32">
        <f>IFERROR(MIN('Rp0,2, МПа'!N84/1.5,'Rm, МПа'!N84/2.6),"-")</f>
        <v>200</v>
      </c>
      <c r="O84" s="32" t="str">
        <f>IFERROR(MIN('Rp0,2, МПа'!O84/1.5,'Rm, МПа'!O84/2.6),"-")</f>
        <v>-</v>
      </c>
      <c r="P84" s="33" t="str">
        <f>IFERROR(MIN('Rp0,2, МПа'!P84/1.5,'Rm, МПа'!P84/2.6),"-")</f>
        <v>-</v>
      </c>
      <c r="Q84" s="31">
        <f>IFERROR('Rp0,2, МПа'!D84/2,"-")</f>
        <v>392.5</v>
      </c>
      <c r="R84" s="32">
        <f>IFERROR('Rp0,2, МПа'!E84/2,"-")</f>
        <v>382.5</v>
      </c>
      <c r="S84" s="32">
        <f>IFERROR('Rp0,2, МПа'!F84/2,"-")</f>
        <v>377.5</v>
      </c>
      <c r="T84" s="32">
        <f>IFERROR('Rp0,2, МПа'!G84/2,"-")</f>
        <v>363</v>
      </c>
      <c r="U84" s="32">
        <f>IFERROR('Rp0,2, МПа'!H84/2,"-")</f>
        <v>353</v>
      </c>
      <c r="V84" s="32">
        <f>IFERROR('Rp0,2, МПа'!I84/2,"-")</f>
        <v>343.5</v>
      </c>
      <c r="W84" s="32">
        <f>IFERROR('Rp0,2, МПа'!J84/2,"-")</f>
        <v>343.5</v>
      </c>
      <c r="X84" s="32">
        <f>IFERROR('Rp0,2, МПа'!K84/2,"-")</f>
        <v>319</v>
      </c>
      <c r="Y84" s="32">
        <f>IFERROR('Rp0,2, МПа'!L84/2,"-")</f>
        <v>304</v>
      </c>
      <c r="Z84" s="32">
        <f>IFERROR('Rp0,2, МПа'!M84/2,"-")</f>
        <v>270</v>
      </c>
      <c r="AA84" s="32">
        <f>IFERROR('Rp0,2, МПа'!N84/2,"-")</f>
        <v>216</v>
      </c>
      <c r="AB84" s="32" t="str">
        <f>IFERROR('Rp0,2, МПа'!O84/2,"-")</f>
        <v>-</v>
      </c>
      <c r="AC84" s="33" t="str">
        <f>IFERROR('Rp0,2, МПа'!P84/2,"-")</f>
        <v>-</v>
      </c>
    </row>
    <row r="85" spans="1:29" ht="25.5" x14ac:dyDescent="0.25">
      <c r="A85" s="10" t="str">
        <f>INDEX('Обработка исходного'!B:B,ROW($B$3)+4*(ROW($B85)-ROW($B$3)))</f>
        <v>Сталь легированная</v>
      </c>
      <c r="B85" s="47" t="str">
        <f>INDEX('Обработка исходного'!D:D,ROW($B$3)+4*(ROW($B85)-ROW($B$3)))</f>
        <v>40X</v>
      </c>
      <c r="C85" s="27" t="str">
        <f>'Rp0,2, МПа'!C85</f>
        <v>Прутки и полосы диаметром или толщиной от 150 до 250 мм</v>
      </c>
      <c r="D85" s="31">
        <f>IFERROR(MIN('Rp0,2, МПа'!D85/1.5,'Rm, МПа'!D85/2.6),"-")</f>
        <v>377.30769230769232</v>
      </c>
      <c r="E85" s="32">
        <f>IFERROR(MIN('Rp0,2, МПа'!E85/1.5,'Rm, МПа'!E85/2.6),"-")</f>
        <v>377.30769230769232</v>
      </c>
      <c r="F85" s="32">
        <f>IFERROR(MIN('Rp0,2, МПа'!F85/1.5,'Rm, МПа'!F85/2.6),"-")</f>
        <v>369.61538461538458</v>
      </c>
      <c r="G85" s="32">
        <f>IFERROR(MIN('Rp0,2, МПа'!G85/1.5,'Rm, МПа'!G85/2.6),"-")</f>
        <v>362.30769230769232</v>
      </c>
      <c r="H85" s="32">
        <f>IFERROR(MIN('Rp0,2, МПа'!H85/1.5,'Rm, МПа'!H85/2.6),"-")</f>
        <v>358.46153846153845</v>
      </c>
      <c r="I85" s="32">
        <f>IFERROR(MIN('Rp0,2, МПа'!I85/1.5,'Rm, МПа'!I85/2.6),"-")</f>
        <v>358.46153846153845</v>
      </c>
      <c r="J85" s="32">
        <f>IFERROR(MIN('Rp0,2, МПа'!J85/1.5,'Rm, МПа'!J85/2.6),"-")</f>
        <v>358.46153846153845</v>
      </c>
      <c r="K85" s="32">
        <f>IFERROR(MIN('Rp0,2, МПа'!K85/1.5,'Rm, МПа'!K85/2.6),"-")</f>
        <v>316.92307692307691</v>
      </c>
      <c r="L85" s="32">
        <f>IFERROR(MIN('Rp0,2, МПа'!L85/1.5,'Rm, МПа'!L85/2.6),"-")</f>
        <v>279.23076923076923</v>
      </c>
      <c r="M85" s="32">
        <f>IFERROR(MIN('Rp0,2, МПа'!M85/1.5,'Rm, МПа'!M85/2.6),"-")</f>
        <v>241.53846153846152</v>
      </c>
      <c r="N85" s="32">
        <f>IFERROR(MIN('Rp0,2, МПа'!N85/1.5,'Rm, МПа'!N85/2.6),"-")</f>
        <v>200</v>
      </c>
      <c r="O85" s="32" t="str">
        <f>IFERROR(MIN('Rp0,2, МПа'!O85/1.5,'Rm, МПа'!O85/2.6),"-")</f>
        <v>-</v>
      </c>
      <c r="P85" s="33" t="str">
        <f>IFERROR(MIN('Rp0,2, МПа'!P85/1.5,'Rm, МПа'!P85/2.6),"-")</f>
        <v>-</v>
      </c>
      <c r="Q85" s="31">
        <f>IFERROR('Rp0,2, МПа'!D85/2,"-")</f>
        <v>392.5</v>
      </c>
      <c r="R85" s="32">
        <f>IFERROR('Rp0,2, МПа'!E85/2,"-")</f>
        <v>382.5</v>
      </c>
      <c r="S85" s="32">
        <f>IFERROR('Rp0,2, МПа'!F85/2,"-")</f>
        <v>377.5</v>
      </c>
      <c r="T85" s="32">
        <f>IFERROR('Rp0,2, МПа'!G85/2,"-")</f>
        <v>363</v>
      </c>
      <c r="U85" s="32">
        <f>IFERROR('Rp0,2, МПа'!H85/2,"-")</f>
        <v>353</v>
      </c>
      <c r="V85" s="32">
        <f>IFERROR('Rp0,2, МПа'!I85/2,"-")</f>
        <v>343.5</v>
      </c>
      <c r="W85" s="32">
        <f>IFERROR('Rp0,2, МПа'!J85/2,"-")</f>
        <v>343.5</v>
      </c>
      <c r="X85" s="32">
        <f>IFERROR('Rp0,2, МПа'!K85/2,"-")</f>
        <v>319</v>
      </c>
      <c r="Y85" s="32">
        <f>IFERROR('Rp0,2, МПа'!L85/2,"-")</f>
        <v>304</v>
      </c>
      <c r="Z85" s="32">
        <f>IFERROR('Rp0,2, МПа'!M85/2,"-")</f>
        <v>270</v>
      </c>
      <c r="AA85" s="32">
        <f>IFERROR('Rp0,2, МПа'!N85/2,"-")</f>
        <v>216</v>
      </c>
      <c r="AB85" s="32" t="str">
        <f>IFERROR('Rp0,2, МПа'!O85/2,"-")</f>
        <v>-</v>
      </c>
      <c r="AC85" s="33" t="str">
        <f>IFERROR('Rp0,2, МПа'!P85/2,"-")</f>
        <v>-</v>
      </c>
    </row>
    <row r="86" spans="1:29" ht="25.5" x14ac:dyDescent="0.25">
      <c r="A86" s="10" t="str">
        <f>INDEX('Обработка исходного'!B:B,ROW($B$3)+4*(ROW($B86)-ROW($B$3)))</f>
        <v>Сталь легированная</v>
      </c>
      <c r="B86" s="47" t="str">
        <f>INDEX('Обработка исходного'!D:D,ROW($B$3)+4*(ROW($B86)-ROW($B$3)))</f>
        <v>40X</v>
      </c>
      <c r="C86" s="27" t="str">
        <f>'Rp0,2, МПа'!C86</f>
        <v>Заготовки крепежных деталей диаметром до 300 мм, КП590*</v>
      </c>
      <c r="D86" s="31">
        <f>IFERROR(MIN('Rp0,2, МПа'!D86/1.5,'Rm, МПа'!D86/2.6),"-")</f>
        <v>283.07692307692309</v>
      </c>
      <c r="E86" s="32">
        <f>IFERROR(MIN('Rp0,2, МПа'!E86/1.5,'Rm, МПа'!E86/2.6),"-")</f>
        <v>279.23076923076923</v>
      </c>
      <c r="F86" s="32">
        <f>IFERROR(MIN('Rp0,2, МПа'!F86/1.5,'Rm, МПа'!F86/2.6),"-")</f>
        <v>279.23076923076923</v>
      </c>
      <c r="G86" s="32">
        <f>IFERROR(MIN('Rp0,2, МПа'!G86/1.5,'Rm, МПа'!G86/2.6),"-")</f>
        <v>271.53846153846155</v>
      </c>
      <c r="H86" s="32">
        <f>IFERROR(MIN('Rp0,2, МПа'!H86/1.5,'Rm, МПа'!H86/2.6),"-")</f>
        <v>268.07692307692309</v>
      </c>
      <c r="I86" s="32">
        <f>IFERROR(MIN('Rp0,2, МПа'!I86/1.5,'Rm, МПа'!I86/2.6),"-")</f>
        <v>268.07692307692309</v>
      </c>
      <c r="J86" s="32">
        <f>IFERROR(MIN('Rp0,2, МПа'!J86/1.5,'Rm, МПа'!J86/2.6),"-")</f>
        <v>268.07692307692309</v>
      </c>
      <c r="K86" s="32">
        <f>IFERROR(MIN('Rp0,2, МПа'!K86/1.5,'Rm, МПа'!K86/2.6),"-")</f>
        <v>241.53846153846152</v>
      </c>
      <c r="L86" s="32">
        <f>IFERROR(MIN('Rp0,2, МПа'!L86/1.5,'Rm, МПа'!L86/2.6),"-")</f>
        <v>207.69230769230768</v>
      </c>
      <c r="M86" s="32">
        <f>IFERROR(MIN('Rp0,2, МПа'!M86/1.5,'Rm, МПа'!M86/2.6),"-")</f>
        <v>177.30769230769229</v>
      </c>
      <c r="N86" s="32">
        <f>IFERROR(MIN('Rp0,2, МПа'!N86/1.5,'Rm, МПа'!N86/2.6),"-")</f>
        <v>177.30769230769229</v>
      </c>
      <c r="O86" s="32" t="str">
        <f>IFERROR(MIN('Rp0,2, МПа'!O86/1.5,'Rm, МПа'!O86/2.6),"-")</f>
        <v>-</v>
      </c>
      <c r="P86" s="33" t="str">
        <f>IFERROR(MIN('Rp0,2, МПа'!P86/1.5,'Rm, МПа'!P86/2.6),"-")</f>
        <v>-</v>
      </c>
      <c r="Q86" s="31">
        <f>IFERROR('Rp0,2, МПа'!D86/2,"-")</f>
        <v>295</v>
      </c>
      <c r="R86" s="32">
        <f>IFERROR('Rp0,2, МПа'!E86/2,"-")</f>
        <v>284.5</v>
      </c>
      <c r="S86" s="32">
        <f>IFERROR('Rp0,2, МПа'!F86/2,"-")</f>
        <v>284.5</v>
      </c>
      <c r="T86" s="32">
        <f>IFERROR('Rp0,2, МПа'!G86/2,"-")</f>
        <v>274.5</v>
      </c>
      <c r="U86" s="32">
        <f>IFERROR('Rp0,2, МПа'!H86/2,"-")</f>
        <v>265</v>
      </c>
      <c r="V86" s="32">
        <f>IFERROR('Rp0,2, МПа'!I86/2,"-")</f>
        <v>250</v>
      </c>
      <c r="W86" s="32">
        <f>IFERROR('Rp0,2, МПа'!J86/2,"-")</f>
        <v>250</v>
      </c>
      <c r="X86" s="32">
        <f>IFERROR('Rp0,2, МПа'!K86/2,"-")</f>
        <v>220.5</v>
      </c>
      <c r="Y86" s="32">
        <f>IFERROR('Rp0,2, МПа'!L86/2,"-")</f>
        <v>210.5</v>
      </c>
      <c r="Z86" s="32">
        <f>IFERROR('Rp0,2, МПа'!M86/2,"-")</f>
        <v>196</v>
      </c>
      <c r="AA86" s="32">
        <f>IFERROR('Rp0,2, МПа'!N86/2,"-")</f>
        <v>152</v>
      </c>
      <c r="AB86" s="32" t="str">
        <f>IFERROR('Rp0,2, МПа'!O86/2,"-")</f>
        <v>-</v>
      </c>
      <c r="AC86" s="33" t="str">
        <f>IFERROR('Rp0,2, МПа'!P86/2,"-")</f>
        <v>-</v>
      </c>
    </row>
    <row r="87" spans="1:29" ht="25.5" x14ac:dyDescent="0.25">
      <c r="A87" s="10" t="str">
        <f>INDEX('Обработка исходного'!B:B,ROW($B$3)+4*(ROW($B87)-ROW($B$3)))</f>
        <v>Сталь легированная</v>
      </c>
      <c r="B87" s="47" t="str">
        <f>INDEX('Обработка исходного'!D:D,ROW($B$3)+4*(ROW($B87)-ROW($B$3)))</f>
        <v>40X</v>
      </c>
      <c r="C87" s="27" t="str">
        <f>'Rp0,2, МПа'!C87</f>
        <v>Поковки диаметром или толщиной от 500 до 800 мм, КП245*</v>
      </c>
      <c r="D87" s="31">
        <f>IFERROR(MIN('Rp0,2, МПа'!D87/1.5,'Rm, МПа'!D87/2.6),"-")</f>
        <v>163.33333333333334</v>
      </c>
      <c r="E87" s="32">
        <f>IFERROR(MIN('Rp0,2, МПа'!E87/1.5,'Rm, МПа'!E87/2.6),"-")</f>
        <v>156.66666666666666</v>
      </c>
      <c r="F87" s="32">
        <f>IFERROR(MIN('Rp0,2, МПа'!F87/1.5,'Rm, МПа'!F87/2.6),"-")</f>
        <v>156.66666666666666</v>
      </c>
      <c r="G87" s="32">
        <f>IFERROR(MIN('Rp0,2, МПа'!G87/1.5,'Rm, МПа'!G87/2.6),"-")</f>
        <v>150.66666666666666</v>
      </c>
      <c r="H87" s="32">
        <f>IFERROR(MIN('Rp0,2, МПа'!H87/1.5,'Rm, МПа'!H87/2.6),"-")</f>
        <v>150.66666666666666</v>
      </c>
      <c r="I87" s="32">
        <f>IFERROR(MIN('Rp0,2, МПа'!I87/1.5,'Rm, МПа'!I87/2.6),"-")</f>
        <v>144</v>
      </c>
      <c r="J87" s="32">
        <f>IFERROR(MIN('Rp0,2, МПа'!J87/1.5,'Rm, МПа'!J87/2.6),"-")</f>
        <v>144</v>
      </c>
      <c r="K87" s="32">
        <f>IFERROR(MIN('Rp0,2, МПа'!K87/1.5,'Rm, МПа'!K87/2.6),"-")</f>
        <v>130.66666666666666</v>
      </c>
      <c r="L87" s="32">
        <f>IFERROR(MIN('Rp0,2, МПа'!L87/1.5,'Rm, МПа'!L87/2.6),"-")</f>
        <v>124</v>
      </c>
      <c r="M87" s="32">
        <f>IFERROR(MIN('Rp0,2, МПа'!M87/1.5,'Rm, МПа'!M87/2.6),"-")</f>
        <v>111.33333333333333</v>
      </c>
      <c r="N87" s="32">
        <f>IFERROR(MIN('Rp0,2, МПа'!N87/1.5,'Rm, МПа'!N87/2.6),"-")</f>
        <v>91.333333333333329</v>
      </c>
      <c r="O87" s="32" t="str">
        <f>IFERROR(MIN('Rp0,2, МПа'!O87/1.5,'Rm, МПа'!O87/2.6),"-")</f>
        <v>-</v>
      </c>
      <c r="P87" s="33" t="str">
        <f>IFERROR(MIN('Rp0,2, МПа'!P87/1.5,'Rm, МПа'!P87/2.6),"-")</f>
        <v>-</v>
      </c>
      <c r="Q87" s="31">
        <f>IFERROR('Rp0,2, МПа'!D87/2,"-")</f>
        <v>122.5</v>
      </c>
      <c r="R87" s="32">
        <f>IFERROR('Rp0,2, МПа'!E87/2,"-")</f>
        <v>117.5</v>
      </c>
      <c r="S87" s="32">
        <f>IFERROR('Rp0,2, МПа'!F87/2,"-")</f>
        <v>117.5</v>
      </c>
      <c r="T87" s="32">
        <f>IFERROR('Rp0,2, МПа'!G87/2,"-")</f>
        <v>113</v>
      </c>
      <c r="U87" s="32">
        <f>IFERROR('Rp0,2, МПа'!H87/2,"-")</f>
        <v>113</v>
      </c>
      <c r="V87" s="32">
        <f>IFERROR('Rp0,2, МПа'!I87/2,"-")</f>
        <v>108</v>
      </c>
      <c r="W87" s="32">
        <f>IFERROR('Rp0,2, МПа'!J87/2,"-")</f>
        <v>108</v>
      </c>
      <c r="X87" s="32">
        <f>IFERROR('Rp0,2, МПа'!K87/2,"-")</f>
        <v>98</v>
      </c>
      <c r="Y87" s="32">
        <f>IFERROR('Rp0,2, МПа'!L87/2,"-")</f>
        <v>93</v>
      </c>
      <c r="Z87" s="32">
        <f>IFERROR('Rp0,2, МПа'!M87/2,"-")</f>
        <v>83.5</v>
      </c>
      <c r="AA87" s="32">
        <f>IFERROR('Rp0,2, МПа'!N87/2,"-")</f>
        <v>68.5</v>
      </c>
      <c r="AB87" s="32" t="str">
        <f>IFERROR('Rp0,2, МПа'!O87/2,"-")</f>
        <v>-</v>
      </c>
      <c r="AC87" s="33" t="str">
        <f>IFERROR('Rp0,2, МПа'!P87/2,"-")</f>
        <v>-</v>
      </c>
    </row>
    <row r="88" spans="1:29" ht="25.5" x14ac:dyDescent="0.25">
      <c r="A88" s="10" t="str">
        <f>INDEX('Обработка исходного'!B:B,ROW($B$3)+4*(ROW($B88)-ROW($B$3)))</f>
        <v>Сталь легированная</v>
      </c>
      <c r="B88" s="47" t="str">
        <f>INDEX('Обработка исходного'!D:D,ROW($B$3)+4*(ROW($B88)-ROW($B$3)))</f>
        <v>40X</v>
      </c>
      <c r="C88" s="27" t="str">
        <f>'Rp0,2, МПа'!C88</f>
        <v>Поковки диаметром или толщиной от 300 до 800 мм, КП275*</v>
      </c>
      <c r="D88" s="31">
        <f>IFERROR(MIN('Rp0,2, МПа'!D88/1.5,'Rm, МПа'!D88/2.6),"-")</f>
        <v>183.33333333333334</v>
      </c>
      <c r="E88" s="32">
        <f>IFERROR(MIN('Rp0,2, МПа'!E88/1.5,'Rm, МПа'!E88/2.6),"-")</f>
        <v>176.66666666666666</v>
      </c>
      <c r="F88" s="32">
        <f>IFERROR(MIN('Rp0,2, МПа'!F88/1.5,'Rm, МПа'!F88/2.6),"-")</f>
        <v>176.66666666666666</v>
      </c>
      <c r="G88" s="32">
        <f>IFERROR(MIN('Rp0,2, МПа'!G88/1.5,'Rm, МПа'!G88/2.6),"-")</f>
        <v>170</v>
      </c>
      <c r="H88" s="32">
        <f>IFERROR(MIN('Rp0,2, МПа'!H88/1.5,'Rm, МПа'!H88/2.6),"-")</f>
        <v>163.33333333333334</v>
      </c>
      <c r="I88" s="32">
        <f>IFERROR(MIN('Rp0,2, МПа'!I88/1.5,'Rm, МПа'!I88/2.6),"-")</f>
        <v>156.66666666666666</v>
      </c>
      <c r="J88" s="32">
        <f>IFERROR(MIN('Rp0,2, МПа'!J88/1.5,'Rm, МПа'!J88/2.6),"-")</f>
        <v>156.66666666666666</v>
      </c>
      <c r="K88" s="32">
        <f>IFERROR(MIN('Rp0,2, МПа'!K88/1.5,'Rm, МПа'!K88/2.6),"-")</f>
        <v>157.33333333333334</v>
      </c>
      <c r="L88" s="32">
        <f>IFERROR(MIN('Rp0,2, МПа'!L88/1.5,'Rm, МПа'!L88/2.6),"-")</f>
        <v>144</v>
      </c>
      <c r="M88" s="32">
        <f>IFERROR(MIN('Rp0,2, МПа'!M88/1.5,'Rm, МПа'!M88/2.6),"-")</f>
        <v>128.46153846153845</v>
      </c>
      <c r="N88" s="32">
        <f>IFERROR(MIN('Rp0,2, МПа'!N88/1.5,'Rm, МПа'!N88/2.6),"-")</f>
        <v>104.66666666666667</v>
      </c>
      <c r="O88" s="32" t="str">
        <f>IFERROR(MIN('Rp0,2, МПа'!O88/1.5,'Rm, МПа'!O88/2.6),"-")</f>
        <v>-</v>
      </c>
      <c r="P88" s="33" t="str">
        <f>IFERROR(MIN('Rp0,2, МПа'!P88/1.5,'Rm, МПа'!P88/2.6),"-")</f>
        <v>-</v>
      </c>
      <c r="Q88" s="31">
        <f>IFERROR('Rp0,2, МПа'!D88/2,"-")</f>
        <v>137.5</v>
      </c>
      <c r="R88" s="32">
        <f>IFERROR('Rp0,2, МПа'!E88/2,"-")</f>
        <v>132.5</v>
      </c>
      <c r="S88" s="32">
        <f>IFERROR('Rp0,2, МПа'!F88/2,"-")</f>
        <v>132.5</v>
      </c>
      <c r="T88" s="32">
        <f>IFERROR('Rp0,2, МПа'!G88/2,"-")</f>
        <v>127.5</v>
      </c>
      <c r="U88" s="32">
        <f>IFERROR('Rp0,2, МПа'!H88/2,"-")</f>
        <v>122.5</v>
      </c>
      <c r="V88" s="32">
        <f>IFERROR('Rp0,2, МПа'!I88/2,"-")</f>
        <v>117.5</v>
      </c>
      <c r="W88" s="32">
        <f>IFERROR('Rp0,2, МПа'!J88/2,"-")</f>
        <v>117.5</v>
      </c>
      <c r="X88" s="32">
        <f>IFERROR('Rp0,2, МПа'!K88/2,"-")</f>
        <v>118</v>
      </c>
      <c r="Y88" s="32">
        <f>IFERROR('Rp0,2, МПа'!L88/2,"-")</f>
        <v>108</v>
      </c>
      <c r="Z88" s="32">
        <f>IFERROR('Rp0,2, МПа'!M88/2,"-")</f>
        <v>98</v>
      </c>
      <c r="AA88" s="32">
        <f>IFERROR('Rp0,2, МПа'!N88/2,"-")</f>
        <v>78.5</v>
      </c>
      <c r="AB88" s="32" t="str">
        <f>IFERROR('Rp0,2, МПа'!O88/2,"-")</f>
        <v>-</v>
      </c>
      <c r="AC88" s="33" t="str">
        <f>IFERROR('Rp0,2, МПа'!P88/2,"-")</f>
        <v>-</v>
      </c>
    </row>
    <row r="89" spans="1:29" x14ac:dyDescent="0.25">
      <c r="A89" s="10" t="str">
        <f>INDEX('Обработка исходного'!B:B,ROW($B$3)+4*(ROW($B89)-ROW($B$3)))</f>
        <v>Сталь легированная</v>
      </c>
      <c r="B89" s="47" t="str">
        <f>INDEX('Обработка исходного'!D:D,ROW($B$3)+4*(ROW($B89)-ROW($B$3)))</f>
        <v>40X</v>
      </c>
      <c r="C89" s="27" t="str">
        <f>'Rp0,2, МПа'!C89</f>
        <v>Поковки диаметром или толщиной до 800 мм, КП315*</v>
      </c>
      <c r="D89" s="31">
        <f>IFERROR(MIN('Rp0,2, МПа'!D89/1.5,'Rm, МПа'!D89/2.6),"-")</f>
        <v>210</v>
      </c>
      <c r="E89" s="32">
        <f>IFERROR(MIN('Rp0,2, МПа'!E89/1.5,'Rm, МПа'!E89/2.6),"-")</f>
        <v>202.66666666666666</v>
      </c>
      <c r="F89" s="32">
        <f>IFERROR(MIN('Rp0,2, МПа'!F89/1.5,'Rm, МПа'!F89/2.6),"-")</f>
        <v>202.66666666666666</v>
      </c>
      <c r="G89" s="32">
        <f>IFERROR(MIN('Rp0,2, МПа'!G89/1.5,'Rm, МПа'!G89/2.6),"-")</f>
        <v>196</v>
      </c>
      <c r="H89" s="32">
        <f>IFERROR(MIN('Rp0,2, МПа'!H89/1.5,'Rm, МПа'!H89/2.6),"-")</f>
        <v>189.33333333333334</v>
      </c>
      <c r="I89" s="32">
        <f>IFERROR(MIN('Rp0,2, МПа'!I89/1.5,'Rm, МПа'!I89/2.6),"-")</f>
        <v>183.33333333333334</v>
      </c>
      <c r="J89" s="32">
        <f>IFERROR(MIN('Rp0,2, МПа'!J89/1.5,'Rm, МПа'!J89/2.6),"-")</f>
        <v>183.33333333333334</v>
      </c>
      <c r="K89" s="32">
        <f>IFERROR(MIN('Rp0,2, МПа'!K89/1.5,'Rm, МПа'!K89/2.6),"-")</f>
        <v>170</v>
      </c>
      <c r="L89" s="32">
        <f>IFERROR(MIN('Rp0,2, МПа'!L89/1.5,'Rm, МПа'!L89/2.6),"-")</f>
        <v>162.30769230769229</v>
      </c>
      <c r="M89" s="32">
        <f>IFERROR(MIN('Rp0,2, МПа'!M89/1.5,'Rm, МПа'!M89/2.6),"-")</f>
        <v>139.61538461538461</v>
      </c>
      <c r="N89" s="32">
        <f>IFERROR(MIN('Rp0,2, МПа'!N89/1.5,'Rm, МПа'!N89/2.6),"-")</f>
        <v>118</v>
      </c>
      <c r="O89" s="32" t="str">
        <f>IFERROR(MIN('Rp0,2, МПа'!O89/1.5,'Rm, МПа'!O89/2.6),"-")</f>
        <v>-</v>
      </c>
      <c r="P89" s="33" t="str">
        <f>IFERROR(MIN('Rp0,2, МПа'!P89/1.5,'Rm, МПа'!P89/2.6),"-")</f>
        <v>-</v>
      </c>
      <c r="Q89" s="31">
        <f>IFERROR('Rp0,2, МПа'!D89/2,"-")</f>
        <v>157.5</v>
      </c>
      <c r="R89" s="32">
        <f>IFERROR('Rp0,2, МПа'!E89/2,"-")</f>
        <v>152</v>
      </c>
      <c r="S89" s="32">
        <f>IFERROR('Rp0,2, МПа'!F89/2,"-")</f>
        <v>152</v>
      </c>
      <c r="T89" s="32">
        <f>IFERROR('Rp0,2, МПа'!G89/2,"-")</f>
        <v>147</v>
      </c>
      <c r="U89" s="32">
        <f>IFERROR('Rp0,2, МПа'!H89/2,"-")</f>
        <v>142</v>
      </c>
      <c r="V89" s="32">
        <f>IFERROR('Rp0,2, МПа'!I89/2,"-")</f>
        <v>137.5</v>
      </c>
      <c r="W89" s="32">
        <f>IFERROR('Rp0,2, МПа'!J89/2,"-")</f>
        <v>137.5</v>
      </c>
      <c r="X89" s="32">
        <f>IFERROR('Rp0,2, МПа'!K89/2,"-")</f>
        <v>127.5</v>
      </c>
      <c r="Y89" s="32">
        <f>IFERROR('Rp0,2, МПа'!L89/2,"-")</f>
        <v>122.5</v>
      </c>
      <c r="Z89" s="32">
        <f>IFERROR('Rp0,2, МПа'!M89/2,"-")</f>
        <v>108</v>
      </c>
      <c r="AA89" s="32">
        <f>IFERROR('Rp0,2, МПа'!N89/2,"-")</f>
        <v>88.5</v>
      </c>
      <c r="AB89" s="32" t="str">
        <f>IFERROR('Rp0,2, МПа'!O89/2,"-")</f>
        <v>-</v>
      </c>
      <c r="AC89" s="33" t="str">
        <f>IFERROR('Rp0,2, МПа'!P89/2,"-")</f>
        <v>-</v>
      </c>
    </row>
    <row r="90" spans="1:29" x14ac:dyDescent="0.25">
      <c r="A90" s="10" t="str">
        <f>INDEX('Обработка исходного'!B:B,ROW($B$3)+4*(ROW($B90)-ROW($B$3)))</f>
        <v>Сталь легированная</v>
      </c>
      <c r="B90" s="47" t="str">
        <f>INDEX('Обработка исходного'!D:D,ROW($B$3)+4*(ROW($B90)-ROW($B$3)))</f>
        <v>40X</v>
      </c>
      <c r="C90" s="27" t="str">
        <f>'Rp0,2, МПа'!C90</f>
        <v>Поковки диаметром до 500 мм, КП345*</v>
      </c>
      <c r="D90" s="31">
        <f>IFERROR(MIN('Rp0,2, МПа'!D90/1.5,'Rm, МПа'!D90/2.6),"-")</f>
        <v>226.92307692307691</v>
      </c>
      <c r="E90" s="32">
        <f>IFERROR(MIN('Rp0,2, МПа'!E90/1.5,'Rm, МПа'!E90/2.6),"-")</f>
        <v>222.66666666666666</v>
      </c>
      <c r="F90" s="32">
        <f>IFERROR(MIN('Rp0,2, МПа'!F90/1.5,'Rm, МПа'!F90/2.6),"-")</f>
        <v>222</v>
      </c>
      <c r="G90" s="32">
        <f>IFERROR(MIN('Rp0,2, МПа'!G90/1.5,'Rm, МПа'!G90/2.6),"-")</f>
        <v>209.33333333333334</v>
      </c>
      <c r="H90" s="32">
        <f>IFERROR(MIN('Rp0,2, МПа'!H90/1.5,'Rm, МПа'!H90/2.6),"-")</f>
        <v>202.66666666666666</v>
      </c>
      <c r="I90" s="32">
        <f>IFERROR(MIN('Rp0,2, МПа'!I90/1.5,'Rm, МПа'!I90/2.6),"-")</f>
        <v>202.66666666666666</v>
      </c>
      <c r="J90" s="32">
        <f>IFERROR(MIN('Rp0,2, МПа'!J90/1.5,'Rm, МПа'!J90/2.6),"-")</f>
        <v>196</v>
      </c>
      <c r="K90" s="32">
        <f>IFERROR(MIN('Rp0,2, МПа'!K90/1.5,'Rm, МПа'!K90/2.6),"-")</f>
        <v>183.33333333333334</v>
      </c>
      <c r="L90" s="32">
        <f>IFERROR(MIN('Rp0,2, МПа'!L90/1.5,'Rm, МПа'!L90/2.6),"-")</f>
        <v>166.15384615384616</v>
      </c>
      <c r="M90" s="32">
        <f>IFERROR(MIN('Rp0,2, МПа'!M90/1.5,'Rm, МПа'!M90/2.6),"-")</f>
        <v>143.46153846153845</v>
      </c>
      <c r="N90" s="32">
        <f>IFERROR(MIN('Rp0,2, МПа'!N90/1.5,'Rm, МПа'!N90/2.6),"-")</f>
        <v>120.76923076923076</v>
      </c>
      <c r="O90" s="32" t="str">
        <f>IFERROR(MIN('Rp0,2, МПа'!O90/1.5,'Rm, МПа'!O90/2.6),"-")</f>
        <v>-</v>
      </c>
      <c r="P90" s="33" t="str">
        <f>IFERROR(MIN('Rp0,2, МПа'!P90/1.5,'Rm, МПа'!P90/2.6),"-")</f>
        <v>-</v>
      </c>
      <c r="Q90" s="31">
        <f>IFERROR('Rp0,2, МПа'!D90/2,"-")</f>
        <v>172.5</v>
      </c>
      <c r="R90" s="32">
        <f>IFERROR('Rp0,2, МПа'!E90/2,"-")</f>
        <v>167</v>
      </c>
      <c r="S90" s="32">
        <f>IFERROR('Rp0,2, МПа'!F90/2,"-")</f>
        <v>166.5</v>
      </c>
      <c r="T90" s="32">
        <f>IFERROR('Rp0,2, МПа'!G90/2,"-")</f>
        <v>157</v>
      </c>
      <c r="U90" s="32">
        <f>IFERROR('Rp0,2, МПа'!H90/2,"-")</f>
        <v>152</v>
      </c>
      <c r="V90" s="32">
        <f>IFERROR('Rp0,2, МПа'!I90/2,"-")</f>
        <v>152</v>
      </c>
      <c r="W90" s="32">
        <f>IFERROR('Rp0,2, МПа'!J90/2,"-")</f>
        <v>147</v>
      </c>
      <c r="X90" s="32">
        <f>IFERROR('Rp0,2, МПа'!K90/2,"-")</f>
        <v>137.5</v>
      </c>
      <c r="Y90" s="32">
        <f>IFERROR('Rp0,2, МПа'!L90/2,"-")</f>
        <v>132.5</v>
      </c>
      <c r="Z90" s="32">
        <f>IFERROR('Rp0,2, МПа'!M90/2,"-")</f>
        <v>117.5</v>
      </c>
      <c r="AA90" s="32">
        <f>IFERROR('Rp0,2, МПа'!N90/2,"-")</f>
        <v>98</v>
      </c>
      <c r="AB90" s="32" t="str">
        <f>IFERROR('Rp0,2, МПа'!O90/2,"-")</f>
        <v>-</v>
      </c>
      <c r="AC90" s="33" t="str">
        <f>IFERROR('Rp0,2, МПа'!P90/2,"-")</f>
        <v>-</v>
      </c>
    </row>
    <row r="91" spans="1:29" x14ac:dyDescent="0.25">
      <c r="A91" s="10" t="str">
        <f>INDEX('Обработка исходного'!B:B,ROW($B$3)+4*(ROW($B91)-ROW($B$3)))</f>
        <v>Сталь легированная</v>
      </c>
      <c r="B91" s="47" t="str">
        <f>INDEX('Обработка исходного'!D:D,ROW($B$3)+4*(ROW($B91)-ROW($B$3)))</f>
        <v>40X</v>
      </c>
      <c r="C91" s="27" t="str">
        <f>'Rp0,2, МПа'!C91</f>
        <v>Поковки диаметром до 500 мм, КП395*</v>
      </c>
      <c r="D91" s="31">
        <f>IFERROR(MIN('Rp0,2, МПа'!D91/1.5,'Rm, МПа'!D91/2.6),"-")</f>
        <v>236.53846153846152</v>
      </c>
      <c r="E91" s="32">
        <f>IFERROR(MIN('Rp0,2, МПа'!E91/1.5,'Rm, МПа'!E91/2.6),"-")</f>
        <v>233.84615384615384</v>
      </c>
      <c r="F91" s="32">
        <f>IFERROR(MIN('Rp0,2, МПа'!F91/1.5,'Rm, МПа'!F91/2.6),"-")</f>
        <v>233.84615384615384</v>
      </c>
      <c r="G91" s="32">
        <f>IFERROR(MIN('Rp0,2, МПа'!G91/1.5,'Rm, МПа'!G91/2.6),"-")</f>
        <v>226.53846153846152</v>
      </c>
      <c r="H91" s="32">
        <f>IFERROR(MIN('Rp0,2, МПа'!H91/1.5,'Rm, МПа'!H91/2.6),"-")</f>
        <v>226.53846153846152</v>
      </c>
      <c r="I91" s="32">
        <f>IFERROR(MIN('Rp0,2, МПа'!I91/1.5,'Rm, МПа'!I91/2.6),"-")</f>
        <v>226.53846153846152</v>
      </c>
      <c r="J91" s="32">
        <f>IFERROR(MIN('Rp0,2, МПа'!J91/1.5,'Rm, МПа'!J91/2.6),"-")</f>
        <v>222</v>
      </c>
      <c r="K91" s="32">
        <f>IFERROR(MIN('Rp0,2, МПа'!K91/1.5,'Rm, МПа'!K91/2.6),"-")</f>
        <v>200</v>
      </c>
      <c r="L91" s="32">
        <f>IFERROR(MIN('Rp0,2, МПа'!L91/1.5,'Rm, МПа'!L91/2.6),"-")</f>
        <v>177.69230769230768</v>
      </c>
      <c r="M91" s="32">
        <f>IFERROR(MIN('Rp0,2, МПа'!M91/1.5,'Rm, МПа'!M91/2.6),"-")</f>
        <v>131.92307692307691</v>
      </c>
      <c r="N91" s="32">
        <f>IFERROR(MIN('Rp0,2, МПа'!N91/1.5,'Rm, МПа'!N91/2.6),"-")</f>
        <v>105.76923076923076</v>
      </c>
      <c r="O91" s="32" t="str">
        <f>IFERROR(MIN('Rp0,2, МПа'!O91/1.5,'Rm, МПа'!O91/2.6),"-")</f>
        <v>-</v>
      </c>
      <c r="P91" s="33" t="str">
        <f>IFERROR(MIN('Rp0,2, МПа'!P91/1.5,'Rm, МПа'!P91/2.6),"-")</f>
        <v>-</v>
      </c>
      <c r="Q91" s="31">
        <f>IFERROR('Rp0,2, МПа'!D91/2,"-")</f>
        <v>197.5</v>
      </c>
      <c r="R91" s="32">
        <f>IFERROR('Rp0,2, МПа'!E91/2,"-")</f>
        <v>197.5</v>
      </c>
      <c r="S91" s="32">
        <f>IFERROR('Rp0,2, МПа'!F91/2,"-")</f>
        <v>186.5</v>
      </c>
      <c r="T91" s="32">
        <f>IFERROR('Rp0,2, МПа'!G91/2,"-")</f>
        <v>181.5</v>
      </c>
      <c r="U91" s="32">
        <f>IFERROR('Rp0,2, МПа'!H91/2,"-")</f>
        <v>176.5</v>
      </c>
      <c r="V91" s="32">
        <f>IFERROR('Rp0,2, МПа'!I91/2,"-")</f>
        <v>171.5</v>
      </c>
      <c r="W91" s="32">
        <f>IFERROR('Rp0,2, МПа'!J91/2,"-")</f>
        <v>166.5</v>
      </c>
      <c r="X91" s="32">
        <f>IFERROR('Rp0,2, МПа'!K91/2,"-")</f>
        <v>157</v>
      </c>
      <c r="Y91" s="32">
        <f>IFERROR('Rp0,2, МПа'!L91/2,"-")</f>
        <v>152</v>
      </c>
      <c r="Z91" s="32">
        <f>IFERROR('Rp0,2, МПа'!M91/2,"-")</f>
        <v>132.5</v>
      </c>
      <c r="AA91" s="32">
        <f>IFERROR('Rp0,2, МПа'!N91/2,"-")</f>
        <v>108</v>
      </c>
      <c r="AB91" s="32" t="str">
        <f>IFERROR('Rp0,2, МПа'!O91/2,"-")</f>
        <v>-</v>
      </c>
      <c r="AC91" s="33" t="str">
        <f>IFERROR('Rp0,2, МПа'!P91/2,"-")</f>
        <v>-</v>
      </c>
    </row>
    <row r="92" spans="1:29" x14ac:dyDescent="0.25">
      <c r="A92" s="10" t="str">
        <f>INDEX('Обработка исходного'!B:B,ROW($B$3)+4*(ROW($B92)-ROW($B$3)))</f>
        <v>Сталь легированная</v>
      </c>
      <c r="B92" s="47" t="str">
        <f>INDEX('Обработка исходного'!D:D,ROW($B$3)+4*(ROW($B92)-ROW($B$3)))</f>
        <v>40X</v>
      </c>
      <c r="C92" s="27" t="str">
        <f>'Rp0,2, МПа'!C92</f>
        <v>Поковки диаметром до 300 мм, КП440*</v>
      </c>
      <c r="D92" s="31">
        <f>IFERROR(MIN('Rp0,2, МПа'!D92/1.5,'Rm, МПа'!D92/2.6),"-")</f>
        <v>244.23076923076923</v>
      </c>
      <c r="E92" s="32">
        <f>IFERROR(MIN('Rp0,2, МПа'!E92/1.5,'Rm, МПа'!E92/2.6),"-")</f>
        <v>241.53846153846152</v>
      </c>
      <c r="F92" s="32">
        <f>IFERROR(MIN('Rp0,2, МПа'!F92/1.5,'Rm, МПа'!F92/2.6),"-")</f>
        <v>241.53846153846152</v>
      </c>
      <c r="G92" s="32">
        <f>IFERROR(MIN('Rp0,2, МПа'!G92/1.5,'Rm, МПа'!G92/2.6),"-")</f>
        <v>233.84615384615384</v>
      </c>
      <c r="H92" s="32">
        <f>IFERROR(MIN('Rp0,2, МПа'!H92/1.5,'Rm, МПа'!H92/2.6),"-")</f>
        <v>233.84615384615384</v>
      </c>
      <c r="I92" s="32">
        <f>IFERROR(MIN('Rp0,2, МПа'!I92/1.5,'Rm, МПа'!I92/2.6),"-")</f>
        <v>233.84615384615384</v>
      </c>
      <c r="J92" s="32">
        <f>IFERROR(MIN('Rp0,2, МПа'!J92/1.5,'Rm, МПа'!J92/2.6),"-")</f>
        <v>233.84615384615384</v>
      </c>
      <c r="K92" s="32">
        <f>IFERROR(MIN('Rp0,2, МПа'!K92/1.5,'Rm, МПа'!K92/2.6),"-")</f>
        <v>207.69230769230768</v>
      </c>
      <c r="L92" s="32">
        <f>IFERROR(MIN('Rp0,2, МПа'!L92/1.5,'Rm, МПа'!L92/2.6),"-")</f>
        <v>181.15384615384616</v>
      </c>
      <c r="M92" s="32">
        <f>IFERROR(MIN('Rp0,2, МПа'!M92/1.5,'Rm, МПа'!M92/2.6),"-")</f>
        <v>158.46153846153845</v>
      </c>
      <c r="N92" s="32">
        <f>IFERROR(MIN('Rp0,2, МПа'!N92/1.5,'Rm, МПа'!N92/2.6),"-")</f>
        <v>128.46153846153845</v>
      </c>
      <c r="O92" s="32" t="str">
        <f>IFERROR(MIN('Rp0,2, МПа'!O92/1.5,'Rm, МПа'!O92/2.6),"-")</f>
        <v>-</v>
      </c>
      <c r="P92" s="33" t="str">
        <f>IFERROR(MIN('Rp0,2, МПа'!P92/1.5,'Rm, МПа'!P92/2.6),"-")</f>
        <v>-</v>
      </c>
      <c r="Q92" s="31">
        <f>IFERROR('Rp0,2, МПа'!D92/2,"-")</f>
        <v>220</v>
      </c>
      <c r="R92" s="32">
        <f>IFERROR('Rp0,2, МПа'!E92/2,"-")</f>
        <v>216</v>
      </c>
      <c r="S92" s="32">
        <f>IFERROR('Rp0,2, МПа'!F92/2,"-")</f>
        <v>211</v>
      </c>
      <c r="T92" s="32">
        <f>IFERROR('Rp0,2, МПа'!G92/2,"-")</f>
        <v>206</v>
      </c>
      <c r="U92" s="32">
        <f>IFERROR('Rp0,2, МПа'!H92/2,"-")</f>
        <v>196</v>
      </c>
      <c r="V92" s="32">
        <f>IFERROR('Rp0,2, МПа'!I92/2,"-")</f>
        <v>196</v>
      </c>
      <c r="W92" s="32">
        <f>IFERROR('Rp0,2, МПа'!J92/2,"-")</f>
        <v>196</v>
      </c>
      <c r="X92" s="32">
        <f>IFERROR('Rp0,2, МПа'!K92/2,"-")</f>
        <v>181.5</v>
      </c>
      <c r="Y92" s="32">
        <f>IFERROR('Rp0,2, МПа'!L92/2,"-")</f>
        <v>171.5</v>
      </c>
      <c r="Z92" s="32">
        <f>IFERROR('Rp0,2, МПа'!M92/2,"-")</f>
        <v>152</v>
      </c>
      <c r="AA92" s="32">
        <f>IFERROR('Rp0,2, МПа'!N92/2,"-")</f>
        <v>122.5</v>
      </c>
      <c r="AB92" s="32" t="str">
        <f>IFERROR('Rp0,2, МПа'!O92/2,"-")</f>
        <v>-</v>
      </c>
      <c r="AC92" s="33" t="str">
        <f>IFERROR('Rp0,2, МПа'!P92/2,"-")</f>
        <v>-</v>
      </c>
    </row>
    <row r="93" spans="1:29" x14ac:dyDescent="0.25">
      <c r="A93" s="10" t="str">
        <f>INDEX('Обработка исходного'!B:B,ROW($B$3)+4*(ROW($B93)-ROW($B$3)))</f>
        <v>Сталь легированная</v>
      </c>
      <c r="B93" s="47" t="str">
        <f>INDEX('Обработка исходного'!D:D,ROW($B$3)+4*(ROW($B93)-ROW($B$3)))</f>
        <v>40X</v>
      </c>
      <c r="C93" s="27" t="str">
        <f>'Rp0,2, МПа'!C93</f>
        <v>Поковки диаметром до 300 мм, КП490*</v>
      </c>
      <c r="D93" s="31">
        <f>IFERROR(MIN('Rp0,2, МПа'!D93/1.5,'Rm, МПа'!D93/2.6),"-")</f>
        <v>251.92307692307691</v>
      </c>
      <c r="E93" s="32">
        <f>IFERROR(MIN('Rp0,2, МПа'!E93/1.5,'Rm, МПа'!E93/2.6),"-")</f>
        <v>248.84615384615384</v>
      </c>
      <c r="F93" s="32">
        <f>IFERROR(MIN('Rp0,2, МПа'!F93/1.5,'Rm, МПа'!F93/2.6),"-")</f>
        <v>248.84615384615384</v>
      </c>
      <c r="G93" s="32">
        <f>IFERROR(MIN('Rp0,2, МПа'!G93/1.5,'Rm, МПа'!G93/2.6),"-")</f>
        <v>241.53846153846152</v>
      </c>
      <c r="H93" s="32">
        <f>IFERROR(MIN('Rp0,2, МПа'!H93/1.5,'Rm, МПа'!H93/2.6),"-")</f>
        <v>241.53846153846152</v>
      </c>
      <c r="I93" s="32">
        <f>IFERROR(MIN('Rp0,2, МПа'!I93/1.5,'Rm, МПа'!I93/2.6),"-")</f>
        <v>241.53846153846152</v>
      </c>
      <c r="J93" s="32">
        <f>IFERROR(MIN('Rp0,2, МПа'!J93/1.5,'Rm, МПа'!J93/2.6),"-")</f>
        <v>241.53846153846152</v>
      </c>
      <c r="K93" s="32">
        <f>IFERROR(MIN('Rp0,2, МПа'!K93/1.5,'Rm, МПа'!K93/2.6),"-")</f>
        <v>211.15384615384616</v>
      </c>
      <c r="L93" s="32">
        <f>IFERROR(MIN('Rp0,2, МПа'!L93/1.5,'Rm, МПа'!L93/2.6),"-")</f>
        <v>188.84615384615384</v>
      </c>
      <c r="M93" s="32">
        <f>IFERROR(MIN('Rp0,2, МПа'!M93/1.5,'Rm, МПа'!M93/2.6),"-")</f>
        <v>162.30769230769229</v>
      </c>
      <c r="N93" s="32">
        <f>IFERROR(MIN('Rp0,2, МПа'!N93/1.5,'Rm, МПа'!N93/2.6),"-")</f>
        <v>131.92307692307691</v>
      </c>
      <c r="O93" s="32" t="str">
        <f>IFERROR(MIN('Rp0,2, МПа'!O93/1.5,'Rm, МПа'!O93/2.6),"-")</f>
        <v>-</v>
      </c>
      <c r="P93" s="33" t="str">
        <f>IFERROR(MIN('Rp0,2, МПа'!P93/1.5,'Rm, МПа'!P93/2.6),"-")</f>
        <v>-</v>
      </c>
      <c r="Q93" s="31">
        <f>IFERROR('Rp0,2, МПа'!D93/2,"-")</f>
        <v>245</v>
      </c>
      <c r="R93" s="32">
        <f>IFERROR('Rp0,2, МПа'!E93/2,"-")</f>
        <v>245</v>
      </c>
      <c r="S93" s="32">
        <f>IFERROR('Rp0,2, МПа'!F93/2,"-")</f>
        <v>235.5</v>
      </c>
      <c r="T93" s="32">
        <f>IFERROR('Rp0,2, МПа'!G93/2,"-")</f>
        <v>225.5</v>
      </c>
      <c r="U93" s="32">
        <f>IFERROR('Rp0,2, МПа'!H93/2,"-")</f>
        <v>220.5</v>
      </c>
      <c r="V93" s="32">
        <f>IFERROR('Rp0,2, МПа'!I93/2,"-")</f>
        <v>216</v>
      </c>
      <c r="W93" s="32">
        <f>IFERROR('Rp0,2, МПа'!J93/2,"-")</f>
        <v>211</v>
      </c>
      <c r="X93" s="32">
        <f>IFERROR('Rp0,2, МПа'!K93/2,"-")</f>
        <v>201</v>
      </c>
      <c r="Y93" s="32">
        <f>IFERROR('Rp0,2, МПа'!L93/2,"-")</f>
        <v>196</v>
      </c>
      <c r="Z93" s="32">
        <f>IFERROR('Rp0,2, МПа'!M93/2,"-")</f>
        <v>167</v>
      </c>
      <c r="AA93" s="32">
        <f>IFERROR('Rp0,2, МПа'!N93/2,"-")</f>
        <v>132.5</v>
      </c>
      <c r="AB93" s="32" t="str">
        <f>IFERROR('Rp0,2, МПа'!O93/2,"-")</f>
        <v>-</v>
      </c>
      <c r="AC93" s="33" t="str">
        <f>IFERROR('Rp0,2, МПа'!P93/2,"-")</f>
        <v>-</v>
      </c>
    </row>
    <row r="94" spans="1:29" x14ac:dyDescent="0.25">
      <c r="A94" s="10" t="str">
        <f>INDEX('Обработка исходного'!B:B,ROW($B$3)+4*(ROW($B94)-ROW($B$3)))</f>
        <v>Сталь легированная</v>
      </c>
      <c r="B94" s="47" t="str">
        <f>INDEX('Обработка исходного'!D:D,ROW($B$3)+4*(ROW($B94)-ROW($B$3)))</f>
        <v>40X</v>
      </c>
      <c r="C94" s="27" t="str">
        <f>'Rp0,2, МПа'!C94</f>
        <v>Поковки диаметром до 100 мм, КП540*</v>
      </c>
      <c r="D94" s="31">
        <f>IFERROR(MIN('Rp0,2, МПа'!D94/1.5,'Rm, МПа'!D94/2.6),"-")</f>
        <v>263.46153846153845</v>
      </c>
      <c r="E94" s="32">
        <f>IFERROR(MIN('Rp0,2, МПа'!E94/1.5,'Rm, МПа'!E94/2.6),"-")</f>
        <v>264.23076923076923</v>
      </c>
      <c r="F94" s="32">
        <f>IFERROR(MIN('Rp0,2, МПа'!F94/1.5,'Rm, МПа'!F94/2.6),"-")</f>
        <v>260.38461538461536</v>
      </c>
      <c r="G94" s="32">
        <f>IFERROR(MIN('Rp0,2, МПа'!G94/1.5,'Rm, МПа'!G94/2.6),"-")</f>
        <v>252.69230769230768</v>
      </c>
      <c r="H94" s="32">
        <f>IFERROR(MIN('Rp0,2, МПа'!H94/1.5,'Rm, МПа'!H94/2.6),"-")</f>
        <v>248.84615384615384</v>
      </c>
      <c r="I94" s="32">
        <f>IFERROR(MIN('Rp0,2, МПа'!I94/1.5,'Rm, МПа'!I94/2.6),"-")</f>
        <v>248.84615384615384</v>
      </c>
      <c r="J94" s="32">
        <f>IFERROR(MIN('Rp0,2, МПа'!J94/1.5,'Rm, МПа'!J94/2.6),"-")</f>
        <v>248.84615384615384</v>
      </c>
      <c r="K94" s="32">
        <f>IFERROR(MIN('Rp0,2, МПа'!K94/1.5,'Rm, МПа'!K94/2.6),"-")</f>
        <v>226.53846153846152</v>
      </c>
      <c r="L94" s="32">
        <f>IFERROR(MIN('Rp0,2, МПа'!L94/1.5,'Rm, МПа'!L94/2.6),"-")</f>
        <v>196.15384615384616</v>
      </c>
      <c r="M94" s="32">
        <f>IFERROR(MIN('Rp0,2, МПа'!M94/1.5,'Rm, МПа'!M94/2.6),"-")</f>
        <v>169.61538461538461</v>
      </c>
      <c r="N94" s="32">
        <f>IFERROR(MIN('Rp0,2, МПа'!N94/1.5,'Rm, МПа'!N94/2.6),"-")</f>
        <v>139.61538461538461</v>
      </c>
      <c r="O94" s="32" t="str">
        <f>IFERROR(MIN('Rp0,2, МПа'!O94/1.5,'Rm, МПа'!O94/2.6),"-")</f>
        <v>-</v>
      </c>
      <c r="P94" s="33" t="str">
        <f>IFERROR(MIN('Rp0,2, МПа'!P94/1.5,'Rm, МПа'!P94/2.6),"-")</f>
        <v>-</v>
      </c>
      <c r="Q94" s="31">
        <f>IFERROR('Rp0,2, МПа'!D94/2,"-")</f>
        <v>270</v>
      </c>
      <c r="R94" s="32">
        <f>IFERROR('Rp0,2, МПа'!E94/2,"-")</f>
        <v>265</v>
      </c>
      <c r="S94" s="32">
        <f>IFERROR('Rp0,2, МПа'!F94/2,"-")</f>
        <v>260</v>
      </c>
      <c r="T94" s="32">
        <f>IFERROR('Rp0,2, МПа'!G94/2,"-")</f>
        <v>250</v>
      </c>
      <c r="U94" s="32">
        <f>IFERROR('Rp0,2, МПа'!H94/2,"-")</f>
        <v>245.5</v>
      </c>
      <c r="V94" s="32">
        <f>IFERROR('Rp0,2, МПа'!I94/2,"-")</f>
        <v>235.5</v>
      </c>
      <c r="W94" s="32">
        <f>IFERROR('Rp0,2, МПа'!J94/2,"-")</f>
        <v>230.5</v>
      </c>
      <c r="X94" s="32">
        <f>IFERROR('Rp0,2, МПа'!K94/2,"-")</f>
        <v>220.5</v>
      </c>
      <c r="Y94" s="32">
        <f>IFERROR('Rp0,2, МПа'!L94/2,"-")</f>
        <v>211</v>
      </c>
      <c r="Z94" s="32">
        <f>IFERROR('Rp0,2, МПа'!M94/2,"-")</f>
        <v>186.5</v>
      </c>
      <c r="AA94" s="32">
        <f>IFERROR('Rp0,2, МПа'!N94/2,"-")</f>
        <v>147</v>
      </c>
      <c r="AB94" s="32" t="str">
        <f>IFERROR('Rp0,2, МПа'!O94/2,"-")</f>
        <v>-</v>
      </c>
      <c r="AC94" s="33" t="str">
        <f>IFERROR('Rp0,2, МПа'!P94/2,"-")</f>
        <v>-</v>
      </c>
    </row>
    <row r="95" spans="1:29" x14ac:dyDescent="0.25">
      <c r="A95" s="10" t="str">
        <f>INDEX('Обработка исходного'!B:B,ROW($B$3)+4*(ROW($B95)-ROW($B$3)))</f>
        <v>Сталь легированная</v>
      </c>
      <c r="B95" s="47" t="str">
        <f>INDEX('Обработка исходного'!D:D,ROW($B$3)+4*(ROW($B95)-ROW($B$3)))</f>
        <v>45Х</v>
      </c>
      <c r="C95" s="27" t="str">
        <f>'Rp0,2, МПа'!C95</f>
        <v>Поковки диаметром до 100 мм, КП315*</v>
      </c>
      <c r="D95" s="31">
        <f>IFERROR(MIN('Rp0,2, МПа'!D95/1.5,'Rm, МПа'!D95/2.6),"-")</f>
        <v>210</v>
      </c>
      <c r="E95" s="32">
        <f>IFERROR(MIN('Rp0,2, МПа'!E95/1.5,'Rm, МПа'!E95/2.6),"-")</f>
        <v>202.66666666666666</v>
      </c>
      <c r="F95" s="32">
        <f>IFERROR(MIN('Rp0,2, МПа'!F95/1.5,'Rm, МПа'!F95/2.6),"-")</f>
        <v>196</v>
      </c>
      <c r="G95" s="32">
        <f>IFERROR(MIN('Rp0,2, МПа'!G95/1.5,'Rm, МПа'!G95/2.6),"-")</f>
        <v>196</v>
      </c>
      <c r="H95" s="32">
        <f>IFERROR(MIN('Rp0,2, МПа'!H95/1.5,'Rm, МПа'!H95/2.6),"-")</f>
        <v>189.33333333333334</v>
      </c>
      <c r="I95" s="32">
        <f>IFERROR(MIN('Rp0,2, МПа'!I95/1.5,'Rm, МПа'!I95/2.6),"-")</f>
        <v>183.33333333333334</v>
      </c>
      <c r="J95" s="32">
        <f>IFERROR(MIN('Rp0,2, МПа'!J95/1.5,'Rm, МПа'!J95/2.6),"-")</f>
        <v>176.66666666666666</v>
      </c>
      <c r="K95" s="32">
        <f>IFERROR(MIN('Rp0,2, МПа'!K95/1.5,'Rm, МПа'!K95/2.6),"-")</f>
        <v>170</v>
      </c>
      <c r="L95" s="32">
        <f>IFERROR(MIN('Rp0,2, МПа'!L95/1.5,'Rm, МПа'!L95/2.6),"-")</f>
        <v>139.61538461538461</v>
      </c>
      <c r="M95" s="32">
        <f>IFERROR(MIN('Rp0,2, МПа'!M95/1.5,'Rm, МПа'!M95/2.6),"-")</f>
        <v>139.61538461538461</v>
      </c>
      <c r="N95" s="32">
        <f>IFERROR(MIN('Rp0,2, МПа'!N95/1.5,'Rm, МПа'!N95/2.6),"-")</f>
        <v>113.07692307692307</v>
      </c>
      <c r="O95" s="32" t="str">
        <f>IFERROR(MIN('Rp0,2, МПа'!O95/1.5,'Rm, МПа'!O95/2.6),"-")</f>
        <v>-</v>
      </c>
      <c r="P95" s="33" t="str">
        <f>IFERROR(MIN('Rp0,2, МПа'!P95/1.5,'Rm, МПа'!P95/2.6),"-")</f>
        <v>-</v>
      </c>
      <c r="Q95" s="31">
        <f>IFERROR('Rp0,2, МПа'!D95/2,"-")</f>
        <v>157.5</v>
      </c>
      <c r="R95" s="32">
        <f>IFERROR('Rp0,2, МПа'!E95/2,"-")</f>
        <v>152</v>
      </c>
      <c r="S95" s="32">
        <f>IFERROR('Rp0,2, МПа'!F95/2,"-")</f>
        <v>147</v>
      </c>
      <c r="T95" s="32">
        <f>IFERROR('Rp0,2, МПа'!G95/2,"-")</f>
        <v>147</v>
      </c>
      <c r="U95" s="32">
        <f>IFERROR('Rp0,2, МПа'!H95/2,"-")</f>
        <v>142</v>
      </c>
      <c r="V95" s="32">
        <f>IFERROR('Rp0,2, МПа'!I95/2,"-")</f>
        <v>137.5</v>
      </c>
      <c r="W95" s="32">
        <f>IFERROR('Rp0,2, МПа'!J95/2,"-")</f>
        <v>132.5</v>
      </c>
      <c r="X95" s="32">
        <f>IFERROR('Rp0,2, МПа'!K95/2,"-")</f>
        <v>127.5</v>
      </c>
      <c r="Y95" s="32">
        <f>IFERROR('Rp0,2, МПа'!L95/2,"-")</f>
        <v>122.5</v>
      </c>
      <c r="Z95" s="32">
        <f>IFERROR('Rp0,2, МПа'!M95/2,"-")</f>
        <v>108</v>
      </c>
      <c r="AA95" s="32">
        <f>IFERROR('Rp0,2, МПа'!N95/2,"-")</f>
        <v>88.5</v>
      </c>
      <c r="AB95" s="32" t="str">
        <f>IFERROR('Rp0,2, МПа'!O95/2,"-")</f>
        <v>-</v>
      </c>
      <c r="AC95" s="33" t="str">
        <f>IFERROR('Rp0,2, МПа'!P95/2,"-")</f>
        <v>-</v>
      </c>
    </row>
    <row r="96" spans="1:29" x14ac:dyDescent="0.25">
      <c r="A96" s="10" t="str">
        <f>INDEX('Обработка исходного'!B:B,ROW($B$3)+4*(ROW($B96)-ROW($B$3)))</f>
        <v>Сталь легированная</v>
      </c>
      <c r="B96" s="47" t="str">
        <f>INDEX('Обработка исходного'!D:D,ROW($B$3)+4*(ROW($B96)-ROW($B$3)))</f>
        <v>45Х</v>
      </c>
      <c r="C96" s="27" t="str">
        <f>'Rp0,2, МПа'!C96</f>
        <v>Поковки диаметром от 300 до 800 мм, КП315*</v>
      </c>
      <c r="D96" s="31">
        <f>IFERROR(MIN('Rp0,2, МПа'!D96/1.5,'Rm, МПа'!D96/2.6),"-")</f>
        <v>210</v>
      </c>
      <c r="E96" s="32">
        <f>IFERROR(MIN('Rp0,2, МПа'!E96/1.5,'Rm, МПа'!E96/2.6),"-")</f>
        <v>202.66666666666666</v>
      </c>
      <c r="F96" s="32">
        <f>IFERROR(MIN('Rp0,2, МПа'!F96/1.5,'Rm, МПа'!F96/2.6),"-")</f>
        <v>196</v>
      </c>
      <c r="G96" s="32">
        <f>IFERROR(MIN('Rp0,2, МПа'!G96/1.5,'Rm, МПа'!G96/2.6),"-")</f>
        <v>196</v>
      </c>
      <c r="H96" s="32">
        <f>IFERROR(MIN('Rp0,2, МПа'!H96/1.5,'Rm, МПа'!H96/2.6),"-")</f>
        <v>189.33333333333334</v>
      </c>
      <c r="I96" s="32">
        <f>IFERROR(MIN('Rp0,2, МПа'!I96/1.5,'Rm, МПа'!I96/2.6),"-")</f>
        <v>183.33333333333334</v>
      </c>
      <c r="J96" s="32">
        <f>IFERROR(MIN('Rp0,2, МПа'!J96/1.5,'Rm, МПа'!J96/2.6),"-")</f>
        <v>176.66666666666666</v>
      </c>
      <c r="K96" s="32">
        <f>IFERROR(MIN('Rp0,2, МПа'!K96/1.5,'Rm, МПа'!K96/2.6),"-")</f>
        <v>170.66666666666666</v>
      </c>
      <c r="L96" s="32">
        <f>IFERROR(MIN('Rp0,2, МПа'!L96/1.5,'Rm, МПа'!L96/2.6),"-")</f>
        <v>139.61538461538461</v>
      </c>
      <c r="M96" s="32">
        <f>IFERROR(MIN('Rp0,2, МПа'!M96/1.5,'Rm, МПа'!M96/2.6),"-")</f>
        <v>139.61538461538461</v>
      </c>
      <c r="N96" s="32">
        <f>IFERROR(MIN('Rp0,2, МПа'!N96/1.5,'Rm, МПа'!N96/2.6),"-")</f>
        <v>113.07692307692307</v>
      </c>
      <c r="O96" s="32" t="str">
        <f>IFERROR(MIN('Rp0,2, МПа'!O96/1.5,'Rm, МПа'!O96/2.6),"-")</f>
        <v>-</v>
      </c>
      <c r="P96" s="33" t="str">
        <f>IFERROR(MIN('Rp0,2, МПа'!P96/1.5,'Rm, МПа'!P96/2.6),"-")</f>
        <v>-</v>
      </c>
      <c r="Q96" s="31">
        <f>IFERROR('Rp0,2, МПа'!D96/2,"-")</f>
        <v>157.5</v>
      </c>
      <c r="R96" s="32">
        <f>IFERROR('Rp0,2, МПа'!E96/2,"-")</f>
        <v>152</v>
      </c>
      <c r="S96" s="32">
        <f>IFERROR('Rp0,2, МПа'!F96/2,"-")</f>
        <v>147</v>
      </c>
      <c r="T96" s="32">
        <f>IFERROR('Rp0,2, МПа'!G96/2,"-")</f>
        <v>147</v>
      </c>
      <c r="U96" s="32">
        <f>IFERROR('Rp0,2, МПа'!H96/2,"-")</f>
        <v>142</v>
      </c>
      <c r="V96" s="32">
        <f>IFERROR('Rp0,2, МПа'!I96/2,"-")</f>
        <v>137.5</v>
      </c>
      <c r="W96" s="32">
        <f>IFERROR('Rp0,2, МПа'!J96/2,"-")</f>
        <v>132.5</v>
      </c>
      <c r="X96" s="32">
        <f>IFERROR('Rp0,2, МПа'!K96/2,"-")</f>
        <v>128</v>
      </c>
      <c r="Y96" s="32">
        <f>IFERROR('Rp0,2, МПа'!L96/2,"-")</f>
        <v>122.5</v>
      </c>
      <c r="Z96" s="32">
        <f>IFERROR('Rp0,2, МПа'!M96/2,"-")</f>
        <v>108</v>
      </c>
      <c r="AA96" s="32">
        <f>IFERROR('Rp0,2, МПа'!N96/2,"-")</f>
        <v>88.5</v>
      </c>
      <c r="AB96" s="32" t="str">
        <f>IFERROR('Rp0,2, МПа'!O96/2,"-")</f>
        <v>-</v>
      </c>
      <c r="AC96" s="33" t="str">
        <f>IFERROR('Rp0,2, МПа'!P96/2,"-")</f>
        <v>-</v>
      </c>
    </row>
    <row r="97" spans="1:29" x14ac:dyDescent="0.25">
      <c r="A97" s="10" t="str">
        <f>INDEX('Обработка исходного'!B:B,ROW($B$3)+4*(ROW($B97)-ROW($B$3)))</f>
        <v>Сталь легированная</v>
      </c>
      <c r="B97" s="47" t="str">
        <f>INDEX('Обработка исходного'!D:D,ROW($B$3)+4*(ROW($B97)-ROW($B$3)))</f>
        <v>45Х</v>
      </c>
      <c r="C97" s="27" t="str">
        <f>'Rp0,2, МПа'!C97</f>
        <v>Поковки диаметром до 800 мм, КП345*</v>
      </c>
      <c r="D97" s="31">
        <f>IFERROR(MIN('Rp0,2, МПа'!D97/1.5,'Rm, МПа'!D97/2.6),"-")</f>
        <v>226.92307692307691</v>
      </c>
      <c r="E97" s="32">
        <f>IFERROR(MIN('Rp0,2, МПа'!E97/1.5,'Rm, МПа'!E97/2.6),"-")</f>
        <v>222.66666666666666</v>
      </c>
      <c r="F97" s="32">
        <f>IFERROR(MIN('Rp0,2, МПа'!F97/1.5,'Rm, МПа'!F97/2.6),"-")</f>
        <v>216</v>
      </c>
      <c r="G97" s="32">
        <f>IFERROR(MIN('Rp0,2, МПа'!G97/1.5,'Rm, МПа'!G97/2.6),"-")</f>
        <v>209.33333333333334</v>
      </c>
      <c r="H97" s="32">
        <f>IFERROR(MIN('Rp0,2, МПа'!H97/1.5,'Rm, МПа'!H97/2.6),"-")</f>
        <v>202.66666666666666</v>
      </c>
      <c r="I97" s="32">
        <f>IFERROR(MIN('Rp0,2, МПа'!I97/1.5,'Rm, МПа'!I97/2.6),"-")</f>
        <v>202.66666666666666</v>
      </c>
      <c r="J97" s="32">
        <f>IFERROR(MIN('Rp0,2, МПа'!J97/1.5,'Rm, МПа'!J97/2.6),"-")</f>
        <v>196</v>
      </c>
      <c r="K97" s="32">
        <f>IFERROR(MIN('Rp0,2, МПа'!K97/1.5,'Rm, МПа'!K97/2.6),"-")</f>
        <v>183.33333333333334</v>
      </c>
      <c r="L97" s="32">
        <f>IFERROR(MIN('Rp0,2, МПа'!L97/1.5,'Rm, МПа'!L97/2.6),"-")</f>
        <v>143.46153846153845</v>
      </c>
      <c r="M97" s="32">
        <f>IFERROR(MIN('Rp0,2, МПа'!M97/1.5,'Rm, МПа'!M97/2.6),"-")</f>
        <v>143.46153846153845</v>
      </c>
      <c r="N97" s="32">
        <f>IFERROR(MIN('Rp0,2, МПа'!N97/1.5,'Rm, МПа'!N97/2.6),"-")</f>
        <v>116.92307692307692</v>
      </c>
      <c r="O97" s="32" t="str">
        <f>IFERROR(MIN('Rp0,2, МПа'!O97/1.5,'Rm, МПа'!O97/2.6),"-")</f>
        <v>-</v>
      </c>
      <c r="P97" s="33" t="str">
        <f>IFERROR(MIN('Rp0,2, МПа'!P97/1.5,'Rm, МПа'!P97/2.6),"-")</f>
        <v>-</v>
      </c>
      <c r="Q97" s="31">
        <f>IFERROR('Rp0,2, МПа'!D97/2,"-")</f>
        <v>172.5</v>
      </c>
      <c r="R97" s="32">
        <f>IFERROR('Rp0,2, МПа'!E97/2,"-")</f>
        <v>167</v>
      </c>
      <c r="S97" s="32">
        <f>IFERROR('Rp0,2, МПа'!F97/2,"-")</f>
        <v>162</v>
      </c>
      <c r="T97" s="32">
        <f>IFERROR('Rp0,2, МПа'!G97/2,"-")</f>
        <v>157</v>
      </c>
      <c r="U97" s="32">
        <f>IFERROR('Rp0,2, МПа'!H97/2,"-")</f>
        <v>152</v>
      </c>
      <c r="V97" s="32">
        <f>IFERROR('Rp0,2, МПа'!I97/2,"-")</f>
        <v>152</v>
      </c>
      <c r="W97" s="32">
        <f>IFERROR('Rp0,2, МПа'!J97/2,"-")</f>
        <v>147</v>
      </c>
      <c r="X97" s="32">
        <f>IFERROR('Rp0,2, МПа'!K97/2,"-")</f>
        <v>137.5</v>
      </c>
      <c r="Y97" s="32">
        <f>IFERROR('Rp0,2, МПа'!L97/2,"-")</f>
        <v>132.5</v>
      </c>
      <c r="Z97" s="32">
        <f>IFERROR('Rp0,2, МПа'!M97/2,"-")</f>
        <v>117.5</v>
      </c>
      <c r="AA97" s="32">
        <f>IFERROR('Rp0,2, МПа'!N97/2,"-")</f>
        <v>93</v>
      </c>
      <c r="AB97" s="32" t="str">
        <f>IFERROR('Rp0,2, МПа'!O97/2,"-")</f>
        <v>-</v>
      </c>
      <c r="AC97" s="33" t="str">
        <f>IFERROR('Rp0,2, МПа'!P97/2,"-")</f>
        <v>-</v>
      </c>
    </row>
    <row r="98" spans="1:29" x14ac:dyDescent="0.25">
      <c r="A98" s="10" t="str">
        <f>INDEX('Обработка исходного'!B:B,ROW($B$3)+4*(ROW($B98)-ROW($B$3)))</f>
        <v>Сталь легированная</v>
      </c>
      <c r="B98" s="47" t="str">
        <f>INDEX('Обработка исходного'!D:D,ROW($B$3)+4*(ROW($B98)-ROW($B$3)))</f>
        <v>45Х</v>
      </c>
      <c r="C98" s="27" t="str">
        <f>'Rp0,2, МПа'!C98</f>
        <v>Поковки диаметром от 100 до 500 мм, КП395*</v>
      </c>
      <c r="D98" s="31">
        <f>IFERROR(MIN('Rp0,2, МПа'!D98/1.5,'Rm, МПа'!D98/2.6),"-")</f>
        <v>236.53846153846152</v>
      </c>
      <c r="E98" s="32">
        <f>IFERROR(MIN('Rp0,2, МПа'!E98/1.5,'Rm, МПа'!E98/2.6),"-")</f>
        <v>233.84615384615384</v>
      </c>
      <c r="F98" s="32">
        <f>IFERROR(MIN('Rp0,2, МПа'!F98/1.5,'Rm, МПа'!F98/2.6),"-")</f>
        <v>233.84615384615384</v>
      </c>
      <c r="G98" s="32">
        <f>IFERROR(MIN('Rp0,2, МПа'!G98/1.5,'Rm, МПа'!G98/2.6),"-")</f>
        <v>226.53846153846152</v>
      </c>
      <c r="H98" s="32">
        <f>IFERROR(MIN('Rp0,2, МПа'!H98/1.5,'Rm, МПа'!H98/2.6),"-")</f>
        <v>226.53846153846152</v>
      </c>
      <c r="I98" s="32">
        <f>IFERROR(MIN('Rp0,2, МПа'!I98/1.5,'Rm, МПа'!I98/2.6),"-")</f>
        <v>226.53846153846152</v>
      </c>
      <c r="J98" s="32">
        <f>IFERROR(MIN('Rp0,2, МПа'!J98/1.5,'Rm, МПа'!J98/2.6),"-")</f>
        <v>222</v>
      </c>
      <c r="K98" s="32">
        <f>IFERROR(MIN('Rp0,2, МПа'!K98/1.5,'Rm, МПа'!K98/2.6),"-")</f>
        <v>200</v>
      </c>
      <c r="L98" s="32">
        <f>IFERROR(MIN('Rp0,2, МПа'!L98/1.5,'Rm, МПа'!L98/2.6),"-")</f>
        <v>150.76923076923077</v>
      </c>
      <c r="M98" s="32">
        <f>IFERROR(MIN('Rp0,2, МПа'!M98/1.5,'Rm, МПа'!M98/2.6),"-")</f>
        <v>150.76923076923077</v>
      </c>
      <c r="N98" s="32">
        <f>IFERROR(MIN('Rp0,2, МПа'!N98/1.5,'Rm, МПа'!N98/2.6),"-")</f>
        <v>124.61538461538461</v>
      </c>
      <c r="O98" s="32" t="str">
        <f>IFERROR(MIN('Rp0,2, МПа'!O98/1.5,'Rm, МПа'!O98/2.6),"-")</f>
        <v>-</v>
      </c>
      <c r="P98" s="33" t="str">
        <f>IFERROR(MIN('Rp0,2, МПа'!P98/1.5,'Rm, МПа'!P98/2.6),"-")</f>
        <v>-</v>
      </c>
      <c r="Q98" s="31">
        <f>IFERROR('Rp0,2, МПа'!D98/2,"-")</f>
        <v>197.5</v>
      </c>
      <c r="R98" s="32">
        <f>IFERROR('Rp0,2, МПа'!E98/2,"-")</f>
        <v>191.5</v>
      </c>
      <c r="S98" s="32">
        <f>IFERROR('Rp0,2, МПа'!F98/2,"-")</f>
        <v>186.5</v>
      </c>
      <c r="T98" s="32">
        <f>IFERROR('Rp0,2, МПа'!G98/2,"-")</f>
        <v>181.5</v>
      </c>
      <c r="U98" s="32">
        <f>IFERROR('Rp0,2, МПа'!H98/2,"-")</f>
        <v>176.5</v>
      </c>
      <c r="V98" s="32">
        <f>IFERROR('Rp0,2, МПа'!I98/2,"-")</f>
        <v>171.5</v>
      </c>
      <c r="W98" s="32">
        <f>IFERROR('Rp0,2, МПа'!J98/2,"-")</f>
        <v>166.5</v>
      </c>
      <c r="X98" s="32">
        <f>IFERROR('Rp0,2, МПа'!K98/2,"-")</f>
        <v>157</v>
      </c>
      <c r="Y98" s="32">
        <f>IFERROR('Rp0,2, МПа'!L98/2,"-")</f>
        <v>152</v>
      </c>
      <c r="Z98" s="32">
        <f>IFERROR('Rp0,2, МПа'!M98/2,"-")</f>
        <v>132.5</v>
      </c>
      <c r="AA98" s="32">
        <f>IFERROR('Rp0,2, МПа'!N98/2,"-")</f>
        <v>108</v>
      </c>
      <c r="AB98" s="32" t="str">
        <f>IFERROR('Rp0,2, МПа'!O98/2,"-")</f>
        <v>-</v>
      </c>
      <c r="AC98" s="33" t="str">
        <f>IFERROR('Rp0,2, МПа'!P98/2,"-")</f>
        <v>-</v>
      </c>
    </row>
    <row r="99" spans="1:29" x14ac:dyDescent="0.25">
      <c r="A99" s="10" t="str">
        <f>INDEX('Обработка исходного'!B:B,ROW($B$3)+4*(ROW($B99)-ROW($B$3)))</f>
        <v>Сталь легированная</v>
      </c>
      <c r="B99" s="47" t="str">
        <f>INDEX('Обработка исходного'!D:D,ROW($B$3)+4*(ROW($B99)-ROW($B$3)))</f>
        <v>45Х</v>
      </c>
      <c r="C99" s="27" t="str">
        <f>'Rp0,2, МПа'!C99</f>
        <v>Поковки диаметром от 100 до 500 мм, КП440*</v>
      </c>
      <c r="D99" s="31">
        <f>IFERROR(MIN('Rp0,2, МПа'!D99/1.5,'Rm, МПа'!D99/2.6),"-")</f>
        <v>244.23076923076923</v>
      </c>
      <c r="E99" s="32">
        <f>IFERROR(MIN('Rp0,2, МПа'!E99/1.5,'Rm, МПа'!E99/2.6),"-")</f>
        <v>241.53846153846152</v>
      </c>
      <c r="F99" s="32">
        <f>IFERROR(MIN('Rp0,2, МПа'!F99/1.5,'Rm, МПа'!F99/2.6),"-")</f>
        <v>241.53846153846152</v>
      </c>
      <c r="G99" s="32">
        <f>IFERROR(MIN('Rp0,2, МПа'!G99/1.5,'Rm, МПа'!G99/2.6),"-")</f>
        <v>233.84615384615384</v>
      </c>
      <c r="H99" s="32">
        <f>IFERROR(MIN('Rp0,2, МПа'!H99/1.5,'Rm, МПа'!H99/2.6),"-")</f>
        <v>233.84615384615384</v>
      </c>
      <c r="I99" s="32">
        <f>IFERROR(MIN('Rp0,2, МПа'!I99/1.5,'Rm, МПа'!I99/2.6),"-")</f>
        <v>233.84615384615384</v>
      </c>
      <c r="J99" s="32">
        <f>IFERROR(MIN('Rp0,2, МПа'!J99/1.5,'Rm, МПа'!J99/2.6),"-")</f>
        <v>233.84615384615384</v>
      </c>
      <c r="K99" s="32">
        <f>IFERROR(MIN('Rp0,2, МПа'!K99/1.5,'Rm, МПа'!K99/2.6),"-")</f>
        <v>207.69230769230768</v>
      </c>
      <c r="L99" s="32">
        <f>IFERROR(MIN('Rp0,2, МПа'!L99/1.5,'Rm, МПа'!L99/2.6),"-")</f>
        <v>154.61538461538461</v>
      </c>
      <c r="M99" s="32">
        <f>IFERROR(MIN('Rp0,2, МПа'!M99/1.5,'Rm, МПа'!M99/2.6),"-")</f>
        <v>154.61538461538461</v>
      </c>
      <c r="N99" s="32">
        <f>IFERROR(MIN('Rp0,2, МПа'!N99/1.5,'Rm, МПа'!N99/2.6),"-")</f>
        <v>128.46153846153845</v>
      </c>
      <c r="O99" s="32" t="str">
        <f>IFERROR(MIN('Rp0,2, МПа'!O99/1.5,'Rm, МПа'!O99/2.6),"-")</f>
        <v>-</v>
      </c>
      <c r="P99" s="33" t="str">
        <f>IFERROR(MIN('Rp0,2, МПа'!P99/1.5,'Rm, МПа'!P99/2.6),"-")</f>
        <v>-</v>
      </c>
      <c r="Q99" s="31">
        <f>IFERROR('Rp0,2, МПа'!D99/2,"-")</f>
        <v>220</v>
      </c>
      <c r="R99" s="32">
        <f>IFERROR('Rp0,2, МПа'!E99/2,"-")</f>
        <v>216</v>
      </c>
      <c r="S99" s="32">
        <f>IFERROR('Rp0,2, МПа'!F99/2,"-")</f>
        <v>211</v>
      </c>
      <c r="T99" s="32">
        <f>IFERROR('Rp0,2, МПа'!G99/2,"-")</f>
        <v>206</v>
      </c>
      <c r="U99" s="32">
        <f>IFERROR('Rp0,2, МПа'!H99/2,"-")</f>
        <v>196</v>
      </c>
      <c r="V99" s="32">
        <f>IFERROR('Rp0,2, МПа'!I99/2,"-")</f>
        <v>196</v>
      </c>
      <c r="W99" s="32">
        <f>IFERROR('Rp0,2, МПа'!J99/2,"-")</f>
        <v>186.5</v>
      </c>
      <c r="X99" s="32">
        <f>IFERROR('Rp0,2, МПа'!K99/2,"-")</f>
        <v>176.5</v>
      </c>
      <c r="Y99" s="32">
        <f>IFERROR('Rp0,2, МПа'!L99/2,"-")</f>
        <v>171.5</v>
      </c>
      <c r="Z99" s="32">
        <f>IFERROR('Rp0,2, МПа'!M99/2,"-")</f>
        <v>147</v>
      </c>
      <c r="AA99" s="32">
        <f>IFERROR('Rp0,2, МПа'!N99/2,"-")</f>
        <v>122.5</v>
      </c>
      <c r="AB99" s="32" t="str">
        <f>IFERROR('Rp0,2, МПа'!O99/2,"-")</f>
        <v>-</v>
      </c>
      <c r="AC99" s="33">
        <f>IFERROR('Rp0,2, МПа'!P99/2,"-")</f>
        <v>0</v>
      </c>
    </row>
    <row r="100" spans="1:29" x14ac:dyDescent="0.25">
      <c r="A100" s="10" t="str">
        <f>INDEX('Обработка исходного'!B:B,ROW($B$3)+4*(ROW($B100)-ROW($B$3)))</f>
        <v>Сталь легированная</v>
      </c>
      <c r="B100" s="47" t="str">
        <f>INDEX('Обработка исходного'!D:D,ROW($B$3)+4*(ROW($B100)-ROW($B$3)))</f>
        <v>45Х</v>
      </c>
      <c r="C100" s="27" t="str">
        <f>'Rp0,2, МПа'!C100</f>
        <v>Поковки диаметром до 300 мм, КП490*</v>
      </c>
      <c r="D100" s="31">
        <f>IFERROR(MIN('Rp0,2, МПа'!D100/1.5,'Rm, МПа'!D100/2.6),"-")</f>
        <v>250</v>
      </c>
      <c r="E100" s="32">
        <f>IFERROR(MIN('Rp0,2, МПа'!E100/1.5,'Rm, МПа'!E100/2.6),"-")</f>
        <v>248.84615384615384</v>
      </c>
      <c r="F100" s="32">
        <f>IFERROR(MIN('Rp0,2, МПа'!F100/1.5,'Rm, МПа'!F100/2.6),"-")</f>
        <v>248.84615384615384</v>
      </c>
      <c r="G100" s="32">
        <f>IFERROR(MIN('Rp0,2, МПа'!G100/1.5,'Rm, МПа'!G100/2.6),"-")</f>
        <v>237.69230769230768</v>
      </c>
      <c r="H100" s="32">
        <f>IFERROR(MIN('Rp0,2, МПа'!H100/1.5,'Rm, МПа'!H100/2.6),"-")</f>
        <v>237.69230769230768</v>
      </c>
      <c r="I100" s="32">
        <f>IFERROR(MIN('Rp0,2, МПа'!I100/1.5,'Rm, МПа'!I100/2.6),"-")</f>
        <v>237.69230769230768</v>
      </c>
      <c r="J100" s="32">
        <f>IFERROR(MIN('Rp0,2, МПа'!J100/1.5,'Rm, МПа'!J100/2.6),"-")</f>
        <v>237.69230769230768</v>
      </c>
      <c r="K100" s="32">
        <f>IFERROR(MIN('Rp0,2, МПа'!K100/1.5,'Rm, МПа'!K100/2.6),"-")</f>
        <v>215</v>
      </c>
      <c r="L100" s="32">
        <f>IFERROR(MIN('Rp0,2, МПа'!L100/1.5,'Rm, МПа'!L100/2.6),"-")</f>
        <v>162.30769230769229</v>
      </c>
      <c r="M100" s="32">
        <f>IFERROR(MIN('Rp0,2, МПа'!M100/1.5,'Rm, МПа'!M100/2.6),"-")</f>
        <v>162.30769230769229</v>
      </c>
      <c r="N100" s="32">
        <f>IFERROR(MIN('Rp0,2, МПа'!N100/1.5,'Rm, МПа'!N100/2.6),"-")</f>
        <v>131.92307692307691</v>
      </c>
      <c r="O100" s="32" t="str">
        <f>IFERROR(MIN('Rp0,2, МПа'!O100/1.5,'Rm, МПа'!O100/2.6),"-")</f>
        <v>-</v>
      </c>
      <c r="P100" s="33" t="str">
        <f>IFERROR(MIN('Rp0,2, МПа'!P100/1.5,'Rm, МПа'!P100/2.6),"-")</f>
        <v>-</v>
      </c>
      <c r="Q100" s="31">
        <f>IFERROR('Rp0,2, МПа'!D100/2,"-")</f>
        <v>245</v>
      </c>
      <c r="R100" s="32">
        <f>IFERROR('Rp0,2, МПа'!E100/2,"-")</f>
        <v>235.5</v>
      </c>
      <c r="S100" s="32">
        <f>IFERROR('Rp0,2, МПа'!F100/2,"-")</f>
        <v>230.5</v>
      </c>
      <c r="T100" s="32">
        <f>IFERROR('Rp0,2, МПа'!G100/2,"-")</f>
        <v>230.5</v>
      </c>
      <c r="U100" s="32">
        <f>IFERROR('Rp0,2, МПа'!H100/2,"-")</f>
        <v>220.5</v>
      </c>
      <c r="V100" s="32">
        <f>IFERROR('Rp0,2, МПа'!I100/2,"-")</f>
        <v>216</v>
      </c>
      <c r="W100" s="32">
        <f>IFERROR('Rp0,2, МПа'!J100/2,"-")</f>
        <v>206</v>
      </c>
      <c r="X100" s="32">
        <f>IFERROR('Rp0,2, МПа'!K100/2,"-")</f>
        <v>201</v>
      </c>
      <c r="Y100" s="32">
        <f>IFERROR('Rp0,2, МПа'!L100/2,"-")</f>
        <v>191.5</v>
      </c>
      <c r="Z100" s="32">
        <f>IFERROR('Rp0,2, МПа'!M100/2,"-")</f>
        <v>166.5</v>
      </c>
      <c r="AA100" s="32">
        <f>IFERROR('Rp0,2, МПа'!N100/2,"-")</f>
        <v>137.5</v>
      </c>
      <c r="AB100" s="32" t="str">
        <f>IFERROR('Rp0,2, МПа'!O100/2,"-")</f>
        <v>-</v>
      </c>
      <c r="AC100" s="33" t="str">
        <f>IFERROR('Rp0,2, МПа'!P100/2,"-")</f>
        <v>-</v>
      </c>
    </row>
    <row r="101" spans="1:29" x14ac:dyDescent="0.25">
      <c r="A101" s="10" t="str">
        <f>INDEX('Обработка исходного'!B:B,ROW($B$3)+4*(ROW($B101)-ROW($B$3)))</f>
        <v>Сталь легированная</v>
      </c>
      <c r="B101" s="47" t="str">
        <f>INDEX('Обработка исходного'!D:D,ROW($B$3)+4*(ROW($B101)-ROW($B$3)))</f>
        <v>45Х</v>
      </c>
      <c r="C101" s="27" t="str">
        <f>'Rp0,2, МПа'!C101</f>
        <v>Поковки диаметром от 100 до 300 мм, КП540*</v>
      </c>
      <c r="D101" s="31">
        <f>IFERROR(MIN('Rp0,2, МПа'!D101/1.5,'Rm, МПа'!D101/2.6),"-")</f>
        <v>263.46153846153845</v>
      </c>
      <c r="E101" s="32">
        <f>IFERROR(MIN('Rp0,2, МПа'!E101/1.5,'Rm, МПа'!E101/2.6),"-")</f>
        <v>260.38461538461536</v>
      </c>
      <c r="F101" s="32">
        <f>IFERROR(MIN('Rp0,2, МПа'!F101/1.5,'Rm, МПа'!F101/2.6),"-")</f>
        <v>260.38461538461536</v>
      </c>
      <c r="G101" s="32">
        <f>IFERROR(MIN('Rp0,2, МПа'!G101/1.5,'Rm, МПа'!G101/2.6),"-")</f>
        <v>248.84615384615384</v>
      </c>
      <c r="H101" s="32">
        <f>IFERROR(MIN('Rp0,2, МПа'!H101/1.5,'Rm, МПа'!H101/2.6),"-")</f>
        <v>248.84615384615384</v>
      </c>
      <c r="I101" s="32">
        <f>IFERROR(MIN('Rp0,2, МПа'!I101/1.5,'Rm, МПа'!I101/2.6),"-")</f>
        <v>248.84615384615384</v>
      </c>
      <c r="J101" s="32">
        <f>IFERROR(MIN('Rp0,2, МПа'!J101/1.5,'Rm, МПа'!J101/2.6),"-")</f>
        <v>248.84615384615384</v>
      </c>
      <c r="K101" s="32">
        <f>IFERROR(MIN('Rp0,2, МПа'!K101/1.5,'Rm, МПа'!K101/2.6),"-")</f>
        <v>215</v>
      </c>
      <c r="L101" s="32">
        <f>IFERROR(MIN('Rp0,2, МПа'!L101/1.5,'Rm, МПа'!L101/2.6),"-")</f>
        <v>169.61538461538461</v>
      </c>
      <c r="M101" s="32">
        <f>IFERROR(MIN('Rp0,2, МПа'!M101/1.5,'Rm, МПа'!M101/2.6),"-")</f>
        <v>169.61538461538461</v>
      </c>
      <c r="N101" s="32">
        <f>IFERROR(MIN('Rp0,2, МПа'!N101/1.5,'Rm, МПа'!N101/2.6),"-")</f>
        <v>135.76923076923077</v>
      </c>
      <c r="O101" s="32" t="str">
        <f>IFERROR(MIN('Rp0,2, МПа'!O101/1.5,'Rm, МПа'!O101/2.6),"-")</f>
        <v>-</v>
      </c>
      <c r="P101" s="33" t="str">
        <f>IFERROR(MIN('Rp0,2, МПа'!P101/1.5,'Rm, МПа'!P101/2.6),"-")</f>
        <v>-</v>
      </c>
      <c r="Q101" s="31">
        <f>IFERROR('Rp0,2, МПа'!D101/2,"-")</f>
        <v>270</v>
      </c>
      <c r="R101" s="32">
        <f>IFERROR('Rp0,2, МПа'!E101/2,"-")</f>
        <v>260</v>
      </c>
      <c r="S101" s="32">
        <f>IFERROR('Rp0,2, МПа'!F101/2,"-")</f>
        <v>255</v>
      </c>
      <c r="T101" s="32">
        <f>IFERROR('Rp0,2, МПа'!G101/2,"-")</f>
        <v>255</v>
      </c>
      <c r="U101" s="32">
        <f>IFERROR('Rp0,2, МПа'!H101/2,"-")</f>
        <v>245.5</v>
      </c>
      <c r="V101" s="32">
        <f>IFERROR('Rp0,2, МПа'!I101/2,"-")</f>
        <v>235.5</v>
      </c>
      <c r="W101" s="32">
        <f>IFERROR('Rp0,2, МПа'!J101/2,"-")</f>
        <v>225.5</v>
      </c>
      <c r="X101" s="32">
        <f>IFERROR('Rp0,2, МПа'!K101/2,"-")</f>
        <v>220.5</v>
      </c>
      <c r="Y101" s="32">
        <f>IFERROR('Rp0,2, МПа'!L101/2,"-")</f>
        <v>211</v>
      </c>
      <c r="Z101" s="32">
        <f>IFERROR('Rp0,2, МПа'!M101/2,"-")</f>
        <v>186.5</v>
      </c>
      <c r="AA101" s="32">
        <f>IFERROR('Rp0,2, МПа'!N101/2,"-")</f>
        <v>152</v>
      </c>
      <c r="AB101" s="32" t="str">
        <f>IFERROR('Rp0,2, МПа'!O101/2,"-")</f>
        <v>-</v>
      </c>
      <c r="AC101" s="33" t="str">
        <f>IFERROR('Rp0,2, МПа'!P101/2,"-")</f>
        <v>-</v>
      </c>
    </row>
    <row r="102" spans="1:29" x14ac:dyDescent="0.25">
      <c r="A102" s="10" t="str">
        <f>INDEX('Обработка исходного'!B:B,ROW($B$3)+4*(ROW($B102)-ROW($B$3)))</f>
        <v>Сталь легированная</v>
      </c>
      <c r="B102" s="47" t="str">
        <f>INDEX('Обработка исходного'!D:D,ROW($B$3)+4*(ROW($B102)-ROW($B$3)))</f>
        <v>45Х</v>
      </c>
      <c r="C102" s="27" t="str">
        <f>'Rp0,2, МПа'!C102</f>
        <v>Поковки диаметром до 100 мм, КП590*</v>
      </c>
      <c r="D102" s="31">
        <f>IFERROR(MIN('Rp0,2, МПа'!D102/1.5,'Rm, МПа'!D102/2.6),"-")</f>
        <v>282.69230769230768</v>
      </c>
      <c r="E102" s="32">
        <f>IFERROR(MIN('Rp0,2, МПа'!E102/1.5,'Rm, МПа'!E102/2.6),"-")</f>
        <v>275.38461538461536</v>
      </c>
      <c r="F102" s="32">
        <f>IFERROR(MIN('Rp0,2, МПа'!F102/1.5,'Rm, МПа'!F102/2.6),"-")</f>
        <v>275.38461538461536</v>
      </c>
      <c r="G102" s="32">
        <f>IFERROR(MIN('Rp0,2, МПа'!G102/1.5,'Rm, МПа'!G102/2.6),"-")</f>
        <v>268.07692307692309</v>
      </c>
      <c r="H102" s="32">
        <f>IFERROR(MIN('Rp0,2, МПа'!H102/1.5,'Rm, МПа'!H102/2.6),"-")</f>
        <v>268.07692307692309</v>
      </c>
      <c r="I102" s="32">
        <f>IFERROR(MIN('Rp0,2, МПа'!I102/1.5,'Rm, МПа'!I102/2.6),"-")</f>
        <v>268.07692307692309</v>
      </c>
      <c r="J102" s="32">
        <f>IFERROR(MIN('Rp0,2, МПа'!J102/1.5,'Rm, МПа'!J102/2.6),"-")</f>
        <v>268.07692307692309</v>
      </c>
      <c r="K102" s="32">
        <f>IFERROR(MIN('Rp0,2, МПа'!K102/1.5,'Rm, МПа'!K102/2.6),"-")</f>
        <v>237.69230769230768</v>
      </c>
      <c r="L102" s="32">
        <f>IFERROR(MIN('Rp0,2, МПа'!L102/1.5,'Rm, МПа'!L102/2.6),"-")</f>
        <v>181.15384615384616</v>
      </c>
      <c r="M102" s="32">
        <f>IFERROR(MIN('Rp0,2, МПа'!M102/1.5,'Rm, МПа'!M102/2.6),"-")</f>
        <v>181.15384615384616</v>
      </c>
      <c r="N102" s="32">
        <f>IFERROR(MIN('Rp0,2, МПа'!N102/1.5,'Rm, МПа'!N102/2.6),"-")</f>
        <v>147.30769230769229</v>
      </c>
      <c r="O102" s="32" t="str">
        <f>IFERROR(MIN('Rp0,2, МПа'!O102/1.5,'Rm, МПа'!O102/2.6),"-")</f>
        <v>-</v>
      </c>
      <c r="P102" s="33" t="str">
        <f>IFERROR(MIN('Rp0,2, МПа'!P102/1.5,'Rm, МПа'!P102/2.6),"-")</f>
        <v>-</v>
      </c>
      <c r="Q102" s="31">
        <f>IFERROR('Rp0,2, МПа'!D102/2,"-")</f>
        <v>295</v>
      </c>
      <c r="R102" s="32">
        <f>IFERROR('Rp0,2, МПа'!E102/2,"-")</f>
        <v>284.5</v>
      </c>
      <c r="S102" s="32">
        <f>IFERROR('Rp0,2, МПа'!F102/2,"-")</f>
        <v>274.5</v>
      </c>
      <c r="T102" s="32">
        <f>IFERROR('Rp0,2, МПа'!G102/2,"-")</f>
        <v>274.5</v>
      </c>
      <c r="U102" s="32">
        <f>IFERROR('Rp0,2, МПа'!H102/2,"-")</f>
        <v>265</v>
      </c>
      <c r="V102" s="32">
        <f>IFERROR('Rp0,2, МПа'!I102/2,"-")</f>
        <v>260</v>
      </c>
      <c r="W102" s="32">
        <f>IFERROR('Rp0,2, МПа'!J102/2,"-")</f>
        <v>250</v>
      </c>
      <c r="X102" s="32">
        <f>IFERROR('Rp0,2, МПа'!K102/2,"-")</f>
        <v>240.5</v>
      </c>
      <c r="Y102" s="32">
        <f>IFERROR('Rp0,2, МПа'!L102/2,"-")</f>
        <v>230.5</v>
      </c>
      <c r="Z102" s="32">
        <f>IFERROR('Rp0,2, МПа'!M102/2,"-")</f>
        <v>201</v>
      </c>
      <c r="AA102" s="32">
        <f>IFERROR('Rp0,2, МПа'!N102/2,"-")</f>
        <v>166.5</v>
      </c>
      <c r="AB102" s="32" t="str">
        <f>IFERROR('Rp0,2, МПа'!O102/2,"-")</f>
        <v>-</v>
      </c>
      <c r="AC102" s="33" t="str">
        <f>IFERROR('Rp0,2, МПа'!P102/2,"-")</f>
        <v>-</v>
      </c>
    </row>
    <row r="103" spans="1:29" x14ac:dyDescent="0.25">
      <c r="A103" s="10" t="str">
        <f>INDEX('Обработка исходного'!B:B,ROW($B$3)+4*(ROW($B103)-ROW($B$3)))</f>
        <v>Сталь легированная</v>
      </c>
      <c r="B103" s="47" t="str">
        <f>INDEX('Обработка исходного'!D:D,ROW($B$3)+4*(ROW($B103)-ROW($B$3)))</f>
        <v>45Х</v>
      </c>
      <c r="C103" s="27" t="str">
        <f>'Rp0,2, МПа'!C103</f>
        <v>Поковки диаметром до 100 мм, КП640*</v>
      </c>
      <c r="D103" s="31">
        <f>IFERROR(MIN('Rp0,2, МПа'!D103/1.5,'Rm, МПа'!D103/2.6),"-")</f>
        <v>301.92307692307691</v>
      </c>
      <c r="E103" s="32">
        <f>IFERROR(MIN('Rp0,2, МПа'!E103/1.5,'Rm, МПа'!E103/2.6),"-")</f>
        <v>294.23076923076923</v>
      </c>
      <c r="F103" s="32">
        <f>IFERROR(MIN('Rp0,2, МПа'!F103/1.5,'Rm, МПа'!F103/2.6),"-")</f>
        <v>294.23076923076923</v>
      </c>
      <c r="G103" s="32">
        <f>IFERROR(MIN('Rp0,2, МПа'!G103/1.5,'Rm, МПа'!G103/2.6),"-")</f>
        <v>286.92307692307691</v>
      </c>
      <c r="H103" s="32">
        <f>IFERROR(MIN('Rp0,2, МПа'!H103/1.5,'Rm, МПа'!H103/2.6),"-")</f>
        <v>286.92307692307691</v>
      </c>
      <c r="I103" s="32">
        <f>IFERROR(MIN('Rp0,2, МПа'!I103/1.5,'Rm, МПа'!I103/2.6),"-")</f>
        <v>286.92307692307691</v>
      </c>
      <c r="J103" s="32">
        <f>IFERROR(MIN('Rp0,2, МПа'!J103/1.5,'Rm, МПа'!J103/2.6),"-")</f>
        <v>286.92307692307691</v>
      </c>
      <c r="K103" s="32">
        <f>IFERROR(MIN('Rp0,2, МПа'!K103/1.5,'Rm, МПа'!K103/2.6),"-")</f>
        <v>248.84615384615384</v>
      </c>
      <c r="L103" s="32">
        <f>IFERROR(MIN('Rp0,2, МПа'!L103/1.5,'Rm, МПа'!L103/2.6),"-")</f>
        <v>188.84615384615384</v>
      </c>
      <c r="M103" s="32">
        <f>IFERROR(MIN('Rp0,2, МПа'!M103/1.5,'Rm, МПа'!M103/2.6),"-")</f>
        <v>188.84615384615384</v>
      </c>
      <c r="N103" s="32">
        <f>IFERROR(MIN('Rp0,2, МПа'!N103/1.5,'Rm, МПа'!N103/2.6),"-")</f>
        <v>154.61538461538461</v>
      </c>
      <c r="O103" s="32" t="str">
        <f>IFERROR(MIN('Rp0,2, МПа'!O103/1.5,'Rm, МПа'!O103/2.6),"-")</f>
        <v>-</v>
      </c>
      <c r="P103" s="33" t="str">
        <f>IFERROR(MIN('Rp0,2, МПа'!P103/1.5,'Rm, МПа'!P103/2.6),"-")</f>
        <v>-</v>
      </c>
      <c r="Q103" s="31">
        <f>IFERROR('Rp0,2, МПа'!D103/2,"-")</f>
        <v>320</v>
      </c>
      <c r="R103" s="32">
        <f>IFERROR('Rp0,2, МПа'!E103/2,"-")</f>
        <v>309</v>
      </c>
      <c r="S103" s="32">
        <f>IFERROR('Rp0,2, МПа'!F103/2,"-")</f>
        <v>299</v>
      </c>
      <c r="T103" s="32">
        <f>IFERROR('Rp0,2, МПа'!G103/2,"-")</f>
        <v>289.5</v>
      </c>
      <c r="U103" s="32">
        <f>IFERROR('Rp0,2, МПа'!H103/2,"-")</f>
        <v>284.5</v>
      </c>
      <c r="V103" s="32">
        <f>IFERROR('Rp0,2, МПа'!I103/2,"-")</f>
        <v>284.5</v>
      </c>
      <c r="W103" s="32">
        <f>IFERROR('Rp0,2, МПа'!J103/2,"-")</f>
        <v>274.5</v>
      </c>
      <c r="X103" s="32">
        <f>IFERROR('Rp0,2, МПа'!K103/2,"-")</f>
        <v>255</v>
      </c>
      <c r="Y103" s="32">
        <f>IFERROR('Rp0,2, МПа'!L103/2,"-")</f>
        <v>245.5</v>
      </c>
      <c r="Z103" s="32">
        <f>IFERROR('Rp0,2, МПа'!M103/2,"-")</f>
        <v>220.5</v>
      </c>
      <c r="AA103" s="32">
        <f>IFERROR('Rp0,2, МПа'!N103/2,"-")</f>
        <v>171.5</v>
      </c>
      <c r="AB103" s="32" t="str">
        <f>IFERROR('Rp0,2, МПа'!O103/2,"-")</f>
        <v>-</v>
      </c>
      <c r="AC103" s="33" t="str">
        <f>IFERROR('Rp0,2, МПа'!P103/2,"-")</f>
        <v>-</v>
      </c>
    </row>
    <row r="104" spans="1:29" x14ac:dyDescent="0.25">
      <c r="A104" s="10" t="str">
        <f>INDEX('Обработка исходного'!B:B,ROW($B$3)+4*(ROW($B104)-ROW($B$3)))</f>
        <v>Сталь легированная</v>
      </c>
      <c r="B104" s="47" t="str">
        <f>INDEX('Обработка исходного'!D:D,ROW($B$3)+4*(ROW($B104)-ROW($B$3)))</f>
        <v>45Х</v>
      </c>
      <c r="C104" s="27" t="str">
        <f>'Rp0,2, МПа'!C104</f>
        <v>Прутки и полосы диаметром или толщиной до 80 мм</v>
      </c>
      <c r="D104" s="31">
        <f>IFERROR(MIN('Rp0,2, МПа'!D104/1.5,'Rm, МПа'!D104/2.6),"-")</f>
        <v>396.15384615384613</v>
      </c>
      <c r="E104" s="32">
        <f>IFERROR(MIN('Rp0,2, МПа'!E104/1.5,'Rm, МПа'!E104/2.6),"-")</f>
        <v>384.61538461538458</v>
      </c>
      <c r="F104" s="32">
        <f>IFERROR(MIN('Rp0,2, МПа'!F104/1.5,'Rm, МПа'!F104/2.6),"-")</f>
        <v>384.61538461538458</v>
      </c>
      <c r="G104" s="32">
        <f>IFERROR(MIN('Rp0,2, МПа'!G104/1.5,'Rm, МПа'!G104/2.6),"-")</f>
        <v>377.30769230769232</v>
      </c>
      <c r="H104" s="32">
        <f>IFERROR(MIN('Rp0,2, МПа'!H104/1.5,'Rm, МПа'!H104/2.6),"-")</f>
        <v>377.30769230769232</v>
      </c>
      <c r="I104" s="32">
        <f>IFERROR(MIN('Rp0,2, МПа'!I104/1.5,'Rm, МПа'!I104/2.6),"-")</f>
        <v>377.30769230769232</v>
      </c>
      <c r="J104" s="32">
        <f>IFERROR(MIN('Rp0,2, МПа'!J104/1.5,'Rm, МПа'!J104/2.6),"-")</f>
        <v>377.30769230769232</v>
      </c>
      <c r="K104" s="32">
        <f>IFERROR(MIN('Rp0,2, МПа'!K104/1.5,'Rm, МПа'!K104/2.6),"-")</f>
        <v>324.61538461538458</v>
      </c>
      <c r="L104" s="32">
        <f>IFERROR(MIN('Rp0,2, МПа'!L104/1.5,'Rm, МПа'!L104/2.6),"-")</f>
        <v>245.38461538461539</v>
      </c>
      <c r="M104" s="32">
        <f>IFERROR(MIN('Rp0,2, МПа'!M104/1.5,'Rm, МПа'!M104/2.6),"-")</f>
        <v>245.38461538461539</v>
      </c>
      <c r="N104" s="32">
        <f>IFERROR(MIN('Rp0,2, МПа'!N104/1.5,'Rm, МПа'!N104/2.6),"-")</f>
        <v>203.84615384615384</v>
      </c>
      <c r="O104" s="32" t="str">
        <f>IFERROR(MIN('Rp0,2, МПа'!O104/1.5,'Rm, МПа'!O104/2.6),"-")</f>
        <v>-</v>
      </c>
      <c r="P104" s="33" t="str">
        <f>IFERROR(MIN('Rp0,2, МПа'!P104/1.5,'Rm, МПа'!P104/2.6),"-")</f>
        <v>-</v>
      </c>
      <c r="Q104" s="31">
        <f>IFERROR('Rp0,2, МПа'!D104/2,"-")</f>
        <v>417</v>
      </c>
      <c r="R104" s="32">
        <f>IFERROR('Rp0,2, МПа'!E104/2,"-")</f>
        <v>402</v>
      </c>
      <c r="S104" s="32">
        <f>IFERROR('Rp0,2, МПа'!F104/2,"-")</f>
        <v>392.5</v>
      </c>
      <c r="T104" s="32">
        <f>IFERROR('Rp0,2, МПа'!G104/2,"-")</f>
        <v>377.5</v>
      </c>
      <c r="U104" s="32">
        <f>IFERROR('Rp0,2, МПа'!H104/2,"-")</f>
        <v>373</v>
      </c>
      <c r="V104" s="32">
        <f>IFERROR('Rp0,2, МПа'!I104/2,"-")</f>
        <v>373</v>
      </c>
      <c r="W104" s="32">
        <f>IFERROR('Rp0,2, МПа'!J104/2,"-")</f>
        <v>358</v>
      </c>
      <c r="X104" s="32">
        <f>IFERROR('Rp0,2, МПа'!K104/2,"-")</f>
        <v>333.5</v>
      </c>
      <c r="Y104" s="32">
        <f>IFERROR('Rp0,2, МПа'!L104/2,"-")</f>
        <v>319</v>
      </c>
      <c r="Z104" s="32">
        <f>IFERROR('Rp0,2, МПа'!M104/2,"-")</f>
        <v>289.5</v>
      </c>
      <c r="AA104" s="32">
        <f>IFERROR('Rp0,2, МПа'!N104/2,"-")</f>
        <v>225.5</v>
      </c>
      <c r="AB104" s="32" t="str">
        <f>IFERROR('Rp0,2, МПа'!O104/2,"-")</f>
        <v>-</v>
      </c>
      <c r="AC104" s="33" t="str">
        <f>IFERROR('Rp0,2, МПа'!P104/2,"-")</f>
        <v>-</v>
      </c>
    </row>
    <row r="105" spans="1:29" ht="25.5" x14ac:dyDescent="0.25">
      <c r="A105" s="10" t="str">
        <f>INDEX('Обработка исходного'!B:B,ROW($B$3)+4*(ROW($B105)-ROW($B$3)))</f>
        <v>Сталь легированная</v>
      </c>
      <c r="B105" s="47" t="str">
        <f>INDEX('Обработка исходного'!D:D,ROW($B$3)+4*(ROW($B105)-ROW($B$3)))</f>
        <v>45Х</v>
      </c>
      <c r="C105" s="27" t="str">
        <f>'Rp0,2, МПа'!C105</f>
        <v>Прутки и полосы диаметром или толщиной от 80 до 150 мм</v>
      </c>
      <c r="D105" s="31">
        <f>IFERROR(MIN('Rp0,2, МПа'!D105/1.5,'Rm, МПа'!D105/2.6),"-")</f>
        <v>396.15384615384613</v>
      </c>
      <c r="E105" s="32">
        <f>IFERROR(MIN('Rp0,2, МПа'!E105/1.5,'Rm, МПа'!E105/2.6),"-")</f>
        <v>384.61538461538458</v>
      </c>
      <c r="F105" s="32">
        <f>IFERROR(MIN('Rp0,2, МПа'!F105/1.5,'Rm, МПа'!F105/2.6),"-")</f>
        <v>384.61538461538458</v>
      </c>
      <c r="G105" s="32">
        <f>IFERROR(MIN('Rp0,2, МПа'!G105/1.5,'Rm, МПа'!G105/2.6),"-")</f>
        <v>377.30769230769232</v>
      </c>
      <c r="H105" s="32">
        <f>IFERROR(MIN('Rp0,2, МПа'!H105/1.5,'Rm, МПа'!H105/2.6),"-")</f>
        <v>377.30769230769232</v>
      </c>
      <c r="I105" s="32">
        <f>IFERROR(MIN('Rp0,2, МПа'!I105/1.5,'Rm, МПа'!I105/2.6),"-")</f>
        <v>377.30769230769232</v>
      </c>
      <c r="J105" s="32">
        <f>IFERROR(MIN('Rp0,2, МПа'!J105/1.5,'Rm, МПа'!J105/2.6),"-")</f>
        <v>377.30769230769232</v>
      </c>
      <c r="K105" s="32">
        <f>IFERROR(MIN('Rp0,2, МПа'!K105/1.5,'Rm, МПа'!K105/2.6),"-")</f>
        <v>324.61538461538458</v>
      </c>
      <c r="L105" s="32">
        <f>IFERROR(MIN('Rp0,2, МПа'!L105/1.5,'Rm, МПа'!L105/2.6),"-")</f>
        <v>245.38461538461539</v>
      </c>
      <c r="M105" s="32">
        <f>IFERROR(MIN('Rp0,2, МПа'!M105/1.5,'Rm, МПа'!M105/2.6),"-")</f>
        <v>245.38461538461539</v>
      </c>
      <c r="N105" s="32">
        <f>IFERROR(MIN('Rp0,2, МПа'!N105/1.5,'Rm, МПа'!N105/2.6),"-")</f>
        <v>203.84615384615384</v>
      </c>
      <c r="O105" s="32" t="str">
        <f>IFERROR(MIN('Rp0,2, МПа'!O105/1.5,'Rm, МПа'!O105/2.6),"-")</f>
        <v>-</v>
      </c>
      <c r="P105" s="33" t="str">
        <f>IFERROR(MIN('Rp0,2, МПа'!P105/1.5,'Rm, МПа'!P105/2.6),"-")</f>
        <v>-</v>
      </c>
      <c r="Q105" s="31">
        <f>IFERROR('Rp0,2, МПа'!D105/2,"-")</f>
        <v>417</v>
      </c>
      <c r="R105" s="32">
        <f>IFERROR('Rp0,2, МПа'!E105/2,"-")</f>
        <v>402</v>
      </c>
      <c r="S105" s="32">
        <f>IFERROR('Rp0,2, МПа'!F105/2,"-")</f>
        <v>392.5</v>
      </c>
      <c r="T105" s="32">
        <f>IFERROR('Rp0,2, МПа'!G105/2,"-")</f>
        <v>377.5</v>
      </c>
      <c r="U105" s="32">
        <f>IFERROR('Rp0,2, МПа'!H105/2,"-")</f>
        <v>373</v>
      </c>
      <c r="V105" s="32">
        <f>IFERROR('Rp0,2, МПа'!I105/2,"-")</f>
        <v>373</v>
      </c>
      <c r="W105" s="32">
        <f>IFERROR('Rp0,2, МПа'!J105/2,"-")</f>
        <v>358</v>
      </c>
      <c r="X105" s="32">
        <f>IFERROR('Rp0,2, МПа'!K105/2,"-")</f>
        <v>333.5</v>
      </c>
      <c r="Y105" s="32">
        <f>IFERROR('Rp0,2, МПа'!L105/2,"-")</f>
        <v>319</v>
      </c>
      <c r="Z105" s="32">
        <f>IFERROR('Rp0,2, МПа'!M105/2,"-")</f>
        <v>289.5</v>
      </c>
      <c r="AA105" s="32">
        <f>IFERROR('Rp0,2, МПа'!N105/2,"-")</f>
        <v>225.5</v>
      </c>
      <c r="AB105" s="32" t="str">
        <f>IFERROR('Rp0,2, МПа'!O105/2,"-")</f>
        <v>-</v>
      </c>
      <c r="AC105" s="33" t="str">
        <f>IFERROR('Rp0,2, МПа'!P105/2,"-")</f>
        <v>-</v>
      </c>
    </row>
    <row r="106" spans="1:29" ht="25.5" x14ac:dyDescent="0.25">
      <c r="A106" s="10" t="str">
        <f>INDEX('Обработка исходного'!B:B,ROW($B$3)+4*(ROW($B106)-ROW($B$3)))</f>
        <v>Сталь легированная</v>
      </c>
      <c r="B106" s="47" t="str">
        <f>INDEX('Обработка исходного'!D:D,ROW($B$3)+4*(ROW($B106)-ROW($B$3)))</f>
        <v>45Х</v>
      </c>
      <c r="C106" s="27" t="str">
        <f>'Rp0,2, МПа'!C106</f>
        <v>Прутки и полосы диаметром или толщиной от 150 до 250 мм</v>
      </c>
      <c r="D106" s="31">
        <f>IFERROR(MIN('Rp0,2, МПа'!D106/1.5,'Rm, МПа'!D106/2.6),"-")</f>
        <v>396.15384615384613</v>
      </c>
      <c r="E106" s="32">
        <f>IFERROR(MIN('Rp0,2, МПа'!E106/1.5,'Rm, МПа'!E106/2.6),"-")</f>
        <v>384.61538461538458</v>
      </c>
      <c r="F106" s="32">
        <f>IFERROR(MIN('Rp0,2, МПа'!F106/1.5,'Rm, МПа'!F106/2.6),"-")</f>
        <v>384.61538461538458</v>
      </c>
      <c r="G106" s="32">
        <f>IFERROR(MIN('Rp0,2, МПа'!G106/1.5,'Rm, МПа'!G106/2.6),"-")</f>
        <v>377.30769230769232</v>
      </c>
      <c r="H106" s="32">
        <f>IFERROR(MIN('Rp0,2, МПа'!H106/1.5,'Rm, МПа'!H106/2.6),"-")</f>
        <v>377.30769230769232</v>
      </c>
      <c r="I106" s="32">
        <f>IFERROR(MIN('Rp0,2, МПа'!I106/1.5,'Rm, МПа'!I106/2.6),"-")</f>
        <v>377.30769230769232</v>
      </c>
      <c r="J106" s="32">
        <f>IFERROR(MIN('Rp0,2, МПа'!J106/1.5,'Rm, МПа'!J106/2.6),"-")</f>
        <v>377.30769230769232</v>
      </c>
      <c r="K106" s="32">
        <f>IFERROR(MIN('Rp0,2, МПа'!K106/1.5,'Rm, МПа'!K106/2.6),"-")</f>
        <v>324.61538461538458</v>
      </c>
      <c r="L106" s="32">
        <f>IFERROR(MIN('Rp0,2, МПа'!L106/1.5,'Rm, МПа'!L106/2.6),"-")</f>
        <v>245.38461538461539</v>
      </c>
      <c r="M106" s="32">
        <f>IFERROR(MIN('Rp0,2, МПа'!M106/1.5,'Rm, МПа'!M106/2.6),"-")</f>
        <v>245.38461538461539</v>
      </c>
      <c r="N106" s="32">
        <f>IFERROR(MIN('Rp0,2, МПа'!N106/1.5,'Rm, МПа'!N106/2.6),"-")</f>
        <v>203.84615384615384</v>
      </c>
      <c r="O106" s="32" t="str">
        <f>IFERROR(MIN('Rp0,2, МПа'!O106/1.5,'Rm, МПа'!O106/2.6),"-")</f>
        <v>-</v>
      </c>
      <c r="P106" s="33" t="str">
        <f>IFERROR(MIN('Rp0,2, МПа'!P106/1.5,'Rm, МПа'!P106/2.6),"-")</f>
        <v>-</v>
      </c>
      <c r="Q106" s="31">
        <f>IFERROR('Rp0,2, МПа'!D106/2,"-")</f>
        <v>417</v>
      </c>
      <c r="R106" s="32">
        <f>IFERROR('Rp0,2, МПа'!E106/2,"-")</f>
        <v>402</v>
      </c>
      <c r="S106" s="32">
        <f>IFERROR('Rp0,2, МПа'!F106/2,"-")</f>
        <v>392.5</v>
      </c>
      <c r="T106" s="32">
        <f>IFERROR('Rp0,2, МПа'!G106/2,"-")</f>
        <v>377.5</v>
      </c>
      <c r="U106" s="32">
        <f>IFERROR('Rp0,2, МПа'!H106/2,"-")</f>
        <v>373</v>
      </c>
      <c r="V106" s="32">
        <f>IFERROR('Rp0,2, МПа'!I106/2,"-")</f>
        <v>373</v>
      </c>
      <c r="W106" s="32">
        <f>IFERROR('Rp0,2, МПа'!J106/2,"-")</f>
        <v>358</v>
      </c>
      <c r="X106" s="32">
        <f>IFERROR('Rp0,2, МПа'!K106/2,"-")</f>
        <v>333.5</v>
      </c>
      <c r="Y106" s="32">
        <f>IFERROR('Rp0,2, МПа'!L106/2,"-")</f>
        <v>319</v>
      </c>
      <c r="Z106" s="32">
        <f>IFERROR('Rp0,2, МПа'!M106/2,"-")</f>
        <v>289.5</v>
      </c>
      <c r="AA106" s="32">
        <f>IFERROR('Rp0,2, МПа'!N106/2,"-")</f>
        <v>225.5</v>
      </c>
      <c r="AB106" s="32" t="str">
        <f>IFERROR('Rp0,2, МПа'!O106/2,"-")</f>
        <v>-</v>
      </c>
      <c r="AC106" s="33" t="str">
        <f>IFERROR('Rp0,2, МПа'!P106/2,"-")</f>
        <v>-</v>
      </c>
    </row>
    <row r="107" spans="1:29" x14ac:dyDescent="0.25">
      <c r="A107" s="10" t="str">
        <f>INDEX('Обработка исходного'!B:B,ROW($B$3)+4*(ROW($B107)-ROW($B$3)))</f>
        <v>Сталь легированная</v>
      </c>
      <c r="B107" s="47" t="str">
        <f>INDEX('Обработка исходного'!D:D,ROW($B$3)+4*(ROW($B107)-ROW($B$3)))</f>
        <v>12ХМ</v>
      </c>
      <c r="C107" s="27" t="str">
        <f>'Rp0,2, МПа'!C107</f>
        <v>Листы толщиной от 4 до 6 мм</v>
      </c>
      <c r="D107" s="31">
        <f>IFERROR(MIN('Rp0,2, МПа'!D107/1.5,'Rm, МПа'!D107/2.6),"-")</f>
        <v>156.66666666666666</v>
      </c>
      <c r="E107" s="32">
        <f>IFERROR(MIN('Rp0,2, МПа'!E107/1.5,'Rm, МПа'!E107/2.6),"-")</f>
        <v>156.66666666666666</v>
      </c>
      <c r="F107" s="32">
        <f>IFERROR(MIN('Rp0,2, МПа'!F107/1.5,'Rm, МПа'!F107/2.6),"-")</f>
        <v>156.66666666666666</v>
      </c>
      <c r="G107" s="32">
        <f>IFERROR(MIN('Rp0,2, МПа'!G107/1.5,'Rm, МПа'!G107/2.6),"-")</f>
        <v>156.66666666666666</v>
      </c>
      <c r="H107" s="32">
        <f>IFERROR(MIN('Rp0,2, МПа'!H107/1.5,'Rm, МПа'!H107/2.6),"-")</f>
        <v>150.66666666666666</v>
      </c>
      <c r="I107" s="32">
        <f>IFERROR(MIN('Rp0,2, МПа'!I107/1.5,'Rm, МПа'!I107/2.6),"-")</f>
        <v>150.66666666666666</v>
      </c>
      <c r="J107" s="32">
        <f>IFERROR(MIN('Rp0,2, МПа'!J107/1.5,'Rm, МПа'!J107/2.6),"-")</f>
        <v>150.66666666666666</v>
      </c>
      <c r="K107" s="32">
        <f>IFERROR(MIN('Rp0,2, МПа'!K107/1.5,'Rm, МПа'!K107/2.6),"-")</f>
        <v>137.33333333333334</v>
      </c>
      <c r="L107" s="32">
        <f>IFERROR(MIN('Rp0,2, МПа'!L107/1.5,'Rm, МПа'!L107/2.6),"-")</f>
        <v>130.66666666666666</v>
      </c>
      <c r="M107" s="32">
        <f>IFERROR(MIN('Rp0,2, МПа'!M107/1.5,'Rm, МПа'!M107/2.6),"-")</f>
        <v>124</v>
      </c>
      <c r="N107" s="32">
        <f>IFERROR(MIN('Rp0,2, МПа'!N107/1.5,'Rm, МПа'!N107/2.6),"-")</f>
        <v>113.07692307692307</v>
      </c>
      <c r="O107" s="32" t="str">
        <f>IFERROR(MIN('Rp0,2, МПа'!O107/1.5,'Rm, МПа'!O107/2.6),"-")</f>
        <v>-</v>
      </c>
      <c r="P107" s="33" t="str">
        <f>IFERROR(MIN('Rp0,2, МПа'!P107/1.5,'Rm, МПа'!P107/2.6),"-")</f>
        <v>-</v>
      </c>
      <c r="Q107" s="31">
        <f>IFERROR('Rp0,2, МПа'!D107/2,"-")</f>
        <v>117.5</v>
      </c>
      <c r="R107" s="32">
        <f>IFERROR('Rp0,2, МПа'!E107/2,"-")</f>
        <v>117.5</v>
      </c>
      <c r="S107" s="32">
        <f>IFERROR('Rp0,2, МПа'!F107/2,"-")</f>
        <v>117.5</v>
      </c>
      <c r="T107" s="32">
        <f>IFERROR('Rp0,2, МПа'!G107/2,"-")</f>
        <v>117.5</v>
      </c>
      <c r="U107" s="32">
        <f>IFERROR('Rp0,2, МПа'!H107/2,"-")</f>
        <v>113</v>
      </c>
      <c r="V107" s="32">
        <f>IFERROR('Rp0,2, МПа'!I107/2,"-")</f>
        <v>113</v>
      </c>
      <c r="W107" s="32">
        <f>IFERROR('Rp0,2, МПа'!J107/2,"-")</f>
        <v>113</v>
      </c>
      <c r="X107" s="32">
        <f>IFERROR('Rp0,2, МПа'!K107/2,"-")</f>
        <v>103</v>
      </c>
      <c r="Y107" s="32">
        <f>IFERROR('Rp0,2, МПа'!L107/2,"-")</f>
        <v>98</v>
      </c>
      <c r="Z107" s="32">
        <f>IFERROR('Rp0,2, МПа'!M107/2,"-")</f>
        <v>93</v>
      </c>
      <c r="AA107" s="32">
        <f>IFERROR('Rp0,2, МПа'!N107/2,"-")</f>
        <v>88.5</v>
      </c>
      <c r="AB107" s="32" t="str">
        <f>IFERROR('Rp0,2, МПа'!O107/2,"-")</f>
        <v>-</v>
      </c>
      <c r="AC107" s="33" t="str">
        <f>IFERROR('Rp0,2, МПа'!P107/2,"-")</f>
        <v>-</v>
      </c>
    </row>
    <row r="108" spans="1:29" x14ac:dyDescent="0.25">
      <c r="A108" s="10" t="str">
        <f>INDEX('Обработка исходного'!B:B,ROW($B$3)+4*(ROW($B108)-ROW($B$3)))</f>
        <v>Сталь легированная</v>
      </c>
      <c r="B108" s="47" t="str">
        <f>INDEX('Обработка исходного'!D:D,ROW($B$3)+4*(ROW($B108)-ROW($B$3)))</f>
        <v>12ХМ</v>
      </c>
      <c r="C108" s="27" t="str">
        <f>'Rp0,2, МПа'!C108</f>
        <v>Листы толщиной от 60 до 130 мм</v>
      </c>
      <c r="D108" s="31">
        <f>IFERROR(MIN('Rp0,2, МПа'!D108/1.5,'Rm, МПа'!D108/2.6),"-")</f>
        <v>156.66666666666666</v>
      </c>
      <c r="E108" s="32">
        <f>IFERROR(MIN('Rp0,2, МПа'!E108/1.5,'Rm, МПа'!E108/2.6),"-")</f>
        <v>156.66666666666666</v>
      </c>
      <c r="F108" s="32">
        <f>IFERROR(MIN('Rp0,2, МПа'!F108/1.5,'Rm, МПа'!F108/2.6),"-")</f>
        <v>156.66666666666666</v>
      </c>
      <c r="G108" s="32">
        <f>IFERROR(MIN('Rp0,2, МПа'!G108/1.5,'Rm, МПа'!G108/2.6),"-")</f>
        <v>156.66666666666666</v>
      </c>
      <c r="H108" s="32">
        <f>IFERROR(MIN('Rp0,2, МПа'!H108/1.5,'Rm, МПа'!H108/2.6),"-")</f>
        <v>150.66666666666666</v>
      </c>
      <c r="I108" s="32">
        <f>IFERROR(MIN('Rp0,2, МПа'!I108/1.5,'Rm, МПа'!I108/2.6),"-")</f>
        <v>150.66666666666666</v>
      </c>
      <c r="J108" s="32">
        <f>IFERROR(MIN('Rp0,2, МПа'!J108/1.5,'Rm, МПа'!J108/2.6),"-")</f>
        <v>144</v>
      </c>
      <c r="K108" s="32">
        <f>IFERROR(MIN('Rp0,2, МПа'!K108/1.5,'Rm, МПа'!K108/2.6),"-")</f>
        <v>137.33333333333334</v>
      </c>
      <c r="L108" s="32">
        <f>IFERROR(MIN('Rp0,2, МПа'!L108/1.5,'Rm, МПа'!L108/2.6),"-")</f>
        <v>130.66666666666666</v>
      </c>
      <c r="M108" s="32">
        <f>IFERROR(MIN('Rp0,2, МПа'!M108/1.5,'Rm, МПа'!M108/2.6),"-")</f>
        <v>98</v>
      </c>
      <c r="N108" s="32">
        <f>IFERROR(MIN('Rp0,2, МПа'!N108/1.5,'Rm, МПа'!N108/2.6),"-")</f>
        <v>113.07692307692307</v>
      </c>
      <c r="O108" s="32" t="str">
        <f>IFERROR(MIN('Rp0,2, МПа'!O108/1.5,'Rm, МПа'!O108/2.6),"-")</f>
        <v>-</v>
      </c>
      <c r="P108" s="33" t="str">
        <f>IFERROR(MIN('Rp0,2, МПа'!P108/1.5,'Rm, МПа'!P108/2.6),"-")</f>
        <v>-</v>
      </c>
      <c r="Q108" s="31">
        <f>IFERROR('Rp0,2, МПа'!D108/2,"-")</f>
        <v>117.5</v>
      </c>
      <c r="R108" s="32">
        <f>IFERROR('Rp0,2, МПа'!E108/2,"-")</f>
        <v>117.5</v>
      </c>
      <c r="S108" s="32">
        <f>IFERROR('Rp0,2, МПа'!F108/2,"-")</f>
        <v>117.5</v>
      </c>
      <c r="T108" s="32">
        <f>IFERROR('Rp0,2, МПа'!G108/2,"-")</f>
        <v>117.5</v>
      </c>
      <c r="U108" s="32">
        <f>IFERROR('Rp0,2, МПа'!H108/2,"-")</f>
        <v>113</v>
      </c>
      <c r="V108" s="32">
        <f>IFERROR('Rp0,2, МПа'!I108/2,"-")</f>
        <v>113</v>
      </c>
      <c r="W108" s="32">
        <f>IFERROR('Rp0,2, МПа'!J108/2,"-")</f>
        <v>108</v>
      </c>
      <c r="X108" s="32">
        <f>IFERROR('Rp0,2, МПа'!K108/2,"-")</f>
        <v>103</v>
      </c>
      <c r="Y108" s="32">
        <f>IFERROR('Rp0,2, МПа'!L108/2,"-")</f>
        <v>98</v>
      </c>
      <c r="Z108" s="32">
        <f>IFERROR('Rp0,2, МПа'!M108/2,"-")</f>
        <v>73.5</v>
      </c>
      <c r="AA108" s="32">
        <f>IFERROR('Rp0,2, МПа'!N108/2,"-")</f>
        <v>88.5</v>
      </c>
      <c r="AB108" s="32" t="str">
        <f>IFERROR('Rp0,2, МПа'!O108/2,"-")</f>
        <v>-</v>
      </c>
      <c r="AC108" s="33" t="str">
        <f>IFERROR('Rp0,2, МПа'!P108/2,"-")</f>
        <v>-</v>
      </c>
    </row>
    <row r="109" spans="1:29" ht="38.25" x14ac:dyDescent="0.25">
      <c r="A109" s="10" t="str">
        <f>INDEX('Обработка исходного'!B:B,ROW($B$3)+4*(ROW($B109)-ROW($B$3)))</f>
        <v>Сталь легированная</v>
      </c>
      <c r="B109" s="47" t="str">
        <f>INDEX('Обработка исходного'!D:D,ROW($B$3)+4*(ROW($B109)-ROW($B$3)))</f>
        <v>15ХМ</v>
      </c>
      <c r="C109" s="27" t="str">
        <f>'Rp0,2, МПа'!C109</f>
        <v>Трубы бесшовные горячекатаные наружным диаметром от 10 до 465 мм с толщиной стенки от 2 до 32 мм</v>
      </c>
      <c r="D109" s="31">
        <f>IFERROR(MIN('Rp0,2, МПа'!D109/1.5,'Rm, МПа'!D109/2.6),"-")</f>
        <v>150.66666666666666</v>
      </c>
      <c r="E109" s="32">
        <f>IFERROR(MIN('Rp0,2, МПа'!E109/1.5,'Rm, МПа'!E109/2.6),"-")</f>
        <v>150.66666666666666</v>
      </c>
      <c r="F109" s="32">
        <f>IFERROR(MIN('Rp0,2, МПа'!F109/1.5,'Rm, МПа'!F109/2.6),"-")</f>
        <v>150.66666666666666</v>
      </c>
      <c r="G109" s="32">
        <f>IFERROR(MIN('Rp0,2, МПа'!G109/1.5,'Rm, МПа'!G109/2.6),"-")</f>
        <v>150.66666666666666</v>
      </c>
      <c r="H109" s="32">
        <f>IFERROR(MIN('Rp0,2, МПа'!H109/1.5,'Rm, МПа'!H109/2.6),"-")</f>
        <v>150.66666666666666</v>
      </c>
      <c r="I109" s="32">
        <f>IFERROR(MIN('Rp0,2, МПа'!I109/1.5,'Rm, МПа'!I109/2.6),"-")</f>
        <v>150.66666666666666</v>
      </c>
      <c r="J109" s="32">
        <f>IFERROR(MIN('Rp0,2, МПа'!J109/1.5,'Rm, МПа'!J109/2.6),"-")</f>
        <v>144</v>
      </c>
      <c r="K109" s="32">
        <f>IFERROR(MIN('Rp0,2, МПа'!K109/1.5,'Rm, МПа'!K109/2.6),"-")</f>
        <v>137.33333333333334</v>
      </c>
      <c r="L109" s="32">
        <f>IFERROR(MIN('Rp0,2, МПа'!L109/1.5,'Rm, МПа'!L109/2.6),"-")</f>
        <v>130.66666666666666</v>
      </c>
      <c r="M109" s="32">
        <f>IFERROR(MIN('Rp0,2, МПа'!M109/1.5,'Rm, МПа'!M109/2.6),"-")</f>
        <v>127.33333333333333</v>
      </c>
      <c r="N109" s="32">
        <f>IFERROR(MIN('Rp0,2, МПа'!N109/1.5,'Rm, МПа'!N109/2.6),"-")</f>
        <v>113.07692307692307</v>
      </c>
      <c r="O109" s="32" t="str">
        <f>IFERROR(MIN('Rp0,2, МПа'!O109/1.5,'Rm, МПа'!O109/2.6),"-")</f>
        <v>-</v>
      </c>
      <c r="P109" s="33" t="str">
        <f>IFERROR(MIN('Rp0,2, МПа'!P109/1.5,'Rm, МПа'!P109/2.6),"-")</f>
        <v>-</v>
      </c>
      <c r="Q109" s="31">
        <f>IFERROR('Rp0,2, МПа'!D109/2,"-")</f>
        <v>113</v>
      </c>
      <c r="R109" s="32">
        <f>IFERROR('Rp0,2, МПа'!E109/2,"-")</f>
        <v>113</v>
      </c>
      <c r="S109" s="32">
        <f>IFERROR('Rp0,2, МПа'!F109/2,"-")</f>
        <v>113</v>
      </c>
      <c r="T109" s="32">
        <f>IFERROR('Rp0,2, МПа'!G109/2,"-")</f>
        <v>113</v>
      </c>
      <c r="U109" s="32">
        <f>IFERROR('Rp0,2, МПа'!H109/2,"-")</f>
        <v>113</v>
      </c>
      <c r="V109" s="32">
        <f>IFERROR('Rp0,2, МПа'!I109/2,"-")</f>
        <v>113</v>
      </c>
      <c r="W109" s="32">
        <f>IFERROR('Rp0,2, МПа'!J109/2,"-")</f>
        <v>108</v>
      </c>
      <c r="X109" s="32">
        <f>IFERROR('Rp0,2, МПа'!K109/2,"-")</f>
        <v>103</v>
      </c>
      <c r="Y109" s="32">
        <f>IFERROR('Rp0,2, МПа'!L109/2,"-")</f>
        <v>98</v>
      </c>
      <c r="Z109" s="32">
        <f>IFERROR('Rp0,2, МПа'!M109/2,"-")</f>
        <v>95.5</v>
      </c>
      <c r="AA109" s="32">
        <f>IFERROR('Rp0,2, МПа'!N109/2,"-")</f>
        <v>93</v>
      </c>
      <c r="AB109" s="32" t="str">
        <f>IFERROR('Rp0,2, МПа'!O109/2,"-")</f>
        <v>-</v>
      </c>
      <c r="AC109" s="33" t="str">
        <f>IFERROR('Rp0,2, МПа'!P109/2,"-")</f>
        <v>-</v>
      </c>
    </row>
    <row r="110" spans="1:29" ht="25.5" x14ac:dyDescent="0.25">
      <c r="A110" s="10" t="str">
        <f>INDEX('Обработка исходного'!B:B,ROW($B$3)+4*(ROW($B110)-ROW($B$3)))</f>
        <v>Сталь легированная</v>
      </c>
      <c r="B110" s="47" t="str">
        <f>INDEX('Обработка исходного'!D:D,ROW($B$3)+4*(ROW($B110)-ROW($B$3)))</f>
        <v>15ХМ</v>
      </c>
      <c r="C110" s="27" t="str">
        <f>'Rp0,2, МПа'!C110</f>
        <v>Поковки толщиной или диаметром от 100 до 300 мм, КП195*</v>
      </c>
      <c r="D110" s="31">
        <f>IFERROR(MIN('Rp0,2, МПа'!D110/1.5,'Rm, МПа'!D110/2.6),"-")</f>
        <v>130</v>
      </c>
      <c r="E110" s="32">
        <f>IFERROR(MIN('Rp0,2, МПа'!E110/1.5,'Rm, МПа'!E110/2.6),"-")</f>
        <v>130</v>
      </c>
      <c r="F110" s="32">
        <f>IFERROR(MIN('Rp0,2, МПа'!F110/1.5,'Rm, МПа'!F110/2.6),"-")</f>
        <v>130</v>
      </c>
      <c r="G110" s="32">
        <f>IFERROR(MIN('Rp0,2, МПа'!G110/1.5,'Rm, МПа'!G110/2.6),"-")</f>
        <v>130</v>
      </c>
      <c r="H110" s="32">
        <f>IFERROR(MIN('Rp0,2, МПа'!H110/1.5,'Rm, МПа'!H110/2.6),"-")</f>
        <v>130</v>
      </c>
      <c r="I110" s="32">
        <f>IFERROR(MIN('Rp0,2, МПа'!I110/1.5,'Rm, МПа'!I110/2.6),"-")</f>
        <v>130</v>
      </c>
      <c r="J110" s="32">
        <f>IFERROR(MIN('Rp0,2, МПа'!J110/1.5,'Rm, МПа'!J110/2.6),"-")</f>
        <v>124</v>
      </c>
      <c r="K110" s="32">
        <f>IFERROR(MIN('Rp0,2, МПа'!K110/1.5,'Rm, МПа'!K110/2.6),"-")</f>
        <v>118</v>
      </c>
      <c r="L110" s="32">
        <f>IFERROR(MIN('Rp0,2, МПа'!L110/1.5,'Rm, МПа'!L110/2.6),"-")</f>
        <v>111.33333333333333</v>
      </c>
      <c r="M110" s="32">
        <f>IFERROR(MIN('Rp0,2, МПа'!M110/1.5,'Rm, МПа'!M110/2.6),"-")</f>
        <v>91.333333333333329</v>
      </c>
      <c r="N110" s="32">
        <f>IFERROR(MIN('Rp0,2, МПа'!N110/1.5,'Rm, МПа'!N110/2.6),"-")</f>
        <v>84.666666666666671</v>
      </c>
      <c r="O110" s="32" t="str">
        <f>IFERROR(MIN('Rp0,2, МПа'!O110/1.5,'Rm, МПа'!O110/2.6),"-")</f>
        <v>-</v>
      </c>
      <c r="P110" s="33" t="str">
        <f>IFERROR(MIN('Rp0,2, МПа'!P110/1.5,'Rm, МПа'!P110/2.6),"-")</f>
        <v>-</v>
      </c>
      <c r="Q110" s="31">
        <f>IFERROR('Rp0,2, МПа'!D110/2,"-")</f>
        <v>97.5</v>
      </c>
      <c r="R110" s="32">
        <f>IFERROR('Rp0,2, МПа'!E110/2,"-")</f>
        <v>97.5</v>
      </c>
      <c r="S110" s="32">
        <f>IFERROR('Rp0,2, МПа'!F110/2,"-")</f>
        <v>97.5</v>
      </c>
      <c r="T110" s="32">
        <f>IFERROR('Rp0,2, МПа'!G110/2,"-")</f>
        <v>97.5</v>
      </c>
      <c r="U110" s="32">
        <f>IFERROR('Rp0,2, МПа'!H110/2,"-")</f>
        <v>97.5</v>
      </c>
      <c r="V110" s="32">
        <f>IFERROR('Rp0,2, МПа'!I110/2,"-")</f>
        <v>97.5</v>
      </c>
      <c r="W110" s="32">
        <f>IFERROR('Rp0,2, МПа'!J110/2,"-")</f>
        <v>93</v>
      </c>
      <c r="X110" s="32">
        <f>IFERROR('Rp0,2, МПа'!K110/2,"-")</f>
        <v>88.5</v>
      </c>
      <c r="Y110" s="32">
        <f>IFERROR('Rp0,2, МПа'!L110/2,"-")</f>
        <v>83.5</v>
      </c>
      <c r="Z110" s="32">
        <f>IFERROR('Rp0,2, МПа'!M110/2,"-")</f>
        <v>68.5</v>
      </c>
      <c r="AA110" s="32">
        <f>IFERROR('Rp0,2, МПа'!N110/2,"-")</f>
        <v>63.5</v>
      </c>
      <c r="AB110" s="32" t="str">
        <f>IFERROR('Rp0,2, МПа'!O110/2,"-")</f>
        <v>-</v>
      </c>
      <c r="AC110" s="33" t="str">
        <f>IFERROR('Rp0,2, МПа'!P110/2,"-")</f>
        <v>-</v>
      </c>
    </row>
    <row r="111" spans="1:29" ht="25.5" x14ac:dyDescent="0.25">
      <c r="A111" s="10" t="str">
        <f>INDEX('Обработка исходного'!B:B,ROW($B$3)+4*(ROW($B111)-ROW($B$3)))</f>
        <v>Сталь легированная</v>
      </c>
      <c r="B111" s="47" t="str">
        <f>INDEX('Обработка исходного'!D:D,ROW($B$3)+4*(ROW($B111)-ROW($B$3)))</f>
        <v>15ХМ</v>
      </c>
      <c r="C111" s="27" t="str">
        <f>'Rp0,2, МПа'!C111</f>
        <v>Поковки толщиной или диаметром от 100 до 300 мм, КП215*</v>
      </c>
      <c r="D111" s="31">
        <f>IFERROR(MIN('Rp0,2, МПа'!D111/1.5,'Rm, МПа'!D111/2.6),"-")</f>
        <v>143.33333333333334</v>
      </c>
      <c r="E111" s="32">
        <f>IFERROR(MIN('Rp0,2, МПа'!E111/1.5,'Rm, МПа'!E111/2.6),"-")</f>
        <v>143.33333333333334</v>
      </c>
      <c r="F111" s="32">
        <f>IFERROR(MIN('Rp0,2, МПа'!F111/1.5,'Rm, МПа'!F111/2.6),"-")</f>
        <v>143.33333333333334</v>
      </c>
      <c r="G111" s="32">
        <f>IFERROR(MIN('Rp0,2, МПа'!G111/1.5,'Rm, МПа'!G111/2.6),"-")</f>
        <v>143.33333333333334</v>
      </c>
      <c r="H111" s="32">
        <f>IFERROR(MIN('Rp0,2, МПа'!H111/1.5,'Rm, МПа'!H111/2.6),"-")</f>
        <v>143.33333333333334</v>
      </c>
      <c r="I111" s="32">
        <f>IFERROR(MIN('Rp0,2, МПа'!I111/1.5,'Rm, МПа'!I111/2.6),"-")</f>
        <v>143.33333333333334</v>
      </c>
      <c r="J111" s="32">
        <f>IFERROR(MIN('Rp0,2, МПа'!J111/1.5,'Rm, МПа'!J111/2.6),"-")</f>
        <v>137.33333333333334</v>
      </c>
      <c r="K111" s="32">
        <f>IFERROR(MIN('Rp0,2, МПа'!K111/1.5,'Rm, МПа'!K111/2.6),"-")</f>
        <v>130.66666666666666</v>
      </c>
      <c r="L111" s="32">
        <f>IFERROR(MIN('Rp0,2, МПа'!L111/1.5,'Rm, МПа'!L111/2.6),"-")</f>
        <v>124</v>
      </c>
      <c r="M111" s="32">
        <f>IFERROR(MIN('Rp0,2, МПа'!M111/1.5,'Rm, МПа'!M111/2.6),"-")</f>
        <v>98</v>
      </c>
      <c r="N111" s="32">
        <f>IFERROR(MIN('Rp0,2, МПа'!N111/1.5,'Rm, МПа'!N111/2.6),"-")</f>
        <v>98</v>
      </c>
      <c r="O111" s="32" t="str">
        <f>IFERROR(MIN('Rp0,2, МПа'!O111/1.5,'Rm, МПа'!O111/2.6),"-")</f>
        <v>-</v>
      </c>
      <c r="P111" s="33" t="str">
        <f>IFERROR(MIN('Rp0,2, МПа'!P111/1.5,'Rm, МПа'!P111/2.6),"-")</f>
        <v>-</v>
      </c>
      <c r="Q111" s="31">
        <f>IFERROR('Rp0,2, МПа'!D111/2,"-")</f>
        <v>107.5</v>
      </c>
      <c r="R111" s="32">
        <f>IFERROR('Rp0,2, МПа'!E111/2,"-")</f>
        <v>107.5</v>
      </c>
      <c r="S111" s="32">
        <f>IFERROR('Rp0,2, МПа'!F111/2,"-")</f>
        <v>107.5</v>
      </c>
      <c r="T111" s="32">
        <f>IFERROR('Rp0,2, МПа'!G111/2,"-")</f>
        <v>107.5</v>
      </c>
      <c r="U111" s="32">
        <f>IFERROR('Rp0,2, МПа'!H111/2,"-")</f>
        <v>107.5</v>
      </c>
      <c r="V111" s="32">
        <f>IFERROR('Rp0,2, МПа'!I111/2,"-")</f>
        <v>107.5</v>
      </c>
      <c r="W111" s="32">
        <f>IFERROR('Rp0,2, МПа'!J111/2,"-")</f>
        <v>103</v>
      </c>
      <c r="X111" s="32">
        <f>IFERROR('Rp0,2, МПа'!K111/2,"-")</f>
        <v>98</v>
      </c>
      <c r="Y111" s="32">
        <f>IFERROR('Rp0,2, МПа'!L111/2,"-")</f>
        <v>93</v>
      </c>
      <c r="Z111" s="32">
        <f>IFERROR('Rp0,2, МПа'!M111/2,"-")</f>
        <v>73.5</v>
      </c>
      <c r="AA111" s="32">
        <f>IFERROR('Rp0,2, МПа'!N111/2,"-")</f>
        <v>73.5</v>
      </c>
      <c r="AB111" s="32" t="str">
        <f>IFERROR('Rp0,2, МПа'!O111/2,"-")</f>
        <v>-</v>
      </c>
      <c r="AC111" s="33" t="str">
        <f>IFERROR('Rp0,2, МПа'!P111/2,"-")</f>
        <v>-</v>
      </c>
    </row>
    <row r="112" spans="1:29" x14ac:dyDescent="0.25">
      <c r="A112" s="10" t="str">
        <f>INDEX('Обработка исходного'!B:B,ROW($B$3)+4*(ROW($B112)-ROW($B$3)))</f>
        <v>Сталь легированная</v>
      </c>
      <c r="B112" s="47" t="str">
        <f>INDEX('Обработка исходного'!D:D,ROW($B$3)+4*(ROW($B112)-ROW($B$3)))</f>
        <v>15ХМ</v>
      </c>
      <c r="C112" s="27" t="str">
        <f>'Rp0,2, МПа'!C112</f>
        <v>Поковки толщиной или диаметром до 300 мм, КП245*</v>
      </c>
      <c r="D112" s="31">
        <f>IFERROR(MIN('Rp0,2, МПа'!D112/1.5,'Rm, МПа'!D112/2.6),"-")</f>
        <v>163.33333333333334</v>
      </c>
      <c r="E112" s="32">
        <f>IFERROR(MIN('Rp0,2, МПа'!E112/1.5,'Rm, МПа'!E112/2.6),"-")</f>
        <v>163.33333333333334</v>
      </c>
      <c r="F112" s="32">
        <f>IFERROR(MIN('Rp0,2, МПа'!F112/1.5,'Rm, МПа'!F112/2.6),"-")</f>
        <v>163.33333333333334</v>
      </c>
      <c r="G112" s="32">
        <f>IFERROR(MIN('Rp0,2, МПа'!G112/1.5,'Rm, МПа'!G112/2.6),"-")</f>
        <v>163.33333333333334</v>
      </c>
      <c r="H112" s="32">
        <f>IFERROR(MIN('Rp0,2, МПа'!H112/1.5,'Rm, МПа'!H112/2.6),"-")</f>
        <v>163.33333333333334</v>
      </c>
      <c r="I112" s="32">
        <f>IFERROR(MIN('Rp0,2, МПа'!I112/1.5,'Rm, МПа'!I112/2.6),"-")</f>
        <v>163.33333333333334</v>
      </c>
      <c r="J112" s="32">
        <f>IFERROR(MIN('Rp0,2, МПа'!J112/1.5,'Rm, МПа'!J112/2.6),"-")</f>
        <v>156.66666666666666</v>
      </c>
      <c r="K112" s="32">
        <f>IFERROR(MIN('Rp0,2, МПа'!K112/1.5,'Rm, МПа'!K112/2.6),"-")</f>
        <v>150.66666666666666</v>
      </c>
      <c r="L112" s="32">
        <f>IFERROR(MIN('Rp0,2, МПа'!L112/1.5,'Rm, МПа'!L112/2.6),"-")</f>
        <v>144</v>
      </c>
      <c r="M112" s="32">
        <f>IFERROR(MIN('Rp0,2, МПа'!M112/1.5,'Rm, МПа'!M112/2.6),"-")</f>
        <v>111.33333333333333</v>
      </c>
      <c r="N112" s="32">
        <f>IFERROR(MIN('Rp0,2, МПа'!N112/1.5,'Rm, МПа'!N112/2.6),"-")</f>
        <v>111.33333333333333</v>
      </c>
      <c r="O112" s="32" t="str">
        <f>IFERROR(MIN('Rp0,2, МПа'!O112/1.5,'Rm, МПа'!O112/2.6),"-")</f>
        <v>-</v>
      </c>
      <c r="P112" s="33" t="str">
        <f>IFERROR(MIN('Rp0,2, МПа'!P112/1.5,'Rm, МПа'!P112/2.6),"-")</f>
        <v>-</v>
      </c>
      <c r="Q112" s="31">
        <f>IFERROR('Rp0,2, МПа'!D112/2,"-")</f>
        <v>122.5</v>
      </c>
      <c r="R112" s="32">
        <f>IFERROR('Rp0,2, МПа'!E112/2,"-")</f>
        <v>122.5</v>
      </c>
      <c r="S112" s="32">
        <f>IFERROR('Rp0,2, МПа'!F112/2,"-")</f>
        <v>122.5</v>
      </c>
      <c r="T112" s="32">
        <f>IFERROR('Rp0,2, МПа'!G112/2,"-")</f>
        <v>122.5</v>
      </c>
      <c r="U112" s="32">
        <f>IFERROR('Rp0,2, МПа'!H112/2,"-")</f>
        <v>122.5</v>
      </c>
      <c r="V112" s="32">
        <f>IFERROR('Rp0,2, МПа'!I112/2,"-")</f>
        <v>122.5</v>
      </c>
      <c r="W112" s="32">
        <f>IFERROR('Rp0,2, МПа'!J112/2,"-")</f>
        <v>117.5</v>
      </c>
      <c r="X112" s="32">
        <f>IFERROR('Rp0,2, МПа'!K112/2,"-")</f>
        <v>113</v>
      </c>
      <c r="Y112" s="32">
        <f>IFERROR('Rp0,2, МПа'!L112/2,"-")</f>
        <v>108</v>
      </c>
      <c r="Z112" s="32">
        <f>IFERROR('Rp0,2, МПа'!M112/2,"-")</f>
        <v>83.5</v>
      </c>
      <c r="AA112" s="32">
        <f>IFERROR('Rp0,2, МПа'!N112/2,"-")</f>
        <v>83.5</v>
      </c>
      <c r="AB112" s="32" t="str">
        <f>IFERROR('Rp0,2, МПа'!O112/2,"-")</f>
        <v>-</v>
      </c>
      <c r="AC112" s="33" t="str">
        <f>IFERROR('Rp0,2, МПа'!P112/2,"-")</f>
        <v>-</v>
      </c>
    </row>
    <row r="113" spans="1:29" x14ac:dyDescent="0.25">
      <c r="A113" s="10" t="str">
        <f>INDEX('Обработка исходного'!B:B,ROW($B$3)+4*(ROW($B113)-ROW($B$3)))</f>
        <v>Сталь легированная</v>
      </c>
      <c r="B113" s="47" t="str">
        <f>INDEX('Обработка исходного'!D:D,ROW($B$3)+4*(ROW($B113)-ROW($B$3)))</f>
        <v>15ХМ</v>
      </c>
      <c r="C113" s="27" t="str">
        <f>'Rp0,2, МПа'!C113</f>
        <v>Поковки толщиной или диаметром до 500 мм, КП275*</v>
      </c>
      <c r="D113" s="31">
        <f>IFERROR(MIN('Rp0,2, МПа'!D113/1.5,'Rm, МПа'!D113/2.6),"-")</f>
        <v>183.33333333333334</v>
      </c>
      <c r="E113" s="32">
        <f>IFERROR(MIN('Rp0,2, МПа'!E113/1.5,'Rm, МПа'!E113/2.6),"-")</f>
        <v>183.33333333333334</v>
      </c>
      <c r="F113" s="32">
        <f>IFERROR(MIN('Rp0,2, МПа'!F113/1.5,'Rm, МПа'!F113/2.6),"-")</f>
        <v>183.33333333333334</v>
      </c>
      <c r="G113" s="32">
        <f>IFERROR(MIN('Rp0,2, МПа'!G113/1.5,'Rm, МПа'!G113/2.6),"-")</f>
        <v>183.33333333333334</v>
      </c>
      <c r="H113" s="32">
        <f>IFERROR(MIN('Rp0,2, МПа'!H113/1.5,'Rm, МПа'!H113/2.6),"-")</f>
        <v>183.33333333333334</v>
      </c>
      <c r="I113" s="32">
        <f>IFERROR(MIN('Rp0,2, МПа'!I113/1.5,'Rm, МПа'!I113/2.6),"-")</f>
        <v>183.33333333333334</v>
      </c>
      <c r="J113" s="32">
        <f>IFERROR(MIN('Rp0,2, МПа'!J113/1.5,'Rm, МПа'!J113/2.6),"-")</f>
        <v>176.66666666666666</v>
      </c>
      <c r="K113" s="32">
        <f>IFERROR(MIN('Rp0,2, МПа'!K113/1.5,'Rm, МПа'!K113/2.6),"-")</f>
        <v>170</v>
      </c>
      <c r="L113" s="32">
        <f>IFERROR(MIN('Rp0,2, МПа'!L113/1.5,'Rm, МПа'!L113/2.6),"-")</f>
        <v>156.66666666666666</v>
      </c>
      <c r="M113" s="32">
        <f>IFERROR(MIN('Rp0,2, МПа'!M113/1.5,'Rm, МПа'!M113/2.6),"-")</f>
        <v>130.66666666666666</v>
      </c>
      <c r="N113" s="32">
        <f>IFERROR(MIN('Rp0,2, МПа'!N113/1.5,'Rm, МПа'!N113/2.6),"-")</f>
        <v>130.66666666666666</v>
      </c>
      <c r="O113" s="32" t="str">
        <f>IFERROR(MIN('Rp0,2, МПа'!O113/1.5,'Rm, МПа'!O113/2.6),"-")</f>
        <v>-</v>
      </c>
      <c r="P113" s="33" t="str">
        <f>IFERROR(MIN('Rp0,2, МПа'!P113/1.5,'Rm, МПа'!P113/2.6),"-")</f>
        <v>-</v>
      </c>
      <c r="Q113" s="31">
        <f>IFERROR('Rp0,2, МПа'!D113/2,"-")</f>
        <v>137.5</v>
      </c>
      <c r="R113" s="32">
        <f>IFERROR('Rp0,2, МПа'!E113/2,"-")</f>
        <v>137.5</v>
      </c>
      <c r="S113" s="32">
        <f>IFERROR('Rp0,2, МПа'!F113/2,"-")</f>
        <v>137.5</v>
      </c>
      <c r="T113" s="32">
        <f>IFERROR('Rp0,2, МПа'!G113/2,"-")</f>
        <v>137.5</v>
      </c>
      <c r="U113" s="32">
        <f>IFERROR('Rp0,2, МПа'!H113/2,"-")</f>
        <v>137.5</v>
      </c>
      <c r="V113" s="32">
        <f>IFERROR('Rp0,2, МПа'!I113/2,"-")</f>
        <v>137.5</v>
      </c>
      <c r="W113" s="32">
        <f>IFERROR('Rp0,2, МПа'!J113/2,"-")</f>
        <v>132.5</v>
      </c>
      <c r="X113" s="32">
        <f>IFERROR('Rp0,2, МПа'!K113/2,"-")</f>
        <v>127.5</v>
      </c>
      <c r="Y113" s="32">
        <f>IFERROR('Rp0,2, МПа'!L113/2,"-")</f>
        <v>117.5</v>
      </c>
      <c r="Z113" s="32">
        <f>IFERROR('Rp0,2, МПа'!M113/2,"-")</f>
        <v>98</v>
      </c>
      <c r="AA113" s="32">
        <f>IFERROR('Rp0,2, МПа'!N113/2,"-")</f>
        <v>98</v>
      </c>
      <c r="AB113" s="32" t="str">
        <f>IFERROR('Rp0,2, МПа'!O113/2,"-")</f>
        <v>-</v>
      </c>
      <c r="AC113" s="33" t="str">
        <f>IFERROR('Rp0,2, МПа'!P113/2,"-")</f>
        <v>-</v>
      </c>
    </row>
    <row r="114" spans="1:29" x14ac:dyDescent="0.25">
      <c r="A114" s="10" t="str">
        <f>INDEX('Обработка исходного'!B:B,ROW($B$3)+4*(ROW($B114)-ROW($B$3)))</f>
        <v>Сталь легированная</v>
      </c>
      <c r="B114" s="47" t="str">
        <f>INDEX('Обработка исходного'!D:D,ROW($B$3)+4*(ROW($B114)-ROW($B$3)))</f>
        <v>15ХМ</v>
      </c>
      <c r="C114" s="27" t="str">
        <f>'Rp0,2, МПа'!C114</f>
        <v>Поковки толщиной или диаметром до 100 мм, КП315*</v>
      </c>
      <c r="D114" s="31">
        <f>IFERROR(MIN('Rp0,2, МПа'!D114/1.5,'Rm, МПа'!D114/2.6),"-")</f>
        <v>210</v>
      </c>
      <c r="E114" s="32">
        <f>IFERROR(MIN('Rp0,2, МПа'!E114/1.5,'Rm, МПа'!E114/2.6),"-")</f>
        <v>209.33333333333334</v>
      </c>
      <c r="F114" s="32">
        <f>IFERROR(MIN('Rp0,2, МПа'!F114/1.5,'Rm, МПа'!F114/2.6),"-")</f>
        <v>209.33333333333334</v>
      </c>
      <c r="G114" s="32">
        <f>IFERROR(MIN('Rp0,2, МПа'!G114/1.5,'Rm, МПа'!G114/2.6),"-")</f>
        <v>209.33333333333334</v>
      </c>
      <c r="H114" s="32">
        <f>IFERROR(MIN('Rp0,2, МПа'!H114/1.5,'Rm, МПа'!H114/2.6),"-")</f>
        <v>209.33333333333334</v>
      </c>
      <c r="I114" s="32">
        <f>IFERROR(MIN('Rp0,2, МПа'!I114/1.5,'Rm, МПа'!I114/2.6),"-")</f>
        <v>207.69230769230768</v>
      </c>
      <c r="J114" s="32">
        <f>IFERROR(MIN('Rp0,2, МПа'!J114/1.5,'Rm, МПа'!J114/2.6),"-")</f>
        <v>202.66666666666666</v>
      </c>
      <c r="K114" s="32">
        <f>IFERROR(MIN('Rp0,2, МПа'!K114/1.5,'Rm, МПа'!K114/2.6),"-")</f>
        <v>189.33333333333334</v>
      </c>
      <c r="L114" s="32">
        <f>IFERROR(MIN('Rp0,2, МПа'!L114/1.5,'Rm, МПа'!L114/2.6),"-")</f>
        <v>183.33333333333334</v>
      </c>
      <c r="M114" s="32">
        <f>IFERROR(MIN('Rp0,2, МПа'!M114/1.5,'Rm, МПа'!M114/2.6),"-")</f>
        <v>144</v>
      </c>
      <c r="N114" s="32">
        <f>IFERROR(MIN('Rp0,2, МПа'!N114/1.5,'Rm, МПа'!N114/2.6),"-")</f>
        <v>144</v>
      </c>
      <c r="O114" s="32" t="str">
        <f>IFERROR(MIN('Rp0,2, МПа'!O114/1.5,'Rm, МПа'!O114/2.6),"-")</f>
        <v>-</v>
      </c>
      <c r="P114" s="33" t="str">
        <f>IFERROR(MIN('Rp0,2, МПа'!P114/1.5,'Rm, МПа'!P114/2.6),"-")</f>
        <v>-</v>
      </c>
      <c r="Q114" s="31">
        <f>IFERROR('Rp0,2, МПа'!D114/2,"-")</f>
        <v>157.5</v>
      </c>
      <c r="R114" s="32">
        <f>IFERROR('Rp0,2, МПа'!E114/2,"-")</f>
        <v>157</v>
      </c>
      <c r="S114" s="32">
        <f>IFERROR('Rp0,2, МПа'!F114/2,"-")</f>
        <v>157</v>
      </c>
      <c r="T114" s="32">
        <f>IFERROR('Rp0,2, МПа'!G114/2,"-")</f>
        <v>157</v>
      </c>
      <c r="U114" s="32">
        <f>IFERROR('Rp0,2, МПа'!H114/2,"-")</f>
        <v>157</v>
      </c>
      <c r="V114" s="32">
        <f>IFERROR('Rp0,2, МПа'!I114/2,"-")</f>
        <v>157</v>
      </c>
      <c r="W114" s="32">
        <f>IFERROR('Rp0,2, МПа'!J114/2,"-")</f>
        <v>152</v>
      </c>
      <c r="X114" s="32">
        <f>IFERROR('Rp0,2, МПа'!K114/2,"-")</f>
        <v>142</v>
      </c>
      <c r="Y114" s="32">
        <f>IFERROR('Rp0,2, МПа'!L114/2,"-")</f>
        <v>137.5</v>
      </c>
      <c r="Z114" s="32">
        <f>IFERROR('Rp0,2, МПа'!M114/2,"-")</f>
        <v>108</v>
      </c>
      <c r="AA114" s="32">
        <f>IFERROR('Rp0,2, МПа'!N114/2,"-")</f>
        <v>108</v>
      </c>
      <c r="AB114" s="32" t="str">
        <f>IFERROR('Rp0,2, МПа'!O114/2,"-")</f>
        <v>-</v>
      </c>
      <c r="AC114" s="33" t="str">
        <f>IFERROR('Rp0,2, МПа'!P114/2,"-")</f>
        <v>-</v>
      </c>
    </row>
    <row r="115" spans="1:29" x14ac:dyDescent="0.25">
      <c r="A115" s="10" t="str">
        <f>INDEX('Обработка исходного'!B:B,ROW($B$3)+4*(ROW($B115)-ROW($B$3)))</f>
        <v>Сталь легированная</v>
      </c>
      <c r="B115" s="47" t="str">
        <f>INDEX('Обработка исходного'!D:D,ROW($B$3)+4*(ROW($B115)-ROW($B$3)))</f>
        <v>15ХМ</v>
      </c>
      <c r="C115" s="27" t="str">
        <f>'Rp0,2, МПа'!C115</f>
        <v>Поковки толщиной или диаметром до 300 мм, КП345*</v>
      </c>
      <c r="D115" s="31">
        <f>IFERROR(MIN('Rp0,2, МПа'!D115/1.5,'Rm, МПа'!D115/2.6),"-")</f>
        <v>226.92307692307691</v>
      </c>
      <c r="E115" s="32">
        <f>IFERROR(MIN('Rp0,2, МПа'!E115/1.5,'Rm, МПа'!E115/2.6),"-")</f>
        <v>226.53846153846152</v>
      </c>
      <c r="F115" s="32">
        <f>IFERROR(MIN('Rp0,2, МПа'!F115/1.5,'Rm, МПа'!F115/2.6),"-")</f>
        <v>226.53846153846152</v>
      </c>
      <c r="G115" s="32">
        <f>IFERROR(MIN('Rp0,2, МПа'!G115/1.5,'Rm, МПа'!G115/2.6),"-")</f>
        <v>222.69230769230768</v>
      </c>
      <c r="H115" s="32">
        <f>IFERROR(MIN('Rp0,2, МПа'!H115/1.5,'Rm, МПа'!H115/2.6),"-")</f>
        <v>222.69230769230768</v>
      </c>
      <c r="I115" s="32">
        <f>IFERROR(MIN('Rp0,2, МПа'!I115/1.5,'Rm, МПа'!I115/2.6),"-")</f>
        <v>215</v>
      </c>
      <c r="J115" s="32">
        <f>IFERROR(MIN('Rp0,2, МПа'!J115/1.5,'Rm, МПа'!J115/2.6),"-")</f>
        <v>211.15384615384616</v>
      </c>
      <c r="K115" s="32">
        <f>IFERROR(MIN('Rp0,2, МПа'!K115/1.5,'Rm, МПа'!K115/2.6),"-")</f>
        <v>209.33333333333334</v>
      </c>
      <c r="L115" s="32">
        <f>IFERROR(MIN('Rp0,2, МПа'!L115/1.5,'Rm, МПа'!L115/2.6),"-")</f>
        <v>196</v>
      </c>
      <c r="M115" s="32">
        <f>IFERROR(MIN('Rp0,2, МПа'!M115/1.5,'Rm, МПа'!M115/2.6),"-")</f>
        <v>156.66666666666666</v>
      </c>
      <c r="N115" s="32">
        <f>IFERROR(MIN('Rp0,2, МПа'!N115/1.5,'Rm, МПа'!N115/2.6),"-")</f>
        <v>156.66666666666666</v>
      </c>
      <c r="O115" s="32" t="str">
        <f>IFERROR(MIN('Rp0,2, МПа'!O115/1.5,'Rm, МПа'!O115/2.6),"-")</f>
        <v>-</v>
      </c>
      <c r="P115" s="33" t="str">
        <f>IFERROR(MIN('Rp0,2, МПа'!P115/1.5,'Rm, МПа'!P115/2.6),"-")</f>
        <v>-</v>
      </c>
      <c r="Q115" s="31">
        <f>IFERROR('Rp0,2, МПа'!D115/2,"-")</f>
        <v>172.5</v>
      </c>
      <c r="R115" s="32">
        <f>IFERROR('Rp0,2, МПа'!E115/2,"-")</f>
        <v>171.5</v>
      </c>
      <c r="S115" s="32">
        <f>IFERROR('Rp0,2, МПа'!F115/2,"-")</f>
        <v>171.5</v>
      </c>
      <c r="T115" s="32">
        <f>IFERROR('Rp0,2, МПа'!G115/2,"-")</f>
        <v>171.5</v>
      </c>
      <c r="U115" s="32">
        <f>IFERROR('Rp0,2, МПа'!H115/2,"-")</f>
        <v>171.5</v>
      </c>
      <c r="V115" s="32">
        <f>IFERROR('Rp0,2, МПа'!I115/2,"-")</f>
        <v>171.5</v>
      </c>
      <c r="W115" s="32">
        <f>IFERROR('Rp0,2, МПа'!J115/2,"-")</f>
        <v>161.5</v>
      </c>
      <c r="X115" s="32">
        <f>IFERROR('Rp0,2, МПа'!K115/2,"-")</f>
        <v>157</v>
      </c>
      <c r="Y115" s="32">
        <f>IFERROR('Rp0,2, МПа'!L115/2,"-")</f>
        <v>147</v>
      </c>
      <c r="Z115" s="32">
        <f>IFERROR('Rp0,2, МПа'!M115/2,"-")</f>
        <v>117.5</v>
      </c>
      <c r="AA115" s="32">
        <f>IFERROR('Rp0,2, МПа'!N115/2,"-")</f>
        <v>117.5</v>
      </c>
      <c r="AB115" s="32" t="str">
        <f>IFERROR('Rp0,2, МПа'!O115/2,"-")</f>
        <v>-</v>
      </c>
      <c r="AC115" s="33" t="str">
        <f>IFERROR('Rp0,2, МПа'!P115/2,"-")</f>
        <v>-</v>
      </c>
    </row>
    <row r="116" spans="1:29" x14ac:dyDescent="0.25">
      <c r="A116" s="10" t="str">
        <f>INDEX('Обработка исходного'!B:B,ROW($B$3)+4*(ROW($B116)-ROW($B$3)))</f>
        <v>Сталь легированная</v>
      </c>
      <c r="B116" s="47" t="str">
        <f>INDEX('Обработка исходного'!D:D,ROW($B$3)+4*(ROW($B116)-ROW($B$3)))</f>
        <v>15ХМ</v>
      </c>
      <c r="C116" s="27" t="str">
        <f>'Rp0,2, МПа'!C116</f>
        <v>Поковки толщиной или диаметром до 100 мм, КП395*</v>
      </c>
      <c r="D116" s="31">
        <f>IFERROR(MIN('Rp0,2, МПа'!D116/1.5,'Rm, МПа'!D116/2.6),"-")</f>
        <v>236.53846153846152</v>
      </c>
      <c r="E116" s="32">
        <f>IFERROR(MIN('Rp0,2, МПа'!E116/1.5,'Rm, МПа'!E116/2.6),"-")</f>
        <v>236.53846153846152</v>
      </c>
      <c r="F116" s="32">
        <f>IFERROR(MIN('Rp0,2, МПа'!F116/1.5,'Rm, МПа'!F116/2.6),"-")</f>
        <v>236.53846153846152</v>
      </c>
      <c r="G116" s="32">
        <f>IFERROR(MIN('Rp0,2, МПа'!G116/1.5,'Rm, МПа'!G116/2.6),"-")</f>
        <v>233.84615384615384</v>
      </c>
      <c r="H116" s="32">
        <f>IFERROR(MIN('Rp0,2, МПа'!H116/1.5,'Rm, МПа'!H116/2.6),"-")</f>
        <v>233.84615384615384</v>
      </c>
      <c r="I116" s="32">
        <f>IFERROR(MIN('Rp0,2, МПа'!I116/1.5,'Rm, МПа'!I116/2.6),"-")</f>
        <v>226.53846153846152</v>
      </c>
      <c r="J116" s="32">
        <f>IFERROR(MIN('Rp0,2, МПа'!J116/1.5,'Rm, МПа'!J116/2.6),"-")</f>
        <v>222.69230769230768</v>
      </c>
      <c r="K116" s="32">
        <f>IFERROR(MIN('Rp0,2, МПа'!K116/1.5,'Rm, МПа'!K116/2.6),"-")</f>
        <v>222.69230769230768</v>
      </c>
      <c r="L116" s="32">
        <f>IFERROR(MIN('Rp0,2, МПа'!L116/1.5,'Rm, МПа'!L116/2.6),"-")</f>
        <v>222.69230769230768</v>
      </c>
      <c r="M116" s="32">
        <f>IFERROR(MIN('Rp0,2, МПа'!M116/1.5,'Rm, МПа'!M116/2.6),"-")</f>
        <v>183.33333333333334</v>
      </c>
      <c r="N116" s="32">
        <f>IFERROR(MIN('Rp0,2, МПа'!N116/1.5,'Rm, МПа'!N116/2.6),"-")</f>
        <v>183.33333333333334</v>
      </c>
      <c r="O116" s="32" t="str">
        <f>IFERROR(MIN('Rp0,2, МПа'!O116/1.5,'Rm, МПа'!O116/2.6),"-")</f>
        <v>-</v>
      </c>
      <c r="P116" s="33" t="str">
        <f>IFERROR(MIN('Rp0,2, МПа'!P116/1.5,'Rm, МПа'!P116/2.6),"-")</f>
        <v>-</v>
      </c>
      <c r="Q116" s="31">
        <f>IFERROR('Rp0,2, МПа'!D116/2,"-")</f>
        <v>197.5</v>
      </c>
      <c r="R116" s="32">
        <f>IFERROR('Rp0,2, МПа'!E116/2,"-")</f>
        <v>197.5</v>
      </c>
      <c r="S116" s="32">
        <f>IFERROR('Rp0,2, МПа'!F116/2,"-")</f>
        <v>197.5</v>
      </c>
      <c r="T116" s="32">
        <f>IFERROR('Rp0,2, МПа'!G116/2,"-")</f>
        <v>197.5</v>
      </c>
      <c r="U116" s="32">
        <f>IFERROR('Rp0,2, МПа'!H116/2,"-")</f>
        <v>197.5</v>
      </c>
      <c r="V116" s="32">
        <f>IFERROR('Rp0,2, МПа'!I116/2,"-")</f>
        <v>197.5</v>
      </c>
      <c r="W116" s="32">
        <f>IFERROR('Rp0,2, МПа'!J116/2,"-")</f>
        <v>186.5</v>
      </c>
      <c r="X116" s="32">
        <f>IFERROR('Rp0,2, МПа'!K116/2,"-")</f>
        <v>176.5</v>
      </c>
      <c r="Y116" s="32">
        <f>IFERROR('Rp0,2, МПа'!L116/2,"-")</f>
        <v>171.5</v>
      </c>
      <c r="Z116" s="32">
        <f>IFERROR('Rp0,2, МПа'!M116/2,"-")</f>
        <v>137.5</v>
      </c>
      <c r="AA116" s="32">
        <f>IFERROR('Rp0,2, МПа'!N116/2,"-")</f>
        <v>137.5</v>
      </c>
      <c r="AB116" s="32" t="str">
        <f>IFERROR('Rp0,2, МПа'!O116/2,"-")</f>
        <v>-</v>
      </c>
      <c r="AC116" s="33" t="str">
        <f>IFERROR('Rp0,2, МПа'!P116/2,"-")</f>
        <v>-</v>
      </c>
    </row>
    <row r="117" spans="1:29" x14ac:dyDescent="0.25">
      <c r="A117" s="10" t="str">
        <f>INDEX('Обработка исходного'!B:B,ROW($B$3)+4*(ROW($B117)-ROW($B$3)))</f>
        <v>Сталь легированная</v>
      </c>
      <c r="B117" s="47" t="str">
        <f>INDEX('Обработка исходного'!D:D,ROW($B$3)+4*(ROW($B117)-ROW($B$3)))</f>
        <v>15ХМ</v>
      </c>
      <c r="C117" s="27" t="str">
        <f>'Rp0,2, МПа'!C117</f>
        <v>Поковки толщиной или диаметром до 100 мм, КП440*</v>
      </c>
      <c r="D117" s="31">
        <f>IFERROR(MIN('Rp0,2, МПа'!D117/1.5,'Rm, МПа'!D117/2.6),"-")</f>
        <v>244.23076923076923</v>
      </c>
      <c r="E117" s="32">
        <f>IFERROR(MIN('Rp0,2, МПа'!E117/1.5,'Rm, МПа'!E117/2.6),"-")</f>
        <v>244.23076923076923</v>
      </c>
      <c r="F117" s="32">
        <f>IFERROR(MIN('Rp0,2, МПа'!F117/1.5,'Rm, МПа'!F117/2.6),"-")</f>
        <v>244.23076923076923</v>
      </c>
      <c r="G117" s="32">
        <f>IFERROR(MIN('Rp0,2, МПа'!G117/1.5,'Rm, МПа'!G117/2.6),"-")</f>
        <v>241.53846153846152</v>
      </c>
      <c r="H117" s="32">
        <f>IFERROR(MIN('Rp0,2, МПа'!H117/1.5,'Rm, МПа'!H117/2.6),"-")</f>
        <v>241.53846153846152</v>
      </c>
      <c r="I117" s="32">
        <f>IFERROR(MIN('Rp0,2, МПа'!I117/1.5,'Rm, МПа'!I117/2.6),"-")</f>
        <v>233.84615384615384</v>
      </c>
      <c r="J117" s="32">
        <f>IFERROR(MIN('Rp0,2, МПа'!J117/1.5,'Rm, МПа'!J117/2.6),"-")</f>
        <v>230</v>
      </c>
      <c r="K117" s="32">
        <f>IFERROR(MIN('Rp0,2, МПа'!K117/1.5,'Rm, МПа'!K117/2.6),"-")</f>
        <v>230</v>
      </c>
      <c r="L117" s="32">
        <f>IFERROR(MIN('Rp0,2, МПа'!L117/1.5,'Rm, МПа'!L117/2.6),"-")</f>
        <v>230</v>
      </c>
      <c r="M117" s="32">
        <f>IFERROR(MIN('Rp0,2, МПа'!M117/1.5,'Rm, МПа'!M117/2.6),"-")</f>
        <v>202.66666666666666</v>
      </c>
      <c r="N117" s="32">
        <f>IFERROR(MIN('Rp0,2, МПа'!N117/1.5,'Rm, МПа'!N117/2.6),"-")</f>
        <v>188.84615384615384</v>
      </c>
      <c r="O117" s="32" t="str">
        <f>IFERROR(MIN('Rp0,2, МПа'!O117/1.5,'Rm, МПа'!O117/2.6),"-")</f>
        <v>-</v>
      </c>
      <c r="P117" s="33" t="str">
        <f>IFERROR(MIN('Rp0,2, МПа'!P117/1.5,'Rm, МПа'!P117/2.6),"-")</f>
        <v>-</v>
      </c>
      <c r="Q117" s="31">
        <f>IFERROR('Rp0,2, МПа'!D117/2,"-")</f>
        <v>220</v>
      </c>
      <c r="R117" s="32">
        <f>IFERROR('Rp0,2, МПа'!E117/2,"-")</f>
        <v>220</v>
      </c>
      <c r="S117" s="32">
        <f>IFERROR('Rp0,2, МПа'!F117/2,"-")</f>
        <v>220</v>
      </c>
      <c r="T117" s="32">
        <f>IFERROR('Rp0,2, МПа'!G117/2,"-")</f>
        <v>220</v>
      </c>
      <c r="U117" s="32">
        <f>IFERROR('Rp0,2, МПа'!H117/2,"-")</f>
        <v>220</v>
      </c>
      <c r="V117" s="32">
        <f>IFERROR('Rp0,2, МПа'!I117/2,"-")</f>
        <v>220</v>
      </c>
      <c r="W117" s="32">
        <f>IFERROR('Rp0,2, МПа'!J117/2,"-")</f>
        <v>211</v>
      </c>
      <c r="X117" s="32">
        <f>IFERROR('Rp0,2, МПа'!K117/2,"-")</f>
        <v>201</v>
      </c>
      <c r="Y117" s="32">
        <f>IFERROR('Rp0,2, МПа'!L117/2,"-")</f>
        <v>191.5</v>
      </c>
      <c r="Z117" s="32">
        <f>IFERROR('Rp0,2, МПа'!M117/2,"-")</f>
        <v>152</v>
      </c>
      <c r="AA117" s="32">
        <f>IFERROR('Rp0,2, МПа'!N117/2,"-")</f>
        <v>152</v>
      </c>
      <c r="AB117" s="32" t="str">
        <f>IFERROR('Rp0,2, МПа'!O117/2,"-")</f>
        <v>-</v>
      </c>
      <c r="AC117" s="33" t="str">
        <f>IFERROR('Rp0,2, МПа'!P117/2,"-")</f>
        <v>-</v>
      </c>
    </row>
    <row r="118" spans="1:29" x14ac:dyDescent="0.25">
      <c r="A118" s="10" t="str">
        <f>INDEX('Обработка исходного'!B:B,ROW($B$3)+4*(ROW($B118)-ROW($B$3)))</f>
        <v>Сталь легированная</v>
      </c>
      <c r="B118" s="47" t="str">
        <f>INDEX('Обработка исходного'!D:D,ROW($B$3)+4*(ROW($B118)-ROW($B$3)))</f>
        <v>15ХМ</v>
      </c>
      <c r="C118" s="27" t="str">
        <f>'Rp0,2, МПа'!C118</f>
        <v>Поковки толщиной или диаметром до 100 мм, КП490*</v>
      </c>
      <c r="D118" s="31">
        <f>IFERROR(MIN('Rp0,2, МПа'!D118/1.5,'Rm, МПа'!D118/2.6),"-")</f>
        <v>251.92307692307691</v>
      </c>
      <c r="E118" s="32">
        <f>IFERROR(MIN('Rp0,2, МПа'!E118/1.5,'Rm, МПа'!E118/2.6),"-")</f>
        <v>251.92307692307691</v>
      </c>
      <c r="F118" s="32">
        <f>IFERROR(MIN('Rp0,2, МПа'!F118/1.5,'Rm, МПа'!F118/2.6),"-")</f>
        <v>251.92307692307691</v>
      </c>
      <c r="G118" s="32">
        <f>IFERROR(MIN('Rp0,2, МПа'!G118/1.5,'Rm, МПа'!G118/2.6),"-")</f>
        <v>248.84615384615384</v>
      </c>
      <c r="H118" s="32">
        <f>IFERROR(MIN('Rp0,2, МПа'!H118/1.5,'Rm, МПа'!H118/2.6),"-")</f>
        <v>248.84615384615384</v>
      </c>
      <c r="I118" s="32">
        <f>IFERROR(MIN('Rp0,2, МПа'!I118/1.5,'Rm, МПа'!I118/2.6),"-")</f>
        <v>241.53846153846152</v>
      </c>
      <c r="J118" s="32">
        <f>IFERROR(MIN('Rp0,2, МПа'!J118/1.5,'Rm, МПа'!J118/2.6),"-")</f>
        <v>237.69230769230768</v>
      </c>
      <c r="K118" s="32">
        <f>IFERROR(MIN('Rp0,2, МПа'!K118/1.5,'Rm, МПа'!K118/2.6),"-")</f>
        <v>237.69230769230768</v>
      </c>
      <c r="L118" s="32">
        <f>IFERROR(MIN('Rp0,2, МПа'!L118/1.5,'Rm, МПа'!L118/2.6),"-")</f>
        <v>237.69230769230768</v>
      </c>
      <c r="M118" s="32">
        <f>IFERROR(MIN('Rp0,2, МПа'!M118/1.5,'Rm, МПа'!M118/2.6),"-")</f>
        <v>228.66666666666666</v>
      </c>
      <c r="N118" s="32">
        <f>IFERROR(MIN('Rp0,2, МПа'!N118/1.5,'Rm, МПа'!N118/2.6),"-")</f>
        <v>188.84615384615384</v>
      </c>
      <c r="O118" s="32" t="str">
        <f>IFERROR(MIN('Rp0,2, МПа'!O118/1.5,'Rm, МПа'!O118/2.6),"-")</f>
        <v>-</v>
      </c>
      <c r="P118" s="33" t="str">
        <f>IFERROR(MIN('Rp0,2, МПа'!P118/1.5,'Rm, МПа'!P118/2.6),"-")</f>
        <v>-</v>
      </c>
      <c r="Q118" s="31">
        <f>IFERROR('Rp0,2, МПа'!D118/2,"-")</f>
        <v>245</v>
      </c>
      <c r="R118" s="32">
        <f>IFERROR('Rp0,2, МПа'!E118/2,"-")</f>
        <v>245</v>
      </c>
      <c r="S118" s="32">
        <f>IFERROR('Rp0,2, МПа'!F118/2,"-")</f>
        <v>245</v>
      </c>
      <c r="T118" s="32">
        <f>IFERROR('Rp0,2, МПа'!G118/2,"-")</f>
        <v>245</v>
      </c>
      <c r="U118" s="32">
        <f>IFERROR('Rp0,2, МПа'!H118/2,"-")</f>
        <v>245</v>
      </c>
      <c r="V118" s="32">
        <f>IFERROR('Rp0,2, МПа'!I118/2,"-")</f>
        <v>245</v>
      </c>
      <c r="W118" s="32">
        <f>IFERROR('Rp0,2, МПа'!J118/2,"-")</f>
        <v>235.5</v>
      </c>
      <c r="X118" s="32">
        <f>IFERROR('Rp0,2, МПа'!K118/2,"-")</f>
        <v>225.5</v>
      </c>
      <c r="Y118" s="32">
        <f>IFERROR('Rp0,2, МПа'!L118/2,"-")</f>
        <v>211</v>
      </c>
      <c r="Z118" s="32">
        <f>IFERROR('Rp0,2, МПа'!M118/2,"-")</f>
        <v>171.5</v>
      </c>
      <c r="AA118" s="32">
        <f>IFERROR('Rp0,2, МПа'!N118/2,"-")</f>
        <v>171.5</v>
      </c>
      <c r="AB118" s="32" t="str">
        <f>IFERROR('Rp0,2, МПа'!O118/2,"-")</f>
        <v>-</v>
      </c>
      <c r="AC118" s="33" t="str">
        <f>IFERROR('Rp0,2, МПа'!P118/2,"-")</f>
        <v>-</v>
      </c>
    </row>
    <row r="119" spans="1:29" x14ac:dyDescent="0.25">
      <c r="A119" s="10" t="str">
        <f>INDEX('Обработка исходного'!B:B,ROW($B$3)+4*(ROW($B119)-ROW($B$3)))</f>
        <v>Сталь легированная</v>
      </c>
      <c r="B119" s="47" t="str">
        <f>INDEX('Обработка исходного'!D:D,ROW($B$3)+4*(ROW($B119)-ROW($B$3)))</f>
        <v>20ХМ</v>
      </c>
      <c r="C119" s="27" t="str">
        <f>'Rp0,2, МПа'!C119</f>
        <v>Поковки толщиной до 100 мм, КП345*</v>
      </c>
      <c r="D119" s="31">
        <f>IFERROR(MIN('Rp0,2, МПа'!D119/1.5,'Rm, МПа'!D119/2.6),"-")</f>
        <v>226.92307692307691</v>
      </c>
      <c r="E119" s="32">
        <f>IFERROR(MIN('Rp0,2, МПа'!E119/1.5,'Rm, МПа'!E119/2.6),"-")</f>
        <v>222.69230769230768</v>
      </c>
      <c r="F119" s="32">
        <f>IFERROR(MIN('Rp0,2, МПа'!F119/1.5,'Rm, МПа'!F119/2.6),"-")</f>
        <v>222.69230769230768</v>
      </c>
      <c r="G119" s="32">
        <f>IFERROR(MIN('Rp0,2, МПа'!G119/1.5,'Rm, МПа'!G119/2.6),"-")</f>
        <v>218.84615384615384</v>
      </c>
      <c r="H119" s="32">
        <f>IFERROR(MIN('Rp0,2, МПа'!H119/1.5,'Rm, МПа'!H119/2.6),"-")</f>
        <v>218.84615384615384</v>
      </c>
      <c r="I119" s="32">
        <f>IFERROR(MIN('Rp0,2, МПа'!I119/1.5,'Rm, МПа'!I119/2.6),"-")</f>
        <v>215</v>
      </c>
      <c r="J119" s="32">
        <f>IFERROR(MIN('Rp0,2, МПа'!J119/1.5,'Rm, МПа'!J119/2.6),"-")</f>
        <v>215</v>
      </c>
      <c r="K119" s="32">
        <f>IFERROR(MIN('Rp0,2, МПа'!K119/1.5,'Rm, МПа'!K119/2.6),"-")</f>
        <v>215</v>
      </c>
      <c r="L119" s="32">
        <f>IFERROR(MIN('Rp0,2, МПа'!L119/1.5,'Rm, МПа'!L119/2.6),"-")</f>
        <v>215</v>
      </c>
      <c r="M119" s="32">
        <f>IFERROR(MIN('Rp0,2, МПа'!M119/1.5,'Rm, МПа'!M119/2.6),"-")</f>
        <v>192.30769230769229</v>
      </c>
      <c r="N119" s="32">
        <f>IFERROR(MIN('Rp0,2, МПа'!N119/1.5,'Rm, МПа'!N119/2.6),"-")</f>
        <v>177.30769230769229</v>
      </c>
      <c r="O119" s="32">
        <f>IFERROR(MIN('Rp0,2, МПа'!O119/1.5,'Rm, МПа'!O119/2.6),"-")</f>
        <v>173.46153846153845</v>
      </c>
      <c r="P119" s="33" t="str">
        <f>IFERROR(MIN('Rp0,2, МПа'!P119/1.5,'Rm, МПа'!P119/2.6),"-")</f>
        <v>-</v>
      </c>
      <c r="Q119" s="31">
        <f>IFERROR('Rp0,2, МПа'!D119/2,"-")</f>
        <v>172.5</v>
      </c>
      <c r="R119" s="32">
        <f>IFERROR('Rp0,2, МПа'!E119/2,"-")</f>
        <v>172.5</v>
      </c>
      <c r="S119" s="32">
        <f>IFERROR('Rp0,2, МПа'!F119/2,"-")</f>
        <v>172.5</v>
      </c>
      <c r="T119" s="32">
        <f>IFERROR('Rp0,2, МПа'!G119/2,"-")</f>
        <v>172.5</v>
      </c>
      <c r="U119" s="32">
        <f>IFERROR('Rp0,2, МПа'!H119/2,"-")</f>
        <v>166.5</v>
      </c>
      <c r="V119" s="32">
        <f>IFERROR('Rp0,2, МПа'!I119/2,"-")</f>
        <v>166.5</v>
      </c>
      <c r="W119" s="32">
        <f>IFERROR('Rp0,2, МПа'!J119/2,"-")</f>
        <v>166.5</v>
      </c>
      <c r="X119" s="32">
        <f>IFERROR('Rp0,2, МПа'!K119/2,"-")</f>
        <v>166.5</v>
      </c>
      <c r="Y119" s="32">
        <f>IFERROR('Rp0,2, МПа'!L119/2,"-")</f>
        <v>166.5</v>
      </c>
      <c r="Z119" s="32">
        <f>IFERROR('Rp0,2, МПа'!M119/2,"-")</f>
        <v>152</v>
      </c>
      <c r="AA119" s="32">
        <f>IFERROR('Rp0,2, МПа'!N119/2,"-")</f>
        <v>142</v>
      </c>
      <c r="AB119" s="32">
        <f>IFERROR('Rp0,2, МПа'!O119/2,"-")</f>
        <v>132.5</v>
      </c>
      <c r="AC119" s="33" t="str">
        <f>IFERROR('Rp0,2, МПа'!P119/2,"-")</f>
        <v>-</v>
      </c>
    </row>
    <row r="120" spans="1:29" x14ac:dyDescent="0.25">
      <c r="A120" s="10" t="str">
        <f>INDEX('Обработка исходного'!B:B,ROW($B$3)+4*(ROW($B120)-ROW($B$3)))</f>
        <v>Сталь легированная</v>
      </c>
      <c r="B120" s="47" t="str">
        <f>INDEX('Обработка исходного'!D:D,ROW($B$3)+4*(ROW($B120)-ROW($B$3)))</f>
        <v>20ХМ</v>
      </c>
      <c r="C120" s="27" t="str">
        <f>'Rp0,2, МПа'!C120</f>
        <v>Поковки толщиной до 50 мм, КП395*</v>
      </c>
      <c r="D120" s="31">
        <f>IFERROR(MIN('Rp0,2, МПа'!D120/1.5,'Rm, МПа'!D120/2.6),"-")</f>
        <v>236.53846153846152</v>
      </c>
      <c r="E120" s="32">
        <f>IFERROR(MIN('Rp0,2, МПа'!E120/1.5,'Rm, МПа'!E120/2.6),"-")</f>
        <v>233.84615384615384</v>
      </c>
      <c r="F120" s="32">
        <f>IFERROR(MIN('Rp0,2, МПа'!F120/1.5,'Rm, МПа'!F120/2.6),"-")</f>
        <v>233.84615384615384</v>
      </c>
      <c r="G120" s="32">
        <f>IFERROR(MIN('Rp0,2, МПа'!G120/1.5,'Rm, МПа'!G120/2.6),"-")</f>
        <v>230</v>
      </c>
      <c r="H120" s="32">
        <f>IFERROR(MIN('Rp0,2, МПа'!H120/1.5,'Rm, МПа'!H120/2.6),"-")</f>
        <v>230</v>
      </c>
      <c r="I120" s="32">
        <f>IFERROR(MIN('Rp0,2, МПа'!I120/1.5,'Rm, МПа'!I120/2.6),"-")</f>
        <v>226.53846153846152</v>
      </c>
      <c r="J120" s="32">
        <f>IFERROR(MIN('Rp0,2, МПа'!J120/1.5,'Rm, МПа'!J120/2.6),"-")</f>
        <v>226.53846153846152</v>
      </c>
      <c r="K120" s="32">
        <f>IFERROR(MIN('Rp0,2, МПа'!K120/1.5,'Rm, МПа'!K120/2.6),"-")</f>
        <v>226.53846153846152</v>
      </c>
      <c r="L120" s="32">
        <f>IFERROR(MIN('Rp0,2, МПа'!L120/1.5,'Rm, МПа'!L120/2.6),"-")</f>
        <v>226.53846153846152</v>
      </c>
      <c r="M120" s="32">
        <f>IFERROR(MIN('Rp0,2, МПа'!M120/1.5,'Rm, МПа'!M120/2.6),"-")</f>
        <v>185</v>
      </c>
      <c r="N120" s="32">
        <f>IFERROR(MIN('Rp0,2, МПа'!N120/1.5,'Rm, МПа'!N120/2.6),"-")</f>
        <v>181.15384615384616</v>
      </c>
      <c r="O120" s="32" t="str">
        <f>IFERROR(MIN('Rp0,2, МПа'!O120/1.5,'Rm, МПа'!O120/2.6),"-")</f>
        <v>-</v>
      </c>
      <c r="P120" s="33" t="str">
        <f>IFERROR(MIN('Rp0,2, МПа'!P120/1.5,'Rm, МПа'!P120/2.6),"-")</f>
        <v>-</v>
      </c>
      <c r="Q120" s="31">
        <f>IFERROR('Rp0,2, МПа'!D120/2,"-")</f>
        <v>197.5</v>
      </c>
      <c r="R120" s="32">
        <f>IFERROR('Rp0,2, МПа'!E120/2,"-")</f>
        <v>197.5</v>
      </c>
      <c r="S120" s="32">
        <f>IFERROR('Rp0,2, МПа'!F120/2,"-")</f>
        <v>197.5</v>
      </c>
      <c r="T120" s="32">
        <f>IFERROR('Rp0,2, МПа'!G120/2,"-")</f>
        <v>197.5</v>
      </c>
      <c r="U120" s="32">
        <f>IFERROR('Rp0,2, МПа'!H120/2,"-")</f>
        <v>191.5</v>
      </c>
      <c r="V120" s="32">
        <f>IFERROR('Rp0,2, МПа'!I120/2,"-")</f>
        <v>191.5</v>
      </c>
      <c r="W120" s="32">
        <f>IFERROR('Rp0,2, МПа'!J120/2,"-")</f>
        <v>191.5</v>
      </c>
      <c r="X120" s="32">
        <f>IFERROR('Rp0,2, МПа'!K120/2,"-")</f>
        <v>191.5</v>
      </c>
      <c r="Y120" s="32">
        <f>IFERROR('Rp0,2, МПа'!L120/2,"-")</f>
        <v>171.5</v>
      </c>
      <c r="Z120" s="32">
        <f>IFERROR('Rp0,2, МПа'!M120/2,"-")</f>
        <v>161.5</v>
      </c>
      <c r="AA120" s="32">
        <f>IFERROR('Rp0,2, МПа'!N120/2,"-")</f>
        <v>152</v>
      </c>
      <c r="AB120" s="32" t="str">
        <f>IFERROR('Rp0,2, МПа'!O120/2,"-")</f>
        <v>-</v>
      </c>
      <c r="AC120" s="33" t="str">
        <f>IFERROR('Rp0,2, МПа'!P120/2,"-")</f>
        <v>-</v>
      </c>
    </row>
    <row r="121" spans="1:29" x14ac:dyDescent="0.25">
      <c r="A121" s="10" t="str">
        <f>INDEX('Обработка исходного'!B:B,ROW($B$3)+4*(ROW($B121)-ROW($B$3)))</f>
        <v>Сталь легированная</v>
      </c>
      <c r="B121" s="47" t="str">
        <f>INDEX('Обработка исходного'!D:D,ROW($B$3)+4*(ROW($B121)-ROW($B$3)))</f>
        <v>20ХМА</v>
      </c>
      <c r="C121" s="27" t="str">
        <f>'Rp0,2, МПа'!C121</f>
        <v>Поковки и листы толщиной от 150 до 300 мм, КП345*</v>
      </c>
      <c r="D121" s="31">
        <f>IFERROR(MIN('Rp0,2, МПа'!D121/1.5,'Rm, МПа'!D121/2.6),"-")</f>
        <v>226.92307692307691</v>
      </c>
      <c r="E121" s="32">
        <f>IFERROR(MIN('Rp0,2, МПа'!E121/1.5,'Rm, МПа'!E121/2.6),"-")</f>
        <v>221.53846153846152</v>
      </c>
      <c r="F121" s="32">
        <f>IFERROR(MIN('Rp0,2, МПа'!F121/1.5,'Rm, МПа'!F121/2.6),"-")</f>
        <v>209.23076923076923</v>
      </c>
      <c r="G121" s="32">
        <f>IFERROR(MIN('Rp0,2, МПа'!G121/1.5,'Rm, МПа'!G121/2.6),"-")</f>
        <v>200</v>
      </c>
      <c r="H121" s="32">
        <f>IFERROR(MIN('Rp0,2, МПа'!H121/1.5,'Rm, МПа'!H121/2.6),"-")</f>
        <v>186.15384615384616</v>
      </c>
      <c r="I121" s="32">
        <f>IFERROR(MIN('Rp0,2, МПа'!I121/1.5,'Rm, МПа'!I121/2.6),"-")</f>
        <v>173.84615384615384</v>
      </c>
      <c r="J121" s="32">
        <f>IFERROR(MIN('Rp0,2, МПа'!J121/1.5,'Rm, МПа'!J121/2.6),"-")</f>
        <v>169.23076923076923</v>
      </c>
      <c r="K121" s="32">
        <f>IFERROR(MIN('Rp0,2, МПа'!K121/1.5,'Rm, МПа'!K121/2.6),"-")</f>
        <v>150.76923076923077</v>
      </c>
      <c r="L121" s="32">
        <f>IFERROR(MIN('Rp0,2, МПа'!L121/1.5,'Rm, МПа'!L121/2.6),"-")</f>
        <v>136.92307692307691</v>
      </c>
      <c r="M121" s="32">
        <f>IFERROR(MIN('Rp0,2, МПа'!M121/1.5,'Rm, МПа'!M121/2.6),"-")</f>
        <v>124.23076923076923</v>
      </c>
      <c r="N121" s="32">
        <f>IFERROR(MIN('Rp0,2, МПа'!N121/1.5,'Rm, МПа'!N121/2.6),"-")</f>
        <v>110.76923076923076</v>
      </c>
      <c r="O121" s="32" t="str">
        <f>IFERROR(MIN('Rp0,2, МПа'!O121/1.5,'Rm, МПа'!O121/2.6),"-")</f>
        <v>-</v>
      </c>
      <c r="P121" s="33" t="str">
        <f>IFERROR(MIN('Rp0,2, МПа'!P121/1.5,'Rm, МПа'!P121/2.6),"-")</f>
        <v>-</v>
      </c>
      <c r="Q121" s="31">
        <f>IFERROR('Rp0,2, МПа'!D121/2,"-")</f>
        <v>172.5</v>
      </c>
      <c r="R121" s="32">
        <f>IFERROR('Rp0,2, МПа'!E121/2,"-")</f>
        <v>172.5</v>
      </c>
      <c r="S121" s="32">
        <f>IFERROR('Rp0,2, МПа'!F121/2,"-")</f>
        <v>169.5</v>
      </c>
      <c r="T121" s="32">
        <f>IFERROR('Rp0,2, МПа'!G121/2,"-")</f>
        <v>166.5</v>
      </c>
      <c r="U121" s="32">
        <f>IFERROR('Rp0,2, МПа'!H121/2,"-")</f>
        <v>161.5</v>
      </c>
      <c r="V121" s="32">
        <f>IFERROR('Rp0,2, МПа'!I121/2,"-")</f>
        <v>158</v>
      </c>
      <c r="W121" s="32">
        <f>IFERROR('Rp0,2, МПа'!J121/2,"-")</f>
        <v>152</v>
      </c>
      <c r="X121" s="32">
        <f>IFERROR('Rp0,2, МПа'!K121/2,"-")</f>
        <v>147</v>
      </c>
      <c r="Y121" s="32">
        <f>IFERROR('Rp0,2, МПа'!L121/2,"-")</f>
        <v>147</v>
      </c>
      <c r="Z121" s="32">
        <f>IFERROR('Rp0,2, МПа'!M121/2,"-")</f>
        <v>134</v>
      </c>
      <c r="AA121" s="32">
        <f>IFERROR('Rp0,2, МПа'!N121/2,"-")</f>
        <v>124</v>
      </c>
      <c r="AB121" s="32" t="str">
        <f>IFERROR('Rp0,2, МПа'!O121/2,"-")</f>
        <v>-</v>
      </c>
      <c r="AC121" s="33" t="str">
        <f>IFERROR('Rp0,2, МПа'!P121/2,"-")</f>
        <v>-</v>
      </c>
    </row>
    <row r="122" spans="1:29" x14ac:dyDescent="0.25">
      <c r="A122" s="10" t="str">
        <f>INDEX('Обработка исходного'!B:B,ROW($B$3)+4*(ROW($B122)-ROW($B$3)))</f>
        <v>Сталь легированная</v>
      </c>
      <c r="B122" s="47" t="str">
        <f>INDEX('Обработка исходного'!D:D,ROW($B$3)+4*(ROW($B122)-ROW($B$3)))</f>
        <v>20ХМА</v>
      </c>
      <c r="C122" s="27" t="str">
        <f>'Rp0,2, МПа'!C122</f>
        <v>Поковки и листы толщиной до 150 мм, КП440*</v>
      </c>
      <c r="D122" s="31">
        <f>IFERROR(MIN('Rp0,2, МПа'!D122/1.5,'Rm, МПа'!D122/2.6),"-")</f>
        <v>244.23076923076923</v>
      </c>
      <c r="E122" s="32">
        <f>IFERROR(MIN('Rp0,2, МПа'!E122/1.5,'Rm, МПа'!E122/2.6),"-")</f>
        <v>241.53846153846152</v>
      </c>
      <c r="F122" s="32">
        <f>IFERROR(MIN('Rp0,2, МПа'!F122/1.5,'Rm, МПа'!F122/2.6),"-")</f>
        <v>241.53846153846152</v>
      </c>
      <c r="G122" s="32">
        <f>IFERROR(MIN('Rp0,2, МПа'!G122/1.5,'Rm, МПа'!G122/2.6),"-")</f>
        <v>237.69230769230768</v>
      </c>
      <c r="H122" s="32">
        <f>IFERROR(MIN('Rp0,2, МПа'!H122/1.5,'Rm, МПа'!H122/2.6),"-")</f>
        <v>226.15384615384613</v>
      </c>
      <c r="I122" s="32">
        <f>IFERROR(MIN('Rp0,2, МПа'!I122/1.5,'Rm, МПа'!I122/2.6),"-")</f>
        <v>207.69230769230768</v>
      </c>
      <c r="J122" s="32">
        <f>IFERROR(MIN('Rp0,2, МПа'!J122/1.5,'Rm, МПа'!J122/2.6),"-")</f>
        <v>198.46153846153845</v>
      </c>
      <c r="K122" s="32">
        <f>IFERROR(MIN('Rp0,2, МПа'!K122/1.5,'Rm, МПа'!K122/2.6),"-")</f>
        <v>188.46153846153845</v>
      </c>
      <c r="L122" s="32">
        <f>IFERROR(MIN('Rp0,2, МПа'!L122/1.5,'Rm, МПа'!L122/2.6),"-")</f>
        <v>176.92307692307691</v>
      </c>
      <c r="M122" s="32">
        <f>IFERROR(MIN('Rp0,2, МПа'!M122/1.5,'Rm, МПа'!M122/2.6),"-")</f>
        <v>161.53846153846152</v>
      </c>
      <c r="N122" s="32">
        <f>IFERROR(MIN('Rp0,2, МПа'!N122/1.5,'Rm, МПа'!N122/2.6),"-")</f>
        <v>146.15384615384616</v>
      </c>
      <c r="O122" s="32" t="str">
        <f>IFERROR(MIN('Rp0,2, МПа'!O122/1.5,'Rm, МПа'!O122/2.6),"-")</f>
        <v>-</v>
      </c>
      <c r="P122" s="33" t="str">
        <f>IFERROR(MIN('Rp0,2, МПа'!P122/1.5,'Rm, МПа'!P122/2.6),"-")</f>
        <v>-</v>
      </c>
      <c r="Q122" s="31">
        <f>IFERROR('Rp0,2, МПа'!D122/2,"-")</f>
        <v>220</v>
      </c>
      <c r="R122" s="32">
        <f>IFERROR('Rp0,2, МПа'!E122/2,"-")</f>
        <v>220</v>
      </c>
      <c r="S122" s="32">
        <f>IFERROR('Rp0,2, МПа'!F122/2,"-")</f>
        <v>220</v>
      </c>
      <c r="T122" s="32">
        <f>IFERROR('Rp0,2, МПа'!G122/2,"-")</f>
        <v>217.5</v>
      </c>
      <c r="U122" s="32">
        <f>IFERROR('Rp0,2, МПа'!H122/2,"-")</f>
        <v>214</v>
      </c>
      <c r="V122" s="32">
        <f>IFERROR('Rp0,2, МПа'!I122/2,"-")</f>
        <v>210</v>
      </c>
      <c r="W122" s="32">
        <f>IFERROR('Rp0,2, МПа'!J122/2,"-")</f>
        <v>201</v>
      </c>
      <c r="X122" s="32">
        <f>IFERROR('Rp0,2, МПа'!K122/2,"-")</f>
        <v>196</v>
      </c>
      <c r="Y122" s="32">
        <f>IFERROR('Rp0,2, МПа'!L122/2,"-")</f>
        <v>186</v>
      </c>
      <c r="Z122" s="32">
        <f>IFERROR('Rp0,2, МПа'!M122/2,"-")</f>
        <v>174</v>
      </c>
      <c r="AA122" s="32">
        <f>IFERROR('Rp0,2, МПа'!N122/2,"-")</f>
        <v>161.5</v>
      </c>
      <c r="AB122" s="32" t="str">
        <f>IFERROR('Rp0,2, МПа'!O122/2,"-")</f>
        <v>-</v>
      </c>
      <c r="AC122" s="33" t="str">
        <f>IFERROR('Rp0,2, МПа'!P122/2,"-")</f>
        <v>-</v>
      </c>
    </row>
    <row r="123" spans="1:29" x14ac:dyDescent="0.25">
      <c r="A123" s="10" t="str">
        <f>INDEX('Обработка исходного'!B:B,ROW($B$3)+4*(ROW($B123)-ROW($B$3)))</f>
        <v>Сталь легированная</v>
      </c>
      <c r="B123" s="47" t="str">
        <f>INDEX('Обработка исходного'!D:D,ROW($B$3)+4*(ROW($B123)-ROW($B$3)))</f>
        <v>20ХМЛ</v>
      </c>
      <c r="C123" s="27" t="str">
        <f>'Rp0,2, МПа'!C123</f>
        <v>Отливки</v>
      </c>
      <c r="D123" s="31">
        <f>IFERROR(MIN('Rp0,2, МПа'!D123/1.5,'Rm, МПа'!D123/2.6),"-")</f>
        <v>192.30769230769229</v>
      </c>
      <c r="E123" s="32">
        <f>IFERROR(MIN('Rp0,2, МПа'!E123/1.5,'Rm, МПа'!E123/2.6),"-")</f>
        <v>188.46153846153845</v>
      </c>
      <c r="F123" s="32">
        <f>IFERROR(MIN('Rp0,2, МПа'!F123/1.5,'Rm, МПа'!F123/2.6),"-")</f>
        <v>184.61538461538461</v>
      </c>
      <c r="G123" s="32">
        <f>IFERROR(MIN('Rp0,2, МПа'!G123/1.5,'Rm, МПа'!G123/2.6),"-")</f>
        <v>182.69230769230768</v>
      </c>
      <c r="H123" s="32">
        <f>IFERROR(MIN('Rp0,2, МПа'!H123/1.5,'Rm, МПа'!H123/2.6),"-")</f>
        <v>180.76923076923077</v>
      </c>
      <c r="I123" s="32">
        <f>IFERROR(MIN('Rp0,2, МПа'!I123/1.5,'Rm, МПа'!I123/2.6),"-")</f>
        <v>176.92307692307691</v>
      </c>
      <c r="J123" s="32">
        <f>IFERROR(MIN('Rp0,2, МПа'!J123/1.5,'Rm, МПа'!J123/2.6),"-")</f>
        <v>173.07692307692307</v>
      </c>
      <c r="K123" s="32">
        <f>IFERROR(MIN('Rp0,2, МПа'!K123/1.5,'Rm, МПа'!K123/2.6),"-")</f>
        <v>169.23076923076923</v>
      </c>
      <c r="L123" s="32">
        <f>IFERROR(MIN('Rp0,2, МПа'!L123/1.5,'Rm, МПа'!L123/2.6),"-")</f>
        <v>165.38461538461539</v>
      </c>
      <c r="M123" s="32">
        <f>IFERROR(MIN('Rp0,2, МПа'!M123/1.5,'Rm, МПа'!M123/2.6),"-")</f>
        <v>163.46153846153845</v>
      </c>
      <c r="N123" s="32">
        <f>IFERROR(MIN('Rp0,2, МПа'!N123/1.5,'Rm, МПа'!N123/2.6),"-")</f>
        <v>157.69230769230768</v>
      </c>
      <c r="O123" s="32" t="str">
        <f>IFERROR(MIN('Rp0,2, МПа'!O123/1.5,'Rm, МПа'!O123/2.6),"-")</f>
        <v>-</v>
      </c>
      <c r="P123" s="33" t="str">
        <f>IFERROR(MIN('Rp0,2, МПа'!P123/1.5,'Rm, МПа'!P123/2.6),"-")</f>
        <v>-</v>
      </c>
      <c r="Q123" s="31">
        <f>IFERROR('Rp0,2, МПа'!D123/2,"-")</f>
        <v>200</v>
      </c>
      <c r="R123" s="32">
        <f>IFERROR('Rp0,2, МПа'!E123/2,"-")</f>
        <v>197.5</v>
      </c>
      <c r="S123" s="32">
        <f>IFERROR('Rp0,2, МПа'!F123/2,"-")</f>
        <v>195</v>
      </c>
      <c r="T123" s="32">
        <f>IFERROR('Rp0,2, МПа'!G123/2,"-")</f>
        <v>192.5</v>
      </c>
      <c r="U123" s="32">
        <f>IFERROR('Rp0,2, МПа'!H123/2,"-")</f>
        <v>190</v>
      </c>
      <c r="V123" s="32">
        <f>IFERROR('Rp0,2, МПа'!I123/2,"-")</f>
        <v>185</v>
      </c>
      <c r="W123" s="32">
        <f>IFERROR('Rp0,2, МПа'!J123/2,"-")</f>
        <v>180</v>
      </c>
      <c r="X123" s="32">
        <f>IFERROR('Rp0,2, МПа'!K123/2,"-")</f>
        <v>175</v>
      </c>
      <c r="Y123" s="32">
        <f>IFERROR('Rp0,2, МПа'!L123/2,"-")</f>
        <v>170</v>
      </c>
      <c r="Z123" s="32">
        <f>IFERROR('Rp0,2, МПа'!M123/2,"-")</f>
        <v>161.5</v>
      </c>
      <c r="AA123" s="32">
        <f>IFERROR('Rp0,2, МПа'!N123/2,"-")</f>
        <v>161.5</v>
      </c>
      <c r="AB123" s="32" t="str">
        <f>IFERROR('Rp0,2, МПа'!O123/2,"-")</f>
        <v>-</v>
      </c>
      <c r="AC123" s="33" t="str">
        <f>IFERROR('Rp0,2, МПа'!P123/2,"-")</f>
        <v>-</v>
      </c>
    </row>
    <row r="124" spans="1:29" x14ac:dyDescent="0.25">
      <c r="A124" s="10" t="str">
        <f>INDEX('Обработка исходного'!B:B,ROW($B$3)+4*(ROW($B124)-ROW($B$3)))</f>
        <v>Сталь легированная</v>
      </c>
      <c r="B124" s="47" t="str">
        <f>INDEX('Обработка исходного'!D:D,ROW($B$3)+4*(ROW($B124)-ROW($B$3)))</f>
        <v>20ХМФЛ</v>
      </c>
      <c r="C124" s="27" t="str">
        <f>'Rp0,2, МПа'!C124</f>
        <v>Отливки</v>
      </c>
      <c r="D124" s="31">
        <f>IFERROR(MIN('Rp0,2, МПа'!D124/1.5,'Rm, МПа'!D124/2.6),"-")</f>
        <v>188.84615384615384</v>
      </c>
      <c r="E124" s="32">
        <f>IFERROR(MIN('Rp0,2, МПа'!E124/1.5,'Rm, МПа'!E124/2.6),"-")</f>
        <v>188.84615384615384</v>
      </c>
      <c r="F124" s="32">
        <f>IFERROR(MIN('Rp0,2, МПа'!F124/1.5,'Rm, МПа'!F124/2.6),"-")</f>
        <v>188.84615384615384</v>
      </c>
      <c r="G124" s="32">
        <f>IFERROR(MIN('Rp0,2, МПа'!G124/1.5,'Rm, МПа'!G124/2.6),"-")</f>
        <v>188.84615384615384</v>
      </c>
      <c r="H124" s="32">
        <f>IFERROR(MIN('Rp0,2, МПа'!H124/1.5,'Rm, МПа'!H124/2.6),"-")</f>
        <v>188.84615384615384</v>
      </c>
      <c r="I124" s="32">
        <f>IFERROR(MIN('Rp0,2, МПа'!I124/1.5,'Rm, МПа'!I124/2.6),"-")</f>
        <v>186.53846153846152</v>
      </c>
      <c r="J124" s="32">
        <f>IFERROR(MIN('Rp0,2, МПа'!J124/1.5,'Rm, МПа'!J124/2.6),"-")</f>
        <v>180</v>
      </c>
      <c r="K124" s="32">
        <f>IFERROR(MIN('Rp0,2, МПа'!K124/1.5,'Rm, МПа'!K124/2.6),"-")</f>
        <v>180</v>
      </c>
      <c r="L124" s="32">
        <f>IFERROR(MIN('Rp0,2, МПа'!L124/1.5,'Rm, МПа'!L124/2.6),"-")</f>
        <v>177.30769230769229</v>
      </c>
      <c r="M124" s="32">
        <f>IFERROR(MIN('Rp0,2, МПа'!M124/1.5,'Rm, МПа'!M124/2.6),"-")</f>
        <v>173.84615384615384</v>
      </c>
      <c r="N124" s="32">
        <f>IFERROR(MIN('Rp0,2, МПа'!N124/1.5,'Rm, МПа'!N124/2.6),"-")</f>
        <v>153.84615384615384</v>
      </c>
      <c r="O124" s="32" t="str">
        <f>IFERROR(MIN('Rp0,2, МПа'!O124/1.5,'Rm, МПа'!O124/2.6),"-")</f>
        <v>-</v>
      </c>
      <c r="P124" s="33" t="str">
        <f>IFERROR(MIN('Rp0,2, МПа'!P124/1.5,'Rm, МПа'!P124/2.6),"-")</f>
        <v>-</v>
      </c>
      <c r="Q124" s="31">
        <f>IFERROR('Rp0,2, МПа'!D124/2,"-")</f>
        <v>157</v>
      </c>
      <c r="R124" s="32">
        <f>IFERROR('Rp0,2, МПа'!E124/2,"-")</f>
        <v>157</v>
      </c>
      <c r="S124" s="32">
        <f>IFERROR('Rp0,2, МПа'!F124/2,"-")</f>
        <v>157</v>
      </c>
      <c r="T124" s="32">
        <f>IFERROR('Rp0,2, МПа'!G124/2,"-")</f>
        <v>157</v>
      </c>
      <c r="U124" s="32">
        <f>IFERROR('Rp0,2, МПа'!H124/2,"-")</f>
        <v>145</v>
      </c>
      <c r="V124" s="32">
        <f>IFERROR('Rp0,2, МПа'!I124/2,"-")</f>
        <v>140</v>
      </c>
      <c r="W124" s="32">
        <f>IFERROR('Rp0,2, МПа'!J124/2,"-")</f>
        <v>135</v>
      </c>
      <c r="X124" s="32">
        <f>IFERROR('Rp0,2, МПа'!K124/2,"-")</f>
        <v>135</v>
      </c>
      <c r="Y124" s="32">
        <f>IFERROR('Rp0,2, МПа'!L124/2,"-")</f>
        <v>135</v>
      </c>
      <c r="Z124" s="32">
        <f>IFERROR('Rp0,2, МПа'!M124/2,"-")</f>
        <v>135</v>
      </c>
      <c r="AA124" s="32">
        <f>IFERROR('Rp0,2, МПа'!N124/2,"-")</f>
        <v>135</v>
      </c>
      <c r="AB124" s="32" t="str">
        <f>IFERROR('Rp0,2, МПа'!O124/2,"-")</f>
        <v>-</v>
      </c>
      <c r="AC124" s="33" t="str">
        <f>IFERROR('Rp0,2, МПа'!P124/2,"-")</f>
        <v>-</v>
      </c>
    </row>
    <row r="125" spans="1:29" x14ac:dyDescent="0.25">
      <c r="A125" s="10" t="str">
        <f>INDEX('Обработка исходного'!B:B,ROW($B$3)+4*(ROW($B125)-ROW($B$3)))</f>
        <v>Сталь легированная</v>
      </c>
      <c r="B125" s="47" t="str">
        <f>INDEX('Обработка исходного'!D:D,ROW($B$3)+4*(ROW($B125)-ROW($B$3)))</f>
        <v>20ХМФЛ</v>
      </c>
      <c r="C125" s="27" t="str">
        <f>'Rp0,2, МПа'!C125</f>
        <v>Прутки и полосы толщиной или диаметром до 80 мм</v>
      </c>
      <c r="D125" s="31">
        <f>IFERROR(MIN('Rp0,2, МПа'!D125/1.5,'Rm, МПа'!D125/2.6),"-")</f>
        <v>358.46153846153845</v>
      </c>
      <c r="E125" s="32">
        <f>IFERROR(MIN('Rp0,2, МПа'!E125/1.5,'Rm, МПа'!E125/2.6),"-")</f>
        <v>347.30769230769232</v>
      </c>
      <c r="F125" s="32">
        <f>IFERROR(MIN('Rp0,2, МПа'!F125/1.5,'Rm, МПа'!F125/2.6),"-")</f>
        <v>343.46153846153845</v>
      </c>
      <c r="G125" s="32">
        <f>IFERROR(MIN('Rp0,2, МПа'!G125/1.5,'Rm, МПа'!G125/2.6),"-")</f>
        <v>331.92307692307691</v>
      </c>
      <c r="H125" s="32">
        <f>IFERROR(MIN('Rp0,2, МПа'!H125/1.5,'Rm, МПа'!H125/2.6),"-")</f>
        <v>328.07692307692304</v>
      </c>
      <c r="I125" s="32">
        <f>IFERROR(MIN('Rp0,2, МПа'!I125/1.5,'Rm, МПа'!I125/2.6),"-")</f>
        <v>316.92307692307691</v>
      </c>
      <c r="J125" s="32">
        <f>IFERROR(MIN('Rp0,2, МПа'!J125/1.5,'Rm, МПа'!J125/2.6),"-")</f>
        <v>313.07692307692309</v>
      </c>
      <c r="K125" s="32">
        <f>IFERROR(MIN('Rp0,2, МПа'!K125/1.5,'Rm, МПа'!K125/2.6),"-")</f>
        <v>283.07692307692309</v>
      </c>
      <c r="L125" s="32">
        <f>IFERROR(MIN('Rp0,2, МПа'!L125/1.5,'Rm, МПа'!L125/2.6),"-")</f>
        <v>283.07692307692309</v>
      </c>
      <c r="M125" s="32">
        <f>IFERROR(MIN('Rp0,2, МПа'!M125/1.5,'Rm, МПа'!M125/2.6),"-")</f>
        <v>283.07692307692309</v>
      </c>
      <c r="N125" s="32">
        <f>IFERROR(MIN('Rp0,2, МПа'!N125/1.5,'Rm, МПа'!N125/2.6),"-")</f>
        <v>245.38461538461539</v>
      </c>
      <c r="O125" s="32" t="str">
        <f>IFERROR(MIN('Rp0,2, МПа'!O125/1.5,'Rm, МПа'!O125/2.6),"-")</f>
        <v>-</v>
      </c>
      <c r="P125" s="33" t="str">
        <f>IFERROR(MIN('Rp0,2, МПа'!P125/1.5,'Rm, МПа'!P125/2.6),"-")</f>
        <v>-</v>
      </c>
      <c r="Q125" s="31">
        <f>IFERROR('Rp0,2, МПа'!D125/2,"-")</f>
        <v>368</v>
      </c>
      <c r="R125" s="32">
        <f>IFERROR('Rp0,2, МПа'!E125/2,"-")</f>
        <v>368</v>
      </c>
      <c r="S125" s="32">
        <f>IFERROR('Rp0,2, МПа'!F125/2,"-")</f>
        <v>353</v>
      </c>
      <c r="T125" s="32">
        <f>IFERROR('Rp0,2, МПа'!G125/2,"-")</f>
        <v>343.5</v>
      </c>
      <c r="U125" s="32">
        <f>IFERROR('Rp0,2, МПа'!H125/2,"-")</f>
        <v>338.5</v>
      </c>
      <c r="V125" s="32">
        <f>IFERROR('Rp0,2, МПа'!I125/2,"-")</f>
        <v>328.5</v>
      </c>
      <c r="W125" s="32">
        <f>IFERROR('Rp0,2, МПа'!J125/2,"-")</f>
        <v>323.5</v>
      </c>
      <c r="X125" s="32">
        <f>IFERROR('Rp0,2, МПа'!K125/2,"-")</f>
        <v>314</v>
      </c>
      <c r="Y125" s="32">
        <f>IFERROR('Rp0,2, МПа'!L125/2,"-")</f>
        <v>299</v>
      </c>
      <c r="Z125" s="32">
        <f>IFERROR('Rp0,2, МПа'!M125/2,"-")</f>
        <v>279.5</v>
      </c>
      <c r="AA125" s="32">
        <f>IFERROR('Rp0,2, МПа'!N125/2,"-")</f>
        <v>255</v>
      </c>
      <c r="AB125" s="32" t="str">
        <f>IFERROR('Rp0,2, МПа'!O125/2,"-")</f>
        <v>-</v>
      </c>
      <c r="AC125" s="33" t="str">
        <f>IFERROR('Rp0,2, МПа'!P125/2,"-")</f>
        <v>-</v>
      </c>
    </row>
    <row r="126" spans="1:29" ht="25.5" x14ac:dyDescent="0.25">
      <c r="A126" s="10" t="str">
        <f>INDEX('Обработка исходного'!B:B,ROW($B$3)+4*(ROW($B126)-ROW($B$3)))</f>
        <v>Сталь легированная</v>
      </c>
      <c r="B126" s="47" t="str">
        <f>INDEX('Обработка исходного'!D:D,ROW($B$3)+4*(ROW($B126)-ROW($B$3)))</f>
        <v>20ХМФЛ</v>
      </c>
      <c r="C126" s="27" t="str">
        <f>'Rp0,2, МПа'!C126</f>
        <v>Прутки и полосы толщиной или диаметром от 80 до 150 мм</v>
      </c>
      <c r="D126" s="31">
        <f>IFERROR(MIN('Rp0,2, МПа'!D126/1.5,'Rm, МПа'!D126/2.6),"-")</f>
        <v>358.46153846153845</v>
      </c>
      <c r="E126" s="32">
        <f>IFERROR(MIN('Rp0,2, МПа'!E126/1.5,'Rm, МПа'!E126/2.6),"-")</f>
        <v>347.30769230769232</v>
      </c>
      <c r="F126" s="32">
        <f>IFERROR(MIN('Rp0,2, МПа'!F126/1.5,'Rm, МПа'!F126/2.6),"-")</f>
        <v>343.46153846153845</v>
      </c>
      <c r="G126" s="32">
        <f>IFERROR(MIN('Rp0,2, МПа'!G126/1.5,'Rm, МПа'!G126/2.6),"-")</f>
        <v>331.92307692307691</v>
      </c>
      <c r="H126" s="32">
        <f>IFERROR(MIN('Rp0,2, МПа'!H126/1.5,'Rm, МПа'!H126/2.6),"-")</f>
        <v>328.07692307692304</v>
      </c>
      <c r="I126" s="32">
        <f>IFERROR(MIN('Rp0,2, МПа'!I126/1.5,'Rm, МПа'!I126/2.6),"-")</f>
        <v>316.92307692307691</v>
      </c>
      <c r="J126" s="32">
        <f>IFERROR(MIN('Rp0,2, МПа'!J126/1.5,'Rm, МПа'!J126/2.6),"-")</f>
        <v>313.07692307692309</v>
      </c>
      <c r="K126" s="32">
        <f>IFERROR(MIN('Rp0,2, МПа'!K126/1.5,'Rm, МПа'!K126/2.6),"-")</f>
        <v>283.07692307692309</v>
      </c>
      <c r="L126" s="32">
        <f>IFERROR(MIN('Rp0,2, МПа'!L126/1.5,'Rm, МПа'!L126/2.6),"-")</f>
        <v>283.07692307692309</v>
      </c>
      <c r="M126" s="32">
        <f>IFERROR(MIN('Rp0,2, МПа'!M126/1.5,'Rm, МПа'!M126/2.6),"-")</f>
        <v>283.07692307692309</v>
      </c>
      <c r="N126" s="32">
        <f>IFERROR(MIN('Rp0,2, МПа'!N126/1.5,'Rm, МПа'!N126/2.6),"-")</f>
        <v>245.38461538461539</v>
      </c>
      <c r="O126" s="32" t="str">
        <f>IFERROR(MIN('Rp0,2, МПа'!O126/1.5,'Rm, МПа'!O126/2.6),"-")</f>
        <v>-</v>
      </c>
      <c r="P126" s="33" t="str">
        <f>IFERROR(MIN('Rp0,2, МПа'!P126/1.5,'Rm, МПа'!P126/2.6),"-")</f>
        <v>-</v>
      </c>
      <c r="Q126" s="31">
        <f>IFERROR('Rp0,2, МПа'!D126/2,"-")</f>
        <v>368</v>
      </c>
      <c r="R126" s="32">
        <f>IFERROR('Rp0,2, МПа'!E126/2,"-")</f>
        <v>368</v>
      </c>
      <c r="S126" s="32">
        <f>IFERROR('Rp0,2, МПа'!F126/2,"-")</f>
        <v>353</v>
      </c>
      <c r="T126" s="32">
        <f>IFERROR('Rp0,2, МПа'!G126/2,"-")</f>
        <v>343.5</v>
      </c>
      <c r="U126" s="32">
        <f>IFERROR('Rp0,2, МПа'!H126/2,"-")</f>
        <v>338.5</v>
      </c>
      <c r="V126" s="32">
        <f>IFERROR('Rp0,2, МПа'!I126/2,"-")</f>
        <v>328.5</v>
      </c>
      <c r="W126" s="32">
        <f>IFERROR('Rp0,2, МПа'!J126/2,"-")</f>
        <v>323.5</v>
      </c>
      <c r="X126" s="32">
        <f>IFERROR('Rp0,2, МПа'!K126/2,"-")</f>
        <v>314</v>
      </c>
      <c r="Y126" s="32">
        <f>IFERROR('Rp0,2, МПа'!L126/2,"-")</f>
        <v>299</v>
      </c>
      <c r="Z126" s="32">
        <f>IFERROR('Rp0,2, МПа'!M126/2,"-")</f>
        <v>279.5</v>
      </c>
      <c r="AA126" s="32">
        <f>IFERROR('Rp0,2, МПа'!N126/2,"-")</f>
        <v>255</v>
      </c>
      <c r="AB126" s="32" t="str">
        <f>IFERROR('Rp0,2, МПа'!O126/2,"-")</f>
        <v>-</v>
      </c>
      <c r="AC126" s="33" t="str">
        <f>IFERROR('Rp0,2, МПа'!P126/2,"-")</f>
        <v>-</v>
      </c>
    </row>
    <row r="127" spans="1:29" ht="25.5" x14ac:dyDescent="0.25">
      <c r="A127" s="10" t="str">
        <f>INDEX('Обработка исходного'!B:B,ROW($B$3)+4*(ROW($B127)-ROW($B$3)))</f>
        <v>Сталь легированная</v>
      </c>
      <c r="B127" s="47" t="str">
        <f>INDEX('Обработка исходного'!D:D,ROW($B$3)+4*(ROW($B127)-ROW($B$3)))</f>
        <v>20ХМФЛ</v>
      </c>
      <c r="C127" s="27" t="str">
        <f>'Rp0,2, МПа'!C127</f>
        <v>Прутки и полосы толщиной или диаметром от 150 до 250 мм</v>
      </c>
      <c r="D127" s="31">
        <f>IFERROR(MIN('Rp0,2, МПа'!D127/1.5,'Rm, МПа'!D127/2.6),"-")</f>
        <v>358.46153846153845</v>
      </c>
      <c r="E127" s="32">
        <f>IFERROR(MIN('Rp0,2, МПа'!E127/1.5,'Rm, МПа'!E127/2.6),"-")</f>
        <v>347.30769230769232</v>
      </c>
      <c r="F127" s="32">
        <f>IFERROR(MIN('Rp0,2, МПа'!F127/1.5,'Rm, МПа'!F127/2.6),"-")</f>
        <v>343.46153846153845</v>
      </c>
      <c r="G127" s="32">
        <f>IFERROR(MIN('Rp0,2, МПа'!G127/1.5,'Rm, МПа'!G127/2.6),"-")</f>
        <v>331.92307692307691</v>
      </c>
      <c r="H127" s="32">
        <f>IFERROR(MIN('Rp0,2, МПа'!H127/1.5,'Rm, МПа'!H127/2.6),"-")</f>
        <v>328.07692307692304</v>
      </c>
      <c r="I127" s="32">
        <f>IFERROR(MIN('Rp0,2, МПа'!I127/1.5,'Rm, МПа'!I127/2.6),"-")</f>
        <v>316.92307692307691</v>
      </c>
      <c r="J127" s="32">
        <f>IFERROR(MIN('Rp0,2, МПа'!J127/1.5,'Rm, МПа'!J127/2.6),"-")</f>
        <v>313.07692307692309</v>
      </c>
      <c r="K127" s="32">
        <f>IFERROR(MIN('Rp0,2, МПа'!K127/1.5,'Rm, МПа'!K127/2.6),"-")</f>
        <v>283.07692307692309</v>
      </c>
      <c r="L127" s="32">
        <f>IFERROR(MIN('Rp0,2, МПа'!L127/1.5,'Rm, МПа'!L127/2.6),"-")</f>
        <v>283.07692307692309</v>
      </c>
      <c r="M127" s="32">
        <f>IFERROR(MIN('Rp0,2, МПа'!M127/1.5,'Rm, МПа'!M127/2.6),"-")</f>
        <v>283.07692307692309</v>
      </c>
      <c r="N127" s="32">
        <f>IFERROR(MIN('Rp0,2, МПа'!N127/1.5,'Rm, МПа'!N127/2.6),"-")</f>
        <v>245.38461538461539</v>
      </c>
      <c r="O127" s="32" t="str">
        <f>IFERROR(MIN('Rp0,2, МПа'!O127/1.5,'Rm, МПа'!O127/2.6),"-")</f>
        <v>-</v>
      </c>
      <c r="P127" s="33" t="str">
        <f>IFERROR(MIN('Rp0,2, МПа'!P127/1.5,'Rm, МПа'!P127/2.6),"-")</f>
        <v>-</v>
      </c>
      <c r="Q127" s="31">
        <f>IFERROR('Rp0,2, МПа'!D127/2,"-")</f>
        <v>368</v>
      </c>
      <c r="R127" s="32">
        <f>IFERROR('Rp0,2, МПа'!E127/2,"-")</f>
        <v>368</v>
      </c>
      <c r="S127" s="32">
        <f>IFERROR('Rp0,2, МПа'!F127/2,"-")</f>
        <v>353</v>
      </c>
      <c r="T127" s="32">
        <f>IFERROR('Rp0,2, МПа'!G127/2,"-")</f>
        <v>343.5</v>
      </c>
      <c r="U127" s="32">
        <f>IFERROR('Rp0,2, МПа'!H127/2,"-")</f>
        <v>338.5</v>
      </c>
      <c r="V127" s="32">
        <f>IFERROR('Rp0,2, МПа'!I127/2,"-")</f>
        <v>325.5</v>
      </c>
      <c r="W127" s="32">
        <f>IFERROR('Rp0,2, МПа'!J127/2,"-")</f>
        <v>323.5</v>
      </c>
      <c r="X127" s="32">
        <f>IFERROR('Rp0,2, МПа'!K127/2,"-")</f>
        <v>314</v>
      </c>
      <c r="Y127" s="32">
        <f>IFERROR('Rp0,2, МПа'!L127/2,"-")</f>
        <v>299</v>
      </c>
      <c r="Z127" s="32">
        <f>IFERROR('Rp0,2, МПа'!M127/2,"-")</f>
        <v>279.5</v>
      </c>
      <c r="AA127" s="32">
        <f>IFERROR('Rp0,2, МПа'!N127/2,"-")</f>
        <v>255</v>
      </c>
      <c r="AB127" s="32" t="str">
        <f>IFERROR('Rp0,2, МПа'!O127/2,"-")</f>
        <v>-</v>
      </c>
      <c r="AC127" s="33" t="str">
        <f>IFERROR('Rp0,2, МПа'!P127/2,"-")</f>
        <v>-</v>
      </c>
    </row>
    <row r="128" spans="1:29" ht="25.5" x14ac:dyDescent="0.25">
      <c r="A128" s="10" t="str">
        <f>INDEX('Обработка исходного'!B:B,ROW($B$3)+4*(ROW($B128)-ROW($B$3)))</f>
        <v>Сталь легированная</v>
      </c>
      <c r="B128" s="47" t="str">
        <f>INDEX('Обработка исходного'!D:D,ROW($B$3)+4*(ROW($B128)-ROW($B$3)))</f>
        <v>30ХМА</v>
      </c>
      <c r="C128" s="27" t="str">
        <f>'Rp0,2, МПа'!C128</f>
        <v>Трубы наружным диаметром от 25 до 710 мм с толщиной стенки от 2,5 до 50 мм</v>
      </c>
      <c r="D128" s="31">
        <f>IFERROR(MIN('Rp0,2, МПа'!D128/1.5,'Rm, МПа'!D128/2.6),"-")</f>
        <v>226.53846153846152</v>
      </c>
      <c r="E128" s="32">
        <f>IFERROR(MIN('Rp0,2, МПа'!E128/1.5,'Rm, МПа'!E128/2.6),"-")</f>
        <v>218.84615384615384</v>
      </c>
      <c r="F128" s="32">
        <f>IFERROR(MIN('Rp0,2, МПа'!F128/1.5,'Rm, МПа'!F128/2.6),"-")</f>
        <v>215</v>
      </c>
      <c r="G128" s="32">
        <f>IFERROR(MIN('Rp0,2, МПа'!G128/1.5,'Rm, МПа'!G128/2.6),"-")</f>
        <v>207.69230769230768</v>
      </c>
      <c r="H128" s="32">
        <f>IFERROR(MIN('Rp0,2, МПа'!H128/1.5,'Rm, МПа'!H128/2.6),"-")</f>
        <v>203.84615384615384</v>
      </c>
      <c r="I128" s="32">
        <f>IFERROR(MIN('Rp0,2, МПа'!I128/1.5,'Rm, МПа'!I128/2.6),"-")</f>
        <v>203.84615384615384</v>
      </c>
      <c r="J128" s="32">
        <f>IFERROR(MIN('Rp0,2, МПа'!J128/1.5,'Rm, МПа'!J128/2.6),"-")</f>
        <v>203.84615384615384</v>
      </c>
      <c r="K128" s="32">
        <f>IFERROR(MIN('Rp0,2, МПа'!K128/1.5,'Rm, МПа'!K128/2.6),"-")</f>
        <v>200</v>
      </c>
      <c r="L128" s="32">
        <f>IFERROR(MIN('Rp0,2, МПа'!L128/1.5,'Rm, МПа'!L128/2.6),"-")</f>
        <v>196.15384615384616</v>
      </c>
      <c r="M128" s="32">
        <f>IFERROR(MIN('Rp0,2, МПа'!M128/1.5,'Rm, МПа'!M128/2.6),"-")</f>
        <v>166.15384615384616</v>
      </c>
      <c r="N128" s="32">
        <f>IFERROR(MIN('Rp0,2, МПа'!N128/1.5,'Rm, МПа'!N128/2.6),"-")</f>
        <v>154.61538461538461</v>
      </c>
      <c r="O128" s="32" t="str">
        <f>IFERROR(MIN('Rp0,2, МПа'!O128/1.5,'Rm, МПа'!O128/2.6),"-")</f>
        <v>-</v>
      </c>
      <c r="P128" s="33" t="str">
        <f>IFERROR(MIN('Rp0,2, МПа'!P128/1.5,'Rm, МПа'!P128/2.6),"-")</f>
        <v>-</v>
      </c>
      <c r="Q128" s="31">
        <f>IFERROR('Rp0,2, МПа'!D128/2,"-")</f>
        <v>196</v>
      </c>
      <c r="R128" s="32">
        <f>IFERROR('Rp0,2, МПа'!E128/2,"-")</f>
        <v>196</v>
      </c>
      <c r="S128" s="32">
        <f>IFERROR('Rp0,2, МПа'!F128/2,"-")</f>
        <v>186.5</v>
      </c>
      <c r="T128" s="32">
        <f>IFERROR('Rp0,2, МПа'!G128/2,"-")</f>
        <v>171.5</v>
      </c>
      <c r="U128" s="32">
        <f>IFERROR('Rp0,2, МПа'!H128/2,"-")</f>
        <v>162</v>
      </c>
      <c r="V128" s="32">
        <f>IFERROR('Rp0,2, МПа'!I128/2,"-")</f>
        <v>162</v>
      </c>
      <c r="W128" s="32">
        <f>IFERROR('Rp0,2, МПа'!J128/2,"-")</f>
        <v>162</v>
      </c>
      <c r="X128" s="32">
        <f>IFERROR('Rp0,2, МПа'!K128/2,"-")</f>
        <v>157</v>
      </c>
      <c r="Y128" s="32">
        <f>IFERROR('Rp0,2, МПа'!L128/2,"-")</f>
        <v>157</v>
      </c>
      <c r="Z128" s="32">
        <f>IFERROR('Rp0,2, МПа'!M128/2,"-")</f>
        <v>147</v>
      </c>
      <c r="AA128" s="32">
        <f>IFERROR('Rp0,2, МПа'!N128/2,"-")</f>
        <v>147</v>
      </c>
      <c r="AB128" s="32" t="str">
        <f>IFERROR('Rp0,2, МПа'!O128/2,"-")</f>
        <v>-</v>
      </c>
      <c r="AC128" s="33" t="str">
        <f>IFERROR('Rp0,2, МПа'!P128/2,"-")</f>
        <v>-</v>
      </c>
    </row>
    <row r="129" spans="1:29" ht="25.5" x14ac:dyDescent="0.25">
      <c r="A129" s="10" t="str">
        <f>INDEX('Обработка исходного'!B:B,ROW($B$3)+4*(ROW($B129)-ROW($B$3)))</f>
        <v>Сталь легированная</v>
      </c>
      <c r="B129" s="47" t="str">
        <f>INDEX('Обработка исходного'!D:D,ROW($B$3)+4*(ROW($B129)-ROW($B$3)))</f>
        <v>30ХМА</v>
      </c>
      <c r="C129" s="27" t="str">
        <f>'Rp0,2, МПа'!C129</f>
        <v>Заготовки крепежных деталей толщиной или диаметром до 100 мм, КП395*</v>
      </c>
      <c r="D129" s="31">
        <f>IFERROR(MIN('Rp0,2, МПа'!D129/1.5,'Rm, МПа'!D129/2.6),"-")</f>
        <v>237.69230769230768</v>
      </c>
      <c r="E129" s="32">
        <f>IFERROR(MIN('Rp0,2, МПа'!E129/1.5,'Rm, МПа'!E129/2.6),"-")</f>
        <v>233.84615384615384</v>
      </c>
      <c r="F129" s="32">
        <f>IFERROR(MIN('Rp0,2, МПа'!F129/1.5,'Rm, МПа'!F129/2.6),"-")</f>
        <v>230</v>
      </c>
      <c r="G129" s="32">
        <f>IFERROR(MIN('Rp0,2, МПа'!G129/1.5,'Rm, МПа'!G129/2.6),"-")</f>
        <v>226.53846153846152</v>
      </c>
      <c r="H129" s="32">
        <f>IFERROR(MIN('Rp0,2, МПа'!H129/1.5,'Rm, МПа'!H129/2.6),"-")</f>
        <v>215</v>
      </c>
      <c r="I129" s="32">
        <f>IFERROR(MIN('Rp0,2, МПа'!I129/1.5,'Rm, МПа'!I129/2.6),"-")</f>
        <v>211.15384615384616</v>
      </c>
      <c r="J129" s="32">
        <f>IFERROR(MIN('Rp0,2, МПа'!J129/1.5,'Rm, МПа'!J129/2.6),"-")</f>
        <v>207.69230769230768</v>
      </c>
      <c r="K129" s="32">
        <f>IFERROR(MIN('Rp0,2, МПа'!K129/1.5,'Rm, МПа'!K129/2.6),"-")</f>
        <v>207.69230769230768</v>
      </c>
      <c r="L129" s="32">
        <f>IFERROR(MIN('Rp0,2, МПа'!L129/1.5,'Rm, МПа'!L129/2.6),"-")</f>
        <v>203.84615384615384</v>
      </c>
      <c r="M129" s="32">
        <f>IFERROR(MIN('Rp0,2, МПа'!M129/1.5,'Rm, МПа'!M129/2.6),"-")</f>
        <v>181.15384615384616</v>
      </c>
      <c r="N129" s="32">
        <f>IFERROR(MIN('Rp0,2, МПа'!N129/1.5,'Rm, МПа'!N129/2.6),"-")</f>
        <v>162.30769230769229</v>
      </c>
      <c r="O129" s="32" t="str">
        <f>IFERROR(MIN('Rp0,2, МПа'!O129/1.5,'Rm, МПа'!O129/2.6),"-")</f>
        <v>-</v>
      </c>
      <c r="P129" s="33" t="str">
        <f>IFERROR(MIN('Rp0,2, МПа'!P129/1.5,'Rm, МПа'!P129/2.6),"-")</f>
        <v>-</v>
      </c>
      <c r="Q129" s="31">
        <f>IFERROR('Rp0,2, МПа'!D129/2,"-")</f>
        <v>197.5</v>
      </c>
      <c r="R129" s="32">
        <f>IFERROR('Rp0,2, МПа'!E129/2,"-")</f>
        <v>197.5</v>
      </c>
      <c r="S129" s="32">
        <f>IFERROR('Rp0,2, МПа'!F129/2,"-")</f>
        <v>186.5</v>
      </c>
      <c r="T129" s="32">
        <f>IFERROR('Rp0,2, МПа'!G129/2,"-")</f>
        <v>176.5</v>
      </c>
      <c r="U129" s="32">
        <f>IFERROR('Rp0,2, МПа'!H129/2,"-")</f>
        <v>161.5</v>
      </c>
      <c r="V129" s="32">
        <f>IFERROR('Rp0,2, МПа'!I129/2,"-")</f>
        <v>161.5</v>
      </c>
      <c r="W129" s="32">
        <f>IFERROR('Rp0,2, МПа'!J129/2,"-")</f>
        <v>161.5</v>
      </c>
      <c r="X129" s="32">
        <f>IFERROR('Rp0,2, МПа'!K129/2,"-")</f>
        <v>157</v>
      </c>
      <c r="Y129" s="32">
        <f>IFERROR('Rp0,2, МПа'!L129/2,"-")</f>
        <v>157</v>
      </c>
      <c r="Z129" s="32">
        <f>IFERROR('Rp0,2, МПа'!M129/2,"-")</f>
        <v>147</v>
      </c>
      <c r="AA129" s="32">
        <f>IFERROR('Rp0,2, МПа'!N129/2,"-")</f>
        <v>137.5</v>
      </c>
      <c r="AB129" s="32" t="str">
        <f>IFERROR('Rp0,2, МПа'!O129/2,"-")</f>
        <v>-</v>
      </c>
      <c r="AC129" s="33" t="str">
        <f>IFERROR('Rp0,2, МПа'!P129/2,"-")</f>
        <v>-</v>
      </c>
    </row>
    <row r="130" spans="1:29" ht="25.5" x14ac:dyDescent="0.25">
      <c r="A130" s="10" t="str">
        <f>INDEX('Обработка исходного'!B:B,ROW($B$3)+4*(ROW($B130)-ROW($B$3)))</f>
        <v>Сталь легированная</v>
      </c>
      <c r="B130" s="47" t="str">
        <f>INDEX('Обработка исходного'!D:D,ROW($B$3)+4*(ROW($B130)-ROW($B$3)))</f>
        <v>30ХМА</v>
      </c>
      <c r="C130" s="27" t="str">
        <f>'Rp0,2, МПа'!C130</f>
        <v>Заготовки крепежных деталей толщиной или диаметром до 300 мм, КП440*</v>
      </c>
      <c r="D130" s="31">
        <f>IFERROR(MIN('Rp0,2, МПа'!D130/1.5,'Rm, МПа'!D130/2.6),"-")</f>
        <v>188.84615384615384</v>
      </c>
      <c r="E130" s="32">
        <f>IFERROR(MIN('Rp0,2, МПа'!E130/1.5,'Rm, МПа'!E130/2.6),"-")</f>
        <v>185.38461538461539</v>
      </c>
      <c r="F130" s="32">
        <f>IFERROR(MIN('Rp0,2, МПа'!F130/1.5,'Rm, МПа'!F130/2.6),"-")</f>
        <v>182.30769230769229</v>
      </c>
      <c r="G130" s="32">
        <f>IFERROR(MIN('Rp0,2, МПа'!G130/1.5,'Rm, МПа'!G130/2.6),"-")</f>
        <v>179.61538461538461</v>
      </c>
      <c r="H130" s="32">
        <f>IFERROR(MIN('Rp0,2, МПа'!H130/1.5,'Rm, МПа'!H130/2.6),"-")</f>
        <v>170.38461538461539</v>
      </c>
      <c r="I130" s="32">
        <f>IFERROR(MIN('Rp0,2, МПа'!I130/1.5,'Rm, МПа'!I130/2.6),"-")</f>
        <v>167.30769230769229</v>
      </c>
      <c r="J130" s="32">
        <f>IFERROR(MIN('Rp0,2, МПа'!J130/1.5,'Rm, МПа'!J130/2.6),"-")</f>
        <v>164.61538461538461</v>
      </c>
      <c r="K130" s="32">
        <f>IFERROR(MIN('Rp0,2, МПа'!K130/1.5,'Rm, МПа'!K130/2.6),"-")</f>
        <v>164.61538461538461</v>
      </c>
      <c r="L130" s="32">
        <f>IFERROR(MIN('Rp0,2, МПа'!L130/1.5,'Rm, МПа'!L130/2.6),"-")</f>
        <v>165</v>
      </c>
      <c r="M130" s="32">
        <f>IFERROR(MIN('Rp0,2, МПа'!M130/1.5,'Rm, МПа'!M130/2.6),"-")</f>
        <v>143.84615384615384</v>
      </c>
      <c r="N130" s="32">
        <f>IFERROR(MIN('Rp0,2, МПа'!N130/1.5,'Rm, МПа'!N130/2.6),"-")</f>
        <v>128.07692307692307</v>
      </c>
      <c r="O130" s="32" t="str">
        <f>IFERROR(MIN('Rp0,2, МПа'!O130/1.5,'Rm, МПа'!O130/2.6),"-")</f>
        <v>-</v>
      </c>
      <c r="P130" s="33" t="str">
        <f>IFERROR(MIN('Rp0,2, МПа'!P130/1.5,'Rm, МПа'!P130/2.6),"-")</f>
        <v>-</v>
      </c>
      <c r="Q130" s="31">
        <f>IFERROR('Rp0,2, МПа'!D130/2,"-")</f>
        <v>220</v>
      </c>
      <c r="R130" s="32">
        <f>IFERROR('Rp0,2, МПа'!E130/2,"-")</f>
        <v>212.5</v>
      </c>
      <c r="S130" s="32">
        <f>IFERROR('Rp0,2, МПа'!F130/2,"-")</f>
        <v>207.5</v>
      </c>
      <c r="T130" s="32">
        <f>IFERROR('Rp0,2, МПа'!G130/2,"-")</f>
        <v>195</v>
      </c>
      <c r="U130" s="32">
        <f>IFERROR('Rp0,2, МПа'!H130/2,"-")</f>
        <v>182.5</v>
      </c>
      <c r="V130" s="32">
        <f>IFERROR('Rp0,2, МПа'!I130/2,"-")</f>
        <v>172.5</v>
      </c>
      <c r="W130" s="32">
        <f>IFERROR('Rp0,2, МПа'!J130/2,"-")</f>
        <v>161.5</v>
      </c>
      <c r="X130" s="32">
        <f>IFERROR('Rp0,2, МПа'!K130/2,"-")</f>
        <v>147</v>
      </c>
      <c r="Y130" s="32">
        <f>IFERROR('Rp0,2, МПа'!L130/2,"-")</f>
        <v>137.5</v>
      </c>
      <c r="Z130" s="32">
        <f>IFERROR('Rp0,2, МПа'!M130/2,"-")</f>
        <v>132.5</v>
      </c>
      <c r="AA130" s="32">
        <f>IFERROR('Rp0,2, МПа'!N130/2,"-")</f>
        <v>127.5</v>
      </c>
      <c r="AB130" s="32" t="str">
        <f>IFERROR('Rp0,2, МПа'!O130/2,"-")</f>
        <v>-</v>
      </c>
      <c r="AC130" s="33" t="str">
        <f>IFERROR('Rp0,2, МПа'!P130/2,"-")</f>
        <v>-</v>
      </c>
    </row>
    <row r="131" spans="1:29" ht="25.5" x14ac:dyDescent="0.25">
      <c r="A131" s="10" t="str">
        <f>INDEX('Обработка исходного'!B:B,ROW($B$3)+4*(ROW($B131)-ROW($B$3)))</f>
        <v>Сталь легированная</v>
      </c>
      <c r="B131" s="47" t="str">
        <f>INDEX('Обработка исходного'!D:D,ROW($B$3)+4*(ROW($B131)-ROW($B$3)))</f>
        <v>30ХМА</v>
      </c>
      <c r="C131" s="27" t="str">
        <f>'Rp0,2, МПа'!C131</f>
        <v>Заготовки крепежных деталей толщиной или диаметром от 100 до 200 мм, КП490*</v>
      </c>
      <c r="D131" s="31">
        <f>IFERROR(MIN('Rp0,2, МПа'!D131/1.5,'Rm, МПа'!D131/2.6),"-")</f>
        <v>226.15384615384613</v>
      </c>
      <c r="E131" s="32">
        <f>IFERROR(MIN('Rp0,2, МПа'!E131/1.5,'Rm, МПа'!E131/2.6),"-")</f>
        <v>222.30769230769229</v>
      </c>
      <c r="F131" s="32">
        <f>IFERROR(MIN('Rp0,2, МПа'!F131/1.5,'Rm, МПа'!F131/2.6),"-")</f>
        <v>218.46153846153845</v>
      </c>
      <c r="G131" s="32">
        <f>IFERROR(MIN('Rp0,2, МПа'!G131/1.5,'Rm, МПа'!G131/2.6),"-")</f>
        <v>215</v>
      </c>
      <c r="H131" s="32">
        <f>IFERROR(MIN('Rp0,2, МПа'!H131/1.5,'Rm, МПа'!H131/2.6),"-")</f>
        <v>207.30769230769229</v>
      </c>
      <c r="I131" s="32">
        <f>IFERROR(MIN('Rp0,2, МПа'!I131/1.5,'Rm, МПа'!I131/2.6),"-")</f>
        <v>203.46153846153845</v>
      </c>
      <c r="J131" s="32">
        <f>IFERROR(MIN('Rp0,2, МПа'!J131/1.5,'Rm, МПа'!J131/2.6),"-")</f>
        <v>203.46153846153845</v>
      </c>
      <c r="K131" s="32">
        <f>IFERROR(MIN('Rp0,2, МПа'!K131/1.5,'Rm, МПа'!K131/2.6),"-")</f>
        <v>199.61538461538461</v>
      </c>
      <c r="L131" s="32">
        <f>IFERROR(MIN('Rp0,2, МПа'!L131/1.5,'Rm, МПа'!L131/2.6),"-")</f>
        <v>192.30769230769229</v>
      </c>
      <c r="M131" s="32">
        <f>IFERROR(MIN('Rp0,2, МПа'!M131/1.5,'Rm, МПа'!M131/2.6),"-")</f>
        <v>177.30769230769229</v>
      </c>
      <c r="N131" s="32">
        <f>IFERROR(MIN('Rp0,2, МПа'!N131/1.5,'Rm, МПа'!N131/2.6),"-")</f>
        <v>158.46153846153845</v>
      </c>
      <c r="O131" s="32" t="str">
        <f>IFERROR(MIN('Rp0,2, МПа'!O131/1.5,'Rm, МПа'!O131/2.6),"-")</f>
        <v>-</v>
      </c>
      <c r="P131" s="33" t="str">
        <f>IFERROR(MIN('Rp0,2, МПа'!P131/1.5,'Rm, МПа'!P131/2.6),"-")</f>
        <v>-</v>
      </c>
      <c r="Q131" s="31">
        <f>IFERROR('Rp0,2, МПа'!D131/2,"-")</f>
        <v>245</v>
      </c>
      <c r="R131" s="32">
        <f>IFERROR('Rp0,2, МПа'!E131/2,"-")</f>
        <v>245</v>
      </c>
      <c r="S131" s="32">
        <f>IFERROR('Rp0,2, МПа'!F131/2,"-")</f>
        <v>230.5</v>
      </c>
      <c r="T131" s="32">
        <f>IFERROR('Rp0,2, МПа'!G131/2,"-")</f>
        <v>220.5</v>
      </c>
      <c r="U131" s="32">
        <f>IFERROR('Rp0,2, МПа'!H131/2,"-")</f>
        <v>201</v>
      </c>
      <c r="V131" s="32">
        <f>IFERROR('Rp0,2, МПа'!I131/2,"-")</f>
        <v>191</v>
      </c>
      <c r="W131" s="32">
        <f>IFERROR('Rp0,2, МПа'!J131/2,"-")</f>
        <v>183.5</v>
      </c>
      <c r="X131" s="32">
        <f>IFERROR('Rp0,2, МПа'!K131/2,"-")</f>
        <v>171.5</v>
      </c>
      <c r="Y131" s="32">
        <f>IFERROR('Rp0,2, МПа'!L131/2,"-")</f>
        <v>161.5</v>
      </c>
      <c r="Z131" s="32">
        <f>IFERROR('Rp0,2, МПа'!M131/2,"-")</f>
        <v>152</v>
      </c>
      <c r="AA131" s="32">
        <f>IFERROR('Rp0,2, МПа'!N131/2,"-")</f>
        <v>147</v>
      </c>
      <c r="AB131" s="32" t="str">
        <f>IFERROR('Rp0,2, МПа'!O131/2,"-")</f>
        <v>-</v>
      </c>
      <c r="AC131" s="33" t="str">
        <f>IFERROR('Rp0,2, МПа'!P131/2,"-")</f>
        <v>-</v>
      </c>
    </row>
    <row r="132" spans="1:29" ht="25.5" x14ac:dyDescent="0.25">
      <c r="A132" s="10" t="str">
        <f>INDEX('Обработка исходного'!B:B,ROW($B$3)+4*(ROW($B132)-ROW($B$3)))</f>
        <v>Сталь легированная</v>
      </c>
      <c r="B132" s="47" t="str">
        <f>INDEX('Обработка исходного'!D:D,ROW($B$3)+4*(ROW($B132)-ROW($B$3)))</f>
        <v>30ХМА</v>
      </c>
      <c r="C132" s="27" t="str">
        <f>'Rp0,2, МПа'!C132</f>
        <v>Заготовки крепежных деталей толщиной или диаметром до 100 мм КП590*</v>
      </c>
      <c r="D132" s="31">
        <f>IFERROR(MIN('Rp0,2, МПа'!D132/1.5,'Rm, МПа'!D132/2.6),"-")</f>
        <v>283.07692307692309</v>
      </c>
      <c r="E132" s="32">
        <f>IFERROR(MIN('Rp0,2, МПа'!E132/1.5,'Rm, МПа'!E132/2.6),"-")</f>
        <v>275.38461538461536</v>
      </c>
      <c r="F132" s="32">
        <f>IFERROR(MIN('Rp0,2, МПа'!F132/1.5,'Rm, МПа'!F132/2.6),"-")</f>
        <v>275.38461538461536</v>
      </c>
      <c r="G132" s="32">
        <f>IFERROR(MIN('Rp0,2, МПа'!G132/1.5,'Rm, МПа'!G132/2.6),"-")</f>
        <v>264.23076923076923</v>
      </c>
      <c r="H132" s="32">
        <f>IFERROR(MIN('Rp0,2, МПа'!H132/1.5,'Rm, МПа'!H132/2.6),"-")</f>
        <v>260</v>
      </c>
      <c r="I132" s="32">
        <f>IFERROR(MIN('Rp0,2, МПа'!I132/1.5,'Rm, МПа'!I132/2.6),"-")</f>
        <v>256.53846153846155</v>
      </c>
      <c r="J132" s="32">
        <f>IFERROR(MIN('Rp0,2, МПа'!J132/1.5,'Rm, МПа'!J132/2.6),"-")</f>
        <v>252.69230769230768</v>
      </c>
      <c r="K132" s="32">
        <f>IFERROR(MIN('Rp0,2, МПа'!K132/1.5,'Rm, МПа'!K132/2.6),"-")</f>
        <v>248.84615384615384</v>
      </c>
      <c r="L132" s="32">
        <f>IFERROR(MIN('Rp0,2, МПа'!L132/1.5,'Rm, МПа'!L132/2.6),"-")</f>
        <v>245.38461538461539</v>
      </c>
      <c r="M132" s="32">
        <f>IFERROR(MIN('Rp0,2, МПа'!M132/1.5,'Rm, МПа'!M132/2.6),"-")</f>
        <v>215</v>
      </c>
      <c r="N132" s="32">
        <f>IFERROR(MIN('Rp0,2, МПа'!N132/1.5,'Rm, МПа'!N132/2.6),"-")</f>
        <v>192.30769230769229</v>
      </c>
      <c r="O132" s="32" t="str">
        <f>IFERROR(MIN('Rp0,2, МПа'!O132/1.5,'Rm, МПа'!O132/2.6),"-")</f>
        <v>-</v>
      </c>
      <c r="P132" s="33" t="str">
        <f>IFERROR(MIN('Rp0,2, МПа'!P132/1.5,'Rm, МПа'!P132/2.6),"-")</f>
        <v>-</v>
      </c>
      <c r="Q132" s="31">
        <f>IFERROR('Rp0,2, МПа'!D132/2,"-")</f>
        <v>295</v>
      </c>
      <c r="R132" s="32">
        <f>IFERROR('Rp0,2, МПа'!E132/2,"-")</f>
        <v>284.5</v>
      </c>
      <c r="S132" s="32">
        <f>IFERROR('Rp0,2, МПа'!F132/2,"-")</f>
        <v>279.5</v>
      </c>
      <c r="T132" s="32">
        <f>IFERROR('Rp0,2, МПа'!G132/2,"-")</f>
        <v>255</v>
      </c>
      <c r="U132" s="32">
        <f>IFERROR('Rp0,2, МПа'!H132/2,"-")</f>
        <v>230.5</v>
      </c>
      <c r="V132" s="32">
        <f>IFERROR('Rp0,2, МПа'!I132/2,"-")</f>
        <v>240.5</v>
      </c>
      <c r="W132" s="32">
        <f>IFERROR('Rp0,2, МПа'!J132/2,"-")</f>
        <v>206</v>
      </c>
      <c r="X132" s="32">
        <f>IFERROR('Rp0,2, МПа'!K132/2,"-")</f>
        <v>196</v>
      </c>
      <c r="Y132" s="32">
        <f>IFERROR('Rp0,2, МПа'!L132/2,"-")</f>
        <v>196</v>
      </c>
      <c r="Z132" s="32">
        <f>IFERROR('Rp0,2, МПа'!M132/2,"-")</f>
        <v>176.5</v>
      </c>
      <c r="AA132" s="32">
        <f>IFERROR('Rp0,2, МПа'!N132/2,"-")</f>
        <v>171.5</v>
      </c>
      <c r="AB132" s="32" t="str">
        <f>IFERROR('Rp0,2, МПа'!O132/2,"-")</f>
        <v>-</v>
      </c>
      <c r="AC132" s="33" t="str">
        <f>IFERROR('Rp0,2, МПа'!P132/2,"-")</f>
        <v>-</v>
      </c>
    </row>
    <row r="133" spans="1:29" ht="25.5" x14ac:dyDescent="0.25">
      <c r="A133" s="10" t="str">
        <f>INDEX('Обработка исходного'!B:B,ROW($B$3)+4*(ROW($B133)-ROW($B$3)))</f>
        <v>Сталь легированная</v>
      </c>
      <c r="B133" s="47" t="str">
        <f>INDEX('Обработка исходного'!D:D,ROW($B$3)+4*(ROW($B133)-ROW($B$3)))</f>
        <v>30ХМА</v>
      </c>
      <c r="C133" s="27" t="str">
        <f>'Rp0,2, МПа'!C133</f>
        <v>Заготовки крепежных деталей толщиной или диаметром до 300 мм, КП640*</v>
      </c>
      <c r="D133" s="31">
        <f>IFERROR(MIN('Rp0,2, МПа'!D133/1.5,'Rm, МПа'!D133/2.6),"-")</f>
        <v>301.92307692307691</v>
      </c>
      <c r="E133" s="32">
        <f>IFERROR(MIN('Rp0,2, МПа'!E133/1.5,'Rm, МПа'!E133/2.6),"-")</f>
        <v>298.07692307692309</v>
      </c>
      <c r="F133" s="32">
        <f>IFERROR(MIN('Rp0,2, МПа'!F133/1.5,'Rm, МПа'!F133/2.6),"-")</f>
        <v>290.38461538461536</v>
      </c>
      <c r="G133" s="32">
        <f>IFERROR(MIN('Rp0,2, МПа'!G133/1.5,'Rm, МПа'!G133/2.6),"-")</f>
        <v>286.92307692307691</v>
      </c>
      <c r="H133" s="32">
        <f>IFERROR(MIN('Rp0,2, МПа'!H133/1.5,'Rm, МПа'!H133/2.6),"-")</f>
        <v>271.53846153846155</v>
      </c>
      <c r="I133" s="32">
        <f>IFERROR(MIN('Rp0,2, МПа'!I133/1.5,'Rm, МПа'!I133/2.6),"-")</f>
        <v>268.07692307692309</v>
      </c>
      <c r="J133" s="32">
        <f>IFERROR(MIN('Rp0,2, МПа'!J133/1.5,'Rm, МПа'!J133/2.6),"-")</f>
        <v>264.23076923076923</v>
      </c>
      <c r="K133" s="32">
        <f>IFERROR(MIN('Rp0,2, МПа'!K133/1.5,'Rm, МПа'!K133/2.6),"-")</f>
        <v>264.23076923076923</v>
      </c>
      <c r="L133" s="32">
        <f>IFERROR(MIN('Rp0,2, МПа'!L133/1.5,'Rm, МПа'!L133/2.6),"-")</f>
        <v>257.30769230769232</v>
      </c>
      <c r="M133" s="32">
        <f>IFERROR(MIN('Rp0,2, МПа'!M133/1.5,'Rm, МПа'!M133/2.6),"-")</f>
        <v>230</v>
      </c>
      <c r="N133" s="32">
        <f>IFERROR(MIN('Rp0,2, МПа'!N133/1.5,'Rm, МПа'!N133/2.6),"-")</f>
        <v>203.84615384615384</v>
      </c>
      <c r="O133" s="32" t="str">
        <f>IFERROR(MIN('Rp0,2, МПа'!O133/1.5,'Rm, МПа'!O133/2.6),"-")</f>
        <v>-</v>
      </c>
      <c r="P133" s="33" t="str">
        <f>IFERROR(MIN('Rp0,2, МПа'!P133/1.5,'Rm, МПа'!P133/2.6),"-")</f>
        <v>-</v>
      </c>
      <c r="Q133" s="31">
        <f>IFERROR('Rp0,2, МПа'!D133/2,"-")</f>
        <v>320</v>
      </c>
      <c r="R133" s="32">
        <f>IFERROR('Rp0,2, МПа'!E133/2,"-")</f>
        <v>308.5</v>
      </c>
      <c r="S133" s="32">
        <f>IFERROR('Rp0,2, МПа'!F133/2,"-")</f>
        <v>304</v>
      </c>
      <c r="T133" s="32">
        <f>IFERROR('Rp0,2, МПа'!G133/2,"-")</f>
        <v>284</v>
      </c>
      <c r="U133" s="32">
        <f>IFERROR('Rp0,2, МПа'!H133/2,"-")</f>
        <v>264.5</v>
      </c>
      <c r="V133" s="32">
        <f>IFERROR('Rp0,2, МПа'!I133/2,"-")</f>
        <v>240</v>
      </c>
      <c r="W133" s="32">
        <f>IFERROR('Rp0,2, МПа'!J133/2,"-")</f>
        <v>230.5</v>
      </c>
      <c r="X133" s="32">
        <f>IFERROR('Rp0,2, МПа'!K133/2,"-")</f>
        <v>220.5</v>
      </c>
      <c r="Y133" s="32">
        <f>IFERROR('Rp0,2, МПа'!L133/2,"-")</f>
        <v>220.5</v>
      </c>
      <c r="Z133" s="32">
        <f>IFERROR('Rp0,2, МПа'!M133/2,"-")</f>
        <v>206</v>
      </c>
      <c r="AA133" s="32">
        <f>IFERROR('Rp0,2, МПа'!N133/2,"-")</f>
        <v>191</v>
      </c>
      <c r="AB133" s="32" t="str">
        <f>IFERROR('Rp0,2, МПа'!O133/2,"-")</f>
        <v>-</v>
      </c>
      <c r="AC133" s="33" t="str">
        <f>IFERROR('Rp0,2, МПа'!P133/2,"-")</f>
        <v>-</v>
      </c>
    </row>
    <row r="134" spans="1:29" x14ac:dyDescent="0.25">
      <c r="A134" s="10" t="str">
        <f>INDEX('Обработка исходного'!B:B,ROW($B$3)+4*(ROW($B134)-ROW($B$3)))</f>
        <v>Сталь легированная</v>
      </c>
      <c r="B134" s="47" t="str">
        <f>INDEX('Обработка исходного'!D:D,ROW($B$3)+4*(ROW($B134)-ROW($B$3)))</f>
        <v>30ХМА</v>
      </c>
      <c r="C134" s="27" t="str">
        <f>'Rp0,2, МПа'!C134</f>
        <v>Прутки и полосы толщиной или диаметром до 80 мм</v>
      </c>
      <c r="D134" s="31">
        <f>IFERROR(MIN('Rp0,2, МПа'!D134/1.5,'Rm, МПа'!D134/2.6),"-")</f>
        <v>358.46153846153845</v>
      </c>
      <c r="E134" s="32">
        <f>IFERROR(MIN('Rp0,2, МПа'!E134/1.5,'Rm, МПа'!E134/2.6),"-")</f>
        <v>350.76923076923077</v>
      </c>
      <c r="F134" s="32">
        <f>IFERROR(MIN('Rp0,2, МПа'!F134/1.5,'Rm, МПа'!F134/2.6),"-")</f>
        <v>347.30769230769232</v>
      </c>
      <c r="G134" s="32">
        <f>IFERROR(MIN('Rp0,2, МПа'!G134/1.5,'Rm, МПа'!G134/2.6),"-")</f>
        <v>335.76923076923077</v>
      </c>
      <c r="H134" s="32">
        <f>IFERROR(MIN('Rp0,2, МПа'!H134/1.5,'Rm, МПа'!H134/2.6),"-")</f>
        <v>324.61538461538458</v>
      </c>
      <c r="I134" s="32">
        <f>IFERROR(MIN('Rp0,2, МПа'!I134/1.5,'Rm, МПа'!I134/2.6),"-")</f>
        <v>324.61538461538458</v>
      </c>
      <c r="J134" s="32">
        <f>IFERROR(MIN('Rp0,2, МПа'!J134/1.5,'Rm, МПа'!J134/2.6),"-")</f>
        <v>316.92307692307691</v>
      </c>
      <c r="K134" s="32">
        <f>IFERROR(MIN('Rp0,2, МПа'!K134/1.5,'Rm, МПа'!K134/2.6),"-")</f>
        <v>316.92307692307691</v>
      </c>
      <c r="L134" s="32">
        <f>IFERROR(MIN('Rp0,2, МПа'!L134/1.5,'Rm, МПа'!L134/2.6),"-")</f>
        <v>309.23076923076923</v>
      </c>
      <c r="M134" s="32">
        <f>IFERROR(MIN('Rp0,2, МПа'!M134/1.5,'Rm, МПа'!M134/2.6),"-")</f>
        <v>271.53846153846155</v>
      </c>
      <c r="N134" s="32">
        <f>IFERROR(MIN('Rp0,2, МПа'!N134/1.5,'Rm, МПа'!N134/2.6),"-")</f>
        <v>245.38461538461539</v>
      </c>
      <c r="O134" s="32" t="str">
        <f>IFERROR(MIN('Rp0,2, МПа'!O134/1.5,'Rm, МПа'!O134/2.6),"-")</f>
        <v>-</v>
      </c>
      <c r="P134" s="33" t="str">
        <f>IFERROR(MIN('Rp0,2, МПа'!P134/1.5,'Rm, МПа'!P134/2.6),"-")</f>
        <v>-</v>
      </c>
      <c r="Q134" s="31">
        <f>IFERROR('Rp0,2, МПа'!D134/2,"-")</f>
        <v>368</v>
      </c>
      <c r="R134" s="32">
        <f>IFERROR('Rp0,2, МПа'!E134/2,"-")</f>
        <v>358</v>
      </c>
      <c r="S134" s="32">
        <f>IFERROR('Rp0,2, МПа'!F134/2,"-")</f>
        <v>348.5</v>
      </c>
      <c r="T134" s="32">
        <f>IFERROR('Rp0,2, МПа'!G134/2,"-")</f>
        <v>328.5</v>
      </c>
      <c r="U134" s="32">
        <f>IFERROR('Rp0,2, МПа'!H134/2,"-")</f>
        <v>304</v>
      </c>
      <c r="V134" s="32">
        <f>IFERROR('Rp0,2, МПа'!I134/2,"-")</f>
        <v>304</v>
      </c>
      <c r="W134" s="32">
        <f>IFERROR('Rp0,2, МПа'!J134/2,"-")</f>
        <v>299</v>
      </c>
      <c r="X134" s="32">
        <f>IFERROR('Rp0,2, МПа'!K134/2,"-")</f>
        <v>299</v>
      </c>
      <c r="Y134" s="32">
        <f>IFERROR('Rp0,2, МПа'!L134/2,"-")</f>
        <v>299</v>
      </c>
      <c r="Z134" s="32">
        <f>IFERROR('Rp0,2, МПа'!M134/2,"-")</f>
        <v>279.5</v>
      </c>
      <c r="AA134" s="32">
        <f>IFERROR('Rp0,2, МПа'!N134/2,"-")</f>
        <v>260</v>
      </c>
      <c r="AB134" s="32" t="str">
        <f>IFERROR('Rp0,2, МПа'!O134/2,"-")</f>
        <v>-</v>
      </c>
      <c r="AC134" s="33" t="str">
        <f>IFERROR('Rp0,2, МПа'!P134/2,"-")</f>
        <v>-</v>
      </c>
    </row>
    <row r="135" spans="1:29" ht="25.5" x14ac:dyDescent="0.25">
      <c r="A135" s="10" t="str">
        <f>INDEX('Обработка исходного'!B:B,ROW($B$3)+4*(ROW($B135)-ROW($B$3)))</f>
        <v>Сталь легированная</v>
      </c>
      <c r="B135" s="47" t="str">
        <f>INDEX('Обработка исходного'!D:D,ROW($B$3)+4*(ROW($B135)-ROW($B$3)))</f>
        <v>30ХМА</v>
      </c>
      <c r="C135" s="27" t="str">
        <f>'Rp0,2, МПа'!C135</f>
        <v>Прутки и полосы толщиной или диаметром от 80 мм до 150 мм</v>
      </c>
      <c r="D135" s="31">
        <f>IFERROR(MIN('Rp0,2, МПа'!D135/1.5,'Rm, МПа'!D135/2.6),"-")</f>
        <v>358.46153846153845</v>
      </c>
      <c r="E135" s="32">
        <f>IFERROR(MIN('Rp0,2, МПа'!E135/1.5,'Rm, МПа'!E135/2.6),"-")</f>
        <v>350.76923076923077</v>
      </c>
      <c r="F135" s="32">
        <f>IFERROR(MIN('Rp0,2, МПа'!F135/1.5,'Rm, МПа'!F135/2.6),"-")</f>
        <v>347.30769230769232</v>
      </c>
      <c r="G135" s="32">
        <f>IFERROR(MIN('Rp0,2, МПа'!G135/1.5,'Rm, МПа'!G135/2.6),"-")</f>
        <v>335.76923076923077</v>
      </c>
      <c r="H135" s="32">
        <f>IFERROR(MIN('Rp0,2, МПа'!H135/1.5,'Rm, МПа'!H135/2.6),"-")</f>
        <v>324.61538461538458</v>
      </c>
      <c r="I135" s="32">
        <f>IFERROR(MIN('Rp0,2, МПа'!I135/1.5,'Rm, МПа'!I135/2.6),"-")</f>
        <v>324.61538461538458</v>
      </c>
      <c r="J135" s="32">
        <f>IFERROR(MIN('Rp0,2, МПа'!J135/1.5,'Rm, МПа'!J135/2.6),"-")</f>
        <v>316.92307692307691</v>
      </c>
      <c r="K135" s="32">
        <f>IFERROR(MIN('Rp0,2, МПа'!K135/1.5,'Rm, МПа'!K135/2.6),"-")</f>
        <v>316.92307692307691</v>
      </c>
      <c r="L135" s="32">
        <f>IFERROR(MIN('Rp0,2, МПа'!L135/1.5,'Rm, МПа'!L135/2.6),"-")</f>
        <v>309.23076923076923</v>
      </c>
      <c r="M135" s="32">
        <f>IFERROR(MIN('Rp0,2, МПа'!M135/1.5,'Rm, МПа'!M135/2.6),"-")</f>
        <v>271.53846153846155</v>
      </c>
      <c r="N135" s="32">
        <f>IFERROR(MIN('Rp0,2, МПа'!N135/1.5,'Rm, МПа'!N135/2.6),"-")</f>
        <v>245.38461538461539</v>
      </c>
      <c r="O135" s="32" t="str">
        <f>IFERROR(MIN('Rp0,2, МПа'!O135/1.5,'Rm, МПа'!O135/2.6),"-")</f>
        <v>-</v>
      </c>
      <c r="P135" s="33" t="str">
        <f>IFERROR(MIN('Rp0,2, МПа'!P135/1.5,'Rm, МПа'!P135/2.6),"-")</f>
        <v>-</v>
      </c>
      <c r="Q135" s="31">
        <f>IFERROR('Rp0,2, МПа'!D135/2,"-")</f>
        <v>368</v>
      </c>
      <c r="R135" s="32">
        <f>IFERROR('Rp0,2, МПа'!E135/2,"-")</f>
        <v>358</v>
      </c>
      <c r="S135" s="32">
        <f>IFERROR('Rp0,2, МПа'!F135/2,"-")</f>
        <v>348.5</v>
      </c>
      <c r="T135" s="32">
        <f>IFERROR('Rp0,2, МПа'!G135/2,"-")</f>
        <v>328.5</v>
      </c>
      <c r="U135" s="32">
        <f>IFERROR('Rp0,2, МПа'!H135/2,"-")</f>
        <v>304</v>
      </c>
      <c r="V135" s="32">
        <f>IFERROR('Rp0,2, МПа'!I135/2,"-")</f>
        <v>304</v>
      </c>
      <c r="W135" s="32">
        <f>IFERROR('Rp0,2, МПа'!J135/2,"-")</f>
        <v>299</v>
      </c>
      <c r="X135" s="32">
        <f>IFERROR('Rp0,2, МПа'!K135/2,"-")</f>
        <v>299</v>
      </c>
      <c r="Y135" s="32">
        <f>IFERROR('Rp0,2, МПа'!L135/2,"-")</f>
        <v>299</v>
      </c>
      <c r="Z135" s="32">
        <f>IFERROR('Rp0,2, МПа'!M135/2,"-")</f>
        <v>279.5</v>
      </c>
      <c r="AA135" s="32">
        <f>IFERROR('Rp0,2, МПа'!N135/2,"-")</f>
        <v>260</v>
      </c>
      <c r="AB135" s="32" t="str">
        <f>IFERROR('Rp0,2, МПа'!O135/2,"-")</f>
        <v>-</v>
      </c>
      <c r="AC135" s="33" t="str">
        <f>IFERROR('Rp0,2, МПа'!P135/2,"-")</f>
        <v>-</v>
      </c>
    </row>
    <row r="136" spans="1:29" ht="25.5" x14ac:dyDescent="0.25">
      <c r="A136" s="10" t="str">
        <f>INDEX('Обработка исходного'!B:B,ROW($B$3)+4*(ROW($B136)-ROW($B$3)))</f>
        <v>Сталь легированная</v>
      </c>
      <c r="B136" s="47" t="str">
        <f>INDEX('Обработка исходного'!D:D,ROW($B$3)+4*(ROW($B136)-ROW($B$3)))</f>
        <v>30ХМА</v>
      </c>
      <c r="C136" s="27" t="str">
        <f>'Rp0,2, МПа'!C136</f>
        <v>Прутки и полосы толщиной или диаметром от 150 до 250 мм</v>
      </c>
      <c r="D136" s="31">
        <f>IFERROR(MIN('Rp0,2, МПа'!D136/1.5,'Rm, МПа'!D136/2.6),"-")</f>
        <v>358.46153846153845</v>
      </c>
      <c r="E136" s="32">
        <f>IFERROR(MIN('Rp0,2, МПа'!E136/1.5,'Rm, МПа'!E136/2.6),"-")</f>
        <v>350.76923076923077</v>
      </c>
      <c r="F136" s="32">
        <f>IFERROR(MIN('Rp0,2, МПа'!F136/1.5,'Rm, МПа'!F136/2.6),"-")</f>
        <v>347.30769230769232</v>
      </c>
      <c r="G136" s="32">
        <f>IFERROR(MIN('Rp0,2, МПа'!G136/1.5,'Rm, МПа'!G136/2.6),"-")</f>
        <v>335.76923076923077</v>
      </c>
      <c r="H136" s="32">
        <f>IFERROR(MIN('Rp0,2, МПа'!H136/1.5,'Rm, МПа'!H136/2.6),"-")</f>
        <v>324.61538461538458</v>
      </c>
      <c r="I136" s="32">
        <f>IFERROR(MIN('Rp0,2, МПа'!I136/1.5,'Rm, МПа'!I136/2.6),"-")</f>
        <v>324.61538461538458</v>
      </c>
      <c r="J136" s="32">
        <f>IFERROR(MIN('Rp0,2, МПа'!J136/1.5,'Rm, МПа'!J136/2.6),"-")</f>
        <v>316.92307692307691</v>
      </c>
      <c r="K136" s="32">
        <f>IFERROR(MIN('Rp0,2, МПа'!K136/1.5,'Rm, МПа'!K136/2.6),"-")</f>
        <v>316.92307692307691</v>
      </c>
      <c r="L136" s="32">
        <f>IFERROR(MIN('Rp0,2, МПа'!L136/1.5,'Rm, МПа'!L136/2.6),"-")</f>
        <v>309.23076923076923</v>
      </c>
      <c r="M136" s="32">
        <f>IFERROR(MIN('Rp0,2, МПа'!M136/1.5,'Rm, МПа'!M136/2.6),"-")</f>
        <v>271.53846153846155</v>
      </c>
      <c r="N136" s="32">
        <f>IFERROR(MIN('Rp0,2, МПа'!N136/1.5,'Rm, МПа'!N136/2.6),"-")</f>
        <v>245.38461538461539</v>
      </c>
      <c r="O136" s="32" t="str">
        <f>IFERROR(MIN('Rp0,2, МПа'!O136/1.5,'Rm, МПа'!O136/2.6),"-")</f>
        <v>-</v>
      </c>
      <c r="P136" s="33" t="str">
        <f>IFERROR(MIN('Rp0,2, МПа'!P136/1.5,'Rm, МПа'!P136/2.6),"-")</f>
        <v>-</v>
      </c>
      <c r="Q136" s="31">
        <f>IFERROR('Rp0,2, МПа'!D136/2,"-")</f>
        <v>368</v>
      </c>
      <c r="R136" s="32">
        <f>IFERROR('Rp0,2, МПа'!E136/2,"-")</f>
        <v>358</v>
      </c>
      <c r="S136" s="32">
        <f>IFERROR('Rp0,2, МПа'!F136/2,"-")</f>
        <v>348.5</v>
      </c>
      <c r="T136" s="32">
        <f>IFERROR('Rp0,2, МПа'!G136/2,"-")</f>
        <v>328.5</v>
      </c>
      <c r="U136" s="32">
        <f>IFERROR('Rp0,2, МПа'!H136/2,"-")</f>
        <v>304</v>
      </c>
      <c r="V136" s="32">
        <f>IFERROR('Rp0,2, МПа'!I136/2,"-")</f>
        <v>304</v>
      </c>
      <c r="W136" s="32">
        <f>IFERROR('Rp0,2, МПа'!J136/2,"-")</f>
        <v>299</v>
      </c>
      <c r="X136" s="32">
        <f>IFERROR('Rp0,2, МПа'!K136/2,"-")</f>
        <v>299</v>
      </c>
      <c r="Y136" s="32">
        <f>IFERROR('Rp0,2, МПа'!L136/2,"-")</f>
        <v>299</v>
      </c>
      <c r="Z136" s="32">
        <f>IFERROR('Rp0,2, МПа'!M136/2,"-")</f>
        <v>279.5</v>
      </c>
      <c r="AA136" s="32">
        <f>IFERROR('Rp0,2, МПа'!N136/2,"-")</f>
        <v>260</v>
      </c>
      <c r="AB136" s="32" t="str">
        <f>IFERROR('Rp0,2, МПа'!O136/2,"-")</f>
        <v>-</v>
      </c>
      <c r="AC136" s="33" t="str">
        <f>IFERROR('Rp0,2, МПа'!P136/2,"-")</f>
        <v>-</v>
      </c>
    </row>
    <row r="137" spans="1:29" ht="25.5" x14ac:dyDescent="0.25">
      <c r="A137" s="10" t="str">
        <f>INDEX('Обработка исходного'!B:B,ROW($B$3)+4*(ROW($B137)-ROW($B$3)))</f>
        <v>Сталь легированная</v>
      </c>
      <c r="B137" s="47" t="str">
        <f>INDEX('Обработка исходного'!D:D,ROW($B$3)+4*(ROW($B137)-ROW($B$3)))</f>
        <v>35ХМ</v>
      </c>
      <c r="C137" s="27" t="str">
        <f>'Rp0,2, МПа'!C137</f>
        <v>Поковки толщиной или диаметром от 300 до 800 мм, КП245*</v>
      </c>
      <c r="D137" s="31">
        <f>IFERROR(MIN('Rp0,2, МПа'!D137/1.5,'Rm, МПа'!D137/2.6),"-")</f>
        <v>163.33333333333334</v>
      </c>
      <c r="E137" s="32">
        <f>IFERROR(MIN('Rp0,2, МПа'!E137/1.5,'Rm, МПа'!E137/2.6),"-")</f>
        <v>156.66666666666666</v>
      </c>
      <c r="F137" s="32">
        <f>IFERROR(MIN('Rp0,2, МПа'!F137/1.5,'Rm, МПа'!F137/2.6),"-")</f>
        <v>150.66666666666666</v>
      </c>
      <c r="G137" s="32">
        <f>IFERROR(MIN('Rp0,2, МПа'!G137/1.5,'Rm, МПа'!G137/2.6),"-")</f>
        <v>150.66666666666666</v>
      </c>
      <c r="H137" s="32">
        <f>IFERROR(MIN('Rp0,2, МПа'!H137/1.5,'Rm, МПа'!H137/2.6),"-")</f>
        <v>150.66666666666666</v>
      </c>
      <c r="I137" s="32">
        <f>IFERROR(MIN('Rp0,2, МПа'!I137/1.5,'Rm, МПа'!I137/2.6),"-")</f>
        <v>144</v>
      </c>
      <c r="J137" s="32">
        <f>IFERROR(MIN('Rp0,2, МПа'!J137/1.5,'Rm, МПа'!J137/2.6),"-")</f>
        <v>137.33333333333334</v>
      </c>
      <c r="K137" s="32">
        <f>IFERROR(MIN('Rp0,2, МПа'!K137/1.5,'Rm, МПа'!K137/2.6),"-")</f>
        <v>130.66666666666666</v>
      </c>
      <c r="L137" s="32">
        <f>IFERROR(MIN('Rp0,2, МПа'!L137/1.5,'Rm, МПа'!L137/2.6),"-")</f>
        <v>124</v>
      </c>
      <c r="M137" s="32">
        <f>IFERROR(MIN('Rp0,2, МПа'!M137/1.5,'Rm, МПа'!M137/2.6),"-")</f>
        <v>118</v>
      </c>
      <c r="N137" s="32">
        <f>IFERROR(MIN('Rp0,2, МПа'!N137/1.5,'Rm, МПа'!N137/2.6),"-")</f>
        <v>104.66666666666667</v>
      </c>
      <c r="O137" s="32" t="str">
        <f>IFERROR(MIN('Rp0,2, МПа'!O137/1.5,'Rm, МПа'!O137/2.6),"-")</f>
        <v>-</v>
      </c>
      <c r="P137" s="33" t="str">
        <f>IFERROR(MIN('Rp0,2, МПа'!P137/1.5,'Rm, МПа'!P137/2.6),"-")</f>
        <v>-</v>
      </c>
      <c r="Q137" s="31">
        <f>IFERROR('Rp0,2, МПа'!D137/2,"-")</f>
        <v>122.5</v>
      </c>
      <c r="R137" s="32">
        <f>IFERROR('Rp0,2, МПа'!E137/2,"-")</f>
        <v>117.5</v>
      </c>
      <c r="S137" s="32">
        <f>IFERROR('Rp0,2, МПа'!F137/2,"-")</f>
        <v>113</v>
      </c>
      <c r="T137" s="32">
        <f>IFERROR('Rp0,2, МПа'!G137/2,"-")</f>
        <v>113</v>
      </c>
      <c r="U137" s="32">
        <f>IFERROR('Rp0,2, МПа'!H137/2,"-")</f>
        <v>113</v>
      </c>
      <c r="V137" s="32">
        <f>IFERROR('Rp0,2, МПа'!I137/2,"-")</f>
        <v>108</v>
      </c>
      <c r="W137" s="32">
        <f>IFERROR('Rp0,2, МПа'!J137/2,"-")</f>
        <v>103</v>
      </c>
      <c r="X137" s="32">
        <f>IFERROR('Rp0,2, МПа'!K137/2,"-")</f>
        <v>98</v>
      </c>
      <c r="Y137" s="32">
        <f>IFERROR('Rp0,2, МПа'!L137/2,"-")</f>
        <v>93</v>
      </c>
      <c r="Z137" s="32">
        <f>IFERROR('Rp0,2, МПа'!M137/2,"-")</f>
        <v>88.5</v>
      </c>
      <c r="AA137" s="32">
        <f>IFERROR('Rp0,2, МПа'!N137/2,"-")</f>
        <v>78.5</v>
      </c>
      <c r="AB137" s="32" t="str">
        <f>IFERROR('Rp0,2, МПа'!O137/2,"-")</f>
        <v>-</v>
      </c>
      <c r="AC137" s="33" t="str">
        <f>IFERROR('Rp0,2, МПа'!P137/2,"-")</f>
        <v>-</v>
      </c>
    </row>
    <row r="138" spans="1:29" ht="25.5" x14ac:dyDescent="0.25">
      <c r="A138" s="10" t="str">
        <f>INDEX('Обработка исходного'!B:B,ROW($B$3)+4*(ROW($B138)-ROW($B$3)))</f>
        <v>Сталь легированная</v>
      </c>
      <c r="B138" s="47" t="str">
        <f>INDEX('Обработка исходного'!D:D,ROW($B$3)+4*(ROW($B138)-ROW($B$3)))</f>
        <v>35ХМ</v>
      </c>
      <c r="C138" s="27" t="str">
        <f>'Rp0,2, МПа'!C138</f>
        <v>Поковки толщиной или диаметром от 300 до 800 мм, КП275*</v>
      </c>
      <c r="D138" s="31">
        <f>IFERROR(MIN('Rp0,2, МПа'!D138/1.5,'Rm, МПа'!D138/2.6),"-")</f>
        <v>183.33333333333334</v>
      </c>
      <c r="E138" s="32">
        <f>IFERROR(MIN('Rp0,2, МПа'!E138/1.5,'Rm, МПа'!E138/2.6),"-")</f>
        <v>176.66666666666666</v>
      </c>
      <c r="F138" s="32">
        <f>IFERROR(MIN('Rp0,2, МПа'!F138/1.5,'Rm, МПа'!F138/2.6),"-")</f>
        <v>176.66666666666666</v>
      </c>
      <c r="G138" s="32">
        <f>IFERROR(MIN('Rp0,2, МПа'!G138/1.5,'Rm, МПа'!G138/2.6),"-")</f>
        <v>170</v>
      </c>
      <c r="H138" s="32">
        <f>IFERROR(MIN('Rp0,2, МПа'!H138/1.5,'Rm, МПа'!H138/2.6),"-")</f>
        <v>163.33333333333334</v>
      </c>
      <c r="I138" s="32">
        <f>IFERROR(MIN('Rp0,2, МПа'!I138/1.5,'Rm, МПа'!I138/2.6),"-")</f>
        <v>163.33333333333334</v>
      </c>
      <c r="J138" s="32">
        <f>IFERROR(MIN('Rp0,2, МПа'!J138/1.5,'Rm, МПа'!J138/2.6),"-")</f>
        <v>156.66666666666666</v>
      </c>
      <c r="K138" s="32">
        <f>IFERROR(MIN('Rp0,2, МПа'!K138/1.5,'Rm, МПа'!K138/2.6),"-")</f>
        <v>150.66666666666666</v>
      </c>
      <c r="L138" s="32">
        <f>IFERROR(MIN('Rp0,2, МПа'!L138/1.5,'Rm, МПа'!L138/2.6),"-")</f>
        <v>137.33333333333334</v>
      </c>
      <c r="M138" s="32">
        <f>IFERROR(MIN('Rp0,2, МПа'!M138/1.5,'Rm, МПа'!M138/2.6),"-")</f>
        <v>130.66666666666666</v>
      </c>
      <c r="N138" s="32">
        <f>IFERROR(MIN('Rp0,2, МПа'!N138/1.5,'Rm, МПа'!N138/2.6),"-")</f>
        <v>118</v>
      </c>
      <c r="O138" s="32" t="str">
        <f>IFERROR(MIN('Rp0,2, МПа'!O138/1.5,'Rm, МПа'!O138/2.6),"-")</f>
        <v>-</v>
      </c>
      <c r="P138" s="33" t="str">
        <f>IFERROR(MIN('Rp0,2, МПа'!P138/1.5,'Rm, МПа'!P138/2.6),"-")</f>
        <v>-</v>
      </c>
      <c r="Q138" s="31">
        <f>IFERROR('Rp0,2, МПа'!D138/2,"-")</f>
        <v>137.5</v>
      </c>
      <c r="R138" s="32">
        <f>IFERROR('Rp0,2, МПа'!E138/2,"-")</f>
        <v>132.5</v>
      </c>
      <c r="S138" s="32">
        <f>IFERROR('Rp0,2, МПа'!F138/2,"-")</f>
        <v>132.5</v>
      </c>
      <c r="T138" s="32">
        <f>IFERROR('Rp0,2, МПа'!G138/2,"-")</f>
        <v>127.5</v>
      </c>
      <c r="U138" s="32">
        <f>IFERROR('Rp0,2, МПа'!H138/2,"-")</f>
        <v>122.5</v>
      </c>
      <c r="V138" s="32">
        <f>IFERROR('Rp0,2, МПа'!I138/2,"-")</f>
        <v>122.5</v>
      </c>
      <c r="W138" s="32">
        <f>IFERROR('Rp0,2, МПа'!J138/2,"-")</f>
        <v>117.5</v>
      </c>
      <c r="X138" s="32">
        <f>IFERROR('Rp0,2, МПа'!K138/2,"-")</f>
        <v>113</v>
      </c>
      <c r="Y138" s="32">
        <f>IFERROR('Rp0,2, МПа'!L138/2,"-")</f>
        <v>103</v>
      </c>
      <c r="Z138" s="32">
        <f>IFERROR('Rp0,2, МПа'!M138/2,"-")</f>
        <v>98</v>
      </c>
      <c r="AA138" s="32">
        <f>IFERROR('Rp0,2, МПа'!N138/2,"-")</f>
        <v>88.5</v>
      </c>
      <c r="AB138" s="32" t="str">
        <f>IFERROR('Rp0,2, МПа'!O138/2,"-")</f>
        <v>-</v>
      </c>
      <c r="AC138" s="33" t="str">
        <f>IFERROR('Rp0,2, МПа'!P138/2,"-")</f>
        <v>-</v>
      </c>
    </row>
    <row r="139" spans="1:29" x14ac:dyDescent="0.25">
      <c r="A139" s="10" t="str">
        <f>INDEX('Обработка исходного'!B:B,ROW($B$3)+4*(ROW($B139)-ROW($B$3)))</f>
        <v>Сталь легированная</v>
      </c>
      <c r="B139" s="47" t="str">
        <f>INDEX('Обработка исходного'!D:D,ROW($B$3)+4*(ROW($B139)-ROW($B$3)))</f>
        <v>35ХМ</v>
      </c>
      <c r="C139" s="27" t="str">
        <f>'Rp0,2, МПа'!C139</f>
        <v>Поковки толщиной или диаметром до 800 мм, КП315*</v>
      </c>
      <c r="D139" s="31">
        <f>IFERROR(MIN('Rp0,2, МПа'!D139/1.5,'Rm, МПа'!D139/2.6),"-")</f>
        <v>210</v>
      </c>
      <c r="E139" s="32">
        <f>IFERROR(MIN('Rp0,2, МПа'!E139/1.5,'Rm, МПа'!E139/2.6),"-")</f>
        <v>202.66666666666666</v>
      </c>
      <c r="F139" s="32">
        <f>IFERROR(MIN('Rp0,2, МПа'!F139/1.5,'Rm, МПа'!F139/2.6),"-")</f>
        <v>196</v>
      </c>
      <c r="G139" s="32">
        <f>IFERROR(MIN('Rp0,2, МПа'!G139/1.5,'Rm, МПа'!G139/2.6),"-")</f>
        <v>196</v>
      </c>
      <c r="H139" s="32">
        <f>IFERROR(MIN('Rp0,2, МПа'!H139/1.5,'Rm, МПа'!H139/2.6),"-")</f>
        <v>189.33333333333334</v>
      </c>
      <c r="I139" s="32">
        <f>IFERROR(MIN('Rp0,2, МПа'!I139/1.5,'Rm, МПа'!I139/2.6),"-")</f>
        <v>183.33333333333334</v>
      </c>
      <c r="J139" s="32">
        <f>IFERROR(MIN('Rp0,2, МПа'!J139/1.5,'Rm, МПа'!J139/2.6),"-")</f>
        <v>176.66666666666666</v>
      </c>
      <c r="K139" s="32">
        <f>IFERROR(MIN('Rp0,2, МПа'!K139/1.5,'Rm, МПа'!K139/2.6),"-")</f>
        <v>163.33333333333334</v>
      </c>
      <c r="L139" s="32">
        <f>IFERROR(MIN('Rp0,2, МПа'!L139/1.5,'Rm, МПа'!L139/2.6),"-")</f>
        <v>156.66666666666666</v>
      </c>
      <c r="M139" s="32">
        <f>IFERROR(MIN('Rp0,2, МПа'!M139/1.5,'Rm, МПа'!M139/2.6),"-")</f>
        <v>150.66666666666666</v>
      </c>
      <c r="N139" s="32">
        <f>IFERROR(MIN('Rp0,2, МПа'!N139/1.5,'Rm, МПа'!N139/2.6),"-")</f>
        <v>130.66666666666666</v>
      </c>
      <c r="O139" s="32" t="str">
        <f>IFERROR(MIN('Rp0,2, МПа'!O139/1.5,'Rm, МПа'!O139/2.6),"-")</f>
        <v>-</v>
      </c>
      <c r="P139" s="33" t="str">
        <f>IFERROR(MIN('Rp0,2, МПа'!P139/1.5,'Rm, МПа'!P139/2.6),"-")</f>
        <v>-</v>
      </c>
      <c r="Q139" s="31">
        <f>IFERROR('Rp0,2, МПа'!D139/2,"-")</f>
        <v>157.5</v>
      </c>
      <c r="R139" s="32">
        <f>IFERROR('Rp0,2, МПа'!E139/2,"-")</f>
        <v>152</v>
      </c>
      <c r="S139" s="32">
        <f>IFERROR('Rp0,2, МПа'!F139/2,"-")</f>
        <v>147</v>
      </c>
      <c r="T139" s="32">
        <f>IFERROR('Rp0,2, МПа'!G139/2,"-")</f>
        <v>147</v>
      </c>
      <c r="U139" s="32">
        <f>IFERROR('Rp0,2, МПа'!H139/2,"-")</f>
        <v>142</v>
      </c>
      <c r="V139" s="32">
        <f>IFERROR('Rp0,2, МПа'!I139/2,"-")</f>
        <v>137.5</v>
      </c>
      <c r="W139" s="32">
        <f>IFERROR('Rp0,2, МПа'!J139/2,"-")</f>
        <v>132.5</v>
      </c>
      <c r="X139" s="32">
        <f>IFERROR('Rp0,2, МПа'!K139/2,"-")</f>
        <v>122.5</v>
      </c>
      <c r="Y139" s="32">
        <f>IFERROR('Rp0,2, МПа'!L139/2,"-")</f>
        <v>117.5</v>
      </c>
      <c r="Z139" s="32">
        <f>IFERROR('Rp0,2, МПа'!M139/2,"-")</f>
        <v>113</v>
      </c>
      <c r="AA139" s="32">
        <f>IFERROR('Rp0,2, МПа'!N139/2,"-")</f>
        <v>98</v>
      </c>
      <c r="AB139" s="32" t="str">
        <f>IFERROR('Rp0,2, МПа'!O139/2,"-")</f>
        <v>-</v>
      </c>
      <c r="AC139" s="33" t="str">
        <f>IFERROR('Rp0,2, МПа'!P139/2,"-")</f>
        <v>-</v>
      </c>
    </row>
    <row r="140" spans="1:29" x14ac:dyDescent="0.25">
      <c r="A140" s="10" t="str">
        <f>INDEX('Обработка исходного'!B:B,ROW($B$3)+4*(ROW($B140)-ROW($B$3)))</f>
        <v>Сталь легированная</v>
      </c>
      <c r="B140" s="47" t="str">
        <f>INDEX('Обработка исходного'!D:D,ROW($B$3)+4*(ROW($B140)-ROW($B$3)))</f>
        <v>35ХМ</v>
      </c>
      <c r="C140" s="27" t="str">
        <f>'Rp0,2, МПа'!C140</f>
        <v>Поковки толщиной или диаметром до 800 мм, КП345*</v>
      </c>
      <c r="D140" s="31">
        <f>IFERROR(MIN('Rp0,2, МПа'!D140/1.5,'Rm, МПа'!D140/2.6),"-")</f>
        <v>226.92307692307691</v>
      </c>
      <c r="E140" s="32">
        <f>IFERROR(MIN('Rp0,2, МПа'!E140/1.5,'Rm, МПа'!E140/2.6),"-")</f>
        <v>222</v>
      </c>
      <c r="F140" s="32">
        <f>IFERROR(MIN('Rp0,2, МПа'!F140/1.5,'Rm, МПа'!F140/2.6),"-")</f>
        <v>215.33333333333334</v>
      </c>
      <c r="G140" s="32">
        <f>IFERROR(MIN('Rp0,2, МПа'!G140/1.5,'Rm, МПа'!G140/2.6),"-")</f>
        <v>209.33333333333334</v>
      </c>
      <c r="H140" s="32">
        <f>IFERROR(MIN('Rp0,2, МПа'!H140/1.5,'Rm, МПа'!H140/2.6),"-")</f>
        <v>209.33333333333334</v>
      </c>
      <c r="I140" s="32">
        <f>IFERROR(MIN('Rp0,2, МПа'!I140/1.5,'Rm, МПа'!I140/2.6),"-")</f>
        <v>196</v>
      </c>
      <c r="J140" s="32">
        <f>IFERROR(MIN('Rp0,2, МПа'!J140/1.5,'Rm, МПа'!J140/2.6),"-")</f>
        <v>196</v>
      </c>
      <c r="K140" s="32">
        <f>IFERROR(MIN('Rp0,2, МПа'!K140/1.5,'Rm, МПа'!K140/2.6),"-")</f>
        <v>196</v>
      </c>
      <c r="L140" s="32">
        <f>IFERROR(MIN('Rp0,2, МПа'!L140/1.5,'Rm, МПа'!L140/2.6),"-")</f>
        <v>163.33333333333334</v>
      </c>
      <c r="M140" s="32">
        <f>IFERROR(MIN('Rp0,2, МПа'!M140/1.5,'Rm, МПа'!M140/2.6),"-")</f>
        <v>163.33333333333334</v>
      </c>
      <c r="N140" s="32">
        <f>IFERROR(MIN('Rp0,2, МПа'!N140/1.5,'Rm, МПа'!N140/2.6),"-")</f>
        <v>143.46153846153845</v>
      </c>
      <c r="O140" s="32" t="str">
        <f>IFERROR(MIN('Rp0,2, МПа'!O140/1.5,'Rm, МПа'!O140/2.6),"-")</f>
        <v>-</v>
      </c>
      <c r="P140" s="33" t="str">
        <f>IFERROR(MIN('Rp0,2, МПа'!P140/1.5,'Rm, МПа'!P140/2.6),"-")</f>
        <v>-</v>
      </c>
      <c r="Q140" s="31">
        <f>IFERROR('Rp0,2, МПа'!D140/2,"-")</f>
        <v>172.5</v>
      </c>
      <c r="R140" s="32">
        <f>IFERROR('Rp0,2, МПа'!E140/2,"-")</f>
        <v>166.5</v>
      </c>
      <c r="S140" s="32">
        <f>IFERROR('Rp0,2, МПа'!F140/2,"-")</f>
        <v>161.5</v>
      </c>
      <c r="T140" s="32">
        <f>IFERROR('Rp0,2, МПа'!G140/2,"-")</f>
        <v>157</v>
      </c>
      <c r="U140" s="32">
        <f>IFERROR('Rp0,2, МПа'!H140/2,"-")</f>
        <v>157</v>
      </c>
      <c r="V140" s="32">
        <f>IFERROR('Rp0,2, МПа'!I140/2,"-")</f>
        <v>147</v>
      </c>
      <c r="W140" s="32">
        <f>IFERROR('Rp0,2, МПа'!J140/2,"-")</f>
        <v>147</v>
      </c>
      <c r="X140" s="32">
        <f>IFERROR('Rp0,2, МПа'!K140/2,"-")</f>
        <v>147</v>
      </c>
      <c r="Y140" s="32">
        <f>IFERROR('Rp0,2, МПа'!L140/2,"-")</f>
        <v>122.5</v>
      </c>
      <c r="Z140" s="32">
        <f>IFERROR('Rp0,2, МПа'!M140/2,"-")</f>
        <v>122.5</v>
      </c>
      <c r="AA140" s="32">
        <f>IFERROR('Rp0,2, МПа'!N140/2,"-")</f>
        <v>108</v>
      </c>
      <c r="AB140" s="32" t="str">
        <f>IFERROR('Rp0,2, МПа'!O140/2,"-")</f>
        <v>-</v>
      </c>
      <c r="AC140" s="33" t="str">
        <f>IFERROR('Rp0,2, МПа'!P140/2,"-")</f>
        <v>-</v>
      </c>
    </row>
    <row r="141" spans="1:29" ht="25.5" x14ac:dyDescent="0.25">
      <c r="A141" s="10" t="str">
        <f>INDEX('Обработка исходного'!B:B,ROW($B$3)+4*(ROW($B141)-ROW($B$3)))</f>
        <v>Сталь легированная</v>
      </c>
      <c r="B141" s="47" t="str">
        <f>INDEX('Обработка исходного'!D:D,ROW($B$3)+4*(ROW($B141)-ROW($B$3)))</f>
        <v>35ХМ</v>
      </c>
      <c r="C141" s="27" t="str">
        <f>'Rp0,2, МПа'!C141</f>
        <v>Поковки толщиной или диаметром от 50 до 800 мм, КП395*</v>
      </c>
      <c r="D141" s="31">
        <f>IFERROR(MIN('Rp0,2, МПа'!D141/1.5,'Rm, МПа'!D141/2.6),"-")</f>
        <v>236.53846153846152</v>
      </c>
      <c r="E141" s="32">
        <f>IFERROR(MIN('Rp0,2, МПа'!E141/1.5,'Rm, МПа'!E141/2.6),"-")</f>
        <v>233.84615384615384</v>
      </c>
      <c r="F141" s="32">
        <f>IFERROR(MIN('Rp0,2, МПа'!F141/1.5,'Rm, МПа'!F141/2.6),"-")</f>
        <v>229.23076923076923</v>
      </c>
      <c r="G141" s="32">
        <f>IFERROR(MIN('Rp0,2, МПа'!G141/1.5,'Rm, МПа'!G141/2.6),"-")</f>
        <v>226.53846153846152</v>
      </c>
      <c r="H141" s="32">
        <f>IFERROR(MIN('Rp0,2, МПа'!H141/1.5,'Rm, МПа'!H141/2.6),"-")</f>
        <v>226.53846153846152</v>
      </c>
      <c r="I141" s="32">
        <f>IFERROR(MIN('Rp0,2, МПа'!I141/1.5,'Rm, МПа'!I141/2.6),"-")</f>
        <v>218.84615384615384</v>
      </c>
      <c r="J141" s="32">
        <f>IFERROR(MIN('Rp0,2, МПа'!J141/1.5,'Rm, МПа'!J141/2.6),"-")</f>
        <v>215</v>
      </c>
      <c r="K141" s="32">
        <f>IFERROR(MIN('Rp0,2, МПа'!K141/1.5,'Rm, МПа'!K141/2.6),"-")</f>
        <v>211.15384615384616</v>
      </c>
      <c r="L141" s="32">
        <f>IFERROR(MIN('Rp0,2, МПа'!L141/1.5,'Rm, МПа'!L141/2.6),"-")</f>
        <v>196</v>
      </c>
      <c r="M141" s="32">
        <f>IFERROR(MIN('Rp0,2, МПа'!M141/1.5,'Rm, МПа'!M141/2.6),"-")</f>
        <v>181.15384615384616</v>
      </c>
      <c r="N141" s="32">
        <f>IFERROR(MIN('Rp0,2, МПа'!N141/1.5,'Rm, МПа'!N141/2.6),"-")</f>
        <v>150.76923076923077</v>
      </c>
      <c r="O141" s="32" t="str">
        <f>IFERROR(MIN('Rp0,2, МПа'!O141/1.5,'Rm, МПа'!O141/2.6),"-")</f>
        <v>-</v>
      </c>
      <c r="P141" s="33" t="str">
        <f>IFERROR(MIN('Rp0,2, МПа'!P141/1.5,'Rm, МПа'!P141/2.6),"-")</f>
        <v>-</v>
      </c>
      <c r="Q141" s="31">
        <f>IFERROR('Rp0,2, МПа'!D141/2,"-")</f>
        <v>197.5</v>
      </c>
      <c r="R141" s="32">
        <f>IFERROR('Rp0,2, МПа'!E141/2,"-")</f>
        <v>197.5</v>
      </c>
      <c r="S141" s="32">
        <f>IFERROR('Rp0,2, МПа'!F141/2,"-")</f>
        <v>186.5</v>
      </c>
      <c r="T141" s="32">
        <f>IFERROR('Rp0,2, МПа'!G141/2,"-")</f>
        <v>181.5</v>
      </c>
      <c r="U141" s="32">
        <f>IFERROR('Rp0,2, МПа'!H141/2,"-")</f>
        <v>176.5</v>
      </c>
      <c r="V141" s="32">
        <f>IFERROR('Rp0,2, МПа'!I141/2,"-")</f>
        <v>171.5</v>
      </c>
      <c r="W141" s="32">
        <f>IFERROR('Rp0,2, МПа'!J141/2,"-")</f>
        <v>166.5</v>
      </c>
      <c r="X141" s="32">
        <f>IFERROR('Rp0,2, МПа'!K141/2,"-")</f>
        <v>161.5</v>
      </c>
      <c r="Y141" s="32">
        <f>IFERROR('Rp0,2, МПа'!L141/2,"-")</f>
        <v>147</v>
      </c>
      <c r="Z141" s="32">
        <f>IFERROR('Rp0,2, МПа'!M141/2,"-")</f>
        <v>147</v>
      </c>
      <c r="AA141" s="32">
        <f>IFERROR('Rp0,2, МПа'!N141/2,"-")</f>
        <v>122.5</v>
      </c>
      <c r="AB141" s="32" t="str">
        <f>IFERROR('Rp0,2, МПа'!O141/2,"-")</f>
        <v>-</v>
      </c>
      <c r="AC141" s="33" t="str">
        <f>IFERROR('Rp0,2, МПа'!P141/2,"-")</f>
        <v>-</v>
      </c>
    </row>
    <row r="142" spans="1:29" ht="25.5" x14ac:dyDescent="0.25">
      <c r="A142" s="10" t="str">
        <f>INDEX('Обработка исходного'!B:B,ROW($B$3)+4*(ROW($B142)-ROW($B$3)))</f>
        <v>Сталь легированная</v>
      </c>
      <c r="B142" s="47" t="str">
        <f>INDEX('Обработка исходного'!D:D,ROW($B$3)+4*(ROW($B142)-ROW($B$3)))</f>
        <v>35ХМ</v>
      </c>
      <c r="C142" s="27" t="str">
        <f>'Rp0,2, МПа'!C142</f>
        <v>Поковки толщиной или диаметром от 50 до 500 мм, КП440*</v>
      </c>
      <c r="D142" s="31">
        <f>IFERROR(MIN('Rp0,2, МПа'!D142/1.5,'Rm, МПа'!D142/2.6),"-")</f>
        <v>244.23076923076923</v>
      </c>
      <c r="E142" s="32">
        <f>IFERROR(MIN('Rp0,2, МПа'!E142/1.5,'Rm, МПа'!E142/2.6),"-")</f>
        <v>241.53846153846152</v>
      </c>
      <c r="F142" s="32">
        <f>IFERROR(MIN('Rp0,2, МПа'!F142/1.5,'Rm, МПа'!F142/2.6),"-")</f>
        <v>237.69230769230768</v>
      </c>
      <c r="G142" s="32">
        <f>IFERROR(MIN('Rp0,2, МПа'!G142/1.5,'Rm, МПа'!G142/2.6),"-")</f>
        <v>230</v>
      </c>
      <c r="H142" s="32">
        <f>IFERROR(MIN('Rp0,2, МПа'!H142/1.5,'Rm, МПа'!H142/2.6),"-")</f>
        <v>230</v>
      </c>
      <c r="I142" s="32">
        <f>IFERROR(MIN('Rp0,2, МПа'!I142/1.5,'Rm, МПа'!I142/2.6),"-")</f>
        <v>226.53846153846152</v>
      </c>
      <c r="J142" s="32">
        <f>IFERROR(MIN('Rp0,2, МПа'!J142/1.5,'Rm, МПа'!J142/2.6),"-")</f>
        <v>226.53846153846152</v>
      </c>
      <c r="K142" s="32">
        <f>IFERROR(MIN('Rp0,2, МПа'!K142/1.5,'Rm, МПа'!K142/2.6),"-")</f>
        <v>215</v>
      </c>
      <c r="L142" s="32">
        <f>IFERROR(MIN('Rp0,2, МПа'!L142/1.5,'Rm, МПа'!L142/2.6),"-")</f>
        <v>203.84615384615384</v>
      </c>
      <c r="M142" s="32">
        <f>IFERROR(MIN('Rp0,2, МПа'!M142/1.5,'Rm, МПа'!M142/2.6),"-")</f>
        <v>188.84615384615384</v>
      </c>
      <c r="N142" s="32">
        <f>IFERROR(MIN('Rp0,2, МПа'!N142/1.5,'Rm, МПа'!N142/2.6),"-")</f>
        <v>150.76923076923077</v>
      </c>
      <c r="O142" s="32" t="str">
        <f>IFERROR(MIN('Rp0,2, МПа'!O142/1.5,'Rm, МПа'!O142/2.6),"-")</f>
        <v>-</v>
      </c>
      <c r="P142" s="33" t="str">
        <f>IFERROR(MIN('Rp0,2, МПа'!P142/1.5,'Rm, МПа'!P142/2.6),"-")</f>
        <v>-</v>
      </c>
      <c r="Q142" s="31">
        <f>IFERROR('Rp0,2, МПа'!D142/2,"-")</f>
        <v>220</v>
      </c>
      <c r="R142" s="32">
        <f>IFERROR('Rp0,2, МПа'!E142/2,"-")</f>
        <v>216</v>
      </c>
      <c r="S142" s="32">
        <f>IFERROR('Rp0,2, МПа'!F142/2,"-")</f>
        <v>211</v>
      </c>
      <c r="T142" s="32">
        <f>IFERROR('Rp0,2, МПа'!G142/2,"-")</f>
        <v>206</v>
      </c>
      <c r="U142" s="32">
        <f>IFERROR('Rp0,2, МПа'!H142/2,"-")</f>
        <v>201</v>
      </c>
      <c r="V142" s="32">
        <f>IFERROR('Rp0,2, МПа'!I142/2,"-")</f>
        <v>196</v>
      </c>
      <c r="W142" s="32">
        <f>IFERROR('Rp0,2, МПа'!J142/2,"-")</f>
        <v>196</v>
      </c>
      <c r="X142" s="32">
        <f>IFERROR('Rp0,2, МПа'!K142/2,"-")</f>
        <v>181.5</v>
      </c>
      <c r="Y142" s="32">
        <f>IFERROR('Rp0,2, МПа'!L142/2,"-")</f>
        <v>161.5</v>
      </c>
      <c r="Z142" s="32">
        <f>IFERROR('Rp0,2, МПа'!M142/2,"-")</f>
        <v>157</v>
      </c>
      <c r="AA142" s="32">
        <f>IFERROR('Rp0,2, МПа'!N142/2,"-")</f>
        <v>147</v>
      </c>
      <c r="AB142" s="32" t="str">
        <f>IFERROR('Rp0,2, МПа'!O142/2,"-")</f>
        <v>-</v>
      </c>
      <c r="AC142" s="33" t="str">
        <f>IFERROR('Rp0,2, МПа'!P142/2,"-")</f>
        <v>-</v>
      </c>
    </row>
    <row r="143" spans="1:29" x14ac:dyDescent="0.25">
      <c r="A143" s="10" t="str">
        <f>INDEX('Обработка исходного'!B:B,ROW($B$3)+4*(ROW($B143)-ROW($B$3)))</f>
        <v>Сталь легированная</v>
      </c>
      <c r="B143" s="47" t="str">
        <f>INDEX('Обработка исходного'!D:D,ROW($B$3)+4*(ROW($B143)-ROW($B$3)))</f>
        <v>35ХМ</v>
      </c>
      <c r="C143" s="27" t="str">
        <f>'Rp0,2, МПа'!C143</f>
        <v>Поковки толщиной или диаметром до 300 мм, КП490*</v>
      </c>
      <c r="D143" s="31">
        <f>IFERROR(MIN('Rp0,2, МПа'!D143/1.5,'Rm, МПа'!D143/2.6),"-")</f>
        <v>252.69230769230768</v>
      </c>
      <c r="E143" s="32">
        <f>IFERROR(MIN('Rp0,2, МПа'!E143/1.5,'Rm, МПа'!E143/2.6),"-")</f>
        <v>248.84615384615384</v>
      </c>
      <c r="F143" s="32">
        <f>IFERROR(MIN('Rp0,2, МПа'!F143/1.5,'Rm, МПа'!F143/2.6),"-")</f>
        <v>245.38461538461539</v>
      </c>
      <c r="G143" s="32">
        <f>IFERROR(MIN('Rp0,2, МПа'!G143/1.5,'Rm, МПа'!G143/2.6),"-")</f>
        <v>241.53846153846152</v>
      </c>
      <c r="H143" s="32">
        <f>IFERROR(MIN('Rp0,2, МПа'!H143/1.5,'Rm, МПа'!H143/2.6),"-")</f>
        <v>233.84615384615384</v>
      </c>
      <c r="I143" s="32">
        <f>IFERROR(MIN('Rp0,2, МПа'!I143/1.5,'Rm, МПа'!I143/2.6),"-")</f>
        <v>230</v>
      </c>
      <c r="J143" s="32">
        <f>IFERROR(MIN('Rp0,2, МПа'!J143/1.5,'Rm, МПа'!J143/2.6),"-")</f>
        <v>226.53846153846152</v>
      </c>
      <c r="K143" s="32">
        <f>IFERROR(MIN('Rp0,2, МПа'!K143/1.5,'Rm, МПа'!K143/2.6),"-")</f>
        <v>222.69230769230768</v>
      </c>
      <c r="L143" s="32">
        <f>IFERROR(MIN('Rp0,2, МПа'!L143/1.5,'Rm, МПа'!L143/2.6),"-")</f>
        <v>207.69230769230768</v>
      </c>
      <c r="M143" s="32">
        <f>IFERROR(MIN('Rp0,2, МПа'!M143/1.5,'Rm, МПа'!M143/2.6),"-")</f>
        <v>192.30769230769229</v>
      </c>
      <c r="N143" s="32">
        <f>IFERROR(MIN('Rp0,2, МПа'!N143/1.5,'Rm, МПа'!N143/2.6),"-")</f>
        <v>162.30769230769229</v>
      </c>
      <c r="O143" s="32" t="str">
        <f>IFERROR(MIN('Rp0,2, МПа'!O143/1.5,'Rm, МПа'!O143/2.6),"-")</f>
        <v>-</v>
      </c>
      <c r="P143" s="33" t="str">
        <f>IFERROR(MIN('Rp0,2, МПа'!P143/1.5,'Rm, МПа'!P143/2.6),"-")</f>
        <v>-</v>
      </c>
      <c r="Q143" s="31">
        <f>IFERROR('Rp0,2, МПа'!D143/2,"-")</f>
        <v>245</v>
      </c>
      <c r="R143" s="32">
        <f>IFERROR('Rp0,2, МПа'!E143/2,"-")</f>
        <v>235.5</v>
      </c>
      <c r="S143" s="32">
        <f>IFERROR('Rp0,2, МПа'!F143/2,"-")</f>
        <v>230.5</v>
      </c>
      <c r="T143" s="32">
        <f>IFERROR('Rp0,2, МПа'!G143/2,"-")</f>
        <v>230.5</v>
      </c>
      <c r="U143" s="32">
        <f>IFERROR('Rp0,2, МПа'!H143/2,"-")</f>
        <v>220.5</v>
      </c>
      <c r="V143" s="32">
        <f>IFERROR('Rp0,2, МПа'!I143/2,"-")</f>
        <v>216</v>
      </c>
      <c r="W143" s="32">
        <f>IFERROR('Rp0,2, МПа'!J143/2,"-")</f>
        <v>206</v>
      </c>
      <c r="X143" s="32">
        <f>IFERROR('Rp0,2, МПа'!K143/2,"-")</f>
        <v>201</v>
      </c>
      <c r="Y143" s="32">
        <f>IFERROR('Rp0,2, МПа'!L143/2,"-")</f>
        <v>181.5</v>
      </c>
      <c r="Z143" s="32">
        <f>IFERROR('Rp0,2, МПа'!M143/2,"-")</f>
        <v>176.5</v>
      </c>
      <c r="AA143" s="32">
        <f>IFERROR('Rp0,2, МПа'!N143/2,"-")</f>
        <v>152</v>
      </c>
      <c r="AB143" s="32" t="str">
        <f>IFERROR('Rp0,2, МПа'!O143/2,"-")</f>
        <v>-</v>
      </c>
      <c r="AC143" s="33" t="str">
        <f>IFERROR('Rp0,2, МПа'!P143/2,"-")</f>
        <v>-</v>
      </c>
    </row>
    <row r="144" spans="1:29" x14ac:dyDescent="0.25">
      <c r="A144" s="10" t="str">
        <f>INDEX('Обработка исходного'!B:B,ROW($B$3)+4*(ROW($B144)-ROW($B$3)))</f>
        <v>Сталь легированная</v>
      </c>
      <c r="B144" s="47" t="str">
        <f>INDEX('Обработка исходного'!D:D,ROW($B$3)+4*(ROW($B144)-ROW($B$3)))</f>
        <v>35ХМ</v>
      </c>
      <c r="C144" s="27" t="str">
        <f>'Rp0,2, МПа'!C144</f>
        <v>Поковки толщиной или диаметром до 50 мм, КП540*</v>
      </c>
      <c r="D144" s="31">
        <f>IFERROR(MIN('Rp0,2, МПа'!D144/1.5,'Rm, МПа'!D144/2.6),"-")</f>
        <v>263.46153846153845</v>
      </c>
      <c r="E144" s="32">
        <f>IFERROR(MIN('Rp0,2, МПа'!E144/1.5,'Rm, МПа'!E144/2.6),"-")</f>
        <v>263.46153846153845</v>
      </c>
      <c r="F144" s="32">
        <f>IFERROR(MIN('Rp0,2, МПа'!F144/1.5,'Rm, МПа'!F144/2.6),"-")</f>
        <v>256.53846153846155</v>
      </c>
      <c r="G144" s="32">
        <f>IFERROR(MIN('Rp0,2, МПа'!G144/1.5,'Rm, МПа'!G144/2.6),"-")</f>
        <v>248.84615384615384</v>
      </c>
      <c r="H144" s="32">
        <f>IFERROR(MIN('Rp0,2, МПа'!H144/1.5,'Rm, МПа'!H144/2.6),"-")</f>
        <v>245.38461538461539</v>
      </c>
      <c r="I144" s="32">
        <f>IFERROR(MIN('Rp0,2, МПа'!I144/1.5,'Rm, МПа'!I144/2.6),"-")</f>
        <v>241.53846153846152</v>
      </c>
      <c r="J144" s="32">
        <f>IFERROR(MIN('Rp0,2, МПа'!J144/1.5,'Rm, МПа'!J144/2.6),"-")</f>
        <v>237.69230769230768</v>
      </c>
      <c r="K144" s="32">
        <f>IFERROR(MIN('Rp0,2, МПа'!K144/1.5,'Rm, МПа'!K144/2.6),"-")</f>
        <v>233.84615384615384</v>
      </c>
      <c r="L144" s="32">
        <f>IFERROR(MIN('Rp0,2, МПа'!L144/1.5,'Rm, МПа'!L144/2.6),"-")</f>
        <v>218.84615384615384</v>
      </c>
      <c r="M144" s="32">
        <f>IFERROR(MIN('Rp0,2, МПа'!M144/1.5,'Rm, МПа'!M144/2.6),"-")</f>
        <v>203.84615384615384</v>
      </c>
      <c r="N144" s="32">
        <f>IFERROR(MIN('Rp0,2, МПа'!N144/1.5,'Rm, МПа'!N144/2.6),"-")</f>
        <v>166.15384615384616</v>
      </c>
      <c r="O144" s="32" t="str">
        <f>IFERROR(MIN('Rp0,2, МПа'!O144/1.5,'Rm, МПа'!O144/2.6),"-")</f>
        <v>-</v>
      </c>
      <c r="P144" s="33" t="str">
        <f>IFERROR(MIN('Rp0,2, МПа'!P144/1.5,'Rm, МПа'!P144/2.6),"-")</f>
        <v>-</v>
      </c>
      <c r="Q144" s="31">
        <f>IFERROR('Rp0,2, МПа'!D144/2,"-")</f>
        <v>270</v>
      </c>
      <c r="R144" s="32">
        <f>IFERROR('Rp0,2, МПа'!E144/2,"-")</f>
        <v>260</v>
      </c>
      <c r="S144" s="32">
        <f>IFERROR('Rp0,2, МПа'!F144/2,"-")</f>
        <v>255</v>
      </c>
      <c r="T144" s="32">
        <f>IFERROR('Rp0,2, МПа'!G144/2,"-")</f>
        <v>250</v>
      </c>
      <c r="U144" s="32">
        <f>IFERROR('Rp0,2, МПа'!H144/2,"-")</f>
        <v>245.5</v>
      </c>
      <c r="V144" s="32">
        <f>IFERROR('Rp0,2, МПа'!I144/2,"-")</f>
        <v>235.5</v>
      </c>
      <c r="W144" s="32">
        <f>IFERROR('Rp0,2, МПа'!J144/2,"-")</f>
        <v>230.5</v>
      </c>
      <c r="X144" s="32">
        <f>IFERROR('Rp0,2, МПа'!K144/2,"-")</f>
        <v>220.5</v>
      </c>
      <c r="Y144" s="32">
        <f>IFERROR('Rp0,2, МПа'!L144/2,"-")</f>
        <v>196</v>
      </c>
      <c r="Z144" s="32">
        <f>IFERROR('Rp0,2, МПа'!M144/2,"-")</f>
        <v>196</v>
      </c>
      <c r="AA144" s="32">
        <f>IFERROR('Rp0,2, МПа'!N144/2,"-")</f>
        <v>171.5</v>
      </c>
      <c r="AB144" s="32" t="str">
        <f>IFERROR('Rp0,2, МПа'!O144/2,"-")</f>
        <v>-</v>
      </c>
      <c r="AC144" s="33" t="str">
        <f>IFERROR('Rp0,2, МПа'!P144/2,"-")</f>
        <v>-</v>
      </c>
    </row>
    <row r="145" spans="1:29" x14ac:dyDescent="0.25">
      <c r="A145" s="10" t="str">
        <f>INDEX('Обработка исходного'!B:B,ROW($B$3)+4*(ROW($B145)-ROW($B$3)))</f>
        <v>Сталь легированная</v>
      </c>
      <c r="B145" s="47" t="str">
        <f>INDEX('Обработка исходного'!D:D,ROW($B$3)+4*(ROW($B145)-ROW($B$3)))</f>
        <v>35ХМ</v>
      </c>
      <c r="C145" s="27" t="str">
        <f>'Rp0,2, МПа'!C145</f>
        <v>Поковки толщиной или диаметром до 100 мм, КП590*</v>
      </c>
      <c r="D145" s="31">
        <f>IFERROR(MIN('Rp0,2, МПа'!D145/1.5,'Rm, МПа'!D145/2.6),"-")</f>
        <v>282.69230769230768</v>
      </c>
      <c r="E145" s="32">
        <f>IFERROR(MIN('Rp0,2, МПа'!E145/1.5,'Rm, МПа'!E145/2.6),"-")</f>
        <v>279.23076923076923</v>
      </c>
      <c r="F145" s="32">
        <f>IFERROR(MIN('Rp0,2, МПа'!F145/1.5,'Rm, МПа'!F145/2.6),"-")</f>
        <v>275.38461538461536</v>
      </c>
      <c r="G145" s="32">
        <f>IFERROR(MIN('Rp0,2, МПа'!G145/1.5,'Rm, МПа'!G145/2.6),"-")</f>
        <v>268.07692307692309</v>
      </c>
      <c r="H145" s="32">
        <f>IFERROR(MIN('Rp0,2, МПа'!H145/1.5,'Rm, МПа'!H145/2.6),"-")</f>
        <v>264.23076923076923</v>
      </c>
      <c r="I145" s="32">
        <f>IFERROR(MIN('Rp0,2, МПа'!I145/1.5,'Rm, МПа'!I145/2.6),"-")</f>
        <v>264.23076923076923</v>
      </c>
      <c r="J145" s="32">
        <f>IFERROR(MIN('Rp0,2, МПа'!J145/1.5,'Rm, МПа'!J145/2.6),"-")</f>
        <v>256.53846153846155</v>
      </c>
      <c r="K145" s="32">
        <f>IFERROR(MIN('Rp0,2, МПа'!K145/1.5,'Rm, МПа'!K145/2.6),"-")</f>
        <v>248.84615384615384</v>
      </c>
      <c r="L145" s="32">
        <f>IFERROR(MIN('Rp0,2, МПа'!L145/1.5,'Rm, МПа'!L145/2.6),"-")</f>
        <v>233.84615384615384</v>
      </c>
      <c r="M145" s="32">
        <f>IFERROR(MIN('Rp0,2, МПа'!M145/1.5,'Rm, МПа'!M145/2.6),"-")</f>
        <v>218.84615384615384</v>
      </c>
      <c r="N145" s="32">
        <f>IFERROR(MIN('Rp0,2, МПа'!N145/1.5,'Rm, МПа'!N145/2.6),"-")</f>
        <v>177.30769230769229</v>
      </c>
      <c r="O145" s="32" t="str">
        <f>IFERROR(MIN('Rp0,2, МПа'!O145/1.5,'Rm, МПа'!O145/2.6),"-")</f>
        <v>-</v>
      </c>
      <c r="P145" s="33" t="str">
        <f>IFERROR(MIN('Rp0,2, МПа'!P145/1.5,'Rm, МПа'!P145/2.6),"-")</f>
        <v>-</v>
      </c>
      <c r="Q145" s="31">
        <f>IFERROR('Rp0,2, МПа'!D145/2,"-")</f>
        <v>295</v>
      </c>
      <c r="R145" s="32">
        <f>IFERROR('Rp0,2, МПа'!E145/2,"-")</f>
        <v>284.5</v>
      </c>
      <c r="S145" s="32">
        <f>IFERROR('Rp0,2, МПа'!F145/2,"-")</f>
        <v>279.5</v>
      </c>
      <c r="T145" s="32">
        <f>IFERROR('Rp0,2, МПа'!G145/2,"-")</f>
        <v>274.5</v>
      </c>
      <c r="U145" s="32">
        <f>IFERROR('Rp0,2, МПа'!H145/2,"-")</f>
        <v>265</v>
      </c>
      <c r="V145" s="32">
        <f>IFERROR('Rp0,2, МПа'!I145/2,"-")</f>
        <v>260</v>
      </c>
      <c r="W145" s="32">
        <f>IFERROR('Rp0,2, МПа'!J145/2,"-")</f>
        <v>245.5</v>
      </c>
      <c r="X145" s="32">
        <f>IFERROR('Rp0,2, МПа'!K145/2,"-")</f>
        <v>245.5</v>
      </c>
      <c r="Y145" s="32">
        <f>IFERROR('Rp0,2, МПа'!L145/2,"-")</f>
        <v>216</v>
      </c>
      <c r="Z145" s="32">
        <f>IFERROR('Rp0,2, МПа'!M145/2,"-")</f>
        <v>211</v>
      </c>
      <c r="AA145" s="32">
        <f>IFERROR('Rp0,2, МПа'!N145/2,"-")</f>
        <v>186.5</v>
      </c>
      <c r="AB145" s="32" t="str">
        <f>IFERROR('Rp0,2, МПа'!O145/2,"-")</f>
        <v>-</v>
      </c>
      <c r="AC145" s="33" t="str">
        <f>IFERROR('Rp0,2, МПа'!P145/2,"-")</f>
        <v>-</v>
      </c>
    </row>
    <row r="146" spans="1:29" x14ac:dyDescent="0.25">
      <c r="A146" s="10" t="str">
        <f>INDEX('Обработка исходного'!B:B,ROW($B$3)+4*(ROW($B146)-ROW($B$3)))</f>
        <v>Сталь легированная</v>
      </c>
      <c r="B146" s="47" t="str">
        <f>INDEX('Обработка исходного'!D:D,ROW($B$3)+4*(ROW($B146)-ROW($B$3)))</f>
        <v>35ХМ</v>
      </c>
      <c r="C146" s="27" t="str">
        <f>'Rp0,2, МПа'!C146</f>
        <v>Прутки и полосы толщиной или диаметром до 80 мм</v>
      </c>
      <c r="D146" s="31">
        <f>IFERROR(MIN('Rp0,2, МПа'!D146/1.5,'Rm, МПа'!D146/2.6),"-")</f>
        <v>358.46153846153845</v>
      </c>
      <c r="E146" s="32">
        <f>IFERROR(MIN('Rp0,2, МПа'!E146/1.5,'Rm, МПа'!E146/2.6),"-")</f>
        <v>350.76923076923077</v>
      </c>
      <c r="F146" s="32">
        <f>IFERROR(MIN('Rp0,2, МПа'!F146/1.5,'Rm, МПа'!F146/2.6),"-")</f>
        <v>347.30769230769232</v>
      </c>
      <c r="G146" s="32">
        <f>IFERROR(MIN('Rp0,2, МПа'!G146/1.5,'Rm, МПа'!G146/2.6),"-")</f>
        <v>339.61538461538458</v>
      </c>
      <c r="H146" s="32">
        <f>IFERROR(MIN('Rp0,2, МПа'!H146/1.5,'Rm, МПа'!H146/2.6),"-")</f>
        <v>339.61538461538458</v>
      </c>
      <c r="I146" s="32">
        <f>IFERROR(MIN('Rp0,2, МПа'!I146/1.5,'Rm, МПа'!I146/2.6),"-")</f>
        <v>328.07692307692304</v>
      </c>
      <c r="J146" s="32">
        <f>IFERROR(MIN('Rp0,2, МПа'!J146/1.5,'Rm, МПа'!J146/2.6),"-")</f>
        <v>324.61538461538458</v>
      </c>
      <c r="K146" s="32">
        <f>IFERROR(MIN('Rp0,2, МПа'!K146/1.5,'Rm, МПа'!K146/2.6),"-")</f>
        <v>316.92307692307691</v>
      </c>
      <c r="L146" s="32">
        <f>IFERROR(MIN('Rp0,2, МПа'!L146/1.5,'Rm, МПа'!L146/2.6),"-")</f>
        <v>301.92307692307691</v>
      </c>
      <c r="M146" s="32">
        <f>IFERROR(MIN('Rp0,2, МПа'!M146/1.5,'Rm, МПа'!M146/2.6),"-")</f>
        <v>275.38461538461536</v>
      </c>
      <c r="N146" s="32">
        <f>IFERROR(MIN('Rp0,2, МПа'!N146/1.5,'Rm, МПа'!N146/2.6),"-")</f>
        <v>226.53846153846152</v>
      </c>
      <c r="O146" s="32" t="str">
        <f>IFERROR(MIN('Rp0,2, МПа'!O146/1.5,'Rm, МПа'!O146/2.6),"-")</f>
        <v>-</v>
      </c>
      <c r="P146" s="33" t="str">
        <f>IFERROR(MIN('Rp0,2, МПа'!P146/1.5,'Rm, МПа'!P146/2.6),"-")</f>
        <v>-</v>
      </c>
      <c r="Q146" s="31">
        <f>IFERROR('Rp0,2, МПа'!D146/2,"-")</f>
        <v>417</v>
      </c>
      <c r="R146" s="32">
        <f>IFERROR('Rp0,2, МПа'!E146/2,"-")</f>
        <v>407</v>
      </c>
      <c r="S146" s="32">
        <f>IFERROR('Rp0,2, МПа'!F146/2,"-")</f>
        <v>397.5</v>
      </c>
      <c r="T146" s="32">
        <f>IFERROR('Rp0,2, МПа'!G146/2,"-")</f>
        <v>392.5</v>
      </c>
      <c r="U146" s="32">
        <f>IFERROR('Rp0,2, МПа'!H146/2,"-")</f>
        <v>377.5</v>
      </c>
      <c r="V146" s="32">
        <f>IFERROR('Rp0,2, МПа'!I146/2,"-")</f>
        <v>368</v>
      </c>
      <c r="W146" s="32">
        <f>IFERROR('Rp0,2, МПа'!J146/2,"-")</f>
        <v>358</v>
      </c>
      <c r="X146" s="32">
        <f>IFERROR('Rp0,2, МПа'!K146/2,"-")</f>
        <v>343.5</v>
      </c>
      <c r="Y146" s="32">
        <f>IFERROR('Rp0,2, МПа'!L146/2,"-")</f>
        <v>309</v>
      </c>
      <c r="Z146" s="32">
        <f>IFERROR('Rp0,2, МПа'!M146/2,"-")</f>
        <v>299</v>
      </c>
      <c r="AA146" s="32">
        <f>IFERROR('Rp0,2, МПа'!N146/2,"-")</f>
        <v>265</v>
      </c>
      <c r="AB146" s="32" t="str">
        <f>IFERROR('Rp0,2, МПа'!O146/2,"-")</f>
        <v>-</v>
      </c>
      <c r="AC146" s="33" t="str">
        <f>IFERROR('Rp0,2, МПа'!P146/2,"-")</f>
        <v>-</v>
      </c>
    </row>
    <row r="147" spans="1:29" ht="25.5" x14ac:dyDescent="0.25">
      <c r="A147" s="10" t="str">
        <f>INDEX('Обработка исходного'!B:B,ROW($B$3)+4*(ROW($B147)-ROW($B$3)))</f>
        <v>Сталь легированная</v>
      </c>
      <c r="B147" s="47" t="str">
        <f>INDEX('Обработка исходного'!D:D,ROW($B$3)+4*(ROW($B147)-ROW($B$3)))</f>
        <v>35ХМ</v>
      </c>
      <c r="C147" s="27" t="str">
        <f>'Rp0,2, МПа'!C147</f>
        <v>Прутки и полосы толщиной или диаметром от 80 до 150 мм</v>
      </c>
      <c r="D147" s="31">
        <f>IFERROR(MIN('Rp0,2, МПа'!D147/1.5,'Rm, МПа'!D147/2.6),"-")</f>
        <v>358.46153846153845</v>
      </c>
      <c r="E147" s="32">
        <f>IFERROR(MIN('Rp0,2, МПа'!E147/1.5,'Rm, МПа'!E147/2.6),"-")</f>
        <v>350.76923076923077</v>
      </c>
      <c r="F147" s="32">
        <f>IFERROR(MIN('Rp0,2, МПа'!F147/1.5,'Rm, МПа'!F147/2.6),"-")</f>
        <v>347.30769230769232</v>
      </c>
      <c r="G147" s="32">
        <f>IFERROR(MIN('Rp0,2, МПа'!G147/1.5,'Rm, МПа'!G147/2.6),"-")</f>
        <v>339.61538461538458</v>
      </c>
      <c r="H147" s="32">
        <f>IFERROR(MIN('Rp0,2, МПа'!H147/1.5,'Rm, МПа'!H147/2.6),"-")</f>
        <v>339.61538461538458</v>
      </c>
      <c r="I147" s="32">
        <f>IFERROR(MIN('Rp0,2, МПа'!I147/1.5,'Rm, МПа'!I147/2.6),"-")</f>
        <v>328.07692307692304</v>
      </c>
      <c r="J147" s="32">
        <f>IFERROR(MIN('Rp0,2, МПа'!J147/1.5,'Rm, МПа'!J147/2.6),"-")</f>
        <v>324.61538461538458</v>
      </c>
      <c r="K147" s="32">
        <f>IFERROR(MIN('Rp0,2, МПа'!K147/1.5,'Rm, МПа'!K147/2.6),"-")</f>
        <v>316.92307692307691</v>
      </c>
      <c r="L147" s="32">
        <f>IFERROR(MIN('Rp0,2, МПа'!L147/1.5,'Rm, МПа'!L147/2.6),"-")</f>
        <v>301.92307692307691</v>
      </c>
      <c r="M147" s="32">
        <f>IFERROR(MIN('Rp0,2, МПа'!M147/1.5,'Rm, МПа'!M147/2.6),"-")</f>
        <v>275.38461538461536</v>
      </c>
      <c r="N147" s="32">
        <f>IFERROR(MIN('Rp0,2, МПа'!N147/1.5,'Rm, МПа'!N147/2.6),"-")</f>
        <v>226.53846153846152</v>
      </c>
      <c r="O147" s="32" t="str">
        <f>IFERROR(MIN('Rp0,2, МПа'!O147/1.5,'Rm, МПа'!O147/2.6),"-")</f>
        <v>-</v>
      </c>
      <c r="P147" s="33" t="str">
        <f>IFERROR(MIN('Rp0,2, МПа'!P147/1.5,'Rm, МПа'!P147/2.6),"-")</f>
        <v>-</v>
      </c>
      <c r="Q147" s="31">
        <f>IFERROR('Rp0,2, МПа'!D147/2,"-")</f>
        <v>417</v>
      </c>
      <c r="R147" s="32">
        <f>IFERROR('Rp0,2, МПа'!E147/2,"-")</f>
        <v>407</v>
      </c>
      <c r="S147" s="32">
        <f>IFERROR('Rp0,2, МПа'!F147/2,"-")</f>
        <v>397.5</v>
      </c>
      <c r="T147" s="32">
        <f>IFERROR('Rp0,2, МПа'!G147/2,"-")</f>
        <v>392.5</v>
      </c>
      <c r="U147" s="32">
        <f>IFERROR('Rp0,2, МПа'!H147/2,"-")</f>
        <v>377.5</v>
      </c>
      <c r="V147" s="32">
        <f>IFERROR('Rp0,2, МПа'!I147/2,"-")</f>
        <v>368</v>
      </c>
      <c r="W147" s="32">
        <f>IFERROR('Rp0,2, МПа'!J147/2,"-")</f>
        <v>358</v>
      </c>
      <c r="X147" s="32">
        <f>IFERROR('Rp0,2, МПа'!K147/2,"-")</f>
        <v>343.5</v>
      </c>
      <c r="Y147" s="32">
        <f>IFERROR('Rp0,2, МПа'!L147/2,"-")</f>
        <v>309</v>
      </c>
      <c r="Z147" s="32">
        <f>IFERROR('Rp0,2, МПа'!M147/2,"-")</f>
        <v>299</v>
      </c>
      <c r="AA147" s="32">
        <f>IFERROR('Rp0,2, МПа'!N147/2,"-")</f>
        <v>265</v>
      </c>
      <c r="AB147" s="32" t="str">
        <f>IFERROR('Rp0,2, МПа'!O147/2,"-")</f>
        <v>-</v>
      </c>
      <c r="AC147" s="33" t="str">
        <f>IFERROR('Rp0,2, МПа'!P147/2,"-")</f>
        <v>-</v>
      </c>
    </row>
    <row r="148" spans="1:29" ht="25.5" x14ac:dyDescent="0.25">
      <c r="A148" s="10" t="str">
        <f>INDEX('Обработка исходного'!B:B,ROW($B$3)+4*(ROW($B148)-ROW($B$3)))</f>
        <v>Сталь легированная</v>
      </c>
      <c r="B148" s="47" t="str">
        <f>INDEX('Обработка исходного'!D:D,ROW($B$3)+4*(ROW($B148)-ROW($B$3)))</f>
        <v>35ХМ</v>
      </c>
      <c r="C148" s="27" t="str">
        <f>'Rp0,2, МПа'!C148</f>
        <v>Прутки и полосы толщиной или диаметром от 150 до 250 мм</v>
      </c>
      <c r="D148" s="31">
        <f>IFERROR(MIN('Rp0,2, МПа'!D148/1.5,'Rm, МПа'!D148/2.6),"-")</f>
        <v>358.46153846153845</v>
      </c>
      <c r="E148" s="32">
        <f>IFERROR(MIN('Rp0,2, МПа'!E148/1.5,'Rm, МПа'!E148/2.6),"-")</f>
        <v>350.76923076923077</v>
      </c>
      <c r="F148" s="32">
        <f>IFERROR(MIN('Rp0,2, МПа'!F148/1.5,'Rm, МПа'!F148/2.6),"-")</f>
        <v>347.30769230769232</v>
      </c>
      <c r="G148" s="32">
        <f>IFERROR(MIN('Rp0,2, МПа'!G148/1.5,'Rm, МПа'!G148/2.6),"-")</f>
        <v>339.61538461538458</v>
      </c>
      <c r="H148" s="32">
        <f>IFERROR(MIN('Rp0,2, МПа'!H148/1.5,'Rm, МПа'!H148/2.6),"-")</f>
        <v>339.61538461538458</v>
      </c>
      <c r="I148" s="32">
        <f>IFERROR(MIN('Rp0,2, МПа'!I148/1.5,'Rm, МПа'!I148/2.6),"-")</f>
        <v>328.07692307692304</v>
      </c>
      <c r="J148" s="32">
        <f>IFERROR(MIN('Rp0,2, МПа'!J148/1.5,'Rm, МПа'!J148/2.6),"-")</f>
        <v>324.61538461538458</v>
      </c>
      <c r="K148" s="32">
        <f>IFERROR(MIN('Rp0,2, МПа'!K148/1.5,'Rm, МПа'!K148/2.6),"-")</f>
        <v>316.92307692307691</v>
      </c>
      <c r="L148" s="32">
        <f>IFERROR(MIN('Rp0,2, МПа'!L148/1.5,'Rm, МПа'!L148/2.6),"-")</f>
        <v>301.92307692307691</v>
      </c>
      <c r="M148" s="32">
        <f>IFERROR(MIN('Rp0,2, МПа'!M148/1.5,'Rm, МПа'!M148/2.6),"-")</f>
        <v>275.38461538461536</v>
      </c>
      <c r="N148" s="32">
        <f>IFERROR(MIN('Rp0,2, МПа'!N148/1.5,'Rm, МПа'!N148/2.6),"-")</f>
        <v>226.53846153846152</v>
      </c>
      <c r="O148" s="32" t="str">
        <f>IFERROR(MIN('Rp0,2, МПа'!O148/1.5,'Rm, МПа'!O148/2.6),"-")</f>
        <v>-</v>
      </c>
      <c r="P148" s="33" t="str">
        <f>IFERROR(MIN('Rp0,2, МПа'!P148/1.5,'Rm, МПа'!P148/2.6),"-")</f>
        <v>-</v>
      </c>
      <c r="Q148" s="31">
        <f>IFERROR('Rp0,2, МПа'!D148/2,"-")</f>
        <v>417</v>
      </c>
      <c r="R148" s="32">
        <f>IFERROR('Rp0,2, МПа'!E148/2,"-")</f>
        <v>407</v>
      </c>
      <c r="S148" s="32">
        <f>IFERROR('Rp0,2, МПа'!F148/2,"-")</f>
        <v>397.5</v>
      </c>
      <c r="T148" s="32">
        <f>IFERROR('Rp0,2, МПа'!G148/2,"-")</f>
        <v>392.5</v>
      </c>
      <c r="U148" s="32">
        <f>IFERROR('Rp0,2, МПа'!H148/2,"-")</f>
        <v>377.5</v>
      </c>
      <c r="V148" s="32">
        <f>IFERROR('Rp0,2, МПа'!I148/2,"-")</f>
        <v>368</v>
      </c>
      <c r="W148" s="32">
        <f>IFERROR('Rp0,2, МПа'!J148/2,"-")</f>
        <v>358</v>
      </c>
      <c r="X148" s="32">
        <f>IFERROR('Rp0,2, МПа'!K148/2,"-")</f>
        <v>343.5</v>
      </c>
      <c r="Y148" s="32">
        <f>IFERROR('Rp0,2, МПа'!L148/2,"-")</f>
        <v>309</v>
      </c>
      <c r="Z148" s="32">
        <f>IFERROR('Rp0,2, МПа'!M148/2,"-")</f>
        <v>349</v>
      </c>
      <c r="AA148" s="32">
        <f>IFERROR('Rp0,2, МПа'!N148/2,"-")</f>
        <v>265</v>
      </c>
      <c r="AB148" s="32" t="str">
        <f>IFERROR('Rp0,2, МПа'!O148/2,"-")</f>
        <v>-</v>
      </c>
      <c r="AC148" s="33" t="str">
        <f>IFERROR('Rp0,2, МПа'!P148/2,"-")</f>
        <v>-</v>
      </c>
    </row>
    <row r="149" spans="1:29" ht="25.5" x14ac:dyDescent="0.25">
      <c r="A149" s="10" t="str">
        <f>INDEX('Обработка исходного'!B:B,ROW($B$3)+4*(ROW($B149)-ROW($B$3)))</f>
        <v>Сталь легированная</v>
      </c>
      <c r="B149" s="47" t="str">
        <f>INDEX('Обработка исходного'!D:D,ROW($B$3)+4*(ROW($B149)-ROW($B$3)))</f>
        <v>35ХМ</v>
      </c>
      <c r="C149" s="27" t="str">
        <f>'Rp0,2, МПа'!C149</f>
        <v>Заготовки крепежных деталей толщиной или диаметром до 300 мм, КП440*</v>
      </c>
      <c r="D149" s="31">
        <f>IFERROR(MIN('Rp0,2, МПа'!D149/1.5,'Rm, МПа'!D149/2.6),"-")</f>
        <v>188.84615384615384</v>
      </c>
      <c r="E149" s="32">
        <f>IFERROR(MIN('Rp0,2, МПа'!E149/1.5,'Rm, МПа'!E149/2.6),"-")</f>
        <v>184.23076923076923</v>
      </c>
      <c r="F149" s="32">
        <f>IFERROR(MIN('Rp0,2, МПа'!F149/1.5,'Rm, МПа'!F149/2.6),"-")</f>
        <v>180.38461538461539</v>
      </c>
      <c r="G149" s="32">
        <f>IFERROR(MIN('Rp0,2, МПа'!G149/1.5,'Rm, МПа'!G149/2.6),"-")</f>
        <v>176.53846153846152</v>
      </c>
      <c r="H149" s="32">
        <f>IFERROR(MIN('Rp0,2, МПа'!H149/1.5,'Rm, МПа'!H149/2.6),"-")</f>
        <v>176.53846153846152</v>
      </c>
      <c r="I149" s="32">
        <f>IFERROR(MIN('Rp0,2, МПа'!I149/1.5,'Rm, МПа'!I149/2.6),"-")</f>
        <v>172.69230769230768</v>
      </c>
      <c r="J149" s="32">
        <f>IFERROR(MIN('Rp0,2, МПа'!J149/1.5,'Rm, МПа'!J149/2.6),"-")</f>
        <v>168.84615384615384</v>
      </c>
      <c r="K149" s="32">
        <f>IFERROR(MIN('Rp0,2, МПа'!K149/1.5,'Rm, МПа'!K149/2.6),"-")</f>
        <v>164.61538461538461</v>
      </c>
      <c r="L149" s="32">
        <f>IFERROR(MIN('Rp0,2, МПа'!L149/1.5,'Rm, МПа'!L149/2.6),"-")</f>
        <v>156.92307692307691</v>
      </c>
      <c r="M149" s="32">
        <f>IFERROR(MIN('Rp0,2, МПа'!M149/1.5,'Rm, МПа'!M149/2.6),"-")</f>
        <v>141.15384615384616</v>
      </c>
      <c r="N149" s="32">
        <f>IFERROR(MIN('Rp0,2, МПа'!N149/1.5,'Rm, МПа'!N149/2.6),"-")</f>
        <v>121.53846153846153</v>
      </c>
      <c r="O149" s="32" t="str">
        <f>IFERROR(MIN('Rp0,2, МПа'!O149/1.5,'Rm, МПа'!O149/2.6),"-")</f>
        <v>-</v>
      </c>
      <c r="P149" s="33" t="str">
        <f>IFERROR(MIN('Rp0,2, МПа'!P149/1.5,'Rm, МПа'!P149/2.6),"-")</f>
        <v>-</v>
      </c>
      <c r="Q149" s="31">
        <f>IFERROR('Rp0,2, МПа'!D149/2,"-")</f>
        <v>220</v>
      </c>
      <c r="R149" s="32">
        <f>IFERROR('Rp0,2, МПа'!E149/2,"-")</f>
        <v>211.5</v>
      </c>
      <c r="S149" s="32">
        <f>IFERROR('Rp0,2, МПа'!F149/2,"-")</f>
        <v>203.5</v>
      </c>
      <c r="T149" s="32">
        <f>IFERROR('Rp0,2, МПа'!G149/2,"-")</f>
        <v>203.5</v>
      </c>
      <c r="U149" s="32">
        <f>IFERROR('Rp0,2, МПа'!H149/2,"-")</f>
        <v>203.5</v>
      </c>
      <c r="V149" s="32">
        <f>IFERROR('Rp0,2, МПа'!I149/2,"-")</f>
        <v>194.5</v>
      </c>
      <c r="W149" s="32">
        <f>IFERROR('Rp0,2, МПа'!J149/2,"-")</f>
        <v>185.5</v>
      </c>
      <c r="X149" s="32">
        <f>IFERROR('Rp0,2, МПа'!K149/2,"-")</f>
        <v>176.5</v>
      </c>
      <c r="Y149" s="32">
        <f>IFERROR('Rp0,2, МПа'!L149/2,"-")</f>
        <v>166.5</v>
      </c>
      <c r="Z149" s="32">
        <f>IFERROR('Rp0,2, МПа'!M149/2,"-")</f>
        <v>159.5</v>
      </c>
      <c r="AA149" s="32">
        <f>IFERROR('Rp0,2, МПа'!N149/2,"-")</f>
        <v>141.5</v>
      </c>
      <c r="AB149" s="32" t="str">
        <f>IFERROR('Rp0,2, МПа'!O149/2,"-")</f>
        <v>-</v>
      </c>
      <c r="AC149" s="33" t="str">
        <f>IFERROR('Rp0,2, МПа'!P149/2,"-")</f>
        <v>-</v>
      </c>
    </row>
    <row r="150" spans="1:29" ht="25.5" x14ac:dyDescent="0.25">
      <c r="A150" s="10" t="str">
        <f>INDEX('Обработка исходного'!B:B,ROW($B$3)+4*(ROW($B150)-ROW($B$3)))</f>
        <v>Сталь легированная</v>
      </c>
      <c r="B150" s="47" t="str">
        <f>INDEX('Обработка исходного'!D:D,ROW($B$3)+4*(ROW($B150)-ROW($B$3)))</f>
        <v>35ХМ</v>
      </c>
      <c r="C150" s="27" t="str">
        <f>'Rp0,2, МПа'!C150</f>
        <v>Заготовки крепежных деталей толщиной или диаметром до 300 мм, КП640*</v>
      </c>
      <c r="D150" s="31">
        <f>IFERROR(MIN('Rp0,2, МПа'!D150/1.5,'Rm, МПа'!D150/2.6),"-")</f>
        <v>301.53846153846155</v>
      </c>
      <c r="E150" s="32">
        <f>IFERROR(MIN('Rp0,2, МПа'!E150/1.5,'Rm, МПа'!E150/2.6),"-")</f>
        <v>294.23076923076923</v>
      </c>
      <c r="F150" s="32">
        <f>IFERROR(MIN('Rp0,2, МПа'!F150/1.5,'Rm, МПа'!F150/2.6),"-")</f>
        <v>288.07692307692309</v>
      </c>
      <c r="G150" s="32">
        <f>IFERROR(MIN('Rp0,2, МПа'!G150/1.5,'Rm, МПа'!G150/2.6),"-")</f>
        <v>281.53846153846155</v>
      </c>
      <c r="H150" s="32">
        <f>IFERROR(MIN('Rp0,2, МПа'!H150/1.5,'Rm, МПа'!H150/2.6),"-")</f>
        <v>281.53846153846155</v>
      </c>
      <c r="I150" s="32">
        <f>IFERROR(MIN('Rp0,2, МПа'!I150/1.5,'Rm, МПа'!I150/2.6),"-")</f>
        <v>275.76923076923077</v>
      </c>
      <c r="J150" s="32">
        <f>IFERROR(MIN('Rp0,2, МПа'!J150/1.5,'Rm, МПа'!J150/2.6),"-")</f>
        <v>269.61538461538458</v>
      </c>
      <c r="K150" s="32">
        <f>IFERROR(MIN('Rp0,2, МПа'!K150/1.5,'Rm, МПа'!K150/2.6),"-")</f>
        <v>269.61538461538458</v>
      </c>
      <c r="L150" s="32">
        <f>IFERROR(MIN('Rp0,2, МПа'!L150/1.5,'Rm, МПа'!L150/2.6),"-")</f>
        <v>250.38461538461539</v>
      </c>
      <c r="M150" s="32">
        <f>IFERROR(MIN('Rp0,2, МПа'!M150/1.5,'Rm, МПа'!M150/2.6),"-")</f>
        <v>225.38461538461539</v>
      </c>
      <c r="N150" s="32">
        <f>IFERROR(MIN('Rp0,2, МПа'!N150/1.5,'Rm, МПа'!N150/2.6),"-")</f>
        <v>194.23076923076923</v>
      </c>
      <c r="O150" s="32" t="str">
        <f>IFERROR(MIN('Rp0,2, МПа'!O150/1.5,'Rm, МПа'!O150/2.6),"-")</f>
        <v>-</v>
      </c>
      <c r="P150" s="33" t="str">
        <f>IFERROR(MIN('Rp0,2, МПа'!P150/1.5,'Rm, МПа'!P150/2.6),"-")</f>
        <v>-</v>
      </c>
      <c r="Q150" s="31">
        <f>IFERROR('Rp0,2, МПа'!D150/2,"-")</f>
        <v>320</v>
      </c>
      <c r="R150" s="32">
        <f>IFERROR('Rp0,2, МПа'!E150/2,"-")</f>
        <v>305.5</v>
      </c>
      <c r="S150" s="32">
        <f>IFERROR('Rp0,2, МПа'!F150/2,"-")</f>
        <v>294</v>
      </c>
      <c r="T150" s="32">
        <f>IFERROR('Rp0,2, МПа'!G150/2,"-")</f>
        <v>294</v>
      </c>
      <c r="U150" s="32">
        <f>IFERROR('Rp0,2, МПа'!H150/2,"-")</f>
        <v>294</v>
      </c>
      <c r="V150" s="32">
        <f>IFERROR('Rp0,2, МПа'!I150/2,"-")</f>
        <v>281</v>
      </c>
      <c r="W150" s="32">
        <f>IFERROR('Rp0,2, МПа'!J150/2,"-")</f>
        <v>268</v>
      </c>
      <c r="X150" s="32">
        <f>IFERROR('Rp0,2, МПа'!K150/2,"-")</f>
        <v>250</v>
      </c>
      <c r="Y150" s="32">
        <f>IFERROR('Rp0,2, МПа'!L150/2,"-")</f>
        <v>242</v>
      </c>
      <c r="Z150" s="32">
        <f>IFERROR('Rp0,2, МПа'!M150/2,"-")</f>
        <v>230</v>
      </c>
      <c r="AA150" s="32">
        <f>IFERROR('Rp0,2, МПа'!N150/2,"-")</f>
        <v>204</v>
      </c>
      <c r="AB150" s="32" t="str">
        <f>IFERROR('Rp0,2, МПа'!O150/2,"-")</f>
        <v>-</v>
      </c>
      <c r="AC150" s="33" t="str">
        <f>IFERROR('Rp0,2, МПа'!P150/2,"-")</f>
        <v>-</v>
      </c>
    </row>
    <row r="151" spans="1:29" x14ac:dyDescent="0.25">
      <c r="A151" s="10" t="str">
        <f>INDEX('Обработка исходного'!B:B,ROW($B$3)+4*(ROW($B151)-ROW($B$3)))</f>
        <v>Сталь легированная</v>
      </c>
      <c r="B151" s="47" t="str">
        <f>INDEX('Обработка исходного'!D:D,ROW($B$3)+4*(ROW($B151)-ROW($B$3)))</f>
        <v>35ХМА</v>
      </c>
      <c r="C151" s="27" t="str">
        <f>'Rp0,2, МПа'!C151</f>
        <v>Поковки толщиной от 100 до 300 мм, КП440*</v>
      </c>
      <c r="D151" s="31">
        <f>IFERROR(MIN('Rp0,2, МПа'!D151/1.5,'Rm, МПа'!D151/2.6),"-")</f>
        <v>244.23076923076923</v>
      </c>
      <c r="E151" s="32">
        <f>IFERROR(MIN('Rp0,2, МПа'!E151/1.5,'Rm, МПа'!E151/2.6),"-")</f>
        <v>237.69230769230768</v>
      </c>
      <c r="F151" s="32">
        <f>IFERROR(MIN('Rp0,2, МПа'!F151/1.5,'Rm, МПа'!F151/2.6),"-")</f>
        <v>233.84615384615384</v>
      </c>
      <c r="G151" s="32">
        <f>IFERROR(MIN('Rp0,2, МПа'!G151/1.5,'Rm, МПа'!G151/2.6),"-")</f>
        <v>230</v>
      </c>
      <c r="H151" s="32">
        <f>IFERROR(MIN('Rp0,2, МПа'!H151/1.5,'Rm, МПа'!H151/2.6),"-")</f>
        <v>230</v>
      </c>
      <c r="I151" s="32">
        <f>IFERROR(MIN('Rp0,2, МПа'!I151/1.5,'Rm, МПа'!I151/2.6),"-")</f>
        <v>222.69230769230768</v>
      </c>
      <c r="J151" s="32">
        <f>IFERROR(MIN('Rp0,2, МПа'!J151/1.5,'Rm, МПа'!J151/2.6),"-")</f>
        <v>218.84615384615384</v>
      </c>
      <c r="K151" s="32">
        <f>IFERROR(MIN('Rp0,2, МПа'!K151/1.5,'Rm, МПа'!K151/2.6),"-")</f>
        <v>215</v>
      </c>
      <c r="L151" s="32">
        <f>IFERROR(MIN('Rp0,2, МПа'!L151/1.5,'Rm, МПа'!L151/2.6),"-")</f>
        <v>203.84615384615384</v>
      </c>
      <c r="M151" s="32">
        <f>IFERROR(MIN('Rp0,2, МПа'!M151/1.5,'Rm, МПа'!M151/2.6),"-")</f>
        <v>188.07692307692307</v>
      </c>
      <c r="N151" s="32">
        <f>IFERROR(MIN('Rp0,2, МПа'!N151/1.5,'Rm, МПа'!N151/2.6),"-")</f>
        <v>158.46153846153845</v>
      </c>
      <c r="O151" s="32" t="str">
        <f>IFERROR(MIN('Rp0,2, МПа'!O151/1.5,'Rm, МПа'!O151/2.6),"-")</f>
        <v>-</v>
      </c>
      <c r="P151" s="33" t="str">
        <f>IFERROR(MIN('Rp0,2, МПа'!P151/1.5,'Rm, МПа'!P151/2.6),"-")</f>
        <v>-</v>
      </c>
      <c r="Q151" s="31">
        <f>IFERROR('Rp0,2, МПа'!D151/2,"-")</f>
        <v>220</v>
      </c>
      <c r="R151" s="32">
        <f>IFERROR('Rp0,2, МПа'!E151/2,"-")</f>
        <v>211</v>
      </c>
      <c r="S151" s="32">
        <f>IFERROR('Rp0,2, МПа'!F151/2,"-")</f>
        <v>201</v>
      </c>
      <c r="T151" s="32">
        <f>IFERROR('Rp0,2, МПа'!G151/2,"-")</f>
        <v>201</v>
      </c>
      <c r="U151" s="32">
        <f>IFERROR('Rp0,2, МПа'!H151/2,"-")</f>
        <v>201</v>
      </c>
      <c r="V151" s="32">
        <f>IFERROR('Rp0,2, МПа'!I151/2,"-")</f>
        <v>196</v>
      </c>
      <c r="W151" s="32">
        <f>IFERROR('Rp0,2, МПа'!J151/2,"-")</f>
        <v>186.5</v>
      </c>
      <c r="X151" s="32">
        <f>IFERROR('Rp0,2, МПа'!K151/2,"-")</f>
        <v>176.5</v>
      </c>
      <c r="Y151" s="32">
        <f>IFERROR('Rp0,2, МПа'!L151/2,"-")</f>
        <v>166.5</v>
      </c>
      <c r="Z151" s="32">
        <f>IFERROR('Rp0,2, МПа'!M151/2,"-")</f>
        <v>157</v>
      </c>
      <c r="AA151" s="32">
        <f>IFERROR('Rp0,2, МПа'!N151/2,"-")</f>
        <v>142</v>
      </c>
      <c r="AB151" s="32" t="str">
        <f>IFERROR('Rp0,2, МПа'!O151/2,"-")</f>
        <v>-</v>
      </c>
      <c r="AC151" s="33" t="str">
        <f>IFERROR('Rp0,2, МПа'!P151/2,"-")</f>
        <v>-</v>
      </c>
    </row>
    <row r="152" spans="1:29" ht="25.5" x14ac:dyDescent="0.25">
      <c r="A152" s="10" t="str">
        <f>INDEX('Обработка исходного'!B:B,ROW($B$3)+4*(ROW($B152)-ROW($B$3)))</f>
        <v>Сталь легированная</v>
      </c>
      <c r="B152" s="47" t="str">
        <f>INDEX('Обработка исходного'!D:D,ROW($B$3)+4*(ROW($B152)-ROW($B$3)))</f>
        <v>35ХМА</v>
      </c>
      <c r="C152" s="27" t="str">
        <f>'Rp0,2, МПа'!C152</f>
        <v>Заготовки крепежных деталей толщиной или диаметром от 100 до 300 мм, КП395*</v>
      </c>
      <c r="D152" s="31">
        <f>IFERROR(MIN('Rp0,2, МПа'!D152/1.5,'Rm, МПа'!D152/2.6),"-")</f>
        <v>237.69230769230768</v>
      </c>
      <c r="E152" s="32">
        <f>IFERROR(MIN('Rp0,2, МПа'!E152/1.5,'Rm, МПа'!E152/2.6),"-")</f>
        <v>230</v>
      </c>
      <c r="F152" s="32">
        <f>IFERROR(MIN('Rp0,2, МПа'!F152/1.5,'Rm, МПа'!F152/2.6),"-")</f>
        <v>226.53846153846152</v>
      </c>
      <c r="G152" s="32">
        <f>IFERROR(MIN('Rp0,2, МПа'!G152/1.5,'Rm, МПа'!G152/2.6),"-")</f>
        <v>222.69230769230768</v>
      </c>
      <c r="H152" s="32">
        <f>IFERROR(MIN('Rp0,2, МПа'!H152/1.5,'Rm, МПа'!H152/2.6),"-")</f>
        <v>222.69230769230768</v>
      </c>
      <c r="I152" s="32">
        <f>IFERROR(MIN('Rp0,2, МПа'!I152/1.5,'Rm, МПа'!I152/2.6),"-")</f>
        <v>215</v>
      </c>
      <c r="J152" s="32">
        <f>IFERROR(MIN('Rp0,2, МПа'!J152/1.5,'Rm, МПа'!J152/2.6),"-")</f>
        <v>211.15384615384616</v>
      </c>
      <c r="K152" s="32">
        <f>IFERROR(MIN('Rp0,2, МПа'!K152/1.5,'Rm, МПа'!K152/2.6),"-")</f>
        <v>207.69230769230768</v>
      </c>
      <c r="L152" s="32">
        <f>IFERROR(MIN('Rp0,2, МПа'!L152/1.5,'Rm, МПа'!L152/2.6),"-")</f>
        <v>196</v>
      </c>
      <c r="M152" s="32">
        <f>IFERROR(MIN('Rp0,2, МПа'!M152/1.5,'Rm, МПа'!M152/2.6),"-")</f>
        <v>177.30769230769229</v>
      </c>
      <c r="N152" s="32">
        <f>IFERROR(MIN('Rp0,2, МПа'!N152/1.5,'Rm, МПа'!N152/2.6),"-")</f>
        <v>154.61538461538461</v>
      </c>
      <c r="O152" s="32" t="str">
        <f>IFERROR(MIN('Rp0,2, МПа'!O152/1.5,'Rm, МПа'!O152/2.6),"-")</f>
        <v>-</v>
      </c>
      <c r="P152" s="33" t="str">
        <f>IFERROR(MIN('Rp0,2, МПа'!P152/1.5,'Rm, МПа'!P152/2.6),"-")</f>
        <v>-</v>
      </c>
      <c r="Q152" s="31">
        <f>IFERROR('Rp0,2, МПа'!D152/2,"-")</f>
        <v>197.5</v>
      </c>
      <c r="R152" s="32">
        <f>IFERROR('Rp0,2, МПа'!E152/2,"-")</f>
        <v>186.5</v>
      </c>
      <c r="S152" s="32">
        <f>IFERROR('Rp0,2, МПа'!F152/2,"-")</f>
        <v>176.5</v>
      </c>
      <c r="T152" s="32">
        <f>IFERROR('Rp0,2, МПа'!G152/2,"-")</f>
        <v>176.5</v>
      </c>
      <c r="U152" s="32">
        <f>IFERROR('Rp0,2, МПа'!H152/2,"-")</f>
        <v>176.5</v>
      </c>
      <c r="V152" s="32">
        <f>IFERROR('Rp0,2, МПа'!I152/2,"-")</f>
        <v>176.5</v>
      </c>
      <c r="W152" s="32">
        <f>IFERROR('Rp0,2, МПа'!J152/2,"-")</f>
        <v>166.5</v>
      </c>
      <c r="X152" s="32">
        <f>IFERROR('Rp0,2, МПа'!K152/2,"-")</f>
        <v>157</v>
      </c>
      <c r="Y152" s="32">
        <f>IFERROR('Rp0,2, МПа'!L152/2,"-")</f>
        <v>147</v>
      </c>
      <c r="Z152" s="32">
        <f>IFERROR('Rp0,2, МПа'!M152/2,"-")</f>
        <v>137.5</v>
      </c>
      <c r="AA152" s="32">
        <f>IFERROR('Rp0,2, МПа'!N152/2,"-")</f>
        <v>127.5</v>
      </c>
      <c r="AB152" s="32" t="str">
        <f>IFERROR('Rp0,2, МПа'!O152/2,"-")</f>
        <v>-</v>
      </c>
      <c r="AC152" s="33" t="str">
        <f>IFERROR('Rp0,2, МПа'!P152/2,"-")</f>
        <v>-</v>
      </c>
    </row>
    <row r="153" spans="1:29" ht="25.5" x14ac:dyDescent="0.25">
      <c r="A153" s="10" t="str">
        <f>INDEX('Обработка исходного'!B:B,ROW($B$3)+4*(ROW($B153)-ROW($B$3)))</f>
        <v>Сталь легированная</v>
      </c>
      <c r="B153" s="47" t="str">
        <f>INDEX('Обработка исходного'!D:D,ROW($B$3)+4*(ROW($B153)-ROW($B$3)))</f>
        <v>35ХМА</v>
      </c>
      <c r="C153" s="27" t="str">
        <f>'Rp0,2, МПа'!C153</f>
        <v>Заготовки крепежных деталей толщиной или диаметром от 100 до 200 мм, КП490*</v>
      </c>
      <c r="D153" s="31">
        <f>IFERROR(MIN('Rp0,2, МПа'!D153/1.5,'Rm, МПа'!D153/2.6),"-")</f>
        <v>245.38461538461539</v>
      </c>
      <c r="E153" s="32">
        <f>IFERROR(MIN('Rp0,2, МПа'!E153/1.5,'Rm, МПа'!E153/2.6),"-")</f>
        <v>237.69230769230768</v>
      </c>
      <c r="F153" s="32">
        <f>IFERROR(MIN('Rp0,2, МПа'!F153/1.5,'Rm, МПа'!F153/2.6),"-")</f>
        <v>233.84615384615384</v>
      </c>
      <c r="G153" s="32">
        <f>IFERROR(MIN('Rp0,2, МПа'!G153/1.5,'Rm, МПа'!G153/2.6),"-")</f>
        <v>230</v>
      </c>
      <c r="H153" s="32">
        <f>IFERROR(MIN('Rp0,2, МПа'!H153/1.5,'Rm, МПа'!H153/2.6),"-")</f>
        <v>230</v>
      </c>
      <c r="I153" s="32">
        <f>IFERROR(MIN('Rp0,2, МПа'!I153/1.5,'Rm, МПа'!I153/2.6),"-")</f>
        <v>222.69230769230768</v>
      </c>
      <c r="J153" s="32">
        <f>IFERROR(MIN('Rp0,2, МПа'!J153/1.5,'Rm, МПа'!J153/2.6),"-")</f>
        <v>218.84615384615384</v>
      </c>
      <c r="K153" s="32">
        <f>IFERROR(MIN('Rp0,2, МПа'!K153/1.5,'Rm, МПа'!K153/2.6),"-")</f>
        <v>215</v>
      </c>
      <c r="L153" s="32">
        <f>IFERROR(MIN('Rp0,2, МПа'!L153/1.5,'Rm, МПа'!L153/2.6),"-")</f>
        <v>203.84615384615384</v>
      </c>
      <c r="M153" s="32">
        <f>IFERROR(MIN('Rp0,2, МПа'!M153/1.5,'Rm, МПа'!M153/2.6),"-")</f>
        <v>185</v>
      </c>
      <c r="N153" s="32">
        <f>IFERROR(MIN('Rp0,2, МПа'!N153/1.5,'Rm, МПа'!N153/2.6),"-")</f>
        <v>158.46153846153845</v>
      </c>
      <c r="O153" s="32" t="str">
        <f>IFERROR(MIN('Rp0,2, МПа'!O153/1.5,'Rm, МПа'!O153/2.6),"-")</f>
        <v>-</v>
      </c>
      <c r="P153" s="33" t="str">
        <f>IFERROR(MIN('Rp0,2, МПа'!P153/1.5,'Rm, МПа'!P153/2.6),"-")</f>
        <v>-</v>
      </c>
      <c r="Q153" s="31">
        <f>IFERROR('Rp0,2, МПа'!D153/2,"-")</f>
        <v>245</v>
      </c>
      <c r="R153" s="32">
        <f>IFERROR('Rp0,2, МПа'!E153/2,"-")</f>
        <v>235.5</v>
      </c>
      <c r="S153" s="32">
        <f>IFERROR('Rp0,2, МПа'!F153/2,"-")</f>
        <v>220.5</v>
      </c>
      <c r="T153" s="32">
        <f>IFERROR('Rp0,2, МПа'!G153/2,"-")</f>
        <v>220.5</v>
      </c>
      <c r="U153" s="32">
        <f>IFERROR('Rp0,2, МПа'!H153/2,"-")</f>
        <v>220.5</v>
      </c>
      <c r="V153" s="32">
        <f>IFERROR('Rp0,2, МПа'!I153/2,"-")</f>
        <v>216</v>
      </c>
      <c r="W153" s="32">
        <f>IFERROR('Rp0,2, МПа'!J153/2,"-")</f>
        <v>206</v>
      </c>
      <c r="X153" s="32">
        <f>IFERROR('Rp0,2, МПа'!K153/2,"-")</f>
        <v>196</v>
      </c>
      <c r="Y153" s="32">
        <f>IFERROR('Rp0,2, МПа'!L153/2,"-")</f>
        <v>186.5</v>
      </c>
      <c r="Z153" s="32">
        <f>IFERROR('Rp0,2, МПа'!M153/2,"-")</f>
        <v>171.5</v>
      </c>
      <c r="AA153" s="32">
        <f>IFERROR('Rp0,2, МПа'!N153/2,"-")</f>
        <v>157</v>
      </c>
      <c r="AB153" s="32" t="str">
        <f>IFERROR('Rp0,2, МПа'!O153/2,"-")</f>
        <v>-</v>
      </c>
      <c r="AC153" s="33" t="str">
        <f>IFERROR('Rp0,2, МПа'!P153/2,"-")</f>
        <v>-</v>
      </c>
    </row>
    <row r="154" spans="1:29" ht="25.5" x14ac:dyDescent="0.25">
      <c r="A154" s="10" t="str">
        <f>INDEX('Обработка исходного'!B:B,ROW($B$3)+4*(ROW($B154)-ROW($B$3)))</f>
        <v>Сталь легированная</v>
      </c>
      <c r="B154" s="47" t="str">
        <f>INDEX('Обработка исходного'!D:D,ROW($B$3)+4*(ROW($B154)-ROW($B$3)))</f>
        <v>35ХМА</v>
      </c>
      <c r="C154" s="27" t="str">
        <f>'Rp0,2, МПа'!C154</f>
        <v>Заготовки крепежных деталей толщиной или диаметром до 100 мм, КП590*</v>
      </c>
      <c r="D154" s="31">
        <f>IFERROR(MIN('Rp0,2, МПа'!D154/1.5,'Rm, МПа'!D154/2.6),"-")</f>
        <v>283.07692307692309</v>
      </c>
      <c r="E154" s="32">
        <f>IFERROR(MIN('Rp0,2, МПа'!E154/1.5,'Rm, МПа'!E154/2.6),"-")</f>
        <v>271.53846153846155</v>
      </c>
      <c r="F154" s="32">
        <f>IFERROR(MIN('Rp0,2, МПа'!F154/1.5,'Rm, МПа'!F154/2.6),"-")</f>
        <v>268.07692307692309</v>
      </c>
      <c r="G154" s="32">
        <f>IFERROR(MIN('Rp0,2, МПа'!G154/1.5,'Rm, МПа'!G154/2.6),"-")</f>
        <v>264.23076923076923</v>
      </c>
      <c r="H154" s="32">
        <f>IFERROR(MIN('Rp0,2, МПа'!H154/1.5,'Rm, МПа'!H154/2.6),"-")</f>
        <v>264.23076923076923</v>
      </c>
      <c r="I154" s="32">
        <f>IFERROR(MIN('Rp0,2, МПа'!I154/1.5,'Rm, МПа'!I154/2.6),"-")</f>
        <v>256.53846153846155</v>
      </c>
      <c r="J154" s="32">
        <f>IFERROR(MIN('Rp0,2, МПа'!J154/1.5,'Rm, МПа'!J154/2.6),"-")</f>
        <v>252.69230769230768</v>
      </c>
      <c r="K154" s="32">
        <f>IFERROR(MIN('Rp0,2, МПа'!K154/1.5,'Rm, МПа'!K154/2.6),"-")</f>
        <v>248.84615384615384</v>
      </c>
      <c r="L154" s="32">
        <f>IFERROR(MIN('Rp0,2, МПа'!L154/1.5,'Rm, МПа'!L154/2.6),"-")</f>
        <v>233.84615384615384</v>
      </c>
      <c r="M154" s="32">
        <f>IFERROR(MIN('Rp0,2, МПа'!M154/1.5,'Rm, МПа'!M154/2.6),"-")</f>
        <v>211.15384615384616</v>
      </c>
      <c r="N154" s="32">
        <f>IFERROR(MIN('Rp0,2, МПа'!N154/1.5,'Rm, МПа'!N154/2.6),"-")</f>
        <v>181.15384615384616</v>
      </c>
      <c r="O154" s="32" t="str">
        <f>IFERROR(MIN('Rp0,2, МПа'!O154/1.5,'Rm, МПа'!O154/2.6),"-")</f>
        <v>-</v>
      </c>
      <c r="P154" s="33" t="str">
        <f>IFERROR(MIN('Rp0,2, МПа'!P154/1.5,'Rm, МПа'!P154/2.6),"-")</f>
        <v>-</v>
      </c>
      <c r="Q154" s="31">
        <f>IFERROR('Rp0,2, МПа'!D154/2,"-")</f>
        <v>295</v>
      </c>
      <c r="R154" s="32">
        <f>IFERROR('Rp0,2, МПа'!E154/2,"-")</f>
        <v>279.5</v>
      </c>
      <c r="S154" s="32">
        <f>IFERROR('Rp0,2, МПа'!F154/2,"-")</f>
        <v>265</v>
      </c>
      <c r="T154" s="32">
        <f>IFERROR('Rp0,2, МПа'!G154/2,"-")</f>
        <v>265</v>
      </c>
      <c r="U154" s="32">
        <f>IFERROR('Rp0,2, МПа'!H154/2,"-")</f>
        <v>265</v>
      </c>
      <c r="V154" s="32">
        <f>IFERROR('Rp0,2, МПа'!I154/2,"-")</f>
        <v>260</v>
      </c>
      <c r="W154" s="32">
        <f>IFERROR('Rp0,2, МПа'!J154/2,"-")</f>
        <v>245.5</v>
      </c>
      <c r="X154" s="32">
        <f>IFERROR('Rp0,2, МПа'!K154/2,"-")</f>
        <v>235.5</v>
      </c>
      <c r="Y154" s="32">
        <f>IFERROR('Rp0,2, МПа'!L154/2,"-")</f>
        <v>220.5</v>
      </c>
      <c r="Z154" s="32">
        <f>IFERROR('Rp0,2, МПа'!M154/2,"-")</f>
        <v>211</v>
      </c>
      <c r="AA154" s="32">
        <f>IFERROR('Rp0,2, МПа'!N154/2,"-")</f>
        <v>191.5</v>
      </c>
      <c r="AB154" s="32" t="str">
        <f>IFERROR('Rp0,2, МПа'!O154/2,"-")</f>
        <v>-</v>
      </c>
      <c r="AC154" s="33" t="str">
        <f>IFERROR('Rp0,2, МПа'!P154/2,"-")</f>
        <v>-</v>
      </c>
    </row>
    <row r="155" spans="1:29" ht="25.5" x14ac:dyDescent="0.25">
      <c r="A155" s="10" t="str">
        <f>INDEX('Обработка исходного'!B:B,ROW($B$3)+4*(ROW($B155)-ROW($B$3)))</f>
        <v>Сталь легированная</v>
      </c>
      <c r="B155" s="47" t="str">
        <f>INDEX('Обработка исходного'!D:D,ROW($B$3)+4*(ROW($B155)-ROW($B$3)))</f>
        <v>35ХМА</v>
      </c>
      <c r="C155" s="27" t="str">
        <f>'Rp0,2, МПа'!C155</f>
        <v>Заготовки крепежных деталей толщиной или диаметром до 300 мм, КП640*</v>
      </c>
      <c r="D155" s="31">
        <f>IFERROR(MIN('Rp0,2, МПа'!D155/1.5,'Rm, МПа'!D155/2.6),"-")</f>
        <v>301.92307692307691</v>
      </c>
      <c r="E155" s="32">
        <f>IFERROR(MIN('Rp0,2, МПа'!E155/1.5,'Rm, МПа'!E155/2.6),"-")</f>
        <v>294.23076923076923</v>
      </c>
      <c r="F155" s="32">
        <f>IFERROR(MIN('Rp0,2, МПа'!F155/1.5,'Rm, МПа'!F155/2.6),"-")</f>
        <v>290.38461538461536</v>
      </c>
      <c r="G155" s="32">
        <f>IFERROR(MIN('Rp0,2, МПа'!G155/1.5,'Rm, МПа'!G155/2.6),"-")</f>
        <v>283.07692307692309</v>
      </c>
      <c r="H155" s="32">
        <f>IFERROR(MIN('Rp0,2, МПа'!H155/1.5,'Rm, МПа'!H155/2.6),"-")</f>
        <v>279.23076923076923</v>
      </c>
      <c r="I155" s="32">
        <f>IFERROR(MIN('Rp0,2, МПа'!I155/1.5,'Rm, МПа'!I155/2.6),"-")</f>
        <v>279.23076923076923</v>
      </c>
      <c r="J155" s="32">
        <f>IFERROR(MIN('Rp0,2, МПа'!J155/1.5,'Rm, МПа'!J155/2.6),"-")</f>
        <v>279.23076923076923</v>
      </c>
      <c r="K155" s="32">
        <f>IFERROR(MIN('Rp0,2, МПа'!K155/1.5,'Rm, МПа'!K155/2.6),"-")</f>
        <v>268.07692307692309</v>
      </c>
      <c r="L155" s="32">
        <f>IFERROR(MIN('Rp0,2, МПа'!L155/1.5,'Rm, МПа'!L155/2.6),"-")</f>
        <v>250.38461538461539</v>
      </c>
      <c r="M155" s="32">
        <f>IFERROR(MIN('Rp0,2, МПа'!M155/1.5,'Rm, МПа'!M155/2.6),"-")</f>
        <v>230</v>
      </c>
      <c r="N155" s="32">
        <f>IFERROR(MIN('Rp0,2, МПа'!N155/1.5,'Rm, МПа'!N155/2.6),"-")</f>
        <v>188.84615384615384</v>
      </c>
      <c r="O155" s="32" t="str">
        <f>IFERROR(MIN('Rp0,2, МПа'!O155/1.5,'Rm, МПа'!O155/2.6),"-")</f>
        <v>-</v>
      </c>
      <c r="P155" s="33" t="str">
        <f>IFERROR(MIN('Rp0,2, МПа'!P155/1.5,'Rm, МПа'!P155/2.6),"-")</f>
        <v>-</v>
      </c>
      <c r="Q155" s="31">
        <f>IFERROR('Rp0,2, МПа'!D155/2,"-")</f>
        <v>320</v>
      </c>
      <c r="R155" s="32">
        <f>IFERROR('Rp0,2, МПа'!E155/2,"-")</f>
        <v>309</v>
      </c>
      <c r="S155" s="32">
        <f>IFERROR('Rp0,2, МПа'!F155/2,"-")</f>
        <v>309</v>
      </c>
      <c r="T155" s="32">
        <f>IFERROR('Rp0,2, МПа'!G155/2,"-")</f>
        <v>294.5</v>
      </c>
      <c r="U155" s="32">
        <f>IFERROR('Rp0,2, МПа'!H155/2,"-")</f>
        <v>284.5</v>
      </c>
      <c r="V155" s="32">
        <f>IFERROR('Rp0,2, МПа'!I155/2,"-")</f>
        <v>284.5</v>
      </c>
      <c r="W155" s="32">
        <f>IFERROR('Rp0,2, МПа'!J155/2,"-")</f>
        <v>274.5</v>
      </c>
      <c r="X155" s="32">
        <f>IFERROR('Rp0,2, МПа'!K155/2,"-")</f>
        <v>260</v>
      </c>
      <c r="Y155" s="32">
        <f>IFERROR('Rp0,2, МПа'!L155/2,"-")</f>
        <v>240.5</v>
      </c>
      <c r="Z155" s="32">
        <f>IFERROR('Rp0,2, МПа'!M155/2,"-")</f>
        <v>225.5</v>
      </c>
      <c r="AA155" s="32">
        <f>IFERROR('Rp0,2, МПа'!N155/2,"-")</f>
        <v>206</v>
      </c>
      <c r="AB155" s="32" t="str">
        <f>IFERROR('Rp0,2, МПа'!O155/2,"-")</f>
        <v>-</v>
      </c>
      <c r="AC155" s="33" t="str">
        <f>IFERROR('Rp0,2, МПа'!P155/2,"-")</f>
        <v>-</v>
      </c>
    </row>
    <row r="156" spans="1:29" x14ac:dyDescent="0.25">
      <c r="A156" s="10" t="str">
        <f>INDEX('Обработка исходного'!B:B,ROW($B$3)+4*(ROW($B156)-ROW($B$3)))</f>
        <v>Сталь легированная</v>
      </c>
      <c r="B156" s="47" t="str">
        <f>INDEX('Обработка исходного'!D:D,ROW($B$3)+4*(ROW($B156)-ROW($B$3)))</f>
        <v>10Х2М</v>
      </c>
      <c r="C156" s="27" t="str">
        <f>'Rp0,2, МПа'!C156</f>
        <v>Листы толщиной от 6 до 50 мм</v>
      </c>
      <c r="D156" s="31">
        <f>IFERROR(MIN('Rp0,2, МПа'!D156/1.5,'Rm, МПа'!D156/2.6),"-")</f>
        <v>150.76923076923077</v>
      </c>
      <c r="E156" s="32">
        <f>IFERROR(MIN('Rp0,2, МПа'!E156/1.5,'Rm, МПа'!E156/2.6),"-")</f>
        <v>143.46153846153845</v>
      </c>
      <c r="F156" s="32">
        <f>IFERROR(MIN('Rp0,2, МПа'!F156/1.5,'Rm, МПа'!F156/2.6),"-")</f>
        <v>139.61538461538461</v>
      </c>
      <c r="G156" s="32">
        <f>IFERROR(MIN('Rp0,2, МПа'!G156/1.5,'Rm, МПа'!G156/2.6),"-")</f>
        <v>135.76923076923077</v>
      </c>
      <c r="H156" s="32">
        <f>IFERROR(MIN('Rp0,2, МПа'!H156/1.5,'Rm, МПа'!H156/2.6),"-")</f>
        <v>131.92307692307691</v>
      </c>
      <c r="I156" s="32">
        <f>IFERROR(MIN('Rp0,2, МПа'!I156/1.5,'Rm, МПа'!I156/2.6),"-")</f>
        <v>128.07692307692307</v>
      </c>
      <c r="J156" s="32">
        <f>IFERROR(MIN('Rp0,2, МПа'!J156/1.5,'Rm, МПа'!J156/2.6),"-")</f>
        <v>124.23076923076923</v>
      </c>
      <c r="K156" s="32">
        <f>IFERROR(MIN('Rp0,2, МПа'!K156/1.5,'Rm, МПа'!K156/2.6),"-")</f>
        <v>120.76923076923076</v>
      </c>
      <c r="L156" s="32">
        <f>IFERROR(MIN('Rp0,2, МПа'!L156/1.5,'Rm, МПа'!L156/2.6),"-")</f>
        <v>116.92307692307692</v>
      </c>
      <c r="M156" s="32">
        <f>IFERROR(MIN('Rp0,2, МПа'!M156/1.5,'Rm, МПа'!M156/2.6),"-")</f>
        <v>113.07692307692307</v>
      </c>
      <c r="N156" s="32">
        <f>IFERROR(MIN('Rp0,2, МПа'!N156/1.5,'Rm, МПа'!N156/2.6),"-")</f>
        <v>98.07692307692308</v>
      </c>
      <c r="O156" s="32" t="str">
        <f>IFERROR(MIN('Rp0,2, МПа'!O156/1.5,'Rm, МПа'!O156/2.6),"-")</f>
        <v>-</v>
      </c>
      <c r="P156" s="33" t="str">
        <f>IFERROR(MIN('Rp0,2, МПа'!P156/1.5,'Rm, МПа'!P156/2.6),"-")</f>
        <v>-</v>
      </c>
      <c r="Q156" s="31">
        <f>IFERROR('Rp0,2, МПа'!D156/2,"-")</f>
        <v>147</v>
      </c>
      <c r="R156" s="32">
        <f>IFERROR('Rp0,2, МПа'!E156/2,"-")</f>
        <v>147</v>
      </c>
      <c r="S156" s="32">
        <f>IFERROR('Rp0,2, МПа'!F156/2,"-")</f>
        <v>137.5</v>
      </c>
      <c r="T156" s="32">
        <f>IFERROR('Rp0,2, МПа'!G156/2,"-")</f>
        <v>132.5</v>
      </c>
      <c r="U156" s="32">
        <f>IFERROR('Rp0,2, МПа'!H156/2,"-")</f>
        <v>127.5</v>
      </c>
      <c r="V156" s="32">
        <f>IFERROR('Rp0,2, МПа'!I156/2,"-")</f>
        <v>122.5</v>
      </c>
      <c r="W156" s="32">
        <f>IFERROR('Rp0,2, МПа'!J156/2,"-")</f>
        <v>122.5</v>
      </c>
      <c r="X156" s="32">
        <f>IFERROR('Rp0,2, МПа'!K156/2,"-")</f>
        <v>122.5</v>
      </c>
      <c r="Y156" s="32">
        <f>IFERROR('Rp0,2, МПа'!L156/2,"-")</f>
        <v>122.5</v>
      </c>
      <c r="Z156" s="32">
        <f>IFERROR('Rp0,2, МПа'!M156/2,"-")</f>
        <v>122.5</v>
      </c>
      <c r="AA156" s="32">
        <f>IFERROR('Rp0,2, МПа'!N156/2,"-")</f>
        <v>108</v>
      </c>
      <c r="AB156" s="32" t="str">
        <f>IFERROR('Rp0,2, МПа'!O156/2,"-")</f>
        <v>-</v>
      </c>
      <c r="AC156" s="33" t="str">
        <f>IFERROR('Rp0,2, МПа'!P156/2,"-")</f>
        <v>-</v>
      </c>
    </row>
    <row r="157" spans="1:29" x14ac:dyDescent="0.25">
      <c r="A157" s="10" t="str">
        <f>INDEX('Обработка исходного'!B:B,ROW($B$3)+4*(ROW($B157)-ROW($B$3)))</f>
        <v>Сталь легированная</v>
      </c>
      <c r="B157" s="47" t="str">
        <f>INDEX('Обработка исходного'!D:D,ROW($B$3)+4*(ROW($B157)-ROW($B$3)))</f>
        <v>10Х2М</v>
      </c>
      <c r="C157" s="27" t="str">
        <f>'Rp0,2, МПа'!C157</f>
        <v>Листы толщиной от 50 до 150 мм</v>
      </c>
      <c r="D157" s="31">
        <f>IFERROR(MIN('Rp0,2, МПа'!D157/1.5,'Rm, МПа'!D157/2.6),"-")</f>
        <v>130.66666666666666</v>
      </c>
      <c r="E157" s="32">
        <f>IFERROR(MIN('Rp0,2, МПа'!E157/1.5,'Rm, МПа'!E157/2.6),"-")</f>
        <v>128.07692307692307</v>
      </c>
      <c r="F157" s="32">
        <f>IFERROR(MIN('Rp0,2, МПа'!F157/1.5,'Rm, МПа'!F157/2.6),"-")</f>
        <v>128.07692307692307</v>
      </c>
      <c r="G157" s="32">
        <f>IFERROR(MIN('Rp0,2, МПа'!G157/1.5,'Rm, МПа'!G157/2.6),"-")</f>
        <v>124.23076923076923</v>
      </c>
      <c r="H157" s="32">
        <f>IFERROR(MIN('Rp0,2, МПа'!H157/1.5,'Rm, МПа'!H157/2.6),"-")</f>
        <v>124.23076923076923</v>
      </c>
      <c r="I157" s="32">
        <f>IFERROR(MIN('Rp0,2, МПа'!I157/1.5,'Rm, МПа'!I157/2.6),"-")</f>
        <v>118</v>
      </c>
      <c r="J157" s="32">
        <f>IFERROR(MIN('Rp0,2, МПа'!J157/1.5,'Rm, МПа'!J157/2.6),"-")</f>
        <v>118</v>
      </c>
      <c r="K157" s="32">
        <f>IFERROR(MIN('Rp0,2, МПа'!K157/1.5,'Rm, МПа'!K157/2.6),"-")</f>
        <v>111.33333333333333</v>
      </c>
      <c r="L157" s="32">
        <f>IFERROR(MIN('Rp0,2, МПа'!L157/1.5,'Rm, МПа'!L157/2.6),"-")</f>
        <v>111.33333333333333</v>
      </c>
      <c r="M157" s="32">
        <f>IFERROR(MIN('Rp0,2, МПа'!M157/1.5,'Rm, МПа'!M157/2.6),"-")</f>
        <v>111.33333333333333</v>
      </c>
      <c r="N157" s="32">
        <f>IFERROR(MIN('Rp0,2, МПа'!N157/1.5,'Rm, МПа'!N157/2.6),"-")</f>
        <v>94.666666666666671</v>
      </c>
      <c r="O157" s="32" t="str">
        <f>IFERROR(MIN('Rp0,2, МПа'!O157/1.5,'Rm, МПа'!O157/2.6),"-")</f>
        <v>-</v>
      </c>
      <c r="P157" s="33" t="str">
        <f>IFERROR(MIN('Rp0,2, МПа'!P157/1.5,'Rm, МПа'!P157/2.6),"-")</f>
        <v>-</v>
      </c>
      <c r="Q157" s="31">
        <f>IFERROR('Rp0,2, МПа'!D157/2,"-")</f>
        <v>98</v>
      </c>
      <c r="R157" s="32">
        <f>IFERROR('Rp0,2, МПа'!E157/2,"-")</f>
        <v>98</v>
      </c>
      <c r="S157" s="32">
        <f>IFERROR('Rp0,2, МПа'!F157/2,"-")</f>
        <v>98</v>
      </c>
      <c r="T157" s="32">
        <f>IFERROR('Rp0,2, МПа'!G157/2,"-")</f>
        <v>98</v>
      </c>
      <c r="U157" s="32">
        <f>IFERROR('Rp0,2, МПа'!H157/2,"-")</f>
        <v>98</v>
      </c>
      <c r="V157" s="32">
        <f>IFERROR('Rp0,2, МПа'!I157/2,"-")</f>
        <v>88.5</v>
      </c>
      <c r="W157" s="32">
        <f>IFERROR('Rp0,2, МПа'!J157/2,"-")</f>
        <v>88.5</v>
      </c>
      <c r="X157" s="32">
        <f>IFERROR('Rp0,2, МПа'!K157/2,"-")</f>
        <v>83.5</v>
      </c>
      <c r="Y157" s="32">
        <f>IFERROR('Rp0,2, МПа'!L157/2,"-")</f>
        <v>83.5</v>
      </c>
      <c r="Z157" s="32">
        <f>IFERROR('Rp0,2, МПа'!M157/2,"-")</f>
        <v>83.5</v>
      </c>
      <c r="AA157" s="32">
        <f>IFERROR('Rp0,2, МПа'!N157/2,"-")</f>
        <v>71</v>
      </c>
      <c r="AB157" s="32" t="str">
        <f>IFERROR('Rp0,2, МПа'!O157/2,"-")</f>
        <v>-</v>
      </c>
      <c r="AC157" s="33" t="str">
        <f>IFERROR('Rp0,2, МПа'!P157/2,"-")</f>
        <v>-</v>
      </c>
    </row>
    <row r="158" spans="1:29" ht="25.5" x14ac:dyDescent="0.25">
      <c r="A158" s="10" t="str">
        <f>INDEX('Обработка исходного'!B:B,ROW($B$3)+4*(ROW($B158)-ROW($B$3)))</f>
        <v>Сталь легированная</v>
      </c>
      <c r="B158" s="47" t="str">
        <f>INDEX('Обработка исходного'!D:D,ROW($B$3)+4*(ROW($B158)-ROW($B$3)))</f>
        <v>10Х2М</v>
      </c>
      <c r="C158" s="27" t="str">
        <f>'Rp0,2, МПа'!C158</f>
        <v>Бесшовные холоднокатаные трубы диаметром от 12 до 60 мм</v>
      </c>
      <c r="D158" s="31">
        <f>IFERROR(MIN('Rp0,2, МПа'!D158/1.5,'Rm, МПа'!D158/2.6),"-")</f>
        <v>150.76923076923077</v>
      </c>
      <c r="E158" s="32">
        <f>IFERROR(MIN('Rp0,2, МПа'!E158/1.5,'Rm, МПа'!E158/2.6),"-")</f>
        <v>150.76923076923077</v>
      </c>
      <c r="F158" s="32">
        <f>IFERROR(MIN('Rp0,2, МПа'!F158/1.5,'Rm, МПа'!F158/2.6),"-")</f>
        <v>139.61538461538461</v>
      </c>
      <c r="G158" s="32">
        <f>IFERROR(MIN('Rp0,2, МПа'!G158/1.5,'Rm, МПа'!G158/2.6),"-")</f>
        <v>135.76923076923077</v>
      </c>
      <c r="H158" s="32">
        <f>IFERROR(MIN('Rp0,2, МПа'!H158/1.5,'Rm, МПа'!H158/2.6),"-")</f>
        <v>131.92307692307691</v>
      </c>
      <c r="I158" s="32">
        <f>IFERROR(MIN('Rp0,2, МПа'!I158/1.5,'Rm, МПа'!I158/2.6),"-")</f>
        <v>128.07692307692307</v>
      </c>
      <c r="J158" s="32">
        <f>IFERROR(MIN('Rp0,2, МПа'!J158/1.5,'Rm, МПа'!J158/2.6),"-")</f>
        <v>124.23076923076923</v>
      </c>
      <c r="K158" s="32">
        <f>IFERROR(MIN('Rp0,2, МПа'!K158/1.5,'Rm, МПа'!K158/2.6),"-")</f>
        <v>120.76923076923076</v>
      </c>
      <c r="L158" s="32">
        <f>IFERROR(MIN('Rp0,2, МПа'!L158/1.5,'Rm, МПа'!L158/2.6),"-")</f>
        <v>116.92307692307692</v>
      </c>
      <c r="M158" s="32">
        <f>IFERROR(MIN('Rp0,2, МПа'!M158/1.5,'Rm, МПа'!M158/2.6),"-")</f>
        <v>113.07692307692307</v>
      </c>
      <c r="N158" s="32">
        <f>IFERROR(MIN('Rp0,2, МПа'!N158/1.5,'Rm, МПа'!N158/2.6),"-")</f>
        <v>94.666666666666671</v>
      </c>
      <c r="O158" s="32" t="str">
        <f>IFERROR(MIN('Rp0,2, МПа'!O158/1.5,'Rm, МПа'!O158/2.6),"-")</f>
        <v>-</v>
      </c>
      <c r="P158" s="33" t="str">
        <f>IFERROR(MIN('Rp0,2, МПа'!P158/1.5,'Rm, МПа'!P158/2.6),"-")</f>
        <v>-</v>
      </c>
      <c r="Q158" s="31">
        <f>IFERROR('Rp0,2, МПа'!D158/2,"-")</f>
        <v>122.5</v>
      </c>
      <c r="R158" s="32">
        <f>IFERROR('Rp0,2, МПа'!E158/2,"-")</f>
        <v>117.5</v>
      </c>
      <c r="S158" s="32">
        <f>IFERROR('Rp0,2, МПа'!F158/2,"-")</f>
        <v>113</v>
      </c>
      <c r="T158" s="32">
        <f>IFERROR('Rp0,2, МПа'!G158/2,"-")</f>
        <v>108</v>
      </c>
      <c r="U158" s="32">
        <f>IFERROR('Rp0,2, МПа'!H158/2,"-")</f>
        <v>108</v>
      </c>
      <c r="V158" s="32">
        <f>IFERROR('Rp0,2, МПа'!I158/2,"-")</f>
        <v>108</v>
      </c>
      <c r="W158" s="32">
        <f>IFERROR('Rp0,2, МПа'!J158/2,"-")</f>
        <v>108</v>
      </c>
      <c r="X158" s="32">
        <f>IFERROR('Rp0,2, МПа'!K158/2,"-")</f>
        <v>108</v>
      </c>
      <c r="Y158" s="32">
        <f>IFERROR('Rp0,2, МПа'!L158/2,"-")</f>
        <v>103</v>
      </c>
      <c r="Z158" s="32">
        <f>IFERROR('Rp0,2, МПа'!M158/2,"-")</f>
        <v>88</v>
      </c>
      <c r="AA158" s="32">
        <f>IFERROR('Rp0,2, МПа'!N158/2,"-")</f>
        <v>71</v>
      </c>
      <c r="AB158" s="32" t="str">
        <f>IFERROR('Rp0,2, МПа'!O158/2,"-")</f>
        <v>-</v>
      </c>
      <c r="AC158" s="33" t="str">
        <f>IFERROR('Rp0,2, МПа'!P158/2,"-")</f>
        <v>-</v>
      </c>
    </row>
    <row r="159" spans="1:29" x14ac:dyDescent="0.25">
      <c r="A159" s="10" t="str">
        <f>INDEX('Обработка исходного'!B:B,ROW($B$3)+4*(ROW($B159)-ROW($B$3)))</f>
        <v>Сталь легированная</v>
      </c>
      <c r="B159" s="47" t="str">
        <f>INDEX('Обработка исходного'!D:D,ROW($B$3)+4*(ROW($B159)-ROW($B$3)))</f>
        <v>10Х2М</v>
      </c>
      <c r="C159" s="27" t="str">
        <f>'Rp0,2, МПа'!C159</f>
        <v>Поковки толщиной до 400 мм</v>
      </c>
      <c r="D159" s="31">
        <f>IFERROR(MIN('Rp0,2, МПа'!D159/1.5,'Rm, МПа'!D159/2.6),"-")</f>
        <v>130.66666666666666</v>
      </c>
      <c r="E159" s="32">
        <f>IFERROR(MIN('Rp0,2, МПа'!E159/1.5,'Rm, МПа'!E159/2.6),"-")</f>
        <v>124</v>
      </c>
      <c r="F159" s="32">
        <f>IFERROR(MIN('Rp0,2, МПа'!F159/1.5,'Rm, МПа'!F159/2.6),"-")</f>
        <v>124</v>
      </c>
      <c r="G159" s="32">
        <f>IFERROR(MIN('Rp0,2, МПа'!G159/1.5,'Rm, МПа'!G159/2.6),"-")</f>
        <v>118</v>
      </c>
      <c r="H159" s="32">
        <f>IFERROR(MIN('Rp0,2, МПа'!H159/1.5,'Rm, МПа'!H159/2.6),"-")</f>
        <v>118</v>
      </c>
      <c r="I159" s="32">
        <f>IFERROR(MIN('Rp0,2, МПа'!I159/1.5,'Rm, МПа'!I159/2.6),"-")</f>
        <v>118</v>
      </c>
      <c r="J159" s="32">
        <f>IFERROR(MIN('Rp0,2, МПа'!J159/1.5,'Rm, МПа'!J159/2.6),"-")</f>
        <v>118</v>
      </c>
      <c r="K159" s="32">
        <f>IFERROR(MIN('Rp0,2, МПа'!K159/1.5,'Rm, МПа'!K159/2.6),"-")</f>
        <v>116.92307692307692</v>
      </c>
      <c r="L159" s="32">
        <f>IFERROR(MIN('Rp0,2, МПа'!L159/1.5,'Rm, МПа'!L159/2.6),"-")</f>
        <v>116.92307692307692</v>
      </c>
      <c r="M159" s="32">
        <f>IFERROR(MIN('Rp0,2, МПа'!M159/1.5,'Rm, МПа'!M159/2.6),"-")</f>
        <v>113.07692307692307</v>
      </c>
      <c r="N159" s="32">
        <f>IFERROR(MIN('Rp0,2, МПа'!N159/1.5,'Rm, МПа'!N159/2.6),"-")</f>
        <v>94.666666666666671</v>
      </c>
      <c r="O159" s="32" t="str">
        <f>IFERROR(MIN('Rp0,2, МПа'!O159/1.5,'Rm, МПа'!O159/2.6),"-")</f>
        <v>-</v>
      </c>
      <c r="P159" s="33" t="str">
        <f>IFERROR(MIN('Rp0,2, МПа'!P159/1.5,'Rm, МПа'!P159/2.6),"-")</f>
        <v>-</v>
      </c>
      <c r="Q159" s="31">
        <f>IFERROR('Rp0,2, МПа'!D159/2,"-")</f>
        <v>98</v>
      </c>
      <c r="R159" s="32">
        <f>IFERROR('Rp0,2, МПа'!E159/2,"-")</f>
        <v>93</v>
      </c>
      <c r="S159" s="32">
        <f>IFERROR('Rp0,2, МПа'!F159/2,"-")</f>
        <v>93</v>
      </c>
      <c r="T159" s="32">
        <f>IFERROR('Rp0,2, МПа'!G159/2,"-")</f>
        <v>88.5</v>
      </c>
      <c r="U159" s="32">
        <f>IFERROR('Rp0,2, МПа'!H159/2,"-")</f>
        <v>88.5</v>
      </c>
      <c r="V159" s="32">
        <f>IFERROR('Rp0,2, МПа'!I159/2,"-")</f>
        <v>88.5</v>
      </c>
      <c r="W159" s="32">
        <f>IFERROR('Rp0,2, МПа'!J159/2,"-")</f>
        <v>88.5</v>
      </c>
      <c r="X159" s="32">
        <f>IFERROR('Rp0,2, МПа'!K159/2,"-")</f>
        <v>88.5</v>
      </c>
      <c r="Y159" s="32">
        <f>IFERROR('Rp0,2, МПа'!L159/2,"-")</f>
        <v>88.5</v>
      </c>
      <c r="Z159" s="32">
        <f>IFERROR('Rp0,2, МПа'!M159/2,"-")</f>
        <v>88.5</v>
      </c>
      <c r="AA159" s="32">
        <f>IFERROR('Rp0,2, МПа'!N159/2,"-")</f>
        <v>71</v>
      </c>
      <c r="AB159" s="32" t="str">
        <f>IFERROR('Rp0,2, МПа'!O159/2,"-")</f>
        <v>-</v>
      </c>
      <c r="AC159" s="33" t="str">
        <f>IFERROR('Rp0,2, МПа'!P159/2,"-")</f>
        <v>-</v>
      </c>
    </row>
    <row r="160" spans="1:29" x14ac:dyDescent="0.25">
      <c r="A160" s="10" t="str">
        <f>INDEX('Обработка исходного'!B:B,ROW($B$3)+4*(ROW($B160)-ROW($B$3)))</f>
        <v>Сталь легированная</v>
      </c>
      <c r="B160" s="47" t="str">
        <f>INDEX('Обработка исходного'!D:D,ROW($B$3)+4*(ROW($B160)-ROW($B$3)))</f>
        <v>12X2M</v>
      </c>
      <c r="C160" s="27" t="str">
        <f>'Rp0,2, МПа'!C160</f>
        <v>Поковки толщиной до 400 мм</v>
      </c>
      <c r="D160" s="31">
        <f>IFERROR(MIN('Rp0,2, МПа'!D160/1.5,'Rm, МПа'!D160/2.6),"-")</f>
        <v>130.66666666666666</v>
      </c>
      <c r="E160" s="32">
        <f>IFERROR(MIN('Rp0,2, МПа'!E160/1.5,'Rm, МПа'!E160/2.6),"-")</f>
        <v>124</v>
      </c>
      <c r="F160" s="32">
        <f>IFERROR(MIN('Rp0,2, МПа'!F160/1.5,'Rm, МПа'!F160/2.6),"-")</f>
        <v>124</v>
      </c>
      <c r="G160" s="32">
        <f>IFERROR(MIN('Rp0,2, МПа'!G160/1.5,'Rm, МПа'!G160/2.6),"-")</f>
        <v>118</v>
      </c>
      <c r="H160" s="32">
        <f>IFERROR(MIN('Rp0,2, МПа'!H160/1.5,'Rm, МПа'!H160/2.6),"-")</f>
        <v>118</v>
      </c>
      <c r="I160" s="32">
        <f>IFERROR(MIN('Rp0,2, МПа'!I160/1.5,'Rm, МПа'!I160/2.6),"-")</f>
        <v>118</v>
      </c>
      <c r="J160" s="32">
        <f>IFERROR(MIN('Rp0,2, МПа'!J160/1.5,'Rm, МПа'!J160/2.6),"-")</f>
        <v>118</v>
      </c>
      <c r="K160" s="32">
        <f>IFERROR(MIN('Rp0,2, МПа'!K160/1.5,'Rm, МПа'!K160/2.6),"-")</f>
        <v>116.92307692307692</v>
      </c>
      <c r="L160" s="32">
        <f>IFERROR(MIN('Rp0,2, МПа'!L160/1.5,'Rm, МПа'!L160/2.6),"-")</f>
        <v>116.92307692307692</v>
      </c>
      <c r="M160" s="32">
        <f>IFERROR(MIN('Rp0,2, МПа'!M160/1.5,'Rm, МПа'!M160/2.6),"-")</f>
        <v>113.07692307692307</v>
      </c>
      <c r="N160" s="32">
        <f>IFERROR(MIN('Rp0,2, МПа'!N160/1.5,'Rm, МПа'!N160/2.6),"-")</f>
        <v>94.666666666666671</v>
      </c>
      <c r="O160" s="32" t="str">
        <f>IFERROR(MIN('Rp0,2, МПа'!O160/1.5,'Rm, МПа'!O160/2.6),"-")</f>
        <v>-</v>
      </c>
      <c r="P160" s="33" t="str">
        <f>IFERROR(MIN('Rp0,2, МПа'!P160/1.5,'Rm, МПа'!P160/2.6),"-")</f>
        <v>-</v>
      </c>
      <c r="Q160" s="31">
        <f>IFERROR('Rp0,2, МПа'!D160/2,"-")</f>
        <v>98</v>
      </c>
      <c r="R160" s="32">
        <f>IFERROR('Rp0,2, МПа'!E160/2,"-")</f>
        <v>93</v>
      </c>
      <c r="S160" s="32">
        <f>IFERROR('Rp0,2, МПа'!F160/2,"-")</f>
        <v>93</v>
      </c>
      <c r="T160" s="32">
        <f>IFERROR('Rp0,2, МПа'!G160/2,"-")</f>
        <v>88.5</v>
      </c>
      <c r="U160" s="32">
        <f>IFERROR('Rp0,2, МПа'!H160/2,"-")</f>
        <v>88.5</v>
      </c>
      <c r="V160" s="32">
        <f>IFERROR('Rp0,2, МПа'!I160/2,"-")</f>
        <v>88.5</v>
      </c>
      <c r="W160" s="32">
        <f>IFERROR('Rp0,2, МПа'!J160/2,"-")</f>
        <v>88.5</v>
      </c>
      <c r="X160" s="32">
        <f>IFERROR('Rp0,2, МПа'!K160/2,"-")</f>
        <v>88.5</v>
      </c>
      <c r="Y160" s="32">
        <f>IFERROR('Rp0,2, МПа'!L160/2,"-")</f>
        <v>88.5</v>
      </c>
      <c r="Z160" s="32">
        <f>IFERROR('Rp0,2, МПа'!M160/2,"-")</f>
        <v>88.5</v>
      </c>
      <c r="AA160" s="32">
        <f>IFERROR('Rp0,2, МПа'!N160/2,"-")</f>
        <v>71</v>
      </c>
      <c r="AB160" s="32" t="str">
        <f>IFERROR('Rp0,2, МПа'!O160/2,"-")</f>
        <v>-</v>
      </c>
      <c r="AC160" s="33" t="str">
        <f>IFERROR('Rp0,2, МПа'!P160/2,"-")</f>
        <v>-</v>
      </c>
    </row>
    <row r="161" spans="1:29" x14ac:dyDescent="0.25">
      <c r="A161" s="10" t="str">
        <f>INDEX('Обработка исходного'!B:B,ROW($B$3)+4*(ROW($B161)-ROW($B$3)))</f>
        <v>Сталь легированная</v>
      </c>
      <c r="B161" s="47" t="str">
        <f>INDEX('Обработка исходного'!D:D,ROW($B$3)+4*(ROW($B161)-ROW($B$3)))</f>
        <v>12MX</v>
      </c>
      <c r="C161" s="27" t="str">
        <f>'Rp0,2, МПа'!C161</f>
        <v>Поковки толщиной от 20 до 130 мм</v>
      </c>
      <c r="D161" s="31">
        <f>IFERROR(MIN('Rp0,2, МПа'!D161/1.5,'Rm, МПа'!D161/2.6),"-")</f>
        <v>156.66666666666666</v>
      </c>
      <c r="E161" s="32">
        <f>IFERROR(MIN('Rp0,2, МПа'!E161/1.5,'Rm, МПа'!E161/2.6),"-")</f>
        <v>156.66666666666666</v>
      </c>
      <c r="F161" s="32">
        <f>IFERROR(MIN('Rp0,2, МПа'!F161/1.5,'Rm, МПа'!F161/2.6),"-")</f>
        <v>156.66666666666666</v>
      </c>
      <c r="G161" s="32">
        <f>IFERROR(MIN('Rp0,2, МПа'!G161/1.5,'Rm, МПа'!G161/2.6),"-")</f>
        <v>156.66666666666666</v>
      </c>
      <c r="H161" s="32">
        <f>IFERROR(MIN('Rp0,2, МПа'!H161/1.5,'Rm, МПа'!H161/2.6),"-")</f>
        <v>156.66666666666666</v>
      </c>
      <c r="I161" s="32">
        <f>IFERROR(MIN('Rp0,2, МПа'!I161/1.5,'Rm, МПа'!I161/2.6),"-")</f>
        <v>156.66666666666666</v>
      </c>
      <c r="J161" s="32">
        <f>IFERROR(MIN('Rp0,2, МПа'!J161/1.5,'Rm, МПа'!J161/2.6),"-")</f>
        <v>156.66666666666666</v>
      </c>
      <c r="K161" s="32">
        <f>IFERROR(MIN('Rp0,2, МПа'!K161/1.5,'Rm, МПа'!K161/2.6),"-")</f>
        <v>144</v>
      </c>
      <c r="L161" s="32">
        <f>IFERROR(MIN('Rp0,2, МПа'!L161/1.5,'Rm, МПа'!L161/2.6),"-")</f>
        <v>137.33333333333334</v>
      </c>
      <c r="M161" s="32">
        <f>IFERROR(MIN('Rp0,2, МПа'!M161/1.5,'Rm, МПа'!M161/2.6),"-")</f>
        <v>128.07692307692307</v>
      </c>
      <c r="N161" s="32">
        <f>IFERROR(MIN('Rp0,2, МПа'!N161/1.5,'Rm, МПа'!N161/2.6),"-")</f>
        <v>113.07692307692307</v>
      </c>
      <c r="O161" s="32" t="str">
        <f>IFERROR(MIN('Rp0,2, МПа'!O161/1.5,'Rm, МПа'!O161/2.6),"-")</f>
        <v>-</v>
      </c>
      <c r="P161" s="33" t="str">
        <f>IFERROR(MIN('Rp0,2, МПа'!P161/1.5,'Rm, МПа'!P161/2.6),"-")</f>
        <v>-</v>
      </c>
      <c r="Q161" s="31">
        <f>IFERROR('Rp0,2, МПа'!D161/2,"-")</f>
        <v>117.5</v>
      </c>
      <c r="R161" s="32">
        <f>IFERROR('Rp0,2, МПа'!E161/2,"-")</f>
        <v>117.5</v>
      </c>
      <c r="S161" s="32">
        <f>IFERROR('Rp0,2, МПа'!F161/2,"-")</f>
        <v>117.5</v>
      </c>
      <c r="T161" s="32">
        <f>IFERROR('Rp0,2, МПа'!G161/2,"-")</f>
        <v>117.5</v>
      </c>
      <c r="U161" s="32">
        <f>IFERROR('Rp0,2, МПа'!H161/2,"-")</f>
        <v>117.5</v>
      </c>
      <c r="V161" s="32">
        <f>IFERROR('Rp0,2, МПа'!I161/2,"-")</f>
        <v>117.5</v>
      </c>
      <c r="W161" s="32">
        <f>IFERROR('Rp0,2, МПа'!J161/2,"-")</f>
        <v>117.5</v>
      </c>
      <c r="X161" s="32">
        <f>IFERROR('Rp0,2, МПа'!K161/2,"-")</f>
        <v>108</v>
      </c>
      <c r="Y161" s="32">
        <f>IFERROR('Rp0,2, МПа'!L161/2,"-")</f>
        <v>103</v>
      </c>
      <c r="Z161" s="32">
        <f>IFERROR('Rp0,2, МПа'!M161/2,"-")</f>
        <v>103</v>
      </c>
      <c r="AA161" s="32">
        <f>IFERROR('Rp0,2, МПа'!N161/2,"-")</f>
        <v>98</v>
      </c>
      <c r="AB161" s="32" t="str">
        <f>IFERROR('Rp0,2, МПа'!O161/2,"-")</f>
        <v>-</v>
      </c>
      <c r="AC161" s="33" t="str">
        <f>IFERROR('Rp0,2, МПа'!P161/2,"-")</f>
        <v>-</v>
      </c>
    </row>
    <row r="162" spans="1:29" x14ac:dyDescent="0.25">
      <c r="A162" s="10" t="str">
        <f>INDEX('Обработка исходного'!B:B,ROW($B$3)+4*(ROW($B162)-ROW($B$3)))</f>
        <v>Сталь легированная</v>
      </c>
      <c r="B162" s="47" t="str">
        <f>INDEX('Обработка исходного'!D:D,ROW($B$3)+4*(ROW($B162)-ROW($B$3)))</f>
        <v>12MX</v>
      </c>
      <c r="C162" s="27" t="str">
        <f>'Rp0,2, МПа'!C162</f>
        <v>Поковки толщиной до 25 мм</v>
      </c>
      <c r="D162" s="31">
        <f>IFERROR(MIN('Rp0,2, МПа'!D162/1.5,'Rm, МПа'!D162/2.6),"-")</f>
        <v>156.66666666666666</v>
      </c>
      <c r="E162" s="32">
        <f>IFERROR(MIN('Rp0,2, МПа'!E162/1.5,'Rm, МПа'!E162/2.6),"-")</f>
        <v>156.66666666666666</v>
      </c>
      <c r="F162" s="32">
        <f>IFERROR(MIN('Rp0,2, МПа'!F162/1.5,'Rm, МПа'!F162/2.6),"-")</f>
        <v>154.61538461538461</v>
      </c>
      <c r="G162" s="32">
        <f>IFERROR(MIN('Rp0,2, МПа'!G162/1.5,'Rm, МПа'!G162/2.6),"-")</f>
        <v>154.61538461538461</v>
      </c>
      <c r="H162" s="32">
        <f>IFERROR(MIN('Rp0,2, МПа'!H162/1.5,'Rm, МПа'!H162/2.6),"-")</f>
        <v>150.76923076923077</v>
      </c>
      <c r="I162" s="32">
        <f>IFERROR(MIN('Rp0,2, МПа'!I162/1.5,'Rm, МПа'!I162/2.6),"-")</f>
        <v>147.30769230769229</v>
      </c>
      <c r="J162" s="32">
        <f>IFERROR(MIN('Rp0,2, МПа'!J162/1.5,'Rm, МПа'!J162/2.6),"-")</f>
        <v>147.30769230769229</v>
      </c>
      <c r="K162" s="32">
        <f>IFERROR(MIN('Rp0,2, МПа'!K162/1.5,'Rm, МПа'!K162/2.6),"-")</f>
        <v>143.46153846153845</v>
      </c>
      <c r="L162" s="32">
        <f>IFERROR(MIN('Rp0,2, МПа'!L162/1.5,'Rm, МПа'!L162/2.6),"-")</f>
        <v>135.76923076923077</v>
      </c>
      <c r="M162" s="32">
        <f>IFERROR(MIN('Rp0,2, МПа'!M162/1.5,'Rm, МПа'!M162/2.6),"-")</f>
        <v>120.76923076923076</v>
      </c>
      <c r="N162" s="32">
        <f>IFERROR(MIN('Rp0,2, МПа'!N162/1.5,'Rm, МПа'!N162/2.6),"-")</f>
        <v>105.76923076923076</v>
      </c>
      <c r="O162" s="32" t="str">
        <f>IFERROR(MIN('Rp0,2, МПа'!O162/1.5,'Rm, МПа'!O162/2.6),"-")</f>
        <v>-</v>
      </c>
      <c r="P162" s="33" t="str">
        <f>IFERROR(MIN('Rp0,2, МПа'!P162/1.5,'Rm, МПа'!P162/2.6),"-")</f>
        <v>-</v>
      </c>
      <c r="Q162" s="31">
        <f>IFERROR('Rp0,2, МПа'!D162/2,"-")</f>
        <v>117.5</v>
      </c>
      <c r="R162" s="32">
        <f>IFERROR('Rp0,2, МПа'!E162/2,"-")</f>
        <v>117.5</v>
      </c>
      <c r="S162" s="32">
        <f>IFERROR('Rp0,2, МПа'!F162/2,"-")</f>
        <v>117.5</v>
      </c>
      <c r="T162" s="32">
        <f>IFERROR('Rp0,2, МПа'!G162/2,"-")</f>
        <v>117.5</v>
      </c>
      <c r="U162" s="32">
        <f>IFERROR('Rp0,2, МПа'!H162/2,"-")</f>
        <v>117.5</v>
      </c>
      <c r="V162" s="32">
        <f>IFERROR('Rp0,2, МПа'!I162/2,"-")</f>
        <v>117.5</v>
      </c>
      <c r="W162" s="32">
        <f>IFERROR('Rp0,2, МПа'!J162/2,"-")</f>
        <v>117.5</v>
      </c>
      <c r="X162" s="32">
        <f>IFERROR('Rp0,2, МПа'!K162/2,"-")</f>
        <v>108</v>
      </c>
      <c r="Y162" s="32">
        <f>IFERROR('Rp0,2, МПа'!L162/2,"-")</f>
        <v>103</v>
      </c>
      <c r="Z162" s="32">
        <f>IFERROR('Rp0,2, МПа'!M162/2,"-")</f>
        <v>103</v>
      </c>
      <c r="AA162" s="32">
        <f>IFERROR('Rp0,2, МПа'!N162/2,"-")</f>
        <v>98</v>
      </c>
      <c r="AB162" s="32" t="str">
        <f>IFERROR('Rp0,2, МПа'!O162/2,"-")</f>
        <v>-</v>
      </c>
      <c r="AC162" s="33" t="str">
        <f>IFERROR('Rp0,2, МПа'!P162/2,"-")</f>
        <v>-</v>
      </c>
    </row>
    <row r="163" spans="1:29" x14ac:dyDescent="0.25">
      <c r="A163" s="10" t="str">
        <f>INDEX('Обработка исходного'!B:B,ROW($B$3)+4*(ROW($B163)-ROW($B$3)))</f>
        <v>Сталь легированная</v>
      </c>
      <c r="B163" s="47" t="str">
        <f>INDEX('Обработка исходного'!D:D,ROW($B$3)+4*(ROW($B163)-ROW($B$3)))</f>
        <v>12MX</v>
      </c>
      <c r="C163" s="27" t="str">
        <f>'Rp0,2, МПа'!C163</f>
        <v>Прутки, полосы толщиной или диаметром до 90 мм</v>
      </c>
      <c r="D163" s="31">
        <f>IFERROR(MIN('Rp0,2, МПа'!D163/1.5,'Rm, МПа'!D163/2.6),"-")</f>
        <v>156.66666666666666</v>
      </c>
      <c r="E163" s="32">
        <f>IFERROR(MIN('Rp0,2, МПа'!E163/1.5,'Rm, МПа'!E163/2.6),"-")</f>
        <v>156.66666666666666</v>
      </c>
      <c r="F163" s="32">
        <f>IFERROR(MIN('Rp0,2, МПа'!F163/1.5,'Rm, МПа'!F163/2.6),"-")</f>
        <v>154.61538461538461</v>
      </c>
      <c r="G163" s="32">
        <f>IFERROR(MIN('Rp0,2, МПа'!G163/1.5,'Rm, МПа'!G163/2.6),"-")</f>
        <v>154.61538461538461</v>
      </c>
      <c r="H163" s="32">
        <f>IFERROR(MIN('Rp0,2, МПа'!H163/1.5,'Rm, МПа'!H163/2.6),"-")</f>
        <v>150.76923076923077</v>
      </c>
      <c r="I163" s="32">
        <f>IFERROR(MIN('Rp0,2, МПа'!I163/1.5,'Rm, МПа'!I163/2.6),"-")</f>
        <v>147.30769230769229</v>
      </c>
      <c r="J163" s="32">
        <f>IFERROR(MIN('Rp0,2, МПа'!J163/1.5,'Rm, МПа'!J163/2.6),"-")</f>
        <v>147.30769230769229</v>
      </c>
      <c r="K163" s="32">
        <f>IFERROR(MIN('Rp0,2, МПа'!K163/1.5,'Rm, МПа'!K163/2.6),"-")</f>
        <v>143.46153846153845</v>
      </c>
      <c r="L163" s="32">
        <f>IFERROR(MIN('Rp0,2, МПа'!L163/1.5,'Rm, МПа'!L163/2.6),"-")</f>
        <v>135.76923076923077</v>
      </c>
      <c r="M163" s="32">
        <f>IFERROR(MIN('Rp0,2, МПа'!M163/1.5,'Rm, МПа'!M163/2.6),"-")</f>
        <v>120.76923076923076</v>
      </c>
      <c r="N163" s="32">
        <f>IFERROR(MIN('Rp0,2, МПа'!N163/1.5,'Rm, МПа'!N163/2.6),"-")</f>
        <v>105.76923076923076</v>
      </c>
      <c r="O163" s="32" t="str">
        <f>IFERROR(MIN('Rp0,2, МПа'!O163/1.5,'Rm, МПа'!O163/2.6),"-")</f>
        <v>-</v>
      </c>
      <c r="P163" s="33" t="str">
        <f>IFERROR(MIN('Rp0,2, МПа'!P163/1.5,'Rm, МПа'!P163/2.6),"-")</f>
        <v>-</v>
      </c>
      <c r="Q163" s="31">
        <f>IFERROR('Rp0,2, МПа'!D163/2,"-")</f>
        <v>117.5</v>
      </c>
      <c r="R163" s="32">
        <f>IFERROR('Rp0,2, МПа'!E163/2,"-")</f>
        <v>117.5</v>
      </c>
      <c r="S163" s="32">
        <f>IFERROR('Rp0,2, МПа'!F163/2,"-")</f>
        <v>117.5</v>
      </c>
      <c r="T163" s="32">
        <f>IFERROR('Rp0,2, МПа'!G163/2,"-")</f>
        <v>117.5</v>
      </c>
      <c r="U163" s="32">
        <f>IFERROR('Rp0,2, МПа'!H163/2,"-")</f>
        <v>117.5</v>
      </c>
      <c r="V163" s="32">
        <f>IFERROR('Rp0,2, МПа'!I163/2,"-")</f>
        <v>117.5</v>
      </c>
      <c r="W163" s="32">
        <f>IFERROR('Rp0,2, МПа'!J163/2,"-")</f>
        <v>117.5</v>
      </c>
      <c r="X163" s="32">
        <f>IFERROR('Rp0,2, МПа'!K163/2,"-")</f>
        <v>108</v>
      </c>
      <c r="Y163" s="32">
        <f>IFERROR('Rp0,2, МПа'!L163/2,"-")</f>
        <v>103</v>
      </c>
      <c r="Z163" s="32">
        <f>IFERROR('Rp0,2, МПа'!M163/2,"-")</f>
        <v>103</v>
      </c>
      <c r="AA163" s="32">
        <f>IFERROR('Rp0,2, МПа'!N163/2,"-")</f>
        <v>98</v>
      </c>
      <c r="AB163" s="32" t="str">
        <f>IFERROR('Rp0,2, МПа'!O163/2,"-")</f>
        <v>-</v>
      </c>
      <c r="AC163" s="33" t="str">
        <f>IFERROR('Rp0,2, МПа'!P163/2,"-")</f>
        <v>-</v>
      </c>
    </row>
    <row r="164" spans="1:29" ht="25.5" x14ac:dyDescent="0.25">
      <c r="A164" s="10" t="str">
        <f>INDEX('Обработка исходного'!B:B,ROW($B$3)+4*(ROW($B164)-ROW($B$3)))</f>
        <v>Сталь легированная</v>
      </c>
      <c r="B164" s="47" t="str">
        <f>INDEX('Обработка исходного'!D:D,ROW($B$3)+4*(ROW($B164)-ROW($B$3)))</f>
        <v>12MX</v>
      </c>
      <c r="C164" s="27" t="str">
        <f>'Rp0,2, МПа'!C164</f>
        <v>Прутки, полосы толщиной или диаметром от 90 до 150 мм</v>
      </c>
      <c r="D164" s="31">
        <f>IFERROR(MIN('Rp0,2, МПа'!D164/1.5,'Rm, МПа'!D164/2.6),"-")</f>
        <v>156.66666666666666</v>
      </c>
      <c r="E164" s="32">
        <f>IFERROR(MIN('Rp0,2, МПа'!E164/1.5,'Rm, МПа'!E164/2.6),"-")</f>
        <v>156.66666666666666</v>
      </c>
      <c r="F164" s="32">
        <f>IFERROR(MIN('Rp0,2, МПа'!F164/1.5,'Rm, МПа'!F164/2.6),"-")</f>
        <v>154.61538461538461</v>
      </c>
      <c r="G164" s="32">
        <f>IFERROR(MIN('Rp0,2, МПа'!G164/1.5,'Rm, МПа'!G164/2.6),"-")</f>
        <v>154.61538461538461</v>
      </c>
      <c r="H164" s="32">
        <f>IFERROR(MIN('Rp0,2, МПа'!H164/1.5,'Rm, МПа'!H164/2.6),"-")</f>
        <v>150.66666666666666</v>
      </c>
      <c r="I164" s="32">
        <f>IFERROR(MIN('Rp0,2, МПа'!I164/1.5,'Rm, МПа'!I164/2.6),"-")</f>
        <v>147.30769230769229</v>
      </c>
      <c r="J164" s="32">
        <f>IFERROR(MIN('Rp0,2, МПа'!J164/1.5,'Rm, МПа'!J164/2.6),"-")</f>
        <v>144</v>
      </c>
      <c r="K164" s="32">
        <f>IFERROR(MIN('Rp0,2, МПа'!K164/1.5,'Rm, МПа'!K164/2.6),"-")</f>
        <v>137.33333333333334</v>
      </c>
      <c r="L164" s="32">
        <f>IFERROR(MIN('Rp0,2, МПа'!L164/1.5,'Rm, МПа'!L164/2.6),"-")</f>
        <v>130.66666666666666</v>
      </c>
      <c r="M164" s="32">
        <f>IFERROR(MIN('Rp0,2, МПа'!M164/1.5,'Rm, МПа'!M164/2.6),"-")</f>
        <v>120.76923076923076</v>
      </c>
      <c r="N164" s="32">
        <f>IFERROR(MIN('Rp0,2, МПа'!N164/1.5,'Rm, МПа'!N164/2.6),"-")</f>
        <v>105.76923076923076</v>
      </c>
      <c r="O164" s="32" t="str">
        <f>IFERROR(MIN('Rp0,2, МПа'!O164/1.5,'Rm, МПа'!O164/2.6),"-")</f>
        <v>-</v>
      </c>
      <c r="P164" s="33" t="str">
        <f>IFERROR(MIN('Rp0,2, МПа'!P164/1.5,'Rm, МПа'!P164/2.6),"-")</f>
        <v>-</v>
      </c>
      <c r="Q164" s="31">
        <f>IFERROR('Rp0,2, МПа'!D164/2,"-")</f>
        <v>117.5</v>
      </c>
      <c r="R164" s="32">
        <f>IFERROR('Rp0,2, МПа'!E164/2,"-")</f>
        <v>117.5</v>
      </c>
      <c r="S164" s="32">
        <f>IFERROR('Rp0,2, МПа'!F164/2,"-")</f>
        <v>117.5</v>
      </c>
      <c r="T164" s="32">
        <f>IFERROR('Rp0,2, МПа'!G164/2,"-")</f>
        <v>117.5</v>
      </c>
      <c r="U164" s="32">
        <f>IFERROR('Rp0,2, МПа'!H164/2,"-")</f>
        <v>113</v>
      </c>
      <c r="V164" s="32">
        <f>IFERROR('Rp0,2, МПа'!I164/2,"-")</f>
        <v>113</v>
      </c>
      <c r="W164" s="32">
        <f>IFERROR('Rp0,2, МПа'!J164/2,"-")</f>
        <v>108</v>
      </c>
      <c r="X164" s="32">
        <f>IFERROR('Rp0,2, МПа'!K164/2,"-")</f>
        <v>103</v>
      </c>
      <c r="Y164" s="32">
        <f>IFERROR('Rp0,2, МПа'!L164/2,"-")</f>
        <v>98</v>
      </c>
      <c r="Z164" s="32">
        <f>IFERROR('Rp0,2, МПа'!M164/2,"-")</f>
        <v>93</v>
      </c>
      <c r="AA164" s="32">
        <f>IFERROR('Rp0,2, МПа'!N164/2,"-")</f>
        <v>88.5</v>
      </c>
      <c r="AB164" s="32" t="str">
        <f>IFERROR('Rp0,2, МПа'!O164/2,"-")</f>
        <v>-</v>
      </c>
      <c r="AC164" s="33" t="str">
        <f>IFERROR('Rp0,2, МПа'!P164/2,"-")</f>
        <v>-</v>
      </c>
    </row>
    <row r="165" spans="1:29" ht="25.5" x14ac:dyDescent="0.25">
      <c r="A165" s="10" t="str">
        <f>INDEX('Обработка исходного'!B:B,ROW($B$3)+4*(ROW($B165)-ROW($B$3)))</f>
        <v>Сталь легированная</v>
      </c>
      <c r="B165" s="47" t="str">
        <f>INDEX('Обработка исходного'!D:D,ROW($B$3)+4*(ROW($B165)-ROW($B$3)))</f>
        <v>12MX</v>
      </c>
      <c r="C165" s="27" t="str">
        <f>'Rp0,2, МПа'!C165</f>
        <v>Прутки, полосы толщиной или диаметром от 150 до 200 мм</v>
      </c>
      <c r="D165" s="31">
        <f>IFERROR(MIN('Rp0,2, МПа'!D165/1.5,'Rm, МПа'!D165/2.6),"-")</f>
        <v>156.66666666666666</v>
      </c>
      <c r="E165" s="32">
        <f>IFERROR(MIN('Rp0,2, МПа'!E165/1.5,'Rm, МПа'!E165/2.6),"-")</f>
        <v>156.66666666666666</v>
      </c>
      <c r="F165" s="32">
        <f>IFERROR(MIN('Rp0,2, МПа'!F165/1.5,'Rm, МПа'!F165/2.6),"-")</f>
        <v>154.61538461538461</v>
      </c>
      <c r="G165" s="32">
        <f>IFERROR(MIN('Rp0,2, МПа'!G165/1.5,'Rm, МПа'!G165/2.6),"-")</f>
        <v>154.61538461538461</v>
      </c>
      <c r="H165" s="32">
        <f>IFERROR(MIN('Rp0,2, МПа'!H165/1.5,'Rm, МПа'!H165/2.6),"-")</f>
        <v>150.66666666666666</v>
      </c>
      <c r="I165" s="32">
        <f>IFERROR(MIN('Rp0,2, МПа'!I165/1.5,'Rm, МПа'!I165/2.6),"-")</f>
        <v>147.30769230769229</v>
      </c>
      <c r="J165" s="32">
        <f>IFERROR(MIN('Rp0,2, МПа'!J165/1.5,'Rm, МПа'!J165/2.6),"-")</f>
        <v>144</v>
      </c>
      <c r="K165" s="32">
        <f>IFERROR(MIN('Rp0,2, МПа'!K165/1.5,'Rm, МПа'!K165/2.6),"-")</f>
        <v>137.33333333333334</v>
      </c>
      <c r="L165" s="32">
        <f>IFERROR(MIN('Rp0,2, МПа'!L165/1.5,'Rm, МПа'!L165/2.6),"-")</f>
        <v>130.66666666666666</v>
      </c>
      <c r="M165" s="32">
        <f>IFERROR(MIN('Rp0,2, МПа'!M165/1.5,'Rm, МПа'!M165/2.6),"-")</f>
        <v>120.76923076923076</v>
      </c>
      <c r="N165" s="32">
        <f>IFERROR(MIN('Rp0,2, МПа'!N165/1.5,'Rm, МПа'!N165/2.6),"-")</f>
        <v>105.76923076923076</v>
      </c>
      <c r="O165" s="32" t="str">
        <f>IFERROR(MIN('Rp0,2, МПа'!O165/1.5,'Rm, МПа'!O165/2.6),"-")</f>
        <v>-</v>
      </c>
      <c r="P165" s="33" t="str">
        <f>IFERROR(MIN('Rp0,2, МПа'!P165/1.5,'Rm, МПа'!P165/2.6),"-")</f>
        <v>-</v>
      </c>
      <c r="Q165" s="31">
        <f>IFERROR('Rp0,2, МПа'!D165/2,"-")</f>
        <v>117.5</v>
      </c>
      <c r="R165" s="32">
        <f>IFERROR('Rp0,2, МПа'!E165/2,"-")</f>
        <v>117.5</v>
      </c>
      <c r="S165" s="32">
        <f>IFERROR('Rp0,2, МПа'!F165/2,"-")</f>
        <v>117.5</v>
      </c>
      <c r="T165" s="32">
        <f>IFERROR('Rp0,2, МПа'!G165/2,"-")</f>
        <v>117.5</v>
      </c>
      <c r="U165" s="32">
        <f>IFERROR('Rp0,2, МПа'!H165/2,"-")</f>
        <v>113</v>
      </c>
      <c r="V165" s="32">
        <f>IFERROR('Rp0,2, МПа'!I165/2,"-")</f>
        <v>113</v>
      </c>
      <c r="W165" s="32">
        <f>IFERROR('Rp0,2, МПа'!J165/2,"-")</f>
        <v>108</v>
      </c>
      <c r="X165" s="32">
        <f>IFERROR('Rp0,2, МПа'!K165/2,"-")</f>
        <v>103</v>
      </c>
      <c r="Y165" s="32">
        <f>IFERROR('Rp0,2, МПа'!L165/2,"-")</f>
        <v>98</v>
      </c>
      <c r="Z165" s="32">
        <f>IFERROR('Rp0,2, МПа'!M165/2,"-")</f>
        <v>93</v>
      </c>
      <c r="AA165" s="32">
        <f>IFERROR('Rp0,2, МПа'!N165/2,"-")</f>
        <v>88.5</v>
      </c>
      <c r="AB165" s="32" t="str">
        <f>IFERROR('Rp0,2, МПа'!O165/2,"-")</f>
        <v>-</v>
      </c>
      <c r="AC165" s="33" t="str">
        <f>IFERROR('Rp0,2, МПа'!P165/2,"-")</f>
        <v>-</v>
      </c>
    </row>
    <row r="166" spans="1:29" x14ac:dyDescent="0.25">
      <c r="A166" s="10" t="str">
        <f>INDEX('Обработка исходного'!B:B,ROW($B$3)+4*(ROW($B166)-ROW($B$3)))</f>
        <v>Сталь легированная</v>
      </c>
      <c r="B166" s="47" t="str">
        <f>INDEX('Обработка исходного'!D:D,ROW($B$3)+4*(ROW($B166)-ROW($B$3)))</f>
        <v>12МХ</v>
      </c>
      <c r="C166" s="27" t="str">
        <f>'Rp0,2, МПа'!C166</f>
        <v>Листы толщиной от 4 до 6 мм</v>
      </c>
      <c r="D166" s="31">
        <f>IFERROR(MIN('Rp0,2, МПа'!D166/1.5,'Rm, МПа'!D166/2.6),"-")</f>
        <v>156.66666666666666</v>
      </c>
      <c r="E166" s="32">
        <f>IFERROR(MIN('Rp0,2, МПа'!E166/1.5,'Rm, МПа'!E166/2.6),"-")</f>
        <v>156.66666666666666</v>
      </c>
      <c r="F166" s="32">
        <f>IFERROR(MIN('Rp0,2, МПа'!F166/1.5,'Rm, МПа'!F166/2.6),"-")</f>
        <v>156.66666666666666</v>
      </c>
      <c r="G166" s="32">
        <f>IFERROR(MIN('Rp0,2, МПа'!G166/1.5,'Rm, МПа'!G166/2.6),"-")</f>
        <v>156.66666666666666</v>
      </c>
      <c r="H166" s="32">
        <f>IFERROR(MIN('Rp0,2, МПа'!H166/1.5,'Rm, МПа'!H166/2.6),"-")</f>
        <v>150.66666666666666</v>
      </c>
      <c r="I166" s="32">
        <f>IFERROR(MIN('Rp0,2, МПа'!I166/1.5,'Rm, МПа'!I166/2.6),"-")</f>
        <v>150.66666666666666</v>
      </c>
      <c r="J166" s="32">
        <f>IFERROR(MIN('Rp0,2, МПа'!J166/1.5,'Rm, МПа'!J166/2.6),"-")</f>
        <v>144</v>
      </c>
      <c r="K166" s="32">
        <f>IFERROR(MIN('Rp0,2, МПа'!K166/1.5,'Rm, МПа'!K166/2.6),"-")</f>
        <v>137.33333333333334</v>
      </c>
      <c r="L166" s="32">
        <f>IFERROR(MIN('Rp0,2, МПа'!L166/1.5,'Rm, МПа'!L166/2.6),"-")</f>
        <v>130.66666666666666</v>
      </c>
      <c r="M166" s="32">
        <f>IFERROR(MIN('Rp0,2, МПа'!M166/1.5,'Rm, МПа'!M166/2.6),"-")</f>
        <v>124</v>
      </c>
      <c r="N166" s="32">
        <f>IFERROR(MIN('Rp0,2, МПа'!N166/1.5,'Rm, МПа'!N166/2.6),"-")</f>
        <v>113.07692307692307</v>
      </c>
      <c r="O166" s="32" t="str">
        <f>IFERROR(MIN('Rp0,2, МПа'!O166/1.5,'Rm, МПа'!O166/2.6),"-")</f>
        <v>-</v>
      </c>
      <c r="P166" s="33" t="str">
        <f>IFERROR(MIN('Rp0,2, МПа'!P166/1.5,'Rm, МПа'!P166/2.6),"-")</f>
        <v>-</v>
      </c>
      <c r="Q166" s="31">
        <f>IFERROR('Rp0,2, МПа'!D166/2,"-")</f>
        <v>117.5</v>
      </c>
      <c r="R166" s="32">
        <f>IFERROR('Rp0,2, МПа'!E166/2,"-")</f>
        <v>117.5</v>
      </c>
      <c r="S166" s="32">
        <f>IFERROR('Rp0,2, МПа'!F166/2,"-")</f>
        <v>117.5</v>
      </c>
      <c r="T166" s="32">
        <f>IFERROR('Rp0,2, МПа'!G166/2,"-")</f>
        <v>117.5</v>
      </c>
      <c r="U166" s="32">
        <f>IFERROR('Rp0,2, МПа'!H166/2,"-")</f>
        <v>113</v>
      </c>
      <c r="V166" s="32">
        <f>IFERROR('Rp0,2, МПа'!I166/2,"-")</f>
        <v>113</v>
      </c>
      <c r="W166" s="32">
        <f>IFERROR('Rp0,2, МПа'!J166/2,"-")</f>
        <v>108</v>
      </c>
      <c r="X166" s="32">
        <f>IFERROR('Rp0,2, МПа'!K166/2,"-")</f>
        <v>103</v>
      </c>
      <c r="Y166" s="32">
        <f>IFERROR('Rp0,2, МПа'!L166/2,"-")</f>
        <v>98</v>
      </c>
      <c r="Z166" s="32">
        <f>IFERROR('Rp0,2, МПа'!M166/2,"-")</f>
        <v>93</v>
      </c>
      <c r="AA166" s="32">
        <f>IFERROR('Rp0,2, МПа'!N166/2,"-")</f>
        <v>88.5</v>
      </c>
      <c r="AB166" s="32" t="str">
        <f>IFERROR('Rp0,2, МПа'!O166/2,"-")</f>
        <v>-</v>
      </c>
      <c r="AC166" s="33" t="str">
        <f>IFERROR('Rp0,2, МПа'!P166/2,"-")</f>
        <v>-</v>
      </c>
    </row>
    <row r="167" spans="1:29" x14ac:dyDescent="0.25">
      <c r="A167" s="10" t="str">
        <f>INDEX('Обработка исходного'!B:B,ROW($B$3)+4*(ROW($B167)-ROW($B$3)))</f>
        <v>Сталь легированная</v>
      </c>
      <c r="B167" s="47" t="str">
        <f>INDEX('Обработка исходного'!D:D,ROW($B$3)+4*(ROW($B167)-ROW($B$3)))</f>
        <v>12МХ</v>
      </c>
      <c r="C167" s="27" t="str">
        <f>'Rp0,2, МПа'!C167</f>
        <v>Листы толщиной от 20 до 60 мм</v>
      </c>
      <c r="D167" s="31">
        <f>IFERROR(MIN('Rp0,2, МПа'!D167/1.5,'Rm, МПа'!D167/2.6),"-")</f>
        <v>156.66666666666666</v>
      </c>
      <c r="E167" s="32">
        <f>IFERROR(MIN('Rp0,2, МПа'!E167/1.5,'Rm, МПа'!E167/2.6),"-")</f>
        <v>156.66666666666666</v>
      </c>
      <c r="F167" s="32">
        <f>IFERROR(MIN('Rp0,2, МПа'!F167/1.5,'Rm, МПа'!F167/2.6),"-")</f>
        <v>156.66666666666666</v>
      </c>
      <c r="G167" s="32">
        <f>IFERROR(MIN('Rp0,2, МПа'!G167/1.5,'Rm, МПа'!G167/2.6),"-")</f>
        <v>156.66666666666666</v>
      </c>
      <c r="H167" s="32">
        <f>IFERROR(MIN('Rp0,2, МПа'!H167/1.5,'Rm, МПа'!H167/2.6),"-")</f>
        <v>150.66666666666666</v>
      </c>
      <c r="I167" s="32">
        <f>IFERROR(MIN('Rp0,2, МПа'!I167/1.5,'Rm, МПа'!I167/2.6),"-")</f>
        <v>150.66666666666666</v>
      </c>
      <c r="J167" s="32">
        <f>IFERROR(MIN('Rp0,2, МПа'!J167/1.5,'Rm, МПа'!J167/2.6),"-")</f>
        <v>144</v>
      </c>
      <c r="K167" s="32">
        <f>IFERROR(MIN('Rp0,2, МПа'!K167/1.5,'Rm, МПа'!K167/2.6),"-")</f>
        <v>137.33333333333334</v>
      </c>
      <c r="L167" s="32">
        <f>IFERROR(MIN('Rp0,2, МПа'!L167/1.5,'Rm, МПа'!L167/2.6),"-")</f>
        <v>130.66666666666666</v>
      </c>
      <c r="M167" s="32">
        <f>IFERROR(MIN('Rp0,2, МПа'!M167/1.5,'Rm, МПа'!M167/2.6),"-")</f>
        <v>124</v>
      </c>
      <c r="N167" s="32">
        <f>IFERROR(MIN('Rp0,2, МПа'!N167/1.5,'Rm, МПа'!N167/2.6),"-")</f>
        <v>113.07692307692307</v>
      </c>
      <c r="O167" s="32" t="str">
        <f>IFERROR(MIN('Rp0,2, МПа'!O167/1.5,'Rm, МПа'!O167/2.6),"-")</f>
        <v>-</v>
      </c>
      <c r="P167" s="33" t="str">
        <f>IFERROR(MIN('Rp0,2, МПа'!P167/1.5,'Rm, МПа'!P167/2.6),"-")</f>
        <v>-</v>
      </c>
      <c r="Q167" s="31">
        <f>IFERROR('Rp0,2, МПа'!D167/2,"-")</f>
        <v>117.5</v>
      </c>
      <c r="R167" s="32">
        <f>IFERROR('Rp0,2, МПа'!E167/2,"-")</f>
        <v>117.5</v>
      </c>
      <c r="S167" s="32">
        <f>IFERROR('Rp0,2, МПа'!F167/2,"-")</f>
        <v>117.5</v>
      </c>
      <c r="T167" s="32">
        <f>IFERROR('Rp0,2, МПа'!G167/2,"-")</f>
        <v>117.5</v>
      </c>
      <c r="U167" s="32">
        <f>IFERROR('Rp0,2, МПа'!H167/2,"-")</f>
        <v>113</v>
      </c>
      <c r="V167" s="32">
        <f>IFERROR('Rp0,2, МПа'!I167/2,"-")</f>
        <v>113</v>
      </c>
      <c r="W167" s="32">
        <f>IFERROR('Rp0,2, МПа'!J167/2,"-")</f>
        <v>108</v>
      </c>
      <c r="X167" s="32">
        <f>IFERROR('Rp0,2, МПа'!K167/2,"-")</f>
        <v>103</v>
      </c>
      <c r="Y167" s="32">
        <f>IFERROR('Rp0,2, МПа'!L167/2,"-")</f>
        <v>98</v>
      </c>
      <c r="Z167" s="32">
        <f>IFERROR('Rp0,2, МПа'!M167/2,"-")</f>
        <v>93</v>
      </c>
      <c r="AA167" s="32">
        <f>IFERROR('Rp0,2, МПа'!N167/2,"-")</f>
        <v>88.5</v>
      </c>
      <c r="AB167" s="32" t="str">
        <f>IFERROR('Rp0,2, МПа'!O167/2,"-")</f>
        <v>-</v>
      </c>
      <c r="AC167" s="33" t="str">
        <f>IFERROR('Rp0,2, МПа'!P167/2,"-")</f>
        <v>-</v>
      </c>
    </row>
    <row r="168" spans="1:29" x14ac:dyDescent="0.25">
      <c r="A168" s="10" t="str">
        <f>INDEX('Обработка исходного'!B:B,ROW($B$3)+4*(ROW($B168)-ROW($B$3)))</f>
        <v>Сталь легированная</v>
      </c>
      <c r="B168" s="47" t="str">
        <f>INDEX('Обработка исходного'!D:D,ROW($B$3)+4*(ROW($B168)-ROW($B$3)))</f>
        <v>30ХГСА</v>
      </c>
      <c r="C168" s="27" t="str">
        <f>'Rp0,2, МПа'!C168</f>
        <v>Поковки диаметром от 50 до 100 мм, КП440*</v>
      </c>
      <c r="D168" s="31">
        <f>IFERROR(MIN('Rp0,2, МПа'!D168/1.5,'Rm, МПа'!D168/2.6),"-")</f>
        <v>244.23076923076923</v>
      </c>
      <c r="E168" s="32">
        <f>IFERROR(MIN('Rp0,2, МПа'!E168/1.5,'Rm, МПа'!E168/2.6),"-")</f>
        <v>241.53846153846152</v>
      </c>
      <c r="F168" s="32">
        <f>IFERROR(MIN('Rp0,2, МПа'!F168/1.5,'Rm, МПа'!F168/2.6),"-")</f>
        <v>233.84615384615384</v>
      </c>
      <c r="G168" s="32">
        <f>IFERROR(MIN('Rp0,2, МПа'!G168/1.5,'Rm, МПа'!G168/2.6),"-")</f>
        <v>230</v>
      </c>
      <c r="H168" s="32" t="str">
        <f>IFERROR(MIN('Rp0,2, МПа'!H168/1.5,'Rm, МПа'!H168/2.6),"-")</f>
        <v>-</v>
      </c>
      <c r="I168" s="32" t="str">
        <f>IFERROR(MIN('Rp0,2, МПа'!I168/1.5,'Rm, МПа'!I168/2.6),"-")</f>
        <v>-</v>
      </c>
      <c r="J168" s="32" t="str">
        <f>IFERROR(MIN('Rp0,2, МПа'!J168/1.5,'Rm, МПа'!J168/2.6),"-")</f>
        <v>-</v>
      </c>
      <c r="K168" s="32" t="str">
        <f>IFERROR(MIN('Rp0,2, МПа'!K168/1.5,'Rm, МПа'!K168/2.6),"-")</f>
        <v>-</v>
      </c>
      <c r="L168" s="32" t="str">
        <f>IFERROR(MIN('Rp0,2, МПа'!L168/1.5,'Rm, МПа'!L168/2.6),"-")</f>
        <v>-</v>
      </c>
      <c r="M168" s="32" t="str">
        <f>IFERROR(MIN('Rp0,2, МПа'!M168/1.5,'Rm, МПа'!M168/2.6),"-")</f>
        <v>-</v>
      </c>
      <c r="N168" s="32" t="str">
        <f>IFERROR(MIN('Rp0,2, МПа'!N168/1.5,'Rm, МПа'!N168/2.6),"-")</f>
        <v>-</v>
      </c>
      <c r="O168" s="32" t="str">
        <f>IFERROR(MIN('Rp0,2, МПа'!O168/1.5,'Rm, МПа'!O168/2.6),"-")</f>
        <v>-</v>
      </c>
      <c r="P168" s="33" t="str">
        <f>IFERROR(MIN('Rp0,2, МПа'!P168/1.5,'Rm, МПа'!P168/2.6),"-")</f>
        <v>-</v>
      </c>
      <c r="Q168" s="31">
        <f>IFERROR('Rp0,2, МПа'!D168/2,"-")</f>
        <v>220</v>
      </c>
      <c r="R168" s="32">
        <f>IFERROR('Rp0,2, МПа'!E168/2,"-")</f>
        <v>220</v>
      </c>
      <c r="S168" s="32">
        <f>IFERROR('Rp0,2, МПа'!F168/2,"-")</f>
        <v>211</v>
      </c>
      <c r="T168" s="32">
        <f>IFERROR('Rp0,2, МПа'!G168/2,"-")</f>
        <v>201</v>
      </c>
      <c r="U168" s="32" t="str">
        <f>IFERROR('Rp0,2, МПа'!H168/2,"-")</f>
        <v>-</v>
      </c>
      <c r="V168" s="32" t="str">
        <f>IFERROR('Rp0,2, МПа'!I168/2,"-")</f>
        <v>-</v>
      </c>
      <c r="W168" s="32" t="str">
        <f>IFERROR('Rp0,2, МПа'!J168/2,"-")</f>
        <v>-</v>
      </c>
      <c r="X168" s="32" t="str">
        <f>IFERROR('Rp0,2, МПа'!K168/2,"-")</f>
        <v>-</v>
      </c>
      <c r="Y168" s="32" t="str">
        <f>IFERROR('Rp0,2, МПа'!L168/2,"-")</f>
        <v>-</v>
      </c>
      <c r="Z168" s="32" t="str">
        <f>IFERROR('Rp0,2, МПа'!M168/2,"-")</f>
        <v>-</v>
      </c>
      <c r="AA168" s="32" t="str">
        <f>IFERROR('Rp0,2, МПа'!N168/2,"-")</f>
        <v>-</v>
      </c>
      <c r="AB168" s="32" t="str">
        <f>IFERROR('Rp0,2, МПа'!O168/2,"-")</f>
        <v>-</v>
      </c>
      <c r="AC168" s="33" t="str">
        <f>IFERROR('Rp0,2, МПа'!P168/2,"-")</f>
        <v>-</v>
      </c>
    </row>
    <row r="169" spans="1:29" x14ac:dyDescent="0.25">
      <c r="A169" s="10" t="str">
        <f>INDEX('Обработка исходного'!B:B,ROW($B$3)+4*(ROW($B169)-ROW($B$3)))</f>
        <v>Сталь легированная</v>
      </c>
      <c r="B169" s="47" t="str">
        <f>INDEX('Обработка исходного'!D:D,ROW($B$3)+4*(ROW($B169)-ROW($B$3)))</f>
        <v>30ХГСА</v>
      </c>
      <c r="C169" s="27" t="str">
        <f>'Rp0,2, МПа'!C169</f>
        <v>Поковки диаметром до 300 мм, КП490*</v>
      </c>
      <c r="D169" s="31">
        <f>IFERROR(MIN('Rp0,2, МПа'!D169/1.5,'Rm, МПа'!D169/2.6),"-")</f>
        <v>251.92307692307691</v>
      </c>
      <c r="E169" s="32">
        <f>IFERROR(MIN('Rp0,2, МПа'!E169/1.5,'Rm, МПа'!E169/2.6),"-")</f>
        <v>248.84615384615384</v>
      </c>
      <c r="F169" s="32">
        <f>IFERROR(MIN('Rp0,2, МПа'!F169/1.5,'Rm, МПа'!F169/2.6),"-")</f>
        <v>241.53846153846152</v>
      </c>
      <c r="G169" s="32">
        <f>IFERROR(MIN('Rp0,2, МПа'!G169/1.5,'Rm, МПа'!G169/2.6),"-")</f>
        <v>237.69230769230768</v>
      </c>
      <c r="H169" s="32" t="str">
        <f>IFERROR(MIN('Rp0,2, МПа'!H169/1.5,'Rm, МПа'!H169/2.6),"-")</f>
        <v>-</v>
      </c>
      <c r="I169" s="32" t="str">
        <f>IFERROR(MIN('Rp0,2, МПа'!I169/1.5,'Rm, МПа'!I169/2.6),"-")</f>
        <v>-</v>
      </c>
      <c r="J169" s="32" t="str">
        <f>IFERROR(MIN('Rp0,2, МПа'!J169/1.5,'Rm, МПа'!J169/2.6),"-")</f>
        <v>-</v>
      </c>
      <c r="K169" s="32" t="str">
        <f>IFERROR(MIN('Rp0,2, МПа'!K169/1.5,'Rm, МПа'!K169/2.6),"-")</f>
        <v>-</v>
      </c>
      <c r="L169" s="32" t="str">
        <f>IFERROR(MIN('Rp0,2, МПа'!L169/1.5,'Rm, МПа'!L169/2.6),"-")</f>
        <v>-</v>
      </c>
      <c r="M169" s="32" t="str">
        <f>IFERROR(MIN('Rp0,2, МПа'!M169/1.5,'Rm, МПа'!M169/2.6),"-")</f>
        <v>-</v>
      </c>
      <c r="N169" s="32" t="str">
        <f>IFERROR(MIN('Rp0,2, МПа'!N169/1.5,'Rm, МПа'!N169/2.6),"-")</f>
        <v>-</v>
      </c>
      <c r="O169" s="32" t="str">
        <f>IFERROR(MIN('Rp0,2, МПа'!O169/1.5,'Rm, МПа'!O169/2.6),"-")</f>
        <v>-</v>
      </c>
      <c r="P169" s="33" t="str">
        <f>IFERROR(MIN('Rp0,2, МПа'!P169/1.5,'Rm, МПа'!P169/2.6),"-")</f>
        <v>-</v>
      </c>
      <c r="Q169" s="31">
        <f>IFERROR('Rp0,2, МПа'!D169/2,"-")</f>
        <v>245</v>
      </c>
      <c r="R169" s="32">
        <f>IFERROR('Rp0,2, МПа'!E169/2,"-")</f>
        <v>245</v>
      </c>
      <c r="S169" s="32">
        <f>IFERROR('Rp0,2, МПа'!F169/2,"-")</f>
        <v>235.5</v>
      </c>
      <c r="T169" s="32">
        <f>IFERROR('Rp0,2, МПа'!G169/2,"-")</f>
        <v>225.5</v>
      </c>
      <c r="U169" s="32" t="str">
        <f>IFERROR('Rp0,2, МПа'!H169/2,"-")</f>
        <v>-</v>
      </c>
      <c r="V169" s="32" t="str">
        <f>IFERROR('Rp0,2, МПа'!I169/2,"-")</f>
        <v>-</v>
      </c>
      <c r="W169" s="32" t="str">
        <f>IFERROR('Rp0,2, МПа'!J169/2,"-")</f>
        <v>-</v>
      </c>
      <c r="X169" s="32" t="str">
        <f>IFERROR('Rp0,2, МПа'!K169/2,"-")</f>
        <v>-</v>
      </c>
      <c r="Y169" s="32" t="str">
        <f>IFERROR('Rp0,2, МПа'!L169/2,"-")</f>
        <v>-</v>
      </c>
      <c r="Z169" s="32" t="str">
        <f>IFERROR('Rp0,2, МПа'!M169/2,"-")</f>
        <v>-</v>
      </c>
      <c r="AA169" s="32" t="str">
        <f>IFERROR('Rp0,2, МПа'!N169/2,"-")</f>
        <v>-</v>
      </c>
      <c r="AB169" s="32" t="str">
        <f>IFERROR('Rp0,2, МПа'!O169/2,"-")</f>
        <v>-</v>
      </c>
      <c r="AC169" s="33" t="str">
        <f>IFERROR('Rp0,2, МПа'!P169/2,"-")</f>
        <v>-</v>
      </c>
    </row>
    <row r="170" spans="1:29" x14ac:dyDescent="0.25">
      <c r="A170" s="10" t="str">
        <f>INDEX('Обработка исходного'!B:B,ROW($B$3)+4*(ROW($B170)-ROW($B$3)))</f>
        <v>Сталь легированная</v>
      </c>
      <c r="B170" s="47" t="str">
        <f>INDEX('Обработка исходного'!D:D,ROW($B$3)+4*(ROW($B170)-ROW($B$3)))</f>
        <v>30ХГСА</v>
      </c>
      <c r="C170" s="27" t="str">
        <f>'Rp0,2, МПа'!C170</f>
        <v>Поковки диаметром до 100 мм, КП540*</v>
      </c>
      <c r="D170" s="31">
        <f>IFERROR(MIN('Rp0,2, МПа'!D170/1.5,'Rm, МПа'!D170/2.6),"-")</f>
        <v>263.46153846153845</v>
      </c>
      <c r="E170" s="32">
        <f>IFERROR(MIN('Rp0,2, МПа'!E170/1.5,'Rm, МПа'!E170/2.6),"-")</f>
        <v>260.38461538461536</v>
      </c>
      <c r="F170" s="32">
        <f>IFERROR(MIN('Rp0,2, МПа'!F170/1.5,'Rm, МПа'!F170/2.6),"-")</f>
        <v>252.69230769230768</v>
      </c>
      <c r="G170" s="32">
        <f>IFERROR(MIN('Rp0,2, МПа'!G170/1.5,'Rm, МПа'!G170/2.6),"-")</f>
        <v>248.84615384615384</v>
      </c>
      <c r="H170" s="32" t="str">
        <f>IFERROR(MIN('Rp0,2, МПа'!H170/1.5,'Rm, МПа'!H170/2.6),"-")</f>
        <v>-</v>
      </c>
      <c r="I170" s="32" t="str">
        <f>IFERROR(MIN('Rp0,2, МПа'!I170/1.5,'Rm, МПа'!I170/2.6),"-")</f>
        <v>-</v>
      </c>
      <c r="J170" s="32" t="str">
        <f>IFERROR(MIN('Rp0,2, МПа'!J170/1.5,'Rm, МПа'!J170/2.6),"-")</f>
        <v>-</v>
      </c>
      <c r="K170" s="32" t="str">
        <f>IFERROR(MIN('Rp0,2, МПа'!K170/1.5,'Rm, МПа'!K170/2.6),"-")</f>
        <v>-</v>
      </c>
      <c r="L170" s="32" t="str">
        <f>IFERROR(MIN('Rp0,2, МПа'!L170/1.5,'Rm, МПа'!L170/2.6),"-")</f>
        <v>-</v>
      </c>
      <c r="M170" s="32" t="str">
        <f>IFERROR(MIN('Rp0,2, МПа'!M170/1.5,'Rm, МПа'!M170/2.6),"-")</f>
        <v>-</v>
      </c>
      <c r="N170" s="32" t="str">
        <f>IFERROR(MIN('Rp0,2, МПа'!N170/1.5,'Rm, МПа'!N170/2.6),"-")</f>
        <v>-</v>
      </c>
      <c r="O170" s="32" t="str">
        <f>IFERROR(MIN('Rp0,2, МПа'!O170/1.5,'Rm, МПа'!O170/2.6),"-")</f>
        <v>-</v>
      </c>
      <c r="P170" s="33" t="str">
        <f>IFERROR(MIN('Rp0,2, МПа'!P170/1.5,'Rm, МПа'!P170/2.6),"-")</f>
        <v>-</v>
      </c>
      <c r="Q170" s="31">
        <f>IFERROR('Rp0,2, МПа'!D170/2,"-")</f>
        <v>270</v>
      </c>
      <c r="R170" s="32">
        <f>IFERROR('Rp0,2, МПа'!E170/2,"-")</f>
        <v>270</v>
      </c>
      <c r="S170" s="32">
        <f>IFERROR('Rp0,2, МПа'!F170/2,"-")</f>
        <v>255</v>
      </c>
      <c r="T170" s="32">
        <f>IFERROR('Rp0,2, МПа'!G170/2,"-")</f>
        <v>250</v>
      </c>
      <c r="U170" s="32" t="str">
        <f>IFERROR('Rp0,2, МПа'!H170/2,"-")</f>
        <v>-</v>
      </c>
      <c r="V170" s="32" t="str">
        <f>IFERROR('Rp0,2, МПа'!I170/2,"-")</f>
        <v>-</v>
      </c>
      <c r="W170" s="32" t="str">
        <f>IFERROR('Rp0,2, МПа'!J170/2,"-")</f>
        <v>-</v>
      </c>
      <c r="X170" s="32" t="str">
        <f>IFERROR('Rp0,2, МПа'!K170/2,"-")</f>
        <v>-</v>
      </c>
      <c r="Y170" s="32" t="str">
        <f>IFERROR('Rp0,2, МПа'!L170/2,"-")</f>
        <v>-</v>
      </c>
      <c r="Z170" s="32" t="str">
        <f>IFERROR('Rp0,2, МПа'!M170/2,"-")</f>
        <v>-</v>
      </c>
      <c r="AA170" s="32" t="str">
        <f>IFERROR('Rp0,2, МПа'!N170/2,"-")</f>
        <v>-</v>
      </c>
      <c r="AB170" s="32" t="str">
        <f>IFERROR('Rp0,2, МПа'!O170/2,"-")</f>
        <v>-</v>
      </c>
      <c r="AC170" s="33" t="str">
        <f>IFERROR('Rp0,2, МПа'!P170/2,"-")</f>
        <v>-</v>
      </c>
    </row>
    <row r="171" spans="1:29" x14ac:dyDescent="0.25">
      <c r="A171" s="10" t="str">
        <f>INDEX('Обработка исходного'!B:B,ROW($B$3)+4*(ROW($B171)-ROW($B$3)))</f>
        <v>Сталь легированная</v>
      </c>
      <c r="B171" s="47" t="str">
        <f>INDEX('Обработка исходного'!D:D,ROW($B$3)+4*(ROW($B171)-ROW($B$3)))</f>
        <v>30ХГСА</v>
      </c>
      <c r="C171" s="27" t="str">
        <f>'Rp0,2, МПа'!C171</f>
        <v>Поковки диаметром до 100 мм, КП590*</v>
      </c>
      <c r="D171" s="31">
        <f>IFERROR(MIN('Rp0,2, МПа'!D171/1.5,'Rm, МПа'!D171/2.6),"-")</f>
        <v>282.69230769230768</v>
      </c>
      <c r="E171" s="32">
        <f>IFERROR(MIN('Rp0,2, МПа'!E171/1.5,'Rm, МПа'!E171/2.6),"-")</f>
        <v>279.23076923076923</v>
      </c>
      <c r="F171" s="32">
        <f>IFERROR(MIN('Rp0,2, МПа'!F171/1.5,'Rm, МПа'!F171/2.6),"-")</f>
        <v>271.53846153846155</v>
      </c>
      <c r="G171" s="32">
        <f>IFERROR(MIN('Rp0,2, МПа'!G171/1.5,'Rm, МПа'!G171/2.6),"-")</f>
        <v>268.07692307692309</v>
      </c>
      <c r="H171" s="32" t="str">
        <f>IFERROR(MIN('Rp0,2, МПа'!H171/1.5,'Rm, МПа'!H171/2.6),"-")</f>
        <v>-</v>
      </c>
      <c r="I171" s="32" t="str">
        <f>IFERROR(MIN('Rp0,2, МПа'!I171/1.5,'Rm, МПа'!I171/2.6),"-")</f>
        <v>-</v>
      </c>
      <c r="J171" s="32" t="str">
        <f>IFERROR(MIN('Rp0,2, МПа'!J171/1.5,'Rm, МПа'!J171/2.6),"-")</f>
        <v>-</v>
      </c>
      <c r="K171" s="32" t="str">
        <f>IFERROR(MIN('Rp0,2, МПа'!K171/1.5,'Rm, МПа'!K171/2.6),"-")</f>
        <v>-</v>
      </c>
      <c r="L171" s="32" t="str">
        <f>IFERROR(MIN('Rp0,2, МПа'!L171/1.5,'Rm, МПа'!L171/2.6),"-")</f>
        <v>-</v>
      </c>
      <c r="M171" s="32" t="str">
        <f>IFERROR(MIN('Rp0,2, МПа'!M171/1.5,'Rm, МПа'!M171/2.6),"-")</f>
        <v>-</v>
      </c>
      <c r="N171" s="32" t="str">
        <f>IFERROR(MIN('Rp0,2, МПа'!N171/1.5,'Rm, МПа'!N171/2.6),"-")</f>
        <v>-</v>
      </c>
      <c r="O171" s="32" t="str">
        <f>IFERROR(MIN('Rp0,2, МПа'!O171/1.5,'Rm, МПа'!O171/2.6),"-")</f>
        <v>-</v>
      </c>
      <c r="P171" s="33" t="str">
        <f>IFERROR(MIN('Rp0,2, МПа'!P171/1.5,'Rm, МПа'!P171/2.6),"-")</f>
        <v>-</v>
      </c>
      <c r="Q171" s="31">
        <f>IFERROR('Rp0,2, МПа'!D171/2,"-")</f>
        <v>295</v>
      </c>
      <c r="R171" s="32">
        <f>IFERROR('Rp0,2, МПа'!E171/2,"-")</f>
        <v>295</v>
      </c>
      <c r="S171" s="32">
        <f>IFERROR('Rp0,2, МПа'!F171/2,"-")</f>
        <v>279.5</v>
      </c>
      <c r="T171" s="32">
        <f>IFERROR('Rp0,2, МПа'!G171/2,"-")</f>
        <v>270</v>
      </c>
      <c r="U171" s="32" t="str">
        <f>IFERROR('Rp0,2, МПа'!H171/2,"-")</f>
        <v>-</v>
      </c>
      <c r="V171" s="32" t="str">
        <f>IFERROR('Rp0,2, МПа'!I171/2,"-")</f>
        <v>-</v>
      </c>
      <c r="W171" s="32" t="str">
        <f>IFERROR('Rp0,2, МПа'!J171/2,"-")</f>
        <v>-</v>
      </c>
      <c r="X171" s="32" t="str">
        <f>IFERROR('Rp0,2, МПа'!K171/2,"-")</f>
        <v>-</v>
      </c>
      <c r="Y171" s="32" t="str">
        <f>IFERROR('Rp0,2, МПа'!L171/2,"-")</f>
        <v>-</v>
      </c>
      <c r="Z171" s="32" t="str">
        <f>IFERROR('Rp0,2, МПа'!M171/2,"-")</f>
        <v>-</v>
      </c>
      <c r="AA171" s="32" t="str">
        <f>IFERROR('Rp0,2, МПа'!N171/2,"-")</f>
        <v>-</v>
      </c>
      <c r="AB171" s="32" t="str">
        <f>IFERROR('Rp0,2, МПа'!O171/2,"-")</f>
        <v>-</v>
      </c>
      <c r="AC171" s="33" t="str">
        <f>IFERROR('Rp0,2, МПа'!P171/2,"-")</f>
        <v>-</v>
      </c>
    </row>
    <row r="172" spans="1:29" x14ac:dyDescent="0.25">
      <c r="A172" s="10" t="str">
        <f>INDEX('Обработка исходного'!B:B,ROW($B$3)+4*(ROW($B172)-ROW($B$3)))</f>
        <v>Сталь легированная</v>
      </c>
      <c r="B172" s="47" t="str">
        <f>INDEX('Обработка исходного'!D:D,ROW($B$3)+4*(ROW($B172)-ROW($B$3)))</f>
        <v>30ХГСА</v>
      </c>
      <c r="C172" s="27" t="str">
        <f>'Rp0,2, МПа'!C172</f>
        <v>Поковки диаметром до 100 мм, КП640*</v>
      </c>
      <c r="D172" s="31">
        <f>IFERROR(MIN('Rp0,2, МПа'!D172/1.5,'Rm, МПа'!D172/2.6),"-")</f>
        <v>301.92307692307691</v>
      </c>
      <c r="E172" s="32">
        <f>IFERROR(MIN('Rp0,2, МПа'!E172/1.5,'Rm, МПа'!E172/2.6),"-")</f>
        <v>294.23076923076923</v>
      </c>
      <c r="F172" s="32">
        <f>IFERROR(MIN('Rp0,2, МПа'!F172/1.5,'Rm, МПа'!F172/2.6),"-")</f>
        <v>290.38461538461536</v>
      </c>
      <c r="G172" s="32">
        <f>IFERROR(MIN('Rp0,2, МПа'!G172/1.5,'Rm, МПа'!G172/2.6),"-")</f>
        <v>286.92307692307691</v>
      </c>
      <c r="H172" s="32" t="str">
        <f>IFERROR(MIN('Rp0,2, МПа'!H172/1.5,'Rm, МПа'!H172/2.6),"-")</f>
        <v>-</v>
      </c>
      <c r="I172" s="32" t="str">
        <f>IFERROR(MIN('Rp0,2, МПа'!I172/1.5,'Rm, МПа'!I172/2.6),"-")</f>
        <v>-</v>
      </c>
      <c r="J172" s="32" t="str">
        <f>IFERROR(MIN('Rp0,2, МПа'!J172/1.5,'Rm, МПа'!J172/2.6),"-")</f>
        <v>-</v>
      </c>
      <c r="K172" s="32" t="str">
        <f>IFERROR(MIN('Rp0,2, МПа'!K172/1.5,'Rm, МПа'!K172/2.6),"-")</f>
        <v>-</v>
      </c>
      <c r="L172" s="32" t="str">
        <f>IFERROR(MIN('Rp0,2, МПа'!L172/1.5,'Rm, МПа'!L172/2.6),"-")</f>
        <v>-</v>
      </c>
      <c r="M172" s="32" t="str">
        <f>IFERROR(MIN('Rp0,2, МПа'!M172/1.5,'Rm, МПа'!M172/2.6),"-")</f>
        <v>-</v>
      </c>
      <c r="N172" s="32" t="str">
        <f>IFERROR(MIN('Rp0,2, МПа'!N172/1.5,'Rm, МПа'!N172/2.6),"-")</f>
        <v>-</v>
      </c>
      <c r="O172" s="32" t="str">
        <f>IFERROR(MIN('Rp0,2, МПа'!O172/1.5,'Rm, МПа'!O172/2.6),"-")</f>
        <v>-</v>
      </c>
      <c r="P172" s="33" t="str">
        <f>IFERROR(MIN('Rp0,2, МПа'!P172/1.5,'Rm, МПа'!P172/2.6),"-")</f>
        <v>-</v>
      </c>
      <c r="Q172" s="31">
        <f>IFERROR('Rp0,2, МПа'!D172/2,"-")</f>
        <v>320</v>
      </c>
      <c r="R172" s="32">
        <f>IFERROR('Rp0,2, МПа'!E172/2,"-")</f>
        <v>320</v>
      </c>
      <c r="S172" s="32">
        <f>IFERROR('Rp0,2, МПа'!F172/2,"-")</f>
        <v>304</v>
      </c>
      <c r="T172" s="32">
        <f>IFERROR('Rp0,2, МПа'!G172/2,"-")</f>
        <v>294.5</v>
      </c>
      <c r="U172" s="32" t="str">
        <f>IFERROR('Rp0,2, МПа'!H172/2,"-")</f>
        <v>-</v>
      </c>
      <c r="V172" s="32" t="str">
        <f>IFERROR('Rp0,2, МПа'!I172/2,"-")</f>
        <v>-</v>
      </c>
      <c r="W172" s="32" t="str">
        <f>IFERROR('Rp0,2, МПа'!J172/2,"-")</f>
        <v>-</v>
      </c>
      <c r="X172" s="32" t="str">
        <f>IFERROR('Rp0,2, МПа'!K172/2,"-")</f>
        <v>-</v>
      </c>
      <c r="Y172" s="32" t="str">
        <f>IFERROR('Rp0,2, МПа'!L172/2,"-")</f>
        <v>-</v>
      </c>
      <c r="Z172" s="32" t="str">
        <f>IFERROR('Rp0,2, МПа'!M172/2,"-")</f>
        <v>-</v>
      </c>
      <c r="AA172" s="32" t="str">
        <f>IFERROR('Rp0,2, МПа'!N172/2,"-")</f>
        <v>-</v>
      </c>
      <c r="AB172" s="32" t="str">
        <f>IFERROR('Rp0,2, МПа'!O172/2,"-")</f>
        <v>-</v>
      </c>
      <c r="AC172" s="33" t="str">
        <f>IFERROR('Rp0,2, МПа'!P172/2,"-")</f>
        <v>-</v>
      </c>
    </row>
    <row r="173" spans="1:29" x14ac:dyDescent="0.25">
      <c r="A173" s="10" t="str">
        <f>INDEX('Обработка исходного'!B:B,ROW($B$3)+4*(ROW($B173)-ROW($B$3)))</f>
        <v>Сталь легированная</v>
      </c>
      <c r="B173" s="47" t="str">
        <f>INDEX('Обработка исходного'!D:D,ROW($B$3)+4*(ROW($B173)-ROW($B$3)))</f>
        <v>30ХГСА</v>
      </c>
      <c r="C173" s="27" t="str">
        <f>'Rp0,2, МПа'!C173</f>
        <v>Поковки диаметром до 100 мм, КП685*</v>
      </c>
      <c r="D173" s="31">
        <f>IFERROR(MIN('Rp0,2, МПа'!D173/1.5,'Rm, МПа'!D173/2.6),"-")</f>
        <v>321.15384615384613</v>
      </c>
      <c r="E173" s="32">
        <f>IFERROR(MIN('Rp0,2, МПа'!E173/1.5,'Rm, МПа'!E173/2.6),"-")</f>
        <v>316.92307692307691</v>
      </c>
      <c r="F173" s="32">
        <f>IFERROR(MIN('Rp0,2, МПа'!F173/1.5,'Rm, МПа'!F173/2.6),"-")</f>
        <v>305.76923076923077</v>
      </c>
      <c r="G173" s="32">
        <f>IFERROR(MIN('Rp0,2, МПа'!G173/1.5,'Rm, МПа'!G173/2.6),"-")</f>
        <v>301.92307692307691</v>
      </c>
      <c r="H173" s="32" t="str">
        <f>IFERROR(MIN('Rp0,2, МПа'!H173/1.5,'Rm, МПа'!H173/2.6),"-")</f>
        <v>-</v>
      </c>
      <c r="I173" s="32" t="str">
        <f>IFERROR(MIN('Rp0,2, МПа'!I173/1.5,'Rm, МПа'!I173/2.6),"-")</f>
        <v>-</v>
      </c>
      <c r="J173" s="32" t="str">
        <f>IFERROR(MIN('Rp0,2, МПа'!J173/1.5,'Rm, МПа'!J173/2.6),"-")</f>
        <v>-</v>
      </c>
      <c r="K173" s="32" t="str">
        <f>IFERROR(MIN('Rp0,2, МПа'!K173/1.5,'Rm, МПа'!K173/2.6),"-")</f>
        <v>-</v>
      </c>
      <c r="L173" s="32" t="str">
        <f>IFERROR(MIN('Rp0,2, МПа'!L173/1.5,'Rm, МПа'!L173/2.6),"-")</f>
        <v>-</v>
      </c>
      <c r="M173" s="32" t="str">
        <f>IFERROR(MIN('Rp0,2, МПа'!M173/1.5,'Rm, МПа'!M173/2.6),"-")</f>
        <v>-</v>
      </c>
      <c r="N173" s="32" t="str">
        <f>IFERROR(MIN('Rp0,2, МПа'!N173/1.5,'Rm, МПа'!N173/2.6),"-")</f>
        <v>-</v>
      </c>
      <c r="O173" s="32" t="str">
        <f>IFERROR(MIN('Rp0,2, МПа'!O173/1.5,'Rm, МПа'!O173/2.6),"-")</f>
        <v>-</v>
      </c>
      <c r="P173" s="33" t="str">
        <f>IFERROR(MIN('Rp0,2, МПа'!P173/1.5,'Rm, МПа'!P173/2.6),"-")</f>
        <v>-</v>
      </c>
      <c r="Q173" s="31">
        <f>IFERROR('Rp0,2, МПа'!D173/2,"-")</f>
        <v>342.5</v>
      </c>
      <c r="R173" s="32">
        <f>IFERROR('Rp0,2, МПа'!E173/2,"-")</f>
        <v>342.5</v>
      </c>
      <c r="S173" s="32">
        <f>IFERROR('Rp0,2, МПа'!F173/2,"-")</f>
        <v>328.5</v>
      </c>
      <c r="T173" s="32">
        <f>IFERROR('Rp0,2, МПа'!G173/2,"-")</f>
        <v>314</v>
      </c>
      <c r="U173" s="32" t="str">
        <f>IFERROR('Rp0,2, МПа'!H173/2,"-")</f>
        <v>-</v>
      </c>
      <c r="V173" s="32" t="str">
        <f>IFERROR('Rp0,2, МПа'!I173/2,"-")</f>
        <v>-</v>
      </c>
      <c r="W173" s="32" t="str">
        <f>IFERROR('Rp0,2, МПа'!J173/2,"-")</f>
        <v>-</v>
      </c>
      <c r="X173" s="32" t="str">
        <f>IFERROR('Rp0,2, МПа'!K173/2,"-")</f>
        <v>-</v>
      </c>
      <c r="Y173" s="32" t="str">
        <f>IFERROR('Rp0,2, МПа'!L173/2,"-")</f>
        <v>-</v>
      </c>
      <c r="Z173" s="32" t="str">
        <f>IFERROR('Rp0,2, МПа'!M173/2,"-")</f>
        <v>-</v>
      </c>
      <c r="AA173" s="32" t="str">
        <f>IFERROR('Rp0,2, МПа'!N173/2,"-")</f>
        <v>-</v>
      </c>
      <c r="AB173" s="32" t="str">
        <f>IFERROR('Rp0,2, МПа'!O173/2,"-")</f>
        <v>-</v>
      </c>
      <c r="AC173" s="33" t="str">
        <f>IFERROR('Rp0,2, МПа'!P173/2,"-")</f>
        <v>-</v>
      </c>
    </row>
    <row r="174" spans="1:29" ht="25.5" x14ac:dyDescent="0.25">
      <c r="A174" s="10" t="str">
        <f>INDEX('Обработка исходного'!B:B,ROW($B$3)+4*(ROW($B174)-ROW($B$3)))</f>
        <v>Сталь легированная</v>
      </c>
      <c r="B174" s="47" t="str">
        <f>INDEX('Обработка исходного'!D:D,ROW($B$3)+4*(ROW($B174)-ROW($B$3)))</f>
        <v>30ХГСА</v>
      </c>
      <c r="C174" s="27" t="str">
        <f>'Rp0,2, МПа'!C174</f>
        <v>Штамповки, прутки и полосы диаметром или толщиной до 80 мм</v>
      </c>
      <c r="D174" s="31">
        <f>IFERROR(MIN('Rp0,2, МПа'!D174/1.5,'Rm, МПа'!D174/2.6),"-")</f>
        <v>415.38461538461536</v>
      </c>
      <c r="E174" s="32">
        <f>IFERROR(MIN('Rp0,2, МПа'!E174/1.5,'Rm, МПа'!E174/2.6),"-")</f>
        <v>407.69230769230768</v>
      </c>
      <c r="F174" s="32">
        <f>IFERROR(MIN('Rp0,2, МПа'!F174/1.5,'Rm, МПа'!F174/2.6),"-")</f>
        <v>392.30769230769232</v>
      </c>
      <c r="G174" s="32">
        <f>IFERROR(MIN('Rp0,2, МПа'!G174/1.5,'Rm, МПа'!G174/2.6),"-")</f>
        <v>388.46153846153845</v>
      </c>
      <c r="H174" s="32" t="str">
        <f>IFERROR(MIN('Rp0,2, МПа'!H174/1.5,'Rm, МПа'!H174/2.6),"-")</f>
        <v>-</v>
      </c>
      <c r="I174" s="32" t="str">
        <f>IFERROR(MIN('Rp0,2, МПа'!I174/1.5,'Rm, МПа'!I174/2.6),"-")</f>
        <v>-</v>
      </c>
      <c r="J174" s="32" t="str">
        <f>IFERROR(MIN('Rp0,2, МПа'!J174/1.5,'Rm, МПа'!J174/2.6),"-")</f>
        <v>-</v>
      </c>
      <c r="K174" s="32" t="str">
        <f>IFERROR(MIN('Rp0,2, МПа'!K174/1.5,'Rm, МПа'!K174/2.6),"-")</f>
        <v>-</v>
      </c>
      <c r="L174" s="32" t="str">
        <f>IFERROR(MIN('Rp0,2, МПа'!L174/1.5,'Rm, МПа'!L174/2.6),"-")</f>
        <v>-</v>
      </c>
      <c r="M174" s="32" t="str">
        <f>IFERROR(MIN('Rp0,2, МПа'!M174/1.5,'Rm, МПа'!M174/2.6),"-")</f>
        <v>-</v>
      </c>
      <c r="N174" s="32" t="str">
        <f>IFERROR(MIN('Rp0,2, МПа'!N174/1.5,'Rm, МПа'!N174/2.6),"-")</f>
        <v>-</v>
      </c>
      <c r="O174" s="32" t="str">
        <f>IFERROR(MIN('Rp0,2, МПа'!O174/1.5,'Rm, МПа'!O174/2.6),"-")</f>
        <v>-</v>
      </c>
      <c r="P174" s="33" t="str">
        <f>IFERROR(MIN('Rp0,2, МПа'!P174/1.5,'Rm, МПа'!P174/2.6),"-")</f>
        <v>-</v>
      </c>
      <c r="Q174" s="31">
        <f>IFERROR('Rp0,2, МПа'!D174/2,"-")</f>
        <v>417</v>
      </c>
      <c r="R174" s="32">
        <f>IFERROR('Rp0,2, МПа'!E174/2,"-")</f>
        <v>417</v>
      </c>
      <c r="S174" s="32">
        <f>IFERROR('Rp0,2, МПа'!F174/2,"-")</f>
        <v>397.5</v>
      </c>
      <c r="T174" s="32">
        <f>IFERROR('Rp0,2, МПа'!G174/2,"-")</f>
        <v>377.5</v>
      </c>
      <c r="U174" s="32" t="str">
        <f>IFERROR('Rp0,2, МПа'!H174/2,"-")</f>
        <v>-</v>
      </c>
      <c r="V174" s="32" t="str">
        <f>IFERROR('Rp0,2, МПа'!I174/2,"-")</f>
        <v>-</v>
      </c>
      <c r="W174" s="32" t="str">
        <f>IFERROR('Rp0,2, МПа'!J174/2,"-")</f>
        <v>-</v>
      </c>
      <c r="X174" s="32" t="str">
        <f>IFERROR('Rp0,2, МПа'!K174/2,"-")</f>
        <v>-</v>
      </c>
      <c r="Y174" s="32" t="str">
        <f>IFERROR('Rp0,2, МПа'!L174/2,"-")</f>
        <v>-</v>
      </c>
      <c r="Z174" s="32" t="str">
        <f>IFERROR('Rp0,2, МПа'!M174/2,"-")</f>
        <v>-</v>
      </c>
      <c r="AA174" s="32" t="str">
        <f>IFERROR('Rp0,2, МПа'!N174/2,"-")</f>
        <v>-</v>
      </c>
      <c r="AB174" s="32" t="str">
        <f>IFERROR('Rp0,2, МПа'!O174/2,"-")</f>
        <v>-</v>
      </c>
      <c r="AC174" s="33" t="str">
        <f>IFERROR('Rp0,2, МПа'!P174/2,"-")</f>
        <v>-</v>
      </c>
    </row>
    <row r="175" spans="1:29" ht="25.5" x14ac:dyDescent="0.25">
      <c r="A175" s="10" t="str">
        <f>INDEX('Обработка исходного'!B:B,ROW($B$3)+4*(ROW($B175)-ROW($B$3)))</f>
        <v>Сталь легированная</v>
      </c>
      <c r="B175" s="47" t="str">
        <f>INDEX('Обработка исходного'!D:D,ROW($B$3)+4*(ROW($B175)-ROW($B$3)))</f>
        <v>30ХГСА</v>
      </c>
      <c r="C175" s="27" t="str">
        <f>'Rp0,2, МПа'!C175</f>
        <v>Штамповки, прутки и полосы диаметром или толщиной от 80 до 150 мм</v>
      </c>
      <c r="D175" s="31">
        <f>IFERROR(MIN('Rp0,2, МПа'!D175/1.5,'Rm, МПа'!D175/2.6),"-")</f>
        <v>415.38461538461536</v>
      </c>
      <c r="E175" s="32">
        <f>IFERROR(MIN('Rp0,2, МПа'!E175/1.5,'Rm, МПа'!E175/2.6),"-")</f>
        <v>407.69230769230768</v>
      </c>
      <c r="F175" s="32">
        <f>IFERROR(MIN('Rp0,2, МПа'!F175/1.5,'Rm, МПа'!F175/2.6),"-")</f>
        <v>392.30769230769232</v>
      </c>
      <c r="G175" s="32">
        <f>IFERROR(MIN('Rp0,2, МПа'!G175/1.5,'Rm, МПа'!G175/2.6),"-")</f>
        <v>388.46153846153845</v>
      </c>
      <c r="H175" s="32" t="str">
        <f>IFERROR(MIN('Rp0,2, МПа'!H175/1.5,'Rm, МПа'!H175/2.6),"-")</f>
        <v>-</v>
      </c>
      <c r="I175" s="32" t="str">
        <f>IFERROR(MIN('Rp0,2, МПа'!I175/1.5,'Rm, МПа'!I175/2.6),"-")</f>
        <v>-</v>
      </c>
      <c r="J175" s="32" t="str">
        <f>IFERROR(MIN('Rp0,2, МПа'!J175/1.5,'Rm, МПа'!J175/2.6),"-")</f>
        <v>-</v>
      </c>
      <c r="K175" s="32" t="str">
        <f>IFERROR(MIN('Rp0,2, МПа'!K175/1.5,'Rm, МПа'!K175/2.6),"-")</f>
        <v>-</v>
      </c>
      <c r="L175" s="32" t="str">
        <f>IFERROR(MIN('Rp0,2, МПа'!L175/1.5,'Rm, МПа'!L175/2.6),"-")</f>
        <v>-</v>
      </c>
      <c r="M175" s="32" t="str">
        <f>IFERROR(MIN('Rp0,2, МПа'!M175/1.5,'Rm, МПа'!M175/2.6),"-")</f>
        <v>-</v>
      </c>
      <c r="N175" s="32" t="str">
        <f>IFERROR(MIN('Rp0,2, МПа'!N175/1.5,'Rm, МПа'!N175/2.6),"-")</f>
        <v>-</v>
      </c>
      <c r="O175" s="32" t="str">
        <f>IFERROR(MIN('Rp0,2, МПа'!O175/1.5,'Rm, МПа'!O175/2.6),"-")</f>
        <v>-</v>
      </c>
      <c r="P175" s="33" t="str">
        <f>IFERROR(MIN('Rp0,2, МПа'!P175/1.5,'Rm, МПа'!P175/2.6),"-")</f>
        <v>-</v>
      </c>
      <c r="Q175" s="31">
        <f>IFERROR('Rp0,2, МПа'!D175/2,"-")</f>
        <v>417</v>
      </c>
      <c r="R175" s="32">
        <f>IFERROR('Rp0,2, МПа'!E175/2,"-")</f>
        <v>417</v>
      </c>
      <c r="S175" s="32">
        <f>IFERROR('Rp0,2, МПа'!F175/2,"-")</f>
        <v>397.5</v>
      </c>
      <c r="T175" s="32">
        <f>IFERROR('Rp0,2, МПа'!G175/2,"-")</f>
        <v>377.5</v>
      </c>
      <c r="U175" s="32" t="str">
        <f>IFERROR('Rp0,2, МПа'!H175/2,"-")</f>
        <v>-</v>
      </c>
      <c r="V175" s="32" t="str">
        <f>IFERROR('Rp0,2, МПа'!I175/2,"-")</f>
        <v>-</v>
      </c>
      <c r="W175" s="32" t="str">
        <f>IFERROR('Rp0,2, МПа'!J175/2,"-")</f>
        <v>-</v>
      </c>
      <c r="X175" s="32" t="str">
        <f>IFERROR('Rp0,2, МПа'!K175/2,"-")</f>
        <v>-</v>
      </c>
      <c r="Y175" s="32" t="str">
        <f>IFERROR('Rp0,2, МПа'!L175/2,"-")</f>
        <v>-</v>
      </c>
      <c r="Z175" s="32" t="str">
        <f>IFERROR('Rp0,2, МПа'!M175/2,"-")</f>
        <v>-</v>
      </c>
      <c r="AA175" s="32" t="str">
        <f>IFERROR('Rp0,2, МПа'!N175/2,"-")</f>
        <v>-</v>
      </c>
      <c r="AB175" s="32" t="str">
        <f>IFERROR('Rp0,2, МПа'!O175/2,"-")</f>
        <v>-</v>
      </c>
      <c r="AC175" s="33" t="str">
        <f>IFERROR('Rp0,2, МПа'!P175/2,"-")</f>
        <v>-</v>
      </c>
    </row>
    <row r="176" spans="1:29" ht="25.5" x14ac:dyDescent="0.25">
      <c r="A176" s="10" t="str">
        <f>INDEX('Обработка исходного'!B:B,ROW($B$3)+4*(ROW($B176)-ROW($B$3)))</f>
        <v>Сталь легированная</v>
      </c>
      <c r="B176" s="47" t="str">
        <f>INDEX('Обработка исходного'!D:D,ROW($B$3)+4*(ROW($B176)-ROW($B$3)))</f>
        <v>30ХГСА</v>
      </c>
      <c r="C176" s="27" t="str">
        <f>'Rp0,2, МПа'!C176</f>
        <v>Штамповки, прутки и полосы диаметром или толщиной от 150 до 250 мм</v>
      </c>
      <c r="D176" s="31">
        <f>IFERROR(MIN('Rp0,2, МПа'!D176/1.5,'Rm, МПа'!D176/2.6),"-")</f>
        <v>415.38461538461536</v>
      </c>
      <c r="E176" s="32">
        <f>IFERROR(MIN('Rp0,2, МПа'!E176/1.5,'Rm, МПа'!E176/2.6),"-")</f>
        <v>407.69230769230768</v>
      </c>
      <c r="F176" s="32">
        <f>IFERROR(MIN('Rp0,2, МПа'!F176/1.5,'Rm, МПа'!F176/2.6),"-")</f>
        <v>392.30769230769232</v>
      </c>
      <c r="G176" s="32">
        <f>IFERROR(MIN('Rp0,2, МПа'!G176/1.5,'Rm, МПа'!G176/2.6),"-")</f>
        <v>388.46153846153845</v>
      </c>
      <c r="H176" s="32" t="str">
        <f>IFERROR(MIN('Rp0,2, МПа'!H176/1.5,'Rm, МПа'!H176/2.6),"-")</f>
        <v>-</v>
      </c>
      <c r="I176" s="32" t="str">
        <f>IFERROR(MIN('Rp0,2, МПа'!I176/1.5,'Rm, МПа'!I176/2.6),"-")</f>
        <v>-</v>
      </c>
      <c r="J176" s="32" t="str">
        <f>IFERROR(MIN('Rp0,2, МПа'!J176/1.5,'Rm, МПа'!J176/2.6),"-")</f>
        <v>-</v>
      </c>
      <c r="K176" s="32" t="str">
        <f>IFERROR(MIN('Rp0,2, МПа'!K176/1.5,'Rm, МПа'!K176/2.6),"-")</f>
        <v>-</v>
      </c>
      <c r="L176" s="32" t="str">
        <f>IFERROR(MIN('Rp0,2, МПа'!L176/1.5,'Rm, МПа'!L176/2.6),"-")</f>
        <v>-</v>
      </c>
      <c r="M176" s="32" t="str">
        <f>IFERROR(MIN('Rp0,2, МПа'!M176/1.5,'Rm, МПа'!M176/2.6),"-")</f>
        <v>-</v>
      </c>
      <c r="N176" s="32" t="str">
        <f>IFERROR(MIN('Rp0,2, МПа'!N176/1.5,'Rm, МПа'!N176/2.6),"-")</f>
        <v>-</v>
      </c>
      <c r="O176" s="32" t="str">
        <f>IFERROR(MIN('Rp0,2, МПа'!O176/1.5,'Rm, МПа'!O176/2.6),"-")</f>
        <v>-</v>
      </c>
      <c r="P176" s="33" t="str">
        <f>IFERROR(MIN('Rp0,2, МПа'!P176/1.5,'Rm, МПа'!P176/2.6),"-")</f>
        <v>-</v>
      </c>
      <c r="Q176" s="31">
        <f>IFERROR('Rp0,2, МПа'!D176/2,"-")</f>
        <v>417</v>
      </c>
      <c r="R176" s="32">
        <f>IFERROR('Rp0,2, МПа'!E176/2,"-")</f>
        <v>417</v>
      </c>
      <c r="S176" s="32">
        <f>IFERROR('Rp0,2, МПа'!F176/2,"-")</f>
        <v>397.5</v>
      </c>
      <c r="T176" s="32">
        <f>IFERROR('Rp0,2, МПа'!G176/2,"-")</f>
        <v>377.5</v>
      </c>
      <c r="U176" s="32" t="str">
        <f>IFERROR('Rp0,2, МПа'!H176/2,"-")</f>
        <v>-</v>
      </c>
      <c r="V176" s="32" t="str">
        <f>IFERROR('Rp0,2, МПа'!I176/2,"-")</f>
        <v>-</v>
      </c>
      <c r="W176" s="32" t="str">
        <f>IFERROR('Rp0,2, МПа'!J176/2,"-")</f>
        <v>-</v>
      </c>
      <c r="X176" s="32" t="str">
        <f>IFERROR('Rp0,2, МПа'!K176/2,"-")</f>
        <v>-</v>
      </c>
      <c r="Y176" s="32" t="str">
        <f>IFERROR('Rp0,2, МПа'!L176/2,"-")</f>
        <v>-</v>
      </c>
      <c r="Z176" s="32" t="str">
        <f>IFERROR('Rp0,2, МПа'!M176/2,"-")</f>
        <v>-</v>
      </c>
      <c r="AA176" s="32" t="str">
        <f>IFERROR('Rp0,2, МПа'!N176/2,"-")</f>
        <v>-</v>
      </c>
      <c r="AB176" s="32" t="str">
        <f>IFERROR('Rp0,2, МПа'!O176/2,"-")</f>
        <v>-</v>
      </c>
      <c r="AC176" s="33" t="str">
        <f>IFERROR('Rp0,2, МПа'!P176/2,"-")</f>
        <v>-</v>
      </c>
    </row>
    <row r="177" spans="1:29" ht="38.25" x14ac:dyDescent="0.25">
      <c r="A177" s="10" t="str">
        <f>INDEX('Обработка исходного'!B:B,ROW($B$3)+4*(ROW($B177)-ROW($B$3)))</f>
        <v>Сталь легированная</v>
      </c>
      <c r="B177" s="47" t="str">
        <f>INDEX('Обработка исходного'!D:D,ROW($B$3)+4*(ROW($B177)-ROW($B$3)))</f>
        <v>10ХСНД</v>
      </c>
      <c r="C177" s="27" t="str">
        <f>'Rp0,2, МПа'!C177</f>
        <v>Холодно и горячекатаные трубы наружным диаметром от 60 до 168 мм с толщиной стенки от 6 до 11 мм</v>
      </c>
      <c r="D177" s="31">
        <f>IFERROR(MIN('Rp0,2, МПа'!D177/1.5,'Rm, МПа'!D177/2.6),"-")</f>
        <v>177.30769230769229</v>
      </c>
      <c r="E177" s="32">
        <f>IFERROR(MIN('Rp0,2, МПа'!E177/1.5,'Rm, МПа'!E177/2.6),"-")</f>
        <v>169.61538461538461</v>
      </c>
      <c r="F177" s="32">
        <f>IFERROR(MIN('Rp0,2, МПа'!F177/1.5,'Rm, МПа'!F177/2.6),"-")</f>
        <v>166.15384615384616</v>
      </c>
      <c r="G177" s="32">
        <f>IFERROR(MIN('Rp0,2, МПа'!G177/1.5,'Rm, МПа'!G177/2.6),"-")</f>
        <v>162.30769230769229</v>
      </c>
      <c r="H177" s="32">
        <f>IFERROR(MIN('Rp0,2, МПа'!H177/1.5,'Rm, МПа'!H177/2.6),"-")</f>
        <v>162.30769230769229</v>
      </c>
      <c r="I177" s="32">
        <f>IFERROR(MIN('Rp0,2, МПа'!I177/1.5,'Rm, МПа'!I177/2.6),"-")</f>
        <v>162.30769230769229</v>
      </c>
      <c r="J177" s="32">
        <f>IFERROR(MIN('Rp0,2, МПа'!J177/1.5,'Rm, МПа'!J177/2.6),"-")</f>
        <v>162.30769230769229</v>
      </c>
      <c r="K177" s="32">
        <f>IFERROR(MIN('Rp0,2, МПа'!K177/1.5,'Rm, МПа'!K177/2.6),"-")</f>
        <v>150.66666666666666</v>
      </c>
      <c r="L177" s="32">
        <f>IFERROR(MIN('Rp0,2, МПа'!L177/1.5,'Rm, МПа'!L177/2.6),"-")</f>
        <v>137.33333333333334</v>
      </c>
      <c r="M177" s="32" t="str">
        <f>IFERROR(MIN('Rp0,2, МПа'!M177/1.5,'Rm, МПа'!M177/2.6),"-")</f>
        <v>-</v>
      </c>
      <c r="N177" s="32" t="str">
        <f>IFERROR(MIN('Rp0,2, МПа'!N177/1.5,'Rm, МПа'!N177/2.6),"-")</f>
        <v>-</v>
      </c>
      <c r="O177" s="32" t="str">
        <f>IFERROR(MIN('Rp0,2, МПа'!O177/1.5,'Rm, МПа'!O177/2.6),"-")</f>
        <v>-</v>
      </c>
      <c r="P177" s="33" t="str">
        <f>IFERROR(MIN('Rp0,2, МПа'!P177/1.5,'Rm, МПа'!P177/2.6),"-")</f>
        <v>-</v>
      </c>
      <c r="Q177" s="31">
        <f>IFERROR('Rp0,2, МПа'!D177/2,"-")</f>
        <v>157</v>
      </c>
      <c r="R177" s="32">
        <f>IFERROR('Rp0,2, МПа'!E177/2,"-")</f>
        <v>147</v>
      </c>
      <c r="S177" s="32">
        <f>IFERROR('Rp0,2, МПа'!F177/2,"-")</f>
        <v>137.5</v>
      </c>
      <c r="T177" s="32">
        <f>IFERROR('Rp0,2, МПа'!G177/2,"-")</f>
        <v>127.5</v>
      </c>
      <c r="U177" s="32">
        <f>IFERROR('Rp0,2, МПа'!H177/2,"-")</f>
        <v>122.5</v>
      </c>
      <c r="V177" s="32">
        <f>IFERROR('Rp0,2, МПа'!I177/2,"-")</f>
        <v>122.5</v>
      </c>
      <c r="W177" s="32">
        <f>IFERROR('Rp0,2, МПа'!J177/2,"-")</f>
        <v>122.5</v>
      </c>
      <c r="X177" s="32">
        <f>IFERROR('Rp0,2, МПа'!K177/2,"-")</f>
        <v>113</v>
      </c>
      <c r="Y177" s="32">
        <f>IFERROR('Rp0,2, МПа'!L177/2,"-")</f>
        <v>103</v>
      </c>
      <c r="Z177" s="32" t="str">
        <f>IFERROR('Rp0,2, МПа'!M177/2,"-")</f>
        <v>-</v>
      </c>
      <c r="AA177" s="32" t="str">
        <f>IFERROR('Rp0,2, МПа'!N177/2,"-")</f>
        <v>-</v>
      </c>
      <c r="AB177" s="32" t="str">
        <f>IFERROR('Rp0,2, МПа'!O177/2,"-")</f>
        <v>-</v>
      </c>
      <c r="AC177" s="33" t="str">
        <f>IFERROR('Rp0,2, МПа'!P177/2,"-")</f>
        <v>-</v>
      </c>
    </row>
    <row r="178" spans="1:29" x14ac:dyDescent="0.25">
      <c r="A178" s="10" t="str">
        <f>INDEX('Обработка исходного'!B:B,ROW($B$3)+4*(ROW($B178)-ROW($B$3)))</f>
        <v>Сталь легированная</v>
      </c>
      <c r="B178" s="47" t="str">
        <f>INDEX('Обработка исходного'!D:D,ROW($B$3)+4*(ROW($B178)-ROW($B$3)))</f>
        <v>10ХСНД</v>
      </c>
      <c r="C178" s="27" t="str">
        <f>'Rp0,2, МПа'!C178</f>
        <v>Фасонные профили сечением от 5 до 250 мм</v>
      </c>
      <c r="D178" s="31">
        <f>IFERROR(MIN('Rp0,2, МПа'!D178/1.5,'Rm, МПа'!D178/2.6),"-")</f>
        <v>203.84615384615384</v>
      </c>
      <c r="E178" s="32">
        <f>IFERROR(MIN('Rp0,2, МПа'!E178/1.5,'Rm, МПа'!E178/2.6),"-")</f>
        <v>196.15384615384616</v>
      </c>
      <c r="F178" s="32">
        <f>IFERROR(MIN('Rp0,2, МПа'!F178/1.5,'Rm, МПа'!F178/2.6),"-")</f>
        <v>192.30769230769229</v>
      </c>
      <c r="G178" s="32">
        <f>IFERROR(MIN('Rp0,2, МПа'!G178/1.5,'Rm, МПа'!G178/2.6),"-")</f>
        <v>188.84615384615384</v>
      </c>
      <c r="H178" s="32">
        <f>IFERROR(MIN('Rp0,2, МПа'!H178/1.5,'Rm, МПа'!H178/2.6),"-")</f>
        <v>188.84615384615384</v>
      </c>
      <c r="I178" s="32">
        <f>IFERROR(MIN('Rp0,2, МПа'!I178/1.5,'Rm, МПа'!I178/2.6),"-")</f>
        <v>188.84615384615384</v>
      </c>
      <c r="J178" s="32">
        <f>IFERROR(MIN('Rp0,2, МПа'!J178/1.5,'Rm, МПа'!J178/2.6),"-")</f>
        <v>188.84615384615384</v>
      </c>
      <c r="K178" s="32">
        <f>IFERROR(MIN('Rp0,2, МПа'!K178/1.5,'Rm, МПа'!K178/2.6),"-")</f>
        <v>188.84615384615384</v>
      </c>
      <c r="L178" s="32">
        <f>IFERROR(MIN('Rp0,2, МПа'!L178/1.5,'Rm, МПа'!L178/2.6),"-")</f>
        <v>183.33333333333334</v>
      </c>
      <c r="M178" s="32" t="str">
        <f>IFERROR(MIN('Rp0,2, МПа'!M178/1.5,'Rm, МПа'!M178/2.6),"-")</f>
        <v>-</v>
      </c>
      <c r="N178" s="32" t="str">
        <f>IFERROR(MIN('Rp0,2, МПа'!N178/1.5,'Rm, МПа'!N178/2.6),"-")</f>
        <v>-</v>
      </c>
      <c r="O178" s="32" t="str">
        <f>IFERROR(MIN('Rp0,2, МПа'!O178/1.5,'Rm, МПа'!O178/2.6),"-")</f>
        <v>-</v>
      </c>
      <c r="P178" s="33" t="str">
        <f>IFERROR(MIN('Rp0,2, МПа'!P178/1.5,'Rm, МПа'!P178/2.6),"-")</f>
        <v>-</v>
      </c>
      <c r="Q178" s="31">
        <f>IFERROR('Rp0,2, МПа'!D178/2,"-")</f>
        <v>196</v>
      </c>
      <c r="R178" s="32">
        <f>IFERROR('Rp0,2, МПа'!E178/2,"-")</f>
        <v>186.5</v>
      </c>
      <c r="S178" s="32">
        <f>IFERROR('Rp0,2, МПа'!F178/2,"-")</f>
        <v>176.5</v>
      </c>
      <c r="T178" s="32">
        <f>IFERROR('Rp0,2, МПа'!G178/2,"-")</f>
        <v>166.5</v>
      </c>
      <c r="U178" s="32">
        <f>IFERROR('Rp0,2, МПа'!H178/2,"-")</f>
        <v>161.5</v>
      </c>
      <c r="V178" s="32">
        <f>IFERROR('Rp0,2, МПа'!I178/2,"-")</f>
        <v>161.5</v>
      </c>
      <c r="W178" s="32">
        <f>IFERROR('Rp0,2, МПа'!J178/2,"-")</f>
        <v>161.5</v>
      </c>
      <c r="X178" s="32">
        <f>IFERROR('Rp0,2, МПа'!K178/2,"-")</f>
        <v>161.5</v>
      </c>
      <c r="Y178" s="32">
        <f>IFERROR('Rp0,2, МПа'!L178/2,"-")</f>
        <v>137.5</v>
      </c>
      <c r="Z178" s="32" t="str">
        <f>IFERROR('Rp0,2, МПа'!M178/2,"-")</f>
        <v>-</v>
      </c>
      <c r="AA178" s="32" t="str">
        <f>IFERROR('Rp0,2, МПа'!N178/2,"-")</f>
        <v>-</v>
      </c>
      <c r="AB178" s="32" t="str">
        <f>IFERROR('Rp0,2, МПа'!O178/2,"-")</f>
        <v>-</v>
      </c>
      <c r="AC178" s="33" t="str">
        <f>IFERROR('Rp0,2, МПа'!P178/2,"-")</f>
        <v>-</v>
      </c>
    </row>
    <row r="179" spans="1:29" x14ac:dyDescent="0.25">
      <c r="A179" s="10" t="str">
        <f>INDEX('Обработка исходного'!B:B,ROW($B$3)+4*(ROW($B179)-ROW($B$3)))</f>
        <v>Сталь легированная</v>
      </c>
      <c r="B179" s="47" t="str">
        <f>INDEX('Обработка исходного'!D:D,ROW($B$3)+4*(ROW($B179)-ROW($B$3)))</f>
        <v>10ХСНД</v>
      </c>
      <c r="C179" s="27" t="str">
        <f>'Rp0,2, МПа'!C179</f>
        <v>Прокат, толстолистовая сталь толщиной от 4 до 40 мм</v>
      </c>
      <c r="D179" s="31">
        <f>IFERROR(MIN('Rp0,2, МПа'!D179/1.5,'Rm, МПа'!D179/2.6),"-")</f>
        <v>196.15384615384616</v>
      </c>
      <c r="E179" s="32">
        <f>IFERROR(MIN('Rp0,2, МПа'!E179/1.5,'Rm, МПа'!E179/2.6),"-")</f>
        <v>192.30769230769229</v>
      </c>
      <c r="F179" s="32">
        <f>IFERROR(MIN('Rp0,2, МПа'!F179/1.5,'Rm, МПа'!F179/2.6),"-")</f>
        <v>185</v>
      </c>
      <c r="G179" s="32">
        <f>IFERROR(MIN('Rp0,2, МПа'!G179/1.5,'Rm, МПа'!G179/2.6),"-")</f>
        <v>181.15384615384616</v>
      </c>
      <c r="H179" s="32">
        <f>IFERROR(MIN('Rp0,2, МПа'!H179/1.5,'Rm, МПа'!H179/2.6),"-")</f>
        <v>181.15384615384616</v>
      </c>
      <c r="I179" s="32">
        <f>IFERROR(MIN('Rp0,2, МПа'!I179/1.5,'Rm, МПа'!I179/2.6),"-")</f>
        <v>181.15384615384616</v>
      </c>
      <c r="J179" s="32">
        <f>IFERROR(MIN('Rp0,2, МПа'!J179/1.5,'Rm, МПа'!J179/2.6),"-")</f>
        <v>181.15384615384616</v>
      </c>
      <c r="K179" s="32">
        <f>IFERROR(MIN('Rp0,2, МПа'!K179/1.5,'Rm, МПа'!K179/2.6),"-")</f>
        <v>181.15384615384616</v>
      </c>
      <c r="L179" s="32">
        <f>IFERROR(MIN('Rp0,2, МПа'!L179/1.5,'Rm, МПа'!L179/2.6),"-")</f>
        <v>177.30769230769229</v>
      </c>
      <c r="M179" s="32" t="str">
        <f>IFERROR(MIN('Rp0,2, МПа'!M179/1.5,'Rm, МПа'!M179/2.6),"-")</f>
        <v>-</v>
      </c>
      <c r="N179" s="32" t="str">
        <f>IFERROR(MIN('Rp0,2, МПа'!N179/1.5,'Rm, МПа'!N179/2.6),"-")</f>
        <v>-</v>
      </c>
      <c r="O179" s="32" t="str">
        <f>IFERROR(MIN('Rp0,2, МПа'!O179/1.5,'Rm, МПа'!O179/2.6),"-")</f>
        <v>-</v>
      </c>
      <c r="P179" s="33" t="str">
        <f>IFERROR(MIN('Rp0,2, МПа'!P179/1.5,'Rm, МПа'!P179/2.6),"-")</f>
        <v>-</v>
      </c>
      <c r="Q179" s="31">
        <f>IFERROR('Rp0,2, МПа'!D179/2,"-")</f>
        <v>196</v>
      </c>
      <c r="R179" s="32">
        <f>IFERROR('Rp0,2, МПа'!E179/2,"-")</f>
        <v>186.5</v>
      </c>
      <c r="S179" s="32">
        <f>IFERROR('Rp0,2, МПа'!F179/2,"-")</f>
        <v>176.5</v>
      </c>
      <c r="T179" s="32">
        <f>IFERROR('Rp0,2, МПа'!G179/2,"-")</f>
        <v>161.5</v>
      </c>
      <c r="U179" s="32">
        <f>IFERROR('Rp0,2, МПа'!H179/2,"-")</f>
        <v>157</v>
      </c>
      <c r="V179" s="32">
        <f>IFERROR('Rp0,2, МПа'!I179/2,"-")</f>
        <v>157</v>
      </c>
      <c r="W179" s="32">
        <f>IFERROR('Rp0,2, МПа'!J179/2,"-")</f>
        <v>157</v>
      </c>
      <c r="X179" s="32">
        <f>IFERROR('Rp0,2, МПа'!K179/2,"-")</f>
        <v>157</v>
      </c>
      <c r="Y179" s="32">
        <f>IFERROR('Rp0,2, МПа'!L179/2,"-")</f>
        <v>142</v>
      </c>
      <c r="Z179" s="32" t="str">
        <f>IFERROR('Rp0,2, МПа'!M179/2,"-")</f>
        <v>-</v>
      </c>
      <c r="AA179" s="32" t="str">
        <f>IFERROR('Rp0,2, МПа'!N179/2,"-")</f>
        <v>-</v>
      </c>
      <c r="AB179" s="32" t="str">
        <f>IFERROR('Rp0,2, МПа'!O179/2,"-")</f>
        <v>-</v>
      </c>
      <c r="AC179" s="33" t="str">
        <f>IFERROR('Rp0,2, МПа'!P179/2,"-")</f>
        <v>-</v>
      </c>
    </row>
    <row r="180" spans="1:29" x14ac:dyDescent="0.25">
      <c r="A180" s="10" t="str">
        <f>INDEX('Обработка исходного'!B:B,ROW($B$3)+4*(ROW($B180)-ROW($B$3)))</f>
        <v>Сталь легированная</v>
      </c>
      <c r="B180" s="47" t="str">
        <f>INDEX('Обработка исходного'!D:D,ROW($B$3)+4*(ROW($B180)-ROW($B$3)))</f>
        <v>10ХН1М</v>
      </c>
      <c r="C180" s="27" t="str">
        <f>'Rp0,2, МПа'!C180</f>
        <v>Лист толщиной от 6 до 40 мм</v>
      </c>
      <c r="D180" s="31">
        <f>IFERROR(MIN('Rp0,2, МПа'!D180/1.5,'Rm, МПа'!D180/2.6),"-")</f>
        <v>207.69230769230768</v>
      </c>
      <c r="E180" s="32">
        <f>IFERROR(MIN('Rp0,2, МПа'!E180/1.5,'Rm, МПа'!E180/2.6),"-")</f>
        <v>203.84615384615384</v>
      </c>
      <c r="F180" s="32">
        <f>IFERROR(MIN('Rp0,2, МПа'!F180/1.5,'Rm, МПа'!F180/2.6),"-")</f>
        <v>200</v>
      </c>
      <c r="G180" s="32">
        <f>IFERROR(MIN('Rp0,2, МПа'!G180/1.5,'Rm, МПа'!G180/2.6),"-")</f>
        <v>192.30769230769229</v>
      </c>
      <c r="H180" s="32">
        <f>IFERROR(MIN('Rp0,2, МПа'!H180/1.5,'Rm, МПа'!H180/2.6),"-")</f>
        <v>188.84615384615384</v>
      </c>
      <c r="I180" s="32">
        <f>IFERROR(MIN('Rp0,2, МПа'!I180/1.5,'Rm, МПа'!I180/2.6),"-")</f>
        <v>188.84615384615384</v>
      </c>
      <c r="J180" s="32">
        <f>IFERROR(MIN('Rp0,2, МПа'!J180/1.5,'Rm, МПа'!J180/2.6),"-")</f>
        <v>177.30769230769229</v>
      </c>
      <c r="K180" s="32">
        <f>IFERROR(MIN('Rp0,2, МПа'!K180/1.5,'Rm, МПа'!K180/2.6),"-")</f>
        <v>173.46153846153845</v>
      </c>
      <c r="L180" s="32">
        <f>IFERROR(MIN('Rp0,2, МПа'!L180/1.5,'Rm, МПа'!L180/2.6),"-")</f>
        <v>169.61538461538461</v>
      </c>
      <c r="M180" s="32" t="str">
        <f>IFERROR(MIN('Rp0,2, МПа'!M180/1.5,'Rm, МПа'!M180/2.6),"-")</f>
        <v>-</v>
      </c>
      <c r="N180" s="32" t="str">
        <f>IFERROR(MIN('Rp0,2, МПа'!N180/1.5,'Rm, МПа'!N180/2.6),"-")</f>
        <v>-</v>
      </c>
      <c r="O180" s="32" t="str">
        <f>IFERROR(MIN('Rp0,2, МПа'!O180/1.5,'Rm, МПа'!O180/2.6),"-")</f>
        <v>-</v>
      </c>
      <c r="P180" s="33" t="str">
        <f>IFERROR(MIN('Rp0,2, МПа'!P180/1.5,'Rm, МПа'!P180/2.6),"-")</f>
        <v>-</v>
      </c>
      <c r="Q180" s="31">
        <f>IFERROR('Rp0,2, МПа'!D180/2,"-")</f>
        <v>220.5</v>
      </c>
      <c r="R180" s="32">
        <f>IFERROR('Rp0,2, МПа'!E180/2,"-")</f>
        <v>216</v>
      </c>
      <c r="S180" s="32">
        <f>IFERROR('Rp0,2, МПа'!F180/2,"-")</f>
        <v>211</v>
      </c>
      <c r="T180" s="32">
        <f>IFERROR('Rp0,2, МПа'!G180/2,"-")</f>
        <v>206</v>
      </c>
      <c r="U180" s="32">
        <f>IFERROR('Rp0,2, МПа'!H180/2,"-")</f>
        <v>201</v>
      </c>
      <c r="V180" s="32">
        <f>IFERROR('Rp0,2, МПа'!I180/2,"-")</f>
        <v>196</v>
      </c>
      <c r="W180" s="32">
        <f>IFERROR('Rp0,2, МПа'!J180/2,"-")</f>
        <v>186.5</v>
      </c>
      <c r="X180" s="32">
        <f>IFERROR('Rp0,2, МПа'!K180/2,"-")</f>
        <v>181.5</v>
      </c>
      <c r="Y180" s="32">
        <f>IFERROR('Rp0,2, МПа'!L180/2,"-")</f>
        <v>176.5</v>
      </c>
      <c r="Z180" s="32" t="str">
        <f>IFERROR('Rp0,2, МПа'!M180/2,"-")</f>
        <v>-</v>
      </c>
      <c r="AA180" s="32" t="str">
        <f>IFERROR('Rp0,2, МПа'!N180/2,"-")</f>
        <v>-</v>
      </c>
      <c r="AB180" s="32" t="str">
        <f>IFERROR('Rp0,2, МПа'!O180/2,"-")</f>
        <v>-</v>
      </c>
      <c r="AC180" s="33" t="str">
        <f>IFERROR('Rp0,2, МПа'!P180/2,"-")</f>
        <v>-</v>
      </c>
    </row>
    <row r="181" spans="1:29" ht="38.25" x14ac:dyDescent="0.25">
      <c r="A181" s="10" t="str">
        <f>INDEX('Обработка исходного'!B:B,ROW($B$3)+4*(ROW($B181)-ROW($B$3)))</f>
        <v>Сталь легированная</v>
      </c>
      <c r="B181" s="47" t="str">
        <f>INDEX('Обработка исходного'!D:D,ROW($B$3)+4*(ROW($B181)-ROW($B$3)))</f>
        <v>10ХН1М</v>
      </c>
      <c r="C181" s="27" t="str">
        <f>'Rp0,2, МПа'!C181</f>
        <v>Трубы бесшовные горячедеформированные наружным диаметром от 60 до 168 мм с толщиной стенки от 6 до 32 мм </v>
      </c>
      <c r="D181" s="31">
        <f>IFERROR(MIN('Rp0,2, МПа'!D181/1.5,'Rm, МПа'!D181/2.6),"-")</f>
        <v>188.84615384615384</v>
      </c>
      <c r="E181" s="32">
        <f>IFERROR(MIN('Rp0,2, МПа'!E181/1.5,'Rm, МПа'!E181/2.6),"-")</f>
        <v>188.84615384615384</v>
      </c>
      <c r="F181" s="32">
        <f>IFERROR(MIN('Rp0,2, МПа'!F181/1.5,'Rm, МПа'!F181/2.6),"-")</f>
        <v>181.15384615384616</v>
      </c>
      <c r="G181" s="32">
        <f>IFERROR(MIN('Rp0,2, МПа'!G181/1.5,'Rm, МПа'!G181/2.6),"-")</f>
        <v>173.46153846153845</v>
      </c>
      <c r="H181" s="32">
        <f>IFERROR(MIN('Rp0,2, МПа'!H181/1.5,'Rm, МПа'!H181/2.6),"-")</f>
        <v>169.61538461538461</v>
      </c>
      <c r="I181" s="32">
        <f>IFERROR(MIN('Rp0,2, МПа'!I181/1.5,'Rm, МПа'!I181/2.6),"-")</f>
        <v>166.15384615384616</v>
      </c>
      <c r="J181" s="32">
        <f>IFERROR(MIN('Rp0,2, МПа'!J181/1.5,'Rm, МПа'!J181/2.6),"-")</f>
        <v>158.46153846153845</v>
      </c>
      <c r="K181" s="32">
        <f>IFERROR(MIN('Rp0,2, МПа'!K181/1.5,'Rm, МПа'!K181/2.6),"-")</f>
        <v>154.61538461538461</v>
      </c>
      <c r="L181" s="32">
        <f>IFERROR(MIN('Rp0,2, МПа'!L181/1.5,'Rm, МПа'!L181/2.6),"-")</f>
        <v>150.76923076923077</v>
      </c>
      <c r="M181" s="32" t="str">
        <f>IFERROR(MIN('Rp0,2, МПа'!M181/1.5,'Rm, МПа'!M181/2.6),"-")</f>
        <v>-</v>
      </c>
      <c r="N181" s="32" t="str">
        <f>IFERROR(MIN('Rp0,2, МПа'!N181/1.5,'Rm, МПа'!N181/2.6),"-")</f>
        <v>-</v>
      </c>
      <c r="O181" s="32" t="str">
        <f>IFERROR(MIN('Rp0,2, МПа'!O181/1.5,'Rm, МПа'!O181/2.6),"-")</f>
        <v>-</v>
      </c>
      <c r="P181" s="33" t="str">
        <f>IFERROR(MIN('Rp0,2, МПа'!P181/1.5,'Rm, МПа'!P181/2.6),"-")</f>
        <v>-</v>
      </c>
      <c r="Q181" s="31">
        <f>IFERROR('Rp0,2, МПа'!D181/2,"-")</f>
        <v>171.5</v>
      </c>
      <c r="R181" s="32">
        <f>IFERROR('Rp0,2, МПа'!E181/2,"-")</f>
        <v>166.5</v>
      </c>
      <c r="S181" s="32">
        <f>IFERROR('Rp0,2, МПа'!F181/2,"-")</f>
        <v>161.5</v>
      </c>
      <c r="T181" s="32">
        <f>IFERROR('Rp0,2, МПа'!G181/2,"-")</f>
        <v>157</v>
      </c>
      <c r="U181" s="32">
        <f>IFERROR('Rp0,2, МПа'!H181/2,"-")</f>
        <v>152</v>
      </c>
      <c r="V181" s="32">
        <f>IFERROR('Rp0,2, МПа'!I181/2,"-")</f>
        <v>147</v>
      </c>
      <c r="W181" s="32">
        <f>IFERROR('Rp0,2, МПа'!J181/2,"-")</f>
        <v>147</v>
      </c>
      <c r="X181" s="32">
        <f>IFERROR('Rp0,2, МПа'!K181/2,"-")</f>
        <v>147</v>
      </c>
      <c r="Y181" s="32">
        <f>IFERROR('Rp0,2, МПа'!L181/2,"-")</f>
        <v>137.5</v>
      </c>
      <c r="Z181" s="32" t="str">
        <f>IFERROR('Rp0,2, МПа'!M181/2,"-")</f>
        <v>-</v>
      </c>
      <c r="AA181" s="32" t="str">
        <f>IFERROR('Rp0,2, МПа'!N181/2,"-")</f>
        <v>-</v>
      </c>
      <c r="AB181" s="32" t="str">
        <f>IFERROR('Rp0,2, МПа'!O181/2,"-")</f>
        <v>-</v>
      </c>
      <c r="AC181" s="33" t="str">
        <f>IFERROR('Rp0,2, МПа'!P181/2,"-")</f>
        <v>-</v>
      </c>
    </row>
    <row r="182" spans="1:29" x14ac:dyDescent="0.25">
      <c r="A182" s="10" t="str">
        <f>INDEX('Обработка исходного'!B:B,ROW($B$3)+4*(ROW($B182)-ROW($B$3)))</f>
        <v>Сталь легированная</v>
      </c>
      <c r="B182" s="47" t="str">
        <f>INDEX('Обработка исходного'!D:D,ROW($B$3)+4*(ROW($B182)-ROW($B$3)))</f>
        <v>16ГНМА</v>
      </c>
      <c r="C182" s="27" t="str">
        <f>'Rp0,2, МПа'!C182</f>
        <v>Листы</v>
      </c>
      <c r="D182" s="31">
        <f>IFERROR(MIN('Rp0,2, МПа'!D182/1.5,'Rm, МПа'!D182/2.6),"-")</f>
        <v>188.84615384615384</v>
      </c>
      <c r="E182" s="32">
        <f>IFERROR(MIN('Rp0,2, МПа'!E182/1.5,'Rm, МПа'!E182/2.6),"-")</f>
        <v>188.84615384615384</v>
      </c>
      <c r="F182" s="32">
        <f>IFERROR(MIN('Rp0,2, МПа'!F182/1.5,'Rm, МПа'!F182/2.6),"-")</f>
        <v>188.84615384615384</v>
      </c>
      <c r="G182" s="32">
        <f>IFERROR(MIN('Rp0,2, МПа'!G182/1.5,'Rm, МПа'!G182/2.6),"-")</f>
        <v>188.84615384615384</v>
      </c>
      <c r="H182" s="32">
        <f>IFERROR(MIN('Rp0,2, МПа'!H182/1.5,'Rm, МПа'!H182/2.6),"-")</f>
        <v>181.15384615384616</v>
      </c>
      <c r="I182" s="32">
        <f>IFERROR(MIN('Rp0,2, МПа'!I182/1.5,'Rm, МПа'!I182/2.6),"-")</f>
        <v>176.66666666666666</v>
      </c>
      <c r="J182" s="32">
        <f>IFERROR(MIN('Rp0,2, МПа'!J182/1.5,'Rm, МПа'!J182/2.6),"-")</f>
        <v>170</v>
      </c>
      <c r="K182" s="32">
        <f>IFERROR(MIN('Rp0,2, МПа'!K182/1.5,'Rm, МПа'!K182/2.6),"-")</f>
        <v>170</v>
      </c>
      <c r="L182" s="32">
        <f>IFERROR(MIN('Rp0,2, МПа'!L182/1.5,'Rm, МПа'!L182/2.6),"-")</f>
        <v>163.33333333333334</v>
      </c>
      <c r="M182" s="32" t="str">
        <f>IFERROR(MIN('Rp0,2, МПа'!M182/1.5,'Rm, МПа'!M182/2.6),"-")</f>
        <v>-</v>
      </c>
      <c r="N182" s="32" t="str">
        <f>IFERROR(MIN('Rp0,2, МПа'!N182/1.5,'Rm, МПа'!N182/2.6),"-")</f>
        <v>-</v>
      </c>
      <c r="O182" s="32" t="str">
        <f>IFERROR(MIN('Rp0,2, МПа'!O182/1.5,'Rm, МПа'!O182/2.6),"-")</f>
        <v>-</v>
      </c>
      <c r="P182" s="33" t="str">
        <f>IFERROR(MIN('Rp0,2, МПа'!P182/1.5,'Rm, МПа'!P182/2.6),"-")</f>
        <v>-</v>
      </c>
      <c r="Q182" s="31">
        <f>IFERROR('Rp0,2, МПа'!D182/2,"-")</f>
        <v>161.5</v>
      </c>
      <c r="R182" s="32">
        <f>IFERROR('Rp0,2, МПа'!E182/2,"-")</f>
        <v>161.5</v>
      </c>
      <c r="S182" s="32">
        <f>IFERROR('Rp0,2, МПа'!F182/2,"-")</f>
        <v>157</v>
      </c>
      <c r="T182" s="32">
        <f>IFERROR('Rp0,2, МПа'!G182/2,"-")</f>
        <v>147</v>
      </c>
      <c r="U182" s="32">
        <f>IFERROR('Rp0,2, МПа'!H182/2,"-")</f>
        <v>137.5</v>
      </c>
      <c r="V182" s="32">
        <f>IFERROR('Rp0,2, МПа'!I182/2,"-")</f>
        <v>132.5</v>
      </c>
      <c r="W182" s="32">
        <f>IFERROR('Rp0,2, МПа'!J182/2,"-")</f>
        <v>127.5</v>
      </c>
      <c r="X182" s="32">
        <f>IFERROR('Rp0,2, МПа'!K182/2,"-")</f>
        <v>127.5</v>
      </c>
      <c r="Y182" s="32">
        <f>IFERROR('Rp0,2, МПа'!L182/2,"-")</f>
        <v>122.5</v>
      </c>
      <c r="Z182" s="32" t="str">
        <f>IFERROR('Rp0,2, МПа'!M182/2,"-")</f>
        <v>-</v>
      </c>
      <c r="AA182" s="32" t="str">
        <f>IFERROR('Rp0,2, МПа'!N182/2,"-")</f>
        <v>-</v>
      </c>
      <c r="AB182" s="32" t="str">
        <f>IFERROR('Rp0,2, МПа'!O182/2,"-")</f>
        <v>-</v>
      </c>
      <c r="AC182" s="33" t="str">
        <f>IFERROR('Rp0,2, МПа'!P182/2,"-")</f>
        <v>-</v>
      </c>
    </row>
    <row r="183" spans="1:29" x14ac:dyDescent="0.25">
      <c r="A183" s="10" t="str">
        <f>INDEX('Обработка исходного'!B:B,ROW($B$3)+4*(ROW($B183)-ROW($B$3)))</f>
        <v>Сталь легированная</v>
      </c>
      <c r="B183" s="47" t="str">
        <f>INDEX('Обработка исходного'!D:D,ROW($B$3)+4*(ROW($B183)-ROW($B$3)))</f>
        <v>10ГН2МФА</v>
      </c>
      <c r="C183" s="27" t="str">
        <f>'Rp0,2, МПа'!C183</f>
        <v>Поковки, листы толщиной до 300 мм</v>
      </c>
      <c r="D183" s="31">
        <f>IFERROR(MIN('Rp0,2, МПа'!D183/1.5,'Rm, МПа'!D183/2.6),"-")</f>
        <v>207.69230769230768</v>
      </c>
      <c r="E183" s="32">
        <f>IFERROR(MIN('Rp0,2, МПа'!E183/1.5,'Rm, МПа'!E183/2.6),"-")</f>
        <v>200</v>
      </c>
      <c r="F183" s="32">
        <f>IFERROR(MIN('Rp0,2, МПа'!F183/1.5,'Rm, МПа'!F183/2.6),"-")</f>
        <v>196.15384615384616</v>
      </c>
      <c r="G183" s="32">
        <f>IFERROR(MIN('Rp0,2, МПа'!G183/1.5,'Rm, МПа'!G183/2.6),"-")</f>
        <v>196.15384615384616</v>
      </c>
      <c r="H183" s="32">
        <f>IFERROR(MIN('Rp0,2, МПа'!H183/1.5,'Rm, МПа'!H183/2.6),"-")</f>
        <v>196.15384615384616</v>
      </c>
      <c r="I183" s="32">
        <f>IFERROR(MIN('Rp0,2, МПа'!I183/1.5,'Rm, МПа'!I183/2.6),"-")</f>
        <v>188.84615384615384</v>
      </c>
      <c r="J183" s="32">
        <f>IFERROR(MIN('Rp0,2, МПа'!J183/1.5,'Rm, МПа'!J183/2.6),"-")</f>
        <v>188.84615384615384</v>
      </c>
      <c r="K183" s="32">
        <f>IFERROR(MIN('Rp0,2, МПа'!K183/1.5,'Rm, МПа'!K183/2.6),"-")</f>
        <v>188.84615384615384</v>
      </c>
      <c r="L183" s="32" t="str">
        <f>IFERROR(MIN('Rp0,2, МПа'!L183/1.5,'Rm, МПа'!L183/2.6),"-")</f>
        <v>-</v>
      </c>
      <c r="M183" s="32" t="str">
        <f>IFERROR(MIN('Rp0,2, МПа'!M183/1.5,'Rm, МПа'!M183/2.6),"-")</f>
        <v>-</v>
      </c>
      <c r="N183" s="32" t="str">
        <f>IFERROR(MIN('Rp0,2, МПа'!N183/1.5,'Rm, МПа'!N183/2.6),"-")</f>
        <v>-</v>
      </c>
      <c r="O183" s="32" t="str">
        <f>IFERROR(MIN('Rp0,2, МПа'!O183/1.5,'Rm, МПа'!O183/2.6),"-")</f>
        <v>-</v>
      </c>
      <c r="P183" s="33" t="str">
        <f>IFERROR(MIN('Rp0,2, МПа'!P183/1.5,'Rm, МПа'!P183/2.6),"-")</f>
        <v>-</v>
      </c>
      <c r="Q183" s="31">
        <f>IFERROR('Rp0,2, МПа'!D183/2,"-")</f>
        <v>171.5</v>
      </c>
      <c r="R183" s="32">
        <f>IFERROR('Rp0,2, МПа'!E183/2,"-")</f>
        <v>166.5</v>
      </c>
      <c r="S183" s="32">
        <f>IFERROR('Rp0,2, МПа'!F183/2,"-")</f>
        <v>161.5</v>
      </c>
      <c r="T183" s="32">
        <f>IFERROR('Rp0,2, МПа'!G183/2,"-")</f>
        <v>157</v>
      </c>
      <c r="U183" s="32">
        <f>IFERROR('Rp0,2, МПа'!H183/2,"-")</f>
        <v>152</v>
      </c>
      <c r="V183" s="32">
        <f>IFERROR('Rp0,2, МПа'!I183/2,"-")</f>
        <v>152</v>
      </c>
      <c r="W183" s="32">
        <f>IFERROR('Rp0,2, МПа'!J183/2,"-")</f>
        <v>152</v>
      </c>
      <c r="X183" s="32">
        <f>IFERROR('Rp0,2, МПа'!K183/2,"-")</f>
        <v>147</v>
      </c>
      <c r="Y183" s="32" t="str">
        <f>IFERROR('Rp0,2, МПа'!L183/2,"-")</f>
        <v>-</v>
      </c>
      <c r="Z183" s="32" t="str">
        <f>IFERROR('Rp0,2, МПа'!M183/2,"-")</f>
        <v>-</v>
      </c>
      <c r="AA183" s="32" t="str">
        <f>IFERROR('Rp0,2, МПа'!N183/2,"-")</f>
        <v>-</v>
      </c>
      <c r="AB183" s="32" t="str">
        <f>IFERROR('Rp0,2, МПа'!O183/2,"-")</f>
        <v>-</v>
      </c>
      <c r="AC183" s="33" t="str">
        <f>IFERROR('Rp0,2, МПа'!P183/2,"-")</f>
        <v>-</v>
      </c>
    </row>
    <row r="184" spans="1:29" x14ac:dyDescent="0.25">
      <c r="A184" s="10" t="str">
        <f>INDEX('Обработка исходного'!B:B,ROW($B$3)+4*(ROW($B184)-ROW($B$3)))</f>
        <v>Сталь легированная</v>
      </c>
      <c r="B184" s="47" t="str">
        <f>INDEX('Обработка исходного'!D:D,ROW($B$3)+4*(ROW($B184)-ROW($B$3)))</f>
        <v>10ГН2МФАЛ</v>
      </c>
      <c r="C184" s="27" t="str">
        <f>'Rp0,2, МПа'!C184</f>
        <v>Отливки</v>
      </c>
      <c r="D184" s="31">
        <f>IFERROR(MIN('Rp0,2, МПа'!D184/1.5,'Rm, МПа'!D184/2.6),"-")</f>
        <v>207.69230769230768</v>
      </c>
      <c r="E184" s="32">
        <f>IFERROR(MIN('Rp0,2, МПа'!E184/1.5,'Rm, МПа'!E184/2.6),"-")</f>
        <v>203.84615384615384</v>
      </c>
      <c r="F184" s="32">
        <f>IFERROR(MIN('Rp0,2, МПа'!F184/1.5,'Rm, МПа'!F184/2.6),"-")</f>
        <v>196.15384615384616</v>
      </c>
      <c r="G184" s="32">
        <f>IFERROR(MIN('Rp0,2, МПа'!G184/1.5,'Rm, МПа'!G184/2.6),"-")</f>
        <v>196.15384615384616</v>
      </c>
      <c r="H184" s="32">
        <f>IFERROR(MIN('Rp0,2, МПа'!H184/1.5,'Rm, МПа'!H184/2.6),"-")</f>
        <v>196.15384615384616</v>
      </c>
      <c r="I184" s="32">
        <f>IFERROR(MIN('Rp0,2, МПа'!I184/1.5,'Rm, МПа'!I184/2.6),"-")</f>
        <v>188.84615384615384</v>
      </c>
      <c r="J184" s="32">
        <f>IFERROR(MIN('Rp0,2, МПа'!J184/1.5,'Rm, МПа'!J184/2.6),"-")</f>
        <v>188.84615384615384</v>
      </c>
      <c r="K184" s="32">
        <f>IFERROR(MIN('Rp0,2, МПа'!K184/1.5,'Rm, МПа'!K184/2.6),"-")</f>
        <v>188.84615384615384</v>
      </c>
      <c r="L184" s="32" t="str">
        <f>IFERROR(MIN('Rp0,2, МПа'!L184/1.5,'Rm, МПа'!L184/2.6),"-")</f>
        <v>-</v>
      </c>
      <c r="M184" s="32" t="str">
        <f>IFERROR(MIN('Rp0,2, МПа'!M184/1.5,'Rm, МПа'!M184/2.6),"-")</f>
        <v>-</v>
      </c>
      <c r="N184" s="32" t="str">
        <f>IFERROR(MIN('Rp0,2, МПа'!N184/1.5,'Rm, МПа'!N184/2.6),"-")</f>
        <v>-</v>
      </c>
      <c r="O184" s="32" t="str">
        <f>IFERROR(MIN('Rp0,2, МПа'!O184/1.5,'Rm, МПа'!O184/2.6),"-")</f>
        <v>-</v>
      </c>
      <c r="P184" s="33" t="str">
        <f>IFERROR(MIN('Rp0,2, МПа'!P184/1.5,'Rm, МПа'!P184/2.6),"-")</f>
        <v>-</v>
      </c>
      <c r="Q184" s="31">
        <f>IFERROR('Rp0,2, МПа'!D184/2,"-")</f>
        <v>171.5</v>
      </c>
      <c r="R184" s="32">
        <f>IFERROR('Rp0,2, МПа'!E184/2,"-")</f>
        <v>166.5</v>
      </c>
      <c r="S184" s="32">
        <f>IFERROR('Rp0,2, МПа'!F184/2,"-")</f>
        <v>161.5</v>
      </c>
      <c r="T184" s="32">
        <f>IFERROR('Rp0,2, МПа'!G184/2,"-")</f>
        <v>157</v>
      </c>
      <c r="U184" s="32">
        <f>IFERROR('Rp0,2, МПа'!H184/2,"-")</f>
        <v>152</v>
      </c>
      <c r="V184" s="32">
        <f>IFERROR('Rp0,2, МПа'!I184/2,"-")</f>
        <v>152</v>
      </c>
      <c r="W184" s="32">
        <f>IFERROR('Rp0,2, МПа'!J184/2,"-")</f>
        <v>152</v>
      </c>
      <c r="X184" s="32">
        <f>IFERROR('Rp0,2, МПа'!K184/2,"-")</f>
        <v>147</v>
      </c>
      <c r="Y184" s="32" t="str">
        <f>IFERROR('Rp0,2, МПа'!L184/2,"-")</f>
        <v>-</v>
      </c>
      <c r="Z184" s="32" t="str">
        <f>IFERROR('Rp0,2, МПа'!M184/2,"-")</f>
        <v>-</v>
      </c>
      <c r="AA184" s="32" t="str">
        <f>IFERROR('Rp0,2, МПа'!N184/2,"-")</f>
        <v>-</v>
      </c>
      <c r="AB184" s="32" t="str">
        <f>IFERROR('Rp0,2, МПа'!O184/2,"-")</f>
        <v>-</v>
      </c>
      <c r="AC184" s="33" t="str">
        <f>IFERROR('Rp0,2, МПа'!P184/2,"-")</f>
        <v>-</v>
      </c>
    </row>
    <row r="185" spans="1:29" ht="25.5" x14ac:dyDescent="0.25">
      <c r="A185" s="10" t="str">
        <f>INDEX('Обработка исходного'!B:B,ROW($B$3)+4*(ROW($B185)-ROW($B$3)))</f>
        <v>Сталь легированная хромомолибденованадиевая</v>
      </c>
      <c r="B185" s="47" t="str">
        <f>INDEX('Обработка исходного'!D:D,ROW($B$3)+4*(ROW($B185)-ROW($B$3)))</f>
        <v>12Х1МФ</v>
      </c>
      <c r="C185" s="27" t="str">
        <f>'Rp0,2, МПа'!C185</f>
        <v>Горячекатаная сталь толщиной или диаметром до 90 мм</v>
      </c>
      <c r="D185" s="31">
        <f>IFERROR(MIN('Rp0,2, МПа'!D185/1.5,'Rm, МПа'!D185/2.6),"-")</f>
        <v>170</v>
      </c>
      <c r="E185" s="32">
        <f>IFERROR(MIN('Rp0,2, МПа'!E185/1.5,'Rm, МПа'!E185/2.6),"-")</f>
        <v>170</v>
      </c>
      <c r="F185" s="32">
        <f>IFERROR(MIN('Rp0,2, МПа'!F185/1.5,'Rm, МПа'!F185/2.6),"-")</f>
        <v>170</v>
      </c>
      <c r="G185" s="32">
        <f>IFERROR(MIN('Rp0,2, МПа'!G185/1.5,'Rm, МПа'!G185/2.6),"-")</f>
        <v>170</v>
      </c>
      <c r="H185" s="32">
        <f>IFERROR(MIN('Rp0,2, МПа'!H185/1.5,'Rm, МПа'!H185/2.6),"-")</f>
        <v>170</v>
      </c>
      <c r="I185" s="32">
        <f>IFERROR(MIN('Rp0,2, МПа'!I185/1.5,'Rm, МПа'!I185/2.6),"-")</f>
        <v>163.33333333333334</v>
      </c>
      <c r="J185" s="32">
        <f>IFERROR(MIN('Rp0,2, МПа'!J185/1.5,'Rm, МПа'!J185/2.6),"-")</f>
        <v>156.66666666666666</v>
      </c>
      <c r="K185" s="32">
        <f>IFERROR(MIN('Rp0,2, МПа'!K185/1.5,'Rm, МПа'!K185/2.6),"-")</f>
        <v>150.66666666666666</v>
      </c>
      <c r="L185" s="32">
        <f>IFERROR(MIN('Rp0,2, МПа'!L185/1.5,'Rm, МПа'!L185/2.6),"-")</f>
        <v>137.33333333333334</v>
      </c>
      <c r="M185" s="32">
        <f>IFERROR(MIN('Rp0,2, МПа'!M185/1.5,'Rm, МПа'!M185/2.6),"-")</f>
        <v>137.33333333333334</v>
      </c>
      <c r="N185" s="32">
        <f>IFERROR(MIN('Rp0,2, МПа'!N185/1.5,'Rm, МПа'!N185/2.6),"-")</f>
        <v>118</v>
      </c>
      <c r="O185" s="32" t="str">
        <f>IFERROR(MIN('Rp0,2, МПа'!O185/1.5,'Rm, МПа'!O185/2.6),"-")</f>
        <v>-</v>
      </c>
      <c r="P185" s="33" t="str">
        <f>IFERROR(MIN('Rp0,2, МПа'!P185/1.5,'Rm, МПа'!P185/2.6),"-")</f>
        <v>-</v>
      </c>
      <c r="Q185" s="31">
        <f>IFERROR('Rp0,2, МПа'!D185/2,"-")</f>
        <v>127.5</v>
      </c>
      <c r="R185" s="32">
        <f>IFERROR('Rp0,2, МПа'!E185/2,"-")</f>
        <v>127.5</v>
      </c>
      <c r="S185" s="32">
        <f>IFERROR('Rp0,2, МПа'!F185/2,"-")</f>
        <v>127.5</v>
      </c>
      <c r="T185" s="32">
        <f>IFERROR('Rp0,2, МПа'!G185/2,"-")</f>
        <v>127.5</v>
      </c>
      <c r="U185" s="32">
        <f>IFERROR('Rp0,2, МПа'!H185/2,"-")</f>
        <v>127.5</v>
      </c>
      <c r="V185" s="32">
        <f>IFERROR('Rp0,2, МПа'!I185/2,"-")</f>
        <v>122.5</v>
      </c>
      <c r="W185" s="32">
        <f>IFERROR('Rp0,2, МПа'!J185/2,"-")</f>
        <v>117.5</v>
      </c>
      <c r="X185" s="32">
        <f>IFERROR('Rp0,2, МПа'!K185/2,"-")</f>
        <v>113</v>
      </c>
      <c r="Y185" s="32">
        <f>IFERROR('Rp0,2, МПа'!L185/2,"-")</f>
        <v>103</v>
      </c>
      <c r="Z185" s="32">
        <f>IFERROR('Rp0,2, МПа'!M185/2,"-")</f>
        <v>103</v>
      </c>
      <c r="AA185" s="32">
        <f>IFERROR('Rp0,2, МПа'!N185/2,"-")</f>
        <v>88.5</v>
      </c>
      <c r="AB185" s="32" t="str">
        <f>IFERROR('Rp0,2, МПа'!O185/2,"-")</f>
        <v>-</v>
      </c>
      <c r="AC185" s="33" t="str">
        <f>IFERROR('Rp0,2, МПа'!P185/2,"-")</f>
        <v>-</v>
      </c>
    </row>
    <row r="186" spans="1:29" ht="25.5" x14ac:dyDescent="0.25">
      <c r="A186" s="10" t="str">
        <f>INDEX('Обработка исходного'!B:B,ROW($B$3)+4*(ROW($B186)-ROW($B$3)))</f>
        <v>Сталь легированная хромомолибденованадиевая</v>
      </c>
      <c r="B186" s="47" t="str">
        <f>INDEX('Обработка исходного'!D:D,ROW($B$3)+4*(ROW($B186)-ROW($B$3)))</f>
        <v>12Х1МФ</v>
      </c>
      <c r="C186" s="27" t="str">
        <f>'Rp0,2, МПа'!C186</f>
        <v>Горячекатаная сталь толщиной или диаметром от 90 до 150 мм</v>
      </c>
      <c r="D186" s="31">
        <f>IFERROR(MIN('Rp0,2, МПа'!D186/1.5,'Rm, МПа'!D186/2.6),"-")</f>
        <v>170</v>
      </c>
      <c r="E186" s="32">
        <f>IFERROR(MIN('Rp0,2, МПа'!E186/1.5,'Rm, МПа'!E186/2.6),"-")</f>
        <v>170</v>
      </c>
      <c r="F186" s="32">
        <f>IFERROR(MIN('Rp0,2, МПа'!F186/1.5,'Rm, МПа'!F186/2.6),"-")</f>
        <v>170</v>
      </c>
      <c r="G186" s="32">
        <f>IFERROR(MIN('Rp0,2, МПа'!G186/1.5,'Rm, МПа'!G186/2.6),"-")</f>
        <v>170</v>
      </c>
      <c r="H186" s="32">
        <f>IFERROR(MIN('Rp0,2, МПа'!H186/1.5,'Rm, МПа'!H186/2.6),"-")</f>
        <v>170</v>
      </c>
      <c r="I186" s="32">
        <f>IFERROR(MIN('Rp0,2, МПа'!I186/1.5,'Rm, МПа'!I186/2.6),"-")</f>
        <v>163.33333333333334</v>
      </c>
      <c r="J186" s="32">
        <f>IFERROR(MIN('Rp0,2, МПа'!J186/1.5,'Rm, МПа'!J186/2.6),"-")</f>
        <v>156.66666666666666</v>
      </c>
      <c r="K186" s="32">
        <f>IFERROR(MIN('Rp0,2, МПа'!K186/1.5,'Rm, МПа'!K186/2.6),"-")</f>
        <v>150.66666666666666</v>
      </c>
      <c r="L186" s="32">
        <f>IFERROR(MIN('Rp0,2, МПа'!L186/1.5,'Rm, МПа'!L186/2.6),"-")</f>
        <v>137.33333333333334</v>
      </c>
      <c r="M186" s="32">
        <f>IFERROR(MIN('Rp0,2, МПа'!M186/1.5,'Rm, МПа'!M186/2.6),"-")</f>
        <v>137.33333333333334</v>
      </c>
      <c r="N186" s="32">
        <f>IFERROR(MIN('Rp0,2, МПа'!N186/1.5,'Rm, МПа'!N186/2.6),"-")</f>
        <v>118</v>
      </c>
      <c r="O186" s="32" t="str">
        <f>IFERROR(MIN('Rp0,2, МПа'!O186/1.5,'Rm, МПа'!O186/2.6),"-")</f>
        <v>-</v>
      </c>
      <c r="P186" s="33" t="str">
        <f>IFERROR(MIN('Rp0,2, МПа'!P186/1.5,'Rm, МПа'!P186/2.6),"-")</f>
        <v>-</v>
      </c>
      <c r="Q186" s="31">
        <f>IFERROR('Rp0,2, МПа'!D186/2,"-")</f>
        <v>127.5</v>
      </c>
      <c r="R186" s="32">
        <f>IFERROR('Rp0,2, МПа'!E186/2,"-")</f>
        <v>127.5</v>
      </c>
      <c r="S186" s="32">
        <f>IFERROR('Rp0,2, МПа'!F186/2,"-")</f>
        <v>127.5</v>
      </c>
      <c r="T186" s="32">
        <f>IFERROR('Rp0,2, МПа'!G186/2,"-")</f>
        <v>127.5</v>
      </c>
      <c r="U186" s="32">
        <f>IFERROR('Rp0,2, МПа'!H186/2,"-")</f>
        <v>127.5</v>
      </c>
      <c r="V186" s="32">
        <f>IFERROR('Rp0,2, МПа'!I186/2,"-")</f>
        <v>122.5</v>
      </c>
      <c r="W186" s="32">
        <f>IFERROR('Rp0,2, МПа'!J186/2,"-")</f>
        <v>117.5</v>
      </c>
      <c r="X186" s="32">
        <f>IFERROR('Rp0,2, МПа'!K186/2,"-")</f>
        <v>113</v>
      </c>
      <c r="Y186" s="32">
        <f>IFERROR('Rp0,2, МПа'!L186/2,"-")</f>
        <v>103</v>
      </c>
      <c r="Z186" s="32">
        <f>IFERROR('Rp0,2, МПа'!M186/2,"-")</f>
        <v>103</v>
      </c>
      <c r="AA186" s="32">
        <f>IFERROR('Rp0,2, МПа'!N186/2,"-")</f>
        <v>88.5</v>
      </c>
      <c r="AB186" s="32" t="str">
        <f>IFERROR('Rp0,2, МПа'!O186/2,"-")</f>
        <v>-</v>
      </c>
      <c r="AC186" s="33" t="str">
        <f>IFERROR('Rp0,2, МПа'!P186/2,"-")</f>
        <v>-</v>
      </c>
    </row>
    <row r="187" spans="1:29" ht="25.5" x14ac:dyDescent="0.25">
      <c r="A187" s="10" t="str">
        <f>INDEX('Обработка исходного'!B:B,ROW($B$3)+4*(ROW($B187)-ROW($B$3)))</f>
        <v>Сталь легированная хромомолибденованадиевая</v>
      </c>
      <c r="B187" s="47" t="str">
        <f>INDEX('Обработка исходного'!D:D,ROW($B$3)+4*(ROW($B187)-ROW($B$3)))</f>
        <v>12Х1МФ</v>
      </c>
      <c r="C187" s="27" t="str">
        <f>'Rp0,2, МПа'!C187</f>
        <v>Горячекатаная сталь толщиной или диаметром от 150 до 200 мм</v>
      </c>
      <c r="D187" s="31">
        <f>IFERROR(MIN('Rp0,2, МПа'!D187/1.5,'Rm, МПа'!D187/2.6),"-")</f>
        <v>170</v>
      </c>
      <c r="E187" s="32">
        <f>IFERROR(MIN('Rp0,2, МПа'!E187/1.5,'Rm, МПа'!E187/2.6),"-")</f>
        <v>170</v>
      </c>
      <c r="F187" s="32">
        <f>IFERROR(MIN('Rp0,2, МПа'!F187/1.5,'Rm, МПа'!F187/2.6),"-")</f>
        <v>170</v>
      </c>
      <c r="G187" s="32">
        <f>IFERROR(MIN('Rp0,2, МПа'!G187/1.5,'Rm, МПа'!G187/2.6),"-")</f>
        <v>170</v>
      </c>
      <c r="H187" s="32">
        <f>IFERROR(MIN('Rp0,2, МПа'!H187/1.5,'Rm, МПа'!H187/2.6),"-")</f>
        <v>170</v>
      </c>
      <c r="I187" s="32">
        <f>IFERROR(MIN('Rp0,2, МПа'!I187/1.5,'Rm, МПа'!I187/2.6),"-")</f>
        <v>163.33333333333334</v>
      </c>
      <c r="J187" s="32">
        <f>IFERROR(MIN('Rp0,2, МПа'!J187/1.5,'Rm, МПа'!J187/2.6),"-")</f>
        <v>156.66666666666666</v>
      </c>
      <c r="K187" s="32">
        <f>IFERROR(MIN('Rp0,2, МПа'!K187/1.5,'Rm, МПа'!K187/2.6),"-")</f>
        <v>150.66666666666666</v>
      </c>
      <c r="L187" s="32">
        <f>IFERROR(MIN('Rp0,2, МПа'!L187/1.5,'Rm, МПа'!L187/2.6),"-")</f>
        <v>137.33333333333334</v>
      </c>
      <c r="M187" s="32">
        <f>IFERROR(MIN('Rp0,2, МПа'!M187/1.5,'Rm, МПа'!M187/2.6),"-")</f>
        <v>137.33333333333334</v>
      </c>
      <c r="N187" s="32">
        <f>IFERROR(MIN('Rp0,2, МПа'!N187/1.5,'Rm, МПа'!N187/2.6),"-")</f>
        <v>118</v>
      </c>
      <c r="O187" s="32" t="str">
        <f>IFERROR(MIN('Rp0,2, МПа'!O187/1.5,'Rm, МПа'!O187/2.6),"-")</f>
        <v>-</v>
      </c>
      <c r="P187" s="33" t="str">
        <f>IFERROR(MIN('Rp0,2, МПа'!P187/1.5,'Rm, МПа'!P187/2.6),"-")</f>
        <v>-</v>
      </c>
      <c r="Q187" s="31">
        <f>IFERROR('Rp0,2, МПа'!D187/2,"-")</f>
        <v>127.5</v>
      </c>
      <c r="R187" s="32">
        <f>IFERROR('Rp0,2, МПа'!E187/2,"-")</f>
        <v>127.5</v>
      </c>
      <c r="S187" s="32">
        <f>IFERROR('Rp0,2, МПа'!F187/2,"-")</f>
        <v>127.5</v>
      </c>
      <c r="T187" s="32">
        <f>IFERROR('Rp0,2, МПа'!G187/2,"-")</f>
        <v>127.5</v>
      </c>
      <c r="U187" s="32">
        <f>IFERROR('Rp0,2, МПа'!H187/2,"-")</f>
        <v>127.5</v>
      </c>
      <c r="V187" s="32">
        <f>IFERROR('Rp0,2, МПа'!I187/2,"-")</f>
        <v>122.5</v>
      </c>
      <c r="W187" s="32">
        <f>IFERROR('Rp0,2, МПа'!J187/2,"-")</f>
        <v>117.5</v>
      </c>
      <c r="X187" s="32">
        <f>IFERROR('Rp0,2, МПа'!K187/2,"-")</f>
        <v>113</v>
      </c>
      <c r="Y187" s="32">
        <f>IFERROR('Rp0,2, МПа'!L187/2,"-")</f>
        <v>103</v>
      </c>
      <c r="Z187" s="32">
        <f>IFERROR('Rp0,2, МПа'!M187/2,"-")</f>
        <v>103</v>
      </c>
      <c r="AA187" s="32">
        <f>IFERROR('Rp0,2, МПа'!N187/2,"-")</f>
        <v>88.5</v>
      </c>
      <c r="AB187" s="32" t="str">
        <f>IFERROR('Rp0,2, МПа'!O187/2,"-")</f>
        <v>-</v>
      </c>
      <c r="AC187" s="33" t="str">
        <f>IFERROR('Rp0,2, МПа'!P187/2,"-")</f>
        <v>-</v>
      </c>
    </row>
    <row r="188" spans="1:29" ht="25.5" x14ac:dyDescent="0.25">
      <c r="A188" s="10" t="str">
        <f>INDEX('Обработка исходного'!B:B,ROW($B$3)+4*(ROW($B188)-ROW($B$3)))</f>
        <v>Сталь легированная хромомолибденованадиевая</v>
      </c>
      <c r="B188" s="47" t="str">
        <f>INDEX('Обработка исходного'!D:D,ROW($B$3)+4*(ROW($B188)-ROW($B$3)))</f>
        <v>12Х1МФ</v>
      </c>
      <c r="C188" s="27" t="str">
        <f>'Rp0,2, МПа'!C188</f>
        <v>Поковки толщиной от 100 до 300 мм, КП195*</v>
      </c>
      <c r="D188" s="31">
        <f>IFERROR(MIN('Rp0,2, МПа'!D188/1.5,'Rm, МПа'!D188/2.6),"-")</f>
        <v>130</v>
      </c>
      <c r="E188" s="32">
        <f>IFERROR(MIN('Rp0,2, МПа'!E188/1.5,'Rm, МПа'!E188/2.6),"-")</f>
        <v>130</v>
      </c>
      <c r="F188" s="32">
        <f>IFERROR(MIN('Rp0,2, МПа'!F188/1.5,'Rm, МПа'!F188/2.6),"-")</f>
        <v>130</v>
      </c>
      <c r="G188" s="32">
        <f>IFERROR(MIN('Rp0,2, МПа'!G188/1.5,'Rm, МПа'!G188/2.6),"-")</f>
        <v>130</v>
      </c>
      <c r="H188" s="32">
        <f>IFERROR(MIN('Rp0,2, МПа'!H188/1.5,'Rm, МПа'!H188/2.6),"-")</f>
        <v>130</v>
      </c>
      <c r="I188" s="32">
        <f>IFERROR(MIN('Rp0,2, МПа'!I188/1.5,'Rm, МПа'!I188/2.6),"-")</f>
        <v>124</v>
      </c>
      <c r="J188" s="32">
        <f>IFERROR(MIN('Rp0,2, МПа'!J188/1.5,'Rm, МПа'!J188/2.6),"-")</f>
        <v>118</v>
      </c>
      <c r="K188" s="32">
        <f>IFERROR(MIN('Rp0,2, МПа'!K188/1.5,'Rm, МПа'!K188/2.6),"-")</f>
        <v>118</v>
      </c>
      <c r="L188" s="32">
        <f>IFERROR(MIN('Rp0,2, МПа'!L188/1.5,'Rm, МПа'!L188/2.6),"-")</f>
        <v>104.66666666666667</v>
      </c>
      <c r="M188" s="32">
        <f>IFERROR(MIN('Rp0,2, МПа'!M188/1.5,'Rm, МПа'!M188/2.6),"-")</f>
        <v>104.66666666666667</v>
      </c>
      <c r="N188" s="32">
        <f>IFERROR(MIN('Rp0,2, МПа'!N188/1.5,'Rm, МПа'!N188/2.6),"-")</f>
        <v>91.333333333333329</v>
      </c>
      <c r="O188" s="32" t="str">
        <f>IFERROR(MIN('Rp0,2, МПа'!O188/1.5,'Rm, МПа'!O188/2.6),"-")</f>
        <v>-</v>
      </c>
      <c r="P188" s="33" t="str">
        <f>IFERROR(MIN('Rp0,2, МПа'!P188/1.5,'Rm, МПа'!P188/2.6),"-")</f>
        <v>-</v>
      </c>
      <c r="Q188" s="31">
        <f>IFERROR('Rp0,2, МПа'!D188/2,"-")</f>
        <v>97.5</v>
      </c>
      <c r="R188" s="32">
        <f>IFERROR('Rp0,2, МПа'!E188/2,"-")</f>
        <v>97.5</v>
      </c>
      <c r="S188" s="32">
        <f>IFERROR('Rp0,2, МПа'!F188/2,"-")</f>
        <v>97.5</v>
      </c>
      <c r="T188" s="32">
        <f>IFERROR('Rp0,2, МПа'!G188/2,"-")</f>
        <v>97.5</v>
      </c>
      <c r="U188" s="32">
        <f>IFERROR('Rp0,2, МПа'!H188/2,"-")</f>
        <v>97.5</v>
      </c>
      <c r="V188" s="32">
        <f>IFERROR('Rp0,2, МПа'!I188/2,"-")</f>
        <v>93</v>
      </c>
      <c r="W188" s="32">
        <f>IFERROR('Rp0,2, МПа'!J188/2,"-")</f>
        <v>88.5</v>
      </c>
      <c r="X188" s="32">
        <f>IFERROR('Rp0,2, МПа'!K188/2,"-")</f>
        <v>88.5</v>
      </c>
      <c r="Y188" s="32">
        <f>IFERROR('Rp0,2, МПа'!L188/2,"-")</f>
        <v>78.5</v>
      </c>
      <c r="Z188" s="32">
        <f>IFERROR('Rp0,2, МПа'!M188/2,"-")</f>
        <v>78.5</v>
      </c>
      <c r="AA188" s="32">
        <f>IFERROR('Rp0,2, МПа'!N188/2,"-")</f>
        <v>68.5</v>
      </c>
      <c r="AB188" s="32" t="str">
        <f>IFERROR('Rp0,2, МПа'!O188/2,"-")</f>
        <v>-</v>
      </c>
      <c r="AC188" s="33" t="str">
        <f>IFERROR('Rp0,2, МПа'!P188/2,"-")</f>
        <v>-</v>
      </c>
    </row>
    <row r="189" spans="1:29" ht="25.5" x14ac:dyDescent="0.25">
      <c r="A189" s="10" t="str">
        <f>INDEX('Обработка исходного'!B:B,ROW($B$3)+4*(ROW($B189)-ROW($B$3)))</f>
        <v>Сталь легированная хромомолибденованадиевая</v>
      </c>
      <c r="B189" s="47" t="str">
        <f>INDEX('Обработка исходного'!D:D,ROW($B$3)+4*(ROW($B189)-ROW($B$3)))</f>
        <v>12Х1МФ</v>
      </c>
      <c r="C189" s="27" t="str">
        <f>'Rp0,2, МПа'!C189</f>
        <v>Поковки толщиной до 800 мм, КП215*</v>
      </c>
      <c r="D189" s="31">
        <f>IFERROR(MIN('Rp0,2, МПа'!D189/1.5,'Rm, МПа'!D189/2.6),"-")</f>
        <v>143.33333333333334</v>
      </c>
      <c r="E189" s="32">
        <f>IFERROR(MIN('Rp0,2, МПа'!E189/1.5,'Rm, МПа'!E189/2.6),"-")</f>
        <v>143.33333333333334</v>
      </c>
      <c r="F189" s="32">
        <f>IFERROR(MIN('Rp0,2, МПа'!F189/1.5,'Rm, МПа'!F189/2.6),"-")</f>
        <v>143.33333333333334</v>
      </c>
      <c r="G189" s="32">
        <f>IFERROR(MIN('Rp0,2, МПа'!G189/1.5,'Rm, МПа'!G189/2.6),"-")</f>
        <v>143.33333333333334</v>
      </c>
      <c r="H189" s="32">
        <f>IFERROR(MIN('Rp0,2, МПа'!H189/1.5,'Rm, МПа'!H189/2.6),"-")</f>
        <v>143.33333333333334</v>
      </c>
      <c r="I189" s="32">
        <f>IFERROR(MIN('Rp0,2, МПа'!I189/1.5,'Rm, МПа'!I189/2.6),"-")</f>
        <v>137.33333333333334</v>
      </c>
      <c r="J189" s="32">
        <f>IFERROR(MIN('Rp0,2, МПа'!J189/1.5,'Rm, МПа'!J189/2.6),"-")</f>
        <v>130.66666666666666</v>
      </c>
      <c r="K189" s="32">
        <f>IFERROR(MIN('Rp0,2, МПа'!K189/1.5,'Rm, МПа'!K189/2.6),"-")</f>
        <v>130.66666666666666</v>
      </c>
      <c r="L189" s="32">
        <f>IFERROR(MIN('Rp0,2, МПа'!L189/1.5,'Rm, МПа'!L189/2.6),"-")</f>
        <v>118</v>
      </c>
      <c r="M189" s="32">
        <f>IFERROR(MIN('Rp0,2, МПа'!M189/1.5,'Rm, МПа'!M189/2.6),"-")</f>
        <v>118</v>
      </c>
      <c r="N189" s="32">
        <f>IFERROR(MIN('Rp0,2, МПа'!N189/1.5,'Rm, МПа'!N189/2.6),"-")</f>
        <v>98</v>
      </c>
      <c r="O189" s="32" t="str">
        <f>IFERROR(MIN('Rp0,2, МПа'!O189/1.5,'Rm, МПа'!O189/2.6),"-")</f>
        <v>-</v>
      </c>
      <c r="P189" s="33" t="str">
        <f>IFERROR(MIN('Rp0,2, МПа'!P189/1.5,'Rm, МПа'!P189/2.6),"-")</f>
        <v>-</v>
      </c>
      <c r="Q189" s="31">
        <f>IFERROR('Rp0,2, МПа'!D189/2,"-")</f>
        <v>107.5</v>
      </c>
      <c r="R189" s="32">
        <f>IFERROR('Rp0,2, МПа'!E189/2,"-")</f>
        <v>107.5</v>
      </c>
      <c r="S189" s="32">
        <f>IFERROR('Rp0,2, МПа'!F189/2,"-")</f>
        <v>107.5</v>
      </c>
      <c r="T189" s="32">
        <f>IFERROR('Rp0,2, МПа'!G189/2,"-")</f>
        <v>107.5</v>
      </c>
      <c r="U189" s="32">
        <f>IFERROR('Rp0,2, МПа'!H189/2,"-")</f>
        <v>107.5</v>
      </c>
      <c r="V189" s="32">
        <f>IFERROR('Rp0,2, МПа'!I189/2,"-")</f>
        <v>103</v>
      </c>
      <c r="W189" s="32">
        <f>IFERROR('Rp0,2, МПа'!J189/2,"-")</f>
        <v>98</v>
      </c>
      <c r="X189" s="32">
        <f>IFERROR('Rp0,2, МПа'!K189/2,"-")</f>
        <v>98</v>
      </c>
      <c r="Y189" s="32">
        <f>IFERROR('Rp0,2, МПа'!L189/2,"-")</f>
        <v>88.5</v>
      </c>
      <c r="Z189" s="32">
        <f>IFERROR('Rp0,2, МПа'!M189/2,"-")</f>
        <v>88.5</v>
      </c>
      <c r="AA189" s="32">
        <f>IFERROR('Rp0,2, МПа'!N189/2,"-")</f>
        <v>73.5</v>
      </c>
      <c r="AB189" s="32" t="str">
        <f>IFERROR('Rp0,2, МПа'!O189/2,"-")</f>
        <v>-</v>
      </c>
      <c r="AC189" s="33" t="str">
        <f>IFERROR('Rp0,2, МПа'!P189/2,"-")</f>
        <v>-</v>
      </c>
    </row>
    <row r="190" spans="1:29" ht="25.5" x14ac:dyDescent="0.25">
      <c r="A190" s="10" t="str">
        <f>INDEX('Обработка исходного'!B:B,ROW($B$3)+4*(ROW($B190)-ROW($B$3)))</f>
        <v>Сталь легированная хромомолибденованадиевая</v>
      </c>
      <c r="B190" s="47" t="str">
        <f>INDEX('Обработка исходного'!D:D,ROW($B$3)+4*(ROW($B190)-ROW($B$3)))</f>
        <v>12Х1МФ</v>
      </c>
      <c r="C190" s="27" t="str">
        <f>'Rp0,2, МПа'!C190</f>
        <v>Поковки толщиной от 100 до 500 мм, КП245*</v>
      </c>
      <c r="D190" s="31">
        <f>IFERROR(MIN('Rp0,2, МПа'!D190/1.5,'Rm, МПа'!D190/2.6),"-")</f>
        <v>163.33333333333334</v>
      </c>
      <c r="E190" s="32">
        <f>IFERROR(MIN('Rp0,2, МПа'!E190/1.5,'Rm, МПа'!E190/2.6),"-")</f>
        <v>163.33333333333334</v>
      </c>
      <c r="F190" s="32">
        <f>IFERROR(MIN('Rp0,2, МПа'!F190/1.5,'Rm, МПа'!F190/2.6),"-")</f>
        <v>163.33333333333334</v>
      </c>
      <c r="G190" s="32">
        <f>IFERROR(MIN('Rp0,2, МПа'!G190/1.5,'Rm, МПа'!G190/2.6),"-")</f>
        <v>163.33333333333334</v>
      </c>
      <c r="H190" s="32">
        <f>IFERROR(MIN('Rp0,2, МПа'!H190/1.5,'Rm, МПа'!H190/2.6),"-")</f>
        <v>163.33333333333334</v>
      </c>
      <c r="I190" s="32">
        <f>IFERROR(MIN('Rp0,2, МПа'!I190/1.5,'Rm, МПа'!I190/2.6),"-")</f>
        <v>156.66666666666666</v>
      </c>
      <c r="J190" s="32">
        <f>IFERROR(MIN('Rp0,2, МПа'!J190/1.5,'Rm, МПа'!J190/2.6),"-")</f>
        <v>144</v>
      </c>
      <c r="K190" s="32">
        <f>IFERROR(MIN('Rp0,2, МПа'!K190/1.5,'Rm, МПа'!K190/2.6),"-")</f>
        <v>144</v>
      </c>
      <c r="L190" s="32">
        <f>IFERROR(MIN('Rp0,2, МПа'!L190/1.5,'Rm, МПа'!L190/2.6),"-")</f>
        <v>130.66666666666666</v>
      </c>
      <c r="M190" s="32">
        <f>IFERROR(MIN('Rp0,2, МПа'!M190/1.5,'Rm, МПа'!M190/2.6),"-")</f>
        <v>130.66666666666666</v>
      </c>
      <c r="N190" s="32">
        <f>IFERROR(MIN('Rp0,2, МПа'!N190/1.5,'Rm, МПа'!N190/2.6),"-")</f>
        <v>111.33333333333333</v>
      </c>
      <c r="O190" s="32" t="str">
        <f>IFERROR(MIN('Rp0,2, МПа'!O190/1.5,'Rm, МПа'!O190/2.6),"-")</f>
        <v>-</v>
      </c>
      <c r="P190" s="33" t="str">
        <f>IFERROR(MIN('Rp0,2, МПа'!P190/1.5,'Rm, МПа'!P190/2.6),"-")</f>
        <v>-</v>
      </c>
      <c r="Q190" s="31">
        <f>IFERROR('Rp0,2, МПа'!D190/2,"-")</f>
        <v>122.5</v>
      </c>
      <c r="R190" s="32">
        <f>IFERROR('Rp0,2, МПа'!E190/2,"-")</f>
        <v>122.5</v>
      </c>
      <c r="S190" s="32">
        <f>IFERROR('Rp0,2, МПа'!F190/2,"-")</f>
        <v>122.5</v>
      </c>
      <c r="T190" s="32">
        <f>IFERROR('Rp0,2, МПа'!G190/2,"-")</f>
        <v>122.5</v>
      </c>
      <c r="U190" s="32">
        <f>IFERROR('Rp0,2, МПа'!H190/2,"-")</f>
        <v>122.5</v>
      </c>
      <c r="V190" s="32">
        <f>IFERROR('Rp0,2, МПа'!I190/2,"-")</f>
        <v>117.5</v>
      </c>
      <c r="W190" s="32">
        <f>IFERROR('Rp0,2, МПа'!J190/2,"-")</f>
        <v>108</v>
      </c>
      <c r="X190" s="32">
        <f>IFERROR('Rp0,2, МПа'!K190/2,"-")</f>
        <v>108</v>
      </c>
      <c r="Y190" s="32">
        <f>IFERROR('Rp0,2, МПа'!L190/2,"-")</f>
        <v>98</v>
      </c>
      <c r="Z190" s="32">
        <f>IFERROR('Rp0,2, МПа'!M190/2,"-")</f>
        <v>98</v>
      </c>
      <c r="AA190" s="32">
        <f>IFERROR('Rp0,2, МПа'!N190/2,"-")</f>
        <v>83.5</v>
      </c>
      <c r="AB190" s="32" t="str">
        <f>IFERROR('Rp0,2, МПа'!O190/2,"-")</f>
        <v>-</v>
      </c>
      <c r="AC190" s="33" t="str">
        <f>IFERROR('Rp0,2, МПа'!P190/2,"-")</f>
        <v>-</v>
      </c>
    </row>
    <row r="191" spans="1:29" ht="25.5" x14ac:dyDescent="0.25">
      <c r="A191" s="10" t="str">
        <f>INDEX('Обработка исходного'!B:B,ROW($B$3)+4*(ROW($B191)-ROW($B$3)))</f>
        <v>Сталь легированная хромомолибденованадиевая</v>
      </c>
      <c r="B191" s="47" t="str">
        <f>INDEX('Обработка исходного'!D:D,ROW($B$3)+4*(ROW($B191)-ROW($B$3)))</f>
        <v>12Х1МФ</v>
      </c>
      <c r="C191" s="27" t="str">
        <f>'Rp0,2, МПа'!C191</f>
        <v>Трубы бесшовные горячекатаные диаметром от 57 до 465 мм с толщиной стенки от 3,5 до 60 мм</v>
      </c>
      <c r="D191" s="31">
        <f>IFERROR(MIN('Rp0,2, МПа'!D191/1.5,'Rm, МПа'!D191/2.6),"-")</f>
        <v>169.61538461538461</v>
      </c>
      <c r="E191" s="32">
        <f>IFERROR(MIN('Rp0,2, МПа'!E191/1.5,'Rm, МПа'!E191/2.6),"-")</f>
        <v>166.15384615384616</v>
      </c>
      <c r="F191" s="32">
        <f>IFERROR(MIN('Rp0,2, МПа'!F191/1.5,'Rm, МПа'!F191/2.6),"-")</f>
        <v>166.15384615384616</v>
      </c>
      <c r="G191" s="32">
        <f>IFERROR(MIN('Rp0,2, МПа'!G191/1.5,'Rm, МПа'!G191/2.6),"-")</f>
        <v>162.30769230769229</v>
      </c>
      <c r="H191" s="32">
        <f>IFERROR(MIN('Rp0,2, МПа'!H191/1.5,'Rm, МПа'!H191/2.6),"-")</f>
        <v>162.30769230769229</v>
      </c>
      <c r="I191" s="32">
        <f>IFERROR(MIN('Rp0,2, МПа'!I191/1.5,'Rm, МПа'!I191/2.6),"-")</f>
        <v>158.46153846153845</v>
      </c>
      <c r="J191" s="32">
        <f>IFERROR(MIN('Rp0,2, МПа'!J191/1.5,'Rm, МПа'!J191/2.6),"-")</f>
        <v>158.46153846153845</v>
      </c>
      <c r="K191" s="32">
        <f>IFERROR(MIN('Rp0,2, МПа'!K191/1.5,'Rm, МПа'!K191/2.6),"-")</f>
        <v>150.76923076923077</v>
      </c>
      <c r="L191" s="32">
        <f>IFERROR(MIN('Rp0,2, МПа'!L191/1.5,'Rm, МПа'!L191/2.6),"-")</f>
        <v>143.07692307692307</v>
      </c>
      <c r="M191" s="32">
        <f>IFERROR(MIN('Rp0,2, МПа'!M191/1.5,'Rm, МПа'!M191/2.6),"-")</f>
        <v>131.92307692307691</v>
      </c>
      <c r="N191" s="32">
        <f>IFERROR(MIN('Rp0,2, МПа'!N191/1.5,'Rm, МПа'!N191/2.6),"-")</f>
        <v>113.07692307692307</v>
      </c>
      <c r="O191" s="32" t="str">
        <f>IFERROR(MIN('Rp0,2, МПа'!O191/1.5,'Rm, МПа'!O191/2.6),"-")</f>
        <v>-</v>
      </c>
      <c r="P191" s="33" t="str">
        <f>IFERROR(MIN('Rp0,2, МПа'!P191/1.5,'Rm, МПа'!P191/2.6),"-")</f>
        <v>-</v>
      </c>
      <c r="Q191" s="31">
        <f>IFERROR('Rp0,2, МПа'!D191/2,"-")</f>
        <v>137.5</v>
      </c>
      <c r="R191" s="32">
        <f>IFERROR('Rp0,2, МПа'!E191/2,"-")</f>
        <v>137.5</v>
      </c>
      <c r="S191" s="32">
        <f>IFERROR('Rp0,2, МПа'!F191/2,"-")</f>
        <v>137.5</v>
      </c>
      <c r="T191" s="32">
        <f>IFERROR('Rp0,2, МПа'!G191/2,"-")</f>
        <v>137.5</v>
      </c>
      <c r="U191" s="32">
        <f>IFERROR('Rp0,2, МПа'!H191/2,"-")</f>
        <v>137.5</v>
      </c>
      <c r="V191" s="32">
        <f>IFERROR('Rp0,2, МПа'!I191/2,"-")</f>
        <v>132.5</v>
      </c>
      <c r="W191" s="32">
        <f>IFERROR('Rp0,2, МПа'!J191/2,"-")</f>
        <v>127.5</v>
      </c>
      <c r="X191" s="32">
        <f>IFERROR('Rp0,2, МПа'!K191/2,"-")</f>
        <v>122.5</v>
      </c>
      <c r="Y191" s="32">
        <f>IFERROR('Rp0,2, МПа'!L191/2,"-")</f>
        <v>108</v>
      </c>
      <c r="Z191" s="32">
        <f>IFERROR('Rp0,2, МПа'!M191/2,"-")</f>
        <v>107</v>
      </c>
      <c r="AA191" s="32">
        <f>IFERROR('Rp0,2, МПа'!N191/2,"-")</f>
        <v>93</v>
      </c>
      <c r="AB191" s="32" t="str">
        <f>IFERROR('Rp0,2, МПа'!O191/2,"-")</f>
        <v>-</v>
      </c>
      <c r="AC191" s="33" t="str">
        <f>IFERROR('Rp0,2, МПа'!P191/2,"-")</f>
        <v>-</v>
      </c>
    </row>
    <row r="192" spans="1:29" ht="25.5" x14ac:dyDescent="0.25">
      <c r="A192" s="10" t="str">
        <f>INDEX('Обработка исходного'!B:B,ROW($B$3)+4*(ROW($B192)-ROW($B$3)))</f>
        <v>Сталь легированная хромомолибденованадиевая</v>
      </c>
      <c r="B192" s="47" t="str">
        <f>INDEX('Обработка исходного'!D:D,ROW($B$3)+4*(ROW($B192)-ROW($B$3)))</f>
        <v>12Х1МФ</v>
      </c>
      <c r="C192" s="27" t="str">
        <f>'Rp0,2, МПа'!C192</f>
        <v>Трубы холоднодеформируемые диаметром от 10 до 108 мм с толщиной стенки от 2 до 13 мм</v>
      </c>
      <c r="D192" s="31">
        <f>IFERROR(MIN('Rp0,2, МПа'!D192/1.5,'Rm, МПа'!D192/2.6),"-")</f>
        <v>169.61538461538461</v>
      </c>
      <c r="E192" s="32">
        <f>IFERROR(MIN('Rp0,2, МПа'!E192/1.5,'Rm, МПа'!E192/2.6),"-")</f>
        <v>166.15384615384616</v>
      </c>
      <c r="F192" s="32">
        <f>IFERROR(MIN('Rp0,2, МПа'!F192/1.5,'Rm, МПа'!F192/2.6),"-")</f>
        <v>166.15384615384616</v>
      </c>
      <c r="G192" s="32">
        <f>IFERROR(MIN('Rp0,2, МПа'!G192/1.5,'Rm, МПа'!G192/2.6),"-")</f>
        <v>162.30769230769229</v>
      </c>
      <c r="H192" s="32">
        <f>IFERROR(MIN('Rp0,2, МПа'!H192/1.5,'Rm, МПа'!H192/2.6),"-")</f>
        <v>162.30769230769229</v>
      </c>
      <c r="I192" s="32">
        <f>IFERROR(MIN('Rp0,2, МПа'!I192/1.5,'Rm, МПа'!I192/2.6),"-")</f>
        <v>158.46153846153845</v>
      </c>
      <c r="J192" s="32">
        <f>IFERROR(MIN('Rp0,2, МПа'!J192/1.5,'Rm, МПа'!J192/2.6),"-")</f>
        <v>158.46153846153845</v>
      </c>
      <c r="K192" s="32">
        <f>IFERROR(MIN('Rp0,2, МПа'!K192/1.5,'Rm, МПа'!K192/2.6),"-")</f>
        <v>150.76923076923077</v>
      </c>
      <c r="L192" s="32">
        <f>IFERROR(MIN('Rp0,2, МПа'!L192/1.5,'Rm, МПа'!L192/2.6),"-")</f>
        <v>143.07692307692307</v>
      </c>
      <c r="M192" s="32">
        <f>IFERROR(MIN('Rp0,2, МПа'!M192/1.5,'Rm, МПа'!M192/2.6),"-")</f>
        <v>131.92307692307691</v>
      </c>
      <c r="N192" s="32">
        <f>IFERROR(MIN('Rp0,2, МПа'!N192/1.5,'Rm, МПа'!N192/2.6),"-")</f>
        <v>113.07692307692307</v>
      </c>
      <c r="O192" s="32" t="str">
        <f>IFERROR(MIN('Rp0,2, МПа'!O192/1.5,'Rm, МПа'!O192/2.6),"-")</f>
        <v>-</v>
      </c>
      <c r="P192" s="33" t="str">
        <f>IFERROR(MIN('Rp0,2, МПа'!P192/1.5,'Rm, МПа'!P192/2.6),"-")</f>
        <v>-</v>
      </c>
      <c r="Q192" s="31">
        <f>IFERROR('Rp0,2, МПа'!D192/2,"-")</f>
        <v>137.5</v>
      </c>
      <c r="R192" s="32">
        <f>IFERROR('Rp0,2, МПа'!E192/2,"-")</f>
        <v>137.5</v>
      </c>
      <c r="S192" s="32">
        <f>IFERROR('Rp0,2, МПа'!F192/2,"-")</f>
        <v>137.5</v>
      </c>
      <c r="T192" s="32">
        <f>IFERROR('Rp0,2, МПа'!G192/2,"-")</f>
        <v>137.5</v>
      </c>
      <c r="U192" s="32">
        <f>IFERROR('Rp0,2, МПа'!H192/2,"-")</f>
        <v>137.5</v>
      </c>
      <c r="V192" s="32">
        <f>IFERROR('Rp0,2, МПа'!I192/2,"-")</f>
        <v>132.5</v>
      </c>
      <c r="W192" s="32">
        <f>IFERROR('Rp0,2, МПа'!J192/2,"-")</f>
        <v>127.5</v>
      </c>
      <c r="X192" s="32">
        <f>IFERROR('Rp0,2, МПа'!K192/2,"-")</f>
        <v>122.5</v>
      </c>
      <c r="Y192" s="32">
        <f>IFERROR('Rp0,2, МПа'!L192/2,"-")</f>
        <v>108</v>
      </c>
      <c r="Z192" s="32">
        <f>IFERROR('Rp0,2, МПа'!M192/2,"-")</f>
        <v>107</v>
      </c>
      <c r="AA192" s="32">
        <f>IFERROR('Rp0,2, МПа'!N192/2,"-")</f>
        <v>93</v>
      </c>
      <c r="AB192" s="32" t="str">
        <f>IFERROR('Rp0,2, МПа'!O192/2,"-")</f>
        <v>-</v>
      </c>
      <c r="AC192" s="33" t="str">
        <f>IFERROR('Rp0,2, МПа'!P192/2,"-")</f>
        <v>-</v>
      </c>
    </row>
    <row r="193" spans="1:29" ht="25.5" x14ac:dyDescent="0.25">
      <c r="A193" s="10" t="str">
        <f>INDEX('Обработка исходного'!B:B,ROW($B$3)+4*(ROW($B193)-ROW($B$3)))</f>
        <v>Сталь легированная хромомолибденованадиевая</v>
      </c>
      <c r="B193" s="47" t="str">
        <f>INDEX('Обработка исходного'!D:D,ROW($B$3)+4*(ROW($B193)-ROW($B$3)))</f>
        <v>25Х1МФ</v>
      </c>
      <c r="C193" s="27" t="str">
        <f>'Rp0,2, МПа'!C193</f>
        <v>Сталь горячекатаная, кованая, калиброванная диаметром или стороной квадрата до 90 мм</v>
      </c>
      <c r="D193" s="31">
        <f>IFERROR(MIN('Rp0,2, МПа'!D193/1.5,'Rm, МПа'!D193/2.6),"-")</f>
        <v>339.61538461538458</v>
      </c>
      <c r="E193" s="32">
        <f>IFERROR(MIN('Rp0,2, МПа'!E193/1.5,'Rm, МПа'!E193/2.6),"-")</f>
        <v>335.76923076923077</v>
      </c>
      <c r="F193" s="32">
        <f>IFERROR(MIN('Rp0,2, МПа'!F193/1.5,'Rm, МПа'!F193/2.6),"-")</f>
        <v>320.76923076923077</v>
      </c>
      <c r="G193" s="32">
        <f>IFERROR(MIN('Rp0,2, МПа'!G193/1.5,'Rm, МПа'!G193/2.6),"-")</f>
        <v>313.07692307692309</v>
      </c>
      <c r="H193" s="32">
        <f>IFERROR(MIN('Rp0,2, МПа'!H193/1.5,'Rm, МПа'!H193/2.6),"-")</f>
        <v>309.23076923076923</v>
      </c>
      <c r="I193" s="32">
        <f>IFERROR(MIN('Rp0,2, МПа'!I193/1.5,'Rm, МПа'!I193/2.6),"-")</f>
        <v>298.07692307692309</v>
      </c>
      <c r="J193" s="32">
        <f>IFERROR(MIN('Rp0,2, МПа'!J193/1.5,'Rm, МПа'!J193/2.6),"-")</f>
        <v>294.23076923076923</v>
      </c>
      <c r="K193" s="32">
        <f>IFERROR(MIN('Rp0,2, МПа'!K193/1.5,'Rm, МПа'!K193/2.6),"-")</f>
        <v>279.23076923076923</v>
      </c>
      <c r="L193" s="32">
        <f>IFERROR(MIN('Rp0,2, МПа'!L193/1.5,'Rm, МПа'!L193/2.6),"-")</f>
        <v>275.38461538461536</v>
      </c>
      <c r="M193" s="32">
        <f>IFERROR(MIN('Rp0,2, МПа'!M193/1.5,'Rm, МПа'!M193/2.6),"-")</f>
        <v>261.92307692307691</v>
      </c>
      <c r="N193" s="32">
        <f>IFERROR(MIN('Rp0,2, МПа'!N193/1.5,'Rm, МПа'!N193/2.6),"-")</f>
        <v>241.53846153846152</v>
      </c>
      <c r="O193" s="32" t="str">
        <f>IFERROR(MIN('Rp0,2, МПа'!O193/1.5,'Rm, МПа'!O193/2.6),"-")</f>
        <v>-</v>
      </c>
      <c r="P193" s="33" t="str">
        <f>IFERROR(MIN('Rp0,2, МПа'!P193/1.5,'Rm, МПа'!P193/2.6),"-")</f>
        <v>-</v>
      </c>
      <c r="Q193" s="31">
        <f>IFERROR('Rp0,2, МПа'!D193/2,"-")</f>
        <v>368</v>
      </c>
      <c r="R193" s="32">
        <f>IFERROR('Rp0,2, МПа'!E193/2,"-")</f>
        <v>353</v>
      </c>
      <c r="S193" s="32">
        <f>IFERROR('Rp0,2, МПа'!F193/2,"-")</f>
        <v>348.5</v>
      </c>
      <c r="T193" s="32">
        <f>IFERROR('Rp0,2, МПа'!G193/2,"-")</f>
        <v>328.5</v>
      </c>
      <c r="U193" s="32">
        <f>IFERROR('Rp0,2, МПа'!H193/2,"-")</f>
        <v>323.5</v>
      </c>
      <c r="V193" s="32">
        <f>IFERROR('Rp0,2, МПа'!I193/2,"-")</f>
        <v>309</v>
      </c>
      <c r="W193" s="32">
        <f>IFERROR('Rp0,2, МПа'!J193/2,"-")</f>
        <v>304</v>
      </c>
      <c r="X193" s="32">
        <f>IFERROR('Rp0,2, МПа'!K193/2,"-")</f>
        <v>284.5</v>
      </c>
      <c r="Y193" s="32">
        <f>IFERROR('Rp0,2, МПа'!L193/2,"-")</f>
        <v>279.5</v>
      </c>
      <c r="Z193" s="32">
        <f>IFERROR('Rp0,2, МПа'!M193/2,"-")</f>
        <v>270</v>
      </c>
      <c r="AA193" s="32">
        <f>IFERROR('Rp0,2, МПа'!N193/2,"-")</f>
        <v>265</v>
      </c>
      <c r="AB193" s="32" t="str">
        <f>IFERROR('Rp0,2, МПа'!O193/2,"-")</f>
        <v>-</v>
      </c>
      <c r="AC193" s="33" t="str">
        <f>IFERROR('Rp0,2, МПа'!P193/2,"-")</f>
        <v>-</v>
      </c>
    </row>
    <row r="194" spans="1:29" ht="25.5" x14ac:dyDescent="0.25">
      <c r="A194" s="10" t="str">
        <f>INDEX('Обработка исходного'!B:B,ROW($B$3)+4*(ROW($B194)-ROW($B$3)))</f>
        <v>Сталь легированная хромомолибденованадиевая</v>
      </c>
      <c r="B194" s="47" t="str">
        <f>INDEX('Обработка исходного'!D:D,ROW($B$3)+4*(ROW($B194)-ROW($B$3)))</f>
        <v>25Х1МФ</v>
      </c>
      <c r="C194" s="27" t="str">
        <f>'Rp0,2, МПа'!C194</f>
        <v>Сталь горячекатаная, кованая, калиброванная диаметром или стороной квадрата от 90 до 150 мм</v>
      </c>
      <c r="D194" s="31">
        <f>IFERROR(MIN('Rp0,2, МПа'!D194/1.5,'Rm, МПа'!D194/2.6),"-")</f>
        <v>339.61538461538458</v>
      </c>
      <c r="E194" s="32">
        <f>IFERROR(MIN('Rp0,2, МПа'!E194/1.5,'Rm, МПа'!E194/2.6),"-")</f>
        <v>335.76923076923077</v>
      </c>
      <c r="F194" s="32">
        <f>IFERROR(MIN('Rp0,2, МПа'!F194/1.5,'Rm, МПа'!F194/2.6),"-")</f>
        <v>320.76923076923077</v>
      </c>
      <c r="G194" s="32">
        <f>IFERROR(MIN('Rp0,2, МПа'!G194/1.5,'Rm, МПа'!G194/2.6),"-")</f>
        <v>313.07692307692309</v>
      </c>
      <c r="H194" s="32">
        <f>IFERROR(MIN('Rp0,2, МПа'!H194/1.5,'Rm, МПа'!H194/2.6),"-")</f>
        <v>309.23076923076923</v>
      </c>
      <c r="I194" s="32">
        <f>IFERROR(MIN('Rp0,2, МПа'!I194/1.5,'Rm, МПа'!I194/2.6),"-")</f>
        <v>298.07692307692309</v>
      </c>
      <c r="J194" s="32">
        <f>IFERROR(MIN('Rp0,2, МПа'!J194/1.5,'Rm, МПа'!J194/2.6),"-")</f>
        <v>294.23076923076923</v>
      </c>
      <c r="K194" s="32">
        <f>IFERROR(MIN('Rp0,2, МПа'!K194/1.5,'Rm, МПа'!K194/2.6),"-")</f>
        <v>279.23076923076923</v>
      </c>
      <c r="L194" s="32">
        <f>IFERROR(MIN('Rp0,2, МПа'!L194/1.5,'Rm, МПа'!L194/2.6),"-")</f>
        <v>275.38461538461536</v>
      </c>
      <c r="M194" s="32">
        <f>IFERROR(MIN('Rp0,2, МПа'!M194/1.5,'Rm, МПа'!M194/2.6),"-")</f>
        <v>261.92307692307691</v>
      </c>
      <c r="N194" s="32">
        <f>IFERROR(MIN('Rp0,2, МПа'!N194/1.5,'Rm, МПа'!N194/2.6),"-")</f>
        <v>241.53846153846152</v>
      </c>
      <c r="O194" s="32" t="str">
        <f>IFERROR(MIN('Rp0,2, МПа'!O194/1.5,'Rm, МПа'!O194/2.6),"-")</f>
        <v>-</v>
      </c>
      <c r="P194" s="33" t="str">
        <f>IFERROR(MIN('Rp0,2, МПа'!P194/1.5,'Rm, МПа'!P194/2.6),"-")</f>
        <v>-</v>
      </c>
      <c r="Q194" s="31">
        <f>IFERROR('Rp0,2, МПа'!D194/2,"-")</f>
        <v>368</v>
      </c>
      <c r="R194" s="32">
        <f>IFERROR('Rp0,2, МПа'!E194/2,"-")</f>
        <v>353</v>
      </c>
      <c r="S194" s="32">
        <f>IFERROR('Rp0,2, МПа'!F194/2,"-")</f>
        <v>348.5</v>
      </c>
      <c r="T194" s="32">
        <f>IFERROR('Rp0,2, МПа'!G194/2,"-")</f>
        <v>328.5</v>
      </c>
      <c r="U194" s="32">
        <f>IFERROR('Rp0,2, МПа'!H194/2,"-")</f>
        <v>323.5</v>
      </c>
      <c r="V194" s="32">
        <f>IFERROR('Rp0,2, МПа'!I194/2,"-")</f>
        <v>309</v>
      </c>
      <c r="W194" s="32">
        <f>IFERROR('Rp0,2, МПа'!J194/2,"-")</f>
        <v>304</v>
      </c>
      <c r="X194" s="32">
        <f>IFERROR('Rp0,2, МПа'!K194/2,"-")</f>
        <v>284.5</v>
      </c>
      <c r="Y194" s="32">
        <f>IFERROR('Rp0,2, МПа'!L194/2,"-")</f>
        <v>279.5</v>
      </c>
      <c r="Z194" s="32">
        <f>IFERROR('Rp0,2, МПа'!M194/2,"-")</f>
        <v>270</v>
      </c>
      <c r="AA194" s="32">
        <f>IFERROR('Rp0,2, МПа'!N194/2,"-")</f>
        <v>265</v>
      </c>
      <c r="AB194" s="32" t="str">
        <f>IFERROR('Rp0,2, МПа'!O194/2,"-")</f>
        <v>-</v>
      </c>
      <c r="AC194" s="33" t="str">
        <f>IFERROR('Rp0,2, МПа'!P194/2,"-")</f>
        <v>-</v>
      </c>
    </row>
    <row r="195" spans="1:29" ht="25.5" x14ac:dyDescent="0.25">
      <c r="A195" s="10" t="str">
        <f>INDEX('Обработка исходного'!B:B,ROW($B$3)+4*(ROW($B195)-ROW($B$3)))</f>
        <v>Сталь легированная хромомолибденованадиевая</v>
      </c>
      <c r="B195" s="47" t="str">
        <f>INDEX('Обработка исходного'!D:D,ROW($B$3)+4*(ROW($B195)-ROW($B$3)))</f>
        <v>25Х1МФ</v>
      </c>
      <c r="C195" s="27" t="str">
        <f>'Rp0,2, МПа'!C195</f>
        <v>Сталь горячекатаная, кованая, калиброванная диаметром или стороной квадрата от 150 до 200 мм</v>
      </c>
      <c r="D195" s="31">
        <f>IFERROR(MIN('Rp0,2, МПа'!D195/1.5,'Rm, МПа'!D195/2.6),"-")</f>
        <v>339.61538461538458</v>
      </c>
      <c r="E195" s="32">
        <f>IFERROR(MIN('Rp0,2, МПа'!E195/1.5,'Rm, МПа'!E195/2.6),"-")</f>
        <v>335.76923076923077</v>
      </c>
      <c r="F195" s="32">
        <f>IFERROR(MIN('Rp0,2, МПа'!F195/1.5,'Rm, МПа'!F195/2.6),"-")</f>
        <v>320.76923076923077</v>
      </c>
      <c r="G195" s="32">
        <f>IFERROR(MIN('Rp0,2, МПа'!G195/1.5,'Rm, МПа'!G195/2.6),"-")</f>
        <v>313.07692307692309</v>
      </c>
      <c r="H195" s="32">
        <f>IFERROR(MIN('Rp0,2, МПа'!H195/1.5,'Rm, МПа'!H195/2.6),"-")</f>
        <v>309.23076923076923</v>
      </c>
      <c r="I195" s="32">
        <f>IFERROR(MIN('Rp0,2, МПа'!I195/1.5,'Rm, МПа'!I195/2.6),"-")</f>
        <v>298.07692307692309</v>
      </c>
      <c r="J195" s="32">
        <f>IFERROR(MIN('Rp0,2, МПа'!J195/1.5,'Rm, МПа'!J195/2.6),"-")</f>
        <v>294.23076923076923</v>
      </c>
      <c r="K195" s="32">
        <f>IFERROR(MIN('Rp0,2, МПа'!K195/1.5,'Rm, МПа'!K195/2.6),"-")</f>
        <v>279.23076923076923</v>
      </c>
      <c r="L195" s="32">
        <f>IFERROR(MIN('Rp0,2, МПа'!L195/1.5,'Rm, МПа'!L195/2.6),"-")</f>
        <v>275.38461538461536</v>
      </c>
      <c r="M195" s="32">
        <f>IFERROR(MIN('Rp0,2, МПа'!M195/1.5,'Rm, МПа'!M195/2.6),"-")</f>
        <v>264.23076923076923</v>
      </c>
      <c r="N195" s="32">
        <f>IFERROR(MIN('Rp0,2, МПа'!N195/1.5,'Rm, МПа'!N195/2.6),"-")</f>
        <v>241.53846153846152</v>
      </c>
      <c r="O195" s="32" t="str">
        <f>IFERROR(MIN('Rp0,2, МПа'!O195/1.5,'Rm, МПа'!O195/2.6),"-")</f>
        <v>-</v>
      </c>
      <c r="P195" s="33" t="str">
        <f>IFERROR(MIN('Rp0,2, МПа'!P195/1.5,'Rm, МПа'!P195/2.6),"-")</f>
        <v>-</v>
      </c>
      <c r="Q195" s="31">
        <f>IFERROR('Rp0,2, МПа'!D195/2,"-")</f>
        <v>368</v>
      </c>
      <c r="R195" s="32">
        <f>IFERROR('Rp0,2, МПа'!E195/2,"-")</f>
        <v>353</v>
      </c>
      <c r="S195" s="32">
        <f>IFERROR('Rp0,2, МПа'!F195/2,"-")</f>
        <v>348.5</v>
      </c>
      <c r="T195" s="32">
        <f>IFERROR('Rp0,2, МПа'!G195/2,"-")</f>
        <v>328.5</v>
      </c>
      <c r="U195" s="32">
        <f>IFERROR('Rp0,2, МПа'!H195/2,"-")</f>
        <v>323.5</v>
      </c>
      <c r="V195" s="32">
        <f>IFERROR('Rp0,2, МПа'!I195/2,"-")</f>
        <v>309</v>
      </c>
      <c r="W195" s="32">
        <f>IFERROR('Rp0,2, МПа'!J195/2,"-")</f>
        <v>304</v>
      </c>
      <c r="X195" s="32">
        <f>IFERROR('Rp0,2, МПа'!K195/2,"-")</f>
        <v>284.5</v>
      </c>
      <c r="Y195" s="32">
        <f>IFERROR('Rp0,2, МПа'!L195/2,"-")</f>
        <v>279.5</v>
      </c>
      <c r="Z195" s="32">
        <f>IFERROR('Rp0,2, МПа'!M195/2,"-")</f>
        <v>270</v>
      </c>
      <c r="AA195" s="32">
        <f>IFERROR('Rp0,2, МПа'!N195/2,"-")</f>
        <v>265</v>
      </c>
      <c r="AB195" s="32" t="str">
        <f>IFERROR('Rp0,2, МПа'!O195/2,"-")</f>
        <v>-</v>
      </c>
      <c r="AC195" s="33" t="str">
        <f>IFERROR('Rp0,2, МПа'!P195/2,"-")</f>
        <v>-</v>
      </c>
    </row>
    <row r="196" spans="1:29" ht="25.5" x14ac:dyDescent="0.25">
      <c r="A196" s="10" t="str">
        <f>INDEX('Обработка исходного'!B:B,ROW($B$3)+4*(ROW($B196)-ROW($B$3)))</f>
        <v>Сталь легированная хромомолибденованадиевая</v>
      </c>
      <c r="B196" s="47" t="str">
        <f>INDEX('Обработка исходного'!D:D,ROW($B$3)+4*(ROW($B196)-ROW($B$3)))</f>
        <v>25Х1МФ</v>
      </c>
      <c r="C196" s="27" t="str">
        <f>'Rp0,2, МПа'!C196</f>
        <v>Заготовки крепежных деталей толщиной или диаметром до 200 мм, КП490*</v>
      </c>
      <c r="D196" s="31">
        <f>IFERROR(MIN('Rp0,2, МПа'!D196/1.5,'Rm, МПа'!D196/2.6),"-")</f>
        <v>226.53846153846152</v>
      </c>
      <c r="E196" s="32">
        <f>IFERROR(MIN('Rp0,2, МПа'!E196/1.5,'Rm, МПа'!E196/2.6),"-")</f>
        <v>222.69230769230768</v>
      </c>
      <c r="F196" s="32">
        <f>IFERROR(MIN('Rp0,2, МПа'!F196/1.5,'Rm, МПа'!F196/2.6),"-")</f>
        <v>211.15384615384616</v>
      </c>
      <c r="G196" s="32">
        <f>IFERROR(MIN('Rp0,2, МПа'!G196/1.5,'Rm, МПа'!G196/2.6),"-")</f>
        <v>207.69230769230768</v>
      </c>
      <c r="H196" s="32">
        <f>IFERROR(MIN('Rp0,2, МПа'!H196/1.5,'Rm, МПа'!H196/2.6),"-")</f>
        <v>207.69230769230768</v>
      </c>
      <c r="I196" s="32">
        <f>IFERROR(MIN('Rp0,2, МПа'!I196/1.5,'Rm, МПа'!I196/2.6),"-")</f>
        <v>196.15384615384616</v>
      </c>
      <c r="J196" s="32">
        <f>IFERROR(MIN('Rp0,2, МПа'!J196/1.5,'Rm, МПа'!J196/2.6),"-")</f>
        <v>196.15384615384616</v>
      </c>
      <c r="K196" s="32">
        <f>IFERROR(MIN('Rp0,2, МПа'!K196/1.5,'Rm, МПа'!K196/2.6),"-")</f>
        <v>185</v>
      </c>
      <c r="L196" s="32">
        <f>IFERROR(MIN('Rp0,2, МПа'!L196/1.5,'Rm, МПа'!L196/2.6),"-")</f>
        <v>181.15384615384616</v>
      </c>
      <c r="M196" s="32">
        <f>IFERROR(MIN('Rp0,2, МПа'!M196/1.5,'Rm, МПа'!M196/2.6),"-")</f>
        <v>177.30769230769229</v>
      </c>
      <c r="N196" s="32">
        <f>IFERROR(MIN('Rp0,2, МПа'!N196/1.5,'Rm, МПа'!N196/2.6),"-")</f>
        <v>158.46153846153845</v>
      </c>
      <c r="O196" s="32" t="str">
        <f>IFERROR(MIN('Rp0,2, МПа'!O196/1.5,'Rm, МПа'!O196/2.6),"-")</f>
        <v>-</v>
      </c>
      <c r="P196" s="33" t="str">
        <f>IFERROR(MIN('Rp0,2, МПа'!P196/1.5,'Rm, МПа'!P196/2.6),"-")</f>
        <v>-</v>
      </c>
      <c r="Q196" s="31">
        <f>IFERROR('Rp0,2, МПа'!D196/2,"-")</f>
        <v>245</v>
      </c>
      <c r="R196" s="32">
        <f>IFERROR('Rp0,2, МПа'!E196/2,"-")</f>
        <v>235.5</v>
      </c>
      <c r="S196" s="32">
        <f>IFERROR('Rp0,2, МПа'!F196/2,"-")</f>
        <v>230.5</v>
      </c>
      <c r="T196" s="32">
        <f>IFERROR('Rp0,2, МПа'!G196/2,"-")</f>
        <v>216</v>
      </c>
      <c r="U196" s="32">
        <f>IFERROR('Rp0,2, МПа'!H196/2,"-")</f>
        <v>216</v>
      </c>
      <c r="V196" s="32">
        <f>IFERROR('Rp0,2, МПа'!I196/2,"-")</f>
        <v>206</v>
      </c>
      <c r="W196" s="32">
        <f>IFERROR('Rp0,2, МПа'!J196/2,"-")</f>
        <v>201</v>
      </c>
      <c r="X196" s="32">
        <f>IFERROR('Rp0,2, МПа'!K196/2,"-")</f>
        <v>171.5</v>
      </c>
      <c r="Y196" s="32">
        <f>IFERROR('Rp0,2, МПа'!L196/2,"-")</f>
        <v>171.5</v>
      </c>
      <c r="Z196" s="32">
        <f>IFERROR('Rp0,2, МПа'!M196/2,"-")</f>
        <v>161.5</v>
      </c>
      <c r="AA196" s="32">
        <f>IFERROR('Rp0,2, МПа'!N196/2,"-")</f>
        <v>161.5</v>
      </c>
      <c r="AB196" s="32" t="str">
        <f>IFERROR('Rp0,2, МПа'!O196/2,"-")</f>
        <v>-</v>
      </c>
      <c r="AC196" s="33" t="str">
        <f>IFERROR('Rp0,2, МПа'!P196/2,"-")</f>
        <v>-</v>
      </c>
    </row>
    <row r="197" spans="1:29" ht="25.5" x14ac:dyDescent="0.25">
      <c r="A197" s="10" t="str">
        <f>INDEX('Обработка исходного'!B:B,ROW($B$3)+4*(ROW($B197)-ROW($B$3)))</f>
        <v>Сталь легированная хромомолибденованадиевая</v>
      </c>
      <c r="B197" s="47" t="str">
        <f>INDEX('Обработка исходного'!D:D,ROW($B$3)+4*(ROW($B197)-ROW($B$3)))</f>
        <v>25Х1МФ</v>
      </c>
      <c r="C197" s="27" t="str">
        <f>'Rp0,2, МПа'!C197</f>
        <v>Заготовки крепежных деталей толщиной или диаметром до 200 мм КП590*</v>
      </c>
      <c r="D197" s="31">
        <f>IFERROR(MIN('Rp0,2, МПа'!D197/1.5,'Rm, МПа'!D197/2.6),"-")</f>
        <v>283.07692307692309</v>
      </c>
      <c r="E197" s="32">
        <f>IFERROR(MIN('Rp0,2, МПа'!E197/1.5,'Rm, МПа'!E197/2.6),"-")</f>
        <v>275.38461538461536</v>
      </c>
      <c r="F197" s="32">
        <f>IFERROR(MIN('Rp0,2, МПа'!F197/1.5,'Rm, МПа'!F197/2.6),"-")</f>
        <v>264.23076923076923</v>
      </c>
      <c r="G197" s="32">
        <f>IFERROR(MIN('Rp0,2, МПа'!G197/1.5,'Rm, МПа'!G197/2.6),"-")</f>
        <v>256.53846153846155</v>
      </c>
      <c r="H197" s="32">
        <f>IFERROR(MIN('Rp0,2, МПа'!H197/1.5,'Rm, МПа'!H197/2.6),"-")</f>
        <v>256.53846153846155</v>
      </c>
      <c r="I197" s="32">
        <f>IFERROR(MIN('Rp0,2, МПа'!I197/1.5,'Rm, МПа'!I197/2.6),"-")</f>
        <v>241.53846153846152</v>
      </c>
      <c r="J197" s="32">
        <f>IFERROR(MIN('Rp0,2, МПа'!J197/1.5,'Rm, МПа'!J197/2.6),"-")</f>
        <v>241.53846153846152</v>
      </c>
      <c r="K197" s="32">
        <f>IFERROR(MIN('Rp0,2, МПа'!K197/1.5,'Rm, МПа'!K197/2.6),"-")</f>
        <v>230</v>
      </c>
      <c r="L197" s="32">
        <f>IFERROR(MIN('Rp0,2, МПа'!L197/1.5,'Rm, МПа'!L197/2.6),"-")</f>
        <v>226.53846153846152</v>
      </c>
      <c r="M197" s="32">
        <f>IFERROR(MIN('Rp0,2, МПа'!M197/1.5,'Rm, МПа'!M197/2.6),"-")</f>
        <v>218.84615384615384</v>
      </c>
      <c r="N197" s="32">
        <f>IFERROR(MIN('Rp0,2, МПа'!N197/1.5,'Rm, МПа'!N197/2.6),"-")</f>
        <v>196.15384615384616</v>
      </c>
      <c r="O197" s="32" t="str">
        <f>IFERROR(MIN('Rp0,2, МПа'!O197/1.5,'Rm, МПа'!O197/2.6),"-")</f>
        <v>-</v>
      </c>
      <c r="P197" s="33" t="str">
        <f>IFERROR(MIN('Rp0,2, МПа'!P197/1.5,'Rm, МПа'!P197/2.6),"-")</f>
        <v>-</v>
      </c>
      <c r="Q197" s="31">
        <f>IFERROR('Rp0,2, МПа'!D197/2,"-")</f>
        <v>295</v>
      </c>
      <c r="R197" s="32">
        <f>IFERROR('Rp0,2, МПа'!E197/2,"-")</f>
        <v>279.5</v>
      </c>
      <c r="S197" s="32">
        <f>IFERROR('Rp0,2, МПа'!F197/2,"-")</f>
        <v>274.5</v>
      </c>
      <c r="T197" s="32">
        <f>IFERROR('Rp0,2, МПа'!G197/2,"-")</f>
        <v>260</v>
      </c>
      <c r="U197" s="32">
        <f>IFERROR('Rp0,2, МПа'!H197/2,"-")</f>
        <v>255</v>
      </c>
      <c r="V197" s="32">
        <f>IFERROR('Rp0,2, МПа'!I197/2,"-")</f>
        <v>245.5</v>
      </c>
      <c r="W197" s="32">
        <f>IFERROR('Rp0,2, МПа'!J197/2,"-")</f>
        <v>240.5</v>
      </c>
      <c r="X197" s="32">
        <f>IFERROR('Rp0,2, МПа'!K197/2,"-")</f>
        <v>225.5</v>
      </c>
      <c r="Y197" s="32">
        <f>IFERROR('Rp0,2, МПа'!L197/2,"-")</f>
        <v>220.5</v>
      </c>
      <c r="Z197" s="32">
        <f>IFERROR('Rp0,2, МПа'!M197/2,"-")</f>
        <v>216</v>
      </c>
      <c r="AA197" s="32">
        <f>IFERROR('Rp0,2, МПа'!N197/2,"-")</f>
        <v>211</v>
      </c>
      <c r="AB197" s="32" t="str">
        <f>IFERROR('Rp0,2, МПа'!O197/2,"-")</f>
        <v>-</v>
      </c>
      <c r="AC197" s="33" t="str">
        <f>IFERROR('Rp0,2, МПа'!P197/2,"-")</f>
        <v>-</v>
      </c>
    </row>
    <row r="198" spans="1:29" ht="25.5" x14ac:dyDescent="0.25">
      <c r="A198" s="10" t="str">
        <f>INDEX('Обработка исходного'!B:B,ROW($B$3)+4*(ROW($B198)-ROW($B$3)))</f>
        <v>Сталь легированная хромомолибденованадиевая</v>
      </c>
      <c r="B198" s="47" t="str">
        <f>INDEX('Обработка исходного'!D:D,ROW($B$3)+4*(ROW($B198)-ROW($B$3)))</f>
        <v>25Х1МФ</v>
      </c>
      <c r="C198" s="27" t="str">
        <f>'Rp0,2, МПа'!C198</f>
        <v>Заготовки крепежных деталей толщиной или диаметром до 200 мм, КП640*</v>
      </c>
      <c r="D198" s="31">
        <f>IFERROR(MIN('Rp0,2, МПа'!D198/1.5,'Rm, МПа'!D198/2.6),"-")</f>
        <v>301.92307692307691</v>
      </c>
      <c r="E198" s="32">
        <f>IFERROR(MIN('Rp0,2, МПа'!E198/1.5,'Rm, МПа'!E198/2.6),"-")</f>
        <v>298.07692307692309</v>
      </c>
      <c r="F198" s="32">
        <f>IFERROR(MIN('Rp0,2, МПа'!F198/1.5,'Rm, МПа'!F198/2.6),"-")</f>
        <v>283.07692307692309</v>
      </c>
      <c r="G198" s="32">
        <f>IFERROR(MIN('Rp0,2, МПа'!G198/1.5,'Rm, МПа'!G198/2.6),"-")</f>
        <v>275.38461538461536</v>
      </c>
      <c r="H198" s="32">
        <f>IFERROR(MIN('Rp0,2, МПа'!H198/1.5,'Rm, МПа'!H198/2.6),"-")</f>
        <v>271.53846153846155</v>
      </c>
      <c r="I198" s="32">
        <f>IFERROR(MIN('Rp0,2, МПа'!I198/1.5,'Rm, МПа'!I198/2.6),"-")</f>
        <v>264.23076923076923</v>
      </c>
      <c r="J198" s="32">
        <f>IFERROR(MIN('Rp0,2, МПа'!J198/1.5,'Rm, МПа'!J198/2.6),"-")</f>
        <v>264.23076923076923</v>
      </c>
      <c r="K198" s="32">
        <f>IFERROR(MIN('Rp0,2, МПа'!K198/1.5,'Rm, МПа'!K198/2.6),"-")</f>
        <v>245.38461538461539</v>
      </c>
      <c r="L198" s="32">
        <f>IFERROR(MIN('Rp0,2, МПа'!L198/1.5,'Rm, МПа'!L198/2.6),"-")</f>
        <v>241.53846153846152</v>
      </c>
      <c r="M198" s="32">
        <f>IFERROR(MIN('Rp0,2, МПа'!M198/1.5,'Rm, МПа'!M198/2.6),"-")</f>
        <v>233.84615384615384</v>
      </c>
      <c r="N198" s="32">
        <f>IFERROR(MIN('Rp0,2, МПа'!N198/1.5,'Rm, МПа'!N198/2.6),"-")</f>
        <v>211.15384615384616</v>
      </c>
      <c r="O198" s="32" t="str">
        <f>IFERROR(MIN('Rp0,2, МПа'!O198/1.5,'Rm, МПа'!O198/2.6),"-")</f>
        <v>-</v>
      </c>
      <c r="P198" s="33" t="str">
        <f>IFERROR(MIN('Rp0,2, МПа'!P198/1.5,'Rm, МПа'!P198/2.6),"-")</f>
        <v>-</v>
      </c>
      <c r="Q198" s="31">
        <f>IFERROR('Rp0,2, МПа'!D198/2,"-")</f>
        <v>320</v>
      </c>
      <c r="R198" s="32">
        <f>IFERROR('Rp0,2, МПа'!E198/2,"-")</f>
        <v>304</v>
      </c>
      <c r="S198" s="32">
        <f>IFERROR('Rp0,2, МПа'!F198/2,"-")</f>
        <v>299</v>
      </c>
      <c r="T198" s="32">
        <f>IFERROR('Rp0,2, МПа'!G198/2,"-")</f>
        <v>284.5</v>
      </c>
      <c r="U198" s="32">
        <f>IFERROR('Rp0,2, МПа'!H198/2,"-")</f>
        <v>279.5</v>
      </c>
      <c r="V198" s="32">
        <f>IFERROR('Rp0,2, МПа'!I198/2,"-")</f>
        <v>270</v>
      </c>
      <c r="W198" s="32">
        <f>IFERROR('Rp0,2, МПа'!J198/2,"-")</f>
        <v>265</v>
      </c>
      <c r="X198" s="32">
        <f>IFERROR('Rp0,2, МПа'!K198/2,"-")</f>
        <v>245.5</v>
      </c>
      <c r="Y198" s="32">
        <f>IFERROR('Rp0,2, МПа'!L198/2,"-")</f>
        <v>240.5</v>
      </c>
      <c r="Z198" s="32">
        <f>IFERROR('Rp0,2, МПа'!M198/2,"-")</f>
        <v>235.5</v>
      </c>
      <c r="AA198" s="32">
        <f>IFERROR('Rp0,2, МПа'!N198/2,"-")</f>
        <v>230.5</v>
      </c>
      <c r="AB198" s="32" t="str">
        <f>IFERROR('Rp0,2, МПа'!O198/2,"-")</f>
        <v>-</v>
      </c>
      <c r="AC198" s="33" t="str">
        <f>IFERROR('Rp0,2, МПа'!P198/2,"-")</f>
        <v>-</v>
      </c>
    </row>
    <row r="199" spans="1:29" ht="25.5" x14ac:dyDescent="0.25">
      <c r="A199" s="10" t="str">
        <f>INDEX('Обработка исходного'!B:B,ROW($B$3)+4*(ROW($B199)-ROW($B$3)))</f>
        <v>Сталь легированная хромомолибденованадиевая</v>
      </c>
      <c r="B199" s="47" t="str">
        <f>INDEX('Обработка исходного'!D:D,ROW($B$3)+4*(ROW($B199)-ROW($B$3)))</f>
        <v>25Х1МФ</v>
      </c>
      <c r="C199" s="27" t="str">
        <f>'Rp0,2, МПа'!C199</f>
        <v>Заготовки крепежных деталей толщиной или диаметром до 200 мм, КП670*</v>
      </c>
      <c r="D199" s="31">
        <f>IFERROR(MIN('Rp0,2, МПа'!D199/1.5,'Rm, МПа'!D199/2.6),"-")</f>
        <v>301.92307692307691</v>
      </c>
      <c r="E199" s="32">
        <f>IFERROR(MIN('Rp0,2, МПа'!E199/1.5,'Rm, МПа'!E199/2.6),"-")</f>
        <v>298.07692307692309</v>
      </c>
      <c r="F199" s="32">
        <f>IFERROR(MIN('Rp0,2, МПа'!F199/1.5,'Rm, МПа'!F199/2.6),"-")</f>
        <v>298.07692307692309</v>
      </c>
      <c r="G199" s="32">
        <f>IFERROR(MIN('Rp0,2, МПа'!G199/1.5,'Rm, МПа'!G199/2.6),"-")</f>
        <v>294.23076923076923</v>
      </c>
      <c r="H199" s="32">
        <f>IFERROR(MIN('Rp0,2, МПа'!H199/1.5,'Rm, МПа'!H199/2.6),"-")</f>
        <v>294.23076923076923</v>
      </c>
      <c r="I199" s="32">
        <f>IFERROR(MIN('Rp0,2, МПа'!I199/1.5,'Rm, МПа'!I199/2.6),"-")</f>
        <v>290.38461538461536</v>
      </c>
      <c r="J199" s="32">
        <f>IFERROR(MIN('Rp0,2, МПа'!J199/1.5,'Rm, МПа'!J199/2.6),"-")</f>
        <v>278.84615384615381</v>
      </c>
      <c r="K199" s="32">
        <f>IFERROR(MIN('Rp0,2, МПа'!K199/1.5,'Rm, МПа'!K199/2.6),"-")</f>
        <v>267.30769230769232</v>
      </c>
      <c r="L199" s="32">
        <f>IFERROR(MIN('Rp0,2, МПа'!L199/1.5,'Rm, МПа'!L199/2.6),"-")</f>
        <v>248.07692307692307</v>
      </c>
      <c r="M199" s="32">
        <f>IFERROR(MIN('Rp0,2, МПа'!M199/1.5,'Rm, МПа'!M199/2.6),"-")</f>
        <v>226.53846153846152</v>
      </c>
      <c r="N199" s="32">
        <f>IFERROR(MIN('Rp0,2, МПа'!N199/1.5,'Rm, МПа'!N199/2.6),"-")</f>
        <v>203.46153846153845</v>
      </c>
      <c r="O199" s="32" t="str">
        <f>IFERROR(MIN('Rp0,2, МПа'!O199/1.5,'Rm, МПа'!O199/2.6),"-")</f>
        <v>-</v>
      </c>
      <c r="P199" s="33" t="str">
        <f>IFERROR(MIN('Rp0,2, МПа'!P199/1.5,'Rm, МПа'!P199/2.6),"-")</f>
        <v>-</v>
      </c>
      <c r="Q199" s="31">
        <f>IFERROR('Rp0,2, МПа'!D199/2,"-")</f>
        <v>335</v>
      </c>
      <c r="R199" s="32">
        <f>IFERROR('Rp0,2, МПа'!E199/2,"-")</f>
        <v>319</v>
      </c>
      <c r="S199" s="32">
        <f>IFERROR('Rp0,2, МПа'!F199/2,"-")</f>
        <v>319</v>
      </c>
      <c r="T199" s="32">
        <f>IFERROR('Rp0,2, МПа'!G199/2,"-")</f>
        <v>314</v>
      </c>
      <c r="U199" s="32">
        <f>IFERROR('Rp0,2, МПа'!H199/2,"-")</f>
        <v>304</v>
      </c>
      <c r="V199" s="32">
        <f>IFERROR('Rp0,2, МПа'!I199/2,"-")</f>
        <v>294.5</v>
      </c>
      <c r="W199" s="32">
        <f>IFERROR('Rp0,2, МПа'!J199/2,"-")</f>
        <v>279.5</v>
      </c>
      <c r="X199" s="32">
        <f>IFERROR('Rp0,2, МПа'!K199/2,"-")</f>
        <v>260</v>
      </c>
      <c r="Y199" s="32">
        <f>IFERROR('Rp0,2, МПа'!L199/2,"-")</f>
        <v>245</v>
      </c>
      <c r="Z199" s="32">
        <f>IFERROR('Rp0,2, МПа'!M199/2,"-")</f>
        <v>226</v>
      </c>
      <c r="AA199" s="32">
        <f>IFERROR('Rp0,2, МПа'!N199/2,"-")</f>
        <v>201</v>
      </c>
      <c r="AB199" s="32" t="str">
        <f>IFERROR('Rp0,2, МПа'!O199/2,"-")</f>
        <v>-</v>
      </c>
      <c r="AC199" s="33" t="str">
        <f>IFERROR('Rp0,2, МПа'!P199/2,"-")</f>
        <v>-</v>
      </c>
    </row>
    <row r="200" spans="1:29" ht="38.25" x14ac:dyDescent="0.25">
      <c r="A200" s="10" t="str">
        <f>INDEX('Обработка исходного'!B:B,ROW($B$3)+4*(ROW($B200)-ROW($B$3)))</f>
        <v>Сталь легированная хромомолибденованадиевая</v>
      </c>
      <c r="B200" s="47" t="str">
        <f>INDEX('Обработка исходного'!D:D,ROW($B$3)+4*(ROW($B200)-ROW($B$3)))</f>
        <v>15Х1М1Ф</v>
      </c>
      <c r="C200" s="27" t="str">
        <f>'Rp0,2, МПа'!C200</f>
        <v>Трубы бесшовные горячекатаные с наружным диаметром от 57 до 465 мм с толщиной стенки от 3,5 до 60 мм</v>
      </c>
      <c r="D200" s="31">
        <f>IFERROR(MIN('Rp0,2, МПа'!D200/1.5,'Rm, МПа'!D200/2.6),"-")</f>
        <v>188.84615384615384</v>
      </c>
      <c r="E200" s="32">
        <f>IFERROR(MIN('Rp0,2, МПа'!E200/1.5,'Rm, МПа'!E200/2.6),"-")</f>
        <v>188.84615384615384</v>
      </c>
      <c r="F200" s="32">
        <f>IFERROR(MIN('Rp0,2, МПа'!F200/1.5,'Rm, МПа'!F200/2.6),"-")</f>
        <v>188.84615384615384</v>
      </c>
      <c r="G200" s="32">
        <f>IFERROR(MIN('Rp0,2, МПа'!G200/1.5,'Rm, МПа'!G200/2.6),"-")</f>
        <v>188.84615384615384</v>
      </c>
      <c r="H200" s="32">
        <f>IFERROR(MIN('Rp0,2, МПа'!H200/1.5,'Rm, МПа'!H200/2.6),"-")</f>
        <v>188.84615384615384</v>
      </c>
      <c r="I200" s="32">
        <f>IFERROR(MIN('Rp0,2, МПа'!I200/1.5,'Rm, МПа'!I200/2.6),"-")</f>
        <v>181.15384615384616</v>
      </c>
      <c r="J200" s="32">
        <f>IFERROR(MIN('Rp0,2, МПа'!J200/1.5,'Rm, МПа'!J200/2.6),"-")</f>
        <v>176.66666666666666</v>
      </c>
      <c r="K200" s="32">
        <f>IFERROR(MIN('Rp0,2, МПа'!K200/1.5,'Rm, МПа'!K200/2.6),"-")</f>
        <v>169.61538461538461</v>
      </c>
      <c r="L200" s="32">
        <f>IFERROR(MIN('Rp0,2, МПа'!L200/1.5,'Rm, МПа'!L200/2.6),"-")</f>
        <v>156.66666666666666</v>
      </c>
      <c r="M200" s="32">
        <f>IFERROR(MIN('Rp0,2, МПа'!M200/1.5,'Rm, МПа'!M200/2.6),"-")</f>
        <v>150.66666666666666</v>
      </c>
      <c r="N200" s="32">
        <f>IFERROR(MIN('Rp0,2, МПа'!N200/1.5,'Rm, МПа'!N200/2.6),"-")</f>
        <v>128.07692307692307</v>
      </c>
      <c r="O200" s="32">
        <f>IFERROR(MIN('Rp0,2, МПа'!O200/1.5,'Rm, МПа'!O200/2.6),"-")</f>
        <v>124.23076923076923</v>
      </c>
      <c r="P200" s="33" t="str">
        <f>IFERROR(MIN('Rp0,2, МПа'!P200/1.5,'Rm, МПа'!P200/2.6),"-")</f>
        <v>-</v>
      </c>
      <c r="Q200" s="31">
        <f>IFERROR('Rp0,2, МПа'!D200/2,"-")</f>
        <v>157</v>
      </c>
      <c r="R200" s="32">
        <f>IFERROR('Rp0,2, МПа'!E200/2,"-")</f>
        <v>152</v>
      </c>
      <c r="S200" s="32">
        <f>IFERROR('Rp0,2, МПа'!F200/2,"-")</f>
        <v>152</v>
      </c>
      <c r="T200" s="32">
        <f>IFERROR('Rp0,2, МПа'!G200/2,"-")</f>
        <v>152</v>
      </c>
      <c r="U200" s="32">
        <f>IFERROR('Rp0,2, МПа'!H200/2,"-")</f>
        <v>142</v>
      </c>
      <c r="V200" s="32">
        <f>IFERROR('Rp0,2, МПа'!I200/2,"-")</f>
        <v>137.5</v>
      </c>
      <c r="W200" s="32">
        <f>IFERROR('Rp0,2, МПа'!J200/2,"-")</f>
        <v>132.5</v>
      </c>
      <c r="X200" s="32">
        <f>IFERROR('Rp0,2, МПа'!K200/2,"-")</f>
        <v>127.5</v>
      </c>
      <c r="Y200" s="32">
        <f>IFERROR('Rp0,2, МПа'!L200/2,"-")</f>
        <v>117.5</v>
      </c>
      <c r="Z200" s="32">
        <f>IFERROR('Rp0,2, МПа'!M200/2,"-")</f>
        <v>113</v>
      </c>
      <c r="AA200" s="32">
        <f>IFERROR('Rp0,2, МПа'!N200/2,"-")</f>
        <v>102.5</v>
      </c>
      <c r="AB200" s="32">
        <f>IFERROR('Rp0,2, МПа'!O200/2,"-")</f>
        <v>98</v>
      </c>
      <c r="AC200" s="33" t="str">
        <f>IFERROR('Rp0,2, МПа'!P200/2,"-")</f>
        <v>-</v>
      </c>
    </row>
    <row r="201" spans="1:29" ht="25.5" x14ac:dyDescent="0.25">
      <c r="A201" s="10" t="str">
        <f>INDEX('Обработка исходного'!B:B,ROW($B$3)+4*(ROW($B201)-ROW($B$3)))</f>
        <v>Сталь легированная хромомолибденованадиевая</v>
      </c>
      <c r="B201" s="47" t="str">
        <f>INDEX('Обработка исходного'!D:D,ROW($B$3)+4*(ROW($B201)-ROW($B$3)))</f>
        <v>15Х1М1ФЛ</v>
      </c>
      <c r="C201" s="27" t="str">
        <f>'Rp0,2, МПа'!C201</f>
        <v>Отливки</v>
      </c>
      <c r="D201" s="31">
        <f>IFERROR(MIN('Rp0,2, МПа'!D201/1.5,'Rm, МПа'!D201/2.6),"-")</f>
        <v>169.61538461538461</v>
      </c>
      <c r="E201" s="32">
        <f>IFERROR(MIN('Rp0,2, МПа'!E201/1.5,'Rm, МПа'!E201/2.6),"-")</f>
        <v>169.61538461538461</v>
      </c>
      <c r="F201" s="32">
        <f>IFERROR(MIN('Rp0,2, МПа'!F201/1.5,'Rm, МПа'!F201/2.6),"-")</f>
        <v>169.61538461538461</v>
      </c>
      <c r="G201" s="32">
        <f>IFERROR(MIN('Rp0,2, МПа'!G201/1.5,'Rm, МПа'!G201/2.6),"-")</f>
        <v>169.61538461538461</v>
      </c>
      <c r="H201" s="32">
        <f>IFERROR(MIN('Rp0,2, МПа'!H201/1.5,'Rm, МПа'!H201/2.6),"-")</f>
        <v>169.61538461538461</v>
      </c>
      <c r="I201" s="32">
        <f>IFERROR(MIN('Rp0,2, МПа'!I201/1.5,'Rm, МПа'!I201/2.6),"-")</f>
        <v>169.61538461538461</v>
      </c>
      <c r="J201" s="32">
        <f>IFERROR(MIN('Rp0,2, МПа'!J201/1.5,'Rm, МПа'!J201/2.6),"-")</f>
        <v>162.30769230769229</v>
      </c>
      <c r="K201" s="32">
        <f>IFERROR(MIN('Rp0,2, МПа'!K201/1.5,'Rm, МПа'!K201/2.6),"-")</f>
        <v>158.46153846153845</v>
      </c>
      <c r="L201" s="32">
        <f>IFERROR(MIN('Rp0,2, МПа'!L201/1.5,'Rm, МПа'!L201/2.6),"-")</f>
        <v>154.61538461538461</v>
      </c>
      <c r="M201" s="32">
        <f>IFERROR(MIN('Rp0,2, МПа'!M201/1.5,'Rm, МПа'!M201/2.6),"-")</f>
        <v>150.66666666666666</v>
      </c>
      <c r="N201" s="32">
        <f>IFERROR(MIN('Rp0,2, МПа'!N201/1.5,'Rm, МПа'!N201/2.6),"-")</f>
        <v>118</v>
      </c>
      <c r="O201" s="32">
        <f>IFERROR(MIN('Rp0,2, МПа'!O201/1.5,'Rm, МПа'!O201/2.6),"-")</f>
        <v>110.66666666666667</v>
      </c>
      <c r="P201" s="33" t="str">
        <f>IFERROR(MIN('Rp0,2, МПа'!P201/1.5,'Rm, МПа'!P201/2.6),"-")</f>
        <v>-</v>
      </c>
      <c r="Q201" s="31">
        <f>IFERROR('Rp0,2, МПа'!D201/2,"-")</f>
        <v>157</v>
      </c>
      <c r="R201" s="32">
        <f>IFERROR('Rp0,2, МПа'!E201/2,"-")</f>
        <v>152</v>
      </c>
      <c r="S201" s="32">
        <f>IFERROR('Rp0,2, МПа'!F201/2,"-")</f>
        <v>152</v>
      </c>
      <c r="T201" s="32">
        <f>IFERROR('Rp0,2, МПа'!G201/2,"-")</f>
        <v>147</v>
      </c>
      <c r="U201" s="32">
        <f>IFERROR('Rp0,2, МПа'!H201/2,"-")</f>
        <v>142</v>
      </c>
      <c r="V201" s="32">
        <f>IFERROR('Rp0,2, МПа'!I201/2,"-")</f>
        <v>137.5</v>
      </c>
      <c r="W201" s="32">
        <f>IFERROR('Rp0,2, МПа'!J201/2,"-")</f>
        <v>127.5</v>
      </c>
      <c r="X201" s="32">
        <f>IFERROR('Rp0,2, МПа'!K201/2,"-")</f>
        <v>127.5</v>
      </c>
      <c r="Y201" s="32">
        <f>IFERROR('Rp0,2, МПа'!L201/2,"-")</f>
        <v>117.5</v>
      </c>
      <c r="Z201" s="32">
        <f>IFERROR('Rp0,2, МПа'!M201/2,"-")</f>
        <v>113</v>
      </c>
      <c r="AA201" s="32">
        <f>IFERROR('Rp0,2, МПа'!N201/2,"-")</f>
        <v>88.5</v>
      </c>
      <c r="AB201" s="32">
        <f>IFERROR('Rp0,2, МПа'!O201/2,"-")</f>
        <v>83</v>
      </c>
      <c r="AC201" s="33" t="str">
        <f>IFERROR('Rp0,2, МПа'!P201/2,"-")</f>
        <v>-</v>
      </c>
    </row>
    <row r="202" spans="1:29" ht="25.5" x14ac:dyDescent="0.25">
      <c r="A202" s="10" t="str">
        <f>INDEX('Обработка исходного'!B:B,ROW($B$3)+4*(ROW($B202)-ROW($B$3)))</f>
        <v>Сталь легированная хромомолибденованадиевая</v>
      </c>
      <c r="B202" s="47" t="str">
        <f>INDEX('Обработка исходного'!D:D,ROW($B$3)+4*(ROW($B202)-ROW($B$3)))</f>
        <v>12Х2МФА</v>
      </c>
      <c r="C202" s="27" t="str">
        <f>'Rp0,2, МПа'!C202</f>
        <v>Листы толщиной до 180 мм, КП395**</v>
      </c>
      <c r="D202" s="31">
        <f>IFERROR(MIN('Rp0,2, МПа'!D202/1.5,'Rm, МПа'!D202/2.6),"-")</f>
        <v>207.69230769230768</v>
      </c>
      <c r="E202" s="32">
        <f>IFERROR(MIN('Rp0,2, МПа'!E202/1.5,'Rm, МПа'!E202/2.6),"-")</f>
        <v>203.84615384615384</v>
      </c>
      <c r="F202" s="32">
        <f>IFERROR(MIN('Rp0,2, МПа'!F202/1.5,'Rm, МПа'!F202/2.6),"-")</f>
        <v>200</v>
      </c>
      <c r="G202" s="32">
        <f>IFERROR(MIN('Rp0,2, МПа'!G202/1.5,'Rm, МПа'!G202/2.6),"-")</f>
        <v>192.30769230769229</v>
      </c>
      <c r="H202" s="32">
        <f>IFERROR(MIN('Rp0,2, МПа'!H202/1.5,'Rm, МПа'!H202/2.6),"-")</f>
        <v>192.30769230769229</v>
      </c>
      <c r="I202" s="32">
        <f>IFERROR(MIN('Rp0,2, МПа'!I202/1.5,'Rm, МПа'!I202/2.6),"-")</f>
        <v>188.84615384615384</v>
      </c>
      <c r="J202" s="32">
        <f>IFERROR(MIN('Rp0,2, МПа'!J202/1.5,'Rm, МПа'!J202/2.6),"-")</f>
        <v>188.84615384615384</v>
      </c>
      <c r="K202" s="32">
        <f>IFERROR(MIN('Rp0,2, МПа'!K202/1.5,'Rm, МПа'!K202/2.6),"-")</f>
        <v>188.84615384615384</v>
      </c>
      <c r="L202" s="32">
        <f>IFERROR(MIN('Rp0,2, МПа'!L202/1.5,'Rm, МПа'!L202/2.6),"-")</f>
        <v>177.30769230769229</v>
      </c>
      <c r="M202" s="32">
        <f>IFERROR(MIN('Rp0,2, МПа'!M202/1.5,'Rm, МПа'!M202/2.6),"-")</f>
        <v>166.15384615384616</v>
      </c>
      <c r="N202" s="32">
        <f>IFERROR(MIN('Rp0,2, МПа'!N202/1.5,'Rm, МПа'!N202/2.6),"-")</f>
        <v>158.46153846153845</v>
      </c>
      <c r="O202" s="32" t="str">
        <f>IFERROR(MIN('Rp0,2, МПа'!O202/1.5,'Rm, МПа'!O202/2.6),"-")</f>
        <v>-</v>
      </c>
      <c r="P202" s="33" t="str">
        <f>IFERROR(MIN('Rp0,2, МПа'!P202/1.5,'Rm, МПа'!P202/2.6),"-")</f>
        <v>-</v>
      </c>
      <c r="Q202" s="31">
        <f>IFERROR('Rp0,2, МПа'!D202/2,"-")</f>
        <v>216</v>
      </c>
      <c r="R202" s="32">
        <f>IFERROR('Rp0,2, МПа'!E202/2,"-")</f>
        <v>211</v>
      </c>
      <c r="S202" s="32">
        <f>IFERROR('Rp0,2, МПа'!F202/2,"-")</f>
        <v>211</v>
      </c>
      <c r="T202" s="32">
        <f>IFERROR('Rp0,2, МПа'!G202/2,"-")</f>
        <v>206</v>
      </c>
      <c r="U202" s="32">
        <f>IFERROR('Rp0,2, МПа'!H202/2,"-")</f>
        <v>206</v>
      </c>
      <c r="V202" s="32">
        <f>IFERROR('Rp0,2, МПа'!I202/2,"-")</f>
        <v>201</v>
      </c>
      <c r="W202" s="32">
        <f>IFERROR('Rp0,2, МПа'!J202/2,"-")</f>
        <v>197.5</v>
      </c>
      <c r="X202" s="32">
        <f>IFERROR('Rp0,2, МПа'!K202/2,"-")</f>
        <v>197.5</v>
      </c>
      <c r="Y202" s="32">
        <f>IFERROR('Rp0,2, МПа'!L202/2,"-")</f>
        <v>197.5</v>
      </c>
      <c r="Z202" s="32">
        <f>IFERROR('Rp0,2, МПа'!M202/2,"-")</f>
        <v>197.5</v>
      </c>
      <c r="AA202" s="32">
        <f>IFERROR('Rp0,2, МПа'!N202/2,"-")</f>
        <v>196</v>
      </c>
      <c r="AB202" s="32" t="str">
        <f>IFERROR('Rp0,2, МПа'!O202/2,"-")</f>
        <v>-</v>
      </c>
      <c r="AC202" s="33" t="str">
        <f>IFERROR('Rp0,2, МПа'!P202/2,"-")</f>
        <v>-</v>
      </c>
    </row>
    <row r="203" spans="1:29" ht="25.5" x14ac:dyDescent="0.25">
      <c r="A203" s="10" t="str">
        <f>INDEX('Обработка исходного'!B:B,ROW($B$3)+4*(ROW($B203)-ROW($B$3)))</f>
        <v>Сталь легированная хромомолибденованадиевая</v>
      </c>
      <c r="B203" s="47" t="str">
        <f>INDEX('Обработка исходного'!D:D,ROW($B$3)+4*(ROW($B203)-ROW($B$3)))</f>
        <v>12Х2МФА</v>
      </c>
      <c r="C203" s="27" t="str">
        <f>'Rp0,2, МПа'!C203</f>
        <v>Поковки толщиной до 150 мм, КП395**</v>
      </c>
      <c r="D203" s="31">
        <f>IFERROR(MIN('Rp0,2, МПа'!D203/1.5,'Rm, МПа'!D203/2.6),"-")</f>
        <v>207.69230769230768</v>
      </c>
      <c r="E203" s="32">
        <f>IFERROR(MIN('Rp0,2, МПа'!E203/1.5,'Rm, МПа'!E203/2.6),"-")</f>
        <v>203.84615384615384</v>
      </c>
      <c r="F203" s="32">
        <f>IFERROR(MIN('Rp0,2, МПа'!F203/1.5,'Rm, МПа'!F203/2.6),"-")</f>
        <v>200</v>
      </c>
      <c r="G203" s="32">
        <f>IFERROR(MIN('Rp0,2, МПа'!G203/1.5,'Rm, МПа'!G203/2.6),"-")</f>
        <v>192.30769230769229</v>
      </c>
      <c r="H203" s="32">
        <f>IFERROR(MIN('Rp0,2, МПа'!H203/1.5,'Rm, МПа'!H203/2.6),"-")</f>
        <v>192.30769230769229</v>
      </c>
      <c r="I203" s="32">
        <f>IFERROR(MIN('Rp0,2, МПа'!I203/1.5,'Rm, МПа'!I203/2.6),"-")</f>
        <v>188.84615384615384</v>
      </c>
      <c r="J203" s="32">
        <f>IFERROR(MIN('Rp0,2, МПа'!J203/1.5,'Rm, МПа'!J203/2.6),"-")</f>
        <v>188.84615384615384</v>
      </c>
      <c r="K203" s="32">
        <f>IFERROR(MIN('Rp0,2, МПа'!K203/1.5,'Rm, МПа'!K203/2.6),"-")</f>
        <v>188.84615384615384</v>
      </c>
      <c r="L203" s="32">
        <f>IFERROR(MIN('Rp0,2, МПа'!L203/1.5,'Rm, МПа'!L203/2.6),"-")</f>
        <v>177.30769230769229</v>
      </c>
      <c r="M203" s="32">
        <f>IFERROR(MIN('Rp0,2, МПа'!M203/1.5,'Rm, МПа'!M203/2.6),"-")</f>
        <v>166.15384615384616</v>
      </c>
      <c r="N203" s="32">
        <f>IFERROR(MIN('Rp0,2, МПа'!N203/1.5,'Rm, МПа'!N203/2.6),"-")</f>
        <v>158.46153846153845</v>
      </c>
      <c r="O203" s="32" t="str">
        <f>IFERROR(MIN('Rp0,2, МПа'!O203/1.5,'Rm, МПа'!O203/2.6),"-")</f>
        <v>-</v>
      </c>
      <c r="P203" s="33" t="str">
        <f>IFERROR(MIN('Rp0,2, МПа'!P203/1.5,'Rm, МПа'!P203/2.6),"-")</f>
        <v>-</v>
      </c>
      <c r="Q203" s="31">
        <f>IFERROR('Rp0,2, МПа'!D203/2,"-")</f>
        <v>216</v>
      </c>
      <c r="R203" s="32">
        <f>IFERROR('Rp0,2, МПа'!E203/2,"-")</f>
        <v>211</v>
      </c>
      <c r="S203" s="32">
        <f>IFERROR('Rp0,2, МПа'!F203/2,"-")</f>
        <v>211</v>
      </c>
      <c r="T203" s="32">
        <f>IFERROR('Rp0,2, МПа'!G203/2,"-")</f>
        <v>206</v>
      </c>
      <c r="U203" s="32">
        <f>IFERROR('Rp0,2, МПа'!H203/2,"-")</f>
        <v>206</v>
      </c>
      <c r="V203" s="32">
        <f>IFERROR('Rp0,2, МПа'!I203/2,"-")</f>
        <v>201</v>
      </c>
      <c r="W203" s="32">
        <f>IFERROR('Rp0,2, МПа'!J203/2,"-")</f>
        <v>197.5</v>
      </c>
      <c r="X203" s="32">
        <f>IFERROR('Rp0,2, МПа'!K203/2,"-")</f>
        <v>197.5</v>
      </c>
      <c r="Y203" s="32">
        <f>IFERROR('Rp0,2, МПа'!L203/2,"-")</f>
        <v>197.5</v>
      </c>
      <c r="Z203" s="32">
        <f>IFERROR('Rp0,2, МПа'!M203/2,"-")</f>
        <v>197.5</v>
      </c>
      <c r="AA203" s="32">
        <f>IFERROR('Rp0,2, МПа'!N203/2,"-")</f>
        <v>196</v>
      </c>
      <c r="AB203" s="32" t="str">
        <f>IFERROR('Rp0,2, МПа'!O203/2,"-")</f>
        <v>-</v>
      </c>
      <c r="AC203" s="33" t="str">
        <f>IFERROR('Rp0,2, МПа'!P203/2,"-")</f>
        <v>-</v>
      </c>
    </row>
    <row r="204" spans="1:29" ht="25.5" x14ac:dyDescent="0.25">
      <c r="A204" s="10" t="str">
        <f>INDEX('Обработка исходного'!B:B,ROW($B$3)+4*(ROW($B204)-ROW($B$3)))</f>
        <v>Сталь легированная хромомолибденованадиевая</v>
      </c>
      <c r="B204" s="47" t="str">
        <f>INDEX('Обработка исходного'!D:D,ROW($B$3)+4*(ROW($B204)-ROW($B$3)))</f>
        <v>12Х2МФА</v>
      </c>
      <c r="C204" s="27" t="str">
        <f>'Rp0,2, МПа'!C204</f>
        <v>Листы толщиной до 180 мм, КП490**</v>
      </c>
      <c r="D204" s="31">
        <f>IFERROR(MIN('Rp0,2, МПа'!D204/1.5,'Rm, МПа'!D204/2.6),"-")</f>
        <v>245.38461538461539</v>
      </c>
      <c r="E204" s="32">
        <f>IFERROR(MIN('Rp0,2, МПа'!E204/1.5,'Rm, МПа'!E204/2.6),"-")</f>
        <v>237.69230769230768</v>
      </c>
      <c r="F204" s="32">
        <f>IFERROR(MIN('Rp0,2, МПа'!F204/1.5,'Rm, МПа'!F204/2.6),"-")</f>
        <v>233.84615384615384</v>
      </c>
      <c r="G204" s="32">
        <f>IFERROR(MIN('Rp0,2, МПа'!G204/1.5,'Rm, МПа'!G204/2.6),"-")</f>
        <v>230</v>
      </c>
      <c r="H204" s="32">
        <f>IFERROR(MIN('Rp0,2, МПа'!H204/1.5,'Rm, МПа'!H204/2.6),"-")</f>
        <v>226.53846153846152</v>
      </c>
      <c r="I204" s="32">
        <f>IFERROR(MIN('Rp0,2, МПа'!I204/1.5,'Rm, МПа'!I204/2.6),"-")</f>
        <v>218.84615384615384</v>
      </c>
      <c r="J204" s="32">
        <f>IFERROR(MIN('Rp0,2, МПа'!J204/1.5,'Rm, МПа'!J204/2.6),"-")</f>
        <v>215</v>
      </c>
      <c r="K204" s="32">
        <f>IFERROR(MIN('Rp0,2, МПа'!K204/1.5,'Rm, МПа'!K204/2.6),"-")</f>
        <v>211.15384615384616</v>
      </c>
      <c r="L204" s="32">
        <f>IFERROR(MIN('Rp0,2, МПа'!L204/1.5,'Rm, МПа'!L204/2.6),"-")</f>
        <v>207.69230769230768</v>
      </c>
      <c r="M204" s="32">
        <f>IFERROR(MIN('Rp0,2, МПа'!M204/1.5,'Rm, МПа'!M204/2.6),"-")</f>
        <v>192.30769230769229</v>
      </c>
      <c r="N204" s="32">
        <f>IFERROR(MIN('Rp0,2, МПа'!N204/1.5,'Rm, МПа'!N204/2.6),"-")</f>
        <v>185</v>
      </c>
      <c r="O204" s="32" t="str">
        <f>IFERROR(MIN('Rp0,2, МПа'!O204/1.5,'Rm, МПа'!O204/2.6),"-")</f>
        <v>-</v>
      </c>
      <c r="P204" s="33" t="str">
        <f>IFERROR(MIN('Rp0,2, МПа'!P204/1.5,'Rm, МПа'!P204/2.6),"-")</f>
        <v>-</v>
      </c>
      <c r="Q204" s="31">
        <f>IFERROR('Rp0,2, МПа'!D204/2,"-")</f>
        <v>265</v>
      </c>
      <c r="R204" s="32">
        <f>IFERROR('Rp0,2, МПа'!E204/2,"-")</f>
        <v>260</v>
      </c>
      <c r="S204" s="32">
        <f>IFERROR('Rp0,2, МПа'!F204/2,"-")</f>
        <v>260</v>
      </c>
      <c r="T204" s="32">
        <f>IFERROR('Rp0,2, МПа'!G204/2,"-")</f>
        <v>255</v>
      </c>
      <c r="U204" s="32">
        <f>IFERROR('Rp0,2, МПа'!H204/2,"-")</f>
        <v>250</v>
      </c>
      <c r="V204" s="32">
        <f>IFERROR('Rp0,2, МПа'!I204/2,"-")</f>
        <v>250</v>
      </c>
      <c r="W204" s="32">
        <f>IFERROR('Rp0,2, МПа'!J204/2,"-")</f>
        <v>245</v>
      </c>
      <c r="X204" s="32">
        <f>IFERROR('Rp0,2, МПа'!K204/2,"-")</f>
        <v>245</v>
      </c>
      <c r="Y204" s="32">
        <f>IFERROR('Rp0,2, МПа'!L204/2,"-")</f>
        <v>245</v>
      </c>
      <c r="Z204" s="32">
        <f>IFERROR('Rp0,2, МПа'!M204/2,"-")</f>
        <v>240</v>
      </c>
      <c r="AA204" s="32">
        <f>IFERROR('Rp0,2, МПа'!N204/2,"-")</f>
        <v>230.5</v>
      </c>
      <c r="AB204" s="32" t="str">
        <f>IFERROR('Rp0,2, МПа'!O204/2,"-")</f>
        <v>-</v>
      </c>
      <c r="AC204" s="33" t="str">
        <f>IFERROR('Rp0,2, МПа'!P204/2,"-")</f>
        <v>-</v>
      </c>
    </row>
    <row r="205" spans="1:29" ht="25.5" x14ac:dyDescent="0.25">
      <c r="A205" s="10" t="str">
        <f>INDEX('Обработка исходного'!B:B,ROW($B$3)+4*(ROW($B205)-ROW($B$3)))</f>
        <v>Сталь легированная хромомолибденованадиевая</v>
      </c>
      <c r="B205" s="47" t="str">
        <f>INDEX('Обработка исходного'!D:D,ROW($B$3)+4*(ROW($B205)-ROW($B$3)))</f>
        <v>12Х2МФА</v>
      </c>
      <c r="C205" s="27" t="str">
        <f>'Rp0,2, МПа'!C205</f>
        <v>Поковки толщиной до 150 мм, КП490**</v>
      </c>
      <c r="D205" s="31">
        <f>IFERROR(MIN('Rp0,2, МПа'!D205/1.5,'Rm, МПа'!D205/2.6),"-")</f>
        <v>245.38461538461539</v>
      </c>
      <c r="E205" s="32">
        <f>IFERROR(MIN('Rp0,2, МПа'!E205/1.5,'Rm, МПа'!E205/2.6),"-")</f>
        <v>237.69230769230768</v>
      </c>
      <c r="F205" s="32">
        <f>IFERROR(MIN('Rp0,2, МПа'!F205/1.5,'Rm, МПа'!F205/2.6),"-")</f>
        <v>233.84615384615384</v>
      </c>
      <c r="G205" s="32">
        <f>IFERROR(MIN('Rp0,2, МПа'!G205/1.5,'Rm, МПа'!G205/2.6),"-")</f>
        <v>230</v>
      </c>
      <c r="H205" s="32">
        <f>IFERROR(MIN('Rp0,2, МПа'!H205/1.5,'Rm, МПа'!H205/2.6),"-")</f>
        <v>226.53846153846152</v>
      </c>
      <c r="I205" s="32">
        <f>IFERROR(MIN('Rp0,2, МПа'!I205/1.5,'Rm, МПа'!I205/2.6),"-")</f>
        <v>218.84615384615384</v>
      </c>
      <c r="J205" s="32">
        <f>IFERROR(MIN('Rp0,2, МПа'!J205/1.5,'Rm, МПа'!J205/2.6),"-")</f>
        <v>215</v>
      </c>
      <c r="K205" s="32">
        <f>IFERROR(MIN('Rp0,2, МПа'!K205/1.5,'Rm, МПа'!K205/2.6),"-")</f>
        <v>211.15384615384616</v>
      </c>
      <c r="L205" s="32">
        <f>IFERROR(MIN('Rp0,2, МПа'!L205/1.5,'Rm, МПа'!L205/2.6),"-")</f>
        <v>207.69230769230768</v>
      </c>
      <c r="M205" s="32">
        <f>IFERROR(MIN('Rp0,2, МПа'!M205/1.5,'Rm, МПа'!M205/2.6),"-")</f>
        <v>192.30769230769229</v>
      </c>
      <c r="N205" s="32">
        <f>IFERROR(MIN('Rp0,2, МПа'!N205/1.5,'Rm, МПа'!N205/2.6),"-")</f>
        <v>185</v>
      </c>
      <c r="O205" s="32" t="str">
        <f>IFERROR(MIN('Rp0,2, МПа'!O205/1.5,'Rm, МПа'!O205/2.6),"-")</f>
        <v>-</v>
      </c>
      <c r="P205" s="33" t="str">
        <f>IFERROR(MIN('Rp0,2, МПа'!P205/1.5,'Rm, МПа'!P205/2.6),"-")</f>
        <v>-</v>
      </c>
      <c r="Q205" s="31">
        <f>IFERROR('Rp0,2, МПа'!D205/2,"-")</f>
        <v>265</v>
      </c>
      <c r="R205" s="32">
        <f>IFERROR('Rp0,2, МПа'!E205/2,"-")</f>
        <v>260</v>
      </c>
      <c r="S205" s="32">
        <f>IFERROR('Rp0,2, МПа'!F205/2,"-")</f>
        <v>260</v>
      </c>
      <c r="T205" s="32">
        <f>IFERROR('Rp0,2, МПа'!G205/2,"-")</f>
        <v>255</v>
      </c>
      <c r="U205" s="32">
        <f>IFERROR('Rp0,2, МПа'!H205/2,"-")</f>
        <v>250</v>
      </c>
      <c r="V205" s="32">
        <f>IFERROR('Rp0,2, МПа'!I205/2,"-")</f>
        <v>250</v>
      </c>
      <c r="W205" s="32">
        <f>IFERROR('Rp0,2, МПа'!J205/2,"-")</f>
        <v>245</v>
      </c>
      <c r="X205" s="32">
        <f>IFERROR('Rp0,2, МПа'!K205/2,"-")</f>
        <v>245</v>
      </c>
      <c r="Y205" s="32">
        <f>IFERROR('Rp0,2, МПа'!L205/2,"-")</f>
        <v>245</v>
      </c>
      <c r="Z205" s="32">
        <f>IFERROR('Rp0,2, МПа'!M205/2,"-")</f>
        <v>240</v>
      </c>
      <c r="AA205" s="32">
        <f>IFERROR('Rp0,2, МПа'!N205/2,"-")</f>
        <v>230.5</v>
      </c>
      <c r="AB205" s="32" t="str">
        <f>IFERROR('Rp0,2, МПа'!O205/2,"-")</f>
        <v>-</v>
      </c>
      <c r="AC205" s="33" t="str">
        <f>IFERROR('Rp0,2, МПа'!P205/2,"-")</f>
        <v>-</v>
      </c>
    </row>
    <row r="206" spans="1:29" ht="25.5" x14ac:dyDescent="0.25">
      <c r="A206" s="10" t="str">
        <f>INDEX('Обработка исходного'!B:B,ROW($B$3)+4*(ROW($B206)-ROW($B$3)))</f>
        <v>Сталь легированная хромомолибденованадиевая</v>
      </c>
      <c r="B206" s="47" t="str">
        <f>INDEX('Обработка исходного'!D:D,ROW($B$3)+4*(ROW($B206)-ROW($B$3)))</f>
        <v>12Х2МФА-А</v>
      </c>
      <c r="C206" s="27" t="str">
        <f>'Rp0,2, МПа'!C206</f>
        <v>Листы толщиной до 180 мм, КП395**</v>
      </c>
      <c r="D206" s="31">
        <f>IFERROR(MIN('Rp0,2, МПа'!D206/1.5,'Rm, МПа'!D206/2.6),"-")</f>
        <v>207.69230769230768</v>
      </c>
      <c r="E206" s="32">
        <f>IFERROR(MIN('Rp0,2, МПа'!E206/1.5,'Rm, МПа'!E206/2.6),"-")</f>
        <v>203.84615384615384</v>
      </c>
      <c r="F206" s="32">
        <f>IFERROR(MIN('Rp0,2, МПа'!F206/1.5,'Rm, МПа'!F206/2.6),"-")</f>
        <v>200</v>
      </c>
      <c r="G206" s="32">
        <f>IFERROR(MIN('Rp0,2, МПа'!G206/1.5,'Rm, МПа'!G206/2.6),"-")</f>
        <v>192.30769230769229</v>
      </c>
      <c r="H206" s="32">
        <f>IFERROR(MIN('Rp0,2, МПа'!H206/1.5,'Rm, МПа'!H206/2.6),"-")</f>
        <v>192.30769230769229</v>
      </c>
      <c r="I206" s="32">
        <f>IFERROR(MIN('Rp0,2, МПа'!I206/1.5,'Rm, МПа'!I206/2.6),"-")</f>
        <v>188.84615384615384</v>
      </c>
      <c r="J206" s="32">
        <f>IFERROR(MIN('Rp0,2, МПа'!J206/1.5,'Rm, МПа'!J206/2.6),"-")</f>
        <v>188.84615384615384</v>
      </c>
      <c r="K206" s="32">
        <f>IFERROR(MIN('Rp0,2, МПа'!K206/1.5,'Rm, МПа'!K206/2.6),"-")</f>
        <v>188.84615384615384</v>
      </c>
      <c r="L206" s="32">
        <f>IFERROR(MIN('Rp0,2, МПа'!L206/1.5,'Rm, МПа'!L206/2.6),"-")</f>
        <v>177.30769230769229</v>
      </c>
      <c r="M206" s="32">
        <f>IFERROR(MIN('Rp0,2, МПа'!M206/1.5,'Rm, МПа'!M206/2.6),"-")</f>
        <v>166.15384615384616</v>
      </c>
      <c r="N206" s="32">
        <f>IFERROR(MIN('Rp0,2, МПа'!N206/1.5,'Rm, МПа'!N206/2.6),"-")</f>
        <v>158.46153846153845</v>
      </c>
      <c r="O206" s="32" t="str">
        <f>IFERROR(MIN('Rp0,2, МПа'!O206/1.5,'Rm, МПа'!O206/2.6),"-")</f>
        <v>-</v>
      </c>
      <c r="P206" s="33" t="str">
        <f>IFERROR(MIN('Rp0,2, МПа'!P206/1.5,'Rm, МПа'!P206/2.6),"-")</f>
        <v>-</v>
      </c>
      <c r="Q206" s="31">
        <f>IFERROR('Rp0,2, МПа'!D206/2,"-")</f>
        <v>216</v>
      </c>
      <c r="R206" s="32">
        <f>IFERROR('Rp0,2, МПа'!E206/2,"-")</f>
        <v>211</v>
      </c>
      <c r="S206" s="32">
        <f>IFERROR('Rp0,2, МПа'!F206/2,"-")</f>
        <v>211</v>
      </c>
      <c r="T206" s="32">
        <f>IFERROR('Rp0,2, МПа'!G206/2,"-")</f>
        <v>206</v>
      </c>
      <c r="U206" s="32">
        <f>IFERROR('Rp0,2, МПа'!H206/2,"-")</f>
        <v>206</v>
      </c>
      <c r="V206" s="32">
        <f>IFERROR('Rp0,2, МПа'!I206/2,"-")</f>
        <v>201</v>
      </c>
      <c r="W206" s="32">
        <f>IFERROR('Rp0,2, МПа'!J206/2,"-")</f>
        <v>197.5</v>
      </c>
      <c r="X206" s="32">
        <f>IFERROR('Rp0,2, МПа'!K206/2,"-")</f>
        <v>197.5</v>
      </c>
      <c r="Y206" s="32">
        <f>IFERROR('Rp0,2, МПа'!L206/2,"-")</f>
        <v>197.5</v>
      </c>
      <c r="Z206" s="32">
        <f>IFERROR('Rp0,2, МПа'!M206/2,"-")</f>
        <v>197.5</v>
      </c>
      <c r="AA206" s="32">
        <f>IFERROR('Rp0,2, МПа'!N206/2,"-")</f>
        <v>196</v>
      </c>
      <c r="AB206" s="32" t="str">
        <f>IFERROR('Rp0,2, МПа'!O206/2,"-")</f>
        <v>-</v>
      </c>
      <c r="AC206" s="33" t="str">
        <f>IFERROR('Rp0,2, МПа'!P206/2,"-")</f>
        <v>-</v>
      </c>
    </row>
    <row r="207" spans="1:29" ht="25.5" x14ac:dyDescent="0.25">
      <c r="A207" s="10" t="str">
        <f>INDEX('Обработка исходного'!B:B,ROW($B$3)+4*(ROW($B207)-ROW($B$3)))</f>
        <v>Сталь легированная хромомолибденованадиевая</v>
      </c>
      <c r="B207" s="47" t="str">
        <f>INDEX('Обработка исходного'!D:D,ROW($B$3)+4*(ROW($B207)-ROW($B$3)))</f>
        <v>12Х2МФА-А</v>
      </c>
      <c r="C207" s="27" t="str">
        <f>'Rp0,2, МПа'!C207</f>
        <v>Поковки толщиной до 150 мм, КП395**</v>
      </c>
      <c r="D207" s="31">
        <f>IFERROR(MIN('Rp0,2, МПа'!D207/1.5,'Rm, МПа'!D207/2.6),"-")</f>
        <v>207.69230769230768</v>
      </c>
      <c r="E207" s="32">
        <f>IFERROR(MIN('Rp0,2, МПа'!E207/1.5,'Rm, МПа'!E207/2.6),"-")</f>
        <v>203.84615384615384</v>
      </c>
      <c r="F207" s="32">
        <f>IFERROR(MIN('Rp0,2, МПа'!F207/1.5,'Rm, МПа'!F207/2.6),"-")</f>
        <v>200</v>
      </c>
      <c r="G207" s="32">
        <f>IFERROR(MIN('Rp0,2, МПа'!G207/1.5,'Rm, МПа'!G207/2.6),"-")</f>
        <v>192.30769230769229</v>
      </c>
      <c r="H207" s="32">
        <f>IFERROR(MIN('Rp0,2, МПа'!H207/1.5,'Rm, МПа'!H207/2.6),"-")</f>
        <v>192.30769230769229</v>
      </c>
      <c r="I207" s="32">
        <f>IFERROR(MIN('Rp0,2, МПа'!I207/1.5,'Rm, МПа'!I207/2.6),"-")</f>
        <v>188.84615384615384</v>
      </c>
      <c r="J207" s="32">
        <f>IFERROR(MIN('Rp0,2, МПа'!J207/1.5,'Rm, МПа'!J207/2.6),"-")</f>
        <v>188.84615384615384</v>
      </c>
      <c r="K207" s="32">
        <f>IFERROR(MIN('Rp0,2, МПа'!K207/1.5,'Rm, МПа'!K207/2.6),"-")</f>
        <v>188.84615384615384</v>
      </c>
      <c r="L207" s="32">
        <f>IFERROR(MIN('Rp0,2, МПа'!L207/1.5,'Rm, МПа'!L207/2.6),"-")</f>
        <v>177.30769230769229</v>
      </c>
      <c r="M207" s="32">
        <f>IFERROR(MIN('Rp0,2, МПа'!M207/1.5,'Rm, МПа'!M207/2.6),"-")</f>
        <v>166.15384615384616</v>
      </c>
      <c r="N207" s="32">
        <f>IFERROR(MIN('Rp0,2, МПа'!N207/1.5,'Rm, МПа'!N207/2.6),"-")</f>
        <v>158.46153846153845</v>
      </c>
      <c r="O207" s="32" t="str">
        <f>IFERROR(MIN('Rp0,2, МПа'!O207/1.5,'Rm, МПа'!O207/2.6),"-")</f>
        <v>-</v>
      </c>
      <c r="P207" s="33" t="str">
        <f>IFERROR(MIN('Rp0,2, МПа'!P207/1.5,'Rm, МПа'!P207/2.6),"-")</f>
        <v>-</v>
      </c>
      <c r="Q207" s="31">
        <f>IFERROR('Rp0,2, МПа'!D207/2,"-")</f>
        <v>216</v>
      </c>
      <c r="R207" s="32">
        <f>IFERROR('Rp0,2, МПа'!E207/2,"-")</f>
        <v>211</v>
      </c>
      <c r="S207" s="32">
        <f>IFERROR('Rp0,2, МПа'!F207/2,"-")</f>
        <v>211</v>
      </c>
      <c r="T207" s="32">
        <f>IFERROR('Rp0,2, МПа'!G207/2,"-")</f>
        <v>206</v>
      </c>
      <c r="U207" s="32">
        <f>IFERROR('Rp0,2, МПа'!H207/2,"-")</f>
        <v>206</v>
      </c>
      <c r="V207" s="32">
        <f>IFERROR('Rp0,2, МПа'!I207/2,"-")</f>
        <v>201</v>
      </c>
      <c r="W207" s="32">
        <f>IFERROR('Rp0,2, МПа'!J207/2,"-")</f>
        <v>197.5</v>
      </c>
      <c r="X207" s="32">
        <f>IFERROR('Rp0,2, МПа'!K207/2,"-")</f>
        <v>197.5</v>
      </c>
      <c r="Y207" s="32">
        <f>IFERROR('Rp0,2, МПа'!L207/2,"-")</f>
        <v>197.5</v>
      </c>
      <c r="Z207" s="32">
        <f>IFERROR('Rp0,2, МПа'!M207/2,"-")</f>
        <v>197.5</v>
      </c>
      <c r="AA207" s="32">
        <f>IFERROR('Rp0,2, МПа'!N207/2,"-")</f>
        <v>196</v>
      </c>
      <c r="AB207" s="32" t="str">
        <f>IFERROR('Rp0,2, МПа'!O207/2,"-")</f>
        <v>-</v>
      </c>
      <c r="AC207" s="33" t="str">
        <f>IFERROR('Rp0,2, МПа'!P207/2,"-")</f>
        <v>-</v>
      </c>
    </row>
    <row r="208" spans="1:29" ht="25.5" x14ac:dyDescent="0.25">
      <c r="A208" s="10" t="str">
        <f>INDEX('Обработка исходного'!B:B,ROW($B$3)+4*(ROW($B208)-ROW($B$3)))</f>
        <v>Сталь легированная хромомолибденованадиевая</v>
      </c>
      <c r="B208" s="47" t="str">
        <f>INDEX('Обработка исходного'!D:D,ROW($B$3)+4*(ROW($B208)-ROW($B$3)))</f>
        <v>12Х2МФА-А</v>
      </c>
      <c r="C208" s="27" t="str">
        <f>'Rp0,2, МПа'!C208</f>
        <v>Листы толщиной до 180 мм, КП490**</v>
      </c>
      <c r="D208" s="31">
        <f>IFERROR(MIN('Rp0,2, МПа'!D208/1.5,'Rm, МПа'!D208/2.6),"-")</f>
        <v>245.38461538461539</v>
      </c>
      <c r="E208" s="32">
        <f>IFERROR(MIN('Rp0,2, МПа'!E208/1.5,'Rm, МПа'!E208/2.6),"-")</f>
        <v>237.69230769230768</v>
      </c>
      <c r="F208" s="32">
        <f>IFERROR(MIN('Rp0,2, МПа'!F208/1.5,'Rm, МПа'!F208/2.6),"-")</f>
        <v>233.84615384615384</v>
      </c>
      <c r="G208" s="32">
        <f>IFERROR(MIN('Rp0,2, МПа'!G208/1.5,'Rm, МПа'!G208/2.6),"-")</f>
        <v>230</v>
      </c>
      <c r="H208" s="32">
        <f>IFERROR(MIN('Rp0,2, МПа'!H208/1.5,'Rm, МПа'!H208/2.6),"-")</f>
        <v>226.53846153846152</v>
      </c>
      <c r="I208" s="32">
        <f>IFERROR(MIN('Rp0,2, МПа'!I208/1.5,'Rm, МПа'!I208/2.6),"-")</f>
        <v>218.84615384615384</v>
      </c>
      <c r="J208" s="32">
        <f>IFERROR(MIN('Rp0,2, МПа'!J208/1.5,'Rm, МПа'!J208/2.6),"-")</f>
        <v>215</v>
      </c>
      <c r="K208" s="32">
        <f>IFERROR(MIN('Rp0,2, МПа'!K208/1.5,'Rm, МПа'!K208/2.6),"-")</f>
        <v>211.15384615384616</v>
      </c>
      <c r="L208" s="32">
        <f>IFERROR(MIN('Rp0,2, МПа'!L208/1.5,'Rm, МПа'!L208/2.6),"-")</f>
        <v>207.69230769230768</v>
      </c>
      <c r="M208" s="32">
        <f>IFERROR(MIN('Rp0,2, МПа'!M208/1.5,'Rm, МПа'!M208/2.6),"-")</f>
        <v>192.30769230769229</v>
      </c>
      <c r="N208" s="32">
        <f>IFERROR(MIN('Rp0,2, МПа'!N208/1.5,'Rm, МПа'!N208/2.6),"-")</f>
        <v>185</v>
      </c>
      <c r="O208" s="32" t="str">
        <f>IFERROR(MIN('Rp0,2, МПа'!O208/1.5,'Rm, МПа'!O208/2.6),"-")</f>
        <v>-</v>
      </c>
      <c r="P208" s="33" t="str">
        <f>IFERROR(MIN('Rp0,2, МПа'!P208/1.5,'Rm, МПа'!P208/2.6),"-")</f>
        <v>-</v>
      </c>
      <c r="Q208" s="31">
        <f>IFERROR('Rp0,2, МПа'!D208/2,"-")</f>
        <v>265</v>
      </c>
      <c r="R208" s="32">
        <f>IFERROR('Rp0,2, МПа'!E208/2,"-")</f>
        <v>260</v>
      </c>
      <c r="S208" s="32">
        <f>IFERROR('Rp0,2, МПа'!F208/2,"-")</f>
        <v>260</v>
      </c>
      <c r="T208" s="32">
        <f>IFERROR('Rp0,2, МПа'!G208/2,"-")</f>
        <v>255</v>
      </c>
      <c r="U208" s="32">
        <f>IFERROR('Rp0,2, МПа'!H208/2,"-")</f>
        <v>250</v>
      </c>
      <c r="V208" s="32">
        <f>IFERROR('Rp0,2, МПа'!I208/2,"-")</f>
        <v>250</v>
      </c>
      <c r="W208" s="32">
        <f>IFERROR('Rp0,2, МПа'!J208/2,"-")</f>
        <v>245</v>
      </c>
      <c r="X208" s="32">
        <f>IFERROR('Rp0,2, МПа'!K208/2,"-")</f>
        <v>245</v>
      </c>
      <c r="Y208" s="32">
        <f>IFERROR('Rp0,2, МПа'!L208/2,"-")</f>
        <v>245</v>
      </c>
      <c r="Z208" s="32">
        <f>IFERROR('Rp0,2, МПа'!M208/2,"-")</f>
        <v>240</v>
      </c>
      <c r="AA208" s="32">
        <f>IFERROR('Rp0,2, МПа'!N208/2,"-")</f>
        <v>230.5</v>
      </c>
      <c r="AB208" s="32" t="str">
        <f>IFERROR('Rp0,2, МПа'!O208/2,"-")</f>
        <v>-</v>
      </c>
      <c r="AC208" s="33" t="str">
        <f>IFERROR('Rp0,2, МПа'!P208/2,"-")</f>
        <v>-</v>
      </c>
    </row>
    <row r="209" spans="1:29" ht="25.5" x14ac:dyDescent="0.25">
      <c r="A209" s="10" t="str">
        <f>INDEX('Обработка исходного'!B:B,ROW($B$3)+4*(ROW($B209)-ROW($B$3)))</f>
        <v>Сталь легированная хромомолибденованадиевая</v>
      </c>
      <c r="B209" s="47" t="str">
        <f>INDEX('Обработка исходного'!D:D,ROW($B$3)+4*(ROW($B209)-ROW($B$3)))</f>
        <v>12Х2МФА-А</v>
      </c>
      <c r="C209" s="27" t="str">
        <f>'Rp0,2, МПа'!C209</f>
        <v>Поковки толщиной до 150 мм, КП490**</v>
      </c>
      <c r="D209" s="31">
        <f>IFERROR(MIN('Rp0,2, МПа'!D209/1.5,'Rm, МПа'!D209/2.6),"-")</f>
        <v>245.38461538461539</v>
      </c>
      <c r="E209" s="32">
        <f>IFERROR(MIN('Rp0,2, МПа'!E209/1.5,'Rm, МПа'!E209/2.6),"-")</f>
        <v>237.69230769230768</v>
      </c>
      <c r="F209" s="32">
        <f>IFERROR(MIN('Rp0,2, МПа'!F209/1.5,'Rm, МПа'!F209/2.6),"-")</f>
        <v>233.84615384615384</v>
      </c>
      <c r="G209" s="32">
        <f>IFERROR(MIN('Rp0,2, МПа'!G209/1.5,'Rm, МПа'!G209/2.6),"-")</f>
        <v>230</v>
      </c>
      <c r="H209" s="32">
        <f>IFERROR(MIN('Rp0,2, МПа'!H209/1.5,'Rm, МПа'!H209/2.6),"-")</f>
        <v>226.53846153846152</v>
      </c>
      <c r="I209" s="32">
        <f>IFERROR(MIN('Rp0,2, МПа'!I209/1.5,'Rm, МПа'!I209/2.6),"-")</f>
        <v>218.84615384615384</v>
      </c>
      <c r="J209" s="32">
        <f>IFERROR(MIN('Rp0,2, МПа'!J209/1.5,'Rm, МПа'!J209/2.6),"-")</f>
        <v>215</v>
      </c>
      <c r="K209" s="32">
        <f>IFERROR(MIN('Rp0,2, МПа'!K209/1.5,'Rm, МПа'!K209/2.6),"-")</f>
        <v>211.15384615384616</v>
      </c>
      <c r="L209" s="32">
        <f>IFERROR(MIN('Rp0,2, МПа'!L209/1.5,'Rm, МПа'!L209/2.6),"-")</f>
        <v>207.69230769230768</v>
      </c>
      <c r="M209" s="32">
        <f>IFERROR(MIN('Rp0,2, МПа'!M209/1.5,'Rm, МПа'!M209/2.6),"-")</f>
        <v>192.30769230769229</v>
      </c>
      <c r="N209" s="32">
        <f>IFERROR(MIN('Rp0,2, МПа'!N209/1.5,'Rm, МПа'!N209/2.6),"-")</f>
        <v>185</v>
      </c>
      <c r="O209" s="32" t="str">
        <f>IFERROR(MIN('Rp0,2, МПа'!O209/1.5,'Rm, МПа'!O209/2.6),"-")</f>
        <v>-</v>
      </c>
      <c r="P209" s="33" t="str">
        <f>IFERROR(MIN('Rp0,2, МПа'!P209/1.5,'Rm, МПа'!P209/2.6),"-")</f>
        <v>-</v>
      </c>
      <c r="Q209" s="31">
        <f>IFERROR('Rp0,2, МПа'!D209/2,"-")</f>
        <v>265</v>
      </c>
      <c r="R209" s="32">
        <f>IFERROR('Rp0,2, МПа'!E209/2,"-")</f>
        <v>260</v>
      </c>
      <c r="S209" s="32">
        <f>IFERROR('Rp0,2, МПа'!F209/2,"-")</f>
        <v>260</v>
      </c>
      <c r="T209" s="32">
        <f>IFERROR('Rp0,2, МПа'!G209/2,"-")</f>
        <v>255</v>
      </c>
      <c r="U209" s="32">
        <f>IFERROR('Rp0,2, МПа'!H209/2,"-")</f>
        <v>250</v>
      </c>
      <c r="V209" s="32">
        <f>IFERROR('Rp0,2, МПа'!I209/2,"-")</f>
        <v>250</v>
      </c>
      <c r="W209" s="32">
        <f>IFERROR('Rp0,2, МПа'!J209/2,"-")</f>
        <v>245</v>
      </c>
      <c r="X209" s="32">
        <f>IFERROR('Rp0,2, МПа'!K209/2,"-")</f>
        <v>245</v>
      </c>
      <c r="Y209" s="32">
        <f>IFERROR('Rp0,2, МПа'!L209/2,"-")</f>
        <v>245</v>
      </c>
      <c r="Z209" s="32">
        <f>IFERROR('Rp0,2, МПа'!M209/2,"-")</f>
        <v>240</v>
      </c>
      <c r="AA209" s="32">
        <f>IFERROR('Rp0,2, МПа'!N209/2,"-")</f>
        <v>230.5</v>
      </c>
      <c r="AB209" s="32" t="str">
        <f>IFERROR('Rp0,2, МПа'!O209/2,"-")</f>
        <v>-</v>
      </c>
      <c r="AC209" s="33" t="str">
        <f>IFERROR('Rp0,2, МПа'!P209/2,"-")</f>
        <v>-</v>
      </c>
    </row>
    <row r="210" spans="1:29" ht="25.5" x14ac:dyDescent="0.25">
      <c r="A210" s="10" t="str">
        <f>INDEX('Обработка исходного'!B:B,ROW($B$3)+4*(ROW($B210)-ROW($B$3)))</f>
        <v>Сталь легированная хромомолибденованадиевая</v>
      </c>
      <c r="B210" s="47" t="str">
        <f>INDEX('Обработка исходного'!D:D,ROW($B$3)+4*(ROW($B210)-ROW($B$3)))</f>
        <v>18Х2МФА</v>
      </c>
      <c r="C210" s="27" t="str">
        <f>'Rp0,2, МПа'!C210</f>
        <v>Листы, поковки толщиной от 160 до 400 мм, КП490**</v>
      </c>
      <c r="D210" s="31">
        <f>IFERROR(MIN('Rp0,2, МПа'!D210/1.5,'Rm, МПа'!D210/2.6),"-")</f>
        <v>245.38461538461539</v>
      </c>
      <c r="E210" s="32">
        <f>IFERROR(MIN('Rp0,2, МПа'!E210/1.5,'Rm, МПа'!E210/2.6),"-")</f>
        <v>237.69230769230768</v>
      </c>
      <c r="F210" s="32">
        <f>IFERROR(MIN('Rp0,2, МПа'!F210/1.5,'Rm, МПа'!F210/2.6),"-")</f>
        <v>233.84615384615384</v>
      </c>
      <c r="G210" s="32">
        <f>IFERROR(MIN('Rp0,2, МПа'!G210/1.5,'Rm, МПа'!G210/2.6),"-")</f>
        <v>230</v>
      </c>
      <c r="H210" s="32">
        <f>IFERROR(MIN('Rp0,2, МПа'!H210/1.5,'Rm, МПа'!H210/2.6),"-")</f>
        <v>226.53846153846152</v>
      </c>
      <c r="I210" s="32">
        <f>IFERROR(MIN('Rp0,2, МПа'!I210/1.5,'Rm, МПа'!I210/2.6),"-")</f>
        <v>218.84615384615384</v>
      </c>
      <c r="J210" s="32">
        <f>IFERROR(MIN('Rp0,2, МПа'!J210/1.5,'Rm, МПа'!J210/2.6),"-")</f>
        <v>215</v>
      </c>
      <c r="K210" s="32">
        <f>IFERROR(MIN('Rp0,2, МПа'!K210/1.5,'Rm, МПа'!K210/2.6),"-")</f>
        <v>211.15384615384616</v>
      </c>
      <c r="L210" s="32">
        <f>IFERROR(MIN('Rp0,2, МПа'!L210/1.5,'Rm, МПа'!L210/2.6),"-")</f>
        <v>207.69230769230768</v>
      </c>
      <c r="M210" s="32">
        <f>IFERROR(MIN('Rp0,2, МПа'!M210/1.5,'Rm, МПа'!M210/2.6),"-")</f>
        <v>203.84615384615384</v>
      </c>
      <c r="N210" s="32">
        <f>IFERROR(MIN('Rp0,2, МПа'!N210/1.5,'Rm, МПа'!N210/2.6),"-")</f>
        <v>200</v>
      </c>
      <c r="O210" s="32" t="str">
        <f>IFERROR(MIN('Rp0,2, МПа'!O210/1.5,'Rm, МПа'!O210/2.6),"-")</f>
        <v>-</v>
      </c>
      <c r="P210" s="33" t="str">
        <f>IFERROR(MIN('Rp0,2, МПа'!P210/1.5,'Rm, МПа'!P210/2.6),"-")</f>
        <v>-</v>
      </c>
      <c r="Q210" s="31">
        <f>IFERROR('Rp0,2, МПа'!D210/2,"-")</f>
        <v>265</v>
      </c>
      <c r="R210" s="32">
        <f>IFERROR('Rp0,2, МПа'!E210/2,"-")</f>
        <v>260</v>
      </c>
      <c r="S210" s="32">
        <f>IFERROR('Rp0,2, МПа'!F210/2,"-")</f>
        <v>260</v>
      </c>
      <c r="T210" s="32">
        <f>IFERROR('Rp0,2, МПа'!G210/2,"-")</f>
        <v>255</v>
      </c>
      <c r="U210" s="32">
        <f>IFERROR('Rp0,2, МПа'!H210/2,"-")</f>
        <v>250</v>
      </c>
      <c r="V210" s="32">
        <f>IFERROR('Rp0,2, МПа'!I210/2,"-")</f>
        <v>250</v>
      </c>
      <c r="W210" s="32">
        <f>IFERROR('Rp0,2, МПа'!J210/2,"-")</f>
        <v>245</v>
      </c>
      <c r="X210" s="32">
        <f>IFERROR('Rp0,2, МПа'!K210/2,"-")</f>
        <v>245</v>
      </c>
      <c r="Y210" s="32">
        <f>IFERROR('Rp0,2, МПа'!L210/2,"-")</f>
        <v>245</v>
      </c>
      <c r="Z210" s="32">
        <f>IFERROR('Rp0,2, МПа'!M210/2,"-")</f>
        <v>240.5</v>
      </c>
      <c r="AA210" s="32">
        <f>IFERROR('Rp0,2, МПа'!N210/2,"-")</f>
        <v>230.5</v>
      </c>
      <c r="AB210" s="32" t="str">
        <f>IFERROR('Rp0,2, МПа'!O210/2,"-")</f>
        <v>-</v>
      </c>
      <c r="AC210" s="33" t="str">
        <f>IFERROR('Rp0,2, МПа'!P210/2,"-")</f>
        <v>-</v>
      </c>
    </row>
    <row r="211" spans="1:29" ht="25.5" x14ac:dyDescent="0.25">
      <c r="A211" s="10" t="str">
        <f>INDEX('Обработка исходного'!B:B,ROW($B$3)+4*(ROW($B211)-ROW($B$3)))</f>
        <v>Сталь легированная хромомолибденованадиевая</v>
      </c>
      <c r="B211" s="47" t="str">
        <f>INDEX('Обработка исходного'!D:D,ROW($B$3)+4*(ROW($B211)-ROW($B$3)))</f>
        <v>15Х2МФА</v>
      </c>
      <c r="C211" s="27" t="str">
        <f>'Rp0,2, МПа'!C211</f>
        <v>Листы, поковки толщиной от 400 до 650 мм, КП295**</v>
      </c>
      <c r="D211" s="31">
        <f>IFERROR(MIN('Rp0,2, МПа'!D211/1.5,'Rm, МПа'!D211/2.6),"-")</f>
        <v>169.61538461538461</v>
      </c>
      <c r="E211" s="32">
        <f>IFERROR(MIN('Rp0,2, МПа'!E211/1.5,'Rm, МПа'!E211/2.6),"-")</f>
        <v>166.15384615384616</v>
      </c>
      <c r="F211" s="32">
        <f>IFERROR(MIN('Rp0,2, МПа'!F211/1.5,'Rm, МПа'!F211/2.6),"-")</f>
        <v>162.30769230769229</v>
      </c>
      <c r="G211" s="32">
        <f>IFERROR(MIN('Rp0,2, МПа'!G211/1.5,'Rm, МПа'!G211/2.6),"-")</f>
        <v>158.46153846153845</v>
      </c>
      <c r="H211" s="32">
        <f>IFERROR(MIN('Rp0,2, МПа'!H211/1.5,'Rm, МПа'!H211/2.6),"-")</f>
        <v>154.61538461538461</v>
      </c>
      <c r="I211" s="32">
        <f>IFERROR(MIN('Rp0,2, МПа'!I211/1.5,'Rm, МПа'!I211/2.6),"-")</f>
        <v>150.76923076923077</v>
      </c>
      <c r="J211" s="32">
        <f>IFERROR(MIN('Rp0,2, МПа'!J211/1.5,'Rm, МПа'!J211/2.6),"-")</f>
        <v>150.76923076923077</v>
      </c>
      <c r="K211" s="32">
        <f>IFERROR(MIN('Rp0,2, МПа'!K211/1.5,'Rm, МПа'!K211/2.6),"-")</f>
        <v>150.76923076923077</v>
      </c>
      <c r="L211" s="32">
        <f>IFERROR(MIN('Rp0,2, МПа'!L211/1.5,'Rm, МПа'!L211/2.6),"-")</f>
        <v>143.46153846153845</v>
      </c>
      <c r="M211" s="32">
        <f>IFERROR(MIN('Rp0,2, МПа'!M211/1.5,'Rm, МПа'!M211/2.6),"-")</f>
        <v>135.76923076923077</v>
      </c>
      <c r="N211" s="32">
        <f>IFERROR(MIN('Rp0,2, МПа'!N211/1.5,'Rm, МПа'!N211/2.6),"-")</f>
        <v>128.07692307692307</v>
      </c>
      <c r="O211" s="32" t="str">
        <f>IFERROR(MIN('Rp0,2, МПа'!O211/1.5,'Rm, МПа'!O211/2.6),"-")</f>
        <v>-</v>
      </c>
      <c r="P211" s="33" t="str">
        <f>IFERROR(MIN('Rp0,2, МПа'!P211/1.5,'Rm, МПа'!P211/2.6),"-")</f>
        <v>-</v>
      </c>
      <c r="Q211" s="31">
        <f>IFERROR('Rp0,2, МПа'!D211/2,"-")</f>
        <v>196</v>
      </c>
      <c r="R211" s="32">
        <f>IFERROR('Rp0,2, МПа'!E211/2,"-")</f>
        <v>191.5</v>
      </c>
      <c r="S211" s="32">
        <f>IFERROR('Rp0,2, МПа'!F211/2,"-")</f>
        <v>181.5</v>
      </c>
      <c r="T211" s="32">
        <f>IFERROR('Rp0,2, МПа'!G211/2,"-")</f>
        <v>176.5</v>
      </c>
      <c r="U211" s="32">
        <f>IFERROR('Rp0,2, МПа'!H211/2,"-")</f>
        <v>167</v>
      </c>
      <c r="V211" s="32">
        <f>IFERROR('Rp0,2, МПа'!I211/2,"-")</f>
        <v>162</v>
      </c>
      <c r="W211" s="32">
        <f>IFERROR('Rp0,2, МПа'!J211/2,"-")</f>
        <v>152</v>
      </c>
      <c r="X211" s="32">
        <f>IFERROR('Rp0,2, МПа'!K211/2,"-")</f>
        <v>147.5</v>
      </c>
      <c r="Y211" s="32">
        <f>IFERROR('Rp0,2, МПа'!L211/2,"-")</f>
        <v>142</v>
      </c>
      <c r="Z211" s="32">
        <f>IFERROR('Rp0,2, МПа'!M211/2,"-")</f>
        <v>132.5</v>
      </c>
      <c r="AA211" s="32">
        <f>IFERROR('Rp0,2, МПа'!N211/2,"-")</f>
        <v>127.5</v>
      </c>
      <c r="AB211" s="32" t="str">
        <f>IFERROR('Rp0,2, МПа'!O211/2,"-")</f>
        <v>-</v>
      </c>
      <c r="AC211" s="33" t="str">
        <f>IFERROR('Rp0,2, МПа'!P211/2,"-")</f>
        <v>-</v>
      </c>
    </row>
    <row r="212" spans="1:29" ht="25.5" x14ac:dyDescent="0.25">
      <c r="A212" s="10" t="str">
        <f>INDEX('Обработка исходного'!B:B,ROW($B$3)+4*(ROW($B212)-ROW($B$3)))</f>
        <v>Сталь легированная хромомолибденованадиевая</v>
      </c>
      <c r="B212" s="47" t="str">
        <f>INDEX('Обработка исходного'!D:D,ROW($B$3)+4*(ROW($B212)-ROW($B$3)))</f>
        <v>15Х2МФА</v>
      </c>
      <c r="C212" s="27" t="str">
        <f>'Rp0,2, МПа'!C212</f>
        <v>Листы, поковки толщиной от 161 до 400 мм, КП395**</v>
      </c>
      <c r="D212" s="31">
        <f>IFERROR(MIN('Rp0,2, МПа'!D212/1.5,'Rm, МПа'!D212/2.6),"-")</f>
        <v>207.69230769230768</v>
      </c>
      <c r="E212" s="32">
        <f>IFERROR(MIN('Rp0,2, МПа'!E212/1.5,'Rm, МПа'!E212/2.6),"-")</f>
        <v>203.84615384615384</v>
      </c>
      <c r="F212" s="32">
        <f>IFERROR(MIN('Rp0,2, МПа'!F212/1.5,'Rm, МПа'!F212/2.6),"-")</f>
        <v>200</v>
      </c>
      <c r="G212" s="32">
        <f>IFERROR(MIN('Rp0,2, МПа'!G212/1.5,'Rm, МПа'!G212/2.6),"-")</f>
        <v>192.30769230769229</v>
      </c>
      <c r="H212" s="32">
        <f>IFERROR(MIN('Rp0,2, МПа'!H212/1.5,'Rm, МПа'!H212/2.6),"-")</f>
        <v>188.84615384615384</v>
      </c>
      <c r="I212" s="32">
        <f>IFERROR(MIN('Rp0,2, МПа'!I212/1.5,'Rm, МПа'!I212/2.6),"-")</f>
        <v>185</v>
      </c>
      <c r="J212" s="32">
        <f>IFERROR(MIN('Rp0,2, МПа'!J212/1.5,'Rm, МПа'!J212/2.6),"-")</f>
        <v>181.15384615384616</v>
      </c>
      <c r="K212" s="32">
        <f>IFERROR(MIN('Rp0,2, МПа'!K212/1.5,'Rm, МПа'!K212/2.6),"-")</f>
        <v>177.30769230769229</v>
      </c>
      <c r="L212" s="32">
        <f>IFERROR(MIN('Rp0,2, МПа'!L212/1.5,'Rm, МПа'!L212/2.6),"-")</f>
        <v>177.30769230769229</v>
      </c>
      <c r="M212" s="32">
        <f>IFERROR(MIN('Rp0,2, МПа'!M212/1.5,'Rm, МПа'!M212/2.6),"-")</f>
        <v>166.15384615384616</v>
      </c>
      <c r="N212" s="32">
        <f>IFERROR(MIN('Rp0,2, МПа'!N212/1.5,'Rm, МПа'!N212/2.6),"-")</f>
        <v>158.46153846153845</v>
      </c>
      <c r="O212" s="32" t="str">
        <f>IFERROR(MIN('Rp0,2, МПа'!O212/1.5,'Rm, МПа'!O212/2.6),"-")</f>
        <v>-</v>
      </c>
      <c r="P212" s="33" t="str">
        <f>IFERROR(MIN('Rp0,2, МПа'!P212/1.5,'Rm, МПа'!P212/2.6),"-")</f>
        <v>-</v>
      </c>
      <c r="Q212" s="31">
        <f>IFERROR('Rp0,2, МПа'!D212/2,"-")</f>
        <v>216</v>
      </c>
      <c r="R212" s="32">
        <f>IFERROR('Rp0,2, МПа'!E212/2,"-")</f>
        <v>211</v>
      </c>
      <c r="S212" s="32">
        <f>IFERROR('Rp0,2, МПа'!F212/2,"-")</f>
        <v>211</v>
      </c>
      <c r="T212" s="32">
        <f>IFERROR('Rp0,2, МПа'!G212/2,"-")</f>
        <v>211</v>
      </c>
      <c r="U212" s="32">
        <f>IFERROR('Rp0,2, МПа'!H212/2,"-")</f>
        <v>206</v>
      </c>
      <c r="V212" s="32">
        <f>IFERROR('Rp0,2, МПа'!I212/2,"-")</f>
        <v>201</v>
      </c>
      <c r="W212" s="32">
        <f>IFERROR('Rp0,2, МПа'!J212/2,"-")</f>
        <v>201</v>
      </c>
      <c r="X212" s="32">
        <f>IFERROR('Rp0,2, МПа'!K212/2,"-")</f>
        <v>197.5</v>
      </c>
      <c r="Y212" s="32">
        <f>IFERROR('Rp0,2, МПа'!L212/2,"-")</f>
        <v>197.5</v>
      </c>
      <c r="Z212" s="32">
        <f>IFERROR('Rp0,2, МПа'!M212/2,"-")</f>
        <v>197.5</v>
      </c>
      <c r="AA212" s="32">
        <f>IFERROR('Rp0,2, МПа'!N212/2,"-")</f>
        <v>181.5</v>
      </c>
      <c r="AB212" s="32" t="str">
        <f>IFERROR('Rp0,2, МПа'!O212/2,"-")</f>
        <v>-</v>
      </c>
      <c r="AC212" s="33" t="str">
        <f>IFERROR('Rp0,2, МПа'!P212/2,"-")</f>
        <v>-</v>
      </c>
    </row>
    <row r="213" spans="1:29" ht="25.5" x14ac:dyDescent="0.25">
      <c r="A213" s="10" t="str">
        <f>INDEX('Обработка исходного'!B:B,ROW($B$3)+4*(ROW($B213)-ROW($B$3)))</f>
        <v>Сталь легированная хромомолибденованадиевая</v>
      </c>
      <c r="B213" s="47" t="str">
        <f>INDEX('Обработка исходного'!D:D,ROW($B$3)+4*(ROW($B213)-ROW($B$3)))</f>
        <v>15Х2МФА-А</v>
      </c>
      <c r="C213" s="27" t="str">
        <f>'Rp0,2, МПа'!C213</f>
        <v>Листы, поковки толщиной от 400 до 650 мм, КП295**</v>
      </c>
      <c r="D213" s="31">
        <f>IFERROR(MIN('Rp0,2, МПа'!D213/1.5,'Rm, МПа'!D213/2.6),"-")</f>
        <v>169.61538461538461</v>
      </c>
      <c r="E213" s="32">
        <f>IFERROR(MIN('Rp0,2, МПа'!E213/1.5,'Rm, МПа'!E213/2.6),"-")</f>
        <v>166.15384615384616</v>
      </c>
      <c r="F213" s="32">
        <f>IFERROR(MIN('Rp0,2, МПа'!F213/1.5,'Rm, МПа'!F213/2.6),"-")</f>
        <v>162.30769230769229</v>
      </c>
      <c r="G213" s="32">
        <f>IFERROR(MIN('Rp0,2, МПа'!G213/1.5,'Rm, МПа'!G213/2.6),"-")</f>
        <v>158.46153846153845</v>
      </c>
      <c r="H213" s="32">
        <f>IFERROR(MIN('Rp0,2, МПа'!H213/1.5,'Rm, МПа'!H213/2.6),"-")</f>
        <v>154.61538461538461</v>
      </c>
      <c r="I213" s="32">
        <f>IFERROR(MIN('Rp0,2, МПа'!I213/1.5,'Rm, МПа'!I213/2.6),"-")</f>
        <v>150.76923076923077</v>
      </c>
      <c r="J213" s="32">
        <f>IFERROR(MIN('Rp0,2, МПа'!J213/1.5,'Rm, МПа'!J213/2.6),"-")</f>
        <v>150.76923076923077</v>
      </c>
      <c r="K213" s="32">
        <f>IFERROR(MIN('Rp0,2, МПа'!K213/1.5,'Rm, МПа'!K213/2.6),"-")</f>
        <v>150.76923076923077</v>
      </c>
      <c r="L213" s="32">
        <f>IFERROR(MIN('Rp0,2, МПа'!L213/1.5,'Rm, МПа'!L213/2.6),"-")</f>
        <v>143.46153846153845</v>
      </c>
      <c r="M213" s="32">
        <f>IFERROR(MIN('Rp0,2, МПа'!M213/1.5,'Rm, МПа'!M213/2.6),"-")</f>
        <v>135.76923076923077</v>
      </c>
      <c r="N213" s="32">
        <f>IFERROR(MIN('Rp0,2, МПа'!N213/1.5,'Rm, МПа'!N213/2.6),"-")</f>
        <v>128.07692307692307</v>
      </c>
      <c r="O213" s="32" t="str">
        <f>IFERROR(MIN('Rp0,2, МПа'!O213/1.5,'Rm, МПа'!O213/2.6),"-")</f>
        <v>-</v>
      </c>
      <c r="P213" s="33" t="str">
        <f>IFERROR(MIN('Rp0,2, МПа'!P213/1.5,'Rm, МПа'!P213/2.6),"-")</f>
        <v>-</v>
      </c>
      <c r="Q213" s="31">
        <f>IFERROR('Rp0,2, МПа'!D213/2,"-")</f>
        <v>196</v>
      </c>
      <c r="R213" s="32">
        <f>IFERROR('Rp0,2, МПа'!E213/2,"-")</f>
        <v>191.5</v>
      </c>
      <c r="S213" s="32">
        <f>IFERROR('Rp0,2, МПа'!F213/2,"-")</f>
        <v>181.5</v>
      </c>
      <c r="T213" s="32">
        <f>IFERROR('Rp0,2, МПа'!G213/2,"-")</f>
        <v>176.5</v>
      </c>
      <c r="U213" s="32">
        <f>IFERROR('Rp0,2, МПа'!H213/2,"-")</f>
        <v>167</v>
      </c>
      <c r="V213" s="32">
        <f>IFERROR('Rp0,2, МПа'!I213/2,"-")</f>
        <v>162</v>
      </c>
      <c r="W213" s="32">
        <f>IFERROR('Rp0,2, МПа'!J213/2,"-")</f>
        <v>152</v>
      </c>
      <c r="X213" s="32">
        <f>IFERROR('Rp0,2, МПа'!K213/2,"-")</f>
        <v>147.5</v>
      </c>
      <c r="Y213" s="32">
        <f>IFERROR('Rp0,2, МПа'!L213/2,"-")</f>
        <v>142</v>
      </c>
      <c r="Z213" s="32">
        <f>IFERROR('Rp0,2, МПа'!M213/2,"-")</f>
        <v>132.5</v>
      </c>
      <c r="AA213" s="32">
        <f>IFERROR('Rp0,2, МПа'!N213/2,"-")</f>
        <v>127.5</v>
      </c>
      <c r="AB213" s="32" t="str">
        <f>IFERROR('Rp0,2, МПа'!O213/2,"-")</f>
        <v>-</v>
      </c>
      <c r="AC213" s="33" t="str">
        <f>IFERROR('Rp0,2, МПа'!P213/2,"-")</f>
        <v>-</v>
      </c>
    </row>
    <row r="214" spans="1:29" ht="25.5" x14ac:dyDescent="0.25">
      <c r="A214" s="10" t="str">
        <f>INDEX('Обработка исходного'!B:B,ROW($B$3)+4*(ROW($B214)-ROW($B$3)))</f>
        <v>Сталь легированная хромомолибденованадиевая</v>
      </c>
      <c r="B214" s="47" t="str">
        <f>INDEX('Обработка исходного'!D:D,ROW($B$3)+4*(ROW($B214)-ROW($B$3)))</f>
        <v>15Х2МФА-А</v>
      </c>
      <c r="C214" s="27" t="str">
        <f>'Rp0,2, МПа'!C214</f>
        <v>Листы, поковки толщиной от 161 до 400 мм, КП395**</v>
      </c>
      <c r="D214" s="31">
        <f>IFERROR(MIN('Rp0,2, МПа'!D214/1.5,'Rm, МПа'!D214/2.6),"-")</f>
        <v>207.69230769230768</v>
      </c>
      <c r="E214" s="32">
        <f>IFERROR(MIN('Rp0,2, МПа'!E214/1.5,'Rm, МПа'!E214/2.6),"-")</f>
        <v>203.84615384615384</v>
      </c>
      <c r="F214" s="32">
        <f>IFERROR(MIN('Rp0,2, МПа'!F214/1.5,'Rm, МПа'!F214/2.6),"-")</f>
        <v>200</v>
      </c>
      <c r="G214" s="32">
        <f>IFERROR(MIN('Rp0,2, МПа'!G214/1.5,'Rm, МПа'!G214/2.6),"-")</f>
        <v>192.30769230769229</v>
      </c>
      <c r="H214" s="32">
        <f>IFERROR(MIN('Rp0,2, МПа'!H214/1.5,'Rm, МПа'!H214/2.6),"-")</f>
        <v>188.84615384615384</v>
      </c>
      <c r="I214" s="32">
        <f>IFERROR(MIN('Rp0,2, МПа'!I214/1.5,'Rm, МПа'!I214/2.6),"-")</f>
        <v>185</v>
      </c>
      <c r="J214" s="32">
        <f>IFERROR(MIN('Rp0,2, МПа'!J214/1.5,'Rm, МПа'!J214/2.6),"-")</f>
        <v>181.15384615384616</v>
      </c>
      <c r="K214" s="32">
        <f>IFERROR(MIN('Rp0,2, МПа'!K214/1.5,'Rm, МПа'!K214/2.6),"-")</f>
        <v>177.30769230769229</v>
      </c>
      <c r="L214" s="32">
        <f>IFERROR(MIN('Rp0,2, МПа'!L214/1.5,'Rm, МПа'!L214/2.6),"-")</f>
        <v>177.30769230769229</v>
      </c>
      <c r="M214" s="32">
        <f>IFERROR(MIN('Rp0,2, МПа'!M214/1.5,'Rm, МПа'!M214/2.6),"-")</f>
        <v>166.15384615384616</v>
      </c>
      <c r="N214" s="32">
        <f>IFERROR(MIN('Rp0,2, МПа'!N214/1.5,'Rm, МПа'!N214/2.6),"-")</f>
        <v>158.46153846153845</v>
      </c>
      <c r="O214" s="32" t="str">
        <f>IFERROR(MIN('Rp0,2, МПа'!O214/1.5,'Rm, МПа'!O214/2.6),"-")</f>
        <v>-</v>
      </c>
      <c r="P214" s="33" t="str">
        <f>IFERROR(MIN('Rp0,2, МПа'!P214/1.5,'Rm, МПа'!P214/2.6),"-")</f>
        <v>-</v>
      </c>
      <c r="Q214" s="31">
        <f>IFERROR('Rp0,2, МПа'!D214/2,"-")</f>
        <v>216</v>
      </c>
      <c r="R214" s="32">
        <f>IFERROR('Rp0,2, МПа'!E214/2,"-")</f>
        <v>211</v>
      </c>
      <c r="S214" s="32">
        <f>IFERROR('Rp0,2, МПа'!F214/2,"-")</f>
        <v>211</v>
      </c>
      <c r="T214" s="32">
        <f>IFERROR('Rp0,2, МПа'!G214/2,"-")</f>
        <v>211</v>
      </c>
      <c r="U214" s="32">
        <f>IFERROR('Rp0,2, МПа'!H214/2,"-")</f>
        <v>206</v>
      </c>
      <c r="V214" s="32">
        <f>IFERROR('Rp0,2, МПа'!I214/2,"-")</f>
        <v>201</v>
      </c>
      <c r="W214" s="32">
        <f>IFERROR('Rp0,2, МПа'!J214/2,"-")</f>
        <v>201</v>
      </c>
      <c r="X214" s="32">
        <f>IFERROR('Rp0,2, МПа'!K214/2,"-")</f>
        <v>197.5</v>
      </c>
      <c r="Y214" s="32">
        <f>IFERROR('Rp0,2, МПа'!L214/2,"-")</f>
        <v>197.5</v>
      </c>
      <c r="Z214" s="32">
        <f>IFERROR('Rp0,2, МПа'!M214/2,"-")</f>
        <v>197.5</v>
      </c>
      <c r="AA214" s="32">
        <f>IFERROR('Rp0,2, МПа'!N214/2,"-")</f>
        <v>181.5</v>
      </c>
      <c r="AB214" s="32" t="str">
        <f>IFERROR('Rp0,2, МПа'!O214/2,"-")</f>
        <v>-</v>
      </c>
      <c r="AC214" s="33" t="str">
        <f>IFERROR('Rp0,2, МПа'!P214/2,"-")</f>
        <v>-</v>
      </c>
    </row>
    <row r="215" spans="1:29" ht="38.25" x14ac:dyDescent="0.25">
      <c r="A215" s="10" t="str">
        <f>INDEX('Обработка исходного'!B:B,ROW($B$3)+4*(ROW($B215)-ROW($B$3)))</f>
        <v>Сталь легированная хромомолибденованадиевая</v>
      </c>
      <c r="B215" s="47" t="str">
        <f>INDEX('Обработка исходного'!D:D,ROW($B$3)+4*(ROW($B215)-ROW($B$3)))</f>
        <v>25Х2МФА</v>
      </c>
      <c r="C215" s="27" t="str">
        <f>'Rp0,2, МПа'!C215</f>
        <v>Поковки, листы (плиты), листовые и штампованные заготовки диаметром или толщиной до 70 мм, КП395**</v>
      </c>
      <c r="D215" s="31">
        <f>IFERROR(MIN('Rp0,2, МПа'!D215/1.5,'Rm, МПа'!D215/2.6),"-")</f>
        <v>207.69230769230768</v>
      </c>
      <c r="E215" s="32">
        <f>IFERROR(MIN('Rp0,2, МПа'!E215/1.5,'Rm, МПа'!E215/2.6),"-")</f>
        <v>203.84615384615384</v>
      </c>
      <c r="F215" s="32">
        <f>IFERROR(MIN('Rp0,2, МПа'!F215/1.5,'Rm, МПа'!F215/2.6),"-")</f>
        <v>200</v>
      </c>
      <c r="G215" s="32">
        <f>IFERROR(MIN('Rp0,2, МПа'!G215/1.5,'Rm, МПа'!G215/2.6),"-")</f>
        <v>192.30769230769229</v>
      </c>
      <c r="H215" s="32">
        <f>IFERROR(MIN('Rp0,2, МПа'!H215/1.5,'Rm, МПа'!H215/2.6),"-")</f>
        <v>188.84615384615384</v>
      </c>
      <c r="I215" s="32">
        <f>IFERROR(MIN('Rp0,2, МПа'!I215/1.5,'Rm, МПа'!I215/2.6),"-")</f>
        <v>185</v>
      </c>
      <c r="J215" s="32">
        <f>IFERROR(MIN('Rp0,2, МПа'!J215/1.5,'Rm, МПа'!J215/2.6),"-")</f>
        <v>181.15384615384616</v>
      </c>
      <c r="K215" s="32">
        <f>IFERROR(MIN('Rp0,2, МПа'!K215/1.5,'Rm, МПа'!K215/2.6),"-")</f>
        <v>177.30769230769229</v>
      </c>
      <c r="L215" s="32">
        <f>IFERROR(MIN('Rp0,2, МПа'!L215/1.5,'Rm, МПа'!L215/2.6),"-")</f>
        <v>177.30769230769229</v>
      </c>
      <c r="M215" s="32">
        <f>IFERROR(MIN('Rp0,2, МПа'!M215/1.5,'Rm, МПа'!M215/2.6),"-")</f>
        <v>169.61538461538461</v>
      </c>
      <c r="N215" s="32">
        <f>IFERROR(MIN('Rp0,2, МПа'!N215/1.5,'Rm, МПа'!N215/2.6),"-")</f>
        <v>169.61538461538461</v>
      </c>
      <c r="O215" s="32" t="str">
        <f>IFERROR(MIN('Rp0,2, МПа'!O215/1.5,'Rm, МПа'!O215/2.6),"-")</f>
        <v>-</v>
      </c>
      <c r="P215" s="33" t="str">
        <f>IFERROR(MIN('Rp0,2, МПа'!P215/1.5,'Rm, МПа'!P215/2.6),"-")</f>
        <v>-</v>
      </c>
      <c r="Q215" s="31">
        <f>IFERROR('Rp0,2, МПа'!D215/2,"-")</f>
        <v>216</v>
      </c>
      <c r="R215" s="32">
        <f>IFERROR('Rp0,2, МПа'!E215/2,"-")</f>
        <v>216</v>
      </c>
      <c r="S215" s="32">
        <f>IFERROR('Rp0,2, МПа'!F215/2,"-")</f>
        <v>211</v>
      </c>
      <c r="T215" s="32">
        <f>IFERROR('Rp0,2, МПа'!G215/2,"-")</f>
        <v>206</v>
      </c>
      <c r="U215" s="32">
        <f>IFERROR('Rp0,2, МПа'!H215/2,"-")</f>
        <v>201</v>
      </c>
      <c r="V215" s="32">
        <f>IFERROR('Rp0,2, МПа'!I215/2,"-")</f>
        <v>201</v>
      </c>
      <c r="W215" s="32">
        <f>IFERROR('Rp0,2, МПа'!J215/2,"-")</f>
        <v>197.5</v>
      </c>
      <c r="X215" s="32">
        <f>IFERROR('Rp0,2, МПа'!K215/2,"-")</f>
        <v>197.5</v>
      </c>
      <c r="Y215" s="32">
        <f>IFERROR('Rp0,2, МПа'!L215/2,"-")</f>
        <v>197.5</v>
      </c>
      <c r="Z215" s="32">
        <f>IFERROR('Rp0,2, МПа'!M215/2,"-")</f>
        <v>186.5</v>
      </c>
      <c r="AA215" s="32">
        <f>IFERROR('Rp0,2, МПа'!N215/2,"-")</f>
        <v>186.5</v>
      </c>
      <c r="AB215" s="32" t="str">
        <f>IFERROR('Rp0,2, МПа'!O215/2,"-")</f>
        <v>-</v>
      </c>
      <c r="AC215" s="33" t="str">
        <f>IFERROR('Rp0,2, МПа'!P215/2,"-")</f>
        <v>-</v>
      </c>
    </row>
    <row r="216" spans="1:29" ht="38.25" x14ac:dyDescent="0.25">
      <c r="A216" s="10" t="str">
        <f>INDEX('Обработка исходного'!B:B,ROW($B$3)+4*(ROW($B216)-ROW($B$3)))</f>
        <v>Сталь легированная хромомолибденованадиевая</v>
      </c>
      <c r="B216" s="47" t="str">
        <f>INDEX('Обработка исходного'!D:D,ROW($B$3)+4*(ROW($B216)-ROW($B$3)))</f>
        <v>25Х2МФА</v>
      </c>
      <c r="C216" s="27" t="str">
        <f>'Rp0,2, МПа'!C216</f>
        <v>Поковки, листы (плиты), листовые и штампованные заготовки диаметром или толщиной до 750 мм, КП490**</v>
      </c>
      <c r="D216" s="31">
        <f>IFERROR(MIN('Rp0,2, МПа'!D216/1.5,'Rm, МПа'!D216/2.6),"-")</f>
        <v>245.38461538461539</v>
      </c>
      <c r="E216" s="32">
        <f>IFERROR(MIN('Rp0,2, МПа'!E216/1.5,'Rm, МПа'!E216/2.6),"-")</f>
        <v>237.69230769230768</v>
      </c>
      <c r="F216" s="32">
        <f>IFERROR(MIN('Rp0,2, МПа'!F216/1.5,'Rm, МПа'!F216/2.6),"-")</f>
        <v>233.84615384615384</v>
      </c>
      <c r="G216" s="32">
        <f>IFERROR(MIN('Rp0,2, МПа'!G216/1.5,'Rm, МПа'!G216/2.6),"-")</f>
        <v>230</v>
      </c>
      <c r="H216" s="32">
        <f>IFERROR(MIN('Rp0,2, МПа'!H216/1.5,'Rm, МПа'!H216/2.6),"-")</f>
        <v>226.53846153846152</v>
      </c>
      <c r="I216" s="32">
        <f>IFERROR(MIN('Rp0,2, МПа'!I216/1.5,'Rm, МПа'!I216/2.6),"-")</f>
        <v>218.84615384615384</v>
      </c>
      <c r="J216" s="32">
        <f>IFERROR(MIN('Rp0,2, МПа'!J216/1.5,'Rm, МПа'!J216/2.6),"-")</f>
        <v>215</v>
      </c>
      <c r="K216" s="32">
        <f>IFERROR(MIN('Rp0,2, МПа'!K216/1.5,'Rm, МПа'!K216/2.6),"-")</f>
        <v>211.15384615384616</v>
      </c>
      <c r="L216" s="32">
        <f>IFERROR(MIN('Rp0,2, МПа'!L216/1.5,'Rm, МПа'!L216/2.6),"-")</f>
        <v>207.69230769230768</v>
      </c>
      <c r="M216" s="32">
        <f>IFERROR(MIN('Rp0,2, МПа'!M216/1.5,'Rm, МПа'!M216/2.6),"-")</f>
        <v>203.84615384615384</v>
      </c>
      <c r="N216" s="32">
        <f>IFERROR(MIN('Rp0,2, МПа'!N216/1.5,'Rm, МПа'!N216/2.6),"-")</f>
        <v>200</v>
      </c>
      <c r="O216" s="32" t="str">
        <f>IFERROR(MIN('Rp0,2, МПа'!O216/1.5,'Rm, МПа'!O216/2.6),"-")</f>
        <v>-</v>
      </c>
      <c r="P216" s="33" t="str">
        <f>IFERROR(MIN('Rp0,2, МПа'!P216/1.5,'Rm, МПа'!P216/2.6),"-")</f>
        <v>-</v>
      </c>
      <c r="Q216" s="31">
        <f>IFERROR('Rp0,2, МПа'!D216/2,"-")</f>
        <v>265</v>
      </c>
      <c r="R216" s="32">
        <f>IFERROR('Rp0,2, МПа'!E216/2,"-")</f>
        <v>265</v>
      </c>
      <c r="S216" s="32">
        <f>IFERROR('Rp0,2, МПа'!F216/2,"-")</f>
        <v>260</v>
      </c>
      <c r="T216" s="32">
        <f>IFERROR('Rp0,2, МПа'!G216/2,"-")</f>
        <v>255</v>
      </c>
      <c r="U216" s="32">
        <f>IFERROR('Rp0,2, МПа'!H216/2,"-")</f>
        <v>250</v>
      </c>
      <c r="V216" s="32">
        <f>IFERROR('Rp0,2, МПа'!I216/2,"-")</f>
        <v>250</v>
      </c>
      <c r="W216" s="32">
        <f>IFERROR('Rp0,2, МПа'!J216/2,"-")</f>
        <v>245</v>
      </c>
      <c r="X216" s="32">
        <f>IFERROR('Rp0,2, МПа'!K216/2,"-")</f>
        <v>245</v>
      </c>
      <c r="Y216" s="32">
        <f>IFERROR('Rp0,2, МПа'!L216/2,"-")</f>
        <v>235.5</v>
      </c>
      <c r="Z216" s="32">
        <f>IFERROR('Rp0,2, МПа'!M216/2,"-")</f>
        <v>230.5</v>
      </c>
      <c r="AA216" s="32">
        <f>IFERROR('Rp0,2, МПа'!N216/2,"-")</f>
        <v>230.5</v>
      </c>
      <c r="AB216" s="32" t="str">
        <f>IFERROR('Rp0,2, МПа'!O216/2,"-")</f>
        <v>-</v>
      </c>
      <c r="AC216" s="33" t="str">
        <f>IFERROR('Rp0,2, МПа'!P216/2,"-")</f>
        <v>-</v>
      </c>
    </row>
    <row r="217" spans="1:29" ht="38.25" x14ac:dyDescent="0.25">
      <c r="A217" s="10" t="str">
        <f>INDEX('Обработка исходного'!B:B,ROW($B$3)+4*(ROW($B217)-ROW($B$3)))</f>
        <v>Сталь легированная хромомолибденованадиевая</v>
      </c>
      <c r="B217" s="47" t="str">
        <f>INDEX('Обработка исходного'!D:D,ROW($B$3)+4*(ROW($B217)-ROW($B$3)))</f>
        <v>25Х2МФА</v>
      </c>
      <c r="C217" s="27" t="str">
        <f>'Rp0,2, МПа'!C217</f>
        <v>Поковки, листы (плиты), листовые и штампованные заготовки диаметром или толщиной до 750 мм, КП590**</v>
      </c>
      <c r="D217" s="31">
        <f>IFERROR(MIN('Rp0,2, МПа'!D217/1.5,'Rm, МПа'!D217/2.6),"-")</f>
        <v>283.07692307692309</v>
      </c>
      <c r="E217" s="32">
        <f>IFERROR(MIN('Rp0,2, МПа'!E217/1.5,'Rm, МПа'!E217/2.6),"-")</f>
        <v>275.38461538461536</v>
      </c>
      <c r="F217" s="32">
        <f>IFERROR(MIN('Rp0,2, МПа'!F217/1.5,'Rm, МПа'!F217/2.6),"-")</f>
        <v>271.53846153846155</v>
      </c>
      <c r="G217" s="32">
        <f>IFERROR(MIN('Rp0,2, МПа'!G217/1.5,'Rm, МПа'!G217/2.6),"-")</f>
        <v>268.07692307692309</v>
      </c>
      <c r="H217" s="32">
        <f>IFERROR(MIN('Rp0,2, МПа'!H217/1.5,'Rm, МПа'!H217/2.6),"-")</f>
        <v>260.38461538461536</v>
      </c>
      <c r="I217" s="32">
        <f>IFERROR(MIN('Rp0,2, МПа'!I217/1.5,'Rm, МПа'!I217/2.6),"-")</f>
        <v>256.53846153846155</v>
      </c>
      <c r="J217" s="32">
        <f>IFERROR(MIN('Rp0,2, МПа'!J217/1.5,'Rm, МПа'!J217/2.6),"-")</f>
        <v>248.84615384615384</v>
      </c>
      <c r="K217" s="32">
        <f>IFERROR(MIN('Rp0,2, МПа'!K217/1.5,'Rm, МПа'!K217/2.6),"-")</f>
        <v>245.38461538461539</v>
      </c>
      <c r="L217" s="32">
        <f>IFERROR(MIN('Rp0,2, МПа'!L217/1.5,'Rm, МПа'!L217/2.6),"-")</f>
        <v>237.69230769230768</v>
      </c>
      <c r="M217" s="32">
        <f>IFERROR(MIN('Rp0,2, МПа'!M217/1.5,'Rm, МПа'!M217/2.6),"-")</f>
        <v>233.84615384615384</v>
      </c>
      <c r="N217" s="32">
        <f>IFERROR(MIN('Rp0,2, МПа'!N217/1.5,'Rm, МПа'!N217/2.6),"-")</f>
        <v>230</v>
      </c>
      <c r="O217" s="32" t="str">
        <f>IFERROR(MIN('Rp0,2, МПа'!O217/1.5,'Rm, МПа'!O217/2.6),"-")</f>
        <v>-</v>
      </c>
      <c r="P217" s="33" t="str">
        <f>IFERROR(MIN('Rp0,2, МПа'!P217/1.5,'Rm, МПа'!P217/2.6),"-")</f>
        <v>-</v>
      </c>
      <c r="Q217" s="31">
        <f>IFERROR('Rp0,2, МПа'!D217/2,"-")</f>
        <v>314</v>
      </c>
      <c r="R217" s="32">
        <f>IFERROR('Rp0,2, МПа'!E217/2,"-")</f>
        <v>314</v>
      </c>
      <c r="S217" s="32">
        <f>IFERROR('Rp0,2, МПа'!F217/2,"-")</f>
        <v>309</v>
      </c>
      <c r="T217" s="32">
        <f>IFERROR('Rp0,2, МПа'!G217/2,"-")</f>
        <v>304</v>
      </c>
      <c r="U217" s="32">
        <f>IFERROR('Rp0,2, МПа'!H217/2,"-")</f>
        <v>299</v>
      </c>
      <c r="V217" s="32">
        <f>IFERROR('Rp0,2, МПа'!I217/2,"-")</f>
        <v>299</v>
      </c>
      <c r="W217" s="32">
        <f>IFERROR('Rp0,2, МПа'!J217/2,"-")</f>
        <v>295</v>
      </c>
      <c r="X217" s="32">
        <f>IFERROR('Rp0,2, МПа'!K217/2,"-")</f>
        <v>295</v>
      </c>
      <c r="Y217" s="32">
        <f>IFERROR('Rp0,2, МПа'!L217/2,"-")</f>
        <v>274.5</v>
      </c>
      <c r="Z217" s="32">
        <f>IFERROR('Rp0,2, МПа'!M217/2,"-")</f>
        <v>270</v>
      </c>
      <c r="AA217" s="32">
        <f>IFERROR('Rp0,2, МПа'!N217/2,"-")</f>
        <v>270</v>
      </c>
      <c r="AB217" s="32" t="str">
        <f>IFERROR('Rp0,2, МПа'!O217/2,"-")</f>
        <v>-</v>
      </c>
      <c r="AC217" s="33" t="str">
        <f>IFERROR('Rp0,2, МПа'!P217/2,"-")</f>
        <v>-</v>
      </c>
    </row>
    <row r="218" spans="1:29" ht="25.5" x14ac:dyDescent="0.25">
      <c r="A218" s="10" t="str">
        <f>INDEX('Обработка исходного'!B:B,ROW($B$3)+4*(ROW($B218)-ROW($B$3)))</f>
        <v>Сталь легированная хромомолибденованадиевая</v>
      </c>
      <c r="B218" s="47" t="str">
        <f>INDEX('Обработка исходного'!D:D,ROW($B$3)+4*(ROW($B218)-ROW($B$3)))</f>
        <v>25Х2М1Ф</v>
      </c>
      <c r="C218" s="27" t="str">
        <f>'Rp0,2, МПа'!C218</f>
        <v>Горячекатаные и кованые прутки и полосы диаметром или толщиной 90 мм</v>
      </c>
      <c r="D218" s="31">
        <f>IFERROR(MIN('Rp0,2, МПа'!D218/1.5,'Rm, МПа'!D218/2.6),"-")</f>
        <v>301.92307692307691</v>
      </c>
      <c r="E218" s="32">
        <f>IFERROR(MIN('Rp0,2, МПа'!E218/1.5,'Rm, МПа'!E218/2.6),"-")</f>
        <v>294.23076923076923</v>
      </c>
      <c r="F218" s="32">
        <f>IFERROR(MIN('Rp0,2, МПа'!F218/1.5,'Rm, МПа'!F218/2.6),"-")</f>
        <v>294.23076923076923</v>
      </c>
      <c r="G218" s="32">
        <f>IFERROR(MIN('Rp0,2, МПа'!G218/1.5,'Rm, МПа'!G218/2.6),"-")</f>
        <v>290.38461538461536</v>
      </c>
      <c r="H218" s="32">
        <f>IFERROR(MIN('Rp0,2, МПа'!H218/1.5,'Rm, МПа'!H218/2.6),"-")</f>
        <v>286.53846153846155</v>
      </c>
      <c r="I218" s="32">
        <f>IFERROR(MIN('Rp0,2, МПа'!I218/1.5,'Rm, МПа'!I218/2.6),"-")</f>
        <v>282.69230769230768</v>
      </c>
      <c r="J218" s="32">
        <f>IFERROR(MIN('Rp0,2, МПа'!J218/1.5,'Rm, МПа'!J218/2.6),"-")</f>
        <v>278.84615384615381</v>
      </c>
      <c r="K218" s="32">
        <f>IFERROR(MIN('Rp0,2, МПа'!K218/1.5,'Rm, МПа'!K218/2.6),"-")</f>
        <v>264.23076923076923</v>
      </c>
      <c r="L218" s="32">
        <f>IFERROR(MIN('Rp0,2, МПа'!L218/1.5,'Rm, МПа'!L218/2.6),"-")</f>
        <v>260.38461538461536</v>
      </c>
      <c r="M218" s="32">
        <f>IFERROR(MIN('Rp0,2, МПа'!M218/1.5,'Rm, МПа'!M218/2.6),"-")</f>
        <v>248.84615384615384</v>
      </c>
      <c r="N218" s="32">
        <f>IFERROR(MIN('Rp0,2, МПа'!N218/1.5,'Rm, МПа'!N218/2.6),"-")</f>
        <v>233.84615384615384</v>
      </c>
      <c r="O218" s="32" t="str">
        <f>IFERROR(MIN('Rp0,2, МПа'!O218/1.5,'Rm, МПа'!O218/2.6),"-")</f>
        <v>-</v>
      </c>
      <c r="P218" s="33" t="str">
        <f>IFERROR(MIN('Rp0,2, МПа'!P218/1.5,'Rm, МПа'!P218/2.6),"-")</f>
        <v>-</v>
      </c>
      <c r="Q218" s="31">
        <f>IFERROR('Rp0,2, МПа'!D218/2,"-")</f>
        <v>333.5</v>
      </c>
      <c r="R218" s="32">
        <f>IFERROR('Rp0,2, МПа'!E218/2,"-")</f>
        <v>333.5</v>
      </c>
      <c r="S218" s="32">
        <f>IFERROR('Rp0,2, МПа'!F218/2,"-")</f>
        <v>325.5</v>
      </c>
      <c r="T218" s="32">
        <f>IFERROR('Rp0,2, МПа'!G218/2,"-")</f>
        <v>323.5</v>
      </c>
      <c r="U218" s="32">
        <f>IFERROR('Rp0,2, МПа'!H218/2,"-")</f>
        <v>323.5</v>
      </c>
      <c r="V218" s="32">
        <f>IFERROR('Rp0,2, МПа'!I218/2,"-")</f>
        <v>314</v>
      </c>
      <c r="W218" s="32">
        <f>IFERROR('Rp0,2, МПа'!J218/2,"-")</f>
        <v>309</v>
      </c>
      <c r="X218" s="32">
        <f>IFERROR('Rp0,2, МПа'!K218/2,"-")</f>
        <v>299</v>
      </c>
      <c r="Y218" s="32">
        <f>IFERROR('Rp0,2, МПа'!L218/2,"-")</f>
        <v>289</v>
      </c>
      <c r="Z218" s="32">
        <f>IFERROR('Rp0,2, МПа'!M218/2,"-")</f>
        <v>279.5</v>
      </c>
      <c r="AA218" s="32">
        <f>IFERROR('Rp0,2, МПа'!N218/2,"-")</f>
        <v>269.5</v>
      </c>
      <c r="AB218" s="32" t="str">
        <f>IFERROR('Rp0,2, МПа'!O218/2,"-")</f>
        <v>-</v>
      </c>
      <c r="AC218" s="33" t="str">
        <f>IFERROR('Rp0,2, МПа'!P218/2,"-")</f>
        <v>-</v>
      </c>
    </row>
    <row r="219" spans="1:29" ht="25.5" x14ac:dyDescent="0.25">
      <c r="A219" s="10" t="str">
        <f>INDEX('Обработка исходного'!B:B,ROW($B$3)+4*(ROW($B219)-ROW($B$3)))</f>
        <v>Сталь легированная хромомолибденованадиевая</v>
      </c>
      <c r="B219" s="47" t="str">
        <f>INDEX('Обработка исходного'!D:D,ROW($B$3)+4*(ROW($B219)-ROW($B$3)))</f>
        <v>25Х2М1Ф</v>
      </c>
      <c r="C219" s="27" t="str">
        <f>'Rp0,2, МПа'!C219</f>
        <v>Заготовки крепежных деталей диаметром или толщиной до 200 мм</v>
      </c>
      <c r="D219" s="31">
        <f>IFERROR(MIN('Rp0,2, МПа'!D219/1.5,'Rm, МПа'!D219/2.6),"-")</f>
        <v>301.92307692307691</v>
      </c>
      <c r="E219" s="32">
        <f>IFERROR(MIN('Rp0,2, МПа'!E219/1.5,'Rm, МПа'!E219/2.6),"-")</f>
        <v>294.23076923076923</v>
      </c>
      <c r="F219" s="32">
        <f>IFERROR(MIN('Rp0,2, МПа'!F219/1.5,'Rm, МПа'!F219/2.6),"-")</f>
        <v>294.23076923076923</v>
      </c>
      <c r="G219" s="32">
        <f>IFERROR(MIN('Rp0,2, МПа'!G219/1.5,'Rm, МПа'!G219/2.6),"-")</f>
        <v>290.38461538461536</v>
      </c>
      <c r="H219" s="32">
        <f>IFERROR(MIN('Rp0,2, МПа'!H219/1.5,'Rm, МПа'!H219/2.6),"-")</f>
        <v>286.53846153846155</v>
      </c>
      <c r="I219" s="32">
        <f>IFERROR(MIN('Rp0,2, МПа'!I219/1.5,'Rm, МПа'!I219/2.6),"-")</f>
        <v>282.69230769230768</v>
      </c>
      <c r="J219" s="32">
        <f>IFERROR(MIN('Rp0,2, МПа'!J219/1.5,'Rm, МПа'!J219/2.6),"-")</f>
        <v>278.84615384615381</v>
      </c>
      <c r="K219" s="32">
        <f>IFERROR(MIN('Rp0,2, МПа'!K219/1.5,'Rm, МПа'!K219/2.6),"-")</f>
        <v>264.23076923076923</v>
      </c>
      <c r="L219" s="32">
        <f>IFERROR(MIN('Rp0,2, МПа'!L219/1.5,'Rm, МПа'!L219/2.6),"-")</f>
        <v>260.38461538461536</v>
      </c>
      <c r="M219" s="32">
        <f>IFERROR(MIN('Rp0,2, МПа'!M219/1.5,'Rm, МПа'!M219/2.6),"-")</f>
        <v>248.84615384615384</v>
      </c>
      <c r="N219" s="32">
        <f>IFERROR(MIN('Rp0,2, МПа'!N219/1.5,'Rm, МПа'!N219/2.6),"-")</f>
        <v>233.84615384615384</v>
      </c>
      <c r="O219" s="32" t="str">
        <f>IFERROR(MIN('Rp0,2, МПа'!O219/1.5,'Rm, МПа'!O219/2.6),"-")</f>
        <v>-</v>
      </c>
      <c r="P219" s="33" t="str">
        <f>IFERROR(MIN('Rp0,2, МПа'!P219/1.5,'Rm, МПа'!P219/2.6),"-")</f>
        <v>-</v>
      </c>
      <c r="Q219" s="31">
        <f>IFERROR('Rp0,2, МПа'!D219/2,"-")</f>
        <v>333.5</v>
      </c>
      <c r="R219" s="32">
        <f>IFERROR('Rp0,2, МПа'!E219/2,"-")</f>
        <v>333.5</v>
      </c>
      <c r="S219" s="32">
        <f>IFERROR('Rp0,2, МПа'!F219/2,"-")</f>
        <v>325.5</v>
      </c>
      <c r="T219" s="32">
        <f>IFERROR('Rp0,2, МПа'!G219/2,"-")</f>
        <v>323.5</v>
      </c>
      <c r="U219" s="32">
        <f>IFERROR('Rp0,2, МПа'!H219/2,"-")</f>
        <v>323.5</v>
      </c>
      <c r="V219" s="32">
        <f>IFERROR('Rp0,2, МПа'!I219/2,"-")</f>
        <v>314</v>
      </c>
      <c r="W219" s="32">
        <f>IFERROR('Rp0,2, МПа'!J219/2,"-")</f>
        <v>309</v>
      </c>
      <c r="X219" s="32">
        <f>IFERROR('Rp0,2, МПа'!K219/2,"-")</f>
        <v>299</v>
      </c>
      <c r="Y219" s="32">
        <f>IFERROR('Rp0,2, МПа'!L219/2,"-")</f>
        <v>289</v>
      </c>
      <c r="Z219" s="32">
        <f>IFERROR('Rp0,2, МПа'!M219/2,"-")</f>
        <v>279.5</v>
      </c>
      <c r="AA219" s="32">
        <f>IFERROR('Rp0,2, МПа'!N219/2,"-")</f>
        <v>269.5</v>
      </c>
      <c r="AB219" s="32" t="str">
        <f>IFERROR('Rp0,2, МПа'!O219/2,"-")</f>
        <v>-</v>
      </c>
      <c r="AC219" s="33" t="str">
        <f>IFERROR('Rp0,2, МПа'!P219/2,"-")</f>
        <v>-</v>
      </c>
    </row>
    <row r="220" spans="1:29" ht="25.5" x14ac:dyDescent="0.25">
      <c r="A220" s="10" t="str">
        <f>INDEX('Обработка исходного'!B:B,ROW($B$3)+4*(ROW($B220)-ROW($B$3)))</f>
        <v>Сталь легированная хромомолибденованадиевая</v>
      </c>
      <c r="B220" s="47" t="str">
        <f>INDEX('Обработка исходного'!D:D,ROW($B$3)+4*(ROW($B220)-ROW($B$3)))</f>
        <v>25Х2М1Ф</v>
      </c>
      <c r="C220" s="27" t="str">
        <f>'Rp0,2, МПа'!C220</f>
        <v>Горячекатаные и кованые прутки и полосы диаметром или толщиной от 90 до 150 мм</v>
      </c>
      <c r="D220" s="31">
        <f>IFERROR(MIN('Rp0,2, МПа'!D220/1.5,'Rm, МПа'!D220/2.6),"-")</f>
        <v>301.92307692307691</v>
      </c>
      <c r="E220" s="32">
        <f>IFERROR(MIN('Rp0,2, МПа'!E220/1.5,'Rm, МПа'!E220/2.6),"-")</f>
        <v>294.23076923076923</v>
      </c>
      <c r="F220" s="32">
        <f>IFERROR(MIN('Rp0,2, МПа'!F220/1.5,'Rm, МПа'!F220/2.6),"-")</f>
        <v>290.38461538461536</v>
      </c>
      <c r="G220" s="32">
        <f>IFERROR(MIN('Rp0,2, МПа'!G220/1.5,'Rm, МПа'!G220/2.6),"-")</f>
        <v>283.07692307692309</v>
      </c>
      <c r="H220" s="32">
        <f>IFERROR(MIN('Rp0,2, МПа'!H220/1.5,'Rm, МПа'!H220/2.6),"-")</f>
        <v>279.23076923076923</v>
      </c>
      <c r="I220" s="32">
        <f>IFERROR(MIN('Rp0,2, МПа'!I220/1.5,'Rm, МПа'!I220/2.6),"-")</f>
        <v>268.07692307692309</v>
      </c>
      <c r="J220" s="32">
        <f>IFERROR(MIN('Rp0,2, МПа'!J220/1.5,'Rm, МПа'!J220/2.6),"-")</f>
        <v>264.23076923076923</v>
      </c>
      <c r="K220" s="32">
        <f>IFERROR(MIN('Rp0,2, МПа'!K220/1.5,'Rm, МПа'!K220/2.6),"-")</f>
        <v>260.38461538461536</v>
      </c>
      <c r="L220" s="32">
        <f>IFERROR(MIN('Rp0,2, МПа'!L220/1.5,'Rm, МПа'!L220/2.6),"-")</f>
        <v>252.69230769230768</v>
      </c>
      <c r="M220" s="32">
        <f>IFERROR(MIN('Rp0,2, МПа'!M220/1.5,'Rm, МПа'!M220/2.6),"-")</f>
        <v>248.84615384615384</v>
      </c>
      <c r="N220" s="32">
        <f>IFERROR(MIN('Rp0,2, МПа'!N220/1.5,'Rm, МПа'!N220/2.6),"-")</f>
        <v>245.38461538461539</v>
      </c>
      <c r="O220" s="32" t="str">
        <f>IFERROR(MIN('Rp0,2, МПа'!O220/1.5,'Rm, МПа'!O220/2.6),"-")</f>
        <v>-</v>
      </c>
      <c r="P220" s="33" t="str">
        <f>IFERROR(MIN('Rp0,2, МПа'!P220/1.5,'Rm, МПа'!P220/2.6),"-")</f>
        <v>-</v>
      </c>
      <c r="Q220" s="31">
        <f>IFERROR('Rp0,2, МПа'!D220/2,"-")</f>
        <v>333.5</v>
      </c>
      <c r="R220" s="32">
        <f>IFERROR('Rp0,2, МПа'!E220/2,"-")</f>
        <v>333.5</v>
      </c>
      <c r="S220" s="32">
        <f>IFERROR('Rp0,2, МПа'!F220/2,"-")</f>
        <v>333.5</v>
      </c>
      <c r="T220" s="32">
        <f>IFERROR('Rp0,2, МПа'!G220/2,"-")</f>
        <v>323.5</v>
      </c>
      <c r="U220" s="32">
        <f>IFERROR('Rp0,2, МПа'!H220/2,"-")</f>
        <v>319</v>
      </c>
      <c r="V220" s="32">
        <f>IFERROR('Rp0,2, МПа'!I220/2,"-")</f>
        <v>309</v>
      </c>
      <c r="W220" s="32">
        <f>IFERROR('Rp0,2, МПа'!J220/2,"-")</f>
        <v>304</v>
      </c>
      <c r="X220" s="32">
        <f>IFERROR('Rp0,2, МПа'!K220/2,"-")</f>
        <v>299</v>
      </c>
      <c r="Y220" s="32">
        <f>IFERROR('Rp0,2, МПа'!L220/2,"-")</f>
        <v>294.5</v>
      </c>
      <c r="Z220" s="32">
        <f>IFERROR('Rp0,2, МПа'!M220/2,"-")</f>
        <v>289.5</v>
      </c>
      <c r="AA220" s="32">
        <f>IFERROR('Rp0,2, МПа'!N220/2,"-")</f>
        <v>289.5</v>
      </c>
      <c r="AB220" s="32" t="str">
        <f>IFERROR('Rp0,2, МПа'!O220/2,"-")</f>
        <v>-</v>
      </c>
      <c r="AC220" s="33" t="str">
        <f>IFERROR('Rp0,2, МПа'!P220/2,"-")</f>
        <v>-</v>
      </c>
    </row>
    <row r="221" spans="1:29" ht="25.5" x14ac:dyDescent="0.25">
      <c r="A221" s="10" t="str">
        <f>INDEX('Обработка исходного'!B:B,ROW($B$3)+4*(ROW($B221)-ROW($B$3)))</f>
        <v>Сталь легированная хромомолибденованадиевая</v>
      </c>
      <c r="B221" s="47" t="str">
        <f>INDEX('Обработка исходного'!D:D,ROW($B$3)+4*(ROW($B221)-ROW($B$3)))</f>
        <v>25Х2М1Ф</v>
      </c>
      <c r="C221" s="27" t="str">
        <f>'Rp0,2, МПа'!C221</f>
        <v>Горячекатаные и кованые прутки и полосы диаметром или толщиной от 150 до 200 мм</v>
      </c>
      <c r="D221" s="31">
        <f>IFERROR(MIN('Rp0,2, МПа'!D221/1.5,'Rm, МПа'!D221/2.6),"-")</f>
        <v>301.92307692307691</v>
      </c>
      <c r="E221" s="32">
        <f>IFERROR(MIN('Rp0,2, МПа'!E221/1.5,'Rm, МПа'!E221/2.6),"-")</f>
        <v>294.23076923076923</v>
      </c>
      <c r="F221" s="32">
        <f>IFERROR(MIN('Rp0,2, МПа'!F221/1.5,'Rm, МПа'!F221/2.6),"-")</f>
        <v>294.23076923076923</v>
      </c>
      <c r="G221" s="32">
        <f>IFERROR(MIN('Rp0,2, МПа'!G221/1.5,'Rm, МПа'!G221/2.6),"-")</f>
        <v>283.07692307692309</v>
      </c>
      <c r="H221" s="32">
        <f>IFERROR(MIN('Rp0,2, МПа'!H221/1.5,'Rm, МПа'!H221/2.6),"-")</f>
        <v>279.23076923076923</v>
      </c>
      <c r="I221" s="32">
        <f>IFERROR(MIN('Rp0,2, МПа'!I221/1.5,'Rm, МПа'!I221/2.6),"-")</f>
        <v>268.07692307692309</v>
      </c>
      <c r="J221" s="32">
        <f>IFERROR(MIN('Rp0,2, МПа'!J221/1.5,'Rm, МПа'!J221/2.6),"-")</f>
        <v>264.23076923076923</v>
      </c>
      <c r="K221" s="32">
        <f>IFERROR(MIN('Rp0,2, МПа'!K221/1.5,'Rm, МПа'!K221/2.6),"-")</f>
        <v>260.38461538461536</v>
      </c>
      <c r="L221" s="32">
        <f>IFERROR(MIN('Rp0,2, МПа'!L221/1.5,'Rm, МПа'!L221/2.6),"-")</f>
        <v>252.69230769230768</v>
      </c>
      <c r="M221" s="32">
        <f>IFERROR(MIN('Rp0,2, МПа'!M221/1.5,'Rm, МПа'!M221/2.6),"-")</f>
        <v>248.84615384615384</v>
      </c>
      <c r="N221" s="32">
        <f>IFERROR(MIN('Rp0,2, МПа'!N221/1.5,'Rm, МПа'!N221/2.6),"-")</f>
        <v>245.38461538461539</v>
      </c>
      <c r="O221" s="32" t="str">
        <f>IFERROR(MIN('Rp0,2, МПа'!O221/1.5,'Rm, МПа'!O221/2.6),"-")</f>
        <v>-</v>
      </c>
      <c r="P221" s="33" t="str">
        <f>IFERROR(MIN('Rp0,2, МПа'!P221/1.5,'Rm, МПа'!P221/2.6),"-")</f>
        <v>-</v>
      </c>
      <c r="Q221" s="31">
        <f>IFERROR('Rp0,2, МПа'!D221/2,"-")</f>
        <v>333.5</v>
      </c>
      <c r="R221" s="32">
        <f>IFERROR('Rp0,2, МПа'!E221/2,"-")</f>
        <v>333.5</v>
      </c>
      <c r="S221" s="32">
        <f>IFERROR('Rp0,2, МПа'!F221/2,"-")</f>
        <v>333.5</v>
      </c>
      <c r="T221" s="32">
        <f>IFERROR('Rp0,2, МПа'!G221/2,"-")</f>
        <v>323.5</v>
      </c>
      <c r="U221" s="32">
        <f>IFERROR('Rp0,2, МПа'!H221/2,"-")</f>
        <v>319</v>
      </c>
      <c r="V221" s="32">
        <f>IFERROR('Rp0,2, МПа'!I221/2,"-")</f>
        <v>309</v>
      </c>
      <c r="W221" s="32">
        <f>IFERROR('Rp0,2, МПа'!J221/2,"-")</f>
        <v>304</v>
      </c>
      <c r="X221" s="32">
        <f>IFERROR('Rp0,2, МПа'!K221/2,"-")</f>
        <v>299</v>
      </c>
      <c r="Y221" s="32">
        <f>IFERROR('Rp0,2, МПа'!L221/2,"-")</f>
        <v>294.5</v>
      </c>
      <c r="Z221" s="32">
        <f>IFERROR('Rp0,2, МПа'!M221/2,"-")</f>
        <v>289.5</v>
      </c>
      <c r="AA221" s="32">
        <f>IFERROR('Rp0,2, МПа'!N221/2,"-")</f>
        <v>289.5</v>
      </c>
      <c r="AB221" s="32" t="str">
        <f>IFERROR('Rp0,2, МПа'!O221/2,"-")</f>
        <v>-</v>
      </c>
      <c r="AC221" s="33" t="str">
        <f>IFERROR('Rp0,2, МПа'!P221/2,"-")</f>
        <v>-</v>
      </c>
    </row>
    <row r="222" spans="1:29" ht="25.5" x14ac:dyDescent="0.25">
      <c r="A222" s="10" t="str">
        <f>INDEX('Обработка исходного'!B:B,ROW($B$3)+4*(ROW($B222)-ROW($B$3)))</f>
        <v>Сталь легированная хромомолибденованадиевая</v>
      </c>
      <c r="B222" s="47" t="str">
        <f>INDEX('Обработка исходного'!D:D,ROW($B$3)+4*(ROW($B222)-ROW($B$3)))</f>
        <v>25Х2М1Ф</v>
      </c>
      <c r="C222" s="27" t="str">
        <f>'Rp0,2, МПа'!C222</f>
        <v>Поковки толщиной или диаметром от 100 до 300 мм, КП490*</v>
      </c>
      <c r="D222" s="31">
        <f>IFERROR(MIN('Rp0,2, МПа'!D222/1.5,'Rm, МПа'!D222/2.6),"-")</f>
        <v>252.69230769230768</v>
      </c>
      <c r="E222" s="32">
        <f>IFERROR(MIN('Rp0,2, МПа'!E222/1.5,'Rm, МПа'!E222/2.6),"-")</f>
        <v>245.38461538461539</v>
      </c>
      <c r="F222" s="32">
        <f>IFERROR(MIN('Rp0,2, МПа'!F222/1.5,'Rm, МПа'!F222/2.6),"-")</f>
        <v>241.53846153846152</v>
      </c>
      <c r="G222" s="32">
        <f>IFERROR(MIN('Rp0,2, МПа'!G222/1.5,'Rm, МПа'!G222/2.6),"-")</f>
        <v>233.84615384615384</v>
      </c>
      <c r="H222" s="32">
        <f>IFERROR(MIN('Rp0,2, МПа'!H222/1.5,'Rm, МПа'!H222/2.6),"-")</f>
        <v>230</v>
      </c>
      <c r="I222" s="32">
        <f>IFERROR(MIN('Rp0,2, МПа'!I222/1.5,'Rm, МПа'!I222/2.6),"-")</f>
        <v>222.69230769230768</v>
      </c>
      <c r="J222" s="32">
        <f>IFERROR(MIN('Rp0,2, МПа'!J222/1.5,'Rm, МПа'!J222/2.6),"-")</f>
        <v>218.84615384615384</v>
      </c>
      <c r="K222" s="32">
        <f>IFERROR(MIN('Rp0,2, МПа'!K222/1.5,'Rm, МПа'!K222/2.6),"-")</f>
        <v>215</v>
      </c>
      <c r="L222" s="32">
        <f>IFERROR(MIN('Rp0,2, МПа'!L222/1.5,'Rm, МПа'!L222/2.6),"-")</f>
        <v>207.69230769230768</v>
      </c>
      <c r="M222" s="32">
        <f>IFERROR(MIN('Rp0,2, МПа'!M222/1.5,'Rm, МПа'!M222/2.6),"-")</f>
        <v>192.30769230769229</v>
      </c>
      <c r="N222" s="32">
        <f>IFERROR(MIN('Rp0,2, МПа'!N222/1.5,'Rm, МПа'!N222/2.6),"-")</f>
        <v>192.30769230769229</v>
      </c>
      <c r="O222" s="32" t="str">
        <f>IFERROR(MIN('Rp0,2, МПа'!O222/1.5,'Rm, МПа'!O222/2.6),"-")</f>
        <v>-</v>
      </c>
      <c r="P222" s="33" t="str">
        <f>IFERROR(MIN('Rp0,2, МПа'!P222/1.5,'Rm, МПа'!P222/2.6),"-")</f>
        <v>-</v>
      </c>
      <c r="Q222" s="31">
        <f>IFERROR('Rp0,2, МПа'!D222/2,"-")</f>
        <v>245</v>
      </c>
      <c r="R222" s="32">
        <f>IFERROR('Rp0,2, МПа'!E222/2,"-")</f>
        <v>245</v>
      </c>
      <c r="S222" s="32">
        <f>IFERROR('Rp0,2, МПа'!F222/2,"-")</f>
        <v>235.5</v>
      </c>
      <c r="T222" s="32">
        <f>IFERROR('Rp0,2, МПа'!G222/2,"-")</f>
        <v>230.5</v>
      </c>
      <c r="U222" s="32">
        <f>IFERROR('Rp0,2, МПа'!H222/2,"-")</f>
        <v>225.5</v>
      </c>
      <c r="V222" s="32">
        <f>IFERROR('Rp0,2, МПа'!I222/2,"-")</f>
        <v>220.5</v>
      </c>
      <c r="W222" s="32">
        <f>IFERROR('Rp0,2, МПа'!J222/2,"-")</f>
        <v>216</v>
      </c>
      <c r="X222" s="32">
        <f>IFERROR('Rp0,2, МПа'!K222/2,"-")</f>
        <v>211</v>
      </c>
      <c r="Y222" s="32">
        <f>IFERROR('Rp0,2, МПа'!L222/2,"-")</f>
        <v>206</v>
      </c>
      <c r="Z222" s="32">
        <f>IFERROR('Rp0,2, МПа'!M222/2,"-")</f>
        <v>196</v>
      </c>
      <c r="AA222" s="32">
        <f>IFERROR('Rp0,2, МПа'!N222/2,"-")</f>
        <v>196</v>
      </c>
      <c r="AB222" s="32" t="str">
        <f>IFERROR('Rp0,2, МПа'!O222/2,"-")</f>
        <v>-</v>
      </c>
      <c r="AC222" s="33" t="str">
        <f>IFERROR('Rp0,2, МПа'!P222/2,"-")</f>
        <v>-</v>
      </c>
    </row>
    <row r="223" spans="1:29" ht="25.5" x14ac:dyDescent="0.25">
      <c r="A223" s="10" t="str">
        <f>INDEX('Обработка исходного'!B:B,ROW($B$3)+4*(ROW($B223)-ROW($B$3)))</f>
        <v>Сталь легированная хромомолибденованадиевая</v>
      </c>
      <c r="B223" s="47" t="str">
        <f>INDEX('Обработка исходного'!D:D,ROW($B$3)+4*(ROW($B223)-ROW($B$3)))</f>
        <v>25Х3МФА</v>
      </c>
      <c r="C223" s="27" t="str">
        <f>'Rp0,2, МПа'!C223</f>
        <v>Поковки, листы (плиты), листовые и штампованные заготовки толщиной от 450 до 600 мм, КП395**</v>
      </c>
      <c r="D223" s="31">
        <f>IFERROR(MIN('Rp0,2, МПа'!D223/1.5,'Rm, МПа'!D223/2.6),"-")</f>
        <v>207.69230769230768</v>
      </c>
      <c r="E223" s="32">
        <f>IFERROR(MIN('Rp0,2, МПа'!E223/1.5,'Rm, МПа'!E223/2.6),"-")</f>
        <v>203.84615384615384</v>
      </c>
      <c r="F223" s="32">
        <f>IFERROR(MIN('Rp0,2, МПа'!F223/1.5,'Rm, МПа'!F223/2.6),"-")</f>
        <v>200</v>
      </c>
      <c r="G223" s="32">
        <f>IFERROR(MIN('Rp0,2, МПа'!G223/1.5,'Rm, МПа'!G223/2.6),"-")</f>
        <v>192.30769230769229</v>
      </c>
      <c r="H223" s="32">
        <f>IFERROR(MIN('Rp0,2, МПа'!H223/1.5,'Rm, МПа'!H223/2.6),"-")</f>
        <v>188.84615384615384</v>
      </c>
      <c r="I223" s="32">
        <f>IFERROR(MIN('Rp0,2, МПа'!I223/1.5,'Rm, МПа'!I223/2.6),"-")</f>
        <v>185</v>
      </c>
      <c r="J223" s="32">
        <f>IFERROR(MIN('Rp0,2, МПа'!J223/1.5,'Rm, МПа'!J223/2.6),"-")</f>
        <v>181.15384615384616</v>
      </c>
      <c r="K223" s="32">
        <f>IFERROR(MIN('Rp0,2, МПа'!K223/1.5,'Rm, МПа'!K223/2.6),"-")</f>
        <v>177.30769230769229</v>
      </c>
      <c r="L223" s="32">
        <f>IFERROR(MIN('Rp0,2, МПа'!L223/1.5,'Rm, МПа'!L223/2.6),"-")</f>
        <v>177.30769230769229</v>
      </c>
      <c r="M223" s="32">
        <f>IFERROR(MIN('Rp0,2, МПа'!M223/1.5,'Rm, МПа'!M223/2.6),"-")</f>
        <v>169.61538461538461</v>
      </c>
      <c r="N223" s="32">
        <f>IFERROR(MIN('Rp0,2, МПа'!N223/1.5,'Rm, МПа'!N223/2.6),"-")</f>
        <v>169.61538461538461</v>
      </c>
      <c r="O223" s="32" t="str">
        <f>IFERROR(MIN('Rp0,2, МПа'!O223/1.5,'Rm, МПа'!O223/2.6),"-")</f>
        <v>-</v>
      </c>
      <c r="P223" s="33" t="str">
        <f>IFERROR(MIN('Rp0,2, МПа'!P223/1.5,'Rm, МПа'!P223/2.6),"-")</f>
        <v>-</v>
      </c>
      <c r="Q223" s="31">
        <f>IFERROR('Rp0,2, МПа'!D223/2,"-")</f>
        <v>216</v>
      </c>
      <c r="R223" s="32">
        <f>IFERROR('Rp0,2, МПа'!E223/2,"-")</f>
        <v>216</v>
      </c>
      <c r="S223" s="32">
        <f>IFERROR('Rp0,2, МПа'!F223/2,"-")</f>
        <v>211</v>
      </c>
      <c r="T223" s="32">
        <f>IFERROR('Rp0,2, МПа'!G223/2,"-")</f>
        <v>206</v>
      </c>
      <c r="U223" s="32">
        <f>IFERROR('Rp0,2, МПа'!H223/2,"-")</f>
        <v>201</v>
      </c>
      <c r="V223" s="32">
        <f>IFERROR('Rp0,2, МПа'!I223/2,"-")</f>
        <v>201</v>
      </c>
      <c r="W223" s="32">
        <f>IFERROR('Rp0,2, МПа'!J223/2,"-")</f>
        <v>197.5</v>
      </c>
      <c r="X223" s="32">
        <f>IFERROR('Rp0,2, МПа'!K223/2,"-")</f>
        <v>197.5</v>
      </c>
      <c r="Y223" s="32">
        <f>IFERROR('Rp0,2, МПа'!L223/2,"-")</f>
        <v>197.5</v>
      </c>
      <c r="Z223" s="32">
        <f>IFERROR('Rp0,2, МПа'!M223/2,"-")</f>
        <v>186.5</v>
      </c>
      <c r="AA223" s="32">
        <f>IFERROR('Rp0,2, МПа'!N223/2,"-")</f>
        <v>186.5</v>
      </c>
      <c r="AB223" s="32" t="str">
        <f>IFERROR('Rp0,2, МПа'!O223/2,"-")</f>
        <v>-</v>
      </c>
      <c r="AC223" s="33" t="str">
        <f>IFERROR('Rp0,2, МПа'!P223/2,"-")</f>
        <v>-</v>
      </c>
    </row>
    <row r="224" spans="1:29" ht="25.5" x14ac:dyDescent="0.25">
      <c r="A224" s="10" t="str">
        <f>INDEX('Обработка исходного'!B:B,ROW($B$3)+4*(ROW($B224)-ROW($B$3)))</f>
        <v>Сталь легированная хромомолибденованадиевая</v>
      </c>
      <c r="B224" s="47" t="str">
        <f>INDEX('Обработка исходного'!D:D,ROW($B$3)+4*(ROW($B224)-ROW($B$3)))</f>
        <v>25Х3МФА</v>
      </c>
      <c r="C224" s="27" t="str">
        <f>'Rp0,2, МПа'!C224</f>
        <v>Поковки, листы (плиты), листовые и штампованные заготовки толщиной от 450 до 600 мм, КП490**</v>
      </c>
      <c r="D224" s="31">
        <f>IFERROR(MIN('Rp0,2, МПа'!D224/1.5,'Rm, МПа'!D224/2.6),"-")</f>
        <v>245.38461538461539</v>
      </c>
      <c r="E224" s="32">
        <f>IFERROR(MIN('Rp0,2, МПа'!E224/1.5,'Rm, МПа'!E224/2.6),"-")</f>
        <v>237.69230769230768</v>
      </c>
      <c r="F224" s="32">
        <f>IFERROR(MIN('Rp0,2, МПа'!F224/1.5,'Rm, МПа'!F224/2.6),"-")</f>
        <v>233.84615384615384</v>
      </c>
      <c r="G224" s="32">
        <f>IFERROR(MIN('Rp0,2, МПа'!G224/1.5,'Rm, МПа'!G224/2.6),"-")</f>
        <v>230</v>
      </c>
      <c r="H224" s="32">
        <f>IFERROR(MIN('Rp0,2, МПа'!H224/1.5,'Rm, МПа'!H224/2.6),"-")</f>
        <v>226.53846153846152</v>
      </c>
      <c r="I224" s="32">
        <f>IFERROR(MIN('Rp0,2, МПа'!I224/1.5,'Rm, МПа'!I224/2.6),"-")</f>
        <v>218.84615384615384</v>
      </c>
      <c r="J224" s="32">
        <f>IFERROR(MIN('Rp0,2, МПа'!J224/1.5,'Rm, МПа'!J224/2.6),"-")</f>
        <v>215</v>
      </c>
      <c r="K224" s="32">
        <f>IFERROR(MIN('Rp0,2, МПа'!K224/1.5,'Rm, МПа'!K224/2.6),"-")</f>
        <v>211.15384615384616</v>
      </c>
      <c r="L224" s="32">
        <f>IFERROR(MIN('Rp0,2, МПа'!L224/1.5,'Rm, МПа'!L224/2.6),"-")</f>
        <v>207.69230769230768</v>
      </c>
      <c r="M224" s="32">
        <f>IFERROR(MIN('Rp0,2, МПа'!M224/1.5,'Rm, МПа'!M224/2.6),"-")</f>
        <v>203.84615384615384</v>
      </c>
      <c r="N224" s="32">
        <f>IFERROR(MIN('Rp0,2, МПа'!N224/1.5,'Rm, МПа'!N224/2.6),"-")</f>
        <v>200</v>
      </c>
      <c r="O224" s="32" t="str">
        <f>IFERROR(MIN('Rp0,2, МПа'!O224/1.5,'Rm, МПа'!O224/2.6),"-")</f>
        <v>-</v>
      </c>
      <c r="P224" s="33" t="str">
        <f>IFERROR(MIN('Rp0,2, МПа'!P224/1.5,'Rm, МПа'!P224/2.6),"-")</f>
        <v>-</v>
      </c>
      <c r="Q224" s="31">
        <f>IFERROR('Rp0,2, МПа'!D224/2,"-")</f>
        <v>265</v>
      </c>
      <c r="R224" s="32">
        <f>IFERROR('Rp0,2, МПа'!E224/2,"-")</f>
        <v>265</v>
      </c>
      <c r="S224" s="32">
        <f>IFERROR('Rp0,2, МПа'!F224/2,"-")</f>
        <v>260</v>
      </c>
      <c r="T224" s="32">
        <f>IFERROR('Rp0,2, МПа'!G224/2,"-")</f>
        <v>255</v>
      </c>
      <c r="U224" s="32">
        <f>IFERROR('Rp0,2, МПа'!H224/2,"-")</f>
        <v>250</v>
      </c>
      <c r="V224" s="32">
        <f>IFERROR('Rp0,2, МПа'!I224/2,"-")</f>
        <v>250</v>
      </c>
      <c r="W224" s="32">
        <f>IFERROR('Rp0,2, МПа'!J224/2,"-")</f>
        <v>245</v>
      </c>
      <c r="X224" s="32">
        <f>IFERROR('Rp0,2, МПа'!K224/2,"-")</f>
        <v>245</v>
      </c>
      <c r="Y224" s="32">
        <f>IFERROR('Rp0,2, МПа'!L224/2,"-")</f>
        <v>235.5</v>
      </c>
      <c r="Z224" s="32">
        <f>IFERROR('Rp0,2, МПа'!M224/2,"-")</f>
        <v>230.5</v>
      </c>
      <c r="AA224" s="32">
        <f>IFERROR('Rp0,2, МПа'!N224/2,"-")</f>
        <v>230.5</v>
      </c>
      <c r="AB224" s="32" t="str">
        <f>IFERROR('Rp0,2, МПа'!O224/2,"-")</f>
        <v>-</v>
      </c>
      <c r="AC224" s="33" t="str">
        <f>IFERROR('Rp0,2, МПа'!P224/2,"-")</f>
        <v>-</v>
      </c>
    </row>
    <row r="225" spans="1:29" ht="25.5" x14ac:dyDescent="0.25">
      <c r="A225" s="10" t="str">
        <f>INDEX('Обработка исходного'!B:B,ROW($B$3)+4*(ROW($B225)-ROW($B$3)))</f>
        <v>Сталь легированная хромомолибденованадиевая</v>
      </c>
      <c r="B225" s="47" t="str">
        <f>INDEX('Обработка исходного'!D:D,ROW($B$3)+4*(ROW($B225)-ROW($B$3)))</f>
        <v>25Х3МФА</v>
      </c>
      <c r="C225" s="27" t="str">
        <f>'Rp0,2, МПа'!C225</f>
        <v>Поковки, листы (плиты), листовые и штампованные заготовки толщиной от 450 до 600 мм, КП590**</v>
      </c>
      <c r="D225" s="31">
        <f>IFERROR(MIN('Rp0,2, МПа'!D225/1.5,'Rm, МПа'!D225/2.6),"-")</f>
        <v>283.07692307692309</v>
      </c>
      <c r="E225" s="32">
        <f>IFERROR(MIN('Rp0,2, МПа'!E225/1.5,'Rm, МПа'!E225/2.6),"-")</f>
        <v>275.38461538461536</v>
      </c>
      <c r="F225" s="32">
        <f>IFERROR(MIN('Rp0,2, МПа'!F225/1.5,'Rm, МПа'!F225/2.6),"-")</f>
        <v>271.53846153846155</v>
      </c>
      <c r="G225" s="32">
        <f>IFERROR(MIN('Rp0,2, МПа'!G225/1.5,'Rm, МПа'!G225/2.6),"-")</f>
        <v>268.07692307692309</v>
      </c>
      <c r="H225" s="32">
        <f>IFERROR(MIN('Rp0,2, МПа'!H225/1.5,'Rm, МПа'!H225/2.6),"-")</f>
        <v>264.23076923076923</v>
      </c>
      <c r="I225" s="32">
        <f>IFERROR(MIN('Rp0,2, МПа'!I225/1.5,'Rm, МПа'!I225/2.6),"-")</f>
        <v>256.53846153846155</v>
      </c>
      <c r="J225" s="32">
        <f>IFERROR(MIN('Rp0,2, МПа'!J225/1.5,'Rm, МПа'!J225/2.6),"-")</f>
        <v>248.84615384615384</v>
      </c>
      <c r="K225" s="32">
        <f>IFERROR(MIN('Rp0,2, МПа'!K225/1.5,'Rm, МПа'!K225/2.6),"-")</f>
        <v>245.38461538461539</v>
      </c>
      <c r="L225" s="32">
        <f>IFERROR(MIN('Rp0,2, МПа'!L225/1.5,'Rm, МПа'!L225/2.6),"-")</f>
        <v>237.69230769230768</v>
      </c>
      <c r="M225" s="32">
        <f>IFERROR(MIN('Rp0,2, МПа'!M225/1.5,'Rm, МПа'!M225/2.6),"-")</f>
        <v>233.84615384615384</v>
      </c>
      <c r="N225" s="32">
        <f>IFERROR(MIN('Rp0,2, МПа'!N225/1.5,'Rm, МПа'!N225/2.6),"-")</f>
        <v>230</v>
      </c>
      <c r="O225" s="32" t="str">
        <f>IFERROR(MIN('Rp0,2, МПа'!O225/1.5,'Rm, МПа'!O225/2.6),"-")</f>
        <v>-</v>
      </c>
      <c r="P225" s="33" t="str">
        <f>IFERROR(MIN('Rp0,2, МПа'!P225/1.5,'Rm, МПа'!P225/2.6),"-")</f>
        <v>-</v>
      </c>
      <c r="Q225" s="31">
        <f>IFERROR('Rp0,2, МПа'!D225/2,"-")</f>
        <v>314</v>
      </c>
      <c r="R225" s="32">
        <f>IFERROR('Rp0,2, МПа'!E225/2,"-")</f>
        <v>314</v>
      </c>
      <c r="S225" s="32">
        <f>IFERROR('Rp0,2, МПа'!F225/2,"-")</f>
        <v>309</v>
      </c>
      <c r="T225" s="32">
        <f>IFERROR('Rp0,2, МПа'!G225/2,"-")</f>
        <v>304</v>
      </c>
      <c r="U225" s="32">
        <f>IFERROR('Rp0,2, МПа'!H225/2,"-")</f>
        <v>299</v>
      </c>
      <c r="V225" s="32">
        <f>IFERROR('Rp0,2, МПа'!I225/2,"-")</f>
        <v>299</v>
      </c>
      <c r="W225" s="32">
        <f>IFERROR('Rp0,2, МПа'!J225/2,"-")</f>
        <v>295</v>
      </c>
      <c r="X225" s="32">
        <f>IFERROR('Rp0,2, МПа'!K225/2,"-")</f>
        <v>295</v>
      </c>
      <c r="Y225" s="32">
        <f>IFERROR('Rp0,2, МПа'!L225/2,"-")</f>
        <v>274.5</v>
      </c>
      <c r="Z225" s="32">
        <f>IFERROR('Rp0,2, МПа'!M225/2,"-")</f>
        <v>270</v>
      </c>
      <c r="AA225" s="32">
        <f>IFERROR('Rp0,2, МПа'!N225/2,"-")</f>
        <v>270</v>
      </c>
      <c r="AB225" s="32" t="str">
        <f>IFERROR('Rp0,2, МПа'!O225/2,"-")</f>
        <v>-</v>
      </c>
      <c r="AC225" s="33" t="str">
        <f>IFERROR('Rp0,2, МПа'!P225/2,"-")</f>
        <v>-</v>
      </c>
    </row>
    <row r="226" spans="1:29" ht="25.5" x14ac:dyDescent="0.25">
      <c r="A226" s="10" t="str">
        <f>INDEX('Обработка исходного'!B:B,ROW($B$3)+4*(ROW($B226)-ROW($B$3)))</f>
        <v>Сталь легированная хромомолибденованадиевая</v>
      </c>
      <c r="B226" s="47" t="str">
        <f>INDEX('Обработка исходного'!D:D,ROW($B$3)+4*(ROW($B226)-ROW($B$3)))</f>
        <v>25Х3МФА</v>
      </c>
      <c r="C226" s="27" t="str">
        <f>'Rp0,2, МПа'!C226</f>
        <v>Поковки, листы (плиты), листовые и штампованные заготовки толщиной от 450 до 600 мм, КП685**</v>
      </c>
      <c r="D226" s="31">
        <f>IFERROR(MIN('Rp0,2, МПа'!D226/1.5,'Rm, МПа'!D226/2.6),"-")</f>
        <v>320.76923076923077</v>
      </c>
      <c r="E226" s="32">
        <f>IFERROR(MIN('Rp0,2, МПа'!E226/1.5,'Rm, МПа'!E226/2.6),"-")</f>
        <v>313.07692307692309</v>
      </c>
      <c r="F226" s="32">
        <f>IFERROR(MIN('Rp0,2, МПа'!F226/1.5,'Rm, МПа'!F226/2.6),"-")</f>
        <v>309.23076923076923</v>
      </c>
      <c r="G226" s="32">
        <f>IFERROR(MIN('Rp0,2, МПа'!G226/1.5,'Rm, МПа'!G226/2.6),"-")</f>
        <v>305.76923076923077</v>
      </c>
      <c r="H226" s="32">
        <f>IFERROR(MIN('Rp0,2, МПа'!H226/1.5,'Rm, МПа'!H226/2.6),"-")</f>
        <v>301.92307692307691</v>
      </c>
      <c r="I226" s="32">
        <f>IFERROR(MIN('Rp0,2, МПа'!I226/1.5,'Rm, МПа'!I226/2.6),"-")</f>
        <v>294.23076923076923</v>
      </c>
      <c r="J226" s="32">
        <f>IFERROR(MIN('Rp0,2, МПа'!J226/1.5,'Rm, МПа'!J226/2.6),"-")</f>
        <v>286.92307692307691</v>
      </c>
      <c r="K226" s="32">
        <f>IFERROR(MIN('Rp0,2, МПа'!K226/1.5,'Rm, МПа'!K226/2.6),"-")</f>
        <v>283.07692307692309</v>
      </c>
      <c r="L226" s="32">
        <f>IFERROR(MIN('Rp0,2, МПа'!L226/1.5,'Rm, МПа'!L226/2.6),"-")</f>
        <v>268.07692307692309</v>
      </c>
      <c r="M226" s="32">
        <f>IFERROR(MIN('Rp0,2, МПа'!M226/1.5,'Rm, МПа'!M226/2.6),"-")</f>
        <v>264.23076923076923</v>
      </c>
      <c r="N226" s="32">
        <f>IFERROR(MIN('Rp0,2, МПа'!N226/1.5,'Rm, МПа'!N226/2.6),"-")</f>
        <v>260.38461538461536</v>
      </c>
      <c r="O226" s="32" t="str">
        <f>IFERROR(MIN('Rp0,2, МПа'!O226/1.5,'Rm, МПа'!O226/2.6),"-")</f>
        <v>-</v>
      </c>
      <c r="P226" s="33" t="str">
        <f>IFERROR(MIN('Rp0,2, МПа'!P226/1.5,'Rm, МПа'!P226/2.6),"-")</f>
        <v>-</v>
      </c>
      <c r="Q226" s="31">
        <f>IFERROR('Rp0,2, МПа'!D226/2,"-")</f>
        <v>364.5</v>
      </c>
      <c r="R226" s="32">
        <f>IFERROR('Rp0,2, МПа'!E226/2,"-")</f>
        <v>364.5</v>
      </c>
      <c r="S226" s="32">
        <f>IFERROR('Rp0,2, МПа'!F226/2,"-")</f>
        <v>358</v>
      </c>
      <c r="T226" s="32">
        <f>IFERROR('Rp0,2, МПа'!G226/2,"-")</f>
        <v>353</v>
      </c>
      <c r="U226" s="32">
        <f>IFERROR('Rp0,2, МПа'!H226/2,"-")</f>
        <v>353</v>
      </c>
      <c r="V226" s="32">
        <f>IFERROR('Rp0,2, МПа'!I226/2,"-")</f>
        <v>348.5</v>
      </c>
      <c r="W226" s="32">
        <f>IFERROR('Rp0,2, МПа'!J226/2,"-")</f>
        <v>342.5</v>
      </c>
      <c r="X226" s="32">
        <f>IFERROR('Rp0,2, МПа'!K226/2,"-")</f>
        <v>342.5</v>
      </c>
      <c r="Y226" s="32">
        <f>IFERROR('Rp0,2, МПа'!L226/2,"-")</f>
        <v>319</v>
      </c>
      <c r="Z226" s="32">
        <f>IFERROR('Rp0,2, МПа'!M226/2,"-")</f>
        <v>314</v>
      </c>
      <c r="AA226" s="32">
        <f>IFERROR('Rp0,2, МПа'!N226/2,"-")</f>
        <v>314</v>
      </c>
      <c r="AB226" s="32" t="str">
        <f>IFERROR('Rp0,2, МПа'!O226/2,"-")</f>
        <v>-</v>
      </c>
      <c r="AC226" s="33" t="str">
        <f>IFERROR('Rp0,2, МПа'!P226/2,"-")</f>
        <v>-</v>
      </c>
    </row>
    <row r="227" spans="1:29" ht="25.5" x14ac:dyDescent="0.25">
      <c r="A227" s="10" t="str">
        <f>INDEX('Обработка исходного'!B:B,ROW($B$3)+4*(ROW($B227)-ROW($B$3)))</f>
        <v>Сталь легированная хромомолибденованадиевая</v>
      </c>
      <c r="B227" s="47" t="str">
        <f>INDEX('Обработка исходного'!D:D,ROW($B$3)+4*(ROW($B227)-ROW($B$3)))</f>
        <v>10Х2М1ФБ</v>
      </c>
      <c r="C227" s="27" t="str">
        <f>'Rp0,2, МПа'!C227</f>
        <v>Поковки толщиной от 100 до 400 мм, КП195*</v>
      </c>
      <c r="D227" s="31">
        <f>IFERROR(MIN('Rp0,2, МПа'!D227/1.5,'Rm, МПа'!D227/2.6),"-")</f>
        <v>130</v>
      </c>
      <c r="E227" s="32">
        <f>IFERROR(MIN('Rp0,2, МПа'!E227/1.5,'Rm, МПа'!E227/2.6),"-")</f>
        <v>128.66666666666666</v>
      </c>
      <c r="F227" s="32">
        <f>IFERROR(MIN('Rp0,2, МПа'!F227/1.5,'Rm, МПа'!F227/2.6),"-")</f>
        <v>126</v>
      </c>
      <c r="G227" s="32">
        <f>IFERROR(MIN('Rp0,2, МПа'!G227/1.5,'Rm, МПа'!G227/2.6),"-")</f>
        <v>122.69230769230769</v>
      </c>
      <c r="H227" s="32">
        <f>IFERROR(MIN('Rp0,2, МПа'!H227/1.5,'Rm, МПа'!H227/2.6),"-")</f>
        <v>119.23076923076923</v>
      </c>
      <c r="I227" s="32">
        <f>IFERROR(MIN('Rp0,2, МПа'!I227/1.5,'Rm, МПа'!I227/2.6),"-")</f>
        <v>115.76923076923076</v>
      </c>
      <c r="J227" s="32">
        <f>IFERROR(MIN('Rp0,2, МПа'!J227/1.5,'Rm, МПа'!J227/2.6),"-")</f>
        <v>112.30769230769231</v>
      </c>
      <c r="K227" s="32">
        <f>IFERROR(MIN('Rp0,2, МПа'!K227/1.5,'Rm, МПа'!K227/2.6),"-")</f>
        <v>108.46153846153845</v>
      </c>
      <c r="L227" s="32">
        <f>IFERROR(MIN('Rp0,2, МПа'!L227/1.5,'Rm, МПа'!L227/2.6),"-")</f>
        <v>105</v>
      </c>
      <c r="M227" s="32">
        <f>IFERROR(MIN('Rp0,2, МПа'!M227/1.5,'Rm, МПа'!M227/2.6),"-")</f>
        <v>101.53846153846153</v>
      </c>
      <c r="N227" s="32">
        <f>IFERROR(MIN('Rp0,2, МПа'!N227/1.5,'Rm, МПа'!N227/2.6),"-")</f>
        <v>98.07692307692308</v>
      </c>
      <c r="O227" s="32" t="str">
        <f>IFERROR(MIN('Rp0,2, МПа'!O227/1.5,'Rm, МПа'!O227/2.6),"-")</f>
        <v>-</v>
      </c>
      <c r="P227" s="33" t="str">
        <f>IFERROR(MIN('Rp0,2, МПа'!P227/1.5,'Rm, МПа'!P227/2.6),"-")</f>
        <v>-</v>
      </c>
      <c r="Q227" s="31">
        <f>IFERROR('Rp0,2, МПа'!D227/2,"-")</f>
        <v>97.5</v>
      </c>
      <c r="R227" s="32">
        <f>IFERROR('Rp0,2, МПа'!E227/2,"-")</f>
        <v>96.5</v>
      </c>
      <c r="S227" s="32">
        <f>IFERROR('Rp0,2, МПа'!F227/2,"-")</f>
        <v>94.5</v>
      </c>
      <c r="T227" s="32">
        <f>IFERROR('Rp0,2, МПа'!G227/2,"-")</f>
        <v>94.5</v>
      </c>
      <c r="U227" s="32">
        <f>IFERROR('Rp0,2, МПа'!H227/2,"-")</f>
        <v>89.5</v>
      </c>
      <c r="V227" s="32">
        <f>IFERROR('Rp0,2, МПа'!I227/2,"-")</f>
        <v>89.5</v>
      </c>
      <c r="W227" s="32">
        <f>IFERROR('Rp0,2, МПа'!J227/2,"-")</f>
        <v>85</v>
      </c>
      <c r="X227" s="32">
        <f>IFERROR('Rp0,2, МПа'!K227/2,"-")</f>
        <v>83</v>
      </c>
      <c r="Y227" s="32">
        <f>IFERROR('Rp0,2, МПа'!L227/2,"-")</f>
        <v>80.5</v>
      </c>
      <c r="Z227" s="32">
        <f>IFERROR('Rp0,2, МПа'!M227/2,"-")</f>
        <v>78</v>
      </c>
      <c r="AA227" s="32">
        <f>IFERROR('Rp0,2, МПа'!N227/2,"-")</f>
        <v>76</v>
      </c>
      <c r="AB227" s="32" t="str">
        <f>IFERROR('Rp0,2, МПа'!O227/2,"-")</f>
        <v>-</v>
      </c>
      <c r="AC227" s="33" t="str">
        <f>IFERROR('Rp0,2, МПа'!P227/2,"-")</f>
        <v>-</v>
      </c>
    </row>
    <row r="228" spans="1:29" ht="25.5" x14ac:dyDescent="0.25">
      <c r="A228" s="10" t="str">
        <f>INDEX('Обработка исходного'!B:B,ROW($B$3)+4*(ROW($B228)-ROW($B$3)))</f>
        <v>Сталь легированная хромомолибденованадиевая</v>
      </c>
      <c r="B228" s="47" t="str">
        <f>INDEX('Обработка исходного'!D:D,ROW($B$3)+4*(ROW($B228)-ROW($B$3)))</f>
        <v>10Х2М1ФБ</v>
      </c>
      <c r="C228" s="27" t="str">
        <f>'Rp0,2, МПа'!C228</f>
        <v>Поковки толщиной от 100 до 400 мм, КП245*</v>
      </c>
      <c r="D228" s="31">
        <f>IFERROR(MIN('Rp0,2, МПа'!D228/1.5,'Rm, МПа'!D228/2.6),"-")</f>
        <v>150.76923076923077</v>
      </c>
      <c r="E228" s="32">
        <f>IFERROR(MIN('Rp0,2, МПа'!E228/1.5,'Rm, МПа'!E228/2.6),"-")</f>
        <v>146.53846153846155</v>
      </c>
      <c r="F228" s="32">
        <f>IFERROR(MIN('Rp0,2, МПа'!F228/1.5,'Rm, МПа'!F228/2.6),"-")</f>
        <v>139.61538461538461</v>
      </c>
      <c r="G228" s="32">
        <f>IFERROR(MIN('Rp0,2, МПа'!G228/1.5,'Rm, МПа'!G228/2.6),"-")</f>
        <v>132.69230769230768</v>
      </c>
      <c r="H228" s="32">
        <f>IFERROR(MIN('Rp0,2, МПа'!H228/1.5,'Rm, МПа'!H228/2.6),"-")</f>
        <v>126.15384615384615</v>
      </c>
      <c r="I228" s="32">
        <f>IFERROR(MIN('Rp0,2, МПа'!I228/1.5,'Rm, МПа'!I228/2.6),"-")</f>
        <v>119.23076923076923</v>
      </c>
      <c r="J228" s="32">
        <f>IFERROR(MIN('Rp0,2, МПа'!J228/1.5,'Rm, МПа'!J228/2.6),"-")</f>
        <v>112.30769230769231</v>
      </c>
      <c r="K228" s="32">
        <f>IFERROR(MIN('Rp0,2, МПа'!K228/1.5,'Rm, МПа'!K228/2.6),"-")</f>
        <v>105.38461538461539</v>
      </c>
      <c r="L228" s="32">
        <f>IFERROR(MIN('Rp0,2, МПа'!L228/1.5,'Rm, МПа'!L228/2.6),"-")</f>
        <v>102.69230769230769</v>
      </c>
      <c r="M228" s="32">
        <f>IFERROR(MIN('Rp0,2, МПа'!M228/1.5,'Rm, МПа'!M228/2.6),"-")</f>
        <v>102.69230769230769</v>
      </c>
      <c r="N228" s="32">
        <f>IFERROR(MIN('Rp0,2, МПа'!N228/1.5,'Rm, МПа'!N228/2.6),"-")</f>
        <v>96.92307692307692</v>
      </c>
      <c r="O228" s="32" t="str">
        <f>IFERROR(MIN('Rp0,2, МПа'!O228/1.5,'Rm, МПа'!O228/2.6),"-")</f>
        <v>-</v>
      </c>
      <c r="P228" s="33" t="str">
        <f>IFERROR(MIN('Rp0,2, МПа'!P228/1.5,'Rm, МПа'!P228/2.6),"-")</f>
        <v>-</v>
      </c>
      <c r="Q228" s="31">
        <f>IFERROR('Rp0,2, МПа'!D228/2,"-")</f>
        <v>122.5</v>
      </c>
      <c r="R228" s="32">
        <f>IFERROR('Rp0,2, МПа'!E228/2,"-")</f>
        <v>121</v>
      </c>
      <c r="S228" s="32">
        <f>IFERROR('Rp0,2, МПа'!F228/2,"-")</f>
        <v>119</v>
      </c>
      <c r="T228" s="32">
        <f>IFERROR('Rp0,2, МПа'!G228/2,"-")</f>
        <v>116.5</v>
      </c>
      <c r="U228" s="32">
        <f>IFERROR('Rp0,2, МПа'!H228/2,"-")</f>
        <v>114.5</v>
      </c>
      <c r="V228" s="32">
        <f>IFERROR('Rp0,2, МПа'!I228/2,"-")</f>
        <v>112.5</v>
      </c>
      <c r="W228" s="32">
        <f>IFERROR('Rp0,2, МПа'!J228/2,"-")</f>
        <v>110</v>
      </c>
      <c r="X228" s="32">
        <f>IFERROR('Rp0,2, МПа'!K228/2,"-")</f>
        <v>107.5</v>
      </c>
      <c r="Y228" s="32">
        <f>IFERROR('Rp0,2, МПа'!L228/2,"-")</f>
        <v>103</v>
      </c>
      <c r="Z228" s="32">
        <f>IFERROR('Rp0,2, МПа'!M228/2,"-")</f>
        <v>98</v>
      </c>
      <c r="AA228" s="32">
        <f>IFERROR('Rp0,2, МПа'!N228/2,"-")</f>
        <v>93</v>
      </c>
      <c r="AB228" s="32" t="str">
        <f>IFERROR('Rp0,2, МПа'!O228/2,"-")</f>
        <v>-</v>
      </c>
      <c r="AC228" s="33" t="str">
        <f>IFERROR('Rp0,2, МПа'!P228/2,"-")</f>
        <v>-</v>
      </c>
    </row>
    <row r="229" spans="1:29" ht="25.5" x14ac:dyDescent="0.25">
      <c r="A229" s="10" t="str">
        <f>INDEX('Обработка исходного'!B:B,ROW($B$3)+4*(ROW($B229)-ROW($B$3)))</f>
        <v>Сталь легированная хромомолибденованадиевая</v>
      </c>
      <c r="B229" s="47" t="str">
        <f>INDEX('Обработка исходного'!D:D,ROW($B$3)+4*(ROW($B229)-ROW($B$3)))</f>
        <v>10Х2М1ФБ</v>
      </c>
      <c r="C229" s="27" t="str">
        <f>'Rp0,2, МПа'!C229</f>
        <v>Листы толщиной до 150 мм, КП195*</v>
      </c>
      <c r="D229" s="31">
        <f>IFERROR(MIN('Rp0,2, МПа'!D229/1.5,'Rm, МПа'!D229/2.6),"-")</f>
        <v>130</v>
      </c>
      <c r="E229" s="32">
        <f>IFERROR(MIN('Rp0,2, МПа'!E229/1.5,'Rm, МПа'!E229/2.6),"-")</f>
        <v>128.66666666666666</v>
      </c>
      <c r="F229" s="32">
        <f>IFERROR(MIN('Rp0,2, МПа'!F229/1.5,'Rm, МПа'!F229/2.6),"-")</f>
        <v>125.33333333333333</v>
      </c>
      <c r="G229" s="32">
        <f>IFERROR(MIN('Rp0,2, МПа'!G229/1.5,'Rm, МПа'!G229/2.6),"-")</f>
        <v>122.69230769230769</v>
      </c>
      <c r="H229" s="32">
        <f>IFERROR(MIN('Rp0,2, МПа'!H229/1.5,'Rm, МПа'!H229/2.6),"-")</f>
        <v>119.23076923076923</v>
      </c>
      <c r="I229" s="32">
        <f>IFERROR(MIN('Rp0,2, МПа'!I229/1.5,'Rm, МПа'!I229/2.6),"-")</f>
        <v>115.38461538461539</v>
      </c>
      <c r="J229" s="32">
        <f>IFERROR(MIN('Rp0,2, МПа'!J229/1.5,'Rm, МПа'!J229/2.6),"-")</f>
        <v>111.92307692307692</v>
      </c>
      <c r="K229" s="32">
        <f>IFERROR(MIN('Rp0,2, МПа'!K229/1.5,'Rm, МПа'!K229/2.6),"-")</f>
        <v>108.46153846153845</v>
      </c>
      <c r="L229" s="32">
        <f>IFERROR(MIN('Rp0,2, МПа'!L229/1.5,'Rm, МПа'!L229/2.6),"-")</f>
        <v>105</v>
      </c>
      <c r="M229" s="32">
        <f>IFERROR(MIN('Rp0,2, МПа'!M229/1.5,'Rm, МПа'!M229/2.6),"-")</f>
        <v>101.15384615384615</v>
      </c>
      <c r="N229" s="32">
        <f>IFERROR(MIN('Rp0,2, МПа'!N229/1.5,'Rm, МПа'!N229/2.6),"-")</f>
        <v>97.692307692307693</v>
      </c>
      <c r="O229" s="32" t="str">
        <f>IFERROR(MIN('Rp0,2, МПа'!O229/1.5,'Rm, МПа'!O229/2.6),"-")</f>
        <v>-</v>
      </c>
      <c r="P229" s="33" t="str">
        <f>IFERROR(MIN('Rp0,2, МПа'!P229/1.5,'Rm, МПа'!P229/2.6),"-")</f>
        <v>-</v>
      </c>
      <c r="Q229" s="31">
        <f>IFERROR('Rp0,2, МПа'!D229/2,"-")</f>
        <v>97.5</v>
      </c>
      <c r="R229" s="32">
        <f>IFERROR('Rp0,2, МПа'!E229/2,"-")</f>
        <v>96.5</v>
      </c>
      <c r="S229" s="32">
        <f>IFERROR('Rp0,2, МПа'!F229/2,"-")</f>
        <v>94</v>
      </c>
      <c r="T229" s="32">
        <f>IFERROR('Rp0,2, МПа'!G229/2,"-")</f>
        <v>94</v>
      </c>
      <c r="U229" s="32">
        <f>IFERROR('Rp0,2, МПа'!H229/2,"-")</f>
        <v>89.5</v>
      </c>
      <c r="V229" s="32">
        <f>IFERROR('Rp0,2, МПа'!I229/2,"-")</f>
        <v>89.5</v>
      </c>
      <c r="W229" s="32">
        <f>IFERROR('Rp0,2, МПа'!J229/2,"-")</f>
        <v>85</v>
      </c>
      <c r="X229" s="32">
        <f>IFERROR('Rp0,2, МПа'!K229/2,"-")</f>
        <v>82.5</v>
      </c>
      <c r="Y229" s="32">
        <f>IFERROR('Rp0,2, МПа'!L229/2,"-")</f>
        <v>80.5</v>
      </c>
      <c r="Z229" s="32">
        <f>IFERROR('Rp0,2, МПа'!M229/2,"-")</f>
        <v>78</v>
      </c>
      <c r="AA229" s="32">
        <f>IFERROR('Rp0,2, МПа'!N229/2,"-")</f>
        <v>76</v>
      </c>
      <c r="AB229" s="32" t="str">
        <f>IFERROR('Rp0,2, МПа'!O229/2,"-")</f>
        <v>-</v>
      </c>
      <c r="AC229" s="33" t="str">
        <f>IFERROR('Rp0,2, МПа'!P229/2,"-")</f>
        <v>-</v>
      </c>
    </row>
    <row r="230" spans="1:29" ht="25.5" x14ac:dyDescent="0.25">
      <c r="A230" s="10" t="str">
        <f>INDEX('Обработка исходного'!B:B,ROW($B$3)+4*(ROW($B230)-ROW($B$3)))</f>
        <v>Сталь легированная хромомолибденованадиевая</v>
      </c>
      <c r="B230" s="47" t="str">
        <f>INDEX('Обработка исходного'!D:D,ROW($B$3)+4*(ROW($B230)-ROW($B$3)))</f>
        <v>10Х2М1ФБ</v>
      </c>
      <c r="C230" s="27" t="str">
        <f>'Rp0,2, МПа'!C230</f>
        <v>Листы толщиной до 150 мм, КП245*</v>
      </c>
      <c r="D230" s="31">
        <f>IFERROR(MIN('Rp0,2, МПа'!D230/1.5,'Rm, МПа'!D230/2.6),"-")</f>
        <v>150.76923076923077</v>
      </c>
      <c r="E230" s="32">
        <f>IFERROR(MIN('Rp0,2, МПа'!E230/1.5,'Rm, МПа'!E230/2.6),"-")</f>
        <v>148.07692307692307</v>
      </c>
      <c r="F230" s="32">
        <f>IFERROR(MIN('Rp0,2, МПа'!F230/1.5,'Rm, МПа'!F230/2.6),"-")</f>
        <v>144.61538461538461</v>
      </c>
      <c r="G230" s="32">
        <f>IFERROR(MIN('Rp0,2, МПа'!G230/1.5,'Rm, МПа'!G230/2.6),"-")</f>
        <v>140</v>
      </c>
      <c r="H230" s="32">
        <f>IFERROR(MIN('Rp0,2, МПа'!H230/1.5,'Rm, МПа'!H230/2.6),"-")</f>
        <v>135.76923076923077</v>
      </c>
      <c r="I230" s="32">
        <f>IFERROR(MIN('Rp0,2, МПа'!I230/1.5,'Rm, МПа'!I230/2.6),"-")</f>
        <v>131.53846153846155</v>
      </c>
      <c r="J230" s="32">
        <f>IFERROR(MIN('Rp0,2, МПа'!J230/1.5,'Rm, МПа'!J230/2.6),"-")</f>
        <v>127.30769230769231</v>
      </c>
      <c r="K230" s="32">
        <f>IFERROR(MIN('Rp0,2, МПа'!K230/1.5,'Rm, МПа'!K230/2.6),"-")</f>
        <v>123.07692307692307</v>
      </c>
      <c r="L230" s="32">
        <f>IFERROR(MIN('Rp0,2, МПа'!L230/1.5,'Rm, МПа'!L230/2.6),"-")</f>
        <v>118.84615384615384</v>
      </c>
      <c r="M230" s="32">
        <f>IFERROR(MIN('Rp0,2, МПа'!M230/1.5,'Rm, МПа'!M230/2.6),"-")</f>
        <v>114.61538461538461</v>
      </c>
      <c r="N230" s="32">
        <f>IFERROR(MIN('Rp0,2, МПа'!N230/1.5,'Rm, МПа'!N230/2.6),"-")</f>
        <v>113.07692307692307</v>
      </c>
      <c r="O230" s="32" t="str">
        <f>IFERROR(MIN('Rp0,2, МПа'!O230/1.5,'Rm, МПа'!O230/2.6),"-")</f>
        <v>-</v>
      </c>
      <c r="P230" s="33" t="str">
        <f>IFERROR(MIN('Rp0,2, МПа'!P230/1.5,'Rm, МПа'!P230/2.6),"-")</f>
        <v>-</v>
      </c>
      <c r="Q230" s="31">
        <f>IFERROR('Rp0,2, МПа'!D230/2,"-")</f>
        <v>122.5</v>
      </c>
      <c r="R230" s="32">
        <f>IFERROR('Rp0,2, МПа'!E230/2,"-")</f>
        <v>122</v>
      </c>
      <c r="S230" s="32">
        <f>IFERROR('Rp0,2, МПа'!F230/2,"-")</f>
        <v>120.5</v>
      </c>
      <c r="T230" s="32">
        <f>IFERROR('Rp0,2, МПа'!G230/2,"-")</f>
        <v>119</v>
      </c>
      <c r="U230" s="32">
        <f>IFERROR('Rp0,2, МПа'!H230/2,"-")</f>
        <v>117.5</v>
      </c>
      <c r="V230" s="32">
        <f>IFERROR('Rp0,2, МПа'!I230/2,"-")</f>
        <v>115.5</v>
      </c>
      <c r="W230" s="32">
        <f>IFERROR('Rp0,2, МПа'!J230/2,"-")</f>
        <v>114</v>
      </c>
      <c r="X230" s="32">
        <f>IFERROR('Rp0,2, МПа'!K230/2,"-")</f>
        <v>112.5</v>
      </c>
      <c r="Y230" s="32">
        <f>IFERROR('Rp0,2, МПа'!L230/2,"-")</f>
        <v>111</v>
      </c>
      <c r="Z230" s="32">
        <f>IFERROR('Rp0,2, МПа'!M230/2,"-")</f>
        <v>109</v>
      </c>
      <c r="AA230" s="32">
        <f>IFERROR('Rp0,2, МПа'!N230/2,"-")</f>
        <v>104</v>
      </c>
      <c r="AB230" s="32" t="str">
        <f>IFERROR('Rp0,2, МПа'!O230/2,"-")</f>
        <v>-</v>
      </c>
      <c r="AC230" s="33" t="str">
        <f>IFERROR('Rp0,2, МПа'!P230/2,"-")</f>
        <v>-</v>
      </c>
    </row>
    <row r="231" spans="1:29" ht="25.5" x14ac:dyDescent="0.25">
      <c r="A231" s="10" t="str">
        <f>INDEX('Обработка исходного'!B:B,ROW($B$3)+4*(ROW($B231)-ROW($B$3)))</f>
        <v>Сталь легированная хромомолибденованадиевая</v>
      </c>
      <c r="B231" s="47" t="str">
        <f>INDEX('Обработка исходного'!D:D,ROW($B$3)+4*(ROW($B231)-ROW($B$3)))</f>
        <v>15Х2НМФА</v>
      </c>
      <c r="C231" s="27" t="str">
        <f>'Rp0,2, МПа'!C231</f>
        <v>Поковки, листы, штамповки диаметром или толщиной от 400 до 650 мм, КП395**</v>
      </c>
      <c r="D231" s="31">
        <f>IFERROR(MIN('Rp0,2, МПа'!D231/1.5,'Rm, МПа'!D231/2.6),"-")</f>
        <v>211.15384615384616</v>
      </c>
      <c r="E231" s="32">
        <f>IFERROR(MIN('Rp0,2, МПа'!E231/1.5,'Rm, МПа'!E231/2.6),"-")</f>
        <v>207.30769230769229</v>
      </c>
      <c r="F231" s="32">
        <f>IFERROR(MIN('Rp0,2, МПа'!F231/1.5,'Rm, МПа'!F231/2.6),"-")</f>
        <v>203.46153846153845</v>
      </c>
      <c r="G231" s="32">
        <f>IFERROR(MIN('Rp0,2, МПа'!G231/1.5,'Rm, МПа'!G231/2.6),"-")</f>
        <v>199.61538461538461</v>
      </c>
      <c r="H231" s="32">
        <f>IFERROR(MIN('Rp0,2, МПа'!H231/1.5,'Rm, МПа'!H231/2.6),"-")</f>
        <v>196.15384615384616</v>
      </c>
      <c r="I231" s="32">
        <f>IFERROR(MIN('Rp0,2, МПа'!I231/1.5,'Rm, МПа'!I231/2.6),"-")</f>
        <v>192.30769230769229</v>
      </c>
      <c r="J231" s="32">
        <f>IFERROR(MIN('Rp0,2, МПа'!J231/1.5,'Rm, МПа'!J231/2.6),"-")</f>
        <v>192.30769230769229</v>
      </c>
      <c r="K231" s="32">
        <f>IFERROR(MIN('Rp0,2, МПа'!K231/1.5,'Rm, МПа'!K231/2.6),"-")</f>
        <v>188.84615384615384</v>
      </c>
      <c r="L231" s="32" t="str">
        <f>IFERROR(MIN('Rp0,2, МПа'!L231/1.5,'Rm, МПа'!L231/2.6),"-")</f>
        <v>-</v>
      </c>
      <c r="M231" s="32" t="str">
        <f>IFERROR(MIN('Rp0,2, МПа'!M231/1.5,'Rm, МПа'!M231/2.6),"-")</f>
        <v>-</v>
      </c>
      <c r="N231" s="32" t="str">
        <f>IFERROR(MIN('Rp0,2, МПа'!N231/1.5,'Rm, МПа'!N231/2.6),"-")</f>
        <v>-</v>
      </c>
      <c r="O231" s="32" t="str">
        <f>IFERROR(MIN('Rp0,2, МПа'!O231/1.5,'Rm, МПа'!O231/2.6),"-")</f>
        <v>-</v>
      </c>
      <c r="P231" s="33" t="str">
        <f>IFERROR(MIN('Rp0,2, МПа'!P231/1.5,'Rm, МПа'!P231/2.6),"-")</f>
        <v>-</v>
      </c>
      <c r="Q231" s="31">
        <f>IFERROR('Rp0,2, МПа'!D231/2,"-")</f>
        <v>220.5</v>
      </c>
      <c r="R231" s="32">
        <f>IFERROR('Rp0,2, МПа'!E231/2,"-")</f>
        <v>215.5</v>
      </c>
      <c r="S231" s="32">
        <f>IFERROR('Rp0,2, МПа'!F231/2,"-")</f>
        <v>210.5</v>
      </c>
      <c r="T231" s="32">
        <f>IFERROR('Rp0,2, МПа'!G231/2,"-")</f>
        <v>206</v>
      </c>
      <c r="U231" s="32">
        <f>IFERROR('Rp0,2, МПа'!H231/2,"-")</f>
        <v>201</v>
      </c>
      <c r="V231" s="32">
        <f>IFERROR('Rp0,2, МПа'!I231/2,"-")</f>
        <v>201</v>
      </c>
      <c r="W231" s="32">
        <f>IFERROR('Rp0,2, МПа'!J231/2,"-")</f>
        <v>201</v>
      </c>
      <c r="X231" s="32">
        <f>IFERROR('Rp0,2, МПа'!K231/2,"-")</f>
        <v>197.5</v>
      </c>
      <c r="Y231" s="32" t="str">
        <f>IFERROR('Rp0,2, МПа'!L231/2,"-")</f>
        <v>-</v>
      </c>
      <c r="Z231" s="32" t="str">
        <f>IFERROR('Rp0,2, МПа'!M231/2,"-")</f>
        <v>-</v>
      </c>
      <c r="AA231" s="32" t="str">
        <f>IFERROR('Rp0,2, МПа'!N231/2,"-")</f>
        <v>-</v>
      </c>
      <c r="AB231" s="32" t="str">
        <f>IFERROR('Rp0,2, МПа'!O231/2,"-")</f>
        <v>-</v>
      </c>
      <c r="AC231" s="33" t="str">
        <f>IFERROR('Rp0,2, МПа'!P231/2,"-")</f>
        <v>-</v>
      </c>
    </row>
    <row r="232" spans="1:29" ht="25.5" x14ac:dyDescent="0.25">
      <c r="A232" s="10" t="str">
        <f>INDEX('Обработка исходного'!B:B,ROW($B$3)+4*(ROW($B232)-ROW($B$3)))</f>
        <v>Сталь легированная хромомолибденованадиевая</v>
      </c>
      <c r="B232" s="47" t="str">
        <f>INDEX('Обработка исходного'!D:D,ROW($B$3)+4*(ROW($B232)-ROW($B$3)))</f>
        <v>15Х2НМФА</v>
      </c>
      <c r="C232" s="27" t="str">
        <f>'Rp0,2, МПа'!C232</f>
        <v>Поковки, листы, штамповки диаметром или толщиной от 160 до 400 мм, КП490*</v>
      </c>
      <c r="D232" s="31">
        <f>IFERROR(MIN('Rp0,2, МПа'!D232/1.5,'Rm, МПа'!D232/2.6),"-")</f>
        <v>233.84615384615384</v>
      </c>
      <c r="E232" s="32">
        <f>IFERROR(MIN('Rp0,2, МПа'!E232/1.5,'Rm, МПа'!E232/2.6),"-")</f>
        <v>228.07692307692307</v>
      </c>
      <c r="F232" s="32">
        <f>IFERROR(MIN('Rp0,2, МПа'!F232/1.5,'Rm, МПа'!F232/2.6),"-")</f>
        <v>226.15384615384613</v>
      </c>
      <c r="G232" s="32">
        <f>IFERROR(MIN('Rp0,2, МПа'!G232/1.5,'Rm, МПа'!G232/2.6),"-")</f>
        <v>222.30769230769229</v>
      </c>
      <c r="H232" s="32">
        <f>IFERROR(MIN('Rp0,2, МПа'!H232/1.5,'Rm, МПа'!H232/2.6),"-")</f>
        <v>218.46153846153845</v>
      </c>
      <c r="I232" s="32">
        <f>IFERROR(MIN('Rp0,2, МПа'!I232/1.5,'Rm, МПа'!I232/2.6),"-")</f>
        <v>215</v>
      </c>
      <c r="J232" s="32">
        <f>IFERROR(MIN('Rp0,2, МПа'!J232/1.5,'Rm, МПа'!J232/2.6),"-")</f>
        <v>211.15384615384616</v>
      </c>
      <c r="K232" s="32">
        <f>IFERROR(MIN('Rp0,2, МПа'!K232/1.5,'Rm, МПа'!K232/2.6),"-")</f>
        <v>207.30769230769229</v>
      </c>
      <c r="L232" s="32" t="str">
        <f>IFERROR(MIN('Rp0,2, МПа'!L232/1.5,'Rm, МПа'!L232/2.6),"-")</f>
        <v>-</v>
      </c>
      <c r="M232" s="32" t="str">
        <f>IFERROR(MIN('Rp0,2, МПа'!M232/1.5,'Rm, МПа'!M232/2.6),"-")</f>
        <v>-</v>
      </c>
      <c r="N232" s="32" t="str">
        <f>IFERROR(MIN('Rp0,2, МПа'!N232/1.5,'Rm, МПа'!N232/2.6),"-")</f>
        <v>-</v>
      </c>
      <c r="O232" s="32" t="str">
        <f>IFERROR(MIN('Rp0,2, МПа'!O232/1.5,'Rm, МПа'!O232/2.6),"-")</f>
        <v>-</v>
      </c>
      <c r="P232" s="33" t="str">
        <f>IFERROR(MIN('Rp0,2, МПа'!P232/1.5,'Rm, МПа'!P232/2.6),"-")</f>
        <v>-</v>
      </c>
      <c r="Q232" s="31">
        <f>IFERROR('Rp0,2, МПа'!D232/2,"-")</f>
        <v>245</v>
      </c>
      <c r="R232" s="32">
        <f>IFERROR('Rp0,2, МПа'!E232/2,"-")</f>
        <v>240</v>
      </c>
      <c r="S232" s="32">
        <f>IFERROR('Rp0,2, МПа'!F232/2,"-")</f>
        <v>235</v>
      </c>
      <c r="T232" s="32">
        <f>IFERROR('Rp0,2, МПа'!G232/2,"-")</f>
        <v>230.5</v>
      </c>
      <c r="U232" s="32">
        <f>IFERROR('Rp0,2, МПа'!H232/2,"-")</f>
        <v>225.5</v>
      </c>
      <c r="V232" s="32">
        <f>IFERROR('Rp0,2, МПа'!I232/2,"-")</f>
        <v>225.5</v>
      </c>
      <c r="W232" s="32">
        <f>IFERROR('Rp0,2, МПа'!J232/2,"-")</f>
        <v>225.5</v>
      </c>
      <c r="X232" s="32">
        <f>IFERROR('Rp0,2, МПа'!K232/2,"-")</f>
        <v>220.5</v>
      </c>
      <c r="Y232" s="32" t="str">
        <f>IFERROR('Rp0,2, МПа'!L232/2,"-")</f>
        <v>-</v>
      </c>
      <c r="Z232" s="32" t="str">
        <f>IFERROR('Rp0,2, МПа'!M232/2,"-")</f>
        <v>-</v>
      </c>
      <c r="AA232" s="32" t="str">
        <f>IFERROR('Rp0,2, МПа'!N232/2,"-")</f>
        <v>-</v>
      </c>
      <c r="AB232" s="32" t="str">
        <f>IFERROR('Rp0,2, МПа'!O232/2,"-")</f>
        <v>-</v>
      </c>
      <c r="AC232" s="33" t="str">
        <f>IFERROR('Rp0,2, МПа'!P232/2,"-")</f>
        <v>-</v>
      </c>
    </row>
    <row r="233" spans="1:29" ht="25.5" x14ac:dyDescent="0.25">
      <c r="A233" s="10" t="str">
        <f>INDEX('Обработка исходного'!B:B,ROW($B$3)+4*(ROW($B233)-ROW($B$3)))</f>
        <v>Сталь легированная хромомолибденованадиевая</v>
      </c>
      <c r="B233" s="47" t="str">
        <f>INDEX('Обработка исходного'!D:D,ROW($B$3)+4*(ROW($B233)-ROW($B$3)))</f>
        <v>15Х2НМФА</v>
      </c>
      <c r="C233" s="27" t="str">
        <f>'Rp0,2, МПа'!C233</f>
        <v>Поковки, листы штамповки диаметром или толщиной от 400 до 650 мм, КП295*</v>
      </c>
      <c r="D233" s="31">
        <f>IFERROR(MIN('Rp0,2, МПа'!D233/1.5,'Rm, МПа'!D233/2.6),"-")</f>
        <v>169.61538461538461</v>
      </c>
      <c r="E233" s="32">
        <f>IFERROR(MIN('Rp0,2, МПа'!E233/1.5,'Rm, МПа'!E233/2.6),"-")</f>
        <v>166.15384615384616</v>
      </c>
      <c r="F233" s="32">
        <f>IFERROR(MIN('Rp0,2, МПа'!F233/1.5,'Rm, МПа'!F233/2.6),"-")</f>
        <v>162.30769230769229</v>
      </c>
      <c r="G233" s="32">
        <f>IFERROR(MIN('Rp0,2, МПа'!G233/1.5,'Rm, МПа'!G233/2.6),"-")</f>
        <v>158.46153846153845</v>
      </c>
      <c r="H233" s="32">
        <f>IFERROR(MIN('Rp0,2, МПа'!H233/1.5,'Rm, МПа'!H233/2.6),"-")</f>
        <v>154.61538461538461</v>
      </c>
      <c r="I233" s="32">
        <f>IFERROR(MIN('Rp0,2, МПа'!I233/1.5,'Rm, МПа'!I233/2.6),"-")</f>
        <v>154.61538461538461</v>
      </c>
      <c r="J233" s="32">
        <f>IFERROR(MIN('Rp0,2, МПа'!J233/1.5,'Rm, МПа'!J233/2.6),"-")</f>
        <v>154.61538461538461</v>
      </c>
      <c r="K233" s="32">
        <f>IFERROR(MIN('Rp0,2, МПа'!K233/1.5,'Rm, МПа'!K233/2.6),"-")</f>
        <v>150.76923076923077</v>
      </c>
      <c r="L233" s="32" t="str">
        <f>IFERROR(MIN('Rp0,2, МПа'!L233/1.5,'Rm, МПа'!L233/2.6),"-")</f>
        <v>-</v>
      </c>
      <c r="M233" s="32" t="str">
        <f>IFERROR(MIN('Rp0,2, МПа'!M233/1.5,'Rm, МПа'!M233/2.6),"-")</f>
        <v>-</v>
      </c>
      <c r="N233" s="32" t="str">
        <f>IFERROR(MIN('Rp0,2, МПа'!N233/1.5,'Rm, МПа'!N233/2.6),"-")</f>
        <v>-</v>
      </c>
      <c r="O233" s="32" t="str">
        <f>IFERROR(MIN('Rp0,2, МПа'!O233/1.5,'Rm, МПа'!O233/2.6),"-")</f>
        <v>-</v>
      </c>
      <c r="P233" s="33" t="str">
        <f>IFERROR(MIN('Rp0,2, МПа'!P233/1.5,'Rm, МПа'!P233/2.6),"-")</f>
        <v>-</v>
      </c>
      <c r="Q233" s="31">
        <f>IFERROR('Rp0,2, МПа'!D233/2,"-")</f>
        <v>196</v>
      </c>
      <c r="R233" s="32">
        <f>IFERROR('Rp0,2, МПа'!E233/2,"-")</f>
        <v>196</v>
      </c>
      <c r="S233" s="32">
        <f>IFERROR('Rp0,2, МПа'!F233/2,"-")</f>
        <v>186.5</v>
      </c>
      <c r="T233" s="32">
        <f>IFERROR('Rp0,2, МПа'!G233/2,"-")</f>
        <v>181.5</v>
      </c>
      <c r="U233" s="32">
        <f>IFERROR('Rp0,2, МПа'!H233/2,"-")</f>
        <v>181.5</v>
      </c>
      <c r="V233" s="32">
        <f>IFERROR('Rp0,2, МПа'!I233/2,"-")</f>
        <v>181.5</v>
      </c>
      <c r="W233" s="32">
        <f>IFERROR('Rp0,2, МПа'!J233/2,"-")</f>
        <v>176.5</v>
      </c>
      <c r="X233" s="32">
        <f>IFERROR('Rp0,2, МПа'!K233/2,"-")</f>
        <v>147.5</v>
      </c>
      <c r="Y233" s="32" t="str">
        <f>IFERROR('Rp0,2, МПа'!L233/2,"-")</f>
        <v>-</v>
      </c>
      <c r="Z233" s="32" t="str">
        <f>IFERROR('Rp0,2, МПа'!M233/2,"-")</f>
        <v>-</v>
      </c>
      <c r="AA233" s="32" t="str">
        <f>IFERROR('Rp0,2, МПа'!N233/2,"-")</f>
        <v>-</v>
      </c>
      <c r="AB233" s="32" t="str">
        <f>IFERROR('Rp0,2, МПа'!O233/2,"-")</f>
        <v>-</v>
      </c>
      <c r="AC233" s="33" t="str">
        <f>IFERROR('Rp0,2, МПа'!P233/2,"-")</f>
        <v>-</v>
      </c>
    </row>
    <row r="234" spans="1:29" ht="25.5" x14ac:dyDescent="0.25">
      <c r="A234" s="10" t="str">
        <f>INDEX('Обработка исходного'!B:B,ROW($B$3)+4*(ROW($B234)-ROW($B$3)))</f>
        <v>Сталь легированная хромомолибденованадиевая</v>
      </c>
      <c r="B234" s="47" t="str">
        <f>INDEX('Обработка исходного'!D:D,ROW($B$3)+4*(ROW($B234)-ROW($B$3)))</f>
        <v>15Х2НМФА</v>
      </c>
      <c r="C234" s="27" t="str">
        <f>'Rp0,2, МПа'!C234</f>
        <v>Поковки, листы штамповки диаметром или толщиной от 160 до 400 мм, КП395**</v>
      </c>
      <c r="D234" s="31">
        <f>IFERROR(MIN('Rp0,2, МПа'!D234/1.5,'Rm, МПа'!D234/2.6),"-")</f>
        <v>211.15384615384616</v>
      </c>
      <c r="E234" s="32">
        <f>IFERROR(MIN('Rp0,2, МПа'!E234/1.5,'Rm, МПа'!E234/2.6),"-")</f>
        <v>211.15384615384616</v>
      </c>
      <c r="F234" s="32">
        <f>IFERROR(MIN('Rp0,2, МПа'!F234/1.5,'Rm, МПа'!F234/2.6),"-")</f>
        <v>211.15384615384616</v>
      </c>
      <c r="G234" s="32">
        <f>IFERROR(MIN('Rp0,2, МПа'!G234/1.5,'Rm, МПа'!G234/2.6),"-")</f>
        <v>203.84615384615384</v>
      </c>
      <c r="H234" s="32">
        <f>IFERROR(MIN('Rp0,2, МПа'!H234/1.5,'Rm, МПа'!H234/2.6),"-")</f>
        <v>200</v>
      </c>
      <c r="I234" s="32">
        <f>IFERROR(MIN('Rp0,2, МПа'!I234/1.5,'Rm, МПа'!I234/2.6),"-")</f>
        <v>196.15384615384616</v>
      </c>
      <c r="J234" s="32">
        <f>IFERROR(MIN('Rp0,2, МПа'!J234/1.5,'Rm, МПа'!J234/2.6),"-")</f>
        <v>196.15384615384616</v>
      </c>
      <c r="K234" s="32">
        <f>IFERROR(MIN('Rp0,2, МПа'!K234/1.5,'Rm, МПа'!K234/2.6),"-")</f>
        <v>188.84615384615384</v>
      </c>
      <c r="L234" s="32" t="str">
        <f>IFERROR(MIN('Rp0,2, МПа'!L234/1.5,'Rm, МПа'!L234/2.6),"-")</f>
        <v>-</v>
      </c>
      <c r="M234" s="32" t="str">
        <f>IFERROR(MIN('Rp0,2, МПа'!M234/1.5,'Rm, МПа'!M234/2.6),"-")</f>
        <v>-</v>
      </c>
      <c r="N234" s="32" t="str">
        <f>IFERROR(MIN('Rp0,2, МПа'!N234/1.5,'Rm, МПа'!N234/2.6),"-")</f>
        <v>-</v>
      </c>
      <c r="O234" s="32" t="str">
        <f>IFERROR(MIN('Rp0,2, МПа'!O234/1.5,'Rm, МПа'!O234/2.6),"-")</f>
        <v>-</v>
      </c>
      <c r="P234" s="33" t="str">
        <f>IFERROR(MIN('Rp0,2, МПа'!P234/1.5,'Rm, МПа'!P234/2.6),"-")</f>
        <v>-</v>
      </c>
      <c r="Q234" s="31">
        <f>IFERROR('Rp0,2, МПа'!D234/2,"-")</f>
        <v>220.5</v>
      </c>
      <c r="R234" s="32">
        <f>IFERROR('Rp0,2, МПа'!E234/2,"-")</f>
        <v>216</v>
      </c>
      <c r="S234" s="32">
        <f>IFERROR('Rp0,2, МПа'!F234/2,"-")</f>
        <v>206</v>
      </c>
      <c r="T234" s="32">
        <f>IFERROR('Rp0,2, МПа'!G234/2,"-")</f>
        <v>201</v>
      </c>
      <c r="U234" s="32">
        <f>IFERROR('Rp0,2, МПа'!H234/2,"-")</f>
        <v>197.5</v>
      </c>
      <c r="V234" s="32">
        <f>IFERROR('Rp0,2, МПа'!I234/2,"-")</f>
        <v>197.5</v>
      </c>
      <c r="W234" s="32">
        <f>IFERROR('Rp0,2, МПа'!J234/2,"-")</f>
        <v>197.5</v>
      </c>
      <c r="X234" s="32">
        <f>IFERROR('Rp0,2, МПа'!K234/2,"-")</f>
        <v>197.5</v>
      </c>
      <c r="Y234" s="32" t="str">
        <f>IFERROR('Rp0,2, МПа'!L234/2,"-")</f>
        <v>-</v>
      </c>
      <c r="Z234" s="32" t="str">
        <f>IFERROR('Rp0,2, МПа'!M234/2,"-")</f>
        <v>-</v>
      </c>
      <c r="AA234" s="32" t="str">
        <f>IFERROR('Rp0,2, МПа'!N234/2,"-")</f>
        <v>-</v>
      </c>
      <c r="AB234" s="32" t="str">
        <f>IFERROR('Rp0,2, МПа'!O234/2,"-")</f>
        <v>-</v>
      </c>
      <c r="AC234" s="33" t="str">
        <f>IFERROR('Rp0,2, МПа'!P234/2,"-")</f>
        <v>-</v>
      </c>
    </row>
    <row r="235" spans="1:29" ht="25.5" x14ac:dyDescent="0.25">
      <c r="A235" s="10" t="str">
        <f>INDEX('Обработка исходного'!B:B,ROW($B$3)+4*(ROW($B235)-ROW($B$3)))</f>
        <v>Сталь легированная хромомолибденованадиевая</v>
      </c>
      <c r="B235" s="47" t="str">
        <f>INDEX('Обработка исходного'!D:D,ROW($B$3)+4*(ROW($B235)-ROW($B$3)))</f>
        <v>15ХНМФА-А</v>
      </c>
      <c r="C235" s="27" t="str">
        <f>'Rp0,2, МПа'!C235</f>
        <v>Поковки, листы, штамповки диаметром или толщиной от 400 до 650 мм, КП395**</v>
      </c>
      <c r="D235" s="31">
        <f>IFERROR(MIN('Rp0,2, МПа'!D235/1.5,'Rm, МПа'!D235/2.6),"-")</f>
        <v>211.15384615384616</v>
      </c>
      <c r="E235" s="32">
        <f>IFERROR(MIN('Rp0,2, МПа'!E235/1.5,'Rm, МПа'!E235/2.6),"-")</f>
        <v>207.30769230769229</v>
      </c>
      <c r="F235" s="32">
        <f>IFERROR(MIN('Rp0,2, МПа'!F235/1.5,'Rm, МПа'!F235/2.6),"-")</f>
        <v>203.46153846153845</v>
      </c>
      <c r="G235" s="32">
        <f>IFERROR(MIN('Rp0,2, МПа'!G235/1.5,'Rm, МПа'!G235/2.6),"-")</f>
        <v>199.61538461538461</v>
      </c>
      <c r="H235" s="32">
        <f>IFERROR(MIN('Rp0,2, МПа'!H235/1.5,'Rm, МПа'!H235/2.6),"-")</f>
        <v>196.15384615384616</v>
      </c>
      <c r="I235" s="32">
        <f>IFERROR(MIN('Rp0,2, МПа'!I235/1.5,'Rm, МПа'!I235/2.6),"-")</f>
        <v>192.30769230769229</v>
      </c>
      <c r="J235" s="32">
        <f>IFERROR(MIN('Rp0,2, МПа'!J235/1.5,'Rm, МПа'!J235/2.6),"-")</f>
        <v>192.30769230769229</v>
      </c>
      <c r="K235" s="32">
        <f>IFERROR(MIN('Rp0,2, МПа'!K235/1.5,'Rm, МПа'!K235/2.6),"-")</f>
        <v>188.84615384615384</v>
      </c>
      <c r="L235" s="32" t="str">
        <f>IFERROR(MIN('Rp0,2, МПа'!L235/1.5,'Rm, МПа'!L235/2.6),"-")</f>
        <v>-</v>
      </c>
      <c r="M235" s="32" t="str">
        <f>IFERROR(MIN('Rp0,2, МПа'!M235/1.5,'Rm, МПа'!M235/2.6),"-")</f>
        <v>-</v>
      </c>
      <c r="N235" s="32" t="str">
        <f>IFERROR(MIN('Rp0,2, МПа'!N235/1.5,'Rm, МПа'!N235/2.6),"-")</f>
        <v>-</v>
      </c>
      <c r="O235" s="32" t="str">
        <f>IFERROR(MIN('Rp0,2, МПа'!O235/1.5,'Rm, МПа'!O235/2.6),"-")</f>
        <v>-</v>
      </c>
      <c r="P235" s="33" t="str">
        <f>IFERROR(MIN('Rp0,2, МПа'!P235/1.5,'Rm, МПа'!P235/2.6),"-")</f>
        <v>-</v>
      </c>
      <c r="Q235" s="31">
        <f>IFERROR('Rp0,2, МПа'!D235/2,"-")</f>
        <v>220.5</v>
      </c>
      <c r="R235" s="32">
        <f>IFERROR('Rp0,2, МПа'!E235/2,"-")</f>
        <v>215.5</v>
      </c>
      <c r="S235" s="32">
        <f>IFERROR('Rp0,2, МПа'!F235/2,"-")</f>
        <v>210.5</v>
      </c>
      <c r="T235" s="32">
        <f>IFERROR('Rp0,2, МПа'!G235/2,"-")</f>
        <v>206</v>
      </c>
      <c r="U235" s="32">
        <f>IFERROR('Rp0,2, МПа'!H235/2,"-")</f>
        <v>201</v>
      </c>
      <c r="V235" s="32">
        <f>IFERROR('Rp0,2, МПа'!I235/2,"-")</f>
        <v>201</v>
      </c>
      <c r="W235" s="32">
        <f>IFERROR('Rp0,2, МПа'!J235/2,"-")</f>
        <v>201</v>
      </c>
      <c r="X235" s="32">
        <f>IFERROR('Rp0,2, МПа'!K235/2,"-")</f>
        <v>197.5</v>
      </c>
      <c r="Y235" s="32" t="str">
        <f>IFERROR('Rp0,2, МПа'!L235/2,"-")</f>
        <v>-</v>
      </c>
      <c r="Z235" s="32" t="str">
        <f>IFERROR('Rp0,2, МПа'!M235/2,"-")</f>
        <v>-</v>
      </c>
      <c r="AA235" s="32" t="str">
        <f>IFERROR('Rp0,2, МПа'!N235/2,"-")</f>
        <v>-</v>
      </c>
      <c r="AB235" s="32" t="str">
        <f>IFERROR('Rp0,2, МПа'!O235/2,"-")</f>
        <v>-</v>
      </c>
      <c r="AC235" s="33" t="str">
        <f>IFERROR('Rp0,2, МПа'!P235/2,"-")</f>
        <v>-</v>
      </c>
    </row>
    <row r="236" spans="1:29" ht="25.5" x14ac:dyDescent="0.25">
      <c r="A236" s="10" t="str">
        <f>INDEX('Обработка исходного'!B:B,ROW($B$3)+4*(ROW($B236)-ROW($B$3)))</f>
        <v>Сталь легированная хромомолибденованадиевая</v>
      </c>
      <c r="B236" s="47" t="str">
        <f>INDEX('Обработка исходного'!D:D,ROW($B$3)+4*(ROW($B236)-ROW($B$3)))</f>
        <v>15ХНМФА-А</v>
      </c>
      <c r="C236" s="27" t="str">
        <f>'Rp0,2, МПа'!C236</f>
        <v>Поковки, листы, штамповки диаметром или толщиной от 160 до 400 мм, КП490*</v>
      </c>
      <c r="D236" s="31">
        <f>IFERROR(MIN('Rp0,2, МПа'!D236/1.5,'Rm, МПа'!D236/2.6),"-")</f>
        <v>233.84615384615384</v>
      </c>
      <c r="E236" s="32">
        <f>IFERROR(MIN('Rp0,2, МПа'!E236/1.5,'Rm, МПа'!E236/2.6),"-")</f>
        <v>228.07692307692307</v>
      </c>
      <c r="F236" s="32">
        <f>IFERROR(MIN('Rp0,2, МПа'!F236/1.5,'Rm, МПа'!F236/2.6),"-")</f>
        <v>226.15384615384613</v>
      </c>
      <c r="G236" s="32">
        <f>IFERROR(MIN('Rp0,2, МПа'!G236/1.5,'Rm, МПа'!G236/2.6),"-")</f>
        <v>222.30769230769229</v>
      </c>
      <c r="H236" s="32">
        <f>IFERROR(MIN('Rp0,2, МПа'!H236/1.5,'Rm, МПа'!H236/2.6),"-")</f>
        <v>218.46153846153845</v>
      </c>
      <c r="I236" s="32">
        <f>IFERROR(MIN('Rp0,2, МПа'!I236/1.5,'Rm, МПа'!I236/2.6),"-")</f>
        <v>215</v>
      </c>
      <c r="J236" s="32">
        <f>IFERROR(MIN('Rp0,2, МПа'!J236/1.5,'Rm, МПа'!J236/2.6),"-")</f>
        <v>211.15384615384616</v>
      </c>
      <c r="K236" s="32">
        <f>IFERROR(MIN('Rp0,2, МПа'!K236/1.5,'Rm, МПа'!K236/2.6),"-")</f>
        <v>207.30769230769229</v>
      </c>
      <c r="L236" s="32" t="str">
        <f>IFERROR(MIN('Rp0,2, МПа'!L236/1.5,'Rm, МПа'!L236/2.6),"-")</f>
        <v>-</v>
      </c>
      <c r="M236" s="32" t="str">
        <f>IFERROR(MIN('Rp0,2, МПа'!M236/1.5,'Rm, МПа'!M236/2.6),"-")</f>
        <v>-</v>
      </c>
      <c r="N236" s="32" t="str">
        <f>IFERROR(MIN('Rp0,2, МПа'!N236/1.5,'Rm, МПа'!N236/2.6),"-")</f>
        <v>-</v>
      </c>
      <c r="O236" s="32" t="str">
        <f>IFERROR(MIN('Rp0,2, МПа'!O236/1.5,'Rm, МПа'!O236/2.6),"-")</f>
        <v>-</v>
      </c>
      <c r="P236" s="33" t="str">
        <f>IFERROR(MIN('Rp0,2, МПа'!P236/1.5,'Rm, МПа'!P236/2.6),"-")</f>
        <v>-</v>
      </c>
      <c r="Q236" s="31">
        <f>IFERROR('Rp0,2, МПа'!D236/2,"-")</f>
        <v>245</v>
      </c>
      <c r="R236" s="32">
        <f>IFERROR('Rp0,2, МПа'!E236/2,"-")</f>
        <v>240</v>
      </c>
      <c r="S236" s="32">
        <f>IFERROR('Rp0,2, МПа'!F236/2,"-")</f>
        <v>235</v>
      </c>
      <c r="T236" s="32">
        <f>IFERROR('Rp0,2, МПа'!G236/2,"-")</f>
        <v>230.5</v>
      </c>
      <c r="U236" s="32">
        <f>IFERROR('Rp0,2, МПа'!H236/2,"-")</f>
        <v>225.5</v>
      </c>
      <c r="V236" s="32">
        <f>IFERROR('Rp0,2, МПа'!I236/2,"-")</f>
        <v>225.5</v>
      </c>
      <c r="W236" s="32">
        <f>IFERROR('Rp0,2, МПа'!J236/2,"-")</f>
        <v>225.5</v>
      </c>
      <c r="X236" s="32">
        <f>IFERROR('Rp0,2, МПа'!K236/2,"-")</f>
        <v>220.5</v>
      </c>
      <c r="Y236" s="32" t="str">
        <f>IFERROR('Rp0,2, МПа'!L236/2,"-")</f>
        <v>-</v>
      </c>
      <c r="Z236" s="32" t="str">
        <f>IFERROR('Rp0,2, МПа'!M236/2,"-")</f>
        <v>-</v>
      </c>
      <c r="AA236" s="32" t="str">
        <f>IFERROR('Rp0,2, МПа'!N236/2,"-")</f>
        <v>-</v>
      </c>
      <c r="AB236" s="32" t="str">
        <f>IFERROR('Rp0,2, МПа'!O236/2,"-")</f>
        <v>-</v>
      </c>
      <c r="AC236" s="33" t="str">
        <f>IFERROR('Rp0,2, МПа'!P236/2,"-")</f>
        <v>-</v>
      </c>
    </row>
    <row r="237" spans="1:29" ht="25.5" x14ac:dyDescent="0.25">
      <c r="A237" s="10" t="str">
        <f>INDEX('Обработка исходного'!B:B,ROW($B$3)+4*(ROW($B237)-ROW($B$3)))</f>
        <v>Сталь легированная хромомолибденованадиевая</v>
      </c>
      <c r="B237" s="47" t="str">
        <f>INDEX('Обработка исходного'!D:D,ROW($B$3)+4*(ROW($B237)-ROW($B$3)))</f>
        <v>15ХНМФА-А</v>
      </c>
      <c r="C237" s="27" t="str">
        <f>'Rp0,2, МПа'!C237</f>
        <v>Поковки, листы штамповки диаметром или толщиной от 400 до 650 мм, КП295*</v>
      </c>
      <c r="D237" s="31">
        <f>IFERROR(MIN('Rp0,2, МПа'!D237/1.5,'Rm, МПа'!D237/2.6),"-")</f>
        <v>169.61538461538461</v>
      </c>
      <c r="E237" s="32">
        <f>IFERROR(MIN('Rp0,2, МПа'!E237/1.5,'Rm, МПа'!E237/2.6),"-")</f>
        <v>166.15384615384616</v>
      </c>
      <c r="F237" s="32">
        <f>IFERROR(MIN('Rp0,2, МПа'!F237/1.5,'Rm, МПа'!F237/2.6),"-")</f>
        <v>162.30769230769229</v>
      </c>
      <c r="G237" s="32">
        <f>IFERROR(MIN('Rp0,2, МПа'!G237/1.5,'Rm, МПа'!G237/2.6),"-")</f>
        <v>158.46153846153845</v>
      </c>
      <c r="H237" s="32">
        <f>IFERROR(MIN('Rp0,2, МПа'!H237/1.5,'Rm, МПа'!H237/2.6),"-")</f>
        <v>154.61538461538461</v>
      </c>
      <c r="I237" s="32">
        <f>IFERROR(MIN('Rp0,2, МПа'!I237/1.5,'Rm, МПа'!I237/2.6),"-")</f>
        <v>154.61538461538461</v>
      </c>
      <c r="J237" s="32">
        <f>IFERROR(MIN('Rp0,2, МПа'!J237/1.5,'Rm, МПа'!J237/2.6),"-")</f>
        <v>154.61538461538461</v>
      </c>
      <c r="K237" s="32">
        <f>IFERROR(MIN('Rp0,2, МПа'!K237/1.5,'Rm, МПа'!K237/2.6),"-")</f>
        <v>150.76923076923077</v>
      </c>
      <c r="L237" s="32" t="str">
        <f>IFERROR(MIN('Rp0,2, МПа'!L237/1.5,'Rm, МПа'!L237/2.6),"-")</f>
        <v>-</v>
      </c>
      <c r="M237" s="32" t="str">
        <f>IFERROR(MIN('Rp0,2, МПа'!M237/1.5,'Rm, МПа'!M237/2.6),"-")</f>
        <v>-</v>
      </c>
      <c r="N237" s="32" t="str">
        <f>IFERROR(MIN('Rp0,2, МПа'!N237/1.5,'Rm, МПа'!N237/2.6),"-")</f>
        <v>-</v>
      </c>
      <c r="O237" s="32" t="str">
        <f>IFERROR(MIN('Rp0,2, МПа'!O237/1.5,'Rm, МПа'!O237/2.6),"-")</f>
        <v>-</v>
      </c>
      <c r="P237" s="33" t="str">
        <f>IFERROR(MIN('Rp0,2, МПа'!P237/1.5,'Rm, МПа'!P237/2.6),"-")</f>
        <v>-</v>
      </c>
      <c r="Q237" s="31">
        <f>IFERROR('Rp0,2, МПа'!D237/2,"-")</f>
        <v>196</v>
      </c>
      <c r="R237" s="32">
        <f>IFERROR('Rp0,2, МПа'!E237/2,"-")</f>
        <v>196</v>
      </c>
      <c r="S237" s="32">
        <f>IFERROR('Rp0,2, МПа'!F237/2,"-")</f>
        <v>186.5</v>
      </c>
      <c r="T237" s="32">
        <f>IFERROR('Rp0,2, МПа'!G237/2,"-")</f>
        <v>181.5</v>
      </c>
      <c r="U237" s="32">
        <f>IFERROR('Rp0,2, МПа'!H237/2,"-")</f>
        <v>181.5</v>
      </c>
      <c r="V237" s="32">
        <f>IFERROR('Rp0,2, МПа'!I237/2,"-")</f>
        <v>181.5</v>
      </c>
      <c r="W237" s="32">
        <f>IFERROR('Rp0,2, МПа'!J237/2,"-")</f>
        <v>176.5</v>
      </c>
      <c r="X237" s="32">
        <f>IFERROR('Rp0,2, МПа'!K237/2,"-")</f>
        <v>147.5</v>
      </c>
      <c r="Y237" s="32" t="str">
        <f>IFERROR('Rp0,2, МПа'!L237/2,"-")</f>
        <v>-</v>
      </c>
      <c r="Z237" s="32" t="str">
        <f>IFERROR('Rp0,2, МПа'!M237/2,"-")</f>
        <v>-</v>
      </c>
      <c r="AA237" s="32" t="str">
        <f>IFERROR('Rp0,2, МПа'!N237/2,"-")</f>
        <v>-</v>
      </c>
      <c r="AB237" s="32" t="str">
        <f>IFERROR('Rp0,2, МПа'!O237/2,"-")</f>
        <v>-</v>
      </c>
      <c r="AC237" s="33" t="str">
        <f>IFERROR('Rp0,2, МПа'!P237/2,"-")</f>
        <v>-</v>
      </c>
    </row>
    <row r="238" spans="1:29" ht="25.5" x14ac:dyDescent="0.25">
      <c r="A238" s="10" t="str">
        <f>INDEX('Обработка исходного'!B:B,ROW($B$3)+4*(ROW($B238)-ROW($B$3)))</f>
        <v>Сталь легированная хромомолибденованадиевая</v>
      </c>
      <c r="B238" s="47" t="str">
        <f>INDEX('Обработка исходного'!D:D,ROW($B$3)+4*(ROW($B238)-ROW($B$3)))</f>
        <v>15ХНМФА-А</v>
      </c>
      <c r="C238" s="27" t="str">
        <f>'Rp0,2, МПа'!C238</f>
        <v>Поковки, листы штамповки диаметром или толщиной от 160 до 400 мм, КП395**</v>
      </c>
      <c r="D238" s="31">
        <f>IFERROR(MIN('Rp0,2, МПа'!D238/1.5,'Rm, МПа'!D238/2.6),"-")</f>
        <v>211.15384615384616</v>
      </c>
      <c r="E238" s="32">
        <f>IFERROR(MIN('Rp0,2, МПа'!E238/1.5,'Rm, МПа'!E238/2.6),"-")</f>
        <v>211.15384615384616</v>
      </c>
      <c r="F238" s="32">
        <f>IFERROR(MIN('Rp0,2, МПа'!F238/1.5,'Rm, МПа'!F238/2.6),"-")</f>
        <v>211.15384615384616</v>
      </c>
      <c r="G238" s="32">
        <f>IFERROR(MIN('Rp0,2, МПа'!G238/1.5,'Rm, МПа'!G238/2.6),"-")</f>
        <v>203.84615384615384</v>
      </c>
      <c r="H238" s="32">
        <f>IFERROR(MIN('Rp0,2, МПа'!H238/1.5,'Rm, МПа'!H238/2.6),"-")</f>
        <v>200</v>
      </c>
      <c r="I238" s="32">
        <f>IFERROR(MIN('Rp0,2, МПа'!I238/1.5,'Rm, МПа'!I238/2.6),"-")</f>
        <v>196.15384615384616</v>
      </c>
      <c r="J238" s="32">
        <f>IFERROR(MIN('Rp0,2, МПа'!J238/1.5,'Rm, МПа'!J238/2.6),"-")</f>
        <v>196.15384615384616</v>
      </c>
      <c r="K238" s="32">
        <f>IFERROR(MIN('Rp0,2, МПа'!K238/1.5,'Rm, МПа'!K238/2.6),"-")</f>
        <v>188.84615384615384</v>
      </c>
      <c r="L238" s="32" t="str">
        <f>IFERROR(MIN('Rp0,2, МПа'!L238/1.5,'Rm, МПа'!L238/2.6),"-")</f>
        <v>-</v>
      </c>
      <c r="M238" s="32" t="str">
        <f>IFERROR(MIN('Rp0,2, МПа'!M238/1.5,'Rm, МПа'!M238/2.6),"-")</f>
        <v>-</v>
      </c>
      <c r="N238" s="32" t="str">
        <f>IFERROR(MIN('Rp0,2, МПа'!N238/1.5,'Rm, МПа'!N238/2.6),"-")</f>
        <v>-</v>
      </c>
      <c r="O238" s="32" t="str">
        <f>IFERROR(MIN('Rp0,2, МПа'!O238/1.5,'Rm, МПа'!O238/2.6),"-")</f>
        <v>-</v>
      </c>
      <c r="P238" s="33" t="str">
        <f>IFERROR(MIN('Rp0,2, МПа'!P238/1.5,'Rm, МПа'!P238/2.6),"-")</f>
        <v>-</v>
      </c>
      <c r="Q238" s="31">
        <f>IFERROR('Rp0,2, МПа'!D238/2,"-")</f>
        <v>220.5</v>
      </c>
      <c r="R238" s="32">
        <f>IFERROR('Rp0,2, МПа'!E238/2,"-")</f>
        <v>216</v>
      </c>
      <c r="S238" s="32">
        <f>IFERROR('Rp0,2, МПа'!F238/2,"-")</f>
        <v>206</v>
      </c>
      <c r="T238" s="32">
        <f>IFERROR('Rp0,2, МПа'!G238/2,"-")</f>
        <v>201</v>
      </c>
      <c r="U238" s="32">
        <f>IFERROR('Rp0,2, МПа'!H238/2,"-")</f>
        <v>197.5</v>
      </c>
      <c r="V238" s="32">
        <f>IFERROR('Rp0,2, МПа'!I238/2,"-")</f>
        <v>197.5</v>
      </c>
      <c r="W238" s="32">
        <f>IFERROR('Rp0,2, МПа'!J238/2,"-")</f>
        <v>197.5</v>
      </c>
      <c r="X238" s="32">
        <f>IFERROR('Rp0,2, МПа'!K238/2,"-")</f>
        <v>197.5</v>
      </c>
      <c r="Y238" s="32" t="str">
        <f>IFERROR('Rp0,2, МПа'!L238/2,"-")</f>
        <v>-</v>
      </c>
      <c r="Z238" s="32" t="str">
        <f>IFERROR('Rp0,2, МПа'!M238/2,"-")</f>
        <v>-</v>
      </c>
      <c r="AA238" s="32" t="str">
        <f>IFERROR('Rp0,2, МПа'!N238/2,"-")</f>
        <v>-</v>
      </c>
      <c r="AB238" s="32" t="str">
        <f>IFERROR('Rp0,2, МПа'!O238/2,"-")</f>
        <v>-</v>
      </c>
      <c r="AC238" s="33" t="str">
        <f>IFERROR('Rp0,2, МПа'!P238/2,"-")</f>
        <v>-</v>
      </c>
    </row>
    <row r="239" spans="1:29" ht="25.5" x14ac:dyDescent="0.25">
      <c r="A239" s="10" t="str">
        <f>INDEX('Обработка исходного'!B:B,ROW($B$3)+4*(ROW($B239)-ROW($B$3)))</f>
        <v>Сталь легированная хромомолибденованадиевая</v>
      </c>
      <c r="B239" s="47" t="str">
        <f>INDEX('Обработка исходного'!D:D,ROW($B$3)+4*(ROW($B239)-ROW($B$3)))</f>
        <v>15Х3НМФА</v>
      </c>
      <c r="C239" s="27" t="str">
        <f>'Rp0,2, МПа'!C239</f>
        <v>Листы, поковки толщиной до 450 мм</v>
      </c>
      <c r="D239" s="31">
        <f>IFERROR(MIN('Rp0,2, МПа'!D239/1.5,'Rm, МПа'!D239/2.6),"-")</f>
        <v>226.53846153846152</v>
      </c>
      <c r="E239" s="32">
        <f>IFERROR(MIN('Rp0,2, МПа'!E239/1.5,'Rm, МПа'!E239/2.6),"-")</f>
        <v>218.84615384615384</v>
      </c>
      <c r="F239" s="32">
        <f>IFERROR(MIN('Rp0,2, МПа'!F239/1.5,'Rm, МПа'!F239/2.6),"-")</f>
        <v>207.69230769230768</v>
      </c>
      <c r="G239" s="32">
        <f>IFERROR(MIN('Rp0,2, МПа'!G239/1.5,'Rm, МПа'!G239/2.6),"-")</f>
        <v>200</v>
      </c>
      <c r="H239" s="32">
        <f>IFERROR(MIN('Rp0,2, МПа'!H239/1.5,'Rm, МПа'!H239/2.6),"-")</f>
        <v>200</v>
      </c>
      <c r="I239" s="32">
        <f>IFERROR(MIN('Rp0,2, МПа'!I239/1.5,'Rm, МПа'!I239/2.6),"-")</f>
        <v>196.15384615384616</v>
      </c>
      <c r="J239" s="32">
        <f>IFERROR(MIN('Rp0,2, МПа'!J239/1.5,'Rm, МПа'!J239/2.6),"-")</f>
        <v>192.30769230769229</v>
      </c>
      <c r="K239" s="32">
        <f>IFERROR(MIN('Rp0,2, МПа'!K239/1.5,'Rm, МПа'!K239/2.6),"-")</f>
        <v>188.84615384615384</v>
      </c>
      <c r="L239" s="32" t="str">
        <f>IFERROR(MIN('Rp0,2, МПа'!L239/1.5,'Rm, МПа'!L239/2.6),"-")</f>
        <v>-</v>
      </c>
      <c r="M239" s="32" t="str">
        <f>IFERROR(MIN('Rp0,2, МПа'!M239/1.5,'Rm, МПа'!M239/2.6),"-")</f>
        <v>-</v>
      </c>
      <c r="N239" s="32" t="str">
        <f>IFERROR(MIN('Rp0,2, МПа'!N239/1.5,'Rm, МПа'!N239/2.6),"-")</f>
        <v>-</v>
      </c>
      <c r="O239" s="32" t="str">
        <f>IFERROR(MIN('Rp0,2, МПа'!O239/1.5,'Rm, МПа'!O239/2.6),"-")</f>
        <v>-</v>
      </c>
      <c r="P239" s="33" t="str">
        <f>IFERROR(MIN('Rp0,2, МПа'!P239/1.5,'Rm, МПа'!P239/2.6),"-")</f>
        <v>-</v>
      </c>
      <c r="Q239" s="31">
        <f>IFERROR('Rp0,2, МПа'!D239/2,"-")</f>
        <v>245.5</v>
      </c>
      <c r="R239" s="32">
        <f>IFERROR('Rp0,2, МПа'!E239/2,"-")</f>
        <v>235.5</v>
      </c>
      <c r="S239" s="32">
        <f>IFERROR('Rp0,2, МПа'!F239/2,"-")</f>
        <v>225.5</v>
      </c>
      <c r="T239" s="32">
        <f>IFERROR('Rp0,2, МПа'!G239/2,"-")</f>
        <v>220.5</v>
      </c>
      <c r="U239" s="32">
        <f>IFERROR('Rp0,2, МПа'!H239/2,"-")</f>
        <v>220.5</v>
      </c>
      <c r="V239" s="32">
        <f>IFERROR('Rp0,2, МПа'!I239/2,"-")</f>
        <v>220.5</v>
      </c>
      <c r="W239" s="32">
        <f>IFERROR('Rp0,2, МПа'!J239/2,"-")</f>
        <v>211</v>
      </c>
      <c r="X239" s="32">
        <f>IFERROR('Rp0,2, МПа'!K239/2,"-")</f>
        <v>196</v>
      </c>
      <c r="Y239" s="32" t="str">
        <f>IFERROR('Rp0,2, МПа'!L239/2,"-")</f>
        <v>-</v>
      </c>
      <c r="Z239" s="32" t="str">
        <f>IFERROR('Rp0,2, МПа'!M239/2,"-")</f>
        <v>-</v>
      </c>
      <c r="AA239" s="32" t="str">
        <f>IFERROR('Rp0,2, МПа'!N239/2,"-")</f>
        <v>-</v>
      </c>
      <c r="AB239" s="32" t="str">
        <f>IFERROR('Rp0,2, МПа'!O239/2,"-")</f>
        <v>-</v>
      </c>
      <c r="AC239" s="33" t="str">
        <f>IFERROR('Rp0,2, МПа'!P239/2,"-")</f>
        <v>-</v>
      </c>
    </row>
    <row r="240" spans="1:29" ht="25.5" x14ac:dyDescent="0.25">
      <c r="A240" s="10" t="str">
        <f>INDEX('Обработка исходного'!B:B,ROW($B$3)+4*(ROW($B240)-ROW($B$3)))</f>
        <v>Сталь легированная хромомолибденованадиевая</v>
      </c>
      <c r="B240" s="47" t="str">
        <f>INDEX('Обработка исходного'!D:D,ROW($B$3)+4*(ROW($B240)-ROW($B$3)))</f>
        <v>15Х3НМФА-А</v>
      </c>
      <c r="C240" s="27" t="str">
        <f>'Rp0,2, МПа'!C240</f>
        <v>Листы, поковки толщиной до 450 мм</v>
      </c>
      <c r="D240" s="31">
        <f>IFERROR(MIN('Rp0,2, МПа'!D240/1.5,'Rm, МПа'!D240/2.6),"-")</f>
        <v>226.53846153846152</v>
      </c>
      <c r="E240" s="32">
        <f>IFERROR(MIN('Rp0,2, МПа'!E240/1.5,'Rm, МПа'!E240/2.6),"-")</f>
        <v>218.84615384615384</v>
      </c>
      <c r="F240" s="32">
        <f>IFERROR(MIN('Rp0,2, МПа'!F240/1.5,'Rm, МПа'!F240/2.6),"-")</f>
        <v>207.69230769230768</v>
      </c>
      <c r="G240" s="32">
        <f>IFERROR(MIN('Rp0,2, МПа'!G240/1.5,'Rm, МПа'!G240/2.6),"-")</f>
        <v>200</v>
      </c>
      <c r="H240" s="32">
        <f>IFERROR(MIN('Rp0,2, МПа'!H240/1.5,'Rm, МПа'!H240/2.6),"-")</f>
        <v>200</v>
      </c>
      <c r="I240" s="32">
        <f>IFERROR(MIN('Rp0,2, МПа'!I240/1.5,'Rm, МПа'!I240/2.6),"-")</f>
        <v>196.15384615384616</v>
      </c>
      <c r="J240" s="32">
        <f>IFERROR(MIN('Rp0,2, МПа'!J240/1.5,'Rm, МПа'!J240/2.6),"-")</f>
        <v>192.30769230769229</v>
      </c>
      <c r="K240" s="32">
        <f>IFERROR(MIN('Rp0,2, МПа'!K240/1.5,'Rm, МПа'!K240/2.6),"-")</f>
        <v>188.84615384615384</v>
      </c>
      <c r="L240" s="32" t="str">
        <f>IFERROR(MIN('Rp0,2, МПа'!L240/1.5,'Rm, МПа'!L240/2.6),"-")</f>
        <v>-</v>
      </c>
      <c r="M240" s="32" t="str">
        <f>IFERROR(MIN('Rp0,2, МПа'!M240/1.5,'Rm, МПа'!M240/2.6),"-")</f>
        <v>-</v>
      </c>
      <c r="N240" s="32" t="str">
        <f>IFERROR(MIN('Rp0,2, МПа'!N240/1.5,'Rm, МПа'!N240/2.6),"-")</f>
        <v>-</v>
      </c>
      <c r="O240" s="32" t="str">
        <f>IFERROR(MIN('Rp0,2, МПа'!O240/1.5,'Rm, МПа'!O240/2.6),"-")</f>
        <v>-</v>
      </c>
      <c r="P240" s="33" t="str">
        <f>IFERROR(MIN('Rp0,2, МПа'!P240/1.5,'Rm, МПа'!P240/2.6),"-")</f>
        <v>-</v>
      </c>
      <c r="Q240" s="31">
        <f>IFERROR('Rp0,2, МПа'!D240/2,"-")</f>
        <v>245.5</v>
      </c>
      <c r="R240" s="32">
        <f>IFERROR('Rp0,2, МПа'!E240/2,"-")</f>
        <v>235.5</v>
      </c>
      <c r="S240" s="32">
        <f>IFERROR('Rp0,2, МПа'!F240/2,"-")</f>
        <v>225.5</v>
      </c>
      <c r="T240" s="32">
        <f>IFERROR('Rp0,2, МПа'!G240/2,"-")</f>
        <v>220.5</v>
      </c>
      <c r="U240" s="32">
        <f>IFERROR('Rp0,2, МПа'!H240/2,"-")</f>
        <v>220.5</v>
      </c>
      <c r="V240" s="32">
        <f>IFERROR('Rp0,2, МПа'!I240/2,"-")</f>
        <v>220.5</v>
      </c>
      <c r="W240" s="32">
        <f>IFERROR('Rp0,2, МПа'!J240/2,"-")</f>
        <v>211</v>
      </c>
      <c r="X240" s="32">
        <f>IFERROR('Rp0,2, МПа'!K240/2,"-")</f>
        <v>196</v>
      </c>
      <c r="Y240" s="32" t="str">
        <f>IFERROR('Rp0,2, МПа'!L240/2,"-")</f>
        <v>-</v>
      </c>
      <c r="Z240" s="32" t="str">
        <f>IFERROR('Rp0,2, МПа'!M240/2,"-")</f>
        <v>-</v>
      </c>
      <c r="AA240" s="32" t="str">
        <f>IFERROR('Rp0,2, МПа'!N240/2,"-")</f>
        <v>-</v>
      </c>
      <c r="AB240" s="32" t="str">
        <f>IFERROR('Rp0,2, МПа'!O240/2,"-")</f>
        <v>-</v>
      </c>
      <c r="AC240" s="33" t="str">
        <f>IFERROR('Rp0,2, МПа'!P240/2,"-")</f>
        <v>-</v>
      </c>
    </row>
    <row r="241" spans="1:29" ht="25.5" x14ac:dyDescent="0.25">
      <c r="A241" s="10" t="str">
        <f>INDEX('Обработка исходного'!B:B,ROW($B$3)+4*(ROW($B241)-ROW($B$3)))</f>
        <v>Сталь легированная хромомолибденованадиевая</v>
      </c>
      <c r="B241" s="47" t="str">
        <f>INDEX('Обработка исходного'!D:D,ROW($B$3)+4*(ROW($B241)-ROW($B$3)))</f>
        <v>36Х2Н2МФА</v>
      </c>
      <c r="C241" s="27" t="str">
        <f>'Rp0,2, МПа'!C241</f>
        <v>Заготовки крепежных деталей толщиной до 200 мм, КП395*</v>
      </c>
      <c r="D241" s="31">
        <f>IFERROR(MIN('Rp0,2, МПа'!D241/1.5,'Rm, МПа'!D241/2.6),"-")</f>
        <v>237.69230769230768</v>
      </c>
      <c r="E241" s="32">
        <f>IFERROR(MIN('Rp0,2, МПа'!E241/1.5,'Rm, МПа'!E241/2.6),"-")</f>
        <v>237.69230769230768</v>
      </c>
      <c r="F241" s="32">
        <f>IFERROR(MIN('Rp0,2, МПа'!F241/1.5,'Rm, МПа'!F241/2.6),"-")</f>
        <v>237.69230769230768</v>
      </c>
      <c r="G241" s="32">
        <f>IFERROR(MIN('Rp0,2, МПа'!G241/1.5,'Rm, МПа'!G241/2.6),"-")</f>
        <v>230</v>
      </c>
      <c r="H241" s="32">
        <f>IFERROR(MIN('Rp0,2, МПа'!H241/1.5,'Rm, МПа'!H241/2.6),"-")</f>
        <v>218.84615384615384</v>
      </c>
      <c r="I241" s="32">
        <f>IFERROR(MIN('Rp0,2, МПа'!I241/1.5,'Rm, МПа'!I241/2.6),"-")</f>
        <v>218.84615384615384</v>
      </c>
      <c r="J241" s="32">
        <f>IFERROR(MIN('Rp0,2, МПа'!J241/1.5,'Rm, МПа'!J241/2.6),"-")</f>
        <v>207.69230769230768</v>
      </c>
      <c r="K241" s="32">
        <f>IFERROR(MIN('Rp0,2, МПа'!K241/1.5,'Rm, МПа'!K241/2.6),"-")</f>
        <v>163.33333333333334</v>
      </c>
      <c r="L241" s="32" t="str">
        <f>IFERROR(MIN('Rp0,2, МПа'!L241/1.5,'Rm, МПа'!L241/2.6),"-")</f>
        <v>-</v>
      </c>
      <c r="M241" s="32" t="str">
        <f>IFERROR(MIN('Rp0,2, МПа'!M241/1.5,'Rm, МПа'!M241/2.6),"-")</f>
        <v>-</v>
      </c>
      <c r="N241" s="32" t="str">
        <f>IFERROR(MIN('Rp0,2, МПа'!N241/1.5,'Rm, МПа'!N241/2.6),"-")</f>
        <v>-</v>
      </c>
      <c r="O241" s="32" t="str">
        <f>IFERROR(MIN('Rp0,2, МПа'!O241/1.5,'Rm, МПа'!O241/2.6),"-")</f>
        <v>-</v>
      </c>
      <c r="P241" s="33" t="str">
        <f>IFERROR(MIN('Rp0,2, МПа'!P241/1.5,'Rm, МПа'!P241/2.6),"-")</f>
        <v>-</v>
      </c>
      <c r="Q241" s="31">
        <f>IFERROR('Rp0,2, МПа'!D241/2,"-")</f>
        <v>197.5</v>
      </c>
      <c r="R241" s="32">
        <f>IFERROR('Rp0,2, МПа'!E241/2,"-")</f>
        <v>197.5</v>
      </c>
      <c r="S241" s="32">
        <f>IFERROR('Rp0,2, МПа'!F241/2,"-")</f>
        <v>197.5</v>
      </c>
      <c r="T241" s="32">
        <f>IFERROR('Rp0,2, МПа'!G241/2,"-")</f>
        <v>191.5</v>
      </c>
      <c r="U241" s="32">
        <f>IFERROR('Rp0,2, МПа'!H241/2,"-")</f>
        <v>181.5</v>
      </c>
      <c r="V241" s="32">
        <f>IFERROR('Rp0,2, МПа'!I241/2,"-")</f>
        <v>176.5</v>
      </c>
      <c r="W241" s="32">
        <f>IFERROR('Rp0,2, МПа'!J241/2,"-")</f>
        <v>171.5</v>
      </c>
      <c r="X241" s="32">
        <f>IFERROR('Rp0,2, МПа'!K241/2,"-")</f>
        <v>122.5</v>
      </c>
      <c r="Y241" s="32" t="str">
        <f>IFERROR('Rp0,2, МПа'!L241/2,"-")</f>
        <v>-</v>
      </c>
      <c r="Z241" s="32" t="str">
        <f>IFERROR('Rp0,2, МПа'!M241/2,"-")</f>
        <v>-</v>
      </c>
      <c r="AA241" s="32" t="str">
        <f>IFERROR('Rp0,2, МПа'!N241/2,"-")</f>
        <v>-</v>
      </c>
      <c r="AB241" s="32" t="str">
        <f>IFERROR('Rp0,2, МПа'!O241/2,"-")</f>
        <v>-</v>
      </c>
      <c r="AC241" s="33" t="str">
        <f>IFERROR('Rp0,2, МПа'!P241/2,"-")</f>
        <v>-</v>
      </c>
    </row>
    <row r="242" spans="1:29" ht="25.5" x14ac:dyDescent="0.25">
      <c r="A242" s="10" t="str">
        <f>INDEX('Обработка исходного'!B:B,ROW($B$3)+4*(ROW($B242)-ROW($B$3)))</f>
        <v>Сталь легированная хромомолибденованадиевая</v>
      </c>
      <c r="B242" s="47" t="str">
        <f>INDEX('Обработка исходного'!D:D,ROW($B$3)+4*(ROW($B242)-ROW($B$3)))</f>
        <v>36Х2Н2МФА</v>
      </c>
      <c r="C242" s="27" t="str">
        <f>'Rp0,2, МПа'!C242</f>
        <v>Заготовки крепежных деталей толщиной до 200 мм, КП490*</v>
      </c>
      <c r="D242" s="31">
        <f>IFERROR(MIN('Rp0,2, МПа'!D242/1.5,'Rm, МПа'!D242/2.6),"-")</f>
        <v>252.69230769230768</v>
      </c>
      <c r="E242" s="32">
        <f>IFERROR(MIN('Rp0,2, МПа'!E242/1.5,'Rm, МПа'!E242/2.6),"-")</f>
        <v>252.69230769230768</v>
      </c>
      <c r="F242" s="32">
        <f>IFERROR(MIN('Rp0,2, МПа'!F242/1.5,'Rm, МПа'!F242/2.6),"-")</f>
        <v>252.69230769230768</v>
      </c>
      <c r="G242" s="32">
        <f>IFERROR(MIN('Rp0,2, МПа'!G242/1.5,'Rm, МПа'!G242/2.6),"-")</f>
        <v>245.38461538461539</v>
      </c>
      <c r="H242" s="32">
        <f>IFERROR(MIN('Rp0,2, МПа'!H242/1.5,'Rm, МПа'!H242/2.6),"-")</f>
        <v>230</v>
      </c>
      <c r="I242" s="32">
        <f>IFERROR(MIN('Rp0,2, МПа'!I242/1.5,'Rm, МПа'!I242/2.6),"-")</f>
        <v>230</v>
      </c>
      <c r="J242" s="32">
        <f>IFERROR(MIN('Rp0,2, МПа'!J242/1.5,'Rm, МПа'!J242/2.6),"-")</f>
        <v>218.84615384615384</v>
      </c>
      <c r="K242" s="32">
        <f>IFERROR(MIN('Rp0,2, МПа'!K242/1.5,'Rm, МПа'!K242/2.6),"-")</f>
        <v>207.69230769230768</v>
      </c>
      <c r="L242" s="32" t="str">
        <f>IFERROR(MIN('Rp0,2, МПа'!L242/1.5,'Rm, МПа'!L242/2.6),"-")</f>
        <v>-</v>
      </c>
      <c r="M242" s="32" t="str">
        <f>IFERROR(MIN('Rp0,2, МПа'!M242/1.5,'Rm, МПа'!M242/2.6),"-")</f>
        <v>-</v>
      </c>
      <c r="N242" s="32" t="str">
        <f>IFERROR(MIN('Rp0,2, МПа'!N242/1.5,'Rm, МПа'!N242/2.6),"-")</f>
        <v>-</v>
      </c>
      <c r="O242" s="32" t="str">
        <f>IFERROR(MIN('Rp0,2, МПа'!O242/1.5,'Rm, МПа'!O242/2.6),"-")</f>
        <v>-</v>
      </c>
      <c r="P242" s="33" t="str">
        <f>IFERROR(MIN('Rp0,2, МПа'!P242/1.5,'Rm, МПа'!P242/2.6),"-")</f>
        <v>-</v>
      </c>
      <c r="Q242" s="31">
        <f>IFERROR('Rp0,2, МПа'!D242/2,"-")</f>
        <v>245</v>
      </c>
      <c r="R242" s="32">
        <f>IFERROR('Rp0,2, МПа'!E242/2,"-")</f>
        <v>245</v>
      </c>
      <c r="S242" s="32">
        <f>IFERROR('Rp0,2, МПа'!F242/2,"-")</f>
        <v>245</v>
      </c>
      <c r="T242" s="32">
        <f>IFERROR('Rp0,2, МПа'!G242/2,"-")</f>
        <v>240.5</v>
      </c>
      <c r="U242" s="32">
        <f>IFERROR('Rp0,2, МПа'!H242/2,"-")</f>
        <v>225.5</v>
      </c>
      <c r="V242" s="32">
        <f>IFERROR('Rp0,2, МПа'!I242/2,"-")</f>
        <v>220.5</v>
      </c>
      <c r="W242" s="32">
        <f>IFERROR('Rp0,2, МПа'!J242/2,"-")</f>
        <v>216</v>
      </c>
      <c r="X242" s="32">
        <f>IFERROR('Rp0,2, МПа'!K242/2,"-")</f>
        <v>201</v>
      </c>
      <c r="Y242" s="32" t="str">
        <f>IFERROR('Rp0,2, МПа'!L242/2,"-")</f>
        <v>-</v>
      </c>
      <c r="Z242" s="32" t="str">
        <f>IFERROR('Rp0,2, МПа'!M242/2,"-")</f>
        <v>-</v>
      </c>
      <c r="AA242" s="32" t="str">
        <f>IFERROR('Rp0,2, МПа'!N242/2,"-")</f>
        <v>-</v>
      </c>
      <c r="AB242" s="32" t="str">
        <f>IFERROR('Rp0,2, МПа'!O242/2,"-")</f>
        <v>-</v>
      </c>
      <c r="AC242" s="33" t="str">
        <f>IFERROR('Rp0,2, МПа'!P242/2,"-")</f>
        <v>-</v>
      </c>
    </row>
    <row r="243" spans="1:29" ht="25.5" x14ac:dyDescent="0.25">
      <c r="A243" s="10" t="str">
        <f>INDEX('Обработка исходного'!B:B,ROW($B$3)+4*(ROW($B243)-ROW($B$3)))</f>
        <v>Сталь легированная хромомолибденованадиевая</v>
      </c>
      <c r="B243" s="47" t="str">
        <f>INDEX('Обработка исходного'!D:D,ROW($B$3)+4*(ROW($B243)-ROW($B$3)))</f>
        <v>36Х2Н2МФА</v>
      </c>
      <c r="C243" s="27" t="str">
        <f>'Rp0,2, МПа'!C243</f>
        <v>Заготовки крепежных деталей толщиной до 200 мм, КП590*</v>
      </c>
      <c r="D243" s="31">
        <f>IFERROR(MIN('Rp0,2, МПа'!D243/1.5,'Rm, МПа'!D243/2.6),"-")</f>
        <v>264.23076923076923</v>
      </c>
      <c r="E243" s="32">
        <f>IFERROR(MIN('Rp0,2, МПа'!E243/1.5,'Rm, МПа'!E243/2.6),"-")</f>
        <v>264.23076923076923</v>
      </c>
      <c r="F243" s="32">
        <f>IFERROR(MIN('Rp0,2, МПа'!F243/1.5,'Rm, МПа'!F243/2.6),"-")</f>
        <v>264.23076923076923</v>
      </c>
      <c r="G243" s="32">
        <f>IFERROR(MIN('Rp0,2, МПа'!G243/1.5,'Rm, МПа'!G243/2.6),"-")</f>
        <v>256.53846153846155</v>
      </c>
      <c r="H243" s="32">
        <f>IFERROR(MIN('Rp0,2, МПа'!H243/1.5,'Rm, МПа'!H243/2.6),"-")</f>
        <v>245.38461538461539</v>
      </c>
      <c r="I243" s="32">
        <f>IFERROR(MIN('Rp0,2, МПа'!I243/1.5,'Rm, МПа'!I243/2.6),"-")</f>
        <v>241.53846153846152</v>
      </c>
      <c r="J243" s="32">
        <f>IFERROR(MIN('Rp0,2, МПа'!J243/1.5,'Rm, МПа'!J243/2.6),"-")</f>
        <v>230</v>
      </c>
      <c r="K243" s="32">
        <f>IFERROR(MIN('Rp0,2, МПа'!K243/1.5,'Rm, МПа'!K243/2.6),"-")</f>
        <v>218.84615384615384</v>
      </c>
      <c r="L243" s="32" t="str">
        <f>IFERROR(MIN('Rp0,2, МПа'!L243/1.5,'Rm, МПа'!L243/2.6),"-")</f>
        <v>-</v>
      </c>
      <c r="M243" s="32" t="str">
        <f>IFERROR(MIN('Rp0,2, МПа'!M243/1.5,'Rm, МПа'!M243/2.6),"-")</f>
        <v>-</v>
      </c>
      <c r="N243" s="32" t="str">
        <f>IFERROR(MIN('Rp0,2, МПа'!N243/1.5,'Rm, МПа'!N243/2.6),"-")</f>
        <v>-</v>
      </c>
      <c r="O243" s="32" t="str">
        <f>IFERROR(MIN('Rp0,2, МПа'!O243/1.5,'Rm, МПа'!O243/2.6),"-")</f>
        <v>-</v>
      </c>
      <c r="P243" s="33" t="str">
        <f>IFERROR(MIN('Rp0,2, МПа'!P243/1.5,'Rm, МПа'!P243/2.6),"-")</f>
        <v>-</v>
      </c>
      <c r="Q243" s="31">
        <f>IFERROR('Rp0,2, МПа'!D243/2,"-")</f>
        <v>295</v>
      </c>
      <c r="R243" s="32">
        <f>IFERROR('Rp0,2, МПа'!E243/2,"-")</f>
        <v>295</v>
      </c>
      <c r="S243" s="32">
        <f>IFERROR('Rp0,2, МПа'!F243/2,"-")</f>
        <v>295</v>
      </c>
      <c r="T243" s="32">
        <f>IFERROR('Rp0,2, МПа'!G243/2,"-")</f>
        <v>284.5</v>
      </c>
      <c r="U243" s="32">
        <f>IFERROR('Rp0,2, МПа'!H243/2,"-")</f>
        <v>270</v>
      </c>
      <c r="V243" s="32">
        <f>IFERROR('Rp0,2, МПа'!I243/2,"-")</f>
        <v>265</v>
      </c>
      <c r="W243" s="32">
        <f>IFERROR('Rp0,2, МПа'!J243/2,"-")</f>
        <v>255</v>
      </c>
      <c r="X243" s="32">
        <f>IFERROR('Rp0,2, МПа'!K243/2,"-")</f>
        <v>220.5</v>
      </c>
      <c r="Y243" s="32" t="str">
        <f>IFERROR('Rp0,2, МПа'!L243/2,"-")</f>
        <v>-</v>
      </c>
      <c r="Z243" s="32" t="str">
        <f>IFERROR('Rp0,2, МПа'!M243/2,"-")</f>
        <v>-</v>
      </c>
      <c r="AA243" s="32" t="str">
        <f>IFERROR('Rp0,2, МПа'!N243/2,"-")</f>
        <v>-</v>
      </c>
      <c r="AB243" s="32" t="str">
        <f>IFERROR('Rp0,2, МПа'!O243/2,"-")</f>
        <v>-</v>
      </c>
      <c r="AC243" s="33" t="str">
        <f>IFERROR('Rp0,2, МПа'!P243/2,"-")</f>
        <v>-</v>
      </c>
    </row>
    <row r="244" spans="1:29" ht="25.5" x14ac:dyDescent="0.25">
      <c r="A244" s="10" t="str">
        <f>INDEX('Обработка исходного'!B:B,ROW($B$3)+4*(ROW($B244)-ROW($B$3)))</f>
        <v>Сталь легированная хромомолибденованадиевая</v>
      </c>
      <c r="B244" s="47" t="str">
        <f>INDEX('Обработка исходного'!D:D,ROW($B$3)+4*(ROW($B244)-ROW($B$3)))</f>
        <v>36Х2Н2МФА</v>
      </c>
      <c r="C244" s="27" t="str">
        <f>'Rp0,2, МПа'!C244</f>
        <v>Заготовки крепежных деталей толщиной до 200 мм, КП640</v>
      </c>
      <c r="D244" s="31">
        <f>IFERROR(MIN('Rp0,2, МПа'!D244/1.5,'Rm, МПа'!D244/2.6),"-")</f>
        <v>263.84615384615381</v>
      </c>
      <c r="E244" s="32">
        <f>IFERROR(MIN('Rp0,2, МПа'!E244/1.5,'Rm, МПа'!E244/2.6),"-")</f>
        <v>263.84615384615381</v>
      </c>
      <c r="F244" s="32">
        <f>IFERROR(MIN('Rp0,2, МПа'!F244/1.5,'Rm, МПа'!F244/2.6),"-")</f>
        <v>252.30769230769229</v>
      </c>
      <c r="G244" s="32">
        <f>IFERROR(MIN('Rp0,2, МПа'!G244/1.5,'Rm, МПа'!G244/2.6),"-")</f>
        <v>241.15384615384613</v>
      </c>
      <c r="H244" s="32">
        <f>IFERROR(MIN('Rp0,2, МПа'!H244/1.5,'Rm, МПа'!H244/2.6),"-")</f>
        <v>241.15384615384613</v>
      </c>
      <c r="I244" s="32">
        <f>IFERROR(MIN('Rp0,2, МПа'!I244/1.5,'Rm, МПа'!I244/2.6),"-")</f>
        <v>233.46153846153845</v>
      </c>
      <c r="J244" s="32">
        <f>IFERROR(MIN('Rp0,2, МПа'!J244/1.5,'Rm, МПа'!J244/2.6),"-")</f>
        <v>229.61538461538461</v>
      </c>
      <c r="K244" s="32">
        <f>IFERROR(MIN('Rp0,2, МПа'!K244/1.5,'Rm, МПа'!K244/2.6),"-")</f>
        <v>222.30769230769229</v>
      </c>
      <c r="L244" s="32" t="str">
        <f>IFERROR(MIN('Rp0,2, МПа'!L244/1.5,'Rm, МПа'!L244/2.6),"-")</f>
        <v>-</v>
      </c>
      <c r="M244" s="32" t="str">
        <f>IFERROR(MIN('Rp0,2, МПа'!M244/1.5,'Rm, МПа'!M244/2.6),"-")</f>
        <v>-</v>
      </c>
      <c r="N244" s="32" t="str">
        <f>IFERROR(MIN('Rp0,2, МПа'!N244/1.5,'Rm, МПа'!N244/2.6),"-")</f>
        <v>-</v>
      </c>
      <c r="O244" s="32" t="str">
        <f>IFERROR(MIN('Rp0,2, МПа'!O244/1.5,'Rm, МПа'!O244/2.6),"-")</f>
        <v>-</v>
      </c>
      <c r="P244" s="33" t="str">
        <f>IFERROR(MIN('Rp0,2, МПа'!P244/1.5,'Rm, МПа'!P244/2.6),"-")</f>
        <v>-</v>
      </c>
      <c r="Q244" s="31">
        <f>IFERROR('Rp0,2, МПа'!D244/2,"-")</f>
        <v>320</v>
      </c>
      <c r="R244" s="32">
        <f>IFERROR('Rp0,2, МПа'!E244/2,"-")</f>
        <v>320</v>
      </c>
      <c r="S244" s="32">
        <f>IFERROR('Rp0,2, МПа'!F244/2,"-")</f>
        <v>307.5</v>
      </c>
      <c r="T244" s="32">
        <f>IFERROR('Rp0,2, МПа'!G244/2,"-")</f>
        <v>291.5</v>
      </c>
      <c r="U244" s="32">
        <f>IFERROR('Rp0,2, МПа'!H244/2,"-")</f>
        <v>291.5</v>
      </c>
      <c r="V244" s="32">
        <f>IFERROR('Rp0,2, МПа'!I244/2,"-")</f>
        <v>281</v>
      </c>
      <c r="W244" s="32">
        <f>IFERROR('Rp0,2, МПа'!J244/2,"-")</f>
        <v>275.5</v>
      </c>
      <c r="X244" s="32">
        <f>IFERROR('Rp0,2, МПа'!K244/2,"-")</f>
        <v>238</v>
      </c>
      <c r="Y244" s="32" t="str">
        <f>IFERROR('Rp0,2, МПа'!L244/2,"-")</f>
        <v>-</v>
      </c>
      <c r="Z244" s="32" t="str">
        <f>IFERROR('Rp0,2, МПа'!M244/2,"-")</f>
        <v>-</v>
      </c>
      <c r="AA244" s="32" t="str">
        <f>IFERROR('Rp0,2, МПа'!N244/2,"-")</f>
        <v>-</v>
      </c>
      <c r="AB244" s="32" t="str">
        <f>IFERROR('Rp0,2, МПа'!O244/2,"-")</f>
        <v>-</v>
      </c>
      <c r="AC244" s="33" t="str">
        <f>IFERROR('Rp0,2, МПа'!P244/2,"-")</f>
        <v>-</v>
      </c>
    </row>
    <row r="245" spans="1:29" ht="25.5" x14ac:dyDescent="0.25">
      <c r="A245" s="10" t="str">
        <f>INDEX('Обработка исходного'!B:B,ROW($B$3)+4*(ROW($B245)-ROW($B$3)))</f>
        <v>Сталь легированная хромомолибденованадиевая</v>
      </c>
      <c r="B245" s="47" t="str">
        <f>INDEX('Обработка исходного'!D:D,ROW($B$3)+4*(ROW($B245)-ROW($B$3)))</f>
        <v>36Х2Н2МФА</v>
      </c>
      <c r="C245" s="27" t="str">
        <f>'Rp0,2, МПа'!C245</f>
        <v>Заготовки крепежных деталей толщиной до 200 мм, КП685*</v>
      </c>
      <c r="D245" s="31">
        <f>IFERROR(MIN('Rp0,2, МПа'!D245/1.5,'Rm, МПа'!D245/2.6),"-")</f>
        <v>301.92307692307691</v>
      </c>
      <c r="E245" s="32">
        <f>IFERROR(MIN('Rp0,2, МПа'!E245/1.5,'Rm, МПа'!E245/2.6),"-")</f>
        <v>301.92307692307691</v>
      </c>
      <c r="F245" s="32">
        <f>IFERROR(MIN('Rp0,2, МПа'!F245/1.5,'Rm, МПа'!F245/2.6),"-")</f>
        <v>301.92307692307691</v>
      </c>
      <c r="G245" s="32">
        <f>IFERROR(MIN('Rp0,2, МПа'!G245/1.5,'Rm, МПа'!G245/2.6),"-")</f>
        <v>290.38461538461536</v>
      </c>
      <c r="H245" s="32">
        <f>IFERROR(MIN('Rp0,2, МПа'!H245/1.5,'Rm, МПа'!H245/2.6),"-")</f>
        <v>283.07692307692309</v>
      </c>
      <c r="I245" s="32">
        <f>IFERROR(MIN('Rp0,2, МПа'!I245/1.5,'Rm, МПа'!I245/2.6),"-")</f>
        <v>279.23076923076923</v>
      </c>
      <c r="J245" s="32">
        <f>IFERROR(MIN('Rp0,2, МПа'!J245/1.5,'Rm, МПа'!J245/2.6),"-")</f>
        <v>264.23076923076923</v>
      </c>
      <c r="K245" s="32">
        <f>IFERROR(MIN('Rp0,2, МПа'!K245/1.5,'Rm, МПа'!K245/2.6),"-")</f>
        <v>252.69230769230768</v>
      </c>
      <c r="L245" s="32" t="str">
        <f>IFERROR(MIN('Rp0,2, МПа'!L245/1.5,'Rm, МПа'!L245/2.6),"-")</f>
        <v>-</v>
      </c>
      <c r="M245" s="32" t="str">
        <f>IFERROR(MIN('Rp0,2, МПа'!M245/1.5,'Rm, МПа'!M245/2.6),"-")</f>
        <v>-</v>
      </c>
      <c r="N245" s="32" t="str">
        <f>IFERROR(MIN('Rp0,2, МПа'!N245/1.5,'Rm, МПа'!N245/2.6),"-")</f>
        <v>-</v>
      </c>
      <c r="O245" s="32" t="str">
        <f>IFERROR(MIN('Rp0,2, МПа'!O245/1.5,'Rm, МПа'!O245/2.6),"-")</f>
        <v>-</v>
      </c>
      <c r="P245" s="33" t="str">
        <f>IFERROR(MIN('Rp0,2, МПа'!P245/1.5,'Rm, МПа'!P245/2.6),"-")</f>
        <v>-</v>
      </c>
      <c r="Q245" s="31">
        <f>IFERROR('Rp0,2, МПа'!D245/2,"-")</f>
        <v>342.5</v>
      </c>
      <c r="R245" s="32">
        <f>IFERROR('Rp0,2, МПа'!E245/2,"-")</f>
        <v>342.5</v>
      </c>
      <c r="S245" s="32">
        <f>IFERROR('Rp0,2, МПа'!F245/2,"-")</f>
        <v>342.5</v>
      </c>
      <c r="T245" s="32">
        <f>IFERROR('Rp0,2, МПа'!G245/2,"-")</f>
        <v>328.5</v>
      </c>
      <c r="U245" s="32">
        <f>IFERROR('Rp0,2, МПа'!H245/2,"-")</f>
        <v>319</v>
      </c>
      <c r="V245" s="32">
        <f>IFERROR('Rp0,2, МПа'!I245/2,"-")</f>
        <v>314</v>
      </c>
      <c r="W245" s="32">
        <f>IFERROR('Rp0,2, МПа'!J245/2,"-")</f>
        <v>294.5</v>
      </c>
      <c r="X245" s="32">
        <f>IFERROR('Rp0,2, МПа'!K245/2,"-")</f>
        <v>270</v>
      </c>
      <c r="Y245" s="32" t="str">
        <f>IFERROR('Rp0,2, МПа'!L245/2,"-")</f>
        <v>-</v>
      </c>
      <c r="Z245" s="32" t="str">
        <f>IFERROR('Rp0,2, МПа'!M245/2,"-")</f>
        <v>-</v>
      </c>
      <c r="AA245" s="32" t="str">
        <f>IFERROR('Rp0,2, МПа'!N245/2,"-")</f>
        <v>-</v>
      </c>
      <c r="AB245" s="32" t="str">
        <f>IFERROR('Rp0,2, МПа'!O245/2,"-")</f>
        <v>-</v>
      </c>
      <c r="AC245" s="33" t="str">
        <f>IFERROR('Rp0,2, МПа'!P245/2,"-")</f>
        <v>-</v>
      </c>
    </row>
    <row r="246" spans="1:29" ht="25.5" x14ac:dyDescent="0.25">
      <c r="A246" s="10" t="str">
        <f>INDEX('Обработка исходного'!B:B,ROW($B$3)+4*(ROW($B246)-ROW($B$3)))</f>
        <v>Сталь легированная хромомолибденованадиевая</v>
      </c>
      <c r="B246" s="47" t="str">
        <f>INDEX('Обработка исходного'!D:D,ROW($B$3)+4*(ROW($B246)-ROW($B$3)))</f>
        <v>36Х2Н2МФА</v>
      </c>
      <c r="C246" s="27" t="str">
        <f>'Rp0,2, МПа'!C246</f>
        <v>Заготовки крепежных деталей толщиной до 200 мм, КП785*</v>
      </c>
      <c r="D246" s="31">
        <f>IFERROR(MIN('Rp0,2, МПа'!D246/1.5,'Rm, МПа'!D246/2.6),"-")</f>
        <v>339.61538461538458</v>
      </c>
      <c r="E246" s="32">
        <f>IFERROR(MIN('Rp0,2, МПа'!E246/1.5,'Rm, МПа'!E246/2.6),"-")</f>
        <v>339.61538461538458</v>
      </c>
      <c r="F246" s="32">
        <f>IFERROR(MIN('Rp0,2, МПа'!F246/1.5,'Rm, МПа'!F246/2.6),"-")</f>
        <v>339.61538461538458</v>
      </c>
      <c r="G246" s="32">
        <f>IFERROR(MIN('Rp0,2, МПа'!G246/1.5,'Rm, МПа'!G246/2.6),"-")</f>
        <v>328.07692307692304</v>
      </c>
      <c r="H246" s="32">
        <f>IFERROR(MIN('Rp0,2, МПа'!H246/1.5,'Rm, МПа'!H246/2.6),"-")</f>
        <v>316.92307692307691</v>
      </c>
      <c r="I246" s="32">
        <f>IFERROR(MIN('Rp0,2, МПа'!I246/1.5,'Rm, МПа'!I246/2.6),"-")</f>
        <v>313.07692307692309</v>
      </c>
      <c r="J246" s="32">
        <f>IFERROR(MIN('Rp0,2, МПа'!J246/1.5,'Rm, МПа'!J246/2.6),"-")</f>
        <v>301.92307692307691</v>
      </c>
      <c r="K246" s="32">
        <f>IFERROR(MIN('Rp0,2, МПа'!K246/1.5,'Rm, МПа'!K246/2.6),"-")</f>
        <v>283.07692307692309</v>
      </c>
      <c r="L246" s="32" t="str">
        <f>IFERROR(MIN('Rp0,2, МПа'!L246/1.5,'Rm, МПа'!L246/2.6),"-")</f>
        <v>-</v>
      </c>
      <c r="M246" s="32" t="str">
        <f>IFERROR(MIN('Rp0,2, МПа'!M246/1.5,'Rm, МПа'!M246/2.6),"-")</f>
        <v>-</v>
      </c>
      <c r="N246" s="32" t="str">
        <f>IFERROR(MIN('Rp0,2, МПа'!N246/1.5,'Rm, МПа'!N246/2.6),"-")</f>
        <v>-</v>
      </c>
      <c r="O246" s="32" t="str">
        <f>IFERROR(MIN('Rp0,2, МПа'!O246/1.5,'Rm, МПа'!O246/2.6),"-")</f>
        <v>-</v>
      </c>
      <c r="P246" s="33" t="str">
        <f>IFERROR(MIN('Rp0,2, МПа'!P246/1.5,'Rm, МПа'!P246/2.6),"-")</f>
        <v>-</v>
      </c>
      <c r="Q246" s="31">
        <f>IFERROR('Rp0,2, МПа'!D246/2,"-")</f>
        <v>392.5</v>
      </c>
      <c r="R246" s="32">
        <f>IFERROR('Rp0,2, МПа'!E246/2,"-")</f>
        <v>392.5</v>
      </c>
      <c r="S246" s="32">
        <f>IFERROR('Rp0,2, МПа'!F246/2,"-")</f>
        <v>392.5</v>
      </c>
      <c r="T246" s="32">
        <f>IFERROR('Rp0,2, МПа'!G246/2,"-")</f>
        <v>377.5</v>
      </c>
      <c r="U246" s="32">
        <f>IFERROR('Rp0,2, МПа'!H246/2,"-")</f>
        <v>363</v>
      </c>
      <c r="V246" s="32">
        <f>IFERROR('Rp0,2, МПа'!I246/2,"-")</f>
        <v>358</v>
      </c>
      <c r="W246" s="32">
        <f>IFERROR('Rp0,2, МПа'!J246/2,"-")</f>
        <v>343.5</v>
      </c>
      <c r="X246" s="32">
        <f>IFERROR('Rp0,2, МПа'!K246/2,"-")</f>
        <v>319</v>
      </c>
      <c r="Y246" s="32" t="str">
        <f>IFERROR('Rp0,2, МПа'!L246/2,"-")</f>
        <v>-</v>
      </c>
      <c r="Z246" s="32" t="str">
        <f>IFERROR('Rp0,2, МПа'!M246/2,"-")</f>
        <v>-</v>
      </c>
      <c r="AA246" s="32" t="str">
        <f>IFERROR('Rp0,2, МПа'!N246/2,"-")</f>
        <v>-</v>
      </c>
      <c r="AB246" s="32" t="str">
        <f>IFERROR('Rp0,2, МПа'!O246/2,"-")</f>
        <v>-</v>
      </c>
      <c r="AC246" s="33" t="str">
        <f>IFERROR('Rp0,2, МПа'!P246/2,"-")</f>
        <v>-</v>
      </c>
    </row>
    <row r="247" spans="1:29" ht="25.5" x14ac:dyDescent="0.25">
      <c r="A247" s="10" t="str">
        <f>INDEX('Обработка исходного'!B:B,ROW($B$3)+4*(ROW($B247)-ROW($B$3)))</f>
        <v>Сталь легированная хромомолибденованадиевая</v>
      </c>
      <c r="B247" s="47" t="str">
        <f>INDEX('Обработка исходного'!D:D,ROW($B$3)+4*(ROW($B247)-ROW($B$3)))</f>
        <v>38ХН3МФА</v>
      </c>
      <c r="C247" s="27" t="str">
        <f>'Rp0,2, МПа'!C247</f>
        <v>Заготовки крепежных деталей толщиной до 200 мм, КП490*</v>
      </c>
      <c r="D247" s="31">
        <f>IFERROR(MIN('Rp0,2, МПа'!D247/1.5,'Rm, МПа'!D247/2.6),"-")</f>
        <v>252.69230769230768</v>
      </c>
      <c r="E247" s="32">
        <f>IFERROR(MIN('Rp0,2, МПа'!E247/1.5,'Rm, МПа'!E247/2.6),"-")</f>
        <v>252.69230769230768</v>
      </c>
      <c r="F247" s="32">
        <f>IFERROR(MIN('Rp0,2, МПа'!F247/1.5,'Rm, МПа'!F247/2.6),"-")</f>
        <v>241.53846153846152</v>
      </c>
      <c r="G247" s="32">
        <f>IFERROR(MIN('Rp0,2, МПа'!G247/1.5,'Rm, МПа'!G247/2.6),"-")</f>
        <v>233.84615384615384</v>
      </c>
      <c r="H247" s="32">
        <f>IFERROR(MIN('Rp0,2, МПа'!H247/1.5,'Rm, МПа'!H247/2.6),"-")</f>
        <v>233.84615384615384</v>
      </c>
      <c r="I247" s="32">
        <f>IFERROR(MIN('Rp0,2, МПа'!I247/1.5,'Rm, МПа'!I247/2.6),"-")</f>
        <v>226.53846153846152</v>
      </c>
      <c r="J247" s="32">
        <f>IFERROR(MIN('Rp0,2, МПа'!J247/1.5,'Rm, МПа'!J247/2.6),"-")</f>
        <v>222.69230769230768</v>
      </c>
      <c r="K247" s="32">
        <f>IFERROR(MIN('Rp0,2, МПа'!K247/1.5,'Rm, МПа'!K247/2.6),"-")</f>
        <v>215</v>
      </c>
      <c r="L247" s="32" t="str">
        <f>IFERROR(MIN('Rp0,2, МПа'!L247/1.5,'Rm, МПа'!L247/2.6),"-")</f>
        <v>-</v>
      </c>
      <c r="M247" s="32" t="str">
        <f>IFERROR(MIN('Rp0,2, МПа'!M247/1.5,'Rm, МПа'!M247/2.6),"-")</f>
        <v>-</v>
      </c>
      <c r="N247" s="32" t="str">
        <f>IFERROR(MIN('Rp0,2, МПа'!N247/1.5,'Rm, МПа'!N247/2.6),"-")</f>
        <v>-</v>
      </c>
      <c r="O247" s="32" t="str">
        <f>IFERROR(MIN('Rp0,2, МПа'!O247/1.5,'Rm, МПа'!O247/2.6),"-")</f>
        <v>-</v>
      </c>
      <c r="P247" s="33" t="str">
        <f>IFERROR(MIN('Rp0,2, МПа'!P247/1.5,'Rm, МПа'!P247/2.6),"-")</f>
        <v>-</v>
      </c>
      <c r="Q247" s="31">
        <f>IFERROR('Rp0,2, МПа'!D247/2,"-")</f>
        <v>245</v>
      </c>
      <c r="R247" s="32">
        <f>IFERROR('Rp0,2, МПа'!E247/2,"-")</f>
        <v>245</v>
      </c>
      <c r="S247" s="32">
        <f>IFERROR('Rp0,2, МПа'!F247/2,"-")</f>
        <v>235.5</v>
      </c>
      <c r="T247" s="32">
        <f>IFERROR('Rp0,2, МПа'!G247/2,"-")</f>
        <v>225.5</v>
      </c>
      <c r="U247" s="32">
        <f>IFERROR('Rp0,2, МПа'!H247/2,"-")</f>
        <v>225.5</v>
      </c>
      <c r="V247" s="32">
        <f>IFERROR('Rp0,2, МПа'!I247/2,"-")</f>
        <v>216</v>
      </c>
      <c r="W247" s="32">
        <f>IFERROR('Rp0,2, МПа'!J247/2,"-")</f>
        <v>211</v>
      </c>
      <c r="X247" s="32">
        <f>IFERROR('Rp0,2, МПа'!K247/2,"-")</f>
        <v>171.5</v>
      </c>
      <c r="Y247" s="32" t="str">
        <f>IFERROR('Rp0,2, МПа'!L247/2,"-")</f>
        <v>-</v>
      </c>
      <c r="Z247" s="32" t="str">
        <f>IFERROR('Rp0,2, МПа'!M247/2,"-")</f>
        <v>-</v>
      </c>
      <c r="AA247" s="32" t="str">
        <f>IFERROR('Rp0,2, МПа'!N247/2,"-")</f>
        <v>-</v>
      </c>
      <c r="AB247" s="32" t="str">
        <f>IFERROR('Rp0,2, МПа'!O247/2,"-")</f>
        <v>-</v>
      </c>
      <c r="AC247" s="33" t="str">
        <f>IFERROR('Rp0,2, МПа'!P247/2,"-")</f>
        <v>-</v>
      </c>
    </row>
    <row r="248" spans="1:29" ht="25.5" x14ac:dyDescent="0.25">
      <c r="A248" s="10" t="str">
        <f>INDEX('Обработка исходного'!B:B,ROW($B$3)+4*(ROW($B248)-ROW($B$3)))</f>
        <v>Сталь легированная хромомолибденованадиевая</v>
      </c>
      <c r="B248" s="47" t="str">
        <f>INDEX('Обработка исходного'!D:D,ROW($B$3)+4*(ROW($B248)-ROW($B$3)))</f>
        <v>38ХН3МФА</v>
      </c>
      <c r="C248" s="27" t="str">
        <f>'Rp0,2, МПа'!C248</f>
        <v>Заготовки крепежных деталей толщиной до 200 мм, КП590*</v>
      </c>
      <c r="D248" s="31">
        <f>IFERROR(MIN('Rp0,2, МПа'!D248/1.5,'Rm, МПа'!D248/2.6),"-")</f>
        <v>264.23076923076923</v>
      </c>
      <c r="E248" s="32">
        <f>IFERROR(MIN('Rp0,2, МПа'!E248/1.5,'Rm, МПа'!E248/2.6),"-")</f>
        <v>264.23076923076923</v>
      </c>
      <c r="F248" s="32">
        <f>IFERROR(MIN('Rp0,2, МПа'!F248/1.5,'Rm, МПа'!F248/2.6),"-")</f>
        <v>252.69230769230768</v>
      </c>
      <c r="G248" s="32">
        <f>IFERROR(MIN('Rp0,2, МПа'!G248/1.5,'Rm, МПа'!G248/2.6),"-")</f>
        <v>241.53846153846152</v>
      </c>
      <c r="H248" s="32">
        <f>IFERROR(MIN('Rp0,2, МПа'!H248/1.5,'Rm, МПа'!H248/2.6),"-")</f>
        <v>241.53846153846152</v>
      </c>
      <c r="I248" s="32">
        <f>IFERROR(MIN('Rp0,2, МПа'!I248/1.5,'Rm, МПа'!I248/2.6),"-")</f>
        <v>233.84615384615384</v>
      </c>
      <c r="J248" s="32">
        <f>IFERROR(MIN('Rp0,2, МПа'!J248/1.5,'Rm, МПа'!J248/2.6),"-")</f>
        <v>230</v>
      </c>
      <c r="K248" s="32">
        <f>IFERROR(MIN('Rp0,2, МПа'!K248/1.5,'Rm, МПа'!K248/2.6),"-")</f>
        <v>222.69230769230768</v>
      </c>
      <c r="L248" s="32" t="str">
        <f>IFERROR(MIN('Rp0,2, МПа'!L248/1.5,'Rm, МПа'!L248/2.6),"-")</f>
        <v>-</v>
      </c>
      <c r="M248" s="32" t="str">
        <f>IFERROR(MIN('Rp0,2, МПа'!M248/1.5,'Rm, МПа'!M248/2.6),"-")</f>
        <v>-</v>
      </c>
      <c r="N248" s="32" t="str">
        <f>IFERROR(MIN('Rp0,2, МПа'!N248/1.5,'Rm, МПа'!N248/2.6),"-")</f>
        <v>-</v>
      </c>
      <c r="O248" s="32" t="str">
        <f>IFERROR(MIN('Rp0,2, МПа'!O248/1.5,'Rm, МПа'!O248/2.6),"-")</f>
        <v>-</v>
      </c>
      <c r="P248" s="33" t="str">
        <f>IFERROR(MIN('Rp0,2, МПа'!P248/1.5,'Rm, МПа'!P248/2.6),"-")</f>
        <v>-</v>
      </c>
      <c r="Q248" s="31">
        <f>IFERROR('Rp0,2, МПа'!D248/2,"-")</f>
        <v>295</v>
      </c>
      <c r="R248" s="32">
        <f>IFERROR('Rp0,2, МПа'!E248/2,"-")</f>
        <v>295</v>
      </c>
      <c r="S248" s="32">
        <f>IFERROR('Rp0,2, МПа'!F248/2,"-")</f>
        <v>284.5</v>
      </c>
      <c r="T248" s="32">
        <f>IFERROR('Rp0,2, МПа'!G248/2,"-")</f>
        <v>270</v>
      </c>
      <c r="U248" s="32">
        <f>IFERROR('Rp0,2, МПа'!H248/2,"-")</f>
        <v>270</v>
      </c>
      <c r="V248" s="32">
        <f>IFERROR('Rp0,2, МПа'!I248/2,"-")</f>
        <v>260</v>
      </c>
      <c r="W248" s="32">
        <f>IFERROR('Rp0,2, МПа'!J248/2,"-")</f>
        <v>255</v>
      </c>
      <c r="X248" s="32">
        <f>IFERROR('Rp0,2, МПа'!K248/2,"-")</f>
        <v>220.5</v>
      </c>
      <c r="Y248" s="32" t="str">
        <f>IFERROR('Rp0,2, МПа'!L248/2,"-")</f>
        <v>-</v>
      </c>
      <c r="Z248" s="32" t="str">
        <f>IFERROR('Rp0,2, МПа'!M248/2,"-")</f>
        <v>-</v>
      </c>
      <c r="AA248" s="32" t="str">
        <f>IFERROR('Rp0,2, МПа'!N248/2,"-")</f>
        <v>-</v>
      </c>
      <c r="AB248" s="32" t="str">
        <f>IFERROR('Rp0,2, МПа'!O248/2,"-")</f>
        <v>-</v>
      </c>
      <c r="AC248" s="33" t="str">
        <f>IFERROR('Rp0,2, МПа'!P248/2,"-")</f>
        <v>-</v>
      </c>
    </row>
    <row r="249" spans="1:29" ht="25.5" x14ac:dyDescent="0.25">
      <c r="A249" s="10" t="str">
        <f>INDEX('Обработка исходного'!B:B,ROW($B$3)+4*(ROW($B249)-ROW($B$3)))</f>
        <v>Сталь легированная хромомолибденованадиевая</v>
      </c>
      <c r="B249" s="47" t="str">
        <f>INDEX('Обработка исходного'!D:D,ROW($B$3)+4*(ROW($B249)-ROW($B$3)))</f>
        <v>38ХН3МФА</v>
      </c>
      <c r="C249" s="27" t="str">
        <f>'Rp0,2, МПа'!C249</f>
        <v>Заготовки крепежных деталей толщиной до 200 мм, КП640*</v>
      </c>
      <c r="D249" s="31">
        <f>IFERROR(MIN('Rp0,2, МПа'!D249/1.5,'Rm, МПа'!D249/2.6),"-")</f>
        <v>264.23076923076923</v>
      </c>
      <c r="E249" s="32">
        <f>IFERROR(MIN('Rp0,2, МПа'!E249/1.5,'Rm, МПа'!E249/2.6),"-")</f>
        <v>264.23076923076923</v>
      </c>
      <c r="F249" s="32">
        <f>IFERROR(MIN('Rp0,2, МПа'!F249/1.5,'Rm, МПа'!F249/2.6),"-")</f>
        <v>252.69230769230768</v>
      </c>
      <c r="G249" s="32">
        <f>IFERROR(MIN('Rp0,2, МПа'!G249/1.5,'Rm, МПа'!G249/2.6),"-")</f>
        <v>241.53846153846152</v>
      </c>
      <c r="H249" s="32">
        <f>IFERROR(MIN('Rp0,2, МПа'!H249/1.5,'Rm, МПа'!H249/2.6),"-")</f>
        <v>241.53846153846152</v>
      </c>
      <c r="I249" s="32">
        <f>IFERROR(MIN('Rp0,2, МПа'!I249/1.5,'Rm, МПа'!I249/2.6),"-")</f>
        <v>233.84615384615384</v>
      </c>
      <c r="J249" s="32">
        <f>IFERROR(MIN('Rp0,2, МПа'!J249/1.5,'Rm, МПа'!J249/2.6),"-")</f>
        <v>230</v>
      </c>
      <c r="K249" s="32">
        <f>IFERROR(MIN('Rp0,2, МПа'!K249/1.5,'Rm, МПа'!K249/2.6),"-")</f>
        <v>222.69230769230768</v>
      </c>
      <c r="L249" s="32" t="str">
        <f>IFERROR(MIN('Rp0,2, МПа'!L249/1.5,'Rm, МПа'!L249/2.6),"-")</f>
        <v>-</v>
      </c>
      <c r="M249" s="32" t="str">
        <f>IFERROR(MIN('Rp0,2, МПа'!M249/1.5,'Rm, МПа'!M249/2.6),"-")</f>
        <v>-</v>
      </c>
      <c r="N249" s="32" t="str">
        <f>IFERROR(MIN('Rp0,2, МПа'!N249/1.5,'Rm, МПа'!N249/2.6),"-")</f>
        <v>-</v>
      </c>
      <c r="O249" s="32" t="str">
        <f>IFERROR(MIN('Rp0,2, МПа'!O249/1.5,'Rm, МПа'!O249/2.6),"-")</f>
        <v>-</v>
      </c>
      <c r="P249" s="33" t="str">
        <f>IFERROR(MIN('Rp0,2, МПа'!P249/1.5,'Rm, МПа'!P249/2.6),"-")</f>
        <v>-</v>
      </c>
      <c r="Q249" s="31">
        <f>IFERROR('Rp0,2, МПа'!D249/2,"-")</f>
        <v>320</v>
      </c>
      <c r="R249" s="32">
        <f>IFERROR('Rp0,2, МПа'!E249/2,"-")</f>
        <v>320</v>
      </c>
      <c r="S249" s="32">
        <f>IFERROR('Rp0,2, МПа'!F249/2,"-")</f>
        <v>307.5</v>
      </c>
      <c r="T249" s="32">
        <f>IFERROR('Rp0,2, МПа'!G249/2,"-")</f>
        <v>291.5</v>
      </c>
      <c r="U249" s="32">
        <f>IFERROR('Rp0,2, МПа'!H249/2,"-")</f>
        <v>291.5</v>
      </c>
      <c r="V249" s="32">
        <f>IFERROR('Rp0,2, МПа'!I249/2,"-")</f>
        <v>281</v>
      </c>
      <c r="W249" s="32">
        <f>IFERROR('Rp0,2, МПа'!J249/2,"-")</f>
        <v>275.5</v>
      </c>
      <c r="X249" s="32">
        <f>IFERROR('Rp0,2, МПа'!K249/2,"-")</f>
        <v>238</v>
      </c>
      <c r="Y249" s="32" t="str">
        <f>IFERROR('Rp0,2, МПа'!L249/2,"-")</f>
        <v>-</v>
      </c>
      <c r="Z249" s="32" t="str">
        <f>IFERROR('Rp0,2, МПа'!M249/2,"-")</f>
        <v>-</v>
      </c>
      <c r="AA249" s="32" t="str">
        <f>IFERROR('Rp0,2, МПа'!N249/2,"-")</f>
        <v>-</v>
      </c>
      <c r="AB249" s="32" t="str">
        <f>IFERROR('Rp0,2, МПа'!O249/2,"-")</f>
        <v>-</v>
      </c>
      <c r="AC249" s="33" t="str">
        <f>IFERROR('Rp0,2, МПа'!P249/2,"-")</f>
        <v>-</v>
      </c>
    </row>
    <row r="250" spans="1:29" ht="25.5" x14ac:dyDescent="0.25">
      <c r="A250" s="10" t="str">
        <f>INDEX('Обработка исходного'!B:B,ROW($B$3)+4*(ROW($B250)-ROW($B$3)))</f>
        <v>Сталь легированная хромомолибденованадиевая</v>
      </c>
      <c r="B250" s="47" t="str">
        <f>INDEX('Обработка исходного'!D:D,ROW($B$3)+4*(ROW($B250)-ROW($B$3)))</f>
        <v>38ХН3МФА</v>
      </c>
      <c r="C250" s="27" t="str">
        <f>'Rp0,2, МПа'!C250</f>
        <v>Заготовки крепежных деталей толщиной до 200 мм, КП685*</v>
      </c>
      <c r="D250" s="31">
        <f>IFERROR(MIN('Rp0,2, МПа'!D250/1.5,'Rm, МПа'!D250/2.6),"-")</f>
        <v>301.92307692307691</v>
      </c>
      <c r="E250" s="32">
        <f>IFERROR(MIN('Rp0,2, МПа'!E250/1.5,'Rm, МПа'!E250/2.6),"-")</f>
        <v>301.92307692307691</v>
      </c>
      <c r="F250" s="32">
        <f>IFERROR(MIN('Rp0,2, МПа'!F250/1.5,'Rm, МПа'!F250/2.6),"-")</f>
        <v>290.38461538461536</v>
      </c>
      <c r="G250" s="32">
        <f>IFERROR(MIN('Rp0,2, МПа'!G250/1.5,'Rm, МПа'!G250/2.6),"-")</f>
        <v>279.23076923076923</v>
      </c>
      <c r="H250" s="32">
        <f>IFERROR(MIN('Rp0,2, МПа'!H250/1.5,'Rm, МПа'!H250/2.6),"-")</f>
        <v>279.23076923076923</v>
      </c>
      <c r="I250" s="32">
        <f>IFERROR(MIN('Rp0,2, МПа'!I250/1.5,'Rm, МПа'!I250/2.6),"-")</f>
        <v>271.53846153846155</v>
      </c>
      <c r="J250" s="32">
        <f>IFERROR(MIN('Rp0,2, МПа'!J250/1.5,'Rm, МПа'!J250/2.6),"-")</f>
        <v>264.23076923076923</v>
      </c>
      <c r="K250" s="32">
        <f>IFERROR(MIN('Rp0,2, МПа'!K250/1.5,'Rm, МПа'!K250/2.6),"-")</f>
        <v>256.53846153846155</v>
      </c>
      <c r="L250" s="32" t="str">
        <f>IFERROR(MIN('Rp0,2, МПа'!L250/1.5,'Rm, МПа'!L250/2.6),"-")</f>
        <v>-</v>
      </c>
      <c r="M250" s="32" t="str">
        <f>IFERROR(MIN('Rp0,2, МПа'!M250/1.5,'Rm, МПа'!M250/2.6),"-")</f>
        <v>-</v>
      </c>
      <c r="N250" s="32" t="str">
        <f>IFERROR(MIN('Rp0,2, МПа'!N250/1.5,'Rm, МПа'!N250/2.6),"-")</f>
        <v>-</v>
      </c>
      <c r="O250" s="32" t="str">
        <f>IFERROR(MIN('Rp0,2, МПа'!O250/1.5,'Rm, МПа'!O250/2.6),"-")</f>
        <v>-</v>
      </c>
      <c r="P250" s="33" t="str">
        <f>IFERROR(MIN('Rp0,2, МПа'!P250/1.5,'Rm, МПа'!P250/2.6),"-")</f>
        <v>-</v>
      </c>
      <c r="Q250" s="31">
        <f>IFERROR('Rp0,2, МПа'!D250/2,"-")</f>
        <v>342.5</v>
      </c>
      <c r="R250" s="32">
        <f>IFERROR('Rp0,2, МПа'!E250/2,"-")</f>
        <v>342.5</v>
      </c>
      <c r="S250" s="32">
        <f>IFERROR('Rp0,2, МПа'!F250/2,"-")</f>
        <v>328.5</v>
      </c>
      <c r="T250" s="32">
        <f>IFERROR('Rp0,2, МПа'!G250/2,"-")</f>
        <v>319</v>
      </c>
      <c r="U250" s="32">
        <f>IFERROR('Rp0,2, МПа'!H250/2,"-")</f>
        <v>314</v>
      </c>
      <c r="V250" s="32">
        <f>IFERROR('Rp0,2, МПа'!I250/2,"-")</f>
        <v>304</v>
      </c>
      <c r="W250" s="32">
        <f>IFERROR('Rp0,2, МПа'!J250/2,"-")</f>
        <v>294.5</v>
      </c>
      <c r="X250" s="32">
        <f>IFERROR('Rp0,2, МПа'!K250/2,"-")</f>
        <v>270</v>
      </c>
      <c r="Y250" s="32" t="str">
        <f>IFERROR('Rp0,2, МПа'!L250/2,"-")</f>
        <v>-</v>
      </c>
      <c r="Z250" s="32" t="str">
        <f>IFERROR('Rp0,2, МПа'!M250/2,"-")</f>
        <v>-</v>
      </c>
      <c r="AA250" s="32" t="str">
        <f>IFERROR('Rp0,2, МПа'!N250/2,"-")</f>
        <v>-</v>
      </c>
      <c r="AB250" s="32" t="str">
        <f>IFERROR('Rp0,2, МПа'!O250/2,"-")</f>
        <v>-</v>
      </c>
      <c r="AC250" s="33" t="str">
        <f>IFERROR('Rp0,2, МПа'!P250/2,"-")</f>
        <v>-</v>
      </c>
    </row>
    <row r="251" spans="1:29" ht="25.5" x14ac:dyDescent="0.25">
      <c r="A251" s="10" t="str">
        <f>INDEX('Обработка исходного'!B:B,ROW($B$3)+4*(ROW($B251)-ROW($B$3)))</f>
        <v>Сталь легированная хромомолибденованадиевая</v>
      </c>
      <c r="B251" s="47" t="str">
        <f>INDEX('Обработка исходного'!D:D,ROW($B$3)+4*(ROW($B251)-ROW($B$3)))</f>
        <v>38ХН3МФА</v>
      </c>
      <c r="C251" s="27" t="str">
        <f>'Rp0,2, МПа'!C251</f>
        <v>Заготовки крепежных деталей толщиной до 200 мм, КП785*</v>
      </c>
      <c r="D251" s="31">
        <f>IFERROR(MIN('Rp0,2, МПа'!D251/1.5,'Rm, МПа'!D251/2.6),"-")</f>
        <v>339.61538461538458</v>
      </c>
      <c r="E251" s="32">
        <f>IFERROR(MIN('Rp0,2, МПа'!E251/1.5,'Rm, МПа'!E251/2.6),"-")</f>
        <v>339.61538461538458</v>
      </c>
      <c r="F251" s="32">
        <f>IFERROR(MIN('Rp0,2, МПа'!F251/1.5,'Rm, МПа'!F251/2.6),"-")</f>
        <v>324.61538461538458</v>
      </c>
      <c r="G251" s="32">
        <f>IFERROR(MIN('Rp0,2, МПа'!G251/1.5,'Rm, МПа'!G251/2.6),"-")</f>
        <v>316.92307692307691</v>
      </c>
      <c r="H251" s="32">
        <f>IFERROR(MIN('Rp0,2, МПа'!H251/1.5,'Rm, МПа'!H251/2.6),"-")</f>
        <v>313.07692307692309</v>
      </c>
      <c r="I251" s="32">
        <f>IFERROR(MIN('Rp0,2, МПа'!I251/1.5,'Rm, МПа'!I251/2.6),"-")</f>
        <v>301.92307692307691</v>
      </c>
      <c r="J251" s="32">
        <f>IFERROR(MIN('Rp0,2, МПа'!J251/1.5,'Rm, МПа'!J251/2.6),"-")</f>
        <v>301.92307692307691</v>
      </c>
      <c r="K251" s="32">
        <f>IFERROR(MIN('Rp0,2, МПа'!K251/1.5,'Rm, МПа'!K251/2.6),"-")</f>
        <v>286.92307692307691</v>
      </c>
      <c r="L251" s="32" t="str">
        <f>IFERROR(MIN('Rp0,2, МПа'!L251/1.5,'Rm, МПа'!L251/2.6),"-")</f>
        <v>-</v>
      </c>
      <c r="M251" s="32" t="str">
        <f>IFERROR(MIN('Rp0,2, МПа'!M251/1.5,'Rm, МПа'!M251/2.6),"-")</f>
        <v>-</v>
      </c>
      <c r="N251" s="32" t="str">
        <f>IFERROR(MIN('Rp0,2, МПа'!N251/1.5,'Rm, МПа'!N251/2.6),"-")</f>
        <v>-</v>
      </c>
      <c r="O251" s="32" t="str">
        <f>IFERROR(MIN('Rp0,2, МПа'!O251/1.5,'Rm, МПа'!O251/2.6),"-")</f>
        <v>-</v>
      </c>
      <c r="P251" s="33" t="str">
        <f>IFERROR(MIN('Rp0,2, МПа'!P251/1.5,'Rm, МПа'!P251/2.6),"-")</f>
        <v>-</v>
      </c>
      <c r="Q251" s="31">
        <f>IFERROR('Rp0,2, МПа'!D251/2,"-")</f>
        <v>392.5</v>
      </c>
      <c r="R251" s="32">
        <f>IFERROR('Rp0,2, МПа'!E251/2,"-")</f>
        <v>392.5</v>
      </c>
      <c r="S251" s="32">
        <f>IFERROR('Rp0,2, МПа'!F251/2,"-")</f>
        <v>373</v>
      </c>
      <c r="T251" s="32">
        <f>IFERROR('Rp0,2, МПа'!G251/2,"-")</f>
        <v>363</v>
      </c>
      <c r="U251" s="32">
        <f>IFERROR('Rp0,2, МПа'!H251/2,"-")</f>
        <v>358</v>
      </c>
      <c r="V251" s="32">
        <f>IFERROR('Rp0,2, МПа'!I251/2,"-")</f>
        <v>348.5</v>
      </c>
      <c r="W251" s="32">
        <f>IFERROR('Rp0,2, МПа'!J251/2,"-")</f>
        <v>338.5</v>
      </c>
      <c r="X251" s="32">
        <f>IFERROR('Rp0,2, МПа'!K251/2,"-")</f>
        <v>319</v>
      </c>
      <c r="Y251" s="32" t="str">
        <f>IFERROR('Rp0,2, МПа'!L251/2,"-")</f>
        <v>-</v>
      </c>
      <c r="Z251" s="32" t="str">
        <f>IFERROR('Rp0,2, МПа'!M251/2,"-")</f>
        <v>-</v>
      </c>
      <c r="AA251" s="32" t="str">
        <f>IFERROR('Rp0,2, МПа'!N251/2,"-")</f>
        <v>-</v>
      </c>
      <c r="AB251" s="32" t="str">
        <f>IFERROR('Rp0,2, МПа'!O251/2,"-")</f>
        <v>-</v>
      </c>
      <c r="AC251" s="33" t="str">
        <f>IFERROR('Rp0,2, МПа'!P251/2,"-")</f>
        <v>-</v>
      </c>
    </row>
    <row r="252" spans="1:29" ht="25.5" x14ac:dyDescent="0.25">
      <c r="A252" s="10" t="str">
        <f>INDEX('Обработка исходного'!B:B,ROW($B$3)+4*(ROW($B252)-ROW($B$3)))</f>
        <v>Сталь легированная хромомолибденованадиевая</v>
      </c>
      <c r="B252" s="47" t="str">
        <f>INDEX('Обработка исходного'!D:D,ROW($B$3)+4*(ROW($B252)-ROW($B$3)))</f>
        <v>38ХН3МФА</v>
      </c>
      <c r="C252" s="27" t="str">
        <f>'Rp0,2, МПа'!C252</f>
        <v>Заготовки крепежных деталей толщиной до 200 мм, КП880*</v>
      </c>
      <c r="D252" s="31">
        <f>IFERROR(MIN('Rp0,2, МПа'!D252/1.5,'Rm, МПа'!D252/2.6),"-")</f>
        <v>377.30769230769232</v>
      </c>
      <c r="E252" s="32">
        <f>IFERROR(MIN('Rp0,2, МПа'!E252/1.5,'Rm, МПа'!E252/2.6),"-")</f>
        <v>377.30769230769232</v>
      </c>
      <c r="F252" s="32">
        <f>IFERROR(MIN('Rp0,2, МПа'!F252/1.5,'Rm, МПа'!F252/2.6),"-")</f>
        <v>362.30769230769232</v>
      </c>
      <c r="G252" s="32">
        <f>IFERROR(MIN('Rp0,2, МПа'!G252/1.5,'Rm, МПа'!G252/2.6),"-")</f>
        <v>350.76923076923077</v>
      </c>
      <c r="H252" s="32">
        <f>IFERROR(MIN('Rp0,2, МПа'!H252/1.5,'Rm, МПа'!H252/2.6),"-")</f>
        <v>347.30769230769232</v>
      </c>
      <c r="I252" s="32">
        <f>IFERROR(MIN('Rp0,2, МПа'!I252/1.5,'Rm, МПа'!I252/2.6),"-")</f>
        <v>339.61538461538458</v>
      </c>
      <c r="J252" s="32">
        <f>IFERROR(MIN('Rp0,2, МПа'!J252/1.5,'Rm, МПа'!J252/2.6),"-")</f>
        <v>331.92307692307691</v>
      </c>
      <c r="K252" s="32">
        <f>IFERROR(MIN('Rp0,2, МПа'!K252/1.5,'Rm, МПа'!K252/2.6),"-")</f>
        <v>320.76923076923077</v>
      </c>
      <c r="L252" s="32" t="str">
        <f>IFERROR(MIN('Rp0,2, МПа'!L252/1.5,'Rm, МПа'!L252/2.6),"-")</f>
        <v>-</v>
      </c>
      <c r="M252" s="32" t="str">
        <f>IFERROR(MIN('Rp0,2, МПа'!M252/1.5,'Rm, МПа'!M252/2.6),"-")</f>
        <v>-</v>
      </c>
      <c r="N252" s="32" t="str">
        <f>IFERROR(MIN('Rp0,2, МПа'!N252/1.5,'Rm, МПа'!N252/2.6),"-")</f>
        <v>-</v>
      </c>
      <c r="O252" s="32" t="str">
        <f>IFERROR(MIN('Rp0,2, МПа'!O252/1.5,'Rm, МПа'!O252/2.6),"-")</f>
        <v>-</v>
      </c>
      <c r="P252" s="33" t="str">
        <f>IFERROR(MIN('Rp0,2, МПа'!P252/1.5,'Rm, МПа'!P252/2.6),"-")</f>
        <v>-</v>
      </c>
      <c r="Q252" s="31">
        <f>IFERROR('Rp0,2, МПа'!D252/2,"-")</f>
        <v>440</v>
      </c>
      <c r="R252" s="32">
        <f>IFERROR('Rp0,2, МПа'!E252/2,"-")</f>
        <v>440</v>
      </c>
      <c r="S252" s="32">
        <f>IFERROR('Rp0,2, МПа'!F252/2,"-")</f>
        <v>422</v>
      </c>
      <c r="T252" s="32">
        <f>IFERROR('Rp0,2, МПа'!G252/2,"-")</f>
        <v>407</v>
      </c>
      <c r="U252" s="32">
        <f>IFERROR('Rp0,2, МПа'!H252/2,"-")</f>
        <v>402</v>
      </c>
      <c r="V252" s="32">
        <f>IFERROR('Rp0,2, МПа'!I252/2,"-")</f>
        <v>392.5</v>
      </c>
      <c r="W252" s="32">
        <f>IFERROR('Rp0,2, МПа'!J252/2,"-")</f>
        <v>382.5</v>
      </c>
      <c r="X252" s="32">
        <f>IFERROR('Rp0,2, МПа'!K252/2,"-")</f>
        <v>373</v>
      </c>
      <c r="Y252" s="32" t="str">
        <f>IFERROR('Rp0,2, МПа'!L252/2,"-")</f>
        <v>-</v>
      </c>
      <c r="Z252" s="32" t="str">
        <f>IFERROR('Rp0,2, МПа'!M252/2,"-")</f>
        <v>-</v>
      </c>
      <c r="AA252" s="32" t="str">
        <f>IFERROR('Rp0,2, МПа'!N252/2,"-")</f>
        <v>-</v>
      </c>
      <c r="AB252" s="32" t="str">
        <f>IFERROR('Rp0,2, МПа'!O252/2,"-")</f>
        <v>-</v>
      </c>
      <c r="AC252" s="33" t="str">
        <f>IFERROR('Rp0,2, МПа'!P252/2,"-")</f>
        <v>-</v>
      </c>
    </row>
    <row r="253" spans="1:29" ht="25.5" x14ac:dyDescent="0.25">
      <c r="A253" s="10" t="str">
        <f>INDEX('Обработка исходного'!B:B,ROW($B$3)+4*(ROW($B253)-ROW($B$3)))</f>
        <v>Сталь легированная хромомолибденованадиевая</v>
      </c>
      <c r="B253" s="47" t="str">
        <f>INDEX('Обработка исходного'!D:D,ROW($B$3)+4*(ROW($B253)-ROW($B$3)))</f>
        <v>20Х1М1Ф1БР</v>
      </c>
      <c r="C253" s="27" t="str">
        <f>'Rp0,2, МПа'!C253</f>
        <v>Заготовки крепежных деталей толщиной до 200 мм, КП670*</v>
      </c>
      <c r="D253" s="31">
        <f>IFERROR(MIN('Rp0,2, МПа'!D253/1.5,'Rm, МПа'!D253/2.6),"-")</f>
        <v>301.92307692307691</v>
      </c>
      <c r="E253" s="32">
        <f>IFERROR(MIN('Rp0,2, МПа'!E253/1.5,'Rm, МПа'!E253/2.6),"-")</f>
        <v>298.07692307692309</v>
      </c>
      <c r="F253" s="32">
        <f>IFERROR(MIN('Rp0,2, МПа'!F253/1.5,'Rm, МПа'!F253/2.6),"-")</f>
        <v>294.23076923076923</v>
      </c>
      <c r="G253" s="32">
        <f>IFERROR(MIN('Rp0,2, МПа'!G253/1.5,'Rm, МПа'!G253/2.6),"-")</f>
        <v>290.38461538461536</v>
      </c>
      <c r="H253" s="32">
        <f>IFERROR(MIN('Rp0,2, МПа'!H253/1.5,'Rm, МПа'!H253/2.6),"-")</f>
        <v>286.92307692307691</v>
      </c>
      <c r="I253" s="32">
        <f>IFERROR(MIN('Rp0,2, МПа'!I253/1.5,'Rm, МПа'!I253/2.6),"-")</f>
        <v>283.07692307692309</v>
      </c>
      <c r="J253" s="32">
        <f>IFERROR(MIN('Rp0,2, МПа'!J253/1.5,'Rm, МПа'!J253/2.6),"-")</f>
        <v>279.23076923076923</v>
      </c>
      <c r="K253" s="32">
        <f>IFERROR(MIN('Rp0,2, МПа'!K253/1.5,'Rm, МПа'!K253/2.6),"-")</f>
        <v>275.38461538461536</v>
      </c>
      <c r="L253" s="32">
        <f>IFERROR(MIN('Rp0,2, МПа'!L253/1.5,'Rm, МПа'!L253/2.6),"-")</f>
        <v>268.07692307692309</v>
      </c>
      <c r="M253" s="32">
        <f>IFERROR(MIN('Rp0,2, МПа'!M253/1.5,'Rm, МПа'!M253/2.6),"-")</f>
        <v>248.84615384615384</v>
      </c>
      <c r="N253" s="32">
        <f>IFERROR(MIN('Rp0,2, МПа'!N253/1.5,'Rm, МПа'!N253/2.6),"-")</f>
        <v>230</v>
      </c>
      <c r="O253" s="32" t="str">
        <f>IFERROR(MIN('Rp0,2, МПа'!O253/1.5,'Rm, МПа'!O253/2.6),"-")</f>
        <v>-</v>
      </c>
      <c r="P253" s="33" t="str">
        <f>IFERROR(MIN('Rp0,2, МПа'!P253/1.5,'Rm, МПа'!P253/2.6),"-")</f>
        <v>-</v>
      </c>
      <c r="Q253" s="31">
        <f>IFERROR('Rp0,2, МПа'!D253/2,"-")</f>
        <v>335</v>
      </c>
      <c r="R253" s="32">
        <f>IFERROR('Rp0,2, МПа'!E253/2,"-")</f>
        <v>335</v>
      </c>
      <c r="S253" s="32">
        <f>IFERROR('Rp0,2, МПа'!F253/2,"-")</f>
        <v>328.5</v>
      </c>
      <c r="T253" s="32">
        <f>IFERROR('Rp0,2, МПа'!G253/2,"-")</f>
        <v>323.5</v>
      </c>
      <c r="U253" s="32">
        <f>IFERROR('Rp0,2, МПа'!H253/2,"-")</f>
        <v>313.5</v>
      </c>
      <c r="V253" s="32">
        <f>IFERROR('Rp0,2, МПа'!I253/2,"-")</f>
        <v>299</v>
      </c>
      <c r="W253" s="32">
        <f>IFERROR('Rp0,2, МПа'!J253/2,"-")</f>
        <v>284</v>
      </c>
      <c r="X253" s="32">
        <f>IFERROR('Rp0,2, МПа'!K253/2,"-")</f>
        <v>259.5</v>
      </c>
      <c r="Y253" s="32">
        <f>IFERROR('Rp0,2, МПа'!L253/2,"-")</f>
        <v>255</v>
      </c>
      <c r="Z253" s="32">
        <f>IFERROR('Rp0,2, МПа'!M253/2,"-")</f>
        <v>245</v>
      </c>
      <c r="AA253" s="32">
        <f>IFERROR('Rp0,2, МПа'!N253/2,"-")</f>
        <v>235</v>
      </c>
      <c r="AB253" s="32" t="str">
        <f>IFERROR('Rp0,2, МПа'!O253/2,"-")</f>
        <v>-</v>
      </c>
      <c r="AC253" s="33" t="str">
        <f>IFERROR('Rp0,2, МПа'!P253/2,"-")</f>
        <v>-</v>
      </c>
    </row>
    <row r="254" spans="1:29" ht="38.25" x14ac:dyDescent="0.25">
      <c r="A254" s="10" t="str">
        <f>INDEX('Обработка исходного'!B:B,ROW($B$3)+4*(ROW($B254)-ROW($B$3)))</f>
        <v>Сталь легированная кремнемарганцовистая</v>
      </c>
      <c r="B254" s="47" t="str">
        <f>INDEX('Обработка исходного'!D:D,ROW($B$3)+4*(ROW($B254)-ROW($B$3)))</f>
        <v>15ГС</v>
      </c>
      <c r="C254" s="27" t="str">
        <f>'Rp0,2, МПа'!C254</f>
        <v>Трубы бесшовные горячекатаные наружным диаметром от 10 до 465 мм с толщиной стенки от 2 до 60 мм</v>
      </c>
      <c r="D254" s="31">
        <f>IFERROR(MIN('Rp0,2, МПа'!D254/1.5,'Rm, МПа'!D254/2.6),"-")</f>
        <v>183.33333333333334</v>
      </c>
      <c r="E254" s="32">
        <f>IFERROR(MIN('Rp0,2, МПа'!E254/1.5,'Rm, МПа'!E254/2.6),"-")</f>
        <v>176.66666666666666</v>
      </c>
      <c r="F254" s="32">
        <f>IFERROR(MIN('Rp0,2, МПа'!F254/1.5,'Rm, МПа'!F254/2.6),"-")</f>
        <v>176.66666666666666</v>
      </c>
      <c r="G254" s="32">
        <f>IFERROR(MIN('Rp0,2, МПа'!G254/1.5,'Rm, МПа'!G254/2.6),"-")</f>
        <v>170</v>
      </c>
      <c r="H254" s="32">
        <f>IFERROR(MIN('Rp0,2, МПа'!H254/1.5,'Rm, МПа'!H254/2.6),"-")</f>
        <v>169.61538461538461</v>
      </c>
      <c r="I254" s="32">
        <f>IFERROR(MIN('Rp0,2, МПа'!I254/1.5,'Rm, МПа'!I254/2.6),"-")</f>
        <v>162.30769230769229</v>
      </c>
      <c r="J254" s="32">
        <f>IFERROR(MIN('Rp0,2, МПа'!J254/1.5,'Rm, МПа'!J254/2.6),"-")</f>
        <v>150.66666666666666</v>
      </c>
      <c r="K254" s="32">
        <f>IFERROR(MIN('Rp0,2, МПа'!K254/1.5,'Rm, МПа'!K254/2.6),"-")</f>
        <v>130.66666666666666</v>
      </c>
      <c r="L254" s="32">
        <f>IFERROR(MIN('Rp0,2, МПа'!L254/1.5,'Rm, МПа'!L254/2.6),"-")</f>
        <v>111.33333333333333</v>
      </c>
      <c r="M254" s="32" t="str">
        <f>IFERROR(MIN('Rp0,2, МПа'!M254/1.5,'Rm, МПа'!M254/2.6),"-")</f>
        <v>-</v>
      </c>
      <c r="N254" s="32" t="str">
        <f>IFERROR(MIN('Rp0,2, МПа'!N254/1.5,'Rm, МПа'!N254/2.6),"-")</f>
        <v>-</v>
      </c>
      <c r="O254" s="32" t="str">
        <f>IFERROR(MIN('Rp0,2, МПа'!O254/1.5,'Rm, МПа'!O254/2.6),"-")</f>
        <v>-</v>
      </c>
      <c r="P254" s="33" t="str">
        <f>IFERROR(MIN('Rp0,2, МПа'!P254/1.5,'Rm, МПа'!P254/2.6),"-")</f>
        <v>-</v>
      </c>
      <c r="Q254" s="31">
        <f>IFERROR('Rp0,2, МПа'!D254/2,"-")</f>
        <v>137.5</v>
      </c>
      <c r="R254" s="32">
        <f>IFERROR('Rp0,2, МПа'!E254/2,"-")</f>
        <v>132.5</v>
      </c>
      <c r="S254" s="32">
        <f>IFERROR('Rp0,2, МПа'!F254/2,"-")</f>
        <v>132.5</v>
      </c>
      <c r="T254" s="32">
        <f>IFERROR('Rp0,2, МПа'!G254/2,"-")</f>
        <v>127.5</v>
      </c>
      <c r="U254" s="32">
        <f>IFERROR('Rp0,2, МПа'!H254/2,"-")</f>
        <v>127.5</v>
      </c>
      <c r="V254" s="32">
        <f>IFERROR('Rp0,2, МПа'!I254/2,"-")</f>
        <v>122.5</v>
      </c>
      <c r="W254" s="32">
        <f>IFERROR('Rp0,2, МПа'!J254/2,"-")</f>
        <v>113</v>
      </c>
      <c r="X254" s="32">
        <f>IFERROR('Rp0,2, МПа'!K254/2,"-")</f>
        <v>98</v>
      </c>
      <c r="Y254" s="32">
        <f>IFERROR('Rp0,2, МПа'!L254/2,"-")</f>
        <v>83.5</v>
      </c>
      <c r="Z254" s="32" t="str">
        <f>IFERROR('Rp0,2, МПа'!M254/2,"-")</f>
        <v>-</v>
      </c>
      <c r="AA254" s="32" t="str">
        <f>IFERROR('Rp0,2, МПа'!N254/2,"-")</f>
        <v>-</v>
      </c>
      <c r="AB254" s="32" t="str">
        <f>IFERROR('Rp0,2, МПа'!O254/2,"-")</f>
        <v>-</v>
      </c>
      <c r="AC254" s="33" t="str">
        <f>IFERROR('Rp0,2, МПа'!P254/2,"-")</f>
        <v>-</v>
      </c>
    </row>
    <row r="255" spans="1:29" ht="25.5" x14ac:dyDescent="0.25">
      <c r="A255" s="10" t="str">
        <f>INDEX('Обработка исходного'!B:B,ROW($B$3)+4*(ROW($B255)-ROW($B$3)))</f>
        <v>Сталь легированная кремнемарганцовистая</v>
      </c>
      <c r="B255" s="47" t="str">
        <f>INDEX('Обработка исходного'!D:D,ROW($B$3)+4*(ROW($B255)-ROW($B$3)))</f>
        <v>16ГС</v>
      </c>
      <c r="C255" s="27" t="str">
        <f>'Rp0,2, МПа'!C255</f>
        <v>Листы горячекатаные толщиной от 2 до 160 мм</v>
      </c>
      <c r="D255" s="31">
        <f>IFERROR(MIN('Rp0,2, МПа'!D255/1.5,'Rm, МПа'!D255/2.6),"-")</f>
        <v>163.33333333333334</v>
      </c>
      <c r="E255" s="32">
        <f>IFERROR(MIN('Rp0,2, МПа'!E255/1.5,'Rm, МПа'!E255/2.6),"-")</f>
        <v>156.66666666666666</v>
      </c>
      <c r="F255" s="32">
        <f>IFERROR(MIN('Rp0,2, МПа'!F255/1.5,'Rm, МПа'!F255/2.6),"-")</f>
        <v>150.76923076923077</v>
      </c>
      <c r="G255" s="32">
        <f>IFERROR(MIN('Rp0,2, МПа'!G255/1.5,'Rm, МПа'!G255/2.6),"-")</f>
        <v>150.66666666666666</v>
      </c>
      <c r="H255" s="32">
        <f>IFERROR(MIN('Rp0,2, МПа'!H255/1.5,'Rm, МПа'!H255/2.6),"-")</f>
        <v>144</v>
      </c>
      <c r="I255" s="32">
        <f>IFERROR(MIN('Rp0,2, МПа'!I255/1.5,'Rm, МПа'!I255/2.6),"-")</f>
        <v>144</v>
      </c>
      <c r="J255" s="32">
        <f>IFERROR(MIN('Rp0,2, МПа'!J255/1.5,'Rm, МПа'!J255/2.6),"-")</f>
        <v>130.66666666666666</v>
      </c>
      <c r="K255" s="32">
        <f>IFERROR(MIN('Rp0,2, МПа'!K255/1.5,'Rm, МПа'!K255/2.6),"-")</f>
        <v>118</v>
      </c>
      <c r="L255" s="32" t="str">
        <f>IFERROR(MIN('Rp0,2, МПа'!L255/1.5,'Rm, МПа'!L255/2.6),"-")</f>
        <v>-</v>
      </c>
      <c r="M255" s="32" t="str">
        <f>IFERROR(MIN('Rp0,2, МПа'!M255/1.5,'Rm, МПа'!M255/2.6),"-")</f>
        <v>-</v>
      </c>
      <c r="N255" s="32" t="str">
        <f>IFERROR(MIN('Rp0,2, МПа'!N255/1.5,'Rm, МПа'!N255/2.6),"-")</f>
        <v>-</v>
      </c>
      <c r="O255" s="32" t="str">
        <f>IFERROR(MIN('Rp0,2, МПа'!O255/1.5,'Rm, МПа'!O255/2.6),"-")</f>
        <v>-</v>
      </c>
      <c r="P255" s="33" t="str">
        <f>IFERROR(MIN('Rp0,2, МПа'!P255/1.5,'Rm, МПа'!P255/2.6),"-")</f>
        <v>-</v>
      </c>
      <c r="Q255" s="31">
        <f>IFERROR('Rp0,2, МПа'!D255/2,"-")</f>
        <v>122.5</v>
      </c>
      <c r="R255" s="32">
        <f>IFERROR('Rp0,2, МПа'!E255/2,"-")</f>
        <v>117.5</v>
      </c>
      <c r="S255" s="32">
        <f>IFERROR('Rp0,2, МПа'!F255/2,"-")</f>
        <v>117.5</v>
      </c>
      <c r="T255" s="32">
        <f>IFERROR('Rp0,2, МПа'!G255/2,"-")</f>
        <v>113</v>
      </c>
      <c r="U255" s="32">
        <f>IFERROR('Rp0,2, МПа'!H255/2,"-")</f>
        <v>108</v>
      </c>
      <c r="V255" s="32">
        <f>IFERROR('Rp0,2, МПа'!I255/2,"-")</f>
        <v>108</v>
      </c>
      <c r="W255" s="32">
        <f>IFERROR('Rp0,2, МПа'!J255/2,"-")</f>
        <v>98</v>
      </c>
      <c r="X255" s="32">
        <f>IFERROR('Rp0,2, МПа'!K255/2,"-")</f>
        <v>88.5</v>
      </c>
      <c r="Y255" s="32" t="str">
        <f>IFERROR('Rp0,2, МПа'!L255/2,"-")</f>
        <v>-</v>
      </c>
      <c r="Z255" s="32" t="str">
        <f>IFERROR('Rp0,2, МПа'!M255/2,"-")</f>
        <v>-</v>
      </c>
      <c r="AA255" s="32" t="str">
        <f>IFERROR('Rp0,2, МПа'!N255/2,"-")</f>
        <v>-</v>
      </c>
      <c r="AB255" s="32" t="str">
        <f>IFERROR('Rp0,2, МПа'!O255/2,"-")</f>
        <v>-</v>
      </c>
      <c r="AC255" s="33" t="str">
        <f>IFERROR('Rp0,2, МПа'!P255/2,"-")</f>
        <v>-</v>
      </c>
    </row>
    <row r="256" spans="1:29" ht="25.5" x14ac:dyDescent="0.25">
      <c r="A256" s="10" t="str">
        <f>INDEX('Обработка исходного'!B:B,ROW($B$3)+4*(ROW($B256)-ROW($B$3)))</f>
        <v>Сталь легированная кремнемарганцовистая</v>
      </c>
      <c r="B256" s="47" t="str">
        <f>INDEX('Обработка исходного'!D:D,ROW($B$3)+4*(ROW($B256)-ROW($B$3)))</f>
        <v>20ГСЛ</v>
      </c>
      <c r="C256" s="27" t="str">
        <f>'Rp0,2, МПа'!C256</f>
        <v>Отливки</v>
      </c>
      <c r="D256" s="31">
        <f>IFERROR(MIN('Rp0,2, МПа'!D256/1.5,'Rm, МПа'!D256/2.6),"-")</f>
        <v>183.33333333333334</v>
      </c>
      <c r="E256" s="32">
        <f>IFERROR(MIN('Rp0,2, МПа'!E256/1.5,'Rm, МПа'!E256/2.6),"-")</f>
        <v>181.15384615384616</v>
      </c>
      <c r="F256" s="32">
        <f>IFERROR(MIN('Rp0,2, МПа'!F256/1.5,'Rm, МПа'!F256/2.6),"-")</f>
        <v>169.61538461538461</v>
      </c>
      <c r="G256" s="32">
        <f>IFERROR(MIN('Rp0,2, МПа'!G256/1.5,'Rm, МПа'!G256/2.6),"-")</f>
        <v>156.66666666666666</v>
      </c>
      <c r="H256" s="32">
        <f>IFERROR(MIN('Rp0,2, МПа'!H256/1.5,'Rm, МПа'!H256/2.6),"-")</f>
        <v>150.66666666666666</v>
      </c>
      <c r="I256" s="32">
        <f>IFERROR(MIN('Rp0,2, МПа'!I256/1.5,'Rm, МПа'!I256/2.6),"-")</f>
        <v>130.66666666666666</v>
      </c>
      <c r="J256" s="32">
        <f>IFERROR(MIN('Rp0,2, МПа'!J256/1.5,'Rm, МПа'!J256/2.6),"-")</f>
        <v>124</v>
      </c>
      <c r="K256" s="32">
        <f>IFERROR(MIN('Rp0,2, МПа'!K256/1.5,'Rm, МПа'!K256/2.6),"-")</f>
        <v>124</v>
      </c>
      <c r="L256" s="32" t="str">
        <f>IFERROR(MIN('Rp0,2, МПа'!L256/1.5,'Rm, МПа'!L256/2.6),"-")</f>
        <v>-</v>
      </c>
      <c r="M256" s="32" t="str">
        <f>IFERROR(MIN('Rp0,2, МПа'!M256/1.5,'Rm, МПа'!M256/2.6),"-")</f>
        <v>-</v>
      </c>
      <c r="N256" s="32" t="str">
        <f>IFERROR(MIN('Rp0,2, МПа'!N256/1.5,'Rm, МПа'!N256/2.6),"-")</f>
        <v>-</v>
      </c>
      <c r="O256" s="32" t="str">
        <f>IFERROR(MIN('Rp0,2, МПа'!O256/1.5,'Rm, МПа'!O256/2.6),"-")</f>
        <v>-</v>
      </c>
      <c r="P256" s="33" t="str">
        <f>IFERROR(MIN('Rp0,2, МПа'!P256/1.5,'Rm, МПа'!P256/2.6),"-")</f>
        <v>-</v>
      </c>
      <c r="Q256" s="31">
        <f>IFERROR('Rp0,2, МПа'!D256/2,"-")</f>
        <v>137.5</v>
      </c>
      <c r="R256" s="32">
        <f>IFERROR('Rp0,2, МПа'!E256/2,"-")</f>
        <v>137.5</v>
      </c>
      <c r="S256" s="32">
        <f>IFERROR('Rp0,2, МПа'!F256/2,"-")</f>
        <v>127.5</v>
      </c>
      <c r="T256" s="32">
        <f>IFERROR('Rp0,2, МПа'!G256/2,"-")</f>
        <v>117.5</v>
      </c>
      <c r="U256" s="32">
        <f>IFERROR('Rp0,2, МПа'!H256/2,"-")</f>
        <v>113</v>
      </c>
      <c r="V256" s="32">
        <f>IFERROR('Rp0,2, МПа'!I256/2,"-")</f>
        <v>98</v>
      </c>
      <c r="W256" s="32">
        <f>IFERROR('Rp0,2, МПа'!J256/2,"-")</f>
        <v>93</v>
      </c>
      <c r="X256" s="32">
        <f>IFERROR('Rp0,2, МПа'!K256/2,"-")</f>
        <v>93</v>
      </c>
      <c r="Y256" s="32" t="str">
        <f>IFERROR('Rp0,2, МПа'!L256/2,"-")</f>
        <v>-</v>
      </c>
      <c r="Z256" s="32" t="str">
        <f>IFERROR('Rp0,2, МПа'!M256/2,"-")</f>
        <v>-</v>
      </c>
      <c r="AA256" s="32" t="str">
        <f>IFERROR('Rp0,2, МПа'!N256/2,"-")</f>
        <v>-</v>
      </c>
      <c r="AB256" s="32" t="str">
        <f>IFERROR('Rp0,2, МПа'!O256/2,"-")</f>
        <v>-</v>
      </c>
      <c r="AC256" s="33" t="str">
        <f>IFERROR('Rp0,2, МПа'!P256/2,"-")</f>
        <v>-</v>
      </c>
    </row>
    <row r="257" spans="1:29" ht="25.5" x14ac:dyDescent="0.25">
      <c r="A257" s="10" t="str">
        <f>INDEX('Обработка исходного'!B:B,ROW($B$3)+4*(ROW($B257)-ROW($B$3)))</f>
        <v>Сталь легированная кремнемарганцовистая</v>
      </c>
      <c r="B257" s="47" t="str">
        <f>INDEX('Обработка исходного'!D:D,ROW($B$3)+4*(ROW($B257)-ROW($B$3)))</f>
        <v>09Г2С</v>
      </c>
      <c r="C257" s="27" t="str">
        <f>'Rp0,2, МПа'!C257</f>
        <v>Прокат толщиной от 4 до 160 мм</v>
      </c>
      <c r="D257" s="31">
        <f>IFERROR(MIN('Rp0,2, МПа'!D257/1.5,'Rm, МПа'!D257/2.6),"-")</f>
        <v>163.33333333333334</v>
      </c>
      <c r="E257" s="32">
        <f>IFERROR(MIN('Rp0,2, МПа'!E257/1.5,'Rm, МПа'!E257/2.6),"-")</f>
        <v>156.66666666666666</v>
      </c>
      <c r="F257" s="32">
        <f>IFERROR(MIN('Rp0,2, МПа'!F257/1.5,'Rm, МПа'!F257/2.6),"-")</f>
        <v>156.66666666666666</v>
      </c>
      <c r="G257" s="32">
        <f>IFERROR(MIN('Rp0,2, МПа'!G257/1.5,'Rm, МПа'!G257/2.6),"-")</f>
        <v>150.66666666666666</v>
      </c>
      <c r="H257" s="32">
        <f>IFERROR(MIN('Rp0,2, МПа'!H257/1.5,'Rm, МПа'!H257/2.6),"-")</f>
        <v>144</v>
      </c>
      <c r="I257" s="32">
        <f>IFERROR(MIN('Rp0,2, МПа'!I257/1.5,'Rm, МПа'!I257/2.6),"-")</f>
        <v>144</v>
      </c>
      <c r="J257" s="32">
        <f>IFERROR(MIN('Rp0,2, МПа'!J257/1.5,'Rm, МПа'!J257/2.6),"-")</f>
        <v>130.66666666666666</v>
      </c>
      <c r="K257" s="32">
        <f>IFERROR(MIN('Rp0,2, МПа'!K257/1.5,'Rm, МПа'!K257/2.6),"-")</f>
        <v>118</v>
      </c>
      <c r="L257" s="32">
        <f>IFERROR(MIN('Rp0,2, МПа'!L257/1.5,'Rm, МПа'!L257/2.6),"-")</f>
        <v>104.66666666666667</v>
      </c>
      <c r="M257" s="32">
        <f>IFERROR(MIN('Rp0,2, МПа'!M257/1.5,'Rm, МПа'!M257/2.6),"-")</f>
        <v>104.66666666666667</v>
      </c>
      <c r="N257" s="32" t="str">
        <f>IFERROR(MIN('Rp0,2, МПа'!N257/1.5,'Rm, МПа'!N257/2.6),"-")</f>
        <v>-</v>
      </c>
      <c r="O257" s="32" t="str">
        <f>IFERROR(MIN('Rp0,2, МПа'!O257/1.5,'Rm, МПа'!O257/2.6),"-")</f>
        <v>-</v>
      </c>
      <c r="P257" s="33" t="str">
        <f>IFERROR(MIN('Rp0,2, МПа'!P257/1.5,'Rm, МПа'!P257/2.6),"-")</f>
        <v>-</v>
      </c>
      <c r="Q257" s="31">
        <f>IFERROR('Rp0,2, МПа'!D257/2,"-")</f>
        <v>122.5</v>
      </c>
      <c r="R257" s="32">
        <f>IFERROR('Rp0,2, МПа'!E257/2,"-")</f>
        <v>117.5</v>
      </c>
      <c r="S257" s="32">
        <f>IFERROR('Rp0,2, МПа'!F257/2,"-")</f>
        <v>117.5</v>
      </c>
      <c r="T257" s="32">
        <f>IFERROR('Rp0,2, МПа'!G257/2,"-")</f>
        <v>113</v>
      </c>
      <c r="U257" s="32">
        <f>IFERROR('Rp0,2, МПа'!H257/2,"-")</f>
        <v>108</v>
      </c>
      <c r="V257" s="32">
        <f>IFERROR('Rp0,2, МПа'!I257/2,"-")</f>
        <v>108</v>
      </c>
      <c r="W257" s="32">
        <f>IFERROR('Rp0,2, МПа'!J257/2,"-")</f>
        <v>98</v>
      </c>
      <c r="X257" s="32">
        <f>IFERROR('Rp0,2, МПа'!K257/2,"-")</f>
        <v>88.5</v>
      </c>
      <c r="Y257" s="32">
        <f>IFERROR('Rp0,2, МПа'!L257/2,"-")</f>
        <v>78.5</v>
      </c>
      <c r="Z257" s="32">
        <f>IFERROR('Rp0,2, МПа'!M257/2,"-")</f>
        <v>78.5</v>
      </c>
      <c r="AA257" s="32" t="str">
        <f>IFERROR('Rp0,2, МПа'!N257/2,"-")</f>
        <v>-</v>
      </c>
      <c r="AB257" s="32" t="str">
        <f>IFERROR('Rp0,2, МПа'!O257/2,"-")</f>
        <v>-</v>
      </c>
      <c r="AC257" s="33" t="str">
        <f>IFERROR('Rp0,2, МПа'!P257/2,"-")</f>
        <v>-</v>
      </c>
    </row>
    <row r="258" spans="1:29" x14ac:dyDescent="0.25">
      <c r="A258" s="10" t="str">
        <f>INDEX('Обработка исходного'!B:B,ROW($B$3)+4*(ROW($B258)-ROW($B$3)))</f>
        <v>Сталь высокохромистая</v>
      </c>
      <c r="B258" s="47" t="str">
        <f>INDEX('Обработка исходного'!D:D,ROW($B$3)+4*(ROW($B258)-ROW($B$3)))</f>
        <v>08Х13</v>
      </c>
      <c r="C258" s="27" t="str">
        <f>'Rp0,2, МПа'!C258</f>
        <v>Листы толщиной от 4 до 50 мм</v>
      </c>
      <c r="D258" s="31">
        <f>IFERROR(MIN('Rp0,2, МПа'!D258/1.5,'Rm, МПа'!D258/2.6),"-")</f>
        <v>162.30769230769229</v>
      </c>
      <c r="E258" s="32">
        <f>IFERROR(MIN('Rp0,2, МПа'!E258/1.5,'Rm, МПа'!E258/2.6),"-")</f>
        <v>154.61538461538461</v>
      </c>
      <c r="F258" s="32">
        <f>IFERROR(MIN('Rp0,2, МПа'!F258/1.5,'Rm, МПа'!F258/2.6),"-")</f>
        <v>150.76923076923077</v>
      </c>
      <c r="G258" s="32">
        <f>IFERROR(MIN('Rp0,2, МПа'!G258/1.5,'Rm, МПа'!G258/2.6),"-")</f>
        <v>143.46153846153845</v>
      </c>
      <c r="H258" s="32">
        <f>IFERROR(MIN('Rp0,2, МПа'!H258/1.5,'Rm, МПа'!H258/2.6),"-")</f>
        <v>139.61538461538461</v>
      </c>
      <c r="I258" s="32">
        <f>IFERROR(MIN('Rp0,2, МПа'!I258/1.5,'Rm, МПа'!I258/2.6),"-")</f>
        <v>135.76923076923077</v>
      </c>
      <c r="J258" s="32">
        <f>IFERROR(MIN('Rp0,2, МПа'!J258/1.5,'Rm, МПа'!J258/2.6),"-")</f>
        <v>131.92307692307691</v>
      </c>
      <c r="K258" s="32" t="str">
        <f>IFERROR(MIN('Rp0,2, МПа'!K258/1.5,'Rm, МПа'!K258/2.6),"-")</f>
        <v>-</v>
      </c>
      <c r="L258" s="32" t="str">
        <f>IFERROR(MIN('Rp0,2, МПа'!L258/1.5,'Rm, МПа'!L258/2.6),"-")</f>
        <v>-</v>
      </c>
      <c r="M258" s="32" t="str">
        <f>IFERROR(MIN('Rp0,2, МПа'!M258/1.5,'Rm, МПа'!M258/2.6),"-")</f>
        <v>-</v>
      </c>
      <c r="N258" s="32" t="str">
        <f>IFERROR(MIN('Rp0,2, МПа'!N258/1.5,'Rm, МПа'!N258/2.6),"-")</f>
        <v>-</v>
      </c>
      <c r="O258" s="32" t="str">
        <f>IFERROR(MIN('Rp0,2, МПа'!O258/1.5,'Rm, МПа'!O258/2.6),"-")</f>
        <v>-</v>
      </c>
      <c r="P258" s="33" t="str">
        <f>IFERROR(MIN('Rp0,2, МПа'!P258/1.5,'Rm, МПа'!P258/2.6),"-")</f>
        <v>-</v>
      </c>
      <c r="Q258" s="31">
        <f>IFERROR('Rp0,2, МПа'!D258/2,"-")</f>
        <v>137.5</v>
      </c>
      <c r="R258" s="32">
        <f>IFERROR('Rp0,2, МПа'!E258/2,"-")</f>
        <v>137.5</v>
      </c>
      <c r="S258" s="32">
        <f>IFERROR('Rp0,2, МПа'!F258/2,"-")</f>
        <v>137.5</v>
      </c>
      <c r="T258" s="32">
        <f>IFERROR('Rp0,2, МПа'!G258/2,"-")</f>
        <v>127.5</v>
      </c>
      <c r="U258" s="32">
        <f>IFERROR('Rp0,2, МПа'!H258/2,"-")</f>
        <v>122.5</v>
      </c>
      <c r="V258" s="32">
        <f>IFERROR('Rp0,2, МПа'!I258/2,"-")</f>
        <v>117.5</v>
      </c>
      <c r="W258" s="32">
        <f>IFERROR('Rp0,2, МПа'!J258/2,"-")</f>
        <v>117.5</v>
      </c>
      <c r="X258" s="32" t="str">
        <f>IFERROR('Rp0,2, МПа'!K258/2,"-")</f>
        <v>-</v>
      </c>
      <c r="Y258" s="32" t="str">
        <f>IFERROR('Rp0,2, МПа'!L258/2,"-")</f>
        <v>-</v>
      </c>
      <c r="Z258" s="32" t="str">
        <f>IFERROR('Rp0,2, МПа'!M258/2,"-")</f>
        <v>-</v>
      </c>
      <c r="AA258" s="32" t="str">
        <f>IFERROR('Rp0,2, МПа'!N258/2,"-")</f>
        <v>-</v>
      </c>
      <c r="AB258" s="32" t="str">
        <f>IFERROR('Rp0,2, МПа'!O258/2,"-")</f>
        <v>-</v>
      </c>
      <c r="AC258" s="33" t="str">
        <f>IFERROR('Rp0,2, МПа'!P258/2,"-")</f>
        <v>-</v>
      </c>
    </row>
    <row r="259" spans="1:29" ht="25.5" x14ac:dyDescent="0.25">
      <c r="A259" s="10" t="str">
        <f>INDEX('Обработка исходного'!B:B,ROW($B$3)+4*(ROW($B259)-ROW($B$3)))</f>
        <v>Сталь высокохромистая</v>
      </c>
      <c r="B259" s="47" t="str">
        <f>INDEX('Обработка исходного'!D:D,ROW($B$3)+4*(ROW($B259)-ROW($B$3)))</f>
        <v>08Х13</v>
      </c>
      <c r="C259" s="27" t="str">
        <f>'Rp0,2, МПа'!C259</f>
        <v>Трубы наружным диаметром от 5 до 250 мм с толщиной стенки от 0,2 до 22 мм</v>
      </c>
      <c r="D259" s="31">
        <f>IFERROR(MIN('Rp0,2, МПа'!D259/1.5,'Rm, МПа'!D259/2.6),"-")</f>
        <v>143.46153846153845</v>
      </c>
      <c r="E259" s="32">
        <f>IFERROR(MIN('Rp0,2, МПа'!E259/1.5,'Rm, МПа'!E259/2.6),"-")</f>
        <v>139.61538461538461</v>
      </c>
      <c r="F259" s="32">
        <f>IFERROR(MIN('Rp0,2, МПа'!F259/1.5,'Rm, МПа'!F259/2.6),"-")</f>
        <v>135.76923076923077</v>
      </c>
      <c r="G259" s="32">
        <f>IFERROR(MIN('Rp0,2, МПа'!G259/1.5,'Rm, МПа'!G259/2.6),"-")</f>
        <v>128.07692307692307</v>
      </c>
      <c r="H259" s="32">
        <f>IFERROR(MIN('Rp0,2, МПа'!H259/1.5,'Rm, МПа'!H259/2.6),"-")</f>
        <v>124.23076923076923</v>
      </c>
      <c r="I259" s="32">
        <f>IFERROR(MIN('Rp0,2, МПа'!I259/1.5,'Rm, МПа'!I259/2.6),"-")</f>
        <v>120.76923076923076</v>
      </c>
      <c r="J259" s="32">
        <f>IFERROR(MIN('Rp0,2, МПа'!J259/1.5,'Rm, МПа'!J259/2.6),"-")</f>
        <v>120.76923076923076</v>
      </c>
      <c r="K259" s="32" t="str">
        <f>IFERROR(MIN('Rp0,2, МПа'!K259/1.5,'Rm, МПа'!K259/2.6),"-")</f>
        <v>-</v>
      </c>
      <c r="L259" s="32" t="str">
        <f>IFERROR(MIN('Rp0,2, МПа'!L259/1.5,'Rm, МПа'!L259/2.6),"-")</f>
        <v>-</v>
      </c>
      <c r="M259" s="32" t="str">
        <f>IFERROR(MIN('Rp0,2, МПа'!M259/1.5,'Rm, МПа'!M259/2.6),"-")</f>
        <v>-</v>
      </c>
      <c r="N259" s="32" t="str">
        <f>IFERROR(MIN('Rp0,2, МПа'!N259/1.5,'Rm, МПа'!N259/2.6),"-")</f>
        <v>-</v>
      </c>
      <c r="O259" s="32" t="str">
        <f>IFERROR(MIN('Rp0,2, МПа'!O259/1.5,'Rm, МПа'!O259/2.6),"-")</f>
        <v>-</v>
      </c>
      <c r="P259" s="33" t="str">
        <f>IFERROR(MIN('Rp0,2, МПа'!P259/1.5,'Rm, МПа'!P259/2.6),"-")</f>
        <v>-</v>
      </c>
      <c r="Q259" s="31">
        <f>IFERROR('Rp0,2, МПа'!D259/2,"-")</f>
        <v>122.5</v>
      </c>
      <c r="R259" s="32">
        <f>IFERROR('Rp0,2, МПа'!E259/2,"-")</f>
        <v>122.5</v>
      </c>
      <c r="S259" s="32">
        <f>IFERROR('Rp0,2, МПа'!F259/2,"-")</f>
        <v>122.5</v>
      </c>
      <c r="T259" s="32">
        <f>IFERROR('Rp0,2, МПа'!G259/2,"-")</f>
        <v>113</v>
      </c>
      <c r="U259" s="32">
        <f>IFERROR('Rp0,2, МПа'!H259/2,"-")</f>
        <v>108</v>
      </c>
      <c r="V259" s="32">
        <f>IFERROR('Rp0,2, МПа'!I259/2,"-")</f>
        <v>108</v>
      </c>
      <c r="W259" s="32">
        <f>IFERROR('Rp0,2, МПа'!J259/2,"-")</f>
        <v>108</v>
      </c>
      <c r="X259" s="32" t="str">
        <f>IFERROR('Rp0,2, МПа'!K259/2,"-")</f>
        <v>-</v>
      </c>
      <c r="Y259" s="32" t="str">
        <f>IFERROR('Rp0,2, МПа'!L259/2,"-")</f>
        <v>-</v>
      </c>
      <c r="Z259" s="32" t="str">
        <f>IFERROR('Rp0,2, МПа'!M259/2,"-")</f>
        <v>-</v>
      </c>
      <c r="AA259" s="32" t="str">
        <f>IFERROR('Rp0,2, МПа'!N259/2,"-")</f>
        <v>-</v>
      </c>
      <c r="AB259" s="32" t="str">
        <f>IFERROR('Rp0,2, МПа'!O259/2,"-")</f>
        <v>-</v>
      </c>
      <c r="AC259" s="33" t="str">
        <f>IFERROR('Rp0,2, МПа'!P259/2,"-")</f>
        <v>-</v>
      </c>
    </row>
    <row r="260" spans="1:29" x14ac:dyDescent="0.25">
      <c r="A260" s="10" t="str">
        <f>INDEX('Обработка исходного'!B:B,ROW($B$3)+4*(ROW($B260)-ROW($B$3)))</f>
        <v>Сталь высокохромистая</v>
      </c>
      <c r="B260" s="47" t="str">
        <f>INDEX('Обработка исходного'!D:D,ROW($B$3)+4*(ROW($B260)-ROW($B$3)))</f>
        <v>20Х13</v>
      </c>
      <c r="C260" s="27" t="str">
        <f>'Rp0,2, МПа'!C260</f>
        <v>Поковки диаметром или толщиной до 300 мм</v>
      </c>
      <c r="D260" s="31">
        <f>IFERROR(MIN('Rp0,2, МПа'!D260/1.5,'Rm, МПа'!D260/2.6),"-")</f>
        <v>248.84615384615384</v>
      </c>
      <c r="E260" s="32">
        <f>IFERROR(MIN('Rp0,2, МПа'!E260/1.5,'Rm, МПа'!E260/2.6),"-")</f>
        <v>241.53846153846152</v>
      </c>
      <c r="F260" s="32">
        <f>IFERROR(MIN('Rp0,2, МПа'!F260/1.5,'Rm, МПа'!F260/2.6),"-")</f>
        <v>233.84615384615384</v>
      </c>
      <c r="G260" s="32">
        <f>IFERROR(MIN('Rp0,2, МПа'!G260/1.5,'Rm, МПа'!G260/2.6),"-")</f>
        <v>226.53846153846152</v>
      </c>
      <c r="H260" s="32">
        <f>IFERROR(MIN('Rp0,2, МПа'!H260/1.5,'Rm, МПа'!H260/2.6),"-")</f>
        <v>218.84615384615384</v>
      </c>
      <c r="I260" s="32">
        <f>IFERROR(MIN('Rp0,2, МПа'!I260/1.5,'Rm, МПа'!I260/2.6),"-")</f>
        <v>211.15384615384616</v>
      </c>
      <c r="J260" s="32">
        <f>IFERROR(MIN('Rp0,2, МПа'!J260/1.5,'Rm, МПа'!J260/2.6),"-")</f>
        <v>203.84615384615384</v>
      </c>
      <c r="K260" s="32" t="str">
        <f>IFERROR(MIN('Rp0,2, МПа'!K260/1.5,'Rm, МПа'!K260/2.6),"-")</f>
        <v>-</v>
      </c>
      <c r="L260" s="32" t="str">
        <f>IFERROR(MIN('Rp0,2, МПа'!L260/1.5,'Rm, МПа'!L260/2.6),"-")</f>
        <v>-</v>
      </c>
      <c r="M260" s="32" t="str">
        <f>IFERROR(MIN('Rp0,2, МПа'!M260/1.5,'Rm, МПа'!M260/2.6),"-")</f>
        <v>-</v>
      </c>
      <c r="N260" s="32" t="str">
        <f>IFERROR(MIN('Rp0,2, МПа'!N260/1.5,'Rm, МПа'!N260/2.6),"-")</f>
        <v>-</v>
      </c>
      <c r="O260" s="32" t="str">
        <f>IFERROR(MIN('Rp0,2, МПа'!O260/1.5,'Rm, МПа'!O260/2.6),"-")</f>
        <v>-</v>
      </c>
      <c r="P260" s="33" t="str">
        <f>IFERROR(MIN('Rp0,2, МПа'!P260/1.5,'Rm, МПа'!P260/2.6),"-")</f>
        <v>-</v>
      </c>
      <c r="Q260" s="31">
        <f>IFERROR('Rp0,2, МПа'!D260/2,"-")</f>
        <v>220.5</v>
      </c>
      <c r="R260" s="32">
        <f>IFERROR('Rp0,2, МПа'!E260/2,"-")</f>
        <v>211</v>
      </c>
      <c r="S260" s="32">
        <f>IFERROR('Rp0,2, МПа'!F260/2,"-")</f>
        <v>206</v>
      </c>
      <c r="T260" s="32">
        <f>IFERROR('Rp0,2, МПа'!G260/2,"-")</f>
        <v>196</v>
      </c>
      <c r="U260" s="32">
        <f>IFERROR('Rp0,2, МПа'!H260/2,"-")</f>
        <v>196</v>
      </c>
      <c r="V260" s="32">
        <f>IFERROR('Rp0,2, МПа'!I260/2,"-")</f>
        <v>181.5</v>
      </c>
      <c r="W260" s="32">
        <f>IFERROR('Rp0,2, МПа'!J260/2,"-")</f>
        <v>176.5</v>
      </c>
      <c r="X260" s="32" t="str">
        <f>IFERROR('Rp0,2, МПа'!K260/2,"-")</f>
        <v>-</v>
      </c>
      <c r="Y260" s="32" t="str">
        <f>IFERROR('Rp0,2, МПа'!L260/2,"-")</f>
        <v>-</v>
      </c>
      <c r="Z260" s="32" t="str">
        <f>IFERROR('Rp0,2, МПа'!M260/2,"-")</f>
        <v>-</v>
      </c>
      <c r="AA260" s="32" t="str">
        <f>IFERROR('Rp0,2, МПа'!N260/2,"-")</f>
        <v>-</v>
      </c>
      <c r="AB260" s="32" t="str">
        <f>IFERROR('Rp0,2, МПа'!O260/2,"-")</f>
        <v>-</v>
      </c>
      <c r="AC260" s="33" t="str">
        <f>IFERROR('Rp0,2, МПа'!P260/2,"-")</f>
        <v>-</v>
      </c>
    </row>
    <row r="261" spans="1:29" ht="25.5" x14ac:dyDescent="0.25">
      <c r="A261" s="10" t="str">
        <f>INDEX('Обработка исходного'!B:B,ROW($B$3)+4*(ROW($B261)-ROW($B$3)))</f>
        <v>Сталь высокохромистая</v>
      </c>
      <c r="B261" s="47" t="str">
        <f>INDEX('Обработка исходного'!D:D,ROW($B$3)+4*(ROW($B261)-ROW($B$3)))</f>
        <v>20Х13</v>
      </c>
      <c r="C261" s="27" t="str">
        <f>'Rp0,2, МПа'!C261</f>
        <v>Калиброванная сталь диаметром или стороной квадрата до 70 мм</v>
      </c>
      <c r="D261" s="31">
        <f>IFERROR(MIN('Rp0,2, МПа'!D261/1.5,'Rm, МПа'!D261/2.6),"-")</f>
        <v>248.84615384615384</v>
      </c>
      <c r="E261" s="32">
        <f>IFERROR(MIN('Rp0,2, МПа'!E261/1.5,'Rm, МПа'!E261/2.6),"-")</f>
        <v>241.53846153846152</v>
      </c>
      <c r="F261" s="32">
        <f>IFERROR(MIN('Rp0,2, МПа'!F261/1.5,'Rm, МПа'!F261/2.6),"-")</f>
        <v>233.84615384615384</v>
      </c>
      <c r="G261" s="32">
        <f>IFERROR(MIN('Rp0,2, МПа'!G261/1.5,'Rm, МПа'!G261/2.6),"-")</f>
        <v>226.53846153846152</v>
      </c>
      <c r="H261" s="32">
        <f>IFERROR(MIN('Rp0,2, МПа'!H261/1.5,'Rm, МПа'!H261/2.6),"-")</f>
        <v>218.84615384615384</v>
      </c>
      <c r="I261" s="32">
        <f>IFERROR(MIN('Rp0,2, МПа'!I261/1.5,'Rm, МПа'!I261/2.6),"-")</f>
        <v>211.15384615384616</v>
      </c>
      <c r="J261" s="32">
        <f>IFERROR(MIN('Rp0,2, МПа'!J261/1.5,'Rm, МПа'!J261/2.6),"-")</f>
        <v>203.84615384615384</v>
      </c>
      <c r="K261" s="32" t="str">
        <f>IFERROR(MIN('Rp0,2, МПа'!K261/1.5,'Rm, МПа'!K261/2.6),"-")</f>
        <v>-</v>
      </c>
      <c r="L261" s="32" t="str">
        <f>IFERROR(MIN('Rp0,2, МПа'!L261/1.5,'Rm, МПа'!L261/2.6),"-")</f>
        <v>-</v>
      </c>
      <c r="M261" s="32" t="str">
        <f>IFERROR(MIN('Rp0,2, МПа'!M261/1.5,'Rm, МПа'!M261/2.6),"-")</f>
        <v>-</v>
      </c>
      <c r="N261" s="32" t="str">
        <f>IFERROR(MIN('Rp0,2, МПа'!N261/1.5,'Rm, МПа'!N261/2.6),"-")</f>
        <v>-</v>
      </c>
      <c r="O261" s="32" t="str">
        <f>IFERROR(MIN('Rp0,2, МПа'!O261/1.5,'Rm, МПа'!O261/2.6),"-")</f>
        <v>-</v>
      </c>
      <c r="P261" s="33" t="str">
        <f>IFERROR(MIN('Rp0,2, МПа'!P261/1.5,'Rm, МПа'!P261/2.6),"-")</f>
        <v>-</v>
      </c>
      <c r="Q261" s="31">
        <f>IFERROR('Rp0,2, МПа'!D261/2,"-")</f>
        <v>220.5</v>
      </c>
      <c r="R261" s="32">
        <f>IFERROR('Rp0,2, МПа'!E261/2,"-")</f>
        <v>211</v>
      </c>
      <c r="S261" s="32">
        <f>IFERROR('Rp0,2, МПа'!F261/2,"-")</f>
        <v>206</v>
      </c>
      <c r="T261" s="32">
        <f>IFERROR('Rp0,2, МПа'!G261/2,"-")</f>
        <v>196</v>
      </c>
      <c r="U261" s="32">
        <f>IFERROR('Rp0,2, МПа'!H261/2,"-")</f>
        <v>196</v>
      </c>
      <c r="V261" s="32">
        <f>IFERROR('Rp0,2, МПа'!I261/2,"-")</f>
        <v>181.5</v>
      </c>
      <c r="W261" s="32">
        <f>IFERROR('Rp0,2, МПа'!J261/2,"-")</f>
        <v>176.5</v>
      </c>
      <c r="X261" s="32" t="str">
        <f>IFERROR('Rp0,2, МПа'!K261/2,"-")</f>
        <v>-</v>
      </c>
      <c r="Y261" s="32" t="str">
        <f>IFERROR('Rp0,2, МПа'!L261/2,"-")</f>
        <v>-</v>
      </c>
      <c r="Z261" s="32" t="str">
        <f>IFERROR('Rp0,2, МПа'!M261/2,"-")</f>
        <v>-</v>
      </c>
      <c r="AA261" s="32" t="str">
        <f>IFERROR('Rp0,2, МПа'!N261/2,"-")</f>
        <v>-</v>
      </c>
      <c r="AB261" s="32" t="str">
        <f>IFERROR('Rp0,2, МПа'!O261/2,"-")</f>
        <v>-</v>
      </c>
      <c r="AC261" s="33" t="str">
        <f>IFERROR('Rp0,2, МПа'!P261/2,"-")</f>
        <v>-</v>
      </c>
    </row>
    <row r="262" spans="1:29" ht="25.5" x14ac:dyDescent="0.25">
      <c r="A262" s="10" t="str">
        <f>INDEX('Обработка исходного'!B:B,ROW($B$3)+4*(ROW($B262)-ROW($B$3)))</f>
        <v>Сталь высокохромистая</v>
      </c>
      <c r="B262" s="47" t="str">
        <f>INDEX('Обработка исходного'!D:D,ROW($B$3)+4*(ROW($B262)-ROW($B$3)))</f>
        <v>20Х13</v>
      </c>
      <c r="C262" s="27" t="str">
        <f>'Rp0,2, МПа'!C262</f>
        <v>Горячекатаная сталь диаметром, стороной квадрата или толщиной до 60 мм</v>
      </c>
      <c r="D262" s="31">
        <f>IFERROR(MIN('Rp0,2, МПа'!D262/1.5,'Rm, МПа'!D262/2.6),"-")</f>
        <v>248.84615384615384</v>
      </c>
      <c r="E262" s="32">
        <f>IFERROR(MIN('Rp0,2, МПа'!E262/1.5,'Rm, МПа'!E262/2.6),"-")</f>
        <v>241.53846153846152</v>
      </c>
      <c r="F262" s="32">
        <f>IFERROR(MIN('Rp0,2, МПа'!F262/1.5,'Rm, МПа'!F262/2.6),"-")</f>
        <v>233.84615384615384</v>
      </c>
      <c r="G262" s="32">
        <f>IFERROR(MIN('Rp0,2, МПа'!G262/1.5,'Rm, МПа'!G262/2.6),"-")</f>
        <v>226.53846153846152</v>
      </c>
      <c r="H262" s="32">
        <f>IFERROR(MIN('Rp0,2, МПа'!H262/1.5,'Rm, МПа'!H262/2.6),"-")</f>
        <v>218.84615384615384</v>
      </c>
      <c r="I262" s="32">
        <f>IFERROR(MIN('Rp0,2, МПа'!I262/1.5,'Rm, МПа'!I262/2.6),"-")</f>
        <v>211.15384615384616</v>
      </c>
      <c r="J262" s="32">
        <f>IFERROR(MIN('Rp0,2, МПа'!J262/1.5,'Rm, МПа'!J262/2.6),"-")</f>
        <v>203.84615384615384</v>
      </c>
      <c r="K262" s="32" t="str">
        <f>IFERROR(MIN('Rp0,2, МПа'!K262/1.5,'Rm, МПа'!K262/2.6),"-")</f>
        <v>-</v>
      </c>
      <c r="L262" s="32" t="str">
        <f>IFERROR(MIN('Rp0,2, МПа'!L262/1.5,'Rm, МПа'!L262/2.6),"-")</f>
        <v>-</v>
      </c>
      <c r="M262" s="32" t="str">
        <f>IFERROR(MIN('Rp0,2, МПа'!M262/1.5,'Rm, МПа'!M262/2.6),"-")</f>
        <v>-</v>
      </c>
      <c r="N262" s="32" t="str">
        <f>IFERROR(MIN('Rp0,2, МПа'!N262/1.5,'Rm, МПа'!N262/2.6),"-")</f>
        <v>-</v>
      </c>
      <c r="O262" s="32" t="str">
        <f>IFERROR(MIN('Rp0,2, МПа'!O262/1.5,'Rm, МПа'!O262/2.6),"-")</f>
        <v>-</v>
      </c>
      <c r="P262" s="33" t="str">
        <f>IFERROR(MIN('Rp0,2, МПа'!P262/1.5,'Rm, МПа'!P262/2.6),"-")</f>
        <v>-</v>
      </c>
      <c r="Q262" s="31">
        <f>IFERROR('Rp0,2, МПа'!D262/2,"-")</f>
        <v>220.5</v>
      </c>
      <c r="R262" s="32">
        <f>IFERROR('Rp0,2, МПа'!E262/2,"-")</f>
        <v>211</v>
      </c>
      <c r="S262" s="32">
        <f>IFERROR('Rp0,2, МПа'!F262/2,"-")</f>
        <v>206</v>
      </c>
      <c r="T262" s="32">
        <f>IFERROR('Rp0,2, МПа'!G262/2,"-")</f>
        <v>196</v>
      </c>
      <c r="U262" s="32">
        <f>IFERROR('Rp0,2, МПа'!H262/2,"-")</f>
        <v>196</v>
      </c>
      <c r="V262" s="32">
        <f>IFERROR('Rp0,2, МПа'!I262/2,"-")</f>
        <v>181.5</v>
      </c>
      <c r="W262" s="32">
        <f>IFERROR('Rp0,2, МПа'!J262/2,"-")</f>
        <v>176.5</v>
      </c>
      <c r="X262" s="32" t="str">
        <f>IFERROR('Rp0,2, МПа'!K262/2,"-")</f>
        <v>-</v>
      </c>
      <c r="Y262" s="32" t="str">
        <f>IFERROR('Rp0,2, МПа'!L262/2,"-")</f>
        <v>-</v>
      </c>
      <c r="Z262" s="32" t="str">
        <f>IFERROR('Rp0,2, МПа'!M262/2,"-")</f>
        <v>-</v>
      </c>
      <c r="AA262" s="32" t="str">
        <f>IFERROR('Rp0,2, МПа'!N262/2,"-")</f>
        <v>-</v>
      </c>
      <c r="AB262" s="32" t="str">
        <f>IFERROR('Rp0,2, МПа'!O262/2,"-")</f>
        <v>-</v>
      </c>
      <c r="AC262" s="33" t="str">
        <f>IFERROR('Rp0,2, МПа'!P262/2,"-")</f>
        <v>-</v>
      </c>
    </row>
    <row r="263" spans="1:29" ht="25.5" x14ac:dyDescent="0.25">
      <c r="A263" s="10" t="str">
        <f>INDEX('Обработка исходного'!B:B,ROW($B$3)+4*(ROW($B263)-ROW($B$3)))</f>
        <v>Сталь высокохромистая</v>
      </c>
      <c r="B263" s="47" t="str">
        <f>INDEX('Обработка исходного'!D:D,ROW($B$3)+4*(ROW($B263)-ROW($B$3)))</f>
        <v>20Х13</v>
      </c>
      <c r="C263" s="27" t="str">
        <f>'Rp0,2, МПа'!C263</f>
        <v>Горячекатаная сталь диаметром, стороной квадрата или толщиной от 60 до 100 мм</v>
      </c>
      <c r="D263" s="31">
        <f>IFERROR(MIN('Rp0,2, МПа'!D263/1.5,'Rm, МПа'!D263/2.6),"-")</f>
        <v>248.84615384615384</v>
      </c>
      <c r="E263" s="32">
        <f>IFERROR(MIN('Rp0,2, МПа'!E263/1.5,'Rm, МПа'!E263/2.6),"-")</f>
        <v>241.53846153846152</v>
      </c>
      <c r="F263" s="32">
        <f>IFERROR(MIN('Rp0,2, МПа'!F263/1.5,'Rm, МПа'!F263/2.6),"-")</f>
        <v>233.84615384615384</v>
      </c>
      <c r="G263" s="32">
        <f>IFERROR(MIN('Rp0,2, МПа'!G263/1.5,'Rm, МПа'!G263/2.6),"-")</f>
        <v>226.53846153846152</v>
      </c>
      <c r="H263" s="32">
        <f>IFERROR(MIN('Rp0,2, МПа'!H263/1.5,'Rm, МПа'!H263/2.6),"-")</f>
        <v>218.84615384615384</v>
      </c>
      <c r="I263" s="32">
        <f>IFERROR(MIN('Rp0,2, МПа'!I263/1.5,'Rm, МПа'!I263/2.6),"-")</f>
        <v>211.15384615384616</v>
      </c>
      <c r="J263" s="32">
        <f>IFERROR(MIN('Rp0,2, МПа'!J263/1.5,'Rm, МПа'!J263/2.6),"-")</f>
        <v>203.84615384615384</v>
      </c>
      <c r="K263" s="32" t="str">
        <f>IFERROR(MIN('Rp0,2, МПа'!K263/1.5,'Rm, МПа'!K263/2.6),"-")</f>
        <v>-</v>
      </c>
      <c r="L263" s="32" t="str">
        <f>IFERROR(MIN('Rp0,2, МПа'!L263/1.5,'Rm, МПа'!L263/2.6),"-")</f>
        <v>-</v>
      </c>
      <c r="M263" s="32" t="str">
        <f>IFERROR(MIN('Rp0,2, МПа'!M263/1.5,'Rm, МПа'!M263/2.6),"-")</f>
        <v>-</v>
      </c>
      <c r="N263" s="32" t="str">
        <f>IFERROR(MIN('Rp0,2, МПа'!N263/1.5,'Rm, МПа'!N263/2.6),"-")</f>
        <v>-</v>
      </c>
      <c r="O263" s="32" t="str">
        <f>IFERROR(MIN('Rp0,2, МПа'!O263/1.5,'Rm, МПа'!O263/2.6),"-")</f>
        <v>-</v>
      </c>
      <c r="P263" s="33" t="str">
        <f>IFERROR(MIN('Rp0,2, МПа'!P263/1.5,'Rm, МПа'!P263/2.6),"-")</f>
        <v>-</v>
      </c>
      <c r="Q263" s="31">
        <f>IFERROR('Rp0,2, МПа'!D263/2,"-")</f>
        <v>220.5</v>
      </c>
      <c r="R263" s="32">
        <f>IFERROR('Rp0,2, МПа'!E263/2,"-")</f>
        <v>211</v>
      </c>
      <c r="S263" s="32">
        <f>IFERROR('Rp0,2, МПа'!F263/2,"-")</f>
        <v>206</v>
      </c>
      <c r="T263" s="32">
        <f>IFERROR('Rp0,2, МПа'!G263/2,"-")</f>
        <v>196</v>
      </c>
      <c r="U263" s="32">
        <f>IFERROR('Rp0,2, МПа'!H263/2,"-")</f>
        <v>196</v>
      </c>
      <c r="V263" s="32">
        <f>IFERROR('Rp0,2, МПа'!I263/2,"-")</f>
        <v>181.5</v>
      </c>
      <c r="W263" s="32">
        <f>IFERROR('Rp0,2, МПа'!J263/2,"-")</f>
        <v>176.5</v>
      </c>
      <c r="X263" s="32" t="str">
        <f>IFERROR('Rp0,2, МПа'!K263/2,"-")</f>
        <v>-</v>
      </c>
      <c r="Y263" s="32" t="str">
        <f>IFERROR('Rp0,2, МПа'!L263/2,"-")</f>
        <v>-</v>
      </c>
      <c r="Z263" s="32" t="str">
        <f>IFERROR('Rp0,2, МПа'!M263/2,"-")</f>
        <v>-</v>
      </c>
      <c r="AA263" s="32" t="str">
        <f>IFERROR('Rp0,2, МПа'!N263/2,"-")</f>
        <v>-</v>
      </c>
      <c r="AB263" s="32" t="str">
        <f>IFERROR('Rp0,2, МПа'!O263/2,"-")</f>
        <v>-</v>
      </c>
      <c r="AC263" s="33" t="str">
        <f>IFERROR('Rp0,2, МПа'!P263/2,"-")</f>
        <v>-</v>
      </c>
    </row>
    <row r="264" spans="1:29" ht="25.5" x14ac:dyDescent="0.25">
      <c r="A264" s="10" t="str">
        <f>INDEX('Обработка исходного'!B:B,ROW($B$3)+4*(ROW($B264)-ROW($B$3)))</f>
        <v>Сталь высокохромистая</v>
      </c>
      <c r="B264" s="47" t="str">
        <f>INDEX('Обработка исходного'!D:D,ROW($B$3)+4*(ROW($B264)-ROW($B$3)))</f>
        <v>20Х13</v>
      </c>
      <c r="C264" s="27" t="str">
        <f>'Rp0,2, МПа'!C264</f>
        <v>Горячекатаная сталь со стороной квадрата или толщиной от 100 до 150 мм</v>
      </c>
      <c r="D264" s="31">
        <f>IFERROR(MIN('Rp0,2, МПа'!D264/1.5,'Rm, МПа'!D264/2.6),"-")</f>
        <v>248.84615384615384</v>
      </c>
      <c r="E264" s="32">
        <f>IFERROR(MIN('Rp0,2, МПа'!E264/1.5,'Rm, МПа'!E264/2.6),"-")</f>
        <v>241.53846153846152</v>
      </c>
      <c r="F264" s="32">
        <f>IFERROR(MIN('Rp0,2, МПа'!F264/1.5,'Rm, МПа'!F264/2.6),"-")</f>
        <v>233.84615384615384</v>
      </c>
      <c r="G264" s="32">
        <f>IFERROR(MIN('Rp0,2, МПа'!G264/1.5,'Rm, МПа'!G264/2.6),"-")</f>
        <v>226.53846153846152</v>
      </c>
      <c r="H264" s="32">
        <f>IFERROR(MIN('Rp0,2, МПа'!H264/1.5,'Rm, МПа'!H264/2.6),"-")</f>
        <v>218.84615384615384</v>
      </c>
      <c r="I264" s="32">
        <f>IFERROR(MIN('Rp0,2, МПа'!I264/1.5,'Rm, МПа'!I264/2.6),"-")</f>
        <v>211.15384615384616</v>
      </c>
      <c r="J264" s="32">
        <f>IFERROR(MIN('Rp0,2, МПа'!J264/1.5,'Rm, МПа'!J264/2.6),"-")</f>
        <v>203.84615384615384</v>
      </c>
      <c r="K264" s="32" t="str">
        <f>IFERROR(MIN('Rp0,2, МПа'!K264/1.5,'Rm, МПа'!K264/2.6),"-")</f>
        <v>-</v>
      </c>
      <c r="L264" s="32" t="str">
        <f>IFERROR(MIN('Rp0,2, МПа'!L264/1.5,'Rm, МПа'!L264/2.6),"-")</f>
        <v>-</v>
      </c>
      <c r="M264" s="32" t="str">
        <f>IFERROR(MIN('Rp0,2, МПа'!M264/1.5,'Rm, МПа'!M264/2.6),"-")</f>
        <v>-</v>
      </c>
      <c r="N264" s="32" t="str">
        <f>IFERROR(MIN('Rp0,2, МПа'!N264/1.5,'Rm, МПа'!N264/2.6),"-")</f>
        <v>-</v>
      </c>
      <c r="O264" s="32" t="str">
        <f>IFERROR(MIN('Rp0,2, МПа'!O264/1.5,'Rm, МПа'!O264/2.6),"-")</f>
        <v>-</v>
      </c>
      <c r="P264" s="33" t="str">
        <f>IFERROR(MIN('Rp0,2, МПа'!P264/1.5,'Rm, МПа'!P264/2.6),"-")</f>
        <v>-</v>
      </c>
      <c r="Q264" s="31">
        <f>IFERROR('Rp0,2, МПа'!D264/2,"-")</f>
        <v>220.5</v>
      </c>
      <c r="R264" s="32">
        <f>IFERROR('Rp0,2, МПа'!E264/2,"-")</f>
        <v>211</v>
      </c>
      <c r="S264" s="32">
        <f>IFERROR('Rp0,2, МПа'!F264/2,"-")</f>
        <v>206</v>
      </c>
      <c r="T264" s="32">
        <f>IFERROR('Rp0,2, МПа'!G264/2,"-")</f>
        <v>196</v>
      </c>
      <c r="U264" s="32">
        <f>IFERROR('Rp0,2, МПа'!H264/2,"-")</f>
        <v>196</v>
      </c>
      <c r="V264" s="32">
        <f>IFERROR('Rp0,2, МПа'!I264/2,"-")</f>
        <v>181.5</v>
      </c>
      <c r="W264" s="32">
        <f>IFERROR('Rp0,2, МПа'!J264/2,"-")</f>
        <v>176.5</v>
      </c>
      <c r="X264" s="32" t="str">
        <f>IFERROR('Rp0,2, МПа'!K264/2,"-")</f>
        <v>-</v>
      </c>
      <c r="Y264" s="32" t="str">
        <f>IFERROR('Rp0,2, МПа'!L264/2,"-")</f>
        <v>-</v>
      </c>
      <c r="Z264" s="32" t="str">
        <f>IFERROR('Rp0,2, МПа'!M264/2,"-")</f>
        <v>-</v>
      </c>
      <c r="AA264" s="32" t="str">
        <f>IFERROR('Rp0,2, МПа'!N264/2,"-")</f>
        <v>-</v>
      </c>
      <c r="AB264" s="32" t="str">
        <f>IFERROR('Rp0,2, МПа'!O264/2,"-")</f>
        <v>-</v>
      </c>
      <c r="AC264" s="33" t="str">
        <f>IFERROR('Rp0,2, МПа'!P264/2,"-")</f>
        <v>-</v>
      </c>
    </row>
    <row r="265" spans="1:29" x14ac:dyDescent="0.25">
      <c r="A265" s="10" t="str">
        <f>INDEX('Обработка исходного'!B:B,ROW($B$3)+4*(ROW($B265)-ROW($B$3)))</f>
        <v>Сталь высокохромистая</v>
      </c>
      <c r="B265" s="47" t="str">
        <f>INDEX('Обработка исходного'!D:D,ROW($B$3)+4*(ROW($B265)-ROW($B$3)))</f>
        <v>20Х13</v>
      </c>
      <c r="C265" s="27" t="str">
        <f>'Rp0,2, МПа'!C265</f>
        <v>Заготовки крепежных деталей, КП590*</v>
      </c>
      <c r="D265" s="31">
        <f>IFERROR(MIN('Rp0,2, МПа'!D265/1.5,'Rm, МПа'!D265/2.6),"-")</f>
        <v>301.92307692307691</v>
      </c>
      <c r="E265" s="32">
        <f>IFERROR(MIN('Rp0,2, МПа'!E265/1.5,'Rm, МПа'!E265/2.6),"-")</f>
        <v>290.38461538461536</v>
      </c>
      <c r="F265" s="32">
        <f>IFERROR(MIN('Rp0,2, МПа'!F265/1.5,'Rm, МПа'!F265/2.6),"-")</f>
        <v>283.07692307692309</v>
      </c>
      <c r="G265" s="32">
        <f>IFERROR(MIN('Rp0,2, МПа'!G265/1.5,'Rm, МПа'!G265/2.6),"-")</f>
        <v>275.38461538461536</v>
      </c>
      <c r="H265" s="32">
        <f>IFERROR(MIN('Rp0,2, МПа'!H265/1.5,'Rm, МПа'!H265/2.6),"-")</f>
        <v>264.23076923076923</v>
      </c>
      <c r="I265" s="32">
        <f>IFERROR(MIN('Rp0,2, МПа'!I265/1.5,'Rm, МПа'!I265/2.6),"-")</f>
        <v>256.53846153846155</v>
      </c>
      <c r="J265" s="32">
        <f>IFERROR(MIN('Rp0,2, МПа'!J265/1.5,'Rm, МПа'!J265/2.6),"-")</f>
        <v>245.38461538461539</v>
      </c>
      <c r="K265" s="32" t="str">
        <f>IFERROR(MIN('Rp0,2, МПа'!K265/1.5,'Rm, МПа'!K265/2.6),"-")</f>
        <v>-</v>
      </c>
      <c r="L265" s="32" t="str">
        <f>IFERROR(MIN('Rp0,2, МПа'!L265/1.5,'Rm, МПа'!L265/2.6),"-")</f>
        <v>-</v>
      </c>
      <c r="M265" s="32" t="str">
        <f>IFERROR(MIN('Rp0,2, МПа'!M265/1.5,'Rm, МПа'!M265/2.6),"-")</f>
        <v>-</v>
      </c>
      <c r="N265" s="32" t="str">
        <f>IFERROR(MIN('Rp0,2, МПа'!N265/1.5,'Rm, МПа'!N265/2.6),"-")</f>
        <v>-</v>
      </c>
      <c r="O265" s="32" t="str">
        <f>IFERROR(MIN('Rp0,2, МПа'!O265/1.5,'Rm, МПа'!O265/2.6),"-")</f>
        <v>-</v>
      </c>
      <c r="P265" s="33" t="str">
        <f>IFERROR(MIN('Rp0,2, МПа'!P265/1.5,'Rm, МПа'!P265/2.6),"-")</f>
        <v>-</v>
      </c>
      <c r="Q265" s="31">
        <f>IFERROR('Rp0,2, МПа'!D265/2,"-")</f>
        <v>295</v>
      </c>
      <c r="R265" s="32">
        <f>IFERROR('Rp0,2, МПа'!E265/2,"-")</f>
        <v>279.5</v>
      </c>
      <c r="S265" s="32">
        <f>IFERROR('Rp0,2, МПа'!F265/2,"-")</f>
        <v>274.5</v>
      </c>
      <c r="T265" s="32">
        <f>IFERROR('Rp0,2, МПа'!G265/2,"-")</f>
        <v>260</v>
      </c>
      <c r="U265" s="32">
        <f>IFERROR('Rp0,2, МПа'!H265/2,"-")</f>
        <v>260</v>
      </c>
      <c r="V265" s="32">
        <f>IFERROR('Rp0,2, МПа'!I265/2,"-")</f>
        <v>240.5</v>
      </c>
      <c r="W265" s="32">
        <f>IFERROR('Rp0,2, МПа'!J265/2,"-")</f>
        <v>235.5</v>
      </c>
      <c r="X265" s="32" t="str">
        <f>IFERROR('Rp0,2, МПа'!K265/2,"-")</f>
        <v>-</v>
      </c>
      <c r="Y265" s="32" t="str">
        <f>IFERROR('Rp0,2, МПа'!L265/2,"-")</f>
        <v>-</v>
      </c>
      <c r="Z265" s="32" t="str">
        <f>IFERROR('Rp0,2, МПа'!M265/2,"-")</f>
        <v>-</v>
      </c>
      <c r="AA265" s="32" t="str">
        <f>IFERROR('Rp0,2, МПа'!N265/2,"-")</f>
        <v>-</v>
      </c>
      <c r="AB265" s="32" t="str">
        <f>IFERROR('Rp0,2, МПа'!O265/2,"-")</f>
        <v>-</v>
      </c>
      <c r="AC265" s="33" t="str">
        <f>IFERROR('Rp0,2, МПа'!P265/2,"-")</f>
        <v>-</v>
      </c>
    </row>
    <row r="266" spans="1:29" x14ac:dyDescent="0.25">
      <c r="A266" s="10" t="str">
        <f>INDEX('Обработка исходного'!B:B,ROW($B$3)+4*(ROW($B266)-ROW($B$3)))</f>
        <v>Сталь высокохромистая</v>
      </c>
      <c r="B266" s="47" t="str">
        <f>INDEX('Обработка исходного'!D:D,ROW($B$3)+4*(ROW($B266)-ROW($B$3)))</f>
        <v>20Х13</v>
      </c>
      <c r="C266" s="27" t="str">
        <f>'Rp0,2, МПа'!C266</f>
        <v>Листы толщиной от 4 до 50 мм</v>
      </c>
      <c r="D266" s="31">
        <f>IFERROR(MIN('Rp0,2, МПа'!D266/1.5,'Rm, МПа'!D266/2.6),"-")</f>
        <v>196.15384615384616</v>
      </c>
      <c r="E266" s="32">
        <f>IFERROR(MIN('Rp0,2, МПа'!E266/1.5,'Rm, МПа'!E266/2.6),"-")</f>
        <v>188.84615384615384</v>
      </c>
      <c r="F266" s="32">
        <f>IFERROR(MIN('Rp0,2, МПа'!F266/1.5,'Rm, МПа'!F266/2.6),"-")</f>
        <v>185</v>
      </c>
      <c r="G266" s="32">
        <f>IFERROR(MIN('Rp0,2, МПа'!G266/1.5,'Rm, МПа'!G266/2.6),"-")</f>
        <v>181.15384615384616</v>
      </c>
      <c r="H266" s="32">
        <f>IFERROR(MIN('Rp0,2, МПа'!H266/1.5,'Rm, МПа'!H266/2.6),"-")</f>
        <v>169.61538461538461</v>
      </c>
      <c r="I266" s="32">
        <f>IFERROR(MIN('Rp0,2, МПа'!I266/1.5,'Rm, МПа'!I266/2.6),"-")</f>
        <v>166.15384615384616</v>
      </c>
      <c r="J266" s="32">
        <f>IFERROR(MIN('Rp0,2, МПа'!J266/1.5,'Rm, МПа'!J266/2.6),"-")</f>
        <v>158.46153846153845</v>
      </c>
      <c r="K266" s="32" t="str">
        <f>IFERROR(MIN('Rp0,2, МПа'!K266/1.5,'Rm, МПа'!K266/2.6),"-")</f>
        <v>-</v>
      </c>
      <c r="L266" s="32" t="str">
        <f>IFERROR(MIN('Rp0,2, МПа'!L266/1.5,'Rm, МПа'!L266/2.6),"-")</f>
        <v>-</v>
      </c>
      <c r="M266" s="32" t="str">
        <f>IFERROR(MIN('Rp0,2, МПа'!M266/1.5,'Rm, МПа'!M266/2.6),"-")</f>
        <v>-</v>
      </c>
      <c r="N266" s="32" t="str">
        <f>IFERROR(MIN('Rp0,2, МПа'!N266/1.5,'Rm, МПа'!N266/2.6),"-")</f>
        <v>-</v>
      </c>
      <c r="O266" s="32" t="str">
        <f>IFERROR(MIN('Rp0,2, МПа'!O266/1.5,'Rm, МПа'!O266/2.6),"-")</f>
        <v>-</v>
      </c>
      <c r="P266" s="33" t="str">
        <f>IFERROR(MIN('Rp0,2, МПа'!P266/1.5,'Rm, МПа'!P266/2.6),"-")</f>
        <v>-</v>
      </c>
      <c r="Q266" s="31">
        <f>IFERROR('Rp0,2, МПа'!D266/2,"-")</f>
        <v>186.5</v>
      </c>
      <c r="R266" s="32">
        <f>IFERROR('Rp0,2, МПа'!E266/2,"-")</f>
        <v>176.5</v>
      </c>
      <c r="S266" s="32">
        <f>IFERROR('Rp0,2, МПа'!F266/2,"-")</f>
        <v>171.5</v>
      </c>
      <c r="T266" s="32">
        <f>IFERROR('Rp0,2, МПа'!G266/2,"-")</f>
        <v>161.5</v>
      </c>
      <c r="U266" s="32">
        <f>IFERROR('Rp0,2, МПа'!H266/2,"-")</f>
        <v>161.5</v>
      </c>
      <c r="V266" s="32">
        <f>IFERROR('Rp0,2, МПа'!I266/2,"-")</f>
        <v>152</v>
      </c>
      <c r="W266" s="32">
        <f>IFERROR('Rp0,2, МПа'!J266/2,"-")</f>
        <v>147</v>
      </c>
      <c r="X266" s="32" t="str">
        <f>IFERROR('Rp0,2, МПа'!K266/2,"-")</f>
        <v>-</v>
      </c>
      <c r="Y266" s="32" t="str">
        <f>IFERROR('Rp0,2, МПа'!L266/2,"-")</f>
        <v>-</v>
      </c>
      <c r="Z266" s="32" t="str">
        <f>IFERROR('Rp0,2, МПа'!M266/2,"-")</f>
        <v>-</v>
      </c>
      <c r="AA266" s="32" t="str">
        <f>IFERROR('Rp0,2, МПа'!N266/2,"-")</f>
        <v>-</v>
      </c>
      <c r="AB266" s="32" t="str">
        <f>IFERROR('Rp0,2, МПа'!O266/2,"-")</f>
        <v>-</v>
      </c>
      <c r="AC266" s="33" t="str">
        <f>IFERROR('Rp0,2, МПа'!P266/2,"-")</f>
        <v>-</v>
      </c>
    </row>
    <row r="267" spans="1:29" ht="25.5" x14ac:dyDescent="0.25">
      <c r="A267" s="10" t="str">
        <f>INDEX('Обработка исходного'!B:B,ROW($B$3)+4*(ROW($B267)-ROW($B$3)))</f>
        <v>Сталь высокохромистая</v>
      </c>
      <c r="B267" s="47" t="str">
        <f>INDEX('Обработка исходного'!D:D,ROW($B$3)+4*(ROW($B267)-ROW($B$3)))</f>
        <v>20Х12ВНМФ</v>
      </c>
      <c r="C267" s="27" t="str">
        <f>'Rp0,2, МПа'!C267</f>
        <v>Заготовки крепежных деталей толщиной до 200 мм, КП670*</v>
      </c>
      <c r="D267" s="31">
        <f>IFERROR(MIN('Rp0,2, МПа'!D267/1.5,'Rm, МПа'!D267/2.6),"-")</f>
        <v>301.92307692307691</v>
      </c>
      <c r="E267" s="32">
        <f>IFERROR(MIN('Rp0,2, МПа'!E267/1.5,'Rm, МПа'!E267/2.6),"-")</f>
        <v>298.07692307692309</v>
      </c>
      <c r="F267" s="32">
        <f>IFERROR(MIN('Rp0,2, МПа'!F267/1.5,'Rm, МПа'!F267/2.6),"-")</f>
        <v>290.38461538461536</v>
      </c>
      <c r="G267" s="32">
        <f>IFERROR(MIN('Rp0,2, МПа'!G267/1.5,'Rm, МПа'!G267/2.6),"-")</f>
        <v>283.07692307692309</v>
      </c>
      <c r="H267" s="32">
        <f>IFERROR(MIN('Rp0,2, МПа'!H267/1.5,'Rm, МПа'!H267/2.6),"-")</f>
        <v>275.38461538461536</v>
      </c>
      <c r="I267" s="32">
        <f>IFERROR(MIN('Rp0,2, МПа'!I267/1.5,'Rm, МПа'!I267/2.6),"-")</f>
        <v>268.07692307692309</v>
      </c>
      <c r="J267" s="32">
        <f>IFERROR(MIN('Rp0,2, МПа'!J267/1.5,'Rm, МПа'!J267/2.6),"-")</f>
        <v>260.38461538461536</v>
      </c>
      <c r="K267" s="32">
        <f>IFERROR(MIN('Rp0,2, МПа'!K267/1.5,'Rm, МПа'!K267/2.6),"-")</f>
        <v>248.84615384615384</v>
      </c>
      <c r="L267" s="32">
        <f>IFERROR(MIN('Rp0,2, МПа'!L267/1.5,'Rm, МПа'!L267/2.6),"-")</f>
        <v>241.53846153846152</v>
      </c>
      <c r="M267" s="32">
        <f>IFERROR(MIN('Rp0,2, МПа'!M267/1.5,'Rm, МПа'!M267/2.6),"-")</f>
        <v>226.15384615384613</v>
      </c>
      <c r="N267" s="32">
        <f>IFERROR(MIN('Rp0,2, МПа'!N267/1.5,'Rm, МПа'!N267/2.6),"-")</f>
        <v>203.46153846153845</v>
      </c>
      <c r="O267" s="32" t="str">
        <f>IFERROR(MIN('Rp0,2, МПа'!O267/1.5,'Rm, МПа'!O267/2.6),"-")</f>
        <v>-</v>
      </c>
      <c r="P267" s="33" t="str">
        <f>IFERROR(MIN('Rp0,2, МПа'!P267/1.5,'Rm, МПа'!P267/2.6),"-")</f>
        <v>-</v>
      </c>
      <c r="Q267" s="31">
        <f>IFERROR('Rp0,2, МПа'!D267/2,"-")</f>
        <v>335</v>
      </c>
      <c r="R267" s="32">
        <f>IFERROR('Rp0,2, МПа'!E267/2,"-")</f>
        <v>328.5</v>
      </c>
      <c r="S267" s="32">
        <f>IFERROR('Rp0,2, МПа'!F267/2,"-")</f>
        <v>319</v>
      </c>
      <c r="T267" s="32">
        <f>IFERROR('Rp0,2, МПа'!G267/2,"-")</f>
        <v>309</v>
      </c>
      <c r="U267" s="32">
        <f>IFERROR('Rp0,2, МПа'!H267/2,"-")</f>
        <v>304</v>
      </c>
      <c r="V267" s="32">
        <f>IFERROR('Rp0,2, МПа'!I267/2,"-")</f>
        <v>294.5</v>
      </c>
      <c r="W267" s="32">
        <f>IFERROR('Rp0,2, МПа'!J267/2,"-")</f>
        <v>284.5</v>
      </c>
      <c r="X267" s="32">
        <f>IFERROR('Rp0,2, МПа'!K267/2,"-")</f>
        <v>260</v>
      </c>
      <c r="Y267" s="32">
        <f>IFERROR('Rp0,2, МПа'!L267/2,"-")</f>
        <v>255</v>
      </c>
      <c r="Z267" s="32">
        <f>IFERROR('Rp0,2, МПа'!M267/2,"-")</f>
        <v>240.5</v>
      </c>
      <c r="AA267" s="32">
        <f>IFERROR('Rp0,2, МПа'!N267/2,"-")</f>
        <v>230.5</v>
      </c>
      <c r="AB267" s="32">
        <f>IFERROR('Rp0,2, МПа'!O267/2,"-")</f>
        <v>0</v>
      </c>
      <c r="AC267" s="33">
        <f>IFERROR('Rp0,2, МПа'!P267/2,"-")</f>
        <v>0</v>
      </c>
    </row>
    <row r="268" spans="1:29" ht="25.5" x14ac:dyDescent="0.25">
      <c r="A268" s="10" t="str">
        <f>INDEX('Обработка исходного'!B:B,ROW($B$3)+4*(ROW($B268)-ROW($B$3)))</f>
        <v>Сталь высокохромистая</v>
      </c>
      <c r="B268" s="47" t="str">
        <f>INDEX('Обработка исходного'!D:D,ROW($B$3)+4*(ROW($B268)-ROW($B$3)))</f>
        <v>09Х17Н</v>
      </c>
      <c r="C268" s="27" t="str">
        <f>'Rp0,2, МПа'!C268</f>
        <v>Поковки диаметром или толщиной под термическую обработку до 200 мм</v>
      </c>
      <c r="D268" s="31">
        <f>IFERROR(MIN('Rp0,2, МПа'!D268/1.5,'Rm, МПа'!D268/2.6),"-")</f>
        <v>169.61538461538461</v>
      </c>
      <c r="E268" s="32">
        <f>IFERROR(MIN('Rp0,2, МПа'!E268/1.5,'Rm, МПа'!E268/2.6),"-")</f>
        <v>166.15384615384616</v>
      </c>
      <c r="F268" s="32">
        <f>IFERROR(MIN('Rp0,2, МПа'!F268/1.5,'Rm, МПа'!F268/2.6),"-")</f>
        <v>162.30769230769229</v>
      </c>
      <c r="G268" s="32">
        <f>IFERROR(MIN('Rp0,2, МПа'!G268/1.5,'Rm, МПа'!G268/2.6),"-")</f>
        <v>158.46153846153845</v>
      </c>
      <c r="H268" s="32">
        <f>IFERROR(MIN('Rp0,2, МПа'!H268/1.5,'Rm, МПа'!H268/2.6),"-")</f>
        <v>154.61538461538461</v>
      </c>
      <c r="I268" s="32">
        <f>IFERROR(MIN('Rp0,2, МПа'!I268/1.5,'Rm, МПа'!I268/2.6),"-")</f>
        <v>150.76923076923077</v>
      </c>
      <c r="J268" s="32">
        <f>IFERROR(MIN('Rp0,2, МПа'!J268/1.5,'Rm, МПа'!J268/2.6),"-")</f>
        <v>143.46153846153845</v>
      </c>
      <c r="K268" s="32">
        <f>IFERROR(MIN('Rp0,2, МПа'!K268/1.5,'Rm, МПа'!K268/2.6),"-")</f>
        <v>143.46153846153845</v>
      </c>
      <c r="L268" s="32" t="str">
        <f>IFERROR(MIN('Rp0,2, МПа'!L268/1.5,'Rm, МПа'!L268/2.6),"-")</f>
        <v>-</v>
      </c>
      <c r="M268" s="32" t="str">
        <f>IFERROR(MIN('Rp0,2, МПа'!M268/1.5,'Rm, МПа'!M268/2.6),"-")</f>
        <v>-</v>
      </c>
      <c r="N268" s="32" t="str">
        <f>IFERROR(MIN('Rp0,2, МПа'!N268/1.5,'Rm, МПа'!N268/2.6),"-")</f>
        <v>-</v>
      </c>
      <c r="O268" s="32" t="str">
        <f>IFERROR(MIN('Rp0,2, МПа'!O268/1.5,'Rm, МПа'!O268/2.6),"-")</f>
        <v>-</v>
      </c>
      <c r="P268" s="33" t="str">
        <f>IFERROR(MIN('Rp0,2, МПа'!P268/1.5,'Rm, МПа'!P268/2.6),"-")</f>
        <v>-</v>
      </c>
      <c r="Q268" s="31">
        <f>IFERROR('Rp0,2, МПа'!D268/2,"-")</f>
        <v>171.5</v>
      </c>
      <c r="R268" s="32">
        <f>IFERROR('Rp0,2, МПа'!E268/2,"-")</f>
        <v>171.5</v>
      </c>
      <c r="S268" s="32">
        <f>IFERROR('Rp0,2, МПа'!F268/2,"-")</f>
        <v>166.5</v>
      </c>
      <c r="T268" s="32">
        <f>IFERROR('Rp0,2, МПа'!G268/2,"-")</f>
        <v>161.5</v>
      </c>
      <c r="U268" s="32">
        <f>IFERROR('Rp0,2, МПа'!H268/2,"-")</f>
        <v>157</v>
      </c>
      <c r="V268" s="32">
        <f>IFERROR('Rp0,2, МПа'!I268/2,"-")</f>
        <v>152</v>
      </c>
      <c r="W268" s="32">
        <f>IFERROR('Rp0,2, МПа'!J268/2,"-")</f>
        <v>152</v>
      </c>
      <c r="X268" s="32">
        <f>IFERROR('Rp0,2, МПа'!K268/2,"-")</f>
        <v>147</v>
      </c>
      <c r="Y268" s="32" t="str">
        <f>IFERROR('Rp0,2, МПа'!L268/2,"-")</f>
        <v>-</v>
      </c>
      <c r="Z268" s="32" t="str">
        <f>IFERROR('Rp0,2, МПа'!M268/2,"-")</f>
        <v>-</v>
      </c>
      <c r="AA268" s="32" t="str">
        <f>IFERROR('Rp0,2, МПа'!N268/2,"-")</f>
        <v>-</v>
      </c>
      <c r="AB268" s="32" t="str">
        <f>IFERROR('Rp0,2, МПа'!O268/2,"-")</f>
        <v>-</v>
      </c>
      <c r="AC268" s="33" t="str">
        <f>IFERROR('Rp0,2, МПа'!P268/2,"-")</f>
        <v>-</v>
      </c>
    </row>
    <row r="269" spans="1:29" ht="38.25" x14ac:dyDescent="0.25">
      <c r="A269" s="10" t="str">
        <f>INDEX('Обработка исходного'!B:B,ROW($B$3)+4*(ROW($B269)-ROW($B$3)))</f>
        <v>Сталь высокохромистая</v>
      </c>
      <c r="B269" s="47" t="str">
        <f>INDEX('Обработка исходного'!D:D,ROW($B$3)+4*(ROW($B269)-ROW($B$3)))</f>
        <v>09Х17Н</v>
      </c>
      <c r="C269" s="27" t="str">
        <f>'Rp0,2, МПа'!C269</f>
        <v>Заготовки в виде поковок, штамповок и прутков круглого сечения от 5 до 250 мм, квадратного от 40 до 200 мм</v>
      </c>
      <c r="D269" s="31">
        <f>IFERROR(MIN('Rp0,2, МПа'!D269/1.5,'Rm, МПа'!D269/2.6),"-")</f>
        <v>207.69230769230768</v>
      </c>
      <c r="E269" s="32">
        <f>IFERROR(MIN('Rp0,2, МПа'!E269/1.5,'Rm, МПа'!E269/2.6),"-")</f>
        <v>203.84615384615384</v>
      </c>
      <c r="F269" s="32">
        <f>IFERROR(MIN('Rp0,2, МПа'!F269/1.5,'Rm, МПа'!F269/2.6),"-")</f>
        <v>192.30769230769229</v>
      </c>
      <c r="G269" s="32">
        <f>IFERROR(MIN('Rp0,2, МПа'!G269/1.5,'Rm, МПа'!G269/2.6),"-")</f>
        <v>188.84615384615384</v>
      </c>
      <c r="H269" s="32">
        <f>IFERROR(MIN('Rp0,2, МПа'!H269/1.5,'Rm, МПа'!H269/2.6),"-")</f>
        <v>181.15384615384616</v>
      </c>
      <c r="I269" s="32">
        <f>IFERROR(MIN('Rp0,2, МПа'!I269/1.5,'Rm, МПа'!I269/2.6),"-")</f>
        <v>173.46153846153845</v>
      </c>
      <c r="J269" s="32">
        <f>IFERROR(MIN('Rp0,2, МПа'!J269/1.5,'Rm, МПа'!J269/2.6),"-")</f>
        <v>166.15384615384616</v>
      </c>
      <c r="K269" s="32">
        <f>IFERROR(MIN('Rp0,2, МПа'!K269/1.5,'Rm, МПа'!K269/2.6),"-")</f>
        <v>162.30769230769229</v>
      </c>
      <c r="L269" s="32" t="str">
        <f>IFERROR(MIN('Rp0,2, МПа'!L269/1.5,'Rm, МПа'!L269/2.6),"-")</f>
        <v>-</v>
      </c>
      <c r="M269" s="32" t="str">
        <f>IFERROR(MIN('Rp0,2, МПа'!M269/1.5,'Rm, МПа'!M269/2.6),"-")</f>
        <v>-</v>
      </c>
      <c r="N269" s="32" t="str">
        <f>IFERROR(MIN('Rp0,2, МПа'!N269/1.5,'Rm, МПа'!N269/2.6),"-")</f>
        <v>-</v>
      </c>
      <c r="O269" s="32" t="str">
        <f>IFERROR(MIN('Rp0,2, МПа'!O269/1.5,'Rm, МПа'!O269/2.6),"-")</f>
        <v>-</v>
      </c>
      <c r="P269" s="33" t="str">
        <f>IFERROR(MIN('Rp0,2, МПа'!P269/1.5,'Rm, МПа'!P269/2.6),"-")</f>
        <v>-</v>
      </c>
      <c r="Q269" s="31">
        <f>IFERROR('Rp0,2, МПа'!D269/2,"-")</f>
        <v>196</v>
      </c>
      <c r="R269" s="32">
        <f>IFERROR('Rp0,2, МПа'!E269/2,"-")</f>
        <v>176.5</v>
      </c>
      <c r="S269" s="32">
        <f>IFERROR('Rp0,2, МПа'!F269/2,"-")</f>
        <v>181.5</v>
      </c>
      <c r="T269" s="32">
        <f>IFERROR('Rp0,2, МПа'!G269/2,"-")</f>
        <v>176.5</v>
      </c>
      <c r="U269" s="32">
        <f>IFERROR('Rp0,2, МПа'!H269/2,"-")</f>
        <v>166.5</v>
      </c>
      <c r="V269" s="32">
        <f>IFERROR('Rp0,2, МПа'!I269/2,"-")</f>
        <v>161.5</v>
      </c>
      <c r="W269" s="32">
        <f>IFERROR('Rp0,2, МПа'!J269/2,"-")</f>
        <v>157</v>
      </c>
      <c r="X269" s="32">
        <f>IFERROR('Rp0,2, МПа'!K269/2,"-")</f>
        <v>147</v>
      </c>
      <c r="Y269" s="32" t="str">
        <f>IFERROR('Rp0,2, МПа'!L269/2,"-")</f>
        <v>-</v>
      </c>
      <c r="Z269" s="32" t="str">
        <f>IFERROR('Rp0,2, МПа'!M269/2,"-")</f>
        <v>-</v>
      </c>
      <c r="AA269" s="32" t="str">
        <f>IFERROR('Rp0,2, МПа'!N269/2,"-")</f>
        <v>-</v>
      </c>
      <c r="AB269" s="32" t="str">
        <f>IFERROR('Rp0,2, МПа'!O269/2,"-")</f>
        <v>-</v>
      </c>
      <c r="AC269" s="33" t="str">
        <f>IFERROR('Rp0,2, МПа'!P269/2,"-")</f>
        <v>-</v>
      </c>
    </row>
    <row r="270" spans="1:29" ht="25.5" x14ac:dyDescent="0.25">
      <c r="A270" s="10" t="str">
        <f>INDEX('Обработка исходного'!B:B,ROW($B$3)+4*(ROW($B270)-ROW($B$3)))</f>
        <v>Сталь высокохромистая</v>
      </c>
      <c r="B270" s="47" t="str">
        <f>INDEX('Обработка исходного'!D:D,ROW($B$3)+4*(ROW($B270)-ROW($B$3)))</f>
        <v>30Х13</v>
      </c>
      <c r="C270" s="27" t="str">
        <f>'Rp0,2, МПа'!C270</f>
        <v>Заготовки крепежных деталей толщиной или диаметром до 200 мм, КП590*</v>
      </c>
      <c r="D270" s="31">
        <f>IFERROR(MIN('Rp0,2, МПа'!D270/1.5,'Rm, МПа'!D270/2.6),"-")</f>
        <v>301.92307692307691</v>
      </c>
      <c r="E270" s="32">
        <f>IFERROR(MIN('Rp0,2, МПа'!E270/1.5,'Rm, МПа'!E270/2.6),"-")</f>
        <v>290.38461538461536</v>
      </c>
      <c r="F270" s="32">
        <f>IFERROR(MIN('Rp0,2, МПа'!F270/1.5,'Rm, МПа'!F270/2.6),"-")</f>
        <v>283.07692307692309</v>
      </c>
      <c r="G270" s="32">
        <f>IFERROR(MIN('Rp0,2, МПа'!G270/1.5,'Rm, МПа'!G270/2.6),"-")</f>
        <v>275.38461538461536</v>
      </c>
      <c r="H270" s="32">
        <f>IFERROR(MIN('Rp0,2, МПа'!H270/1.5,'Rm, МПа'!H270/2.6),"-")</f>
        <v>264.23076923076923</v>
      </c>
      <c r="I270" s="32">
        <f>IFERROR(MIN('Rp0,2, МПа'!I270/1.5,'Rm, МПа'!I270/2.6),"-")</f>
        <v>256.53846153846155</v>
      </c>
      <c r="J270" s="32">
        <f>IFERROR(MIN('Rp0,2, МПа'!J270/1.5,'Rm, МПа'!J270/2.6),"-")</f>
        <v>248.84615384615384</v>
      </c>
      <c r="K270" s="32" t="str">
        <f>IFERROR(MIN('Rp0,2, МПа'!K270/1.5,'Rm, МПа'!K270/2.6),"-")</f>
        <v>-</v>
      </c>
      <c r="L270" s="32" t="str">
        <f>IFERROR(MIN('Rp0,2, МПа'!L270/1.5,'Rm, МПа'!L270/2.6),"-")</f>
        <v>-</v>
      </c>
      <c r="M270" s="32" t="str">
        <f>IFERROR(MIN('Rp0,2, МПа'!M270/1.5,'Rm, МПа'!M270/2.6),"-")</f>
        <v>-</v>
      </c>
      <c r="N270" s="32" t="str">
        <f>IFERROR(MIN('Rp0,2, МПа'!N270/1.5,'Rm, МПа'!N270/2.6),"-")</f>
        <v>-</v>
      </c>
      <c r="O270" s="32" t="str">
        <f>IFERROR(MIN('Rp0,2, МПа'!O270/1.5,'Rm, МПа'!O270/2.6),"-")</f>
        <v>-</v>
      </c>
      <c r="P270" s="33" t="str">
        <f>IFERROR(MIN('Rp0,2, МПа'!P270/1.5,'Rm, МПа'!P270/2.6),"-")</f>
        <v>-</v>
      </c>
      <c r="Q270" s="31">
        <f>IFERROR('Rp0,2, МПа'!D270/2,"-")</f>
        <v>295</v>
      </c>
      <c r="R270" s="32">
        <f>IFERROR('Rp0,2, МПа'!E270/2,"-")</f>
        <v>289.5</v>
      </c>
      <c r="S270" s="32">
        <f>IFERROR('Rp0,2, МПа'!F270/2,"-")</f>
        <v>284.5</v>
      </c>
      <c r="T270" s="32">
        <f>IFERROR('Rp0,2, МПа'!G270/2,"-")</f>
        <v>279.5</v>
      </c>
      <c r="U270" s="32">
        <f>IFERROR('Rp0,2, МПа'!H270/2,"-")</f>
        <v>274.5</v>
      </c>
      <c r="V270" s="32">
        <f>IFERROR('Rp0,2, МПа'!I270/2,"-")</f>
        <v>270</v>
      </c>
      <c r="W270" s="32">
        <f>IFERROR('Rp0,2, МПа'!J270/2,"-")</f>
        <v>265</v>
      </c>
      <c r="X270" s="32" t="str">
        <f>IFERROR('Rp0,2, МПа'!K270/2,"-")</f>
        <v>-</v>
      </c>
      <c r="Y270" s="32" t="str">
        <f>IFERROR('Rp0,2, МПа'!L270/2,"-")</f>
        <v>-</v>
      </c>
      <c r="Z270" s="32" t="str">
        <f>IFERROR('Rp0,2, МПа'!M270/2,"-")</f>
        <v>-</v>
      </c>
      <c r="AA270" s="32" t="str">
        <f>IFERROR('Rp0,2, МПа'!N270/2,"-")</f>
        <v>-</v>
      </c>
      <c r="AB270" s="32" t="str">
        <f>IFERROR('Rp0,2, МПа'!O270/2,"-")</f>
        <v>-</v>
      </c>
      <c r="AC270" s="33" t="str">
        <f>IFERROR('Rp0,2, МПа'!P270/2,"-")</f>
        <v>-</v>
      </c>
    </row>
    <row r="271" spans="1:29" ht="25.5" x14ac:dyDescent="0.25">
      <c r="A271" s="10" t="str">
        <f>INDEX('Обработка исходного'!B:B,ROW($B$3)+4*(ROW($B271)-ROW($B$3)))</f>
        <v>Сталь высокохромистая</v>
      </c>
      <c r="B271" s="47" t="str">
        <f>INDEX('Обработка исходного'!D:D,ROW($B$3)+4*(ROW($B271)-ROW($B$3)))</f>
        <v>30Х13</v>
      </c>
      <c r="C271" s="27" t="str">
        <f>'Rp0,2, МПа'!C271</f>
        <v>Заготовки крепежных деталей толщиной или диаметром до 200 мм, КП685*</v>
      </c>
      <c r="D271" s="31">
        <f>IFERROR(MIN('Rp0,2, МПа'!D271/1.5,'Rm, МПа'!D271/2.6),"-")</f>
        <v>339.61538461538458</v>
      </c>
      <c r="E271" s="32">
        <f>IFERROR(MIN('Rp0,2, МПа'!E271/1.5,'Rm, МПа'!E271/2.6),"-")</f>
        <v>328.07692307692304</v>
      </c>
      <c r="F271" s="32">
        <f>IFERROR(MIN('Rp0,2, МПа'!F271/1.5,'Rm, МПа'!F271/2.6),"-")</f>
        <v>316.92307692307691</v>
      </c>
      <c r="G271" s="32">
        <f>IFERROR(MIN('Rp0,2, МПа'!G271/1.5,'Rm, МПа'!G271/2.6),"-")</f>
        <v>305.76923076923077</v>
      </c>
      <c r="H271" s="32">
        <f>IFERROR(MIN('Rp0,2, МПа'!H271/1.5,'Rm, МПа'!H271/2.6),"-")</f>
        <v>294.23076923076923</v>
      </c>
      <c r="I271" s="32">
        <f>IFERROR(MIN('Rp0,2, МПа'!I271/1.5,'Rm, МПа'!I271/2.6),"-")</f>
        <v>286.92307692307691</v>
      </c>
      <c r="J271" s="32">
        <f>IFERROR(MIN('Rp0,2, МПа'!J271/1.5,'Rm, МПа'!J271/2.6),"-")</f>
        <v>279.23076923076923</v>
      </c>
      <c r="K271" s="32" t="str">
        <f>IFERROR(MIN('Rp0,2, МПа'!K271/1.5,'Rm, МПа'!K271/2.6),"-")</f>
        <v>-</v>
      </c>
      <c r="L271" s="32" t="str">
        <f>IFERROR(MIN('Rp0,2, МПа'!L271/1.5,'Rm, МПа'!L271/2.6),"-")</f>
        <v>-</v>
      </c>
      <c r="M271" s="32" t="str">
        <f>IFERROR(MIN('Rp0,2, МПа'!M271/1.5,'Rm, МПа'!M271/2.6),"-")</f>
        <v>-</v>
      </c>
      <c r="N271" s="32" t="str">
        <f>IFERROR(MIN('Rp0,2, МПа'!N271/1.5,'Rm, МПа'!N271/2.6),"-")</f>
        <v>-</v>
      </c>
      <c r="O271" s="32" t="str">
        <f>IFERROR(MIN('Rp0,2, МПа'!O271/1.5,'Rm, МПа'!O271/2.6),"-")</f>
        <v>-</v>
      </c>
      <c r="P271" s="33" t="str">
        <f>IFERROR(MIN('Rp0,2, МПа'!P271/1.5,'Rm, МПа'!P271/2.6),"-")</f>
        <v>-</v>
      </c>
      <c r="Q271" s="31">
        <f>IFERROR('Rp0,2, МПа'!D271/2,"-")</f>
        <v>342.5</v>
      </c>
      <c r="R271" s="32">
        <f>IFERROR('Rp0,2, МПа'!E271/2,"-")</f>
        <v>342.5</v>
      </c>
      <c r="S271" s="32">
        <f>IFERROR('Rp0,2, МПа'!F271/2,"-")</f>
        <v>338.5</v>
      </c>
      <c r="T271" s="32">
        <f>IFERROR('Rp0,2, МПа'!G271/2,"-")</f>
        <v>333.5</v>
      </c>
      <c r="U271" s="32">
        <f>IFERROR('Rp0,2, МПа'!H271/2,"-")</f>
        <v>328.5</v>
      </c>
      <c r="V271" s="32">
        <f>IFERROR('Rp0,2, МПа'!I271/2,"-")</f>
        <v>319</v>
      </c>
      <c r="W271" s="32">
        <f>IFERROR('Rp0,2, МПа'!J271/2,"-")</f>
        <v>314</v>
      </c>
      <c r="X271" s="32" t="str">
        <f>IFERROR('Rp0,2, МПа'!K271/2,"-")</f>
        <v>-</v>
      </c>
      <c r="Y271" s="32" t="str">
        <f>IFERROR('Rp0,2, МПа'!L271/2,"-")</f>
        <v>-</v>
      </c>
      <c r="Z271" s="32" t="str">
        <f>IFERROR('Rp0,2, МПа'!M271/2,"-")</f>
        <v>-</v>
      </c>
      <c r="AA271" s="32" t="str">
        <f>IFERROR('Rp0,2, МПа'!N271/2,"-")</f>
        <v>-</v>
      </c>
      <c r="AB271" s="32" t="str">
        <f>IFERROR('Rp0,2, МПа'!O271/2,"-")</f>
        <v>-</v>
      </c>
      <c r="AC271" s="33" t="str">
        <f>IFERROR('Rp0,2, МПа'!P271/2,"-")</f>
        <v>-</v>
      </c>
    </row>
    <row r="272" spans="1:29" ht="25.5" x14ac:dyDescent="0.25">
      <c r="A272" s="10" t="str">
        <f>INDEX('Обработка исходного'!B:B,ROW($B$3)+4*(ROW($B272)-ROW($B$3)))</f>
        <v>Сталь высокохромистая</v>
      </c>
      <c r="B272" s="47" t="str">
        <f>INDEX('Обработка исходного'!D:D,ROW($B$3)+4*(ROW($B272)-ROW($B$3)))</f>
        <v>30Х13</v>
      </c>
      <c r="C272" s="27" t="str">
        <f>'Rp0,2, МПа'!C272</f>
        <v>Заготовки крепежных деталей толщиной или диаметром до 200 мм, КП785*</v>
      </c>
      <c r="D272" s="31">
        <f>IFERROR(MIN('Rp0,2, МПа'!D272/1.5,'Rm, МПа'!D272/2.6),"-")</f>
        <v>377.30769230769232</v>
      </c>
      <c r="E272" s="32">
        <f>IFERROR(MIN('Rp0,2, МПа'!E272/1.5,'Rm, МПа'!E272/2.6),"-")</f>
        <v>362.30769230769232</v>
      </c>
      <c r="F272" s="32">
        <f>IFERROR(MIN('Rp0,2, МПа'!F272/1.5,'Rm, МПа'!F272/2.6),"-")</f>
        <v>354.61538461538458</v>
      </c>
      <c r="G272" s="32">
        <f>IFERROR(MIN('Rp0,2, МПа'!G272/1.5,'Rm, МПа'!G272/2.6),"-")</f>
        <v>339.61538461538458</v>
      </c>
      <c r="H272" s="32">
        <f>IFERROR(MIN('Rp0,2, МПа'!H272/1.5,'Rm, МПа'!H272/2.6),"-")</f>
        <v>328.07692307692304</v>
      </c>
      <c r="I272" s="32">
        <f>IFERROR(MIN('Rp0,2, МПа'!I272/1.5,'Rm, МПа'!I272/2.6),"-")</f>
        <v>316.92307692307691</v>
      </c>
      <c r="J272" s="32">
        <f>IFERROR(MIN('Rp0,2, МПа'!J272/1.5,'Rm, МПа'!J272/2.6),"-")</f>
        <v>309.23076923076923</v>
      </c>
      <c r="K272" s="32" t="str">
        <f>IFERROR(MIN('Rp0,2, МПа'!K272/1.5,'Rm, МПа'!K272/2.6),"-")</f>
        <v>-</v>
      </c>
      <c r="L272" s="32" t="str">
        <f>IFERROR(MIN('Rp0,2, МПа'!L272/1.5,'Rm, МПа'!L272/2.6),"-")</f>
        <v>-</v>
      </c>
      <c r="M272" s="32" t="str">
        <f>IFERROR(MIN('Rp0,2, МПа'!M272/1.5,'Rm, МПа'!M272/2.6),"-")</f>
        <v>-</v>
      </c>
      <c r="N272" s="32" t="str">
        <f>IFERROR(MIN('Rp0,2, МПа'!N272/1.5,'Rm, МПа'!N272/2.6),"-")</f>
        <v>-</v>
      </c>
      <c r="O272" s="32" t="str">
        <f>IFERROR(MIN('Rp0,2, МПа'!O272/1.5,'Rm, МПа'!O272/2.6),"-")</f>
        <v>-</v>
      </c>
      <c r="P272" s="33" t="str">
        <f>IFERROR(MIN('Rp0,2, МПа'!P272/1.5,'Rm, МПа'!P272/2.6),"-")</f>
        <v>-</v>
      </c>
      <c r="Q272" s="31">
        <f>IFERROR('Rp0,2, МПа'!D272/2,"-")</f>
        <v>392.5</v>
      </c>
      <c r="R272" s="32">
        <f>IFERROR('Rp0,2, МПа'!E272/2,"-")</f>
        <v>387.5</v>
      </c>
      <c r="S272" s="32">
        <f>IFERROR('Rp0,2, МПа'!F272/2,"-")</f>
        <v>382.5</v>
      </c>
      <c r="T272" s="32">
        <f>IFERROR('Rp0,2, МПа'!G272/2,"-")</f>
        <v>373</v>
      </c>
      <c r="U272" s="32">
        <f>IFERROR('Rp0,2, МПа'!H272/2,"-")</f>
        <v>368</v>
      </c>
      <c r="V272" s="32">
        <f>IFERROR('Rp0,2, МПа'!I272/2,"-")</f>
        <v>358</v>
      </c>
      <c r="W272" s="32">
        <f>IFERROR('Rp0,2, МПа'!J272/2,"-")</f>
        <v>353</v>
      </c>
      <c r="X272" s="32" t="str">
        <f>IFERROR('Rp0,2, МПа'!K272/2,"-")</f>
        <v>-</v>
      </c>
      <c r="Y272" s="32" t="str">
        <f>IFERROR('Rp0,2, МПа'!L272/2,"-")</f>
        <v>-</v>
      </c>
      <c r="Z272" s="32" t="str">
        <f>IFERROR('Rp0,2, МПа'!M272/2,"-")</f>
        <v>-</v>
      </c>
      <c r="AA272" s="32" t="str">
        <f>IFERROR('Rp0,2, МПа'!N272/2,"-")</f>
        <v>-</v>
      </c>
      <c r="AB272" s="32" t="str">
        <f>IFERROR('Rp0,2, МПа'!O272/2,"-")</f>
        <v>-</v>
      </c>
      <c r="AC272" s="33" t="str">
        <f>IFERROR('Rp0,2, МПа'!P272/2,"-")</f>
        <v>-</v>
      </c>
    </row>
    <row r="273" spans="1:29" ht="38.25" x14ac:dyDescent="0.25">
      <c r="A273" s="10" t="str">
        <f>INDEX('Обработка исходного'!B:B,ROW($B$3)+4*(ROW($B273)-ROW($B$3)))</f>
        <v>Сталь высокохромистая</v>
      </c>
      <c r="B273" s="47" t="str">
        <f>INDEX('Обработка исходного'!D:D,ROW($B$3)+4*(ROW($B273)-ROW($B$3)))</f>
        <v>14Х17Н2</v>
      </c>
      <c r="C273" s="27" t="str">
        <f>'Rp0,2, МПа'!C273</f>
        <v>Сортовой прокат, заготовки крепежных деталей, поковки диаметром или толщиной под термообработку до 60 мм</v>
      </c>
      <c r="D273" s="31">
        <f>IFERROR(MIN('Rp0,2, МПа'!D273/1.5,'Rm, МПа'!D273/2.6),"-")</f>
        <v>415.38461538461536</v>
      </c>
      <c r="E273" s="32">
        <f>IFERROR(MIN('Rp0,2, МПа'!E273/1.5,'Rm, МПа'!E273/2.6),"-")</f>
        <v>407.69230769230768</v>
      </c>
      <c r="F273" s="32">
        <f>IFERROR(MIN('Rp0,2, МПа'!F273/1.5,'Rm, МПа'!F273/2.6),"-")</f>
        <v>403.84615384615381</v>
      </c>
      <c r="G273" s="32">
        <f>IFERROR(MIN('Rp0,2, МПа'!G273/1.5,'Rm, МПа'!G273/2.6),"-")</f>
        <v>400</v>
      </c>
      <c r="H273" s="32">
        <f>IFERROR(MIN('Rp0,2, МПа'!H273/1.5,'Rm, МПа'!H273/2.6),"-")</f>
        <v>396.15384615384613</v>
      </c>
      <c r="I273" s="32">
        <f>IFERROR(MIN('Rp0,2, МПа'!I273/1.5,'Rm, МПа'!I273/2.6),"-")</f>
        <v>388.46153846153845</v>
      </c>
      <c r="J273" s="32">
        <f>IFERROR(MIN('Rp0,2, МПа'!J273/1.5,'Rm, МПа'!J273/2.6),"-")</f>
        <v>384.61538461538458</v>
      </c>
      <c r="K273" s="32">
        <f>IFERROR(MIN('Rp0,2, МПа'!K273/1.5,'Rm, МПа'!K273/2.6),"-")</f>
        <v>369.61538461538458</v>
      </c>
      <c r="L273" s="32" t="str">
        <f>IFERROR(MIN('Rp0,2, МПа'!L273/1.5,'Rm, МПа'!L273/2.6),"-")</f>
        <v>-</v>
      </c>
      <c r="M273" s="32" t="str">
        <f>IFERROR(MIN('Rp0,2, МПа'!M273/1.5,'Rm, МПа'!M273/2.6),"-")</f>
        <v>-</v>
      </c>
      <c r="N273" s="32" t="str">
        <f>IFERROR(MIN('Rp0,2, МПа'!N273/1.5,'Rm, МПа'!N273/2.6),"-")</f>
        <v>-</v>
      </c>
      <c r="O273" s="32" t="str">
        <f>IFERROR(MIN('Rp0,2, МПа'!O273/1.5,'Rm, МПа'!O273/2.6),"-")</f>
        <v>-</v>
      </c>
      <c r="P273" s="33" t="str">
        <f>IFERROR(MIN('Rp0,2, МПа'!P273/1.5,'Rm, МПа'!P273/2.6),"-")</f>
        <v>-</v>
      </c>
      <c r="Q273" s="31">
        <f>IFERROR('Rp0,2, МПа'!D273/2,"-")</f>
        <v>417</v>
      </c>
      <c r="R273" s="32">
        <f>IFERROR('Rp0,2, МПа'!E273/2,"-")</f>
        <v>412</v>
      </c>
      <c r="S273" s="32">
        <f>IFERROR('Rp0,2, МПа'!F273/2,"-")</f>
        <v>412</v>
      </c>
      <c r="T273" s="32">
        <f>IFERROR('Rp0,2, МПа'!G273/2,"-")</f>
        <v>407</v>
      </c>
      <c r="U273" s="32">
        <f>IFERROR('Rp0,2, МПа'!H273/2,"-")</f>
        <v>402</v>
      </c>
      <c r="V273" s="32">
        <f>IFERROR('Rp0,2, МПа'!I273/2,"-")</f>
        <v>397.5</v>
      </c>
      <c r="W273" s="32">
        <f>IFERROR('Rp0,2, МПа'!J273/2,"-")</f>
        <v>392.5</v>
      </c>
      <c r="X273" s="32">
        <f>IFERROR('Rp0,2, МПа'!K273/2,"-")</f>
        <v>392.5</v>
      </c>
      <c r="Y273" s="32" t="str">
        <f>IFERROR('Rp0,2, МПа'!L273/2,"-")</f>
        <v>-</v>
      </c>
      <c r="Z273" s="32" t="str">
        <f>IFERROR('Rp0,2, МПа'!M273/2,"-")</f>
        <v>-</v>
      </c>
      <c r="AA273" s="32" t="str">
        <f>IFERROR('Rp0,2, МПа'!N273/2,"-")</f>
        <v>-</v>
      </c>
      <c r="AB273" s="32" t="str">
        <f>IFERROR('Rp0,2, МПа'!O273/2,"-")</f>
        <v>-</v>
      </c>
      <c r="AC273" s="33" t="str">
        <f>IFERROR('Rp0,2, МПа'!P273/2,"-")</f>
        <v>-</v>
      </c>
    </row>
    <row r="274" spans="1:29" ht="38.25" x14ac:dyDescent="0.25">
      <c r="A274" s="10" t="str">
        <f>INDEX('Обработка исходного'!B:B,ROW($B$3)+4*(ROW($B274)-ROW($B$3)))</f>
        <v>Сталь высокохромистая</v>
      </c>
      <c r="B274" s="47" t="str">
        <f>INDEX('Обработка исходного'!D:D,ROW($B$3)+4*(ROW($B274)-ROW($B$3)))</f>
        <v>14Х17Н2</v>
      </c>
      <c r="C274" s="27" t="str">
        <f>'Rp0,2, МПа'!C274</f>
        <v>Сортовой прокат, заготовки крепежных деталей, поковки диаметром или толщиной под термообработку более 60 мм, КП540*</v>
      </c>
      <c r="D274" s="31">
        <f>IFERROR(MIN('Rp0,2, МПа'!D274/1.5,'Rm, МПа'!D274/2.6),"-")</f>
        <v>264.23076923076923</v>
      </c>
      <c r="E274" s="32">
        <f>IFERROR(MIN('Rp0,2, МПа'!E274/1.5,'Rm, МПа'!E274/2.6),"-")</f>
        <v>264.23076923076923</v>
      </c>
      <c r="F274" s="32">
        <f>IFERROR(MIN('Rp0,2, МПа'!F274/1.5,'Rm, МПа'!F274/2.6),"-")</f>
        <v>256.53846153846155</v>
      </c>
      <c r="G274" s="32">
        <f>IFERROR(MIN('Rp0,2, МПа'!G274/1.5,'Rm, МПа'!G274/2.6),"-")</f>
        <v>252.69230769230768</v>
      </c>
      <c r="H274" s="32">
        <f>IFERROR(MIN('Rp0,2, МПа'!H274/1.5,'Rm, МПа'!H274/2.6),"-")</f>
        <v>252.69230769230768</v>
      </c>
      <c r="I274" s="32">
        <f>IFERROR(MIN('Rp0,2, МПа'!I274/1.5,'Rm, МПа'!I274/2.6),"-")</f>
        <v>245.38461538461539</v>
      </c>
      <c r="J274" s="32">
        <f>IFERROR(MIN('Rp0,2, МПа'!J274/1.5,'Rm, МПа'!J274/2.6),"-")</f>
        <v>245.38461538461539</v>
      </c>
      <c r="K274" s="32">
        <f>IFERROR(MIN('Rp0,2, МПа'!K274/1.5,'Rm, МПа'!K274/2.6),"-")</f>
        <v>233.84615384615384</v>
      </c>
      <c r="L274" s="32" t="str">
        <f>IFERROR(MIN('Rp0,2, МПа'!L274/1.5,'Rm, МПа'!L274/2.6),"-")</f>
        <v>-</v>
      </c>
      <c r="M274" s="32" t="str">
        <f>IFERROR(MIN('Rp0,2, МПа'!M274/1.5,'Rm, МПа'!M274/2.6),"-")</f>
        <v>-</v>
      </c>
      <c r="N274" s="32" t="str">
        <f>IFERROR(MIN('Rp0,2, МПа'!N274/1.5,'Rm, МПа'!N274/2.6),"-")</f>
        <v>-</v>
      </c>
      <c r="O274" s="32" t="str">
        <f>IFERROR(MIN('Rp0,2, МПа'!O274/1.5,'Rm, МПа'!O274/2.6),"-")</f>
        <v>-</v>
      </c>
      <c r="P274" s="33" t="str">
        <f>IFERROR(MIN('Rp0,2, МПа'!P274/1.5,'Rm, МПа'!P274/2.6),"-")</f>
        <v>-</v>
      </c>
      <c r="Q274" s="31">
        <f>IFERROR('Rp0,2, МПа'!D274/2,"-")</f>
        <v>270</v>
      </c>
      <c r="R274" s="32">
        <f>IFERROR('Rp0,2, МПа'!E274/2,"-")</f>
        <v>265</v>
      </c>
      <c r="S274" s="32">
        <f>IFERROR('Rp0,2, МПа'!F274/2,"-")</f>
        <v>265</v>
      </c>
      <c r="T274" s="32">
        <f>IFERROR('Rp0,2, МПа'!G274/2,"-")</f>
        <v>260</v>
      </c>
      <c r="U274" s="32">
        <f>IFERROR('Rp0,2, МПа'!H274/2,"-")</f>
        <v>260</v>
      </c>
      <c r="V274" s="32">
        <f>IFERROR('Rp0,2, МПа'!I274/2,"-")</f>
        <v>255</v>
      </c>
      <c r="W274" s="32">
        <f>IFERROR('Rp0,2, МПа'!J274/2,"-")</f>
        <v>255</v>
      </c>
      <c r="X274" s="32">
        <f>IFERROR('Rp0,2, МПа'!K274/2,"-")</f>
        <v>255</v>
      </c>
      <c r="Y274" s="32" t="str">
        <f>IFERROR('Rp0,2, МПа'!L274/2,"-")</f>
        <v>-</v>
      </c>
      <c r="Z274" s="32" t="str">
        <f>IFERROR('Rp0,2, МПа'!M274/2,"-")</f>
        <v>-</v>
      </c>
      <c r="AA274" s="32" t="str">
        <f>IFERROR('Rp0,2, МПа'!N274/2,"-")</f>
        <v>-</v>
      </c>
      <c r="AB274" s="32" t="str">
        <f>IFERROR('Rp0,2, МПа'!O274/2,"-")</f>
        <v>-</v>
      </c>
      <c r="AC274" s="33" t="str">
        <f>IFERROR('Rp0,2, МПа'!P274/2,"-")</f>
        <v>-</v>
      </c>
    </row>
    <row r="275" spans="1:29" x14ac:dyDescent="0.25">
      <c r="A275" s="10" t="str">
        <f>INDEX('Обработка исходного'!B:B,ROW($B$3)+4*(ROW($B275)-ROW($B$3)))</f>
        <v>Сталь высокохромистая</v>
      </c>
      <c r="B275" s="47" t="str">
        <f>INDEX('Обработка исходного'!D:D,ROW($B$3)+4*(ROW($B275)-ROW($B$3)))</f>
        <v>08Х14МФ</v>
      </c>
      <c r="C275" s="27" t="str">
        <f>'Rp0,2, МПа'!C275</f>
        <v>Поковки, заготовки трубы, листы</v>
      </c>
      <c r="D275" s="31">
        <f>IFERROR(MIN('Rp0,2, МПа'!D275/1.5,'Rm, МПа'!D275/2.6),"-")</f>
        <v>207.30769230769229</v>
      </c>
      <c r="E275" s="32">
        <f>IFERROR(MIN('Rp0,2, МПа'!E275/1.5,'Rm, МПа'!E275/2.6),"-")</f>
        <v>199.61538461538461</v>
      </c>
      <c r="F275" s="32">
        <f>IFERROR(MIN('Rp0,2, МПа'!F275/1.5,'Rm, МПа'!F275/2.6),"-")</f>
        <v>196.15384615384616</v>
      </c>
      <c r="G275" s="32">
        <f>IFERROR(MIN('Rp0,2, МПа'!G275/1.5,'Rm, МПа'!G275/2.6),"-")</f>
        <v>188.84615384615384</v>
      </c>
      <c r="H275" s="32">
        <f>IFERROR(MIN('Rp0,2, МПа'!H275/1.5,'Rm, МПа'!H275/2.6),"-")</f>
        <v>188.84615384615384</v>
      </c>
      <c r="I275" s="32">
        <f>IFERROR(MIN('Rp0,2, МПа'!I275/1.5,'Rm, МПа'!I275/2.6),"-")</f>
        <v>188.84615384615384</v>
      </c>
      <c r="J275" s="32">
        <f>IFERROR(MIN('Rp0,2, МПа'!J275/1.5,'Rm, МПа'!J275/2.6),"-")</f>
        <v>188.84615384615384</v>
      </c>
      <c r="K275" s="32">
        <f>IFERROR(MIN('Rp0,2, МПа'!K275/1.5,'Rm, МПа'!K275/2.6),"-")</f>
        <v>165.76923076923077</v>
      </c>
      <c r="L275" s="32" t="str">
        <f>IFERROR(MIN('Rp0,2, МПа'!L275/1.5,'Rm, МПа'!L275/2.6),"-")</f>
        <v>-</v>
      </c>
      <c r="M275" s="32" t="str">
        <f>IFERROR(MIN('Rp0,2, МПа'!M275/1.5,'Rm, МПа'!M275/2.6),"-")</f>
        <v>-</v>
      </c>
      <c r="N275" s="32" t="str">
        <f>IFERROR(MIN('Rp0,2, МПа'!N275/1.5,'Rm, МПа'!N275/2.6),"-")</f>
        <v>-</v>
      </c>
      <c r="O275" s="32" t="str">
        <f>IFERROR(MIN('Rp0,2, МПа'!O275/1.5,'Rm, МПа'!O275/2.6),"-")</f>
        <v>-</v>
      </c>
      <c r="P275" s="33" t="str">
        <f>IFERROR(MIN('Rp0,2, МПа'!P275/1.5,'Rm, МПа'!P275/2.6),"-")</f>
        <v>-</v>
      </c>
      <c r="Q275" s="31">
        <f>IFERROR('Rp0,2, МПа'!D275/2,"-")</f>
        <v>171.5</v>
      </c>
      <c r="R275" s="32">
        <f>IFERROR('Rp0,2, МПа'!E275/2,"-")</f>
        <v>166.5</v>
      </c>
      <c r="S275" s="32">
        <f>IFERROR('Rp0,2, МПа'!F275/2,"-")</f>
        <v>161.5</v>
      </c>
      <c r="T275" s="32">
        <f>IFERROR('Rp0,2, МПа'!G275/2,"-")</f>
        <v>157</v>
      </c>
      <c r="U275" s="32">
        <f>IFERROR('Rp0,2, МПа'!H275/2,"-")</f>
        <v>152</v>
      </c>
      <c r="V275" s="32">
        <f>IFERROR('Rp0,2, МПа'!I275/2,"-")</f>
        <v>147</v>
      </c>
      <c r="W275" s="32">
        <f>IFERROR('Rp0,2, МПа'!J275/2,"-")</f>
        <v>147</v>
      </c>
      <c r="X275" s="32">
        <f>IFERROR('Rp0,2, МПа'!K275/2,"-")</f>
        <v>142</v>
      </c>
      <c r="Y275" s="32" t="str">
        <f>IFERROR('Rp0,2, МПа'!L275/2,"-")</f>
        <v>-</v>
      </c>
      <c r="Z275" s="32" t="str">
        <f>IFERROR('Rp0,2, МПа'!M275/2,"-")</f>
        <v>-</v>
      </c>
      <c r="AA275" s="32" t="str">
        <f>IFERROR('Rp0,2, МПа'!N275/2,"-")</f>
        <v>-</v>
      </c>
      <c r="AB275" s="32" t="str">
        <f>IFERROR('Rp0,2, МПа'!O275/2,"-")</f>
        <v>-</v>
      </c>
      <c r="AC275" s="33" t="str">
        <f>IFERROR('Rp0,2, МПа'!P275/2,"-")</f>
        <v>-</v>
      </c>
    </row>
    <row r="276" spans="1:29" ht="25.5" x14ac:dyDescent="0.25">
      <c r="A276" s="10" t="str">
        <f>INDEX('Обработка исходного'!B:B,ROW($B$3)+4*(ROW($B276)-ROW($B$3)))</f>
        <v>Сталь высокохромистая</v>
      </c>
      <c r="B276" s="47" t="str">
        <f>INDEX('Обработка исходного'!D:D,ROW($B$3)+4*(ROW($B276)-ROW($B$3)))</f>
        <v>08Х14МФ</v>
      </c>
      <c r="C276" s="27" t="str">
        <f>'Rp0,2, МПа'!C276</f>
        <v>Трубы, листы, предназначенные для развальцовки и штамповки</v>
      </c>
      <c r="D276" s="31">
        <f>IFERROR(MIN('Rp0,2, МПа'!D276/1.5,'Rm, МПа'!D276/2.6),"-")</f>
        <v>163.33333333333334</v>
      </c>
      <c r="E276" s="32">
        <f>IFERROR(MIN('Rp0,2, МПа'!E276/1.5,'Rm, МПа'!E276/2.6),"-")</f>
        <v>163.33333333333334</v>
      </c>
      <c r="F276" s="32">
        <f>IFERROR(MIN('Rp0,2, МПа'!F276/1.5,'Rm, МПа'!F276/2.6),"-")</f>
        <v>156.66666666666666</v>
      </c>
      <c r="G276" s="32">
        <f>IFERROR(MIN('Rp0,2, МПа'!G276/1.5,'Rm, МПа'!G276/2.6),"-")</f>
        <v>150</v>
      </c>
      <c r="H276" s="32">
        <f>IFERROR(MIN('Rp0,2, МПа'!H276/1.5,'Rm, МПа'!H276/2.6),"-")</f>
        <v>144</v>
      </c>
      <c r="I276" s="32">
        <f>IFERROR(MIN('Rp0,2, МПа'!I276/1.5,'Rm, МПа'!I276/2.6),"-")</f>
        <v>130.66666666666666</v>
      </c>
      <c r="J276" s="32">
        <f>IFERROR(MIN('Rp0,2, МПа'!J276/1.5,'Rm, МПа'!J276/2.6),"-")</f>
        <v>130.66666666666666</v>
      </c>
      <c r="K276" s="32">
        <f>IFERROR(MIN('Rp0,2, МПа'!K276/1.5,'Rm, МПа'!K276/2.6),"-")</f>
        <v>130.66666666666666</v>
      </c>
      <c r="L276" s="32" t="str">
        <f>IFERROR(MIN('Rp0,2, МПа'!L276/1.5,'Rm, МПа'!L276/2.6),"-")</f>
        <v>-</v>
      </c>
      <c r="M276" s="32" t="str">
        <f>IFERROR(MIN('Rp0,2, МПа'!M276/1.5,'Rm, МПа'!M276/2.6),"-")</f>
        <v>-</v>
      </c>
      <c r="N276" s="32" t="str">
        <f>IFERROR(MIN('Rp0,2, МПа'!N276/1.5,'Rm, МПа'!N276/2.6),"-")</f>
        <v>-</v>
      </c>
      <c r="O276" s="32" t="str">
        <f>IFERROR(MIN('Rp0,2, МПа'!O276/1.5,'Rm, МПа'!O276/2.6),"-")</f>
        <v>-</v>
      </c>
      <c r="P276" s="33" t="str">
        <f>IFERROR(MIN('Rp0,2, МПа'!P276/1.5,'Rm, МПа'!P276/2.6),"-")</f>
        <v>-</v>
      </c>
      <c r="Q276" s="31">
        <f>IFERROR('Rp0,2, МПа'!D276/2,"-")</f>
        <v>122.5</v>
      </c>
      <c r="R276" s="32">
        <f>IFERROR('Rp0,2, МПа'!E276/2,"-")</f>
        <v>122.5</v>
      </c>
      <c r="S276" s="32">
        <f>IFERROR('Rp0,2, МПа'!F276/2,"-")</f>
        <v>117.5</v>
      </c>
      <c r="T276" s="32">
        <f>IFERROR('Rp0,2, МПа'!G276/2,"-")</f>
        <v>112.5</v>
      </c>
      <c r="U276" s="32">
        <f>IFERROR('Rp0,2, МПа'!H276/2,"-")</f>
        <v>108</v>
      </c>
      <c r="V276" s="32">
        <f>IFERROR('Rp0,2, МПа'!I276/2,"-")</f>
        <v>98</v>
      </c>
      <c r="W276" s="32">
        <f>IFERROR('Rp0,2, МПа'!J276/2,"-")</f>
        <v>98</v>
      </c>
      <c r="X276" s="32">
        <f>IFERROR('Rp0,2, МПа'!K276/2,"-")</f>
        <v>98</v>
      </c>
      <c r="Y276" s="32" t="str">
        <f>IFERROR('Rp0,2, МПа'!L276/2,"-")</f>
        <v>-</v>
      </c>
      <c r="Z276" s="32" t="str">
        <f>IFERROR('Rp0,2, МПа'!M276/2,"-")</f>
        <v>-</v>
      </c>
      <c r="AA276" s="32" t="str">
        <f>IFERROR('Rp0,2, МПа'!N276/2,"-")</f>
        <v>-</v>
      </c>
      <c r="AB276" s="32" t="str">
        <f>IFERROR('Rp0,2, МПа'!O276/2,"-")</f>
        <v>-</v>
      </c>
      <c r="AC276" s="33" t="str">
        <f>IFERROR('Rp0,2, МПа'!P276/2,"-")</f>
        <v>-</v>
      </c>
    </row>
    <row r="277" spans="1:29" x14ac:dyDescent="0.25">
      <c r="A277" s="10" t="str">
        <f>INDEX('Обработка исходного'!B:B,ROW($B$3)+4*(ROW($B277)-ROW($B$3)))</f>
        <v>Сталь высокохромистая</v>
      </c>
      <c r="B277" s="47" t="str">
        <f>INDEX('Обработка исходного'!D:D,ROW($B$3)+4*(ROW($B277)-ROW($B$3)))</f>
        <v>1Х12В2МФ</v>
      </c>
      <c r="C277" s="27" t="str">
        <f>'Rp0,2, МПа'!C277</f>
        <v>Трубы</v>
      </c>
      <c r="D277" s="31">
        <f>IFERROR(MIN('Rp0,2, МПа'!D277/1.5,'Rm, МПа'!D277/2.6),"-")</f>
        <v>188.84615384615384</v>
      </c>
      <c r="E277" s="32">
        <f>IFERROR(MIN('Rp0,2, МПа'!E277/1.5,'Rm, МПа'!E277/2.6),"-")</f>
        <v>169.61538461538461</v>
      </c>
      <c r="F277" s="32">
        <f>IFERROR(MIN('Rp0,2, МПа'!F277/1.5,'Rm, МПа'!F277/2.6),"-")</f>
        <v>162.30769230769229</v>
      </c>
      <c r="G277" s="32">
        <f>IFERROR(MIN('Rp0,2, МПа'!G277/1.5,'Rm, МПа'!G277/2.6),"-")</f>
        <v>158.46153846153845</v>
      </c>
      <c r="H277" s="32">
        <f>IFERROR(MIN('Rp0,2, МПа'!H277/1.5,'Rm, МПа'!H277/2.6),"-")</f>
        <v>154.61538461538461</v>
      </c>
      <c r="I277" s="32">
        <f>IFERROR(MIN('Rp0,2, МПа'!I277/1.5,'Rm, МПа'!I277/2.6),"-")</f>
        <v>150.76923076923077</v>
      </c>
      <c r="J277" s="32">
        <f>IFERROR(MIN('Rp0,2, МПа'!J277/1.5,'Rm, МПа'!J277/2.6),"-")</f>
        <v>150.76923076923077</v>
      </c>
      <c r="K277" s="32">
        <f>IFERROR(MIN('Rp0,2, МПа'!K277/1.5,'Rm, МПа'!K277/2.6),"-")</f>
        <v>143.46153846153845</v>
      </c>
      <c r="L277" s="32">
        <f>IFERROR(MIN('Rp0,2, МПа'!L277/1.5,'Rm, МПа'!L277/2.6),"-")</f>
        <v>143.46153846153845</v>
      </c>
      <c r="M277" s="32">
        <f>IFERROR(MIN('Rp0,2, МПа'!M277/1.5,'Rm, МПа'!M277/2.6),"-")</f>
        <v>139.61538461538461</v>
      </c>
      <c r="N277" s="32">
        <f>IFERROR(MIN('Rp0,2, МПа'!N277/1.5,'Rm, МПа'!N277/2.6),"-")</f>
        <v>131.92307692307691</v>
      </c>
      <c r="O277" s="32">
        <f>IFERROR(MIN('Rp0,2, МПа'!O277/1.5,'Rm, МПа'!O277/2.6),"-")</f>
        <v>113.07692307692307</v>
      </c>
      <c r="P277" s="33" t="str">
        <f>IFERROR(MIN('Rp0,2, МПа'!P277/1.5,'Rm, МПа'!P277/2.6),"-")</f>
        <v>-</v>
      </c>
      <c r="Q277" s="31">
        <f>IFERROR('Rp0,2, МПа'!D277/2,"-")</f>
        <v>147</v>
      </c>
      <c r="R277" s="32">
        <f>IFERROR('Rp0,2, МПа'!E277/2,"-")</f>
        <v>147</v>
      </c>
      <c r="S277" s="32">
        <f>IFERROR('Rp0,2, МПа'!F277/2,"-")</f>
        <v>142</v>
      </c>
      <c r="T277" s="32">
        <f>IFERROR('Rp0,2, МПа'!G277/2,"-")</f>
        <v>137.5</v>
      </c>
      <c r="U277" s="32">
        <f>IFERROR('Rp0,2, МПа'!H277/2,"-")</f>
        <v>132.5</v>
      </c>
      <c r="V277" s="32">
        <f>IFERROR('Rp0,2, МПа'!I277/2,"-")</f>
        <v>127.5</v>
      </c>
      <c r="W277" s="32">
        <f>IFERROR('Rp0,2, МПа'!J277/2,"-")</f>
        <v>122.5</v>
      </c>
      <c r="X277" s="32">
        <f>IFERROR('Rp0,2, МПа'!K277/2,"-")</f>
        <v>117.5</v>
      </c>
      <c r="Y277" s="32">
        <f>IFERROR('Rp0,2, МПа'!L277/2,"-")</f>
        <v>117.5</v>
      </c>
      <c r="Z277" s="32">
        <f>IFERROR('Rp0,2, МПа'!M277/2,"-")</f>
        <v>117.5</v>
      </c>
      <c r="AA277" s="32">
        <f>IFERROR('Rp0,2, МПа'!N277/2,"-")</f>
        <v>117.5</v>
      </c>
      <c r="AB277" s="32">
        <f>IFERROR('Rp0,2, МПа'!O277/2,"-")</f>
        <v>98</v>
      </c>
      <c r="AC277" s="33" t="str">
        <f>IFERROR('Rp0,2, МПа'!P277/2,"-")</f>
        <v>-</v>
      </c>
    </row>
    <row r="278" spans="1:29" ht="25.5" x14ac:dyDescent="0.25">
      <c r="A278" s="10" t="str">
        <f>INDEX('Обработка исходного'!B:B,ROW($B$3)+4*(ROW($B278)-ROW($B$3)))</f>
        <v>Сталь высокохромистая</v>
      </c>
      <c r="B278" s="47" t="str">
        <f>INDEX('Обработка исходного'!D:D,ROW($B$3)+4*(ROW($B278)-ROW($B$3)))</f>
        <v>18Х12ВМБФР</v>
      </c>
      <c r="C278" s="27" t="str">
        <f>'Rp0,2, МПа'!C278</f>
        <v>Заготовки крепежных деталей толщиной или диаметром 200 мм, КП670*</v>
      </c>
      <c r="D278" s="31">
        <f>IFERROR(MIN('Rp0,2, МПа'!D278/1.5,'Rm, МПа'!D278/2.6),"-")</f>
        <v>301.92307692307691</v>
      </c>
      <c r="E278" s="32">
        <f>IFERROR(MIN('Rp0,2, МПа'!E278/1.5,'Rm, МПа'!E278/2.6),"-")</f>
        <v>298.07692307692309</v>
      </c>
      <c r="F278" s="32">
        <f>IFERROR(MIN('Rp0,2, МПа'!F278/1.5,'Rm, МПа'!F278/2.6),"-")</f>
        <v>290.38461538461536</v>
      </c>
      <c r="G278" s="32">
        <f>IFERROR(MIN('Rp0,2, МПа'!G278/1.5,'Rm, МПа'!G278/2.6),"-")</f>
        <v>286.92307692307691</v>
      </c>
      <c r="H278" s="32">
        <f>IFERROR(MIN('Rp0,2, МПа'!H278/1.5,'Rm, МПа'!H278/2.6),"-")</f>
        <v>279.23076923076923</v>
      </c>
      <c r="I278" s="32">
        <f>IFERROR(MIN('Rp0,2, МПа'!I278/1.5,'Rm, МПа'!I278/2.6),"-")</f>
        <v>271.53846153846155</v>
      </c>
      <c r="J278" s="32">
        <f>IFERROR(MIN('Rp0,2, МПа'!J278/1.5,'Rm, МПа'!J278/2.6),"-")</f>
        <v>264.23076923076923</v>
      </c>
      <c r="K278" s="32">
        <f>IFERROR(MIN('Rp0,2, МПа'!K278/1.5,'Rm, МПа'!K278/2.6),"-")</f>
        <v>256.53846153846155</v>
      </c>
      <c r="L278" s="32">
        <f>IFERROR(MIN('Rp0,2, МПа'!L278/1.5,'Rm, МПа'!L278/2.6),"-")</f>
        <v>241.53846153846152</v>
      </c>
      <c r="M278" s="32">
        <f>IFERROR(MIN('Rp0,2, МПа'!M278/1.5,'Rm, МПа'!M278/2.6),"-")</f>
        <v>226.53846153846152</v>
      </c>
      <c r="N278" s="32">
        <f>IFERROR(MIN('Rp0,2, МПа'!N278/1.5,'Rm, МПа'!N278/2.6),"-")</f>
        <v>211.15384615384616</v>
      </c>
      <c r="O278" s="32" t="str">
        <f>IFERROR(MIN('Rp0,2, МПа'!O278/1.5,'Rm, МПа'!O278/2.6),"-")</f>
        <v>-</v>
      </c>
      <c r="P278" s="33" t="str">
        <f>IFERROR(MIN('Rp0,2, МПа'!P278/1.5,'Rm, МПа'!P278/2.6),"-")</f>
        <v>-</v>
      </c>
      <c r="Q278" s="31">
        <f>IFERROR('Rp0,2, МПа'!D278/2,"-")</f>
        <v>335</v>
      </c>
      <c r="R278" s="32">
        <f>IFERROR('Rp0,2, МПа'!E278/2,"-")</f>
        <v>333.5</v>
      </c>
      <c r="S278" s="32">
        <f>IFERROR('Rp0,2, МПа'!F278/2,"-")</f>
        <v>328.5</v>
      </c>
      <c r="T278" s="32">
        <f>IFERROR('Rp0,2, МПа'!G278/2,"-")</f>
        <v>323.5</v>
      </c>
      <c r="U278" s="32">
        <f>IFERROR('Rp0,2, МПа'!H278/2,"-")</f>
        <v>323.5</v>
      </c>
      <c r="V278" s="32">
        <f>IFERROR('Rp0,2, МПа'!I278/2,"-")</f>
        <v>319</v>
      </c>
      <c r="W278" s="32">
        <f>IFERROR('Rp0,2, МПа'!J278/2,"-")</f>
        <v>319</v>
      </c>
      <c r="X278" s="32">
        <f>IFERROR('Rp0,2, МПа'!K278/2,"-")</f>
        <v>309</v>
      </c>
      <c r="Y278" s="32">
        <f>IFERROR('Rp0,2, МПа'!L278/2,"-")</f>
        <v>299</v>
      </c>
      <c r="Z278" s="32">
        <f>IFERROR('Rp0,2, МПа'!M278/2,"-")</f>
        <v>284.5</v>
      </c>
      <c r="AA278" s="32">
        <f>IFERROR('Rp0,2, МПа'!N278/2,"-")</f>
        <v>265</v>
      </c>
      <c r="AB278" s="32" t="str">
        <f>IFERROR('Rp0,2, МПа'!O278/2,"-")</f>
        <v>-</v>
      </c>
      <c r="AC278" s="33" t="str">
        <f>IFERROR('Rp0,2, МПа'!P278/2,"-")</f>
        <v>-</v>
      </c>
    </row>
    <row r="279" spans="1:29" x14ac:dyDescent="0.25">
      <c r="A279" s="10" t="str">
        <f>INDEX('Обработка исходного'!B:B,ROW($B$3)+4*(ROW($B279)-ROW($B$3)))</f>
        <v>Сталь высокохромистая</v>
      </c>
      <c r="B279" s="47" t="str">
        <f>INDEX('Обработка исходного'!D:D,ROW($B$3)+4*(ROW($B279)-ROW($B$3)))</f>
        <v>05Х12Н2М-ВИ</v>
      </c>
      <c r="C279" s="27" t="str">
        <f>'Rp0,2, МПа'!C279</f>
        <v>Трубы</v>
      </c>
      <c r="D279" s="31">
        <f>IFERROR(MIN('Rp0,2, МПа'!D279/1.5,'Rm, МПа'!D279/2.6),"-")</f>
        <v>207.30769230769229</v>
      </c>
      <c r="E279" s="32">
        <f>IFERROR(MIN('Rp0,2, МПа'!E279/1.5,'Rm, МПа'!E279/2.6),"-")</f>
        <v>207.30769230769229</v>
      </c>
      <c r="F279" s="32">
        <f>IFERROR(MIN('Rp0,2, МПа'!F279/1.5,'Rm, МПа'!F279/2.6),"-")</f>
        <v>207.30769230769229</v>
      </c>
      <c r="G279" s="32">
        <f>IFERROR(MIN('Rp0,2, МПа'!G279/1.5,'Rm, МПа'!G279/2.6),"-")</f>
        <v>207.30769230769229</v>
      </c>
      <c r="H279" s="32">
        <f>IFERROR(MIN('Rp0,2, МПа'!H279/1.5,'Rm, МПа'!H279/2.6),"-")</f>
        <v>199.61538461538461</v>
      </c>
      <c r="I279" s="32">
        <f>IFERROR(MIN('Rp0,2, МПа'!I279/1.5,'Rm, МПа'!I279/2.6),"-")</f>
        <v>192.30769230769229</v>
      </c>
      <c r="J279" s="32">
        <f>IFERROR(MIN('Rp0,2, МПа'!J279/1.5,'Rm, МПа'!J279/2.6),"-")</f>
        <v>184.61538461538461</v>
      </c>
      <c r="K279" s="32">
        <f>IFERROR(MIN('Rp0,2, МПа'!K279/1.5,'Rm, МПа'!K279/2.6),"-")</f>
        <v>180.76923076923077</v>
      </c>
      <c r="L279" s="32">
        <f>IFERROR(MIN('Rp0,2, МПа'!L279/1.5,'Rm, МПа'!L279/2.6),"-")</f>
        <v>173.46153846153845</v>
      </c>
      <c r="M279" s="32">
        <f>IFERROR(MIN('Rp0,2, МПа'!M279/1.5,'Rm, МПа'!M279/2.6),"-")</f>
        <v>165.76923076923077</v>
      </c>
      <c r="N279" s="32">
        <f>IFERROR(MIN('Rp0,2, МПа'!N279/1.5,'Rm, МПа'!N279/2.6),"-")</f>
        <v>158.46153846153845</v>
      </c>
      <c r="O279" s="32">
        <f>IFERROR(MIN('Rp0,2, МПа'!O279/1.5,'Rm, МПа'!O279/2.6),"-")</f>
        <v>150.76923076923077</v>
      </c>
      <c r="P279" s="33" t="str">
        <f>IFERROR(MIN('Rp0,2, МПа'!P279/1.5,'Rm, МПа'!P279/2.6),"-")</f>
        <v>-</v>
      </c>
      <c r="Q279" s="31">
        <f>IFERROR('Rp0,2, МПа'!D279/2,"-")</f>
        <v>186</v>
      </c>
      <c r="R279" s="32">
        <f>IFERROR('Rp0,2, МПа'!E279/2,"-")</f>
        <v>186</v>
      </c>
      <c r="S279" s="32">
        <f>IFERROR('Rp0,2, МПа'!F279/2,"-")</f>
        <v>186</v>
      </c>
      <c r="T279" s="32">
        <f>IFERROR('Rp0,2, МПа'!G279/2,"-")</f>
        <v>186</v>
      </c>
      <c r="U279" s="32">
        <f>IFERROR('Rp0,2, МПа'!H279/2,"-")</f>
        <v>181.5</v>
      </c>
      <c r="V279" s="32">
        <f>IFERROR('Rp0,2, МПа'!I279/2,"-")</f>
        <v>176.5</v>
      </c>
      <c r="W279" s="32">
        <f>IFERROR('Rp0,2, МПа'!J279/2,"-")</f>
        <v>166.5</v>
      </c>
      <c r="X279" s="32">
        <f>IFERROR('Rp0,2, МПа'!K279/2,"-")</f>
        <v>166.5</v>
      </c>
      <c r="Y279" s="32">
        <f>IFERROR('Rp0,2, МПа'!L279/2,"-")</f>
        <v>157</v>
      </c>
      <c r="Z279" s="32">
        <f>IFERROR('Rp0,2, МПа'!M279/2,"-")</f>
        <v>152</v>
      </c>
      <c r="AA279" s="32">
        <f>IFERROR('Rp0,2, МПа'!N279/2,"-")</f>
        <v>142</v>
      </c>
      <c r="AB279" s="32">
        <f>IFERROR('Rp0,2, МПа'!O279/2,"-")</f>
        <v>137</v>
      </c>
      <c r="AC279" s="33" t="str">
        <f>IFERROR('Rp0,2, МПа'!P279/2,"-")</f>
        <v>-</v>
      </c>
    </row>
    <row r="280" spans="1:29" x14ac:dyDescent="0.25">
      <c r="A280" s="10" t="str">
        <f>INDEX('Обработка исходного'!B:B,ROW($B$3)+4*(ROW($B280)-ROW($B$3)))</f>
        <v>Сталь высокохромистая</v>
      </c>
      <c r="B280" s="47" t="str">
        <f>INDEX('Обработка исходного'!D:D,ROW($B$3)+4*(ROW($B280)-ROW($B$3)))</f>
        <v>05Х12Н2М</v>
      </c>
      <c r="C280" s="27" t="str">
        <f>'Rp0,2, МПа'!C280</f>
        <v>Трубы</v>
      </c>
      <c r="D280" s="31">
        <f>IFERROR(MIN('Rp0,2, МПа'!D280/1.5,'Rm, МПа'!D280/2.6),"-")</f>
        <v>207.30769230769229</v>
      </c>
      <c r="E280" s="32">
        <f>IFERROR(MIN('Rp0,2, МПа'!E280/1.5,'Rm, МПа'!E280/2.6),"-")</f>
        <v>207.30769230769229</v>
      </c>
      <c r="F280" s="32">
        <f>IFERROR(MIN('Rp0,2, МПа'!F280/1.5,'Rm, МПа'!F280/2.6),"-")</f>
        <v>207.30769230769229</v>
      </c>
      <c r="G280" s="32">
        <f>IFERROR(MIN('Rp0,2, МПа'!G280/1.5,'Rm, МПа'!G280/2.6),"-")</f>
        <v>207.30769230769229</v>
      </c>
      <c r="H280" s="32">
        <f>IFERROR(MIN('Rp0,2, МПа'!H280/1.5,'Rm, МПа'!H280/2.6),"-")</f>
        <v>199.61538461538461</v>
      </c>
      <c r="I280" s="32">
        <f>IFERROR(MIN('Rp0,2, МПа'!I280/1.5,'Rm, МПа'!I280/2.6),"-")</f>
        <v>192.30769230769229</v>
      </c>
      <c r="J280" s="32">
        <f>IFERROR(MIN('Rp0,2, МПа'!J280/1.5,'Rm, МПа'!J280/2.6),"-")</f>
        <v>184.61538461538461</v>
      </c>
      <c r="K280" s="32">
        <f>IFERROR(MIN('Rp0,2, МПа'!K280/1.5,'Rm, МПа'!K280/2.6),"-")</f>
        <v>180.76923076923077</v>
      </c>
      <c r="L280" s="32">
        <f>IFERROR(MIN('Rp0,2, МПа'!L280/1.5,'Rm, МПа'!L280/2.6),"-")</f>
        <v>173.46153846153845</v>
      </c>
      <c r="M280" s="32">
        <f>IFERROR(MIN('Rp0,2, МПа'!M280/1.5,'Rm, МПа'!M280/2.6),"-")</f>
        <v>165.76923076923077</v>
      </c>
      <c r="N280" s="32">
        <f>IFERROR(MIN('Rp0,2, МПа'!N280/1.5,'Rm, МПа'!N280/2.6),"-")</f>
        <v>158.46153846153845</v>
      </c>
      <c r="O280" s="32">
        <f>IFERROR(MIN('Rp0,2, МПа'!O280/1.5,'Rm, МПа'!O280/2.6),"-")</f>
        <v>150.76923076923077</v>
      </c>
      <c r="P280" s="33" t="str">
        <f>IFERROR(MIN('Rp0,2, МПа'!P280/1.5,'Rm, МПа'!P280/2.6),"-")</f>
        <v>-</v>
      </c>
      <c r="Q280" s="31">
        <f>IFERROR('Rp0,2, МПа'!D280/2,"-")</f>
        <v>186</v>
      </c>
      <c r="R280" s="32">
        <f>IFERROR('Rp0,2, МПа'!E280/2,"-")</f>
        <v>186</v>
      </c>
      <c r="S280" s="32">
        <f>IFERROR('Rp0,2, МПа'!F280/2,"-")</f>
        <v>186</v>
      </c>
      <c r="T280" s="32">
        <f>IFERROR('Rp0,2, МПа'!G280/2,"-")</f>
        <v>186</v>
      </c>
      <c r="U280" s="32">
        <f>IFERROR('Rp0,2, МПа'!H280/2,"-")</f>
        <v>181.5</v>
      </c>
      <c r="V280" s="32">
        <f>IFERROR('Rp0,2, МПа'!I280/2,"-")</f>
        <v>176.5</v>
      </c>
      <c r="W280" s="32">
        <f>IFERROR('Rp0,2, МПа'!J280/2,"-")</f>
        <v>166.5</v>
      </c>
      <c r="X280" s="32">
        <f>IFERROR('Rp0,2, МПа'!K280/2,"-")</f>
        <v>166.5</v>
      </c>
      <c r="Y280" s="32">
        <f>IFERROR('Rp0,2, МПа'!L280/2,"-")</f>
        <v>157</v>
      </c>
      <c r="Z280" s="32">
        <f>IFERROR('Rp0,2, МПа'!M280/2,"-")</f>
        <v>152</v>
      </c>
      <c r="AA280" s="32">
        <f>IFERROR('Rp0,2, МПа'!N280/2,"-")</f>
        <v>142</v>
      </c>
      <c r="AB280" s="32">
        <f>IFERROR('Rp0,2, МПа'!O280/2,"-")</f>
        <v>137</v>
      </c>
      <c r="AC280" s="33" t="str">
        <f>IFERROR('Rp0,2, МПа'!P280/2,"-")</f>
        <v>-</v>
      </c>
    </row>
    <row r="281" spans="1:29" x14ac:dyDescent="0.25">
      <c r="A281" s="10" t="str">
        <f>INDEX('Обработка исходного'!B:B,ROW($B$3)+4*(ROW($B281)-ROW($B$3)))</f>
        <v>Сталь высокохромистая</v>
      </c>
      <c r="B281" s="47" t="str">
        <f>INDEX('Обработка исходного'!D:D,ROW($B$3)+4*(ROW($B281)-ROW($B$3)))</f>
        <v>05Х12Н2М</v>
      </c>
      <c r="C281" s="27" t="str">
        <f>'Rp0,2, МПа'!C281</f>
        <v>Поковки, лист</v>
      </c>
      <c r="D281" s="31">
        <f>IFERROR(MIN('Rp0,2, МПа'!D281/1.5,'Rm, МПа'!D281/2.6),"-")</f>
        <v>207.30769230769229</v>
      </c>
      <c r="E281" s="32">
        <f>IFERROR(MIN('Rp0,2, МПа'!E281/1.5,'Rm, МПа'!E281/2.6),"-")</f>
        <v>207.30769230769229</v>
      </c>
      <c r="F281" s="32">
        <f>IFERROR(MIN('Rp0,2, МПа'!F281/1.5,'Rm, МПа'!F281/2.6),"-")</f>
        <v>207.30769230769229</v>
      </c>
      <c r="G281" s="32">
        <f>IFERROR(MIN('Rp0,2, МПа'!G281/1.5,'Rm, МПа'!G281/2.6),"-")</f>
        <v>207.30769230769229</v>
      </c>
      <c r="H281" s="32">
        <f>IFERROR(MIN('Rp0,2, МПа'!H281/1.5,'Rm, МПа'!H281/2.6),"-")</f>
        <v>207.30769230769229</v>
      </c>
      <c r="I281" s="32">
        <f>IFERROR(MIN('Rp0,2, МПа'!I281/1.5,'Rm, МПа'!I281/2.6),"-")</f>
        <v>199.61538461538461</v>
      </c>
      <c r="J281" s="32">
        <f>IFERROR(MIN('Rp0,2, МПа'!J281/1.5,'Rm, МПа'!J281/2.6),"-")</f>
        <v>192.30769230769229</v>
      </c>
      <c r="K281" s="32">
        <f>IFERROR(MIN('Rp0,2, МПа'!K281/1.5,'Rm, МПа'!K281/2.6),"-")</f>
        <v>184.61538461538461</v>
      </c>
      <c r="L281" s="32">
        <f>IFERROR(MIN('Rp0,2, МПа'!L281/1.5,'Rm, МПа'!L281/2.6),"-")</f>
        <v>177.30769230769229</v>
      </c>
      <c r="M281" s="32">
        <f>IFERROR(MIN('Rp0,2, МПа'!M281/1.5,'Rm, МПа'!M281/2.6),"-")</f>
        <v>161.92307692307691</v>
      </c>
      <c r="N281" s="32">
        <f>IFERROR(MIN('Rp0,2, МПа'!N281/1.5,'Rm, МПа'!N281/2.6),"-")</f>
        <v>143.07692307692307</v>
      </c>
      <c r="O281" s="32">
        <f>IFERROR(MIN('Rp0,2, МПа'!O281/1.5,'Rm, МПа'!O281/2.6),"-")</f>
        <v>135.76923076923077</v>
      </c>
      <c r="P281" s="33" t="str">
        <f>IFERROR(MIN('Rp0,2, МПа'!P281/1.5,'Rm, МПа'!P281/2.6),"-")</f>
        <v>-</v>
      </c>
      <c r="Q281" s="31">
        <f>IFERROR('Rp0,2, МПа'!D281/2,"-")</f>
        <v>186</v>
      </c>
      <c r="R281" s="32">
        <f>IFERROR('Rp0,2, МПа'!E281/2,"-")</f>
        <v>186</v>
      </c>
      <c r="S281" s="32">
        <f>IFERROR('Rp0,2, МПа'!F281/2,"-")</f>
        <v>186</v>
      </c>
      <c r="T281" s="32">
        <f>IFERROR('Rp0,2, МПа'!G281/2,"-")</f>
        <v>186</v>
      </c>
      <c r="U281" s="32">
        <f>IFERROR('Rp0,2, МПа'!H281/2,"-")</f>
        <v>186</v>
      </c>
      <c r="V281" s="32">
        <f>IFERROR('Rp0,2, МПа'!I281/2,"-")</f>
        <v>181.5</v>
      </c>
      <c r="W281" s="32">
        <f>IFERROR('Rp0,2, МПа'!J281/2,"-")</f>
        <v>181.5</v>
      </c>
      <c r="X281" s="32">
        <f>IFERROR('Rp0,2, МПа'!K281/2,"-")</f>
        <v>166.5</v>
      </c>
      <c r="Y281" s="32">
        <f>IFERROR('Rp0,2, МПа'!L281/2,"-")</f>
        <v>161.5</v>
      </c>
      <c r="Z281" s="32">
        <f>IFERROR('Rp0,2, МПа'!M281/2,"-")</f>
        <v>157</v>
      </c>
      <c r="AA281" s="32">
        <f>IFERROR('Rp0,2, МПа'!N281/2,"-")</f>
        <v>132.5</v>
      </c>
      <c r="AB281" s="32">
        <f>IFERROR('Rp0,2, МПа'!O281/2,"-")</f>
        <v>122.5</v>
      </c>
      <c r="AC281" s="33" t="str">
        <f>IFERROR('Rp0,2, МПа'!P281/2,"-")</f>
        <v>-</v>
      </c>
    </row>
    <row r="282" spans="1:29" x14ac:dyDescent="0.25">
      <c r="A282" s="10" t="str">
        <f>INDEX('Обработка исходного'!B:B,ROW($B$3)+4*(ROW($B282)-ROW($B$3)))</f>
        <v>Сталь высокохромистая</v>
      </c>
      <c r="B282" s="47" t="str">
        <f>INDEX('Обработка исходного'!D:D,ROW($B$3)+4*(ROW($B282)-ROW($B$3)))</f>
        <v>05Х12Н2М-ВД</v>
      </c>
      <c r="C282" s="27" t="str">
        <f>'Rp0,2, МПа'!C282</f>
        <v>Поковки, лист</v>
      </c>
      <c r="D282" s="31">
        <f>IFERROR(MIN('Rp0,2, МПа'!D282/1.5,'Rm, МПа'!D282/2.6),"-")</f>
        <v>207.30769230769229</v>
      </c>
      <c r="E282" s="32">
        <f>IFERROR(MIN('Rp0,2, МПа'!E282/1.5,'Rm, МПа'!E282/2.6),"-")</f>
        <v>207.30769230769229</v>
      </c>
      <c r="F282" s="32">
        <f>IFERROR(MIN('Rp0,2, МПа'!F282/1.5,'Rm, МПа'!F282/2.6),"-")</f>
        <v>207.30769230769229</v>
      </c>
      <c r="G282" s="32">
        <f>IFERROR(MIN('Rp0,2, МПа'!G282/1.5,'Rm, МПа'!G282/2.6),"-")</f>
        <v>207.30769230769229</v>
      </c>
      <c r="H282" s="32">
        <f>IFERROR(MIN('Rp0,2, МПа'!H282/1.5,'Rm, МПа'!H282/2.6),"-")</f>
        <v>207.30769230769229</v>
      </c>
      <c r="I282" s="32">
        <f>IFERROR(MIN('Rp0,2, МПа'!I282/1.5,'Rm, МПа'!I282/2.6),"-")</f>
        <v>199.61538461538461</v>
      </c>
      <c r="J282" s="32">
        <f>IFERROR(MIN('Rp0,2, МПа'!J282/1.5,'Rm, МПа'!J282/2.6),"-")</f>
        <v>192.30769230769229</v>
      </c>
      <c r="K282" s="32">
        <f>IFERROR(MIN('Rp0,2, МПа'!K282/1.5,'Rm, МПа'!K282/2.6),"-")</f>
        <v>184.61538461538461</v>
      </c>
      <c r="L282" s="32">
        <f>IFERROR(MIN('Rp0,2, МПа'!L282/1.5,'Rm, МПа'!L282/2.6),"-")</f>
        <v>177.30769230769229</v>
      </c>
      <c r="M282" s="32">
        <f>IFERROR(MIN('Rp0,2, МПа'!M282/1.5,'Rm, МПа'!M282/2.6),"-")</f>
        <v>161.92307692307691</v>
      </c>
      <c r="N282" s="32">
        <f>IFERROR(MIN('Rp0,2, МПа'!N282/1.5,'Rm, МПа'!N282/2.6),"-")</f>
        <v>143.07692307692307</v>
      </c>
      <c r="O282" s="32">
        <f>IFERROR(MIN('Rp0,2, МПа'!O282/1.5,'Rm, МПа'!O282/2.6),"-")</f>
        <v>135.76923076923077</v>
      </c>
      <c r="P282" s="33" t="str">
        <f>IFERROR(MIN('Rp0,2, МПа'!P282/1.5,'Rm, МПа'!P282/2.6),"-")</f>
        <v>-</v>
      </c>
      <c r="Q282" s="31">
        <f>IFERROR('Rp0,2, МПа'!D282/2,"-")</f>
        <v>186</v>
      </c>
      <c r="R282" s="32">
        <f>IFERROR('Rp0,2, МПа'!E282/2,"-")</f>
        <v>186</v>
      </c>
      <c r="S282" s="32">
        <f>IFERROR('Rp0,2, МПа'!F282/2,"-")</f>
        <v>186</v>
      </c>
      <c r="T282" s="32">
        <f>IFERROR('Rp0,2, МПа'!G282/2,"-")</f>
        <v>186</v>
      </c>
      <c r="U282" s="32">
        <f>IFERROR('Rp0,2, МПа'!H282/2,"-")</f>
        <v>186</v>
      </c>
      <c r="V282" s="32">
        <f>IFERROR('Rp0,2, МПа'!I282/2,"-")</f>
        <v>181.5</v>
      </c>
      <c r="W282" s="32">
        <f>IFERROR('Rp0,2, МПа'!J282/2,"-")</f>
        <v>181.5</v>
      </c>
      <c r="X282" s="32">
        <f>IFERROR('Rp0,2, МПа'!K282/2,"-")</f>
        <v>166.5</v>
      </c>
      <c r="Y282" s="32">
        <f>IFERROR('Rp0,2, МПа'!L282/2,"-")</f>
        <v>161.5</v>
      </c>
      <c r="Z282" s="32">
        <f>IFERROR('Rp0,2, МПа'!M282/2,"-")</f>
        <v>157</v>
      </c>
      <c r="AA282" s="32">
        <f>IFERROR('Rp0,2, МПа'!N282/2,"-")</f>
        <v>132.5</v>
      </c>
      <c r="AB282" s="32">
        <f>IFERROR('Rp0,2, МПа'!O282/2,"-")</f>
        <v>122.5</v>
      </c>
      <c r="AC282" s="33" t="str">
        <f>IFERROR('Rp0,2, МПа'!P282/2,"-")</f>
        <v>-</v>
      </c>
    </row>
    <row r="283" spans="1:29" ht="25.5" x14ac:dyDescent="0.25">
      <c r="A283" s="10" t="str">
        <f>INDEX('Обработка исходного'!B:B,ROW($B$3)+4*(ROW($B283)-ROW($B$3)))</f>
        <v>Сталь высокохромистая</v>
      </c>
      <c r="B283" s="47" t="str">
        <f>INDEX('Обработка исходного'!D:D,ROW($B$3)+4*(ROW($B283)-ROW($B$3)))</f>
        <v>06Х13Н7Д2</v>
      </c>
      <c r="C283" s="27" t="str">
        <f>'Rp0,2, МПа'!C283</f>
        <v>Горячекатаные и кованые прутки диаметром от 16 до 160 мм</v>
      </c>
      <c r="D283" s="31">
        <f>IFERROR(MIN('Rp0,2, МПа'!D283/1.5,'Rm, МПа'!D283/2.6),"-")</f>
        <v>339.23076923076923</v>
      </c>
      <c r="E283" s="32">
        <f>IFERROR(MIN('Rp0,2, МПа'!E283/1.5,'Rm, МПа'!E283/2.6),"-")</f>
        <v>328.07692307692304</v>
      </c>
      <c r="F283" s="32">
        <f>IFERROR(MIN('Rp0,2, МПа'!F283/1.5,'Rm, МПа'!F283/2.6),"-")</f>
        <v>309.23076923076923</v>
      </c>
      <c r="G283" s="32">
        <f>IFERROR(MIN('Rp0,2, МПа'!G283/1.5,'Rm, МПа'!G283/2.6),"-")</f>
        <v>293.84615384615381</v>
      </c>
      <c r="H283" s="32">
        <f>IFERROR(MIN('Rp0,2, МПа'!H283/1.5,'Rm, МПа'!H283/2.6),"-")</f>
        <v>278.84615384615381</v>
      </c>
      <c r="I283" s="32">
        <f>IFERROR(MIN('Rp0,2, МПа'!I283/1.5,'Rm, МПа'!I283/2.6),"-")</f>
        <v>263.84615384615381</v>
      </c>
      <c r="J283" s="32">
        <f>IFERROR(MIN('Rp0,2, МПа'!J283/1.5,'Rm, МПа'!J283/2.6),"-")</f>
        <v>260</v>
      </c>
      <c r="K283" s="32" t="str">
        <f>IFERROR(MIN('Rp0,2, МПа'!K283/1.5,'Rm, МПа'!K283/2.6),"-")</f>
        <v>-</v>
      </c>
      <c r="L283" s="32" t="str">
        <f>IFERROR(MIN('Rp0,2, МПа'!L283/1.5,'Rm, МПа'!L283/2.6),"-")</f>
        <v>-</v>
      </c>
      <c r="M283" s="32" t="str">
        <f>IFERROR(MIN('Rp0,2, МПа'!M283/1.5,'Rm, МПа'!M283/2.6),"-")</f>
        <v>-</v>
      </c>
      <c r="N283" s="32" t="str">
        <f>IFERROR(MIN('Rp0,2, МПа'!N283/1.5,'Rm, МПа'!N283/2.6),"-")</f>
        <v>-</v>
      </c>
      <c r="O283" s="32" t="str">
        <f>IFERROR(MIN('Rp0,2, МПа'!O283/1.5,'Rm, МПа'!O283/2.6),"-")</f>
        <v>-</v>
      </c>
      <c r="P283" s="33" t="str">
        <f>IFERROR(MIN('Rp0,2, МПа'!P283/1.5,'Rm, МПа'!P283/2.6),"-")</f>
        <v>-</v>
      </c>
      <c r="Q283" s="31">
        <f>IFERROR('Rp0,2, МПа'!D283/2,"-")</f>
        <v>402</v>
      </c>
      <c r="R283" s="32">
        <f>IFERROR('Rp0,2, МПа'!E283/2,"-")</f>
        <v>392</v>
      </c>
      <c r="S283" s="32">
        <f>IFERROR('Rp0,2, МПа'!F283/2,"-")</f>
        <v>367.5</v>
      </c>
      <c r="T283" s="32">
        <f>IFERROR('Rp0,2, МПа'!G283/2,"-")</f>
        <v>348</v>
      </c>
      <c r="U283" s="32">
        <f>IFERROR('Rp0,2, МПа'!H283/2,"-")</f>
        <v>328.5</v>
      </c>
      <c r="V283" s="32">
        <f>IFERROR('Rp0,2, МПа'!I283/2,"-")</f>
        <v>313.5</v>
      </c>
      <c r="W283" s="32">
        <f>IFERROR('Rp0,2, МПа'!J283/2,"-")</f>
        <v>308.5</v>
      </c>
      <c r="X283" s="32" t="str">
        <f>IFERROR('Rp0,2, МПа'!K283/2,"-")</f>
        <v>-</v>
      </c>
      <c r="Y283" s="32" t="str">
        <f>IFERROR('Rp0,2, МПа'!L283/2,"-")</f>
        <v>-</v>
      </c>
      <c r="Z283" s="32" t="str">
        <f>IFERROR('Rp0,2, МПа'!M283/2,"-")</f>
        <v>-</v>
      </c>
      <c r="AA283" s="32" t="str">
        <f>IFERROR('Rp0,2, МПа'!N283/2,"-")</f>
        <v>-</v>
      </c>
      <c r="AB283" s="32" t="str">
        <f>IFERROR('Rp0,2, МПа'!O283/2,"-")</f>
        <v>-</v>
      </c>
      <c r="AC283" s="33" t="str">
        <f>IFERROR('Rp0,2, МПа'!P283/2,"-")</f>
        <v>-</v>
      </c>
    </row>
    <row r="284" spans="1:29" x14ac:dyDescent="0.25">
      <c r="A284" s="10" t="str">
        <f>INDEX('Обработка исходного'!B:B,ROW($B$3)+4*(ROW($B284)-ROW($B$3)))</f>
        <v>Сталь высокохромистая</v>
      </c>
      <c r="B284" s="47" t="str">
        <f>INDEX('Обработка исходного'!D:D,ROW($B$3)+4*(ROW($B284)-ROW($B$3)))</f>
        <v>06Х13Н7Д2</v>
      </c>
      <c r="C284" s="27" t="str">
        <f>'Rp0,2, МПа'!C284</f>
        <v>Кованая полоса толщиной 80 мм</v>
      </c>
      <c r="D284" s="31">
        <f>IFERROR(MIN('Rp0,2, МПа'!D284/1.5,'Rm, МПа'!D284/2.6),"-")</f>
        <v>339.23076923076923</v>
      </c>
      <c r="E284" s="32">
        <f>IFERROR(MIN('Rp0,2, МПа'!E284/1.5,'Rm, МПа'!E284/2.6),"-")</f>
        <v>328.07692307692304</v>
      </c>
      <c r="F284" s="32">
        <f>IFERROR(MIN('Rp0,2, МПа'!F284/1.5,'Rm, МПа'!F284/2.6),"-")</f>
        <v>309.23076923076923</v>
      </c>
      <c r="G284" s="32">
        <f>IFERROR(MIN('Rp0,2, МПа'!G284/1.5,'Rm, МПа'!G284/2.6),"-")</f>
        <v>293.84615384615381</v>
      </c>
      <c r="H284" s="32">
        <f>IFERROR(MIN('Rp0,2, МПа'!H284/1.5,'Rm, МПа'!H284/2.6),"-")</f>
        <v>278.84615384615381</v>
      </c>
      <c r="I284" s="32">
        <f>IFERROR(MIN('Rp0,2, МПа'!I284/1.5,'Rm, МПа'!I284/2.6),"-")</f>
        <v>263.84615384615381</v>
      </c>
      <c r="J284" s="32">
        <f>IFERROR(MIN('Rp0,2, МПа'!J284/1.5,'Rm, МПа'!J284/2.6),"-")</f>
        <v>260</v>
      </c>
      <c r="K284" s="32" t="str">
        <f>IFERROR(MIN('Rp0,2, МПа'!K284/1.5,'Rm, МПа'!K284/2.6),"-")</f>
        <v>-</v>
      </c>
      <c r="L284" s="32" t="str">
        <f>IFERROR(MIN('Rp0,2, МПа'!L284/1.5,'Rm, МПа'!L284/2.6),"-")</f>
        <v>-</v>
      </c>
      <c r="M284" s="32" t="str">
        <f>IFERROR(MIN('Rp0,2, МПа'!M284/1.5,'Rm, МПа'!M284/2.6),"-")</f>
        <v>-</v>
      </c>
      <c r="N284" s="32" t="str">
        <f>IFERROR(MIN('Rp0,2, МПа'!N284/1.5,'Rm, МПа'!N284/2.6),"-")</f>
        <v>-</v>
      </c>
      <c r="O284" s="32" t="str">
        <f>IFERROR(MIN('Rp0,2, МПа'!O284/1.5,'Rm, МПа'!O284/2.6),"-")</f>
        <v>-</v>
      </c>
      <c r="P284" s="33" t="str">
        <f>IFERROR(MIN('Rp0,2, МПа'!P284/1.5,'Rm, МПа'!P284/2.6),"-")</f>
        <v>-</v>
      </c>
      <c r="Q284" s="31">
        <f>IFERROR('Rp0,2, МПа'!D284/2,"-")</f>
        <v>402</v>
      </c>
      <c r="R284" s="32">
        <f>IFERROR('Rp0,2, МПа'!E284/2,"-")</f>
        <v>392</v>
      </c>
      <c r="S284" s="32">
        <f>IFERROR('Rp0,2, МПа'!F284/2,"-")</f>
        <v>367.5</v>
      </c>
      <c r="T284" s="32">
        <f>IFERROR('Rp0,2, МПа'!G284/2,"-")</f>
        <v>348</v>
      </c>
      <c r="U284" s="32">
        <f>IFERROR('Rp0,2, МПа'!H284/2,"-")</f>
        <v>328.5</v>
      </c>
      <c r="V284" s="32">
        <f>IFERROR('Rp0,2, МПа'!I284/2,"-")</f>
        <v>313.5</v>
      </c>
      <c r="W284" s="32">
        <f>IFERROR('Rp0,2, МПа'!J284/2,"-")</f>
        <v>308.5</v>
      </c>
      <c r="X284" s="32" t="str">
        <f>IFERROR('Rp0,2, МПа'!K284/2,"-")</f>
        <v>-</v>
      </c>
      <c r="Y284" s="32" t="str">
        <f>IFERROR('Rp0,2, МПа'!L284/2,"-")</f>
        <v>-</v>
      </c>
      <c r="Z284" s="32" t="str">
        <f>IFERROR('Rp0,2, МПа'!M284/2,"-")</f>
        <v>-</v>
      </c>
      <c r="AA284" s="32" t="str">
        <f>IFERROR('Rp0,2, МПа'!N284/2,"-")</f>
        <v>-</v>
      </c>
      <c r="AB284" s="32" t="str">
        <f>IFERROR('Rp0,2, МПа'!O284/2,"-")</f>
        <v>-</v>
      </c>
      <c r="AC284" s="33" t="str">
        <f>IFERROR('Rp0,2, МПа'!P284/2,"-")</f>
        <v>-</v>
      </c>
    </row>
    <row r="285" spans="1:29" x14ac:dyDescent="0.25">
      <c r="A285" s="10" t="str">
        <f>INDEX('Обработка исходного'!B:B,ROW($B$3)+4*(ROW($B285)-ROW($B$3)))</f>
        <v>Сталь высокохромистая</v>
      </c>
      <c r="B285" s="47" t="str">
        <f>INDEX('Обработка исходного'!D:D,ROW($B$3)+4*(ROW($B285)-ROW($B$3)))</f>
        <v>06Х13Н7Д2</v>
      </c>
      <c r="C285" s="27" t="str">
        <f>'Rp0,2, МПа'!C285</f>
        <v>Заготовки крепежных деталей диаметром до 160 мм</v>
      </c>
      <c r="D285" s="31">
        <f>IFERROR(MIN('Rp0,2, МПа'!D285/1.5,'Rm, МПа'!D285/2.6),"-")</f>
        <v>339.23076923076923</v>
      </c>
      <c r="E285" s="32">
        <f>IFERROR(MIN('Rp0,2, МПа'!E285/1.5,'Rm, МПа'!E285/2.6),"-")</f>
        <v>328.07692307692304</v>
      </c>
      <c r="F285" s="32">
        <f>IFERROR(MIN('Rp0,2, МПа'!F285/1.5,'Rm, МПа'!F285/2.6),"-")</f>
        <v>309.23076923076923</v>
      </c>
      <c r="G285" s="32">
        <f>IFERROR(MIN('Rp0,2, МПа'!G285/1.5,'Rm, МПа'!G285/2.6),"-")</f>
        <v>293.84615384615381</v>
      </c>
      <c r="H285" s="32">
        <f>IFERROR(MIN('Rp0,2, МПа'!H285/1.5,'Rm, МПа'!H285/2.6),"-")</f>
        <v>278.84615384615381</v>
      </c>
      <c r="I285" s="32">
        <f>IFERROR(MIN('Rp0,2, МПа'!I285/1.5,'Rm, МПа'!I285/2.6),"-")</f>
        <v>263.84615384615381</v>
      </c>
      <c r="J285" s="32">
        <f>IFERROR(MIN('Rp0,2, МПа'!J285/1.5,'Rm, МПа'!J285/2.6),"-")</f>
        <v>260</v>
      </c>
      <c r="K285" s="32" t="str">
        <f>IFERROR(MIN('Rp0,2, МПа'!K285/1.5,'Rm, МПа'!K285/2.6),"-")</f>
        <v>-</v>
      </c>
      <c r="L285" s="32" t="str">
        <f>IFERROR(MIN('Rp0,2, МПа'!L285/1.5,'Rm, МПа'!L285/2.6),"-")</f>
        <v>-</v>
      </c>
      <c r="M285" s="32" t="str">
        <f>IFERROR(MIN('Rp0,2, МПа'!M285/1.5,'Rm, МПа'!M285/2.6),"-")</f>
        <v>-</v>
      </c>
      <c r="N285" s="32" t="str">
        <f>IFERROR(MIN('Rp0,2, МПа'!N285/1.5,'Rm, МПа'!N285/2.6),"-")</f>
        <v>-</v>
      </c>
      <c r="O285" s="32" t="str">
        <f>IFERROR(MIN('Rp0,2, МПа'!O285/1.5,'Rm, МПа'!O285/2.6),"-")</f>
        <v>-</v>
      </c>
      <c r="P285" s="33" t="str">
        <f>IFERROR(MIN('Rp0,2, МПа'!P285/1.5,'Rm, МПа'!P285/2.6),"-")</f>
        <v>-</v>
      </c>
      <c r="Q285" s="31">
        <f>IFERROR('Rp0,2, МПа'!D285/2,"-")</f>
        <v>402</v>
      </c>
      <c r="R285" s="32">
        <f>IFERROR('Rp0,2, МПа'!E285/2,"-")</f>
        <v>392</v>
      </c>
      <c r="S285" s="32">
        <f>IFERROR('Rp0,2, МПа'!F285/2,"-")</f>
        <v>367.5</v>
      </c>
      <c r="T285" s="32">
        <f>IFERROR('Rp0,2, МПа'!G285/2,"-")</f>
        <v>348</v>
      </c>
      <c r="U285" s="32">
        <f>IFERROR('Rp0,2, МПа'!H285/2,"-")</f>
        <v>328.5</v>
      </c>
      <c r="V285" s="32">
        <f>IFERROR('Rp0,2, МПа'!I285/2,"-")</f>
        <v>313.5</v>
      </c>
      <c r="W285" s="32">
        <f>IFERROR('Rp0,2, МПа'!J285/2,"-")</f>
        <v>308.5</v>
      </c>
      <c r="X285" s="32" t="str">
        <f>IFERROR('Rp0,2, МПа'!K285/2,"-")</f>
        <v>-</v>
      </c>
      <c r="Y285" s="32" t="str">
        <f>IFERROR('Rp0,2, МПа'!L285/2,"-")</f>
        <v>-</v>
      </c>
      <c r="Z285" s="32" t="str">
        <f>IFERROR('Rp0,2, МПа'!M285/2,"-")</f>
        <v>-</v>
      </c>
      <c r="AA285" s="32" t="str">
        <f>IFERROR('Rp0,2, МПа'!N285/2,"-")</f>
        <v>-</v>
      </c>
      <c r="AB285" s="32" t="str">
        <f>IFERROR('Rp0,2, МПа'!O285/2,"-")</f>
        <v>-</v>
      </c>
      <c r="AC285" s="33" t="str">
        <f>IFERROR('Rp0,2, МПа'!P285/2,"-")</f>
        <v>-</v>
      </c>
    </row>
    <row r="286" spans="1:29" x14ac:dyDescent="0.25">
      <c r="A286" s="10" t="str">
        <f>INDEX('Обработка исходного'!B:B,ROW($B$3)+4*(ROW($B286)-ROW($B$3)))</f>
        <v>Сталь высокохромистая</v>
      </c>
      <c r="B286" s="47" t="str">
        <f>INDEX('Обработка исходного'!D:D,ROW($B$3)+4*(ROW($B286)-ROW($B$3)))</f>
        <v>06Х12Н3ДЛ</v>
      </c>
      <c r="C286" s="27" t="str">
        <f>'Rp0,2, МПа'!C286</f>
        <v>Отливки</v>
      </c>
      <c r="D286" s="31">
        <f>IFERROR(MIN('Rp0,2, МПа'!D286/1.5,'Rm, МПа'!D286/2.6),"-")</f>
        <v>245</v>
      </c>
      <c r="E286" s="32">
        <f>IFERROR(MIN('Rp0,2, МПа'!E286/1.5,'Rm, МПа'!E286/2.6),"-")</f>
        <v>242.30769230769229</v>
      </c>
      <c r="F286" s="32">
        <f>IFERROR(MIN('Rp0,2, МПа'!F286/1.5,'Rm, МПа'!F286/2.6),"-")</f>
        <v>237.69230769230768</v>
      </c>
      <c r="G286" s="32">
        <f>IFERROR(MIN('Rp0,2, МПа'!G286/1.5,'Rm, МПа'!G286/2.6),"-")</f>
        <v>233.84615384615384</v>
      </c>
      <c r="H286" s="32">
        <f>IFERROR(MIN('Rp0,2, МПа'!H286/1.5,'Rm, МПа'!H286/2.6),"-")</f>
        <v>226.53846153846152</v>
      </c>
      <c r="I286" s="32">
        <f>IFERROR(MIN('Rp0,2, МПа'!I286/1.5,'Rm, МПа'!I286/2.6),"-")</f>
        <v>222.69230769230768</v>
      </c>
      <c r="J286" s="32">
        <f>IFERROR(MIN('Rp0,2, МПа'!J286/1.5,'Rm, МПа'!J286/2.6),"-")</f>
        <v>215</v>
      </c>
      <c r="K286" s="32">
        <f>IFERROR(MIN('Rp0,2, МПа'!K286/1.5,'Rm, МПа'!K286/2.6),"-")</f>
        <v>207.30769230769229</v>
      </c>
      <c r="L286" s="32" t="str">
        <f>IFERROR(MIN('Rp0,2, МПа'!L286/1.5,'Rm, МПа'!L286/2.6),"-")</f>
        <v>-</v>
      </c>
      <c r="M286" s="32" t="str">
        <f>IFERROR(MIN('Rp0,2, МПа'!M286/1.5,'Rm, МПа'!M286/2.6),"-")</f>
        <v>-</v>
      </c>
      <c r="N286" s="32" t="str">
        <f>IFERROR(MIN('Rp0,2, МПа'!N286/1.5,'Rm, МПа'!N286/2.6),"-")</f>
        <v>-</v>
      </c>
      <c r="O286" s="32" t="str">
        <f>IFERROR(MIN('Rp0,2, МПа'!O286/1.5,'Rm, МПа'!O286/2.6),"-")</f>
        <v>-</v>
      </c>
      <c r="P286" s="33" t="str">
        <f>IFERROR(MIN('Rp0,2, МПа'!P286/1.5,'Rm, МПа'!P286/2.6),"-")</f>
        <v>-</v>
      </c>
      <c r="Q286" s="31">
        <f>IFERROR('Rp0,2, МПа'!D286/2,"-")</f>
        <v>245</v>
      </c>
      <c r="R286" s="32">
        <f>IFERROR('Rp0,2, МПа'!E286/2,"-")</f>
        <v>243</v>
      </c>
      <c r="S286" s="32">
        <f>IFERROR('Rp0,2, МПа'!F286/2,"-")</f>
        <v>240.5</v>
      </c>
      <c r="T286" s="32">
        <f>IFERROR('Rp0,2, МПа'!G286/2,"-")</f>
        <v>240.5</v>
      </c>
      <c r="U286" s="32">
        <f>IFERROR('Rp0,2, МПа'!H286/2,"-")</f>
        <v>235.5</v>
      </c>
      <c r="V286" s="32">
        <f>IFERROR('Rp0,2, МПа'!I286/2,"-")</f>
        <v>230.5</v>
      </c>
      <c r="W286" s="32">
        <f>IFERROR('Rp0,2, МПа'!J286/2,"-")</f>
        <v>225.5</v>
      </c>
      <c r="X286" s="32">
        <f>IFERROR('Rp0,2, МПа'!K286/2,"-")</f>
        <v>220.5</v>
      </c>
      <c r="Y286" s="32" t="str">
        <f>IFERROR('Rp0,2, МПа'!L286/2,"-")</f>
        <v>-</v>
      </c>
      <c r="Z286" s="32" t="str">
        <f>IFERROR('Rp0,2, МПа'!M286/2,"-")</f>
        <v>-</v>
      </c>
      <c r="AA286" s="32" t="str">
        <f>IFERROR('Rp0,2, МПа'!N286/2,"-")</f>
        <v>-</v>
      </c>
      <c r="AB286" s="32" t="str">
        <f>IFERROR('Rp0,2, МПа'!O286/2,"-")</f>
        <v>-</v>
      </c>
      <c r="AC286" s="33" t="str">
        <f>IFERROR('Rp0,2, МПа'!P286/2,"-")</f>
        <v>-</v>
      </c>
    </row>
    <row r="287" spans="1:29" x14ac:dyDescent="0.25">
      <c r="A287" s="10" t="str">
        <f>INDEX('Обработка исходного'!B:B,ROW($B$3)+4*(ROW($B287)-ROW($B$3)))</f>
        <v>Сталь высокохромистая</v>
      </c>
      <c r="B287" s="47" t="str">
        <f>INDEX('Обработка исходного'!D:D,ROW($B$3)+4*(ROW($B287)-ROW($B$3)))</f>
        <v>06Х12Н3Д</v>
      </c>
      <c r="C287" s="27" t="str">
        <f>'Rp0,2, МПа'!C287</f>
        <v>Поковки КП540*</v>
      </c>
      <c r="D287" s="31">
        <f>IFERROR(MIN('Rp0,2, МПа'!D287/1.5,'Rm, МПа'!D287/2.6),"-")</f>
        <v>245</v>
      </c>
      <c r="E287" s="32">
        <f>IFERROR(MIN('Rp0,2, МПа'!E287/1.5,'Rm, МПа'!E287/2.6),"-")</f>
        <v>242.30769230769229</v>
      </c>
      <c r="F287" s="32">
        <f>IFERROR(MIN('Rp0,2, МПа'!F287/1.5,'Rm, МПа'!F287/2.6),"-")</f>
        <v>237.69230769230768</v>
      </c>
      <c r="G287" s="32">
        <f>IFERROR(MIN('Rp0,2, МПа'!G287/1.5,'Rm, МПа'!G287/2.6),"-")</f>
        <v>226.53846153846152</v>
      </c>
      <c r="H287" s="32">
        <f>IFERROR(MIN('Rp0,2, МПа'!H287/1.5,'Rm, МПа'!H287/2.6),"-")</f>
        <v>226.53846153846152</v>
      </c>
      <c r="I287" s="32">
        <f>IFERROR(MIN('Rp0,2, МПа'!I287/1.5,'Rm, МПа'!I287/2.6),"-")</f>
        <v>222.69230769230768</v>
      </c>
      <c r="J287" s="32">
        <f>IFERROR(MIN('Rp0,2, МПа'!J287/1.5,'Rm, МПа'!J287/2.6),"-")</f>
        <v>215</v>
      </c>
      <c r="K287" s="32">
        <f>IFERROR(MIN('Rp0,2, МПа'!K287/1.5,'Rm, МПа'!K287/2.6),"-")</f>
        <v>207.30769230769229</v>
      </c>
      <c r="L287" s="32" t="str">
        <f>IFERROR(MIN('Rp0,2, МПа'!L287/1.5,'Rm, МПа'!L287/2.6),"-")</f>
        <v>-</v>
      </c>
      <c r="M287" s="32" t="str">
        <f>IFERROR(MIN('Rp0,2, МПа'!M287/1.5,'Rm, МПа'!M287/2.6),"-")</f>
        <v>-</v>
      </c>
      <c r="N287" s="32" t="str">
        <f>IFERROR(MIN('Rp0,2, МПа'!N287/1.5,'Rm, МПа'!N287/2.6),"-")</f>
        <v>-</v>
      </c>
      <c r="O287" s="32" t="str">
        <f>IFERROR(MIN('Rp0,2, МПа'!O287/1.5,'Rm, МПа'!O287/2.6),"-")</f>
        <v>-</v>
      </c>
      <c r="P287" s="33" t="str">
        <f>IFERROR(MIN('Rp0,2, МПа'!P287/1.5,'Rm, МПа'!P287/2.6),"-")</f>
        <v>-</v>
      </c>
      <c r="Q287" s="31">
        <f>IFERROR('Rp0,2, МПа'!D287/2,"-")</f>
        <v>270</v>
      </c>
      <c r="R287" s="32">
        <f>IFERROR('Rp0,2, МПа'!E287/2,"-")</f>
        <v>265</v>
      </c>
      <c r="S287" s="32">
        <f>IFERROR('Rp0,2, МПа'!F287/2,"-")</f>
        <v>259.5</v>
      </c>
      <c r="T287" s="32">
        <f>IFERROR('Rp0,2, МПа'!G287/2,"-")</f>
        <v>250</v>
      </c>
      <c r="U287" s="32">
        <f>IFERROR('Rp0,2, МПа'!H287/2,"-")</f>
        <v>240</v>
      </c>
      <c r="V287" s="32">
        <f>IFERROR('Rp0,2, МПа'!I287/2,"-")</f>
        <v>230.5</v>
      </c>
      <c r="W287" s="32">
        <f>IFERROR('Rp0,2, МПа'!J287/2,"-")</f>
        <v>220.5</v>
      </c>
      <c r="X287" s="32">
        <f>IFERROR('Rp0,2, МПа'!K287/2,"-")</f>
        <v>220.5</v>
      </c>
      <c r="Y287" s="32" t="str">
        <f>IFERROR('Rp0,2, МПа'!L287/2,"-")</f>
        <v>-</v>
      </c>
      <c r="Z287" s="32" t="str">
        <f>IFERROR('Rp0,2, МПа'!M287/2,"-")</f>
        <v>-</v>
      </c>
      <c r="AA287" s="32" t="str">
        <f>IFERROR('Rp0,2, МПа'!N287/2,"-")</f>
        <v>-</v>
      </c>
      <c r="AB287" s="32" t="str">
        <f>IFERROR('Rp0,2, МПа'!O287/2,"-")</f>
        <v>-</v>
      </c>
      <c r="AC287" s="33" t="str">
        <f>IFERROR('Rp0,2, МПа'!P287/2,"-")</f>
        <v>-</v>
      </c>
    </row>
    <row r="288" spans="1:29" x14ac:dyDescent="0.25">
      <c r="A288" s="10" t="str">
        <f>INDEX('Обработка исходного'!B:B,ROW($B$3)+4*(ROW($B288)-ROW($B$3)))</f>
        <v>Сталь высокохромистая</v>
      </c>
      <c r="B288" s="47" t="str">
        <f>INDEX('Обработка исходного'!D:D,ROW($B$3)+4*(ROW($B288)-ROW($B$3)))</f>
        <v>06Х12Н3Д</v>
      </c>
      <c r="C288" s="27" t="str">
        <f>'Rp0,2, МПа'!C288</f>
        <v>Поковки КП590*</v>
      </c>
      <c r="D288" s="31">
        <f>IFERROR(MIN('Rp0,2, МПа'!D288/1.5,'Rm, МПа'!D288/2.6),"-")</f>
        <v>263.84615384615381</v>
      </c>
      <c r="E288" s="32">
        <f>IFERROR(MIN('Rp0,2, МПа'!E288/1.5,'Rm, МПа'!E288/2.6),"-")</f>
        <v>257.69230769230768</v>
      </c>
      <c r="F288" s="32">
        <f>IFERROR(MIN('Rp0,2, МПа'!F288/1.5,'Rm, МПа'!F288/2.6),"-")</f>
        <v>252.69230769230768</v>
      </c>
      <c r="G288" s="32">
        <f>IFERROR(MIN('Rp0,2, МПа'!G288/1.5,'Rm, МПа'!G288/2.6),"-")</f>
        <v>248.84615384615384</v>
      </c>
      <c r="H288" s="32">
        <f>IFERROR(MIN('Rp0,2, МПа'!H288/1.5,'Rm, МПа'!H288/2.6),"-")</f>
        <v>245.38461538461539</v>
      </c>
      <c r="I288" s="32">
        <f>IFERROR(MIN('Rp0,2, МПа'!I288/1.5,'Rm, МПа'!I288/2.6),"-")</f>
        <v>237.69230769230768</v>
      </c>
      <c r="J288" s="32">
        <f>IFERROR(MIN('Rp0,2, МПа'!J288/1.5,'Rm, МПа'!J288/2.6),"-")</f>
        <v>226.15384615384613</v>
      </c>
      <c r="K288" s="32">
        <f>IFERROR(MIN('Rp0,2, МПа'!K288/1.5,'Rm, МПа'!K288/2.6),"-")</f>
        <v>226.15384615384613</v>
      </c>
      <c r="L288" s="32" t="str">
        <f>IFERROR(MIN('Rp0,2, МПа'!L288/1.5,'Rm, МПа'!L288/2.6),"-")</f>
        <v>-</v>
      </c>
      <c r="M288" s="32" t="str">
        <f>IFERROR(MIN('Rp0,2, МПа'!M288/1.5,'Rm, МПа'!M288/2.6),"-")</f>
        <v>-</v>
      </c>
      <c r="N288" s="32" t="str">
        <f>IFERROR(MIN('Rp0,2, МПа'!N288/1.5,'Rm, МПа'!N288/2.6),"-")</f>
        <v>-</v>
      </c>
      <c r="O288" s="32" t="str">
        <f>IFERROR(MIN('Rp0,2, МПа'!O288/1.5,'Rm, МПа'!O288/2.6),"-")</f>
        <v>-</v>
      </c>
      <c r="P288" s="33" t="str">
        <f>IFERROR(MIN('Rp0,2, МПа'!P288/1.5,'Rm, МПа'!P288/2.6),"-")</f>
        <v>-</v>
      </c>
      <c r="Q288" s="31">
        <f>IFERROR('Rp0,2, МПа'!D288/2,"-")</f>
        <v>295</v>
      </c>
      <c r="R288" s="32">
        <f>IFERROR('Rp0,2, МПа'!E288/2,"-")</f>
        <v>287.5</v>
      </c>
      <c r="S288" s="32">
        <f>IFERROR('Rp0,2, МПа'!F288/2,"-")</f>
        <v>279.5</v>
      </c>
      <c r="T288" s="32">
        <f>IFERROR('Rp0,2, МПа'!G288/2,"-")</f>
        <v>274.5</v>
      </c>
      <c r="U288" s="32">
        <f>IFERROR('Rp0,2, МПа'!H288/2,"-")</f>
        <v>269.5</v>
      </c>
      <c r="V288" s="32">
        <f>IFERROR('Rp0,2, МПа'!I288/2,"-")</f>
        <v>259.5</v>
      </c>
      <c r="W288" s="32">
        <f>IFERROR('Rp0,2, МПа'!J288/2,"-")</f>
        <v>245.5</v>
      </c>
      <c r="X288" s="32">
        <f>IFERROR('Rp0,2, МПа'!K288/2,"-")</f>
        <v>245.5</v>
      </c>
      <c r="Y288" s="32" t="str">
        <f>IFERROR('Rp0,2, МПа'!L288/2,"-")</f>
        <v>-</v>
      </c>
      <c r="Z288" s="32" t="str">
        <f>IFERROR('Rp0,2, МПа'!M288/2,"-")</f>
        <v>-</v>
      </c>
      <c r="AA288" s="32" t="str">
        <f>IFERROR('Rp0,2, МПа'!N288/2,"-")</f>
        <v>-</v>
      </c>
      <c r="AB288" s="32" t="str">
        <f>IFERROR('Rp0,2, МПа'!O288/2,"-")</f>
        <v>-</v>
      </c>
      <c r="AC288" s="33" t="str">
        <f>IFERROR('Rp0,2, МПа'!P288/2,"-")</f>
        <v>-</v>
      </c>
    </row>
    <row r="289" spans="1:29" x14ac:dyDescent="0.25">
      <c r="A289" s="10" t="str">
        <f>INDEX('Обработка исходного'!B:B,ROW($B$3)+4*(ROW($B289)-ROW($B$3)))</f>
        <v>Сталь высокохромистая</v>
      </c>
      <c r="B289" s="47" t="str">
        <f>INDEX('Обработка исходного'!D:D,ROW($B$3)+4*(ROW($B289)-ROW($B$3)))</f>
        <v>06Х12Н3Д</v>
      </c>
      <c r="C289" s="27" t="str">
        <f>'Rp0,2, МПа'!C289</f>
        <v>Листы толщиной от 25 до 250 мм</v>
      </c>
      <c r="D289" s="31">
        <f>IFERROR(MIN('Rp0,2, МПа'!D289/1.5,'Rm, МПа'!D289/2.6),"-")</f>
        <v>263.84615384615381</v>
      </c>
      <c r="E289" s="32">
        <f>IFERROR(MIN('Rp0,2, МПа'!E289/1.5,'Rm, МПа'!E289/2.6),"-")</f>
        <v>257.69230769230768</v>
      </c>
      <c r="F289" s="32">
        <f>IFERROR(MIN('Rp0,2, МПа'!F289/1.5,'Rm, МПа'!F289/2.6),"-")</f>
        <v>252.69230769230768</v>
      </c>
      <c r="G289" s="32">
        <f>IFERROR(MIN('Rp0,2, МПа'!G289/1.5,'Rm, МПа'!G289/2.6),"-")</f>
        <v>248.84615384615384</v>
      </c>
      <c r="H289" s="32">
        <f>IFERROR(MIN('Rp0,2, МПа'!H289/1.5,'Rm, МПа'!H289/2.6),"-")</f>
        <v>245.38461538461539</v>
      </c>
      <c r="I289" s="32">
        <f>IFERROR(MIN('Rp0,2, МПа'!I289/1.5,'Rm, МПа'!I289/2.6),"-")</f>
        <v>237.69230769230768</v>
      </c>
      <c r="J289" s="32">
        <f>IFERROR(MIN('Rp0,2, МПа'!J289/1.5,'Rm, МПа'!J289/2.6),"-")</f>
        <v>226.15384615384613</v>
      </c>
      <c r="K289" s="32">
        <f>IFERROR(MIN('Rp0,2, МПа'!K289/1.5,'Rm, МПа'!K289/2.6),"-")</f>
        <v>226.15384615384613</v>
      </c>
      <c r="L289" s="32" t="str">
        <f>IFERROR(MIN('Rp0,2, МПа'!L289/1.5,'Rm, МПа'!L289/2.6),"-")</f>
        <v>-</v>
      </c>
      <c r="M289" s="32" t="str">
        <f>IFERROR(MIN('Rp0,2, МПа'!M289/1.5,'Rm, МПа'!M289/2.6),"-")</f>
        <v>-</v>
      </c>
      <c r="N289" s="32" t="str">
        <f>IFERROR(MIN('Rp0,2, МПа'!N289/1.5,'Rm, МПа'!N289/2.6),"-")</f>
        <v>-</v>
      </c>
      <c r="O289" s="32" t="str">
        <f>IFERROR(MIN('Rp0,2, МПа'!O289/1.5,'Rm, МПа'!O289/2.6),"-")</f>
        <v>-</v>
      </c>
      <c r="P289" s="33" t="str">
        <f>IFERROR(MIN('Rp0,2, МПа'!P289/1.5,'Rm, МПа'!P289/2.6),"-")</f>
        <v>-</v>
      </c>
      <c r="Q289" s="31">
        <f>IFERROR('Rp0,2, МПа'!D289/2,"-")</f>
        <v>269.5</v>
      </c>
      <c r="R289" s="32">
        <f>IFERROR('Rp0,2, МПа'!E289/2,"-")</f>
        <v>267</v>
      </c>
      <c r="S289" s="32">
        <f>IFERROR('Rp0,2, МПа'!F289/2,"-")</f>
        <v>264.5</v>
      </c>
      <c r="T289" s="32">
        <f>IFERROR('Rp0,2, МПа'!G289/2,"-")</f>
        <v>264.5</v>
      </c>
      <c r="U289" s="32">
        <f>IFERROR('Rp0,2, МПа'!H289/2,"-")</f>
        <v>259.5</v>
      </c>
      <c r="V289" s="32">
        <f>IFERROR('Rp0,2, МПа'!I289/2,"-")</f>
        <v>250</v>
      </c>
      <c r="W289" s="32">
        <f>IFERROR('Rp0,2, МПа'!J289/2,"-")</f>
        <v>245.5</v>
      </c>
      <c r="X289" s="32">
        <f>IFERROR('Rp0,2, МПа'!K289/2,"-")</f>
        <v>245.5</v>
      </c>
      <c r="Y289" s="32" t="str">
        <f>IFERROR('Rp0,2, МПа'!L289/2,"-")</f>
        <v>-</v>
      </c>
      <c r="Z289" s="32" t="str">
        <f>IFERROR('Rp0,2, МПа'!M289/2,"-")</f>
        <v>-</v>
      </c>
      <c r="AA289" s="32" t="str">
        <f>IFERROR('Rp0,2, МПа'!N289/2,"-")</f>
        <v>-</v>
      </c>
      <c r="AB289" s="32" t="str">
        <f>IFERROR('Rp0,2, МПа'!O289/2,"-")</f>
        <v>-</v>
      </c>
      <c r="AC289" s="33" t="str">
        <f>IFERROR('Rp0,2, МПа'!P289/2,"-")</f>
        <v>-</v>
      </c>
    </row>
    <row r="290" spans="1:29" ht="25.5" x14ac:dyDescent="0.25">
      <c r="A290" s="10" t="str">
        <f>INDEX('Обработка исходного'!B:B,ROW($B$3)+4*(ROW($B290)-ROW($B$3)))</f>
        <v>Сталь высокохромистая</v>
      </c>
      <c r="B290" s="47" t="str">
        <f>INDEX('Обработка исходного'!D:D,ROW($B$3)+4*(ROW($B290)-ROW($B$3)))</f>
        <v>07Х16Н4Б</v>
      </c>
      <c r="C290" s="27" t="str">
        <f>'Rp0,2, МПа'!C290</f>
        <v>Сортовой прокат диаметром или стороной квадрата от 30 до 180 мм</v>
      </c>
      <c r="D290" s="31">
        <f>IFERROR(MIN('Rp0,2, МПа'!D290/1.5,'Rm, МПа'!D290/2.6),"-")</f>
        <v>339.23076923076923</v>
      </c>
      <c r="E290" s="32">
        <f>IFERROR(MIN('Rp0,2, МПа'!E290/1.5,'Rm, МПа'!E290/2.6),"-")</f>
        <v>338.46153846153845</v>
      </c>
      <c r="F290" s="32">
        <f>IFERROR(MIN('Rp0,2, МПа'!F290/1.5,'Rm, МПа'!F290/2.6),"-")</f>
        <v>326.92307692307691</v>
      </c>
      <c r="G290" s="32">
        <f>IFERROR(MIN('Rp0,2, МПа'!G290/1.5,'Rm, МПа'!G290/2.6),"-")</f>
        <v>319.23076923076923</v>
      </c>
      <c r="H290" s="32">
        <f>IFERROR(MIN('Rp0,2, МПа'!H290/1.5,'Rm, МПа'!H290/2.6),"-")</f>
        <v>296.15384615384613</v>
      </c>
      <c r="I290" s="32">
        <f>IFERROR(MIN('Rp0,2, МПа'!I290/1.5,'Rm, МПа'!I290/2.6),"-")</f>
        <v>292.30769230769232</v>
      </c>
      <c r="J290" s="32">
        <f>IFERROR(MIN('Rp0,2, МПа'!J290/1.5,'Rm, МПа'!J290/2.6),"-")</f>
        <v>280.76923076923077</v>
      </c>
      <c r="K290" s="32">
        <f>IFERROR(MIN('Rp0,2, МПа'!K290/1.5,'Rm, МПа'!K290/2.6),"-")</f>
        <v>276.92307692307691</v>
      </c>
      <c r="L290" s="32" t="str">
        <f>IFERROR(MIN('Rp0,2, МПа'!L290/1.5,'Rm, МПа'!L290/2.6),"-")</f>
        <v>-</v>
      </c>
      <c r="M290" s="32" t="str">
        <f>IFERROR(MIN('Rp0,2, МПа'!M290/1.5,'Rm, МПа'!M290/2.6),"-")</f>
        <v>-</v>
      </c>
      <c r="N290" s="32" t="str">
        <f>IFERROR(MIN('Rp0,2, МПа'!N290/1.5,'Rm, МПа'!N290/2.6),"-")</f>
        <v>-</v>
      </c>
      <c r="O290" s="32" t="str">
        <f>IFERROR(MIN('Rp0,2, МПа'!O290/1.5,'Rm, МПа'!O290/2.6),"-")</f>
        <v>-</v>
      </c>
      <c r="P290" s="33" t="str">
        <f>IFERROR(MIN('Rp0,2, МПа'!P290/1.5,'Rm, МПа'!P290/2.6),"-")</f>
        <v>-</v>
      </c>
      <c r="Q290" s="31">
        <f>IFERROR('Rp0,2, МПа'!D290/2,"-")</f>
        <v>367.5</v>
      </c>
      <c r="R290" s="32">
        <f>IFERROR('Rp0,2, МПа'!E290/2,"-")</f>
        <v>367.5</v>
      </c>
      <c r="S290" s="32">
        <f>IFERROR('Rp0,2, МПа'!F290/2,"-")</f>
        <v>360</v>
      </c>
      <c r="T290" s="32">
        <f>IFERROR('Rp0,2, МПа'!G290/2,"-")</f>
        <v>355</v>
      </c>
      <c r="U290" s="32">
        <f>IFERROR('Rp0,2, МПа'!H290/2,"-")</f>
        <v>350</v>
      </c>
      <c r="V290" s="32">
        <f>IFERROR('Rp0,2, МПа'!I290/2,"-")</f>
        <v>340</v>
      </c>
      <c r="W290" s="32">
        <f>IFERROR('Rp0,2, МПа'!J290/2,"-")</f>
        <v>335</v>
      </c>
      <c r="X290" s="32">
        <f>IFERROR('Rp0,2, МПа'!K290/2,"-")</f>
        <v>325</v>
      </c>
      <c r="Y290" s="32" t="str">
        <f>IFERROR('Rp0,2, МПа'!L290/2,"-")</f>
        <v>-</v>
      </c>
      <c r="Z290" s="32" t="str">
        <f>IFERROR('Rp0,2, МПа'!M290/2,"-")</f>
        <v>-</v>
      </c>
      <c r="AA290" s="32" t="str">
        <f>IFERROR('Rp0,2, МПа'!N290/2,"-")</f>
        <v>-</v>
      </c>
      <c r="AB290" s="32" t="str">
        <f>IFERROR('Rp0,2, МПа'!O290/2,"-")</f>
        <v>-</v>
      </c>
      <c r="AC290" s="33" t="str">
        <f>IFERROR('Rp0,2, МПа'!P290/2,"-")</f>
        <v>-</v>
      </c>
    </row>
    <row r="291" spans="1:29" ht="25.5" x14ac:dyDescent="0.25">
      <c r="A291" s="10" t="str">
        <f>INDEX('Обработка исходного'!B:B,ROW($B$3)+4*(ROW($B291)-ROW($B$3)))</f>
        <v>Сталь высокохромистая</v>
      </c>
      <c r="B291" s="47" t="str">
        <f>INDEX('Обработка исходного'!D:D,ROW($B$3)+4*(ROW($B291)-ROW($B$3)))</f>
        <v>07Х16Н4Б</v>
      </c>
      <c r="C291" s="27" t="str">
        <f>'Rp0,2, МПа'!C291</f>
        <v>Поковки диаметром или стороной квадрата от 180 до 400 мм</v>
      </c>
      <c r="D291" s="31">
        <f>IFERROR(MIN('Rp0,2, МПа'!D291/1.5,'Rm, МПа'!D291/2.6),"-")</f>
        <v>339.23076923076923</v>
      </c>
      <c r="E291" s="32">
        <f>IFERROR(MIN('Rp0,2, МПа'!E291/1.5,'Rm, МПа'!E291/2.6),"-")</f>
        <v>338.46153846153845</v>
      </c>
      <c r="F291" s="32">
        <f>IFERROR(MIN('Rp0,2, МПа'!F291/1.5,'Rm, МПа'!F291/2.6),"-")</f>
        <v>326.92307692307691</v>
      </c>
      <c r="G291" s="32">
        <f>IFERROR(MIN('Rp0,2, МПа'!G291/1.5,'Rm, МПа'!G291/2.6),"-")</f>
        <v>319.23076923076923</v>
      </c>
      <c r="H291" s="32">
        <f>IFERROR(MIN('Rp0,2, МПа'!H291/1.5,'Rm, МПа'!H291/2.6),"-")</f>
        <v>296.15384615384613</v>
      </c>
      <c r="I291" s="32">
        <f>IFERROR(MIN('Rp0,2, МПа'!I291/1.5,'Rm, МПа'!I291/2.6),"-")</f>
        <v>292.30769230769232</v>
      </c>
      <c r="J291" s="32">
        <f>IFERROR(MIN('Rp0,2, МПа'!J291/1.5,'Rm, МПа'!J291/2.6),"-")</f>
        <v>280.76923076923077</v>
      </c>
      <c r="K291" s="32">
        <f>IFERROR(MIN('Rp0,2, МПа'!K291/1.5,'Rm, МПа'!K291/2.6),"-")</f>
        <v>276.92307692307691</v>
      </c>
      <c r="L291" s="32" t="str">
        <f>IFERROR(MIN('Rp0,2, МПа'!L291/1.5,'Rm, МПа'!L291/2.6),"-")</f>
        <v>-</v>
      </c>
      <c r="M291" s="32" t="str">
        <f>IFERROR(MIN('Rp0,2, МПа'!M291/1.5,'Rm, МПа'!M291/2.6),"-")</f>
        <v>-</v>
      </c>
      <c r="N291" s="32" t="str">
        <f>IFERROR(MIN('Rp0,2, МПа'!N291/1.5,'Rm, МПа'!N291/2.6),"-")</f>
        <v>-</v>
      </c>
      <c r="O291" s="32" t="str">
        <f>IFERROR(MIN('Rp0,2, МПа'!O291/1.5,'Rm, МПа'!O291/2.6),"-")</f>
        <v>-</v>
      </c>
      <c r="P291" s="33" t="str">
        <f>IFERROR(MIN('Rp0,2, МПа'!P291/1.5,'Rm, МПа'!P291/2.6),"-")</f>
        <v>-</v>
      </c>
      <c r="Q291" s="31">
        <f>IFERROR('Rp0,2, МПа'!D291/2,"-")</f>
        <v>367.5</v>
      </c>
      <c r="R291" s="32">
        <f>IFERROR('Rp0,2, МПа'!E291/2,"-")</f>
        <v>367.5</v>
      </c>
      <c r="S291" s="32">
        <f>IFERROR('Rp0,2, МПа'!F291/2,"-")</f>
        <v>360</v>
      </c>
      <c r="T291" s="32">
        <f>IFERROR('Rp0,2, МПа'!G291/2,"-")</f>
        <v>355</v>
      </c>
      <c r="U291" s="32">
        <f>IFERROR('Rp0,2, МПа'!H291/2,"-")</f>
        <v>350</v>
      </c>
      <c r="V291" s="32">
        <f>IFERROR('Rp0,2, МПа'!I291/2,"-")</f>
        <v>340</v>
      </c>
      <c r="W291" s="32">
        <f>IFERROR('Rp0,2, МПа'!J291/2,"-")</f>
        <v>335</v>
      </c>
      <c r="X291" s="32">
        <f>IFERROR('Rp0,2, МПа'!K291/2,"-")</f>
        <v>325</v>
      </c>
      <c r="Y291" s="32" t="str">
        <f>IFERROR('Rp0,2, МПа'!L291/2,"-")</f>
        <v>-</v>
      </c>
      <c r="Z291" s="32" t="str">
        <f>IFERROR('Rp0,2, МПа'!M291/2,"-")</f>
        <v>-</v>
      </c>
      <c r="AA291" s="32" t="str">
        <f>IFERROR('Rp0,2, МПа'!N291/2,"-")</f>
        <v>-</v>
      </c>
      <c r="AB291" s="32" t="str">
        <f>IFERROR('Rp0,2, МПа'!O291/2,"-")</f>
        <v>-</v>
      </c>
      <c r="AC291" s="33" t="str">
        <f>IFERROR('Rp0,2, МПа'!P291/2,"-")</f>
        <v>-</v>
      </c>
    </row>
    <row r="292" spans="1:29" ht="38.25" x14ac:dyDescent="0.25">
      <c r="A292" s="10" t="str">
        <f>INDEX('Обработка исходного'!B:B,ROW($B$3)+4*(ROW($B292)-ROW($B$3)))</f>
        <v>Сталь хромоникелевая коррозионно-стойкого аустенитного класса</v>
      </c>
      <c r="B292" s="47" t="str">
        <f>INDEX('Обработка исходного'!D:D,ROW($B$3)+4*(ROW($B292)-ROW($B$3)))</f>
        <v>09Х18Н9</v>
      </c>
      <c r="C292" s="27" t="str">
        <f>'Rp0,2, МПа'!C292</f>
        <v>Листы толщиной от 6 до 160 мм</v>
      </c>
      <c r="D292" s="31">
        <f>IFERROR(MIN('Rp0,2, МПа'!D292/1.5,'Rm, МПа'!D292/2.6),"-")</f>
        <v>130.66666666666666</v>
      </c>
      <c r="E292" s="32">
        <f>IFERROR(MIN('Rp0,2, МПа'!E292/1.5,'Rm, МПа'!E292/2.6),"-")</f>
        <v>130.66666666666666</v>
      </c>
      <c r="F292" s="32">
        <f>IFERROR(MIN('Rp0,2, МПа'!F292/1.5,'Rm, МПа'!F292/2.6),"-")</f>
        <v>118</v>
      </c>
      <c r="G292" s="32">
        <f>IFERROR(MIN('Rp0,2, МПа'!G292/1.5,'Rm, МПа'!G292/2.6),"-")</f>
        <v>111.33333333333333</v>
      </c>
      <c r="H292" s="32">
        <f>IFERROR(MIN('Rp0,2, МПа'!H292/1.5,'Rm, МПа'!H292/2.6),"-")</f>
        <v>104.66666666666667</v>
      </c>
      <c r="I292" s="32">
        <f>IFERROR(MIN('Rp0,2, МПа'!I292/1.5,'Rm, МПа'!I292/2.6),"-")</f>
        <v>98</v>
      </c>
      <c r="J292" s="32">
        <f>IFERROR(MIN('Rp0,2, МПа'!J292/1.5,'Rm, МПа'!J292/2.6),"-")</f>
        <v>91.333333333333329</v>
      </c>
      <c r="K292" s="32">
        <f>IFERROR(MIN('Rp0,2, МПа'!K292/1.5,'Rm, МПа'!K292/2.6),"-")</f>
        <v>91.333333333333329</v>
      </c>
      <c r="L292" s="32">
        <f>IFERROR(MIN('Rp0,2, МПа'!L292/1.5,'Rm, МПа'!L292/2.6),"-")</f>
        <v>85.333333333333329</v>
      </c>
      <c r="M292" s="32">
        <f>IFERROR(MIN('Rp0,2, МПа'!M292/1.5,'Rm, МПа'!M292/2.6),"-")</f>
        <v>85.333333333333329</v>
      </c>
      <c r="N292" s="32">
        <f>IFERROR(MIN('Rp0,2, МПа'!N292/1.5,'Rm, МПа'!N292/2.6),"-")</f>
        <v>78.666666666666671</v>
      </c>
      <c r="O292" s="32">
        <f>IFERROR(MIN('Rp0,2, МПа'!O292/1.5,'Rm, МПа'!O292/2.6),"-")</f>
        <v>72</v>
      </c>
      <c r="P292" s="33">
        <f>IFERROR(MIN('Rp0,2, МПа'!P292/1.5,'Rm, МПа'!P292/2.6),"-")</f>
        <v>72</v>
      </c>
      <c r="Q292" s="31">
        <f>IFERROR('Rp0,2, МПа'!D292/2,"-")</f>
        <v>98</v>
      </c>
      <c r="R292" s="32">
        <f>IFERROR('Rp0,2, МПа'!E292/2,"-")</f>
        <v>98</v>
      </c>
      <c r="S292" s="32">
        <f>IFERROR('Rp0,2, МПа'!F292/2,"-")</f>
        <v>88.5</v>
      </c>
      <c r="T292" s="32">
        <f>IFERROR('Rp0,2, МПа'!G292/2,"-")</f>
        <v>83.5</v>
      </c>
      <c r="U292" s="32">
        <f>IFERROR('Rp0,2, МПа'!H292/2,"-")</f>
        <v>78.5</v>
      </c>
      <c r="V292" s="32">
        <f>IFERROR('Rp0,2, МПа'!I292/2,"-")</f>
        <v>73.5</v>
      </c>
      <c r="W292" s="32">
        <f>IFERROR('Rp0,2, МПа'!J292/2,"-")</f>
        <v>68.5</v>
      </c>
      <c r="X292" s="32">
        <f>IFERROR('Rp0,2, МПа'!K292/2,"-")</f>
        <v>68.5</v>
      </c>
      <c r="Y292" s="32">
        <f>IFERROR('Rp0,2, МПа'!L292/2,"-")</f>
        <v>64</v>
      </c>
      <c r="Z292" s="32">
        <f>IFERROR('Rp0,2, МПа'!M292/2,"-")</f>
        <v>64</v>
      </c>
      <c r="AA292" s="32">
        <f>IFERROR('Rp0,2, МПа'!N292/2,"-")</f>
        <v>59</v>
      </c>
      <c r="AB292" s="32">
        <f>IFERROR('Rp0,2, МПа'!O292/2,"-")</f>
        <v>54</v>
      </c>
      <c r="AC292" s="33">
        <f>IFERROR('Rp0,2, МПа'!P292/2,"-")</f>
        <v>54</v>
      </c>
    </row>
    <row r="293" spans="1:29" ht="38.25" x14ac:dyDescent="0.25">
      <c r="A293" s="10" t="str">
        <f>INDEX('Обработка исходного'!B:B,ROW($B$3)+4*(ROW($B293)-ROW($B$3)))</f>
        <v>Сталь хромоникелевая коррозионно-стойкого аустенитного класса</v>
      </c>
      <c r="B293" s="47" t="str">
        <f>INDEX('Обработка исходного'!D:D,ROW($B$3)+4*(ROW($B293)-ROW($B$3)))</f>
        <v>09Х18Н9</v>
      </c>
      <c r="C293" s="27" t="str">
        <f>'Rp0,2, МПа'!C293</f>
        <v>Поковки толщиной до 60 мм</v>
      </c>
      <c r="D293" s="31">
        <f>IFERROR(MIN('Rp0,2, МПа'!D293/1.5,'Rm, МПа'!D293/2.6),"-")</f>
        <v>130.66666666666666</v>
      </c>
      <c r="E293" s="32">
        <f>IFERROR(MIN('Rp0,2, МПа'!E293/1.5,'Rm, МПа'!E293/2.6),"-")</f>
        <v>130.66666666666666</v>
      </c>
      <c r="F293" s="32">
        <f>IFERROR(MIN('Rp0,2, МПа'!F293/1.5,'Rm, МПа'!F293/2.6),"-")</f>
        <v>118</v>
      </c>
      <c r="G293" s="32">
        <f>IFERROR(MIN('Rp0,2, МПа'!G293/1.5,'Rm, МПа'!G293/2.6),"-")</f>
        <v>104.66666666666667</v>
      </c>
      <c r="H293" s="32">
        <f>IFERROR(MIN('Rp0,2, МПа'!H293/1.5,'Rm, МПа'!H293/2.6),"-")</f>
        <v>98</v>
      </c>
      <c r="I293" s="32">
        <f>IFERROR(MIN('Rp0,2, МПа'!I293/1.5,'Rm, МПа'!I293/2.6),"-")</f>
        <v>91.333333333333329</v>
      </c>
      <c r="J293" s="32">
        <f>IFERROR(MIN('Rp0,2, МПа'!J293/1.5,'Rm, МПа'!J293/2.6),"-")</f>
        <v>85.333333333333329</v>
      </c>
      <c r="K293" s="32">
        <f>IFERROR(MIN('Rp0,2, МПа'!K293/1.5,'Rm, МПа'!K293/2.6),"-")</f>
        <v>78.666666666666671</v>
      </c>
      <c r="L293" s="32">
        <f>IFERROR(MIN('Rp0,2, МПа'!L293/1.5,'Rm, МПа'!L293/2.6),"-")</f>
        <v>78.666666666666671</v>
      </c>
      <c r="M293" s="32">
        <f>IFERROR(MIN('Rp0,2, МПа'!M293/1.5,'Rm, МПа'!M293/2.6),"-")</f>
        <v>72</v>
      </c>
      <c r="N293" s="32">
        <f>IFERROR(MIN('Rp0,2, МПа'!N293/1.5,'Rm, МПа'!N293/2.6),"-")</f>
        <v>65.333333333333329</v>
      </c>
      <c r="O293" s="32">
        <f>IFERROR(MIN('Rp0,2, МПа'!O293/1.5,'Rm, МПа'!O293/2.6),"-")</f>
        <v>65.333333333333329</v>
      </c>
      <c r="P293" s="33">
        <f>IFERROR(MIN('Rp0,2, МПа'!P293/1.5,'Rm, МПа'!P293/2.6),"-")</f>
        <v>65.333333333333329</v>
      </c>
      <c r="Q293" s="31">
        <f>IFERROR('Rp0,2, МПа'!D293/2,"-")</f>
        <v>98</v>
      </c>
      <c r="R293" s="32">
        <f>IFERROR('Rp0,2, МПа'!E293/2,"-")</f>
        <v>98</v>
      </c>
      <c r="S293" s="32">
        <f>IFERROR('Rp0,2, МПа'!F293/2,"-")</f>
        <v>88.5</v>
      </c>
      <c r="T293" s="32">
        <f>IFERROR('Rp0,2, МПа'!G293/2,"-")</f>
        <v>78.5</v>
      </c>
      <c r="U293" s="32">
        <f>IFERROR('Rp0,2, МПа'!H293/2,"-")</f>
        <v>73.5</v>
      </c>
      <c r="V293" s="32">
        <f>IFERROR('Rp0,2, МПа'!I293/2,"-")</f>
        <v>68.5</v>
      </c>
      <c r="W293" s="32">
        <f>IFERROR('Rp0,2, МПа'!J293/2,"-")</f>
        <v>64</v>
      </c>
      <c r="X293" s="32">
        <f>IFERROR('Rp0,2, МПа'!K293/2,"-")</f>
        <v>59</v>
      </c>
      <c r="Y293" s="32">
        <f>IFERROR('Rp0,2, МПа'!L293/2,"-")</f>
        <v>59</v>
      </c>
      <c r="Z293" s="32">
        <f>IFERROR('Rp0,2, МПа'!M293/2,"-")</f>
        <v>54</v>
      </c>
      <c r="AA293" s="32">
        <f>IFERROR('Rp0,2, МПа'!N293/2,"-")</f>
        <v>49</v>
      </c>
      <c r="AB293" s="32">
        <f>IFERROR('Rp0,2, МПа'!O293/2,"-")</f>
        <v>49</v>
      </c>
      <c r="AC293" s="33">
        <f>IFERROR('Rp0,2, МПа'!P293/2,"-")</f>
        <v>49</v>
      </c>
    </row>
    <row r="294" spans="1:29" ht="38.25" x14ac:dyDescent="0.25">
      <c r="A294" s="10" t="str">
        <f>INDEX('Обработка исходного'!B:B,ROW($B$3)+4*(ROW($B294)-ROW($B$3)))</f>
        <v>Сталь хромоникелевая коррозионно-стойкого аустенитного класса</v>
      </c>
      <c r="B294" s="47" t="str">
        <f>INDEX('Обработка исходного'!D:D,ROW($B$3)+4*(ROW($B294)-ROW($B$3)))</f>
        <v>09Х18Н9</v>
      </c>
      <c r="C294" s="27" t="str">
        <f>'Rp0,2, МПа'!C294</f>
        <v>Поковки толщиной от 60 до 300 мм</v>
      </c>
      <c r="D294" s="31">
        <f>IFERROR(MIN('Rp0,2, МПа'!D294/1.5,'Rm, МПа'!D294/2.6),"-")</f>
        <v>130.66666666666666</v>
      </c>
      <c r="E294" s="32">
        <f>IFERROR(MIN('Rp0,2, МПа'!E294/1.5,'Rm, МПа'!E294/2.6),"-")</f>
        <v>130.66666666666666</v>
      </c>
      <c r="F294" s="32">
        <f>IFERROR(MIN('Rp0,2, МПа'!F294/1.5,'Rm, МПа'!F294/2.6),"-")</f>
        <v>118</v>
      </c>
      <c r="G294" s="32">
        <f>IFERROR(MIN('Rp0,2, МПа'!G294/1.5,'Rm, МПа'!G294/2.6),"-")</f>
        <v>104.66666666666667</v>
      </c>
      <c r="H294" s="32">
        <f>IFERROR(MIN('Rp0,2, МПа'!H294/1.5,'Rm, МПа'!H294/2.6),"-")</f>
        <v>98</v>
      </c>
      <c r="I294" s="32">
        <f>IFERROR(MIN('Rp0,2, МПа'!I294/1.5,'Rm, МПа'!I294/2.6),"-")</f>
        <v>91.333333333333329</v>
      </c>
      <c r="J294" s="32">
        <f>IFERROR(MIN('Rp0,2, МПа'!J294/1.5,'Rm, МПа'!J294/2.6),"-")</f>
        <v>85.333333333333329</v>
      </c>
      <c r="K294" s="32">
        <f>IFERROR(MIN('Rp0,2, МПа'!K294/1.5,'Rm, МПа'!K294/2.6),"-")</f>
        <v>78.666666666666671</v>
      </c>
      <c r="L294" s="32">
        <f>IFERROR(MIN('Rp0,2, МПа'!L294/1.5,'Rm, МПа'!L294/2.6),"-")</f>
        <v>78.666666666666671</v>
      </c>
      <c r="M294" s="32">
        <f>IFERROR(MIN('Rp0,2, МПа'!M294/1.5,'Rm, МПа'!M294/2.6),"-")</f>
        <v>72</v>
      </c>
      <c r="N294" s="32">
        <f>IFERROR(MIN('Rp0,2, МПа'!N294/1.5,'Rm, МПа'!N294/2.6),"-")</f>
        <v>65.333333333333329</v>
      </c>
      <c r="O294" s="32">
        <f>IFERROR(MIN('Rp0,2, МПа'!O294/1.5,'Rm, МПа'!O294/2.6),"-")</f>
        <v>65.333333333333329</v>
      </c>
      <c r="P294" s="33">
        <f>IFERROR(MIN('Rp0,2, МПа'!P294/1.5,'Rm, МПа'!P294/2.6),"-")</f>
        <v>65.333333333333329</v>
      </c>
      <c r="Q294" s="31">
        <f>IFERROR('Rp0,2, МПа'!D294/2,"-")</f>
        <v>98</v>
      </c>
      <c r="R294" s="32">
        <f>IFERROR('Rp0,2, МПа'!E294/2,"-")</f>
        <v>98</v>
      </c>
      <c r="S294" s="32">
        <f>IFERROR('Rp0,2, МПа'!F294/2,"-")</f>
        <v>88.5</v>
      </c>
      <c r="T294" s="32">
        <f>IFERROR('Rp0,2, МПа'!G294/2,"-")</f>
        <v>78.5</v>
      </c>
      <c r="U294" s="32">
        <f>IFERROR('Rp0,2, МПа'!H294/2,"-")</f>
        <v>73.5</v>
      </c>
      <c r="V294" s="32">
        <f>IFERROR('Rp0,2, МПа'!I294/2,"-")</f>
        <v>68.5</v>
      </c>
      <c r="W294" s="32">
        <f>IFERROR('Rp0,2, МПа'!J294/2,"-")</f>
        <v>64</v>
      </c>
      <c r="X294" s="32">
        <f>IFERROR('Rp0,2, МПа'!K294/2,"-")</f>
        <v>59</v>
      </c>
      <c r="Y294" s="32">
        <f>IFERROR('Rp0,2, МПа'!L294/2,"-")</f>
        <v>59</v>
      </c>
      <c r="Z294" s="32">
        <f>IFERROR('Rp0,2, МПа'!M294/2,"-")</f>
        <v>54</v>
      </c>
      <c r="AA294" s="32">
        <f>IFERROR('Rp0,2, МПа'!N294/2,"-")</f>
        <v>49</v>
      </c>
      <c r="AB294" s="32">
        <f>IFERROR('Rp0,2, МПа'!O294/2,"-")</f>
        <v>49</v>
      </c>
      <c r="AC294" s="33">
        <f>IFERROR('Rp0,2, МПа'!P294/2,"-")</f>
        <v>49</v>
      </c>
    </row>
    <row r="295" spans="1:29" ht="38.25" x14ac:dyDescent="0.25">
      <c r="A295" s="10" t="str">
        <f>INDEX('Обработка исходного'!B:B,ROW($B$3)+4*(ROW($B295)-ROW($B$3)))</f>
        <v>Сталь хромоникелевая коррозионно-стойкого аустенитного класса</v>
      </c>
      <c r="B295" s="47" t="str">
        <f>INDEX('Обработка исходного'!D:D,ROW($B$3)+4*(ROW($B295)-ROW($B$3)))</f>
        <v>09Х18Н9</v>
      </c>
      <c r="C295" s="27" t="str">
        <f>'Rp0,2, МПа'!C295</f>
        <v>Трубы бесшовные холоднокатаные наружным диаметром от 16 до 70 мм с толщиной стенки от 2,5 до 12 мм</v>
      </c>
      <c r="D295" s="31">
        <f>IFERROR(MIN('Rp0,2, МПа'!D295/1.5,'Rm, МПа'!D295/2.6),"-")</f>
        <v>130.66666666666666</v>
      </c>
      <c r="E295" s="32">
        <f>IFERROR(MIN('Rp0,2, МПа'!E295/1.5,'Rm, МПа'!E295/2.6),"-")</f>
        <v>130.66666666666666</v>
      </c>
      <c r="F295" s="32">
        <f>IFERROR(MIN('Rp0,2, МПа'!F295/1.5,'Rm, МПа'!F295/2.6),"-")</f>
        <v>118</v>
      </c>
      <c r="G295" s="32">
        <f>IFERROR(MIN('Rp0,2, МПа'!G295/1.5,'Rm, МПа'!G295/2.6),"-")</f>
        <v>111.33333333333333</v>
      </c>
      <c r="H295" s="32">
        <f>IFERROR(MIN('Rp0,2, МПа'!H295/1.5,'Rm, МПа'!H295/2.6),"-")</f>
        <v>104.66666666666667</v>
      </c>
      <c r="I295" s="32">
        <f>IFERROR(MIN('Rp0,2, МПа'!I295/1.5,'Rm, МПа'!I295/2.6),"-")</f>
        <v>98</v>
      </c>
      <c r="J295" s="32">
        <f>IFERROR(MIN('Rp0,2, МПа'!J295/1.5,'Rm, МПа'!J295/2.6),"-")</f>
        <v>91.333333333333329</v>
      </c>
      <c r="K295" s="32">
        <f>IFERROR(MIN('Rp0,2, МПа'!K295/1.5,'Rm, МПа'!K295/2.6),"-")</f>
        <v>85.333333333333329</v>
      </c>
      <c r="L295" s="32">
        <f>IFERROR(MIN('Rp0,2, МПа'!L295/1.5,'Rm, МПа'!L295/2.6),"-")</f>
        <v>78.666666666666671</v>
      </c>
      <c r="M295" s="32">
        <f>IFERROR(MIN('Rp0,2, МПа'!M295/1.5,'Rm, МПа'!M295/2.6),"-")</f>
        <v>78.666666666666671</v>
      </c>
      <c r="N295" s="32">
        <f>IFERROR(MIN('Rp0,2, МПа'!N295/1.5,'Rm, МПа'!N295/2.6),"-")</f>
        <v>72</v>
      </c>
      <c r="O295" s="32">
        <f>IFERROR(MIN('Rp0,2, МПа'!O295/1.5,'Rm, МПа'!O295/2.6),"-")</f>
        <v>65.333333333333329</v>
      </c>
      <c r="P295" s="33">
        <f>IFERROR(MIN('Rp0,2, МПа'!P295/1.5,'Rm, МПа'!P295/2.6),"-")</f>
        <v>65.333333333333329</v>
      </c>
      <c r="Q295" s="31">
        <f>IFERROR('Rp0,2, МПа'!D295/2,"-")</f>
        <v>98</v>
      </c>
      <c r="R295" s="32">
        <f>IFERROR('Rp0,2, МПа'!E295/2,"-")</f>
        <v>98</v>
      </c>
      <c r="S295" s="32">
        <f>IFERROR('Rp0,2, МПа'!F295/2,"-")</f>
        <v>88.5</v>
      </c>
      <c r="T295" s="32">
        <f>IFERROR('Rp0,2, МПа'!G295/2,"-")</f>
        <v>83.5</v>
      </c>
      <c r="U295" s="32">
        <f>IFERROR('Rp0,2, МПа'!H295/2,"-")</f>
        <v>78.5</v>
      </c>
      <c r="V295" s="32">
        <f>IFERROR('Rp0,2, МПа'!I295/2,"-")</f>
        <v>73.5</v>
      </c>
      <c r="W295" s="32">
        <f>IFERROR('Rp0,2, МПа'!J295/2,"-")</f>
        <v>68.5</v>
      </c>
      <c r="X295" s="32">
        <f>IFERROR('Rp0,2, МПа'!K295/2,"-")</f>
        <v>64</v>
      </c>
      <c r="Y295" s="32">
        <f>IFERROR('Rp0,2, МПа'!L295/2,"-")</f>
        <v>59</v>
      </c>
      <c r="Z295" s="32">
        <f>IFERROR('Rp0,2, МПа'!M295/2,"-")</f>
        <v>59</v>
      </c>
      <c r="AA295" s="32">
        <f>IFERROR('Rp0,2, МПа'!N295/2,"-")</f>
        <v>54</v>
      </c>
      <c r="AB295" s="32">
        <f>IFERROR('Rp0,2, МПа'!O295/2,"-")</f>
        <v>49</v>
      </c>
      <c r="AC295" s="33">
        <f>IFERROR('Rp0,2, МПа'!P295/2,"-")</f>
        <v>49</v>
      </c>
    </row>
    <row r="296" spans="1:29" ht="38.25" x14ac:dyDescent="0.25">
      <c r="A296" s="10" t="str">
        <f>INDEX('Обработка исходного'!B:B,ROW($B$3)+4*(ROW($B296)-ROW($B$3)))</f>
        <v>Сталь хромоникелевая коррозионно-стойкого аустенитного класса</v>
      </c>
      <c r="B296" s="47" t="str">
        <f>INDEX('Обработка исходного'!D:D,ROW($B$3)+4*(ROW($B296)-ROW($B$3)))</f>
        <v>10Х18Н9</v>
      </c>
      <c r="C296" s="27" t="str">
        <f>'Rp0,2, МПа'!C296</f>
        <v>Листы толщиной от 6 до 160 мм</v>
      </c>
      <c r="D296" s="31">
        <f>IFERROR(MIN('Rp0,2, МПа'!D296/1.5,'Rm, МПа'!D296/2.6),"-")</f>
        <v>130.66666666666666</v>
      </c>
      <c r="E296" s="32">
        <f>IFERROR(MIN('Rp0,2, МПа'!E296/1.5,'Rm, МПа'!E296/2.6),"-")</f>
        <v>130.66666666666666</v>
      </c>
      <c r="F296" s="32">
        <f>IFERROR(MIN('Rp0,2, МПа'!F296/1.5,'Rm, МПа'!F296/2.6),"-")</f>
        <v>118</v>
      </c>
      <c r="G296" s="32">
        <f>IFERROR(MIN('Rp0,2, МПа'!G296/1.5,'Rm, МПа'!G296/2.6),"-")</f>
        <v>111.33333333333333</v>
      </c>
      <c r="H296" s="32">
        <f>IFERROR(MIN('Rp0,2, МПа'!H296/1.5,'Rm, МПа'!H296/2.6),"-")</f>
        <v>104.66666666666667</v>
      </c>
      <c r="I296" s="32">
        <f>IFERROR(MIN('Rp0,2, МПа'!I296/1.5,'Rm, МПа'!I296/2.6),"-")</f>
        <v>98</v>
      </c>
      <c r="J296" s="32">
        <f>IFERROR(MIN('Rp0,2, МПа'!J296/1.5,'Rm, МПа'!J296/2.6),"-")</f>
        <v>91.333333333333329</v>
      </c>
      <c r="K296" s="32">
        <f>IFERROR(MIN('Rp0,2, МПа'!K296/1.5,'Rm, МПа'!K296/2.6),"-")</f>
        <v>91.333333333333329</v>
      </c>
      <c r="L296" s="32">
        <f>IFERROR(MIN('Rp0,2, МПа'!L296/1.5,'Rm, МПа'!L296/2.6),"-")</f>
        <v>85.333333333333329</v>
      </c>
      <c r="M296" s="32">
        <f>IFERROR(MIN('Rp0,2, МПа'!M296/1.5,'Rm, МПа'!M296/2.6),"-")</f>
        <v>85.333333333333329</v>
      </c>
      <c r="N296" s="32">
        <f>IFERROR(MIN('Rp0,2, МПа'!N296/1.5,'Rm, МПа'!N296/2.6),"-")</f>
        <v>78.666666666666671</v>
      </c>
      <c r="O296" s="32">
        <f>IFERROR(MIN('Rp0,2, МПа'!O296/1.5,'Rm, МПа'!O296/2.6),"-")</f>
        <v>72</v>
      </c>
      <c r="P296" s="33">
        <f>IFERROR(MIN('Rp0,2, МПа'!P296/1.5,'Rm, МПа'!P296/2.6),"-")</f>
        <v>72</v>
      </c>
      <c r="Q296" s="31">
        <f>IFERROR('Rp0,2, МПа'!D296/2,"-")</f>
        <v>98</v>
      </c>
      <c r="R296" s="32">
        <f>IFERROR('Rp0,2, МПа'!E296/2,"-")</f>
        <v>98</v>
      </c>
      <c r="S296" s="32">
        <f>IFERROR('Rp0,2, МПа'!F296/2,"-")</f>
        <v>88.5</v>
      </c>
      <c r="T296" s="32">
        <f>IFERROR('Rp0,2, МПа'!G296/2,"-")</f>
        <v>83.5</v>
      </c>
      <c r="U296" s="32">
        <f>IFERROR('Rp0,2, МПа'!H296/2,"-")</f>
        <v>78.5</v>
      </c>
      <c r="V296" s="32">
        <f>IFERROR('Rp0,2, МПа'!I296/2,"-")</f>
        <v>73.5</v>
      </c>
      <c r="W296" s="32">
        <f>IFERROR('Rp0,2, МПа'!J296/2,"-")</f>
        <v>68.5</v>
      </c>
      <c r="X296" s="32">
        <f>IFERROR('Rp0,2, МПа'!K296/2,"-")</f>
        <v>68.5</v>
      </c>
      <c r="Y296" s="32">
        <f>IFERROR('Rp0,2, МПа'!L296/2,"-")</f>
        <v>64</v>
      </c>
      <c r="Z296" s="32">
        <f>IFERROR('Rp0,2, МПа'!M296/2,"-")</f>
        <v>64</v>
      </c>
      <c r="AA296" s="32">
        <f>IFERROR('Rp0,2, МПа'!N296/2,"-")</f>
        <v>59</v>
      </c>
      <c r="AB296" s="32">
        <f>IFERROR('Rp0,2, МПа'!O296/2,"-")</f>
        <v>54</v>
      </c>
      <c r="AC296" s="33">
        <f>IFERROR('Rp0,2, МПа'!P296/2,"-")</f>
        <v>54</v>
      </c>
    </row>
    <row r="297" spans="1:29" ht="38.25" x14ac:dyDescent="0.25">
      <c r="A297" s="10" t="str">
        <f>INDEX('Обработка исходного'!B:B,ROW($B$3)+4*(ROW($B297)-ROW($B$3)))</f>
        <v>Сталь хромоникелевая коррозионно-стойкого аустенитного класса</v>
      </c>
      <c r="B297" s="47" t="str">
        <f>INDEX('Обработка исходного'!D:D,ROW($B$3)+4*(ROW($B297)-ROW($B$3)))</f>
        <v>10Х18Н9</v>
      </c>
      <c r="C297" s="27" t="str">
        <f>'Rp0,2, МПа'!C297</f>
        <v>Поковки толщиной до 60 мм</v>
      </c>
      <c r="D297" s="31">
        <f>IFERROR(MIN('Rp0,2, МПа'!D297/1.5,'Rm, МПа'!D297/2.6),"-")</f>
        <v>130.66666666666666</v>
      </c>
      <c r="E297" s="32">
        <f>IFERROR(MIN('Rp0,2, МПа'!E297/1.5,'Rm, МПа'!E297/2.6),"-")</f>
        <v>130.66666666666666</v>
      </c>
      <c r="F297" s="32">
        <f>IFERROR(MIN('Rp0,2, МПа'!F297/1.5,'Rm, МПа'!F297/2.6),"-")</f>
        <v>118</v>
      </c>
      <c r="G297" s="32">
        <f>IFERROR(MIN('Rp0,2, МПа'!G297/1.5,'Rm, МПа'!G297/2.6),"-")</f>
        <v>104.66666666666667</v>
      </c>
      <c r="H297" s="32">
        <f>IFERROR(MIN('Rp0,2, МПа'!H297/1.5,'Rm, МПа'!H297/2.6),"-")</f>
        <v>98</v>
      </c>
      <c r="I297" s="32">
        <f>IFERROR(MIN('Rp0,2, МПа'!I297/1.5,'Rm, МПа'!I297/2.6),"-")</f>
        <v>91.333333333333329</v>
      </c>
      <c r="J297" s="32">
        <f>IFERROR(MIN('Rp0,2, МПа'!J297/1.5,'Rm, МПа'!J297/2.6),"-")</f>
        <v>85.333333333333329</v>
      </c>
      <c r="K297" s="32">
        <f>IFERROR(MIN('Rp0,2, МПа'!K297/1.5,'Rm, МПа'!K297/2.6),"-")</f>
        <v>78.666666666666671</v>
      </c>
      <c r="L297" s="32">
        <f>IFERROR(MIN('Rp0,2, МПа'!L297/1.5,'Rm, МПа'!L297/2.6),"-")</f>
        <v>78.666666666666671</v>
      </c>
      <c r="M297" s="32">
        <f>IFERROR(MIN('Rp0,2, МПа'!M297/1.5,'Rm, МПа'!M297/2.6),"-")</f>
        <v>72</v>
      </c>
      <c r="N297" s="32">
        <f>IFERROR(MIN('Rp0,2, МПа'!N297/1.5,'Rm, МПа'!N297/2.6),"-")</f>
        <v>65.333333333333329</v>
      </c>
      <c r="O297" s="32">
        <f>IFERROR(MIN('Rp0,2, МПа'!O297/1.5,'Rm, МПа'!O297/2.6),"-")</f>
        <v>65.333333333333329</v>
      </c>
      <c r="P297" s="33">
        <f>IFERROR(MIN('Rp0,2, МПа'!P297/1.5,'Rm, МПа'!P297/2.6),"-")</f>
        <v>65.333333333333329</v>
      </c>
      <c r="Q297" s="31">
        <f>IFERROR('Rp0,2, МПа'!D297/2,"-")</f>
        <v>98</v>
      </c>
      <c r="R297" s="32">
        <f>IFERROR('Rp0,2, МПа'!E297/2,"-")</f>
        <v>98</v>
      </c>
      <c r="S297" s="32">
        <f>IFERROR('Rp0,2, МПа'!F297/2,"-")</f>
        <v>88.5</v>
      </c>
      <c r="T297" s="32">
        <f>IFERROR('Rp0,2, МПа'!G297/2,"-")</f>
        <v>78.5</v>
      </c>
      <c r="U297" s="32">
        <f>IFERROR('Rp0,2, МПа'!H297/2,"-")</f>
        <v>73.5</v>
      </c>
      <c r="V297" s="32">
        <f>IFERROR('Rp0,2, МПа'!I297/2,"-")</f>
        <v>68.5</v>
      </c>
      <c r="W297" s="32">
        <f>IFERROR('Rp0,2, МПа'!J297/2,"-")</f>
        <v>64</v>
      </c>
      <c r="X297" s="32">
        <f>IFERROR('Rp0,2, МПа'!K297/2,"-")</f>
        <v>59</v>
      </c>
      <c r="Y297" s="32">
        <f>IFERROR('Rp0,2, МПа'!L297/2,"-")</f>
        <v>59</v>
      </c>
      <c r="Z297" s="32">
        <f>IFERROR('Rp0,2, МПа'!M297/2,"-")</f>
        <v>54</v>
      </c>
      <c r="AA297" s="32">
        <f>IFERROR('Rp0,2, МПа'!N297/2,"-")</f>
        <v>49</v>
      </c>
      <c r="AB297" s="32">
        <f>IFERROR('Rp0,2, МПа'!O297/2,"-")</f>
        <v>49</v>
      </c>
      <c r="AC297" s="33">
        <f>IFERROR('Rp0,2, МПа'!P297/2,"-")</f>
        <v>49</v>
      </c>
    </row>
    <row r="298" spans="1:29" ht="38.25" x14ac:dyDescent="0.25">
      <c r="A298" s="10" t="str">
        <f>INDEX('Обработка исходного'!B:B,ROW($B$3)+4*(ROW($B298)-ROW($B$3)))</f>
        <v>Сталь хромоникелевая коррозионно-стойкого аустенитного класса</v>
      </c>
      <c r="B298" s="47" t="str">
        <f>INDEX('Обработка исходного'!D:D,ROW($B$3)+4*(ROW($B298)-ROW($B$3)))</f>
        <v>10Х18Н9</v>
      </c>
      <c r="C298" s="27" t="str">
        <f>'Rp0,2, МПа'!C298</f>
        <v>Поковки толщиной от 60 до 300 мм</v>
      </c>
      <c r="D298" s="31">
        <f>IFERROR(MIN('Rp0,2, МПа'!D298/1.5,'Rm, МПа'!D298/2.6),"-")</f>
        <v>130.66666666666666</v>
      </c>
      <c r="E298" s="32">
        <f>IFERROR(MIN('Rp0,2, МПа'!E298/1.5,'Rm, МПа'!E298/2.6),"-")</f>
        <v>130.66666666666666</v>
      </c>
      <c r="F298" s="32">
        <f>IFERROR(MIN('Rp0,2, МПа'!F298/1.5,'Rm, МПа'!F298/2.6),"-")</f>
        <v>118</v>
      </c>
      <c r="G298" s="32">
        <f>IFERROR(MIN('Rp0,2, МПа'!G298/1.5,'Rm, МПа'!G298/2.6),"-")</f>
        <v>104.66666666666667</v>
      </c>
      <c r="H298" s="32">
        <f>IFERROR(MIN('Rp0,2, МПа'!H298/1.5,'Rm, МПа'!H298/2.6),"-")</f>
        <v>98</v>
      </c>
      <c r="I298" s="32">
        <f>IFERROR(MIN('Rp0,2, МПа'!I298/1.5,'Rm, МПа'!I298/2.6),"-")</f>
        <v>91.333333333333329</v>
      </c>
      <c r="J298" s="32">
        <f>IFERROR(MIN('Rp0,2, МПа'!J298/1.5,'Rm, МПа'!J298/2.6),"-")</f>
        <v>85.333333333333329</v>
      </c>
      <c r="K298" s="32">
        <f>IFERROR(MIN('Rp0,2, МПа'!K298/1.5,'Rm, МПа'!K298/2.6),"-")</f>
        <v>78.666666666666671</v>
      </c>
      <c r="L298" s="32">
        <f>IFERROR(MIN('Rp0,2, МПа'!L298/1.5,'Rm, МПа'!L298/2.6),"-")</f>
        <v>78.666666666666671</v>
      </c>
      <c r="M298" s="32">
        <f>IFERROR(MIN('Rp0,2, МПа'!M298/1.5,'Rm, МПа'!M298/2.6),"-")</f>
        <v>72</v>
      </c>
      <c r="N298" s="32">
        <f>IFERROR(MIN('Rp0,2, МПа'!N298/1.5,'Rm, МПа'!N298/2.6),"-")</f>
        <v>65.333333333333329</v>
      </c>
      <c r="O298" s="32">
        <f>IFERROR(MIN('Rp0,2, МПа'!O298/1.5,'Rm, МПа'!O298/2.6),"-")</f>
        <v>65.333333333333329</v>
      </c>
      <c r="P298" s="33">
        <f>IFERROR(MIN('Rp0,2, МПа'!P298/1.5,'Rm, МПа'!P298/2.6),"-")</f>
        <v>65.333333333333329</v>
      </c>
      <c r="Q298" s="31">
        <f>IFERROR('Rp0,2, МПа'!D298/2,"-")</f>
        <v>98</v>
      </c>
      <c r="R298" s="32">
        <f>IFERROR('Rp0,2, МПа'!E298/2,"-")</f>
        <v>98</v>
      </c>
      <c r="S298" s="32">
        <f>IFERROR('Rp0,2, МПа'!F298/2,"-")</f>
        <v>88.5</v>
      </c>
      <c r="T298" s="32">
        <f>IFERROR('Rp0,2, МПа'!G298/2,"-")</f>
        <v>78.5</v>
      </c>
      <c r="U298" s="32">
        <f>IFERROR('Rp0,2, МПа'!H298/2,"-")</f>
        <v>73.5</v>
      </c>
      <c r="V298" s="32">
        <f>IFERROR('Rp0,2, МПа'!I298/2,"-")</f>
        <v>68.5</v>
      </c>
      <c r="W298" s="32">
        <f>IFERROR('Rp0,2, МПа'!J298/2,"-")</f>
        <v>64</v>
      </c>
      <c r="X298" s="32">
        <f>IFERROR('Rp0,2, МПа'!K298/2,"-")</f>
        <v>59</v>
      </c>
      <c r="Y298" s="32">
        <f>IFERROR('Rp0,2, МПа'!L298/2,"-")</f>
        <v>59</v>
      </c>
      <c r="Z298" s="32">
        <f>IFERROR('Rp0,2, МПа'!M298/2,"-")</f>
        <v>54</v>
      </c>
      <c r="AA298" s="32">
        <f>IFERROR('Rp0,2, МПа'!N298/2,"-")</f>
        <v>49</v>
      </c>
      <c r="AB298" s="32">
        <f>IFERROR('Rp0,2, МПа'!O298/2,"-")</f>
        <v>49</v>
      </c>
      <c r="AC298" s="33">
        <f>IFERROR('Rp0,2, МПа'!P298/2,"-")</f>
        <v>49</v>
      </c>
    </row>
    <row r="299" spans="1:29" ht="38.25" x14ac:dyDescent="0.25">
      <c r="A299" s="10" t="str">
        <f>INDEX('Обработка исходного'!B:B,ROW($B$3)+4*(ROW($B299)-ROW($B$3)))</f>
        <v>Сталь хромоникелевая коррозионно-стойкого аустенитного класса</v>
      </c>
      <c r="B299" s="47" t="str">
        <f>INDEX('Обработка исходного'!D:D,ROW($B$3)+4*(ROW($B299)-ROW($B$3)))</f>
        <v>10Х18Н9</v>
      </c>
      <c r="C299" s="27" t="str">
        <f>'Rp0,2, МПа'!C299</f>
        <v>Трубы бесшовные холоднокатаные наружным диаметром от 16 до 70 мм с толщиной стенки от 2,5 до 12 мм</v>
      </c>
      <c r="D299" s="31">
        <f>IFERROR(MIN('Rp0,2, МПа'!D299/1.5,'Rm, МПа'!D299/2.6),"-")</f>
        <v>130.66666666666666</v>
      </c>
      <c r="E299" s="32">
        <f>IFERROR(MIN('Rp0,2, МПа'!E299/1.5,'Rm, МПа'!E299/2.6),"-")</f>
        <v>130.66666666666666</v>
      </c>
      <c r="F299" s="32">
        <f>IFERROR(MIN('Rp0,2, МПа'!F299/1.5,'Rm, МПа'!F299/2.6),"-")</f>
        <v>118</v>
      </c>
      <c r="G299" s="32">
        <f>IFERROR(MIN('Rp0,2, МПа'!G299/1.5,'Rm, МПа'!G299/2.6),"-")</f>
        <v>111.33333333333333</v>
      </c>
      <c r="H299" s="32">
        <f>IFERROR(MIN('Rp0,2, МПа'!H299/1.5,'Rm, МПа'!H299/2.6),"-")</f>
        <v>104.66666666666667</v>
      </c>
      <c r="I299" s="32">
        <f>IFERROR(MIN('Rp0,2, МПа'!I299/1.5,'Rm, МПа'!I299/2.6),"-")</f>
        <v>98</v>
      </c>
      <c r="J299" s="32">
        <f>IFERROR(MIN('Rp0,2, МПа'!J299/1.5,'Rm, МПа'!J299/2.6),"-")</f>
        <v>91.333333333333329</v>
      </c>
      <c r="K299" s="32">
        <f>IFERROR(MIN('Rp0,2, МПа'!K299/1.5,'Rm, МПа'!K299/2.6),"-")</f>
        <v>85.333333333333329</v>
      </c>
      <c r="L299" s="32">
        <f>IFERROR(MIN('Rp0,2, МПа'!L299/1.5,'Rm, МПа'!L299/2.6),"-")</f>
        <v>78.666666666666671</v>
      </c>
      <c r="M299" s="32">
        <f>IFERROR(MIN('Rp0,2, МПа'!M299/1.5,'Rm, МПа'!M299/2.6),"-")</f>
        <v>78.666666666666671</v>
      </c>
      <c r="N299" s="32">
        <f>IFERROR(MIN('Rp0,2, МПа'!N299/1.5,'Rm, МПа'!N299/2.6),"-")</f>
        <v>72</v>
      </c>
      <c r="O299" s="32">
        <f>IFERROR(MIN('Rp0,2, МПа'!O299/1.5,'Rm, МПа'!O299/2.6),"-")</f>
        <v>65.333333333333329</v>
      </c>
      <c r="P299" s="33">
        <f>IFERROR(MIN('Rp0,2, МПа'!P299/1.5,'Rm, МПа'!P299/2.6),"-")</f>
        <v>65.333333333333329</v>
      </c>
      <c r="Q299" s="31">
        <f>IFERROR('Rp0,2, МПа'!D299/2,"-")</f>
        <v>98</v>
      </c>
      <c r="R299" s="32">
        <f>IFERROR('Rp0,2, МПа'!E299/2,"-")</f>
        <v>98</v>
      </c>
      <c r="S299" s="32">
        <f>IFERROR('Rp0,2, МПа'!F299/2,"-")</f>
        <v>88.5</v>
      </c>
      <c r="T299" s="32">
        <f>IFERROR('Rp0,2, МПа'!G299/2,"-")</f>
        <v>83.5</v>
      </c>
      <c r="U299" s="32">
        <f>IFERROR('Rp0,2, МПа'!H299/2,"-")</f>
        <v>78.5</v>
      </c>
      <c r="V299" s="32">
        <f>IFERROR('Rp0,2, МПа'!I299/2,"-")</f>
        <v>73.5</v>
      </c>
      <c r="W299" s="32">
        <f>IFERROR('Rp0,2, МПа'!J299/2,"-")</f>
        <v>68.5</v>
      </c>
      <c r="X299" s="32">
        <f>IFERROR('Rp0,2, МПа'!K299/2,"-")</f>
        <v>64</v>
      </c>
      <c r="Y299" s="32">
        <f>IFERROR('Rp0,2, МПа'!L299/2,"-")</f>
        <v>59</v>
      </c>
      <c r="Z299" s="32">
        <f>IFERROR('Rp0,2, МПа'!M299/2,"-")</f>
        <v>59</v>
      </c>
      <c r="AA299" s="32">
        <f>IFERROR('Rp0,2, МПа'!N299/2,"-")</f>
        <v>54</v>
      </c>
      <c r="AB299" s="32">
        <f>IFERROR('Rp0,2, МПа'!O299/2,"-")</f>
        <v>49</v>
      </c>
      <c r="AC299" s="33">
        <f>IFERROR('Rp0,2, МПа'!P299/2,"-")</f>
        <v>49</v>
      </c>
    </row>
    <row r="300" spans="1:29" ht="38.25" x14ac:dyDescent="0.25">
      <c r="A300" s="10" t="str">
        <f>INDEX('Обработка исходного'!B:B,ROW($B$3)+4*(ROW($B300)-ROW($B$3)))</f>
        <v>Сталь хромоникелевая коррозионно-стойкого аустенитного класса</v>
      </c>
      <c r="B300" s="47" t="str">
        <f>INDEX('Обработка исходного'!D:D,ROW($B$3)+4*(ROW($B300)-ROW($B$3)))</f>
        <v>12Х18Н9</v>
      </c>
      <c r="C300" s="27" t="str">
        <f>'Rp0,2, МПа'!C300</f>
        <v>Трубы бесшовные холоднокатаные наружным диаметром от 16 до 70 мм с толщиной стенки от 2,5 до 12 мм</v>
      </c>
      <c r="D300" s="31">
        <f>IFERROR(MIN('Rp0,2, МПа'!D300/1.5,'Rm, МПа'!D300/2.6),"-")</f>
        <v>130.66666666666666</v>
      </c>
      <c r="E300" s="32">
        <f>IFERROR(MIN('Rp0,2, МПа'!E300/1.5,'Rm, МПа'!E300/2.6),"-")</f>
        <v>130.66666666666666</v>
      </c>
      <c r="F300" s="32">
        <f>IFERROR(MIN('Rp0,2, МПа'!F300/1.5,'Rm, МПа'!F300/2.6),"-")</f>
        <v>118</v>
      </c>
      <c r="G300" s="32">
        <f>IFERROR(MIN('Rp0,2, МПа'!G300/1.5,'Rm, МПа'!G300/2.6),"-")</f>
        <v>111.33333333333333</v>
      </c>
      <c r="H300" s="32">
        <f>IFERROR(MIN('Rp0,2, МПа'!H300/1.5,'Rm, МПа'!H300/2.6),"-")</f>
        <v>104.66666666666667</v>
      </c>
      <c r="I300" s="32">
        <f>IFERROR(MIN('Rp0,2, МПа'!I300/1.5,'Rm, МПа'!I300/2.6),"-")</f>
        <v>98</v>
      </c>
      <c r="J300" s="32">
        <f>IFERROR(MIN('Rp0,2, МПа'!J300/1.5,'Rm, МПа'!J300/2.6),"-")</f>
        <v>91.333333333333329</v>
      </c>
      <c r="K300" s="32">
        <f>IFERROR(MIN('Rp0,2, МПа'!K300/1.5,'Rm, МПа'!K300/2.6),"-")</f>
        <v>85.333333333333329</v>
      </c>
      <c r="L300" s="32">
        <f>IFERROR(MIN('Rp0,2, МПа'!L300/1.5,'Rm, МПа'!L300/2.6),"-")</f>
        <v>78.666666666666671</v>
      </c>
      <c r="M300" s="32">
        <f>IFERROR(MIN('Rp0,2, МПа'!M300/1.5,'Rm, МПа'!M300/2.6),"-")</f>
        <v>78.666666666666671</v>
      </c>
      <c r="N300" s="32">
        <f>IFERROR(MIN('Rp0,2, МПа'!N300/1.5,'Rm, МПа'!N300/2.6),"-")</f>
        <v>72</v>
      </c>
      <c r="O300" s="32">
        <f>IFERROR(MIN('Rp0,2, МПа'!O300/1.5,'Rm, МПа'!O300/2.6),"-")</f>
        <v>65.333333333333329</v>
      </c>
      <c r="P300" s="33">
        <f>IFERROR(MIN('Rp0,2, МПа'!P300/1.5,'Rm, МПа'!P300/2.6),"-")</f>
        <v>65.333333333333329</v>
      </c>
      <c r="Q300" s="31">
        <f>IFERROR('Rp0,2, МПа'!D300/2,"-")</f>
        <v>98</v>
      </c>
      <c r="R300" s="32">
        <f>IFERROR('Rp0,2, МПа'!E300/2,"-")</f>
        <v>98</v>
      </c>
      <c r="S300" s="32">
        <f>IFERROR('Rp0,2, МПа'!F300/2,"-")</f>
        <v>88.5</v>
      </c>
      <c r="T300" s="32">
        <f>IFERROR('Rp0,2, МПа'!G300/2,"-")</f>
        <v>83.5</v>
      </c>
      <c r="U300" s="32">
        <f>IFERROR('Rp0,2, МПа'!H300/2,"-")</f>
        <v>78.5</v>
      </c>
      <c r="V300" s="32">
        <f>IFERROR('Rp0,2, МПа'!I300/2,"-")</f>
        <v>73.5</v>
      </c>
      <c r="W300" s="32">
        <f>IFERROR('Rp0,2, МПа'!J300/2,"-")</f>
        <v>68.5</v>
      </c>
      <c r="X300" s="32">
        <f>IFERROR('Rp0,2, МПа'!K300/2,"-")</f>
        <v>64</v>
      </c>
      <c r="Y300" s="32">
        <f>IFERROR('Rp0,2, МПа'!L300/2,"-")</f>
        <v>59</v>
      </c>
      <c r="Z300" s="32">
        <f>IFERROR('Rp0,2, МПа'!M300/2,"-")</f>
        <v>59</v>
      </c>
      <c r="AA300" s="32">
        <f>IFERROR('Rp0,2, МПа'!N300/2,"-")</f>
        <v>54</v>
      </c>
      <c r="AB300" s="32">
        <f>IFERROR('Rp0,2, МПа'!O300/2,"-")</f>
        <v>49</v>
      </c>
      <c r="AC300" s="33">
        <f>IFERROR('Rp0,2, МПа'!P300/2,"-")</f>
        <v>49</v>
      </c>
    </row>
    <row r="301" spans="1:29" ht="38.25" x14ac:dyDescent="0.25">
      <c r="A301" s="10" t="str">
        <f>INDEX('Обработка исходного'!B:B,ROW($B$3)+4*(ROW($B301)-ROW($B$3)))</f>
        <v>Сталь хромоникелевая коррозионно-стойкого аустенитного класса</v>
      </c>
      <c r="B301" s="47" t="str">
        <f>INDEX('Обработка исходного'!D:D,ROW($B$3)+4*(ROW($B301)-ROW($B$3)))</f>
        <v>08Х18Н10Т</v>
      </c>
      <c r="C301" s="27" t="str">
        <f>'Rp0,2, МПа'!C301</f>
        <v>Сортовой прокат и поковки из него толщиной или диаметром до 200 мм</v>
      </c>
      <c r="D301" s="31">
        <f>IFERROR(MIN('Rp0,2, МПа'!D301/1.5,'Rm, МПа'!D301/2.6),"-")</f>
        <v>130.66666666666666</v>
      </c>
      <c r="E301" s="32">
        <f>IFERROR(MIN('Rp0,2, МПа'!E301/1.5,'Rm, МПа'!E301/2.6),"-")</f>
        <v>127.33333333333333</v>
      </c>
      <c r="F301" s="32">
        <f>IFERROR(MIN('Rp0,2, МПа'!F301/1.5,'Rm, МПа'!F301/2.6),"-")</f>
        <v>126</v>
      </c>
      <c r="G301" s="32">
        <f>IFERROR(MIN('Rp0,2, МПа'!G301/1.5,'Rm, МПа'!G301/2.6),"-")</f>
        <v>124</v>
      </c>
      <c r="H301" s="32">
        <f>IFERROR(MIN('Rp0,2, МПа'!H301/1.5,'Rm, МПа'!H301/2.6),"-")</f>
        <v>120.66666666666667</v>
      </c>
      <c r="I301" s="32">
        <f>IFERROR(MIN('Rp0,2, МПа'!I301/1.5,'Rm, МПа'!I301/2.6),"-")</f>
        <v>117.33333333333333</v>
      </c>
      <c r="J301" s="32">
        <f>IFERROR(MIN('Rp0,2, МПа'!J301/1.5,'Rm, МПа'!J301/2.6),"-")</f>
        <v>114.66666666666667</v>
      </c>
      <c r="K301" s="32">
        <f>IFERROR(MIN('Rp0,2, МПа'!K301/1.5,'Rm, МПа'!K301/2.6),"-")</f>
        <v>111.33333333333333</v>
      </c>
      <c r="L301" s="32">
        <f>IFERROR(MIN('Rp0,2, МПа'!L301/1.5,'Rm, МПа'!L301/2.6),"-")</f>
        <v>108</v>
      </c>
      <c r="M301" s="32">
        <f>IFERROR(MIN('Rp0,2, МПа'!M301/1.5,'Rm, МПа'!M301/2.6),"-")</f>
        <v>104.66666666666667</v>
      </c>
      <c r="N301" s="32">
        <f>IFERROR(MIN('Rp0,2, МПа'!N301/1.5,'Rm, МПа'!N301/2.6),"-")</f>
        <v>101.33333333333333</v>
      </c>
      <c r="O301" s="32">
        <f>IFERROR(MIN('Rp0,2, МПа'!O301/1.5,'Rm, МПа'!O301/2.6),"-")</f>
        <v>100</v>
      </c>
      <c r="P301" s="33">
        <f>IFERROR(MIN('Rp0,2, МПа'!P301/1.5,'Rm, МПа'!P301/2.6),"-")</f>
        <v>96.153846153846146</v>
      </c>
      <c r="Q301" s="31">
        <f>IFERROR('Rp0,2, МПа'!D301/2,"-")</f>
        <v>98</v>
      </c>
      <c r="R301" s="32">
        <f>IFERROR('Rp0,2, МПа'!E301/2,"-")</f>
        <v>95.5</v>
      </c>
      <c r="S301" s="32">
        <f>IFERROR('Rp0,2, МПа'!F301/2,"-")</f>
        <v>94.5</v>
      </c>
      <c r="T301" s="32">
        <f>IFERROR('Rp0,2, МПа'!G301/2,"-")</f>
        <v>93</v>
      </c>
      <c r="U301" s="32">
        <f>IFERROR('Rp0,2, МПа'!H301/2,"-")</f>
        <v>90.5</v>
      </c>
      <c r="V301" s="32">
        <f>IFERROR('Rp0,2, МПа'!I301/2,"-")</f>
        <v>88</v>
      </c>
      <c r="W301" s="32">
        <f>IFERROR('Rp0,2, МПа'!J301/2,"-")</f>
        <v>86</v>
      </c>
      <c r="X301" s="32">
        <f>IFERROR('Rp0,2, МПа'!K301/2,"-")</f>
        <v>83.5</v>
      </c>
      <c r="Y301" s="32">
        <f>IFERROR('Rp0,2, МПа'!L301/2,"-")</f>
        <v>81</v>
      </c>
      <c r="Z301" s="32">
        <f>IFERROR('Rp0,2, МПа'!M301/2,"-")</f>
        <v>78.5</v>
      </c>
      <c r="AA301" s="32">
        <f>IFERROR('Rp0,2, МПа'!N301/2,"-")</f>
        <v>76</v>
      </c>
      <c r="AB301" s="32">
        <f>IFERROR('Rp0,2, МПа'!O301/2,"-")</f>
        <v>75</v>
      </c>
      <c r="AC301" s="33">
        <f>IFERROR('Rp0,2, МПа'!P301/2,"-")</f>
        <v>73.5</v>
      </c>
    </row>
    <row r="302" spans="1:29" ht="38.25" x14ac:dyDescent="0.25">
      <c r="A302" s="10" t="str">
        <f>INDEX('Обработка исходного'!B:B,ROW($B$3)+4*(ROW($B302)-ROW($B$3)))</f>
        <v>Сталь хромоникелевая коррозионно-стойкого аустенитного класса</v>
      </c>
      <c r="B302" s="47" t="str">
        <f>INDEX('Обработка исходного'!D:D,ROW($B$3)+4*(ROW($B302)-ROW($B$3)))</f>
        <v>08Х18Н10Т</v>
      </c>
      <c r="C302" s="27" t="str">
        <f>'Rp0,2, МПа'!C302</f>
        <v>Плиты, поковки из слитка, листовые заготовки и штамповки диаметром от 40 до 200 мм</v>
      </c>
      <c r="D302" s="31">
        <f>IFERROR(MIN('Rp0,2, МПа'!D302/1.5,'Rm, МПа'!D302/2.6),"-")</f>
        <v>130.66666666666666</v>
      </c>
      <c r="E302" s="32">
        <f>IFERROR(MIN('Rp0,2, МПа'!E302/1.5,'Rm, МПа'!E302/2.6),"-")</f>
        <v>128.66666666666666</v>
      </c>
      <c r="F302" s="32">
        <f>IFERROR(MIN('Rp0,2, МПа'!F302/1.5,'Rm, МПа'!F302/2.6),"-")</f>
        <v>124</v>
      </c>
      <c r="G302" s="32">
        <f>IFERROR(MIN('Rp0,2, МПа'!G302/1.5,'Rm, МПа'!G302/2.6),"-")</f>
        <v>120.66666666666667</v>
      </c>
      <c r="H302" s="32">
        <f>IFERROR(MIN('Rp0,2, МПа'!H302/1.5,'Rm, МПа'!H302/2.6),"-")</f>
        <v>117.33333333333333</v>
      </c>
      <c r="I302" s="32">
        <f>IFERROR(MIN('Rp0,2, МПа'!I302/1.5,'Rm, МПа'!I302/2.6),"-")</f>
        <v>111.33333333333333</v>
      </c>
      <c r="J302" s="32">
        <f>IFERROR(MIN('Rp0,2, МПа'!J302/1.5,'Rm, МПа'!J302/2.6),"-")</f>
        <v>108</v>
      </c>
      <c r="K302" s="32">
        <f>IFERROR(MIN('Rp0,2, МПа'!K302/1.5,'Rm, МПа'!K302/2.6),"-")</f>
        <v>104.66666666666667</v>
      </c>
      <c r="L302" s="32">
        <f>IFERROR(MIN('Rp0,2, МПа'!L302/1.5,'Rm, МПа'!L302/2.6),"-")</f>
        <v>101.33333333333333</v>
      </c>
      <c r="M302" s="32">
        <f>IFERROR(MIN('Rp0,2, МПа'!M302/1.5,'Rm, МПа'!M302/2.6),"-")</f>
        <v>96</v>
      </c>
      <c r="N302" s="32">
        <f>IFERROR(MIN('Rp0,2, МПа'!N302/1.5,'Rm, МПа'!N302/2.6),"-")</f>
        <v>91.333333333333329</v>
      </c>
      <c r="O302" s="32">
        <f>IFERROR(MIN('Rp0,2, МПа'!O302/1.5,'Rm, МПа'!O302/2.6),"-")</f>
        <v>88</v>
      </c>
      <c r="P302" s="33">
        <f>IFERROR(MIN('Rp0,2, МПа'!P302/1.5,'Rm, МПа'!P302/2.6),"-")</f>
        <v>83.07692307692308</v>
      </c>
      <c r="Q302" s="31">
        <f>IFERROR('Rp0,2, МПа'!D302/2,"-")</f>
        <v>98</v>
      </c>
      <c r="R302" s="32">
        <f>IFERROR('Rp0,2, МПа'!E302/2,"-")</f>
        <v>96.5</v>
      </c>
      <c r="S302" s="32">
        <f>IFERROR('Rp0,2, МПа'!F302/2,"-")</f>
        <v>93</v>
      </c>
      <c r="T302" s="32">
        <f>IFERROR('Rp0,2, МПа'!G302/2,"-")</f>
        <v>90.5</v>
      </c>
      <c r="U302" s="32">
        <f>IFERROR('Rp0,2, МПа'!H302/2,"-")</f>
        <v>88</v>
      </c>
      <c r="V302" s="32">
        <f>IFERROR('Rp0,2, МПа'!I302/2,"-")</f>
        <v>83.5</v>
      </c>
      <c r="W302" s="32">
        <f>IFERROR('Rp0,2, МПа'!J302/2,"-")</f>
        <v>81</v>
      </c>
      <c r="X302" s="32">
        <f>IFERROR('Rp0,2, МПа'!K302/2,"-")</f>
        <v>78.5</v>
      </c>
      <c r="Y302" s="32">
        <f>IFERROR('Rp0,2, МПа'!L302/2,"-")</f>
        <v>76</v>
      </c>
      <c r="Z302" s="32">
        <f>IFERROR('Rp0,2, МПа'!M302/2,"-")</f>
        <v>72</v>
      </c>
      <c r="AA302" s="32">
        <f>IFERROR('Rp0,2, МПа'!N302/2,"-")</f>
        <v>68.5</v>
      </c>
      <c r="AB302" s="32">
        <f>IFERROR('Rp0,2, МПа'!O302/2,"-")</f>
        <v>66</v>
      </c>
      <c r="AC302" s="33">
        <f>IFERROR('Rp0,2, МПа'!P302/2,"-")</f>
        <v>63.5</v>
      </c>
    </row>
    <row r="303" spans="1:29" ht="38.25" x14ac:dyDescent="0.25">
      <c r="A303" s="10" t="str">
        <f>INDEX('Обработка исходного'!B:B,ROW($B$3)+4*(ROW($B303)-ROW($B$3)))</f>
        <v>Сталь хромоникелевая коррозионно-стойкого аустенитного класса</v>
      </c>
      <c r="B303" s="47" t="str">
        <f>INDEX('Обработка исходного'!D:D,ROW($B$3)+4*(ROW($B303)-ROW($B$3)))</f>
        <v>08Х18Н10Т</v>
      </c>
      <c r="C303" s="27" t="str">
        <f>'Rp0,2, МПа'!C303</f>
        <v>Плиты, поковки из слитка, листовые заготовки и штамповки диаметром более 200 мм</v>
      </c>
      <c r="D303" s="31">
        <f>IFERROR(MIN('Rp0,2, МПа'!D303/1.5,'Rm, МПа'!D303/2.6),"-")</f>
        <v>130.66666666666666</v>
      </c>
      <c r="E303" s="32">
        <f>IFERROR(MIN('Rp0,2, МПа'!E303/1.5,'Rm, МПа'!E303/2.6),"-")</f>
        <v>127.33333333333333</v>
      </c>
      <c r="F303" s="32">
        <f>IFERROR(MIN('Rp0,2, МПа'!F303/1.5,'Rm, МПа'!F303/2.6),"-")</f>
        <v>120.66666666666667</v>
      </c>
      <c r="G303" s="32">
        <f>IFERROR(MIN('Rp0,2, МПа'!G303/1.5,'Rm, МПа'!G303/2.6),"-")</f>
        <v>114.66666666666667</v>
      </c>
      <c r="H303" s="32">
        <f>IFERROR(MIN('Rp0,2, МПа'!H303/1.5,'Rm, МПа'!H303/2.6),"-")</f>
        <v>109.33333333333333</v>
      </c>
      <c r="I303" s="32">
        <f>IFERROR(MIN('Rp0,2, МПа'!I303/1.5,'Rm, МПа'!I303/2.6),"-")</f>
        <v>101.33333333333333</v>
      </c>
      <c r="J303" s="32">
        <f>IFERROR(MIN('Rp0,2, МПа'!J303/1.5,'Rm, МПа'!J303/2.6),"-")</f>
        <v>98</v>
      </c>
      <c r="K303" s="32">
        <f>IFERROR(MIN('Rp0,2, МПа'!K303/1.5,'Rm, МПа'!K303/2.6),"-")</f>
        <v>91.333333333333329</v>
      </c>
      <c r="L303" s="32">
        <f>IFERROR(MIN('Rp0,2, МПа'!L303/1.5,'Rm, МПа'!L303/2.6),"-")</f>
        <v>88</v>
      </c>
      <c r="M303" s="32">
        <f>IFERROR(MIN('Rp0,2, МПа'!M303/1.5,'Rm, МПа'!M303/2.6),"-")</f>
        <v>82</v>
      </c>
      <c r="N303" s="32">
        <f>IFERROR(MIN('Rp0,2, МПа'!N303/1.5,'Rm, МПа'!N303/2.6),"-")</f>
        <v>75.333333333333329</v>
      </c>
      <c r="O303" s="32">
        <f>IFERROR(MIN('Rp0,2, МПа'!O303/1.5,'Rm, МПа'!O303/2.6),"-")</f>
        <v>68.666666666666671</v>
      </c>
      <c r="P303" s="33">
        <f>IFERROR(MIN('Rp0,2, МПа'!P303/1.5,'Rm, МПа'!P303/2.6),"-")</f>
        <v>65.333333333333329</v>
      </c>
      <c r="Q303" s="31">
        <f>IFERROR('Rp0,2, МПа'!D303/2,"-")</f>
        <v>98</v>
      </c>
      <c r="R303" s="32">
        <f>IFERROR('Rp0,2, МПа'!E303/2,"-")</f>
        <v>95.5</v>
      </c>
      <c r="S303" s="32">
        <f>IFERROR('Rp0,2, МПа'!F303/2,"-")</f>
        <v>90.5</v>
      </c>
      <c r="T303" s="32">
        <f>IFERROR('Rp0,2, МПа'!G303/2,"-")</f>
        <v>86</v>
      </c>
      <c r="U303" s="32">
        <f>IFERROR('Rp0,2, МПа'!H303/2,"-")</f>
        <v>82</v>
      </c>
      <c r="V303" s="32">
        <f>IFERROR('Rp0,2, МПа'!I303/2,"-")</f>
        <v>76</v>
      </c>
      <c r="W303" s="32">
        <f>IFERROR('Rp0,2, МПа'!J303/2,"-")</f>
        <v>73.5</v>
      </c>
      <c r="X303" s="32">
        <f>IFERROR('Rp0,2, МПа'!K303/2,"-")</f>
        <v>68.5</v>
      </c>
      <c r="Y303" s="32">
        <f>IFERROR('Rp0,2, МПа'!L303/2,"-")</f>
        <v>66</v>
      </c>
      <c r="Z303" s="32">
        <f>IFERROR('Rp0,2, МПа'!M303/2,"-")</f>
        <v>61.5</v>
      </c>
      <c r="AA303" s="32">
        <f>IFERROR('Rp0,2, МПа'!N303/2,"-")</f>
        <v>56.5</v>
      </c>
      <c r="AB303" s="32">
        <f>IFERROR('Rp0,2, МПа'!O303/2,"-")</f>
        <v>51.5</v>
      </c>
      <c r="AC303" s="33">
        <f>IFERROR('Rp0,2, МПа'!P303/2,"-")</f>
        <v>49</v>
      </c>
    </row>
    <row r="304" spans="1:29" ht="38.25" x14ac:dyDescent="0.25">
      <c r="A304" s="10" t="str">
        <f>INDEX('Обработка исходного'!B:B,ROW($B$3)+4*(ROW($B304)-ROW($B$3)))</f>
        <v>Сталь хромоникелевая коррозионно-стойкого аустенитного класса</v>
      </c>
      <c r="B304" s="47" t="str">
        <f>INDEX('Обработка исходного'!D:D,ROW($B$3)+4*(ROW($B304)-ROW($B$3)))</f>
        <v>08Х18Н10Т</v>
      </c>
      <c r="C304" s="27" t="str">
        <f>'Rp0,2, МПа'!C304</f>
        <v>Трубы</v>
      </c>
      <c r="D304" s="31">
        <f>IFERROR(MIN('Rp0,2, МПа'!D304/1.5,'Rm, МПа'!D304/2.6),"-")</f>
        <v>144</v>
      </c>
      <c r="E304" s="32">
        <f>IFERROR(MIN('Rp0,2, МПа'!E304/1.5,'Rm, МПа'!E304/2.6),"-")</f>
        <v>137.33333333333334</v>
      </c>
      <c r="F304" s="32">
        <f>IFERROR(MIN('Rp0,2, МПа'!F304/1.5,'Rm, МПа'!F304/2.6),"-")</f>
        <v>137.33333333333334</v>
      </c>
      <c r="G304" s="32">
        <f>IFERROR(MIN('Rp0,2, МПа'!G304/1.5,'Rm, МПа'!G304/2.6),"-")</f>
        <v>130.66666666666666</v>
      </c>
      <c r="H304" s="32">
        <f>IFERROR(MIN('Rp0,2, МПа'!H304/1.5,'Rm, МПа'!H304/2.6),"-")</f>
        <v>124.66666666666667</v>
      </c>
      <c r="I304" s="32">
        <f>IFERROR(MIN('Rp0,2, МПа'!I304/1.5,'Rm, МПа'!I304/2.6),"-")</f>
        <v>124.66666666666667</v>
      </c>
      <c r="J304" s="32">
        <f>IFERROR(MIN('Rp0,2, МПа'!J304/1.5,'Rm, МПа'!J304/2.6),"-")</f>
        <v>118</v>
      </c>
      <c r="K304" s="32">
        <f>IFERROR(MIN('Rp0,2, МПа'!K304/1.5,'Rm, МПа'!K304/2.6),"-")</f>
        <v>118</v>
      </c>
      <c r="L304" s="32">
        <f>IFERROR(MIN('Rp0,2, МПа'!L304/1.5,'Rm, МПа'!L304/2.6),"-")</f>
        <v>111.33333333333333</v>
      </c>
      <c r="M304" s="32">
        <f>IFERROR(MIN('Rp0,2, МПа'!M304/1.5,'Rm, МПа'!M304/2.6),"-")</f>
        <v>104.66666666666667</v>
      </c>
      <c r="N304" s="32">
        <f>IFERROR(MIN('Rp0,2, МПа'!N304/1.5,'Rm, МПа'!N304/2.6),"-")</f>
        <v>98</v>
      </c>
      <c r="O304" s="32">
        <f>IFERROR(MIN('Rp0,2, МПа'!O304/1.5,'Rm, МПа'!O304/2.6),"-")</f>
        <v>98</v>
      </c>
      <c r="P304" s="33">
        <f>IFERROR(MIN('Rp0,2, МПа'!P304/1.5,'Rm, МПа'!P304/2.6),"-")</f>
        <v>91.333333333333329</v>
      </c>
      <c r="Q304" s="31">
        <f>IFERROR('Rp0,2, МПа'!D304/2,"-")</f>
        <v>108</v>
      </c>
      <c r="R304" s="32">
        <f>IFERROR('Rp0,2, МПа'!E304/2,"-")</f>
        <v>103</v>
      </c>
      <c r="S304" s="32">
        <f>IFERROR('Rp0,2, МПа'!F304/2,"-")</f>
        <v>103</v>
      </c>
      <c r="T304" s="32">
        <f>IFERROR('Rp0,2, МПа'!G304/2,"-")</f>
        <v>98</v>
      </c>
      <c r="U304" s="32">
        <f>IFERROR('Rp0,2, МПа'!H304/2,"-")</f>
        <v>93.5</v>
      </c>
      <c r="V304" s="32">
        <f>IFERROR('Rp0,2, МПа'!I304/2,"-")</f>
        <v>93.5</v>
      </c>
      <c r="W304" s="32">
        <f>IFERROR('Rp0,2, МПа'!J304/2,"-")</f>
        <v>88.5</v>
      </c>
      <c r="X304" s="32">
        <f>IFERROR('Rp0,2, МПа'!K304/2,"-")</f>
        <v>88.5</v>
      </c>
      <c r="Y304" s="32">
        <f>IFERROR('Rp0,2, МПа'!L304/2,"-")</f>
        <v>83.5</v>
      </c>
      <c r="Z304" s="32">
        <f>IFERROR('Rp0,2, МПа'!M304/2,"-")</f>
        <v>78.5</v>
      </c>
      <c r="AA304" s="32">
        <f>IFERROR('Rp0,2, МПа'!N304/2,"-")</f>
        <v>73.5</v>
      </c>
      <c r="AB304" s="32">
        <f>IFERROR('Rp0,2, МПа'!O304/2,"-")</f>
        <v>73.5</v>
      </c>
      <c r="AC304" s="33">
        <f>IFERROR('Rp0,2, МПа'!P304/2,"-")</f>
        <v>68.5</v>
      </c>
    </row>
    <row r="305" spans="1:29" ht="38.25" x14ac:dyDescent="0.25">
      <c r="A305" s="10" t="str">
        <f>INDEX('Обработка исходного'!B:B,ROW($B$3)+4*(ROW($B305)-ROW($B$3)))</f>
        <v>Сталь хромоникелевая коррозионно-стойкого аустенитного класса</v>
      </c>
      <c r="B305" s="47" t="str">
        <f>INDEX('Обработка исходного'!D:D,ROW($B$3)+4*(ROW($B305)-ROW($B$3)))</f>
        <v>12Х18Н10Т</v>
      </c>
      <c r="C305" s="27" t="str">
        <f>'Rp0,2, МПа'!C305</f>
        <v>Сортовой прокат и поковки из него толщиной или диаметром до 200 мм</v>
      </c>
      <c r="D305" s="31">
        <f>IFERROR(MIN('Rp0,2, МПа'!D305/1.5,'Rm, МПа'!D305/2.6),"-")</f>
        <v>130.66666666666666</v>
      </c>
      <c r="E305" s="32">
        <f>IFERROR(MIN('Rp0,2, МПа'!E305/1.5,'Rm, МПа'!E305/2.6),"-")</f>
        <v>127.33333333333333</v>
      </c>
      <c r="F305" s="32">
        <f>IFERROR(MIN('Rp0,2, МПа'!F305/1.5,'Rm, МПа'!F305/2.6),"-")</f>
        <v>126</v>
      </c>
      <c r="G305" s="32">
        <f>IFERROR(MIN('Rp0,2, МПа'!G305/1.5,'Rm, МПа'!G305/2.6),"-")</f>
        <v>124</v>
      </c>
      <c r="H305" s="32">
        <f>IFERROR(MIN('Rp0,2, МПа'!H305/1.5,'Rm, МПа'!H305/2.6),"-")</f>
        <v>120.66666666666667</v>
      </c>
      <c r="I305" s="32">
        <f>IFERROR(MIN('Rp0,2, МПа'!I305/1.5,'Rm, МПа'!I305/2.6),"-")</f>
        <v>117.33333333333333</v>
      </c>
      <c r="J305" s="32">
        <f>IFERROR(MIN('Rp0,2, МПа'!J305/1.5,'Rm, МПа'!J305/2.6),"-")</f>
        <v>114.66666666666667</v>
      </c>
      <c r="K305" s="32">
        <f>IFERROR(MIN('Rp0,2, МПа'!K305/1.5,'Rm, МПа'!K305/2.6),"-")</f>
        <v>111.33333333333333</v>
      </c>
      <c r="L305" s="32">
        <f>IFERROR(MIN('Rp0,2, МПа'!L305/1.5,'Rm, МПа'!L305/2.6),"-")</f>
        <v>108</v>
      </c>
      <c r="M305" s="32">
        <f>IFERROR(MIN('Rp0,2, МПа'!M305/1.5,'Rm, МПа'!M305/2.6),"-")</f>
        <v>104.66666666666667</v>
      </c>
      <c r="N305" s="32">
        <f>IFERROR(MIN('Rp0,2, МПа'!N305/1.5,'Rm, МПа'!N305/2.6),"-")</f>
        <v>101.33333333333333</v>
      </c>
      <c r="O305" s="32">
        <f>IFERROR(MIN('Rp0,2, МПа'!O305/1.5,'Rm, МПа'!O305/2.6),"-")</f>
        <v>100</v>
      </c>
      <c r="P305" s="33">
        <f>IFERROR(MIN('Rp0,2, МПа'!P305/1.5,'Rm, МПа'!P305/2.6),"-")</f>
        <v>96.153846153846146</v>
      </c>
      <c r="Q305" s="31">
        <f>IFERROR('Rp0,2, МПа'!D305/2,"-")</f>
        <v>98</v>
      </c>
      <c r="R305" s="32">
        <f>IFERROR('Rp0,2, МПа'!E305/2,"-")</f>
        <v>95.5</v>
      </c>
      <c r="S305" s="32">
        <f>IFERROR('Rp0,2, МПа'!F305/2,"-")</f>
        <v>94.5</v>
      </c>
      <c r="T305" s="32">
        <f>IFERROR('Rp0,2, МПа'!G305/2,"-")</f>
        <v>93</v>
      </c>
      <c r="U305" s="32">
        <f>IFERROR('Rp0,2, МПа'!H305/2,"-")</f>
        <v>90.5</v>
      </c>
      <c r="V305" s="32">
        <f>IFERROR('Rp0,2, МПа'!I305/2,"-")</f>
        <v>88</v>
      </c>
      <c r="W305" s="32">
        <f>IFERROR('Rp0,2, МПа'!J305/2,"-")</f>
        <v>86</v>
      </c>
      <c r="X305" s="32">
        <f>IFERROR('Rp0,2, МПа'!K305/2,"-")</f>
        <v>83.5</v>
      </c>
      <c r="Y305" s="32">
        <f>IFERROR('Rp0,2, МПа'!L305/2,"-")</f>
        <v>81</v>
      </c>
      <c r="Z305" s="32">
        <f>IFERROR('Rp0,2, МПа'!M305/2,"-")</f>
        <v>78.5</v>
      </c>
      <c r="AA305" s="32">
        <f>IFERROR('Rp0,2, МПа'!N305/2,"-")</f>
        <v>76</v>
      </c>
      <c r="AB305" s="32">
        <f>IFERROR('Rp0,2, МПа'!O305/2,"-")</f>
        <v>75</v>
      </c>
      <c r="AC305" s="33">
        <f>IFERROR('Rp0,2, МПа'!P305/2,"-")</f>
        <v>73.5</v>
      </c>
    </row>
    <row r="306" spans="1:29" ht="38.25" x14ac:dyDescent="0.25">
      <c r="A306" s="10" t="str">
        <f>INDEX('Обработка исходного'!B:B,ROW($B$3)+4*(ROW($B306)-ROW($B$3)))</f>
        <v>Сталь хромоникелевая коррозионно-стойкого аустенитного класса</v>
      </c>
      <c r="B306" s="47" t="str">
        <f>INDEX('Обработка исходного'!D:D,ROW($B$3)+4*(ROW($B306)-ROW($B$3)))</f>
        <v>12Х18Н10Т</v>
      </c>
      <c r="C306" s="27" t="str">
        <f>'Rp0,2, МПа'!C306</f>
        <v>Плиты, поковки из слитка, листовые заготовки и штамповки диаметром от 40 до 200 мм</v>
      </c>
      <c r="D306" s="31">
        <f>IFERROR(MIN('Rp0,2, МПа'!D306/1.5,'Rm, МПа'!D306/2.6),"-")</f>
        <v>130.66666666666666</v>
      </c>
      <c r="E306" s="32">
        <f>IFERROR(MIN('Rp0,2, МПа'!E306/1.5,'Rm, МПа'!E306/2.6),"-")</f>
        <v>128.66666666666666</v>
      </c>
      <c r="F306" s="32">
        <f>IFERROR(MIN('Rp0,2, МПа'!F306/1.5,'Rm, МПа'!F306/2.6),"-")</f>
        <v>124</v>
      </c>
      <c r="G306" s="32">
        <f>IFERROR(MIN('Rp0,2, МПа'!G306/1.5,'Rm, МПа'!G306/2.6),"-")</f>
        <v>120.66666666666667</v>
      </c>
      <c r="H306" s="32">
        <f>IFERROR(MIN('Rp0,2, МПа'!H306/1.5,'Rm, МПа'!H306/2.6),"-")</f>
        <v>117.33333333333333</v>
      </c>
      <c r="I306" s="32">
        <f>IFERROR(MIN('Rp0,2, МПа'!I306/1.5,'Rm, МПа'!I306/2.6),"-")</f>
        <v>111.33333333333333</v>
      </c>
      <c r="J306" s="32">
        <f>IFERROR(MIN('Rp0,2, МПа'!J306/1.5,'Rm, МПа'!J306/2.6),"-")</f>
        <v>108</v>
      </c>
      <c r="K306" s="32">
        <f>IFERROR(MIN('Rp0,2, МПа'!K306/1.5,'Rm, МПа'!K306/2.6),"-")</f>
        <v>104.66666666666667</v>
      </c>
      <c r="L306" s="32">
        <f>IFERROR(MIN('Rp0,2, МПа'!L306/1.5,'Rm, МПа'!L306/2.6),"-")</f>
        <v>101.33333333333333</v>
      </c>
      <c r="M306" s="32">
        <f>IFERROR(MIN('Rp0,2, МПа'!M306/1.5,'Rm, МПа'!M306/2.6),"-")</f>
        <v>96</v>
      </c>
      <c r="N306" s="32">
        <f>IFERROR(MIN('Rp0,2, МПа'!N306/1.5,'Rm, МПа'!N306/2.6),"-")</f>
        <v>91.333333333333329</v>
      </c>
      <c r="O306" s="32">
        <f>IFERROR(MIN('Rp0,2, МПа'!O306/1.5,'Rm, МПа'!O306/2.6),"-")</f>
        <v>88</v>
      </c>
      <c r="P306" s="33">
        <f>IFERROR(MIN('Rp0,2, МПа'!P306/1.5,'Rm, МПа'!P306/2.6),"-")</f>
        <v>83.07692307692308</v>
      </c>
      <c r="Q306" s="31">
        <f>IFERROR('Rp0,2, МПа'!D306/2,"-")</f>
        <v>98</v>
      </c>
      <c r="R306" s="32">
        <f>IFERROR('Rp0,2, МПа'!E306/2,"-")</f>
        <v>96.5</v>
      </c>
      <c r="S306" s="32">
        <f>IFERROR('Rp0,2, МПа'!F306/2,"-")</f>
        <v>93</v>
      </c>
      <c r="T306" s="32">
        <f>IFERROR('Rp0,2, МПа'!G306/2,"-")</f>
        <v>90.5</v>
      </c>
      <c r="U306" s="32">
        <f>IFERROR('Rp0,2, МПа'!H306/2,"-")</f>
        <v>88</v>
      </c>
      <c r="V306" s="32">
        <f>IFERROR('Rp0,2, МПа'!I306/2,"-")</f>
        <v>83.5</v>
      </c>
      <c r="W306" s="32">
        <f>IFERROR('Rp0,2, МПа'!J306/2,"-")</f>
        <v>81</v>
      </c>
      <c r="X306" s="32">
        <f>IFERROR('Rp0,2, МПа'!K306/2,"-")</f>
        <v>78.5</v>
      </c>
      <c r="Y306" s="32">
        <f>IFERROR('Rp0,2, МПа'!L306/2,"-")</f>
        <v>76</v>
      </c>
      <c r="Z306" s="32">
        <f>IFERROR('Rp0,2, МПа'!M306/2,"-")</f>
        <v>72</v>
      </c>
      <c r="AA306" s="32">
        <f>IFERROR('Rp0,2, МПа'!N306/2,"-")</f>
        <v>68.5</v>
      </c>
      <c r="AB306" s="32">
        <f>IFERROR('Rp0,2, МПа'!O306/2,"-")</f>
        <v>66</v>
      </c>
      <c r="AC306" s="33">
        <f>IFERROR('Rp0,2, МПа'!P306/2,"-")</f>
        <v>63.5</v>
      </c>
    </row>
    <row r="307" spans="1:29" ht="38.25" x14ac:dyDescent="0.25">
      <c r="A307" s="10" t="str">
        <f>INDEX('Обработка исходного'!B:B,ROW($B$3)+4*(ROW($B307)-ROW($B$3)))</f>
        <v>Сталь хромоникелевая коррозионно-стойкого аустенитного класса</v>
      </c>
      <c r="B307" s="47" t="str">
        <f>INDEX('Обработка исходного'!D:D,ROW($B$3)+4*(ROW($B307)-ROW($B$3)))</f>
        <v>12Х18Н10Т</v>
      </c>
      <c r="C307" s="27" t="str">
        <f>'Rp0,2, МПа'!C307</f>
        <v>Плиты, поковки из слитка, листовые заготовки и штамповки диаметром более 200 мм</v>
      </c>
      <c r="D307" s="31">
        <f>IFERROR(MIN('Rp0,2, МПа'!D307/1.5,'Rm, МПа'!D307/2.6),"-")</f>
        <v>130.66666666666666</v>
      </c>
      <c r="E307" s="32">
        <f>IFERROR(MIN('Rp0,2, МПа'!E307/1.5,'Rm, МПа'!E307/2.6),"-")</f>
        <v>127.33333333333333</v>
      </c>
      <c r="F307" s="32">
        <f>IFERROR(MIN('Rp0,2, МПа'!F307/1.5,'Rm, МПа'!F307/2.6),"-")</f>
        <v>120.66666666666667</v>
      </c>
      <c r="G307" s="32">
        <f>IFERROR(MIN('Rp0,2, МПа'!G307/1.5,'Rm, МПа'!G307/2.6),"-")</f>
        <v>114.66666666666667</v>
      </c>
      <c r="H307" s="32">
        <f>IFERROR(MIN('Rp0,2, МПа'!H307/1.5,'Rm, МПа'!H307/2.6),"-")</f>
        <v>109.33333333333333</v>
      </c>
      <c r="I307" s="32">
        <f>IFERROR(MIN('Rp0,2, МПа'!I307/1.5,'Rm, МПа'!I307/2.6),"-")</f>
        <v>101.33333333333333</v>
      </c>
      <c r="J307" s="32">
        <f>IFERROR(MIN('Rp0,2, МПа'!J307/1.5,'Rm, МПа'!J307/2.6),"-")</f>
        <v>98</v>
      </c>
      <c r="K307" s="32">
        <f>IFERROR(MIN('Rp0,2, МПа'!K307/1.5,'Rm, МПа'!K307/2.6),"-")</f>
        <v>91.333333333333329</v>
      </c>
      <c r="L307" s="32">
        <f>IFERROR(MIN('Rp0,2, МПа'!L307/1.5,'Rm, МПа'!L307/2.6),"-")</f>
        <v>88</v>
      </c>
      <c r="M307" s="32">
        <f>IFERROR(MIN('Rp0,2, МПа'!M307/1.5,'Rm, МПа'!M307/2.6),"-")</f>
        <v>82</v>
      </c>
      <c r="N307" s="32">
        <f>IFERROR(MIN('Rp0,2, МПа'!N307/1.5,'Rm, МПа'!N307/2.6),"-")</f>
        <v>75.333333333333329</v>
      </c>
      <c r="O307" s="32">
        <f>IFERROR(MIN('Rp0,2, МПа'!O307/1.5,'Rm, МПа'!O307/2.6),"-")</f>
        <v>68.666666666666671</v>
      </c>
      <c r="P307" s="33">
        <f>IFERROR(MIN('Rp0,2, МПа'!P307/1.5,'Rm, МПа'!P307/2.6),"-")</f>
        <v>65.333333333333329</v>
      </c>
      <c r="Q307" s="31">
        <f>IFERROR('Rp0,2, МПа'!D307/2,"-")</f>
        <v>98</v>
      </c>
      <c r="R307" s="32">
        <f>IFERROR('Rp0,2, МПа'!E307/2,"-")</f>
        <v>95.5</v>
      </c>
      <c r="S307" s="32">
        <f>IFERROR('Rp0,2, МПа'!F307/2,"-")</f>
        <v>90.5</v>
      </c>
      <c r="T307" s="32">
        <f>IFERROR('Rp0,2, МПа'!G307/2,"-")</f>
        <v>86</v>
      </c>
      <c r="U307" s="32">
        <f>IFERROR('Rp0,2, МПа'!H307/2,"-")</f>
        <v>82</v>
      </c>
      <c r="V307" s="32">
        <f>IFERROR('Rp0,2, МПа'!I307/2,"-")</f>
        <v>76</v>
      </c>
      <c r="W307" s="32">
        <f>IFERROR('Rp0,2, МПа'!J307/2,"-")</f>
        <v>73.5</v>
      </c>
      <c r="X307" s="32">
        <f>IFERROR('Rp0,2, МПа'!K307/2,"-")</f>
        <v>68.5</v>
      </c>
      <c r="Y307" s="32">
        <f>IFERROR('Rp0,2, МПа'!L307/2,"-")</f>
        <v>66</v>
      </c>
      <c r="Z307" s="32">
        <f>IFERROR('Rp0,2, МПа'!M307/2,"-")</f>
        <v>61.5</v>
      </c>
      <c r="AA307" s="32">
        <f>IFERROR('Rp0,2, МПа'!N307/2,"-")</f>
        <v>56.5</v>
      </c>
      <c r="AB307" s="32">
        <f>IFERROR('Rp0,2, МПа'!O307/2,"-")</f>
        <v>51.5</v>
      </c>
      <c r="AC307" s="33">
        <f>IFERROR('Rp0,2, МПа'!P307/2,"-")</f>
        <v>49</v>
      </c>
    </row>
    <row r="308" spans="1:29" ht="38.25" x14ac:dyDescent="0.25">
      <c r="A308" s="10" t="str">
        <f>INDEX('Обработка исходного'!B:B,ROW($B$3)+4*(ROW($B308)-ROW($B$3)))</f>
        <v>Сталь хромоникелевая коррозионно-стойкого аустенитного класса</v>
      </c>
      <c r="B308" s="47" t="str">
        <f>INDEX('Обработка исходного'!D:D,ROW($B$3)+4*(ROW($B308)-ROW($B$3)))</f>
        <v>12Х18Н10Т</v>
      </c>
      <c r="C308" s="27" t="str">
        <f>'Rp0,2, МПа'!C308</f>
        <v>Трубы</v>
      </c>
      <c r="D308" s="31">
        <f>IFERROR(MIN('Rp0,2, МПа'!D308/1.5,'Rm, МПа'!D308/2.6),"-")</f>
        <v>144</v>
      </c>
      <c r="E308" s="32">
        <f>IFERROR(MIN('Rp0,2, МПа'!E308/1.5,'Rm, МПа'!E308/2.6),"-")</f>
        <v>137.33333333333334</v>
      </c>
      <c r="F308" s="32">
        <f>IFERROR(MIN('Rp0,2, МПа'!F308/1.5,'Rm, МПа'!F308/2.6),"-")</f>
        <v>137.33333333333334</v>
      </c>
      <c r="G308" s="32">
        <f>IFERROR(MIN('Rp0,2, МПа'!G308/1.5,'Rm, МПа'!G308/2.6),"-")</f>
        <v>130.66666666666666</v>
      </c>
      <c r="H308" s="32">
        <f>IFERROR(MIN('Rp0,2, МПа'!H308/1.5,'Rm, МПа'!H308/2.6),"-")</f>
        <v>124.66666666666667</v>
      </c>
      <c r="I308" s="32">
        <f>IFERROR(MIN('Rp0,2, МПа'!I308/1.5,'Rm, МПа'!I308/2.6),"-")</f>
        <v>124.66666666666667</v>
      </c>
      <c r="J308" s="32">
        <f>IFERROR(MIN('Rp0,2, МПа'!J308/1.5,'Rm, МПа'!J308/2.6),"-")</f>
        <v>118</v>
      </c>
      <c r="K308" s="32">
        <f>IFERROR(MIN('Rp0,2, МПа'!K308/1.5,'Rm, МПа'!K308/2.6),"-")</f>
        <v>118</v>
      </c>
      <c r="L308" s="32">
        <f>IFERROR(MIN('Rp0,2, МПа'!L308/1.5,'Rm, МПа'!L308/2.6),"-")</f>
        <v>111.33333333333333</v>
      </c>
      <c r="M308" s="32">
        <f>IFERROR(MIN('Rp0,2, МПа'!M308/1.5,'Rm, МПа'!M308/2.6),"-")</f>
        <v>104.66666666666667</v>
      </c>
      <c r="N308" s="32">
        <f>IFERROR(MIN('Rp0,2, МПа'!N308/1.5,'Rm, МПа'!N308/2.6),"-")</f>
        <v>98</v>
      </c>
      <c r="O308" s="32">
        <f>IFERROR(MIN('Rp0,2, МПа'!O308/1.5,'Rm, МПа'!O308/2.6),"-")</f>
        <v>98</v>
      </c>
      <c r="P308" s="33">
        <f>IFERROR(MIN('Rp0,2, МПа'!P308/1.5,'Rm, МПа'!P308/2.6),"-")</f>
        <v>91.333333333333329</v>
      </c>
      <c r="Q308" s="31">
        <f>IFERROR('Rp0,2, МПа'!D308/2,"-")</f>
        <v>108</v>
      </c>
      <c r="R308" s="32">
        <f>IFERROR('Rp0,2, МПа'!E308/2,"-")</f>
        <v>103</v>
      </c>
      <c r="S308" s="32">
        <f>IFERROR('Rp0,2, МПа'!F308/2,"-")</f>
        <v>103</v>
      </c>
      <c r="T308" s="32">
        <f>IFERROR('Rp0,2, МПа'!G308/2,"-")</f>
        <v>98</v>
      </c>
      <c r="U308" s="32">
        <f>IFERROR('Rp0,2, МПа'!H308/2,"-")</f>
        <v>93.5</v>
      </c>
      <c r="V308" s="32">
        <f>IFERROR('Rp0,2, МПа'!I308/2,"-")</f>
        <v>93.5</v>
      </c>
      <c r="W308" s="32">
        <f>IFERROR('Rp0,2, МПа'!J308/2,"-")</f>
        <v>88.5</v>
      </c>
      <c r="X308" s="32">
        <f>IFERROR('Rp0,2, МПа'!K308/2,"-")</f>
        <v>88.5</v>
      </c>
      <c r="Y308" s="32">
        <f>IFERROR('Rp0,2, МПа'!L308/2,"-")</f>
        <v>83.5</v>
      </c>
      <c r="Z308" s="32">
        <f>IFERROR('Rp0,2, МПа'!M308/2,"-")</f>
        <v>78.5</v>
      </c>
      <c r="AA308" s="32">
        <f>IFERROR('Rp0,2, МПа'!N308/2,"-")</f>
        <v>73.5</v>
      </c>
      <c r="AB308" s="32">
        <f>IFERROR('Rp0,2, МПа'!O308/2,"-")</f>
        <v>73.5</v>
      </c>
      <c r="AC308" s="33">
        <f>IFERROR('Rp0,2, МПа'!P308/2,"-")</f>
        <v>68.5</v>
      </c>
    </row>
    <row r="309" spans="1:29" ht="38.25" x14ac:dyDescent="0.25">
      <c r="A309" s="10" t="str">
        <f>INDEX('Обработка исходного'!B:B,ROW($B$3)+4*(ROW($B309)-ROW($B$3)))</f>
        <v>Сталь хромоникелевая коррозионно-стойкого аустенитного класса</v>
      </c>
      <c r="B309" s="47" t="str">
        <f>INDEX('Обработка исходного'!D:D,ROW($B$3)+4*(ROW($B309)-ROW($B$3)))</f>
        <v>08Х18Н12Т</v>
      </c>
      <c r="C309" s="27" t="str">
        <f>'Rp0,2, МПа'!C309</f>
        <v>Толстолистовая сталь толщиной от 4 до 160 мм</v>
      </c>
      <c r="D309" s="31">
        <f>IFERROR(MIN('Rp0,2, МПа'!D309/1.5,'Rm, МПа'!D309/2.6),"-")</f>
        <v>137.33333333333334</v>
      </c>
      <c r="E309" s="32">
        <f>IFERROR(MIN('Rp0,2, МПа'!E309/1.5,'Rm, МПа'!E309/2.6),"-")</f>
        <v>130.66666666666666</v>
      </c>
      <c r="F309" s="32">
        <f>IFERROR(MIN('Rp0,2, МПа'!F309/1.5,'Rm, МПа'!F309/2.6),"-")</f>
        <v>118</v>
      </c>
      <c r="G309" s="32">
        <f>IFERROR(MIN('Rp0,2, МПа'!G309/1.5,'Rm, МПа'!G309/2.6),"-")</f>
        <v>111.33333333333333</v>
      </c>
      <c r="H309" s="32">
        <f>IFERROR(MIN('Rp0,2, МПа'!H309/1.5,'Rm, МПа'!H309/2.6),"-")</f>
        <v>111.33333333333333</v>
      </c>
      <c r="I309" s="32">
        <f>IFERROR(MIN('Rp0,2, МПа'!I309/1.5,'Rm, МПа'!I309/2.6),"-")</f>
        <v>104.66666666666667</v>
      </c>
      <c r="J309" s="32">
        <f>IFERROR(MIN('Rp0,2, МПа'!J309/1.5,'Rm, МПа'!J309/2.6),"-")</f>
        <v>104.66666666666667</v>
      </c>
      <c r="K309" s="32">
        <f>IFERROR(MIN('Rp0,2, МПа'!K309/1.5,'Rm, МПа'!K309/2.6),"-")</f>
        <v>104.66666666666667</v>
      </c>
      <c r="L309" s="32">
        <f>IFERROR(MIN('Rp0,2, МПа'!L309/1.5,'Rm, МПа'!L309/2.6),"-")</f>
        <v>98</v>
      </c>
      <c r="M309" s="32">
        <f>IFERROR(MIN('Rp0,2, МПа'!M309/1.5,'Rm, МПа'!M309/2.6),"-")</f>
        <v>91.333333333333329</v>
      </c>
      <c r="N309" s="32">
        <f>IFERROR(MIN('Rp0,2, МПа'!N309/1.5,'Rm, МПа'!N309/2.6),"-")</f>
        <v>85.333333333333329</v>
      </c>
      <c r="O309" s="32">
        <f>IFERROR(MIN('Rp0,2, МПа'!O309/1.5,'Rm, МПа'!O309/2.6),"-")</f>
        <v>85.333333333333329</v>
      </c>
      <c r="P309" s="33">
        <f>IFERROR(MIN('Rp0,2, МПа'!P309/1.5,'Rm, МПа'!P309/2.6),"-")</f>
        <v>78.666666666666671</v>
      </c>
      <c r="Q309" s="31">
        <f>IFERROR('Rp0,2, МПа'!D309/2,"-")</f>
        <v>103</v>
      </c>
      <c r="R309" s="32">
        <f>IFERROR('Rp0,2, МПа'!E309/2,"-")</f>
        <v>98</v>
      </c>
      <c r="S309" s="32">
        <f>IFERROR('Rp0,2, МПа'!F309/2,"-")</f>
        <v>88.5</v>
      </c>
      <c r="T309" s="32">
        <f>IFERROR('Rp0,2, МПа'!G309/2,"-")</f>
        <v>83.5</v>
      </c>
      <c r="U309" s="32">
        <f>IFERROR('Rp0,2, МПа'!H309/2,"-")</f>
        <v>83.5</v>
      </c>
      <c r="V309" s="32">
        <f>IFERROR('Rp0,2, МПа'!I309/2,"-")</f>
        <v>78.5</v>
      </c>
      <c r="W309" s="32">
        <f>IFERROR('Rp0,2, МПа'!J309/2,"-")</f>
        <v>78.5</v>
      </c>
      <c r="X309" s="32">
        <f>IFERROR('Rp0,2, МПа'!K309/2,"-")</f>
        <v>78.5</v>
      </c>
      <c r="Y309" s="32">
        <f>IFERROR('Rp0,2, МПа'!L309/2,"-")</f>
        <v>73.5</v>
      </c>
      <c r="Z309" s="32">
        <f>IFERROR('Rp0,2, МПа'!M309/2,"-")</f>
        <v>68.5</v>
      </c>
      <c r="AA309" s="32">
        <f>IFERROR('Rp0,2, МПа'!N309/2,"-")</f>
        <v>64</v>
      </c>
      <c r="AB309" s="32">
        <f>IFERROR('Rp0,2, МПа'!O309/2,"-")</f>
        <v>64</v>
      </c>
      <c r="AC309" s="33">
        <f>IFERROR('Rp0,2, МПа'!P309/2,"-")</f>
        <v>59</v>
      </c>
    </row>
    <row r="310" spans="1:29" ht="38.25" x14ac:dyDescent="0.25">
      <c r="A310" s="10" t="str">
        <f>INDEX('Обработка исходного'!B:B,ROW($B$3)+4*(ROW($B310)-ROW($B$3)))</f>
        <v>Сталь хромоникелевая коррозионно-стойкого аустенитного класса</v>
      </c>
      <c r="B310" s="47" t="str">
        <f>INDEX('Обработка исходного'!D:D,ROW($B$3)+4*(ROW($B310)-ROW($B$3)))</f>
        <v>08Х18Н12Т</v>
      </c>
      <c r="C310" s="27" t="str">
        <f>'Rp0,2, МПа'!C310</f>
        <v>Поковки, листы листовые и объемные штамповки, ковано-катаные заготовки толщиной до 60 мм</v>
      </c>
      <c r="D310" s="31">
        <f>IFERROR(MIN('Rp0,2, МПа'!D310/1.5,'Rm, МПа'!D310/2.6),"-")</f>
        <v>130.66666666666666</v>
      </c>
      <c r="E310" s="32">
        <f>IFERROR(MIN('Rp0,2, МПа'!E310/1.5,'Rm, МПа'!E310/2.6),"-")</f>
        <v>130.66666666666666</v>
      </c>
      <c r="F310" s="32">
        <f>IFERROR(MIN('Rp0,2, МПа'!F310/1.5,'Rm, МПа'!F310/2.6),"-")</f>
        <v>111.33333333333333</v>
      </c>
      <c r="G310" s="32">
        <f>IFERROR(MIN('Rp0,2, МПа'!G310/1.5,'Rm, МПа'!G310/2.6),"-")</f>
        <v>104.66666666666667</v>
      </c>
      <c r="H310" s="32">
        <f>IFERROR(MIN('Rp0,2, МПа'!H310/1.5,'Rm, МПа'!H310/2.6),"-")</f>
        <v>104.66666666666667</v>
      </c>
      <c r="I310" s="32">
        <f>IFERROR(MIN('Rp0,2, МПа'!I310/1.5,'Rm, МПа'!I310/2.6),"-")</f>
        <v>98</v>
      </c>
      <c r="J310" s="32">
        <f>IFERROR(MIN('Rp0,2, МПа'!J310/1.5,'Rm, МПа'!J310/2.6),"-")</f>
        <v>98</v>
      </c>
      <c r="K310" s="32">
        <f>IFERROR(MIN('Rp0,2, МПа'!K310/1.5,'Rm, МПа'!K310/2.6),"-")</f>
        <v>98</v>
      </c>
      <c r="L310" s="32">
        <f>IFERROR(MIN('Rp0,2, МПа'!L310/1.5,'Rm, МПа'!L310/2.6),"-")</f>
        <v>91.333333333333329</v>
      </c>
      <c r="M310" s="32">
        <f>IFERROR(MIN('Rp0,2, МПа'!M310/1.5,'Rm, МПа'!M310/2.6),"-")</f>
        <v>85.333333333333329</v>
      </c>
      <c r="N310" s="32">
        <f>IFERROR(MIN('Rp0,2, МПа'!N310/1.5,'Rm, МПа'!N310/2.6),"-")</f>
        <v>78.666666666666671</v>
      </c>
      <c r="O310" s="32">
        <f>IFERROR(MIN('Rp0,2, МПа'!O310/1.5,'Rm, МПа'!O310/2.6),"-")</f>
        <v>78.666666666666671</v>
      </c>
      <c r="P310" s="33">
        <f>IFERROR(MIN('Rp0,2, МПа'!P310/1.5,'Rm, МПа'!P310/2.6),"-")</f>
        <v>72</v>
      </c>
      <c r="Q310" s="31">
        <f>IFERROR('Rp0,2, МПа'!D310/2,"-")</f>
        <v>98</v>
      </c>
      <c r="R310" s="32">
        <f>IFERROR('Rp0,2, МПа'!E310/2,"-")</f>
        <v>98</v>
      </c>
      <c r="S310" s="32">
        <f>IFERROR('Rp0,2, МПа'!F310/2,"-")</f>
        <v>83.5</v>
      </c>
      <c r="T310" s="32">
        <f>IFERROR('Rp0,2, МПа'!G310/2,"-")</f>
        <v>78.5</v>
      </c>
      <c r="U310" s="32">
        <f>IFERROR('Rp0,2, МПа'!H310/2,"-")</f>
        <v>78.5</v>
      </c>
      <c r="V310" s="32">
        <f>IFERROR('Rp0,2, МПа'!I310/2,"-")</f>
        <v>73.5</v>
      </c>
      <c r="W310" s="32">
        <f>IFERROR('Rp0,2, МПа'!J310/2,"-")</f>
        <v>73.5</v>
      </c>
      <c r="X310" s="32">
        <f>IFERROR('Rp0,2, МПа'!K310/2,"-")</f>
        <v>73.5</v>
      </c>
      <c r="Y310" s="32">
        <f>IFERROR('Rp0,2, МПа'!L310/2,"-")</f>
        <v>68.5</v>
      </c>
      <c r="Z310" s="32">
        <f>IFERROR('Rp0,2, МПа'!M310/2,"-")</f>
        <v>64</v>
      </c>
      <c r="AA310" s="32">
        <f>IFERROR('Rp0,2, МПа'!N310/2,"-")</f>
        <v>59</v>
      </c>
      <c r="AB310" s="32">
        <f>IFERROR('Rp0,2, МПа'!O310/2,"-")</f>
        <v>59</v>
      </c>
      <c r="AC310" s="33">
        <f>IFERROR('Rp0,2, МПа'!P310/2,"-")</f>
        <v>54</v>
      </c>
    </row>
    <row r="311" spans="1:29" ht="38.25" x14ac:dyDescent="0.25">
      <c r="A311" s="10" t="str">
        <f>INDEX('Обработка исходного'!B:B,ROW($B$3)+4*(ROW($B311)-ROW($B$3)))</f>
        <v>Сталь хромоникелевая коррозионно-стойкого аустенитного класса</v>
      </c>
      <c r="B311" s="47" t="str">
        <f>INDEX('Обработка исходного'!D:D,ROW($B$3)+4*(ROW($B311)-ROW($B$3)))</f>
        <v>08Х18Н12Т</v>
      </c>
      <c r="C311" s="27" t="str">
        <f>'Rp0,2, МПа'!C311</f>
        <v>Поковки, листы листовые и объемные штамповки, ковано-катаные заготовки толщиной от 60 до 300 мм</v>
      </c>
      <c r="D311" s="31">
        <f>IFERROR(MIN('Rp0,2, МПа'!D311/1.5,'Rm, МПа'!D311/2.6),"-")</f>
        <v>130.66666666666666</v>
      </c>
      <c r="E311" s="32">
        <f>IFERROR(MIN('Rp0,2, МПа'!E311/1.5,'Rm, МПа'!E311/2.6),"-")</f>
        <v>130.66666666666666</v>
      </c>
      <c r="F311" s="32">
        <f>IFERROR(MIN('Rp0,2, МПа'!F311/1.5,'Rm, МПа'!F311/2.6),"-")</f>
        <v>111.33333333333333</v>
      </c>
      <c r="G311" s="32">
        <f>IFERROR(MIN('Rp0,2, МПа'!G311/1.5,'Rm, МПа'!G311/2.6),"-")</f>
        <v>104.66666666666667</v>
      </c>
      <c r="H311" s="32">
        <f>IFERROR(MIN('Rp0,2, МПа'!H311/1.5,'Rm, МПа'!H311/2.6),"-")</f>
        <v>104.66666666666667</v>
      </c>
      <c r="I311" s="32">
        <f>IFERROR(MIN('Rp0,2, МПа'!I311/1.5,'Rm, МПа'!I311/2.6),"-")</f>
        <v>98</v>
      </c>
      <c r="J311" s="32">
        <f>IFERROR(MIN('Rp0,2, МПа'!J311/1.5,'Rm, МПа'!J311/2.6),"-")</f>
        <v>98</v>
      </c>
      <c r="K311" s="32">
        <f>IFERROR(MIN('Rp0,2, МПа'!K311/1.5,'Rm, МПа'!K311/2.6),"-")</f>
        <v>98</v>
      </c>
      <c r="L311" s="32">
        <f>IFERROR(MIN('Rp0,2, МПа'!L311/1.5,'Rm, МПа'!L311/2.6),"-")</f>
        <v>91.333333333333329</v>
      </c>
      <c r="M311" s="32">
        <f>IFERROR(MIN('Rp0,2, МПа'!M311/1.5,'Rm, МПа'!M311/2.6),"-")</f>
        <v>85.333333333333329</v>
      </c>
      <c r="N311" s="32">
        <f>IFERROR(MIN('Rp0,2, МПа'!N311/1.5,'Rm, МПа'!N311/2.6),"-")</f>
        <v>78.666666666666671</v>
      </c>
      <c r="O311" s="32">
        <f>IFERROR(MIN('Rp0,2, МПа'!O311/1.5,'Rm, МПа'!O311/2.6),"-")</f>
        <v>78.666666666666671</v>
      </c>
      <c r="P311" s="33">
        <f>IFERROR(MIN('Rp0,2, МПа'!P311/1.5,'Rm, МПа'!P311/2.6),"-")</f>
        <v>72</v>
      </c>
      <c r="Q311" s="31">
        <f>IFERROR('Rp0,2, МПа'!D311/2,"-")</f>
        <v>98</v>
      </c>
      <c r="R311" s="32">
        <f>IFERROR('Rp0,2, МПа'!E311/2,"-")</f>
        <v>98</v>
      </c>
      <c r="S311" s="32">
        <f>IFERROR('Rp0,2, МПа'!F311/2,"-")</f>
        <v>83.5</v>
      </c>
      <c r="T311" s="32">
        <f>IFERROR('Rp0,2, МПа'!G311/2,"-")</f>
        <v>78.5</v>
      </c>
      <c r="U311" s="32">
        <f>IFERROR('Rp0,2, МПа'!H311/2,"-")</f>
        <v>78.5</v>
      </c>
      <c r="V311" s="32">
        <f>IFERROR('Rp0,2, МПа'!I311/2,"-")</f>
        <v>73.5</v>
      </c>
      <c r="W311" s="32">
        <f>IFERROR('Rp0,2, МПа'!J311/2,"-")</f>
        <v>73.5</v>
      </c>
      <c r="X311" s="32">
        <f>IFERROR('Rp0,2, МПа'!K311/2,"-")</f>
        <v>73.5</v>
      </c>
      <c r="Y311" s="32">
        <f>IFERROR('Rp0,2, МПа'!L311/2,"-")</f>
        <v>68.5</v>
      </c>
      <c r="Z311" s="32">
        <f>IFERROR('Rp0,2, МПа'!M311/2,"-")</f>
        <v>64</v>
      </c>
      <c r="AA311" s="32">
        <f>IFERROR('Rp0,2, МПа'!N311/2,"-")</f>
        <v>59</v>
      </c>
      <c r="AB311" s="32">
        <f>IFERROR('Rp0,2, МПа'!O311/2,"-")</f>
        <v>59</v>
      </c>
      <c r="AC311" s="33">
        <f>IFERROR('Rp0,2, МПа'!P311/2,"-")</f>
        <v>54</v>
      </c>
    </row>
    <row r="312" spans="1:29" ht="38.25" x14ac:dyDescent="0.25">
      <c r="A312" s="10" t="str">
        <f>INDEX('Обработка исходного'!B:B,ROW($B$3)+4*(ROW($B312)-ROW($B$3)))</f>
        <v>Сталь хромоникелевая коррозионно-стойкого аустенитного класса</v>
      </c>
      <c r="B312" s="47" t="str">
        <f>INDEX('Обработка исходного'!D:D,ROW($B$3)+4*(ROW($B312)-ROW($B$3)))</f>
        <v>12Х18Н9Т</v>
      </c>
      <c r="C312" s="27" t="str">
        <f>'Rp0,2, МПа'!C312</f>
        <v>Заготовки в виде поковок и штамповок для листов и труб, поковки</v>
      </c>
      <c r="D312" s="31">
        <f>IFERROR(MIN('Rp0,2, МПа'!D312/1.5,'Rm, МПа'!D312/2.6),"-")</f>
        <v>130.66666666666666</v>
      </c>
      <c r="E312" s="32">
        <f>IFERROR(MIN('Rp0,2, МПа'!E312/1.5,'Rm, МПа'!E312/2.6),"-")</f>
        <v>130.66666666666666</v>
      </c>
      <c r="F312" s="32">
        <f>IFERROR(MIN('Rp0,2, МПа'!F312/1.5,'Rm, МПа'!F312/2.6),"-")</f>
        <v>111.33333333333333</v>
      </c>
      <c r="G312" s="32">
        <f>IFERROR(MIN('Rp0,2, МПа'!G312/1.5,'Rm, МПа'!G312/2.6),"-")</f>
        <v>104.66666666666667</v>
      </c>
      <c r="H312" s="32">
        <f>IFERROR(MIN('Rp0,2, МПа'!H312/1.5,'Rm, МПа'!H312/2.6),"-")</f>
        <v>104.66666666666667</v>
      </c>
      <c r="I312" s="32">
        <f>IFERROR(MIN('Rp0,2, МПа'!I312/1.5,'Rm, МПа'!I312/2.6),"-")</f>
        <v>98</v>
      </c>
      <c r="J312" s="32">
        <f>IFERROR(MIN('Rp0,2, МПа'!J312/1.5,'Rm, МПа'!J312/2.6),"-")</f>
        <v>98</v>
      </c>
      <c r="K312" s="32">
        <f>IFERROR(MIN('Rp0,2, МПа'!K312/1.5,'Rm, МПа'!K312/2.6),"-")</f>
        <v>98</v>
      </c>
      <c r="L312" s="32">
        <f>IFERROR(MIN('Rp0,2, МПа'!L312/1.5,'Rm, МПа'!L312/2.6),"-")</f>
        <v>91.333333333333329</v>
      </c>
      <c r="M312" s="32">
        <f>IFERROR(MIN('Rp0,2, МПа'!M312/1.5,'Rm, МПа'!M312/2.6),"-")</f>
        <v>85.333333333333329</v>
      </c>
      <c r="N312" s="32">
        <f>IFERROR(MIN('Rp0,2, МПа'!N312/1.5,'Rm, МПа'!N312/2.6),"-")</f>
        <v>78.666666666666671</v>
      </c>
      <c r="O312" s="32">
        <f>IFERROR(MIN('Rp0,2, МПа'!O312/1.5,'Rm, МПа'!O312/2.6),"-")</f>
        <v>78.666666666666671</v>
      </c>
      <c r="P312" s="33">
        <f>IFERROR(MIN('Rp0,2, МПа'!P312/1.5,'Rm, МПа'!P312/2.6),"-")</f>
        <v>72</v>
      </c>
      <c r="Q312" s="31">
        <f>IFERROR('Rp0,2, МПа'!D312/2,"-")</f>
        <v>98</v>
      </c>
      <c r="R312" s="32">
        <f>IFERROR('Rp0,2, МПа'!E312/2,"-")</f>
        <v>98</v>
      </c>
      <c r="S312" s="32">
        <f>IFERROR('Rp0,2, МПа'!F312/2,"-")</f>
        <v>83.5</v>
      </c>
      <c r="T312" s="32">
        <f>IFERROR('Rp0,2, МПа'!G312/2,"-")</f>
        <v>78.5</v>
      </c>
      <c r="U312" s="32">
        <f>IFERROR('Rp0,2, МПа'!H312/2,"-")</f>
        <v>78.5</v>
      </c>
      <c r="V312" s="32">
        <f>IFERROR('Rp0,2, МПа'!I312/2,"-")</f>
        <v>73.5</v>
      </c>
      <c r="W312" s="32">
        <f>IFERROR('Rp0,2, МПа'!J312/2,"-")</f>
        <v>73.5</v>
      </c>
      <c r="X312" s="32">
        <f>IFERROR('Rp0,2, МПа'!K312/2,"-")</f>
        <v>73.5</v>
      </c>
      <c r="Y312" s="32">
        <f>IFERROR('Rp0,2, МПа'!L312/2,"-")</f>
        <v>68.5</v>
      </c>
      <c r="Z312" s="32">
        <f>IFERROR('Rp0,2, МПа'!M312/2,"-")</f>
        <v>64</v>
      </c>
      <c r="AA312" s="32">
        <f>IFERROR('Rp0,2, МПа'!N312/2,"-")</f>
        <v>59</v>
      </c>
      <c r="AB312" s="32">
        <f>IFERROR('Rp0,2, МПа'!O312/2,"-")</f>
        <v>59</v>
      </c>
      <c r="AC312" s="33">
        <f>IFERROR('Rp0,2, МПа'!P312/2,"-")</f>
        <v>54</v>
      </c>
    </row>
    <row r="313" spans="1:29" ht="38.25" x14ac:dyDescent="0.25">
      <c r="A313" s="10" t="str">
        <f>INDEX('Обработка исходного'!B:B,ROW($B$3)+4*(ROW($B313)-ROW($B$3)))</f>
        <v>Сталь хромоникелевая коррозионно-стойкого аустенитного класса</v>
      </c>
      <c r="B313" s="47" t="str">
        <f>INDEX('Обработка исходного'!D:D,ROW($B$3)+4*(ROW($B313)-ROW($B$3)))</f>
        <v>12Х18Н9Т</v>
      </c>
      <c r="C313" s="27" t="str">
        <f>'Rp0,2, МПа'!C313</f>
        <v>Листы толщиной от 0,5 до 160 мм</v>
      </c>
      <c r="D313" s="31">
        <f>IFERROR(MIN('Rp0,2, МПа'!D313/1.5,'Rm, МПа'!D313/2.6),"-")</f>
        <v>156.66666666666666</v>
      </c>
      <c r="E313" s="32">
        <f>IFERROR(MIN('Rp0,2, МПа'!E313/1.5,'Rm, МПа'!E313/2.6),"-")</f>
        <v>156.66666666666666</v>
      </c>
      <c r="F313" s="32">
        <f>IFERROR(MIN('Rp0,2, МПа'!F313/1.5,'Rm, МПа'!F313/2.6),"-")</f>
        <v>130.66666666666666</v>
      </c>
      <c r="G313" s="32">
        <f>IFERROR(MIN('Rp0,2, МПа'!G313/1.5,'Rm, МПа'!G313/2.6),"-")</f>
        <v>124</v>
      </c>
      <c r="H313" s="32">
        <f>IFERROR(MIN('Rp0,2, МПа'!H313/1.5,'Rm, МПа'!H313/2.6),"-")</f>
        <v>124</v>
      </c>
      <c r="I313" s="32">
        <f>IFERROR(MIN('Rp0,2, МПа'!I313/1.5,'Rm, МПа'!I313/2.6),"-")</f>
        <v>118</v>
      </c>
      <c r="J313" s="32">
        <f>IFERROR(MIN('Rp0,2, МПа'!J313/1.5,'Rm, МПа'!J313/2.6),"-")</f>
        <v>118</v>
      </c>
      <c r="K313" s="32">
        <f>IFERROR(MIN('Rp0,2, МПа'!K313/1.5,'Rm, МПа'!K313/2.6),"-")</f>
        <v>118</v>
      </c>
      <c r="L313" s="32">
        <f>IFERROR(MIN('Rp0,2, МПа'!L313/1.5,'Rm, МПа'!L313/2.6),"-")</f>
        <v>111.33333333333333</v>
      </c>
      <c r="M313" s="32">
        <f>IFERROR(MIN('Rp0,2, МПа'!M313/1.5,'Rm, МПа'!M313/2.6),"-")</f>
        <v>104.66666666666667</v>
      </c>
      <c r="N313" s="32">
        <f>IFERROR(MIN('Rp0,2, МПа'!N313/1.5,'Rm, МПа'!N313/2.6),"-")</f>
        <v>91.333333333333329</v>
      </c>
      <c r="O313" s="32">
        <f>IFERROR(MIN('Rp0,2, МПа'!O313/1.5,'Rm, МПа'!O313/2.6),"-")</f>
        <v>91.333333333333329</v>
      </c>
      <c r="P313" s="33">
        <f>IFERROR(MIN('Rp0,2, МПа'!P313/1.5,'Rm, МПа'!P313/2.6),"-")</f>
        <v>85.333333333333329</v>
      </c>
      <c r="Q313" s="31">
        <f>IFERROR('Rp0,2, МПа'!D313/2,"-")</f>
        <v>117.5</v>
      </c>
      <c r="R313" s="32">
        <f>IFERROR('Rp0,2, МПа'!E313/2,"-")</f>
        <v>117.5</v>
      </c>
      <c r="S313" s="32">
        <f>IFERROR('Rp0,2, МПа'!F313/2,"-")</f>
        <v>98</v>
      </c>
      <c r="T313" s="32">
        <f>IFERROR('Rp0,2, МПа'!G313/2,"-")</f>
        <v>93</v>
      </c>
      <c r="U313" s="32">
        <f>IFERROR('Rp0,2, МПа'!H313/2,"-")</f>
        <v>93</v>
      </c>
      <c r="V313" s="32">
        <f>IFERROR('Rp0,2, МПа'!I313/2,"-")</f>
        <v>88.5</v>
      </c>
      <c r="W313" s="32">
        <f>IFERROR('Rp0,2, МПа'!J313/2,"-")</f>
        <v>88.5</v>
      </c>
      <c r="X313" s="32">
        <f>IFERROR('Rp0,2, МПа'!K313/2,"-")</f>
        <v>88.5</v>
      </c>
      <c r="Y313" s="32">
        <f>IFERROR('Rp0,2, МПа'!L313/2,"-")</f>
        <v>83.5</v>
      </c>
      <c r="Z313" s="32">
        <f>IFERROR('Rp0,2, МПа'!M313/2,"-")</f>
        <v>78.5</v>
      </c>
      <c r="AA313" s="32">
        <f>IFERROR('Rp0,2, МПа'!N313/2,"-")</f>
        <v>68.5</v>
      </c>
      <c r="AB313" s="32">
        <f>IFERROR('Rp0,2, МПа'!O313/2,"-")</f>
        <v>68.5</v>
      </c>
      <c r="AC313" s="33">
        <f>IFERROR('Rp0,2, МПа'!P313/2,"-")</f>
        <v>64</v>
      </c>
    </row>
    <row r="314" spans="1:29" ht="38.25" x14ac:dyDescent="0.25">
      <c r="A314" s="10" t="str">
        <f>INDEX('Обработка исходного'!B:B,ROW($B$3)+4*(ROW($B314)-ROW($B$3)))</f>
        <v>Сталь хромоникелевая коррозионно-стойкого аустенитного класса</v>
      </c>
      <c r="B314" s="47" t="str">
        <f>INDEX('Обработка исходного'!D:D,ROW($B$3)+4*(ROW($B314)-ROW($B$3)))</f>
        <v>12Х18Н9Т</v>
      </c>
      <c r="C314" s="27" t="str">
        <f>'Rp0,2, МПа'!C314</f>
        <v>Горячекатаная и кованая сталь диаметром, стороной квадрата или толщиной до 60 мм</v>
      </c>
      <c r="D314" s="31">
        <f>IFERROR(MIN('Rp0,2, МПа'!D314/1.5,'Rm, МПа'!D314/2.6),"-")</f>
        <v>130.66666666666666</v>
      </c>
      <c r="E314" s="32">
        <f>IFERROR(MIN('Rp0,2, МПа'!E314/1.5,'Rm, МПа'!E314/2.6),"-")</f>
        <v>130.66666666666666</v>
      </c>
      <c r="F314" s="32">
        <f>IFERROR(MIN('Rp0,2, МПа'!F314/1.5,'Rm, МПа'!F314/2.6),"-")</f>
        <v>111.33333333333333</v>
      </c>
      <c r="G314" s="32">
        <f>IFERROR(MIN('Rp0,2, МПа'!G314/1.5,'Rm, МПа'!G314/2.6),"-")</f>
        <v>104.66666666666667</v>
      </c>
      <c r="H314" s="32">
        <f>IFERROR(MIN('Rp0,2, МПа'!H314/1.5,'Rm, МПа'!H314/2.6),"-")</f>
        <v>104.66666666666667</v>
      </c>
      <c r="I314" s="32">
        <f>IFERROR(MIN('Rp0,2, МПа'!I314/1.5,'Rm, МПа'!I314/2.6),"-")</f>
        <v>98</v>
      </c>
      <c r="J314" s="32">
        <f>IFERROR(MIN('Rp0,2, МПа'!J314/1.5,'Rm, МПа'!J314/2.6),"-")</f>
        <v>98</v>
      </c>
      <c r="K314" s="32">
        <f>IFERROR(MIN('Rp0,2, МПа'!K314/1.5,'Rm, МПа'!K314/2.6),"-")</f>
        <v>98</v>
      </c>
      <c r="L314" s="32">
        <f>IFERROR(MIN('Rp0,2, МПа'!L314/1.5,'Rm, МПа'!L314/2.6),"-")</f>
        <v>91.333333333333329</v>
      </c>
      <c r="M314" s="32">
        <f>IFERROR(MIN('Rp0,2, МПа'!M314/1.5,'Rm, МПа'!M314/2.6),"-")</f>
        <v>85.333333333333329</v>
      </c>
      <c r="N314" s="32">
        <f>IFERROR(MIN('Rp0,2, МПа'!N314/1.5,'Rm, МПа'!N314/2.6),"-")</f>
        <v>78.666666666666671</v>
      </c>
      <c r="O314" s="32">
        <f>IFERROR(MIN('Rp0,2, МПа'!O314/1.5,'Rm, МПа'!O314/2.6),"-")</f>
        <v>78.666666666666671</v>
      </c>
      <c r="P314" s="33">
        <f>IFERROR(MIN('Rp0,2, МПа'!P314/1.5,'Rm, МПа'!P314/2.6),"-")</f>
        <v>72</v>
      </c>
      <c r="Q314" s="31">
        <f>IFERROR('Rp0,2, МПа'!D314/2,"-")</f>
        <v>98</v>
      </c>
      <c r="R314" s="32">
        <f>IFERROR('Rp0,2, МПа'!E314/2,"-")</f>
        <v>98</v>
      </c>
      <c r="S314" s="32">
        <f>IFERROR('Rp0,2, МПа'!F314/2,"-")</f>
        <v>83.5</v>
      </c>
      <c r="T314" s="32">
        <f>IFERROR('Rp0,2, МПа'!G314/2,"-")</f>
        <v>78.5</v>
      </c>
      <c r="U314" s="32">
        <f>IFERROR('Rp0,2, МПа'!H314/2,"-")</f>
        <v>78.5</v>
      </c>
      <c r="V314" s="32">
        <f>IFERROR('Rp0,2, МПа'!I314/2,"-")</f>
        <v>73.5</v>
      </c>
      <c r="W314" s="32">
        <f>IFERROR('Rp0,2, МПа'!J314/2,"-")</f>
        <v>73.5</v>
      </c>
      <c r="X314" s="32">
        <f>IFERROR('Rp0,2, МПа'!K314/2,"-")</f>
        <v>73.5</v>
      </c>
      <c r="Y314" s="32">
        <f>IFERROR('Rp0,2, МПа'!L314/2,"-")</f>
        <v>68.5</v>
      </c>
      <c r="Z314" s="32">
        <f>IFERROR('Rp0,2, МПа'!M314/2,"-")</f>
        <v>64</v>
      </c>
      <c r="AA314" s="32">
        <f>IFERROR('Rp0,2, МПа'!N314/2,"-")</f>
        <v>59</v>
      </c>
      <c r="AB314" s="32">
        <f>IFERROR('Rp0,2, МПа'!O314/2,"-")</f>
        <v>59</v>
      </c>
      <c r="AC314" s="33">
        <f>IFERROR('Rp0,2, МПа'!P314/2,"-")</f>
        <v>54</v>
      </c>
    </row>
    <row r="315" spans="1:29" ht="38.25" x14ac:dyDescent="0.25">
      <c r="A315" s="10" t="str">
        <f>INDEX('Обработка исходного'!B:B,ROW($B$3)+4*(ROW($B315)-ROW($B$3)))</f>
        <v>Сталь хромоникелевая коррозионно-стойкого аустенитного класса</v>
      </c>
      <c r="B315" s="47" t="str">
        <f>INDEX('Обработка исходного'!D:D,ROW($B$3)+4*(ROW($B315)-ROW($B$3)))</f>
        <v>12Х18Н9Т</v>
      </c>
      <c r="C315" s="27" t="str">
        <f>'Rp0,2, МПа'!C315</f>
        <v>Горячекатаная и кованая сталь диаметром, стороной квадрата или толщиной от 60 до 100 мм</v>
      </c>
      <c r="D315" s="31">
        <f>IFERROR(MIN('Rp0,2, МПа'!D315/1.5,'Rm, МПа'!D315/2.6),"-")</f>
        <v>130.66666666666666</v>
      </c>
      <c r="E315" s="32">
        <f>IFERROR(MIN('Rp0,2, МПа'!E315/1.5,'Rm, МПа'!E315/2.6),"-")</f>
        <v>130.66666666666666</v>
      </c>
      <c r="F315" s="32">
        <f>IFERROR(MIN('Rp0,2, МПа'!F315/1.5,'Rm, МПа'!F315/2.6),"-")</f>
        <v>111.33333333333333</v>
      </c>
      <c r="G315" s="32">
        <f>IFERROR(MIN('Rp0,2, МПа'!G315/1.5,'Rm, МПа'!G315/2.6),"-")</f>
        <v>104.66666666666667</v>
      </c>
      <c r="H315" s="32">
        <f>IFERROR(MIN('Rp0,2, МПа'!H315/1.5,'Rm, МПа'!H315/2.6),"-")</f>
        <v>104.66666666666667</v>
      </c>
      <c r="I315" s="32">
        <f>IFERROR(MIN('Rp0,2, МПа'!I315/1.5,'Rm, МПа'!I315/2.6),"-")</f>
        <v>98</v>
      </c>
      <c r="J315" s="32">
        <f>IFERROR(MIN('Rp0,2, МПа'!J315/1.5,'Rm, МПа'!J315/2.6),"-")</f>
        <v>98</v>
      </c>
      <c r="K315" s="32">
        <f>IFERROR(MIN('Rp0,2, МПа'!K315/1.5,'Rm, МПа'!K315/2.6),"-")</f>
        <v>98</v>
      </c>
      <c r="L315" s="32">
        <f>IFERROR(MIN('Rp0,2, МПа'!L315/1.5,'Rm, МПа'!L315/2.6),"-")</f>
        <v>91.333333333333329</v>
      </c>
      <c r="M315" s="32">
        <f>IFERROR(MIN('Rp0,2, МПа'!M315/1.5,'Rm, МПа'!M315/2.6),"-")</f>
        <v>85.333333333333329</v>
      </c>
      <c r="N315" s="32">
        <f>IFERROR(MIN('Rp0,2, МПа'!N315/1.5,'Rm, МПа'!N315/2.6),"-")</f>
        <v>78.666666666666671</v>
      </c>
      <c r="O315" s="32">
        <f>IFERROR(MIN('Rp0,2, МПа'!O315/1.5,'Rm, МПа'!O315/2.6),"-")</f>
        <v>78.666666666666671</v>
      </c>
      <c r="P315" s="33">
        <f>IFERROR(MIN('Rp0,2, МПа'!P315/1.5,'Rm, МПа'!P315/2.6),"-")</f>
        <v>72</v>
      </c>
      <c r="Q315" s="31">
        <f>IFERROR('Rp0,2, МПа'!D315/2,"-")</f>
        <v>98</v>
      </c>
      <c r="R315" s="32">
        <f>IFERROR('Rp0,2, МПа'!E315/2,"-")</f>
        <v>98</v>
      </c>
      <c r="S315" s="32">
        <f>IFERROR('Rp0,2, МПа'!F315/2,"-")</f>
        <v>83.5</v>
      </c>
      <c r="T315" s="32">
        <f>IFERROR('Rp0,2, МПа'!G315/2,"-")</f>
        <v>78.5</v>
      </c>
      <c r="U315" s="32">
        <f>IFERROR('Rp0,2, МПа'!H315/2,"-")</f>
        <v>78.5</v>
      </c>
      <c r="V315" s="32">
        <f>IFERROR('Rp0,2, МПа'!I315/2,"-")</f>
        <v>73.5</v>
      </c>
      <c r="W315" s="32">
        <f>IFERROR('Rp0,2, МПа'!J315/2,"-")</f>
        <v>73.5</v>
      </c>
      <c r="X315" s="32">
        <f>IFERROR('Rp0,2, МПа'!K315/2,"-")</f>
        <v>73.5</v>
      </c>
      <c r="Y315" s="32">
        <f>IFERROR('Rp0,2, МПа'!L315/2,"-")</f>
        <v>68.5</v>
      </c>
      <c r="Z315" s="32">
        <f>IFERROR('Rp0,2, МПа'!M315/2,"-")</f>
        <v>64</v>
      </c>
      <c r="AA315" s="32">
        <f>IFERROR('Rp0,2, МПа'!N315/2,"-")</f>
        <v>59</v>
      </c>
      <c r="AB315" s="32">
        <f>IFERROR('Rp0,2, МПа'!O315/2,"-")</f>
        <v>59</v>
      </c>
      <c r="AC315" s="33">
        <f>IFERROR('Rp0,2, МПа'!P315/2,"-")</f>
        <v>54</v>
      </c>
    </row>
    <row r="316" spans="1:29" ht="38.25" x14ac:dyDescent="0.25">
      <c r="A316" s="10" t="str">
        <f>INDEX('Обработка исходного'!B:B,ROW($B$3)+4*(ROW($B316)-ROW($B$3)))</f>
        <v>Сталь хромоникелевая коррозионно-стойкого аустенитного класса</v>
      </c>
      <c r="B316" s="47" t="str">
        <f>INDEX('Обработка исходного'!D:D,ROW($B$3)+4*(ROW($B316)-ROW($B$3)))</f>
        <v>12Х18Н9Т</v>
      </c>
      <c r="C316" s="27" t="str">
        <f>'Rp0,2, МПа'!C316</f>
        <v>Горячекатаная и кованая сталь диаметром, стороной квадрата или толщиной от 100 до 150 мм</v>
      </c>
      <c r="D316" s="31">
        <f>IFERROR(MIN('Rp0,2, МПа'!D316/1.5,'Rm, МПа'!D316/2.6),"-")</f>
        <v>130.66666666666666</v>
      </c>
      <c r="E316" s="32">
        <f>IFERROR(MIN('Rp0,2, МПа'!E316/1.5,'Rm, МПа'!E316/2.6),"-")</f>
        <v>130.66666666666666</v>
      </c>
      <c r="F316" s="32">
        <f>IFERROR(MIN('Rp0,2, МПа'!F316/1.5,'Rm, МПа'!F316/2.6),"-")</f>
        <v>111.33333333333333</v>
      </c>
      <c r="G316" s="32">
        <f>IFERROR(MIN('Rp0,2, МПа'!G316/1.5,'Rm, МПа'!G316/2.6),"-")</f>
        <v>104.66666666666667</v>
      </c>
      <c r="H316" s="32">
        <f>IFERROR(MIN('Rp0,2, МПа'!H316/1.5,'Rm, МПа'!H316/2.6),"-")</f>
        <v>104.66666666666667</v>
      </c>
      <c r="I316" s="32">
        <f>IFERROR(MIN('Rp0,2, МПа'!I316/1.5,'Rm, МПа'!I316/2.6),"-")</f>
        <v>98</v>
      </c>
      <c r="J316" s="32">
        <f>IFERROR(MIN('Rp0,2, МПа'!J316/1.5,'Rm, МПа'!J316/2.6),"-")</f>
        <v>98</v>
      </c>
      <c r="K316" s="32">
        <f>IFERROR(MIN('Rp0,2, МПа'!K316/1.5,'Rm, МПа'!K316/2.6),"-")</f>
        <v>98</v>
      </c>
      <c r="L316" s="32">
        <f>IFERROR(MIN('Rp0,2, МПа'!L316/1.5,'Rm, МПа'!L316/2.6),"-")</f>
        <v>91.333333333333329</v>
      </c>
      <c r="M316" s="32">
        <f>IFERROR(MIN('Rp0,2, МПа'!M316/1.5,'Rm, МПа'!M316/2.6),"-")</f>
        <v>85.333333333333329</v>
      </c>
      <c r="N316" s="32">
        <f>IFERROR(MIN('Rp0,2, МПа'!N316/1.5,'Rm, МПа'!N316/2.6),"-")</f>
        <v>78.666666666666671</v>
      </c>
      <c r="O316" s="32">
        <f>IFERROR(MIN('Rp0,2, МПа'!O316/1.5,'Rm, МПа'!O316/2.6),"-")</f>
        <v>78.666666666666671</v>
      </c>
      <c r="P316" s="33">
        <f>IFERROR(MIN('Rp0,2, МПа'!P316/1.5,'Rm, МПа'!P316/2.6),"-")</f>
        <v>72</v>
      </c>
      <c r="Q316" s="31">
        <f>IFERROR('Rp0,2, МПа'!D316/2,"-")</f>
        <v>98</v>
      </c>
      <c r="R316" s="32">
        <f>IFERROR('Rp0,2, МПа'!E316/2,"-")</f>
        <v>98</v>
      </c>
      <c r="S316" s="32">
        <f>IFERROR('Rp0,2, МПа'!F316/2,"-")</f>
        <v>83.5</v>
      </c>
      <c r="T316" s="32">
        <f>IFERROR('Rp0,2, МПа'!G316/2,"-")</f>
        <v>78.5</v>
      </c>
      <c r="U316" s="32">
        <f>IFERROR('Rp0,2, МПа'!H316/2,"-")</f>
        <v>78.5</v>
      </c>
      <c r="V316" s="32">
        <f>IFERROR('Rp0,2, МПа'!I316/2,"-")</f>
        <v>73.5</v>
      </c>
      <c r="W316" s="32">
        <f>IFERROR('Rp0,2, МПа'!J316/2,"-")</f>
        <v>73.5</v>
      </c>
      <c r="X316" s="32">
        <f>IFERROR('Rp0,2, МПа'!K316/2,"-")</f>
        <v>73.5</v>
      </c>
      <c r="Y316" s="32">
        <f>IFERROR('Rp0,2, МПа'!L316/2,"-")</f>
        <v>68.5</v>
      </c>
      <c r="Z316" s="32">
        <f>IFERROR('Rp0,2, МПа'!M316/2,"-")</f>
        <v>64</v>
      </c>
      <c r="AA316" s="32">
        <f>IFERROR('Rp0,2, МПа'!N316/2,"-")</f>
        <v>59</v>
      </c>
      <c r="AB316" s="32">
        <f>IFERROR('Rp0,2, МПа'!O316/2,"-")</f>
        <v>59</v>
      </c>
      <c r="AC316" s="33">
        <f>IFERROR('Rp0,2, МПа'!P316/2,"-")</f>
        <v>54</v>
      </c>
    </row>
    <row r="317" spans="1:29" ht="38.25" x14ac:dyDescent="0.25">
      <c r="A317" s="10" t="str">
        <f>INDEX('Обработка исходного'!B:B,ROW($B$3)+4*(ROW($B317)-ROW($B$3)))</f>
        <v>Сталь хромоникелевая коррозионно-стойкого аустенитного класса</v>
      </c>
      <c r="B317" s="47" t="str">
        <f>INDEX('Обработка исходного'!D:D,ROW($B$3)+4*(ROW($B317)-ROW($B$3)))</f>
        <v>12Х18Н12Т</v>
      </c>
      <c r="C317" s="27" t="str">
        <f>'Rp0,2, МПа'!C317</f>
        <v>Заготовки в виде поковок и штамповок для листов и труб, поковки</v>
      </c>
      <c r="D317" s="31">
        <f>IFERROR(MIN('Rp0,2, МПа'!D317/1.5,'Rm, МПа'!D317/2.6),"-")</f>
        <v>130.66666666666666</v>
      </c>
      <c r="E317" s="32">
        <f>IFERROR(MIN('Rp0,2, МПа'!E317/1.5,'Rm, МПа'!E317/2.6),"-")</f>
        <v>130.66666666666666</v>
      </c>
      <c r="F317" s="32">
        <f>IFERROR(MIN('Rp0,2, МПа'!F317/1.5,'Rm, МПа'!F317/2.6),"-")</f>
        <v>111.33333333333333</v>
      </c>
      <c r="G317" s="32">
        <f>IFERROR(MIN('Rp0,2, МПа'!G317/1.5,'Rm, МПа'!G317/2.6),"-")</f>
        <v>104.66666666666667</v>
      </c>
      <c r="H317" s="32">
        <f>IFERROR(MIN('Rp0,2, МПа'!H317/1.5,'Rm, МПа'!H317/2.6),"-")</f>
        <v>104.66666666666667</v>
      </c>
      <c r="I317" s="32">
        <f>IFERROR(MIN('Rp0,2, МПа'!I317/1.5,'Rm, МПа'!I317/2.6),"-")</f>
        <v>98</v>
      </c>
      <c r="J317" s="32">
        <f>IFERROR(MIN('Rp0,2, МПа'!J317/1.5,'Rm, МПа'!J317/2.6),"-")</f>
        <v>98</v>
      </c>
      <c r="K317" s="32">
        <f>IFERROR(MIN('Rp0,2, МПа'!K317/1.5,'Rm, МПа'!K317/2.6),"-")</f>
        <v>98</v>
      </c>
      <c r="L317" s="32">
        <f>IFERROR(MIN('Rp0,2, МПа'!L317/1.5,'Rm, МПа'!L317/2.6),"-")</f>
        <v>91.333333333333329</v>
      </c>
      <c r="M317" s="32">
        <f>IFERROR(MIN('Rp0,2, МПа'!M317/1.5,'Rm, МПа'!M317/2.6),"-")</f>
        <v>85.333333333333329</v>
      </c>
      <c r="N317" s="32">
        <f>IFERROR(MIN('Rp0,2, МПа'!N317/1.5,'Rm, МПа'!N317/2.6),"-")</f>
        <v>78.666666666666671</v>
      </c>
      <c r="O317" s="32">
        <f>IFERROR(MIN('Rp0,2, МПа'!O317/1.5,'Rm, МПа'!O317/2.6),"-")</f>
        <v>78.666666666666671</v>
      </c>
      <c r="P317" s="33">
        <f>IFERROR(MIN('Rp0,2, МПа'!P317/1.5,'Rm, МПа'!P317/2.6),"-")</f>
        <v>72</v>
      </c>
      <c r="Q317" s="31">
        <f>IFERROR('Rp0,2, МПа'!D317/2,"-")</f>
        <v>98</v>
      </c>
      <c r="R317" s="32">
        <f>IFERROR('Rp0,2, МПа'!E317/2,"-")</f>
        <v>98</v>
      </c>
      <c r="S317" s="32">
        <f>IFERROR('Rp0,2, МПа'!F317/2,"-")</f>
        <v>83.5</v>
      </c>
      <c r="T317" s="32">
        <f>IFERROR('Rp0,2, МПа'!G317/2,"-")</f>
        <v>78.5</v>
      </c>
      <c r="U317" s="32">
        <f>IFERROR('Rp0,2, МПа'!H317/2,"-")</f>
        <v>78.5</v>
      </c>
      <c r="V317" s="32">
        <f>IFERROR('Rp0,2, МПа'!I317/2,"-")</f>
        <v>73.5</v>
      </c>
      <c r="W317" s="32">
        <f>IFERROR('Rp0,2, МПа'!J317/2,"-")</f>
        <v>73.5</v>
      </c>
      <c r="X317" s="32">
        <f>IFERROR('Rp0,2, МПа'!K317/2,"-")</f>
        <v>73.5</v>
      </c>
      <c r="Y317" s="32">
        <f>IFERROR('Rp0,2, МПа'!L317/2,"-")</f>
        <v>68.5</v>
      </c>
      <c r="Z317" s="32">
        <f>IFERROR('Rp0,2, МПа'!M317/2,"-")</f>
        <v>64</v>
      </c>
      <c r="AA317" s="32">
        <f>IFERROR('Rp0,2, МПа'!N317/2,"-")</f>
        <v>59</v>
      </c>
      <c r="AB317" s="32">
        <f>IFERROR('Rp0,2, МПа'!O317/2,"-")</f>
        <v>59</v>
      </c>
      <c r="AC317" s="33">
        <f>IFERROR('Rp0,2, МПа'!P317/2,"-")</f>
        <v>54</v>
      </c>
    </row>
    <row r="318" spans="1:29" ht="38.25" x14ac:dyDescent="0.25">
      <c r="A318" s="10" t="str">
        <f>INDEX('Обработка исходного'!B:B,ROW($B$3)+4*(ROW($B318)-ROW($B$3)))</f>
        <v>Сталь хромоникелевая коррозионно-стойкого аустенитного класса</v>
      </c>
      <c r="B318" s="47" t="str">
        <f>INDEX('Обработка исходного'!D:D,ROW($B$3)+4*(ROW($B318)-ROW($B$3)))</f>
        <v>12Х18Н12Т</v>
      </c>
      <c r="C318" s="27" t="str">
        <f>'Rp0,2, МПа'!C318</f>
        <v>Листы толщиной от 0,5 до 160 мм</v>
      </c>
      <c r="D318" s="31">
        <f>IFERROR(MIN('Rp0,2, МПа'!D318/1.5,'Rm, МПа'!D318/2.6),"-")</f>
        <v>156.66666666666666</v>
      </c>
      <c r="E318" s="32">
        <f>IFERROR(MIN('Rp0,2, МПа'!E318/1.5,'Rm, МПа'!E318/2.6),"-")</f>
        <v>156.66666666666666</v>
      </c>
      <c r="F318" s="32">
        <f>IFERROR(MIN('Rp0,2, МПа'!F318/1.5,'Rm, МПа'!F318/2.6),"-")</f>
        <v>130.66666666666666</v>
      </c>
      <c r="G318" s="32">
        <f>IFERROR(MIN('Rp0,2, МПа'!G318/1.5,'Rm, МПа'!G318/2.6),"-")</f>
        <v>124</v>
      </c>
      <c r="H318" s="32">
        <f>IFERROR(MIN('Rp0,2, МПа'!H318/1.5,'Rm, МПа'!H318/2.6),"-")</f>
        <v>124</v>
      </c>
      <c r="I318" s="32">
        <f>IFERROR(MIN('Rp0,2, МПа'!I318/1.5,'Rm, МПа'!I318/2.6),"-")</f>
        <v>118</v>
      </c>
      <c r="J318" s="32">
        <f>IFERROR(MIN('Rp0,2, МПа'!J318/1.5,'Rm, МПа'!J318/2.6),"-")</f>
        <v>118</v>
      </c>
      <c r="K318" s="32">
        <f>IFERROR(MIN('Rp0,2, МПа'!K318/1.5,'Rm, МПа'!K318/2.6),"-")</f>
        <v>118</v>
      </c>
      <c r="L318" s="32">
        <f>IFERROR(MIN('Rp0,2, МПа'!L318/1.5,'Rm, МПа'!L318/2.6),"-")</f>
        <v>111.33333333333333</v>
      </c>
      <c r="M318" s="32">
        <f>IFERROR(MIN('Rp0,2, МПа'!M318/1.5,'Rm, МПа'!M318/2.6),"-")</f>
        <v>104.66666666666667</v>
      </c>
      <c r="N318" s="32">
        <f>IFERROR(MIN('Rp0,2, МПа'!N318/1.5,'Rm, МПа'!N318/2.6),"-")</f>
        <v>91.333333333333329</v>
      </c>
      <c r="O318" s="32">
        <f>IFERROR(MIN('Rp0,2, МПа'!O318/1.5,'Rm, МПа'!O318/2.6),"-")</f>
        <v>91.333333333333329</v>
      </c>
      <c r="P318" s="33">
        <f>IFERROR(MIN('Rp0,2, МПа'!P318/1.5,'Rm, МПа'!P318/2.6),"-")</f>
        <v>85.333333333333329</v>
      </c>
      <c r="Q318" s="31">
        <f>IFERROR('Rp0,2, МПа'!D318/2,"-")</f>
        <v>117.5</v>
      </c>
      <c r="R318" s="32">
        <f>IFERROR('Rp0,2, МПа'!E318/2,"-")</f>
        <v>117.5</v>
      </c>
      <c r="S318" s="32">
        <f>IFERROR('Rp0,2, МПа'!F318/2,"-")</f>
        <v>98</v>
      </c>
      <c r="T318" s="32">
        <f>IFERROR('Rp0,2, МПа'!G318/2,"-")</f>
        <v>93</v>
      </c>
      <c r="U318" s="32">
        <f>IFERROR('Rp0,2, МПа'!H318/2,"-")</f>
        <v>93</v>
      </c>
      <c r="V318" s="32">
        <f>IFERROR('Rp0,2, МПа'!I318/2,"-")</f>
        <v>88.5</v>
      </c>
      <c r="W318" s="32">
        <f>IFERROR('Rp0,2, МПа'!J318/2,"-")</f>
        <v>88.5</v>
      </c>
      <c r="X318" s="32">
        <f>IFERROR('Rp0,2, МПа'!K318/2,"-")</f>
        <v>88.5</v>
      </c>
      <c r="Y318" s="32">
        <f>IFERROR('Rp0,2, МПа'!L318/2,"-")</f>
        <v>83.5</v>
      </c>
      <c r="Z318" s="32">
        <f>IFERROR('Rp0,2, МПа'!M318/2,"-")</f>
        <v>78.5</v>
      </c>
      <c r="AA318" s="32">
        <f>IFERROR('Rp0,2, МПа'!N318/2,"-")</f>
        <v>68.5</v>
      </c>
      <c r="AB318" s="32">
        <f>IFERROR('Rp0,2, МПа'!O318/2,"-")</f>
        <v>68.5</v>
      </c>
      <c r="AC318" s="33">
        <f>IFERROR('Rp0,2, МПа'!P318/2,"-")</f>
        <v>64</v>
      </c>
    </row>
    <row r="319" spans="1:29" ht="38.25" x14ac:dyDescent="0.25">
      <c r="A319" s="10" t="str">
        <f>INDEX('Обработка исходного'!B:B,ROW($B$3)+4*(ROW($B319)-ROW($B$3)))</f>
        <v>Сталь хромоникелевая коррозионно-стойкого аустенитного класса</v>
      </c>
      <c r="B319" s="47" t="str">
        <f>INDEX('Обработка исходного'!D:D,ROW($B$3)+4*(ROW($B319)-ROW($B$3)))</f>
        <v>12Х18Н12Т</v>
      </c>
      <c r="C319" s="27" t="str">
        <f>'Rp0,2, МПа'!C319</f>
        <v>Горячекатаная и кованая сталь диаметром, стороной квадрата или толщиной до 60 мм</v>
      </c>
      <c r="D319" s="31">
        <f>IFERROR(MIN('Rp0,2, МПа'!D319/1.5,'Rm, МПа'!D319/2.6),"-")</f>
        <v>130.66666666666666</v>
      </c>
      <c r="E319" s="32">
        <f>IFERROR(MIN('Rp0,2, МПа'!E319/1.5,'Rm, МПа'!E319/2.6),"-")</f>
        <v>130.66666666666666</v>
      </c>
      <c r="F319" s="32">
        <f>IFERROR(MIN('Rp0,2, МПа'!F319/1.5,'Rm, МПа'!F319/2.6),"-")</f>
        <v>111.33333333333333</v>
      </c>
      <c r="G319" s="32">
        <f>IFERROR(MIN('Rp0,2, МПа'!G319/1.5,'Rm, МПа'!G319/2.6),"-")</f>
        <v>104.66666666666667</v>
      </c>
      <c r="H319" s="32">
        <f>IFERROR(MIN('Rp0,2, МПа'!H319/1.5,'Rm, МПа'!H319/2.6),"-")</f>
        <v>104.66666666666667</v>
      </c>
      <c r="I319" s="32">
        <f>IFERROR(MIN('Rp0,2, МПа'!I319/1.5,'Rm, МПа'!I319/2.6),"-")</f>
        <v>98</v>
      </c>
      <c r="J319" s="32">
        <f>IFERROR(MIN('Rp0,2, МПа'!J319/1.5,'Rm, МПа'!J319/2.6),"-")</f>
        <v>98</v>
      </c>
      <c r="K319" s="32">
        <f>IFERROR(MIN('Rp0,2, МПа'!K319/1.5,'Rm, МПа'!K319/2.6),"-")</f>
        <v>98</v>
      </c>
      <c r="L319" s="32">
        <f>IFERROR(MIN('Rp0,2, МПа'!L319/1.5,'Rm, МПа'!L319/2.6),"-")</f>
        <v>91.333333333333329</v>
      </c>
      <c r="M319" s="32">
        <f>IFERROR(MIN('Rp0,2, МПа'!M319/1.5,'Rm, МПа'!M319/2.6),"-")</f>
        <v>85.333333333333329</v>
      </c>
      <c r="N319" s="32">
        <f>IFERROR(MIN('Rp0,2, МПа'!N319/1.5,'Rm, МПа'!N319/2.6),"-")</f>
        <v>78.666666666666671</v>
      </c>
      <c r="O319" s="32">
        <f>IFERROR(MIN('Rp0,2, МПа'!O319/1.5,'Rm, МПа'!O319/2.6),"-")</f>
        <v>78.666666666666671</v>
      </c>
      <c r="P319" s="33">
        <f>IFERROR(MIN('Rp0,2, МПа'!P319/1.5,'Rm, МПа'!P319/2.6),"-")</f>
        <v>72</v>
      </c>
      <c r="Q319" s="31">
        <f>IFERROR('Rp0,2, МПа'!D319/2,"-")</f>
        <v>98</v>
      </c>
      <c r="R319" s="32">
        <f>IFERROR('Rp0,2, МПа'!E319/2,"-")</f>
        <v>98</v>
      </c>
      <c r="S319" s="32">
        <f>IFERROR('Rp0,2, МПа'!F319/2,"-")</f>
        <v>83.5</v>
      </c>
      <c r="T319" s="32">
        <f>IFERROR('Rp0,2, МПа'!G319/2,"-")</f>
        <v>78.5</v>
      </c>
      <c r="U319" s="32">
        <f>IFERROR('Rp0,2, МПа'!H319/2,"-")</f>
        <v>78.5</v>
      </c>
      <c r="V319" s="32">
        <f>IFERROR('Rp0,2, МПа'!I319/2,"-")</f>
        <v>73.5</v>
      </c>
      <c r="W319" s="32">
        <f>IFERROR('Rp0,2, МПа'!J319/2,"-")</f>
        <v>73.5</v>
      </c>
      <c r="X319" s="32">
        <f>IFERROR('Rp0,2, МПа'!K319/2,"-")</f>
        <v>73.5</v>
      </c>
      <c r="Y319" s="32">
        <f>IFERROR('Rp0,2, МПа'!L319/2,"-")</f>
        <v>68.5</v>
      </c>
      <c r="Z319" s="32">
        <f>IFERROR('Rp0,2, МПа'!M319/2,"-")</f>
        <v>64</v>
      </c>
      <c r="AA319" s="32">
        <f>IFERROR('Rp0,2, МПа'!N319/2,"-")</f>
        <v>59</v>
      </c>
      <c r="AB319" s="32">
        <f>IFERROR('Rp0,2, МПа'!O319/2,"-")</f>
        <v>59</v>
      </c>
      <c r="AC319" s="33">
        <f>IFERROR('Rp0,2, МПа'!P319/2,"-")</f>
        <v>54</v>
      </c>
    </row>
    <row r="320" spans="1:29" ht="38.25" x14ac:dyDescent="0.25">
      <c r="A320" s="10" t="str">
        <f>INDEX('Обработка исходного'!B:B,ROW($B$3)+4*(ROW($B320)-ROW($B$3)))</f>
        <v>Сталь хромоникелевая коррозионно-стойкого аустенитного класса</v>
      </c>
      <c r="B320" s="47" t="str">
        <f>INDEX('Обработка исходного'!D:D,ROW($B$3)+4*(ROW($B320)-ROW($B$3)))</f>
        <v>12Х18Н12Т</v>
      </c>
      <c r="C320" s="27" t="str">
        <f>'Rp0,2, МПа'!C320</f>
        <v>Горячекатаная и кованая сталь диаметром, стороной квадрата или толщиной от 60 до 100 мм</v>
      </c>
      <c r="D320" s="31">
        <f>IFERROR(MIN('Rp0,2, МПа'!D320/1.5,'Rm, МПа'!D320/2.6),"-")</f>
        <v>130.66666666666666</v>
      </c>
      <c r="E320" s="32">
        <f>IFERROR(MIN('Rp0,2, МПа'!E320/1.5,'Rm, МПа'!E320/2.6),"-")</f>
        <v>130.66666666666666</v>
      </c>
      <c r="F320" s="32">
        <f>IFERROR(MIN('Rp0,2, МПа'!F320/1.5,'Rm, МПа'!F320/2.6),"-")</f>
        <v>111.33333333333333</v>
      </c>
      <c r="G320" s="32">
        <f>IFERROR(MIN('Rp0,2, МПа'!G320/1.5,'Rm, МПа'!G320/2.6),"-")</f>
        <v>104.66666666666667</v>
      </c>
      <c r="H320" s="32">
        <f>IFERROR(MIN('Rp0,2, МПа'!H320/1.5,'Rm, МПа'!H320/2.6),"-")</f>
        <v>104.66666666666667</v>
      </c>
      <c r="I320" s="32">
        <f>IFERROR(MIN('Rp0,2, МПа'!I320/1.5,'Rm, МПа'!I320/2.6),"-")</f>
        <v>98</v>
      </c>
      <c r="J320" s="32">
        <f>IFERROR(MIN('Rp0,2, МПа'!J320/1.5,'Rm, МПа'!J320/2.6),"-")</f>
        <v>98</v>
      </c>
      <c r="K320" s="32">
        <f>IFERROR(MIN('Rp0,2, МПа'!K320/1.5,'Rm, МПа'!K320/2.6),"-")</f>
        <v>98</v>
      </c>
      <c r="L320" s="32">
        <f>IFERROR(MIN('Rp0,2, МПа'!L320/1.5,'Rm, МПа'!L320/2.6),"-")</f>
        <v>91.333333333333329</v>
      </c>
      <c r="M320" s="32">
        <f>IFERROR(MIN('Rp0,2, МПа'!M320/1.5,'Rm, МПа'!M320/2.6),"-")</f>
        <v>85.333333333333329</v>
      </c>
      <c r="N320" s="32">
        <f>IFERROR(MIN('Rp0,2, МПа'!N320/1.5,'Rm, МПа'!N320/2.6),"-")</f>
        <v>78.666666666666671</v>
      </c>
      <c r="O320" s="32">
        <f>IFERROR(MIN('Rp0,2, МПа'!O320/1.5,'Rm, МПа'!O320/2.6),"-")</f>
        <v>78.666666666666671</v>
      </c>
      <c r="P320" s="33">
        <f>IFERROR(MIN('Rp0,2, МПа'!P320/1.5,'Rm, МПа'!P320/2.6),"-")</f>
        <v>72</v>
      </c>
      <c r="Q320" s="31">
        <f>IFERROR('Rp0,2, МПа'!D320/2,"-")</f>
        <v>98</v>
      </c>
      <c r="R320" s="32">
        <f>IFERROR('Rp0,2, МПа'!E320/2,"-")</f>
        <v>98</v>
      </c>
      <c r="S320" s="32">
        <f>IFERROR('Rp0,2, МПа'!F320/2,"-")</f>
        <v>83.5</v>
      </c>
      <c r="T320" s="32">
        <f>IFERROR('Rp0,2, МПа'!G320/2,"-")</f>
        <v>78.5</v>
      </c>
      <c r="U320" s="32">
        <f>IFERROR('Rp0,2, МПа'!H320/2,"-")</f>
        <v>78.5</v>
      </c>
      <c r="V320" s="32">
        <f>IFERROR('Rp0,2, МПа'!I320/2,"-")</f>
        <v>73.5</v>
      </c>
      <c r="W320" s="32">
        <f>IFERROR('Rp0,2, МПа'!J320/2,"-")</f>
        <v>73.5</v>
      </c>
      <c r="X320" s="32">
        <f>IFERROR('Rp0,2, МПа'!K320/2,"-")</f>
        <v>73.5</v>
      </c>
      <c r="Y320" s="32">
        <f>IFERROR('Rp0,2, МПа'!L320/2,"-")</f>
        <v>68.5</v>
      </c>
      <c r="Z320" s="32">
        <f>IFERROR('Rp0,2, МПа'!M320/2,"-")</f>
        <v>64</v>
      </c>
      <c r="AA320" s="32">
        <f>IFERROR('Rp0,2, МПа'!N320/2,"-")</f>
        <v>59</v>
      </c>
      <c r="AB320" s="32">
        <f>IFERROR('Rp0,2, МПа'!O320/2,"-")</f>
        <v>59</v>
      </c>
      <c r="AC320" s="33">
        <f>IFERROR('Rp0,2, МПа'!P320/2,"-")</f>
        <v>54</v>
      </c>
    </row>
    <row r="321" spans="1:29" ht="38.25" x14ac:dyDescent="0.25">
      <c r="A321" s="10" t="str">
        <f>INDEX('Обработка исходного'!B:B,ROW($B$3)+4*(ROW($B321)-ROW($B$3)))</f>
        <v>Сталь хромоникелевая коррозионно-стойкого аустенитного класса</v>
      </c>
      <c r="B321" s="47" t="str">
        <f>INDEX('Обработка исходного'!D:D,ROW($B$3)+4*(ROW($B321)-ROW($B$3)))</f>
        <v>12Х18Н12Т</v>
      </c>
      <c r="C321" s="27" t="str">
        <f>'Rp0,2, МПа'!C321</f>
        <v>Горячекатаная и кованая сталь диаметром, стороной квадрата или толщиной от 100 до 150 мм</v>
      </c>
      <c r="D321" s="31">
        <f>IFERROR(MIN('Rp0,2, МПа'!D321/1.5,'Rm, МПа'!D321/2.6),"-")</f>
        <v>130.66666666666666</v>
      </c>
      <c r="E321" s="32">
        <f>IFERROR(MIN('Rp0,2, МПа'!E321/1.5,'Rm, МПа'!E321/2.6),"-")</f>
        <v>130.66666666666666</v>
      </c>
      <c r="F321" s="32">
        <f>IFERROR(MIN('Rp0,2, МПа'!F321/1.5,'Rm, МПа'!F321/2.6),"-")</f>
        <v>111.33333333333333</v>
      </c>
      <c r="G321" s="32">
        <f>IFERROR(MIN('Rp0,2, МПа'!G321/1.5,'Rm, МПа'!G321/2.6),"-")</f>
        <v>104.66666666666667</v>
      </c>
      <c r="H321" s="32">
        <f>IFERROR(MIN('Rp0,2, МПа'!H321/1.5,'Rm, МПа'!H321/2.6),"-")</f>
        <v>104.66666666666667</v>
      </c>
      <c r="I321" s="32">
        <f>IFERROR(MIN('Rp0,2, МПа'!I321/1.5,'Rm, МПа'!I321/2.6),"-")</f>
        <v>98</v>
      </c>
      <c r="J321" s="32">
        <f>IFERROR(MIN('Rp0,2, МПа'!J321/1.5,'Rm, МПа'!J321/2.6),"-")</f>
        <v>98</v>
      </c>
      <c r="K321" s="32">
        <f>IFERROR(MIN('Rp0,2, МПа'!K321/1.5,'Rm, МПа'!K321/2.6),"-")</f>
        <v>98</v>
      </c>
      <c r="L321" s="32">
        <f>IFERROR(MIN('Rp0,2, МПа'!L321/1.5,'Rm, МПа'!L321/2.6),"-")</f>
        <v>91.333333333333329</v>
      </c>
      <c r="M321" s="32">
        <f>IFERROR(MIN('Rp0,2, МПа'!M321/1.5,'Rm, МПа'!M321/2.6),"-")</f>
        <v>85.333333333333329</v>
      </c>
      <c r="N321" s="32">
        <f>IFERROR(MIN('Rp0,2, МПа'!N321/1.5,'Rm, МПа'!N321/2.6),"-")</f>
        <v>78.666666666666671</v>
      </c>
      <c r="O321" s="32">
        <f>IFERROR(MIN('Rp0,2, МПа'!O321/1.5,'Rm, МПа'!O321/2.6),"-")</f>
        <v>78.666666666666671</v>
      </c>
      <c r="P321" s="33">
        <f>IFERROR(MIN('Rp0,2, МПа'!P321/1.5,'Rm, МПа'!P321/2.6),"-")</f>
        <v>72</v>
      </c>
      <c r="Q321" s="31">
        <f>IFERROR('Rp0,2, МПа'!D321/2,"-")</f>
        <v>98</v>
      </c>
      <c r="R321" s="32">
        <f>IFERROR('Rp0,2, МПа'!E321/2,"-")</f>
        <v>98</v>
      </c>
      <c r="S321" s="32">
        <f>IFERROR('Rp0,2, МПа'!F321/2,"-")</f>
        <v>83.5</v>
      </c>
      <c r="T321" s="32">
        <f>IFERROR('Rp0,2, МПа'!G321/2,"-")</f>
        <v>78.5</v>
      </c>
      <c r="U321" s="32">
        <f>IFERROR('Rp0,2, МПа'!H321/2,"-")</f>
        <v>78.5</v>
      </c>
      <c r="V321" s="32">
        <f>IFERROR('Rp0,2, МПа'!I321/2,"-")</f>
        <v>73.5</v>
      </c>
      <c r="W321" s="32">
        <f>IFERROR('Rp0,2, МПа'!J321/2,"-")</f>
        <v>73.5</v>
      </c>
      <c r="X321" s="32">
        <f>IFERROR('Rp0,2, МПа'!K321/2,"-")</f>
        <v>73.5</v>
      </c>
      <c r="Y321" s="32">
        <f>IFERROR('Rp0,2, МПа'!L321/2,"-")</f>
        <v>68.5</v>
      </c>
      <c r="Z321" s="32">
        <f>IFERROR('Rp0,2, МПа'!M321/2,"-")</f>
        <v>64</v>
      </c>
      <c r="AA321" s="32">
        <f>IFERROR('Rp0,2, МПа'!N321/2,"-")</f>
        <v>59</v>
      </c>
      <c r="AB321" s="32">
        <f>IFERROR('Rp0,2, МПа'!O321/2,"-")</f>
        <v>59</v>
      </c>
      <c r="AC321" s="33">
        <f>IFERROR('Rp0,2, МПа'!P321/2,"-")</f>
        <v>54</v>
      </c>
    </row>
    <row r="322" spans="1:29" ht="38.25" x14ac:dyDescent="0.25">
      <c r="A322" s="10" t="str">
        <f>INDEX('Обработка исходного'!B:B,ROW($B$3)+4*(ROW($B322)-ROW($B$3)))</f>
        <v>Сталь хромоникелевая коррозионно-стойкого аустенитного класса</v>
      </c>
      <c r="B322" s="47" t="str">
        <f>INDEX('Обработка исходного'!D:D,ROW($B$3)+4*(ROW($B322)-ROW($B$3)))</f>
        <v>12Х18Н9ТЛ</v>
      </c>
      <c r="C322" s="27" t="str">
        <f>'Rp0,2, МПа'!C322</f>
        <v>Отливки</v>
      </c>
      <c r="D322" s="31">
        <f>IFERROR(MIN('Rp0,2, МПа'!D322/1.5,'Rm, МПа'!D322/2.6),"-")</f>
        <v>130.66666666666666</v>
      </c>
      <c r="E322" s="32">
        <f>IFERROR(MIN('Rp0,2, МПа'!E322/1.5,'Rm, МПа'!E322/2.6),"-")</f>
        <v>130.66666666666666</v>
      </c>
      <c r="F322" s="32">
        <f>IFERROR(MIN('Rp0,2, МПа'!F322/1.5,'Rm, МПа'!F322/2.6),"-")</f>
        <v>130.66666666666666</v>
      </c>
      <c r="G322" s="32">
        <f>IFERROR(MIN('Rp0,2, МПа'!G322/1.5,'Rm, МПа'!G322/2.6),"-")</f>
        <v>118</v>
      </c>
      <c r="H322" s="32">
        <f>IFERROR(MIN('Rp0,2, МПа'!H322/1.5,'Rm, МПа'!H322/2.6),"-")</f>
        <v>111.33333333333333</v>
      </c>
      <c r="I322" s="32">
        <f>IFERROR(MIN('Rp0,2, МПа'!I322/1.5,'Rm, МПа'!I322/2.6),"-")</f>
        <v>111.33333333333333</v>
      </c>
      <c r="J322" s="32">
        <f>IFERROR(MIN('Rp0,2, МПа'!J322/1.5,'Rm, МПа'!J322/2.6),"-")</f>
        <v>104.66666666666667</v>
      </c>
      <c r="K322" s="32">
        <f>IFERROR(MIN('Rp0,2, МПа'!K322/1.5,'Rm, МПа'!K322/2.6),"-")</f>
        <v>98</v>
      </c>
      <c r="L322" s="32">
        <f>IFERROR(MIN('Rp0,2, МПа'!L322/1.5,'Rm, МПа'!L322/2.6),"-")</f>
        <v>91.333333333333329</v>
      </c>
      <c r="M322" s="32">
        <f>IFERROR(MIN('Rp0,2, МПа'!M322/1.5,'Rm, МПа'!M322/2.6),"-")</f>
        <v>85.333333333333329</v>
      </c>
      <c r="N322" s="32">
        <f>IFERROR(MIN('Rp0,2, МПа'!N322/1.5,'Rm, МПа'!N322/2.6),"-")</f>
        <v>78.666666666666671</v>
      </c>
      <c r="O322" s="32">
        <f>IFERROR(MIN('Rp0,2, МПа'!O322/1.5,'Rm, МПа'!O322/2.6),"-")</f>
        <v>78.666666666666671</v>
      </c>
      <c r="P322" s="33">
        <f>IFERROR(MIN('Rp0,2, МПа'!P322/1.5,'Rm, МПа'!P322/2.6),"-")</f>
        <v>78.666666666666671</v>
      </c>
      <c r="Q322" s="31">
        <f>IFERROR('Rp0,2, МПа'!D322/2,"-")</f>
        <v>98</v>
      </c>
      <c r="R322" s="32">
        <f>IFERROR('Rp0,2, МПа'!E322/2,"-")</f>
        <v>98</v>
      </c>
      <c r="S322" s="32">
        <f>IFERROR('Rp0,2, МПа'!F322/2,"-")</f>
        <v>98</v>
      </c>
      <c r="T322" s="32">
        <f>IFERROR('Rp0,2, МПа'!G322/2,"-")</f>
        <v>88.5</v>
      </c>
      <c r="U322" s="32">
        <f>IFERROR('Rp0,2, МПа'!H322/2,"-")</f>
        <v>83.5</v>
      </c>
      <c r="V322" s="32">
        <f>IFERROR('Rp0,2, МПа'!I322/2,"-")</f>
        <v>83.5</v>
      </c>
      <c r="W322" s="32">
        <f>IFERROR('Rp0,2, МПа'!J322/2,"-")</f>
        <v>78.5</v>
      </c>
      <c r="X322" s="32">
        <f>IFERROR('Rp0,2, МПа'!K322/2,"-")</f>
        <v>73.5</v>
      </c>
      <c r="Y322" s="32">
        <f>IFERROR('Rp0,2, МПа'!L322/2,"-")</f>
        <v>68.5</v>
      </c>
      <c r="Z322" s="32">
        <f>IFERROR('Rp0,2, МПа'!M322/2,"-")</f>
        <v>64</v>
      </c>
      <c r="AA322" s="32">
        <f>IFERROR('Rp0,2, МПа'!N322/2,"-")</f>
        <v>59</v>
      </c>
      <c r="AB322" s="32">
        <f>IFERROR('Rp0,2, МПа'!O322/2,"-")</f>
        <v>59</v>
      </c>
      <c r="AC322" s="33">
        <f>IFERROR('Rp0,2, МПа'!P322/2,"-")</f>
        <v>59</v>
      </c>
    </row>
    <row r="323" spans="1:29" ht="38.25" x14ac:dyDescent="0.25">
      <c r="A323" s="10" t="str">
        <f>INDEX('Обработка исходного'!B:B,ROW($B$3)+4*(ROW($B323)-ROW($B$3)))</f>
        <v>Сталь хромоникелевая коррозионно-стойкого аустенитного класса</v>
      </c>
      <c r="B323" s="47" t="str">
        <f>INDEX('Обработка исходного'!D:D,ROW($B$3)+4*(ROW($B323)-ROW($B$3)))</f>
        <v>03Х16Н9М2</v>
      </c>
      <c r="C323" s="27" t="str">
        <f>'Rp0,2, МПа'!C323</f>
        <v>Листы толщиной от 40 до 150 мм</v>
      </c>
      <c r="D323" s="31">
        <f>IFERROR(MIN('Rp0,2, МПа'!D323/1.5,'Rm, МПа'!D323/2.6),"-")</f>
        <v>140</v>
      </c>
      <c r="E323" s="32">
        <f>IFERROR(MIN('Rp0,2, МПа'!E323/1.5,'Rm, МПа'!E323/2.6),"-")</f>
        <v>130.66666666666666</v>
      </c>
      <c r="F323" s="32">
        <f>IFERROR(MIN('Rp0,2, МПа'!F323/1.5,'Rm, МПа'!F323/2.6),"-")</f>
        <v>123.33333333333333</v>
      </c>
      <c r="G323" s="32">
        <f>IFERROR(MIN('Rp0,2, МПа'!G323/1.5,'Rm, МПа'!G323/2.6),"-")</f>
        <v>113.33333333333333</v>
      </c>
      <c r="H323" s="32">
        <f>IFERROR(MIN('Rp0,2, МПа'!H323/1.5,'Rm, МПа'!H323/2.6),"-")</f>
        <v>100</v>
      </c>
      <c r="I323" s="32">
        <f>IFERROR(MIN('Rp0,2, МПа'!I323/1.5,'Rm, МПа'!I323/2.6),"-")</f>
        <v>96.666666666666671</v>
      </c>
      <c r="J323" s="32">
        <f>IFERROR(MIN('Rp0,2, МПа'!J323/1.5,'Rm, МПа'!J323/2.6),"-")</f>
        <v>86.666666666666671</v>
      </c>
      <c r="K323" s="32">
        <f>IFERROR(MIN('Rp0,2, МПа'!K323/1.5,'Rm, МПа'!K323/2.6),"-")</f>
        <v>83.333333333333329</v>
      </c>
      <c r="L323" s="32">
        <f>IFERROR(MIN('Rp0,2, МПа'!L323/1.5,'Rm, МПа'!L323/2.6),"-")</f>
        <v>83.333333333333329</v>
      </c>
      <c r="M323" s="32">
        <f>IFERROR(MIN('Rp0,2, МПа'!M323/1.5,'Rm, МПа'!M323/2.6),"-")</f>
        <v>80</v>
      </c>
      <c r="N323" s="32">
        <f>IFERROR(MIN('Rp0,2, МПа'!N323/1.5,'Rm, МПа'!N323/2.6),"-")</f>
        <v>80</v>
      </c>
      <c r="O323" s="32">
        <f>IFERROR(MIN('Rp0,2, МПа'!O323/1.5,'Rm, МПа'!O323/2.6),"-")</f>
        <v>76.666666666666671</v>
      </c>
      <c r="P323" s="33">
        <f>IFERROR(MIN('Rp0,2, МПа'!P323/1.5,'Rm, МПа'!P323/2.6),"-")</f>
        <v>66.666666666666671</v>
      </c>
      <c r="Q323" s="31">
        <f>IFERROR('Rp0,2, МПа'!D323/2,"-")</f>
        <v>105</v>
      </c>
      <c r="R323" s="32">
        <f>IFERROR('Rp0,2, МПа'!E323/2,"-")</f>
        <v>98</v>
      </c>
      <c r="S323" s="32">
        <f>IFERROR('Rp0,2, МПа'!F323/2,"-")</f>
        <v>92.5</v>
      </c>
      <c r="T323" s="32">
        <f>IFERROR('Rp0,2, МПа'!G323/2,"-")</f>
        <v>85</v>
      </c>
      <c r="U323" s="32">
        <f>IFERROR('Rp0,2, МПа'!H323/2,"-")</f>
        <v>75</v>
      </c>
      <c r="V323" s="32">
        <f>IFERROR('Rp0,2, МПа'!I323/2,"-")</f>
        <v>72.5</v>
      </c>
      <c r="W323" s="32">
        <f>IFERROR('Rp0,2, МПа'!J323/2,"-")</f>
        <v>65</v>
      </c>
      <c r="X323" s="32">
        <f>IFERROR('Rp0,2, МПа'!K323/2,"-")</f>
        <v>62.5</v>
      </c>
      <c r="Y323" s="32">
        <f>IFERROR('Rp0,2, МПа'!L323/2,"-")</f>
        <v>62.5</v>
      </c>
      <c r="Z323" s="32">
        <f>IFERROR('Rp0,2, МПа'!M323/2,"-")</f>
        <v>60</v>
      </c>
      <c r="AA323" s="32">
        <f>IFERROR('Rp0,2, МПа'!N323/2,"-")</f>
        <v>60</v>
      </c>
      <c r="AB323" s="32">
        <f>IFERROR('Rp0,2, МПа'!O323/2,"-")</f>
        <v>57.5</v>
      </c>
      <c r="AC323" s="33">
        <f>IFERROR('Rp0,2, МПа'!P323/2,"-")</f>
        <v>50</v>
      </c>
    </row>
    <row r="324" spans="1:29" ht="38.25" x14ac:dyDescent="0.25">
      <c r="A324" s="10" t="str">
        <f>INDEX('Обработка исходного'!B:B,ROW($B$3)+4*(ROW($B324)-ROW($B$3)))</f>
        <v>Сталь хромоникелевая коррозионно-стойкого аустенитного класса</v>
      </c>
      <c r="B324" s="47" t="str">
        <f>INDEX('Обработка исходного'!D:D,ROW($B$3)+4*(ROW($B324)-ROW($B$3)))</f>
        <v>03Х16Н9М2</v>
      </c>
      <c r="C324" s="27" t="str">
        <f>'Rp0,2, МПа'!C324</f>
        <v>Поковки (из слитка) толщиной от 180 до 500 мм</v>
      </c>
      <c r="D324" s="31">
        <f>IFERROR(MIN('Rp0,2, МПа'!D324/1.5,'Rm, МПа'!D324/2.6),"-")</f>
        <v>133.33333333333334</v>
      </c>
      <c r="E324" s="32">
        <f>IFERROR(MIN('Rp0,2, МПа'!E324/1.5,'Rm, МПа'!E324/2.6),"-")</f>
        <v>124</v>
      </c>
      <c r="F324" s="32">
        <f>IFERROR(MIN('Rp0,2, МПа'!F324/1.5,'Rm, МПа'!F324/2.6),"-")</f>
        <v>120</v>
      </c>
      <c r="G324" s="32">
        <f>IFERROR(MIN('Rp0,2, МПа'!G324/1.5,'Rm, МПа'!G324/2.6),"-")</f>
        <v>116.66666666666667</v>
      </c>
      <c r="H324" s="32">
        <f>IFERROR(MIN('Rp0,2, МПа'!H324/1.5,'Rm, МПа'!H324/2.6),"-")</f>
        <v>93.333333333333329</v>
      </c>
      <c r="I324" s="32">
        <f>IFERROR(MIN('Rp0,2, МПа'!I324/1.5,'Rm, МПа'!I324/2.6),"-")</f>
        <v>86.666666666666671</v>
      </c>
      <c r="J324" s="32">
        <f>IFERROR(MIN('Rp0,2, МПа'!J324/1.5,'Rm, МПа'!J324/2.6),"-")</f>
        <v>83.333333333333329</v>
      </c>
      <c r="K324" s="32">
        <f>IFERROR(MIN('Rp0,2, МПа'!K324/1.5,'Rm, МПа'!K324/2.6),"-")</f>
        <v>73.333333333333329</v>
      </c>
      <c r="L324" s="32">
        <f>IFERROR(MIN('Rp0,2, МПа'!L324/1.5,'Rm, МПа'!L324/2.6),"-")</f>
        <v>73.333333333333329</v>
      </c>
      <c r="M324" s="32">
        <f>IFERROR(MIN('Rp0,2, МПа'!M324/1.5,'Rm, МПа'!M324/2.6),"-")</f>
        <v>70</v>
      </c>
      <c r="N324" s="32">
        <f>IFERROR(MIN('Rp0,2, МПа'!N324/1.5,'Rm, МПа'!N324/2.6),"-")</f>
        <v>66.666666666666671</v>
      </c>
      <c r="O324" s="32">
        <f>IFERROR(MIN('Rp0,2, МПа'!O324/1.5,'Rm, МПа'!O324/2.6),"-")</f>
        <v>66.666666666666671</v>
      </c>
      <c r="P324" s="33">
        <f>IFERROR(MIN('Rp0,2, МПа'!P324/1.5,'Rm, МПа'!P324/2.6),"-")</f>
        <v>63.333333333333336</v>
      </c>
      <c r="Q324" s="31">
        <f>IFERROR('Rp0,2, МПа'!D324/2,"-")</f>
        <v>100</v>
      </c>
      <c r="R324" s="32">
        <f>IFERROR('Rp0,2, МПа'!E324/2,"-")</f>
        <v>93</v>
      </c>
      <c r="S324" s="32">
        <f>IFERROR('Rp0,2, МПа'!F324/2,"-")</f>
        <v>90</v>
      </c>
      <c r="T324" s="32">
        <f>IFERROR('Rp0,2, МПа'!G324/2,"-")</f>
        <v>87.5</v>
      </c>
      <c r="U324" s="32">
        <f>IFERROR('Rp0,2, МПа'!H324/2,"-")</f>
        <v>70</v>
      </c>
      <c r="V324" s="32">
        <f>IFERROR('Rp0,2, МПа'!I324/2,"-")</f>
        <v>65</v>
      </c>
      <c r="W324" s="32">
        <f>IFERROR('Rp0,2, МПа'!J324/2,"-")</f>
        <v>62.5</v>
      </c>
      <c r="X324" s="32">
        <f>IFERROR('Rp0,2, МПа'!K324/2,"-")</f>
        <v>55</v>
      </c>
      <c r="Y324" s="32">
        <f>IFERROR('Rp0,2, МПа'!L324/2,"-")</f>
        <v>55</v>
      </c>
      <c r="Z324" s="32">
        <f>IFERROR('Rp0,2, МПа'!M324/2,"-")</f>
        <v>52.5</v>
      </c>
      <c r="AA324" s="32">
        <f>IFERROR('Rp0,2, МПа'!N324/2,"-")</f>
        <v>50</v>
      </c>
      <c r="AB324" s="32">
        <f>IFERROR('Rp0,2, МПа'!O324/2,"-")</f>
        <v>50</v>
      </c>
      <c r="AC324" s="33">
        <f>IFERROR('Rp0,2, МПа'!P324/2,"-")</f>
        <v>47.5</v>
      </c>
    </row>
    <row r="325" spans="1:29" ht="38.25" x14ac:dyDescent="0.25">
      <c r="A325" s="10" t="str">
        <f>INDEX('Обработка исходного'!B:B,ROW($B$3)+4*(ROW($B325)-ROW($B$3)))</f>
        <v>Сталь хромоникелевая коррозионно-стойкого аустенитного класса</v>
      </c>
      <c r="B325" s="47" t="str">
        <f>INDEX('Обработка исходного'!D:D,ROW($B$3)+4*(ROW($B325)-ROW($B$3)))</f>
        <v>08Х16Н11М3</v>
      </c>
      <c r="C325" s="27" t="str">
        <f>'Rp0,2, МПа'!C325</f>
        <v>Листы толщиной от 6 до 50 мм</v>
      </c>
      <c r="D325" s="31">
        <f>IFERROR(MIN('Rp0,2, МПа'!D325/1.5,'Rm, МПа'!D325/2.6),"-")</f>
        <v>137.33333333333334</v>
      </c>
      <c r="E325" s="32">
        <f>IFERROR(MIN('Rp0,2, МПа'!E325/1.5,'Rm, МПа'!E325/2.6),"-")</f>
        <v>130.66666666666666</v>
      </c>
      <c r="F325" s="32">
        <f>IFERROR(MIN('Rp0,2, МПа'!F325/1.5,'Rm, МПа'!F325/2.6),"-")</f>
        <v>130.66666666666666</v>
      </c>
      <c r="G325" s="32">
        <f>IFERROR(MIN('Rp0,2, МПа'!G325/1.5,'Rm, МПа'!G325/2.6),"-")</f>
        <v>111.33333333333333</v>
      </c>
      <c r="H325" s="32">
        <f>IFERROR(MIN('Rp0,2, МПа'!H325/1.5,'Rm, МПа'!H325/2.6),"-")</f>
        <v>104.66666666666667</v>
      </c>
      <c r="I325" s="32">
        <f>IFERROR(MIN('Rp0,2, МПа'!I325/1.5,'Rm, МПа'!I325/2.6),"-")</f>
        <v>104.66666666666667</v>
      </c>
      <c r="J325" s="32">
        <f>IFERROR(MIN('Rp0,2, МПа'!J325/1.5,'Rm, МПа'!J325/2.6),"-")</f>
        <v>98</v>
      </c>
      <c r="K325" s="32">
        <f>IFERROR(MIN('Rp0,2, МПа'!K325/1.5,'Rm, МПа'!K325/2.6),"-")</f>
        <v>98</v>
      </c>
      <c r="L325" s="32">
        <f>IFERROR(MIN('Rp0,2, МПа'!L325/1.5,'Rm, МПа'!L325/2.6),"-")</f>
        <v>91.333333333333329</v>
      </c>
      <c r="M325" s="32">
        <f>IFERROR(MIN('Rp0,2, МПа'!M325/1.5,'Rm, МПа'!M325/2.6),"-")</f>
        <v>91.333333333333329</v>
      </c>
      <c r="N325" s="32">
        <f>IFERROR(MIN('Rp0,2, МПа'!N325/1.5,'Rm, МПа'!N325/2.6),"-")</f>
        <v>85.333333333333329</v>
      </c>
      <c r="O325" s="32">
        <f>IFERROR(MIN('Rp0,2, МПа'!O325/1.5,'Rm, МПа'!O325/2.6),"-")</f>
        <v>78.666666666666671</v>
      </c>
      <c r="P325" s="33">
        <f>IFERROR(MIN('Rp0,2, МПа'!P325/1.5,'Rm, МПа'!P325/2.6),"-")</f>
        <v>78.666666666666671</v>
      </c>
      <c r="Q325" s="31">
        <f>IFERROR('Rp0,2, МПа'!D325/2,"-")</f>
        <v>103</v>
      </c>
      <c r="R325" s="32">
        <f>IFERROR('Rp0,2, МПа'!E325/2,"-")</f>
        <v>98</v>
      </c>
      <c r="S325" s="32">
        <f>IFERROR('Rp0,2, МПа'!F325/2,"-")</f>
        <v>98</v>
      </c>
      <c r="T325" s="32">
        <f>IFERROR('Rp0,2, МПа'!G325/2,"-")</f>
        <v>83.5</v>
      </c>
      <c r="U325" s="32">
        <f>IFERROR('Rp0,2, МПа'!H325/2,"-")</f>
        <v>78.5</v>
      </c>
      <c r="V325" s="32">
        <f>IFERROR('Rp0,2, МПа'!I325/2,"-")</f>
        <v>78.5</v>
      </c>
      <c r="W325" s="32">
        <f>IFERROR('Rp0,2, МПа'!J325/2,"-")</f>
        <v>73.5</v>
      </c>
      <c r="X325" s="32">
        <f>IFERROR('Rp0,2, МПа'!K325/2,"-")</f>
        <v>73.5</v>
      </c>
      <c r="Y325" s="32">
        <f>IFERROR('Rp0,2, МПа'!L325/2,"-")</f>
        <v>68.5</v>
      </c>
      <c r="Z325" s="32">
        <f>IFERROR('Rp0,2, МПа'!M325/2,"-")</f>
        <v>68.5</v>
      </c>
      <c r="AA325" s="32">
        <f>IFERROR('Rp0,2, МПа'!N325/2,"-")</f>
        <v>64</v>
      </c>
      <c r="AB325" s="32">
        <f>IFERROR('Rp0,2, МПа'!O325/2,"-")</f>
        <v>59</v>
      </c>
      <c r="AC325" s="33">
        <f>IFERROR('Rp0,2, МПа'!P325/2,"-")</f>
        <v>59</v>
      </c>
    </row>
    <row r="326" spans="1:29" ht="38.25" x14ac:dyDescent="0.25">
      <c r="A326" s="10" t="str">
        <f>INDEX('Обработка исходного'!B:B,ROW($B$3)+4*(ROW($B326)-ROW($B$3)))</f>
        <v>Сталь хромоникелевая коррозионно-стойкого аустенитного класса</v>
      </c>
      <c r="B326" s="47" t="str">
        <f>INDEX('Обработка исходного'!D:D,ROW($B$3)+4*(ROW($B326)-ROW($B$3)))</f>
        <v>10Х17Н13М2Т</v>
      </c>
      <c r="C326" s="27" t="str">
        <f>'Rp0,2, МПа'!C326</f>
        <v>Заготовки в виде поковок и штамповок из слитков массой не более 15 т толщиной до 60 мм</v>
      </c>
      <c r="D326" s="31">
        <f>IFERROR(MIN('Rp0,2, МПа'!D326/1.5,'Rm, МПа'!D326/2.6),"-")</f>
        <v>130.66666666666666</v>
      </c>
      <c r="E326" s="32">
        <f>IFERROR(MIN('Rp0,2, МПа'!E326/1.5,'Rm, МПа'!E326/2.6),"-")</f>
        <v>124</v>
      </c>
      <c r="F326" s="32">
        <f>IFERROR(MIN('Rp0,2, МПа'!F326/1.5,'Rm, МПа'!F326/2.6),"-")</f>
        <v>124</v>
      </c>
      <c r="G326" s="32">
        <f>IFERROR(MIN('Rp0,2, МПа'!G326/1.5,'Rm, МПа'!G326/2.6),"-")</f>
        <v>124</v>
      </c>
      <c r="H326" s="32">
        <f>IFERROR(MIN('Rp0,2, МПа'!H326/1.5,'Rm, МПа'!H326/2.6),"-")</f>
        <v>118</v>
      </c>
      <c r="I326" s="32">
        <f>IFERROR(MIN('Rp0,2, МПа'!I326/1.5,'Rm, МПа'!I326/2.6),"-")</f>
        <v>118</v>
      </c>
      <c r="J326" s="32">
        <f>IFERROR(MIN('Rp0,2, МПа'!J326/1.5,'Rm, МПа'!J326/2.6),"-")</f>
        <v>118</v>
      </c>
      <c r="K326" s="32">
        <f>IFERROR(MIN('Rp0,2, МПа'!K326/1.5,'Rm, МПа'!K326/2.6),"-")</f>
        <v>118</v>
      </c>
      <c r="L326" s="32">
        <f>IFERROR(MIN('Rp0,2, МПа'!L326/1.5,'Rm, МПа'!L326/2.6),"-")</f>
        <v>98</v>
      </c>
      <c r="M326" s="32">
        <f>IFERROR(MIN('Rp0,2, МПа'!M326/1.5,'Rm, МПа'!M326/2.6),"-")</f>
        <v>98</v>
      </c>
      <c r="N326" s="32">
        <f>IFERROR(MIN('Rp0,2, МПа'!N326/1.5,'Rm, МПа'!N326/2.6),"-")</f>
        <v>78.666666666666671</v>
      </c>
      <c r="O326" s="32">
        <f>IFERROR(MIN('Rp0,2, МПа'!O326/1.5,'Rm, МПа'!O326/2.6),"-")</f>
        <v>78.666666666666671</v>
      </c>
      <c r="P326" s="33">
        <f>IFERROR(MIN('Rp0,2, МПа'!P326/1.5,'Rm, МПа'!P326/2.6),"-")</f>
        <v>72</v>
      </c>
      <c r="Q326" s="31">
        <f>IFERROR('Rp0,2, МПа'!D326/2,"-")</f>
        <v>98</v>
      </c>
      <c r="R326" s="32">
        <f>IFERROR('Rp0,2, МПа'!E326/2,"-")</f>
        <v>93</v>
      </c>
      <c r="S326" s="32">
        <f>IFERROR('Rp0,2, МПа'!F326/2,"-")</f>
        <v>93</v>
      </c>
      <c r="T326" s="32">
        <f>IFERROR('Rp0,2, МПа'!G326/2,"-")</f>
        <v>93</v>
      </c>
      <c r="U326" s="32">
        <f>IFERROR('Rp0,2, МПа'!H326/2,"-")</f>
        <v>88.5</v>
      </c>
      <c r="V326" s="32">
        <f>IFERROR('Rp0,2, МПа'!I326/2,"-")</f>
        <v>88.5</v>
      </c>
      <c r="W326" s="32">
        <f>IFERROR('Rp0,2, МПа'!J326/2,"-")</f>
        <v>88.5</v>
      </c>
      <c r="X326" s="32">
        <f>IFERROR('Rp0,2, МПа'!K326/2,"-")</f>
        <v>88.5</v>
      </c>
      <c r="Y326" s="32">
        <f>IFERROR('Rp0,2, МПа'!L326/2,"-")</f>
        <v>73.5</v>
      </c>
      <c r="Z326" s="32">
        <f>IFERROR('Rp0,2, МПа'!M326/2,"-")</f>
        <v>73.5</v>
      </c>
      <c r="AA326" s="32">
        <f>IFERROR('Rp0,2, МПа'!N326/2,"-")</f>
        <v>59</v>
      </c>
      <c r="AB326" s="32">
        <f>IFERROR('Rp0,2, МПа'!O326/2,"-")</f>
        <v>59</v>
      </c>
      <c r="AC326" s="33">
        <f>IFERROR('Rp0,2, МПа'!P326/2,"-")</f>
        <v>54</v>
      </c>
    </row>
    <row r="327" spans="1:29" ht="38.25" x14ac:dyDescent="0.25">
      <c r="A327" s="10" t="str">
        <f>INDEX('Обработка исходного'!B:B,ROW($B$3)+4*(ROW($B327)-ROW($B$3)))</f>
        <v>Сталь хромоникелевая коррозионно-стойкого аустенитного класса</v>
      </c>
      <c r="B327" s="47" t="str">
        <f>INDEX('Обработка исходного'!D:D,ROW($B$3)+4*(ROW($B327)-ROW($B$3)))</f>
        <v>10Х17Н13М2Т</v>
      </c>
      <c r="C327" s="27" t="str">
        <f>'Rp0,2, МПа'!C327</f>
        <v>Листы и листовые штамповки, ковано-катаные заготовки толщиной до 60 мм</v>
      </c>
      <c r="D327" s="31">
        <f>IFERROR(MIN('Rp0,2, МПа'!D327/1.5,'Rm, МПа'!D327/2.6),"-")</f>
        <v>130.66666666666666</v>
      </c>
      <c r="E327" s="32">
        <f>IFERROR(MIN('Rp0,2, МПа'!E327/1.5,'Rm, МПа'!E327/2.6),"-")</f>
        <v>124</v>
      </c>
      <c r="F327" s="32">
        <f>IFERROR(MIN('Rp0,2, МПа'!F327/1.5,'Rm, МПа'!F327/2.6),"-")</f>
        <v>124</v>
      </c>
      <c r="G327" s="32">
        <f>IFERROR(MIN('Rp0,2, МПа'!G327/1.5,'Rm, МПа'!G327/2.6),"-")</f>
        <v>124</v>
      </c>
      <c r="H327" s="32">
        <f>IFERROR(MIN('Rp0,2, МПа'!H327/1.5,'Rm, МПа'!H327/2.6),"-")</f>
        <v>118</v>
      </c>
      <c r="I327" s="32">
        <f>IFERROR(MIN('Rp0,2, МПа'!I327/1.5,'Rm, МПа'!I327/2.6),"-")</f>
        <v>118</v>
      </c>
      <c r="J327" s="32">
        <f>IFERROR(MIN('Rp0,2, МПа'!J327/1.5,'Rm, МПа'!J327/2.6),"-")</f>
        <v>118</v>
      </c>
      <c r="K327" s="32">
        <f>IFERROR(MIN('Rp0,2, МПа'!K327/1.5,'Rm, МПа'!K327/2.6),"-")</f>
        <v>118</v>
      </c>
      <c r="L327" s="32">
        <f>IFERROR(MIN('Rp0,2, МПа'!L327/1.5,'Rm, МПа'!L327/2.6),"-")</f>
        <v>98</v>
      </c>
      <c r="M327" s="32">
        <f>IFERROR(MIN('Rp0,2, МПа'!M327/1.5,'Rm, МПа'!M327/2.6),"-")</f>
        <v>98</v>
      </c>
      <c r="N327" s="32">
        <f>IFERROR(MIN('Rp0,2, МПа'!N327/1.5,'Rm, МПа'!N327/2.6),"-")</f>
        <v>78.666666666666671</v>
      </c>
      <c r="O327" s="32">
        <f>IFERROR(MIN('Rp0,2, МПа'!O327/1.5,'Rm, МПа'!O327/2.6),"-")</f>
        <v>78.666666666666671</v>
      </c>
      <c r="P327" s="33">
        <f>IFERROR(MIN('Rp0,2, МПа'!P327/1.5,'Rm, МПа'!P327/2.6),"-")</f>
        <v>72</v>
      </c>
      <c r="Q327" s="31">
        <f>IFERROR('Rp0,2, МПа'!D327/2,"-")</f>
        <v>98</v>
      </c>
      <c r="R327" s="32">
        <f>IFERROR('Rp0,2, МПа'!E327/2,"-")</f>
        <v>93</v>
      </c>
      <c r="S327" s="32">
        <f>IFERROR('Rp0,2, МПа'!F327/2,"-")</f>
        <v>93</v>
      </c>
      <c r="T327" s="32">
        <f>IFERROR('Rp0,2, МПа'!G327/2,"-")</f>
        <v>93</v>
      </c>
      <c r="U327" s="32">
        <f>IFERROR('Rp0,2, МПа'!H327/2,"-")</f>
        <v>88.5</v>
      </c>
      <c r="V327" s="32">
        <f>IFERROR('Rp0,2, МПа'!I327/2,"-")</f>
        <v>88.5</v>
      </c>
      <c r="W327" s="32">
        <f>IFERROR('Rp0,2, МПа'!J327/2,"-")</f>
        <v>88.5</v>
      </c>
      <c r="X327" s="32">
        <f>IFERROR('Rp0,2, МПа'!K327/2,"-")</f>
        <v>88.5</v>
      </c>
      <c r="Y327" s="32">
        <f>IFERROR('Rp0,2, МПа'!L327/2,"-")</f>
        <v>73.5</v>
      </c>
      <c r="Z327" s="32">
        <f>IFERROR('Rp0,2, МПа'!M327/2,"-")</f>
        <v>73.5</v>
      </c>
      <c r="AA327" s="32">
        <f>IFERROR('Rp0,2, МПа'!N327/2,"-")</f>
        <v>59</v>
      </c>
      <c r="AB327" s="32">
        <f>IFERROR('Rp0,2, МПа'!O327/2,"-")</f>
        <v>59</v>
      </c>
      <c r="AC327" s="33">
        <f>IFERROR('Rp0,2, МПа'!P327/2,"-")</f>
        <v>54</v>
      </c>
    </row>
    <row r="328" spans="1:29" ht="38.25" x14ac:dyDescent="0.25">
      <c r="A328" s="10" t="str">
        <f>INDEX('Обработка исходного'!B:B,ROW($B$3)+4*(ROW($B328)-ROW($B$3)))</f>
        <v>Сталь хромоникелевая коррозионно-стойкого аустенитного класса</v>
      </c>
      <c r="B328" s="47" t="str">
        <f>INDEX('Обработка исходного'!D:D,ROW($B$3)+4*(ROW($B328)-ROW($B$3)))</f>
        <v>10Х17Н13М2Т</v>
      </c>
      <c r="C328" s="27" t="str">
        <f>'Rp0,2, МПа'!C328</f>
        <v>Заготовки в виде поковок и штамповок из слитков массой не более 15 т толщиной от 60 до 300 мм</v>
      </c>
      <c r="D328" s="31">
        <f>IFERROR(MIN('Rp0,2, МПа'!D328/1.5,'Rm, МПа'!D328/2.6),"-")</f>
        <v>130.66666666666666</v>
      </c>
      <c r="E328" s="32">
        <f>IFERROR(MIN('Rp0,2, МПа'!E328/1.5,'Rm, МПа'!E328/2.6),"-")</f>
        <v>124</v>
      </c>
      <c r="F328" s="32">
        <f>IFERROR(MIN('Rp0,2, МПа'!F328/1.5,'Rm, МПа'!F328/2.6),"-")</f>
        <v>124</v>
      </c>
      <c r="G328" s="32">
        <f>IFERROR(MIN('Rp0,2, МПа'!G328/1.5,'Rm, МПа'!G328/2.6),"-")</f>
        <v>124</v>
      </c>
      <c r="H328" s="32">
        <f>IFERROR(MIN('Rp0,2, МПа'!H328/1.5,'Rm, МПа'!H328/2.6),"-")</f>
        <v>118</v>
      </c>
      <c r="I328" s="32">
        <f>IFERROR(MIN('Rp0,2, МПа'!I328/1.5,'Rm, МПа'!I328/2.6),"-")</f>
        <v>118</v>
      </c>
      <c r="J328" s="32">
        <f>IFERROR(MIN('Rp0,2, МПа'!J328/1.5,'Rm, МПа'!J328/2.6),"-")</f>
        <v>118</v>
      </c>
      <c r="K328" s="32">
        <f>IFERROR(MIN('Rp0,2, МПа'!K328/1.5,'Rm, МПа'!K328/2.6),"-")</f>
        <v>118</v>
      </c>
      <c r="L328" s="32">
        <f>IFERROR(MIN('Rp0,2, МПа'!L328/1.5,'Rm, МПа'!L328/2.6),"-")</f>
        <v>98</v>
      </c>
      <c r="M328" s="32">
        <f>IFERROR(MIN('Rp0,2, МПа'!M328/1.5,'Rm, МПа'!M328/2.6),"-")</f>
        <v>98</v>
      </c>
      <c r="N328" s="32">
        <f>IFERROR(MIN('Rp0,2, МПа'!N328/1.5,'Rm, МПа'!N328/2.6),"-")</f>
        <v>78.666666666666671</v>
      </c>
      <c r="O328" s="32">
        <f>IFERROR(MIN('Rp0,2, МПа'!O328/1.5,'Rm, МПа'!O328/2.6),"-")</f>
        <v>78.666666666666671</v>
      </c>
      <c r="P328" s="33">
        <f>IFERROR(MIN('Rp0,2, МПа'!P328/1.5,'Rm, МПа'!P328/2.6),"-")</f>
        <v>72</v>
      </c>
      <c r="Q328" s="31">
        <f>IFERROR('Rp0,2, МПа'!D328/2,"-")</f>
        <v>98</v>
      </c>
      <c r="R328" s="32">
        <f>IFERROR('Rp0,2, МПа'!E328/2,"-")</f>
        <v>93</v>
      </c>
      <c r="S328" s="32">
        <f>IFERROR('Rp0,2, МПа'!F328/2,"-")</f>
        <v>93</v>
      </c>
      <c r="T328" s="32">
        <f>IFERROR('Rp0,2, МПа'!G328/2,"-")</f>
        <v>93</v>
      </c>
      <c r="U328" s="32">
        <f>IFERROR('Rp0,2, МПа'!H328/2,"-")</f>
        <v>88.5</v>
      </c>
      <c r="V328" s="32">
        <f>IFERROR('Rp0,2, МПа'!I328/2,"-")</f>
        <v>88.5</v>
      </c>
      <c r="W328" s="32">
        <f>IFERROR('Rp0,2, МПа'!J328/2,"-")</f>
        <v>88.5</v>
      </c>
      <c r="X328" s="32">
        <f>IFERROR('Rp0,2, МПа'!K328/2,"-")</f>
        <v>88.5</v>
      </c>
      <c r="Y328" s="32">
        <f>IFERROR('Rp0,2, МПа'!L328/2,"-")</f>
        <v>73.5</v>
      </c>
      <c r="Z328" s="32">
        <f>IFERROR('Rp0,2, МПа'!M328/2,"-")</f>
        <v>73.5</v>
      </c>
      <c r="AA328" s="32">
        <f>IFERROR('Rp0,2, МПа'!N328/2,"-")</f>
        <v>59</v>
      </c>
      <c r="AB328" s="32">
        <f>IFERROR('Rp0,2, МПа'!O328/2,"-")</f>
        <v>59</v>
      </c>
      <c r="AC328" s="33">
        <f>IFERROR('Rp0,2, МПа'!P328/2,"-")</f>
        <v>54</v>
      </c>
    </row>
    <row r="329" spans="1:29" ht="38.25" x14ac:dyDescent="0.25">
      <c r="A329" s="10" t="str">
        <f>INDEX('Обработка исходного'!B:B,ROW($B$3)+4*(ROW($B329)-ROW($B$3)))</f>
        <v>Сталь хромоникелевая коррозионно-стойкого аустенитного класса</v>
      </c>
      <c r="B329" s="47" t="str">
        <f>INDEX('Обработка исходного'!D:D,ROW($B$3)+4*(ROW($B329)-ROW($B$3)))</f>
        <v>10Х17Н13М2Т</v>
      </c>
      <c r="C329" s="27" t="str">
        <f>'Rp0,2, МПа'!C329</f>
        <v>Листы и листовые штамповки, ковано-катаные заготовки толщиной от 60 до 300 мм</v>
      </c>
      <c r="D329" s="31">
        <f>IFERROR(MIN('Rp0,2, МПа'!D329/1.5,'Rm, МПа'!D329/2.6),"-")</f>
        <v>130.66666666666666</v>
      </c>
      <c r="E329" s="32">
        <f>IFERROR(MIN('Rp0,2, МПа'!E329/1.5,'Rm, МПа'!E329/2.6),"-")</f>
        <v>124</v>
      </c>
      <c r="F329" s="32">
        <f>IFERROR(MIN('Rp0,2, МПа'!F329/1.5,'Rm, МПа'!F329/2.6),"-")</f>
        <v>124</v>
      </c>
      <c r="G329" s="32">
        <f>IFERROR(MIN('Rp0,2, МПа'!G329/1.5,'Rm, МПа'!G329/2.6),"-")</f>
        <v>124</v>
      </c>
      <c r="H329" s="32">
        <f>IFERROR(MIN('Rp0,2, МПа'!H329/1.5,'Rm, МПа'!H329/2.6),"-")</f>
        <v>118</v>
      </c>
      <c r="I329" s="32">
        <f>IFERROR(MIN('Rp0,2, МПа'!I329/1.5,'Rm, МПа'!I329/2.6),"-")</f>
        <v>118</v>
      </c>
      <c r="J329" s="32">
        <f>IFERROR(MIN('Rp0,2, МПа'!J329/1.5,'Rm, МПа'!J329/2.6),"-")</f>
        <v>118</v>
      </c>
      <c r="K329" s="32">
        <f>IFERROR(MIN('Rp0,2, МПа'!K329/1.5,'Rm, МПа'!K329/2.6),"-")</f>
        <v>118</v>
      </c>
      <c r="L329" s="32">
        <f>IFERROR(MIN('Rp0,2, МПа'!L329/1.5,'Rm, МПа'!L329/2.6),"-")</f>
        <v>98</v>
      </c>
      <c r="M329" s="32">
        <f>IFERROR(MIN('Rp0,2, МПа'!M329/1.5,'Rm, МПа'!M329/2.6),"-")</f>
        <v>98</v>
      </c>
      <c r="N329" s="32">
        <f>IFERROR(MIN('Rp0,2, МПа'!N329/1.5,'Rm, МПа'!N329/2.6),"-")</f>
        <v>78.666666666666671</v>
      </c>
      <c r="O329" s="32">
        <f>IFERROR(MIN('Rp0,2, МПа'!O329/1.5,'Rm, МПа'!O329/2.6),"-")</f>
        <v>78.666666666666671</v>
      </c>
      <c r="P329" s="33">
        <f>IFERROR(MIN('Rp0,2, МПа'!P329/1.5,'Rm, МПа'!P329/2.6),"-")</f>
        <v>72</v>
      </c>
      <c r="Q329" s="31">
        <f>IFERROR('Rp0,2, МПа'!D329/2,"-")</f>
        <v>98</v>
      </c>
      <c r="R329" s="32">
        <f>IFERROR('Rp0,2, МПа'!E329/2,"-")</f>
        <v>93</v>
      </c>
      <c r="S329" s="32">
        <f>IFERROR('Rp0,2, МПа'!F329/2,"-")</f>
        <v>93</v>
      </c>
      <c r="T329" s="32">
        <f>IFERROR('Rp0,2, МПа'!G329/2,"-")</f>
        <v>93</v>
      </c>
      <c r="U329" s="32">
        <f>IFERROR('Rp0,2, МПа'!H329/2,"-")</f>
        <v>88.5</v>
      </c>
      <c r="V329" s="32">
        <f>IFERROR('Rp0,2, МПа'!I329/2,"-")</f>
        <v>88.5</v>
      </c>
      <c r="W329" s="32">
        <f>IFERROR('Rp0,2, МПа'!J329/2,"-")</f>
        <v>88.5</v>
      </c>
      <c r="X329" s="32">
        <f>IFERROR('Rp0,2, МПа'!K329/2,"-")</f>
        <v>88.5</v>
      </c>
      <c r="Y329" s="32">
        <f>IFERROR('Rp0,2, МПа'!L329/2,"-")</f>
        <v>73.5</v>
      </c>
      <c r="Z329" s="32">
        <f>IFERROR('Rp0,2, МПа'!M329/2,"-")</f>
        <v>73.5</v>
      </c>
      <c r="AA329" s="32">
        <f>IFERROR('Rp0,2, МПа'!N329/2,"-")</f>
        <v>59</v>
      </c>
      <c r="AB329" s="32">
        <f>IFERROR('Rp0,2, МПа'!O329/2,"-")</f>
        <v>59</v>
      </c>
      <c r="AC329" s="33">
        <f>IFERROR('Rp0,2, МПа'!P329/2,"-")</f>
        <v>54</v>
      </c>
    </row>
    <row r="330" spans="1:29" ht="38.25" x14ac:dyDescent="0.25">
      <c r="A330" s="10" t="str">
        <f>INDEX('Обработка исходного'!B:B,ROW($B$3)+4*(ROW($B330)-ROW($B$3)))</f>
        <v>Сталь хромоникелевая коррозионно-стойкого аустенитного класса</v>
      </c>
      <c r="B330" s="47" t="str">
        <f>INDEX('Обработка исходного'!D:D,ROW($B$3)+4*(ROW($B330)-ROW($B$3)))</f>
        <v>10Х17Н13М2Т</v>
      </c>
      <c r="C330" s="27" t="str">
        <f>'Rp0,2, МПа'!C330</f>
        <v>Листы толщиной от 0,5 до 160 мм</v>
      </c>
      <c r="D330" s="31">
        <f>IFERROR(MIN('Rp0,2, МПа'!D330/1.5,'Rm, МПа'!D330/2.6),"-")</f>
        <v>156.66666666666666</v>
      </c>
      <c r="E330" s="32">
        <f>IFERROR(MIN('Rp0,2, МПа'!E330/1.5,'Rm, МПа'!E330/2.6),"-")</f>
        <v>150.66666666666666</v>
      </c>
      <c r="F330" s="32">
        <f>IFERROR(MIN('Rp0,2, МПа'!F330/1.5,'Rm, МПа'!F330/2.6),"-")</f>
        <v>150.66666666666666</v>
      </c>
      <c r="G330" s="32">
        <f>IFERROR(MIN('Rp0,2, МПа'!G330/1.5,'Rm, МПа'!G330/2.6),"-")</f>
        <v>150.66666666666666</v>
      </c>
      <c r="H330" s="32">
        <f>IFERROR(MIN('Rp0,2, МПа'!H330/1.5,'Rm, МПа'!H330/2.6),"-")</f>
        <v>144</v>
      </c>
      <c r="I330" s="32">
        <f>IFERROR(MIN('Rp0,2, МПа'!I330/1.5,'Rm, МПа'!I330/2.6),"-")</f>
        <v>144</v>
      </c>
      <c r="J330" s="32">
        <f>IFERROR(MIN('Rp0,2, МПа'!J330/1.5,'Rm, МПа'!J330/2.6),"-")</f>
        <v>139.61538461538461</v>
      </c>
      <c r="K330" s="32">
        <f>IFERROR(MIN('Rp0,2, МПа'!K330/1.5,'Rm, МПа'!K330/2.6),"-")</f>
        <v>139.61538461538461</v>
      </c>
      <c r="L330" s="32">
        <f>IFERROR(MIN('Rp0,2, МПа'!L330/1.5,'Rm, МПа'!L330/2.6),"-")</f>
        <v>118</v>
      </c>
      <c r="M330" s="32">
        <f>IFERROR(MIN('Rp0,2, МПа'!M330/1.5,'Rm, МПа'!M330/2.6),"-")</f>
        <v>118</v>
      </c>
      <c r="N330" s="32">
        <f>IFERROR(MIN('Rp0,2, МПа'!N330/1.5,'Rm, МПа'!N330/2.6),"-")</f>
        <v>91.333333333333329</v>
      </c>
      <c r="O330" s="32">
        <f>IFERROR(MIN('Rp0,2, МПа'!O330/1.5,'Rm, МПа'!O330/2.6),"-")</f>
        <v>91.333333333333329</v>
      </c>
      <c r="P330" s="33">
        <f>IFERROR(MIN('Rp0,2, МПа'!P330/1.5,'Rm, МПа'!P330/2.6),"-")</f>
        <v>91.333333333333329</v>
      </c>
      <c r="Q330" s="31">
        <f>IFERROR('Rp0,2, МПа'!D330/2,"-")</f>
        <v>117.5</v>
      </c>
      <c r="R330" s="32">
        <f>IFERROR('Rp0,2, МПа'!E330/2,"-")</f>
        <v>113</v>
      </c>
      <c r="S330" s="32">
        <f>IFERROR('Rp0,2, МПа'!F330/2,"-")</f>
        <v>113</v>
      </c>
      <c r="T330" s="32">
        <f>IFERROR('Rp0,2, МПа'!G330/2,"-")</f>
        <v>113</v>
      </c>
      <c r="U330" s="32">
        <f>IFERROR('Rp0,2, МПа'!H330/2,"-")</f>
        <v>108</v>
      </c>
      <c r="V330" s="32">
        <f>IFERROR('Rp0,2, МПа'!I330/2,"-")</f>
        <v>108</v>
      </c>
      <c r="W330" s="32">
        <f>IFERROR('Rp0,2, МПа'!J330/2,"-")</f>
        <v>108</v>
      </c>
      <c r="X330" s="32">
        <f>IFERROR('Rp0,2, МПа'!K330/2,"-")</f>
        <v>108</v>
      </c>
      <c r="Y330" s="32">
        <f>IFERROR('Rp0,2, МПа'!L330/2,"-")</f>
        <v>88.5</v>
      </c>
      <c r="Z330" s="32">
        <f>IFERROR('Rp0,2, МПа'!M330/2,"-")</f>
        <v>88.5</v>
      </c>
      <c r="AA330" s="32">
        <f>IFERROR('Rp0,2, МПа'!N330/2,"-")</f>
        <v>68.5</v>
      </c>
      <c r="AB330" s="32">
        <f>IFERROR('Rp0,2, МПа'!O330/2,"-")</f>
        <v>68.5</v>
      </c>
      <c r="AC330" s="33">
        <f>IFERROR('Rp0,2, МПа'!P330/2,"-")</f>
        <v>68.5</v>
      </c>
    </row>
    <row r="331" spans="1:29" ht="38.25" x14ac:dyDescent="0.25">
      <c r="A331" s="10" t="str">
        <f>INDEX('Обработка исходного'!B:B,ROW($B$3)+4*(ROW($B331)-ROW($B$3)))</f>
        <v>Сталь хромоникелевая коррозионно-стойкого аустенитного класса</v>
      </c>
      <c r="B331" s="47" t="str">
        <f>INDEX('Обработка исходного'!D:D,ROW($B$3)+4*(ROW($B331)-ROW($B$3)))</f>
        <v>10Х17Н13М2Т</v>
      </c>
      <c r="C331" s="27" t="str">
        <f>'Rp0,2, МПа'!C331</f>
        <v>Трубы бесшовные горячедеформированные диаметром от 57 до 325 мм с толщиной стенки от 3,5 до 32 мм</v>
      </c>
      <c r="D331" s="31">
        <f>IFERROR(MIN('Rp0,2, МПа'!D331/1.5,'Rm, МПа'!D331/2.6),"-")</f>
        <v>203.84615384615384</v>
      </c>
      <c r="E331" s="32">
        <f>IFERROR(MIN('Rp0,2, МПа'!E331/1.5,'Rm, МПа'!E331/2.6),"-")</f>
        <v>196.15384615384616</v>
      </c>
      <c r="F331" s="32">
        <f>IFERROR(MIN('Rp0,2, МПа'!F331/1.5,'Rm, МПа'!F331/2.6),"-")</f>
        <v>173.46153846153845</v>
      </c>
      <c r="G331" s="32">
        <f>IFERROR(MIN('Rp0,2, МПа'!G331/1.5,'Rm, МПа'!G331/2.6),"-")</f>
        <v>166.15384615384616</v>
      </c>
      <c r="H331" s="32">
        <f>IFERROR(MIN('Rp0,2, МПа'!H331/1.5,'Rm, МПа'!H331/2.6),"-")</f>
        <v>158.46153846153845</v>
      </c>
      <c r="I331" s="32">
        <f>IFERROR(MIN('Rp0,2, МПа'!I331/1.5,'Rm, МПа'!I331/2.6),"-")</f>
        <v>158.46153846153845</v>
      </c>
      <c r="J331" s="32">
        <f>IFERROR(MIN('Rp0,2, МПа'!J331/1.5,'Rm, МПа'!J331/2.6),"-")</f>
        <v>139.61538461538461</v>
      </c>
      <c r="K331" s="32">
        <f>IFERROR(MIN('Rp0,2, МПа'!K331/1.5,'Rm, МПа'!K331/2.6),"-")</f>
        <v>139.61538461538461</v>
      </c>
      <c r="L331" s="32">
        <f>IFERROR(MIN('Rp0,2, МПа'!L331/1.5,'Rm, МПа'!L331/2.6),"-")</f>
        <v>131.92307692307691</v>
      </c>
      <c r="M331" s="32">
        <f>IFERROR(MIN('Rp0,2, МПа'!M331/1.5,'Rm, МПа'!M331/2.6),"-")</f>
        <v>131.92307692307691</v>
      </c>
      <c r="N331" s="32">
        <f>IFERROR(MIN('Rp0,2, МПа'!N331/1.5,'Rm, МПа'!N331/2.6),"-")</f>
        <v>128.07692307692307</v>
      </c>
      <c r="O331" s="32">
        <f>IFERROR(MIN('Rp0,2, МПа'!O331/1.5,'Rm, МПа'!O331/2.6),"-")</f>
        <v>120.76923076923076</v>
      </c>
      <c r="P331" s="33">
        <f>IFERROR(MIN('Rp0,2, МПа'!P331/1.5,'Rm, МПа'!P331/2.6),"-")</f>
        <v>120.76923076923076</v>
      </c>
      <c r="Q331" s="31">
        <f>IFERROR('Rp0,2, МПа'!D331/2,"-")</f>
        <v>171.5</v>
      </c>
      <c r="R331" s="32">
        <f>IFERROR('Rp0,2, МПа'!E331/2,"-")</f>
        <v>166.5</v>
      </c>
      <c r="S331" s="32">
        <f>IFERROR('Rp0,2, МПа'!F331/2,"-")</f>
        <v>166.5</v>
      </c>
      <c r="T331" s="32">
        <f>IFERROR('Rp0,2, МПа'!G331/2,"-")</f>
        <v>166.5</v>
      </c>
      <c r="U331" s="32">
        <f>IFERROR('Rp0,2, МПа'!H331/2,"-")</f>
        <v>157</v>
      </c>
      <c r="V331" s="32">
        <f>IFERROR('Rp0,2, МПа'!I331/2,"-")</f>
        <v>157</v>
      </c>
      <c r="W331" s="32">
        <f>IFERROR('Rp0,2, МПа'!J331/2,"-")</f>
        <v>157</v>
      </c>
      <c r="X331" s="32">
        <f>IFERROR('Rp0,2, МПа'!K331/2,"-")</f>
        <v>157</v>
      </c>
      <c r="Y331" s="32">
        <f>IFERROR('Rp0,2, МПа'!L331/2,"-")</f>
        <v>127.5</v>
      </c>
      <c r="Z331" s="32">
        <f>IFERROR('Rp0,2, МПа'!M331/2,"-")</f>
        <v>127.5</v>
      </c>
      <c r="AA331" s="32">
        <f>IFERROR('Rp0,2, МПа'!N331/2,"-")</f>
        <v>98</v>
      </c>
      <c r="AB331" s="32">
        <f>IFERROR('Rp0,2, МПа'!O331/2,"-")</f>
        <v>98</v>
      </c>
      <c r="AC331" s="33">
        <f>IFERROR('Rp0,2, МПа'!P331/2,"-")</f>
        <v>98</v>
      </c>
    </row>
    <row r="332" spans="1:29" ht="38.25" x14ac:dyDescent="0.25">
      <c r="A332" s="10" t="str">
        <f>INDEX('Обработка исходного'!B:B,ROW($B$3)+4*(ROW($B332)-ROW($B$3)))</f>
        <v>Сталь хромоникелевая коррозионно-стойкого аустенитного класса</v>
      </c>
      <c r="B332" s="47" t="str">
        <f>INDEX('Обработка исходного'!D:D,ROW($B$3)+4*(ROW($B332)-ROW($B$3)))</f>
        <v>10Х17Н13М2Т</v>
      </c>
      <c r="C332" s="27" t="str">
        <f>'Rp0,2, МПа'!C332</f>
        <v>Трубы холодно- и теплодеформированные диаметром от 5 до 250 мм с толщиной стенки от 0,2 до 22 мм</v>
      </c>
      <c r="D332" s="31">
        <f>IFERROR(MIN('Rp0,2, МПа'!D332/1.5,'Rm, МПа'!D332/2.6),"-")</f>
        <v>203.84615384615384</v>
      </c>
      <c r="E332" s="32">
        <f>IFERROR(MIN('Rp0,2, МПа'!E332/1.5,'Rm, МПа'!E332/2.6),"-")</f>
        <v>196.15384615384616</v>
      </c>
      <c r="F332" s="32">
        <f>IFERROR(MIN('Rp0,2, МПа'!F332/1.5,'Rm, МПа'!F332/2.6),"-")</f>
        <v>173.46153846153845</v>
      </c>
      <c r="G332" s="32">
        <f>IFERROR(MIN('Rp0,2, МПа'!G332/1.5,'Rm, МПа'!G332/2.6),"-")</f>
        <v>166.15384615384616</v>
      </c>
      <c r="H332" s="32">
        <f>IFERROR(MIN('Rp0,2, МПа'!H332/1.5,'Rm, МПа'!H332/2.6),"-")</f>
        <v>158.46153846153845</v>
      </c>
      <c r="I332" s="32">
        <f>IFERROR(MIN('Rp0,2, МПа'!I332/1.5,'Rm, МПа'!I332/2.6),"-")</f>
        <v>158.46153846153845</v>
      </c>
      <c r="J332" s="32">
        <f>IFERROR(MIN('Rp0,2, МПа'!J332/1.5,'Rm, МПа'!J332/2.6),"-")</f>
        <v>139.61538461538461</v>
      </c>
      <c r="K332" s="32">
        <f>IFERROR(MIN('Rp0,2, МПа'!K332/1.5,'Rm, МПа'!K332/2.6),"-")</f>
        <v>139.61538461538461</v>
      </c>
      <c r="L332" s="32">
        <f>IFERROR(MIN('Rp0,2, МПа'!L332/1.5,'Rm, МПа'!L332/2.6),"-")</f>
        <v>131.92307692307691</v>
      </c>
      <c r="M332" s="32">
        <f>IFERROR(MIN('Rp0,2, МПа'!M332/1.5,'Rm, МПа'!M332/2.6),"-")</f>
        <v>131.92307692307691</v>
      </c>
      <c r="N332" s="32">
        <f>IFERROR(MIN('Rp0,2, МПа'!N332/1.5,'Rm, МПа'!N332/2.6),"-")</f>
        <v>128.07692307692307</v>
      </c>
      <c r="O332" s="32">
        <f>IFERROR(MIN('Rp0,2, МПа'!O332/1.5,'Rm, МПа'!O332/2.6),"-")</f>
        <v>120.76923076923076</v>
      </c>
      <c r="P332" s="33">
        <f>IFERROR(MIN('Rp0,2, МПа'!P332/1.5,'Rm, МПа'!P332/2.6),"-")</f>
        <v>120.76923076923076</v>
      </c>
      <c r="Q332" s="31">
        <f>IFERROR('Rp0,2, МПа'!D332/2,"-")</f>
        <v>171.5</v>
      </c>
      <c r="R332" s="32">
        <f>IFERROR('Rp0,2, МПа'!E332/2,"-")</f>
        <v>166.5</v>
      </c>
      <c r="S332" s="32">
        <f>IFERROR('Rp0,2, МПа'!F332/2,"-")</f>
        <v>166.5</v>
      </c>
      <c r="T332" s="32">
        <f>IFERROR('Rp0,2, МПа'!G332/2,"-")</f>
        <v>166.5</v>
      </c>
      <c r="U332" s="32">
        <f>IFERROR('Rp0,2, МПа'!H332/2,"-")</f>
        <v>157</v>
      </c>
      <c r="V332" s="32">
        <f>IFERROR('Rp0,2, МПа'!I332/2,"-")</f>
        <v>157</v>
      </c>
      <c r="W332" s="32">
        <f>IFERROR('Rp0,2, МПа'!J332/2,"-")</f>
        <v>157</v>
      </c>
      <c r="X332" s="32">
        <f>IFERROR('Rp0,2, МПа'!K332/2,"-")</f>
        <v>157</v>
      </c>
      <c r="Y332" s="32">
        <f>IFERROR('Rp0,2, МПа'!L332/2,"-")</f>
        <v>127.5</v>
      </c>
      <c r="Z332" s="32">
        <f>IFERROR('Rp0,2, МПа'!M332/2,"-")</f>
        <v>127.5</v>
      </c>
      <c r="AA332" s="32">
        <f>IFERROR('Rp0,2, МПа'!N332/2,"-")</f>
        <v>98</v>
      </c>
      <c r="AB332" s="32">
        <f>IFERROR('Rp0,2, МПа'!O332/2,"-")</f>
        <v>98</v>
      </c>
      <c r="AC332" s="33">
        <f>IFERROR('Rp0,2, МПа'!P332/2,"-")</f>
        <v>98</v>
      </c>
    </row>
    <row r="333" spans="1:29" ht="38.25" x14ac:dyDescent="0.25">
      <c r="A333" s="10" t="str">
        <f>INDEX('Обработка исходного'!B:B,ROW($B$3)+4*(ROW($B333)-ROW($B$3)))</f>
        <v>Сталь хромоникелевая коррозионно-стойкого аустенитного класса</v>
      </c>
      <c r="B333" s="47" t="str">
        <f>INDEX('Обработка исходного'!D:D,ROW($B$3)+4*(ROW($B333)-ROW($B$3)))</f>
        <v>12Х18Н12М3ТЛ</v>
      </c>
      <c r="C333" s="27" t="str">
        <f>'Rp0,2, МПа'!C333</f>
        <v>Отливки</v>
      </c>
      <c r="D333" s="31">
        <f>IFERROR(MIN('Rp0,2, МПа'!D333/1.5,'Rm, МПа'!D333/2.6),"-")</f>
        <v>144</v>
      </c>
      <c r="E333" s="32">
        <f>IFERROR(MIN('Rp0,2, МПа'!E333/1.5,'Rm, МПа'!E333/2.6),"-")</f>
        <v>130.66666666666666</v>
      </c>
      <c r="F333" s="32">
        <f>IFERROR(MIN('Rp0,2, МПа'!F333/1.5,'Rm, МПа'!F333/2.6),"-")</f>
        <v>113.33333333333333</v>
      </c>
      <c r="G333" s="32">
        <f>IFERROR(MIN('Rp0,2, МПа'!G333/1.5,'Rm, МПа'!G333/2.6),"-")</f>
        <v>110</v>
      </c>
      <c r="H333" s="32">
        <f>IFERROR(MIN('Rp0,2, МПа'!H333/1.5,'Rm, МПа'!H333/2.6),"-")</f>
        <v>106.66666666666667</v>
      </c>
      <c r="I333" s="32">
        <f>IFERROR(MIN('Rp0,2, МПа'!I333/1.5,'Rm, МПа'!I333/2.6),"-")</f>
        <v>103.33333333333333</v>
      </c>
      <c r="J333" s="32">
        <f>IFERROR(MIN('Rp0,2, МПа'!J333/1.5,'Rm, МПа'!J333/2.6),"-")</f>
        <v>100</v>
      </c>
      <c r="K333" s="32">
        <f>IFERROR(MIN('Rp0,2, МПа'!K333/1.5,'Rm, МПа'!K333/2.6),"-")</f>
        <v>93.333333333333329</v>
      </c>
      <c r="L333" s="32">
        <f>IFERROR(MIN('Rp0,2, МПа'!L333/1.5,'Rm, МПа'!L333/2.6),"-")</f>
        <v>92</v>
      </c>
      <c r="M333" s="32">
        <f>IFERROR(MIN('Rp0,2, МПа'!M333/1.5,'Rm, МПа'!M333/2.6),"-")</f>
        <v>90.666666666666671</v>
      </c>
      <c r="N333" s="32">
        <f>IFERROR(MIN('Rp0,2, МПа'!N333/1.5,'Rm, МПа'!N333/2.6),"-")</f>
        <v>89.333333333333329</v>
      </c>
      <c r="O333" s="32">
        <f>IFERROR(MIN('Rp0,2, МПа'!O333/1.5,'Rm, МПа'!O333/2.6),"-")</f>
        <v>88</v>
      </c>
      <c r="P333" s="33">
        <f>IFERROR(MIN('Rp0,2, МПа'!P333/1.5,'Rm, МПа'!P333/2.6),"-")</f>
        <v>86.666666666666671</v>
      </c>
      <c r="Q333" s="31">
        <f>IFERROR('Rp0,2, МПа'!D333/2,"-")</f>
        <v>108</v>
      </c>
      <c r="R333" s="32">
        <f>IFERROR('Rp0,2, МПа'!E333/2,"-")</f>
        <v>98</v>
      </c>
      <c r="S333" s="32">
        <f>IFERROR('Rp0,2, МПа'!F333/2,"-")</f>
        <v>85</v>
      </c>
      <c r="T333" s="32">
        <f>IFERROR('Rp0,2, МПа'!G333/2,"-")</f>
        <v>82.5</v>
      </c>
      <c r="U333" s="32">
        <f>IFERROR('Rp0,2, МПа'!H333/2,"-")</f>
        <v>80</v>
      </c>
      <c r="V333" s="32">
        <f>IFERROR('Rp0,2, МПа'!I333/2,"-")</f>
        <v>77.5</v>
      </c>
      <c r="W333" s="32">
        <f>IFERROR('Rp0,2, МПа'!J333/2,"-")</f>
        <v>75</v>
      </c>
      <c r="X333" s="32">
        <f>IFERROR('Rp0,2, МПа'!K333/2,"-")</f>
        <v>70</v>
      </c>
      <c r="Y333" s="32">
        <f>IFERROR('Rp0,2, МПа'!L333/2,"-")</f>
        <v>69</v>
      </c>
      <c r="Z333" s="32">
        <f>IFERROR('Rp0,2, МПа'!M333/2,"-")</f>
        <v>68</v>
      </c>
      <c r="AA333" s="32">
        <f>IFERROR('Rp0,2, МПа'!N333/2,"-")</f>
        <v>67</v>
      </c>
      <c r="AB333" s="32">
        <f>IFERROR('Rp0,2, МПа'!O333/2,"-")</f>
        <v>66</v>
      </c>
      <c r="AC333" s="33">
        <f>IFERROR('Rp0,2, МПа'!P333/2,"-")</f>
        <v>65</v>
      </c>
    </row>
    <row r="334" spans="1:29" ht="38.25" x14ac:dyDescent="0.25">
      <c r="A334" s="10" t="str">
        <f>INDEX('Обработка исходного'!B:B,ROW($B$3)+4*(ROW($B334)-ROW($B$3)))</f>
        <v>Сталь хромоникелевая коррозионно-стойкого аустенитного класса</v>
      </c>
      <c r="B334" s="47" t="str">
        <f>INDEX('Обработка исходного'!D:D,ROW($B$3)+4*(ROW($B334)-ROW($B$3)))</f>
        <v>10Х18Н12М3Л</v>
      </c>
      <c r="C334" s="27" t="str">
        <f>'Rp0,2, МПа'!C334</f>
        <v>Отливки</v>
      </c>
      <c r="D334" s="31">
        <f>IFERROR(MIN('Rp0,2, МПа'!D334/1.5,'Rm, МПа'!D334/2.6),"-")</f>
        <v>130.66666666666666</v>
      </c>
      <c r="E334" s="32">
        <f>IFERROR(MIN('Rp0,2, МПа'!E334/1.5,'Rm, МПа'!E334/2.6),"-")</f>
        <v>127.33333333333333</v>
      </c>
      <c r="F334" s="32">
        <f>IFERROR(MIN('Rp0,2, МПа'!F334/1.5,'Rm, МПа'!F334/2.6),"-")</f>
        <v>121.33333333333333</v>
      </c>
      <c r="G334" s="32">
        <f>IFERROR(MIN('Rp0,2, МПа'!G334/1.5,'Rm, МПа'!G334/2.6),"-")</f>
        <v>115.33333333333333</v>
      </c>
      <c r="H334" s="32">
        <f>IFERROR(MIN('Rp0,2, МПа'!H334/1.5,'Rm, МПа'!H334/2.6),"-")</f>
        <v>109.33333333333333</v>
      </c>
      <c r="I334" s="32">
        <f>IFERROR(MIN('Rp0,2, МПа'!I334/1.5,'Rm, МПа'!I334/2.6),"-")</f>
        <v>103.33333333333333</v>
      </c>
      <c r="J334" s="32">
        <f>IFERROR(MIN('Rp0,2, МПа'!J334/1.5,'Rm, МПа'!J334/2.6),"-")</f>
        <v>97.333333333333329</v>
      </c>
      <c r="K334" s="32">
        <f>IFERROR(MIN('Rp0,2, МПа'!K334/1.5,'Rm, МПа'!K334/2.6),"-")</f>
        <v>91.333333333333329</v>
      </c>
      <c r="L334" s="32">
        <f>IFERROR(MIN('Rp0,2, МПа'!L334/1.5,'Rm, МПа'!L334/2.6),"-")</f>
        <v>84.666666666666671</v>
      </c>
      <c r="M334" s="32">
        <f>IFERROR(MIN('Rp0,2, МПа'!M334/1.5,'Rm, МПа'!M334/2.6),"-")</f>
        <v>78.666666666666671</v>
      </c>
      <c r="N334" s="32">
        <f>IFERROR(MIN('Rp0,2, МПа'!N334/1.5,'Rm, МПа'!N334/2.6),"-")</f>
        <v>76</v>
      </c>
      <c r="O334" s="32">
        <f>IFERROR(MIN('Rp0,2, МПа'!O334/1.5,'Rm, МПа'!O334/2.6),"-")</f>
        <v>74.666666666666671</v>
      </c>
      <c r="P334" s="33">
        <f>IFERROR(MIN('Rp0,2, МПа'!P334/1.5,'Rm, МПа'!P334/2.6),"-")</f>
        <v>72</v>
      </c>
      <c r="Q334" s="31">
        <f>IFERROR('Rp0,2, МПа'!D334/2,"-")</f>
        <v>98</v>
      </c>
      <c r="R334" s="32">
        <f>IFERROR('Rp0,2, МПа'!E334/2,"-")</f>
        <v>95.5</v>
      </c>
      <c r="S334" s="32">
        <f>IFERROR('Rp0,2, МПа'!F334/2,"-")</f>
        <v>91</v>
      </c>
      <c r="T334" s="32">
        <f>IFERROR('Rp0,2, МПа'!G334/2,"-")</f>
        <v>86.5</v>
      </c>
      <c r="U334" s="32">
        <f>IFERROR('Rp0,2, МПа'!H334/2,"-")</f>
        <v>82</v>
      </c>
      <c r="V334" s="32">
        <f>IFERROR('Rp0,2, МПа'!I334/2,"-")</f>
        <v>77.5</v>
      </c>
      <c r="W334" s="32">
        <f>IFERROR('Rp0,2, МПа'!J334/2,"-")</f>
        <v>73</v>
      </c>
      <c r="X334" s="32">
        <f>IFERROR('Rp0,2, МПа'!K334/2,"-")</f>
        <v>68.5</v>
      </c>
      <c r="Y334" s="32">
        <f>IFERROR('Rp0,2, МПа'!L334/2,"-")</f>
        <v>63.5</v>
      </c>
      <c r="Z334" s="32">
        <f>IFERROR('Rp0,2, МПа'!M334/2,"-")</f>
        <v>59</v>
      </c>
      <c r="AA334" s="32">
        <f>IFERROR('Rp0,2, МПа'!N334/2,"-")</f>
        <v>57</v>
      </c>
      <c r="AB334" s="32">
        <f>IFERROR('Rp0,2, МПа'!O334/2,"-")</f>
        <v>56</v>
      </c>
      <c r="AC334" s="33">
        <f>IFERROR('Rp0,2, МПа'!P334/2,"-")</f>
        <v>54</v>
      </c>
    </row>
    <row r="335" spans="1:29" ht="38.25" x14ac:dyDescent="0.25">
      <c r="A335" s="10" t="str">
        <f>INDEX('Обработка исходного'!B:B,ROW($B$3)+4*(ROW($B335)-ROW($B$3)))</f>
        <v>Сталь хромоникелевая коррозионно-стойкого аустенитного класса</v>
      </c>
      <c r="B335" s="47" t="str">
        <f>INDEX('Обработка исходного'!D:D,ROW($B$3)+4*(ROW($B335)-ROW($B$3)))</f>
        <v>09Х16Н15М3Б</v>
      </c>
      <c r="C335" s="27" t="str">
        <f>'Rp0,2, МПа'!C335</f>
        <v>Заготовка трубная диаметром от 80 до 180 мм</v>
      </c>
      <c r="D335" s="31">
        <f>IFERROR(MIN('Rp0,2, МПа'!D335/1.5,'Rm, МПа'!D335/2.6),"-")</f>
        <v>163.33333333333334</v>
      </c>
      <c r="E335" s="32">
        <f>IFERROR(MIN('Rp0,2, МПа'!E335/1.5,'Rm, МПа'!E335/2.6),"-")</f>
        <v>156.66666666666666</v>
      </c>
      <c r="F335" s="32">
        <f>IFERROR(MIN('Rp0,2, МПа'!F335/1.5,'Rm, МПа'!F335/2.6),"-")</f>
        <v>156.66666666666666</v>
      </c>
      <c r="G335" s="32">
        <f>IFERROR(MIN('Rp0,2, МПа'!G335/1.5,'Rm, МПа'!G335/2.6),"-")</f>
        <v>150.66666666666666</v>
      </c>
      <c r="H335" s="32">
        <f>IFERROR(MIN('Rp0,2, МПа'!H335/1.5,'Rm, МПа'!H335/2.6),"-")</f>
        <v>150.66666666666666</v>
      </c>
      <c r="I335" s="32">
        <f>IFERROR(MIN('Rp0,2, МПа'!I335/1.5,'Rm, МПа'!I335/2.6),"-")</f>
        <v>150.66666666666666</v>
      </c>
      <c r="J335" s="32">
        <f>IFERROR(MIN('Rp0,2, МПа'!J335/1.5,'Rm, МПа'!J335/2.6),"-")</f>
        <v>130.66666666666666</v>
      </c>
      <c r="K335" s="32">
        <f>IFERROR(MIN('Rp0,2, МПа'!K335/1.5,'Rm, МПа'!K335/2.6),"-")</f>
        <v>124</v>
      </c>
      <c r="L335" s="32">
        <f>IFERROR(MIN('Rp0,2, МПа'!L335/1.5,'Rm, МПа'!L335/2.6),"-")</f>
        <v>111.33333333333333</v>
      </c>
      <c r="M335" s="32">
        <f>IFERROR(MIN('Rp0,2, МПа'!M335/1.5,'Rm, МПа'!M335/2.6),"-")</f>
        <v>111.33333333333333</v>
      </c>
      <c r="N335" s="32">
        <f>IFERROR(MIN('Rp0,2, МПа'!N335/1.5,'Rm, МПа'!N335/2.6),"-")</f>
        <v>111.33333333333333</v>
      </c>
      <c r="O335" s="32">
        <f>IFERROR(MIN('Rp0,2, МПа'!O335/1.5,'Rm, МПа'!O335/2.6),"-")</f>
        <v>111.33333333333333</v>
      </c>
      <c r="P335" s="33">
        <f>IFERROR(MIN('Rp0,2, МПа'!P335/1.5,'Rm, МПа'!P335/2.6),"-")</f>
        <v>111.33333333333333</v>
      </c>
      <c r="Q335" s="31">
        <f>IFERROR('Rp0,2, МПа'!D335/2,"-")</f>
        <v>122.5</v>
      </c>
      <c r="R335" s="32">
        <f>IFERROR('Rp0,2, МПа'!E335/2,"-")</f>
        <v>117.5</v>
      </c>
      <c r="S335" s="32">
        <f>IFERROR('Rp0,2, МПа'!F335/2,"-")</f>
        <v>117.5</v>
      </c>
      <c r="T335" s="32">
        <f>IFERROR('Rp0,2, МПа'!G335/2,"-")</f>
        <v>113</v>
      </c>
      <c r="U335" s="32">
        <f>IFERROR('Rp0,2, МПа'!H335/2,"-")</f>
        <v>113</v>
      </c>
      <c r="V335" s="32">
        <f>IFERROR('Rp0,2, МПа'!I335/2,"-")</f>
        <v>113</v>
      </c>
      <c r="W335" s="32">
        <f>IFERROR('Rp0,2, МПа'!J335/2,"-")</f>
        <v>98</v>
      </c>
      <c r="X335" s="32">
        <f>IFERROR('Rp0,2, МПа'!K335/2,"-")</f>
        <v>93</v>
      </c>
      <c r="Y335" s="32">
        <f>IFERROR('Rp0,2, МПа'!L335/2,"-")</f>
        <v>83.5</v>
      </c>
      <c r="Z335" s="32">
        <f>IFERROR('Rp0,2, МПа'!M335/2,"-")</f>
        <v>83.5</v>
      </c>
      <c r="AA335" s="32">
        <f>IFERROR('Rp0,2, МПа'!N335/2,"-")</f>
        <v>83.5</v>
      </c>
      <c r="AB335" s="32">
        <f>IFERROR('Rp0,2, МПа'!O335/2,"-")</f>
        <v>83.5</v>
      </c>
      <c r="AC335" s="33">
        <f>IFERROR('Rp0,2, МПа'!P335/2,"-")</f>
        <v>83.5</v>
      </c>
    </row>
    <row r="336" spans="1:29" ht="38.25" x14ac:dyDescent="0.25">
      <c r="A336" s="10" t="str">
        <f>INDEX('Обработка исходного'!B:B,ROW($B$3)+4*(ROW($B336)-ROW($B$3)))</f>
        <v>Сталь хромоникелевая коррозионно-стойкого аустенитного класса</v>
      </c>
      <c r="B336" s="47" t="str">
        <f>INDEX('Обработка исходного'!D:D,ROW($B$3)+4*(ROW($B336)-ROW($B$3)))</f>
        <v>45Х14Н14В2М</v>
      </c>
      <c r="C336" s="27" t="str">
        <f>'Rp0,2, МПа'!C336</f>
        <v>Горячекатаная и кованая сталь диаметром, стороной квадрата или толщиной до 60 мм</v>
      </c>
      <c r="D336" s="31">
        <f>IFERROR(MIN('Rp0,2, МПа'!D336/1.5,'Rm, МПа'!D336/2.6),"-")</f>
        <v>209.33333333333334</v>
      </c>
      <c r="E336" s="32">
        <f>IFERROR(MIN('Rp0,2, МПа'!E336/1.5,'Rm, МПа'!E336/2.6),"-")</f>
        <v>196</v>
      </c>
      <c r="F336" s="32">
        <f>IFERROR(MIN('Rp0,2, МПа'!F336/1.5,'Rm, МПа'!F336/2.6),"-")</f>
        <v>196</v>
      </c>
      <c r="G336" s="32">
        <f>IFERROR(MIN('Rp0,2, МПа'!G336/1.5,'Rm, МПа'!G336/2.6),"-")</f>
        <v>196</v>
      </c>
      <c r="H336" s="32">
        <f>IFERROR(MIN('Rp0,2, МПа'!H336/1.5,'Rm, МПа'!H336/2.6),"-")</f>
        <v>196</v>
      </c>
      <c r="I336" s="32">
        <f>IFERROR(MIN('Rp0,2, МПа'!I336/1.5,'Rm, МПа'!I336/2.6),"-")</f>
        <v>183.33333333333334</v>
      </c>
      <c r="J336" s="32">
        <f>IFERROR(MIN('Rp0,2, МПа'!J336/1.5,'Rm, МПа'!J336/2.6),"-")</f>
        <v>176.66666666666666</v>
      </c>
      <c r="K336" s="32">
        <f>IFERROR(MIN('Rp0,2, МПа'!K336/1.5,'Rm, МПа'!K336/2.6),"-")</f>
        <v>163.33333333333334</v>
      </c>
      <c r="L336" s="32">
        <f>IFERROR(MIN('Rp0,2, МПа'!L336/1.5,'Rm, МПа'!L336/2.6),"-")</f>
        <v>163.33333333333334</v>
      </c>
      <c r="M336" s="32">
        <f>IFERROR(MIN('Rp0,2, МПа'!M336/1.5,'Rm, МПа'!M336/2.6),"-")</f>
        <v>156.66666666666666</v>
      </c>
      <c r="N336" s="32">
        <f>IFERROR(MIN('Rp0,2, МПа'!N336/1.5,'Rm, МПа'!N336/2.6),"-")</f>
        <v>150.66666666666666</v>
      </c>
      <c r="O336" s="32">
        <f>IFERROR(MIN('Rp0,2, МПа'!O336/1.5,'Rm, МПа'!O336/2.6),"-")</f>
        <v>144</v>
      </c>
      <c r="P336" s="33" t="str">
        <f>IFERROR(MIN('Rp0,2, МПа'!P336/1.5,'Rm, МПа'!P336/2.6),"-")</f>
        <v>-</v>
      </c>
      <c r="Q336" s="31">
        <f>IFERROR('Rp0,2, МПа'!D336/2,"-")</f>
        <v>157</v>
      </c>
      <c r="R336" s="32">
        <f>IFERROR('Rp0,2, МПа'!E336/2,"-")</f>
        <v>147</v>
      </c>
      <c r="S336" s="32">
        <f>IFERROR('Rp0,2, МПа'!F336/2,"-")</f>
        <v>147</v>
      </c>
      <c r="T336" s="32">
        <f>IFERROR('Rp0,2, МПа'!G336/2,"-")</f>
        <v>147</v>
      </c>
      <c r="U336" s="32">
        <f>IFERROR('Rp0,2, МПа'!H336/2,"-")</f>
        <v>147</v>
      </c>
      <c r="V336" s="32">
        <f>IFERROR('Rp0,2, МПа'!I336/2,"-")</f>
        <v>137.5</v>
      </c>
      <c r="W336" s="32">
        <f>IFERROR('Rp0,2, МПа'!J336/2,"-")</f>
        <v>132.5</v>
      </c>
      <c r="X336" s="32">
        <f>IFERROR('Rp0,2, МПа'!K336/2,"-")</f>
        <v>122.5</v>
      </c>
      <c r="Y336" s="32">
        <f>IFERROR('Rp0,2, МПа'!L336/2,"-")</f>
        <v>122.5</v>
      </c>
      <c r="Z336" s="32">
        <f>IFERROR('Rp0,2, МПа'!M336/2,"-")</f>
        <v>117.5</v>
      </c>
      <c r="AA336" s="32">
        <f>IFERROR('Rp0,2, МПа'!N336/2,"-")</f>
        <v>113</v>
      </c>
      <c r="AB336" s="32">
        <f>IFERROR('Rp0,2, МПа'!O336/2,"-")</f>
        <v>108</v>
      </c>
      <c r="AC336" s="33" t="str">
        <f>IFERROR('Rp0,2, МПа'!P336/2,"-")</f>
        <v>-</v>
      </c>
    </row>
    <row r="337" spans="1:29" ht="38.25" x14ac:dyDescent="0.25">
      <c r="A337" s="10" t="str">
        <f>INDEX('Обработка исходного'!B:B,ROW($B$3)+4*(ROW($B337)-ROW($B$3)))</f>
        <v>Сталь хромоникелевая коррозионно-стойкого аустенитного класса</v>
      </c>
      <c r="B337" s="47" t="str">
        <f>INDEX('Обработка исходного'!D:D,ROW($B$3)+4*(ROW($B337)-ROW($B$3)))</f>
        <v>45Х14Н14В2М</v>
      </c>
      <c r="C337" s="27" t="str">
        <f>'Rp0,2, МПа'!C337</f>
        <v>Калиброванная сталь диаметром или стороной квадрата до 70 мм</v>
      </c>
      <c r="D337" s="31">
        <f>IFERROR(MIN('Rp0,2, МПа'!D337/1.5,'Rm, МПа'!D337/2.6),"-")</f>
        <v>209.33333333333334</v>
      </c>
      <c r="E337" s="32">
        <f>IFERROR(MIN('Rp0,2, МПа'!E337/1.5,'Rm, МПа'!E337/2.6),"-")</f>
        <v>196</v>
      </c>
      <c r="F337" s="32">
        <f>IFERROR(MIN('Rp0,2, МПа'!F337/1.5,'Rm, МПа'!F337/2.6),"-")</f>
        <v>196</v>
      </c>
      <c r="G337" s="32">
        <f>IFERROR(MIN('Rp0,2, МПа'!G337/1.5,'Rm, МПа'!G337/2.6),"-")</f>
        <v>196</v>
      </c>
      <c r="H337" s="32">
        <f>IFERROR(MIN('Rp0,2, МПа'!H337/1.5,'Rm, МПа'!H337/2.6),"-")</f>
        <v>196</v>
      </c>
      <c r="I337" s="32">
        <f>IFERROR(MIN('Rp0,2, МПа'!I337/1.5,'Rm, МПа'!I337/2.6),"-")</f>
        <v>183.33333333333334</v>
      </c>
      <c r="J337" s="32">
        <f>IFERROR(MIN('Rp0,2, МПа'!J337/1.5,'Rm, МПа'!J337/2.6),"-")</f>
        <v>176.66666666666666</v>
      </c>
      <c r="K337" s="32">
        <f>IFERROR(MIN('Rp0,2, МПа'!K337/1.5,'Rm, МПа'!K337/2.6),"-")</f>
        <v>163.33333333333334</v>
      </c>
      <c r="L337" s="32">
        <f>IFERROR(MIN('Rp0,2, МПа'!L337/1.5,'Rm, МПа'!L337/2.6),"-")</f>
        <v>163.33333333333334</v>
      </c>
      <c r="M337" s="32">
        <f>IFERROR(MIN('Rp0,2, МПа'!M337/1.5,'Rm, МПа'!M337/2.6),"-")</f>
        <v>156.66666666666666</v>
      </c>
      <c r="N337" s="32">
        <f>IFERROR(MIN('Rp0,2, МПа'!N337/1.5,'Rm, МПа'!N337/2.6),"-")</f>
        <v>150.66666666666666</v>
      </c>
      <c r="O337" s="32">
        <f>IFERROR(MIN('Rp0,2, МПа'!O337/1.5,'Rm, МПа'!O337/2.6),"-")</f>
        <v>144</v>
      </c>
      <c r="P337" s="33" t="str">
        <f>IFERROR(MIN('Rp0,2, МПа'!P337/1.5,'Rm, МПа'!P337/2.6),"-")</f>
        <v>-</v>
      </c>
      <c r="Q337" s="31">
        <f>IFERROR('Rp0,2, МПа'!D337/2,"-")</f>
        <v>157</v>
      </c>
      <c r="R337" s="32">
        <f>IFERROR('Rp0,2, МПа'!E337/2,"-")</f>
        <v>147</v>
      </c>
      <c r="S337" s="32">
        <f>IFERROR('Rp0,2, МПа'!F337/2,"-")</f>
        <v>147</v>
      </c>
      <c r="T337" s="32">
        <f>IFERROR('Rp0,2, МПа'!G337/2,"-")</f>
        <v>147</v>
      </c>
      <c r="U337" s="32">
        <f>IFERROR('Rp0,2, МПа'!H337/2,"-")</f>
        <v>147</v>
      </c>
      <c r="V337" s="32">
        <f>IFERROR('Rp0,2, МПа'!I337/2,"-")</f>
        <v>137.5</v>
      </c>
      <c r="W337" s="32">
        <f>IFERROR('Rp0,2, МПа'!J337/2,"-")</f>
        <v>132.5</v>
      </c>
      <c r="X337" s="32">
        <f>IFERROR('Rp0,2, МПа'!K337/2,"-")</f>
        <v>122.5</v>
      </c>
      <c r="Y337" s="32">
        <f>IFERROR('Rp0,2, МПа'!L337/2,"-")</f>
        <v>122.5</v>
      </c>
      <c r="Z337" s="32">
        <f>IFERROR('Rp0,2, МПа'!M337/2,"-")</f>
        <v>117.5</v>
      </c>
      <c r="AA337" s="32">
        <f>IFERROR('Rp0,2, МПа'!N337/2,"-")</f>
        <v>113</v>
      </c>
      <c r="AB337" s="32">
        <f>IFERROR('Rp0,2, МПа'!O337/2,"-")</f>
        <v>108</v>
      </c>
      <c r="AC337" s="33" t="str">
        <f>IFERROR('Rp0,2, МПа'!P337/2,"-")</f>
        <v>-</v>
      </c>
    </row>
    <row r="338" spans="1:29" ht="38.25" x14ac:dyDescent="0.25">
      <c r="A338" s="10" t="str">
        <f>INDEX('Обработка исходного'!B:B,ROW($B$3)+4*(ROW($B338)-ROW($B$3)))</f>
        <v>Сталь хромоникелевая коррозионно-стойкого аустенитного класса</v>
      </c>
      <c r="B338" s="47" t="str">
        <f>INDEX('Обработка исходного'!D:D,ROW($B$3)+4*(ROW($B338)-ROW($B$3)))</f>
        <v>45Х14Н14В2М</v>
      </c>
      <c r="C338" s="27" t="str">
        <f>'Rp0,2, МПа'!C338</f>
        <v>Горячекатаная и кованая сталь диаметром, стороной квадрата или толщиной от 60 до 100 мм</v>
      </c>
      <c r="D338" s="31">
        <f>IFERROR(MIN('Rp0,2, МПа'!D338/1.5,'Rm, МПа'!D338/2.6),"-")</f>
        <v>209.33333333333334</v>
      </c>
      <c r="E338" s="32">
        <f>IFERROR(MIN('Rp0,2, МПа'!E338/1.5,'Rm, МПа'!E338/2.6),"-")</f>
        <v>196</v>
      </c>
      <c r="F338" s="32">
        <f>IFERROR(MIN('Rp0,2, МПа'!F338/1.5,'Rm, МПа'!F338/2.6),"-")</f>
        <v>196</v>
      </c>
      <c r="G338" s="32">
        <f>IFERROR(MIN('Rp0,2, МПа'!G338/1.5,'Rm, МПа'!G338/2.6),"-")</f>
        <v>196</v>
      </c>
      <c r="H338" s="32">
        <f>IFERROR(MIN('Rp0,2, МПа'!H338/1.5,'Rm, МПа'!H338/2.6),"-")</f>
        <v>196</v>
      </c>
      <c r="I338" s="32">
        <f>IFERROR(MIN('Rp0,2, МПа'!I338/1.5,'Rm, МПа'!I338/2.6),"-")</f>
        <v>183.33333333333334</v>
      </c>
      <c r="J338" s="32">
        <f>IFERROR(MIN('Rp0,2, МПа'!J338/1.5,'Rm, МПа'!J338/2.6),"-")</f>
        <v>176.66666666666666</v>
      </c>
      <c r="K338" s="32">
        <f>IFERROR(MIN('Rp0,2, МПа'!K338/1.5,'Rm, МПа'!K338/2.6),"-")</f>
        <v>163.33333333333334</v>
      </c>
      <c r="L338" s="32">
        <f>IFERROR(MIN('Rp0,2, МПа'!L338/1.5,'Rm, МПа'!L338/2.6),"-")</f>
        <v>163.33333333333334</v>
      </c>
      <c r="M338" s="32">
        <f>IFERROR(MIN('Rp0,2, МПа'!M338/1.5,'Rm, МПа'!M338/2.6),"-")</f>
        <v>156.66666666666666</v>
      </c>
      <c r="N338" s="32">
        <f>IFERROR(MIN('Rp0,2, МПа'!N338/1.5,'Rm, МПа'!N338/2.6),"-")</f>
        <v>150.66666666666666</v>
      </c>
      <c r="O338" s="32">
        <f>IFERROR(MIN('Rp0,2, МПа'!O338/1.5,'Rm, МПа'!O338/2.6),"-")</f>
        <v>144</v>
      </c>
      <c r="P338" s="33" t="str">
        <f>IFERROR(MIN('Rp0,2, МПа'!P338/1.5,'Rm, МПа'!P338/2.6),"-")</f>
        <v>-</v>
      </c>
      <c r="Q338" s="31">
        <f>IFERROR('Rp0,2, МПа'!D338/2,"-")</f>
        <v>157</v>
      </c>
      <c r="R338" s="32">
        <f>IFERROR('Rp0,2, МПа'!E338/2,"-")</f>
        <v>147</v>
      </c>
      <c r="S338" s="32">
        <f>IFERROR('Rp0,2, МПа'!F338/2,"-")</f>
        <v>147</v>
      </c>
      <c r="T338" s="32">
        <f>IFERROR('Rp0,2, МПа'!G338/2,"-")</f>
        <v>147</v>
      </c>
      <c r="U338" s="32">
        <f>IFERROR('Rp0,2, МПа'!H338/2,"-")</f>
        <v>147</v>
      </c>
      <c r="V338" s="32">
        <f>IFERROR('Rp0,2, МПа'!I338/2,"-")</f>
        <v>137.5</v>
      </c>
      <c r="W338" s="32">
        <f>IFERROR('Rp0,2, МПа'!J338/2,"-")</f>
        <v>132.5</v>
      </c>
      <c r="X338" s="32">
        <f>IFERROR('Rp0,2, МПа'!K338/2,"-")</f>
        <v>122.5</v>
      </c>
      <c r="Y338" s="32">
        <f>IFERROR('Rp0,2, МПа'!L338/2,"-")</f>
        <v>122.5</v>
      </c>
      <c r="Z338" s="32">
        <f>IFERROR('Rp0,2, МПа'!M338/2,"-")</f>
        <v>117.5</v>
      </c>
      <c r="AA338" s="32">
        <f>IFERROR('Rp0,2, МПа'!N338/2,"-")</f>
        <v>113</v>
      </c>
      <c r="AB338" s="32">
        <f>IFERROR('Rp0,2, МПа'!O338/2,"-")</f>
        <v>108</v>
      </c>
      <c r="AC338" s="33" t="str">
        <f>IFERROR('Rp0,2, МПа'!P338/2,"-")</f>
        <v>-</v>
      </c>
    </row>
    <row r="339" spans="1:29" ht="38.25" x14ac:dyDescent="0.25">
      <c r="A339" s="10" t="str">
        <f>INDEX('Обработка исходного'!B:B,ROW($B$3)+4*(ROW($B339)-ROW($B$3)))</f>
        <v>Сталь хромоникелевая коррозионно-стойкого аустенитного класса</v>
      </c>
      <c r="B339" s="47" t="str">
        <f>INDEX('Обработка исходного'!D:D,ROW($B$3)+4*(ROW($B339)-ROW($B$3)))</f>
        <v>45Х14Н14В2М</v>
      </c>
      <c r="C339" s="27" t="str">
        <f>'Rp0,2, МПа'!C339</f>
        <v>Горячекатаная и кованая сталь диаметром, стороной квадрата или толщиной от 100 до 150 мм</v>
      </c>
      <c r="D339" s="31">
        <f>IFERROR(MIN('Rp0,2, МПа'!D339/1.5,'Rm, МПа'!D339/2.6),"-")</f>
        <v>209.33333333333334</v>
      </c>
      <c r="E339" s="32">
        <f>IFERROR(MIN('Rp0,2, МПа'!E339/1.5,'Rm, МПа'!E339/2.6),"-")</f>
        <v>196</v>
      </c>
      <c r="F339" s="32">
        <f>IFERROR(MIN('Rp0,2, МПа'!F339/1.5,'Rm, МПа'!F339/2.6),"-")</f>
        <v>196</v>
      </c>
      <c r="G339" s="32">
        <f>IFERROR(MIN('Rp0,2, МПа'!G339/1.5,'Rm, МПа'!G339/2.6),"-")</f>
        <v>196</v>
      </c>
      <c r="H339" s="32">
        <f>IFERROR(MIN('Rp0,2, МПа'!H339/1.5,'Rm, МПа'!H339/2.6),"-")</f>
        <v>196</v>
      </c>
      <c r="I339" s="32">
        <f>IFERROR(MIN('Rp0,2, МПа'!I339/1.5,'Rm, МПа'!I339/2.6),"-")</f>
        <v>183.33333333333334</v>
      </c>
      <c r="J339" s="32">
        <f>IFERROR(MIN('Rp0,2, МПа'!J339/1.5,'Rm, МПа'!J339/2.6),"-")</f>
        <v>176.66666666666666</v>
      </c>
      <c r="K339" s="32">
        <f>IFERROR(MIN('Rp0,2, МПа'!K339/1.5,'Rm, МПа'!K339/2.6),"-")</f>
        <v>163.33333333333334</v>
      </c>
      <c r="L339" s="32">
        <f>IFERROR(MIN('Rp0,2, МПа'!L339/1.5,'Rm, МПа'!L339/2.6),"-")</f>
        <v>163.33333333333334</v>
      </c>
      <c r="M339" s="32">
        <f>IFERROR(MIN('Rp0,2, МПа'!M339/1.5,'Rm, МПа'!M339/2.6),"-")</f>
        <v>156.66666666666666</v>
      </c>
      <c r="N339" s="32">
        <f>IFERROR(MIN('Rp0,2, МПа'!N339/1.5,'Rm, МПа'!N339/2.6),"-")</f>
        <v>150.66666666666666</v>
      </c>
      <c r="O339" s="32">
        <f>IFERROR(MIN('Rp0,2, МПа'!O339/1.5,'Rm, МПа'!O339/2.6),"-")</f>
        <v>144</v>
      </c>
      <c r="P339" s="33" t="str">
        <f>IFERROR(MIN('Rp0,2, МПа'!P339/1.5,'Rm, МПа'!P339/2.6),"-")</f>
        <v>-</v>
      </c>
      <c r="Q339" s="31">
        <f>IFERROR('Rp0,2, МПа'!D339/2,"-")</f>
        <v>157</v>
      </c>
      <c r="R339" s="32">
        <f>IFERROR('Rp0,2, МПа'!E339/2,"-")</f>
        <v>147</v>
      </c>
      <c r="S339" s="32">
        <f>IFERROR('Rp0,2, МПа'!F339/2,"-")</f>
        <v>147</v>
      </c>
      <c r="T339" s="32">
        <f>IFERROR('Rp0,2, МПа'!G339/2,"-")</f>
        <v>147</v>
      </c>
      <c r="U339" s="32">
        <f>IFERROR('Rp0,2, МПа'!H339/2,"-")</f>
        <v>147</v>
      </c>
      <c r="V339" s="32">
        <f>IFERROR('Rp0,2, МПа'!I339/2,"-")</f>
        <v>137.5</v>
      </c>
      <c r="W339" s="32">
        <f>IFERROR('Rp0,2, МПа'!J339/2,"-")</f>
        <v>132.5</v>
      </c>
      <c r="X339" s="32">
        <f>IFERROR('Rp0,2, МПа'!K339/2,"-")</f>
        <v>122.5</v>
      </c>
      <c r="Y339" s="32">
        <f>IFERROR('Rp0,2, МПа'!L339/2,"-")</f>
        <v>122.5</v>
      </c>
      <c r="Z339" s="32">
        <f>IFERROR('Rp0,2, МПа'!M339/2,"-")</f>
        <v>117.5</v>
      </c>
      <c r="AA339" s="32">
        <f>IFERROR('Rp0,2, МПа'!N339/2,"-")</f>
        <v>113</v>
      </c>
      <c r="AB339" s="32">
        <f>IFERROR('Rp0,2, МПа'!O339/2,"-")</f>
        <v>108</v>
      </c>
      <c r="AC339" s="33" t="str">
        <f>IFERROR('Rp0,2, МПа'!P339/2,"-")</f>
        <v>-</v>
      </c>
    </row>
    <row r="340" spans="1:29" ht="38.25" x14ac:dyDescent="0.25">
      <c r="A340" s="10" t="str">
        <f>INDEX('Обработка исходного'!B:B,ROW($B$3)+4*(ROW($B340)-ROW($B$3)))</f>
        <v>Сталь хромоникелевая коррозионно-стойкого аустенитного класса</v>
      </c>
      <c r="B340" s="47" t="str">
        <f>INDEX('Обработка исходного'!D:D,ROW($B$3)+4*(ROW($B340)-ROW($B$3)))</f>
        <v>Х18Н22В2Т2</v>
      </c>
      <c r="C340" s="27" t="str">
        <f>'Rp0,2, МПа'!C340</f>
        <v>Поковки из слитков массой до 10 т</v>
      </c>
      <c r="D340" s="31">
        <f>IFERROR(MIN('Rp0,2, МПа'!D340/1.5,'Rm, МПа'!D340/2.6),"-")</f>
        <v>228.66666666666666</v>
      </c>
      <c r="E340" s="32">
        <f>IFERROR(MIN('Rp0,2, МПа'!E340/1.5,'Rm, МПа'!E340/2.6),"-")</f>
        <v>228.66666666666666</v>
      </c>
      <c r="F340" s="32">
        <f>IFERROR(MIN('Rp0,2, МПа'!F340/1.5,'Rm, МПа'!F340/2.6),"-")</f>
        <v>228.66666666666666</v>
      </c>
      <c r="G340" s="32">
        <f>IFERROR(MIN('Rp0,2, МПа'!G340/1.5,'Rm, МПа'!G340/2.6),"-")</f>
        <v>215.33333333333334</v>
      </c>
      <c r="H340" s="32">
        <f>IFERROR(MIN('Rp0,2, МПа'!H340/1.5,'Rm, МПа'!H340/2.6),"-")</f>
        <v>215.33333333333334</v>
      </c>
      <c r="I340" s="32">
        <f>IFERROR(MIN('Rp0,2, МПа'!I340/1.5,'Rm, МПа'!I340/2.6),"-")</f>
        <v>215.33333333333334</v>
      </c>
      <c r="J340" s="32">
        <f>IFERROR(MIN('Rp0,2, МПа'!J340/1.5,'Rm, МПа'!J340/2.6),"-")</f>
        <v>215.33333333333334</v>
      </c>
      <c r="K340" s="32">
        <f>IFERROR(MIN('Rp0,2, МПа'!K340/1.5,'Rm, МПа'!K340/2.6),"-")</f>
        <v>215.33333333333334</v>
      </c>
      <c r="L340" s="32">
        <f>IFERROR(MIN('Rp0,2, МПа'!L340/1.5,'Rm, МПа'!L340/2.6),"-")</f>
        <v>215</v>
      </c>
      <c r="M340" s="32">
        <f>IFERROR(MIN('Rp0,2, МПа'!M340/1.5,'Rm, МПа'!M340/2.6),"-")</f>
        <v>209.33333333333334</v>
      </c>
      <c r="N340" s="32">
        <f>IFERROR(MIN('Rp0,2, МПа'!N340/1.5,'Rm, МПа'!N340/2.6),"-")</f>
        <v>196</v>
      </c>
      <c r="O340" s="32">
        <f>IFERROR(MIN('Rp0,2, МПа'!O340/1.5,'Rm, МПа'!O340/2.6),"-")</f>
        <v>196</v>
      </c>
      <c r="P340" s="33">
        <f>IFERROR(MIN('Rp0,2, МПа'!P340/1.5,'Rm, МПа'!P340/2.6),"-")</f>
        <v>196</v>
      </c>
      <c r="Q340" s="31">
        <f>IFERROR('Rp0,2, МПа'!D340/2,"-")</f>
        <v>171.5</v>
      </c>
      <c r="R340" s="32">
        <f>IFERROR('Rp0,2, МПа'!E340/2,"-")</f>
        <v>171.5</v>
      </c>
      <c r="S340" s="32">
        <f>IFERROR('Rp0,2, МПа'!F340/2,"-")</f>
        <v>171.5</v>
      </c>
      <c r="T340" s="32">
        <f>IFERROR('Rp0,2, МПа'!G340/2,"-")</f>
        <v>161.5</v>
      </c>
      <c r="U340" s="32">
        <f>IFERROR('Rp0,2, МПа'!H340/2,"-")</f>
        <v>161.5</v>
      </c>
      <c r="V340" s="32">
        <f>IFERROR('Rp0,2, МПа'!I340/2,"-")</f>
        <v>161.5</v>
      </c>
      <c r="W340" s="32">
        <f>IFERROR('Rp0,2, МПа'!J340/2,"-")</f>
        <v>161.5</v>
      </c>
      <c r="X340" s="32">
        <f>IFERROR('Rp0,2, МПа'!K340/2,"-")</f>
        <v>161.5</v>
      </c>
      <c r="Y340" s="32">
        <f>IFERROR('Rp0,2, МПа'!L340/2,"-")</f>
        <v>161.5</v>
      </c>
      <c r="Z340" s="32">
        <f>IFERROR('Rp0,2, МПа'!M340/2,"-")</f>
        <v>157</v>
      </c>
      <c r="AA340" s="32">
        <f>IFERROR('Rp0,2, МПа'!N340/2,"-")</f>
        <v>147</v>
      </c>
      <c r="AB340" s="32">
        <f>IFERROR('Rp0,2, МПа'!O340/2,"-")</f>
        <v>147</v>
      </c>
      <c r="AC340" s="33">
        <f>IFERROR('Rp0,2, МПа'!P340/2,"-")</f>
        <v>147</v>
      </c>
    </row>
    <row r="341" spans="1:29" ht="38.25" x14ac:dyDescent="0.25">
      <c r="A341" s="10" t="str">
        <f>INDEX('Обработка исходного'!B:B,ROW($B$3)+4*(ROW($B341)-ROW($B$3)))</f>
        <v>Сталь хромоникелевая коррозионно-стойкого аустенитного класса</v>
      </c>
      <c r="B341" s="47" t="str">
        <f>INDEX('Обработка исходного'!D:D,ROW($B$3)+4*(ROW($B341)-ROW($B$3)))</f>
        <v>31Х19Н9МВБТ</v>
      </c>
      <c r="C341" s="27" t="str">
        <f>'Rp0,2, МПа'!C341</f>
        <v>Заготовки крепежных деталей неограниченной толщины, КП315*</v>
      </c>
      <c r="D341" s="31">
        <f>IFERROR(MIN('Rp0,2, МПа'!D341/1.5,'Rm, МПа'!D341/2.6),"-")</f>
        <v>210</v>
      </c>
      <c r="E341" s="32">
        <f>IFERROR(MIN('Rp0,2, МПа'!E341/1.5,'Rm, МПа'!E341/2.6),"-")</f>
        <v>209.33333333333334</v>
      </c>
      <c r="F341" s="32">
        <f>IFERROR(MIN('Rp0,2, МПа'!F341/1.5,'Rm, МПа'!F341/2.6),"-")</f>
        <v>209.33333333333334</v>
      </c>
      <c r="G341" s="32">
        <f>IFERROR(MIN('Rp0,2, МПа'!G341/1.5,'Rm, МПа'!G341/2.6),"-")</f>
        <v>209.33333333333334</v>
      </c>
      <c r="H341" s="32">
        <f>IFERROR(MIN('Rp0,2, МПа'!H341/1.5,'Rm, МПа'!H341/2.6),"-")</f>
        <v>203.84615384615384</v>
      </c>
      <c r="I341" s="32">
        <f>IFERROR(MIN('Rp0,2, МПа'!I341/1.5,'Rm, МПа'!I341/2.6),"-")</f>
        <v>196.15384615384616</v>
      </c>
      <c r="J341" s="32">
        <f>IFERROR(MIN('Rp0,2, МПа'!J341/1.5,'Rm, МПа'!J341/2.6),"-")</f>
        <v>188.84615384615384</v>
      </c>
      <c r="K341" s="32">
        <f>IFERROR(MIN('Rp0,2, МПа'!K341/1.5,'Rm, МПа'!K341/2.6),"-")</f>
        <v>181.15384615384616</v>
      </c>
      <c r="L341" s="32">
        <f>IFERROR(MIN('Rp0,2, МПа'!L341/1.5,'Rm, МПа'!L341/2.6),"-")</f>
        <v>169.61538461538461</v>
      </c>
      <c r="M341" s="32">
        <f>IFERROR(MIN('Rp0,2, МПа'!M341/1.5,'Rm, МПа'!M341/2.6),"-")</f>
        <v>169.61538461538461</v>
      </c>
      <c r="N341" s="32">
        <f>IFERROR(MIN('Rp0,2, МПа'!N341/1.5,'Rm, МПа'!N341/2.6),"-")</f>
        <v>158.46153846153845</v>
      </c>
      <c r="O341" s="32">
        <f>IFERROR(MIN('Rp0,2, МПа'!O341/1.5,'Rm, МПа'!O341/2.6),"-")</f>
        <v>150.76923076923077</v>
      </c>
      <c r="P341" s="33">
        <f>IFERROR(MIN('Rp0,2, МПа'!P341/1.5,'Rm, МПа'!P341/2.6),"-")</f>
        <v>130.66666666666666</v>
      </c>
      <c r="Q341" s="31">
        <f>IFERROR('Rp0,2, МПа'!D341/2,"-")</f>
        <v>157.5</v>
      </c>
      <c r="R341" s="32">
        <f>IFERROR('Rp0,2, МПа'!E341/2,"-")</f>
        <v>157</v>
      </c>
      <c r="S341" s="32">
        <f>IFERROR('Rp0,2, МПа'!F341/2,"-")</f>
        <v>157</v>
      </c>
      <c r="T341" s="32">
        <f>IFERROR('Rp0,2, МПа'!G341/2,"-")</f>
        <v>157</v>
      </c>
      <c r="U341" s="32">
        <f>IFERROR('Rp0,2, МПа'!H341/2,"-")</f>
        <v>157</v>
      </c>
      <c r="V341" s="32">
        <f>IFERROR('Rp0,2, МПа'!I341/2,"-")</f>
        <v>157</v>
      </c>
      <c r="W341" s="32">
        <f>IFERROR('Rp0,2, МПа'!J341/2,"-")</f>
        <v>157</v>
      </c>
      <c r="X341" s="32">
        <f>IFERROR('Rp0,2, МПа'!K341/2,"-")</f>
        <v>147</v>
      </c>
      <c r="Y341" s="32">
        <f>IFERROR('Rp0,2, МПа'!L341/2,"-")</f>
        <v>142</v>
      </c>
      <c r="Z341" s="32">
        <f>IFERROR('Rp0,2, МПа'!M341/2,"-")</f>
        <v>137.5</v>
      </c>
      <c r="AA341" s="32">
        <f>IFERROR('Rp0,2, МПа'!N341/2,"-")</f>
        <v>137.5</v>
      </c>
      <c r="AB341" s="32">
        <f>IFERROR('Rp0,2, МПа'!O341/2,"-")</f>
        <v>132.5</v>
      </c>
      <c r="AC341" s="33">
        <f>IFERROR('Rp0,2, МПа'!P341/2,"-")</f>
        <v>98</v>
      </c>
    </row>
    <row r="342" spans="1:29" ht="38.25" x14ac:dyDescent="0.25">
      <c r="A342" s="10" t="str">
        <f>INDEX('Обработка исходного'!B:B,ROW($B$3)+4*(ROW($B342)-ROW($B$3)))</f>
        <v>Сталь хромоникелевая коррозионно-стойкого аустенитного класса</v>
      </c>
      <c r="B342" s="47" t="str">
        <f>INDEX('Обработка исходного'!D:D,ROW($B$3)+4*(ROW($B342)-ROW($B$3)))</f>
        <v>31Х19Н9МВБТ</v>
      </c>
      <c r="C342" s="27" t="str">
        <f>'Rp0,2, МПа'!C342</f>
        <v>Горячекатаная и кованая сталь диаметром, стороной квадрата или толщиной до 60 мм</v>
      </c>
      <c r="D342" s="31">
        <f>IFERROR(MIN('Rp0,2, МПа'!D342/1.5,'Rm, МПа'!D342/2.6),"-")</f>
        <v>196</v>
      </c>
      <c r="E342" s="32">
        <f>IFERROR(MIN('Rp0,2, МПа'!E342/1.5,'Rm, МПа'!E342/2.6),"-")</f>
        <v>196</v>
      </c>
      <c r="F342" s="32">
        <f>IFERROR(MIN('Rp0,2, МПа'!F342/1.5,'Rm, МПа'!F342/2.6),"-")</f>
        <v>196</v>
      </c>
      <c r="G342" s="32">
        <f>IFERROR(MIN('Rp0,2, МПа'!G342/1.5,'Rm, МПа'!G342/2.6),"-")</f>
        <v>196</v>
      </c>
      <c r="H342" s="32">
        <f>IFERROR(MIN('Rp0,2, МПа'!H342/1.5,'Rm, МПа'!H342/2.6),"-")</f>
        <v>196</v>
      </c>
      <c r="I342" s="32">
        <f>IFERROR(MIN('Rp0,2, МПа'!I342/1.5,'Rm, МПа'!I342/2.6),"-")</f>
        <v>196</v>
      </c>
      <c r="J342" s="32">
        <f>IFERROR(MIN('Rp0,2, МПа'!J342/1.5,'Rm, МПа'!J342/2.6),"-")</f>
        <v>188.84615384615384</v>
      </c>
      <c r="K342" s="32">
        <f>IFERROR(MIN('Rp0,2, МПа'!K342/1.5,'Rm, МПа'!K342/2.6),"-")</f>
        <v>181.15384615384616</v>
      </c>
      <c r="L342" s="32">
        <f>IFERROR(MIN('Rp0,2, МПа'!L342/1.5,'Rm, МПа'!L342/2.6),"-")</f>
        <v>169.61538461538461</v>
      </c>
      <c r="M342" s="32">
        <f>IFERROR(MIN('Rp0,2, МПа'!M342/1.5,'Rm, МПа'!M342/2.6),"-")</f>
        <v>169.61538461538461</v>
      </c>
      <c r="N342" s="32">
        <f>IFERROR(MIN('Rp0,2, МПа'!N342/1.5,'Rm, МПа'!N342/2.6),"-")</f>
        <v>158.46153846153845</v>
      </c>
      <c r="O342" s="32">
        <f>IFERROR(MIN('Rp0,2, МПа'!O342/1.5,'Rm, МПа'!O342/2.6),"-")</f>
        <v>150.76923076923077</v>
      </c>
      <c r="P342" s="33">
        <f>IFERROR(MIN('Rp0,2, МПа'!P342/1.5,'Rm, МПа'!P342/2.6),"-")</f>
        <v>150.76923076923077</v>
      </c>
      <c r="Q342" s="31">
        <f>IFERROR('Rp0,2, МПа'!D342/2,"-")</f>
        <v>147</v>
      </c>
      <c r="R342" s="32">
        <f>IFERROR('Rp0,2, МПа'!E342/2,"-")</f>
        <v>147</v>
      </c>
      <c r="S342" s="32">
        <f>IFERROR('Rp0,2, МПа'!F342/2,"-")</f>
        <v>147</v>
      </c>
      <c r="T342" s="32">
        <f>IFERROR('Rp0,2, МПа'!G342/2,"-")</f>
        <v>147</v>
      </c>
      <c r="U342" s="32">
        <f>IFERROR('Rp0,2, МПа'!H342/2,"-")</f>
        <v>147</v>
      </c>
      <c r="V342" s="32">
        <f>IFERROR('Rp0,2, МПа'!I342/2,"-")</f>
        <v>147</v>
      </c>
      <c r="W342" s="32">
        <f>IFERROR('Rp0,2, МПа'!J342/2,"-")</f>
        <v>147</v>
      </c>
      <c r="X342" s="32">
        <f>IFERROR('Rp0,2, МПа'!K342/2,"-")</f>
        <v>147</v>
      </c>
      <c r="Y342" s="32">
        <f>IFERROR('Rp0,2, МПа'!L342/2,"-")</f>
        <v>147</v>
      </c>
      <c r="Z342" s="32">
        <f>IFERROR('Rp0,2, МПа'!M342/2,"-")</f>
        <v>137.5</v>
      </c>
      <c r="AA342" s="32">
        <f>IFERROR('Rp0,2, МПа'!N342/2,"-")</f>
        <v>137.5</v>
      </c>
      <c r="AB342" s="32">
        <f>IFERROR('Rp0,2, МПа'!O342/2,"-")</f>
        <v>132.5</v>
      </c>
      <c r="AC342" s="33">
        <f>IFERROR('Rp0,2, МПа'!P342/2,"-")</f>
        <v>132.5</v>
      </c>
    </row>
    <row r="343" spans="1:29" ht="38.25" x14ac:dyDescent="0.25">
      <c r="A343" s="10" t="str">
        <f>INDEX('Обработка исходного'!B:B,ROW($B$3)+4*(ROW($B343)-ROW($B$3)))</f>
        <v>Сталь хромоникелевая коррозионно-стойкого аустенитного класса</v>
      </c>
      <c r="B343" s="47" t="str">
        <f>INDEX('Обработка исходного'!D:D,ROW($B$3)+4*(ROW($B343)-ROW($B$3)))</f>
        <v>31Х19Н9МВБТ</v>
      </c>
      <c r="C343" s="27" t="str">
        <f>'Rp0,2, МПа'!C343</f>
        <v>Горячекатаная и кованая сталь диаметром, стороной квадрата или толщиной от 60 до 100 мм</v>
      </c>
      <c r="D343" s="31">
        <f>IFERROR(MIN('Rp0,2, МПа'!D343/1.5,'Rm, МПа'!D343/2.6),"-")</f>
        <v>196</v>
      </c>
      <c r="E343" s="32">
        <f>IFERROR(MIN('Rp0,2, МПа'!E343/1.5,'Rm, МПа'!E343/2.6),"-")</f>
        <v>196</v>
      </c>
      <c r="F343" s="32">
        <f>IFERROR(MIN('Rp0,2, МПа'!F343/1.5,'Rm, МПа'!F343/2.6),"-")</f>
        <v>196</v>
      </c>
      <c r="G343" s="32">
        <f>IFERROR(MIN('Rp0,2, МПа'!G343/1.5,'Rm, МПа'!G343/2.6),"-")</f>
        <v>196</v>
      </c>
      <c r="H343" s="32">
        <f>IFERROR(MIN('Rp0,2, МПа'!H343/1.5,'Rm, МПа'!H343/2.6),"-")</f>
        <v>196</v>
      </c>
      <c r="I343" s="32">
        <f>IFERROR(MIN('Rp0,2, МПа'!I343/1.5,'Rm, МПа'!I343/2.6),"-")</f>
        <v>196</v>
      </c>
      <c r="J343" s="32">
        <f>IFERROR(MIN('Rp0,2, МПа'!J343/1.5,'Rm, МПа'!J343/2.6),"-")</f>
        <v>188.84615384615384</v>
      </c>
      <c r="K343" s="32">
        <f>IFERROR(MIN('Rp0,2, МПа'!K343/1.5,'Rm, МПа'!K343/2.6),"-")</f>
        <v>181.15384615384616</v>
      </c>
      <c r="L343" s="32">
        <f>IFERROR(MIN('Rp0,2, МПа'!L343/1.5,'Rm, МПа'!L343/2.6),"-")</f>
        <v>169.61538461538461</v>
      </c>
      <c r="M343" s="32">
        <f>IFERROR(MIN('Rp0,2, МПа'!M343/1.5,'Rm, МПа'!M343/2.6),"-")</f>
        <v>169.61538461538461</v>
      </c>
      <c r="N343" s="32">
        <f>IFERROR(MIN('Rp0,2, МПа'!N343/1.5,'Rm, МПа'!N343/2.6),"-")</f>
        <v>158.46153846153845</v>
      </c>
      <c r="O343" s="32">
        <f>IFERROR(MIN('Rp0,2, МПа'!O343/1.5,'Rm, МПа'!O343/2.6),"-")</f>
        <v>150.76923076923077</v>
      </c>
      <c r="P343" s="33">
        <f>IFERROR(MIN('Rp0,2, МПа'!P343/1.5,'Rm, МПа'!P343/2.6),"-")</f>
        <v>150.76923076923077</v>
      </c>
      <c r="Q343" s="31">
        <f>IFERROR('Rp0,2, МПа'!D343/2,"-")</f>
        <v>147</v>
      </c>
      <c r="R343" s="32">
        <f>IFERROR('Rp0,2, МПа'!E343/2,"-")</f>
        <v>147</v>
      </c>
      <c r="S343" s="32">
        <f>IFERROR('Rp0,2, МПа'!F343/2,"-")</f>
        <v>147</v>
      </c>
      <c r="T343" s="32">
        <f>IFERROR('Rp0,2, МПа'!G343/2,"-")</f>
        <v>147</v>
      </c>
      <c r="U343" s="32">
        <f>IFERROR('Rp0,2, МПа'!H343/2,"-")</f>
        <v>147</v>
      </c>
      <c r="V343" s="32">
        <f>IFERROR('Rp0,2, МПа'!I343/2,"-")</f>
        <v>147</v>
      </c>
      <c r="W343" s="32">
        <f>IFERROR('Rp0,2, МПа'!J343/2,"-")</f>
        <v>147</v>
      </c>
      <c r="X343" s="32">
        <f>IFERROR('Rp0,2, МПа'!K343/2,"-")</f>
        <v>147</v>
      </c>
      <c r="Y343" s="32">
        <f>IFERROR('Rp0,2, МПа'!L343/2,"-")</f>
        <v>147</v>
      </c>
      <c r="Z343" s="32">
        <f>IFERROR('Rp0,2, МПа'!M343/2,"-")</f>
        <v>137.5</v>
      </c>
      <c r="AA343" s="32">
        <f>IFERROR('Rp0,2, МПа'!N343/2,"-")</f>
        <v>137.5</v>
      </c>
      <c r="AB343" s="32">
        <f>IFERROR('Rp0,2, МПа'!O343/2,"-")</f>
        <v>132.5</v>
      </c>
      <c r="AC343" s="33">
        <f>IFERROR('Rp0,2, МПа'!P343/2,"-")</f>
        <v>132.5</v>
      </c>
    </row>
    <row r="344" spans="1:29" ht="38.25" x14ac:dyDescent="0.25">
      <c r="A344" s="10" t="str">
        <f>INDEX('Обработка исходного'!B:B,ROW($B$3)+4*(ROW($B344)-ROW($B$3)))</f>
        <v>Сталь хромоникелевая коррозионно-стойкого аустенитного класса</v>
      </c>
      <c r="B344" s="47" t="str">
        <f>INDEX('Обработка исходного'!D:D,ROW($B$3)+4*(ROW($B344)-ROW($B$3)))</f>
        <v>31Х19Н9МВБТ</v>
      </c>
      <c r="C344" s="27" t="str">
        <f>'Rp0,2, МПа'!C344</f>
        <v>Горячекатаная и кованая сталь диаметром, стороной квадрата или толщиной от 100 до 200 мм</v>
      </c>
      <c r="D344" s="31">
        <f>IFERROR(MIN('Rp0,2, МПа'!D344/1.5,'Rm, МПа'!D344/2.6),"-")</f>
        <v>196</v>
      </c>
      <c r="E344" s="32">
        <f>IFERROR(MIN('Rp0,2, МПа'!E344/1.5,'Rm, МПа'!E344/2.6),"-")</f>
        <v>196</v>
      </c>
      <c r="F344" s="32">
        <f>IFERROR(MIN('Rp0,2, МПа'!F344/1.5,'Rm, МПа'!F344/2.6),"-")</f>
        <v>196</v>
      </c>
      <c r="G344" s="32">
        <f>IFERROR(MIN('Rp0,2, МПа'!G344/1.5,'Rm, МПа'!G344/2.6),"-")</f>
        <v>196</v>
      </c>
      <c r="H344" s="32">
        <f>IFERROR(MIN('Rp0,2, МПа'!H344/1.5,'Rm, МПа'!H344/2.6),"-")</f>
        <v>196</v>
      </c>
      <c r="I344" s="32">
        <f>IFERROR(MIN('Rp0,2, МПа'!I344/1.5,'Rm, МПа'!I344/2.6),"-")</f>
        <v>196</v>
      </c>
      <c r="J344" s="32">
        <f>IFERROR(MIN('Rp0,2, МПа'!J344/1.5,'Rm, МПа'!J344/2.6),"-")</f>
        <v>188.84615384615384</v>
      </c>
      <c r="K344" s="32">
        <f>IFERROR(MIN('Rp0,2, МПа'!K344/1.5,'Rm, МПа'!K344/2.6),"-")</f>
        <v>181.15384615384616</v>
      </c>
      <c r="L344" s="32">
        <f>IFERROR(MIN('Rp0,2, МПа'!L344/1.5,'Rm, МПа'!L344/2.6),"-")</f>
        <v>169.61538461538461</v>
      </c>
      <c r="M344" s="32">
        <f>IFERROR(MIN('Rp0,2, МПа'!M344/1.5,'Rm, МПа'!M344/2.6),"-")</f>
        <v>169.61538461538461</v>
      </c>
      <c r="N344" s="32">
        <f>IFERROR(MIN('Rp0,2, МПа'!N344/1.5,'Rm, МПа'!N344/2.6),"-")</f>
        <v>158.46153846153845</v>
      </c>
      <c r="O344" s="32">
        <f>IFERROR(MIN('Rp0,2, МПа'!O344/1.5,'Rm, МПа'!O344/2.6),"-")</f>
        <v>150.76923076923077</v>
      </c>
      <c r="P344" s="33">
        <f>IFERROR(MIN('Rp0,2, МПа'!P344/1.5,'Rm, МПа'!P344/2.6),"-")</f>
        <v>150.76923076923077</v>
      </c>
      <c r="Q344" s="31">
        <f>IFERROR('Rp0,2, МПа'!D344/2,"-")</f>
        <v>147</v>
      </c>
      <c r="R344" s="32">
        <f>IFERROR('Rp0,2, МПа'!E344/2,"-")</f>
        <v>147</v>
      </c>
      <c r="S344" s="32">
        <f>IFERROR('Rp0,2, МПа'!F344/2,"-")</f>
        <v>147</v>
      </c>
      <c r="T344" s="32">
        <f>IFERROR('Rp0,2, МПа'!G344/2,"-")</f>
        <v>147</v>
      </c>
      <c r="U344" s="32">
        <f>IFERROR('Rp0,2, МПа'!H344/2,"-")</f>
        <v>147</v>
      </c>
      <c r="V344" s="32">
        <f>IFERROR('Rp0,2, МПа'!I344/2,"-")</f>
        <v>147</v>
      </c>
      <c r="W344" s="32">
        <f>IFERROR('Rp0,2, МПа'!J344/2,"-")</f>
        <v>147</v>
      </c>
      <c r="X344" s="32">
        <f>IFERROR('Rp0,2, МПа'!K344/2,"-")</f>
        <v>147</v>
      </c>
      <c r="Y344" s="32">
        <f>IFERROR('Rp0,2, МПа'!L344/2,"-")</f>
        <v>147</v>
      </c>
      <c r="Z344" s="32">
        <f>IFERROR('Rp0,2, МПа'!M344/2,"-")</f>
        <v>137.5</v>
      </c>
      <c r="AA344" s="32">
        <f>IFERROR('Rp0,2, МПа'!N344/2,"-")</f>
        <v>137.5</v>
      </c>
      <c r="AB344" s="32">
        <f>IFERROR('Rp0,2, МПа'!O344/2,"-")</f>
        <v>132.5</v>
      </c>
      <c r="AC344" s="33">
        <f>IFERROR('Rp0,2, МПа'!P344/2,"-")</f>
        <v>132.5</v>
      </c>
    </row>
    <row r="345" spans="1:29" ht="38.25" x14ac:dyDescent="0.25">
      <c r="A345" s="10" t="str">
        <f>INDEX('Обработка исходного'!B:B,ROW($B$3)+4*(ROW($B345)-ROW($B$3)))</f>
        <v>Сталь хромоникелевая коррозионно-стойкого аустенитного класса</v>
      </c>
      <c r="B345" s="47" t="str">
        <f>INDEX('Обработка исходного'!D:D,ROW($B$3)+4*(ROW($B345)-ROW($B$3)))</f>
        <v>10Х11Н20Т3Р</v>
      </c>
      <c r="C345" s="27" t="str">
        <f>'Rp0,2, МПа'!C345</f>
        <v>Горячекатаная и кованая сталь диаметром, стороной квадрата или толщиной от 60 до 100 мм</v>
      </c>
      <c r="D345" s="31">
        <f>IFERROR(MIN('Rp0,2, МПа'!D345/1.5,'Rm, МПа'!D345/2.6),"-")</f>
        <v>339.61538461538458</v>
      </c>
      <c r="E345" s="32">
        <f>IFERROR(MIN('Rp0,2, МПа'!E345/1.5,'Rm, МПа'!E345/2.6),"-")</f>
        <v>339.61538461538458</v>
      </c>
      <c r="F345" s="32">
        <f>IFERROR(MIN('Rp0,2, МПа'!F345/1.5,'Rm, МПа'!F345/2.6),"-")</f>
        <v>339.61538461538458</v>
      </c>
      <c r="G345" s="32">
        <f>IFERROR(MIN('Rp0,2, МПа'!G345/1.5,'Rm, МПа'!G345/2.6),"-")</f>
        <v>339.61538461538458</v>
      </c>
      <c r="H345" s="32">
        <f>IFERROR(MIN('Rp0,2, МПа'!H345/1.5,'Rm, МПа'!H345/2.6),"-")</f>
        <v>339.61538461538458</v>
      </c>
      <c r="I345" s="32">
        <f>IFERROR(MIN('Rp0,2, МПа'!I345/1.5,'Rm, МПа'!I345/2.6),"-")</f>
        <v>339.61538461538458</v>
      </c>
      <c r="J345" s="32">
        <f>IFERROR(MIN('Rp0,2, МПа'!J345/1.5,'Rm, МПа'!J345/2.6),"-")</f>
        <v>339.61538461538458</v>
      </c>
      <c r="K345" s="32">
        <f>IFERROR(MIN('Rp0,2, МПа'!K345/1.5,'Rm, МПа'!K345/2.6),"-")</f>
        <v>339.61538461538458</v>
      </c>
      <c r="L345" s="32">
        <f>IFERROR(MIN('Rp0,2, МПа'!L345/1.5,'Rm, МПа'!L345/2.6),"-")</f>
        <v>320.76923076923077</v>
      </c>
      <c r="M345" s="32">
        <f>IFERROR(MIN('Rp0,2, МПа'!M345/1.5,'Rm, МПа'!M345/2.6),"-")</f>
        <v>320.76923076923077</v>
      </c>
      <c r="N345" s="32">
        <f>IFERROR(MIN('Rp0,2, МПа'!N345/1.5,'Rm, МПа'!N345/2.6),"-")</f>
        <v>320.76923076923077</v>
      </c>
      <c r="O345" s="32">
        <f>IFERROR(MIN('Rp0,2, МПа'!O345/1.5,'Rm, МПа'!O345/2.6),"-")</f>
        <v>309.23076923076923</v>
      </c>
      <c r="P345" s="33">
        <f>IFERROR(MIN('Rp0,2, МПа'!P345/1.5,'Rm, МПа'!P345/2.6),"-")</f>
        <v>301.92307692307691</v>
      </c>
      <c r="Q345" s="31">
        <f>IFERROR('Rp0,2, МПа'!D345/2,"-")</f>
        <v>294.5</v>
      </c>
      <c r="R345" s="32">
        <f>IFERROR('Rp0,2, МПа'!E345/2,"-")</f>
        <v>294.5</v>
      </c>
      <c r="S345" s="32">
        <f>IFERROR('Rp0,2, МПа'!F345/2,"-")</f>
        <v>294.5</v>
      </c>
      <c r="T345" s="32">
        <f>IFERROR('Rp0,2, МПа'!G345/2,"-")</f>
        <v>294.5</v>
      </c>
      <c r="U345" s="32">
        <f>IFERROR('Rp0,2, МПа'!H345/2,"-")</f>
        <v>294.5</v>
      </c>
      <c r="V345" s="32">
        <f>IFERROR('Rp0,2, МПа'!I345/2,"-")</f>
        <v>294.5</v>
      </c>
      <c r="W345" s="32">
        <f>IFERROR('Rp0,2, МПа'!J345/2,"-")</f>
        <v>294.5</v>
      </c>
      <c r="X345" s="32">
        <f>IFERROR('Rp0,2, МПа'!K345/2,"-")</f>
        <v>294.5</v>
      </c>
      <c r="Y345" s="32">
        <f>IFERROR('Rp0,2, МПа'!L345/2,"-")</f>
        <v>294.5</v>
      </c>
      <c r="Z345" s="32">
        <f>IFERROR('Rp0,2, МПа'!M345/2,"-")</f>
        <v>294.5</v>
      </c>
      <c r="AA345" s="32">
        <f>IFERROR('Rp0,2, МПа'!N345/2,"-")</f>
        <v>279.5</v>
      </c>
      <c r="AB345" s="32">
        <f>IFERROR('Rp0,2, МПа'!O345/2,"-")</f>
        <v>270</v>
      </c>
      <c r="AC345" s="33">
        <f>IFERROR('Rp0,2, МПа'!P345/2,"-")</f>
        <v>260</v>
      </c>
    </row>
    <row r="346" spans="1:29" ht="38.25" x14ac:dyDescent="0.25">
      <c r="A346" s="10" t="str">
        <f>INDEX('Обработка исходного'!B:B,ROW($B$3)+4*(ROW($B346)-ROW($B$3)))</f>
        <v>Сталь хромоникелевая коррозионно-стойкого аустенитного класса</v>
      </c>
      <c r="B346" s="47" t="str">
        <f>INDEX('Обработка исходного'!D:D,ROW($B$3)+4*(ROW($B346)-ROW($B$3)))</f>
        <v>10Х11Н20Т3Р</v>
      </c>
      <c r="C346" s="27" t="str">
        <f>'Rp0,2, МПа'!C346</f>
        <v>Горячекатаная и кованая сталь диаметром, стороной квадрата или толщиной от 100 до 150 мм</v>
      </c>
      <c r="D346" s="31">
        <f>IFERROR(MIN('Rp0,2, МПа'!D346/1.5,'Rm, МПа'!D346/2.6),"-")</f>
        <v>339.61538461538458</v>
      </c>
      <c r="E346" s="32">
        <f>IFERROR(MIN('Rp0,2, МПа'!E346/1.5,'Rm, МПа'!E346/2.6),"-")</f>
        <v>339.61538461538458</v>
      </c>
      <c r="F346" s="32">
        <f>IFERROR(MIN('Rp0,2, МПа'!F346/1.5,'Rm, МПа'!F346/2.6),"-")</f>
        <v>339.61538461538458</v>
      </c>
      <c r="G346" s="32">
        <f>IFERROR(MIN('Rp0,2, МПа'!G346/1.5,'Rm, МПа'!G346/2.6),"-")</f>
        <v>339.61538461538458</v>
      </c>
      <c r="H346" s="32">
        <f>IFERROR(MIN('Rp0,2, МПа'!H346/1.5,'Rm, МПа'!H346/2.6),"-")</f>
        <v>339.61538461538458</v>
      </c>
      <c r="I346" s="32">
        <f>IFERROR(MIN('Rp0,2, МПа'!I346/1.5,'Rm, МПа'!I346/2.6),"-")</f>
        <v>339.61538461538458</v>
      </c>
      <c r="J346" s="32">
        <f>IFERROR(MIN('Rp0,2, МПа'!J346/1.5,'Rm, МПа'!J346/2.6),"-")</f>
        <v>339.61538461538458</v>
      </c>
      <c r="K346" s="32">
        <f>IFERROR(MIN('Rp0,2, МПа'!K346/1.5,'Rm, МПа'!K346/2.6),"-")</f>
        <v>339.61538461538458</v>
      </c>
      <c r="L346" s="32">
        <f>IFERROR(MIN('Rp0,2, МПа'!L346/1.5,'Rm, МПа'!L346/2.6),"-")</f>
        <v>320.76923076923077</v>
      </c>
      <c r="M346" s="32">
        <f>IFERROR(MIN('Rp0,2, МПа'!M346/1.5,'Rm, МПа'!M346/2.6),"-")</f>
        <v>320.76923076923077</v>
      </c>
      <c r="N346" s="32">
        <f>IFERROR(MIN('Rp0,2, МПа'!N346/1.5,'Rm, МПа'!N346/2.6),"-")</f>
        <v>320.76923076923077</v>
      </c>
      <c r="O346" s="32">
        <f>IFERROR(MIN('Rp0,2, МПа'!O346/1.5,'Rm, МПа'!O346/2.6),"-")</f>
        <v>309.23076923076923</v>
      </c>
      <c r="P346" s="33">
        <f>IFERROR(MIN('Rp0,2, МПа'!P346/1.5,'Rm, МПа'!P346/2.6),"-")</f>
        <v>301.92307692307691</v>
      </c>
      <c r="Q346" s="31">
        <f>IFERROR('Rp0,2, МПа'!D346/2,"-")</f>
        <v>294.5</v>
      </c>
      <c r="R346" s="32">
        <f>IFERROR('Rp0,2, МПа'!E346/2,"-")</f>
        <v>294.5</v>
      </c>
      <c r="S346" s="32">
        <f>IFERROR('Rp0,2, МПа'!F346/2,"-")</f>
        <v>294.5</v>
      </c>
      <c r="T346" s="32">
        <f>IFERROR('Rp0,2, МПа'!G346/2,"-")</f>
        <v>294.5</v>
      </c>
      <c r="U346" s="32">
        <f>IFERROR('Rp0,2, МПа'!H346/2,"-")</f>
        <v>294.5</v>
      </c>
      <c r="V346" s="32">
        <f>IFERROR('Rp0,2, МПа'!I346/2,"-")</f>
        <v>294.5</v>
      </c>
      <c r="W346" s="32">
        <f>IFERROR('Rp0,2, МПа'!J346/2,"-")</f>
        <v>294.5</v>
      </c>
      <c r="X346" s="32">
        <f>IFERROR('Rp0,2, МПа'!K346/2,"-")</f>
        <v>294.5</v>
      </c>
      <c r="Y346" s="32">
        <f>IFERROR('Rp0,2, МПа'!L346/2,"-")</f>
        <v>294.5</v>
      </c>
      <c r="Z346" s="32">
        <f>IFERROR('Rp0,2, МПа'!M346/2,"-")</f>
        <v>294.5</v>
      </c>
      <c r="AA346" s="32">
        <f>IFERROR('Rp0,2, МПа'!N346/2,"-")</f>
        <v>279.5</v>
      </c>
      <c r="AB346" s="32">
        <f>IFERROR('Rp0,2, МПа'!O346/2,"-")</f>
        <v>270</v>
      </c>
      <c r="AC346" s="33">
        <f>IFERROR('Rp0,2, МПа'!P346/2,"-")</f>
        <v>260</v>
      </c>
    </row>
    <row r="347" spans="1:29" ht="38.25" x14ac:dyDescent="0.25">
      <c r="A347" s="10" t="str">
        <f>INDEX('Обработка исходного'!B:B,ROW($B$3)+4*(ROW($B347)-ROW($B$3)))</f>
        <v>Сталь хромоникелевая коррозионно-стойкого аустенитного класса</v>
      </c>
      <c r="B347" s="47" t="str">
        <f>INDEX('Обработка исходного'!D:D,ROW($B$3)+4*(ROW($B347)-ROW($B$3)))</f>
        <v>10Х11Н20Т3Р</v>
      </c>
      <c r="C347" s="27" t="str">
        <f>'Rp0,2, МПа'!C347</f>
        <v>Заготовки крепежных деталей, КП490*</v>
      </c>
      <c r="D347" s="31">
        <f>IFERROR(MIN('Rp0,2, МПа'!D347/1.5,'Rm, МПа'!D347/2.6),"-")</f>
        <v>320.76923076923077</v>
      </c>
      <c r="E347" s="32">
        <f>IFERROR(MIN('Rp0,2, МПа'!E347/1.5,'Rm, МПа'!E347/2.6),"-")</f>
        <v>320.76923076923077</v>
      </c>
      <c r="F347" s="32">
        <f>IFERROR(MIN('Rp0,2, МПа'!F347/1.5,'Rm, МПа'!F347/2.6),"-")</f>
        <v>320.76923076923077</v>
      </c>
      <c r="G347" s="32">
        <f>IFERROR(MIN('Rp0,2, МПа'!G347/1.5,'Rm, МПа'!G347/2.6),"-")</f>
        <v>320.76923076923077</v>
      </c>
      <c r="H347" s="32">
        <f>IFERROR(MIN('Rp0,2, МПа'!H347/1.5,'Rm, МПа'!H347/2.6),"-")</f>
        <v>320.76923076923077</v>
      </c>
      <c r="I347" s="32">
        <f>IFERROR(MIN('Rp0,2, МПа'!I347/1.5,'Rm, МПа'!I347/2.6),"-")</f>
        <v>320.76923076923077</v>
      </c>
      <c r="J347" s="32">
        <f>IFERROR(MIN('Rp0,2, МПа'!J347/1.5,'Rm, МПа'!J347/2.6),"-")</f>
        <v>314</v>
      </c>
      <c r="K347" s="32">
        <f>IFERROR(MIN('Rp0,2, МПа'!K347/1.5,'Rm, МПа'!K347/2.6),"-")</f>
        <v>294</v>
      </c>
      <c r="L347" s="32">
        <f>IFERROR(MIN('Rp0,2, МПа'!L347/1.5,'Rm, МПа'!L347/2.6),"-")</f>
        <v>294</v>
      </c>
      <c r="M347" s="32">
        <f>IFERROR(MIN('Rp0,2, МПа'!M347/1.5,'Rm, МПа'!M347/2.6),"-")</f>
        <v>294</v>
      </c>
      <c r="N347" s="32">
        <f>IFERROR(MIN('Rp0,2, МПа'!N347/1.5,'Rm, МПа'!N347/2.6),"-")</f>
        <v>294</v>
      </c>
      <c r="O347" s="32">
        <f>IFERROR(MIN('Rp0,2, МПа'!O347/1.5,'Rm, МПа'!O347/2.6),"-")</f>
        <v>290.38461538461536</v>
      </c>
      <c r="P347" s="33">
        <f>IFERROR(MIN('Rp0,2, МПа'!P347/1.5,'Rm, МПа'!P347/2.6),"-")</f>
        <v>283.07692307692309</v>
      </c>
      <c r="Q347" s="31">
        <f>IFERROR('Rp0,2, МПа'!D347/2,"-")</f>
        <v>245</v>
      </c>
      <c r="R347" s="32">
        <f>IFERROR('Rp0,2, МПа'!E347/2,"-")</f>
        <v>245</v>
      </c>
      <c r="S347" s="32">
        <f>IFERROR('Rp0,2, МПа'!F347/2,"-")</f>
        <v>245</v>
      </c>
      <c r="T347" s="32">
        <f>IFERROR('Rp0,2, МПа'!G347/2,"-")</f>
        <v>245</v>
      </c>
      <c r="U347" s="32">
        <f>IFERROR('Rp0,2, МПа'!H347/2,"-")</f>
        <v>245</v>
      </c>
      <c r="V347" s="32">
        <f>IFERROR('Rp0,2, МПа'!I347/2,"-")</f>
        <v>245</v>
      </c>
      <c r="W347" s="32">
        <f>IFERROR('Rp0,2, МПа'!J347/2,"-")</f>
        <v>235.5</v>
      </c>
      <c r="X347" s="32">
        <f>IFERROR('Rp0,2, МПа'!K347/2,"-")</f>
        <v>220.5</v>
      </c>
      <c r="Y347" s="32">
        <f>IFERROR('Rp0,2, МПа'!L347/2,"-")</f>
        <v>220.5</v>
      </c>
      <c r="Z347" s="32">
        <f>IFERROR('Rp0,2, МПа'!M347/2,"-")</f>
        <v>220.5</v>
      </c>
      <c r="AA347" s="32">
        <f>IFERROR('Rp0,2, МПа'!N347/2,"-")</f>
        <v>220.5</v>
      </c>
      <c r="AB347" s="32">
        <f>IFERROR('Rp0,2, МПа'!O347/2,"-")</f>
        <v>220.5</v>
      </c>
      <c r="AC347" s="33">
        <f>IFERROR('Rp0,2, МПа'!P347/2,"-")</f>
        <v>220.5</v>
      </c>
    </row>
    <row r="348" spans="1:29" ht="38.25" x14ac:dyDescent="0.25">
      <c r="A348" s="10" t="str">
        <f>INDEX('Обработка исходного'!B:B,ROW($B$3)+4*(ROW($B348)-ROW($B$3)))</f>
        <v>Сталь хромоникелевая коррозионно-стойкого аустенитного класса</v>
      </c>
      <c r="B348" s="47" t="str">
        <f>INDEX('Обработка исходного'!D:D,ROW($B$3)+4*(ROW($B348)-ROW($B$3)))</f>
        <v>10Х11Н20Т3Р</v>
      </c>
      <c r="C348" s="27" t="str">
        <f>'Rp0,2, МПа'!C348</f>
        <v>Сортовой прокат, КП490*</v>
      </c>
      <c r="D348" s="31">
        <f>IFERROR(MIN('Rp0,2, МПа'!D348/1.5,'Rm, МПа'!D348/2.6),"-")</f>
        <v>320.76923076923077</v>
      </c>
      <c r="E348" s="32">
        <f>IFERROR(MIN('Rp0,2, МПа'!E348/1.5,'Rm, МПа'!E348/2.6),"-")</f>
        <v>320.76923076923077</v>
      </c>
      <c r="F348" s="32">
        <f>IFERROR(MIN('Rp0,2, МПа'!F348/1.5,'Rm, МПа'!F348/2.6),"-")</f>
        <v>320.76923076923077</v>
      </c>
      <c r="G348" s="32">
        <f>IFERROR(MIN('Rp0,2, МПа'!G348/1.5,'Rm, МПа'!G348/2.6),"-")</f>
        <v>320.76923076923077</v>
      </c>
      <c r="H348" s="32">
        <f>IFERROR(MIN('Rp0,2, МПа'!H348/1.5,'Rm, МПа'!H348/2.6),"-")</f>
        <v>320.76923076923077</v>
      </c>
      <c r="I348" s="32">
        <f>IFERROR(MIN('Rp0,2, МПа'!I348/1.5,'Rm, МПа'!I348/2.6),"-")</f>
        <v>320.76923076923077</v>
      </c>
      <c r="J348" s="32">
        <f>IFERROR(MIN('Rp0,2, МПа'!J348/1.5,'Rm, МПа'!J348/2.6),"-")</f>
        <v>314</v>
      </c>
      <c r="K348" s="32">
        <f>IFERROR(MIN('Rp0,2, МПа'!K348/1.5,'Rm, МПа'!K348/2.6),"-")</f>
        <v>294</v>
      </c>
      <c r="L348" s="32">
        <f>IFERROR(MIN('Rp0,2, МПа'!L348/1.5,'Rm, МПа'!L348/2.6),"-")</f>
        <v>294</v>
      </c>
      <c r="M348" s="32">
        <f>IFERROR(MIN('Rp0,2, МПа'!M348/1.5,'Rm, МПа'!M348/2.6),"-")</f>
        <v>294</v>
      </c>
      <c r="N348" s="32">
        <f>IFERROR(MIN('Rp0,2, МПа'!N348/1.5,'Rm, МПа'!N348/2.6),"-")</f>
        <v>294</v>
      </c>
      <c r="O348" s="32">
        <f>IFERROR(MIN('Rp0,2, МПа'!O348/1.5,'Rm, МПа'!O348/2.6),"-")</f>
        <v>290.38461538461536</v>
      </c>
      <c r="P348" s="33">
        <f>IFERROR(MIN('Rp0,2, МПа'!P348/1.5,'Rm, МПа'!P348/2.6),"-")</f>
        <v>283.07692307692309</v>
      </c>
      <c r="Q348" s="31">
        <f>IFERROR('Rp0,2, МПа'!D348/2,"-")</f>
        <v>245</v>
      </c>
      <c r="R348" s="32">
        <f>IFERROR('Rp0,2, МПа'!E348/2,"-")</f>
        <v>245</v>
      </c>
      <c r="S348" s="32">
        <f>IFERROR('Rp0,2, МПа'!F348/2,"-")</f>
        <v>245</v>
      </c>
      <c r="T348" s="32">
        <f>IFERROR('Rp0,2, МПа'!G348/2,"-")</f>
        <v>245</v>
      </c>
      <c r="U348" s="32">
        <f>IFERROR('Rp0,2, МПа'!H348/2,"-")</f>
        <v>245</v>
      </c>
      <c r="V348" s="32">
        <f>IFERROR('Rp0,2, МПа'!I348/2,"-")</f>
        <v>245</v>
      </c>
      <c r="W348" s="32">
        <f>IFERROR('Rp0,2, МПа'!J348/2,"-")</f>
        <v>235.5</v>
      </c>
      <c r="X348" s="32">
        <f>IFERROR('Rp0,2, МПа'!K348/2,"-")</f>
        <v>220.5</v>
      </c>
      <c r="Y348" s="32">
        <f>IFERROR('Rp0,2, МПа'!L348/2,"-")</f>
        <v>220.5</v>
      </c>
      <c r="Z348" s="32">
        <f>IFERROR('Rp0,2, МПа'!M348/2,"-")</f>
        <v>220.5</v>
      </c>
      <c r="AA348" s="32">
        <f>IFERROR('Rp0,2, МПа'!N348/2,"-")</f>
        <v>220.5</v>
      </c>
      <c r="AB348" s="32">
        <f>IFERROR('Rp0,2, МПа'!O348/2,"-")</f>
        <v>220.5</v>
      </c>
      <c r="AC348" s="33">
        <f>IFERROR('Rp0,2, МПа'!P348/2,"-")</f>
        <v>220.5</v>
      </c>
    </row>
    <row r="349" spans="1:29" ht="38.25" x14ac:dyDescent="0.25">
      <c r="A349" s="10" t="str">
        <f>INDEX('Обработка исходного'!B:B,ROW($B$3)+4*(ROW($B349)-ROW($B$3)))</f>
        <v>Сталь хромоникелевая коррозионно-стойкого аустенитного класса</v>
      </c>
      <c r="B349" s="47" t="str">
        <f>INDEX('Обработка исходного'!D:D,ROW($B$3)+4*(ROW($B349)-ROW($B$3)))</f>
        <v>10Х11Н20Т3Р</v>
      </c>
      <c r="C349" s="27" t="str">
        <f>'Rp0,2, МПа'!C349</f>
        <v>Горячекатаная и кованая сталь диаметром, стороной квадрата или толщиной до 60 мм</v>
      </c>
      <c r="D349" s="31">
        <f>IFERROR(MIN('Rp0,2, МПа'!D349/1.5,'Rm, МПа'!D349/2.6),"-")</f>
        <v>339.61538461538458</v>
      </c>
      <c r="E349" s="32">
        <f>IFERROR(MIN('Rp0,2, МПа'!E349/1.5,'Rm, МПа'!E349/2.6),"-")</f>
        <v>339.61538461538458</v>
      </c>
      <c r="F349" s="32">
        <f>IFERROR(MIN('Rp0,2, МПа'!F349/1.5,'Rm, МПа'!F349/2.6),"-")</f>
        <v>339.61538461538458</v>
      </c>
      <c r="G349" s="32">
        <f>IFERROR(MIN('Rp0,2, МПа'!G349/1.5,'Rm, МПа'!G349/2.6),"-")</f>
        <v>339.61538461538458</v>
      </c>
      <c r="H349" s="32">
        <f>IFERROR(MIN('Rp0,2, МПа'!H349/1.5,'Rm, МПа'!H349/2.6),"-")</f>
        <v>339.61538461538458</v>
      </c>
      <c r="I349" s="32">
        <f>IFERROR(MIN('Rp0,2, МПа'!I349/1.5,'Rm, МПа'!I349/2.6),"-")</f>
        <v>339.61538461538458</v>
      </c>
      <c r="J349" s="32">
        <f>IFERROR(MIN('Rp0,2, МПа'!J349/1.5,'Rm, МПа'!J349/2.6),"-")</f>
        <v>339.61538461538458</v>
      </c>
      <c r="K349" s="32">
        <f>IFERROR(MIN('Rp0,2, МПа'!K349/1.5,'Rm, МПа'!K349/2.6),"-")</f>
        <v>339.61538461538458</v>
      </c>
      <c r="L349" s="32">
        <f>IFERROR(MIN('Rp0,2, МПа'!L349/1.5,'Rm, МПа'!L349/2.6),"-")</f>
        <v>320.76923076923077</v>
      </c>
      <c r="M349" s="32">
        <f>IFERROR(MIN('Rp0,2, МПа'!M349/1.5,'Rm, МПа'!M349/2.6),"-")</f>
        <v>320.76923076923077</v>
      </c>
      <c r="N349" s="32">
        <f>IFERROR(MIN('Rp0,2, МПа'!N349/1.5,'Rm, МПа'!N349/2.6),"-")</f>
        <v>320.76923076923077</v>
      </c>
      <c r="O349" s="32">
        <f>IFERROR(MIN('Rp0,2, МПа'!O349/1.5,'Rm, МПа'!O349/2.6),"-")</f>
        <v>309.23076923076923</v>
      </c>
      <c r="P349" s="33">
        <f>IFERROR(MIN('Rp0,2, МПа'!P349/1.5,'Rm, МПа'!P349/2.6),"-")</f>
        <v>301.92307692307691</v>
      </c>
      <c r="Q349" s="31">
        <f>IFERROR('Rp0,2, МПа'!D349/2,"-")</f>
        <v>294.5</v>
      </c>
      <c r="R349" s="32">
        <f>IFERROR('Rp0,2, МПа'!E349/2,"-")</f>
        <v>294.5</v>
      </c>
      <c r="S349" s="32">
        <f>IFERROR('Rp0,2, МПа'!F349/2,"-")</f>
        <v>294.5</v>
      </c>
      <c r="T349" s="32">
        <f>IFERROR('Rp0,2, МПа'!G349/2,"-")</f>
        <v>294.5</v>
      </c>
      <c r="U349" s="32">
        <f>IFERROR('Rp0,2, МПа'!H349/2,"-")</f>
        <v>294.5</v>
      </c>
      <c r="V349" s="32">
        <f>IFERROR('Rp0,2, МПа'!I349/2,"-")</f>
        <v>294.5</v>
      </c>
      <c r="W349" s="32">
        <f>IFERROR('Rp0,2, МПа'!J349/2,"-")</f>
        <v>294.5</v>
      </c>
      <c r="X349" s="32">
        <f>IFERROR('Rp0,2, МПа'!K349/2,"-")</f>
        <v>294.5</v>
      </c>
      <c r="Y349" s="32">
        <f>IFERROR('Rp0,2, МПа'!L349/2,"-")</f>
        <v>294.5</v>
      </c>
      <c r="Z349" s="32">
        <f>IFERROR('Rp0,2, МПа'!M349/2,"-")</f>
        <v>294.5</v>
      </c>
      <c r="AA349" s="32">
        <f>IFERROR('Rp0,2, МПа'!N349/2,"-")</f>
        <v>279.5</v>
      </c>
      <c r="AB349" s="32">
        <f>IFERROR('Rp0,2, МПа'!O349/2,"-")</f>
        <v>270</v>
      </c>
      <c r="AC349" s="33">
        <f>IFERROR('Rp0,2, МПа'!P349/2,"-")</f>
        <v>260</v>
      </c>
    </row>
    <row r="350" spans="1:29" ht="25.5" x14ac:dyDescent="0.25">
      <c r="A350" s="10" t="str">
        <f>INDEX('Обработка исходного'!B:B,ROW($B$3)+4*(ROW($B350)-ROW($B$3)))</f>
        <v>Сплав на железоникелевой основе</v>
      </c>
      <c r="B350" s="47" t="str">
        <f>INDEX('Обработка исходного'!D:D,ROW($B$3)+4*(ROW($B350)-ROW($B$3)))</f>
        <v>1Х16Н36МБТЮР</v>
      </c>
      <c r="C350" s="27" t="str">
        <f>'Rp0,2, МПа'!C350</f>
        <v/>
      </c>
      <c r="D350" s="31">
        <f>IFERROR(MIN('Rp0,2, МПа'!D350/1.5,'Rm, МПа'!D350/2.6),"-")</f>
        <v>261.33333333333331</v>
      </c>
      <c r="E350" s="32">
        <f>IFERROR(MIN('Rp0,2, МПа'!E350/1.5,'Rm, МПа'!E350/2.6),"-")</f>
        <v>261.33333333333331</v>
      </c>
      <c r="F350" s="32">
        <f>IFERROR(MIN('Rp0,2, МПа'!F350/1.5,'Rm, МПа'!F350/2.6),"-")</f>
        <v>261.33333333333331</v>
      </c>
      <c r="G350" s="32">
        <f>IFERROR(MIN('Rp0,2, МПа'!G350/1.5,'Rm, МПа'!G350/2.6),"-")</f>
        <v>261.33333333333331</v>
      </c>
      <c r="H350" s="32">
        <f>IFERROR(MIN('Rp0,2, МПа'!H350/1.5,'Rm, МПа'!H350/2.6),"-")</f>
        <v>261.33333333333331</v>
      </c>
      <c r="I350" s="32">
        <f>IFERROR(MIN('Rp0,2, МПа'!I350/1.5,'Rm, МПа'!I350/2.6),"-")</f>
        <v>261.33333333333331</v>
      </c>
      <c r="J350" s="32">
        <f>IFERROR(MIN('Rp0,2, МПа'!J350/1.5,'Rm, МПа'!J350/2.6),"-")</f>
        <v>261.33333333333331</v>
      </c>
      <c r="K350" s="32">
        <f>IFERROR(MIN('Rp0,2, МПа'!K350/1.5,'Rm, МПа'!K350/2.6),"-")</f>
        <v>261.33333333333331</v>
      </c>
      <c r="L350" s="32">
        <f>IFERROR(MIN('Rp0,2, МПа'!L350/1.5,'Rm, МПа'!L350/2.6),"-")</f>
        <v>261.33333333333331</v>
      </c>
      <c r="M350" s="32">
        <f>IFERROR(MIN('Rp0,2, МПа'!M350/1.5,'Rm, МПа'!M350/2.6),"-")</f>
        <v>261.33333333333331</v>
      </c>
      <c r="N350" s="32">
        <f>IFERROR(MIN('Rp0,2, МПа'!N350/1.5,'Rm, МПа'!N350/2.6),"-")</f>
        <v>261.33333333333331</v>
      </c>
      <c r="O350" s="32">
        <f>IFERROR(MIN('Rp0,2, МПа'!O350/1.5,'Rm, МПа'!O350/2.6),"-")</f>
        <v>261.33333333333331</v>
      </c>
      <c r="P350" s="33" t="str">
        <f>IFERROR(MIN('Rp0,2, МПа'!P350/1.5,'Rm, МПа'!P350/2.6),"-")</f>
        <v>-</v>
      </c>
      <c r="Q350" s="31">
        <f>IFERROR('Rp0,2, МПа'!D350/2,"-")</f>
        <v>196</v>
      </c>
      <c r="R350" s="32">
        <f>IFERROR('Rp0,2, МПа'!E350/2,"-")</f>
        <v>196</v>
      </c>
      <c r="S350" s="32">
        <f>IFERROR('Rp0,2, МПа'!F350/2,"-")</f>
        <v>196</v>
      </c>
      <c r="T350" s="32">
        <f>IFERROR('Rp0,2, МПа'!G350/2,"-")</f>
        <v>196</v>
      </c>
      <c r="U350" s="32">
        <f>IFERROR('Rp0,2, МПа'!H350/2,"-")</f>
        <v>196</v>
      </c>
      <c r="V350" s="32">
        <f>IFERROR('Rp0,2, МПа'!I350/2,"-")</f>
        <v>196</v>
      </c>
      <c r="W350" s="32">
        <f>IFERROR('Rp0,2, МПа'!J350/2,"-")</f>
        <v>196</v>
      </c>
      <c r="X350" s="32">
        <f>IFERROR('Rp0,2, МПа'!K350/2,"-")</f>
        <v>196</v>
      </c>
      <c r="Y350" s="32">
        <f>IFERROR('Rp0,2, МПа'!L350/2,"-")</f>
        <v>196</v>
      </c>
      <c r="Z350" s="32">
        <f>IFERROR('Rp0,2, МПа'!M350/2,"-")</f>
        <v>196</v>
      </c>
      <c r="AA350" s="32">
        <f>IFERROR('Rp0,2, МПа'!N350/2,"-")</f>
        <v>196</v>
      </c>
      <c r="AB350" s="32">
        <f>IFERROR('Rp0,2, МПа'!O350/2,"-")</f>
        <v>196</v>
      </c>
      <c r="AC350" s="33" t="str">
        <f>IFERROR('Rp0,2, МПа'!P350/2,"-")</f>
        <v>-</v>
      </c>
    </row>
    <row r="351" spans="1:29" ht="25.5" x14ac:dyDescent="0.25">
      <c r="A351" s="10" t="str">
        <f>INDEX('Обработка исходного'!B:B,ROW($B$3)+4*(ROW($B351)-ROW($B$3)))</f>
        <v>Сплав на железоникелевой основе</v>
      </c>
      <c r="B351" s="47" t="str">
        <f>INDEX('Обработка исходного'!D:D,ROW($B$3)+4*(ROW($B351)-ROW($B$3)))</f>
        <v>03Х21Н32М3Б</v>
      </c>
      <c r="C351" s="27" t="str">
        <f>'Rp0,2, МПа'!C351</f>
        <v>Прутки, поковки</v>
      </c>
      <c r="D351" s="31">
        <f>IFERROR(MIN('Rp0,2, МПа'!D351/1.5,'Rm, МПа'!D351/2.6),"-")</f>
        <v>144</v>
      </c>
      <c r="E351" s="32">
        <f>IFERROR(MIN('Rp0,2, МПа'!E351/1.5,'Rm, МПа'!E351/2.6),"-")</f>
        <v>144</v>
      </c>
      <c r="F351" s="32">
        <f>IFERROR(MIN('Rp0,2, МПа'!F351/1.5,'Rm, МПа'!F351/2.6),"-")</f>
        <v>144</v>
      </c>
      <c r="G351" s="32">
        <f>IFERROR(MIN('Rp0,2, МПа'!G351/1.5,'Rm, МПа'!G351/2.6),"-")</f>
        <v>144</v>
      </c>
      <c r="H351" s="32">
        <f>IFERROR(MIN('Rp0,2, МПа'!H351/1.5,'Rm, МПа'!H351/2.6),"-")</f>
        <v>144</v>
      </c>
      <c r="I351" s="32">
        <f>IFERROR(MIN('Rp0,2, МПа'!I351/1.5,'Rm, МПа'!I351/2.6),"-")</f>
        <v>130.66666666666666</v>
      </c>
      <c r="J351" s="32">
        <f>IFERROR(MIN('Rp0,2, МПа'!J351/1.5,'Rm, МПа'!J351/2.6),"-")</f>
        <v>130.66666666666666</v>
      </c>
      <c r="K351" s="32">
        <f>IFERROR(MIN('Rp0,2, МПа'!K351/1.5,'Rm, МПа'!K351/2.6),"-")</f>
        <v>111.33333333333333</v>
      </c>
      <c r="L351" s="32">
        <f>IFERROR(MIN('Rp0,2, МПа'!L351/1.5,'Rm, МПа'!L351/2.6),"-")</f>
        <v>111.33333333333333</v>
      </c>
      <c r="M351" s="32">
        <f>IFERROR(MIN('Rp0,2, МПа'!M351/1.5,'Rm, МПа'!M351/2.6),"-")</f>
        <v>111.33333333333333</v>
      </c>
      <c r="N351" s="32">
        <f>IFERROR(MIN('Rp0,2, МПа'!N351/1.5,'Rm, МПа'!N351/2.6),"-")</f>
        <v>98</v>
      </c>
      <c r="O351" s="32">
        <f>IFERROR(MIN('Rp0,2, МПа'!O351/1.5,'Rm, МПа'!O351/2.6),"-")</f>
        <v>98</v>
      </c>
      <c r="P351" s="33" t="str">
        <f>IFERROR(MIN('Rp0,2, МПа'!P351/1.5,'Rm, МПа'!P351/2.6),"-")</f>
        <v>-</v>
      </c>
      <c r="Q351" s="31">
        <f>IFERROR('Rp0,2, МПа'!D351/2,"-")</f>
        <v>108</v>
      </c>
      <c r="R351" s="32">
        <f>IFERROR('Rp0,2, МПа'!E351/2,"-")</f>
        <v>108</v>
      </c>
      <c r="S351" s="32">
        <f>IFERROR('Rp0,2, МПа'!F351/2,"-")</f>
        <v>108</v>
      </c>
      <c r="T351" s="32">
        <f>IFERROR('Rp0,2, МПа'!G351/2,"-")</f>
        <v>108</v>
      </c>
      <c r="U351" s="32">
        <f>IFERROR('Rp0,2, МПа'!H351/2,"-")</f>
        <v>108</v>
      </c>
      <c r="V351" s="32">
        <f>IFERROR('Rp0,2, МПа'!I351/2,"-")</f>
        <v>98</v>
      </c>
      <c r="W351" s="32">
        <f>IFERROR('Rp0,2, МПа'!J351/2,"-")</f>
        <v>98</v>
      </c>
      <c r="X351" s="32">
        <f>IFERROR('Rp0,2, МПа'!K351/2,"-")</f>
        <v>83.5</v>
      </c>
      <c r="Y351" s="32">
        <f>IFERROR('Rp0,2, МПа'!L351/2,"-")</f>
        <v>83.5</v>
      </c>
      <c r="Z351" s="32">
        <f>IFERROR('Rp0,2, МПа'!M351/2,"-")</f>
        <v>83.5</v>
      </c>
      <c r="AA351" s="32">
        <f>IFERROR('Rp0,2, МПа'!N351/2,"-")</f>
        <v>73.5</v>
      </c>
      <c r="AB351" s="32">
        <f>IFERROR('Rp0,2, МПа'!O351/2,"-")</f>
        <v>73.5</v>
      </c>
      <c r="AC351" s="33" t="str">
        <f>IFERROR('Rp0,2, МПа'!P351/2,"-")</f>
        <v>-</v>
      </c>
    </row>
    <row r="352" spans="1:29" ht="25.5" x14ac:dyDescent="0.25">
      <c r="A352" s="10" t="str">
        <f>INDEX('Обработка исходного'!B:B,ROW($B$3)+4*(ROW($B352)-ROW($B$3)))</f>
        <v>Сплав на железоникелевой основе</v>
      </c>
      <c r="B352" s="47" t="str">
        <f>INDEX('Обработка исходного'!D:D,ROW($B$3)+4*(ROW($B352)-ROW($B$3)))</f>
        <v>03Х21Н32М3Б</v>
      </c>
      <c r="C352" s="27" t="str">
        <f>'Rp0,2, МПа'!C352</f>
        <v>Трубы</v>
      </c>
      <c r="D352" s="31">
        <f>IFERROR(MIN('Rp0,2, МПа'!D352/1.5,'Rm, МПа'!D352/2.6),"-")</f>
        <v>144</v>
      </c>
      <c r="E352" s="32">
        <f>IFERROR(MIN('Rp0,2, МПа'!E352/1.5,'Rm, МПа'!E352/2.6),"-")</f>
        <v>144</v>
      </c>
      <c r="F352" s="32">
        <f>IFERROR(MIN('Rp0,2, МПа'!F352/1.5,'Rm, МПа'!F352/2.6),"-")</f>
        <v>144</v>
      </c>
      <c r="G352" s="32">
        <f>IFERROR(MIN('Rp0,2, МПа'!G352/1.5,'Rm, МПа'!G352/2.6),"-")</f>
        <v>144</v>
      </c>
      <c r="H352" s="32">
        <f>IFERROR(MIN('Rp0,2, МПа'!H352/1.5,'Rm, МПа'!H352/2.6),"-")</f>
        <v>144</v>
      </c>
      <c r="I352" s="32">
        <f>IFERROR(MIN('Rp0,2, МПа'!I352/1.5,'Rm, МПа'!I352/2.6),"-")</f>
        <v>144</v>
      </c>
      <c r="J352" s="32">
        <f>IFERROR(MIN('Rp0,2, МПа'!J352/1.5,'Rm, МПа'!J352/2.6),"-")</f>
        <v>130.66666666666666</v>
      </c>
      <c r="K352" s="32">
        <f>IFERROR(MIN('Rp0,2, МПа'!K352/1.5,'Rm, МПа'!K352/2.6),"-")</f>
        <v>130.66666666666666</v>
      </c>
      <c r="L352" s="32">
        <f>IFERROR(MIN('Rp0,2, МПа'!L352/1.5,'Rm, МПа'!L352/2.6),"-")</f>
        <v>130.66666666666666</v>
      </c>
      <c r="M352" s="32">
        <f>IFERROR(MIN('Rp0,2, МПа'!M352/1.5,'Rm, МПа'!M352/2.6),"-")</f>
        <v>130.66666666666666</v>
      </c>
      <c r="N352" s="32">
        <f>IFERROR(MIN('Rp0,2, МПа'!N352/1.5,'Rm, МПа'!N352/2.6),"-")</f>
        <v>117.33333333333333</v>
      </c>
      <c r="O352" s="32">
        <f>IFERROR(MIN('Rp0,2, МПа'!O352/1.5,'Rm, МПа'!O352/2.6),"-")</f>
        <v>104.66666666666667</v>
      </c>
      <c r="P352" s="33" t="str">
        <f>IFERROR(MIN('Rp0,2, МПа'!P352/1.5,'Rm, МПа'!P352/2.6),"-")</f>
        <v>-</v>
      </c>
      <c r="Q352" s="31">
        <f>IFERROR('Rp0,2, МПа'!D352/2,"-")</f>
        <v>108</v>
      </c>
      <c r="R352" s="32">
        <f>IFERROR('Rp0,2, МПа'!E352/2,"-")</f>
        <v>108</v>
      </c>
      <c r="S352" s="32">
        <f>IFERROR('Rp0,2, МПа'!F352/2,"-")</f>
        <v>108</v>
      </c>
      <c r="T352" s="32">
        <f>IFERROR('Rp0,2, МПа'!G352/2,"-")</f>
        <v>108</v>
      </c>
      <c r="U352" s="32">
        <f>IFERROR('Rp0,2, МПа'!H352/2,"-")</f>
        <v>108</v>
      </c>
      <c r="V352" s="32">
        <f>IFERROR('Rp0,2, МПа'!I352/2,"-")</f>
        <v>108</v>
      </c>
      <c r="W352" s="32">
        <f>IFERROR('Rp0,2, МПа'!J352/2,"-")</f>
        <v>98</v>
      </c>
      <c r="X352" s="32">
        <f>IFERROR('Rp0,2, МПа'!K352/2,"-")</f>
        <v>98</v>
      </c>
      <c r="Y352" s="32">
        <f>IFERROR('Rp0,2, МПа'!L352/2,"-")</f>
        <v>98</v>
      </c>
      <c r="Z352" s="32">
        <f>IFERROR('Rp0,2, МПа'!M352/2,"-")</f>
        <v>98</v>
      </c>
      <c r="AA352" s="32">
        <f>IFERROR('Rp0,2, МПа'!N352/2,"-")</f>
        <v>88</v>
      </c>
      <c r="AB352" s="32">
        <f>IFERROR('Rp0,2, МПа'!O352/2,"-")</f>
        <v>78.5</v>
      </c>
      <c r="AC352" s="33" t="str">
        <f>IFERROR('Rp0,2, МПа'!P352/2,"-")</f>
        <v>-</v>
      </c>
    </row>
    <row r="353" spans="1:29" ht="25.5" x14ac:dyDescent="0.25">
      <c r="A353" s="10" t="str">
        <f>INDEX('Обработка исходного'!B:B,ROW($B$3)+4*(ROW($B353)-ROW($B$3)))</f>
        <v>Сплав на железоникелевой основе</v>
      </c>
      <c r="B353" s="47" t="str">
        <f>INDEX('Обработка исходного'!D:D,ROW($B$3)+4*(ROW($B353)-ROW($B$3)))</f>
        <v>Сплав ХН35ВТ</v>
      </c>
      <c r="C353" s="27" t="str">
        <f>'Rp0,2, МПа'!C353</f>
        <v>Заготовки крепежных деталей толщиной до 400 мм и от 620 до 650 мм, КП395*</v>
      </c>
      <c r="D353" s="31">
        <f>IFERROR(MIN('Rp0,2, МПа'!D353/1.5,'Rm, МПа'!D353/2.6),"-")</f>
        <v>263.33333333333331</v>
      </c>
      <c r="E353" s="32">
        <f>IFERROR(MIN('Rp0,2, МПа'!E353/1.5,'Rm, МПа'!E353/2.6),"-")</f>
        <v>263.33333333333331</v>
      </c>
      <c r="F353" s="32">
        <f>IFERROR(MIN('Rp0,2, МПа'!F353/1.5,'Rm, МПа'!F353/2.6),"-")</f>
        <v>248.66666666666666</v>
      </c>
      <c r="G353" s="32">
        <f>IFERROR(MIN('Rp0,2, МПа'!G353/1.5,'Rm, МПа'!G353/2.6),"-")</f>
        <v>242</v>
      </c>
      <c r="H353" s="32">
        <f>IFERROR(MIN('Rp0,2, МПа'!H353/1.5,'Rm, МПа'!H353/2.6),"-")</f>
        <v>235.33333333333334</v>
      </c>
      <c r="I353" s="32">
        <f>IFERROR(MIN('Rp0,2, МПа'!I353/1.5,'Rm, МПа'!I353/2.6),"-")</f>
        <v>235.33333333333334</v>
      </c>
      <c r="J353" s="32">
        <f>IFERROR(MIN('Rp0,2, МПа'!J353/1.5,'Rm, МПа'!J353/2.6),"-")</f>
        <v>235.33333333333334</v>
      </c>
      <c r="K353" s="32">
        <f>IFERROR(MIN('Rp0,2, МПа'!K353/1.5,'Rm, МПа'!K353/2.6),"-")</f>
        <v>235.33333333333334</v>
      </c>
      <c r="L353" s="32">
        <f>IFERROR(MIN('Rp0,2, МПа'!L353/1.5,'Rm, МПа'!L353/2.6),"-")</f>
        <v>235.33333333333334</v>
      </c>
      <c r="M353" s="32">
        <f>IFERROR(MIN('Rp0,2, МПа'!M353/1.5,'Rm, МПа'!M353/2.6),"-")</f>
        <v>235.33333333333334</v>
      </c>
      <c r="N353" s="32">
        <f>IFERROR(MIN('Rp0,2, МПа'!N353/1.5,'Rm, МПа'!N353/2.6),"-")</f>
        <v>230</v>
      </c>
      <c r="O353" s="32">
        <f>IFERROR(MIN('Rp0,2, МПа'!O353/1.5,'Rm, МПа'!O353/2.6),"-")</f>
        <v>218.46153846153845</v>
      </c>
      <c r="P353" s="33">
        <f>IFERROR(MIN('Rp0,2, МПа'!P353/1.5,'Rm, МПа'!P353/2.6),"-")</f>
        <v>207.30769230769229</v>
      </c>
      <c r="Q353" s="31">
        <f>IFERROR('Rp0,2, МПа'!D353/2,"-")</f>
        <v>197.5</v>
      </c>
      <c r="R353" s="32">
        <f>IFERROR('Rp0,2, МПа'!E353/2,"-")</f>
        <v>197.5</v>
      </c>
      <c r="S353" s="32">
        <f>IFERROR('Rp0,2, МПа'!F353/2,"-")</f>
        <v>186.5</v>
      </c>
      <c r="T353" s="32">
        <f>IFERROR('Rp0,2, МПа'!G353/2,"-")</f>
        <v>181.5</v>
      </c>
      <c r="U353" s="32">
        <f>IFERROR('Rp0,2, МПа'!H353/2,"-")</f>
        <v>176.5</v>
      </c>
      <c r="V353" s="32">
        <f>IFERROR('Rp0,2, МПа'!I353/2,"-")</f>
        <v>176.5</v>
      </c>
      <c r="W353" s="32">
        <f>IFERROR('Rp0,2, МПа'!J353/2,"-")</f>
        <v>176.5</v>
      </c>
      <c r="X353" s="32">
        <f>IFERROR('Rp0,2, МПа'!K353/2,"-")</f>
        <v>176.5</v>
      </c>
      <c r="Y353" s="32">
        <f>IFERROR('Rp0,2, МПа'!L353/2,"-")</f>
        <v>176.5</v>
      </c>
      <c r="Z353" s="32">
        <f>IFERROR('Rp0,2, МПа'!M353/2,"-")</f>
        <v>176.5</v>
      </c>
      <c r="AA353" s="32">
        <f>IFERROR('Rp0,2, МПа'!N353/2,"-")</f>
        <v>176.5</v>
      </c>
      <c r="AB353" s="32">
        <f>IFERROR('Rp0,2, МПа'!O353/2,"-")</f>
        <v>171.5</v>
      </c>
      <c r="AC353" s="33">
        <f>IFERROR('Rp0,2, МПа'!P353/2,"-")</f>
        <v>166.5</v>
      </c>
    </row>
    <row r="354" spans="1:29" ht="25.5" x14ac:dyDescent="0.25">
      <c r="A354" s="10" t="str">
        <f>INDEX('Обработка исходного'!B:B,ROW($B$3)+4*(ROW($B354)-ROW($B$3)))</f>
        <v>Сплав на железоникелевой основе</v>
      </c>
      <c r="B354" s="47" t="str">
        <f>INDEX('Обработка исходного'!D:D,ROW($B$3)+4*(ROW($B354)-ROW($B$3)))</f>
        <v>Сплав ХН35ВТ</v>
      </c>
      <c r="C354" s="27" t="str">
        <f>'Rp0,2, МПа'!C354</f>
        <v>Сортовой прокат толщиной до 100 мм</v>
      </c>
      <c r="D354" s="31">
        <f>IFERROR(MIN('Rp0,2, МПа'!D354/1.5,'Rm, МПа'!D354/2.6),"-")</f>
        <v>263.33333333333331</v>
      </c>
      <c r="E354" s="32">
        <f>IFERROR(MIN('Rp0,2, МПа'!E354/1.5,'Rm, МПа'!E354/2.6),"-")</f>
        <v>263.33333333333331</v>
      </c>
      <c r="F354" s="32">
        <f>IFERROR(MIN('Rp0,2, МПа'!F354/1.5,'Rm, МПа'!F354/2.6),"-")</f>
        <v>248.66666666666666</v>
      </c>
      <c r="G354" s="32">
        <f>IFERROR(MIN('Rp0,2, МПа'!G354/1.5,'Rm, МПа'!G354/2.6),"-")</f>
        <v>242</v>
      </c>
      <c r="H354" s="32">
        <f>IFERROR(MIN('Rp0,2, МПа'!H354/1.5,'Rm, МПа'!H354/2.6),"-")</f>
        <v>235.33333333333334</v>
      </c>
      <c r="I354" s="32">
        <f>IFERROR(MIN('Rp0,2, МПа'!I354/1.5,'Rm, МПа'!I354/2.6),"-")</f>
        <v>235.33333333333334</v>
      </c>
      <c r="J354" s="32">
        <f>IFERROR(MIN('Rp0,2, МПа'!J354/1.5,'Rm, МПа'!J354/2.6),"-")</f>
        <v>235.33333333333334</v>
      </c>
      <c r="K354" s="32">
        <f>IFERROR(MIN('Rp0,2, МПа'!K354/1.5,'Rm, МПа'!K354/2.6),"-")</f>
        <v>235.33333333333334</v>
      </c>
      <c r="L354" s="32">
        <f>IFERROR(MIN('Rp0,2, МПа'!L354/1.5,'Rm, МПа'!L354/2.6),"-")</f>
        <v>235.33333333333334</v>
      </c>
      <c r="M354" s="32">
        <f>IFERROR(MIN('Rp0,2, МПа'!M354/1.5,'Rm, МПа'!M354/2.6),"-")</f>
        <v>235.33333333333334</v>
      </c>
      <c r="N354" s="32">
        <f>IFERROR(MIN('Rp0,2, МПа'!N354/1.5,'Rm, МПа'!N354/2.6),"-")</f>
        <v>230</v>
      </c>
      <c r="O354" s="32">
        <f>IFERROR(MIN('Rp0,2, МПа'!O354/1.5,'Rm, МПа'!O354/2.6),"-")</f>
        <v>218.46153846153845</v>
      </c>
      <c r="P354" s="33">
        <f>IFERROR(MIN('Rp0,2, МПа'!P354/1.5,'Rm, МПа'!P354/2.6),"-")</f>
        <v>207.30769230769229</v>
      </c>
      <c r="Q354" s="31">
        <f>IFERROR('Rp0,2, МПа'!D354/2,"-")</f>
        <v>197.5</v>
      </c>
      <c r="R354" s="32">
        <f>IFERROR('Rp0,2, МПа'!E354/2,"-")</f>
        <v>197.5</v>
      </c>
      <c r="S354" s="32">
        <f>IFERROR('Rp0,2, МПа'!F354/2,"-")</f>
        <v>186.5</v>
      </c>
      <c r="T354" s="32">
        <f>IFERROR('Rp0,2, МПа'!G354/2,"-")</f>
        <v>181.5</v>
      </c>
      <c r="U354" s="32">
        <f>IFERROR('Rp0,2, МПа'!H354/2,"-")</f>
        <v>176.5</v>
      </c>
      <c r="V354" s="32">
        <f>IFERROR('Rp0,2, МПа'!I354/2,"-")</f>
        <v>176.5</v>
      </c>
      <c r="W354" s="32">
        <f>IFERROR('Rp0,2, МПа'!J354/2,"-")</f>
        <v>176.5</v>
      </c>
      <c r="X354" s="32">
        <f>IFERROR('Rp0,2, МПа'!K354/2,"-")</f>
        <v>176.5</v>
      </c>
      <c r="Y354" s="32">
        <f>IFERROR('Rp0,2, МПа'!L354/2,"-")</f>
        <v>176.5</v>
      </c>
      <c r="Z354" s="32">
        <f>IFERROR('Rp0,2, МПа'!M354/2,"-")</f>
        <v>176.5</v>
      </c>
      <c r="AA354" s="32">
        <f>IFERROR('Rp0,2, МПа'!N354/2,"-")</f>
        <v>176.5</v>
      </c>
      <c r="AB354" s="32">
        <f>IFERROR('Rp0,2, МПа'!O354/2,"-")</f>
        <v>171.5</v>
      </c>
      <c r="AC354" s="33">
        <f>IFERROR('Rp0,2, МПа'!P354/2,"-")</f>
        <v>166.5</v>
      </c>
    </row>
    <row r="355" spans="1:29" ht="25.5" x14ac:dyDescent="0.25">
      <c r="A355" s="10" t="str">
        <f>INDEX('Обработка исходного'!B:B,ROW($B$3)+4*(ROW($B355)-ROW($B$3)))</f>
        <v>Сплав на железоникелевой основе</v>
      </c>
      <c r="B355" s="47" t="str">
        <f>INDEX('Обработка исходного'!D:D,ROW($B$3)+4*(ROW($B355)-ROW($B$3)))</f>
        <v>Сплав ХН35ВТ-ВД</v>
      </c>
      <c r="C355" s="27" t="str">
        <f>'Rp0,2, МПа'!C355</f>
        <v>Кованый и горячекатаный пруток диаметром от 40 до 200 мм</v>
      </c>
      <c r="D355" s="31">
        <f>IFERROR(MIN('Rp0,2, МПа'!D355/1.5,'Rm, МПа'!D355/2.6),"-")</f>
        <v>320.76923076923077</v>
      </c>
      <c r="E355" s="32">
        <f>IFERROR(MIN('Rp0,2, МПа'!E355/1.5,'Rm, МПа'!E355/2.6),"-")</f>
        <v>313.07692307692309</v>
      </c>
      <c r="F355" s="32">
        <f>IFERROR(MIN('Rp0,2, МПа'!F355/1.5,'Rm, МПа'!F355/2.6),"-")</f>
        <v>307.33333333333331</v>
      </c>
      <c r="G355" s="32">
        <f>IFERROR(MIN('Rp0,2, МПа'!G355/1.5,'Rm, МПа'!G355/2.6),"-")</f>
        <v>300.66666666666669</v>
      </c>
      <c r="H355" s="32">
        <f>IFERROR(MIN('Rp0,2, МПа'!H355/1.5,'Rm, МПа'!H355/2.6),"-")</f>
        <v>294</v>
      </c>
      <c r="I355" s="32">
        <f>IFERROR(MIN('Rp0,2, МПа'!I355/1.5,'Rm, МПа'!I355/2.6),"-")</f>
        <v>294</v>
      </c>
      <c r="J355" s="32">
        <f>IFERROR(MIN('Rp0,2, МПа'!J355/1.5,'Rm, МПа'!J355/2.6),"-")</f>
        <v>290.38461538461536</v>
      </c>
      <c r="K355" s="32">
        <f>IFERROR(MIN('Rp0,2, МПа'!K355/1.5,'Rm, МПа'!K355/2.6),"-")</f>
        <v>286.92307692307691</v>
      </c>
      <c r="L355" s="32">
        <f>IFERROR(MIN('Rp0,2, МПа'!L355/1.5,'Rm, МПа'!L355/2.6),"-")</f>
        <v>283.07692307692309</v>
      </c>
      <c r="M355" s="32">
        <f>IFERROR(MIN('Rp0,2, МПа'!M355/1.5,'Rm, МПа'!M355/2.6),"-")</f>
        <v>283.07692307692309</v>
      </c>
      <c r="N355" s="32">
        <f>IFERROR(MIN('Rp0,2, МПа'!N355/1.5,'Rm, МПа'!N355/2.6),"-")</f>
        <v>283.07692307692309</v>
      </c>
      <c r="O355" s="32">
        <f>IFERROR(MIN('Rp0,2, МПа'!O355/1.5,'Rm, МПа'!O355/2.6),"-")</f>
        <v>271.53846153846155</v>
      </c>
      <c r="P355" s="33">
        <f>IFERROR(MIN('Rp0,2, МПа'!P355/1.5,'Rm, МПа'!P355/2.6),"-")</f>
        <v>256.53846153846155</v>
      </c>
      <c r="Q355" s="31">
        <f>IFERROR('Rp0,2, МПа'!D355/2,"-")</f>
        <v>245.5</v>
      </c>
      <c r="R355" s="32">
        <f>IFERROR('Rp0,2, МПа'!E355/2,"-")</f>
        <v>245.5</v>
      </c>
      <c r="S355" s="32">
        <f>IFERROR('Rp0,2, МПа'!F355/2,"-")</f>
        <v>230.5</v>
      </c>
      <c r="T355" s="32">
        <f>IFERROR('Rp0,2, МПа'!G355/2,"-")</f>
        <v>225.5</v>
      </c>
      <c r="U355" s="32">
        <f>IFERROR('Rp0,2, МПа'!H355/2,"-")</f>
        <v>220.5</v>
      </c>
      <c r="V355" s="32">
        <f>IFERROR('Rp0,2, МПа'!I355/2,"-")</f>
        <v>220.5</v>
      </c>
      <c r="W355" s="32">
        <f>IFERROR('Rp0,2, МПа'!J355/2,"-")</f>
        <v>220.5</v>
      </c>
      <c r="X355" s="32">
        <f>IFERROR('Rp0,2, МПа'!K355/2,"-")</f>
        <v>220.5</v>
      </c>
      <c r="Y355" s="32">
        <f>IFERROR('Rp0,2, МПа'!L355/2,"-")</f>
        <v>220.5</v>
      </c>
      <c r="Z355" s="32">
        <f>IFERROR('Rp0,2, МПа'!M355/2,"-")</f>
        <v>220.5</v>
      </c>
      <c r="AA355" s="32">
        <f>IFERROR('Rp0,2, МПа'!N355/2,"-")</f>
        <v>220.5</v>
      </c>
      <c r="AB355" s="32">
        <f>IFERROR('Rp0,2, МПа'!O355/2,"-")</f>
        <v>220.5</v>
      </c>
      <c r="AC355" s="33">
        <f>IFERROR('Rp0,2, МПа'!P355/2,"-")</f>
        <v>206</v>
      </c>
    </row>
    <row r="356" spans="1:29" ht="25.5" x14ac:dyDescent="0.25">
      <c r="A356" s="10" t="str">
        <f>INDEX('Обработка исходного'!B:B,ROW($B$3)+4*(ROW($B356)-ROW($B$3)))</f>
        <v>Сплав на железоникелевой основе</v>
      </c>
      <c r="B356" s="47" t="str">
        <f>INDEX('Обработка исходного'!D:D,ROW($B$3)+4*(ROW($B356)-ROW($B$3)))</f>
        <v>Сплав ХН35ВТ-ВД</v>
      </c>
      <c r="C356" s="27" t="str">
        <f>'Rp0,2, МПа'!C356</f>
        <v>Сортовой прокат до 100 мм</v>
      </c>
      <c r="D356" s="31">
        <f>IFERROR(MIN('Rp0,2, МПа'!D356/1.5,'Rm, МПа'!D356/2.6),"-")</f>
        <v>320.76923076923077</v>
      </c>
      <c r="E356" s="32">
        <f>IFERROR(MIN('Rp0,2, МПа'!E356/1.5,'Rm, МПа'!E356/2.6),"-")</f>
        <v>313.07692307692309</v>
      </c>
      <c r="F356" s="32">
        <f>IFERROR(MIN('Rp0,2, МПа'!F356/1.5,'Rm, МПа'!F356/2.6),"-")</f>
        <v>307.33333333333331</v>
      </c>
      <c r="G356" s="32">
        <f>IFERROR(MIN('Rp0,2, МПа'!G356/1.5,'Rm, МПа'!G356/2.6),"-")</f>
        <v>300.66666666666669</v>
      </c>
      <c r="H356" s="32">
        <f>IFERROR(MIN('Rp0,2, МПа'!H356/1.5,'Rm, МПа'!H356/2.6),"-")</f>
        <v>294</v>
      </c>
      <c r="I356" s="32">
        <f>IFERROR(MIN('Rp0,2, МПа'!I356/1.5,'Rm, МПа'!I356/2.6),"-")</f>
        <v>294</v>
      </c>
      <c r="J356" s="32">
        <f>IFERROR(MIN('Rp0,2, МПа'!J356/1.5,'Rm, МПа'!J356/2.6),"-")</f>
        <v>290.38461538461536</v>
      </c>
      <c r="K356" s="32">
        <f>IFERROR(MIN('Rp0,2, МПа'!K356/1.5,'Rm, МПа'!K356/2.6),"-")</f>
        <v>286.92307692307691</v>
      </c>
      <c r="L356" s="32">
        <f>IFERROR(MIN('Rp0,2, МПа'!L356/1.5,'Rm, МПа'!L356/2.6),"-")</f>
        <v>283.07692307692309</v>
      </c>
      <c r="M356" s="32">
        <f>IFERROR(MIN('Rp0,2, МПа'!M356/1.5,'Rm, МПа'!M356/2.6),"-")</f>
        <v>283.07692307692309</v>
      </c>
      <c r="N356" s="32">
        <f>IFERROR(MIN('Rp0,2, МПа'!N356/1.5,'Rm, МПа'!N356/2.6),"-")</f>
        <v>283.07692307692309</v>
      </c>
      <c r="O356" s="32">
        <f>IFERROR(MIN('Rp0,2, МПа'!O356/1.5,'Rm, МПа'!O356/2.6),"-")</f>
        <v>271.53846153846155</v>
      </c>
      <c r="P356" s="33">
        <f>IFERROR(MIN('Rp0,2, МПа'!P356/1.5,'Rm, МПа'!P356/2.6),"-")</f>
        <v>256.53846153846155</v>
      </c>
      <c r="Q356" s="31">
        <f>IFERROR('Rp0,2, МПа'!D356/2,"-")</f>
        <v>245.5</v>
      </c>
      <c r="R356" s="32">
        <f>IFERROR('Rp0,2, МПа'!E356/2,"-")</f>
        <v>245.5</v>
      </c>
      <c r="S356" s="32">
        <f>IFERROR('Rp0,2, МПа'!F356/2,"-")</f>
        <v>230.5</v>
      </c>
      <c r="T356" s="32">
        <f>IFERROR('Rp0,2, МПа'!G356/2,"-")</f>
        <v>225.5</v>
      </c>
      <c r="U356" s="32">
        <f>IFERROR('Rp0,2, МПа'!H356/2,"-")</f>
        <v>220.5</v>
      </c>
      <c r="V356" s="32">
        <f>IFERROR('Rp0,2, МПа'!I356/2,"-")</f>
        <v>220.5</v>
      </c>
      <c r="W356" s="32">
        <f>IFERROR('Rp0,2, МПа'!J356/2,"-")</f>
        <v>220.5</v>
      </c>
      <c r="X356" s="32">
        <f>IFERROR('Rp0,2, МПа'!K356/2,"-")</f>
        <v>220.5</v>
      </c>
      <c r="Y356" s="32">
        <f>IFERROR('Rp0,2, МПа'!L356/2,"-")</f>
        <v>220.5</v>
      </c>
      <c r="Z356" s="32">
        <f>IFERROR('Rp0,2, МПа'!M356/2,"-")</f>
        <v>220.5</v>
      </c>
      <c r="AA356" s="32">
        <f>IFERROR('Rp0,2, МПа'!N356/2,"-")</f>
        <v>220.5</v>
      </c>
      <c r="AB356" s="32">
        <f>IFERROR('Rp0,2, МПа'!O356/2,"-")</f>
        <v>220.5</v>
      </c>
      <c r="AC356" s="33">
        <f>IFERROR('Rp0,2, МПа'!P356/2,"-")</f>
        <v>206</v>
      </c>
    </row>
    <row r="357" spans="1:29" ht="25.5" x14ac:dyDescent="0.25">
      <c r="A357" s="10" t="str">
        <f>INDEX('Обработка исходного'!B:B,ROW($B$3)+4*(ROW($B357)-ROW($B$3)))</f>
        <v>Сплав на железоникелевой основе</v>
      </c>
      <c r="B357" s="47" t="str">
        <f>INDEX('Обработка исходного'!D:D,ROW($B$3)+4*(ROW($B357)-ROW($B$3)))</f>
        <v>Сплав ХН35ВТЮ</v>
      </c>
      <c r="C357" s="27" t="str">
        <f>'Rp0,2, МПа'!C357</f>
        <v/>
      </c>
      <c r="D357" s="31">
        <f>IFERROR(MIN('Rp0,2, МПа'!D357/1.5,'Rm, МПа'!D357/2.6),"-")</f>
        <v>339.61538461538458</v>
      </c>
      <c r="E357" s="32">
        <f>IFERROR(MIN('Rp0,2, МПа'!E357/1.5,'Rm, МПа'!E357/2.6),"-")</f>
        <v>339.61538461538458</v>
      </c>
      <c r="F357" s="32">
        <f>IFERROR(MIN('Rp0,2, МПа'!F357/1.5,'Rm, МПа'!F357/2.6),"-")</f>
        <v>339.61538461538458</v>
      </c>
      <c r="G357" s="32">
        <f>IFERROR(MIN('Rp0,2, МПа'!G357/1.5,'Rm, МПа'!G357/2.6),"-")</f>
        <v>339.61538461538458</v>
      </c>
      <c r="H357" s="32">
        <f>IFERROR(MIN('Rp0,2, МПа'!H357/1.5,'Rm, МПа'!H357/2.6),"-")</f>
        <v>339.61538461538458</v>
      </c>
      <c r="I357" s="32">
        <f>IFERROR(MIN('Rp0,2, МПа'!I357/1.5,'Rm, МПа'!I357/2.6),"-")</f>
        <v>339.61538461538458</v>
      </c>
      <c r="J357" s="32">
        <f>IFERROR(MIN('Rp0,2, МПа'!J357/1.5,'Rm, МПа'!J357/2.6),"-")</f>
        <v>339.61538461538458</v>
      </c>
      <c r="K357" s="32">
        <f>IFERROR(MIN('Rp0,2, МПа'!K357/1.5,'Rm, МПа'!K357/2.6),"-")</f>
        <v>339.61538461538458</v>
      </c>
      <c r="L357" s="32">
        <f>IFERROR(MIN('Rp0,2, МПа'!L357/1.5,'Rm, МПа'!L357/2.6),"-")</f>
        <v>339.61538461538458</v>
      </c>
      <c r="M357" s="32">
        <f>IFERROR(MIN('Rp0,2, МПа'!M357/1.5,'Rm, МПа'!M357/2.6),"-")</f>
        <v>339.61538461538458</v>
      </c>
      <c r="N357" s="32">
        <f>IFERROR(MIN('Rp0,2, МПа'!N357/1.5,'Rm, МПа'!N357/2.6),"-")</f>
        <v>339.61538461538458</v>
      </c>
      <c r="O357" s="32">
        <f>IFERROR(MIN('Rp0,2, МПа'!O357/1.5,'Rm, МПа'!O357/2.6),"-")</f>
        <v>339.61538461538458</v>
      </c>
      <c r="P357" s="33">
        <f>IFERROR(MIN('Rp0,2, МПа'!P357/1.5,'Rm, МПа'!P357/2.6),"-")</f>
        <v>339.61538461538458</v>
      </c>
      <c r="Q357" s="31">
        <f>IFERROR('Rp0,2, МПа'!D357/2,"-")</f>
        <v>294.5</v>
      </c>
      <c r="R357" s="32">
        <f>IFERROR('Rp0,2, МПа'!E357/2,"-")</f>
        <v>294.5</v>
      </c>
      <c r="S357" s="32">
        <f>IFERROR('Rp0,2, МПа'!F357/2,"-")</f>
        <v>294.5</v>
      </c>
      <c r="T357" s="32">
        <f>IFERROR('Rp0,2, МПа'!G357/2,"-")</f>
        <v>294.5</v>
      </c>
      <c r="U357" s="32">
        <f>IFERROR('Rp0,2, МПа'!H357/2,"-")</f>
        <v>294.5</v>
      </c>
      <c r="V357" s="32">
        <f>IFERROR('Rp0,2, МПа'!I357/2,"-")</f>
        <v>294.5</v>
      </c>
      <c r="W357" s="32">
        <f>IFERROR('Rp0,2, МПа'!J357/2,"-")</f>
        <v>294.5</v>
      </c>
      <c r="X357" s="32">
        <f>IFERROR('Rp0,2, МПа'!K357/2,"-")</f>
        <v>294.5</v>
      </c>
      <c r="Y357" s="32">
        <f>IFERROR('Rp0,2, МПа'!L357/2,"-")</f>
        <v>294.5</v>
      </c>
      <c r="Z357" s="32">
        <f>IFERROR('Rp0,2, МПа'!M357/2,"-")</f>
        <v>294.5</v>
      </c>
      <c r="AA357" s="32">
        <f>IFERROR('Rp0,2, МПа'!N357/2,"-")</f>
        <v>294.5</v>
      </c>
      <c r="AB357" s="32">
        <f>IFERROR('Rp0,2, МПа'!O357/2,"-")</f>
        <v>294.5</v>
      </c>
      <c r="AC357" s="33">
        <f>IFERROR('Rp0,2, МПа'!P357/2,"-")</f>
        <v>289.5</v>
      </c>
    </row>
    <row r="358" spans="1:29" ht="38.25" x14ac:dyDescent="0.25">
      <c r="A358" s="10" t="str">
        <f>INDEX('Обработка исходного'!B:B,ROW($B$3)+4*(ROW($B358)-ROW($B$3)))</f>
        <v>Сплав на железоникелевой основе</v>
      </c>
      <c r="B358" s="47" t="str">
        <f>INDEX('Обработка исходного'!D:D,ROW($B$3)+4*(ROW($B358)-ROW($B$3)))</f>
        <v>Сплав 0Х20Н46Б</v>
      </c>
      <c r="C358" s="27" t="str">
        <f>'Rp0,2, МПа'!C358</f>
        <v>Бесшовные трубы холодно и теплодеформированные наружным диаметром от 13 до 32 мм с толщиной стенки от 1,5 до 3 мм</v>
      </c>
      <c r="D358" s="31">
        <f>IFERROR(MIN('Rp0,2, МПа'!D358/1.5,'Rm, МПа'!D358/2.6),"-")</f>
        <v>130.66666666666666</v>
      </c>
      <c r="E358" s="32">
        <f>IFERROR(MIN('Rp0,2, МПа'!E358/1.5,'Rm, МПа'!E358/2.6),"-")</f>
        <v>124</v>
      </c>
      <c r="F358" s="32">
        <f>IFERROR(MIN('Rp0,2, МПа'!F358/1.5,'Rm, МПа'!F358/2.6),"-")</f>
        <v>124</v>
      </c>
      <c r="G358" s="32">
        <f>IFERROR(MIN('Rp0,2, МПа'!G358/1.5,'Rm, МПа'!G358/2.6),"-")</f>
        <v>118</v>
      </c>
      <c r="H358" s="32">
        <f>IFERROR(MIN('Rp0,2, МПа'!H358/1.5,'Rm, МПа'!H358/2.6),"-")</f>
        <v>111.33333333333333</v>
      </c>
      <c r="I358" s="32">
        <f>IFERROR(MIN('Rp0,2, МПа'!I358/1.5,'Rm, МПа'!I358/2.6),"-")</f>
        <v>111.33333333333333</v>
      </c>
      <c r="J358" s="32">
        <f>IFERROR(MIN('Rp0,2, МПа'!J358/1.5,'Rm, МПа'!J358/2.6),"-")</f>
        <v>111.33333333333333</v>
      </c>
      <c r="K358" s="32">
        <f>IFERROR(MIN('Rp0,2, МПа'!K358/1.5,'Rm, МПа'!K358/2.6),"-")</f>
        <v>104.66666666666667</v>
      </c>
      <c r="L358" s="32">
        <f>IFERROR(MIN('Rp0,2, МПа'!L358/1.5,'Rm, МПа'!L358/2.6),"-")</f>
        <v>104.66666666666667</v>
      </c>
      <c r="M358" s="32">
        <f>IFERROR(MIN('Rp0,2, МПа'!M358/1.5,'Rm, МПа'!M358/2.6),"-")</f>
        <v>104.66666666666667</v>
      </c>
      <c r="N358" s="32">
        <f>IFERROR(MIN('Rp0,2, МПа'!N358/1.5,'Rm, МПа'!N358/2.6),"-")</f>
        <v>104.66666666666667</v>
      </c>
      <c r="O358" s="32">
        <f>IFERROR(MIN('Rp0,2, МПа'!O358/1.5,'Rm, МПа'!O358/2.6),"-")</f>
        <v>104.66666666666667</v>
      </c>
      <c r="P358" s="33">
        <f>IFERROR(MIN('Rp0,2, МПа'!P358/1.5,'Rm, МПа'!P358/2.6),"-")</f>
        <v>98</v>
      </c>
      <c r="Q358" s="31">
        <f>IFERROR('Rp0,2, МПа'!D358/2,"-")</f>
        <v>98</v>
      </c>
      <c r="R358" s="32">
        <f>IFERROR('Rp0,2, МПа'!E358/2,"-")</f>
        <v>93</v>
      </c>
      <c r="S358" s="32">
        <f>IFERROR('Rp0,2, МПа'!F358/2,"-")</f>
        <v>93</v>
      </c>
      <c r="T358" s="32">
        <f>IFERROR('Rp0,2, МПа'!G358/2,"-")</f>
        <v>88.5</v>
      </c>
      <c r="U358" s="32">
        <f>IFERROR('Rp0,2, МПа'!H358/2,"-")</f>
        <v>83.5</v>
      </c>
      <c r="V358" s="32">
        <f>IFERROR('Rp0,2, МПа'!I358/2,"-")</f>
        <v>83.5</v>
      </c>
      <c r="W358" s="32">
        <f>IFERROR('Rp0,2, МПа'!J358/2,"-")</f>
        <v>83.5</v>
      </c>
      <c r="X358" s="32">
        <f>IFERROR('Rp0,2, МПа'!K358/2,"-")</f>
        <v>78.5</v>
      </c>
      <c r="Y358" s="32">
        <f>IFERROR('Rp0,2, МПа'!L358/2,"-")</f>
        <v>78.5</v>
      </c>
      <c r="Z358" s="32">
        <f>IFERROR('Rp0,2, МПа'!M358/2,"-")</f>
        <v>78.5</v>
      </c>
      <c r="AA358" s="32">
        <f>IFERROR('Rp0,2, МПа'!N358/2,"-")</f>
        <v>78.5</v>
      </c>
      <c r="AB358" s="32">
        <f>IFERROR('Rp0,2, МПа'!O358/2,"-")</f>
        <v>78.5</v>
      </c>
      <c r="AC358" s="33">
        <f>IFERROR('Rp0,2, МПа'!P358/2,"-")</f>
        <v>73.5</v>
      </c>
    </row>
    <row r="359" spans="1:29" ht="25.5" x14ac:dyDescent="0.25">
      <c r="A359" s="10" t="str">
        <f>INDEX('Обработка исходного'!B:B,ROW($B$3)+4*(ROW($B359)-ROW($B$3)))</f>
        <v>Сплав на железоникелевой основе</v>
      </c>
      <c r="B359" s="47" t="str">
        <f>INDEX('Обработка исходного'!D:D,ROW($B$3)+4*(ROW($B359)-ROW($B$3)))</f>
        <v>Сплав 0Х20Н46Б</v>
      </c>
      <c r="C359" s="27" t="str">
        <f>'Rp0,2, МПа'!C359</f>
        <v>Прутки круглого и квадратного сечения толщиной или диаметром от 30 до 170 мм</v>
      </c>
      <c r="D359" s="31">
        <f>IFERROR(MIN('Rp0,2, МПа'!D359/1.5,'Rm, МПа'!D359/2.6),"-")</f>
        <v>137.33333333333334</v>
      </c>
      <c r="E359" s="32">
        <f>IFERROR(MIN('Rp0,2, МПа'!E359/1.5,'Rm, МПа'!E359/2.6),"-")</f>
        <v>130.66666666666666</v>
      </c>
      <c r="F359" s="32">
        <f>IFERROR(MIN('Rp0,2, МПа'!F359/1.5,'Rm, МПа'!F359/2.6),"-")</f>
        <v>130.66666666666666</v>
      </c>
      <c r="G359" s="32">
        <f>IFERROR(MIN('Rp0,2, МПа'!G359/1.5,'Rm, МПа'!G359/2.6),"-")</f>
        <v>124</v>
      </c>
      <c r="H359" s="32">
        <f>IFERROR(MIN('Rp0,2, МПа'!H359/1.5,'Rm, МПа'!H359/2.6),"-")</f>
        <v>118</v>
      </c>
      <c r="I359" s="32">
        <f>IFERROR(MIN('Rp0,2, МПа'!I359/1.5,'Rm, МПа'!I359/2.6),"-")</f>
        <v>118</v>
      </c>
      <c r="J359" s="32">
        <f>IFERROR(MIN('Rp0,2, МПа'!J359/1.5,'Rm, МПа'!J359/2.6),"-")</f>
        <v>118</v>
      </c>
      <c r="K359" s="32">
        <f>IFERROR(MIN('Rp0,2, МПа'!K359/1.5,'Rm, МПа'!K359/2.6),"-")</f>
        <v>111.33333333333333</v>
      </c>
      <c r="L359" s="32">
        <f>IFERROR(MIN('Rp0,2, МПа'!L359/1.5,'Rm, МПа'!L359/2.6),"-")</f>
        <v>111.33333333333333</v>
      </c>
      <c r="M359" s="32">
        <f>IFERROR(MIN('Rp0,2, МПа'!M359/1.5,'Rm, МПа'!M359/2.6),"-")</f>
        <v>111.33333333333333</v>
      </c>
      <c r="N359" s="32">
        <f>IFERROR(MIN('Rp0,2, МПа'!N359/1.5,'Rm, МПа'!N359/2.6),"-")</f>
        <v>111.33333333333333</v>
      </c>
      <c r="O359" s="32">
        <f>IFERROR(MIN('Rp0,2, МПа'!O359/1.5,'Rm, МПа'!O359/2.6),"-")</f>
        <v>111.33333333333333</v>
      </c>
      <c r="P359" s="33">
        <f>IFERROR(MIN('Rp0,2, МПа'!P359/1.5,'Rm, МПа'!P359/2.6),"-")</f>
        <v>104.66666666666667</v>
      </c>
      <c r="Q359" s="31">
        <f>IFERROR('Rp0,2, МПа'!D359/2,"-")</f>
        <v>103</v>
      </c>
      <c r="R359" s="32">
        <f>IFERROR('Rp0,2, МПа'!E359/2,"-")</f>
        <v>98</v>
      </c>
      <c r="S359" s="32">
        <f>IFERROR('Rp0,2, МПа'!F359/2,"-")</f>
        <v>98</v>
      </c>
      <c r="T359" s="32">
        <f>IFERROR('Rp0,2, МПа'!G359/2,"-")</f>
        <v>93</v>
      </c>
      <c r="U359" s="32">
        <f>IFERROR('Rp0,2, МПа'!H359/2,"-")</f>
        <v>88.5</v>
      </c>
      <c r="V359" s="32">
        <f>IFERROR('Rp0,2, МПа'!I359/2,"-")</f>
        <v>88.5</v>
      </c>
      <c r="W359" s="32">
        <f>IFERROR('Rp0,2, МПа'!J359/2,"-")</f>
        <v>88.5</v>
      </c>
      <c r="X359" s="32">
        <f>IFERROR('Rp0,2, МПа'!K359/2,"-")</f>
        <v>83.5</v>
      </c>
      <c r="Y359" s="32">
        <f>IFERROR('Rp0,2, МПа'!L359/2,"-")</f>
        <v>83.5</v>
      </c>
      <c r="Z359" s="32">
        <f>IFERROR('Rp0,2, МПа'!M359/2,"-")</f>
        <v>83.5</v>
      </c>
      <c r="AA359" s="32">
        <f>IFERROR('Rp0,2, МПа'!N359/2,"-")</f>
        <v>83.5</v>
      </c>
      <c r="AB359" s="32">
        <f>IFERROR('Rp0,2, МПа'!O359/2,"-")</f>
        <v>83.5</v>
      </c>
      <c r="AC359" s="33">
        <f>IFERROR('Rp0,2, МПа'!P359/2,"-")</f>
        <v>78.5</v>
      </c>
    </row>
    <row r="360" spans="1:29" x14ac:dyDescent="0.25">
      <c r="A360" s="11"/>
      <c r="B360" s="11"/>
      <c r="C360" s="28"/>
    </row>
    <row r="361" spans="1:29" x14ac:dyDescent="0.25">
      <c r="A361" s="11"/>
      <c r="B361" s="11"/>
      <c r="C361" s="28"/>
    </row>
    <row r="362" spans="1:29" x14ac:dyDescent="0.25">
      <c r="A362" s="11"/>
      <c r="B362" s="11"/>
      <c r="C362" s="28"/>
    </row>
    <row r="363" spans="1:29" x14ac:dyDescent="0.25">
      <c r="A363" s="11"/>
      <c r="B363" s="11"/>
      <c r="C363" s="28"/>
    </row>
    <row r="364" spans="1:29" x14ac:dyDescent="0.25">
      <c r="A364" s="11"/>
      <c r="B364" s="11"/>
      <c r="C364" s="28"/>
    </row>
    <row r="365" spans="1:29" x14ac:dyDescent="0.25">
      <c r="A365" s="11"/>
      <c r="B365" s="11"/>
      <c r="C365" s="28"/>
    </row>
    <row r="366" spans="1:29" x14ac:dyDescent="0.25">
      <c r="A366" s="11"/>
      <c r="B366" s="11"/>
      <c r="C366" s="28"/>
    </row>
    <row r="367" spans="1:29" x14ac:dyDescent="0.25">
      <c r="A367" s="11"/>
      <c r="B367" s="11"/>
      <c r="C367" s="28"/>
    </row>
    <row r="368" spans="1:29" x14ac:dyDescent="0.25">
      <c r="A368" s="11"/>
      <c r="B368" s="11"/>
      <c r="C368" s="28"/>
    </row>
    <row r="369" spans="1:3" x14ac:dyDescent="0.25">
      <c r="A369" s="11"/>
      <c r="B369" s="11"/>
      <c r="C369" s="28"/>
    </row>
    <row r="370" spans="1:3" x14ac:dyDescent="0.25">
      <c r="A370" s="11"/>
      <c r="B370" s="11"/>
      <c r="C370" s="28"/>
    </row>
    <row r="371" spans="1:3" x14ac:dyDescent="0.25">
      <c r="A371" s="11"/>
      <c r="B371" s="11"/>
      <c r="C371" s="28"/>
    </row>
    <row r="372" spans="1:3" x14ac:dyDescent="0.25">
      <c r="A372" s="11"/>
      <c r="B372" s="11"/>
      <c r="C372" s="28"/>
    </row>
    <row r="373" spans="1:3" x14ac:dyDescent="0.25">
      <c r="A373" s="11"/>
      <c r="B373" s="11"/>
      <c r="C373" s="28"/>
    </row>
    <row r="374" spans="1:3" x14ac:dyDescent="0.25">
      <c r="A374" s="11"/>
      <c r="B374" s="11"/>
      <c r="C374" s="28"/>
    </row>
    <row r="375" spans="1:3" x14ac:dyDescent="0.25">
      <c r="A375" s="11"/>
      <c r="B375" s="11"/>
      <c r="C375" s="28"/>
    </row>
    <row r="376" spans="1:3" x14ac:dyDescent="0.25">
      <c r="A376" s="11"/>
      <c r="B376" s="11"/>
      <c r="C376" s="28"/>
    </row>
    <row r="377" spans="1:3" x14ac:dyDescent="0.25">
      <c r="A377" s="11"/>
      <c r="B377" s="11"/>
      <c r="C377" s="28"/>
    </row>
    <row r="378" spans="1:3" x14ac:dyDescent="0.25">
      <c r="A378" s="11"/>
      <c r="B378" s="11"/>
      <c r="C378" s="28"/>
    </row>
    <row r="379" spans="1:3" x14ac:dyDescent="0.25">
      <c r="A379" s="11"/>
      <c r="B379" s="11"/>
      <c r="C379" s="28"/>
    </row>
    <row r="380" spans="1:3" x14ac:dyDescent="0.25">
      <c r="A380" s="12"/>
      <c r="B380" s="12"/>
      <c r="C380" s="29"/>
    </row>
    <row r="381" spans="1:3" x14ac:dyDescent="0.25">
      <c r="A381" s="11"/>
      <c r="B381" s="11"/>
      <c r="C381" s="28"/>
    </row>
    <row r="382" spans="1:3" x14ac:dyDescent="0.25">
      <c r="A382" s="11"/>
      <c r="B382" s="11"/>
      <c r="C382" s="28"/>
    </row>
    <row r="383" spans="1:3" x14ac:dyDescent="0.25">
      <c r="A383" s="11"/>
      <c r="B383" s="11"/>
      <c r="C383" s="28"/>
    </row>
    <row r="384" spans="1:3" x14ac:dyDescent="0.25">
      <c r="A384" s="11"/>
      <c r="B384" s="11"/>
      <c r="C384" s="28"/>
    </row>
    <row r="385" spans="1:3" x14ac:dyDescent="0.25">
      <c r="A385" s="11"/>
      <c r="B385" s="11"/>
      <c r="C385" s="28"/>
    </row>
    <row r="386" spans="1:3" x14ac:dyDescent="0.25">
      <c r="A386" s="11"/>
      <c r="B386" s="11"/>
      <c r="C386" s="28"/>
    </row>
    <row r="387" spans="1:3" x14ac:dyDescent="0.25">
      <c r="A387" s="11"/>
      <c r="B387" s="11"/>
      <c r="C387" s="28"/>
    </row>
    <row r="388" spans="1:3" x14ac:dyDescent="0.25">
      <c r="A388" s="12"/>
      <c r="B388" s="12"/>
      <c r="C388" s="29"/>
    </row>
    <row r="389" spans="1:3" x14ac:dyDescent="0.25">
      <c r="A389" s="11"/>
      <c r="B389" s="11"/>
      <c r="C389" s="28"/>
    </row>
    <row r="390" spans="1:3" x14ac:dyDescent="0.25">
      <c r="A390" s="11"/>
      <c r="B390" s="11"/>
      <c r="C390" s="28"/>
    </row>
    <row r="391" spans="1:3" x14ac:dyDescent="0.25">
      <c r="A391" s="11"/>
      <c r="B391" s="11"/>
      <c r="C391" s="28"/>
    </row>
    <row r="392" spans="1:3" x14ac:dyDescent="0.25">
      <c r="A392" s="11"/>
      <c r="B392" s="11"/>
      <c r="C392" s="28"/>
    </row>
    <row r="393" spans="1:3" x14ac:dyDescent="0.25">
      <c r="A393" s="11"/>
      <c r="B393" s="11"/>
      <c r="C393" s="28"/>
    </row>
    <row r="394" spans="1:3" x14ac:dyDescent="0.25">
      <c r="A394" s="11"/>
      <c r="B394" s="11"/>
      <c r="C394" s="28"/>
    </row>
    <row r="395" spans="1:3" x14ac:dyDescent="0.25">
      <c r="A395" s="11"/>
      <c r="B395" s="11"/>
      <c r="C395" s="28"/>
    </row>
    <row r="396" spans="1:3" x14ac:dyDescent="0.25">
      <c r="A396" s="12"/>
      <c r="B396" s="12"/>
      <c r="C396" s="29"/>
    </row>
    <row r="397" spans="1:3" x14ac:dyDescent="0.25">
      <c r="A397" s="11"/>
      <c r="B397" s="11"/>
      <c r="C397" s="28"/>
    </row>
    <row r="398" spans="1:3" x14ac:dyDescent="0.25">
      <c r="A398" s="11"/>
      <c r="B398" s="11"/>
      <c r="C398" s="28"/>
    </row>
    <row r="399" spans="1:3" x14ac:dyDescent="0.25">
      <c r="A399" s="11"/>
      <c r="B399" s="11"/>
      <c r="C399" s="28"/>
    </row>
    <row r="400" spans="1:3" x14ac:dyDescent="0.25">
      <c r="A400" s="12"/>
      <c r="B400" s="12"/>
      <c r="C400" s="29"/>
    </row>
    <row r="401" spans="1:3" x14ac:dyDescent="0.25">
      <c r="A401" s="11"/>
      <c r="B401" s="11"/>
      <c r="C401" s="28"/>
    </row>
    <row r="402" spans="1:3" x14ac:dyDescent="0.25">
      <c r="A402" s="11"/>
      <c r="B402" s="11"/>
      <c r="C402" s="28"/>
    </row>
    <row r="403" spans="1:3" x14ac:dyDescent="0.25">
      <c r="A403" s="11"/>
      <c r="B403" s="11"/>
      <c r="C403" s="28"/>
    </row>
    <row r="404" spans="1:3" x14ac:dyDescent="0.25">
      <c r="A404" s="11"/>
      <c r="B404" s="11"/>
      <c r="C404" s="28"/>
    </row>
    <row r="405" spans="1:3" x14ac:dyDescent="0.25">
      <c r="A405" s="11"/>
      <c r="B405" s="11"/>
      <c r="C405" s="28"/>
    </row>
    <row r="406" spans="1:3" x14ac:dyDescent="0.25">
      <c r="A406" s="11"/>
      <c r="B406" s="11"/>
      <c r="C406" s="28"/>
    </row>
    <row r="407" spans="1:3" x14ac:dyDescent="0.25">
      <c r="A407" s="11"/>
      <c r="B407" s="11"/>
      <c r="C407" s="28"/>
    </row>
    <row r="408" spans="1:3" x14ac:dyDescent="0.25">
      <c r="A408" s="11"/>
      <c r="B408" s="11"/>
      <c r="C408" s="28"/>
    </row>
    <row r="409" spans="1:3" x14ac:dyDescent="0.25">
      <c r="A409" s="11"/>
      <c r="B409" s="11"/>
      <c r="C409" s="28"/>
    </row>
    <row r="410" spans="1:3" x14ac:dyDescent="0.25">
      <c r="A410" s="11"/>
      <c r="B410" s="11"/>
      <c r="C410" s="28"/>
    </row>
    <row r="411" spans="1:3" x14ac:dyDescent="0.25">
      <c r="A411" s="11"/>
      <c r="B411" s="11"/>
      <c r="C411" s="28"/>
    </row>
    <row r="412" spans="1:3" x14ac:dyDescent="0.25">
      <c r="A412" s="11"/>
      <c r="B412" s="11"/>
      <c r="C412" s="28"/>
    </row>
    <row r="413" spans="1:3" x14ac:dyDescent="0.25">
      <c r="A413" s="11"/>
      <c r="B413" s="11"/>
      <c r="C413" s="28"/>
    </row>
    <row r="414" spans="1:3" x14ac:dyDescent="0.25">
      <c r="A414" s="11"/>
      <c r="B414" s="11"/>
      <c r="C414" s="28"/>
    </row>
    <row r="415" spans="1:3" x14ac:dyDescent="0.25">
      <c r="A415" s="11"/>
      <c r="B415" s="11"/>
      <c r="C415" s="28"/>
    </row>
    <row r="416" spans="1:3" x14ac:dyDescent="0.25">
      <c r="A416" s="12"/>
      <c r="B416" s="12"/>
      <c r="C416" s="29"/>
    </row>
    <row r="417" spans="1:3" x14ac:dyDescent="0.25">
      <c r="A417" s="11"/>
      <c r="B417" s="11"/>
      <c r="C417" s="28"/>
    </row>
    <row r="418" spans="1:3" x14ac:dyDescent="0.25">
      <c r="A418" s="11"/>
      <c r="B418" s="11"/>
      <c r="C418" s="28"/>
    </row>
    <row r="419" spans="1:3" x14ac:dyDescent="0.25">
      <c r="A419" s="11"/>
      <c r="B419" s="11"/>
      <c r="C419" s="28"/>
    </row>
    <row r="420" spans="1:3" x14ac:dyDescent="0.25">
      <c r="A420" s="11"/>
      <c r="B420" s="11"/>
      <c r="C420" s="28"/>
    </row>
    <row r="421" spans="1:3" x14ac:dyDescent="0.25">
      <c r="A421" s="11"/>
      <c r="B421" s="11"/>
      <c r="C421" s="28"/>
    </row>
    <row r="422" spans="1:3" x14ac:dyDescent="0.25">
      <c r="A422" s="11"/>
      <c r="B422" s="11"/>
      <c r="C422" s="28"/>
    </row>
    <row r="423" spans="1:3" x14ac:dyDescent="0.25">
      <c r="A423" s="11"/>
      <c r="B423" s="11"/>
      <c r="C423" s="28"/>
    </row>
    <row r="424" spans="1:3" x14ac:dyDescent="0.25">
      <c r="A424" s="12"/>
      <c r="B424" s="12"/>
      <c r="C424" s="29"/>
    </row>
    <row r="425" spans="1:3" x14ac:dyDescent="0.25">
      <c r="A425" s="11"/>
      <c r="B425" s="11"/>
      <c r="C425" s="28"/>
    </row>
    <row r="426" spans="1:3" x14ac:dyDescent="0.25">
      <c r="A426" s="11"/>
      <c r="B426" s="11"/>
      <c r="C426" s="28"/>
    </row>
    <row r="427" spans="1:3" x14ac:dyDescent="0.25">
      <c r="A427" s="11"/>
      <c r="B427" s="11"/>
      <c r="C427" s="28"/>
    </row>
    <row r="428" spans="1:3" x14ac:dyDescent="0.25">
      <c r="A428" s="11"/>
      <c r="B428" s="11"/>
      <c r="C428" s="28"/>
    </row>
    <row r="429" spans="1:3" x14ac:dyDescent="0.25">
      <c r="A429" s="11"/>
      <c r="B429" s="11"/>
      <c r="C429" s="28"/>
    </row>
    <row r="430" spans="1:3" x14ac:dyDescent="0.25">
      <c r="A430" s="11"/>
      <c r="B430" s="11"/>
      <c r="C430" s="28"/>
    </row>
    <row r="431" spans="1:3" x14ac:dyDescent="0.25">
      <c r="A431" s="11"/>
      <c r="B431" s="11"/>
      <c r="C431" s="28"/>
    </row>
    <row r="432" spans="1:3" x14ac:dyDescent="0.25">
      <c r="A432" s="11"/>
      <c r="B432" s="11"/>
      <c r="C432" s="28"/>
    </row>
    <row r="433" spans="1:3" x14ac:dyDescent="0.25">
      <c r="A433" s="11"/>
      <c r="B433" s="11"/>
      <c r="C433" s="28"/>
    </row>
    <row r="434" spans="1:3" x14ac:dyDescent="0.25">
      <c r="A434" s="11"/>
      <c r="B434" s="11"/>
      <c r="C434" s="28"/>
    </row>
    <row r="435" spans="1:3" x14ac:dyDescent="0.25">
      <c r="A435" s="11"/>
      <c r="B435" s="11"/>
      <c r="C435" s="28"/>
    </row>
    <row r="436" spans="1:3" x14ac:dyDescent="0.25">
      <c r="A436" s="11"/>
      <c r="B436" s="11"/>
      <c r="C436" s="28"/>
    </row>
    <row r="437" spans="1:3" x14ac:dyDescent="0.25">
      <c r="A437" s="11"/>
      <c r="B437" s="11"/>
      <c r="C437" s="28"/>
    </row>
    <row r="438" spans="1:3" x14ac:dyDescent="0.25">
      <c r="A438" s="11"/>
      <c r="B438" s="11"/>
      <c r="C438" s="28"/>
    </row>
    <row r="439" spans="1:3" x14ac:dyDescent="0.25">
      <c r="A439" s="11"/>
      <c r="B439" s="11"/>
      <c r="C439" s="28"/>
    </row>
    <row r="440" spans="1:3" x14ac:dyDescent="0.25">
      <c r="A440" s="11"/>
      <c r="B440" s="11"/>
      <c r="C440" s="28"/>
    </row>
    <row r="441" spans="1:3" x14ac:dyDescent="0.25">
      <c r="A441" s="11"/>
      <c r="B441" s="11"/>
      <c r="C441" s="28"/>
    </row>
    <row r="442" spans="1:3" x14ac:dyDescent="0.25">
      <c r="A442" s="11"/>
      <c r="B442" s="11"/>
      <c r="C442" s="28"/>
    </row>
    <row r="443" spans="1:3" x14ac:dyDescent="0.25">
      <c r="A443" s="11"/>
      <c r="B443" s="11"/>
      <c r="C443" s="28"/>
    </row>
    <row r="444" spans="1:3" x14ac:dyDescent="0.25">
      <c r="A444" s="11"/>
      <c r="B444" s="11"/>
      <c r="C444" s="28"/>
    </row>
    <row r="445" spans="1:3" x14ac:dyDescent="0.25">
      <c r="A445" s="11"/>
      <c r="B445" s="11"/>
      <c r="C445" s="28"/>
    </row>
    <row r="446" spans="1:3" x14ac:dyDescent="0.25">
      <c r="A446" s="11"/>
      <c r="B446" s="11"/>
      <c r="C446" s="28"/>
    </row>
    <row r="447" spans="1:3" x14ac:dyDescent="0.25">
      <c r="A447" s="11"/>
      <c r="B447" s="11"/>
      <c r="C447" s="28"/>
    </row>
    <row r="448" spans="1:3" x14ac:dyDescent="0.25">
      <c r="A448" s="11"/>
      <c r="B448" s="11"/>
      <c r="C448" s="28"/>
    </row>
    <row r="449" spans="1:3" x14ac:dyDescent="0.25">
      <c r="A449" s="11"/>
      <c r="B449" s="11"/>
      <c r="C449" s="28"/>
    </row>
    <row r="450" spans="1:3" x14ac:dyDescent="0.25">
      <c r="A450" s="11"/>
      <c r="B450" s="11"/>
      <c r="C450" s="28"/>
    </row>
    <row r="451" spans="1:3" x14ac:dyDescent="0.25">
      <c r="A451" s="11"/>
      <c r="B451" s="11"/>
      <c r="C451" s="28"/>
    </row>
    <row r="452" spans="1:3" x14ac:dyDescent="0.25">
      <c r="A452" s="12"/>
      <c r="B452" s="12"/>
      <c r="C452" s="29"/>
    </row>
    <row r="453" spans="1:3" x14ac:dyDescent="0.25">
      <c r="A453" s="11"/>
      <c r="B453" s="11"/>
      <c r="C453" s="28"/>
    </row>
    <row r="454" spans="1:3" x14ac:dyDescent="0.25">
      <c r="A454" s="11"/>
      <c r="B454" s="11"/>
      <c r="C454" s="28"/>
    </row>
    <row r="455" spans="1:3" x14ac:dyDescent="0.25">
      <c r="A455" s="11"/>
      <c r="B455" s="11"/>
      <c r="C455" s="28"/>
    </row>
    <row r="456" spans="1:3" x14ac:dyDescent="0.25">
      <c r="A456" s="11"/>
      <c r="B456" s="11"/>
      <c r="C456" s="28"/>
    </row>
    <row r="457" spans="1:3" x14ac:dyDescent="0.25">
      <c r="A457" s="11"/>
      <c r="B457" s="11"/>
      <c r="C457" s="28"/>
    </row>
    <row r="458" spans="1:3" x14ac:dyDescent="0.25">
      <c r="A458" s="11"/>
      <c r="B458" s="11"/>
      <c r="C458" s="28"/>
    </row>
    <row r="459" spans="1:3" x14ac:dyDescent="0.25">
      <c r="A459" s="11"/>
      <c r="B459" s="11"/>
      <c r="C459" s="28"/>
    </row>
    <row r="460" spans="1:3" x14ac:dyDescent="0.25">
      <c r="A460" s="11"/>
      <c r="B460" s="11"/>
      <c r="C460" s="28"/>
    </row>
    <row r="461" spans="1:3" x14ac:dyDescent="0.25">
      <c r="A461" s="11"/>
      <c r="B461" s="11"/>
      <c r="C461" s="28"/>
    </row>
    <row r="462" spans="1:3" x14ac:dyDescent="0.25">
      <c r="A462" s="11"/>
      <c r="B462" s="11"/>
      <c r="C462" s="28"/>
    </row>
    <row r="463" spans="1:3" x14ac:dyDescent="0.25">
      <c r="A463" s="11"/>
      <c r="B463" s="11"/>
      <c r="C463" s="28"/>
    </row>
    <row r="464" spans="1:3" x14ac:dyDescent="0.25">
      <c r="A464" s="11"/>
      <c r="B464" s="11"/>
      <c r="C464" s="28"/>
    </row>
    <row r="465" spans="1:3" x14ac:dyDescent="0.25">
      <c r="A465" s="11"/>
      <c r="B465" s="11"/>
      <c r="C465" s="28"/>
    </row>
    <row r="466" spans="1:3" x14ac:dyDescent="0.25">
      <c r="A466" s="11"/>
      <c r="B466" s="11"/>
      <c r="C466" s="28"/>
    </row>
    <row r="467" spans="1:3" x14ac:dyDescent="0.25">
      <c r="A467" s="11"/>
      <c r="B467" s="11"/>
      <c r="C467" s="28"/>
    </row>
    <row r="468" spans="1:3" x14ac:dyDescent="0.25">
      <c r="A468" s="11"/>
      <c r="B468" s="11"/>
      <c r="C468" s="28"/>
    </row>
    <row r="469" spans="1:3" x14ac:dyDescent="0.25">
      <c r="A469" s="11"/>
      <c r="B469" s="11"/>
      <c r="C469" s="28"/>
    </row>
    <row r="470" spans="1:3" x14ac:dyDescent="0.25">
      <c r="A470" s="11"/>
      <c r="B470" s="11"/>
      <c r="C470" s="28"/>
    </row>
    <row r="471" spans="1:3" x14ac:dyDescent="0.25">
      <c r="A471" s="11"/>
      <c r="B471" s="11"/>
      <c r="C471" s="28"/>
    </row>
    <row r="472" spans="1:3" x14ac:dyDescent="0.25">
      <c r="A472" s="11"/>
      <c r="B472" s="11"/>
      <c r="C472" s="28"/>
    </row>
    <row r="473" spans="1:3" x14ac:dyDescent="0.25">
      <c r="A473" s="11"/>
      <c r="B473" s="11"/>
      <c r="C473" s="28"/>
    </row>
    <row r="474" spans="1:3" x14ac:dyDescent="0.25">
      <c r="A474" s="11"/>
      <c r="B474" s="11"/>
      <c r="C474" s="28"/>
    </row>
    <row r="475" spans="1:3" x14ac:dyDescent="0.25">
      <c r="A475" s="11"/>
      <c r="B475" s="11"/>
      <c r="C475" s="28"/>
    </row>
    <row r="476" spans="1:3" x14ac:dyDescent="0.25">
      <c r="A476" s="11"/>
      <c r="B476" s="11"/>
      <c r="C476" s="28"/>
    </row>
    <row r="477" spans="1:3" x14ac:dyDescent="0.25">
      <c r="A477" s="11"/>
      <c r="B477" s="11"/>
      <c r="C477" s="28"/>
    </row>
    <row r="478" spans="1:3" x14ac:dyDescent="0.25">
      <c r="A478" s="11"/>
      <c r="B478" s="11"/>
      <c r="C478" s="28"/>
    </row>
    <row r="479" spans="1:3" x14ac:dyDescent="0.25">
      <c r="A479" s="11"/>
      <c r="B479" s="11"/>
      <c r="C479" s="28"/>
    </row>
    <row r="480" spans="1:3" x14ac:dyDescent="0.25">
      <c r="A480" s="11"/>
      <c r="B480" s="11"/>
      <c r="C480" s="28"/>
    </row>
    <row r="481" spans="1:3" x14ac:dyDescent="0.25">
      <c r="A481" s="11"/>
      <c r="B481" s="11"/>
      <c r="C481" s="28"/>
    </row>
    <row r="482" spans="1:3" x14ac:dyDescent="0.25">
      <c r="A482" s="11"/>
      <c r="B482" s="11"/>
      <c r="C482" s="28"/>
    </row>
    <row r="483" spans="1:3" x14ac:dyDescent="0.25">
      <c r="A483" s="11"/>
      <c r="B483" s="11"/>
      <c r="C483" s="28"/>
    </row>
    <row r="484" spans="1:3" x14ac:dyDescent="0.25">
      <c r="A484" s="11"/>
      <c r="B484" s="11"/>
      <c r="C484" s="28"/>
    </row>
    <row r="485" spans="1:3" x14ac:dyDescent="0.25">
      <c r="A485" s="11"/>
      <c r="B485" s="11"/>
      <c r="C485" s="28"/>
    </row>
    <row r="486" spans="1:3" x14ac:dyDescent="0.25">
      <c r="A486" s="11"/>
      <c r="B486" s="11"/>
      <c r="C486" s="28"/>
    </row>
    <row r="487" spans="1:3" x14ac:dyDescent="0.25">
      <c r="A487" s="11"/>
      <c r="B487" s="11"/>
      <c r="C487" s="28"/>
    </row>
    <row r="488" spans="1:3" x14ac:dyDescent="0.25">
      <c r="A488" s="11"/>
      <c r="B488" s="11"/>
      <c r="C488" s="28"/>
    </row>
    <row r="489" spans="1:3" x14ac:dyDescent="0.25">
      <c r="A489" s="11"/>
      <c r="B489" s="11"/>
      <c r="C489" s="28"/>
    </row>
    <row r="490" spans="1:3" x14ac:dyDescent="0.25">
      <c r="A490" s="11"/>
      <c r="B490" s="11"/>
      <c r="C490" s="28"/>
    </row>
    <row r="491" spans="1:3" x14ac:dyDescent="0.25">
      <c r="A491" s="11"/>
      <c r="B491" s="11"/>
      <c r="C491" s="28"/>
    </row>
    <row r="492" spans="1:3" x14ac:dyDescent="0.25">
      <c r="A492" s="11"/>
      <c r="B492" s="11"/>
      <c r="C492" s="28"/>
    </row>
    <row r="493" spans="1:3" x14ac:dyDescent="0.25">
      <c r="A493" s="11"/>
      <c r="B493" s="11"/>
      <c r="C493" s="28"/>
    </row>
    <row r="494" spans="1:3" x14ac:dyDescent="0.25">
      <c r="A494" s="11"/>
      <c r="B494" s="11"/>
      <c r="C494" s="28"/>
    </row>
    <row r="495" spans="1:3" x14ac:dyDescent="0.25">
      <c r="A495" s="11"/>
      <c r="B495" s="11"/>
      <c r="C495" s="28"/>
    </row>
    <row r="496" spans="1:3" x14ac:dyDescent="0.25">
      <c r="A496" s="11"/>
      <c r="B496" s="11"/>
      <c r="C496" s="28"/>
    </row>
    <row r="497" spans="1:3" x14ac:dyDescent="0.25">
      <c r="A497" s="11"/>
      <c r="B497" s="11"/>
      <c r="C497" s="28"/>
    </row>
    <row r="498" spans="1:3" x14ac:dyDescent="0.25">
      <c r="A498" s="11"/>
      <c r="B498" s="11"/>
      <c r="C498" s="28"/>
    </row>
    <row r="499" spans="1:3" x14ac:dyDescent="0.25">
      <c r="A499" s="11"/>
      <c r="B499" s="11"/>
      <c r="C499" s="28"/>
    </row>
    <row r="500" spans="1:3" x14ac:dyDescent="0.25">
      <c r="A500" s="11"/>
      <c r="B500" s="11"/>
      <c r="C500" s="28"/>
    </row>
    <row r="501" spans="1:3" x14ac:dyDescent="0.25">
      <c r="A501" s="11"/>
      <c r="B501" s="11"/>
      <c r="C501" s="28"/>
    </row>
    <row r="502" spans="1:3" x14ac:dyDescent="0.25">
      <c r="A502" s="11"/>
      <c r="B502" s="11"/>
      <c r="C502" s="28"/>
    </row>
    <row r="503" spans="1:3" x14ac:dyDescent="0.25">
      <c r="A503" s="11"/>
      <c r="B503" s="11"/>
      <c r="C503" s="28"/>
    </row>
    <row r="504" spans="1:3" x14ac:dyDescent="0.25">
      <c r="A504" s="11"/>
      <c r="B504" s="11"/>
      <c r="C504" s="28"/>
    </row>
    <row r="505" spans="1:3" x14ac:dyDescent="0.25">
      <c r="A505" s="11"/>
      <c r="B505" s="11"/>
      <c r="C505" s="28"/>
    </row>
    <row r="506" spans="1:3" x14ac:dyDescent="0.25">
      <c r="A506" s="11"/>
      <c r="B506" s="11"/>
      <c r="C506" s="28"/>
    </row>
    <row r="507" spans="1:3" x14ac:dyDescent="0.25">
      <c r="A507" s="11"/>
      <c r="B507" s="11"/>
      <c r="C507" s="28"/>
    </row>
    <row r="508" spans="1:3" x14ac:dyDescent="0.25">
      <c r="A508" s="12"/>
      <c r="B508" s="12"/>
      <c r="C508" s="29"/>
    </row>
    <row r="509" spans="1:3" x14ac:dyDescent="0.25">
      <c r="A509" s="11"/>
      <c r="B509" s="11"/>
      <c r="C509" s="28"/>
    </row>
    <row r="510" spans="1:3" x14ac:dyDescent="0.25">
      <c r="A510" s="11"/>
      <c r="B510" s="11"/>
      <c r="C510" s="28"/>
    </row>
    <row r="511" spans="1:3" x14ac:dyDescent="0.25">
      <c r="A511" s="11"/>
      <c r="B511" s="11"/>
      <c r="C511" s="28"/>
    </row>
    <row r="512" spans="1:3" x14ac:dyDescent="0.25">
      <c r="A512" s="11"/>
      <c r="B512" s="11"/>
      <c r="C512" s="28"/>
    </row>
    <row r="513" spans="1:3" x14ac:dyDescent="0.25">
      <c r="A513" s="11"/>
      <c r="B513" s="11"/>
      <c r="C513" s="28"/>
    </row>
    <row r="514" spans="1:3" x14ac:dyDescent="0.25">
      <c r="A514" s="11"/>
      <c r="B514" s="11"/>
      <c r="C514" s="28"/>
    </row>
    <row r="515" spans="1:3" x14ac:dyDescent="0.25">
      <c r="A515" s="11"/>
      <c r="B515" s="11"/>
      <c r="C515" s="28"/>
    </row>
    <row r="516" spans="1:3" x14ac:dyDescent="0.25">
      <c r="A516" s="11"/>
      <c r="B516" s="11"/>
      <c r="C516" s="28"/>
    </row>
    <row r="517" spans="1:3" x14ac:dyDescent="0.25">
      <c r="A517" s="11"/>
      <c r="B517" s="11"/>
      <c r="C517" s="28"/>
    </row>
    <row r="518" spans="1:3" x14ac:dyDescent="0.25">
      <c r="A518" s="11"/>
      <c r="B518" s="11"/>
      <c r="C518" s="28"/>
    </row>
    <row r="519" spans="1:3" x14ac:dyDescent="0.25">
      <c r="A519" s="11"/>
      <c r="B519" s="11"/>
      <c r="C519" s="28"/>
    </row>
    <row r="520" spans="1:3" x14ac:dyDescent="0.25">
      <c r="A520" s="12"/>
      <c r="B520" s="12"/>
      <c r="C520" s="29"/>
    </row>
    <row r="521" spans="1:3" x14ac:dyDescent="0.25">
      <c r="A521" s="11"/>
      <c r="B521" s="11"/>
      <c r="C521" s="28"/>
    </row>
    <row r="522" spans="1:3" x14ac:dyDescent="0.25">
      <c r="A522" s="11"/>
      <c r="B522" s="11"/>
      <c r="C522" s="28"/>
    </row>
    <row r="523" spans="1:3" x14ac:dyDescent="0.25">
      <c r="A523" s="11"/>
      <c r="B523" s="11"/>
      <c r="C523" s="28"/>
    </row>
    <row r="524" spans="1:3" x14ac:dyDescent="0.25">
      <c r="A524" s="11"/>
      <c r="B524" s="11"/>
      <c r="C524" s="28"/>
    </row>
    <row r="525" spans="1:3" x14ac:dyDescent="0.25">
      <c r="A525" s="11"/>
      <c r="B525" s="11"/>
      <c r="C525" s="28"/>
    </row>
    <row r="526" spans="1:3" x14ac:dyDescent="0.25">
      <c r="A526" s="11"/>
      <c r="B526" s="11"/>
      <c r="C526" s="28"/>
    </row>
    <row r="527" spans="1:3" x14ac:dyDescent="0.25">
      <c r="A527" s="11"/>
      <c r="B527" s="11"/>
      <c r="C527" s="28"/>
    </row>
    <row r="528" spans="1:3" x14ac:dyDescent="0.25">
      <c r="A528" s="12"/>
      <c r="B528" s="12"/>
      <c r="C528" s="29"/>
    </row>
    <row r="529" spans="1:3" x14ac:dyDescent="0.25">
      <c r="A529" s="11"/>
      <c r="B529" s="11"/>
      <c r="C529" s="28"/>
    </row>
    <row r="530" spans="1:3" x14ac:dyDescent="0.25">
      <c r="A530" s="11"/>
      <c r="B530" s="11"/>
      <c r="C530" s="28"/>
    </row>
    <row r="531" spans="1:3" x14ac:dyDescent="0.25">
      <c r="A531" s="11"/>
      <c r="B531" s="11"/>
      <c r="C531" s="28"/>
    </row>
    <row r="532" spans="1:3" x14ac:dyDescent="0.25">
      <c r="A532" s="11"/>
      <c r="B532" s="11"/>
      <c r="C532" s="28"/>
    </row>
    <row r="533" spans="1:3" x14ac:dyDescent="0.25">
      <c r="A533" s="11"/>
      <c r="B533" s="11"/>
      <c r="C533" s="28"/>
    </row>
    <row r="534" spans="1:3" x14ac:dyDescent="0.25">
      <c r="A534" s="11"/>
      <c r="B534" s="11"/>
      <c r="C534" s="28"/>
    </row>
    <row r="535" spans="1:3" x14ac:dyDescent="0.25">
      <c r="A535" s="11"/>
      <c r="B535" s="11"/>
      <c r="C535" s="28"/>
    </row>
    <row r="536" spans="1:3" x14ac:dyDescent="0.25">
      <c r="A536" s="11"/>
      <c r="B536" s="11"/>
      <c r="C536" s="28"/>
    </row>
    <row r="537" spans="1:3" x14ac:dyDescent="0.25">
      <c r="A537" s="11"/>
      <c r="B537" s="11"/>
      <c r="C537" s="28"/>
    </row>
    <row r="538" spans="1:3" x14ac:dyDescent="0.25">
      <c r="A538" s="11"/>
      <c r="B538" s="11"/>
      <c r="C538" s="28"/>
    </row>
    <row r="539" spans="1:3" x14ac:dyDescent="0.25">
      <c r="A539" s="11"/>
      <c r="B539" s="11"/>
      <c r="C539" s="28"/>
    </row>
    <row r="540" spans="1:3" x14ac:dyDescent="0.25">
      <c r="A540" s="12"/>
      <c r="B540" s="12"/>
      <c r="C540" s="29"/>
    </row>
    <row r="541" spans="1:3" x14ac:dyDescent="0.25">
      <c r="A541" s="11"/>
      <c r="B541" s="11"/>
      <c r="C541" s="28"/>
    </row>
    <row r="542" spans="1:3" x14ac:dyDescent="0.25">
      <c r="A542" s="11"/>
      <c r="B542" s="11"/>
      <c r="C542" s="28"/>
    </row>
    <row r="543" spans="1:3" x14ac:dyDescent="0.25">
      <c r="A543" s="11"/>
      <c r="B543" s="11"/>
      <c r="C543" s="28"/>
    </row>
    <row r="544" spans="1:3" x14ac:dyDescent="0.25">
      <c r="A544" s="12"/>
      <c r="B544" s="12"/>
      <c r="C544" s="29"/>
    </row>
    <row r="545" spans="1:3" x14ac:dyDescent="0.25">
      <c r="A545" s="11"/>
      <c r="B545" s="11"/>
      <c r="C545" s="28"/>
    </row>
    <row r="546" spans="1:3" x14ac:dyDescent="0.25">
      <c r="A546" s="11"/>
      <c r="B546" s="11"/>
      <c r="C546" s="28"/>
    </row>
    <row r="547" spans="1:3" x14ac:dyDescent="0.25">
      <c r="A547" s="11"/>
      <c r="B547" s="11"/>
      <c r="C547" s="28"/>
    </row>
    <row r="548" spans="1:3" x14ac:dyDescent="0.25">
      <c r="A548" s="11"/>
      <c r="B548" s="11"/>
      <c r="C548" s="28"/>
    </row>
    <row r="549" spans="1:3" x14ac:dyDescent="0.25">
      <c r="A549" s="11"/>
      <c r="B549" s="11"/>
      <c r="C549" s="28"/>
    </row>
    <row r="550" spans="1:3" x14ac:dyDescent="0.25">
      <c r="A550" s="11"/>
      <c r="B550" s="11"/>
      <c r="C550" s="28"/>
    </row>
    <row r="551" spans="1:3" x14ac:dyDescent="0.25">
      <c r="A551" s="11"/>
      <c r="B551" s="11"/>
      <c r="C551" s="28"/>
    </row>
    <row r="552" spans="1:3" x14ac:dyDescent="0.25">
      <c r="A552" s="11"/>
      <c r="B552" s="11"/>
      <c r="C552" s="28"/>
    </row>
    <row r="553" spans="1:3" x14ac:dyDescent="0.25">
      <c r="A553" s="11"/>
      <c r="B553" s="11"/>
      <c r="C553" s="28"/>
    </row>
    <row r="554" spans="1:3" x14ac:dyDescent="0.25">
      <c r="A554" s="11"/>
      <c r="B554" s="11"/>
      <c r="C554" s="28"/>
    </row>
    <row r="555" spans="1:3" x14ac:dyDescent="0.25">
      <c r="A555" s="11"/>
      <c r="B555" s="11"/>
      <c r="C555" s="28"/>
    </row>
    <row r="556" spans="1:3" x14ac:dyDescent="0.25">
      <c r="A556" s="11"/>
      <c r="B556" s="11"/>
      <c r="C556" s="28"/>
    </row>
    <row r="557" spans="1:3" x14ac:dyDescent="0.25">
      <c r="A557" s="11"/>
      <c r="B557" s="11"/>
      <c r="C557" s="28"/>
    </row>
    <row r="558" spans="1:3" x14ac:dyDescent="0.25">
      <c r="A558" s="11"/>
      <c r="B558" s="11"/>
      <c r="C558" s="28"/>
    </row>
    <row r="559" spans="1:3" x14ac:dyDescent="0.25">
      <c r="A559" s="11"/>
      <c r="B559" s="11"/>
      <c r="C559" s="28"/>
    </row>
    <row r="560" spans="1:3" x14ac:dyDescent="0.25">
      <c r="A560" s="12"/>
      <c r="B560" s="12"/>
      <c r="C560" s="29"/>
    </row>
    <row r="561" spans="1:3" x14ac:dyDescent="0.25">
      <c r="A561" s="11"/>
      <c r="B561" s="11"/>
      <c r="C561" s="28"/>
    </row>
    <row r="562" spans="1:3" x14ac:dyDescent="0.25">
      <c r="A562" s="11"/>
      <c r="B562" s="11"/>
      <c r="C562" s="28"/>
    </row>
    <row r="563" spans="1:3" x14ac:dyDescent="0.25">
      <c r="A563" s="11"/>
      <c r="B563" s="11"/>
      <c r="C563" s="28"/>
    </row>
    <row r="564" spans="1:3" x14ac:dyDescent="0.25">
      <c r="A564" s="11"/>
      <c r="B564" s="11"/>
      <c r="C564" s="28"/>
    </row>
    <row r="565" spans="1:3" x14ac:dyDescent="0.25">
      <c r="A565" s="11"/>
      <c r="B565" s="11"/>
      <c r="C565" s="28"/>
    </row>
    <row r="566" spans="1:3" x14ac:dyDescent="0.25">
      <c r="A566" s="11"/>
      <c r="B566" s="11"/>
      <c r="C566" s="28"/>
    </row>
    <row r="567" spans="1:3" x14ac:dyDescent="0.25">
      <c r="A567" s="11"/>
      <c r="B567" s="11"/>
      <c r="C567" s="28"/>
    </row>
    <row r="568" spans="1:3" x14ac:dyDescent="0.25">
      <c r="A568" s="12"/>
      <c r="B568" s="12"/>
      <c r="C568" s="29"/>
    </row>
    <row r="569" spans="1:3" x14ac:dyDescent="0.25">
      <c r="A569" s="11"/>
      <c r="B569" s="11"/>
      <c r="C569" s="28"/>
    </row>
    <row r="570" spans="1:3" x14ac:dyDescent="0.25">
      <c r="A570" s="11"/>
      <c r="B570" s="11"/>
      <c r="C570" s="28"/>
    </row>
    <row r="571" spans="1:3" x14ac:dyDescent="0.25">
      <c r="A571" s="11"/>
      <c r="B571" s="11"/>
      <c r="C571" s="28"/>
    </row>
    <row r="572" spans="1:3" x14ac:dyDescent="0.25">
      <c r="A572" s="11"/>
      <c r="B572" s="11"/>
      <c r="C572" s="28"/>
    </row>
    <row r="573" spans="1:3" x14ac:dyDescent="0.25">
      <c r="A573" s="11"/>
      <c r="B573" s="11"/>
      <c r="C573" s="28"/>
    </row>
    <row r="574" spans="1:3" x14ac:dyDescent="0.25">
      <c r="A574" s="11"/>
      <c r="B574" s="11"/>
      <c r="C574" s="28"/>
    </row>
    <row r="575" spans="1:3" x14ac:dyDescent="0.25">
      <c r="A575" s="11"/>
      <c r="B575" s="11"/>
      <c r="C575" s="28"/>
    </row>
    <row r="576" spans="1:3" x14ac:dyDescent="0.25">
      <c r="A576" s="11"/>
      <c r="B576" s="11"/>
      <c r="C576" s="28"/>
    </row>
    <row r="577" spans="1:3" x14ac:dyDescent="0.25">
      <c r="A577" s="11"/>
      <c r="B577" s="11"/>
      <c r="C577" s="28"/>
    </row>
    <row r="578" spans="1:3" x14ac:dyDescent="0.25">
      <c r="A578" s="11"/>
      <c r="B578" s="11"/>
      <c r="C578" s="28"/>
    </row>
    <row r="579" spans="1:3" x14ac:dyDescent="0.25">
      <c r="A579" s="11"/>
      <c r="B579" s="11"/>
      <c r="C579" s="28"/>
    </row>
    <row r="580" spans="1:3" x14ac:dyDescent="0.25">
      <c r="A580" s="11"/>
      <c r="B580" s="11"/>
      <c r="C580" s="28"/>
    </row>
    <row r="581" spans="1:3" x14ac:dyDescent="0.25">
      <c r="A581" s="11"/>
      <c r="B581" s="11"/>
      <c r="C581" s="28"/>
    </row>
    <row r="582" spans="1:3" x14ac:dyDescent="0.25">
      <c r="A582" s="11"/>
      <c r="B582" s="11"/>
      <c r="C582" s="28"/>
    </row>
    <row r="583" spans="1:3" x14ac:dyDescent="0.25">
      <c r="A583" s="11"/>
      <c r="B583" s="11"/>
      <c r="C583" s="28"/>
    </row>
    <row r="584" spans="1:3" x14ac:dyDescent="0.25">
      <c r="A584" s="11"/>
      <c r="B584" s="11"/>
      <c r="C584" s="28"/>
    </row>
    <row r="585" spans="1:3" x14ac:dyDescent="0.25">
      <c r="A585" s="11"/>
      <c r="B585" s="11"/>
      <c r="C585" s="28"/>
    </row>
    <row r="586" spans="1:3" x14ac:dyDescent="0.25">
      <c r="A586" s="11"/>
      <c r="B586" s="11"/>
      <c r="C586" s="28"/>
    </row>
    <row r="587" spans="1:3" x14ac:dyDescent="0.25">
      <c r="A587" s="11"/>
      <c r="B587" s="11"/>
      <c r="C587" s="28"/>
    </row>
    <row r="588" spans="1:3" x14ac:dyDescent="0.25">
      <c r="A588" s="11"/>
      <c r="B588" s="11"/>
      <c r="C588" s="28"/>
    </row>
    <row r="589" spans="1:3" x14ac:dyDescent="0.25">
      <c r="A589" s="11"/>
      <c r="B589" s="11"/>
      <c r="C589" s="28"/>
    </row>
    <row r="590" spans="1:3" x14ac:dyDescent="0.25">
      <c r="A590" s="11"/>
      <c r="B590" s="11"/>
      <c r="C590" s="28"/>
    </row>
    <row r="591" spans="1:3" x14ac:dyDescent="0.25">
      <c r="A591" s="11"/>
      <c r="B591" s="11"/>
      <c r="C591" s="28"/>
    </row>
    <row r="592" spans="1:3" x14ac:dyDescent="0.25">
      <c r="A592" s="11"/>
      <c r="B592" s="11"/>
      <c r="C592" s="28"/>
    </row>
    <row r="593" spans="1:3" x14ac:dyDescent="0.25">
      <c r="A593" s="11"/>
      <c r="B593" s="11"/>
      <c r="C593" s="28"/>
    </row>
    <row r="594" spans="1:3" x14ac:dyDescent="0.25">
      <c r="A594" s="11"/>
      <c r="B594" s="11"/>
      <c r="C594" s="28"/>
    </row>
    <row r="595" spans="1:3" x14ac:dyDescent="0.25">
      <c r="A595" s="11"/>
      <c r="B595" s="11"/>
      <c r="C595" s="28"/>
    </row>
    <row r="596" spans="1:3" x14ac:dyDescent="0.25">
      <c r="A596" s="11"/>
      <c r="B596" s="11"/>
      <c r="C596" s="28"/>
    </row>
    <row r="597" spans="1:3" x14ac:dyDescent="0.25">
      <c r="A597" s="11"/>
      <c r="B597" s="11"/>
      <c r="C597" s="28"/>
    </row>
    <row r="598" spans="1:3" x14ac:dyDescent="0.25">
      <c r="A598" s="11"/>
      <c r="B598" s="11"/>
      <c r="C598" s="28"/>
    </row>
    <row r="599" spans="1:3" x14ac:dyDescent="0.25">
      <c r="A599" s="11"/>
      <c r="B599" s="11"/>
      <c r="C599" s="28"/>
    </row>
    <row r="600" spans="1:3" x14ac:dyDescent="0.25">
      <c r="A600" s="11"/>
      <c r="B600" s="11"/>
      <c r="C600" s="28"/>
    </row>
    <row r="601" spans="1:3" x14ac:dyDescent="0.25">
      <c r="A601" s="11"/>
      <c r="B601" s="11"/>
      <c r="C601" s="28"/>
    </row>
    <row r="602" spans="1:3" x14ac:dyDescent="0.25">
      <c r="A602" s="11"/>
      <c r="B602" s="11"/>
      <c r="C602" s="28"/>
    </row>
    <row r="603" spans="1:3" x14ac:dyDescent="0.25">
      <c r="A603" s="11"/>
      <c r="B603" s="11"/>
      <c r="C603" s="28"/>
    </row>
    <row r="604" spans="1:3" x14ac:dyDescent="0.25">
      <c r="A604" s="12"/>
      <c r="B604" s="12"/>
      <c r="C604" s="29"/>
    </row>
    <row r="605" spans="1:3" x14ac:dyDescent="0.25">
      <c r="A605" s="11"/>
      <c r="B605" s="11"/>
      <c r="C605" s="28"/>
    </row>
    <row r="606" spans="1:3" x14ac:dyDescent="0.25">
      <c r="A606" s="11"/>
      <c r="B606" s="11"/>
      <c r="C606" s="28"/>
    </row>
    <row r="607" spans="1:3" x14ac:dyDescent="0.25">
      <c r="A607" s="11"/>
      <c r="B607" s="11"/>
      <c r="C607" s="28"/>
    </row>
    <row r="608" spans="1:3" x14ac:dyDescent="0.25">
      <c r="A608" s="11"/>
      <c r="B608" s="11"/>
      <c r="C608" s="28"/>
    </row>
    <row r="609" spans="1:3" x14ac:dyDescent="0.25">
      <c r="A609" s="11"/>
      <c r="B609" s="11"/>
      <c r="C609" s="28"/>
    </row>
    <row r="610" spans="1:3" x14ac:dyDescent="0.25">
      <c r="A610" s="11"/>
      <c r="B610" s="11"/>
      <c r="C610" s="28"/>
    </row>
    <row r="611" spans="1:3" x14ac:dyDescent="0.25">
      <c r="A611" s="11"/>
      <c r="B611" s="11"/>
      <c r="C611" s="28"/>
    </row>
    <row r="612" spans="1:3" x14ac:dyDescent="0.25">
      <c r="A612" s="11"/>
      <c r="B612" s="11"/>
      <c r="C612" s="28"/>
    </row>
    <row r="613" spans="1:3" x14ac:dyDescent="0.25">
      <c r="A613" s="11"/>
      <c r="B613" s="11"/>
      <c r="C613" s="28"/>
    </row>
    <row r="614" spans="1:3" x14ac:dyDescent="0.25">
      <c r="A614" s="11"/>
      <c r="B614" s="11"/>
      <c r="C614" s="28"/>
    </row>
    <row r="615" spans="1:3" x14ac:dyDescent="0.25">
      <c r="A615" s="11"/>
      <c r="B615" s="11"/>
      <c r="C615" s="28"/>
    </row>
    <row r="616" spans="1:3" x14ac:dyDescent="0.25">
      <c r="A616" s="12"/>
      <c r="B616" s="12"/>
      <c r="C616" s="29"/>
    </row>
    <row r="617" spans="1:3" x14ac:dyDescent="0.25">
      <c r="A617" s="11"/>
      <c r="B617" s="11"/>
      <c r="C617" s="28"/>
    </row>
    <row r="618" spans="1:3" x14ac:dyDescent="0.25">
      <c r="A618" s="11"/>
      <c r="B618" s="11"/>
      <c r="C618" s="28"/>
    </row>
    <row r="619" spans="1:3" x14ac:dyDescent="0.25">
      <c r="A619" s="11"/>
      <c r="B619" s="11"/>
      <c r="C619" s="28"/>
    </row>
    <row r="620" spans="1:3" x14ac:dyDescent="0.25">
      <c r="A620" s="11"/>
      <c r="B620" s="11"/>
      <c r="C620" s="28"/>
    </row>
    <row r="621" spans="1:3" x14ac:dyDescent="0.25">
      <c r="A621" s="11"/>
      <c r="B621" s="11"/>
      <c r="C621" s="28"/>
    </row>
    <row r="622" spans="1:3" x14ac:dyDescent="0.25">
      <c r="A622" s="11"/>
      <c r="B622" s="11"/>
      <c r="C622" s="28"/>
    </row>
    <row r="623" spans="1:3" x14ac:dyDescent="0.25">
      <c r="A623" s="11"/>
      <c r="B623" s="11"/>
      <c r="C623" s="28"/>
    </row>
    <row r="624" spans="1:3" x14ac:dyDescent="0.25">
      <c r="A624" s="12"/>
      <c r="B624" s="12"/>
      <c r="C624" s="29"/>
    </row>
    <row r="625" spans="1:3" x14ac:dyDescent="0.25">
      <c r="A625" s="11"/>
      <c r="B625" s="11"/>
      <c r="C625" s="28"/>
    </row>
    <row r="626" spans="1:3" x14ac:dyDescent="0.25">
      <c r="A626" s="11"/>
      <c r="B626" s="11"/>
      <c r="C626" s="28"/>
    </row>
    <row r="627" spans="1:3" x14ac:dyDescent="0.25">
      <c r="A627" s="11"/>
      <c r="B627" s="11"/>
      <c r="C627" s="28"/>
    </row>
    <row r="628" spans="1:3" x14ac:dyDescent="0.25">
      <c r="A628" s="12"/>
      <c r="B628" s="12"/>
      <c r="C628" s="29"/>
    </row>
    <row r="629" spans="1:3" x14ac:dyDescent="0.25">
      <c r="A629" s="11"/>
      <c r="B629" s="11"/>
      <c r="C629" s="28"/>
    </row>
    <row r="630" spans="1:3" x14ac:dyDescent="0.25">
      <c r="A630" s="11"/>
      <c r="B630" s="11"/>
      <c r="C630" s="28"/>
    </row>
    <row r="631" spans="1:3" x14ac:dyDescent="0.25">
      <c r="A631" s="11"/>
      <c r="B631" s="11"/>
      <c r="C631" s="28"/>
    </row>
    <row r="632" spans="1:3" x14ac:dyDescent="0.25">
      <c r="A632" s="12"/>
      <c r="B632" s="12"/>
      <c r="C632" s="29"/>
    </row>
    <row r="633" spans="1:3" x14ac:dyDescent="0.25">
      <c r="A633" s="11"/>
      <c r="B633" s="11"/>
      <c r="C633" s="28"/>
    </row>
    <row r="634" spans="1:3" x14ac:dyDescent="0.25">
      <c r="A634" s="11"/>
      <c r="B634" s="11"/>
      <c r="C634" s="28"/>
    </row>
    <row r="635" spans="1:3" x14ac:dyDescent="0.25">
      <c r="A635" s="11"/>
      <c r="B635" s="11"/>
      <c r="C635" s="28"/>
    </row>
    <row r="636" spans="1:3" x14ac:dyDescent="0.25">
      <c r="A636" s="12"/>
      <c r="B636" s="12"/>
      <c r="C636" s="29"/>
    </row>
    <row r="637" spans="1:3" x14ac:dyDescent="0.25">
      <c r="A637" s="11"/>
      <c r="B637" s="11"/>
      <c r="C637" s="28"/>
    </row>
    <row r="638" spans="1:3" x14ac:dyDescent="0.25">
      <c r="A638" s="11"/>
      <c r="B638" s="11"/>
      <c r="C638" s="28"/>
    </row>
    <row r="639" spans="1:3" x14ac:dyDescent="0.25">
      <c r="A639" s="11"/>
      <c r="B639" s="11"/>
      <c r="C639" s="28"/>
    </row>
    <row r="640" spans="1:3" x14ac:dyDescent="0.25">
      <c r="A640" s="11"/>
      <c r="B640" s="11"/>
      <c r="C640" s="28"/>
    </row>
    <row r="641" spans="1:3" x14ac:dyDescent="0.25">
      <c r="A641" s="11"/>
      <c r="B641" s="11"/>
      <c r="C641" s="28"/>
    </row>
    <row r="642" spans="1:3" x14ac:dyDescent="0.25">
      <c r="A642" s="11"/>
      <c r="B642" s="11"/>
      <c r="C642" s="28"/>
    </row>
    <row r="643" spans="1:3" x14ac:dyDescent="0.25">
      <c r="A643" s="11"/>
      <c r="B643" s="11"/>
      <c r="C643" s="28"/>
    </row>
    <row r="644" spans="1:3" x14ac:dyDescent="0.25">
      <c r="A644" s="11"/>
      <c r="B644" s="11"/>
      <c r="C644" s="28"/>
    </row>
    <row r="645" spans="1:3" x14ac:dyDescent="0.25">
      <c r="A645" s="11"/>
      <c r="B645" s="11"/>
      <c r="C645" s="28"/>
    </row>
    <row r="646" spans="1:3" x14ac:dyDescent="0.25">
      <c r="A646" s="11"/>
      <c r="B646" s="11"/>
      <c r="C646" s="28"/>
    </row>
    <row r="647" spans="1:3" x14ac:dyDescent="0.25">
      <c r="A647" s="11"/>
      <c r="B647" s="11"/>
      <c r="C647" s="28"/>
    </row>
    <row r="648" spans="1:3" x14ac:dyDescent="0.25">
      <c r="A648" s="11"/>
      <c r="B648" s="11"/>
      <c r="C648" s="28"/>
    </row>
    <row r="649" spans="1:3" x14ac:dyDescent="0.25">
      <c r="A649" s="11"/>
      <c r="B649" s="11"/>
      <c r="C649" s="28"/>
    </row>
    <row r="650" spans="1:3" x14ac:dyDescent="0.25">
      <c r="A650" s="11"/>
      <c r="B650" s="11"/>
      <c r="C650" s="28"/>
    </row>
    <row r="651" spans="1:3" x14ac:dyDescent="0.25">
      <c r="A651" s="11"/>
      <c r="B651" s="11"/>
      <c r="C651" s="28"/>
    </row>
    <row r="652" spans="1:3" x14ac:dyDescent="0.25">
      <c r="A652" s="11"/>
      <c r="B652" s="11"/>
      <c r="C652" s="28"/>
    </row>
    <row r="653" spans="1:3" x14ac:dyDescent="0.25">
      <c r="A653" s="11"/>
      <c r="B653" s="11"/>
      <c r="C653" s="28"/>
    </row>
    <row r="654" spans="1:3" x14ac:dyDescent="0.25">
      <c r="A654" s="11"/>
      <c r="B654" s="11"/>
      <c r="C654" s="28"/>
    </row>
    <row r="655" spans="1:3" x14ac:dyDescent="0.25">
      <c r="A655" s="11"/>
      <c r="B655" s="11"/>
      <c r="C655" s="28"/>
    </row>
    <row r="656" spans="1:3" x14ac:dyDescent="0.25">
      <c r="A656" s="12"/>
      <c r="B656" s="12"/>
      <c r="C656" s="29"/>
    </row>
    <row r="657" spans="1:3" x14ac:dyDescent="0.25">
      <c r="A657" s="11"/>
      <c r="B657" s="11"/>
      <c r="C657" s="28"/>
    </row>
    <row r="658" spans="1:3" x14ac:dyDescent="0.25">
      <c r="A658" s="11"/>
      <c r="B658" s="11"/>
      <c r="C658" s="28"/>
    </row>
    <row r="659" spans="1:3" x14ac:dyDescent="0.25">
      <c r="A659" s="11"/>
      <c r="B659" s="11"/>
      <c r="C659" s="28"/>
    </row>
    <row r="660" spans="1:3" x14ac:dyDescent="0.25">
      <c r="A660" s="11"/>
      <c r="B660" s="11"/>
      <c r="C660" s="28"/>
    </row>
    <row r="661" spans="1:3" x14ac:dyDescent="0.25">
      <c r="A661" s="11"/>
      <c r="B661" s="11"/>
      <c r="C661" s="28"/>
    </row>
    <row r="662" spans="1:3" x14ac:dyDescent="0.25">
      <c r="A662" s="11"/>
      <c r="B662" s="11"/>
      <c r="C662" s="28"/>
    </row>
    <row r="663" spans="1:3" x14ac:dyDescent="0.25">
      <c r="A663" s="11"/>
      <c r="B663" s="11"/>
      <c r="C663" s="28"/>
    </row>
    <row r="664" spans="1:3" x14ac:dyDescent="0.25">
      <c r="A664" s="12"/>
      <c r="B664" s="12"/>
      <c r="C664" s="29"/>
    </row>
    <row r="665" spans="1:3" x14ac:dyDescent="0.25">
      <c r="A665" s="11"/>
      <c r="B665" s="11"/>
      <c r="C665" s="28"/>
    </row>
    <row r="666" spans="1:3" x14ac:dyDescent="0.25">
      <c r="A666" s="11"/>
      <c r="B666" s="11"/>
      <c r="C666" s="28"/>
    </row>
    <row r="667" spans="1:3" x14ac:dyDescent="0.25">
      <c r="A667" s="11"/>
      <c r="B667" s="11"/>
      <c r="C667" s="28"/>
    </row>
    <row r="668" spans="1:3" x14ac:dyDescent="0.25">
      <c r="A668" s="11"/>
      <c r="B668" s="11"/>
      <c r="C668" s="28"/>
    </row>
    <row r="669" spans="1:3" x14ac:dyDescent="0.25">
      <c r="A669" s="11"/>
      <c r="B669" s="11"/>
      <c r="C669" s="28"/>
    </row>
    <row r="670" spans="1:3" x14ac:dyDescent="0.25">
      <c r="A670" s="11"/>
      <c r="B670" s="11"/>
      <c r="C670" s="28"/>
    </row>
    <row r="671" spans="1:3" x14ac:dyDescent="0.25">
      <c r="A671" s="11"/>
      <c r="B671" s="11"/>
      <c r="C671" s="28"/>
    </row>
    <row r="672" spans="1:3" x14ac:dyDescent="0.25">
      <c r="A672" s="11"/>
      <c r="B672" s="11"/>
      <c r="C672" s="28"/>
    </row>
    <row r="673" spans="1:3" x14ac:dyDescent="0.25">
      <c r="A673" s="11"/>
      <c r="B673" s="11"/>
      <c r="C673" s="28"/>
    </row>
    <row r="674" spans="1:3" x14ac:dyDescent="0.25">
      <c r="A674" s="11"/>
      <c r="B674" s="11"/>
      <c r="C674" s="28"/>
    </row>
    <row r="675" spans="1:3" x14ac:dyDescent="0.25">
      <c r="A675" s="11"/>
      <c r="B675" s="11"/>
      <c r="C675" s="28"/>
    </row>
    <row r="676" spans="1:3" x14ac:dyDescent="0.25">
      <c r="A676" s="11"/>
      <c r="B676" s="11"/>
      <c r="C676" s="28"/>
    </row>
    <row r="677" spans="1:3" x14ac:dyDescent="0.25">
      <c r="A677" s="11"/>
      <c r="B677" s="11"/>
      <c r="C677" s="28"/>
    </row>
    <row r="678" spans="1:3" x14ac:dyDescent="0.25">
      <c r="A678" s="11"/>
      <c r="B678" s="11"/>
      <c r="C678" s="28"/>
    </row>
    <row r="679" spans="1:3" x14ac:dyDescent="0.25">
      <c r="A679" s="11"/>
      <c r="B679" s="11"/>
      <c r="C679" s="28"/>
    </row>
    <row r="680" spans="1:3" x14ac:dyDescent="0.25">
      <c r="A680" s="11"/>
      <c r="B680" s="11"/>
      <c r="C680" s="28"/>
    </row>
    <row r="681" spans="1:3" x14ac:dyDescent="0.25">
      <c r="A681" s="11"/>
      <c r="B681" s="11"/>
      <c r="C681" s="28"/>
    </row>
    <row r="682" spans="1:3" x14ac:dyDescent="0.25">
      <c r="A682" s="11"/>
      <c r="B682" s="11"/>
      <c r="C682" s="28"/>
    </row>
    <row r="683" spans="1:3" x14ac:dyDescent="0.25">
      <c r="A683" s="11"/>
      <c r="B683" s="11"/>
      <c r="C683" s="28"/>
    </row>
    <row r="684" spans="1:3" x14ac:dyDescent="0.25">
      <c r="A684" s="11"/>
      <c r="B684" s="11"/>
      <c r="C684" s="28"/>
    </row>
    <row r="685" spans="1:3" x14ac:dyDescent="0.25">
      <c r="A685" s="11"/>
      <c r="B685" s="11"/>
      <c r="C685" s="28"/>
    </row>
    <row r="686" spans="1:3" x14ac:dyDescent="0.25">
      <c r="A686" s="11"/>
      <c r="B686" s="11"/>
      <c r="C686" s="28"/>
    </row>
    <row r="687" spans="1:3" x14ac:dyDescent="0.25">
      <c r="A687" s="11"/>
      <c r="B687" s="11"/>
      <c r="C687" s="28"/>
    </row>
    <row r="688" spans="1:3" x14ac:dyDescent="0.25">
      <c r="A688" s="11"/>
      <c r="B688" s="11"/>
      <c r="C688" s="28"/>
    </row>
    <row r="689" spans="1:3" x14ac:dyDescent="0.25">
      <c r="A689" s="11"/>
      <c r="B689" s="11"/>
      <c r="C689" s="28"/>
    </row>
    <row r="690" spans="1:3" x14ac:dyDescent="0.25">
      <c r="A690" s="11"/>
      <c r="B690" s="11"/>
      <c r="C690" s="28"/>
    </row>
    <row r="691" spans="1:3" x14ac:dyDescent="0.25">
      <c r="A691" s="11"/>
      <c r="B691" s="11"/>
      <c r="C691" s="28"/>
    </row>
    <row r="692" spans="1:3" x14ac:dyDescent="0.25">
      <c r="A692" s="12"/>
      <c r="B692" s="12"/>
      <c r="C692" s="29"/>
    </row>
    <row r="693" spans="1:3" x14ac:dyDescent="0.25">
      <c r="A693" s="11"/>
      <c r="B693" s="11"/>
      <c r="C693" s="28"/>
    </row>
    <row r="694" spans="1:3" x14ac:dyDescent="0.25">
      <c r="A694" s="11"/>
      <c r="B694" s="11"/>
      <c r="C694" s="28"/>
    </row>
    <row r="695" spans="1:3" x14ac:dyDescent="0.25">
      <c r="A695" s="11"/>
      <c r="B695" s="11"/>
      <c r="C695" s="28"/>
    </row>
    <row r="696" spans="1:3" x14ac:dyDescent="0.25">
      <c r="A696" s="12"/>
      <c r="B696" s="12"/>
      <c r="C696" s="29"/>
    </row>
    <row r="697" spans="1:3" x14ac:dyDescent="0.25">
      <c r="A697" s="11"/>
      <c r="B697" s="11"/>
      <c r="C697" s="28"/>
    </row>
    <row r="698" spans="1:3" x14ac:dyDescent="0.25">
      <c r="A698" s="11"/>
      <c r="B698" s="11"/>
      <c r="C698" s="28"/>
    </row>
    <row r="699" spans="1:3" x14ac:dyDescent="0.25">
      <c r="A699" s="11"/>
      <c r="B699" s="11"/>
      <c r="C699" s="28"/>
    </row>
    <row r="700" spans="1:3" x14ac:dyDescent="0.25">
      <c r="A700" s="12"/>
      <c r="B700" s="12"/>
      <c r="C700" s="29"/>
    </row>
    <row r="701" spans="1:3" x14ac:dyDescent="0.25">
      <c r="A701" s="11"/>
      <c r="B701" s="11"/>
      <c r="C701" s="28"/>
    </row>
    <row r="702" spans="1:3" x14ac:dyDescent="0.25">
      <c r="A702" s="11"/>
      <c r="B702" s="11"/>
      <c r="C702" s="28"/>
    </row>
    <row r="703" spans="1:3" x14ac:dyDescent="0.25">
      <c r="A703" s="11"/>
      <c r="B703" s="11"/>
      <c r="C703" s="28"/>
    </row>
    <row r="704" spans="1:3" x14ac:dyDescent="0.25">
      <c r="A704" s="11"/>
      <c r="B704" s="11"/>
      <c r="C704" s="28"/>
    </row>
    <row r="705" spans="1:3" x14ac:dyDescent="0.25">
      <c r="A705" s="11"/>
      <c r="B705" s="11"/>
      <c r="C705" s="28"/>
    </row>
    <row r="706" spans="1:3" x14ac:dyDescent="0.25">
      <c r="A706" s="11"/>
      <c r="B706" s="11"/>
      <c r="C706" s="28"/>
    </row>
    <row r="707" spans="1:3" x14ac:dyDescent="0.25">
      <c r="A707" s="11"/>
      <c r="B707" s="11"/>
      <c r="C707" s="28"/>
    </row>
    <row r="708" spans="1:3" x14ac:dyDescent="0.25">
      <c r="A708" s="12"/>
      <c r="B708" s="12"/>
      <c r="C708" s="29"/>
    </row>
    <row r="709" spans="1:3" x14ac:dyDescent="0.25">
      <c r="A709" s="11"/>
      <c r="B709" s="11"/>
      <c r="C709" s="28"/>
    </row>
    <row r="710" spans="1:3" x14ac:dyDescent="0.25">
      <c r="A710" s="11"/>
      <c r="B710" s="11"/>
      <c r="C710" s="28"/>
    </row>
    <row r="711" spans="1:3" x14ac:dyDescent="0.25">
      <c r="A711" s="11"/>
      <c r="B711" s="11"/>
      <c r="C711" s="28"/>
    </row>
    <row r="712" spans="1:3" x14ac:dyDescent="0.25">
      <c r="A712" s="12"/>
      <c r="B712" s="12"/>
      <c r="C712" s="29"/>
    </row>
    <row r="713" spans="1:3" x14ac:dyDescent="0.25">
      <c r="A713" s="11"/>
      <c r="B713" s="11"/>
      <c r="C713" s="28"/>
    </row>
    <row r="714" spans="1:3" x14ac:dyDescent="0.25">
      <c r="A714" s="11"/>
      <c r="B714" s="11"/>
      <c r="C714" s="28"/>
    </row>
    <row r="715" spans="1:3" x14ac:dyDescent="0.25">
      <c r="A715" s="11"/>
      <c r="B715" s="11"/>
      <c r="C715" s="28"/>
    </row>
    <row r="716" spans="1:3" x14ac:dyDescent="0.25">
      <c r="A716" s="11"/>
      <c r="B716" s="11"/>
      <c r="C716" s="28"/>
    </row>
    <row r="717" spans="1:3" x14ac:dyDescent="0.25">
      <c r="A717" s="11"/>
      <c r="B717" s="11"/>
      <c r="C717" s="28"/>
    </row>
    <row r="718" spans="1:3" x14ac:dyDescent="0.25">
      <c r="A718" s="11"/>
      <c r="B718" s="11"/>
      <c r="C718" s="28"/>
    </row>
    <row r="719" spans="1:3" x14ac:dyDescent="0.25">
      <c r="A719" s="11"/>
      <c r="B719" s="11"/>
      <c r="C719" s="28"/>
    </row>
    <row r="720" spans="1:3" x14ac:dyDescent="0.25">
      <c r="A720" s="12"/>
      <c r="B720" s="12"/>
      <c r="C720" s="29"/>
    </row>
    <row r="721" spans="1:3" x14ac:dyDescent="0.25">
      <c r="A721" s="11"/>
      <c r="B721" s="11"/>
      <c r="C721" s="28"/>
    </row>
    <row r="722" spans="1:3" x14ac:dyDescent="0.25">
      <c r="A722" s="11"/>
      <c r="B722" s="11"/>
      <c r="C722" s="28"/>
    </row>
    <row r="723" spans="1:3" x14ac:dyDescent="0.25">
      <c r="A723" s="11"/>
      <c r="B723" s="11"/>
      <c r="C723" s="28"/>
    </row>
    <row r="724" spans="1:3" x14ac:dyDescent="0.25">
      <c r="A724" s="11"/>
      <c r="B724" s="11"/>
      <c r="C724" s="28"/>
    </row>
    <row r="725" spans="1:3" x14ac:dyDescent="0.25">
      <c r="A725" s="11"/>
      <c r="B725" s="11"/>
      <c r="C725" s="28"/>
    </row>
    <row r="726" spans="1:3" x14ac:dyDescent="0.25">
      <c r="A726" s="11"/>
      <c r="B726" s="11"/>
      <c r="C726" s="28"/>
    </row>
    <row r="727" spans="1:3" x14ac:dyDescent="0.25">
      <c r="A727" s="11"/>
      <c r="B727" s="11"/>
      <c r="C727" s="28"/>
    </row>
    <row r="728" spans="1:3" x14ac:dyDescent="0.25">
      <c r="A728" s="11"/>
      <c r="B728" s="11"/>
      <c r="C728" s="28"/>
    </row>
    <row r="729" spans="1:3" x14ac:dyDescent="0.25">
      <c r="A729" s="11"/>
      <c r="B729" s="11"/>
      <c r="C729" s="28"/>
    </row>
    <row r="730" spans="1:3" x14ac:dyDescent="0.25">
      <c r="A730" s="11"/>
      <c r="B730" s="11"/>
      <c r="C730" s="28"/>
    </row>
    <row r="731" spans="1:3" x14ac:dyDescent="0.25">
      <c r="A731" s="11"/>
      <c r="B731" s="11"/>
      <c r="C731" s="28"/>
    </row>
    <row r="732" spans="1:3" x14ac:dyDescent="0.25">
      <c r="A732" s="12"/>
      <c r="B732" s="12"/>
      <c r="C732" s="29"/>
    </row>
    <row r="733" spans="1:3" x14ac:dyDescent="0.25">
      <c r="A733" s="11"/>
      <c r="B733" s="11"/>
      <c r="C733" s="28"/>
    </row>
    <row r="734" spans="1:3" x14ac:dyDescent="0.25">
      <c r="A734" s="11"/>
      <c r="B734" s="11"/>
      <c r="C734" s="28"/>
    </row>
    <row r="735" spans="1:3" x14ac:dyDescent="0.25">
      <c r="A735" s="11"/>
      <c r="B735" s="11"/>
      <c r="C735" s="28"/>
    </row>
    <row r="736" spans="1:3" x14ac:dyDescent="0.25">
      <c r="A736" s="11"/>
      <c r="B736" s="11"/>
      <c r="C736" s="28"/>
    </row>
    <row r="737" spans="1:3" x14ac:dyDescent="0.25">
      <c r="A737" s="11"/>
      <c r="B737" s="11"/>
      <c r="C737" s="28"/>
    </row>
    <row r="738" spans="1:3" x14ac:dyDescent="0.25">
      <c r="A738" s="11"/>
      <c r="B738" s="11"/>
      <c r="C738" s="28"/>
    </row>
    <row r="739" spans="1:3" x14ac:dyDescent="0.25">
      <c r="A739" s="11"/>
      <c r="B739" s="11"/>
      <c r="C739" s="28"/>
    </row>
    <row r="740" spans="1:3" x14ac:dyDescent="0.25">
      <c r="A740" s="11"/>
      <c r="B740" s="11"/>
      <c r="C740" s="28"/>
    </row>
    <row r="741" spans="1:3" x14ac:dyDescent="0.25">
      <c r="A741" s="11"/>
      <c r="B741" s="11"/>
      <c r="C741" s="28"/>
    </row>
    <row r="742" spans="1:3" x14ac:dyDescent="0.25">
      <c r="A742" s="11"/>
      <c r="B742" s="11"/>
      <c r="C742" s="28"/>
    </row>
    <row r="743" spans="1:3" x14ac:dyDescent="0.25">
      <c r="A743" s="11"/>
      <c r="B743" s="11"/>
      <c r="C743" s="28"/>
    </row>
    <row r="744" spans="1:3" x14ac:dyDescent="0.25">
      <c r="A744" s="11"/>
      <c r="B744" s="11"/>
      <c r="C744" s="28"/>
    </row>
    <row r="745" spans="1:3" x14ac:dyDescent="0.25">
      <c r="A745" s="11"/>
      <c r="B745" s="11"/>
      <c r="C745" s="28"/>
    </row>
    <row r="746" spans="1:3" x14ac:dyDescent="0.25">
      <c r="A746" s="11"/>
      <c r="B746" s="11"/>
      <c r="C746" s="28"/>
    </row>
    <row r="747" spans="1:3" x14ac:dyDescent="0.25">
      <c r="A747" s="11"/>
      <c r="B747" s="11"/>
      <c r="C747" s="28"/>
    </row>
    <row r="748" spans="1:3" x14ac:dyDescent="0.25">
      <c r="A748" s="12"/>
      <c r="B748" s="12"/>
      <c r="C748" s="29"/>
    </row>
    <row r="749" spans="1:3" x14ac:dyDescent="0.25">
      <c r="A749" s="11"/>
      <c r="B749" s="11"/>
      <c r="C749" s="28"/>
    </row>
    <row r="750" spans="1:3" x14ac:dyDescent="0.25">
      <c r="A750" s="11"/>
      <c r="B750" s="11"/>
      <c r="C750" s="28"/>
    </row>
    <row r="751" spans="1:3" x14ac:dyDescent="0.25">
      <c r="A751" s="11"/>
      <c r="B751" s="11"/>
      <c r="C751" s="28"/>
    </row>
    <row r="752" spans="1:3" x14ac:dyDescent="0.25">
      <c r="A752" s="11"/>
      <c r="B752" s="11"/>
      <c r="C752" s="28"/>
    </row>
    <row r="753" spans="1:3" x14ac:dyDescent="0.25">
      <c r="A753" s="11"/>
      <c r="B753" s="11"/>
      <c r="C753" s="28"/>
    </row>
    <row r="754" spans="1:3" x14ac:dyDescent="0.25">
      <c r="A754" s="11"/>
      <c r="B754" s="11"/>
      <c r="C754" s="28"/>
    </row>
    <row r="755" spans="1:3" x14ac:dyDescent="0.25">
      <c r="A755" s="11"/>
      <c r="B755" s="11"/>
      <c r="C755" s="28"/>
    </row>
    <row r="756" spans="1:3" x14ac:dyDescent="0.25">
      <c r="A756" s="11"/>
      <c r="B756" s="11"/>
      <c r="C756" s="28"/>
    </row>
    <row r="757" spans="1:3" x14ac:dyDescent="0.25">
      <c r="A757" s="11"/>
      <c r="B757" s="11"/>
      <c r="C757" s="28"/>
    </row>
    <row r="758" spans="1:3" x14ac:dyDescent="0.25">
      <c r="A758" s="11"/>
      <c r="B758" s="11"/>
      <c r="C758" s="28"/>
    </row>
    <row r="759" spans="1:3" x14ac:dyDescent="0.25">
      <c r="A759" s="11"/>
      <c r="B759" s="11"/>
      <c r="C759" s="28"/>
    </row>
    <row r="760" spans="1:3" x14ac:dyDescent="0.25">
      <c r="A760" s="11"/>
      <c r="B760" s="11"/>
      <c r="C760" s="28"/>
    </row>
    <row r="761" spans="1:3" x14ac:dyDescent="0.25">
      <c r="A761" s="11"/>
      <c r="B761" s="11"/>
      <c r="C761" s="28"/>
    </row>
    <row r="762" spans="1:3" x14ac:dyDescent="0.25">
      <c r="A762" s="11"/>
      <c r="B762" s="11"/>
      <c r="C762" s="28"/>
    </row>
    <row r="763" spans="1:3" x14ac:dyDescent="0.25">
      <c r="A763" s="11"/>
      <c r="B763" s="11"/>
      <c r="C763" s="28"/>
    </row>
    <row r="764" spans="1:3" x14ac:dyDescent="0.25">
      <c r="A764" s="12"/>
      <c r="B764" s="12"/>
      <c r="C764" s="29"/>
    </row>
    <row r="765" spans="1:3" x14ac:dyDescent="0.25">
      <c r="A765" s="11"/>
      <c r="B765" s="11"/>
      <c r="C765" s="28"/>
    </row>
    <row r="766" spans="1:3" x14ac:dyDescent="0.25">
      <c r="A766" s="11"/>
      <c r="B766" s="11"/>
      <c r="C766" s="28"/>
    </row>
    <row r="767" spans="1:3" x14ac:dyDescent="0.25">
      <c r="A767" s="11"/>
      <c r="B767" s="11"/>
      <c r="C767" s="28"/>
    </row>
    <row r="768" spans="1:3" x14ac:dyDescent="0.25">
      <c r="A768" s="11"/>
      <c r="B768" s="11"/>
      <c r="C768" s="28"/>
    </row>
    <row r="769" spans="1:3" x14ac:dyDescent="0.25">
      <c r="A769" s="11"/>
      <c r="B769" s="11"/>
      <c r="C769" s="28"/>
    </row>
    <row r="770" spans="1:3" x14ac:dyDescent="0.25">
      <c r="A770" s="11"/>
      <c r="B770" s="11"/>
      <c r="C770" s="28"/>
    </row>
    <row r="771" spans="1:3" x14ac:dyDescent="0.25">
      <c r="A771" s="11"/>
      <c r="B771" s="11"/>
      <c r="C771" s="28"/>
    </row>
    <row r="772" spans="1:3" x14ac:dyDescent="0.25">
      <c r="A772" s="11"/>
      <c r="B772" s="11"/>
      <c r="C772" s="28"/>
    </row>
    <row r="773" spans="1:3" x14ac:dyDescent="0.25">
      <c r="A773" s="11"/>
      <c r="B773" s="11"/>
      <c r="C773" s="28"/>
    </row>
    <row r="774" spans="1:3" x14ac:dyDescent="0.25">
      <c r="A774" s="11"/>
      <c r="B774" s="11"/>
      <c r="C774" s="28"/>
    </row>
    <row r="775" spans="1:3" x14ac:dyDescent="0.25">
      <c r="A775" s="11"/>
      <c r="B775" s="11"/>
      <c r="C775" s="28"/>
    </row>
    <row r="776" spans="1:3" x14ac:dyDescent="0.25">
      <c r="A776" s="11"/>
      <c r="B776" s="11"/>
      <c r="C776" s="28"/>
    </row>
    <row r="777" spans="1:3" x14ac:dyDescent="0.25">
      <c r="A777" s="11"/>
      <c r="B777" s="11"/>
      <c r="C777" s="28"/>
    </row>
    <row r="778" spans="1:3" x14ac:dyDescent="0.25">
      <c r="A778" s="11"/>
      <c r="B778" s="11"/>
      <c r="C778" s="28"/>
    </row>
    <row r="779" spans="1:3" x14ac:dyDescent="0.25">
      <c r="A779" s="11"/>
      <c r="B779" s="11"/>
      <c r="C779" s="28"/>
    </row>
    <row r="780" spans="1:3" x14ac:dyDescent="0.25">
      <c r="A780" s="12"/>
      <c r="B780" s="12"/>
      <c r="C780" s="29"/>
    </row>
    <row r="781" spans="1:3" x14ac:dyDescent="0.25">
      <c r="A781" s="11"/>
      <c r="B781" s="11"/>
      <c r="C781" s="28"/>
    </row>
    <row r="782" spans="1:3" x14ac:dyDescent="0.25">
      <c r="A782" s="11"/>
      <c r="B782" s="11"/>
      <c r="C782" s="28"/>
    </row>
    <row r="783" spans="1:3" x14ac:dyDescent="0.25">
      <c r="A783" s="11"/>
      <c r="B783" s="11"/>
      <c r="C783" s="28"/>
    </row>
    <row r="784" spans="1:3" x14ac:dyDescent="0.25">
      <c r="A784" s="11"/>
      <c r="B784" s="11"/>
      <c r="C784" s="28"/>
    </row>
    <row r="785" spans="1:3" x14ac:dyDescent="0.25">
      <c r="A785" s="11"/>
      <c r="B785" s="11"/>
      <c r="C785" s="28"/>
    </row>
    <row r="786" spans="1:3" x14ac:dyDescent="0.25">
      <c r="A786" s="11"/>
      <c r="B786" s="11"/>
      <c r="C786" s="28"/>
    </row>
    <row r="787" spans="1:3" x14ac:dyDescent="0.25">
      <c r="A787" s="11"/>
      <c r="B787" s="11"/>
      <c r="C787" s="28"/>
    </row>
    <row r="788" spans="1:3" x14ac:dyDescent="0.25">
      <c r="A788" s="11"/>
      <c r="B788" s="11"/>
      <c r="C788" s="28"/>
    </row>
    <row r="789" spans="1:3" x14ac:dyDescent="0.25">
      <c r="A789" s="11"/>
      <c r="B789" s="11"/>
      <c r="C789" s="28"/>
    </row>
    <row r="790" spans="1:3" x14ac:dyDescent="0.25">
      <c r="A790" s="11"/>
      <c r="B790" s="11"/>
      <c r="C790" s="28"/>
    </row>
    <row r="791" spans="1:3" x14ac:dyDescent="0.25">
      <c r="A791" s="11"/>
      <c r="B791" s="11"/>
      <c r="C791" s="28"/>
    </row>
    <row r="792" spans="1:3" x14ac:dyDescent="0.25">
      <c r="A792" s="11"/>
      <c r="B792" s="11"/>
      <c r="C792" s="28"/>
    </row>
    <row r="793" spans="1:3" x14ac:dyDescent="0.25">
      <c r="A793" s="11"/>
      <c r="B793" s="11"/>
      <c r="C793" s="28"/>
    </row>
    <row r="794" spans="1:3" x14ac:dyDescent="0.25">
      <c r="A794" s="11"/>
      <c r="B794" s="11"/>
      <c r="C794" s="28"/>
    </row>
    <row r="795" spans="1:3" x14ac:dyDescent="0.25">
      <c r="A795" s="11"/>
      <c r="B795" s="11"/>
      <c r="C795" s="28"/>
    </row>
    <row r="796" spans="1:3" x14ac:dyDescent="0.25">
      <c r="A796" s="12"/>
      <c r="B796" s="12"/>
      <c r="C796" s="29"/>
    </row>
    <row r="797" spans="1:3" x14ac:dyDescent="0.25">
      <c r="A797" s="11"/>
      <c r="B797" s="11"/>
      <c r="C797" s="28"/>
    </row>
    <row r="798" spans="1:3" x14ac:dyDescent="0.25">
      <c r="A798" s="11"/>
      <c r="B798" s="11"/>
      <c r="C798" s="28"/>
    </row>
    <row r="799" spans="1:3" x14ac:dyDescent="0.25">
      <c r="A799" s="11"/>
      <c r="B799" s="11"/>
      <c r="C799" s="28"/>
    </row>
    <row r="800" spans="1:3" x14ac:dyDescent="0.25">
      <c r="A800" s="12"/>
      <c r="B800" s="12"/>
      <c r="C800" s="29"/>
    </row>
    <row r="801" spans="1:3" x14ac:dyDescent="0.25">
      <c r="A801" s="11"/>
      <c r="B801" s="11"/>
      <c r="C801" s="28"/>
    </row>
    <row r="802" spans="1:3" x14ac:dyDescent="0.25">
      <c r="A802" s="11"/>
      <c r="B802" s="11"/>
      <c r="C802" s="28"/>
    </row>
    <row r="803" spans="1:3" x14ac:dyDescent="0.25">
      <c r="A803" s="11"/>
      <c r="B803" s="11"/>
      <c r="C803" s="28"/>
    </row>
    <row r="804" spans="1:3" x14ac:dyDescent="0.25">
      <c r="A804" s="11"/>
      <c r="B804" s="11"/>
      <c r="C804" s="28"/>
    </row>
    <row r="805" spans="1:3" x14ac:dyDescent="0.25">
      <c r="A805" s="11"/>
      <c r="B805" s="11"/>
      <c r="C805" s="28"/>
    </row>
    <row r="806" spans="1:3" x14ac:dyDescent="0.25">
      <c r="A806" s="11"/>
      <c r="B806" s="11"/>
      <c r="C806" s="28"/>
    </row>
    <row r="807" spans="1:3" x14ac:dyDescent="0.25">
      <c r="A807" s="11"/>
      <c r="B807" s="11"/>
      <c r="C807" s="28"/>
    </row>
    <row r="808" spans="1:3" x14ac:dyDescent="0.25">
      <c r="A808" s="11"/>
      <c r="B808" s="11"/>
      <c r="C808" s="28"/>
    </row>
    <row r="809" spans="1:3" x14ac:dyDescent="0.25">
      <c r="A809" s="11"/>
      <c r="B809" s="11"/>
      <c r="C809" s="28"/>
    </row>
    <row r="810" spans="1:3" x14ac:dyDescent="0.25">
      <c r="A810" s="11"/>
      <c r="B810" s="11"/>
      <c r="C810" s="28"/>
    </row>
    <row r="811" spans="1:3" x14ac:dyDescent="0.25">
      <c r="A811" s="11"/>
      <c r="B811" s="11"/>
      <c r="C811" s="28"/>
    </row>
    <row r="812" spans="1:3" x14ac:dyDescent="0.25">
      <c r="A812" s="11"/>
      <c r="B812" s="11"/>
      <c r="C812" s="28"/>
    </row>
    <row r="813" spans="1:3" x14ac:dyDescent="0.25">
      <c r="A813" s="11"/>
      <c r="B813" s="11"/>
      <c r="C813" s="28"/>
    </row>
    <row r="814" spans="1:3" x14ac:dyDescent="0.25">
      <c r="A814" s="11"/>
      <c r="B814" s="11"/>
      <c r="C814" s="28"/>
    </row>
    <row r="815" spans="1:3" x14ac:dyDescent="0.25">
      <c r="A815" s="11"/>
      <c r="B815" s="11"/>
      <c r="C815" s="28"/>
    </row>
    <row r="816" spans="1:3" x14ac:dyDescent="0.25">
      <c r="A816" s="11"/>
      <c r="B816" s="11"/>
      <c r="C816" s="28"/>
    </row>
    <row r="817" spans="1:3" x14ac:dyDescent="0.25">
      <c r="A817" s="11"/>
      <c r="B817" s="11"/>
      <c r="C817" s="28"/>
    </row>
    <row r="818" spans="1:3" x14ac:dyDescent="0.25">
      <c r="A818" s="11"/>
      <c r="B818" s="11"/>
      <c r="C818" s="28"/>
    </row>
    <row r="819" spans="1:3" x14ac:dyDescent="0.25">
      <c r="A819" s="11"/>
      <c r="B819" s="11"/>
      <c r="C819" s="28"/>
    </row>
    <row r="820" spans="1:3" x14ac:dyDescent="0.25">
      <c r="A820" s="11"/>
      <c r="B820" s="11"/>
      <c r="C820" s="28"/>
    </row>
    <row r="821" spans="1:3" x14ac:dyDescent="0.25">
      <c r="A821" s="11"/>
      <c r="B821" s="11"/>
      <c r="C821" s="28"/>
    </row>
    <row r="822" spans="1:3" x14ac:dyDescent="0.25">
      <c r="A822" s="11"/>
      <c r="B822" s="11"/>
      <c r="C822" s="28"/>
    </row>
    <row r="823" spans="1:3" x14ac:dyDescent="0.25">
      <c r="A823" s="11"/>
      <c r="B823" s="11"/>
      <c r="C823" s="28"/>
    </row>
    <row r="824" spans="1:3" x14ac:dyDescent="0.25">
      <c r="A824" s="12"/>
      <c r="B824" s="12"/>
      <c r="C824" s="29"/>
    </row>
    <row r="825" spans="1:3" x14ac:dyDescent="0.25">
      <c r="A825" s="11"/>
      <c r="B825" s="11"/>
      <c r="C825" s="28"/>
    </row>
    <row r="826" spans="1:3" x14ac:dyDescent="0.25">
      <c r="A826" s="11"/>
      <c r="B826" s="11"/>
      <c r="C826" s="28"/>
    </row>
    <row r="827" spans="1:3" x14ac:dyDescent="0.25">
      <c r="A827" s="11"/>
      <c r="B827" s="11"/>
      <c r="C827" s="28"/>
    </row>
    <row r="828" spans="1:3" x14ac:dyDescent="0.25">
      <c r="A828" s="11"/>
      <c r="B828" s="11"/>
      <c r="C828" s="28"/>
    </row>
    <row r="829" spans="1:3" x14ac:dyDescent="0.25">
      <c r="A829" s="11"/>
      <c r="B829" s="11"/>
      <c r="C829" s="28"/>
    </row>
    <row r="830" spans="1:3" x14ac:dyDescent="0.25">
      <c r="A830" s="11"/>
      <c r="B830" s="11"/>
      <c r="C830" s="28"/>
    </row>
    <row r="831" spans="1:3" x14ac:dyDescent="0.25">
      <c r="A831" s="11"/>
      <c r="B831" s="11"/>
      <c r="C831" s="28"/>
    </row>
    <row r="832" spans="1:3" x14ac:dyDescent="0.25">
      <c r="A832" s="11"/>
      <c r="B832" s="11"/>
      <c r="C832" s="28"/>
    </row>
    <row r="833" spans="1:3" x14ac:dyDescent="0.25">
      <c r="A833" s="11"/>
      <c r="B833" s="11"/>
      <c r="C833" s="28"/>
    </row>
    <row r="834" spans="1:3" x14ac:dyDescent="0.25">
      <c r="A834" s="11"/>
      <c r="B834" s="11"/>
      <c r="C834" s="28"/>
    </row>
    <row r="835" spans="1:3" x14ac:dyDescent="0.25">
      <c r="A835" s="11"/>
      <c r="B835" s="11"/>
      <c r="C835" s="28"/>
    </row>
    <row r="836" spans="1:3" x14ac:dyDescent="0.25">
      <c r="A836" s="11"/>
      <c r="B836" s="11"/>
      <c r="C836" s="28"/>
    </row>
    <row r="837" spans="1:3" x14ac:dyDescent="0.25">
      <c r="A837" s="11"/>
      <c r="B837" s="11"/>
      <c r="C837" s="28"/>
    </row>
    <row r="838" spans="1:3" x14ac:dyDescent="0.25">
      <c r="A838" s="11"/>
      <c r="B838" s="11"/>
      <c r="C838" s="28"/>
    </row>
    <row r="839" spans="1:3" x14ac:dyDescent="0.25">
      <c r="A839" s="11"/>
      <c r="B839" s="11"/>
      <c r="C839" s="28"/>
    </row>
    <row r="840" spans="1:3" x14ac:dyDescent="0.25">
      <c r="A840" s="11"/>
      <c r="B840" s="11"/>
      <c r="C840" s="28"/>
    </row>
    <row r="841" spans="1:3" x14ac:dyDescent="0.25">
      <c r="A841" s="11"/>
      <c r="B841" s="11"/>
      <c r="C841" s="28"/>
    </row>
    <row r="842" spans="1:3" x14ac:dyDescent="0.25">
      <c r="A842" s="11"/>
      <c r="B842" s="11"/>
      <c r="C842" s="28"/>
    </row>
    <row r="843" spans="1:3" x14ac:dyDescent="0.25">
      <c r="A843" s="11"/>
      <c r="B843" s="11"/>
      <c r="C843" s="28"/>
    </row>
    <row r="844" spans="1:3" x14ac:dyDescent="0.25">
      <c r="A844" s="11"/>
      <c r="B844" s="11"/>
      <c r="C844" s="28"/>
    </row>
    <row r="845" spans="1:3" x14ac:dyDescent="0.25">
      <c r="A845" s="11"/>
      <c r="B845" s="11"/>
      <c r="C845" s="28"/>
    </row>
    <row r="846" spans="1:3" x14ac:dyDescent="0.25">
      <c r="A846" s="11"/>
      <c r="B846" s="11"/>
      <c r="C846" s="28"/>
    </row>
    <row r="847" spans="1:3" x14ac:dyDescent="0.25">
      <c r="A847" s="11"/>
      <c r="B847" s="11"/>
      <c r="C847" s="28"/>
    </row>
    <row r="848" spans="1:3" x14ac:dyDescent="0.25">
      <c r="A848" s="12"/>
      <c r="B848" s="12"/>
      <c r="C848" s="29"/>
    </row>
    <row r="849" spans="1:3" x14ac:dyDescent="0.25">
      <c r="A849" s="11"/>
      <c r="B849" s="11"/>
      <c r="C849" s="28"/>
    </row>
    <row r="850" spans="1:3" x14ac:dyDescent="0.25">
      <c r="A850" s="11"/>
      <c r="B850" s="11"/>
      <c r="C850" s="28"/>
    </row>
    <row r="851" spans="1:3" x14ac:dyDescent="0.25">
      <c r="A851" s="11"/>
      <c r="B851" s="11"/>
      <c r="C851" s="28"/>
    </row>
    <row r="852" spans="1:3" x14ac:dyDescent="0.25">
      <c r="A852" s="12"/>
      <c r="B852" s="12"/>
      <c r="C852" s="29"/>
    </row>
    <row r="853" spans="1:3" x14ac:dyDescent="0.25">
      <c r="A853" s="11"/>
      <c r="B853" s="11"/>
      <c r="C853" s="28"/>
    </row>
    <row r="854" spans="1:3" x14ac:dyDescent="0.25">
      <c r="A854" s="11"/>
      <c r="B854" s="11"/>
      <c r="C854" s="28"/>
    </row>
    <row r="855" spans="1:3" x14ac:dyDescent="0.25">
      <c r="A855" s="11"/>
      <c r="B855" s="11"/>
      <c r="C855" s="28"/>
    </row>
    <row r="856" spans="1:3" x14ac:dyDescent="0.25">
      <c r="A856" s="12"/>
      <c r="B856" s="12"/>
      <c r="C856" s="29"/>
    </row>
    <row r="857" spans="1:3" x14ac:dyDescent="0.25">
      <c r="A857" s="11"/>
      <c r="B857" s="11"/>
      <c r="C857" s="28"/>
    </row>
    <row r="858" spans="1:3" x14ac:dyDescent="0.25">
      <c r="A858" s="11"/>
      <c r="B858" s="11"/>
      <c r="C858" s="28"/>
    </row>
    <row r="859" spans="1:3" x14ac:dyDescent="0.25">
      <c r="A859" s="11"/>
      <c r="B859" s="11"/>
      <c r="C859" s="28"/>
    </row>
    <row r="860" spans="1:3" x14ac:dyDescent="0.25">
      <c r="A860" s="12"/>
      <c r="B860" s="12"/>
      <c r="C860" s="29"/>
    </row>
    <row r="861" spans="1:3" x14ac:dyDescent="0.25">
      <c r="A861" s="11"/>
      <c r="B861" s="11"/>
      <c r="C861" s="28"/>
    </row>
    <row r="862" spans="1:3" x14ac:dyDescent="0.25">
      <c r="A862" s="11"/>
      <c r="B862" s="11"/>
      <c r="C862" s="28"/>
    </row>
    <row r="863" spans="1:3" x14ac:dyDescent="0.25">
      <c r="A863" s="11"/>
      <c r="B863" s="11"/>
      <c r="C863" s="28"/>
    </row>
    <row r="864" spans="1:3" x14ac:dyDescent="0.25">
      <c r="A864" s="12"/>
      <c r="B864" s="12"/>
      <c r="C864" s="29"/>
    </row>
    <row r="865" spans="1:3" x14ac:dyDescent="0.25">
      <c r="A865" s="11"/>
      <c r="B865" s="11"/>
      <c r="C865" s="28"/>
    </row>
    <row r="866" spans="1:3" x14ac:dyDescent="0.25">
      <c r="A866" s="11"/>
      <c r="B866" s="11"/>
      <c r="C866" s="28"/>
    </row>
    <row r="867" spans="1:3" x14ac:dyDescent="0.25">
      <c r="A867" s="11"/>
      <c r="B867" s="11"/>
      <c r="C867" s="28"/>
    </row>
    <row r="868" spans="1:3" x14ac:dyDescent="0.25">
      <c r="A868" s="12"/>
      <c r="B868" s="12"/>
      <c r="C868" s="29"/>
    </row>
    <row r="869" spans="1:3" x14ac:dyDescent="0.25">
      <c r="A869" s="11"/>
      <c r="B869" s="11"/>
      <c r="C869" s="28"/>
    </row>
    <row r="870" spans="1:3" x14ac:dyDescent="0.25">
      <c r="A870" s="11"/>
      <c r="B870" s="11"/>
      <c r="C870" s="28"/>
    </row>
    <row r="871" spans="1:3" x14ac:dyDescent="0.25">
      <c r="A871" s="11"/>
      <c r="B871" s="11"/>
      <c r="C871" s="28"/>
    </row>
    <row r="872" spans="1:3" x14ac:dyDescent="0.25">
      <c r="A872" s="11"/>
      <c r="B872" s="11"/>
      <c r="C872" s="28"/>
    </row>
    <row r="873" spans="1:3" x14ac:dyDescent="0.25">
      <c r="A873" s="11"/>
      <c r="B873" s="11"/>
      <c r="C873" s="28"/>
    </row>
    <row r="874" spans="1:3" x14ac:dyDescent="0.25">
      <c r="A874" s="11"/>
      <c r="B874" s="11"/>
      <c r="C874" s="28"/>
    </row>
    <row r="875" spans="1:3" x14ac:dyDescent="0.25">
      <c r="A875" s="11"/>
      <c r="B875" s="11"/>
      <c r="C875" s="28"/>
    </row>
    <row r="876" spans="1:3" x14ac:dyDescent="0.25">
      <c r="A876" s="12"/>
      <c r="B876" s="12"/>
      <c r="C876" s="29"/>
    </row>
    <row r="877" spans="1:3" x14ac:dyDescent="0.25">
      <c r="A877" s="11"/>
      <c r="B877" s="11"/>
      <c r="C877" s="28"/>
    </row>
    <row r="878" spans="1:3" x14ac:dyDescent="0.25">
      <c r="A878" s="11"/>
      <c r="B878" s="11"/>
      <c r="C878" s="28"/>
    </row>
    <row r="879" spans="1:3" x14ac:dyDescent="0.25">
      <c r="A879" s="11"/>
      <c r="B879" s="11"/>
      <c r="C879" s="28"/>
    </row>
    <row r="880" spans="1:3" x14ac:dyDescent="0.25">
      <c r="A880" s="11"/>
      <c r="B880" s="11"/>
      <c r="C880" s="28"/>
    </row>
    <row r="881" spans="1:3" x14ac:dyDescent="0.25">
      <c r="A881" s="11"/>
      <c r="B881" s="11"/>
      <c r="C881" s="28"/>
    </row>
    <row r="882" spans="1:3" x14ac:dyDescent="0.25">
      <c r="A882" s="11"/>
      <c r="B882" s="11"/>
      <c r="C882" s="28"/>
    </row>
    <row r="883" spans="1:3" x14ac:dyDescent="0.25">
      <c r="A883" s="11"/>
      <c r="B883" s="11"/>
      <c r="C883" s="28"/>
    </row>
    <row r="884" spans="1:3" x14ac:dyDescent="0.25">
      <c r="A884" s="11"/>
      <c r="B884" s="11"/>
      <c r="C884" s="28"/>
    </row>
    <row r="885" spans="1:3" x14ac:dyDescent="0.25">
      <c r="A885" s="11"/>
      <c r="B885" s="11"/>
      <c r="C885" s="28"/>
    </row>
    <row r="886" spans="1:3" x14ac:dyDescent="0.25">
      <c r="A886" s="11"/>
      <c r="B886" s="11"/>
      <c r="C886" s="28"/>
    </row>
    <row r="887" spans="1:3" x14ac:dyDescent="0.25">
      <c r="A887" s="11"/>
      <c r="B887" s="11"/>
      <c r="C887" s="28"/>
    </row>
    <row r="888" spans="1:3" x14ac:dyDescent="0.25">
      <c r="A888" s="11"/>
      <c r="B888" s="11"/>
      <c r="C888" s="28"/>
    </row>
    <row r="889" spans="1:3" x14ac:dyDescent="0.25">
      <c r="A889" s="11"/>
      <c r="B889" s="11"/>
      <c r="C889" s="28"/>
    </row>
    <row r="890" spans="1:3" x14ac:dyDescent="0.25">
      <c r="A890" s="11"/>
      <c r="B890" s="11"/>
      <c r="C890" s="28"/>
    </row>
    <row r="891" spans="1:3" x14ac:dyDescent="0.25">
      <c r="A891" s="11"/>
      <c r="B891" s="11"/>
      <c r="C891" s="28"/>
    </row>
    <row r="892" spans="1:3" x14ac:dyDescent="0.25">
      <c r="A892" s="11"/>
      <c r="B892" s="11"/>
      <c r="C892" s="28"/>
    </row>
    <row r="893" spans="1:3" x14ac:dyDescent="0.25">
      <c r="A893" s="11"/>
      <c r="B893" s="11"/>
      <c r="C893" s="28"/>
    </row>
    <row r="894" spans="1:3" x14ac:dyDescent="0.25">
      <c r="A894" s="11"/>
      <c r="B894" s="11"/>
      <c r="C894" s="28"/>
    </row>
    <row r="895" spans="1:3" x14ac:dyDescent="0.25">
      <c r="A895" s="11"/>
      <c r="B895" s="11"/>
      <c r="C895" s="28"/>
    </row>
    <row r="896" spans="1:3" x14ac:dyDescent="0.25">
      <c r="A896" s="12"/>
      <c r="B896" s="12"/>
      <c r="C896" s="29"/>
    </row>
    <row r="897" spans="1:3" x14ac:dyDescent="0.25">
      <c r="A897" s="11"/>
      <c r="B897" s="11"/>
      <c r="C897" s="28"/>
    </row>
    <row r="898" spans="1:3" x14ac:dyDescent="0.25">
      <c r="A898" s="11"/>
      <c r="B898" s="11"/>
      <c r="C898" s="28"/>
    </row>
    <row r="899" spans="1:3" x14ac:dyDescent="0.25">
      <c r="A899" s="11"/>
      <c r="B899" s="11"/>
      <c r="C899" s="28"/>
    </row>
    <row r="900" spans="1:3" x14ac:dyDescent="0.25">
      <c r="A900" s="12"/>
      <c r="B900" s="12"/>
      <c r="C900" s="29"/>
    </row>
    <row r="901" spans="1:3" x14ac:dyDescent="0.25">
      <c r="A901" s="11"/>
      <c r="B901" s="11"/>
      <c r="C901" s="28"/>
    </row>
    <row r="902" spans="1:3" x14ac:dyDescent="0.25">
      <c r="A902" s="11"/>
      <c r="B902" s="11"/>
      <c r="C902" s="28"/>
    </row>
    <row r="903" spans="1:3" x14ac:dyDescent="0.25">
      <c r="A903" s="11"/>
      <c r="B903" s="11"/>
      <c r="C903" s="28"/>
    </row>
    <row r="904" spans="1:3" x14ac:dyDescent="0.25">
      <c r="A904" s="12"/>
      <c r="B904" s="12"/>
      <c r="C904" s="29"/>
    </row>
    <row r="905" spans="1:3" x14ac:dyDescent="0.25">
      <c r="A905" s="11"/>
      <c r="B905" s="11"/>
      <c r="C905" s="28"/>
    </row>
    <row r="906" spans="1:3" x14ac:dyDescent="0.25">
      <c r="A906" s="11"/>
      <c r="B906" s="11"/>
      <c r="C906" s="28"/>
    </row>
    <row r="907" spans="1:3" x14ac:dyDescent="0.25">
      <c r="A907" s="11"/>
      <c r="B907" s="11"/>
      <c r="C907" s="28"/>
    </row>
    <row r="908" spans="1:3" x14ac:dyDescent="0.25">
      <c r="A908" s="11"/>
      <c r="B908" s="11"/>
      <c r="C908" s="28"/>
    </row>
    <row r="909" spans="1:3" x14ac:dyDescent="0.25">
      <c r="A909" s="11"/>
      <c r="B909" s="11"/>
      <c r="C909" s="28"/>
    </row>
    <row r="910" spans="1:3" x14ac:dyDescent="0.25">
      <c r="A910" s="11"/>
      <c r="B910" s="11"/>
      <c r="C910" s="28"/>
    </row>
    <row r="911" spans="1:3" x14ac:dyDescent="0.25">
      <c r="A911" s="11"/>
      <c r="B911" s="11"/>
      <c r="C911" s="28"/>
    </row>
    <row r="912" spans="1:3" x14ac:dyDescent="0.25">
      <c r="A912" s="12"/>
      <c r="B912" s="12"/>
      <c r="C912" s="29"/>
    </row>
    <row r="913" spans="1:3" x14ac:dyDescent="0.25">
      <c r="A913" s="11"/>
      <c r="B913" s="11"/>
      <c r="C913" s="28"/>
    </row>
    <row r="914" spans="1:3" x14ac:dyDescent="0.25">
      <c r="A914" s="11"/>
      <c r="B914" s="11"/>
      <c r="C914" s="28"/>
    </row>
    <row r="915" spans="1:3" x14ac:dyDescent="0.25">
      <c r="A915" s="11"/>
      <c r="B915" s="11"/>
      <c r="C915" s="28"/>
    </row>
    <row r="916" spans="1:3" x14ac:dyDescent="0.25">
      <c r="A916" s="11"/>
      <c r="B916" s="11"/>
      <c r="C916" s="28"/>
    </row>
    <row r="917" spans="1:3" x14ac:dyDescent="0.25">
      <c r="A917" s="11"/>
      <c r="B917" s="11"/>
      <c r="C917" s="28"/>
    </row>
    <row r="918" spans="1:3" x14ac:dyDescent="0.25">
      <c r="A918" s="11"/>
      <c r="B918" s="11"/>
      <c r="C918" s="28"/>
    </row>
    <row r="919" spans="1:3" x14ac:dyDescent="0.25">
      <c r="A919" s="11"/>
      <c r="B919" s="11"/>
      <c r="C919" s="28"/>
    </row>
    <row r="920" spans="1:3" x14ac:dyDescent="0.25">
      <c r="A920" s="11"/>
      <c r="B920" s="11"/>
      <c r="C920" s="28"/>
    </row>
    <row r="921" spans="1:3" x14ac:dyDescent="0.25">
      <c r="A921" s="11"/>
      <c r="B921" s="11"/>
      <c r="C921" s="28"/>
    </row>
    <row r="922" spans="1:3" x14ac:dyDescent="0.25">
      <c r="A922" s="11"/>
      <c r="B922" s="11"/>
      <c r="C922" s="28"/>
    </row>
    <row r="923" spans="1:3" x14ac:dyDescent="0.25">
      <c r="A923" s="11"/>
      <c r="B923" s="11"/>
      <c r="C923" s="28"/>
    </row>
    <row r="924" spans="1:3" x14ac:dyDescent="0.25">
      <c r="A924" s="12"/>
      <c r="B924" s="12"/>
      <c r="C924" s="29"/>
    </row>
    <row r="925" spans="1:3" x14ac:dyDescent="0.25">
      <c r="A925" s="11"/>
      <c r="B925" s="11"/>
      <c r="C925" s="28"/>
    </row>
    <row r="926" spans="1:3" x14ac:dyDescent="0.25">
      <c r="A926" s="11"/>
      <c r="B926" s="11"/>
      <c r="C926" s="28"/>
    </row>
    <row r="927" spans="1:3" x14ac:dyDescent="0.25">
      <c r="A927" s="11"/>
      <c r="B927" s="11"/>
      <c r="C927" s="28"/>
    </row>
    <row r="928" spans="1:3" x14ac:dyDescent="0.25">
      <c r="A928" s="11"/>
      <c r="B928" s="11"/>
      <c r="C928" s="28"/>
    </row>
    <row r="929" spans="1:3" x14ac:dyDescent="0.25">
      <c r="A929" s="11"/>
      <c r="B929" s="11"/>
      <c r="C929" s="28"/>
    </row>
    <row r="930" spans="1:3" x14ac:dyDescent="0.25">
      <c r="A930" s="11"/>
      <c r="B930" s="11"/>
      <c r="C930" s="28"/>
    </row>
    <row r="931" spans="1:3" x14ac:dyDescent="0.25">
      <c r="A931" s="11"/>
      <c r="B931" s="11"/>
      <c r="C931" s="28"/>
    </row>
    <row r="932" spans="1:3" x14ac:dyDescent="0.25">
      <c r="A932" s="12"/>
      <c r="B932" s="12"/>
      <c r="C932" s="29"/>
    </row>
    <row r="933" spans="1:3" x14ac:dyDescent="0.25">
      <c r="A933" s="11"/>
      <c r="B933" s="11"/>
      <c r="C933" s="28"/>
    </row>
    <row r="934" spans="1:3" x14ac:dyDescent="0.25">
      <c r="A934" s="11"/>
      <c r="B934" s="11"/>
      <c r="C934" s="28"/>
    </row>
    <row r="935" spans="1:3" x14ac:dyDescent="0.25">
      <c r="A935" s="11"/>
      <c r="B935" s="11"/>
      <c r="C935" s="28"/>
    </row>
    <row r="936" spans="1:3" x14ac:dyDescent="0.25">
      <c r="A936" s="11"/>
      <c r="B936" s="11"/>
      <c r="C936" s="28"/>
    </row>
    <row r="937" spans="1:3" x14ac:dyDescent="0.25">
      <c r="A937" s="11"/>
      <c r="B937" s="11"/>
      <c r="C937" s="28"/>
    </row>
    <row r="938" spans="1:3" x14ac:dyDescent="0.25">
      <c r="A938" s="11"/>
      <c r="B938" s="11"/>
      <c r="C938" s="28"/>
    </row>
    <row r="939" spans="1:3" x14ac:dyDescent="0.25">
      <c r="A939" s="11"/>
      <c r="B939" s="11"/>
      <c r="C939" s="28"/>
    </row>
    <row r="940" spans="1:3" x14ac:dyDescent="0.25">
      <c r="A940" s="12"/>
      <c r="B940" s="12"/>
      <c r="C940" s="29"/>
    </row>
    <row r="941" spans="1:3" x14ac:dyDescent="0.25">
      <c r="A941" s="11"/>
      <c r="B941" s="11"/>
      <c r="C941" s="28"/>
    </row>
    <row r="942" spans="1:3" x14ac:dyDescent="0.25">
      <c r="A942" s="11"/>
      <c r="B942" s="11"/>
      <c r="C942" s="28"/>
    </row>
    <row r="943" spans="1:3" x14ac:dyDescent="0.25">
      <c r="A943" s="11"/>
      <c r="B943" s="11"/>
      <c r="C943" s="28"/>
    </row>
    <row r="944" spans="1:3" x14ac:dyDescent="0.25">
      <c r="A944" s="12"/>
      <c r="B944" s="12"/>
      <c r="C944" s="29"/>
    </row>
    <row r="945" spans="1:3" x14ac:dyDescent="0.25">
      <c r="A945" s="11"/>
      <c r="B945" s="11"/>
      <c r="C945" s="28"/>
    </row>
    <row r="946" spans="1:3" x14ac:dyDescent="0.25">
      <c r="A946" s="11"/>
      <c r="B946" s="11"/>
      <c r="C946" s="28"/>
    </row>
    <row r="947" spans="1:3" x14ac:dyDescent="0.25">
      <c r="A947" s="11"/>
      <c r="B947" s="11"/>
      <c r="C947" s="28"/>
    </row>
    <row r="948" spans="1:3" x14ac:dyDescent="0.25">
      <c r="A948" s="12"/>
      <c r="B948" s="12"/>
      <c r="C948" s="29"/>
    </row>
    <row r="949" spans="1:3" x14ac:dyDescent="0.25">
      <c r="A949" s="11"/>
      <c r="B949" s="11"/>
      <c r="C949" s="28"/>
    </row>
    <row r="950" spans="1:3" x14ac:dyDescent="0.25">
      <c r="A950" s="11"/>
      <c r="B950" s="11"/>
      <c r="C950" s="28"/>
    </row>
    <row r="951" spans="1:3" x14ac:dyDescent="0.25">
      <c r="A951" s="11"/>
      <c r="B951" s="11"/>
      <c r="C951" s="28"/>
    </row>
    <row r="952" spans="1:3" x14ac:dyDescent="0.25">
      <c r="A952" s="12"/>
      <c r="B952" s="12"/>
      <c r="C952" s="29"/>
    </row>
    <row r="953" spans="1:3" x14ac:dyDescent="0.25">
      <c r="A953" s="11"/>
      <c r="B953" s="11"/>
      <c r="C953" s="28"/>
    </row>
    <row r="954" spans="1:3" x14ac:dyDescent="0.25">
      <c r="A954" s="11"/>
      <c r="B954" s="11"/>
      <c r="C954" s="28"/>
    </row>
    <row r="955" spans="1:3" x14ac:dyDescent="0.25">
      <c r="A955" s="11"/>
      <c r="B955" s="11"/>
      <c r="C955" s="28"/>
    </row>
    <row r="956" spans="1:3" x14ac:dyDescent="0.25">
      <c r="A956" s="12"/>
      <c r="B956" s="12"/>
      <c r="C956" s="29"/>
    </row>
    <row r="957" spans="1:3" x14ac:dyDescent="0.25">
      <c r="A957" s="11"/>
      <c r="B957" s="11"/>
      <c r="C957" s="28"/>
    </row>
    <row r="958" spans="1:3" x14ac:dyDescent="0.25">
      <c r="A958" s="11"/>
      <c r="B958" s="11"/>
      <c r="C958" s="28"/>
    </row>
    <row r="959" spans="1:3" x14ac:dyDescent="0.25">
      <c r="A959" s="11"/>
      <c r="B959" s="11"/>
      <c r="C959" s="28"/>
    </row>
    <row r="960" spans="1:3" x14ac:dyDescent="0.25">
      <c r="A960" s="12"/>
      <c r="B960" s="12"/>
      <c r="C960" s="29"/>
    </row>
    <row r="961" spans="1:3" x14ac:dyDescent="0.25">
      <c r="A961" s="11"/>
      <c r="B961" s="11"/>
      <c r="C961" s="28"/>
    </row>
    <row r="962" spans="1:3" x14ac:dyDescent="0.25">
      <c r="A962" s="11"/>
      <c r="B962" s="11"/>
      <c r="C962" s="28"/>
    </row>
    <row r="963" spans="1:3" x14ac:dyDescent="0.25">
      <c r="A963" s="11"/>
      <c r="B963" s="11"/>
      <c r="C963" s="28"/>
    </row>
    <row r="964" spans="1:3" x14ac:dyDescent="0.25">
      <c r="A964" s="12"/>
      <c r="B964" s="12"/>
      <c r="C964" s="29"/>
    </row>
    <row r="965" spans="1:3" x14ac:dyDescent="0.25">
      <c r="A965" s="11"/>
      <c r="B965" s="11"/>
      <c r="C965" s="28"/>
    </row>
    <row r="966" spans="1:3" x14ac:dyDescent="0.25">
      <c r="A966" s="11"/>
      <c r="B966" s="11"/>
      <c r="C966" s="28"/>
    </row>
    <row r="967" spans="1:3" x14ac:dyDescent="0.25">
      <c r="A967" s="11"/>
      <c r="B967" s="11"/>
      <c r="C967" s="28"/>
    </row>
    <row r="968" spans="1:3" x14ac:dyDescent="0.25">
      <c r="A968" s="11"/>
      <c r="B968" s="11"/>
      <c r="C968" s="28"/>
    </row>
    <row r="969" spans="1:3" x14ac:dyDescent="0.25">
      <c r="A969" s="11"/>
      <c r="B969" s="11"/>
      <c r="C969" s="28"/>
    </row>
    <row r="970" spans="1:3" x14ac:dyDescent="0.25">
      <c r="A970" s="11"/>
      <c r="B970" s="11"/>
      <c r="C970" s="28"/>
    </row>
    <row r="971" spans="1:3" x14ac:dyDescent="0.25">
      <c r="A971" s="11"/>
      <c r="B971" s="11"/>
      <c r="C971" s="28"/>
    </row>
    <row r="972" spans="1:3" x14ac:dyDescent="0.25">
      <c r="A972" s="11"/>
      <c r="B972" s="11"/>
      <c r="C972" s="28"/>
    </row>
    <row r="973" spans="1:3" x14ac:dyDescent="0.25">
      <c r="A973" s="11"/>
      <c r="B973" s="11"/>
      <c r="C973" s="28"/>
    </row>
    <row r="974" spans="1:3" x14ac:dyDescent="0.25">
      <c r="A974" s="11"/>
      <c r="B974" s="11"/>
      <c r="C974" s="28"/>
    </row>
    <row r="975" spans="1:3" x14ac:dyDescent="0.25">
      <c r="A975" s="11"/>
      <c r="B975" s="11"/>
      <c r="C975" s="28"/>
    </row>
    <row r="976" spans="1:3" x14ac:dyDescent="0.25">
      <c r="A976" s="12"/>
      <c r="B976" s="12"/>
      <c r="C976" s="29"/>
    </row>
    <row r="977" spans="1:3" x14ac:dyDescent="0.25">
      <c r="A977" s="11"/>
      <c r="B977" s="11"/>
      <c r="C977" s="28"/>
    </row>
    <row r="978" spans="1:3" x14ac:dyDescent="0.25">
      <c r="A978" s="11"/>
      <c r="B978" s="11"/>
      <c r="C978" s="28"/>
    </row>
    <row r="979" spans="1:3" x14ac:dyDescent="0.25">
      <c r="A979" s="11"/>
      <c r="B979" s="11"/>
      <c r="C979" s="28"/>
    </row>
    <row r="980" spans="1:3" x14ac:dyDescent="0.25">
      <c r="A980" s="12"/>
      <c r="B980" s="12"/>
      <c r="C980" s="29"/>
    </row>
    <row r="981" spans="1:3" x14ac:dyDescent="0.25">
      <c r="A981" s="11"/>
      <c r="B981" s="11"/>
      <c r="C981" s="28"/>
    </row>
    <row r="982" spans="1:3" x14ac:dyDescent="0.25">
      <c r="A982" s="11"/>
      <c r="B982" s="11"/>
      <c r="C982" s="28"/>
    </row>
    <row r="983" spans="1:3" x14ac:dyDescent="0.25">
      <c r="A983" s="11"/>
      <c r="B983" s="11"/>
      <c r="C983" s="28"/>
    </row>
    <row r="984" spans="1:3" x14ac:dyDescent="0.25">
      <c r="A984" s="11"/>
      <c r="B984" s="11"/>
      <c r="C984" s="28"/>
    </row>
    <row r="985" spans="1:3" x14ac:dyDescent="0.25">
      <c r="A985" s="11"/>
      <c r="B985" s="11"/>
      <c r="C985" s="28"/>
    </row>
    <row r="986" spans="1:3" x14ac:dyDescent="0.25">
      <c r="A986" s="11"/>
      <c r="B986" s="11"/>
      <c r="C986" s="28"/>
    </row>
    <row r="987" spans="1:3" x14ac:dyDescent="0.25">
      <c r="A987" s="11"/>
      <c r="B987" s="11"/>
      <c r="C987" s="28"/>
    </row>
    <row r="988" spans="1:3" x14ac:dyDescent="0.25">
      <c r="A988" s="11"/>
      <c r="B988" s="11"/>
      <c r="C988" s="28"/>
    </row>
    <row r="989" spans="1:3" x14ac:dyDescent="0.25">
      <c r="A989" s="11"/>
      <c r="B989" s="11"/>
      <c r="C989" s="28"/>
    </row>
    <row r="990" spans="1:3" x14ac:dyDescent="0.25">
      <c r="A990" s="11"/>
      <c r="B990" s="11"/>
      <c r="C990" s="28"/>
    </row>
    <row r="991" spans="1:3" x14ac:dyDescent="0.25">
      <c r="A991" s="11"/>
      <c r="B991" s="11"/>
      <c r="C991" s="28"/>
    </row>
    <row r="992" spans="1:3" x14ac:dyDescent="0.25">
      <c r="A992" s="12"/>
      <c r="B992" s="12"/>
      <c r="C992" s="29"/>
    </row>
    <row r="993" spans="1:3" x14ac:dyDescent="0.25">
      <c r="A993" s="11"/>
      <c r="B993" s="11"/>
      <c r="C993" s="28"/>
    </row>
    <row r="994" spans="1:3" x14ac:dyDescent="0.25">
      <c r="A994" s="11"/>
      <c r="B994" s="11"/>
      <c r="C994" s="28"/>
    </row>
    <row r="995" spans="1:3" x14ac:dyDescent="0.25">
      <c r="A995" s="11"/>
      <c r="B995" s="11"/>
      <c r="C995" s="28"/>
    </row>
    <row r="996" spans="1:3" x14ac:dyDescent="0.25">
      <c r="A996" s="12"/>
      <c r="B996" s="12"/>
      <c r="C996" s="29"/>
    </row>
    <row r="997" spans="1:3" x14ac:dyDescent="0.25">
      <c r="A997" s="11"/>
      <c r="B997" s="11"/>
      <c r="C997" s="28"/>
    </row>
    <row r="998" spans="1:3" x14ac:dyDescent="0.25">
      <c r="A998" s="11"/>
      <c r="B998" s="11"/>
      <c r="C998" s="28"/>
    </row>
    <row r="999" spans="1:3" x14ac:dyDescent="0.25">
      <c r="A999" s="11"/>
      <c r="B999" s="11"/>
      <c r="C999" s="28"/>
    </row>
    <row r="1000" spans="1:3" x14ac:dyDescent="0.25">
      <c r="A1000" s="11"/>
      <c r="B1000" s="11"/>
      <c r="C1000" s="28"/>
    </row>
    <row r="1001" spans="1:3" x14ac:dyDescent="0.25">
      <c r="A1001" s="11"/>
      <c r="B1001" s="11"/>
      <c r="C1001" s="28"/>
    </row>
    <row r="1002" spans="1:3" x14ac:dyDescent="0.25">
      <c r="A1002" s="11"/>
      <c r="B1002" s="11"/>
      <c r="C1002" s="28"/>
    </row>
    <row r="1003" spans="1:3" x14ac:dyDescent="0.25">
      <c r="A1003" s="11"/>
      <c r="B1003" s="11"/>
      <c r="C1003" s="28"/>
    </row>
    <row r="1004" spans="1:3" x14ac:dyDescent="0.25">
      <c r="A1004" s="11"/>
      <c r="B1004" s="11"/>
      <c r="C1004" s="28"/>
    </row>
    <row r="1005" spans="1:3" x14ac:dyDescent="0.25">
      <c r="A1005" s="11"/>
      <c r="B1005" s="11"/>
      <c r="C1005" s="28"/>
    </row>
    <row r="1006" spans="1:3" x14ac:dyDescent="0.25">
      <c r="A1006" s="11"/>
      <c r="B1006" s="11"/>
      <c r="C1006" s="28"/>
    </row>
    <row r="1007" spans="1:3" x14ac:dyDescent="0.25">
      <c r="A1007" s="11"/>
      <c r="B1007" s="11"/>
      <c r="C1007" s="28"/>
    </row>
    <row r="1008" spans="1:3" x14ac:dyDescent="0.25">
      <c r="A1008" s="11"/>
      <c r="B1008" s="11"/>
      <c r="C1008" s="28"/>
    </row>
    <row r="1009" spans="1:3" x14ac:dyDescent="0.25">
      <c r="A1009" s="11"/>
      <c r="B1009" s="11"/>
      <c r="C1009" s="28"/>
    </row>
    <row r="1010" spans="1:3" x14ac:dyDescent="0.25">
      <c r="A1010" s="11"/>
      <c r="B1010" s="11"/>
      <c r="C1010" s="28"/>
    </row>
    <row r="1011" spans="1:3" x14ac:dyDescent="0.25">
      <c r="A1011" s="11"/>
      <c r="B1011" s="11"/>
      <c r="C1011" s="28"/>
    </row>
    <row r="1012" spans="1:3" x14ac:dyDescent="0.25">
      <c r="A1012" s="12"/>
      <c r="B1012" s="12"/>
      <c r="C1012" s="29"/>
    </row>
    <row r="1013" spans="1:3" x14ac:dyDescent="0.25">
      <c r="A1013" s="11"/>
      <c r="B1013" s="11"/>
      <c r="C1013" s="28"/>
    </row>
    <row r="1014" spans="1:3" x14ac:dyDescent="0.25">
      <c r="A1014" s="11"/>
      <c r="B1014" s="11"/>
      <c r="C1014" s="28"/>
    </row>
    <row r="1015" spans="1:3" x14ac:dyDescent="0.25">
      <c r="A1015" s="11"/>
      <c r="B1015" s="11"/>
      <c r="C1015" s="28"/>
    </row>
    <row r="1016" spans="1:3" x14ac:dyDescent="0.25">
      <c r="A1016" s="11"/>
      <c r="B1016" s="11"/>
      <c r="C1016" s="28"/>
    </row>
    <row r="1017" spans="1:3" x14ac:dyDescent="0.25">
      <c r="A1017" s="11"/>
      <c r="B1017" s="11"/>
      <c r="C1017" s="28"/>
    </row>
    <row r="1018" spans="1:3" x14ac:dyDescent="0.25">
      <c r="A1018" s="11"/>
      <c r="B1018" s="11"/>
      <c r="C1018" s="28"/>
    </row>
    <row r="1019" spans="1:3" x14ac:dyDescent="0.25">
      <c r="A1019" s="11"/>
      <c r="B1019" s="11"/>
      <c r="C1019" s="28"/>
    </row>
    <row r="1020" spans="1:3" x14ac:dyDescent="0.25">
      <c r="A1020" s="11"/>
      <c r="B1020" s="11"/>
      <c r="C1020" s="28"/>
    </row>
    <row r="1021" spans="1:3" x14ac:dyDescent="0.25">
      <c r="A1021" s="11"/>
      <c r="B1021" s="11"/>
      <c r="C1021" s="28"/>
    </row>
    <row r="1022" spans="1:3" x14ac:dyDescent="0.25">
      <c r="A1022" s="11"/>
      <c r="B1022" s="11"/>
      <c r="C1022" s="28"/>
    </row>
    <row r="1023" spans="1:3" x14ac:dyDescent="0.25">
      <c r="A1023" s="11"/>
      <c r="B1023" s="11"/>
      <c r="C1023" s="28"/>
    </row>
    <row r="1024" spans="1:3" x14ac:dyDescent="0.25">
      <c r="A1024" s="12"/>
      <c r="B1024" s="12"/>
      <c r="C1024" s="29"/>
    </row>
    <row r="1025" spans="1:3" x14ac:dyDescent="0.25">
      <c r="A1025" s="11"/>
      <c r="B1025" s="11"/>
      <c r="C1025" s="28"/>
    </row>
    <row r="1026" spans="1:3" x14ac:dyDescent="0.25">
      <c r="A1026" s="11"/>
      <c r="B1026" s="11"/>
      <c r="C1026" s="28"/>
    </row>
    <row r="1027" spans="1:3" x14ac:dyDescent="0.25">
      <c r="A1027" s="11"/>
      <c r="B1027" s="11"/>
      <c r="C1027" s="28"/>
    </row>
    <row r="1028" spans="1:3" x14ac:dyDescent="0.25">
      <c r="A1028" s="11"/>
      <c r="B1028" s="11"/>
      <c r="C1028" s="28"/>
    </row>
    <row r="1029" spans="1:3" x14ac:dyDescent="0.25">
      <c r="A1029" s="11"/>
      <c r="B1029" s="11"/>
      <c r="C1029" s="28"/>
    </row>
    <row r="1030" spans="1:3" x14ac:dyDescent="0.25">
      <c r="A1030" s="11"/>
      <c r="B1030" s="11"/>
      <c r="C1030" s="28"/>
    </row>
    <row r="1031" spans="1:3" x14ac:dyDescent="0.25">
      <c r="A1031" s="11"/>
      <c r="B1031" s="11"/>
      <c r="C1031" s="28"/>
    </row>
    <row r="1032" spans="1:3" x14ac:dyDescent="0.25">
      <c r="A1032" s="11"/>
      <c r="B1032" s="11"/>
      <c r="C1032" s="28"/>
    </row>
    <row r="1033" spans="1:3" x14ac:dyDescent="0.25">
      <c r="A1033" s="11"/>
      <c r="B1033" s="11"/>
      <c r="C1033" s="28"/>
    </row>
    <row r="1034" spans="1:3" x14ac:dyDescent="0.25">
      <c r="A1034" s="11"/>
      <c r="B1034" s="11"/>
      <c r="C1034" s="28"/>
    </row>
    <row r="1035" spans="1:3" x14ac:dyDescent="0.25">
      <c r="A1035" s="11"/>
      <c r="B1035" s="11"/>
      <c r="C1035" s="28"/>
    </row>
    <row r="1036" spans="1:3" x14ac:dyDescent="0.25">
      <c r="A1036" s="11"/>
      <c r="B1036" s="11"/>
      <c r="C1036" s="28"/>
    </row>
    <row r="1037" spans="1:3" x14ac:dyDescent="0.25">
      <c r="A1037" s="11"/>
      <c r="B1037" s="11"/>
      <c r="C1037" s="28"/>
    </row>
    <row r="1038" spans="1:3" x14ac:dyDescent="0.25">
      <c r="A1038" s="11"/>
      <c r="B1038" s="11"/>
      <c r="C1038" s="28"/>
    </row>
    <row r="1039" spans="1:3" x14ac:dyDescent="0.25">
      <c r="A1039" s="11"/>
      <c r="B1039" s="11"/>
      <c r="C1039" s="28"/>
    </row>
    <row r="1040" spans="1:3" x14ac:dyDescent="0.25">
      <c r="A1040" s="11"/>
      <c r="B1040" s="11"/>
      <c r="C1040" s="28"/>
    </row>
    <row r="1041" spans="1:3" x14ac:dyDescent="0.25">
      <c r="A1041" s="11"/>
      <c r="B1041" s="11"/>
      <c r="C1041" s="28"/>
    </row>
    <row r="1042" spans="1:3" x14ac:dyDescent="0.25">
      <c r="A1042" s="11"/>
      <c r="B1042" s="11"/>
      <c r="C1042" s="28"/>
    </row>
    <row r="1043" spans="1:3" x14ac:dyDescent="0.25">
      <c r="A1043" s="11"/>
      <c r="B1043" s="11"/>
      <c r="C1043" s="28"/>
    </row>
    <row r="1044" spans="1:3" x14ac:dyDescent="0.25">
      <c r="A1044" s="12"/>
      <c r="B1044" s="12"/>
      <c r="C1044" s="29"/>
    </row>
    <row r="1045" spans="1:3" x14ac:dyDescent="0.25">
      <c r="A1045" s="11"/>
      <c r="B1045" s="11"/>
      <c r="C1045" s="28"/>
    </row>
    <row r="1046" spans="1:3" x14ac:dyDescent="0.25">
      <c r="A1046" s="11"/>
      <c r="B1046" s="11"/>
      <c r="C1046" s="28"/>
    </row>
    <row r="1047" spans="1:3" x14ac:dyDescent="0.25">
      <c r="A1047" s="11"/>
      <c r="B1047" s="11"/>
      <c r="C1047" s="28"/>
    </row>
    <row r="1048" spans="1:3" x14ac:dyDescent="0.25">
      <c r="A1048" s="12"/>
      <c r="B1048" s="12"/>
      <c r="C1048" s="29"/>
    </row>
    <row r="1049" spans="1:3" x14ac:dyDescent="0.25">
      <c r="A1049" s="11"/>
      <c r="B1049" s="11"/>
      <c r="C1049" s="28"/>
    </row>
    <row r="1050" spans="1:3" x14ac:dyDescent="0.25">
      <c r="A1050" s="11"/>
      <c r="B1050" s="11"/>
      <c r="C1050" s="28"/>
    </row>
    <row r="1051" spans="1:3" x14ac:dyDescent="0.25">
      <c r="A1051" s="11"/>
      <c r="B1051" s="11"/>
      <c r="C1051" s="28"/>
    </row>
    <row r="1052" spans="1:3" x14ac:dyDescent="0.25">
      <c r="A1052" s="11"/>
      <c r="B1052" s="11"/>
      <c r="C1052" s="28"/>
    </row>
    <row r="1053" spans="1:3" x14ac:dyDescent="0.25">
      <c r="A1053" s="11"/>
      <c r="B1053" s="11"/>
      <c r="C1053" s="28"/>
    </row>
    <row r="1054" spans="1:3" x14ac:dyDescent="0.25">
      <c r="A1054" s="11"/>
      <c r="B1054" s="11"/>
      <c r="C1054" s="28"/>
    </row>
    <row r="1055" spans="1:3" x14ac:dyDescent="0.25">
      <c r="A1055" s="11"/>
      <c r="B1055" s="11"/>
      <c r="C1055" s="28"/>
    </row>
    <row r="1056" spans="1:3" x14ac:dyDescent="0.25">
      <c r="A1056" s="12"/>
      <c r="B1056" s="12"/>
      <c r="C1056" s="29"/>
    </row>
    <row r="1057" spans="1:3" x14ac:dyDescent="0.25">
      <c r="A1057" s="11"/>
      <c r="B1057" s="11"/>
      <c r="C1057" s="28"/>
    </row>
    <row r="1058" spans="1:3" x14ac:dyDescent="0.25">
      <c r="A1058" s="11"/>
      <c r="B1058" s="11"/>
      <c r="C1058" s="28"/>
    </row>
    <row r="1059" spans="1:3" x14ac:dyDescent="0.25">
      <c r="A1059" s="11"/>
      <c r="B1059" s="11"/>
      <c r="C1059" s="28"/>
    </row>
    <row r="1060" spans="1:3" x14ac:dyDescent="0.25">
      <c r="A1060" s="12"/>
      <c r="B1060" s="12"/>
      <c r="C1060" s="29"/>
    </row>
    <row r="1061" spans="1:3" x14ac:dyDescent="0.25">
      <c r="A1061" s="11"/>
      <c r="B1061" s="11"/>
      <c r="C1061" s="28"/>
    </row>
    <row r="1062" spans="1:3" x14ac:dyDescent="0.25">
      <c r="A1062" s="11"/>
      <c r="B1062" s="11"/>
      <c r="C1062" s="28"/>
    </row>
    <row r="1063" spans="1:3" x14ac:dyDescent="0.25">
      <c r="A1063" s="11"/>
      <c r="B1063" s="11"/>
      <c r="C1063" s="28"/>
    </row>
    <row r="1064" spans="1:3" x14ac:dyDescent="0.25">
      <c r="A1064" s="11"/>
      <c r="B1064" s="11"/>
      <c r="C1064" s="28"/>
    </row>
    <row r="1065" spans="1:3" x14ac:dyDescent="0.25">
      <c r="A1065" s="11"/>
      <c r="B1065" s="11"/>
      <c r="C1065" s="28"/>
    </row>
    <row r="1066" spans="1:3" x14ac:dyDescent="0.25">
      <c r="A1066" s="11"/>
      <c r="B1066" s="11"/>
      <c r="C1066" s="28"/>
    </row>
    <row r="1067" spans="1:3" x14ac:dyDescent="0.25">
      <c r="A1067" s="11"/>
      <c r="B1067" s="11"/>
      <c r="C1067" s="28"/>
    </row>
    <row r="1068" spans="1:3" x14ac:dyDescent="0.25">
      <c r="A1068" s="11"/>
      <c r="B1068" s="11"/>
      <c r="C1068" s="28"/>
    </row>
    <row r="1069" spans="1:3" x14ac:dyDescent="0.25">
      <c r="A1069" s="11"/>
      <c r="B1069" s="11"/>
      <c r="C1069" s="28"/>
    </row>
    <row r="1070" spans="1:3" x14ac:dyDescent="0.25">
      <c r="A1070" s="11"/>
      <c r="B1070" s="11"/>
      <c r="C1070" s="28"/>
    </row>
    <row r="1071" spans="1:3" x14ac:dyDescent="0.25">
      <c r="A1071" s="11"/>
      <c r="B1071" s="11"/>
      <c r="C1071" s="28"/>
    </row>
    <row r="1072" spans="1:3" x14ac:dyDescent="0.25">
      <c r="A1072" s="12"/>
      <c r="B1072" s="12"/>
      <c r="C1072" s="29"/>
    </row>
    <row r="1073" spans="1:3" x14ac:dyDescent="0.25">
      <c r="A1073" s="11"/>
      <c r="B1073" s="11"/>
      <c r="C1073" s="28"/>
    </row>
    <row r="1074" spans="1:3" x14ac:dyDescent="0.25">
      <c r="A1074" s="11"/>
      <c r="B1074" s="11"/>
      <c r="C1074" s="28"/>
    </row>
    <row r="1075" spans="1:3" x14ac:dyDescent="0.25">
      <c r="A1075" s="11"/>
      <c r="B1075" s="11"/>
      <c r="C1075" s="28"/>
    </row>
    <row r="1076" spans="1:3" x14ac:dyDescent="0.25">
      <c r="A1076" s="12"/>
      <c r="B1076" s="12"/>
      <c r="C1076" s="29"/>
    </row>
    <row r="1077" spans="1:3" x14ac:dyDescent="0.25">
      <c r="A1077" s="11"/>
      <c r="B1077" s="11"/>
      <c r="C1077" s="28"/>
    </row>
    <row r="1078" spans="1:3" x14ac:dyDescent="0.25">
      <c r="A1078" s="11"/>
      <c r="B1078" s="11"/>
      <c r="C1078" s="28"/>
    </row>
    <row r="1079" spans="1:3" x14ac:dyDescent="0.25">
      <c r="A1079" s="11"/>
      <c r="B1079" s="11"/>
      <c r="C1079" s="28"/>
    </row>
    <row r="1080" spans="1:3" x14ac:dyDescent="0.25">
      <c r="A1080" s="12"/>
      <c r="B1080" s="12"/>
      <c r="C1080" s="29"/>
    </row>
    <row r="1081" spans="1:3" x14ac:dyDescent="0.25">
      <c r="A1081" s="11"/>
      <c r="B1081" s="11"/>
      <c r="C1081" s="28"/>
    </row>
    <row r="1082" spans="1:3" x14ac:dyDescent="0.25">
      <c r="A1082" s="11"/>
      <c r="B1082" s="11"/>
      <c r="C1082" s="28"/>
    </row>
    <row r="1083" spans="1:3" x14ac:dyDescent="0.25">
      <c r="A1083" s="11"/>
      <c r="B1083" s="11"/>
      <c r="C1083" s="28"/>
    </row>
    <row r="1084" spans="1:3" x14ac:dyDescent="0.25">
      <c r="A1084" s="12"/>
      <c r="B1084" s="12"/>
      <c r="C1084" s="29"/>
    </row>
    <row r="1085" spans="1:3" x14ac:dyDescent="0.25">
      <c r="A1085" s="11"/>
      <c r="B1085" s="11"/>
      <c r="C1085" s="28"/>
    </row>
    <row r="1086" spans="1:3" x14ac:dyDescent="0.25">
      <c r="A1086" s="11"/>
      <c r="B1086" s="11"/>
      <c r="C1086" s="28"/>
    </row>
    <row r="1087" spans="1:3" x14ac:dyDescent="0.25">
      <c r="A1087" s="11"/>
      <c r="B1087" s="11"/>
      <c r="C1087" s="28"/>
    </row>
    <row r="1088" spans="1:3" x14ac:dyDescent="0.25">
      <c r="A1088" s="12"/>
      <c r="B1088" s="12"/>
      <c r="C1088" s="29"/>
    </row>
    <row r="1089" spans="1:3" x14ac:dyDescent="0.25">
      <c r="A1089" s="11"/>
      <c r="B1089" s="11"/>
      <c r="C1089" s="28"/>
    </row>
    <row r="1090" spans="1:3" x14ac:dyDescent="0.25">
      <c r="A1090" s="11"/>
      <c r="B1090" s="11"/>
      <c r="C1090" s="28"/>
    </row>
    <row r="1091" spans="1:3" x14ac:dyDescent="0.25">
      <c r="A1091" s="11"/>
      <c r="B1091" s="11"/>
      <c r="C1091" s="28"/>
    </row>
    <row r="1092" spans="1:3" x14ac:dyDescent="0.25">
      <c r="A1092" s="11"/>
      <c r="B1092" s="11"/>
      <c r="C1092" s="28"/>
    </row>
    <row r="1093" spans="1:3" x14ac:dyDescent="0.25">
      <c r="A1093" s="11"/>
      <c r="B1093" s="11"/>
      <c r="C1093" s="28"/>
    </row>
    <row r="1094" spans="1:3" x14ac:dyDescent="0.25">
      <c r="A1094" s="11"/>
      <c r="B1094" s="11"/>
      <c r="C1094" s="28"/>
    </row>
    <row r="1095" spans="1:3" x14ac:dyDescent="0.25">
      <c r="A1095" s="11"/>
      <c r="B1095" s="11"/>
      <c r="C1095" s="28"/>
    </row>
    <row r="1096" spans="1:3" x14ac:dyDescent="0.25">
      <c r="A1096" s="11"/>
      <c r="B1096" s="11"/>
      <c r="C1096" s="28"/>
    </row>
    <row r="1097" spans="1:3" x14ac:dyDescent="0.25">
      <c r="A1097" s="11"/>
      <c r="B1097" s="11"/>
      <c r="C1097" s="28"/>
    </row>
    <row r="1098" spans="1:3" x14ac:dyDescent="0.25">
      <c r="A1098" s="11"/>
      <c r="B1098" s="11"/>
      <c r="C1098" s="28"/>
    </row>
    <row r="1099" spans="1:3" x14ac:dyDescent="0.25">
      <c r="A1099" s="11"/>
      <c r="B1099" s="11"/>
      <c r="C1099" s="28"/>
    </row>
    <row r="1100" spans="1:3" x14ac:dyDescent="0.25">
      <c r="A1100" s="12"/>
      <c r="B1100" s="12"/>
      <c r="C1100" s="29"/>
    </row>
    <row r="1101" spans="1:3" x14ac:dyDescent="0.25">
      <c r="A1101" s="11"/>
      <c r="B1101" s="11"/>
      <c r="C1101" s="28"/>
    </row>
    <row r="1102" spans="1:3" x14ac:dyDescent="0.25">
      <c r="A1102" s="11"/>
      <c r="B1102" s="11"/>
      <c r="C1102" s="28"/>
    </row>
    <row r="1103" spans="1:3" x14ac:dyDescent="0.25">
      <c r="A1103" s="11"/>
      <c r="B1103" s="11"/>
      <c r="C1103" s="28"/>
    </row>
    <row r="1104" spans="1:3" x14ac:dyDescent="0.25">
      <c r="A1104" s="12"/>
      <c r="B1104" s="12"/>
      <c r="C1104" s="29"/>
    </row>
    <row r="1105" spans="1:3" x14ac:dyDescent="0.25">
      <c r="A1105" s="11"/>
      <c r="B1105" s="11"/>
      <c r="C1105" s="28"/>
    </row>
    <row r="1106" spans="1:3" x14ac:dyDescent="0.25">
      <c r="A1106" s="11"/>
      <c r="B1106" s="11"/>
      <c r="C1106" s="28"/>
    </row>
    <row r="1107" spans="1:3" x14ac:dyDescent="0.25">
      <c r="A1107" s="11"/>
      <c r="B1107" s="11"/>
      <c r="C1107" s="28"/>
    </row>
    <row r="1108" spans="1:3" x14ac:dyDescent="0.25">
      <c r="A1108" s="11"/>
      <c r="B1108" s="11"/>
      <c r="C1108" s="28"/>
    </row>
    <row r="1109" spans="1:3" x14ac:dyDescent="0.25">
      <c r="A1109" s="11"/>
      <c r="B1109" s="11"/>
      <c r="C1109" s="28"/>
    </row>
    <row r="1110" spans="1:3" x14ac:dyDescent="0.25">
      <c r="A1110" s="11"/>
      <c r="B1110" s="11"/>
      <c r="C1110" s="28"/>
    </row>
    <row r="1111" spans="1:3" x14ac:dyDescent="0.25">
      <c r="A1111" s="11"/>
      <c r="B1111" s="11"/>
      <c r="C1111" s="28"/>
    </row>
    <row r="1112" spans="1:3" x14ac:dyDescent="0.25">
      <c r="A1112" s="11"/>
      <c r="B1112" s="11"/>
      <c r="C1112" s="28"/>
    </row>
    <row r="1113" spans="1:3" x14ac:dyDescent="0.25">
      <c r="A1113" s="11"/>
      <c r="B1113" s="11"/>
      <c r="C1113" s="28"/>
    </row>
    <row r="1114" spans="1:3" x14ac:dyDescent="0.25">
      <c r="A1114" s="11"/>
      <c r="B1114" s="11"/>
      <c r="C1114" s="28"/>
    </row>
    <row r="1115" spans="1:3" x14ac:dyDescent="0.25">
      <c r="A1115" s="11"/>
      <c r="B1115" s="11"/>
      <c r="C1115" s="28"/>
    </row>
    <row r="1116" spans="1:3" x14ac:dyDescent="0.25">
      <c r="A1116" s="11"/>
      <c r="B1116" s="11"/>
      <c r="C1116" s="28"/>
    </row>
    <row r="1117" spans="1:3" x14ac:dyDescent="0.25">
      <c r="A1117" s="11"/>
      <c r="B1117" s="11"/>
      <c r="C1117" s="28"/>
    </row>
    <row r="1118" spans="1:3" x14ac:dyDescent="0.25">
      <c r="A1118" s="11"/>
      <c r="B1118" s="11"/>
      <c r="C1118" s="28"/>
    </row>
    <row r="1119" spans="1:3" x14ac:dyDescent="0.25">
      <c r="A1119" s="11"/>
      <c r="B1119" s="11"/>
      <c r="C1119" s="28"/>
    </row>
    <row r="1120" spans="1:3" x14ac:dyDescent="0.25">
      <c r="A1120" s="12"/>
      <c r="B1120" s="12"/>
      <c r="C1120" s="29"/>
    </row>
    <row r="1121" spans="1:3" x14ac:dyDescent="0.25">
      <c r="A1121" s="11"/>
      <c r="B1121" s="11"/>
      <c r="C1121" s="28"/>
    </row>
    <row r="1122" spans="1:3" x14ac:dyDescent="0.25">
      <c r="A1122" s="11"/>
      <c r="B1122" s="11"/>
      <c r="C1122" s="28"/>
    </row>
    <row r="1123" spans="1:3" x14ac:dyDescent="0.25">
      <c r="A1123" s="11"/>
      <c r="B1123" s="11"/>
      <c r="C1123" s="28"/>
    </row>
    <row r="1124" spans="1:3" x14ac:dyDescent="0.25">
      <c r="A1124" s="11"/>
      <c r="B1124" s="11"/>
      <c r="C1124" s="28"/>
    </row>
    <row r="1125" spans="1:3" x14ac:dyDescent="0.25">
      <c r="A1125" s="11"/>
      <c r="B1125" s="11"/>
      <c r="C1125" s="28"/>
    </row>
    <row r="1126" spans="1:3" x14ac:dyDescent="0.25">
      <c r="A1126" s="11"/>
      <c r="B1126" s="11"/>
      <c r="C1126" s="28"/>
    </row>
    <row r="1127" spans="1:3" x14ac:dyDescent="0.25">
      <c r="A1127" s="11"/>
      <c r="B1127" s="11"/>
      <c r="C1127" s="28"/>
    </row>
    <row r="1128" spans="1:3" x14ac:dyDescent="0.25">
      <c r="A1128" s="11"/>
      <c r="B1128" s="11"/>
      <c r="C1128" s="28"/>
    </row>
    <row r="1129" spans="1:3" x14ac:dyDescent="0.25">
      <c r="A1129" s="11"/>
      <c r="B1129" s="11"/>
      <c r="C1129" s="28"/>
    </row>
    <row r="1130" spans="1:3" x14ac:dyDescent="0.25">
      <c r="A1130" s="11"/>
      <c r="B1130" s="11"/>
      <c r="C1130" s="28"/>
    </row>
    <row r="1131" spans="1:3" x14ac:dyDescent="0.25">
      <c r="A1131" s="11"/>
      <c r="B1131" s="11"/>
      <c r="C1131" s="28"/>
    </row>
    <row r="1132" spans="1:3" x14ac:dyDescent="0.25">
      <c r="A1132" s="11"/>
      <c r="B1132" s="11"/>
      <c r="C1132" s="28"/>
    </row>
    <row r="1133" spans="1:3" x14ac:dyDescent="0.25">
      <c r="A1133" s="11"/>
      <c r="B1133" s="11"/>
      <c r="C1133" s="28"/>
    </row>
    <row r="1134" spans="1:3" x14ac:dyDescent="0.25">
      <c r="A1134" s="11"/>
      <c r="B1134" s="11"/>
      <c r="C1134" s="28"/>
    </row>
    <row r="1135" spans="1:3" x14ac:dyDescent="0.25">
      <c r="A1135" s="11"/>
      <c r="B1135" s="11"/>
      <c r="C1135" s="28"/>
    </row>
    <row r="1136" spans="1:3" x14ac:dyDescent="0.25">
      <c r="A1136" s="11"/>
      <c r="B1136" s="11"/>
      <c r="C1136" s="28"/>
    </row>
    <row r="1137" spans="1:3" x14ac:dyDescent="0.25">
      <c r="A1137" s="11"/>
      <c r="B1137" s="11"/>
      <c r="C1137" s="28"/>
    </row>
    <row r="1138" spans="1:3" x14ac:dyDescent="0.25">
      <c r="A1138" s="11"/>
      <c r="B1138" s="11"/>
      <c r="C1138" s="28"/>
    </row>
    <row r="1139" spans="1:3" x14ac:dyDescent="0.25">
      <c r="A1139" s="11"/>
      <c r="B1139" s="11"/>
      <c r="C1139" s="28"/>
    </row>
    <row r="1140" spans="1:3" x14ac:dyDescent="0.25">
      <c r="A1140" s="12"/>
      <c r="B1140" s="12"/>
      <c r="C1140" s="29"/>
    </row>
    <row r="1141" spans="1:3" x14ac:dyDescent="0.25">
      <c r="A1141" s="11"/>
      <c r="B1141" s="11"/>
      <c r="C1141" s="28"/>
    </row>
    <row r="1142" spans="1:3" x14ac:dyDescent="0.25">
      <c r="A1142" s="11"/>
      <c r="B1142" s="11"/>
      <c r="C1142" s="28"/>
    </row>
    <row r="1143" spans="1:3" x14ac:dyDescent="0.25">
      <c r="A1143" s="11"/>
      <c r="B1143" s="11"/>
      <c r="C1143" s="28"/>
    </row>
    <row r="1144" spans="1:3" x14ac:dyDescent="0.25">
      <c r="A1144" s="12"/>
      <c r="B1144" s="12"/>
      <c r="C1144" s="29"/>
    </row>
    <row r="1145" spans="1:3" x14ac:dyDescent="0.25">
      <c r="A1145" s="11"/>
      <c r="B1145" s="11"/>
      <c r="C1145" s="28"/>
    </row>
    <row r="1146" spans="1:3" x14ac:dyDescent="0.25">
      <c r="A1146" s="11"/>
      <c r="B1146" s="11"/>
      <c r="C1146" s="28"/>
    </row>
    <row r="1147" spans="1:3" x14ac:dyDescent="0.25">
      <c r="A1147" s="11"/>
      <c r="B1147" s="11"/>
      <c r="C1147" s="28"/>
    </row>
    <row r="1148" spans="1:3" x14ac:dyDescent="0.25">
      <c r="A1148" s="11"/>
      <c r="B1148" s="11"/>
      <c r="C1148" s="28"/>
    </row>
    <row r="1149" spans="1:3" x14ac:dyDescent="0.25">
      <c r="A1149" s="11"/>
      <c r="B1149" s="11"/>
      <c r="C1149" s="28"/>
    </row>
    <row r="1150" spans="1:3" x14ac:dyDescent="0.25">
      <c r="A1150" s="11"/>
      <c r="B1150" s="11"/>
      <c r="C1150" s="28"/>
    </row>
    <row r="1151" spans="1:3" x14ac:dyDescent="0.25">
      <c r="A1151" s="11"/>
      <c r="B1151" s="11"/>
      <c r="C1151" s="28"/>
    </row>
    <row r="1152" spans="1:3" x14ac:dyDescent="0.25">
      <c r="A1152" s="12"/>
      <c r="B1152" s="12"/>
      <c r="C1152" s="29"/>
    </row>
    <row r="1153" spans="1:3" x14ac:dyDescent="0.25">
      <c r="A1153" s="11"/>
      <c r="B1153" s="11"/>
      <c r="C1153" s="28"/>
    </row>
    <row r="1154" spans="1:3" x14ac:dyDescent="0.25">
      <c r="A1154" s="11"/>
      <c r="B1154" s="11"/>
      <c r="C1154" s="28"/>
    </row>
    <row r="1155" spans="1:3" x14ac:dyDescent="0.25">
      <c r="A1155" s="11"/>
      <c r="B1155" s="11"/>
      <c r="C1155" s="28"/>
    </row>
    <row r="1156" spans="1:3" x14ac:dyDescent="0.25">
      <c r="A1156" s="12"/>
      <c r="B1156" s="12"/>
      <c r="C1156" s="29"/>
    </row>
    <row r="1157" spans="1:3" x14ac:dyDescent="0.25">
      <c r="A1157" s="11"/>
      <c r="B1157" s="11"/>
      <c r="C1157" s="28"/>
    </row>
    <row r="1158" spans="1:3" x14ac:dyDescent="0.25">
      <c r="A1158" s="11"/>
      <c r="B1158" s="11"/>
      <c r="C1158" s="28"/>
    </row>
    <row r="1159" spans="1:3" x14ac:dyDescent="0.25">
      <c r="A1159" s="11"/>
      <c r="B1159" s="11"/>
      <c r="C1159" s="28"/>
    </row>
    <row r="1160" spans="1:3" x14ac:dyDescent="0.25">
      <c r="A1160" s="12"/>
      <c r="B1160" s="12"/>
      <c r="C1160" s="29"/>
    </row>
    <row r="1161" spans="1:3" x14ac:dyDescent="0.25">
      <c r="A1161" s="11"/>
      <c r="B1161" s="11"/>
      <c r="C1161" s="28"/>
    </row>
    <row r="1162" spans="1:3" x14ac:dyDescent="0.25">
      <c r="A1162" s="11"/>
      <c r="B1162" s="11"/>
      <c r="C1162" s="28"/>
    </row>
    <row r="1163" spans="1:3" x14ac:dyDescent="0.25">
      <c r="A1163" s="11"/>
      <c r="B1163" s="11"/>
      <c r="C1163" s="28"/>
    </row>
    <row r="1164" spans="1:3" x14ac:dyDescent="0.25">
      <c r="A1164" s="12"/>
      <c r="B1164" s="12"/>
      <c r="C1164" s="29"/>
    </row>
    <row r="1165" spans="1:3" x14ac:dyDescent="0.25">
      <c r="A1165" s="11"/>
      <c r="B1165" s="11"/>
      <c r="C1165" s="28"/>
    </row>
    <row r="1166" spans="1:3" x14ac:dyDescent="0.25">
      <c r="A1166" s="11"/>
      <c r="B1166" s="11"/>
      <c r="C1166" s="28"/>
    </row>
    <row r="1167" spans="1:3" x14ac:dyDescent="0.25">
      <c r="A1167" s="11"/>
      <c r="B1167" s="11"/>
      <c r="C1167" s="28"/>
    </row>
    <row r="1168" spans="1:3" x14ac:dyDescent="0.25">
      <c r="A1168" s="11"/>
      <c r="B1168" s="11"/>
      <c r="C1168" s="28"/>
    </row>
    <row r="1169" spans="1:3" x14ac:dyDescent="0.25">
      <c r="A1169" s="11"/>
      <c r="B1169" s="11"/>
      <c r="C1169" s="28"/>
    </row>
    <row r="1170" spans="1:3" x14ac:dyDescent="0.25">
      <c r="A1170" s="11"/>
      <c r="B1170" s="11"/>
      <c r="C1170" s="28"/>
    </row>
    <row r="1171" spans="1:3" x14ac:dyDescent="0.25">
      <c r="A1171" s="11"/>
      <c r="B1171" s="11"/>
      <c r="C1171" s="28"/>
    </row>
  </sheetData>
  <mergeCells count="5">
    <mergeCell ref="A1:A2"/>
    <mergeCell ref="B1:B2"/>
    <mergeCell ref="C1:C2"/>
    <mergeCell ref="D1:P1"/>
    <mergeCell ref="Q1:A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1171"/>
  <sheetViews>
    <sheetView workbookViewId="0">
      <selection activeCell="C12" sqref="C12"/>
    </sheetView>
  </sheetViews>
  <sheetFormatPr defaultRowHeight="15" x14ac:dyDescent="0.25"/>
  <cols>
    <col min="1" max="1" width="24.42578125" style="13" customWidth="1"/>
    <col min="2" max="2" width="16" style="13" customWidth="1"/>
    <col min="3" max="3" width="46" style="30" customWidth="1"/>
    <col min="4" max="4" width="4.85546875" style="34" bestFit="1" customWidth="1"/>
    <col min="5" max="15" width="4.85546875" style="35" bestFit="1" customWidth="1"/>
    <col min="16" max="16" width="4.85546875" style="36" bestFit="1" customWidth="1"/>
    <col min="17" max="29" width="4.85546875" style="35" bestFit="1" customWidth="1"/>
    <col min="30" max="30" width="4.85546875" style="34" bestFit="1" customWidth="1"/>
    <col min="31" max="41" width="4.85546875" style="35" bestFit="1" customWidth="1"/>
    <col min="42" max="42" width="4.85546875" style="36" bestFit="1" customWidth="1"/>
    <col min="43" max="43" width="4.85546875" style="34" bestFit="1" customWidth="1"/>
    <col min="44" max="54" width="4.85546875" style="35" bestFit="1" customWidth="1"/>
    <col min="55" max="55" width="4.85546875" style="36" bestFit="1" customWidth="1"/>
    <col min="56" max="56" width="10.42578125" style="1" bestFit="1" customWidth="1"/>
    <col min="57" max="58" width="4" style="1" bestFit="1" customWidth="1"/>
    <col min="59" max="60" width="5.28515625" style="1" bestFit="1" customWidth="1"/>
    <col min="61" max="16384" width="9.140625" style="1"/>
  </cols>
  <sheetData>
    <row r="1" spans="1:60" ht="15" customHeight="1" x14ac:dyDescent="0.25">
      <c r="A1" s="60" t="s">
        <v>205</v>
      </c>
      <c r="B1" s="56" t="s">
        <v>0</v>
      </c>
      <c r="C1" s="58" t="s">
        <v>1</v>
      </c>
      <c r="D1" s="53" t="s">
        <v>376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5"/>
      <c r="Q1" s="53" t="s">
        <v>377</v>
      </c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5"/>
      <c r="AD1" s="53" t="s">
        <v>375</v>
      </c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5"/>
      <c r="AQ1" s="53" t="s">
        <v>374</v>
      </c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5"/>
      <c r="BD1" s="32" t="s">
        <v>378</v>
      </c>
      <c r="BE1" s="32" t="s">
        <v>376</v>
      </c>
      <c r="BF1" s="32" t="s">
        <v>377</v>
      </c>
      <c r="BG1" s="32" t="s">
        <v>375</v>
      </c>
      <c r="BH1" s="32" t="s">
        <v>374</v>
      </c>
    </row>
    <row r="2" spans="1:60" ht="15.75" thickBot="1" x14ac:dyDescent="0.3">
      <c r="A2" s="61"/>
      <c r="B2" s="57"/>
      <c r="C2" s="59"/>
      <c r="D2" s="37">
        <v>20</v>
      </c>
      <c r="E2" s="38">
        <v>50</v>
      </c>
      <c r="F2" s="38">
        <v>100</v>
      </c>
      <c r="G2" s="38">
        <v>150</v>
      </c>
      <c r="H2" s="38">
        <v>200</v>
      </c>
      <c r="I2" s="38">
        <v>250</v>
      </c>
      <c r="J2" s="38">
        <v>300</v>
      </c>
      <c r="K2" s="38">
        <v>350</v>
      </c>
      <c r="L2" s="38">
        <v>400</v>
      </c>
      <c r="M2" s="38">
        <v>450</v>
      </c>
      <c r="N2" s="38">
        <v>500</v>
      </c>
      <c r="O2" s="38">
        <v>550</v>
      </c>
      <c r="P2" s="39">
        <v>600</v>
      </c>
      <c r="Q2" s="37">
        <v>20</v>
      </c>
      <c r="R2" s="38">
        <v>50</v>
      </c>
      <c r="S2" s="38">
        <v>100</v>
      </c>
      <c r="T2" s="38">
        <v>150</v>
      </c>
      <c r="U2" s="38">
        <v>200</v>
      </c>
      <c r="V2" s="38">
        <v>250</v>
      </c>
      <c r="W2" s="38">
        <v>300</v>
      </c>
      <c r="X2" s="38">
        <v>350</v>
      </c>
      <c r="Y2" s="38">
        <v>400</v>
      </c>
      <c r="Z2" s="38">
        <v>450</v>
      </c>
      <c r="AA2" s="38">
        <v>500</v>
      </c>
      <c r="AB2" s="38">
        <v>550</v>
      </c>
      <c r="AC2" s="39">
        <v>600</v>
      </c>
      <c r="AD2" s="37">
        <v>20</v>
      </c>
      <c r="AE2" s="38">
        <v>50</v>
      </c>
      <c r="AF2" s="38">
        <v>100</v>
      </c>
      <c r="AG2" s="38">
        <v>150</v>
      </c>
      <c r="AH2" s="38">
        <v>200</v>
      </c>
      <c r="AI2" s="38">
        <v>250</v>
      </c>
      <c r="AJ2" s="38">
        <v>300</v>
      </c>
      <c r="AK2" s="38">
        <v>350</v>
      </c>
      <c r="AL2" s="38">
        <v>400</v>
      </c>
      <c r="AM2" s="38">
        <v>450</v>
      </c>
      <c r="AN2" s="38">
        <v>500</v>
      </c>
      <c r="AO2" s="38">
        <v>550</v>
      </c>
      <c r="AP2" s="39">
        <v>600</v>
      </c>
      <c r="AQ2" s="37">
        <v>20</v>
      </c>
      <c r="AR2" s="38">
        <v>50</v>
      </c>
      <c r="AS2" s="38">
        <v>100</v>
      </c>
      <c r="AT2" s="38">
        <v>150</v>
      </c>
      <c r="AU2" s="38">
        <v>200</v>
      </c>
      <c r="AV2" s="38">
        <v>250</v>
      </c>
      <c r="AW2" s="38">
        <v>300</v>
      </c>
      <c r="AX2" s="38">
        <v>350</v>
      </c>
      <c r="AY2" s="38">
        <v>400</v>
      </c>
      <c r="AZ2" s="38">
        <v>450</v>
      </c>
      <c r="BA2" s="38">
        <v>500</v>
      </c>
      <c r="BB2" s="38">
        <v>550</v>
      </c>
      <c r="BC2" s="39">
        <v>600</v>
      </c>
      <c r="BD2" s="32"/>
      <c r="BE2" s="32">
        <v>1</v>
      </c>
      <c r="BF2" s="32">
        <v>1.3</v>
      </c>
      <c r="BG2" s="32">
        <v>1.3</v>
      </c>
      <c r="BH2" s="32">
        <v>1.7</v>
      </c>
    </row>
    <row r="3" spans="1:60" ht="25.5" x14ac:dyDescent="0.25">
      <c r="A3" s="9" t="str">
        <f>INDEX('Обработка исходного'!B:B,ROW($B$3)+4*(ROW($B3)-ROW($B$3)))</f>
        <v>Сталь углеродистая</v>
      </c>
      <c r="B3" s="46" t="str">
        <f>INDEX('Обработка исходного'!D:D,ROW($B$3)+4*(ROW($B3)-ROW($B$3)))</f>
        <v>Ст3сп5</v>
      </c>
      <c r="C3" s="27" t="str">
        <f>'Rp0,2, МПа'!C3</f>
        <v>Горячекатаная сортовая фасонная и листовая сталь толщиной до 20 мм</v>
      </c>
      <c r="D3" s="31">
        <f>IFERROR('σ и σw, МПа'!D3*$BE$2,"-")</f>
        <v>143.46153846153845</v>
      </c>
      <c r="E3" s="32">
        <f>IFERROR('σ и σw, МПа'!E3*$BE$2,"-")</f>
        <v>139.61538461538461</v>
      </c>
      <c r="F3" s="32">
        <f>IFERROR('σ и σw, МПа'!F3*$BE$2,"-")</f>
        <v>135.76923076923077</v>
      </c>
      <c r="G3" s="32">
        <f>IFERROR('σ и σw, МПа'!G3*$BE$2,"-")</f>
        <v>135.76923076923077</v>
      </c>
      <c r="H3" s="32">
        <f>IFERROR('σ и σw, МПа'!H3*$BE$2,"-")</f>
        <v>131.92307692307691</v>
      </c>
      <c r="I3" s="32">
        <f>IFERROR('σ и σw, МПа'!I3*$BE$2,"-")</f>
        <v>124.23076923076923</v>
      </c>
      <c r="J3" s="32">
        <f>IFERROR('σ и σw, МПа'!J3*$BE$2,"-")</f>
        <v>109.23076923076923</v>
      </c>
      <c r="K3" s="32" t="str">
        <f>IFERROR('σ и σw, МПа'!K3*$BE$2,"-")</f>
        <v>-</v>
      </c>
      <c r="L3" s="32" t="str">
        <f>IFERROR('σ и σw, МПа'!L3*$BE$2,"-")</f>
        <v>-</v>
      </c>
      <c r="M3" s="32" t="str">
        <f>IFERROR('σ и σw, МПа'!M3*$BE$2,"-")</f>
        <v>-</v>
      </c>
      <c r="N3" s="32" t="str">
        <f>IFERROR('σ и σw, МПа'!N3*$BE$2,"-")</f>
        <v>-</v>
      </c>
      <c r="O3" s="32" t="str">
        <f>IFERROR('σ и σw, МПа'!O3*$BE$2,"-")</f>
        <v>-</v>
      </c>
      <c r="P3" s="33" t="str">
        <f>IFERROR('σ и σw, МПа'!P3*$BE$2,"-")</f>
        <v>-</v>
      </c>
      <c r="Q3" s="31">
        <f>IFERROR('σ и σw, МПа'!D3*$BF$2,"-")</f>
        <v>186.5</v>
      </c>
      <c r="R3" s="32">
        <f>IFERROR('σ и σw, МПа'!E3*$BF$2,"-")</f>
        <v>181.5</v>
      </c>
      <c r="S3" s="32">
        <f>IFERROR('σ и σw, МПа'!F3*$BF$2,"-")</f>
        <v>176.5</v>
      </c>
      <c r="T3" s="32">
        <f>IFERROR('σ и σw, МПа'!G3*$BF$2,"-")</f>
        <v>176.5</v>
      </c>
      <c r="U3" s="32">
        <f>IFERROR('σ и σw, МПа'!H3*$BF$2,"-")</f>
        <v>171.49999999999997</v>
      </c>
      <c r="V3" s="32">
        <f>IFERROR('σ и σw, МПа'!I3*$BF$2,"-")</f>
        <v>161.5</v>
      </c>
      <c r="W3" s="32">
        <f>IFERROR('σ и σw, МПа'!J3*$BF$2,"-")</f>
        <v>142</v>
      </c>
      <c r="X3" s="32" t="str">
        <f>IFERROR('σ и σw, МПа'!K3*$BF$2,"-")</f>
        <v>-</v>
      </c>
      <c r="Y3" s="32" t="str">
        <f>IFERROR('σ и σw, МПа'!L3*$BF$2,"-")</f>
        <v>-</v>
      </c>
      <c r="Z3" s="32" t="str">
        <f>IFERROR('σ и σw, МПа'!M3*$BF$2,"-")</f>
        <v>-</v>
      </c>
      <c r="AA3" s="32" t="str">
        <f>IFERROR('σ и σw, МПа'!N3*$BF$2,"-")</f>
        <v>-</v>
      </c>
      <c r="AB3" s="32" t="str">
        <f>IFERROR('σ и σw, МПа'!O3*$BF$2,"-")</f>
        <v>-</v>
      </c>
      <c r="AC3" s="33" t="str">
        <f>IFERROR('σ и σw, МПа'!P3*$BF$2,"-")</f>
        <v>-</v>
      </c>
      <c r="AD3" s="31">
        <f>IFERROR('σ и σw, МПа'!Q3*$BG$2,"-")</f>
        <v>159.25</v>
      </c>
      <c r="AE3" s="32">
        <f>IFERROR('σ и σw, МПа'!R3*$BG$2,"-")</f>
        <v>152.75</v>
      </c>
      <c r="AF3" s="32">
        <f>IFERROR('σ и σw, МПа'!S3*$BG$2,"-")</f>
        <v>152.75</v>
      </c>
      <c r="AG3" s="32">
        <f>IFERROR('σ и σw, МПа'!T3*$BG$2,"-")</f>
        <v>152.75</v>
      </c>
      <c r="AH3" s="32">
        <f>IFERROR('σ и σw, МПа'!U3*$BG$2,"-")</f>
        <v>152.75</v>
      </c>
      <c r="AI3" s="32">
        <f>IFERROR('σ и σw, МПа'!V3*$BG$2,"-")</f>
        <v>133.9</v>
      </c>
      <c r="AJ3" s="32">
        <f>IFERROR('σ и σw, МПа'!W3*$BG$2,"-")</f>
        <v>120.9</v>
      </c>
      <c r="AK3" s="32" t="str">
        <f>IFERROR('σ и σw, МПа'!X3*$BG$2,"-")</f>
        <v>-</v>
      </c>
      <c r="AL3" s="32" t="str">
        <f>IFERROR('σ и σw, МПа'!Y3*$BG$2,"-")</f>
        <v>-</v>
      </c>
      <c r="AM3" s="32" t="str">
        <f>IFERROR('σ и σw, МПа'!Z3*$BG$2,"-")</f>
        <v>-</v>
      </c>
      <c r="AN3" s="32" t="str">
        <f>IFERROR('σ и σw, МПа'!AA3*$BG$2,"-")</f>
        <v>-</v>
      </c>
      <c r="AO3" s="32" t="str">
        <f>IFERROR('σ и σw, МПа'!AB3*$BG$2,"-")</f>
        <v>-</v>
      </c>
      <c r="AP3" s="33" t="str">
        <f>IFERROR('σ и σw, МПа'!AC3*$BG$2,"-")</f>
        <v>-</v>
      </c>
      <c r="AQ3" s="31">
        <f>IFERROR('σ и σw, МПа'!Q3*$BH$2,"-")</f>
        <v>208.25</v>
      </c>
      <c r="AR3" s="32">
        <f>IFERROR('σ и σw, МПа'!R3*$BH$2,"-")</f>
        <v>199.75</v>
      </c>
      <c r="AS3" s="32">
        <f>IFERROR('σ и σw, МПа'!S3*$BH$2,"-")</f>
        <v>199.75</v>
      </c>
      <c r="AT3" s="32">
        <f>IFERROR('σ и σw, МПа'!T3*$BH$2,"-")</f>
        <v>199.75</v>
      </c>
      <c r="AU3" s="32">
        <f>IFERROR('σ и σw, МПа'!U3*$BH$2,"-")</f>
        <v>199.75</v>
      </c>
      <c r="AV3" s="32">
        <f>IFERROR('σ и σw, МПа'!V3*$BH$2,"-")</f>
        <v>175.1</v>
      </c>
      <c r="AW3" s="32">
        <f>IFERROR('σ и σw, МПа'!W3*$BH$2,"-")</f>
        <v>158.1</v>
      </c>
      <c r="AX3" s="32" t="str">
        <f>IFERROR('σ и σw, МПа'!X3*$BH$2,"-")</f>
        <v>-</v>
      </c>
      <c r="AY3" s="32" t="str">
        <f>IFERROR('σ и σw, МПа'!Y3*$BH$2,"-")</f>
        <v>-</v>
      </c>
      <c r="AZ3" s="32" t="str">
        <f>IFERROR('σ и σw, МПа'!Z3*$BH$2,"-")</f>
        <v>-</v>
      </c>
      <c r="BA3" s="32" t="str">
        <f>IFERROR('σ и σw, МПа'!AA3*$BH$2,"-")</f>
        <v>-</v>
      </c>
      <c r="BB3" s="32" t="str">
        <f>IFERROR('σ и σw, МПа'!AB3*$BH$2,"-")</f>
        <v>-</v>
      </c>
      <c r="BC3" s="33" t="str">
        <f>IFERROR('σ и σw, МПа'!AC3*$BH$2,"-")</f>
        <v>-</v>
      </c>
    </row>
    <row r="4" spans="1:60" ht="25.5" x14ac:dyDescent="0.25">
      <c r="A4" s="10" t="str">
        <f>INDEX('Обработка исходного'!B:B,ROW($B$3)+4*(ROW($B4)-ROW($B$3)))</f>
        <v>Сталь углеродистая</v>
      </c>
      <c r="B4" s="47" t="str">
        <f>INDEX('Обработка исходного'!D:D,ROW($B$3)+4*(ROW($B4)-ROW($B$3)))</f>
        <v>Ст3сп5</v>
      </c>
      <c r="C4" s="27" t="str">
        <f>'Rp0,2, МПа'!C4</f>
        <v>Горячекатаная сортовая фасонная и листовая сталь толщиной от 20 до 100 мм</v>
      </c>
      <c r="D4" s="31">
        <f>IFERROR('σ и σw, МПа'!D4*$BE$2,"-")</f>
        <v>137.33333333333334</v>
      </c>
      <c r="E4" s="32">
        <f>IFERROR('σ и σw, МПа'!E4*$BE$2,"-")</f>
        <v>130.66666666666666</v>
      </c>
      <c r="F4" s="32">
        <f>IFERROR('σ и σw, МПа'!F4*$BE$2,"-")</f>
        <v>130.66666666666666</v>
      </c>
      <c r="G4" s="32">
        <f>IFERROR('σ и σw, МПа'!G4*$BE$2,"-")</f>
        <v>130.66666666666666</v>
      </c>
      <c r="H4" s="32">
        <f>IFERROR('σ и σw, МПа'!H4*$BE$2,"-")</f>
        <v>130.66666666666666</v>
      </c>
      <c r="I4" s="32">
        <f>IFERROR('σ и σw, МПа'!I4*$BE$2,"-")</f>
        <v>118</v>
      </c>
      <c r="J4" s="32">
        <f>IFERROR('σ и σw, МПа'!J4*$BE$2,"-")</f>
        <v>104.66666666666667</v>
      </c>
      <c r="K4" s="32" t="str">
        <f>IFERROR('σ и σw, МПа'!K4*$BE$2,"-")</f>
        <v>-</v>
      </c>
      <c r="L4" s="32" t="str">
        <f>IFERROR('σ и σw, МПа'!L4*$BE$2,"-")</f>
        <v>-</v>
      </c>
      <c r="M4" s="32" t="str">
        <f>IFERROR('σ и σw, МПа'!M4*$BE$2,"-")</f>
        <v>-</v>
      </c>
      <c r="N4" s="32" t="str">
        <f>IFERROR('σ и σw, МПа'!N4*$BE$2,"-")</f>
        <v>-</v>
      </c>
      <c r="O4" s="32" t="str">
        <f>IFERROR('σ и σw, МПа'!O4*$BE$2,"-")</f>
        <v>-</v>
      </c>
      <c r="P4" s="33" t="str">
        <f>IFERROR('σ и σw, МПа'!P4*$BE$2,"-")</f>
        <v>-</v>
      </c>
      <c r="Q4" s="31">
        <f>IFERROR('σ и σw, МПа'!D4*$BF$2,"-")</f>
        <v>178.53333333333336</v>
      </c>
      <c r="R4" s="32">
        <f>IFERROR('σ и σw, МПа'!E4*$BF$2,"-")</f>
        <v>169.86666666666667</v>
      </c>
      <c r="S4" s="32">
        <f>IFERROR('σ и σw, МПа'!F4*$BF$2,"-")</f>
        <v>169.86666666666667</v>
      </c>
      <c r="T4" s="32">
        <f>IFERROR('σ и σw, МПа'!G4*$BF$2,"-")</f>
        <v>169.86666666666667</v>
      </c>
      <c r="U4" s="32">
        <f>IFERROR('σ и σw, МПа'!H4*$BF$2,"-")</f>
        <v>169.86666666666667</v>
      </c>
      <c r="V4" s="32">
        <f>IFERROR('σ и σw, МПа'!I4*$BF$2,"-")</f>
        <v>153.4</v>
      </c>
      <c r="W4" s="32">
        <f>IFERROR('σ и σw, МПа'!J4*$BF$2,"-")</f>
        <v>136.06666666666669</v>
      </c>
      <c r="X4" s="32" t="str">
        <f>IFERROR('σ и σw, МПа'!K4*$BF$2,"-")</f>
        <v>-</v>
      </c>
      <c r="Y4" s="32" t="str">
        <f>IFERROR('σ и σw, МПа'!L4*$BF$2,"-")</f>
        <v>-</v>
      </c>
      <c r="Z4" s="32" t="str">
        <f>IFERROR('σ и σw, МПа'!M4*$BF$2,"-")</f>
        <v>-</v>
      </c>
      <c r="AA4" s="32" t="str">
        <f>IFERROR('σ и σw, МПа'!N4*$BF$2,"-")</f>
        <v>-</v>
      </c>
      <c r="AB4" s="32" t="str">
        <f>IFERROR('σ и σw, МПа'!O4*$BF$2,"-")</f>
        <v>-</v>
      </c>
      <c r="AC4" s="33" t="str">
        <f>IFERROR('σ и σw, МПа'!P4*$BF$2,"-")</f>
        <v>-</v>
      </c>
      <c r="AD4" s="31">
        <f>IFERROR('σ и σw, МПа'!Q4*$BG$2,"-")</f>
        <v>133.9</v>
      </c>
      <c r="AE4" s="32">
        <f>IFERROR('σ и σw, МПа'!R4*$BG$2,"-")</f>
        <v>127.4</v>
      </c>
      <c r="AF4" s="32">
        <f>IFERROR('σ и σw, МПа'!S4*$BG$2,"-")</f>
        <v>127.4</v>
      </c>
      <c r="AG4" s="32">
        <f>IFERROR('σ и σw, МПа'!T4*$BG$2,"-")</f>
        <v>127.4</v>
      </c>
      <c r="AH4" s="32">
        <f>IFERROR('σ и σw, МПа'!U4*$BG$2,"-")</f>
        <v>127.4</v>
      </c>
      <c r="AI4" s="32">
        <f>IFERROR('σ и σw, МПа'!V4*$BG$2,"-")</f>
        <v>115.05</v>
      </c>
      <c r="AJ4" s="32">
        <f>IFERROR('σ и σw, МПа'!W4*$BG$2,"-")</f>
        <v>102.05</v>
      </c>
      <c r="AK4" s="32" t="str">
        <f>IFERROR('σ и σw, МПа'!X4*$BG$2,"-")</f>
        <v>-</v>
      </c>
      <c r="AL4" s="32" t="str">
        <f>IFERROR('σ и σw, МПа'!Y4*$BG$2,"-")</f>
        <v>-</v>
      </c>
      <c r="AM4" s="32" t="str">
        <f>IFERROR('σ и σw, МПа'!Z4*$BG$2,"-")</f>
        <v>-</v>
      </c>
      <c r="AN4" s="32" t="str">
        <f>IFERROR('σ и σw, МПа'!AA4*$BG$2,"-")</f>
        <v>-</v>
      </c>
      <c r="AO4" s="32" t="str">
        <f>IFERROR('σ и σw, МПа'!AB4*$BG$2,"-")</f>
        <v>-</v>
      </c>
      <c r="AP4" s="33" t="str">
        <f>IFERROR('σ и σw, МПа'!AC4*$BG$2,"-")</f>
        <v>-</v>
      </c>
      <c r="AQ4" s="31">
        <f>IFERROR('σ и σw, МПа'!Q4*$BH$2,"-")</f>
        <v>175.1</v>
      </c>
      <c r="AR4" s="32">
        <f>IFERROR('σ и σw, МПа'!R4*$BH$2,"-")</f>
        <v>166.6</v>
      </c>
      <c r="AS4" s="32">
        <f>IFERROR('σ и σw, МПа'!S4*$BH$2,"-")</f>
        <v>166.6</v>
      </c>
      <c r="AT4" s="32">
        <f>IFERROR('σ и σw, МПа'!T4*$BH$2,"-")</f>
        <v>166.6</v>
      </c>
      <c r="AU4" s="32">
        <f>IFERROR('σ и σw, МПа'!U4*$BH$2,"-")</f>
        <v>166.6</v>
      </c>
      <c r="AV4" s="32">
        <f>IFERROR('σ и σw, МПа'!V4*$BH$2,"-")</f>
        <v>150.44999999999999</v>
      </c>
      <c r="AW4" s="32">
        <f>IFERROR('σ и σw, МПа'!W4*$BH$2,"-")</f>
        <v>133.44999999999999</v>
      </c>
      <c r="AX4" s="32" t="str">
        <f>IFERROR('σ и σw, МПа'!X4*$BH$2,"-")</f>
        <v>-</v>
      </c>
      <c r="AY4" s="32" t="str">
        <f>IFERROR('σ и σw, МПа'!Y4*$BH$2,"-")</f>
        <v>-</v>
      </c>
      <c r="AZ4" s="32" t="str">
        <f>IFERROR('σ и σw, МПа'!Z4*$BH$2,"-")</f>
        <v>-</v>
      </c>
      <c r="BA4" s="32" t="str">
        <f>IFERROR('σ и σw, МПа'!AA4*$BH$2,"-")</f>
        <v>-</v>
      </c>
      <c r="BB4" s="32" t="str">
        <f>IFERROR('σ и σw, МПа'!AB4*$BH$2,"-")</f>
        <v>-</v>
      </c>
      <c r="BC4" s="33" t="str">
        <f>IFERROR('σ и σw, МПа'!AC4*$BH$2,"-")</f>
        <v>-</v>
      </c>
    </row>
    <row r="5" spans="1:60" ht="25.5" x14ac:dyDescent="0.25">
      <c r="A5" s="10" t="str">
        <f>INDEX('Обработка исходного'!B:B,ROW($B$3)+4*(ROW($B5)-ROW($B$3)))</f>
        <v>Сталь углеродистая</v>
      </c>
      <c r="B5" s="47" t="str">
        <f>INDEX('Обработка исходного'!D:D,ROW($B$3)+4*(ROW($B5)-ROW($B$3)))</f>
        <v>Ст3сп5</v>
      </c>
      <c r="C5" s="27" t="str">
        <f>'Rp0,2, МПа'!C5</f>
        <v>Горячекатаная сортовая фасонная и листовая сталь толщиной более 100 мм</v>
      </c>
      <c r="D5" s="31">
        <f>IFERROR('σ и σw, МПа'!D5*$BE$2,"-")</f>
        <v>137.33333333333334</v>
      </c>
      <c r="E5" s="32">
        <f>IFERROR('σ и σw, МПа'!E5*$BE$2,"-")</f>
        <v>130.66666666666666</v>
      </c>
      <c r="F5" s="32">
        <f>IFERROR('σ и σw, МПа'!F5*$BE$2,"-")</f>
        <v>130.66666666666666</v>
      </c>
      <c r="G5" s="32">
        <f>IFERROR('σ и σw, МПа'!G5*$BE$2,"-")</f>
        <v>130.66666666666666</v>
      </c>
      <c r="H5" s="32">
        <f>IFERROR('σ и σw, МПа'!H5*$BE$2,"-")</f>
        <v>130.66666666666666</v>
      </c>
      <c r="I5" s="32">
        <f>IFERROR('σ и σw, МПа'!I5*$BE$2,"-")</f>
        <v>118</v>
      </c>
      <c r="J5" s="32">
        <f>IFERROR('σ и σw, МПа'!J5*$BE$2,"-")</f>
        <v>104.66666666666667</v>
      </c>
      <c r="K5" s="32" t="str">
        <f>IFERROR('σ и σw, МПа'!K5*$BE$2,"-")</f>
        <v>-</v>
      </c>
      <c r="L5" s="32" t="str">
        <f>IFERROR('σ и σw, МПа'!L5*$BE$2,"-")</f>
        <v>-</v>
      </c>
      <c r="M5" s="32" t="str">
        <f>IFERROR('σ и σw, МПа'!M5*$BE$2,"-")</f>
        <v>-</v>
      </c>
      <c r="N5" s="32" t="str">
        <f>IFERROR('σ и σw, МПа'!N5*$BE$2,"-")</f>
        <v>-</v>
      </c>
      <c r="O5" s="32" t="str">
        <f>IFERROR('σ и σw, МПа'!O5*$BE$2,"-")</f>
        <v>-</v>
      </c>
      <c r="P5" s="33" t="str">
        <f>IFERROR('σ и σw, МПа'!P5*$BE$2,"-")</f>
        <v>-</v>
      </c>
      <c r="Q5" s="31">
        <f>IFERROR('σ и σw, МПа'!D5*$BF$2,"-")</f>
        <v>178.53333333333336</v>
      </c>
      <c r="R5" s="32">
        <f>IFERROR('σ и σw, МПа'!E5*$BF$2,"-")</f>
        <v>169.86666666666667</v>
      </c>
      <c r="S5" s="32">
        <f>IFERROR('σ и σw, МПа'!F5*$BF$2,"-")</f>
        <v>169.86666666666667</v>
      </c>
      <c r="T5" s="32">
        <f>IFERROR('σ и σw, МПа'!G5*$BF$2,"-")</f>
        <v>169.86666666666667</v>
      </c>
      <c r="U5" s="32">
        <f>IFERROR('σ и σw, МПа'!H5*$BF$2,"-")</f>
        <v>169.86666666666667</v>
      </c>
      <c r="V5" s="32">
        <f>IFERROR('σ и σw, МПа'!I5*$BF$2,"-")</f>
        <v>153.4</v>
      </c>
      <c r="W5" s="32">
        <f>IFERROR('σ и σw, МПа'!J5*$BF$2,"-")</f>
        <v>136.06666666666669</v>
      </c>
      <c r="X5" s="32" t="str">
        <f>IFERROR('σ и σw, МПа'!K5*$BF$2,"-")</f>
        <v>-</v>
      </c>
      <c r="Y5" s="32" t="str">
        <f>IFERROR('σ и σw, МПа'!L5*$BF$2,"-")</f>
        <v>-</v>
      </c>
      <c r="Z5" s="32" t="str">
        <f>IFERROR('σ и σw, МПа'!M5*$BF$2,"-")</f>
        <v>-</v>
      </c>
      <c r="AA5" s="32" t="str">
        <f>IFERROR('σ и σw, МПа'!N5*$BF$2,"-")</f>
        <v>-</v>
      </c>
      <c r="AB5" s="32" t="str">
        <f>IFERROR('σ и σw, МПа'!O5*$BF$2,"-")</f>
        <v>-</v>
      </c>
      <c r="AC5" s="33" t="str">
        <f>IFERROR('σ и σw, МПа'!P5*$BF$2,"-")</f>
        <v>-</v>
      </c>
      <c r="AD5" s="31">
        <f>IFERROR('σ и σw, МПа'!Q5*$BG$2,"-")</f>
        <v>133.9</v>
      </c>
      <c r="AE5" s="32">
        <f>IFERROR('σ и σw, МПа'!R5*$BG$2,"-")</f>
        <v>127.4</v>
      </c>
      <c r="AF5" s="32">
        <f>IFERROR('σ и σw, МПа'!S5*$BG$2,"-")</f>
        <v>127.4</v>
      </c>
      <c r="AG5" s="32">
        <f>IFERROR('σ и σw, МПа'!T5*$BG$2,"-")</f>
        <v>127.4</v>
      </c>
      <c r="AH5" s="32">
        <f>IFERROR('σ и σw, МПа'!U5*$BG$2,"-")</f>
        <v>127.4</v>
      </c>
      <c r="AI5" s="32">
        <f>IFERROR('σ и σw, МПа'!V5*$BG$2,"-")</f>
        <v>115.05</v>
      </c>
      <c r="AJ5" s="32">
        <f>IFERROR('σ и σw, МПа'!W5*$BG$2,"-")</f>
        <v>102.05</v>
      </c>
      <c r="AK5" s="32" t="str">
        <f>IFERROR('σ и σw, МПа'!X5*$BG$2,"-")</f>
        <v>-</v>
      </c>
      <c r="AL5" s="32" t="str">
        <f>IFERROR('σ и σw, МПа'!Y5*$BG$2,"-")</f>
        <v>-</v>
      </c>
      <c r="AM5" s="32" t="str">
        <f>IFERROR('σ и σw, МПа'!Z5*$BG$2,"-")</f>
        <v>-</v>
      </c>
      <c r="AN5" s="32" t="str">
        <f>IFERROR('σ и σw, МПа'!AA5*$BG$2,"-")</f>
        <v>-</v>
      </c>
      <c r="AO5" s="32" t="str">
        <f>IFERROR('σ и σw, МПа'!AB5*$BG$2,"-")</f>
        <v>-</v>
      </c>
      <c r="AP5" s="33" t="str">
        <f>IFERROR('σ и σw, МПа'!AC5*$BG$2,"-")</f>
        <v>-</v>
      </c>
      <c r="AQ5" s="31">
        <f>IFERROR('σ и σw, МПа'!Q5*$BH$2,"-")</f>
        <v>175.1</v>
      </c>
      <c r="AR5" s="32">
        <f>IFERROR('σ и σw, МПа'!R5*$BH$2,"-")</f>
        <v>166.6</v>
      </c>
      <c r="AS5" s="32">
        <f>IFERROR('σ и σw, МПа'!S5*$BH$2,"-")</f>
        <v>166.6</v>
      </c>
      <c r="AT5" s="32">
        <f>IFERROR('σ и σw, МПа'!T5*$BH$2,"-")</f>
        <v>166.6</v>
      </c>
      <c r="AU5" s="32">
        <f>IFERROR('σ и σw, МПа'!U5*$BH$2,"-")</f>
        <v>166.6</v>
      </c>
      <c r="AV5" s="32">
        <f>IFERROR('σ и σw, МПа'!V5*$BH$2,"-")</f>
        <v>150.44999999999999</v>
      </c>
      <c r="AW5" s="32">
        <f>IFERROR('σ и σw, МПа'!W5*$BH$2,"-")</f>
        <v>133.44999999999999</v>
      </c>
      <c r="AX5" s="32" t="str">
        <f>IFERROR('σ и σw, МПа'!X5*$BH$2,"-")</f>
        <v>-</v>
      </c>
      <c r="AY5" s="32" t="str">
        <f>IFERROR('σ и σw, МПа'!Y5*$BH$2,"-")</f>
        <v>-</v>
      </c>
      <c r="AZ5" s="32" t="str">
        <f>IFERROR('σ и σw, МПа'!Z5*$BH$2,"-")</f>
        <v>-</v>
      </c>
      <c r="BA5" s="32" t="str">
        <f>IFERROR('σ и σw, МПа'!AA5*$BH$2,"-")</f>
        <v>-</v>
      </c>
      <c r="BB5" s="32" t="str">
        <f>IFERROR('σ и σw, МПа'!AB5*$BH$2,"-")</f>
        <v>-</v>
      </c>
      <c r="BC5" s="33" t="str">
        <f>IFERROR('σ и σw, МПа'!AC5*$BH$2,"-")</f>
        <v>-</v>
      </c>
    </row>
    <row r="6" spans="1:60" x14ac:dyDescent="0.25">
      <c r="A6" s="10" t="str">
        <f>INDEX('Обработка исходного'!B:B,ROW($B$3)+4*(ROW($B6)-ROW($B$3)))</f>
        <v>Сталь углеродистая</v>
      </c>
      <c r="B6" s="47" t="str">
        <f>INDEX('Обработка исходного'!D:D,ROW($B$3)+4*(ROW($B6)-ROW($B$3)))</f>
        <v>Ст3сп5</v>
      </c>
      <c r="C6" s="27" t="str">
        <f>'Rp0,2, МПа'!C6</f>
        <v>Трубы</v>
      </c>
      <c r="D6" s="31">
        <f>IFERROR('σ и σw, МПа'!D6*$BE$2,"-")</f>
        <v>137.33333333333334</v>
      </c>
      <c r="E6" s="32">
        <f>IFERROR('σ и σw, МПа'!E6*$BE$2,"-")</f>
        <v>130.66666666666666</v>
      </c>
      <c r="F6" s="32">
        <f>IFERROR('σ и σw, МПа'!F6*$BE$2,"-")</f>
        <v>130.66666666666666</v>
      </c>
      <c r="G6" s="32">
        <f>IFERROR('σ и σw, МПа'!G6*$BE$2,"-")</f>
        <v>130.66666666666666</v>
      </c>
      <c r="H6" s="32">
        <f>IFERROR('σ и σw, МПа'!H6*$BE$2,"-")</f>
        <v>130.66666666666666</v>
      </c>
      <c r="I6" s="32">
        <f>IFERROR('σ и σw, МПа'!I6*$BE$2,"-")</f>
        <v>118</v>
      </c>
      <c r="J6" s="32">
        <f>IFERROR('σ и σw, МПа'!J6*$BE$2,"-")</f>
        <v>104.66666666666667</v>
      </c>
      <c r="K6" s="32" t="str">
        <f>IFERROR('σ и σw, МПа'!K6*$BE$2,"-")</f>
        <v>-</v>
      </c>
      <c r="L6" s="32" t="str">
        <f>IFERROR('σ и σw, МПа'!L6*$BE$2,"-")</f>
        <v>-</v>
      </c>
      <c r="M6" s="32" t="str">
        <f>IFERROR('σ и σw, МПа'!M6*$BE$2,"-")</f>
        <v>-</v>
      </c>
      <c r="N6" s="32" t="str">
        <f>IFERROR('σ и σw, МПа'!N6*$BE$2,"-")</f>
        <v>-</v>
      </c>
      <c r="O6" s="32" t="str">
        <f>IFERROR('σ и σw, МПа'!O6*$BE$2,"-")</f>
        <v>-</v>
      </c>
      <c r="P6" s="33" t="str">
        <f>IFERROR('σ и σw, МПа'!P6*$BE$2,"-")</f>
        <v>-</v>
      </c>
      <c r="Q6" s="31">
        <f>IFERROR('σ и σw, МПа'!D6*$BF$2,"-")</f>
        <v>178.53333333333336</v>
      </c>
      <c r="R6" s="32">
        <f>IFERROR('σ и σw, МПа'!E6*$BF$2,"-")</f>
        <v>169.86666666666667</v>
      </c>
      <c r="S6" s="32">
        <f>IFERROR('σ и σw, МПа'!F6*$BF$2,"-")</f>
        <v>169.86666666666667</v>
      </c>
      <c r="T6" s="32">
        <f>IFERROR('σ и σw, МПа'!G6*$BF$2,"-")</f>
        <v>169.86666666666667</v>
      </c>
      <c r="U6" s="32">
        <f>IFERROR('σ и σw, МПа'!H6*$BF$2,"-")</f>
        <v>169.86666666666667</v>
      </c>
      <c r="V6" s="32">
        <f>IFERROR('σ и σw, МПа'!I6*$BF$2,"-")</f>
        <v>153.4</v>
      </c>
      <c r="W6" s="32">
        <f>IFERROR('σ и σw, МПа'!J6*$BF$2,"-")</f>
        <v>136.06666666666669</v>
      </c>
      <c r="X6" s="32" t="str">
        <f>IFERROR('σ и σw, МПа'!K6*$BF$2,"-")</f>
        <v>-</v>
      </c>
      <c r="Y6" s="32" t="str">
        <f>IFERROR('σ и σw, МПа'!L6*$BF$2,"-")</f>
        <v>-</v>
      </c>
      <c r="Z6" s="32" t="str">
        <f>IFERROR('σ и σw, МПа'!M6*$BF$2,"-")</f>
        <v>-</v>
      </c>
      <c r="AA6" s="32" t="str">
        <f>IFERROR('σ и σw, МПа'!N6*$BF$2,"-")</f>
        <v>-</v>
      </c>
      <c r="AB6" s="32" t="str">
        <f>IFERROR('σ и σw, МПа'!O6*$BF$2,"-")</f>
        <v>-</v>
      </c>
      <c r="AC6" s="33" t="str">
        <f>IFERROR('σ и σw, МПа'!P6*$BF$2,"-")</f>
        <v>-</v>
      </c>
      <c r="AD6" s="31">
        <f>IFERROR('σ и σw, МПа'!Q6*$BG$2,"-")</f>
        <v>133.9</v>
      </c>
      <c r="AE6" s="32">
        <f>IFERROR('σ и σw, МПа'!R6*$BG$2,"-")</f>
        <v>127.4</v>
      </c>
      <c r="AF6" s="32">
        <f>IFERROR('σ и σw, МПа'!S6*$BG$2,"-")</f>
        <v>127.4</v>
      </c>
      <c r="AG6" s="32">
        <f>IFERROR('σ и σw, МПа'!T6*$BG$2,"-")</f>
        <v>127.4</v>
      </c>
      <c r="AH6" s="32">
        <f>IFERROR('σ и σw, МПа'!U6*$BG$2,"-")</f>
        <v>127.4</v>
      </c>
      <c r="AI6" s="32">
        <f>IFERROR('σ и σw, МПа'!V6*$BG$2,"-")</f>
        <v>115.05</v>
      </c>
      <c r="AJ6" s="32">
        <f>IFERROR('σ и σw, МПа'!W6*$BG$2,"-")</f>
        <v>102.05</v>
      </c>
      <c r="AK6" s="32" t="str">
        <f>IFERROR('σ и σw, МПа'!X6*$BG$2,"-")</f>
        <v>-</v>
      </c>
      <c r="AL6" s="32" t="str">
        <f>IFERROR('σ и σw, МПа'!Y6*$BG$2,"-")</f>
        <v>-</v>
      </c>
      <c r="AM6" s="32" t="str">
        <f>IFERROR('σ и σw, МПа'!Z6*$BG$2,"-")</f>
        <v>-</v>
      </c>
      <c r="AN6" s="32" t="str">
        <f>IFERROR('σ и σw, МПа'!AA6*$BG$2,"-")</f>
        <v>-</v>
      </c>
      <c r="AO6" s="32" t="str">
        <f>IFERROR('σ и σw, МПа'!AB6*$BG$2,"-")</f>
        <v>-</v>
      </c>
      <c r="AP6" s="33" t="str">
        <f>IFERROR('σ и σw, МПа'!AC6*$BG$2,"-")</f>
        <v>-</v>
      </c>
      <c r="AQ6" s="31">
        <f>IFERROR('σ и σw, МПа'!Q6*$BH$2,"-")</f>
        <v>175.1</v>
      </c>
      <c r="AR6" s="32">
        <f>IFERROR('σ и σw, МПа'!R6*$BH$2,"-")</f>
        <v>166.6</v>
      </c>
      <c r="AS6" s="32">
        <f>IFERROR('σ и σw, МПа'!S6*$BH$2,"-")</f>
        <v>166.6</v>
      </c>
      <c r="AT6" s="32">
        <f>IFERROR('σ и σw, МПа'!T6*$BH$2,"-")</f>
        <v>166.6</v>
      </c>
      <c r="AU6" s="32">
        <f>IFERROR('σ и σw, МПа'!U6*$BH$2,"-")</f>
        <v>166.6</v>
      </c>
      <c r="AV6" s="32">
        <f>IFERROR('σ и σw, МПа'!V6*$BH$2,"-")</f>
        <v>150.44999999999999</v>
      </c>
      <c r="AW6" s="32">
        <f>IFERROR('σ и σw, МПа'!W6*$BH$2,"-")</f>
        <v>133.44999999999999</v>
      </c>
      <c r="AX6" s="32" t="str">
        <f>IFERROR('σ и σw, МПа'!X6*$BH$2,"-")</f>
        <v>-</v>
      </c>
      <c r="AY6" s="32" t="str">
        <f>IFERROR('σ и σw, МПа'!Y6*$BH$2,"-")</f>
        <v>-</v>
      </c>
      <c r="AZ6" s="32" t="str">
        <f>IFERROR('σ и σw, МПа'!Z6*$BH$2,"-")</f>
        <v>-</v>
      </c>
      <c r="BA6" s="32" t="str">
        <f>IFERROR('σ и σw, МПа'!AA6*$BH$2,"-")</f>
        <v>-</v>
      </c>
      <c r="BB6" s="32" t="str">
        <f>IFERROR('σ и σw, МПа'!AB6*$BH$2,"-")</f>
        <v>-</v>
      </c>
      <c r="BC6" s="33" t="str">
        <f>IFERROR('σ и σw, МПа'!AC6*$BH$2,"-")</f>
        <v>-</v>
      </c>
    </row>
    <row r="7" spans="1:60" x14ac:dyDescent="0.25">
      <c r="A7" s="10" t="str">
        <f>INDEX('Обработка исходного'!B:B,ROW($B$3)+4*(ROW($B7)-ROW($B$3)))</f>
        <v>Сталь углеродистая</v>
      </c>
      <c r="B7" s="47" t="str">
        <f>INDEX('Обработка исходного'!D:D,ROW($B$3)+4*(ROW($B7)-ROW($B$3)))</f>
        <v>Ст3сп5</v>
      </c>
      <c r="C7" s="27" t="str">
        <f>'Rp0,2, МПа'!C7</f>
        <v>Поковки диаметром или толщиной до 300 мм, КП175*</v>
      </c>
      <c r="D7" s="31">
        <f>IFERROR('σ и σw, МПа'!D7*$BE$2,"-")</f>
        <v>116.66666666666667</v>
      </c>
      <c r="E7" s="32">
        <f>IFERROR('σ и σw, МПа'!E7*$BE$2,"-")</f>
        <v>111.33333333333333</v>
      </c>
      <c r="F7" s="32">
        <f>IFERROR('σ и σw, МПа'!F7*$BE$2,"-")</f>
        <v>111.33333333333333</v>
      </c>
      <c r="G7" s="32">
        <f>IFERROR('σ и σw, МПа'!G7*$BE$2,"-")</f>
        <v>111.33333333333333</v>
      </c>
      <c r="H7" s="32">
        <f>IFERROR('σ и σw, МПа'!H7*$BE$2,"-")</f>
        <v>104.66666666666667</v>
      </c>
      <c r="I7" s="32">
        <f>IFERROR('σ и σw, МПа'!I7*$BE$2,"-")</f>
        <v>98</v>
      </c>
      <c r="J7" s="32">
        <f>IFERROR('σ и σw, МПа'!J7*$BE$2,"-")</f>
        <v>91.333333333333329</v>
      </c>
      <c r="K7" s="32" t="str">
        <f>IFERROR('σ и σw, МПа'!K7*$BE$2,"-")</f>
        <v>-</v>
      </c>
      <c r="L7" s="32" t="str">
        <f>IFERROR('σ и σw, МПа'!L7*$BE$2,"-")</f>
        <v>-</v>
      </c>
      <c r="M7" s="32" t="str">
        <f>IFERROR('σ и σw, МПа'!M7*$BE$2,"-")</f>
        <v>-</v>
      </c>
      <c r="N7" s="32" t="str">
        <f>IFERROR('σ и σw, МПа'!N7*$BE$2,"-")</f>
        <v>-</v>
      </c>
      <c r="O7" s="32" t="str">
        <f>IFERROR('σ и σw, МПа'!O7*$BE$2,"-")</f>
        <v>-</v>
      </c>
      <c r="P7" s="33" t="str">
        <f>IFERROR('σ и σw, МПа'!P7*$BE$2,"-")</f>
        <v>-</v>
      </c>
      <c r="Q7" s="31">
        <f>IFERROR('σ и σw, МПа'!D7*$BF$2,"-")</f>
        <v>151.66666666666669</v>
      </c>
      <c r="R7" s="32">
        <f>IFERROR('σ и σw, МПа'!E7*$BF$2,"-")</f>
        <v>144.73333333333332</v>
      </c>
      <c r="S7" s="32">
        <f>IFERROR('σ и σw, МПа'!F7*$BF$2,"-")</f>
        <v>144.73333333333332</v>
      </c>
      <c r="T7" s="32">
        <f>IFERROR('σ и σw, МПа'!G7*$BF$2,"-")</f>
        <v>144.73333333333332</v>
      </c>
      <c r="U7" s="32">
        <f>IFERROR('σ и σw, МПа'!H7*$BF$2,"-")</f>
        <v>136.06666666666669</v>
      </c>
      <c r="V7" s="32">
        <f>IFERROR('σ и σw, МПа'!I7*$BF$2,"-")</f>
        <v>127.4</v>
      </c>
      <c r="W7" s="32">
        <f>IFERROR('σ и σw, МПа'!J7*$BF$2,"-")</f>
        <v>118.73333333333333</v>
      </c>
      <c r="X7" s="32" t="str">
        <f>IFERROR('σ и σw, МПа'!K7*$BF$2,"-")</f>
        <v>-</v>
      </c>
      <c r="Y7" s="32" t="str">
        <f>IFERROR('σ и σw, МПа'!L7*$BF$2,"-")</f>
        <v>-</v>
      </c>
      <c r="Z7" s="32" t="str">
        <f>IFERROR('σ и σw, МПа'!M7*$BF$2,"-")</f>
        <v>-</v>
      </c>
      <c r="AA7" s="32" t="str">
        <f>IFERROR('σ и σw, МПа'!N7*$BF$2,"-")</f>
        <v>-</v>
      </c>
      <c r="AB7" s="32" t="str">
        <f>IFERROR('σ и σw, МПа'!O7*$BF$2,"-")</f>
        <v>-</v>
      </c>
      <c r="AC7" s="33" t="str">
        <f>IFERROR('σ и σw, МПа'!P7*$BF$2,"-")</f>
        <v>-</v>
      </c>
      <c r="AD7" s="31">
        <f>IFERROR('σ и σw, МПа'!Q7*$BG$2,"-")</f>
        <v>113.75</v>
      </c>
      <c r="AE7" s="32">
        <f>IFERROR('σ и σw, МПа'!R7*$BG$2,"-")</f>
        <v>108.55</v>
      </c>
      <c r="AF7" s="32">
        <f>IFERROR('σ и σw, МПа'!S7*$BG$2,"-")</f>
        <v>108.55</v>
      </c>
      <c r="AG7" s="32">
        <f>IFERROR('σ и σw, МПа'!T7*$BG$2,"-")</f>
        <v>108.55</v>
      </c>
      <c r="AH7" s="32">
        <f>IFERROR('σ и σw, МПа'!U7*$BG$2,"-")</f>
        <v>102.05</v>
      </c>
      <c r="AI7" s="32">
        <f>IFERROR('σ и σw, МПа'!V7*$BG$2,"-")</f>
        <v>95.55</v>
      </c>
      <c r="AJ7" s="32">
        <f>IFERROR('σ и σw, МПа'!W7*$BG$2,"-")</f>
        <v>89.05</v>
      </c>
      <c r="AK7" s="32" t="str">
        <f>IFERROR('σ и σw, МПа'!X7*$BG$2,"-")</f>
        <v>-</v>
      </c>
      <c r="AL7" s="32" t="str">
        <f>IFERROR('σ и σw, МПа'!Y7*$BG$2,"-")</f>
        <v>-</v>
      </c>
      <c r="AM7" s="32" t="str">
        <f>IFERROR('σ и σw, МПа'!Z7*$BG$2,"-")</f>
        <v>-</v>
      </c>
      <c r="AN7" s="32" t="str">
        <f>IFERROR('σ и σw, МПа'!AA7*$BG$2,"-")</f>
        <v>-</v>
      </c>
      <c r="AO7" s="32" t="str">
        <f>IFERROR('σ и σw, МПа'!AB7*$BG$2,"-")</f>
        <v>-</v>
      </c>
      <c r="AP7" s="33" t="str">
        <f>IFERROR('σ и σw, МПа'!AC7*$BG$2,"-")</f>
        <v>-</v>
      </c>
      <c r="AQ7" s="31">
        <f>IFERROR('σ и σw, МПа'!Q7*$BH$2,"-")</f>
        <v>148.75</v>
      </c>
      <c r="AR7" s="32">
        <f>IFERROR('σ и σw, МПа'!R7*$BH$2,"-")</f>
        <v>141.94999999999999</v>
      </c>
      <c r="AS7" s="32">
        <f>IFERROR('σ и σw, МПа'!S7*$BH$2,"-")</f>
        <v>141.94999999999999</v>
      </c>
      <c r="AT7" s="32">
        <f>IFERROR('σ и σw, МПа'!T7*$BH$2,"-")</f>
        <v>141.94999999999999</v>
      </c>
      <c r="AU7" s="32">
        <f>IFERROR('σ и σw, МПа'!U7*$BH$2,"-")</f>
        <v>133.44999999999999</v>
      </c>
      <c r="AV7" s="32">
        <f>IFERROR('σ и σw, МПа'!V7*$BH$2,"-")</f>
        <v>124.95</v>
      </c>
      <c r="AW7" s="32">
        <f>IFERROR('σ и σw, МПа'!W7*$BH$2,"-")</f>
        <v>116.45</v>
      </c>
      <c r="AX7" s="32" t="str">
        <f>IFERROR('σ и σw, МПа'!X7*$BH$2,"-")</f>
        <v>-</v>
      </c>
      <c r="AY7" s="32" t="str">
        <f>IFERROR('σ и σw, МПа'!Y7*$BH$2,"-")</f>
        <v>-</v>
      </c>
      <c r="AZ7" s="32" t="str">
        <f>IFERROR('σ и σw, МПа'!Z7*$BH$2,"-")</f>
        <v>-</v>
      </c>
      <c r="BA7" s="32" t="str">
        <f>IFERROR('σ и σw, МПа'!AA7*$BH$2,"-")</f>
        <v>-</v>
      </c>
      <c r="BB7" s="32" t="str">
        <f>IFERROR('σ и σw, МПа'!AB7*$BH$2,"-")</f>
        <v>-</v>
      </c>
      <c r="BC7" s="33" t="str">
        <f>IFERROR('σ и σw, МПа'!AC7*$BH$2,"-")</f>
        <v>-</v>
      </c>
    </row>
    <row r="8" spans="1:60" x14ac:dyDescent="0.25">
      <c r="A8" s="10" t="str">
        <f>INDEX('Обработка исходного'!B:B,ROW($B$3)+4*(ROW($B8)-ROW($B$3)))</f>
        <v>Сталь углеродистая</v>
      </c>
      <c r="B8" s="47" t="str">
        <f>INDEX('Обработка исходного'!D:D,ROW($B$3)+4*(ROW($B8)-ROW($B$3)))</f>
        <v>Ст3сп5</v>
      </c>
      <c r="C8" s="27" t="str">
        <f>'Rp0,2, МПа'!C8</f>
        <v>Поковки диаметром или толщиной до 300 мм, КП195*</v>
      </c>
      <c r="D8" s="31">
        <f>IFERROR('σ и σw, МПа'!D8*$BE$2,"-")</f>
        <v>130</v>
      </c>
      <c r="E8" s="32">
        <f>IFERROR('σ и σw, МПа'!E8*$BE$2,"-")</f>
        <v>130</v>
      </c>
      <c r="F8" s="32">
        <f>IFERROR('σ и σw, МПа'!F8*$BE$2,"-")</f>
        <v>130</v>
      </c>
      <c r="G8" s="32">
        <f>IFERROR('σ и σw, МПа'!G8*$BE$2,"-")</f>
        <v>130</v>
      </c>
      <c r="H8" s="32">
        <f>IFERROR('σ и σw, МПа'!H8*$BE$2,"-")</f>
        <v>118</v>
      </c>
      <c r="I8" s="32">
        <f>IFERROR('σ и σw, МПа'!I8*$BE$2,"-")</f>
        <v>111.33333333333333</v>
      </c>
      <c r="J8" s="32">
        <f>IFERROR('σ и σw, МПа'!J8*$BE$2,"-")</f>
        <v>98</v>
      </c>
      <c r="K8" s="32" t="str">
        <f>IFERROR('σ и σw, МПа'!K8*$BE$2,"-")</f>
        <v>-</v>
      </c>
      <c r="L8" s="32" t="str">
        <f>IFERROR('σ и σw, МПа'!L8*$BE$2,"-")</f>
        <v>-</v>
      </c>
      <c r="M8" s="32" t="str">
        <f>IFERROR('σ и σw, МПа'!M8*$BE$2,"-")</f>
        <v>-</v>
      </c>
      <c r="N8" s="32" t="str">
        <f>IFERROR('σ и σw, МПа'!N8*$BE$2,"-")</f>
        <v>-</v>
      </c>
      <c r="O8" s="32" t="str">
        <f>IFERROR('σ и σw, МПа'!O8*$BE$2,"-")</f>
        <v>-</v>
      </c>
      <c r="P8" s="33" t="str">
        <f>IFERROR('σ и σw, МПа'!P8*$BE$2,"-")</f>
        <v>-</v>
      </c>
      <c r="Q8" s="31">
        <f>IFERROR('σ и σw, МПа'!D8*$BF$2,"-")</f>
        <v>169</v>
      </c>
      <c r="R8" s="32">
        <f>IFERROR('σ и σw, МПа'!E8*$BF$2,"-")</f>
        <v>169</v>
      </c>
      <c r="S8" s="32">
        <f>IFERROR('σ и σw, МПа'!F8*$BF$2,"-")</f>
        <v>169</v>
      </c>
      <c r="T8" s="32">
        <f>IFERROR('σ и σw, МПа'!G8*$BF$2,"-")</f>
        <v>169</v>
      </c>
      <c r="U8" s="32">
        <f>IFERROR('σ и σw, МПа'!H8*$BF$2,"-")</f>
        <v>153.4</v>
      </c>
      <c r="V8" s="32">
        <f>IFERROR('σ и σw, МПа'!I8*$BF$2,"-")</f>
        <v>144.73333333333332</v>
      </c>
      <c r="W8" s="32">
        <f>IFERROR('σ и σw, МПа'!J8*$BF$2,"-")</f>
        <v>127.4</v>
      </c>
      <c r="X8" s="32" t="str">
        <f>IFERROR('σ и σw, МПа'!K8*$BF$2,"-")</f>
        <v>-</v>
      </c>
      <c r="Y8" s="32" t="str">
        <f>IFERROR('σ и σw, МПа'!L8*$BF$2,"-")</f>
        <v>-</v>
      </c>
      <c r="Z8" s="32" t="str">
        <f>IFERROR('σ и σw, МПа'!M8*$BF$2,"-")</f>
        <v>-</v>
      </c>
      <c r="AA8" s="32" t="str">
        <f>IFERROR('σ и σw, МПа'!N8*$BF$2,"-")</f>
        <v>-</v>
      </c>
      <c r="AB8" s="32" t="str">
        <f>IFERROR('σ и σw, МПа'!O8*$BF$2,"-")</f>
        <v>-</v>
      </c>
      <c r="AC8" s="33" t="str">
        <f>IFERROR('σ и σw, МПа'!P8*$BF$2,"-")</f>
        <v>-</v>
      </c>
      <c r="AD8" s="31">
        <f>IFERROR('σ и σw, МПа'!Q8*$BG$2,"-")</f>
        <v>126.75</v>
      </c>
      <c r="AE8" s="32">
        <f>IFERROR('σ и σw, МПа'!R8*$BG$2,"-")</f>
        <v>126.75</v>
      </c>
      <c r="AF8" s="32">
        <f>IFERROR('σ и σw, МПа'!S8*$BG$2,"-")</f>
        <v>126.75</v>
      </c>
      <c r="AG8" s="32">
        <f>IFERROR('σ и σw, МПа'!T8*$BG$2,"-")</f>
        <v>126.75</v>
      </c>
      <c r="AH8" s="32">
        <f>IFERROR('σ и σw, МПа'!U8*$BG$2,"-")</f>
        <v>115.05</v>
      </c>
      <c r="AI8" s="32">
        <f>IFERROR('σ и σw, МПа'!V8*$BG$2,"-")</f>
        <v>108.55</v>
      </c>
      <c r="AJ8" s="32">
        <f>IFERROR('σ и σw, МПа'!W8*$BG$2,"-")</f>
        <v>95.55</v>
      </c>
      <c r="AK8" s="32" t="str">
        <f>IFERROR('σ и σw, МПа'!X8*$BG$2,"-")</f>
        <v>-</v>
      </c>
      <c r="AL8" s="32" t="str">
        <f>IFERROR('σ и σw, МПа'!Y8*$BG$2,"-")</f>
        <v>-</v>
      </c>
      <c r="AM8" s="32" t="str">
        <f>IFERROR('σ и σw, МПа'!Z8*$BG$2,"-")</f>
        <v>-</v>
      </c>
      <c r="AN8" s="32" t="str">
        <f>IFERROR('σ и σw, МПа'!AA8*$BG$2,"-")</f>
        <v>-</v>
      </c>
      <c r="AO8" s="32" t="str">
        <f>IFERROR('σ и σw, МПа'!AB8*$BG$2,"-")</f>
        <v>-</v>
      </c>
      <c r="AP8" s="33" t="str">
        <f>IFERROR('σ и σw, МПа'!AC8*$BG$2,"-")</f>
        <v>-</v>
      </c>
      <c r="AQ8" s="31">
        <f>IFERROR('σ и σw, МПа'!Q8*$BH$2,"-")</f>
        <v>165.75</v>
      </c>
      <c r="AR8" s="32">
        <f>IFERROR('σ и σw, МПа'!R8*$BH$2,"-")</f>
        <v>165.75</v>
      </c>
      <c r="AS8" s="32">
        <f>IFERROR('σ и σw, МПа'!S8*$BH$2,"-")</f>
        <v>165.75</v>
      </c>
      <c r="AT8" s="32">
        <f>IFERROR('σ и σw, МПа'!T8*$BH$2,"-")</f>
        <v>165.75</v>
      </c>
      <c r="AU8" s="32">
        <f>IFERROR('σ и σw, МПа'!U8*$BH$2,"-")</f>
        <v>150.44999999999999</v>
      </c>
      <c r="AV8" s="32">
        <f>IFERROR('σ и σw, МПа'!V8*$BH$2,"-")</f>
        <v>141.94999999999999</v>
      </c>
      <c r="AW8" s="32">
        <f>IFERROR('σ и σw, МПа'!W8*$BH$2,"-")</f>
        <v>124.95</v>
      </c>
      <c r="AX8" s="32" t="str">
        <f>IFERROR('σ и σw, МПа'!X8*$BH$2,"-")</f>
        <v>-</v>
      </c>
      <c r="AY8" s="32" t="str">
        <f>IFERROR('σ и σw, МПа'!Y8*$BH$2,"-")</f>
        <v>-</v>
      </c>
      <c r="AZ8" s="32" t="str">
        <f>IFERROR('σ и σw, МПа'!Z8*$BH$2,"-")</f>
        <v>-</v>
      </c>
      <c r="BA8" s="32" t="str">
        <f>IFERROR('σ и σw, МПа'!AA8*$BH$2,"-")</f>
        <v>-</v>
      </c>
      <c r="BB8" s="32" t="str">
        <f>IFERROR('σ и σw, МПа'!AB8*$BH$2,"-")</f>
        <v>-</v>
      </c>
      <c r="BC8" s="33" t="str">
        <f>IFERROR('σ и σw, МПа'!AC8*$BH$2,"-")</f>
        <v>-</v>
      </c>
    </row>
    <row r="9" spans="1:60" x14ac:dyDescent="0.25">
      <c r="A9" s="10" t="str">
        <f>INDEX('Обработка исходного'!B:B,ROW($B$3)+4*(ROW($B9)-ROW($B$3)))</f>
        <v>Сталь углеродистая</v>
      </c>
      <c r="B9" s="47" t="str">
        <f>INDEX('Обработка исходного'!D:D,ROW($B$3)+4*(ROW($B9)-ROW($B$3)))</f>
        <v>Ст3сп5</v>
      </c>
      <c r="C9" s="27" t="str">
        <f>'Rp0,2, МПа'!C9</f>
        <v>Поковки диаметром или толщиной до 50 мм, КП215*</v>
      </c>
      <c r="D9" s="31">
        <f>IFERROR('σ и σw, МПа'!D9*$BE$2,"-")</f>
        <v>143.33333333333334</v>
      </c>
      <c r="E9" s="32">
        <f>IFERROR('σ и σw, МПа'!E9*$BE$2,"-")</f>
        <v>137.33333333333334</v>
      </c>
      <c r="F9" s="32">
        <f>IFERROR('σ и σw, МПа'!F9*$BE$2,"-")</f>
        <v>137.33333333333334</v>
      </c>
      <c r="G9" s="32">
        <f>IFERROR('σ и σw, МПа'!G9*$BE$2,"-")</f>
        <v>137.33333333333334</v>
      </c>
      <c r="H9" s="32">
        <f>IFERROR('σ и σw, МПа'!H9*$BE$2,"-")</f>
        <v>130.66666666666666</v>
      </c>
      <c r="I9" s="32">
        <f>IFERROR('σ и σw, МПа'!I9*$BE$2,"-")</f>
        <v>130.66666666666666</v>
      </c>
      <c r="J9" s="32">
        <f>IFERROR('σ и σw, МПа'!J9*$BE$2,"-")</f>
        <v>111.33333333333333</v>
      </c>
      <c r="K9" s="32" t="str">
        <f>IFERROR('σ и σw, МПа'!K9*$BE$2,"-")</f>
        <v>-</v>
      </c>
      <c r="L9" s="32" t="str">
        <f>IFERROR('σ и σw, МПа'!L9*$BE$2,"-")</f>
        <v>-</v>
      </c>
      <c r="M9" s="32" t="str">
        <f>IFERROR('σ и σw, МПа'!M9*$BE$2,"-")</f>
        <v>-</v>
      </c>
      <c r="N9" s="32" t="str">
        <f>IFERROR('σ и σw, МПа'!N9*$BE$2,"-")</f>
        <v>-</v>
      </c>
      <c r="O9" s="32" t="str">
        <f>IFERROR('σ и σw, МПа'!O9*$BE$2,"-")</f>
        <v>-</v>
      </c>
      <c r="P9" s="33" t="str">
        <f>IFERROR('σ и σw, МПа'!P9*$BE$2,"-")</f>
        <v>-</v>
      </c>
      <c r="Q9" s="31">
        <f>IFERROR('σ и σw, МПа'!D9*$BF$2,"-")</f>
        <v>186.33333333333334</v>
      </c>
      <c r="R9" s="32">
        <f>IFERROR('σ и σw, МПа'!E9*$BF$2,"-")</f>
        <v>178.53333333333336</v>
      </c>
      <c r="S9" s="32">
        <f>IFERROR('σ и σw, МПа'!F9*$BF$2,"-")</f>
        <v>178.53333333333336</v>
      </c>
      <c r="T9" s="32">
        <f>IFERROR('σ и σw, МПа'!G9*$BF$2,"-")</f>
        <v>178.53333333333336</v>
      </c>
      <c r="U9" s="32">
        <f>IFERROR('σ и σw, МПа'!H9*$BF$2,"-")</f>
        <v>169.86666666666667</v>
      </c>
      <c r="V9" s="32">
        <f>IFERROR('σ и σw, МПа'!I9*$BF$2,"-")</f>
        <v>169.86666666666667</v>
      </c>
      <c r="W9" s="32">
        <f>IFERROR('σ и σw, МПа'!J9*$BF$2,"-")</f>
        <v>144.73333333333332</v>
      </c>
      <c r="X9" s="32" t="str">
        <f>IFERROR('σ и σw, МПа'!K9*$BF$2,"-")</f>
        <v>-</v>
      </c>
      <c r="Y9" s="32" t="str">
        <f>IFERROR('σ и σw, МПа'!L9*$BF$2,"-")</f>
        <v>-</v>
      </c>
      <c r="Z9" s="32" t="str">
        <f>IFERROR('σ и σw, МПа'!M9*$BF$2,"-")</f>
        <v>-</v>
      </c>
      <c r="AA9" s="32" t="str">
        <f>IFERROR('σ и σw, МПа'!N9*$BF$2,"-")</f>
        <v>-</v>
      </c>
      <c r="AB9" s="32" t="str">
        <f>IFERROR('σ и σw, МПа'!O9*$BF$2,"-")</f>
        <v>-</v>
      </c>
      <c r="AC9" s="33" t="str">
        <f>IFERROR('σ и σw, МПа'!P9*$BF$2,"-")</f>
        <v>-</v>
      </c>
      <c r="AD9" s="31">
        <f>IFERROR('σ и σw, МПа'!Q9*$BG$2,"-")</f>
        <v>139.75</v>
      </c>
      <c r="AE9" s="32">
        <f>IFERROR('σ и σw, МПа'!R9*$BG$2,"-")</f>
        <v>133.9</v>
      </c>
      <c r="AF9" s="32">
        <f>IFERROR('σ и σw, МПа'!S9*$BG$2,"-")</f>
        <v>133.9</v>
      </c>
      <c r="AG9" s="32">
        <f>IFERROR('σ и σw, МПа'!T9*$BG$2,"-")</f>
        <v>133.9</v>
      </c>
      <c r="AH9" s="32">
        <f>IFERROR('σ и σw, МПа'!U9*$BG$2,"-")</f>
        <v>127.4</v>
      </c>
      <c r="AI9" s="32">
        <f>IFERROR('σ и σw, МПа'!V9*$BG$2,"-")</f>
        <v>127.4</v>
      </c>
      <c r="AJ9" s="32">
        <f>IFERROR('σ и σw, МПа'!W9*$BG$2,"-")</f>
        <v>108.55</v>
      </c>
      <c r="AK9" s="32" t="str">
        <f>IFERROR('σ и σw, МПа'!X9*$BG$2,"-")</f>
        <v>-</v>
      </c>
      <c r="AL9" s="32" t="str">
        <f>IFERROR('σ и σw, МПа'!Y9*$BG$2,"-")</f>
        <v>-</v>
      </c>
      <c r="AM9" s="32" t="str">
        <f>IFERROR('σ и σw, МПа'!Z9*$BG$2,"-")</f>
        <v>-</v>
      </c>
      <c r="AN9" s="32" t="str">
        <f>IFERROR('σ и σw, МПа'!AA9*$BG$2,"-")</f>
        <v>-</v>
      </c>
      <c r="AO9" s="32" t="str">
        <f>IFERROR('σ и σw, МПа'!AB9*$BG$2,"-")</f>
        <v>-</v>
      </c>
      <c r="AP9" s="33" t="str">
        <f>IFERROR('σ и σw, МПа'!AC9*$BG$2,"-")</f>
        <v>-</v>
      </c>
      <c r="AQ9" s="31">
        <f>IFERROR('σ и σw, МПа'!Q9*$BH$2,"-")</f>
        <v>182.75</v>
      </c>
      <c r="AR9" s="32">
        <f>IFERROR('σ и σw, МПа'!R9*$BH$2,"-")</f>
        <v>175.1</v>
      </c>
      <c r="AS9" s="32">
        <f>IFERROR('σ и σw, МПа'!S9*$BH$2,"-")</f>
        <v>175.1</v>
      </c>
      <c r="AT9" s="32">
        <f>IFERROR('σ и σw, МПа'!T9*$BH$2,"-")</f>
        <v>175.1</v>
      </c>
      <c r="AU9" s="32">
        <f>IFERROR('σ и σw, МПа'!U9*$BH$2,"-")</f>
        <v>166.6</v>
      </c>
      <c r="AV9" s="32">
        <f>IFERROR('σ и σw, МПа'!V9*$BH$2,"-")</f>
        <v>166.6</v>
      </c>
      <c r="AW9" s="32">
        <f>IFERROR('σ и σw, МПа'!W9*$BH$2,"-")</f>
        <v>141.94999999999999</v>
      </c>
      <c r="AX9" s="32" t="str">
        <f>IFERROR('σ и σw, МПа'!X9*$BH$2,"-")</f>
        <v>-</v>
      </c>
      <c r="AY9" s="32" t="str">
        <f>IFERROR('σ и σw, МПа'!Y9*$BH$2,"-")</f>
        <v>-</v>
      </c>
      <c r="AZ9" s="32" t="str">
        <f>IFERROR('σ и σw, МПа'!Z9*$BH$2,"-")</f>
        <v>-</v>
      </c>
      <c r="BA9" s="32" t="str">
        <f>IFERROR('σ и σw, МПа'!AA9*$BH$2,"-")</f>
        <v>-</v>
      </c>
      <c r="BB9" s="32" t="str">
        <f>IFERROR('σ и σw, МПа'!AB9*$BH$2,"-")</f>
        <v>-</v>
      </c>
      <c r="BC9" s="33" t="str">
        <f>IFERROR('σ и σw, МПа'!AC9*$BH$2,"-")</f>
        <v>-</v>
      </c>
    </row>
    <row r="10" spans="1:60" x14ac:dyDescent="0.25">
      <c r="A10" s="10" t="str">
        <f>INDEX('Обработка исходного'!B:B,ROW($B$3)+4*(ROW($B10)-ROW($B$3)))</f>
        <v>Сталь углеродистая</v>
      </c>
      <c r="B10" s="47">
        <f>INDEX('Обработка исходного'!D:D,ROW($B$3)+4*(ROW($B10)-ROW($B$3)))</f>
        <v>10</v>
      </c>
      <c r="C10" s="27" t="str">
        <f>'Rp0,2, МПа'!C10</f>
        <v>Трубы холодно- и теплодеформированные бесшовные</v>
      </c>
      <c r="D10" s="31">
        <f>IFERROR('σ и σw, МПа'!D10*$BE$2,"-")</f>
        <v>131.92307692307691</v>
      </c>
      <c r="E10" s="32">
        <f>IFERROR('σ и σw, МПа'!E10*$BE$2,"-")</f>
        <v>128.07692307692307</v>
      </c>
      <c r="F10" s="32">
        <f>IFERROR('σ и σw, МПа'!F10*$BE$2,"-")</f>
        <v>128.07692307692307</v>
      </c>
      <c r="G10" s="32">
        <f>IFERROR('σ и σw, МПа'!G10*$BE$2,"-")</f>
        <v>120.66666666666667</v>
      </c>
      <c r="H10" s="32">
        <f>IFERROR('σ и σw, МПа'!H10*$BE$2,"-")</f>
        <v>117.33333333333333</v>
      </c>
      <c r="I10" s="32">
        <f>IFERROR('σ и σw, МПа'!I10*$BE$2,"-")</f>
        <v>104.66666666666667</v>
      </c>
      <c r="J10" s="32">
        <f>IFERROR('σ и σw, МПа'!J10*$BE$2,"-")</f>
        <v>91.333333333333329</v>
      </c>
      <c r="K10" s="32">
        <f>IFERROR('σ и σw, МПа'!K10*$BE$2,"-")</f>
        <v>78.666666666666671</v>
      </c>
      <c r="L10" s="32" t="str">
        <f>IFERROR('σ и σw, МПа'!L10*$BE$2,"-")</f>
        <v>-</v>
      </c>
      <c r="M10" s="32" t="str">
        <f>IFERROR('σ и σw, МПа'!M10*$BE$2,"-")</f>
        <v>-</v>
      </c>
      <c r="N10" s="32" t="str">
        <f>IFERROR('σ и σw, МПа'!N10*$BE$2,"-")</f>
        <v>-</v>
      </c>
      <c r="O10" s="32" t="str">
        <f>IFERROR('σ и σw, МПа'!O10*$BE$2,"-")</f>
        <v>-</v>
      </c>
      <c r="P10" s="33" t="str">
        <f>IFERROR('σ и σw, МПа'!P10*$BE$2,"-")</f>
        <v>-</v>
      </c>
      <c r="Q10" s="31">
        <f>IFERROR('σ и σw, МПа'!D10*$BF$2,"-")</f>
        <v>171.49999999999997</v>
      </c>
      <c r="R10" s="32">
        <f>IFERROR('σ и σw, МПа'!E10*$BF$2,"-")</f>
        <v>166.5</v>
      </c>
      <c r="S10" s="32">
        <f>IFERROR('σ и σw, МПа'!F10*$BF$2,"-")</f>
        <v>166.5</v>
      </c>
      <c r="T10" s="32">
        <f>IFERROR('σ и σw, МПа'!G10*$BF$2,"-")</f>
        <v>156.86666666666667</v>
      </c>
      <c r="U10" s="32">
        <f>IFERROR('σ и σw, МПа'!H10*$BF$2,"-")</f>
        <v>152.53333333333333</v>
      </c>
      <c r="V10" s="32">
        <f>IFERROR('σ и σw, МПа'!I10*$BF$2,"-")</f>
        <v>136.06666666666669</v>
      </c>
      <c r="W10" s="32">
        <f>IFERROR('σ и σw, МПа'!J10*$BF$2,"-")</f>
        <v>118.73333333333333</v>
      </c>
      <c r="X10" s="32">
        <f>IFERROR('σ и σw, МПа'!K10*$BF$2,"-")</f>
        <v>102.26666666666668</v>
      </c>
      <c r="Y10" s="32" t="str">
        <f>IFERROR('σ и σw, МПа'!L10*$BF$2,"-")</f>
        <v>-</v>
      </c>
      <c r="Z10" s="32" t="str">
        <f>IFERROR('σ и σw, МПа'!M10*$BF$2,"-")</f>
        <v>-</v>
      </c>
      <c r="AA10" s="32" t="str">
        <f>IFERROR('σ и σw, МПа'!N10*$BF$2,"-")</f>
        <v>-</v>
      </c>
      <c r="AB10" s="32" t="str">
        <f>IFERROR('σ и σw, МПа'!O10*$BF$2,"-")</f>
        <v>-</v>
      </c>
      <c r="AC10" s="33" t="str">
        <f>IFERROR('σ и σw, МПа'!P10*$BF$2,"-")</f>
        <v>-</v>
      </c>
      <c r="AD10" s="31">
        <f>IFERROR('σ и σw, МПа'!Q10*$BG$2,"-")</f>
        <v>133.9</v>
      </c>
      <c r="AE10" s="32">
        <f>IFERROR('σ и σw, МПа'!R10*$BG$2,"-")</f>
        <v>127.4</v>
      </c>
      <c r="AF10" s="32">
        <f>IFERROR('σ и σw, МПа'!S10*$BG$2,"-")</f>
        <v>126.75</v>
      </c>
      <c r="AG10" s="32">
        <f>IFERROR('σ и σw, МПа'!T10*$BG$2,"-")</f>
        <v>117.65</v>
      </c>
      <c r="AH10" s="32">
        <f>IFERROR('σ и σw, МПа'!U10*$BG$2,"-")</f>
        <v>114.4</v>
      </c>
      <c r="AI10" s="32">
        <f>IFERROR('σ и σw, МПа'!V10*$BG$2,"-")</f>
        <v>102.05</v>
      </c>
      <c r="AJ10" s="32">
        <f>IFERROR('σ и σw, МПа'!W10*$BG$2,"-")</f>
        <v>89.05</v>
      </c>
      <c r="AK10" s="32">
        <f>IFERROR('σ и σw, МПа'!X10*$BG$2,"-")</f>
        <v>76.7</v>
      </c>
      <c r="AL10" s="32" t="str">
        <f>IFERROR('σ и σw, МПа'!Y10*$BG$2,"-")</f>
        <v>-</v>
      </c>
      <c r="AM10" s="32" t="str">
        <f>IFERROR('σ и σw, МПа'!Z10*$BG$2,"-")</f>
        <v>-</v>
      </c>
      <c r="AN10" s="32" t="str">
        <f>IFERROR('σ и σw, МПа'!AA10*$BG$2,"-")</f>
        <v>-</v>
      </c>
      <c r="AO10" s="32" t="str">
        <f>IFERROR('σ и σw, МПа'!AB10*$BG$2,"-")</f>
        <v>-</v>
      </c>
      <c r="AP10" s="33" t="str">
        <f>IFERROR('σ и σw, МПа'!AC10*$BG$2,"-")</f>
        <v>-</v>
      </c>
      <c r="AQ10" s="31">
        <f>IFERROR('σ и σw, МПа'!Q10*$BH$2,"-")</f>
        <v>175.1</v>
      </c>
      <c r="AR10" s="32">
        <f>IFERROR('σ и σw, МПа'!R10*$BH$2,"-")</f>
        <v>166.6</v>
      </c>
      <c r="AS10" s="32">
        <f>IFERROR('σ и σw, МПа'!S10*$BH$2,"-")</f>
        <v>165.75</v>
      </c>
      <c r="AT10" s="32">
        <f>IFERROR('σ и σw, МПа'!T10*$BH$2,"-")</f>
        <v>153.85</v>
      </c>
      <c r="AU10" s="32">
        <f>IFERROR('σ и σw, МПа'!U10*$BH$2,"-")</f>
        <v>149.6</v>
      </c>
      <c r="AV10" s="32">
        <f>IFERROR('σ и σw, МПа'!V10*$BH$2,"-")</f>
        <v>133.44999999999999</v>
      </c>
      <c r="AW10" s="32">
        <f>IFERROR('σ и σw, МПа'!W10*$BH$2,"-")</f>
        <v>116.45</v>
      </c>
      <c r="AX10" s="32">
        <f>IFERROR('σ и σw, МПа'!X10*$BH$2,"-")</f>
        <v>100.3</v>
      </c>
      <c r="AY10" s="32" t="str">
        <f>IFERROR('σ и σw, МПа'!Y10*$BH$2,"-")</f>
        <v>-</v>
      </c>
      <c r="AZ10" s="32" t="str">
        <f>IFERROR('σ и σw, МПа'!Z10*$BH$2,"-")</f>
        <v>-</v>
      </c>
      <c r="BA10" s="32" t="str">
        <f>IFERROR('σ и σw, МПа'!AA10*$BH$2,"-")</f>
        <v>-</v>
      </c>
      <c r="BB10" s="32" t="str">
        <f>IFERROR('σ и σw, МПа'!AB10*$BH$2,"-")</f>
        <v>-</v>
      </c>
      <c r="BC10" s="33" t="str">
        <f>IFERROR('σ и σw, МПа'!AC10*$BH$2,"-")</f>
        <v>-</v>
      </c>
    </row>
    <row r="11" spans="1:60" ht="25.5" x14ac:dyDescent="0.25">
      <c r="A11" s="10" t="str">
        <f>INDEX('Обработка исходного'!B:B,ROW($B$3)+4*(ROW($B11)-ROW($B$3)))</f>
        <v>Сталь углеродистая</v>
      </c>
      <c r="B11" s="47">
        <f>INDEX('Обработка исходного'!D:D,ROW($B$3)+4*(ROW($B11)-ROW($B$3)))</f>
        <v>10</v>
      </c>
      <c r="C11" s="27" t="str">
        <f>'Rp0,2, МПа'!C11</f>
        <v>Сортовая горячекатаная и кованая сталь толщиной или диаметром до 80 мм</v>
      </c>
      <c r="D11" s="31">
        <f>IFERROR('σ и σw, МПа'!D11*$BE$2,"-")</f>
        <v>124</v>
      </c>
      <c r="E11" s="32">
        <f>IFERROR('σ и σw, МПа'!E11*$BE$2,"-")</f>
        <v>124</v>
      </c>
      <c r="F11" s="32">
        <f>IFERROR('σ и σw, МПа'!F11*$BE$2,"-")</f>
        <v>124</v>
      </c>
      <c r="G11" s="32">
        <f>IFERROR('σ и σw, МПа'!G11*$BE$2,"-")</f>
        <v>118</v>
      </c>
      <c r="H11" s="32">
        <f>IFERROR('σ и σw, МПа'!H11*$BE$2,"-")</f>
        <v>118</v>
      </c>
      <c r="I11" s="32">
        <f>IFERROR('σ и σw, МПа'!I11*$BE$2,"-")</f>
        <v>104.66666666666667</v>
      </c>
      <c r="J11" s="32">
        <f>IFERROR('σ и σw, МПа'!J11*$BE$2,"-")</f>
        <v>91.333333333333329</v>
      </c>
      <c r="K11" s="32">
        <f>IFERROR('σ и σw, МПа'!K11*$BE$2,"-")</f>
        <v>78.666666666666671</v>
      </c>
      <c r="L11" s="32" t="str">
        <f>IFERROR('σ и σw, МПа'!L11*$BE$2,"-")</f>
        <v>-</v>
      </c>
      <c r="M11" s="32" t="str">
        <f>IFERROR('σ и σw, МПа'!M11*$BE$2,"-")</f>
        <v>-</v>
      </c>
      <c r="N11" s="32" t="str">
        <f>IFERROR('σ и σw, МПа'!N11*$BE$2,"-")</f>
        <v>-</v>
      </c>
      <c r="O11" s="32" t="str">
        <f>IFERROR('σ и σw, МПа'!O11*$BE$2,"-")</f>
        <v>-</v>
      </c>
      <c r="P11" s="33" t="str">
        <f>IFERROR('σ и σw, МПа'!P11*$BE$2,"-")</f>
        <v>-</v>
      </c>
      <c r="Q11" s="31">
        <f>IFERROR('σ и σw, МПа'!D11*$BF$2,"-")</f>
        <v>161.20000000000002</v>
      </c>
      <c r="R11" s="32">
        <f>IFERROR('σ и σw, МПа'!E11*$BF$2,"-")</f>
        <v>161.20000000000002</v>
      </c>
      <c r="S11" s="32">
        <f>IFERROR('σ и σw, МПа'!F11*$BF$2,"-")</f>
        <v>161.20000000000002</v>
      </c>
      <c r="T11" s="32">
        <f>IFERROR('σ и σw, МПа'!G11*$BF$2,"-")</f>
        <v>153.4</v>
      </c>
      <c r="U11" s="32">
        <f>IFERROR('σ и σw, МПа'!H11*$BF$2,"-")</f>
        <v>153.4</v>
      </c>
      <c r="V11" s="32">
        <f>IFERROR('σ и σw, МПа'!I11*$BF$2,"-")</f>
        <v>136.06666666666669</v>
      </c>
      <c r="W11" s="32">
        <f>IFERROR('σ и σw, МПа'!J11*$BF$2,"-")</f>
        <v>118.73333333333333</v>
      </c>
      <c r="X11" s="32">
        <f>IFERROR('σ и σw, МПа'!K11*$BF$2,"-")</f>
        <v>102.26666666666668</v>
      </c>
      <c r="Y11" s="32" t="str">
        <f>IFERROR('σ и σw, МПа'!L11*$BF$2,"-")</f>
        <v>-</v>
      </c>
      <c r="Z11" s="32" t="str">
        <f>IFERROR('σ и σw, МПа'!M11*$BF$2,"-")</f>
        <v>-</v>
      </c>
      <c r="AA11" s="32" t="str">
        <f>IFERROR('σ и σw, МПа'!N11*$BF$2,"-")</f>
        <v>-</v>
      </c>
      <c r="AB11" s="32" t="str">
        <f>IFERROR('σ и σw, МПа'!O11*$BF$2,"-")</f>
        <v>-</v>
      </c>
      <c r="AC11" s="33" t="str">
        <f>IFERROR('σ и σw, МПа'!P11*$BF$2,"-")</f>
        <v>-</v>
      </c>
      <c r="AD11" s="31">
        <f>IFERROR('σ и σw, МПа'!Q11*$BG$2,"-")</f>
        <v>120.9</v>
      </c>
      <c r="AE11" s="32">
        <f>IFERROR('σ и σw, МПа'!R11*$BG$2,"-")</f>
        <v>120.9</v>
      </c>
      <c r="AF11" s="32">
        <f>IFERROR('σ и σw, МПа'!S11*$BG$2,"-")</f>
        <v>120.9</v>
      </c>
      <c r="AG11" s="32">
        <f>IFERROR('σ и σw, МПа'!T11*$BG$2,"-")</f>
        <v>115.05</v>
      </c>
      <c r="AH11" s="32">
        <f>IFERROR('σ и σw, МПа'!U11*$BG$2,"-")</f>
        <v>115.05</v>
      </c>
      <c r="AI11" s="32">
        <f>IFERROR('σ и σw, МПа'!V11*$BG$2,"-")</f>
        <v>102.05</v>
      </c>
      <c r="AJ11" s="32">
        <f>IFERROR('σ и σw, МПа'!W11*$BG$2,"-")</f>
        <v>89.05</v>
      </c>
      <c r="AK11" s="32">
        <f>IFERROR('σ и σw, МПа'!X11*$BG$2,"-")</f>
        <v>76.7</v>
      </c>
      <c r="AL11" s="32" t="str">
        <f>IFERROR('σ и σw, МПа'!Y11*$BG$2,"-")</f>
        <v>-</v>
      </c>
      <c r="AM11" s="32" t="str">
        <f>IFERROR('σ и σw, МПа'!Z11*$BG$2,"-")</f>
        <v>-</v>
      </c>
      <c r="AN11" s="32" t="str">
        <f>IFERROR('σ и σw, МПа'!AA11*$BG$2,"-")</f>
        <v>-</v>
      </c>
      <c r="AO11" s="32" t="str">
        <f>IFERROR('σ и σw, МПа'!AB11*$BG$2,"-")</f>
        <v>-</v>
      </c>
      <c r="AP11" s="33" t="str">
        <f>IFERROR('σ и σw, МПа'!AC11*$BG$2,"-")</f>
        <v>-</v>
      </c>
      <c r="AQ11" s="31">
        <f>IFERROR('σ и σw, МПа'!Q11*$BH$2,"-")</f>
        <v>158.1</v>
      </c>
      <c r="AR11" s="32">
        <f>IFERROR('σ и σw, МПа'!R11*$BH$2,"-")</f>
        <v>158.1</v>
      </c>
      <c r="AS11" s="32">
        <f>IFERROR('σ и σw, МПа'!S11*$BH$2,"-")</f>
        <v>158.1</v>
      </c>
      <c r="AT11" s="32">
        <f>IFERROR('σ и σw, МПа'!T11*$BH$2,"-")</f>
        <v>150.44999999999999</v>
      </c>
      <c r="AU11" s="32">
        <f>IFERROR('σ и σw, МПа'!U11*$BH$2,"-")</f>
        <v>150.44999999999999</v>
      </c>
      <c r="AV11" s="32">
        <f>IFERROR('σ и σw, МПа'!V11*$BH$2,"-")</f>
        <v>133.44999999999999</v>
      </c>
      <c r="AW11" s="32">
        <f>IFERROR('σ и σw, МПа'!W11*$BH$2,"-")</f>
        <v>116.45</v>
      </c>
      <c r="AX11" s="32">
        <f>IFERROR('σ и σw, МПа'!X11*$BH$2,"-")</f>
        <v>100.3</v>
      </c>
      <c r="AY11" s="32" t="str">
        <f>IFERROR('σ и σw, МПа'!Y11*$BH$2,"-")</f>
        <v>-</v>
      </c>
      <c r="AZ11" s="32" t="str">
        <f>IFERROR('σ и σw, МПа'!Z11*$BH$2,"-")</f>
        <v>-</v>
      </c>
      <c r="BA11" s="32" t="str">
        <f>IFERROR('σ и σw, МПа'!AA11*$BH$2,"-")</f>
        <v>-</v>
      </c>
      <c r="BB11" s="32" t="str">
        <f>IFERROR('σ и σw, МПа'!AB11*$BH$2,"-")</f>
        <v>-</v>
      </c>
      <c r="BC11" s="33" t="str">
        <f>IFERROR('σ и σw, МПа'!AC11*$BH$2,"-")</f>
        <v>-</v>
      </c>
    </row>
    <row r="12" spans="1:60" ht="25.5" x14ac:dyDescent="0.25">
      <c r="A12" s="10" t="str">
        <f>INDEX('Обработка исходного'!B:B,ROW($B$3)+4*(ROW($B12)-ROW($B$3)))</f>
        <v>Сталь углеродистая</v>
      </c>
      <c r="B12" s="47">
        <f>INDEX('Обработка исходного'!D:D,ROW($B$3)+4*(ROW($B12)-ROW($B$3)))</f>
        <v>15</v>
      </c>
      <c r="C12" s="27" t="str">
        <f>'Rp0,2, МПа'!C12</f>
        <v>Сортовая горячекатаная сталь толщиной или диаметром до 80 мм</v>
      </c>
      <c r="D12" s="31">
        <f>IFERROR('σ и σw, МПа'!D12*$BE$2,"-")</f>
        <v>143.46153846153845</v>
      </c>
      <c r="E12" s="32">
        <f>IFERROR('σ и σw, МПа'!E12*$BE$2,"-")</f>
        <v>143.46153846153845</v>
      </c>
      <c r="F12" s="32">
        <f>IFERROR('σ и σw, МПа'!F12*$BE$2,"-")</f>
        <v>139.61538461538461</v>
      </c>
      <c r="G12" s="32">
        <f>IFERROR('σ и σw, МПа'!G12*$BE$2,"-")</f>
        <v>130.66666666666666</v>
      </c>
      <c r="H12" s="32">
        <f>IFERROR('σ и σw, МПа'!H12*$BE$2,"-")</f>
        <v>130.66666666666666</v>
      </c>
      <c r="I12" s="32">
        <f>IFERROR('σ и σw, МПа'!I12*$BE$2,"-")</f>
        <v>128.07692307692307</v>
      </c>
      <c r="J12" s="32">
        <f>IFERROR('σ и σw, МПа'!J12*$BE$2,"-")</f>
        <v>128.07692307692307</v>
      </c>
      <c r="K12" s="32">
        <f>IFERROR('σ и σw, МПа'!K12*$BE$2,"-")</f>
        <v>128.07692307692307</v>
      </c>
      <c r="L12" s="32" t="str">
        <f>IFERROR('σ и σw, МПа'!L12*$BE$2,"-")</f>
        <v>-</v>
      </c>
      <c r="M12" s="32" t="str">
        <f>IFERROR('σ и σw, МПа'!M12*$BE$2,"-")</f>
        <v>-</v>
      </c>
      <c r="N12" s="32" t="str">
        <f>IFERROR('σ и σw, МПа'!N12*$BE$2,"-")</f>
        <v>-</v>
      </c>
      <c r="O12" s="32" t="str">
        <f>IFERROR('σ и σw, МПа'!O12*$BE$2,"-")</f>
        <v>-</v>
      </c>
      <c r="P12" s="33" t="str">
        <f>IFERROR('σ и σw, МПа'!P12*$BE$2,"-")</f>
        <v>-</v>
      </c>
      <c r="Q12" s="31">
        <f>IFERROR('σ и σw, МПа'!D12*$BF$2,"-")</f>
        <v>186.5</v>
      </c>
      <c r="R12" s="32">
        <f>IFERROR('σ и σw, МПа'!E12*$BF$2,"-")</f>
        <v>186.5</v>
      </c>
      <c r="S12" s="32">
        <f>IFERROR('σ и σw, МПа'!F12*$BF$2,"-")</f>
        <v>181.5</v>
      </c>
      <c r="T12" s="32">
        <f>IFERROR('σ и σw, МПа'!G12*$BF$2,"-")</f>
        <v>169.86666666666667</v>
      </c>
      <c r="U12" s="32">
        <f>IFERROR('σ и σw, МПа'!H12*$BF$2,"-")</f>
        <v>169.86666666666667</v>
      </c>
      <c r="V12" s="32">
        <f>IFERROR('σ и σw, МПа'!I12*$BF$2,"-")</f>
        <v>166.5</v>
      </c>
      <c r="W12" s="32">
        <f>IFERROR('σ и σw, МПа'!J12*$BF$2,"-")</f>
        <v>166.5</v>
      </c>
      <c r="X12" s="32">
        <f>IFERROR('σ и σw, МПа'!K12*$BF$2,"-")</f>
        <v>166.5</v>
      </c>
      <c r="Y12" s="32" t="str">
        <f>IFERROR('σ и σw, МПа'!L12*$BF$2,"-")</f>
        <v>-</v>
      </c>
      <c r="Z12" s="32" t="str">
        <f>IFERROR('σ и σw, МПа'!M12*$BF$2,"-")</f>
        <v>-</v>
      </c>
      <c r="AA12" s="32" t="str">
        <f>IFERROR('σ и σw, МПа'!N12*$BF$2,"-")</f>
        <v>-</v>
      </c>
      <c r="AB12" s="32" t="str">
        <f>IFERROR('σ и σw, МПа'!O12*$BF$2,"-")</f>
        <v>-</v>
      </c>
      <c r="AC12" s="33" t="str">
        <f>IFERROR('σ и σw, МПа'!P12*$BF$2,"-")</f>
        <v>-</v>
      </c>
      <c r="AD12" s="31">
        <f>IFERROR('σ и σw, МПа'!Q12*$BG$2,"-")</f>
        <v>146.9</v>
      </c>
      <c r="AE12" s="32">
        <f>IFERROR('σ и σw, МПа'!R12*$BG$2,"-")</f>
        <v>140.4</v>
      </c>
      <c r="AF12" s="32">
        <f>IFERROR('σ и σw, МПа'!S12*$BG$2,"-")</f>
        <v>140.4</v>
      </c>
      <c r="AG12" s="32">
        <f>IFERROR('σ и σw, МПа'!T12*$BG$2,"-")</f>
        <v>127.4</v>
      </c>
      <c r="AH12" s="32">
        <f>IFERROR('σ и σw, МПа'!U12*$BG$2,"-")</f>
        <v>127.4</v>
      </c>
      <c r="AI12" s="32">
        <f>IFERROR('σ и σw, МПа'!V12*$BG$2,"-")</f>
        <v>127.4</v>
      </c>
      <c r="AJ12" s="32">
        <f>IFERROR('σ и σw, МПа'!W12*$BG$2,"-")</f>
        <v>127.4</v>
      </c>
      <c r="AK12" s="32">
        <f>IFERROR('σ и σw, МПа'!X12*$BG$2,"-")</f>
        <v>127.4</v>
      </c>
      <c r="AL12" s="32" t="str">
        <f>IFERROR('σ и σw, МПа'!Y12*$BG$2,"-")</f>
        <v>-</v>
      </c>
      <c r="AM12" s="32" t="str">
        <f>IFERROR('σ и σw, МПа'!Z12*$BG$2,"-")</f>
        <v>-</v>
      </c>
      <c r="AN12" s="32" t="str">
        <f>IFERROR('σ и σw, МПа'!AA12*$BG$2,"-")</f>
        <v>-</v>
      </c>
      <c r="AO12" s="32" t="str">
        <f>IFERROR('σ и σw, МПа'!AB12*$BG$2,"-")</f>
        <v>-</v>
      </c>
      <c r="AP12" s="33" t="str">
        <f>IFERROR('σ и σw, МПа'!AC12*$BG$2,"-")</f>
        <v>-</v>
      </c>
      <c r="AQ12" s="31">
        <f>IFERROR('σ и σw, МПа'!Q12*$BH$2,"-")</f>
        <v>192.1</v>
      </c>
      <c r="AR12" s="32">
        <f>IFERROR('σ и σw, МПа'!R12*$BH$2,"-")</f>
        <v>183.6</v>
      </c>
      <c r="AS12" s="32">
        <f>IFERROR('σ и σw, МПа'!S12*$BH$2,"-")</f>
        <v>183.6</v>
      </c>
      <c r="AT12" s="32">
        <f>IFERROR('σ и σw, МПа'!T12*$BH$2,"-")</f>
        <v>166.6</v>
      </c>
      <c r="AU12" s="32">
        <f>IFERROR('σ и σw, МПа'!U12*$BH$2,"-")</f>
        <v>166.6</v>
      </c>
      <c r="AV12" s="32">
        <f>IFERROR('σ и σw, МПа'!V12*$BH$2,"-")</f>
        <v>166.6</v>
      </c>
      <c r="AW12" s="32">
        <f>IFERROR('σ и σw, МПа'!W12*$BH$2,"-")</f>
        <v>166.6</v>
      </c>
      <c r="AX12" s="32">
        <f>IFERROR('σ и σw, МПа'!X12*$BH$2,"-")</f>
        <v>166.6</v>
      </c>
      <c r="AY12" s="32" t="str">
        <f>IFERROR('σ и σw, МПа'!Y12*$BH$2,"-")</f>
        <v>-</v>
      </c>
      <c r="AZ12" s="32" t="str">
        <f>IFERROR('σ и σw, МПа'!Z12*$BH$2,"-")</f>
        <v>-</v>
      </c>
      <c r="BA12" s="32" t="str">
        <f>IFERROR('σ и σw, МПа'!AA12*$BH$2,"-")</f>
        <v>-</v>
      </c>
      <c r="BB12" s="32" t="str">
        <f>IFERROR('σ и σw, МПа'!AB12*$BH$2,"-")</f>
        <v>-</v>
      </c>
      <c r="BC12" s="33" t="str">
        <f>IFERROR('σ и σw, МПа'!AC12*$BH$2,"-")</f>
        <v>-</v>
      </c>
    </row>
    <row r="13" spans="1:60" x14ac:dyDescent="0.25">
      <c r="A13" s="10" t="str">
        <f>INDEX('Обработка исходного'!B:B,ROW($B$3)+4*(ROW($B13)-ROW($B$3)))</f>
        <v>Сталь углеродистая</v>
      </c>
      <c r="B13" s="47">
        <f>INDEX('Обработка исходного'!D:D,ROW($B$3)+4*(ROW($B13)-ROW($B$3)))</f>
        <v>15</v>
      </c>
      <c r="C13" s="27" t="str">
        <f>'Rp0,2, МПа'!C13</f>
        <v>Поковки диаметром до 300 мм, КП175*</v>
      </c>
      <c r="D13" s="31">
        <f>IFERROR('σ и σw, МПа'!D13*$BE$2,"-")</f>
        <v>116.66666666666667</v>
      </c>
      <c r="E13" s="32">
        <f>IFERROR('σ и σw, МПа'!E13*$BE$2,"-")</f>
        <v>111.33333333333333</v>
      </c>
      <c r="F13" s="32">
        <f>IFERROR('σ и σw, МПа'!F13*$BE$2,"-")</f>
        <v>104.66666666666667</v>
      </c>
      <c r="G13" s="32">
        <f>IFERROR('σ и σw, МПа'!G13*$BE$2,"-")</f>
        <v>98</v>
      </c>
      <c r="H13" s="32">
        <f>IFERROR('σ и σw, МПа'!H13*$BE$2,"-")</f>
        <v>98</v>
      </c>
      <c r="I13" s="32">
        <f>IFERROR('σ и σw, МПа'!I13*$BE$2,"-")</f>
        <v>85.333333333333329</v>
      </c>
      <c r="J13" s="32">
        <f>IFERROR('σ и σw, МПа'!J13*$BE$2,"-")</f>
        <v>78.666666666666671</v>
      </c>
      <c r="K13" s="32">
        <f>IFERROR('σ и σw, МПа'!K13*$BE$2,"-")</f>
        <v>78.666666666666671</v>
      </c>
      <c r="L13" s="32" t="str">
        <f>IFERROR('σ и σw, МПа'!L13*$BE$2,"-")</f>
        <v>-</v>
      </c>
      <c r="M13" s="32" t="str">
        <f>IFERROR('σ и σw, МПа'!M13*$BE$2,"-")</f>
        <v>-</v>
      </c>
      <c r="N13" s="32" t="str">
        <f>IFERROR('σ и σw, МПа'!N13*$BE$2,"-")</f>
        <v>-</v>
      </c>
      <c r="O13" s="32" t="str">
        <f>IFERROR('σ и σw, МПа'!O13*$BE$2,"-")</f>
        <v>-</v>
      </c>
      <c r="P13" s="33" t="str">
        <f>IFERROR('σ и σw, МПа'!P13*$BE$2,"-")</f>
        <v>-</v>
      </c>
      <c r="Q13" s="31">
        <f>IFERROR('σ и σw, МПа'!D13*$BF$2,"-")</f>
        <v>151.66666666666669</v>
      </c>
      <c r="R13" s="32">
        <f>IFERROR('σ и σw, МПа'!E13*$BF$2,"-")</f>
        <v>144.73333333333332</v>
      </c>
      <c r="S13" s="32">
        <f>IFERROR('σ и σw, МПа'!F13*$BF$2,"-")</f>
        <v>136.06666666666669</v>
      </c>
      <c r="T13" s="32">
        <f>IFERROR('σ и σw, МПа'!G13*$BF$2,"-")</f>
        <v>127.4</v>
      </c>
      <c r="U13" s="32">
        <f>IFERROR('σ и σw, МПа'!H13*$BF$2,"-")</f>
        <v>127.4</v>
      </c>
      <c r="V13" s="32">
        <f>IFERROR('σ и σw, МПа'!I13*$BF$2,"-")</f>
        <v>110.93333333333334</v>
      </c>
      <c r="W13" s="32">
        <f>IFERROR('σ и σw, МПа'!J13*$BF$2,"-")</f>
        <v>102.26666666666668</v>
      </c>
      <c r="X13" s="32">
        <f>IFERROR('σ и σw, МПа'!K13*$BF$2,"-")</f>
        <v>102.26666666666668</v>
      </c>
      <c r="Y13" s="32" t="str">
        <f>IFERROR('σ и σw, МПа'!L13*$BF$2,"-")</f>
        <v>-</v>
      </c>
      <c r="Z13" s="32" t="str">
        <f>IFERROR('σ и σw, МПа'!M13*$BF$2,"-")</f>
        <v>-</v>
      </c>
      <c r="AA13" s="32" t="str">
        <f>IFERROR('σ и σw, МПа'!N13*$BF$2,"-")</f>
        <v>-</v>
      </c>
      <c r="AB13" s="32" t="str">
        <f>IFERROR('σ и σw, МПа'!O13*$BF$2,"-")</f>
        <v>-</v>
      </c>
      <c r="AC13" s="33" t="str">
        <f>IFERROR('σ и σw, МПа'!P13*$BF$2,"-")</f>
        <v>-</v>
      </c>
      <c r="AD13" s="31">
        <f>IFERROR('σ и σw, МПа'!Q13*$BG$2,"-")</f>
        <v>113.75</v>
      </c>
      <c r="AE13" s="32">
        <f>IFERROR('σ и σw, МПа'!R13*$BG$2,"-")</f>
        <v>108.55</v>
      </c>
      <c r="AF13" s="32">
        <f>IFERROR('σ и σw, МПа'!S13*$BG$2,"-")</f>
        <v>102.05</v>
      </c>
      <c r="AG13" s="32">
        <f>IFERROR('σ и σw, МПа'!T13*$BG$2,"-")</f>
        <v>95.55</v>
      </c>
      <c r="AH13" s="32">
        <f>IFERROR('σ и σw, МПа'!U13*$BG$2,"-")</f>
        <v>95.55</v>
      </c>
      <c r="AI13" s="32">
        <f>IFERROR('σ и σw, МПа'!V13*$BG$2,"-")</f>
        <v>83.2</v>
      </c>
      <c r="AJ13" s="32">
        <f>IFERROR('σ и σw, МПа'!W13*$BG$2,"-")</f>
        <v>76.7</v>
      </c>
      <c r="AK13" s="32">
        <f>IFERROR('σ и σw, МПа'!X13*$BG$2,"-")</f>
        <v>76.7</v>
      </c>
      <c r="AL13" s="32" t="str">
        <f>IFERROR('σ и σw, МПа'!Y13*$BG$2,"-")</f>
        <v>-</v>
      </c>
      <c r="AM13" s="32" t="str">
        <f>IFERROR('σ и σw, МПа'!Z13*$BG$2,"-")</f>
        <v>-</v>
      </c>
      <c r="AN13" s="32" t="str">
        <f>IFERROR('σ и σw, МПа'!AA13*$BG$2,"-")</f>
        <v>-</v>
      </c>
      <c r="AO13" s="32" t="str">
        <f>IFERROR('σ и σw, МПа'!AB13*$BG$2,"-")</f>
        <v>-</v>
      </c>
      <c r="AP13" s="33" t="str">
        <f>IFERROR('σ и σw, МПа'!AC13*$BG$2,"-")</f>
        <v>-</v>
      </c>
      <c r="AQ13" s="31">
        <f>IFERROR('σ и σw, МПа'!Q13*$BH$2,"-")</f>
        <v>148.75</v>
      </c>
      <c r="AR13" s="32">
        <f>IFERROR('σ и σw, МПа'!R13*$BH$2,"-")</f>
        <v>141.94999999999999</v>
      </c>
      <c r="AS13" s="32">
        <f>IFERROR('σ и σw, МПа'!S13*$BH$2,"-")</f>
        <v>133.44999999999999</v>
      </c>
      <c r="AT13" s="32">
        <f>IFERROR('σ и σw, МПа'!T13*$BH$2,"-")</f>
        <v>124.95</v>
      </c>
      <c r="AU13" s="32">
        <f>IFERROR('σ и σw, МПа'!U13*$BH$2,"-")</f>
        <v>124.95</v>
      </c>
      <c r="AV13" s="32">
        <f>IFERROR('σ и σw, МПа'!V13*$BH$2,"-")</f>
        <v>108.8</v>
      </c>
      <c r="AW13" s="32">
        <f>IFERROR('σ и σw, МПа'!W13*$BH$2,"-")</f>
        <v>100.3</v>
      </c>
      <c r="AX13" s="32">
        <f>IFERROR('σ и σw, МПа'!X13*$BH$2,"-")</f>
        <v>100.3</v>
      </c>
      <c r="AY13" s="32" t="str">
        <f>IFERROR('σ и σw, МПа'!Y13*$BH$2,"-")</f>
        <v>-</v>
      </c>
      <c r="AZ13" s="32" t="str">
        <f>IFERROR('σ и σw, МПа'!Z13*$BH$2,"-")</f>
        <v>-</v>
      </c>
      <c r="BA13" s="32" t="str">
        <f>IFERROR('σ и σw, МПа'!AA13*$BH$2,"-")</f>
        <v>-</v>
      </c>
      <c r="BB13" s="32" t="str">
        <f>IFERROR('σ и σw, МПа'!AB13*$BH$2,"-")</f>
        <v>-</v>
      </c>
      <c r="BC13" s="33" t="str">
        <f>IFERROR('σ и σw, МПа'!AC13*$BH$2,"-")</f>
        <v>-</v>
      </c>
    </row>
    <row r="14" spans="1:60" x14ac:dyDescent="0.25">
      <c r="A14" s="10" t="str">
        <f>INDEX('Обработка исходного'!B:B,ROW($B$3)+4*(ROW($B14)-ROW($B$3)))</f>
        <v>Сталь углеродистая</v>
      </c>
      <c r="B14" s="47">
        <f>INDEX('Обработка исходного'!D:D,ROW($B$3)+4*(ROW($B14)-ROW($B$3)))</f>
        <v>15</v>
      </c>
      <c r="C14" s="27" t="str">
        <f>'Rp0,2, МПа'!C14</f>
        <v>Поковки диаметром до 100 мм, КП195*</v>
      </c>
      <c r="D14" s="31">
        <f>IFERROR('σ и σw, МПа'!D14*$BE$2,"-")</f>
        <v>130</v>
      </c>
      <c r="E14" s="32">
        <f>IFERROR('σ и σw, МПа'!E14*$BE$2,"-")</f>
        <v>130</v>
      </c>
      <c r="F14" s="32">
        <f>IFERROR('σ и σw, МПа'!F14*$BE$2,"-")</f>
        <v>118</v>
      </c>
      <c r="G14" s="32">
        <f>IFERROR('σ и σw, МПа'!G14*$BE$2,"-")</f>
        <v>111.33333333333333</v>
      </c>
      <c r="H14" s="32">
        <f>IFERROR('σ и σw, МПа'!H14*$BE$2,"-")</f>
        <v>111.33333333333333</v>
      </c>
      <c r="I14" s="32">
        <f>IFERROR('σ и σw, МПа'!I14*$BE$2,"-")</f>
        <v>98</v>
      </c>
      <c r="J14" s="32">
        <f>IFERROR('σ и σw, МПа'!J14*$BE$2,"-")</f>
        <v>85.333333333333329</v>
      </c>
      <c r="K14" s="32">
        <f>IFERROR('σ и σw, МПа'!K14*$BE$2,"-")</f>
        <v>85.333333333333329</v>
      </c>
      <c r="L14" s="32" t="str">
        <f>IFERROR('σ и σw, МПа'!L14*$BE$2,"-")</f>
        <v>-</v>
      </c>
      <c r="M14" s="32" t="str">
        <f>IFERROR('σ и σw, МПа'!M14*$BE$2,"-")</f>
        <v>-</v>
      </c>
      <c r="N14" s="32" t="str">
        <f>IFERROR('σ и σw, МПа'!N14*$BE$2,"-")</f>
        <v>-</v>
      </c>
      <c r="O14" s="32" t="str">
        <f>IFERROR('σ и σw, МПа'!O14*$BE$2,"-")</f>
        <v>-</v>
      </c>
      <c r="P14" s="33" t="str">
        <f>IFERROR('σ и σw, МПа'!P14*$BE$2,"-")</f>
        <v>-</v>
      </c>
      <c r="Q14" s="31">
        <f>IFERROR('σ и σw, МПа'!D14*$BF$2,"-")</f>
        <v>169</v>
      </c>
      <c r="R14" s="32">
        <f>IFERROR('σ и σw, МПа'!E14*$BF$2,"-")</f>
        <v>169</v>
      </c>
      <c r="S14" s="32">
        <f>IFERROR('σ и σw, МПа'!F14*$BF$2,"-")</f>
        <v>153.4</v>
      </c>
      <c r="T14" s="32">
        <f>IFERROR('σ и σw, МПа'!G14*$BF$2,"-")</f>
        <v>144.73333333333332</v>
      </c>
      <c r="U14" s="32">
        <f>IFERROR('σ и σw, МПа'!H14*$BF$2,"-")</f>
        <v>144.73333333333332</v>
      </c>
      <c r="V14" s="32">
        <f>IFERROR('σ и σw, МПа'!I14*$BF$2,"-")</f>
        <v>127.4</v>
      </c>
      <c r="W14" s="32">
        <f>IFERROR('σ и σw, МПа'!J14*$BF$2,"-")</f>
        <v>110.93333333333334</v>
      </c>
      <c r="X14" s="32">
        <f>IFERROR('σ и σw, МПа'!K14*$BF$2,"-")</f>
        <v>110.93333333333334</v>
      </c>
      <c r="Y14" s="32" t="str">
        <f>IFERROR('σ и σw, МПа'!L14*$BF$2,"-")</f>
        <v>-</v>
      </c>
      <c r="Z14" s="32" t="str">
        <f>IFERROR('σ и σw, МПа'!M14*$BF$2,"-")</f>
        <v>-</v>
      </c>
      <c r="AA14" s="32" t="str">
        <f>IFERROR('σ и σw, МПа'!N14*$BF$2,"-")</f>
        <v>-</v>
      </c>
      <c r="AB14" s="32" t="str">
        <f>IFERROR('σ и σw, МПа'!O14*$BF$2,"-")</f>
        <v>-</v>
      </c>
      <c r="AC14" s="33" t="str">
        <f>IFERROR('σ и σw, МПа'!P14*$BF$2,"-")</f>
        <v>-</v>
      </c>
      <c r="AD14" s="31">
        <f>IFERROR('σ и σw, МПа'!Q14*$BG$2,"-")</f>
        <v>126.75</v>
      </c>
      <c r="AE14" s="32">
        <f>IFERROR('σ и σw, МПа'!R14*$BG$2,"-")</f>
        <v>126.75</v>
      </c>
      <c r="AF14" s="32">
        <f>IFERROR('σ и σw, МПа'!S14*$BG$2,"-")</f>
        <v>115.05</v>
      </c>
      <c r="AG14" s="32">
        <f>IFERROR('σ и σw, МПа'!T14*$BG$2,"-")</f>
        <v>108.55</v>
      </c>
      <c r="AH14" s="32">
        <f>IFERROR('σ и σw, МПа'!U14*$BG$2,"-")</f>
        <v>108.55</v>
      </c>
      <c r="AI14" s="32">
        <f>IFERROR('σ и σw, МПа'!V14*$BG$2,"-")</f>
        <v>95.55</v>
      </c>
      <c r="AJ14" s="32">
        <f>IFERROR('σ и σw, МПа'!W14*$BG$2,"-")</f>
        <v>83.2</v>
      </c>
      <c r="AK14" s="32">
        <f>IFERROR('σ и σw, МПа'!X14*$BG$2,"-")</f>
        <v>83.2</v>
      </c>
      <c r="AL14" s="32" t="str">
        <f>IFERROR('σ и σw, МПа'!Y14*$BG$2,"-")</f>
        <v>-</v>
      </c>
      <c r="AM14" s="32" t="str">
        <f>IFERROR('σ и σw, МПа'!Z14*$BG$2,"-")</f>
        <v>-</v>
      </c>
      <c r="AN14" s="32" t="str">
        <f>IFERROR('σ и σw, МПа'!AA14*$BG$2,"-")</f>
        <v>-</v>
      </c>
      <c r="AO14" s="32" t="str">
        <f>IFERROR('σ и σw, МПа'!AB14*$BG$2,"-")</f>
        <v>-</v>
      </c>
      <c r="AP14" s="33" t="str">
        <f>IFERROR('σ и σw, МПа'!AC14*$BG$2,"-")</f>
        <v>-</v>
      </c>
      <c r="AQ14" s="31">
        <f>IFERROR('σ и σw, МПа'!Q14*$BH$2,"-")</f>
        <v>165.75</v>
      </c>
      <c r="AR14" s="32">
        <f>IFERROR('σ и σw, МПа'!R14*$BH$2,"-")</f>
        <v>165.75</v>
      </c>
      <c r="AS14" s="32">
        <f>IFERROR('σ и σw, МПа'!S14*$BH$2,"-")</f>
        <v>150.44999999999999</v>
      </c>
      <c r="AT14" s="32">
        <f>IFERROR('σ и σw, МПа'!T14*$BH$2,"-")</f>
        <v>141.94999999999999</v>
      </c>
      <c r="AU14" s="32">
        <f>IFERROR('σ и σw, МПа'!U14*$BH$2,"-")</f>
        <v>141.94999999999999</v>
      </c>
      <c r="AV14" s="32">
        <f>IFERROR('σ и σw, МПа'!V14*$BH$2,"-")</f>
        <v>124.95</v>
      </c>
      <c r="AW14" s="32">
        <f>IFERROR('σ и σw, МПа'!W14*$BH$2,"-")</f>
        <v>108.8</v>
      </c>
      <c r="AX14" s="32">
        <f>IFERROR('σ и σw, МПа'!X14*$BH$2,"-")</f>
        <v>108.8</v>
      </c>
      <c r="AY14" s="32" t="str">
        <f>IFERROR('σ и σw, МПа'!Y14*$BH$2,"-")</f>
        <v>-</v>
      </c>
      <c r="AZ14" s="32" t="str">
        <f>IFERROR('σ и σw, МПа'!Z14*$BH$2,"-")</f>
        <v>-</v>
      </c>
      <c r="BA14" s="32" t="str">
        <f>IFERROR('σ и σw, МПа'!AA14*$BH$2,"-")</f>
        <v>-</v>
      </c>
      <c r="BB14" s="32" t="str">
        <f>IFERROR('σ и σw, МПа'!AB14*$BH$2,"-")</f>
        <v>-</v>
      </c>
      <c r="BC14" s="33" t="str">
        <f>IFERROR('σ и σw, МПа'!AC14*$BH$2,"-")</f>
        <v>-</v>
      </c>
    </row>
    <row r="15" spans="1:60" x14ac:dyDescent="0.25">
      <c r="A15" s="10" t="str">
        <f>INDEX('Обработка исходного'!B:B,ROW($B$3)+4*(ROW($B15)-ROW($B$3)))</f>
        <v>Сталь углеродистая</v>
      </c>
      <c r="B15" s="47">
        <f>INDEX('Обработка исходного'!D:D,ROW($B$3)+4*(ROW($B15)-ROW($B$3)))</f>
        <v>15</v>
      </c>
      <c r="C15" s="27" t="str">
        <f>'Rp0,2, МПа'!C15</f>
        <v>Поковки диаметром до 50 мм, КП215*</v>
      </c>
      <c r="D15" s="31">
        <f>IFERROR('σ и σw, МПа'!D15*$BE$2,"-")</f>
        <v>143.33333333333334</v>
      </c>
      <c r="E15" s="32">
        <f>IFERROR('σ и σw, МПа'!E15*$BE$2,"-")</f>
        <v>137.33333333333334</v>
      </c>
      <c r="F15" s="32">
        <f>IFERROR('σ и σw, МПа'!F15*$BE$2,"-")</f>
        <v>124</v>
      </c>
      <c r="G15" s="32">
        <f>IFERROR('σ и σw, МПа'!G15*$BE$2,"-")</f>
        <v>118</v>
      </c>
      <c r="H15" s="32">
        <f>IFERROR('σ и σw, МПа'!H15*$BE$2,"-")</f>
        <v>118</v>
      </c>
      <c r="I15" s="32">
        <f>IFERROR('σ и σw, МПа'!I15*$BE$2,"-")</f>
        <v>104.66666666666667</v>
      </c>
      <c r="J15" s="32">
        <f>IFERROR('σ и σw, МПа'!J15*$BE$2,"-")</f>
        <v>98</v>
      </c>
      <c r="K15" s="32">
        <f>IFERROR('σ и σw, МПа'!K15*$BE$2,"-")</f>
        <v>98</v>
      </c>
      <c r="L15" s="32" t="str">
        <f>IFERROR('σ и σw, МПа'!L15*$BE$2,"-")</f>
        <v>-</v>
      </c>
      <c r="M15" s="32" t="str">
        <f>IFERROR('σ и σw, МПа'!M15*$BE$2,"-")</f>
        <v>-</v>
      </c>
      <c r="N15" s="32" t="str">
        <f>IFERROR('σ и σw, МПа'!N15*$BE$2,"-")</f>
        <v>-</v>
      </c>
      <c r="O15" s="32" t="str">
        <f>IFERROR('σ и σw, МПа'!O15*$BE$2,"-")</f>
        <v>-</v>
      </c>
      <c r="P15" s="33" t="str">
        <f>IFERROR('σ и σw, МПа'!P15*$BE$2,"-")</f>
        <v>-</v>
      </c>
      <c r="Q15" s="31">
        <f>IFERROR('σ и σw, МПа'!D15*$BF$2,"-")</f>
        <v>186.33333333333334</v>
      </c>
      <c r="R15" s="32">
        <f>IFERROR('σ и σw, МПа'!E15*$BF$2,"-")</f>
        <v>178.53333333333336</v>
      </c>
      <c r="S15" s="32">
        <f>IFERROR('σ и σw, МПа'!F15*$BF$2,"-")</f>
        <v>161.20000000000002</v>
      </c>
      <c r="T15" s="32">
        <f>IFERROR('σ и σw, МПа'!G15*$BF$2,"-")</f>
        <v>153.4</v>
      </c>
      <c r="U15" s="32">
        <f>IFERROR('σ и σw, МПа'!H15*$BF$2,"-")</f>
        <v>153.4</v>
      </c>
      <c r="V15" s="32">
        <f>IFERROR('σ и σw, МПа'!I15*$BF$2,"-")</f>
        <v>136.06666666666669</v>
      </c>
      <c r="W15" s="32">
        <f>IFERROR('σ и σw, МПа'!J15*$BF$2,"-")</f>
        <v>127.4</v>
      </c>
      <c r="X15" s="32">
        <f>IFERROR('σ и σw, МПа'!K15*$BF$2,"-")</f>
        <v>127.4</v>
      </c>
      <c r="Y15" s="32" t="str">
        <f>IFERROR('σ и σw, МПа'!L15*$BF$2,"-")</f>
        <v>-</v>
      </c>
      <c r="Z15" s="32" t="str">
        <f>IFERROR('σ и σw, МПа'!M15*$BF$2,"-")</f>
        <v>-</v>
      </c>
      <c r="AA15" s="32" t="str">
        <f>IFERROR('σ и σw, МПа'!N15*$BF$2,"-")</f>
        <v>-</v>
      </c>
      <c r="AB15" s="32" t="str">
        <f>IFERROR('σ и σw, МПа'!O15*$BF$2,"-")</f>
        <v>-</v>
      </c>
      <c r="AC15" s="33" t="str">
        <f>IFERROR('σ и σw, МПа'!P15*$BF$2,"-")</f>
        <v>-</v>
      </c>
      <c r="AD15" s="31">
        <f>IFERROR('σ и σw, МПа'!Q15*$BG$2,"-")</f>
        <v>139.75</v>
      </c>
      <c r="AE15" s="32">
        <f>IFERROR('σ и σw, МПа'!R15*$BG$2,"-")</f>
        <v>133.9</v>
      </c>
      <c r="AF15" s="32">
        <f>IFERROR('σ и σw, МПа'!S15*$BG$2,"-")</f>
        <v>120.9</v>
      </c>
      <c r="AG15" s="32">
        <f>IFERROR('σ и σw, МПа'!T15*$BG$2,"-")</f>
        <v>115.05</v>
      </c>
      <c r="AH15" s="32">
        <f>IFERROR('σ и σw, МПа'!U15*$BG$2,"-")</f>
        <v>115.05</v>
      </c>
      <c r="AI15" s="32">
        <f>IFERROR('σ и σw, МПа'!V15*$BG$2,"-")</f>
        <v>102.05</v>
      </c>
      <c r="AJ15" s="32">
        <f>IFERROR('σ и σw, МПа'!W15*$BG$2,"-")</f>
        <v>95.55</v>
      </c>
      <c r="AK15" s="32">
        <f>IFERROR('σ и σw, МПа'!X15*$BG$2,"-")</f>
        <v>95.55</v>
      </c>
      <c r="AL15" s="32" t="str">
        <f>IFERROR('σ и σw, МПа'!Y15*$BG$2,"-")</f>
        <v>-</v>
      </c>
      <c r="AM15" s="32" t="str">
        <f>IFERROR('σ и σw, МПа'!Z15*$BG$2,"-")</f>
        <v>-</v>
      </c>
      <c r="AN15" s="32" t="str">
        <f>IFERROR('σ и σw, МПа'!AA15*$BG$2,"-")</f>
        <v>-</v>
      </c>
      <c r="AO15" s="32" t="str">
        <f>IFERROR('σ и σw, МПа'!AB15*$BG$2,"-")</f>
        <v>-</v>
      </c>
      <c r="AP15" s="33" t="str">
        <f>IFERROR('σ и σw, МПа'!AC15*$BG$2,"-")</f>
        <v>-</v>
      </c>
      <c r="AQ15" s="31">
        <f>IFERROR('σ и σw, МПа'!Q15*$BH$2,"-")</f>
        <v>182.75</v>
      </c>
      <c r="AR15" s="32">
        <f>IFERROR('σ и σw, МПа'!R15*$BH$2,"-")</f>
        <v>175.1</v>
      </c>
      <c r="AS15" s="32">
        <f>IFERROR('σ и σw, МПа'!S15*$BH$2,"-")</f>
        <v>158.1</v>
      </c>
      <c r="AT15" s="32">
        <f>IFERROR('σ и σw, МПа'!T15*$BH$2,"-")</f>
        <v>150.44999999999999</v>
      </c>
      <c r="AU15" s="32">
        <f>IFERROR('σ и σw, МПа'!U15*$BH$2,"-")</f>
        <v>150.44999999999999</v>
      </c>
      <c r="AV15" s="32">
        <f>IFERROR('σ и σw, МПа'!V15*$BH$2,"-")</f>
        <v>133.44999999999999</v>
      </c>
      <c r="AW15" s="32">
        <f>IFERROR('σ и σw, МПа'!W15*$BH$2,"-")</f>
        <v>124.95</v>
      </c>
      <c r="AX15" s="32">
        <f>IFERROR('σ и σw, МПа'!X15*$BH$2,"-")</f>
        <v>124.95</v>
      </c>
      <c r="AY15" s="32" t="str">
        <f>IFERROR('σ и σw, МПа'!Y15*$BH$2,"-")</f>
        <v>-</v>
      </c>
      <c r="AZ15" s="32" t="str">
        <f>IFERROR('σ и σw, МПа'!Z15*$BH$2,"-")</f>
        <v>-</v>
      </c>
      <c r="BA15" s="32" t="str">
        <f>IFERROR('σ и σw, МПа'!AA15*$BH$2,"-")</f>
        <v>-</v>
      </c>
      <c r="BB15" s="32" t="str">
        <f>IFERROR('σ и σw, МПа'!AB15*$BH$2,"-")</f>
        <v>-</v>
      </c>
      <c r="BC15" s="33" t="str">
        <f>IFERROR('σ и σw, МПа'!AC15*$BH$2,"-")</f>
        <v>-</v>
      </c>
    </row>
    <row r="16" spans="1:60" x14ac:dyDescent="0.25">
      <c r="A16" s="10" t="str">
        <f>INDEX('Обработка исходного'!B:B,ROW($B$3)+4*(ROW($B16)-ROW($B$3)))</f>
        <v>Сталь углеродистая</v>
      </c>
      <c r="B16" s="47" t="str">
        <f>INDEX('Обработка исходного'!D:D,ROW($B$3)+4*(ROW($B16)-ROW($B$3)))</f>
        <v>15Л</v>
      </c>
      <c r="C16" s="27" t="str">
        <f>'Rp0,2, МПа'!C16</f>
        <v>Отливки с толщиной стенки до 100 мм</v>
      </c>
      <c r="D16" s="31">
        <f>IFERROR('σ и σw, МПа'!D16*$BE$2,"-")</f>
        <v>130.66666666666666</v>
      </c>
      <c r="E16" s="32">
        <f>IFERROR('σ и σw, МПа'!E16*$BE$2,"-")</f>
        <v>130.66666666666666</v>
      </c>
      <c r="F16" s="32">
        <f>IFERROR('σ и σw, МПа'!F16*$BE$2,"-")</f>
        <v>130.66666666666666</v>
      </c>
      <c r="G16" s="32">
        <f>IFERROR('σ и σw, МПа'!G16*$BE$2,"-")</f>
        <v>118</v>
      </c>
      <c r="H16" s="32">
        <f>IFERROR('σ и σw, МПа'!H16*$BE$2,"-")</f>
        <v>104.66666666666667</v>
      </c>
      <c r="I16" s="32">
        <f>IFERROR('σ и σw, МПа'!I16*$BE$2,"-")</f>
        <v>98</v>
      </c>
      <c r="J16" s="32">
        <f>IFERROR('σ и σw, МПа'!J16*$BE$2,"-")</f>
        <v>92</v>
      </c>
      <c r="K16" s="32">
        <f>IFERROR('σ и σw, МПа'!K16*$BE$2,"-")</f>
        <v>78.666666666666671</v>
      </c>
      <c r="L16" s="32" t="str">
        <f>IFERROR('σ и σw, МПа'!L16*$BE$2,"-")</f>
        <v>-</v>
      </c>
      <c r="M16" s="32" t="str">
        <f>IFERROR('σ и σw, МПа'!M16*$BE$2,"-")</f>
        <v>-</v>
      </c>
      <c r="N16" s="32" t="str">
        <f>IFERROR('σ и σw, МПа'!N16*$BE$2,"-")</f>
        <v>-</v>
      </c>
      <c r="O16" s="32" t="str">
        <f>IFERROR('σ и σw, МПа'!O16*$BE$2,"-")</f>
        <v>-</v>
      </c>
      <c r="P16" s="33" t="str">
        <f>IFERROR('σ и σw, МПа'!P16*$BE$2,"-")</f>
        <v>-</v>
      </c>
      <c r="Q16" s="31">
        <f>IFERROR('σ и σw, МПа'!D16*$BF$2,"-")</f>
        <v>169.86666666666667</v>
      </c>
      <c r="R16" s="32">
        <f>IFERROR('σ и σw, МПа'!E16*$BF$2,"-")</f>
        <v>169.86666666666667</v>
      </c>
      <c r="S16" s="32">
        <f>IFERROR('σ и σw, МПа'!F16*$BF$2,"-")</f>
        <v>169.86666666666667</v>
      </c>
      <c r="T16" s="32">
        <f>IFERROR('σ и σw, МПа'!G16*$BF$2,"-")</f>
        <v>153.4</v>
      </c>
      <c r="U16" s="32">
        <f>IFERROR('σ и σw, МПа'!H16*$BF$2,"-")</f>
        <v>136.06666666666669</v>
      </c>
      <c r="V16" s="32">
        <f>IFERROR('σ и σw, МПа'!I16*$BF$2,"-")</f>
        <v>127.4</v>
      </c>
      <c r="W16" s="32">
        <f>IFERROR('σ и σw, МПа'!J16*$BF$2,"-")</f>
        <v>119.60000000000001</v>
      </c>
      <c r="X16" s="32">
        <f>IFERROR('σ и σw, МПа'!K16*$BF$2,"-")</f>
        <v>102.26666666666668</v>
      </c>
      <c r="Y16" s="32" t="str">
        <f>IFERROR('σ и σw, МПа'!L16*$BF$2,"-")</f>
        <v>-</v>
      </c>
      <c r="Z16" s="32" t="str">
        <f>IFERROR('σ и σw, МПа'!M16*$BF$2,"-")</f>
        <v>-</v>
      </c>
      <c r="AA16" s="32" t="str">
        <f>IFERROR('σ и σw, МПа'!N16*$BF$2,"-")</f>
        <v>-</v>
      </c>
      <c r="AB16" s="32" t="str">
        <f>IFERROR('σ и σw, МПа'!O16*$BF$2,"-")</f>
        <v>-</v>
      </c>
      <c r="AC16" s="33" t="str">
        <f>IFERROR('σ и σw, МПа'!P16*$BF$2,"-")</f>
        <v>-</v>
      </c>
      <c r="AD16" s="31">
        <f>IFERROR('σ и σw, МПа'!Q16*$BG$2,"-")</f>
        <v>127.4</v>
      </c>
      <c r="AE16" s="32">
        <f>IFERROR('σ и σw, МПа'!R16*$BG$2,"-")</f>
        <v>127.4</v>
      </c>
      <c r="AF16" s="32">
        <f>IFERROR('σ и σw, МПа'!S16*$BG$2,"-")</f>
        <v>127.4</v>
      </c>
      <c r="AG16" s="32">
        <f>IFERROR('σ и σw, МПа'!T16*$BG$2,"-")</f>
        <v>115.05</v>
      </c>
      <c r="AH16" s="32">
        <f>IFERROR('σ и σw, МПа'!U16*$BG$2,"-")</f>
        <v>102.05</v>
      </c>
      <c r="AI16" s="32">
        <f>IFERROR('σ и σw, МПа'!V16*$BG$2,"-")</f>
        <v>95.55</v>
      </c>
      <c r="AJ16" s="32">
        <f>IFERROR('σ и σw, МПа'!W16*$BG$2,"-")</f>
        <v>89.7</v>
      </c>
      <c r="AK16" s="32">
        <f>IFERROR('σ и σw, МПа'!X16*$BG$2,"-")</f>
        <v>76.7</v>
      </c>
      <c r="AL16" s="32" t="str">
        <f>IFERROR('σ и σw, МПа'!Y16*$BG$2,"-")</f>
        <v>-</v>
      </c>
      <c r="AM16" s="32" t="str">
        <f>IFERROR('σ и σw, МПа'!Z16*$BG$2,"-")</f>
        <v>-</v>
      </c>
      <c r="AN16" s="32" t="str">
        <f>IFERROR('σ и σw, МПа'!AA16*$BG$2,"-")</f>
        <v>-</v>
      </c>
      <c r="AO16" s="32" t="str">
        <f>IFERROR('σ и σw, МПа'!AB16*$BG$2,"-")</f>
        <v>-</v>
      </c>
      <c r="AP16" s="33" t="str">
        <f>IFERROR('σ и σw, МПа'!AC16*$BG$2,"-")</f>
        <v>-</v>
      </c>
      <c r="AQ16" s="31">
        <f>IFERROR('σ и σw, МПа'!Q16*$BH$2,"-")</f>
        <v>166.6</v>
      </c>
      <c r="AR16" s="32">
        <f>IFERROR('σ и σw, МПа'!R16*$BH$2,"-")</f>
        <v>166.6</v>
      </c>
      <c r="AS16" s="32">
        <f>IFERROR('σ и σw, МПа'!S16*$BH$2,"-")</f>
        <v>166.6</v>
      </c>
      <c r="AT16" s="32">
        <f>IFERROR('σ и σw, МПа'!T16*$BH$2,"-")</f>
        <v>150.44999999999999</v>
      </c>
      <c r="AU16" s="32">
        <f>IFERROR('σ и σw, МПа'!U16*$BH$2,"-")</f>
        <v>133.44999999999999</v>
      </c>
      <c r="AV16" s="32">
        <f>IFERROR('σ и σw, МПа'!V16*$BH$2,"-")</f>
        <v>124.95</v>
      </c>
      <c r="AW16" s="32">
        <f>IFERROR('σ и σw, МПа'!W16*$BH$2,"-")</f>
        <v>117.3</v>
      </c>
      <c r="AX16" s="32">
        <f>IFERROR('σ и σw, МПа'!X16*$BH$2,"-")</f>
        <v>100.3</v>
      </c>
      <c r="AY16" s="32" t="str">
        <f>IFERROR('σ и σw, МПа'!Y16*$BH$2,"-")</f>
        <v>-</v>
      </c>
      <c r="AZ16" s="32" t="str">
        <f>IFERROR('σ и σw, МПа'!Z16*$BH$2,"-")</f>
        <v>-</v>
      </c>
      <c r="BA16" s="32" t="str">
        <f>IFERROR('σ и σw, МПа'!AA16*$BH$2,"-")</f>
        <v>-</v>
      </c>
      <c r="BB16" s="32" t="str">
        <f>IFERROR('σ и σw, МПа'!AB16*$BH$2,"-")</f>
        <v>-</v>
      </c>
      <c r="BC16" s="33" t="str">
        <f>IFERROR('σ и σw, МПа'!AC16*$BH$2,"-")</f>
        <v>-</v>
      </c>
    </row>
    <row r="17" spans="1:55" x14ac:dyDescent="0.25">
      <c r="A17" s="10" t="str">
        <f>INDEX('Обработка исходного'!B:B,ROW($B$3)+4*(ROW($B17)-ROW($B$3)))</f>
        <v>Сталь углеродистая</v>
      </c>
      <c r="B17" s="47">
        <f>INDEX('Обработка исходного'!D:D,ROW($B$3)+4*(ROW($B17)-ROW($B$3)))</f>
        <v>20</v>
      </c>
      <c r="C17" s="27" t="str">
        <f>'Rp0,2, МПа'!C17</f>
        <v>Поковки диаметром до 300 мм, КП175*</v>
      </c>
      <c r="D17" s="31">
        <f>IFERROR('σ и σw, МПа'!D17*$BE$2,"-")</f>
        <v>116.66666666666667</v>
      </c>
      <c r="E17" s="32">
        <f>IFERROR('σ и σw, МПа'!E17*$BE$2,"-")</f>
        <v>111.33333333333333</v>
      </c>
      <c r="F17" s="32">
        <f>IFERROR('σ и σw, МПа'!F17*$BE$2,"-")</f>
        <v>111.33333333333333</v>
      </c>
      <c r="G17" s="32">
        <f>IFERROR('σ и σw, МПа'!G17*$BE$2,"-")</f>
        <v>111.33333333333333</v>
      </c>
      <c r="H17" s="32">
        <f>IFERROR('σ и σw, МПа'!H17*$BE$2,"-")</f>
        <v>111.33333333333333</v>
      </c>
      <c r="I17" s="32">
        <f>IFERROR('σ и σw, МПа'!I17*$BE$2,"-")</f>
        <v>104.66666666666667</v>
      </c>
      <c r="J17" s="32">
        <f>IFERROR('σ и σw, МПа'!J17*$BE$2,"-")</f>
        <v>98</v>
      </c>
      <c r="K17" s="32">
        <f>IFERROR('σ и σw, МПа'!K17*$BE$2,"-")</f>
        <v>85.333333333333329</v>
      </c>
      <c r="L17" s="32" t="str">
        <f>IFERROR('σ и σw, МПа'!L17*$BE$2,"-")</f>
        <v>-</v>
      </c>
      <c r="M17" s="32" t="str">
        <f>IFERROR('σ и σw, МПа'!M17*$BE$2,"-")</f>
        <v>-</v>
      </c>
      <c r="N17" s="32" t="str">
        <f>IFERROR('σ и σw, МПа'!N17*$BE$2,"-")</f>
        <v>-</v>
      </c>
      <c r="O17" s="32" t="str">
        <f>IFERROR('σ и σw, МПа'!O17*$BE$2,"-")</f>
        <v>-</v>
      </c>
      <c r="P17" s="33" t="str">
        <f>IFERROR('σ и σw, МПа'!P17*$BE$2,"-")</f>
        <v>-</v>
      </c>
      <c r="Q17" s="31">
        <f>IFERROR('σ и σw, МПа'!D17*$BF$2,"-")</f>
        <v>151.66666666666669</v>
      </c>
      <c r="R17" s="32">
        <f>IFERROR('σ и σw, МПа'!E17*$BF$2,"-")</f>
        <v>144.73333333333332</v>
      </c>
      <c r="S17" s="32">
        <f>IFERROR('σ и σw, МПа'!F17*$BF$2,"-")</f>
        <v>144.73333333333332</v>
      </c>
      <c r="T17" s="32">
        <f>IFERROR('σ и σw, МПа'!G17*$BF$2,"-")</f>
        <v>144.73333333333332</v>
      </c>
      <c r="U17" s="32">
        <f>IFERROR('σ и σw, МПа'!H17*$BF$2,"-")</f>
        <v>144.73333333333332</v>
      </c>
      <c r="V17" s="32">
        <f>IFERROR('σ и σw, МПа'!I17*$BF$2,"-")</f>
        <v>136.06666666666669</v>
      </c>
      <c r="W17" s="32">
        <f>IFERROR('σ и σw, МПа'!J17*$BF$2,"-")</f>
        <v>127.4</v>
      </c>
      <c r="X17" s="32">
        <f>IFERROR('σ и σw, МПа'!K17*$BF$2,"-")</f>
        <v>110.93333333333334</v>
      </c>
      <c r="Y17" s="32" t="str">
        <f>IFERROR('σ и σw, МПа'!L17*$BF$2,"-")</f>
        <v>-</v>
      </c>
      <c r="Z17" s="32" t="str">
        <f>IFERROR('σ и σw, МПа'!M17*$BF$2,"-")</f>
        <v>-</v>
      </c>
      <c r="AA17" s="32" t="str">
        <f>IFERROR('σ и σw, МПа'!N17*$BF$2,"-")</f>
        <v>-</v>
      </c>
      <c r="AB17" s="32" t="str">
        <f>IFERROR('σ и σw, МПа'!O17*$BF$2,"-")</f>
        <v>-</v>
      </c>
      <c r="AC17" s="33" t="str">
        <f>IFERROR('σ и σw, МПа'!P17*$BF$2,"-")</f>
        <v>-</v>
      </c>
      <c r="AD17" s="31">
        <f>IFERROR('σ и σw, МПа'!Q17*$BG$2,"-")</f>
        <v>113.75</v>
      </c>
      <c r="AE17" s="32">
        <f>IFERROR('σ и σw, МПа'!R17*$BG$2,"-")</f>
        <v>108.55</v>
      </c>
      <c r="AF17" s="32">
        <f>IFERROR('σ и σw, МПа'!S17*$BG$2,"-")</f>
        <v>108.55</v>
      </c>
      <c r="AG17" s="32">
        <f>IFERROR('σ и σw, МПа'!T17*$BG$2,"-")</f>
        <v>108.55</v>
      </c>
      <c r="AH17" s="32">
        <f>IFERROR('σ и σw, МПа'!U17*$BG$2,"-")</f>
        <v>108.55</v>
      </c>
      <c r="AI17" s="32">
        <f>IFERROR('σ и σw, МПа'!V17*$BG$2,"-")</f>
        <v>102.05</v>
      </c>
      <c r="AJ17" s="32">
        <f>IFERROR('σ и σw, МПа'!W17*$BG$2,"-")</f>
        <v>95.55</v>
      </c>
      <c r="AK17" s="32">
        <f>IFERROR('σ и σw, МПа'!X17*$BG$2,"-")</f>
        <v>83.2</v>
      </c>
      <c r="AL17" s="32" t="str">
        <f>IFERROR('σ и σw, МПа'!Y17*$BG$2,"-")</f>
        <v>-</v>
      </c>
      <c r="AM17" s="32" t="str">
        <f>IFERROR('σ и σw, МПа'!Z17*$BG$2,"-")</f>
        <v>-</v>
      </c>
      <c r="AN17" s="32" t="str">
        <f>IFERROR('σ и σw, МПа'!AA17*$BG$2,"-")</f>
        <v>-</v>
      </c>
      <c r="AO17" s="32" t="str">
        <f>IFERROR('σ и σw, МПа'!AB17*$BG$2,"-")</f>
        <v>-</v>
      </c>
      <c r="AP17" s="33" t="str">
        <f>IFERROR('σ и σw, МПа'!AC17*$BG$2,"-")</f>
        <v>-</v>
      </c>
      <c r="AQ17" s="31">
        <f>IFERROR('σ и σw, МПа'!Q17*$BH$2,"-")</f>
        <v>148.75</v>
      </c>
      <c r="AR17" s="32">
        <f>IFERROR('σ и σw, МПа'!R17*$BH$2,"-")</f>
        <v>141.94999999999999</v>
      </c>
      <c r="AS17" s="32">
        <f>IFERROR('σ и σw, МПа'!S17*$BH$2,"-")</f>
        <v>141.94999999999999</v>
      </c>
      <c r="AT17" s="32">
        <f>IFERROR('σ и σw, МПа'!T17*$BH$2,"-")</f>
        <v>141.94999999999999</v>
      </c>
      <c r="AU17" s="32">
        <f>IFERROR('σ и σw, МПа'!U17*$BH$2,"-")</f>
        <v>141.94999999999999</v>
      </c>
      <c r="AV17" s="32">
        <f>IFERROR('σ и σw, МПа'!V17*$BH$2,"-")</f>
        <v>133.44999999999999</v>
      </c>
      <c r="AW17" s="32">
        <f>IFERROR('σ и σw, МПа'!W17*$BH$2,"-")</f>
        <v>124.95</v>
      </c>
      <c r="AX17" s="32">
        <f>IFERROR('σ и σw, МПа'!X17*$BH$2,"-")</f>
        <v>108.8</v>
      </c>
      <c r="AY17" s="32" t="str">
        <f>IFERROR('σ и σw, МПа'!Y17*$BH$2,"-")</f>
        <v>-</v>
      </c>
      <c r="AZ17" s="32" t="str">
        <f>IFERROR('σ и σw, МПа'!Z17*$BH$2,"-")</f>
        <v>-</v>
      </c>
      <c r="BA17" s="32" t="str">
        <f>IFERROR('σ и σw, МПа'!AA17*$BH$2,"-")</f>
        <v>-</v>
      </c>
      <c r="BB17" s="32" t="str">
        <f>IFERROR('σ и σw, МПа'!AB17*$BH$2,"-")</f>
        <v>-</v>
      </c>
      <c r="BC17" s="33" t="str">
        <f>IFERROR('σ и σw, МПа'!AC17*$BH$2,"-")</f>
        <v>-</v>
      </c>
    </row>
    <row r="18" spans="1:55" x14ac:dyDescent="0.25">
      <c r="A18" s="10" t="str">
        <f>INDEX('Обработка исходного'!B:B,ROW($B$3)+4*(ROW($B18)-ROW($B$3)))</f>
        <v>Сталь углеродистая</v>
      </c>
      <c r="B18" s="47">
        <f>INDEX('Обработка исходного'!D:D,ROW($B$3)+4*(ROW($B18)-ROW($B$3)))</f>
        <v>20</v>
      </c>
      <c r="C18" s="27" t="str">
        <f>'Rp0,2, МПа'!C18</f>
        <v>Поковки диаметром до 300 мм, КП195*</v>
      </c>
      <c r="D18" s="31">
        <f>IFERROR('σ и σw, МПа'!D18*$BE$2,"-")</f>
        <v>130</v>
      </c>
      <c r="E18" s="32">
        <f>IFERROR('σ и σw, МПа'!E18*$BE$2,"-")</f>
        <v>130</v>
      </c>
      <c r="F18" s="32">
        <f>IFERROR('σ и σw, МПа'!F18*$BE$2,"-")</f>
        <v>130</v>
      </c>
      <c r="G18" s="32">
        <f>IFERROR('σ и σw, МПа'!G18*$BE$2,"-")</f>
        <v>130</v>
      </c>
      <c r="H18" s="32">
        <f>IFERROR('σ и σw, МПа'!H18*$BE$2,"-")</f>
        <v>130</v>
      </c>
      <c r="I18" s="32">
        <f>IFERROR('σ и σw, МПа'!I18*$BE$2,"-")</f>
        <v>118</v>
      </c>
      <c r="J18" s="32">
        <f>IFERROR('σ и σw, МПа'!J18*$BE$2,"-")</f>
        <v>104.66666666666667</v>
      </c>
      <c r="K18" s="32">
        <f>IFERROR('σ и σw, МПа'!K18*$BE$2,"-")</f>
        <v>91.333333333333329</v>
      </c>
      <c r="L18" s="32" t="str">
        <f>IFERROR('σ и σw, МПа'!L18*$BE$2,"-")</f>
        <v>-</v>
      </c>
      <c r="M18" s="32" t="str">
        <f>IFERROR('σ и σw, МПа'!M18*$BE$2,"-")</f>
        <v>-</v>
      </c>
      <c r="N18" s="32" t="str">
        <f>IFERROR('σ и σw, МПа'!N18*$BE$2,"-")</f>
        <v>-</v>
      </c>
      <c r="O18" s="32" t="str">
        <f>IFERROR('σ и σw, МПа'!O18*$BE$2,"-")</f>
        <v>-</v>
      </c>
      <c r="P18" s="33" t="str">
        <f>IFERROR('σ и σw, МПа'!P18*$BE$2,"-")</f>
        <v>-</v>
      </c>
      <c r="Q18" s="31">
        <f>IFERROR('σ и σw, МПа'!D18*$BF$2,"-")</f>
        <v>169</v>
      </c>
      <c r="R18" s="32">
        <f>IFERROR('σ и σw, МПа'!E18*$BF$2,"-")</f>
        <v>169</v>
      </c>
      <c r="S18" s="32">
        <f>IFERROR('σ и σw, МПа'!F18*$BF$2,"-")</f>
        <v>169</v>
      </c>
      <c r="T18" s="32">
        <f>IFERROR('σ и σw, МПа'!G18*$BF$2,"-")</f>
        <v>169</v>
      </c>
      <c r="U18" s="32">
        <f>IFERROR('σ и σw, МПа'!H18*$BF$2,"-")</f>
        <v>169</v>
      </c>
      <c r="V18" s="32">
        <f>IFERROR('σ и σw, МПа'!I18*$BF$2,"-")</f>
        <v>153.4</v>
      </c>
      <c r="W18" s="32">
        <f>IFERROR('σ и σw, МПа'!J18*$BF$2,"-")</f>
        <v>136.06666666666669</v>
      </c>
      <c r="X18" s="32">
        <f>IFERROR('σ и σw, МПа'!K18*$BF$2,"-")</f>
        <v>118.73333333333333</v>
      </c>
      <c r="Y18" s="32" t="str">
        <f>IFERROR('σ и σw, МПа'!L18*$BF$2,"-")</f>
        <v>-</v>
      </c>
      <c r="Z18" s="32" t="str">
        <f>IFERROR('σ и σw, МПа'!M18*$BF$2,"-")</f>
        <v>-</v>
      </c>
      <c r="AA18" s="32" t="str">
        <f>IFERROR('σ и σw, МПа'!N18*$BF$2,"-")</f>
        <v>-</v>
      </c>
      <c r="AB18" s="32" t="str">
        <f>IFERROR('σ и σw, МПа'!O18*$BF$2,"-")</f>
        <v>-</v>
      </c>
      <c r="AC18" s="33" t="str">
        <f>IFERROR('σ и σw, МПа'!P18*$BF$2,"-")</f>
        <v>-</v>
      </c>
      <c r="AD18" s="31">
        <f>IFERROR('σ и σw, МПа'!Q18*$BG$2,"-")</f>
        <v>126.75</v>
      </c>
      <c r="AE18" s="32">
        <f>IFERROR('σ и σw, МПа'!R18*$BG$2,"-")</f>
        <v>126.75</v>
      </c>
      <c r="AF18" s="32">
        <f>IFERROR('σ и σw, МПа'!S18*$BG$2,"-")</f>
        <v>126.75</v>
      </c>
      <c r="AG18" s="32">
        <f>IFERROR('σ и σw, МПа'!T18*$BG$2,"-")</f>
        <v>126.75</v>
      </c>
      <c r="AH18" s="32">
        <f>IFERROR('σ и σw, МПа'!U18*$BG$2,"-")</f>
        <v>126.75</v>
      </c>
      <c r="AI18" s="32">
        <f>IFERROR('σ и σw, МПа'!V18*$BG$2,"-")</f>
        <v>115.05</v>
      </c>
      <c r="AJ18" s="32">
        <f>IFERROR('σ и σw, МПа'!W18*$BG$2,"-")</f>
        <v>102.05</v>
      </c>
      <c r="AK18" s="32">
        <f>IFERROR('σ и σw, МПа'!X18*$BG$2,"-")</f>
        <v>89.05</v>
      </c>
      <c r="AL18" s="32" t="str">
        <f>IFERROR('σ и σw, МПа'!Y18*$BG$2,"-")</f>
        <v>-</v>
      </c>
      <c r="AM18" s="32" t="str">
        <f>IFERROR('σ и σw, МПа'!Z18*$BG$2,"-")</f>
        <v>-</v>
      </c>
      <c r="AN18" s="32" t="str">
        <f>IFERROR('σ и σw, МПа'!AA18*$BG$2,"-")</f>
        <v>-</v>
      </c>
      <c r="AO18" s="32" t="str">
        <f>IFERROR('σ и σw, МПа'!AB18*$BG$2,"-")</f>
        <v>-</v>
      </c>
      <c r="AP18" s="33" t="str">
        <f>IFERROR('σ и σw, МПа'!AC18*$BG$2,"-")</f>
        <v>-</v>
      </c>
      <c r="AQ18" s="31">
        <f>IFERROR('σ и σw, МПа'!Q18*$BH$2,"-")</f>
        <v>165.75</v>
      </c>
      <c r="AR18" s="32">
        <f>IFERROR('σ и σw, МПа'!R18*$BH$2,"-")</f>
        <v>165.75</v>
      </c>
      <c r="AS18" s="32">
        <f>IFERROR('σ и σw, МПа'!S18*$BH$2,"-")</f>
        <v>165.75</v>
      </c>
      <c r="AT18" s="32">
        <f>IFERROR('σ и σw, МПа'!T18*$BH$2,"-")</f>
        <v>165.75</v>
      </c>
      <c r="AU18" s="32">
        <f>IFERROR('σ и σw, МПа'!U18*$BH$2,"-")</f>
        <v>165.75</v>
      </c>
      <c r="AV18" s="32">
        <f>IFERROR('σ и σw, МПа'!V18*$BH$2,"-")</f>
        <v>150.44999999999999</v>
      </c>
      <c r="AW18" s="32">
        <f>IFERROR('σ и σw, МПа'!W18*$BH$2,"-")</f>
        <v>133.44999999999999</v>
      </c>
      <c r="AX18" s="32">
        <f>IFERROR('σ и σw, МПа'!X18*$BH$2,"-")</f>
        <v>116.45</v>
      </c>
      <c r="AY18" s="32" t="str">
        <f>IFERROR('σ и σw, МПа'!Y18*$BH$2,"-")</f>
        <v>-</v>
      </c>
      <c r="AZ18" s="32" t="str">
        <f>IFERROR('σ и σw, МПа'!Z18*$BH$2,"-")</f>
        <v>-</v>
      </c>
      <c r="BA18" s="32" t="str">
        <f>IFERROR('σ и σw, МПа'!AA18*$BH$2,"-")</f>
        <v>-</v>
      </c>
      <c r="BB18" s="32" t="str">
        <f>IFERROR('σ и σw, МПа'!AB18*$BH$2,"-")</f>
        <v>-</v>
      </c>
      <c r="BC18" s="33" t="str">
        <f>IFERROR('σ и σw, МПа'!AC18*$BH$2,"-")</f>
        <v>-</v>
      </c>
    </row>
    <row r="19" spans="1:55" x14ac:dyDescent="0.25">
      <c r="A19" s="10" t="str">
        <f>INDEX('Обработка исходного'!B:B,ROW($B$3)+4*(ROW($B19)-ROW($B$3)))</f>
        <v>Сталь углеродистая</v>
      </c>
      <c r="B19" s="47">
        <f>INDEX('Обработка исходного'!D:D,ROW($B$3)+4*(ROW($B19)-ROW($B$3)))</f>
        <v>20</v>
      </c>
      <c r="C19" s="27" t="str">
        <f>'Rp0,2, МПа'!C19</f>
        <v>Поковки диаметром до 300 мм, КП215*</v>
      </c>
      <c r="D19" s="31">
        <f>IFERROR('σ и σw, МПа'!D19*$BE$2,"-")</f>
        <v>143.33333333333334</v>
      </c>
      <c r="E19" s="32">
        <f>IFERROR('σ и σw, МПа'!E19*$BE$2,"-")</f>
        <v>137.33333333333334</v>
      </c>
      <c r="F19" s="32">
        <f>IFERROR('σ и σw, МПа'!F19*$BE$2,"-")</f>
        <v>137.33333333333334</v>
      </c>
      <c r="G19" s="32">
        <f>IFERROR('σ и σw, МПа'!G19*$BE$2,"-")</f>
        <v>137.33333333333334</v>
      </c>
      <c r="H19" s="32">
        <f>IFERROR('σ и σw, МПа'!H19*$BE$2,"-")</f>
        <v>130.66666666666666</v>
      </c>
      <c r="I19" s="32">
        <f>IFERROR('σ и σw, МПа'!I19*$BE$2,"-")</f>
        <v>130.66666666666666</v>
      </c>
      <c r="J19" s="32">
        <f>IFERROR('σ и σw, МПа'!J19*$BE$2,"-")</f>
        <v>118</v>
      </c>
      <c r="K19" s="32">
        <f>IFERROR('σ и σw, МПа'!K19*$BE$2,"-")</f>
        <v>104.66666666666667</v>
      </c>
      <c r="L19" s="32" t="str">
        <f>IFERROR('σ и σw, МПа'!L19*$BE$2,"-")</f>
        <v>-</v>
      </c>
      <c r="M19" s="32" t="str">
        <f>IFERROR('σ и σw, МПа'!M19*$BE$2,"-")</f>
        <v>-</v>
      </c>
      <c r="N19" s="32" t="str">
        <f>IFERROR('σ и σw, МПа'!N19*$BE$2,"-")</f>
        <v>-</v>
      </c>
      <c r="O19" s="32" t="str">
        <f>IFERROR('σ и σw, МПа'!O19*$BE$2,"-")</f>
        <v>-</v>
      </c>
      <c r="P19" s="33" t="str">
        <f>IFERROR('σ и σw, МПа'!P19*$BE$2,"-")</f>
        <v>-</v>
      </c>
      <c r="Q19" s="31">
        <f>IFERROR('σ и σw, МПа'!D19*$BF$2,"-")</f>
        <v>186.33333333333334</v>
      </c>
      <c r="R19" s="32">
        <f>IFERROR('σ и σw, МПа'!E19*$BF$2,"-")</f>
        <v>178.53333333333336</v>
      </c>
      <c r="S19" s="32">
        <f>IFERROR('σ и σw, МПа'!F19*$BF$2,"-")</f>
        <v>178.53333333333336</v>
      </c>
      <c r="T19" s="32">
        <f>IFERROR('σ и σw, МПа'!G19*$BF$2,"-")</f>
        <v>178.53333333333336</v>
      </c>
      <c r="U19" s="32">
        <f>IFERROR('σ и σw, МПа'!H19*$BF$2,"-")</f>
        <v>169.86666666666667</v>
      </c>
      <c r="V19" s="32">
        <f>IFERROR('σ и σw, МПа'!I19*$BF$2,"-")</f>
        <v>169.86666666666667</v>
      </c>
      <c r="W19" s="32">
        <f>IFERROR('σ и σw, МПа'!J19*$BF$2,"-")</f>
        <v>153.4</v>
      </c>
      <c r="X19" s="32">
        <f>IFERROR('σ и σw, МПа'!K19*$BF$2,"-")</f>
        <v>136.06666666666669</v>
      </c>
      <c r="Y19" s="32" t="str">
        <f>IFERROR('σ и σw, МПа'!L19*$BF$2,"-")</f>
        <v>-</v>
      </c>
      <c r="Z19" s="32" t="str">
        <f>IFERROR('σ и σw, МПа'!M19*$BF$2,"-")</f>
        <v>-</v>
      </c>
      <c r="AA19" s="32" t="str">
        <f>IFERROR('σ и σw, МПа'!N19*$BF$2,"-")</f>
        <v>-</v>
      </c>
      <c r="AB19" s="32" t="str">
        <f>IFERROR('σ и σw, МПа'!O19*$BF$2,"-")</f>
        <v>-</v>
      </c>
      <c r="AC19" s="33" t="str">
        <f>IFERROR('σ и σw, МПа'!P19*$BF$2,"-")</f>
        <v>-</v>
      </c>
      <c r="AD19" s="31">
        <f>IFERROR('σ и σw, МПа'!Q19*$BG$2,"-")</f>
        <v>139.75</v>
      </c>
      <c r="AE19" s="32">
        <f>IFERROR('σ и σw, МПа'!R19*$BG$2,"-")</f>
        <v>133.9</v>
      </c>
      <c r="AF19" s="32">
        <f>IFERROR('σ и σw, МПа'!S19*$BG$2,"-")</f>
        <v>133.9</v>
      </c>
      <c r="AG19" s="32">
        <f>IFERROR('σ и σw, МПа'!T19*$BG$2,"-")</f>
        <v>133.9</v>
      </c>
      <c r="AH19" s="32">
        <f>IFERROR('σ и σw, МПа'!U19*$BG$2,"-")</f>
        <v>127.4</v>
      </c>
      <c r="AI19" s="32">
        <f>IFERROR('σ и σw, МПа'!V19*$BG$2,"-")</f>
        <v>127.4</v>
      </c>
      <c r="AJ19" s="32">
        <f>IFERROR('σ и σw, МПа'!W19*$BG$2,"-")</f>
        <v>115.05</v>
      </c>
      <c r="AK19" s="32">
        <f>IFERROR('σ и σw, МПа'!X19*$BG$2,"-")</f>
        <v>102.05</v>
      </c>
      <c r="AL19" s="32" t="str">
        <f>IFERROR('σ и σw, МПа'!Y19*$BG$2,"-")</f>
        <v>-</v>
      </c>
      <c r="AM19" s="32" t="str">
        <f>IFERROR('σ и σw, МПа'!Z19*$BG$2,"-")</f>
        <v>-</v>
      </c>
      <c r="AN19" s="32" t="str">
        <f>IFERROR('σ и σw, МПа'!AA19*$BG$2,"-")</f>
        <v>-</v>
      </c>
      <c r="AO19" s="32" t="str">
        <f>IFERROR('σ и σw, МПа'!AB19*$BG$2,"-")</f>
        <v>-</v>
      </c>
      <c r="AP19" s="33" t="str">
        <f>IFERROR('σ и σw, МПа'!AC19*$BG$2,"-")</f>
        <v>-</v>
      </c>
      <c r="AQ19" s="31">
        <f>IFERROR('σ и σw, МПа'!Q19*$BH$2,"-")</f>
        <v>182.75</v>
      </c>
      <c r="AR19" s="32">
        <f>IFERROR('σ и σw, МПа'!R19*$BH$2,"-")</f>
        <v>175.1</v>
      </c>
      <c r="AS19" s="32">
        <f>IFERROR('σ и σw, МПа'!S19*$BH$2,"-")</f>
        <v>175.1</v>
      </c>
      <c r="AT19" s="32">
        <f>IFERROR('σ и σw, МПа'!T19*$BH$2,"-")</f>
        <v>175.1</v>
      </c>
      <c r="AU19" s="32">
        <f>IFERROR('σ и σw, МПа'!U19*$BH$2,"-")</f>
        <v>166.6</v>
      </c>
      <c r="AV19" s="32">
        <f>IFERROR('σ и σw, МПа'!V19*$BH$2,"-")</f>
        <v>166.6</v>
      </c>
      <c r="AW19" s="32">
        <f>IFERROR('σ и σw, МПа'!W19*$BH$2,"-")</f>
        <v>150.44999999999999</v>
      </c>
      <c r="AX19" s="32">
        <f>IFERROR('σ и σw, МПа'!X19*$BH$2,"-")</f>
        <v>133.44999999999999</v>
      </c>
      <c r="AY19" s="32" t="str">
        <f>IFERROR('σ и σw, МПа'!Y19*$BH$2,"-")</f>
        <v>-</v>
      </c>
      <c r="AZ19" s="32" t="str">
        <f>IFERROR('σ и σw, МПа'!Z19*$BH$2,"-")</f>
        <v>-</v>
      </c>
      <c r="BA19" s="32" t="str">
        <f>IFERROR('σ и σw, МПа'!AA19*$BH$2,"-")</f>
        <v>-</v>
      </c>
      <c r="BB19" s="32" t="str">
        <f>IFERROR('σ и σw, МПа'!AB19*$BH$2,"-")</f>
        <v>-</v>
      </c>
      <c r="BC19" s="33" t="str">
        <f>IFERROR('σ и σw, МПа'!AC19*$BH$2,"-")</f>
        <v>-</v>
      </c>
    </row>
    <row r="20" spans="1:55" x14ac:dyDescent="0.25">
      <c r="A20" s="10" t="str">
        <f>INDEX('Обработка исходного'!B:B,ROW($B$3)+4*(ROW($B20)-ROW($B$3)))</f>
        <v>Сталь углеродистая</v>
      </c>
      <c r="B20" s="47">
        <f>INDEX('Обработка исходного'!D:D,ROW($B$3)+4*(ROW($B20)-ROW($B$3)))</f>
        <v>20</v>
      </c>
      <c r="C20" s="27" t="str">
        <f>'Rp0,2, МПа'!C20</f>
        <v>Поковки диаметром от 100 до 300 мм, КП245*</v>
      </c>
      <c r="D20" s="31">
        <f>IFERROR('σ и σw, МПа'!D20*$BE$2,"-")</f>
        <v>163.33333333333334</v>
      </c>
      <c r="E20" s="32">
        <f>IFERROR('σ и σw, МПа'!E20*$BE$2,"-")</f>
        <v>156.66666666666666</v>
      </c>
      <c r="F20" s="32">
        <f>IFERROR('σ и σw, МПа'!F20*$BE$2,"-")</f>
        <v>156.66666666666666</v>
      </c>
      <c r="G20" s="32">
        <f>IFERROR('σ и σw, МПа'!G20*$BE$2,"-")</f>
        <v>156.66666666666666</v>
      </c>
      <c r="H20" s="32">
        <f>IFERROR('σ и σw, МПа'!H20*$BE$2,"-")</f>
        <v>150.66666666666666</v>
      </c>
      <c r="I20" s="32">
        <f>IFERROR('σ и σw, МПа'!I20*$BE$2,"-")</f>
        <v>150.66666666666666</v>
      </c>
      <c r="J20" s="32">
        <f>IFERROR('σ и σw, МПа'!J20*$BE$2,"-")</f>
        <v>130.66666666666666</v>
      </c>
      <c r="K20" s="32">
        <f>IFERROR('σ и σw, МПа'!K20*$BE$2,"-")</f>
        <v>118</v>
      </c>
      <c r="L20" s="32" t="str">
        <f>IFERROR('σ и σw, МПа'!L20*$BE$2,"-")</f>
        <v>-</v>
      </c>
      <c r="M20" s="32" t="str">
        <f>IFERROR('σ и σw, МПа'!M20*$BE$2,"-")</f>
        <v>-</v>
      </c>
      <c r="N20" s="32" t="str">
        <f>IFERROR('σ и σw, МПа'!N20*$BE$2,"-")</f>
        <v>-</v>
      </c>
      <c r="O20" s="32" t="str">
        <f>IFERROR('σ и σw, МПа'!O20*$BE$2,"-")</f>
        <v>-</v>
      </c>
      <c r="P20" s="33" t="str">
        <f>IFERROR('σ и σw, МПа'!P20*$BE$2,"-")</f>
        <v>-</v>
      </c>
      <c r="Q20" s="31">
        <f>IFERROR('σ и σw, МПа'!D20*$BF$2,"-")</f>
        <v>212.33333333333334</v>
      </c>
      <c r="R20" s="32">
        <f>IFERROR('σ и σw, МПа'!E20*$BF$2,"-")</f>
        <v>203.66666666666666</v>
      </c>
      <c r="S20" s="32">
        <f>IFERROR('σ и σw, МПа'!F20*$BF$2,"-")</f>
        <v>203.66666666666666</v>
      </c>
      <c r="T20" s="32">
        <f>IFERROR('σ и σw, МПа'!G20*$BF$2,"-")</f>
        <v>203.66666666666666</v>
      </c>
      <c r="U20" s="32">
        <f>IFERROR('σ и σw, МПа'!H20*$BF$2,"-")</f>
        <v>195.86666666666667</v>
      </c>
      <c r="V20" s="32">
        <f>IFERROR('σ и σw, МПа'!I20*$BF$2,"-")</f>
        <v>195.86666666666667</v>
      </c>
      <c r="W20" s="32">
        <f>IFERROR('σ и σw, МПа'!J20*$BF$2,"-")</f>
        <v>169.86666666666667</v>
      </c>
      <c r="X20" s="32">
        <f>IFERROR('σ и σw, МПа'!K20*$BF$2,"-")</f>
        <v>153.4</v>
      </c>
      <c r="Y20" s="32" t="str">
        <f>IFERROR('σ и σw, МПа'!L20*$BF$2,"-")</f>
        <v>-</v>
      </c>
      <c r="Z20" s="32" t="str">
        <f>IFERROR('σ и σw, МПа'!M20*$BF$2,"-")</f>
        <v>-</v>
      </c>
      <c r="AA20" s="32" t="str">
        <f>IFERROR('σ и σw, МПа'!N20*$BF$2,"-")</f>
        <v>-</v>
      </c>
      <c r="AB20" s="32" t="str">
        <f>IFERROR('σ и σw, МПа'!O20*$BF$2,"-")</f>
        <v>-</v>
      </c>
      <c r="AC20" s="33" t="str">
        <f>IFERROR('σ и σw, МПа'!P20*$BF$2,"-")</f>
        <v>-</v>
      </c>
      <c r="AD20" s="31">
        <f>IFERROR('σ и σw, МПа'!Q20*$BG$2,"-")</f>
        <v>159.25</v>
      </c>
      <c r="AE20" s="32">
        <f>IFERROR('σ и σw, МПа'!R20*$BG$2,"-")</f>
        <v>152.75</v>
      </c>
      <c r="AF20" s="32">
        <f>IFERROR('σ и σw, МПа'!S20*$BG$2,"-")</f>
        <v>152.75</v>
      </c>
      <c r="AG20" s="32">
        <f>IFERROR('σ и σw, МПа'!T20*$BG$2,"-")</f>
        <v>152.75</v>
      </c>
      <c r="AH20" s="32">
        <f>IFERROR('σ и σw, МПа'!U20*$BG$2,"-")</f>
        <v>146.9</v>
      </c>
      <c r="AI20" s="32">
        <f>IFERROR('σ и σw, МПа'!V20*$BG$2,"-")</f>
        <v>146.9</v>
      </c>
      <c r="AJ20" s="32">
        <f>IFERROR('σ и σw, МПа'!W20*$BG$2,"-")</f>
        <v>127.4</v>
      </c>
      <c r="AK20" s="32">
        <f>IFERROR('σ и σw, МПа'!X20*$BG$2,"-")</f>
        <v>115.05</v>
      </c>
      <c r="AL20" s="32" t="str">
        <f>IFERROR('σ и σw, МПа'!Y20*$BG$2,"-")</f>
        <v>-</v>
      </c>
      <c r="AM20" s="32" t="str">
        <f>IFERROR('σ и σw, МПа'!Z20*$BG$2,"-")</f>
        <v>-</v>
      </c>
      <c r="AN20" s="32" t="str">
        <f>IFERROR('σ и σw, МПа'!AA20*$BG$2,"-")</f>
        <v>-</v>
      </c>
      <c r="AO20" s="32" t="str">
        <f>IFERROR('σ и σw, МПа'!AB20*$BG$2,"-")</f>
        <v>-</v>
      </c>
      <c r="AP20" s="33" t="str">
        <f>IFERROR('σ и σw, МПа'!AC20*$BG$2,"-")</f>
        <v>-</v>
      </c>
      <c r="AQ20" s="31">
        <f>IFERROR('σ и σw, МПа'!Q20*$BH$2,"-")</f>
        <v>208.25</v>
      </c>
      <c r="AR20" s="32">
        <f>IFERROR('σ и σw, МПа'!R20*$BH$2,"-")</f>
        <v>199.75</v>
      </c>
      <c r="AS20" s="32">
        <f>IFERROR('σ и σw, МПа'!S20*$BH$2,"-")</f>
        <v>199.75</v>
      </c>
      <c r="AT20" s="32">
        <f>IFERROR('σ и σw, МПа'!T20*$BH$2,"-")</f>
        <v>199.75</v>
      </c>
      <c r="AU20" s="32">
        <f>IFERROR('σ и σw, МПа'!U20*$BH$2,"-")</f>
        <v>192.1</v>
      </c>
      <c r="AV20" s="32">
        <f>IFERROR('σ и σw, МПа'!V20*$BH$2,"-")</f>
        <v>192.1</v>
      </c>
      <c r="AW20" s="32">
        <f>IFERROR('σ и σw, МПа'!W20*$BH$2,"-")</f>
        <v>166.6</v>
      </c>
      <c r="AX20" s="32">
        <f>IFERROR('σ и σw, МПа'!X20*$BH$2,"-")</f>
        <v>150.44999999999999</v>
      </c>
      <c r="AY20" s="32" t="str">
        <f>IFERROR('σ и σw, МПа'!Y20*$BH$2,"-")</f>
        <v>-</v>
      </c>
      <c r="AZ20" s="32" t="str">
        <f>IFERROR('σ и σw, МПа'!Z20*$BH$2,"-")</f>
        <v>-</v>
      </c>
      <c r="BA20" s="32" t="str">
        <f>IFERROR('σ и σw, МПа'!AA20*$BH$2,"-")</f>
        <v>-</v>
      </c>
      <c r="BB20" s="32" t="str">
        <f>IFERROR('σ и σw, МПа'!AB20*$BH$2,"-")</f>
        <v>-</v>
      </c>
      <c r="BC20" s="33" t="str">
        <f>IFERROR('σ и σw, МПа'!AC20*$BH$2,"-")</f>
        <v>-</v>
      </c>
    </row>
    <row r="21" spans="1:55" ht="25.5" x14ac:dyDescent="0.25">
      <c r="A21" s="10" t="str">
        <f>INDEX('Обработка исходного'!B:B,ROW($B$3)+4*(ROW($B21)-ROW($B$3)))</f>
        <v>Сталь углеродистая</v>
      </c>
      <c r="B21" s="47">
        <f>INDEX('Обработка исходного'!D:D,ROW($B$3)+4*(ROW($B21)-ROW($B$3)))</f>
        <v>20</v>
      </c>
      <c r="C21" s="27" t="str">
        <f>'Rp0,2, МПа'!C21</f>
        <v>Горячекатаная сталь толщиной или диаметром до 80 мм</v>
      </c>
      <c r="D21" s="31">
        <f>IFERROR('σ и σw, МПа'!D21*$BE$2,"-")</f>
        <v>144</v>
      </c>
      <c r="E21" s="32">
        <f>IFERROR('σ и σw, МПа'!E21*$BE$2,"-")</f>
        <v>137.33333333333334</v>
      </c>
      <c r="F21" s="32">
        <f>IFERROR('σ и σw, МПа'!F21*$BE$2,"-")</f>
        <v>137.33333333333334</v>
      </c>
      <c r="G21" s="32">
        <f>IFERROR('σ и σw, МПа'!G21*$BE$2,"-")</f>
        <v>137.33333333333334</v>
      </c>
      <c r="H21" s="32">
        <f>IFERROR('σ и σw, МПа'!H21*$BE$2,"-")</f>
        <v>130.66666666666666</v>
      </c>
      <c r="I21" s="32">
        <f>IFERROR('σ и σw, МПа'!I21*$BE$2,"-")</f>
        <v>130.66666666666666</v>
      </c>
      <c r="J21" s="32">
        <f>IFERROR('σ и σw, МПа'!J21*$BE$2,"-")</f>
        <v>118</v>
      </c>
      <c r="K21" s="32">
        <f>IFERROR('σ и σw, МПа'!K21*$BE$2,"-")</f>
        <v>104.66666666666667</v>
      </c>
      <c r="L21" s="32" t="str">
        <f>IFERROR('σ и σw, МПа'!L21*$BE$2,"-")</f>
        <v>-</v>
      </c>
      <c r="M21" s="32" t="str">
        <f>IFERROR('σ и σw, МПа'!M21*$BE$2,"-")</f>
        <v>-</v>
      </c>
      <c r="N21" s="32" t="str">
        <f>IFERROR('σ и σw, МПа'!N21*$BE$2,"-")</f>
        <v>-</v>
      </c>
      <c r="O21" s="32" t="str">
        <f>IFERROR('σ и σw, МПа'!O21*$BE$2,"-")</f>
        <v>-</v>
      </c>
      <c r="P21" s="33" t="str">
        <f>IFERROR('σ и σw, МПа'!P21*$BE$2,"-")</f>
        <v>-</v>
      </c>
      <c r="Q21" s="31">
        <f>IFERROR('σ и σw, МПа'!D21*$BF$2,"-")</f>
        <v>187.20000000000002</v>
      </c>
      <c r="R21" s="32">
        <f>IFERROR('σ и σw, МПа'!E21*$BF$2,"-")</f>
        <v>178.53333333333336</v>
      </c>
      <c r="S21" s="32">
        <f>IFERROR('σ и σw, МПа'!F21*$BF$2,"-")</f>
        <v>178.53333333333336</v>
      </c>
      <c r="T21" s="32">
        <f>IFERROR('σ и σw, МПа'!G21*$BF$2,"-")</f>
        <v>178.53333333333336</v>
      </c>
      <c r="U21" s="32">
        <f>IFERROR('σ и σw, МПа'!H21*$BF$2,"-")</f>
        <v>169.86666666666667</v>
      </c>
      <c r="V21" s="32">
        <f>IFERROR('σ и σw, МПа'!I21*$BF$2,"-")</f>
        <v>169.86666666666667</v>
      </c>
      <c r="W21" s="32">
        <f>IFERROR('σ и σw, МПа'!J21*$BF$2,"-")</f>
        <v>153.4</v>
      </c>
      <c r="X21" s="32">
        <f>IFERROR('σ и σw, МПа'!K21*$BF$2,"-")</f>
        <v>136.06666666666669</v>
      </c>
      <c r="Y21" s="32" t="str">
        <f>IFERROR('σ и σw, МПа'!L21*$BF$2,"-")</f>
        <v>-</v>
      </c>
      <c r="Z21" s="32" t="str">
        <f>IFERROR('σ и σw, МПа'!M21*$BF$2,"-")</f>
        <v>-</v>
      </c>
      <c r="AA21" s="32" t="str">
        <f>IFERROR('σ и σw, МПа'!N21*$BF$2,"-")</f>
        <v>-</v>
      </c>
      <c r="AB21" s="32" t="str">
        <f>IFERROR('σ и σw, МПа'!O21*$BF$2,"-")</f>
        <v>-</v>
      </c>
      <c r="AC21" s="33" t="str">
        <f>IFERROR('σ и σw, МПа'!P21*$BF$2,"-")</f>
        <v>-</v>
      </c>
      <c r="AD21" s="31">
        <f>IFERROR('σ и σw, МПа'!Q21*$BG$2,"-")</f>
        <v>140.4</v>
      </c>
      <c r="AE21" s="32">
        <f>IFERROR('σ и σw, МПа'!R21*$BG$2,"-")</f>
        <v>133.9</v>
      </c>
      <c r="AF21" s="32">
        <f>IFERROR('σ и σw, МПа'!S21*$BG$2,"-")</f>
        <v>133.9</v>
      </c>
      <c r="AG21" s="32">
        <f>IFERROR('σ и σw, МПа'!T21*$BG$2,"-")</f>
        <v>133.9</v>
      </c>
      <c r="AH21" s="32">
        <f>IFERROR('σ и σw, МПа'!U21*$BG$2,"-")</f>
        <v>127.4</v>
      </c>
      <c r="AI21" s="32">
        <f>IFERROR('σ и σw, МПа'!V21*$BG$2,"-")</f>
        <v>127.4</v>
      </c>
      <c r="AJ21" s="32">
        <f>IFERROR('σ и σw, МПа'!W21*$BG$2,"-")</f>
        <v>115.05</v>
      </c>
      <c r="AK21" s="32">
        <f>IFERROR('σ и σw, МПа'!X21*$BG$2,"-")</f>
        <v>102.05</v>
      </c>
      <c r="AL21" s="32" t="str">
        <f>IFERROR('σ и σw, МПа'!Y21*$BG$2,"-")</f>
        <v>-</v>
      </c>
      <c r="AM21" s="32" t="str">
        <f>IFERROR('σ и σw, МПа'!Z21*$BG$2,"-")</f>
        <v>-</v>
      </c>
      <c r="AN21" s="32" t="str">
        <f>IFERROR('σ и σw, МПа'!AA21*$BG$2,"-")</f>
        <v>-</v>
      </c>
      <c r="AO21" s="32" t="str">
        <f>IFERROR('σ и σw, МПа'!AB21*$BG$2,"-")</f>
        <v>-</v>
      </c>
      <c r="AP21" s="33" t="str">
        <f>IFERROR('σ и σw, МПа'!AC21*$BG$2,"-")</f>
        <v>-</v>
      </c>
      <c r="AQ21" s="31">
        <f>IFERROR('σ и σw, МПа'!Q21*$BH$2,"-")</f>
        <v>183.6</v>
      </c>
      <c r="AR21" s="32">
        <f>IFERROR('σ и σw, МПа'!R21*$BH$2,"-")</f>
        <v>175.1</v>
      </c>
      <c r="AS21" s="32">
        <f>IFERROR('σ и σw, МПа'!S21*$BH$2,"-")</f>
        <v>175.1</v>
      </c>
      <c r="AT21" s="32">
        <f>IFERROR('σ и σw, МПа'!T21*$BH$2,"-")</f>
        <v>175.1</v>
      </c>
      <c r="AU21" s="32">
        <f>IFERROR('σ и σw, МПа'!U21*$BH$2,"-")</f>
        <v>166.6</v>
      </c>
      <c r="AV21" s="32">
        <f>IFERROR('σ и σw, МПа'!V21*$BH$2,"-")</f>
        <v>166.6</v>
      </c>
      <c r="AW21" s="32">
        <f>IFERROR('σ и σw, МПа'!W21*$BH$2,"-")</f>
        <v>150.44999999999999</v>
      </c>
      <c r="AX21" s="32">
        <f>IFERROR('σ и σw, МПа'!X21*$BH$2,"-")</f>
        <v>133.44999999999999</v>
      </c>
      <c r="AY21" s="32" t="str">
        <f>IFERROR('σ и σw, МПа'!Y21*$BH$2,"-")</f>
        <v>-</v>
      </c>
      <c r="AZ21" s="32" t="str">
        <f>IFERROR('σ и σw, МПа'!Z21*$BH$2,"-")</f>
        <v>-</v>
      </c>
      <c r="BA21" s="32" t="str">
        <f>IFERROR('σ и σw, МПа'!AA21*$BH$2,"-")</f>
        <v>-</v>
      </c>
      <c r="BB21" s="32" t="str">
        <f>IFERROR('σ и σw, МПа'!AB21*$BH$2,"-")</f>
        <v>-</v>
      </c>
      <c r="BC21" s="33" t="str">
        <f>IFERROR('σ и σw, МПа'!AC21*$BH$2,"-")</f>
        <v>-</v>
      </c>
    </row>
    <row r="22" spans="1:55" ht="38.25" x14ac:dyDescent="0.25">
      <c r="A22" s="10" t="str">
        <f>INDEX('Обработка исходного'!B:B,ROW($B$3)+4*(ROW($B22)-ROW($B$3)))</f>
        <v>Сталь углеродистая</v>
      </c>
      <c r="B22" s="47">
        <f>INDEX('Обработка исходного'!D:D,ROW($B$3)+4*(ROW($B22)-ROW($B$3)))</f>
        <v>20</v>
      </c>
      <c r="C22" s="27" t="str">
        <f>'Rp0,2, МПа'!C22</f>
        <v>Трубы горячедеформированные наружным диаметром от 10 до 465 мм с толщиной стенки от 2 до 60 мм</v>
      </c>
      <c r="D22" s="31">
        <f>IFERROR('σ и σw, МПа'!D22*$BE$2,"-")</f>
        <v>144</v>
      </c>
      <c r="E22" s="32">
        <f>IFERROR('σ и σw, МПа'!E22*$BE$2,"-")</f>
        <v>137.33333333333334</v>
      </c>
      <c r="F22" s="32">
        <f>IFERROR('σ и σw, МПа'!F22*$BE$2,"-")</f>
        <v>137.33333333333334</v>
      </c>
      <c r="G22" s="32">
        <f>IFERROR('σ и σw, МПа'!G22*$BE$2,"-")</f>
        <v>137.33333333333334</v>
      </c>
      <c r="H22" s="32">
        <f>IFERROR('σ и σw, МПа'!H22*$BE$2,"-")</f>
        <v>130.66666666666666</v>
      </c>
      <c r="I22" s="32">
        <f>IFERROR('σ и σw, МПа'!I22*$BE$2,"-")</f>
        <v>130.66666666666666</v>
      </c>
      <c r="J22" s="32">
        <f>IFERROR('σ и σw, МПа'!J22*$BE$2,"-")</f>
        <v>118</v>
      </c>
      <c r="K22" s="32">
        <f>IFERROR('σ и σw, МПа'!K22*$BE$2,"-")</f>
        <v>104.66666666666667</v>
      </c>
      <c r="L22" s="32" t="str">
        <f>IFERROR('σ и σw, МПа'!L22*$BE$2,"-")</f>
        <v>-</v>
      </c>
      <c r="M22" s="32" t="str">
        <f>IFERROR('σ и σw, МПа'!M22*$BE$2,"-")</f>
        <v>-</v>
      </c>
      <c r="N22" s="32" t="str">
        <f>IFERROR('σ и σw, МПа'!N22*$BE$2,"-")</f>
        <v>-</v>
      </c>
      <c r="O22" s="32" t="str">
        <f>IFERROR('σ и σw, МПа'!O22*$BE$2,"-")</f>
        <v>-</v>
      </c>
      <c r="P22" s="33" t="str">
        <f>IFERROR('σ и σw, МПа'!P22*$BE$2,"-")</f>
        <v>-</v>
      </c>
      <c r="Q22" s="31">
        <f>IFERROR('σ и σw, МПа'!D22*$BF$2,"-")</f>
        <v>187.20000000000002</v>
      </c>
      <c r="R22" s="32">
        <f>IFERROR('σ и σw, МПа'!E22*$BF$2,"-")</f>
        <v>178.53333333333336</v>
      </c>
      <c r="S22" s="32">
        <f>IFERROR('σ и σw, МПа'!F22*$BF$2,"-")</f>
        <v>178.53333333333336</v>
      </c>
      <c r="T22" s="32">
        <f>IFERROR('σ и σw, МПа'!G22*$BF$2,"-")</f>
        <v>178.53333333333336</v>
      </c>
      <c r="U22" s="32">
        <f>IFERROR('σ и σw, МПа'!H22*$BF$2,"-")</f>
        <v>169.86666666666667</v>
      </c>
      <c r="V22" s="32">
        <f>IFERROR('σ и σw, МПа'!I22*$BF$2,"-")</f>
        <v>169.86666666666667</v>
      </c>
      <c r="W22" s="32">
        <f>IFERROR('σ и σw, МПа'!J22*$BF$2,"-")</f>
        <v>153.4</v>
      </c>
      <c r="X22" s="32">
        <f>IFERROR('σ и σw, МПа'!K22*$BF$2,"-")</f>
        <v>136.06666666666669</v>
      </c>
      <c r="Y22" s="32" t="str">
        <f>IFERROR('σ и σw, МПа'!L22*$BF$2,"-")</f>
        <v>-</v>
      </c>
      <c r="Z22" s="32" t="str">
        <f>IFERROR('σ и σw, МПа'!M22*$BF$2,"-")</f>
        <v>-</v>
      </c>
      <c r="AA22" s="32" t="str">
        <f>IFERROR('σ и σw, МПа'!N22*$BF$2,"-")</f>
        <v>-</v>
      </c>
      <c r="AB22" s="32" t="str">
        <f>IFERROR('σ и σw, МПа'!O22*$BF$2,"-")</f>
        <v>-</v>
      </c>
      <c r="AC22" s="33" t="str">
        <f>IFERROR('σ и σw, МПа'!P22*$BF$2,"-")</f>
        <v>-</v>
      </c>
      <c r="AD22" s="31">
        <f>IFERROR('σ и σw, МПа'!Q22*$BG$2,"-")</f>
        <v>140.4</v>
      </c>
      <c r="AE22" s="32">
        <f>IFERROR('σ и σw, МПа'!R22*$BG$2,"-")</f>
        <v>133.9</v>
      </c>
      <c r="AF22" s="32">
        <f>IFERROR('σ и σw, МПа'!S22*$BG$2,"-")</f>
        <v>133.9</v>
      </c>
      <c r="AG22" s="32">
        <f>IFERROR('σ и σw, МПа'!T22*$BG$2,"-")</f>
        <v>133.9</v>
      </c>
      <c r="AH22" s="32">
        <f>IFERROR('σ и σw, МПа'!U22*$BG$2,"-")</f>
        <v>127.4</v>
      </c>
      <c r="AI22" s="32">
        <f>IFERROR('σ и σw, МПа'!V22*$BG$2,"-")</f>
        <v>127.4</v>
      </c>
      <c r="AJ22" s="32">
        <f>IFERROR('σ и σw, МПа'!W22*$BG$2,"-")</f>
        <v>115.05</v>
      </c>
      <c r="AK22" s="32">
        <f>IFERROR('σ и σw, МПа'!X22*$BG$2,"-")</f>
        <v>102.05</v>
      </c>
      <c r="AL22" s="32" t="str">
        <f>IFERROR('σ и σw, МПа'!Y22*$BG$2,"-")</f>
        <v>-</v>
      </c>
      <c r="AM22" s="32" t="str">
        <f>IFERROR('σ и σw, МПа'!Z22*$BG$2,"-")</f>
        <v>-</v>
      </c>
      <c r="AN22" s="32" t="str">
        <f>IFERROR('σ и σw, МПа'!AA22*$BG$2,"-")</f>
        <v>-</v>
      </c>
      <c r="AO22" s="32" t="str">
        <f>IFERROR('σ и σw, МПа'!AB22*$BG$2,"-")</f>
        <v>-</v>
      </c>
      <c r="AP22" s="33" t="str">
        <f>IFERROR('σ и σw, МПа'!AC22*$BG$2,"-")</f>
        <v>-</v>
      </c>
      <c r="AQ22" s="31">
        <f>IFERROR('σ и σw, МПа'!Q22*$BH$2,"-")</f>
        <v>183.6</v>
      </c>
      <c r="AR22" s="32">
        <f>IFERROR('σ и σw, МПа'!R22*$BH$2,"-")</f>
        <v>175.1</v>
      </c>
      <c r="AS22" s="32">
        <f>IFERROR('σ и σw, МПа'!S22*$BH$2,"-")</f>
        <v>175.1</v>
      </c>
      <c r="AT22" s="32">
        <f>IFERROR('σ и σw, МПа'!T22*$BH$2,"-")</f>
        <v>175.1</v>
      </c>
      <c r="AU22" s="32">
        <f>IFERROR('σ и σw, МПа'!U22*$BH$2,"-")</f>
        <v>166.6</v>
      </c>
      <c r="AV22" s="32">
        <f>IFERROR('σ и σw, МПа'!V22*$BH$2,"-")</f>
        <v>166.6</v>
      </c>
      <c r="AW22" s="32">
        <f>IFERROR('σ и σw, МПа'!W22*$BH$2,"-")</f>
        <v>150.44999999999999</v>
      </c>
      <c r="AX22" s="32">
        <f>IFERROR('σ и σw, МПа'!X22*$BH$2,"-")</f>
        <v>133.44999999999999</v>
      </c>
      <c r="AY22" s="32" t="str">
        <f>IFERROR('σ и σw, МПа'!Y22*$BH$2,"-")</f>
        <v>-</v>
      </c>
      <c r="AZ22" s="32" t="str">
        <f>IFERROR('σ и σw, МПа'!Z22*$BH$2,"-")</f>
        <v>-</v>
      </c>
      <c r="BA22" s="32" t="str">
        <f>IFERROR('σ и σw, МПа'!AA22*$BH$2,"-")</f>
        <v>-</v>
      </c>
      <c r="BB22" s="32" t="str">
        <f>IFERROR('σ и σw, МПа'!AB22*$BH$2,"-")</f>
        <v>-</v>
      </c>
      <c r="BC22" s="33" t="str">
        <f>IFERROR('σ и σw, МПа'!AC22*$BH$2,"-")</f>
        <v>-</v>
      </c>
    </row>
    <row r="23" spans="1:55" ht="25.5" x14ac:dyDescent="0.25">
      <c r="A23" s="10" t="str">
        <f>INDEX('Обработка исходного'!B:B,ROW($B$3)+4*(ROW($B23)-ROW($B$3)))</f>
        <v>Сталь углеродистая</v>
      </c>
      <c r="B23" s="47">
        <f>INDEX('Обработка исходного'!D:D,ROW($B$3)+4*(ROW($B23)-ROW($B$3)))</f>
        <v>20</v>
      </c>
      <c r="C23" s="27" t="str">
        <f>'Rp0,2, МПа'!C23</f>
        <v>Отожженные, высокоотпущенные листы толщиной от 4 до 80 мм</v>
      </c>
      <c r="D23" s="31">
        <f>IFERROR('σ и σw, МПа'!D23*$BE$2,"-")</f>
        <v>143.46153846153845</v>
      </c>
      <c r="E23" s="32">
        <f>IFERROR('σ и σw, МПа'!E23*$BE$2,"-")</f>
        <v>139.61538461538461</v>
      </c>
      <c r="F23" s="32">
        <f>IFERROR('σ и σw, МПа'!F23*$BE$2,"-")</f>
        <v>135.76923076923077</v>
      </c>
      <c r="G23" s="32">
        <f>IFERROR('σ и σw, МПа'!G23*$BE$2,"-")</f>
        <v>131.92307692307691</v>
      </c>
      <c r="H23" s="32">
        <f>IFERROR('σ и σw, МПа'!H23*$BE$2,"-")</f>
        <v>131.92307692307691</v>
      </c>
      <c r="I23" s="32">
        <f>IFERROR('σ и σw, МПа'!I23*$BE$2,"-")</f>
        <v>128.07692307692307</v>
      </c>
      <c r="J23" s="32">
        <f>IFERROR('σ и σw, МПа'!J23*$BE$2,"-")</f>
        <v>117.33333333333333</v>
      </c>
      <c r="K23" s="32">
        <f>IFERROR('σ и σw, МПа'!K23*$BE$2,"-")</f>
        <v>104.66666666666667</v>
      </c>
      <c r="L23" s="32" t="str">
        <f>IFERROR('σ и σw, МПа'!L23*$BE$2,"-")</f>
        <v>-</v>
      </c>
      <c r="M23" s="32" t="str">
        <f>IFERROR('σ и σw, МПа'!M23*$BE$2,"-")</f>
        <v>-</v>
      </c>
      <c r="N23" s="32" t="str">
        <f>IFERROR('σ и σw, МПа'!N23*$BE$2,"-")</f>
        <v>-</v>
      </c>
      <c r="O23" s="32" t="str">
        <f>IFERROR('σ и σw, МПа'!O23*$BE$2,"-")</f>
        <v>-</v>
      </c>
      <c r="P23" s="33" t="str">
        <f>IFERROR('σ и σw, МПа'!P23*$BE$2,"-")</f>
        <v>-</v>
      </c>
      <c r="Q23" s="31">
        <f>IFERROR('σ и σw, МПа'!D23*$BF$2,"-")</f>
        <v>186.5</v>
      </c>
      <c r="R23" s="32">
        <f>IFERROR('σ и σw, МПа'!E23*$BF$2,"-")</f>
        <v>181.5</v>
      </c>
      <c r="S23" s="32">
        <f>IFERROR('σ и σw, МПа'!F23*$BF$2,"-")</f>
        <v>176.5</v>
      </c>
      <c r="T23" s="32">
        <f>IFERROR('σ и σw, МПа'!G23*$BF$2,"-")</f>
        <v>171.49999999999997</v>
      </c>
      <c r="U23" s="32">
        <f>IFERROR('σ и σw, МПа'!H23*$BF$2,"-")</f>
        <v>171.49999999999997</v>
      </c>
      <c r="V23" s="32">
        <f>IFERROR('σ и σw, МПа'!I23*$BF$2,"-")</f>
        <v>166.5</v>
      </c>
      <c r="W23" s="32">
        <f>IFERROR('σ и σw, МПа'!J23*$BF$2,"-")</f>
        <v>152.53333333333333</v>
      </c>
      <c r="X23" s="32">
        <f>IFERROR('σ и σw, МПа'!K23*$BF$2,"-")</f>
        <v>136.06666666666669</v>
      </c>
      <c r="Y23" s="32" t="str">
        <f>IFERROR('σ и σw, МПа'!L23*$BF$2,"-")</f>
        <v>-</v>
      </c>
      <c r="Z23" s="32" t="str">
        <f>IFERROR('σ и σw, МПа'!M23*$BF$2,"-")</f>
        <v>-</v>
      </c>
      <c r="AA23" s="32" t="str">
        <f>IFERROR('σ и σw, МПа'!N23*$BF$2,"-")</f>
        <v>-</v>
      </c>
      <c r="AB23" s="32" t="str">
        <f>IFERROR('σ и σw, МПа'!O23*$BF$2,"-")</f>
        <v>-</v>
      </c>
      <c r="AC23" s="33" t="str">
        <f>IFERROR('σ и σw, МПа'!P23*$BF$2,"-")</f>
        <v>-</v>
      </c>
      <c r="AD23" s="31">
        <f>IFERROR('σ и σw, МПа'!Q23*$BG$2,"-")</f>
        <v>140.4</v>
      </c>
      <c r="AE23" s="32">
        <f>IFERROR('σ и σw, МПа'!R23*$BG$2,"-")</f>
        <v>140.4</v>
      </c>
      <c r="AF23" s="32">
        <f>IFERROR('σ и σw, МПа'!S23*$BG$2,"-")</f>
        <v>140.4</v>
      </c>
      <c r="AG23" s="32">
        <f>IFERROR('σ и σw, МПа'!T23*$BG$2,"-")</f>
        <v>133.9</v>
      </c>
      <c r="AH23" s="32">
        <f>IFERROR('σ и σw, МПа'!U23*$BG$2,"-")</f>
        <v>133.9</v>
      </c>
      <c r="AI23" s="32">
        <f>IFERROR('σ и σw, МПа'!V23*$BG$2,"-")</f>
        <v>127.4</v>
      </c>
      <c r="AJ23" s="32">
        <f>IFERROR('σ и σw, МПа'!W23*$BG$2,"-")</f>
        <v>114.4</v>
      </c>
      <c r="AK23" s="32">
        <f>IFERROR('σ и σw, МПа'!X23*$BG$2,"-")</f>
        <v>102.05</v>
      </c>
      <c r="AL23" s="32" t="str">
        <f>IFERROR('σ и σw, МПа'!Y23*$BG$2,"-")</f>
        <v>-</v>
      </c>
      <c r="AM23" s="32" t="str">
        <f>IFERROR('σ и σw, МПа'!Z23*$BG$2,"-")</f>
        <v>-</v>
      </c>
      <c r="AN23" s="32" t="str">
        <f>IFERROR('σ и σw, МПа'!AA23*$BG$2,"-")</f>
        <v>-</v>
      </c>
      <c r="AO23" s="32" t="str">
        <f>IFERROR('σ и σw, МПа'!AB23*$BG$2,"-")</f>
        <v>-</v>
      </c>
      <c r="AP23" s="33" t="str">
        <f>IFERROR('σ и σw, МПа'!AC23*$BG$2,"-")</f>
        <v>-</v>
      </c>
      <c r="AQ23" s="31">
        <f>IFERROR('σ и σw, МПа'!Q23*$BH$2,"-")</f>
        <v>183.6</v>
      </c>
      <c r="AR23" s="32">
        <f>IFERROR('σ и σw, МПа'!R23*$BH$2,"-")</f>
        <v>183.6</v>
      </c>
      <c r="AS23" s="32">
        <f>IFERROR('σ и σw, МПа'!S23*$BH$2,"-")</f>
        <v>183.6</v>
      </c>
      <c r="AT23" s="32">
        <f>IFERROR('σ и σw, МПа'!T23*$BH$2,"-")</f>
        <v>175.1</v>
      </c>
      <c r="AU23" s="32">
        <f>IFERROR('σ и σw, МПа'!U23*$BH$2,"-")</f>
        <v>175.1</v>
      </c>
      <c r="AV23" s="32">
        <f>IFERROR('σ и σw, МПа'!V23*$BH$2,"-")</f>
        <v>166.6</v>
      </c>
      <c r="AW23" s="32">
        <f>IFERROR('σ и σw, МПа'!W23*$BH$2,"-")</f>
        <v>149.6</v>
      </c>
      <c r="AX23" s="32">
        <f>IFERROR('σ и σw, МПа'!X23*$BH$2,"-")</f>
        <v>133.44999999999999</v>
      </c>
      <c r="AY23" s="32" t="str">
        <f>IFERROR('σ и σw, МПа'!Y23*$BH$2,"-")</f>
        <v>-</v>
      </c>
      <c r="AZ23" s="32" t="str">
        <f>IFERROR('σ и σw, МПа'!Z23*$BH$2,"-")</f>
        <v>-</v>
      </c>
      <c r="BA23" s="32" t="str">
        <f>IFERROR('σ и σw, МПа'!AA23*$BH$2,"-")</f>
        <v>-</v>
      </c>
      <c r="BB23" s="32" t="str">
        <f>IFERROR('σ и σw, МПа'!AB23*$BH$2,"-")</f>
        <v>-</v>
      </c>
      <c r="BC23" s="33" t="str">
        <f>IFERROR('σ и σw, МПа'!AC23*$BH$2,"-")</f>
        <v>-</v>
      </c>
    </row>
    <row r="24" spans="1:55" x14ac:dyDescent="0.25">
      <c r="A24" s="10" t="str">
        <f>INDEX('Обработка исходного'!B:B,ROW($B$3)+4*(ROW($B24)-ROW($B$3)))</f>
        <v>Сталь углеродистая</v>
      </c>
      <c r="B24" s="47">
        <f>INDEX('Обработка исходного'!D:D,ROW($B$3)+4*(ROW($B24)-ROW($B$3)))</f>
        <v>20</v>
      </c>
      <c r="C24" s="27" t="str">
        <f>'Rp0,2, МПа'!C24</f>
        <v>Листовые заготовки толщиной от 20 до 250 мм</v>
      </c>
      <c r="D24" s="31">
        <f>IFERROR('σ и σw, МПа'!D24*$BE$2,"-")</f>
        <v>117.33333333333333</v>
      </c>
      <c r="E24" s="32">
        <f>IFERROR('σ и σw, МПа'!E24*$BE$2,"-")</f>
        <v>117.33333333333333</v>
      </c>
      <c r="F24" s="32">
        <f>IFERROR('σ и σw, МПа'!F24*$BE$2,"-")</f>
        <v>117.33333333333333</v>
      </c>
      <c r="G24" s="32">
        <f>IFERROR('σ и σw, МПа'!G24*$BE$2,"-")</f>
        <v>104.66666666666667</v>
      </c>
      <c r="H24" s="32">
        <f>IFERROR('σ и σw, МПа'!H24*$BE$2,"-")</f>
        <v>104.66666666666667</v>
      </c>
      <c r="I24" s="32">
        <f>IFERROR('σ и σw, МПа'!I24*$BE$2,"-")</f>
        <v>98</v>
      </c>
      <c r="J24" s="32">
        <f>IFERROR('σ и σw, МПа'!J24*$BE$2,"-")</f>
        <v>98</v>
      </c>
      <c r="K24" s="32">
        <f>IFERROR('σ и σw, МПа'!K24*$BE$2,"-")</f>
        <v>91.333333333333329</v>
      </c>
      <c r="L24" s="32" t="str">
        <f>IFERROR('σ и σw, МПа'!L24*$BE$2,"-")</f>
        <v>-</v>
      </c>
      <c r="M24" s="32" t="str">
        <f>IFERROR('σ и σw, МПа'!M24*$BE$2,"-")</f>
        <v>-</v>
      </c>
      <c r="N24" s="32" t="str">
        <f>IFERROR('σ и σw, МПа'!N24*$BE$2,"-")</f>
        <v>-</v>
      </c>
      <c r="O24" s="32" t="str">
        <f>IFERROR('σ и σw, МПа'!O24*$BE$2,"-")</f>
        <v>-</v>
      </c>
      <c r="P24" s="33" t="str">
        <f>IFERROR('σ и σw, МПа'!P24*$BE$2,"-")</f>
        <v>-</v>
      </c>
      <c r="Q24" s="31">
        <f>IFERROR('σ и σw, МПа'!D24*$BF$2,"-")</f>
        <v>152.53333333333333</v>
      </c>
      <c r="R24" s="32">
        <f>IFERROR('σ и σw, МПа'!E24*$BF$2,"-")</f>
        <v>152.53333333333333</v>
      </c>
      <c r="S24" s="32">
        <f>IFERROR('σ и σw, МПа'!F24*$BF$2,"-")</f>
        <v>152.53333333333333</v>
      </c>
      <c r="T24" s="32">
        <f>IFERROR('σ и σw, МПа'!G24*$BF$2,"-")</f>
        <v>136.06666666666669</v>
      </c>
      <c r="U24" s="32">
        <f>IFERROR('σ и σw, МПа'!H24*$BF$2,"-")</f>
        <v>136.06666666666669</v>
      </c>
      <c r="V24" s="32">
        <f>IFERROR('σ и σw, МПа'!I24*$BF$2,"-")</f>
        <v>127.4</v>
      </c>
      <c r="W24" s="32">
        <f>IFERROR('σ и σw, МПа'!J24*$BF$2,"-")</f>
        <v>127.4</v>
      </c>
      <c r="X24" s="32">
        <f>IFERROR('σ и σw, МПа'!K24*$BF$2,"-")</f>
        <v>118.73333333333333</v>
      </c>
      <c r="Y24" s="32" t="str">
        <f>IFERROR('σ и σw, МПа'!L24*$BF$2,"-")</f>
        <v>-</v>
      </c>
      <c r="Z24" s="32" t="str">
        <f>IFERROR('σ и σw, МПа'!M24*$BF$2,"-")</f>
        <v>-</v>
      </c>
      <c r="AA24" s="32" t="str">
        <f>IFERROR('σ и σw, МПа'!N24*$BF$2,"-")</f>
        <v>-</v>
      </c>
      <c r="AB24" s="32" t="str">
        <f>IFERROR('σ и σw, МПа'!O24*$BF$2,"-")</f>
        <v>-</v>
      </c>
      <c r="AC24" s="33" t="str">
        <f>IFERROR('σ и σw, МПа'!P24*$BF$2,"-")</f>
        <v>-</v>
      </c>
      <c r="AD24" s="31">
        <f>IFERROR('σ и σw, МПа'!Q24*$BG$2,"-")</f>
        <v>114.4</v>
      </c>
      <c r="AE24" s="32">
        <f>IFERROR('σ и σw, МПа'!R24*$BG$2,"-")</f>
        <v>114.4</v>
      </c>
      <c r="AF24" s="32">
        <f>IFERROR('σ и σw, МПа'!S24*$BG$2,"-")</f>
        <v>114.4</v>
      </c>
      <c r="AG24" s="32">
        <f>IFERROR('σ и σw, МПа'!T24*$BG$2,"-")</f>
        <v>102.05</v>
      </c>
      <c r="AH24" s="32">
        <f>IFERROR('σ и σw, МПа'!U24*$BG$2,"-")</f>
        <v>102.05</v>
      </c>
      <c r="AI24" s="32">
        <f>IFERROR('σ и σw, МПа'!V24*$BG$2,"-")</f>
        <v>95.55</v>
      </c>
      <c r="AJ24" s="32">
        <f>IFERROR('σ и σw, МПа'!W24*$BG$2,"-")</f>
        <v>95.55</v>
      </c>
      <c r="AK24" s="32">
        <f>IFERROR('σ и σw, МПа'!X24*$BG$2,"-")</f>
        <v>89.05</v>
      </c>
      <c r="AL24" s="32" t="str">
        <f>IFERROR('σ и σw, МПа'!Y24*$BG$2,"-")</f>
        <v>-</v>
      </c>
      <c r="AM24" s="32" t="str">
        <f>IFERROR('σ и σw, МПа'!Z24*$BG$2,"-")</f>
        <v>-</v>
      </c>
      <c r="AN24" s="32" t="str">
        <f>IFERROR('σ и σw, МПа'!AA24*$BG$2,"-")</f>
        <v>-</v>
      </c>
      <c r="AO24" s="32" t="str">
        <f>IFERROR('σ и σw, МПа'!AB24*$BG$2,"-")</f>
        <v>-</v>
      </c>
      <c r="AP24" s="33" t="str">
        <f>IFERROR('σ и σw, МПа'!AC24*$BG$2,"-")</f>
        <v>-</v>
      </c>
      <c r="AQ24" s="31">
        <f>IFERROR('σ и σw, МПа'!Q24*$BH$2,"-")</f>
        <v>149.6</v>
      </c>
      <c r="AR24" s="32">
        <f>IFERROR('σ и σw, МПа'!R24*$BH$2,"-")</f>
        <v>149.6</v>
      </c>
      <c r="AS24" s="32">
        <f>IFERROR('σ и σw, МПа'!S24*$BH$2,"-")</f>
        <v>149.6</v>
      </c>
      <c r="AT24" s="32">
        <f>IFERROR('σ и σw, МПа'!T24*$BH$2,"-")</f>
        <v>133.44999999999999</v>
      </c>
      <c r="AU24" s="32">
        <f>IFERROR('σ и σw, МПа'!U24*$BH$2,"-")</f>
        <v>133.44999999999999</v>
      </c>
      <c r="AV24" s="32">
        <f>IFERROR('σ и σw, МПа'!V24*$BH$2,"-")</f>
        <v>124.95</v>
      </c>
      <c r="AW24" s="32">
        <f>IFERROR('σ и σw, МПа'!W24*$BH$2,"-")</f>
        <v>124.95</v>
      </c>
      <c r="AX24" s="32">
        <f>IFERROR('σ и σw, МПа'!X24*$BH$2,"-")</f>
        <v>116.45</v>
      </c>
      <c r="AY24" s="32" t="str">
        <f>IFERROR('σ и σw, МПа'!Y24*$BH$2,"-")</f>
        <v>-</v>
      </c>
      <c r="AZ24" s="32" t="str">
        <f>IFERROR('σ и σw, МПа'!Z24*$BH$2,"-")</f>
        <v>-</v>
      </c>
      <c r="BA24" s="32" t="str">
        <f>IFERROR('σ и σw, МПа'!AA24*$BH$2,"-")</f>
        <v>-</v>
      </c>
      <c r="BB24" s="32" t="str">
        <f>IFERROR('σ и σw, МПа'!AB24*$BH$2,"-")</f>
        <v>-</v>
      </c>
      <c r="BC24" s="33" t="str">
        <f>IFERROR('σ и σw, МПа'!AC24*$BH$2,"-")</f>
        <v>-</v>
      </c>
    </row>
    <row r="25" spans="1:55" x14ac:dyDescent="0.25">
      <c r="A25" s="10" t="str">
        <f>INDEX('Обработка исходного'!B:B,ROW($B$3)+4*(ROW($B25)-ROW($B$3)))</f>
        <v>Сталь углеродистая</v>
      </c>
      <c r="B25" s="47" t="str">
        <f>INDEX('Обработка исходного'!D:D,ROW($B$3)+4*(ROW($B25)-ROW($B$3)))</f>
        <v>20Л</v>
      </c>
      <c r="C25" s="27" t="str">
        <f>'Rp0,2, МПа'!C25</f>
        <v>Отливки с толщиной стенки до 100 мм</v>
      </c>
      <c r="D25" s="31">
        <f>IFERROR('σ и σw, МПа'!D25*$BE$2,"-")</f>
        <v>144</v>
      </c>
      <c r="E25" s="32">
        <f>IFERROR('σ и σw, МПа'!E25*$BE$2,"-")</f>
        <v>144</v>
      </c>
      <c r="F25" s="32">
        <f>IFERROR('σ и σw, МПа'!F25*$BE$2,"-")</f>
        <v>130.66666666666666</v>
      </c>
      <c r="G25" s="32">
        <f>IFERROR('σ и σw, МПа'!G25*$BE$2,"-")</f>
        <v>117.33333333333333</v>
      </c>
      <c r="H25" s="32">
        <f>IFERROR('σ и σw, МПа'!H25*$BE$2,"-")</f>
        <v>113.33333333333333</v>
      </c>
      <c r="I25" s="32">
        <f>IFERROR('σ и σw, МПа'!I25*$BE$2,"-")</f>
        <v>110</v>
      </c>
      <c r="J25" s="32">
        <f>IFERROR('σ и σw, МПа'!J25*$BE$2,"-")</f>
        <v>104.66666666666667</v>
      </c>
      <c r="K25" s="32">
        <f>IFERROR('σ и σw, МПа'!K25*$BE$2,"-")</f>
        <v>91.333333333333329</v>
      </c>
      <c r="L25" s="32" t="str">
        <f>IFERROR('σ и σw, МПа'!L25*$BE$2,"-")</f>
        <v>-</v>
      </c>
      <c r="M25" s="32" t="str">
        <f>IFERROR('σ и σw, МПа'!M25*$BE$2,"-")</f>
        <v>-</v>
      </c>
      <c r="N25" s="32" t="str">
        <f>IFERROR('σ и σw, МПа'!N25*$BE$2,"-")</f>
        <v>-</v>
      </c>
      <c r="O25" s="32" t="str">
        <f>IFERROR('σ и σw, МПа'!O25*$BE$2,"-")</f>
        <v>-</v>
      </c>
      <c r="P25" s="33" t="str">
        <f>IFERROR('σ и σw, МПа'!P25*$BE$2,"-")</f>
        <v>-</v>
      </c>
      <c r="Q25" s="31">
        <f>IFERROR('σ и σw, МПа'!D25*$BF$2,"-")</f>
        <v>187.20000000000002</v>
      </c>
      <c r="R25" s="32">
        <f>IFERROR('σ и σw, МПа'!E25*$BF$2,"-")</f>
        <v>187.20000000000002</v>
      </c>
      <c r="S25" s="32">
        <f>IFERROR('σ и σw, МПа'!F25*$BF$2,"-")</f>
        <v>169.86666666666667</v>
      </c>
      <c r="T25" s="32">
        <f>IFERROR('σ и σw, МПа'!G25*$BF$2,"-")</f>
        <v>152.53333333333333</v>
      </c>
      <c r="U25" s="32">
        <f>IFERROR('σ и σw, МПа'!H25*$BF$2,"-")</f>
        <v>147.33333333333334</v>
      </c>
      <c r="V25" s="32">
        <f>IFERROR('σ и σw, МПа'!I25*$BF$2,"-")</f>
        <v>143</v>
      </c>
      <c r="W25" s="32">
        <f>IFERROR('σ и σw, МПа'!J25*$BF$2,"-")</f>
        <v>136.06666666666669</v>
      </c>
      <c r="X25" s="32">
        <f>IFERROR('σ и σw, МПа'!K25*$BF$2,"-")</f>
        <v>118.73333333333333</v>
      </c>
      <c r="Y25" s="32" t="str">
        <f>IFERROR('σ и σw, МПа'!L25*$BF$2,"-")</f>
        <v>-</v>
      </c>
      <c r="Z25" s="32" t="str">
        <f>IFERROR('σ и σw, МПа'!M25*$BF$2,"-")</f>
        <v>-</v>
      </c>
      <c r="AA25" s="32" t="str">
        <f>IFERROR('σ и σw, МПа'!N25*$BF$2,"-")</f>
        <v>-</v>
      </c>
      <c r="AB25" s="32" t="str">
        <f>IFERROR('σ и σw, МПа'!O25*$BF$2,"-")</f>
        <v>-</v>
      </c>
      <c r="AC25" s="33" t="str">
        <f>IFERROR('σ и σw, МПа'!P25*$BF$2,"-")</f>
        <v>-</v>
      </c>
      <c r="AD25" s="31">
        <f>IFERROR('σ и σw, МПа'!Q25*$BG$2,"-")</f>
        <v>140.4</v>
      </c>
      <c r="AE25" s="32">
        <f>IFERROR('σ и σw, МПа'!R25*$BG$2,"-")</f>
        <v>140.4</v>
      </c>
      <c r="AF25" s="32">
        <f>IFERROR('σ и σw, МПа'!S25*$BG$2,"-")</f>
        <v>127.4</v>
      </c>
      <c r="AG25" s="32">
        <f>IFERROR('σ и σw, МПа'!T25*$BG$2,"-")</f>
        <v>114.4</v>
      </c>
      <c r="AH25" s="32">
        <f>IFERROR('σ и σw, МПа'!U25*$BG$2,"-")</f>
        <v>110.5</v>
      </c>
      <c r="AI25" s="32">
        <f>IFERROR('σ и σw, МПа'!V25*$BG$2,"-")</f>
        <v>107.25</v>
      </c>
      <c r="AJ25" s="32">
        <f>IFERROR('σ и σw, МПа'!W25*$BG$2,"-")</f>
        <v>102.05</v>
      </c>
      <c r="AK25" s="32">
        <f>IFERROR('σ и σw, МПа'!X25*$BG$2,"-")</f>
        <v>89.05</v>
      </c>
      <c r="AL25" s="32" t="str">
        <f>IFERROR('σ и σw, МПа'!Y25*$BG$2,"-")</f>
        <v>-</v>
      </c>
      <c r="AM25" s="32" t="str">
        <f>IFERROR('σ и σw, МПа'!Z25*$BG$2,"-")</f>
        <v>-</v>
      </c>
      <c r="AN25" s="32" t="str">
        <f>IFERROR('σ и σw, МПа'!AA25*$BG$2,"-")</f>
        <v>-</v>
      </c>
      <c r="AO25" s="32" t="str">
        <f>IFERROR('σ и σw, МПа'!AB25*$BG$2,"-")</f>
        <v>-</v>
      </c>
      <c r="AP25" s="33" t="str">
        <f>IFERROR('σ и σw, МПа'!AC25*$BG$2,"-")</f>
        <v>-</v>
      </c>
      <c r="AQ25" s="31">
        <f>IFERROR('σ и σw, МПа'!Q25*$BH$2,"-")</f>
        <v>183.6</v>
      </c>
      <c r="AR25" s="32">
        <f>IFERROR('σ и σw, МПа'!R25*$BH$2,"-")</f>
        <v>183.6</v>
      </c>
      <c r="AS25" s="32">
        <f>IFERROR('σ и σw, МПа'!S25*$BH$2,"-")</f>
        <v>166.6</v>
      </c>
      <c r="AT25" s="32">
        <f>IFERROR('σ и σw, МПа'!T25*$BH$2,"-")</f>
        <v>149.6</v>
      </c>
      <c r="AU25" s="32">
        <f>IFERROR('σ и σw, МПа'!U25*$BH$2,"-")</f>
        <v>144.5</v>
      </c>
      <c r="AV25" s="32">
        <f>IFERROR('σ и σw, МПа'!V25*$BH$2,"-")</f>
        <v>140.25</v>
      </c>
      <c r="AW25" s="32">
        <f>IFERROR('σ и σw, МПа'!W25*$BH$2,"-")</f>
        <v>133.44999999999999</v>
      </c>
      <c r="AX25" s="32">
        <f>IFERROR('σ и σw, МПа'!X25*$BH$2,"-")</f>
        <v>116.45</v>
      </c>
      <c r="AY25" s="32" t="str">
        <f>IFERROR('σ и σw, МПа'!Y25*$BH$2,"-")</f>
        <v>-</v>
      </c>
      <c r="AZ25" s="32" t="str">
        <f>IFERROR('σ и σw, МПа'!Z25*$BH$2,"-")</f>
        <v>-</v>
      </c>
      <c r="BA25" s="32" t="str">
        <f>IFERROR('σ и σw, МПа'!AA25*$BH$2,"-")</f>
        <v>-</v>
      </c>
      <c r="BB25" s="32" t="str">
        <f>IFERROR('σ и σw, МПа'!AB25*$BH$2,"-")</f>
        <v>-</v>
      </c>
      <c r="BC25" s="33" t="str">
        <f>IFERROR('σ и σw, МПа'!AC25*$BH$2,"-")</f>
        <v>-</v>
      </c>
    </row>
    <row r="26" spans="1:55" x14ac:dyDescent="0.25">
      <c r="A26" s="10" t="str">
        <f>INDEX('Обработка исходного'!B:B,ROW($B$3)+4*(ROW($B26)-ROW($B$3)))</f>
        <v>Сталь углеродистая</v>
      </c>
      <c r="B26" s="47" t="str">
        <f>INDEX('Обработка исходного'!D:D,ROW($B$3)+4*(ROW($B26)-ROW($B$3)))</f>
        <v>20К</v>
      </c>
      <c r="C26" s="27" t="str">
        <f>'Rp0,2, МПа'!C26</f>
        <v>Листы толщиной от 4 до 60 мм</v>
      </c>
      <c r="D26" s="31">
        <f>IFERROR('σ и σw, МПа'!D26*$BE$2,"-")</f>
        <v>144</v>
      </c>
      <c r="E26" s="32">
        <f>IFERROR('σ и σw, МПа'!E26*$BE$2,"-")</f>
        <v>137.33333333333334</v>
      </c>
      <c r="F26" s="32">
        <f>IFERROR('σ и σw, МПа'!F26*$BE$2,"-")</f>
        <v>137.33333333333334</v>
      </c>
      <c r="G26" s="32">
        <f>IFERROR('σ и σw, МПа'!G26*$BE$2,"-")</f>
        <v>137.33333333333334</v>
      </c>
      <c r="H26" s="32">
        <f>IFERROR('σ и σw, МПа'!H26*$BE$2,"-")</f>
        <v>130.66666666666666</v>
      </c>
      <c r="I26" s="32">
        <f>IFERROR('σ и σw, МПа'!I26*$BE$2,"-")</f>
        <v>130.66666666666666</v>
      </c>
      <c r="J26" s="32">
        <f>IFERROR('σ и σw, МПа'!J26*$BE$2,"-")</f>
        <v>118</v>
      </c>
      <c r="K26" s="32">
        <f>IFERROR('σ и σw, МПа'!K26*$BE$2,"-")</f>
        <v>104.66666666666667</v>
      </c>
      <c r="L26" s="32" t="str">
        <f>IFERROR('σ и σw, МПа'!L26*$BE$2,"-")</f>
        <v>-</v>
      </c>
      <c r="M26" s="32" t="str">
        <f>IFERROR('σ и σw, МПа'!M26*$BE$2,"-")</f>
        <v>-</v>
      </c>
      <c r="N26" s="32" t="str">
        <f>IFERROR('σ и σw, МПа'!N26*$BE$2,"-")</f>
        <v>-</v>
      </c>
      <c r="O26" s="32" t="str">
        <f>IFERROR('σ и σw, МПа'!O26*$BE$2,"-")</f>
        <v>-</v>
      </c>
      <c r="P26" s="33" t="str">
        <f>IFERROR('σ и σw, МПа'!P26*$BE$2,"-")</f>
        <v>-</v>
      </c>
      <c r="Q26" s="31">
        <f>IFERROR('σ и σw, МПа'!D26*$BF$2,"-")</f>
        <v>187.20000000000002</v>
      </c>
      <c r="R26" s="32">
        <f>IFERROR('σ и σw, МПа'!E26*$BF$2,"-")</f>
        <v>178.53333333333336</v>
      </c>
      <c r="S26" s="32">
        <f>IFERROR('σ и σw, МПа'!F26*$BF$2,"-")</f>
        <v>178.53333333333336</v>
      </c>
      <c r="T26" s="32">
        <f>IFERROR('σ и σw, МПа'!G26*$BF$2,"-")</f>
        <v>178.53333333333336</v>
      </c>
      <c r="U26" s="32">
        <f>IFERROR('σ и σw, МПа'!H26*$BF$2,"-")</f>
        <v>169.86666666666667</v>
      </c>
      <c r="V26" s="32">
        <f>IFERROR('σ и σw, МПа'!I26*$BF$2,"-")</f>
        <v>169.86666666666667</v>
      </c>
      <c r="W26" s="32">
        <f>IFERROR('σ и σw, МПа'!J26*$BF$2,"-")</f>
        <v>153.4</v>
      </c>
      <c r="X26" s="32">
        <f>IFERROR('σ и σw, МПа'!K26*$BF$2,"-")</f>
        <v>136.06666666666669</v>
      </c>
      <c r="Y26" s="32" t="str">
        <f>IFERROR('σ и σw, МПа'!L26*$BF$2,"-")</f>
        <v>-</v>
      </c>
      <c r="Z26" s="32" t="str">
        <f>IFERROR('σ и σw, МПа'!M26*$BF$2,"-")</f>
        <v>-</v>
      </c>
      <c r="AA26" s="32" t="str">
        <f>IFERROR('σ и σw, МПа'!N26*$BF$2,"-")</f>
        <v>-</v>
      </c>
      <c r="AB26" s="32" t="str">
        <f>IFERROR('σ и σw, МПа'!O26*$BF$2,"-")</f>
        <v>-</v>
      </c>
      <c r="AC26" s="33" t="str">
        <f>IFERROR('σ и σw, МПа'!P26*$BF$2,"-")</f>
        <v>-</v>
      </c>
      <c r="AD26" s="31">
        <f>IFERROR('σ и σw, МПа'!Q26*$BG$2,"-")</f>
        <v>140.4</v>
      </c>
      <c r="AE26" s="32">
        <f>IFERROR('σ и σw, МПа'!R26*$BG$2,"-")</f>
        <v>133.9</v>
      </c>
      <c r="AF26" s="32">
        <f>IFERROR('σ и σw, МПа'!S26*$BG$2,"-")</f>
        <v>133.9</v>
      </c>
      <c r="AG26" s="32">
        <f>IFERROR('σ и σw, МПа'!T26*$BG$2,"-")</f>
        <v>133.9</v>
      </c>
      <c r="AH26" s="32">
        <f>IFERROR('σ и σw, МПа'!U26*$BG$2,"-")</f>
        <v>127.4</v>
      </c>
      <c r="AI26" s="32">
        <f>IFERROR('σ и σw, МПа'!V26*$BG$2,"-")</f>
        <v>127.4</v>
      </c>
      <c r="AJ26" s="32">
        <f>IFERROR('σ и σw, МПа'!W26*$BG$2,"-")</f>
        <v>115.05</v>
      </c>
      <c r="AK26" s="32">
        <f>IFERROR('σ и σw, МПа'!X26*$BG$2,"-")</f>
        <v>102.05</v>
      </c>
      <c r="AL26" s="32" t="str">
        <f>IFERROR('σ и σw, МПа'!Y26*$BG$2,"-")</f>
        <v>-</v>
      </c>
      <c r="AM26" s="32" t="str">
        <f>IFERROR('σ и σw, МПа'!Z26*$BG$2,"-")</f>
        <v>-</v>
      </c>
      <c r="AN26" s="32" t="str">
        <f>IFERROR('σ и σw, МПа'!AA26*$BG$2,"-")</f>
        <v>-</v>
      </c>
      <c r="AO26" s="32" t="str">
        <f>IFERROR('σ и σw, МПа'!AB26*$BG$2,"-")</f>
        <v>-</v>
      </c>
      <c r="AP26" s="33" t="str">
        <f>IFERROR('σ и σw, МПа'!AC26*$BG$2,"-")</f>
        <v>-</v>
      </c>
      <c r="AQ26" s="31">
        <f>IFERROR('σ и σw, МПа'!Q26*$BH$2,"-")</f>
        <v>183.6</v>
      </c>
      <c r="AR26" s="32">
        <f>IFERROR('σ и σw, МПа'!R26*$BH$2,"-")</f>
        <v>175.1</v>
      </c>
      <c r="AS26" s="32">
        <f>IFERROR('σ и σw, МПа'!S26*$BH$2,"-")</f>
        <v>175.1</v>
      </c>
      <c r="AT26" s="32">
        <f>IFERROR('σ и σw, МПа'!T26*$BH$2,"-")</f>
        <v>175.1</v>
      </c>
      <c r="AU26" s="32">
        <f>IFERROR('σ и σw, МПа'!U26*$BH$2,"-")</f>
        <v>166.6</v>
      </c>
      <c r="AV26" s="32">
        <f>IFERROR('σ и σw, МПа'!V26*$BH$2,"-")</f>
        <v>166.6</v>
      </c>
      <c r="AW26" s="32">
        <f>IFERROR('σ и σw, МПа'!W26*$BH$2,"-")</f>
        <v>150.44999999999999</v>
      </c>
      <c r="AX26" s="32">
        <f>IFERROR('σ и σw, МПа'!X26*$BH$2,"-")</f>
        <v>133.44999999999999</v>
      </c>
      <c r="AY26" s="32" t="str">
        <f>IFERROR('σ и σw, МПа'!Y26*$BH$2,"-")</f>
        <v>-</v>
      </c>
      <c r="AZ26" s="32" t="str">
        <f>IFERROR('σ и σw, МПа'!Z26*$BH$2,"-")</f>
        <v>-</v>
      </c>
      <c r="BA26" s="32" t="str">
        <f>IFERROR('σ и σw, МПа'!AA26*$BH$2,"-")</f>
        <v>-</v>
      </c>
      <c r="BB26" s="32" t="str">
        <f>IFERROR('σ и σw, МПа'!AB26*$BH$2,"-")</f>
        <v>-</v>
      </c>
      <c r="BC26" s="33" t="str">
        <f>IFERROR('σ и σw, МПа'!AC26*$BH$2,"-")</f>
        <v>-</v>
      </c>
    </row>
    <row r="27" spans="1:55" x14ac:dyDescent="0.25">
      <c r="A27" s="10" t="str">
        <f>INDEX('Обработка исходного'!B:B,ROW($B$3)+4*(ROW($B27)-ROW($B$3)))</f>
        <v>Сталь углеродистая</v>
      </c>
      <c r="B27" s="47" t="str">
        <f>INDEX('Обработка исходного'!D:D,ROW($B$3)+4*(ROW($B27)-ROW($B$3)))</f>
        <v>22К</v>
      </c>
      <c r="C27" s="27" t="str">
        <f>'Rp0,2, МПа'!C27</f>
        <v>Листы толщиной от 70 до 170 мм, КП215*</v>
      </c>
      <c r="D27" s="31">
        <f>IFERROR('σ и σw, МПа'!D27*$BE$2,"-")</f>
        <v>143.33333333333334</v>
      </c>
      <c r="E27" s="32">
        <f>IFERROR('σ и σw, МПа'!E27*$BE$2,"-")</f>
        <v>137.33333333333334</v>
      </c>
      <c r="F27" s="32">
        <f>IFERROR('σ и σw, МПа'!F27*$BE$2,"-")</f>
        <v>130.66666666666666</v>
      </c>
      <c r="G27" s="32">
        <f>IFERROR('σ и σw, МПа'!G27*$BE$2,"-")</f>
        <v>124</v>
      </c>
      <c r="H27" s="32">
        <f>IFERROR('σ и σw, МПа'!H27*$BE$2,"-")</f>
        <v>124</v>
      </c>
      <c r="I27" s="32">
        <f>IFERROR('σ и σw, МПа'!I27*$BE$2,"-")</f>
        <v>124</v>
      </c>
      <c r="J27" s="32">
        <f>IFERROR('σ и σw, МПа'!J27*$BE$2,"-")</f>
        <v>124</v>
      </c>
      <c r="K27" s="32">
        <f>IFERROR('σ и σw, МПа'!K27*$BE$2,"-")</f>
        <v>118</v>
      </c>
      <c r="L27" s="32" t="str">
        <f>IFERROR('σ и σw, МПа'!L27*$BE$2,"-")</f>
        <v>-</v>
      </c>
      <c r="M27" s="32" t="str">
        <f>IFERROR('σ и σw, МПа'!M27*$BE$2,"-")</f>
        <v>-</v>
      </c>
      <c r="N27" s="32" t="str">
        <f>IFERROR('σ и σw, МПа'!N27*$BE$2,"-")</f>
        <v>-</v>
      </c>
      <c r="O27" s="32" t="str">
        <f>IFERROR('σ и σw, МПа'!O27*$BE$2,"-")</f>
        <v>-</v>
      </c>
      <c r="P27" s="33" t="str">
        <f>IFERROR('σ и σw, МПа'!P27*$BE$2,"-")</f>
        <v>-</v>
      </c>
      <c r="Q27" s="31">
        <f>IFERROR('σ и σw, МПа'!D27*$BF$2,"-")</f>
        <v>186.33333333333334</v>
      </c>
      <c r="R27" s="32">
        <f>IFERROR('σ и σw, МПа'!E27*$BF$2,"-")</f>
        <v>178.53333333333336</v>
      </c>
      <c r="S27" s="32">
        <f>IFERROR('σ и σw, МПа'!F27*$BF$2,"-")</f>
        <v>169.86666666666667</v>
      </c>
      <c r="T27" s="32">
        <f>IFERROR('σ и σw, МПа'!G27*$BF$2,"-")</f>
        <v>161.20000000000002</v>
      </c>
      <c r="U27" s="32">
        <f>IFERROR('σ и σw, МПа'!H27*$BF$2,"-")</f>
        <v>161.20000000000002</v>
      </c>
      <c r="V27" s="32">
        <f>IFERROR('σ и σw, МПа'!I27*$BF$2,"-")</f>
        <v>161.20000000000002</v>
      </c>
      <c r="W27" s="32">
        <f>IFERROR('σ и σw, МПа'!J27*$BF$2,"-")</f>
        <v>161.20000000000002</v>
      </c>
      <c r="X27" s="32">
        <f>IFERROR('σ и σw, МПа'!K27*$BF$2,"-")</f>
        <v>153.4</v>
      </c>
      <c r="Y27" s="32" t="str">
        <f>IFERROR('σ и σw, МПа'!L27*$BF$2,"-")</f>
        <v>-</v>
      </c>
      <c r="Z27" s="32" t="str">
        <f>IFERROR('σ и σw, МПа'!M27*$BF$2,"-")</f>
        <v>-</v>
      </c>
      <c r="AA27" s="32" t="str">
        <f>IFERROR('σ и σw, МПа'!N27*$BF$2,"-")</f>
        <v>-</v>
      </c>
      <c r="AB27" s="32" t="str">
        <f>IFERROR('σ и σw, МПа'!O27*$BF$2,"-")</f>
        <v>-</v>
      </c>
      <c r="AC27" s="33" t="str">
        <f>IFERROR('σ и σw, МПа'!P27*$BF$2,"-")</f>
        <v>-</v>
      </c>
      <c r="AD27" s="31">
        <f>IFERROR('σ и σw, МПа'!Q27*$BG$2,"-")</f>
        <v>139.75</v>
      </c>
      <c r="AE27" s="32">
        <f>IFERROR('σ и σw, МПа'!R27*$BG$2,"-")</f>
        <v>133.9</v>
      </c>
      <c r="AF27" s="32">
        <f>IFERROR('σ и σw, МПа'!S27*$BG$2,"-")</f>
        <v>127.4</v>
      </c>
      <c r="AG27" s="32">
        <f>IFERROR('σ и σw, МПа'!T27*$BG$2,"-")</f>
        <v>120.9</v>
      </c>
      <c r="AH27" s="32">
        <f>IFERROR('σ и σw, МПа'!U27*$BG$2,"-")</f>
        <v>120.9</v>
      </c>
      <c r="AI27" s="32">
        <f>IFERROR('σ и σw, МПа'!V27*$BG$2,"-")</f>
        <v>120.9</v>
      </c>
      <c r="AJ27" s="32">
        <f>IFERROR('σ и σw, МПа'!W27*$BG$2,"-")</f>
        <v>120.9</v>
      </c>
      <c r="AK27" s="32">
        <f>IFERROR('σ и σw, МПа'!X27*$BG$2,"-")</f>
        <v>115.05</v>
      </c>
      <c r="AL27" s="32" t="str">
        <f>IFERROR('σ и σw, МПа'!Y27*$BG$2,"-")</f>
        <v>-</v>
      </c>
      <c r="AM27" s="32" t="str">
        <f>IFERROR('σ и σw, МПа'!Z27*$BG$2,"-")</f>
        <v>-</v>
      </c>
      <c r="AN27" s="32" t="str">
        <f>IFERROR('σ и σw, МПа'!AA27*$BG$2,"-")</f>
        <v>-</v>
      </c>
      <c r="AO27" s="32" t="str">
        <f>IFERROR('σ и σw, МПа'!AB27*$BG$2,"-")</f>
        <v>-</v>
      </c>
      <c r="AP27" s="33" t="str">
        <f>IFERROR('σ и σw, МПа'!AC27*$BG$2,"-")</f>
        <v>-</v>
      </c>
      <c r="AQ27" s="31">
        <f>IFERROR('σ и σw, МПа'!Q27*$BH$2,"-")</f>
        <v>182.75</v>
      </c>
      <c r="AR27" s="32">
        <f>IFERROR('σ и σw, МПа'!R27*$BH$2,"-")</f>
        <v>175.1</v>
      </c>
      <c r="AS27" s="32">
        <f>IFERROR('σ и σw, МПа'!S27*$BH$2,"-")</f>
        <v>166.6</v>
      </c>
      <c r="AT27" s="32">
        <f>IFERROR('σ и σw, МПа'!T27*$BH$2,"-")</f>
        <v>158.1</v>
      </c>
      <c r="AU27" s="32">
        <f>IFERROR('σ и σw, МПа'!U27*$BH$2,"-")</f>
        <v>158.1</v>
      </c>
      <c r="AV27" s="32">
        <f>IFERROR('σ и σw, МПа'!V27*$BH$2,"-")</f>
        <v>158.1</v>
      </c>
      <c r="AW27" s="32">
        <f>IFERROR('σ и σw, МПа'!W27*$BH$2,"-")</f>
        <v>158.1</v>
      </c>
      <c r="AX27" s="32">
        <f>IFERROR('σ и σw, МПа'!X27*$BH$2,"-")</f>
        <v>150.44999999999999</v>
      </c>
      <c r="AY27" s="32" t="str">
        <f>IFERROR('σ и σw, МПа'!Y27*$BH$2,"-")</f>
        <v>-</v>
      </c>
      <c r="AZ27" s="32" t="str">
        <f>IFERROR('σ и σw, МПа'!Z27*$BH$2,"-")</f>
        <v>-</v>
      </c>
      <c r="BA27" s="32" t="str">
        <f>IFERROR('σ и σw, МПа'!AA27*$BH$2,"-")</f>
        <v>-</v>
      </c>
      <c r="BB27" s="32" t="str">
        <f>IFERROR('σ и σw, МПа'!AB27*$BH$2,"-")</f>
        <v>-</v>
      </c>
      <c r="BC27" s="33" t="str">
        <f>IFERROR('σ и σw, МПа'!AC27*$BH$2,"-")</f>
        <v>-</v>
      </c>
    </row>
    <row r="28" spans="1:55" x14ac:dyDescent="0.25">
      <c r="A28" s="10" t="str">
        <f>INDEX('Обработка исходного'!B:B,ROW($B$3)+4*(ROW($B28)-ROW($B$3)))</f>
        <v>Сталь углеродистая</v>
      </c>
      <c r="B28" s="47" t="str">
        <f>INDEX('Обработка исходного'!D:D,ROW($B$3)+4*(ROW($B28)-ROW($B$3)))</f>
        <v>22К</v>
      </c>
      <c r="C28" s="27" t="str">
        <f>'Rp0,2, МПа'!C28</f>
        <v>Поковки диаметром от 300 до 800 мм, КП195*</v>
      </c>
      <c r="D28" s="31">
        <f>IFERROR('σ и σw, МПа'!D28*$BE$2,"-")</f>
        <v>130</v>
      </c>
      <c r="E28" s="32">
        <f>IFERROR('σ и σw, МПа'!E28*$BE$2,"-")</f>
        <v>124</v>
      </c>
      <c r="F28" s="32">
        <f>IFERROR('σ и σw, МПа'!F28*$BE$2,"-")</f>
        <v>118</v>
      </c>
      <c r="G28" s="32">
        <f>IFERROR('σ и σw, МПа'!G28*$BE$2,"-")</f>
        <v>111.33333333333333</v>
      </c>
      <c r="H28" s="32">
        <f>IFERROR('σ и σw, МПа'!H28*$BE$2,"-")</f>
        <v>111.33333333333333</v>
      </c>
      <c r="I28" s="32">
        <f>IFERROR('σ и σw, МПа'!I28*$BE$2,"-")</f>
        <v>104.66666666666667</v>
      </c>
      <c r="J28" s="32">
        <f>IFERROR('σ и σw, МПа'!J28*$BE$2,"-")</f>
        <v>104.66666666666667</v>
      </c>
      <c r="K28" s="32">
        <f>IFERROR('σ и σw, МПа'!K28*$BE$2,"-")</f>
        <v>91.333333333333329</v>
      </c>
      <c r="L28" s="32" t="str">
        <f>IFERROR('σ и σw, МПа'!L28*$BE$2,"-")</f>
        <v>-</v>
      </c>
      <c r="M28" s="32" t="str">
        <f>IFERROR('σ и σw, МПа'!M28*$BE$2,"-")</f>
        <v>-</v>
      </c>
      <c r="N28" s="32" t="str">
        <f>IFERROR('σ и σw, МПа'!N28*$BE$2,"-")</f>
        <v>-</v>
      </c>
      <c r="O28" s="32" t="str">
        <f>IFERROR('σ и σw, МПа'!O28*$BE$2,"-")</f>
        <v>-</v>
      </c>
      <c r="P28" s="33" t="str">
        <f>IFERROR('σ и σw, МПа'!P28*$BE$2,"-")</f>
        <v>-</v>
      </c>
      <c r="Q28" s="31">
        <f>IFERROR('σ и σw, МПа'!D28*$BF$2,"-")</f>
        <v>169</v>
      </c>
      <c r="R28" s="32">
        <f>IFERROR('σ и σw, МПа'!E28*$BF$2,"-")</f>
        <v>161.20000000000002</v>
      </c>
      <c r="S28" s="32">
        <f>IFERROR('σ и σw, МПа'!F28*$BF$2,"-")</f>
        <v>153.4</v>
      </c>
      <c r="T28" s="32">
        <f>IFERROR('σ и σw, МПа'!G28*$BF$2,"-")</f>
        <v>144.73333333333332</v>
      </c>
      <c r="U28" s="32">
        <f>IFERROR('σ и σw, МПа'!H28*$BF$2,"-")</f>
        <v>144.73333333333332</v>
      </c>
      <c r="V28" s="32">
        <f>IFERROR('σ и σw, МПа'!I28*$BF$2,"-")</f>
        <v>136.06666666666669</v>
      </c>
      <c r="W28" s="32">
        <f>IFERROR('σ и σw, МПа'!J28*$BF$2,"-")</f>
        <v>136.06666666666669</v>
      </c>
      <c r="X28" s="32">
        <f>IFERROR('σ и σw, МПа'!K28*$BF$2,"-")</f>
        <v>118.73333333333333</v>
      </c>
      <c r="Y28" s="32" t="str">
        <f>IFERROR('σ и σw, МПа'!L28*$BF$2,"-")</f>
        <v>-</v>
      </c>
      <c r="Z28" s="32" t="str">
        <f>IFERROR('σ и σw, МПа'!M28*$BF$2,"-")</f>
        <v>-</v>
      </c>
      <c r="AA28" s="32" t="str">
        <f>IFERROR('σ и σw, МПа'!N28*$BF$2,"-")</f>
        <v>-</v>
      </c>
      <c r="AB28" s="32" t="str">
        <f>IFERROR('σ и σw, МПа'!O28*$BF$2,"-")</f>
        <v>-</v>
      </c>
      <c r="AC28" s="33" t="str">
        <f>IFERROR('σ и σw, МПа'!P28*$BF$2,"-")</f>
        <v>-</v>
      </c>
      <c r="AD28" s="31">
        <f>IFERROR('σ и σw, МПа'!Q28*$BG$2,"-")</f>
        <v>126.75</v>
      </c>
      <c r="AE28" s="32">
        <f>IFERROR('σ и σw, МПа'!R28*$BG$2,"-")</f>
        <v>120.9</v>
      </c>
      <c r="AF28" s="32">
        <f>IFERROR('σ и σw, МПа'!S28*$BG$2,"-")</f>
        <v>115.05</v>
      </c>
      <c r="AG28" s="32">
        <f>IFERROR('σ и σw, МПа'!T28*$BG$2,"-")</f>
        <v>108.55</v>
      </c>
      <c r="AH28" s="32">
        <f>IFERROR('σ и σw, МПа'!U28*$BG$2,"-")</f>
        <v>108.55</v>
      </c>
      <c r="AI28" s="32">
        <f>IFERROR('σ и σw, МПа'!V28*$BG$2,"-")</f>
        <v>102.05</v>
      </c>
      <c r="AJ28" s="32">
        <f>IFERROR('σ и σw, МПа'!W28*$BG$2,"-")</f>
        <v>102.05</v>
      </c>
      <c r="AK28" s="32">
        <f>IFERROR('σ и σw, МПа'!X28*$BG$2,"-")</f>
        <v>89.05</v>
      </c>
      <c r="AL28" s="32" t="str">
        <f>IFERROR('σ и σw, МПа'!Y28*$BG$2,"-")</f>
        <v>-</v>
      </c>
      <c r="AM28" s="32" t="str">
        <f>IFERROR('σ и σw, МПа'!Z28*$BG$2,"-")</f>
        <v>-</v>
      </c>
      <c r="AN28" s="32" t="str">
        <f>IFERROR('σ и σw, МПа'!AA28*$BG$2,"-")</f>
        <v>-</v>
      </c>
      <c r="AO28" s="32" t="str">
        <f>IFERROR('σ и σw, МПа'!AB28*$BG$2,"-")</f>
        <v>-</v>
      </c>
      <c r="AP28" s="33" t="str">
        <f>IFERROR('σ и σw, МПа'!AC28*$BG$2,"-")</f>
        <v>-</v>
      </c>
      <c r="AQ28" s="31">
        <f>IFERROR('σ и σw, МПа'!Q28*$BH$2,"-")</f>
        <v>165.75</v>
      </c>
      <c r="AR28" s="32">
        <f>IFERROR('σ и σw, МПа'!R28*$BH$2,"-")</f>
        <v>158.1</v>
      </c>
      <c r="AS28" s="32">
        <f>IFERROR('σ и σw, МПа'!S28*$BH$2,"-")</f>
        <v>150.44999999999999</v>
      </c>
      <c r="AT28" s="32">
        <f>IFERROR('σ и σw, МПа'!T28*$BH$2,"-")</f>
        <v>141.94999999999999</v>
      </c>
      <c r="AU28" s="32">
        <f>IFERROR('σ и σw, МПа'!U28*$BH$2,"-")</f>
        <v>141.94999999999999</v>
      </c>
      <c r="AV28" s="32">
        <f>IFERROR('σ и σw, МПа'!V28*$BH$2,"-")</f>
        <v>133.44999999999999</v>
      </c>
      <c r="AW28" s="32">
        <f>IFERROR('σ и σw, МПа'!W28*$BH$2,"-")</f>
        <v>133.44999999999999</v>
      </c>
      <c r="AX28" s="32">
        <f>IFERROR('σ и σw, МПа'!X28*$BH$2,"-")</f>
        <v>116.45</v>
      </c>
      <c r="AY28" s="32" t="str">
        <f>IFERROR('σ и σw, МПа'!Y28*$BH$2,"-")</f>
        <v>-</v>
      </c>
      <c r="AZ28" s="32" t="str">
        <f>IFERROR('σ и σw, МПа'!Z28*$BH$2,"-")</f>
        <v>-</v>
      </c>
      <c r="BA28" s="32" t="str">
        <f>IFERROR('σ и σw, МПа'!AA28*$BH$2,"-")</f>
        <v>-</v>
      </c>
      <c r="BB28" s="32" t="str">
        <f>IFERROR('σ и σw, МПа'!AB28*$BH$2,"-")</f>
        <v>-</v>
      </c>
      <c r="BC28" s="33" t="str">
        <f>IFERROR('σ и σw, МПа'!AC28*$BH$2,"-")</f>
        <v>-</v>
      </c>
    </row>
    <row r="29" spans="1:55" x14ac:dyDescent="0.25">
      <c r="A29" s="10" t="str">
        <f>INDEX('Обработка исходного'!B:B,ROW($B$3)+4*(ROW($B29)-ROW($B$3)))</f>
        <v>Сталь углеродистая</v>
      </c>
      <c r="B29" s="47" t="str">
        <f>INDEX('Обработка исходного'!D:D,ROW($B$3)+4*(ROW($B29)-ROW($B$3)))</f>
        <v>22К</v>
      </c>
      <c r="C29" s="27" t="str">
        <f>'Rp0,2, МПа'!C29</f>
        <v>Поковки диаметром от 100 до 800 мм, КП215*</v>
      </c>
      <c r="D29" s="31">
        <f>IFERROR('σ и σw, МПа'!D29*$BE$2,"-")</f>
        <v>143.33333333333334</v>
      </c>
      <c r="E29" s="32">
        <f>IFERROR('σ и σw, МПа'!E29*$BE$2,"-")</f>
        <v>137.33333333333334</v>
      </c>
      <c r="F29" s="32">
        <f>IFERROR('σ и σw, МПа'!F29*$BE$2,"-")</f>
        <v>130.66666666666666</v>
      </c>
      <c r="G29" s="32">
        <f>IFERROR('σ и σw, МПа'!G29*$BE$2,"-")</f>
        <v>124</v>
      </c>
      <c r="H29" s="32">
        <f>IFERROR('σ и σw, МПа'!H29*$BE$2,"-")</f>
        <v>124</v>
      </c>
      <c r="I29" s="32">
        <f>IFERROR('σ и σw, МПа'!I29*$BE$2,"-")</f>
        <v>124</v>
      </c>
      <c r="J29" s="32">
        <f>IFERROR('σ и σw, МПа'!J29*$BE$2,"-")</f>
        <v>124</v>
      </c>
      <c r="K29" s="32">
        <f>IFERROR('σ и σw, МПа'!K29*$BE$2,"-")</f>
        <v>118</v>
      </c>
      <c r="L29" s="32" t="str">
        <f>IFERROR('σ и σw, МПа'!L29*$BE$2,"-")</f>
        <v>-</v>
      </c>
      <c r="M29" s="32" t="str">
        <f>IFERROR('σ и σw, МПа'!M29*$BE$2,"-")</f>
        <v>-</v>
      </c>
      <c r="N29" s="32" t="str">
        <f>IFERROR('σ и σw, МПа'!N29*$BE$2,"-")</f>
        <v>-</v>
      </c>
      <c r="O29" s="32" t="str">
        <f>IFERROR('σ и σw, МПа'!O29*$BE$2,"-")</f>
        <v>-</v>
      </c>
      <c r="P29" s="33" t="str">
        <f>IFERROR('σ и σw, МПа'!P29*$BE$2,"-")</f>
        <v>-</v>
      </c>
      <c r="Q29" s="31">
        <f>IFERROR('σ и σw, МПа'!D29*$BF$2,"-")</f>
        <v>186.33333333333334</v>
      </c>
      <c r="R29" s="32">
        <f>IFERROR('σ и σw, МПа'!E29*$BF$2,"-")</f>
        <v>178.53333333333336</v>
      </c>
      <c r="S29" s="32">
        <f>IFERROR('σ и σw, МПа'!F29*$BF$2,"-")</f>
        <v>169.86666666666667</v>
      </c>
      <c r="T29" s="32">
        <f>IFERROR('σ и σw, МПа'!G29*$BF$2,"-")</f>
        <v>161.20000000000002</v>
      </c>
      <c r="U29" s="32">
        <f>IFERROR('σ и σw, МПа'!H29*$BF$2,"-")</f>
        <v>161.20000000000002</v>
      </c>
      <c r="V29" s="32">
        <f>IFERROR('σ и σw, МПа'!I29*$BF$2,"-")</f>
        <v>161.20000000000002</v>
      </c>
      <c r="W29" s="32">
        <f>IFERROR('σ и σw, МПа'!J29*$BF$2,"-")</f>
        <v>161.20000000000002</v>
      </c>
      <c r="X29" s="32">
        <f>IFERROR('σ и σw, МПа'!K29*$BF$2,"-")</f>
        <v>153.4</v>
      </c>
      <c r="Y29" s="32" t="str">
        <f>IFERROR('σ и σw, МПа'!L29*$BF$2,"-")</f>
        <v>-</v>
      </c>
      <c r="Z29" s="32" t="str">
        <f>IFERROR('σ и σw, МПа'!M29*$BF$2,"-")</f>
        <v>-</v>
      </c>
      <c r="AA29" s="32" t="str">
        <f>IFERROR('σ и σw, МПа'!N29*$BF$2,"-")</f>
        <v>-</v>
      </c>
      <c r="AB29" s="32" t="str">
        <f>IFERROR('σ и σw, МПа'!O29*$BF$2,"-")</f>
        <v>-</v>
      </c>
      <c r="AC29" s="33" t="str">
        <f>IFERROR('σ и σw, МПа'!P29*$BF$2,"-")</f>
        <v>-</v>
      </c>
      <c r="AD29" s="31">
        <f>IFERROR('σ и σw, МПа'!Q29*$BG$2,"-")</f>
        <v>139.75</v>
      </c>
      <c r="AE29" s="32">
        <f>IFERROR('σ и σw, МПа'!R29*$BG$2,"-")</f>
        <v>133.9</v>
      </c>
      <c r="AF29" s="32">
        <f>IFERROR('σ и σw, МПа'!S29*$BG$2,"-")</f>
        <v>127.4</v>
      </c>
      <c r="AG29" s="32">
        <f>IFERROR('σ и σw, МПа'!T29*$BG$2,"-")</f>
        <v>120.9</v>
      </c>
      <c r="AH29" s="32">
        <f>IFERROR('σ и σw, МПа'!U29*$BG$2,"-")</f>
        <v>120.9</v>
      </c>
      <c r="AI29" s="32">
        <f>IFERROR('σ и σw, МПа'!V29*$BG$2,"-")</f>
        <v>120.9</v>
      </c>
      <c r="AJ29" s="32">
        <f>IFERROR('σ и σw, МПа'!W29*$BG$2,"-")</f>
        <v>120.9</v>
      </c>
      <c r="AK29" s="32">
        <f>IFERROR('σ и σw, МПа'!X29*$BG$2,"-")</f>
        <v>115.05</v>
      </c>
      <c r="AL29" s="32" t="str">
        <f>IFERROR('σ и σw, МПа'!Y29*$BG$2,"-")</f>
        <v>-</v>
      </c>
      <c r="AM29" s="32" t="str">
        <f>IFERROR('σ и σw, МПа'!Z29*$BG$2,"-")</f>
        <v>-</v>
      </c>
      <c r="AN29" s="32" t="str">
        <f>IFERROR('σ и σw, МПа'!AA29*$BG$2,"-")</f>
        <v>-</v>
      </c>
      <c r="AO29" s="32" t="str">
        <f>IFERROR('σ и σw, МПа'!AB29*$BG$2,"-")</f>
        <v>-</v>
      </c>
      <c r="AP29" s="33" t="str">
        <f>IFERROR('σ и σw, МПа'!AC29*$BG$2,"-")</f>
        <v>-</v>
      </c>
      <c r="AQ29" s="31">
        <f>IFERROR('σ и σw, МПа'!Q29*$BH$2,"-")</f>
        <v>182.75</v>
      </c>
      <c r="AR29" s="32">
        <f>IFERROR('σ и σw, МПа'!R29*$BH$2,"-")</f>
        <v>175.1</v>
      </c>
      <c r="AS29" s="32">
        <f>IFERROR('σ и σw, МПа'!S29*$BH$2,"-")</f>
        <v>166.6</v>
      </c>
      <c r="AT29" s="32">
        <f>IFERROR('σ и σw, МПа'!T29*$BH$2,"-")</f>
        <v>158.1</v>
      </c>
      <c r="AU29" s="32">
        <f>IFERROR('σ и σw, МПа'!U29*$BH$2,"-")</f>
        <v>158.1</v>
      </c>
      <c r="AV29" s="32">
        <f>IFERROR('σ и σw, МПа'!V29*$BH$2,"-")</f>
        <v>158.1</v>
      </c>
      <c r="AW29" s="32">
        <f>IFERROR('σ и σw, МПа'!W29*$BH$2,"-")</f>
        <v>158.1</v>
      </c>
      <c r="AX29" s="32">
        <f>IFERROR('σ и σw, МПа'!X29*$BH$2,"-")</f>
        <v>150.44999999999999</v>
      </c>
      <c r="AY29" s="32" t="str">
        <f>IFERROR('σ и σw, МПа'!Y29*$BH$2,"-")</f>
        <v>-</v>
      </c>
      <c r="AZ29" s="32" t="str">
        <f>IFERROR('σ и σw, МПа'!Z29*$BH$2,"-")</f>
        <v>-</v>
      </c>
      <c r="BA29" s="32" t="str">
        <f>IFERROR('σ и σw, МПа'!AA29*$BH$2,"-")</f>
        <v>-</v>
      </c>
      <c r="BB29" s="32" t="str">
        <f>IFERROR('σ и σw, МПа'!AB29*$BH$2,"-")</f>
        <v>-</v>
      </c>
      <c r="BC29" s="33" t="str">
        <f>IFERROR('σ и σw, МПа'!AC29*$BH$2,"-")</f>
        <v>-</v>
      </c>
    </row>
    <row r="30" spans="1:55" x14ac:dyDescent="0.25">
      <c r="A30" s="10" t="str">
        <f>INDEX('Обработка исходного'!B:B,ROW($B$3)+4*(ROW($B30)-ROW($B$3)))</f>
        <v>Сталь углеродистая</v>
      </c>
      <c r="B30" s="47">
        <f>INDEX('Обработка исходного'!D:D,ROW($B$3)+4*(ROW($B30)-ROW($B$3)))</f>
        <v>25</v>
      </c>
      <c r="C30" s="27" t="str">
        <f>'Rp0,2, МПа'!C30</f>
        <v>Поковки диаметром до 500 мм, КП175*</v>
      </c>
      <c r="D30" s="31">
        <f>IFERROR('σ и σw, МПа'!D30*$BE$2,"-")</f>
        <v>116.66666666666667</v>
      </c>
      <c r="E30" s="32">
        <f>IFERROR('σ и σw, МПа'!E30*$BE$2,"-")</f>
        <v>111.33333333333333</v>
      </c>
      <c r="F30" s="32">
        <f>IFERROR('σ и σw, МПа'!F30*$BE$2,"-")</f>
        <v>104.66666666666667</v>
      </c>
      <c r="G30" s="32">
        <f>IFERROR('σ и σw, МПа'!G30*$BE$2,"-")</f>
        <v>98</v>
      </c>
      <c r="H30" s="32">
        <f>IFERROR('σ и σw, МПа'!H30*$BE$2,"-")</f>
        <v>91.333333333333329</v>
      </c>
      <c r="I30" s="32">
        <f>IFERROR('σ и σw, МПа'!I30*$BE$2,"-")</f>
        <v>85.333333333333329</v>
      </c>
      <c r="J30" s="32">
        <f>IFERROR('σ и σw, МПа'!J30*$BE$2,"-")</f>
        <v>78.666666666666671</v>
      </c>
      <c r="K30" s="32">
        <f>IFERROR('σ и σw, МПа'!K30*$BE$2,"-")</f>
        <v>72</v>
      </c>
      <c r="L30" s="32" t="str">
        <f>IFERROR('σ и σw, МПа'!L30*$BE$2,"-")</f>
        <v>-</v>
      </c>
      <c r="M30" s="32" t="str">
        <f>IFERROR('σ и σw, МПа'!M30*$BE$2,"-")</f>
        <v>-</v>
      </c>
      <c r="N30" s="32" t="str">
        <f>IFERROR('σ и σw, МПа'!N30*$BE$2,"-")</f>
        <v>-</v>
      </c>
      <c r="O30" s="32" t="str">
        <f>IFERROR('σ и σw, МПа'!O30*$BE$2,"-")</f>
        <v>-</v>
      </c>
      <c r="P30" s="33" t="str">
        <f>IFERROR('σ и σw, МПа'!P30*$BE$2,"-")</f>
        <v>-</v>
      </c>
      <c r="Q30" s="31">
        <f>IFERROR('σ и σw, МПа'!D30*$BF$2,"-")</f>
        <v>151.66666666666669</v>
      </c>
      <c r="R30" s="32">
        <f>IFERROR('σ и σw, МПа'!E30*$BF$2,"-")</f>
        <v>144.73333333333332</v>
      </c>
      <c r="S30" s="32">
        <f>IFERROR('σ и σw, МПа'!F30*$BF$2,"-")</f>
        <v>136.06666666666669</v>
      </c>
      <c r="T30" s="32">
        <f>IFERROR('σ и σw, МПа'!G30*$BF$2,"-")</f>
        <v>127.4</v>
      </c>
      <c r="U30" s="32">
        <f>IFERROR('σ и σw, МПа'!H30*$BF$2,"-")</f>
        <v>118.73333333333333</v>
      </c>
      <c r="V30" s="32">
        <f>IFERROR('σ и σw, МПа'!I30*$BF$2,"-")</f>
        <v>110.93333333333334</v>
      </c>
      <c r="W30" s="32">
        <f>IFERROR('σ и σw, МПа'!J30*$BF$2,"-")</f>
        <v>102.26666666666668</v>
      </c>
      <c r="X30" s="32">
        <f>IFERROR('σ и σw, МПа'!K30*$BF$2,"-")</f>
        <v>93.600000000000009</v>
      </c>
      <c r="Y30" s="32" t="str">
        <f>IFERROR('σ и σw, МПа'!L30*$BF$2,"-")</f>
        <v>-</v>
      </c>
      <c r="Z30" s="32" t="str">
        <f>IFERROR('σ и σw, МПа'!M30*$BF$2,"-")</f>
        <v>-</v>
      </c>
      <c r="AA30" s="32" t="str">
        <f>IFERROR('σ и σw, МПа'!N30*$BF$2,"-")</f>
        <v>-</v>
      </c>
      <c r="AB30" s="32" t="str">
        <f>IFERROR('σ и σw, МПа'!O30*$BF$2,"-")</f>
        <v>-</v>
      </c>
      <c r="AC30" s="33" t="str">
        <f>IFERROR('σ и σw, МПа'!P30*$BF$2,"-")</f>
        <v>-</v>
      </c>
      <c r="AD30" s="31">
        <f>IFERROR('σ и σw, МПа'!Q30*$BG$2,"-")</f>
        <v>113.75</v>
      </c>
      <c r="AE30" s="32">
        <f>IFERROR('σ и σw, МПа'!R30*$BG$2,"-")</f>
        <v>108.55</v>
      </c>
      <c r="AF30" s="32">
        <f>IFERROR('σ и σw, МПа'!S30*$BG$2,"-")</f>
        <v>102.05</v>
      </c>
      <c r="AG30" s="32">
        <f>IFERROR('σ и σw, МПа'!T30*$BG$2,"-")</f>
        <v>95.55</v>
      </c>
      <c r="AH30" s="32">
        <f>IFERROR('σ и σw, МПа'!U30*$BG$2,"-")</f>
        <v>89.05</v>
      </c>
      <c r="AI30" s="32">
        <f>IFERROR('σ и σw, МПа'!V30*$BG$2,"-")</f>
        <v>83.2</v>
      </c>
      <c r="AJ30" s="32">
        <f>IFERROR('σ и σw, МПа'!W30*$BG$2,"-")</f>
        <v>76.7</v>
      </c>
      <c r="AK30" s="32">
        <f>IFERROR('σ и σw, МПа'!X30*$BG$2,"-")</f>
        <v>70.2</v>
      </c>
      <c r="AL30" s="32" t="str">
        <f>IFERROR('σ и σw, МПа'!Y30*$BG$2,"-")</f>
        <v>-</v>
      </c>
      <c r="AM30" s="32" t="str">
        <f>IFERROR('σ и σw, МПа'!Z30*$BG$2,"-")</f>
        <v>-</v>
      </c>
      <c r="AN30" s="32" t="str">
        <f>IFERROR('σ и σw, МПа'!AA30*$BG$2,"-")</f>
        <v>-</v>
      </c>
      <c r="AO30" s="32" t="str">
        <f>IFERROR('σ и σw, МПа'!AB30*$BG$2,"-")</f>
        <v>-</v>
      </c>
      <c r="AP30" s="33" t="str">
        <f>IFERROR('σ и σw, МПа'!AC30*$BG$2,"-")</f>
        <v>-</v>
      </c>
      <c r="AQ30" s="31">
        <f>IFERROR('σ и σw, МПа'!Q30*$BH$2,"-")</f>
        <v>148.75</v>
      </c>
      <c r="AR30" s="32">
        <f>IFERROR('σ и σw, МПа'!R30*$BH$2,"-")</f>
        <v>141.94999999999999</v>
      </c>
      <c r="AS30" s="32">
        <f>IFERROR('σ и σw, МПа'!S30*$BH$2,"-")</f>
        <v>133.44999999999999</v>
      </c>
      <c r="AT30" s="32">
        <f>IFERROR('σ и σw, МПа'!T30*$BH$2,"-")</f>
        <v>124.95</v>
      </c>
      <c r="AU30" s="32">
        <f>IFERROR('σ и σw, МПа'!U30*$BH$2,"-")</f>
        <v>116.45</v>
      </c>
      <c r="AV30" s="32">
        <f>IFERROR('σ и σw, МПа'!V30*$BH$2,"-")</f>
        <v>108.8</v>
      </c>
      <c r="AW30" s="32">
        <f>IFERROR('σ и σw, МПа'!W30*$BH$2,"-")</f>
        <v>100.3</v>
      </c>
      <c r="AX30" s="32">
        <f>IFERROR('σ и σw, МПа'!X30*$BH$2,"-")</f>
        <v>91.8</v>
      </c>
      <c r="AY30" s="32" t="str">
        <f>IFERROR('σ и σw, МПа'!Y30*$BH$2,"-")</f>
        <v>-</v>
      </c>
      <c r="AZ30" s="32" t="str">
        <f>IFERROR('σ и σw, МПа'!Z30*$BH$2,"-")</f>
        <v>-</v>
      </c>
      <c r="BA30" s="32" t="str">
        <f>IFERROR('σ и σw, МПа'!AA30*$BH$2,"-")</f>
        <v>-</v>
      </c>
      <c r="BB30" s="32" t="str">
        <f>IFERROR('σ и σw, МПа'!AB30*$BH$2,"-")</f>
        <v>-</v>
      </c>
      <c r="BC30" s="33" t="str">
        <f>IFERROR('σ и σw, МПа'!AC30*$BH$2,"-")</f>
        <v>-</v>
      </c>
    </row>
    <row r="31" spans="1:55" x14ac:dyDescent="0.25">
      <c r="A31" s="10" t="str">
        <f>INDEX('Обработка исходного'!B:B,ROW($B$3)+4*(ROW($B31)-ROW($B$3)))</f>
        <v>Сталь углеродистая</v>
      </c>
      <c r="B31" s="47">
        <f>INDEX('Обработка исходного'!D:D,ROW($B$3)+4*(ROW($B31)-ROW($B$3)))</f>
        <v>25</v>
      </c>
      <c r="C31" s="27" t="str">
        <f>'Rp0,2, МПа'!C31</f>
        <v>Поковки диаметром до 500 мм, КП195*</v>
      </c>
      <c r="D31" s="31">
        <f>IFERROR('σ и σw, МПа'!D31*$BE$2,"-")</f>
        <v>130</v>
      </c>
      <c r="E31" s="32">
        <f>IFERROR('σ и σw, МПа'!E31*$BE$2,"-")</f>
        <v>130</v>
      </c>
      <c r="F31" s="32">
        <f>IFERROR('σ и σw, МПа'!F31*$BE$2,"-")</f>
        <v>118</v>
      </c>
      <c r="G31" s="32">
        <f>IFERROR('σ и σw, МПа'!G31*$BE$2,"-")</f>
        <v>111.33333333333333</v>
      </c>
      <c r="H31" s="32">
        <f>IFERROR('σ и σw, МПа'!H31*$BE$2,"-")</f>
        <v>104.66666666666667</v>
      </c>
      <c r="I31" s="32">
        <f>IFERROR('σ и σw, МПа'!I31*$BE$2,"-")</f>
        <v>91.333333333333329</v>
      </c>
      <c r="J31" s="32">
        <f>IFERROR('σ и σw, МПа'!J31*$BE$2,"-")</f>
        <v>85.333333333333329</v>
      </c>
      <c r="K31" s="32">
        <f>IFERROR('σ и σw, МПа'!K31*$BE$2,"-")</f>
        <v>78.666666666666671</v>
      </c>
      <c r="L31" s="32" t="str">
        <f>IFERROR('σ и σw, МПа'!L31*$BE$2,"-")</f>
        <v>-</v>
      </c>
      <c r="M31" s="32" t="str">
        <f>IFERROR('σ и σw, МПа'!M31*$BE$2,"-")</f>
        <v>-</v>
      </c>
      <c r="N31" s="32" t="str">
        <f>IFERROR('σ и σw, МПа'!N31*$BE$2,"-")</f>
        <v>-</v>
      </c>
      <c r="O31" s="32" t="str">
        <f>IFERROR('σ и σw, МПа'!O31*$BE$2,"-")</f>
        <v>-</v>
      </c>
      <c r="P31" s="33" t="str">
        <f>IFERROR('σ и σw, МПа'!P31*$BE$2,"-")</f>
        <v>-</v>
      </c>
      <c r="Q31" s="31">
        <f>IFERROR('σ и σw, МПа'!D31*$BF$2,"-")</f>
        <v>169</v>
      </c>
      <c r="R31" s="32">
        <f>IFERROR('σ и σw, МПа'!E31*$BF$2,"-")</f>
        <v>169</v>
      </c>
      <c r="S31" s="32">
        <f>IFERROR('σ и σw, МПа'!F31*$BF$2,"-")</f>
        <v>153.4</v>
      </c>
      <c r="T31" s="32">
        <f>IFERROR('σ и σw, МПа'!G31*$BF$2,"-")</f>
        <v>144.73333333333332</v>
      </c>
      <c r="U31" s="32">
        <f>IFERROR('σ и σw, МПа'!H31*$BF$2,"-")</f>
        <v>136.06666666666669</v>
      </c>
      <c r="V31" s="32">
        <f>IFERROR('σ и σw, МПа'!I31*$BF$2,"-")</f>
        <v>118.73333333333333</v>
      </c>
      <c r="W31" s="32">
        <f>IFERROR('σ и σw, МПа'!J31*$BF$2,"-")</f>
        <v>110.93333333333334</v>
      </c>
      <c r="X31" s="32">
        <f>IFERROR('σ и σw, МПа'!K31*$BF$2,"-")</f>
        <v>102.26666666666668</v>
      </c>
      <c r="Y31" s="32" t="str">
        <f>IFERROR('σ и σw, МПа'!L31*$BF$2,"-")</f>
        <v>-</v>
      </c>
      <c r="Z31" s="32" t="str">
        <f>IFERROR('σ и σw, МПа'!M31*$BF$2,"-")</f>
        <v>-</v>
      </c>
      <c r="AA31" s="32" t="str">
        <f>IFERROR('σ и σw, МПа'!N31*$BF$2,"-")</f>
        <v>-</v>
      </c>
      <c r="AB31" s="32" t="str">
        <f>IFERROR('σ и σw, МПа'!O31*$BF$2,"-")</f>
        <v>-</v>
      </c>
      <c r="AC31" s="33" t="str">
        <f>IFERROR('σ и σw, МПа'!P31*$BF$2,"-")</f>
        <v>-</v>
      </c>
      <c r="AD31" s="31">
        <f>IFERROR('σ и σw, МПа'!Q31*$BG$2,"-")</f>
        <v>126.75</v>
      </c>
      <c r="AE31" s="32">
        <f>IFERROR('σ и σw, МПа'!R31*$BG$2,"-")</f>
        <v>126.75</v>
      </c>
      <c r="AF31" s="32">
        <f>IFERROR('σ и σw, МПа'!S31*$BG$2,"-")</f>
        <v>115.05</v>
      </c>
      <c r="AG31" s="32">
        <f>IFERROR('σ и σw, МПа'!T31*$BG$2,"-")</f>
        <v>108.55</v>
      </c>
      <c r="AH31" s="32">
        <f>IFERROR('σ и σw, МПа'!U31*$BG$2,"-")</f>
        <v>102.05</v>
      </c>
      <c r="AI31" s="32">
        <f>IFERROR('σ и σw, МПа'!V31*$BG$2,"-")</f>
        <v>89.05</v>
      </c>
      <c r="AJ31" s="32">
        <f>IFERROR('σ и σw, МПа'!W31*$BG$2,"-")</f>
        <v>83.2</v>
      </c>
      <c r="AK31" s="32">
        <f>IFERROR('σ и σw, МПа'!X31*$BG$2,"-")</f>
        <v>76.7</v>
      </c>
      <c r="AL31" s="32" t="str">
        <f>IFERROR('σ и σw, МПа'!Y31*$BG$2,"-")</f>
        <v>-</v>
      </c>
      <c r="AM31" s="32" t="str">
        <f>IFERROR('σ и σw, МПа'!Z31*$BG$2,"-")</f>
        <v>-</v>
      </c>
      <c r="AN31" s="32" t="str">
        <f>IFERROR('σ и σw, МПа'!AA31*$BG$2,"-")</f>
        <v>-</v>
      </c>
      <c r="AO31" s="32" t="str">
        <f>IFERROR('σ и σw, МПа'!AB31*$BG$2,"-")</f>
        <v>-</v>
      </c>
      <c r="AP31" s="33" t="str">
        <f>IFERROR('σ и σw, МПа'!AC31*$BG$2,"-")</f>
        <v>-</v>
      </c>
      <c r="AQ31" s="31">
        <f>IFERROR('σ и σw, МПа'!Q31*$BH$2,"-")</f>
        <v>165.75</v>
      </c>
      <c r="AR31" s="32">
        <f>IFERROR('σ и σw, МПа'!R31*$BH$2,"-")</f>
        <v>165.75</v>
      </c>
      <c r="AS31" s="32">
        <f>IFERROR('σ и σw, МПа'!S31*$BH$2,"-")</f>
        <v>150.44999999999999</v>
      </c>
      <c r="AT31" s="32">
        <f>IFERROR('σ и σw, МПа'!T31*$BH$2,"-")</f>
        <v>141.94999999999999</v>
      </c>
      <c r="AU31" s="32">
        <f>IFERROR('σ и σw, МПа'!U31*$BH$2,"-")</f>
        <v>133.44999999999999</v>
      </c>
      <c r="AV31" s="32">
        <f>IFERROR('σ и σw, МПа'!V31*$BH$2,"-")</f>
        <v>116.45</v>
      </c>
      <c r="AW31" s="32">
        <f>IFERROR('σ и σw, МПа'!W31*$BH$2,"-")</f>
        <v>108.8</v>
      </c>
      <c r="AX31" s="32">
        <f>IFERROR('σ и σw, МПа'!X31*$BH$2,"-")</f>
        <v>100.3</v>
      </c>
      <c r="AY31" s="32" t="str">
        <f>IFERROR('σ и σw, МПа'!Y31*$BH$2,"-")</f>
        <v>-</v>
      </c>
      <c r="AZ31" s="32" t="str">
        <f>IFERROR('σ и σw, МПа'!Z31*$BH$2,"-")</f>
        <v>-</v>
      </c>
      <c r="BA31" s="32" t="str">
        <f>IFERROR('σ и σw, МПа'!AA31*$BH$2,"-")</f>
        <v>-</v>
      </c>
      <c r="BB31" s="32" t="str">
        <f>IFERROR('σ и σw, МПа'!AB31*$BH$2,"-")</f>
        <v>-</v>
      </c>
      <c r="BC31" s="33" t="str">
        <f>IFERROR('σ и σw, МПа'!AC31*$BH$2,"-")</f>
        <v>-</v>
      </c>
    </row>
    <row r="32" spans="1:55" x14ac:dyDescent="0.25">
      <c r="A32" s="10" t="str">
        <f>INDEX('Обработка исходного'!B:B,ROW($B$3)+4*(ROW($B32)-ROW($B$3)))</f>
        <v>Сталь углеродистая</v>
      </c>
      <c r="B32" s="47">
        <f>INDEX('Обработка исходного'!D:D,ROW($B$3)+4*(ROW($B32)-ROW($B$3)))</f>
        <v>25</v>
      </c>
      <c r="C32" s="27" t="str">
        <f>'Rp0,2, МПа'!C32</f>
        <v>Поковки диаметром до 300 мм, КП215*</v>
      </c>
      <c r="D32" s="31">
        <f>IFERROR('σ и σw, МПа'!D32*$BE$2,"-")</f>
        <v>143.33333333333334</v>
      </c>
      <c r="E32" s="32">
        <f>IFERROR('σ и σw, МПа'!E32*$BE$2,"-")</f>
        <v>137.33333333333334</v>
      </c>
      <c r="F32" s="32">
        <f>IFERROR('σ и σw, МПа'!F32*$BE$2,"-")</f>
        <v>130.66666666666666</v>
      </c>
      <c r="G32" s="32">
        <f>IFERROR('σ и σw, МПа'!G32*$BE$2,"-")</f>
        <v>118</v>
      </c>
      <c r="H32" s="32">
        <f>IFERROR('σ и σw, МПа'!H32*$BE$2,"-")</f>
        <v>111.33333333333333</v>
      </c>
      <c r="I32" s="32">
        <f>IFERROR('σ и σw, МПа'!I32*$BE$2,"-")</f>
        <v>98</v>
      </c>
      <c r="J32" s="32">
        <f>IFERROR('σ и σw, МПа'!J32*$BE$2,"-")</f>
        <v>91.333333333333329</v>
      </c>
      <c r="K32" s="32">
        <f>IFERROR('σ и σw, МПа'!K32*$BE$2,"-")</f>
        <v>78.666666666666671</v>
      </c>
      <c r="L32" s="32" t="str">
        <f>IFERROR('σ и σw, МПа'!L32*$BE$2,"-")</f>
        <v>-</v>
      </c>
      <c r="M32" s="32" t="str">
        <f>IFERROR('σ и σw, МПа'!M32*$BE$2,"-")</f>
        <v>-</v>
      </c>
      <c r="N32" s="32" t="str">
        <f>IFERROR('σ и σw, МПа'!N32*$BE$2,"-")</f>
        <v>-</v>
      </c>
      <c r="O32" s="32" t="str">
        <f>IFERROR('σ и σw, МПа'!O32*$BE$2,"-")</f>
        <v>-</v>
      </c>
      <c r="P32" s="33" t="str">
        <f>IFERROR('σ и σw, МПа'!P32*$BE$2,"-")</f>
        <v>-</v>
      </c>
      <c r="Q32" s="31">
        <f>IFERROR('σ и σw, МПа'!D32*$BF$2,"-")</f>
        <v>186.33333333333334</v>
      </c>
      <c r="R32" s="32">
        <f>IFERROR('σ и σw, МПа'!E32*$BF$2,"-")</f>
        <v>178.53333333333336</v>
      </c>
      <c r="S32" s="32">
        <f>IFERROR('σ и σw, МПа'!F32*$BF$2,"-")</f>
        <v>169.86666666666667</v>
      </c>
      <c r="T32" s="32">
        <f>IFERROR('σ и σw, МПа'!G32*$BF$2,"-")</f>
        <v>153.4</v>
      </c>
      <c r="U32" s="32">
        <f>IFERROR('σ и σw, МПа'!H32*$BF$2,"-")</f>
        <v>144.73333333333332</v>
      </c>
      <c r="V32" s="32">
        <f>IFERROR('σ и σw, МПа'!I32*$BF$2,"-")</f>
        <v>127.4</v>
      </c>
      <c r="W32" s="32">
        <f>IFERROR('σ и σw, МПа'!J32*$BF$2,"-")</f>
        <v>118.73333333333333</v>
      </c>
      <c r="X32" s="32">
        <f>IFERROR('σ и σw, МПа'!K32*$BF$2,"-")</f>
        <v>102.26666666666668</v>
      </c>
      <c r="Y32" s="32" t="str">
        <f>IFERROR('σ и σw, МПа'!L32*$BF$2,"-")</f>
        <v>-</v>
      </c>
      <c r="Z32" s="32" t="str">
        <f>IFERROR('σ и σw, МПа'!M32*$BF$2,"-")</f>
        <v>-</v>
      </c>
      <c r="AA32" s="32" t="str">
        <f>IFERROR('σ и σw, МПа'!N32*$BF$2,"-")</f>
        <v>-</v>
      </c>
      <c r="AB32" s="32" t="str">
        <f>IFERROR('σ и σw, МПа'!O32*$BF$2,"-")</f>
        <v>-</v>
      </c>
      <c r="AC32" s="33" t="str">
        <f>IFERROR('σ и σw, МПа'!P32*$BF$2,"-")</f>
        <v>-</v>
      </c>
      <c r="AD32" s="31">
        <f>IFERROR('σ и σw, МПа'!Q32*$BG$2,"-")</f>
        <v>139.75</v>
      </c>
      <c r="AE32" s="32">
        <f>IFERROR('σ и σw, МПа'!R32*$BG$2,"-")</f>
        <v>133.9</v>
      </c>
      <c r="AF32" s="32">
        <f>IFERROR('σ и σw, МПа'!S32*$BG$2,"-")</f>
        <v>127.4</v>
      </c>
      <c r="AG32" s="32">
        <f>IFERROR('σ и σw, МПа'!T32*$BG$2,"-")</f>
        <v>115.05</v>
      </c>
      <c r="AH32" s="32">
        <f>IFERROR('σ и σw, МПа'!U32*$BG$2,"-")</f>
        <v>108.55</v>
      </c>
      <c r="AI32" s="32">
        <f>IFERROR('σ и σw, МПа'!V32*$BG$2,"-")</f>
        <v>95.55</v>
      </c>
      <c r="AJ32" s="32">
        <f>IFERROR('σ и σw, МПа'!W32*$BG$2,"-")</f>
        <v>89.05</v>
      </c>
      <c r="AK32" s="32">
        <f>IFERROR('σ и σw, МПа'!X32*$BG$2,"-")</f>
        <v>76.7</v>
      </c>
      <c r="AL32" s="32" t="str">
        <f>IFERROR('σ и σw, МПа'!Y32*$BG$2,"-")</f>
        <v>-</v>
      </c>
      <c r="AM32" s="32" t="str">
        <f>IFERROR('σ и σw, МПа'!Z32*$BG$2,"-")</f>
        <v>-</v>
      </c>
      <c r="AN32" s="32" t="str">
        <f>IFERROR('σ и σw, МПа'!AA32*$BG$2,"-")</f>
        <v>-</v>
      </c>
      <c r="AO32" s="32" t="str">
        <f>IFERROR('σ и σw, МПа'!AB32*$BG$2,"-")</f>
        <v>-</v>
      </c>
      <c r="AP32" s="33" t="str">
        <f>IFERROR('σ и σw, МПа'!AC32*$BG$2,"-")</f>
        <v>-</v>
      </c>
      <c r="AQ32" s="31">
        <f>IFERROR('σ и σw, МПа'!Q32*$BH$2,"-")</f>
        <v>182.75</v>
      </c>
      <c r="AR32" s="32">
        <f>IFERROR('σ и σw, МПа'!R32*$BH$2,"-")</f>
        <v>175.1</v>
      </c>
      <c r="AS32" s="32">
        <f>IFERROR('σ и σw, МПа'!S32*$BH$2,"-")</f>
        <v>166.6</v>
      </c>
      <c r="AT32" s="32">
        <f>IFERROR('σ и σw, МПа'!T32*$BH$2,"-")</f>
        <v>150.44999999999999</v>
      </c>
      <c r="AU32" s="32">
        <f>IFERROR('σ и σw, МПа'!U32*$BH$2,"-")</f>
        <v>141.94999999999999</v>
      </c>
      <c r="AV32" s="32">
        <f>IFERROR('σ и σw, МПа'!V32*$BH$2,"-")</f>
        <v>124.95</v>
      </c>
      <c r="AW32" s="32">
        <f>IFERROR('σ и σw, МПа'!W32*$BH$2,"-")</f>
        <v>116.45</v>
      </c>
      <c r="AX32" s="32">
        <f>IFERROR('σ и σw, МПа'!X32*$BH$2,"-")</f>
        <v>100.3</v>
      </c>
      <c r="AY32" s="32" t="str">
        <f>IFERROR('σ и σw, МПа'!Y32*$BH$2,"-")</f>
        <v>-</v>
      </c>
      <c r="AZ32" s="32" t="str">
        <f>IFERROR('σ и σw, МПа'!Z32*$BH$2,"-")</f>
        <v>-</v>
      </c>
      <c r="BA32" s="32" t="str">
        <f>IFERROR('σ и σw, МПа'!AA32*$BH$2,"-")</f>
        <v>-</v>
      </c>
      <c r="BB32" s="32" t="str">
        <f>IFERROR('σ и σw, МПа'!AB32*$BH$2,"-")</f>
        <v>-</v>
      </c>
      <c r="BC32" s="33" t="str">
        <f>IFERROR('σ и σw, МПа'!AC32*$BH$2,"-")</f>
        <v>-</v>
      </c>
    </row>
    <row r="33" spans="1:55" x14ac:dyDescent="0.25">
      <c r="A33" s="10" t="str">
        <f>INDEX('Обработка исходного'!B:B,ROW($B$3)+4*(ROW($B33)-ROW($B$3)))</f>
        <v>Сталь углеродистая</v>
      </c>
      <c r="B33" s="47">
        <f>INDEX('Обработка исходного'!D:D,ROW($B$3)+4*(ROW($B33)-ROW($B$3)))</f>
        <v>25</v>
      </c>
      <c r="C33" s="27" t="str">
        <f>'Rp0,2, МПа'!C33</f>
        <v>Поковки диаметром до 100 мм, КП245*</v>
      </c>
      <c r="D33" s="31">
        <f>IFERROR('σ и σw, МПа'!D33*$BE$2,"-")</f>
        <v>163.33333333333334</v>
      </c>
      <c r="E33" s="32">
        <f>IFERROR('σ и σw, МПа'!E33*$BE$2,"-")</f>
        <v>156.66666666666666</v>
      </c>
      <c r="F33" s="32">
        <f>IFERROR('σ и σw, МПа'!F33*$BE$2,"-")</f>
        <v>150.66666666666666</v>
      </c>
      <c r="G33" s="32">
        <f>IFERROR('σ и σw, МПа'!G33*$BE$2,"-")</f>
        <v>137.33333333333334</v>
      </c>
      <c r="H33" s="32">
        <f>IFERROR('σ и σw, МПа'!H33*$BE$2,"-")</f>
        <v>130.66666666666666</v>
      </c>
      <c r="I33" s="32">
        <f>IFERROR('σ и σw, МПа'!I33*$BE$2,"-")</f>
        <v>111.33333333333333</v>
      </c>
      <c r="J33" s="32">
        <f>IFERROR('σ и σw, МПа'!J33*$BE$2,"-")</f>
        <v>104.66666666666667</v>
      </c>
      <c r="K33" s="32">
        <f>IFERROR('σ и σw, МПа'!K33*$BE$2,"-")</f>
        <v>78.666666666666671</v>
      </c>
      <c r="L33" s="32" t="str">
        <f>IFERROR('σ и σw, МПа'!L33*$BE$2,"-")</f>
        <v>-</v>
      </c>
      <c r="M33" s="32" t="str">
        <f>IFERROR('σ и σw, МПа'!M33*$BE$2,"-")</f>
        <v>-</v>
      </c>
      <c r="N33" s="32" t="str">
        <f>IFERROR('σ и σw, МПа'!N33*$BE$2,"-")</f>
        <v>-</v>
      </c>
      <c r="O33" s="32" t="str">
        <f>IFERROR('σ и σw, МПа'!O33*$BE$2,"-")</f>
        <v>-</v>
      </c>
      <c r="P33" s="33" t="str">
        <f>IFERROR('σ и σw, МПа'!P33*$BE$2,"-")</f>
        <v>-</v>
      </c>
      <c r="Q33" s="31">
        <f>IFERROR('σ и σw, МПа'!D33*$BF$2,"-")</f>
        <v>212.33333333333334</v>
      </c>
      <c r="R33" s="32">
        <f>IFERROR('σ и σw, МПа'!E33*$BF$2,"-")</f>
        <v>203.66666666666666</v>
      </c>
      <c r="S33" s="32">
        <f>IFERROR('σ и σw, МПа'!F33*$BF$2,"-")</f>
        <v>195.86666666666667</v>
      </c>
      <c r="T33" s="32">
        <f>IFERROR('σ и σw, МПа'!G33*$BF$2,"-")</f>
        <v>178.53333333333336</v>
      </c>
      <c r="U33" s="32">
        <f>IFERROR('σ и σw, МПа'!H33*$BF$2,"-")</f>
        <v>169.86666666666667</v>
      </c>
      <c r="V33" s="32">
        <f>IFERROR('σ и σw, МПа'!I33*$BF$2,"-")</f>
        <v>144.73333333333332</v>
      </c>
      <c r="W33" s="32">
        <f>IFERROR('σ и σw, МПа'!J33*$BF$2,"-")</f>
        <v>136.06666666666669</v>
      </c>
      <c r="X33" s="32">
        <f>IFERROR('σ и σw, МПа'!K33*$BF$2,"-")</f>
        <v>102.26666666666668</v>
      </c>
      <c r="Y33" s="32" t="str">
        <f>IFERROR('σ и σw, МПа'!L33*$BF$2,"-")</f>
        <v>-</v>
      </c>
      <c r="Z33" s="32" t="str">
        <f>IFERROR('σ и σw, МПа'!M33*$BF$2,"-")</f>
        <v>-</v>
      </c>
      <c r="AA33" s="32" t="str">
        <f>IFERROR('σ и σw, МПа'!N33*$BF$2,"-")</f>
        <v>-</v>
      </c>
      <c r="AB33" s="32" t="str">
        <f>IFERROR('σ и σw, МПа'!O33*$BF$2,"-")</f>
        <v>-</v>
      </c>
      <c r="AC33" s="33" t="str">
        <f>IFERROR('σ и σw, МПа'!P33*$BF$2,"-")</f>
        <v>-</v>
      </c>
      <c r="AD33" s="31">
        <f>IFERROR('σ и σw, МПа'!Q33*$BG$2,"-")</f>
        <v>159.25</v>
      </c>
      <c r="AE33" s="32">
        <f>IFERROR('σ и σw, МПа'!R33*$BG$2,"-")</f>
        <v>152.75</v>
      </c>
      <c r="AF33" s="32">
        <f>IFERROR('σ и σw, МПа'!S33*$BG$2,"-")</f>
        <v>146.9</v>
      </c>
      <c r="AG33" s="32">
        <f>IFERROR('σ и σw, МПа'!T33*$BG$2,"-")</f>
        <v>133.9</v>
      </c>
      <c r="AH33" s="32">
        <f>IFERROR('σ и σw, МПа'!U33*$BG$2,"-")</f>
        <v>127.4</v>
      </c>
      <c r="AI33" s="32">
        <f>IFERROR('σ и σw, МПа'!V33*$BG$2,"-")</f>
        <v>108.55</v>
      </c>
      <c r="AJ33" s="32">
        <f>IFERROR('σ и σw, МПа'!W33*$BG$2,"-")</f>
        <v>102.05</v>
      </c>
      <c r="AK33" s="32">
        <f>IFERROR('σ и σw, МПа'!X33*$BG$2,"-")</f>
        <v>76.7</v>
      </c>
      <c r="AL33" s="32" t="str">
        <f>IFERROR('σ и σw, МПа'!Y33*$BG$2,"-")</f>
        <v>-</v>
      </c>
      <c r="AM33" s="32" t="str">
        <f>IFERROR('σ и σw, МПа'!Z33*$BG$2,"-")</f>
        <v>-</v>
      </c>
      <c r="AN33" s="32" t="str">
        <f>IFERROR('σ и σw, МПа'!AA33*$BG$2,"-")</f>
        <v>-</v>
      </c>
      <c r="AO33" s="32" t="str">
        <f>IFERROR('σ и σw, МПа'!AB33*$BG$2,"-")</f>
        <v>-</v>
      </c>
      <c r="AP33" s="33" t="str">
        <f>IFERROR('σ и σw, МПа'!AC33*$BG$2,"-")</f>
        <v>-</v>
      </c>
      <c r="AQ33" s="31">
        <f>IFERROR('σ и σw, МПа'!Q33*$BH$2,"-")</f>
        <v>208.25</v>
      </c>
      <c r="AR33" s="32">
        <f>IFERROR('σ и σw, МПа'!R33*$BH$2,"-")</f>
        <v>199.75</v>
      </c>
      <c r="AS33" s="32">
        <f>IFERROR('σ и σw, МПа'!S33*$BH$2,"-")</f>
        <v>192.1</v>
      </c>
      <c r="AT33" s="32">
        <f>IFERROR('σ и σw, МПа'!T33*$BH$2,"-")</f>
        <v>175.1</v>
      </c>
      <c r="AU33" s="32">
        <f>IFERROR('σ и σw, МПа'!U33*$BH$2,"-")</f>
        <v>166.6</v>
      </c>
      <c r="AV33" s="32">
        <f>IFERROR('σ и σw, МПа'!V33*$BH$2,"-")</f>
        <v>141.94999999999999</v>
      </c>
      <c r="AW33" s="32">
        <f>IFERROR('σ и σw, МПа'!W33*$BH$2,"-")</f>
        <v>133.44999999999999</v>
      </c>
      <c r="AX33" s="32">
        <f>IFERROR('σ и σw, МПа'!X33*$BH$2,"-")</f>
        <v>100.3</v>
      </c>
      <c r="AY33" s="32" t="str">
        <f>IFERROR('σ и σw, МПа'!Y33*$BH$2,"-")</f>
        <v>-</v>
      </c>
      <c r="AZ33" s="32" t="str">
        <f>IFERROR('σ и σw, МПа'!Z33*$BH$2,"-")</f>
        <v>-</v>
      </c>
      <c r="BA33" s="32" t="str">
        <f>IFERROR('σ и σw, МПа'!AA33*$BH$2,"-")</f>
        <v>-</v>
      </c>
      <c r="BB33" s="32" t="str">
        <f>IFERROR('σ и σw, МПа'!AB33*$BH$2,"-")</f>
        <v>-</v>
      </c>
      <c r="BC33" s="33" t="str">
        <f>IFERROR('σ и σw, МПа'!AC33*$BH$2,"-")</f>
        <v>-</v>
      </c>
    </row>
    <row r="34" spans="1:55" x14ac:dyDescent="0.25">
      <c r="A34" s="10" t="str">
        <f>INDEX('Обработка исходного'!B:B,ROW($B$3)+4*(ROW($B34)-ROW($B$3)))</f>
        <v>Сталь углеродистая</v>
      </c>
      <c r="B34" s="47">
        <f>INDEX('Обработка исходного'!D:D,ROW($B$3)+4*(ROW($B34)-ROW($B$3)))</f>
        <v>25</v>
      </c>
      <c r="C34" s="27" t="str">
        <f>'Rp0,2, МПа'!C34</f>
        <v>Поковки диаметром от 100 до 300 мм, КП275*</v>
      </c>
      <c r="D34" s="31">
        <f>IFERROR('σ и σw, МПа'!D34*$BE$2,"-")</f>
        <v>183.33333333333334</v>
      </c>
      <c r="E34" s="32">
        <f>IFERROR('σ и σw, МПа'!E34*$BE$2,"-")</f>
        <v>170</v>
      </c>
      <c r="F34" s="32">
        <f>IFERROR('σ и σw, МПа'!F34*$BE$2,"-")</f>
        <v>163.33333333333334</v>
      </c>
      <c r="G34" s="32">
        <f>IFERROR('σ и σw, МПа'!G34*$BE$2,"-")</f>
        <v>150.66666666666666</v>
      </c>
      <c r="H34" s="32">
        <f>IFERROR('σ и σw, МПа'!H34*$BE$2,"-")</f>
        <v>144</v>
      </c>
      <c r="I34" s="32">
        <f>IFERROR('σ и σw, МПа'!I34*$BE$2,"-")</f>
        <v>130.66666666666666</v>
      </c>
      <c r="J34" s="32">
        <f>IFERROR('σ и σw, МПа'!J34*$BE$2,"-")</f>
        <v>124</v>
      </c>
      <c r="K34" s="32">
        <f>IFERROR('σ и σw, МПа'!K34*$BE$2,"-")</f>
        <v>111.33333333333333</v>
      </c>
      <c r="L34" s="32" t="str">
        <f>IFERROR('σ и σw, МПа'!L34*$BE$2,"-")</f>
        <v>-</v>
      </c>
      <c r="M34" s="32" t="str">
        <f>IFERROR('σ и σw, МПа'!M34*$BE$2,"-")</f>
        <v>-</v>
      </c>
      <c r="N34" s="32" t="str">
        <f>IFERROR('σ и σw, МПа'!N34*$BE$2,"-")</f>
        <v>-</v>
      </c>
      <c r="O34" s="32" t="str">
        <f>IFERROR('σ и σw, МПа'!O34*$BE$2,"-")</f>
        <v>-</v>
      </c>
      <c r="P34" s="33" t="str">
        <f>IFERROR('σ и σw, МПа'!P34*$BE$2,"-")</f>
        <v>-</v>
      </c>
      <c r="Q34" s="31">
        <f>IFERROR('σ и σw, МПа'!D34*$BF$2,"-")</f>
        <v>238.33333333333334</v>
      </c>
      <c r="R34" s="32">
        <f>IFERROR('σ и σw, МПа'!E34*$BF$2,"-")</f>
        <v>221</v>
      </c>
      <c r="S34" s="32">
        <f>IFERROR('σ и σw, МПа'!F34*$BF$2,"-")</f>
        <v>212.33333333333334</v>
      </c>
      <c r="T34" s="32">
        <f>IFERROR('σ и σw, МПа'!G34*$BF$2,"-")</f>
        <v>195.86666666666667</v>
      </c>
      <c r="U34" s="32">
        <f>IFERROR('σ и σw, МПа'!H34*$BF$2,"-")</f>
        <v>187.20000000000002</v>
      </c>
      <c r="V34" s="32">
        <f>IFERROR('σ и σw, МПа'!I34*$BF$2,"-")</f>
        <v>169.86666666666667</v>
      </c>
      <c r="W34" s="32">
        <f>IFERROR('σ и σw, МПа'!J34*$BF$2,"-")</f>
        <v>161.20000000000002</v>
      </c>
      <c r="X34" s="32">
        <f>IFERROR('σ и σw, МПа'!K34*$BF$2,"-")</f>
        <v>144.73333333333332</v>
      </c>
      <c r="Y34" s="32" t="str">
        <f>IFERROR('σ и σw, МПа'!L34*$BF$2,"-")</f>
        <v>-</v>
      </c>
      <c r="Z34" s="32" t="str">
        <f>IFERROR('σ и σw, МПа'!M34*$BF$2,"-")</f>
        <v>-</v>
      </c>
      <c r="AA34" s="32" t="str">
        <f>IFERROR('σ и σw, МПа'!N34*$BF$2,"-")</f>
        <v>-</v>
      </c>
      <c r="AB34" s="32" t="str">
        <f>IFERROR('σ и σw, МПа'!O34*$BF$2,"-")</f>
        <v>-</v>
      </c>
      <c r="AC34" s="33" t="str">
        <f>IFERROR('σ и σw, МПа'!P34*$BF$2,"-")</f>
        <v>-</v>
      </c>
      <c r="AD34" s="31">
        <f>IFERROR('σ и σw, МПа'!Q34*$BG$2,"-")</f>
        <v>178.75</v>
      </c>
      <c r="AE34" s="32">
        <f>IFERROR('σ и σw, МПа'!R34*$BG$2,"-")</f>
        <v>165.75</v>
      </c>
      <c r="AF34" s="32">
        <f>IFERROR('σ и σw, МПа'!S34*$BG$2,"-")</f>
        <v>159.25</v>
      </c>
      <c r="AG34" s="32">
        <f>IFERROR('σ и σw, МПа'!T34*$BG$2,"-")</f>
        <v>146.9</v>
      </c>
      <c r="AH34" s="32">
        <f>IFERROR('σ и σw, МПа'!U34*$BG$2,"-")</f>
        <v>140.4</v>
      </c>
      <c r="AI34" s="32">
        <f>IFERROR('σ и σw, МПа'!V34*$BG$2,"-")</f>
        <v>127.4</v>
      </c>
      <c r="AJ34" s="32">
        <f>IFERROR('σ и σw, МПа'!W34*$BG$2,"-")</f>
        <v>120.9</v>
      </c>
      <c r="AK34" s="32">
        <f>IFERROR('σ и σw, МПа'!X34*$BG$2,"-")</f>
        <v>108.55</v>
      </c>
      <c r="AL34" s="32" t="str">
        <f>IFERROR('σ и σw, МПа'!Y34*$BG$2,"-")</f>
        <v>-</v>
      </c>
      <c r="AM34" s="32" t="str">
        <f>IFERROR('σ и σw, МПа'!Z34*$BG$2,"-")</f>
        <v>-</v>
      </c>
      <c r="AN34" s="32" t="str">
        <f>IFERROR('σ и σw, МПа'!AA34*$BG$2,"-")</f>
        <v>-</v>
      </c>
      <c r="AO34" s="32" t="str">
        <f>IFERROR('σ и σw, МПа'!AB34*$BG$2,"-")</f>
        <v>-</v>
      </c>
      <c r="AP34" s="33" t="str">
        <f>IFERROR('σ и σw, МПа'!AC34*$BG$2,"-")</f>
        <v>-</v>
      </c>
      <c r="AQ34" s="31">
        <f>IFERROR('σ и σw, МПа'!Q34*$BH$2,"-")</f>
        <v>233.75</v>
      </c>
      <c r="AR34" s="32">
        <f>IFERROR('σ и σw, МПа'!R34*$BH$2,"-")</f>
        <v>216.75</v>
      </c>
      <c r="AS34" s="32">
        <f>IFERROR('σ и σw, МПа'!S34*$BH$2,"-")</f>
        <v>208.25</v>
      </c>
      <c r="AT34" s="32">
        <f>IFERROR('σ и σw, МПа'!T34*$BH$2,"-")</f>
        <v>192.1</v>
      </c>
      <c r="AU34" s="32">
        <f>IFERROR('σ и σw, МПа'!U34*$BH$2,"-")</f>
        <v>183.6</v>
      </c>
      <c r="AV34" s="32">
        <f>IFERROR('σ и σw, МПа'!V34*$BH$2,"-")</f>
        <v>166.6</v>
      </c>
      <c r="AW34" s="32">
        <f>IFERROR('σ и σw, МПа'!W34*$BH$2,"-")</f>
        <v>158.1</v>
      </c>
      <c r="AX34" s="32">
        <f>IFERROR('σ и σw, МПа'!X34*$BH$2,"-")</f>
        <v>141.94999999999999</v>
      </c>
      <c r="AY34" s="32" t="str">
        <f>IFERROR('σ и σw, МПа'!Y34*$BH$2,"-")</f>
        <v>-</v>
      </c>
      <c r="AZ34" s="32" t="str">
        <f>IFERROR('σ и σw, МПа'!Z34*$BH$2,"-")</f>
        <v>-</v>
      </c>
      <c r="BA34" s="32" t="str">
        <f>IFERROR('σ и σw, МПа'!AA34*$BH$2,"-")</f>
        <v>-</v>
      </c>
      <c r="BB34" s="32" t="str">
        <f>IFERROR('σ и σw, МПа'!AB34*$BH$2,"-")</f>
        <v>-</v>
      </c>
      <c r="BC34" s="33" t="str">
        <f>IFERROR('σ и σw, МПа'!AC34*$BH$2,"-")</f>
        <v>-</v>
      </c>
    </row>
    <row r="35" spans="1:55" x14ac:dyDescent="0.25">
      <c r="A35" s="10" t="str">
        <f>INDEX('Обработка исходного'!B:B,ROW($B$3)+4*(ROW($B35)-ROW($B$3)))</f>
        <v>Сталь углеродистая</v>
      </c>
      <c r="B35" s="47" t="str">
        <f>INDEX('Обработка исходного'!D:D,ROW($B$3)+4*(ROW($B35)-ROW($B$3)))</f>
        <v>25Л</v>
      </c>
      <c r="C35" s="27" t="str">
        <f>'Rp0,2, МПа'!C35</f>
        <v>Отливки с толщиной стенки до 100 мм</v>
      </c>
      <c r="D35" s="31">
        <f>IFERROR('σ и σw, МПа'!D35*$BE$2,"-")</f>
        <v>156.66666666666666</v>
      </c>
      <c r="E35" s="32">
        <f>IFERROR('σ и σw, МПа'!E35*$BE$2,"-")</f>
        <v>150.66666666666666</v>
      </c>
      <c r="F35" s="32">
        <f>IFERROR('σ и σw, МПа'!F35*$BE$2,"-")</f>
        <v>144</v>
      </c>
      <c r="G35" s="32">
        <f>IFERROR('σ и σw, МПа'!G35*$BE$2,"-")</f>
        <v>130.66666666666666</v>
      </c>
      <c r="H35" s="32">
        <f>IFERROR('σ и σw, МПа'!H35*$BE$2,"-")</f>
        <v>120</v>
      </c>
      <c r="I35" s="32">
        <f>IFERROR('σ и σw, МПа'!I35*$BE$2,"-")</f>
        <v>116.66666666666667</v>
      </c>
      <c r="J35" s="32">
        <f>IFERROR('σ и σw, МПа'!J35*$BE$2,"-")</f>
        <v>113.33333333333333</v>
      </c>
      <c r="K35" s="32">
        <f>IFERROR('σ и σw, МПа'!K35*$BE$2,"-")</f>
        <v>100</v>
      </c>
      <c r="L35" s="32" t="str">
        <f>IFERROR('σ и σw, МПа'!L35*$BE$2,"-")</f>
        <v>-</v>
      </c>
      <c r="M35" s="32" t="str">
        <f>IFERROR('σ и σw, МПа'!M35*$BE$2,"-")</f>
        <v>-</v>
      </c>
      <c r="N35" s="32" t="str">
        <f>IFERROR('σ и σw, МПа'!N35*$BE$2,"-")</f>
        <v>-</v>
      </c>
      <c r="O35" s="32" t="str">
        <f>IFERROR('σ и σw, МПа'!O35*$BE$2,"-")</f>
        <v>-</v>
      </c>
      <c r="P35" s="33" t="str">
        <f>IFERROR('σ и σw, МПа'!P35*$BE$2,"-")</f>
        <v>-</v>
      </c>
      <c r="Q35" s="31">
        <f>IFERROR('σ и σw, МПа'!D35*$BF$2,"-")</f>
        <v>203.66666666666666</v>
      </c>
      <c r="R35" s="32">
        <f>IFERROR('σ и σw, МПа'!E35*$BF$2,"-")</f>
        <v>195.86666666666667</v>
      </c>
      <c r="S35" s="32">
        <f>IFERROR('σ и σw, МПа'!F35*$BF$2,"-")</f>
        <v>187.20000000000002</v>
      </c>
      <c r="T35" s="32">
        <f>IFERROR('σ и σw, МПа'!G35*$BF$2,"-")</f>
        <v>169.86666666666667</v>
      </c>
      <c r="U35" s="32">
        <f>IFERROR('σ и σw, МПа'!H35*$BF$2,"-")</f>
        <v>156</v>
      </c>
      <c r="V35" s="32">
        <f>IFERROR('σ и σw, МПа'!I35*$BF$2,"-")</f>
        <v>151.66666666666669</v>
      </c>
      <c r="W35" s="32">
        <f>IFERROR('σ и σw, МПа'!J35*$BF$2,"-")</f>
        <v>147.33333333333334</v>
      </c>
      <c r="X35" s="32">
        <f>IFERROR('σ и σw, МПа'!K35*$BF$2,"-")</f>
        <v>130</v>
      </c>
      <c r="Y35" s="32" t="str">
        <f>IFERROR('σ и σw, МПа'!L35*$BF$2,"-")</f>
        <v>-</v>
      </c>
      <c r="Z35" s="32" t="str">
        <f>IFERROR('σ и σw, МПа'!M35*$BF$2,"-")</f>
        <v>-</v>
      </c>
      <c r="AA35" s="32" t="str">
        <f>IFERROR('σ и σw, МПа'!N35*$BF$2,"-")</f>
        <v>-</v>
      </c>
      <c r="AB35" s="32" t="str">
        <f>IFERROR('σ и σw, МПа'!O35*$BF$2,"-")</f>
        <v>-</v>
      </c>
      <c r="AC35" s="33" t="str">
        <f>IFERROR('σ и σw, МПа'!P35*$BF$2,"-")</f>
        <v>-</v>
      </c>
      <c r="AD35" s="31">
        <f>IFERROR('σ и σw, МПа'!Q35*$BG$2,"-")</f>
        <v>152.75</v>
      </c>
      <c r="AE35" s="32">
        <f>IFERROR('σ и σw, МПа'!R35*$BG$2,"-")</f>
        <v>146.9</v>
      </c>
      <c r="AF35" s="32">
        <f>IFERROR('σ и σw, МПа'!S35*$BG$2,"-")</f>
        <v>140.4</v>
      </c>
      <c r="AG35" s="32">
        <f>IFERROR('σ и σw, МПа'!T35*$BG$2,"-")</f>
        <v>127.4</v>
      </c>
      <c r="AH35" s="32">
        <f>IFERROR('σ и σw, МПа'!U35*$BG$2,"-")</f>
        <v>117</v>
      </c>
      <c r="AI35" s="32">
        <f>IFERROR('σ и σw, МПа'!V35*$BG$2,"-")</f>
        <v>113.75</v>
      </c>
      <c r="AJ35" s="32">
        <f>IFERROR('σ и σw, МПа'!W35*$BG$2,"-")</f>
        <v>110.5</v>
      </c>
      <c r="AK35" s="32">
        <f>IFERROR('σ и σw, МПа'!X35*$BG$2,"-")</f>
        <v>97.5</v>
      </c>
      <c r="AL35" s="32" t="str">
        <f>IFERROR('σ и σw, МПа'!Y35*$BG$2,"-")</f>
        <v>-</v>
      </c>
      <c r="AM35" s="32" t="str">
        <f>IFERROR('σ и σw, МПа'!Z35*$BG$2,"-")</f>
        <v>-</v>
      </c>
      <c r="AN35" s="32" t="str">
        <f>IFERROR('σ и σw, МПа'!AA35*$BG$2,"-")</f>
        <v>-</v>
      </c>
      <c r="AO35" s="32" t="str">
        <f>IFERROR('σ и σw, МПа'!AB35*$BG$2,"-")</f>
        <v>-</v>
      </c>
      <c r="AP35" s="33" t="str">
        <f>IFERROR('σ и σw, МПа'!AC35*$BG$2,"-")</f>
        <v>-</v>
      </c>
      <c r="AQ35" s="31">
        <f>IFERROR('σ и σw, МПа'!Q35*$BH$2,"-")</f>
        <v>199.75</v>
      </c>
      <c r="AR35" s="32">
        <f>IFERROR('σ и σw, МПа'!R35*$BH$2,"-")</f>
        <v>192.1</v>
      </c>
      <c r="AS35" s="32">
        <f>IFERROR('σ и σw, МПа'!S35*$BH$2,"-")</f>
        <v>183.6</v>
      </c>
      <c r="AT35" s="32">
        <f>IFERROR('σ и σw, МПа'!T35*$BH$2,"-")</f>
        <v>166.6</v>
      </c>
      <c r="AU35" s="32">
        <f>IFERROR('σ и σw, МПа'!U35*$BH$2,"-")</f>
        <v>153</v>
      </c>
      <c r="AV35" s="32">
        <f>IFERROR('σ и σw, МПа'!V35*$BH$2,"-")</f>
        <v>148.75</v>
      </c>
      <c r="AW35" s="32">
        <f>IFERROR('σ и σw, МПа'!W35*$BH$2,"-")</f>
        <v>144.5</v>
      </c>
      <c r="AX35" s="32">
        <f>IFERROR('σ и σw, МПа'!X35*$BH$2,"-")</f>
        <v>127.5</v>
      </c>
      <c r="AY35" s="32" t="str">
        <f>IFERROR('σ и σw, МПа'!Y35*$BH$2,"-")</f>
        <v>-</v>
      </c>
      <c r="AZ35" s="32" t="str">
        <f>IFERROR('σ и σw, МПа'!Z35*$BH$2,"-")</f>
        <v>-</v>
      </c>
      <c r="BA35" s="32" t="str">
        <f>IFERROR('σ и σw, МПа'!AA35*$BH$2,"-")</f>
        <v>-</v>
      </c>
      <c r="BB35" s="32" t="str">
        <f>IFERROR('σ и σw, МПа'!AB35*$BH$2,"-")</f>
        <v>-</v>
      </c>
      <c r="BC35" s="33" t="str">
        <f>IFERROR('σ и σw, МПа'!AC35*$BH$2,"-")</f>
        <v>-</v>
      </c>
    </row>
    <row r="36" spans="1:55" x14ac:dyDescent="0.25">
      <c r="A36" s="10" t="str">
        <f>INDEX('Обработка исходного'!B:B,ROW($B$3)+4*(ROW($B36)-ROW($B$3)))</f>
        <v>Сталь углеродистая</v>
      </c>
      <c r="B36" s="47">
        <f>INDEX('Обработка исходного'!D:D,ROW($B$3)+4*(ROW($B36)-ROW($B$3)))</f>
        <v>30</v>
      </c>
      <c r="C36" s="27" t="str">
        <f>'Rp0,2, МПа'!C36</f>
        <v>Поковки диаметром от 300 до 800 мм, КП175*</v>
      </c>
      <c r="D36" s="31">
        <f>IFERROR('σ и σw, МПа'!D36*$BE$2,"-")</f>
        <v>116.66666666666667</v>
      </c>
      <c r="E36" s="32">
        <f>IFERROR('σ и σw, МПа'!E36*$BE$2,"-")</f>
        <v>116.66666666666667</v>
      </c>
      <c r="F36" s="32">
        <f>IFERROR('σ и σw, МПа'!F36*$BE$2,"-")</f>
        <v>116.66666666666667</v>
      </c>
      <c r="G36" s="32">
        <f>IFERROR('σ и σw, МПа'!G36*$BE$2,"-")</f>
        <v>116.66666666666667</v>
      </c>
      <c r="H36" s="32">
        <f>IFERROR('σ и σw, МПа'!H36*$BE$2,"-")</f>
        <v>111.33333333333333</v>
      </c>
      <c r="I36" s="32">
        <f>IFERROR('σ и σw, МПа'!I36*$BE$2,"-")</f>
        <v>91.333333333333329</v>
      </c>
      <c r="J36" s="32">
        <f>IFERROR('σ и σw, МПа'!J36*$BE$2,"-")</f>
        <v>72</v>
      </c>
      <c r="K36" s="32">
        <f>IFERROR('σ и σw, МПа'!K36*$BE$2,"-")</f>
        <v>65.333333333333329</v>
      </c>
      <c r="L36" s="32" t="str">
        <f>IFERROR('σ и σw, МПа'!L36*$BE$2,"-")</f>
        <v>-</v>
      </c>
      <c r="M36" s="32" t="str">
        <f>IFERROR('σ и σw, МПа'!M36*$BE$2,"-")</f>
        <v>-</v>
      </c>
      <c r="N36" s="32" t="str">
        <f>IFERROR('σ и σw, МПа'!N36*$BE$2,"-")</f>
        <v>-</v>
      </c>
      <c r="O36" s="32" t="str">
        <f>IFERROR('σ и σw, МПа'!O36*$BE$2,"-")</f>
        <v>-</v>
      </c>
      <c r="P36" s="33" t="str">
        <f>IFERROR('σ и σw, МПа'!P36*$BE$2,"-")</f>
        <v>-</v>
      </c>
      <c r="Q36" s="31">
        <f>IFERROR('σ и σw, МПа'!D36*$BF$2,"-")</f>
        <v>151.66666666666669</v>
      </c>
      <c r="R36" s="32">
        <f>IFERROR('σ и σw, МПа'!E36*$BF$2,"-")</f>
        <v>151.66666666666669</v>
      </c>
      <c r="S36" s="32">
        <f>IFERROR('σ и σw, МПа'!F36*$BF$2,"-")</f>
        <v>151.66666666666669</v>
      </c>
      <c r="T36" s="32">
        <f>IFERROR('σ и σw, МПа'!G36*$BF$2,"-")</f>
        <v>151.66666666666669</v>
      </c>
      <c r="U36" s="32">
        <f>IFERROR('σ и σw, МПа'!H36*$BF$2,"-")</f>
        <v>144.73333333333332</v>
      </c>
      <c r="V36" s="32">
        <f>IFERROR('σ и σw, МПа'!I36*$BF$2,"-")</f>
        <v>118.73333333333333</v>
      </c>
      <c r="W36" s="32">
        <f>IFERROR('σ и σw, МПа'!J36*$BF$2,"-")</f>
        <v>93.600000000000009</v>
      </c>
      <c r="X36" s="32">
        <f>IFERROR('σ и σw, МПа'!K36*$BF$2,"-")</f>
        <v>84.933333333333337</v>
      </c>
      <c r="Y36" s="32" t="str">
        <f>IFERROR('σ и σw, МПа'!L36*$BF$2,"-")</f>
        <v>-</v>
      </c>
      <c r="Z36" s="32" t="str">
        <f>IFERROR('σ и σw, МПа'!M36*$BF$2,"-")</f>
        <v>-</v>
      </c>
      <c r="AA36" s="32" t="str">
        <f>IFERROR('σ и σw, МПа'!N36*$BF$2,"-")</f>
        <v>-</v>
      </c>
      <c r="AB36" s="32" t="str">
        <f>IFERROR('σ и σw, МПа'!O36*$BF$2,"-")</f>
        <v>-</v>
      </c>
      <c r="AC36" s="33" t="str">
        <f>IFERROR('σ и σw, МПа'!P36*$BF$2,"-")</f>
        <v>-</v>
      </c>
      <c r="AD36" s="31">
        <f>IFERROR('σ и σw, МПа'!Q36*$BG$2,"-")</f>
        <v>113.75</v>
      </c>
      <c r="AE36" s="32">
        <f>IFERROR('σ и σw, МПа'!R36*$BG$2,"-")</f>
        <v>113.75</v>
      </c>
      <c r="AF36" s="32">
        <f>IFERROR('σ и σw, МПа'!S36*$BG$2,"-")</f>
        <v>113.75</v>
      </c>
      <c r="AG36" s="32">
        <f>IFERROR('σ и σw, МПа'!T36*$BG$2,"-")</f>
        <v>113.75</v>
      </c>
      <c r="AH36" s="32">
        <f>IFERROR('σ и σw, МПа'!U36*$BG$2,"-")</f>
        <v>108.55</v>
      </c>
      <c r="AI36" s="32">
        <f>IFERROR('σ и σw, МПа'!V36*$BG$2,"-")</f>
        <v>89.05</v>
      </c>
      <c r="AJ36" s="32">
        <f>IFERROR('σ и σw, МПа'!W36*$BG$2,"-")</f>
        <v>70.2</v>
      </c>
      <c r="AK36" s="32">
        <f>IFERROR('σ и σw, МПа'!X36*$BG$2,"-")</f>
        <v>63.7</v>
      </c>
      <c r="AL36" s="32" t="str">
        <f>IFERROR('σ и σw, МПа'!Y36*$BG$2,"-")</f>
        <v>-</v>
      </c>
      <c r="AM36" s="32" t="str">
        <f>IFERROR('σ и σw, МПа'!Z36*$BG$2,"-")</f>
        <v>-</v>
      </c>
      <c r="AN36" s="32" t="str">
        <f>IFERROR('σ и σw, МПа'!AA36*$BG$2,"-")</f>
        <v>-</v>
      </c>
      <c r="AO36" s="32" t="str">
        <f>IFERROR('σ и σw, МПа'!AB36*$BG$2,"-")</f>
        <v>-</v>
      </c>
      <c r="AP36" s="33" t="str">
        <f>IFERROR('σ и σw, МПа'!AC36*$BG$2,"-")</f>
        <v>-</v>
      </c>
      <c r="AQ36" s="31">
        <f>IFERROR('σ и σw, МПа'!Q36*$BH$2,"-")</f>
        <v>148.75</v>
      </c>
      <c r="AR36" s="32">
        <f>IFERROR('σ и σw, МПа'!R36*$BH$2,"-")</f>
        <v>148.75</v>
      </c>
      <c r="AS36" s="32">
        <f>IFERROR('σ и σw, МПа'!S36*$BH$2,"-")</f>
        <v>148.75</v>
      </c>
      <c r="AT36" s="32">
        <f>IFERROR('σ и σw, МПа'!T36*$BH$2,"-")</f>
        <v>148.75</v>
      </c>
      <c r="AU36" s="32">
        <f>IFERROR('σ и σw, МПа'!U36*$BH$2,"-")</f>
        <v>141.94999999999999</v>
      </c>
      <c r="AV36" s="32">
        <f>IFERROR('σ и σw, МПа'!V36*$BH$2,"-")</f>
        <v>116.45</v>
      </c>
      <c r="AW36" s="32">
        <f>IFERROR('σ и σw, МПа'!W36*$BH$2,"-")</f>
        <v>91.8</v>
      </c>
      <c r="AX36" s="32">
        <f>IFERROR('σ и σw, МПа'!X36*$BH$2,"-")</f>
        <v>83.3</v>
      </c>
      <c r="AY36" s="32" t="str">
        <f>IFERROR('σ и σw, МПа'!Y36*$BH$2,"-")</f>
        <v>-</v>
      </c>
      <c r="AZ36" s="32" t="str">
        <f>IFERROR('σ и σw, МПа'!Z36*$BH$2,"-")</f>
        <v>-</v>
      </c>
      <c r="BA36" s="32" t="str">
        <f>IFERROR('σ и σw, МПа'!AA36*$BH$2,"-")</f>
        <v>-</v>
      </c>
      <c r="BB36" s="32" t="str">
        <f>IFERROR('σ и σw, МПа'!AB36*$BH$2,"-")</f>
        <v>-</v>
      </c>
      <c r="BC36" s="33" t="str">
        <f>IFERROR('σ и σw, МПа'!AC36*$BH$2,"-")</f>
        <v>-</v>
      </c>
    </row>
    <row r="37" spans="1:55" x14ac:dyDescent="0.25">
      <c r="A37" s="10" t="str">
        <f>INDEX('Обработка исходного'!B:B,ROW($B$3)+4*(ROW($B37)-ROW($B$3)))</f>
        <v>Сталь углеродистая</v>
      </c>
      <c r="B37" s="47">
        <f>INDEX('Обработка исходного'!D:D,ROW($B$3)+4*(ROW($B37)-ROW($B$3)))</f>
        <v>30</v>
      </c>
      <c r="C37" s="27" t="str">
        <f>'Rp0,2, МПа'!C37</f>
        <v>Поковки диаметром от 100 до 800 мм, КП195*</v>
      </c>
      <c r="D37" s="31">
        <f>IFERROR('σ и σw, МПа'!D37*$BE$2,"-")</f>
        <v>130</v>
      </c>
      <c r="E37" s="32">
        <f>IFERROR('σ и σw, МПа'!E37*$BE$2,"-")</f>
        <v>130</v>
      </c>
      <c r="F37" s="32">
        <f>IFERROR('σ и σw, МПа'!F37*$BE$2,"-")</f>
        <v>130</v>
      </c>
      <c r="G37" s="32">
        <f>IFERROR('σ и σw, МПа'!G37*$BE$2,"-")</f>
        <v>130</v>
      </c>
      <c r="H37" s="32">
        <f>IFERROR('σ и σw, МПа'!H37*$BE$2,"-")</f>
        <v>130</v>
      </c>
      <c r="I37" s="32">
        <f>IFERROR('σ и σw, МПа'!I37*$BE$2,"-")</f>
        <v>98</v>
      </c>
      <c r="J37" s="32">
        <f>IFERROR('σ и σw, МПа'!J37*$BE$2,"-")</f>
        <v>78.666666666666671</v>
      </c>
      <c r="K37" s="32">
        <f>IFERROR('σ и σw, МПа'!K37*$BE$2,"-")</f>
        <v>72</v>
      </c>
      <c r="L37" s="32" t="str">
        <f>IFERROR('σ и σw, МПа'!L37*$BE$2,"-")</f>
        <v>-</v>
      </c>
      <c r="M37" s="32" t="str">
        <f>IFERROR('σ и σw, МПа'!M37*$BE$2,"-")</f>
        <v>-</v>
      </c>
      <c r="N37" s="32" t="str">
        <f>IFERROR('σ и σw, МПа'!N37*$BE$2,"-")</f>
        <v>-</v>
      </c>
      <c r="O37" s="32" t="str">
        <f>IFERROR('σ и σw, МПа'!O37*$BE$2,"-")</f>
        <v>-</v>
      </c>
      <c r="P37" s="33" t="str">
        <f>IFERROR('σ и σw, МПа'!P37*$BE$2,"-")</f>
        <v>-</v>
      </c>
      <c r="Q37" s="31">
        <f>IFERROR('σ и σw, МПа'!D37*$BF$2,"-")</f>
        <v>169</v>
      </c>
      <c r="R37" s="32">
        <f>IFERROR('σ и σw, МПа'!E37*$BF$2,"-")</f>
        <v>169</v>
      </c>
      <c r="S37" s="32">
        <f>IFERROR('σ и σw, МПа'!F37*$BF$2,"-")</f>
        <v>169</v>
      </c>
      <c r="T37" s="32">
        <f>IFERROR('σ и σw, МПа'!G37*$BF$2,"-")</f>
        <v>169</v>
      </c>
      <c r="U37" s="32">
        <f>IFERROR('σ и σw, МПа'!H37*$BF$2,"-")</f>
        <v>169</v>
      </c>
      <c r="V37" s="32">
        <f>IFERROR('σ и σw, МПа'!I37*$BF$2,"-")</f>
        <v>127.4</v>
      </c>
      <c r="W37" s="32">
        <f>IFERROR('σ и σw, МПа'!J37*$BF$2,"-")</f>
        <v>102.26666666666668</v>
      </c>
      <c r="X37" s="32">
        <f>IFERROR('σ и σw, МПа'!K37*$BF$2,"-")</f>
        <v>93.600000000000009</v>
      </c>
      <c r="Y37" s="32" t="str">
        <f>IFERROR('σ и σw, МПа'!L37*$BF$2,"-")</f>
        <v>-</v>
      </c>
      <c r="Z37" s="32" t="str">
        <f>IFERROR('σ и σw, МПа'!M37*$BF$2,"-")</f>
        <v>-</v>
      </c>
      <c r="AA37" s="32" t="str">
        <f>IFERROR('σ и σw, МПа'!N37*$BF$2,"-")</f>
        <v>-</v>
      </c>
      <c r="AB37" s="32" t="str">
        <f>IFERROR('σ и σw, МПа'!O37*$BF$2,"-")</f>
        <v>-</v>
      </c>
      <c r="AC37" s="33" t="str">
        <f>IFERROR('σ и σw, МПа'!P37*$BF$2,"-")</f>
        <v>-</v>
      </c>
      <c r="AD37" s="31">
        <f>IFERROR('σ и σw, МПа'!Q37*$BG$2,"-")</f>
        <v>126.75</v>
      </c>
      <c r="AE37" s="32">
        <f>IFERROR('σ и σw, МПа'!R37*$BG$2,"-")</f>
        <v>126.75</v>
      </c>
      <c r="AF37" s="32">
        <f>IFERROR('σ и σw, МПа'!S37*$BG$2,"-")</f>
        <v>126.75</v>
      </c>
      <c r="AG37" s="32">
        <f>IFERROR('σ и σw, МПа'!T37*$BG$2,"-")</f>
        <v>126.75</v>
      </c>
      <c r="AH37" s="32">
        <f>IFERROR('σ и σw, МПа'!U37*$BG$2,"-")</f>
        <v>126.75</v>
      </c>
      <c r="AI37" s="32">
        <f>IFERROR('σ и σw, МПа'!V37*$BG$2,"-")</f>
        <v>95.55</v>
      </c>
      <c r="AJ37" s="32">
        <f>IFERROR('σ и σw, МПа'!W37*$BG$2,"-")</f>
        <v>76.7</v>
      </c>
      <c r="AK37" s="32">
        <f>IFERROR('σ и σw, МПа'!X37*$BG$2,"-")</f>
        <v>70.2</v>
      </c>
      <c r="AL37" s="32" t="str">
        <f>IFERROR('σ и σw, МПа'!Y37*$BG$2,"-")</f>
        <v>-</v>
      </c>
      <c r="AM37" s="32" t="str">
        <f>IFERROR('σ и σw, МПа'!Z37*$BG$2,"-")</f>
        <v>-</v>
      </c>
      <c r="AN37" s="32" t="str">
        <f>IFERROR('σ и σw, МПа'!AA37*$BG$2,"-")</f>
        <v>-</v>
      </c>
      <c r="AO37" s="32" t="str">
        <f>IFERROR('σ и σw, МПа'!AB37*$BG$2,"-")</f>
        <v>-</v>
      </c>
      <c r="AP37" s="33" t="str">
        <f>IFERROR('σ и σw, МПа'!AC37*$BG$2,"-")</f>
        <v>-</v>
      </c>
      <c r="AQ37" s="31">
        <f>IFERROR('σ и σw, МПа'!Q37*$BH$2,"-")</f>
        <v>165.75</v>
      </c>
      <c r="AR37" s="32">
        <f>IFERROR('σ и σw, МПа'!R37*$BH$2,"-")</f>
        <v>165.75</v>
      </c>
      <c r="AS37" s="32">
        <f>IFERROR('σ и σw, МПа'!S37*$BH$2,"-")</f>
        <v>165.75</v>
      </c>
      <c r="AT37" s="32">
        <f>IFERROR('σ и σw, МПа'!T37*$BH$2,"-")</f>
        <v>165.75</v>
      </c>
      <c r="AU37" s="32">
        <f>IFERROR('σ и σw, МПа'!U37*$BH$2,"-")</f>
        <v>165.75</v>
      </c>
      <c r="AV37" s="32">
        <f>IFERROR('σ и σw, МПа'!V37*$BH$2,"-")</f>
        <v>124.95</v>
      </c>
      <c r="AW37" s="32">
        <f>IFERROR('σ и σw, МПа'!W37*$BH$2,"-")</f>
        <v>100.3</v>
      </c>
      <c r="AX37" s="32">
        <f>IFERROR('σ и σw, МПа'!X37*$BH$2,"-")</f>
        <v>91.8</v>
      </c>
      <c r="AY37" s="32" t="str">
        <f>IFERROR('σ и σw, МПа'!Y37*$BH$2,"-")</f>
        <v>-</v>
      </c>
      <c r="AZ37" s="32" t="str">
        <f>IFERROR('σ и σw, МПа'!Z37*$BH$2,"-")</f>
        <v>-</v>
      </c>
      <c r="BA37" s="32" t="str">
        <f>IFERROR('σ и σw, МПа'!AA37*$BH$2,"-")</f>
        <v>-</v>
      </c>
      <c r="BB37" s="32" t="str">
        <f>IFERROR('σ и σw, МПа'!AB37*$BH$2,"-")</f>
        <v>-</v>
      </c>
      <c r="BC37" s="33" t="str">
        <f>IFERROR('σ и σw, МПа'!AC37*$BH$2,"-")</f>
        <v>-</v>
      </c>
    </row>
    <row r="38" spans="1:55" x14ac:dyDescent="0.25">
      <c r="A38" s="10" t="str">
        <f>INDEX('Обработка исходного'!B:B,ROW($B$3)+4*(ROW($B38)-ROW($B$3)))</f>
        <v>Сталь углеродистая</v>
      </c>
      <c r="B38" s="47">
        <f>INDEX('Обработка исходного'!D:D,ROW($B$3)+4*(ROW($B38)-ROW($B$3)))</f>
        <v>30</v>
      </c>
      <c r="C38" s="27" t="str">
        <f>'Rp0,2, МПа'!C38</f>
        <v>Поковки диаметром от 100 до 800 мм, КП215*</v>
      </c>
      <c r="D38" s="31">
        <f>IFERROR('σ и σw, МПа'!D38*$BE$2,"-")</f>
        <v>143.33333333333334</v>
      </c>
      <c r="E38" s="32">
        <f>IFERROR('σ и σw, МПа'!E38*$BE$2,"-")</f>
        <v>143.33333333333334</v>
      </c>
      <c r="F38" s="32">
        <f>IFERROR('σ и σw, МПа'!F38*$BE$2,"-")</f>
        <v>143.33333333333334</v>
      </c>
      <c r="G38" s="32">
        <f>IFERROR('σ и σw, МПа'!G38*$BE$2,"-")</f>
        <v>143.33333333333334</v>
      </c>
      <c r="H38" s="32">
        <f>IFERROR('σ и σw, МПа'!H38*$BE$2,"-")</f>
        <v>137.33333333333334</v>
      </c>
      <c r="I38" s="32">
        <f>IFERROR('σ и σw, МПа'!I38*$BE$2,"-")</f>
        <v>111.33333333333333</v>
      </c>
      <c r="J38" s="32">
        <f>IFERROR('σ и σw, МПа'!J38*$BE$2,"-")</f>
        <v>85.333333333333329</v>
      </c>
      <c r="K38" s="32">
        <f>IFERROR('σ и σw, МПа'!K38*$BE$2,"-")</f>
        <v>78.666666666666671</v>
      </c>
      <c r="L38" s="32" t="str">
        <f>IFERROR('σ и σw, МПа'!L38*$BE$2,"-")</f>
        <v>-</v>
      </c>
      <c r="M38" s="32" t="str">
        <f>IFERROR('σ и σw, МПа'!M38*$BE$2,"-")</f>
        <v>-</v>
      </c>
      <c r="N38" s="32" t="str">
        <f>IFERROR('σ и σw, МПа'!N38*$BE$2,"-")</f>
        <v>-</v>
      </c>
      <c r="O38" s="32" t="str">
        <f>IFERROR('σ и σw, МПа'!O38*$BE$2,"-")</f>
        <v>-</v>
      </c>
      <c r="P38" s="33" t="str">
        <f>IFERROR('σ и σw, МПа'!P38*$BE$2,"-")</f>
        <v>-</v>
      </c>
      <c r="Q38" s="31">
        <f>IFERROR('σ и σw, МПа'!D38*$BF$2,"-")</f>
        <v>186.33333333333334</v>
      </c>
      <c r="R38" s="32">
        <f>IFERROR('σ и σw, МПа'!E38*$BF$2,"-")</f>
        <v>186.33333333333334</v>
      </c>
      <c r="S38" s="32">
        <f>IFERROR('σ и σw, МПа'!F38*$BF$2,"-")</f>
        <v>186.33333333333334</v>
      </c>
      <c r="T38" s="32">
        <f>IFERROR('σ и σw, МПа'!G38*$BF$2,"-")</f>
        <v>186.33333333333334</v>
      </c>
      <c r="U38" s="32">
        <f>IFERROR('σ и σw, МПа'!H38*$BF$2,"-")</f>
        <v>178.53333333333336</v>
      </c>
      <c r="V38" s="32">
        <f>IFERROR('σ и σw, МПа'!I38*$BF$2,"-")</f>
        <v>144.73333333333332</v>
      </c>
      <c r="W38" s="32">
        <f>IFERROR('σ и σw, МПа'!J38*$BF$2,"-")</f>
        <v>110.93333333333334</v>
      </c>
      <c r="X38" s="32">
        <f>IFERROR('σ и σw, МПа'!K38*$BF$2,"-")</f>
        <v>102.26666666666668</v>
      </c>
      <c r="Y38" s="32" t="str">
        <f>IFERROR('σ и σw, МПа'!L38*$BF$2,"-")</f>
        <v>-</v>
      </c>
      <c r="Z38" s="32" t="str">
        <f>IFERROR('σ и σw, МПа'!M38*$BF$2,"-")</f>
        <v>-</v>
      </c>
      <c r="AA38" s="32" t="str">
        <f>IFERROR('σ и σw, МПа'!N38*$BF$2,"-")</f>
        <v>-</v>
      </c>
      <c r="AB38" s="32" t="str">
        <f>IFERROR('σ и σw, МПа'!O38*$BF$2,"-")</f>
        <v>-</v>
      </c>
      <c r="AC38" s="33" t="str">
        <f>IFERROR('σ и σw, МПа'!P38*$BF$2,"-")</f>
        <v>-</v>
      </c>
      <c r="AD38" s="31">
        <f>IFERROR('σ и σw, МПа'!Q38*$BG$2,"-")</f>
        <v>139.75</v>
      </c>
      <c r="AE38" s="32">
        <f>IFERROR('σ и σw, МПа'!R38*$BG$2,"-")</f>
        <v>139.75</v>
      </c>
      <c r="AF38" s="32">
        <f>IFERROR('σ и σw, МПа'!S38*$BG$2,"-")</f>
        <v>139.75</v>
      </c>
      <c r="AG38" s="32">
        <f>IFERROR('σ и σw, МПа'!T38*$BG$2,"-")</f>
        <v>139.75</v>
      </c>
      <c r="AH38" s="32">
        <f>IFERROR('σ и σw, МПа'!U38*$BG$2,"-")</f>
        <v>133.9</v>
      </c>
      <c r="AI38" s="32">
        <f>IFERROR('σ и σw, МПа'!V38*$BG$2,"-")</f>
        <v>108.55</v>
      </c>
      <c r="AJ38" s="32">
        <f>IFERROR('σ и σw, МПа'!W38*$BG$2,"-")</f>
        <v>83.2</v>
      </c>
      <c r="AK38" s="32">
        <f>IFERROR('σ и σw, МПа'!X38*$BG$2,"-")</f>
        <v>76.7</v>
      </c>
      <c r="AL38" s="32" t="str">
        <f>IFERROR('σ и σw, МПа'!Y38*$BG$2,"-")</f>
        <v>-</v>
      </c>
      <c r="AM38" s="32" t="str">
        <f>IFERROR('σ и σw, МПа'!Z38*$BG$2,"-")</f>
        <v>-</v>
      </c>
      <c r="AN38" s="32" t="str">
        <f>IFERROR('σ и σw, МПа'!AA38*$BG$2,"-")</f>
        <v>-</v>
      </c>
      <c r="AO38" s="32" t="str">
        <f>IFERROR('σ и σw, МПа'!AB38*$BG$2,"-")</f>
        <v>-</v>
      </c>
      <c r="AP38" s="33" t="str">
        <f>IFERROR('σ и σw, МПа'!AC38*$BG$2,"-")</f>
        <v>-</v>
      </c>
      <c r="AQ38" s="31">
        <f>IFERROR('σ и σw, МПа'!Q38*$BH$2,"-")</f>
        <v>182.75</v>
      </c>
      <c r="AR38" s="32">
        <f>IFERROR('σ и σw, МПа'!R38*$BH$2,"-")</f>
        <v>182.75</v>
      </c>
      <c r="AS38" s="32">
        <f>IFERROR('σ и σw, МПа'!S38*$BH$2,"-")</f>
        <v>182.75</v>
      </c>
      <c r="AT38" s="32">
        <f>IFERROR('σ и σw, МПа'!T38*$BH$2,"-")</f>
        <v>182.75</v>
      </c>
      <c r="AU38" s="32">
        <f>IFERROR('σ и σw, МПа'!U38*$BH$2,"-")</f>
        <v>175.1</v>
      </c>
      <c r="AV38" s="32">
        <f>IFERROR('σ и σw, МПа'!V38*$BH$2,"-")</f>
        <v>141.94999999999999</v>
      </c>
      <c r="AW38" s="32">
        <f>IFERROR('σ и σw, МПа'!W38*$BH$2,"-")</f>
        <v>108.8</v>
      </c>
      <c r="AX38" s="32">
        <f>IFERROR('σ и σw, МПа'!X38*$BH$2,"-")</f>
        <v>100.3</v>
      </c>
      <c r="AY38" s="32" t="str">
        <f>IFERROR('σ и σw, МПа'!Y38*$BH$2,"-")</f>
        <v>-</v>
      </c>
      <c r="AZ38" s="32" t="str">
        <f>IFERROR('σ и σw, МПа'!Z38*$BH$2,"-")</f>
        <v>-</v>
      </c>
      <c r="BA38" s="32" t="str">
        <f>IFERROR('σ и σw, МПа'!AA38*$BH$2,"-")</f>
        <v>-</v>
      </c>
      <c r="BB38" s="32" t="str">
        <f>IFERROR('σ и σw, МПа'!AB38*$BH$2,"-")</f>
        <v>-</v>
      </c>
      <c r="BC38" s="33" t="str">
        <f>IFERROR('σ и σw, МПа'!AC38*$BH$2,"-")</f>
        <v>-</v>
      </c>
    </row>
    <row r="39" spans="1:55" x14ac:dyDescent="0.25">
      <c r="A39" s="10" t="str">
        <f>INDEX('Обработка исходного'!B:B,ROW($B$3)+4*(ROW($B39)-ROW($B$3)))</f>
        <v>Сталь углеродистая</v>
      </c>
      <c r="B39" s="47">
        <f>INDEX('Обработка исходного'!D:D,ROW($B$3)+4*(ROW($B39)-ROW($B$3)))</f>
        <v>30</v>
      </c>
      <c r="C39" s="27" t="str">
        <f>'Rp0,2, МПа'!C39</f>
        <v>Поковки диаметром до 500 мм, КП245*</v>
      </c>
      <c r="D39" s="31">
        <f>IFERROR('σ и σw, МПа'!D39*$BE$2,"-")</f>
        <v>163.33333333333334</v>
      </c>
      <c r="E39" s="32">
        <f>IFERROR('σ и σw, МПа'!E39*$BE$2,"-")</f>
        <v>163.33333333333334</v>
      </c>
      <c r="F39" s="32">
        <f>IFERROR('σ и σw, МПа'!F39*$BE$2,"-")</f>
        <v>163.33333333333334</v>
      </c>
      <c r="G39" s="32">
        <f>IFERROR('σ и σw, МПа'!G39*$BE$2,"-")</f>
        <v>163.33333333333334</v>
      </c>
      <c r="H39" s="32">
        <f>IFERROR('σ и σw, МПа'!H39*$BE$2,"-")</f>
        <v>156.66666666666666</v>
      </c>
      <c r="I39" s="32">
        <f>IFERROR('σ и σw, МПа'!I39*$BE$2,"-")</f>
        <v>130.66666666666666</v>
      </c>
      <c r="J39" s="32">
        <f>IFERROR('σ и σw, МПа'!J39*$BE$2,"-")</f>
        <v>98</v>
      </c>
      <c r="K39" s="32">
        <f>IFERROR('σ и σw, МПа'!K39*$BE$2,"-")</f>
        <v>91.333333333333329</v>
      </c>
      <c r="L39" s="32" t="str">
        <f>IFERROR('σ и σw, МПа'!L39*$BE$2,"-")</f>
        <v>-</v>
      </c>
      <c r="M39" s="32" t="str">
        <f>IFERROR('σ и σw, МПа'!M39*$BE$2,"-")</f>
        <v>-</v>
      </c>
      <c r="N39" s="32" t="str">
        <f>IFERROR('σ и σw, МПа'!N39*$BE$2,"-")</f>
        <v>-</v>
      </c>
      <c r="O39" s="32" t="str">
        <f>IFERROR('σ и σw, МПа'!O39*$BE$2,"-")</f>
        <v>-</v>
      </c>
      <c r="P39" s="33" t="str">
        <f>IFERROR('σ и σw, МПа'!P39*$BE$2,"-")</f>
        <v>-</v>
      </c>
      <c r="Q39" s="31">
        <f>IFERROR('σ и σw, МПа'!D39*$BF$2,"-")</f>
        <v>212.33333333333334</v>
      </c>
      <c r="R39" s="32">
        <f>IFERROR('σ и σw, МПа'!E39*$BF$2,"-")</f>
        <v>212.33333333333334</v>
      </c>
      <c r="S39" s="32">
        <f>IFERROR('σ и σw, МПа'!F39*$BF$2,"-")</f>
        <v>212.33333333333334</v>
      </c>
      <c r="T39" s="32">
        <f>IFERROR('σ и σw, МПа'!G39*$BF$2,"-")</f>
        <v>212.33333333333334</v>
      </c>
      <c r="U39" s="32">
        <f>IFERROR('σ и σw, МПа'!H39*$BF$2,"-")</f>
        <v>203.66666666666666</v>
      </c>
      <c r="V39" s="32">
        <f>IFERROR('σ и σw, МПа'!I39*$BF$2,"-")</f>
        <v>169.86666666666667</v>
      </c>
      <c r="W39" s="32">
        <f>IFERROR('σ и σw, МПа'!J39*$BF$2,"-")</f>
        <v>127.4</v>
      </c>
      <c r="X39" s="32">
        <f>IFERROR('σ и σw, МПа'!K39*$BF$2,"-")</f>
        <v>118.73333333333333</v>
      </c>
      <c r="Y39" s="32" t="str">
        <f>IFERROR('σ и σw, МПа'!L39*$BF$2,"-")</f>
        <v>-</v>
      </c>
      <c r="Z39" s="32" t="str">
        <f>IFERROR('σ и σw, МПа'!M39*$BF$2,"-")</f>
        <v>-</v>
      </c>
      <c r="AA39" s="32" t="str">
        <f>IFERROR('σ и σw, МПа'!N39*$BF$2,"-")</f>
        <v>-</v>
      </c>
      <c r="AB39" s="32" t="str">
        <f>IFERROR('σ и σw, МПа'!O39*$BF$2,"-")</f>
        <v>-</v>
      </c>
      <c r="AC39" s="33" t="str">
        <f>IFERROR('σ и σw, МПа'!P39*$BF$2,"-")</f>
        <v>-</v>
      </c>
      <c r="AD39" s="31">
        <f>IFERROR('σ и σw, МПа'!Q39*$BG$2,"-")</f>
        <v>159.25</v>
      </c>
      <c r="AE39" s="32">
        <f>IFERROR('σ и σw, МПа'!R39*$BG$2,"-")</f>
        <v>159.25</v>
      </c>
      <c r="AF39" s="32">
        <f>IFERROR('σ и σw, МПа'!S39*$BG$2,"-")</f>
        <v>159.25</v>
      </c>
      <c r="AG39" s="32">
        <f>IFERROR('σ и σw, МПа'!T39*$BG$2,"-")</f>
        <v>159.25</v>
      </c>
      <c r="AH39" s="32">
        <f>IFERROR('σ и σw, МПа'!U39*$BG$2,"-")</f>
        <v>152.75</v>
      </c>
      <c r="AI39" s="32">
        <f>IFERROR('σ и σw, МПа'!V39*$BG$2,"-")</f>
        <v>127.4</v>
      </c>
      <c r="AJ39" s="32">
        <f>IFERROR('σ и σw, МПа'!W39*$BG$2,"-")</f>
        <v>95.55</v>
      </c>
      <c r="AK39" s="32">
        <f>IFERROR('σ и σw, МПа'!X39*$BG$2,"-")</f>
        <v>89.05</v>
      </c>
      <c r="AL39" s="32" t="str">
        <f>IFERROR('σ и σw, МПа'!Y39*$BG$2,"-")</f>
        <v>-</v>
      </c>
      <c r="AM39" s="32" t="str">
        <f>IFERROR('σ и σw, МПа'!Z39*$BG$2,"-")</f>
        <v>-</v>
      </c>
      <c r="AN39" s="32" t="str">
        <f>IFERROR('σ и σw, МПа'!AA39*$BG$2,"-")</f>
        <v>-</v>
      </c>
      <c r="AO39" s="32" t="str">
        <f>IFERROR('σ и σw, МПа'!AB39*$BG$2,"-")</f>
        <v>-</v>
      </c>
      <c r="AP39" s="33" t="str">
        <f>IFERROR('σ и σw, МПа'!AC39*$BG$2,"-")</f>
        <v>-</v>
      </c>
      <c r="AQ39" s="31">
        <f>IFERROR('σ и σw, МПа'!Q39*$BH$2,"-")</f>
        <v>208.25</v>
      </c>
      <c r="AR39" s="32">
        <f>IFERROR('σ и σw, МПа'!R39*$BH$2,"-")</f>
        <v>208.25</v>
      </c>
      <c r="AS39" s="32">
        <f>IFERROR('σ и σw, МПа'!S39*$BH$2,"-")</f>
        <v>208.25</v>
      </c>
      <c r="AT39" s="32">
        <f>IFERROR('σ и σw, МПа'!T39*$BH$2,"-")</f>
        <v>208.25</v>
      </c>
      <c r="AU39" s="32">
        <f>IFERROR('σ и σw, МПа'!U39*$BH$2,"-")</f>
        <v>199.75</v>
      </c>
      <c r="AV39" s="32">
        <f>IFERROR('σ и σw, МПа'!V39*$BH$2,"-")</f>
        <v>166.6</v>
      </c>
      <c r="AW39" s="32">
        <f>IFERROR('σ и σw, МПа'!W39*$BH$2,"-")</f>
        <v>124.95</v>
      </c>
      <c r="AX39" s="32">
        <f>IFERROR('σ и σw, МПа'!X39*$BH$2,"-")</f>
        <v>116.45</v>
      </c>
      <c r="AY39" s="32" t="str">
        <f>IFERROR('σ и σw, МПа'!Y39*$BH$2,"-")</f>
        <v>-</v>
      </c>
      <c r="AZ39" s="32" t="str">
        <f>IFERROR('σ и σw, МПа'!Z39*$BH$2,"-")</f>
        <v>-</v>
      </c>
      <c r="BA39" s="32" t="str">
        <f>IFERROR('σ и σw, МПа'!AA39*$BH$2,"-")</f>
        <v>-</v>
      </c>
      <c r="BB39" s="32" t="str">
        <f>IFERROR('σ и σw, МПа'!AB39*$BH$2,"-")</f>
        <v>-</v>
      </c>
      <c r="BC39" s="33" t="str">
        <f>IFERROR('σ и σw, МПа'!AC39*$BH$2,"-")</f>
        <v>-</v>
      </c>
    </row>
    <row r="40" spans="1:55" ht="25.5" x14ac:dyDescent="0.25">
      <c r="A40" s="10" t="str">
        <f>INDEX('Обработка исходного'!B:B,ROW($B$3)+4*(ROW($B40)-ROW($B$3)))</f>
        <v>Сталь углеродистая</v>
      </c>
      <c r="B40" s="47">
        <f>INDEX('Обработка исходного'!D:D,ROW($B$3)+4*(ROW($B40)-ROW($B$3)))</f>
        <v>35</v>
      </c>
      <c r="C40" s="27" t="str">
        <f>'Rp0,2, МПа'!C40</f>
        <v>Сортовая горячекатаная сталь диаметром или толщиной до 80 мм</v>
      </c>
      <c r="D40" s="31">
        <f>IFERROR('σ и σw, МПа'!D40*$BE$2,"-")</f>
        <v>203.84615384615384</v>
      </c>
      <c r="E40" s="32">
        <f>IFERROR('σ и σw, МПа'!E40*$BE$2,"-")</f>
        <v>202.66666666666666</v>
      </c>
      <c r="F40" s="32">
        <f>IFERROR('σ и σw, МПа'!F40*$BE$2,"-")</f>
        <v>196</v>
      </c>
      <c r="G40" s="32">
        <f>IFERROR('σ и σw, МПа'!G40*$BE$2,"-")</f>
        <v>196</v>
      </c>
      <c r="H40" s="32">
        <f>IFERROR('σ и σw, МПа'!H40*$BE$2,"-")</f>
        <v>196</v>
      </c>
      <c r="I40" s="32">
        <f>IFERROR('σ и σw, МПа'!I40*$BE$2,"-")</f>
        <v>163.33333333333334</v>
      </c>
      <c r="J40" s="32">
        <f>IFERROR('σ и σw, МПа'!J40*$BE$2,"-")</f>
        <v>130.66666666666666</v>
      </c>
      <c r="K40" s="32">
        <f>IFERROR('σ и σw, МПа'!K40*$BE$2,"-")</f>
        <v>118</v>
      </c>
      <c r="L40" s="32" t="str">
        <f>IFERROR('σ и σw, МПа'!L40*$BE$2,"-")</f>
        <v>-</v>
      </c>
      <c r="M40" s="32" t="str">
        <f>IFERROR('σ и σw, МПа'!M40*$BE$2,"-")</f>
        <v>-</v>
      </c>
      <c r="N40" s="32" t="str">
        <f>IFERROR('σ и σw, МПа'!N40*$BE$2,"-")</f>
        <v>-</v>
      </c>
      <c r="O40" s="32" t="str">
        <f>IFERROR('σ и σw, МПа'!O40*$BE$2,"-")</f>
        <v>-</v>
      </c>
      <c r="P40" s="33" t="str">
        <f>IFERROR('σ и σw, МПа'!P40*$BE$2,"-")</f>
        <v>-</v>
      </c>
      <c r="Q40" s="31">
        <f>IFERROR('σ и σw, МПа'!D40*$BF$2,"-")</f>
        <v>265</v>
      </c>
      <c r="R40" s="32">
        <f>IFERROR('σ и σw, МПа'!E40*$BF$2,"-")</f>
        <v>263.46666666666664</v>
      </c>
      <c r="S40" s="32">
        <f>IFERROR('σ и σw, МПа'!F40*$BF$2,"-")</f>
        <v>254.8</v>
      </c>
      <c r="T40" s="32">
        <f>IFERROR('σ и σw, МПа'!G40*$BF$2,"-")</f>
        <v>254.8</v>
      </c>
      <c r="U40" s="32">
        <f>IFERROR('σ и σw, МПа'!H40*$BF$2,"-")</f>
        <v>254.8</v>
      </c>
      <c r="V40" s="32">
        <f>IFERROR('σ и σw, МПа'!I40*$BF$2,"-")</f>
        <v>212.33333333333334</v>
      </c>
      <c r="W40" s="32">
        <f>IFERROR('σ и σw, МПа'!J40*$BF$2,"-")</f>
        <v>169.86666666666667</v>
      </c>
      <c r="X40" s="32">
        <f>IFERROR('σ и σw, МПа'!K40*$BF$2,"-")</f>
        <v>153.4</v>
      </c>
      <c r="Y40" s="32" t="str">
        <f>IFERROR('σ и σw, МПа'!L40*$BF$2,"-")</f>
        <v>-</v>
      </c>
      <c r="Z40" s="32" t="str">
        <f>IFERROR('σ и σw, МПа'!M40*$BF$2,"-")</f>
        <v>-</v>
      </c>
      <c r="AA40" s="32" t="str">
        <f>IFERROR('σ и σw, МПа'!N40*$BF$2,"-")</f>
        <v>-</v>
      </c>
      <c r="AB40" s="32" t="str">
        <f>IFERROR('σ и σw, МПа'!O40*$BF$2,"-")</f>
        <v>-</v>
      </c>
      <c r="AC40" s="33" t="str">
        <f>IFERROR('σ и σw, МПа'!P40*$BF$2,"-")</f>
        <v>-</v>
      </c>
      <c r="AD40" s="31">
        <f>IFERROR('σ и σw, МПа'!Q40*$BG$2,"-")</f>
        <v>204.1</v>
      </c>
      <c r="AE40" s="32">
        <f>IFERROR('σ и σw, МПа'!R40*$BG$2,"-")</f>
        <v>197.6</v>
      </c>
      <c r="AF40" s="32">
        <f>IFERROR('σ и σw, МПа'!S40*$BG$2,"-")</f>
        <v>191.1</v>
      </c>
      <c r="AG40" s="32">
        <f>IFERROR('σ и σw, МПа'!T40*$BG$2,"-")</f>
        <v>191.1</v>
      </c>
      <c r="AH40" s="32">
        <f>IFERROR('σ и σw, МПа'!U40*$BG$2,"-")</f>
        <v>191.1</v>
      </c>
      <c r="AI40" s="32">
        <f>IFERROR('σ и σw, МПа'!V40*$BG$2,"-")</f>
        <v>159.25</v>
      </c>
      <c r="AJ40" s="32">
        <f>IFERROR('σ и σw, МПа'!W40*$BG$2,"-")</f>
        <v>127.4</v>
      </c>
      <c r="AK40" s="32">
        <f>IFERROR('σ и σw, МПа'!X40*$BG$2,"-")</f>
        <v>115.05</v>
      </c>
      <c r="AL40" s="32" t="str">
        <f>IFERROR('σ и σw, МПа'!Y40*$BG$2,"-")</f>
        <v>-</v>
      </c>
      <c r="AM40" s="32" t="str">
        <f>IFERROR('σ и σw, МПа'!Z40*$BG$2,"-")</f>
        <v>-</v>
      </c>
      <c r="AN40" s="32" t="str">
        <f>IFERROR('σ и σw, МПа'!AA40*$BG$2,"-")</f>
        <v>-</v>
      </c>
      <c r="AO40" s="32" t="str">
        <f>IFERROR('σ и σw, МПа'!AB40*$BG$2,"-")</f>
        <v>-</v>
      </c>
      <c r="AP40" s="33" t="str">
        <f>IFERROR('σ и σw, МПа'!AC40*$BG$2,"-")</f>
        <v>-</v>
      </c>
      <c r="AQ40" s="31">
        <f>IFERROR('σ и σw, МПа'!Q40*$BH$2,"-")</f>
        <v>266.89999999999998</v>
      </c>
      <c r="AR40" s="32">
        <f>IFERROR('σ и σw, МПа'!R40*$BH$2,"-")</f>
        <v>258.39999999999998</v>
      </c>
      <c r="AS40" s="32">
        <f>IFERROR('σ и σw, МПа'!S40*$BH$2,"-")</f>
        <v>249.9</v>
      </c>
      <c r="AT40" s="32">
        <f>IFERROR('σ и σw, МПа'!T40*$BH$2,"-")</f>
        <v>249.9</v>
      </c>
      <c r="AU40" s="32">
        <f>IFERROR('σ и σw, МПа'!U40*$BH$2,"-")</f>
        <v>249.9</v>
      </c>
      <c r="AV40" s="32">
        <f>IFERROR('σ и σw, МПа'!V40*$BH$2,"-")</f>
        <v>208.25</v>
      </c>
      <c r="AW40" s="32">
        <f>IFERROR('σ и σw, МПа'!W40*$BH$2,"-")</f>
        <v>166.6</v>
      </c>
      <c r="AX40" s="32">
        <f>IFERROR('σ и σw, МПа'!X40*$BH$2,"-")</f>
        <v>150.44999999999999</v>
      </c>
      <c r="AY40" s="32" t="str">
        <f>IFERROR('σ и σw, МПа'!Y40*$BH$2,"-")</f>
        <v>-</v>
      </c>
      <c r="AZ40" s="32" t="str">
        <f>IFERROR('σ и σw, МПа'!Z40*$BH$2,"-")</f>
        <v>-</v>
      </c>
      <c r="BA40" s="32" t="str">
        <f>IFERROR('σ и σw, МПа'!AA40*$BH$2,"-")</f>
        <v>-</v>
      </c>
      <c r="BB40" s="32" t="str">
        <f>IFERROR('σ и σw, МПа'!AB40*$BH$2,"-")</f>
        <v>-</v>
      </c>
      <c r="BC40" s="33" t="str">
        <f>IFERROR('σ и σw, МПа'!AC40*$BH$2,"-")</f>
        <v>-</v>
      </c>
    </row>
    <row r="41" spans="1:55" x14ac:dyDescent="0.25">
      <c r="A41" s="10" t="str">
        <f>INDEX('Обработка исходного'!B:B,ROW($B$3)+4*(ROW($B41)-ROW($B$3)))</f>
        <v>Сталь углеродистая</v>
      </c>
      <c r="B41" s="47">
        <f>INDEX('Обработка исходного'!D:D,ROW($B$3)+4*(ROW($B41)-ROW($B$3)))</f>
        <v>35</v>
      </c>
      <c r="C41" s="27" t="str">
        <f>'Rp0,2, МПа'!C41</f>
        <v>Поковки диаметром от 500 до 800 мм, КП175*</v>
      </c>
      <c r="D41" s="31">
        <f>IFERROR('σ и σw, МПа'!D41*$BE$2,"-")</f>
        <v>116.66666666666667</v>
      </c>
      <c r="E41" s="32">
        <f>IFERROR('σ и σw, МПа'!E41*$BE$2,"-")</f>
        <v>111.33333333333333</v>
      </c>
      <c r="F41" s="32">
        <f>IFERROR('σ и σw, МПа'!F41*$BE$2,"-")</f>
        <v>111.33333333333333</v>
      </c>
      <c r="G41" s="32">
        <f>IFERROR('σ и σw, МПа'!G41*$BE$2,"-")</f>
        <v>111.33333333333333</v>
      </c>
      <c r="H41" s="32">
        <f>IFERROR('σ и σw, МПа'!H41*$BE$2,"-")</f>
        <v>111.33333333333333</v>
      </c>
      <c r="I41" s="32">
        <f>IFERROR('σ и σw, МПа'!I41*$BE$2,"-")</f>
        <v>91.333333333333329</v>
      </c>
      <c r="J41" s="32">
        <f>IFERROR('σ и σw, МПа'!J41*$BE$2,"-")</f>
        <v>72</v>
      </c>
      <c r="K41" s="32">
        <f>IFERROR('σ и σw, МПа'!K41*$BE$2,"-")</f>
        <v>65.333333333333329</v>
      </c>
      <c r="L41" s="32" t="str">
        <f>IFERROR('σ и σw, МПа'!L41*$BE$2,"-")</f>
        <v>-</v>
      </c>
      <c r="M41" s="32" t="str">
        <f>IFERROR('σ и σw, МПа'!M41*$BE$2,"-")</f>
        <v>-</v>
      </c>
      <c r="N41" s="32" t="str">
        <f>IFERROR('σ и σw, МПа'!N41*$BE$2,"-")</f>
        <v>-</v>
      </c>
      <c r="O41" s="32" t="str">
        <f>IFERROR('σ и σw, МПа'!O41*$BE$2,"-")</f>
        <v>-</v>
      </c>
      <c r="P41" s="33" t="str">
        <f>IFERROR('σ и σw, МПа'!P41*$BE$2,"-")</f>
        <v>-</v>
      </c>
      <c r="Q41" s="31">
        <f>IFERROR('σ и σw, МПа'!D41*$BF$2,"-")</f>
        <v>151.66666666666669</v>
      </c>
      <c r="R41" s="32">
        <f>IFERROR('σ и σw, МПа'!E41*$BF$2,"-")</f>
        <v>144.73333333333332</v>
      </c>
      <c r="S41" s="32">
        <f>IFERROR('σ и σw, МПа'!F41*$BF$2,"-")</f>
        <v>144.73333333333332</v>
      </c>
      <c r="T41" s="32">
        <f>IFERROR('σ и σw, МПа'!G41*$BF$2,"-")</f>
        <v>144.73333333333332</v>
      </c>
      <c r="U41" s="32">
        <f>IFERROR('σ и σw, МПа'!H41*$BF$2,"-")</f>
        <v>144.73333333333332</v>
      </c>
      <c r="V41" s="32">
        <f>IFERROR('σ и σw, МПа'!I41*$BF$2,"-")</f>
        <v>118.73333333333333</v>
      </c>
      <c r="W41" s="32">
        <f>IFERROR('σ и σw, МПа'!J41*$BF$2,"-")</f>
        <v>93.600000000000009</v>
      </c>
      <c r="X41" s="32">
        <f>IFERROR('σ и σw, МПа'!K41*$BF$2,"-")</f>
        <v>84.933333333333337</v>
      </c>
      <c r="Y41" s="32" t="str">
        <f>IFERROR('σ и σw, МПа'!L41*$BF$2,"-")</f>
        <v>-</v>
      </c>
      <c r="Z41" s="32" t="str">
        <f>IFERROR('σ и σw, МПа'!M41*$BF$2,"-")</f>
        <v>-</v>
      </c>
      <c r="AA41" s="32" t="str">
        <f>IFERROR('σ и σw, МПа'!N41*$BF$2,"-")</f>
        <v>-</v>
      </c>
      <c r="AB41" s="32" t="str">
        <f>IFERROR('σ и σw, МПа'!O41*$BF$2,"-")</f>
        <v>-</v>
      </c>
      <c r="AC41" s="33" t="str">
        <f>IFERROR('σ и σw, МПа'!P41*$BF$2,"-")</f>
        <v>-</v>
      </c>
      <c r="AD41" s="31">
        <f>IFERROR('σ и σw, МПа'!Q41*$BG$2,"-")</f>
        <v>113.75</v>
      </c>
      <c r="AE41" s="32">
        <f>IFERROR('σ и σw, МПа'!R41*$BG$2,"-")</f>
        <v>108.55</v>
      </c>
      <c r="AF41" s="32">
        <f>IFERROR('σ и σw, МПа'!S41*$BG$2,"-")</f>
        <v>108.55</v>
      </c>
      <c r="AG41" s="32">
        <f>IFERROR('σ и σw, МПа'!T41*$BG$2,"-")</f>
        <v>108.55</v>
      </c>
      <c r="AH41" s="32">
        <f>IFERROR('σ и σw, МПа'!U41*$BG$2,"-")</f>
        <v>108.55</v>
      </c>
      <c r="AI41" s="32">
        <f>IFERROR('σ и σw, МПа'!V41*$BG$2,"-")</f>
        <v>89.05</v>
      </c>
      <c r="AJ41" s="32">
        <f>IFERROR('σ и σw, МПа'!W41*$BG$2,"-")</f>
        <v>70.2</v>
      </c>
      <c r="AK41" s="32">
        <f>IFERROR('σ и σw, МПа'!X41*$BG$2,"-")</f>
        <v>63.7</v>
      </c>
      <c r="AL41" s="32" t="str">
        <f>IFERROR('σ и σw, МПа'!Y41*$BG$2,"-")</f>
        <v>-</v>
      </c>
      <c r="AM41" s="32" t="str">
        <f>IFERROR('σ и σw, МПа'!Z41*$BG$2,"-")</f>
        <v>-</v>
      </c>
      <c r="AN41" s="32" t="str">
        <f>IFERROR('σ и σw, МПа'!AA41*$BG$2,"-")</f>
        <v>-</v>
      </c>
      <c r="AO41" s="32" t="str">
        <f>IFERROR('σ и σw, МПа'!AB41*$BG$2,"-")</f>
        <v>-</v>
      </c>
      <c r="AP41" s="33" t="str">
        <f>IFERROR('σ и σw, МПа'!AC41*$BG$2,"-")</f>
        <v>-</v>
      </c>
      <c r="AQ41" s="31">
        <f>IFERROR('σ и σw, МПа'!Q41*$BH$2,"-")</f>
        <v>148.75</v>
      </c>
      <c r="AR41" s="32">
        <f>IFERROR('σ и σw, МПа'!R41*$BH$2,"-")</f>
        <v>141.94999999999999</v>
      </c>
      <c r="AS41" s="32">
        <f>IFERROR('σ и σw, МПа'!S41*$BH$2,"-")</f>
        <v>141.94999999999999</v>
      </c>
      <c r="AT41" s="32">
        <f>IFERROR('σ и σw, МПа'!T41*$BH$2,"-")</f>
        <v>141.94999999999999</v>
      </c>
      <c r="AU41" s="32">
        <f>IFERROR('σ и σw, МПа'!U41*$BH$2,"-")</f>
        <v>141.94999999999999</v>
      </c>
      <c r="AV41" s="32">
        <f>IFERROR('σ и σw, МПа'!V41*$BH$2,"-")</f>
        <v>116.45</v>
      </c>
      <c r="AW41" s="32">
        <f>IFERROR('σ и σw, МПа'!W41*$BH$2,"-")</f>
        <v>91.8</v>
      </c>
      <c r="AX41" s="32">
        <f>IFERROR('σ и σw, МПа'!X41*$BH$2,"-")</f>
        <v>83.3</v>
      </c>
      <c r="AY41" s="32" t="str">
        <f>IFERROR('σ и σw, МПа'!Y41*$BH$2,"-")</f>
        <v>-</v>
      </c>
      <c r="AZ41" s="32" t="str">
        <f>IFERROR('σ и σw, МПа'!Z41*$BH$2,"-")</f>
        <v>-</v>
      </c>
      <c r="BA41" s="32" t="str">
        <f>IFERROR('σ и σw, МПа'!AA41*$BH$2,"-")</f>
        <v>-</v>
      </c>
      <c r="BB41" s="32" t="str">
        <f>IFERROR('σ и σw, МПа'!AB41*$BH$2,"-")</f>
        <v>-</v>
      </c>
      <c r="BC41" s="33" t="str">
        <f>IFERROR('σ и σw, МПа'!AC41*$BH$2,"-")</f>
        <v>-</v>
      </c>
    </row>
    <row r="42" spans="1:55" x14ac:dyDescent="0.25">
      <c r="A42" s="10" t="str">
        <f>INDEX('Обработка исходного'!B:B,ROW($B$3)+4*(ROW($B42)-ROW($B$3)))</f>
        <v>Сталь углеродистая</v>
      </c>
      <c r="B42" s="47">
        <f>INDEX('Обработка исходного'!D:D,ROW($B$3)+4*(ROW($B42)-ROW($B$3)))</f>
        <v>35</v>
      </c>
      <c r="C42" s="27" t="str">
        <f>'Rp0,2, МПа'!C42</f>
        <v>Поковки диаметром от 300 до 800 мм, КП195*</v>
      </c>
      <c r="D42" s="31">
        <f>IFERROR('σ и σw, МПа'!D42*$BE$2,"-")</f>
        <v>130</v>
      </c>
      <c r="E42" s="32">
        <f>IFERROR('σ и σw, МПа'!E42*$BE$2,"-")</f>
        <v>130</v>
      </c>
      <c r="F42" s="32">
        <f>IFERROR('σ и σw, МПа'!F42*$BE$2,"-")</f>
        <v>130</v>
      </c>
      <c r="G42" s="32">
        <f>IFERROR('σ и σw, МПа'!G42*$BE$2,"-")</f>
        <v>130</v>
      </c>
      <c r="H42" s="32">
        <f>IFERROR('σ и σw, МПа'!H42*$BE$2,"-")</f>
        <v>130</v>
      </c>
      <c r="I42" s="32">
        <f>IFERROR('σ и σw, МПа'!I42*$BE$2,"-")</f>
        <v>104.66666666666667</v>
      </c>
      <c r="J42" s="32">
        <f>IFERROR('σ и σw, МПа'!J42*$BE$2,"-")</f>
        <v>85.333333333333329</v>
      </c>
      <c r="K42" s="32">
        <f>IFERROR('σ и σw, МПа'!K42*$BE$2,"-")</f>
        <v>72</v>
      </c>
      <c r="L42" s="32" t="str">
        <f>IFERROR('σ и σw, МПа'!L42*$BE$2,"-")</f>
        <v>-</v>
      </c>
      <c r="M42" s="32" t="str">
        <f>IFERROR('σ и σw, МПа'!M42*$BE$2,"-")</f>
        <v>-</v>
      </c>
      <c r="N42" s="32" t="str">
        <f>IFERROR('σ и σw, МПа'!N42*$BE$2,"-")</f>
        <v>-</v>
      </c>
      <c r="O42" s="32" t="str">
        <f>IFERROR('σ и σw, МПа'!O42*$BE$2,"-")</f>
        <v>-</v>
      </c>
      <c r="P42" s="33" t="str">
        <f>IFERROR('σ и σw, МПа'!P42*$BE$2,"-")</f>
        <v>-</v>
      </c>
      <c r="Q42" s="31">
        <f>IFERROR('σ и σw, МПа'!D42*$BF$2,"-")</f>
        <v>169</v>
      </c>
      <c r="R42" s="32">
        <f>IFERROR('σ и σw, МПа'!E42*$BF$2,"-")</f>
        <v>169</v>
      </c>
      <c r="S42" s="32">
        <f>IFERROR('σ и σw, МПа'!F42*$BF$2,"-")</f>
        <v>169</v>
      </c>
      <c r="T42" s="32">
        <f>IFERROR('σ и σw, МПа'!G42*$BF$2,"-")</f>
        <v>169</v>
      </c>
      <c r="U42" s="32">
        <f>IFERROR('σ и σw, МПа'!H42*$BF$2,"-")</f>
        <v>169</v>
      </c>
      <c r="V42" s="32">
        <f>IFERROR('σ и σw, МПа'!I42*$BF$2,"-")</f>
        <v>136.06666666666669</v>
      </c>
      <c r="W42" s="32">
        <f>IFERROR('σ и σw, МПа'!J42*$BF$2,"-")</f>
        <v>110.93333333333334</v>
      </c>
      <c r="X42" s="32">
        <f>IFERROR('σ и σw, МПа'!K42*$BF$2,"-")</f>
        <v>93.600000000000009</v>
      </c>
      <c r="Y42" s="32" t="str">
        <f>IFERROR('σ и σw, МПа'!L42*$BF$2,"-")</f>
        <v>-</v>
      </c>
      <c r="Z42" s="32" t="str">
        <f>IFERROR('σ и σw, МПа'!M42*$BF$2,"-")</f>
        <v>-</v>
      </c>
      <c r="AA42" s="32" t="str">
        <f>IFERROR('σ и σw, МПа'!N42*$BF$2,"-")</f>
        <v>-</v>
      </c>
      <c r="AB42" s="32" t="str">
        <f>IFERROR('σ и σw, МПа'!O42*$BF$2,"-")</f>
        <v>-</v>
      </c>
      <c r="AC42" s="33" t="str">
        <f>IFERROR('σ и σw, МПа'!P42*$BF$2,"-")</f>
        <v>-</v>
      </c>
      <c r="AD42" s="31">
        <f>IFERROR('σ и σw, МПа'!Q42*$BG$2,"-")</f>
        <v>126.75</v>
      </c>
      <c r="AE42" s="32">
        <f>IFERROR('σ и σw, МПа'!R42*$BG$2,"-")</f>
        <v>126.75</v>
      </c>
      <c r="AF42" s="32">
        <f>IFERROR('σ и σw, МПа'!S42*$BG$2,"-")</f>
        <v>126.75</v>
      </c>
      <c r="AG42" s="32">
        <f>IFERROR('σ и σw, МПа'!T42*$BG$2,"-")</f>
        <v>126.75</v>
      </c>
      <c r="AH42" s="32">
        <f>IFERROR('σ и σw, МПа'!U42*$BG$2,"-")</f>
        <v>126.75</v>
      </c>
      <c r="AI42" s="32">
        <f>IFERROR('σ и σw, МПа'!V42*$BG$2,"-")</f>
        <v>102.05</v>
      </c>
      <c r="AJ42" s="32">
        <f>IFERROR('σ и σw, МПа'!W42*$BG$2,"-")</f>
        <v>83.2</v>
      </c>
      <c r="AK42" s="32">
        <f>IFERROR('σ и σw, МПа'!X42*$BG$2,"-")</f>
        <v>70.2</v>
      </c>
      <c r="AL42" s="32" t="str">
        <f>IFERROR('σ и σw, МПа'!Y42*$BG$2,"-")</f>
        <v>-</v>
      </c>
      <c r="AM42" s="32" t="str">
        <f>IFERROR('σ и σw, МПа'!Z42*$BG$2,"-")</f>
        <v>-</v>
      </c>
      <c r="AN42" s="32" t="str">
        <f>IFERROR('σ и σw, МПа'!AA42*$BG$2,"-")</f>
        <v>-</v>
      </c>
      <c r="AO42" s="32" t="str">
        <f>IFERROR('σ и σw, МПа'!AB42*$BG$2,"-")</f>
        <v>-</v>
      </c>
      <c r="AP42" s="33" t="str">
        <f>IFERROR('σ и σw, МПа'!AC42*$BG$2,"-")</f>
        <v>-</v>
      </c>
      <c r="AQ42" s="31">
        <f>IFERROR('σ и σw, МПа'!Q42*$BH$2,"-")</f>
        <v>165.75</v>
      </c>
      <c r="AR42" s="32">
        <f>IFERROR('σ и σw, МПа'!R42*$BH$2,"-")</f>
        <v>165.75</v>
      </c>
      <c r="AS42" s="32">
        <f>IFERROR('σ и σw, МПа'!S42*$BH$2,"-")</f>
        <v>165.75</v>
      </c>
      <c r="AT42" s="32">
        <f>IFERROR('σ и σw, МПа'!T42*$BH$2,"-")</f>
        <v>165.75</v>
      </c>
      <c r="AU42" s="32">
        <f>IFERROR('σ и σw, МПа'!U42*$BH$2,"-")</f>
        <v>165.75</v>
      </c>
      <c r="AV42" s="32">
        <f>IFERROR('σ и σw, МПа'!V42*$BH$2,"-")</f>
        <v>133.44999999999999</v>
      </c>
      <c r="AW42" s="32">
        <f>IFERROR('σ и σw, МПа'!W42*$BH$2,"-")</f>
        <v>108.8</v>
      </c>
      <c r="AX42" s="32">
        <f>IFERROR('σ и σw, МПа'!X42*$BH$2,"-")</f>
        <v>91.8</v>
      </c>
      <c r="AY42" s="32" t="str">
        <f>IFERROR('σ и σw, МПа'!Y42*$BH$2,"-")</f>
        <v>-</v>
      </c>
      <c r="AZ42" s="32" t="str">
        <f>IFERROR('σ и σw, МПа'!Z42*$BH$2,"-")</f>
        <v>-</v>
      </c>
      <c r="BA42" s="32" t="str">
        <f>IFERROR('σ и σw, МПа'!AA42*$BH$2,"-")</f>
        <v>-</v>
      </c>
      <c r="BB42" s="32" t="str">
        <f>IFERROR('σ и σw, МПа'!AB42*$BH$2,"-")</f>
        <v>-</v>
      </c>
      <c r="BC42" s="33" t="str">
        <f>IFERROR('σ и σw, МПа'!AC42*$BH$2,"-")</f>
        <v>-</v>
      </c>
    </row>
    <row r="43" spans="1:55" x14ac:dyDescent="0.25">
      <c r="A43" s="10" t="str">
        <f>INDEX('Обработка исходного'!B:B,ROW($B$3)+4*(ROW($B43)-ROW($B$3)))</f>
        <v>Сталь углеродистая</v>
      </c>
      <c r="B43" s="47">
        <f>INDEX('Обработка исходного'!D:D,ROW($B$3)+4*(ROW($B43)-ROW($B$3)))</f>
        <v>35</v>
      </c>
      <c r="C43" s="27" t="str">
        <f>'Rp0,2, МПа'!C43</f>
        <v>Поковки диаметром от 100 до 800 мм, КП215*</v>
      </c>
      <c r="D43" s="31">
        <f>IFERROR('σ и σw, МПа'!D43*$BE$2,"-")</f>
        <v>143.33333333333334</v>
      </c>
      <c r="E43" s="32">
        <f>IFERROR('σ и σw, МПа'!E43*$BE$2,"-")</f>
        <v>137.33333333333334</v>
      </c>
      <c r="F43" s="32">
        <f>IFERROR('σ и σw, МПа'!F43*$BE$2,"-")</f>
        <v>137.33333333333334</v>
      </c>
      <c r="G43" s="32">
        <f>IFERROR('σ и σw, МПа'!G43*$BE$2,"-")</f>
        <v>137.33333333333334</v>
      </c>
      <c r="H43" s="32">
        <f>IFERROR('σ и σw, МПа'!H43*$BE$2,"-")</f>
        <v>137.33333333333334</v>
      </c>
      <c r="I43" s="32">
        <f>IFERROR('σ и σw, МПа'!I43*$BE$2,"-")</f>
        <v>118</v>
      </c>
      <c r="J43" s="32">
        <f>IFERROR('σ и σw, МПа'!J43*$BE$2,"-")</f>
        <v>91.333333333333329</v>
      </c>
      <c r="K43" s="32">
        <f>IFERROR('σ и σw, МПа'!K43*$BE$2,"-")</f>
        <v>85.333333333333329</v>
      </c>
      <c r="L43" s="32" t="str">
        <f>IFERROR('σ и σw, МПа'!L43*$BE$2,"-")</f>
        <v>-</v>
      </c>
      <c r="M43" s="32" t="str">
        <f>IFERROR('σ и σw, МПа'!M43*$BE$2,"-")</f>
        <v>-</v>
      </c>
      <c r="N43" s="32" t="str">
        <f>IFERROR('σ и σw, МПа'!N43*$BE$2,"-")</f>
        <v>-</v>
      </c>
      <c r="O43" s="32" t="str">
        <f>IFERROR('σ и σw, МПа'!O43*$BE$2,"-")</f>
        <v>-</v>
      </c>
      <c r="P43" s="33" t="str">
        <f>IFERROR('σ и σw, МПа'!P43*$BE$2,"-")</f>
        <v>-</v>
      </c>
      <c r="Q43" s="31">
        <f>IFERROR('σ и σw, МПа'!D43*$BF$2,"-")</f>
        <v>186.33333333333334</v>
      </c>
      <c r="R43" s="32">
        <f>IFERROR('σ и σw, МПа'!E43*$BF$2,"-")</f>
        <v>178.53333333333336</v>
      </c>
      <c r="S43" s="32">
        <f>IFERROR('σ и σw, МПа'!F43*$BF$2,"-")</f>
        <v>178.53333333333336</v>
      </c>
      <c r="T43" s="32">
        <f>IFERROR('σ и σw, МПа'!G43*$BF$2,"-")</f>
        <v>178.53333333333336</v>
      </c>
      <c r="U43" s="32">
        <f>IFERROR('σ и σw, МПа'!H43*$BF$2,"-")</f>
        <v>178.53333333333336</v>
      </c>
      <c r="V43" s="32">
        <f>IFERROR('σ и σw, МПа'!I43*$BF$2,"-")</f>
        <v>153.4</v>
      </c>
      <c r="W43" s="32">
        <f>IFERROR('σ и σw, МПа'!J43*$BF$2,"-")</f>
        <v>118.73333333333333</v>
      </c>
      <c r="X43" s="32">
        <f>IFERROR('σ и σw, МПа'!K43*$BF$2,"-")</f>
        <v>110.93333333333334</v>
      </c>
      <c r="Y43" s="32" t="str">
        <f>IFERROR('σ и σw, МПа'!L43*$BF$2,"-")</f>
        <v>-</v>
      </c>
      <c r="Z43" s="32" t="str">
        <f>IFERROR('σ и σw, МПа'!M43*$BF$2,"-")</f>
        <v>-</v>
      </c>
      <c r="AA43" s="32" t="str">
        <f>IFERROR('σ и σw, МПа'!N43*$BF$2,"-")</f>
        <v>-</v>
      </c>
      <c r="AB43" s="32" t="str">
        <f>IFERROR('σ и σw, МПа'!O43*$BF$2,"-")</f>
        <v>-</v>
      </c>
      <c r="AC43" s="33" t="str">
        <f>IFERROR('σ и σw, МПа'!P43*$BF$2,"-")</f>
        <v>-</v>
      </c>
      <c r="AD43" s="31">
        <f>IFERROR('σ и σw, МПа'!Q43*$BG$2,"-")</f>
        <v>139.75</v>
      </c>
      <c r="AE43" s="32">
        <f>IFERROR('σ и σw, МПа'!R43*$BG$2,"-")</f>
        <v>133.9</v>
      </c>
      <c r="AF43" s="32">
        <f>IFERROR('σ и σw, МПа'!S43*$BG$2,"-")</f>
        <v>133.9</v>
      </c>
      <c r="AG43" s="32">
        <f>IFERROR('σ и σw, МПа'!T43*$BG$2,"-")</f>
        <v>133.9</v>
      </c>
      <c r="AH43" s="32">
        <f>IFERROR('σ и σw, МПа'!U43*$BG$2,"-")</f>
        <v>133.9</v>
      </c>
      <c r="AI43" s="32">
        <f>IFERROR('σ и σw, МПа'!V43*$BG$2,"-")</f>
        <v>115.05</v>
      </c>
      <c r="AJ43" s="32">
        <f>IFERROR('σ и σw, МПа'!W43*$BG$2,"-")</f>
        <v>89.05</v>
      </c>
      <c r="AK43" s="32">
        <f>IFERROR('σ и σw, МПа'!X43*$BG$2,"-")</f>
        <v>83.2</v>
      </c>
      <c r="AL43" s="32" t="str">
        <f>IFERROR('σ и σw, МПа'!Y43*$BG$2,"-")</f>
        <v>-</v>
      </c>
      <c r="AM43" s="32" t="str">
        <f>IFERROR('σ и σw, МПа'!Z43*$BG$2,"-")</f>
        <v>-</v>
      </c>
      <c r="AN43" s="32" t="str">
        <f>IFERROR('σ и σw, МПа'!AA43*$BG$2,"-")</f>
        <v>-</v>
      </c>
      <c r="AO43" s="32" t="str">
        <f>IFERROR('σ и σw, МПа'!AB43*$BG$2,"-")</f>
        <v>-</v>
      </c>
      <c r="AP43" s="33" t="str">
        <f>IFERROR('σ и σw, МПа'!AC43*$BG$2,"-")</f>
        <v>-</v>
      </c>
      <c r="AQ43" s="31">
        <f>IFERROR('σ и σw, МПа'!Q43*$BH$2,"-")</f>
        <v>182.75</v>
      </c>
      <c r="AR43" s="32">
        <f>IFERROR('σ и σw, МПа'!R43*$BH$2,"-")</f>
        <v>175.1</v>
      </c>
      <c r="AS43" s="32">
        <f>IFERROR('σ и σw, МПа'!S43*$BH$2,"-")</f>
        <v>175.1</v>
      </c>
      <c r="AT43" s="32">
        <f>IFERROR('σ и σw, МПа'!T43*$BH$2,"-")</f>
        <v>175.1</v>
      </c>
      <c r="AU43" s="32">
        <f>IFERROR('σ и σw, МПа'!U43*$BH$2,"-")</f>
        <v>175.1</v>
      </c>
      <c r="AV43" s="32">
        <f>IFERROR('σ и σw, МПа'!V43*$BH$2,"-")</f>
        <v>150.44999999999999</v>
      </c>
      <c r="AW43" s="32">
        <f>IFERROR('σ и σw, МПа'!W43*$BH$2,"-")</f>
        <v>116.45</v>
      </c>
      <c r="AX43" s="32">
        <f>IFERROR('σ и σw, МПа'!X43*$BH$2,"-")</f>
        <v>108.8</v>
      </c>
      <c r="AY43" s="32" t="str">
        <f>IFERROR('σ и σw, МПа'!Y43*$BH$2,"-")</f>
        <v>-</v>
      </c>
      <c r="AZ43" s="32" t="str">
        <f>IFERROR('σ и σw, МПа'!Z43*$BH$2,"-")</f>
        <v>-</v>
      </c>
      <c r="BA43" s="32" t="str">
        <f>IFERROR('σ и σw, МПа'!AA43*$BH$2,"-")</f>
        <v>-</v>
      </c>
      <c r="BB43" s="32" t="str">
        <f>IFERROR('σ и σw, МПа'!AB43*$BH$2,"-")</f>
        <v>-</v>
      </c>
      <c r="BC43" s="33" t="str">
        <f>IFERROR('σ и σw, МПа'!AC43*$BH$2,"-")</f>
        <v>-</v>
      </c>
    </row>
    <row r="44" spans="1:55" x14ac:dyDescent="0.25">
      <c r="A44" s="10" t="str">
        <f>INDEX('Обработка исходного'!B:B,ROW($B$3)+4*(ROW($B44)-ROW($B$3)))</f>
        <v>Сталь углеродистая</v>
      </c>
      <c r="B44" s="47">
        <f>INDEX('Обработка исходного'!D:D,ROW($B$3)+4*(ROW($B44)-ROW($B$3)))</f>
        <v>35</v>
      </c>
      <c r="C44" s="27" t="str">
        <f>'Rp0,2, МПа'!C44</f>
        <v>Поковки диаметром до 500 мм, КП245*</v>
      </c>
      <c r="D44" s="31">
        <f>IFERROR('σ и σw, МПа'!D44*$BE$2,"-")</f>
        <v>163.33333333333334</v>
      </c>
      <c r="E44" s="32">
        <f>IFERROR('σ и σw, МПа'!E44*$BE$2,"-")</f>
        <v>156.66666666666666</v>
      </c>
      <c r="F44" s="32">
        <f>IFERROR('σ и σw, МПа'!F44*$BE$2,"-")</f>
        <v>150.66666666666666</v>
      </c>
      <c r="G44" s="32">
        <f>IFERROR('σ и σw, МПа'!G44*$BE$2,"-")</f>
        <v>150.66666666666666</v>
      </c>
      <c r="H44" s="32">
        <f>IFERROR('σ и σw, МПа'!H44*$BE$2,"-")</f>
        <v>150.66666666666666</v>
      </c>
      <c r="I44" s="32">
        <f>IFERROR('σ и σw, МПа'!I44*$BE$2,"-")</f>
        <v>118</v>
      </c>
      <c r="J44" s="32">
        <f>IFERROR('σ и σw, МПа'!J44*$BE$2,"-")</f>
        <v>104.66666666666667</v>
      </c>
      <c r="K44" s="32">
        <f>IFERROR('σ и σw, МПа'!K44*$BE$2,"-")</f>
        <v>91.333333333333329</v>
      </c>
      <c r="L44" s="32" t="str">
        <f>IFERROR('σ и σw, МПа'!L44*$BE$2,"-")</f>
        <v>-</v>
      </c>
      <c r="M44" s="32" t="str">
        <f>IFERROR('σ и σw, МПа'!M44*$BE$2,"-")</f>
        <v>-</v>
      </c>
      <c r="N44" s="32" t="str">
        <f>IFERROR('σ и σw, МПа'!N44*$BE$2,"-")</f>
        <v>-</v>
      </c>
      <c r="O44" s="32" t="str">
        <f>IFERROR('σ и σw, МПа'!O44*$BE$2,"-")</f>
        <v>-</v>
      </c>
      <c r="P44" s="33" t="str">
        <f>IFERROR('σ и σw, МПа'!P44*$BE$2,"-")</f>
        <v>-</v>
      </c>
      <c r="Q44" s="31">
        <f>IFERROR('σ и σw, МПа'!D44*$BF$2,"-")</f>
        <v>212.33333333333334</v>
      </c>
      <c r="R44" s="32">
        <f>IFERROR('σ и σw, МПа'!E44*$BF$2,"-")</f>
        <v>203.66666666666666</v>
      </c>
      <c r="S44" s="32">
        <f>IFERROR('σ и σw, МПа'!F44*$BF$2,"-")</f>
        <v>195.86666666666667</v>
      </c>
      <c r="T44" s="32">
        <f>IFERROR('σ и σw, МПа'!G44*$BF$2,"-")</f>
        <v>195.86666666666667</v>
      </c>
      <c r="U44" s="32">
        <f>IFERROR('σ и σw, МПа'!H44*$BF$2,"-")</f>
        <v>195.86666666666667</v>
      </c>
      <c r="V44" s="32">
        <f>IFERROR('σ и σw, МПа'!I44*$BF$2,"-")</f>
        <v>153.4</v>
      </c>
      <c r="W44" s="32">
        <f>IFERROR('σ и σw, МПа'!J44*$BF$2,"-")</f>
        <v>136.06666666666669</v>
      </c>
      <c r="X44" s="32">
        <f>IFERROR('σ и σw, МПа'!K44*$BF$2,"-")</f>
        <v>118.73333333333333</v>
      </c>
      <c r="Y44" s="32" t="str">
        <f>IFERROR('σ и σw, МПа'!L44*$BF$2,"-")</f>
        <v>-</v>
      </c>
      <c r="Z44" s="32" t="str">
        <f>IFERROR('σ и σw, МПа'!M44*$BF$2,"-")</f>
        <v>-</v>
      </c>
      <c r="AA44" s="32" t="str">
        <f>IFERROR('σ и σw, МПа'!N44*$BF$2,"-")</f>
        <v>-</v>
      </c>
      <c r="AB44" s="32" t="str">
        <f>IFERROR('σ и σw, МПа'!O44*$BF$2,"-")</f>
        <v>-</v>
      </c>
      <c r="AC44" s="33" t="str">
        <f>IFERROR('σ и σw, МПа'!P44*$BF$2,"-")</f>
        <v>-</v>
      </c>
      <c r="AD44" s="31">
        <f>IFERROR('σ и σw, МПа'!Q44*$BG$2,"-")</f>
        <v>159.25</v>
      </c>
      <c r="AE44" s="32">
        <f>IFERROR('σ и σw, МПа'!R44*$BG$2,"-")</f>
        <v>152.75</v>
      </c>
      <c r="AF44" s="32">
        <f>IFERROR('σ и σw, МПа'!S44*$BG$2,"-")</f>
        <v>146.9</v>
      </c>
      <c r="AG44" s="32">
        <f>IFERROR('σ и σw, МПа'!T44*$BG$2,"-")</f>
        <v>146.9</v>
      </c>
      <c r="AH44" s="32">
        <f>IFERROR('σ и σw, МПа'!U44*$BG$2,"-")</f>
        <v>146.9</v>
      </c>
      <c r="AI44" s="32">
        <f>IFERROR('σ и σw, МПа'!V44*$BG$2,"-")</f>
        <v>115.05</v>
      </c>
      <c r="AJ44" s="32">
        <f>IFERROR('σ и σw, МПа'!W44*$BG$2,"-")</f>
        <v>102.05</v>
      </c>
      <c r="AK44" s="32">
        <f>IFERROR('σ и σw, МПа'!X44*$BG$2,"-")</f>
        <v>89.05</v>
      </c>
      <c r="AL44" s="32" t="str">
        <f>IFERROR('σ и σw, МПа'!Y44*$BG$2,"-")</f>
        <v>-</v>
      </c>
      <c r="AM44" s="32" t="str">
        <f>IFERROR('σ и σw, МПа'!Z44*$BG$2,"-")</f>
        <v>-</v>
      </c>
      <c r="AN44" s="32" t="str">
        <f>IFERROR('σ и σw, МПа'!AA44*$BG$2,"-")</f>
        <v>-</v>
      </c>
      <c r="AO44" s="32" t="str">
        <f>IFERROR('σ и σw, МПа'!AB44*$BG$2,"-")</f>
        <v>-</v>
      </c>
      <c r="AP44" s="33" t="str">
        <f>IFERROR('σ и σw, МПа'!AC44*$BG$2,"-")</f>
        <v>-</v>
      </c>
      <c r="AQ44" s="31">
        <f>IFERROR('σ и σw, МПа'!Q44*$BH$2,"-")</f>
        <v>208.25</v>
      </c>
      <c r="AR44" s="32">
        <f>IFERROR('σ и σw, МПа'!R44*$BH$2,"-")</f>
        <v>199.75</v>
      </c>
      <c r="AS44" s="32">
        <f>IFERROR('σ и σw, МПа'!S44*$BH$2,"-")</f>
        <v>192.1</v>
      </c>
      <c r="AT44" s="32">
        <f>IFERROR('σ и σw, МПа'!T44*$BH$2,"-")</f>
        <v>192.1</v>
      </c>
      <c r="AU44" s="32">
        <f>IFERROR('σ и σw, МПа'!U44*$BH$2,"-")</f>
        <v>192.1</v>
      </c>
      <c r="AV44" s="32">
        <f>IFERROR('σ и σw, МПа'!V44*$BH$2,"-")</f>
        <v>150.44999999999999</v>
      </c>
      <c r="AW44" s="32">
        <f>IFERROR('σ и σw, МПа'!W44*$BH$2,"-")</f>
        <v>133.44999999999999</v>
      </c>
      <c r="AX44" s="32">
        <f>IFERROR('σ и σw, МПа'!X44*$BH$2,"-")</f>
        <v>116.45</v>
      </c>
      <c r="AY44" s="32" t="str">
        <f>IFERROR('σ и σw, МПа'!Y44*$BH$2,"-")</f>
        <v>-</v>
      </c>
      <c r="AZ44" s="32" t="str">
        <f>IFERROR('σ и σw, МПа'!Z44*$BH$2,"-")</f>
        <v>-</v>
      </c>
      <c r="BA44" s="32" t="str">
        <f>IFERROR('σ и σw, МПа'!AA44*$BH$2,"-")</f>
        <v>-</v>
      </c>
      <c r="BB44" s="32" t="str">
        <f>IFERROR('σ и σw, МПа'!AB44*$BH$2,"-")</f>
        <v>-</v>
      </c>
      <c r="BC44" s="33" t="str">
        <f>IFERROR('σ и σw, МПа'!AC44*$BH$2,"-")</f>
        <v>-</v>
      </c>
    </row>
    <row r="45" spans="1:55" x14ac:dyDescent="0.25">
      <c r="A45" s="10" t="str">
        <f>INDEX('Обработка исходного'!B:B,ROW($B$3)+4*(ROW($B45)-ROW($B$3)))</f>
        <v>Сталь углеродистая</v>
      </c>
      <c r="B45" s="47">
        <f>INDEX('Обработка исходного'!D:D,ROW($B$3)+4*(ROW($B45)-ROW($B$3)))</f>
        <v>35</v>
      </c>
      <c r="C45" s="27" t="str">
        <f>'Rp0,2, МПа'!C45</f>
        <v>Поковки диаметром до 300 мм, КП275*</v>
      </c>
      <c r="D45" s="31">
        <f>IFERROR('σ и σw, МПа'!D45*$BE$2,"-")</f>
        <v>183.33333333333334</v>
      </c>
      <c r="E45" s="32">
        <f>IFERROR('σ и σw, МПа'!E45*$BE$2,"-")</f>
        <v>176.66666666666666</v>
      </c>
      <c r="F45" s="32">
        <f>IFERROR('σ и σw, МПа'!F45*$BE$2,"-")</f>
        <v>176.66666666666666</v>
      </c>
      <c r="G45" s="32">
        <f>IFERROR('σ и σw, МПа'!G45*$BE$2,"-")</f>
        <v>176.66666666666666</v>
      </c>
      <c r="H45" s="32">
        <f>IFERROR('σ и σw, МПа'!H45*$BE$2,"-")</f>
        <v>163.33333333333334</v>
      </c>
      <c r="I45" s="32">
        <f>IFERROR('σ и σw, МПа'!I45*$BE$2,"-")</f>
        <v>150</v>
      </c>
      <c r="J45" s="32">
        <f>IFERROR('σ и σw, МПа'!J45*$BE$2,"-")</f>
        <v>144</v>
      </c>
      <c r="K45" s="32">
        <f>IFERROR('σ и σw, МПа'!K45*$BE$2,"-")</f>
        <v>130.66666666666666</v>
      </c>
      <c r="L45" s="32" t="str">
        <f>IFERROR('σ и σw, МПа'!L45*$BE$2,"-")</f>
        <v>-</v>
      </c>
      <c r="M45" s="32" t="str">
        <f>IFERROR('σ и σw, МПа'!M45*$BE$2,"-")</f>
        <v>-</v>
      </c>
      <c r="N45" s="32" t="str">
        <f>IFERROR('σ и σw, МПа'!N45*$BE$2,"-")</f>
        <v>-</v>
      </c>
      <c r="O45" s="32" t="str">
        <f>IFERROR('σ и σw, МПа'!O45*$BE$2,"-")</f>
        <v>-</v>
      </c>
      <c r="P45" s="33" t="str">
        <f>IFERROR('σ и σw, МПа'!P45*$BE$2,"-")</f>
        <v>-</v>
      </c>
      <c r="Q45" s="31">
        <f>IFERROR('σ и σw, МПа'!D45*$BF$2,"-")</f>
        <v>238.33333333333334</v>
      </c>
      <c r="R45" s="32">
        <f>IFERROR('σ и σw, МПа'!E45*$BF$2,"-")</f>
        <v>229.66666666666666</v>
      </c>
      <c r="S45" s="32">
        <f>IFERROR('σ и σw, МПа'!F45*$BF$2,"-")</f>
        <v>229.66666666666666</v>
      </c>
      <c r="T45" s="32">
        <f>IFERROR('σ и σw, МПа'!G45*$BF$2,"-")</f>
        <v>229.66666666666666</v>
      </c>
      <c r="U45" s="32">
        <f>IFERROR('σ и σw, МПа'!H45*$BF$2,"-")</f>
        <v>212.33333333333334</v>
      </c>
      <c r="V45" s="32">
        <f>IFERROR('σ и σw, МПа'!I45*$BF$2,"-")</f>
        <v>195</v>
      </c>
      <c r="W45" s="32">
        <f>IFERROR('σ и σw, МПа'!J45*$BF$2,"-")</f>
        <v>187.20000000000002</v>
      </c>
      <c r="X45" s="32">
        <f>IFERROR('σ и σw, МПа'!K45*$BF$2,"-")</f>
        <v>169.86666666666667</v>
      </c>
      <c r="Y45" s="32" t="str">
        <f>IFERROR('σ и σw, МПа'!L45*$BF$2,"-")</f>
        <v>-</v>
      </c>
      <c r="Z45" s="32" t="str">
        <f>IFERROR('σ и σw, МПа'!M45*$BF$2,"-")</f>
        <v>-</v>
      </c>
      <c r="AA45" s="32" t="str">
        <f>IFERROR('σ и σw, МПа'!N45*$BF$2,"-")</f>
        <v>-</v>
      </c>
      <c r="AB45" s="32" t="str">
        <f>IFERROR('σ и σw, МПа'!O45*$BF$2,"-")</f>
        <v>-</v>
      </c>
      <c r="AC45" s="33" t="str">
        <f>IFERROR('σ и σw, МПа'!P45*$BF$2,"-")</f>
        <v>-</v>
      </c>
      <c r="AD45" s="31">
        <f>IFERROR('σ и σw, МПа'!Q45*$BG$2,"-")</f>
        <v>178.75</v>
      </c>
      <c r="AE45" s="32">
        <f>IFERROR('σ и σw, МПа'!R45*$BG$2,"-")</f>
        <v>172.25</v>
      </c>
      <c r="AF45" s="32">
        <f>IFERROR('σ и σw, МПа'!S45*$BG$2,"-")</f>
        <v>172.25</v>
      </c>
      <c r="AG45" s="32">
        <f>IFERROR('σ и σw, МПа'!T45*$BG$2,"-")</f>
        <v>172.25</v>
      </c>
      <c r="AH45" s="32">
        <f>IFERROR('σ и σw, МПа'!U45*$BG$2,"-")</f>
        <v>159.25</v>
      </c>
      <c r="AI45" s="32">
        <f>IFERROR('σ и σw, МПа'!V45*$BG$2,"-")</f>
        <v>146.25</v>
      </c>
      <c r="AJ45" s="32">
        <f>IFERROR('σ и σw, МПа'!W45*$BG$2,"-")</f>
        <v>140.4</v>
      </c>
      <c r="AK45" s="32">
        <f>IFERROR('σ и σw, МПа'!X45*$BG$2,"-")</f>
        <v>127.4</v>
      </c>
      <c r="AL45" s="32" t="str">
        <f>IFERROR('σ и σw, МПа'!Y45*$BG$2,"-")</f>
        <v>-</v>
      </c>
      <c r="AM45" s="32" t="str">
        <f>IFERROR('σ и σw, МПа'!Z45*$BG$2,"-")</f>
        <v>-</v>
      </c>
      <c r="AN45" s="32" t="str">
        <f>IFERROR('σ и σw, МПа'!AA45*$BG$2,"-")</f>
        <v>-</v>
      </c>
      <c r="AO45" s="32" t="str">
        <f>IFERROR('σ и σw, МПа'!AB45*$BG$2,"-")</f>
        <v>-</v>
      </c>
      <c r="AP45" s="33" t="str">
        <f>IFERROR('σ и σw, МПа'!AC45*$BG$2,"-")</f>
        <v>-</v>
      </c>
      <c r="AQ45" s="31">
        <f>IFERROR('σ и σw, МПа'!Q45*$BH$2,"-")</f>
        <v>233.75</v>
      </c>
      <c r="AR45" s="32">
        <f>IFERROR('σ и σw, МПа'!R45*$BH$2,"-")</f>
        <v>225.25</v>
      </c>
      <c r="AS45" s="32">
        <f>IFERROR('σ и σw, МПа'!S45*$BH$2,"-")</f>
        <v>225.25</v>
      </c>
      <c r="AT45" s="32">
        <f>IFERROR('σ и σw, МПа'!T45*$BH$2,"-")</f>
        <v>225.25</v>
      </c>
      <c r="AU45" s="32">
        <f>IFERROR('σ и σw, МПа'!U45*$BH$2,"-")</f>
        <v>208.25</v>
      </c>
      <c r="AV45" s="32">
        <f>IFERROR('σ и σw, МПа'!V45*$BH$2,"-")</f>
        <v>191.25</v>
      </c>
      <c r="AW45" s="32">
        <f>IFERROR('σ и σw, МПа'!W45*$BH$2,"-")</f>
        <v>183.6</v>
      </c>
      <c r="AX45" s="32">
        <f>IFERROR('σ и σw, МПа'!X45*$BH$2,"-")</f>
        <v>166.6</v>
      </c>
      <c r="AY45" s="32" t="str">
        <f>IFERROR('σ и σw, МПа'!Y45*$BH$2,"-")</f>
        <v>-</v>
      </c>
      <c r="AZ45" s="32" t="str">
        <f>IFERROR('σ и σw, МПа'!Z45*$BH$2,"-")</f>
        <v>-</v>
      </c>
      <c r="BA45" s="32" t="str">
        <f>IFERROR('σ и σw, МПа'!AA45*$BH$2,"-")</f>
        <v>-</v>
      </c>
      <c r="BB45" s="32" t="str">
        <f>IFERROR('σ и σw, МПа'!AB45*$BH$2,"-")</f>
        <v>-</v>
      </c>
      <c r="BC45" s="33" t="str">
        <f>IFERROR('σ и σw, МПа'!AC45*$BH$2,"-")</f>
        <v>-</v>
      </c>
    </row>
    <row r="46" spans="1:55" x14ac:dyDescent="0.25">
      <c r="A46" s="10" t="str">
        <f>INDEX('Обработка исходного'!B:B,ROW($B$3)+4*(ROW($B46)-ROW($B$3)))</f>
        <v>Сталь углеродистая</v>
      </c>
      <c r="B46" s="47">
        <f>INDEX('Обработка исходного'!D:D,ROW($B$3)+4*(ROW($B46)-ROW($B$3)))</f>
        <v>35</v>
      </c>
      <c r="C46" s="27" t="str">
        <f>'Rp0,2, МПа'!C46</f>
        <v>Поковки диаметром до 100 мм, КП315*</v>
      </c>
      <c r="D46" s="31">
        <f>IFERROR('σ и σw, МПа'!D46*$BE$2,"-")</f>
        <v>210</v>
      </c>
      <c r="E46" s="32">
        <f>IFERROR('σ и σw, МПа'!E46*$BE$2,"-")</f>
        <v>202.66666666666666</v>
      </c>
      <c r="F46" s="32">
        <f>IFERROR('σ и σw, МПа'!F46*$BE$2,"-")</f>
        <v>202.66666666666666</v>
      </c>
      <c r="G46" s="32">
        <f>IFERROR('σ и σw, МПа'!G46*$BE$2,"-")</f>
        <v>196</v>
      </c>
      <c r="H46" s="32">
        <f>IFERROR('σ и σw, МПа'!H46*$BE$2,"-")</f>
        <v>182.66666666666666</v>
      </c>
      <c r="I46" s="32">
        <f>IFERROR('σ и σw, МПа'!I46*$BE$2,"-")</f>
        <v>170</v>
      </c>
      <c r="J46" s="32">
        <f>IFERROR('σ и σw, МПа'!J46*$BE$2,"-")</f>
        <v>163.33333333333334</v>
      </c>
      <c r="K46" s="32">
        <f>IFERROR('σ и σw, МПа'!K46*$BE$2,"-")</f>
        <v>150</v>
      </c>
      <c r="L46" s="32" t="str">
        <f>IFERROR('σ и σw, МПа'!L46*$BE$2,"-")</f>
        <v>-</v>
      </c>
      <c r="M46" s="32" t="str">
        <f>IFERROR('σ и σw, МПа'!M46*$BE$2,"-")</f>
        <v>-</v>
      </c>
      <c r="N46" s="32" t="str">
        <f>IFERROR('σ и σw, МПа'!N46*$BE$2,"-")</f>
        <v>-</v>
      </c>
      <c r="O46" s="32" t="str">
        <f>IFERROR('σ и σw, МПа'!O46*$BE$2,"-")</f>
        <v>-</v>
      </c>
      <c r="P46" s="33" t="str">
        <f>IFERROR('σ и σw, МПа'!P46*$BE$2,"-")</f>
        <v>-</v>
      </c>
      <c r="Q46" s="31">
        <f>IFERROR('σ и σw, МПа'!D46*$BF$2,"-")</f>
        <v>273</v>
      </c>
      <c r="R46" s="32">
        <f>IFERROR('σ и σw, МПа'!E46*$BF$2,"-")</f>
        <v>263.46666666666664</v>
      </c>
      <c r="S46" s="32">
        <f>IFERROR('σ и σw, МПа'!F46*$BF$2,"-")</f>
        <v>263.46666666666664</v>
      </c>
      <c r="T46" s="32">
        <f>IFERROR('σ и σw, МПа'!G46*$BF$2,"-")</f>
        <v>254.8</v>
      </c>
      <c r="U46" s="32">
        <f>IFERROR('σ и σw, МПа'!H46*$BF$2,"-")</f>
        <v>237.46666666666667</v>
      </c>
      <c r="V46" s="32">
        <f>IFERROR('σ и σw, МПа'!I46*$BF$2,"-")</f>
        <v>221</v>
      </c>
      <c r="W46" s="32">
        <f>IFERROR('σ и σw, МПа'!J46*$BF$2,"-")</f>
        <v>212.33333333333334</v>
      </c>
      <c r="X46" s="32">
        <f>IFERROR('σ и σw, МПа'!K46*$BF$2,"-")</f>
        <v>195</v>
      </c>
      <c r="Y46" s="32" t="str">
        <f>IFERROR('σ и σw, МПа'!L46*$BF$2,"-")</f>
        <v>-</v>
      </c>
      <c r="Z46" s="32" t="str">
        <f>IFERROR('σ и σw, МПа'!M46*$BF$2,"-")</f>
        <v>-</v>
      </c>
      <c r="AA46" s="32" t="str">
        <f>IFERROR('σ и σw, МПа'!N46*$BF$2,"-")</f>
        <v>-</v>
      </c>
      <c r="AB46" s="32" t="str">
        <f>IFERROR('σ и σw, МПа'!O46*$BF$2,"-")</f>
        <v>-</v>
      </c>
      <c r="AC46" s="33" t="str">
        <f>IFERROR('σ и σw, МПа'!P46*$BF$2,"-")</f>
        <v>-</v>
      </c>
      <c r="AD46" s="31">
        <f>IFERROR('σ и σw, МПа'!Q46*$BG$2,"-")</f>
        <v>204.75</v>
      </c>
      <c r="AE46" s="32">
        <f>IFERROR('σ и σw, МПа'!R46*$BG$2,"-")</f>
        <v>197.6</v>
      </c>
      <c r="AF46" s="32">
        <f>IFERROR('σ и σw, МПа'!S46*$BG$2,"-")</f>
        <v>197.6</v>
      </c>
      <c r="AG46" s="32">
        <f>IFERROR('σ и σw, МПа'!T46*$BG$2,"-")</f>
        <v>191.1</v>
      </c>
      <c r="AH46" s="32">
        <f>IFERROR('σ и σw, МПа'!U46*$BG$2,"-")</f>
        <v>178.1</v>
      </c>
      <c r="AI46" s="32">
        <f>IFERROR('σ и σw, МПа'!V46*$BG$2,"-")</f>
        <v>165.75</v>
      </c>
      <c r="AJ46" s="32">
        <f>IFERROR('σ и σw, МПа'!W46*$BG$2,"-")</f>
        <v>159.25</v>
      </c>
      <c r="AK46" s="32">
        <f>IFERROR('σ и σw, МПа'!X46*$BG$2,"-")</f>
        <v>146.25</v>
      </c>
      <c r="AL46" s="32" t="str">
        <f>IFERROR('σ и σw, МПа'!Y46*$BG$2,"-")</f>
        <v>-</v>
      </c>
      <c r="AM46" s="32" t="str">
        <f>IFERROR('σ и σw, МПа'!Z46*$BG$2,"-")</f>
        <v>-</v>
      </c>
      <c r="AN46" s="32" t="str">
        <f>IFERROR('σ и σw, МПа'!AA46*$BG$2,"-")</f>
        <v>-</v>
      </c>
      <c r="AO46" s="32" t="str">
        <f>IFERROR('σ и σw, МПа'!AB46*$BG$2,"-")</f>
        <v>-</v>
      </c>
      <c r="AP46" s="33" t="str">
        <f>IFERROR('σ и σw, МПа'!AC46*$BG$2,"-")</f>
        <v>-</v>
      </c>
      <c r="AQ46" s="31">
        <f>IFERROR('σ и σw, МПа'!Q46*$BH$2,"-")</f>
        <v>267.75</v>
      </c>
      <c r="AR46" s="32">
        <f>IFERROR('σ и σw, МПа'!R46*$BH$2,"-")</f>
        <v>258.39999999999998</v>
      </c>
      <c r="AS46" s="32">
        <f>IFERROR('σ и σw, МПа'!S46*$BH$2,"-")</f>
        <v>258.39999999999998</v>
      </c>
      <c r="AT46" s="32">
        <f>IFERROR('σ и σw, МПа'!T46*$BH$2,"-")</f>
        <v>249.9</v>
      </c>
      <c r="AU46" s="32">
        <f>IFERROR('σ и σw, МПа'!U46*$BH$2,"-")</f>
        <v>232.9</v>
      </c>
      <c r="AV46" s="32">
        <f>IFERROR('σ и σw, МПа'!V46*$BH$2,"-")</f>
        <v>216.75</v>
      </c>
      <c r="AW46" s="32">
        <f>IFERROR('σ и σw, МПа'!W46*$BH$2,"-")</f>
        <v>208.25</v>
      </c>
      <c r="AX46" s="32">
        <f>IFERROR('σ и σw, МПа'!X46*$BH$2,"-")</f>
        <v>191.25</v>
      </c>
      <c r="AY46" s="32" t="str">
        <f>IFERROR('σ и σw, МПа'!Y46*$BH$2,"-")</f>
        <v>-</v>
      </c>
      <c r="AZ46" s="32" t="str">
        <f>IFERROR('σ и σw, МПа'!Z46*$BH$2,"-")</f>
        <v>-</v>
      </c>
      <c r="BA46" s="32" t="str">
        <f>IFERROR('σ и σw, МПа'!AA46*$BH$2,"-")</f>
        <v>-</v>
      </c>
      <c r="BB46" s="32" t="str">
        <f>IFERROR('σ и σw, МПа'!AB46*$BH$2,"-")</f>
        <v>-</v>
      </c>
      <c r="BC46" s="33" t="str">
        <f>IFERROR('σ и σw, МПа'!AC46*$BH$2,"-")</f>
        <v>-</v>
      </c>
    </row>
    <row r="47" spans="1:55" ht="25.5" x14ac:dyDescent="0.25">
      <c r="A47" s="10" t="str">
        <f>INDEX('Обработка исходного'!B:B,ROW($B$3)+4*(ROW($B47)-ROW($B$3)))</f>
        <v>Сталь углеродистая</v>
      </c>
      <c r="B47" s="47">
        <f>INDEX('Обработка исходного'!D:D,ROW($B$3)+4*(ROW($B47)-ROW($B$3)))</f>
        <v>35</v>
      </c>
      <c r="C47" s="27" t="str">
        <f>'Rp0,2, МПа'!C47</f>
        <v>Заготовки крепежных деталей диаметром до 300 мм, КП275*</v>
      </c>
      <c r="D47" s="31">
        <f>IFERROR('σ и σw, МПа'!D47*$BE$2,"-")</f>
        <v>183.33333333333334</v>
      </c>
      <c r="E47" s="32">
        <f>IFERROR('σ и σw, МПа'!E47*$BE$2,"-")</f>
        <v>170</v>
      </c>
      <c r="F47" s="32">
        <f>IFERROR('σ и σw, МПа'!F47*$BE$2,"-")</f>
        <v>156.66666666666666</v>
      </c>
      <c r="G47" s="32">
        <f>IFERROR('σ и σw, МПа'!G47*$BE$2,"-")</f>
        <v>150</v>
      </c>
      <c r="H47" s="32">
        <f>IFERROR('σ и σw, МПа'!H47*$BE$2,"-")</f>
        <v>150</v>
      </c>
      <c r="I47" s="32">
        <f>IFERROR('σ и σw, МПа'!I47*$BE$2,"-")</f>
        <v>124</v>
      </c>
      <c r="J47" s="32">
        <f>IFERROR('σ и σw, МПа'!J47*$BE$2,"-")</f>
        <v>98</v>
      </c>
      <c r="K47" s="32">
        <f>IFERROR('σ и σw, МПа'!K47*$BE$2,"-")</f>
        <v>84.666666666666671</v>
      </c>
      <c r="L47" s="32" t="str">
        <f>IFERROR('σ и σw, МПа'!L47*$BE$2,"-")</f>
        <v>-</v>
      </c>
      <c r="M47" s="32" t="str">
        <f>IFERROR('σ и σw, МПа'!M47*$BE$2,"-")</f>
        <v>-</v>
      </c>
      <c r="N47" s="32" t="str">
        <f>IFERROR('σ и σw, МПа'!N47*$BE$2,"-")</f>
        <v>-</v>
      </c>
      <c r="O47" s="32" t="str">
        <f>IFERROR('σ и σw, МПа'!O47*$BE$2,"-")</f>
        <v>-</v>
      </c>
      <c r="P47" s="33" t="str">
        <f>IFERROR('σ и σw, МПа'!P47*$BE$2,"-")</f>
        <v>-</v>
      </c>
      <c r="Q47" s="31">
        <f>IFERROR('σ и σw, МПа'!D47*$BF$2,"-")</f>
        <v>238.33333333333334</v>
      </c>
      <c r="R47" s="32">
        <f>IFERROR('σ и σw, МПа'!E47*$BF$2,"-")</f>
        <v>221</v>
      </c>
      <c r="S47" s="32">
        <f>IFERROR('σ и σw, МПа'!F47*$BF$2,"-")</f>
        <v>203.66666666666666</v>
      </c>
      <c r="T47" s="32">
        <f>IFERROR('σ и σw, МПа'!G47*$BF$2,"-")</f>
        <v>195</v>
      </c>
      <c r="U47" s="32">
        <f>IFERROR('σ и σw, МПа'!H47*$BF$2,"-")</f>
        <v>195</v>
      </c>
      <c r="V47" s="32">
        <f>IFERROR('σ и σw, МПа'!I47*$BF$2,"-")</f>
        <v>161.20000000000002</v>
      </c>
      <c r="W47" s="32">
        <f>IFERROR('σ и σw, МПа'!J47*$BF$2,"-")</f>
        <v>127.4</v>
      </c>
      <c r="X47" s="32">
        <f>IFERROR('σ и σw, МПа'!K47*$BF$2,"-")</f>
        <v>110.06666666666668</v>
      </c>
      <c r="Y47" s="32" t="str">
        <f>IFERROR('σ и σw, МПа'!L47*$BF$2,"-")</f>
        <v>-</v>
      </c>
      <c r="Z47" s="32" t="str">
        <f>IFERROR('σ и σw, МПа'!M47*$BF$2,"-")</f>
        <v>-</v>
      </c>
      <c r="AA47" s="32" t="str">
        <f>IFERROR('σ и σw, МПа'!N47*$BF$2,"-")</f>
        <v>-</v>
      </c>
      <c r="AB47" s="32" t="str">
        <f>IFERROR('σ и σw, МПа'!O47*$BF$2,"-")</f>
        <v>-</v>
      </c>
      <c r="AC47" s="33" t="str">
        <f>IFERROR('σ и σw, МПа'!P47*$BF$2,"-")</f>
        <v>-</v>
      </c>
      <c r="AD47" s="31">
        <f>IFERROR('σ и σw, МПа'!Q47*$BG$2,"-")</f>
        <v>178.75</v>
      </c>
      <c r="AE47" s="32">
        <f>IFERROR('σ и σw, МПа'!R47*$BG$2,"-")</f>
        <v>165.75</v>
      </c>
      <c r="AF47" s="32">
        <f>IFERROR('σ и σw, МПа'!S47*$BG$2,"-")</f>
        <v>152.75</v>
      </c>
      <c r="AG47" s="32">
        <f>IFERROR('σ и σw, МПа'!T47*$BG$2,"-")</f>
        <v>146.25</v>
      </c>
      <c r="AH47" s="32">
        <f>IFERROR('σ и σw, МПа'!U47*$BG$2,"-")</f>
        <v>146.25</v>
      </c>
      <c r="AI47" s="32">
        <f>IFERROR('σ и σw, МПа'!V47*$BG$2,"-")</f>
        <v>120.9</v>
      </c>
      <c r="AJ47" s="32">
        <f>IFERROR('σ и σw, МПа'!W47*$BG$2,"-")</f>
        <v>95.55</v>
      </c>
      <c r="AK47" s="32">
        <f>IFERROR('σ и σw, МПа'!X47*$BG$2,"-")</f>
        <v>82.55</v>
      </c>
      <c r="AL47" s="32" t="str">
        <f>IFERROR('σ и σw, МПа'!Y47*$BG$2,"-")</f>
        <v>-</v>
      </c>
      <c r="AM47" s="32" t="str">
        <f>IFERROR('σ и σw, МПа'!Z47*$BG$2,"-")</f>
        <v>-</v>
      </c>
      <c r="AN47" s="32" t="str">
        <f>IFERROR('σ и σw, МПа'!AA47*$BG$2,"-")</f>
        <v>-</v>
      </c>
      <c r="AO47" s="32" t="str">
        <f>IFERROR('σ и σw, МПа'!AB47*$BG$2,"-")</f>
        <v>-</v>
      </c>
      <c r="AP47" s="33" t="str">
        <f>IFERROR('σ и σw, МПа'!AC47*$BG$2,"-")</f>
        <v>-</v>
      </c>
      <c r="AQ47" s="31">
        <f>IFERROR('σ и σw, МПа'!Q47*$BH$2,"-")</f>
        <v>233.75</v>
      </c>
      <c r="AR47" s="32">
        <f>IFERROR('σ и σw, МПа'!R47*$BH$2,"-")</f>
        <v>216.75</v>
      </c>
      <c r="AS47" s="32">
        <f>IFERROR('σ и σw, МПа'!S47*$BH$2,"-")</f>
        <v>199.75</v>
      </c>
      <c r="AT47" s="32">
        <f>IFERROR('σ и σw, МПа'!T47*$BH$2,"-")</f>
        <v>191.25</v>
      </c>
      <c r="AU47" s="32">
        <f>IFERROR('σ и σw, МПа'!U47*$BH$2,"-")</f>
        <v>191.25</v>
      </c>
      <c r="AV47" s="32">
        <f>IFERROR('σ и σw, МПа'!V47*$BH$2,"-")</f>
        <v>158.1</v>
      </c>
      <c r="AW47" s="32">
        <f>IFERROR('σ и σw, МПа'!W47*$BH$2,"-")</f>
        <v>124.95</v>
      </c>
      <c r="AX47" s="32">
        <f>IFERROR('σ и σw, МПа'!X47*$BH$2,"-")</f>
        <v>107.95</v>
      </c>
      <c r="AY47" s="32" t="str">
        <f>IFERROR('σ и σw, МПа'!Y47*$BH$2,"-")</f>
        <v>-</v>
      </c>
      <c r="AZ47" s="32" t="str">
        <f>IFERROR('σ и σw, МПа'!Z47*$BH$2,"-")</f>
        <v>-</v>
      </c>
      <c r="BA47" s="32" t="str">
        <f>IFERROR('σ и σw, МПа'!AA47*$BH$2,"-")</f>
        <v>-</v>
      </c>
      <c r="BB47" s="32" t="str">
        <f>IFERROR('σ и σw, МПа'!AB47*$BH$2,"-")</f>
        <v>-</v>
      </c>
      <c r="BC47" s="33" t="str">
        <f>IFERROR('σ и σw, МПа'!AC47*$BH$2,"-")</f>
        <v>-</v>
      </c>
    </row>
    <row r="48" spans="1:55" x14ac:dyDescent="0.25">
      <c r="A48" s="10" t="str">
        <f>INDEX('Обработка исходного'!B:B,ROW($B$3)+4*(ROW($B48)-ROW($B$3)))</f>
        <v>Сталь углеродистая</v>
      </c>
      <c r="B48" s="47">
        <f>INDEX('Обработка исходного'!D:D,ROW($B$3)+4*(ROW($B48)-ROW($B$3)))</f>
        <v>40</v>
      </c>
      <c r="C48" s="27" t="str">
        <f>'Rp0,2, МПа'!C48</f>
        <v>Поковки диаметром от 300 до 800 мм, КП215*</v>
      </c>
      <c r="D48" s="31">
        <f>IFERROR('σ и σw, МПа'!D48*$BE$2,"-")</f>
        <v>143.33333333333334</v>
      </c>
      <c r="E48" s="32">
        <f>IFERROR('σ и σw, МПа'!E48*$BE$2,"-")</f>
        <v>130.66666666666666</v>
      </c>
      <c r="F48" s="32">
        <f>IFERROR('σ и σw, МПа'!F48*$BE$2,"-")</f>
        <v>124</v>
      </c>
      <c r="G48" s="32">
        <f>IFERROR('σ и σw, МПа'!G48*$BE$2,"-")</f>
        <v>118</v>
      </c>
      <c r="H48" s="32">
        <f>IFERROR('σ и σw, МПа'!H48*$BE$2,"-")</f>
        <v>104.66666666666667</v>
      </c>
      <c r="I48" s="32">
        <f>IFERROR('σ и σw, МПа'!I48*$BE$2,"-")</f>
        <v>104.66666666666667</v>
      </c>
      <c r="J48" s="32">
        <f>IFERROR('σ и σw, МПа'!J48*$BE$2,"-")</f>
        <v>104.66666666666667</v>
      </c>
      <c r="K48" s="32">
        <f>IFERROR('σ и σw, МПа'!K48*$BE$2,"-")</f>
        <v>98</v>
      </c>
      <c r="L48" s="32" t="str">
        <f>IFERROR('σ и σw, МПа'!L48*$BE$2,"-")</f>
        <v>-</v>
      </c>
      <c r="M48" s="32" t="str">
        <f>IFERROR('σ и σw, МПа'!M48*$BE$2,"-")</f>
        <v>-</v>
      </c>
      <c r="N48" s="32" t="str">
        <f>IFERROR('σ и σw, МПа'!N48*$BE$2,"-")</f>
        <v>-</v>
      </c>
      <c r="O48" s="32" t="str">
        <f>IFERROR('σ и σw, МПа'!O48*$BE$2,"-")</f>
        <v>-</v>
      </c>
      <c r="P48" s="33" t="str">
        <f>IFERROR('σ и σw, МПа'!P48*$BE$2,"-")</f>
        <v>-</v>
      </c>
      <c r="Q48" s="31">
        <f>IFERROR('σ и σw, МПа'!D48*$BF$2,"-")</f>
        <v>186.33333333333334</v>
      </c>
      <c r="R48" s="32">
        <f>IFERROR('σ и σw, МПа'!E48*$BF$2,"-")</f>
        <v>169.86666666666667</v>
      </c>
      <c r="S48" s="32">
        <f>IFERROR('σ и σw, МПа'!F48*$BF$2,"-")</f>
        <v>161.20000000000002</v>
      </c>
      <c r="T48" s="32">
        <f>IFERROR('σ и σw, МПа'!G48*$BF$2,"-")</f>
        <v>153.4</v>
      </c>
      <c r="U48" s="32">
        <f>IFERROR('σ и σw, МПа'!H48*$BF$2,"-")</f>
        <v>136.06666666666669</v>
      </c>
      <c r="V48" s="32">
        <f>IFERROR('σ и σw, МПа'!I48*$BF$2,"-")</f>
        <v>136.06666666666669</v>
      </c>
      <c r="W48" s="32">
        <f>IFERROR('σ и σw, МПа'!J48*$BF$2,"-")</f>
        <v>136.06666666666669</v>
      </c>
      <c r="X48" s="32">
        <f>IFERROR('σ и σw, МПа'!K48*$BF$2,"-")</f>
        <v>127.4</v>
      </c>
      <c r="Y48" s="32" t="str">
        <f>IFERROR('σ и σw, МПа'!L48*$BF$2,"-")</f>
        <v>-</v>
      </c>
      <c r="Z48" s="32" t="str">
        <f>IFERROR('σ и σw, МПа'!M48*$BF$2,"-")</f>
        <v>-</v>
      </c>
      <c r="AA48" s="32" t="str">
        <f>IFERROR('σ и σw, МПа'!N48*$BF$2,"-")</f>
        <v>-</v>
      </c>
      <c r="AB48" s="32" t="str">
        <f>IFERROR('σ и σw, МПа'!O48*$BF$2,"-")</f>
        <v>-</v>
      </c>
      <c r="AC48" s="33" t="str">
        <f>IFERROR('σ и σw, МПа'!P48*$BF$2,"-")</f>
        <v>-</v>
      </c>
      <c r="AD48" s="31">
        <f>IFERROR('σ и σw, МПа'!Q48*$BG$2,"-")</f>
        <v>139.75</v>
      </c>
      <c r="AE48" s="32">
        <f>IFERROR('σ и σw, МПа'!R48*$BG$2,"-")</f>
        <v>127.4</v>
      </c>
      <c r="AF48" s="32">
        <f>IFERROR('σ и σw, МПа'!S48*$BG$2,"-")</f>
        <v>120.9</v>
      </c>
      <c r="AG48" s="32">
        <f>IFERROR('σ и σw, МПа'!T48*$BG$2,"-")</f>
        <v>115.05</v>
      </c>
      <c r="AH48" s="32">
        <f>IFERROR('σ и σw, МПа'!U48*$BG$2,"-")</f>
        <v>102.05</v>
      </c>
      <c r="AI48" s="32">
        <f>IFERROR('σ и σw, МПа'!V48*$BG$2,"-")</f>
        <v>102.05</v>
      </c>
      <c r="AJ48" s="32">
        <f>IFERROR('σ и σw, МПа'!W48*$BG$2,"-")</f>
        <v>102.05</v>
      </c>
      <c r="AK48" s="32">
        <f>IFERROR('σ и σw, МПа'!X48*$BG$2,"-")</f>
        <v>95.55</v>
      </c>
      <c r="AL48" s="32" t="str">
        <f>IFERROR('σ и σw, МПа'!Y48*$BG$2,"-")</f>
        <v>-</v>
      </c>
      <c r="AM48" s="32" t="str">
        <f>IFERROR('σ и σw, МПа'!Z48*$BG$2,"-")</f>
        <v>-</v>
      </c>
      <c r="AN48" s="32" t="str">
        <f>IFERROR('σ и σw, МПа'!AA48*$BG$2,"-")</f>
        <v>-</v>
      </c>
      <c r="AO48" s="32" t="str">
        <f>IFERROR('σ и σw, МПа'!AB48*$BG$2,"-")</f>
        <v>-</v>
      </c>
      <c r="AP48" s="33" t="str">
        <f>IFERROR('σ и σw, МПа'!AC48*$BG$2,"-")</f>
        <v>-</v>
      </c>
      <c r="AQ48" s="31">
        <f>IFERROR('σ и σw, МПа'!Q48*$BH$2,"-")</f>
        <v>182.75</v>
      </c>
      <c r="AR48" s="32">
        <f>IFERROR('σ и σw, МПа'!R48*$BH$2,"-")</f>
        <v>166.6</v>
      </c>
      <c r="AS48" s="32">
        <f>IFERROR('σ и σw, МПа'!S48*$BH$2,"-")</f>
        <v>158.1</v>
      </c>
      <c r="AT48" s="32">
        <f>IFERROR('σ и σw, МПа'!T48*$BH$2,"-")</f>
        <v>150.44999999999999</v>
      </c>
      <c r="AU48" s="32">
        <f>IFERROR('σ и σw, МПа'!U48*$BH$2,"-")</f>
        <v>133.44999999999999</v>
      </c>
      <c r="AV48" s="32">
        <f>IFERROR('σ и σw, МПа'!V48*$BH$2,"-")</f>
        <v>133.44999999999999</v>
      </c>
      <c r="AW48" s="32">
        <f>IFERROR('σ и σw, МПа'!W48*$BH$2,"-")</f>
        <v>133.44999999999999</v>
      </c>
      <c r="AX48" s="32">
        <f>IFERROR('σ и σw, МПа'!X48*$BH$2,"-")</f>
        <v>124.95</v>
      </c>
      <c r="AY48" s="32" t="str">
        <f>IFERROR('σ и σw, МПа'!Y48*$BH$2,"-")</f>
        <v>-</v>
      </c>
      <c r="AZ48" s="32" t="str">
        <f>IFERROR('σ и σw, МПа'!Z48*$BH$2,"-")</f>
        <v>-</v>
      </c>
      <c r="BA48" s="32" t="str">
        <f>IFERROR('σ и σw, МПа'!AA48*$BH$2,"-")</f>
        <v>-</v>
      </c>
      <c r="BB48" s="32" t="str">
        <f>IFERROR('σ и σw, МПа'!AB48*$BH$2,"-")</f>
        <v>-</v>
      </c>
      <c r="BC48" s="33" t="str">
        <f>IFERROR('σ и σw, МПа'!AC48*$BH$2,"-")</f>
        <v>-</v>
      </c>
    </row>
    <row r="49" spans="1:55" x14ac:dyDescent="0.25">
      <c r="A49" s="10" t="str">
        <f>INDEX('Обработка исходного'!B:B,ROW($B$3)+4*(ROW($B49)-ROW($B$3)))</f>
        <v>Сталь углеродистая</v>
      </c>
      <c r="B49" s="47">
        <f>INDEX('Обработка исходного'!D:D,ROW($B$3)+4*(ROW($B49)-ROW($B$3)))</f>
        <v>40</v>
      </c>
      <c r="C49" s="27" t="str">
        <f>'Rp0,2, МПа'!C49</f>
        <v>Поковки диаметром от 100 до 500 мм, КП245*</v>
      </c>
      <c r="D49" s="31">
        <f>IFERROR('σ и σw, МПа'!D49*$BE$2,"-")</f>
        <v>163.33333333333334</v>
      </c>
      <c r="E49" s="32">
        <f>IFERROR('σ и σw, МПа'!E49*$BE$2,"-")</f>
        <v>150.66666666666666</v>
      </c>
      <c r="F49" s="32">
        <f>IFERROR('σ и σw, МПа'!F49*$BE$2,"-")</f>
        <v>137.33333333333334</v>
      </c>
      <c r="G49" s="32">
        <f>IFERROR('σ и σw, МПа'!G49*$BE$2,"-")</f>
        <v>130.66666666666666</v>
      </c>
      <c r="H49" s="32">
        <f>IFERROR('σ и σw, МПа'!H49*$BE$2,"-")</f>
        <v>130.66666666666666</v>
      </c>
      <c r="I49" s="32">
        <f>IFERROR('σ и σw, МПа'!I49*$BE$2,"-")</f>
        <v>118</v>
      </c>
      <c r="J49" s="32">
        <f>IFERROR('σ и σw, МПа'!J49*$BE$2,"-")</f>
        <v>118</v>
      </c>
      <c r="K49" s="32">
        <f>IFERROR('σ и σw, МПа'!K49*$BE$2,"-")</f>
        <v>111.33333333333333</v>
      </c>
      <c r="L49" s="32" t="str">
        <f>IFERROR('σ и σw, МПа'!L49*$BE$2,"-")</f>
        <v>-</v>
      </c>
      <c r="M49" s="32" t="str">
        <f>IFERROR('σ и σw, МПа'!M49*$BE$2,"-")</f>
        <v>-</v>
      </c>
      <c r="N49" s="32" t="str">
        <f>IFERROR('σ и σw, МПа'!N49*$BE$2,"-")</f>
        <v>-</v>
      </c>
      <c r="O49" s="32" t="str">
        <f>IFERROR('σ и σw, МПа'!O49*$BE$2,"-")</f>
        <v>-</v>
      </c>
      <c r="P49" s="33" t="str">
        <f>IFERROR('σ и σw, МПа'!P49*$BE$2,"-")</f>
        <v>-</v>
      </c>
      <c r="Q49" s="31">
        <f>IFERROR('σ и σw, МПа'!D49*$BF$2,"-")</f>
        <v>212.33333333333334</v>
      </c>
      <c r="R49" s="32">
        <f>IFERROR('σ и σw, МПа'!E49*$BF$2,"-")</f>
        <v>195.86666666666667</v>
      </c>
      <c r="S49" s="32">
        <f>IFERROR('σ и σw, МПа'!F49*$BF$2,"-")</f>
        <v>178.53333333333336</v>
      </c>
      <c r="T49" s="32">
        <f>IFERROR('σ и σw, МПа'!G49*$BF$2,"-")</f>
        <v>169.86666666666667</v>
      </c>
      <c r="U49" s="32">
        <f>IFERROR('σ и σw, МПа'!H49*$BF$2,"-")</f>
        <v>169.86666666666667</v>
      </c>
      <c r="V49" s="32">
        <f>IFERROR('σ и σw, МПа'!I49*$BF$2,"-")</f>
        <v>153.4</v>
      </c>
      <c r="W49" s="32">
        <f>IFERROR('σ и σw, МПа'!J49*$BF$2,"-")</f>
        <v>153.4</v>
      </c>
      <c r="X49" s="32">
        <f>IFERROR('σ и σw, МПа'!K49*$BF$2,"-")</f>
        <v>144.73333333333332</v>
      </c>
      <c r="Y49" s="32" t="str">
        <f>IFERROR('σ и σw, МПа'!L49*$BF$2,"-")</f>
        <v>-</v>
      </c>
      <c r="Z49" s="32" t="str">
        <f>IFERROR('σ и σw, МПа'!M49*$BF$2,"-")</f>
        <v>-</v>
      </c>
      <c r="AA49" s="32" t="str">
        <f>IFERROR('σ и σw, МПа'!N49*$BF$2,"-")</f>
        <v>-</v>
      </c>
      <c r="AB49" s="32" t="str">
        <f>IFERROR('σ и σw, МПа'!O49*$BF$2,"-")</f>
        <v>-</v>
      </c>
      <c r="AC49" s="33" t="str">
        <f>IFERROR('σ и σw, МПа'!P49*$BF$2,"-")</f>
        <v>-</v>
      </c>
      <c r="AD49" s="31">
        <f>IFERROR('σ и σw, МПа'!Q49*$BG$2,"-")</f>
        <v>159.25</v>
      </c>
      <c r="AE49" s="32">
        <f>IFERROR('σ и σw, МПа'!R49*$BG$2,"-")</f>
        <v>146.9</v>
      </c>
      <c r="AF49" s="32">
        <f>IFERROR('σ и σw, МПа'!S49*$BG$2,"-")</f>
        <v>133.9</v>
      </c>
      <c r="AG49" s="32">
        <f>IFERROR('σ и σw, МПа'!T49*$BG$2,"-")</f>
        <v>127.4</v>
      </c>
      <c r="AH49" s="32">
        <f>IFERROR('σ и σw, МПа'!U49*$BG$2,"-")</f>
        <v>127.4</v>
      </c>
      <c r="AI49" s="32">
        <f>IFERROR('σ и σw, МПа'!V49*$BG$2,"-")</f>
        <v>115.05</v>
      </c>
      <c r="AJ49" s="32">
        <f>IFERROR('σ и σw, МПа'!W49*$BG$2,"-")</f>
        <v>115.05</v>
      </c>
      <c r="AK49" s="32">
        <f>IFERROR('σ и σw, МПа'!X49*$BG$2,"-")</f>
        <v>108.55</v>
      </c>
      <c r="AL49" s="32" t="str">
        <f>IFERROR('σ и σw, МПа'!Y49*$BG$2,"-")</f>
        <v>-</v>
      </c>
      <c r="AM49" s="32" t="str">
        <f>IFERROR('σ и σw, МПа'!Z49*$BG$2,"-")</f>
        <v>-</v>
      </c>
      <c r="AN49" s="32" t="str">
        <f>IFERROR('σ и σw, МПа'!AA49*$BG$2,"-")</f>
        <v>-</v>
      </c>
      <c r="AO49" s="32" t="str">
        <f>IFERROR('σ и σw, МПа'!AB49*$BG$2,"-")</f>
        <v>-</v>
      </c>
      <c r="AP49" s="33" t="str">
        <f>IFERROR('σ и σw, МПа'!AC49*$BG$2,"-")</f>
        <v>-</v>
      </c>
      <c r="AQ49" s="31">
        <f>IFERROR('σ и σw, МПа'!Q49*$BH$2,"-")</f>
        <v>208.25</v>
      </c>
      <c r="AR49" s="32">
        <f>IFERROR('σ и σw, МПа'!R49*$BH$2,"-")</f>
        <v>192.1</v>
      </c>
      <c r="AS49" s="32">
        <f>IFERROR('σ и σw, МПа'!S49*$BH$2,"-")</f>
        <v>175.1</v>
      </c>
      <c r="AT49" s="32">
        <f>IFERROR('σ и σw, МПа'!T49*$BH$2,"-")</f>
        <v>166.6</v>
      </c>
      <c r="AU49" s="32">
        <f>IFERROR('σ и σw, МПа'!U49*$BH$2,"-")</f>
        <v>166.6</v>
      </c>
      <c r="AV49" s="32">
        <f>IFERROR('σ и σw, МПа'!V49*$BH$2,"-")</f>
        <v>150.44999999999999</v>
      </c>
      <c r="AW49" s="32">
        <f>IFERROR('σ и σw, МПа'!W49*$BH$2,"-")</f>
        <v>150.44999999999999</v>
      </c>
      <c r="AX49" s="32">
        <f>IFERROR('σ и σw, МПа'!X49*$BH$2,"-")</f>
        <v>141.94999999999999</v>
      </c>
      <c r="AY49" s="32" t="str">
        <f>IFERROR('σ и σw, МПа'!Y49*$BH$2,"-")</f>
        <v>-</v>
      </c>
      <c r="AZ49" s="32" t="str">
        <f>IFERROR('σ и σw, МПа'!Z49*$BH$2,"-")</f>
        <v>-</v>
      </c>
      <c r="BA49" s="32" t="str">
        <f>IFERROR('σ и σw, МПа'!AA49*$BH$2,"-")</f>
        <v>-</v>
      </c>
      <c r="BB49" s="32" t="str">
        <f>IFERROR('σ и σw, МПа'!AB49*$BH$2,"-")</f>
        <v>-</v>
      </c>
      <c r="BC49" s="33" t="str">
        <f>IFERROR('σ и σw, МПа'!AC49*$BH$2,"-")</f>
        <v>-</v>
      </c>
    </row>
    <row r="50" spans="1:55" x14ac:dyDescent="0.25">
      <c r="A50" s="10" t="str">
        <f>INDEX('Обработка исходного'!B:B,ROW($B$3)+4*(ROW($B50)-ROW($B$3)))</f>
        <v>Сталь углеродистая</v>
      </c>
      <c r="B50" s="47">
        <f>INDEX('Обработка исходного'!D:D,ROW($B$3)+4*(ROW($B50)-ROW($B$3)))</f>
        <v>40</v>
      </c>
      <c r="C50" s="27" t="str">
        <f>'Rp0,2, МПа'!C50</f>
        <v>Поковки диаметром до 800 мм, КП275*</v>
      </c>
      <c r="D50" s="31">
        <f>IFERROR('σ и σw, МПа'!D50*$BE$2,"-")</f>
        <v>183.33333333333334</v>
      </c>
      <c r="E50" s="32">
        <f>IFERROR('σ и σw, МПа'!E50*$BE$2,"-")</f>
        <v>170</v>
      </c>
      <c r="F50" s="32">
        <f>IFERROR('σ и σw, МПа'!F50*$BE$2,"-")</f>
        <v>156.66666666666666</v>
      </c>
      <c r="G50" s="32">
        <f>IFERROR('σ и σw, МПа'!G50*$BE$2,"-")</f>
        <v>144</v>
      </c>
      <c r="H50" s="32">
        <f>IFERROR('σ и σw, МПа'!H50*$BE$2,"-")</f>
        <v>137.33333333333334</v>
      </c>
      <c r="I50" s="32">
        <f>IFERROR('σ и σw, МПа'!I50*$BE$2,"-")</f>
        <v>130.66666666666666</v>
      </c>
      <c r="J50" s="32">
        <f>IFERROR('σ и σw, МПа'!J50*$BE$2,"-")</f>
        <v>130.66666666666666</v>
      </c>
      <c r="K50" s="32">
        <f>IFERROR('σ и σw, МПа'!K50*$BE$2,"-")</f>
        <v>130.66666666666666</v>
      </c>
      <c r="L50" s="32" t="str">
        <f>IFERROR('σ и σw, МПа'!L50*$BE$2,"-")</f>
        <v>-</v>
      </c>
      <c r="M50" s="32" t="str">
        <f>IFERROR('σ и σw, МПа'!M50*$BE$2,"-")</f>
        <v>-</v>
      </c>
      <c r="N50" s="32" t="str">
        <f>IFERROR('σ и σw, МПа'!N50*$BE$2,"-")</f>
        <v>-</v>
      </c>
      <c r="O50" s="32" t="str">
        <f>IFERROR('σ и σw, МПа'!O50*$BE$2,"-")</f>
        <v>-</v>
      </c>
      <c r="P50" s="33" t="str">
        <f>IFERROR('σ и σw, МПа'!P50*$BE$2,"-")</f>
        <v>-</v>
      </c>
      <c r="Q50" s="31">
        <f>IFERROR('σ и σw, МПа'!D50*$BF$2,"-")</f>
        <v>238.33333333333334</v>
      </c>
      <c r="R50" s="32">
        <f>IFERROR('σ и σw, МПа'!E50*$BF$2,"-")</f>
        <v>221</v>
      </c>
      <c r="S50" s="32">
        <f>IFERROR('σ и σw, МПа'!F50*$BF$2,"-")</f>
        <v>203.66666666666666</v>
      </c>
      <c r="T50" s="32">
        <f>IFERROR('σ и σw, МПа'!G50*$BF$2,"-")</f>
        <v>187.20000000000002</v>
      </c>
      <c r="U50" s="32">
        <f>IFERROR('σ и σw, МПа'!H50*$BF$2,"-")</f>
        <v>178.53333333333336</v>
      </c>
      <c r="V50" s="32">
        <f>IFERROR('σ и σw, МПа'!I50*$BF$2,"-")</f>
        <v>169.86666666666667</v>
      </c>
      <c r="W50" s="32">
        <f>IFERROR('σ и σw, МПа'!J50*$BF$2,"-")</f>
        <v>169.86666666666667</v>
      </c>
      <c r="X50" s="32">
        <f>IFERROR('σ и σw, МПа'!K50*$BF$2,"-")</f>
        <v>169.86666666666667</v>
      </c>
      <c r="Y50" s="32" t="str">
        <f>IFERROR('σ и σw, МПа'!L50*$BF$2,"-")</f>
        <v>-</v>
      </c>
      <c r="Z50" s="32" t="str">
        <f>IFERROR('σ и σw, МПа'!M50*$BF$2,"-")</f>
        <v>-</v>
      </c>
      <c r="AA50" s="32" t="str">
        <f>IFERROR('σ и σw, МПа'!N50*$BF$2,"-")</f>
        <v>-</v>
      </c>
      <c r="AB50" s="32" t="str">
        <f>IFERROR('σ и σw, МПа'!O50*$BF$2,"-")</f>
        <v>-</v>
      </c>
      <c r="AC50" s="33" t="str">
        <f>IFERROR('σ и σw, МПа'!P50*$BF$2,"-")</f>
        <v>-</v>
      </c>
      <c r="AD50" s="31">
        <f>IFERROR('σ и σw, МПа'!Q50*$BG$2,"-")</f>
        <v>178.75</v>
      </c>
      <c r="AE50" s="32">
        <f>IFERROR('σ и σw, МПа'!R50*$BG$2,"-")</f>
        <v>165.75</v>
      </c>
      <c r="AF50" s="32">
        <f>IFERROR('σ и σw, МПа'!S50*$BG$2,"-")</f>
        <v>152.75</v>
      </c>
      <c r="AG50" s="32">
        <f>IFERROR('σ и σw, МПа'!T50*$BG$2,"-")</f>
        <v>140.4</v>
      </c>
      <c r="AH50" s="32">
        <f>IFERROR('σ и σw, МПа'!U50*$BG$2,"-")</f>
        <v>133.9</v>
      </c>
      <c r="AI50" s="32">
        <f>IFERROR('σ и σw, МПа'!V50*$BG$2,"-")</f>
        <v>127.4</v>
      </c>
      <c r="AJ50" s="32">
        <f>IFERROR('σ и σw, МПа'!W50*$BG$2,"-")</f>
        <v>127.4</v>
      </c>
      <c r="AK50" s="32">
        <f>IFERROR('σ и σw, МПа'!X50*$BG$2,"-")</f>
        <v>127.4</v>
      </c>
      <c r="AL50" s="32" t="str">
        <f>IFERROR('σ и σw, МПа'!Y50*$BG$2,"-")</f>
        <v>-</v>
      </c>
      <c r="AM50" s="32" t="str">
        <f>IFERROR('σ и σw, МПа'!Z50*$BG$2,"-")</f>
        <v>-</v>
      </c>
      <c r="AN50" s="32" t="str">
        <f>IFERROR('σ и σw, МПа'!AA50*$BG$2,"-")</f>
        <v>-</v>
      </c>
      <c r="AO50" s="32" t="str">
        <f>IFERROR('σ и σw, МПа'!AB50*$BG$2,"-")</f>
        <v>-</v>
      </c>
      <c r="AP50" s="33" t="str">
        <f>IFERROR('σ и σw, МПа'!AC50*$BG$2,"-")</f>
        <v>-</v>
      </c>
      <c r="AQ50" s="31">
        <f>IFERROR('σ и σw, МПа'!Q50*$BH$2,"-")</f>
        <v>233.75</v>
      </c>
      <c r="AR50" s="32">
        <f>IFERROR('σ и σw, МПа'!R50*$BH$2,"-")</f>
        <v>216.75</v>
      </c>
      <c r="AS50" s="32">
        <f>IFERROR('σ и σw, МПа'!S50*$BH$2,"-")</f>
        <v>199.75</v>
      </c>
      <c r="AT50" s="32">
        <f>IFERROR('σ и σw, МПа'!T50*$BH$2,"-")</f>
        <v>183.6</v>
      </c>
      <c r="AU50" s="32">
        <f>IFERROR('σ и σw, МПа'!U50*$BH$2,"-")</f>
        <v>175.1</v>
      </c>
      <c r="AV50" s="32">
        <f>IFERROR('σ и σw, МПа'!V50*$BH$2,"-")</f>
        <v>166.6</v>
      </c>
      <c r="AW50" s="32">
        <f>IFERROR('σ и σw, МПа'!W50*$BH$2,"-")</f>
        <v>166.6</v>
      </c>
      <c r="AX50" s="32">
        <f>IFERROR('σ и σw, МПа'!X50*$BH$2,"-")</f>
        <v>166.6</v>
      </c>
      <c r="AY50" s="32" t="str">
        <f>IFERROR('σ и σw, МПа'!Y50*$BH$2,"-")</f>
        <v>-</v>
      </c>
      <c r="AZ50" s="32" t="str">
        <f>IFERROR('σ и σw, МПа'!Z50*$BH$2,"-")</f>
        <v>-</v>
      </c>
      <c r="BA50" s="32" t="str">
        <f>IFERROR('σ и σw, МПа'!AA50*$BH$2,"-")</f>
        <v>-</v>
      </c>
      <c r="BB50" s="32" t="str">
        <f>IFERROR('σ и σw, МПа'!AB50*$BH$2,"-")</f>
        <v>-</v>
      </c>
      <c r="BC50" s="33" t="str">
        <f>IFERROR('σ и σw, МПа'!AC50*$BH$2,"-")</f>
        <v>-</v>
      </c>
    </row>
    <row r="51" spans="1:55" x14ac:dyDescent="0.25">
      <c r="A51" s="10" t="str">
        <f>INDEX('Обработка исходного'!B:B,ROW($B$3)+4*(ROW($B51)-ROW($B$3)))</f>
        <v>Сталь углеродистая</v>
      </c>
      <c r="B51" s="47">
        <f>INDEX('Обработка исходного'!D:D,ROW($B$3)+4*(ROW($B51)-ROW($B$3)))</f>
        <v>40</v>
      </c>
      <c r="C51" s="27" t="str">
        <f>'Rp0,2, МПа'!C51</f>
        <v>Поковки диаметром от 100 до 300 мм, КП315*</v>
      </c>
      <c r="D51" s="31">
        <f>IFERROR('σ и σw, МПа'!D51*$BE$2,"-")</f>
        <v>210</v>
      </c>
      <c r="E51" s="32">
        <f>IFERROR('σ и σw, МПа'!E51*$BE$2,"-")</f>
        <v>196</v>
      </c>
      <c r="F51" s="32">
        <f>IFERROR('σ и σw, МПа'!F51*$BE$2,"-")</f>
        <v>170</v>
      </c>
      <c r="G51" s="32">
        <f>IFERROR('σ и σw, МПа'!G51*$BE$2,"-")</f>
        <v>163.33333333333334</v>
      </c>
      <c r="H51" s="32">
        <f>IFERROR('σ и σw, МПа'!H51*$BE$2,"-")</f>
        <v>156.66666666666666</v>
      </c>
      <c r="I51" s="32">
        <f>IFERROR('σ и σw, МПа'!I51*$BE$2,"-")</f>
        <v>150.66666666666666</v>
      </c>
      <c r="J51" s="32">
        <f>IFERROR('σ и σw, МПа'!J51*$BE$2,"-")</f>
        <v>150.66666666666666</v>
      </c>
      <c r="K51" s="32">
        <f>IFERROR('σ и σw, МПа'!K51*$BE$2,"-")</f>
        <v>144</v>
      </c>
      <c r="L51" s="32" t="str">
        <f>IFERROR('σ и σw, МПа'!L51*$BE$2,"-")</f>
        <v>-</v>
      </c>
      <c r="M51" s="32" t="str">
        <f>IFERROR('σ и σw, МПа'!M51*$BE$2,"-")</f>
        <v>-</v>
      </c>
      <c r="N51" s="32" t="str">
        <f>IFERROR('σ и σw, МПа'!N51*$BE$2,"-")</f>
        <v>-</v>
      </c>
      <c r="O51" s="32" t="str">
        <f>IFERROR('σ и σw, МПа'!O51*$BE$2,"-")</f>
        <v>-</v>
      </c>
      <c r="P51" s="33" t="str">
        <f>IFERROR('σ и σw, МПа'!P51*$BE$2,"-")</f>
        <v>-</v>
      </c>
      <c r="Q51" s="31">
        <f>IFERROR('σ и σw, МПа'!D51*$BF$2,"-")</f>
        <v>273</v>
      </c>
      <c r="R51" s="32">
        <f>IFERROR('σ и σw, МПа'!E51*$BF$2,"-")</f>
        <v>254.8</v>
      </c>
      <c r="S51" s="32">
        <f>IFERROR('σ и σw, МПа'!F51*$BF$2,"-")</f>
        <v>221</v>
      </c>
      <c r="T51" s="32">
        <f>IFERROR('σ и σw, МПа'!G51*$BF$2,"-")</f>
        <v>212.33333333333334</v>
      </c>
      <c r="U51" s="32">
        <f>IFERROR('σ и σw, МПа'!H51*$BF$2,"-")</f>
        <v>203.66666666666666</v>
      </c>
      <c r="V51" s="32">
        <f>IFERROR('σ и σw, МПа'!I51*$BF$2,"-")</f>
        <v>195.86666666666667</v>
      </c>
      <c r="W51" s="32">
        <f>IFERROR('σ и σw, МПа'!J51*$BF$2,"-")</f>
        <v>195.86666666666667</v>
      </c>
      <c r="X51" s="32">
        <f>IFERROR('σ и σw, МПа'!K51*$BF$2,"-")</f>
        <v>187.20000000000002</v>
      </c>
      <c r="Y51" s="32" t="str">
        <f>IFERROR('σ и σw, МПа'!L51*$BF$2,"-")</f>
        <v>-</v>
      </c>
      <c r="Z51" s="32" t="str">
        <f>IFERROR('σ и σw, МПа'!M51*$BF$2,"-")</f>
        <v>-</v>
      </c>
      <c r="AA51" s="32" t="str">
        <f>IFERROR('σ и σw, МПа'!N51*$BF$2,"-")</f>
        <v>-</v>
      </c>
      <c r="AB51" s="32" t="str">
        <f>IFERROR('σ и σw, МПа'!O51*$BF$2,"-")</f>
        <v>-</v>
      </c>
      <c r="AC51" s="33" t="str">
        <f>IFERROR('σ и σw, МПа'!P51*$BF$2,"-")</f>
        <v>-</v>
      </c>
      <c r="AD51" s="31">
        <f>IFERROR('σ и σw, МПа'!Q51*$BG$2,"-")</f>
        <v>204.75</v>
      </c>
      <c r="AE51" s="32">
        <f>IFERROR('σ и σw, МПа'!R51*$BG$2,"-")</f>
        <v>191.1</v>
      </c>
      <c r="AF51" s="32">
        <f>IFERROR('σ и σw, МПа'!S51*$BG$2,"-")</f>
        <v>165.75</v>
      </c>
      <c r="AG51" s="32">
        <f>IFERROR('σ и σw, МПа'!T51*$BG$2,"-")</f>
        <v>159.25</v>
      </c>
      <c r="AH51" s="32">
        <f>IFERROR('σ и σw, МПа'!U51*$BG$2,"-")</f>
        <v>152.75</v>
      </c>
      <c r="AI51" s="32">
        <f>IFERROR('σ и σw, МПа'!V51*$BG$2,"-")</f>
        <v>146.9</v>
      </c>
      <c r="AJ51" s="32">
        <f>IFERROR('σ и σw, МПа'!W51*$BG$2,"-")</f>
        <v>146.9</v>
      </c>
      <c r="AK51" s="32">
        <f>IFERROR('σ и σw, МПа'!X51*$BG$2,"-")</f>
        <v>140.4</v>
      </c>
      <c r="AL51" s="32" t="str">
        <f>IFERROR('σ и σw, МПа'!Y51*$BG$2,"-")</f>
        <v>-</v>
      </c>
      <c r="AM51" s="32" t="str">
        <f>IFERROR('σ и σw, МПа'!Z51*$BG$2,"-")</f>
        <v>-</v>
      </c>
      <c r="AN51" s="32" t="str">
        <f>IFERROR('σ и σw, МПа'!AA51*$BG$2,"-")</f>
        <v>-</v>
      </c>
      <c r="AO51" s="32" t="str">
        <f>IFERROR('σ и σw, МПа'!AB51*$BG$2,"-")</f>
        <v>-</v>
      </c>
      <c r="AP51" s="33" t="str">
        <f>IFERROR('σ и σw, МПа'!AC51*$BG$2,"-")</f>
        <v>-</v>
      </c>
      <c r="AQ51" s="31">
        <f>IFERROR('σ и σw, МПа'!Q51*$BH$2,"-")</f>
        <v>267.75</v>
      </c>
      <c r="AR51" s="32">
        <f>IFERROR('σ и σw, МПа'!R51*$BH$2,"-")</f>
        <v>249.9</v>
      </c>
      <c r="AS51" s="32">
        <f>IFERROR('σ и σw, МПа'!S51*$BH$2,"-")</f>
        <v>216.75</v>
      </c>
      <c r="AT51" s="32">
        <f>IFERROR('σ и σw, МПа'!T51*$BH$2,"-")</f>
        <v>208.25</v>
      </c>
      <c r="AU51" s="32">
        <f>IFERROR('σ и σw, МПа'!U51*$BH$2,"-")</f>
        <v>199.75</v>
      </c>
      <c r="AV51" s="32">
        <f>IFERROR('σ и σw, МПа'!V51*$BH$2,"-")</f>
        <v>192.1</v>
      </c>
      <c r="AW51" s="32">
        <f>IFERROR('σ и σw, МПа'!W51*$BH$2,"-")</f>
        <v>192.1</v>
      </c>
      <c r="AX51" s="32">
        <f>IFERROR('σ и σw, МПа'!X51*$BH$2,"-")</f>
        <v>183.6</v>
      </c>
      <c r="AY51" s="32" t="str">
        <f>IFERROR('σ и σw, МПа'!Y51*$BH$2,"-")</f>
        <v>-</v>
      </c>
      <c r="AZ51" s="32" t="str">
        <f>IFERROR('σ и σw, МПа'!Z51*$BH$2,"-")</f>
        <v>-</v>
      </c>
      <c r="BA51" s="32" t="str">
        <f>IFERROR('σ и σw, МПа'!AA51*$BH$2,"-")</f>
        <v>-</v>
      </c>
      <c r="BB51" s="32" t="str">
        <f>IFERROR('σ и σw, МПа'!AB51*$BH$2,"-")</f>
        <v>-</v>
      </c>
      <c r="BC51" s="33" t="str">
        <f>IFERROR('σ и σw, МПа'!AC51*$BH$2,"-")</f>
        <v>-</v>
      </c>
    </row>
    <row r="52" spans="1:55" x14ac:dyDescent="0.25">
      <c r="A52" s="10" t="str">
        <f>INDEX('Обработка исходного'!B:B,ROW($B$3)+4*(ROW($B52)-ROW($B$3)))</f>
        <v>Сталь углеродистая</v>
      </c>
      <c r="B52" s="47">
        <f>INDEX('Обработка исходного'!D:D,ROW($B$3)+4*(ROW($B52)-ROW($B$3)))</f>
        <v>40</v>
      </c>
      <c r="C52" s="27" t="str">
        <f>'Rp0,2, МПа'!C52</f>
        <v>Поковки диаметром до 100 мм, КП345*</v>
      </c>
      <c r="D52" s="31">
        <f>IFERROR('σ и σw, МПа'!D52*$BE$2,"-")</f>
        <v>226.92307692307691</v>
      </c>
      <c r="E52" s="32">
        <f>IFERROR('σ и σw, МПа'!E52*$BE$2,"-")</f>
        <v>208</v>
      </c>
      <c r="F52" s="32">
        <f>IFERROR('σ и σw, МПа'!F52*$BE$2,"-")</f>
        <v>196</v>
      </c>
      <c r="G52" s="32">
        <f>IFERROR('σ и σw, МПа'!G52*$BE$2,"-")</f>
        <v>183.33333333333334</v>
      </c>
      <c r="H52" s="32">
        <f>IFERROR('σ и σw, МПа'!H52*$BE$2,"-")</f>
        <v>170</v>
      </c>
      <c r="I52" s="32">
        <f>IFERROR('σ и σw, МПа'!I52*$BE$2,"-")</f>
        <v>163.33333333333334</v>
      </c>
      <c r="J52" s="32">
        <f>IFERROR('σ и σw, МПа'!J52*$BE$2,"-")</f>
        <v>163.33333333333334</v>
      </c>
      <c r="K52" s="32">
        <f>IFERROR('σ и σw, МПа'!K52*$BE$2,"-")</f>
        <v>156.66666666666666</v>
      </c>
      <c r="L52" s="32" t="str">
        <f>IFERROR('σ и σw, МПа'!L52*$BE$2,"-")</f>
        <v>-</v>
      </c>
      <c r="M52" s="32" t="str">
        <f>IFERROR('σ и σw, МПа'!M52*$BE$2,"-")</f>
        <v>-</v>
      </c>
      <c r="N52" s="32" t="str">
        <f>IFERROR('σ и σw, МПа'!N52*$BE$2,"-")</f>
        <v>-</v>
      </c>
      <c r="O52" s="32" t="str">
        <f>IFERROR('σ и σw, МПа'!O52*$BE$2,"-")</f>
        <v>-</v>
      </c>
      <c r="P52" s="33" t="str">
        <f>IFERROR('σ и σw, МПа'!P52*$BE$2,"-")</f>
        <v>-</v>
      </c>
      <c r="Q52" s="31">
        <f>IFERROR('σ и σw, МПа'!D52*$BF$2,"-")</f>
        <v>295</v>
      </c>
      <c r="R52" s="32">
        <f>IFERROR('σ и σw, МПа'!E52*$BF$2,"-")</f>
        <v>270.40000000000003</v>
      </c>
      <c r="S52" s="32">
        <f>IFERROR('σ и σw, МПа'!F52*$BF$2,"-")</f>
        <v>254.8</v>
      </c>
      <c r="T52" s="32">
        <f>IFERROR('σ и σw, МПа'!G52*$BF$2,"-")</f>
        <v>238.33333333333334</v>
      </c>
      <c r="U52" s="32">
        <f>IFERROR('σ и σw, МПа'!H52*$BF$2,"-")</f>
        <v>221</v>
      </c>
      <c r="V52" s="32">
        <f>IFERROR('σ и σw, МПа'!I52*$BF$2,"-")</f>
        <v>212.33333333333334</v>
      </c>
      <c r="W52" s="32">
        <f>IFERROR('σ и σw, МПа'!J52*$BF$2,"-")</f>
        <v>212.33333333333334</v>
      </c>
      <c r="X52" s="32">
        <f>IFERROR('σ и σw, МПа'!K52*$BF$2,"-")</f>
        <v>203.66666666666666</v>
      </c>
      <c r="Y52" s="32" t="str">
        <f>IFERROR('σ и σw, МПа'!L52*$BF$2,"-")</f>
        <v>-</v>
      </c>
      <c r="Z52" s="32" t="str">
        <f>IFERROR('σ и σw, МПа'!M52*$BF$2,"-")</f>
        <v>-</v>
      </c>
      <c r="AA52" s="32" t="str">
        <f>IFERROR('σ и σw, МПа'!N52*$BF$2,"-")</f>
        <v>-</v>
      </c>
      <c r="AB52" s="32" t="str">
        <f>IFERROR('σ и σw, МПа'!O52*$BF$2,"-")</f>
        <v>-</v>
      </c>
      <c r="AC52" s="33" t="str">
        <f>IFERROR('σ и σw, МПа'!P52*$BF$2,"-")</f>
        <v>-</v>
      </c>
      <c r="AD52" s="31">
        <f>IFERROR('σ и σw, МПа'!Q52*$BG$2,"-")</f>
        <v>224.25</v>
      </c>
      <c r="AE52" s="32">
        <f>IFERROR('σ и σw, МПа'!R52*$BG$2,"-")</f>
        <v>202.8</v>
      </c>
      <c r="AF52" s="32">
        <f>IFERROR('σ и σw, МПа'!S52*$BG$2,"-")</f>
        <v>191.1</v>
      </c>
      <c r="AG52" s="32">
        <f>IFERROR('σ и σw, МПа'!T52*$BG$2,"-")</f>
        <v>178.75</v>
      </c>
      <c r="AH52" s="32">
        <f>IFERROR('σ и σw, МПа'!U52*$BG$2,"-")</f>
        <v>165.75</v>
      </c>
      <c r="AI52" s="32">
        <f>IFERROR('σ и σw, МПа'!V52*$BG$2,"-")</f>
        <v>159.25</v>
      </c>
      <c r="AJ52" s="32">
        <f>IFERROR('σ и σw, МПа'!W52*$BG$2,"-")</f>
        <v>159.25</v>
      </c>
      <c r="AK52" s="32">
        <f>IFERROR('σ и σw, МПа'!X52*$BG$2,"-")</f>
        <v>152.75</v>
      </c>
      <c r="AL52" s="32" t="str">
        <f>IFERROR('σ и σw, МПа'!Y52*$BG$2,"-")</f>
        <v>-</v>
      </c>
      <c r="AM52" s="32" t="str">
        <f>IFERROR('σ и σw, МПа'!Z52*$BG$2,"-")</f>
        <v>-</v>
      </c>
      <c r="AN52" s="32" t="str">
        <f>IFERROR('σ и σw, МПа'!AA52*$BG$2,"-")</f>
        <v>-</v>
      </c>
      <c r="AO52" s="32" t="str">
        <f>IFERROR('σ и σw, МПа'!AB52*$BG$2,"-")</f>
        <v>-</v>
      </c>
      <c r="AP52" s="33" t="str">
        <f>IFERROR('σ и σw, МПа'!AC52*$BG$2,"-")</f>
        <v>-</v>
      </c>
      <c r="AQ52" s="31">
        <f>IFERROR('σ и σw, МПа'!Q52*$BH$2,"-")</f>
        <v>293.25</v>
      </c>
      <c r="AR52" s="32">
        <f>IFERROR('σ и σw, МПа'!R52*$BH$2,"-")</f>
        <v>265.2</v>
      </c>
      <c r="AS52" s="32">
        <f>IFERROR('σ и σw, МПа'!S52*$BH$2,"-")</f>
        <v>249.9</v>
      </c>
      <c r="AT52" s="32">
        <f>IFERROR('σ и σw, МПа'!T52*$BH$2,"-")</f>
        <v>233.75</v>
      </c>
      <c r="AU52" s="32">
        <f>IFERROR('σ и σw, МПа'!U52*$BH$2,"-")</f>
        <v>216.75</v>
      </c>
      <c r="AV52" s="32">
        <f>IFERROR('σ и σw, МПа'!V52*$BH$2,"-")</f>
        <v>208.25</v>
      </c>
      <c r="AW52" s="32">
        <f>IFERROR('σ и σw, МПа'!W52*$BH$2,"-")</f>
        <v>208.25</v>
      </c>
      <c r="AX52" s="32">
        <f>IFERROR('σ и σw, МПа'!X52*$BH$2,"-")</f>
        <v>199.75</v>
      </c>
      <c r="AY52" s="32" t="str">
        <f>IFERROR('σ и σw, МПа'!Y52*$BH$2,"-")</f>
        <v>-</v>
      </c>
      <c r="AZ52" s="32" t="str">
        <f>IFERROR('σ и σw, МПа'!Z52*$BH$2,"-")</f>
        <v>-</v>
      </c>
      <c r="BA52" s="32" t="str">
        <f>IFERROR('σ и σw, МПа'!AA52*$BH$2,"-")</f>
        <v>-</v>
      </c>
      <c r="BB52" s="32" t="str">
        <f>IFERROR('σ и σw, МПа'!AB52*$BH$2,"-")</f>
        <v>-</v>
      </c>
      <c r="BC52" s="33" t="str">
        <f>IFERROR('σ и σw, МПа'!AC52*$BH$2,"-")</f>
        <v>-</v>
      </c>
    </row>
    <row r="53" spans="1:55" ht="25.5" x14ac:dyDescent="0.25">
      <c r="A53" s="10" t="str">
        <f>INDEX('Обработка исходного'!B:B,ROW($B$3)+4*(ROW($B53)-ROW($B$3)))</f>
        <v>Сталь углеродистая</v>
      </c>
      <c r="B53" s="47">
        <f>INDEX('Обработка исходного'!D:D,ROW($B$3)+4*(ROW($B53)-ROW($B$3)))</f>
        <v>40</v>
      </c>
      <c r="C53" s="27" t="str">
        <f>'Rp0,2, МПа'!C53</f>
        <v>Заготовки крепежных деталей диаметром до 300 мм, КП295*</v>
      </c>
      <c r="D53" s="31">
        <f>IFERROR('σ и σw, МПа'!D53*$BE$2,"-")</f>
        <v>196.66666666666666</v>
      </c>
      <c r="E53" s="32">
        <f>IFERROR('σ и σw, МПа'!E53*$BE$2,"-")</f>
        <v>176.66666666666666</v>
      </c>
      <c r="F53" s="32">
        <f>IFERROR('σ и σw, МПа'!F53*$BE$2,"-")</f>
        <v>170</v>
      </c>
      <c r="G53" s="32">
        <f>IFERROR('σ и σw, МПа'!G53*$BE$2,"-")</f>
        <v>156.66666666666666</v>
      </c>
      <c r="H53" s="32">
        <f>IFERROR('σ и σw, МПа'!H53*$BE$2,"-")</f>
        <v>144</v>
      </c>
      <c r="I53" s="32">
        <f>IFERROR('σ и σw, МПа'!I53*$BE$2,"-")</f>
        <v>144</v>
      </c>
      <c r="J53" s="32">
        <f>IFERROR('σ и σw, МПа'!J53*$BE$2,"-")</f>
        <v>144</v>
      </c>
      <c r="K53" s="32">
        <f>IFERROR('σ и σw, МПа'!K53*$BE$2,"-")</f>
        <v>130.66666666666666</v>
      </c>
      <c r="L53" s="32" t="str">
        <f>IFERROR('σ и σw, МПа'!L53*$BE$2,"-")</f>
        <v>-</v>
      </c>
      <c r="M53" s="32" t="str">
        <f>IFERROR('σ и σw, МПа'!M53*$BE$2,"-")</f>
        <v>-</v>
      </c>
      <c r="N53" s="32" t="str">
        <f>IFERROR('σ и σw, МПа'!N53*$BE$2,"-")</f>
        <v>-</v>
      </c>
      <c r="O53" s="32" t="str">
        <f>IFERROR('σ и σw, МПа'!O53*$BE$2,"-")</f>
        <v>-</v>
      </c>
      <c r="P53" s="33" t="str">
        <f>IFERROR('σ и σw, МПа'!P53*$BE$2,"-")</f>
        <v>-</v>
      </c>
      <c r="Q53" s="31">
        <f>IFERROR('σ и σw, МПа'!D53*$BF$2,"-")</f>
        <v>255.66666666666666</v>
      </c>
      <c r="R53" s="32">
        <f>IFERROR('σ и σw, МПа'!E53*$BF$2,"-")</f>
        <v>229.66666666666666</v>
      </c>
      <c r="S53" s="32">
        <f>IFERROR('σ и σw, МПа'!F53*$BF$2,"-")</f>
        <v>221</v>
      </c>
      <c r="T53" s="32">
        <f>IFERROR('σ и σw, МПа'!G53*$BF$2,"-")</f>
        <v>203.66666666666666</v>
      </c>
      <c r="U53" s="32">
        <f>IFERROR('σ и σw, МПа'!H53*$BF$2,"-")</f>
        <v>187.20000000000002</v>
      </c>
      <c r="V53" s="32">
        <f>IFERROR('σ и σw, МПа'!I53*$BF$2,"-")</f>
        <v>187.20000000000002</v>
      </c>
      <c r="W53" s="32">
        <f>IFERROR('σ и σw, МПа'!J53*$BF$2,"-")</f>
        <v>187.20000000000002</v>
      </c>
      <c r="X53" s="32">
        <f>IFERROR('σ и σw, МПа'!K53*$BF$2,"-")</f>
        <v>169.86666666666667</v>
      </c>
      <c r="Y53" s="32" t="str">
        <f>IFERROR('σ и σw, МПа'!L53*$BF$2,"-")</f>
        <v>-</v>
      </c>
      <c r="Z53" s="32" t="str">
        <f>IFERROR('σ и σw, МПа'!M53*$BF$2,"-")</f>
        <v>-</v>
      </c>
      <c r="AA53" s="32" t="str">
        <f>IFERROR('σ и σw, МПа'!N53*$BF$2,"-")</f>
        <v>-</v>
      </c>
      <c r="AB53" s="32" t="str">
        <f>IFERROR('σ и σw, МПа'!O53*$BF$2,"-")</f>
        <v>-</v>
      </c>
      <c r="AC53" s="33" t="str">
        <f>IFERROR('σ и σw, МПа'!P53*$BF$2,"-")</f>
        <v>-</v>
      </c>
      <c r="AD53" s="31">
        <f>IFERROR('σ и σw, МПа'!Q53*$BG$2,"-")</f>
        <v>191.75</v>
      </c>
      <c r="AE53" s="32">
        <f>IFERROR('σ и σw, МПа'!R53*$BG$2,"-")</f>
        <v>172.25</v>
      </c>
      <c r="AF53" s="32">
        <f>IFERROR('σ и σw, МПа'!S53*$BG$2,"-")</f>
        <v>165.75</v>
      </c>
      <c r="AG53" s="32">
        <f>IFERROR('σ и σw, МПа'!T53*$BG$2,"-")</f>
        <v>152.75</v>
      </c>
      <c r="AH53" s="32">
        <f>IFERROR('σ и σw, МПа'!U53*$BG$2,"-")</f>
        <v>140.4</v>
      </c>
      <c r="AI53" s="32">
        <f>IFERROR('σ и σw, МПа'!V53*$BG$2,"-")</f>
        <v>140.4</v>
      </c>
      <c r="AJ53" s="32">
        <f>IFERROR('σ и σw, МПа'!W53*$BG$2,"-")</f>
        <v>140.4</v>
      </c>
      <c r="AK53" s="32">
        <f>IFERROR('σ и σw, МПа'!X53*$BG$2,"-")</f>
        <v>127.4</v>
      </c>
      <c r="AL53" s="32" t="str">
        <f>IFERROR('σ и σw, МПа'!Y53*$BG$2,"-")</f>
        <v>-</v>
      </c>
      <c r="AM53" s="32" t="str">
        <f>IFERROR('σ и σw, МПа'!Z53*$BG$2,"-")</f>
        <v>-</v>
      </c>
      <c r="AN53" s="32" t="str">
        <f>IFERROR('σ и σw, МПа'!AA53*$BG$2,"-")</f>
        <v>-</v>
      </c>
      <c r="AO53" s="32" t="str">
        <f>IFERROR('σ и σw, МПа'!AB53*$BG$2,"-")</f>
        <v>-</v>
      </c>
      <c r="AP53" s="33" t="str">
        <f>IFERROR('σ и σw, МПа'!AC53*$BG$2,"-")</f>
        <v>-</v>
      </c>
      <c r="AQ53" s="31">
        <f>IFERROR('σ и σw, МПа'!Q53*$BH$2,"-")</f>
        <v>250.75</v>
      </c>
      <c r="AR53" s="32">
        <f>IFERROR('σ и σw, МПа'!R53*$BH$2,"-")</f>
        <v>225.25</v>
      </c>
      <c r="AS53" s="32">
        <f>IFERROR('σ и σw, МПа'!S53*$BH$2,"-")</f>
        <v>216.75</v>
      </c>
      <c r="AT53" s="32">
        <f>IFERROR('σ и σw, МПа'!T53*$BH$2,"-")</f>
        <v>199.75</v>
      </c>
      <c r="AU53" s="32">
        <f>IFERROR('σ и σw, МПа'!U53*$BH$2,"-")</f>
        <v>183.6</v>
      </c>
      <c r="AV53" s="32">
        <f>IFERROR('σ и σw, МПа'!V53*$BH$2,"-")</f>
        <v>183.6</v>
      </c>
      <c r="AW53" s="32">
        <f>IFERROR('σ и σw, МПа'!W53*$BH$2,"-")</f>
        <v>183.6</v>
      </c>
      <c r="AX53" s="32">
        <f>IFERROR('σ и σw, МПа'!X53*$BH$2,"-")</f>
        <v>166.6</v>
      </c>
      <c r="AY53" s="32" t="str">
        <f>IFERROR('σ и σw, МПа'!Y53*$BH$2,"-")</f>
        <v>-</v>
      </c>
      <c r="AZ53" s="32" t="str">
        <f>IFERROR('σ и σw, МПа'!Z53*$BH$2,"-")</f>
        <v>-</v>
      </c>
      <c r="BA53" s="32" t="str">
        <f>IFERROR('σ и σw, МПа'!AA53*$BH$2,"-")</f>
        <v>-</v>
      </c>
      <c r="BB53" s="32" t="str">
        <f>IFERROR('σ и σw, МПа'!AB53*$BH$2,"-")</f>
        <v>-</v>
      </c>
      <c r="BC53" s="33" t="str">
        <f>IFERROR('σ и σw, МПа'!AC53*$BH$2,"-")</f>
        <v>-</v>
      </c>
    </row>
    <row r="54" spans="1:55" ht="25.5" x14ac:dyDescent="0.25">
      <c r="A54" s="10" t="str">
        <f>INDEX('Обработка исходного'!B:B,ROW($B$3)+4*(ROW($B54)-ROW($B$3)))</f>
        <v>Сталь углеродистая</v>
      </c>
      <c r="B54" s="47">
        <f>INDEX('Обработка исходного'!D:D,ROW($B$3)+4*(ROW($B54)-ROW($B$3)))</f>
        <v>45</v>
      </c>
      <c r="C54" s="27" t="str">
        <f>'Rp0,2, МПа'!C54</f>
        <v>Горячекатаная сортовая сталь толщиной или диаметром до 250 мм</v>
      </c>
      <c r="D54" s="31">
        <f>IFERROR('σ и σw, МПа'!D54*$BE$2,"-")</f>
        <v>230</v>
      </c>
      <c r="E54" s="32">
        <f>IFERROR('σ и σw, МПа'!E54*$BE$2,"-")</f>
        <v>228.66666666666666</v>
      </c>
      <c r="F54" s="32">
        <f>IFERROR('σ и σw, МПа'!F54*$BE$2,"-")</f>
        <v>228.66666666666666</v>
      </c>
      <c r="G54" s="32">
        <f>IFERROR('σ и σw, МПа'!G54*$BE$2,"-")</f>
        <v>228.66666666666666</v>
      </c>
      <c r="H54" s="32">
        <f>IFERROR('σ и σw, МПа'!H54*$BE$2,"-")</f>
        <v>228.66666666666666</v>
      </c>
      <c r="I54" s="32">
        <f>IFERROR('σ и σw, МПа'!I54*$BE$2,"-")</f>
        <v>196</v>
      </c>
      <c r="J54" s="32">
        <f>IFERROR('σ и σw, МПа'!J54*$BE$2,"-")</f>
        <v>170</v>
      </c>
      <c r="K54" s="32">
        <f>IFERROR('σ и σw, МПа'!K54*$BE$2,"-")</f>
        <v>156.66666666666666</v>
      </c>
      <c r="L54" s="32" t="str">
        <f>IFERROR('σ и σw, МПа'!L54*$BE$2,"-")</f>
        <v>-</v>
      </c>
      <c r="M54" s="32" t="str">
        <f>IFERROR('σ и σw, МПа'!M54*$BE$2,"-")</f>
        <v>-</v>
      </c>
      <c r="N54" s="32" t="str">
        <f>IFERROR('σ и σw, МПа'!N54*$BE$2,"-")</f>
        <v>-</v>
      </c>
      <c r="O54" s="32" t="str">
        <f>IFERROR('σ и σw, МПа'!O54*$BE$2,"-")</f>
        <v>-</v>
      </c>
      <c r="P54" s="33" t="str">
        <f>IFERROR('σ и σw, МПа'!P54*$BE$2,"-")</f>
        <v>-</v>
      </c>
      <c r="Q54" s="31">
        <f>IFERROR('σ и σw, МПа'!D54*$BF$2,"-")</f>
        <v>299</v>
      </c>
      <c r="R54" s="32">
        <f>IFERROR('σ и σw, МПа'!E54*$BF$2,"-")</f>
        <v>297.26666666666665</v>
      </c>
      <c r="S54" s="32">
        <f>IFERROR('σ и σw, МПа'!F54*$BF$2,"-")</f>
        <v>297.26666666666665</v>
      </c>
      <c r="T54" s="32">
        <f>IFERROR('σ и σw, МПа'!G54*$BF$2,"-")</f>
        <v>297.26666666666665</v>
      </c>
      <c r="U54" s="32">
        <f>IFERROR('σ и σw, МПа'!H54*$BF$2,"-")</f>
        <v>297.26666666666665</v>
      </c>
      <c r="V54" s="32">
        <f>IFERROR('σ и σw, МПа'!I54*$BF$2,"-")</f>
        <v>254.8</v>
      </c>
      <c r="W54" s="32">
        <f>IFERROR('σ и σw, МПа'!J54*$BF$2,"-")</f>
        <v>221</v>
      </c>
      <c r="X54" s="32">
        <f>IFERROR('σ и σw, МПа'!K54*$BF$2,"-")</f>
        <v>203.66666666666666</v>
      </c>
      <c r="Y54" s="32" t="str">
        <f>IFERROR('σ и σw, МПа'!L54*$BF$2,"-")</f>
        <v>-</v>
      </c>
      <c r="Z54" s="32" t="str">
        <f>IFERROR('σ и σw, МПа'!M54*$BF$2,"-")</f>
        <v>-</v>
      </c>
      <c r="AA54" s="32" t="str">
        <f>IFERROR('σ и σw, МПа'!N54*$BF$2,"-")</f>
        <v>-</v>
      </c>
      <c r="AB54" s="32" t="str">
        <f>IFERROR('σ и σw, МПа'!O54*$BF$2,"-")</f>
        <v>-</v>
      </c>
      <c r="AC54" s="33" t="str">
        <f>IFERROR('σ и σw, МПа'!P54*$BF$2,"-")</f>
        <v>-</v>
      </c>
      <c r="AD54" s="31">
        <f>IFERROR('σ и σw, МПа'!Q54*$BG$2,"-")</f>
        <v>229.45000000000002</v>
      </c>
      <c r="AE54" s="32">
        <f>IFERROR('σ и σw, МПа'!R54*$BG$2,"-")</f>
        <v>222.95000000000002</v>
      </c>
      <c r="AF54" s="32">
        <f>IFERROR('σ и σw, МПа'!S54*$BG$2,"-")</f>
        <v>222.95000000000002</v>
      </c>
      <c r="AG54" s="32">
        <f>IFERROR('σ и σw, МПа'!T54*$BG$2,"-")</f>
        <v>222.95000000000002</v>
      </c>
      <c r="AH54" s="32">
        <f>IFERROR('σ и σw, МПа'!U54*$BG$2,"-")</f>
        <v>222.95000000000002</v>
      </c>
      <c r="AI54" s="32">
        <f>IFERROR('σ и σw, МПа'!V54*$BG$2,"-")</f>
        <v>191.1</v>
      </c>
      <c r="AJ54" s="32">
        <f>IFERROR('σ и σw, МПа'!W54*$BG$2,"-")</f>
        <v>165.75</v>
      </c>
      <c r="AK54" s="32">
        <f>IFERROR('σ и σw, МПа'!X54*$BG$2,"-")</f>
        <v>152.75</v>
      </c>
      <c r="AL54" s="32" t="str">
        <f>IFERROR('σ и σw, МПа'!Y54*$BG$2,"-")</f>
        <v>-</v>
      </c>
      <c r="AM54" s="32" t="str">
        <f>IFERROR('σ и σw, МПа'!Z54*$BG$2,"-")</f>
        <v>-</v>
      </c>
      <c r="AN54" s="32" t="str">
        <f>IFERROR('σ и σw, МПа'!AA54*$BG$2,"-")</f>
        <v>-</v>
      </c>
      <c r="AO54" s="32" t="str">
        <f>IFERROR('σ и σw, МПа'!AB54*$BG$2,"-")</f>
        <v>-</v>
      </c>
      <c r="AP54" s="33" t="str">
        <f>IFERROR('σ и σw, МПа'!AC54*$BG$2,"-")</f>
        <v>-</v>
      </c>
      <c r="AQ54" s="31">
        <f>IFERROR('σ и σw, МПа'!Q54*$BH$2,"-")</f>
        <v>300.05</v>
      </c>
      <c r="AR54" s="32">
        <f>IFERROR('σ и σw, МПа'!R54*$BH$2,"-")</f>
        <v>291.55</v>
      </c>
      <c r="AS54" s="32">
        <f>IFERROR('σ и σw, МПа'!S54*$BH$2,"-")</f>
        <v>291.55</v>
      </c>
      <c r="AT54" s="32">
        <f>IFERROR('σ и σw, МПа'!T54*$BH$2,"-")</f>
        <v>291.55</v>
      </c>
      <c r="AU54" s="32">
        <f>IFERROR('σ и σw, МПа'!U54*$BH$2,"-")</f>
        <v>291.55</v>
      </c>
      <c r="AV54" s="32">
        <f>IFERROR('σ и σw, МПа'!V54*$BH$2,"-")</f>
        <v>249.9</v>
      </c>
      <c r="AW54" s="32">
        <f>IFERROR('σ и σw, МПа'!W54*$BH$2,"-")</f>
        <v>216.75</v>
      </c>
      <c r="AX54" s="32">
        <f>IFERROR('σ и σw, МПа'!X54*$BH$2,"-")</f>
        <v>199.75</v>
      </c>
      <c r="AY54" s="32" t="str">
        <f>IFERROR('σ и σw, МПа'!Y54*$BH$2,"-")</f>
        <v>-</v>
      </c>
      <c r="AZ54" s="32" t="str">
        <f>IFERROR('σ и σw, МПа'!Z54*$BH$2,"-")</f>
        <v>-</v>
      </c>
      <c r="BA54" s="32" t="str">
        <f>IFERROR('σ и σw, МПа'!AA54*$BH$2,"-")</f>
        <v>-</v>
      </c>
      <c r="BB54" s="32" t="str">
        <f>IFERROR('σ и σw, МПа'!AB54*$BH$2,"-")</f>
        <v>-</v>
      </c>
      <c r="BC54" s="33" t="str">
        <f>IFERROR('σ и σw, МПа'!AC54*$BH$2,"-")</f>
        <v>-</v>
      </c>
    </row>
    <row r="55" spans="1:55" ht="25.5" x14ac:dyDescent="0.25">
      <c r="A55" s="10" t="str">
        <f>INDEX('Обработка исходного'!B:B,ROW($B$3)+4*(ROW($B55)-ROW($B$3)))</f>
        <v>Сталь углеродистая</v>
      </c>
      <c r="B55" s="47">
        <f>INDEX('Обработка исходного'!D:D,ROW($B$3)+4*(ROW($B55)-ROW($B$3)))</f>
        <v>45</v>
      </c>
      <c r="C55" s="27" t="str">
        <f>'Rp0,2, МПа'!C55</f>
        <v>Заготовки крепежных деталей толщиной или диаметром до 300 мм, КП315*</v>
      </c>
      <c r="D55" s="31">
        <f>IFERROR('σ и σw, МПа'!D55*$BE$2,"-")</f>
        <v>210</v>
      </c>
      <c r="E55" s="32">
        <f>IFERROR('σ и σw, МПа'!E55*$BE$2,"-")</f>
        <v>202.66666666666666</v>
      </c>
      <c r="F55" s="32">
        <f>IFERROR('σ и σw, МПа'!F55*$BE$2,"-")</f>
        <v>202.66666666666666</v>
      </c>
      <c r="G55" s="32">
        <f>IFERROR('σ и σw, МПа'!G55*$BE$2,"-")</f>
        <v>196</v>
      </c>
      <c r="H55" s="32">
        <f>IFERROR('σ и σw, МПа'!H55*$BE$2,"-")</f>
        <v>182.66666666666666</v>
      </c>
      <c r="I55" s="32">
        <f>IFERROR('σ и σw, МПа'!I55*$BE$2,"-")</f>
        <v>170</v>
      </c>
      <c r="J55" s="32">
        <f>IFERROR('σ и σw, МПа'!J55*$BE$2,"-")</f>
        <v>163.33333333333334</v>
      </c>
      <c r="K55" s="32">
        <f>IFERROR('σ и σw, МПа'!K55*$BE$2,"-")</f>
        <v>150</v>
      </c>
      <c r="L55" s="32" t="str">
        <f>IFERROR('σ и σw, МПа'!L55*$BE$2,"-")</f>
        <v>-</v>
      </c>
      <c r="M55" s="32" t="str">
        <f>IFERROR('σ и σw, МПа'!M55*$BE$2,"-")</f>
        <v>-</v>
      </c>
      <c r="N55" s="32" t="str">
        <f>IFERROR('σ и σw, МПа'!N55*$BE$2,"-")</f>
        <v>-</v>
      </c>
      <c r="O55" s="32" t="str">
        <f>IFERROR('σ и σw, МПа'!O55*$BE$2,"-")</f>
        <v>-</v>
      </c>
      <c r="P55" s="33" t="str">
        <f>IFERROR('σ и σw, МПа'!P55*$BE$2,"-")</f>
        <v>-</v>
      </c>
      <c r="Q55" s="31">
        <f>IFERROR('σ и σw, МПа'!D55*$BF$2,"-")</f>
        <v>273</v>
      </c>
      <c r="R55" s="32">
        <f>IFERROR('σ и σw, МПа'!E55*$BF$2,"-")</f>
        <v>263.46666666666664</v>
      </c>
      <c r="S55" s="32">
        <f>IFERROR('σ и σw, МПа'!F55*$BF$2,"-")</f>
        <v>263.46666666666664</v>
      </c>
      <c r="T55" s="32">
        <f>IFERROR('σ и σw, МПа'!G55*$BF$2,"-")</f>
        <v>254.8</v>
      </c>
      <c r="U55" s="32">
        <f>IFERROR('σ и σw, МПа'!H55*$BF$2,"-")</f>
        <v>237.46666666666667</v>
      </c>
      <c r="V55" s="32">
        <f>IFERROR('σ и σw, МПа'!I55*$BF$2,"-")</f>
        <v>221</v>
      </c>
      <c r="W55" s="32">
        <f>IFERROR('σ и σw, МПа'!J55*$BF$2,"-")</f>
        <v>212.33333333333334</v>
      </c>
      <c r="X55" s="32">
        <f>IFERROR('σ и σw, МПа'!K55*$BF$2,"-")</f>
        <v>195</v>
      </c>
      <c r="Y55" s="32" t="str">
        <f>IFERROR('σ и σw, МПа'!L55*$BF$2,"-")</f>
        <v>-</v>
      </c>
      <c r="Z55" s="32" t="str">
        <f>IFERROR('σ и σw, МПа'!M55*$BF$2,"-")</f>
        <v>-</v>
      </c>
      <c r="AA55" s="32" t="str">
        <f>IFERROR('σ и σw, МПа'!N55*$BF$2,"-")</f>
        <v>-</v>
      </c>
      <c r="AB55" s="32" t="str">
        <f>IFERROR('σ и σw, МПа'!O55*$BF$2,"-")</f>
        <v>-</v>
      </c>
      <c r="AC55" s="33" t="str">
        <f>IFERROR('σ и σw, МПа'!P55*$BF$2,"-")</f>
        <v>-</v>
      </c>
      <c r="AD55" s="31">
        <f>IFERROR('σ и σw, МПа'!Q55*$BG$2,"-")</f>
        <v>204.75</v>
      </c>
      <c r="AE55" s="32">
        <f>IFERROR('σ и σw, МПа'!R55*$BG$2,"-")</f>
        <v>197.6</v>
      </c>
      <c r="AF55" s="32">
        <f>IFERROR('σ и σw, МПа'!S55*$BG$2,"-")</f>
        <v>197.6</v>
      </c>
      <c r="AG55" s="32">
        <f>IFERROR('σ и σw, МПа'!T55*$BG$2,"-")</f>
        <v>191.1</v>
      </c>
      <c r="AH55" s="32">
        <f>IFERROR('σ и σw, МПа'!U55*$BG$2,"-")</f>
        <v>178.1</v>
      </c>
      <c r="AI55" s="32">
        <f>IFERROR('σ и σw, МПа'!V55*$BG$2,"-")</f>
        <v>165.75</v>
      </c>
      <c r="AJ55" s="32">
        <f>IFERROR('σ и σw, МПа'!W55*$BG$2,"-")</f>
        <v>159.25</v>
      </c>
      <c r="AK55" s="32">
        <f>IFERROR('σ и σw, МПа'!X55*$BG$2,"-")</f>
        <v>146.25</v>
      </c>
      <c r="AL55" s="32" t="str">
        <f>IFERROR('σ и σw, МПа'!Y55*$BG$2,"-")</f>
        <v>-</v>
      </c>
      <c r="AM55" s="32" t="str">
        <f>IFERROR('σ и σw, МПа'!Z55*$BG$2,"-")</f>
        <v>-</v>
      </c>
      <c r="AN55" s="32" t="str">
        <f>IFERROR('σ и σw, МПа'!AA55*$BG$2,"-")</f>
        <v>-</v>
      </c>
      <c r="AO55" s="32" t="str">
        <f>IFERROR('σ и σw, МПа'!AB55*$BG$2,"-")</f>
        <v>-</v>
      </c>
      <c r="AP55" s="33" t="str">
        <f>IFERROR('σ и σw, МПа'!AC55*$BG$2,"-")</f>
        <v>-</v>
      </c>
      <c r="AQ55" s="31">
        <f>IFERROR('σ и σw, МПа'!Q55*$BH$2,"-")</f>
        <v>267.75</v>
      </c>
      <c r="AR55" s="32">
        <f>IFERROR('σ и σw, МПа'!R55*$BH$2,"-")</f>
        <v>258.39999999999998</v>
      </c>
      <c r="AS55" s="32">
        <f>IFERROR('σ и σw, МПа'!S55*$BH$2,"-")</f>
        <v>258.39999999999998</v>
      </c>
      <c r="AT55" s="32">
        <f>IFERROR('σ и σw, МПа'!T55*$BH$2,"-")</f>
        <v>249.9</v>
      </c>
      <c r="AU55" s="32">
        <f>IFERROR('σ и σw, МПа'!U55*$BH$2,"-")</f>
        <v>232.9</v>
      </c>
      <c r="AV55" s="32">
        <f>IFERROR('σ и σw, МПа'!V55*$BH$2,"-")</f>
        <v>216.75</v>
      </c>
      <c r="AW55" s="32">
        <f>IFERROR('σ и σw, МПа'!W55*$BH$2,"-")</f>
        <v>208.25</v>
      </c>
      <c r="AX55" s="32">
        <f>IFERROR('σ и σw, МПа'!X55*$BH$2,"-")</f>
        <v>191.25</v>
      </c>
      <c r="AY55" s="32" t="str">
        <f>IFERROR('σ и σw, МПа'!Y55*$BH$2,"-")</f>
        <v>-</v>
      </c>
      <c r="AZ55" s="32" t="str">
        <f>IFERROR('σ и σw, МПа'!Z55*$BH$2,"-")</f>
        <v>-</v>
      </c>
      <c r="BA55" s="32" t="str">
        <f>IFERROR('σ и σw, МПа'!AA55*$BH$2,"-")</f>
        <v>-</v>
      </c>
      <c r="BB55" s="32" t="str">
        <f>IFERROR('σ и σw, МПа'!AB55*$BH$2,"-")</f>
        <v>-</v>
      </c>
      <c r="BC55" s="33" t="str">
        <f>IFERROR('σ и σw, МПа'!AC55*$BH$2,"-")</f>
        <v>-</v>
      </c>
    </row>
    <row r="56" spans="1:55" x14ac:dyDescent="0.25">
      <c r="A56" s="10" t="str">
        <f>INDEX('Обработка исходного'!B:B,ROW($B$3)+4*(ROW($B56)-ROW($B$3)))</f>
        <v>Сталь углеродистая</v>
      </c>
      <c r="B56" s="47">
        <f>INDEX('Обработка исходного'!D:D,ROW($B$3)+4*(ROW($B56)-ROW($B$3)))</f>
        <v>45</v>
      </c>
      <c r="C56" s="27" t="str">
        <f>'Rp0,2, МПа'!C56</f>
        <v>Поковки диаметром от 100 до 800 мм, КП245*</v>
      </c>
      <c r="D56" s="31">
        <f>IFERROR('σ и σw, МПа'!D56*$BE$2,"-")</f>
        <v>163.33333333333334</v>
      </c>
      <c r="E56" s="32">
        <f>IFERROR('σ и σw, МПа'!E56*$BE$2,"-")</f>
        <v>156.66666666666666</v>
      </c>
      <c r="F56" s="32">
        <f>IFERROR('σ и σw, МПа'!F56*$BE$2,"-")</f>
        <v>156.66666666666666</v>
      </c>
      <c r="G56" s="32">
        <f>IFERROR('σ и σw, МПа'!G56*$BE$2,"-")</f>
        <v>156.66666666666666</v>
      </c>
      <c r="H56" s="32">
        <f>IFERROR('σ и σw, МПа'!H56*$BE$2,"-")</f>
        <v>156.66666666666666</v>
      </c>
      <c r="I56" s="32">
        <f>IFERROR('σ и σw, МПа'!I56*$BE$2,"-")</f>
        <v>137.33333333333334</v>
      </c>
      <c r="J56" s="32">
        <f>IFERROR('σ и σw, МПа'!J56*$BE$2,"-")</f>
        <v>118</v>
      </c>
      <c r="K56" s="32">
        <f>IFERROR('σ и σw, МПа'!K56*$BE$2,"-")</f>
        <v>111.33333333333333</v>
      </c>
      <c r="L56" s="32" t="str">
        <f>IFERROR('σ и σw, МПа'!L56*$BE$2,"-")</f>
        <v>-</v>
      </c>
      <c r="M56" s="32" t="str">
        <f>IFERROR('σ и σw, МПа'!M56*$BE$2,"-")</f>
        <v>-</v>
      </c>
      <c r="N56" s="32" t="str">
        <f>IFERROR('σ и σw, МПа'!N56*$BE$2,"-")</f>
        <v>-</v>
      </c>
      <c r="O56" s="32" t="str">
        <f>IFERROR('σ и σw, МПа'!O56*$BE$2,"-")</f>
        <v>-</v>
      </c>
      <c r="P56" s="33" t="str">
        <f>IFERROR('σ и σw, МПа'!P56*$BE$2,"-")</f>
        <v>-</v>
      </c>
      <c r="Q56" s="31">
        <f>IFERROR('σ и σw, МПа'!D56*$BF$2,"-")</f>
        <v>212.33333333333334</v>
      </c>
      <c r="R56" s="32">
        <f>IFERROR('σ и σw, МПа'!E56*$BF$2,"-")</f>
        <v>203.66666666666666</v>
      </c>
      <c r="S56" s="32">
        <f>IFERROR('σ и σw, МПа'!F56*$BF$2,"-")</f>
        <v>203.66666666666666</v>
      </c>
      <c r="T56" s="32">
        <f>IFERROR('σ и σw, МПа'!G56*$BF$2,"-")</f>
        <v>203.66666666666666</v>
      </c>
      <c r="U56" s="32">
        <f>IFERROR('σ и σw, МПа'!H56*$BF$2,"-")</f>
        <v>203.66666666666666</v>
      </c>
      <c r="V56" s="32">
        <f>IFERROR('σ и σw, МПа'!I56*$BF$2,"-")</f>
        <v>178.53333333333336</v>
      </c>
      <c r="W56" s="32">
        <f>IFERROR('σ и σw, МПа'!J56*$BF$2,"-")</f>
        <v>153.4</v>
      </c>
      <c r="X56" s="32">
        <f>IFERROR('σ и σw, МПа'!K56*$BF$2,"-")</f>
        <v>144.73333333333332</v>
      </c>
      <c r="Y56" s="32" t="str">
        <f>IFERROR('σ и σw, МПа'!L56*$BF$2,"-")</f>
        <v>-</v>
      </c>
      <c r="Z56" s="32" t="str">
        <f>IFERROR('σ и σw, МПа'!M56*$BF$2,"-")</f>
        <v>-</v>
      </c>
      <c r="AA56" s="32" t="str">
        <f>IFERROR('σ и σw, МПа'!N56*$BF$2,"-")</f>
        <v>-</v>
      </c>
      <c r="AB56" s="32" t="str">
        <f>IFERROR('σ и σw, МПа'!O56*$BF$2,"-")</f>
        <v>-</v>
      </c>
      <c r="AC56" s="33" t="str">
        <f>IFERROR('σ и σw, МПа'!P56*$BF$2,"-")</f>
        <v>-</v>
      </c>
      <c r="AD56" s="31">
        <f>IFERROR('σ и σw, МПа'!Q56*$BG$2,"-")</f>
        <v>159.25</v>
      </c>
      <c r="AE56" s="32">
        <f>IFERROR('σ и σw, МПа'!R56*$BG$2,"-")</f>
        <v>152.75</v>
      </c>
      <c r="AF56" s="32">
        <f>IFERROR('σ и σw, МПа'!S56*$BG$2,"-")</f>
        <v>152.75</v>
      </c>
      <c r="AG56" s="32">
        <f>IFERROR('σ и σw, МПа'!T56*$BG$2,"-")</f>
        <v>152.75</v>
      </c>
      <c r="AH56" s="32">
        <f>IFERROR('σ и σw, МПа'!U56*$BG$2,"-")</f>
        <v>152.75</v>
      </c>
      <c r="AI56" s="32">
        <f>IFERROR('σ и σw, МПа'!V56*$BG$2,"-")</f>
        <v>133.9</v>
      </c>
      <c r="AJ56" s="32">
        <f>IFERROR('σ и σw, МПа'!W56*$BG$2,"-")</f>
        <v>115.05</v>
      </c>
      <c r="AK56" s="32">
        <f>IFERROR('σ и σw, МПа'!X56*$BG$2,"-")</f>
        <v>108.55</v>
      </c>
      <c r="AL56" s="32" t="str">
        <f>IFERROR('σ и σw, МПа'!Y56*$BG$2,"-")</f>
        <v>-</v>
      </c>
      <c r="AM56" s="32" t="str">
        <f>IFERROR('σ и σw, МПа'!Z56*$BG$2,"-")</f>
        <v>-</v>
      </c>
      <c r="AN56" s="32" t="str">
        <f>IFERROR('σ и σw, МПа'!AA56*$BG$2,"-")</f>
        <v>-</v>
      </c>
      <c r="AO56" s="32" t="str">
        <f>IFERROR('σ и σw, МПа'!AB56*$BG$2,"-")</f>
        <v>-</v>
      </c>
      <c r="AP56" s="33" t="str">
        <f>IFERROR('σ и σw, МПа'!AC56*$BG$2,"-")</f>
        <v>-</v>
      </c>
      <c r="AQ56" s="31">
        <f>IFERROR('σ и σw, МПа'!Q56*$BH$2,"-")</f>
        <v>208.25</v>
      </c>
      <c r="AR56" s="32">
        <f>IFERROR('σ и σw, МПа'!R56*$BH$2,"-")</f>
        <v>199.75</v>
      </c>
      <c r="AS56" s="32">
        <f>IFERROR('σ и σw, МПа'!S56*$BH$2,"-")</f>
        <v>199.75</v>
      </c>
      <c r="AT56" s="32">
        <f>IFERROR('σ и σw, МПа'!T56*$BH$2,"-")</f>
        <v>199.75</v>
      </c>
      <c r="AU56" s="32">
        <f>IFERROR('σ и σw, МПа'!U56*$BH$2,"-")</f>
        <v>199.75</v>
      </c>
      <c r="AV56" s="32">
        <f>IFERROR('σ и σw, МПа'!V56*$BH$2,"-")</f>
        <v>175.1</v>
      </c>
      <c r="AW56" s="32">
        <f>IFERROR('σ и σw, МПа'!W56*$BH$2,"-")</f>
        <v>150.44999999999999</v>
      </c>
      <c r="AX56" s="32">
        <f>IFERROR('σ и σw, МПа'!X56*$BH$2,"-")</f>
        <v>141.94999999999999</v>
      </c>
      <c r="AY56" s="32" t="str">
        <f>IFERROR('σ и σw, МПа'!Y56*$BH$2,"-")</f>
        <v>-</v>
      </c>
      <c r="AZ56" s="32" t="str">
        <f>IFERROR('σ и σw, МПа'!Z56*$BH$2,"-")</f>
        <v>-</v>
      </c>
      <c r="BA56" s="32" t="str">
        <f>IFERROR('σ и σw, МПа'!AA56*$BH$2,"-")</f>
        <v>-</v>
      </c>
      <c r="BB56" s="32" t="str">
        <f>IFERROR('σ и σw, МПа'!AB56*$BH$2,"-")</f>
        <v>-</v>
      </c>
      <c r="BC56" s="33" t="str">
        <f>IFERROR('σ и σw, МПа'!AC56*$BH$2,"-")</f>
        <v>-</v>
      </c>
    </row>
    <row r="57" spans="1:55" x14ac:dyDescent="0.25">
      <c r="A57" s="10" t="str">
        <f>INDEX('Обработка исходного'!B:B,ROW($B$3)+4*(ROW($B57)-ROW($B$3)))</f>
        <v>Сталь углеродистая</v>
      </c>
      <c r="B57" s="47">
        <f>INDEX('Обработка исходного'!D:D,ROW($B$3)+4*(ROW($B57)-ROW($B$3)))</f>
        <v>45</v>
      </c>
      <c r="C57" s="27" t="str">
        <f>'Rp0,2, МПа'!C57</f>
        <v>Поковки диаметром до 800 мм, КП275*</v>
      </c>
      <c r="D57" s="31">
        <f>IFERROR('σ и σw, МПа'!D57*$BE$2,"-")</f>
        <v>183.33333333333334</v>
      </c>
      <c r="E57" s="32">
        <f>IFERROR('σ и σw, МПа'!E57*$BE$2,"-")</f>
        <v>176.66666666666666</v>
      </c>
      <c r="F57" s="32">
        <f>IFERROR('σ и σw, МПа'!F57*$BE$2,"-")</f>
        <v>176.66666666666666</v>
      </c>
      <c r="G57" s="32">
        <f>IFERROR('σ и σw, МПа'!G57*$BE$2,"-")</f>
        <v>176.66666666666666</v>
      </c>
      <c r="H57" s="32">
        <f>IFERROR('σ и σw, МПа'!H57*$BE$2,"-")</f>
        <v>176.66666666666666</v>
      </c>
      <c r="I57" s="32">
        <f>IFERROR('σ и σw, МПа'!I57*$BE$2,"-")</f>
        <v>150.66666666666666</v>
      </c>
      <c r="J57" s="32">
        <f>IFERROR('σ и σw, МПа'!J57*$BE$2,"-")</f>
        <v>130.66666666666666</v>
      </c>
      <c r="K57" s="32">
        <f>IFERROR('σ и σw, МПа'!K57*$BE$2,"-")</f>
        <v>130.66666666666666</v>
      </c>
      <c r="L57" s="32" t="str">
        <f>IFERROR('σ и σw, МПа'!L57*$BE$2,"-")</f>
        <v>-</v>
      </c>
      <c r="M57" s="32" t="str">
        <f>IFERROR('σ и σw, МПа'!M57*$BE$2,"-")</f>
        <v>-</v>
      </c>
      <c r="N57" s="32" t="str">
        <f>IFERROR('σ и σw, МПа'!N57*$BE$2,"-")</f>
        <v>-</v>
      </c>
      <c r="O57" s="32" t="str">
        <f>IFERROR('σ и σw, МПа'!O57*$BE$2,"-")</f>
        <v>-</v>
      </c>
      <c r="P57" s="33" t="str">
        <f>IFERROR('σ и σw, МПа'!P57*$BE$2,"-")</f>
        <v>-</v>
      </c>
      <c r="Q57" s="31">
        <f>IFERROR('σ и σw, МПа'!D57*$BF$2,"-")</f>
        <v>238.33333333333334</v>
      </c>
      <c r="R57" s="32">
        <f>IFERROR('σ и σw, МПа'!E57*$BF$2,"-")</f>
        <v>229.66666666666666</v>
      </c>
      <c r="S57" s="32">
        <f>IFERROR('σ и σw, МПа'!F57*$BF$2,"-")</f>
        <v>229.66666666666666</v>
      </c>
      <c r="T57" s="32">
        <f>IFERROR('σ и σw, МПа'!G57*$BF$2,"-")</f>
        <v>229.66666666666666</v>
      </c>
      <c r="U57" s="32">
        <f>IFERROR('σ и σw, МПа'!H57*$BF$2,"-")</f>
        <v>229.66666666666666</v>
      </c>
      <c r="V57" s="32">
        <f>IFERROR('σ и σw, МПа'!I57*$BF$2,"-")</f>
        <v>195.86666666666667</v>
      </c>
      <c r="W57" s="32">
        <f>IFERROR('σ и σw, МПа'!J57*$BF$2,"-")</f>
        <v>169.86666666666667</v>
      </c>
      <c r="X57" s="32">
        <f>IFERROR('σ и σw, МПа'!K57*$BF$2,"-")</f>
        <v>169.86666666666667</v>
      </c>
      <c r="Y57" s="32" t="str">
        <f>IFERROR('σ и σw, МПа'!L57*$BF$2,"-")</f>
        <v>-</v>
      </c>
      <c r="Z57" s="32" t="str">
        <f>IFERROR('σ и σw, МПа'!M57*$BF$2,"-")</f>
        <v>-</v>
      </c>
      <c r="AA57" s="32" t="str">
        <f>IFERROR('σ и σw, МПа'!N57*$BF$2,"-")</f>
        <v>-</v>
      </c>
      <c r="AB57" s="32" t="str">
        <f>IFERROR('σ и σw, МПа'!O57*$BF$2,"-")</f>
        <v>-</v>
      </c>
      <c r="AC57" s="33" t="str">
        <f>IFERROR('σ и σw, МПа'!P57*$BF$2,"-")</f>
        <v>-</v>
      </c>
      <c r="AD57" s="31">
        <f>IFERROR('σ и σw, МПа'!Q57*$BG$2,"-")</f>
        <v>178.75</v>
      </c>
      <c r="AE57" s="32">
        <f>IFERROR('σ и σw, МПа'!R57*$BG$2,"-")</f>
        <v>172.25</v>
      </c>
      <c r="AF57" s="32">
        <f>IFERROR('σ и σw, МПа'!S57*$BG$2,"-")</f>
        <v>172.25</v>
      </c>
      <c r="AG57" s="32">
        <f>IFERROR('σ и σw, МПа'!T57*$BG$2,"-")</f>
        <v>172.25</v>
      </c>
      <c r="AH57" s="32">
        <f>IFERROR('σ и σw, МПа'!U57*$BG$2,"-")</f>
        <v>172.25</v>
      </c>
      <c r="AI57" s="32">
        <f>IFERROR('σ и σw, МПа'!V57*$BG$2,"-")</f>
        <v>146.9</v>
      </c>
      <c r="AJ57" s="32">
        <f>IFERROR('σ и σw, МПа'!W57*$BG$2,"-")</f>
        <v>127.4</v>
      </c>
      <c r="AK57" s="32">
        <f>IFERROR('σ и σw, МПа'!X57*$BG$2,"-")</f>
        <v>127.4</v>
      </c>
      <c r="AL57" s="32" t="str">
        <f>IFERROR('σ и σw, МПа'!Y57*$BG$2,"-")</f>
        <v>-</v>
      </c>
      <c r="AM57" s="32" t="str">
        <f>IFERROR('σ и σw, МПа'!Z57*$BG$2,"-")</f>
        <v>-</v>
      </c>
      <c r="AN57" s="32" t="str">
        <f>IFERROR('σ и σw, МПа'!AA57*$BG$2,"-")</f>
        <v>-</v>
      </c>
      <c r="AO57" s="32" t="str">
        <f>IFERROR('σ и σw, МПа'!AB57*$BG$2,"-")</f>
        <v>-</v>
      </c>
      <c r="AP57" s="33" t="str">
        <f>IFERROR('σ и σw, МПа'!AC57*$BG$2,"-")</f>
        <v>-</v>
      </c>
      <c r="AQ57" s="31">
        <f>IFERROR('σ и σw, МПа'!Q57*$BH$2,"-")</f>
        <v>233.75</v>
      </c>
      <c r="AR57" s="32">
        <f>IFERROR('σ и σw, МПа'!R57*$BH$2,"-")</f>
        <v>225.25</v>
      </c>
      <c r="AS57" s="32">
        <f>IFERROR('σ и σw, МПа'!S57*$BH$2,"-")</f>
        <v>225.25</v>
      </c>
      <c r="AT57" s="32">
        <f>IFERROR('σ и σw, МПа'!T57*$BH$2,"-")</f>
        <v>225.25</v>
      </c>
      <c r="AU57" s="32">
        <f>IFERROR('σ и σw, МПа'!U57*$BH$2,"-")</f>
        <v>225.25</v>
      </c>
      <c r="AV57" s="32">
        <f>IFERROR('σ и σw, МПа'!V57*$BH$2,"-")</f>
        <v>192.1</v>
      </c>
      <c r="AW57" s="32">
        <f>IFERROR('σ и σw, МПа'!W57*$BH$2,"-")</f>
        <v>166.6</v>
      </c>
      <c r="AX57" s="32">
        <f>IFERROR('σ и σw, МПа'!X57*$BH$2,"-")</f>
        <v>166.6</v>
      </c>
      <c r="AY57" s="32" t="str">
        <f>IFERROR('σ и σw, МПа'!Y57*$BH$2,"-")</f>
        <v>-</v>
      </c>
      <c r="AZ57" s="32" t="str">
        <f>IFERROR('σ и σw, МПа'!Z57*$BH$2,"-")</f>
        <v>-</v>
      </c>
      <c r="BA57" s="32" t="str">
        <f>IFERROR('σ и σw, МПа'!AA57*$BH$2,"-")</f>
        <v>-</v>
      </c>
      <c r="BB57" s="32" t="str">
        <f>IFERROR('σ и σw, МПа'!AB57*$BH$2,"-")</f>
        <v>-</v>
      </c>
      <c r="BC57" s="33" t="str">
        <f>IFERROR('σ и σw, МПа'!AC57*$BH$2,"-")</f>
        <v>-</v>
      </c>
    </row>
    <row r="58" spans="1:55" x14ac:dyDescent="0.25">
      <c r="A58" s="10" t="str">
        <f>INDEX('Обработка исходного'!B:B,ROW($B$3)+4*(ROW($B58)-ROW($B$3)))</f>
        <v>Сталь углеродистая</v>
      </c>
      <c r="B58" s="47">
        <f>INDEX('Обработка исходного'!D:D,ROW($B$3)+4*(ROW($B58)-ROW($B$3)))</f>
        <v>45</v>
      </c>
      <c r="C58" s="27" t="str">
        <f>'Rp0,2, МПа'!C58</f>
        <v>Поковки диаметром до 800 мм, КП315*</v>
      </c>
      <c r="D58" s="31">
        <f>IFERROR('σ и σw, МПа'!D58*$BE$2,"-")</f>
        <v>210</v>
      </c>
      <c r="E58" s="32">
        <f>IFERROR('σ и σw, МПа'!E58*$BE$2,"-")</f>
        <v>202.66666666666666</v>
      </c>
      <c r="F58" s="32">
        <f>IFERROR('σ и σw, МПа'!F58*$BE$2,"-")</f>
        <v>202.66666666666666</v>
      </c>
      <c r="G58" s="32">
        <f>IFERROR('σ и σw, МПа'!G58*$BE$2,"-")</f>
        <v>202.66666666666666</v>
      </c>
      <c r="H58" s="32">
        <f>IFERROR('σ и σw, МПа'!H58*$BE$2,"-")</f>
        <v>202.66666666666666</v>
      </c>
      <c r="I58" s="32">
        <f>IFERROR('σ и σw, МПа'!I58*$BE$2,"-")</f>
        <v>170</v>
      </c>
      <c r="J58" s="32">
        <f>IFERROR('σ и σw, МПа'!J58*$BE$2,"-")</f>
        <v>150.66666666666666</v>
      </c>
      <c r="K58" s="32">
        <f>IFERROR('σ и σw, МПа'!K58*$BE$2,"-")</f>
        <v>137.33333333333334</v>
      </c>
      <c r="L58" s="32" t="str">
        <f>IFERROR('σ и σw, МПа'!L58*$BE$2,"-")</f>
        <v>-</v>
      </c>
      <c r="M58" s="32" t="str">
        <f>IFERROR('σ и σw, МПа'!M58*$BE$2,"-")</f>
        <v>-</v>
      </c>
      <c r="N58" s="32" t="str">
        <f>IFERROR('σ и σw, МПа'!N58*$BE$2,"-")</f>
        <v>-</v>
      </c>
      <c r="O58" s="32" t="str">
        <f>IFERROR('σ и σw, МПа'!O58*$BE$2,"-")</f>
        <v>-</v>
      </c>
      <c r="P58" s="33" t="str">
        <f>IFERROR('σ и σw, МПа'!P58*$BE$2,"-")</f>
        <v>-</v>
      </c>
      <c r="Q58" s="31">
        <f>IFERROR('σ и σw, МПа'!D58*$BF$2,"-")</f>
        <v>273</v>
      </c>
      <c r="R58" s="32">
        <f>IFERROR('σ и σw, МПа'!E58*$BF$2,"-")</f>
        <v>263.46666666666664</v>
      </c>
      <c r="S58" s="32">
        <f>IFERROR('σ и σw, МПа'!F58*$BF$2,"-")</f>
        <v>263.46666666666664</v>
      </c>
      <c r="T58" s="32">
        <f>IFERROR('σ и σw, МПа'!G58*$BF$2,"-")</f>
        <v>263.46666666666664</v>
      </c>
      <c r="U58" s="32">
        <f>IFERROR('σ и σw, МПа'!H58*$BF$2,"-")</f>
        <v>263.46666666666664</v>
      </c>
      <c r="V58" s="32">
        <f>IFERROR('σ и σw, МПа'!I58*$BF$2,"-")</f>
        <v>221</v>
      </c>
      <c r="W58" s="32">
        <f>IFERROR('σ и σw, МПа'!J58*$BF$2,"-")</f>
        <v>195.86666666666667</v>
      </c>
      <c r="X58" s="32">
        <f>IFERROR('σ и σw, МПа'!K58*$BF$2,"-")</f>
        <v>178.53333333333336</v>
      </c>
      <c r="Y58" s="32" t="str">
        <f>IFERROR('σ и σw, МПа'!L58*$BF$2,"-")</f>
        <v>-</v>
      </c>
      <c r="Z58" s="32" t="str">
        <f>IFERROR('σ и σw, МПа'!M58*$BF$2,"-")</f>
        <v>-</v>
      </c>
      <c r="AA58" s="32" t="str">
        <f>IFERROR('σ и σw, МПа'!N58*$BF$2,"-")</f>
        <v>-</v>
      </c>
      <c r="AB58" s="32" t="str">
        <f>IFERROR('σ и σw, МПа'!O58*$BF$2,"-")</f>
        <v>-</v>
      </c>
      <c r="AC58" s="33" t="str">
        <f>IFERROR('σ и σw, МПа'!P58*$BF$2,"-")</f>
        <v>-</v>
      </c>
      <c r="AD58" s="31">
        <f>IFERROR('σ и σw, МПа'!Q58*$BG$2,"-")</f>
        <v>204.75</v>
      </c>
      <c r="AE58" s="32">
        <f>IFERROR('σ и σw, МПа'!R58*$BG$2,"-")</f>
        <v>197.6</v>
      </c>
      <c r="AF58" s="32">
        <f>IFERROR('σ и σw, МПа'!S58*$BG$2,"-")</f>
        <v>197.6</v>
      </c>
      <c r="AG58" s="32">
        <f>IFERROR('σ и σw, МПа'!T58*$BG$2,"-")</f>
        <v>197.6</v>
      </c>
      <c r="AH58" s="32">
        <f>IFERROR('σ и σw, МПа'!U58*$BG$2,"-")</f>
        <v>197.6</v>
      </c>
      <c r="AI58" s="32">
        <f>IFERROR('σ и σw, МПа'!V58*$BG$2,"-")</f>
        <v>165.75</v>
      </c>
      <c r="AJ58" s="32">
        <f>IFERROR('σ и σw, МПа'!W58*$BG$2,"-")</f>
        <v>146.9</v>
      </c>
      <c r="AK58" s="32">
        <f>IFERROR('σ и σw, МПа'!X58*$BG$2,"-")</f>
        <v>133.9</v>
      </c>
      <c r="AL58" s="32" t="str">
        <f>IFERROR('σ и σw, МПа'!Y58*$BG$2,"-")</f>
        <v>-</v>
      </c>
      <c r="AM58" s="32" t="str">
        <f>IFERROR('σ и σw, МПа'!Z58*$BG$2,"-")</f>
        <v>-</v>
      </c>
      <c r="AN58" s="32" t="str">
        <f>IFERROR('σ и σw, МПа'!AA58*$BG$2,"-")</f>
        <v>-</v>
      </c>
      <c r="AO58" s="32" t="str">
        <f>IFERROR('σ и σw, МПа'!AB58*$BG$2,"-")</f>
        <v>-</v>
      </c>
      <c r="AP58" s="33" t="str">
        <f>IFERROR('σ и σw, МПа'!AC58*$BG$2,"-")</f>
        <v>-</v>
      </c>
      <c r="AQ58" s="31">
        <f>IFERROR('σ и σw, МПа'!Q58*$BH$2,"-")</f>
        <v>267.75</v>
      </c>
      <c r="AR58" s="32">
        <f>IFERROR('σ и σw, МПа'!R58*$BH$2,"-")</f>
        <v>258.39999999999998</v>
      </c>
      <c r="AS58" s="32">
        <f>IFERROR('σ и σw, МПа'!S58*$BH$2,"-")</f>
        <v>258.39999999999998</v>
      </c>
      <c r="AT58" s="32">
        <f>IFERROR('σ и σw, МПа'!T58*$BH$2,"-")</f>
        <v>258.39999999999998</v>
      </c>
      <c r="AU58" s="32">
        <f>IFERROR('σ и σw, МПа'!U58*$BH$2,"-")</f>
        <v>258.39999999999998</v>
      </c>
      <c r="AV58" s="32">
        <f>IFERROR('σ и σw, МПа'!V58*$BH$2,"-")</f>
        <v>216.75</v>
      </c>
      <c r="AW58" s="32">
        <f>IFERROR('σ и σw, МПа'!W58*$BH$2,"-")</f>
        <v>192.1</v>
      </c>
      <c r="AX58" s="32">
        <f>IFERROR('σ и σw, МПа'!X58*$BH$2,"-")</f>
        <v>175.1</v>
      </c>
      <c r="AY58" s="32" t="str">
        <f>IFERROR('σ и σw, МПа'!Y58*$BH$2,"-")</f>
        <v>-</v>
      </c>
      <c r="AZ58" s="32" t="str">
        <f>IFERROR('σ и σw, МПа'!Z58*$BH$2,"-")</f>
        <v>-</v>
      </c>
      <c r="BA58" s="32" t="str">
        <f>IFERROR('σ и σw, МПа'!AA58*$BH$2,"-")</f>
        <v>-</v>
      </c>
      <c r="BB58" s="32" t="str">
        <f>IFERROR('σ и σw, МПа'!AB58*$BH$2,"-")</f>
        <v>-</v>
      </c>
      <c r="BC58" s="33" t="str">
        <f>IFERROR('σ и σw, МПа'!AC58*$BH$2,"-")</f>
        <v>-</v>
      </c>
    </row>
    <row r="59" spans="1:55" x14ac:dyDescent="0.25">
      <c r="A59" s="10" t="str">
        <f>INDEX('Обработка исходного'!B:B,ROW($B$3)+4*(ROW($B59)-ROW($B$3)))</f>
        <v>Сталь углеродистая</v>
      </c>
      <c r="B59" s="47">
        <f>INDEX('Обработка исходного'!D:D,ROW($B$3)+4*(ROW($B59)-ROW($B$3)))</f>
        <v>45</v>
      </c>
      <c r="C59" s="27" t="str">
        <f>'Rp0,2, МПа'!C59</f>
        <v>Поковки диаметром до 300 мм, КП345*</v>
      </c>
      <c r="D59" s="31">
        <f>IFERROR('σ и σw, МПа'!D59*$BE$2,"-")</f>
        <v>226.92307692307691</v>
      </c>
      <c r="E59" s="32">
        <f>IFERROR('σ и σw, МПа'!E59*$BE$2,"-")</f>
        <v>222</v>
      </c>
      <c r="F59" s="32">
        <f>IFERROR('σ и σw, МПа'!F59*$BE$2,"-")</f>
        <v>222</v>
      </c>
      <c r="G59" s="32">
        <f>IFERROR('σ и σw, МПа'!G59*$BE$2,"-")</f>
        <v>222</v>
      </c>
      <c r="H59" s="32">
        <f>IFERROR('σ и σw, МПа'!H59*$BE$2,"-")</f>
        <v>222</v>
      </c>
      <c r="I59" s="32">
        <f>IFERROR('σ и σw, МПа'!I59*$BE$2,"-")</f>
        <v>189.33333333333334</v>
      </c>
      <c r="J59" s="32">
        <f>IFERROR('σ и σw, МПа'!J59*$BE$2,"-")</f>
        <v>163.33333333333334</v>
      </c>
      <c r="K59" s="32">
        <f>IFERROR('σ и σw, МПа'!K59*$BE$2,"-")</f>
        <v>150.66666666666666</v>
      </c>
      <c r="L59" s="32" t="str">
        <f>IFERROR('σ и σw, МПа'!L59*$BE$2,"-")</f>
        <v>-</v>
      </c>
      <c r="M59" s="32" t="str">
        <f>IFERROR('σ и σw, МПа'!M59*$BE$2,"-")</f>
        <v>-</v>
      </c>
      <c r="N59" s="32" t="str">
        <f>IFERROR('σ и σw, МПа'!N59*$BE$2,"-")</f>
        <v>-</v>
      </c>
      <c r="O59" s="32" t="str">
        <f>IFERROR('σ и σw, МПа'!O59*$BE$2,"-")</f>
        <v>-</v>
      </c>
      <c r="P59" s="33" t="str">
        <f>IFERROR('σ и σw, МПа'!P59*$BE$2,"-")</f>
        <v>-</v>
      </c>
      <c r="Q59" s="31">
        <f>IFERROR('σ и σw, МПа'!D59*$BF$2,"-")</f>
        <v>295</v>
      </c>
      <c r="R59" s="32">
        <f>IFERROR('σ и σw, МПа'!E59*$BF$2,"-")</f>
        <v>288.60000000000002</v>
      </c>
      <c r="S59" s="32">
        <f>IFERROR('σ и σw, МПа'!F59*$BF$2,"-")</f>
        <v>288.60000000000002</v>
      </c>
      <c r="T59" s="32">
        <f>IFERROR('σ и σw, МПа'!G59*$BF$2,"-")</f>
        <v>288.60000000000002</v>
      </c>
      <c r="U59" s="32">
        <f>IFERROR('σ и σw, МПа'!H59*$BF$2,"-")</f>
        <v>288.60000000000002</v>
      </c>
      <c r="V59" s="32">
        <f>IFERROR('σ и σw, МПа'!I59*$BF$2,"-")</f>
        <v>246.13333333333335</v>
      </c>
      <c r="W59" s="32">
        <f>IFERROR('σ и σw, МПа'!J59*$BF$2,"-")</f>
        <v>212.33333333333334</v>
      </c>
      <c r="X59" s="32">
        <f>IFERROR('σ и σw, МПа'!K59*$BF$2,"-")</f>
        <v>195.86666666666667</v>
      </c>
      <c r="Y59" s="32" t="str">
        <f>IFERROR('σ и σw, МПа'!L59*$BF$2,"-")</f>
        <v>-</v>
      </c>
      <c r="Z59" s="32" t="str">
        <f>IFERROR('σ и σw, МПа'!M59*$BF$2,"-")</f>
        <v>-</v>
      </c>
      <c r="AA59" s="32" t="str">
        <f>IFERROR('σ и σw, МПа'!N59*$BF$2,"-")</f>
        <v>-</v>
      </c>
      <c r="AB59" s="32" t="str">
        <f>IFERROR('σ и σw, МПа'!O59*$BF$2,"-")</f>
        <v>-</v>
      </c>
      <c r="AC59" s="33" t="str">
        <f>IFERROR('σ и σw, МПа'!P59*$BF$2,"-")</f>
        <v>-</v>
      </c>
      <c r="AD59" s="31">
        <f>IFERROR('σ и σw, МПа'!Q59*$BG$2,"-")</f>
        <v>224.25</v>
      </c>
      <c r="AE59" s="32">
        <f>IFERROR('σ и σw, МПа'!R59*$BG$2,"-")</f>
        <v>216.45000000000002</v>
      </c>
      <c r="AF59" s="32">
        <f>IFERROR('σ и σw, МПа'!S59*$BG$2,"-")</f>
        <v>216.45000000000002</v>
      </c>
      <c r="AG59" s="32">
        <f>IFERROR('σ и σw, МПа'!T59*$BG$2,"-")</f>
        <v>216.45000000000002</v>
      </c>
      <c r="AH59" s="32">
        <f>IFERROR('σ и σw, МПа'!U59*$BG$2,"-")</f>
        <v>216.45000000000002</v>
      </c>
      <c r="AI59" s="32">
        <f>IFERROR('σ и σw, МПа'!V59*$BG$2,"-")</f>
        <v>184.6</v>
      </c>
      <c r="AJ59" s="32">
        <f>IFERROR('σ и σw, МПа'!W59*$BG$2,"-")</f>
        <v>159.25</v>
      </c>
      <c r="AK59" s="32">
        <f>IFERROR('σ и σw, МПа'!X59*$BG$2,"-")</f>
        <v>146.9</v>
      </c>
      <c r="AL59" s="32" t="str">
        <f>IFERROR('σ и σw, МПа'!Y59*$BG$2,"-")</f>
        <v>-</v>
      </c>
      <c r="AM59" s="32" t="str">
        <f>IFERROR('σ и σw, МПа'!Z59*$BG$2,"-")</f>
        <v>-</v>
      </c>
      <c r="AN59" s="32" t="str">
        <f>IFERROR('σ и σw, МПа'!AA59*$BG$2,"-")</f>
        <v>-</v>
      </c>
      <c r="AO59" s="32" t="str">
        <f>IFERROR('σ и σw, МПа'!AB59*$BG$2,"-")</f>
        <v>-</v>
      </c>
      <c r="AP59" s="33" t="str">
        <f>IFERROR('σ и σw, МПа'!AC59*$BG$2,"-")</f>
        <v>-</v>
      </c>
      <c r="AQ59" s="31">
        <f>IFERROR('σ и σw, МПа'!Q59*$BH$2,"-")</f>
        <v>293.25</v>
      </c>
      <c r="AR59" s="32">
        <f>IFERROR('σ и σw, МПа'!R59*$BH$2,"-")</f>
        <v>283.05</v>
      </c>
      <c r="AS59" s="32">
        <f>IFERROR('σ и σw, МПа'!S59*$BH$2,"-")</f>
        <v>283.05</v>
      </c>
      <c r="AT59" s="32">
        <f>IFERROR('σ и σw, МПа'!T59*$BH$2,"-")</f>
        <v>283.05</v>
      </c>
      <c r="AU59" s="32">
        <f>IFERROR('σ и σw, МПа'!U59*$BH$2,"-")</f>
        <v>283.05</v>
      </c>
      <c r="AV59" s="32">
        <f>IFERROR('σ и σw, МПа'!V59*$BH$2,"-")</f>
        <v>241.4</v>
      </c>
      <c r="AW59" s="32">
        <f>IFERROR('σ и σw, МПа'!W59*$BH$2,"-")</f>
        <v>208.25</v>
      </c>
      <c r="AX59" s="32">
        <f>IFERROR('σ и σw, МПа'!X59*$BH$2,"-")</f>
        <v>192.1</v>
      </c>
      <c r="AY59" s="32" t="str">
        <f>IFERROR('σ и σw, МПа'!Y59*$BH$2,"-")</f>
        <v>-</v>
      </c>
      <c r="AZ59" s="32" t="str">
        <f>IFERROR('σ и σw, МПа'!Z59*$BH$2,"-")</f>
        <v>-</v>
      </c>
      <c r="BA59" s="32" t="str">
        <f>IFERROR('σ и σw, МПа'!AA59*$BH$2,"-")</f>
        <v>-</v>
      </c>
      <c r="BB59" s="32" t="str">
        <f>IFERROR('σ и σw, МПа'!AB59*$BH$2,"-")</f>
        <v>-</v>
      </c>
      <c r="BC59" s="33" t="str">
        <f>IFERROR('σ и σw, МПа'!AC59*$BH$2,"-")</f>
        <v>-</v>
      </c>
    </row>
    <row r="60" spans="1:55" x14ac:dyDescent="0.25">
      <c r="A60" s="10" t="str">
        <f>INDEX('Обработка исходного'!B:B,ROW($B$3)+4*(ROW($B60)-ROW($B$3)))</f>
        <v>Сталь углеродистая</v>
      </c>
      <c r="B60" s="47">
        <f>INDEX('Обработка исходного'!D:D,ROW($B$3)+4*(ROW($B60)-ROW($B$3)))</f>
        <v>45</v>
      </c>
      <c r="C60" s="27" t="str">
        <f>'Rp0,2, МПа'!C60</f>
        <v>Поковки диаметром до 100 мм, КП395*</v>
      </c>
      <c r="D60" s="31">
        <f>IFERROR('σ и σw, МПа'!D60*$BE$2,"-")</f>
        <v>236.53846153846152</v>
      </c>
      <c r="E60" s="32">
        <f>IFERROR('σ и σw, МПа'!E60*$BE$2,"-")</f>
        <v>236.53846153846152</v>
      </c>
      <c r="F60" s="32">
        <f>IFERROR('σ и σw, МПа'!F60*$BE$2,"-")</f>
        <v>236.53846153846152</v>
      </c>
      <c r="G60" s="32">
        <f>IFERROR('σ и σw, МПа'!G60*$BE$2,"-")</f>
        <v>236.53846153846152</v>
      </c>
      <c r="H60" s="32">
        <f>IFERROR('σ и σw, МПа'!H60*$BE$2,"-")</f>
        <v>236.53846153846152</v>
      </c>
      <c r="I60" s="32">
        <f>IFERROR('σ и σw, МПа'!I60*$BE$2,"-")</f>
        <v>222</v>
      </c>
      <c r="J60" s="32">
        <f>IFERROR('σ и σw, МПа'!J60*$BE$2,"-")</f>
        <v>196</v>
      </c>
      <c r="K60" s="32">
        <f>IFERROR('σ и σw, МПа'!K60*$BE$2,"-")</f>
        <v>183.33333333333334</v>
      </c>
      <c r="L60" s="32" t="str">
        <f>IFERROR('σ и σw, МПа'!L60*$BE$2,"-")</f>
        <v>-</v>
      </c>
      <c r="M60" s="32" t="str">
        <f>IFERROR('σ и σw, МПа'!M60*$BE$2,"-")</f>
        <v>-</v>
      </c>
      <c r="N60" s="32" t="str">
        <f>IFERROR('σ и σw, МПа'!N60*$BE$2,"-")</f>
        <v>-</v>
      </c>
      <c r="O60" s="32" t="str">
        <f>IFERROR('σ и σw, МПа'!O60*$BE$2,"-")</f>
        <v>-</v>
      </c>
      <c r="P60" s="33" t="str">
        <f>IFERROR('σ и σw, МПа'!P60*$BE$2,"-")</f>
        <v>-</v>
      </c>
      <c r="Q60" s="31">
        <f>IFERROR('σ и σw, МПа'!D60*$BF$2,"-")</f>
        <v>307.5</v>
      </c>
      <c r="R60" s="32">
        <f>IFERROR('σ и σw, МПа'!E60*$BF$2,"-")</f>
        <v>307.5</v>
      </c>
      <c r="S60" s="32">
        <f>IFERROR('σ и σw, МПа'!F60*$BF$2,"-")</f>
        <v>307.5</v>
      </c>
      <c r="T60" s="32">
        <f>IFERROR('σ и σw, МПа'!G60*$BF$2,"-")</f>
        <v>307.5</v>
      </c>
      <c r="U60" s="32">
        <f>IFERROR('σ и σw, МПа'!H60*$BF$2,"-")</f>
        <v>307.5</v>
      </c>
      <c r="V60" s="32">
        <f>IFERROR('σ и σw, МПа'!I60*$BF$2,"-")</f>
        <v>288.60000000000002</v>
      </c>
      <c r="W60" s="32">
        <f>IFERROR('σ и σw, МПа'!J60*$BF$2,"-")</f>
        <v>254.8</v>
      </c>
      <c r="X60" s="32">
        <f>IFERROR('σ и σw, МПа'!K60*$BF$2,"-")</f>
        <v>238.33333333333334</v>
      </c>
      <c r="Y60" s="32" t="str">
        <f>IFERROR('σ и σw, МПа'!L60*$BF$2,"-")</f>
        <v>-</v>
      </c>
      <c r="Z60" s="32" t="str">
        <f>IFERROR('σ и σw, МПа'!M60*$BF$2,"-")</f>
        <v>-</v>
      </c>
      <c r="AA60" s="32" t="str">
        <f>IFERROR('σ и σw, МПа'!N60*$BF$2,"-")</f>
        <v>-</v>
      </c>
      <c r="AB60" s="32" t="str">
        <f>IFERROR('σ и σw, МПа'!O60*$BF$2,"-")</f>
        <v>-</v>
      </c>
      <c r="AC60" s="33" t="str">
        <f>IFERROR('σ и σw, МПа'!P60*$BF$2,"-")</f>
        <v>-</v>
      </c>
      <c r="AD60" s="31">
        <f>IFERROR('σ и σw, МПа'!Q60*$BG$2,"-")</f>
        <v>256.75</v>
      </c>
      <c r="AE60" s="32">
        <f>IFERROR('σ и σw, МПа'!R60*$BG$2,"-")</f>
        <v>256.75</v>
      </c>
      <c r="AF60" s="32">
        <f>IFERROR('σ и σw, МПа'!S60*$BG$2,"-")</f>
        <v>256.75</v>
      </c>
      <c r="AG60" s="32">
        <f>IFERROR('σ и σw, МПа'!T60*$BG$2,"-")</f>
        <v>256.75</v>
      </c>
      <c r="AH60" s="32">
        <f>IFERROR('σ и σw, МПа'!U60*$BG$2,"-")</f>
        <v>256.75</v>
      </c>
      <c r="AI60" s="32">
        <f>IFERROR('σ и σw, МПа'!V60*$BG$2,"-")</f>
        <v>216.45000000000002</v>
      </c>
      <c r="AJ60" s="32">
        <f>IFERROR('σ и σw, МПа'!W60*$BG$2,"-")</f>
        <v>191.1</v>
      </c>
      <c r="AK60" s="32">
        <f>IFERROR('σ и σw, МПа'!X60*$BG$2,"-")</f>
        <v>178.75</v>
      </c>
      <c r="AL60" s="32" t="str">
        <f>IFERROR('σ и σw, МПа'!Y60*$BG$2,"-")</f>
        <v>-</v>
      </c>
      <c r="AM60" s="32" t="str">
        <f>IFERROR('σ и σw, МПа'!Z60*$BG$2,"-")</f>
        <v>-</v>
      </c>
      <c r="AN60" s="32" t="str">
        <f>IFERROR('σ и σw, МПа'!AA60*$BG$2,"-")</f>
        <v>-</v>
      </c>
      <c r="AO60" s="32" t="str">
        <f>IFERROR('σ и σw, МПа'!AB60*$BG$2,"-")</f>
        <v>-</v>
      </c>
      <c r="AP60" s="33" t="str">
        <f>IFERROR('σ и σw, МПа'!AC60*$BG$2,"-")</f>
        <v>-</v>
      </c>
      <c r="AQ60" s="31">
        <f>IFERROR('σ и σw, МПа'!Q60*$BH$2,"-")</f>
        <v>335.75</v>
      </c>
      <c r="AR60" s="32">
        <f>IFERROR('σ и σw, МПа'!R60*$BH$2,"-")</f>
        <v>335.75</v>
      </c>
      <c r="AS60" s="32">
        <f>IFERROR('σ и σw, МПа'!S60*$BH$2,"-")</f>
        <v>335.75</v>
      </c>
      <c r="AT60" s="32">
        <f>IFERROR('σ и σw, МПа'!T60*$BH$2,"-")</f>
        <v>335.75</v>
      </c>
      <c r="AU60" s="32">
        <f>IFERROR('σ и σw, МПа'!U60*$BH$2,"-")</f>
        <v>335.75</v>
      </c>
      <c r="AV60" s="32">
        <f>IFERROR('σ и σw, МПа'!V60*$BH$2,"-")</f>
        <v>283.05</v>
      </c>
      <c r="AW60" s="32">
        <f>IFERROR('σ и σw, МПа'!W60*$BH$2,"-")</f>
        <v>249.9</v>
      </c>
      <c r="AX60" s="32">
        <f>IFERROR('σ и σw, МПа'!X60*$BH$2,"-")</f>
        <v>233.75</v>
      </c>
      <c r="AY60" s="32" t="str">
        <f>IFERROR('σ и σw, МПа'!Y60*$BH$2,"-")</f>
        <v>-</v>
      </c>
      <c r="AZ60" s="32" t="str">
        <f>IFERROR('σ и σw, МПа'!Z60*$BH$2,"-")</f>
        <v>-</v>
      </c>
      <c r="BA60" s="32" t="str">
        <f>IFERROR('σ и σw, МПа'!AA60*$BH$2,"-")</f>
        <v>-</v>
      </c>
      <c r="BB60" s="32" t="str">
        <f>IFERROR('σ и σw, МПа'!AB60*$BH$2,"-")</f>
        <v>-</v>
      </c>
      <c r="BC60" s="33" t="str">
        <f>IFERROR('σ и σw, МПа'!AC60*$BH$2,"-")</f>
        <v>-</v>
      </c>
    </row>
    <row r="61" spans="1:55" x14ac:dyDescent="0.25">
      <c r="A61" s="10" t="str">
        <f>INDEX('Обработка исходного'!B:B,ROW($B$3)+4*(ROW($B61)-ROW($B$3)))</f>
        <v>Сталь легированная</v>
      </c>
      <c r="B61" s="47" t="str">
        <f>INDEX('Обработка исходного'!D:D,ROW($B$3)+4*(ROW($B61)-ROW($B$3)))</f>
        <v>20X</v>
      </c>
      <c r="C61" s="27" t="str">
        <f>'Rp0,2, МПа'!C61</f>
        <v>Прутки и полосы диаметром или толщиной до 80 мм</v>
      </c>
      <c r="D61" s="31">
        <f>IFERROR('σ и σw, МПа'!D61*$BE$2,"-")</f>
        <v>301.92307692307691</v>
      </c>
      <c r="E61" s="32">
        <f>IFERROR('σ и σw, МПа'!E61*$BE$2,"-")</f>
        <v>290.38461538461536</v>
      </c>
      <c r="F61" s="32">
        <f>IFERROR('σ и σw, МПа'!F61*$BE$2,"-")</f>
        <v>290.38461538461536</v>
      </c>
      <c r="G61" s="32">
        <f>IFERROR('σ и σw, МПа'!G61*$BE$2,"-")</f>
        <v>286.53846153846155</v>
      </c>
      <c r="H61" s="32">
        <f>IFERROR('σ и σw, МПа'!H61*$BE$2,"-")</f>
        <v>282.69230769230768</v>
      </c>
      <c r="I61" s="32">
        <f>IFERROR('σ и σw, МПа'!I61*$BE$2,"-")</f>
        <v>275</v>
      </c>
      <c r="J61" s="32">
        <f>IFERROR('σ и σw, МПа'!J61*$BE$2,"-")</f>
        <v>260</v>
      </c>
      <c r="K61" s="32">
        <f>IFERROR('σ и σw, МПа'!K61*$BE$2,"-")</f>
        <v>249.61538461538461</v>
      </c>
      <c r="L61" s="32">
        <f>IFERROR('σ и σw, МПа'!L61*$BE$2,"-")</f>
        <v>222.30769230769229</v>
      </c>
      <c r="M61" s="32">
        <f>IFERROR('σ и σw, МПа'!M61*$BE$2,"-")</f>
        <v>207.69230769230768</v>
      </c>
      <c r="N61" s="32">
        <f>IFERROR('σ и σw, МПа'!N61*$BE$2,"-")</f>
        <v>181.15384615384616</v>
      </c>
      <c r="O61" s="32" t="str">
        <f>IFERROR('σ и σw, МПа'!O61*$BE$2,"-")</f>
        <v>-</v>
      </c>
      <c r="P61" s="33" t="str">
        <f>IFERROR('σ и σw, МПа'!P61*$BE$2,"-")</f>
        <v>-</v>
      </c>
      <c r="Q61" s="31">
        <f>IFERROR('σ и σw, МПа'!D61*$BF$2,"-")</f>
        <v>392.5</v>
      </c>
      <c r="R61" s="32">
        <f>IFERROR('σ и σw, МПа'!E61*$BF$2,"-")</f>
        <v>377.5</v>
      </c>
      <c r="S61" s="32">
        <f>IFERROR('σ и σw, МПа'!F61*$BF$2,"-")</f>
        <v>377.5</v>
      </c>
      <c r="T61" s="32">
        <f>IFERROR('σ и σw, МПа'!G61*$BF$2,"-")</f>
        <v>372.5</v>
      </c>
      <c r="U61" s="32">
        <f>IFERROR('σ и σw, МПа'!H61*$BF$2,"-")</f>
        <v>367.5</v>
      </c>
      <c r="V61" s="32">
        <f>IFERROR('σ и σw, МПа'!I61*$BF$2,"-")</f>
        <v>357.5</v>
      </c>
      <c r="W61" s="32">
        <f>IFERROR('σ и σw, МПа'!J61*$BF$2,"-")</f>
        <v>338</v>
      </c>
      <c r="X61" s="32">
        <f>IFERROR('σ и σw, МПа'!K61*$BF$2,"-")</f>
        <v>324.5</v>
      </c>
      <c r="Y61" s="32">
        <f>IFERROR('σ и σw, МПа'!L61*$BF$2,"-")</f>
        <v>289</v>
      </c>
      <c r="Z61" s="32">
        <f>IFERROR('σ и σw, МПа'!M61*$BF$2,"-")</f>
        <v>270</v>
      </c>
      <c r="AA61" s="32">
        <f>IFERROR('σ и σw, МПа'!N61*$BF$2,"-")</f>
        <v>235.50000000000003</v>
      </c>
      <c r="AB61" s="32" t="str">
        <f>IFERROR('σ и σw, МПа'!O61*$BF$2,"-")</f>
        <v>-</v>
      </c>
      <c r="AC61" s="33" t="str">
        <f>IFERROR('σ и σw, МПа'!P61*$BF$2,"-")</f>
        <v>-</v>
      </c>
      <c r="AD61" s="31">
        <f>IFERROR('σ и σw, МПа'!Q61*$BG$2,"-")</f>
        <v>414.7</v>
      </c>
      <c r="AE61" s="32">
        <f>IFERROR('σ и σw, МПа'!R61*$BG$2,"-")</f>
        <v>382.85</v>
      </c>
      <c r="AF61" s="32">
        <f>IFERROR('σ и σw, МПа'!S61*$BG$2,"-")</f>
        <v>382.85</v>
      </c>
      <c r="AG61" s="32">
        <f>IFERROR('σ и σw, МПа'!T61*$BG$2,"-")</f>
        <v>369.2</v>
      </c>
      <c r="AH61" s="32">
        <f>IFERROR('σ и σw, МПа'!U61*$BG$2,"-")</f>
        <v>363.35</v>
      </c>
      <c r="AI61" s="32">
        <f>IFERROR('σ и σw, МПа'!V61*$BG$2,"-")</f>
        <v>343.85</v>
      </c>
      <c r="AJ61" s="32">
        <f>IFERROR('σ и σw, МПа'!W61*$BG$2,"-")</f>
        <v>331.5</v>
      </c>
      <c r="AK61" s="32">
        <f>IFERROR('σ и σw, МПа'!X61*$BG$2,"-")</f>
        <v>318.5</v>
      </c>
      <c r="AL61" s="32">
        <f>IFERROR('σ и σw, МПа'!Y61*$BG$2,"-")</f>
        <v>299.65000000000003</v>
      </c>
      <c r="AM61" s="32">
        <f>IFERROR('σ и σw, МПа'!Z61*$BG$2,"-")</f>
        <v>286.65000000000003</v>
      </c>
      <c r="AN61" s="32">
        <f>IFERROR('σ и σw, МПа'!AA61*$BG$2,"-")</f>
        <v>280.8</v>
      </c>
      <c r="AO61" s="32" t="str">
        <f>IFERROR('σ и σw, МПа'!AB61*$BG$2,"-")</f>
        <v>-</v>
      </c>
      <c r="AP61" s="33" t="str">
        <f>IFERROR('σ и σw, МПа'!AC61*$BG$2,"-")</f>
        <v>-</v>
      </c>
      <c r="AQ61" s="31">
        <f>IFERROR('σ и σw, МПа'!Q61*$BH$2,"-")</f>
        <v>542.29999999999995</v>
      </c>
      <c r="AR61" s="32">
        <f>IFERROR('σ и σw, МПа'!R61*$BH$2,"-")</f>
        <v>500.65</v>
      </c>
      <c r="AS61" s="32">
        <f>IFERROR('σ и σw, МПа'!S61*$BH$2,"-")</f>
        <v>500.65</v>
      </c>
      <c r="AT61" s="32">
        <f>IFERROR('σ и σw, МПа'!T61*$BH$2,"-")</f>
        <v>482.8</v>
      </c>
      <c r="AU61" s="32">
        <f>IFERROR('σ и σw, МПа'!U61*$BH$2,"-")</f>
        <v>475.15</v>
      </c>
      <c r="AV61" s="32">
        <f>IFERROR('σ и σw, МПа'!V61*$BH$2,"-")</f>
        <v>449.65</v>
      </c>
      <c r="AW61" s="32">
        <f>IFERROR('σ и σw, МПа'!W61*$BH$2,"-")</f>
        <v>433.5</v>
      </c>
      <c r="AX61" s="32">
        <f>IFERROR('σ и σw, МПа'!X61*$BH$2,"-")</f>
        <v>416.5</v>
      </c>
      <c r="AY61" s="32">
        <f>IFERROR('σ и σw, МПа'!Y61*$BH$2,"-")</f>
        <v>391.84999999999997</v>
      </c>
      <c r="AZ61" s="32">
        <f>IFERROR('σ и σw, МПа'!Z61*$BH$2,"-")</f>
        <v>374.84999999999997</v>
      </c>
      <c r="BA61" s="32">
        <f>IFERROR('σ и σw, МПа'!AA61*$BH$2,"-")</f>
        <v>367.2</v>
      </c>
      <c r="BB61" s="32" t="str">
        <f>IFERROR('σ и σw, МПа'!AB61*$BH$2,"-")</f>
        <v>-</v>
      </c>
      <c r="BC61" s="33" t="str">
        <f>IFERROR('σ и σw, МПа'!AC61*$BH$2,"-")</f>
        <v>-</v>
      </c>
    </row>
    <row r="62" spans="1:55" ht="25.5" x14ac:dyDescent="0.25">
      <c r="A62" s="10" t="str">
        <f>INDEX('Обработка исходного'!B:B,ROW($B$3)+4*(ROW($B62)-ROW($B$3)))</f>
        <v>Сталь легированная</v>
      </c>
      <c r="B62" s="47" t="str">
        <f>INDEX('Обработка исходного'!D:D,ROW($B$3)+4*(ROW($B62)-ROW($B$3)))</f>
        <v>20X</v>
      </c>
      <c r="C62" s="27" t="str">
        <f>'Rp0,2, МПа'!C62</f>
        <v>Прутки и полосы диаметром или толщиной от 80 до 150 мм</v>
      </c>
      <c r="D62" s="31">
        <f>IFERROR('σ и σw, МПа'!D62*$BE$2,"-")</f>
        <v>301.92307692307691</v>
      </c>
      <c r="E62" s="32">
        <f>IFERROR('σ и σw, МПа'!E62*$BE$2,"-")</f>
        <v>290.38461538461536</v>
      </c>
      <c r="F62" s="32">
        <f>IFERROR('σ и σw, МПа'!F62*$BE$2,"-")</f>
        <v>279.23076923076923</v>
      </c>
      <c r="G62" s="32">
        <f>IFERROR('σ и σw, МПа'!G62*$BE$2,"-")</f>
        <v>279.23076923076923</v>
      </c>
      <c r="H62" s="32">
        <f>IFERROR('σ и σw, МПа'!H62*$BE$2,"-")</f>
        <v>279.23076923076923</v>
      </c>
      <c r="I62" s="32">
        <f>IFERROR('σ и σw, МПа'!I62*$BE$2,"-")</f>
        <v>279.23076923076923</v>
      </c>
      <c r="J62" s="32">
        <f>IFERROR('σ и σw, МПа'!J62*$BE$2,"-")</f>
        <v>279.23076923076923</v>
      </c>
      <c r="K62" s="32">
        <f>IFERROR('σ и σw, МПа'!K62*$BE$2,"-")</f>
        <v>264.23076923076923</v>
      </c>
      <c r="L62" s="32">
        <f>IFERROR('σ и σw, МПа'!L62*$BE$2,"-")</f>
        <v>233.84615384615384</v>
      </c>
      <c r="M62" s="32">
        <f>IFERROR('σ и σw, МПа'!M62*$BE$2,"-")</f>
        <v>207.69230769230768</v>
      </c>
      <c r="N62" s="32">
        <f>IFERROR('σ и σw, МПа'!N62*$BE$2,"-")</f>
        <v>181.15384615384616</v>
      </c>
      <c r="O62" s="32" t="str">
        <f>IFERROR('σ и σw, МПа'!O62*$BE$2,"-")</f>
        <v>-</v>
      </c>
      <c r="P62" s="33" t="str">
        <f>IFERROR('σ и σw, МПа'!P62*$BE$2,"-")</f>
        <v>-</v>
      </c>
      <c r="Q62" s="31">
        <f>IFERROR('σ и σw, МПа'!D62*$BF$2,"-")</f>
        <v>392.5</v>
      </c>
      <c r="R62" s="32">
        <f>IFERROR('σ и σw, МПа'!E62*$BF$2,"-")</f>
        <v>377.5</v>
      </c>
      <c r="S62" s="32">
        <f>IFERROR('σ и σw, МПа'!F62*$BF$2,"-")</f>
        <v>363</v>
      </c>
      <c r="T62" s="32">
        <f>IFERROR('σ и σw, МПа'!G62*$BF$2,"-")</f>
        <v>363</v>
      </c>
      <c r="U62" s="32">
        <f>IFERROR('σ и σw, МПа'!H62*$BF$2,"-")</f>
        <v>363</v>
      </c>
      <c r="V62" s="32">
        <f>IFERROR('σ и σw, МПа'!I62*$BF$2,"-")</f>
        <v>363</v>
      </c>
      <c r="W62" s="32">
        <f>IFERROR('σ и σw, МПа'!J62*$BF$2,"-")</f>
        <v>363</v>
      </c>
      <c r="X62" s="32">
        <f>IFERROR('σ и σw, МПа'!K62*$BF$2,"-")</f>
        <v>343.5</v>
      </c>
      <c r="Y62" s="32">
        <f>IFERROR('σ и σw, МПа'!L62*$BF$2,"-")</f>
        <v>304</v>
      </c>
      <c r="Z62" s="32">
        <f>IFERROR('σ и σw, МПа'!M62*$BF$2,"-")</f>
        <v>270</v>
      </c>
      <c r="AA62" s="32">
        <f>IFERROR('σ и σw, МПа'!N62*$BF$2,"-")</f>
        <v>235.50000000000003</v>
      </c>
      <c r="AB62" s="32" t="str">
        <f>IFERROR('σ и σw, МПа'!O62*$BF$2,"-")</f>
        <v>-</v>
      </c>
      <c r="AC62" s="33" t="str">
        <f>IFERROR('σ и σw, МПа'!P62*$BF$2,"-")</f>
        <v>-</v>
      </c>
      <c r="AD62" s="31">
        <f>IFERROR('σ и σw, МПа'!Q62*$BG$2,"-")</f>
        <v>414.7</v>
      </c>
      <c r="AE62" s="32">
        <f>IFERROR('σ и σw, МПа'!R62*$BG$2,"-")</f>
        <v>382.85</v>
      </c>
      <c r="AF62" s="32">
        <f>IFERROR('σ и σw, МПа'!S62*$BG$2,"-")</f>
        <v>356.85</v>
      </c>
      <c r="AG62" s="32">
        <f>IFERROR('σ и σw, МПа'!T62*$BG$2,"-")</f>
        <v>351</v>
      </c>
      <c r="AH62" s="32">
        <f>IFERROR('σ и σw, МПа'!U62*$BG$2,"-")</f>
        <v>344.5</v>
      </c>
      <c r="AI62" s="32">
        <f>IFERROR('σ и σw, МПа'!V62*$BG$2,"-")</f>
        <v>344.5</v>
      </c>
      <c r="AJ62" s="32">
        <f>IFERROR('σ и σw, МПа'!W62*$BG$2,"-")</f>
        <v>344.5</v>
      </c>
      <c r="AK62" s="32">
        <f>IFERROR('σ и σw, МПа'!X62*$BG$2,"-")</f>
        <v>338</v>
      </c>
      <c r="AL62" s="32">
        <f>IFERROR('σ и σw, МПа'!Y62*$BG$2,"-")</f>
        <v>319.15000000000003</v>
      </c>
      <c r="AM62" s="32">
        <f>IFERROR('σ и σw, МПа'!Z62*$BG$2,"-")</f>
        <v>299.65000000000003</v>
      </c>
      <c r="AN62" s="32">
        <f>IFERROR('σ и σw, МПа'!AA62*$BG$2,"-")</f>
        <v>280.8</v>
      </c>
      <c r="AO62" s="32" t="str">
        <f>IFERROR('σ и σw, МПа'!AB62*$BG$2,"-")</f>
        <v>-</v>
      </c>
      <c r="AP62" s="33" t="str">
        <f>IFERROR('σ и σw, МПа'!AC62*$BG$2,"-")</f>
        <v>-</v>
      </c>
      <c r="AQ62" s="31">
        <f>IFERROR('σ и σw, МПа'!Q62*$BH$2,"-")</f>
        <v>542.29999999999995</v>
      </c>
      <c r="AR62" s="32">
        <f>IFERROR('σ и σw, МПа'!R62*$BH$2,"-")</f>
        <v>500.65</v>
      </c>
      <c r="AS62" s="32">
        <f>IFERROR('σ и σw, МПа'!S62*$BH$2,"-")</f>
        <v>466.65</v>
      </c>
      <c r="AT62" s="32">
        <f>IFERROR('σ и σw, МПа'!T62*$BH$2,"-")</f>
        <v>459</v>
      </c>
      <c r="AU62" s="32">
        <f>IFERROR('σ и σw, МПа'!U62*$BH$2,"-")</f>
        <v>450.5</v>
      </c>
      <c r="AV62" s="32">
        <f>IFERROR('σ и σw, МПа'!V62*$BH$2,"-")</f>
        <v>450.5</v>
      </c>
      <c r="AW62" s="32">
        <f>IFERROR('σ и σw, МПа'!W62*$BH$2,"-")</f>
        <v>450.5</v>
      </c>
      <c r="AX62" s="32">
        <f>IFERROR('σ и σw, МПа'!X62*$BH$2,"-")</f>
        <v>442</v>
      </c>
      <c r="AY62" s="32">
        <f>IFERROR('σ и σw, МПа'!Y62*$BH$2,"-")</f>
        <v>417.34999999999997</v>
      </c>
      <c r="AZ62" s="32">
        <f>IFERROR('σ и σw, МПа'!Z62*$BH$2,"-")</f>
        <v>391.84999999999997</v>
      </c>
      <c r="BA62" s="32">
        <f>IFERROR('σ и σw, МПа'!AA62*$BH$2,"-")</f>
        <v>367.2</v>
      </c>
      <c r="BB62" s="32" t="str">
        <f>IFERROR('σ и σw, МПа'!AB62*$BH$2,"-")</f>
        <v>-</v>
      </c>
      <c r="BC62" s="33" t="str">
        <f>IFERROR('σ и σw, МПа'!AC62*$BH$2,"-")</f>
        <v>-</v>
      </c>
    </row>
    <row r="63" spans="1:55" ht="25.5" x14ac:dyDescent="0.25">
      <c r="A63" s="10" t="str">
        <f>INDEX('Обработка исходного'!B:B,ROW($B$3)+4*(ROW($B63)-ROW($B$3)))</f>
        <v>Сталь легированная</v>
      </c>
      <c r="B63" s="47" t="str">
        <f>INDEX('Обработка исходного'!D:D,ROW($B$3)+4*(ROW($B63)-ROW($B$3)))</f>
        <v>20X</v>
      </c>
      <c r="C63" s="27" t="str">
        <f>'Rp0,2, МПа'!C63</f>
        <v>Прутки и полосы диаметром или толщиной от 150 до 250 мм</v>
      </c>
      <c r="D63" s="31">
        <f>IFERROR('σ и σw, МПа'!D63*$BE$2,"-")</f>
        <v>301.92307692307691</v>
      </c>
      <c r="E63" s="32">
        <f>IFERROR('σ и σw, МПа'!E63*$BE$2,"-")</f>
        <v>290.38461538461536</v>
      </c>
      <c r="F63" s="32">
        <f>IFERROR('σ и σw, МПа'!F63*$BE$2,"-")</f>
        <v>279.23076923076923</v>
      </c>
      <c r="G63" s="32">
        <f>IFERROR('σ и σw, МПа'!G63*$BE$2,"-")</f>
        <v>279.23076923076923</v>
      </c>
      <c r="H63" s="32">
        <f>IFERROR('σ и σw, МПа'!H63*$BE$2,"-")</f>
        <v>279.23076923076923</v>
      </c>
      <c r="I63" s="32">
        <f>IFERROR('σ и σw, МПа'!I63*$BE$2,"-")</f>
        <v>279.23076923076923</v>
      </c>
      <c r="J63" s="32">
        <f>IFERROR('σ и σw, МПа'!J63*$BE$2,"-")</f>
        <v>279.23076923076923</v>
      </c>
      <c r="K63" s="32">
        <f>IFERROR('σ и σw, МПа'!K63*$BE$2,"-")</f>
        <v>264.23076923076923</v>
      </c>
      <c r="L63" s="32">
        <f>IFERROR('σ и σw, МПа'!L63*$BE$2,"-")</f>
        <v>233.84615384615384</v>
      </c>
      <c r="M63" s="32">
        <f>IFERROR('σ и σw, МПа'!M63*$BE$2,"-")</f>
        <v>207.69230769230768</v>
      </c>
      <c r="N63" s="32">
        <f>IFERROR('σ и σw, МПа'!N63*$BE$2,"-")</f>
        <v>181.15384615384616</v>
      </c>
      <c r="O63" s="32" t="str">
        <f>IFERROR('σ и σw, МПа'!O63*$BE$2,"-")</f>
        <v>-</v>
      </c>
      <c r="P63" s="33" t="str">
        <f>IFERROR('σ и σw, МПа'!P63*$BE$2,"-")</f>
        <v>-</v>
      </c>
      <c r="Q63" s="31">
        <f>IFERROR('σ и σw, МПа'!D63*$BF$2,"-")</f>
        <v>392.5</v>
      </c>
      <c r="R63" s="32">
        <f>IFERROR('σ и σw, МПа'!E63*$BF$2,"-")</f>
        <v>377.5</v>
      </c>
      <c r="S63" s="32">
        <f>IFERROR('σ и σw, МПа'!F63*$BF$2,"-")</f>
        <v>363</v>
      </c>
      <c r="T63" s="32">
        <f>IFERROR('σ и σw, МПа'!G63*$BF$2,"-")</f>
        <v>363</v>
      </c>
      <c r="U63" s="32">
        <f>IFERROR('σ и σw, МПа'!H63*$BF$2,"-")</f>
        <v>363</v>
      </c>
      <c r="V63" s="32">
        <f>IFERROR('σ и σw, МПа'!I63*$BF$2,"-")</f>
        <v>363</v>
      </c>
      <c r="W63" s="32">
        <f>IFERROR('σ и σw, МПа'!J63*$BF$2,"-")</f>
        <v>363</v>
      </c>
      <c r="X63" s="32">
        <f>IFERROR('σ и σw, МПа'!K63*$BF$2,"-")</f>
        <v>343.5</v>
      </c>
      <c r="Y63" s="32">
        <f>IFERROR('σ и σw, МПа'!L63*$BF$2,"-")</f>
        <v>304</v>
      </c>
      <c r="Z63" s="32">
        <f>IFERROR('σ и σw, МПа'!M63*$BF$2,"-")</f>
        <v>270</v>
      </c>
      <c r="AA63" s="32">
        <f>IFERROR('σ и σw, МПа'!N63*$BF$2,"-")</f>
        <v>235.50000000000003</v>
      </c>
      <c r="AB63" s="32" t="str">
        <f>IFERROR('σ и σw, МПа'!O63*$BF$2,"-")</f>
        <v>-</v>
      </c>
      <c r="AC63" s="33" t="str">
        <f>IFERROR('σ и σw, МПа'!P63*$BF$2,"-")</f>
        <v>-</v>
      </c>
      <c r="AD63" s="31">
        <f>IFERROR('σ и σw, МПа'!Q63*$BG$2,"-")</f>
        <v>414.7</v>
      </c>
      <c r="AE63" s="32">
        <f>IFERROR('σ и σw, МПа'!R63*$BG$2,"-")</f>
        <v>382.85</v>
      </c>
      <c r="AF63" s="32">
        <f>IFERROR('σ и σw, МПа'!S63*$BG$2,"-")</f>
        <v>356.85</v>
      </c>
      <c r="AG63" s="32">
        <f>IFERROR('σ и σw, МПа'!T63*$BG$2,"-")</f>
        <v>351</v>
      </c>
      <c r="AH63" s="32">
        <f>IFERROR('σ и σw, МПа'!U63*$BG$2,"-")</f>
        <v>344.5</v>
      </c>
      <c r="AI63" s="32">
        <f>IFERROR('σ и σw, МПа'!V63*$BG$2,"-")</f>
        <v>344.5</v>
      </c>
      <c r="AJ63" s="32">
        <f>IFERROR('σ и σw, МПа'!W63*$BG$2,"-")</f>
        <v>344.5</v>
      </c>
      <c r="AK63" s="32">
        <f>IFERROR('σ и σw, МПа'!X63*$BG$2,"-")</f>
        <v>338</v>
      </c>
      <c r="AL63" s="32">
        <f>IFERROR('σ и σw, МПа'!Y63*$BG$2,"-")</f>
        <v>319.15000000000003</v>
      </c>
      <c r="AM63" s="32">
        <f>IFERROR('σ и σw, МПа'!Z63*$BG$2,"-")</f>
        <v>299.65000000000003</v>
      </c>
      <c r="AN63" s="32">
        <f>IFERROR('σ и σw, МПа'!AA63*$BG$2,"-")</f>
        <v>280.8</v>
      </c>
      <c r="AO63" s="32" t="str">
        <f>IFERROR('σ и σw, МПа'!AB63*$BG$2,"-")</f>
        <v>-</v>
      </c>
      <c r="AP63" s="33" t="str">
        <f>IFERROR('σ и σw, МПа'!AC63*$BG$2,"-")</f>
        <v>-</v>
      </c>
      <c r="AQ63" s="31">
        <f>IFERROR('σ и σw, МПа'!Q63*$BH$2,"-")</f>
        <v>542.29999999999995</v>
      </c>
      <c r="AR63" s="32">
        <f>IFERROR('σ и σw, МПа'!R63*$BH$2,"-")</f>
        <v>500.65</v>
      </c>
      <c r="AS63" s="32">
        <f>IFERROR('σ и σw, МПа'!S63*$BH$2,"-")</f>
        <v>466.65</v>
      </c>
      <c r="AT63" s="32">
        <f>IFERROR('σ и σw, МПа'!T63*$BH$2,"-")</f>
        <v>459</v>
      </c>
      <c r="AU63" s="32">
        <f>IFERROR('σ и σw, МПа'!U63*$BH$2,"-")</f>
        <v>450.5</v>
      </c>
      <c r="AV63" s="32">
        <f>IFERROR('σ и σw, МПа'!V63*$BH$2,"-")</f>
        <v>450.5</v>
      </c>
      <c r="AW63" s="32">
        <f>IFERROR('σ и σw, МПа'!W63*$BH$2,"-")</f>
        <v>450.5</v>
      </c>
      <c r="AX63" s="32">
        <f>IFERROR('σ и σw, МПа'!X63*$BH$2,"-")</f>
        <v>442</v>
      </c>
      <c r="AY63" s="32">
        <f>IFERROR('σ и σw, МПа'!Y63*$BH$2,"-")</f>
        <v>417.34999999999997</v>
      </c>
      <c r="AZ63" s="32">
        <f>IFERROR('σ и σw, МПа'!Z63*$BH$2,"-")</f>
        <v>391.84999999999997</v>
      </c>
      <c r="BA63" s="32">
        <f>IFERROR('σ и σw, МПа'!AA63*$BH$2,"-")</f>
        <v>367.2</v>
      </c>
      <c r="BB63" s="32" t="str">
        <f>IFERROR('σ и σw, МПа'!AB63*$BH$2,"-")</f>
        <v>-</v>
      </c>
      <c r="BC63" s="33" t="str">
        <f>IFERROR('σ и σw, МПа'!AC63*$BH$2,"-")</f>
        <v>-</v>
      </c>
    </row>
    <row r="64" spans="1:55" x14ac:dyDescent="0.25">
      <c r="A64" s="10" t="str">
        <f>INDEX('Обработка исходного'!B:B,ROW($B$3)+4*(ROW($B64)-ROW($B$3)))</f>
        <v>Сталь легированная</v>
      </c>
      <c r="B64" s="47" t="str">
        <f>INDEX('Обработка исходного'!D:D,ROW($B$3)+4*(ROW($B64)-ROW($B$3)))</f>
        <v>20X</v>
      </c>
      <c r="C64" s="27" t="str">
        <f>'Rp0,2, МПа'!C64</f>
        <v>Поковки диаметром до 500 мм, КП195*</v>
      </c>
      <c r="D64" s="31">
        <f>IFERROR('σ и σw, МПа'!D64*$BE$2,"-")</f>
        <v>130</v>
      </c>
      <c r="E64" s="32">
        <f>IFERROR('σ и σw, МПа'!E64*$BE$2,"-")</f>
        <v>118</v>
      </c>
      <c r="F64" s="32">
        <f>IFERROR('σ и σw, МПа'!F64*$BE$2,"-")</f>
        <v>111.33333333333333</v>
      </c>
      <c r="G64" s="32">
        <f>IFERROR('σ и σw, МПа'!G64*$BE$2,"-")</f>
        <v>111.33333333333333</v>
      </c>
      <c r="H64" s="32">
        <f>IFERROR('σ и σw, МПа'!H64*$BE$2,"-")</f>
        <v>111.33333333333333</v>
      </c>
      <c r="I64" s="32">
        <f>IFERROR('σ и σw, МПа'!I64*$BE$2,"-")</f>
        <v>111.33333333333333</v>
      </c>
      <c r="J64" s="32">
        <f>IFERROR('σ и σw, МПа'!J64*$BE$2,"-")</f>
        <v>111.33333333333333</v>
      </c>
      <c r="K64" s="32">
        <f>IFERROR('σ и σw, МПа'!K64*$BE$2,"-")</f>
        <v>104.66666666666667</v>
      </c>
      <c r="L64" s="32">
        <f>IFERROR('σ и σw, МПа'!L64*$BE$2,"-")</f>
        <v>98</v>
      </c>
      <c r="M64" s="32">
        <f>IFERROR('σ и σw, МПа'!M64*$BE$2,"-")</f>
        <v>91.333333333333329</v>
      </c>
      <c r="N64" s="32">
        <f>IFERROR('σ и σw, МПа'!N64*$BE$2,"-")</f>
        <v>85.333333333333329</v>
      </c>
      <c r="O64" s="32" t="str">
        <f>IFERROR('σ и σw, МПа'!O64*$BE$2,"-")</f>
        <v>-</v>
      </c>
      <c r="P64" s="33" t="str">
        <f>IFERROR('σ и σw, МПа'!P64*$BE$2,"-")</f>
        <v>-</v>
      </c>
      <c r="Q64" s="31">
        <f>IFERROR('σ и σw, МПа'!D64*$BF$2,"-")</f>
        <v>169</v>
      </c>
      <c r="R64" s="32">
        <f>IFERROR('σ и σw, МПа'!E64*$BF$2,"-")</f>
        <v>153.4</v>
      </c>
      <c r="S64" s="32">
        <f>IFERROR('σ и σw, МПа'!F64*$BF$2,"-")</f>
        <v>144.73333333333332</v>
      </c>
      <c r="T64" s="32">
        <f>IFERROR('σ и σw, МПа'!G64*$BF$2,"-")</f>
        <v>144.73333333333332</v>
      </c>
      <c r="U64" s="32">
        <f>IFERROR('σ и σw, МПа'!H64*$BF$2,"-")</f>
        <v>144.73333333333332</v>
      </c>
      <c r="V64" s="32">
        <f>IFERROR('σ и σw, МПа'!I64*$BF$2,"-")</f>
        <v>144.73333333333332</v>
      </c>
      <c r="W64" s="32">
        <f>IFERROR('σ и σw, МПа'!J64*$BF$2,"-")</f>
        <v>144.73333333333332</v>
      </c>
      <c r="X64" s="32">
        <f>IFERROR('σ и σw, МПа'!K64*$BF$2,"-")</f>
        <v>136.06666666666669</v>
      </c>
      <c r="Y64" s="32">
        <f>IFERROR('σ и σw, МПа'!L64*$BF$2,"-")</f>
        <v>127.4</v>
      </c>
      <c r="Z64" s="32">
        <f>IFERROR('σ и σw, МПа'!M64*$BF$2,"-")</f>
        <v>118.73333333333333</v>
      </c>
      <c r="AA64" s="32">
        <f>IFERROR('σ и σw, МПа'!N64*$BF$2,"-")</f>
        <v>110.93333333333334</v>
      </c>
      <c r="AB64" s="32" t="str">
        <f>IFERROR('σ и σw, МПа'!O64*$BF$2,"-")</f>
        <v>-</v>
      </c>
      <c r="AC64" s="33" t="str">
        <f>IFERROR('σ и σw, МПа'!P64*$BF$2,"-")</f>
        <v>-</v>
      </c>
      <c r="AD64" s="31">
        <f>IFERROR('σ и σw, МПа'!Q64*$BG$2,"-")</f>
        <v>126.75</v>
      </c>
      <c r="AE64" s="32">
        <f>IFERROR('σ и σw, МПа'!R64*$BG$2,"-")</f>
        <v>115.05</v>
      </c>
      <c r="AF64" s="32">
        <f>IFERROR('σ и σw, МПа'!S64*$BG$2,"-")</f>
        <v>108.55</v>
      </c>
      <c r="AG64" s="32">
        <f>IFERROR('σ и σw, МПа'!T64*$BG$2,"-")</f>
        <v>108.55</v>
      </c>
      <c r="AH64" s="32">
        <f>IFERROR('σ и σw, МПа'!U64*$BG$2,"-")</f>
        <v>108.55</v>
      </c>
      <c r="AI64" s="32">
        <f>IFERROR('σ и σw, МПа'!V64*$BG$2,"-")</f>
        <v>108.55</v>
      </c>
      <c r="AJ64" s="32">
        <f>IFERROR('σ и σw, МПа'!W64*$BG$2,"-")</f>
        <v>108.55</v>
      </c>
      <c r="AK64" s="32">
        <f>IFERROR('σ и σw, МПа'!X64*$BG$2,"-")</f>
        <v>102.05</v>
      </c>
      <c r="AL64" s="32">
        <f>IFERROR('σ и σw, МПа'!Y64*$BG$2,"-")</f>
        <v>95.55</v>
      </c>
      <c r="AM64" s="32">
        <f>IFERROR('σ и σw, МПа'!Z64*$BG$2,"-")</f>
        <v>89.05</v>
      </c>
      <c r="AN64" s="32">
        <f>IFERROR('σ и σw, МПа'!AA64*$BG$2,"-")</f>
        <v>83.2</v>
      </c>
      <c r="AO64" s="32" t="str">
        <f>IFERROR('σ и σw, МПа'!AB64*$BG$2,"-")</f>
        <v>-</v>
      </c>
      <c r="AP64" s="33" t="str">
        <f>IFERROR('σ и σw, МПа'!AC64*$BG$2,"-")</f>
        <v>-</v>
      </c>
      <c r="AQ64" s="31">
        <f>IFERROR('σ и σw, МПа'!Q64*$BH$2,"-")</f>
        <v>165.75</v>
      </c>
      <c r="AR64" s="32">
        <f>IFERROR('σ и σw, МПа'!R64*$BH$2,"-")</f>
        <v>150.44999999999999</v>
      </c>
      <c r="AS64" s="32">
        <f>IFERROR('σ и σw, МПа'!S64*$BH$2,"-")</f>
        <v>141.94999999999999</v>
      </c>
      <c r="AT64" s="32">
        <f>IFERROR('σ и σw, МПа'!T64*$BH$2,"-")</f>
        <v>141.94999999999999</v>
      </c>
      <c r="AU64" s="32">
        <f>IFERROR('σ и σw, МПа'!U64*$BH$2,"-")</f>
        <v>141.94999999999999</v>
      </c>
      <c r="AV64" s="32">
        <f>IFERROR('σ и σw, МПа'!V64*$BH$2,"-")</f>
        <v>141.94999999999999</v>
      </c>
      <c r="AW64" s="32">
        <f>IFERROR('σ и σw, МПа'!W64*$BH$2,"-")</f>
        <v>141.94999999999999</v>
      </c>
      <c r="AX64" s="32">
        <f>IFERROR('σ и σw, МПа'!X64*$BH$2,"-")</f>
        <v>133.44999999999999</v>
      </c>
      <c r="AY64" s="32">
        <f>IFERROR('σ и σw, МПа'!Y64*$BH$2,"-")</f>
        <v>124.95</v>
      </c>
      <c r="AZ64" s="32">
        <f>IFERROR('σ и σw, МПа'!Z64*$BH$2,"-")</f>
        <v>116.45</v>
      </c>
      <c r="BA64" s="32">
        <f>IFERROR('σ и σw, МПа'!AA64*$BH$2,"-")</f>
        <v>108.8</v>
      </c>
      <c r="BB64" s="32" t="str">
        <f>IFERROR('σ и σw, МПа'!AB64*$BH$2,"-")</f>
        <v>-</v>
      </c>
      <c r="BC64" s="33" t="str">
        <f>IFERROR('σ и σw, МПа'!AC64*$BH$2,"-")</f>
        <v>-</v>
      </c>
    </row>
    <row r="65" spans="1:55" x14ac:dyDescent="0.25">
      <c r="A65" s="10" t="str">
        <f>INDEX('Обработка исходного'!B:B,ROW($B$3)+4*(ROW($B65)-ROW($B$3)))</f>
        <v>Сталь легированная</v>
      </c>
      <c r="B65" s="47" t="str">
        <f>INDEX('Обработка исходного'!D:D,ROW($B$3)+4*(ROW($B65)-ROW($B$3)))</f>
        <v>20X</v>
      </c>
      <c r="C65" s="27" t="str">
        <f>'Rp0,2, МПа'!C65</f>
        <v>Поковки диаметром до 300 мм, КП215*</v>
      </c>
      <c r="D65" s="31">
        <f>IFERROR('σ и σw, МПа'!D65*$BE$2,"-")</f>
        <v>143.33333333333334</v>
      </c>
      <c r="E65" s="32">
        <f>IFERROR('σ и σw, МПа'!E65*$BE$2,"-")</f>
        <v>130.66666666666666</v>
      </c>
      <c r="F65" s="32">
        <f>IFERROR('σ и σw, МПа'!F65*$BE$2,"-")</f>
        <v>130.66666666666666</v>
      </c>
      <c r="G65" s="32">
        <f>IFERROR('σ и σw, МПа'!G65*$BE$2,"-")</f>
        <v>130.66666666666666</v>
      </c>
      <c r="H65" s="32">
        <f>IFERROR('σ и σw, МПа'!H65*$BE$2,"-")</f>
        <v>130.66666666666666</v>
      </c>
      <c r="I65" s="32">
        <f>IFERROR('σ и σw, МПа'!I65*$BE$2,"-")</f>
        <v>130.66666666666666</v>
      </c>
      <c r="J65" s="32">
        <f>IFERROR('σ и σw, МПа'!J65*$BE$2,"-")</f>
        <v>130.66666666666666</v>
      </c>
      <c r="K65" s="32">
        <f>IFERROR('σ и σw, МПа'!K65*$BE$2,"-")</f>
        <v>118</v>
      </c>
      <c r="L65" s="32">
        <f>IFERROR('σ и σw, МПа'!L65*$BE$2,"-")</f>
        <v>111.33333333333333</v>
      </c>
      <c r="M65" s="32">
        <f>IFERROR('σ и σw, МПа'!M65*$BE$2,"-")</f>
        <v>104.66666666666667</v>
      </c>
      <c r="N65" s="32">
        <f>IFERROR('σ и σw, МПа'!N65*$BE$2,"-")</f>
        <v>98</v>
      </c>
      <c r="O65" s="32" t="str">
        <f>IFERROR('σ и σw, МПа'!O65*$BE$2,"-")</f>
        <v>-</v>
      </c>
      <c r="P65" s="33" t="str">
        <f>IFERROR('σ и σw, МПа'!P65*$BE$2,"-")</f>
        <v>-</v>
      </c>
      <c r="Q65" s="31">
        <f>IFERROR('σ и σw, МПа'!D65*$BF$2,"-")</f>
        <v>186.33333333333334</v>
      </c>
      <c r="R65" s="32">
        <f>IFERROR('σ и σw, МПа'!E65*$BF$2,"-")</f>
        <v>169.86666666666667</v>
      </c>
      <c r="S65" s="32">
        <f>IFERROR('σ и σw, МПа'!F65*$BF$2,"-")</f>
        <v>169.86666666666667</v>
      </c>
      <c r="T65" s="32">
        <f>IFERROR('σ и σw, МПа'!G65*$BF$2,"-")</f>
        <v>169.86666666666667</v>
      </c>
      <c r="U65" s="32">
        <f>IFERROR('σ и σw, МПа'!H65*$BF$2,"-")</f>
        <v>169.86666666666667</v>
      </c>
      <c r="V65" s="32">
        <f>IFERROR('σ и σw, МПа'!I65*$BF$2,"-")</f>
        <v>169.86666666666667</v>
      </c>
      <c r="W65" s="32">
        <f>IFERROR('σ и σw, МПа'!J65*$BF$2,"-")</f>
        <v>169.86666666666667</v>
      </c>
      <c r="X65" s="32">
        <f>IFERROR('σ и σw, МПа'!K65*$BF$2,"-")</f>
        <v>153.4</v>
      </c>
      <c r="Y65" s="32">
        <f>IFERROR('σ и σw, МПа'!L65*$BF$2,"-")</f>
        <v>144.73333333333332</v>
      </c>
      <c r="Z65" s="32">
        <f>IFERROR('σ и σw, МПа'!M65*$BF$2,"-")</f>
        <v>136.06666666666669</v>
      </c>
      <c r="AA65" s="32">
        <f>IFERROR('σ и σw, МПа'!N65*$BF$2,"-")</f>
        <v>127.4</v>
      </c>
      <c r="AB65" s="32" t="str">
        <f>IFERROR('σ и σw, МПа'!O65*$BF$2,"-")</f>
        <v>-</v>
      </c>
      <c r="AC65" s="33" t="str">
        <f>IFERROR('σ и σw, МПа'!P65*$BF$2,"-")</f>
        <v>-</v>
      </c>
      <c r="AD65" s="31">
        <f>IFERROR('σ и σw, МПа'!Q65*$BG$2,"-")</f>
        <v>139.75</v>
      </c>
      <c r="AE65" s="32">
        <f>IFERROR('σ и σw, МПа'!R65*$BG$2,"-")</f>
        <v>127.4</v>
      </c>
      <c r="AF65" s="32">
        <f>IFERROR('σ и σw, МПа'!S65*$BG$2,"-")</f>
        <v>127.4</v>
      </c>
      <c r="AG65" s="32">
        <f>IFERROR('σ и σw, МПа'!T65*$BG$2,"-")</f>
        <v>127.4</v>
      </c>
      <c r="AH65" s="32">
        <f>IFERROR('σ и σw, МПа'!U65*$BG$2,"-")</f>
        <v>127.4</v>
      </c>
      <c r="AI65" s="32">
        <f>IFERROR('σ и σw, МПа'!V65*$BG$2,"-")</f>
        <v>127.4</v>
      </c>
      <c r="AJ65" s="32">
        <f>IFERROR('σ и σw, МПа'!W65*$BG$2,"-")</f>
        <v>127.4</v>
      </c>
      <c r="AK65" s="32">
        <f>IFERROR('σ и σw, МПа'!X65*$BG$2,"-")</f>
        <v>115.05</v>
      </c>
      <c r="AL65" s="32">
        <f>IFERROR('σ и σw, МПа'!Y65*$BG$2,"-")</f>
        <v>108.55</v>
      </c>
      <c r="AM65" s="32">
        <f>IFERROR('σ и σw, МПа'!Z65*$BG$2,"-")</f>
        <v>102.05</v>
      </c>
      <c r="AN65" s="32">
        <f>IFERROR('σ и σw, МПа'!AA65*$BG$2,"-")</f>
        <v>95.55</v>
      </c>
      <c r="AO65" s="32" t="str">
        <f>IFERROR('σ и σw, МПа'!AB65*$BG$2,"-")</f>
        <v>-</v>
      </c>
      <c r="AP65" s="33" t="str">
        <f>IFERROR('σ и σw, МПа'!AC65*$BG$2,"-")</f>
        <v>-</v>
      </c>
      <c r="AQ65" s="31">
        <f>IFERROR('σ и σw, МПа'!Q65*$BH$2,"-")</f>
        <v>182.75</v>
      </c>
      <c r="AR65" s="32">
        <f>IFERROR('σ и σw, МПа'!R65*$BH$2,"-")</f>
        <v>166.6</v>
      </c>
      <c r="AS65" s="32">
        <f>IFERROR('σ и σw, МПа'!S65*$BH$2,"-")</f>
        <v>166.6</v>
      </c>
      <c r="AT65" s="32">
        <f>IFERROR('σ и σw, МПа'!T65*$BH$2,"-")</f>
        <v>166.6</v>
      </c>
      <c r="AU65" s="32">
        <f>IFERROR('σ и σw, МПа'!U65*$BH$2,"-")</f>
        <v>166.6</v>
      </c>
      <c r="AV65" s="32">
        <f>IFERROR('σ и σw, МПа'!V65*$BH$2,"-")</f>
        <v>166.6</v>
      </c>
      <c r="AW65" s="32">
        <f>IFERROR('σ и σw, МПа'!W65*$BH$2,"-")</f>
        <v>166.6</v>
      </c>
      <c r="AX65" s="32">
        <f>IFERROR('σ и σw, МПа'!X65*$BH$2,"-")</f>
        <v>150.44999999999999</v>
      </c>
      <c r="AY65" s="32">
        <f>IFERROR('σ и σw, МПа'!Y65*$BH$2,"-")</f>
        <v>141.94999999999999</v>
      </c>
      <c r="AZ65" s="32">
        <f>IFERROR('σ и σw, МПа'!Z65*$BH$2,"-")</f>
        <v>133.44999999999999</v>
      </c>
      <c r="BA65" s="32">
        <f>IFERROR('σ и σw, МПа'!AA65*$BH$2,"-")</f>
        <v>124.95</v>
      </c>
      <c r="BB65" s="32" t="str">
        <f>IFERROR('σ и σw, МПа'!AB65*$BH$2,"-")</f>
        <v>-</v>
      </c>
      <c r="BC65" s="33" t="str">
        <f>IFERROR('σ и σw, МПа'!AC65*$BH$2,"-")</f>
        <v>-</v>
      </c>
    </row>
    <row r="66" spans="1:55" x14ac:dyDescent="0.25">
      <c r="A66" s="10" t="str">
        <f>INDEX('Обработка исходного'!B:B,ROW($B$3)+4*(ROW($B66)-ROW($B$3)))</f>
        <v>Сталь легированная</v>
      </c>
      <c r="B66" s="47" t="str">
        <f>INDEX('Обработка исходного'!D:D,ROW($B$3)+4*(ROW($B66)-ROW($B$3)))</f>
        <v>20X</v>
      </c>
      <c r="C66" s="27" t="str">
        <f>'Rp0,2, МПа'!C66</f>
        <v>Поковки диаметром до 300 мм, КП245*</v>
      </c>
      <c r="D66" s="31">
        <f>IFERROR('σ и σw, МПа'!D66*$BE$2,"-")</f>
        <v>163.33333333333334</v>
      </c>
      <c r="E66" s="32">
        <f>IFERROR('σ и σw, МПа'!E66*$BE$2,"-")</f>
        <v>150.66666666666666</v>
      </c>
      <c r="F66" s="32">
        <f>IFERROR('σ и σw, МПа'!F66*$BE$2,"-")</f>
        <v>137.33333333333334</v>
      </c>
      <c r="G66" s="32">
        <f>IFERROR('σ и σw, МПа'!G66*$BE$2,"-")</f>
        <v>137.33333333333334</v>
      </c>
      <c r="H66" s="32">
        <f>IFERROR('σ и σw, МПа'!H66*$BE$2,"-")</f>
        <v>137.33333333333334</v>
      </c>
      <c r="I66" s="32">
        <f>IFERROR('σ и σw, МПа'!I66*$BE$2,"-")</f>
        <v>137.33333333333334</v>
      </c>
      <c r="J66" s="32">
        <f>IFERROR('σ и σw, МПа'!J66*$BE$2,"-")</f>
        <v>137.33333333333334</v>
      </c>
      <c r="K66" s="32">
        <f>IFERROR('σ и σw, МПа'!K66*$BE$2,"-")</f>
        <v>130.66666666666666</v>
      </c>
      <c r="L66" s="32">
        <f>IFERROR('σ и σw, МПа'!L66*$BE$2,"-")</f>
        <v>130.66666666666666</v>
      </c>
      <c r="M66" s="32">
        <f>IFERROR('σ и σw, МПа'!M66*$BE$2,"-")</f>
        <v>118</v>
      </c>
      <c r="N66" s="32">
        <f>IFERROR('σ и σw, МПа'!N66*$BE$2,"-")</f>
        <v>111.33333333333333</v>
      </c>
      <c r="O66" s="32" t="str">
        <f>IFERROR('σ и σw, МПа'!O66*$BE$2,"-")</f>
        <v>-</v>
      </c>
      <c r="P66" s="33" t="str">
        <f>IFERROR('σ и σw, МПа'!P66*$BE$2,"-")</f>
        <v>-</v>
      </c>
      <c r="Q66" s="31">
        <f>IFERROR('σ и σw, МПа'!D66*$BF$2,"-")</f>
        <v>212.33333333333334</v>
      </c>
      <c r="R66" s="32">
        <f>IFERROR('σ и σw, МПа'!E66*$BF$2,"-")</f>
        <v>195.86666666666667</v>
      </c>
      <c r="S66" s="32">
        <f>IFERROR('σ и σw, МПа'!F66*$BF$2,"-")</f>
        <v>178.53333333333336</v>
      </c>
      <c r="T66" s="32">
        <f>IFERROR('σ и σw, МПа'!G66*$BF$2,"-")</f>
        <v>178.53333333333336</v>
      </c>
      <c r="U66" s="32">
        <f>IFERROR('σ и σw, МПа'!H66*$BF$2,"-")</f>
        <v>178.53333333333336</v>
      </c>
      <c r="V66" s="32">
        <f>IFERROR('σ и σw, МПа'!I66*$BF$2,"-")</f>
        <v>178.53333333333336</v>
      </c>
      <c r="W66" s="32">
        <f>IFERROR('σ и σw, МПа'!J66*$BF$2,"-")</f>
        <v>178.53333333333336</v>
      </c>
      <c r="X66" s="32">
        <f>IFERROR('σ и σw, МПа'!K66*$BF$2,"-")</f>
        <v>169.86666666666667</v>
      </c>
      <c r="Y66" s="32">
        <f>IFERROR('σ и σw, МПа'!L66*$BF$2,"-")</f>
        <v>169.86666666666667</v>
      </c>
      <c r="Z66" s="32">
        <f>IFERROR('σ и σw, МПа'!M66*$BF$2,"-")</f>
        <v>153.4</v>
      </c>
      <c r="AA66" s="32">
        <f>IFERROR('σ и σw, МПа'!N66*$BF$2,"-")</f>
        <v>144.73333333333332</v>
      </c>
      <c r="AB66" s="32" t="str">
        <f>IFERROR('σ и σw, МПа'!O66*$BF$2,"-")</f>
        <v>-</v>
      </c>
      <c r="AC66" s="33" t="str">
        <f>IFERROR('σ и σw, МПа'!P66*$BF$2,"-")</f>
        <v>-</v>
      </c>
      <c r="AD66" s="31">
        <f>IFERROR('σ и σw, МПа'!Q66*$BG$2,"-")</f>
        <v>159.25</v>
      </c>
      <c r="AE66" s="32">
        <f>IFERROR('σ и σw, МПа'!R66*$BG$2,"-")</f>
        <v>146.9</v>
      </c>
      <c r="AF66" s="32">
        <f>IFERROR('σ и σw, МПа'!S66*$BG$2,"-")</f>
        <v>133.9</v>
      </c>
      <c r="AG66" s="32">
        <f>IFERROR('σ и σw, МПа'!T66*$BG$2,"-")</f>
        <v>133.9</v>
      </c>
      <c r="AH66" s="32">
        <f>IFERROR('σ и σw, МПа'!U66*$BG$2,"-")</f>
        <v>133.9</v>
      </c>
      <c r="AI66" s="32">
        <f>IFERROR('σ и σw, МПа'!V66*$BG$2,"-")</f>
        <v>133.9</v>
      </c>
      <c r="AJ66" s="32">
        <f>IFERROR('σ и σw, МПа'!W66*$BG$2,"-")</f>
        <v>133.9</v>
      </c>
      <c r="AK66" s="32">
        <f>IFERROR('σ и σw, МПа'!X66*$BG$2,"-")</f>
        <v>127.4</v>
      </c>
      <c r="AL66" s="32">
        <f>IFERROR('σ и σw, МПа'!Y66*$BG$2,"-")</f>
        <v>127.4</v>
      </c>
      <c r="AM66" s="32">
        <f>IFERROR('σ и σw, МПа'!Z66*$BG$2,"-")</f>
        <v>115.05</v>
      </c>
      <c r="AN66" s="32">
        <f>IFERROR('σ и σw, МПа'!AA66*$BG$2,"-")</f>
        <v>108.55</v>
      </c>
      <c r="AO66" s="32" t="str">
        <f>IFERROR('σ и σw, МПа'!AB66*$BG$2,"-")</f>
        <v>-</v>
      </c>
      <c r="AP66" s="33" t="str">
        <f>IFERROR('σ и σw, МПа'!AC66*$BG$2,"-")</f>
        <v>-</v>
      </c>
      <c r="AQ66" s="31">
        <f>IFERROR('σ и σw, МПа'!Q66*$BH$2,"-")</f>
        <v>208.25</v>
      </c>
      <c r="AR66" s="32">
        <f>IFERROR('σ и σw, МПа'!R66*$BH$2,"-")</f>
        <v>192.1</v>
      </c>
      <c r="AS66" s="32">
        <f>IFERROR('σ и σw, МПа'!S66*$BH$2,"-")</f>
        <v>175.1</v>
      </c>
      <c r="AT66" s="32">
        <f>IFERROR('σ и σw, МПа'!T66*$BH$2,"-")</f>
        <v>175.1</v>
      </c>
      <c r="AU66" s="32">
        <f>IFERROR('σ и σw, МПа'!U66*$BH$2,"-")</f>
        <v>175.1</v>
      </c>
      <c r="AV66" s="32">
        <f>IFERROR('σ и σw, МПа'!V66*$BH$2,"-")</f>
        <v>175.1</v>
      </c>
      <c r="AW66" s="32">
        <f>IFERROR('σ и σw, МПа'!W66*$BH$2,"-")</f>
        <v>175.1</v>
      </c>
      <c r="AX66" s="32">
        <f>IFERROR('σ и σw, МПа'!X66*$BH$2,"-")</f>
        <v>166.6</v>
      </c>
      <c r="AY66" s="32">
        <f>IFERROR('σ и σw, МПа'!Y66*$BH$2,"-")</f>
        <v>166.6</v>
      </c>
      <c r="AZ66" s="32">
        <f>IFERROR('σ и σw, МПа'!Z66*$BH$2,"-")</f>
        <v>150.44999999999999</v>
      </c>
      <c r="BA66" s="32">
        <f>IFERROR('σ и σw, МПа'!AA66*$BH$2,"-")</f>
        <v>141.94999999999999</v>
      </c>
      <c r="BB66" s="32" t="str">
        <f>IFERROR('σ и σw, МПа'!AB66*$BH$2,"-")</f>
        <v>-</v>
      </c>
      <c r="BC66" s="33" t="str">
        <f>IFERROR('σ и σw, МПа'!AC66*$BH$2,"-")</f>
        <v>-</v>
      </c>
    </row>
    <row r="67" spans="1:55" x14ac:dyDescent="0.25">
      <c r="A67" s="10" t="str">
        <f>INDEX('Обработка исходного'!B:B,ROW($B$3)+4*(ROW($B67)-ROW($B$3)))</f>
        <v>Сталь легированная</v>
      </c>
      <c r="B67" s="47" t="str">
        <f>INDEX('Обработка исходного'!D:D,ROW($B$3)+4*(ROW($B67)-ROW($B$3)))</f>
        <v>20X</v>
      </c>
      <c r="C67" s="27" t="str">
        <f>'Rp0,2, МПа'!C67</f>
        <v>Поковки диаметром до 300 мм, КП275*</v>
      </c>
      <c r="D67" s="31">
        <f>IFERROR('σ и σw, МПа'!D67*$BE$2,"-")</f>
        <v>183.33333333333334</v>
      </c>
      <c r="E67" s="32">
        <f>IFERROR('σ и σw, МПа'!E67*$BE$2,"-")</f>
        <v>163.33333333333334</v>
      </c>
      <c r="F67" s="32">
        <f>IFERROR('σ и σw, МПа'!F67*$BE$2,"-")</f>
        <v>156.66666666666666</v>
      </c>
      <c r="G67" s="32">
        <f>IFERROR('σ и σw, МПа'!G67*$BE$2,"-")</f>
        <v>156.66666666666666</v>
      </c>
      <c r="H67" s="32">
        <f>IFERROR('σ и σw, МПа'!H67*$BE$2,"-")</f>
        <v>156.66666666666666</v>
      </c>
      <c r="I67" s="32">
        <f>IFERROR('σ и σw, МПа'!I67*$BE$2,"-")</f>
        <v>156.66666666666666</v>
      </c>
      <c r="J67" s="32">
        <f>IFERROR('σ и σw, МПа'!J67*$BE$2,"-")</f>
        <v>156.66666666666666</v>
      </c>
      <c r="K67" s="32">
        <f>IFERROR('σ и σw, МПа'!K67*$BE$2,"-")</f>
        <v>144</v>
      </c>
      <c r="L67" s="32">
        <f>IFERROR('σ и σw, МПа'!L67*$BE$2,"-")</f>
        <v>137.33333333333334</v>
      </c>
      <c r="M67" s="32">
        <f>IFERROR('σ и σw, МПа'!M67*$BE$2,"-")</f>
        <v>130.66666666666666</v>
      </c>
      <c r="N67" s="32">
        <f>IFERROR('σ и σw, МПа'!N67*$BE$2,"-")</f>
        <v>118</v>
      </c>
      <c r="O67" s="32" t="str">
        <f>IFERROR('σ и σw, МПа'!O67*$BE$2,"-")</f>
        <v>-</v>
      </c>
      <c r="P67" s="33" t="str">
        <f>IFERROR('σ и σw, МПа'!P67*$BE$2,"-")</f>
        <v>-</v>
      </c>
      <c r="Q67" s="31">
        <f>IFERROR('σ и σw, МПа'!D67*$BF$2,"-")</f>
        <v>238.33333333333334</v>
      </c>
      <c r="R67" s="32">
        <f>IFERROR('σ и σw, МПа'!E67*$BF$2,"-")</f>
        <v>212.33333333333334</v>
      </c>
      <c r="S67" s="32">
        <f>IFERROR('σ и σw, МПа'!F67*$BF$2,"-")</f>
        <v>203.66666666666666</v>
      </c>
      <c r="T67" s="32">
        <f>IFERROR('σ и σw, МПа'!G67*$BF$2,"-")</f>
        <v>203.66666666666666</v>
      </c>
      <c r="U67" s="32">
        <f>IFERROR('σ и σw, МПа'!H67*$BF$2,"-")</f>
        <v>203.66666666666666</v>
      </c>
      <c r="V67" s="32">
        <f>IFERROR('σ и σw, МПа'!I67*$BF$2,"-")</f>
        <v>203.66666666666666</v>
      </c>
      <c r="W67" s="32">
        <f>IFERROR('σ и σw, МПа'!J67*$BF$2,"-")</f>
        <v>203.66666666666666</v>
      </c>
      <c r="X67" s="32">
        <f>IFERROR('σ и σw, МПа'!K67*$BF$2,"-")</f>
        <v>187.20000000000002</v>
      </c>
      <c r="Y67" s="32">
        <f>IFERROR('σ и σw, МПа'!L67*$BF$2,"-")</f>
        <v>178.53333333333336</v>
      </c>
      <c r="Z67" s="32">
        <f>IFERROR('σ и σw, МПа'!M67*$BF$2,"-")</f>
        <v>169.86666666666667</v>
      </c>
      <c r="AA67" s="32">
        <f>IFERROR('σ и σw, МПа'!N67*$BF$2,"-")</f>
        <v>153.4</v>
      </c>
      <c r="AB67" s="32" t="str">
        <f>IFERROR('σ и σw, МПа'!O67*$BF$2,"-")</f>
        <v>-</v>
      </c>
      <c r="AC67" s="33" t="str">
        <f>IFERROR('σ и σw, МПа'!P67*$BF$2,"-")</f>
        <v>-</v>
      </c>
      <c r="AD67" s="31">
        <f>IFERROR('σ и σw, МПа'!Q67*$BG$2,"-")</f>
        <v>178.75</v>
      </c>
      <c r="AE67" s="32">
        <f>IFERROR('σ и σw, МПа'!R67*$BG$2,"-")</f>
        <v>159.25</v>
      </c>
      <c r="AF67" s="32">
        <f>IFERROR('σ и σw, МПа'!S67*$BG$2,"-")</f>
        <v>152.75</v>
      </c>
      <c r="AG67" s="32">
        <f>IFERROR('σ и σw, МПа'!T67*$BG$2,"-")</f>
        <v>152.75</v>
      </c>
      <c r="AH67" s="32">
        <f>IFERROR('σ и σw, МПа'!U67*$BG$2,"-")</f>
        <v>152.75</v>
      </c>
      <c r="AI67" s="32">
        <f>IFERROR('σ и σw, МПа'!V67*$BG$2,"-")</f>
        <v>152.75</v>
      </c>
      <c r="AJ67" s="32">
        <f>IFERROR('σ и σw, МПа'!W67*$BG$2,"-")</f>
        <v>152.75</v>
      </c>
      <c r="AK67" s="32">
        <f>IFERROR('σ и σw, МПа'!X67*$BG$2,"-")</f>
        <v>140.4</v>
      </c>
      <c r="AL67" s="32">
        <f>IFERROR('σ и σw, МПа'!Y67*$BG$2,"-")</f>
        <v>133.9</v>
      </c>
      <c r="AM67" s="32">
        <f>IFERROR('σ и σw, МПа'!Z67*$BG$2,"-")</f>
        <v>127.4</v>
      </c>
      <c r="AN67" s="32">
        <f>IFERROR('σ и σw, МПа'!AA67*$BG$2,"-")</f>
        <v>115.05</v>
      </c>
      <c r="AO67" s="32" t="str">
        <f>IFERROR('σ и σw, МПа'!AB67*$BG$2,"-")</f>
        <v>-</v>
      </c>
      <c r="AP67" s="33" t="str">
        <f>IFERROR('σ и σw, МПа'!AC67*$BG$2,"-")</f>
        <v>-</v>
      </c>
      <c r="AQ67" s="31">
        <f>IFERROR('σ и σw, МПа'!Q67*$BH$2,"-")</f>
        <v>233.75</v>
      </c>
      <c r="AR67" s="32">
        <f>IFERROR('σ и σw, МПа'!R67*$BH$2,"-")</f>
        <v>208.25</v>
      </c>
      <c r="AS67" s="32">
        <f>IFERROR('σ и σw, МПа'!S67*$BH$2,"-")</f>
        <v>199.75</v>
      </c>
      <c r="AT67" s="32">
        <f>IFERROR('σ и σw, МПа'!T67*$BH$2,"-")</f>
        <v>199.75</v>
      </c>
      <c r="AU67" s="32">
        <f>IFERROR('σ и σw, МПа'!U67*$BH$2,"-")</f>
        <v>199.75</v>
      </c>
      <c r="AV67" s="32">
        <f>IFERROR('σ и σw, МПа'!V67*$BH$2,"-")</f>
        <v>199.75</v>
      </c>
      <c r="AW67" s="32">
        <f>IFERROR('σ и σw, МПа'!W67*$BH$2,"-")</f>
        <v>199.75</v>
      </c>
      <c r="AX67" s="32">
        <f>IFERROR('σ и σw, МПа'!X67*$BH$2,"-")</f>
        <v>183.6</v>
      </c>
      <c r="AY67" s="32">
        <f>IFERROR('σ и σw, МПа'!Y67*$BH$2,"-")</f>
        <v>175.1</v>
      </c>
      <c r="AZ67" s="32">
        <f>IFERROR('σ и σw, МПа'!Z67*$BH$2,"-")</f>
        <v>166.6</v>
      </c>
      <c r="BA67" s="32">
        <f>IFERROR('σ и σw, МПа'!AA67*$BH$2,"-")</f>
        <v>150.44999999999999</v>
      </c>
      <c r="BB67" s="32" t="str">
        <f>IFERROR('σ и σw, МПа'!AB67*$BH$2,"-")</f>
        <v>-</v>
      </c>
      <c r="BC67" s="33" t="str">
        <f>IFERROR('σ и σw, МПа'!AC67*$BH$2,"-")</f>
        <v>-</v>
      </c>
    </row>
    <row r="68" spans="1:55" x14ac:dyDescent="0.25">
      <c r="A68" s="10" t="str">
        <f>INDEX('Обработка исходного'!B:B,ROW($B$3)+4*(ROW($B68)-ROW($B$3)))</f>
        <v>Сталь легированная</v>
      </c>
      <c r="B68" s="47" t="str">
        <f>INDEX('Обработка исходного'!D:D,ROW($B$3)+4*(ROW($B68)-ROW($B$3)))</f>
        <v>20X</v>
      </c>
      <c r="C68" s="27" t="str">
        <f>'Rp0,2, МПа'!C68</f>
        <v>Поковки диаметром от 100 до 300 мм, КП315*</v>
      </c>
      <c r="D68" s="31">
        <f>IFERROR('σ и σw, МПа'!D68*$BE$2,"-")</f>
        <v>210</v>
      </c>
      <c r="E68" s="32">
        <f>IFERROR('σ и σw, МПа'!E68*$BE$2,"-")</f>
        <v>183.33333333333334</v>
      </c>
      <c r="F68" s="32">
        <f>IFERROR('σ и σw, МПа'!F68*$BE$2,"-")</f>
        <v>176.66666666666666</v>
      </c>
      <c r="G68" s="32">
        <f>IFERROR('σ и σw, МПа'!G68*$BE$2,"-")</f>
        <v>176.66666666666666</v>
      </c>
      <c r="H68" s="32">
        <f>IFERROR('σ и σw, МПа'!H68*$BE$2,"-")</f>
        <v>176.66666666666666</v>
      </c>
      <c r="I68" s="32">
        <f>IFERROR('σ и σw, МПа'!I68*$BE$2,"-")</f>
        <v>176.66666666666666</v>
      </c>
      <c r="J68" s="32">
        <f>IFERROR('σ и σw, МПа'!J68*$BE$2,"-")</f>
        <v>176.66666666666666</v>
      </c>
      <c r="K68" s="32">
        <f>IFERROR('σ и σw, МПа'!K68*$BE$2,"-")</f>
        <v>163.33333333333334</v>
      </c>
      <c r="L68" s="32">
        <f>IFERROR('σ и σw, МПа'!L68*$BE$2,"-")</f>
        <v>156.66666666666666</v>
      </c>
      <c r="M68" s="32">
        <f>IFERROR('σ и σw, МПа'!M68*$BE$2,"-")</f>
        <v>143.46153846153845</v>
      </c>
      <c r="N68" s="32">
        <f>IFERROR('σ и σw, МПа'!N68*$BE$2,"-")</f>
        <v>130.66666666666666</v>
      </c>
      <c r="O68" s="32" t="str">
        <f>IFERROR('σ и σw, МПа'!O68*$BE$2,"-")</f>
        <v>-</v>
      </c>
      <c r="P68" s="33" t="str">
        <f>IFERROR('σ и σw, МПа'!P68*$BE$2,"-")</f>
        <v>-</v>
      </c>
      <c r="Q68" s="31">
        <f>IFERROR('σ и σw, МПа'!D68*$BF$2,"-")</f>
        <v>273</v>
      </c>
      <c r="R68" s="32">
        <f>IFERROR('σ и σw, МПа'!E68*$BF$2,"-")</f>
        <v>238.33333333333334</v>
      </c>
      <c r="S68" s="32">
        <f>IFERROR('σ и σw, МПа'!F68*$BF$2,"-")</f>
        <v>229.66666666666666</v>
      </c>
      <c r="T68" s="32">
        <f>IFERROR('σ и σw, МПа'!G68*$BF$2,"-")</f>
        <v>229.66666666666666</v>
      </c>
      <c r="U68" s="32">
        <f>IFERROR('σ и σw, МПа'!H68*$BF$2,"-")</f>
        <v>229.66666666666666</v>
      </c>
      <c r="V68" s="32">
        <f>IFERROR('σ и σw, МПа'!I68*$BF$2,"-")</f>
        <v>229.66666666666666</v>
      </c>
      <c r="W68" s="32">
        <f>IFERROR('σ и σw, МПа'!J68*$BF$2,"-")</f>
        <v>229.66666666666666</v>
      </c>
      <c r="X68" s="32">
        <f>IFERROR('σ и σw, МПа'!K68*$BF$2,"-")</f>
        <v>212.33333333333334</v>
      </c>
      <c r="Y68" s="32">
        <f>IFERROR('σ и σw, МПа'!L68*$BF$2,"-")</f>
        <v>203.66666666666666</v>
      </c>
      <c r="Z68" s="32">
        <f>IFERROR('σ и σw, МПа'!M68*$BF$2,"-")</f>
        <v>186.5</v>
      </c>
      <c r="AA68" s="32">
        <f>IFERROR('σ и σw, МПа'!N68*$BF$2,"-")</f>
        <v>169.86666666666667</v>
      </c>
      <c r="AB68" s="32" t="str">
        <f>IFERROR('σ и σw, МПа'!O68*$BF$2,"-")</f>
        <v>-</v>
      </c>
      <c r="AC68" s="33" t="str">
        <f>IFERROR('σ и σw, МПа'!P68*$BF$2,"-")</f>
        <v>-</v>
      </c>
      <c r="AD68" s="31">
        <f>IFERROR('σ и σw, МПа'!Q68*$BG$2,"-")</f>
        <v>204.75</v>
      </c>
      <c r="AE68" s="32">
        <f>IFERROR('σ и σw, МПа'!R68*$BG$2,"-")</f>
        <v>178.75</v>
      </c>
      <c r="AF68" s="32">
        <f>IFERROR('σ и σw, МПа'!S68*$BG$2,"-")</f>
        <v>172.25</v>
      </c>
      <c r="AG68" s="32">
        <f>IFERROR('σ и σw, МПа'!T68*$BG$2,"-")</f>
        <v>172.25</v>
      </c>
      <c r="AH68" s="32">
        <f>IFERROR('σ и σw, МПа'!U68*$BG$2,"-")</f>
        <v>172.25</v>
      </c>
      <c r="AI68" s="32">
        <f>IFERROR('σ и σw, МПа'!V68*$BG$2,"-")</f>
        <v>172.25</v>
      </c>
      <c r="AJ68" s="32">
        <f>IFERROR('σ и σw, МПа'!W68*$BG$2,"-")</f>
        <v>172.25</v>
      </c>
      <c r="AK68" s="32">
        <f>IFERROR('σ и σw, МПа'!X68*$BG$2,"-")</f>
        <v>159.25</v>
      </c>
      <c r="AL68" s="32">
        <f>IFERROR('σ и σw, МПа'!Y68*$BG$2,"-")</f>
        <v>152.75</v>
      </c>
      <c r="AM68" s="32">
        <f>IFERROR('σ и σw, МПа'!Z68*$BG$2,"-")</f>
        <v>146.9</v>
      </c>
      <c r="AN68" s="32">
        <f>IFERROR('σ и σw, МПа'!AA68*$BG$2,"-")</f>
        <v>127.4</v>
      </c>
      <c r="AO68" s="32" t="str">
        <f>IFERROR('σ и σw, МПа'!AB68*$BG$2,"-")</f>
        <v>-</v>
      </c>
      <c r="AP68" s="33" t="str">
        <f>IFERROR('σ и σw, МПа'!AC68*$BG$2,"-")</f>
        <v>-</v>
      </c>
      <c r="AQ68" s="31">
        <f>IFERROR('σ и σw, МПа'!Q68*$BH$2,"-")</f>
        <v>267.75</v>
      </c>
      <c r="AR68" s="32">
        <f>IFERROR('σ и σw, МПа'!R68*$BH$2,"-")</f>
        <v>233.75</v>
      </c>
      <c r="AS68" s="32">
        <f>IFERROR('σ и σw, МПа'!S68*$BH$2,"-")</f>
        <v>225.25</v>
      </c>
      <c r="AT68" s="32">
        <f>IFERROR('σ и σw, МПа'!T68*$BH$2,"-")</f>
        <v>225.25</v>
      </c>
      <c r="AU68" s="32">
        <f>IFERROR('σ и σw, МПа'!U68*$BH$2,"-")</f>
        <v>225.25</v>
      </c>
      <c r="AV68" s="32">
        <f>IFERROR('σ и σw, МПа'!V68*$BH$2,"-")</f>
        <v>225.25</v>
      </c>
      <c r="AW68" s="32">
        <f>IFERROR('σ и σw, МПа'!W68*$BH$2,"-")</f>
        <v>225.25</v>
      </c>
      <c r="AX68" s="32">
        <f>IFERROR('σ и σw, МПа'!X68*$BH$2,"-")</f>
        <v>208.25</v>
      </c>
      <c r="AY68" s="32">
        <f>IFERROR('σ и σw, МПа'!Y68*$BH$2,"-")</f>
        <v>199.75</v>
      </c>
      <c r="AZ68" s="32">
        <f>IFERROR('σ и σw, МПа'!Z68*$BH$2,"-")</f>
        <v>192.1</v>
      </c>
      <c r="BA68" s="32">
        <f>IFERROR('σ и σw, МПа'!AA68*$BH$2,"-")</f>
        <v>166.6</v>
      </c>
      <c r="BB68" s="32" t="str">
        <f>IFERROR('σ и σw, МПа'!AB68*$BH$2,"-")</f>
        <v>-</v>
      </c>
      <c r="BC68" s="33" t="str">
        <f>IFERROR('σ и σw, МПа'!AC68*$BH$2,"-")</f>
        <v>-</v>
      </c>
    </row>
    <row r="69" spans="1:55" x14ac:dyDescent="0.25">
      <c r="A69" s="10" t="str">
        <f>INDEX('Обработка исходного'!B:B,ROW($B$3)+4*(ROW($B69)-ROW($B$3)))</f>
        <v>Сталь легированная</v>
      </c>
      <c r="B69" s="47" t="str">
        <f>INDEX('Обработка исходного'!D:D,ROW($B$3)+4*(ROW($B69)-ROW($B$3)))</f>
        <v>20X</v>
      </c>
      <c r="C69" s="27" t="str">
        <f>'Rp0,2, МПа'!C69</f>
        <v>Поковки диаметром от 100 до 300 мм, КП345*</v>
      </c>
      <c r="D69" s="31">
        <f>IFERROR('σ и σw, МПа'!D69*$BE$2,"-")</f>
        <v>226.92307692307691</v>
      </c>
      <c r="E69" s="32">
        <f>IFERROR('σ и σw, МПа'!E69*$BE$2,"-")</f>
        <v>196</v>
      </c>
      <c r="F69" s="32">
        <f>IFERROR('σ и σw, МПа'!F69*$BE$2,"-")</f>
        <v>189.33333333333334</v>
      </c>
      <c r="G69" s="32">
        <f>IFERROR('σ и σw, МПа'!G69*$BE$2,"-")</f>
        <v>189.33333333333334</v>
      </c>
      <c r="H69" s="32">
        <f>IFERROR('σ и σw, МПа'!H69*$BE$2,"-")</f>
        <v>189.33333333333334</v>
      </c>
      <c r="I69" s="32">
        <f>IFERROR('σ и σw, МПа'!I69*$BE$2,"-")</f>
        <v>189.33333333333334</v>
      </c>
      <c r="J69" s="32">
        <f>IFERROR('σ и σw, МПа'!J69*$BE$2,"-")</f>
        <v>189.33333333333334</v>
      </c>
      <c r="K69" s="32">
        <f>IFERROR('σ и σw, МПа'!K69*$BE$2,"-")</f>
        <v>176.66666666666666</v>
      </c>
      <c r="L69" s="32">
        <f>IFERROR('σ и σw, МПа'!L69*$BE$2,"-")</f>
        <v>170</v>
      </c>
      <c r="M69" s="32">
        <f>IFERROR('σ и σw, МПа'!M69*$BE$2,"-")</f>
        <v>147.30769230769229</v>
      </c>
      <c r="N69" s="32">
        <f>IFERROR('σ и σw, МПа'!N69*$BE$2,"-")</f>
        <v>135.76923076923077</v>
      </c>
      <c r="O69" s="32" t="str">
        <f>IFERROR('σ и σw, МПа'!O69*$BE$2,"-")</f>
        <v>-</v>
      </c>
      <c r="P69" s="33" t="str">
        <f>IFERROR('σ и σw, МПа'!P69*$BE$2,"-")</f>
        <v>-</v>
      </c>
      <c r="Q69" s="31">
        <f>IFERROR('σ и σw, МПа'!D69*$BF$2,"-")</f>
        <v>295</v>
      </c>
      <c r="R69" s="32">
        <f>IFERROR('σ и σw, МПа'!E69*$BF$2,"-")</f>
        <v>254.8</v>
      </c>
      <c r="S69" s="32">
        <f>IFERROR('σ и σw, МПа'!F69*$BF$2,"-")</f>
        <v>246.13333333333335</v>
      </c>
      <c r="T69" s="32">
        <f>IFERROR('σ и σw, МПа'!G69*$BF$2,"-")</f>
        <v>246.13333333333335</v>
      </c>
      <c r="U69" s="32">
        <f>IFERROR('σ и σw, МПа'!H69*$BF$2,"-")</f>
        <v>246.13333333333335</v>
      </c>
      <c r="V69" s="32">
        <f>IFERROR('σ и σw, МПа'!I69*$BF$2,"-")</f>
        <v>246.13333333333335</v>
      </c>
      <c r="W69" s="32">
        <f>IFERROR('σ и σw, МПа'!J69*$BF$2,"-")</f>
        <v>246.13333333333335</v>
      </c>
      <c r="X69" s="32">
        <f>IFERROR('σ и σw, МПа'!K69*$BF$2,"-")</f>
        <v>229.66666666666666</v>
      </c>
      <c r="Y69" s="32">
        <f>IFERROR('σ и σw, МПа'!L69*$BF$2,"-")</f>
        <v>221</v>
      </c>
      <c r="Z69" s="32">
        <f>IFERROR('σ и σw, МПа'!M69*$BF$2,"-")</f>
        <v>191.5</v>
      </c>
      <c r="AA69" s="32">
        <f>IFERROR('σ и σw, МПа'!N69*$BF$2,"-")</f>
        <v>176.5</v>
      </c>
      <c r="AB69" s="32" t="str">
        <f>IFERROR('σ и σw, МПа'!O69*$BF$2,"-")</f>
        <v>-</v>
      </c>
      <c r="AC69" s="33" t="str">
        <f>IFERROR('σ и σw, МПа'!P69*$BF$2,"-")</f>
        <v>-</v>
      </c>
      <c r="AD69" s="31">
        <f>IFERROR('σ и σw, МПа'!Q69*$BG$2,"-")</f>
        <v>224.25</v>
      </c>
      <c r="AE69" s="32">
        <f>IFERROR('σ и σw, МПа'!R69*$BG$2,"-")</f>
        <v>191.1</v>
      </c>
      <c r="AF69" s="32">
        <f>IFERROR('σ и σw, МПа'!S69*$BG$2,"-")</f>
        <v>184.6</v>
      </c>
      <c r="AG69" s="32">
        <f>IFERROR('σ и σw, МПа'!T69*$BG$2,"-")</f>
        <v>184.6</v>
      </c>
      <c r="AH69" s="32">
        <f>IFERROR('σ и σw, МПа'!U69*$BG$2,"-")</f>
        <v>184.6</v>
      </c>
      <c r="AI69" s="32">
        <f>IFERROR('σ и σw, МПа'!V69*$BG$2,"-")</f>
        <v>184.6</v>
      </c>
      <c r="AJ69" s="32">
        <f>IFERROR('σ и σw, МПа'!W69*$BG$2,"-")</f>
        <v>184.6</v>
      </c>
      <c r="AK69" s="32">
        <f>IFERROR('σ и σw, МПа'!X69*$BG$2,"-")</f>
        <v>172.25</v>
      </c>
      <c r="AL69" s="32">
        <f>IFERROR('σ и σw, МПа'!Y69*$BG$2,"-")</f>
        <v>165.75</v>
      </c>
      <c r="AM69" s="32">
        <f>IFERROR('σ и σw, МПа'!Z69*$BG$2,"-")</f>
        <v>159.25</v>
      </c>
      <c r="AN69" s="32">
        <f>IFERROR('σ и σw, МПа'!AA69*$BG$2,"-")</f>
        <v>140.4</v>
      </c>
      <c r="AO69" s="32" t="str">
        <f>IFERROR('σ и σw, МПа'!AB69*$BG$2,"-")</f>
        <v>-</v>
      </c>
      <c r="AP69" s="33" t="str">
        <f>IFERROR('σ и σw, МПа'!AC69*$BG$2,"-")</f>
        <v>-</v>
      </c>
      <c r="AQ69" s="31">
        <f>IFERROR('σ и σw, МПа'!Q69*$BH$2,"-")</f>
        <v>293.25</v>
      </c>
      <c r="AR69" s="32">
        <f>IFERROR('σ и σw, МПа'!R69*$BH$2,"-")</f>
        <v>249.9</v>
      </c>
      <c r="AS69" s="32">
        <f>IFERROR('σ и σw, МПа'!S69*$BH$2,"-")</f>
        <v>241.4</v>
      </c>
      <c r="AT69" s="32">
        <f>IFERROR('σ и σw, МПа'!T69*$BH$2,"-")</f>
        <v>241.4</v>
      </c>
      <c r="AU69" s="32">
        <f>IFERROR('σ и σw, МПа'!U69*$BH$2,"-")</f>
        <v>241.4</v>
      </c>
      <c r="AV69" s="32">
        <f>IFERROR('σ и σw, МПа'!V69*$BH$2,"-")</f>
        <v>241.4</v>
      </c>
      <c r="AW69" s="32">
        <f>IFERROR('σ и σw, МПа'!W69*$BH$2,"-")</f>
        <v>241.4</v>
      </c>
      <c r="AX69" s="32">
        <f>IFERROR('σ и σw, МПа'!X69*$BH$2,"-")</f>
        <v>225.25</v>
      </c>
      <c r="AY69" s="32">
        <f>IFERROR('σ и σw, МПа'!Y69*$BH$2,"-")</f>
        <v>216.75</v>
      </c>
      <c r="AZ69" s="32">
        <f>IFERROR('σ и σw, МПа'!Z69*$BH$2,"-")</f>
        <v>208.25</v>
      </c>
      <c r="BA69" s="32">
        <f>IFERROR('σ и σw, МПа'!AA69*$BH$2,"-")</f>
        <v>183.6</v>
      </c>
      <c r="BB69" s="32" t="str">
        <f>IFERROR('σ и σw, МПа'!AB69*$BH$2,"-")</f>
        <v>-</v>
      </c>
      <c r="BC69" s="33" t="str">
        <f>IFERROR('σ и σw, МПа'!AC69*$BH$2,"-")</f>
        <v>-</v>
      </c>
    </row>
    <row r="70" spans="1:55" x14ac:dyDescent="0.25">
      <c r="A70" s="10" t="str">
        <f>INDEX('Обработка исходного'!B:B,ROW($B$3)+4*(ROW($B70)-ROW($B$3)))</f>
        <v>Сталь легированная</v>
      </c>
      <c r="B70" s="47" t="str">
        <f>INDEX('Обработка исходного'!D:D,ROW($B$3)+4*(ROW($B70)-ROW($B$3)))</f>
        <v>30Х</v>
      </c>
      <c r="C70" s="27" t="str">
        <f>'Rp0,2, МПа'!C70</f>
        <v>Прутки, полосы диаметром или толщиной до 80 мм</v>
      </c>
      <c r="D70" s="31">
        <f>IFERROR('σ и σw, МПа'!D70*$BE$2,"-")</f>
        <v>339.61538461538458</v>
      </c>
      <c r="E70" s="32">
        <f>IFERROR('σ и σw, МПа'!E70*$BE$2,"-")</f>
        <v>335.38461538461536</v>
      </c>
      <c r="F70" s="32">
        <f>IFERROR('σ и σw, МПа'!F70*$BE$2,"-")</f>
        <v>331.53846153846155</v>
      </c>
      <c r="G70" s="32">
        <f>IFERROR('σ и σw, МПа'!G70*$BE$2,"-")</f>
        <v>324.23076923076923</v>
      </c>
      <c r="H70" s="32">
        <f>IFERROR('σ и σw, МПа'!H70*$BE$2,"-")</f>
        <v>320.38461538461536</v>
      </c>
      <c r="I70" s="32">
        <f>IFERROR('σ и σw, МПа'!I70*$BE$2,"-")</f>
        <v>312.69230769230768</v>
      </c>
      <c r="J70" s="32">
        <f>IFERROR('σ и σw, МПа'!J70*$BE$2,"-")</f>
        <v>297.69230769230768</v>
      </c>
      <c r="K70" s="32">
        <f>IFERROR('σ и σw, МПа'!K70*$BE$2,"-")</f>
        <v>282.69230769230768</v>
      </c>
      <c r="L70" s="32">
        <f>IFERROR('σ и σw, МПа'!L70*$BE$2,"-")</f>
        <v>252.69230769230768</v>
      </c>
      <c r="M70" s="32">
        <f>IFERROR('σ и σw, МПа'!M70*$BE$2,"-")</f>
        <v>233.84615384615384</v>
      </c>
      <c r="N70" s="32">
        <f>IFERROR('σ и σw, МПа'!N70*$BE$2,"-")</f>
        <v>203.84615384615384</v>
      </c>
      <c r="O70" s="32" t="str">
        <f>IFERROR('σ и σw, МПа'!O70*$BE$2,"-")</f>
        <v>-</v>
      </c>
      <c r="P70" s="33" t="str">
        <f>IFERROR('σ и σw, МПа'!P70*$BE$2,"-")</f>
        <v>-</v>
      </c>
      <c r="Q70" s="31">
        <f>IFERROR('σ и σw, МПа'!D70*$BF$2,"-")</f>
        <v>441.5</v>
      </c>
      <c r="R70" s="32">
        <f>IFERROR('σ и σw, МПа'!E70*$BF$2,"-")</f>
        <v>436</v>
      </c>
      <c r="S70" s="32">
        <f>IFERROR('σ и σw, МПа'!F70*$BF$2,"-")</f>
        <v>431</v>
      </c>
      <c r="T70" s="32">
        <f>IFERROR('σ и σw, МПа'!G70*$BF$2,"-")</f>
        <v>421.5</v>
      </c>
      <c r="U70" s="32">
        <f>IFERROR('σ и σw, МПа'!H70*$BF$2,"-")</f>
        <v>416.5</v>
      </c>
      <c r="V70" s="32">
        <f>IFERROR('σ и σw, МПа'!I70*$BF$2,"-")</f>
        <v>406.5</v>
      </c>
      <c r="W70" s="32">
        <f>IFERROR('σ и σw, МПа'!J70*$BF$2,"-")</f>
        <v>387</v>
      </c>
      <c r="X70" s="32">
        <f>IFERROR('σ и σw, МПа'!K70*$BF$2,"-")</f>
        <v>367.5</v>
      </c>
      <c r="Y70" s="32">
        <f>IFERROR('σ и σw, МПа'!L70*$BF$2,"-")</f>
        <v>328.5</v>
      </c>
      <c r="Z70" s="32">
        <f>IFERROR('σ и σw, МПа'!M70*$BF$2,"-")</f>
        <v>304</v>
      </c>
      <c r="AA70" s="32">
        <f>IFERROR('σ и σw, МПа'!N70*$BF$2,"-")</f>
        <v>265</v>
      </c>
      <c r="AB70" s="32" t="str">
        <f>IFERROR('σ и σw, МПа'!O70*$BF$2,"-")</f>
        <v>-</v>
      </c>
      <c r="AC70" s="33" t="str">
        <f>IFERROR('σ и σw, МПа'!P70*$BF$2,"-")</f>
        <v>-</v>
      </c>
      <c r="AD70" s="31">
        <f>IFERROR('σ и σw, МПа'!Q70*$BG$2,"-")</f>
        <v>446.55</v>
      </c>
      <c r="AE70" s="32">
        <f>IFERROR('σ и σw, МПа'!R70*$BG$2,"-")</f>
        <v>414.7</v>
      </c>
      <c r="AF70" s="32">
        <f>IFERROR('σ и σw, МПа'!S70*$BG$2,"-")</f>
        <v>407.55</v>
      </c>
      <c r="AG70" s="32">
        <f>IFERROR('σ и σw, МПа'!T70*$BG$2,"-")</f>
        <v>395.2</v>
      </c>
      <c r="AH70" s="32">
        <f>IFERROR('σ и σw, МПа'!U70*$BG$2,"-")</f>
        <v>388.7</v>
      </c>
      <c r="AI70" s="32">
        <f>IFERROR('σ и σw, МПа'!V70*$BG$2,"-")</f>
        <v>375.7</v>
      </c>
      <c r="AJ70" s="32">
        <f>IFERROR('σ и σw, МПа'!W70*$BG$2,"-")</f>
        <v>363.35</v>
      </c>
      <c r="AK70" s="32">
        <f>IFERROR('σ и σw, МПа'!X70*$BG$2,"-")</f>
        <v>343.85</v>
      </c>
      <c r="AL70" s="32">
        <f>IFERROR('σ и σw, МПа'!Y70*$BG$2,"-")</f>
        <v>318.5</v>
      </c>
      <c r="AM70" s="32">
        <f>IFERROR('σ и σw, МПа'!Z70*$BG$2,"-")</f>
        <v>318.5</v>
      </c>
      <c r="AN70" s="32">
        <f>IFERROR('σ и σw, МПа'!AA70*$BG$2,"-")</f>
        <v>299.65000000000003</v>
      </c>
      <c r="AO70" s="32" t="str">
        <f>IFERROR('σ и σw, МПа'!AB70*$BG$2,"-")</f>
        <v>-</v>
      </c>
      <c r="AP70" s="33" t="str">
        <f>IFERROR('σ и σw, МПа'!AC70*$BG$2,"-")</f>
        <v>-</v>
      </c>
      <c r="AQ70" s="31">
        <f>IFERROR('σ и σw, МПа'!Q70*$BH$2,"-")</f>
        <v>583.94999999999993</v>
      </c>
      <c r="AR70" s="32">
        <f>IFERROR('σ и σw, МПа'!R70*$BH$2,"-")</f>
        <v>542.29999999999995</v>
      </c>
      <c r="AS70" s="32">
        <f>IFERROR('σ и σw, МПа'!S70*$BH$2,"-")</f>
        <v>532.94999999999993</v>
      </c>
      <c r="AT70" s="32">
        <f>IFERROR('σ и σw, МПа'!T70*$BH$2,"-")</f>
        <v>516.79999999999995</v>
      </c>
      <c r="AU70" s="32">
        <f>IFERROR('σ и σw, МПа'!U70*$BH$2,"-")</f>
        <v>508.3</v>
      </c>
      <c r="AV70" s="32">
        <f>IFERROR('σ и σw, МПа'!V70*$BH$2,"-")</f>
        <v>491.3</v>
      </c>
      <c r="AW70" s="32">
        <f>IFERROR('σ и σw, МПа'!W70*$BH$2,"-")</f>
        <v>475.15</v>
      </c>
      <c r="AX70" s="32">
        <f>IFERROR('σ и σw, МПа'!X70*$BH$2,"-")</f>
        <v>449.65</v>
      </c>
      <c r="AY70" s="32">
        <f>IFERROR('σ и σw, МПа'!Y70*$BH$2,"-")</f>
        <v>416.5</v>
      </c>
      <c r="AZ70" s="32">
        <f>IFERROR('σ и σw, МПа'!Z70*$BH$2,"-")</f>
        <v>416.5</v>
      </c>
      <c r="BA70" s="32">
        <f>IFERROR('σ и σw, МПа'!AA70*$BH$2,"-")</f>
        <v>391.84999999999997</v>
      </c>
      <c r="BB70" s="32" t="str">
        <f>IFERROR('σ и σw, МПа'!AB70*$BH$2,"-")</f>
        <v>-</v>
      </c>
      <c r="BC70" s="33" t="str">
        <f>IFERROR('σ и σw, МПа'!AC70*$BH$2,"-")</f>
        <v>-</v>
      </c>
    </row>
    <row r="71" spans="1:55" ht="25.5" x14ac:dyDescent="0.25">
      <c r="A71" s="10" t="str">
        <f>INDEX('Обработка исходного'!B:B,ROW($B$3)+4*(ROW($B71)-ROW($B$3)))</f>
        <v>Сталь легированная</v>
      </c>
      <c r="B71" s="47" t="str">
        <f>INDEX('Обработка исходного'!D:D,ROW($B$3)+4*(ROW($B71)-ROW($B$3)))</f>
        <v>30Х</v>
      </c>
      <c r="C71" s="27" t="str">
        <f>'Rp0,2, МПа'!C71</f>
        <v>Прутки, полосы диаметром или толщиной от 80 до 150 мм</v>
      </c>
      <c r="D71" s="31">
        <f>IFERROR('σ и σw, МПа'!D71*$BE$2,"-")</f>
        <v>339.61538461538458</v>
      </c>
      <c r="E71" s="32">
        <f>IFERROR('σ и σw, МПа'!E71*$BE$2,"-")</f>
        <v>324.61538461538458</v>
      </c>
      <c r="F71" s="32">
        <f>IFERROR('σ и σw, МПа'!F71*$BE$2,"-")</f>
        <v>313.07692307692309</v>
      </c>
      <c r="G71" s="32">
        <f>IFERROR('σ и σw, МПа'!G71*$BE$2,"-")</f>
        <v>313.07692307692309</v>
      </c>
      <c r="H71" s="32">
        <f>IFERROR('σ и σw, МПа'!H71*$BE$2,"-")</f>
        <v>301.92307692307691</v>
      </c>
      <c r="I71" s="32">
        <f>IFERROR('σ и σw, МПа'!I71*$BE$2,"-")</f>
        <v>290.38461538461536</v>
      </c>
      <c r="J71" s="32">
        <f>IFERROR('σ и σw, МПа'!J71*$BE$2,"-")</f>
        <v>279.23076923076923</v>
      </c>
      <c r="K71" s="32">
        <f>IFERROR('σ и σw, МПа'!K71*$BE$2,"-")</f>
        <v>271.53846153846155</v>
      </c>
      <c r="L71" s="32">
        <f>IFERROR('σ и σw, МПа'!L71*$BE$2,"-")</f>
        <v>264.23076923076923</v>
      </c>
      <c r="M71" s="32">
        <f>IFERROR('σ и σw, МПа'!M71*$BE$2,"-")</f>
        <v>233.84615384615384</v>
      </c>
      <c r="N71" s="32">
        <f>IFERROR('σ и σw, МПа'!N71*$BE$2,"-")</f>
        <v>203.84615384615384</v>
      </c>
      <c r="O71" s="32" t="str">
        <f>IFERROR('σ и σw, МПа'!O71*$BE$2,"-")</f>
        <v>-</v>
      </c>
      <c r="P71" s="33" t="str">
        <f>IFERROR('σ и σw, МПа'!P71*$BE$2,"-")</f>
        <v>-</v>
      </c>
      <c r="Q71" s="31">
        <f>IFERROR('σ и σw, МПа'!D71*$BF$2,"-")</f>
        <v>441.5</v>
      </c>
      <c r="R71" s="32">
        <f>IFERROR('σ и σw, МПа'!E71*$BF$2,"-")</f>
        <v>422</v>
      </c>
      <c r="S71" s="32">
        <f>IFERROR('σ и σw, МПа'!F71*$BF$2,"-")</f>
        <v>407.00000000000006</v>
      </c>
      <c r="T71" s="32">
        <f>IFERROR('σ и σw, МПа'!G71*$BF$2,"-")</f>
        <v>407.00000000000006</v>
      </c>
      <c r="U71" s="32">
        <f>IFERROR('σ и σw, МПа'!H71*$BF$2,"-")</f>
        <v>392.5</v>
      </c>
      <c r="V71" s="32">
        <f>IFERROR('σ и σw, МПа'!I71*$BF$2,"-")</f>
        <v>377.5</v>
      </c>
      <c r="W71" s="32">
        <f>IFERROR('σ и σw, МПа'!J71*$BF$2,"-")</f>
        <v>363</v>
      </c>
      <c r="X71" s="32">
        <f>IFERROR('σ и σw, МПа'!K71*$BF$2,"-")</f>
        <v>353</v>
      </c>
      <c r="Y71" s="32">
        <f>IFERROR('σ и σw, МПа'!L71*$BF$2,"-")</f>
        <v>343.5</v>
      </c>
      <c r="Z71" s="32">
        <f>IFERROR('σ и σw, МПа'!M71*$BF$2,"-")</f>
        <v>304</v>
      </c>
      <c r="AA71" s="32">
        <f>IFERROR('σ и σw, МПа'!N71*$BF$2,"-")</f>
        <v>265</v>
      </c>
      <c r="AB71" s="32" t="str">
        <f>IFERROR('σ и σw, МПа'!O71*$BF$2,"-")</f>
        <v>-</v>
      </c>
      <c r="AC71" s="33" t="str">
        <f>IFERROR('σ и σw, МПа'!P71*$BF$2,"-")</f>
        <v>-</v>
      </c>
      <c r="AD71" s="31">
        <f>IFERROR('σ и σw, МПа'!Q71*$BG$2,"-")</f>
        <v>446.55</v>
      </c>
      <c r="AE71" s="32">
        <f>IFERROR('σ и σw, МПа'!R71*$BG$2,"-")</f>
        <v>414.7</v>
      </c>
      <c r="AF71" s="32">
        <f>IFERROR('σ и σw, МПа'!S71*$BG$2,"-")</f>
        <v>388.7</v>
      </c>
      <c r="AG71" s="32">
        <f>IFERROR('σ и σw, МПа'!T71*$BG$2,"-")</f>
        <v>382.85</v>
      </c>
      <c r="AH71" s="32">
        <f>IFERROR('σ и σw, МПа'!U71*$BG$2,"-")</f>
        <v>382.85</v>
      </c>
      <c r="AI71" s="32">
        <f>IFERROR('σ и σw, МПа'!V71*$BG$2,"-")</f>
        <v>382.85</v>
      </c>
      <c r="AJ71" s="32">
        <f>IFERROR('σ и σw, МПа'!W71*$BG$2,"-")</f>
        <v>375.7</v>
      </c>
      <c r="AK71" s="32">
        <f>IFERROR('σ и σw, МПа'!X71*$BG$2,"-")</f>
        <v>369.2</v>
      </c>
      <c r="AL71" s="32">
        <f>IFERROR('σ и σw, МПа'!Y71*$BG$2,"-")</f>
        <v>344.5</v>
      </c>
      <c r="AM71" s="32">
        <f>IFERROR('σ и σw, МПа'!Z71*$BG$2,"-")</f>
        <v>319.15000000000003</v>
      </c>
      <c r="AN71" s="32">
        <f>IFERROR('σ и σw, МПа'!AA71*$BG$2,"-")</f>
        <v>299.65000000000003</v>
      </c>
      <c r="AO71" s="32" t="str">
        <f>IFERROR('σ и σw, МПа'!AB71*$BG$2,"-")</f>
        <v>-</v>
      </c>
      <c r="AP71" s="33" t="str">
        <f>IFERROR('σ и σw, МПа'!AC71*$BG$2,"-")</f>
        <v>-</v>
      </c>
      <c r="AQ71" s="31">
        <f>IFERROR('σ и σw, МПа'!Q71*$BH$2,"-")</f>
        <v>583.94999999999993</v>
      </c>
      <c r="AR71" s="32">
        <f>IFERROR('σ и σw, МПа'!R71*$BH$2,"-")</f>
        <v>542.29999999999995</v>
      </c>
      <c r="AS71" s="32">
        <f>IFERROR('σ и σw, МПа'!S71*$BH$2,"-")</f>
        <v>508.3</v>
      </c>
      <c r="AT71" s="32">
        <f>IFERROR('σ и σw, МПа'!T71*$BH$2,"-")</f>
        <v>500.65</v>
      </c>
      <c r="AU71" s="32">
        <f>IFERROR('σ и σw, МПа'!U71*$BH$2,"-")</f>
        <v>500.65</v>
      </c>
      <c r="AV71" s="32">
        <f>IFERROR('σ и σw, МПа'!V71*$BH$2,"-")</f>
        <v>500.65</v>
      </c>
      <c r="AW71" s="32">
        <f>IFERROR('σ и σw, МПа'!W71*$BH$2,"-")</f>
        <v>491.3</v>
      </c>
      <c r="AX71" s="32">
        <f>IFERROR('σ и σw, МПа'!X71*$BH$2,"-")</f>
        <v>482.8</v>
      </c>
      <c r="AY71" s="32">
        <f>IFERROR('σ и σw, МПа'!Y71*$BH$2,"-")</f>
        <v>450.5</v>
      </c>
      <c r="AZ71" s="32">
        <f>IFERROR('σ и σw, МПа'!Z71*$BH$2,"-")</f>
        <v>417.34999999999997</v>
      </c>
      <c r="BA71" s="32">
        <f>IFERROR('σ и σw, МПа'!AA71*$BH$2,"-")</f>
        <v>391.84999999999997</v>
      </c>
      <c r="BB71" s="32" t="str">
        <f>IFERROR('σ и σw, МПа'!AB71*$BH$2,"-")</f>
        <v>-</v>
      </c>
      <c r="BC71" s="33" t="str">
        <f>IFERROR('σ и σw, МПа'!AC71*$BH$2,"-")</f>
        <v>-</v>
      </c>
    </row>
    <row r="72" spans="1:55" ht="25.5" x14ac:dyDescent="0.25">
      <c r="A72" s="10" t="str">
        <f>INDEX('Обработка исходного'!B:B,ROW($B$3)+4*(ROW($B72)-ROW($B$3)))</f>
        <v>Сталь легированная</v>
      </c>
      <c r="B72" s="47" t="str">
        <f>INDEX('Обработка исходного'!D:D,ROW($B$3)+4*(ROW($B72)-ROW($B$3)))</f>
        <v>30Х</v>
      </c>
      <c r="C72" s="27" t="str">
        <f>'Rp0,2, МПа'!C72</f>
        <v>Прутки, полосы диаметром или толщиной от 150 до 250 мм</v>
      </c>
      <c r="D72" s="31">
        <f>IFERROR('σ и σw, МПа'!D72*$BE$2,"-")</f>
        <v>339.61538461538458</v>
      </c>
      <c r="E72" s="32">
        <f>IFERROR('σ и σw, МПа'!E72*$BE$2,"-")</f>
        <v>324.61538461538458</v>
      </c>
      <c r="F72" s="32">
        <f>IFERROR('σ и σw, МПа'!F72*$BE$2,"-")</f>
        <v>313.07692307692309</v>
      </c>
      <c r="G72" s="32">
        <f>IFERROR('σ и σw, МПа'!G72*$BE$2,"-")</f>
        <v>313.07692307692309</v>
      </c>
      <c r="H72" s="32">
        <f>IFERROR('σ и σw, МПа'!H72*$BE$2,"-")</f>
        <v>301.92307692307691</v>
      </c>
      <c r="I72" s="32">
        <f>IFERROR('σ и σw, МПа'!I72*$BE$2,"-")</f>
        <v>290.38461538461536</v>
      </c>
      <c r="J72" s="32">
        <f>IFERROR('σ и σw, МПа'!J72*$BE$2,"-")</f>
        <v>279.23076923076923</v>
      </c>
      <c r="K72" s="32">
        <f>IFERROR('σ и σw, МПа'!K72*$BE$2,"-")</f>
        <v>271.53846153846155</v>
      </c>
      <c r="L72" s="32">
        <f>IFERROR('σ и σw, МПа'!L72*$BE$2,"-")</f>
        <v>264.23076923076923</v>
      </c>
      <c r="M72" s="32">
        <f>IFERROR('σ и σw, МПа'!M72*$BE$2,"-")</f>
        <v>233.84615384615384</v>
      </c>
      <c r="N72" s="32">
        <f>IFERROR('σ и σw, МПа'!N72*$BE$2,"-")</f>
        <v>203.84615384615384</v>
      </c>
      <c r="O72" s="32" t="str">
        <f>IFERROR('σ и σw, МПа'!O72*$BE$2,"-")</f>
        <v>-</v>
      </c>
      <c r="P72" s="33" t="str">
        <f>IFERROR('σ и σw, МПа'!P72*$BE$2,"-")</f>
        <v>-</v>
      </c>
      <c r="Q72" s="31">
        <f>IFERROR('σ и σw, МПа'!D72*$BF$2,"-")</f>
        <v>441.5</v>
      </c>
      <c r="R72" s="32">
        <f>IFERROR('σ и σw, МПа'!E72*$BF$2,"-")</f>
        <v>422</v>
      </c>
      <c r="S72" s="32">
        <f>IFERROR('σ и σw, МПа'!F72*$BF$2,"-")</f>
        <v>407.00000000000006</v>
      </c>
      <c r="T72" s="32">
        <f>IFERROR('σ и σw, МПа'!G72*$BF$2,"-")</f>
        <v>407.00000000000006</v>
      </c>
      <c r="U72" s="32">
        <f>IFERROR('σ и σw, МПа'!H72*$BF$2,"-")</f>
        <v>392.5</v>
      </c>
      <c r="V72" s="32">
        <f>IFERROR('σ и σw, МПа'!I72*$BF$2,"-")</f>
        <v>377.5</v>
      </c>
      <c r="W72" s="32">
        <f>IFERROR('σ и σw, МПа'!J72*$BF$2,"-")</f>
        <v>363</v>
      </c>
      <c r="X72" s="32">
        <f>IFERROR('σ и σw, МПа'!K72*$BF$2,"-")</f>
        <v>353</v>
      </c>
      <c r="Y72" s="32">
        <f>IFERROR('σ и σw, МПа'!L72*$BF$2,"-")</f>
        <v>343.5</v>
      </c>
      <c r="Z72" s="32">
        <f>IFERROR('σ и σw, МПа'!M72*$BF$2,"-")</f>
        <v>304</v>
      </c>
      <c r="AA72" s="32">
        <f>IFERROR('σ и σw, МПа'!N72*$BF$2,"-")</f>
        <v>265</v>
      </c>
      <c r="AB72" s="32" t="str">
        <f>IFERROR('σ и σw, МПа'!O72*$BF$2,"-")</f>
        <v>-</v>
      </c>
      <c r="AC72" s="33" t="str">
        <f>IFERROR('σ и σw, МПа'!P72*$BF$2,"-")</f>
        <v>-</v>
      </c>
      <c r="AD72" s="31">
        <f>IFERROR('σ и σw, МПа'!Q72*$BG$2,"-")</f>
        <v>446.55</v>
      </c>
      <c r="AE72" s="32">
        <f>IFERROR('σ и σw, МПа'!R72*$BG$2,"-")</f>
        <v>414.7</v>
      </c>
      <c r="AF72" s="32">
        <f>IFERROR('σ и σw, МПа'!S72*$BG$2,"-")</f>
        <v>388.7</v>
      </c>
      <c r="AG72" s="32">
        <f>IFERROR('σ и σw, МПа'!T72*$BG$2,"-")</f>
        <v>382.85</v>
      </c>
      <c r="AH72" s="32">
        <f>IFERROR('σ и σw, МПа'!U72*$BG$2,"-")</f>
        <v>382.85</v>
      </c>
      <c r="AI72" s="32">
        <f>IFERROR('σ и σw, МПа'!V72*$BG$2,"-")</f>
        <v>382.85</v>
      </c>
      <c r="AJ72" s="32">
        <f>IFERROR('σ и σw, МПа'!W72*$BG$2,"-")</f>
        <v>382.85</v>
      </c>
      <c r="AK72" s="32">
        <f>IFERROR('σ и σw, МПа'!X72*$BG$2,"-")</f>
        <v>369.85</v>
      </c>
      <c r="AL72" s="32">
        <f>IFERROR('σ и σw, МПа'!Y72*$BG$2,"-")</f>
        <v>344.5</v>
      </c>
      <c r="AM72" s="32">
        <f>IFERROR('σ и σw, МПа'!Z72*$BG$2,"-")</f>
        <v>319.15000000000003</v>
      </c>
      <c r="AN72" s="32">
        <f>IFERROR('σ и σw, МПа'!AA72*$BG$2,"-")</f>
        <v>299.65000000000003</v>
      </c>
      <c r="AO72" s="32" t="str">
        <f>IFERROR('σ и σw, МПа'!AB72*$BG$2,"-")</f>
        <v>-</v>
      </c>
      <c r="AP72" s="33" t="str">
        <f>IFERROR('σ и σw, МПа'!AC72*$BG$2,"-")</f>
        <v>-</v>
      </c>
      <c r="AQ72" s="31">
        <f>IFERROR('σ и σw, МПа'!Q72*$BH$2,"-")</f>
        <v>583.94999999999993</v>
      </c>
      <c r="AR72" s="32">
        <f>IFERROR('σ и σw, МПа'!R72*$BH$2,"-")</f>
        <v>542.29999999999995</v>
      </c>
      <c r="AS72" s="32">
        <f>IFERROR('σ и σw, МПа'!S72*$BH$2,"-")</f>
        <v>508.3</v>
      </c>
      <c r="AT72" s="32">
        <f>IFERROR('σ и σw, МПа'!T72*$BH$2,"-")</f>
        <v>500.65</v>
      </c>
      <c r="AU72" s="32">
        <f>IFERROR('σ и σw, МПа'!U72*$BH$2,"-")</f>
        <v>500.65</v>
      </c>
      <c r="AV72" s="32">
        <f>IFERROR('σ и σw, МПа'!V72*$BH$2,"-")</f>
        <v>500.65</v>
      </c>
      <c r="AW72" s="32">
        <f>IFERROR('σ и σw, МПа'!W72*$BH$2,"-")</f>
        <v>500.65</v>
      </c>
      <c r="AX72" s="32">
        <f>IFERROR('σ и σw, МПа'!X72*$BH$2,"-")</f>
        <v>483.65</v>
      </c>
      <c r="AY72" s="32">
        <f>IFERROR('σ и σw, МПа'!Y72*$BH$2,"-")</f>
        <v>450.5</v>
      </c>
      <c r="AZ72" s="32">
        <f>IFERROR('σ и σw, МПа'!Z72*$BH$2,"-")</f>
        <v>417.34999999999997</v>
      </c>
      <c r="BA72" s="32">
        <f>IFERROR('σ и σw, МПа'!AA72*$BH$2,"-")</f>
        <v>391.84999999999997</v>
      </c>
      <c r="BB72" s="32" t="str">
        <f>IFERROR('σ и σw, МПа'!AB72*$BH$2,"-")</f>
        <v>-</v>
      </c>
      <c r="BC72" s="33" t="str">
        <f>IFERROR('σ и σw, МПа'!AC72*$BH$2,"-")</f>
        <v>-</v>
      </c>
    </row>
    <row r="73" spans="1:55" x14ac:dyDescent="0.25">
      <c r="A73" s="10" t="str">
        <f>INDEX('Обработка исходного'!B:B,ROW($B$3)+4*(ROW($B73)-ROW($B$3)))</f>
        <v>Сталь легированная</v>
      </c>
      <c r="B73" s="47" t="str">
        <f>INDEX('Обработка исходного'!D:D,ROW($B$3)+4*(ROW($B73)-ROW($B$3)))</f>
        <v>30Х</v>
      </c>
      <c r="C73" s="27" t="str">
        <f>'Rp0,2, МПа'!C73</f>
        <v>Поковки толщиной до 100 мм, КП395*</v>
      </c>
      <c r="D73" s="31">
        <f>IFERROR('σ и σw, МПа'!D73*$BE$2,"-")</f>
        <v>236.53846153846152</v>
      </c>
      <c r="E73" s="32">
        <f>IFERROR('σ и σw, МПа'!E73*$BE$2,"-")</f>
        <v>226.53846153846152</v>
      </c>
      <c r="F73" s="32">
        <f>IFERROR('σ и σw, МПа'!F73*$BE$2,"-")</f>
        <v>218.84615384615384</v>
      </c>
      <c r="G73" s="32">
        <f>IFERROR('σ и σw, МПа'!G73*$BE$2,"-")</f>
        <v>218.84615384615384</v>
      </c>
      <c r="H73" s="32">
        <f>IFERROR('σ и σw, МПа'!H73*$BE$2,"-")</f>
        <v>211.15384615384616</v>
      </c>
      <c r="I73" s="32">
        <f>IFERROR('σ и σw, МПа'!I73*$BE$2,"-")</f>
        <v>203.84615384615384</v>
      </c>
      <c r="J73" s="32">
        <f>IFERROR('σ и σw, МПа'!J73*$BE$2,"-")</f>
        <v>196.15384615384616</v>
      </c>
      <c r="K73" s="32">
        <f>IFERROR('σ и σw, МПа'!K73*$BE$2,"-")</f>
        <v>188.84615384615384</v>
      </c>
      <c r="L73" s="32">
        <f>IFERROR('σ и σw, МПа'!L73*$BE$2,"-")</f>
        <v>185</v>
      </c>
      <c r="M73" s="32">
        <f>IFERROR('σ и σw, МПа'!M73*$BE$2,"-")</f>
        <v>162.30769230769229</v>
      </c>
      <c r="N73" s="32">
        <f>IFERROR('σ и σw, МПа'!N73*$BE$2,"-")</f>
        <v>143.46153846153845</v>
      </c>
      <c r="O73" s="32" t="str">
        <f>IFERROR('σ и σw, МПа'!O73*$BE$2,"-")</f>
        <v>-</v>
      </c>
      <c r="P73" s="33" t="str">
        <f>IFERROR('σ и σw, МПа'!P73*$BE$2,"-")</f>
        <v>-</v>
      </c>
      <c r="Q73" s="31">
        <f>IFERROR('σ и σw, МПа'!D73*$BF$2,"-")</f>
        <v>307.5</v>
      </c>
      <c r="R73" s="32">
        <f>IFERROR('σ и σw, МПа'!E73*$BF$2,"-")</f>
        <v>294.5</v>
      </c>
      <c r="S73" s="32">
        <f>IFERROR('σ и σw, МПа'!F73*$BF$2,"-")</f>
        <v>284.5</v>
      </c>
      <c r="T73" s="32">
        <f>IFERROR('σ и σw, МПа'!G73*$BF$2,"-")</f>
        <v>284.5</v>
      </c>
      <c r="U73" s="32">
        <f>IFERROR('σ и σw, МПа'!H73*$BF$2,"-")</f>
        <v>274.5</v>
      </c>
      <c r="V73" s="32">
        <f>IFERROR('σ и σw, МПа'!I73*$BF$2,"-")</f>
        <v>265</v>
      </c>
      <c r="W73" s="32">
        <f>IFERROR('σ и σw, МПа'!J73*$BF$2,"-")</f>
        <v>255.00000000000003</v>
      </c>
      <c r="X73" s="32">
        <f>IFERROR('σ и σw, МПа'!K73*$BF$2,"-")</f>
        <v>245.5</v>
      </c>
      <c r="Y73" s="32">
        <f>IFERROR('σ и σw, МПа'!L73*$BF$2,"-")</f>
        <v>240.5</v>
      </c>
      <c r="Z73" s="32">
        <f>IFERROR('σ и σw, МПа'!M73*$BF$2,"-")</f>
        <v>211</v>
      </c>
      <c r="AA73" s="32">
        <f>IFERROR('σ и σw, МПа'!N73*$BF$2,"-")</f>
        <v>186.5</v>
      </c>
      <c r="AB73" s="32" t="str">
        <f>IFERROR('σ и σw, МПа'!O73*$BF$2,"-")</f>
        <v>-</v>
      </c>
      <c r="AC73" s="33" t="str">
        <f>IFERROR('σ и σw, МПа'!P73*$BF$2,"-")</f>
        <v>-</v>
      </c>
      <c r="AD73" s="31">
        <f>IFERROR('σ и σw, МПа'!Q73*$BG$2,"-")</f>
        <v>256.75</v>
      </c>
      <c r="AE73" s="32">
        <f>IFERROR('σ и σw, МПа'!R73*$BG$2,"-")</f>
        <v>235.95000000000002</v>
      </c>
      <c r="AF73" s="32">
        <f>IFERROR('σ и σw, МПа'!S73*$BG$2,"-")</f>
        <v>222.95000000000002</v>
      </c>
      <c r="AG73" s="32">
        <f>IFERROR('σ и σw, МПа'!T73*$BG$2,"-")</f>
        <v>216.45000000000002</v>
      </c>
      <c r="AH73" s="32">
        <f>IFERROR('σ и σw, МПа'!U73*$BG$2,"-")</f>
        <v>216.45000000000002</v>
      </c>
      <c r="AI73" s="32">
        <f>IFERROR('σ и σw, МПа'!V73*$BG$2,"-")</f>
        <v>216.45000000000002</v>
      </c>
      <c r="AJ73" s="32">
        <f>IFERROR('σ и σw, МПа'!W73*$BG$2,"-")</f>
        <v>209.95000000000002</v>
      </c>
      <c r="AK73" s="32">
        <f>IFERROR('σ и σw, МПа'!X73*$BG$2,"-")</f>
        <v>209.95000000000002</v>
      </c>
      <c r="AL73" s="32">
        <f>IFERROR('σ и σw, МПа'!Y73*$BG$2,"-")</f>
        <v>197.6</v>
      </c>
      <c r="AM73" s="32">
        <f>IFERROR('σ и σw, МПа'!Z73*$BG$2,"-")</f>
        <v>184.6</v>
      </c>
      <c r="AN73" s="32">
        <f>IFERROR('σ и σw, МПа'!AA73*$BG$2,"-")</f>
        <v>172.25</v>
      </c>
      <c r="AO73" s="32" t="str">
        <f>IFERROR('σ и σw, МПа'!AB73*$BG$2,"-")</f>
        <v>-</v>
      </c>
      <c r="AP73" s="33" t="str">
        <f>IFERROR('σ и σw, МПа'!AC73*$BG$2,"-")</f>
        <v>-</v>
      </c>
      <c r="AQ73" s="31">
        <f>IFERROR('σ и σw, МПа'!Q73*$BH$2,"-")</f>
        <v>335.75</v>
      </c>
      <c r="AR73" s="32">
        <f>IFERROR('σ и σw, МПа'!R73*$BH$2,"-")</f>
        <v>308.55</v>
      </c>
      <c r="AS73" s="32">
        <f>IFERROR('σ и σw, МПа'!S73*$BH$2,"-")</f>
        <v>291.55</v>
      </c>
      <c r="AT73" s="32">
        <f>IFERROR('σ и σw, МПа'!T73*$BH$2,"-")</f>
        <v>283.05</v>
      </c>
      <c r="AU73" s="32">
        <f>IFERROR('σ и σw, МПа'!U73*$BH$2,"-")</f>
        <v>283.05</v>
      </c>
      <c r="AV73" s="32">
        <f>IFERROR('σ и σw, МПа'!V73*$BH$2,"-")</f>
        <v>283.05</v>
      </c>
      <c r="AW73" s="32">
        <f>IFERROR('σ и σw, МПа'!W73*$BH$2,"-")</f>
        <v>274.55</v>
      </c>
      <c r="AX73" s="32">
        <f>IFERROR('σ и σw, МПа'!X73*$BH$2,"-")</f>
        <v>274.55</v>
      </c>
      <c r="AY73" s="32">
        <f>IFERROR('σ и σw, МПа'!Y73*$BH$2,"-")</f>
        <v>258.39999999999998</v>
      </c>
      <c r="AZ73" s="32">
        <f>IFERROR('σ и σw, МПа'!Z73*$BH$2,"-")</f>
        <v>241.4</v>
      </c>
      <c r="BA73" s="32">
        <f>IFERROR('σ и σw, МПа'!AA73*$BH$2,"-")</f>
        <v>225.25</v>
      </c>
      <c r="BB73" s="32" t="str">
        <f>IFERROR('σ и σw, МПа'!AB73*$BH$2,"-")</f>
        <v>-</v>
      </c>
      <c r="BC73" s="33" t="str">
        <f>IFERROR('σ и σw, МПа'!AC73*$BH$2,"-")</f>
        <v>-</v>
      </c>
    </row>
    <row r="74" spans="1:55" x14ac:dyDescent="0.25">
      <c r="A74" s="10" t="str">
        <f>INDEX('Обработка исходного'!B:B,ROW($B$3)+4*(ROW($B74)-ROW($B$3)))</f>
        <v>Сталь легированная</v>
      </c>
      <c r="B74" s="47" t="str">
        <f>INDEX('Обработка исходного'!D:D,ROW($B$3)+4*(ROW($B74)-ROW($B$3)))</f>
        <v>35Х</v>
      </c>
      <c r="C74" s="27" t="str">
        <f>'Rp0,2, МПа'!C74</f>
        <v>Поковки диаметром до 100 мм, КП275*</v>
      </c>
      <c r="D74" s="31">
        <f>IFERROR('σ и σw, МПа'!D74*$BE$2,"-")</f>
        <v>183.33333333333334</v>
      </c>
      <c r="E74" s="32">
        <f>IFERROR('σ и σw, МПа'!E74*$BE$2,"-")</f>
        <v>176.66666666666666</v>
      </c>
      <c r="F74" s="32">
        <f>IFERROR('σ и σw, МПа'!F74*$BE$2,"-")</f>
        <v>176.66666666666666</v>
      </c>
      <c r="G74" s="32">
        <f>IFERROR('σ и σw, МПа'!G74*$BE$2,"-")</f>
        <v>170</v>
      </c>
      <c r="H74" s="32">
        <f>IFERROR('σ и σw, МПа'!H74*$BE$2,"-")</f>
        <v>163.33333333333334</v>
      </c>
      <c r="I74" s="32">
        <f>IFERROR('σ и σw, МПа'!I74*$BE$2,"-")</f>
        <v>163.33333333333334</v>
      </c>
      <c r="J74" s="32">
        <f>IFERROR('σ и σw, МПа'!J74*$BE$2,"-")</f>
        <v>150.66666666666666</v>
      </c>
      <c r="K74" s="32">
        <f>IFERROR('σ и σw, МПа'!K74*$BE$2,"-")</f>
        <v>144</v>
      </c>
      <c r="L74" s="32">
        <f>IFERROR('σ и σw, МПа'!L74*$BE$2,"-")</f>
        <v>128.46153846153845</v>
      </c>
      <c r="M74" s="32">
        <f>IFERROR('σ и σw, МПа'!M74*$BE$2,"-")</f>
        <v>118</v>
      </c>
      <c r="N74" s="32">
        <f>IFERROR('σ и σw, МПа'!N74*$BE$2,"-")</f>
        <v>104.66666666666667</v>
      </c>
      <c r="O74" s="32" t="str">
        <f>IFERROR('σ и σw, МПа'!O74*$BE$2,"-")</f>
        <v>-</v>
      </c>
      <c r="P74" s="33" t="str">
        <f>IFERROR('σ и σw, МПа'!P74*$BE$2,"-")</f>
        <v>-</v>
      </c>
      <c r="Q74" s="31">
        <f>IFERROR('σ и σw, МПа'!D74*$BF$2,"-")</f>
        <v>238.33333333333334</v>
      </c>
      <c r="R74" s="32">
        <f>IFERROR('σ и σw, МПа'!E74*$BF$2,"-")</f>
        <v>229.66666666666666</v>
      </c>
      <c r="S74" s="32">
        <f>IFERROR('σ и σw, МПа'!F74*$BF$2,"-")</f>
        <v>229.66666666666666</v>
      </c>
      <c r="T74" s="32">
        <f>IFERROR('σ и σw, МПа'!G74*$BF$2,"-")</f>
        <v>221</v>
      </c>
      <c r="U74" s="32">
        <f>IFERROR('σ и σw, МПа'!H74*$BF$2,"-")</f>
        <v>212.33333333333334</v>
      </c>
      <c r="V74" s="32">
        <f>IFERROR('σ и σw, МПа'!I74*$BF$2,"-")</f>
        <v>212.33333333333334</v>
      </c>
      <c r="W74" s="32">
        <f>IFERROR('σ и σw, МПа'!J74*$BF$2,"-")</f>
        <v>195.86666666666667</v>
      </c>
      <c r="X74" s="32">
        <f>IFERROR('σ и σw, МПа'!K74*$BF$2,"-")</f>
        <v>187.20000000000002</v>
      </c>
      <c r="Y74" s="32">
        <f>IFERROR('σ и σw, МПа'!L74*$BF$2,"-")</f>
        <v>167</v>
      </c>
      <c r="Z74" s="32">
        <f>IFERROR('σ и σw, МПа'!M74*$BF$2,"-")</f>
        <v>153.4</v>
      </c>
      <c r="AA74" s="32">
        <f>IFERROR('σ и σw, МПа'!N74*$BF$2,"-")</f>
        <v>136.06666666666669</v>
      </c>
      <c r="AB74" s="32" t="str">
        <f>IFERROR('σ и σw, МПа'!O74*$BF$2,"-")</f>
        <v>-</v>
      </c>
      <c r="AC74" s="33" t="str">
        <f>IFERROR('σ и σw, МПа'!P74*$BF$2,"-")</f>
        <v>-</v>
      </c>
      <c r="AD74" s="31">
        <f>IFERROR('σ и σw, МПа'!Q74*$BG$2,"-")</f>
        <v>178.75</v>
      </c>
      <c r="AE74" s="32">
        <f>IFERROR('σ и σw, МПа'!R74*$BG$2,"-")</f>
        <v>172.25</v>
      </c>
      <c r="AF74" s="32">
        <f>IFERROR('σ и σw, МПа'!S74*$BG$2,"-")</f>
        <v>172.25</v>
      </c>
      <c r="AG74" s="32">
        <f>IFERROR('σ и σw, МПа'!T74*$BG$2,"-")</f>
        <v>165.75</v>
      </c>
      <c r="AH74" s="32">
        <f>IFERROR('σ и σw, МПа'!U74*$BG$2,"-")</f>
        <v>159.25</v>
      </c>
      <c r="AI74" s="32">
        <f>IFERROR('σ и σw, МПа'!V74*$BG$2,"-")</f>
        <v>159.25</v>
      </c>
      <c r="AJ74" s="32">
        <f>IFERROR('σ и σw, МПа'!W74*$BG$2,"-")</f>
        <v>146.9</v>
      </c>
      <c r="AK74" s="32">
        <f>IFERROR('σ и σw, МПа'!X74*$BG$2,"-")</f>
        <v>140.4</v>
      </c>
      <c r="AL74" s="32">
        <f>IFERROR('σ и σw, МПа'!Y74*$BG$2,"-")</f>
        <v>140.4</v>
      </c>
      <c r="AM74" s="32">
        <f>IFERROR('σ и σw, МПа'!Z74*$BG$2,"-")</f>
        <v>115.05</v>
      </c>
      <c r="AN74" s="32">
        <f>IFERROR('σ и σw, МПа'!AA74*$BG$2,"-")</f>
        <v>102.05</v>
      </c>
      <c r="AO74" s="32" t="str">
        <f>IFERROR('σ и σw, МПа'!AB74*$BG$2,"-")</f>
        <v>-</v>
      </c>
      <c r="AP74" s="33" t="str">
        <f>IFERROR('σ и σw, МПа'!AC74*$BG$2,"-")</f>
        <v>-</v>
      </c>
      <c r="AQ74" s="31">
        <f>IFERROR('σ и σw, МПа'!Q74*$BH$2,"-")</f>
        <v>233.75</v>
      </c>
      <c r="AR74" s="32">
        <f>IFERROR('σ и σw, МПа'!R74*$BH$2,"-")</f>
        <v>225.25</v>
      </c>
      <c r="AS74" s="32">
        <f>IFERROR('σ и σw, МПа'!S74*$BH$2,"-")</f>
        <v>225.25</v>
      </c>
      <c r="AT74" s="32">
        <f>IFERROR('σ и σw, МПа'!T74*$BH$2,"-")</f>
        <v>216.75</v>
      </c>
      <c r="AU74" s="32">
        <f>IFERROR('σ и σw, МПа'!U74*$BH$2,"-")</f>
        <v>208.25</v>
      </c>
      <c r="AV74" s="32">
        <f>IFERROR('σ и σw, МПа'!V74*$BH$2,"-")</f>
        <v>208.25</v>
      </c>
      <c r="AW74" s="32">
        <f>IFERROR('σ и σw, МПа'!W74*$BH$2,"-")</f>
        <v>192.1</v>
      </c>
      <c r="AX74" s="32">
        <f>IFERROR('σ и σw, МПа'!X74*$BH$2,"-")</f>
        <v>183.6</v>
      </c>
      <c r="AY74" s="32">
        <f>IFERROR('σ и σw, МПа'!Y74*$BH$2,"-")</f>
        <v>183.6</v>
      </c>
      <c r="AZ74" s="32">
        <f>IFERROR('σ и σw, МПа'!Z74*$BH$2,"-")</f>
        <v>150.44999999999999</v>
      </c>
      <c r="BA74" s="32">
        <f>IFERROR('σ и σw, МПа'!AA74*$BH$2,"-")</f>
        <v>133.44999999999999</v>
      </c>
      <c r="BB74" s="32" t="str">
        <f>IFERROR('σ и σw, МПа'!AB74*$BH$2,"-")</f>
        <v>-</v>
      </c>
      <c r="BC74" s="33" t="str">
        <f>IFERROR('σ и σw, МПа'!AC74*$BH$2,"-")</f>
        <v>-</v>
      </c>
    </row>
    <row r="75" spans="1:55" x14ac:dyDescent="0.25">
      <c r="A75" s="10" t="str">
        <f>INDEX('Обработка исходного'!B:B,ROW($B$3)+4*(ROW($B75)-ROW($B$3)))</f>
        <v>Сталь легированная</v>
      </c>
      <c r="B75" s="47" t="str">
        <f>INDEX('Обработка исходного'!D:D,ROW($B$3)+4*(ROW($B75)-ROW($B$3)))</f>
        <v>35Х</v>
      </c>
      <c r="C75" s="27" t="str">
        <f>'Rp0,2, МПа'!C75</f>
        <v>Поковки диаметром от 300 до 800 мм, КП275*</v>
      </c>
      <c r="D75" s="31">
        <f>IFERROR('σ и σw, МПа'!D75*$BE$2,"-")</f>
        <v>183.33333333333334</v>
      </c>
      <c r="E75" s="32">
        <f>IFERROR('σ и σw, МПа'!E75*$BE$2,"-")</f>
        <v>176.66666666666666</v>
      </c>
      <c r="F75" s="32">
        <f>IFERROR('σ и σw, МПа'!F75*$BE$2,"-")</f>
        <v>176.66666666666666</v>
      </c>
      <c r="G75" s="32">
        <f>IFERROR('σ и σw, МПа'!G75*$BE$2,"-")</f>
        <v>170</v>
      </c>
      <c r="H75" s="32">
        <f>IFERROR('σ и σw, МПа'!H75*$BE$2,"-")</f>
        <v>163.33333333333334</v>
      </c>
      <c r="I75" s="32">
        <f>IFERROR('σ и σw, МПа'!I75*$BE$2,"-")</f>
        <v>163.33333333333334</v>
      </c>
      <c r="J75" s="32">
        <f>IFERROR('σ и σw, МПа'!J75*$BE$2,"-")</f>
        <v>150.66666666666666</v>
      </c>
      <c r="K75" s="32">
        <f>IFERROR('σ и σw, МПа'!K75*$BE$2,"-")</f>
        <v>144</v>
      </c>
      <c r="L75" s="32">
        <f>IFERROR('σ и σw, МПа'!L75*$BE$2,"-")</f>
        <v>128.46153846153845</v>
      </c>
      <c r="M75" s="32">
        <f>IFERROR('σ и σw, МПа'!M75*$BE$2,"-")</f>
        <v>118</v>
      </c>
      <c r="N75" s="32">
        <f>IFERROR('σ и σw, МПа'!N75*$BE$2,"-")</f>
        <v>104.66666666666667</v>
      </c>
      <c r="O75" s="32" t="str">
        <f>IFERROR('σ и σw, МПа'!O75*$BE$2,"-")</f>
        <v>-</v>
      </c>
      <c r="P75" s="33" t="str">
        <f>IFERROR('σ и σw, МПа'!P75*$BE$2,"-")</f>
        <v>-</v>
      </c>
      <c r="Q75" s="31">
        <f>IFERROR('σ и σw, МПа'!D75*$BF$2,"-")</f>
        <v>238.33333333333334</v>
      </c>
      <c r="R75" s="32">
        <f>IFERROR('σ и σw, МПа'!E75*$BF$2,"-")</f>
        <v>229.66666666666666</v>
      </c>
      <c r="S75" s="32">
        <f>IFERROR('σ и σw, МПа'!F75*$BF$2,"-")</f>
        <v>229.66666666666666</v>
      </c>
      <c r="T75" s="32">
        <f>IFERROR('σ и σw, МПа'!G75*$BF$2,"-")</f>
        <v>221</v>
      </c>
      <c r="U75" s="32">
        <f>IFERROR('σ и σw, МПа'!H75*$BF$2,"-")</f>
        <v>212.33333333333334</v>
      </c>
      <c r="V75" s="32">
        <f>IFERROR('σ и σw, МПа'!I75*$BF$2,"-")</f>
        <v>212.33333333333334</v>
      </c>
      <c r="W75" s="32">
        <f>IFERROR('σ и σw, МПа'!J75*$BF$2,"-")</f>
        <v>195.86666666666667</v>
      </c>
      <c r="X75" s="32">
        <f>IFERROR('σ и σw, МПа'!K75*$BF$2,"-")</f>
        <v>187.20000000000002</v>
      </c>
      <c r="Y75" s="32">
        <f>IFERROR('σ и σw, МПа'!L75*$BF$2,"-")</f>
        <v>167</v>
      </c>
      <c r="Z75" s="32">
        <f>IFERROR('σ и σw, МПа'!M75*$BF$2,"-")</f>
        <v>153.4</v>
      </c>
      <c r="AA75" s="32">
        <f>IFERROR('σ и σw, МПа'!N75*$BF$2,"-")</f>
        <v>136.06666666666669</v>
      </c>
      <c r="AB75" s="32" t="str">
        <f>IFERROR('σ и σw, МПа'!O75*$BF$2,"-")</f>
        <v>-</v>
      </c>
      <c r="AC75" s="33" t="str">
        <f>IFERROR('σ и σw, МПа'!P75*$BF$2,"-")</f>
        <v>-</v>
      </c>
      <c r="AD75" s="31">
        <f>IFERROR('σ и σw, МПа'!Q75*$BG$2,"-")</f>
        <v>178.75</v>
      </c>
      <c r="AE75" s="32">
        <f>IFERROR('σ и σw, МПа'!R75*$BG$2,"-")</f>
        <v>172.25</v>
      </c>
      <c r="AF75" s="32">
        <f>IFERROR('σ и σw, МПа'!S75*$BG$2,"-")</f>
        <v>172.25</v>
      </c>
      <c r="AG75" s="32">
        <f>IFERROR('σ и σw, МПа'!T75*$BG$2,"-")</f>
        <v>165.75</v>
      </c>
      <c r="AH75" s="32">
        <f>IFERROR('σ и σw, МПа'!U75*$BG$2,"-")</f>
        <v>159.25</v>
      </c>
      <c r="AI75" s="32">
        <f>IFERROR('σ и σw, МПа'!V75*$BG$2,"-")</f>
        <v>159.25</v>
      </c>
      <c r="AJ75" s="32">
        <f>IFERROR('σ и σw, МПа'!W75*$BG$2,"-")</f>
        <v>146.9</v>
      </c>
      <c r="AK75" s="32">
        <f>IFERROR('σ и σw, МПа'!X75*$BG$2,"-")</f>
        <v>140.4</v>
      </c>
      <c r="AL75" s="32">
        <f>IFERROR('σ и σw, МПа'!Y75*$BG$2,"-")</f>
        <v>140.4</v>
      </c>
      <c r="AM75" s="32">
        <f>IFERROR('σ и σw, МПа'!Z75*$BG$2,"-")</f>
        <v>115.05</v>
      </c>
      <c r="AN75" s="32">
        <f>IFERROR('σ и σw, МПа'!AA75*$BG$2,"-")</f>
        <v>102.05</v>
      </c>
      <c r="AO75" s="32" t="str">
        <f>IFERROR('σ и σw, МПа'!AB75*$BG$2,"-")</f>
        <v>-</v>
      </c>
      <c r="AP75" s="33" t="str">
        <f>IFERROR('σ и σw, МПа'!AC75*$BG$2,"-")</f>
        <v>-</v>
      </c>
      <c r="AQ75" s="31">
        <f>IFERROR('σ и σw, МПа'!Q75*$BH$2,"-")</f>
        <v>233.75</v>
      </c>
      <c r="AR75" s="32">
        <f>IFERROR('σ и σw, МПа'!R75*$BH$2,"-")</f>
        <v>225.25</v>
      </c>
      <c r="AS75" s="32">
        <f>IFERROR('σ и σw, МПа'!S75*$BH$2,"-")</f>
        <v>225.25</v>
      </c>
      <c r="AT75" s="32">
        <f>IFERROR('σ и σw, МПа'!T75*$BH$2,"-")</f>
        <v>216.75</v>
      </c>
      <c r="AU75" s="32">
        <f>IFERROR('σ и σw, МПа'!U75*$BH$2,"-")</f>
        <v>208.25</v>
      </c>
      <c r="AV75" s="32">
        <f>IFERROR('σ и σw, МПа'!V75*$BH$2,"-")</f>
        <v>208.25</v>
      </c>
      <c r="AW75" s="32">
        <f>IFERROR('σ и σw, МПа'!W75*$BH$2,"-")</f>
        <v>192.1</v>
      </c>
      <c r="AX75" s="32">
        <f>IFERROR('σ и σw, МПа'!X75*$BH$2,"-")</f>
        <v>183.6</v>
      </c>
      <c r="AY75" s="32">
        <f>IFERROR('σ и σw, МПа'!Y75*$BH$2,"-")</f>
        <v>183.6</v>
      </c>
      <c r="AZ75" s="32">
        <f>IFERROR('σ и σw, МПа'!Z75*$BH$2,"-")</f>
        <v>150.44999999999999</v>
      </c>
      <c r="BA75" s="32">
        <f>IFERROR('σ и σw, МПа'!AA75*$BH$2,"-")</f>
        <v>133.44999999999999</v>
      </c>
      <c r="BB75" s="32" t="str">
        <f>IFERROR('σ и σw, МПа'!AB75*$BH$2,"-")</f>
        <v>-</v>
      </c>
      <c r="BC75" s="33" t="str">
        <f>IFERROR('σ и σw, МПа'!AC75*$BH$2,"-")</f>
        <v>-</v>
      </c>
    </row>
    <row r="76" spans="1:55" x14ac:dyDescent="0.25">
      <c r="A76" s="10" t="str">
        <f>INDEX('Обработка исходного'!B:B,ROW($B$3)+4*(ROW($B76)-ROW($B$3)))</f>
        <v>Сталь легированная</v>
      </c>
      <c r="B76" s="47" t="str">
        <f>INDEX('Обработка исходного'!D:D,ROW($B$3)+4*(ROW($B76)-ROW($B$3)))</f>
        <v>35Х</v>
      </c>
      <c r="C76" s="27" t="str">
        <f>'Rp0,2, МПа'!C76</f>
        <v>Поковки диаметром до 100 мм, КП315*</v>
      </c>
      <c r="D76" s="31">
        <f>IFERROR('σ и σw, МПа'!D76*$BE$2,"-")</f>
        <v>210</v>
      </c>
      <c r="E76" s="32">
        <f>IFERROR('σ и σw, МПа'!E76*$BE$2,"-")</f>
        <v>202.66666666666666</v>
      </c>
      <c r="F76" s="32">
        <f>IFERROR('σ и σw, МПа'!F76*$BE$2,"-")</f>
        <v>202.66666666666666</v>
      </c>
      <c r="G76" s="32">
        <f>IFERROR('σ и σw, МПа'!G76*$BE$2,"-")</f>
        <v>196</v>
      </c>
      <c r="H76" s="32">
        <f>IFERROR('σ и σw, МПа'!H76*$BE$2,"-")</f>
        <v>189.33333333333334</v>
      </c>
      <c r="I76" s="32">
        <f>IFERROR('σ и σw, МПа'!I76*$BE$2,"-")</f>
        <v>189.33333333333334</v>
      </c>
      <c r="J76" s="32">
        <f>IFERROR('σ и σw, МПа'!J76*$BE$2,"-")</f>
        <v>170</v>
      </c>
      <c r="K76" s="32">
        <f>IFERROR('σ и σw, МПа'!K76*$BE$2,"-")</f>
        <v>163.33333333333334</v>
      </c>
      <c r="L76" s="32">
        <f>IFERROR('σ и σw, МПа'!L76*$BE$2,"-")</f>
        <v>135.76923076923077</v>
      </c>
      <c r="M76" s="32">
        <f>IFERROR('σ и σw, МПа'!M76*$BE$2,"-")</f>
        <v>137.33333333333334</v>
      </c>
      <c r="N76" s="32">
        <f>IFERROR('σ и σw, МПа'!N76*$BE$2,"-")</f>
        <v>113.07692307692307</v>
      </c>
      <c r="O76" s="32" t="str">
        <f>IFERROR('σ и σw, МПа'!O76*$BE$2,"-")</f>
        <v>-</v>
      </c>
      <c r="P76" s="33" t="str">
        <f>IFERROR('σ и σw, МПа'!P76*$BE$2,"-")</f>
        <v>-</v>
      </c>
      <c r="Q76" s="31">
        <f>IFERROR('σ и σw, МПа'!D76*$BF$2,"-")</f>
        <v>273</v>
      </c>
      <c r="R76" s="32">
        <f>IFERROR('σ и σw, МПа'!E76*$BF$2,"-")</f>
        <v>263.46666666666664</v>
      </c>
      <c r="S76" s="32">
        <f>IFERROR('σ и σw, МПа'!F76*$BF$2,"-")</f>
        <v>263.46666666666664</v>
      </c>
      <c r="T76" s="32">
        <f>IFERROR('σ и σw, МПа'!G76*$BF$2,"-")</f>
        <v>254.8</v>
      </c>
      <c r="U76" s="32">
        <f>IFERROR('σ и σw, МПа'!H76*$BF$2,"-")</f>
        <v>246.13333333333335</v>
      </c>
      <c r="V76" s="32">
        <f>IFERROR('σ и σw, МПа'!I76*$BF$2,"-")</f>
        <v>246.13333333333335</v>
      </c>
      <c r="W76" s="32">
        <f>IFERROR('σ и σw, МПа'!J76*$BF$2,"-")</f>
        <v>221</v>
      </c>
      <c r="X76" s="32">
        <f>IFERROR('σ и σw, МПа'!K76*$BF$2,"-")</f>
        <v>212.33333333333334</v>
      </c>
      <c r="Y76" s="32">
        <f>IFERROR('σ и σw, МПа'!L76*$BF$2,"-")</f>
        <v>176.5</v>
      </c>
      <c r="Z76" s="32">
        <f>IFERROR('σ и σw, МПа'!M76*$BF$2,"-")</f>
        <v>178.53333333333336</v>
      </c>
      <c r="AA76" s="32">
        <f>IFERROR('σ и σw, МПа'!N76*$BF$2,"-")</f>
        <v>147</v>
      </c>
      <c r="AB76" s="32" t="str">
        <f>IFERROR('σ и σw, МПа'!O76*$BF$2,"-")</f>
        <v>-</v>
      </c>
      <c r="AC76" s="33" t="str">
        <f>IFERROR('σ и σw, МПа'!P76*$BF$2,"-")</f>
        <v>-</v>
      </c>
      <c r="AD76" s="31">
        <f>IFERROR('σ и σw, МПа'!Q76*$BG$2,"-")</f>
        <v>204.75</v>
      </c>
      <c r="AE76" s="32">
        <f>IFERROR('σ и σw, МПа'!R76*$BG$2,"-")</f>
        <v>197.6</v>
      </c>
      <c r="AF76" s="32">
        <f>IFERROR('σ и σw, МПа'!S76*$BG$2,"-")</f>
        <v>197.6</v>
      </c>
      <c r="AG76" s="32">
        <f>IFERROR('σ и σw, МПа'!T76*$BG$2,"-")</f>
        <v>191.1</v>
      </c>
      <c r="AH76" s="32">
        <f>IFERROR('σ и σw, МПа'!U76*$BG$2,"-")</f>
        <v>184.6</v>
      </c>
      <c r="AI76" s="32">
        <f>IFERROR('σ и σw, МПа'!V76*$BG$2,"-")</f>
        <v>184.6</v>
      </c>
      <c r="AJ76" s="32">
        <f>IFERROR('σ и σw, МПа'!W76*$BG$2,"-")</f>
        <v>165.75</v>
      </c>
      <c r="AK76" s="32">
        <f>IFERROR('σ и σw, МПа'!X76*$BG$2,"-")</f>
        <v>159.25</v>
      </c>
      <c r="AL76" s="32">
        <f>IFERROR('σ и σw, МПа'!Y76*$BG$2,"-")</f>
        <v>159.25</v>
      </c>
      <c r="AM76" s="32">
        <f>IFERROR('σ и σw, МПа'!Z76*$BG$2,"-")</f>
        <v>133.9</v>
      </c>
      <c r="AN76" s="32">
        <f>IFERROR('σ и σw, МПа'!AA76*$BG$2,"-")</f>
        <v>115.05</v>
      </c>
      <c r="AO76" s="32" t="str">
        <f>IFERROR('σ и σw, МПа'!AB76*$BG$2,"-")</f>
        <v>-</v>
      </c>
      <c r="AP76" s="33" t="str">
        <f>IFERROR('σ и σw, МПа'!AC76*$BG$2,"-")</f>
        <v>-</v>
      </c>
      <c r="AQ76" s="31">
        <f>IFERROR('σ и σw, МПа'!Q76*$BH$2,"-")</f>
        <v>267.75</v>
      </c>
      <c r="AR76" s="32">
        <f>IFERROR('σ и σw, МПа'!R76*$BH$2,"-")</f>
        <v>258.39999999999998</v>
      </c>
      <c r="AS76" s="32">
        <f>IFERROR('σ и σw, МПа'!S76*$BH$2,"-")</f>
        <v>258.39999999999998</v>
      </c>
      <c r="AT76" s="32">
        <f>IFERROR('σ и σw, МПа'!T76*$BH$2,"-")</f>
        <v>249.9</v>
      </c>
      <c r="AU76" s="32">
        <f>IFERROR('σ и σw, МПа'!U76*$BH$2,"-")</f>
        <v>241.4</v>
      </c>
      <c r="AV76" s="32">
        <f>IFERROR('σ и σw, МПа'!V76*$BH$2,"-")</f>
        <v>241.4</v>
      </c>
      <c r="AW76" s="32">
        <f>IFERROR('σ и σw, МПа'!W76*$BH$2,"-")</f>
        <v>216.75</v>
      </c>
      <c r="AX76" s="32">
        <f>IFERROR('σ и σw, МПа'!X76*$BH$2,"-")</f>
        <v>208.25</v>
      </c>
      <c r="AY76" s="32">
        <f>IFERROR('σ и σw, МПа'!Y76*$BH$2,"-")</f>
        <v>208.25</v>
      </c>
      <c r="AZ76" s="32">
        <f>IFERROR('σ и σw, МПа'!Z76*$BH$2,"-")</f>
        <v>175.1</v>
      </c>
      <c r="BA76" s="32">
        <f>IFERROR('σ и σw, МПа'!AA76*$BH$2,"-")</f>
        <v>150.44999999999999</v>
      </c>
      <c r="BB76" s="32" t="str">
        <f>IFERROR('σ и σw, МПа'!AB76*$BH$2,"-")</f>
        <v>-</v>
      </c>
      <c r="BC76" s="33" t="str">
        <f>IFERROR('σ и σw, МПа'!AC76*$BH$2,"-")</f>
        <v>-</v>
      </c>
    </row>
    <row r="77" spans="1:55" x14ac:dyDescent="0.25">
      <c r="A77" s="10" t="str">
        <f>INDEX('Обработка исходного'!B:B,ROW($B$3)+4*(ROW($B77)-ROW($B$3)))</f>
        <v>Сталь легированная</v>
      </c>
      <c r="B77" s="47" t="str">
        <f>INDEX('Обработка исходного'!D:D,ROW($B$3)+4*(ROW($B77)-ROW($B$3)))</f>
        <v>35Х</v>
      </c>
      <c r="C77" s="27" t="str">
        <f>'Rp0,2, МПа'!C77</f>
        <v>Поковки диаметром до 300 мм, КП345*</v>
      </c>
      <c r="D77" s="31">
        <f>IFERROR('σ и σw, МПа'!D77*$BE$2,"-")</f>
        <v>226.92307692307691</v>
      </c>
      <c r="E77" s="32">
        <f>IFERROR('σ и σw, МПа'!E77*$BE$2,"-")</f>
        <v>222</v>
      </c>
      <c r="F77" s="32">
        <f>IFERROR('σ и σw, МПа'!F77*$BE$2,"-")</f>
        <v>222</v>
      </c>
      <c r="G77" s="32">
        <f>IFERROR('σ и σw, МПа'!G77*$BE$2,"-")</f>
        <v>215</v>
      </c>
      <c r="H77" s="32">
        <f>IFERROR('σ и σw, МПа'!H77*$BE$2,"-")</f>
        <v>202.66666666666666</v>
      </c>
      <c r="I77" s="32">
        <f>IFERROR('σ и σw, МПа'!I77*$BE$2,"-")</f>
        <v>196</v>
      </c>
      <c r="J77" s="32">
        <f>IFERROR('σ и σw, МПа'!J77*$BE$2,"-")</f>
        <v>196</v>
      </c>
      <c r="K77" s="32">
        <f>IFERROR('σ и σw, МПа'!K77*$BE$2,"-")</f>
        <v>183.33333333333334</v>
      </c>
      <c r="L77" s="32">
        <f>IFERROR('σ и σw, МПа'!L77*$BE$2,"-")</f>
        <v>143.46153846153845</v>
      </c>
      <c r="M77" s="32">
        <f>IFERROR('σ и σw, МПа'!M77*$BE$2,"-")</f>
        <v>143.46153846153845</v>
      </c>
      <c r="N77" s="32">
        <f>IFERROR('σ и σw, МПа'!N77*$BE$2,"-")</f>
        <v>116.92307692307692</v>
      </c>
      <c r="O77" s="32" t="str">
        <f>IFERROR('σ и σw, МПа'!O77*$BE$2,"-")</f>
        <v>-</v>
      </c>
      <c r="P77" s="33" t="str">
        <f>IFERROR('σ и σw, МПа'!P77*$BE$2,"-")</f>
        <v>-</v>
      </c>
      <c r="Q77" s="31">
        <f>IFERROR('σ и σw, МПа'!D77*$BF$2,"-")</f>
        <v>295</v>
      </c>
      <c r="R77" s="32">
        <f>IFERROR('σ и σw, МПа'!E77*$BF$2,"-")</f>
        <v>288.60000000000002</v>
      </c>
      <c r="S77" s="32">
        <f>IFERROR('σ и σw, МПа'!F77*$BF$2,"-")</f>
        <v>288.60000000000002</v>
      </c>
      <c r="T77" s="32">
        <f>IFERROR('σ и σw, МПа'!G77*$BF$2,"-")</f>
        <v>279.5</v>
      </c>
      <c r="U77" s="32">
        <f>IFERROR('σ и σw, МПа'!H77*$BF$2,"-")</f>
        <v>263.46666666666664</v>
      </c>
      <c r="V77" s="32">
        <f>IFERROR('σ и σw, МПа'!I77*$BF$2,"-")</f>
        <v>254.8</v>
      </c>
      <c r="W77" s="32">
        <f>IFERROR('σ и σw, МПа'!J77*$BF$2,"-")</f>
        <v>254.8</v>
      </c>
      <c r="X77" s="32">
        <f>IFERROR('σ и σw, МПа'!K77*$BF$2,"-")</f>
        <v>238.33333333333334</v>
      </c>
      <c r="Y77" s="32">
        <f>IFERROR('σ и σw, МПа'!L77*$BF$2,"-")</f>
        <v>186.5</v>
      </c>
      <c r="Z77" s="32">
        <f>IFERROR('σ и σw, МПа'!M77*$BF$2,"-")</f>
        <v>186.5</v>
      </c>
      <c r="AA77" s="32">
        <f>IFERROR('σ и σw, МПа'!N77*$BF$2,"-")</f>
        <v>152</v>
      </c>
      <c r="AB77" s="32" t="str">
        <f>IFERROR('σ и σw, МПа'!O77*$BF$2,"-")</f>
        <v>-</v>
      </c>
      <c r="AC77" s="33" t="str">
        <f>IFERROR('σ и σw, МПа'!P77*$BF$2,"-")</f>
        <v>-</v>
      </c>
      <c r="AD77" s="31">
        <f>IFERROR('σ и σw, МПа'!Q77*$BG$2,"-")</f>
        <v>224.25</v>
      </c>
      <c r="AE77" s="32">
        <f>IFERROR('σ и σw, МПа'!R77*$BG$2,"-")</f>
        <v>216.45000000000002</v>
      </c>
      <c r="AF77" s="32">
        <f>IFERROR('σ и σw, МПа'!S77*$BG$2,"-")</f>
        <v>216.45000000000002</v>
      </c>
      <c r="AG77" s="32">
        <f>IFERROR('σ и σw, МПа'!T77*$BG$2,"-")</f>
        <v>209.95000000000002</v>
      </c>
      <c r="AH77" s="32">
        <f>IFERROR('σ и σw, МПа'!U77*$BG$2,"-")</f>
        <v>197.6</v>
      </c>
      <c r="AI77" s="32">
        <f>IFERROR('σ и σw, МПа'!V77*$BG$2,"-")</f>
        <v>191.1</v>
      </c>
      <c r="AJ77" s="32">
        <f>IFERROR('σ и σw, МПа'!W77*$BG$2,"-")</f>
        <v>191.1</v>
      </c>
      <c r="AK77" s="32">
        <f>IFERROR('σ и σw, МПа'!X77*$BG$2,"-")</f>
        <v>178.75</v>
      </c>
      <c r="AL77" s="32">
        <f>IFERROR('σ и σw, МПа'!Y77*$BG$2,"-")</f>
        <v>172.25</v>
      </c>
      <c r="AM77" s="32">
        <f>IFERROR('σ и σw, МПа'!Z77*$BG$2,"-")</f>
        <v>146.9</v>
      </c>
      <c r="AN77" s="32">
        <f>IFERROR('σ и σw, МПа'!AA77*$BG$2,"-")</f>
        <v>127.4</v>
      </c>
      <c r="AO77" s="32" t="str">
        <f>IFERROR('σ и σw, МПа'!AB77*$BG$2,"-")</f>
        <v>-</v>
      </c>
      <c r="AP77" s="33" t="str">
        <f>IFERROR('σ и σw, МПа'!AC77*$BG$2,"-")</f>
        <v>-</v>
      </c>
      <c r="AQ77" s="31">
        <f>IFERROR('σ и σw, МПа'!Q77*$BH$2,"-")</f>
        <v>293.25</v>
      </c>
      <c r="AR77" s="32">
        <f>IFERROR('σ и σw, МПа'!R77*$BH$2,"-")</f>
        <v>283.05</v>
      </c>
      <c r="AS77" s="32">
        <f>IFERROR('σ и σw, МПа'!S77*$BH$2,"-")</f>
        <v>283.05</v>
      </c>
      <c r="AT77" s="32">
        <f>IFERROR('σ и σw, МПа'!T77*$BH$2,"-")</f>
        <v>274.55</v>
      </c>
      <c r="AU77" s="32">
        <f>IFERROR('σ и σw, МПа'!U77*$BH$2,"-")</f>
        <v>258.39999999999998</v>
      </c>
      <c r="AV77" s="32">
        <f>IFERROR('σ и σw, МПа'!V77*$BH$2,"-")</f>
        <v>249.9</v>
      </c>
      <c r="AW77" s="32">
        <f>IFERROR('σ и σw, МПа'!W77*$BH$2,"-")</f>
        <v>249.9</v>
      </c>
      <c r="AX77" s="32">
        <f>IFERROR('σ и σw, МПа'!X77*$BH$2,"-")</f>
        <v>233.75</v>
      </c>
      <c r="AY77" s="32">
        <f>IFERROR('σ и σw, МПа'!Y77*$BH$2,"-")</f>
        <v>225.25</v>
      </c>
      <c r="AZ77" s="32">
        <f>IFERROR('σ и σw, МПа'!Z77*$BH$2,"-")</f>
        <v>192.1</v>
      </c>
      <c r="BA77" s="32">
        <f>IFERROR('σ и σw, МПа'!AA77*$BH$2,"-")</f>
        <v>166.6</v>
      </c>
      <c r="BB77" s="32" t="str">
        <f>IFERROR('σ и σw, МПа'!AB77*$BH$2,"-")</f>
        <v>-</v>
      </c>
      <c r="BC77" s="33" t="str">
        <f>IFERROR('σ и σw, МПа'!AC77*$BH$2,"-")</f>
        <v>-</v>
      </c>
    </row>
    <row r="78" spans="1:55" x14ac:dyDescent="0.25">
      <c r="A78" s="10" t="str">
        <f>INDEX('Обработка исходного'!B:B,ROW($B$3)+4*(ROW($B78)-ROW($B$3)))</f>
        <v>Сталь легированная</v>
      </c>
      <c r="B78" s="47" t="str">
        <f>INDEX('Обработка исходного'!D:D,ROW($B$3)+4*(ROW($B78)-ROW($B$3)))</f>
        <v>35Х</v>
      </c>
      <c r="C78" s="27" t="str">
        <f>'Rp0,2, МПа'!C78</f>
        <v>Поковки диаметром до 300 мм, КП395*</v>
      </c>
      <c r="D78" s="31">
        <f>IFERROR('σ и σw, МПа'!D78*$BE$2,"-")</f>
        <v>236.53846153846152</v>
      </c>
      <c r="E78" s="32">
        <f>IFERROR('σ и σw, МПа'!E78*$BE$2,"-")</f>
        <v>233.84615384615384</v>
      </c>
      <c r="F78" s="32">
        <f>IFERROR('σ и σw, МПа'!F78*$BE$2,"-")</f>
        <v>233.84615384615384</v>
      </c>
      <c r="G78" s="32">
        <f>IFERROR('σ и σw, МПа'!G78*$BE$2,"-")</f>
        <v>226.53846153846152</v>
      </c>
      <c r="H78" s="32">
        <f>IFERROR('σ и σw, МПа'!H78*$BE$2,"-")</f>
        <v>226.53846153846152</v>
      </c>
      <c r="I78" s="32">
        <f>IFERROR('σ и σw, МПа'!I78*$BE$2,"-")</f>
        <v>226.53846153846152</v>
      </c>
      <c r="J78" s="32">
        <f>IFERROR('σ и σw, МПа'!J78*$BE$2,"-")</f>
        <v>222</v>
      </c>
      <c r="K78" s="32">
        <f>IFERROR('σ и σw, МПа'!K78*$BE$2,"-")</f>
        <v>200</v>
      </c>
      <c r="L78" s="32">
        <f>IFERROR('σ и σw, МПа'!L78*$BE$2,"-")</f>
        <v>150.76923076923077</v>
      </c>
      <c r="M78" s="32">
        <f>IFERROR('σ и σw, МПа'!M78*$BE$2,"-")</f>
        <v>150.76923076923077</v>
      </c>
      <c r="N78" s="32">
        <f>IFERROR('σ и σw, МПа'!N78*$BE$2,"-")</f>
        <v>124.23076923076923</v>
      </c>
      <c r="O78" s="32" t="str">
        <f>IFERROR('σ и σw, МПа'!O78*$BE$2,"-")</f>
        <v>-</v>
      </c>
      <c r="P78" s="33" t="str">
        <f>IFERROR('σ и σw, МПа'!P78*$BE$2,"-")</f>
        <v>-</v>
      </c>
      <c r="Q78" s="31">
        <f>IFERROR('σ и σw, МПа'!D78*$BF$2,"-")</f>
        <v>307.5</v>
      </c>
      <c r="R78" s="32">
        <f>IFERROR('σ и σw, МПа'!E78*$BF$2,"-")</f>
        <v>304</v>
      </c>
      <c r="S78" s="32">
        <f>IFERROR('σ и σw, МПа'!F78*$BF$2,"-")</f>
        <v>304</v>
      </c>
      <c r="T78" s="32">
        <f>IFERROR('σ и σw, МПа'!G78*$BF$2,"-")</f>
        <v>294.5</v>
      </c>
      <c r="U78" s="32">
        <f>IFERROR('σ и σw, МПа'!H78*$BF$2,"-")</f>
        <v>294.5</v>
      </c>
      <c r="V78" s="32">
        <f>IFERROR('σ и σw, МПа'!I78*$BF$2,"-")</f>
        <v>294.5</v>
      </c>
      <c r="W78" s="32">
        <f>IFERROR('σ и σw, МПа'!J78*$BF$2,"-")</f>
        <v>288.60000000000002</v>
      </c>
      <c r="X78" s="32">
        <f>IFERROR('σ и σw, МПа'!K78*$BF$2,"-")</f>
        <v>260</v>
      </c>
      <c r="Y78" s="32">
        <f>IFERROR('σ и σw, МПа'!L78*$BF$2,"-")</f>
        <v>196</v>
      </c>
      <c r="Z78" s="32">
        <f>IFERROR('σ и σw, МПа'!M78*$BF$2,"-")</f>
        <v>196</v>
      </c>
      <c r="AA78" s="32">
        <f>IFERROR('σ и σw, МПа'!N78*$BF$2,"-")</f>
        <v>161.5</v>
      </c>
      <c r="AB78" s="32" t="str">
        <f>IFERROR('σ и σw, МПа'!O78*$BF$2,"-")</f>
        <v>-</v>
      </c>
      <c r="AC78" s="33" t="str">
        <f>IFERROR('σ и σw, МПа'!P78*$BF$2,"-")</f>
        <v>-</v>
      </c>
      <c r="AD78" s="31">
        <f>IFERROR('σ и σw, МПа'!Q78*$BG$2,"-")</f>
        <v>256.75</v>
      </c>
      <c r="AE78" s="32">
        <f>IFERROR('σ и σw, МПа'!R78*$BG$2,"-")</f>
        <v>256.75</v>
      </c>
      <c r="AF78" s="32">
        <f>IFERROR('σ и σw, МПа'!S78*$BG$2,"-")</f>
        <v>242.45000000000002</v>
      </c>
      <c r="AG78" s="32">
        <f>IFERROR('σ и σw, МПа'!T78*$BG$2,"-")</f>
        <v>235.95000000000002</v>
      </c>
      <c r="AH78" s="32">
        <f>IFERROR('σ и σw, МПа'!U78*$BG$2,"-")</f>
        <v>229.45000000000002</v>
      </c>
      <c r="AI78" s="32">
        <f>IFERROR('σ и σw, МПа'!V78*$BG$2,"-")</f>
        <v>222.95000000000002</v>
      </c>
      <c r="AJ78" s="32">
        <f>IFERROR('σ и σw, МПа'!W78*$BG$2,"-")</f>
        <v>216.45000000000002</v>
      </c>
      <c r="AK78" s="32">
        <f>IFERROR('σ и σw, МПа'!X78*$BG$2,"-")</f>
        <v>204.1</v>
      </c>
      <c r="AL78" s="32">
        <f>IFERROR('σ и σw, МПа'!Y78*$BG$2,"-")</f>
        <v>197.6</v>
      </c>
      <c r="AM78" s="32">
        <f>IFERROR('σ и σw, МПа'!Z78*$BG$2,"-")</f>
        <v>172.25</v>
      </c>
      <c r="AN78" s="32">
        <f>IFERROR('σ и σw, МПа'!AA78*$BG$2,"-")</f>
        <v>140.4</v>
      </c>
      <c r="AO78" s="32" t="str">
        <f>IFERROR('σ и σw, МПа'!AB78*$BG$2,"-")</f>
        <v>-</v>
      </c>
      <c r="AP78" s="33" t="str">
        <f>IFERROR('σ и σw, МПа'!AC78*$BG$2,"-")</f>
        <v>-</v>
      </c>
      <c r="AQ78" s="31">
        <f>IFERROR('σ и σw, МПа'!Q78*$BH$2,"-")</f>
        <v>335.75</v>
      </c>
      <c r="AR78" s="32">
        <f>IFERROR('σ и σw, МПа'!R78*$BH$2,"-")</f>
        <v>335.75</v>
      </c>
      <c r="AS78" s="32">
        <f>IFERROR('σ и σw, МПа'!S78*$BH$2,"-")</f>
        <v>317.05</v>
      </c>
      <c r="AT78" s="32">
        <f>IFERROR('σ и σw, МПа'!T78*$BH$2,"-")</f>
        <v>308.55</v>
      </c>
      <c r="AU78" s="32">
        <f>IFERROR('σ и σw, МПа'!U78*$BH$2,"-")</f>
        <v>300.05</v>
      </c>
      <c r="AV78" s="32">
        <f>IFERROR('σ и σw, МПа'!V78*$BH$2,"-")</f>
        <v>291.55</v>
      </c>
      <c r="AW78" s="32">
        <f>IFERROR('σ и σw, МПа'!W78*$BH$2,"-")</f>
        <v>283.05</v>
      </c>
      <c r="AX78" s="32">
        <f>IFERROR('σ и σw, МПа'!X78*$BH$2,"-")</f>
        <v>266.89999999999998</v>
      </c>
      <c r="AY78" s="32">
        <f>IFERROR('σ и σw, МПа'!Y78*$BH$2,"-")</f>
        <v>258.39999999999998</v>
      </c>
      <c r="AZ78" s="32">
        <f>IFERROR('σ и σw, МПа'!Z78*$BH$2,"-")</f>
        <v>225.25</v>
      </c>
      <c r="BA78" s="32">
        <f>IFERROR('σ и σw, МПа'!AA78*$BH$2,"-")</f>
        <v>183.6</v>
      </c>
      <c r="BB78" s="32" t="str">
        <f>IFERROR('σ и σw, МПа'!AB78*$BH$2,"-")</f>
        <v>-</v>
      </c>
      <c r="BC78" s="33" t="str">
        <f>IFERROR('σ и σw, МПа'!AC78*$BH$2,"-")</f>
        <v>-</v>
      </c>
    </row>
    <row r="79" spans="1:55" x14ac:dyDescent="0.25">
      <c r="A79" s="10" t="str">
        <f>INDEX('Обработка исходного'!B:B,ROW($B$3)+4*(ROW($B79)-ROW($B$3)))</f>
        <v>Сталь легированная</v>
      </c>
      <c r="B79" s="47" t="str">
        <f>INDEX('Обработка исходного'!D:D,ROW($B$3)+4*(ROW($B79)-ROW($B$3)))</f>
        <v>35Х</v>
      </c>
      <c r="C79" s="27" t="str">
        <f>'Rp0,2, МПа'!C79</f>
        <v>Поковки диаметром до 100 мм, КП440*</v>
      </c>
      <c r="D79" s="31">
        <f>IFERROR('σ и σw, МПа'!D79*$BE$2,"-")</f>
        <v>244.23076923076923</v>
      </c>
      <c r="E79" s="32">
        <f>IFERROR('σ и σw, МПа'!E79*$BE$2,"-")</f>
        <v>241.53846153846152</v>
      </c>
      <c r="F79" s="32">
        <f>IFERROR('σ и σw, МПа'!F79*$BE$2,"-")</f>
        <v>241.53846153846152</v>
      </c>
      <c r="G79" s="32">
        <f>IFERROR('σ и σw, МПа'!G79*$BE$2,"-")</f>
        <v>233.84615384615384</v>
      </c>
      <c r="H79" s="32">
        <f>IFERROR('σ и σw, МПа'!H79*$BE$2,"-")</f>
        <v>233.84615384615384</v>
      </c>
      <c r="I79" s="32">
        <f>IFERROR('σ и σw, МПа'!I79*$BE$2,"-")</f>
        <v>233.84615384615384</v>
      </c>
      <c r="J79" s="32">
        <f>IFERROR('σ и σw, МПа'!J79*$BE$2,"-")</f>
        <v>233.84615384615384</v>
      </c>
      <c r="K79" s="32">
        <f>IFERROR('σ и σw, МПа'!K79*$BE$2,"-")</f>
        <v>207.69230769230768</v>
      </c>
      <c r="L79" s="32">
        <f>IFERROR('σ и σw, МПа'!L79*$BE$2,"-")</f>
        <v>154.61538461538461</v>
      </c>
      <c r="M79" s="32">
        <f>IFERROR('σ и σw, МПа'!M79*$BE$2,"-")</f>
        <v>154.61538461538461</v>
      </c>
      <c r="N79" s="32">
        <f>IFERROR('σ и σw, МПа'!N79*$BE$2,"-")</f>
        <v>128.07692307692307</v>
      </c>
      <c r="O79" s="32" t="str">
        <f>IFERROR('σ и σw, МПа'!O79*$BE$2,"-")</f>
        <v>-</v>
      </c>
      <c r="P79" s="33" t="str">
        <f>IFERROR('σ и σw, МПа'!P79*$BE$2,"-")</f>
        <v>-</v>
      </c>
      <c r="Q79" s="31">
        <f>IFERROR('σ и σw, МПа'!D79*$BF$2,"-")</f>
        <v>317.5</v>
      </c>
      <c r="R79" s="32">
        <f>IFERROR('σ и σw, МПа'!E79*$BF$2,"-")</f>
        <v>314</v>
      </c>
      <c r="S79" s="32">
        <f>IFERROR('σ и σw, МПа'!F79*$BF$2,"-")</f>
        <v>314</v>
      </c>
      <c r="T79" s="32">
        <f>IFERROR('σ и σw, МПа'!G79*$BF$2,"-")</f>
        <v>304</v>
      </c>
      <c r="U79" s="32">
        <f>IFERROR('σ и σw, МПа'!H79*$BF$2,"-")</f>
        <v>304</v>
      </c>
      <c r="V79" s="32">
        <f>IFERROR('σ и σw, МПа'!I79*$BF$2,"-")</f>
        <v>304</v>
      </c>
      <c r="W79" s="32">
        <f>IFERROR('σ и σw, МПа'!J79*$BF$2,"-")</f>
        <v>304</v>
      </c>
      <c r="X79" s="32">
        <f>IFERROR('σ и σw, МПа'!K79*$BF$2,"-")</f>
        <v>270</v>
      </c>
      <c r="Y79" s="32">
        <f>IFERROR('σ и σw, МПа'!L79*$BF$2,"-")</f>
        <v>201</v>
      </c>
      <c r="Z79" s="32">
        <f>IFERROR('σ и σw, МПа'!M79*$BF$2,"-")</f>
        <v>201</v>
      </c>
      <c r="AA79" s="32">
        <f>IFERROR('σ и σw, МПа'!N79*$BF$2,"-")</f>
        <v>166.5</v>
      </c>
      <c r="AB79" s="32" t="str">
        <f>IFERROR('σ и σw, МПа'!O79*$BF$2,"-")</f>
        <v>-</v>
      </c>
      <c r="AC79" s="33" t="str">
        <f>IFERROR('σ и σw, МПа'!P79*$BF$2,"-")</f>
        <v>-</v>
      </c>
      <c r="AD79" s="31">
        <f>IFERROR('σ и σw, МПа'!Q79*$BG$2,"-")</f>
        <v>286</v>
      </c>
      <c r="AE79" s="32">
        <f>IFERROR('σ и σw, МПа'!R79*$BG$2,"-")</f>
        <v>280.8</v>
      </c>
      <c r="AF79" s="32">
        <f>IFERROR('σ и σw, МПа'!S79*$BG$2,"-")</f>
        <v>274.3</v>
      </c>
      <c r="AG79" s="32">
        <f>IFERROR('σ и σw, МПа'!T79*$BG$2,"-")</f>
        <v>267.8</v>
      </c>
      <c r="AH79" s="32">
        <f>IFERROR('σ и σw, МПа'!U79*$BG$2,"-")</f>
        <v>254.8</v>
      </c>
      <c r="AI79" s="32">
        <f>IFERROR('σ и σw, МПа'!V79*$BG$2,"-")</f>
        <v>254.8</v>
      </c>
      <c r="AJ79" s="32">
        <f>IFERROR('σ и σw, МПа'!W79*$BG$2,"-")</f>
        <v>242.45000000000002</v>
      </c>
      <c r="AK79" s="32">
        <f>IFERROR('σ и σw, МПа'!X79*$BG$2,"-")</f>
        <v>229.45000000000002</v>
      </c>
      <c r="AL79" s="32">
        <f>IFERROR('σ и σw, МПа'!Y79*$BG$2,"-")</f>
        <v>222.95000000000002</v>
      </c>
      <c r="AM79" s="32">
        <f>IFERROR('σ и σw, МПа'!Z79*$BG$2,"-")</f>
        <v>191.1</v>
      </c>
      <c r="AN79" s="32">
        <f>IFERROR('σ и σw, МПа'!AA79*$BG$2,"-")</f>
        <v>159.25</v>
      </c>
      <c r="AO79" s="32" t="str">
        <f>IFERROR('σ и σw, МПа'!AB79*$BG$2,"-")</f>
        <v>-</v>
      </c>
      <c r="AP79" s="33" t="str">
        <f>IFERROR('σ и σw, МПа'!AC79*$BG$2,"-")</f>
        <v>-</v>
      </c>
      <c r="AQ79" s="31">
        <f>IFERROR('σ и σw, МПа'!Q79*$BH$2,"-")</f>
        <v>374</v>
      </c>
      <c r="AR79" s="32">
        <f>IFERROR('σ и σw, МПа'!R79*$BH$2,"-")</f>
        <v>367.2</v>
      </c>
      <c r="AS79" s="32">
        <f>IFERROR('σ и σw, МПа'!S79*$BH$2,"-")</f>
        <v>358.7</v>
      </c>
      <c r="AT79" s="32">
        <f>IFERROR('σ и σw, МПа'!T79*$BH$2,"-")</f>
        <v>350.2</v>
      </c>
      <c r="AU79" s="32">
        <f>IFERROR('σ и σw, МПа'!U79*$BH$2,"-")</f>
        <v>333.2</v>
      </c>
      <c r="AV79" s="32">
        <f>IFERROR('σ и σw, МПа'!V79*$BH$2,"-")</f>
        <v>333.2</v>
      </c>
      <c r="AW79" s="32">
        <f>IFERROR('σ и σw, МПа'!W79*$BH$2,"-")</f>
        <v>317.05</v>
      </c>
      <c r="AX79" s="32">
        <f>IFERROR('σ и σw, МПа'!X79*$BH$2,"-")</f>
        <v>300.05</v>
      </c>
      <c r="AY79" s="32">
        <f>IFERROR('σ и σw, МПа'!Y79*$BH$2,"-")</f>
        <v>291.55</v>
      </c>
      <c r="AZ79" s="32">
        <f>IFERROR('σ и σw, МПа'!Z79*$BH$2,"-")</f>
        <v>249.9</v>
      </c>
      <c r="BA79" s="32">
        <f>IFERROR('σ и σw, МПа'!AA79*$BH$2,"-")</f>
        <v>208.25</v>
      </c>
      <c r="BB79" s="32" t="str">
        <f>IFERROR('σ и σw, МПа'!AB79*$BH$2,"-")</f>
        <v>-</v>
      </c>
      <c r="BC79" s="33" t="str">
        <f>IFERROR('σ и σw, МПа'!AC79*$BH$2,"-")</f>
        <v>-</v>
      </c>
    </row>
    <row r="80" spans="1:55" x14ac:dyDescent="0.25">
      <c r="A80" s="10" t="str">
        <f>INDEX('Обработка исходного'!B:B,ROW($B$3)+4*(ROW($B80)-ROW($B$3)))</f>
        <v>Сталь легированная</v>
      </c>
      <c r="B80" s="47" t="str">
        <f>INDEX('Обработка исходного'!D:D,ROW($B$3)+4*(ROW($B80)-ROW($B$3)))</f>
        <v>35Х</v>
      </c>
      <c r="C80" s="27" t="str">
        <f>'Rp0,2, МПа'!C80</f>
        <v>Поковки диаметром до 50 мм, КП490*</v>
      </c>
      <c r="D80" s="31">
        <f>IFERROR('σ и σw, МПа'!D80*$BE$2,"-")</f>
        <v>251.92307692307691</v>
      </c>
      <c r="E80" s="32">
        <f>IFERROR('σ и σw, МПа'!E80*$BE$2,"-")</f>
        <v>248.84615384615384</v>
      </c>
      <c r="F80" s="32">
        <f>IFERROR('σ и σw, МПа'!F80*$BE$2,"-")</f>
        <v>248.84615384615384</v>
      </c>
      <c r="G80" s="32">
        <f>IFERROR('σ и σw, МПа'!G80*$BE$2,"-")</f>
        <v>241.53846153846152</v>
      </c>
      <c r="H80" s="32">
        <f>IFERROR('σ и σw, МПа'!H80*$BE$2,"-")</f>
        <v>241.53846153846152</v>
      </c>
      <c r="I80" s="32">
        <f>IFERROR('σ и σw, МПа'!I80*$BE$2,"-")</f>
        <v>241.53846153846152</v>
      </c>
      <c r="J80" s="32">
        <f>IFERROR('σ и σw, МПа'!J80*$BE$2,"-")</f>
        <v>241.53846153846152</v>
      </c>
      <c r="K80" s="32">
        <f>IFERROR('σ и σw, МПа'!K80*$BE$2,"-")</f>
        <v>215</v>
      </c>
      <c r="L80" s="32">
        <f>IFERROR('σ и σw, МПа'!L80*$BE$2,"-")</f>
        <v>158.46153846153845</v>
      </c>
      <c r="M80" s="32">
        <f>IFERROR('σ и σw, МПа'!M80*$BE$2,"-")</f>
        <v>158.46153846153845</v>
      </c>
      <c r="N80" s="32">
        <f>IFERROR('σ и σw, МПа'!N80*$BE$2,"-")</f>
        <v>131.92307692307691</v>
      </c>
      <c r="O80" s="32" t="str">
        <f>IFERROR('σ и σw, МПа'!O80*$BE$2,"-")</f>
        <v>-</v>
      </c>
      <c r="P80" s="33" t="str">
        <f>IFERROR('σ и σw, МПа'!P80*$BE$2,"-")</f>
        <v>-</v>
      </c>
      <c r="Q80" s="31">
        <f>IFERROR('σ и σw, МПа'!D80*$BF$2,"-")</f>
        <v>327.5</v>
      </c>
      <c r="R80" s="32">
        <f>IFERROR('σ и σw, МПа'!E80*$BF$2,"-")</f>
        <v>323.5</v>
      </c>
      <c r="S80" s="32">
        <f>IFERROR('σ и σw, МПа'!F80*$BF$2,"-")</f>
        <v>323.5</v>
      </c>
      <c r="T80" s="32">
        <f>IFERROR('σ и σw, МПа'!G80*$BF$2,"-")</f>
        <v>314</v>
      </c>
      <c r="U80" s="32">
        <f>IFERROR('σ и σw, МПа'!H80*$BF$2,"-")</f>
        <v>314</v>
      </c>
      <c r="V80" s="32">
        <f>IFERROR('σ и σw, МПа'!I80*$BF$2,"-")</f>
        <v>314</v>
      </c>
      <c r="W80" s="32">
        <f>IFERROR('σ и σw, МПа'!J80*$BF$2,"-")</f>
        <v>314</v>
      </c>
      <c r="X80" s="32">
        <f>IFERROR('σ и σw, МПа'!K80*$BF$2,"-")</f>
        <v>279.5</v>
      </c>
      <c r="Y80" s="32">
        <f>IFERROR('σ и σw, МПа'!L80*$BF$2,"-")</f>
        <v>206</v>
      </c>
      <c r="Z80" s="32">
        <f>IFERROR('σ и σw, МПа'!M80*$BF$2,"-")</f>
        <v>206</v>
      </c>
      <c r="AA80" s="32">
        <f>IFERROR('σ и σw, МПа'!N80*$BF$2,"-")</f>
        <v>171.49999999999997</v>
      </c>
      <c r="AB80" s="32" t="str">
        <f>IFERROR('σ и σw, МПа'!O80*$BF$2,"-")</f>
        <v>-</v>
      </c>
      <c r="AC80" s="33" t="str">
        <f>IFERROR('σ и σw, МПа'!P80*$BF$2,"-")</f>
        <v>-</v>
      </c>
      <c r="AD80" s="31">
        <f>IFERROR('σ и σw, МПа'!Q80*$BG$2,"-")</f>
        <v>318.5</v>
      </c>
      <c r="AE80" s="32">
        <f>IFERROR('σ и σw, МПа'!R80*$BG$2,"-")</f>
        <v>312.65000000000003</v>
      </c>
      <c r="AF80" s="32">
        <f>IFERROR('σ и σw, МПа'!S80*$BG$2,"-")</f>
        <v>306.15000000000003</v>
      </c>
      <c r="AG80" s="32">
        <f>IFERROR('σ и σw, МПа'!T80*$BG$2,"-")</f>
        <v>299.65000000000003</v>
      </c>
      <c r="AH80" s="32">
        <f>IFERROR('σ и σw, МПа'!U80*$BG$2,"-")</f>
        <v>280.8</v>
      </c>
      <c r="AI80" s="32">
        <f>IFERROR('σ и σw, МПа'!V80*$BG$2,"-")</f>
        <v>280.8</v>
      </c>
      <c r="AJ80" s="32">
        <f>IFERROR('σ и σw, МПа'!W80*$BG$2,"-")</f>
        <v>267.8</v>
      </c>
      <c r="AK80" s="32">
        <f>IFERROR('σ и σw, МПа'!X80*$BG$2,"-")</f>
        <v>254.8</v>
      </c>
      <c r="AL80" s="32">
        <f>IFERROR('σ и σw, МПа'!Y80*$BG$2,"-")</f>
        <v>248.95000000000002</v>
      </c>
      <c r="AM80" s="32">
        <f>IFERROR('σ и σw, МПа'!Z80*$BG$2,"-")</f>
        <v>209.95000000000002</v>
      </c>
      <c r="AN80" s="32">
        <f>IFERROR('σ и σw, МПа'!AA80*$BG$2,"-")</f>
        <v>178.75</v>
      </c>
      <c r="AO80" s="32" t="str">
        <f>IFERROR('σ и σw, МПа'!AB80*$BG$2,"-")</f>
        <v>-</v>
      </c>
      <c r="AP80" s="33" t="str">
        <f>IFERROR('σ и σw, МПа'!AC80*$BG$2,"-")</f>
        <v>-</v>
      </c>
      <c r="AQ80" s="31">
        <f>IFERROR('σ и σw, МПа'!Q80*$BH$2,"-")</f>
        <v>416.5</v>
      </c>
      <c r="AR80" s="32">
        <f>IFERROR('σ и σw, МПа'!R80*$BH$2,"-")</f>
        <v>408.84999999999997</v>
      </c>
      <c r="AS80" s="32">
        <f>IFERROR('σ и σw, МПа'!S80*$BH$2,"-")</f>
        <v>400.34999999999997</v>
      </c>
      <c r="AT80" s="32">
        <f>IFERROR('σ и σw, МПа'!T80*$BH$2,"-")</f>
        <v>391.84999999999997</v>
      </c>
      <c r="AU80" s="32">
        <f>IFERROR('σ и σw, МПа'!U80*$BH$2,"-")</f>
        <v>367.2</v>
      </c>
      <c r="AV80" s="32">
        <f>IFERROR('σ и σw, МПа'!V80*$BH$2,"-")</f>
        <v>367.2</v>
      </c>
      <c r="AW80" s="32">
        <f>IFERROR('σ и σw, МПа'!W80*$BH$2,"-")</f>
        <v>350.2</v>
      </c>
      <c r="AX80" s="32">
        <f>IFERROR('σ и σw, МПа'!X80*$BH$2,"-")</f>
        <v>333.2</v>
      </c>
      <c r="AY80" s="32">
        <f>IFERROR('σ и σw, МПа'!Y80*$BH$2,"-")</f>
        <v>325.55</v>
      </c>
      <c r="AZ80" s="32">
        <f>IFERROR('σ и σw, МПа'!Z80*$BH$2,"-")</f>
        <v>274.55</v>
      </c>
      <c r="BA80" s="32">
        <f>IFERROR('σ и σw, МПа'!AA80*$BH$2,"-")</f>
        <v>233.75</v>
      </c>
      <c r="BB80" s="32" t="str">
        <f>IFERROR('σ и σw, МПа'!AB80*$BH$2,"-")</f>
        <v>-</v>
      </c>
      <c r="BC80" s="33" t="str">
        <f>IFERROR('σ и σw, МПа'!AC80*$BH$2,"-")</f>
        <v>-</v>
      </c>
    </row>
    <row r="81" spans="1:55" x14ac:dyDescent="0.25">
      <c r="A81" s="10" t="str">
        <f>INDEX('Обработка исходного'!B:B,ROW($B$3)+4*(ROW($B81)-ROW($B$3)))</f>
        <v>Сталь легированная</v>
      </c>
      <c r="B81" s="47" t="str">
        <f>INDEX('Обработка исходного'!D:D,ROW($B$3)+4*(ROW($B81)-ROW($B$3)))</f>
        <v>35Х</v>
      </c>
      <c r="C81" s="27" t="str">
        <f>'Rp0,2, МПа'!C81</f>
        <v>Поковки диаметром до 50 мм, КП540*</v>
      </c>
      <c r="D81" s="31">
        <f>IFERROR('σ и σw, МПа'!D81*$BE$2,"-")</f>
        <v>263.46153846153845</v>
      </c>
      <c r="E81" s="32">
        <f>IFERROR('σ и σw, МПа'!E81*$BE$2,"-")</f>
        <v>260.38461538461536</v>
      </c>
      <c r="F81" s="32">
        <f>IFERROR('σ и σw, МПа'!F81*$BE$2,"-")</f>
        <v>260.38461538461536</v>
      </c>
      <c r="G81" s="32">
        <f>IFERROR('σ и σw, МПа'!G81*$BE$2,"-")</f>
        <v>252.69230769230768</v>
      </c>
      <c r="H81" s="32">
        <f>IFERROR('σ и σw, МПа'!H81*$BE$2,"-")</f>
        <v>252.69230769230768</v>
      </c>
      <c r="I81" s="32">
        <f>IFERROR('σ и σw, МПа'!I81*$BE$2,"-")</f>
        <v>252.69230769230768</v>
      </c>
      <c r="J81" s="32">
        <f>IFERROR('σ и σw, МПа'!J81*$BE$2,"-")</f>
        <v>252.69230769230768</v>
      </c>
      <c r="K81" s="32">
        <f>IFERROR('σ и σw, МПа'!K81*$BE$2,"-")</f>
        <v>222.69230769230768</v>
      </c>
      <c r="L81" s="32">
        <f>IFERROR('σ и σw, МПа'!L81*$BE$2,"-")</f>
        <v>196.15384615384616</v>
      </c>
      <c r="M81" s="32">
        <f>IFERROR('σ и σw, МПа'!M81*$BE$2,"-")</f>
        <v>166.15384615384616</v>
      </c>
      <c r="N81" s="32">
        <f>IFERROR('σ и σw, МПа'!N81*$BE$2,"-")</f>
        <v>135.76923076923077</v>
      </c>
      <c r="O81" s="32" t="str">
        <f>IFERROR('σ и σw, МПа'!O81*$BE$2,"-")</f>
        <v>-</v>
      </c>
      <c r="P81" s="33" t="str">
        <f>IFERROR('σ и σw, МПа'!P81*$BE$2,"-")</f>
        <v>-</v>
      </c>
      <c r="Q81" s="31">
        <f>IFERROR('σ и σw, МПа'!D81*$BF$2,"-")</f>
        <v>342.5</v>
      </c>
      <c r="R81" s="32">
        <f>IFERROR('σ и σw, МПа'!E81*$BF$2,"-")</f>
        <v>338.5</v>
      </c>
      <c r="S81" s="32">
        <f>IFERROR('σ и σw, МПа'!F81*$BF$2,"-")</f>
        <v>338.5</v>
      </c>
      <c r="T81" s="32">
        <f>IFERROR('σ и σw, МПа'!G81*$BF$2,"-")</f>
        <v>328.5</v>
      </c>
      <c r="U81" s="32">
        <f>IFERROR('σ и σw, МПа'!H81*$BF$2,"-")</f>
        <v>328.5</v>
      </c>
      <c r="V81" s="32">
        <f>IFERROR('σ и σw, МПа'!I81*$BF$2,"-")</f>
        <v>328.5</v>
      </c>
      <c r="W81" s="32">
        <f>IFERROR('σ и σw, МПа'!J81*$BF$2,"-")</f>
        <v>328.5</v>
      </c>
      <c r="X81" s="32">
        <f>IFERROR('σ и σw, МПа'!K81*$BF$2,"-")</f>
        <v>289.5</v>
      </c>
      <c r="Y81" s="32">
        <f>IFERROR('σ и σw, МПа'!L81*$BF$2,"-")</f>
        <v>255.00000000000003</v>
      </c>
      <c r="Z81" s="32">
        <f>IFERROR('σ и σw, МПа'!M81*$BF$2,"-")</f>
        <v>216.00000000000003</v>
      </c>
      <c r="AA81" s="32">
        <f>IFERROR('σ и σw, МПа'!N81*$BF$2,"-")</f>
        <v>176.5</v>
      </c>
      <c r="AB81" s="32" t="str">
        <f>IFERROR('σ и σw, МПа'!O81*$BF$2,"-")</f>
        <v>-</v>
      </c>
      <c r="AC81" s="33" t="str">
        <f>IFERROR('σ и σw, МПа'!P81*$BF$2,"-")</f>
        <v>-</v>
      </c>
      <c r="AD81" s="31">
        <f>IFERROR('σ и σw, МПа'!Q81*$BG$2,"-")</f>
        <v>351</v>
      </c>
      <c r="AE81" s="32">
        <f>IFERROR('σ и σw, МПа'!R81*$BG$2,"-")</f>
        <v>344.5</v>
      </c>
      <c r="AF81" s="32">
        <f>IFERROR('σ и σw, МПа'!S81*$BG$2,"-")</f>
        <v>338</v>
      </c>
      <c r="AG81" s="32">
        <f>IFERROR('σ и σw, МПа'!T81*$BG$2,"-")</f>
        <v>331.5</v>
      </c>
      <c r="AH81" s="32">
        <f>IFERROR('σ и σw, МПа'!U81*$BG$2,"-")</f>
        <v>306.15000000000003</v>
      </c>
      <c r="AI81" s="32">
        <f>IFERROR('σ и σw, МПа'!V81*$BG$2,"-")</f>
        <v>306.15000000000003</v>
      </c>
      <c r="AJ81" s="32">
        <f>IFERROR('σ и σw, МПа'!W81*$BG$2,"-")</f>
        <v>293.15000000000003</v>
      </c>
      <c r="AK81" s="32">
        <f>IFERROR('σ и σw, МПа'!X81*$BG$2,"-")</f>
        <v>280.8</v>
      </c>
      <c r="AL81" s="32">
        <f>IFERROR('σ и σw, МПа'!Y81*$BG$2,"-")</f>
        <v>274.3</v>
      </c>
      <c r="AM81" s="32">
        <f>IFERROR('σ и σw, МПа'!Z81*$BG$2,"-")</f>
        <v>229.45000000000002</v>
      </c>
      <c r="AN81" s="32">
        <f>IFERROR('σ и σw, МПа'!AA81*$BG$2,"-")</f>
        <v>197.6</v>
      </c>
      <c r="AO81" s="32" t="str">
        <f>IFERROR('σ и σw, МПа'!AB81*$BG$2,"-")</f>
        <v>-</v>
      </c>
      <c r="AP81" s="33" t="str">
        <f>IFERROR('σ и σw, МПа'!AC81*$BG$2,"-")</f>
        <v>-</v>
      </c>
      <c r="AQ81" s="31">
        <f>IFERROR('σ и σw, МПа'!Q81*$BH$2,"-")</f>
        <v>459</v>
      </c>
      <c r="AR81" s="32">
        <f>IFERROR('σ и σw, МПа'!R81*$BH$2,"-")</f>
        <v>450.5</v>
      </c>
      <c r="AS81" s="32">
        <f>IFERROR('σ и σw, МПа'!S81*$BH$2,"-")</f>
        <v>442</v>
      </c>
      <c r="AT81" s="32">
        <f>IFERROR('σ и σw, МПа'!T81*$BH$2,"-")</f>
        <v>433.5</v>
      </c>
      <c r="AU81" s="32">
        <f>IFERROR('σ и σw, МПа'!U81*$BH$2,"-")</f>
        <v>400.34999999999997</v>
      </c>
      <c r="AV81" s="32">
        <f>IFERROR('σ и σw, МПа'!V81*$BH$2,"-")</f>
        <v>400.34999999999997</v>
      </c>
      <c r="AW81" s="32">
        <f>IFERROR('σ и σw, МПа'!W81*$BH$2,"-")</f>
        <v>383.34999999999997</v>
      </c>
      <c r="AX81" s="32">
        <f>IFERROR('σ и σw, МПа'!X81*$BH$2,"-")</f>
        <v>367.2</v>
      </c>
      <c r="AY81" s="32">
        <f>IFERROR('σ и σw, МПа'!Y81*$BH$2,"-")</f>
        <v>358.7</v>
      </c>
      <c r="AZ81" s="32">
        <f>IFERROR('σ и σw, МПа'!Z81*$BH$2,"-")</f>
        <v>300.05</v>
      </c>
      <c r="BA81" s="32">
        <f>IFERROR('σ и σw, МПа'!AA81*$BH$2,"-")</f>
        <v>258.39999999999998</v>
      </c>
      <c r="BB81" s="32" t="str">
        <f>IFERROR('σ и σw, МПа'!AB81*$BH$2,"-")</f>
        <v>-</v>
      </c>
      <c r="BC81" s="33" t="str">
        <f>IFERROR('σ и σw, МПа'!AC81*$BH$2,"-")</f>
        <v>-</v>
      </c>
    </row>
    <row r="82" spans="1:55" ht="25.5" x14ac:dyDescent="0.25">
      <c r="A82" s="10" t="str">
        <f>INDEX('Обработка исходного'!B:B,ROW($B$3)+4*(ROW($B82)-ROW($B$3)))</f>
        <v>Сталь легированная</v>
      </c>
      <c r="B82" s="47" t="str">
        <f>INDEX('Обработка исходного'!D:D,ROW($B$3)+4*(ROW($B82)-ROW($B$3)))</f>
        <v>35Х</v>
      </c>
      <c r="C82" s="27" t="str">
        <f>'Rp0,2, МПа'!C82</f>
        <v>Заготовки крепежных деталей толщиной до 300 мм, КП590*</v>
      </c>
      <c r="D82" s="31">
        <f>IFERROR('σ и σw, МПа'!D82*$BE$2,"-")</f>
        <v>283.07692307692309</v>
      </c>
      <c r="E82" s="32">
        <f>IFERROR('σ и σw, МПа'!E82*$BE$2,"-")</f>
        <v>279.23076923076923</v>
      </c>
      <c r="F82" s="32">
        <f>IFERROR('σ и σw, МПа'!F82*$BE$2,"-")</f>
        <v>279.23076923076923</v>
      </c>
      <c r="G82" s="32">
        <f>IFERROR('σ и σw, МПа'!G82*$BE$2,"-")</f>
        <v>271.53846153846155</v>
      </c>
      <c r="H82" s="32">
        <f>IFERROR('σ и σw, МПа'!H82*$BE$2,"-")</f>
        <v>271.53846153846155</v>
      </c>
      <c r="I82" s="32">
        <f>IFERROR('σ и σw, МПа'!I82*$BE$2,"-")</f>
        <v>271.53846153846155</v>
      </c>
      <c r="J82" s="32">
        <f>IFERROR('σ и σw, МПа'!J82*$BE$2,"-")</f>
        <v>271.53846153846155</v>
      </c>
      <c r="K82" s="32">
        <f>IFERROR('σ и σw, МПа'!K82*$BE$2,"-")</f>
        <v>241.53846153846152</v>
      </c>
      <c r="L82" s="32">
        <f>IFERROR('σ и σw, МПа'!L82*$BE$2,"-")</f>
        <v>196.15384615384616</v>
      </c>
      <c r="M82" s="32">
        <f>IFERROR('σ и σw, МПа'!M82*$BE$2,"-")</f>
        <v>196.15384615384616</v>
      </c>
      <c r="N82" s="32">
        <f>IFERROR('σ и σw, МПа'!N82*$BE$2,"-")</f>
        <v>147.30769230769229</v>
      </c>
      <c r="O82" s="32" t="str">
        <f>IFERROR('σ и σw, МПа'!O82*$BE$2,"-")</f>
        <v>-</v>
      </c>
      <c r="P82" s="33" t="str">
        <f>IFERROR('σ и σw, МПа'!P82*$BE$2,"-")</f>
        <v>-</v>
      </c>
      <c r="Q82" s="31">
        <f>IFERROR('σ и σw, МПа'!D82*$BF$2,"-")</f>
        <v>368.00000000000006</v>
      </c>
      <c r="R82" s="32">
        <f>IFERROR('σ и σw, МПа'!E82*$BF$2,"-")</f>
        <v>363</v>
      </c>
      <c r="S82" s="32">
        <f>IFERROR('σ и σw, МПа'!F82*$BF$2,"-")</f>
        <v>363</v>
      </c>
      <c r="T82" s="32">
        <f>IFERROR('σ и σw, МПа'!G82*$BF$2,"-")</f>
        <v>353</v>
      </c>
      <c r="U82" s="32">
        <f>IFERROR('σ и σw, МПа'!H82*$BF$2,"-")</f>
        <v>353</v>
      </c>
      <c r="V82" s="32">
        <f>IFERROR('σ и σw, МПа'!I82*$BF$2,"-")</f>
        <v>353</v>
      </c>
      <c r="W82" s="32">
        <f>IFERROR('σ и σw, МПа'!J82*$BF$2,"-")</f>
        <v>353</v>
      </c>
      <c r="X82" s="32">
        <f>IFERROR('σ и σw, МПа'!K82*$BF$2,"-")</f>
        <v>314</v>
      </c>
      <c r="Y82" s="32">
        <f>IFERROR('σ и σw, МПа'!L82*$BF$2,"-")</f>
        <v>255.00000000000003</v>
      </c>
      <c r="Z82" s="32">
        <f>IFERROR('σ и σw, МПа'!M82*$BF$2,"-")</f>
        <v>255.00000000000003</v>
      </c>
      <c r="AA82" s="32">
        <f>IFERROR('σ и σw, МПа'!N82*$BF$2,"-")</f>
        <v>191.5</v>
      </c>
      <c r="AB82" s="32" t="str">
        <f>IFERROR('σ и σw, МПа'!O82*$BF$2,"-")</f>
        <v>-</v>
      </c>
      <c r="AC82" s="33" t="str">
        <f>IFERROR('σ и σw, МПа'!P82*$BF$2,"-")</f>
        <v>-</v>
      </c>
      <c r="AD82" s="31">
        <f>IFERROR('σ и σw, МПа'!Q82*$BG$2,"-")</f>
        <v>383.5</v>
      </c>
      <c r="AE82" s="32">
        <f>IFERROR('σ и σw, МПа'!R82*$BG$2,"-")</f>
        <v>376.35</v>
      </c>
      <c r="AF82" s="32">
        <f>IFERROR('σ и σw, МПа'!S82*$BG$2,"-")</f>
        <v>369.85</v>
      </c>
      <c r="AG82" s="32">
        <f>IFERROR('σ и σw, МПа'!T82*$BG$2,"-")</f>
        <v>356.85</v>
      </c>
      <c r="AH82" s="32">
        <f>IFERROR('σ и σw, МПа'!U82*$BG$2,"-")</f>
        <v>338</v>
      </c>
      <c r="AI82" s="32">
        <f>IFERROR('σ и σw, МПа'!V82*$BG$2,"-")</f>
        <v>338</v>
      </c>
      <c r="AJ82" s="32">
        <f>IFERROR('σ и σw, МПа'!W82*$BG$2,"-")</f>
        <v>319.15000000000003</v>
      </c>
      <c r="AK82" s="32">
        <f>IFERROR('σ и σw, МПа'!X82*$BG$2,"-")</f>
        <v>306.15000000000003</v>
      </c>
      <c r="AL82" s="32">
        <f>IFERROR('σ и σw, МПа'!Y82*$BG$2,"-")</f>
        <v>299.65000000000003</v>
      </c>
      <c r="AM82" s="32">
        <f>IFERROR('σ и σw, МПа'!Z82*$BG$2,"-")</f>
        <v>254.8</v>
      </c>
      <c r="AN82" s="32">
        <f>IFERROR('σ и σw, МПа'!AA82*$BG$2,"-")</f>
        <v>216.45000000000002</v>
      </c>
      <c r="AO82" s="32" t="str">
        <f>IFERROR('σ и σw, МПа'!AB82*$BG$2,"-")</f>
        <v>-</v>
      </c>
      <c r="AP82" s="33" t="str">
        <f>IFERROR('σ и σw, МПа'!AC82*$BG$2,"-")</f>
        <v>-</v>
      </c>
      <c r="AQ82" s="31">
        <f>IFERROR('σ и σw, МПа'!Q82*$BH$2,"-")</f>
        <v>501.5</v>
      </c>
      <c r="AR82" s="32">
        <f>IFERROR('σ и σw, МПа'!R82*$BH$2,"-")</f>
        <v>492.15</v>
      </c>
      <c r="AS82" s="32">
        <f>IFERROR('σ и σw, МПа'!S82*$BH$2,"-")</f>
        <v>483.65</v>
      </c>
      <c r="AT82" s="32">
        <f>IFERROR('σ и σw, МПа'!T82*$BH$2,"-")</f>
        <v>466.65</v>
      </c>
      <c r="AU82" s="32">
        <f>IFERROR('σ и σw, МПа'!U82*$BH$2,"-")</f>
        <v>442</v>
      </c>
      <c r="AV82" s="32">
        <f>IFERROR('σ и σw, МПа'!V82*$BH$2,"-")</f>
        <v>442</v>
      </c>
      <c r="AW82" s="32">
        <f>IFERROR('σ и σw, МПа'!W82*$BH$2,"-")</f>
        <v>417.34999999999997</v>
      </c>
      <c r="AX82" s="32">
        <f>IFERROR('σ и σw, МПа'!X82*$BH$2,"-")</f>
        <v>400.34999999999997</v>
      </c>
      <c r="AY82" s="32">
        <f>IFERROR('σ и σw, МПа'!Y82*$BH$2,"-")</f>
        <v>391.84999999999997</v>
      </c>
      <c r="AZ82" s="32">
        <f>IFERROR('σ и σw, МПа'!Z82*$BH$2,"-")</f>
        <v>333.2</v>
      </c>
      <c r="BA82" s="32">
        <f>IFERROR('σ и σw, МПа'!AA82*$BH$2,"-")</f>
        <v>283.05</v>
      </c>
      <c r="BB82" s="32" t="str">
        <f>IFERROR('σ и σw, МПа'!AB82*$BH$2,"-")</f>
        <v>-</v>
      </c>
      <c r="BC82" s="33" t="str">
        <f>IFERROR('σ и σw, МПа'!AC82*$BH$2,"-")</f>
        <v>-</v>
      </c>
    </row>
    <row r="83" spans="1:55" x14ac:dyDescent="0.25">
      <c r="A83" s="10" t="str">
        <f>INDEX('Обработка исходного'!B:B,ROW($B$3)+4*(ROW($B83)-ROW($B$3)))</f>
        <v>Сталь легированная</v>
      </c>
      <c r="B83" s="47" t="str">
        <f>INDEX('Обработка исходного'!D:D,ROW($B$3)+4*(ROW($B83)-ROW($B$3)))</f>
        <v>40X</v>
      </c>
      <c r="C83" s="27" t="str">
        <f>'Rp0,2, МПа'!C83</f>
        <v>Прутки и полосы диаметром или толщиной до 80 мм</v>
      </c>
      <c r="D83" s="31">
        <f>IFERROR('σ и σw, МПа'!D83*$BE$2,"-")</f>
        <v>377.30769230769232</v>
      </c>
      <c r="E83" s="32">
        <f>IFERROR('σ и σw, МПа'!E83*$BE$2,"-")</f>
        <v>377.30769230769232</v>
      </c>
      <c r="F83" s="32">
        <f>IFERROR('σ и σw, МПа'!F83*$BE$2,"-")</f>
        <v>369.61538461538458</v>
      </c>
      <c r="G83" s="32">
        <f>IFERROR('σ и σw, МПа'!G83*$BE$2,"-")</f>
        <v>362.30769230769232</v>
      </c>
      <c r="H83" s="32">
        <f>IFERROR('σ и σw, МПа'!H83*$BE$2,"-")</f>
        <v>358.46153846153845</v>
      </c>
      <c r="I83" s="32">
        <f>IFERROR('σ и σw, МПа'!I83*$BE$2,"-")</f>
        <v>358.46153846153845</v>
      </c>
      <c r="J83" s="32">
        <f>IFERROR('σ и σw, МПа'!J83*$BE$2,"-")</f>
        <v>358.46153846153845</v>
      </c>
      <c r="K83" s="32">
        <f>IFERROR('σ и σw, МПа'!K83*$BE$2,"-")</f>
        <v>316.92307692307691</v>
      </c>
      <c r="L83" s="32">
        <f>IFERROR('σ и σw, МПа'!L83*$BE$2,"-")</f>
        <v>279.23076923076923</v>
      </c>
      <c r="M83" s="32">
        <f>IFERROR('σ и σw, МПа'!M83*$BE$2,"-")</f>
        <v>241.53846153846152</v>
      </c>
      <c r="N83" s="32">
        <f>IFERROR('σ и σw, МПа'!N83*$BE$2,"-")</f>
        <v>200</v>
      </c>
      <c r="O83" s="32" t="str">
        <f>IFERROR('σ и σw, МПа'!O83*$BE$2,"-")</f>
        <v>-</v>
      </c>
      <c r="P83" s="33" t="str">
        <f>IFERROR('σ и σw, МПа'!P83*$BE$2,"-")</f>
        <v>-</v>
      </c>
      <c r="Q83" s="31">
        <f>IFERROR('σ и σw, МПа'!D83*$BF$2,"-")</f>
        <v>490.50000000000006</v>
      </c>
      <c r="R83" s="32">
        <f>IFERROR('σ и σw, МПа'!E83*$BF$2,"-")</f>
        <v>490.50000000000006</v>
      </c>
      <c r="S83" s="32">
        <f>IFERROR('σ и σw, МПа'!F83*$BF$2,"-")</f>
        <v>480.5</v>
      </c>
      <c r="T83" s="32">
        <f>IFERROR('σ и σw, МПа'!G83*$BF$2,"-")</f>
        <v>471.00000000000006</v>
      </c>
      <c r="U83" s="32">
        <f>IFERROR('σ и σw, МПа'!H83*$BF$2,"-")</f>
        <v>466</v>
      </c>
      <c r="V83" s="32">
        <f>IFERROR('σ и σw, МПа'!I83*$BF$2,"-")</f>
        <v>466</v>
      </c>
      <c r="W83" s="32">
        <f>IFERROR('σ и σw, МПа'!J83*$BF$2,"-")</f>
        <v>466</v>
      </c>
      <c r="X83" s="32">
        <f>IFERROR('σ и σw, МПа'!K83*$BF$2,"-")</f>
        <v>412</v>
      </c>
      <c r="Y83" s="32">
        <f>IFERROR('σ и σw, МПа'!L83*$BF$2,"-")</f>
        <v>363</v>
      </c>
      <c r="Z83" s="32">
        <f>IFERROR('σ и σw, МПа'!M83*$BF$2,"-")</f>
        <v>314</v>
      </c>
      <c r="AA83" s="32">
        <f>IFERROR('σ и σw, МПа'!N83*$BF$2,"-")</f>
        <v>260</v>
      </c>
      <c r="AB83" s="32" t="str">
        <f>IFERROR('σ и σw, МПа'!O83*$BF$2,"-")</f>
        <v>-</v>
      </c>
      <c r="AC83" s="33" t="str">
        <f>IFERROR('σ и σw, МПа'!P83*$BF$2,"-")</f>
        <v>-</v>
      </c>
      <c r="AD83" s="31">
        <f>IFERROR('σ и σw, МПа'!Q83*$BG$2,"-")</f>
        <v>510.25</v>
      </c>
      <c r="AE83" s="32">
        <f>IFERROR('σ и σw, МПа'!R83*$BG$2,"-")</f>
        <v>497.25</v>
      </c>
      <c r="AF83" s="32">
        <f>IFERROR('σ и σw, МПа'!S83*$BG$2,"-")</f>
        <v>490.75</v>
      </c>
      <c r="AG83" s="32">
        <f>IFERROR('σ и σw, МПа'!T83*$BG$2,"-")</f>
        <v>471.90000000000003</v>
      </c>
      <c r="AH83" s="32">
        <f>IFERROR('σ и σw, МПа'!U83*$BG$2,"-")</f>
        <v>458.90000000000003</v>
      </c>
      <c r="AI83" s="32">
        <f>IFERROR('σ и σw, МПа'!V83*$BG$2,"-")</f>
        <v>446.55</v>
      </c>
      <c r="AJ83" s="32">
        <f>IFERROR('σ и σw, МПа'!W83*$BG$2,"-")</f>
        <v>446.55</v>
      </c>
      <c r="AK83" s="32">
        <f>IFERROR('σ и σw, МПа'!X83*$BG$2,"-")</f>
        <v>414.7</v>
      </c>
      <c r="AL83" s="32">
        <f>IFERROR('σ и σw, МПа'!Y83*$BG$2,"-")</f>
        <v>395.2</v>
      </c>
      <c r="AM83" s="32">
        <f>IFERROR('σ и σw, МПа'!Z83*$BG$2,"-")</f>
        <v>351</v>
      </c>
      <c r="AN83" s="32">
        <f>IFERROR('σ и σw, МПа'!AA83*$BG$2,"-")</f>
        <v>280.8</v>
      </c>
      <c r="AO83" s="32" t="str">
        <f>IFERROR('σ и σw, МПа'!AB83*$BG$2,"-")</f>
        <v>-</v>
      </c>
      <c r="AP83" s="33" t="str">
        <f>IFERROR('σ и σw, МПа'!AC83*$BG$2,"-")</f>
        <v>-</v>
      </c>
      <c r="AQ83" s="31">
        <f>IFERROR('σ и σw, МПа'!Q83*$BH$2,"-")</f>
        <v>667.25</v>
      </c>
      <c r="AR83" s="32">
        <f>IFERROR('σ и σw, МПа'!R83*$BH$2,"-")</f>
        <v>650.25</v>
      </c>
      <c r="AS83" s="32">
        <f>IFERROR('σ и σw, МПа'!S83*$BH$2,"-")</f>
        <v>641.75</v>
      </c>
      <c r="AT83" s="32">
        <f>IFERROR('σ и σw, МПа'!T83*$BH$2,"-")</f>
        <v>617.1</v>
      </c>
      <c r="AU83" s="32">
        <f>IFERROR('σ и σw, МПа'!U83*$BH$2,"-")</f>
        <v>600.1</v>
      </c>
      <c r="AV83" s="32">
        <f>IFERROR('σ и σw, МПа'!V83*$BH$2,"-")</f>
        <v>583.94999999999993</v>
      </c>
      <c r="AW83" s="32">
        <f>IFERROR('σ и σw, МПа'!W83*$BH$2,"-")</f>
        <v>583.94999999999993</v>
      </c>
      <c r="AX83" s="32">
        <f>IFERROR('σ и σw, МПа'!X83*$BH$2,"-")</f>
        <v>542.29999999999995</v>
      </c>
      <c r="AY83" s="32">
        <f>IFERROR('σ и σw, МПа'!Y83*$BH$2,"-")</f>
        <v>516.79999999999995</v>
      </c>
      <c r="AZ83" s="32">
        <f>IFERROR('σ и σw, МПа'!Z83*$BH$2,"-")</f>
        <v>459</v>
      </c>
      <c r="BA83" s="32">
        <f>IFERROR('σ и σw, МПа'!AA83*$BH$2,"-")</f>
        <v>367.2</v>
      </c>
      <c r="BB83" s="32" t="str">
        <f>IFERROR('σ и σw, МПа'!AB83*$BH$2,"-")</f>
        <v>-</v>
      </c>
      <c r="BC83" s="33" t="str">
        <f>IFERROR('σ и σw, МПа'!AC83*$BH$2,"-")</f>
        <v>-</v>
      </c>
    </row>
    <row r="84" spans="1:55" ht="25.5" x14ac:dyDescent="0.25">
      <c r="A84" s="10" t="str">
        <f>INDEX('Обработка исходного'!B:B,ROW($B$3)+4*(ROW($B84)-ROW($B$3)))</f>
        <v>Сталь легированная</v>
      </c>
      <c r="B84" s="47" t="str">
        <f>INDEX('Обработка исходного'!D:D,ROW($B$3)+4*(ROW($B84)-ROW($B$3)))</f>
        <v>40X</v>
      </c>
      <c r="C84" s="27" t="str">
        <f>'Rp0,2, МПа'!C84</f>
        <v>Прутки и полосы диаметром или толщиной от 80 до 150 мм</v>
      </c>
      <c r="D84" s="31">
        <f>IFERROR('σ и σw, МПа'!D84*$BE$2,"-")</f>
        <v>377.30769230769232</v>
      </c>
      <c r="E84" s="32">
        <f>IFERROR('σ и σw, МПа'!E84*$BE$2,"-")</f>
        <v>377.30769230769232</v>
      </c>
      <c r="F84" s="32">
        <f>IFERROR('σ и σw, МПа'!F84*$BE$2,"-")</f>
        <v>369.61538461538458</v>
      </c>
      <c r="G84" s="32">
        <f>IFERROR('σ и σw, МПа'!G84*$BE$2,"-")</f>
        <v>362.30769230769232</v>
      </c>
      <c r="H84" s="32">
        <f>IFERROR('σ и σw, МПа'!H84*$BE$2,"-")</f>
        <v>358.46153846153845</v>
      </c>
      <c r="I84" s="32">
        <f>IFERROR('σ и σw, МПа'!I84*$BE$2,"-")</f>
        <v>358.46153846153845</v>
      </c>
      <c r="J84" s="32">
        <f>IFERROR('σ и σw, МПа'!J84*$BE$2,"-")</f>
        <v>358.46153846153845</v>
      </c>
      <c r="K84" s="32">
        <f>IFERROR('σ и σw, МПа'!K84*$BE$2,"-")</f>
        <v>316.92307692307691</v>
      </c>
      <c r="L84" s="32">
        <f>IFERROR('σ и σw, МПа'!L84*$BE$2,"-")</f>
        <v>279.23076923076923</v>
      </c>
      <c r="M84" s="32">
        <f>IFERROR('σ и σw, МПа'!M84*$BE$2,"-")</f>
        <v>241.53846153846152</v>
      </c>
      <c r="N84" s="32">
        <f>IFERROR('σ и σw, МПа'!N84*$BE$2,"-")</f>
        <v>200</v>
      </c>
      <c r="O84" s="32" t="str">
        <f>IFERROR('σ и σw, МПа'!O84*$BE$2,"-")</f>
        <v>-</v>
      </c>
      <c r="P84" s="33" t="str">
        <f>IFERROR('σ и σw, МПа'!P84*$BE$2,"-")</f>
        <v>-</v>
      </c>
      <c r="Q84" s="31">
        <f>IFERROR('σ и σw, МПа'!D84*$BF$2,"-")</f>
        <v>490.50000000000006</v>
      </c>
      <c r="R84" s="32">
        <f>IFERROR('σ и σw, МПа'!E84*$BF$2,"-")</f>
        <v>490.50000000000006</v>
      </c>
      <c r="S84" s="32">
        <f>IFERROR('σ и σw, МПа'!F84*$BF$2,"-")</f>
        <v>480.5</v>
      </c>
      <c r="T84" s="32">
        <f>IFERROR('σ и σw, МПа'!G84*$BF$2,"-")</f>
        <v>471.00000000000006</v>
      </c>
      <c r="U84" s="32">
        <f>IFERROR('σ и σw, МПа'!H84*$BF$2,"-")</f>
        <v>466</v>
      </c>
      <c r="V84" s="32">
        <f>IFERROR('σ и σw, МПа'!I84*$BF$2,"-")</f>
        <v>466</v>
      </c>
      <c r="W84" s="32">
        <f>IFERROR('σ и σw, МПа'!J84*$BF$2,"-")</f>
        <v>466</v>
      </c>
      <c r="X84" s="32">
        <f>IFERROR('σ и σw, МПа'!K84*$BF$2,"-")</f>
        <v>412</v>
      </c>
      <c r="Y84" s="32">
        <f>IFERROR('σ и σw, МПа'!L84*$BF$2,"-")</f>
        <v>363</v>
      </c>
      <c r="Z84" s="32">
        <f>IFERROR('σ и σw, МПа'!M84*$BF$2,"-")</f>
        <v>314</v>
      </c>
      <c r="AA84" s="32">
        <f>IFERROR('σ и σw, МПа'!N84*$BF$2,"-")</f>
        <v>260</v>
      </c>
      <c r="AB84" s="32" t="str">
        <f>IFERROR('σ и σw, МПа'!O84*$BF$2,"-")</f>
        <v>-</v>
      </c>
      <c r="AC84" s="33" t="str">
        <f>IFERROR('σ и σw, МПа'!P84*$BF$2,"-")</f>
        <v>-</v>
      </c>
      <c r="AD84" s="31">
        <f>IFERROR('σ и σw, МПа'!Q84*$BG$2,"-")</f>
        <v>510.25</v>
      </c>
      <c r="AE84" s="32">
        <f>IFERROR('σ и σw, МПа'!R84*$BG$2,"-")</f>
        <v>497.25</v>
      </c>
      <c r="AF84" s="32">
        <f>IFERROR('σ и σw, МПа'!S84*$BG$2,"-")</f>
        <v>490.75</v>
      </c>
      <c r="AG84" s="32">
        <f>IFERROR('σ и σw, МПа'!T84*$BG$2,"-")</f>
        <v>471.90000000000003</v>
      </c>
      <c r="AH84" s="32">
        <f>IFERROR('σ и σw, МПа'!U84*$BG$2,"-")</f>
        <v>458.90000000000003</v>
      </c>
      <c r="AI84" s="32">
        <f>IFERROR('σ и σw, МПа'!V84*$BG$2,"-")</f>
        <v>446.55</v>
      </c>
      <c r="AJ84" s="32">
        <f>IFERROR('σ и σw, МПа'!W84*$BG$2,"-")</f>
        <v>446.55</v>
      </c>
      <c r="AK84" s="32">
        <f>IFERROR('σ и σw, МПа'!X84*$BG$2,"-")</f>
        <v>414.7</v>
      </c>
      <c r="AL84" s="32">
        <f>IFERROR('σ и σw, МПа'!Y84*$BG$2,"-")</f>
        <v>395.2</v>
      </c>
      <c r="AM84" s="32">
        <f>IFERROR('σ и σw, МПа'!Z84*$BG$2,"-")</f>
        <v>351</v>
      </c>
      <c r="AN84" s="32">
        <f>IFERROR('σ и σw, МПа'!AA84*$BG$2,"-")</f>
        <v>280.8</v>
      </c>
      <c r="AO84" s="32" t="str">
        <f>IFERROR('σ и σw, МПа'!AB84*$BG$2,"-")</f>
        <v>-</v>
      </c>
      <c r="AP84" s="33" t="str">
        <f>IFERROR('σ и σw, МПа'!AC84*$BG$2,"-")</f>
        <v>-</v>
      </c>
      <c r="AQ84" s="31">
        <f>IFERROR('σ и σw, МПа'!Q84*$BH$2,"-")</f>
        <v>667.25</v>
      </c>
      <c r="AR84" s="32">
        <f>IFERROR('σ и σw, МПа'!R84*$BH$2,"-")</f>
        <v>650.25</v>
      </c>
      <c r="AS84" s="32">
        <f>IFERROR('σ и σw, МПа'!S84*$BH$2,"-")</f>
        <v>641.75</v>
      </c>
      <c r="AT84" s="32">
        <f>IFERROR('σ и σw, МПа'!T84*$BH$2,"-")</f>
        <v>617.1</v>
      </c>
      <c r="AU84" s="32">
        <f>IFERROR('σ и σw, МПа'!U84*$BH$2,"-")</f>
        <v>600.1</v>
      </c>
      <c r="AV84" s="32">
        <f>IFERROR('σ и σw, МПа'!V84*$BH$2,"-")</f>
        <v>583.94999999999993</v>
      </c>
      <c r="AW84" s="32">
        <f>IFERROR('σ и σw, МПа'!W84*$BH$2,"-")</f>
        <v>583.94999999999993</v>
      </c>
      <c r="AX84" s="32">
        <f>IFERROR('σ и σw, МПа'!X84*$BH$2,"-")</f>
        <v>542.29999999999995</v>
      </c>
      <c r="AY84" s="32">
        <f>IFERROR('σ и σw, МПа'!Y84*$BH$2,"-")</f>
        <v>516.79999999999995</v>
      </c>
      <c r="AZ84" s="32">
        <f>IFERROR('σ и σw, МПа'!Z84*$BH$2,"-")</f>
        <v>459</v>
      </c>
      <c r="BA84" s="32">
        <f>IFERROR('σ и σw, МПа'!AA84*$BH$2,"-")</f>
        <v>367.2</v>
      </c>
      <c r="BB84" s="32" t="str">
        <f>IFERROR('σ и σw, МПа'!AB84*$BH$2,"-")</f>
        <v>-</v>
      </c>
      <c r="BC84" s="33" t="str">
        <f>IFERROR('σ и σw, МПа'!AC84*$BH$2,"-")</f>
        <v>-</v>
      </c>
    </row>
    <row r="85" spans="1:55" ht="25.5" x14ac:dyDescent="0.25">
      <c r="A85" s="10" t="str">
        <f>INDEX('Обработка исходного'!B:B,ROW($B$3)+4*(ROW($B85)-ROW($B$3)))</f>
        <v>Сталь легированная</v>
      </c>
      <c r="B85" s="47" t="str">
        <f>INDEX('Обработка исходного'!D:D,ROW($B$3)+4*(ROW($B85)-ROW($B$3)))</f>
        <v>40X</v>
      </c>
      <c r="C85" s="27" t="str">
        <f>'Rp0,2, МПа'!C85</f>
        <v>Прутки и полосы диаметром или толщиной от 150 до 250 мм</v>
      </c>
      <c r="D85" s="31">
        <f>IFERROR('σ и σw, МПа'!D85*$BE$2,"-")</f>
        <v>377.30769230769232</v>
      </c>
      <c r="E85" s="32">
        <f>IFERROR('σ и σw, МПа'!E85*$BE$2,"-")</f>
        <v>377.30769230769232</v>
      </c>
      <c r="F85" s="32">
        <f>IFERROR('σ и σw, МПа'!F85*$BE$2,"-")</f>
        <v>369.61538461538458</v>
      </c>
      <c r="G85" s="32">
        <f>IFERROR('σ и σw, МПа'!G85*$BE$2,"-")</f>
        <v>362.30769230769232</v>
      </c>
      <c r="H85" s="32">
        <f>IFERROR('σ и σw, МПа'!H85*$BE$2,"-")</f>
        <v>358.46153846153845</v>
      </c>
      <c r="I85" s="32">
        <f>IFERROR('σ и σw, МПа'!I85*$BE$2,"-")</f>
        <v>358.46153846153845</v>
      </c>
      <c r="J85" s="32">
        <f>IFERROR('σ и σw, МПа'!J85*$BE$2,"-")</f>
        <v>358.46153846153845</v>
      </c>
      <c r="K85" s="32">
        <f>IFERROR('σ и σw, МПа'!K85*$BE$2,"-")</f>
        <v>316.92307692307691</v>
      </c>
      <c r="L85" s="32">
        <f>IFERROR('σ и σw, МПа'!L85*$BE$2,"-")</f>
        <v>279.23076923076923</v>
      </c>
      <c r="M85" s="32">
        <f>IFERROR('σ и σw, МПа'!M85*$BE$2,"-")</f>
        <v>241.53846153846152</v>
      </c>
      <c r="N85" s="32">
        <f>IFERROR('σ и σw, МПа'!N85*$BE$2,"-")</f>
        <v>200</v>
      </c>
      <c r="O85" s="32" t="str">
        <f>IFERROR('σ и σw, МПа'!O85*$BE$2,"-")</f>
        <v>-</v>
      </c>
      <c r="P85" s="33" t="str">
        <f>IFERROR('σ и σw, МПа'!P85*$BE$2,"-")</f>
        <v>-</v>
      </c>
      <c r="Q85" s="31">
        <f>IFERROR('σ и σw, МПа'!D85*$BF$2,"-")</f>
        <v>490.50000000000006</v>
      </c>
      <c r="R85" s="32">
        <f>IFERROR('σ и σw, МПа'!E85*$BF$2,"-")</f>
        <v>490.50000000000006</v>
      </c>
      <c r="S85" s="32">
        <f>IFERROR('σ и σw, МПа'!F85*$BF$2,"-")</f>
        <v>480.5</v>
      </c>
      <c r="T85" s="32">
        <f>IFERROR('σ и σw, МПа'!G85*$BF$2,"-")</f>
        <v>471.00000000000006</v>
      </c>
      <c r="U85" s="32">
        <f>IFERROR('σ и σw, МПа'!H85*$BF$2,"-")</f>
        <v>466</v>
      </c>
      <c r="V85" s="32">
        <f>IFERROR('σ и σw, МПа'!I85*$BF$2,"-")</f>
        <v>466</v>
      </c>
      <c r="W85" s="32">
        <f>IFERROR('σ и σw, МПа'!J85*$BF$2,"-")</f>
        <v>466</v>
      </c>
      <c r="X85" s="32">
        <f>IFERROR('σ и σw, МПа'!K85*$BF$2,"-")</f>
        <v>412</v>
      </c>
      <c r="Y85" s="32">
        <f>IFERROR('σ и σw, МПа'!L85*$BF$2,"-")</f>
        <v>363</v>
      </c>
      <c r="Z85" s="32">
        <f>IFERROR('σ и σw, МПа'!M85*$BF$2,"-")</f>
        <v>314</v>
      </c>
      <c r="AA85" s="32">
        <f>IFERROR('σ и σw, МПа'!N85*$BF$2,"-")</f>
        <v>260</v>
      </c>
      <c r="AB85" s="32" t="str">
        <f>IFERROR('σ и σw, МПа'!O85*$BF$2,"-")</f>
        <v>-</v>
      </c>
      <c r="AC85" s="33" t="str">
        <f>IFERROR('σ и σw, МПа'!P85*$BF$2,"-")</f>
        <v>-</v>
      </c>
      <c r="AD85" s="31">
        <f>IFERROR('σ и σw, МПа'!Q85*$BG$2,"-")</f>
        <v>510.25</v>
      </c>
      <c r="AE85" s="32">
        <f>IFERROR('σ и σw, МПа'!R85*$BG$2,"-")</f>
        <v>497.25</v>
      </c>
      <c r="AF85" s="32">
        <f>IFERROR('σ и σw, МПа'!S85*$BG$2,"-")</f>
        <v>490.75</v>
      </c>
      <c r="AG85" s="32">
        <f>IFERROR('σ и σw, МПа'!T85*$BG$2,"-")</f>
        <v>471.90000000000003</v>
      </c>
      <c r="AH85" s="32">
        <f>IFERROR('σ и σw, МПа'!U85*$BG$2,"-")</f>
        <v>458.90000000000003</v>
      </c>
      <c r="AI85" s="32">
        <f>IFERROR('σ и σw, МПа'!V85*$BG$2,"-")</f>
        <v>446.55</v>
      </c>
      <c r="AJ85" s="32">
        <f>IFERROR('σ и σw, МПа'!W85*$BG$2,"-")</f>
        <v>446.55</v>
      </c>
      <c r="AK85" s="32">
        <f>IFERROR('σ и σw, МПа'!X85*$BG$2,"-")</f>
        <v>414.7</v>
      </c>
      <c r="AL85" s="32">
        <f>IFERROR('σ и σw, МПа'!Y85*$BG$2,"-")</f>
        <v>395.2</v>
      </c>
      <c r="AM85" s="32">
        <f>IFERROR('σ и σw, МПа'!Z85*$BG$2,"-")</f>
        <v>351</v>
      </c>
      <c r="AN85" s="32">
        <f>IFERROR('σ и σw, МПа'!AA85*$BG$2,"-")</f>
        <v>280.8</v>
      </c>
      <c r="AO85" s="32" t="str">
        <f>IFERROR('σ и σw, МПа'!AB85*$BG$2,"-")</f>
        <v>-</v>
      </c>
      <c r="AP85" s="33" t="str">
        <f>IFERROR('σ и σw, МПа'!AC85*$BG$2,"-")</f>
        <v>-</v>
      </c>
      <c r="AQ85" s="31">
        <f>IFERROR('σ и σw, МПа'!Q85*$BH$2,"-")</f>
        <v>667.25</v>
      </c>
      <c r="AR85" s="32">
        <f>IFERROR('σ и σw, МПа'!R85*$BH$2,"-")</f>
        <v>650.25</v>
      </c>
      <c r="AS85" s="32">
        <f>IFERROR('σ и σw, МПа'!S85*$BH$2,"-")</f>
        <v>641.75</v>
      </c>
      <c r="AT85" s="32">
        <f>IFERROR('σ и σw, МПа'!T85*$BH$2,"-")</f>
        <v>617.1</v>
      </c>
      <c r="AU85" s="32">
        <f>IFERROR('σ и σw, МПа'!U85*$BH$2,"-")</f>
        <v>600.1</v>
      </c>
      <c r="AV85" s="32">
        <f>IFERROR('σ и σw, МПа'!V85*$BH$2,"-")</f>
        <v>583.94999999999993</v>
      </c>
      <c r="AW85" s="32">
        <f>IFERROR('σ и σw, МПа'!W85*$BH$2,"-")</f>
        <v>583.94999999999993</v>
      </c>
      <c r="AX85" s="32">
        <f>IFERROR('σ и σw, МПа'!X85*$BH$2,"-")</f>
        <v>542.29999999999995</v>
      </c>
      <c r="AY85" s="32">
        <f>IFERROR('σ и σw, МПа'!Y85*$BH$2,"-")</f>
        <v>516.79999999999995</v>
      </c>
      <c r="AZ85" s="32">
        <f>IFERROR('σ и σw, МПа'!Z85*$BH$2,"-")</f>
        <v>459</v>
      </c>
      <c r="BA85" s="32">
        <f>IFERROR('σ и σw, МПа'!AA85*$BH$2,"-")</f>
        <v>367.2</v>
      </c>
      <c r="BB85" s="32" t="str">
        <f>IFERROR('σ и σw, МПа'!AB85*$BH$2,"-")</f>
        <v>-</v>
      </c>
      <c r="BC85" s="33" t="str">
        <f>IFERROR('σ и σw, МПа'!AC85*$BH$2,"-")</f>
        <v>-</v>
      </c>
    </row>
    <row r="86" spans="1:55" ht="25.5" x14ac:dyDescent="0.25">
      <c r="A86" s="10" t="str">
        <f>INDEX('Обработка исходного'!B:B,ROW($B$3)+4*(ROW($B86)-ROW($B$3)))</f>
        <v>Сталь легированная</v>
      </c>
      <c r="B86" s="47" t="str">
        <f>INDEX('Обработка исходного'!D:D,ROW($B$3)+4*(ROW($B86)-ROW($B$3)))</f>
        <v>40X</v>
      </c>
      <c r="C86" s="27" t="str">
        <f>'Rp0,2, МПа'!C86</f>
        <v>Заготовки крепежных деталей диаметром до 300 мм, КП590*</v>
      </c>
      <c r="D86" s="31">
        <f>IFERROR('σ и σw, МПа'!D86*$BE$2,"-")</f>
        <v>283.07692307692309</v>
      </c>
      <c r="E86" s="32">
        <f>IFERROR('σ и σw, МПа'!E86*$BE$2,"-")</f>
        <v>279.23076923076923</v>
      </c>
      <c r="F86" s="32">
        <f>IFERROR('σ и σw, МПа'!F86*$BE$2,"-")</f>
        <v>279.23076923076923</v>
      </c>
      <c r="G86" s="32">
        <f>IFERROR('σ и σw, МПа'!G86*$BE$2,"-")</f>
        <v>271.53846153846155</v>
      </c>
      <c r="H86" s="32">
        <f>IFERROR('σ и σw, МПа'!H86*$BE$2,"-")</f>
        <v>268.07692307692309</v>
      </c>
      <c r="I86" s="32">
        <f>IFERROR('σ и σw, МПа'!I86*$BE$2,"-")</f>
        <v>268.07692307692309</v>
      </c>
      <c r="J86" s="32">
        <f>IFERROR('σ и σw, МПа'!J86*$BE$2,"-")</f>
        <v>268.07692307692309</v>
      </c>
      <c r="K86" s="32">
        <f>IFERROR('σ и σw, МПа'!K86*$BE$2,"-")</f>
        <v>241.53846153846152</v>
      </c>
      <c r="L86" s="32">
        <f>IFERROR('σ и σw, МПа'!L86*$BE$2,"-")</f>
        <v>207.69230769230768</v>
      </c>
      <c r="M86" s="32">
        <f>IFERROR('σ и σw, МПа'!M86*$BE$2,"-")</f>
        <v>177.30769230769229</v>
      </c>
      <c r="N86" s="32">
        <f>IFERROR('σ и σw, МПа'!N86*$BE$2,"-")</f>
        <v>177.30769230769229</v>
      </c>
      <c r="O86" s="32" t="str">
        <f>IFERROR('σ и σw, МПа'!O86*$BE$2,"-")</f>
        <v>-</v>
      </c>
      <c r="P86" s="33" t="str">
        <f>IFERROR('σ и σw, МПа'!P86*$BE$2,"-")</f>
        <v>-</v>
      </c>
      <c r="Q86" s="31">
        <f>IFERROR('σ и σw, МПа'!D86*$BF$2,"-")</f>
        <v>368.00000000000006</v>
      </c>
      <c r="R86" s="32">
        <f>IFERROR('σ и σw, МПа'!E86*$BF$2,"-")</f>
        <v>363</v>
      </c>
      <c r="S86" s="32">
        <f>IFERROR('σ и σw, МПа'!F86*$BF$2,"-")</f>
        <v>363</v>
      </c>
      <c r="T86" s="32">
        <f>IFERROR('σ и σw, МПа'!G86*$BF$2,"-")</f>
        <v>353</v>
      </c>
      <c r="U86" s="32">
        <f>IFERROR('σ и σw, МПа'!H86*$BF$2,"-")</f>
        <v>348.50000000000006</v>
      </c>
      <c r="V86" s="32">
        <f>IFERROR('σ и σw, МПа'!I86*$BF$2,"-")</f>
        <v>348.50000000000006</v>
      </c>
      <c r="W86" s="32">
        <f>IFERROR('σ и σw, МПа'!J86*$BF$2,"-")</f>
        <v>348.50000000000006</v>
      </c>
      <c r="X86" s="32">
        <f>IFERROR('σ и σw, МПа'!K86*$BF$2,"-")</f>
        <v>314</v>
      </c>
      <c r="Y86" s="32">
        <f>IFERROR('σ и σw, МПа'!L86*$BF$2,"-")</f>
        <v>270</v>
      </c>
      <c r="Z86" s="32">
        <f>IFERROR('σ и σw, МПа'!M86*$BF$2,"-")</f>
        <v>230.5</v>
      </c>
      <c r="AA86" s="32">
        <f>IFERROR('σ и σw, МПа'!N86*$BF$2,"-")</f>
        <v>230.5</v>
      </c>
      <c r="AB86" s="32" t="str">
        <f>IFERROR('σ и σw, МПа'!O86*$BF$2,"-")</f>
        <v>-</v>
      </c>
      <c r="AC86" s="33" t="str">
        <f>IFERROR('σ и σw, МПа'!P86*$BF$2,"-")</f>
        <v>-</v>
      </c>
      <c r="AD86" s="31">
        <f>IFERROR('σ и σw, МПа'!Q86*$BG$2,"-")</f>
        <v>383.5</v>
      </c>
      <c r="AE86" s="32">
        <f>IFERROR('σ и σw, МПа'!R86*$BG$2,"-")</f>
        <v>369.85</v>
      </c>
      <c r="AF86" s="32">
        <f>IFERROR('σ и σw, МПа'!S86*$BG$2,"-")</f>
        <v>369.85</v>
      </c>
      <c r="AG86" s="32">
        <f>IFERROR('σ и σw, МПа'!T86*$BG$2,"-")</f>
        <v>356.85</v>
      </c>
      <c r="AH86" s="32">
        <f>IFERROR('σ и σw, МПа'!U86*$BG$2,"-")</f>
        <v>344.5</v>
      </c>
      <c r="AI86" s="32">
        <f>IFERROR('σ и σw, МПа'!V86*$BG$2,"-")</f>
        <v>325</v>
      </c>
      <c r="AJ86" s="32">
        <f>IFERROR('σ и σw, МПа'!W86*$BG$2,"-")</f>
        <v>325</v>
      </c>
      <c r="AK86" s="32">
        <f>IFERROR('σ и σw, МПа'!X86*$BG$2,"-")</f>
        <v>286.65000000000003</v>
      </c>
      <c r="AL86" s="32">
        <f>IFERROR('σ и σw, МПа'!Y86*$BG$2,"-")</f>
        <v>273.65000000000003</v>
      </c>
      <c r="AM86" s="32">
        <f>IFERROR('σ и σw, МПа'!Z86*$BG$2,"-")</f>
        <v>254.8</v>
      </c>
      <c r="AN86" s="32">
        <f>IFERROR('σ и σw, МПа'!AA86*$BG$2,"-")</f>
        <v>197.6</v>
      </c>
      <c r="AO86" s="32" t="str">
        <f>IFERROR('σ и σw, МПа'!AB86*$BG$2,"-")</f>
        <v>-</v>
      </c>
      <c r="AP86" s="33" t="str">
        <f>IFERROR('σ и σw, МПа'!AC86*$BG$2,"-")</f>
        <v>-</v>
      </c>
      <c r="AQ86" s="31">
        <f>IFERROR('σ и σw, МПа'!Q86*$BH$2,"-")</f>
        <v>501.5</v>
      </c>
      <c r="AR86" s="32">
        <f>IFERROR('σ и σw, МПа'!R86*$BH$2,"-")</f>
        <v>483.65</v>
      </c>
      <c r="AS86" s="32">
        <f>IFERROR('σ и σw, МПа'!S86*$BH$2,"-")</f>
        <v>483.65</v>
      </c>
      <c r="AT86" s="32">
        <f>IFERROR('σ и σw, МПа'!T86*$BH$2,"-")</f>
        <v>466.65</v>
      </c>
      <c r="AU86" s="32">
        <f>IFERROR('σ и σw, МПа'!U86*$BH$2,"-")</f>
        <v>450.5</v>
      </c>
      <c r="AV86" s="32">
        <f>IFERROR('σ и σw, МПа'!V86*$BH$2,"-")</f>
        <v>425</v>
      </c>
      <c r="AW86" s="32">
        <f>IFERROR('σ и σw, МПа'!W86*$BH$2,"-")</f>
        <v>425</v>
      </c>
      <c r="AX86" s="32">
        <f>IFERROR('σ и σw, МПа'!X86*$BH$2,"-")</f>
        <v>374.84999999999997</v>
      </c>
      <c r="AY86" s="32">
        <f>IFERROR('σ и σw, МПа'!Y86*$BH$2,"-")</f>
        <v>357.84999999999997</v>
      </c>
      <c r="AZ86" s="32">
        <f>IFERROR('σ и σw, МПа'!Z86*$BH$2,"-")</f>
        <v>333.2</v>
      </c>
      <c r="BA86" s="32">
        <f>IFERROR('σ и σw, МПа'!AA86*$BH$2,"-")</f>
        <v>258.39999999999998</v>
      </c>
      <c r="BB86" s="32" t="str">
        <f>IFERROR('σ и σw, МПа'!AB86*$BH$2,"-")</f>
        <v>-</v>
      </c>
      <c r="BC86" s="33" t="str">
        <f>IFERROR('σ и σw, МПа'!AC86*$BH$2,"-")</f>
        <v>-</v>
      </c>
    </row>
    <row r="87" spans="1:55" ht="25.5" x14ac:dyDescent="0.25">
      <c r="A87" s="10" t="str">
        <f>INDEX('Обработка исходного'!B:B,ROW($B$3)+4*(ROW($B87)-ROW($B$3)))</f>
        <v>Сталь легированная</v>
      </c>
      <c r="B87" s="47" t="str">
        <f>INDEX('Обработка исходного'!D:D,ROW($B$3)+4*(ROW($B87)-ROW($B$3)))</f>
        <v>40X</v>
      </c>
      <c r="C87" s="27" t="str">
        <f>'Rp0,2, МПа'!C87</f>
        <v>Поковки диаметром или толщиной от 500 до 800 мм, КП245*</v>
      </c>
      <c r="D87" s="31">
        <f>IFERROR('σ и σw, МПа'!D87*$BE$2,"-")</f>
        <v>163.33333333333334</v>
      </c>
      <c r="E87" s="32">
        <f>IFERROR('σ и σw, МПа'!E87*$BE$2,"-")</f>
        <v>156.66666666666666</v>
      </c>
      <c r="F87" s="32">
        <f>IFERROR('σ и σw, МПа'!F87*$BE$2,"-")</f>
        <v>156.66666666666666</v>
      </c>
      <c r="G87" s="32">
        <f>IFERROR('σ и σw, МПа'!G87*$BE$2,"-")</f>
        <v>150.66666666666666</v>
      </c>
      <c r="H87" s="32">
        <f>IFERROR('σ и σw, МПа'!H87*$BE$2,"-")</f>
        <v>150.66666666666666</v>
      </c>
      <c r="I87" s="32">
        <f>IFERROR('σ и σw, МПа'!I87*$BE$2,"-")</f>
        <v>144</v>
      </c>
      <c r="J87" s="32">
        <f>IFERROR('σ и σw, МПа'!J87*$BE$2,"-")</f>
        <v>144</v>
      </c>
      <c r="K87" s="32">
        <f>IFERROR('σ и σw, МПа'!K87*$BE$2,"-")</f>
        <v>130.66666666666666</v>
      </c>
      <c r="L87" s="32">
        <f>IFERROR('σ и σw, МПа'!L87*$BE$2,"-")</f>
        <v>124</v>
      </c>
      <c r="M87" s="32">
        <f>IFERROR('σ и σw, МПа'!M87*$BE$2,"-")</f>
        <v>111.33333333333333</v>
      </c>
      <c r="N87" s="32">
        <f>IFERROR('σ и σw, МПа'!N87*$BE$2,"-")</f>
        <v>91.333333333333329</v>
      </c>
      <c r="O87" s="32" t="str">
        <f>IFERROR('σ и σw, МПа'!O87*$BE$2,"-")</f>
        <v>-</v>
      </c>
      <c r="P87" s="33" t="str">
        <f>IFERROR('σ и σw, МПа'!P87*$BE$2,"-")</f>
        <v>-</v>
      </c>
      <c r="Q87" s="31">
        <f>IFERROR('σ и σw, МПа'!D87*$BF$2,"-")</f>
        <v>212.33333333333334</v>
      </c>
      <c r="R87" s="32">
        <f>IFERROR('σ и σw, МПа'!E87*$BF$2,"-")</f>
        <v>203.66666666666666</v>
      </c>
      <c r="S87" s="32">
        <f>IFERROR('σ и σw, МПа'!F87*$BF$2,"-")</f>
        <v>203.66666666666666</v>
      </c>
      <c r="T87" s="32">
        <f>IFERROR('σ и σw, МПа'!G87*$BF$2,"-")</f>
        <v>195.86666666666667</v>
      </c>
      <c r="U87" s="32">
        <f>IFERROR('σ и σw, МПа'!H87*$BF$2,"-")</f>
        <v>195.86666666666667</v>
      </c>
      <c r="V87" s="32">
        <f>IFERROR('σ и σw, МПа'!I87*$BF$2,"-")</f>
        <v>187.20000000000002</v>
      </c>
      <c r="W87" s="32">
        <f>IFERROR('σ и σw, МПа'!J87*$BF$2,"-")</f>
        <v>187.20000000000002</v>
      </c>
      <c r="X87" s="32">
        <f>IFERROR('σ и σw, МПа'!K87*$BF$2,"-")</f>
        <v>169.86666666666667</v>
      </c>
      <c r="Y87" s="32">
        <f>IFERROR('σ и σw, МПа'!L87*$BF$2,"-")</f>
        <v>161.20000000000002</v>
      </c>
      <c r="Z87" s="32">
        <f>IFERROR('σ и σw, МПа'!M87*$BF$2,"-")</f>
        <v>144.73333333333332</v>
      </c>
      <c r="AA87" s="32">
        <f>IFERROR('σ и σw, МПа'!N87*$BF$2,"-")</f>
        <v>118.73333333333333</v>
      </c>
      <c r="AB87" s="32" t="str">
        <f>IFERROR('σ и σw, МПа'!O87*$BF$2,"-")</f>
        <v>-</v>
      </c>
      <c r="AC87" s="33" t="str">
        <f>IFERROR('σ и σw, МПа'!P87*$BF$2,"-")</f>
        <v>-</v>
      </c>
      <c r="AD87" s="31">
        <f>IFERROR('σ и σw, МПа'!Q87*$BG$2,"-")</f>
        <v>159.25</v>
      </c>
      <c r="AE87" s="32">
        <f>IFERROR('σ и σw, МПа'!R87*$BG$2,"-")</f>
        <v>152.75</v>
      </c>
      <c r="AF87" s="32">
        <f>IFERROR('σ и σw, МПа'!S87*$BG$2,"-")</f>
        <v>152.75</v>
      </c>
      <c r="AG87" s="32">
        <f>IFERROR('σ и σw, МПа'!T87*$BG$2,"-")</f>
        <v>146.9</v>
      </c>
      <c r="AH87" s="32">
        <f>IFERROR('σ и σw, МПа'!U87*$BG$2,"-")</f>
        <v>146.9</v>
      </c>
      <c r="AI87" s="32">
        <f>IFERROR('σ и σw, МПа'!V87*$BG$2,"-")</f>
        <v>140.4</v>
      </c>
      <c r="AJ87" s="32">
        <f>IFERROR('σ и σw, МПа'!W87*$BG$2,"-")</f>
        <v>140.4</v>
      </c>
      <c r="AK87" s="32">
        <f>IFERROR('σ и σw, МПа'!X87*$BG$2,"-")</f>
        <v>127.4</v>
      </c>
      <c r="AL87" s="32">
        <f>IFERROR('σ и σw, МПа'!Y87*$BG$2,"-")</f>
        <v>120.9</v>
      </c>
      <c r="AM87" s="32">
        <f>IFERROR('σ и σw, МПа'!Z87*$BG$2,"-")</f>
        <v>108.55</v>
      </c>
      <c r="AN87" s="32">
        <f>IFERROR('σ и σw, МПа'!AA87*$BG$2,"-")</f>
        <v>89.05</v>
      </c>
      <c r="AO87" s="32" t="str">
        <f>IFERROR('σ и σw, МПа'!AB87*$BG$2,"-")</f>
        <v>-</v>
      </c>
      <c r="AP87" s="33" t="str">
        <f>IFERROR('σ и σw, МПа'!AC87*$BG$2,"-")</f>
        <v>-</v>
      </c>
      <c r="AQ87" s="31">
        <f>IFERROR('σ и σw, МПа'!Q87*$BH$2,"-")</f>
        <v>208.25</v>
      </c>
      <c r="AR87" s="32">
        <f>IFERROR('σ и σw, МПа'!R87*$BH$2,"-")</f>
        <v>199.75</v>
      </c>
      <c r="AS87" s="32">
        <f>IFERROR('σ и σw, МПа'!S87*$BH$2,"-")</f>
        <v>199.75</v>
      </c>
      <c r="AT87" s="32">
        <f>IFERROR('σ и σw, МПа'!T87*$BH$2,"-")</f>
        <v>192.1</v>
      </c>
      <c r="AU87" s="32">
        <f>IFERROR('σ и σw, МПа'!U87*$BH$2,"-")</f>
        <v>192.1</v>
      </c>
      <c r="AV87" s="32">
        <f>IFERROR('σ и σw, МПа'!V87*$BH$2,"-")</f>
        <v>183.6</v>
      </c>
      <c r="AW87" s="32">
        <f>IFERROR('σ и σw, МПа'!W87*$BH$2,"-")</f>
        <v>183.6</v>
      </c>
      <c r="AX87" s="32">
        <f>IFERROR('σ и σw, МПа'!X87*$BH$2,"-")</f>
        <v>166.6</v>
      </c>
      <c r="AY87" s="32">
        <f>IFERROR('σ и σw, МПа'!Y87*$BH$2,"-")</f>
        <v>158.1</v>
      </c>
      <c r="AZ87" s="32">
        <f>IFERROR('σ и σw, МПа'!Z87*$BH$2,"-")</f>
        <v>141.94999999999999</v>
      </c>
      <c r="BA87" s="32">
        <f>IFERROR('σ и σw, МПа'!AA87*$BH$2,"-")</f>
        <v>116.45</v>
      </c>
      <c r="BB87" s="32" t="str">
        <f>IFERROR('σ и σw, МПа'!AB87*$BH$2,"-")</f>
        <v>-</v>
      </c>
      <c r="BC87" s="33" t="str">
        <f>IFERROR('σ и σw, МПа'!AC87*$BH$2,"-")</f>
        <v>-</v>
      </c>
    </row>
    <row r="88" spans="1:55" ht="25.5" x14ac:dyDescent="0.25">
      <c r="A88" s="10" t="str">
        <f>INDEX('Обработка исходного'!B:B,ROW($B$3)+4*(ROW($B88)-ROW($B$3)))</f>
        <v>Сталь легированная</v>
      </c>
      <c r="B88" s="47" t="str">
        <f>INDEX('Обработка исходного'!D:D,ROW($B$3)+4*(ROW($B88)-ROW($B$3)))</f>
        <v>40X</v>
      </c>
      <c r="C88" s="27" t="str">
        <f>'Rp0,2, МПа'!C88</f>
        <v>Поковки диаметром или толщиной от 300 до 800 мм, КП275*</v>
      </c>
      <c r="D88" s="31">
        <f>IFERROR('σ и σw, МПа'!D88*$BE$2,"-")</f>
        <v>183.33333333333334</v>
      </c>
      <c r="E88" s="32">
        <f>IFERROR('σ и σw, МПа'!E88*$BE$2,"-")</f>
        <v>176.66666666666666</v>
      </c>
      <c r="F88" s="32">
        <f>IFERROR('σ и σw, МПа'!F88*$BE$2,"-")</f>
        <v>176.66666666666666</v>
      </c>
      <c r="G88" s="32">
        <f>IFERROR('σ и σw, МПа'!G88*$BE$2,"-")</f>
        <v>170</v>
      </c>
      <c r="H88" s="32">
        <f>IFERROR('σ и σw, МПа'!H88*$BE$2,"-")</f>
        <v>163.33333333333334</v>
      </c>
      <c r="I88" s="32">
        <f>IFERROR('σ и σw, МПа'!I88*$BE$2,"-")</f>
        <v>156.66666666666666</v>
      </c>
      <c r="J88" s="32">
        <f>IFERROR('σ и σw, МПа'!J88*$BE$2,"-")</f>
        <v>156.66666666666666</v>
      </c>
      <c r="K88" s="32">
        <f>IFERROR('σ и σw, МПа'!K88*$BE$2,"-")</f>
        <v>157.33333333333334</v>
      </c>
      <c r="L88" s="32">
        <f>IFERROR('σ и σw, МПа'!L88*$BE$2,"-")</f>
        <v>144</v>
      </c>
      <c r="M88" s="32">
        <f>IFERROR('σ и σw, МПа'!M88*$BE$2,"-")</f>
        <v>128.46153846153845</v>
      </c>
      <c r="N88" s="32">
        <f>IFERROR('σ и σw, МПа'!N88*$BE$2,"-")</f>
        <v>104.66666666666667</v>
      </c>
      <c r="O88" s="32" t="str">
        <f>IFERROR('σ и σw, МПа'!O88*$BE$2,"-")</f>
        <v>-</v>
      </c>
      <c r="P88" s="33" t="str">
        <f>IFERROR('σ и σw, МПа'!P88*$BE$2,"-")</f>
        <v>-</v>
      </c>
      <c r="Q88" s="31">
        <f>IFERROR('σ и σw, МПа'!D88*$BF$2,"-")</f>
        <v>238.33333333333334</v>
      </c>
      <c r="R88" s="32">
        <f>IFERROR('σ и σw, МПа'!E88*$BF$2,"-")</f>
        <v>229.66666666666666</v>
      </c>
      <c r="S88" s="32">
        <f>IFERROR('σ и σw, МПа'!F88*$BF$2,"-")</f>
        <v>229.66666666666666</v>
      </c>
      <c r="T88" s="32">
        <f>IFERROR('σ и σw, МПа'!G88*$BF$2,"-")</f>
        <v>221</v>
      </c>
      <c r="U88" s="32">
        <f>IFERROR('σ и σw, МПа'!H88*$BF$2,"-")</f>
        <v>212.33333333333334</v>
      </c>
      <c r="V88" s="32">
        <f>IFERROR('σ и σw, МПа'!I88*$BF$2,"-")</f>
        <v>203.66666666666666</v>
      </c>
      <c r="W88" s="32">
        <f>IFERROR('σ и σw, МПа'!J88*$BF$2,"-")</f>
        <v>203.66666666666666</v>
      </c>
      <c r="X88" s="32">
        <f>IFERROR('σ и σw, МПа'!K88*$BF$2,"-")</f>
        <v>204.53333333333336</v>
      </c>
      <c r="Y88" s="32">
        <f>IFERROR('σ и σw, МПа'!L88*$BF$2,"-")</f>
        <v>187.20000000000002</v>
      </c>
      <c r="Z88" s="32">
        <f>IFERROR('σ и σw, МПа'!M88*$BF$2,"-")</f>
        <v>167</v>
      </c>
      <c r="AA88" s="32">
        <f>IFERROR('σ и σw, МПа'!N88*$BF$2,"-")</f>
        <v>136.06666666666669</v>
      </c>
      <c r="AB88" s="32" t="str">
        <f>IFERROR('σ и σw, МПа'!O88*$BF$2,"-")</f>
        <v>-</v>
      </c>
      <c r="AC88" s="33" t="str">
        <f>IFERROR('σ и σw, МПа'!P88*$BF$2,"-")</f>
        <v>-</v>
      </c>
      <c r="AD88" s="31">
        <f>IFERROR('σ и σw, МПа'!Q88*$BG$2,"-")</f>
        <v>178.75</v>
      </c>
      <c r="AE88" s="32">
        <f>IFERROR('σ и σw, МПа'!R88*$BG$2,"-")</f>
        <v>172.25</v>
      </c>
      <c r="AF88" s="32">
        <f>IFERROR('σ и σw, МПа'!S88*$BG$2,"-")</f>
        <v>172.25</v>
      </c>
      <c r="AG88" s="32">
        <f>IFERROR('σ и σw, МПа'!T88*$BG$2,"-")</f>
        <v>165.75</v>
      </c>
      <c r="AH88" s="32">
        <f>IFERROR('σ и σw, МПа'!U88*$BG$2,"-")</f>
        <v>159.25</v>
      </c>
      <c r="AI88" s="32">
        <f>IFERROR('σ и σw, МПа'!V88*$BG$2,"-")</f>
        <v>152.75</v>
      </c>
      <c r="AJ88" s="32">
        <f>IFERROR('σ и σw, МПа'!W88*$BG$2,"-")</f>
        <v>152.75</v>
      </c>
      <c r="AK88" s="32">
        <f>IFERROR('σ и σw, МПа'!X88*$BG$2,"-")</f>
        <v>153.4</v>
      </c>
      <c r="AL88" s="32">
        <f>IFERROR('σ и σw, МПа'!Y88*$BG$2,"-")</f>
        <v>140.4</v>
      </c>
      <c r="AM88" s="32">
        <f>IFERROR('σ и σw, МПа'!Z88*$BG$2,"-")</f>
        <v>127.4</v>
      </c>
      <c r="AN88" s="32">
        <f>IFERROR('σ и σw, МПа'!AA88*$BG$2,"-")</f>
        <v>102.05</v>
      </c>
      <c r="AO88" s="32" t="str">
        <f>IFERROR('σ и σw, МПа'!AB88*$BG$2,"-")</f>
        <v>-</v>
      </c>
      <c r="AP88" s="33" t="str">
        <f>IFERROR('σ и σw, МПа'!AC88*$BG$2,"-")</f>
        <v>-</v>
      </c>
      <c r="AQ88" s="31">
        <f>IFERROR('σ и σw, МПа'!Q88*$BH$2,"-")</f>
        <v>233.75</v>
      </c>
      <c r="AR88" s="32">
        <f>IFERROR('σ и σw, МПа'!R88*$BH$2,"-")</f>
        <v>225.25</v>
      </c>
      <c r="AS88" s="32">
        <f>IFERROR('σ и σw, МПа'!S88*$BH$2,"-")</f>
        <v>225.25</v>
      </c>
      <c r="AT88" s="32">
        <f>IFERROR('σ и σw, МПа'!T88*$BH$2,"-")</f>
        <v>216.75</v>
      </c>
      <c r="AU88" s="32">
        <f>IFERROR('σ и σw, МПа'!U88*$BH$2,"-")</f>
        <v>208.25</v>
      </c>
      <c r="AV88" s="32">
        <f>IFERROR('σ и σw, МПа'!V88*$BH$2,"-")</f>
        <v>199.75</v>
      </c>
      <c r="AW88" s="32">
        <f>IFERROR('σ и σw, МПа'!W88*$BH$2,"-")</f>
        <v>199.75</v>
      </c>
      <c r="AX88" s="32">
        <f>IFERROR('σ и σw, МПа'!X88*$BH$2,"-")</f>
        <v>200.6</v>
      </c>
      <c r="AY88" s="32">
        <f>IFERROR('σ и σw, МПа'!Y88*$BH$2,"-")</f>
        <v>183.6</v>
      </c>
      <c r="AZ88" s="32">
        <f>IFERROR('σ и σw, МПа'!Z88*$BH$2,"-")</f>
        <v>166.6</v>
      </c>
      <c r="BA88" s="32">
        <f>IFERROR('σ и σw, МПа'!AA88*$BH$2,"-")</f>
        <v>133.44999999999999</v>
      </c>
      <c r="BB88" s="32" t="str">
        <f>IFERROR('σ и σw, МПа'!AB88*$BH$2,"-")</f>
        <v>-</v>
      </c>
      <c r="BC88" s="33" t="str">
        <f>IFERROR('σ и σw, МПа'!AC88*$BH$2,"-")</f>
        <v>-</v>
      </c>
    </row>
    <row r="89" spans="1:55" x14ac:dyDescent="0.25">
      <c r="A89" s="10" t="str">
        <f>INDEX('Обработка исходного'!B:B,ROW($B$3)+4*(ROW($B89)-ROW($B$3)))</f>
        <v>Сталь легированная</v>
      </c>
      <c r="B89" s="47" t="str">
        <f>INDEX('Обработка исходного'!D:D,ROW($B$3)+4*(ROW($B89)-ROW($B$3)))</f>
        <v>40X</v>
      </c>
      <c r="C89" s="27" t="str">
        <f>'Rp0,2, МПа'!C89</f>
        <v>Поковки диаметром или толщиной до 800 мм, КП315*</v>
      </c>
      <c r="D89" s="31">
        <f>IFERROR('σ и σw, МПа'!D89*$BE$2,"-")</f>
        <v>210</v>
      </c>
      <c r="E89" s="32">
        <f>IFERROR('σ и σw, МПа'!E89*$BE$2,"-")</f>
        <v>202.66666666666666</v>
      </c>
      <c r="F89" s="32">
        <f>IFERROR('σ и σw, МПа'!F89*$BE$2,"-")</f>
        <v>202.66666666666666</v>
      </c>
      <c r="G89" s="32">
        <f>IFERROR('σ и σw, МПа'!G89*$BE$2,"-")</f>
        <v>196</v>
      </c>
      <c r="H89" s="32">
        <f>IFERROR('σ и σw, МПа'!H89*$BE$2,"-")</f>
        <v>189.33333333333334</v>
      </c>
      <c r="I89" s="32">
        <f>IFERROR('σ и σw, МПа'!I89*$BE$2,"-")</f>
        <v>183.33333333333334</v>
      </c>
      <c r="J89" s="32">
        <f>IFERROR('σ и σw, МПа'!J89*$BE$2,"-")</f>
        <v>183.33333333333334</v>
      </c>
      <c r="K89" s="32">
        <f>IFERROR('σ и σw, МПа'!K89*$BE$2,"-")</f>
        <v>170</v>
      </c>
      <c r="L89" s="32">
        <f>IFERROR('σ и σw, МПа'!L89*$BE$2,"-")</f>
        <v>162.30769230769229</v>
      </c>
      <c r="M89" s="32">
        <f>IFERROR('σ и σw, МПа'!M89*$BE$2,"-")</f>
        <v>139.61538461538461</v>
      </c>
      <c r="N89" s="32">
        <f>IFERROR('σ и σw, МПа'!N89*$BE$2,"-")</f>
        <v>118</v>
      </c>
      <c r="O89" s="32" t="str">
        <f>IFERROR('σ и σw, МПа'!O89*$BE$2,"-")</f>
        <v>-</v>
      </c>
      <c r="P89" s="33" t="str">
        <f>IFERROR('σ и σw, МПа'!P89*$BE$2,"-")</f>
        <v>-</v>
      </c>
      <c r="Q89" s="31">
        <f>IFERROR('σ и σw, МПа'!D89*$BF$2,"-")</f>
        <v>273</v>
      </c>
      <c r="R89" s="32">
        <f>IFERROR('σ и σw, МПа'!E89*$BF$2,"-")</f>
        <v>263.46666666666664</v>
      </c>
      <c r="S89" s="32">
        <f>IFERROR('σ и σw, МПа'!F89*$BF$2,"-")</f>
        <v>263.46666666666664</v>
      </c>
      <c r="T89" s="32">
        <f>IFERROR('σ и σw, МПа'!G89*$BF$2,"-")</f>
        <v>254.8</v>
      </c>
      <c r="U89" s="32">
        <f>IFERROR('σ и σw, МПа'!H89*$BF$2,"-")</f>
        <v>246.13333333333335</v>
      </c>
      <c r="V89" s="32">
        <f>IFERROR('σ и σw, МПа'!I89*$BF$2,"-")</f>
        <v>238.33333333333334</v>
      </c>
      <c r="W89" s="32">
        <f>IFERROR('σ и σw, МПа'!J89*$BF$2,"-")</f>
        <v>238.33333333333334</v>
      </c>
      <c r="X89" s="32">
        <f>IFERROR('σ и σw, МПа'!K89*$BF$2,"-")</f>
        <v>221</v>
      </c>
      <c r="Y89" s="32">
        <f>IFERROR('σ и σw, МПа'!L89*$BF$2,"-")</f>
        <v>211</v>
      </c>
      <c r="Z89" s="32">
        <f>IFERROR('σ и σw, МПа'!M89*$BF$2,"-")</f>
        <v>181.5</v>
      </c>
      <c r="AA89" s="32">
        <f>IFERROR('σ и σw, МПа'!N89*$BF$2,"-")</f>
        <v>153.4</v>
      </c>
      <c r="AB89" s="32" t="str">
        <f>IFERROR('σ и σw, МПа'!O89*$BF$2,"-")</f>
        <v>-</v>
      </c>
      <c r="AC89" s="33" t="str">
        <f>IFERROR('σ и σw, МПа'!P89*$BF$2,"-")</f>
        <v>-</v>
      </c>
      <c r="AD89" s="31">
        <f>IFERROR('σ и σw, МПа'!Q89*$BG$2,"-")</f>
        <v>204.75</v>
      </c>
      <c r="AE89" s="32">
        <f>IFERROR('σ и σw, МПа'!R89*$BG$2,"-")</f>
        <v>197.6</v>
      </c>
      <c r="AF89" s="32">
        <f>IFERROR('σ и σw, МПа'!S89*$BG$2,"-")</f>
        <v>197.6</v>
      </c>
      <c r="AG89" s="32">
        <f>IFERROR('σ и σw, МПа'!T89*$BG$2,"-")</f>
        <v>191.1</v>
      </c>
      <c r="AH89" s="32">
        <f>IFERROR('σ и σw, МПа'!U89*$BG$2,"-")</f>
        <v>184.6</v>
      </c>
      <c r="AI89" s="32">
        <f>IFERROR('σ и σw, МПа'!V89*$BG$2,"-")</f>
        <v>178.75</v>
      </c>
      <c r="AJ89" s="32">
        <f>IFERROR('σ и σw, МПа'!W89*$BG$2,"-")</f>
        <v>178.75</v>
      </c>
      <c r="AK89" s="32">
        <f>IFERROR('σ и σw, МПа'!X89*$BG$2,"-")</f>
        <v>165.75</v>
      </c>
      <c r="AL89" s="32">
        <f>IFERROR('σ и σw, МПа'!Y89*$BG$2,"-")</f>
        <v>159.25</v>
      </c>
      <c r="AM89" s="32">
        <f>IFERROR('σ и σw, МПа'!Z89*$BG$2,"-")</f>
        <v>140.4</v>
      </c>
      <c r="AN89" s="32">
        <f>IFERROR('σ и σw, МПа'!AA89*$BG$2,"-")</f>
        <v>115.05</v>
      </c>
      <c r="AO89" s="32" t="str">
        <f>IFERROR('σ и σw, МПа'!AB89*$BG$2,"-")</f>
        <v>-</v>
      </c>
      <c r="AP89" s="33" t="str">
        <f>IFERROR('σ и σw, МПа'!AC89*$BG$2,"-")</f>
        <v>-</v>
      </c>
      <c r="AQ89" s="31">
        <f>IFERROR('σ и σw, МПа'!Q89*$BH$2,"-")</f>
        <v>267.75</v>
      </c>
      <c r="AR89" s="32">
        <f>IFERROR('σ и σw, МПа'!R89*$BH$2,"-")</f>
        <v>258.39999999999998</v>
      </c>
      <c r="AS89" s="32">
        <f>IFERROR('σ и σw, МПа'!S89*$BH$2,"-")</f>
        <v>258.39999999999998</v>
      </c>
      <c r="AT89" s="32">
        <f>IFERROR('σ и σw, МПа'!T89*$BH$2,"-")</f>
        <v>249.9</v>
      </c>
      <c r="AU89" s="32">
        <f>IFERROR('σ и σw, МПа'!U89*$BH$2,"-")</f>
        <v>241.4</v>
      </c>
      <c r="AV89" s="32">
        <f>IFERROR('σ и σw, МПа'!V89*$BH$2,"-")</f>
        <v>233.75</v>
      </c>
      <c r="AW89" s="32">
        <f>IFERROR('σ и σw, МПа'!W89*$BH$2,"-")</f>
        <v>233.75</v>
      </c>
      <c r="AX89" s="32">
        <f>IFERROR('σ и σw, МПа'!X89*$BH$2,"-")</f>
        <v>216.75</v>
      </c>
      <c r="AY89" s="32">
        <f>IFERROR('σ и σw, МПа'!Y89*$BH$2,"-")</f>
        <v>208.25</v>
      </c>
      <c r="AZ89" s="32">
        <f>IFERROR('σ и σw, МПа'!Z89*$BH$2,"-")</f>
        <v>183.6</v>
      </c>
      <c r="BA89" s="32">
        <f>IFERROR('σ и σw, МПа'!AA89*$BH$2,"-")</f>
        <v>150.44999999999999</v>
      </c>
      <c r="BB89" s="32" t="str">
        <f>IFERROR('σ и σw, МПа'!AB89*$BH$2,"-")</f>
        <v>-</v>
      </c>
      <c r="BC89" s="33" t="str">
        <f>IFERROR('σ и σw, МПа'!AC89*$BH$2,"-")</f>
        <v>-</v>
      </c>
    </row>
    <row r="90" spans="1:55" x14ac:dyDescent="0.25">
      <c r="A90" s="10" t="str">
        <f>INDEX('Обработка исходного'!B:B,ROW($B$3)+4*(ROW($B90)-ROW($B$3)))</f>
        <v>Сталь легированная</v>
      </c>
      <c r="B90" s="47" t="str">
        <f>INDEX('Обработка исходного'!D:D,ROW($B$3)+4*(ROW($B90)-ROW($B$3)))</f>
        <v>40X</v>
      </c>
      <c r="C90" s="27" t="str">
        <f>'Rp0,2, МПа'!C90</f>
        <v>Поковки диаметром до 500 мм, КП345*</v>
      </c>
      <c r="D90" s="31">
        <f>IFERROR('σ и σw, МПа'!D90*$BE$2,"-")</f>
        <v>226.92307692307691</v>
      </c>
      <c r="E90" s="32">
        <f>IFERROR('σ и σw, МПа'!E90*$BE$2,"-")</f>
        <v>222.66666666666666</v>
      </c>
      <c r="F90" s="32">
        <f>IFERROR('σ и σw, МПа'!F90*$BE$2,"-")</f>
        <v>222</v>
      </c>
      <c r="G90" s="32">
        <f>IFERROR('σ и σw, МПа'!G90*$BE$2,"-")</f>
        <v>209.33333333333334</v>
      </c>
      <c r="H90" s="32">
        <f>IFERROR('σ и σw, МПа'!H90*$BE$2,"-")</f>
        <v>202.66666666666666</v>
      </c>
      <c r="I90" s="32">
        <f>IFERROR('σ и σw, МПа'!I90*$BE$2,"-")</f>
        <v>202.66666666666666</v>
      </c>
      <c r="J90" s="32">
        <f>IFERROR('σ и σw, МПа'!J90*$BE$2,"-")</f>
        <v>196</v>
      </c>
      <c r="K90" s="32">
        <f>IFERROR('σ и σw, МПа'!K90*$BE$2,"-")</f>
        <v>183.33333333333334</v>
      </c>
      <c r="L90" s="32">
        <f>IFERROR('σ и σw, МПа'!L90*$BE$2,"-")</f>
        <v>166.15384615384616</v>
      </c>
      <c r="M90" s="32">
        <f>IFERROR('σ и σw, МПа'!M90*$BE$2,"-")</f>
        <v>143.46153846153845</v>
      </c>
      <c r="N90" s="32">
        <f>IFERROR('σ и σw, МПа'!N90*$BE$2,"-")</f>
        <v>120.76923076923076</v>
      </c>
      <c r="O90" s="32" t="str">
        <f>IFERROR('σ и σw, МПа'!O90*$BE$2,"-")</f>
        <v>-</v>
      </c>
      <c r="P90" s="33" t="str">
        <f>IFERROR('σ и σw, МПа'!P90*$BE$2,"-")</f>
        <v>-</v>
      </c>
      <c r="Q90" s="31">
        <f>IFERROR('σ и σw, МПа'!D90*$BF$2,"-")</f>
        <v>295</v>
      </c>
      <c r="R90" s="32">
        <f>IFERROR('σ и σw, МПа'!E90*$BF$2,"-")</f>
        <v>289.46666666666664</v>
      </c>
      <c r="S90" s="32">
        <f>IFERROR('σ и σw, МПа'!F90*$BF$2,"-")</f>
        <v>288.60000000000002</v>
      </c>
      <c r="T90" s="32">
        <f>IFERROR('σ и σw, МПа'!G90*$BF$2,"-")</f>
        <v>272.13333333333338</v>
      </c>
      <c r="U90" s="32">
        <f>IFERROR('σ и σw, МПа'!H90*$BF$2,"-")</f>
        <v>263.46666666666664</v>
      </c>
      <c r="V90" s="32">
        <f>IFERROR('σ и σw, МПа'!I90*$BF$2,"-")</f>
        <v>263.46666666666664</v>
      </c>
      <c r="W90" s="32">
        <f>IFERROR('σ и σw, МПа'!J90*$BF$2,"-")</f>
        <v>254.8</v>
      </c>
      <c r="X90" s="32">
        <f>IFERROR('σ и σw, МПа'!K90*$BF$2,"-")</f>
        <v>238.33333333333334</v>
      </c>
      <c r="Y90" s="32">
        <f>IFERROR('σ и σw, МПа'!L90*$BF$2,"-")</f>
        <v>216.00000000000003</v>
      </c>
      <c r="Z90" s="32">
        <f>IFERROR('σ и σw, МПа'!M90*$BF$2,"-")</f>
        <v>186.5</v>
      </c>
      <c r="AA90" s="32">
        <f>IFERROR('σ и σw, МПа'!N90*$BF$2,"-")</f>
        <v>157</v>
      </c>
      <c r="AB90" s="32" t="str">
        <f>IFERROR('σ и σw, МПа'!O90*$BF$2,"-")</f>
        <v>-</v>
      </c>
      <c r="AC90" s="33" t="str">
        <f>IFERROR('σ и σw, МПа'!P90*$BF$2,"-")</f>
        <v>-</v>
      </c>
      <c r="AD90" s="31">
        <f>IFERROR('σ и σw, МПа'!Q90*$BG$2,"-")</f>
        <v>224.25</v>
      </c>
      <c r="AE90" s="32">
        <f>IFERROR('σ и σw, МПа'!R90*$BG$2,"-")</f>
        <v>217.1</v>
      </c>
      <c r="AF90" s="32">
        <f>IFERROR('σ и σw, МПа'!S90*$BG$2,"-")</f>
        <v>216.45000000000002</v>
      </c>
      <c r="AG90" s="32">
        <f>IFERROR('σ и σw, МПа'!T90*$BG$2,"-")</f>
        <v>204.1</v>
      </c>
      <c r="AH90" s="32">
        <f>IFERROR('σ и σw, МПа'!U90*$BG$2,"-")</f>
        <v>197.6</v>
      </c>
      <c r="AI90" s="32">
        <f>IFERROR('σ и σw, МПа'!V90*$BG$2,"-")</f>
        <v>197.6</v>
      </c>
      <c r="AJ90" s="32">
        <f>IFERROR('σ и σw, МПа'!W90*$BG$2,"-")</f>
        <v>191.1</v>
      </c>
      <c r="AK90" s="32">
        <f>IFERROR('σ и σw, МПа'!X90*$BG$2,"-")</f>
        <v>178.75</v>
      </c>
      <c r="AL90" s="32">
        <f>IFERROR('σ и σw, МПа'!Y90*$BG$2,"-")</f>
        <v>172.25</v>
      </c>
      <c r="AM90" s="32">
        <f>IFERROR('σ и σw, МПа'!Z90*$BG$2,"-")</f>
        <v>152.75</v>
      </c>
      <c r="AN90" s="32">
        <f>IFERROR('σ и σw, МПа'!AA90*$BG$2,"-")</f>
        <v>127.4</v>
      </c>
      <c r="AO90" s="32" t="str">
        <f>IFERROR('σ и σw, МПа'!AB90*$BG$2,"-")</f>
        <v>-</v>
      </c>
      <c r="AP90" s="33" t="str">
        <f>IFERROR('σ и σw, МПа'!AC90*$BG$2,"-")</f>
        <v>-</v>
      </c>
      <c r="AQ90" s="31">
        <f>IFERROR('σ и σw, МПа'!Q90*$BH$2,"-")</f>
        <v>293.25</v>
      </c>
      <c r="AR90" s="32">
        <f>IFERROR('σ и σw, МПа'!R90*$BH$2,"-")</f>
        <v>283.89999999999998</v>
      </c>
      <c r="AS90" s="32">
        <f>IFERROR('σ и σw, МПа'!S90*$BH$2,"-")</f>
        <v>283.05</v>
      </c>
      <c r="AT90" s="32">
        <f>IFERROR('σ и σw, МПа'!T90*$BH$2,"-")</f>
        <v>266.89999999999998</v>
      </c>
      <c r="AU90" s="32">
        <f>IFERROR('σ и σw, МПа'!U90*$BH$2,"-")</f>
        <v>258.39999999999998</v>
      </c>
      <c r="AV90" s="32">
        <f>IFERROR('σ и σw, МПа'!V90*$BH$2,"-")</f>
        <v>258.39999999999998</v>
      </c>
      <c r="AW90" s="32">
        <f>IFERROR('σ и σw, МПа'!W90*$BH$2,"-")</f>
        <v>249.9</v>
      </c>
      <c r="AX90" s="32">
        <f>IFERROR('σ и σw, МПа'!X90*$BH$2,"-")</f>
        <v>233.75</v>
      </c>
      <c r="AY90" s="32">
        <f>IFERROR('σ и σw, МПа'!Y90*$BH$2,"-")</f>
        <v>225.25</v>
      </c>
      <c r="AZ90" s="32">
        <f>IFERROR('σ и σw, МПа'!Z90*$BH$2,"-")</f>
        <v>199.75</v>
      </c>
      <c r="BA90" s="32">
        <f>IFERROR('σ и σw, МПа'!AA90*$BH$2,"-")</f>
        <v>166.6</v>
      </c>
      <c r="BB90" s="32" t="str">
        <f>IFERROR('σ и σw, МПа'!AB90*$BH$2,"-")</f>
        <v>-</v>
      </c>
      <c r="BC90" s="33" t="str">
        <f>IFERROR('σ и σw, МПа'!AC90*$BH$2,"-")</f>
        <v>-</v>
      </c>
    </row>
    <row r="91" spans="1:55" x14ac:dyDescent="0.25">
      <c r="A91" s="10" t="str">
        <f>INDEX('Обработка исходного'!B:B,ROW($B$3)+4*(ROW($B91)-ROW($B$3)))</f>
        <v>Сталь легированная</v>
      </c>
      <c r="B91" s="47" t="str">
        <f>INDEX('Обработка исходного'!D:D,ROW($B$3)+4*(ROW($B91)-ROW($B$3)))</f>
        <v>40X</v>
      </c>
      <c r="C91" s="27" t="str">
        <f>'Rp0,2, МПа'!C91</f>
        <v>Поковки диаметром до 500 мм, КП395*</v>
      </c>
      <c r="D91" s="31">
        <f>IFERROR('σ и σw, МПа'!D91*$BE$2,"-")</f>
        <v>236.53846153846152</v>
      </c>
      <c r="E91" s="32">
        <f>IFERROR('σ и σw, МПа'!E91*$BE$2,"-")</f>
        <v>233.84615384615384</v>
      </c>
      <c r="F91" s="32">
        <f>IFERROR('σ и σw, МПа'!F91*$BE$2,"-")</f>
        <v>233.84615384615384</v>
      </c>
      <c r="G91" s="32">
        <f>IFERROR('σ и σw, МПа'!G91*$BE$2,"-")</f>
        <v>226.53846153846152</v>
      </c>
      <c r="H91" s="32">
        <f>IFERROR('σ и σw, МПа'!H91*$BE$2,"-")</f>
        <v>226.53846153846152</v>
      </c>
      <c r="I91" s="32">
        <f>IFERROR('σ и σw, МПа'!I91*$BE$2,"-")</f>
        <v>226.53846153846152</v>
      </c>
      <c r="J91" s="32">
        <f>IFERROR('σ и σw, МПа'!J91*$BE$2,"-")</f>
        <v>222</v>
      </c>
      <c r="K91" s="32">
        <f>IFERROR('σ и σw, МПа'!K91*$BE$2,"-")</f>
        <v>200</v>
      </c>
      <c r="L91" s="32">
        <f>IFERROR('σ и σw, МПа'!L91*$BE$2,"-")</f>
        <v>177.69230769230768</v>
      </c>
      <c r="M91" s="32">
        <f>IFERROR('σ и σw, МПа'!M91*$BE$2,"-")</f>
        <v>131.92307692307691</v>
      </c>
      <c r="N91" s="32">
        <f>IFERROR('σ и σw, МПа'!N91*$BE$2,"-")</f>
        <v>105.76923076923076</v>
      </c>
      <c r="O91" s="32" t="str">
        <f>IFERROR('σ и σw, МПа'!O91*$BE$2,"-")</f>
        <v>-</v>
      </c>
      <c r="P91" s="33" t="str">
        <f>IFERROR('σ и σw, МПа'!P91*$BE$2,"-")</f>
        <v>-</v>
      </c>
      <c r="Q91" s="31">
        <f>IFERROR('σ и σw, МПа'!D91*$BF$2,"-")</f>
        <v>307.5</v>
      </c>
      <c r="R91" s="32">
        <f>IFERROR('σ и σw, МПа'!E91*$BF$2,"-")</f>
        <v>304</v>
      </c>
      <c r="S91" s="32">
        <f>IFERROR('σ и σw, МПа'!F91*$BF$2,"-")</f>
        <v>304</v>
      </c>
      <c r="T91" s="32">
        <f>IFERROR('σ и σw, МПа'!G91*$BF$2,"-")</f>
        <v>294.5</v>
      </c>
      <c r="U91" s="32">
        <f>IFERROR('σ и σw, МПа'!H91*$BF$2,"-")</f>
        <v>294.5</v>
      </c>
      <c r="V91" s="32">
        <f>IFERROR('σ и σw, МПа'!I91*$BF$2,"-")</f>
        <v>294.5</v>
      </c>
      <c r="W91" s="32">
        <f>IFERROR('σ и σw, МПа'!J91*$BF$2,"-")</f>
        <v>288.60000000000002</v>
      </c>
      <c r="X91" s="32">
        <f>IFERROR('σ и σw, МПа'!K91*$BF$2,"-")</f>
        <v>260</v>
      </c>
      <c r="Y91" s="32">
        <f>IFERROR('σ и σw, МПа'!L91*$BF$2,"-")</f>
        <v>231</v>
      </c>
      <c r="Z91" s="32">
        <f>IFERROR('σ и σw, МПа'!M91*$BF$2,"-")</f>
        <v>171.49999999999997</v>
      </c>
      <c r="AA91" s="32">
        <f>IFERROR('σ и σw, МПа'!N91*$BF$2,"-")</f>
        <v>137.5</v>
      </c>
      <c r="AB91" s="32" t="str">
        <f>IFERROR('σ и σw, МПа'!O91*$BF$2,"-")</f>
        <v>-</v>
      </c>
      <c r="AC91" s="33" t="str">
        <f>IFERROR('σ и σw, МПа'!P91*$BF$2,"-")</f>
        <v>-</v>
      </c>
      <c r="AD91" s="31">
        <f>IFERROR('σ и σw, МПа'!Q91*$BG$2,"-")</f>
        <v>256.75</v>
      </c>
      <c r="AE91" s="32">
        <f>IFERROR('σ и σw, МПа'!R91*$BG$2,"-")</f>
        <v>256.75</v>
      </c>
      <c r="AF91" s="32">
        <f>IFERROR('σ и σw, МПа'!S91*$BG$2,"-")</f>
        <v>242.45000000000002</v>
      </c>
      <c r="AG91" s="32">
        <f>IFERROR('σ и σw, МПа'!T91*$BG$2,"-")</f>
        <v>235.95000000000002</v>
      </c>
      <c r="AH91" s="32">
        <f>IFERROR('σ и σw, МПа'!U91*$BG$2,"-")</f>
        <v>229.45000000000002</v>
      </c>
      <c r="AI91" s="32">
        <f>IFERROR('σ и σw, МПа'!V91*$BG$2,"-")</f>
        <v>222.95000000000002</v>
      </c>
      <c r="AJ91" s="32">
        <f>IFERROR('σ и σw, МПа'!W91*$BG$2,"-")</f>
        <v>216.45000000000002</v>
      </c>
      <c r="AK91" s="32">
        <f>IFERROR('σ и σw, МПа'!X91*$BG$2,"-")</f>
        <v>204.1</v>
      </c>
      <c r="AL91" s="32">
        <f>IFERROR('σ и σw, МПа'!Y91*$BG$2,"-")</f>
        <v>197.6</v>
      </c>
      <c r="AM91" s="32">
        <f>IFERROR('σ и σw, МПа'!Z91*$BG$2,"-")</f>
        <v>172.25</v>
      </c>
      <c r="AN91" s="32">
        <f>IFERROR('σ и σw, МПа'!AA91*$BG$2,"-")</f>
        <v>140.4</v>
      </c>
      <c r="AO91" s="32" t="str">
        <f>IFERROR('σ и σw, МПа'!AB91*$BG$2,"-")</f>
        <v>-</v>
      </c>
      <c r="AP91" s="33" t="str">
        <f>IFERROR('σ и σw, МПа'!AC91*$BG$2,"-")</f>
        <v>-</v>
      </c>
      <c r="AQ91" s="31">
        <f>IFERROR('σ и σw, МПа'!Q91*$BH$2,"-")</f>
        <v>335.75</v>
      </c>
      <c r="AR91" s="32">
        <f>IFERROR('σ и σw, МПа'!R91*$BH$2,"-")</f>
        <v>335.75</v>
      </c>
      <c r="AS91" s="32">
        <f>IFERROR('σ и σw, МПа'!S91*$BH$2,"-")</f>
        <v>317.05</v>
      </c>
      <c r="AT91" s="32">
        <f>IFERROR('σ и σw, МПа'!T91*$BH$2,"-")</f>
        <v>308.55</v>
      </c>
      <c r="AU91" s="32">
        <f>IFERROR('σ и σw, МПа'!U91*$BH$2,"-")</f>
        <v>300.05</v>
      </c>
      <c r="AV91" s="32">
        <f>IFERROR('σ и σw, МПа'!V91*$BH$2,"-")</f>
        <v>291.55</v>
      </c>
      <c r="AW91" s="32">
        <f>IFERROR('σ и σw, МПа'!W91*$BH$2,"-")</f>
        <v>283.05</v>
      </c>
      <c r="AX91" s="32">
        <f>IFERROR('σ и σw, МПа'!X91*$BH$2,"-")</f>
        <v>266.89999999999998</v>
      </c>
      <c r="AY91" s="32">
        <f>IFERROR('σ и σw, МПа'!Y91*$BH$2,"-")</f>
        <v>258.39999999999998</v>
      </c>
      <c r="AZ91" s="32">
        <f>IFERROR('σ и σw, МПа'!Z91*$BH$2,"-")</f>
        <v>225.25</v>
      </c>
      <c r="BA91" s="32">
        <f>IFERROR('σ и σw, МПа'!AA91*$BH$2,"-")</f>
        <v>183.6</v>
      </c>
      <c r="BB91" s="32" t="str">
        <f>IFERROR('σ и σw, МПа'!AB91*$BH$2,"-")</f>
        <v>-</v>
      </c>
      <c r="BC91" s="33" t="str">
        <f>IFERROR('σ и σw, МПа'!AC91*$BH$2,"-")</f>
        <v>-</v>
      </c>
    </row>
    <row r="92" spans="1:55" x14ac:dyDescent="0.25">
      <c r="A92" s="10" t="str">
        <f>INDEX('Обработка исходного'!B:B,ROW($B$3)+4*(ROW($B92)-ROW($B$3)))</f>
        <v>Сталь легированная</v>
      </c>
      <c r="B92" s="47" t="str">
        <f>INDEX('Обработка исходного'!D:D,ROW($B$3)+4*(ROW($B92)-ROW($B$3)))</f>
        <v>40X</v>
      </c>
      <c r="C92" s="27" t="str">
        <f>'Rp0,2, МПа'!C92</f>
        <v>Поковки диаметром до 300 мм, КП440*</v>
      </c>
      <c r="D92" s="31">
        <f>IFERROR('σ и σw, МПа'!D92*$BE$2,"-")</f>
        <v>244.23076923076923</v>
      </c>
      <c r="E92" s="32">
        <f>IFERROR('σ и σw, МПа'!E92*$BE$2,"-")</f>
        <v>241.53846153846152</v>
      </c>
      <c r="F92" s="32">
        <f>IFERROR('σ и σw, МПа'!F92*$BE$2,"-")</f>
        <v>241.53846153846152</v>
      </c>
      <c r="G92" s="32">
        <f>IFERROR('σ и σw, МПа'!G92*$BE$2,"-")</f>
        <v>233.84615384615384</v>
      </c>
      <c r="H92" s="32">
        <f>IFERROR('σ и σw, МПа'!H92*$BE$2,"-")</f>
        <v>233.84615384615384</v>
      </c>
      <c r="I92" s="32">
        <f>IFERROR('σ и σw, МПа'!I92*$BE$2,"-")</f>
        <v>233.84615384615384</v>
      </c>
      <c r="J92" s="32">
        <f>IFERROR('σ и σw, МПа'!J92*$BE$2,"-")</f>
        <v>233.84615384615384</v>
      </c>
      <c r="K92" s="32">
        <f>IFERROR('σ и σw, МПа'!K92*$BE$2,"-")</f>
        <v>207.69230769230768</v>
      </c>
      <c r="L92" s="32">
        <f>IFERROR('σ и σw, МПа'!L92*$BE$2,"-")</f>
        <v>181.15384615384616</v>
      </c>
      <c r="M92" s="32">
        <f>IFERROR('σ и σw, МПа'!M92*$BE$2,"-")</f>
        <v>158.46153846153845</v>
      </c>
      <c r="N92" s="32">
        <f>IFERROR('σ и σw, МПа'!N92*$BE$2,"-")</f>
        <v>128.46153846153845</v>
      </c>
      <c r="O92" s="32" t="str">
        <f>IFERROR('σ и σw, МПа'!O92*$BE$2,"-")</f>
        <v>-</v>
      </c>
      <c r="P92" s="33" t="str">
        <f>IFERROR('σ и σw, МПа'!P92*$BE$2,"-")</f>
        <v>-</v>
      </c>
      <c r="Q92" s="31">
        <f>IFERROR('σ и σw, МПа'!D92*$BF$2,"-")</f>
        <v>317.5</v>
      </c>
      <c r="R92" s="32">
        <f>IFERROR('σ и σw, МПа'!E92*$BF$2,"-")</f>
        <v>314</v>
      </c>
      <c r="S92" s="32">
        <f>IFERROR('σ и σw, МПа'!F92*$BF$2,"-")</f>
        <v>314</v>
      </c>
      <c r="T92" s="32">
        <f>IFERROR('σ и σw, МПа'!G92*$BF$2,"-")</f>
        <v>304</v>
      </c>
      <c r="U92" s="32">
        <f>IFERROR('σ и σw, МПа'!H92*$BF$2,"-")</f>
        <v>304</v>
      </c>
      <c r="V92" s="32">
        <f>IFERROR('σ и σw, МПа'!I92*$BF$2,"-")</f>
        <v>304</v>
      </c>
      <c r="W92" s="32">
        <f>IFERROR('σ и σw, МПа'!J92*$BF$2,"-")</f>
        <v>304</v>
      </c>
      <c r="X92" s="32">
        <f>IFERROR('σ и σw, МПа'!K92*$BF$2,"-")</f>
        <v>270</v>
      </c>
      <c r="Y92" s="32">
        <f>IFERROR('σ и σw, МПа'!L92*$BF$2,"-")</f>
        <v>235.50000000000003</v>
      </c>
      <c r="Z92" s="32">
        <f>IFERROR('σ и σw, МПа'!M92*$BF$2,"-")</f>
        <v>206</v>
      </c>
      <c r="AA92" s="32">
        <f>IFERROR('σ и σw, МПа'!N92*$BF$2,"-")</f>
        <v>167</v>
      </c>
      <c r="AB92" s="32" t="str">
        <f>IFERROR('σ и σw, МПа'!O92*$BF$2,"-")</f>
        <v>-</v>
      </c>
      <c r="AC92" s="33" t="str">
        <f>IFERROR('σ и σw, МПа'!P92*$BF$2,"-")</f>
        <v>-</v>
      </c>
      <c r="AD92" s="31">
        <f>IFERROR('σ и σw, МПа'!Q92*$BG$2,"-")</f>
        <v>286</v>
      </c>
      <c r="AE92" s="32">
        <f>IFERROR('σ и σw, МПа'!R92*$BG$2,"-")</f>
        <v>280.8</v>
      </c>
      <c r="AF92" s="32">
        <f>IFERROR('σ и σw, МПа'!S92*$BG$2,"-")</f>
        <v>274.3</v>
      </c>
      <c r="AG92" s="32">
        <f>IFERROR('σ и σw, МПа'!T92*$BG$2,"-")</f>
        <v>267.8</v>
      </c>
      <c r="AH92" s="32">
        <f>IFERROR('σ и σw, МПа'!U92*$BG$2,"-")</f>
        <v>254.8</v>
      </c>
      <c r="AI92" s="32">
        <f>IFERROR('σ и σw, МПа'!V92*$BG$2,"-")</f>
        <v>254.8</v>
      </c>
      <c r="AJ92" s="32">
        <f>IFERROR('σ и σw, МПа'!W92*$BG$2,"-")</f>
        <v>254.8</v>
      </c>
      <c r="AK92" s="32">
        <f>IFERROR('σ и σw, МПа'!X92*$BG$2,"-")</f>
        <v>235.95000000000002</v>
      </c>
      <c r="AL92" s="32">
        <f>IFERROR('σ и σw, МПа'!Y92*$BG$2,"-")</f>
        <v>222.95000000000002</v>
      </c>
      <c r="AM92" s="32">
        <f>IFERROR('σ и σw, МПа'!Z92*$BG$2,"-")</f>
        <v>197.6</v>
      </c>
      <c r="AN92" s="32">
        <f>IFERROR('σ и σw, МПа'!AA92*$BG$2,"-")</f>
        <v>159.25</v>
      </c>
      <c r="AO92" s="32" t="str">
        <f>IFERROR('σ и σw, МПа'!AB92*$BG$2,"-")</f>
        <v>-</v>
      </c>
      <c r="AP92" s="33" t="str">
        <f>IFERROR('σ и σw, МПа'!AC92*$BG$2,"-")</f>
        <v>-</v>
      </c>
      <c r="AQ92" s="31">
        <f>IFERROR('σ и σw, МПа'!Q92*$BH$2,"-")</f>
        <v>374</v>
      </c>
      <c r="AR92" s="32">
        <f>IFERROR('σ и σw, МПа'!R92*$BH$2,"-")</f>
        <v>367.2</v>
      </c>
      <c r="AS92" s="32">
        <f>IFERROR('σ и σw, МПа'!S92*$BH$2,"-")</f>
        <v>358.7</v>
      </c>
      <c r="AT92" s="32">
        <f>IFERROR('σ и σw, МПа'!T92*$BH$2,"-")</f>
        <v>350.2</v>
      </c>
      <c r="AU92" s="32">
        <f>IFERROR('σ и σw, МПа'!U92*$BH$2,"-")</f>
        <v>333.2</v>
      </c>
      <c r="AV92" s="32">
        <f>IFERROR('σ и σw, МПа'!V92*$BH$2,"-")</f>
        <v>333.2</v>
      </c>
      <c r="AW92" s="32">
        <f>IFERROR('σ и σw, МПа'!W92*$BH$2,"-")</f>
        <v>333.2</v>
      </c>
      <c r="AX92" s="32">
        <f>IFERROR('σ и σw, МПа'!X92*$BH$2,"-")</f>
        <v>308.55</v>
      </c>
      <c r="AY92" s="32">
        <f>IFERROR('σ и σw, МПа'!Y92*$BH$2,"-")</f>
        <v>291.55</v>
      </c>
      <c r="AZ92" s="32">
        <f>IFERROR('σ и σw, МПа'!Z92*$BH$2,"-")</f>
        <v>258.39999999999998</v>
      </c>
      <c r="BA92" s="32">
        <f>IFERROR('σ и σw, МПа'!AA92*$BH$2,"-")</f>
        <v>208.25</v>
      </c>
      <c r="BB92" s="32" t="str">
        <f>IFERROR('σ и σw, МПа'!AB92*$BH$2,"-")</f>
        <v>-</v>
      </c>
      <c r="BC92" s="33" t="str">
        <f>IFERROR('σ и σw, МПа'!AC92*$BH$2,"-")</f>
        <v>-</v>
      </c>
    </row>
    <row r="93" spans="1:55" x14ac:dyDescent="0.25">
      <c r="A93" s="10" t="str">
        <f>INDEX('Обработка исходного'!B:B,ROW($B$3)+4*(ROW($B93)-ROW($B$3)))</f>
        <v>Сталь легированная</v>
      </c>
      <c r="B93" s="47" t="str">
        <f>INDEX('Обработка исходного'!D:D,ROW($B$3)+4*(ROW($B93)-ROW($B$3)))</f>
        <v>40X</v>
      </c>
      <c r="C93" s="27" t="str">
        <f>'Rp0,2, МПа'!C93</f>
        <v>Поковки диаметром до 300 мм, КП490*</v>
      </c>
      <c r="D93" s="31">
        <f>IFERROR('σ и σw, МПа'!D93*$BE$2,"-")</f>
        <v>251.92307692307691</v>
      </c>
      <c r="E93" s="32">
        <f>IFERROR('σ и σw, МПа'!E93*$BE$2,"-")</f>
        <v>248.84615384615384</v>
      </c>
      <c r="F93" s="32">
        <f>IFERROR('σ и σw, МПа'!F93*$BE$2,"-")</f>
        <v>248.84615384615384</v>
      </c>
      <c r="G93" s="32">
        <f>IFERROR('σ и σw, МПа'!G93*$BE$2,"-")</f>
        <v>241.53846153846152</v>
      </c>
      <c r="H93" s="32">
        <f>IFERROR('σ и σw, МПа'!H93*$BE$2,"-")</f>
        <v>241.53846153846152</v>
      </c>
      <c r="I93" s="32">
        <f>IFERROR('σ и σw, МПа'!I93*$BE$2,"-")</f>
        <v>241.53846153846152</v>
      </c>
      <c r="J93" s="32">
        <f>IFERROR('σ и σw, МПа'!J93*$BE$2,"-")</f>
        <v>241.53846153846152</v>
      </c>
      <c r="K93" s="32">
        <f>IFERROR('σ и σw, МПа'!K93*$BE$2,"-")</f>
        <v>211.15384615384616</v>
      </c>
      <c r="L93" s="32">
        <f>IFERROR('σ и σw, МПа'!L93*$BE$2,"-")</f>
        <v>188.84615384615384</v>
      </c>
      <c r="M93" s="32">
        <f>IFERROR('σ и σw, МПа'!M93*$BE$2,"-")</f>
        <v>162.30769230769229</v>
      </c>
      <c r="N93" s="32">
        <f>IFERROR('σ и σw, МПа'!N93*$BE$2,"-")</f>
        <v>131.92307692307691</v>
      </c>
      <c r="O93" s="32" t="str">
        <f>IFERROR('σ и σw, МПа'!O93*$BE$2,"-")</f>
        <v>-</v>
      </c>
      <c r="P93" s="33" t="str">
        <f>IFERROR('σ и σw, МПа'!P93*$BE$2,"-")</f>
        <v>-</v>
      </c>
      <c r="Q93" s="31">
        <f>IFERROR('σ и σw, МПа'!D93*$BF$2,"-")</f>
        <v>327.5</v>
      </c>
      <c r="R93" s="32">
        <f>IFERROR('σ и σw, МПа'!E93*$BF$2,"-")</f>
        <v>323.5</v>
      </c>
      <c r="S93" s="32">
        <f>IFERROR('σ и σw, МПа'!F93*$BF$2,"-")</f>
        <v>323.5</v>
      </c>
      <c r="T93" s="32">
        <f>IFERROR('σ и σw, МПа'!G93*$BF$2,"-")</f>
        <v>314</v>
      </c>
      <c r="U93" s="32">
        <f>IFERROR('σ и σw, МПа'!H93*$BF$2,"-")</f>
        <v>314</v>
      </c>
      <c r="V93" s="32">
        <f>IFERROR('σ и σw, МПа'!I93*$BF$2,"-")</f>
        <v>314</v>
      </c>
      <c r="W93" s="32">
        <f>IFERROR('σ и σw, МПа'!J93*$BF$2,"-")</f>
        <v>314</v>
      </c>
      <c r="X93" s="32">
        <f>IFERROR('σ и σw, МПа'!K93*$BF$2,"-")</f>
        <v>274.5</v>
      </c>
      <c r="Y93" s="32">
        <f>IFERROR('σ и σw, МПа'!L93*$BF$2,"-")</f>
        <v>245.5</v>
      </c>
      <c r="Z93" s="32">
        <f>IFERROR('σ и σw, МПа'!M93*$BF$2,"-")</f>
        <v>211</v>
      </c>
      <c r="AA93" s="32">
        <f>IFERROR('σ и σw, МПа'!N93*$BF$2,"-")</f>
        <v>171.49999999999997</v>
      </c>
      <c r="AB93" s="32" t="str">
        <f>IFERROR('σ и σw, МПа'!O93*$BF$2,"-")</f>
        <v>-</v>
      </c>
      <c r="AC93" s="33" t="str">
        <f>IFERROR('σ и σw, МПа'!P93*$BF$2,"-")</f>
        <v>-</v>
      </c>
      <c r="AD93" s="31">
        <f>IFERROR('σ и σw, МПа'!Q93*$BG$2,"-")</f>
        <v>318.5</v>
      </c>
      <c r="AE93" s="32">
        <f>IFERROR('σ и σw, МПа'!R93*$BG$2,"-")</f>
        <v>318.5</v>
      </c>
      <c r="AF93" s="32">
        <f>IFERROR('σ и σw, МПа'!S93*$BG$2,"-")</f>
        <v>306.15000000000003</v>
      </c>
      <c r="AG93" s="32">
        <f>IFERROR('σ и σw, МПа'!T93*$BG$2,"-")</f>
        <v>293.15000000000003</v>
      </c>
      <c r="AH93" s="32">
        <f>IFERROR('σ и σw, МПа'!U93*$BG$2,"-")</f>
        <v>286.65000000000003</v>
      </c>
      <c r="AI93" s="32">
        <f>IFERROR('σ и σw, МПа'!V93*$BG$2,"-")</f>
        <v>280.8</v>
      </c>
      <c r="AJ93" s="32">
        <f>IFERROR('σ и σw, МПа'!W93*$BG$2,"-")</f>
        <v>274.3</v>
      </c>
      <c r="AK93" s="32">
        <f>IFERROR('σ и σw, МПа'!X93*$BG$2,"-")</f>
        <v>261.3</v>
      </c>
      <c r="AL93" s="32">
        <f>IFERROR('σ и σw, МПа'!Y93*$BG$2,"-")</f>
        <v>254.8</v>
      </c>
      <c r="AM93" s="32">
        <f>IFERROR('σ и σw, МПа'!Z93*$BG$2,"-")</f>
        <v>217.1</v>
      </c>
      <c r="AN93" s="32">
        <f>IFERROR('σ и σw, МПа'!AA93*$BG$2,"-")</f>
        <v>172.25</v>
      </c>
      <c r="AO93" s="32" t="str">
        <f>IFERROR('σ и σw, МПа'!AB93*$BG$2,"-")</f>
        <v>-</v>
      </c>
      <c r="AP93" s="33" t="str">
        <f>IFERROR('σ и σw, МПа'!AC93*$BG$2,"-")</f>
        <v>-</v>
      </c>
      <c r="AQ93" s="31">
        <f>IFERROR('σ и σw, МПа'!Q93*$BH$2,"-")</f>
        <v>416.5</v>
      </c>
      <c r="AR93" s="32">
        <f>IFERROR('σ и σw, МПа'!R93*$BH$2,"-")</f>
        <v>416.5</v>
      </c>
      <c r="AS93" s="32">
        <f>IFERROR('σ и σw, МПа'!S93*$BH$2,"-")</f>
        <v>400.34999999999997</v>
      </c>
      <c r="AT93" s="32">
        <f>IFERROR('σ и σw, МПа'!T93*$BH$2,"-")</f>
        <v>383.34999999999997</v>
      </c>
      <c r="AU93" s="32">
        <f>IFERROR('σ и σw, МПа'!U93*$BH$2,"-")</f>
        <v>374.84999999999997</v>
      </c>
      <c r="AV93" s="32">
        <f>IFERROR('σ и σw, МПа'!V93*$BH$2,"-")</f>
        <v>367.2</v>
      </c>
      <c r="AW93" s="32">
        <f>IFERROR('σ и σw, МПа'!W93*$BH$2,"-")</f>
        <v>358.7</v>
      </c>
      <c r="AX93" s="32">
        <f>IFERROR('σ и σw, МПа'!X93*$BH$2,"-")</f>
        <v>341.7</v>
      </c>
      <c r="AY93" s="32">
        <f>IFERROR('σ и σw, МПа'!Y93*$BH$2,"-")</f>
        <v>333.2</v>
      </c>
      <c r="AZ93" s="32">
        <f>IFERROR('σ и σw, МПа'!Z93*$BH$2,"-")</f>
        <v>283.89999999999998</v>
      </c>
      <c r="BA93" s="32">
        <f>IFERROR('σ и σw, МПа'!AA93*$BH$2,"-")</f>
        <v>225.25</v>
      </c>
      <c r="BB93" s="32" t="str">
        <f>IFERROR('σ и σw, МПа'!AB93*$BH$2,"-")</f>
        <v>-</v>
      </c>
      <c r="BC93" s="33" t="str">
        <f>IFERROR('σ и σw, МПа'!AC93*$BH$2,"-")</f>
        <v>-</v>
      </c>
    </row>
    <row r="94" spans="1:55" x14ac:dyDescent="0.25">
      <c r="A94" s="10" t="str">
        <f>INDEX('Обработка исходного'!B:B,ROW($B$3)+4*(ROW($B94)-ROW($B$3)))</f>
        <v>Сталь легированная</v>
      </c>
      <c r="B94" s="47" t="str">
        <f>INDEX('Обработка исходного'!D:D,ROW($B$3)+4*(ROW($B94)-ROW($B$3)))</f>
        <v>40X</v>
      </c>
      <c r="C94" s="27" t="str">
        <f>'Rp0,2, МПа'!C94</f>
        <v>Поковки диаметром до 100 мм, КП540*</v>
      </c>
      <c r="D94" s="31">
        <f>IFERROR('σ и σw, МПа'!D94*$BE$2,"-")</f>
        <v>263.46153846153845</v>
      </c>
      <c r="E94" s="32">
        <f>IFERROR('σ и σw, МПа'!E94*$BE$2,"-")</f>
        <v>264.23076923076923</v>
      </c>
      <c r="F94" s="32">
        <f>IFERROR('σ и σw, МПа'!F94*$BE$2,"-")</f>
        <v>260.38461538461536</v>
      </c>
      <c r="G94" s="32">
        <f>IFERROR('σ и σw, МПа'!G94*$BE$2,"-")</f>
        <v>252.69230769230768</v>
      </c>
      <c r="H94" s="32">
        <f>IFERROR('σ и σw, МПа'!H94*$BE$2,"-")</f>
        <v>248.84615384615384</v>
      </c>
      <c r="I94" s="32">
        <f>IFERROR('σ и σw, МПа'!I94*$BE$2,"-")</f>
        <v>248.84615384615384</v>
      </c>
      <c r="J94" s="32">
        <f>IFERROR('σ и σw, МПа'!J94*$BE$2,"-")</f>
        <v>248.84615384615384</v>
      </c>
      <c r="K94" s="32">
        <f>IFERROR('σ и σw, МПа'!K94*$BE$2,"-")</f>
        <v>226.53846153846152</v>
      </c>
      <c r="L94" s="32">
        <f>IFERROR('σ и σw, МПа'!L94*$BE$2,"-")</f>
        <v>196.15384615384616</v>
      </c>
      <c r="M94" s="32">
        <f>IFERROR('σ и σw, МПа'!M94*$BE$2,"-")</f>
        <v>169.61538461538461</v>
      </c>
      <c r="N94" s="32">
        <f>IFERROR('σ и σw, МПа'!N94*$BE$2,"-")</f>
        <v>139.61538461538461</v>
      </c>
      <c r="O94" s="32" t="str">
        <f>IFERROR('σ и σw, МПа'!O94*$BE$2,"-")</f>
        <v>-</v>
      </c>
      <c r="P94" s="33" t="str">
        <f>IFERROR('σ и σw, МПа'!P94*$BE$2,"-")</f>
        <v>-</v>
      </c>
      <c r="Q94" s="31">
        <f>IFERROR('σ и σw, МПа'!D94*$BF$2,"-")</f>
        <v>342.5</v>
      </c>
      <c r="R94" s="32">
        <f>IFERROR('σ и σw, МПа'!E94*$BF$2,"-")</f>
        <v>343.5</v>
      </c>
      <c r="S94" s="32">
        <f>IFERROR('σ и σw, МПа'!F94*$BF$2,"-")</f>
        <v>338.5</v>
      </c>
      <c r="T94" s="32">
        <f>IFERROR('σ и σw, МПа'!G94*$BF$2,"-")</f>
        <v>328.5</v>
      </c>
      <c r="U94" s="32">
        <f>IFERROR('σ и σw, МПа'!H94*$BF$2,"-")</f>
        <v>323.5</v>
      </c>
      <c r="V94" s="32">
        <f>IFERROR('σ и σw, МПа'!I94*$BF$2,"-")</f>
        <v>323.5</v>
      </c>
      <c r="W94" s="32">
        <f>IFERROR('σ и σw, МПа'!J94*$BF$2,"-")</f>
        <v>323.5</v>
      </c>
      <c r="X94" s="32">
        <f>IFERROR('σ и σw, МПа'!K94*$BF$2,"-")</f>
        <v>294.5</v>
      </c>
      <c r="Y94" s="32">
        <f>IFERROR('σ и σw, МПа'!L94*$BF$2,"-")</f>
        <v>255.00000000000003</v>
      </c>
      <c r="Z94" s="32">
        <f>IFERROR('σ и σw, МПа'!M94*$BF$2,"-")</f>
        <v>220.5</v>
      </c>
      <c r="AA94" s="32">
        <f>IFERROR('σ и σw, МПа'!N94*$BF$2,"-")</f>
        <v>181.5</v>
      </c>
      <c r="AB94" s="32" t="str">
        <f>IFERROR('σ и σw, МПа'!O94*$BF$2,"-")</f>
        <v>-</v>
      </c>
      <c r="AC94" s="33" t="str">
        <f>IFERROR('σ и σw, МПа'!P94*$BF$2,"-")</f>
        <v>-</v>
      </c>
      <c r="AD94" s="31">
        <f>IFERROR('σ и σw, МПа'!Q94*$BG$2,"-")</f>
        <v>351</v>
      </c>
      <c r="AE94" s="32">
        <f>IFERROR('σ и σw, МПа'!R94*$BG$2,"-")</f>
        <v>344.5</v>
      </c>
      <c r="AF94" s="32">
        <f>IFERROR('σ и σw, МПа'!S94*$BG$2,"-")</f>
        <v>338</v>
      </c>
      <c r="AG94" s="32">
        <f>IFERROR('σ и σw, МПа'!T94*$BG$2,"-")</f>
        <v>325</v>
      </c>
      <c r="AH94" s="32">
        <f>IFERROR('σ и σw, МПа'!U94*$BG$2,"-")</f>
        <v>319.15000000000003</v>
      </c>
      <c r="AI94" s="32">
        <f>IFERROR('σ и σw, МПа'!V94*$BG$2,"-")</f>
        <v>306.15000000000003</v>
      </c>
      <c r="AJ94" s="32">
        <f>IFERROR('σ и σw, МПа'!W94*$BG$2,"-")</f>
        <v>299.65000000000003</v>
      </c>
      <c r="AK94" s="32">
        <f>IFERROR('σ и σw, МПа'!X94*$BG$2,"-")</f>
        <v>286.65000000000003</v>
      </c>
      <c r="AL94" s="32">
        <f>IFERROR('σ и σw, МПа'!Y94*$BG$2,"-")</f>
        <v>274.3</v>
      </c>
      <c r="AM94" s="32">
        <f>IFERROR('σ и σw, МПа'!Z94*$BG$2,"-")</f>
        <v>242.45000000000002</v>
      </c>
      <c r="AN94" s="32">
        <f>IFERROR('σ и σw, МПа'!AA94*$BG$2,"-")</f>
        <v>191.1</v>
      </c>
      <c r="AO94" s="32" t="str">
        <f>IFERROR('σ и σw, МПа'!AB94*$BG$2,"-")</f>
        <v>-</v>
      </c>
      <c r="AP94" s="33" t="str">
        <f>IFERROR('σ и σw, МПа'!AC94*$BG$2,"-")</f>
        <v>-</v>
      </c>
      <c r="AQ94" s="31">
        <f>IFERROR('σ и σw, МПа'!Q94*$BH$2,"-")</f>
        <v>459</v>
      </c>
      <c r="AR94" s="32">
        <f>IFERROR('σ и σw, МПа'!R94*$BH$2,"-")</f>
        <v>450.5</v>
      </c>
      <c r="AS94" s="32">
        <f>IFERROR('σ и σw, МПа'!S94*$BH$2,"-")</f>
        <v>442</v>
      </c>
      <c r="AT94" s="32">
        <f>IFERROR('σ и σw, МПа'!T94*$BH$2,"-")</f>
        <v>425</v>
      </c>
      <c r="AU94" s="32">
        <f>IFERROR('σ и σw, МПа'!U94*$BH$2,"-")</f>
        <v>417.34999999999997</v>
      </c>
      <c r="AV94" s="32">
        <f>IFERROR('σ и σw, МПа'!V94*$BH$2,"-")</f>
        <v>400.34999999999997</v>
      </c>
      <c r="AW94" s="32">
        <f>IFERROR('σ и σw, МПа'!W94*$BH$2,"-")</f>
        <v>391.84999999999997</v>
      </c>
      <c r="AX94" s="32">
        <f>IFERROR('σ и σw, МПа'!X94*$BH$2,"-")</f>
        <v>374.84999999999997</v>
      </c>
      <c r="AY94" s="32">
        <f>IFERROR('σ и σw, МПа'!Y94*$BH$2,"-")</f>
        <v>358.7</v>
      </c>
      <c r="AZ94" s="32">
        <f>IFERROR('σ и σw, МПа'!Z94*$BH$2,"-")</f>
        <v>317.05</v>
      </c>
      <c r="BA94" s="32">
        <f>IFERROR('σ и σw, МПа'!AA94*$BH$2,"-")</f>
        <v>249.9</v>
      </c>
      <c r="BB94" s="32" t="str">
        <f>IFERROR('σ и σw, МПа'!AB94*$BH$2,"-")</f>
        <v>-</v>
      </c>
      <c r="BC94" s="33" t="str">
        <f>IFERROR('σ и σw, МПа'!AC94*$BH$2,"-")</f>
        <v>-</v>
      </c>
    </row>
    <row r="95" spans="1:55" x14ac:dyDescent="0.25">
      <c r="A95" s="10" t="str">
        <f>INDEX('Обработка исходного'!B:B,ROW($B$3)+4*(ROW($B95)-ROW($B$3)))</f>
        <v>Сталь легированная</v>
      </c>
      <c r="B95" s="47" t="str">
        <f>INDEX('Обработка исходного'!D:D,ROW($B$3)+4*(ROW($B95)-ROW($B$3)))</f>
        <v>45Х</v>
      </c>
      <c r="C95" s="27" t="str">
        <f>'Rp0,2, МПа'!C95</f>
        <v>Поковки диаметром до 100 мм, КП315*</v>
      </c>
      <c r="D95" s="31">
        <f>IFERROR('σ и σw, МПа'!D95*$BE$2,"-")</f>
        <v>210</v>
      </c>
      <c r="E95" s="32">
        <f>IFERROR('σ и σw, МПа'!E95*$BE$2,"-")</f>
        <v>202.66666666666666</v>
      </c>
      <c r="F95" s="32">
        <f>IFERROR('σ и σw, МПа'!F95*$BE$2,"-")</f>
        <v>196</v>
      </c>
      <c r="G95" s="32">
        <f>IFERROR('σ и σw, МПа'!G95*$BE$2,"-")</f>
        <v>196</v>
      </c>
      <c r="H95" s="32">
        <f>IFERROR('σ и σw, МПа'!H95*$BE$2,"-")</f>
        <v>189.33333333333334</v>
      </c>
      <c r="I95" s="32">
        <f>IFERROR('σ и σw, МПа'!I95*$BE$2,"-")</f>
        <v>183.33333333333334</v>
      </c>
      <c r="J95" s="32">
        <f>IFERROR('σ и σw, МПа'!J95*$BE$2,"-")</f>
        <v>176.66666666666666</v>
      </c>
      <c r="K95" s="32">
        <f>IFERROR('σ и σw, МПа'!K95*$BE$2,"-")</f>
        <v>170</v>
      </c>
      <c r="L95" s="32">
        <f>IFERROR('σ и σw, МПа'!L95*$BE$2,"-")</f>
        <v>139.61538461538461</v>
      </c>
      <c r="M95" s="32">
        <f>IFERROR('σ и σw, МПа'!M95*$BE$2,"-")</f>
        <v>139.61538461538461</v>
      </c>
      <c r="N95" s="32">
        <f>IFERROR('σ и σw, МПа'!N95*$BE$2,"-")</f>
        <v>113.07692307692307</v>
      </c>
      <c r="O95" s="32" t="str">
        <f>IFERROR('σ и σw, МПа'!O95*$BE$2,"-")</f>
        <v>-</v>
      </c>
      <c r="P95" s="33" t="str">
        <f>IFERROR('σ и σw, МПа'!P95*$BE$2,"-")</f>
        <v>-</v>
      </c>
      <c r="Q95" s="31">
        <f>IFERROR('σ и σw, МПа'!D95*$BF$2,"-")</f>
        <v>273</v>
      </c>
      <c r="R95" s="32">
        <f>IFERROR('σ и σw, МПа'!E95*$BF$2,"-")</f>
        <v>263.46666666666664</v>
      </c>
      <c r="S95" s="32">
        <f>IFERROR('σ и σw, МПа'!F95*$BF$2,"-")</f>
        <v>254.8</v>
      </c>
      <c r="T95" s="32">
        <f>IFERROR('σ и σw, МПа'!G95*$BF$2,"-")</f>
        <v>254.8</v>
      </c>
      <c r="U95" s="32">
        <f>IFERROR('σ и σw, МПа'!H95*$BF$2,"-")</f>
        <v>246.13333333333335</v>
      </c>
      <c r="V95" s="32">
        <f>IFERROR('σ и σw, МПа'!I95*$BF$2,"-")</f>
        <v>238.33333333333334</v>
      </c>
      <c r="W95" s="32">
        <f>IFERROR('σ и σw, МПа'!J95*$BF$2,"-")</f>
        <v>229.66666666666666</v>
      </c>
      <c r="X95" s="32">
        <f>IFERROR('σ и σw, МПа'!K95*$BF$2,"-")</f>
        <v>221</v>
      </c>
      <c r="Y95" s="32">
        <f>IFERROR('σ и σw, МПа'!L95*$BF$2,"-")</f>
        <v>181.5</v>
      </c>
      <c r="Z95" s="32">
        <f>IFERROR('σ и σw, МПа'!M95*$BF$2,"-")</f>
        <v>181.5</v>
      </c>
      <c r="AA95" s="32">
        <f>IFERROR('σ и σw, МПа'!N95*$BF$2,"-")</f>
        <v>147</v>
      </c>
      <c r="AB95" s="32" t="str">
        <f>IFERROR('σ и σw, МПа'!O95*$BF$2,"-")</f>
        <v>-</v>
      </c>
      <c r="AC95" s="33" t="str">
        <f>IFERROR('σ и σw, МПа'!P95*$BF$2,"-")</f>
        <v>-</v>
      </c>
      <c r="AD95" s="31">
        <f>IFERROR('σ и σw, МПа'!Q95*$BG$2,"-")</f>
        <v>204.75</v>
      </c>
      <c r="AE95" s="32">
        <f>IFERROR('σ и σw, МПа'!R95*$BG$2,"-")</f>
        <v>197.6</v>
      </c>
      <c r="AF95" s="32">
        <f>IFERROR('σ и σw, МПа'!S95*$BG$2,"-")</f>
        <v>191.1</v>
      </c>
      <c r="AG95" s="32">
        <f>IFERROR('σ и σw, МПа'!T95*$BG$2,"-")</f>
        <v>191.1</v>
      </c>
      <c r="AH95" s="32">
        <f>IFERROR('σ и σw, МПа'!U95*$BG$2,"-")</f>
        <v>184.6</v>
      </c>
      <c r="AI95" s="32">
        <f>IFERROR('σ и σw, МПа'!V95*$BG$2,"-")</f>
        <v>178.75</v>
      </c>
      <c r="AJ95" s="32">
        <f>IFERROR('σ и σw, МПа'!W95*$BG$2,"-")</f>
        <v>172.25</v>
      </c>
      <c r="AK95" s="32">
        <f>IFERROR('σ и σw, МПа'!X95*$BG$2,"-")</f>
        <v>165.75</v>
      </c>
      <c r="AL95" s="32">
        <f>IFERROR('σ и σw, МПа'!Y95*$BG$2,"-")</f>
        <v>159.25</v>
      </c>
      <c r="AM95" s="32">
        <f>IFERROR('σ и σw, МПа'!Z95*$BG$2,"-")</f>
        <v>140.4</v>
      </c>
      <c r="AN95" s="32">
        <f>IFERROR('σ и σw, МПа'!AA95*$BG$2,"-")</f>
        <v>115.05</v>
      </c>
      <c r="AO95" s="32" t="str">
        <f>IFERROR('σ и σw, МПа'!AB95*$BG$2,"-")</f>
        <v>-</v>
      </c>
      <c r="AP95" s="33" t="str">
        <f>IFERROR('σ и σw, МПа'!AC95*$BG$2,"-")</f>
        <v>-</v>
      </c>
      <c r="AQ95" s="31">
        <f>IFERROR('σ и σw, МПа'!Q95*$BH$2,"-")</f>
        <v>267.75</v>
      </c>
      <c r="AR95" s="32">
        <f>IFERROR('σ и σw, МПа'!R95*$BH$2,"-")</f>
        <v>258.39999999999998</v>
      </c>
      <c r="AS95" s="32">
        <f>IFERROR('σ и σw, МПа'!S95*$BH$2,"-")</f>
        <v>249.9</v>
      </c>
      <c r="AT95" s="32">
        <f>IFERROR('σ и σw, МПа'!T95*$BH$2,"-")</f>
        <v>249.9</v>
      </c>
      <c r="AU95" s="32">
        <f>IFERROR('σ и σw, МПа'!U95*$BH$2,"-")</f>
        <v>241.4</v>
      </c>
      <c r="AV95" s="32">
        <f>IFERROR('σ и σw, МПа'!V95*$BH$2,"-")</f>
        <v>233.75</v>
      </c>
      <c r="AW95" s="32">
        <f>IFERROR('σ и σw, МПа'!W95*$BH$2,"-")</f>
        <v>225.25</v>
      </c>
      <c r="AX95" s="32">
        <f>IFERROR('σ и σw, МПа'!X95*$BH$2,"-")</f>
        <v>216.75</v>
      </c>
      <c r="AY95" s="32">
        <f>IFERROR('σ и σw, МПа'!Y95*$BH$2,"-")</f>
        <v>208.25</v>
      </c>
      <c r="AZ95" s="32">
        <f>IFERROR('σ и σw, МПа'!Z95*$BH$2,"-")</f>
        <v>183.6</v>
      </c>
      <c r="BA95" s="32">
        <f>IFERROR('σ и σw, МПа'!AA95*$BH$2,"-")</f>
        <v>150.44999999999999</v>
      </c>
      <c r="BB95" s="32" t="str">
        <f>IFERROR('σ и σw, МПа'!AB95*$BH$2,"-")</f>
        <v>-</v>
      </c>
      <c r="BC95" s="33" t="str">
        <f>IFERROR('σ и σw, МПа'!AC95*$BH$2,"-")</f>
        <v>-</v>
      </c>
    </row>
    <row r="96" spans="1:55" x14ac:dyDescent="0.25">
      <c r="A96" s="10" t="str">
        <f>INDEX('Обработка исходного'!B:B,ROW($B$3)+4*(ROW($B96)-ROW($B$3)))</f>
        <v>Сталь легированная</v>
      </c>
      <c r="B96" s="47" t="str">
        <f>INDEX('Обработка исходного'!D:D,ROW($B$3)+4*(ROW($B96)-ROW($B$3)))</f>
        <v>45Х</v>
      </c>
      <c r="C96" s="27" t="str">
        <f>'Rp0,2, МПа'!C96</f>
        <v>Поковки диаметром от 300 до 800 мм, КП315*</v>
      </c>
      <c r="D96" s="31">
        <f>IFERROR('σ и σw, МПа'!D96*$BE$2,"-")</f>
        <v>210</v>
      </c>
      <c r="E96" s="32">
        <f>IFERROR('σ и σw, МПа'!E96*$BE$2,"-")</f>
        <v>202.66666666666666</v>
      </c>
      <c r="F96" s="32">
        <f>IFERROR('σ и σw, МПа'!F96*$BE$2,"-")</f>
        <v>196</v>
      </c>
      <c r="G96" s="32">
        <f>IFERROR('σ и σw, МПа'!G96*$BE$2,"-")</f>
        <v>196</v>
      </c>
      <c r="H96" s="32">
        <f>IFERROR('σ и σw, МПа'!H96*$BE$2,"-")</f>
        <v>189.33333333333334</v>
      </c>
      <c r="I96" s="32">
        <f>IFERROR('σ и σw, МПа'!I96*$BE$2,"-")</f>
        <v>183.33333333333334</v>
      </c>
      <c r="J96" s="32">
        <f>IFERROR('σ и σw, МПа'!J96*$BE$2,"-")</f>
        <v>176.66666666666666</v>
      </c>
      <c r="K96" s="32">
        <f>IFERROR('σ и σw, МПа'!K96*$BE$2,"-")</f>
        <v>170.66666666666666</v>
      </c>
      <c r="L96" s="32">
        <f>IFERROR('σ и σw, МПа'!L96*$BE$2,"-")</f>
        <v>139.61538461538461</v>
      </c>
      <c r="M96" s="32">
        <f>IFERROR('σ и σw, МПа'!M96*$BE$2,"-")</f>
        <v>139.61538461538461</v>
      </c>
      <c r="N96" s="32">
        <f>IFERROR('σ и σw, МПа'!N96*$BE$2,"-")</f>
        <v>113.07692307692307</v>
      </c>
      <c r="O96" s="32" t="str">
        <f>IFERROR('σ и σw, МПа'!O96*$BE$2,"-")</f>
        <v>-</v>
      </c>
      <c r="P96" s="33" t="str">
        <f>IFERROR('σ и σw, МПа'!P96*$BE$2,"-")</f>
        <v>-</v>
      </c>
      <c r="Q96" s="31">
        <f>IFERROR('σ и σw, МПа'!D96*$BF$2,"-")</f>
        <v>273</v>
      </c>
      <c r="R96" s="32">
        <f>IFERROR('σ и σw, МПа'!E96*$BF$2,"-")</f>
        <v>263.46666666666664</v>
      </c>
      <c r="S96" s="32">
        <f>IFERROR('σ и σw, МПа'!F96*$BF$2,"-")</f>
        <v>254.8</v>
      </c>
      <c r="T96" s="32">
        <f>IFERROR('σ и σw, МПа'!G96*$BF$2,"-")</f>
        <v>254.8</v>
      </c>
      <c r="U96" s="32">
        <f>IFERROR('σ и σw, МПа'!H96*$BF$2,"-")</f>
        <v>246.13333333333335</v>
      </c>
      <c r="V96" s="32">
        <f>IFERROR('σ и σw, МПа'!I96*$BF$2,"-")</f>
        <v>238.33333333333334</v>
      </c>
      <c r="W96" s="32">
        <f>IFERROR('σ и σw, МПа'!J96*$BF$2,"-")</f>
        <v>229.66666666666666</v>
      </c>
      <c r="X96" s="32">
        <f>IFERROR('σ и σw, МПа'!K96*$BF$2,"-")</f>
        <v>221.86666666666667</v>
      </c>
      <c r="Y96" s="32">
        <f>IFERROR('σ и σw, МПа'!L96*$BF$2,"-")</f>
        <v>181.5</v>
      </c>
      <c r="Z96" s="32">
        <f>IFERROR('σ и σw, МПа'!M96*$BF$2,"-")</f>
        <v>181.5</v>
      </c>
      <c r="AA96" s="32">
        <f>IFERROR('σ и σw, МПа'!N96*$BF$2,"-")</f>
        <v>147</v>
      </c>
      <c r="AB96" s="32" t="str">
        <f>IFERROR('σ и σw, МПа'!O96*$BF$2,"-")</f>
        <v>-</v>
      </c>
      <c r="AC96" s="33" t="str">
        <f>IFERROR('σ и σw, МПа'!P96*$BF$2,"-")</f>
        <v>-</v>
      </c>
      <c r="AD96" s="31">
        <f>IFERROR('σ и σw, МПа'!Q96*$BG$2,"-")</f>
        <v>204.75</v>
      </c>
      <c r="AE96" s="32">
        <f>IFERROR('σ и σw, МПа'!R96*$BG$2,"-")</f>
        <v>197.6</v>
      </c>
      <c r="AF96" s="32">
        <f>IFERROR('σ и σw, МПа'!S96*$BG$2,"-")</f>
        <v>191.1</v>
      </c>
      <c r="AG96" s="32">
        <f>IFERROR('σ и σw, МПа'!T96*$BG$2,"-")</f>
        <v>191.1</v>
      </c>
      <c r="AH96" s="32">
        <f>IFERROR('σ и σw, МПа'!U96*$BG$2,"-")</f>
        <v>184.6</v>
      </c>
      <c r="AI96" s="32">
        <f>IFERROR('σ и σw, МПа'!V96*$BG$2,"-")</f>
        <v>178.75</v>
      </c>
      <c r="AJ96" s="32">
        <f>IFERROR('σ и σw, МПа'!W96*$BG$2,"-")</f>
        <v>172.25</v>
      </c>
      <c r="AK96" s="32">
        <f>IFERROR('σ и σw, МПа'!X96*$BG$2,"-")</f>
        <v>166.4</v>
      </c>
      <c r="AL96" s="32">
        <f>IFERROR('σ и σw, МПа'!Y96*$BG$2,"-")</f>
        <v>159.25</v>
      </c>
      <c r="AM96" s="32">
        <f>IFERROR('σ и σw, МПа'!Z96*$BG$2,"-")</f>
        <v>140.4</v>
      </c>
      <c r="AN96" s="32">
        <f>IFERROR('σ и σw, МПа'!AA96*$BG$2,"-")</f>
        <v>115.05</v>
      </c>
      <c r="AO96" s="32" t="str">
        <f>IFERROR('σ и σw, МПа'!AB96*$BG$2,"-")</f>
        <v>-</v>
      </c>
      <c r="AP96" s="33" t="str">
        <f>IFERROR('σ и σw, МПа'!AC96*$BG$2,"-")</f>
        <v>-</v>
      </c>
      <c r="AQ96" s="31">
        <f>IFERROR('σ и σw, МПа'!Q96*$BH$2,"-")</f>
        <v>267.75</v>
      </c>
      <c r="AR96" s="32">
        <f>IFERROR('σ и σw, МПа'!R96*$BH$2,"-")</f>
        <v>258.39999999999998</v>
      </c>
      <c r="AS96" s="32">
        <f>IFERROR('σ и σw, МПа'!S96*$BH$2,"-")</f>
        <v>249.9</v>
      </c>
      <c r="AT96" s="32">
        <f>IFERROR('σ и σw, МПа'!T96*$BH$2,"-")</f>
        <v>249.9</v>
      </c>
      <c r="AU96" s="32">
        <f>IFERROR('σ и σw, МПа'!U96*$BH$2,"-")</f>
        <v>241.4</v>
      </c>
      <c r="AV96" s="32">
        <f>IFERROR('σ и σw, МПа'!V96*$BH$2,"-")</f>
        <v>233.75</v>
      </c>
      <c r="AW96" s="32">
        <f>IFERROR('σ и σw, МПа'!W96*$BH$2,"-")</f>
        <v>225.25</v>
      </c>
      <c r="AX96" s="32">
        <f>IFERROR('σ и σw, МПа'!X96*$BH$2,"-")</f>
        <v>217.6</v>
      </c>
      <c r="AY96" s="32">
        <f>IFERROR('σ и σw, МПа'!Y96*$BH$2,"-")</f>
        <v>208.25</v>
      </c>
      <c r="AZ96" s="32">
        <f>IFERROR('σ и σw, МПа'!Z96*$BH$2,"-")</f>
        <v>183.6</v>
      </c>
      <c r="BA96" s="32">
        <f>IFERROR('σ и σw, МПа'!AA96*$BH$2,"-")</f>
        <v>150.44999999999999</v>
      </c>
      <c r="BB96" s="32" t="str">
        <f>IFERROR('σ и σw, МПа'!AB96*$BH$2,"-")</f>
        <v>-</v>
      </c>
      <c r="BC96" s="33" t="str">
        <f>IFERROR('σ и σw, МПа'!AC96*$BH$2,"-")</f>
        <v>-</v>
      </c>
    </row>
    <row r="97" spans="1:55" x14ac:dyDescent="0.25">
      <c r="A97" s="10" t="str">
        <f>INDEX('Обработка исходного'!B:B,ROW($B$3)+4*(ROW($B97)-ROW($B$3)))</f>
        <v>Сталь легированная</v>
      </c>
      <c r="B97" s="47" t="str">
        <f>INDEX('Обработка исходного'!D:D,ROW($B$3)+4*(ROW($B97)-ROW($B$3)))</f>
        <v>45Х</v>
      </c>
      <c r="C97" s="27" t="str">
        <f>'Rp0,2, МПа'!C97</f>
        <v>Поковки диаметром до 800 мм, КП345*</v>
      </c>
      <c r="D97" s="31">
        <f>IFERROR('σ и σw, МПа'!D97*$BE$2,"-")</f>
        <v>226.92307692307691</v>
      </c>
      <c r="E97" s="32">
        <f>IFERROR('σ и σw, МПа'!E97*$BE$2,"-")</f>
        <v>222.66666666666666</v>
      </c>
      <c r="F97" s="32">
        <f>IFERROR('σ и σw, МПа'!F97*$BE$2,"-")</f>
        <v>216</v>
      </c>
      <c r="G97" s="32">
        <f>IFERROR('σ и σw, МПа'!G97*$BE$2,"-")</f>
        <v>209.33333333333334</v>
      </c>
      <c r="H97" s="32">
        <f>IFERROR('σ и σw, МПа'!H97*$BE$2,"-")</f>
        <v>202.66666666666666</v>
      </c>
      <c r="I97" s="32">
        <f>IFERROR('σ и σw, МПа'!I97*$BE$2,"-")</f>
        <v>202.66666666666666</v>
      </c>
      <c r="J97" s="32">
        <f>IFERROR('σ и σw, МПа'!J97*$BE$2,"-")</f>
        <v>196</v>
      </c>
      <c r="K97" s="32">
        <f>IFERROR('σ и σw, МПа'!K97*$BE$2,"-")</f>
        <v>183.33333333333334</v>
      </c>
      <c r="L97" s="32">
        <f>IFERROR('σ и σw, МПа'!L97*$BE$2,"-")</f>
        <v>143.46153846153845</v>
      </c>
      <c r="M97" s="32">
        <f>IFERROR('σ и σw, МПа'!M97*$BE$2,"-")</f>
        <v>143.46153846153845</v>
      </c>
      <c r="N97" s="32">
        <f>IFERROR('σ и σw, МПа'!N97*$BE$2,"-")</f>
        <v>116.92307692307692</v>
      </c>
      <c r="O97" s="32" t="str">
        <f>IFERROR('σ и σw, МПа'!O97*$BE$2,"-")</f>
        <v>-</v>
      </c>
      <c r="P97" s="33" t="str">
        <f>IFERROR('σ и σw, МПа'!P97*$BE$2,"-")</f>
        <v>-</v>
      </c>
      <c r="Q97" s="31">
        <f>IFERROR('σ и σw, МПа'!D97*$BF$2,"-")</f>
        <v>295</v>
      </c>
      <c r="R97" s="32">
        <f>IFERROR('σ и σw, МПа'!E97*$BF$2,"-")</f>
        <v>289.46666666666664</v>
      </c>
      <c r="S97" s="32">
        <f>IFERROR('σ и σw, МПа'!F97*$BF$2,"-")</f>
        <v>280.8</v>
      </c>
      <c r="T97" s="32">
        <f>IFERROR('σ и σw, МПа'!G97*$BF$2,"-")</f>
        <v>272.13333333333338</v>
      </c>
      <c r="U97" s="32">
        <f>IFERROR('σ и σw, МПа'!H97*$BF$2,"-")</f>
        <v>263.46666666666664</v>
      </c>
      <c r="V97" s="32">
        <f>IFERROR('σ и σw, МПа'!I97*$BF$2,"-")</f>
        <v>263.46666666666664</v>
      </c>
      <c r="W97" s="32">
        <f>IFERROR('σ и σw, МПа'!J97*$BF$2,"-")</f>
        <v>254.8</v>
      </c>
      <c r="X97" s="32">
        <f>IFERROR('σ и σw, МПа'!K97*$BF$2,"-")</f>
        <v>238.33333333333334</v>
      </c>
      <c r="Y97" s="32">
        <f>IFERROR('σ и σw, МПа'!L97*$BF$2,"-")</f>
        <v>186.5</v>
      </c>
      <c r="Z97" s="32">
        <f>IFERROR('σ и σw, МПа'!M97*$BF$2,"-")</f>
        <v>186.5</v>
      </c>
      <c r="AA97" s="32">
        <f>IFERROR('σ и σw, МПа'!N97*$BF$2,"-")</f>
        <v>152</v>
      </c>
      <c r="AB97" s="32" t="str">
        <f>IFERROR('σ и σw, МПа'!O97*$BF$2,"-")</f>
        <v>-</v>
      </c>
      <c r="AC97" s="33" t="str">
        <f>IFERROR('σ и σw, МПа'!P97*$BF$2,"-")</f>
        <v>-</v>
      </c>
      <c r="AD97" s="31">
        <f>IFERROR('σ и σw, МПа'!Q97*$BG$2,"-")</f>
        <v>224.25</v>
      </c>
      <c r="AE97" s="32">
        <f>IFERROR('σ и σw, МПа'!R97*$BG$2,"-")</f>
        <v>217.1</v>
      </c>
      <c r="AF97" s="32">
        <f>IFERROR('σ и σw, МПа'!S97*$BG$2,"-")</f>
        <v>210.6</v>
      </c>
      <c r="AG97" s="32">
        <f>IFERROR('σ и σw, МПа'!T97*$BG$2,"-")</f>
        <v>204.1</v>
      </c>
      <c r="AH97" s="32">
        <f>IFERROR('σ и σw, МПа'!U97*$BG$2,"-")</f>
        <v>197.6</v>
      </c>
      <c r="AI97" s="32">
        <f>IFERROR('σ и σw, МПа'!V97*$BG$2,"-")</f>
        <v>197.6</v>
      </c>
      <c r="AJ97" s="32">
        <f>IFERROR('σ и σw, МПа'!W97*$BG$2,"-")</f>
        <v>191.1</v>
      </c>
      <c r="AK97" s="32">
        <f>IFERROR('σ и σw, МПа'!X97*$BG$2,"-")</f>
        <v>178.75</v>
      </c>
      <c r="AL97" s="32">
        <f>IFERROR('σ и σw, МПа'!Y97*$BG$2,"-")</f>
        <v>172.25</v>
      </c>
      <c r="AM97" s="32">
        <f>IFERROR('σ и σw, МПа'!Z97*$BG$2,"-")</f>
        <v>152.75</v>
      </c>
      <c r="AN97" s="32">
        <f>IFERROR('σ и σw, МПа'!AA97*$BG$2,"-")</f>
        <v>120.9</v>
      </c>
      <c r="AO97" s="32" t="str">
        <f>IFERROR('σ и σw, МПа'!AB97*$BG$2,"-")</f>
        <v>-</v>
      </c>
      <c r="AP97" s="33" t="str">
        <f>IFERROR('σ и σw, МПа'!AC97*$BG$2,"-")</f>
        <v>-</v>
      </c>
      <c r="AQ97" s="31">
        <f>IFERROR('σ и σw, МПа'!Q97*$BH$2,"-")</f>
        <v>293.25</v>
      </c>
      <c r="AR97" s="32">
        <f>IFERROR('σ и σw, МПа'!R97*$BH$2,"-")</f>
        <v>283.89999999999998</v>
      </c>
      <c r="AS97" s="32">
        <f>IFERROR('σ и σw, МПа'!S97*$BH$2,"-")</f>
        <v>275.39999999999998</v>
      </c>
      <c r="AT97" s="32">
        <f>IFERROR('σ и σw, МПа'!T97*$BH$2,"-")</f>
        <v>266.89999999999998</v>
      </c>
      <c r="AU97" s="32">
        <f>IFERROR('σ и σw, МПа'!U97*$BH$2,"-")</f>
        <v>258.39999999999998</v>
      </c>
      <c r="AV97" s="32">
        <f>IFERROR('σ и σw, МПа'!V97*$BH$2,"-")</f>
        <v>258.39999999999998</v>
      </c>
      <c r="AW97" s="32">
        <f>IFERROR('σ и σw, МПа'!W97*$BH$2,"-")</f>
        <v>249.9</v>
      </c>
      <c r="AX97" s="32">
        <f>IFERROR('σ и σw, МПа'!X97*$BH$2,"-")</f>
        <v>233.75</v>
      </c>
      <c r="AY97" s="32">
        <f>IFERROR('σ и σw, МПа'!Y97*$BH$2,"-")</f>
        <v>225.25</v>
      </c>
      <c r="AZ97" s="32">
        <f>IFERROR('σ и σw, МПа'!Z97*$BH$2,"-")</f>
        <v>199.75</v>
      </c>
      <c r="BA97" s="32">
        <f>IFERROR('σ и σw, МПа'!AA97*$BH$2,"-")</f>
        <v>158.1</v>
      </c>
      <c r="BB97" s="32" t="str">
        <f>IFERROR('σ и σw, МПа'!AB97*$BH$2,"-")</f>
        <v>-</v>
      </c>
      <c r="BC97" s="33" t="str">
        <f>IFERROR('σ и σw, МПа'!AC97*$BH$2,"-")</f>
        <v>-</v>
      </c>
    </row>
    <row r="98" spans="1:55" x14ac:dyDescent="0.25">
      <c r="A98" s="10" t="str">
        <f>INDEX('Обработка исходного'!B:B,ROW($B$3)+4*(ROW($B98)-ROW($B$3)))</f>
        <v>Сталь легированная</v>
      </c>
      <c r="B98" s="47" t="str">
        <f>INDEX('Обработка исходного'!D:D,ROW($B$3)+4*(ROW($B98)-ROW($B$3)))</f>
        <v>45Х</v>
      </c>
      <c r="C98" s="27" t="str">
        <f>'Rp0,2, МПа'!C98</f>
        <v>Поковки диаметром от 100 до 500 мм, КП395*</v>
      </c>
      <c r="D98" s="31">
        <f>IFERROR('σ и σw, МПа'!D98*$BE$2,"-")</f>
        <v>236.53846153846152</v>
      </c>
      <c r="E98" s="32">
        <f>IFERROR('σ и σw, МПа'!E98*$BE$2,"-")</f>
        <v>233.84615384615384</v>
      </c>
      <c r="F98" s="32">
        <f>IFERROR('σ и σw, МПа'!F98*$BE$2,"-")</f>
        <v>233.84615384615384</v>
      </c>
      <c r="G98" s="32">
        <f>IFERROR('σ и σw, МПа'!G98*$BE$2,"-")</f>
        <v>226.53846153846152</v>
      </c>
      <c r="H98" s="32">
        <f>IFERROR('σ и σw, МПа'!H98*$BE$2,"-")</f>
        <v>226.53846153846152</v>
      </c>
      <c r="I98" s="32">
        <f>IFERROR('σ и σw, МПа'!I98*$BE$2,"-")</f>
        <v>226.53846153846152</v>
      </c>
      <c r="J98" s="32">
        <f>IFERROR('σ и σw, МПа'!J98*$BE$2,"-")</f>
        <v>222</v>
      </c>
      <c r="K98" s="32">
        <f>IFERROR('σ и σw, МПа'!K98*$BE$2,"-")</f>
        <v>200</v>
      </c>
      <c r="L98" s="32">
        <f>IFERROR('σ и σw, МПа'!L98*$BE$2,"-")</f>
        <v>150.76923076923077</v>
      </c>
      <c r="M98" s="32">
        <f>IFERROR('σ и σw, МПа'!M98*$BE$2,"-")</f>
        <v>150.76923076923077</v>
      </c>
      <c r="N98" s="32">
        <f>IFERROR('σ и σw, МПа'!N98*$BE$2,"-")</f>
        <v>124.61538461538461</v>
      </c>
      <c r="O98" s="32" t="str">
        <f>IFERROR('σ и σw, МПа'!O98*$BE$2,"-")</f>
        <v>-</v>
      </c>
      <c r="P98" s="33" t="str">
        <f>IFERROR('σ и σw, МПа'!P98*$BE$2,"-")</f>
        <v>-</v>
      </c>
      <c r="Q98" s="31">
        <f>IFERROR('σ и σw, МПа'!D98*$BF$2,"-")</f>
        <v>307.5</v>
      </c>
      <c r="R98" s="32">
        <f>IFERROR('σ и σw, МПа'!E98*$BF$2,"-")</f>
        <v>304</v>
      </c>
      <c r="S98" s="32">
        <f>IFERROR('σ и σw, МПа'!F98*$BF$2,"-")</f>
        <v>304</v>
      </c>
      <c r="T98" s="32">
        <f>IFERROR('σ и σw, МПа'!G98*$BF$2,"-")</f>
        <v>294.5</v>
      </c>
      <c r="U98" s="32">
        <f>IFERROR('σ и σw, МПа'!H98*$BF$2,"-")</f>
        <v>294.5</v>
      </c>
      <c r="V98" s="32">
        <f>IFERROR('σ и σw, МПа'!I98*$BF$2,"-")</f>
        <v>294.5</v>
      </c>
      <c r="W98" s="32">
        <f>IFERROR('σ и σw, МПа'!J98*$BF$2,"-")</f>
        <v>288.60000000000002</v>
      </c>
      <c r="X98" s="32">
        <f>IFERROR('σ и σw, МПа'!K98*$BF$2,"-")</f>
        <v>260</v>
      </c>
      <c r="Y98" s="32">
        <f>IFERROR('σ и σw, МПа'!L98*$BF$2,"-")</f>
        <v>196</v>
      </c>
      <c r="Z98" s="32">
        <f>IFERROR('σ и σw, МПа'!M98*$BF$2,"-")</f>
        <v>196</v>
      </c>
      <c r="AA98" s="32">
        <f>IFERROR('σ и σw, МПа'!N98*$BF$2,"-")</f>
        <v>162</v>
      </c>
      <c r="AB98" s="32" t="str">
        <f>IFERROR('σ и σw, МПа'!O98*$BF$2,"-")</f>
        <v>-</v>
      </c>
      <c r="AC98" s="33" t="str">
        <f>IFERROR('σ и σw, МПа'!P98*$BF$2,"-")</f>
        <v>-</v>
      </c>
      <c r="AD98" s="31">
        <f>IFERROR('σ и σw, МПа'!Q98*$BG$2,"-")</f>
        <v>256.75</v>
      </c>
      <c r="AE98" s="32">
        <f>IFERROR('σ и σw, МПа'!R98*$BG$2,"-")</f>
        <v>248.95000000000002</v>
      </c>
      <c r="AF98" s="32">
        <f>IFERROR('σ и σw, МПа'!S98*$BG$2,"-")</f>
        <v>242.45000000000002</v>
      </c>
      <c r="AG98" s="32">
        <f>IFERROR('σ и σw, МПа'!T98*$BG$2,"-")</f>
        <v>235.95000000000002</v>
      </c>
      <c r="AH98" s="32">
        <f>IFERROR('σ и σw, МПа'!U98*$BG$2,"-")</f>
        <v>229.45000000000002</v>
      </c>
      <c r="AI98" s="32">
        <f>IFERROR('σ и σw, МПа'!V98*$BG$2,"-")</f>
        <v>222.95000000000002</v>
      </c>
      <c r="AJ98" s="32">
        <f>IFERROR('σ и σw, МПа'!W98*$BG$2,"-")</f>
        <v>216.45000000000002</v>
      </c>
      <c r="AK98" s="32">
        <f>IFERROR('σ и σw, МПа'!X98*$BG$2,"-")</f>
        <v>204.1</v>
      </c>
      <c r="AL98" s="32">
        <f>IFERROR('σ и σw, МПа'!Y98*$BG$2,"-")</f>
        <v>197.6</v>
      </c>
      <c r="AM98" s="32">
        <f>IFERROR('σ и σw, МПа'!Z98*$BG$2,"-")</f>
        <v>172.25</v>
      </c>
      <c r="AN98" s="32">
        <f>IFERROR('σ и σw, МПа'!AA98*$BG$2,"-")</f>
        <v>140.4</v>
      </c>
      <c r="AO98" s="32" t="str">
        <f>IFERROR('σ и σw, МПа'!AB98*$BG$2,"-")</f>
        <v>-</v>
      </c>
      <c r="AP98" s="33" t="str">
        <f>IFERROR('σ и σw, МПа'!AC98*$BG$2,"-")</f>
        <v>-</v>
      </c>
      <c r="AQ98" s="31">
        <f>IFERROR('σ и σw, МПа'!Q98*$BH$2,"-")</f>
        <v>335.75</v>
      </c>
      <c r="AR98" s="32">
        <f>IFERROR('σ и σw, МПа'!R98*$BH$2,"-")</f>
        <v>325.55</v>
      </c>
      <c r="AS98" s="32">
        <f>IFERROR('σ и σw, МПа'!S98*$BH$2,"-")</f>
        <v>317.05</v>
      </c>
      <c r="AT98" s="32">
        <f>IFERROR('σ и σw, МПа'!T98*$BH$2,"-")</f>
        <v>308.55</v>
      </c>
      <c r="AU98" s="32">
        <f>IFERROR('σ и σw, МПа'!U98*$BH$2,"-")</f>
        <v>300.05</v>
      </c>
      <c r="AV98" s="32">
        <f>IFERROR('σ и σw, МПа'!V98*$BH$2,"-")</f>
        <v>291.55</v>
      </c>
      <c r="AW98" s="32">
        <f>IFERROR('σ и σw, МПа'!W98*$BH$2,"-")</f>
        <v>283.05</v>
      </c>
      <c r="AX98" s="32">
        <f>IFERROR('σ и σw, МПа'!X98*$BH$2,"-")</f>
        <v>266.89999999999998</v>
      </c>
      <c r="AY98" s="32">
        <f>IFERROR('σ и σw, МПа'!Y98*$BH$2,"-")</f>
        <v>258.39999999999998</v>
      </c>
      <c r="AZ98" s="32">
        <f>IFERROR('σ и σw, МПа'!Z98*$BH$2,"-")</f>
        <v>225.25</v>
      </c>
      <c r="BA98" s="32">
        <f>IFERROR('σ и σw, МПа'!AA98*$BH$2,"-")</f>
        <v>183.6</v>
      </c>
      <c r="BB98" s="32" t="str">
        <f>IFERROR('σ и σw, МПа'!AB98*$BH$2,"-")</f>
        <v>-</v>
      </c>
      <c r="BC98" s="33" t="str">
        <f>IFERROR('σ и σw, МПа'!AC98*$BH$2,"-")</f>
        <v>-</v>
      </c>
    </row>
    <row r="99" spans="1:55" x14ac:dyDescent="0.25">
      <c r="A99" s="10" t="str">
        <f>INDEX('Обработка исходного'!B:B,ROW($B$3)+4*(ROW($B99)-ROW($B$3)))</f>
        <v>Сталь легированная</v>
      </c>
      <c r="B99" s="47" t="str">
        <f>INDEX('Обработка исходного'!D:D,ROW($B$3)+4*(ROW($B99)-ROW($B$3)))</f>
        <v>45Х</v>
      </c>
      <c r="C99" s="27" t="str">
        <f>'Rp0,2, МПа'!C99</f>
        <v>Поковки диаметром от 100 до 500 мм, КП440*</v>
      </c>
      <c r="D99" s="31">
        <f>IFERROR('σ и σw, МПа'!D99*$BE$2,"-")</f>
        <v>244.23076923076923</v>
      </c>
      <c r="E99" s="32">
        <f>IFERROR('σ и σw, МПа'!E99*$BE$2,"-")</f>
        <v>241.53846153846152</v>
      </c>
      <c r="F99" s="32">
        <f>IFERROR('σ и σw, МПа'!F99*$BE$2,"-")</f>
        <v>241.53846153846152</v>
      </c>
      <c r="G99" s="32">
        <f>IFERROR('σ и σw, МПа'!G99*$BE$2,"-")</f>
        <v>233.84615384615384</v>
      </c>
      <c r="H99" s="32">
        <f>IFERROR('σ и σw, МПа'!H99*$BE$2,"-")</f>
        <v>233.84615384615384</v>
      </c>
      <c r="I99" s="32">
        <f>IFERROR('σ и σw, МПа'!I99*$BE$2,"-")</f>
        <v>233.84615384615384</v>
      </c>
      <c r="J99" s="32">
        <f>IFERROR('σ и σw, МПа'!J99*$BE$2,"-")</f>
        <v>233.84615384615384</v>
      </c>
      <c r="K99" s="32">
        <f>IFERROR('σ и σw, МПа'!K99*$BE$2,"-")</f>
        <v>207.69230769230768</v>
      </c>
      <c r="L99" s="32">
        <f>IFERROR('σ и σw, МПа'!L99*$BE$2,"-")</f>
        <v>154.61538461538461</v>
      </c>
      <c r="M99" s="32">
        <f>IFERROR('σ и σw, МПа'!M99*$BE$2,"-")</f>
        <v>154.61538461538461</v>
      </c>
      <c r="N99" s="32">
        <f>IFERROR('σ и σw, МПа'!N99*$BE$2,"-")</f>
        <v>128.46153846153845</v>
      </c>
      <c r="O99" s="32" t="str">
        <f>IFERROR('σ и σw, МПа'!O99*$BE$2,"-")</f>
        <v>-</v>
      </c>
      <c r="P99" s="33" t="str">
        <f>IFERROR('σ и σw, МПа'!P99*$BE$2,"-")</f>
        <v>-</v>
      </c>
      <c r="Q99" s="31">
        <f>IFERROR('σ и σw, МПа'!D99*$BF$2,"-")</f>
        <v>317.5</v>
      </c>
      <c r="R99" s="32">
        <f>IFERROR('σ и σw, МПа'!E99*$BF$2,"-")</f>
        <v>314</v>
      </c>
      <c r="S99" s="32">
        <f>IFERROR('σ и σw, МПа'!F99*$BF$2,"-")</f>
        <v>314</v>
      </c>
      <c r="T99" s="32">
        <f>IFERROR('σ и σw, МПа'!G99*$BF$2,"-")</f>
        <v>304</v>
      </c>
      <c r="U99" s="32">
        <f>IFERROR('σ и σw, МПа'!H99*$BF$2,"-")</f>
        <v>304</v>
      </c>
      <c r="V99" s="32">
        <f>IFERROR('σ и σw, МПа'!I99*$BF$2,"-")</f>
        <v>304</v>
      </c>
      <c r="W99" s="32">
        <f>IFERROR('σ и σw, МПа'!J99*$BF$2,"-")</f>
        <v>304</v>
      </c>
      <c r="X99" s="32">
        <f>IFERROR('σ и σw, МПа'!K99*$BF$2,"-")</f>
        <v>270</v>
      </c>
      <c r="Y99" s="32">
        <f>IFERROR('σ и σw, МПа'!L99*$BF$2,"-")</f>
        <v>201</v>
      </c>
      <c r="Z99" s="32">
        <f>IFERROR('σ и σw, МПа'!M99*$BF$2,"-")</f>
        <v>201</v>
      </c>
      <c r="AA99" s="32">
        <f>IFERROR('σ и σw, МПа'!N99*$BF$2,"-")</f>
        <v>167</v>
      </c>
      <c r="AB99" s="32" t="str">
        <f>IFERROR('σ и σw, МПа'!O99*$BF$2,"-")</f>
        <v>-</v>
      </c>
      <c r="AC99" s="33" t="str">
        <f>IFERROR('σ и σw, МПа'!P99*$BF$2,"-")</f>
        <v>-</v>
      </c>
      <c r="AD99" s="31">
        <f>IFERROR('σ и σw, МПа'!Q99*$BG$2,"-")</f>
        <v>286</v>
      </c>
      <c r="AE99" s="32">
        <f>IFERROR('σ и σw, МПа'!R99*$BG$2,"-")</f>
        <v>280.8</v>
      </c>
      <c r="AF99" s="32">
        <f>IFERROR('σ и σw, МПа'!S99*$BG$2,"-")</f>
        <v>274.3</v>
      </c>
      <c r="AG99" s="32">
        <f>IFERROR('σ и σw, МПа'!T99*$BG$2,"-")</f>
        <v>267.8</v>
      </c>
      <c r="AH99" s="32">
        <f>IFERROR('σ и σw, МПа'!U99*$BG$2,"-")</f>
        <v>254.8</v>
      </c>
      <c r="AI99" s="32">
        <f>IFERROR('σ и σw, МПа'!V99*$BG$2,"-")</f>
        <v>254.8</v>
      </c>
      <c r="AJ99" s="32">
        <f>IFERROR('σ и σw, МПа'!W99*$BG$2,"-")</f>
        <v>242.45000000000002</v>
      </c>
      <c r="AK99" s="32">
        <f>IFERROR('σ и σw, МПа'!X99*$BG$2,"-")</f>
        <v>229.45000000000002</v>
      </c>
      <c r="AL99" s="32">
        <f>IFERROR('σ и σw, МПа'!Y99*$BG$2,"-")</f>
        <v>222.95000000000002</v>
      </c>
      <c r="AM99" s="32">
        <f>IFERROR('σ и σw, МПа'!Z99*$BG$2,"-")</f>
        <v>191.1</v>
      </c>
      <c r="AN99" s="32">
        <f>IFERROR('σ и σw, МПа'!AA99*$BG$2,"-")</f>
        <v>159.25</v>
      </c>
      <c r="AO99" s="32" t="str">
        <f>IFERROR('σ и σw, МПа'!AB99*$BG$2,"-")</f>
        <v>-</v>
      </c>
      <c r="AP99" s="33">
        <f>IFERROR('σ и σw, МПа'!AC99*$BG$2,"-")</f>
        <v>0</v>
      </c>
      <c r="AQ99" s="31">
        <f>IFERROR('σ и σw, МПа'!Q99*$BH$2,"-")</f>
        <v>374</v>
      </c>
      <c r="AR99" s="32">
        <f>IFERROR('σ и σw, МПа'!R99*$BH$2,"-")</f>
        <v>367.2</v>
      </c>
      <c r="AS99" s="32">
        <f>IFERROR('σ и σw, МПа'!S99*$BH$2,"-")</f>
        <v>358.7</v>
      </c>
      <c r="AT99" s="32">
        <f>IFERROR('σ и σw, МПа'!T99*$BH$2,"-")</f>
        <v>350.2</v>
      </c>
      <c r="AU99" s="32">
        <f>IFERROR('σ и σw, МПа'!U99*$BH$2,"-")</f>
        <v>333.2</v>
      </c>
      <c r="AV99" s="32">
        <f>IFERROR('σ и σw, МПа'!V99*$BH$2,"-")</f>
        <v>333.2</v>
      </c>
      <c r="AW99" s="32">
        <f>IFERROR('σ и σw, МПа'!W99*$BH$2,"-")</f>
        <v>317.05</v>
      </c>
      <c r="AX99" s="32">
        <f>IFERROR('σ и σw, МПа'!X99*$BH$2,"-")</f>
        <v>300.05</v>
      </c>
      <c r="AY99" s="32">
        <f>IFERROR('σ и σw, МПа'!Y99*$BH$2,"-")</f>
        <v>291.55</v>
      </c>
      <c r="AZ99" s="32">
        <f>IFERROR('σ и σw, МПа'!Z99*$BH$2,"-")</f>
        <v>249.9</v>
      </c>
      <c r="BA99" s="32">
        <f>IFERROR('σ и σw, МПа'!AA99*$BH$2,"-")</f>
        <v>208.25</v>
      </c>
      <c r="BB99" s="32" t="str">
        <f>IFERROR('σ и σw, МПа'!AB99*$BH$2,"-")</f>
        <v>-</v>
      </c>
      <c r="BC99" s="33">
        <f>IFERROR('σ и σw, МПа'!AC99*$BH$2,"-")</f>
        <v>0</v>
      </c>
    </row>
    <row r="100" spans="1:55" x14ac:dyDescent="0.25">
      <c r="A100" s="10" t="str">
        <f>INDEX('Обработка исходного'!B:B,ROW($B$3)+4*(ROW($B100)-ROW($B$3)))</f>
        <v>Сталь легированная</v>
      </c>
      <c r="B100" s="47" t="str">
        <f>INDEX('Обработка исходного'!D:D,ROW($B$3)+4*(ROW($B100)-ROW($B$3)))</f>
        <v>45Х</v>
      </c>
      <c r="C100" s="27" t="str">
        <f>'Rp0,2, МПа'!C100</f>
        <v>Поковки диаметром до 300 мм, КП490*</v>
      </c>
      <c r="D100" s="31">
        <f>IFERROR('σ и σw, МПа'!D100*$BE$2,"-")</f>
        <v>250</v>
      </c>
      <c r="E100" s="32">
        <f>IFERROR('σ и σw, МПа'!E100*$BE$2,"-")</f>
        <v>248.84615384615384</v>
      </c>
      <c r="F100" s="32">
        <f>IFERROR('σ и σw, МПа'!F100*$BE$2,"-")</f>
        <v>248.84615384615384</v>
      </c>
      <c r="G100" s="32">
        <f>IFERROR('σ и σw, МПа'!G100*$BE$2,"-")</f>
        <v>237.69230769230768</v>
      </c>
      <c r="H100" s="32">
        <f>IFERROR('σ и σw, МПа'!H100*$BE$2,"-")</f>
        <v>237.69230769230768</v>
      </c>
      <c r="I100" s="32">
        <f>IFERROR('σ и σw, МПа'!I100*$BE$2,"-")</f>
        <v>237.69230769230768</v>
      </c>
      <c r="J100" s="32">
        <f>IFERROR('σ и σw, МПа'!J100*$BE$2,"-")</f>
        <v>237.69230769230768</v>
      </c>
      <c r="K100" s="32">
        <f>IFERROR('σ и σw, МПа'!K100*$BE$2,"-")</f>
        <v>215</v>
      </c>
      <c r="L100" s="32">
        <f>IFERROR('σ и σw, МПа'!L100*$BE$2,"-")</f>
        <v>162.30769230769229</v>
      </c>
      <c r="M100" s="32">
        <f>IFERROR('σ и σw, МПа'!M100*$BE$2,"-")</f>
        <v>162.30769230769229</v>
      </c>
      <c r="N100" s="32">
        <f>IFERROR('σ и σw, МПа'!N100*$BE$2,"-")</f>
        <v>131.92307692307691</v>
      </c>
      <c r="O100" s="32" t="str">
        <f>IFERROR('σ и σw, МПа'!O100*$BE$2,"-")</f>
        <v>-</v>
      </c>
      <c r="P100" s="33" t="str">
        <f>IFERROR('σ и σw, МПа'!P100*$BE$2,"-")</f>
        <v>-</v>
      </c>
      <c r="Q100" s="31">
        <f>IFERROR('σ и σw, МПа'!D100*$BF$2,"-")</f>
        <v>325</v>
      </c>
      <c r="R100" s="32">
        <f>IFERROR('σ и σw, МПа'!E100*$BF$2,"-")</f>
        <v>323.5</v>
      </c>
      <c r="S100" s="32">
        <f>IFERROR('σ и σw, МПа'!F100*$BF$2,"-")</f>
        <v>323.5</v>
      </c>
      <c r="T100" s="32">
        <f>IFERROR('σ и σw, МПа'!G100*$BF$2,"-")</f>
        <v>309</v>
      </c>
      <c r="U100" s="32">
        <f>IFERROR('σ и σw, МПа'!H100*$BF$2,"-")</f>
        <v>309</v>
      </c>
      <c r="V100" s="32">
        <f>IFERROR('σ и σw, МПа'!I100*$BF$2,"-")</f>
        <v>309</v>
      </c>
      <c r="W100" s="32">
        <f>IFERROR('σ и σw, МПа'!J100*$BF$2,"-")</f>
        <v>309</v>
      </c>
      <c r="X100" s="32">
        <f>IFERROR('σ и σw, МПа'!K100*$BF$2,"-")</f>
        <v>279.5</v>
      </c>
      <c r="Y100" s="32">
        <f>IFERROR('σ и σw, МПа'!L100*$BF$2,"-")</f>
        <v>211</v>
      </c>
      <c r="Z100" s="32">
        <f>IFERROR('σ и σw, МПа'!M100*$BF$2,"-")</f>
        <v>211</v>
      </c>
      <c r="AA100" s="32">
        <f>IFERROR('σ и σw, МПа'!N100*$BF$2,"-")</f>
        <v>171.49999999999997</v>
      </c>
      <c r="AB100" s="32" t="str">
        <f>IFERROR('σ и σw, МПа'!O100*$BF$2,"-")</f>
        <v>-</v>
      </c>
      <c r="AC100" s="33" t="str">
        <f>IFERROR('σ и σw, МПа'!P100*$BF$2,"-")</f>
        <v>-</v>
      </c>
      <c r="AD100" s="31">
        <f>IFERROR('σ и σw, МПа'!Q100*$BG$2,"-")</f>
        <v>318.5</v>
      </c>
      <c r="AE100" s="32">
        <f>IFERROR('σ и σw, МПа'!R100*$BG$2,"-")</f>
        <v>306.15000000000003</v>
      </c>
      <c r="AF100" s="32">
        <f>IFERROR('σ и σw, МПа'!S100*$BG$2,"-")</f>
        <v>299.65000000000003</v>
      </c>
      <c r="AG100" s="32">
        <f>IFERROR('σ и σw, МПа'!T100*$BG$2,"-")</f>
        <v>299.65000000000003</v>
      </c>
      <c r="AH100" s="32">
        <f>IFERROR('σ и σw, МПа'!U100*$BG$2,"-")</f>
        <v>286.65000000000003</v>
      </c>
      <c r="AI100" s="32">
        <f>IFERROR('σ и σw, МПа'!V100*$BG$2,"-")</f>
        <v>280.8</v>
      </c>
      <c r="AJ100" s="32">
        <f>IFERROR('σ и σw, МПа'!W100*$BG$2,"-")</f>
        <v>267.8</v>
      </c>
      <c r="AK100" s="32">
        <f>IFERROR('σ и σw, МПа'!X100*$BG$2,"-")</f>
        <v>261.3</v>
      </c>
      <c r="AL100" s="32">
        <f>IFERROR('σ и σw, МПа'!Y100*$BG$2,"-")</f>
        <v>248.95000000000002</v>
      </c>
      <c r="AM100" s="32">
        <f>IFERROR('σ и σw, МПа'!Z100*$BG$2,"-")</f>
        <v>216.45000000000002</v>
      </c>
      <c r="AN100" s="32">
        <f>IFERROR('σ и σw, МПа'!AA100*$BG$2,"-")</f>
        <v>178.75</v>
      </c>
      <c r="AO100" s="32" t="str">
        <f>IFERROR('σ и σw, МПа'!AB100*$BG$2,"-")</f>
        <v>-</v>
      </c>
      <c r="AP100" s="33" t="str">
        <f>IFERROR('σ и σw, МПа'!AC100*$BG$2,"-")</f>
        <v>-</v>
      </c>
      <c r="AQ100" s="31">
        <f>IFERROR('σ и σw, МПа'!Q100*$BH$2,"-")</f>
        <v>416.5</v>
      </c>
      <c r="AR100" s="32">
        <f>IFERROR('σ и σw, МПа'!R100*$BH$2,"-")</f>
        <v>400.34999999999997</v>
      </c>
      <c r="AS100" s="32">
        <f>IFERROR('σ и σw, МПа'!S100*$BH$2,"-")</f>
        <v>391.84999999999997</v>
      </c>
      <c r="AT100" s="32">
        <f>IFERROR('σ и σw, МПа'!T100*$BH$2,"-")</f>
        <v>391.84999999999997</v>
      </c>
      <c r="AU100" s="32">
        <f>IFERROR('σ и σw, МПа'!U100*$BH$2,"-")</f>
        <v>374.84999999999997</v>
      </c>
      <c r="AV100" s="32">
        <f>IFERROR('σ и σw, МПа'!V100*$BH$2,"-")</f>
        <v>367.2</v>
      </c>
      <c r="AW100" s="32">
        <f>IFERROR('σ и σw, МПа'!W100*$BH$2,"-")</f>
        <v>350.2</v>
      </c>
      <c r="AX100" s="32">
        <f>IFERROR('σ и σw, МПа'!X100*$BH$2,"-")</f>
        <v>341.7</v>
      </c>
      <c r="AY100" s="32">
        <f>IFERROR('σ и σw, МПа'!Y100*$BH$2,"-")</f>
        <v>325.55</v>
      </c>
      <c r="AZ100" s="32">
        <f>IFERROR('σ и σw, МПа'!Z100*$BH$2,"-")</f>
        <v>283.05</v>
      </c>
      <c r="BA100" s="32">
        <f>IFERROR('σ и σw, МПа'!AA100*$BH$2,"-")</f>
        <v>233.75</v>
      </c>
      <c r="BB100" s="32" t="str">
        <f>IFERROR('σ и σw, МПа'!AB100*$BH$2,"-")</f>
        <v>-</v>
      </c>
      <c r="BC100" s="33" t="str">
        <f>IFERROR('σ и σw, МПа'!AC100*$BH$2,"-")</f>
        <v>-</v>
      </c>
    </row>
    <row r="101" spans="1:55" x14ac:dyDescent="0.25">
      <c r="A101" s="10" t="str">
        <f>INDEX('Обработка исходного'!B:B,ROW($B$3)+4*(ROW($B101)-ROW($B$3)))</f>
        <v>Сталь легированная</v>
      </c>
      <c r="B101" s="47" t="str">
        <f>INDEX('Обработка исходного'!D:D,ROW($B$3)+4*(ROW($B101)-ROW($B$3)))</f>
        <v>45Х</v>
      </c>
      <c r="C101" s="27" t="str">
        <f>'Rp0,2, МПа'!C101</f>
        <v>Поковки диаметром от 100 до 300 мм, КП540*</v>
      </c>
      <c r="D101" s="31">
        <f>IFERROR('σ и σw, МПа'!D101*$BE$2,"-")</f>
        <v>263.46153846153845</v>
      </c>
      <c r="E101" s="32">
        <f>IFERROR('σ и σw, МПа'!E101*$BE$2,"-")</f>
        <v>260.38461538461536</v>
      </c>
      <c r="F101" s="32">
        <f>IFERROR('σ и σw, МПа'!F101*$BE$2,"-")</f>
        <v>260.38461538461536</v>
      </c>
      <c r="G101" s="32">
        <f>IFERROR('σ и σw, МПа'!G101*$BE$2,"-")</f>
        <v>248.84615384615384</v>
      </c>
      <c r="H101" s="32">
        <f>IFERROR('σ и σw, МПа'!H101*$BE$2,"-")</f>
        <v>248.84615384615384</v>
      </c>
      <c r="I101" s="32">
        <f>IFERROR('σ и σw, МПа'!I101*$BE$2,"-")</f>
        <v>248.84615384615384</v>
      </c>
      <c r="J101" s="32">
        <f>IFERROR('σ и σw, МПа'!J101*$BE$2,"-")</f>
        <v>248.84615384615384</v>
      </c>
      <c r="K101" s="32">
        <f>IFERROR('σ и σw, МПа'!K101*$BE$2,"-")</f>
        <v>215</v>
      </c>
      <c r="L101" s="32">
        <f>IFERROR('σ и σw, МПа'!L101*$BE$2,"-")</f>
        <v>169.61538461538461</v>
      </c>
      <c r="M101" s="32">
        <f>IFERROR('σ и σw, МПа'!M101*$BE$2,"-")</f>
        <v>169.61538461538461</v>
      </c>
      <c r="N101" s="32">
        <f>IFERROR('σ и σw, МПа'!N101*$BE$2,"-")</f>
        <v>135.76923076923077</v>
      </c>
      <c r="O101" s="32" t="str">
        <f>IFERROR('σ и σw, МПа'!O101*$BE$2,"-")</f>
        <v>-</v>
      </c>
      <c r="P101" s="33" t="str">
        <f>IFERROR('σ и σw, МПа'!P101*$BE$2,"-")</f>
        <v>-</v>
      </c>
      <c r="Q101" s="31">
        <f>IFERROR('σ и σw, МПа'!D101*$BF$2,"-")</f>
        <v>342.5</v>
      </c>
      <c r="R101" s="32">
        <f>IFERROR('σ и σw, МПа'!E101*$BF$2,"-")</f>
        <v>338.5</v>
      </c>
      <c r="S101" s="32">
        <f>IFERROR('σ и σw, МПа'!F101*$BF$2,"-")</f>
        <v>338.5</v>
      </c>
      <c r="T101" s="32">
        <f>IFERROR('σ и σw, МПа'!G101*$BF$2,"-")</f>
        <v>323.5</v>
      </c>
      <c r="U101" s="32">
        <f>IFERROR('σ и σw, МПа'!H101*$BF$2,"-")</f>
        <v>323.5</v>
      </c>
      <c r="V101" s="32">
        <f>IFERROR('σ и σw, МПа'!I101*$BF$2,"-")</f>
        <v>323.5</v>
      </c>
      <c r="W101" s="32">
        <f>IFERROR('σ и σw, МПа'!J101*$BF$2,"-")</f>
        <v>323.5</v>
      </c>
      <c r="X101" s="32">
        <f>IFERROR('σ и σw, МПа'!K101*$BF$2,"-")</f>
        <v>279.5</v>
      </c>
      <c r="Y101" s="32">
        <f>IFERROR('σ и σw, МПа'!L101*$BF$2,"-")</f>
        <v>220.5</v>
      </c>
      <c r="Z101" s="32">
        <f>IFERROR('σ и σw, МПа'!M101*$BF$2,"-")</f>
        <v>220.5</v>
      </c>
      <c r="AA101" s="32">
        <f>IFERROR('σ и σw, МПа'!N101*$BF$2,"-")</f>
        <v>176.5</v>
      </c>
      <c r="AB101" s="32" t="str">
        <f>IFERROR('σ и σw, МПа'!O101*$BF$2,"-")</f>
        <v>-</v>
      </c>
      <c r="AC101" s="33" t="str">
        <f>IFERROR('σ и σw, МПа'!P101*$BF$2,"-")</f>
        <v>-</v>
      </c>
      <c r="AD101" s="31">
        <f>IFERROR('σ и σw, МПа'!Q101*$BG$2,"-")</f>
        <v>351</v>
      </c>
      <c r="AE101" s="32">
        <f>IFERROR('σ и σw, МПа'!R101*$BG$2,"-")</f>
        <v>338</v>
      </c>
      <c r="AF101" s="32">
        <f>IFERROR('σ и σw, МПа'!S101*$BG$2,"-")</f>
        <v>331.5</v>
      </c>
      <c r="AG101" s="32">
        <f>IFERROR('σ и σw, МПа'!T101*$BG$2,"-")</f>
        <v>331.5</v>
      </c>
      <c r="AH101" s="32">
        <f>IFERROR('σ и σw, МПа'!U101*$BG$2,"-")</f>
        <v>319.15000000000003</v>
      </c>
      <c r="AI101" s="32">
        <f>IFERROR('σ и σw, МПа'!V101*$BG$2,"-")</f>
        <v>306.15000000000003</v>
      </c>
      <c r="AJ101" s="32">
        <f>IFERROR('σ и σw, МПа'!W101*$BG$2,"-")</f>
        <v>293.15000000000003</v>
      </c>
      <c r="AK101" s="32">
        <f>IFERROR('σ и σw, МПа'!X101*$BG$2,"-")</f>
        <v>286.65000000000003</v>
      </c>
      <c r="AL101" s="32">
        <f>IFERROR('σ и σw, МПа'!Y101*$BG$2,"-")</f>
        <v>274.3</v>
      </c>
      <c r="AM101" s="32">
        <f>IFERROR('σ и σw, МПа'!Z101*$BG$2,"-")</f>
        <v>242.45000000000002</v>
      </c>
      <c r="AN101" s="32">
        <f>IFERROR('σ и σw, МПа'!AA101*$BG$2,"-")</f>
        <v>197.6</v>
      </c>
      <c r="AO101" s="32" t="str">
        <f>IFERROR('σ и σw, МПа'!AB101*$BG$2,"-")</f>
        <v>-</v>
      </c>
      <c r="AP101" s="33" t="str">
        <f>IFERROR('σ и σw, МПа'!AC101*$BG$2,"-")</f>
        <v>-</v>
      </c>
      <c r="AQ101" s="31">
        <f>IFERROR('σ и σw, МПа'!Q101*$BH$2,"-")</f>
        <v>459</v>
      </c>
      <c r="AR101" s="32">
        <f>IFERROR('σ и σw, МПа'!R101*$BH$2,"-")</f>
        <v>442</v>
      </c>
      <c r="AS101" s="32">
        <f>IFERROR('σ и σw, МПа'!S101*$BH$2,"-")</f>
        <v>433.5</v>
      </c>
      <c r="AT101" s="32">
        <f>IFERROR('σ и σw, МПа'!T101*$BH$2,"-")</f>
        <v>433.5</v>
      </c>
      <c r="AU101" s="32">
        <f>IFERROR('σ и σw, МПа'!U101*$BH$2,"-")</f>
        <v>417.34999999999997</v>
      </c>
      <c r="AV101" s="32">
        <f>IFERROR('σ и σw, МПа'!V101*$BH$2,"-")</f>
        <v>400.34999999999997</v>
      </c>
      <c r="AW101" s="32">
        <f>IFERROR('σ и σw, МПа'!W101*$BH$2,"-")</f>
        <v>383.34999999999997</v>
      </c>
      <c r="AX101" s="32">
        <f>IFERROR('σ и σw, МПа'!X101*$BH$2,"-")</f>
        <v>374.84999999999997</v>
      </c>
      <c r="AY101" s="32">
        <f>IFERROR('σ и σw, МПа'!Y101*$BH$2,"-")</f>
        <v>358.7</v>
      </c>
      <c r="AZ101" s="32">
        <f>IFERROR('σ и σw, МПа'!Z101*$BH$2,"-")</f>
        <v>317.05</v>
      </c>
      <c r="BA101" s="32">
        <f>IFERROR('σ и σw, МПа'!AA101*$BH$2,"-")</f>
        <v>258.39999999999998</v>
      </c>
      <c r="BB101" s="32" t="str">
        <f>IFERROR('σ и σw, МПа'!AB101*$BH$2,"-")</f>
        <v>-</v>
      </c>
      <c r="BC101" s="33" t="str">
        <f>IFERROR('σ и σw, МПа'!AC101*$BH$2,"-")</f>
        <v>-</v>
      </c>
    </row>
    <row r="102" spans="1:55" x14ac:dyDescent="0.25">
      <c r="A102" s="10" t="str">
        <f>INDEX('Обработка исходного'!B:B,ROW($B$3)+4*(ROW($B102)-ROW($B$3)))</f>
        <v>Сталь легированная</v>
      </c>
      <c r="B102" s="47" t="str">
        <f>INDEX('Обработка исходного'!D:D,ROW($B$3)+4*(ROW($B102)-ROW($B$3)))</f>
        <v>45Х</v>
      </c>
      <c r="C102" s="27" t="str">
        <f>'Rp0,2, МПа'!C102</f>
        <v>Поковки диаметром до 100 мм, КП590*</v>
      </c>
      <c r="D102" s="31">
        <f>IFERROR('σ и σw, МПа'!D102*$BE$2,"-")</f>
        <v>282.69230769230768</v>
      </c>
      <c r="E102" s="32">
        <f>IFERROR('σ и σw, МПа'!E102*$BE$2,"-")</f>
        <v>275.38461538461536</v>
      </c>
      <c r="F102" s="32">
        <f>IFERROR('σ и σw, МПа'!F102*$BE$2,"-")</f>
        <v>275.38461538461536</v>
      </c>
      <c r="G102" s="32">
        <f>IFERROR('σ и σw, МПа'!G102*$BE$2,"-")</f>
        <v>268.07692307692309</v>
      </c>
      <c r="H102" s="32">
        <f>IFERROR('σ и σw, МПа'!H102*$BE$2,"-")</f>
        <v>268.07692307692309</v>
      </c>
      <c r="I102" s="32">
        <f>IFERROR('σ и σw, МПа'!I102*$BE$2,"-")</f>
        <v>268.07692307692309</v>
      </c>
      <c r="J102" s="32">
        <f>IFERROR('σ и σw, МПа'!J102*$BE$2,"-")</f>
        <v>268.07692307692309</v>
      </c>
      <c r="K102" s="32">
        <f>IFERROR('σ и σw, МПа'!K102*$BE$2,"-")</f>
        <v>237.69230769230768</v>
      </c>
      <c r="L102" s="32">
        <f>IFERROR('σ и σw, МПа'!L102*$BE$2,"-")</f>
        <v>181.15384615384616</v>
      </c>
      <c r="M102" s="32">
        <f>IFERROR('σ и σw, МПа'!M102*$BE$2,"-")</f>
        <v>181.15384615384616</v>
      </c>
      <c r="N102" s="32">
        <f>IFERROR('σ и σw, МПа'!N102*$BE$2,"-")</f>
        <v>147.30769230769229</v>
      </c>
      <c r="O102" s="32" t="str">
        <f>IFERROR('σ и σw, МПа'!O102*$BE$2,"-")</f>
        <v>-</v>
      </c>
      <c r="P102" s="33" t="str">
        <f>IFERROR('σ и σw, МПа'!P102*$BE$2,"-")</f>
        <v>-</v>
      </c>
      <c r="Q102" s="31">
        <f>IFERROR('σ и σw, МПа'!D102*$BF$2,"-")</f>
        <v>367.5</v>
      </c>
      <c r="R102" s="32">
        <f>IFERROR('σ и σw, МПа'!E102*$BF$2,"-")</f>
        <v>358</v>
      </c>
      <c r="S102" s="32">
        <f>IFERROR('σ и σw, МПа'!F102*$BF$2,"-")</f>
        <v>358</v>
      </c>
      <c r="T102" s="32">
        <f>IFERROR('σ и σw, МПа'!G102*$BF$2,"-")</f>
        <v>348.50000000000006</v>
      </c>
      <c r="U102" s="32">
        <f>IFERROR('σ и σw, МПа'!H102*$BF$2,"-")</f>
        <v>348.50000000000006</v>
      </c>
      <c r="V102" s="32">
        <f>IFERROR('σ и σw, МПа'!I102*$BF$2,"-")</f>
        <v>348.50000000000006</v>
      </c>
      <c r="W102" s="32">
        <f>IFERROR('σ и σw, МПа'!J102*$BF$2,"-")</f>
        <v>348.50000000000006</v>
      </c>
      <c r="X102" s="32">
        <f>IFERROR('σ и σw, МПа'!K102*$BF$2,"-")</f>
        <v>309</v>
      </c>
      <c r="Y102" s="32">
        <f>IFERROR('σ и σw, МПа'!L102*$BF$2,"-")</f>
        <v>235.50000000000003</v>
      </c>
      <c r="Z102" s="32">
        <f>IFERROR('σ и σw, МПа'!M102*$BF$2,"-")</f>
        <v>235.50000000000003</v>
      </c>
      <c r="AA102" s="32">
        <f>IFERROR('σ и σw, МПа'!N102*$BF$2,"-")</f>
        <v>191.5</v>
      </c>
      <c r="AB102" s="32" t="str">
        <f>IFERROR('σ и σw, МПа'!O102*$BF$2,"-")</f>
        <v>-</v>
      </c>
      <c r="AC102" s="33" t="str">
        <f>IFERROR('σ и σw, МПа'!P102*$BF$2,"-")</f>
        <v>-</v>
      </c>
      <c r="AD102" s="31">
        <f>IFERROR('σ и σw, МПа'!Q102*$BG$2,"-")</f>
        <v>383.5</v>
      </c>
      <c r="AE102" s="32">
        <f>IFERROR('σ и σw, МПа'!R102*$BG$2,"-")</f>
        <v>369.85</v>
      </c>
      <c r="AF102" s="32">
        <f>IFERROR('σ и σw, МПа'!S102*$BG$2,"-")</f>
        <v>356.85</v>
      </c>
      <c r="AG102" s="32">
        <f>IFERROR('σ и σw, МПа'!T102*$BG$2,"-")</f>
        <v>356.85</v>
      </c>
      <c r="AH102" s="32">
        <f>IFERROR('σ и σw, МПа'!U102*$BG$2,"-")</f>
        <v>344.5</v>
      </c>
      <c r="AI102" s="32">
        <f>IFERROR('σ и σw, МПа'!V102*$BG$2,"-")</f>
        <v>338</v>
      </c>
      <c r="AJ102" s="32">
        <f>IFERROR('σ и σw, МПа'!W102*$BG$2,"-")</f>
        <v>325</v>
      </c>
      <c r="AK102" s="32">
        <f>IFERROR('σ и σw, МПа'!X102*$BG$2,"-")</f>
        <v>312.65000000000003</v>
      </c>
      <c r="AL102" s="32">
        <f>IFERROR('σ и σw, МПа'!Y102*$BG$2,"-")</f>
        <v>299.65000000000003</v>
      </c>
      <c r="AM102" s="32">
        <f>IFERROR('σ и σw, МПа'!Z102*$BG$2,"-")</f>
        <v>261.3</v>
      </c>
      <c r="AN102" s="32">
        <f>IFERROR('σ и σw, МПа'!AA102*$BG$2,"-")</f>
        <v>216.45000000000002</v>
      </c>
      <c r="AO102" s="32" t="str">
        <f>IFERROR('σ и σw, МПа'!AB102*$BG$2,"-")</f>
        <v>-</v>
      </c>
      <c r="AP102" s="33" t="str">
        <f>IFERROR('σ и σw, МПа'!AC102*$BG$2,"-")</f>
        <v>-</v>
      </c>
      <c r="AQ102" s="31">
        <f>IFERROR('σ и σw, МПа'!Q102*$BH$2,"-")</f>
        <v>501.5</v>
      </c>
      <c r="AR102" s="32">
        <f>IFERROR('σ и σw, МПа'!R102*$BH$2,"-")</f>
        <v>483.65</v>
      </c>
      <c r="AS102" s="32">
        <f>IFERROR('σ и σw, МПа'!S102*$BH$2,"-")</f>
        <v>466.65</v>
      </c>
      <c r="AT102" s="32">
        <f>IFERROR('σ и σw, МПа'!T102*$BH$2,"-")</f>
        <v>466.65</v>
      </c>
      <c r="AU102" s="32">
        <f>IFERROR('σ и σw, МПа'!U102*$BH$2,"-")</f>
        <v>450.5</v>
      </c>
      <c r="AV102" s="32">
        <f>IFERROR('σ и σw, МПа'!V102*$BH$2,"-")</f>
        <v>442</v>
      </c>
      <c r="AW102" s="32">
        <f>IFERROR('σ и σw, МПа'!W102*$BH$2,"-")</f>
        <v>425</v>
      </c>
      <c r="AX102" s="32">
        <f>IFERROR('σ и σw, МПа'!X102*$BH$2,"-")</f>
        <v>408.84999999999997</v>
      </c>
      <c r="AY102" s="32">
        <f>IFERROR('σ и σw, МПа'!Y102*$BH$2,"-")</f>
        <v>391.84999999999997</v>
      </c>
      <c r="AZ102" s="32">
        <f>IFERROR('σ и σw, МПа'!Z102*$BH$2,"-")</f>
        <v>341.7</v>
      </c>
      <c r="BA102" s="32">
        <f>IFERROR('σ и σw, МПа'!AA102*$BH$2,"-")</f>
        <v>283.05</v>
      </c>
      <c r="BB102" s="32" t="str">
        <f>IFERROR('σ и σw, МПа'!AB102*$BH$2,"-")</f>
        <v>-</v>
      </c>
      <c r="BC102" s="33" t="str">
        <f>IFERROR('σ и σw, МПа'!AC102*$BH$2,"-")</f>
        <v>-</v>
      </c>
    </row>
    <row r="103" spans="1:55" x14ac:dyDescent="0.25">
      <c r="A103" s="10" t="str">
        <f>INDEX('Обработка исходного'!B:B,ROW($B$3)+4*(ROW($B103)-ROW($B$3)))</f>
        <v>Сталь легированная</v>
      </c>
      <c r="B103" s="47" t="str">
        <f>INDEX('Обработка исходного'!D:D,ROW($B$3)+4*(ROW($B103)-ROW($B$3)))</f>
        <v>45Х</v>
      </c>
      <c r="C103" s="27" t="str">
        <f>'Rp0,2, МПа'!C103</f>
        <v>Поковки диаметром до 100 мм, КП640*</v>
      </c>
      <c r="D103" s="31">
        <f>IFERROR('σ и σw, МПа'!D103*$BE$2,"-")</f>
        <v>301.92307692307691</v>
      </c>
      <c r="E103" s="32">
        <f>IFERROR('σ и σw, МПа'!E103*$BE$2,"-")</f>
        <v>294.23076923076923</v>
      </c>
      <c r="F103" s="32">
        <f>IFERROR('σ и σw, МПа'!F103*$BE$2,"-")</f>
        <v>294.23076923076923</v>
      </c>
      <c r="G103" s="32">
        <f>IFERROR('σ и σw, МПа'!G103*$BE$2,"-")</f>
        <v>286.92307692307691</v>
      </c>
      <c r="H103" s="32">
        <f>IFERROR('σ и σw, МПа'!H103*$BE$2,"-")</f>
        <v>286.92307692307691</v>
      </c>
      <c r="I103" s="32">
        <f>IFERROR('σ и σw, МПа'!I103*$BE$2,"-")</f>
        <v>286.92307692307691</v>
      </c>
      <c r="J103" s="32">
        <f>IFERROR('σ и σw, МПа'!J103*$BE$2,"-")</f>
        <v>286.92307692307691</v>
      </c>
      <c r="K103" s="32">
        <f>IFERROR('σ и σw, МПа'!K103*$BE$2,"-")</f>
        <v>248.84615384615384</v>
      </c>
      <c r="L103" s="32">
        <f>IFERROR('σ и σw, МПа'!L103*$BE$2,"-")</f>
        <v>188.84615384615384</v>
      </c>
      <c r="M103" s="32">
        <f>IFERROR('σ и σw, МПа'!M103*$BE$2,"-")</f>
        <v>188.84615384615384</v>
      </c>
      <c r="N103" s="32">
        <f>IFERROR('σ и σw, МПа'!N103*$BE$2,"-")</f>
        <v>154.61538461538461</v>
      </c>
      <c r="O103" s="32" t="str">
        <f>IFERROR('σ и σw, МПа'!O103*$BE$2,"-")</f>
        <v>-</v>
      </c>
      <c r="P103" s="33" t="str">
        <f>IFERROR('σ и σw, МПа'!P103*$BE$2,"-")</f>
        <v>-</v>
      </c>
      <c r="Q103" s="31">
        <f>IFERROR('σ и σw, МПа'!D103*$BF$2,"-")</f>
        <v>392.5</v>
      </c>
      <c r="R103" s="32">
        <f>IFERROR('σ и σw, МПа'!E103*$BF$2,"-")</f>
        <v>382.5</v>
      </c>
      <c r="S103" s="32">
        <f>IFERROR('σ и σw, МПа'!F103*$BF$2,"-")</f>
        <v>382.5</v>
      </c>
      <c r="T103" s="32">
        <f>IFERROR('σ и σw, МПа'!G103*$BF$2,"-")</f>
        <v>373</v>
      </c>
      <c r="U103" s="32">
        <f>IFERROR('σ и σw, МПа'!H103*$BF$2,"-")</f>
        <v>373</v>
      </c>
      <c r="V103" s="32">
        <f>IFERROR('σ и σw, МПа'!I103*$BF$2,"-")</f>
        <v>373</v>
      </c>
      <c r="W103" s="32">
        <f>IFERROR('σ и σw, МПа'!J103*$BF$2,"-")</f>
        <v>373</v>
      </c>
      <c r="X103" s="32">
        <f>IFERROR('σ и σw, МПа'!K103*$BF$2,"-")</f>
        <v>323.5</v>
      </c>
      <c r="Y103" s="32">
        <f>IFERROR('σ и σw, МПа'!L103*$BF$2,"-")</f>
        <v>245.5</v>
      </c>
      <c r="Z103" s="32">
        <f>IFERROR('σ и σw, МПа'!M103*$BF$2,"-")</f>
        <v>245.5</v>
      </c>
      <c r="AA103" s="32">
        <f>IFERROR('σ и σw, МПа'!N103*$BF$2,"-")</f>
        <v>201</v>
      </c>
      <c r="AB103" s="32" t="str">
        <f>IFERROR('σ и σw, МПа'!O103*$BF$2,"-")</f>
        <v>-</v>
      </c>
      <c r="AC103" s="33" t="str">
        <f>IFERROR('σ и σw, МПа'!P103*$BF$2,"-")</f>
        <v>-</v>
      </c>
      <c r="AD103" s="31">
        <f>IFERROR('σ и σw, МПа'!Q103*$BG$2,"-")</f>
        <v>416</v>
      </c>
      <c r="AE103" s="32">
        <f>IFERROR('σ и σw, МПа'!R103*$BG$2,"-")</f>
        <v>401.7</v>
      </c>
      <c r="AF103" s="32">
        <f>IFERROR('σ и σw, МПа'!S103*$BG$2,"-")</f>
        <v>388.7</v>
      </c>
      <c r="AG103" s="32">
        <f>IFERROR('σ и σw, МПа'!T103*$BG$2,"-")</f>
        <v>376.35</v>
      </c>
      <c r="AH103" s="32">
        <f>IFERROR('σ и σw, МПа'!U103*$BG$2,"-")</f>
        <v>369.85</v>
      </c>
      <c r="AI103" s="32">
        <f>IFERROR('σ и σw, МПа'!V103*$BG$2,"-")</f>
        <v>369.85</v>
      </c>
      <c r="AJ103" s="32">
        <f>IFERROR('σ и σw, МПа'!W103*$BG$2,"-")</f>
        <v>356.85</v>
      </c>
      <c r="AK103" s="32">
        <f>IFERROR('σ и σw, МПа'!X103*$BG$2,"-")</f>
        <v>331.5</v>
      </c>
      <c r="AL103" s="32">
        <f>IFERROR('σ и σw, МПа'!Y103*$BG$2,"-")</f>
        <v>319.15000000000003</v>
      </c>
      <c r="AM103" s="32">
        <f>IFERROR('σ и σw, МПа'!Z103*$BG$2,"-")</f>
        <v>286.65000000000003</v>
      </c>
      <c r="AN103" s="32">
        <f>IFERROR('σ и σw, МПа'!AA103*$BG$2,"-")</f>
        <v>222.95000000000002</v>
      </c>
      <c r="AO103" s="32" t="str">
        <f>IFERROR('σ и σw, МПа'!AB103*$BG$2,"-")</f>
        <v>-</v>
      </c>
      <c r="AP103" s="33" t="str">
        <f>IFERROR('σ и σw, МПа'!AC103*$BG$2,"-")</f>
        <v>-</v>
      </c>
      <c r="AQ103" s="31">
        <f>IFERROR('σ и σw, МПа'!Q103*$BH$2,"-")</f>
        <v>544</v>
      </c>
      <c r="AR103" s="32">
        <f>IFERROR('σ и σw, МПа'!R103*$BH$2,"-")</f>
        <v>525.29999999999995</v>
      </c>
      <c r="AS103" s="32">
        <f>IFERROR('σ и σw, МПа'!S103*$BH$2,"-")</f>
        <v>508.3</v>
      </c>
      <c r="AT103" s="32">
        <f>IFERROR('σ и σw, МПа'!T103*$BH$2,"-")</f>
        <v>492.15</v>
      </c>
      <c r="AU103" s="32">
        <f>IFERROR('σ и σw, МПа'!U103*$BH$2,"-")</f>
        <v>483.65</v>
      </c>
      <c r="AV103" s="32">
        <f>IFERROR('σ и σw, МПа'!V103*$BH$2,"-")</f>
        <v>483.65</v>
      </c>
      <c r="AW103" s="32">
        <f>IFERROR('σ и σw, МПа'!W103*$BH$2,"-")</f>
        <v>466.65</v>
      </c>
      <c r="AX103" s="32">
        <f>IFERROR('σ и σw, МПа'!X103*$BH$2,"-")</f>
        <v>433.5</v>
      </c>
      <c r="AY103" s="32">
        <f>IFERROR('σ и σw, МПа'!Y103*$BH$2,"-")</f>
        <v>417.34999999999997</v>
      </c>
      <c r="AZ103" s="32">
        <f>IFERROR('σ и σw, МПа'!Z103*$BH$2,"-")</f>
        <v>374.84999999999997</v>
      </c>
      <c r="BA103" s="32">
        <f>IFERROR('σ и σw, МПа'!AA103*$BH$2,"-")</f>
        <v>291.55</v>
      </c>
      <c r="BB103" s="32" t="str">
        <f>IFERROR('σ и σw, МПа'!AB103*$BH$2,"-")</f>
        <v>-</v>
      </c>
      <c r="BC103" s="33" t="str">
        <f>IFERROR('σ и σw, МПа'!AC103*$BH$2,"-")</f>
        <v>-</v>
      </c>
    </row>
    <row r="104" spans="1:55" x14ac:dyDescent="0.25">
      <c r="A104" s="10" t="str">
        <f>INDEX('Обработка исходного'!B:B,ROW($B$3)+4*(ROW($B104)-ROW($B$3)))</f>
        <v>Сталь легированная</v>
      </c>
      <c r="B104" s="47" t="str">
        <f>INDEX('Обработка исходного'!D:D,ROW($B$3)+4*(ROW($B104)-ROW($B$3)))</f>
        <v>45Х</v>
      </c>
      <c r="C104" s="27" t="str">
        <f>'Rp0,2, МПа'!C104</f>
        <v>Прутки и полосы диаметром или толщиной до 80 мм</v>
      </c>
      <c r="D104" s="31">
        <f>IFERROR('σ и σw, МПа'!D104*$BE$2,"-")</f>
        <v>396.15384615384613</v>
      </c>
      <c r="E104" s="32">
        <f>IFERROR('σ и σw, МПа'!E104*$BE$2,"-")</f>
        <v>384.61538461538458</v>
      </c>
      <c r="F104" s="32">
        <f>IFERROR('σ и σw, МПа'!F104*$BE$2,"-")</f>
        <v>384.61538461538458</v>
      </c>
      <c r="G104" s="32">
        <f>IFERROR('σ и σw, МПа'!G104*$BE$2,"-")</f>
        <v>377.30769230769232</v>
      </c>
      <c r="H104" s="32">
        <f>IFERROR('σ и σw, МПа'!H104*$BE$2,"-")</f>
        <v>377.30769230769232</v>
      </c>
      <c r="I104" s="32">
        <f>IFERROR('σ и σw, МПа'!I104*$BE$2,"-")</f>
        <v>377.30769230769232</v>
      </c>
      <c r="J104" s="32">
        <f>IFERROR('σ и σw, МПа'!J104*$BE$2,"-")</f>
        <v>377.30769230769232</v>
      </c>
      <c r="K104" s="32">
        <f>IFERROR('σ и σw, МПа'!K104*$BE$2,"-")</f>
        <v>324.61538461538458</v>
      </c>
      <c r="L104" s="32">
        <f>IFERROR('σ и σw, МПа'!L104*$BE$2,"-")</f>
        <v>245.38461538461539</v>
      </c>
      <c r="M104" s="32">
        <f>IFERROR('σ и σw, МПа'!M104*$BE$2,"-")</f>
        <v>245.38461538461539</v>
      </c>
      <c r="N104" s="32">
        <f>IFERROR('σ и σw, МПа'!N104*$BE$2,"-")</f>
        <v>203.84615384615384</v>
      </c>
      <c r="O104" s="32" t="str">
        <f>IFERROR('σ и σw, МПа'!O104*$BE$2,"-")</f>
        <v>-</v>
      </c>
      <c r="P104" s="33" t="str">
        <f>IFERROR('σ и σw, МПа'!P104*$BE$2,"-")</f>
        <v>-</v>
      </c>
      <c r="Q104" s="31">
        <f>IFERROR('σ и σw, МПа'!D104*$BF$2,"-")</f>
        <v>515</v>
      </c>
      <c r="R104" s="32">
        <f>IFERROR('σ и σw, МПа'!E104*$BF$2,"-")</f>
        <v>500</v>
      </c>
      <c r="S104" s="32">
        <f>IFERROR('σ и σw, МПа'!F104*$BF$2,"-")</f>
        <v>500</v>
      </c>
      <c r="T104" s="32">
        <f>IFERROR('σ и σw, МПа'!G104*$BF$2,"-")</f>
        <v>490.50000000000006</v>
      </c>
      <c r="U104" s="32">
        <f>IFERROR('σ и σw, МПа'!H104*$BF$2,"-")</f>
        <v>490.50000000000006</v>
      </c>
      <c r="V104" s="32">
        <f>IFERROR('σ и σw, МПа'!I104*$BF$2,"-")</f>
        <v>490.50000000000006</v>
      </c>
      <c r="W104" s="32">
        <f>IFERROR('σ и σw, МПа'!J104*$BF$2,"-")</f>
        <v>490.50000000000006</v>
      </c>
      <c r="X104" s="32">
        <f>IFERROR('σ и σw, МПа'!K104*$BF$2,"-")</f>
        <v>422</v>
      </c>
      <c r="Y104" s="32">
        <f>IFERROR('σ и σw, МПа'!L104*$BF$2,"-")</f>
        <v>319</v>
      </c>
      <c r="Z104" s="32">
        <f>IFERROR('σ и σw, МПа'!M104*$BF$2,"-")</f>
        <v>319</v>
      </c>
      <c r="AA104" s="32">
        <f>IFERROR('σ и σw, МПа'!N104*$BF$2,"-")</f>
        <v>265</v>
      </c>
      <c r="AB104" s="32" t="str">
        <f>IFERROR('σ и σw, МПа'!O104*$BF$2,"-")</f>
        <v>-</v>
      </c>
      <c r="AC104" s="33" t="str">
        <f>IFERROR('σ и σw, МПа'!P104*$BF$2,"-")</f>
        <v>-</v>
      </c>
      <c r="AD104" s="31">
        <f>IFERROR('σ и σw, МПа'!Q104*$BG$2,"-")</f>
        <v>542.1</v>
      </c>
      <c r="AE104" s="32">
        <f>IFERROR('σ и σw, МПа'!R104*$BG$2,"-")</f>
        <v>522.6</v>
      </c>
      <c r="AF104" s="32">
        <f>IFERROR('σ и σw, МПа'!S104*$BG$2,"-")</f>
        <v>510.25</v>
      </c>
      <c r="AG104" s="32">
        <f>IFERROR('σ и σw, МПа'!T104*$BG$2,"-")</f>
        <v>490.75</v>
      </c>
      <c r="AH104" s="32">
        <f>IFERROR('σ и σw, МПа'!U104*$BG$2,"-")</f>
        <v>484.90000000000003</v>
      </c>
      <c r="AI104" s="32">
        <f>IFERROR('σ и σw, МПа'!V104*$BG$2,"-")</f>
        <v>484.90000000000003</v>
      </c>
      <c r="AJ104" s="32">
        <f>IFERROR('σ и σw, МПа'!W104*$BG$2,"-")</f>
        <v>465.40000000000003</v>
      </c>
      <c r="AK104" s="32">
        <f>IFERROR('σ и σw, МПа'!X104*$BG$2,"-")</f>
        <v>433.55</v>
      </c>
      <c r="AL104" s="32">
        <f>IFERROR('σ и σw, МПа'!Y104*$BG$2,"-")</f>
        <v>414.7</v>
      </c>
      <c r="AM104" s="32">
        <f>IFERROR('σ и σw, МПа'!Z104*$BG$2,"-")</f>
        <v>376.35</v>
      </c>
      <c r="AN104" s="32">
        <f>IFERROR('σ и σw, МПа'!AA104*$BG$2,"-")</f>
        <v>293.15000000000003</v>
      </c>
      <c r="AO104" s="32" t="str">
        <f>IFERROR('σ и σw, МПа'!AB104*$BG$2,"-")</f>
        <v>-</v>
      </c>
      <c r="AP104" s="33" t="str">
        <f>IFERROR('σ и σw, МПа'!AC104*$BG$2,"-")</f>
        <v>-</v>
      </c>
      <c r="AQ104" s="31">
        <f>IFERROR('σ и σw, МПа'!Q104*$BH$2,"-")</f>
        <v>708.9</v>
      </c>
      <c r="AR104" s="32">
        <f>IFERROR('σ и σw, МПа'!R104*$BH$2,"-")</f>
        <v>683.4</v>
      </c>
      <c r="AS104" s="32">
        <f>IFERROR('σ и σw, МПа'!S104*$BH$2,"-")</f>
        <v>667.25</v>
      </c>
      <c r="AT104" s="32">
        <f>IFERROR('σ и σw, МПа'!T104*$BH$2,"-")</f>
        <v>641.75</v>
      </c>
      <c r="AU104" s="32">
        <f>IFERROR('σ и σw, МПа'!U104*$BH$2,"-")</f>
        <v>634.1</v>
      </c>
      <c r="AV104" s="32">
        <f>IFERROR('σ и σw, МПа'!V104*$BH$2,"-")</f>
        <v>634.1</v>
      </c>
      <c r="AW104" s="32">
        <f>IFERROR('σ и σw, МПа'!W104*$BH$2,"-")</f>
        <v>608.6</v>
      </c>
      <c r="AX104" s="32">
        <f>IFERROR('σ и σw, МПа'!X104*$BH$2,"-")</f>
        <v>566.94999999999993</v>
      </c>
      <c r="AY104" s="32">
        <f>IFERROR('σ и σw, МПа'!Y104*$BH$2,"-")</f>
        <v>542.29999999999995</v>
      </c>
      <c r="AZ104" s="32">
        <f>IFERROR('σ и σw, МПа'!Z104*$BH$2,"-")</f>
        <v>492.15</v>
      </c>
      <c r="BA104" s="32">
        <f>IFERROR('σ и σw, МПа'!AA104*$BH$2,"-")</f>
        <v>383.34999999999997</v>
      </c>
      <c r="BB104" s="32" t="str">
        <f>IFERROR('σ и σw, МПа'!AB104*$BH$2,"-")</f>
        <v>-</v>
      </c>
      <c r="BC104" s="33" t="str">
        <f>IFERROR('σ и σw, МПа'!AC104*$BH$2,"-")</f>
        <v>-</v>
      </c>
    </row>
    <row r="105" spans="1:55" ht="25.5" x14ac:dyDescent="0.25">
      <c r="A105" s="10" t="str">
        <f>INDEX('Обработка исходного'!B:B,ROW($B$3)+4*(ROW($B105)-ROW($B$3)))</f>
        <v>Сталь легированная</v>
      </c>
      <c r="B105" s="47" t="str">
        <f>INDEX('Обработка исходного'!D:D,ROW($B$3)+4*(ROW($B105)-ROW($B$3)))</f>
        <v>45Х</v>
      </c>
      <c r="C105" s="27" t="str">
        <f>'Rp0,2, МПа'!C105</f>
        <v>Прутки и полосы диаметром или толщиной от 80 до 150 мм</v>
      </c>
      <c r="D105" s="31">
        <f>IFERROR('σ и σw, МПа'!D105*$BE$2,"-")</f>
        <v>396.15384615384613</v>
      </c>
      <c r="E105" s="32">
        <f>IFERROR('σ и σw, МПа'!E105*$BE$2,"-")</f>
        <v>384.61538461538458</v>
      </c>
      <c r="F105" s="32">
        <f>IFERROR('σ и σw, МПа'!F105*$BE$2,"-")</f>
        <v>384.61538461538458</v>
      </c>
      <c r="G105" s="32">
        <f>IFERROR('σ и σw, МПа'!G105*$BE$2,"-")</f>
        <v>377.30769230769232</v>
      </c>
      <c r="H105" s="32">
        <f>IFERROR('σ и σw, МПа'!H105*$BE$2,"-")</f>
        <v>377.30769230769232</v>
      </c>
      <c r="I105" s="32">
        <f>IFERROR('σ и σw, МПа'!I105*$BE$2,"-")</f>
        <v>377.30769230769232</v>
      </c>
      <c r="J105" s="32">
        <f>IFERROR('σ и σw, МПа'!J105*$BE$2,"-")</f>
        <v>377.30769230769232</v>
      </c>
      <c r="K105" s="32">
        <f>IFERROR('σ и σw, МПа'!K105*$BE$2,"-")</f>
        <v>324.61538461538458</v>
      </c>
      <c r="L105" s="32">
        <f>IFERROR('σ и σw, МПа'!L105*$BE$2,"-")</f>
        <v>245.38461538461539</v>
      </c>
      <c r="M105" s="32">
        <f>IFERROR('σ и σw, МПа'!M105*$BE$2,"-")</f>
        <v>245.38461538461539</v>
      </c>
      <c r="N105" s="32">
        <f>IFERROR('σ и σw, МПа'!N105*$BE$2,"-")</f>
        <v>203.84615384615384</v>
      </c>
      <c r="O105" s="32" t="str">
        <f>IFERROR('σ и σw, МПа'!O105*$BE$2,"-")</f>
        <v>-</v>
      </c>
      <c r="P105" s="33" t="str">
        <f>IFERROR('σ и σw, МПа'!P105*$BE$2,"-")</f>
        <v>-</v>
      </c>
      <c r="Q105" s="31">
        <f>IFERROR('σ и σw, МПа'!D105*$BF$2,"-")</f>
        <v>515</v>
      </c>
      <c r="R105" s="32">
        <f>IFERROR('σ и σw, МПа'!E105*$BF$2,"-")</f>
        <v>500</v>
      </c>
      <c r="S105" s="32">
        <f>IFERROR('σ и σw, МПа'!F105*$BF$2,"-")</f>
        <v>500</v>
      </c>
      <c r="T105" s="32">
        <f>IFERROR('σ и σw, МПа'!G105*$BF$2,"-")</f>
        <v>490.50000000000006</v>
      </c>
      <c r="U105" s="32">
        <f>IFERROR('σ и σw, МПа'!H105*$BF$2,"-")</f>
        <v>490.50000000000006</v>
      </c>
      <c r="V105" s="32">
        <f>IFERROR('σ и σw, МПа'!I105*$BF$2,"-")</f>
        <v>490.50000000000006</v>
      </c>
      <c r="W105" s="32">
        <f>IFERROR('σ и σw, МПа'!J105*$BF$2,"-")</f>
        <v>490.50000000000006</v>
      </c>
      <c r="X105" s="32">
        <f>IFERROR('σ и σw, МПа'!K105*$BF$2,"-")</f>
        <v>422</v>
      </c>
      <c r="Y105" s="32">
        <f>IFERROR('σ и σw, МПа'!L105*$BF$2,"-")</f>
        <v>319</v>
      </c>
      <c r="Z105" s="32">
        <f>IFERROR('σ и σw, МПа'!M105*$BF$2,"-")</f>
        <v>319</v>
      </c>
      <c r="AA105" s="32">
        <f>IFERROR('σ и σw, МПа'!N105*$BF$2,"-")</f>
        <v>265</v>
      </c>
      <c r="AB105" s="32" t="str">
        <f>IFERROR('σ и σw, МПа'!O105*$BF$2,"-")</f>
        <v>-</v>
      </c>
      <c r="AC105" s="33" t="str">
        <f>IFERROR('σ и σw, МПа'!P105*$BF$2,"-")</f>
        <v>-</v>
      </c>
      <c r="AD105" s="31">
        <f>IFERROR('σ и σw, МПа'!Q105*$BG$2,"-")</f>
        <v>542.1</v>
      </c>
      <c r="AE105" s="32">
        <f>IFERROR('σ и σw, МПа'!R105*$BG$2,"-")</f>
        <v>522.6</v>
      </c>
      <c r="AF105" s="32">
        <f>IFERROR('σ и σw, МПа'!S105*$BG$2,"-")</f>
        <v>510.25</v>
      </c>
      <c r="AG105" s="32">
        <f>IFERROR('σ и σw, МПа'!T105*$BG$2,"-")</f>
        <v>490.75</v>
      </c>
      <c r="AH105" s="32">
        <f>IFERROR('σ и σw, МПа'!U105*$BG$2,"-")</f>
        <v>484.90000000000003</v>
      </c>
      <c r="AI105" s="32">
        <f>IFERROR('σ и σw, МПа'!V105*$BG$2,"-")</f>
        <v>484.90000000000003</v>
      </c>
      <c r="AJ105" s="32">
        <f>IFERROR('σ и σw, МПа'!W105*$BG$2,"-")</f>
        <v>465.40000000000003</v>
      </c>
      <c r="AK105" s="32">
        <f>IFERROR('σ и σw, МПа'!X105*$BG$2,"-")</f>
        <v>433.55</v>
      </c>
      <c r="AL105" s="32">
        <f>IFERROR('σ и σw, МПа'!Y105*$BG$2,"-")</f>
        <v>414.7</v>
      </c>
      <c r="AM105" s="32">
        <f>IFERROR('σ и σw, МПа'!Z105*$BG$2,"-")</f>
        <v>376.35</v>
      </c>
      <c r="AN105" s="32">
        <f>IFERROR('σ и σw, МПа'!AA105*$BG$2,"-")</f>
        <v>293.15000000000003</v>
      </c>
      <c r="AO105" s="32" t="str">
        <f>IFERROR('σ и σw, МПа'!AB105*$BG$2,"-")</f>
        <v>-</v>
      </c>
      <c r="AP105" s="33" t="str">
        <f>IFERROR('σ и σw, МПа'!AC105*$BG$2,"-")</f>
        <v>-</v>
      </c>
      <c r="AQ105" s="31">
        <f>IFERROR('σ и σw, МПа'!Q105*$BH$2,"-")</f>
        <v>708.9</v>
      </c>
      <c r="AR105" s="32">
        <f>IFERROR('σ и σw, МПа'!R105*$BH$2,"-")</f>
        <v>683.4</v>
      </c>
      <c r="AS105" s="32">
        <f>IFERROR('σ и σw, МПа'!S105*$BH$2,"-")</f>
        <v>667.25</v>
      </c>
      <c r="AT105" s="32">
        <f>IFERROR('σ и σw, МПа'!T105*$BH$2,"-")</f>
        <v>641.75</v>
      </c>
      <c r="AU105" s="32">
        <f>IFERROR('σ и σw, МПа'!U105*$BH$2,"-")</f>
        <v>634.1</v>
      </c>
      <c r="AV105" s="32">
        <f>IFERROR('σ и σw, МПа'!V105*$BH$2,"-")</f>
        <v>634.1</v>
      </c>
      <c r="AW105" s="32">
        <f>IFERROR('σ и σw, МПа'!W105*$BH$2,"-")</f>
        <v>608.6</v>
      </c>
      <c r="AX105" s="32">
        <f>IFERROR('σ и σw, МПа'!X105*$BH$2,"-")</f>
        <v>566.94999999999993</v>
      </c>
      <c r="AY105" s="32">
        <f>IFERROR('σ и σw, МПа'!Y105*$BH$2,"-")</f>
        <v>542.29999999999995</v>
      </c>
      <c r="AZ105" s="32">
        <f>IFERROR('σ и σw, МПа'!Z105*$BH$2,"-")</f>
        <v>492.15</v>
      </c>
      <c r="BA105" s="32">
        <f>IFERROR('σ и σw, МПа'!AA105*$BH$2,"-")</f>
        <v>383.34999999999997</v>
      </c>
      <c r="BB105" s="32" t="str">
        <f>IFERROR('σ и σw, МПа'!AB105*$BH$2,"-")</f>
        <v>-</v>
      </c>
      <c r="BC105" s="33" t="str">
        <f>IFERROR('σ и σw, МПа'!AC105*$BH$2,"-")</f>
        <v>-</v>
      </c>
    </row>
    <row r="106" spans="1:55" ht="25.5" x14ac:dyDescent="0.25">
      <c r="A106" s="10" t="str">
        <f>INDEX('Обработка исходного'!B:B,ROW($B$3)+4*(ROW($B106)-ROW($B$3)))</f>
        <v>Сталь легированная</v>
      </c>
      <c r="B106" s="47" t="str">
        <f>INDEX('Обработка исходного'!D:D,ROW($B$3)+4*(ROW($B106)-ROW($B$3)))</f>
        <v>45Х</v>
      </c>
      <c r="C106" s="27" t="str">
        <f>'Rp0,2, МПа'!C106</f>
        <v>Прутки и полосы диаметром или толщиной от 150 до 250 мм</v>
      </c>
      <c r="D106" s="31">
        <f>IFERROR('σ и σw, МПа'!D106*$BE$2,"-")</f>
        <v>396.15384615384613</v>
      </c>
      <c r="E106" s="32">
        <f>IFERROR('σ и σw, МПа'!E106*$BE$2,"-")</f>
        <v>384.61538461538458</v>
      </c>
      <c r="F106" s="32">
        <f>IFERROR('σ и σw, МПа'!F106*$BE$2,"-")</f>
        <v>384.61538461538458</v>
      </c>
      <c r="G106" s="32">
        <f>IFERROR('σ и σw, МПа'!G106*$BE$2,"-")</f>
        <v>377.30769230769232</v>
      </c>
      <c r="H106" s="32">
        <f>IFERROR('σ и σw, МПа'!H106*$BE$2,"-")</f>
        <v>377.30769230769232</v>
      </c>
      <c r="I106" s="32">
        <f>IFERROR('σ и σw, МПа'!I106*$BE$2,"-")</f>
        <v>377.30769230769232</v>
      </c>
      <c r="J106" s="32">
        <f>IFERROR('σ и σw, МПа'!J106*$BE$2,"-")</f>
        <v>377.30769230769232</v>
      </c>
      <c r="K106" s="32">
        <f>IFERROR('σ и σw, МПа'!K106*$BE$2,"-")</f>
        <v>324.61538461538458</v>
      </c>
      <c r="L106" s="32">
        <f>IFERROR('σ и σw, МПа'!L106*$BE$2,"-")</f>
        <v>245.38461538461539</v>
      </c>
      <c r="M106" s="32">
        <f>IFERROR('σ и σw, МПа'!M106*$BE$2,"-")</f>
        <v>245.38461538461539</v>
      </c>
      <c r="N106" s="32">
        <f>IFERROR('σ и σw, МПа'!N106*$BE$2,"-")</f>
        <v>203.84615384615384</v>
      </c>
      <c r="O106" s="32" t="str">
        <f>IFERROR('σ и σw, МПа'!O106*$BE$2,"-")</f>
        <v>-</v>
      </c>
      <c r="P106" s="33" t="str">
        <f>IFERROR('σ и σw, МПа'!P106*$BE$2,"-")</f>
        <v>-</v>
      </c>
      <c r="Q106" s="31">
        <f>IFERROR('σ и σw, МПа'!D106*$BF$2,"-")</f>
        <v>515</v>
      </c>
      <c r="R106" s="32">
        <f>IFERROR('σ и σw, МПа'!E106*$BF$2,"-")</f>
        <v>500</v>
      </c>
      <c r="S106" s="32">
        <f>IFERROR('σ и σw, МПа'!F106*$BF$2,"-")</f>
        <v>500</v>
      </c>
      <c r="T106" s="32">
        <f>IFERROR('σ и σw, МПа'!G106*$BF$2,"-")</f>
        <v>490.50000000000006</v>
      </c>
      <c r="U106" s="32">
        <f>IFERROR('σ и σw, МПа'!H106*$BF$2,"-")</f>
        <v>490.50000000000006</v>
      </c>
      <c r="V106" s="32">
        <f>IFERROR('σ и σw, МПа'!I106*$BF$2,"-")</f>
        <v>490.50000000000006</v>
      </c>
      <c r="W106" s="32">
        <f>IFERROR('σ и σw, МПа'!J106*$BF$2,"-")</f>
        <v>490.50000000000006</v>
      </c>
      <c r="X106" s="32">
        <f>IFERROR('σ и σw, МПа'!K106*$BF$2,"-")</f>
        <v>422</v>
      </c>
      <c r="Y106" s="32">
        <f>IFERROR('σ и σw, МПа'!L106*$BF$2,"-")</f>
        <v>319</v>
      </c>
      <c r="Z106" s="32">
        <f>IFERROR('σ и σw, МПа'!M106*$BF$2,"-")</f>
        <v>319</v>
      </c>
      <c r="AA106" s="32">
        <f>IFERROR('σ и σw, МПа'!N106*$BF$2,"-")</f>
        <v>265</v>
      </c>
      <c r="AB106" s="32" t="str">
        <f>IFERROR('σ и σw, МПа'!O106*$BF$2,"-")</f>
        <v>-</v>
      </c>
      <c r="AC106" s="33" t="str">
        <f>IFERROR('σ и σw, МПа'!P106*$BF$2,"-")</f>
        <v>-</v>
      </c>
      <c r="AD106" s="31">
        <f>IFERROR('σ и σw, МПа'!Q106*$BG$2,"-")</f>
        <v>542.1</v>
      </c>
      <c r="AE106" s="32">
        <f>IFERROR('σ и σw, МПа'!R106*$BG$2,"-")</f>
        <v>522.6</v>
      </c>
      <c r="AF106" s="32">
        <f>IFERROR('σ и σw, МПа'!S106*$BG$2,"-")</f>
        <v>510.25</v>
      </c>
      <c r="AG106" s="32">
        <f>IFERROR('σ и σw, МПа'!T106*$BG$2,"-")</f>
        <v>490.75</v>
      </c>
      <c r="AH106" s="32">
        <f>IFERROR('σ и σw, МПа'!U106*$BG$2,"-")</f>
        <v>484.90000000000003</v>
      </c>
      <c r="AI106" s="32">
        <f>IFERROR('σ и σw, МПа'!V106*$BG$2,"-")</f>
        <v>484.90000000000003</v>
      </c>
      <c r="AJ106" s="32">
        <f>IFERROR('σ и σw, МПа'!W106*$BG$2,"-")</f>
        <v>465.40000000000003</v>
      </c>
      <c r="AK106" s="32">
        <f>IFERROR('σ и σw, МПа'!X106*$BG$2,"-")</f>
        <v>433.55</v>
      </c>
      <c r="AL106" s="32">
        <f>IFERROR('σ и σw, МПа'!Y106*$BG$2,"-")</f>
        <v>414.7</v>
      </c>
      <c r="AM106" s="32">
        <f>IFERROR('σ и σw, МПа'!Z106*$BG$2,"-")</f>
        <v>376.35</v>
      </c>
      <c r="AN106" s="32">
        <f>IFERROR('σ и σw, МПа'!AA106*$BG$2,"-")</f>
        <v>293.15000000000003</v>
      </c>
      <c r="AO106" s="32" t="str">
        <f>IFERROR('σ и σw, МПа'!AB106*$BG$2,"-")</f>
        <v>-</v>
      </c>
      <c r="AP106" s="33" t="str">
        <f>IFERROR('σ и σw, МПа'!AC106*$BG$2,"-")</f>
        <v>-</v>
      </c>
      <c r="AQ106" s="31">
        <f>IFERROR('σ и σw, МПа'!Q106*$BH$2,"-")</f>
        <v>708.9</v>
      </c>
      <c r="AR106" s="32">
        <f>IFERROR('σ и σw, МПа'!R106*$BH$2,"-")</f>
        <v>683.4</v>
      </c>
      <c r="AS106" s="32">
        <f>IFERROR('σ и σw, МПа'!S106*$BH$2,"-")</f>
        <v>667.25</v>
      </c>
      <c r="AT106" s="32">
        <f>IFERROR('σ и σw, МПа'!T106*$BH$2,"-")</f>
        <v>641.75</v>
      </c>
      <c r="AU106" s="32">
        <f>IFERROR('σ и σw, МПа'!U106*$BH$2,"-")</f>
        <v>634.1</v>
      </c>
      <c r="AV106" s="32">
        <f>IFERROR('σ и σw, МПа'!V106*$BH$2,"-")</f>
        <v>634.1</v>
      </c>
      <c r="AW106" s="32">
        <f>IFERROR('σ и σw, МПа'!W106*$BH$2,"-")</f>
        <v>608.6</v>
      </c>
      <c r="AX106" s="32">
        <f>IFERROR('σ и σw, МПа'!X106*$BH$2,"-")</f>
        <v>566.94999999999993</v>
      </c>
      <c r="AY106" s="32">
        <f>IFERROR('σ и σw, МПа'!Y106*$BH$2,"-")</f>
        <v>542.29999999999995</v>
      </c>
      <c r="AZ106" s="32">
        <f>IFERROR('σ и σw, МПа'!Z106*$BH$2,"-")</f>
        <v>492.15</v>
      </c>
      <c r="BA106" s="32">
        <f>IFERROR('σ и σw, МПа'!AA106*$BH$2,"-")</f>
        <v>383.34999999999997</v>
      </c>
      <c r="BB106" s="32" t="str">
        <f>IFERROR('σ и σw, МПа'!AB106*$BH$2,"-")</f>
        <v>-</v>
      </c>
      <c r="BC106" s="33" t="str">
        <f>IFERROR('σ и σw, МПа'!AC106*$BH$2,"-")</f>
        <v>-</v>
      </c>
    </row>
    <row r="107" spans="1:55" x14ac:dyDescent="0.25">
      <c r="A107" s="10" t="str">
        <f>INDEX('Обработка исходного'!B:B,ROW($B$3)+4*(ROW($B107)-ROW($B$3)))</f>
        <v>Сталь легированная</v>
      </c>
      <c r="B107" s="47" t="str">
        <f>INDEX('Обработка исходного'!D:D,ROW($B$3)+4*(ROW($B107)-ROW($B$3)))</f>
        <v>12ХМ</v>
      </c>
      <c r="C107" s="27" t="str">
        <f>'Rp0,2, МПа'!C107</f>
        <v>Листы толщиной от 4 до 6 мм</v>
      </c>
      <c r="D107" s="31">
        <f>IFERROR('σ и σw, МПа'!D107*$BE$2,"-")</f>
        <v>156.66666666666666</v>
      </c>
      <c r="E107" s="32">
        <f>IFERROR('σ и σw, МПа'!E107*$BE$2,"-")</f>
        <v>156.66666666666666</v>
      </c>
      <c r="F107" s="32">
        <f>IFERROR('σ и σw, МПа'!F107*$BE$2,"-")</f>
        <v>156.66666666666666</v>
      </c>
      <c r="G107" s="32">
        <f>IFERROR('σ и σw, МПа'!G107*$BE$2,"-")</f>
        <v>156.66666666666666</v>
      </c>
      <c r="H107" s="32">
        <f>IFERROR('σ и σw, МПа'!H107*$BE$2,"-")</f>
        <v>150.66666666666666</v>
      </c>
      <c r="I107" s="32">
        <f>IFERROR('σ и σw, МПа'!I107*$BE$2,"-")</f>
        <v>150.66666666666666</v>
      </c>
      <c r="J107" s="32">
        <f>IFERROR('σ и σw, МПа'!J107*$BE$2,"-")</f>
        <v>150.66666666666666</v>
      </c>
      <c r="K107" s="32">
        <f>IFERROR('σ и σw, МПа'!K107*$BE$2,"-")</f>
        <v>137.33333333333334</v>
      </c>
      <c r="L107" s="32">
        <f>IFERROR('σ и σw, МПа'!L107*$BE$2,"-")</f>
        <v>130.66666666666666</v>
      </c>
      <c r="M107" s="32">
        <f>IFERROR('σ и σw, МПа'!M107*$BE$2,"-")</f>
        <v>124</v>
      </c>
      <c r="N107" s="32">
        <f>IFERROR('σ и σw, МПа'!N107*$BE$2,"-")</f>
        <v>113.07692307692307</v>
      </c>
      <c r="O107" s="32" t="str">
        <f>IFERROR('σ и σw, МПа'!O107*$BE$2,"-")</f>
        <v>-</v>
      </c>
      <c r="P107" s="33" t="str">
        <f>IFERROR('σ и σw, МПа'!P107*$BE$2,"-")</f>
        <v>-</v>
      </c>
      <c r="Q107" s="31">
        <f>IFERROR('σ и σw, МПа'!D107*$BF$2,"-")</f>
        <v>203.66666666666666</v>
      </c>
      <c r="R107" s="32">
        <f>IFERROR('σ и σw, МПа'!E107*$BF$2,"-")</f>
        <v>203.66666666666666</v>
      </c>
      <c r="S107" s="32">
        <f>IFERROR('σ и σw, МПа'!F107*$BF$2,"-")</f>
        <v>203.66666666666666</v>
      </c>
      <c r="T107" s="32">
        <f>IFERROR('σ и σw, МПа'!G107*$BF$2,"-")</f>
        <v>203.66666666666666</v>
      </c>
      <c r="U107" s="32">
        <f>IFERROR('σ и σw, МПа'!H107*$BF$2,"-")</f>
        <v>195.86666666666667</v>
      </c>
      <c r="V107" s="32">
        <f>IFERROR('σ и σw, МПа'!I107*$BF$2,"-")</f>
        <v>195.86666666666667</v>
      </c>
      <c r="W107" s="32">
        <f>IFERROR('σ и σw, МПа'!J107*$BF$2,"-")</f>
        <v>195.86666666666667</v>
      </c>
      <c r="X107" s="32">
        <f>IFERROR('σ и σw, МПа'!K107*$BF$2,"-")</f>
        <v>178.53333333333336</v>
      </c>
      <c r="Y107" s="32">
        <f>IFERROR('σ и σw, МПа'!L107*$BF$2,"-")</f>
        <v>169.86666666666667</v>
      </c>
      <c r="Z107" s="32">
        <f>IFERROR('σ и σw, МПа'!M107*$BF$2,"-")</f>
        <v>161.20000000000002</v>
      </c>
      <c r="AA107" s="32">
        <f>IFERROR('σ и σw, МПа'!N107*$BF$2,"-")</f>
        <v>147</v>
      </c>
      <c r="AB107" s="32" t="str">
        <f>IFERROR('σ и σw, МПа'!O107*$BF$2,"-")</f>
        <v>-</v>
      </c>
      <c r="AC107" s="33" t="str">
        <f>IFERROR('σ и σw, МПа'!P107*$BF$2,"-")</f>
        <v>-</v>
      </c>
      <c r="AD107" s="31">
        <f>IFERROR('σ и σw, МПа'!Q107*$BG$2,"-")</f>
        <v>152.75</v>
      </c>
      <c r="AE107" s="32">
        <f>IFERROR('σ и σw, МПа'!R107*$BG$2,"-")</f>
        <v>152.75</v>
      </c>
      <c r="AF107" s="32">
        <f>IFERROR('σ и σw, МПа'!S107*$BG$2,"-")</f>
        <v>152.75</v>
      </c>
      <c r="AG107" s="32">
        <f>IFERROR('σ и σw, МПа'!T107*$BG$2,"-")</f>
        <v>152.75</v>
      </c>
      <c r="AH107" s="32">
        <f>IFERROR('σ и σw, МПа'!U107*$BG$2,"-")</f>
        <v>146.9</v>
      </c>
      <c r="AI107" s="32">
        <f>IFERROR('σ и σw, МПа'!V107*$BG$2,"-")</f>
        <v>146.9</v>
      </c>
      <c r="AJ107" s="32">
        <f>IFERROR('σ и σw, МПа'!W107*$BG$2,"-")</f>
        <v>146.9</v>
      </c>
      <c r="AK107" s="32">
        <f>IFERROR('σ и σw, МПа'!X107*$BG$2,"-")</f>
        <v>133.9</v>
      </c>
      <c r="AL107" s="32">
        <f>IFERROR('σ и σw, МПа'!Y107*$BG$2,"-")</f>
        <v>127.4</v>
      </c>
      <c r="AM107" s="32">
        <f>IFERROR('σ и σw, МПа'!Z107*$BG$2,"-")</f>
        <v>120.9</v>
      </c>
      <c r="AN107" s="32">
        <f>IFERROR('σ и σw, МПа'!AA107*$BG$2,"-")</f>
        <v>115.05</v>
      </c>
      <c r="AO107" s="32" t="str">
        <f>IFERROR('σ и σw, МПа'!AB107*$BG$2,"-")</f>
        <v>-</v>
      </c>
      <c r="AP107" s="33" t="str">
        <f>IFERROR('σ и σw, МПа'!AC107*$BG$2,"-")</f>
        <v>-</v>
      </c>
      <c r="AQ107" s="31">
        <f>IFERROR('σ и σw, МПа'!Q107*$BH$2,"-")</f>
        <v>199.75</v>
      </c>
      <c r="AR107" s="32">
        <f>IFERROR('σ и σw, МПа'!R107*$BH$2,"-")</f>
        <v>199.75</v>
      </c>
      <c r="AS107" s="32">
        <f>IFERROR('σ и σw, МПа'!S107*$BH$2,"-")</f>
        <v>199.75</v>
      </c>
      <c r="AT107" s="32">
        <f>IFERROR('σ и σw, МПа'!T107*$BH$2,"-")</f>
        <v>199.75</v>
      </c>
      <c r="AU107" s="32">
        <f>IFERROR('σ и σw, МПа'!U107*$BH$2,"-")</f>
        <v>192.1</v>
      </c>
      <c r="AV107" s="32">
        <f>IFERROR('σ и σw, МПа'!V107*$BH$2,"-")</f>
        <v>192.1</v>
      </c>
      <c r="AW107" s="32">
        <f>IFERROR('σ и σw, МПа'!W107*$BH$2,"-")</f>
        <v>192.1</v>
      </c>
      <c r="AX107" s="32">
        <f>IFERROR('σ и σw, МПа'!X107*$BH$2,"-")</f>
        <v>175.1</v>
      </c>
      <c r="AY107" s="32">
        <f>IFERROR('σ и σw, МПа'!Y107*$BH$2,"-")</f>
        <v>166.6</v>
      </c>
      <c r="AZ107" s="32">
        <f>IFERROR('σ и σw, МПа'!Z107*$BH$2,"-")</f>
        <v>158.1</v>
      </c>
      <c r="BA107" s="32">
        <f>IFERROR('σ и σw, МПа'!AA107*$BH$2,"-")</f>
        <v>150.44999999999999</v>
      </c>
      <c r="BB107" s="32" t="str">
        <f>IFERROR('σ и σw, МПа'!AB107*$BH$2,"-")</f>
        <v>-</v>
      </c>
      <c r="BC107" s="33" t="str">
        <f>IFERROR('σ и σw, МПа'!AC107*$BH$2,"-")</f>
        <v>-</v>
      </c>
    </row>
    <row r="108" spans="1:55" x14ac:dyDescent="0.25">
      <c r="A108" s="10" t="str">
        <f>INDEX('Обработка исходного'!B:B,ROW($B$3)+4*(ROW($B108)-ROW($B$3)))</f>
        <v>Сталь легированная</v>
      </c>
      <c r="B108" s="47" t="str">
        <f>INDEX('Обработка исходного'!D:D,ROW($B$3)+4*(ROW($B108)-ROW($B$3)))</f>
        <v>12ХМ</v>
      </c>
      <c r="C108" s="27" t="str">
        <f>'Rp0,2, МПа'!C108</f>
        <v>Листы толщиной от 60 до 130 мм</v>
      </c>
      <c r="D108" s="31">
        <f>IFERROR('σ и σw, МПа'!D108*$BE$2,"-")</f>
        <v>156.66666666666666</v>
      </c>
      <c r="E108" s="32">
        <f>IFERROR('σ и σw, МПа'!E108*$BE$2,"-")</f>
        <v>156.66666666666666</v>
      </c>
      <c r="F108" s="32">
        <f>IFERROR('σ и σw, МПа'!F108*$BE$2,"-")</f>
        <v>156.66666666666666</v>
      </c>
      <c r="G108" s="32">
        <f>IFERROR('σ и σw, МПа'!G108*$BE$2,"-")</f>
        <v>156.66666666666666</v>
      </c>
      <c r="H108" s="32">
        <f>IFERROR('σ и σw, МПа'!H108*$BE$2,"-")</f>
        <v>150.66666666666666</v>
      </c>
      <c r="I108" s="32">
        <f>IFERROR('σ и σw, МПа'!I108*$BE$2,"-")</f>
        <v>150.66666666666666</v>
      </c>
      <c r="J108" s="32">
        <f>IFERROR('σ и σw, МПа'!J108*$BE$2,"-")</f>
        <v>144</v>
      </c>
      <c r="K108" s="32">
        <f>IFERROR('σ и σw, МПа'!K108*$BE$2,"-")</f>
        <v>137.33333333333334</v>
      </c>
      <c r="L108" s="32">
        <f>IFERROR('σ и σw, МПа'!L108*$BE$2,"-")</f>
        <v>130.66666666666666</v>
      </c>
      <c r="M108" s="32">
        <f>IFERROR('σ и σw, МПа'!M108*$BE$2,"-")</f>
        <v>98</v>
      </c>
      <c r="N108" s="32">
        <f>IFERROR('σ и σw, МПа'!N108*$BE$2,"-")</f>
        <v>113.07692307692307</v>
      </c>
      <c r="O108" s="32" t="str">
        <f>IFERROR('σ и σw, МПа'!O108*$BE$2,"-")</f>
        <v>-</v>
      </c>
      <c r="P108" s="33" t="str">
        <f>IFERROR('σ и σw, МПа'!P108*$BE$2,"-")</f>
        <v>-</v>
      </c>
      <c r="Q108" s="31">
        <f>IFERROR('σ и σw, МПа'!D108*$BF$2,"-")</f>
        <v>203.66666666666666</v>
      </c>
      <c r="R108" s="32">
        <f>IFERROR('σ и σw, МПа'!E108*$BF$2,"-")</f>
        <v>203.66666666666666</v>
      </c>
      <c r="S108" s="32">
        <f>IFERROR('σ и σw, МПа'!F108*$BF$2,"-")</f>
        <v>203.66666666666666</v>
      </c>
      <c r="T108" s="32">
        <f>IFERROR('σ и σw, МПа'!G108*$BF$2,"-")</f>
        <v>203.66666666666666</v>
      </c>
      <c r="U108" s="32">
        <f>IFERROR('σ и σw, МПа'!H108*$BF$2,"-")</f>
        <v>195.86666666666667</v>
      </c>
      <c r="V108" s="32">
        <f>IFERROR('σ и σw, МПа'!I108*$BF$2,"-")</f>
        <v>195.86666666666667</v>
      </c>
      <c r="W108" s="32">
        <f>IFERROR('σ и σw, МПа'!J108*$BF$2,"-")</f>
        <v>187.20000000000002</v>
      </c>
      <c r="X108" s="32">
        <f>IFERROR('σ и σw, МПа'!K108*$BF$2,"-")</f>
        <v>178.53333333333336</v>
      </c>
      <c r="Y108" s="32">
        <f>IFERROR('σ и σw, МПа'!L108*$BF$2,"-")</f>
        <v>169.86666666666667</v>
      </c>
      <c r="Z108" s="32">
        <f>IFERROR('σ и σw, МПа'!M108*$BF$2,"-")</f>
        <v>127.4</v>
      </c>
      <c r="AA108" s="32">
        <f>IFERROR('σ и σw, МПа'!N108*$BF$2,"-")</f>
        <v>147</v>
      </c>
      <c r="AB108" s="32" t="str">
        <f>IFERROR('σ и σw, МПа'!O108*$BF$2,"-")</f>
        <v>-</v>
      </c>
      <c r="AC108" s="33" t="str">
        <f>IFERROR('σ и σw, МПа'!P108*$BF$2,"-")</f>
        <v>-</v>
      </c>
      <c r="AD108" s="31">
        <f>IFERROR('σ и σw, МПа'!Q108*$BG$2,"-")</f>
        <v>152.75</v>
      </c>
      <c r="AE108" s="32">
        <f>IFERROR('σ и σw, МПа'!R108*$BG$2,"-")</f>
        <v>152.75</v>
      </c>
      <c r="AF108" s="32">
        <f>IFERROR('σ и σw, МПа'!S108*$BG$2,"-")</f>
        <v>152.75</v>
      </c>
      <c r="AG108" s="32">
        <f>IFERROR('σ и σw, МПа'!T108*$BG$2,"-")</f>
        <v>152.75</v>
      </c>
      <c r="AH108" s="32">
        <f>IFERROR('σ и σw, МПа'!U108*$BG$2,"-")</f>
        <v>146.9</v>
      </c>
      <c r="AI108" s="32">
        <f>IFERROR('σ и σw, МПа'!V108*$BG$2,"-")</f>
        <v>146.9</v>
      </c>
      <c r="AJ108" s="32">
        <f>IFERROR('σ и σw, МПа'!W108*$BG$2,"-")</f>
        <v>140.4</v>
      </c>
      <c r="AK108" s="32">
        <f>IFERROR('σ и σw, МПа'!X108*$BG$2,"-")</f>
        <v>133.9</v>
      </c>
      <c r="AL108" s="32">
        <f>IFERROR('σ и σw, МПа'!Y108*$BG$2,"-")</f>
        <v>127.4</v>
      </c>
      <c r="AM108" s="32">
        <f>IFERROR('σ и σw, МПа'!Z108*$BG$2,"-")</f>
        <v>95.55</v>
      </c>
      <c r="AN108" s="32">
        <f>IFERROR('σ и σw, МПа'!AA108*$BG$2,"-")</f>
        <v>115.05</v>
      </c>
      <c r="AO108" s="32" t="str">
        <f>IFERROR('σ и σw, МПа'!AB108*$BG$2,"-")</f>
        <v>-</v>
      </c>
      <c r="AP108" s="33" t="str">
        <f>IFERROR('σ и σw, МПа'!AC108*$BG$2,"-")</f>
        <v>-</v>
      </c>
      <c r="AQ108" s="31">
        <f>IFERROR('σ и σw, МПа'!Q108*$BH$2,"-")</f>
        <v>199.75</v>
      </c>
      <c r="AR108" s="32">
        <f>IFERROR('σ и σw, МПа'!R108*$BH$2,"-")</f>
        <v>199.75</v>
      </c>
      <c r="AS108" s="32">
        <f>IFERROR('σ и σw, МПа'!S108*$BH$2,"-")</f>
        <v>199.75</v>
      </c>
      <c r="AT108" s="32">
        <f>IFERROR('σ и σw, МПа'!T108*$BH$2,"-")</f>
        <v>199.75</v>
      </c>
      <c r="AU108" s="32">
        <f>IFERROR('σ и σw, МПа'!U108*$BH$2,"-")</f>
        <v>192.1</v>
      </c>
      <c r="AV108" s="32">
        <f>IFERROR('σ и σw, МПа'!V108*$BH$2,"-")</f>
        <v>192.1</v>
      </c>
      <c r="AW108" s="32">
        <f>IFERROR('σ и σw, МПа'!W108*$BH$2,"-")</f>
        <v>183.6</v>
      </c>
      <c r="AX108" s="32">
        <f>IFERROR('σ и σw, МПа'!X108*$BH$2,"-")</f>
        <v>175.1</v>
      </c>
      <c r="AY108" s="32">
        <f>IFERROR('σ и σw, МПа'!Y108*$BH$2,"-")</f>
        <v>166.6</v>
      </c>
      <c r="AZ108" s="32">
        <f>IFERROR('σ и σw, МПа'!Z108*$BH$2,"-")</f>
        <v>124.95</v>
      </c>
      <c r="BA108" s="32">
        <f>IFERROR('σ и σw, МПа'!AA108*$BH$2,"-")</f>
        <v>150.44999999999999</v>
      </c>
      <c r="BB108" s="32" t="str">
        <f>IFERROR('σ и σw, МПа'!AB108*$BH$2,"-")</f>
        <v>-</v>
      </c>
      <c r="BC108" s="33" t="str">
        <f>IFERROR('σ и σw, МПа'!AC108*$BH$2,"-")</f>
        <v>-</v>
      </c>
    </row>
    <row r="109" spans="1:55" ht="38.25" x14ac:dyDescent="0.25">
      <c r="A109" s="10" t="str">
        <f>INDEX('Обработка исходного'!B:B,ROW($B$3)+4*(ROW($B109)-ROW($B$3)))</f>
        <v>Сталь легированная</v>
      </c>
      <c r="B109" s="47" t="str">
        <f>INDEX('Обработка исходного'!D:D,ROW($B$3)+4*(ROW($B109)-ROW($B$3)))</f>
        <v>15ХМ</v>
      </c>
      <c r="C109" s="27" t="str">
        <f>'Rp0,2, МПа'!C109</f>
        <v>Трубы бесшовные горячекатаные наружным диаметром от 10 до 465 мм с толщиной стенки от 2 до 32 мм</v>
      </c>
      <c r="D109" s="31">
        <f>IFERROR('σ и σw, МПа'!D109*$BE$2,"-")</f>
        <v>150.66666666666666</v>
      </c>
      <c r="E109" s="32">
        <f>IFERROR('σ и σw, МПа'!E109*$BE$2,"-")</f>
        <v>150.66666666666666</v>
      </c>
      <c r="F109" s="32">
        <f>IFERROR('σ и σw, МПа'!F109*$BE$2,"-")</f>
        <v>150.66666666666666</v>
      </c>
      <c r="G109" s="32">
        <f>IFERROR('σ и σw, МПа'!G109*$BE$2,"-")</f>
        <v>150.66666666666666</v>
      </c>
      <c r="H109" s="32">
        <f>IFERROR('σ и σw, МПа'!H109*$BE$2,"-")</f>
        <v>150.66666666666666</v>
      </c>
      <c r="I109" s="32">
        <f>IFERROR('σ и σw, МПа'!I109*$BE$2,"-")</f>
        <v>150.66666666666666</v>
      </c>
      <c r="J109" s="32">
        <f>IFERROR('σ и σw, МПа'!J109*$BE$2,"-")</f>
        <v>144</v>
      </c>
      <c r="K109" s="32">
        <f>IFERROR('σ и σw, МПа'!K109*$BE$2,"-")</f>
        <v>137.33333333333334</v>
      </c>
      <c r="L109" s="32">
        <f>IFERROR('σ и σw, МПа'!L109*$BE$2,"-")</f>
        <v>130.66666666666666</v>
      </c>
      <c r="M109" s="32">
        <f>IFERROR('σ и σw, МПа'!M109*$BE$2,"-")</f>
        <v>127.33333333333333</v>
      </c>
      <c r="N109" s="32">
        <f>IFERROR('σ и σw, МПа'!N109*$BE$2,"-")</f>
        <v>113.07692307692307</v>
      </c>
      <c r="O109" s="32" t="str">
        <f>IFERROR('σ и σw, МПа'!O109*$BE$2,"-")</f>
        <v>-</v>
      </c>
      <c r="P109" s="33" t="str">
        <f>IFERROR('σ и σw, МПа'!P109*$BE$2,"-")</f>
        <v>-</v>
      </c>
      <c r="Q109" s="31">
        <f>IFERROR('σ и σw, МПа'!D109*$BF$2,"-")</f>
        <v>195.86666666666667</v>
      </c>
      <c r="R109" s="32">
        <f>IFERROR('σ и σw, МПа'!E109*$BF$2,"-")</f>
        <v>195.86666666666667</v>
      </c>
      <c r="S109" s="32">
        <f>IFERROR('σ и σw, МПа'!F109*$BF$2,"-")</f>
        <v>195.86666666666667</v>
      </c>
      <c r="T109" s="32">
        <f>IFERROR('σ и σw, МПа'!G109*$BF$2,"-")</f>
        <v>195.86666666666667</v>
      </c>
      <c r="U109" s="32">
        <f>IFERROR('σ и σw, МПа'!H109*$BF$2,"-")</f>
        <v>195.86666666666667</v>
      </c>
      <c r="V109" s="32">
        <f>IFERROR('σ и σw, МПа'!I109*$BF$2,"-")</f>
        <v>195.86666666666667</v>
      </c>
      <c r="W109" s="32">
        <f>IFERROR('σ и σw, МПа'!J109*$BF$2,"-")</f>
        <v>187.20000000000002</v>
      </c>
      <c r="X109" s="32">
        <f>IFERROR('σ и σw, МПа'!K109*$BF$2,"-")</f>
        <v>178.53333333333336</v>
      </c>
      <c r="Y109" s="32">
        <f>IFERROR('σ и σw, МПа'!L109*$BF$2,"-")</f>
        <v>169.86666666666667</v>
      </c>
      <c r="Z109" s="32">
        <f>IFERROR('σ и σw, МПа'!M109*$BF$2,"-")</f>
        <v>165.53333333333333</v>
      </c>
      <c r="AA109" s="32">
        <f>IFERROR('σ и σw, МПа'!N109*$BF$2,"-")</f>
        <v>147</v>
      </c>
      <c r="AB109" s="32" t="str">
        <f>IFERROR('σ и σw, МПа'!O109*$BF$2,"-")</f>
        <v>-</v>
      </c>
      <c r="AC109" s="33" t="str">
        <f>IFERROR('σ и σw, МПа'!P109*$BF$2,"-")</f>
        <v>-</v>
      </c>
      <c r="AD109" s="31">
        <f>IFERROR('σ и σw, МПа'!Q109*$BG$2,"-")</f>
        <v>146.9</v>
      </c>
      <c r="AE109" s="32">
        <f>IFERROR('σ и σw, МПа'!R109*$BG$2,"-")</f>
        <v>146.9</v>
      </c>
      <c r="AF109" s="32">
        <f>IFERROR('σ и σw, МПа'!S109*$BG$2,"-")</f>
        <v>146.9</v>
      </c>
      <c r="AG109" s="32">
        <f>IFERROR('σ и σw, МПа'!T109*$BG$2,"-")</f>
        <v>146.9</v>
      </c>
      <c r="AH109" s="32">
        <f>IFERROR('σ и σw, МПа'!U109*$BG$2,"-")</f>
        <v>146.9</v>
      </c>
      <c r="AI109" s="32">
        <f>IFERROR('σ и σw, МПа'!V109*$BG$2,"-")</f>
        <v>146.9</v>
      </c>
      <c r="AJ109" s="32">
        <f>IFERROR('σ и σw, МПа'!W109*$BG$2,"-")</f>
        <v>140.4</v>
      </c>
      <c r="AK109" s="32">
        <f>IFERROR('σ и σw, МПа'!X109*$BG$2,"-")</f>
        <v>133.9</v>
      </c>
      <c r="AL109" s="32">
        <f>IFERROR('σ и σw, МПа'!Y109*$BG$2,"-")</f>
        <v>127.4</v>
      </c>
      <c r="AM109" s="32">
        <f>IFERROR('σ и σw, МПа'!Z109*$BG$2,"-")</f>
        <v>124.15</v>
      </c>
      <c r="AN109" s="32">
        <f>IFERROR('σ и σw, МПа'!AA109*$BG$2,"-")</f>
        <v>120.9</v>
      </c>
      <c r="AO109" s="32" t="str">
        <f>IFERROR('σ и σw, МПа'!AB109*$BG$2,"-")</f>
        <v>-</v>
      </c>
      <c r="AP109" s="33" t="str">
        <f>IFERROR('σ и σw, МПа'!AC109*$BG$2,"-")</f>
        <v>-</v>
      </c>
      <c r="AQ109" s="31">
        <f>IFERROR('σ и σw, МПа'!Q109*$BH$2,"-")</f>
        <v>192.1</v>
      </c>
      <c r="AR109" s="32">
        <f>IFERROR('σ и σw, МПа'!R109*$BH$2,"-")</f>
        <v>192.1</v>
      </c>
      <c r="AS109" s="32">
        <f>IFERROR('σ и σw, МПа'!S109*$BH$2,"-")</f>
        <v>192.1</v>
      </c>
      <c r="AT109" s="32">
        <f>IFERROR('σ и σw, МПа'!T109*$BH$2,"-")</f>
        <v>192.1</v>
      </c>
      <c r="AU109" s="32">
        <f>IFERROR('σ и σw, МПа'!U109*$BH$2,"-")</f>
        <v>192.1</v>
      </c>
      <c r="AV109" s="32">
        <f>IFERROR('σ и σw, МПа'!V109*$BH$2,"-")</f>
        <v>192.1</v>
      </c>
      <c r="AW109" s="32">
        <f>IFERROR('σ и σw, МПа'!W109*$BH$2,"-")</f>
        <v>183.6</v>
      </c>
      <c r="AX109" s="32">
        <f>IFERROR('σ и σw, МПа'!X109*$BH$2,"-")</f>
        <v>175.1</v>
      </c>
      <c r="AY109" s="32">
        <f>IFERROR('σ и σw, МПа'!Y109*$BH$2,"-")</f>
        <v>166.6</v>
      </c>
      <c r="AZ109" s="32">
        <f>IFERROR('σ и σw, МПа'!Z109*$BH$2,"-")</f>
        <v>162.35</v>
      </c>
      <c r="BA109" s="32">
        <f>IFERROR('σ и σw, МПа'!AA109*$BH$2,"-")</f>
        <v>158.1</v>
      </c>
      <c r="BB109" s="32" t="str">
        <f>IFERROR('σ и σw, МПа'!AB109*$BH$2,"-")</f>
        <v>-</v>
      </c>
      <c r="BC109" s="33" t="str">
        <f>IFERROR('σ и σw, МПа'!AC109*$BH$2,"-")</f>
        <v>-</v>
      </c>
    </row>
    <row r="110" spans="1:55" ht="25.5" x14ac:dyDescent="0.25">
      <c r="A110" s="10" t="str">
        <f>INDEX('Обработка исходного'!B:B,ROW($B$3)+4*(ROW($B110)-ROW($B$3)))</f>
        <v>Сталь легированная</v>
      </c>
      <c r="B110" s="47" t="str">
        <f>INDEX('Обработка исходного'!D:D,ROW($B$3)+4*(ROW($B110)-ROW($B$3)))</f>
        <v>15ХМ</v>
      </c>
      <c r="C110" s="27" t="str">
        <f>'Rp0,2, МПа'!C110</f>
        <v>Поковки толщиной или диаметром от 100 до 300 мм, КП195*</v>
      </c>
      <c r="D110" s="31">
        <f>IFERROR('σ и σw, МПа'!D110*$BE$2,"-")</f>
        <v>130</v>
      </c>
      <c r="E110" s="32">
        <f>IFERROR('σ и σw, МПа'!E110*$BE$2,"-")</f>
        <v>130</v>
      </c>
      <c r="F110" s="32">
        <f>IFERROR('σ и σw, МПа'!F110*$BE$2,"-")</f>
        <v>130</v>
      </c>
      <c r="G110" s="32">
        <f>IFERROR('σ и σw, МПа'!G110*$BE$2,"-")</f>
        <v>130</v>
      </c>
      <c r="H110" s="32">
        <f>IFERROR('σ и σw, МПа'!H110*$BE$2,"-")</f>
        <v>130</v>
      </c>
      <c r="I110" s="32">
        <f>IFERROR('σ и σw, МПа'!I110*$BE$2,"-")</f>
        <v>130</v>
      </c>
      <c r="J110" s="32">
        <f>IFERROR('σ и σw, МПа'!J110*$BE$2,"-")</f>
        <v>124</v>
      </c>
      <c r="K110" s="32">
        <f>IFERROR('σ и σw, МПа'!K110*$BE$2,"-")</f>
        <v>118</v>
      </c>
      <c r="L110" s="32">
        <f>IFERROR('σ и σw, МПа'!L110*$BE$2,"-")</f>
        <v>111.33333333333333</v>
      </c>
      <c r="M110" s="32">
        <f>IFERROR('σ и σw, МПа'!M110*$BE$2,"-")</f>
        <v>91.333333333333329</v>
      </c>
      <c r="N110" s="32">
        <f>IFERROR('σ и σw, МПа'!N110*$BE$2,"-")</f>
        <v>84.666666666666671</v>
      </c>
      <c r="O110" s="32" t="str">
        <f>IFERROR('σ и σw, МПа'!O110*$BE$2,"-")</f>
        <v>-</v>
      </c>
      <c r="P110" s="33" t="str">
        <f>IFERROR('σ и σw, МПа'!P110*$BE$2,"-")</f>
        <v>-</v>
      </c>
      <c r="Q110" s="31">
        <f>IFERROR('σ и σw, МПа'!D110*$BF$2,"-")</f>
        <v>169</v>
      </c>
      <c r="R110" s="32">
        <f>IFERROR('σ и σw, МПа'!E110*$BF$2,"-")</f>
        <v>169</v>
      </c>
      <c r="S110" s="32">
        <f>IFERROR('σ и σw, МПа'!F110*$BF$2,"-")</f>
        <v>169</v>
      </c>
      <c r="T110" s="32">
        <f>IFERROR('σ и σw, МПа'!G110*$BF$2,"-")</f>
        <v>169</v>
      </c>
      <c r="U110" s="32">
        <f>IFERROR('σ и σw, МПа'!H110*$BF$2,"-")</f>
        <v>169</v>
      </c>
      <c r="V110" s="32">
        <f>IFERROR('σ и σw, МПа'!I110*$BF$2,"-")</f>
        <v>169</v>
      </c>
      <c r="W110" s="32">
        <f>IFERROR('σ и σw, МПа'!J110*$BF$2,"-")</f>
        <v>161.20000000000002</v>
      </c>
      <c r="X110" s="32">
        <f>IFERROR('σ и σw, МПа'!K110*$BF$2,"-")</f>
        <v>153.4</v>
      </c>
      <c r="Y110" s="32">
        <f>IFERROR('σ и σw, МПа'!L110*$BF$2,"-")</f>
        <v>144.73333333333332</v>
      </c>
      <c r="Z110" s="32">
        <f>IFERROR('σ и σw, МПа'!M110*$BF$2,"-")</f>
        <v>118.73333333333333</v>
      </c>
      <c r="AA110" s="32">
        <f>IFERROR('σ и σw, МПа'!N110*$BF$2,"-")</f>
        <v>110.06666666666668</v>
      </c>
      <c r="AB110" s="32" t="str">
        <f>IFERROR('σ и σw, МПа'!O110*$BF$2,"-")</f>
        <v>-</v>
      </c>
      <c r="AC110" s="33" t="str">
        <f>IFERROR('σ и σw, МПа'!P110*$BF$2,"-")</f>
        <v>-</v>
      </c>
      <c r="AD110" s="31">
        <f>IFERROR('σ и σw, МПа'!Q110*$BG$2,"-")</f>
        <v>126.75</v>
      </c>
      <c r="AE110" s="32">
        <f>IFERROR('σ и σw, МПа'!R110*$BG$2,"-")</f>
        <v>126.75</v>
      </c>
      <c r="AF110" s="32">
        <f>IFERROR('σ и σw, МПа'!S110*$BG$2,"-")</f>
        <v>126.75</v>
      </c>
      <c r="AG110" s="32">
        <f>IFERROR('σ и σw, МПа'!T110*$BG$2,"-")</f>
        <v>126.75</v>
      </c>
      <c r="AH110" s="32">
        <f>IFERROR('σ и σw, МПа'!U110*$BG$2,"-")</f>
        <v>126.75</v>
      </c>
      <c r="AI110" s="32">
        <f>IFERROR('σ и σw, МПа'!V110*$BG$2,"-")</f>
        <v>126.75</v>
      </c>
      <c r="AJ110" s="32">
        <f>IFERROR('σ и σw, МПа'!W110*$BG$2,"-")</f>
        <v>120.9</v>
      </c>
      <c r="AK110" s="32">
        <f>IFERROR('σ и σw, МПа'!X110*$BG$2,"-")</f>
        <v>115.05</v>
      </c>
      <c r="AL110" s="32">
        <f>IFERROR('σ и σw, МПа'!Y110*$BG$2,"-")</f>
        <v>108.55</v>
      </c>
      <c r="AM110" s="32">
        <f>IFERROR('σ и σw, МПа'!Z110*$BG$2,"-")</f>
        <v>89.05</v>
      </c>
      <c r="AN110" s="32">
        <f>IFERROR('σ и σw, МПа'!AA110*$BG$2,"-")</f>
        <v>82.55</v>
      </c>
      <c r="AO110" s="32" t="str">
        <f>IFERROR('σ и σw, МПа'!AB110*$BG$2,"-")</f>
        <v>-</v>
      </c>
      <c r="AP110" s="33" t="str">
        <f>IFERROR('σ и σw, МПа'!AC110*$BG$2,"-")</f>
        <v>-</v>
      </c>
      <c r="AQ110" s="31">
        <f>IFERROR('σ и σw, МПа'!Q110*$BH$2,"-")</f>
        <v>165.75</v>
      </c>
      <c r="AR110" s="32">
        <f>IFERROR('σ и σw, МПа'!R110*$BH$2,"-")</f>
        <v>165.75</v>
      </c>
      <c r="AS110" s="32">
        <f>IFERROR('σ и σw, МПа'!S110*$BH$2,"-")</f>
        <v>165.75</v>
      </c>
      <c r="AT110" s="32">
        <f>IFERROR('σ и σw, МПа'!T110*$BH$2,"-")</f>
        <v>165.75</v>
      </c>
      <c r="AU110" s="32">
        <f>IFERROR('σ и σw, МПа'!U110*$BH$2,"-")</f>
        <v>165.75</v>
      </c>
      <c r="AV110" s="32">
        <f>IFERROR('σ и σw, МПа'!V110*$BH$2,"-")</f>
        <v>165.75</v>
      </c>
      <c r="AW110" s="32">
        <f>IFERROR('σ и σw, МПа'!W110*$BH$2,"-")</f>
        <v>158.1</v>
      </c>
      <c r="AX110" s="32">
        <f>IFERROR('σ и σw, МПа'!X110*$BH$2,"-")</f>
        <v>150.44999999999999</v>
      </c>
      <c r="AY110" s="32">
        <f>IFERROR('σ и σw, МПа'!Y110*$BH$2,"-")</f>
        <v>141.94999999999999</v>
      </c>
      <c r="AZ110" s="32">
        <f>IFERROR('σ и σw, МПа'!Z110*$BH$2,"-")</f>
        <v>116.45</v>
      </c>
      <c r="BA110" s="32">
        <f>IFERROR('σ и σw, МПа'!AA110*$BH$2,"-")</f>
        <v>107.95</v>
      </c>
      <c r="BB110" s="32" t="str">
        <f>IFERROR('σ и σw, МПа'!AB110*$BH$2,"-")</f>
        <v>-</v>
      </c>
      <c r="BC110" s="33" t="str">
        <f>IFERROR('σ и σw, МПа'!AC110*$BH$2,"-")</f>
        <v>-</v>
      </c>
    </row>
    <row r="111" spans="1:55" ht="25.5" x14ac:dyDescent="0.25">
      <c r="A111" s="10" t="str">
        <f>INDEX('Обработка исходного'!B:B,ROW($B$3)+4*(ROW($B111)-ROW($B$3)))</f>
        <v>Сталь легированная</v>
      </c>
      <c r="B111" s="47" t="str">
        <f>INDEX('Обработка исходного'!D:D,ROW($B$3)+4*(ROW($B111)-ROW($B$3)))</f>
        <v>15ХМ</v>
      </c>
      <c r="C111" s="27" t="str">
        <f>'Rp0,2, МПа'!C111</f>
        <v>Поковки толщиной или диаметром от 100 до 300 мм, КП215*</v>
      </c>
      <c r="D111" s="31">
        <f>IFERROR('σ и σw, МПа'!D111*$BE$2,"-")</f>
        <v>143.33333333333334</v>
      </c>
      <c r="E111" s="32">
        <f>IFERROR('σ и σw, МПа'!E111*$BE$2,"-")</f>
        <v>143.33333333333334</v>
      </c>
      <c r="F111" s="32">
        <f>IFERROR('σ и σw, МПа'!F111*$BE$2,"-")</f>
        <v>143.33333333333334</v>
      </c>
      <c r="G111" s="32">
        <f>IFERROR('σ и σw, МПа'!G111*$BE$2,"-")</f>
        <v>143.33333333333334</v>
      </c>
      <c r="H111" s="32">
        <f>IFERROR('σ и σw, МПа'!H111*$BE$2,"-")</f>
        <v>143.33333333333334</v>
      </c>
      <c r="I111" s="32">
        <f>IFERROR('σ и σw, МПа'!I111*$BE$2,"-")</f>
        <v>143.33333333333334</v>
      </c>
      <c r="J111" s="32">
        <f>IFERROR('σ и σw, МПа'!J111*$BE$2,"-")</f>
        <v>137.33333333333334</v>
      </c>
      <c r="K111" s="32">
        <f>IFERROR('σ и σw, МПа'!K111*$BE$2,"-")</f>
        <v>130.66666666666666</v>
      </c>
      <c r="L111" s="32">
        <f>IFERROR('σ и σw, МПа'!L111*$BE$2,"-")</f>
        <v>124</v>
      </c>
      <c r="M111" s="32">
        <f>IFERROR('σ и σw, МПа'!M111*$BE$2,"-")</f>
        <v>98</v>
      </c>
      <c r="N111" s="32">
        <f>IFERROR('σ и σw, МПа'!N111*$BE$2,"-")</f>
        <v>98</v>
      </c>
      <c r="O111" s="32" t="str">
        <f>IFERROR('σ и σw, МПа'!O111*$BE$2,"-")</f>
        <v>-</v>
      </c>
      <c r="P111" s="33" t="str">
        <f>IFERROR('σ и σw, МПа'!P111*$BE$2,"-")</f>
        <v>-</v>
      </c>
      <c r="Q111" s="31">
        <f>IFERROR('σ и σw, МПа'!D111*$BF$2,"-")</f>
        <v>186.33333333333334</v>
      </c>
      <c r="R111" s="32">
        <f>IFERROR('σ и σw, МПа'!E111*$BF$2,"-")</f>
        <v>186.33333333333334</v>
      </c>
      <c r="S111" s="32">
        <f>IFERROR('σ и σw, МПа'!F111*$BF$2,"-")</f>
        <v>186.33333333333334</v>
      </c>
      <c r="T111" s="32">
        <f>IFERROR('σ и σw, МПа'!G111*$BF$2,"-")</f>
        <v>186.33333333333334</v>
      </c>
      <c r="U111" s="32">
        <f>IFERROR('σ и σw, МПа'!H111*$BF$2,"-")</f>
        <v>186.33333333333334</v>
      </c>
      <c r="V111" s="32">
        <f>IFERROR('σ и σw, МПа'!I111*$BF$2,"-")</f>
        <v>186.33333333333334</v>
      </c>
      <c r="W111" s="32">
        <f>IFERROR('σ и σw, МПа'!J111*$BF$2,"-")</f>
        <v>178.53333333333336</v>
      </c>
      <c r="X111" s="32">
        <f>IFERROR('σ и σw, МПа'!K111*$BF$2,"-")</f>
        <v>169.86666666666667</v>
      </c>
      <c r="Y111" s="32">
        <f>IFERROR('σ и σw, МПа'!L111*$BF$2,"-")</f>
        <v>161.20000000000002</v>
      </c>
      <c r="Z111" s="32">
        <f>IFERROR('σ и σw, МПа'!M111*$BF$2,"-")</f>
        <v>127.4</v>
      </c>
      <c r="AA111" s="32">
        <f>IFERROR('σ и σw, МПа'!N111*$BF$2,"-")</f>
        <v>127.4</v>
      </c>
      <c r="AB111" s="32" t="str">
        <f>IFERROR('σ и σw, МПа'!O111*$BF$2,"-")</f>
        <v>-</v>
      </c>
      <c r="AC111" s="33" t="str">
        <f>IFERROR('σ и σw, МПа'!P111*$BF$2,"-")</f>
        <v>-</v>
      </c>
      <c r="AD111" s="31">
        <f>IFERROR('σ и σw, МПа'!Q111*$BG$2,"-")</f>
        <v>139.75</v>
      </c>
      <c r="AE111" s="32">
        <f>IFERROR('σ и σw, МПа'!R111*$BG$2,"-")</f>
        <v>139.75</v>
      </c>
      <c r="AF111" s="32">
        <f>IFERROR('σ и σw, МПа'!S111*$BG$2,"-")</f>
        <v>139.75</v>
      </c>
      <c r="AG111" s="32">
        <f>IFERROR('σ и σw, МПа'!T111*$BG$2,"-")</f>
        <v>139.75</v>
      </c>
      <c r="AH111" s="32">
        <f>IFERROR('σ и σw, МПа'!U111*$BG$2,"-")</f>
        <v>139.75</v>
      </c>
      <c r="AI111" s="32">
        <f>IFERROR('σ и σw, МПа'!V111*$BG$2,"-")</f>
        <v>139.75</v>
      </c>
      <c r="AJ111" s="32">
        <f>IFERROR('σ и σw, МПа'!W111*$BG$2,"-")</f>
        <v>133.9</v>
      </c>
      <c r="AK111" s="32">
        <f>IFERROR('σ и σw, МПа'!X111*$BG$2,"-")</f>
        <v>127.4</v>
      </c>
      <c r="AL111" s="32">
        <f>IFERROR('σ и σw, МПа'!Y111*$BG$2,"-")</f>
        <v>120.9</v>
      </c>
      <c r="AM111" s="32">
        <f>IFERROR('σ и σw, МПа'!Z111*$BG$2,"-")</f>
        <v>95.55</v>
      </c>
      <c r="AN111" s="32">
        <f>IFERROR('σ и σw, МПа'!AA111*$BG$2,"-")</f>
        <v>95.55</v>
      </c>
      <c r="AO111" s="32" t="str">
        <f>IFERROR('σ и σw, МПа'!AB111*$BG$2,"-")</f>
        <v>-</v>
      </c>
      <c r="AP111" s="33" t="str">
        <f>IFERROR('σ и σw, МПа'!AC111*$BG$2,"-")</f>
        <v>-</v>
      </c>
      <c r="AQ111" s="31">
        <f>IFERROR('σ и σw, МПа'!Q111*$BH$2,"-")</f>
        <v>182.75</v>
      </c>
      <c r="AR111" s="32">
        <f>IFERROR('σ и σw, МПа'!R111*$BH$2,"-")</f>
        <v>182.75</v>
      </c>
      <c r="AS111" s="32">
        <f>IFERROR('σ и σw, МПа'!S111*$BH$2,"-")</f>
        <v>182.75</v>
      </c>
      <c r="AT111" s="32">
        <f>IFERROR('σ и σw, МПа'!T111*$BH$2,"-")</f>
        <v>182.75</v>
      </c>
      <c r="AU111" s="32">
        <f>IFERROR('σ и σw, МПа'!U111*$BH$2,"-")</f>
        <v>182.75</v>
      </c>
      <c r="AV111" s="32">
        <f>IFERROR('σ и σw, МПа'!V111*$BH$2,"-")</f>
        <v>182.75</v>
      </c>
      <c r="AW111" s="32">
        <f>IFERROR('σ и σw, МПа'!W111*$BH$2,"-")</f>
        <v>175.1</v>
      </c>
      <c r="AX111" s="32">
        <f>IFERROR('σ и σw, МПа'!X111*$BH$2,"-")</f>
        <v>166.6</v>
      </c>
      <c r="AY111" s="32">
        <f>IFERROR('σ и σw, МПа'!Y111*$BH$2,"-")</f>
        <v>158.1</v>
      </c>
      <c r="AZ111" s="32">
        <f>IFERROR('σ и σw, МПа'!Z111*$BH$2,"-")</f>
        <v>124.95</v>
      </c>
      <c r="BA111" s="32">
        <f>IFERROR('σ и σw, МПа'!AA111*$BH$2,"-")</f>
        <v>124.95</v>
      </c>
      <c r="BB111" s="32" t="str">
        <f>IFERROR('σ и σw, МПа'!AB111*$BH$2,"-")</f>
        <v>-</v>
      </c>
      <c r="BC111" s="33" t="str">
        <f>IFERROR('σ и σw, МПа'!AC111*$BH$2,"-")</f>
        <v>-</v>
      </c>
    </row>
    <row r="112" spans="1:55" x14ac:dyDescent="0.25">
      <c r="A112" s="10" t="str">
        <f>INDEX('Обработка исходного'!B:B,ROW($B$3)+4*(ROW($B112)-ROW($B$3)))</f>
        <v>Сталь легированная</v>
      </c>
      <c r="B112" s="47" t="str">
        <f>INDEX('Обработка исходного'!D:D,ROW($B$3)+4*(ROW($B112)-ROW($B$3)))</f>
        <v>15ХМ</v>
      </c>
      <c r="C112" s="27" t="str">
        <f>'Rp0,2, МПа'!C112</f>
        <v>Поковки толщиной или диаметром до 300 мм, КП245*</v>
      </c>
      <c r="D112" s="31">
        <f>IFERROR('σ и σw, МПа'!D112*$BE$2,"-")</f>
        <v>163.33333333333334</v>
      </c>
      <c r="E112" s="32">
        <f>IFERROR('σ и σw, МПа'!E112*$BE$2,"-")</f>
        <v>163.33333333333334</v>
      </c>
      <c r="F112" s="32">
        <f>IFERROR('σ и σw, МПа'!F112*$BE$2,"-")</f>
        <v>163.33333333333334</v>
      </c>
      <c r="G112" s="32">
        <f>IFERROR('σ и σw, МПа'!G112*$BE$2,"-")</f>
        <v>163.33333333333334</v>
      </c>
      <c r="H112" s="32">
        <f>IFERROR('σ и σw, МПа'!H112*$BE$2,"-")</f>
        <v>163.33333333333334</v>
      </c>
      <c r="I112" s="32">
        <f>IFERROR('σ и σw, МПа'!I112*$BE$2,"-")</f>
        <v>163.33333333333334</v>
      </c>
      <c r="J112" s="32">
        <f>IFERROR('σ и σw, МПа'!J112*$BE$2,"-")</f>
        <v>156.66666666666666</v>
      </c>
      <c r="K112" s="32">
        <f>IFERROR('σ и σw, МПа'!K112*$BE$2,"-")</f>
        <v>150.66666666666666</v>
      </c>
      <c r="L112" s="32">
        <f>IFERROR('σ и σw, МПа'!L112*$BE$2,"-")</f>
        <v>144</v>
      </c>
      <c r="M112" s="32">
        <f>IFERROR('σ и σw, МПа'!M112*$BE$2,"-")</f>
        <v>111.33333333333333</v>
      </c>
      <c r="N112" s="32">
        <f>IFERROR('σ и σw, МПа'!N112*$BE$2,"-")</f>
        <v>111.33333333333333</v>
      </c>
      <c r="O112" s="32" t="str">
        <f>IFERROR('σ и σw, МПа'!O112*$BE$2,"-")</f>
        <v>-</v>
      </c>
      <c r="P112" s="33" t="str">
        <f>IFERROR('σ и σw, МПа'!P112*$BE$2,"-")</f>
        <v>-</v>
      </c>
      <c r="Q112" s="31">
        <f>IFERROR('σ и σw, МПа'!D112*$BF$2,"-")</f>
        <v>212.33333333333334</v>
      </c>
      <c r="R112" s="32">
        <f>IFERROR('σ и σw, МПа'!E112*$BF$2,"-")</f>
        <v>212.33333333333334</v>
      </c>
      <c r="S112" s="32">
        <f>IFERROR('σ и σw, МПа'!F112*$BF$2,"-")</f>
        <v>212.33333333333334</v>
      </c>
      <c r="T112" s="32">
        <f>IFERROR('σ и σw, МПа'!G112*$BF$2,"-")</f>
        <v>212.33333333333334</v>
      </c>
      <c r="U112" s="32">
        <f>IFERROR('σ и σw, МПа'!H112*$BF$2,"-")</f>
        <v>212.33333333333334</v>
      </c>
      <c r="V112" s="32">
        <f>IFERROR('σ и σw, МПа'!I112*$BF$2,"-")</f>
        <v>212.33333333333334</v>
      </c>
      <c r="W112" s="32">
        <f>IFERROR('σ и σw, МПа'!J112*$BF$2,"-")</f>
        <v>203.66666666666666</v>
      </c>
      <c r="X112" s="32">
        <f>IFERROR('σ и σw, МПа'!K112*$BF$2,"-")</f>
        <v>195.86666666666667</v>
      </c>
      <c r="Y112" s="32">
        <f>IFERROR('σ и σw, МПа'!L112*$BF$2,"-")</f>
        <v>187.20000000000002</v>
      </c>
      <c r="Z112" s="32">
        <f>IFERROR('σ и σw, МПа'!M112*$BF$2,"-")</f>
        <v>144.73333333333332</v>
      </c>
      <c r="AA112" s="32">
        <f>IFERROR('σ и σw, МПа'!N112*$BF$2,"-")</f>
        <v>144.73333333333332</v>
      </c>
      <c r="AB112" s="32" t="str">
        <f>IFERROR('σ и σw, МПа'!O112*$BF$2,"-")</f>
        <v>-</v>
      </c>
      <c r="AC112" s="33" t="str">
        <f>IFERROR('σ и σw, МПа'!P112*$BF$2,"-")</f>
        <v>-</v>
      </c>
      <c r="AD112" s="31">
        <f>IFERROR('σ и σw, МПа'!Q112*$BG$2,"-")</f>
        <v>159.25</v>
      </c>
      <c r="AE112" s="32">
        <f>IFERROR('σ и σw, МПа'!R112*$BG$2,"-")</f>
        <v>159.25</v>
      </c>
      <c r="AF112" s="32">
        <f>IFERROR('σ и σw, МПа'!S112*$BG$2,"-")</f>
        <v>159.25</v>
      </c>
      <c r="AG112" s="32">
        <f>IFERROR('σ и σw, МПа'!T112*$BG$2,"-")</f>
        <v>159.25</v>
      </c>
      <c r="AH112" s="32">
        <f>IFERROR('σ и σw, МПа'!U112*$BG$2,"-")</f>
        <v>159.25</v>
      </c>
      <c r="AI112" s="32">
        <f>IFERROR('σ и σw, МПа'!V112*$BG$2,"-")</f>
        <v>159.25</v>
      </c>
      <c r="AJ112" s="32">
        <f>IFERROR('σ и σw, МПа'!W112*$BG$2,"-")</f>
        <v>152.75</v>
      </c>
      <c r="AK112" s="32">
        <f>IFERROR('σ и σw, МПа'!X112*$BG$2,"-")</f>
        <v>146.9</v>
      </c>
      <c r="AL112" s="32">
        <f>IFERROR('σ и σw, МПа'!Y112*$BG$2,"-")</f>
        <v>140.4</v>
      </c>
      <c r="AM112" s="32">
        <f>IFERROR('σ и σw, МПа'!Z112*$BG$2,"-")</f>
        <v>108.55</v>
      </c>
      <c r="AN112" s="32">
        <f>IFERROR('σ и σw, МПа'!AA112*$BG$2,"-")</f>
        <v>108.55</v>
      </c>
      <c r="AO112" s="32" t="str">
        <f>IFERROR('σ и σw, МПа'!AB112*$BG$2,"-")</f>
        <v>-</v>
      </c>
      <c r="AP112" s="33" t="str">
        <f>IFERROR('σ и σw, МПа'!AC112*$BG$2,"-")</f>
        <v>-</v>
      </c>
      <c r="AQ112" s="31">
        <f>IFERROR('σ и σw, МПа'!Q112*$BH$2,"-")</f>
        <v>208.25</v>
      </c>
      <c r="AR112" s="32">
        <f>IFERROR('σ и σw, МПа'!R112*$BH$2,"-")</f>
        <v>208.25</v>
      </c>
      <c r="AS112" s="32">
        <f>IFERROR('σ и σw, МПа'!S112*$BH$2,"-")</f>
        <v>208.25</v>
      </c>
      <c r="AT112" s="32">
        <f>IFERROR('σ и σw, МПа'!T112*$BH$2,"-")</f>
        <v>208.25</v>
      </c>
      <c r="AU112" s="32">
        <f>IFERROR('σ и σw, МПа'!U112*$BH$2,"-")</f>
        <v>208.25</v>
      </c>
      <c r="AV112" s="32">
        <f>IFERROR('σ и σw, МПа'!V112*$BH$2,"-")</f>
        <v>208.25</v>
      </c>
      <c r="AW112" s="32">
        <f>IFERROR('σ и σw, МПа'!W112*$BH$2,"-")</f>
        <v>199.75</v>
      </c>
      <c r="AX112" s="32">
        <f>IFERROR('σ и σw, МПа'!X112*$BH$2,"-")</f>
        <v>192.1</v>
      </c>
      <c r="AY112" s="32">
        <f>IFERROR('σ и σw, МПа'!Y112*$BH$2,"-")</f>
        <v>183.6</v>
      </c>
      <c r="AZ112" s="32">
        <f>IFERROR('σ и σw, МПа'!Z112*$BH$2,"-")</f>
        <v>141.94999999999999</v>
      </c>
      <c r="BA112" s="32">
        <f>IFERROR('σ и σw, МПа'!AA112*$BH$2,"-")</f>
        <v>141.94999999999999</v>
      </c>
      <c r="BB112" s="32" t="str">
        <f>IFERROR('σ и σw, МПа'!AB112*$BH$2,"-")</f>
        <v>-</v>
      </c>
      <c r="BC112" s="33" t="str">
        <f>IFERROR('σ и σw, МПа'!AC112*$BH$2,"-")</f>
        <v>-</v>
      </c>
    </row>
    <row r="113" spans="1:55" x14ac:dyDescent="0.25">
      <c r="A113" s="10" t="str">
        <f>INDEX('Обработка исходного'!B:B,ROW($B$3)+4*(ROW($B113)-ROW($B$3)))</f>
        <v>Сталь легированная</v>
      </c>
      <c r="B113" s="47" t="str">
        <f>INDEX('Обработка исходного'!D:D,ROW($B$3)+4*(ROW($B113)-ROW($B$3)))</f>
        <v>15ХМ</v>
      </c>
      <c r="C113" s="27" t="str">
        <f>'Rp0,2, МПа'!C113</f>
        <v>Поковки толщиной или диаметром до 500 мм, КП275*</v>
      </c>
      <c r="D113" s="31">
        <f>IFERROR('σ и σw, МПа'!D113*$BE$2,"-")</f>
        <v>183.33333333333334</v>
      </c>
      <c r="E113" s="32">
        <f>IFERROR('σ и σw, МПа'!E113*$BE$2,"-")</f>
        <v>183.33333333333334</v>
      </c>
      <c r="F113" s="32">
        <f>IFERROR('σ и σw, МПа'!F113*$BE$2,"-")</f>
        <v>183.33333333333334</v>
      </c>
      <c r="G113" s="32">
        <f>IFERROR('σ и σw, МПа'!G113*$BE$2,"-")</f>
        <v>183.33333333333334</v>
      </c>
      <c r="H113" s="32">
        <f>IFERROR('σ и σw, МПа'!H113*$BE$2,"-")</f>
        <v>183.33333333333334</v>
      </c>
      <c r="I113" s="32">
        <f>IFERROR('σ и σw, МПа'!I113*$BE$2,"-")</f>
        <v>183.33333333333334</v>
      </c>
      <c r="J113" s="32">
        <f>IFERROR('σ и σw, МПа'!J113*$BE$2,"-")</f>
        <v>176.66666666666666</v>
      </c>
      <c r="K113" s="32">
        <f>IFERROR('σ и σw, МПа'!K113*$BE$2,"-")</f>
        <v>170</v>
      </c>
      <c r="L113" s="32">
        <f>IFERROR('σ и σw, МПа'!L113*$BE$2,"-")</f>
        <v>156.66666666666666</v>
      </c>
      <c r="M113" s="32">
        <f>IFERROR('σ и σw, МПа'!M113*$BE$2,"-")</f>
        <v>130.66666666666666</v>
      </c>
      <c r="N113" s="32">
        <f>IFERROR('σ и σw, МПа'!N113*$BE$2,"-")</f>
        <v>130.66666666666666</v>
      </c>
      <c r="O113" s="32" t="str">
        <f>IFERROR('σ и σw, МПа'!O113*$BE$2,"-")</f>
        <v>-</v>
      </c>
      <c r="P113" s="33" t="str">
        <f>IFERROR('σ и σw, МПа'!P113*$BE$2,"-")</f>
        <v>-</v>
      </c>
      <c r="Q113" s="31">
        <f>IFERROR('σ и σw, МПа'!D113*$BF$2,"-")</f>
        <v>238.33333333333334</v>
      </c>
      <c r="R113" s="32">
        <f>IFERROR('σ и σw, МПа'!E113*$BF$2,"-")</f>
        <v>238.33333333333334</v>
      </c>
      <c r="S113" s="32">
        <f>IFERROR('σ и σw, МПа'!F113*$BF$2,"-")</f>
        <v>238.33333333333334</v>
      </c>
      <c r="T113" s="32">
        <f>IFERROR('σ и σw, МПа'!G113*$BF$2,"-")</f>
        <v>238.33333333333334</v>
      </c>
      <c r="U113" s="32">
        <f>IFERROR('σ и σw, МПа'!H113*$BF$2,"-")</f>
        <v>238.33333333333334</v>
      </c>
      <c r="V113" s="32">
        <f>IFERROR('σ и σw, МПа'!I113*$BF$2,"-")</f>
        <v>238.33333333333334</v>
      </c>
      <c r="W113" s="32">
        <f>IFERROR('σ и σw, МПа'!J113*$BF$2,"-")</f>
        <v>229.66666666666666</v>
      </c>
      <c r="X113" s="32">
        <f>IFERROR('σ и σw, МПа'!K113*$BF$2,"-")</f>
        <v>221</v>
      </c>
      <c r="Y113" s="32">
        <f>IFERROR('σ и σw, МПа'!L113*$BF$2,"-")</f>
        <v>203.66666666666666</v>
      </c>
      <c r="Z113" s="32">
        <f>IFERROR('σ и σw, МПа'!M113*$BF$2,"-")</f>
        <v>169.86666666666667</v>
      </c>
      <c r="AA113" s="32">
        <f>IFERROR('σ и σw, МПа'!N113*$BF$2,"-")</f>
        <v>169.86666666666667</v>
      </c>
      <c r="AB113" s="32" t="str">
        <f>IFERROR('σ и σw, МПа'!O113*$BF$2,"-")</f>
        <v>-</v>
      </c>
      <c r="AC113" s="33" t="str">
        <f>IFERROR('σ и σw, МПа'!P113*$BF$2,"-")</f>
        <v>-</v>
      </c>
      <c r="AD113" s="31">
        <f>IFERROR('σ и σw, МПа'!Q113*$BG$2,"-")</f>
        <v>178.75</v>
      </c>
      <c r="AE113" s="32">
        <f>IFERROR('σ и σw, МПа'!R113*$BG$2,"-")</f>
        <v>178.75</v>
      </c>
      <c r="AF113" s="32">
        <f>IFERROR('σ и σw, МПа'!S113*$BG$2,"-")</f>
        <v>178.75</v>
      </c>
      <c r="AG113" s="32">
        <f>IFERROR('σ и σw, МПа'!T113*$BG$2,"-")</f>
        <v>178.75</v>
      </c>
      <c r="AH113" s="32">
        <f>IFERROR('σ и σw, МПа'!U113*$BG$2,"-")</f>
        <v>178.75</v>
      </c>
      <c r="AI113" s="32">
        <f>IFERROR('σ и σw, МПа'!V113*$BG$2,"-")</f>
        <v>178.75</v>
      </c>
      <c r="AJ113" s="32">
        <f>IFERROR('σ и σw, МПа'!W113*$BG$2,"-")</f>
        <v>172.25</v>
      </c>
      <c r="AK113" s="32">
        <f>IFERROR('σ и σw, МПа'!X113*$BG$2,"-")</f>
        <v>165.75</v>
      </c>
      <c r="AL113" s="32">
        <f>IFERROR('σ и σw, МПа'!Y113*$BG$2,"-")</f>
        <v>152.75</v>
      </c>
      <c r="AM113" s="32">
        <f>IFERROR('σ и σw, МПа'!Z113*$BG$2,"-")</f>
        <v>127.4</v>
      </c>
      <c r="AN113" s="32">
        <f>IFERROR('σ и σw, МПа'!AA113*$BG$2,"-")</f>
        <v>127.4</v>
      </c>
      <c r="AO113" s="32" t="str">
        <f>IFERROR('σ и σw, МПа'!AB113*$BG$2,"-")</f>
        <v>-</v>
      </c>
      <c r="AP113" s="33" t="str">
        <f>IFERROR('σ и σw, МПа'!AC113*$BG$2,"-")</f>
        <v>-</v>
      </c>
      <c r="AQ113" s="31">
        <f>IFERROR('σ и σw, МПа'!Q113*$BH$2,"-")</f>
        <v>233.75</v>
      </c>
      <c r="AR113" s="32">
        <f>IFERROR('σ и σw, МПа'!R113*$BH$2,"-")</f>
        <v>233.75</v>
      </c>
      <c r="AS113" s="32">
        <f>IFERROR('σ и σw, МПа'!S113*$BH$2,"-")</f>
        <v>233.75</v>
      </c>
      <c r="AT113" s="32">
        <f>IFERROR('σ и σw, МПа'!T113*$BH$2,"-")</f>
        <v>233.75</v>
      </c>
      <c r="AU113" s="32">
        <f>IFERROR('σ и σw, МПа'!U113*$BH$2,"-")</f>
        <v>233.75</v>
      </c>
      <c r="AV113" s="32">
        <f>IFERROR('σ и σw, МПа'!V113*$BH$2,"-")</f>
        <v>233.75</v>
      </c>
      <c r="AW113" s="32">
        <f>IFERROR('σ и σw, МПа'!W113*$BH$2,"-")</f>
        <v>225.25</v>
      </c>
      <c r="AX113" s="32">
        <f>IFERROR('σ и σw, МПа'!X113*$BH$2,"-")</f>
        <v>216.75</v>
      </c>
      <c r="AY113" s="32">
        <f>IFERROR('σ и σw, МПа'!Y113*$BH$2,"-")</f>
        <v>199.75</v>
      </c>
      <c r="AZ113" s="32">
        <f>IFERROR('σ и σw, МПа'!Z113*$BH$2,"-")</f>
        <v>166.6</v>
      </c>
      <c r="BA113" s="32">
        <f>IFERROR('σ и σw, МПа'!AA113*$BH$2,"-")</f>
        <v>166.6</v>
      </c>
      <c r="BB113" s="32" t="str">
        <f>IFERROR('σ и σw, МПа'!AB113*$BH$2,"-")</f>
        <v>-</v>
      </c>
      <c r="BC113" s="33" t="str">
        <f>IFERROR('σ и σw, МПа'!AC113*$BH$2,"-")</f>
        <v>-</v>
      </c>
    </row>
    <row r="114" spans="1:55" x14ac:dyDescent="0.25">
      <c r="A114" s="10" t="str">
        <f>INDEX('Обработка исходного'!B:B,ROW($B$3)+4*(ROW($B114)-ROW($B$3)))</f>
        <v>Сталь легированная</v>
      </c>
      <c r="B114" s="47" t="str">
        <f>INDEX('Обработка исходного'!D:D,ROW($B$3)+4*(ROW($B114)-ROW($B$3)))</f>
        <v>15ХМ</v>
      </c>
      <c r="C114" s="27" t="str">
        <f>'Rp0,2, МПа'!C114</f>
        <v>Поковки толщиной или диаметром до 100 мм, КП315*</v>
      </c>
      <c r="D114" s="31">
        <f>IFERROR('σ и σw, МПа'!D114*$BE$2,"-")</f>
        <v>210</v>
      </c>
      <c r="E114" s="32">
        <f>IFERROR('σ и σw, МПа'!E114*$BE$2,"-")</f>
        <v>209.33333333333334</v>
      </c>
      <c r="F114" s="32">
        <f>IFERROR('σ и σw, МПа'!F114*$BE$2,"-")</f>
        <v>209.33333333333334</v>
      </c>
      <c r="G114" s="32">
        <f>IFERROR('σ и σw, МПа'!G114*$BE$2,"-")</f>
        <v>209.33333333333334</v>
      </c>
      <c r="H114" s="32">
        <f>IFERROR('σ и σw, МПа'!H114*$BE$2,"-")</f>
        <v>209.33333333333334</v>
      </c>
      <c r="I114" s="32">
        <f>IFERROR('σ и σw, МПа'!I114*$BE$2,"-")</f>
        <v>207.69230769230768</v>
      </c>
      <c r="J114" s="32">
        <f>IFERROR('σ и σw, МПа'!J114*$BE$2,"-")</f>
        <v>202.66666666666666</v>
      </c>
      <c r="K114" s="32">
        <f>IFERROR('σ и σw, МПа'!K114*$BE$2,"-")</f>
        <v>189.33333333333334</v>
      </c>
      <c r="L114" s="32">
        <f>IFERROR('σ и σw, МПа'!L114*$BE$2,"-")</f>
        <v>183.33333333333334</v>
      </c>
      <c r="M114" s="32">
        <f>IFERROR('σ и σw, МПа'!M114*$BE$2,"-")</f>
        <v>144</v>
      </c>
      <c r="N114" s="32">
        <f>IFERROR('σ и σw, МПа'!N114*$BE$2,"-")</f>
        <v>144</v>
      </c>
      <c r="O114" s="32" t="str">
        <f>IFERROR('σ и σw, МПа'!O114*$BE$2,"-")</f>
        <v>-</v>
      </c>
      <c r="P114" s="33" t="str">
        <f>IFERROR('σ и σw, МПа'!P114*$BE$2,"-")</f>
        <v>-</v>
      </c>
      <c r="Q114" s="31">
        <f>IFERROR('σ и σw, МПа'!D114*$BF$2,"-")</f>
        <v>273</v>
      </c>
      <c r="R114" s="32">
        <f>IFERROR('σ и σw, МПа'!E114*$BF$2,"-")</f>
        <v>272.13333333333338</v>
      </c>
      <c r="S114" s="32">
        <f>IFERROR('σ и σw, МПа'!F114*$BF$2,"-")</f>
        <v>272.13333333333338</v>
      </c>
      <c r="T114" s="32">
        <f>IFERROR('σ и σw, МПа'!G114*$BF$2,"-")</f>
        <v>272.13333333333338</v>
      </c>
      <c r="U114" s="32">
        <f>IFERROR('σ и σw, МПа'!H114*$BF$2,"-")</f>
        <v>272.13333333333338</v>
      </c>
      <c r="V114" s="32">
        <f>IFERROR('σ и σw, МПа'!I114*$BF$2,"-")</f>
        <v>270</v>
      </c>
      <c r="W114" s="32">
        <f>IFERROR('σ и σw, МПа'!J114*$BF$2,"-")</f>
        <v>263.46666666666664</v>
      </c>
      <c r="X114" s="32">
        <f>IFERROR('σ и σw, МПа'!K114*$BF$2,"-")</f>
        <v>246.13333333333335</v>
      </c>
      <c r="Y114" s="32">
        <f>IFERROR('σ и σw, МПа'!L114*$BF$2,"-")</f>
        <v>238.33333333333334</v>
      </c>
      <c r="Z114" s="32">
        <f>IFERROR('σ и σw, МПа'!M114*$BF$2,"-")</f>
        <v>187.20000000000002</v>
      </c>
      <c r="AA114" s="32">
        <f>IFERROR('σ и σw, МПа'!N114*$BF$2,"-")</f>
        <v>187.20000000000002</v>
      </c>
      <c r="AB114" s="32" t="str">
        <f>IFERROR('σ и σw, МПа'!O114*$BF$2,"-")</f>
        <v>-</v>
      </c>
      <c r="AC114" s="33" t="str">
        <f>IFERROR('σ и σw, МПа'!P114*$BF$2,"-")</f>
        <v>-</v>
      </c>
      <c r="AD114" s="31">
        <f>IFERROR('σ и σw, МПа'!Q114*$BG$2,"-")</f>
        <v>204.75</v>
      </c>
      <c r="AE114" s="32">
        <f>IFERROR('σ и σw, МПа'!R114*$BG$2,"-")</f>
        <v>204.1</v>
      </c>
      <c r="AF114" s="32">
        <f>IFERROR('σ и σw, МПа'!S114*$BG$2,"-")</f>
        <v>204.1</v>
      </c>
      <c r="AG114" s="32">
        <f>IFERROR('σ и σw, МПа'!T114*$BG$2,"-")</f>
        <v>204.1</v>
      </c>
      <c r="AH114" s="32">
        <f>IFERROR('σ и σw, МПа'!U114*$BG$2,"-")</f>
        <v>204.1</v>
      </c>
      <c r="AI114" s="32">
        <f>IFERROR('σ и σw, МПа'!V114*$BG$2,"-")</f>
        <v>204.1</v>
      </c>
      <c r="AJ114" s="32">
        <f>IFERROR('σ и σw, МПа'!W114*$BG$2,"-")</f>
        <v>197.6</v>
      </c>
      <c r="AK114" s="32">
        <f>IFERROR('σ и σw, МПа'!X114*$BG$2,"-")</f>
        <v>184.6</v>
      </c>
      <c r="AL114" s="32">
        <f>IFERROR('σ и σw, МПа'!Y114*$BG$2,"-")</f>
        <v>178.75</v>
      </c>
      <c r="AM114" s="32">
        <f>IFERROR('σ и σw, МПа'!Z114*$BG$2,"-")</f>
        <v>140.4</v>
      </c>
      <c r="AN114" s="32">
        <f>IFERROR('σ и σw, МПа'!AA114*$BG$2,"-")</f>
        <v>140.4</v>
      </c>
      <c r="AO114" s="32" t="str">
        <f>IFERROR('σ и σw, МПа'!AB114*$BG$2,"-")</f>
        <v>-</v>
      </c>
      <c r="AP114" s="33" t="str">
        <f>IFERROR('σ и σw, МПа'!AC114*$BG$2,"-")</f>
        <v>-</v>
      </c>
      <c r="AQ114" s="31">
        <f>IFERROR('σ и σw, МПа'!Q114*$BH$2,"-")</f>
        <v>267.75</v>
      </c>
      <c r="AR114" s="32">
        <f>IFERROR('σ и σw, МПа'!R114*$BH$2,"-")</f>
        <v>266.89999999999998</v>
      </c>
      <c r="AS114" s="32">
        <f>IFERROR('σ и σw, МПа'!S114*$BH$2,"-")</f>
        <v>266.89999999999998</v>
      </c>
      <c r="AT114" s="32">
        <f>IFERROR('σ и σw, МПа'!T114*$BH$2,"-")</f>
        <v>266.89999999999998</v>
      </c>
      <c r="AU114" s="32">
        <f>IFERROR('σ и σw, МПа'!U114*$BH$2,"-")</f>
        <v>266.89999999999998</v>
      </c>
      <c r="AV114" s="32">
        <f>IFERROR('σ и σw, МПа'!V114*$BH$2,"-")</f>
        <v>266.89999999999998</v>
      </c>
      <c r="AW114" s="32">
        <f>IFERROR('σ и σw, МПа'!W114*$BH$2,"-")</f>
        <v>258.39999999999998</v>
      </c>
      <c r="AX114" s="32">
        <f>IFERROR('σ и σw, МПа'!X114*$BH$2,"-")</f>
        <v>241.4</v>
      </c>
      <c r="AY114" s="32">
        <f>IFERROR('σ и σw, МПа'!Y114*$BH$2,"-")</f>
        <v>233.75</v>
      </c>
      <c r="AZ114" s="32">
        <f>IFERROR('σ и σw, МПа'!Z114*$BH$2,"-")</f>
        <v>183.6</v>
      </c>
      <c r="BA114" s="32">
        <f>IFERROR('σ и σw, МПа'!AA114*$BH$2,"-")</f>
        <v>183.6</v>
      </c>
      <c r="BB114" s="32" t="str">
        <f>IFERROR('σ и σw, МПа'!AB114*$BH$2,"-")</f>
        <v>-</v>
      </c>
      <c r="BC114" s="33" t="str">
        <f>IFERROR('σ и σw, МПа'!AC114*$BH$2,"-")</f>
        <v>-</v>
      </c>
    </row>
    <row r="115" spans="1:55" x14ac:dyDescent="0.25">
      <c r="A115" s="10" t="str">
        <f>INDEX('Обработка исходного'!B:B,ROW($B$3)+4*(ROW($B115)-ROW($B$3)))</f>
        <v>Сталь легированная</v>
      </c>
      <c r="B115" s="47" t="str">
        <f>INDEX('Обработка исходного'!D:D,ROW($B$3)+4*(ROW($B115)-ROW($B$3)))</f>
        <v>15ХМ</v>
      </c>
      <c r="C115" s="27" t="str">
        <f>'Rp0,2, МПа'!C115</f>
        <v>Поковки толщиной или диаметром до 300 мм, КП345*</v>
      </c>
      <c r="D115" s="31">
        <f>IFERROR('σ и σw, МПа'!D115*$BE$2,"-")</f>
        <v>226.92307692307691</v>
      </c>
      <c r="E115" s="32">
        <f>IFERROR('σ и σw, МПа'!E115*$BE$2,"-")</f>
        <v>226.53846153846152</v>
      </c>
      <c r="F115" s="32">
        <f>IFERROR('σ и σw, МПа'!F115*$BE$2,"-")</f>
        <v>226.53846153846152</v>
      </c>
      <c r="G115" s="32">
        <f>IFERROR('σ и σw, МПа'!G115*$BE$2,"-")</f>
        <v>222.69230769230768</v>
      </c>
      <c r="H115" s="32">
        <f>IFERROR('σ и σw, МПа'!H115*$BE$2,"-")</f>
        <v>222.69230769230768</v>
      </c>
      <c r="I115" s="32">
        <f>IFERROR('σ и σw, МПа'!I115*$BE$2,"-")</f>
        <v>215</v>
      </c>
      <c r="J115" s="32">
        <f>IFERROR('σ и σw, МПа'!J115*$BE$2,"-")</f>
        <v>211.15384615384616</v>
      </c>
      <c r="K115" s="32">
        <f>IFERROR('σ и σw, МПа'!K115*$BE$2,"-")</f>
        <v>209.33333333333334</v>
      </c>
      <c r="L115" s="32">
        <f>IFERROR('σ и σw, МПа'!L115*$BE$2,"-")</f>
        <v>196</v>
      </c>
      <c r="M115" s="32">
        <f>IFERROR('σ и σw, МПа'!M115*$BE$2,"-")</f>
        <v>156.66666666666666</v>
      </c>
      <c r="N115" s="32">
        <f>IFERROR('σ и σw, МПа'!N115*$BE$2,"-")</f>
        <v>156.66666666666666</v>
      </c>
      <c r="O115" s="32" t="str">
        <f>IFERROR('σ и σw, МПа'!O115*$BE$2,"-")</f>
        <v>-</v>
      </c>
      <c r="P115" s="33" t="str">
        <f>IFERROR('σ и σw, МПа'!P115*$BE$2,"-")</f>
        <v>-</v>
      </c>
      <c r="Q115" s="31">
        <f>IFERROR('σ и σw, МПа'!D115*$BF$2,"-")</f>
        <v>295</v>
      </c>
      <c r="R115" s="32">
        <f>IFERROR('σ и σw, МПа'!E115*$BF$2,"-")</f>
        <v>294.5</v>
      </c>
      <c r="S115" s="32">
        <f>IFERROR('σ и σw, МПа'!F115*$BF$2,"-")</f>
        <v>294.5</v>
      </c>
      <c r="T115" s="32">
        <f>IFERROR('σ и σw, МПа'!G115*$BF$2,"-")</f>
        <v>289.5</v>
      </c>
      <c r="U115" s="32">
        <f>IFERROR('σ и σw, МПа'!H115*$BF$2,"-")</f>
        <v>289.5</v>
      </c>
      <c r="V115" s="32">
        <f>IFERROR('σ и σw, МПа'!I115*$BF$2,"-")</f>
        <v>279.5</v>
      </c>
      <c r="W115" s="32">
        <f>IFERROR('σ и σw, МПа'!J115*$BF$2,"-")</f>
        <v>274.5</v>
      </c>
      <c r="X115" s="32">
        <f>IFERROR('σ и σw, МПа'!K115*$BF$2,"-")</f>
        <v>272.13333333333338</v>
      </c>
      <c r="Y115" s="32">
        <f>IFERROR('σ и σw, МПа'!L115*$BF$2,"-")</f>
        <v>254.8</v>
      </c>
      <c r="Z115" s="32">
        <f>IFERROR('σ и σw, МПа'!M115*$BF$2,"-")</f>
        <v>203.66666666666666</v>
      </c>
      <c r="AA115" s="32">
        <f>IFERROR('σ и σw, МПа'!N115*$BF$2,"-")</f>
        <v>203.66666666666666</v>
      </c>
      <c r="AB115" s="32" t="str">
        <f>IFERROR('σ и σw, МПа'!O115*$BF$2,"-")</f>
        <v>-</v>
      </c>
      <c r="AC115" s="33" t="str">
        <f>IFERROR('σ и σw, МПа'!P115*$BF$2,"-")</f>
        <v>-</v>
      </c>
      <c r="AD115" s="31">
        <f>IFERROR('σ и σw, МПа'!Q115*$BG$2,"-")</f>
        <v>224.25</v>
      </c>
      <c r="AE115" s="32">
        <f>IFERROR('σ и σw, МПа'!R115*$BG$2,"-")</f>
        <v>222.95000000000002</v>
      </c>
      <c r="AF115" s="32">
        <f>IFERROR('σ и σw, МПа'!S115*$BG$2,"-")</f>
        <v>222.95000000000002</v>
      </c>
      <c r="AG115" s="32">
        <f>IFERROR('σ и σw, МПа'!T115*$BG$2,"-")</f>
        <v>222.95000000000002</v>
      </c>
      <c r="AH115" s="32">
        <f>IFERROR('σ и σw, МПа'!U115*$BG$2,"-")</f>
        <v>222.95000000000002</v>
      </c>
      <c r="AI115" s="32">
        <f>IFERROR('σ и σw, МПа'!V115*$BG$2,"-")</f>
        <v>222.95000000000002</v>
      </c>
      <c r="AJ115" s="32">
        <f>IFERROR('σ и σw, МПа'!W115*$BG$2,"-")</f>
        <v>209.95000000000002</v>
      </c>
      <c r="AK115" s="32">
        <f>IFERROR('σ и σw, МПа'!X115*$BG$2,"-")</f>
        <v>204.1</v>
      </c>
      <c r="AL115" s="32">
        <f>IFERROR('σ и σw, МПа'!Y115*$BG$2,"-")</f>
        <v>191.1</v>
      </c>
      <c r="AM115" s="32">
        <f>IFERROR('σ и σw, МПа'!Z115*$BG$2,"-")</f>
        <v>152.75</v>
      </c>
      <c r="AN115" s="32">
        <f>IFERROR('σ и σw, МПа'!AA115*$BG$2,"-")</f>
        <v>152.75</v>
      </c>
      <c r="AO115" s="32" t="str">
        <f>IFERROR('σ и σw, МПа'!AB115*$BG$2,"-")</f>
        <v>-</v>
      </c>
      <c r="AP115" s="33" t="str">
        <f>IFERROR('σ и σw, МПа'!AC115*$BG$2,"-")</f>
        <v>-</v>
      </c>
      <c r="AQ115" s="31">
        <f>IFERROR('σ и σw, МПа'!Q115*$BH$2,"-")</f>
        <v>293.25</v>
      </c>
      <c r="AR115" s="32">
        <f>IFERROR('σ и σw, МПа'!R115*$BH$2,"-")</f>
        <v>291.55</v>
      </c>
      <c r="AS115" s="32">
        <f>IFERROR('σ и σw, МПа'!S115*$BH$2,"-")</f>
        <v>291.55</v>
      </c>
      <c r="AT115" s="32">
        <f>IFERROR('σ и σw, МПа'!T115*$BH$2,"-")</f>
        <v>291.55</v>
      </c>
      <c r="AU115" s="32">
        <f>IFERROR('σ и σw, МПа'!U115*$BH$2,"-")</f>
        <v>291.55</v>
      </c>
      <c r="AV115" s="32">
        <f>IFERROR('σ и σw, МПа'!V115*$BH$2,"-")</f>
        <v>291.55</v>
      </c>
      <c r="AW115" s="32">
        <f>IFERROR('σ и σw, МПа'!W115*$BH$2,"-")</f>
        <v>274.55</v>
      </c>
      <c r="AX115" s="32">
        <f>IFERROR('σ и σw, МПа'!X115*$BH$2,"-")</f>
        <v>266.89999999999998</v>
      </c>
      <c r="AY115" s="32">
        <f>IFERROR('σ и σw, МПа'!Y115*$BH$2,"-")</f>
        <v>249.9</v>
      </c>
      <c r="AZ115" s="32">
        <f>IFERROR('σ и σw, МПа'!Z115*$BH$2,"-")</f>
        <v>199.75</v>
      </c>
      <c r="BA115" s="32">
        <f>IFERROR('σ и σw, МПа'!AA115*$BH$2,"-")</f>
        <v>199.75</v>
      </c>
      <c r="BB115" s="32" t="str">
        <f>IFERROR('σ и σw, МПа'!AB115*$BH$2,"-")</f>
        <v>-</v>
      </c>
      <c r="BC115" s="33" t="str">
        <f>IFERROR('σ и σw, МПа'!AC115*$BH$2,"-")</f>
        <v>-</v>
      </c>
    </row>
    <row r="116" spans="1:55" x14ac:dyDescent="0.25">
      <c r="A116" s="10" t="str">
        <f>INDEX('Обработка исходного'!B:B,ROW($B$3)+4*(ROW($B116)-ROW($B$3)))</f>
        <v>Сталь легированная</v>
      </c>
      <c r="B116" s="47" t="str">
        <f>INDEX('Обработка исходного'!D:D,ROW($B$3)+4*(ROW($B116)-ROW($B$3)))</f>
        <v>15ХМ</v>
      </c>
      <c r="C116" s="27" t="str">
        <f>'Rp0,2, МПа'!C116</f>
        <v>Поковки толщиной или диаметром до 100 мм, КП395*</v>
      </c>
      <c r="D116" s="31">
        <f>IFERROR('σ и σw, МПа'!D116*$BE$2,"-")</f>
        <v>236.53846153846152</v>
      </c>
      <c r="E116" s="32">
        <f>IFERROR('σ и σw, МПа'!E116*$BE$2,"-")</f>
        <v>236.53846153846152</v>
      </c>
      <c r="F116" s="32">
        <f>IFERROR('σ и σw, МПа'!F116*$BE$2,"-")</f>
        <v>236.53846153846152</v>
      </c>
      <c r="G116" s="32">
        <f>IFERROR('σ и σw, МПа'!G116*$BE$2,"-")</f>
        <v>233.84615384615384</v>
      </c>
      <c r="H116" s="32">
        <f>IFERROR('σ и σw, МПа'!H116*$BE$2,"-")</f>
        <v>233.84615384615384</v>
      </c>
      <c r="I116" s="32">
        <f>IFERROR('σ и σw, МПа'!I116*$BE$2,"-")</f>
        <v>226.53846153846152</v>
      </c>
      <c r="J116" s="32">
        <f>IFERROR('σ и σw, МПа'!J116*$BE$2,"-")</f>
        <v>222.69230769230768</v>
      </c>
      <c r="K116" s="32">
        <f>IFERROR('σ и σw, МПа'!K116*$BE$2,"-")</f>
        <v>222.69230769230768</v>
      </c>
      <c r="L116" s="32">
        <f>IFERROR('σ и σw, МПа'!L116*$BE$2,"-")</f>
        <v>222.69230769230768</v>
      </c>
      <c r="M116" s="32">
        <f>IFERROR('σ и σw, МПа'!M116*$BE$2,"-")</f>
        <v>183.33333333333334</v>
      </c>
      <c r="N116" s="32">
        <f>IFERROR('σ и σw, МПа'!N116*$BE$2,"-")</f>
        <v>183.33333333333334</v>
      </c>
      <c r="O116" s="32" t="str">
        <f>IFERROR('σ и σw, МПа'!O116*$BE$2,"-")</f>
        <v>-</v>
      </c>
      <c r="P116" s="33" t="str">
        <f>IFERROR('σ и σw, МПа'!P116*$BE$2,"-")</f>
        <v>-</v>
      </c>
      <c r="Q116" s="31">
        <f>IFERROR('σ и σw, МПа'!D116*$BF$2,"-")</f>
        <v>307.5</v>
      </c>
      <c r="R116" s="32">
        <f>IFERROR('σ и σw, МПа'!E116*$BF$2,"-")</f>
        <v>307.5</v>
      </c>
      <c r="S116" s="32">
        <f>IFERROR('σ и σw, МПа'!F116*$BF$2,"-")</f>
        <v>307.5</v>
      </c>
      <c r="T116" s="32">
        <f>IFERROR('σ и σw, МПа'!G116*$BF$2,"-")</f>
        <v>304</v>
      </c>
      <c r="U116" s="32">
        <f>IFERROR('σ и σw, МПа'!H116*$BF$2,"-")</f>
        <v>304</v>
      </c>
      <c r="V116" s="32">
        <f>IFERROR('σ и σw, МПа'!I116*$BF$2,"-")</f>
        <v>294.5</v>
      </c>
      <c r="W116" s="32">
        <f>IFERROR('σ и σw, МПа'!J116*$BF$2,"-")</f>
        <v>289.5</v>
      </c>
      <c r="X116" s="32">
        <f>IFERROR('σ и σw, МПа'!K116*$BF$2,"-")</f>
        <v>289.5</v>
      </c>
      <c r="Y116" s="32">
        <f>IFERROR('σ и σw, МПа'!L116*$BF$2,"-")</f>
        <v>289.5</v>
      </c>
      <c r="Z116" s="32">
        <f>IFERROR('σ и σw, МПа'!M116*$BF$2,"-")</f>
        <v>238.33333333333334</v>
      </c>
      <c r="AA116" s="32">
        <f>IFERROR('σ и σw, МПа'!N116*$BF$2,"-")</f>
        <v>238.33333333333334</v>
      </c>
      <c r="AB116" s="32" t="str">
        <f>IFERROR('σ и σw, МПа'!O116*$BF$2,"-")</f>
        <v>-</v>
      </c>
      <c r="AC116" s="33" t="str">
        <f>IFERROR('σ и σw, МПа'!P116*$BF$2,"-")</f>
        <v>-</v>
      </c>
      <c r="AD116" s="31">
        <f>IFERROR('σ и σw, МПа'!Q116*$BG$2,"-")</f>
        <v>256.75</v>
      </c>
      <c r="AE116" s="32">
        <f>IFERROR('σ и σw, МПа'!R116*$BG$2,"-")</f>
        <v>256.75</v>
      </c>
      <c r="AF116" s="32">
        <f>IFERROR('σ и σw, МПа'!S116*$BG$2,"-")</f>
        <v>256.75</v>
      </c>
      <c r="AG116" s="32">
        <f>IFERROR('σ и σw, МПа'!T116*$BG$2,"-")</f>
        <v>256.75</v>
      </c>
      <c r="AH116" s="32">
        <f>IFERROR('σ и σw, МПа'!U116*$BG$2,"-")</f>
        <v>256.75</v>
      </c>
      <c r="AI116" s="32">
        <f>IFERROR('σ и σw, МПа'!V116*$BG$2,"-")</f>
        <v>256.75</v>
      </c>
      <c r="AJ116" s="32">
        <f>IFERROR('σ и σw, МПа'!W116*$BG$2,"-")</f>
        <v>242.45000000000002</v>
      </c>
      <c r="AK116" s="32">
        <f>IFERROR('σ и σw, МПа'!X116*$BG$2,"-")</f>
        <v>229.45000000000002</v>
      </c>
      <c r="AL116" s="32">
        <f>IFERROR('σ и σw, МПа'!Y116*$BG$2,"-")</f>
        <v>222.95000000000002</v>
      </c>
      <c r="AM116" s="32">
        <f>IFERROR('σ и σw, МПа'!Z116*$BG$2,"-")</f>
        <v>178.75</v>
      </c>
      <c r="AN116" s="32">
        <f>IFERROR('σ и σw, МПа'!AA116*$BG$2,"-")</f>
        <v>178.75</v>
      </c>
      <c r="AO116" s="32" t="str">
        <f>IFERROR('σ и σw, МПа'!AB116*$BG$2,"-")</f>
        <v>-</v>
      </c>
      <c r="AP116" s="33" t="str">
        <f>IFERROR('σ и σw, МПа'!AC116*$BG$2,"-")</f>
        <v>-</v>
      </c>
      <c r="AQ116" s="31">
        <f>IFERROR('σ и σw, МПа'!Q116*$BH$2,"-")</f>
        <v>335.75</v>
      </c>
      <c r="AR116" s="32">
        <f>IFERROR('σ и σw, МПа'!R116*$BH$2,"-")</f>
        <v>335.75</v>
      </c>
      <c r="AS116" s="32">
        <f>IFERROR('σ и σw, МПа'!S116*$BH$2,"-")</f>
        <v>335.75</v>
      </c>
      <c r="AT116" s="32">
        <f>IFERROR('σ и σw, МПа'!T116*$BH$2,"-")</f>
        <v>335.75</v>
      </c>
      <c r="AU116" s="32">
        <f>IFERROR('σ и σw, МПа'!U116*$BH$2,"-")</f>
        <v>335.75</v>
      </c>
      <c r="AV116" s="32">
        <f>IFERROR('σ и σw, МПа'!V116*$BH$2,"-")</f>
        <v>335.75</v>
      </c>
      <c r="AW116" s="32">
        <f>IFERROR('σ и σw, МПа'!W116*$BH$2,"-")</f>
        <v>317.05</v>
      </c>
      <c r="AX116" s="32">
        <f>IFERROR('σ и σw, МПа'!X116*$BH$2,"-")</f>
        <v>300.05</v>
      </c>
      <c r="AY116" s="32">
        <f>IFERROR('σ и σw, МПа'!Y116*$BH$2,"-")</f>
        <v>291.55</v>
      </c>
      <c r="AZ116" s="32">
        <f>IFERROR('σ и σw, МПа'!Z116*$BH$2,"-")</f>
        <v>233.75</v>
      </c>
      <c r="BA116" s="32">
        <f>IFERROR('σ и σw, МПа'!AA116*$BH$2,"-")</f>
        <v>233.75</v>
      </c>
      <c r="BB116" s="32" t="str">
        <f>IFERROR('σ и σw, МПа'!AB116*$BH$2,"-")</f>
        <v>-</v>
      </c>
      <c r="BC116" s="33" t="str">
        <f>IFERROR('σ и σw, МПа'!AC116*$BH$2,"-")</f>
        <v>-</v>
      </c>
    </row>
    <row r="117" spans="1:55" x14ac:dyDescent="0.25">
      <c r="A117" s="10" t="str">
        <f>INDEX('Обработка исходного'!B:B,ROW($B$3)+4*(ROW($B117)-ROW($B$3)))</f>
        <v>Сталь легированная</v>
      </c>
      <c r="B117" s="47" t="str">
        <f>INDEX('Обработка исходного'!D:D,ROW($B$3)+4*(ROW($B117)-ROW($B$3)))</f>
        <v>15ХМ</v>
      </c>
      <c r="C117" s="27" t="str">
        <f>'Rp0,2, МПа'!C117</f>
        <v>Поковки толщиной или диаметром до 100 мм, КП440*</v>
      </c>
      <c r="D117" s="31">
        <f>IFERROR('σ и σw, МПа'!D117*$BE$2,"-")</f>
        <v>244.23076923076923</v>
      </c>
      <c r="E117" s="32">
        <f>IFERROR('σ и σw, МПа'!E117*$BE$2,"-")</f>
        <v>244.23076923076923</v>
      </c>
      <c r="F117" s="32">
        <f>IFERROR('σ и σw, МПа'!F117*$BE$2,"-")</f>
        <v>244.23076923076923</v>
      </c>
      <c r="G117" s="32">
        <f>IFERROR('σ и σw, МПа'!G117*$BE$2,"-")</f>
        <v>241.53846153846152</v>
      </c>
      <c r="H117" s="32">
        <f>IFERROR('σ и σw, МПа'!H117*$BE$2,"-")</f>
        <v>241.53846153846152</v>
      </c>
      <c r="I117" s="32">
        <f>IFERROR('σ и σw, МПа'!I117*$BE$2,"-")</f>
        <v>233.84615384615384</v>
      </c>
      <c r="J117" s="32">
        <f>IFERROR('σ и σw, МПа'!J117*$BE$2,"-")</f>
        <v>230</v>
      </c>
      <c r="K117" s="32">
        <f>IFERROR('σ и σw, МПа'!K117*$BE$2,"-")</f>
        <v>230</v>
      </c>
      <c r="L117" s="32">
        <f>IFERROR('σ и σw, МПа'!L117*$BE$2,"-")</f>
        <v>230</v>
      </c>
      <c r="M117" s="32">
        <f>IFERROR('σ и σw, МПа'!M117*$BE$2,"-")</f>
        <v>202.66666666666666</v>
      </c>
      <c r="N117" s="32">
        <f>IFERROR('σ и σw, МПа'!N117*$BE$2,"-")</f>
        <v>188.84615384615384</v>
      </c>
      <c r="O117" s="32" t="str">
        <f>IFERROR('σ и σw, МПа'!O117*$BE$2,"-")</f>
        <v>-</v>
      </c>
      <c r="P117" s="33" t="str">
        <f>IFERROR('σ и σw, МПа'!P117*$BE$2,"-")</f>
        <v>-</v>
      </c>
      <c r="Q117" s="31">
        <f>IFERROR('σ и σw, МПа'!D117*$BF$2,"-")</f>
        <v>317.5</v>
      </c>
      <c r="R117" s="32">
        <f>IFERROR('σ и σw, МПа'!E117*$BF$2,"-")</f>
        <v>317.5</v>
      </c>
      <c r="S117" s="32">
        <f>IFERROR('σ и σw, МПа'!F117*$BF$2,"-")</f>
        <v>317.5</v>
      </c>
      <c r="T117" s="32">
        <f>IFERROR('σ и σw, МПа'!G117*$BF$2,"-")</f>
        <v>314</v>
      </c>
      <c r="U117" s="32">
        <f>IFERROR('σ и σw, МПа'!H117*$BF$2,"-")</f>
        <v>314</v>
      </c>
      <c r="V117" s="32">
        <f>IFERROR('σ и σw, МПа'!I117*$BF$2,"-")</f>
        <v>304</v>
      </c>
      <c r="W117" s="32">
        <f>IFERROR('σ и σw, МПа'!J117*$BF$2,"-")</f>
        <v>299</v>
      </c>
      <c r="X117" s="32">
        <f>IFERROR('σ и σw, МПа'!K117*$BF$2,"-")</f>
        <v>299</v>
      </c>
      <c r="Y117" s="32">
        <f>IFERROR('σ и σw, МПа'!L117*$BF$2,"-")</f>
        <v>299</v>
      </c>
      <c r="Z117" s="32">
        <f>IFERROR('σ и σw, МПа'!M117*$BF$2,"-")</f>
        <v>263.46666666666664</v>
      </c>
      <c r="AA117" s="32">
        <f>IFERROR('σ и σw, МПа'!N117*$BF$2,"-")</f>
        <v>245.5</v>
      </c>
      <c r="AB117" s="32" t="str">
        <f>IFERROR('σ и σw, МПа'!O117*$BF$2,"-")</f>
        <v>-</v>
      </c>
      <c r="AC117" s="33" t="str">
        <f>IFERROR('σ и σw, МПа'!P117*$BF$2,"-")</f>
        <v>-</v>
      </c>
      <c r="AD117" s="31">
        <f>IFERROR('σ и σw, МПа'!Q117*$BG$2,"-")</f>
        <v>286</v>
      </c>
      <c r="AE117" s="32">
        <f>IFERROR('σ и σw, МПа'!R117*$BG$2,"-")</f>
        <v>286</v>
      </c>
      <c r="AF117" s="32">
        <f>IFERROR('σ и σw, МПа'!S117*$BG$2,"-")</f>
        <v>286</v>
      </c>
      <c r="AG117" s="32">
        <f>IFERROR('σ и σw, МПа'!T117*$BG$2,"-")</f>
        <v>286</v>
      </c>
      <c r="AH117" s="32">
        <f>IFERROR('σ и σw, МПа'!U117*$BG$2,"-")</f>
        <v>286</v>
      </c>
      <c r="AI117" s="32">
        <f>IFERROR('σ и σw, МПа'!V117*$BG$2,"-")</f>
        <v>286</v>
      </c>
      <c r="AJ117" s="32">
        <f>IFERROR('σ и σw, МПа'!W117*$BG$2,"-")</f>
        <v>274.3</v>
      </c>
      <c r="AK117" s="32">
        <f>IFERROR('σ и σw, МПа'!X117*$BG$2,"-")</f>
        <v>261.3</v>
      </c>
      <c r="AL117" s="32">
        <f>IFERROR('σ и σw, МПа'!Y117*$BG$2,"-")</f>
        <v>248.95000000000002</v>
      </c>
      <c r="AM117" s="32">
        <f>IFERROR('σ и σw, МПа'!Z117*$BG$2,"-")</f>
        <v>197.6</v>
      </c>
      <c r="AN117" s="32">
        <f>IFERROR('σ и σw, МПа'!AA117*$BG$2,"-")</f>
        <v>197.6</v>
      </c>
      <c r="AO117" s="32" t="str">
        <f>IFERROR('σ и σw, МПа'!AB117*$BG$2,"-")</f>
        <v>-</v>
      </c>
      <c r="AP117" s="33" t="str">
        <f>IFERROR('σ и σw, МПа'!AC117*$BG$2,"-")</f>
        <v>-</v>
      </c>
      <c r="AQ117" s="31">
        <f>IFERROR('σ и σw, МПа'!Q117*$BH$2,"-")</f>
        <v>374</v>
      </c>
      <c r="AR117" s="32">
        <f>IFERROR('σ и σw, МПа'!R117*$BH$2,"-")</f>
        <v>374</v>
      </c>
      <c r="AS117" s="32">
        <f>IFERROR('σ и σw, МПа'!S117*$BH$2,"-")</f>
        <v>374</v>
      </c>
      <c r="AT117" s="32">
        <f>IFERROR('σ и σw, МПа'!T117*$BH$2,"-")</f>
        <v>374</v>
      </c>
      <c r="AU117" s="32">
        <f>IFERROR('σ и σw, МПа'!U117*$BH$2,"-")</f>
        <v>374</v>
      </c>
      <c r="AV117" s="32">
        <f>IFERROR('σ и σw, МПа'!V117*$BH$2,"-")</f>
        <v>374</v>
      </c>
      <c r="AW117" s="32">
        <f>IFERROR('σ и σw, МПа'!W117*$BH$2,"-")</f>
        <v>358.7</v>
      </c>
      <c r="AX117" s="32">
        <f>IFERROR('σ и σw, МПа'!X117*$BH$2,"-")</f>
        <v>341.7</v>
      </c>
      <c r="AY117" s="32">
        <f>IFERROR('σ и σw, МПа'!Y117*$BH$2,"-")</f>
        <v>325.55</v>
      </c>
      <c r="AZ117" s="32">
        <f>IFERROR('σ и σw, МПа'!Z117*$BH$2,"-")</f>
        <v>258.39999999999998</v>
      </c>
      <c r="BA117" s="32">
        <f>IFERROR('σ и σw, МПа'!AA117*$BH$2,"-")</f>
        <v>258.39999999999998</v>
      </c>
      <c r="BB117" s="32" t="str">
        <f>IFERROR('σ и σw, МПа'!AB117*$BH$2,"-")</f>
        <v>-</v>
      </c>
      <c r="BC117" s="33" t="str">
        <f>IFERROR('σ и σw, МПа'!AC117*$BH$2,"-")</f>
        <v>-</v>
      </c>
    </row>
    <row r="118" spans="1:55" x14ac:dyDescent="0.25">
      <c r="A118" s="10" t="str">
        <f>INDEX('Обработка исходного'!B:B,ROW($B$3)+4*(ROW($B118)-ROW($B$3)))</f>
        <v>Сталь легированная</v>
      </c>
      <c r="B118" s="47" t="str">
        <f>INDEX('Обработка исходного'!D:D,ROW($B$3)+4*(ROW($B118)-ROW($B$3)))</f>
        <v>15ХМ</v>
      </c>
      <c r="C118" s="27" t="str">
        <f>'Rp0,2, МПа'!C118</f>
        <v>Поковки толщиной или диаметром до 100 мм, КП490*</v>
      </c>
      <c r="D118" s="31">
        <f>IFERROR('σ и σw, МПа'!D118*$BE$2,"-")</f>
        <v>251.92307692307691</v>
      </c>
      <c r="E118" s="32">
        <f>IFERROR('σ и σw, МПа'!E118*$BE$2,"-")</f>
        <v>251.92307692307691</v>
      </c>
      <c r="F118" s="32">
        <f>IFERROR('σ и σw, МПа'!F118*$BE$2,"-")</f>
        <v>251.92307692307691</v>
      </c>
      <c r="G118" s="32">
        <f>IFERROR('σ и σw, МПа'!G118*$BE$2,"-")</f>
        <v>248.84615384615384</v>
      </c>
      <c r="H118" s="32">
        <f>IFERROR('σ и σw, МПа'!H118*$BE$2,"-")</f>
        <v>248.84615384615384</v>
      </c>
      <c r="I118" s="32">
        <f>IFERROR('σ и σw, МПа'!I118*$BE$2,"-")</f>
        <v>241.53846153846152</v>
      </c>
      <c r="J118" s="32">
        <f>IFERROR('σ и σw, МПа'!J118*$BE$2,"-")</f>
        <v>237.69230769230768</v>
      </c>
      <c r="K118" s="32">
        <f>IFERROR('σ и σw, МПа'!K118*$BE$2,"-")</f>
        <v>237.69230769230768</v>
      </c>
      <c r="L118" s="32">
        <f>IFERROR('σ и σw, МПа'!L118*$BE$2,"-")</f>
        <v>237.69230769230768</v>
      </c>
      <c r="M118" s="32">
        <f>IFERROR('σ и σw, МПа'!M118*$BE$2,"-")</f>
        <v>228.66666666666666</v>
      </c>
      <c r="N118" s="32">
        <f>IFERROR('σ и σw, МПа'!N118*$BE$2,"-")</f>
        <v>188.84615384615384</v>
      </c>
      <c r="O118" s="32" t="str">
        <f>IFERROR('σ и σw, МПа'!O118*$BE$2,"-")</f>
        <v>-</v>
      </c>
      <c r="P118" s="33" t="str">
        <f>IFERROR('σ и σw, МПа'!P118*$BE$2,"-")</f>
        <v>-</v>
      </c>
      <c r="Q118" s="31">
        <f>IFERROR('σ и σw, МПа'!D118*$BF$2,"-")</f>
        <v>327.5</v>
      </c>
      <c r="R118" s="32">
        <f>IFERROR('σ и σw, МПа'!E118*$BF$2,"-")</f>
        <v>327.5</v>
      </c>
      <c r="S118" s="32">
        <f>IFERROR('σ и σw, МПа'!F118*$BF$2,"-")</f>
        <v>327.5</v>
      </c>
      <c r="T118" s="32">
        <f>IFERROR('σ и σw, МПа'!G118*$BF$2,"-")</f>
        <v>323.5</v>
      </c>
      <c r="U118" s="32">
        <f>IFERROR('σ и σw, МПа'!H118*$BF$2,"-")</f>
        <v>323.5</v>
      </c>
      <c r="V118" s="32">
        <f>IFERROR('σ и σw, МПа'!I118*$BF$2,"-")</f>
        <v>314</v>
      </c>
      <c r="W118" s="32">
        <f>IFERROR('σ и σw, МПа'!J118*$BF$2,"-")</f>
        <v>309</v>
      </c>
      <c r="X118" s="32">
        <f>IFERROR('σ и σw, МПа'!K118*$BF$2,"-")</f>
        <v>309</v>
      </c>
      <c r="Y118" s="32">
        <f>IFERROR('σ и σw, МПа'!L118*$BF$2,"-")</f>
        <v>309</v>
      </c>
      <c r="Z118" s="32">
        <f>IFERROR('σ и σw, МПа'!M118*$BF$2,"-")</f>
        <v>297.26666666666665</v>
      </c>
      <c r="AA118" s="32">
        <f>IFERROR('σ и σw, МПа'!N118*$BF$2,"-")</f>
        <v>245.5</v>
      </c>
      <c r="AB118" s="32" t="str">
        <f>IFERROR('σ и σw, МПа'!O118*$BF$2,"-")</f>
        <v>-</v>
      </c>
      <c r="AC118" s="33" t="str">
        <f>IFERROR('σ и σw, МПа'!P118*$BF$2,"-")</f>
        <v>-</v>
      </c>
      <c r="AD118" s="31">
        <f>IFERROR('σ и σw, МПа'!Q118*$BG$2,"-")</f>
        <v>318.5</v>
      </c>
      <c r="AE118" s="32">
        <f>IFERROR('σ и σw, МПа'!R118*$BG$2,"-")</f>
        <v>318.5</v>
      </c>
      <c r="AF118" s="32">
        <f>IFERROR('σ и σw, МПа'!S118*$BG$2,"-")</f>
        <v>318.5</v>
      </c>
      <c r="AG118" s="32">
        <f>IFERROR('σ и σw, МПа'!T118*$BG$2,"-")</f>
        <v>318.5</v>
      </c>
      <c r="AH118" s="32">
        <f>IFERROR('σ и σw, МПа'!U118*$BG$2,"-")</f>
        <v>318.5</v>
      </c>
      <c r="AI118" s="32">
        <f>IFERROR('σ и σw, МПа'!V118*$BG$2,"-")</f>
        <v>318.5</v>
      </c>
      <c r="AJ118" s="32">
        <f>IFERROR('σ и σw, МПа'!W118*$BG$2,"-")</f>
        <v>306.15000000000003</v>
      </c>
      <c r="AK118" s="32">
        <f>IFERROR('σ и σw, МПа'!X118*$BG$2,"-")</f>
        <v>293.15000000000003</v>
      </c>
      <c r="AL118" s="32">
        <f>IFERROR('σ и σw, МПа'!Y118*$BG$2,"-")</f>
        <v>274.3</v>
      </c>
      <c r="AM118" s="32">
        <f>IFERROR('σ и σw, МПа'!Z118*$BG$2,"-")</f>
        <v>222.95000000000002</v>
      </c>
      <c r="AN118" s="32">
        <f>IFERROR('σ и σw, МПа'!AA118*$BG$2,"-")</f>
        <v>222.95000000000002</v>
      </c>
      <c r="AO118" s="32" t="str">
        <f>IFERROR('σ и σw, МПа'!AB118*$BG$2,"-")</f>
        <v>-</v>
      </c>
      <c r="AP118" s="33" t="str">
        <f>IFERROR('σ и σw, МПа'!AC118*$BG$2,"-")</f>
        <v>-</v>
      </c>
      <c r="AQ118" s="31">
        <f>IFERROR('σ и σw, МПа'!Q118*$BH$2,"-")</f>
        <v>416.5</v>
      </c>
      <c r="AR118" s="32">
        <f>IFERROR('σ и σw, МПа'!R118*$BH$2,"-")</f>
        <v>416.5</v>
      </c>
      <c r="AS118" s="32">
        <f>IFERROR('σ и σw, МПа'!S118*$BH$2,"-")</f>
        <v>416.5</v>
      </c>
      <c r="AT118" s="32">
        <f>IFERROR('σ и σw, МПа'!T118*$BH$2,"-")</f>
        <v>416.5</v>
      </c>
      <c r="AU118" s="32">
        <f>IFERROR('σ и σw, МПа'!U118*$BH$2,"-")</f>
        <v>416.5</v>
      </c>
      <c r="AV118" s="32">
        <f>IFERROR('σ и σw, МПа'!V118*$BH$2,"-")</f>
        <v>416.5</v>
      </c>
      <c r="AW118" s="32">
        <f>IFERROR('σ и σw, МПа'!W118*$BH$2,"-")</f>
        <v>400.34999999999997</v>
      </c>
      <c r="AX118" s="32">
        <f>IFERROR('σ и σw, МПа'!X118*$BH$2,"-")</f>
        <v>383.34999999999997</v>
      </c>
      <c r="AY118" s="32">
        <f>IFERROR('σ и σw, МПа'!Y118*$BH$2,"-")</f>
        <v>358.7</v>
      </c>
      <c r="AZ118" s="32">
        <f>IFERROR('σ и σw, МПа'!Z118*$BH$2,"-")</f>
        <v>291.55</v>
      </c>
      <c r="BA118" s="32">
        <f>IFERROR('σ и σw, МПа'!AA118*$BH$2,"-")</f>
        <v>291.55</v>
      </c>
      <c r="BB118" s="32" t="str">
        <f>IFERROR('σ и σw, МПа'!AB118*$BH$2,"-")</f>
        <v>-</v>
      </c>
      <c r="BC118" s="33" t="str">
        <f>IFERROR('σ и σw, МПа'!AC118*$BH$2,"-")</f>
        <v>-</v>
      </c>
    </row>
    <row r="119" spans="1:55" x14ac:dyDescent="0.25">
      <c r="A119" s="10" t="str">
        <f>INDEX('Обработка исходного'!B:B,ROW($B$3)+4*(ROW($B119)-ROW($B$3)))</f>
        <v>Сталь легированная</v>
      </c>
      <c r="B119" s="47" t="str">
        <f>INDEX('Обработка исходного'!D:D,ROW($B$3)+4*(ROW($B119)-ROW($B$3)))</f>
        <v>20ХМ</v>
      </c>
      <c r="C119" s="27" t="str">
        <f>'Rp0,2, МПа'!C119</f>
        <v>Поковки толщиной до 100 мм, КП345*</v>
      </c>
      <c r="D119" s="31">
        <f>IFERROR('σ и σw, МПа'!D119*$BE$2,"-")</f>
        <v>226.92307692307691</v>
      </c>
      <c r="E119" s="32">
        <f>IFERROR('σ и σw, МПа'!E119*$BE$2,"-")</f>
        <v>222.69230769230768</v>
      </c>
      <c r="F119" s="32">
        <f>IFERROR('σ и σw, МПа'!F119*$BE$2,"-")</f>
        <v>222.69230769230768</v>
      </c>
      <c r="G119" s="32">
        <f>IFERROR('σ и σw, МПа'!G119*$BE$2,"-")</f>
        <v>218.84615384615384</v>
      </c>
      <c r="H119" s="32">
        <f>IFERROR('σ и σw, МПа'!H119*$BE$2,"-")</f>
        <v>218.84615384615384</v>
      </c>
      <c r="I119" s="32">
        <f>IFERROR('σ и σw, МПа'!I119*$BE$2,"-")</f>
        <v>215</v>
      </c>
      <c r="J119" s="32">
        <f>IFERROR('σ и σw, МПа'!J119*$BE$2,"-")</f>
        <v>215</v>
      </c>
      <c r="K119" s="32">
        <f>IFERROR('σ и σw, МПа'!K119*$BE$2,"-")</f>
        <v>215</v>
      </c>
      <c r="L119" s="32">
        <f>IFERROR('σ и σw, МПа'!L119*$BE$2,"-")</f>
        <v>215</v>
      </c>
      <c r="M119" s="32">
        <f>IFERROR('σ и σw, МПа'!M119*$BE$2,"-")</f>
        <v>192.30769230769229</v>
      </c>
      <c r="N119" s="32">
        <f>IFERROR('σ и σw, МПа'!N119*$BE$2,"-")</f>
        <v>177.30769230769229</v>
      </c>
      <c r="O119" s="32">
        <f>IFERROR('σ и σw, МПа'!O119*$BE$2,"-")</f>
        <v>173.46153846153845</v>
      </c>
      <c r="P119" s="33" t="str">
        <f>IFERROR('σ и σw, МПа'!P119*$BE$2,"-")</f>
        <v>-</v>
      </c>
      <c r="Q119" s="31">
        <f>IFERROR('σ и σw, МПа'!D119*$BF$2,"-")</f>
        <v>295</v>
      </c>
      <c r="R119" s="32">
        <f>IFERROR('σ и σw, МПа'!E119*$BF$2,"-")</f>
        <v>289.5</v>
      </c>
      <c r="S119" s="32">
        <f>IFERROR('σ и σw, МПа'!F119*$BF$2,"-")</f>
        <v>289.5</v>
      </c>
      <c r="T119" s="32">
        <f>IFERROR('σ и σw, МПа'!G119*$BF$2,"-")</f>
        <v>284.5</v>
      </c>
      <c r="U119" s="32">
        <f>IFERROR('σ и σw, МПа'!H119*$BF$2,"-")</f>
        <v>284.5</v>
      </c>
      <c r="V119" s="32">
        <f>IFERROR('σ и σw, МПа'!I119*$BF$2,"-")</f>
        <v>279.5</v>
      </c>
      <c r="W119" s="32">
        <f>IFERROR('σ и σw, МПа'!J119*$BF$2,"-")</f>
        <v>279.5</v>
      </c>
      <c r="X119" s="32">
        <f>IFERROR('σ и σw, МПа'!K119*$BF$2,"-")</f>
        <v>279.5</v>
      </c>
      <c r="Y119" s="32">
        <f>IFERROR('σ и σw, МПа'!L119*$BF$2,"-")</f>
        <v>279.5</v>
      </c>
      <c r="Z119" s="32">
        <f>IFERROR('σ и σw, МПа'!M119*$BF$2,"-")</f>
        <v>250</v>
      </c>
      <c r="AA119" s="32">
        <f>IFERROR('σ и σw, МПа'!N119*$BF$2,"-")</f>
        <v>230.5</v>
      </c>
      <c r="AB119" s="32">
        <f>IFERROR('σ и σw, МПа'!O119*$BF$2,"-")</f>
        <v>225.5</v>
      </c>
      <c r="AC119" s="33" t="str">
        <f>IFERROR('σ и σw, МПа'!P119*$BF$2,"-")</f>
        <v>-</v>
      </c>
      <c r="AD119" s="31">
        <f>IFERROR('σ и σw, МПа'!Q119*$BG$2,"-")</f>
        <v>224.25</v>
      </c>
      <c r="AE119" s="32">
        <f>IFERROR('σ и σw, МПа'!R119*$BG$2,"-")</f>
        <v>224.25</v>
      </c>
      <c r="AF119" s="32">
        <f>IFERROR('σ и σw, МПа'!S119*$BG$2,"-")</f>
        <v>224.25</v>
      </c>
      <c r="AG119" s="32">
        <f>IFERROR('σ и σw, МПа'!T119*$BG$2,"-")</f>
        <v>224.25</v>
      </c>
      <c r="AH119" s="32">
        <f>IFERROR('σ и σw, МПа'!U119*$BG$2,"-")</f>
        <v>216.45000000000002</v>
      </c>
      <c r="AI119" s="32">
        <f>IFERROR('σ и σw, МПа'!V119*$BG$2,"-")</f>
        <v>216.45000000000002</v>
      </c>
      <c r="AJ119" s="32">
        <f>IFERROR('σ и σw, МПа'!W119*$BG$2,"-")</f>
        <v>216.45000000000002</v>
      </c>
      <c r="AK119" s="32">
        <f>IFERROR('σ и σw, МПа'!X119*$BG$2,"-")</f>
        <v>216.45000000000002</v>
      </c>
      <c r="AL119" s="32">
        <f>IFERROR('σ и σw, МПа'!Y119*$BG$2,"-")</f>
        <v>216.45000000000002</v>
      </c>
      <c r="AM119" s="32">
        <f>IFERROR('σ и σw, МПа'!Z119*$BG$2,"-")</f>
        <v>197.6</v>
      </c>
      <c r="AN119" s="32">
        <f>IFERROR('σ и σw, МПа'!AA119*$BG$2,"-")</f>
        <v>184.6</v>
      </c>
      <c r="AO119" s="32">
        <f>IFERROR('σ и σw, МПа'!AB119*$BG$2,"-")</f>
        <v>172.25</v>
      </c>
      <c r="AP119" s="33" t="str">
        <f>IFERROR('σ и σw, МПа'!AC119*$BG$2,"-")</f>
        <v>-</v>
      </c>
      <c r="AQ119" s="31">
        <f>IFERROR('σ и σw, МПа'!Q119*$BH$2,"-")</f>
        <v>293.25</v>
      </c>
      <c r="AR119" s="32">
        <f>IFERROR('σ и σw, МПа'!R119*$BH$2,"-")</f>
        <v>293.25</v>
      </c>
      <c r="AS119" s="32">
        <f>IFERROR('σ и σw, МПа'!S119*$BH$2,"-")</f>
        <v>293.25</v>
      </c>
      <c r="AT119" s="32">
        <f>IFERROR('σ и σw, МПа'!T119*$BH$2,"-")</f>
        <v>293.25</v>
      </c>
      <c r="AU119" s="32">
        <f>IFERROR('σ и σw, МПа'!U119*$BH$2,"-")</f>
        <v>283.05</v>
      </c>
      <c r="AV119" s="32">
        <f>IFERROR('σ и σw, МПа'!V119*$BH$2,"-")</f>
        <v>283.05</v>
      </c>
      <c r="AW119" s="32">
        <f>IFERROR('σ и σw, МПа'!W119*$BH$2,"-")</f>
        <v>283.05</v>
      </c>
      <c r="AX119" s="32">
        <f>IFERROR('σ и σw, МПа'!X119*$BH$2,"-")</f>
        <v>283.05</v>
      </c>
      <c r="AY119" s="32">
        <f>IFERROR('σ и σw, МПа'!Y119*$BH$2,"-")</f>
        <v>283.05</v>
      </c>
      <c r="AZ119" s="32">
        <f>IFERROR('σ и σw, МПа'!Z119*$BH$2,"-")</f>
        <v>258.39999999999998</v>
      </c>
      <c r="BA119" s="32">
        <f>IFERROR('σ и σw, МПа'!AA119*$BH$2,"-")</f>
        <v>241.4</v>
      </c>
      <c r="BB119" s="32">
        <f>IFERROR('σ и σw, МПа'!AB119*$BH$2,"-")</f>
        <v>225.25</v>
      </c>
      <c r="BC119" s="33" t="str">
        <f>IFERROR('σ и σw, МПа'!AC119*$BH$2,"-")</f>
        <v>-</v>
      </c>
    </row>
    <row r="120" spans="1:55" x14ac:dyDescent="0.25">
      <c r="A120" s="10" t="str">
        <f>INDEX('Обработка исходного'!B:B,ROW($B$3)+4*(ROW($B120)-ROW($B$3)))</f>
        <v>Сталь легированная</v>
      </c>
      <c r="B120" s="47" t="str">
        <f>INDEX('Обработка исходного'!D:D,ROW($B$3)+4*(ROW($B120)-ROW($B$3)))</f>
        <v>20ХМ</v>
      </c>
      <c r="C120" s="27" t="str">
        <f>'Rp0,2, МПа'!C120</f>
        <v>Поковки толщиной до 50 мм, КП395*</v>
      </c>
      <c r="D120" s="31">
        <f>IFERROR('σ и σw, МПа'!D120*$BE$2,"-")</f>
        <v>236.53846153846152</v>
      </c>
      <c r="E120" s="32">
        <f>IFERROR('σ и σw, МПа'!E120*$BE$2,"-")</f>
        <v>233.84615384615384</v>
      </c>
      <c r="F120" s="32">
        <f>IFERROR('σ и σw, МПа'!F120*$BE$2,"-")</f>
        <v>233.84615384615384</v>
      </c>
      <c r="G120" s="32">
        <f>IFERROR('σ и σw, МПа'!G120*$BE$2,"-")</f>
        <v>230</v>
      </c>
      <c r="H120" s="32">
        <f>IFERROR('σ и σw, МПа'!H120*$BE$2,"-")</f>
        <v>230</v>
      </c>
      <c r="I120" s="32">
        <f>IFERROR('σ и σw, МПа'!I120*$BE$2,"-")</f>
        <v>226.53846153846152</v>
      </c>
      <c r="J120" s="32">
        <f>IFERROR('σ и σw, МПа'!J120*$BE$2,"-")</f>
        <v>226.53846153846152</v>
      </c>
      <c r="K120" s="32">
        <f>IFERROR('σ и σw, МПа'!K120*$BE$2,"-")</f>
        <v>226.53846153846152</v>
      </c>
      <c r="L120" s="32">
        <f>IFERROR('σ и σw, МПа'!L120*$BE$2,"-")</f>
        <v>226.53846153846152</v>
      </c>
      <c r="M120" s="32">
        <f>IFERROR('σ и σw, МПа'!M120*$BE$2,"-")</f>
        <v>185</v>
      </c>
      <c r="N120" s="32">
        <f>IFERROR('σ и σw, МПа'!N120*$BE$2,"-")</f>
        <v>181.15384615384616</v>
      </c>
      <c r="O120" s="32" t="str">
        <f>IFERROR('σ и σw, МПа'!O120*$BE$2,"-")</f>
        <v>-</v>
      </c>
      <c r="P120" s="33" t="str">
        <f>IFERROR('σ и σw, МПа'!P120*$BE$2,"-")</f>
        <v>-</v>
      </c>
      <c r="Q120" s="31">
        <f>IFERROR('σ и σw, МПа'!D120*$BF$2,"-")</f>
        <v>307.5</v>
      </c>
      <c r="R120" s="32">
        <f>IFERROR('σ и σw, МПа'!E120*$BF$2,"-")</f>
        <v>304</v>
      </c>
      <c r="S120" s="32">
        <f>IFERROR('σ и σw, МПа'!F120*$BF$2,"-")</f>
        <v>304</v>
      </c>
      <c r="T120" s="32">
        <f>IFERROR('σ и σw, МПа'!G120*$BF$2,"-")</f>
        <v>299</v>
      </c>
      <c r="U120" s="32">
        <f>IFERROR('σ и σw, МПа'!H120*$BF$2,"-")</f>
        <v>299</v>
      </c>
      <c r="V120" s="32">
        <f>IFERROR('σ и σw, МПа'!I120*$BF$2,"-")</f>
        <v>294.5</v>
      </c>
      <c r="W120" s="32">
        <f>IFERROR('σ и σw, МПа'!J120*$BF$2,"-")</f>
        <v>294.5</v>
      </c>
      <c r="X120" s="32">
        <f>IFERROR('σ и σw, МПа'!K120*$BF$2,"-")</f>
        <v>294.5</v>
      </c>
      <c r="Y120" s="32">
        <f>IFERROR('σ и σw, МПа'!L120*$BF$2,"-")</f>
        <v>294.5</v>
      </c>
      <c r="Z120" s="32">
        <f>IFERROR('σ и σw, МПа'!M120*$BF$2,"-")</f>
        <v>240.5</v>
      </c>
      <c r="AA120" s="32">
        <f>IFERROR('σ и σw, МПа'!N120*$BF$2,"-")</f>
        <v>235.50000000000003</v>
      </c>
      <c r="AB120" s="32" t="str">
        <f>IFERROR('σ и σw, МПа'!O120*$BF$2,"-")</f>
        <v>-</v>
      </c>
      <c r="AC120" s="33" t="str">
        <f>IFERROR('σ и σw, МПа'!P120*$BF$2,"-")</f>
        <v>-</v>
      </c>
      <c r="AD120" s="31">
        <f>IFERROR('σ и σw, МПа'!Q120*$BG$2,"-")</f>
        <v>256.75</v>
      </c>
      <c r="AE120" s="32">
        <f>IFERROR('σ и σw, МПа'!R120*$BG$2,"-")</f>
        <v>256.75</v>
      </c>
      <c r="AF120" s="32">
        <f>IFERROR('σ и σw, МПа'!S120*$BG$2,"-")</f>
        <v>256.75</v>
      </c>
      <c r="AG120" s="32">
        <f>IFERROR('σ и σw, МПа'!T120*$BG$2,"-")</f>
        <v>256.75</v>
      </c>
      <c r="AH120" s="32">
        <f>IFERROR('σ и σw, МПа'!U120*$BG$2,"-")</f>
        <v>248.95000000000002</v>
      </c>
      <c r="AI120" s="32">
        <f>IFERROR('σ и σw, МПа'!V120*$BG$2,"-")</f>
        <v>248.95000000000002</v>
      </c>
      <c r="AJ120" s="32">
        <f>IFERROR('σ и σw, МПа'!W120*$BG$2,"-")</f>
        <v>248.95000000000002</v>
      </c>
      <c r="AK120" s="32">
        <f>IFERROR('σ и σw, МПа'!X120*$BG$2,"-")</f>
        <v>248.95000000000002</v>
      </c>
      <c r="AL120" s="32">
        <f>IFERROR('σ и σw, МПа'!Y120*$BG$2,"-")</f>
        <v>222.95000000000002</v>
      </c>
      <c r="AM120" s="32">
        <f>IFERROR('σ и σw, МПа'!Z120*$BG$2,"-")</f>
        <v>209.95000000000002</v>
      </c>
      <c r="AN120" s="32">
        <f>IFERROR('σ и σw, МПа'!AA120*$BG$2,"-")</f>
        <v>197.6</v>
      </c>
      <c r="AO120" s="32" t="str">
        <f>IFERROR('σ и σw, МПа'!AB120*$BG$2,"-")</f>
        <v>-</v>
      </c>
      <c r="AP120" s="33" t="str">
        <f>IFERROR('σ и σw, МПа'!AC120*$BG$2,"-")</f>
        <v>-</v>
      </c>
      <c r="AQ120" s="31">
        <f>IFERROR('σ и σw, МПа'!Q120*$BH$2,"-")</f>
        <v>335.75</v>
      </c>
      <c r="AR120" s="32">
        <f>IFERROR('σ и σw, МПа'!R120*$BH$2,"-")</f>
        <v>335.75</v>
      </c>
      <c r="AS120" s="32">
        <f>IFERROR('σ и σw, МПа'!S120*$BH$2,"-")</f>
        <v>335.75</v>
      </c>
      <c r="AT120" s="32">
        <f>IFERROR('σ и σw, МПа'!T120*$BH$2,"-")</f>
        <v>335.75</v>
      </c>
      <c r="AU120" s="32">
        <f>IFERROR('σ и σw, МПа'!U120*$BH$2,"-")</f>
        <v>325.55</v>
      </c>
      <c r="AV120" s="32">
        <f>IFERROR('σ и σw, МПа'!V120*$BH$2,"-")</f>
        <v>325.55</v>
      </c>
      <c r="AW120" s="32">
        <f>IFERROR('σ и σw, МПа'!W120*$BH$2,"-")</f>
        <v>325.55</v>
      </c>
      <c r="AX120" s="32">
        <f>IFERROR('σ и σw, МПа'!X120*$BH$2,"-")</f>
        <v>325.55</v>
      </c>
      <c r="AY120" s="32">
        <f>IFERROR('σ и σw, МПа'!Y120*$BH$2,"-")</f>
        <v>291.55</v>
      </c>
      <c r="AZ120" s="32">
        <f>IFERROR('σ и σw, МПа'!Z120*$BH$2,"-")</f>
        <v>274.55</v>
      </c>
      <c r="BA120" s="32">
        <f>IFERROR('σ и σw, МПа'!AA120*$BH$2,"-")</f>
        <v>258.39999999999998</v>
      </c>
      <c r="BB120" s="32" t="str">
        <f>IFERROR('σ и σw, МПа'!AB120*$BH$2,"-")</f>
        <v>-</v>
      </c>
      <c r="BC120" s="33" t="str">
        <f>IFERROR('σ и σw, МПа'!AC120*$BH$2,"-")</f>
        <v>-</v>
      </c>
    </row>
    <row r="121" spans="1:55" x14ac:dyDescent="0.25">
      <c r="A121" s="10" t="str">
        <f>INDEX('Обработка исходного'!B:B,ROW($B$3)+4*(ROW($B121)-ROW($B$3)))</f>
        <v>Сталь легированная</v>
      </c>
      <c r="B121" s="47" t="str">
        <f>INDEX('Обработка исходного'!D:D,ROW($B$3)+4*(ROW($B121)-ROW($B$3)))</f>
        <v>20ХМА</v>
      </c>
      <c r="C121" s="27" t="str">
        <f>'Rp0,2, МПа'!C121</f>
        <v>Поковки и листы толщиной от 150 до 300 мм, КП345*</v>
      </c>
      <c r="D121" s="31">
        <f>IFERROR('σ и σw, МПа'!D121*$BE$2,"-")</f>
        <v>226.92307692307691</v>
      </c>
      <c r="E121" s="32">
        <f>IFERROR('σ и σw, МПа'!E121*$BE$2,"-")</f>
        <v>221.53846153846152</v>
      </c>
      <c r="F121" s="32">
        <f>IFERROR('σ и σw, МПа'!F121*$BE$2,"-")</f>
        <v>209.23076923076923</v>
      </c>
      <c r="G121" s="32">
        <f>IFERROR('σ и σw, МПа'!G121*$BE$2,"-")</f>
        <v>200</v>
      </c>
      <c r="H121" s="32">
        <f>IFERROR('σ и σw, МПа'!H121*$BE$2,"-")</f>
        <v>186.15384615384616</v>
      </c>
      <c r="I121" s="32">
        <f>IFERROR('σ и σw, МПа'!I121*$BE$2,"-")</f>
        <v>173.84615384615384</v>
      </c>
      <c r="J121" s="32">
        <f>IFERROR('σ и σw, МПа'!J121*$BE$2,"-")</f>
        <v>169.23076923076923</v>
      </c>
      <c r="K121" s="32">
        <f>IFERROR('σ и σw, МПа'!K121*$BE$2,"-")</f>
        <v>150.76923076923077</v>
      </c>
      <c r="L121" s="32">
        <f>IFERROR('σ и σw, МПа'!L121*$BE$2,"-")</f>
        <v>136.92307692307691</v>
      </c>
      <c r="M121" s="32">
        <f>IFERROR('σ и σw, МПа'!M121*$BE$2,"-")</f>
        <v>124.23076923076923</v>
      </c>
      <c r="N121" s="32">
        <f>IFERROR('σ и σw, МПа'!N121*$BE$2,"-")</f>
        <v>110.76923076923076</v>
      </c>
      <c r="O121" s="32" t="str">
        <f>IFERROR('σ и σw, МПа'!O121*$BE$2,"-")</f>
        <v>-</v>
      </c>
      <c r="P121" s="33" t="str">
        <f>IFERROR('σ и σw, МПа'!P121*$BE$2,"-")</f>
        <v>-</v>
      </c>
      <c r="Q121" s="31">
        <f>IFERROR('σ и σw, МПа'!D121*$BF$2,"-")</f>
        <v>295</v>
      </c>
      <c r="R121" s="32">
        <f>IFERROR('σ и σw, МПа'!E121*$BF$2,"-")</f>
        <v>288</v>
      </c>
      <c r="S121" s="32">
        <f>IFERROR('σ и σw, МПа'!F121*$BF$2,"-")</f>
        <v>272</v>
      </c>
      <c r="T121" s="32">
        <f>IFERROR('σ и σw, МПа'!G121*$BF$2,"-")</f>
        <v>260</v>
      </c>
      <c r="U121" s="32">
        <f>IFERROR('σ и σw, МПа'!H121*$BF$2,"-")</f>
        <v>242.00000000000003</v>
      </c>
      <c r="V121" s="32">
        <f>IFERROR('σ и σw, МПа'!I121*$BF$2,"-")</f>
        <v>226</v>
      </c>
      <c r="W121" s="32">
        <f>IFERROR('σ и σw, МПа'!J121*$BF$2,"-")</f>
        <v>220</v>
      </c>
      <c r="X121" s="32">
        <f>IFERROR('σ и σw, МПа'!K121*$BF$2,"-")</f>
        <v>196</v>
      </c>
      <c r="Y121" s="32">
        <f>IFERROR('σ и σw, МПа'!L121*$BF$2,"-")</f>
        <v>177.99999999999997</v>
      </c>
      <c r="Z121" s="32">
        <f>IFERROR('σ и σw, МПа'!M121*$BF$2,"-")</f>
        <v>161.5</v>
      </c>
      <c r="AA121" s="32">
        <f>IFERROR('σ и σw, МПа'!N121*$BF$2,"-")</f>
        <v>144</v>
      </c>
      <c r="AB121" s="32" t="str">
        <f>IFERROR('σ и σw, МПа'!O121*$BF$2,"-")</f>
        <v>-</v>
      </c>
      <c r="AC121" s="33" t="str">
        <f>IFERROR('σ и σw, МПа'!P121*$BF$2,"-")</f>
        <v>-</v>
      </c>
      <c r="AD121" s="31">
        <f>IFERROR('σ и σw, МПа'!Q121*$BG$2,"-")</f>
        <v>224.25</v>
      </c>
      <c r="AE121" s="32">
        <f>IFERROR('σ и σw, МПа'!R121*$BG$2,"-")</f>
        <v>224.25</v>
      </c>
      <c r="AF121" s="32">
        <f>IFERROR('σ и σw, МПа'!S121*$BG$2,"-")</f>
        <v>220.35</v>
      </c>
      <c r="AG121" s="32">
        <f>IFERROR('σ и σw, МПа'!T121*$BG$2,"-")</f>
        <v>216.45000000000002</v>
      </c>
      <c r="AH121" s="32">
        <f>IFERROR('σ и σw, МПа'!U121*$BG$2,"-")</f>
        <v>209.95000000000002</v>
      </c>
      <c r="AI121" s="32">
        <f>IFERROR('σ и σw, МПа'!V121*$BG$2,"-")</f>
        <v>205.4</v>
      </c>
      <c r="AJ121" s="32">
        <f>IFERROR('σ и σw, МПа'!W121*$BG$2,"-")</f>
        <v>197.6</v>
      </c>
      <c r="AK121" s="32">
        <f>IFERROR('σ и σw, МПа'!X121*$BG$2,"-")</f>
        <v>191.1</v>
      </c>
      <c r="AL121" s="32">
        <f>IFERROR('σ и σw, МПа'!Y121*$BG$2,"-")</f>
        <v>191.1</v>
      </c>
      <c r="AM121" s="32">
        <f>IFERROR('σ и σw, МПа'!Z121*$BG$2,"-")</f>
        <v>174.20000000000002</v>
      </c>
      <c r="AN121" s="32">
        <f>IFERROR('σ и σw, МПа'!AA121*$BG$2,"-")</f>
        <v>161.20000000000002</v>
      </c>
      <c r="AO121" s="32" t="str">
        <f>IFERROR('σ и σw, МПа'!AB121*$BG$2,"-")</f>
        <v>-</v>
      </c>
      <c r="AP121" s="33" t="str">
        <f>IFERROR('σ и σw, МПа'!AC121*$BG$2,"-")</f>
        <v>-</v>
      </c>
      <c r="AQ121" s="31">
        <f>IFERROR('σ и σw, МПа'!Q121*$BH$2,"-")</f>
        <v>293.25</v>
      </c>
      <c r="AR121" s="32">
        <f>IFERROR('σ и σw, МПа'!R121*$BH$2,"-")</f>
        <v>293.25</v>
      </c>
      <c r="AS121" s="32">
        <f>IFERROR('σ и σw, МПа'!S121*$BH$2,"-")</f>
        <v>288.14999999999998</v>
      </c>
      <c r="AT121" s="32">
        <f>IFERROR('σ и σw, МПа'!T121*$BH$2,"-")</f>
        <v>283.05</v>
      </c>
      <c r="AU121" s="32">
        <f>IFERROR('σ и σw, МПа'!U121*$BH$2,"-")</f>
        <v>274.55</v>
      </c>
      <c r="AV121" s="32">
        <f>IFERROR('σ и σw, МПа'!V121*$BH$2,"-")</f>
        <v>268.59999999999997</v>
      </c>
      <c r="AW121" s="32">
        <f>IFERROR('σ и σw, МПа'!W121*$BH$2,"-")</f>
        <v>258.39999999999998</v>
      </c>
      <c r="AX121" s="32">
        <f>IFERROR('σ и σw, МПа'!X121*$BH$2,"-")</f>
        <v>249.9</v>
      </c>
      <c r="AY121" s="32">
        <f>IFERROR('σ и σw, МПа'!Y121*$BH$2,"-")</f>
        <v>249.9</v>
      </c>
      <c r="AZ121" s="32">
        <f>IFERROR('σ и σw, МПа'!Z121*$BH$2,"-")</f>
        <v>227.79999999999998</v>
      </c>
      <c r="BA121" s="32">
        <f>IFERROR('σ и σw, МПа'!AA121*$BH$2,"-")</f>
        <v>210.79999999999998</v>
      </c>
      <c r="BB121" s="32" t="str">
        <f>IFERROR('σ и σw, МПа'!AB121*$BH$2,"-")</f>
        <v>-</v>
      </c>
      <c r="BC121" s="33" t="str">
        <f>IFERROR('σ и σw, МПа'!AC121*$BH$2,"-")</f>
        <v>-</v>
      </c>
    </row>
    <row r="122" spans="1:55" x14ac:dyDescent="0.25">
      <c r="A122" s="10" t="str">
        <f>INDEX('Обработка исходного'!B:B,ROW($B$3)+4*(ROW($B122)-ROW($B$3)))</f>
        <v>Сталь легированная</v>
      </c>
      <c r="B122" s="47" t="str">
        <f>INDEX('Обработка исходного'!D:D,ROW($B$3)+4*(ROW($B122)-ROW($B$3)))</f>
        <v>20ХМА</v>
      </c>
      <c r="C122" s="27" t="str">
        <f>'Rp0,2, МПа'!C122</f>
        <v>Поковки и листы толщиной до 150 мм, КП440*</v>
      </c>
      <c r="D122" s="31">
        <f>IFERROR('σ и σw, МПа'!D122*$BE$2,"-")</f>
        <v>244.23076923076923</v>
      </c>
      <c r="E122" s="32">
        <f>IFERROR('σ и σw, МПа'!E122*$BE$2,"-")</f>
        <v>241.53846153846152</v>
      </c>
      <c r="F122" s="32">
        <f>IFERROR('σ и σw, МПа'!F122*$BE$2,"-")</f>
        <v>241.53846153846152</v>
      </c>
      <c r="G122" s="32">
        <f>IFERROR('σ и σw, МПа'!G122*$BE$2,"-")</f>
        <v>237.69230769230768</v>
      </c>
      <c r="H122" s="32">
        <f>IFERROR('σ и σw, МПа'!H122*$BE$2,"-")</f>
        <v>226.15384615384613</v>
      </c>
      <c r="I122" s="32">
        <f>IFERROR('σ и σw, МПа'!I122*$BE$2,"-")</f>
        <v>207.69230769230768</v>
      </c>
      <c r="J122" s="32">
        <f>IFERROR('σ и σw, МПа'!J122*$BE$2,"-")</f>
        <v>198.46153846153845</v>
      </c>
      <c r="K122" s="32">
        <f>IFERROR('σ и σw, МПа'!K122*$BE$2,"-")</f>
        <v>188.46153846153845</v>
      </c>
      <c r="L122" s="32">
        <f>IFERROR('σ и σw, МПа'!L122*$BE$2,"-")</f>
        <v>176.92307692307691</v>
      </c>
      <c r="M122" s="32">
        <f>IFERROR('σ и σw, МПа'!M122*$BE$2,"-")</f>
        <v>161.53846153846152</v>
      </c>
      <c r="N122" s="32">
        <f>IFERROR('σ и σw, МПа'!N122*$BE$2,"-")</f>
        <v>146.15384615384616</v>
      </c>
      <c r="O122" s="32" t="str">
        <f>IFERROR('σ и σw, МПа'!O122*$BE$2,"-")</f>
        <v>-</v>
      </c>
      <c r="P122" s="33" t="str">
        <f>IFERROR('σ и σw, МПа'!P122*$BE$2,"-")</f>
        <v>-</v>
      </c>
      <c r="Q122" s="31">
        <f>IFERROR('σ и σw, МПа'!D122*$BF$2,"-")</f>
        <v>317.5</v>
      </c>
      <c r="R122" s="32">
        <f>IFERROR('σ и σw, МПа'!E122*$BF$2,"-")</f>
        <v>314</v>
      </c>
      <c r="S122" s="32">
        <f>IFERROR('σ и σw, МПа'!F122*$BF$2,"-")</f>
        <v>314</v>
      </c>
      <c r="T122" s="32">
        <f>IFERROR('σ и σw, МПа'!G122*$BF$2,"-")</f>
        <v>309</v>
      </c>
      <c r="U122" s="32">
        <f>IFERROR('σ и σw, МПа'!H122*$BF$2,"-")</f>
        <v>294</v>
      </c>
      <c r="V122" s="32">
        <f>IFERROR('σ и σw, МПа'!I122*$BF$2,"-")</f>
        <v>270</v>
      </c>
      <c r="W122" s="32">
        <f>IFERROR('σ и σw, МПа'!J122*$BF$2,"-")</f>
        <v>258</v>
      </c>
      <c r="X122" s="32">
        <f>IFERROR('σ и σw, МПа'!K122*$BF$2,"-")</f>
        <v>245</v>
      </c>
      <c r="Y122" s="32">
        <f>IFERROR('σ и σw, МПа'!L122*$BF$2,"-")</f>
        <v>229.99999999999997</v>
      </c>
      <c r="Z122" s="32">
        <f>IFERROR('σ и σw, МПа'!M122*$BF$2,"-")</f>
        <v>209.99999999999997</v>
      </c>
      <c r="AA122" s="32">
        <f>IFERROR('σ и σw, МПа'!N122*$BF$2,"-")</f>
        <v>190.00000000000003</v>
      </c>
      <c r="AB122" s="32" t="str">
        <f>IFERROR('σ и σw, МПа'!O122*$BF$2,"-")</f>
        <v>-</v>
      </c>
      <c r="AC122" s="33" t="str">
        <f>IFERROR('σ и σw, МПа'!P122*$BF$2,"-")</f>
        <v>-</v>
      </c>
      <c r="AD122" s="31">
        <f>IFERROR('σ и σw, МПа'!Q122*$BG$2,"-")</f>
        <v>286</v>
      </c>
      <c r="AE122" s="32">
        <f>IFERROR('σ и σw, МПа'!R122*$BG$2,"-")</f>
        <v>286</v>
      </c>
      <c r="AF122" s="32">
        <f>IFERROR('σ и σw, МПа'!S122*$BG$2,"-")</f>
        <v>286</v>
      </c>
      <c r="AG122" s="32">
        <f>IFERROR('σ и σw, МПа'!T122*$BG$2,"-")</f>
        <v>282.75</v>
      </c>
      <c r="AH122" s="32">
        <f>IFERROR('σ и σw, МПа'!U122*$BG$2,"-")</f>
        <v>278.2</v>
      </c>
      <c r="AI122" s="32">
        <f>IFERROR('σ и σw, МПа'!V122*$BG$2,"-")</f>
        <v>273</v>
      </c>
      <c r="AJ122" s="32">
        <f>IFERROR('σ и σw, МПа'!W122*$BG$2,"-")</f>
        <v>261.3</v>
      </c>
      <c r="AK122" s="32">
        <f>IFERROR('σ и σw, МПа'!X122*$BG$2,"-")</f>
        <v>254.8</v>
      </c>
      <c r="AL122" s="32">
        <f>IFERROR('σ и σw, МПа'!Y122*$BG$2,"-")</f>
        <v>241.8</v>
      </c>
      <c r="AM122" s="32">
        <f>IFERROR('σ и σw, МПа'!Z122*$BG$2,"-")</f>
        <v>226.20000000000002</v>
      </c>
      <c r="AN122" s="32">
        <f>IFERROR('σ и σw, МПа'!AA122*$BG$2,"-")</f>
        <v>209.95000000000002</v>
      </c>
      <c r="AO122" s="32" t="str">
        <f>IFERROR('σ и σw, МПа'!AB122*$BG$2,"-")</f>
        <v>-</v>
      </c>
      <c r="AP122" s="33" t="str">
        <f>IFERROR('σ и σw, МПа'!AC122*$BG$2,"-")</f>
        <v>-</v>
      </c>
      <c r="AQ122" s="31">
        <f>IFERROR('σ и σw, МПа'!Q122*$BH$2,"-")</f>
        <v>374</v>
      </c>
      <c r="AR122" s="32">
        <f>IFERROR('σ и σw, МПа'!R122*$BH$2,"-")</f>
        <v>374</v>
      </c>
      <c r="AS122" s="32">
        <f>IFERROR('σ и σw, МПа'!S122*$BH$2,"-")</f>
        <v>374</v>
      </c>
      <c r="AT122" s="32">
        <f>IFERROR('σ и σw, МПа'!T122*$BH$2,"-")</f>
        <v>369.75</v>
      </c>
      <c r="AU122" s="32">
        <f>IFERROR('σ и σw, МПа'!U122*$BH$2,"-")</f>
        <v>363.8</v>
      </c>
      <c r="AV122" s="32">
        <f>IFERROR('σ и σw, МПа'!V122*$BH$2,"-")</f>
        <v>357</v>
      </c>
      <c r="AW122" s="32">
        <f>IFERROR('σ и σw, МПа'!W122*$BH$2,"-")</f>
        <v>341.7</v>
      </c>
      <c r="AX122" s="32">
        <f>IFERROR('σ и σw, МПа'!X122*$BH$2,"-")</f>
        <v>333.2</v>
      </c>
      <c r="AY122" s="32">
        <f>IFERROR('σ и σw, МПа'!Y122*$BH$2,"-")</f>
        <v>316.2</v>
      </c>
      <c r="AZ122" s="32">
        <f>IFERROR('σ и σw, МПа'!Z122*$BH$2,"-")</f>
        <v>295.8</v>
      </c>
      <c r="BA122" s="32">
        <f>IFERROR('σ и σw, МПа'!AA122*$BH$2,"-")</f>
        <v>274.55</v>
      </c>
      <c r="BB122" s="32" t="str">
        <f>IFERROR('σ и σw, МПа'!AB122*$BH$2,"-")</f>
        <v>-</v>
      </c>
      <c r="BC122" s="33" t="str">
        <f>IFERROR('σ и σw, МПа'!AC122*$BH$2,"-")</f>
        <v>-</v>
      </c>
    </row>
    <row r="123" spans="1:55" x14ac:dyDescent="0.25">
      <c r="A123" s="10" t="str">
        <f>INDEX('Обработка исходного'!B:B,ROW($B$3)+4*(ROW($B123)-ROW($B$3)))</f>
        <v>Сталь легированная</v>
      </c>
      <c r="B123" s="47" t="str">
        <f>INDEX('Обработка исходного'!D:D,ROW($B$3)+4*(ROW($B123)-ROW($B$3)))</f>
        <v>20ХМЛ</v>
      </c>
      <c r="C123" s="27" t="str">
        <f>'Rp0,2, МПа'!C123</f>
        <v>Отливки</v>
      </c>
      <c r="D123" s="31">
        <f>IFERROR('σ и σw, МПа'!D123*$BE$2,"-")</f>
        <v>192.30769230769229</v>
      </c>
      <c r="E123" s="32">
        <f>IFERROR('σ и σw, МПа'!E123*$BE$2,"-")</f>
        <v>188.46153846153845</v>
      </c>
      <c r="F123" s="32">
        <f>IFERROR('σ и σw, МПа'!F123*$BE$2,"-")</f>
        <v>184.61538461538461</v>
      </c>
      <c r="G123" s="32">
        <f>IFERROR('σ и σw, МПа'!G123*$BE$2,"-")</f>
        <v>182.69230769230768</v>
      </c>
      <c r="H123" s="32">
        <f>IFERROR('σ и σw, МПа'!H123*$BE$2,"-")</f>
        <v>180.76923076923077</v>
      </c>
      <c r="I123" s="32">
        <f>IFERROR('σ и σw, МПа'!I123*$BE$2,"-")</f>
        <v>176.92307692307691</v>
      </c>
      <c r="J123" s="32">
        <f>IFERROR('σ и σw, МПа'!J123*$BE$2,"-")</f>
        <v>173.07692307692307</v>
      </c>
      <c r="K123" s="32">
        <f>IFERROR('σ и σw, МПа'!K123*$BE$2,"-")</f>
        <v>169.23076923076923</v>
      </c>
      <c r="L123" s="32">
        <f>IFERROR('σ и σw, МПа'!L123*$BE$2,"-")</f>
        <v>165.38461538461539</v>
      </c>
      <c r="M123" s="32">
        <f>IFERROR('σ и σw, МПа'!M123*$BE$2,"-")</f>
        <v>163.46153846153845</v>
      </c>
      <c r="N123" s="32">
        <f>IFERROR('σ и σw, МПа'!N123*$BE$2,"-")</f>
        <v>157.69230769230768</v>
      </c>
      <c r="O123" s="32" t="str">
        <f>IFERROR('σ и σw, МПа'!O123*$BE$2,"-")</f>
        <v>-</v>
      </c>
      <c r="P123" s="33" t="str">
        <f>IFERROR('σ и σw, МПа'!P123*$BE$2,"-")</f>
        <v>-</v>
      </c>
      <c r="Q123" s="31">
        <f>IFERROR('σ и σw, МПа'!D123*$BF$2,"-")</f>
        <v>250</v>
      </c>
      <c r="R123" s="32">
        <f>IFERROR('σ и σw, МПа'!E123*$BF$2,"-")</f>
        <v>245</v>
      </c>
      <c r="S123" s="32">
        <f>IFERROR('σ и σw, МПа'!F123*$BF$2,"-")</f>
        <v>240</v>
      </c>
      <c r="T123" s="32">
        <f>IFERROR('σ и σw, МПа'!G123*$BF$2,"-")</f>
        <v>237.5</v>
      </c>
      <c r="U123" s="32">
        <f>IFERROR('σ и σw, МПа'!H123*$BF$2,"-")</f>
        <v>235</v>
      </c>
      <c r="V123" s="32">
        <f>IFERROR('σ и σw, МПа'!I123*$BF$2,"-")</f>
        <v>229.99999999999997</v>
      </c>
      <c r="W123" s="32">
        <f>IFERROR('σ и σw, МПа'!J123*$BF$2,"-")</f>
        <v>225</v>
      </c>
      <c r="X123" s="32">
        <f>IFERROR('σ и σw, МПа'!K123*$BF$2,"-")</f>
        <v>220</v>
      </c>
      <c r="Y123" s="32">
        <f>IFERROR('σ и σw, МПа'!L123*$BF$2,"-")</f>
        <v>215</v>
      </c>
      <c r="Z123" s="32">
        <f>IFERROR('σ и σw, МПа'!M123*$BF$2,"-")</f>
        <v>212.5</v>
      </c>
      <c r="AA123" s="32">
        <f>IFERROR('σ и σw, МПа'!N123*$BF$2,"-")</f>
        <v>205</v>
      </c>
      <c r="AB123" s="32" t="str">
        <f>IFERROR('σ и σw, МПа'!O123*$BF$2,"-")</f>
        <v>-</v>
      </c>
      <c r="AC123" s="33" t="str">
        <f>IFERROR('σ и σw, МПа'!P123*$BF$2,"-")</f>
        <v>-</v>
      </c>
      <c r="AD123" s="31">
        <f>IFERROR('σ и σw, МПа'!Q123*$BG$2,"-")</f>
        <v>260</v>
      </c>
      <c r="AE123" s="32">
        <f>IFERROR('σ и σw, МПа'!R123*$BG$2,"-")</f>
        <v>256.75</v>
      </c>
      <c r="AF123" s="32">
        <f>IFERROR('σ и σw, МПа'!S123*$BG$2,"-")</f>
        <v>253.5</v>
      </c>
      <c r="AG123" s="32">
        <f>IFERROR('σ и σw, МПа'!T123*$BG$2,"-")</f>
        <v>250.25</v>
      </c>
      <c r="AH123" s="32">
        <f>IFERROR('σ и σw, МПа'!U123*$BG$2,"-")</f>
        <v>247</v>
      </c>
      <c r="AI123" s="32">
        <f>IFERROR('σ и σw, МПа'!V123*$BG$2,"-")</f>
        <v>240.5</v>
      </c>
      <c r="AJ123" s="32">
        <f>IFERROR('σ и σw, МПа'!W123*$BG$2,"-")</f>
        <v>234</v>
      </c>
      <c r="AK123" s="32">
        <f>IFERROR('σ и σw, МПа'!X123*$BG$2,"-")</f>
        <v>227.5</v>
      </c>
      <c r="AL123" s="32">
        <f>IFERROR('σ и σw, МПа'!Y123*$BG$2,"-")</f>
        <v>221</v>
      </c>
      <c r="AM123" s="32">
        <f>IFERROR('σ и σw, МПа'!Z123*$BG$2,"-")</f>
        <v>209.95000000000002</v>
      </c>
      <c r="AN123" s="32">
        <f>IFERROR('σ и σw, МПа'!AA123*$BG$2,"-")</f>
        <v>209.95000000000002</v>
      </c>
      <c r="AO123" s="32" t="str">
        <f>IFERROR('σ и σw, МПа'!AB123*$BG$2,"-")</f>
        <v>-</v>
      </c>
      <c r="AP123" s="33" t="str">
        <f>IFERROR('σ и σw, МПа'!AC123*$BG$2,"-")</f>
        <v>-</v>
      </c>
      <c r="AQ123" s="31">
        <f>IFERROR('σ и σw, МПа'!Q123*$BH$2,"-")</f>
        <v>340</v>
      </c>
      <c r="AR123" s="32">
        <f>IFERROR('σ и σw, МПа'!R123*$BH$2,"-")</f>
        <v>335.75</v>
      </c>
      <c r="AS123" s="32">
        <f>IFERROR('σ и σw, МПа'!S123*$BH$2,"-")</f>
        <v>331.5</v>
      </c>
      <c r="AT123" s="32">
        <f>IFERROR('σ и σw, МПа'!T123*$BH$2,"-")</f>
        <v>327.25</v>
      </c>
      <c r="AU123" s="32">
        <f>IFERROR('σ и σw, МПа'!U123*$BH$2,"-")</f>
        <v>323</v>
      </c>
      <c r="AV123" s="32">
        <f>IFERROR('σ и σw, МПа'!V123*$BH$2,"-")</f>
        <v>314.5</v>
      </c>
      <c r="AW123" s="32">
        <f>IFERROR('σ и σw, МПа'!W123*$BH$2,"-")</f>
        <v>306</v>
      </c>
      <c r="AX123" s="32">
        <f>IFERROR('σ и σw, МПа'!X123*$BH$2,"-")</f>
        <v>297.5</v>
      </c>
      <c r="AY123" s="32">
        <f>IFERROR('σ и σw, МПа'!Y123*$BH$2,"-")</f>
        <v>289</v>
      </c>
      <c r="AZ123" s="32">
        <f>IFERROR('σ и σw, МПа'!Z123*$BH$2,"-")</f>
        <v>274.55</v>
      </c>
      <c r="BA123" s="32">
        <f>IFERROR('σ и σw, МПа'!AA123*$BH$2,"-")</f>
        <v>274.55</v>
      </c>
      <c r="BB123" s="32" t="str">
        <f>IFERROR('σ и σw, МПа'!AB123*$BH$2,"-")</f>
        <v>-</v>
      </c>
      <c r="BC123" s="33" t="str">
        <f>IFERROR('σ и σw, МПа'!AC123*$BH$2,"-")</f>
        <v>-</v>
      </c>
    </row>
    <row r="124" spans="1:55" x14ac:dyDescent="0.25">
      <c r="A124" s="10" t="str">
        <f>INDEX('Обработка исходного'!B:B,ROW($B$3)+4*(ROW($B124)-ROW($B$3)))</f>
        <v>Сталь легированная</v>
      </c>
      <c r="B124" s="47" t="str">
        <f>INDEX('Обработка исходного'!D:D,ROW($B$3)+4*(ROW($B124)-ROW($B$3)))</f>
        <v>20ХМФЛ</v>
      </c>
      <c r="C124" s="27" t="str">
        <f>'Rp0,2, МПа'!C124</f>
        <v>Отливки</v>
      </c>
      <c r="D124" s="31">
        <f>IFERROR('σ и σw, МПа'!D124*$BE$2,"-")</f>
        <v>188.84615384615384</v>
      </c>
      <c r="E124" s="32">
        <f>IFERROR('σ и σw, МПа'!E124*$BE$2,"-")</f>
        <v>188.84615384615384</v>
      </c>
      <c r="F124" s="32">
        <f>IFERROR('σ и σw, МПа'!F124*$BE$2,"-")</f>
        <v>188.84615384615384</v>
      </c>
      <c r="G124" s="32">
        <f>IFERROR('σ и σw, МПа'!G124*$BE$2,"-")</f>
        <v>188.84615384615384</v>
      </c>
      <c r="H124" s="32">
        <f>IFERROR('σ и σw, МПа'!H124*$BE$2,"-")</f>
        <v>188.84615384615384</v>
      </c>
      <c r="I124" s="32">
        <f>IFERROR('σ и σw, МПа'!I124*$BE$2,"-")</f>
        <v>186.53846153846152</v>
      </c>
      <c r="J124" s="32">
        <f>IFERROR('σ и σw, МПа'!J124*$BE$2,"-")</f>
        <v>180</v>
      </c>
      <c r="K124" s="32">
        <f>IFERROR('σ и σw, МПа'!K124*$BE$2,"-")</f>
        <v>180</v>
      </c>
      <c r="L124" s="32">
        <f>IFERROR('σ и σw, МПа'!L124*$BE$2,"-")</f>
        <v>177.30769230769229</v>
      </c>
      <c r="M124" s="32">
        <f>IFERROR('σ и σw, МПа'!M124*$BE$2,"-")</f>
        <v>173.84615384615384</v>
      </c>
      <c r="N124" s="32">
        <f>IFERROR('σ и σw, МПа'!N124*$BE$2,"-")</f>
        <v>153.84615384615384</v>
      </c>
      <c r="O124" s="32" t="str">
        <f>IFERROR('σ и σw, МПа'!O124*$BE$2,"-")</f>
        <v>-</v>
      </c>
      <c r="P124" s="33" t="str">
        <f>IFERROR('σ и σw, МПа'!P124*$BE$2,"-")</f>
        <v>-</v>
      </c>
      <c r="Q124" s="31">
        <f>IFERROR('σ и σw, МПа'!D124*$BF$2,"-")</f>
        <v>245.5</v>
      </c>
      <c r="R124" s="32">
        <f>IFERROR('σ и σw, МПа'!E124*$BF$2,"-")</f>
        <v>245.5</v>
      </c>
      <c r="S124" s="32">
        <f>IFERROR('σ и σw, МПа'!F124*$BF$2,"-")</f>
        <v>245.5</v>
      </c>
      <c r="T124" s="32">
        <f>IFERROR('σ и σw, МПа'!G124*$BF$2,"-")</f>
        <v>245.5</v>
      </c>
      <c r="U124" s="32">
        <f>IFERROR('σ и σw, МПа'!H124*$BF$2,"-")</f>
        <v>245.5</v>
      </c>
      <c r="V124" s="32">
        <f>IFERROR('σ и σw, МПа'!I124*$BF$2,"-")</f>
        <v>242.49999999999997</v>
      </c>
      <c r="W124" s="32">
        <f>IFERROR('σ и σw, МПа'!J124*$BF$2,"-")</f>
        <v>234</v>
      </c>
      <c r="X124" s="32">
        <f>IFERROR('σ и σw, МПа'!K124*$BF$2,"-")</f>
        <v>234</v>
      </c>
      <c r="Y124" s="32">
        <f>IFERROR('σ и σw, МПа'!L124*$BF$2,"-")</f>
        <v>230.5</v>
      </c>
      <c r="Z124" s="32">
        <f>IFERROR('σ и σw, МПа'!M124*$BF$2,"-")</f>
        <v>226</v>
      </c>
      <c r="AA124" s="32">
        <f>IFERROR('σ и σw, МПа'!N124*$BF$2,"-")</f>
        <v>200</v>
      </c>
      <c r="AB124" s="32" t="str">
        <f>IFERROR('σ и σw, МПа'!O124*$BF$2,"-")</f>
        <v>-</v>
      </c>
      <c r="AC124" s="33" t="str">
        <f>IFERROR('σ и σw, МПа'!P124*$BF$2,"-")</f>
        <v>-</v>
      </c>
      <c r="AD124" s="31">
        <f>IFERROR('σ и σw, МПа'!Q124*$BG$2,"-")</f>
        <v>204.1</v>
      </c>
      <c r="AE124" s="32">
        <f>IFERROR('σ и σw, МПа'!R124*$BG$2,"-")</f>
        <v>204.1</v>
      </c>
      <c r="AF124" s="32">
        <f>IFERROR('σ и σw, МПа'!S124*$BG$2,"-")</f>
        <v>204.1</v>
      </c>
      <c r="AG124" s="32">
        <f>IFERROR('σ и σw, МПа'!T124*$BG$2,"-")</f>
        <v>204.1</v>
      </c>
      <c r="AH124" s="32">
        <f>IFERROR('σ и σw, МПа'!U124*$BG$2,"-")</f>
        <v>188.5</v>
      </c>
      <c r="AI124" s="32">
        <f>IFERROR('σ и σw, МПа'!V124*$BG$2,"-")</f>
        <v>182</v>
      </c>
      <c r="AJ124" s="32">
        <f>IFERROR('σ и σw, МПа'!W124*$BG$2,"-")</f>
        <v>175.5</v>
      </c>
      <c r="AK124" s="32">
        <f>IFERROR('σ и σw, МПа'!X124*$BG$2,"-")</f>
        <v>175.5</v>
      </c>
      <c r="AL124" s="32">
        <f>IFERROR('σ и σw, МПа'!Y124*$BG$2,"-")</f>
        <v>175.5</v>
      </c>
      <c r="AM124" s="32">
        <f>IFERROR('σ и σw, МПа'!Z124*$BG$2,"-")</f>
        <v>175.5</v>
      </c>
      <c r="AN124" s="32">
        <f>IFERROR('σ и σw, МПа'!AA124*$BG$2,"-")</f>
        <v>175.5</v>
      </c>
      <c r="AO124" s="32" t="str">
        <f>IFERROR('σ и σw, МПа'!AB124*$BG$2,"-")</f>
        <v>-</v>
      </c>
      <c r="AP124" s="33" t="str">
        <f>IFERROR('σ и σw, МПа'!AC124*$BG$2,"-")</f>
        <v>-</v>
      </c>
      <c r="AQ124" s="31">
        <f>IFERROR('σ и σw, МПа'!Q124*$BH$2,"-")</f>
        <v>266.89999999999998</v>
      </c>
      <c r="AR124" s="32">
        <f>IFERROR('σ и σw, МПа'!R124*$BH$2,"-")</f>
        <v>266.89999999999998</v>
      </c>
      <c r="AS124" s="32">
        <f>IFERROR('σ и σw, МПа'!S124*$BH$2,"-")</f>
        <v>266.89999999999998</v>
      </c>
      <c r="AT124" s="32">
        <f>IFERROR('σ и σw, МПа'!T124*$BH$2,"-")</f>
        <v>266.89999999999998</v>
      </c>
      <c r="AU124" s="32">
        <f>IFERROR('σ и σw, МПа'!U124*$BH$2,"-")</f>
        <v>246.5</v>
      </c>
      <c r="AV124" s="32">
        <f>IFERROR('σ и σw, МПа'!V124*$BH$2,"-")</f>
        <v>238</v>
      </c>
      <c r="AW124" s="32">
        <f>IFERROR('σ и σw, МПа'!W124*$BH$2,"-")</f>
        <v>229.5</v>
      </c>
      <c r="AX124" s="32">
        <f>IFERROR('σ и σw, МПа'!X124*$BH$2,"-")</f>
        <v>229.5</v>
      </c>
      <c r="AY124" s="32">
        <f>IFERROR('σ и σw, МПа'!Y124*$BH$2,"-")</f>
        <v>229.5</v>
      </c>
      <c r="AZ124" s="32">
        <f>IFERROR('σ и σw, МПа'!Z124*$BH$2,"-")</f>
        <v>229.5</v>
      </c>
      <c r="BA124" s="32">
        <f>IFERROR('σ и σw, МПа'!AA124*$BH$2,"-")</f>
        <v>229.5</v>
      </c>
      <c r="BB124" s="32" t="str">
        <f>IFERROR('σ и σw, МПа'!AB124*$BH$2,"-")</f>
        <v>-</v>
      </c>
      <c r="BC124" s="33" t="str">
        <f>IFERROR('σ и σw, МПа'!AC124*$BH$2,"-")</f>
        <v>-</v>
      </c>
    </row>
    <row r="125" spans="1:55" x14ac:dyDescent="0.25">
      <c r="A125" s="10" t="str">
        <f>INDEX('Обработка исходного'!B:B,ROW($B$3)+4*(ROW($B125)-ROW($B$3)))</f>
        <v>Сталь легированная</v>
      </c>
      <c r="B125" s="47" t="str">
        <f>INDEX('Обработка исходного'!D:D,ROW($B$3)+4*(ROW($B125)-ROW($B$3)))</f>
        <v>20ХМФЛ</v>
      </c>
      <c r="C125" s="27" t="str">
        <f>'Rp0,2, МПа'!C125</f>
        <v>Прутки и полосы толщиной или диаметром до 80 мм</v>
      </c>
      <c r="D125" s="31">
        <f>IFERROR('σ и σw, МПа'!D125*$BE$2,"-")</f>
        <v>358.46153846153845</v>
      </c>
      <c r="E125" s="32">
        <f>IFERROR('σ и σw, МПа'!E125*$BE$2,"-")</f>
        <v>347.30769230769232</v>
      </c>
      <c r="F125" s="32">
        <f>IFERROR('σ и σw, МПа'!F125*$BE$2,"-")</f>
        <v>343.46153846153845</v>
      </c>
      <c r="G125" s="32">
        <f>IFERROR('σ и σw, МПа'!G125*$BE$2,"-")</f>
        <v>331.92307692307691</v>
      </c>
      <c r="H125" s="32">
        <f>IFERROR('σ и σw, МПа'!H125*$BE$2,"-")</f>
        <v>328.07692307692304</v>
      </c>
      <c r="I125" s="32">
        <f>IFERROR('σ и σw, МПа'!I125*$BE$2,"-")</f>
        <v>316.92307692307691</v>
      </c>
      <c r="J125" s="32">
        <f>IFERROR('σ и σw, МПа'!J125*$BE$2,"-")</f>
        <v>313.07692307692309</v>
      </c>
      <c r="K125" s="32">
        <f>IFERROR('σ и σw, МПа'!K125*$BE$2,"-")</f>
        <v>283.07692307692309</v>
      </c>
      <c r="L125" s="32">
        <f>IFERROR('σ и σw, МПа'!L125*$BE$2,"-")</f>
        <v>283.07692307692309</v>
      </c>
      <c r="M125" s="32">
        <f>IFERROR('σ и σw, МПа'!M125*$BE$2,"-")</f>
        <v>283.07692307692309</v>
      </c>
      <c r="N125" s="32">
        <f>IFERROR('σ и σw, МПа'!N125*$BE$2,"-")</f>
        <v>245.38461538461539</v>
      </c>
      <c r="O125" s="32" t="str">
        <f>IFERROR('σ и σw, МПа'!O125*$BE$2,"-")</f>
        <v>-</v>
      </c>
      <c r="P125" s="33" t="str">
        <f>IFERROR('σ и σw, МПа'!P125*$BE$2,"-")</f>
        <v>-</v>
      </c>
      <c r="Q125" s="31">
        <f>IFERROR('σ и σw, МПа'!D125*$BF$2,"-")</f>
        <v>466</v>
      </c>
      <c r="R125" s="32">
        <f>IFERROR('σ и σw, МПа'!E125*$BF$2,"-")</f>
        <v>451.50000000000006</v>
      </c>
      <c r="S125" s="32">
        <f>IFERROR('σ и σw, МПа'!F125*$BF$2,"-")</f>
        <v>446.5</v>
      </c>
      <c r="T125" s="32">
        <f>IFERROR('σ и σw, МПа'!G125*$BF$2,"-")</f>
        <v>431.5</v>
      </c>
      <c r="U125" s="32">
        <f>IFERROR('σ и σw, МПа'!H125*$BF$2,"-")</f>
        <v>426.49999999999994</v>
      </c>
      <c r="V125" s="32">
        <f>IFERROR('σ и σw, МПа'!I125*$BF$2,"-")</f>
        <v>412</v>
      </c>
      <c r="W125" s="32">
        <f>IFERROR('σ и σw, МПа'!J125*$BF$2,"-")</f>
        <v>407.00000000000006</v>
      </c>
      <c r="X125" s="32">
        <f>IFERROR('σ и σw, МПа'!K125*$BF$2,"-")</f>
        <v>368.00000000000006</v>
      </c>
      <c r="Y125" s="32">
        <f>IFERROR('σ и σw, МПа'!L125*$BF$2,"-")</f>
        <v>368.00000000000006</v>
      </c>
      <c r="Z125" s="32">
        <f>IFERROR('σ и σw, МПа'!M125*$BF$2,"-")</f>
        <v>368.00000000000006</v>
      </c>
      <c r="AA125" s="32">
        <f>IFERROR('σ и σw, МПа'!N125*$BF$2,"-")</f>
        <v>319</v>
      </c>
      <c r="AB125" s="32" t="str">
        <f>IFERROR('σ и σw, МПа'!O125*$BF$2,"-")</f>
        <v>-</v>
      </c>
      <c r="AC125" s="33" t="str">
        <f>IFERROR('σ и σw, МПа'!P125*$BF$2,"-")</f>
        <v>-</v>
      </c>
      <c r="AD125" s="31">
        <f>IFERROR('σ и σw, МПа'!Q125*$BG$2,"-")</f>
        <v>478.40000000000003</v>
      </c>
      <c r="AE125" s="32">
        <f>IFERROR('σ и σw, МПа'!R125*$BG$2,"-")</f>
        <v>478.40000000000003</v>
      </c>
      <c r="AF125" s="32">
        <f>IFERROR('σ и σw, МПа'!S125*$BG$2,"-")</f>
        <v>458.90000000000003</v>
      </c>
      <c r="AG125" s="32">
        <f>IFERROR('σ и σw, МПа'!T125*$BG$2,"-")</f>
        <v>446.55</v>
      </c>
      <c r="AH125" s="32">
        <f>IFERROR('σ и σw, МПа'!U125*$BG$2,"-")</f>
        <v>440.05</v>
      </c>
      <c r="AI125" s="32">
        <f>IFERROR('σ и σw, МПа'!V125*$BG$2,"-")</f>
        <v>427.05</v>
      </c>
      <c r="AJ125" s="32">
        <f>IFERROR('σ и σw, МПа'!W125*$BG$2,"-")</f>
        <v>420.55</v>
      </c>
      <c r="AK125" s="32">
        <f>IFERROR('σ и σw, МПа'!X125*$BG$2,"-")</f>
        <v>408.2</v>
      </c>
      <c r="AL125" s="32">
        <f>IFERROR('σ и σw, МПа'!Y125*$BG$2,"-")</f>
        <v>388.7</v>
      </c>
      <c r="AM125" s="32">
        <f>IFERROR('σ и σw, МПа'!Z125*$BG$2,"-")</f>
        <v>363.35</v>
      </c>
      <c r="AN125" s="32">
        <f>IFERROR('σ и σw, МПа'!AA125*$BG$2,"-")</f>
        <v>331.5</v>
      </c>
      <c r="AO125" s="32" t="str">
        <f>IFERROR('σ и σw, МПа'!AB125*$BG$2,"-")</f>
        <v>-</v>
      </c>
      <c r="AP125" s="33" t="str">
        <f>IFERROR('σ и σw, МПа'!AC125*$BG$2,"-")</f>
        <v>-</v>
      </c>
      <c r="AQ125" s="31">
        <f>IFERROR('σ и σw, МПа'!Q125*$BH$2,"-")</f>
        <v>625.6</v>
      </c>
      <c r="AR125" s="32">
        <f>IFERROR('σ и σw, МПа'!R125*$BH$2,"-")</f>
        <v>625.6</v>
      </c>
      <c r="AS125" s="32">
        <f>IFERROR('σ и σw, МПа'!S125*$BH$2,"-")</f>
        <v>600.1</v>
      </c>
      <c r="AT125" s="32">
        <f>IFERROR('σ и σw, МПа'!T125*$BH$2,"-")</f>
        <v>583.94999999999993</v>
      </c>
      <c r="AU125" s="32">
        <f>IFERROR('σ и σw, МПа'!U125*$BH$2,"-")</f>
        <v>575.44999999999993</v>
      </c>
      <c r="AV125" s="32">
        <f>IFERROR('σ и σw, МПа'!V125*$BH$2,"-")</f>
        <v>558.44999999999993</v>
      </c>
      <c r="AW125" s="32">
        <f>IFERROR('σ и σw, МПа'!W125*$BH$2,"-")</f>
        <v>549.94999999999993</v>
      </c>
      <c r="AX125" s="32">
        <f>IFERROR('σ и σw, МПа'!X125*$BH$2,"-")</f>
        <v>533.79999999999995</v>
      </c>
      <c r="AY125" s="32">
        <f>IFERROR('σ и σw, МПа'!Y125*$BH$2,"-")</f>
        <v>508.3</v>
      </c>
      <c r="AZ125" s="32">
        <f>IFERROR('σ и σw, МПа'!Z125*$BH$2,"-")</f>
        <v>475.15</v>
      </c>
      <c r="BA125" s="32">
        <f>IFERROR('σ и σw, МПа'!AA125*$BH$2,"-")</f>
        <v>433.5</v>
      </c>
      <c r="BB125" s="32" t="str">
        <f>IFERROR('σ и σw, МПа'!AB125*$BH$2,"-")</f>
        <v>-</v>
      </c>
      <c r="BC125" s="33" t="str">
        <f>IFERROR('σ и σw, МПа'!AC125*$BH$2,"-")</f>
        <v>-</v>
      </c>
    </row>
    <row r="126" spans="1:55" ht="25.5" x14ac:dyDescent="0.25">
      <c r="A126" s="10" t="str">
        <f>INDEX('Обработка исходного'!B:B,ROW($B$3)+4*(ROW($B126)-ROW($B$3)))</f>
        <v>Сталь легированная</v>
      </c>
      <c r="B126" s="47" t="str">
        <f>INDEX('Обработка исходного'!D:D,ROW($B$3)+4*(ROW($B126)-ROW($B$3)))</f>
        <v>20ХМФЛ</v>
      </c>
      <c r="C126" s="27" t="str">
        <f>'Rp0,2, МПа'!C126</f>
        <v>Прутки и полосы толщиной или диаметром от 80 до 150 мм</v>
      </c>
      <c r="D126" s="31">
        <f>IFERROR('σ и σw, МПа'!D126*$BE$2,"-")</f>
        <v>358.46153846153845</v>
      </c>
      <c r="E126" s="32">
        <f>IFERROR('σ и σw, МПа'!E126*$BE$2,"-")</f>
        <v>347.30769230769232</v>
      </c>
      <c r="F126" s="32">
        <f>IFERROR('σ и σw, МПа'!F126*$BE$2,"-")</f>
        <v>343.46153846153845</v>
      </c>
      <c r="G126" s="32">
        <f>IFERROR('σ и σw, МПа'!G126*$BE$2,"-")</f>
        <v>331.92307692307691</v>
      </c>
      <c r="H126" s="32">
        <f>IFERROR('σ и σw, МПа'!H126*$BE$2,"-")</f>
        <v>328.07692307692304</v>
      </c>
      <c r="I126" s="32">
        <f>IFERROR('σ и σw, МПа'!I126*$BE$2,"-")</f>
        <v>316.92307692307691</v>
      </c>
      <c r="J126" s="32">
        <f>IFERROR('σ и σw, МПа'!J126*$BE$2,"-")</f>
        <v>313.07692307692309</v>
      </c>
      <c r="K126" s="32">
        <f>IFERROR('σ и σw, МПа'!K126*$BE$2,"-")</f>
        <v>283.07692307692309</v>
      </c>
      <c r="L126" s="32">
        <f>IFERROR('σ и σw, МПа'!L126*$BE$2,"-")</f>
        <v>283.07692307692309</v>
      </c>
      <c r="M126" s="32">
        <f>IFERROR('σ и σw, МПа'!M126*$BE$2,"-")</f>
        <v>283.07692307692309</v>
      </c>
      <c r="N126" s="32">
        <f>IFERROR('σ и σw, МПа'!N126*$BE$2,"-")</f>
        <v>245.38461538461539</v>
      </c>
      <c r="O126" s="32" t="str">
        <f>IFERROR('σ и σw, МПа'!O126*$BE$2,"-")</f>
        <v>-</v>
      </c>
      <c r="P126" s="33" t="str">
        <f>IFERROR('σ и σw, МПа'!P126*$BE$2,"-")</f>
        <v>-</v>
      </c>
      <c r="Q126" s="31">
        <f>IFERROR('σ и σw, МПа'!D126*$BF$2,"-")</f>
        <v>466</v>
      </c>
      <c r="R126" s="32">
        <f>IFERROR('σ и σw, МПа'!E126*$BF$2,"-")</f>
        <v>451.50000000000006</v>
      </c>
      <c r="S126" s="32">
        <f>IFERROR('σ и σw, МПа'!F126*$BF$2,"-")</f>
        <v>446.5</v>
      </c>
      <c r="T126" s="32">
        <f>IFERROR('σ и σw, МПа'!G126*$BF$2,"-")</f>
        <v>431.5</v>
      </c>
      <c r="U126" s="32">
        <f>IFERROR('σ и σw, МПа'!H126*$BF$2,"-")</f>
        <v>426.49999999999994</v>
      </c>
      <c r="V126" s="32">
        <f>IFERROR('σ и σw, МПа'!I126*$BF$2,"-")</f>
        <v>412</v>
      </c>
      <c r="W126" s="32">
        <f>IFERROR('σ и σw, МПа'!J126*$BF$2,"-")</f>
        <v>407.00000000000006</v>
      </c>
      <c r="X126" s="32">
        <f>IFERROR('σ и σw, МПа'!K126*$BF$2,"-")</f>
        <v>368.00000000000006</v>
      </c>
      <c r="Y126" s="32">
        <f>IFERROR('σ и σw, МПа'!L126*$BF$2,"-")</f>
        <v>368.00000000000006</v>
      </c>
      <c r="Z126" s="32">
        <f>IFERROR('σ и σw, МПа'!M126*$BF$2,"-")</f>
        <v>368.00000000000006</v>
      </c>
      <c r="AA126" s="32">
        <f>IFERROR('σ и σw, МПа'!N126*$BF$2,"-")</f>
        <v>319</v>
      </c>
      <c r="AB126" s="32" t="str">
        <f>IFERROR('σ и σw, МПа'!O126*$BF$2,"-")</f>
        <v>-</v>
      </c>
      <c r="AC126" s="33" t="str">
        <f>IFERROR('σ и σw, МПа'!P126*$BF$2,"-")</f>
        <v>-</v>
      </c>
      <c r="AD126" s="31">
        <f>IFERROR('σ и σw, МПа'!Q126*$BG$2,"-")</f>
        <v>478.40000000000003</v>
      </c>
      <c r="AE126" s="32">
        <f>IFERROR('σ и σw, МПа'!R126*$BG$2,"-")</f>
        <v>478.40000000000003</v>
      </c>
      <c r="AF126" s="32">
        <f>IFERROR('σ и σw, МПа'!S126*$BG$2,"-")</f>
        <v>458.90000000000003</v>
      </c>
      <c r="AG126" s="32">
        <f>IFERROR('σ и σw, МПа'!T126*$BG$2,"-")</f>
        <v>446.55</v>
      </c>
      <c r="AH126" s="32">
        <f>IFERROR('σ и σw, МПа'!U126*$BG$2,"-")</f>
        <v>440.05</v>
      </c>
      <c r="AI126" s="32">
        <f>IFERROR('σ и σw, МПа'!V126*$BG$2,"-")</f>
        <v>427.05</v>
      </c>
      <c r="AJ126" s="32">
        <f>IFERROR('σ и σw, МПа'!W126*$BG$2,"-")</f>
        <v>420.55</v>
      </c>
      <c r="AK126" s="32">
        <f>IFERROR('σ и σw, МПа'!X126*$BG$2,"-")</f>
        <v>408.2</v>
      </c>
      <c r="AL126" s="32">
        <f>IFERROR('σ и σw, МПа'!Y126*$BG$2,"-")</f>
        <v>388.7</v>
      </c>
      <c r="AM126" s="32">
        <f>IFERROR('σ и σw, МПа'!Z126*$BG$2,"-")</f>
        <v>363.35</v>
      </c>
      <c r="AN126" s="32">
        <f>IFERROR('σ и σw, МПа'!AA126*$BG$2,"-")</f>
        <v>331.5</v>
      </c>
      <c r="AO126" s="32" t="str">
        <f>IFERROR('σ и σw, МПа'!AB126*$BG$2,"-")</f>
        <v>-</v>
      </c>
      <c r="AP126" s="33" t="str">
        <f>IFERROR('σ и σw, МПа'!AC126*$BG$2,"-")</f>
        <v>-</v>
      </c>
      <c r="AQ126" s="31">
        <f>IFERROR('σ и σw, МПа'!Q126*$BH$2,"-")</f>
        <v>625.6</v>
      </c>
      <c r="AR126" s="32">
        <f>IFERROR('σ и σw, МПа'!R126*$BH$2,"-")</f>
        <v>625.6</v>
      </c>
      <c r="AS126" s="32">
        <f>IFERROR('σ и σw, МПа'!S126*$BH$2,"-")</f>
        <v>600.1</v>
      </c>
      <c r="AT126" s="32">
        <f>IFERROR('σ и σw, МПа'!T126*$BH$2,"-")</f>
        <v>583.94999999999993</v>
      </c>
      <c r="AU126" s="32">
        <f>IFERROR('σ и σw, МПа'!U126*$BH$2,"-")</f>
        <v>575.44999999999993</v>
      </c>
      <c r="AV126" s="32">
        <f>IFERROR('σ и σw, МПа'!V126*$BH$2,"-")</f>
        <v>558.44999999999993</v>
      </c>
      <c r="AW126" s="32">
        <f>IFERROR('σ и σw, МПа'!W126*$BH$2,"-")</f>
        <v>549.94999999999993</v>
      </c>
      <c r="AX126" s="32">
        <f>IFERROR('σ и σw, МПа'!X126*$BH$2,"-")</f>
        <v>533.79999999999995</v>
      </c>
      <c r="AY126" s="32">
        <f>IFERROR('σ и σw, МПа'!Y126*$BH$2,"-")</f>
        <v>508.3</v>
      </c>
      <c r="AZ126" s="32">
        <f>IFERROR('σ и σw, МПа'!Z126*$BH$2,"-")</f>
        <v>475.15</v>
      </c>
      <c r="BA126" s="32">
        <f>IFERROR('σ и σw, МПа'!AA126*$BH$2,"-")</f>
        <v>433.5</v>
      </c>
      <c r="BB126" s="32" t="str">
        <f>IFERROR('σ и σw, МПа'!AB126*$BH$2,"-")</f>
        <v>-</v>
      </c>
      <c r="BC126" s="33" t="str">
        <f>IFERROR('σ и σw, МПа'!AC126*$BH$2,"-")</f>
        <v>-</v>
      </c>
    </row>
    <row r="127" spans="1:55" ht="25.5" x14ac:dyDescent="0.25">
      <c r="A127" s="10" t="str">
        <f>INDEX('Обработка исходного'!B:B,ROW($B$3)+4*(ROW($B127)-ROW($B$3)))</f>
        <v>Сталь легированная</v>
      </c>
      <c r="B127" s="47" t="str">
        <f>INDEX('Обработка исходного'!D:D,ROW($B$3)+4*(ROW($B127)-ROW($B$3)))</f>
        <v>20ХМФЛ</v>
      </c>
      <c r="C127" s="27" t="str">
        <f>'Rp0,2, МПа'!C127</f>
        <v>Прутки и полосы толщиной или диаметром от 150 до 250 мм</v>
      </c>
      <c r="D127" s="31">
        <f>IFERROR('σ и σw, МПа'!D127*$BE$2,"-")</f>
        <v>358.46153846153845</v>
      </c>
      <c r="E127" s="32">
        <f>IFERROR('σ и σw, МПа'!E127*$BE$2,"-")</f>
        <v>347.30769230769232</v>
      </c>
      <c r="F127" s="32">
        <f>IFERROR('σ и σw, МПа'!F127*$BE$2,"-")</f>
        <v>343.46153846153845</v>
      </c>
      <c r="G127" s="32">
        <f>IFERROR('σ и σw, МПа'!G127*$BE$2,"-")</f>
        <v>331.92307692307691</v>
      </c>
      <c r="H127" s="32">
        <f>IFERROR('σ и σw, МПа'!H127*$BE$2,"-")</f>
        <v>328.07692307692304</v>
      </c>
      <c r="I127" s="32">
        <f>IFERROR('σ и σw, МПа'!I127*$BE$2,"-")</f>
        <v>316.92307692307691</v>
      </c>
      <c r="J127" s="32">
        <f>IFERROR('σ и σw, МПа'!J127*$BE$2,"-")</f>
        <v>313.07692307692309</v>
      </c>
      <c r="K127" s="32">
        <f>IFERROR('σ и σw, МПа'!K127*$BE$2,"-")</f>
        <v>283.07692307692309</v>
      </c>
      <c r="L127" s="32">
        <f>IFERROR('σ и σw, МПа'!L127*$BE$2,"-")</f>
        <v>283.07692307692309</v>
      </c>
      <c r="M127" s="32">
        <f>IFERROR('σ и σw, МПа'!M127*$BE$2,"-")</f>
        <v>283.07692307692309</v>
      </c>
      <c r="N127" s="32">
        <f>IFERROR('σ и σw, МПа'!N127*$BE$2,"-")</f>
        <v>245.38461538461539</v>
      </c>
      <c r="O127" s="32" t="str">
        <f>IFERROR('σ и σw, МПа'!O127*$BE$2,"-")</f>
        <v>-</v>
      </c>
      <c r="P127" s="33" t="str">
        <f>IFERROR('σ и σw, МПа'!P127*$BE$2,"-")</f>
        <v>-</v>
      </c>
      <c r="Q127" s="31">
        <f>IFERROR('σ и σw, МПа'!D127*$BF$2,"-")</f>
        <v>466</v>
      </c>
      <c r="R127" s="32">
        <f>IFERROR('σ и σw, МПа'!E127*$BF$2,"-")</f>
        <v>451.50000000000006</v>
      </c>
      <c r="S127" s="32">
        <f>IFERROR('σ и σw, МПа'!F127*$BF$2,"-")</f>
        <v>446.5</v>
      </c>
      <c r="T127" s="32">
        <f>IFERROR('σ и σw, МПа'!G127*$BF$2,"-")</f>
        <v>431.5</v>
      </c>
      <c r="U127" s="32">
        <f>IFERROR('σ и σw, МПа'!H127*$BF$2,"-")</f>
        <v>426.49999999999994</v>
      </c>
      <c r="V127" s="32">
        <f>IFERROR('σ и σw, МПа'!I127*$BF$2,"-")</f>
        <v>412</v>
      </c>
      <c r="W127" s="32">
        <f>IFERROR('σ и σw, МПа'!J127*$BF$2,"-")</f>
        <v>407.00000000000006</v>
      </c>
      <c r="X127" s="32">
        <f>IFERROR('σ и σw, МПа'!K127*$BF$2,"-")</f>
        <v>368.00000000000006</v>
      </c>
      <c r="Y127" s="32">
        <f>IFERROR('σ и σw, МПа'!L127*$BF$2,"-")</f>
        <v>368.00000000000006</v>
      </c>
      <c r="Z127" s="32">
        <f>IFERROR('σ и σw, МПа'!M127*$BF$2,"-")</f>
        <v>368.00000000000006</v>
      </c>
      <c r="AA127" s="32">
        <f>IFERROR('σ и σw, МПа'!N127*$BF$2,"-")</f>
        <v>319</v>
      </c>
      <c r="AB127" s="32" t="str">
        <f>IFERROR('σ и σw, МПа'!O127*$BF$2,"-")</f>
        <v>-</v>
      </c>
      <c r="AC127" s="33" t="str">
        <f>IFERROR('σ и σw, МПа'!P127*$BF$2,"-")</f>
        <v>-</v>
      </c>
      <c r="AD127" s="31">
        <f>IFERROR('σ и σw, МПа'!Q127*$BG$2,"-")</f>
        <v>478.40000000000003</v>
      </c>
      <c r="AE127" s="32">
        <f>IFERROR('σ и σw, МПа'!R127*$BG$2,"-")</f>
        <v>478.40000000000003</v>
      </c>
      <c r="AF127" s="32">
        <f>IFERROR('σ и σw, МПа'!S127*$BG$2,"-")</f>
        <v>458.90000000000003</v>
      </c>
      <c r="AG127" s="32">
        <f>IFERROR('σ и σw, МПа'!T127*$BG$2,"-")</f>
        <v>446.55</v>
      </c>
      <c r="AH127" s="32">
        <f>IFERROR('σ и σw, МПа'!U127*$BG$2,"-")</f>
        <v>440.05</v>
      </c>
      <c r="AI127" s="32">
        <f>IFERROR('σ и σw, МПа'!V127*$BG$2,"-")</f>
        <v>423.15000000000003</v>
      </c>
      <c r="AJ127" s="32">
        <f>IFERROR('σ и σw, МПа'!W127*$BG$2,"-")</f>
        <v>420.55</v>
      </c>
      <c r="AK127" s="32">
        <f>IFERROR('σ и σw, МПа'!X127*$BG$2,"-")</f>
        <v>408.2</v>
      </c>
      <c r="AL127" s="32">
        <f>IFERROR('σ и σw, МПа'!Y127*$BG$2,"-")</f>
        <v>388.7</v>
      </c>
      <c r="AM127" s="32">
        <f>IFERROR('σ и σw, МПа'!Z127*$BG$2,"-")</f>
        <v>363.35</v>
      </c>
      <c r="AN127" s="32">
        <f>IFERROR('σ и σw, МПа'!AA127*$BG$2,"-")</f>
        <v>331.5</v>
      </c>
      <c r="AO127" s="32" t="str">
        <f>IFERROR('σ и σw, МПа'!AB127*$BG$2,"-")</f>
        <v>-</v>
      </c>
      <c r="AP127" s="33" t="str">
        <f>IFERROR('σ и σw, МПа'!AC127*$BG$2,"-")</f>
        <v>-</v>
      </c>
      <c r="AQ127" s="31">
        <f>IFERROR('σ и σw, МПа'!Q127*$BH$2,"-")</f>
        <v>625.6</v>
      </c>
      <c r="AR127" s="32">
        <f>IFERROR('σ и σw, МПа'!R127*$BH$2,"-")</f>
        <v>625.6</v>
      </c>
      <c r="AS127" s="32">
        <f>IFERROR('σ и σw, МПа'!S127*$BH$2,"-")</f>
        <v>600.1</v>
      </c>
      <c r="AT127" s="32">
        <f>IFERROR('σ и σw, МПа'!T127*$BH$2,"-")</f>
        <v>583.94999999999993</v>
      </c>
      <c r="AU127" s="32">
        <f>IFERROR('σ и σw, МПа'!U127*$BH$2,"-")</f>
        <v>575.44999999999993</v>
      </c>
      <c r="AV127" s="32">
        <f>IFERROR('σ и σw, МПа'!V127*$BH$2,"-")</f>
        <v>553.35</v>
      </c>
      <c r="AW127" s="32">
        <f>IFERROR('σ и σw, МПа'!W127*$BH$2,"-")</f>
        <v>549.94999999999993</v>
      </c>
      <c r="AX127" s="32">
        <f>IFERROR('σ и σw, МПа'!X127*$BH$2,"-")</f>
        <v>533.79999999999995</v>
      </c>
      <c r="AY127" s="32">
        <f>IFERROR('σ и σw, МПа'!Y127*$BH$2,"-")</f>
        <v>508.3</v>
      </c>
      <c r="AZ127" s="32">
        <f>IFERROR('σ и σw, МПа'!Z127*$BH$2,"-")</f>
        <v>475.15</v>
      </c>
      <c r="BA127" s="32">
        <f>IFERROR('σ и σw, МПа'!AA127*$BH$2,"-")</f>
        <v>433.5</v>
      </c>
      <c r="BB127" s="32" t="str">
        <f>IFERROR('σ и σw, МПа'!AB127*$BH$2,"-")</f>
        <v>-</v>
      </c>
      <c r="BC127" s="33" t="str">
        <f>IFERROR('σ и σw, МПа'!AC127*$BH$2,"-")</f>
        <v>-</v>
      </c>
    </row>
    <row r="128" spans="1:55" ht="25.5" x14ac:dyDescent="0.25">
      <c r="A128" s="10" t="str">
        <f>INDEX('Обработка исходного'!B:B,ROW($B$3)+4*(ROW($B128)-ROW($B$3)))</f>
        <v>Сталь легированная</v>
      </c>
      <c r="B128" s="47" t="str">
        <f>INDEX('Обработка исходного'!D:D,ROW($B$3)+4*(ROW($B128)-ROW($B$3)))</f>
        <v>30ХМА</v>
      </c>
      <c r="C128" s="27" t="str">
        <f>'Rp0,2, МПа'!C128</f>
        <v>Трубы наружным диаметром от 25 до 710 мм с толщиной стенки от 2,5 до 50 мм</v>
      </c>
      <c r="D128" s="31">
        <f>IFERROR('σ и σw, МПа'!D128*$BE$2,"-")</f>
        <v>226.53846153846152</v>
      </c>
      <c r="E128" s="32">
        <f>IFERROR('σ и σw, МПа'!E128*$BE$2,"-")</f>
        <v>218.84615384615384</v>
      </c>
      <c r="F128" s="32">
        <f>IFERROR('σ и σw, МПа'!F128*$BE$2,"-")</f>
        <v>215</v>
      </c>
      <c r="G128" s="32">
        <f>IFERROR('σ и σw, МПа'!G128*$BE$2,"-")</f>
        <v>207.69230769230768</v>
      </c>
      <c r="H128" s="32">
        <f>IFERROR('σ и σw, МПа'!H128*$BE$2,"-")</f>
        <v>203.84615384615384</v>
      </c>
      <c r="I128" s="32">
        <f>IFERROR('σ и σw, МПа'!I128*$BE$2,"-")</f>
        <v>203.84615384615384</v>
      </c>
      <c r="J128" s="32">
        <f>IFERROR('σ и σw, МПа'!J128*$BE$2,"-")</f>
        <v>203.84615384615384</v>
      </c>
      <c r="K128" s="32">
        <f>IFERROR('σ и σw, МПа'!K128*$BE$2,"-")</f>
        <v>200</v>
      </c>
      <c r="L128" s="32">
        <f>IFERROR('σ и σw, МПа'!L128*$BE$2,"-")</f>
        <v>196.15384615384616</v>
      </c>
      <c r="M128" s="32">
        <f>IFERROR('σ и σw, МПа'!M128*$BE$2,"-")</f>
        <v>166.15384615384616</v>
      </c>
      <c r="N128" s="32">
        <f>IFERROR('σ и σw, МПа'!N128*$BE$2,"-")</f>
        <v>154.61538461538461</v>
      </c>
      <c r="O128" s="32" t="str">
        <f>IFERROR('σ и σw, МПа'!O128*$BE$2,"-")</f>
        <v>-</v>
      </c>
      <c r="P128" s="33" t="str">
        <f>IFERROR('σ и σw, МПа'!P128*$BE$2,"-")</f>
        <v>-</v>
      </c>
      <c r="Q128" s="31">
        <f>IFERROR('σ и σw, МПа'!D128*$BF$2,"-")</f>
        <v>294.5</v>
      </c>
      <c r="R128" s="32">
        <f>IFERROR('σ и σw, МПа'!E128*$BF$2,"-")</f>
        <v>284.5</v>
      </c>
      <c r="S128" s="32">
        <f>IFERROR('σ и σw, МПа'!F128*$BF$2,"-")</f>
        <v>279.5</v>
      </c>
      <c r="T128" s="32">
        <f>IFERROR('σ и σw, МПа'!G128*$BF$2,"-")</f>
        <v>270</v>
      </c>
      <c r="U128" s="32">
        <f>IFERROR('σ и σw, МПа'!H128*$BF$2,"-")</f>
        <v>265</v>
      </c>
      <c r="V128" s="32">
        <f>IFERROR('σ и σw, МПа'!I128*$BF$2,"-")</f>
        <v>265</v>
      </c>
      <c r="W128" s="32">
        <f>IFERROR('σ и σw, МПа'!J128*$BF$2,"-")</f>
        <v>265</v>
      </c>
      <c r="X128" s="32">
        <f>IFERROR('σ и σw, МПа'!K128*$BF$2,"-")</f>
        <v>260</v>
      </c>
      <c r="Y128" s="32">
        <f>IFERROR('σ и σw, МПа'!L128*$BF$2,"-")</f>
        <v>255.00000000000003</v>
      </c>
      <c r="Z128" s="32">
        <f>IFERROR('σ и σw, МПа'!M128*$BF$2,"-")</f>
        <v>216.00000000000003</v>
      </c>
      <c r="AA128" s="32">
        <f>IFERROR('σ и σw, МПа'!N128*$BF$2,"-")</f>
        <v>201</v>
      </c>
      <c r="AB128" s="32" t="str">
        <f>IFERROR('σ и σw, МПа'!O128*$BF$2,"-")</f>
        <v>-</v>
      </c>
      <c r="AC128" s="33" t="str">
        <f>IFERROR('σ и σw, МПа'!P128*$BF$2,"-")</f>
        <v>-</v>
      </c>
      <c r="AD128" s="31">
        <f>IFERROR('σ и σw, МПа'!Q128*$BG$2,"-")</f>
        <v>254.8</v>
      </c>
      <c r="AE128" s="32">
        <f>IFERROR('σ и σw, МПа'!R128*$BG$2,"-")</f>
        <v>254.8</v>
      </c>
      <c r="AF128" s="32">
        <f>IFERROR('σ и σw, МПа'!S128*$BG$2,"-")</f>
        <v>242.45000000000002</v>
      </c>
      <c r="AG128" s="32">
        <f>IFERROR('σ и σw, МПа'!T128*$BG$2,"-")</f>
        <v>222.95000000000002</v>
      </c>
      <c r="AH128" s="32">
        <f>IFERROR('σ и σw, МПа'!U128*$BG$2,"-")</f>
        <v>210.6</v>
      </c>
      <c r="AI128" s="32">
        <f>IFERROR('σ и σw, МПа'!V128*$BG$2,"-")</f>
        <v>210.6</v>
      </c>
      <c r="AJ128" s="32">
        <f>IFERROR('σ и σw, МПа'!W128*$BG$2,"-")</f>
        <v>210.6</v>
      </c>
      <c r="AK128" s="32">
        <f>IFERROR('σ и σw, МПа'!X128*$BG$2,"-")</f>
        <v>204.1</v>
      </c>
      <c r="AL128" s="32">
        <f>IFERROR('σ и σw, МПа'!Y128*$BG$2,"-")</f>
        <v>204.1</v>
      </c>
      <c r="AM128" s="32">
        <f>IFERROR('σ и σw, МПа'!Z128*$BG$2,"-")</f>
        <v>191.1</v>
      </c>
      <c r="AN128" s="32">
        <f>IFERROR('σ и σw, МПа'!AA128*$BG$2,"-")</f>
        <v>191.1</v>
      </c>
      <c r="AO128" s="32" t="str">
        <f>IFERROR('σ и σw, МПа'!AB128*$BG$2,"-")</f>
        <v>-</v>
      </c>
      <c r="AP128" s="33" t="str">
        <f>IFERROR('σ и σw, МПа'!AC128*$BG$2,"-")</f>
        <v>-</v>
      </c>
      <c r="AQ128" s="31">
        <f>IFERROR('σ и σw, МПа'!Q128*$BH$2,"-")</f>
        <v>333.2</v>
      </c>
      <c r="AR128" s="32">
        <f>IFERROR('σ и σw, МПа'!R128*$BH$2,"-")</f>
        <v>333.2</v>
      </c>
      <c r="AS128" s="32">
        <f>IFERROR('σ и σw, МПа'!S128*$BH$2,"-")</f>
        <v>317.05</v>
      </c>
      <c r="AT128" s="32">
        <f>IFERROR('σ и σw, МПа'!T128*$BH$2,"-")</f>
        <v>291.55</v>
      </c>
      <c r="AU128" s="32">
        <f>IFERROR('σ и σw, МПа'!U128*$BH$2,"-")</f>
        <v>275.39999999999998</v>
      </c>
      <c r="AV128" s="32">
        <f>IFERROR('σ и σw, МПа'!V128*$BH$2,"-")</f>
        <v>275.39999999999998</v>
      </c>
      <c r="AW128" s="32">
        <f>IFERROR('σ и σw, МПа'!W128*$BH$2,"-")</f>
        <v>275.39999999999998</v>
      </c>
      <c r="AX128" s="32">
        <f>IFERROR('σ и σw, МПа'!X128*$BH$2,"-")</f>
        <v>266.89999999999998</v>
      </c>
      <c r="AY128" s="32">
        <f>IFERROR('σ и σw, МПа'!Y128*$BH$2,"-")</f>
        <v>266.89999999999998</v>
      </c>
      <c r="AZ128" s="32">
        <f>IFERROR('σ и σw, МПа'!Z128*$BH$2,"-")</f>
        <v>249.9</v>
      </c>
      <c r="BA128" s="32">
        <f>IFERROR('σ и σw, МПа'!AA128*$BH$2,"-")</f>
        <v>249.9</v>
      </c>
      <c r="BB128" s="32" t="str">
        <f>IFERROR('σ и σw, МПа'!AB128*$BH$2,"-")</f>
        <v>-</v>
      </c>
      <c r="BC128" s="33" t="str">
        <f>IFERROR('σ и σw, МПа'!AC128*$BH$2,"-")</f>
        <v>-</v>
      </c>
    </row>
    <row r="129" spans="1:55" ht="25.5" x14ac:dyDescent="0.25">
      <c r="A129" s="10" t="str">
        <f>INDEX('Обработка исходного'!B:B,ROW($B$3)+4*(ROW($B129)-ROW($B$3)))</f>
        <v>Сталь легированная</v>
      </c>
      <c r="B129" s="47" t="str">
        <f>INDEX('Обработка исходного'!D:D,ROW($B$3)+4*(ROW($B129)-ROW($B$3)))</f>
        <v>30ХМА</v>
      </c>
      <c r="C129" s="27" t="str">
        <f>'Rp0,2, МПа'!C129</f>
        <v>Заготовки крепежных деталей толщиной или диаметром до 100 мм, КП395*</v>
      </c>
      <c r="D129" s="31">
        <f>IFERROR('σ и σw, МПа'!D129*$BE$2,"-")</f>
        <v>237.69230769230768</v>
      </c>
      <c r="E129" s="32">
        <f>IFERROR('σ и σw, МПа'!E129*$BE$2,"-")</f>
        <v>233.84615384615384</v>
      </c>
      <c r="F129" s="32">
        <f>IFERROR('σ и σw, МПа'!F129*$BE$2,"-")</f>
        <v>230</v>
      </c>
      <c r="G129" s="32">
        <f>IFERROR('σ и σw, МПа'!G129*$BE$2,"-")</f>
        <v>226.53846153846152</v>
      </c>
      <c r="H129" s="32">
        <f>IFERROR('σ и σw, МПа'!H129*$BE$2,"-")</f>
        <v>215</v>
      </c>
      <c r="I129" s="32">
        <f>IFERROR('σ и σw, МПа'!I129*$BE$2,"-")</f>
        <v>211.15384615384616</v>
      </c>
      <c r="J129" s="32">
        <f>IFERROR('σ и σw, МПа'!J129*$BE$2,"-")</f>
        <v>207.69230769230768</v>
      </c>
      <c r="K129" s="32">
        <f>IFERROR('σ и σw, МПа'!K129*$BE$2,"-")</f>
        <v>207.69230769230768</v>
      </c>
      <c r="L129" s="32">
        <f>IFERROR('σ и σw, МПа'!L129*$BE$2,"-")</f>
        <v>203.84615384615384</v>
      </c>
      <c r="M129" s="32">
        <f>IFERROR('σ и σw, МПа'!M129*$BE$2,"-")</f>
        <v>181.15384615384616</v>
      </c>
      <c r="N129" s="32">
        <f>IFERROR('σ и σw, МПа'!N129*$BE$2,"-")</f>
        <v>162.30769230769229</v>
      </c>
      <c r="O129" s="32" t="str">
        <f>IFERROR('σ и σw, МПа'!O129*$BE$2,"-")</f>
        <v>-</v>
      </c>
      <c r="P129" s="33" t="str">
        <f>IFERROR('σ и σw, МПа'!P129*$BE$2,"-")</f>
        <v>-</v>
      </c>
      <c r="Q129" s="31">
        <f>IFERROR('σ и σw, МПа'!D129*$BF$2,"-")</f>
        <v>309</v>
      </c>
      <c r="R129" s="32">
        <f>IFERROR('σ и σw, МПа'!E129*$BF$2,"-")</f>
        <v>304</v>
      </c>
      <c r="S129" s="32">
        <f>IFERROR('σ и σw, МПа'!F129*$BF$2,"-")</f>
        <v>299</v>
      </c>
      <c r="T129" s="32">
        <f>IFERROR('σ и σw, МПа'!G129*$BF$2,"-")</f>
        <v>294.5</v>
      </c>
      <c r="U129" s="32">
        <f>IFERROR('σ и σw, МПа'!H129*$BF$2,"-")</f>
        <v>279.5</v>
      </c>
      <c r="V129" s="32">
        <f>IFERROR('σ и σw, МПа'!I129*$BF$2,"-")</f>
        <v>274.5</v>
      </c>
      <c r="W129" s="32">
        <f>IFERROR('σ и σw, МПа'!J129*$BF$2,"-")</f>
        <v>270</v>
      </c>
      <c r="X129" s="32">
        <f>IFERROR('σ и σw, МПа'!K129*$BF$2,"-")</f>
        <v>270</v>
      </c>
      <c r="Y129" s="32">
        <f>IFERROR('σ и σw, МПа'!L129*$BF$2,"-")</f>
        <v>265</v>
      </c>
      <c r="Z129" s="32">
        <f>IFERROR('σ и σw, МПа'!M129*$BF$2,"-")</f>
        <v>235.50000000000003</v>
      </c>
      <c r="AA129" s="32">
        <f>IFERROR('σ и σw, МПа'!N129*$BF$2,"-")</f>
        <v>211</v>
      </c>
      <c r="AB129" s="32" t="str">
        <f>IFERROR('σ и σw, МПа'!O129*$BF$2,"-")</f>
        <v>-</v>
      </c>
      <c r="AC129" s="33" t="str">
        <f>IFERROR('σ и σw, МПа'!P129*$BF$2,"-")</f>
        <v>-</v>
      </c>
      <c r="AD129" s="31">
        <f>IFERROR('σ и σw, МПа'!Q129*$BG$2,"-")</f>
        <v>256.75</v>
      </c>
      <c r="AE129" s="32">
        <f>IFERROR('σ и σw, МПа'!R129*$BG$2,"-")</f>
        <v>256.75</v>
      </c>
      <c r="AF129" s="32">
        <f>IFERROR('σ и σw, МПа'!S129*$BG$2,"-")</f>
        <v>242.45000000000002</v>
      </c>
      <c r="AG129" s="32">
        <f>IFERROR('σ и σw, МПа'!T129*$BG$2,"-")</f>
        <v>229.45000000000002</v>
      </c>
      <c r="AH129" s="32">
        <f>IFERROR('σ и σw, МПа'!U129*$BG$2,"-")</f>
        <v>209.95000000000002</v>
      </c>
      <c r="AI129" s="32">
        <f>IFERROR('σ и σw, МПа'!V129*$BG$2,"-")</f>
        <v>209.95000000000002</v>
      </c>
      <c r="AJ129" s="32">
        <f>IFERROR('σ и σw, МПа'!W129*$BG$2,"-")</f>
        <v>209.95000000000002</v>
      </c>
      <c r="AK129" s="32">
        <f>IFERROR('σ и σw, МПа'!X129*$BG$2,"-")</f>
        <v>204.1</v>
      </c>
      <c r="AL129" s="32">
        <f>IFERROR('σ и σw, МПа'!Y129*$BG$2,"-")</f>
        <v>204.1</v>
      </c>
      <c r="AM129" s="32">
        <f>IFERROR('σ и σw, МПа'!Z129*$BG$2,"-")</f>
        <v>191.1</v>
      </c>
      <c r="AN129" s="32">
        <f>IFERROR('σ и σw, МПа'!AA129*$BG$2,"-")</f>
        <v>178.75</v>
      </c>
      <c r="AO129" s="32" t="str">
        <f>IFERROR('σ и σw, МПа'!AB129*$BG$2,"-")</f>
        <v>-</v>
      </c>
      <c r="AP129" s="33" t="str">
        <f>IFERROR('σ и σw, МПа'!AC129*$BG$2,"-")</f>
        <v>-</v>
      </c>
      <c r="AQ129" s="31">
        <f>IFERROR('σ и σw, МПа'!Q129*$BH$2,"-")</f>
        <v>335.75</v>
      </c>
      <c r="AR129" s="32">
        <f>IFERROR('σ и σw, МПа'!R129*$BH$2,"-")</f>
        <v>335.75</v>
      </c>
      <c r="AS129" s="32">
        <f>IFERROR('σ и σw, МПа'!S129*$BH$2,"-")</f>
        <v>317.05</v>
      </c>
      <c r="AT129" s="32">
        <f>IFERROR('σ и σw, МПа'!T129*$BH$2,"-")</f>
        <v>300.05</v>
      </c>
      <c r="AU129" s="32">
        <f>IFERROR('σ и σw, МПа'!U129*$BH$2,"-")</f>
        <v>274.55</v>
      </c>
      <c r="AV129" s="32">
        <f>IFERROR('σ и σw, МПа'!V129*$BH$2,"-")</f>
        <v>274.55</v>
      </c>
      <c r="AW129" s="32">
        <f>IFERROR('σ и σw, МПа'!W129*$BH$2,"-")</f>
        <v>274.55</v>
      </c>
      <c r="AX129" s="32">
        <f>IFERROR('σ и σw, МПа'!X129*$BH$2,"-")</f>
        <v>266.89999999999998</v>
      </c>
      <c r="AY129" s="32">
        <f>IFERROR('σ и σw, МПа'!Y129*$BH$2,"-")</f>
        <v>266.89999999999998</v>
      </c>
      <c r="AZ129" s="32">
        <f>IFERROR('σ и σw, МПа'!Z129*$BH$2,"-")</f>
        <v>249.9</v>
      </c>
      <c r="BA129" s="32">
        <f>IFERROR('σ и σw, МПа'!AA129*$BH$2,"-")</f>
        <v>233.75</v>
      </c>
      <c r="BB129" s="32" t="str">
        <f>IFERROR('σ и σw, МПа'!AB129*$BH$2,"-")</f>
        <v>-</v>
      </c>
      <c r="BC129" s="33" t="str">
        <f>IFERROR('σ и σw, МПа'!AC129*$BH$2,"-")</f>
        <v>-</v>
      </c>
    </row>
    <row r="130" spans="1:55" ht="25.5" x14ac:dyDescent="0.25">
      <c r="A130" s="10" t="str">
        <f>INDEX('Обработка исходного'!B:B,ROW($B$3)+4*(ROW($B130)-ROW($B$3)))</f>
        <v>Сталь легированная</v>
      </c>
      <c r="B130" s="47" t="str">
        <f>INDEX('Обработка исходного'!D:D,ROW($B$3)+4*(ROW($B130)-ROW($B$3)))</f>
        <v>30ХМА</v>
      </c>
      <c r="C130" s="27" t="str">
        <f>'Rp0,2, МПа'!C130</f>
        <v>Заготовки крепежных деталей толщиной или диаметром до 300 мм, КП440*</v>
      </c>
      <c r="D130" s="31">
        <f>IFERROR('σ и σw, МПа'!D130*$BE$2,"-")</f>
        <v>188.84615384615384</v>
      </c>
      <c r="E130" s="32">
        <f>IFERROR('σ и σw, МПа'!E130*$BE$2,"-")</f>
        <v>185.38461538461539</v>
      </c>
      <c r="F130" s="32">
        <f>IFERROR('σ и σw, МПа'!F130*$BE$2,"-")</f>
        <v>182.30769230769229</v>
      </c>
      <c r="G130" s="32">
        <f>IFERROR('σ и σw, МПа'!G130*$BE$2,"-")</f>
        <v>179.61538461538461</v>
      </c>
      <c r="H130" s="32">
        <f>IFERROR('σ и σw, МПа'!H130*$BE$2,"-")</f>
        <v>170.38461538461539</v>
      </c>
      <c r="I130" s="32">
        <f>IFERROR('σ и σw, МПа'!I130*$BE$2,"-")</f>
        <v>167.30769230769229</v>
      </c>
      <c r="J130" s="32">
        <f>IFERROR('σ и σw, МПа'!J130*$BE$2,"-")</f>
        <v>164.61538461538461</v>
      </c>
      <c r="K130" s="32">
        <f>IFERROR('σ и σw, МПа'!K130*$BE$2,"-")</f>
        <v>164.61538461538461</v>
      </c>
      <c r="L130" s="32">
        <f>IFERROR('σ и σw, МПа'!L130*$BE$2,"-")</f>
        <v>165</v>
      </c>
      <c r="M130" s="32">
        <f>IFERROR('σ и σw, МПа'!M130*$BE$2,"-")</f>
        <v>143.84615384615384</v>
      </c>
      <c r="N130" s="32">
        <f>IFERROR('σ и σw, МПа'!N130*$BE$2,"-")</f>
        <v>128.07692307692307</v>
      </c>
      <c r="O130" s="32" t="str">
        <f>IFERROR('σ и σw, МПа'!O130*$BE$2,"-")</f>
        <v>-</v>
      </c>
      <c r="P130" s="33" t="str">
        <f>IFERROR('σ и σw, МПа'!P130*$BE$2,"-")</f>
        <v>-</v>
      </c>
      <c r="Q130" s="31">
        <f>IFERROR('σ и σw, МПа'!D130*$BF$2,"-")</f>
        <v>245.5</v>
      </c>
      <c r="R130" s="32">
        <f>IFERROR('σ и σw, МПа'!E130*$BF$2,"-")</f>
        <v>241</v>
      </c>
      <c r="S130" s="32">
        <f>IFERROR('σ и σw, МПа'!F130*$BF$2,"-")</f>
        <v>237</v>
      </c>
      <c r="T130" s="32">
        <f>IFERROR('σ и σw, МПа'!G130*$BF$2,"-")</f>
        <v>233.5</v>
      </c>
      <c r="U130" s="32">
        <f>IFERROR('σ и σw, МПа'!H130*$BF$2,"-")</f>
        <v>221.5</v>
      </c>
      <c r="V130" s="32">
        <f>IFERROR('σ и σw, МПа'!I130*$BF$2,"-")</f>
        <v>217.5</v>
      </c>
      <c r="W130" s="32">
        <f>IFERROR('σ и σw, МПа'!J130*$BF$2,"-")</f>
        <v>214</v>
      </c>
      <c r="X130" s="32">
        <f>IFERROR('σ и σw, МПа'!K130*$BF$2,"-")</f>
        <v>214</v>
      </c>
      <c r="Y130" s="32">
        <f>IFERROR('σ и σw, МПа'!L130*$BF$2,"-")</f>
        <v>214.5</v>
      </c>
      <c r="Z130" s="32">
        <f>IFERROR('σ и σw, МПа'!M130*$BF$2,"-")</f>
        <v>187</v>
      </c>
      <c r="AA130" s="32">
        <f>IFERROR('σ и σw, МПа'!N130*$BF$2,"-")</f>
        <v>166.5</v>
      </c>
      <c r="AB130" s="32" t="str">
        <f>IFERROR('σ и σw, МПа'!O130*$BF$2,"-")</f>
        <v>-</v>
      </c>
      <c r="AC130" s="33" t="str">
        <f>IFERROR('σ и σw, МПа'!P130*$BF$2,"-")</f>
        <v>-</v>
      </c>
      <c r="AD130" s="31">
        <f>IFERROR('σ и σw, МПа'!Q130*$BG$2,"-")</f>
        <v>286</v>
      </c>
      <c r="AE130" s="32">
        <f>IFERROR('σ и σw, МПа'!R130*$BG$2,"-")</f>
        <v>276.25</v>
      </c>
      <c r="AF130" s="32">
        <f>IFERROR('σ и σw, МПа'!S130*$BG$2,"-")</f>
        <v>269.75</v>
      </c>
      <c r="AG130" s="32">
        <f>IFERROR('σ и σw, МПа'!T130*$BG$2,"-")</f>
        <v>253.5</v>
      </c>
      <c r="AH130" s="32">
        <f>IFERROR('σ и σw, МПа'!U130*$BG$2,"-")</f>
        <v>237.25</v>
      </c>
      <c r="AI130" s="32">
        <f>IFERROR('σ и σw, МПа'!V130*$BG$2,"-")</f>
        <v>224.25</v>
      </c>
      <c r="AJ130" s="32">
        <f>IFERROR('σ и σw, МПа'!W130*$BG$2,"-")</f>
        <v>209.95000000000002</v>
      </c>
      <c r="AK130" s="32">
        <f>IFERROR('σ и σw, МПа'!X130*$BG$2,"-")</f>
        <v>191.1</v>
      </c>
      <c r="AL130" s="32">
        <f>IFERROR('σ и σw, МПа'!Y130*$BG$2,"-")</f>
        <v>178.75</v>
      </c>
      <c r="AM130" s="32">
        <f>IFERROR('σ и σw, МПа'!Z130*$BG$2,"-")</f>
        <v>172.25</v>
      </c>
      <c r="AN130" s="32">
        <f>IFERROR('σ и σw, МПа'!AA130*$BG$2,"-")</f>
        <v>165.75</v>
      </c>
      <c r="AO130" s="32" t="str">
        <f>IFERROR('σ и σw, МПа'!AB130*$BG$2,"-")</f>
        <v>-</v>
      </c>
      <c r="AP130" s="33" t="str">
        <f>IFERROR('σ и σw, МПа'!AC130*$BG$2,"-")</f>
        <v>-</v>
      </c>
      <c r="AQ130" s="31">
        <f>IFERROR('σ и σw, МПа'!Q130*$BH$2,"-")</f>
        <v>374</v>
      </c>
      <c r="AR130" s="32">
        <f>IFERROR('σ и σw, МПа'!R130*$BH$2,"-")</f>
        <v>361.25</v>
      </c>
      <c r="AS130" s="32">
        <f>IFERROR('σ и σw, МПа'!S130*$BH$2,"-")</f>
        <v>352.75</v>
      </c>
      <c r="AT130" s="32">
        <f>IFERROR('σ и σw, МПа'!T130*$BH$2,"-")</f>
        <v>331.5</v>
      </c>
      <c r="AU130" s="32">
        <f>IFERROR('σ и σw, МПа'!U130*$BH$2,"-")</f>
        <v>310.25</v>
      </c>
      <c r="AV130" s="32">
        <f>IFERROR('σ и σw, МПа'!V130*$BH$2,"-")</f>
        <v>293.25</v>
      </c>
      <c r="AW130" s="32">
        <f>IFERROR('σ и σw, МПа'!W130*$BH$2,"-")</f>
        <v>274.55</v>
      </c>
      <c r="AX130" s="32">
        <f>IFERROR('σ и σw, МПа'!X130*$BH$2,"-")</f>
        <v>249.9</v>
      </c>
      <c r="AY130" s="32">
        <f>IFERROR('σ и σw, МПа'!Y130*$BH$2,"-")</f>
        <v>233.75</v>
      </c>
      <c r="AZ130" s="32">
        <f>IFERROR('σ и σw, МПа'!Z130*$BH$2,"-")</f>
        <v>225.25</v>
      </c>
      <c r="BA130" s="32">
        <f>IFERROR('σ и σw, МПа'!AA130*$BH$2,"-")</f>
        <v>216.75</v>
      </c>
      <c r="BB130" s="32" t="str">
        <f>IFERROR('σ и σw, МПа'!AB130*$BH$2,"-")</f>
        <v>-</v>
      </c>
      <c r="BC130" s="33" t="str">
        <f>IFERROR('σ и σw, МПа'!AC130*$BH$2,"-")</f>
        <v>-</v>
      </c>
    </row>
    <row r="131" spans="1:55" ht="25.5" x14ac:dyDescent="0.25">
      <c r="A131" s="10" t="str">
        <f>INDEX('Обработка исходного'!B:B,ROW($B$3)+4*(ROW($B131)-ROW($B$3)))</f>
        <v>Сталь легированная</v>
      </c>
      <c r="B131" s="47" t="str">
        <f>INDEX('Обработка исходного'!D:D,ROW($B$3)+4*(ROW($B131)-ROW($B$3)))</f>
        <v>30ХМА</v>
      </c>
      <c r="C131" s="27" t="str">
        <f>'Rp0,2, МПа'!C131</f>
        <v>Заготовки крепежных деталей толщиной или диаметром от 100 до 200 мм, КП490*</v>
      </c>
      <c r="D131" s="31">
        <f>IFERROR('σ и σw, МПа'!D131*$BE$2,"-")</f>
        <v>226.15384615384613</v>
      </c>
      <c r="E131" s="32">
        <f>IFERROR('σ и σw, МПа'!E131*$BE$2,"-")</f>
        <v>222.30769230769229</v>
      </c>
      <c r="F131" s="32">
        <f>IFERROR('σ и σw, МПа'!F131*$BE$2,"-")</f>
        <v>218.46153846153845</v>
      </c>
      <c r="G131" s="32">
        <f>IFERROR('σ и σw, МПа'!G131*$BE$2,"-")</f>
        <v>215</v>
      </c>
      <c r="H131" s="32">
        <f>IFERROR('σ и σw, МПа'!H131*$BE$2,"-")</f>
        <v>207.30769230769229</v>
      </c>
      <c r="I131" s="32">
        <f>IFERROR('σ и σw, МПа'!I131*$BE$2,"-")</f>
        <v>203.46153846153845</v>
      </c>
      <c r="J131" s="32">
        <f>IFERROR('σ и σw, МПа'!J131*$BE$2,"-")</f>
        <v>203.46153846153845</v>
      </c>
      <c r="K131" s="32">
        <f>IFERROR('σ и σw, МПа'!K131*$BE$2,"-")</f>
        <v>199.61538461538461</v>
      </c>
      <c r="L131" s="32">
        <f>IFERROR('σ и σw, МПа'!L131*$BE$2,"-")</f>
        <v>192.30769230769229</v>
      </c>
      <c r="M131" s="32">
        <f>IFERROR('σ и σw, МПа'!M131*$BE$2,"-")</f>
        <v>177.30769230769229</v>
      </c>
      <c r="N131" s="32">
        <f>IFERROR('σ и σw, МПа'!N131*$BE$2,"-")</f>
        <v>158.46153846153845</v>
      </c>
      <c r="O131" s="32" t="str">
        <f>IFERROR('σ и σw, МПа'!O131*$BE$2,"-")</f>
        <v>-</v>
      </c>
      <c r="P131" s="33" t="str">
        <f>IFERROR('σ и σw, МПа'!P131*$BE$2,"-")</f>
        <v>-</v>
      </c>
      <c r="Q131" s="31">
        <f>IFERROR('σ и σw, МПа'!D131*$BF$2,"-")</f>
        <v>294</v>
      </c>
      <c r="R131" s="32">
        <f>IFERROR('σ и σw, МПа'!E131*$BF$2,"-")</f>
        <v>289</v>
      </c>
      <c r="S131" s="32">
        <f>IFERROR('σ и σw, МПа'!F131*$BF$2,"-")</f>
        <v>284</v>
      </c>
      <c r="T131" s="32">
        <f>IFERROR('σ и σw, МПа'!G131*$BF$2,"-")</f>
        <v>279.5</v>
      </c>
      <c r="U131" s="32">
        <f>IFERROR('σ и σw, МПа'!H131*$BF$2,"-")</f>
        <v>269.5</v>
      </c>
      <c r="V131" s="32">
        <f>IFERROR('σ и σw, МПа'!I131*$BF$2,"-")</f>
        <v>264.5</v>
      </c>
      <c r="W131" s="32">
        <f>IFERROR('σ и σw, МПа'!J131*$BF$2,"-")</f>
        <v>264.5</v>
      </c>
      <c r="X131" s="32">
        <f>IFERROR('σ и σw, МПа'!K131*$BF$2,"-")</f>
        <v>259.5</v>
      </c>
      <c r="Y131" s="32">
        <f>IFERROR('σ и σw, МПа'!L131*$BF$2,"-")</f>
        <v>250</v>
      </c>
      <c r="Z131" s="32">
        <f>IFERROR('σ и σw, МПа'!M131*$BF$2,"-")</f>
        <v>230.5</v>
      </c>
      <c r="AA131" s="32">
        <f>IFERROR('σ и σw, МПа'!N131*$BF$2,"-")</f>
        <v>206</v>
      </c>
      <c r="AB131" s="32" t="str">
        <f>IFERROR('σ и σw, МПа'!O131*$BF$2,"-")</f>
        <v>-</v>
      </c>
      <c r="AC131" s="33" t="str">
        <f>IFERROR('σ и σw, МПа'!P131*$BF$2,"-")</f>
        <v>-</v>
      </c>
      <c r="AD131" s="31">
        <f>IFERROR('σ и σw, МПа'!Q131*$BG$2,"-")</f>
        <v>318.5</v>
      </c>
      <c r="AE131" s="32">
        <f>IFERROR('σ и σw, МПа'!R131*$BG$2,"-")</f>
        <v>318.5</v>
      </c>
      <c r="AF131" s="32">
        <f>IFERROR('σ и σw, МПа'!S131*$BG$2,"-")</f>
        <v>299.65000000000003</v>
      </c>
      <c r="AG131" s="32">
        <f>IFERROR('σ и σw, МПа'!T131*$BG$2,"-")</f>
        <v>286.65000000000003</v>
      </c>
      <c r="AH131" s="32">
        <f>IFERROR('σ и σw, МПа'!U131*$BG$2,"-")</f>
        <v>261.3</v>
      </c>
      <c r="AI131" s="32">
        <f>IFERROR('σ и σw, МПа'!V131*$BG$2,"-")</f>
        <v>248.3</v>
      </c>
      <c r="AJ131" s="32">
        <f>IFERROR('σ и σw, МПа'!W131*$BG$2,"-")</f>
        <v>238.55</v>
      </c>
      <c r="AK131" s="32">
        <f>IFERROR('σ и σw, МПа'!X131*$BG$2,"-")</f>
        <v>222.95000000000002</v>
      </c>
      <c r="AL131" s="32">
        <f>IFERROR('σ и σw, МПа'!Y131*$BG$2,"-")</f>
        <v>209.95000000000002</v>
      </c>
      <c r="AM131" s="32">
        <f>IFERROR('σ и σw, МПа'!Z131*$BG$2,"-")</f>
        <v>197.6</v>
      </c>
      <c r="AN131" s="32">
        <f>IFERROR('σ и σw, МПа'!AA131*$BG$2,"-")</f>
        <v>191.1</v>
      </c>
      <c r="AO131" s="32" t="str">
        <f>IFERROR('σ и σw, МПа'!AB131*$BG$2,"-")</f>
        <v>-</v>
      </c>
      <c r="AP131" s="33" t="str">
        <f>IFERROR('σ и σw, МПа'!AC131*$BG$2,"-")</f>
        <v>-</v>
      </c>
      <c r="AQ131" s="31">
        <f>IFERROR('σ и σw, МПа'!Q131*$BH$2,"-")</f>
        <v>416.5</v>
      </c>
      <c r="AR131" s="32">
        <f>IFERROR('σ и σw, МПа'!R131*$BH$2,"-")</f>
        <v>416.5</v>
      </c>
      <c r="AS131" s="32">
        <f>IFERROR('σ и σw, МПа'!S131*$BH$2,"-")</f>
        <v>391.84999999999997</v>
      </c>
      <c r="AT131" s="32">
        <f>IFERROR('σ и σw, МПа'!T131*$BH$2,"-")</f>
        <v>374.84999999999997</v>
      </c>
      <c r="AU131" s="32">
        <f>IFERROR('σ и σw, МПа'!U131*$BH$2,"-")</f>
        <v>341.7</v>
      </c>
      <c r="AV131" s="32">
        <f>IFERROR('σ и σw, МПа'!V131*$BH$2,"-")</f>
        <v>324.7</v>
      </c>
      <c r="AW131" s="32">
        <f>IFERROR('σ и σw, МПа'!W131*$BH$2,"-")</f>
        <v>311.95</v>
      </c>
      <c r="AX131" s="32">
        <f>IFERROR('σ и σw, МПа'!X131*$BH$2,"-")</f>
        <v>291.55</v>
      </c>
      <c r="AY131" s="32">
        <f>IFERROR('σ и σw, МПа'!Y131*$BH$2,"-")</f>
        <v>274.55</v>
      </c>
      <c r="AZ131" s="32">
        <f>IFERROR('σ и σw, МПа'!Z131*$BH$2,"-")</f>
        <v>258.39999999999998</v>
      </c>
      <c r="BA131" s="32">
        <f>IFERROR('σ и σw, МПа'!AA131*$BH$2,"-")</f>
        <v>249.9</v>
      </c>
      <c r="BB131" s="32" t="str">
        <f>IFERROR('σ и σw, МПа'!AB131*$BH$2,"-")</f>
        <v>-</v>
      </c>
      <c r="BC131" s="33" t="str">
        <f>IFERROR('σ и σw, МПа'!AC131*$BH$2,"-")</f>
        <v>-</v>
      </c>
    </row>
    <row r="132" spans="1:55" ht="25.5" x14ac:dyDescent="0.25">
      <c r="A132" s="10" t="str">
        <f>INDEX('Обработка исходного'!B:B,ROW($B$3)+4*(ROW($B132)-ROW($B$3)))</f>
        <v>Сталь легированная</v>
      </c>
      <c r="B132" s="47" t="str">
        <f>INDEX('Обработка исходного'!D:D,ROW($B$3)+4*(ROW($B132)-ROW($B$3)))</f>
        <v>30ХМА</v>
      </c>
      <c r="C132" s="27" t="str">
        <f>'Rp0,2, МПа'!C132</f>
        <v>Заготовки крепежных деталей толщиной или диаметром до 100 мм КП590*</v>
      </c>
      <c r="D132" s="31">
        <f>IFERROR('σ и σw, МПа'!D132*$BE$2,"-")</f>
        <v>283.07692307692309</v>
      </c>
      <c r="E132" s="32">
        <f>IFERROR('σ и σw, МПа'!E132*$BE$2,"-")</f>
        <v>275.38461538461536</v>
      </c>
      <c r="F132" s="32">
        <f>IFERROR('σ и σw, МПа'!F132*$BE$2,"-")</f>
        <v>275.38461538461536</v>
      </c>
      <c r="G132" s="32">
        <f>IFERROR('σ и σw, МПа'!G132*$BE$2,"-")</f>
        <v>264.23076923076923</v>
      </c>
      <c r="H132" s="32">
        <f>IFERROR('σ и σw, МПа'!H132*$BE$2,"-")</f>
        <v>260</v>
      </c>
      <c r="I132" s="32">
        <f>IFERROR('σ и σw, МПа'!I132*$BE$2,"-")</f>
        <v>256.53846153846155</v>
      </c>
      <c r="J132" s="32">
        <f>IFERROR('σ и σw, МПа'!J132*$BE$2,"-")</f>
        <v>252.69230769230768</v>
      </c>
      <c r="K132" s="32">
        <f>IFERROR('σ и σw, МПа'!K132*$BE$2,"-")</f>
        <v>248.84615384615384</v>
      </c>
      <c r="L132" s="32">
        <f>IFERROR('σ и σw, МПа'!L132*$BE$2,"-")</f>
        <v>245.38461538461539</v>
      </c>
      <c r="M132" s="32">
        <f>IFERROR('σ и σw, МПа'!M132*$BE$2,"-")</f>
        <v>215</v>
      </c>
      <c r="N132" s="32">
        <f>IFERROR('σ и σw, МПа'!N132*$BE$2,"-")</f>
        <v>192.30769230769229</v>
      </c>
      <c r="O132" s="32" t="str">
        <f>IFERROR('σ и σw, МПа'!O132*$BE$2,"-")</f>
        <v>-</v>
      </c>
      <c r="P132" s="33" t="str">
        <f>IFERROR('σ и σw, МПа'!P132*$BE$2,"-")</f>
        <v>-</v>
      </c>
      <c r="Q132" s="31">
        <f>IFERROR('σ и σw, МПа'!D132*$BF$2,"-")</f>
        <v>368.00000000000006</v>
      </c>
      <c r="R132" s="32">
        <f>IFERROR('σ и σw, МПа'!E132*$BF$2,"-")</f>
        <v>358</v>
      </c>
      <c r="S132" s="32">
        <f>IFERROR('σ и σw, МПа'!F132*$BF$2,"-")</f>
        <v>358</v>
      </c>
      <c r="T132" s="32">
        <f>IFERROR('σ и σw, МПа'!G132*$BF$2,"-")</f>
        <v>343.5</v>
      </c>
      <c r="U132" s="32">
        <f>IFERROR('σ и σw, МПа'!H132*$BF$2,"-")</f>
        <v>338</v>
      </c>
      <c r="V132" s="32">
        <f>IFERROR('σ и σw, МПа'!I132*$BF$2,"-")</f>
        <v>333.5</v>
      </c>
      <c r="W132" s="32">
        <f>IFERROR('σ и σw, МПа'!J132*$BF$2,"-")</f>
        <v>328.5</v>
      </c>
      <c r="X132" s="32">
        <f>IFERROR('σ и σw, МПа'!K132*$BF$2,"-")</f>
        <v>323.5</v>
      </c>
      <c r="Y132" s="32">
        <f>IFERROR('σ и σw, МПа'!L132*$BF$2,"-")</f>
        <v>319</v>
      </c>
      <c r="Z132" s="32">
        <f>IFERROR('σ и σw, МПа'!M132*$BF$2,"-")</f>
        <v>279.5</v>
      </c>
      <c r="AA132" s="32">
        <f>IFERROR('σ и σw, МПа'!N132*$BF$2,"-")</f>
        <v>250</v>
      </c>
      <c r="AB132" s="32" t="str">
        <f>IFERROR('σ и σw, МПа'!O132*$BF$2,"-")</f>
        <v>-</v>
      </c>
      <c r="AC132" s="33" t="str">
        <f>IFERROR('σ и σw, МПа'!P132*$BF$2,"-")</f>
        <v>-</v>
      </c>
      <c r="AD132" s="31">
        <f>IFERROR('σ и σw, МПа'!Q132*$BG$2,"-")</f>
        <v>383.5</v>
      </c>
      <c r="AE132" s="32">
        <f>IFERROR('σ и σw, МПа'!R132*$BG$2,"-")</f>
        <v>369.85</v>
      </c>
      <c r="AF132" s="32">
        <f>IFERROR('σ и σw, МПа'!S132*$BG$2,"-")</f>
        <v>363.35</v>
      </c>
      <c r="AG132" s="32">
        <f>IFERROR('σ и σw, МПа'!T132*$BG$2,"-")</f>
        <v>331.5</v>
      </c>
      <c r="AH132" s="32">
        <f>IFERROR('σ и σw, МПа'!U132*$BG$2,"-")</f>
        <v>299.65000000000003</v>
      </c>
      <c r="AI132" s="32">
        <f>IFERROR('σ и σw, МПа'!V132*$BG$2,"-")</f>
        <v>312.65000000000003</v>
      </c>
      <c r="AJ132" s="32">
        <f>IFERROR('σ и σw, МПа'!W132*$BG$2,"-")</f>
        <v>267.8</v>
      </c>
      <c r="AK132" s="32">
        <f>IFERROR('σ и σw, МПа'!X132*$BG$2,"-")</f>
        <v>254.8</v>
      </c>
      <c r="AL132" s="32">
        <f>IFERROR('σ и σw, МПа'!Y132*$BG$2,"-")</f>
        <v>254.8</v>
      </c>
      <c r="AM132" s="32">
        <f>IFERROR('σ и σw, МПа'!Z132*$BG$2,"-")</f>
        <v>229.45000000000002</v>
      </c>
      <c r="AN132" s="32">
        <f>IFERROR('σ и σw, МПа'!AA132*$BG$2,"-")</f>
        <v>222.95000000000002</v>
      </c>
      <c r="AO132" s="32" t="str">
        <f>IFERROR('σ и σw, МПа'!AB132*$BG$2,"-")</f>
        <v>-</v>
      </c>
      <c r="AP132" s="33" t="str">
        <f>IFERROR('σ и σw, МПа'!AC132*$BG$2,"-")</f>
        <v>-</v>
      </c>
      <c r="AQ132" s="31">
        <f>IFERROR('σ и σw, МПа'!Q132*$BH$2,"-")</f>
        <v>501.5</v>
      </c>
      <c r="AR132" s="32">
        <f>IFERROR('σ и σw, МПа'!R132*$BH$2,"-")</f>
        <v>483.65</v>
      </c>
      <c r="AS132" s="32">
        <f>IFERROR('σ и σw, МПа'!S132*$BH$2,"-")</f>
        <v>475.15</v>
      </c>
      <c r="AT132" s="32">
        <f>IFERROR('σ и σw, МПа'!T132*$BH$2,"-")</f>
        <v>433.5</v>
      </c>
      <c r="AU132" s="32">
        <f>IFERROR('σ и σw, МПа'!U132*$BH$2,"-")</f>
        <v>391.84999999999997</v>
      </c>
      <c r="AV132" s="32">
        <f>IFERROR('σ и σw, МПа'!V132*$BH$2,"-")</f>
        <v>408.84999999999997</v>
      </c>
      <c r="AW132" s="32">
        <f>IFERROR('σ и σw, МПа'!W132*$BH$2,"-")</f>
        <v>350.2</v>
      </c>
      <c r="AX132" s="32">
        <f>IFERROR('σ и σw, МПа'!X132*$BH$2,"-")</f>
        <v>333.2</v>
      </c>
      <c r="AY132" s="32">
        <f>IFERROR('σ и σw, МПа'!Y132*$BH$2,"-")</f>
        <v>333.2</v>
      </c>
      <c r="AZ132" s="32">
        <f>IFERROR('σ и σw, МПа'!Z132*$BH$2,"-")</f>
        <v>300.05</v>
      </c>
      <c r="BA132" s="32">
        <f>IFERROR('σ и σw, МПа'!AA132*$BH$2,"-")</f>
        <v>291.55</v>
      </c>
      <c r="BB132" s="32" t="str">
        <f>IFERROR('σ и σw, МПа'!AB132*$BH$2,"-")</f>
        <v>-</v>
      </c>
      <c r="BC132" s="33" t="str">
        <f>IFERROR('σ и σw, МПа'!AC132*$BH$2,"-")</f>
        <v>-</v>
      </c>
    </row>
    <row r="133" spans="1:55" ht="25.5" x14ac:dyDescent="0.25">
      <c r="A133" s="10" t="str">
        <f>INDEX('Обработка исходного'!B:B,ROW($B$3)+4*(ROW($B133)-ROW($B$3)))</f>
        <v>Сталь легированная</v>
      </c>
      <c r="B133" s="47" t="str">
        <f>INDEX('Обработка исходного'!D:D,ROW($B$3)+4*(ROW($B133)-ROW($B$3)))</f>
        <v>30ХМА</v>
      </c>
      <c r="C133" s="27" t="str">
        <f>'Rp0,2, МПа'!C133</f>
        <v>Заготовки крепежных деталей толщиной или диаметром до 300 мм, КП640*</v>
      </c>
      <c r="D133" s="31">
        <f>IFERROR('σ и σw, МПа'!D133*$BE$2,"-")</f>
        <v>301.92307692307691</v>
      </c>
      <c r="E133" s="32">
        <f>IFERROR('σ и σw, МПа'!E133*$BE$2,"-")</f>
        <v>298.07692307692309</v>
      </c>
      <c r="F133" s="32">
        <f>IFERROR('σ и σw, МПа'!F133*$BE$2,"-")</f>
        <v>290.38461538461536</v>
      </c>
      <c r="G133" s="32">
        <f>IFERROR('σ и σw, МПа'!G133*$BE$2,"-")</f>
        <v>286.92307692307691</v>
      </c>
      <c r="H133" s="32">
        <f>IFERROR('σ и σw, МПа'!H133*$BE$2,"-")</f>
        <v>271.53846153846155</v>
      </c>
      <c r="I133" s="32">
        <f>IFERROR('σ и σw, МПа'!I133*$BE$2,"-")</f>
        <v>268.07692307692309</v>
      </c>
      <c r="J133" s="32">
        <f>IFERROR('σ и σw, МПа'!J133*$BE$2,"-")</f>
        <v>264.23076923076923</v>
      </c>
      <c r="K133" s="32">
        <f>IFERROR('σ и σw, МПа'!K133*$BE$2,"-")</f>
        <v>264.23076923076923</v>
      </c>
      <c r="L133" s="32">
        <f>IFERROR('σ и σw, МПа'!L133*$BE$2,"-")</f>
        <v>257.30769230769232</v>
      </c>
      <c r="M133" s="32">
        <f>IFERROR('σ и σw, МПа'!M133*$BE$2,"-")</f>
        <v>230</v>
      </c>
      <c r="N133" s="32">
        <f>IFERROR('σ и σw, МПа'!N133*$BE$2,"-")</f>
        <v>203.84615384615384</v>
      </c>
      <c r="O133" s="32" t="str">
        <f>IFERROR('σ и σw, МПа'!O133*$BE$2,"-")</f>
        <v>-</v>
      </c>
      <c r="P133" s="33" t="str">
        <f>IFERROR('σ и σw, МПа'!P133*$BE$2,"-")</f>
        <v>-</v>
      </c>
      <c r="Q133" s="31">
        <f>IFERROR('σ и σw, МПа'!D133*$BF$2,"-")</f>
        <v>392.5</v>
      </c>
      <c r="R133" s="32">
        <f>IFERROR('σ и σw, МПа'!E133*$BF$2,"-")</f>
        <v>387.50000000000006</v>
      </c>
      <c r="S133" s="32">
        <f>IFERROR('σ и σw, МПа'!F133*$BF$2,"-")</f>
        <v>377.5</v>
      </c>
      <c r="T133" s="32">
        <f>IFERROR('σ и σw, МПа'!G133*$BF$2,"-")</f>
        <v>373</v>
      </c>
      <c r="U133" s="32">
        <f>IFERROR('σ и σw, МПа'!H133*$BF$2,"-")</f>
        <v>353</v>
      </c>
      <c r="V133" s="32">
        <f>IFERROR('σ и σw, МПа'!I133*$BF$2,"-")</f>
        <v>348.50000000000006</v>
      </c>
      <c r="W133" s="32">
        <f>IFERROR('σ и σw, МПа'!J133*$BF$2,"-")</f>
        <v>343.5</v>
      </c>
      <c r="X133" s="32">
        <f>IFERROR('σ и σw, МПа'!K133*$BF$2,"-")</f>
        <v>343.5</v>
      </c>
      <c r="Y133" s="32">
        <f>IFERROR('σ и σw, МПа'!L133*$BF$2,"-")</f>
        <v>334.50000000000006</v>
      </c>
      <c r="Z133" s="32">
        <f>IFERROR('σ и σw, МПа'!M133*$BF$2,"-")</f>
        <v>299</v>
      </c>
      <c r="AA133" s="32">
        <f>IFERROR('σ и σw, МПа'!N133*$BF$2,"-")</f>
        <v>265</v>
      </c>
      <c r="AB133" s="32" t="str">
        <f>IFERROR('σ и σw, МПа'!O133*$BF$2,"-")</f>
        <v>-</v>
      </c>
      <c r="AC133" s="33" t="str">
        <f>IFERROR('σ и σw, МПа'!P133*$BF$2,"-")</f>
        <v>-</v>
      </c>
      <c r="AD133" s="31">
        <f>IFERROR('σ и σw, МПа'!Q133*$BG$2,"-")</f>
        <v>416</v>
      </c>
      <c r="AE133" s="32">
        <f>IFERROR('σ и σw, МПа'!R133*$BG$2,"-")</f>
        <v>401.05</v>
      </c>
      <c r="AF133" s="32">
        <f>IFERROR('σ и σw, МПа'!S133*$BG$2,"-")</f>
        <v>395.2</v>
      </c>
      <c r="AG133" s="32">
        <f>IFERROR('σ и σw, МПа'!T133*$BG$2,"-")</f>
        <v>369.2</v>
      </c>
      <c r="AH133" s="32">
        <f>IFERROR('σ и σw, МПа'!U133*$BG$2,"-")</f>
        <v>343.85</v>
      </c>
      <c r="AI133" s="32">
        <f>IFERROR('σ и σw, МПа'!V133*$BG$2,"-")</f>
        <v>312</v>
      </c>
      <c r="AJ133" s="32">
        <f>IFERROR('σ и σw, МПа'!W133*$BG$2,"-")</f>
        <v>299.65000000000003</v>
      </c>
      <c r="AK133" s="32">
        <f>IFERROR('σ и σw, МПа'!X133*$BG$2,"-")</f>
        <v>286.65000000000003</v>
      </c>
      <c r="AL133" s="32">
        <f>IFERROR('σ и σw, МПа'!Y133*$BG$2,"-")</f>
        <v>286.65000000000003</v>
      </c>
      <c r="AM133" s="32">
        <f>IFERROR('σ и σw, МПа'!Z133*$BG$2,"-")</f>
        <v>267.8</v>
      </c>
      <c r="AN133" s="32">
        <f>IFERROR('σ и σw, МПа'!AA133*$BG$2,"-")</f>
        <v>248.3</v>
      </c>
      <c r="AO133" s="32" t="str">
        <f>IFERROR('σ и σw, МПа'!AB133*$BG$2,"-")</f>
        <v>-</v>
      </c>
      <c r="AP133" s="33" t="str">
        <f>IFERROR('σ и σw, МПа'!AC133*$BG$2,"-")</f>
        <v>-</v>
      </c>
      <c r="AQ133" s="31">
        <f>IFERROR('σ и σw, МПа'!Q133*$BH$2,"-")</f>
        <v>544</v>
      </c>
      <c r="AR133" s="32">
        <f>IFERROR('σ и σw, МПа'!R133*$BH$2,"-")</f>
        <v>524.44999999999993</v>
      </c>
      <c r="AS133" s="32">
        <f>IFERROR('σ и σw, МПа'!S133*$BH$2,"-")</f>
        <v>516.79999999999995</v>
      </c>
      <c r="AT133" s="32">
        <f>IFERROR('σ и σw, МПа'!T133*$BH$2,"-")</f>
        <v>482.8</v>
      </c>
      <c r="AU133" s="32">
        <f>IFERROR('σ и σw, МПа'!U133*$BH$2,"-")</f>
        <v>449.65</v>
      </c>
      <c r="AV133" s="32">
        <f>IFERROR('σ и σw, МПа'!V133*$BH$2,"-")</f>
        <v>408</v>
      </c>
      <c r="AW133" s="32">
        <f>IFERROR('σ и σw, МПа'!W133*$BH$2,"-")</f>
        <v>391.84999999999997</v>
      </c>
      <c r="AX133" s="32">
        <f>IFERROR('σ и σw, МПа'!X133*$BH$2,"-")</f>
        <v>374.84999999999997</v>
      </c>
      <c r="AY133" s="32">
        <f>IFERROR('σ и σw, МПа'!Y133*$BH$2,"-")</f>
        <v>374.84999999999997</v>
      </c>
      <c r="AZ133" s="32">
        <f>IFERROR('σ и σw, МПа'!Z133*$BH$2,"-")</f>
        <v>350.2</v>
      </c>
      <c r="BA133" s="32">
        <f>IFERROR('σ и σw, МПа'!AA133*$BH$2,"-")</f>
        <v>324.7</v>
      </c>
      <c r="BB133" s="32" t="str">
        <f>IFERROR('σ и σw, МПа'!AB133*$BH$2,"-")</f>
        <v>-</v>
      </c>
      <c r="BC133" s="33" t="str">
        <f>IFERROR('σ и σw, МПа'!AC133*$BH$2,"-")</f>
        <v>-</v>
      </c>
    </row>
    <row r="134" spans="1:55" x14ac:dyDescent="0.25">
      <c r="A134" s="10" t="str">
        <f>INDEX('Обработка исходного'!B:B,ROW($B$3)+4*(ROW($B134)-ROW($B$3)))</f>
        <v>Сталь легированная</v>
      </c>
      <c r="B134" s="47" t="str">
        <f>INDEX('Обработка исходного'!D:D,ROW($B$3)+4*(ROW($B134)-ROW($B$3)))</f>
        <v>30ХМА</v>
      </c>
      <c r="C134" s="27" t="str">
        <f>'Rp0,2, МПа'!C134</f>
        <v>Прутки и полосы толщиной или диаметром до 80 мм</v>
      </c>
      <c r="D134" s="31">
        <f>IFERROR('σ и σw, МПа'!D134*$BE$2,"-")</f>
        <v>358.46153846153845</v>
      </c>
      <c r="E134" s="32">
        <f>IFERROR('σ и σw, МПа'!E134*$BE$2,"-")</f>
        <v>350.76923076923077</v>
      </c>
      <c r="F134" s="32">
        <f>IFERROR('σ и σw, МПа'!F134*$BE$2,"-")</f>
        <v>347.30769230769232</v>
      </c>
      <c r="G134" s="32">
        <f>IFERROR('σ и σw, МПа'!G134*$BE$2,"-")</f>
        <v>335.76923076923077</v>
      </c>
      <c r="H134" s="32">
        <f>IFERROR('σ и σw, МПа'!H134*$BE$2,"-")</f>
        <v>324.61538461538458</v>
      </c>
      <c r="I134" s="32">
        <f>IFERROR('σ и σw, МПа'!I134*$BE$2,"-")</f>
        <v>324.61538461538458</v>
      </c>
      <c r="J134" s="32">
        <f>IFERROR('σ и σw, МПа'!J134*$BE$2,"-")</f>
        <v>316.92307692307691</v>
      </c>
      <c r="K134" s="32">
        <f>IFERROR('σ и σw, МПа'!K134*$BE$2,"-")</f>
        <v>316.92307692307691</v>
      </c>
      <c r="L134" s="32">
        <f>IFERROR('σ и σw, МПа'!L134*$BE$2,"-")</f>
        <v>309.23076923076923</v>
      </c>
      <c r="M134" s="32">
        <f>IFERROR('σ и σw, МПа'!M134*$BE$2,"-")</f>
        <v>271.53846153846155</v>
      </c>
      <c r="N134" s="32">
        <f>IFERROR('σ и σw, МПа'!N134*$BE$2,"-")</f>
        <v>245.38461538461539</v>
      </c>
      <c r="O134" s="32" t="str">
        <f>IFERROR('σ и σw, МПа'!O134*$BE$2,"-")</f>
        <v>-</v>
      </c>
      <c r="P134" s="33" t="str">
        <f>IFERROR('σ и σw, МПа'!P134*$BE$2,"-")</f>
        <v>-</v>
      </c>
      <c r="Q134" s="31">
        <f>IFERROR('σ и σw, МПа'!D134*$BF$2,"-")</f>
        <v>466</v>
      </c>
      <c r="R134" s="32">
        <f>IFERROR('σ и σw, МПа'!E134*$BF$2,"-")</f>
        <v>456</v>
      </c>
      <c r="S134" s="32">
        <f>IFERROR('σ и σw, МПа'!F134*$BF$2,"-")</f>
        <v>451.50000000000006</v>
      </c>
      <c r="T134" s="32">
        <f>IFERROR('σ и σw, МПа'!G134*$BF$2,"-")</f>
        <v>436.5</v>
      </c>
      <c r="U134" s="32">
        <f>IFERROR('σ и σw, МПа'!H134*$BF$2,"-")</f>
        <v>422</v>
      </c>
      <c r="V134" s="32">
        <f>IFERROR('σ и σw, МПа'!I134*$BF$2,"-")</f>
        <v>422</v>
      </c>
      <c r="W134" s="32">
        <f>IFERROR('σ и σw, МПа'!J134*$BF$2,"-")</f>
        <v>412</v>
      </c>
      <c r="X134" s="32">
        <f>IFERROR('σ и σw, МПа'!K134*$BF$2,"-")</f>
        <v>412</v>
      </c>
      <c r="Y134" s="32">
        <f>IFERROR('σ и σw, МПа'!L134*$BF$2,"-")</f>
        <v>402</v>
      </c>
      <c r="Z134" s="32">
        <f>IFERROR('σ и σw, МПа'!M134*$BF$2,"-")</f>
        <v>353</v>
      </c>
      <c r="AA134" s="32">
        <f>IFERROR('σ и σw, МПа'!N134*$BF$2,"-")</f>
        <v>319</v>
      </c>
      <c r="AB134" s="32" t="str">
        <f>IFERROR('σ и σw, МПа'!O134*$BF$2,"-")</f>
        <v>-</v>
      </c>
      <c r="AC134" s="33" t="str">
        <f>IFERROR('σ и σw, МПа'!P134*$BF$2,"-")</f>
        <v>-</v>
      </c>
      <c r="AD134" s="31">
        <f>IFERROR('σ и σw, МПа'!Q134*$BG$2,"-")</f>
        <v>478.40000000000003</v>
      </c>
      <c r="AE134" s="32">
        <f>IFERROR('σ и σw, МПа'!R134*$BG$2,"-")</f>
        <v>465.40000000000003</v>
      </c>
      <c r="AF134" s="32">
        <f>IFERROR('σ и σw, МПа'!S134*$BG$2,"-")</f>
        <v>453.05</v>
      </c>
      <c r="AG134" s="32">
        <f>IFERROR('σ и σw, МПа'!T134*$BG$2,"-")</f>
        <v>427.05</v>
      </c>
      <c r="AH134" s="32">
        <f>IFERROR('σ и σw, МПа'!U134*$BG$2,"-")</f>
        <v>395.2</v>
      </c>
      <c r="AI134" s="32">
        <f>IFERROR('σ и σw, МПа'!V134*$BG$2,"-")</f>
        <v>395.2</v>
      </c>
      <c r="AJ134" s="32">
        <f>IFERROR('σ и σw, МПа'!W134*$BG$2,"-")</f>
        <v>388.7</v>
      </c>
      <c r="AK134" s="32">
        <f>IFERROR('σ и σw, МПа'!X134*$BG$2,"-")</f>
        <v>388.7</v>
      </c>
      <c r="AL134" s="32">
        <f>IFERROR('σ и σw, МПа'!Y134*$BG$2,"-")</f>
        <v>388.7</v>
      </c>
      <c r="AM134" s="32">
        <f>IFERROR('σ и σw, МПа'!Z134*$BG$2,"-")</f>
        <v>363.35</v>
      </c>
      <c r="AN134" s="32">
        <f>IFERROR('σ и σw, МПа'!AA134*$BG$2,"-")</f>
        <v>338</v>
      </c>
      <c r="AO134" s="32" t="str">
        <f>IFERROR('σ и σw, МПа'!AB134*$BG$2,"-")</f>
        <v>-</v>
      </c>
      <c r="AP134" s="33" t="str">
        <f>IFERROR('σ и σw, МПа'!AC134*$BG$2,"-")</f>
        <v>-</v>
      </c>
      <c r="AQ134" s="31">
        <f>IFERROR('σ и σw, МПа'!Q134*$BH$2,"-")</f>
        <v>625.6</v>
      </c>
      <c r="AR134" s="32">
        <f>IFERROR('σ и σw, МПа'!R134*$BH$2,"-")</f>
        <v>608.6</v>
      </c>
      <c r="AS134" s="32">
        <f>IFERROR('σ и σw, МПа'!S134*$BH$2,"-")</f>
        <v>592.44999999999993</v>
      </c>
      <c r="AT134" s="32">
        <f>IFERROR('σ и σw, МПа'!T134*$BH$2,"-")</f>
        <v>558.44999999999993</v>
      </c>
      <c r="AU134" s="32">
        <f>IFERROR('σ и σw, МПа'!U134*$BH$2,"-")</f>
        <v>516.79999999999995</v>
      </c>
      <c r="AV134" s="32">
        <f>IFERROR('σ и σw, МПа'!V134*$BH$2,"-")</f>
        <v>516.79999999999995</v>
      </c>
      <c r="AW134" s="32">
        <f>IFERROR('σ и σw, МПа'!W134*$BH$2,"-")</f>
        <v>508.3</v>
      </c>
      <c r="AX134" s="32">
        <f>IFERROR('σ и σw, МПа'!X134*$BH$2,"-")</f>
        <v>508.3</v>
      </c>
      <c r="AY134" s="32">
        <f>IFERROR('σ и σw, МПа'!Y134*$BH$2,"-")</f>
        <v>508.3</v>
      </c>
      <c r="AZ134" s="32">
        <f>IFERROR('σ и σw, МПа'!Z134*$BH$2,"-")</f>
        <v>475.15</v>
      </c>
      <c r="BA134" s="32">
        <f>IFERROR('σ и σw, МПа'!AA134*$BH$2,"-")</f>
        <v>442</v>
      </c>
      <c r="BB134" s="32" t="str">
        <f>IFERROR('σ и σw, МПа'!AB134*$BH$2,"-")</f>
        <v>-</v>
      </c>
      <c r="BC134" s="33" t="str">
        <f>IFERROR('σ и σw, МПа'!AC134*$BH$2,"-")</f>
        <v>-</v>
      </c>
    </row>
    <row r="135" spans="1:55" ht="25.5" x14ac:dyDescent="0.25">
      <c r="A135" s="10" t="str">
        <f>INDEX('Обработка исходного'!B:B,ROW($B$3)+4*(ROW($B135)-ROW($B$3)))</f>
        <v>Сталь легированная</v>
      </c>
      <c r="B135" s="47" t="str">
        <f>INDEX('Обработка исходного'!D:D,ROW($B$3)+4*(ROW($B135)-ROW($B$3)))</f>
        <v>30ХМА</v>
      </c>
      <c r="C135" s="27" t="str">
        <f>'Rp0,2, МПа'!C135</f>
        <v>Прутки и полосы толщиной или диаметром от 80 мм до 150 мм</v>
      </c>
      <c r="D135" s="31">
        <f>IFERROR('σ и σw, МПа'!D135*$BE$2,"-")</f>
        <v>358.46153846153845</v>
      </c>
      <c r="E135" s="32">
        <f>IFERROR('σ и σw, МПа'!E135*$BE$2,"-")</f>
        <v>350.76923076923077</v>
      </c>
      <c r="F135" s="32">
        <f>IFERROR('σ и σw, МПа'!F135*$BE$2,"-")</f>
        <v>347.30769230769232</v>
      </c>
      <c r="G135" s="32">
        <f>IFERROR('σ и σw, МПа'!G135*$BE$2,"-")</f>
        <v>335.76923076923077</v>
      </c>
      <c r="H135" s="32">
        <f>IFERROR('σ и σw, МПа'!H135*$BE$2,"-")</f>
        <v>324.61538461538458</v>
      </c>
      <c r="I135" s="32">
        <f>IFERROR('σ и σw, МПа'!I135*$BE$2,"-")</f>
        <v>324.61538461538458</v>
      </c>
      <c r="J135" s="32">
        <f>IFERROR('σ и σw, МПа'!J135*$BE$2,"-")</f>
        <v>316.92307692307691</v>
      </c>
      <c r="K135" s="32">
        <f>IFERROR('σ и σw, МПа'!K135*$BE$2,"-")</f>
        <v>316.92307692307691</v>
      </c>
      <c r="L135" s="32">
        <f>IFERROR('σ и σw, МПа'!L135*$BE$2,"-")</f>
        <v>309.23076923076923</v>
      </c>
      <c r="M135" s="32">
        <f>IFERROR('σ и σw, МПа'!M135*$BE$2,"-")</f>
        <v>271.53846153846155</v>
      </c>
      <c r="N135" s="32">
        <f>IFERROR('σ и σw, МПа'!N135*$BE$2,"-")</f>
        <v>245.38461538461539</v>
      </c>
      <c r="O135" s="32" t="str">
        <f>IFERROR('σ и σw, МПа'!O135*$BE$2,"-")</f>
        <v>-</v>
      </c>
      <c r="P135" s="33" t="str">
        <f>IFERROR('σ и σw, МПа'!P135*$BE$2,"-")</f>
        <v>-</v>
      </c>
      <c r="Q135" s="31">
        <f>IFERROR('σ и σw, МПа'!D135*$BF$2,"-")</f>
        <v>466</v>
      </c>
      <c r="R135" s="32">
        <f>IFERROR('σ и σw, МПа'!E135*$BF$2,"-")</f>
        <v>456</v>
      </c>
      <c r="S135" s="32">
        <f>IFERROR('σ и σw, МПа'!F135*$BF$2,"-")</f>
        <v>451.50000000000006</v>
      </c>
      <c r="T135" s="32">
        <f>IFERROR('σ и σw, МПа'!G135*$BF$2,"-")</f>
        <v>436.5</v>
      </c>
      <c r="U135" s="32">
        <f>IFERROR('σ и σw, МПа'!H135*$BF$2,"-")</f>
        <v>422</v>
      </c>
      <c r="V135" s="32">
        <f>IFERROR('σ и σw, МПа'!I135*$BF$2,"-")</f>
        <v>422</v>
      </c>
      <c r="W135" s="32">
        <f>IFERROR('σ и σw, МПа'!J135*$BF$2,"-")</f>
        <v>412</v>
      </c>
      <c r="X135" s="32">
        <f>IFERROR('σ и σw, МПа'!K135*$BF$2,"-")</f>
        <v>412</v>
      </c>
      <c r="Y135" s="32">
        <f>IFERROR('σ и σw, МПа'!L135*$BF$2,"-")</f>
        <v>402</v>
      </c>
      <c r="Z135" s="32">
        <f>IFERROR('σ и σw, МПа'!M135*$BF$2,"-")</f>
        <v>353</v>
      </c>
      <c r="AA135" s="32">
        <f>IFERROR('σ и σw, МПа'!N135*$BF$2,"-")</f>
        <v>319</v>
      </c>
      <c r="AB135" s="32" t="str">
        <f>IFERROR('σ и σw, МПа'!O135*$BF$2,"-")</f>
        <v>-</v>
      </c>
      <c r="AC135" s="33" t="str">
        <f>IFERROR('σ и σw, МПа'!P135*$BF$2,"-")</f>
        <v>-</v>
      </c>
      <c r="AD135" s="31">
        <f>IFERROR('σ и σw, МПа'!Q135*$BG$2,"-")</f>
        <v>478.40000000000003</v>
      </c>
      <c r="AE135" s="32">
        <f>IFERROR('σ и σw, МПа'!R135*$BG$2,"-")</f>
        <v>465.40000000000003</v>
      </c>
      <c r="AF135" s="32">
        <f>IFERROR('σ и σw, МПа'!S135*$BG$2,"-")</f>
        <v>453.05</v>
      </c>
      <c r="AG135" s="32">
        <f>IFERROR('σ и σw, МПа'!T135*$BG$2,"-")</f>
        <v>427.05</v>
      </c>
      <c r="AH135" s="32">
        <f>IFERROR('σ и σw, МПа'!U135*$BG$2,"-")</f>
        <v>395.2</v>
      </c>
      <c r="AI135" s="32">
        <f>IFERROR('σ и σw, МПа'!V135*$BG$2,"-")</f>
        <v>395.2</v>
      </c>
      <c r="AJ135" s="32">
        <f>IFERROR('σ и σw, МПа'!W135*$BG$2,"-")</f>
        <v>388.7</v>
      </c>
      <c r="AK135" s="32">
        <f>IFERROR('σ и σw, МПа'!X135*$BG$2,"-")</f>
        <v>388.7</v>
      </c>
      <c r="AL135" s="32">
        <f>IFERROR('σ и σw, МПа'!Y135*$BG$2,"-")</f>
        <v>388.7</v>
      </c>
      <c r="AM135" s="32">
        <f>IFERROR('σ и σw, МПа'!Z135*$BG$2,"-")</f>
        <v>363.35</v>
      </c>
      <c r="AN135" s="32">
        <f>IFERROR('σ и σw, МПа'!AA135*$BG$2,"-")</f>
        <v>338</v>
      </c>
      <c r="AO135" s="32" t="str">
        <f>IFERROR('σ и σw, МПа'!AB135*$BG$2,"-")</f>
        <v>-</v>
      </c>
      <c r="AP135" s="33" t="str">
        <f>IFERROR('σ и σw, МПа'!AC135*$BG$2,"-")</f>
        <v>-</v>
      </c>
      <c r="AQ135" s="31">
        <f>IFERROR('σ и σw, МПа'!Q135*$BH$2,"-")</f>
        <v>625.6</v>
      </c>
      <c r="AR135" s="32">
        <f>IFERROR('σ и σw, МПа'!R135*$BH$2,"-")</f>
        <v>608.6</v>
      </c>
      <c r="AS135" s="32">
        <f>IFERROR('σ и σw, МПа'!S135*$BH$2,"-")</f>
        <v>592.44999999999993</v>
      </c>
      <c r="AT135" s="32">
        <f>IFERROR('σ и σw, МПа'!T135*$BH$2,"-")</f>
        <v>558.44999999999993</v>
      </c>
      <c r="AU135" s="32">
        <f>IFERROR('σ и σw, МПа'!U135*$BH$2,"-")</f>
        <v>516.79999999999995</v>
      </c>
      <c r="AV135" s="32">
        <f>IFERROR('σ и σw, МПа'!V135*$BH$2,"-")</f>
        <v>516.79999999999995</v>
      </c>
      <c r="AW135" s="32">
        <f>IFERROR('σ и σw, МПа'!W135*$BH$2,"-")</f>
        <v>508.3</v>
      </c>
      <c r="AX135" s="32">
        <f>IFERROR('σ и σw, МПа'!X135*$BH$2,"-")</f>
        <v>508.3</v>
      </c>
      <c r="AY135" s="32">
        <f>IFERROR('σ и σw, МПа'!Y135*$BH$2,"-")</f>
        <v>508.3</v>
      </c>
      <c r="AZ135" s="32">
        <f>IFERROR('σ и σw, МПа'!Z135*$BH$2,"-")</f>
        <v>475.15</v>
      </c>
      <c r="BA135" s="32">
        <f>IFERROR('σ и σw, МПа'!AA135*$BH$2,"-")</f>
        <v>442</v>
      </c>
      <c r="BB135" s="32" t="str">
        <f>IFERROR('σ и σw, МПа'!AB135*$BH$2,"-")</f>
        <v>-</v>
      </c>
      <c r="BC135" s="33" t="str">
        <f>IFERROR('σ и σw, МПа'!AC135*$BH$2,"-")</f>
        <v>-</v>
      </c>
    </row>
    <row r="136" spans="1:55" ht="25.5" x14ac:dyDescent="0.25">
      <c r="A136" s="10" t="str">
        <f>INDEX('Обработка исходного'!B:B,ROW($B$3)+4*(ROW($B136)-ROW($B$3)))</f>
        <v>Сталь легированная</v>
      </c>
      <c r="B136" s="47" t="str">
        <f>INDEX('Обработка исходного'!D:D,ROW($B$3)+4*(ROW($B136)-ROW($B$3)))</f>
        <v>30ХМА</v>
      </c>
      <c r="C136" s="27" t="str">
        <f>'Rp0,2, МПа'!C136</f>
        <v>Прутки и полосы толщиной или диаметром от 150 до 250 мм</v>
      </c>
      <c r="D136" s="31">
        <f>IFERROR('σ и σw, МПа'!D136*$BE$2,"-")</f>
        <v>358.46153846153845</v>
      </c>
      <c r="E136" s="32">
        <f>IFERROR('σ и σw, МПа'!E136*$BE$2,"-")</f>
        <v>350.76923076923077</v>
      </c>
      <c r="F136" s="32">
        <f>IFERROR('σ и σw, МПа'!F136*$BE$2,"-")</f>
        <v>347.30769230769232</v>
      </c>
      <c r="G136" s="32">
        <f>IFERROR('σ и σw, МПа'!G136*$BE$2,"-")</f>
        <v>335.76923076923077</v>
      </c>
      <c r="H136" s="32">
        <f>IFERROR('σ и σw, МПа'!H136*$BE$2,"-")</f>
        <v>324.61538461538458</v>
      </c>
      <c r="I136" s="32">
        <f>IFERROR('σ и σw, МПа'!I136*$BE$2,"-")</f>
        <v>324.61538461538458</v>
      </c>
      <c r="J136" s="32">
        <f>IFERROR('σ и σw, МПа'!J136*$BE$2,"-")</f>
        <v>316.92307692307691</v>
      </c>
      <c r="K136" s="32">
        <f>IFERROR('σ и σw, МПа'!K136*$BE$2,"-")</f>
        <v>316.92307692307691</v>
      </c>
      <c r="L136" s="32">
        <f>IFERROR('σ и σw, МПа'!L136*$BE$2,"-")</f>
        <v>309.23076923076923</v>
      </c>
      <c r="M136" s="32">
        <f>IFERROR('σ и σw, МПа'!M136*$BE$2,"-")</f>
        <v>271.53846153846155</v>
      </c>
      <c r="N136" s="32">
        <f>IFERROR('σ и σw, МПа'!N136*$BE$2,"-")</f>
        <v>245.38461538461539</v>
      </c>
      <c r="O136" s="32" t="str">
        <f>IFERROR('σ и σw, МПа'!O136*$BE$2,"-")</f>
        <v>-</v>
      </c>
      <c r="P136" s="33" t="str">
        <f>IFERROR('σ и σw, МПа'!P136*$BE$2,"-")</f>
        <v>-</v>
      </c>
      <c r="Q136" s="31">
        <f>IFERROR('σ и σw, МПа'!D136*$BF$2,"-")</f>
        <v>466</v>
      </c>
      <c r="R136" s="32">
        <f>IFERROR('σ и σw, МПа'!E136*$BF$2,"-")</f>
        <v>456</v>
      </c>
      <c r="S136" s="32">
        <f>IFERROR('σ и σw, МПа'!F136*$BF$2,"-")</f>
        <v>451.50000000000006</v>
      </c>
      <c r="T136" s="32">
        <f>IFERROR('σ и σw, МПа'!G136*$BF$2,"-")</f>
        <v>436.5</v>
      </c>
      <c r="U136" s="32">
        <f>IFERROR('σ и σw, МПа'!H136*$BF$2,"-")</f>
        <v>422</v>
      </c>
      <c r="V136" s="32">
        <f>IFERROR('σ и σw, МПа'!I136*$BF$2,"-")</f>
        <v>422</v>
      </c>
      <c r="W136" s="32">
        <f>IFERROR('σ и σw, МПа'!J136*$BF$2,"-")</f>
        <v>412</v>
      </c>
      <c r="X136" s="32">
        <f>IFERROR('σ и σw, МПа'!K136*$BF$2,"-")</f>
        <v>412</v>
      </c>
      <c r="Y136" s="32">
        <f>IFERROR('σ и σw, МПа'!L136*$BF$2,"-")</f>
        <v>402</v>
      </c>
      <c r="Z136" s="32">
        <f>IFERROR('σ и σw, МПа'!M136*$BF$2,"-")</f>
        <v>353</v>
      </c>
      <c r="AA136" s="32">
        <f>IFERROR('σ и σw, МПа'!N136*$BF$2,"-")</f>
        <v>319</v>
      </c>
      <c r="AB136" s="32" t="str">
        <f>IFERROR('σ и σw, МПа'!O136*$BF$2,"-")</f>
        <v>-</v>
      </c>
      <c r="AC136" s="33" t="str">
        <f>IFERROR('σ и σw, МПа'!P136*$BF$2,"-")</f>
        <v>-</v>
      </c>
      <c r="AD136" s="31">
        <f>IFERROR('σ и σw, МПа'!Q136*$BG$2,"-")</f>
        <v>478.40000000000003</v>
      </c>
      <c r="AE136" s="32">
        <f>IFERROR('σ и σw, МПа'!R136*$BG$2,"-")</f>
        <v>465.40000000000003</v>
      </c>
      <c r="AF136" s="32">
        <f>IFERROR('σ и σw, МПа'!S136*$BG$2,"-")</f>
        <v>453.05</v>
      </c>
      <c r="AG136" s="32">
        <f>IFERROR('σ и σw, МПа'!T136*$BG$2,"-")</f>
        <v>427.05</v>
      </c>
      <c r="AH136" s="32">
        <f>IFERROR('σ и σw, МПа'!U136*$BG$2,"-")</f>
        <v>395.2</v>
      </c>
      <c r="AI136" s="32">
        <f>IFERROR('σ и σw, МПа'!V136*$BG$2,"-")</f>
        <v>395.2</v>
      </c>
      <c r="AJ136" s="32">
        <f>IFERROR('σ и σw, МПа'!W136*$BG$2,"-")</f>
        <v>388.7</v>
      </c>
      <c r="AK136" s="32">
        <f>IFERROR('σ и σw, МПа'!X136*$BG$2,"-")</f>
        <v>388.7</v>
      </c>
      <c r="AL136" s="32">
        <f>IFERROR('σ и σw, МПа'!Y136*$BG$2,"-")</f>
        <v>388.7</v>
      </c>
      <c r="AM136" s="32">
        <f>IFERROR('σ и σw, МПа'!Z136*$BG$2,"-")</f>
        <v>363.35</v>
      </c>
      <c r="AN136" s="32">
        <f>IFERROR('σ и σw, МПа'!AA136*$BG$2,"-")</f>
        <v>338</v>
      </c>
      <c r="AO136" s="32" t="str">
        <f>IFERROR('σ и σw, МПа'!AB136*$BG$2,"-")</f>
        <v>-</v>
      </c>
      <c r="AP136" s="33" t="str">
        <f>IFERROR('σ и σw, МПа'!AC136*$BG$2,"-")</f>
        <v>-</v>
      </c>
      <c r="AQ136" s="31">
        <f>IFERROR('σ и σw, МПа'!Q136*$BH$2,"-")</f>
        <v>625.6</v>
      </c>
      <c r="AR136" s="32">
        <f>IFERROR('σ и σw, МПа'!R136*$BH$2,"-")</f>
        <v>608.6</v>
      </c>
      <c r="AS136" s="32">
        <f>IFERROR('σ и σw, МПа'!S136*$BH$2,"-")</f>
        <v>592.44999999999993</v>
      </c>
      <c r="AT136" s="32">
        <f>IFERROR('σ и σw, МПа'!T136*$BH$2,"-")</f>
        <v>558.44999999999993</v>
      </c>
      <c r="AU136" s="32">
        <f>IFERROR('σ и σw, МПа'!U136*$BH$2,"-")</f>
        <v>516.79999999999995</v>
      </c>
      <c r="AV136" s="32">
        <f>IFERROR('σ и σw, МПа'!V136*$BH$2,"-")</f>
        <v>516.79999999999995</v>
      </c>
      <c r="AW136" s="32">
        <f>IFERROR('σ и σw, МПа'!W136*$BH$2,"-")</f>
        <v>508.3</v>
      </c>
      <c r="AX136" s="32">
        <f>IFERROR('σ и σw, МПа'!X136*$BH$2,"-")</f>
        <v>508.3</v>
      </c>
      <c r="AY136" s="32">
        <f>IFERROR('σ и σw, МПа'!Y136*$BH$2,"-")</f>
        <v>508.3</v>
      </c>
      <c r="AZ136" s="32">
        <f>IFERROR('σ и σw, МПа'!Z136*$BH$2,"-")</f>
        <v>475.15</v>
      </c>
      <c r="BA136" s="32">
        <f>IFERROR('σ и σw, МПа'!AA136*$BH$2,"-")</f>
        <v>442</v>
      </c>
      <c r="BB136" s="32" t="str">
        <f>IFERROR('σ и σw, МПа'!AB136*$BH$2,"-")</f>
        <v>-</v>
      </c>
      <c r="BC136" s="33" t="str">
        <f>IFERROR('σ и σw, МПа'!AC136*$BH$2,"-")</f>
        <v>-</v>
      </c>
    </row>
    <row r="137" spans="1:55" ht="25.5" x14ac:dyDescent="0.25">
      <c r="A137" s="10" t="str">
        <f>INDEX('Обработка исходного'!B:B,ROW($B$3)+4*(ROW($B137)-ROW($B$3)))</f>
        <v>Сталь легированная</v>
      </c>
      <c r="B137" s="47" t="str">
        <f>INDEX('Обработка исходного'!D:D,ROW($B$3)+4*(ROW($B137)-ROW($B$3)))</f>
        <v>35ХМ</v>
      </c>
      <c r="C137" s="27" t="str">
        <f>'Rp0,2, МПа'!C137</f>
        <v>Поковки толщиной или диаметром от 300 до 800 мм, КП245*</v>
      </c>
      <c r="D137" s="31">
        <f>IFERROR('σ и σw, МПа'!D137*$BE$2,"-")</f>
        <v>163.33333333333334</v>
      </c>
      <c r="E137" s="32">
        <f>IFERROR('σ и σw, МПа'!E137*$BE$2,"-")</f>
        <v>156.66666666666666</v>
      </c>
      <c r="F137" s="32">
        <f>IFERROR('σ и σw, МПа'!F137*$BE$2,"-")</f>
        <v>150.66666666666666</v>
      </c>
      <c r="G137" s="32">
        <f>IFERROR('σ и σw, МПа'!G137*$BE$2,"-")</f>
        <v>150.66666666666666</v>
      </c>
      <c r="H137" s="32">
        <f>IFERROR('σ и σw, МПа'!H137*$BE$2,"-")</f>
        <v>150.66666666666666</v>
      </c>
      <c r="I137" s="32">
        <f>IFERROR('σ и σw, МПа'!I137*$BE$2,"-")</f>
        <v>144</v>
      </c>
      <c r="J137" s="32">
        <f>IFERROR('σ и σw, МПа'!J137*$BE$2,"-")</f>
        <v>137.33333333333334</v>
      </c>
      <c r="K137" s="32">
        <f>IFERROR('σ и σw, МПа'!K137*$BE$2,"-")</f>
        <v>130.66666666666666</v>
      </c>
      <c r="L137" s="32">
        <f>IFERROR('σ и σw, МПа'!L137*$BE$2,"-")</f>
        <v>124</v>
      </c>
      <c r="M137" s="32">
        <f>IFERROR('σ и σw, МПа'!M137*$BE$2,"-")</f>
        <v>118</v>
      </c>
      <c r="N137" s="32">
        <f>IFERROR('σ и σw, МПа'!N137*$BE$2,"-")</f>
        <v>104.66666666666667</v>
      </c>
      <c r="O137" s="32" t="str">
        <f>IFERROR('σ и σw, МПа'!O137*$BE$2,"-")</f>
        <v>-</v>
      </c>
      <c r="P137" s="33" t="str">
        <f>IFERROR('σ и σw, МПа'!P137*$BE$2,"-")</f>
        <v>-</v>
      </c>
      <c r="Q137" s="31">
        <f>IFERROR('σ и σw, МПа'!D137*$BF$2,"-")</f>
        <v>212.33333333333334</v>
      </c>
      <c r="R137" s="32">
        <f>IFERROR('σ и σw, МПа'!E137*$BF$2,"-")</f>
        <v>203.66666666666666</v>
      </c>
      <c r="S137" s="32">
        <f>IFERROR('σ и σw, МПа'!F137*$BF$2,"-")</f>
        <v>195.86666666666667</v>
      </c>
      <c r="T137" s="32">
        <f>IFERROR('σ и σw, МПа'!G137*$BF$2,"-")</f>
        <v>195.86666666666667</v>
      </c>
      <c r="U137" s="32">
        <f>IFERROR('σ и σw, МПа'!H137*$BF$2,"-")</f>
        <v>195.86666666666667</v>
      </c>
      <c r="V137" s="32">
        <f>IFERROR('σ и σw, МПа'!I137*$BF$2,"-")</f>
        <v>187.20000000000002</v>
      </c>
      <c r="W137" s="32">
        <f>IFERROR('σ и σw, МПа'!J137*$BF$2,"-")</f>
        <v>178.53333333333336</v>
      </c>
      <c r="X137" s="32">
        <f>IFERROR('σ и σw, МПа'!K137*$BF$2,"-")</f>
        <v>169.86666666666667</v>
      </c>
      <c r="Y137" s="32">
        <f>IFERROR('σ и σw, МПа'!L137*$BF$2,"-")</f>
        <v>161.20000000000002</v>
      </c>
      <c r="Z137" s="32">
        <f>IFERROR('σ и σw, МПа'!M137*$BF$2,"-")</f>
        <v>153.4</v>
      </c>
      <c r="AA137" s="32">
        <f>IFERROR('σ и σw, МПа'!N137*$BF$2,"-")</f>
        <v>136.06666666666669</v>
      </c>
      <c r="AB137" s="32" t="str">
        <f>IFERROR('σ и σw, МПа'!O137*$BF$2,"-")</f>
        <v>-</v>
      </c>
      <c r="AC137" s="33" t="str">
        <f>IFERROR('σ и σw, МПа'!P137*$BF$2,"-")</f>
        <v>-</v>
      </c>
      <c r="AD137" s="31">
        <f>IFERROR('σ и σw, МПа'!Q137*$BG$2,"-")</f>
        <v>159.25</v>
      </c>
      <c r="AE137" s="32">
        <f>IFERROR('σ и σw, МПа'!R137*$BG$2,"-")</f>
        <v>152.75</v>
      </c>
      <c r="AF137" s="32">
        <f>IFERROR('σ и σw, МПа'!S137*$BG$2,"-")</f>
        <v>146.9</v>
      </c>
      <c r="AG137" s="32">
        <f>IFERROR('σ и σw, МПа'!T137*$BG$2,"-")</f>
        <v>146.9</v>
      </c>
      <c r="AH137" s="32">
        <f>IFERROR('σ и σw, МПа'!U137*$BG$2,"-")</f>
        <v>146.9</v>
      </c>
      <c r="AI137" s="32">
        <f>IFERROR('σ и σw, МПа'!V137*$BG$2,"-")</f>
        <v>140.4</v>
      </c>
      <c r="AJ137" s="32">
        <f>IFERROR('σ и σw, МПа'!W137*$BG$2,"-")</f>
        <v>133.9</v>
      </c>
      <c r="AK137" s="32">
        <f>IFERROR('σ и σw, МПа'!X137*$BG$2,"-")</f>
        <v>127.4</v>
      </c>
      <c r="AL137" s="32">
        <f>IFERROR('σ и σw, МПа'!Y137*$BG$2,"-")</f>
        <v>120.9</v>
      </c>
      <c r="AM137" s="32">
        <f>IFERROR('σ и σw, МПа'!Z137*$BG$2,"-")</f>
        <v>115.05</v>
      </c>
      <c r="AN137" s="32">
        <f>IFERROR('σ и σw, МПа'!AA137*$BG$2,"-")</f>
        <v>102.05</v>
      </c>
      <c r="AO137" s="32" t="str">
        <f>IFERROR('σ и σw, МПа'!AB137*$BG$2,"-")</f>
        <v>-</v>
      </c>
      <c r="AP137" s="33" t="str">
        <f>IFERROR('σ и σw, МПа'!AC137*$BG$2,"-")</f>
        <v>-</v>
      </c>
      <c r="AQ137" s="31">
        <f>IFERROR('σ и σw, МПа'!Q137*$BH$2,"-")</f>
        <v>208.25</v>
      </c>
      <c r="AR137" s="32">
        <f>IFERROR('σ и σw, МПа'!R137*$BH$2,"-")</f>
        <v>199.75</v>
      </c>
      <c r="AS137" s="32">
        <f>IFERROR('σ и σw, МПа'!S137*$BH$2,"-")</f>
        <v>192.1</v>
      </c>
      <c r="AT137" s="32">
        <f>IFERROR('σ и σw, МПа'!T137*$BH$2,"-")</f>
        <v>192.1</v>
      </c>
      <c r="AU137" s="32">
        <f>IFERROR('σ и σw, МПа'!U137*$BH$2,"-")</f>
        <v>192.1</v>
      </c>
      <c r="AV137" s="32">
        <f>IFERROR('σ и σw, МПа'!V137*$BH$2,"-")</f>
        <v>183.6</v>
      </c>
      <c r="AW137" s="32">
        <f>IFERROR('σ и σw, МПа'!W137*$BH$2,"-")</f>
        <v>175.1</v>
      </c>
      <c r="AX137" s="32">
        <f>IFERROR('σ и σw, МПа'!X137*$BH$2,"-")</f>
        <v>166.6</v>
      </c>
      <c r="AY137" s="32">
        <f>IFERROR('σ и σw, МПа'!Y137*$BH$2,"-")</f>
        <v>158.1</v>
      </c>
      <c r="AZ137" s="32">
        <f>IFERROR('σ и σw, МПа'!Z137*$BH$2,"-")</f>
        <v>150.44999999999999</v>
      </c>
      <c r="BA137" s="32">
        <f>IFERROR('σ и σw, МПа'!AA137*$BH$2,"-")</f>
        <v>133.44999999999999</v>
      </c>
      <c r="BB137" s="32" t="str">
        <f>IFERROR('σ и σw, МПа'!AB137*$BH$2,"-")</f>
        <v>-</v>
      </c>
      <c r="BC137" s="33" t="str">
        <f>IFERROR('σ и σw, МПа'!AC137*$BH$2,"-")</f>
        <v>-</v>
      </c>
    </row>
    <row r="138" spans="1:55" ht="25.5" x14ac:dyDescent="0.25">
      <c r="A138" s="10" t="str">
        <f>INDEX('Обработка исходного'!B:B,ROW($B$3)+4*(ROW($B138)-ROW($B$3)))</f>
        <v>Сталь легированная</v>
      </c>
      <c r="B138" s="47" t="str">
        <f>INDEX('Обработка исходного'!D:D,ROW($B$3)+4*(ROW($B138)-ROW($B$3)))</f>
        <v>35ХМ</v>
      </c>
      <c r="C138" s="27" t="str">
        <f>'Rp0,2, МПа'!C138</f>
        <v>Поковки толщиной или диаметром от 300 до 800 мм, КП275*</v>
      </c>
      <c r="D138" s="31">
        <f>IFERROR('σ и σw, МПа'!D138*$BE$2,"-")</f>
        <v>183.33333333333334</v>
      </c>
      <c r="E138" s="32">
        <f>IFERROR('σ и σw, МПа'!E138*$BE$2,"-")</f>
        <v>176.66666666666666</v>
      </c>
      <c r="F138" s="32">
        <f>IFERROR('σ и σw, МПа'!F138*$BE$2,"-")</f>
        <v>176.66666666666666</v>
      </c>
      <c r="G138" s="32">
        <f>IFERROR('σ и σw, МПа'!G138*$BE$2,"-")</f>
        <v>170</v>
      </c>
      <c r="H138" s="32">
        <f>IFERROR('σ и σw, МПа'!H138*$BE$2,"-")</f>
        <v>163.33333333333334</v>
      </c>
      <c r="I138" s="32">
        <f>IFERROR('σ и σw, МПа'!I138*$BE$2,"-")</f>
        <v>163.33333333333334</v>
      </c>
      <c r="J138" s="32">
        <f>IFERROR('σ и σw, МПа'!J138*$BE$2,"-")</f>
        <v>156.66666666666666</v>
      </c>
      <c r="K138" s="32">
        <f>IFERROR('σ и σw, МПа'!K138*$BE$2,"-")</f>
        <v>150.66666666666666</v>
      </c>
      <c r="L138" s="32">
        <f>IFERROR('σ и σw, МПа'!L138*$BE$2,"-")</f>
        <v>137.33333333333334</v>
      </c>
      <c r="M138" s="32">
        <f>IFERROR('σ и σw, МПа'!M138*$BE$2,"-")</f>
        <v>130.66666666666666</v>
      </c>
      <c r="N138" s="32">
        <f>IFERROR('σ и σw, МПа'!N138*$BE$2,"-")</f>
        <v>118</v>
      </c>
      <c r="O138" s="32" t="str">
        <f>IFERROR('σ и σw, МПа'!O138*$BE$2,"-")</f>
        <v>-</v>
      </c>
      <c r="P138" s="33" t="str">
        <f>IFERROR('σ и σw, МПа'!P138*$BE$2,"-")</f>
        <v>-</v>
      </c>
      <c r="Q138" s="31">
        <f>IFERROR('σ и σw, МПа'!D138*$BF$2,"-")</f>
        <v>238.33333333333334</v>
      </c>
      <c r="R138" s="32">
        <f>IFERROR('σ и σw, МПа'!E138*$BF$2,"-")</f>
        <v>229.66666666666666</v>
      </c>
      <c r="S138" s="32">
        <f>IFERROR('σ и σw, МПа'!F138*$BF$2,"-")</f>
        <v>229.66666666666666</v>
      </c>
      <c r="T138" s="32">
        <f>IFERROR('σ и σw, МПа'!G138*$BF$2,"-")</f>
        <v>221</v>
      </c>
      <c r="U138" s="32">
        <f>IFERROR('σ и σw, МПа'!H138*$BF$2,"-")</f>
        <v>212.33333333333334</v>
      </c>
      <c r="V138" s="32">
        <f>IFERROR('σ и σw, МПа'!I138*$BF$2,"-")</f>
        <v>212.33333333333334</v>
      </c>
      <c r="W138" s="32">
        <f>IFERROR('σ и σw, МПа'!J138*$BF$2,"-")</f>
        <v>203.66666666666666</v>
      </c>
      <c r="X138" s="32">
        <f>IFERROR('σ и σw, МПа'!K138*$BF$2,"-")</f>
        <v>195.86666666666667</v>
      </c>
      <c r="Y138" s="32">
        <f>IFERROR('σ и σw, МПа'!L138*$BF$2,"-")</f>
        <v>178.53333333333336</v>
      </c>
      <c r="Z138" s="32">
        <f>IFERROR('σ и σw, МПа'!M138*$BF$2,"-")</f>
        <v>169.86666666666667</v>
      </c>
      <c r="AA138" s="32">
        <f>IFERROR('σ и σw, МПа'!N138*$BF$2,"-")</f>
        <v>153.4</v>
      </c>
      <c r="AB138" s="32" t="str">
        <f>IFERROR('σ и σw, МПа'!O138*$BF$2,"-")</f>
        <v>-</v>
      </c>
      <c r="AC138" s="33" t="str">
        <f>IFERROR('σ и σw, МПа'!P138*$BF$2,"-")</f>
        <v>-</v>
      </c>
      <c r="AD138" s="31">
        <f>IFERROR('σ и σw, МПа'!Q138*$BG$2,"-")</f>
        <v>178.75</v>
      </c>
      <c r="AE138" s="32">
        <f>IFERROR('σ и σw, МПа'!R138*$BG$2,"-")</f>
        <v>172.25</v>
      </c>
      <c r="AF138" s="32">
        <f>IFERROR('σ и σw, МПа'!S138*$BG$2,"-")</f>
        <v>172.25</v>
      </c>
      <c r="AG138" s="32">
        <f>IFERROR('σ и σw, МПа'!T138*$BG$2,"-")</f>
        <v>165.75</v>
      </c>
      <c r="AH138" s="32">
        <f>IFERROR('σ и σw, МПа'!U138*$BG$2,"-")</f>
        <v>159.25</v>
      </c>
      <c r="AI138" s="32">
        <f>IFERROR('σ и σw, МПа'!V138*$BG$2,"-")</f>
        <v>159.25</v>
      </c>
      <c r="AJ138" s="32">
        <f>IFERROR('σ и σw, МПа'!W138*$BG$2,"-")</f>
        <v>152.75</v>
      </c>
      <c r="AK138" s="32">
        <f>IFERROR('σ и σw, МПа'!X138*$BG$2,"-")</f>
        <v>146.9</v>
      </c>
      <c r="AL138" s="32">
        <f>IFERROR('σ и σw, МПа'!Y138*$BG$2,"-")</f>
        <v>133.9</v>
      </c>
      <c r="AM138" s="32">
        <f>IFERROR('σ и σw, МПа'!Z138*$BG$2,"-")</f>
        <v>127.4</v>
      </c>
      <c r="AN138" s="32">
        <f>IFERROR('σ и σw, МПа'!AA138*$BG$2,"-")</f>
        <v>115.05</v>
      </c>
      <c r="AO138" s="32" t="str">
        <f>IFERROR('σ и σw, МПа'!AB138*$BG$2,"-")</f>
        <v>-</v>
      </c>
      <c r="AP138" s="33" t="str">
        <f>IFERROR('σ и σw, МПа'!AC138*$BG$2,"-")</f>
        <v>-</v>
      </c>
      <c r="AQ138" s="31">
        <f>IFERROR('σ и σw, МПа'!Q138*$BH$2,"-")</f>
        <v>233.75</v>
      </c>
      <c r="AR138" s="32">
        <f>IFERROR('σ и σw, МПа'!R138*$BH$2,"-")</f>
        <v>225.25</v>
      </c>
      <c r="AS138" s="32">
        <f>IFERROR('σ и σw, МПа'!S138*$BH$2,"-")</f>
        <v>225.25</v>
      </c>
      <c r="AT138" s="32">
        <f>IFERROR('σ и σw, МПа'!T138*$BH$2,"-")</f>
        <v>216.75</v>
      </c>
      <c r="AU138" s="32">
        <f>IFERROR('σ и σw, МПа'!U138*$BH$2,"-")</f>
        <v>208.25</v>
      </c>
      <c r="AV138" s="32">
        <f>IFERROR('σ и σw, МПа'!V138*$BH$2,"-")</f>
        <v>208.25</v>
      </c>
      <c r="AW138" s="32">
        <f>IFERROR('σ и σw, МПа'!W138*$BH$2,"-")</f>
        <v>199.75</v>
      </c>
      <c r="AX138" s="32">
        <f>IFERROR('σ и σw, МПа'!X138*$BH$2,"-")</f>
        <v>192.1</v>
      </c>
      <c r="AY138" s="32">
        <f>IFERROR('σ и σw, МПа'!Y138*$BH$2,"-")</f>
        <v>175.1</v>
      </c>
      <c r="AZ138" s="32">
        <f>IFERROR('σ и σw, МПа'!Z138*$BH$2,"-")</f>
        <v>166.6</v>
      </c>
      <c r="BA138" s="32">
        <f>IFERROR('σ и σw, МПа'!AA138*$BH$2,"-")</f>
        <v>150.44999999999999</v>
      </c>
      <c r="BB138" s="32" t="str">
        <f>IFERROR('σ и σw, МПа'!AB138*$BH$2,"-")</f>
        <v>-</v>
      </c>
      <c r="BC138" s="33" t="str">
        <f>IFERROR('σ и σw, МПа'!AC138*$BH$2,"-")</f>
        <v>-</v>
      </c>
    </row>
    <row r="139" spans="1:55" x14ac:dyDescent="0.25">
      <c r="A139" s="10" t="str">
        <f>INDEX('Обработка исходного'!B:B,ROW($B$3)+4*(ROW($B139)-ROW($B$3)))</f>
        <v>Сталь легированная</v>
      </c>
      <c r="B139" s="47" t="str">
        <f>INDEX('Обработка исходного'!D:D,ROW($B$3)+4*(ROW($B139)-ROW($B$3)))</f>
        <v>35ХМ</v>
      </c>
      <c r="C139" s="27" t="str">
        <f>'Rp0,2, МПа'!C139</f>
        <v>Поковки толщиной или диаметром до 800 мм, КП315*</v>
      </c>
      <c r="D139" s="31">
        <f>IFERROR('σ и σw, МПа'!D139*$BE$2,"-")</f>
        <v>210</v>
      </c>
      <c r="E139" s="32">
        <f>IFERROR('σ и σw, МПа'!E139*$BE$2,"-")</f>
        <v>202.66666666666666</v>
      </c>
      <c r="F139" s="32">
        <f>IFERROR('σ и σw, МПа'!F139*$BE$2,"-")</f>
        <v>196</v>
      </c>
      <c r="G139" s="32">
        <f>IFERROR('σ и σw, МПа'!G139*$BE$2,"-")</f>
        <v>196</v>
      </c>
      <c r="H139" s="32">
        <f>IFERROR('σ и σw, МПа'!H139*$BE$2,"-")</f>
        <v>189.33333333333334</v>
      </c>
      <c r="I139" s="32">
        <f>IFERROR('σ и σw, МПа'!I139*$BE$2,"-")</f>
        <v>183.33333333333334</v>
      </c>
      <c r="J139" s="32">
        <f>IFERROR('σ и σw, МПа'!J139*$BE$2,"-")</f>
        <v>176.66666666666666</v>
      </c>
      <c r="K139" s="32">
        <f>IFERROR('σ и σw, МПа'!K139*$BE$2,"-")</f>
        <v>163.33333333333334</v>
      </c>
      <c r="L139" s="32">
        <f>IFERROR('σ и σw, МПа'!L139*$BE$2,"-")</f>
        <v>156.66666666666666</v>
      </c>
      <c r="M139" s="32">
        <f>IFERROR('σ и σw, МПа'!M139*$BE$2,"-")</f>
        <v>150.66666666666666</v>
      </c>
      <c r="N139" s="32">
        <f>IFERROR('σ и σw, МПа'!N139*$BE$2,"-")</f>
        <v>130.66666666666666</v>
      </c>
      <c r="O139" s="32" t="str">
        <f>IFERROR('σ и σw, МПа'!O139*$BE$2,"-")</f>
        <v>-</v>
      </c>
      <c r="P139" s="33" t="str">
        <f>IFERROR('σ и σw, МПа'!P139*$BE$2,"-")</f>
        <v>-</v>
      </c>
      <c r="Q139" s="31">
        <f>IFERROR('σ и σw, МПа'!D139*$BF$2,"-")</f>
        <v>273</v>
      </c>
      <c r="R139" s="32">
        <f>IFERROR('σ и σw, МПа'!E139*$BF$2,"-")</f>
        <v>263.46666666666664</v>
      </c>
      <c r="S139" s="32">
        <f>IFERROR('σ и σw, МПа'!F139*$BF$2,"-")</f>
        <v>254.8</v>
      </c>
      <c r="T139" s="32">
        <f>IFERROR('σ и σw, МПа'!G139*$BF$2,"-")</f>
        <v>254.8</v>
      </c>
      <c r="U139" s="32">
        <f>IFERROR('σ и σw, МПа'!H139*$BF$2,"-")</f>
        <v>246.13333333333335</v>
      </c>
      <c r="V139" s="32">
        <f>IFERROR('σ и σw, МПа'!I139*$BF$2,"-")</f>
        <v>238.33333333333334</v>
      </c>
      <c r="W139" s="32">
        <f>IFERROR('σ и σw, МПа'!J139*$BF$2,"-")</f>
        <v>229.66666666666666</v>
      </c>
      <c r="X139" s="32">
        <f>IFERROR('σ и σw, МПа'!K139*$BF$2,"-")</f>
        <v>212.33333333333334</v>
      </c>
      <c r="Y139" s="32">
        <f>IFERROR('σ и σw, МПа'!L139*$BF$2,"-")</f>
        <v>203.66666666666666</v>
      </c>
      <c r="Z139" s="32">
        <f>IFERROR('σ и σw, МПа'!M139*$BF$2,"-")</f>
        <v>195.86666666666667</v>
      </c>
      <c r="AA139" s="32">
        <f>IFERROR('σ и σw, МПа'!N139*$BF$2,"-")</f>
        <v>169.86666666666667</v>
      </c>
      <c r="AB139" s="32" t="str">
        <f>IFERROR('σ и σw, МПа'!O139*$BF$2,"-")</f>
        <v>-</v>
      </c>
      <c r="AC139" s="33" t="str">
        <f>IFERROR('σ и σw, МПа'!P139*$BF$2,"-")</f>
        <v>-</v>
      </c>
      <c r="AD139" s="31">
        <f>IFERROR('σ и σw, МПа'!Q139*$BG$2,"-")</f>
        <v>204.75</v>
      </c>
      <c r="AE139" s="32">
        <f>IFERROR('σ и σw, МПа'!R139*$BG$2,"-")</f>
        <v>197.6</v>
      </c>
      <c r="AF139" s="32">
        <f>IFERROR('σ и σw, МПа'!S139*$BG$2,"-")</f>
        <v>191.1</v>
      </c>
      <c r="AG139" s="32">
        <f>IFERROR('σ и σw, МПа'!T139*$BG$2,"-")</f>
        <v>191.1</v>
      </c>
      <c r="AH139" s="32">
        <f>IFERROR('σ и σw, МПа'!U139*$BG$2,"-")</f>
        <v>184.6</v>
      </c>
      <c r="AI139" s="32">
        <f>IFERROR('σ и σw, МПа'!V139*$BG$2,"-")</f>
        <v>178.75</v>
      </c>
      <c r="AJ139" s="32">
        <f>IFERROR('σ и σw, МПа'!W139*$BG$2,"-")</f>
        <v>172.25</v>
      </c>
      <c r="AK139" s="32">
        <f>IFERROR('σ и σw, МПа'!X139*$BG$2,"-")</f>
        <v>159.25</v>
      </c>
      <c r="AL139" s="32">
        <f>IFERROR('σ и σw, МПа'!Y139*$BG$2,"-")</f>
        <v>152.75</v>
      </c>
      <c r="AM139" s="32">
        <f>IFERROR('σ и σw, МПа'!Z139*$BG$2,"-")</f>
        <v>146.9</v>
      </c>
      <c r="AN139" s="32">
        <f>IFERROR('σ и σw, МПа'!AA139*$BG$2,"-")</f>
        <v>127.4</v>
      </c>
      <c r="AO139" s="32" t="str">
        <f>IFERROR('σ и σw, МПа'!AB139*$BG$2,"-")</f>
        <v>-</v>
      </c>
      <c r="AP139" s="33" t="str">
        <f>IFERROR('σ и σw, МПа'!AC139*$BG$2,"-")</f>
        <v>-</v>
      </c>
      <c r="AQ139" s="31">
        <f>IFERROR('σ и σw, МПа'!Q139*$BH$2,"-")</f>
        <v>267.75</v>
      </c>
      <c r="AR139" s="32">
        <f>IFERROR('σ и σw, МПа'!R139*$BH$2,"-")</f>
        <v>258.39999999999998</v>
      </c>
      <c r="AS139" s="32">
        <f>IFERROR('σ и σw, МПа'!S139*$BH$2,"-")</f>
        <v>249.9</v>
      </c>
      <c r="AT139" s="32">
        <f>IFERROR('σ и σw, МПа'!T139*$BH$2,"-")</f>
        <v>249.9</v>
      </c>
      <c r="AU139" s="32">
        <f>IFERROR('σ и σw, МПа'!U139*$BH$2,"-")</f>
        <v>241.4</v>
      </c>
      <c r="AV139" s="32">
        <f>IFERROR('σ и σw, МПа'!V139*$BH$2,"-")</f>
        <v>233.75</v>
      </c>
      <c r="AW139" s="32">
        <f>IFERROR('σ и σw, МПа'!W139*$BH$2,"-")</f>
        <v>225.25</v>
      </c>
      <c r="AX139" s="32">
        <f>IFERROR('σ и σw, МПа'!X139*$BH$2,"-")</f>
        <v>208.25</v>
      </c>
      <c r="AY139" s="32">
        <f>IFERROR('σ и σw, МПа'!Y139*$BH$2,"-")</f>
        <v>199.75</v>
      </c>
      <c r="AZ139" s="32">
        <f>IFERROR('σ и σw, МПа'!Z139*$BH$2,"-")</f>
        <v>192.1</v>
      </c>
      <c r="BA139" s="32">
        <f>IFERROR('σ и σw, МПа'!AA139*$BH$2,"-")</f>
        <v>166.6</v>
      </c>
      <c r="BB139" s="32" t="str">
        <f>IFERROR('σ и σw, МПа'!AB139*$BH$2,"-")</f>
        <v>-</v>
      </c>
      <c r="BC139" s="33" t="str">
        <f>IFERROR('σ и σw, МПа'!AC139*$BH$2,"-")</f>
        <v>-</v>
      </c>
    </row>
    <row r="140" spans="1:55" x14ac:dyDescent="0.25">
      <c r="A140" s="10" t="str">
        <f>INDEX('Обработка исходного'!B:B,ROW($B$3)+4*(ROW($B140)-ROW($B$3)))</f>
        <v>Сталь легированная</v>
      </c>
      <c r="B140" s="47" t="str">
        <f>INDEX('Обработка исходного'!D:D,ROW($B$3)+4*(ROW($B140)-ROW($B$3)))</f>
        <v>35ХМ</v>
      </c>
      <c r="C140" s="27" t="str">
        <f>'Rp0,2, МПа'!C140</f>
        <v>Поковки толщиной или диаметром до 800 мм, КП345*</v>
      </c>
      <c r="D140" s="31">
        <f>IFERROR('σ и σw, МПа'!D140*$BE$2,"-")</f>
        <v>226.92307692307691</v>
      </c>
      <c r="E140" s="32">
        <f>IFERROR('σ и σw, МПа'!E140*$BE$2,"-")</f>
        <v>222</v>
      </c>
      <c r="F140" s="32">
        <f>IFERROR('σ и σw, МПа'!F140*$BE$2,"-")</f>
        <v>215.33333333333334</v>
      </c>
      <c r="G140" s="32">
        <f>IFERROR('σ и σw, МПа'!G140*$BE$2,"-")</f>
        <v>209.33333333333334</v>
      </c>
      <c r="H140" s="32">
        <f>IFERROR('σ и σw, МПа'!H140*$BE$2,"-")</f>
        <v>209.33333333333334</v>
      </c>
      <c r="I140" s="32">
        <f>IFERROR('σ и σw, МПа'!I140*$BE$2,"-")</f>
        <v>196</v>
      </c>
      <c r="J140" s="32">
        <f>IFERROR('σ и σw, МПа'!J140*$BE$2,"-")</f>
        <v>196</v>
      </c>
      <c r="K140" s="32">
        <f>IFERROR('σ и σw, МПа'!K140*$BE$2,"-")</f>
        <v>196</v>
      </c>
      <c r="L140" s="32">
        <f>IFERROR('σ и σw, МПа'!L140*$BE$2,"-")</f>
        <v>163.33333333333334</v>
      </c>
      <c r="M140" s="32">
        <f>IFERROR('σ и σw, МПа'!M140*$BE$2,"-")</f>
        <v>163.33333333333334</v>
      </c>
      <c r="N140" s="32">
        <f>IFERROR('σ и σw, МПа'!N140*$BE$2,"-")</f>
        <v>143.46153846153845</v>
      </c>
      <c r="O140" s="32" t="str">
        <f>IFERROR('σ и σw, МПа'!O140*$BE$2,"-")</f>
        <v>-</v>
      </c>
      <c r="P140" s="33" t="str">
        <f>IFERROR('σ и σw, МПа'!P140*$BE$2,"-")</f>
        <v>-</v>
      </c>
      <c r="Q140" s="31">
        <f>IFERROR('σ и σw, МПа'!D140*$BF$2,"-")</f>
        <v>295</v>
      </c>
      <c r="R140" s="32">
        <f>IFERROR('σ и σw, МПа'!E140*$BF$2,"-")</f>
        <v>288.60000000000002</v>
      </c>
      <c r="S140" s="32">
        <f>IFERROR('σ и σw, МПа'!F140*$BF$2,"-")</f>
        <v>279.93333333333334</v>
      </c>
      <c r="T140" s="32">
        <f>IFERROR('σ и σw, МПа'!G140*$BF$2,"-")</f>
        <v>272.13333333333338</v>
      </c>
      <c r="U140" s="32">
        <f>IFERROR('σ и σw, МПа'!H140*$BF$2,"-")</f>
        <v>272.13333333333338</v>
      </c>
      <c r="V140" s="32">
        <f>IFERROR('σ и σw, МПа'!I140*$BF$2,"-")</f>
        <v>254.8</v>
      </c>
      <c r="W140" s="32">
        <f>IFERROR('σ и σw, МПа'!J140*$BF$2,"-")</f>
        <v>254.8</v>
      </c>
      <c r="X140" s="32">
        <f>IFERROR('σ и σw, МПа'!K140*$BF$2,"-")</f>
        <v>254.8</v>
      </c>
      <c r="Y140" s="32">
        <f>IFERROR('σ и σw, МПа'!L140*$BF$2,"-")</f>
        <v>212.33333333333334</v>
      </c>
      <c r="Z140" s="32">
        <f>IFERROR('σ и σw, МПа'!M140*$BF$2,"-")</f>
        <v>212.33333333333334</v>
      </c>
      <c r="AA140" s="32">
        <f>IFERROR('σ и σw, МПа'!N140*$BF$2,"-")</f>
        <v>186.5</v>
      </c>
      <c r="AB140" s="32" t="str">
        <f>IFERROR('σ и σw, МПа'!O140*$BF$2,"-")</f>
        <v>-</v>
      </c>
      <c r="AC140" s="33" t="str">
        <f>IFERROR('σ и σw, МПа'!P140*$BF$2,"-")</f>
        <v>-</v>
      </c>
      <c r="AD140" s="31">
        <f>IFERROR('σ и σw, МПа'!Q140*$BG$2,"-")</f>
        <v>224.25</v>
      </c>
      <c r="AE140" s="32">
        <f>IFERROR('σ и σw, МПа'!R140*$BG$2,"-")</f>
        <v>216.45000000000002</v>
      </c>
      <c r="AF140" s="32">
        <f>IFERROR('σ и σw, МПа'!S140*$BG$2,"-")</f>
        <v>209.95000000000002</v>
      </c>
      <c r="AG140" s="32">
        <f>IFERROR('σ и σw, МПа'!T140*$BG$2,"-")</f>
        <v>204.1</v>
      </c>
      <c r="AH140" s="32">
        <f>IFERROR('σ и σw, МПа'!U140*$BG$2,"-")</f>
        <v>204.1</v>
      </c>
      <c r="AI140" s="32">
        <f>IFERROR('σ и σw, МПа'!V140*$BG$2,"-")</f>
        <v>191.1</v>
      </c>
      <c r="AJ140" s="32">
        <f>IFERROR('σ и σw, МПа'!W140*$BG$2,"-")</f>
        <v>191.1</v>
      </c>
      <c r="AK140" s="32">
        <f>IFERROR('σ и σw, МПа'!X140*$BG$2,"-")</f>
        <v>191.1</v>
      </c>
      <c r="AL140" s="32">
        <f>IFERROR('σ и σw, МПа'!Y140*$BG$2,"-")</f>
        <v>159.25</v>
      </c>
      <c r="AM140" s="32">
        <f>IFERROR('σ и σw, МПа'!Z140*$BG$2,"-")</f>
        <v>159.25</v>
      </c>
      <c r="AN140" s="32">
        <f>IFERROR('σ и σw, МПа'!AA140*$BG$2,"-")</f>
        <v>140.4</v>
      </c>
      <c r="AO140" s="32" t="str">
        <f>IFERROR('σ и σw, МПа'!AB140*$BG$2,"-")</f>
        <v>-</v>
      </c>
      <c r="AP140" s="33" t="str">
        <f>IFERROR('σ и σw, МПа'!AC140*$BG$2,"-")</f>
        <v>-</v>
      </c>
      <c r="AQ140" s="31">
        <f>IFERROR('σ и σw, МПа'!Q140*$BH$2,"-")</f>
        <v>293.25</v>
      </c>
      <c r="AR140" s="32">
        <f>IFERROR('σ и σw, МПа'!R140*$BH$2,"-")</f>
        <v>283.05</v>
      </c>
      <c r="AS140" s="32">
        <f>IFERROR('σ и σw, МПа'!S140*$BH$2,"-")</f>
        <v>274.55</v>
      </c>
      <c r="AT140" s="32">
        <f>IFERROR('σ и σw, МПа'!T140*$BH$2,"-")</f>
        <v>266.89999999999998</v>
      </c>
      <c r="AU140" s="32">
        <f>IFERROR('σ и σw, МПа'!U140*$BH$2,"-")</f>
        <v>266.89999999999998</v>
      </c>
      <c r="AV140" s="32">
        <f>IFERROR('σ и σw, МПа'!V140*$BH$2,"-")</f>
        <v>249.9</v>
      </c>
      <c r="AW140" s="32">
        <f>IFERROR('σ и σw, МПа'!W140*$BH$2,"-")</f>
        <v>249.9</v>
      </c>
      <c r="AX140" s="32">
        <f>IFERROR('σ и σw, МПа'!X140*$BH$2,"-")</f>
        <v>249.9</v>
      </c>
      <c r="AY140" s="32">
        <f>IFERROR('σ и σw, МПа'!Y140*$BH$2,"-")</f>
        <v>208.25</v>
      </c>
      <c r="AZ140" s="32">
        <f>IFERROR('σ и σw, МПа'!Z140*$BH$2,"-")</f>
        <v>208.25</v>
      </c>
      <c r="BA140" s="32">
        <f>IFERROR('σ и σw, МПа'!AA140*$BH$2,"-")</f>
        <v>183.6</v>
      </c>
      <c r="BB140" s="32" t="str">
        <f>IFERROR('σ и σw, МПа'!AB140*$BH$2,"-")</f>
        <v>-</v>
      </c>
      <c r="BC140" s="33" t="str">
        <f>IFERROR('σ и σw, МПа'!AC140*$BH$2,"-")</f>
        <v>-</v>
      </c>
    </row>
    <row r="141" spans="1:55" ht="25.5" x14ac:dyDescent="0.25">
      <c r="A141" s="10" t="str">
        <f>INDEX('Обработка исходного'!B:B,ROW($B$3)+4*(ROW($B141)-ROW($B$3)))</f>
        <v>Сталь легированная</v>
      </c>
      <c r="B141" s="47" t="str">
        <f>INDEX('Обработка исходного'!D:D,ROW($B$3)+4*(ROW($B141)-ROW($B$3)))</f>
        <v>35ХМ</v>
      </c>
      <c r="C141" s="27" t="str">
        <f>'Rp0,2, МПа'!C141</f>
        <v>Поковки толщиной или диаметром от 50 до 800 мм, КП395*</v>
      </c>
      <c r="D141" s="31">
        <f>IFERROR('σ и σw, МПа'!D141*$BE$2,"-")</f>
        <v>236.53846153846152</v>
      </c>
      <c r="E141" s="32">
        <f>IFERROR('σ и σw, МПа'!E141*$BE$2,"-")</f>
        <v>233.84615384615384</v>
      </c>
      <c r="F141" s="32">
        <f>IFERROR('σ и σw, МПа'!F141*$BE$2,"-")</f>
        <v>229.23076923076923</v>
      </c>
      <c r="G141" s="32">
        <f>IFERROR('σ и σw, МПа'!G141*$BE$2,"-")</f>
        <v>226.53846153846152</v>
      </c>
      <c r="H141" s="32">
        <f>IFERROR('σ и σw, МПа'!H141*$BE$2,"-")</f>
        <v>226.53846153846152</v>
      </c>
      <c r="I141" s="32">
        <f>IFERROR('σ и σw, МПа'!I141*$BE$2,"-")</f>
        <v>218.84615384615384</v>
      </c>
      <c r="J141" s="32">
        <f>IFERROR('σ и σw, МПа'!J141*$BE$2,"-")</f>
        <v>215</v>
      </c>
      <c r="K141" s="32">
        <f>IFERROR('σ и σw, МПа'!K141*$BE$2,"-")</f>
        <v>211.15384615384616</v>
      </c>
      <c r="L141" s="32">
        <f>IFERROR('σ и σw, МПа'!L141*$BE$2,"-")</f>
        <v>196</v>
      </c>
      <c r="M141" s="32">
        <f>IFERROR('σ и σw, МПа'!M141*$BE$2,"-")</f>
        <v>181.15384615384616</v>
      </c>
      <c r="N141" s="32">
        <f>IFERROR('σ и σw, МПа'!N141*$BE$2,"-")</f>
        <v>150.76923076923077</v>
      </c>
      <c r="O141" s="32" t="str">
        <f>IFERROR('σ и σw, МПа'!O141*$BE$2,"-")</f>
        <v>-</v>
      </c>
      <c r="P141" s="33" t="str">
        <f>IFERROR('σ и σw, МПа'!P141*$BE$2,"-")</f>
        <v>-</v>
      </c>
      <c r="Q141" s="31">
        <f>IFERROR('σ и σw, МПа'!D141*$BF$2,"-")</f>
        <v>307.5</v>
      </c>
      <c r="R141" s="32">
        <f>IFERROR('σ и σw, МПа'!E141*$BF$2,"-")</f>
        <v>304</v>
      </c>
      <c r="S141" s="32">
        <f>IFERROR('σ и σw, МПа'!F141*$BF$2,"-")</f>
        <v>298</v>
      </c>
      <c r="T141" s="32">
        <f>IFERROR('σ и σw, МПа'!G141*$BF$2,"-")</f>
        <v>294.5</v>
      </c>
      <c r="U141" s="32">
        <f>IFERROR('σ и σw, МПа'!H141*$BF$2,"-")</f>
        <v>294.5</v>
      </c>
      <c r="V141" s="32">
        <f>IFERROR('σ и σw, МПа'!I141*$BF$2,"-")</f>
        <v>284.5</v>
      </c>
      <c r="W141" s="32">
        <f>IFERROR('σ и σw, МПа'!J141*$BF$2,"-")</f>
        <v>279.5</v>
      </c>
      <c r="X141" s="32">
        <f>IFERROR('σ и σw, МПа'!K141*$BF$2,"-")</f>
        <v>274.5</v>
      </c>
      <c r="Y141" s="32">
        <f>IFERROR('σ и σw, МПа'!L141*$BF$2,"-")</f>
        <v>254.8</v>
      </c>
      <c r="Z141" s="32">
        <f>IFERROR('σ и σw, МПа'!M141*$BF$2,"-")</f>
        <v>235.50000000000003</v>
      </c>
      <c r="AA141" s="32">
        <f>IFERROR('σ и σw, МПа'!N141*$BF$2,"-")</f>
        <v>196</v>
      </c>
      <c r="AB141" s="32" t="str">
        <f>IFERROR('σ и σw, МПа'!O141*$BF$2,"-")</f>
        <v>-</v>
      </c>
      <c r="AC141" s="33" t="str">
        <f>IFERROR('σ и σw, МПа'!P141*$BF$2,"-")</f>
        <v>-</v>
      </c>
      <c r="AD141" s="31">
        <f>IFERROR('σ и σw, МПа'!Q141*$BG$2,"-")</f>
        <v>256.75</v>
      </c>
      <c r="AE141" s="32">
        <f>IFERROR('σ и σw, МПа'!R141*$BG$2,"-")</f>
        <v>256.75</v>
      </c>
      <c r="AF141" s="32">
        <f>IFERROR('σ и σw, МПа'!S141*$BG$2,"-")</f>
        <v>242.45000000000002</v>
      </c>
      <c r="AG141" s="32">
        <f>IFERROR('σ и σw, МПа'!T141*$BG$2,"-")</f>
        <v>235.95000000000002</v>
      </c>
      <c r="AH141" s="32">
        <f>IFERROR('σ и σw, МПа'!U141*$BG$2,"-")</f>
        <v>229.45000000000002</v>
      </c>
      <c r="AI141" s="32">
        <f>IFERROR('σ и σw, МПа'!V141*$BG$2,"-")</f>
        <v>222.95000000000002</v>
      </c>
      <c r="AJ141" s="32">
        <f>IFERROR('σ и σw, МПа'!W141*$BG$2,"-")</f>
        <v>216.45000000000002</v>
      </c>
      <c r="AK141" s="32">
        <f>IFERROR('σ и σw, МПа'!X141*$BG$2,"-")</f>
        <v>209.95000000000002</v>
      </c>
      <c r="AL141" s="32">
        <f>IFERROR('σ и σw, МПа'!Y141*$BG$2,"-")</f>
        <v>191.1</v>
      </c>
      <c r="AM141" s="32">
        <f>IFERROR('σ и σw, МПа'!Z141*$BG$2,"-")</f>
        <v>191.1</v>
      </c>
      <c r="AN141" s="32">
        <f>IFERROR('σ и σw, МПа'!AA141*$BG$2,"-")</f>
        <v>159.25</v>
      </c>
      <c r="AO141" s="32" t="str">
        <f>IFERROR('σ и σw, МПа'!AB141*$BG$2,"-")</f>
        <v>-</v>
      </c>
      <c r="AP141" s="33" t="str">
        <f>IFERROR('σ и σw, МПа'!AC141*$BG$2,"-")</f>
        <v>-</v>
      </c>
      <c r="AQ141" s="31">
        <f>IFERROR('σ и σw, МПа'!Q141*$BH$2,"-")</f>
        <v>335.75</v>
      </c>
      <c r="AR141" s="32">
        <f>IFERROR('σ и σw, МПа'!R141*$BH$2,"-")</f>
        <v>335.75</v>
      </c>
      <c r="AS141" s="32">
        <f>IFERROR('σ и σw, МПа'!S141*$BH$2,"-")</f>
        <v>317.05</v>
      </c>
      <c r="AT141" s="32">
        <f>IFERROR('σ и σw, МПа'!T141*$BH$2,"-")</f>
        <v>308.55</v>
      </c>
      <c r="AU141" s="32">
        <f>IFERROR('σ и σw, МПа'!U141*$BH$2,"-")</f>
        <v>300.05</v>
      </c>
      <c r="AV141" s="32">
        <f>IFERROR('σ и σw, МПа'!V141*$BH$2,"-")</f>
        <v>291.55</v>
      </c>
      <c r="AW141" s="32">
        <f>IFERROR('σ и σw, МПа'!W141*$BH$2,"-")</f>
        <v>283.05</v>
      </c>
      <c r="AX141" s="32">
        <f>IFERROR('σ и σw, МПа'!X141*$BH$2,"-")</f>
        <v>274.55</v>
      </c>
      <c r="AY141" s="32">
        <f>IFERROR('σ и σw, МПа'!Y141*$BH$2,"-")</f>
        <v>249.9</v>
      </c>
      <c r="AZ141" s="32">
        <f>IFERROR('σ и σw, МПа'!Z141*$BH$2,"-")</f>
        <v>249.9</v>
      </c>
      <c r="BA141" s="32">
        <f>IFERROR('σ и σw, МПа'!AA141*$BH$2,"-")</f>
        <v>208.25</v>
      </c>
      <c r="BB141" s="32" t="str">
        <f>IFERROR('σ и σw, МПа'!AB141*$BH$2,"-")</f>
        <v>-</v>
      </c>
      <c r="BC141" s="33" t="str">
        <f>IFERROR('σ и σw, МПа'!AC141*$BH$2,"-")</f>
        <v>-</v>
      </c>
    </row>
    <row r="142" spans="1:55" ht="25.5" x14ac:dyDescent="0.25">
      <c r="A142" s="10" t="str">
        <f>INDEX('Обработка исходного'!B:B,ROW($B$3)+4*(ROW($B142)-ROW($B$3)))</f>
        <v>Сталь легированная</v>
      </c>
      <c r="B142" s="47" t="str">
        <f>INDEX('Обработка исходного'!D:D,ROW($B$3)+4*(ROW($B142)-ROW($B$3)))</f>
        <v>35ХМ</v>
      </c>
      <c r="C142" s="27" t="str">
        <f>'Rp0,2, МПа'!C142</f>
        <v>Поковки толщиной или диаметром от 50 до 500 мм, КП440*</v>
      </c>
      <c r="D142" s="31">
        <f>IFERROR('σ и σw, МПа'!D142*$BE$2,"-")</f>
        <v>244.23076923076923</v>
      </c>
      <c r="E142" s="32">
        <f>IFERROR('σ и σw, МПа'!E142*$BE$2,"-")</f>
        <v>241.53846153846152</v>
      </c>
      <c r="F142" s="32">
        <f>IFERROR('σ и σw, МПа'!F142*$BE$2,"-")</f>
        <v>237.69230769230768</v>
      </c>
      <c r="G142" s="32">
        <f>IFERROR('σ и σw, МПа'!G142*$BE$2,"-")</f>
        <v>230</v>
      </c>
      <c r="H142" s="32">
        <f>IFERROR('σ и σw, МПа'!H142*$BE$2,"-")</f>
        <v>230</v>
      </c>
      <c r="I142" s="32">
        <f>IFERROR('σ и σw, МПа'!I142*$BE$2,"-")</f>
        <v>226.53846153846152</v>
      </c>
      <c r="J142" s="32">
        <f>IFERROR('σ и σw, МПа'!J142*$BE$2,"-")</f>
        <v>226.53846153846152</v>
      </c>
      <c r="K142" s="32">
        <f>IFERROR('σ и σw, МПа'!K142*$BE$2,"-")</f>
        <v>215</v>
      </c>
      <c r="L142" s="32">
        <f>IFERROR('σ и σw, МПа'!L142*$BE$2,"-")</f>
        <v>203.84615384615384</v>
      </c>
      <c r="M142" s="32">
        <f>IFERROR('σ и σw, МПа'!M142*$BE$2,"-")</f>
        <v>188.84615384615384</v>
      </c>
      <c r="N142" s="32">
        <f>IFERROR('σ и σw, МПа'!N142*$BE$2,"-")</f>
        <v>150.76923076923077</v>
      </c>
      <c r="O142" s="32" t="str">
        <f>IFERROR('σ и σw, МПа'!O142*$BE$2,"-")</f>
        <v>-</v>
      </c>
      <c r="P142" s="33" t="str">
        <f>IFERROR('σ и σw, МПа'!P142*$BE$2,"-")</f>
        <v>-</v>
      </c>
      <c r="Q142" s="31">
        <f>IFERROR('σ и σw, МПа'!D142*$BF$2,"-")</f>
        <v>317.5</v>
      </c>
      <c r="R142" s="32">
        <f>IFERROR('σ и σw, МПа'!E142*$BF$2,"-")</f>
        <v>314</v>
      </c>
      <c r="S142" s="32">
        <f>IFERROR('σ и σw, МПа'!F142*$BF$2,"-")</f>
        <v>309</v>
      </c>
      <c r="T142" s="32">
        <f>IFERROR('σ и σw, МПа'!G142*$BF$2,"-")</f>
        <v>299</v>
      </c>
      <c r="U142" s="32">
        <f>IFERROR('σ и σw, МПа'!H142*$BF$2,"-")</f>
        <v>299</v>
      </c>
      <c r="V142" s="32">
        <f>IFERROR('σ и σw, МПа'!I142*$BF$2,"-")</f>
        <v>294.5</v>
      </c>
      <c r="W142" s="32">
        <f>IFERROR('σ и σw, МПа'!J142*$BF$2,"-")</f>
        <v>294.5</v>
      </c>
      <c r="X142" s="32">
        <f>IFERROR('σ и σw, МПа'!K142*$BF$2,"-")</f>
        <v>279.5</v>
      </c>
      <c r="Y142" s="32">
        <f>IFERROR('σ и σw, МПа'!L142*$BF$2,"-")</f>
        <v>265</v>
      </c>
      <c r="Z142" s="32">
        <f>IFERROR('σ и σw, МПа'!M142*$BF$2,"-")</f>
        <v>245.5</v>
      </c>
      <c r="AA142" s="32">
        <f>IFERROR('σ и σw, МПа'!N142*$BF$2,"-")</f>
        <v>196</v>
      </c>
      <c r="AB142" s="32" t="str">
        <f>IFERROR('σ и σw, МПа'!O142*$BF$2,"-")</f>
        <v>-</v>
      </c>
      <c r="AC142" s="33" t="str">
        <f>IFERROR('σ и σw, МПа'!P142*$BF$2,"-")</f>
        <v>-</v>
      </c>
      <c r="AD142" s="31">
        <f>IFERROR('σ и σw, МПа'!Q142*$BG$2,"-")</f>
        <v>286</v>
      </c>
      <c r="AE142" s="32">
        <f>IFERROR('σ и σw, МПа'!R142*$BG$2,"-")</f>
        <v>280.8</v>
      </c>
      <c r="AF142" s="32">
        <f>IFERROR('σ и σw, МПа'!S142*$BG$2,"-")</f>
        <v>274.3</v>
      </c>
      <c r="AG142" s="32">
        <f>IFERROR('σ и σw, МПа'!T142*$BG$2,"-")</f>
        <v>267.8</v>
      </c>
      <c r="AH142" s="32">
        <f>IFERROR('σ и σw, МПа'!U142*$BG$2,"-")</f>
        <v>261.3</v>
      </c>
      <c r="AI142" s="32">
        <f>IFERROR('σ и σw, МПа'!V142*$BG$2,"-")</f>
        <v>254.8</v>
      </c>
      <c r="AJ142" s="32">
        <f>IFERROR('σ и σw, МПа'!W142*$BG$2,"-")</f>
        <v>254.8</v>
      </c>
      <c r="AK142" s="32">
        <f>IFERROR('σ и σw, МПа'!X142*$BG$2,"-")</f>
        <v>235.95000000000002</v>
      </c>
      <c r="AL142" s="32">
        <f>IFERROR('σ и σw, МПа'!Y142*$BG$2,"-")</f>
        <v>209.95000000000002</v>
      </c>
      <c r="AM142" s="32">
        <f>IFERROR('σ и σw, МПа'!Z142*$BG$2,"-")</f>
        <v>204.1</v>
      </c>
      <c r="AN142" s="32">
        <f>IFERROR('σ и σw, МПа'!AA142*$BG$2,"-")</f>
        <v>191.1</v>
      </c>
      <c r="AO142" s="32" t="str">
        <f>IFERROR('σ и σw, МПа'!AB142*$BG$2,"-")</f>
        <v>-</v>
      </c>
      <c r="AP142" s="33" t="str">
        <f>IFERROR('σ и σw, МПа'!AC142*$BG$2,"-")</f>
        <v>-</v>
      </c>
      <c r="AQ142" s="31">
        <f>IFERROR('σ и σw, МПа'!Q142*$BH$2,"-")</f>
        <v>374</v>
      </c>
      <c r="AR142" s="32">
        <f>IFERROR('σ и σw, МПа'!R142*$BH$2,"-")</f>
        <v>367.2</v>
      </c>
      <c r="AS142" s="32">
        <f>IFERROR('σ и σw, МПа'!S142*$BH$2,"-")</f>
        <v>358.7</v>
      </c>
      <c r="AT142" s="32">
        <f>IFERROR('σ и σw, МПа'!T142*$BH$2,"-")</f>
        <v>350.2</v>
      </c>
      <c r="AU142" s="32">
        <f>IFERROR('σ и σw, МПа'!U142*$BH$2,"-")</f>
        <v>341.7</v>
      </c>
      <c r="AV142" s="32">
        <f>IFERROR('σ и σw, МПа'!V142*$BH$2,"-")</f>
        <v>333.2</v>
      </c>
      <c r="AW142" s="32">
        <f>IFERROR('σ и σw, МПа'!W142*$BH$2,"-")</f>
        <v>333.2</v>
      </c>
      <c r="AX142" s="32">
        <f>IFERROR('σ и σw, МПа'!X142*$BH$2,"-")</f>
        <v>308.55</v>
      </c>
      <c r="AY142" s="32">
        <f>IFERROR('σ и σw, МПа'!Y142*$BH$2,"-")</f>
        <v>274.55</v>
      </c>
      <c r="AZ142" s="32">
        <f>IFERROR('σ и σw, МПа'!Z142*$BH$2,"-")</f>
        <v>266.89999999999998</v>
      </c>
      <c r="BA142" s="32">
        <f>IFERROR('σ и σw, МПа'!AA142*$BH$2,"-")</f>
        <v>249.9</v>
      </c>
      <c r="BB142" s="32" t="str">
        <f>IFERROR('σ и σw, МПа'!AB142*$BH$2,"-")</f>
        <v>-</v>
      </c>
      <c r="BC142" s="33" t="str">
        <f>IFERROR('σ и σw, МПа'!AC142*$BH$2,"-")</f>
        <v>-</v>
      </c>
    </row>
    <row r="143" spans="1:55" x14ac:dyDescent="0.25">
      <c r="A143" s="10" t="str">
        <f>INDEX('Обработка исходного'!B:B,ROW($B$3)+4*(ROW($B143)-ROW($B$3)))</f>
        <v>Сталь легированная</v>
      </c>
      <c r="B143" s="47" t="str">
        <f>INDEX('Обработка исходного'!D:D,ROW($B$3)+4*(ROW($B143)-ROW($B$3)))</f>
        <v>35ХМ</v>
      </c>
      <c r="C143" s="27" t="str">
        <f>'Rp0,2, МПа'!C143</f>
        <v>Поковки толщиной или диаметром до 300 мм, КП490*</v>
      </c>
      <c r="D143" s="31">
        <f>IFERROR('σ и σw, МПа'!D143*$BE$2,"-")</f>
        <v>252.69230769230768</v>
      </c>
      <c r="E143" s="32">
        <f>IFERROR('σ и σw, МПа'!E143*$BE$2,"-")</f>
        <v>248.84615384615384</v>
      </c>
      <c r="F143" s="32">
        <f>IFERROR('σ и σw, МПа'!F143*$BE$2,"-")</f>
        <v>245.38461538461539</v>
      </c>
      <c r="G143" s="32">
        <f>IFERROR('σ и σw, МПа'!G143*$BE$2,"-")</f>
        <v>241.53846153846152</v>
      </c>
      <c r="H143" s="32">
        <f>IFERROR('σ и σw, МПа'!H143*$BE$2,"-")</f>
        <v>233.84615384615384</v>
      </c>
      <c r="I143" s="32">
        <f>IFERROR('σ и σw, МПа'!I143*$BE$2,"-")</f>
        <v>230</v>
      </c>
      <c r="J143" s="32">
        <f>IFERROR('σ и σw, МПа'!J143*$BE$2,"-")</f>
        <v>226.53846153846152</v>
      </c>
      <c r="K143" s="32">
        <f>IFERROR('σ и σw, МПа'!K143*$BE$2,"-")</f>
        <v>222.69230769230768</v>
      </c>
      <c r="L143" s="32">
        <f>IFERROR('σ и σw, МПа'!L143*$BE$2,"-")</f>
        <v>207.69230769230768</v>
      </c>
      <c r="M143" s="32">
        <f>IFERROR('σ и σw, МПа'!M143*$BE$2,"-")</f>
        <v>192.30769230769229</v>
      </c>
      <c r="N143" s="32">
        <f>IFERROR('σ и σw, МПа'!N143*$BE$2,"-")</f>
        <v>162.30769230769229</v>
      </c>
      <c r="O143" s="32" t="str">
        <f>IFERROR('σ и σw, МПа'!O143*$BE$2,"-")</f>
        <v>-</v>
      </c>
      <c r="P143" s="33" t="str">
        <f>IFERROR('σ и σw, МПа'!P143*$BE$2,"-")</f>
        <v>-</v>
      </c>
      <c r="Q143" s="31">
        <f>IFERROR('σ и σw, МПа'!D143*$BF$2,"-")</f>
        <v>328.5</v>
      </c>
      <c r="R143" s="32">
        <f>IFERROR('σ и σw, МПа'!E143*$BF$2,"-")</f>
        <v>323.5</v>
      </c>
      <c r="S143" s="32">
        <f>IFERROR('σ и σw, МПа'!F143*$BF$2,"-")</f>
        <v>319</v>
      </c>
      <c r="T143" s="32">
        <f>IFERROR('σ и σw, МПа'!G143*$BF$2,"-")</f>
        <v>314</v>
      </c>
      <c r="U143" s="32">
        <f>IFERROR('σ и σw, МПа'!H143*$BF$2,"-")</f>
        <v>304</v>
      </c>
      <c r="V143" s="32">
        <f>IFERROR('σ и σw, МПа'!I143*$BF$2,"-")</f>
        <v>299</v>
      </c>
      <c r="W143" s="32">
        <f>IFERROR('σ и σw, МПа'!J143*$BF$2,"-")</f>
        <v>294.5</v>
      </c>
      <c r="X143" s="32">
        <f>IFERROR('σ и σw, МПа'!K143*$BF$2,"-")</f>
        <v>289.5</v>
      </c>
      <c r="Y143" s="32">
        <f>IFERROR('σ и σw, МПа'!L143*$BF$2,"-")</f>
        <v>270</v>
      </c>
      <c r="Z143" s="32">
        <f>IFERROR('σ и σw, МПа'!M143*$BF$2,"-")</f>
        <v>250</v>
      </c>
      <c r="AA143" s="32">
        <f>IFERROR('σ и σw, МПа'!N143*$BF$2,"-")</f>
        <v>211</v>
      </c>
      <c r="AB143" s="32" t="str">
        <f>IFERROR('σ и σw, МПа'!O143*$BF$2,"-")</f>
        <v>-</v>
      </c>
      <c r="AC143" s="33" t="str">
        <f>IFERROR('σ и σw, МПа'!P143*$BF$2,"-")</f>
        <v>-</v>
      </c>
      <c r="AD143" s="31">
        <f>IFERROR('σ и σw, МПа'!Q143*$BG$2,"-")</f>
        <v>318.5</v>
      </c>
      <c r="AE143" s="32">
        <f>IFERROR('σ и σw, МПа'!R143*$BG$2,"-")</f>
        <v>306.15000000000003</v>
      </c>
      <c r="AF143" s="32">
        <f>IFERROR('σ и σw, МПа'!S143*$BG$2,"-")</f>
        <v>299.65000000000003</v>
      </c>
      <c r="AG143" s="32">
        <f>IFERROR('σ и σw, МПа'!T143*$BG$2,"-")</f>
        <v>299.65000000000003</v>
      </c>
      <c r="AH143" s="32">
        <f>IFERROR('σ и σw, МПа'!U143*$BG$2,"-")</f>
        <v>286.65000000000003</v>
      </c>
      <c r="AI143" s="32">
        <f>IFERROR('σ и σw, МПа'!V143*$BG$2,"-")</f>
        <v>280.8</v>
      </c>
      <c r="AJ143" s="32">
        <f>IFERROR('σ и σw, МПа'!W143*$BG$2,"-")</f>
        <v>267.8</v>
      </c>
      <c r="AK143" s="32">
        <f>IFERROR('σ и σw, МПа'!X143*$BG$2,"-")</f>
        <v>261.3</v>
      </c>
      <c r="AL143" s="32">
        <f>IFERROR('σ и σw, МПа'!Y143*$BG$2,"-")</f>
        <v>235.95000000000002</v>
      </c>
      <c r="AM143" s="32">
        <f>IFERROR('σ и σw, МПа'!Z143*$BG$2,"-")</f>
        <v>229.45000000000002</v>
      </c>
      <c r="AN143" s="32">
        <f>IFERROR('σ и σw, МПа'!AA143*$BG$2,"-")</f>
        <v>197.6</v>
      </c>
      <c r="AO143" s="32" t="str">
        <f>IFERROR('σ и σw, МПа'!AB143*$BG$2,"-")</f>
        <v>-</v>
      </c>
      <c r="AP143" s="33" t="str">
        <f>IFERROR('σ и σw, МПа'!AC143*$BG$2,"-")</f>
        <v>-</v>
      </c>
      <c r="AQ143" s="31">
        <f>IFERROR('σ и σw, МПа'!Q143*$BH$2,"-")</f>
        <v>416.5</v>
      </c>
      <c r="AR143" s="32">
        <f>IFERROR('σ и σw, МПа'!R143*$BH$2,"-")</f>
        <v>400.34999999999997</v>
      </c>
      <c r="AS143" s="32">
        <f>IFERROR('σ и σw, МПа'!S143*$BH$2,"-")</f>
        <v>391.84999999999997</v>
      </c>
      <c r="AT143" s="32">
        <f>IFERROR('σ и σw, МПа'!T143*$BH$2,"-")</f>
        <v>391.84999999999997</v>
      </c>
      <c r="AU143" s="32">
        <f>IFERROR('σ и σw, МПа'!U143*$BH$2,"-")</f>
        <v>374.84999999999997</v>
      </c>
      <c r="AV143" s="32">
        <f>IFERROR('σ и σw, МПа'!V143*$BH$2,"-")</f>
        <v>367.2</v>
      </c>
      <c r="AW143" s="32">
        <f>IFERROR('σ и σw, МПа'!W143*$BH$2,"-")</f>
        <v>350.2</v>
      </c>
      <c r="AX143" s="32">
        <f>IFERROR('σ и σw, МПа'!X143*$BH$2,"-")</f>
        <v>341.7</v>
      </c>
      <c r="AY143" s="32">
        <f>IFERROR('σ и σw, МПа'!Y143*$BH$2,"-")</f>
        <v>308.55</v>
      </c>
      <c r="AZ143" s="32">
        <f>IFERROR('σ и σw, МПа'!Z143*$BH$2,"-")</f>
        <v>300.05</v>
      </c>
      <c r="BA143" s="32">
        <f>IFERROR('σ и σw, МПа'!AA143*$BH$2,"-")</f>
        <v>258.39999999999998</v>
      </c>
      <c r="BB143" s="32" t="str">
        <f>IFERROR('σ и σw, МПа'!AB143*$BH$2,"-")</f>
        <v>-</v>
      </c>
      <c r="BC143" s="33" t="str">
        <f>IFERROR('σ и σw, МПа'!AC143*$BH$2,"-")</f>
        <v>-</v>
      </c>
    </row>
    <row r="144" spans="1:55" x14ac:dyDescent="0.25">
      <c r="A144" s="10" t="str">
        <f>INDEX('Обработка исходного'!B:B,ROW($B$3)+4*(ROW($B144)-ROW($B$3)))</f>
        <v>Сталь легированная</v>
      </c>
      <c r="B144" s="47" t="str">
        <f>INDEX('Обработка исходного'!D:D,ROW($B$3)+4*(ROW($B144)-ROW($B$3)))</f>
        <v>35ХМ</v>
      </c>
      <c r="C144" s="27" t="str">
        <f>'Rp0,2, МПа'!C144</f>
        <v>Поковки толщиной или диаметром до 50 мм, КП540*</v>
      </c>
      <c r="D144" s="31">
        <f>IFERROR('σ и σw, МПа'!D144*$BE$2,"-")</f>
        <v>263.46153846153845</v>
      </c>
      <c r="E144" s="32">
        <f>IFERROR('σ и σw, МПа'!E144*$BE$2,"-")</f>
        <v>263.46153846153845</v>
      </c>
      <c r="F144" s="32">
        <f>IFERROR('σ и σw, МПа'!F144*$BE$2,"-")</f>
        <v>256.53846153846155</v>
      </c>
      <c r="G144" s="32">
        <f>IFERROR('σ и σw, МПа'!G144*$BE$2,"-")</f>
        <v>248.84615384615384</v>
      </c>
      <c r="H144" s="32">
        <f>IFERROR('σ и σw, МПа'!H144*$BE$2,"-")</f>
        <v>245.38461538461539</v>
      </c>
      <c r="I144" s="32">
        <f>IFERROR('σ и σw, МПа'!I144*$BE$2,"-")</f>
        <v>241.53846153846152</v>
      </c>
      <c r="J144" s="32">
        <f>IFERROR('σ и σw, МПа'!J144*$BE$2,"-")</f>
        <v>237.69230769230768</v>
      </c>
      <c r="K144" s="32">
        <f>IFERROR('σ и σw, МПа'!K144*$BE$2,"-")</f>
        <v>233.84615384615384</v>
      </c>
      <c r="L144" s="32">
        <f>IFERROR('σ и σw, МПа'!L144*$BE$2,"-")</f>
        <v>218.84615384615384</v>
      </c>
      <c r="M144" s="32">
        <f>IFERROR('σ и σw, МПа'!M144*$BE$2,"-")</f>
        <v>203.84615384615384</v>
      </c>
      <c r="N144" s="32">
        <f>IFERROR('σ и σw, МПа'!N144*$BE$2,"-")</f>
        <v>166.15384615384616</v>
      </c>
      <c r="O144" s="32" t="str">
        <f>IFERROR('σ и σw, МПа'!O144*$BE$2,"-")</f>
        <v>-</v>
      </c>
      <c r="P144" s="33" t="str">
        <f>IFERROR('σ и σw, МПа'!P144*$BE$2,"-")</f>
        <v>-</v>
      </c>
      <c r="Q144" s="31">
        <f>IFERROR('σ и σw, МПа'!D144*$BF$2,"-")</f>
        <v>342.5</v>
      </c>
      <c r="R144" s="32">
        <f>IFERROR('σ и σw, МПа'!E144*$BF$2,"-")</f>
        <v>342.5</v>
      </c>
      <c r="S144" s="32">
        <f>IFERROR('σ и σw, МПа'!F144*$BF$2,"-")</f>
        <v>333.5</v>
      </c>
      <c r="T144" s="32">
        <f>IFERROR('σ и σw, МПа'!G144*$BF$2,"-")</f>
        <v>323.5</v>
      </c>
      <c r="U144" s="32">
        <f>IFERROR('σ и σw, МПа'!H144*$BF$2,"-")</f>
        <v>319</v>
      </c>
      <c r="V144" s="32">
        <f>IFERROR('σ и σw, МПа'!I144*$BF$2,"-")</f>
        <v>314</v>
      </c>
      <c r="W144" s="32">
        <f>IFERROR('σ и σw, МПа'!J144*$BF$2,"-")</f>
        <v>309</v>
      </c>
      <c r="X144" s="32">
        <f>IFERROR('σ и σw, МПа'!K144*$BF$2,"-")</f>
        <v>304</v>
      </c>
      <c r="Y144" s="32">
        <f>IFERROR('σ и σw, МПа'!L144*$BF$2,"-")</f>
        <v>284.5</v>
      </c>
      <c r="Z144" s="32">
        <f>IFERROR('σ и σw, МПа'!M144*$BF$2,"-")</f>
        <v>265</v>
      </c>
      <c r="AA144" s="32">
        <f>IFERROR('σ и σw, МПа'!N144*$BF$2,"-")</f>
        <v>216.00000000000003</v>
      </c>
      <c r="AB144" s="32" t="str">
        <f>IFERROR('σ и σw, МПа'!O144*$BF$2,"-")</f>
        <v>-</v>
      </c>
      <c r="AC144" s="33" t="str">
        <f>IFERROR('σ и σw, МПа'!P144*$BF$2,"-")</f>
        <v>-</v>
      </c>
      <c r="AD144" s="31">
        <f>IFERROR('σ и σw, МПа'!Q144*$BG$2,"-")</f>
        <v>351</v>
      </c>
      <c r="AE144" s="32">
        <f>IFERROR('σ и σw, МПа'!R144*$BG$2,"-")</f>
        <v>338</v>
      </c>
      <c r="AF144" s="32">
        <f>IFERROR('σ и σw, МПа'!S144*$BG$2,"-")</f>
        <v>331.5</v>
      </c>
      <c r="AG144" s="32">
        <f>IFERROR('σ и σw, МПа'!T144*$BG$2,"-")</f>
        <v>325</v>
      </c>
      <c r="AH144" s="32">
        <f>IFERROR('σ и σw, МПа'!U144*$BG$2,"-")</f>
        <v>319.15000000000003</v>
      </c>
      <c r="AI144" s="32">
        <f>IFERROR('σ и σw, МПа'!V144*$BG$2,"-")</f>
        <v>306.15000000000003</v>
      </c>
      <c r="AJ144" s="32">
        <f>IFERROR('σ и σw, МПа'!W144*$BG$2,"-")</f>
        <v>299.65000000000003</v>
      </c>
      <c r="AK144" s="32">
        <f>IFERROR('σ и σw, МПа'!X144*$BG$2,"-")</f>
        <v>286.65000000000003</v>
      </c>
      <c r="AL144" s="32">
        <f>IFERROR('σ и σw, МПа'!Y144*$BG$2,"-")</f>
        <v>254.8</v>
      </c>
      <c r="AM144" s="32">
        <f>IFERROR('σ и σw, МПа'!Z144*$BG$2,"-")</f>
        <v>254.8</v>
      </c>
      <c r="AN144" s="32">
        <f>IFERROR('σ и σw, МПа'!AA144*$BG$2,"-")</f>
        <v>222.95000000000002</v>
      </c>
      <c r="AO144" s="32" t="str">
        <f>IFERROR('σ и σw, МПа'!AB144*$BG$2,"-")</f>
        <v>-</v>
      </c>
      <c r="AP144" s="33" t="str">
        <f>IFERROR('σ и σw, МПа'!AC144*$BG$2,"-")</f>
        <v>-</v>
      </c>
      <c r="AQ144" s="31">
        <f>IFERROR('σ и σw, МПа'!Q144*$BH$2,"-")</f>
        <v>459</v>
      </c>
      <c r="AR144" s="32">
        <f>IFERROR('σ и σw, МПа'!R144*$BH$2,"-")</f>
        <v>442</v>
      </c>
      <c r="AS144" s="32">
        <f>IFERROR('σ и σw, МПа'!S144*$BH$2,"-")</f>
        <v>433.5</v>
      </c>
      <c r="AT144" s="32">
        <f>IFERROR('σ и σw, МПа'!T144*$BH$2,"-")</f>
        <v>425</v>
      </c>
      <c r="AU144" s="32">
        <f>IFERROR('σ и σw, МПа'!U144*$BH$2,"-")</f>
        <v>417.34999999999997</v>
      </c>
      <c r="AV144" s="32">
        <f>IFERROR('σ и σw, МПа'!V144*$BH$2,"-")</f>
        <v>400.34999999999997</v>
      </c>
      <c r="AW144" s="32">
        <f>IFERROR('σ и σw, МПа'!W144*$BH$2,"-")</f>
        <v>391.84999999999997</v>
      </c>
      <c r="AX144" s="32">
        <f>IFERROR('σ и σw, МПа'!X144*$BH$2,"-")</f>
        <v>374.84999999999997</v>
      </c>
      <c r="AY144" s="32">
        <f>IFERROR('σ и σw, МПа'!Y144*$BH$2,"-")</f>
        <v>333.2</v>
      </c>
      <c r="AZ144" s="32">
        <f>IFERROR('σ и σw, МПа'!Z144*$BH$2,"-")</f>
        <v>333.2</v>
      </c>
      <c r="BA144" s="32">
        <f>IFERROR('σ и σw, МПа'!AA144*$BH$2,"-")</f>
        <v>291.55</v>
      </c>
      <c r="BB144" s="32" t="str">
        <f>IFERROR('σ и σw, МПа'!AB144*$BH$2,"-")</f>
        <v>-</v>
      </c>
      <c r="BC144" s="33" t="str">
        <f>IFERROR('σ и σw, МПа'!AC144*$BH$2,"-")</f>
        <v>-</v>
      </c>
    </row>
    <row r="145" spans="1:55" x14ac:dyDescent="0.25">
      <c r="A145" s="10" t="str">
        <f>INDEX('Обработка исходного'!B:B,ROW($B$3)+4*(ROW($B145)-ROW($B$3)))</f>
        <v>Сталь легированная</v>
      </c>
      <c r="B145" s="47" t="str">
        <f>INDEX('Обработка исходного'!D:D,ROW($B$3)+4*(ROW($B145)-ROW($B$3)))</f>
        <v>35ХМ</v>
      </c>
      <c r="C145" s="27" t="str">
        <f>'Rp0,2, МПа'!C145</f>
        <v>Поковки толщиной или диаметром до 100 мм, КП590*</v>
      </c>
      <c r="D145" s="31">
        <f>IFERROR('σ и σw, МПа'!D145*$BE$2,"-")</f>
        <v>282.69230769230768</v>
      </c>
      <c r="E145" s="32">
        <f>IFERROR('σ и σw, МПа'!E145*$BE$2,"-")</f>
        <v>279.23076923076923</v>
      </c>
      <c r="F145" s="32">
        <f>IFERROR('σ и σw, МПа'!F145*$BE$2,"-")</f>
        <v>275.38461538461536</v>
      </c>
      <c r="G145" s="32">
        <f>IFERROR('σ и σw, МПа'!G145*$BE$2,"-")</f>
        <v>268.07692307692309</v>
      </c>
      <c r="H145" s="32">
        <f>IFERROR('σ и σw, МПа'!H145*$BE$2,"-")</f>
        <v>264.23076923076923</v>
      </c>
      <c r="I145" s="32">
        <f>IFERROR('σ и σw, МПа'!I145*$BE$2,"-")</f>
        <v>264.23076923076923</v>
      </c>
      <c r="J145" s="32">
        <f>IFERROR('σ и σw, МПа'!J145*$BE$2,"-")</f>
        <v>256.53846153846155</v>
      </c>
      <c r="K145" s="32">
        <f>IFERROR('σ и σw, МПа'!K145*$BE$2,"-")</f>
        <v>248.84615384615384</v>
      </c>
      <c r="L145" s="32">
        <f>IFERROR('σ и σw, МПа'!L145*$BE$2,"-")</f>
        <v>233.84615384615384</v>
      </c>
      <c r="M145" s="32">
        <f>IFERROR('σ и σw, МПа'!M145*$BE$2,"-")</f>
        <v>218.84615384615384</v>
      </c>
      <c r="N145" s="32">
        <f>IFERROR('σ и σw, МПа'!N145*$BE$2,"-")</f>
        <v>177.30769230769229</v>
      </c>
      <c r="O145" s="32" t="str">
        <f>IFERROR('σ и σw, МПа'!O145*$BE$2,"-")</f>
        <v>-</v>
      </c>
      <c r="P145" s="33" t="str">
        <f>IFERROR('σ и σw, МПа'!P145*$BE$2,"-")</f>
        <v>-</v>
      </c>
      <c r="Q145" s="31">
        <f>IFERROR('σ и σw, МПа'!D145*$BF$2,"-")</f>
        <v>367.5</v>
      </c>
      <c r="R145" s="32">
        <f>IFERROR('σ и σw, МПа'!E145*$BF$2,"-")</f>
        <v>363</v>
      </c>
      <c r="S145" s="32">
        <f>IFERROR('σ и σw, МПа'!F145*$BF$2,"-")</f>
        <v>358</v>
      </c>
      <c r="T145" s="32">
        <f>IFERROR('σ и σw, МПа'!G145*$BF$2,"-")</f>
        <v>348.50000000000006</v>
      </c>
      <c r="U145" s="32">
        <f>IFERROR('σ и σw, МПа'!H145*$BF$2,"-")</f>
        <v>343.5</v>
      </c>
      <c r="V145" s="32">
        <f>IFERROR('σ и σw, МПа'!I145*$BF$2,"-")</f>
        <v>343.5</v>
      </c>
      <c r="W145" s="32">
        <f>IFERROR('σ и σw, МПа'!J145*$BF$2,"-")</f>
        <v>333.5</v>
      </c>
      <c r="X145" s="32">
        <f>IFERROR('σ и σw, МПа'!K145*$BF$2,"-")</f>
        <v>323.5</v>
      </c>
      <c r="Y145" s="32">
        <f>IFERROR('σ и σw, МПа'!L145*$BF$2,"-")</f>
        <v>304</v>
      </c>
      <c r="Z145" s="32">
        <f>IFERROR('σ и σw, МПа'!M145*$BF$2,"-")</f>
        <v>284.5</v>
      </c>
      <c r="AA145" s="32">
        <f>IFERROR('σ и σw, МПа'!N145*$BF$2,"-")</f>
        <v>230.5</v>
      </c>
      <c r="AB145" s="32" t="str">
        <f>IFERROR('σ и σw, МПа'!O145*$BF$2,"-")</f>
        <v>-</v>
      </c>
      <c r="AC145" s="33" t="str">
        <f>IFERROR('σ и σw, МПа'!P145*$BF$2,"-")</f>
        <v>-</v>
      </c>
      <c r="AD145" s="31">
        <f>IFERROR('σ и σw, МПа'!Q145*$BG$2,"-")</f>
        <v>383.5</v>
      </c>
      <c r="AE145" s="32">
        <f>IFERROR('σ и σw, МПа'!R145*$BG$2,"-")</f>
        <v>369.85</v>
      </c>
      <c r="AF145" s="32">
        <f>IFERROR('σ и σw, МПа'!S145*$BG$2,"-")</f>
        <v>363.35</v>
      </c>
      <c r="AG145" s="32">
        <f>IFERROR('σ и σw, МПа'!T145*$BG$2,"-")</f>
        <v>356.85</v>
      </c>
      <c r="AH145" s="32">
        <f>IFERROR('σ и σw, МПа'!U145*$BG$2,"-")</f>
        <v>344.5</v>
      </c>
      <c r="AI145" s="32">
        <f>IFERROR('σ и σw, МПа'!V145*$BG$2,"-")</f>
        <v>338</v>
      </c>
      <c r="AJ145" s="32">
        <f>IFERROR('σ и σw, МПа'!W145*$BG$2,"-")</f>
        <v>319.15000000000003</v>
      </c>
      <c r="AK145" s="32">
        <f>IFERROR('σ и σw, МПа'!X145*$BG$2,"-")</f>
        <v>319.15000000000003</v>
      </c>
      <c r="AL145" s="32">
        <f>IFERROR('σ и σw, МПа'!Y145*$BG$2,"-")</f>
        <v>280.8</v>
      </c>
      <c r="AM145" s="32">
        <f>IFERROR('σ и σw, МПа'!Z145*$BG$2,"-")</f>
        <v>274.3</v>
      </c>
      <c r="AN145" s="32">
        <f>IFERROR('σ и σw, МПа'!AA145*$BG$2,"-")</f>
        <v>242.45000000000002</v>
      </c>
      <c r="AO145" s="32" t="str">
        <f>IFERROR('σ и σw, МПа'!AB145*$BG$2,"-")</f>
        <v>-</v>
      </c>
      <c r="AP145" s="33" t="str">
        <f>IFERROR('σ и σw, МПа'!AC145*$BG$2,"-")</f>
        <v>-</v>
      </c>
      <c r="AQ145" s="31">
        <f>IFERROR('σ и σw, МПа'!Q145*$BH$2,"-")</f>
        <v>501.5</v>
      </c>
      <c r="AR145" s="32">
        <f>IFERROR('σ и σw, МПа'!R145*$BH$2,"-")</f>
        <v>483.65</v>
      </c>
      <c r="AS145" s="32">
        <f>IFERROR('σ и σw, МПа'!S145*$BH$2,"-")</f>
        <v>475.15</v>
      </c>
      <c r="AT145" s="32">
        <f>IFERROR('σ и σw, МПа'!T145*$BH$2,"-")</f>
        <v>466.65</v>
      </c>
      <c r="AU145" s="32">
        <f>IFERROR('σ и σw, МПа'!U145*$BH$2,"-")</f>
        <v>450.5</v>
      </c>
      <c r="AV145" s="32">
        <f>IFERROR('σ и σw, МПа'!V145*$BH$2,"-")</f>
        <v>442</v>
      </c>
      <c r="AW145" s="32">
        <f>IFERROR('σ и σw, МПа'!W145*$BH$2,"-")</f>
        <v>417.34999999999997</v>
      </c>
      <c r="AX145" s="32">
        <f>IFERROR('σ и σw, МПа'!X145*$BH$2,"-")</f>
        <v>417.34999999999997</v>
      </c>
      <c r="AY145" s="32">
        <f>IFERROR('σ и σw, МПа'!Y145*$BH$2,"-")</f>
        <v>367.2</v>
      </c>
      <c r="AZ145" s="32">
        <f>IFERROR('σ и σw, МПа'!Z145*$BH$2,"-")</f>
        <v>358.7</v>
      </c>
      <c r="BA145" s="32">
        <f>IFERROR('σ и σw, МПа'!AA145*$BH$2,"-")</f>
        <v>317.05</v>
      </c>
      <c r="BB145" s="32" t="str">
        <f>IFERROR('σ и σw, МПа'!AB145*$BH$2,"-")</f>
        <v>-</v>
      </c>
      <c r="BC145" s="33" t="str">
        <f>IFERROR('σ и σw, МПа'!AC145*$BH$2,"-")</f>
        <v>-</v>
      </c>
    </row>
    <row r="146" spans="1:55" x14ac:dyDescent="0.25">
      <c r="A146" s="10" t="str">
        <f>INDEX('Обработка исходного'!B:B,ROW($B$3)+4*(ROW($B146)-ROW($B$3)))</f>
        <v>Сталь легированная</v>
      </c>
      <c r="B146" s="47" t="str">
        <f>INDEX('Обработка исходного'!D:D,ROW($B$3)+4*(ROW($B146)-ROW($B$3)))</f>
        <v>35ХМ</v>
      </c>
      <c r="C146" s="27" t="str">
        <f>'Rp0,2, МПа'!C146</f>
        <v>Прутки и полосы толщиной или диаметром до 80 мм</v>
      </c>
      <c r="D146" s="31">
        <f>IFERROR('σ и σw, МПа'!D146*$BE$2,"-")</f>
        <v>358.46153846153845</v>
      </c>
      <c r="E146" s="32">
        <f>IFERROR('σ и σw, МПа'!E146*$BE$2,"-")</f>
        <v>350.76923076923077</v>
      </c>
      <c r="F146" s="32">
        <f>IFERROR('σ и σw, МПа'!F146*$BE$2,"-")</f>
        <v>347.30769230769232</v>
      </c>
      <c r="G146" s="32">
        <f>IFERROR('σ и σw, МПа'!G146*$BE$2,"-")</f>
        <v>339.61538461538458</v>
      </c>
      <c r="H146" s="32">
        <f>IFERROR('σ и σw, МПа'!H146*$BE$2,"-")</f>
        <v>339.61538461538458</v>
      </c>
      <c r="I146" s="32">
        <f>IFERROR('σ и σw, МПа'!I146*$BE$2,"-")</f>
        <v>328.07692307692304</v>
      </c>
      <c r="J146" s="32">
        <f>IFERROR('σ и σw, МПа'!J146*$BE$2,"-")</f>
        <v>324.61538461538458</v>
      </c>
      <c r="K146" s="32">
        <f>IFERROR('σ и σw, МПа'!K146*$BE$2,"-")</f>
        <v>316.92307692307691</v>
      </c>
      <c r="L146" s="32">
        <f>IFERROR('σ и σw, МПа'!L146*$BE$2,"-")</f>
        <v>301.92307692307691</v>
      </c>
      <c r="M146" s="32">
        <f>IFERROR('σ и σw, МПа'!M146*$BE$2,"-")</f>
        <v>275.38461538461536</v>
      </c>
      <c r="N146" s="32">
        <f>IFERROR('σ и σw, МПа'!N146*$BE$2,"-")</f>
        <v>226.53846153846152</v>
      </c>
      <c r="O146" s="32" t="str">
        <f>IFERROR('σ и σw, МПа'!O146*$BE$2,"-")</f>
        <v>-</v>
      </c>
      <c r="P146" s="33" t="str">
        <f>IFERROR('σ и σw, МПа'!P146*$BE$2,"-")</f>
        <v>-</v>
      </c>
      <c r="Q146" s="31">
        <f>IFERROR('σ и σw, МПа'!D146*$BF$2,"-")</f>
        <v>466</v>
      </c>
      <c r="R146" s="32">
        <f>IFERROR('σ и σw, МПа'!E146*$BF$2,"-")</f>
        <v>456</v>
      </c>
      <c r="S146" s="32">
        <f>IFERROR('σ и σw, МПа'!F146*$BF$2,"-")</f>
        <v>451.50000000000006</v>
      </c>
      <c r="T146" s="32">
        <f>IFERROR('σ и σw, МПа'!G146*$BF$2,"-")</f>
        <v>441.5</v>
      </c>
      <c r="U146" s="32">
        <f>IFERROR('σ и σw, МПа'!H146*$BF$2,"-")</f>
        <v>441.5</v>
      </c>
      <c r="V146" s="32">
        <f>IFERROR('σ и σw, МПа'!I146*$BF$2,"-")</f>
        <v>426.49999999999994</v>
      </c>
      <c r="W146" s="32">
        <f>IFERROR('σ и σw, МПа'!J146*$BF$2,"-")</f>
        <v>422</v>
      </c>
      <c r="X146" s="32">
        <f>IFERROR('σ и σw, МПа'!K146*$BF$2,"-")</f>
        <v>412</v>
      </c>
      <c r="Y146" s="32">
        <f>IFERROR('σ и σw, МПа'!L146*$BF$2,"-")</f>
        <v>392.5</v>
      </c>
      <c r="Z146" s="32">
        <f>IFERROR('σ и σw, МПа'!M146*$BF$2,"-")</f>
        <v>358</v>
      </c>
      <c r="AA146" s="32">
        <f>IFERROR('σ и σw, МПа'!N146*$BF$2,"-")</f>
        <v>294.5</v>
      </c>
      <c r="AB146" s="32" t="str">
        <f>IFERROR('σ и σw, МПа'!O146*$BF$2,"-")</f>
        <v>-</v>
      </c>
      <c r="AC146" s="33" t="str">
        <f>IFERROR('σ и σw, МПа'!P146*$BF$2,"-")</f>
        <v>-</v>
      </c>
      <c r="AD146" s="31">
        <f>IFERROR('σ и σw, МПа'!Q146*$BG$2,"-")</f>
        <v>542.1</v>
      </c>
      <c r="AE146" s="32">
        <f>IFERROR('σ и σw, МПа'!R146*$BG$2,"-")</f>
        <v>529.1</v>
      </c>
      <c r="AF146" s="32">
        <f>IFERROR('σ и σw, МПа'!S146*$BG$2,"-")</f>
        <v>516.75</v>
      </c>
      <c r="AG146" s="32">
        <f>IFERROR('σ и σw, МПа'!T146*$BG$2,"-")</f>
        <v>510.25</v>
      </c>
      <c r="AH146" s="32">
        <f>IFERROR('σ и σw, МПа'!U146*$BG$2,"-")</f>
        <v>490.75</v>
      </c>
      <c r="AI146" s="32">
        <f>IFERROR('σ и σw, МПа'!V146*$BG$2,"-")</f>
        <v>478.40000000000003</v>
      </c>
      <c r="AJ146" s="32">
        <f>IFERROR('σ и σw, МПа'!W146*$BG$2,"-")</f>
        <v>465.40000000000003</v>
      </c>
      <c r="AK146" s="32">
        <f>IFERROR('σ и σw, МПа'!X146*$BG$2,"-")</f>
        <v>446.55</v>
      </c>
      <c r="AL146" s="32">
        <f>IFERROR('σ и σw, МПа'!Y146*$BG$2,"-")</f>
        <v>401.7</v>
      </c>
      <c r="AM146" s="32">
        <f>IFERROR('σ и σw, МПа'!Z146*$BG$2,"-")</f>
        <v>388.7</v>
      </c>
      <c r="AN146" s="32">
        <f>IFERROR('σ и σw, МПа'!AA146*$BG$2,"-")</f>
        <v>344.5</v>
      </c>
      <c r="AO146" s="32" t="str">
        <f>IFERROR('σ и σw, МПа'!AB146*$BG$2,"-")</f>
        <v>-</v>
      </c>
      <c r="AP146" s="33" t="str">
        <f>IFERROR('σ и σw, МПа'!AC146*$BG$2,"-")</f>
        <v>-</v>
      </c>
      <c r="AQ146" s="31">
        <f>IFERROR('σ и σw, МПа'!Q146*$BH$2,"-")</f>
        <v>708.9</v>
      </c>
      <c r="AR146" s="32">
        <f>IFERROR('σ и σw, МПа'!R146*$BH$2,"-")</f>
        <v>691.9</v>
      </c>
      <c r="AS146" s="32">
        <f>IFERROR('σ и σw, МПа'!S146*$BH$2,"-")</f>
        <v>675.75</v>
      </c>
      <c r="AT146" s="32">
        <f>IFERROR('σ и σw, МПа'!T146*$BH$2,"-")</f>
        <v>667.25</v>
      </c>
      <c r="AU146" s="32">
        <f>IFERROR('σ и σw, МПа'!U146*$BH$2,"-")</f>
        <v>641.75</v>
      </c>
      <c r="AV146" s="32">
        <f>IFERROR('σ и σw, МПа'!V146*$BH$2,"-")</f>
        <v>625.6</v>
      </c>
      <c r="AW146" s="32">
        <f>IFERROR('σ и σw, МПа'!W146*$BH$2,"-")</f>
        <v>608.6</v>
      </c>
      <c r="AX146" s="32">
        <f>IFERROR('σ и σw, МПа'!X146*$BH$2,"-")</f>
        <v>583.94999999999993</v>
      </c>
      <c r="AY146" s="32">
        <f>IFERROR('σ и σw, МПа'!Y146*$BH$2,"-")</f>
        <v>525.29999999999995</v>
      </c>
      <c r="AZ146" s="32">
        <f>IFERROR('σ и σw, МПа'!Z146*$BH$2,"-")</f>
        <v>508.3</v>
      </c>
      <c r="BA146" s="32">
        <f>IFERROR('σ и σw, МПа'!AA146*$BH$2,"-")</f>
        <v>450.5</v>
      </c>
      <c r="BB146" s="32" t="str">
        <f>IFERROR('σ и σw, МПа'!AB146*$BH$2,"-")</f>
        <v>-</v>
      </c>
      <c r="BC146" s="33" t="str">
        <f>IFERROR('σ и σw, МПа'!AC146*$BH$2,"-")</f>
        <v>-</v>
      </c>
    </row>
    <row r="147" spans="1:55" ht="25.5" x14ac:dyDescent="0.25">
      <c r="A147" s="10" t="str">
        <f>INDEX('Обработка исходного'!B:B,ROW($B$3)+4*(ROW($B147)-ROW($B$3)))</f>
        <v>Сталь легированная</v>
      </c>
      <c r="B147" s="47" t="str">
        <f>INDEX('Обработка исходного'!D:D,ROW($B$3)+4*(ROW($B147)-ROW($B$3)))</f>
        <v>35ХМ</v>
      </c>
      <c r="C147" s="27" t="str">
        <f>'Rp0,2, МПа'!C147</f>
        <v>Прутки и полосы толщиной или диаметром от 80 до 150 мм</v>
      </c>
      <c r="D147" s="31">
        <f>IFERROR('σ и σw, МПа'!D147*$BE$2,"-")</f>
        <v>358.46153846153845</v>
      </c>
      <c r="E147" s="32">
        <f>IFERROR('σ и σw, МПа'!E147*$BE$2,"-")</f>
        <v>350.76923076923077</v>
      </c>
      <c r="F147" s="32">
        <f>IFERROR('σ и σw, МПа'!F147*$BE$2,"-")</f>
        <v>347.30769230769232</v>
      </c>
      <c r="G147" s="32">
        <f>IFERROR('σ и σw, МПа'!G147*$BE$2,"-")</f>
        <v>339.61538461538458</v>
      </c>
      <c r="H147" s="32">
        <f>IFERROR('σ и σw, МПа'!H147*$BE$2,"-")</f>
        <v>339.61538461538458</v>
      </c>
      <c r="I147" s="32">
        <f>IFERROR('σ и σw, МПа'!I147*$BE$2,"-")</f>
        <v>328.07692307692304</v>
      </c>
      <c r="J147" s="32">
        <f>IFERROR('σ и σw, МПа'!J147*$BE$2,"-")</f>
        <v>324.61538461538458</v>
      </c>
      <c r="K147" s="32">
        <f>IFERROR('σ и σw, МПа'!K147*$BE$2,"-")</f>
        <v>316.92307692307691</v>
      </c>
      <c r="L147" s="32">
        <f>IFERROR('σ и σw, МПа'!L147*$BE$2,"-")</f>
        <v>301.92307692307691</v>
      </c>
      <c r="M147" s="32">
        <f>IFERROR('σ и σw, МПа'!M147*$BE$2,"-")</f>
        <v>275.38461538461536</v>
      </c>
      <c r="N147" s="32">
        <f>IFERROR('σ и σw, МПа'!N147*$BE$2,"-")</f>
        <v>226.53846153846152</v>
      </c>
      <c r="O147" s="32" t="str">
        <f>IFERROR('σ и σw, МПа'!O147*$BE$2,"-")</f>
        <v>-</v>
      </c>
      <c r="P147" s="33" t="str">
        <f>IFERROR('σ и σw, МПа'!P147*$BE$2,"-")</f>
        <v>-</v>
      </c>
      <c r="Q147" s="31">
        <f>IFERROR('σ и σw, МПа'!D147*$BF$2,"-")</f>
        <v>466</v>
      </c>
      <c r="R147" s="32">
        <f>IFERROR('σ и σw, МПа'!E147*$BF$2,"-")</f>
        <v>456</v>
      </c>
      <c r="S147" s="32">
        <f>IFERROR('σ и σw, МПа'!F147*$BF$2,"-")</f>
        <v>451.50000000000006</v>
      </c>
      <c r="T147" s="32">
        <f>IFERROR('σ и σw, МПа'!G147*$BF$2,"-")</f>
        <v>441.5</v>
      </c>
      <c r="U147" s="32">
        <f>IFERROR('σ и σw, МПа'!H147*$BF$2,"-")</f>
        <v>441.5</v>
      </c>
      <c r="V147" s="32">
        <f>IFERROR('σ и σw, МПа'!I147*$BF$2,"-")</f>
        <v>426.49999999999994</v>
      </c>
      <c r="W147" s="32">
        <f>IFERROR('σ и σw, МПа'!J147*$BF$2,"-")</f>
        <v>422</v>
      </c>
      <c r="X147" s="32">
        <f>IFERROR('σ и σw, МПа'!K147*$BF$2,"-")</f>
        <v>412</v>
      </c>
      <c r="Y147" s="32">
        <f>IFERROR('σ и σw, МПа'!L147*$BF$2,"-")</f>
        <v>392.5</v>
      </c>
      <c r="Z147" s="32">
        <f>IFERROR('σ и σw, МПа'!M147*$BF$2,"-")</f>
        <v>358</v>
      </c>
      <c r="AA147" s="32">
        <f>IFERROR('σ и σw, МПа'!N147*$BF$2,"-")</f>
        <v>294.5</v>
      </c>
      <c r="AB147" s="32" t="str">
        <f>IFERROR('σ и σw, МПа'!O147*$BF$2,"-")</f>
        <v>-</v>
      </c>
      <c r="AC147" s="33" t="str">
        <f>IFERROR('σ и σw, МПа'!P147*$BF$2,"-")</f>
        <v>-</v>
      </c>
      <c r="AD147" s="31">
        <f>IFERROR('σ и σw, МПа'!Q147*$BG$2,"-")</f>
        <v>542.1</v>
      </c>
      <c r="AE147" s="32">
        <f>IFERROR('σ и σw, МПа'!R147*$BG$2,"-")</f>
        <v>529.1</v>
      </c>
      <c r="AF147" s="32">
        <f>IFERROR('σ и σw, МПа'!S147*$BG$2,"-")</f>
        <v>516.75</v>
      </c>
      <c r="AG147" s="32">
        <f>IFERROR('σ и σw, МПа'!T147*$BG$2,"-")</f>
        <v>510.25</v>
      </c>
      <c r="AH147" s="32">
        <f>IFERROR('σ и σw, МПа'!U147*$BG$2,"-")</f>
        <v>490.75</v>
      </c>
      <c r="AI147" s="32">
        <f>IFERROR('σ и σw, МПа'!V147*$BG$2,"-")</f>
        <v>478.40000000000003</v>
      </c>
      <c r="AJ147" s="32">
        <f>IFERROR('σ и σw, МПа'!W147*$BG$2,"-")</f>
        <v>465.40000000000003</v>
      </c>
      <c r="AK147" s="32">
        <f>IFERROR('σ и σw, МПа'!X147*$BG$2,"-")</f>
        <v>446.55</v>
      </c>
      <c r="AL147" s="32">
        <f>IFERROR('σ и σw, МПа'!Y147*$BG$2,"-")</f>
        <v>401.7</v>
      </c>
      <c r="AM147" s="32">
        <f>IFERROR('σ и σw, МПа'!Z147*$BG$2,"-")</f>
        <v>388.7</v>
      </c>
      <c r="AN147" s="32">
        <f>IFERROR('σ и σw, МПа'!AA147*$BG$2,"-")</f>
        <v>344.5</v>
      </c>
      <c r="AO147" s="32" t="str">
        <f>IFERROR('σ и σw, МПа'!AB147*$BG$2,"-")</f>
        <v>-</v>
      </c>
      <c r="AP147" s="33" t="str">
        <f>IFERROR('σ и σw, МПа'!AC147*$BG$2,"-")</f>
        <v>-</v>
      </c>
      <c r="AQ147" s="31">
        <f>IFERROR('σ и σw, МПа'!Q147*$BH$2,"-")</f>
        <v>708.9</v>
      </c>
      <c r="AR147" s="32">
        <f>IFERROR('σ и σw, МПа'!R147*$BH$2,"-")</f>
        <v>691.9</v>
      </c>
      <c r="AS147" s="32">
        <f>IFERROR('σ и σw, МПа'!S147*$BH$2,"-")</f>
        <v>675.75</v>
      </c>
      <c r="AT147" s="32">
        <f>IFERROR('σ и σw, МПа'!T147*$BH$2,"-")</f>
        <v>667.25</v>
      </c>
      <c r="AU147" s="32">
        <f>IFERROR('σ и σw, МПа'!U147*$BH$2,"-")</f>
        <v>641.75</v>
      </c>
      <c r="AV147" s="32">
        <f>IFERROR('σ и σw, МПа'!V147*$BH$2,"-")</f>
        <v>625.6</v>
      </c>
      <c r="AW147" s="32">
        <f>IFERROR('σ и σw, МПа'!W147*$BH$2,"-")</f>
        <v>608.6</v>
      </c>
      <c r="AX147" s="32">
        <f>IFERROR('σ и σw, МПа'!X147*$BH$2,"-")</f>
        <v>583.94999999999993</v>
      </c>
      <c r="AY147" s="32">
        <f>IFERROR('σ и σw, МПа'!Y147*$BH$2,"-")</f>
        <v>525.29999999999995</v>
      </c>
      <c r="AZ147" s="32">
        <f>IFERROR('σ и σw, МПа'!Z147*$BH$2,"-")</f>
        <v>508.3</v>
      </c>
      <c r="BA147" s="32">
        <f>IFERROR('σ и σw, МПа'!AA147*$BH$2,"-")</f>
        <v>450.5</v>
      </c>
      <c r="BB147" s="32" t="str">
        <f>IFERROR('σ и σw, МПа'!AB147*$BH$2,"-")</f>
        <v>-</v>
      </c>
      <c r="BC147" s="33" t="str">
        <f>IFERROR('σ и σw, МПа'!AC147*$BH$2,"-")</f>
        <v>-</v>
      </c>
    </row>
    <row r="148" spans="1:55" ht="25.5" x14ac:dyDescent="0.25">
      <c r="A148" s="10" t="str">
        <f>INDEX('Обработка исходного'!B:B,ROW($B$3)+4*(ROW($B148)-ROW($B$3)))</f>
        <v>Сталь легированная</v>
      </c>
      <c r="B148" s="47" t="str">
        <f>INDEX('Обработка исходного'!D:D,ROW($B$3)+4*(ROW($B148)-ROW($B$3)))</f>
        <v>35ХМ</v>
      </c>
      <c r="C148" s="27" t="str">
        <f>'Rp0,2, МПа'!C148</f>
        <v>Прутки и полосы толщиной или диаметром от 150 до 250 мм</v>
      </c>
      <c r="D148" s="31">
        <f>IFERROR('σ и σw, МПа'!D148*$BE$2,"-")</f>
        <v>358.46153846153845</v>
      </c>
      <c r="E148" s="32">
        <f>IFERROR('σ и σw, МПа'!E148*$BE$2,"-")</f>
        <v>350.76923076923077</v>
      </c>
      <c r="F148" s="32">
        <f>IFERROR('σ и σw, МПа'!F148*$BE$2,"-")</f>
        <v>347.30769230769232</v>
      </c>
      <c r="G148" s="32">
        <f>IFERROR('σ и σw, МПа'!G148*$BE$2,"-")</f>
        <v>339.61538461538458</v>
      </c>
      <c r="H148" s="32">
        <f>IFERROR('σ и σw, МПа'!H148*$BE$2,"-")</f>
        <v>339.61538461538458</v>
      </c>
      <c r="I148" s="32">
        <f>IFERROR('σ и σw, МПа'!I148*$BE$2,"-")</f>
        <v>328.07692307692304</v>
      </c>
      <c r="J148" s="32">
        <f>IFERROR('σ и σw, МПа'!J148*$BE$2,"-")</f>
        <v>324.61538461538458</v>
      </c>
      <c r="K148" s="32">
        <f>IFERROR('σ и σw, МПа'!K148*$BE$2,"-")</f>
        <v>316.92307692307691</v>
      </c>
      <c r="L148" s="32">
        <f>IFERROR('σ и σw, МПа'!L148*$BE$2,"-")</f>
        <v>301.92307692307691</v>
      </c>
      <c r="M148" s="32">
        <f>IFERROR('σ и σw, МПа'!M148*$BE$2,"-")</f>
        <v>275.38461538461536</v>
      </c>
      <c r="N148" s="32">
        <f>IFERROR('σ и σw, МПа'!N148*$BE$2,"-")</f>
        <v>226.53846153846152</v>
      </c>
      <c r="O148" s="32" t="str">
        <f>IFERROR('σ и σw, МПа'!O148*$BE$2,"-")</f>
        <v>-</v>
      </c>
      <c r="P148" s="33" t="str">
        <f>IFERROR('σ и σw, МПа'!P148*$BE$2,"-")</f>
        <v>-</v>
      </c>
      <c r="Q148" s="31">
        <f>IFERROR('σ и σw, МПа'!D148*$BF$2,"-")</f>
        <v>466</v>
      </c>
      <c r="R148" s="32">
        <f>IFERROR('σ и σw, МПа'!E148*$BF$2,"-")</f>
        <v>456</v>
      </c>
      <c r="S148" s="32">
        <f>IFERROR('σ и σw, МПа'!F148*$BF$2,"-")</f>
        <v>451.50000000000006</v>
      </c>
      <c r="T148" s="32">
        <f>IFERROR('σ и σw, МПа'!G148*$BF$2,"-")</f>
        <v>441.5</v>
      </c>
      <c r="U148" s="32">
        <f>IFERROR('σ и σw, МПа'!H148*$BF$2,"-")</f>
        <v>441.5</v>
      </c>
      <c r="V148" s="32">
        <f>IFERROR('σ и σw, МПа'!I148*$BF$2,"-")</f>
        <v>426.49999999999994</v>
      </c>
      <c r="W148" s="32">
        <f>IFERROR('σ и σw, МПа'!J148*$BF$2,"-")</f>
        <v>422</v>
      </c>
      <c r="X148" s="32">
        <f>IFERROR('σ и σw, МПа'!K148*$BF$2,"-")</f>
        <v>412</v>
      </c>
      <c r="Y148" s="32">
        <f>IFERROR('σ и σw, МПа'!L148*$BF$2,"-")</f>
        <v>392.5</v>
      </c>
      <c r="Z148" s="32">
        <f>IFERROR('σ и σw, МПа'!M148*$BF$2,"-")</f>
        <v>358</v>
      </c>
      <c r="AA148" s="32">
        <f>IFERROR('σ и σw, МПа'!N148*$BF$2,"-")</f>
        <v>294.5</v>
      </c>
      <c r="AB148" s="32" t="str">
        <f>IFERROR('σ и σw, МПа'!O148*$BF$2,"-")</f>
        <v>-</v>
      </c>
      <c r="AC148" s="33" t="str">
        <f>IFERROR('σ и σw, МПа'!P148*$BF$2,"-")</f>
        <v>-</v>
      </c>
      <c r="AD148" s="31">
        <f>IFERROR('σ и σw, МПа'!Q148*$BG$2,"-")</f>
        <v>542.1</v>
      </c>
      <c r="AE148" s="32">
        <f>IFERROR('σ и σw, МПа'!R148*$BG$2,"-")</f>
        <v>529.1</v>
      </c>
      <c r="AF148" s="32">
        <f>IFERROR('σ и σw, МПа'!S148*$BG$2,"-")</f>
        <v>516.75</v>
      </c>
      <c r="AG148" s="32">
        <f>IFERROR('σ и σw, МПа'!T148*$BG$2,"-")</f>
        <v>510.25</v>
      </c>
      <c r="AH148" s="32">
        <f>IFERROR('σ и σw, МПа'!U148*$BG$2,"-")</f>
        <v>490.75</v>
      </c>
      <c r="AI148" s="32">
        <f>IFERROR('σ и σw, МПа'!V148*$BG$2,"-")</f>
        <v>478.40000000000003</v>
      </c>
      <c r="AJ148" s="32">
        <f>IFERROR('σ и σw, МПа'!W148*$BG$2,"-")</f>
        <v>465.40000000000003</v>
      </c>
      <c r="AK148" s="32">
        <f>IFERROR('σ и σw, МПа'!X148*$BG$2,"-")</f>
        <v>446.55</v>
      </c>
      <c r="AL148" s="32">
        <f>IFERROR('σ и σw, МПа'!Y148*$BG$2,"-")</f>
        <v>401.7</v>
      </c>
      <c r="AM148" s="32">
        <f>IFERROR('σ и σw, МПа'!Z148*$BG$2,"-")</f>
        <v>453.7</v>
      </c>
      <c r="AN148" s="32">
        <f>IFERROR('σ и σw, МПа'!AA148*$BG$2,"-")</f>
        <v>344.5</v>
      </c>
      <c r="AO148" s="32" t="str">
        <f>IFERROR('σ и σw, МПа'!AB148*$BG$2,"-")</f>
        <v>-</v>
      </c>
      <c r="AP148" s="33" t="str">
        <f>IFERROR('σ и σw, МПа'!AC148*$BG$2,"-")</f>
        <v>-</v>
      </c>
      <c r="AQ148" s="31">
        <f>IFERROR('σ и σw, МПа'!Q148*$BH$2,"-")</f>
        <v>708.9</v>
      </c>
      <c r="AR148" s="32">
        <f>IFERROR('σ и σw, МПа'!R148*$BH$2,"-")</f>
        <v>691.9</v>
      </c>
      <c r="AS148" s="32">
        <f>IFERROR('σ и σw, МПа'!S148*$BH$2,"-")</f>
        <v>675.75</v>
      </c>
      <c r="AT148" s="32">
        <f>IFERROR('σ и σw, МПа'!T148*$BH$2,"-")</f>
        <v>667.25</v>
      </c>
      <c r="AU148" s="32">
        <f>IFERROR('σ и σw, МПа'!U148*$BH$2,"-")</f>
        <v>641.75</v>
      </c>
      <c r="AV148" s="32">
        <f>IFERROR('σ и σw, МПа'!V148*$BH$2,"-")</f>
        <v>625.6</v>
      </c>
      <c r="AW148" s="32">
        <f>IFERROR('σ и σw, МПа'!W148*$BH$2,"-")</f>
        <v>608.6</v>
      </c>
      <c r="AX148" s="32">
        <f>IFERROR('σ и σw, МПа'!X148*$BH$2,"-")</f>
        <v>583.94999999999993</v>
      </c>
      <c r="AY148" s="32">
        <f>IFERROR('σ и σw, МПа'!Y148*$BH$2,"-")</f>
        <v>525.29999999999995</v>
      </c>
      <c r="AZ148" s="32">
        <f>IFERROR('σ и σw, МПа'!Z148*$BH$2,"-")</f>
        <v>593.29999999999995</v>
      </c>
      <c r="BA148" s="32">
        <f>IFERROR('σ и σw, МПа'!AA148*$BH$2,"-")</f>
        <v>450.5</v>
      </c>
      <c r="BB148" s="32" t="str">
        <f>IFERROR('σ и σw, МПа'!AB148*$BH$2,"-")</f>
        <v>-</v>
      </c>
      <c r="BC148" s="33" t="str">
        <f>IFERROR('σ и σw, МПа'!AC148*$BH$2,"-")</f>
        <v>-</v>
      </c>
    </row>
    <row r="149" spans="1:55" ht="25.5" x14ac:dyDescent="0.25">
      <c r="A149" s="10" t="str">
        <f>INDEX('Обработка исходного'!B:B,ROW($B$3)+4*(ROW($B149)-ROW($B$3)))</f>
        <v>Сталь легированная</v>
      </c>
      <c r="B149" s="47" t="str">
        <f>INDEX('Обработка исходного'!D:D,ROW($B$3)+4*(ROW($B149)-ROW($B$3)))</f>
        <v>35ХМ</v>
      </c>
      <c r="C149" s="27" t="str">
        <f>'Rp0,2, МПа'!C149</f>
        <v>Заготовки крепежных деталей толщиной или диаметром до 300 мм, КП440*</v>
      </c>
      <c r="D149" s="31">
        <f>IFERROR('σ и σw, МПа'!D149*$BE$2,"-")</f>
        <v>188.84615384615384</v>
      </c>
      <c r="E149" s="32">
        <f>IFERROR('σ и σw, МПа'!E149*$BE$2,"-")</f>
        <v>184.23076923076923</v>
      </c>
      <c r="F149" s="32">
        <f>IFERROR('σ и σw, МПа'!F149*$BE$2,"-")</f>
        <v>180.38461538461539</v>
      </c>
      <c r="G149" s="32">
        <f>IFERROR('σ и σw, МПа'!G149*$BE$2,"-")</f>
        <v>176.53846153846152</v>
      </c>
      <c r="H149" s="32">
        <f>IFERROR('σ и σw, МПа'!H149*$BE$2,"-")</f>
        <v>176.53846153846152</v>
      </c>
      <c r="I149" s="32">
        <f>IFERROR('σ и σw, МПа'!I149*$BE$2,"-")</f>
        <v>172.69230769230768</v>
      </c>
      <c r="J149" s="32">
        <f>IFERROR('σ и σw, МПа'!J149*$BE$2,"-")</f>
        <v>168.84615384615384</v>
      </c>
      <c r="K149" s="32">
        <f>IFERROR('σ и σw, МПа'!K149*$BE$2,"-")</f>
        <v>164.61538461538461</v>
      </c>
      <c r="L149" s="32">
        <f>IFERROR('σ и σw, МПа'!L149*$BE$2,"-")</f>
        <v>156.92307692307691</v>
      </c>
      <c r="M149" s="32">
        <f>IFERROR('σ и σw, МПа'!M149*$BE$2,"-")</f>
        <v>141.15384615384616</v>
      </c>
      <c r="N149" s="32">
        <f>IFERROR('σ и σw, МПа'!N149*$BE$2,"-")</f>
        <v>121.53846153846153</v>
      </c>
      <c r="O149" s="32" t="str">
        <f>IFERROR('σ и σw, МПа'!O149*$BE$2,"-")</f>
        <v>-</v>
      </c>
      <c r="P149" s="33" t="str">
        <f>IFERROR('σ и σw, МПа'!P149*$BE$2,"-")</f>
        <v>-</v>
      </c>
      <c r="Q149" s="31">
        <f>IFERROR('σ и σw, МПа'!D149*$BF$2,"-")</f>
        <v>245.5</v>
      </c>
      <c r="R149" s="32">
        <f>IFERROR('σ и σw, МПа'!E149*$BF$2,"-")</f>
        <v>239.5</v>
      </c>
      <c r="S149" s="32">
        <f>IFERROR('σ и σw, МПа'!F149*$BF$2,"-")</f>
        <v>234.5</v>
      </c>
      <c r="T149" s="32">
        <f>IFERROR('σ и σw, МПа'!G149*$BF$2,"-")</f>
        <v>229.49999999999997</v>
      </c>
      <c r="U149" s="32">
        <f>IFERROR('σ и σw, МПа'!H149*$BF$2,"-")</f>
        <v>229.49999999999997</v>
      </c>
      <c r="V149" s="32">
        <f>IFERROR('σ и σw, МПа'!I149*$BF$2,"-")</f>
        <v>224.5</v>
      </c>
      <c r="W149" s="32">
        <f>IFERROR('σ и σw, МПа'!J149*$BF$2,"-")</f>
        <v>219.5</v>
      </c>
      <c r="X149" s="32">
        <f>IFERROR('σ и σw, МПа'!K149*$BF$2,"-")</f>
        <v>214</v>
      </c>
      <c r="Y149" s="32">
        <f>IFERROR('σ и σw, МПа'!L149*$BF$2,"-")</f>
        <v>203.99999999999997</v>
      </c>
      <c r="Z149" s="32">
        <f>IFERROR('σ и σw, МПа'!M149*$BF$2,"-")</f>
        <v>183.50000000000003</v>
      </c>
      <c r="AA149" s="32">
        <f>IFERROR('σ и σw, МПа'!N149*$BF$2,"-")</f>
        <v>158</v>
      </c>
      <c r="AB149" s="32" t="str">
        <f>IFERROR('σ и σw, МПа'!O149*$BF$2,"-")</f>
        <v>-</v>
      </c>
      <c r="AC149" s="33" t="str">
        <f>IFERROR('σ и σw, МПа'!P149*$BF$2,"-")</f>
        <v>-</v>
      </c>
      <c r="AD149" s="31">
        <f>IFERROR('σ и σw, МПа'!Q149*$BG$2,"-")</f>
        <v>286</v>
      </c>
      <c r="AE149" s="32">
        <f>IFERROR('σ и σw, МПа'!R149*$BG$2,"-")</f>
        <v>274.95</v>
      </c>
      <c r="AF149" s="32">
        <f>IFERROR('σ и σw, МПа'!S149*$BG$2,"-")</f>
        <v>264.55</v>
      </c>
      <c r="AG149" s="32">
        <f>IFERROR('σ и σw, МПа'!T149*$BG$2,"-")</f>
        <v>264.55</v>
      </c>
      <c r="AH149" s="32">
        <f>IFERROR('σ и σw, МПа'!U149*$BG$2,"-")</f>
        <v>264.55</v>
      </c>
      <c r="AI149" s="32">
        <f>IFERROR('σ и σw, МПа'!V149*$BG$2,"-")</f>
        <v>252.85000000000002</v>
      </c>
      <c r="AJ149" s="32">
        <f>IFERROR('σ и σw, МПа'!W149*$BG$2,"-")</f>
        <v>241.15</v>
      </c>
      <c r="AK149" s="32">
        <f>IFERROR('σ и σw, МПа'!X149*$BG$2,"-")</f>
        <v>229.45000000000002</v>
      </c>
      <c r="AL149" s="32">
        <f>IFERROR('σ и σw, МПа'!Y149*$BG$2,"-")</f>
        <v>216.45000000000002</v>
      </c>
      <c r="AM149" s="32">
        <f>IFERROR('σ и σw, МПа'!Z149*$BG$2,"-")</f>
        <v>207.35</v>
      </c>
      <c r="AN149" s="32">
        <f>IFERROR('σ и σw, МПа'!AA149*$BG$2,"-")</f>
        <v>183.95000000000002</v>
      </c>
      <c r="AO149" s="32" t="str">
        <f>IFERROR('σ и σw, МПа'!AB149*$BG$2,"-")</f>
        <v>-</v>
      </c>
      <c r="AP149" s="33" t="str">
        <f>IFERROR('σ и σw, МПа'!AC149*$BG$2,"-")</f>
        <v>-</v>
      </c>
      <c r="AQ149" s="31">
        <f>IFERROR('σ и σw, МПа'!Q149*$BH$2,"-")</f>
        <v>374</v>
      </c>
      <c r="AR149" s="32">
        <f>IFERROR('σ и σw, МПа'!R149*$BH$2,"-")</f>
        <v>359.55</v>
      </c>
      <c r="AS149" s="32">
        <f>IFERROR('σ и σw, МПа'!S149*$BH$2,"-")</f>
        <v>345.95</v>
      </c>
      <c r="AT149" s="32">
        <f>IFERROR('σ и σw, МПа'!T149*$BH$2,"-")</f>
        <v>345.95</v>
      </c>
      <c r="AU149" s="32">
        <f>IFERROR('σ и σw, МПа'!U149*$BH$2,"-")</f>
        <v>345.95</v>
      </c>
      <c r="AV149" s="32">
        <f>IFERROR('σ и σw, МПа'!V149*$BH$2,"-")</f>
        <v>330.65</v>
      </c>
      <c r="AW149" s="32">
        <f>IFERROR('σ и σw, МПа'!W149*$BH$2,"-")</f>
        <v>315.34999999999997</v>
      </c>
      <c r="AX149" s="32">
        <f>IFERROR('σ и σw, МПа'!X149*$BH$2,"-")</f>
        <v>300.05</v>
      </c>
      <c r="AY149" s="32">
        <f>IFERROR('σ и σw, МПа'!Y149*$BH$2,"-")</f>
        <v>283.05</v>
      </c>
      <c r="AZ149" s="32">
        <f>IFERROR('σ и σw, МПа'!Z149*$BH$2,"-")</f>
        <v>271.14999999999998</v>
      </c>
      <c r="BA149" s="32">
        <f>IFERROR('σ и σw, МПа'!AA149*$BH$2,"-")</f>
        <v>240.54999999999998</v>
      </c>
      <c r="BB149" s="32" t="str">
        <f>IFERROR('σ и σw, МПа'!AB149*$BH$2,"-")</f>
        <v>-</v>
      </c>
      <c r="BC149" s="33" t="str">
        <f>IFERROR('σ и σw, МПа'!AC149*$BH$2,"-")</f>
        <v>-</v>
      </c>
    </row>
    <row r="150" spans="1:55" ht="25.5" x14ac:dyDescent="0.25">
      <c r="A150" s="10" t="str">
        <f>INDEX('Обработка исходного'!B:B,ROW($B$3)+4*(ROW($B150)-ROW($B$3)))</f>
        <v>Сталь легированная</v>
      </c>
      <c r="B150" s="47" t="str">
        <f>INDEX('Обработка исходного'!D:D,ROW($B$3)+4*(ROW($B150)-ROW($B$3)))</f>
        <v>35ХМ</v>
      </c>
      <c r="C150" s="27" t="str">
        <f>'Rp0,2, МПа'!C150</f>
        <v>Заготовки крепежных деталей толщиной или диаметром до 300 мм, КП640*</v>
      </c>
      <c r="D150" s="31">
        <f>IFERROR('σ и σw, МПа'!D150*$BE$2,"-")</f>
        <v>301.53846153846155</v>
      </c>
      <c r="E150" s="32">
        <f>IFERROR('σ и σw, МПа'!E150*$BE$2,"-")</f>
        <v>294.23076923076923</v>
      </c>
      <c r="F150" s="32">
        <f>IFERROR('σ и σw, МПа'!F150*$BE$2,"-")</f>
        <v>288.07692307692309</v>
      </c>
      <c r="G150" s="32">
        <f>IFERROR('σ и σw, МПа'!G150*$BE$2,"-")</f>
        <v>281.53846153846155</v>
      </c>
      <c r="H150" s="32">
        <f>IFERROR('σ и σw, МПа'!H150*$BE$2,"-")</f>
        <v>281.53846153846155</v>
      </c>
      <c r="I150" s="32">
        <f>IFERROR('σ и σw, МПа'!I150*$BE$2,"-")</f>
        <v>275.76923076923077</v>
      </c>
      <c r="J150" s="32">
        <f>IFERROR('σ и σw, МПа'!J150*$BE$2,"-")</f>
        <v>269.61538461538458</v>
      </c>
      <c r="K150" s="32">
        <f>IFERROR('σ и σw, МПа'!K150*$BE$2,"-")</f>
        <v>269.61538461538458</v>
      </c>
      <c r="L150" s="32">
        <f>IFERROR('σ и σw, МПа'!L150*$BE$2,"-")</f>
        <v>250.38461538461539</v>
      </c>
      <c r="M150" s="32">
        <f>IFERROR('σ и σw, МПа'!M150*$BE$2,"-")</f>
        <v>225.38461538461539</v>
      </c>
      <c r="N150" s="32">
        <f>IFERROR('σ и σw, МПа'!N150*$BE$2,"-")</f>
        <v>194.23076923076923</v>
      </c>
      <c r="O150" s="32" t="str">
        <f>IFERROR('σ и σw, МПа'!O150*$BE$2,"-")</f>
        <v>-</v>
      </c>
      <c r="P150" s="33" t="str">
        <f>IFERROR('σ и σw, МПа'!P150*$BE$2,"-")</f>
        <v>-</v>
      </c>
      <c r="Q150" s="31">
        <f>IFERROR('σ и σw, МПа'!D150*$BF$2,"-")</f>
        <v>392</v>
      </c>
      <c r="R150" s="32">
        <f>IFERROR('σ и σw, МПа'!E150*$BF$2,"-")</f>
        <v>382.5</v>
      </c>
      <c r="S150" s="32">
        <f>IFERROR('σ и σw, МПа'!F150*$BF$2,"-")</f>
        <v>374.50000000000006</v>
      </c>
      <c r="T150" s="32">
        <f>IFERROR('σ и σw, МПа'!G150*$BF$2,"-")</f>
        <v>366</v>
      </c>
      <c r="U150" s="32">
        <f>IFERROR('σ и σw, МПа'!H150*$BF$2,"-")</f>
        <v>366</v>
      </c>
      <c r="V150" s="32">
        <f>IFERROR('σ и σw, МПа'!I150*$BF$2,"-")</f>
        <v>358.5</v>
      </c>
      <c r="W150" s="32">
        <f>IFERROR('σ и σw, МПа'!J150*$BF$2,"-")</f>
        <v>350.5</v>
      </c>
      <c r="X150" s="32">
        <f>IFERROR('σ и σw, МПа'!K150*$BF$2,"-")</f>
        <v>350.5</v>
      </c>
      <c r="Y150" s="32">
        <f>IFERROR('σ и σw, МПа'!L150*$BF$2,"-")</f>
        <v>325.5</v>
      </c>
      <c r="Z150" s="32">
        <f>IFERROR('σ и σw, МПа'!M150*$BF$2,"-")</f>
        <v>293</v>
      </c>
      <c r="AA150" s="32">
        <f>IFERROR('σ и σw, МПа'!N150*$BF$2,"-")</f>
        <v>252.5</v>
      </c>
      <c r="AB150" s="32" t="str">
        <f>IFERROR('σ и σw, МПа'!O150*$BF$2,"-")</f>
        <v>-</v>
      </c>
      <c r="AC150" s="33" t="str">
        <f>IFERROR('σ и σw, МПа'!P150*$BF$2,"-")</f>
        <v>-</v>
      </c>
      <c r="AD150" s="31">
        <f>IFERROR('σ и σw, МПа'!Q150*$BG$2,"-")</f>
        <v>416</v>
      </c>
      <c r="AE150" s="32">
        <f>IFERROR('σ и σw, МПа'!R150*$BG$2,"-")</f>
        <v>397.15000000000003</v>
      </c>
      <c r="AF150" s="32">
        <f>IFERROR('σ и σw, МПа'!S150*$BG$2,"-")</f>
        <v>382.2</v>
      </c>
      <c r="AG150" s="32">
        <f>IFERROR('σ и σw, МПа'!T150*$BG$2,"-")</f>
        <v>382.2</v>
      </c>
      <c r="AH150" s="32">
        <f>IFERROR('σ и σw, МПа'!U150*$BG$2,"-")</f>
        <v>382.2</v>
      </c>
      <c r="AI150" s="32">
        <f>IFERROR('σ и σw, МПа'!V150*$BG$2,"-")</f>
        <v>365.3</v>
      </c>
      <c r="AJ150" s="32">
        <f>IFERROR('σ и σw, МПа'!W150*$BG$2,"-")</f>
        <v>348.40000000000003</v>
      </c>
      <c r="AK150" s="32">
        <f>IFERROR('σ и σw, МПа'!X150*$BG$2,"-")</f>
        <v>325</v>
      </c>
      <c r="AL150" s="32">
        <f>IFERROR('σ и σw, МПа'!Y150*$BG$2,"-")</f>
        <v>314.60000000000002</v>
      </c>
      <c r="AM150" s="32">
        <f>IFERROR('σ и σw, МПа'!Z150*$BG$2,"-")</f>
        <v>299</v>
      </c>
      <c r="AN150" s="32">
        <f>IFERROR('σ и σw, МПа'!AA150*$BG$2,"-")</f>
        <v>265.2</v>
      </c>
      <c r="AO150" s="32" t="str">
        <f>IFERROR('σ и σw, МПа'!AB150*$BG$2,"-")</f>
        <v>-</v>
      </c>
      <c r="AP150" s="33" t="str">
        <f>IFERROR('σ и σw, МПа'!AC150*$BG$2,"-")</f>
        <v>-</v>
      </c>
      <c r="AQ150" s="31">
        <f>IFERROR('σ и σw, МПа'!Q150*$BH$2,"-")</f>
        <v>544</v>
      </c>
      <c r="AR150" s="32">
        <f>IFERROR('σ и σw, МПа'!R150*$BH$2,"-")</f>
        <v>519.35</v>
      </c>
      <c r="AS150" s="32">
        <f>IFERROR('σ и σw, МПа'!S150*$BH$2,"-")</f>
        <v>499.8</v>
      </c>
      <c r="AT150" s="32">
        <f>IFERROR('σ и σw, МПа'!T150*$BH$2,"-")</f>
        <v>499.8</v>
      </c>
      <c r="AU150" s="32">
        <f>IFERROR('σ и σw, МПа'!U150*$BH$2,"-")</f>
        <v>499.8</v>
      </c>
      <c r="AV150" s="32">
        <f>IFERROR('σ и σw, МПа'!V150*$BH$2,"-")</f>
        <v>477.7</v>
      </c>
      <c r="AW150" s="32">
        <f>IFERROR('σ и σw, МПа'!W150*$BH$2,"-")</f>
        <v>455.59999999999997</v>
      </c>
      <c r="AX150" s="32">
        <f>IFERROR('σ и σw, МПа'!X150*$BH$2,"-")</f>
        <v>425</v>
      </c>
      <c r="AY150" s="32">
        <f>IFERROR('σ и σw, МПа'!Y150*$BH$2,"-")</f>
        <v>411.4</v>
      </c>
      <c r="AZ150" s="32">
        <f>IFERROR('σ и σw, МПа'!Z150*$BH$2,"-")</f>
        <v>391</v>
      </c>
      <c r="BA150" s="32">
        <f>IFERROR('σ и σw, МПа'!AA150*$BH$2,"-")</f>
        <v>346.8</v>
      </c>
      <c r="BB150" s="32" t="str">
        <f>IFERROR('σ и σw, МПа'!AB150*$BH$2,"-")</f>
        <v>-</v>
      </c>
      <c r="BC150" s="33" t="str">
        <f>IFERROR('σ и σw, МПа'!AC150*$BH$2,"-")</f>
        <v>-</v>
      </c>
    </row>
    <row r="151" spans="1:55" x14ac:dyDescent="0.25">
      <c r="A151" s="10" t="str">
        <f>INDEX('Обработка исходного'!B:B,ROW($B$3)+4*(ROW($B151)-ROW($B$3)))</f>
        <v>Сталь легированная</v>
      </c>
      <c r="B151" s="47" t="str">
        <f>INDEX('Обработка исходного'!D:D,ROW($B$3)+4*(ROW($B151)-ROW($B$3)))</f>
        <v>35ХМА</v>
      </c>
      <c r="C151" s="27" t="str">
        <f>'Rp0,2, МПа'!C151</f>
        <v>Поковки толщиной от 100 до 300 мм, КП440*</v>
      </c>
      <c r="D151" s="31">
        <f>IFERROR('σ и σw, МПа'!D151*$BE$2,"-")</f>
        <v>244.23076923076923</v>
      </c>
      <c r="E151" s="32">
        <f>IFERROR('σ и σw, МПа'!E151*$BE$2,"-")</f>
        <v>237.69230769230768</v>
      </c>
      <c r="F151" s="32">
        <f>IFERROR('σ и σw, МПа'!F151*$BE$2,"-")</f>
        <v>233.84615384615384</v>
      </c>
      <c r="G151" s="32">
        <f>IFERROR('σ и σw, МПа'!G151*$BE$2,"-")</f>
        <v>230</v>
      </c>
      <c r="H151" s="32">
        <f>IFERROR('σ и σw, МПа'!H151*$BE$2,"-")</f>
        <v>230</v>
      </c>
      <c r="I151" s="32">
        <f>IFERROR('σ и σw, МПа'!I151*$BE$2,"-")</f>
        <v>222.69230769230768</v>
      </c>
      <c r="J151" s="32">
        <f>IFERROR('σ и σw, МПа'!J151*$BE$2,"-")</f>
        <v>218.84615384615384</v>
      </c>
      <c r="K151" s="32">
        <f>IFERROR('σ и σw, МПа'!K151*$BE$2,"-")</f>
        <v>215</v>
      </c>
      <c r="L151" s="32">
        <f>IFERROR('σ и σw, МПа'!L151*$BE$2,"-")</f>
        <v>203.84615384615384</v>
      </c>
      <c r="M151" s="32">
        <f>IFERROR('σ и σw, МПа'!M151*$BE$2,"-")</f>
        <v>188.07692307692307</v>
      </c>
      <c r="N151" s="32">
        <f>IFERROR('σ и σw, МПа'!N151*$BE$2,"-")</f>
        <v>158.46153846153845</v>
      </c>
      <c r="O151" s="32" t="str">
        <f>IFERROR('σ и σw, МПа'!O151*$BE$2,"-")</f>
        <v>-</v>
      </c>
      <c r="P151" s="33" t="str">
        <f>IFERROR('σ и σw, МПа'!P151*$BE$2,"-")</f>
        <v>-</v>
      </c>
      <c r="Q151" s="31">
        <f>IFERROR('σ и σw, МПа'!D151*$BF$2,"-")</f>
        <v>317.5</v>
      </c>
      <c r="R151" s="32">
        <f>IFERROR('σ и σw, МПа'!E151*$BF$2,"-")</f>
        <v>309</v>
      </c>
      <c r="S151" s="32">
        <f>IFERROR('σ и σw, МПа'!F151*$BF$2,"-")</f>
        <v>304</v>
      </c>
      <c r="T151" s="32">
        <f>IFERROR('σ и σw, МПа'!G151*$BF$2,"-")</f>
        <v>299</v>
      </c>
      <c r="U151" s="32">
        <f>IFERROR('σ и σw, МПа'!H151*$BF$2,"-")</f>
        <v>299</v>
      </c>
      <c r="V151" s="32">
        <f>IFERROR('σ и σw, МПа'!I151*$BF$2,"-")</f>
        <v>289.5</v>
      </c>
      <c r="W151" s="32">
        <f>IFERROR('σ и σw, МПа'!J151*$BF$2,"-")</f>
        <v>284.5</v>
      </c>
      <c r="X151" s="32">
        <f>IFERROR('σ и σw, МПа'!K151*$BF$2,"-")</f>
        <v>279.5</v>
      </c>
      <c r="Y151" s="32">
        <f>IFERROR('σ и σw, МПа'!L151*$BF$2,"-")</f>
        <v>265</v>
      </c>
      <c r="Z151" s="32">
        <f>IFERROR('σ и σw, МПа'!M151*$BF$2,"-")</f>
        <v>244.5</v>
      </c>
      <c r="AA151" s="32">
        <f>IFERROR('σ и σw, МПа'!N151*$BF$2,"-")</f>
        <v>206</v>
      </c>
      <c r="AB151" s="32" t="str">
        <f>IFERROR('σ и σw, МПа'!O151*$BF$2,"-")</f>
        <v>-</v>
      </c>
      <c r="AC151" s="33" t="str">
        <f>IFERROR('σ и σw, МПа'!P151*$BF$2,"-")</f>
        <v>-</v>
      </c>
      <c r="AD151" s="31">
        <f>IFERROR('σ и σw, МПа'!Q151*$BG$2,"-")</f>
        <v>286</v>
      </c>
      <c r="AE151" s="32">
        <f>IFERROR('σ и σw, МПа'!R151*$BG$2,"-")</f>
        <v>274.3</v>
      </c>
      <c r="AF151" s="32">
        <f>IFERROR('σ и σw, МПа'!S151*$BG$2,"-")</f>
        <v>261.3</v>
      </c>
      <c r="AG151" s="32">
        <f>IFERROR('σ и σw, МПа'!T151*$BG$2,"-")</f>
        <v>261.3</v>
      </c>
      <c r="AH151" s="32">
        <f>IFERROR('σ и σw, МПа'!U151*$BG$2,"-")</f>
        <v>261.3</v>
      </c>
      <c r="AI151" s="32">
        <f>IFERROR('σ и σw, МПа'!V151*$BG$2,"-")</f>
        <v>254.8</v>
      </c>
      <c r="AJ151" s="32">
        <f>IFERROR('σ и σw, МПа'!W151*$BG$2,"-")</f>
        <v>242.45000000000002</v>
      </c>
      <c r="AK151" s="32">
        <f>IFERROR('σ и σw, МПа'!X151*$BG$2,"-")</f>
        <v>229.45000000000002</v>
      </c>
      <c r="AL151" s="32">
        <f>IFERROR('σ и σw, МПа'!Y151*$BG$2,"-")</f>
        <v>216.45000000000002</v>
      </c>
      <c r="AM151" s="32">
        <f>IFERROR('σ и σw, МПа'!Z151*$BG$2,"-")</f>
        <v>204.1</v>
      </c>
      <c r="AN151" s="32">
        <f>IFERROR('σ и σw, МПа'!AA151*$BG$2,"-")</f>
        <v>184.6</v>
      </c>
      <c r="AO151" s="32" t="str">
        <f>IFERROR('σ и σw, МПа'!AB151*$BG$2,"-")</f>
        <v>-</v>
      </c>
      <c r="AP151" s="33" t="str">
        <f>IFERROR('σ и σw, МПа'!AC151*$BG$2,"-")</f>
        <v>-</v>
      </c>
      <c r="AQ151" s="31">
        <f>IFERROR('σ и σw, МПа'!Q151*$BH$2,"-")</f>
        <v>374</v>
      </c>
      <c r="AR151" s="32">
        <f>IFERROR('σ и σw, МПа'!R151*$BH$2,"-")</f>
        <v>358.7</v>
      </c>
      <c r="AS151" s="32">
        <f>IFERROR('σ и σw, МПа'!S151*$BH$2,"-")</f>
        <v>341.7</v>
      </c>
      <c r="AT151" s="32">
        <f>IFERROR('σ и σw, МПа'!T151*$BH$2,"-")</f>
        <v>341.7</v>
      </c>
      <c r="AU151" s="32">
        <f>IFERROR('σ и σw, МПа'!U151*$BH$2,"-")</f>
        <v>341.7</v>
      </c>
      <c r="AV151" s="32">
        <f>IFERROR('σ и σw, МПа'!V151*$BH$2,"-")</f>
        <v>333.2</v>
      </c>
      <c r="AW151" s="32">
        <f>IFERROR('σ и σw, МПа'!W151*$BH$2,"-")</f>
        <v>317.05</v>
      </c>
      <c r="AX151" s="32">
        <f>IFERROR('σ и σw, МПа'!X151*$BH$2,"-")</f>
        <v>300.05</v>
      </c>
      <c r="AY151" s="32">
        <f>IFERROR('σ и σw, МПа'!Y151*$BH$2,"-")</f>
        <v>283.05</v>
      </c>
      <c r="AZ151" s="32">
        <f>IFERROR('σ и σw, МПа'!Z151*$BH$2,"-")</f>
        <v>266.89999999999998</v>
      </c>
      <c r="BA151" s="32">
        <f>IFERROR('σ и σw, МПа'!AA151*$BH$2,"-")</f>
        <v>241.4</v>
      </c>
      <c r="BB151" s="32" t="str">
        <f>IFERROR('σ и σw, МПа'!AB151*$BH$2,"-")</f>
        <v>-</v>
      </c>
      <c r="BC151" s="33" t="str">
        <f>IFERROR('σ и σw, МПа'!AC151*$BH$2,"-")</f>
        <v>-</v>
      </c>
    </row>
    <row r="152" spans="1:55" ht="25.5" x14ac:dyDescent="0.25">
      <c r="A152" s="10" t="str">
        <f>INDEX('Обработка исходного'!B:B,ROW($B$3)+4*(ROW($B152)-ROW($B$3)))</f>
        <v>Сталь легированная</v>
      </c>
      <c r="B152" s="47" t="str">
        <f>INDEX('Обработка исходного'!D:D,ROW($B$3)+4*(ROW($B152)-ROW($B$3)))</f>
        <v>35ХМА</v>
      </c>
      <c r="C152" s="27" t="str">
        <f>'Rp0,2, МПа'!C152</f>
        <v>Заготовки крепежных деталей толщиной или диаметром от 100 до 300 мм, КП395*</v>
      </c>
      <c r="D152" s="31">
        <f>IFERROR('σ и σw, МПа'!D152*$BE$2,"-")</f>
        <v>237.69230769230768</v>
      </c>
      <c r="E152" s="32">
        <f>IFERROR('σ и σw, МПа'!E152*$BE$2,"-")</f>
        <v>230</v>
      </c>
      <c r="F152" s="32">
        <f>IFERROR('σ и σw, МПа'!F152*$BE$2,"-")</f>
        <v>226.53846153846152</v>
      </c>
      <c r="G152" s="32">
        <f>IFERROR('σ и σw, МПа'!G152*$BE$2,"-")</f>
        <v>222.69230769230768</v>
      </c>
      <c r="H152" s="32">
        <f>IFERROR('σ и σw, МПа'!H152*$BE$2,"-")</f>
        <v>222.69230769230768</v>
      </c>
      <c r="I152" s="32">
        <f>IFERROR('σ и σw, МПа'!I152*$BE$2,"-")</f>
        <v>215</v>
      </c>
      <c r="J152" s="32">
        <f>IFERROR('σ и σw, МПа'!J152*$BE$2,"-")</f>
        <v>211.15384615384616</v>
      </c>
      <c r="K152" s="32">
        <f>IFERROR('σ и σw, МПа'!K152*$BE$2,"-")</f>
        <v>207.69230769230768</v>
      </c>
      <c r="L152" s="32">
        <f>IFERROR('σ и σw, МПа'!L152*$BE$2,"-")</f>
        <v>196</v>
      </c>
      <c r="M152" s="32">
        <f>IFERROR('σ и σw, МПа'!M152*$BE$2,"-")</f>
        <v>177.30769230769229</v>
      </c>
      <c r="N152" s="32">
        <f>IFERROR('σ и σw, МПа'!N152*$BE$2,"-")</f>
        <v>154.61538461538461</v>
      </c>
      <c r="O152" s="32" t="str">
        <f>IFERROR('σ и σw, МПа'!O152*$BE$2,"-")</f>
        <v>-</v>
      </c>
      <c r="P152" s="33" t="str">
        <f>IFERROR('σ и σw, МПа'!P152*$BE$2,"-")</f>
        <v>-</v>
      </c>
      <c r="Q152" s="31">
        <f>IFERROR('σ и σw, МПа'!D152*$BF$2,"-")</f>
        <v>309</v>
      </c>
      <c r="R152" s="32">
        <f>IFERROR('σ и σw, МПа'!E152*$BF$2,"-")</f>
        <v>299</v>
      </c>
      <c r="S152" s="32">
        <f>IFERROR('σ и σw, МПа'!F152*$BF$2,"-")</f>
        <v>294.5</v>
      </c>
      <c r="T152" s="32">
        <f>IFERROR('σ и σw, МПа'!G152*$BF$2,"-")</f>
        <v>289.5</v>
      </c>
      <c r="U152" s="32">
        <f>IFERROR('σ и σw, МПа'!H152*$BF$2,"-")</f>
        <v>289.5</v>
      </c>
      <c r="V152" s="32">
        <f>IFERROR('σ и σw, МПа'!I152*$BF$2,"-")</f>
        <v>279.5</v>
      </c>
      <c r="W152" s="32">
        <f>IFERROR('σ и σw, МПа'!J152*$BF$2,"-")</f>
        <v>274.5</v>
      </c>
      <c r="X152" s="32">
        <f>IFERROR('σ и σw, МПа'!K152*$BF$2,"-")</f>
        <v>270</v>
      </c>
      <c r="Y152" s="32">
        <f>IFERROR('σ и σw, МПа'!L152*$BF$2,"-")</f>
        <v>254.8</v>
      </c>
      <c r="Z152" s="32">
        <f>IFERROR('σ и σw, МПа'!M152*$BF$2,"-")</f>
        <v>230.5</v>
      </c>
      <c r="AA152" s="32">
        <f>IFERROR('σ и σw, МПа'!N152*$BF$2,"-")</f>
        <v>201</v>
      </c>
      <c r="AB152" s="32" t="str">
        <f>IFERROR('σ и σw, МПа'!O152*$BF$2,"-")</f>
        <v>-</v>
      </c>
      <c r="AC152" s="33" t="str">
        <f>IFERROR('σ и σw, МПа'!P152*$BF$2,"-")</f>
        <v>-</v>
      </c>
      <c r="AD152" s="31">
        <f>IFERROR('σ и σw, МПа'!Q152*$BG$2,"-")</f>
        <v>256.75</v>
      </c>
      <c r="AE152" s="32">
        <f>IFERROR('σ и σw, МПа'!R152*$BG$2,"-")</f>
        <v>242.45000000000002</v>
      </c>
      <c r="AF152" s="32">
        <f>IFERROR('σ и σw, МПа'!S152*$BG$2,"-")</f>
        <v>229.45000000000002</v>
      </c>
      <c r="AG152" s="32">
        <f>IFERROR('σ и σw, МПа'!T152*$BG$2,"-")</f>
        <v>229.45000000000002</v>
      </c>
      <c r="AH152" s="32">
        <f>IFERROR('σ и σw, МПа'!U152*$BG$2,"-")</f>
        <v>229.45000000000002</v>
      </c>
      <c r="AI152" s="32">
        <f>IFERROR('σ и σw, МПа'!V152*$BG$2,"-")</f>
        <v>229.45000000000002</v>
      </c>
      <c r="AJ152" s="32">
        <f>IFERROR('σ и σw, МПа'!W152*$BG$2,"-")</f>
        <v>216.45000000000002</v>
      </c>
      <c r="AK152" s="32">
        <f>IFERROR('σ и σw, МПа'!X152*$BG$2,"-")</f>
        <v>204.1</v>
      </c>
      <c r="AL152" s="32">
        <f>IFERROR('σ и σw, МПа'!Y152*$BG$2,"-")</f>
        <v>191.1</v>
      </c>
      <c r="AM152" s="32">
        <f>IFERROR('σ и σw, МПа'!Z152*$BG$2,"-")</f>
        <v>178.75</v>
      </c>
      <c r="AN152" s="32">
        <f>IFERROR('σ и σw, МПа'!AA152*$BG$2,"-")</f>
        <v>165.75</v>
      </c>
      <c r="AO152" s="32" t="str">
        <f>IFERROR('σ и σw, МПа'!AB152*$BG$2,"-")</f>
        <v>-</v>
      </c>
      <c r="AP152" s="33" t="str">
        <f>IFERROR('σ и σw, МПа'!AC152*$BG$2,"-")</f>
        <v>-</v>
      </c>
      <c r="AQ152" s="31">
        <f>IFERROR('σ и σw, МПа'!Q152*$BH$2,"-")</f>
        <v>335.75</v>
      </c>
      <c r="AR152" s="32">
        <f>IFERROR('σ и σw, МПа'!R152*$BH$2,"-")</f>
        <v>317.05</v>
      </c>
      <c r="AS152" s="32">
        <f>IFERROR('σ и σw, МПа'!S152*$BH$2,"-")</f>
        <v>300.05</v>
      </c>
      <c r="AT152" s="32">
        <f>IFERROR('σ и σw, МПа'!T152*$BH$2,"-")</f>
        <v>300.05</v>
      </c>
      <c r="AU152" s="32">
        <f>IFERROR('σ и σw, МПа'!U152*$BH$2,"-")</f>
        <v>300.05</v>
      </c>
      <c r="AV152" s="32">
        <f>IFERROR('σ и σw, МПа'!V152*$BH$2,"-")</f>
        <v>300.05</v>
      </c>
      <c r="AW152" s="32">
        <f>IFERROR('σ и σw, МПа'!W152*$BH$2,"-")</f>
        <v>283.05</v>
      </c>
      <c r="AX152" s="32">
        <f>IFERROR('σ и σw, МПа'!X152*$BH$2,"-")</f>
        <v>266.89999999999998</v>
      </c>
      <c r="AY152" s="32">
        <f>IFERROR('σ и σw, МПа'!Y152*$BH$2,"-")</f>
        <v>249.9</v>
      </c>
      <c r="AZ152" s="32">
        <f>IFERROR('σ и σw, МПа'!Z152*$BH$2,"-")</f>
        <v>233.75</v>
      </c>
      <c r="BA152" s="32">
        <f>IFERROR('σ и σw, МПа'!AA152*$BH$2,"-")</f>
        <v>216.75</v>
      </c>
      <c r="BB152" s="32" t="str">
        <f>IFERROR('σ и σw, МПа'!AB152*$BH$2,"-")</f>
        <v>-</v>
      </c>
      <c r="BC152" s="33" t="str">
        <f>IFERROR('σ и σw, МПа'!AC152*$BH$2,"-")</f>
        <v>-</v>
      </c>
    </row>
    <row r="153" spans="1:55" ht="25.5" x14ac:dyDescent="0.25">
      <c r="A153" s="10" t="str">
        <f>INDEX('Обработка исходного'!B:B,ROW($B$3)+4*(ROW($B153)-ROW($B$3)))</f>
        <v>Сталь легированная</v>
      </c>
      <c r="B153" s="47" t="str">
        <f>INDEX('Обработка исходного'!D:D,ROW($B$3)+4*(ROW($B153)-ROW($B$3)))</f>
        <v>35ХМА</v>
      </c>
      <c r="C153" s="27" t="str">
        <f>'Rp0,2, МПа'!C153</f>
        <v>Заготовки крепежных деталей толщиной или диаметром от 100 до 200 мм, КП490*</v>
      </c>
      <c r="D153" s="31">
        <f>IFERROR('σ и σw, МПа'!D153*$BE$2,"-")</f>
        <v>245.38461538461539</v>
      </c>
      <c r="E153" s="32">
        <f>IFERROR('σ и σw, МПа'!E153*$BE$2,"-")</f>
        <v>237.69230769230768</v>
      </c>
      <c r="F153" s="32">
        <f>IFERROR('σ и σw, МПа'!F153*$BE$2,"-")</f>
        <v>233.84615384615384</v>
      </c>
      <c r="G153" s="32">
        <f>IFERROR('σ и σw, МПа'!G153*$BE$2,"-")</f>
        <v>230</v>
      </c>
      <c r="H153" s="32">
        <f>IFERROR('σ и σw, МПа'!H153*$BE$2,"-")</f>
        <v>230</v>
      </c>
      <c r="I153" s="32">
        <f>IFERROR('σ и σw, МПа'!I153*$BE$2,"-")</f>
        <v>222.69230769230768</v>
      </c>
      <c r="J153" s="32">
        <f>IFERROR('σ и σw, МПа'!J153*$BE$2,"-")</f>
        <v>218.84615384615384</v>
      </c>
      <c r="K153" s="32">
        <f>IFERROR('σ и σw, МПа'!K153*$BE$2,"-")</f>
        <v>215</v>
      </c>
      <c r="L153" s="32">
        <f>IFERROR('σ и σw, МПа'!L153*$BE$2,"-")</f>
        <v>203.84615384615384</v>
      </c>
      <c r="M153" s="32">
        <f>IFERROR('σ и σw, МПа'!M153*$BE$2,"-")</f>
        <v>185</v>
      </c>
      <c r="N153" s="32">
        <f>IFERROR('σ и σw, МПа'!N153*$BE$2,"-")</f>
        <v>158.46153846153845</v>
      </c>
      <c r="O153" s="32" t="str">
        <f>IFERROR('σ и σw, МПа'!O153*$BE$2,"-")</f>
        <v>-</v>
      </c>
      <c r="P153" s="33" t="str">
        <f>IFERROR('σ и σw, МПа'!P153*$BE$2,"-")</f>
        <v>-</v>
      </c>
      <c r="Q153" s="31">
        <f>IFERROR('σ и σw, МПа'!D153*$BF$2,"-")</f>
        <v>319</v>
      </c>
      <c r="R153" s="32">
        <f>IFERROR('σ и σw, МПа'!E153*$BF$2,"-")</f>
        <v>309</v>
      </c>
      <c r="S153" s="32">
        <f>IFERROR('σ и σw, МПа'!F153*$BF$2,"-")</f>
        <v>304</v>
      </c>
      <c r="T153" s="32">
        <f>IFERROR('σ и σw, МПа'!G153*$BF$2,"-")</f>
        <v>299</v>
      </c>
      <c r="U153" s="32">
        <f>IFERROR('σ и σw, МПа'!H153*$BF$2,"-")</f>
        <v>299</v>
      </c>
      <c r="V153" s="32">
        <f>IFERROR('σ и σw, МПа'!I153*$BF$2,"-")</f>
        <v>289.5</v>
      </c>
      <c r="W153" s="32">
        <f>IFERROR('σ и σw, МПа'!J153*$BF$2,"-")</f>
        <v>284.5</v>
      </c>
      <c r="X153" s="32">
        <f>IFERROR('σ и σw, МПа'!K153*$BF$2,"-")</f>
        <v>279.5</v>
      </c>
      <c r="Y153" s="32">
        <f>IFERROR('σ и σw, МПа'!L153*$BF$2,"-")</f>
        <v>265</v>
      </c>
      <c r="Z153" s="32">
        <f>IFERROR('σ и σw, МПа'!M153*$BF$2,"-")</f>
        <v>240.5</v>
      </c>
      <c r="AA153" s="32">
        <f>IFERROR('σ и σw, МПа'!N153*$BF$2,"-")</f>
        <v>206</v>
      </c>
      <c r="AB153" s="32" t="str">
        <f>IFERROR('σ и σw, МПа'!O153*$BF$2,"-")</f>
        <v>-</v>
      </c>
      <c r="AC153" s="33" t="str">
        <f>IFERROR('σ и σw, МПа'!P153*$BF$2,"-")</f>
        <v>-</v>
      </c>
      <c r="AD153" s="31">
        <f>IFERROR('σ и σw, МПа'!Q153*$BG$2,"-")</f>
        <v>318.5</v>
      </c>
      <c r="AE153" s="32">
        <f>IFERROR('σ и σw, МПа'!R153*$BG$2,"-")</f>
        <v>306.15000000000003</v>
      </c>
      <c r="AF153" s="32">
        <f>IFERROR('σ и σw, МПа'!S153*$BG$2,"-")</f>
        <v>286.65000000000003</v>
      </c>
      <c r="AG153" s="32">
        <f>IFERROR('σ и σw, МПа'!T153*$BG$2,"-")</f>
        <v>286.65000000000003</v>
      </c>
      <c r="AH153" s="32">
        <f>IFERROR('σ и σw, МПа'!U153*$BG$2,"-")</f>
        <v>286.65000000000003</v>
      </c>
      <c r="AI153" s="32">
        <f>IFERROR('σ и σw, МПа'!V153*$BG$2,"-")</f>
        <v>280.8</v>
      </c>
      <c r="AJ153" s="32">
        <f>IFERROR('σ и σw, МПа'!W153*$BG$2,"-")</f>
        <v>267.8</v>
      </c>
      <c r="AK153" s="32">
        <f>IFERROR('σ и σw, МПа'!X153*$BG$2,"-")</f>
        <v>254.8</v>
      </c>
      <c r="AL153" s="32">
        <f>IFERROR('σ и σw, МПа'!Y153*$BG$2,"-")</f>
        <v>242.45000000000002</v>
      </c>
      <c r="AM153" s="32">
        <f>IFERROR('σ и σw, МПа'!Z153*$BG$2,"-")</f>
        <v>222.95000000000002</v>
      </c>
      <c r="AN153" s="32">
        <f>IFERROR('σ и σw, МПа'!AA153*$BG$2,"-")</f>
        <v>204.1</v>
      </c>
      <c r="AO153" s="32" t="str">
        <f>IFERROR('σ и σw, МПа'!AB153*$BG$2,"-")</f>
        <v>-</v>
      </c>
      <c r="AP153" s="33" t="str">
        <f>IFERROR('σ и σw, МПа'!AC153*$BG$2,"-")</f>
        <v>-</v>
      </c>
      <c r="AQ153" s="31">
        <f>IFERROR('σ и σw, МПа'!Q153*$BH$2,"-")</f>
        <v>416.5</v>
      </c>
      <c r="AR153" s="32">
        <f>IFERROR('σ и σw, МПа'!R153*$BH$2,"-")</f>
        <v>400.34999999999997</v>
      </c>
      <c r="AS153" s="32">
        <f>IFERROR('σ и σw, МПа'!S153*$BH$2,"-")</f>
        <v>374.84999999999997</v>
      </c>
      <c r="AT153" s="32">
        <f>IFERROR('σ и σw, МПа'!T153*$BH$2,"-")</f>
        <v>374.84999999999997</v>
      </c>
      <c r="AU153" s="32">
        <f>IFERROR('σ и σw, МПа'!U153*$BH$2,"-")</f>
        <v>374.84999999999997</v>
      </c>
      <c r="AV153" s="32">
        <f>IFERROR('σ и σw, МПа'!V153*$BH$2,"-")</f>
        <v>367.2</v>
      </c>
      <c r="AW153" s="32">
        <f>IFERROR('σ и σw, МПа'!W153*$BH$2,"-")</f>
        <v>350.2</v>
      </c>
      <c r="AX153" s="32">
        <f>IFERROR('σ и σw, МПа'!X153*$BH$2,"-")</f>
        <v>333.2</v>
      </c>
      <c r="AY153" s="32">
        <f>IFERROR('σ и σw, МПа'!Y153*$BH$2,"-")</f>
        <v>317.05</v>
      </c>
      <c r="AZ153" s="32">
        <f>IFERROR('σ и σw, МПа'!Z153*$BH$2,"-")</f>
        <v>291.55</v>
      </c>
      <c r="BA153" s="32">
        <f>IFERROR('σ и σw, МПа'!AA153*$BH$2,"-")</f>
        <v>266.89999999999998</v>
      </c>
      <c r="BB153" s="32" t="str">
        <f>IFERROR('σ и σw, МПа'!AB153*$BH$2,"-")</f>
        <v>-</v>
      </c>
      <c r="BC153" s="33" t="str">
        <f>IFERROR('σ и σw, МПа'!AC153*$BH$2,"-")</f>
        <v>-</v>
      </c>
    </row>
    <row r="154" spans="1:55" ht="25.5" x14ac:dyDescent="0.25">
      <c r="A154" s="10" t="str">
        <f>INDEX('Обработка исходного'!B:B,ROW($B$3)+4*(ROW($B154)-ROW($B$3)))</f>
        <v>Сталь легированная</v>
      </c>
      <c r="B154" s="47" t="str">
        <f>INDEX('Обработка исходного'!D:D,ROW($B$3)+4*(ROW($B154)-ROW($B$3)))</f>
        <v>35ХМА</v>
      </c>
      <c r="C154" s="27" t="str">
        <f>'Rp0,2, МПа'!C154</f>
        <v>Заготовки крепежных деталей толщиной или диаметром до 100 мм, КП590*</v>
      </c>
      <c r="D154" s="31">
        <f>IFERROR('σ и σw, МПа'!D154*$BE$2,"-")</f>
        <v>283.07692307692309</v>
      </c>
      <c r="E154" s="32">
        <f>IFERROR('σ и σw, МПа'!E154*$BE$2,"-")</f>
        <v>271.53846153846155</v>
      </c>
      <c r="F154" s="32">
        <f>IFERROR('σ и σw, МПа'!F154*$BE$2,"-")</f>
        <v>268.07692307692309</v>
      </c>
      <c r="G154" s="32">
        <f>IFERROR('σ и σw, МПа'!G154*$BE$2,"-")</f>
        <v>264.23076923076923</v>
      </c>
      <c r="H154" s="32">
        <f>IFERROR('σ и σw, МПа'!H154*$BE$2,"-")</f>
        <v>264.23076923076923</v>
      </c>
      <c r="I154" s="32">
        <f>IFERROR('σ и σw, МПа'!I154*$BE$2,"-")</f>
        <v>256.53846153846155</v>
      </c>
      <c r="J154" s="32">
        <f>IFERROR('σ и σw, МПа'!J154*$BE$2,"-")</f>
        <v>252.69230769230768</v>
      </c>
      <c r="K154" s="32">
        <f>IFERROR('σ и σw, МПа'!K154*$BE$2,"-")</f>
        <v>248.84615384615384</v>
      </c>
      <c r="L154" s="32">
        <f>IFERROR('σ и σw, МПа'!L154*$BE$2,"-")</f>
        <v>233.84615384615384</v>
      </c>
      <c r="M154" s="32">
        <f>IFERROR('σ и σw, МПа'!M154*$BE$2,"-")</f>
        <v>211.15384615384616</v>
      </c>
      <c r="N154" s="32">
        <f>IFERROR('σ и σw, МПа'!N154*$BE$2,"-")</f>
        <v>181.15384615384616</v>
      </c>
      <c r="O154" s="32" t="str">
        <f>IFERROR('σ и σw, МПа'!O154*$BE$2,"-")</f>
        <v>-</v>
      </c>
      <c r="P154" s="33" t="str">
        <f>IFERROR('σ и σw, МПа'!P154*$BE$2,"-")</f>
        <v>-</v>
      </c>
      <c r="Q154" s="31">
        <f>IFERROR('σ и σw, МПа'!D154*$BF$2,"-")</f>
        <v>368.00000000000006</v>
      </c>
      <c r="R154" s="32">
        <f>IFERROR('σ и σw, МПа'!E154*$BF$2,"-")</f>
        <v>353</v>
      </c>
      <c r="S154" s="32">
        <f>IFERROR('σ и σw, МПа'!F154*$BF$2,"-")</f>
        <v>348.50000000000006</v>
      </c>
      <c r="T154" s="32">
        <f>IFERROR('σ и σw, МПа'!G154*$BF$2,"-")</f>
        <v>343.5</v>
      </c>
      <c r="U154" s="32">
        <f>IFERROR('σ и σw, МПа'!H154*$BF$2,"-")</f>
        <v>343.5</v>
      </c>
      <c r="V154" s="32">
        <f>IFERROR('σ и σw, МПа'!I154*$BF$2,"-")</f>
        <v>333.5</v>
      </c>
      <c r="W154" s="32">
        <f>IFERROR('σ и σw, МПа'!J154*$BF$2,"-")</f>
        <v>328.5</v>
      </c>
      <c r="X154" s="32">
        <f>IFERROR('σ и σw, МПа'!K154*$BF$2,"-")</f>
        <v>323.5</v>
      </c>
      <c r="Y154" s="32">
        <f>IFERROR('σ и σw, МПа'!L154*$BF$2,"-")</f>
        <v>304</v>
      </c>
      <c r="Z154" s="32">
        <f>IFERROR('σ и σw, МПа'!M154*$BF$2,"-")</f>
        <v>274.5</v>
      </c>
      <c r="AA154" s="32">
        <f>IFERROR('σ и σw, МПа'!N154*$BF$2,"-")</f>
        <v>235.50000000000003</v>
      </c>
      <c r="AB154" s="32" t="str">
        <f>IFERROR('σ и σw, МПа'!O154*$BF$2,"-")</f>
        <v>-</v>
      </c>
      <c r="AC154" s="33" t="str">
        <f>IFERROR('σ и σw, МПа'!P154*$BF$2,"-")</f>
        <v>-</v>
      </c>
      <c r="AD154" s="31">
        <f>IFERROR('σ и σw, МПа'!Q154*$BG$2,"-")</f>
        <v>383.5</v>
      </c>
      <c r="AE154" s="32">
        <f>IFERROR('σ и σw, МПа'!R154*$BG$2,"-")</f>
        <v>363.35</v>
      </c>
      <c r="AF154" s="32">
        <f>IFERROR('σ и σw, МПа'!S154*$BG$2,"-")</f>
        <v>344.5</v>
      </c>
      <c r="AG154" s="32">
        <f>IFERROR('σ и σw, МПа'!T154*$BG$2,"-")</f>
        <v>344.5</v>
      </c>
      <c r="AH154" s="32">
        <f>IFERROR('σ и σw, МПа'!U154*$BG$2,"-")</f>
        <v>344.5</v>
      </c>
      <c r="AI154" s="32">
        <f>IFERROR('σ и σw, МПа'!V154*$BG$2,"-")</f>
        <v>338</v>
      </c>
      <c r="AJ154" s="32">
        <f>IFERROR('σ и σw, МПа'!W154*$BG$2,"-")</f>
        <v>319.15000000000003</v>
      </c>
      <c r="AK154" s="32">
        <f>IFERROR('σ и σw, МПа'!X154*$BG$2,"-")</f>
        <v>306.15000000000003</v>
      </c>
      <c r="AL154" s="32">
        <f>IFERROR('σ и σw, МПа'!Y154*$BG$2,"-")</f>
        <v>286.65000000000003</v>
      </c>
      <c r="AM154" s="32">
        <f>IFERROR('σ и σw, МПа'!Z154*$BG$2,"-")</f>
        <v>274.3</v>
      </c>
      <c r="AN154" s="32">
        <f>IFERROR('σ и σw, МПа'!AA154*$BG$2,"-")</f>
        <v>248.95000000000002</v>
      </c>
      <c r="AO154" s="32" t="str">
        <f>IFERROR('σ и σw, МПа'!AB154*$BG$2,"-")</f>
        <v>-</v>
      </c>
      <c r="AP154" s="33" t="str">
        <f>IFERROR('σ и σw, МПа'!AC154*$BG$2,"-")</f>
        <v>-</v>
      </c>
      <c r="AQ154" s="31">
        <f>IFERROR('σ и σw, МПа'!Q154*$BH$2,"-")</f>
        <v>501.5</v>
      </c>
      <c r="AR154" s="32">
        <f>IFERROR('σ и σw, МПа'!R154*$BH$2,"-")</f>
        <v>475.15</v>
      </c>
      <c r="AS154" s="32">
        <f>IFERROR('σ и σw, МПа'!S154*$BH$2,"-")</f>
        <v>450.5</v>
      </c>
      <c r="AT154" s="32">
        <f>IFERROR('σ и σw, МПа'!T154*$BH$2,"-")</f>
        <v>450.5</v>
      </c>
      <c r="AU154" s="32">
        <f>IFERROR('σ и σw, МПа'!U154*$BH$2,"-")</f>
        <v>450.5</v>
      </c>
      <c r="AV154" s="32">
        <f>IFERROR('σ и σw, МПа'!V154*$BH$2,"-")</f>
        <v>442</v>
      </c>
      <c r="AW154" s="32">
        <f>IFERROR('σ и σw, МПа'!W154*$BH$2,"-")</f>
        <v>417.34999999999997</v>
      </c>
      <c r="AX154" s="32">
        <f>IFERROR('σ и σw, МПа'!X154*$BH$2,"-")</f>
        <v>400.34999999999997</v>
      </c>
      <c r="AY154" s="32">
        <f>IFERROR('σ и σw, МПа'!Y154*$BH$2,"-")</f>
        <v>374.84999999999997</v>
      </c>
      <c r="AZ154" s="32">
        <f>IFERROR('σ и σw, МПа'!Z154*$BH$2,"-")</f>
        <v>358.7</v>
      </c>
      <c r="BA154" s="32">
        <f>IFERROR('σ и σw, МПа'!AA154*$BH$2,"-")</f>
        <v>325.55</v>
      </c>
      <c r="BB154" s="32" t="str">
        <f>IFERROR('σ и σw, МПа'!AB154*$BH$2,"-")</f>
        <v>-</v>
      </c>
      <c r="BC154" s="33" t="str">
        <f>IFERROR('σ и σw, МПа'!AC154*$BH$2,"-")</f>
        <v>-</v>
      </c>
    </row>
    <row r="155" spans="1:55" ht="25.5" x14ac:dyDescent="0.25">
      <c r="A155" s="10" t="str">
        <f>INDEX('Обработка исходного'!B:B,ROW($B$3)+4*(ROW($B155)-ROW($B$3)))</f>
        <v>Сталь легированная</v>
      </c>
      <c r="B155" s="47" t="str">
        <f>INDEX('Обработка исходного'!D:D,ROW($B$3)+4*(ROW($B155)-ROW($B$3)))</f>
        <v>35ХМА</v>
      </c>
      <c r="C155" s="27" t="str">
        <f>'Rp0,2, МПа'!C155</f>
        <v>Заготовки крепежных деталей толщиной или диаметром до 300 мм, КП640*</v>
      </c>
      <c r="D155" s="31">
        <f>IFERROR('σ и σw, МПа'!D155*$BE$2,"-")</f>
        <v>301.92307692307691</v>
      </c>
      <c r="E155" s="32">
        <f>IFERROR('σ и σw, МПа'!E155*$BE$2,"-")</f>
        <v>294.23076923076923</v>
      </c>
      <c r="F155" s="32">
        <f>IFERROR('σ и σw, МПа'!F155*$BE$2,"-")</f>
        <v>290.38461538461536</v>
      </c>
      <c r="G155" s="32">
        <f>IFERROR('σ и σw, МПа'!G155*$BE$2,"-")</f>
        <v>283.07692307692309</v>
      </c>
      <c r="H155" s="32">
        <f>IFERROR('σ и σw, МПа'!H155*$BE$2,"-")</f>
        <v>279.23076923076923</v>
      </c>
      <c r="I155" s="32">
        <f>IFERROR('σ и σw, МПа'!I155*$BE$2,"-")</f>
        <v>279.23076923076923</v>
      </c>
      <c r="J155" s="32">
        <f>IFERROR('σ и σw, МПа'!J155*$BE$2,"-")</f>
        <v>279.23076923076923</v>
      </c>
      <c r="K155" s="32">
        <f>IFERROR('σ и σw, МПа'!K155*$BE$2,"-")</f>
        <v>268.07692307692309</v>
      </c>
      <c r="L155" s="32">
        <f>IFERROR('σ и σw, МПа'!L155*$BE$2,"-")</f>
        <v>250.38461538461539</v>
      </c>
      <c r="M155" s="32">
        <f>IFERROR('σ и σw, МПа'!M155*$BE$2,"-")</f>
        <v>230</v>
      </c>
      <c r="N155" s="32">
        <f>IFERROR('σ и σw, МПа'!N155*$BE$2,"-")</f>
        <v>188.84615384615384</v>
      </c>
      <c r="O155" s="32" t="str">
        <f>IFERROR('σ и σw, МПа'!O155*$BE$2,"-")</f>
        <v>-</v>
      </c>
      <c r="P155" s="33" t="str">
        <f>IFERROR('σ и σw, МПа'!P155*$BE$2,"-")</f>
        <v>-</v>
      </c>
      <c r="Q155" s="31">
        <f>IFERROR('σ и σw, МПа'!D155*$BF$2,"-")</f>
        <v>392.5</v>
      </c>
      <c r="R155" s="32">
        <f>IFERROR('σ и σw, МПа'!E155*$BF$2,"-")</f>
        <v>382.5</v>
      </c>
      <c r="S155" s="32">
        <f>IFERROR('σ и σw, МПа'!F155*$BF$2,"-")</f>
        <v>377.5</v>
      </c>
      <c r="T155" s="32">
        <f>IFERROR('σ и σw, МПа'!G155*$BF$2,"-")</f>
        <v>368.00000000000006</v>
      </c>
      <c r="U155" s="32">
        <f>IFERROR('σ и σw, МПа'!H155*$BF$2,"-")</f>
        <v>363</v>
      </c>
      <c r="V155" s="32">
        <f>IFERROR('σ и σw, МПа'!I155*$BF$2,"-")</f>
        <v>363</v>
      </c>
      <c r="W155" s="32">
        <f>IFERROR('σ и σw, МПа'!J155*$BF$2,"-")</f>
        <v>363</v>
      </c>
      <c r="X155" s="32">
        <f>IFERROR('σ и σw, МПа'!K155*$BF$2,"-")</f>
        <v>348.50000000000006</v>
      </c>
      <c r="Y155" s="32">
        <f>IFERROR('σ и σw, МПа'!L155*$BF$2,"-")</f>
        <v>325.5</v>
      </c>
      <c r="Z155" s="32">
        <f>IFERROR('σ и σw, МПа'!M155*$BF$2,"-")</f>
        <v>299</v>
      </c>
      <c r="AA155" s="32">
        <f>IFERROR('σ и σw, МПа'!N155*$BF$2,"-")</f>
        <v>245.5</v>
      </c>
      <c r="AB155" s="32" t="str">
        <f>IFERROR('σ и σw, МПа'!O155*$BF$2,"-")</f>
        <v>-</v>
      </c>
      <c r="AC155" s="33" t="str">
        <f>IFERROR('σ и σw, МПа'!P155*$BF$2,"-")</f>
        <v>-</v>
      </c>
      <c r="AD155" s="31">
        <f>IFERROR('σ и σw, МПа'!Q155*$BG$2,"-")</f>
        <v>416</v>
      </c>
      <c r="AE155" s="32">
        <f>IFERROR('σ и σw, МПа'!R155*$BG$2,"-")</f>
        <v>401.7</v>
      </c>
      <c r="AF155" s="32">
        <f>IFERROR('σ и σw, МПа'!S155*$BG$2,"-")</f>
        <v>401.7</v>
      </c>
      <c r="AG155" s="32">
        <f>IFERROR('σ и σw, МПа'!T155*$BG$2,"-")</f>
        <v>382.85</v>
      </c>
      <c r="AH155" s="32">
        <f>IFERROR('σ и σw, МПа'!U155*$BG$2,"-")</f>
        <v>369.85</v>
      </c>
      <c r="AI155" s="32">
        <f>IFERROR('σ и σw, МПа'!V155*$BG$2,"-")</f>
        <v>369.85</v>
      </c>
      <c r="AJ155" s="32">
        <f>IFERROR('σ и σw, МПа'!W155*$BG$2,"-")</f>
        <v>356.85</v>
      </c>
      <c r="AK155" s="32">
        <f>IFERROR('σ и σw, МПа'!X155*$BG$2,"-")</f>
        <v>338</v>
      </c>
      <c r="AL155" s="32">
        <f>IFERROR('σ и σw, МПа'!Y155*$BG$2,"-")</f>
        <v>312.65000000000003</v>
      </c>
      <c r="AM155" s="32">
        <f>IFERROR('σ и σw, МПа'!Z155*$BG$2,"-")</f>
        <v>293.15000000000003</v>
      </c>
      <c r="AN155" s="32">
        <f>IFERROR('σ и σw, МПа'!AA155*$BG$2,"-")</f>
        <v>267.8</v>
      </c>
      <c r="AO155" s="32" t="str">
        <f>IFERROR('σ и σw, МПа'!AB155*$BG$2,"-")</f>
        <v>-</v>
      </c>
      <c r="AP155" s="33" t="str">
        <f>IFERROR('σ и σw, МПа'!AC155*$BG$2,"-")</f>
        <v>-</v>
      </c>
      <c r="AQ155" s="31">
        <f>IFERROR('σ и σw, МПа'!Q155*$BH$2,"-")</f>
        <v>544</v>
      </c>
      <c r="AR155" s="32">
        <f>IFERROR('σ и σw, МПа'!R155*$BH$2,"-")</f>
        <v>525.29999999999995</v>
      </c>
      <c r="AS155" s="32">
        <f>IFERROR('σ и σw, МПа'!S155*$BH$2,"-")</f>
        <v>525.29999999999995</v>
      </c>
      <c r="AT155" s="32">
        <f>IFERROR('σ и σw, МПа'!T155*$BH$2,"-")</f>
        <v>500.65</v>
      </c>
      <c r="AU155" s="32">
        <f>IFERROR('σ и σw, МПа'!U155*$BH$2,"-")</f>
        <v>483.65</v>
      </c>
      <c r="AV155" s="32">
        <f>IFERROR('σ и σw, МПа'!V155*$BH$2,"-")</f>
        <v>483.65</v>
      </c>
      <c r="AW155" s="32">
        <f>IFERROR('σ и σw, МПа'!W155*$BH$2,"-")</f>
        <v>466.65</v>
      </c>
      <c r="AX155" s="32">
        <f>IFERROR('σ и σw, МПа'!X155*$BH$2,"-")</f>
        <v>442</v>
      </c>
      <c r="AY155" s="32">
        <f>IFERROR('σ и σw, МПа'!Y155*$BH$2,"-")</f>
        <v>408.84999999999997</v>
      </c>
      <c r="AZ155" s="32">
        <f>IFERROR('σ и σw, МПа'!Z155*$BH$2,"-")</f>
        <v>383.34999999999997</v>
      </c>
      <c r="BA155" s="32">
        <f>IFERROR('σ и σw, МПа'!AA155*$BH$2,"-")</f>
        <v>350.2</v>
      </c>
      <c r="BB155" s="32" t="str">
        <f>IFERROR('σ и σw, МПа'!AB155*$BH$2,"-")</f>
        <v>-</v>
      </c>
      <c r="BC155" s="33" t="str">
        <f>IFERROR('σ и σw, МПа'!AC155*$BH$2,"-")</f>
        <v>-</v>
      </c>
    </row>
    <row r="156" spans="1:55" x14ac:dyDescent="0.25">
      <c r="A156" s="10" t="str">
        <f>INDEX('Обработка исходного'!B:B,ROW($B$3)+4*(ROW($B156)-ROW($B$3)))</f>
        <v>Сталь легированная</v>
      </c>
      <c r="B156" s="47" t="str">
        <f>INDEX('Обработка исходного'!D:D,ROW($B$3)+4*(ROW($B156)-ROW($B$3)))</f>
        <v>10Х2М</v>
      </c>
      <c r="C156" s="27" t="str">
        <f>'Rp0,2, МПа'!C156</f>
        <v>Листы толщиной от 6 до 50 мм</v>
      </c>
      <c r="D156" s="31">
        <f>IFERROR('σ и σw, МПа'!D156*$BE$2,"-")</f>
        <v>150.76923076923077</v>
      </c>
      <c r="E156" s="32">
        <f>IFERROR('σ и σw, МПа'!E156*$BE$2,"-")</f>
        <v>143.46153846153845</v>
      </c>
      <c r="F156" s="32">
        <f>IFERROR('σ и σw, МПа'!F156*$BE$2,"-")</f>
        <v>139.61538461538461</v>
      </c>
      <c r="G156" s="32">
        <f>IFERROR('σ и σw, МПа'!G156*$BE$2,"-")</f>
        <v>135.76923076923077</v>
      </c>
      <c r="H156" s="32">
        <f>IFERROR('σ и σw, МПа'!H156*$BE$2,"-")</f>
        <v>131.92307692307691</v>
      </c>
      <c r="I156" s="32">
        <f>IFERROR('σ и σw, МПа'!I156*$BE$2,"-")</f>
        <v>128.07692307692307</v>
      </c>
      <c r="J156" s="32">
        <f>IFERROR('σ и σw, МПа'!J156*$BE$2,"-")</f>
        <v>124.23076923076923</v>
      </c>
      <c r="K156" s="32">
        <f>IFERROR('σ и σw, МПа'!K156*$BE$2,"-")</f>
        <v>120.76923076923076</v>
      </c>
      <c r="L156" s="32">
        <f>IFERROR('σ и σw, МПа'!L156*$BE$2,"-")</f>
        <v>116.92307692307692</v>
      </c>
      <c r="M156" s="32">
        <f>IFERROR('σ и σw, МПа'!M156*$BE$2,"-")</f>
        <v>113.07692307692307</v>
      </c>
      <c r="N156" s="32">
        <f>IFERROR('σ и σw, МПа'!N156*$BE$2,"-")</f>
        <v>98.07692307692308</v>
      </c>
      <c r="O156" s="32" t="str">
        <f>IFERROR('σ и σw, МПа'!O156*$BE$2,"-")</f>
        <v>-</v>
      </c>
      <c r="P156" s="33" t="str">
        <f>IFERROR('σ и σw, МПа'!P156*$BE$2,"-")</f>
        <v>-</v>
      </c>
      <c r="Q156" s="31">
        <f>IFERROR('σ и σw, МПа'!D156*$BF$2,"-")</f>
        <v>196</v>
      </c>
      <c r="R156" s="32">
        <f>IFERROR('σ и σw, МПа'!E156*$BF$2,"-")</f>
        <v>186.5</v>
      </c>
      <c r="S156" s="32">
        <f>IFERROR('σ и σw, МПа'!F156*$BF$2,"-")</f>
        <v>181.5</v>
      </c>
      <c r="T156" s="32">
        <f>IFERROR('σ и σw, МПа'!G156*$BF$2,"-")</f>
        <v>176.5</v>
      </c>
      <c r="U156" s="32">
        <f>IFERROR('σ и σw, МПа'!H156*$BF$2,"-")</f>
        <v>171.49999999999997</v>
      </c>
      <c r="V156" s="32">
        <f>IFERROR('σ и σw, МПа'!I156*$BF$2,"-")</f>
        <v>166.5</v>
      </c>
      <c r="W156" s="32">
        <f>IFERROR('σ и σw, МПа'!J156*$BF$2,"-")</f>
        <v>161.5</v>
      </c>
      <c r="X156" s="32">
        <f>IFERROR('σ и σw, МПа'!K156*$BF$2,"-")</f>
        <v>157</v>
      </c>
      <c r="Y156" s="32">
        <f>IFERROR('σ и σw, МПа'!L156*$BF$2,"-")</f>
        <v>152</v>
      </c>
      <c r="Z156" s="32">
        <f>IFERROR('σ и σw, МПа'!M156*$BF$2,"-")</f>
        <v>147</v>
      </c>
      <c r="AA156" s="32">
        <f>IFERROR('σ и σw, МПа'!N156*$BF$2,"-")</f>
        <v>127.50000000000001</v>
      </c>
      <c r="AB156" s="32" t="str">
        <f>IFERROR('σ и σw, МПа'!O156*$BF$2,"-")</f>
        <v>-</v>
      </c>
      <c r="AC156" s="33" t="str">
        <f>IFERROR('σ и σw, МПа'!P156*$BF$2,"-")</f>
        <v>-</v>
      </c>
      <c r="AD156" s="31">
        <f>IFERROR('σ и σw, МПа'!Q156*$BG$2,"-")</f>
        <v>191.1</v>
      </c>
      <c r="AE156" s="32">
        <f>IFERROR('σ и σw, МПа'!R156*$BG$2,"-")</f>
        <v>191.1</v>
      </c>
      <c r="AF156" s="32">
        <f>IFERROR('σ и σw, МПа'!S156*$BG$2,"-")</f>
        <v>178.75</v>
      </c>
      <c r="AG156" s="32">
        <f>IFERROR('σ и σw, МПа'!T156*$BG$2,"-")</f>
        <v>172.25</v>
      </c>
      <c r="AH156" s="32">
        <f>IFERROR('σ и σw, МПа'!U156*$BG$2,"-")</f>
        <v>165.75</v>
      </c>
      <c r="AI156" s="32">
        <f>IFERROR('σ и σw, МПа'!V156*$BG$2,"-")</f>
        <v>159.25</v>
      </c>
      <c r="AJ156" s="32">
        <f>IFERROR('σ и σw, МПа'!W156*$BG$2,"-")</f>
        <v>159.25</v>
      </c>
      <c r="AK156" s="32">
        <f>IFERROR('σ и σw, МПа'!X156*$BG$2,"-")</f>
        <v>159.25</v>
      </c>
      <c r="AL156" s="32">
        <f>IFERROR('σ и σw, МПа'!Y156*$BG$2,"-")</f>
        <v>159.25</v>
      </c>
      <c r="AM156" s="32">
        <f>IFERROR('σ и σw, МПа'!Z156*$BG$2,"-")</f>
        <v>159.25</v>
      </c>
      <c r="AN156" s="32">
        <f>IFERROR('σ и σw, МПа'!AA156*$BG$2,"-")</f>
        <v>140.4</v>
      </c>
      <c r="AO156" s="32" t="str">
        <f>IFERROR('σ и σw, МПа'!AB156*$BG$2,"-")</f>
        <v>-</v>
      </c>
      <c r="AP156" s="33" t="str">
        <f>IFERROR('σ и σw, МПа'!AC156*$BG$2,"-")</f>
        <v>-</v>
      </c>
      <c r="AQ156" s="31">
        <f>IFERROR('σ и σw, МПа'!Q156*$BH$2,"-")</f>
        <v>249.9</v>
      </c>
      <c r="AR156" s="32">
        <f>IFERROR('σ и σw, МПа'!R156*$BH$2,"-")</f>
        <v>249.9</v>
      </c>
      <c r="AS156" s="32">
        <f>IFERROR('σ и σw, МПа'!S156*$BH$2,"-")</f>
        <v>233.75</v>
      </c>
      <c r="AT156" s="32">
        <f>IFERROR('σ и σw, МПа'!T156*$BH$2,"-")</f>
        <v>225.25</v>
      </c>
      <c r="AU156" s="32">
        <f>IFERROR('σ и σw, МПа'!U156*$BH$2,"-")</f>
        <v>216.75</v>
      </c>
      <c r="AV156" s="32">
        <f>IFERROR('σ и σw, МПа'!V156*$BH$2,"-")</f>
        <v>208.25</v>
      </c>
      <c r="AW156" s="32">
        <f>IFERROR('σ и σw, МПа'!W156*$BH$2,"-")</f>
        <v>208.25</v>
      </c>
      <c r="AX156" s="32">
        <f>IFERROR('σ и σw, МПа'!X156*$BH$2,"-")</f>
        <v>208.25</v>
      </c>
      <c r="AY156" s="32">
        <f>IFERROR('σ и σw, МПа'!Y156*$BH$2,"-")</f>
        <v>208.25</v>
      </c>
      <c r="AZ156" s="32">
        <f>IFERROR('σ и σw, МПа'!Z156*$BH$2,"-")</f>
        <v>208.25</v>
      </c>
      <c r="BA156" s="32">
        <f>IFERROR('σ и σw, МПа'!AA156*$BH$2,"-")</f>
        <v>183.6</v>
      </c>
      <c r="BB156" s="32" t="str">
        <f>IFERROR('σ и σw, МПа'!AB156*$BH$2,"-")</f>
        <v>-</v>
      </c>
      <c r="BC156" s="33" t="str">
        <f>IFERROR('σ и σw, МПа'!AC156*$BH$2,"-")</f>
        <v>-</v>
      </c>
    </row>
    <row r="157" spans="1:55" x14ac:dyDescent="0.25">
      <c r="A157" s="10" t="str">
        <f>INDEX('Обработка исходного'!B:B,ROW($B$3)+4*(ROW($B157)-ROW($B$3)))</f>
        <v>Сталь легированная</v>
      </c>
      <c r="B157" s="47" t="str">
        <f>INDEX('Обработка исходного'!D:D,ROW($B$3)+4*(ROW($B157)-ROW($B$3)))</f>
        <v>10Х2М</v>
      </c>
      <c r="C157" s="27" t="str">
        <f>'Rp0,2, МПа'!C157</f>
        <v>Листы толщиной от 50 до 150 мм</v>
      </c>
      <c r="D157" s="31">
        <f>IFERROR('σ и σw, МПа'!D157*$BE$2,"-")</f>
        <v>130.66666666666666</v>
      </c>
      <c r="E157" s="32">
        <f>IFERROR('σ и σw, МПа'!E157*$BE$2,"-")</f>
        <v>128.07692307692307</v>
      </c>
      <c r="F157" s="32">
        <f>IFERROR('σ и σw, МПа'!F157*$BE$2,"-")</f>
        <v>128.07692307692307</v>
      </c>
      <c r="G157" s="32">
        <f>IFERROR('σ и σw, МПа'!G157*$BE$2,"-")</f>
        <v>124.23076923076923</v>
      </c>
      <c r="H157" s="32">
        <f>IFERROR('σ и σw, МПа'!H157*$BE$2,"-")</f>
        <v>124.23076923076923</v>
      </c>
      <c r="I157" s="32">
        <f>IFERROR('σ и σw, МПа'!I157*$BE$2,"-")</f>
        <v>118</v>
      </c>
      <c r="J157" s="32">
        <f>IFERROR('σ и σw, МПа'!J157*$BE$2,"-")</f>
        <v>118</v>
      </c>
      <c r="K157" s="32">
        <f>IFERROR('σ и σw, МПа'!K157*$BE$2,"-")</f>
        <v>111.33333333333333</v>
      </c>
      <c r="L157" s="32">
        <f>IFERROR('σ и σw, МПа'!L157*$BE$2,"-")</f>
        <v>111.33333333333333</v>
      </c>
      <c r="M157" s="32">
        <f>IFERROR('σ и σw, МПа'!M157*$BE$2,"-")</f>
        <v>111.33333333333333</v>
      </c>
      <c r="N157" s="32">
        <f>IFERROR('σ и σw, МПа'!N157*$BE$2,"-")</f>
        <v>94.666666666666671</v>
      </c>
      <c r="O157" s="32" t="str">
        <f>IFERROR('σ и σw, МПа'!O157*$BE$2,"-")</f>
        <v>-</v>
      </c>
      <c r="P157" s="33" t="str">
        <f>IFERROR('σ и σw, МПа'!P157*$BE$2,"-")</f>
        <v>-</v>
      </c>
      <c r="Q157" s="31">
        <f>IFERROR('σ и σw, МПа'!D157*$BF$2,"-")</f>
        <v>169.86666666666667</v>
      </c>
      <c r="R157" s="32">
        <f>IFERROR('σ и σw, МПа'!E157*$BF$2,"-")</f>
        <v>166.5</v>
      </c>
      <c r="S157" s="32">
        <f>IFERROR('σ и σw, МПа'!F157*$BF$2,"-")</f>
        <v>166.5</v>
      </c>
      <c r="T157" s="32">
        <f>IFERROR('σ и σw, МПа'!G157*$BF$2,"-")</f>
        <v>161.5</v>
      </c>
      <c r="U157" s="32">
        <f>IFERROR('σ и σw, МПа'!H157*$BF$2,"-")</f>
        <v>161.5</v>
      </c>
      <c r="V157" s="32">
        <f>IFERROR('σ и σw, МПа'!I157*$BF$2,"-")</f>
        <v>153.4</v>
      </c>
      <c r="W157" s="32">
        <f>IFERROR('σ и σw, МПа'!J157*$BF$2,"-")</f>
        <v>153.4</v>
      </c>
      <c r="X157" s="32">
        <f>IFERROR('σ и σw, МПа'!K157*$BF$2,"-")</f>
        <v>144.73333333333332</v>
      </c>
      <c r="Y157" s="32">
        <f>IFERROR('σ и σw, МПа'!L157*$BF$2,"-")</f>
        <v>144.73333333333332</v>
      </c>
      <c r="Z157" s="32">
        <f>IFERROR('σ и σw, МПа'!M157*$BF$2,"-")</f>
        <v>144.73333333333332</v>
      </c>
      <c r="AA157" s="32">
        <f>IFERROR('σ и σw, МПа'!N157*$BF$2,"-")</f>
        <v>123.06666666666668</v>
      </c>
      <c r="AB157" s="32" t="str">
        <f>IFERROR('σ и σw, МПа'!O157*$BF$2,"-")</f>
        <v>-</v>
      </c>
      <c r="AC157" s="33" t="str">
        <f>IFERROR('σ и σw, МПа'!P157*$BF$2,"-")</f>
        <v>-</v>
      </c>
      <c r="AD157" s="31">
        <f>IFERROR('σ и σw, МПа'!Q157*$BG$2,"-")</f>
        <v>127.4</v>
      </c>
      <c r="AE157" s="32">
        <f>IFERROR('σ и σw, МПа'!R157*$BG$2,"-")</f>
        <v>127.4</v>
      </c>
      <c r="AF157" s="32">
        <f>IFERROR('σ и σw, МПа'!S157*$BG$2,"-")</f>
        <v>127.4</v>
      </c>
      <c r="AG157" s="32">
        <f>IFERROR('σ и σw, МПа'!T157*$BG$2,"-")</f>
        <v>127.4</v>
      </c>
      <c r="AH157" s="32">
        <f>IFERROR('σ и σw, МПа'!U157*$BG$2,"-")</f>
        <v>127.4</v>
      </c>
      <c r="AI157" s="32">
        <f>IFERROR('σ и σw, МПа'!V157*$BG$2,"-")</f>
        <v>115.05</v>
      </c>
      <c r="AJ157" s="32">
        <f>IFERROR('σ и σw, МПа'!W157*$BG$2,"-")</f>
        <v>115.05</v>
      </c>
      <c r="AK157" s="32">
        <f>IFERROR('σ и σw, МПа'!X157*$BG$2,"-")</f>
        <v>108.55</v>
      </c>
      <c r="AL157" s="32">
        <f>IFERROR('σ и σw, МПа'!Y157*$BG$2,"-")</f>
        <v>108.55</v>
      </c>
      <c r="AM157" s="32">
        <f>IFERROR('σ и σw, МПа'!Z157*$BG$2,"-")</f>
        <v>108.55</v>
      </c>
      <c r="AN157" s="32">
        <f>IFERROR('σ и σw, МПа'!AA157*$BG$2,"-")</f>
        <v>92.3</v>
      </c>
      <c r="AO157" s="32" t="str">
        <f>IFERROR('σ и σw, МПа'!AB157*$BG$2,"-")</f>
        <v>-</v>
      </c>
      <c r="AP157" s="33" t="str">
        <f>IFERROR('σ и σw, МПа'!AC157*$BG$2,"-")</f>
        <v>-</v>
      </c>
      <c r="AQ157" s="31">
        <f>IFERROR('σ и σw, МПа'!Q157*$BH$2,"-")</f>
        <v>166.6</v>
      </c>
      <c r="AR157" s="32">
        <f>IFERROR('σ и σw, МПа'!R157*$BH$2,"-")</f>
        <v>166.6</v>
      </c>
      <c r="AS157" s="32">
        <f>IFERROR('σ и σw, МПа'!S157*$BH$2,"-")</f>
        <v>166.6</v>
      </c>
      <c r="AT157" s="32">
        <f>IFERROR('σ и σw, МПа'!T157*$BH$2,"-")</f>
        <v>166.6</v>
      </c>
      <c r="AU157" s="32">
        <f>IFERROR('σ и σw, МПа'!U157*$BH$2,"-")</f>
        <v>166.6</v>
      </c>
      <c r="AV157" s="32">
        <f>IFERROR('σ и σw, МПа'!V157*$BH$2,"-")</f>
        <v>150.44999999999999</v>
      </c>
      <c r="AW157" s="32">
        <f>IFERROR('σ и σw, МПа'!W157*$BH$2,"-")</f>
        <v>150.44999999999999</v>
      </c>
      <c r="AX157" s="32">
        <f>IFERROR('σ и σw, МПа'!X157*$BH$2,"-")</f>
        <v>141.94999999999999</v>
      </c>
      <c r="AY157" s="32">
        <f>IFERROR('σ и σw, МПа'!Y157*$BH$2,"-")</f>
        <v>141.94999999999999</v>
      </c>
      <c r="AZ157" s="32">
        <f>IFERROR('σ и σw, МПа'!Z157*$BH$2,"-")</f>
        <v>141.94999999999999</v>
      </c>
      <c r="BA157" s="32">
        <f>IFERROR('σ и σw, МПа'!AA157*$BH$2,"-")</f>
        <v>120.7</v>
      </c>
      <c r="BB157" s="32" t="str">
        <f>IFERROR('σ и σw, МПа'!AB157*$BH$2,"-")</f>
        <v>-</v>
      </c>
      <c r="BC157" s="33" t="str">
        <f>IFERROR('σ и σw, МПа'!AC157*$BH$2,"-")</f>
        <v>-</v>
      </c>
    </row>
    <row r="158" spans="1:55" ht="25.5" x14ac:dyDescent="0.25">
      <c r="A158" s="10" t="str">
        <f>INDEX('Обработка исходного'!B:B,ROW($B$3)+4*(ROW($B158)-ROW($B$3)))</f>
        <v>Сталь легированная</v>
      </c>
      <c r="B158" s="47" t="str">
        <f>INDEX('Обработка исходного'!D:D,ROW($B$3)+4*(ROW($B158)-ROW($B$3)))</f>
        <v>10Х2М</v>
      </c>
      <c r="C158" s="27" t="str">
        <f>'Rp0,2, МПа'!C158</f>
        <v>Бесшовные холоднокатаные трубы диаметром от 12 до 60 мм</v>
      </c>
      <c r="D158" s="31">
        <f>IFERROR('σ и σw, МПа'!D158*$BE$2,"-")</f>
        <v>150.76923076923077</v>
      </c>
      <c r="E158" s="32">
        <f>IFERROR('σ и σw, МПа'!E158*$BE$2,"-")</f>
        <v>150.76923076923077</v>
      </c>
      <c r="F158" s="32">
        <f>IFERROR('σ и σw, МПа'!F158*$BE$2,"-")</f>
        <v>139.61538461538461</v>
      </c>
      <c r="G158" s="32">
        <f>IFERROR('σ и σw, МПа'!G158*$BE$2,"-")</f>
        <v>135.76923076923077</v>
      </c>
      <c r="H158" s="32">
        <f>IFERROR('σ и σw, МПа'!H158*$BE$2,"-")</f>
        <v>131.92307692307691</v>
      </c>
      <c r="I158" s="32">
        <f>IFERROR('σ и σw, МПа'!I158*$BE$2,"-")</f>
        <v>128.07692307692307</v>
      </c>
      <c r="J158" s="32">
        <f>IFERROR('σ и σw, МПа'!J158*$BE$2,"-")</f>
        <v>124.23076923076923</v>
      </c>
      <c r="K158" s="32">
        <f>IFERROR('σ и σw, МПа'!K158*$BE$2,"-")</f>
        <v>120.76923076923076</v>
      </c>
      <c r="L158" s="32">
        <f>IFERROR('σ и σw, МПа'!L158*$BE$2,"-")</f>
        <v>116.92307692307692</v>
      </c>
      <c r="M158" s="32">
        <f>IFERROR('σ и σw, МПа'!M158*$BE$2,"-")</f>
        <v>113.07692307692307</v>
      </c>
      <c r="N158" s="32">
        <f>IFERROR('σ и σw, МПа'!N158*$BE$2,"-")</f>
        <v>94.666666666666671</v>
      </c>
      <c r="O158" s="32" t="str">
        <f>IFERROR('σ и σw, МПа'!O158*$BE$2,"-")</f>
        <v>-</v>
      </c>
      <c r="P158" s="33" t="str">
        <f>IFERROR('σ и σw, МПа'!P158*$BE$2,"-")</f>
        <v>-</v>
      </c>
      <c r="Q158" s="31">
        <f>IFERROR('σ и σw, МПа'!D158*$BF$2,"-")</f>
        <v>196</v>
      </c>
      <c r="R158" s="32">
        <f>IFERROR('σ и σw, МПа'!E158*$BF$2,"-")</f>
        <v>196</v>
      </c>
      <c r="S158" s="32">
        <f>IFERROR('σ и σw, МПа'!F158*$BF$2,"-")</f>
        <v>181.5</v>
      </c>
      <c r="T158" s="32">
        <f>IFERROR('σ и σw, МПа'!G158*$BF$2,"-")</f>
        <v>176.5</v>
      </c>
      <c r="U158" s="32">
        <f>IFERROR('σ и σw, МПа'!H158*$BF$2,"-")</f>
        <v>171.49999999999997</v>
      </c>
      <c r="V158" s="32">
        <f>IFERROR('σ и σw, МПа'!I158*$BF$2,"-")</f>
        <v>166.5</v>
      </c>
      <c r="W158" s="32">
        <f>IFERROR('σ и σw, МПа'!J158*$BF$2,"-")</f>
        <v>161.5</v>
      </c>
      <c r="X158" s="32">
        <f>IFERROR('σ и σw, МПа'!K158*$BF$2,"-")</f>
        <v>157</v>
      </c>
      <c r="Y158" s="32">
        <f>IFERROR('σ и σw, МПа'!L158*$BF$2,"-")</f>
        <v>152</v>
      </c>
      <c r="Z158" s="32">
        <f>IFERROR('σ и σw, МПа'!M158*$BF$2,"-")</f>
        <v>147</v>
      </c>
      <c r="AA158" s="32">
        <f>IFERROR('σ и σw, МПа'!N158*$BF$2,"-")</f>
        <v>123.06666666666668</v>
      </c>
      <c r="AB158" s="32" t="str">
        <f>IFERROR('σ и σw, МПа'!O158*$BF$2,"-")</f>
        <v>-</v>
      </c>
      <c r="AC158" s="33" t="str">
        <f>IFERROR('σ и σw, МПа'!P158*$BF$2,"-")</f>
        <v>-</v>
      </c>
      <c r="AD158" s="31">
        <f>IFERROR('σ и σw, МПа'!Q158*$BG$2,"-")</f>
        <v>159.25</v>
      </c>
      <c r="AE158" s="32">
        <f>IFERROR('σ и σw, МПа'!R158*$BG$2,"-")</f>
        <v>152.75</v>
      </c>
      <c r="AF158" s="32">
        <f>IFERROR('σ и σw, МПа'!S158*$BG$2,"-")</f>
        <v>146.9</v>
      </c>
      <c r="AG158" s="32">
        <f>IFERROR('σ и σw, МПа'!T158*$BG$2,"-")</f>
        <v>140.4</v>
      </c>
      <c r="AH158" s="32">
        <f>IFERROR('σ и σw, МПа'!U158*$BG$2,"-")</f>
        <v>140.4</v>
      </c>
      <c r="AI158" s="32">
        <f>IFERROR('σ и σw, МПа'!V158*$BG$2,"-")</f>
        <v>140.4</v>
      </c>
      <c r="AJ158" s="32">
        <f>IFERROR('σ и σw, МПа'!W158*$BG$2,"-")</f>
        <v>140.4</v>
      </c>
      <c r="AK158" s="32">
        <f>IFERROR('σ и σw, МПа'!X158*$BG$2,"-")</f>
        <v>140.4</v>
      </c>
      <c r="AL158" s="32">
        <f>IFERROR('σ и σw, МПа'!Y158*$BG$2,"-")</f>
        <v>133.9</v>
      </c>
      <c r="AM158" s="32">
        <f>IFERROR('σ и σw, МПа'!Z158*$BG$2,"-")</f>
        <v>114.4</v>
      </c>
      <c r="AN158" s="32">
        <f>IFERROR('σ и σw, МПа'!AA158*$BG$2,"-")</f>
        <v>92.3</v>
      </c>
      <c r="AO158" s="32" t="str">
        <f>IFERROR('σ и σw, МПа'!AB158*$BG$2,"-")</f>
        <v>-</v>
      </c>
      <c r="AP158" s="33" t="str">
        <f>IFERROR('σ и σw, МПа'!AC158*$BG$2,"-")</f>
        <v>-</v>
      </c>
      <c r="AQ158" s="31">
        <f>IFERROR('σ и σw, МПа'!Q158*$BH$2,"-")</f>
        <v>208.25</v>
      </c>
      <c r="AR158" s="32">
        <f>IFERROR('σ и σw, МПа'!R158*$BH$2,"-")</f>
        <v>199.75</v>
      </c>
      <c r="AS158" s="32">
        <f>IFERROR('σ и σw, МПа'!S158*$BH$2,"-")</f>
        <v>192.1</v>
      </c>
      <c r="AT158" s="32">
        <f>IFERROR('σ и σw, МПа'!T158*$BH$2,"-")</f>
        <v>183.6</v>
      </c>
      <c r="AU158" s="32">
        <f>IFERROR('σ и σw, МПа'!U158*$BH$2,"-")</f>
        <v>183.6</v>
      </c>
      <c r="AV158" s="32">
        <f>IFERROR('σ и σw, МПа'!V158*$BH$2,"-")</f>
        <v>183.6</v>
      </c>
      <c r="AW158" s="32">
        <f>IFERROR('σ и σw, МПа'!W158*$BH$2,"-")</f>
        <v>183.6</v>
      </c>
      <c r="AX158" s="32">
        <f>IFERROR('σ и σw, МПа'!X158*$BH$2,"-")</f>
        <v>183.6</v>
      </c>
      <c r="AY158" s="32">
        <f>IFERROR('σ и σw, МПа'!Y158*$BH$2,"-")</f>
        <v>175.1</v>
      </c>
      <c r="AZ158" s="32">
        <f>IFERROR('σ и σw, МПа'!Z158*$BH$2,"-")</f>
        <v>149.6</v>
      </c>
      <c r="BA158" s="32">
        <f>IFERROR('σ и σw, МПа'!AA158*$BH$2,"-")</f>
        <v>120.7</v>
      </c>
      <c r="BB158" s="32" t="str">
        <f>IFERROR('σ и σw, МПа'!AB158*$BH$2,"-")</f>
        <v>-</v>
      </c>
      <c r="BC158" s="33" t="str">
        <f>IFERROR('σ и σw, МПа'!AC158*$BH$2,"-")</f>
        <v>-</v>
      </c>
    </row>
    <row r="159" spans="1:55" x14ac:dyDescent="0.25">
      <c r="A159" s="10" t="str">
        <f>INDEX('Обработка исходного'!B:B,ROW($B$3)+4*(ROW($B159)-ROW($B$3)))</f>
        <v>Сталь легированная</v>
      </c>
      <c r="B159" s="47" t="str">
        <f>INDEX('Обработка исходного'!D:D,ROW($B$3)+4*(ROW($B159)-ROW($B$3)))</f>
        <v>10Х2М</v>
      </c>
      <c r="C159" s="27" t="str">
        <f>'Rp0,2, МПа'!C159</f>
        <v>Поковки толщиной до 400 мм</v>
      </c>
      <c r="D159" s="31">
        <f>IFERROR('σ и σw, МПа'!D159*$BE$2,"-")</f>
        <v>130.66666666666666</v>
      </c>
      <c r="E159" s="32">
        <f>IFERROR('σ и σw, МПа'!E159*$BE$2,"-")</f>
        <v>124</v>
      </c>
      <c r="F159" s="32">
        <f>IFERROR('σ и σw, МПа'!F159*$BE$2,"-")</f>
        <v>124</v>
      </c>
      <c r="G159" s="32">
        <f>IFERROR('σ и σw, МПа'!G159*$BE$2,"-")</f>
        <v>118</v>
      </c>
      <c r="H159" s="32">
        <f>IFERROR('σ и σw, МПа'!H159*$BE$2,"-")</f>
        <v>118</v>
      </c>
      <c r="I159" s="32">
        <f>IFERROR('σ и σw, МПа'!I159*$BE$2,"-")</f>
        <v>118</v>
      </c>
      <c r="J159" s="32">
        <f>IFERROR('σ и σw, МПа'!J159*$BE$2,"-")</f>
        <v>118</v>
      </c>
      <c r="K159" s="32">
        <f>IFERROR('σ и σw, МПа'!K159*$BE$2,"-")</f>
        <v>116.92307692307692</v>
      </c>
      <c r="L159" s="32">
        <f>IFERROR('σ и σw, МПа'!L159*$BE$2,"-")</f>
        <v>116.92307692307692</v>
      </c>
      <c r="M159" s="32">
        <f>IFERROR('σ и σw, МПа'!M159*$BE$2,"-")</f>
        <v>113.07692307692307</v>
      </c>
      <c r="N159" s="32">
        <f>IFERROR('σ и σw, МПа'!N159*$BE$2,"-")</f>
        <v>94.666666666666671</v>
      </c>
      <c r="O159" s="32" t="str">
        <f>IFERROR('σ и σw, МПа'!O159*$BE$2,"-")</f>
        <v>-</v>
      </c>
      <c r="P159" s="33" t="str">
        <f>IFERROR('σ и σw, МПа'!P159*$BE$2,"-")</f>
        <v>-</v>
      </c>
      <c r="Q159" s="31">
        <f>IFERROR('σ и σw, МПа'!D159*$BF$2,"-")</f>
        <v>169.86666666666667</v>
      </c>
      <c r="R159" s="32">
        <f>IFERROR('σ и σw, МПа'!E159*$BF$2,"-")</f>
        <v>161.20000000000002</v>
      </c>
      <c r="S159" s="32">
        <f>IFERROR('σ и σw, МПа'!F159*$BF$2,"-")</f>
        <v>161.20000000000002</v>
      </c>
      <c r="T159" s="32">
        <f>IFERROR('σ и σw, МПа'!G159*$BF$2,"-")</f>
        <v>153.4</v>
      </c>
      <c r="U159" s="32">
        <f>IFERROR('σ и σw, МПа'!H159*$BF$2,"-")</f>
        <v>153.4</v>
      </c>
      <c r="V159" s="32">
        <f>IFERROR('σ и σw, МПа'!I159*$BF$2,"-")</f>
        <v>153.4</v>
      </c>
      <c r="W159" s="32">
        <f>IFERROR('σ и σw, МПа'!J159*$BF$2,"-")</f>
        <v>153.4</v>
      </c>
      <c r="X159" s="32">
        <f>IFERROR('σ и σw, МПа'!K159*$BF$2,"-")</f>
        <v>152</v>
      </c>
      <c r="Y159" s="32">
        <f>IFERROR('σ и σw, МПа'!L159*$BF$2,"-")</f>
        <v>152</v>
      </c>
      <c r="Z159" s="32">
        <f>IFERROR('σ и σw, МПа'!M159*$BF$2,"-")</f>
        <v>147</v>
      </c>
      <c r="AA159" s="32">
        <f>IFERROR('σ и σw, МПа'!N159*$BF$2,"-")</f>
        <v>123.06666666666668</v>
      </c>
      <c r="AB159" s="32" t="str">
        <f>IFERROR('σ и σw, МПа'!O159*$BF$2,"-")</f>
        <v>-</v>
      </c>
      <c r="AC159" s="33" t="str">
        <f>IFERROR('σ и σw, МПа'!P159*$BF$2,"-")</f>
        <v>-</v>
      </c>
      <c r="AD159" s="31">
        <f>IFERROR('σ и σw, МПа'!Q159*$BG$2,"-")</f>
        <v>127.4</v>
      </c>
      <c r="AE159" s="32">
        <f>IFERROR('σ и σw, МПа'!R159*$BG$2,"-")</f>
        <v>120.9</v>
      </c>
      <c r="AF159" s="32">
        <f>IFERROR('σ и σw, МПа'!S159*$BG$2,"-")</f>
        <v>120.9</v>
      </c>
      <c r="AG159" s="32">
        <f>IFERROR('σ и σw, МПа'!T159*$BG$2,"-")</f>
        <v>115.05</v>
      </c>
      <c r="AH159" s="32">
        <f>IFERROR('σ и σw, МПа'!U159*$BG$2,"-")</f>
        <v>115.05</v>
      </c>
      <c r="AI159" s="32">
        <f>IFERROR('σ и σw, МПа'!V159*$BG$2,"-")</f>
        <v>115.05</v>
      </c>
      <c r="AJ159" s="32">
        <f>IFERROR('σ и σw, МПа'!W159*$BG$2,"-")</f>
        <v>115.05</v>
      </c>
      <c r="AK159" s="32">
        <f>IFERROR('σ и σw, МПа'!X159*$BG$2,"-")</f>
        <v>115.05</v>
      </c>
      <c r="AL159" s="32">
        <f>IFERROR('σ и σw, МПа'!Y159*$BG$2,"-")</f>
        <v>115.05</v>
      </c>
      <c r="AM159" s="32">
        <f>IFERROR('σ и σw, МПа'!Z159*$BG$2,"-")</f>
        <v>115.05</v>
      </c>
      <c r="AN159" s="32">
        <f>IFERROR('σ и σw, МПа'!AA159*$BG$2,"-")</f>
        <v>92.3</v>
      </c>
      <c r="AO159" s="32" t="str">
        <f>IFERROR('σ и σw, МПа'!AB159*$BG$2,"-")</f>
        <v>-</v>
      </c>
      <c r="AP159" s="33" t="str">
        <f>IFERROR('σ и σw, МПа'!AC159*$BG$2,"-")</f>
        <v>-</v>
      </c>
      <c r="AQ159" s="31">
        <f>IFERROR('σ и σw, МПа'!Q159*$BH$2,"-")</f>
        <v>166.6</v>
      </c>
      <c r="AR159" s="32">
        <f>IFERROR('σ и σw, МПа'!R159*$BH$2,"-")</f>
        <v>158.1</v>
      </c>
      <c r="AS159" s="32">
        <f>IFERROR('σ и σw, МПа'!S159*$BH$2,"-")</f>
        <v>158.1</v>
      </c>
      <c r="AT159" s="32">
        <f>IFERROR('σ и σw, МПа'!T159*$BH$2,"-")</f>
        <v>150.44999999999999</v>
      </c>
      <c r="AU159" s="32">
        <f>IFERROR('σ и σw, МПа'!U159*$BH$2,"-")</f>
        <v>150.44999999999999</v>
      </c>
      <c r="AV159" s="32">
        <f>IFERROR('σ и σw, МПа'!V159*$BH$2,"-")</f>
        <v>150.44999999999999</v>
      </c>
      <c r="AW159" s="32">
        <f>IFERROR('σ и σw, МПа'!W159*$BH$2,"-")</f>
        <v>150.44999999999999</v>
      </c>
      <c r="AX159" s="32">
        <f>IFERROR('σ и σw, МПа'!X159*$BH$2,"-")</f>
        <v>150.44999999999999</v>
      </c>
      <c r="AY159" s="32">
        <f>IFERROR('σ и σw, МПа'!Y159*$BH$2,"-")</f>
        <v>150.44999999999999</v>
      </c>
      <c r="AZ159" s="32">
        <f>IFERROR('σ и σw, МПа'!Z159*$BH$2,"-")</f>
        <v>150.44999999999999</v>
      </c>
      <c r="BA159" s="32">
        <f>IFERROR('σ и σw, МПа'!AA159*$BH$2,"-")</f>
        <v>120.7</v>
      </c>
      <c r="BB159" s="32" t="str">
        <f>IFERROR('σ и σw, МПа'!AB159*$BH$2,"-")</f>
        <v>-</v>
      </c>
      <c r="BC159" s="33" t="str">
        <f>IFERROR('σ и σw, МПа'!AC159*$BH$2,"-")</f>
        <v>-</v>
      </c>
    </row>
    <row r="160" spans="1:55" x14ac:dyDescent="0.25">
      <c r="A160" s="10" t="str">
        <f>INDEX('Обработка исходного'!B:B,ROW($B$3)+4*(ROW($B160)-ROW($B$3)))</f>
        <v>Сталь легированная</v>
      </c>
      <c r="B160" s="47" t="str">
        <f>INDEX('Обработка исходного'!D:D,ROW($B$3)+4*(ROW($B160)-ROW($B$3)))</f>
        <v>12X2M</v>
      </c>
      <c r="C160" s="27" t="str">
        <f>'Rp0,2, МПа'!C160</f>
        <v>Поковки толщиной до 400 мм</v>
      </c>
      <c r="D160" s="31">
        <f>IFERROR('σ и σw, МПа'!D160*$BE$2,"-")</f>
        <v>130.66666666666666</v>
      </c>
      <c r="E160" s="32">
        <f>IFERROR('σ и σw, МПа'!E160*$BE$2,"-")</f>
        <v>124</v>
      </c>
      <c r="F160" s="32">
        <f>IFERROR('σ и σw, МПа'!F160*$BE$2,"-")</f>
        <v>124</v>
      </c>
      <c r="G160" s="32">
        <f>IFERROR('σ и σw, МПа'!G160*$BE$2,"-")</f>
        <v>118</v>
      </c>
      <c r="H160" s="32">
        <f>IFERROR('σ и σw, МПа'!H160*$BE$2,"-")</f>
        <v>118</v>
      </c>
      <c r="I160" s="32">
        <f>IFERROR('σ и σw, МПа'!I160*$BE$2,"-")</f>
        <v>118</v>
      </c>
      <c r="J160" s="32">
        <f>IFERROR('σ и σw, МПа'!J160*$BE$2,"-")</f>
        <v>118</v>
      </c>
      <c r="K160" s="32">
        <f>IFERROR('σ и σw, МПа'!K160*$BE$2,"-")</f>
        <v>116.92307692307692</v>
      </c>
      <c r="L160" s="32">
        <f>IFERROR('σ и σw, МПа'!L160*$BE$2,"-")</f>
        <v>116.92307692307692</v>
      </c>
      <c r="M160" s="32">
        <f>IFERROR('σ и σw, МПа'!M160*$BE$2,"-")</f>
        <v>113.07692307692307</v>
      </c>
      <c r="N160" s="32">
        <f>IFERROR('σ и σw, МПа'!N160*$BE$2,"-")</f>
        <v>94.666666666666671</v>
      </c>
      <c r="O160" s="32" t="str">
        <f>IFERROR('σ и σw, МПа'!O160*$BE$2,"-")</f>
        <v>-</v>
      </c>
      <c r="P160" s="33" t="str">
        <f>IFERROR('σ и σw, МПа'!P160*$BE$2,"-")</f>
        <v>-</v>
      </c>
      <c r="Q160" s="31">
        <f>IFERROR('σ и σw, МПа'!D160*$BF$2,"-")</f>
        <v>169.86666666666667</v>
      </c>
      <c r="R160" s="32">
        <f>IFERROR('σ и σw, МПа'!E160*$BF$2,"-")</f>
        <v>161.20000000000002</v>
      </c>
      <c r="S160" s="32">
        <f>IFERROR('σ и σw, МПа'!F160*$BF$2,"-")</f>
        <v>161.20000000000002</v>
      </c>
      <c r="T160" s="32">
        <f>IFERROR('σ и σw, МПа'!G160*$BF$2,"-")</f>
        <v>153.4</v>
      </c>
      <c r="U160" s="32">
        <f>IFERROR('σ и σw, МПа'!H160*$BF$2,"-")</f>
        <v>153.4</v>
      </c>
      <c r="V160" s="32">
        <f>IFERROR('σ и σw, МПа'!I160*$BF$2,"-")</f>
        <v>153.4</v>
      </c>
      <c r="W160" s="32">
        <f>IFERROR('σ и σw, МПа'!J160*$BF$2,"-")</f>
        <v>153.4</v>
      </c>
      <c r="X160" s="32">
        <f>IFERROR('σ и σw, МПа'!K160*$BF$2,"-")</f>
        <v>152</v>
      </c>
      <c r="Y160" s="32">
        <f>IFERROR('σ и σw, МПа'!L160*$BF$2,"-")</f>
        <v>152</v>
      </c>
      <c r="Z160" s="32">
        <f>IFERROR('σ и σw, МПа'!M160*$BF$2,"-")</f>
        <v>147</v>
      </c>
      <c r="AA160" s="32">
        <f>IFERROR('σ и σw, МПа'!N160*$BF$2,"-")</f>
        <v>123.06666666666668</v>
      </c>
      <c r="AB160" s="32" t="str">
        <f>IFERROR('σ и σw, МПа'!O160*$BF$2,"-")</f>
        <v>-</v>
      </c>
      <c r="AC160" s="33" t="str">
        <f>IFERROR('σ и σw, МПа'!P160*$BF$2,"-")</f>
        <v>-</v>
      </c>
      <c r="AD160" s="31">
        <f>IFERROR('σ и σw, МПа'!Q160*$BG$2,"-")</f>
        <v>127.4</v>
      </c>
      <c r="AE160" s="32">
        <f>IFERROR('σ и σw, МПа'!R160*$BG$2,"-")</f>
        <v>120.9</v>
      </c>
      <c r="AF160" s="32">
        <f>IFERROR('σ и σw, МПа'!S160*$BG$2,"-")</f>
        <v>120.9</v>
      </c>
      <c r="AG160" s="32">
        <f>IFERROR('σ и σw, МПа'!T160*$BG$2,"-")</f>
        <v>115.05</v>
      </c>
      <c r="AH160" s="32">
        <f>IFERROR('σ и σw, МПа'!U160*$BG$2,"-")</f>
        <v>115.05</v>
      </c>
      <c r="AI160" s="32">
        <f>IFERROR('σ и σw, МПа'!V160*$BG$2,"-")</f>
        <v>115.05</v>
      </c>
      <c r="AJ160" s="32">
        <f>IFERROR('σ и σw, МПа'!W160*$BG$2,"-")</f>
        <v>115.05</v>
      </c>
      <c r="AK160" s="32">
        <f>IFERROR('σ и σw, МПа'!X160*$BG$2,"-")</f>
        <v>115.05</v>
      </c>
      <c r="AL160" s="32">
        <f>IFERROR('σ и σw, МПа'!Y160*$BG$2,"-")</f>
        <v>115.05</v>
      </c>
      <c r="AM160" s="32">
        <f>IFERROR('σ и σw, МПа'!Z160*$BG$2,"-")</f>
        <v>115.05</v>
      </c>
      <c r="AN160" s="32">
        <f>IFERROR('σ и σw, МПа'!AA160*$BG$2,"-")</f>
        <v>92.3</v>
      </c>
      <c r="AO160" s="32" t="str">
        <f>IFERROR('σ и σw, МПа'!AB160*$BG$2,"-")</f>
        <v>-</v>
      </c>
      <c r="AP160" s="33" t="str">
        <f>IFERROR('σ и σw, МПа'!AC160*$BG$2,"-")</f>
        <v>-</v>
      </c>
      <c r="AQ160" s="31">
        <f>IFERROR('σ и σw, МПа'!Q160*$BH$2,"-")</f>
        <v>166.6</v>
      </c>
      <c r="AR160" s="32">
        <f>IFERROR('σ и σw, МПа'!R160*$BH$2,"-")</f>
        <v>158.1</v>
      </c>
      <c r="AS160" s="32">
        <f>IFERROR('σ и σw, МПа'!S160*$BH$2,"-")</f>
        <v>158.1</v>
      </c>
      <c r="AT160" s="32">
        <f>IFERROR('σ и σw, МПа'!T160*$BH$2,"-")</f>
        <v>150.44999999999999</v>
      </c>
      <c r="AU160" s="32">
        <f>IFERROR('σ и σw, МПа'!U160*$BH$2,"-")</f>
        <v>150.44999999999999</v>
      </c>
      <c r="AV160" s="32">
        <f>IFERROR('σ и σw, МПа'!V160*$BH$2,"-")</f>
        <v>150.44999999999999</v>
      </c>
      <c r="AW160" s="32">
        <f>IFERROR('σ и σw, МПа'!W160*$BH$2,"-")</f>
        <v>150.44999999999999</v>
      </c>
      <c r="AX160" s="32">
        <f>IFERROR('σ и σw, МПа'!X160*$BH$2,"-")</f>
        <v>150.44999999999999</v>
      </c>
      <c r="AY160" s="32">
        <f>IFERROR('σ и σw, МПа'!Y160*$BH$2,"-")</f>
        <v>150.44999999999999</v>
      </c>
      <c r="AZ160" s="32">
        <f>IFERROR('σ и σw, МПа'!Z160*$BH$2,"-")</f>
        <v>150.44999999999999</v>
      </c>
      <c r="BA160" s="32">
        <f>IFERROR('σ и σw, МПа'!AA160*$BH$2,"-")</f>
        <v>120.7</v>
      </c>
      <c r="BB160" s="32" t="str">
        <f>IFERROR('σ и σw, МПа'!AB160*$BH$2,"-")</f>
        <v>-</v>
      </c>
      <c r="BC160" s="33" t="str">
        <f>IFERROR('σ и σw, МПа'!AC160*$BH$2,"-")</f>
        <v>-</v>
      </c>
    </row>
    <row r="161" spans="1:55" x14ac:dyDescent="0.25">
      <c r="A161" s="10" t="str">
        <f>INDEX('Обработка исходного'!B:B,ROW($B$3)+4*(ROW($B161)-ROW($B$3)))</f>
        <v>Сталь легированная</v>
      </c>
      <c r="B161" s="47" t="str">
        <f>INDEX('Обработка исходного'!D:D,ROW($B$3)+4*(ROW($B161)-ROW($B$3)))</f>
        <v>12MX</v>
      </c>
      <c r="C161" s="27" t="str">
        <f>'Rp0,2, МПа'!C161</f>
        <v>Поковки толщиной от 20 до 130 мм</v>
      </c>
      <c r="D161" s="31">
        <f>IFERROR('σ и σw, МПа'!D161*$BE$2,"-")</f>
        <v>156.66666666666666</v>
      </c>
      <c r="E161" s="32">
        <f>IFERROR('σ и σw, МПа'!E161*$BE$2,"-")</f>
        <v>156.66666666666666</v>
      </c>
      <c r="F161" s="32">
        <f>IFERROR('σ и σw, МПа'!F161*$BE$2,"-")</f>
        <v>156.66666666666666</v>
      </c>
      <c r="G161" s="32">
        <f>IFERROR('σ и σw, МПа'!G161*$BE$2,"-")</f>
        <v>156.66666666666666</v>
      </c>
      <c r="H161" s="32">
        <f>IFERROR('σ и σw, МПа'!H161*$BE$2,"-")</f>
        <v>156.66666666666666</v>
      </c>
      <c r="I161" s="32">
        <f>IFERROR('σ и σw, МПа'!I161*$BE$2,"-")</f>
        <v>156.66666666666666</v>
      </c>
      <c r="J161" s="32">
        <f>IFERROR('σ и σw, МПа'!J161*$BE$2,"-")</f>
        <v>156.66666666666666</v>
      </c>
      <c r="K161" s="32">
        <f>IFERROR('σ и σw, МПа'!K161*$BE$2,"-")</f>
        <v>144</v>
      </c>
      <c r="L161" s="32">
        <f>IFERROR('σ и σw, МПа'!L161*$BE$2,"-")</f>
        <v>137.33333333333334</v>
      </c>
      <c r="M161" s="32">
        <f>IFERROR('σ и σw, МПа'!M161*$BE$2,"-")</f>
        <v>128.07692307692307</v>
      </c>
      <c r="N161" s="32">
        <f>IFERROR('σ и σw, МПа'!N161*$BE$2,"-")</f>
        <v>113.07692307692307</v>
      </c>
      <c r="O161" s="32" t="str">
        <f>IFERROR('σ и σw, МПа'!O161*$BE$2,"-")</f>
        <v>-</v>
      </c>
      <c r="P161" s="33" t="str">
        <f>IFERROR('σ и σw, МПа'!P161*$BE$2,"-")</f>
        <v>-</v>
      </c>
      <c r="Q161" s="31">
        <f>IFERROR('σ и σw, МПа'!D161*$BF$2,"-")</f>
        <v>203.66666666666666</v>
      </c>
      <c r="R161" s="32">
        <f>IFERROR('σ и σw, МПа'!E161*$BF$2,"-")</f>
        <v>203.66666666666666</v>
      </c>
      <c r="S161" s="32">
        <f>IFERROR('σ и σw, МПа'!F161*$BF$2,"-")</f>
        <v>203.66666666666666</v>
      </c>
      <c r="T161" s="32">
        <f>IFERROR('σ и σw, МПа'!G161*$BF$2,"-")</f>
        <v>203.66666666666666</v>
      </c>
      <c r="U161" s="32">
        <f>IFERROR('σ и σw, МПа'!H161*$BF$2,"-")</f>
        <v>203.66666666666666</v>
      </c>
      <c r="V161" s="32">
        <f>IFERROR('σ и σw, МПа'!I161*$BF$2,"-")</f>
        <v>203.66666666666666</v>
      </c>
      <c r="W161" s="32">
        <f>IFERROR('σ и σw, МПа'!J161*$BF$2,"-")</f>
        <v>203.66666666666666</v>
      </c>
      <c r="X161" s="32">
        <f>IFERROR('σ и σw, МПа'!K161*$BF$2,"-")</f>
        <v>187.20000000000002</v>
      </c>
      <c r="Y161" s="32">
        <f>IFERROR('σ и σw, МПа'!L161*$BF$2,"-")</f>
        <v>178.53333333333336</v>
      </c>
      <c r="Z161" s="32">
        <f>IFERROR('σ и σw, МПа'!M161*$BF$2,"-")</f>
        <v>166.5</v>
      </c>
      <c r="AA161" s="32">
        <f>IFERROR('σ и σw, МПа'!N161*$BF$2,"-")</f>
        <v>147</v>
      </c>
      <c r="AB161" s="32" t="str">
        <f>IFERROR('σ и σw, МПа'!O161*$BF$2,"-")</f>
        <v>-</v>
      </c>
      <c r="AC161" s="33" t="str">
        <f>IFERROR('σ и σw, МПа'!P161*$BF$2,"-")</f>
        <v>-</v>
      </c>
      <c r="AD161" s="31">
        <f>IFERROR('σ и σw, МПа'!Q161*$BG$2,"-")</f>
        <v>152.75</v>
      </c>
      <c r="AE161" s="32">
        <f>IFERROR('σ и σw, МПа'!R161*$BG$2,"-")</f>
        <v>152.75</v>
      </c>
      <c r="AF161" s="32">
        <f>IFERROR('σ и σw, МПа'!S161*$BG$2,"-")</f>
        <v>152.75</v>
      </c>
      <c r="AG161" s="32">
        <f>IFERROR('σ и σw, МПа'!T161*$BG$2,"-")</f>
        <v>152.75</v>
      </c>
      <c r="AH161" s="32">
        <f>IFERROR('σ и σw, МПа'!U161*$BG$2,"-")</f>
        <v>152.75</v>
      </c>
      <c r="AI161" s="32">
        <f>IFERROR('σ и σw, МПа'!V161*$BG$2,"-")</f>
        <v>152.75</v>
      </c>
      <c r="AJ161" s="32">
        <f>IFERROR('σ и σw, МПа'!W161*$BG$2,"-")</f>
        <v>152.75</v>
      </c>
      <c r="AK161" s="32">
        <f>IFERROR('σ и σw, МПа'!X161*$BG$2,"-")</f>
        <v>140.4</v>
      </c>
      <c r="AL161" s="32">
        <f>IFERROR('σ и σw, МПа'!Y161*$BG$2,"-")</f>
        <v>133.9</v>
      </c>
      <c r="AM161" s="32">
        <f>IFERROR('σ и σw, МПа'!Z161*$BG$2,"-")</f>
        <v>133.9</v>
      </c>
      <c r="AN161" s="32">
        <f>IFERROR('σ и σw, МПа'!AA161*$BG$2,"-")</f>
        <v>127.4</v>
      </c>
      <c r="AO161" s="32" t="str">
        <f>IFERROR('σ и σw, МПа'!AB161*$BG$2,"-")</f>
        <v>-</v>
      </c>
      <c r="AP161" s="33" t="str">
        <f>IFERROR('σ и σw, МПа'!AC161*$BG$2,"-")</f>
        <v>-</v>
      </c>
      <c r="AQ161" s="31">
        <f>IFERROR('σ и σw, МПа'!Q161*$BH$2,"-")</f>
        <v>199.75</v>
      </c>
      <c r="AR161" s="32">
        <f>IFERROR('σ и σw, МПа'!R161*$BH$2,"-")</f>
        <v>199.75</v>
      </c>
      <c r="AS161" s="32">
        <f>IFERROR('σ и σw, МПа'!S161*$BH$2,"-")</f>
        <v>199.75</v>
      </c>
      <c r="AT161" s="32">
        <f>IFERROR('σ и σw, МПа'!T161*$BH$2,"-")</f>
        <v>199.75</v>
      </c>
      <c r="AU161" s="32">
        <f>IFERROR('σ и σw, МПа'!U161*$BH$2,"-")</f>
        <v>199.75</v>
      </c>
      <c r="AV161" s="32">
        <f>IFERROR('σ и σw, МПа'!V161*$BH$2,"-")</f>
        <v>199.75</v>
      </c>
      <c r="AW161" s="32">
        <f>IFERROR('σ и σw, МПа'!W161*$BH$2,"-")</f>
        <v>199.75</v>
      </c>
      <c r="AX161" s="32">
        <f>IFERROR('σ и σw, МПа'!X161*$BH$2,"-")</f>
        <v>183.6</v>
      </c>
      <c r="AY161" s="32">
        <f>IFERROR('σ и σw, МПа'!Y161*$BH$2,"-")</f>
        <v>175.1</v>
      </c>
      <c r="AZ161" s="32">
        <f>IFERROR('σ и σw, МПа'!Z161*$BH$2,"-")</f>
        <v>175.1</v>
      </c>
      <c r="BA161" s="32">
        <f>IFERROR('σ и σw, МПа'!AA161*$BH$2,"-")</f>
        <v>166.6</v>
      </c>
      <c r="BB161" s="32" t="str">
        <f>IFERROR('σ и σw, МПа'!AB161*$BH$2,"-")</f>
        <v>-</v>
      </c>
      <c r="BC161" s="33" t="str">
        <f>IFERROR('σ и σw, МПа'!AC161*$BH$2,"-")</f>
        <v>-</v>
      </c>
    </row>
    <row r="162" spans="1:55" x14ac:dyDescent="0.25">
      <c r="A162" s="10" t="str">
        <f>INDEX('Обработка исходного'!B:B,ROW($B$3)+4*(ROW($B162)-ROW($B$3)))</f>
        <v>Сталь легированная</v>
      </c>
      <c r="B162" s="47" t="str">
        <f>INDEX('Обработка исходного'!D:D,ROW($B$3)+4*(ROW($B162)-ROW($B$3)))</f>
        <v>12MX</v>
      </c>
      <c r="C162" s="27" t="str">
        <f>'Rp0,2, МПа'!C162</f>
        <v>Поковки толщиной до 25 мм</v>
      </c>
      <c r="D162" s="31">
        <f>IFERROR('σ и σw, МПа'!D162*$BE$2,"-")</f>
        <v>156.66666666666666</v>
      </c>
      <c r="E162" s="32">
        <f>IFERROR('σ и σw, МПа'!E162*$BE$2,"-")</f>
        <v>156.66666666666666</v>
      </c>
      <c r="F162" s="32">
        <f>IFERROR('σ и σw, МПа'!F162*$BE$2,"-")</f>
        <v>154.61538461538461</v>
      </c>
      <c r="G162" s="32">
        <f>IFERROR('σ и σw, МПа'!G162*$BE$2,"-")</f>
        <v>154.61538461538461</v>
      </c>
      <c r="H162" s="32">
        <f>IFERROR('σ и σw, МПа'!H162*$BE$2,"-")</f>
        <v>150.76923076923077</v>
      </c>
      <c r="I162" s="32">
        <f>IFERROR('σ и σw, МПа'!I162*$BE$2,"-")</f>
        <v>147.30769230769229</v>
      </c>
      <c r="J162" s="32">
        <f>IFERROR('σ и σw, МПа'!J162*$BE$2,"-")</f>
        <v>147.30769230769229</v>
      </c>
      <c r="K162" s="32">
        <f>IFERROR('σ и σw, МПа'!K162*$BE$2,"-")</f>
        <v>143.46153846153845</v>
      </c>
      <c r="L162" s="32">
        <f>IFERROR('σ и σw, МПа'!L162*$BE$2,"-")</f>
        <v>135.76923076923077</v>
      </c>
      <c r="M162" s="32">
        <f>IFERROR('σ и σw, МПа'!M162*$BE$2,"-")</f>
        <v>120.76923076923076</v>
      </c>
      <c r="N162" s="32">
        <f>IFERROR('σ и σw, МПа'!N162*$BE$2,"-")</f>
        <v>105.76923076923076</v>
      </c>
      <c r="O162" s="32" t="str">
        <f>IFERROR('σ и σw, МПа'!O162*$BE$2,"-")</f>
        <v>-</v>
      </c>
      <c r="P162" s="33" t="str">
        <f>IFERROR('σ и σw, МПа'!P162*$BE$2,"-")</f>
        <v>-</v>
      </c>
      <c r="Q162" s="31">
        <f>IFERROR('σ и σw, МПа'!D162*$BF$2,"-")</f>
        <v>203.66666666666666</v>
      </c>
      <c r="R162" s="32">
        <f>IFERROR('σ и σw, МПа'!E162*$BF$2,"-")</f>
        <v>203.66666666666666</v>
      </c>
      <c r="S162" s="32">
        <f>IFERROR('σ и σw, МПа'!F162*$BF$2,"-")</f>
        <v>201</v>
      </c>
      <c r="T162" s="32">
        <f>IFERROR('σ и σw, МПа'!G162*$BF$2,"-")</f>
        <v>201</v>
      </c>
      <c r="U162" s="32">
        <f>IFERROR('σ и σw, МПа'!H162*$BF$2,"-")</f>
        <v>196</v>
      </c>
      <c r="V162" s="32">
        <f>IFERROR('σ и σw, МПа'!I162*$BF$2,"-")</f>
        <v>191.5</v>
      </c>
      <c r="W162" s="32">
        <f>IFERROR('σ и σw, МПа'!J162*$BF$2,"-")</f>
        <v>191.5</v>
      </c>
      <c r="X162" s="32">
        <f>IFERROR('σ и σw, МПа'!K162*$BF$2,"-")</f>
        <v>186.5</v>
      </c>
      <c r="Y162" s="32">
        <f>IFERROR('σ и σw, МПа'!L162*$BF$2,"-")</f>
        <v>176.5</v>
      </c>
      <c r="Z162" s="32">
        <f>IFERROR('σ и σw, МПа'!M162*$BF$2,"-")</f>
        <v>157</v>
      </c>
      <c r="AA162" s="32">
        <f>IFERROR('σ и σw, МПа'!N162*$BF$2,"-")</f>
        <v>137.5</v>
      </c>
      <c r="AB162" s="32" t="str">
        <f>IFERROR('σ и σw, МПа'!O162*$BF$2,"-")</f>
        <v>-</v>
      </c>
      <c r="AC162" s="33" t="str">
        <f>IFERROR('σ и σw, МПа'!P162*$BF$2,"-")</f>
        <v>-</v>
      </c>
      <c r="AD162" s="31">
        <f>IFERROR('σ и σw, МПа'!Q162*$BG$2,"-")</f>
        <v>152.75</v>
      </c>
      <c r="AE162" s="32">
        <f>IFERROR('σ и σw, МПа'!R162*$BG$2,"-")</f>
        <v>152.75</v>
      </c>
      <c r="AF162" s="32">
        <f>IFERROR('σ и σw, МПа'!S162*$BG$2,"-")</f>
        <v>152.75</v>
      </c>
      <c r="AG162" s="32">
        <f>IFERROR('σ и σw, МПа'!T162*$BG$2,"-")</f>
        <v>152.75</v>
      </c>
      <c r="AH162" s="32">
        <f>IFERROR('σ и σw, МПа'!U162*$BG$2,"-")</f>
        <v>152.75</v>
      </c>
      <c r="AI162" s="32">
        <f>IFERROR('σ и σw, МПа'!V162*$BG$2,"-")</f>
        <v>152.75</v>
      </c>
      <c r="AJ162" s="32">
        <f>IFERROR('σ и σw, МПа'!W162*$BG$2,"-")</f>
        <v>152.75</v>
      </c>
      <c r="AK162" s="32">
        <f>IFERROR('σ и σw, МПа'!X162*$BG$2,"-")</f>
        <v>140.4</v>
      </c>
      <c r="AL162" s="32">
        <f>IFERROR('σ и σw, МПа'!Y162*$BG$2,"-")</f>
        <v>133.9</v>
      </c>
      <c r="AM162" s="32">
        <f>IFERROR('σ и σw, МПа'!Z162*$BG$2,"-")</f>
        <v>133.9</v>
      </c>
      <c r="AN162" s="32">
        <f>IFERROR('σ и σw, МПа'!AA162*$BG$2,"-")</f>
        <v>127.4</v>
      </c>
      <c r="AO162" s="32" t="str">
        <f>IFERROR('σ и σw, МПа'!AB162*$BG$2,"-")</f>
        <v>-</v>
      </c>
      <c r="AP162" s="33" t="str">
        <f>IFERROR('σ и σw, МПа'!AC162*$BG$2,"-")</f>
        <v>-</v>
      </c>
      <c r="AQ162" s="31">
        <f>IFERROR('σ и σw, МПа'!Q162*$BH$2,"-")</f>
        <v>199.75</v>
      </c>
      <c r="AR162" s="32">
        <f>IFERROR('σ и σw, МПа'!R162*$BH$2,"-")</f>
        <v>199.75</v>
      </c>
      <c r="AS162" s="32">
        <f>IFERROR('σ и σw, МПа'!S162*$BH$2,"-")</f>
        <v>199.75</v>
      </c>
      <c r="AT162" s="32">
        <f>IFERROR('σ и σw, МПа'!T162*$BH$2,"-")</f>
        <v>199.75</v>
      </c>
      <c r="AU162" s="32">
        <f>IFERROR('σ и σw, МПа'!U162*$BH$2,"-")</f>
        <v>199.75</v>
      </c>
      <c r="AV162" s="32">
        <f>IFERROR('σ и σw, МПа'!V162*$BH$2,"-")</f>
        <v>199.75</v>
      </c>
      <c r="AW162" s="32">
        <f>IFERROR('σ и σw, МПа'!W162*$BH$2,"-")</f>
        <v>199.75</v>
      </c>
      <c r="AX162" s="32">
        <f>IFERROR('σ и σw, МПа'!X162*$BH$2,"-")</f>
        <v>183.6</v>
      </c>
      <c r="AY162" s="32">
        <f>IFERROR('σ и σw, МПа'!Y162*$BH$2,"-")</f>
        <v>175.1</v>
      </c>
      <c r="AZ162" s="32">
        <f>IFERROR('σ и σw, МПа'!Z162*$BH$2,"-")</f>
        <v>175.1</v>
      </c>
      <c r="BA162" s="32">
        <f>IFERROR('σ и σw, МПа'!AA162*$BH$2,"-")</f>
        <v>166.6</v>
      </c>
      <c r="BB162" s="32" t="str">
        <f>IFERROR('σ и σw, МПа'!AB162*$BH$2,"-")</f>
        <v>-</v>
      </c>
      <c r="BC162" s="33" t="str">
        <f>IFERROR('σ и σw, МПа'!AC162*$BH$2,"-")</f>
        <v>-</v>
      </c>
    </row>
    <row r="163" spans="1:55" x14ac:dyDescent="0.25">
      <c r="A163" s="10" t="str">
        <f>INDEX('Обработка исходного'!B:B,ROW($B$3)+4*(ROW($B163)-ROW($B$3)))</f>
        <v>Сталь легированная</v>
      </c>
      <c r="B163" s="47" t="str">
        <f>INDEX('Обработка исходного'!D:D,ROW($B$3)+4*(ROW($B163)-ROW($B$3)))</f>
        <v>12MX</v>
      </c>
      <c r="C163" s="27" t="str">
        <f>'Rp0,2, МПа'!C163</f>
        <v>Прутки, полосы толщиной или диаметром до 90 мм</v>
      </c>
      <c r="D163" s="31">
        <f>IFERROR('σ и σw, МПа'!D163*$BE$2,"-")</f>
        <v>156.66666666666666</v>
      </c>
      <c r="E163" s="32">
        <f>IFERROR('σ и σw, МПа'!E163*$BE$2,"-")</f>
        <v>156.66666666666666</v>
      </c>
      <c r="F163" s="32">
        <f>IFERROR('σ и σw, МПа'!F163*$BE$2,"-")</f>
        <v>154.61538461538461</v>
      </c>
      <c r="G163" s="32">
        <f>IFERROR('σ и σw, МПа'!G163*$BE$2,"-")</f>
        <v>154.61538461538461</v>
      </c>
      <c r="H163" s="32">
        <f>IFERROR('σ и σw, МПа'!H163*$BE$2,"-")</f>
        <v>150.76923076923077</v>
      </c>
      <c r="I163" s="32">
        <f>IFERROR('σ и σw, МПа'!I163*$BE$2,"-")</f>
        <v>147.30769230769229</v>
      </c>
      <c r="J163" s="32">
        <f>IFERROR('σ и σw, МПа'!J163*$BE$2,"-")</f>
        <v>147.30769230769229</v>
      </c>
      <c r="K163" s="32">
        <f>IFERROR('σ и σw, МПа'!K163*$BE$2,"-")</f>
        <v>143.46153846153845</v>
      </c>
      <c r="L163" s="32">
        <f>IFERROR('σ и σw, МПа'!L163*$BE$2,"-")</f>
        <v>135.76923076923077</v>
      </c>
      <c r="M163" s="32">
        <f>IFERROR('σ и σw, МПа'!M163*$BE$2,"-")</f>
        <v>120.76923076923076</v>
      </c>
      <c r="N163" s="32">
        <f>IFERROR('σ и σw, МПа'!N163*$BE$2,"-")</f>
        <v>105.76923076923076</v>
      </c>
      <c r="O163" s="32" t="str">
        <f>IFERROR('σ и σw, МПа'!O163*$BE$2,"-")</f>
        <v>-</v>
      </c>
      <c r="P163" s="33" t="str">
        <f>IFERROR('σ и σw, МПа'!P163*$BE$2,"-")</f>
        <v>-</v>
      </c>
      <c r="Q163" s="31">
        <f>IFERROR('σ и σw, МПа'!D163*$BF$2,"-")</f>
        <v>203.66666666666666</v>
      </c>
      <c r="R163" s="32">
        <f>IFERROR('σ и σw, МПа'!E163*$BF$2,"-")</f>
        <v>203.66666666666666</v>
      </c>
      <c r="S163" s="32">
        <f>IFERROR('σ и σw, МПа'!F163*$BF$2,"-")</f>
        <v>201</v>
      </c>
      <c r="T163" s="32">
        <f>IFERROR('σ и σw, МПа'!G163*$BF$2,"-")</f>
        <v>201</v>
      </c>
      <c r="U163" s="32">
        <f>IFERROR('σ и σw, МПа'!H163*$BF$2,"-")</f>
        <v>196</v>
      </c>
      <c r="V163" s="32">
        <f>IFERROR('σ и σw, МПа'!I163*$BF$2,"-")</f>
        <v>191.5</v>
      </c>
      <c r="W163" s="32">
        <f>IFERROR('σ и σw, МПа'!J163*$BF$2,"-")</f>
        <v>191.5</v>
      </c>
      <c r="X163" s="32">
        <f>IFERROR('σ и σw, МПа'!K163*$BF$2,"-")</f>
        <v>186.5</v>
      </c>
      <c r="Y163" s="32">
        <f>IFERROR('σ и σw, МПа'!L163*$BF$2,"-")</f>
        <v>176.5</v>
      </c>
      <c r="Z163" s="32">
        <f>IFERROR('σ и σw, МПа'!M163*$BF$2,"-")</f>
        <v>157</v>
      </c>
      <c r="AA163" s="32">
        <f>IFERROR('σ и σw, МПа'!N163*$BF$2,"-")</f>
        <v>137.5</v>
      </c>
      <c r="AB163" s="32" t="str">
        <f>IFERROR('σ и σw, МПа'!O163*$BF$2,"-")</f>
        <v>-</v>
      </c>
      <c r="AC163" s="33" t="str">
        <f>IFERROR('σ и σw, МПа'!P163*$BF$2,"-")</f>
        <v>-</v>
      </c>
      <c r="AD163" s="31">
        <f>IFERROR('σ и σw, МПа'!Q163*$BG$2,"-")</f>
        <v>152.75</v>
      </c>
      <c r="AE163" s="32">
        <f>IFERROR('σ и σw, МПа'!R163*$BG$2,"-")</f>
        <v>152.75</v>
      </c>
      <c r="AF163" s="32">
        <f>IFERROR('σ и σw, МПа'!S163*$BG$2,"-")</f>
        <v>152.75</v>
      </c>
      <c r="AG163" s="32">
        <f>IFERROR('σ и σw, МПа'!T163*$BG$2,"-")</f>
        <v>152.75</v>
      </c>
      <c r="AH163" s="32">
        <f>IFERROR('σ и σw, МПа'!U163*$BG$2,"-")</f>
        <v>152.75</v>
      </c>
      <c r="AI163" s="32">
        <f>IFERROR('σ и σw, МПа'!V163*$BG$2,"-")</f>
        <v>152.75</v>
      </c>
      <c r="AJ163" s="32">
        <f>IFERROR('σ и σw, МПа'!W163*$BG$2,"-")</f>
        <v>152.75</v>
      </c>
      <c r="AK163" s="32">
        <f>IFERROR('σ и σw, МПа'!X163*$BG$2,"-")</f>
        <v>140.4</v>
      </c>
      <c r="AL163" s="32">
        <f>IFERROR('σ и σw, МПа'!Y163*$BG$2,"-")</f>
        <v>133.9</v>
      </c>
      <c r="AM163" s="32">
        <f>IFERROR('σ и σw, МПа'!Z163*$BG$2,"-")</f>
        <v>133.9</v>
      </c>
      <c r="AN163" s="32">
        <f>IFERROR('σ и σw, МПа'!AA163*$BG$2,"-")</f>
        <v>127.4</v>
      </c>
      <c r="AO163" s="32" t="str">
        <f>IFERROR('σ и σw, МПа'!AB163*$BG$2,"-")</f>
        <v>-</v>
      </c>
      <c r="AP163" s="33" t="str">
        <f>IFERROR('σ и σw, МПа'!AC163*$BG$2,"-")</f>
        <v>-</v>
      </c>
      <c r="AQ163" s="31">
        <f>IFERROR('σ и σw, МПа'!Q163*$BH$2,"-")</f>
        <v>199.75</v>
      </c>
      <c r="AR163" s="32">
        <f>IFERROR('σ и σw, МПа'!R163*$BH$2,"-")</f>
        <v>199.75</v>
      </c>
      <c r="AS163" s="32">
        <f>IFERROR('σ и σw, МПа'!S163*$BH$2,"-")</f>
        <v>199.75</v>
      </c>
      <c r="AT163" s="32">
        <f>IFERROR('σ и σw, МПа'!T163*$BH$2,"-")</f>
        <v>199.75</v>
      </c>
      <c r="AU163" s="32">
        <f>IFERROR('σ и σw, МПа'!U163*$BH$2,"-")</f>
        <v>199.75</v>
      </c>
      <c r="AV163" s="32">
        <f>IFERROR('σ и σw, МПа'!V163*$BH$2,"-")</f>
        <v>199.75</v>
      </c>
      <c r="AW163" s="32">
        <f>IFERROR('σ и σw, МПа'!W163*$BH$2,"-")</f>
        <v>199.75</v>
      </c>
      <c r="AX163" s="32">
        <f>IFERROR('σ и σw, МПа'!X163*$BH$2,"-")</f>
        <v>183.6</v>
      </c>
      <c r="AY163" s="32">
        <f>IFERROR('σ и σw, МПа'!Y163*$BH$2,"-")</f>
        <v>175.1</v>
      </c>
      <c r="AZ163" s="32">
        <f>IFERROR('σ и σw, МПа'!Z163*$BH$2,"-")</f>
        <v>175.1</v>
      </c>
      <c r="BA163" s="32">
        <f>IFERROR('σ и σw, МПа'!AA163*$BH$2,"-")</f>
        <v>166.6</v>
      </c>
      <c r="BB163" s="32" t="str">
        <f>IFERROR('σ и σw, МПа'!AB163*$BH$2,"-")</f>
        <v>-</v>
      </c>
      <c r="BC163" s="33" t="str">
        <f>IFERROR('σ и σw, МПа'!AC163*$BH$2,"-")</f>
        <v>-</v>
      </c>
    </row>
    <row r="164" spans="1:55" ht="25.5" x14ac:dyDescent="0.25">
      <c r="A164" s="10" t="str">
        <f>INDEX('Обработка исходного'!B:B,ROW($B$3)+4*(ROW($B164)-ROW($B$3)))</f>
        <v>Сталь легированная</v>
      </c>
      <c r="B164" s="47" t="str">
        <f>INDEX('Обработка исходного'!D:D,ROW($B$3)+4*(ROW($B164)-ROW($B$3)))</f>
        <v>12MX</v>
      </c>
      <c r="C164" s="27" t="str">
        <f>'Rp0,2, МПа'!C164</f>
        <v>Прутки, полосы толщиной или диаметром от 90 до 150 мм</v>
      </c>
      <c r="D164" s="31">
        <f>IFERROR('σ и σw, МПа'!D164*$BE$2,"-")</f>
        <v>156.66666666666666</v>
      </c>
      <c r="E164" s="32">
        <f>IFERROR('σ и σw, МПа'!E164*$BE$2,"-")</f>
        <v>156.66666666666666</v>
      </c>
      <c r="F164" s="32">
        <f>IFERROR('σ и σw, МПа'!F164*$BE$2,"-")</f>
        <v>154.61538461538461</v>
      </c>
      <c r="G164" s="32">
        <f>IFERROR('σ и σw, МПа'!G164*$BE$2,"-")</f>
        <v>154.61538461538461</v>
      </c>
      <c r="H164" s="32">
        <f>IFERROR('σ и σw, МПа'!H164*$BE$2,"-")</f>
        <v>150.66666666666666</v>
      </c>
      <c r="I164" s="32">
        <f>IFERROR('σ и σw, МПа'!I164*$BE$2,"-")</f>
        <v>147.30769230769229</v>
      </c>
      <c r="J164" s="32">
        <f>IFERROR('σ и σw, МПа'!J164*$BE$2,"-")</f>
        <v>144</v>
      </c>
      <c r="K164" s="32">
        <f>IFERROR('σ и σw, МПа'!K164*$BE$2,"-")</f>
        <v>137.33333333333334</v>
      </c>
      <c r="L164" s="32">
        <f>IFERROR('σ и σw, МПа'!L164*$BE$2,"-")</f>
        <v>130.66666666666666</v>
      </c>
      <c r="M164" s="32">
        <f>IFERROR('σ и σw, МПа'!M164*$BE$2,"-")</f>
        <v>120.76923076923076</v>
      </c>
      <c r="N164" s="32">
        <f>IFERROR('σ и σw, МПа'!N164*$BE$2,"-")</f>
        <v>105.76923076923076</v>
      </c>
      <c r="O164" s="32" t="str">
        <f>IFERROR('σ и σw, МПа'!O164*$BE$2,"-")</f>
        <v>-</v>
      </c>
      <c r="P164" s="33" t="str">
        <f>IFERROR('σ и σw, МПа'!P164*$BE$2,"-")</f>
        <v>-</v>
      </c>
      <c r="Q164" s="31">
        <f>IFERROR('σ и σw, МПа'!D164*$BF$2,"-")</f>
        <v>203.66666666666666</v>
      </c>
      <c r="R164" s="32">
        <f>IFERROR('σ и σw, МПа'!E164*$BF$2,"-")</f>
        <v>203.66666666666666</v>
      </c>
      <c r="S164" s="32">
        <f>IFERROR('σ и σw, МПа'!F164*$BF$2,"-")</f>
        <v>201</v>
      </c>
      <c r="T164" s="32">
        <f>IFERROR('σ и σw, МПа'!G164*$BF$2,"-")</f>
        <v>201</v>
      </c>
      <c r="U164" s="32">
        <f>IFERROR('σ и σw, МПа'!H164*$BF$2,"-")</f>
        <v>195.86666666666667</v>
      </c>
      <c r="V164" s="32">
        <f>IFERROR('σ и σw, МПа'!I164*$BF$2,"-")</f>
        <v>191.5</v>
      </c>
      <c r="W164" s="32">
        <f>IFERROR('σ и σw, МПа'!J164*$BF$2,"-")</f>
        <v>187.20000000000002</v>
      </c>
      <c r="X164" s="32">
        <f>IFERROR('σ и σw, МПа'!K164*$BF$2,"-")</f>
        <v>178.53333333333336</v>
      </c>
      <c r="Y164" s="32">
        <f>IFERROR('σ и σw, МПа'!L164*$BF$2,"-")</f>
        <v>169.86666666666667</v>
      </c>
      <c r="Z164" s="32">
        <f>IFERROR('σ и σw, МПа'!M164*$BF$2,"-")</f>
        <v>157</v>
      </c>
      <c r="AA164" s="32">
        <f>IFERROR('σ и σw, МПа'!N164*$BF$2,"-")</f>
        <v>137.5</v>
      </c>
      <c r="AB164" s="32" t="str">
        <f>IFERROR('σ и σw, МПа'!O164*$BF$2,"-")</f>
        <v>-</v>
      </c>
      <c r="AC164" s="33" t="str">
        <f>IFERROR('σ и σw, МПа'!P164*$BF$2,"-")</f>
        <v>-</v>
      </c>
      <c r="AD164" s="31">
        <f>IFERROR('σ и σw, МПа'!Q164*$BG$2,"-")</f>
        <v>152.75</v>
      </c>
      <c r="AE164" s="32">
        <f>IFERROR('σ и σw, МПа'!R164*$BG$2,"-")</f>
        <v>152.75</v>
      </c>
      <c r="AF164" s="32">
        <f>IFERROR('σ и σw, МПа'!S164*$BG$2,"-")</f>
        <v>152.75</v>
      </c>
      <c r="AG164" s="32">
        <f>IFERROR('σ и σw, МПа'!T164*$BG$2,"-")</f>
        <v>152.75</v>
      </c>
      <c r="AH164" s="32">
        <f>IFERROR('σ и σw, МПа'!U164*$BG$2,"-")</f>
        <v>146.9</v>
      </c>
      <c r="AI164" s="32">
        <f>IFERROR('σ и σw, МПа'!V164*$BG$2,"-")</f>
        <v>146.9</v>
      </c>
      <c r="AJ164" s="32">
        <f>IFERROR('σ и σw, МПа'!W164*$BG$2,"-")</f>
        <v>140.4</v>
      </c>
      <c r="AK164" s="32">
        <f>IFERROR('σ и σw, МПа'!X164*$BG$2,"-")</f>
        <v>133.9</v>
      </c>
      <c r="AL164" s="32">
        <f>IFERROR('σ и σw, МПа'!Y164*$BG$2,"-")</f>
        <v>127.4</v>
      </c>
      <c r="AM164" s="32">
        <f>IFERROR('σ и σw, МПа'!Z164*$BG$2,"-")</f>
        <v>120.9</v>
      </c>
      <c r="AN164" s="32">
        <f>IFERROR('σ и σw, МПа'!AA164*$BG$2,"-")</f>
        <v>115.05</v>
      </c>
      <c r="AO164" s="32" t="str">
        <f>IFERROR('σ и σw, МПа'!AB164*$BG$2,"-")</f>
        <v>-</v>
      </c>
      <c r="AP164" s="33" t="str">
        <f>IFERROR('σ и σw, МПа'!AC164*$BG$2,"-")</f>
        <v>-</v>
      </c>
      <c r="AQ164" s="31">
        <f>IFERROR('σ и σw, МПа'!Q164*$BH$2,"-")</f>
        <v>199.75</v>
      </c>
      <c r="AR164" s="32">
        <f>IFERROR('σ и σw, МПа'!R164*$BH$2,"-")</f>
        <v>199.75</v>
      </c>
      <c r="AS164" s="32">
        <f>IFERROR('σ и σw, МПа'!S164*$BH$2,"-")</f>
        <v>199.75</v>
      </c>
      <c r="AT164" s="32">
        <f>IFERROR('σ и σw, МПа'!T164*$BH$2,"-")</f>
        <v>199.75</v>
      </c>
      <c r="AU164" s="32">
        <f>IFERROR('σ и σw, МПа'!U164*$BH$2,"-")</f>
        <v>192.1</v>
      </c>
      <c r="AV164" s="32">
        <f>IFERROR('σ и σw, МПа'!V164*$BH$2,"-")</f>
        <v>192.1</v>
      </c>
      <c r="AW164" s="32">
        <f>IFERROR('σ и σw, МПа'!W164*$BH$2,"-")</f>
        <v>183.6</v>
      </c>
      <c r="AX164" s="32">
        <f>IFERROR('σ и σw, МПа'!X164*$BH$2,"-")</f>
        <v>175.1</v>
      </c>
      <c r="AY164" s="32">
        <f>IFERROR('σ и σw, МПа'!Y164*$BH$2,"-")</f>
        <v>166.6</v>
      </c>
      <c r="AZ164" s="32">
        <f>IFERROR('σ и σw, МПа'!Z164*$BH$2,"-")</f>
        <v>158.1</v>
      </c>
      <c r="BA164" s="32">
        <f>IFERROR('σ и σw, МПа'!AA164*$BH$2,"-")</f>
        <v>150.44999999999999</v>
      </c>
      <c r="BB164" s="32" t="str">
        <f>IFERROR('σ и σw, МПа'!AB164*$BH$2,"-")</f>
        <v>-</v>
      </c>
      <c r="BC164" s="33" t="str">
        <f>IFERROR('σ и σw, МПа'!AC164*$BH$2,"-")</f>
        <v>-</v>
      </c>
    </row>
    <row r="165" spans="1:55" ht="25.5" x14ac:dyDescent="0.25">
      <c r="A165" s="10" t="str">
        <f>INDEX('Обработка исходного'!B:B,ROW($B$3)+4*(ROW($B165)-ROW($B$3)))</f>
        <v>Сталь легированная</v>
      </c>
      <c r="B165" s="47" t="str">
        <f>INDEX('Обработка исходного'!D:D,ROW($B$3)+4*(ROW($B165)-ROW($B$3)))</f>
        <v>12MX</v>
      </c>
      <c r="C165" s="27" t="str">
        <f>'Rp0,2, МПа'!C165</f>
        <v>Прутки, полосы толщиной или диаметром от 150 до 200 мм</v>
      </c>
      <c r="D165" s="31">
        <f>IFERROR('σ и σw, МПа'!D165*$BE$2,"-")</f>
        <v>156.66666666666666</v>
      </c>
      <c r="E165" s="32">
        <f>IFERROR('σ и σw, МПа'!E165*$BE$2,"-")</f>
        <v>156.66666666666666</v>
      </c>
      <c r="F165" s="32">
        <f>IFERROR('σ и σw, МПа'!F165*$BE$2,"-")</f>
        <v>154.61538461538461</v>
      </c>
      <c r="G165" s="32">
        <f>IFERROR('σ и σw, МПа'!G165*$BE$2,"-")</f>
        <v>154.61538461538461</v>
      </c>
      <c r="H165" s="32">
        <f>IFERROR('σ и σw, МПа'!H165*$BE$2,"-")</f>
        <v>150.66666666666666</v>
      </c>
      <c r="I165" s="32">
        <f>IFERROR('σ и σw, МПа'!I165*$BE$2,"-")</f>
        <v>147.30769230769229</v>
      </c>
      <c r="J165" s="32">
        <f>IFERROR('σ и σw, МПа'!J165*$BE$2,"-")</f>
        <v>144</v>
      </c>
      <c r="K165" s="32">
        <f>IFERROR('σ и σw, МПа'!K165*$BE$2,"-")</f>
        <v>137.33333333333334</v>
      </c>
      <c r="L165" s="32">
        <f>IFERROR('σ и σw, МПа'!L165*$BE$2,"-")</f>
        <v>130.66666666666666</v>
      </c>
      <c r="M165" s="32">
        <f>IFERROR('σ и σw, МПа'!M165*$BE$2,"-")</f>
        <v>120.76923076923076</v>
      </c>
      <c r="N165" s="32">
        <f>IFERROR('σ и σw, МПа'!N165*$BE$2,"-")</f>
        <v>105.76923076923076</v>
      </c>
      <c r="O165" s="32" t="str">
        <f>IFERROR('σ и σw, МПа'!O165*$BE$2,"-")</f>
        <v>-</v>
      </c>
      <c r="P165" s="33" t="str">
        <f>IFERROR('σ и σw, МПа'!P165*$BE$2,"-")</f>
        <v>-</v>
      </c>
      <c r="Q165" s="31">
        <f>IFERROR('σ и σw, МПа'!D165*$BF$2,"-")</f>
        <v>203.66666666666666</v>
      </c>
      <c r="R165" s="32">
        <f>IFERROR('σ и σw, МПа'!E165*$BF$2,"-")</f>
        <v>203.66666666666666</v>
      </c>
      <c r="S165" s="32">
        <f>IFERROR('σ и σw, МПа'!F165*$BF$2,"-")</f>
        <v>201</v>
      </c>
      <c r="T165" s="32">
        <f>IFERROR('σ и σw, МПа'!G165*$BF$2,"-")</f>
        <v>201</v>
      </c>
      <c r="U165" s="32">
        <f>IFERROR('σ и σw, МПа'!H165*$BF$2,"-")</f>
        <v>195.86666666666667</v>
      </c>
      <c r="V165" s="32">
        <f>IFERROR('σ и σw, МПа'!I165*$BF$2,"-")</f>
        <v>191.5</v>
      </c>
      <c r="W165" s="32">
        <f>IFERROR('σ и σw, МПа'!J165*$BF$2,"-")</f>
        <v>187.20000000000002</v>
      </c>
      <c r="X165" s="32">
        <f>IFERROR('σ и σw, МПа'!K165*$BF$2,"-")</f>
        <v>178.53333333333336</v>
      </c>
      <c r="Y165" s="32">
        <f>IFERROR('σ и σw, МПа'!L165*$BF$2,"-")</f>
        <v>169.86666666666667</v>
      </c>
      <c r="Z165" s="32">
        <f>IFERROR('σ и σw, МПа'!M165*$BF$2,"-")</f>
        <v>157</v>
      </c>
      <c r="AA165" s="32">
        <f>IFERROR('σ и σw, МПа'!N165*$BF$2,"-")</f>
        <v>137.5</v>
      </c>
      <c r="AB165" s="32" t="str">
        <f>IFERROR('σ и σw, МПа'!O165*$BF$2,"-")</f>
        <v>-</v>
      </c>
      <c r="AC165" s="33" t="str">
        <f>IFERROR('σ и σw, МПа'!P165*$BF$2,"-")</f>
        <v>-</v>
      </c>
      <c r="AD165" s="31">
        <f>IFERROR('σ и σw, МПа'!Q165*$BG$2,"-")</f>
        <v>152.75</v>
      </c>
      <c r="AE165" s="32">
        <f>IFERROR('σ и σw, МПа'!R165*$BG$2,"-")</f>
        <v>152.75</v>
      </c>
      <c r="AF165" s="32">
        <f>IFERROR('σ и σw, МПа'!S165*$BG$2,"-")</f>
        <v>152.75</v>
      </c>
      <c r="AG165" s="32">
        <f>IFERROR('σ и σw, МПа'!T165*$BG$2,"-")</f>
        <v>152.75</v>
      </c>
      <c r="AH165" s="32">
        <f>IFERROR('σ и σw, МПа'!U165*$BG$2,"-")</f>
        <v>146.9</v>
      </c>
      <c r="AI165" s="32">
        <f>IFERROR('σ и σw, МПа'!V165*$BG$2,"-")</f>
        <v>146.9</v>
      </c>
      <c r="AJ165" s="32">
        <f>IFERROR('σ и σw, МПа'!W165*$BG$2,"-")</f>
        <v>140.4</v>
      </c>
      <c r="AK165" s="32">
        <f>IFERROR('σ и σw, МПа'!X165*$BG$2,"-")</f>
        <v>133.9</v>
      </c>
      <c r="AL165" s="32">
        <f>IFERROR('σ и σw, МПа'!Y165*$BG$2,"-")</f>
        <v>127.4</v>
      </c>
      <c r="AM165" s="32">
        <f>IFERROR('σ и σw, МПа'!Z165*$BG$2,"-")</f>
        <v>120.9</v>
      </c>
      <c r="AN165" s="32">
        <f>IFERROR('σ и σw, МПа'!AA165*$BG$2,"-")</f>
        <v>115.05</v>
      </c>
      <c r="AO165" s="32" t="str">
        <f>IFERROR('σ и σw, МПа'!AB165*$BG$2,"-")</f>
        <v>-</v>
      </c>
      <c r="AP165" s="33" t="str">
        <f>IFERROR('σ и σw, МПа'!AC165*$BG$2,"-")</f>
        <v>-</v>
      </c>
      <c r="AQ165" s="31">
        <f>IFERROR('σ и σw, МПа'!Q165*$BH$2,"-")</f>
        <v>199.75</v>
      </c>
      <c r="AR165" s="32">
        <f>IFERROR('σ и σw, МПа'!R165*$BH$2,"-")</f>
        <v>199.75</v>
      </c>
      <c r="AS165" s="32">
        <f>IFERROR('σ и σw, МПа'!S165*$BH$2,"-")</f>
        <v>199.75</v>
      </c>
      <c r="AT165" s="32">
        <f>IFERROR('σ и σw, МПа'!T165*$BH$2,"-")</f>
        <v>199.75</v>
      </c>
      <c r="AU165" s="32">
        <f>IFERROR('σ и σw, МПа'!U165*$BH$2,"-")</f>
        <v>192.1</v>
      </c>
      <c r="AV165" s="32">
        <f>IFERROR('σ и σw, МПа'!V165*$BH$2,"-")</f>
        <v>192.1</v>
      </c>
      <c r="AW165" s="32">
        <f>IFERROR('σ и σw, МПа'!W165*$BH$2,"-")</f>
        <v>183.6</v>
      </c>
      <c r="AX165" s="32">
        <f>IFERROR('σ и σw, МПа'!X165*$BH$2,"-")</f>
        <v>175.1</v>
      </c>
      <c r="AY165" s="32">
        <f>IFERROR('σ и σw, МПа'!Y165*$BH$2,"-")</f>
        <v>166.6</v>
      </c>
      <c r="AZ165" s="32">
        <f>IFERROR('σ и σw, МПа'!Z165*$BH$2,"-")</f>
        <v>158.1</v>
      </c>
      <c r="BA165" s="32">
        <f>IFERROR('σ и σw, МПа'!AA165*$BH$2,"-")</f>
        <v>150.44999999999999</v>
      </c>
      <c r="BB165" s="32" t="str">
        <f>IFERROR('σ и σw, МПа'!AB165*$BH$2,"-")</f>
        <v>-</v>
      </c>
      <c r="BC165" s="33" t="str">
        <f>IFERROR('σ и σw, МПа'!AC165*$BH$2,"-")</f>
        <v>-</v>
      </c>
    </row>
    <row r="166" spans="1:55" x14ac:dyDescent="0.25">
      <c r="A166" s="10" t="str">
        <f>INDEX('Обработка исходного'!B:B,ROW($B$3)+4*(ROW($B166)-ROW($B$3)))</f>
        <v>Сталь легированная</v>
      </c>
      <c r="B166" s="47" t="str">
        <f>INDEX('Обработка исходного'!D:D,ROW($B$3)+4*(ROW($B166)-ROW($B$3)))</f>
        <v>12МХ</v>
      </c>
      <c r="C166" s="27" t="str">
        <f>'Rp0,2, МПа'!C166</f>
        <v>Листы толщиной от 4 до 6 мм</v>
      </c>
      <c r="D166" s="31">
        <f>IFERROR('σ и σw, МПа'!D166*$BE$2,"-")</f>
        <v>156.66666666666666</v>
      </c>
      <c r="E166" s="32">
        <f>IFERROR('σ и σw, МПа'!E166*$BE$2,"-")</f>
        <v>156.66666666666666</v>
      </c>
      <c r="F166" s="32">
        <f>IFERROR('σ и σw, МПа'!F166*$BE$2,"-")</f>
        <v>156.66666666666666</v>
      </c>
      <c r="G166" s="32">
        <f>IFERROR('σ и σw, МПа'!G166*$BE$2,"-")</f>
        <v>156.66666666666666</v>
      </c>
      <c r="H166" s="32">
        <f>IFERROR('σ и σw, МПа'!H166*$BE$2,"-")</f>
        <v>150.66666666666666</v>
      </c>
      <c r="I166" s="32">
        <f>IFERROR('σ и σw, МПа'!I166*$BE$2,"-")</f>
        <v>150.66666666666666</v>
      </c>
      <c r="J166" s="32">
        <f>IFERROR('σ и σw, МПа'!J166*$BE$2,"-")</f>
        <v>144</v>
      </c>
      <c r="K166" s="32">
        <f>IFERROR('σ и σw, МПа'!K166*$BE$2,"-")</f>
        <v>137.33333333333334</v>
      </c>
      <c r="L166" s="32">
        <f>IFERROR('σ и σw, МПа'!L166*$BE$2,"-")</f>
        <v>130.66666666666666</v>
      </c>
      <c r="M166" s="32">
        <f>IFERROR('σ и σw, МПа'!M166*$BE$2,"-")</f>
        <v>124</v>
      </c>
      <c r="N166" s="32">
        <f>IFERROR('σ и σw, МПа'!N166*$BE$2,"-")</f>
        <v>113.07692307692307</v>
      </c>
      <c r="O166" s="32" t="str">
        <f>IFERROR('σ и σw, МПа'!O166*$BE$2,"-")</f>
        <v>-</v>
      </c>
      <c r="P166" s="33" t="str">
        <f>IFERROR('σ и σw, МПа'!P166*$BE$2,"-")</f>
        <v>-</v>
      </c>
      <c r="Q166" s="31">
        <f>IFERROR('σ и σw, МПа'!D166*$BF$2,"-")</f>
        <v>203.66666666666666</v>
      </c>
      <c r="R166" s="32">
        <f>IFERROR('σ и σw, МПа'!E166*$BF$2,"-")</f>
        <v>203.66666666666666</v>
      </c>
      <c r="S166" s="32">
        <f>IFERROR('σ и σw, МПа'!F166*$BF$2,"-")</f>
        <v>203.66666666666666</v>
      </c>
      <c r="T166" s="32">
        <f>IFERROR('σ и σw, МПа'!G166*$BF$2,"-")</f>
        <v>203.66666666666666</v>
      </c>
      <c r="U166" s="32">
        <f>IFERROR('σ и σw, МПа'!H166*$BF$2,"-")</f>
        <v>195.86666666666667</v>
      </c>
      <c r="V166" s="32">
        <f>IFERROR('σ и σw, МПа'!I166*$BF$2,"-")</f>
        <v>195.86666666666667</v>
      </c>
      <c r="W166" s="32">
        <f>IFERROR('σ и σw, МПа'!J166*$BF$2,"-")</f>
        <v>187.20000000000002</v>
      </c>
      <c r="X166" s="32">
        <f>IFERROR('σ и σw, МПа'!K166*$BF$2,"-")</f>
        <v>178.53333333333336</v>
      </c>
      <c r="Y166" s="32">
        <f>IFERROR('σ и σw, МПа'!L166*$BF$2,"-")</f>
        <v>169.86666666666667</v>
      </c>
      <c r="Z166" s="32">
        <f>IFERROR('σ и σw, МПа'!M166*$BF$2,"-")</f>
        <v>161.20000000000002</v>
      </c>
      <c r="AA166" s="32">
        <f>IFERROR('σ и σw, МПа'!N166*$BF$2,"-")</f>
        <v>147</v>
      </c>
      <c r="AB166" s="32" t="str">
        <f>IFERROR('σ и σw, МПа'!O166*$BF$2,"-")</f>
        <v>-</v>
      </c>
      <c r="AC166" s="33" t="str">
        <f>IFERROR('σ и σw, МПа'!P166*$BF$2,"-")</f>
        <v>-</v>
      </c>
      <c r="AD166" s="31">
        <f>IFERROR('σ и σw, МПа'!Q166*$BG$2,"-")</f>
        <v>152.75</v>
      </c>
      <c r="AE166" s="32">
        <f>IFERROR('σ и σw, МПа'!R166*$BG$2,"-")</f>
        <v>152.75</v>
      </c>
      <c r="AF166" s="32">
        <f>IFERROR('σ и σw, МПа'!S166*$BG$2,"-")</f>
        <v>152.75</v>
      </c>
      <c r="AG166" s="32">
        <f>IFERROR('σ и σw, МПа'!T166*$BG$2,"-")</f>
        <v>152.75</v>
      </c>
      <c r="AH166" s="32">
        <f>IFERROR('σ и σw, МПа'!U166*$BG$2,"-")</f>
        <v>146.9</v>
      </c>
      <c r="AI166" s="32">
        <f>IFERROR('σ и σw, МПа'!V166*$BG$2,"-")</f>
        <v>146.9</v>
      </c>
      <c r="AJ166" s="32">
        <f>IFERROR('σ и σw, МПа'!W166*$BG$2,"-")</f>
        <v>140.4</v>
      </c>
      <c r="AK166" s="32">
        <f>IFERROR('σ и σw, МПа'!X166*$BG$2,"-")</f>
        <v>133.9</v>
      </c>
      <c r="AL166" s="32">
        <f>IFERROR('σ и σw, МПа'!Y166*$BG$2,"-")</f>
        <v>127.4</v>
      </c>
      <c r="AM166" s="32">
        <f>IFERROR('σ и σw, МПа'!Z166*$BG$2,"-")</f>
        <v>120.9</v>
      </c>
      <c r="AN166" s="32">
        <f>IFERROR('σ и σw, МПа'!AA166*$BG$2,"-")</f>
        <v>115.05</v>
      </c>
      <c r="AO166" s="32" t="str">
        <f>IFERROR('σ и σw, МПа'!AB166*$BG$2,"-")</f>
        <v>-</v>
      </c>
      <c r="AP166" s="33" t="str">
        <f>IFERROR('σ и σw, МПа'!AC166*$BG$2,"-")</f>
        <v>-</v>
      </c>
      <c r="AQ166" s="31">
        <f>IFERROR('σ и σw, МПа'!Q166*$BH$2,"-")</f>
        <v>199.75</v>
      </c>
      <c r="AR166" s="32">
        <f>IFERROR('σ и σw, МПа'!R166*$BH$2,"-")</f>
        <v>199.75</v>
      </c>
      <c r="AS166" s="32">
        <f>IFERROR('σ и σw, МПа'!S166*$BH$2,"-")</f>
        <v>199.75</v>
      </c>
      <c r="AT166" s="32">
        <f>IFERROR('σ и σw, МПа'!T166*$BH$2,"-")</f>
        <v>199.75</v>
      </c>
      <c r="AU166" s="32">
        <f>IFERROR('σ и σw, МПа'!U166*$BH$2,"-")</f>
        <v>192.1</v>
      </c>
      <c r="AV166" s="32">
        <f>IFERROR('σ и σw, МПа'!V166*$BH$2,"-")</f>
        <v>192.1</v>
      </c>
      <c r="AW166" s="32">
        <f>IFERROR('σ и σw, МПа'!W166*$BH$2,"-")</f>
        <v>183.6</v>
      </c>
      <c r="AX166" s="32">
        <f>IFERROR('σ и σw, МПа'!X166*$BH$2,"-")</f>
        <v>175.1</v>
      </c>
      <c r="AY166" s="32">
        <f>IFERROR('σ и σw, МПа'!Y166*$BH$2,"-")</f>
        <v>166.6</v>
      </c>
      <c r="AZ166" s="32">
        <f>IFERROR('σ и σw, МПа'!Z166*$BH$2,"-")</f>
        <v>158.1</v>
      </c>
      <c r="BA166" s="32">
        <f>IFERROR('σ и σw, МПа'!AA166*$BH$2,"-")</f>
        <v>150.44999999999999</v>
      </c>
      <c r="BB166" s="32" t="str">
        <f>IFERROR('σ и σw, МПа'!AB166*$BH$2,"-")</f>
        <v>-</v>
      </c>
      <c r="BC166" s="33" t="str">
        <f>IFERROR('σ и σw, МПа'!AC166*$BH$2,"-")</f>
        <v>-</v>
      </c>
    </row>
    <row r="167" spans="1:55" x14ac:dyDescent="0.25">
      <c r="A167" s="10" t="str">
        <f>INDEX('Обработка исходного'!B:B,ROW($B$3)+4*(ROW($B167)-ROW($B$3)))</f>
        <v>Сталь легированная</v>
      </c>
      <c r="B167" s="47" t="str">
        <f>INDEX('Обработка исходного'!D:D,ROW($B$3)+4*(ROW($B167)-ROW($B$3)))</f>
        <v>12МХ</v>
      </c>
      <c r="C167" s="27" t="str">
        <f>'Rp0,2, МПа'!C167</f>
        <v>Листы толщиной от 20 до 60 мм</v>
      </c>
      <c r="D167" s="31">
        <f>IFERROR('σ и σw, МПа'!D167*$BE$2,"-")</f>
        <v>156.66666666666666</v>
      </c>
      <c r="E167" s="32">
        <f>IFERROR('σ и σw, МПа'!E167*$BE$2,"-")</f>
        <v>156.66666666666666</v>
      </c>
      <c r="F167" s="32">
        <f>IFERROR('σ и σw, МПа'!F167*$BE$2,"-")</f>
        <v>156.66666666666666</v>
      </c>
      <c r="G167" s="32">
        <f>IFERROR('σ и σw, МПа'!G167*$BE$2,"-")</f>
        <v>156.66666666666666</v>
      </c>
      <c r="H167" s="32">
        <f>IFERROR('σ и σw, МПа'!H167*$BE$2,"-")</f>
        <v>150.66666666666666</v>
      </c>
      <c r="I167" s="32">
        <f>IFERROR('σ и σw, МПа'!I167*$BE$2,"-")</f>
        <v>150.66666666666666</v>
      </c>
      <c r="J167" s="32">
        <f>IFERROR('σ и σw, МПа'!J167*$BE$2,"-")</f>
        <v>144</v>
      </c>
      <c r="K167" s="32">
        <f>IFERROR('σ и σw, МПа'!K167*$BE$2,"-")</f>
        <v>137.33333333333334</v>
      </c>
      <c r="L167" s="32">
        <f>IFERROR('σ и σw, МПа'!L167*$BE$2,"-")</f>
        <v>130.66666666666666</v>
      </c>
      <c r="M167" s="32">
        <f>IFERROR('σ и σw, МПа'!M167*$BE$2,"-")</f>
        <v>124</v>
      </c>
      <c r="N167" s="32">
        <f>IFERROR('σ и σw, МПа'!N167*$BE$2,"-")</f>
        <v>113.07692307692307</v>
      </c>
      <c r="O167" s="32" t="str">
        <f>IFERROR('σ и σw, МПа'!O167*$BE$2,"-")</f>
        <v>-</v>
      </c>
      <c r="P167" s="33" t="str">
        <f>IFERROR('σ и σw, МПа'!P167*$BE$2,"-")</f>
        <v>-</v>
      </c>
      <c r="Q167" s="31">
        <f>IFERROR('σ и σw, МПа'!D167*$BF$2,"-")</f>
        <v>203.66666666666666</v>
      </c>
      <c r="R167" s="32">
        <f>IFERROR('σ и σw, МПа'!E167*$BF$2,"-")</f>
        <v>203.66666666666666</v>
      </c>
      <c r="S167" s="32">
        <f>IFERROR('σ и σw, МПа'!F167*$BF$2,"-")</f>
        <v>203.66666666666666</v>
      </c>
      <c r="T167" s="32">
        <f>IFERROR('σ и σw, МПа'!G167*$BF$2,"-")</f>
        <v>203.66666666666666</v>
      </c>
      <c r="U167" s="32">
        <f>IFERROR('σ и σw, МПа'!H167*$BF$2,"-")</f>
        <v>195.86666666666667</v>
      </c>
      <c r="V167" s="32">
        <f>IFERROR('σ и σw, МПа'!I167*$BF$2,"-")</f>
        <v>195.86666666666667</v>
      </c>
      <c r="W167" s="32">
        <f>IFERROR('σ и σw, МПа'!J167*$BF$2,"-")</f>
        <v>187.20000000000002</v>
      </c>
      <c r="X167" s="32">
        <f>IFERROR('σ и σw, МПа'!K167*$BF$2,"-")</f>
        <v>178.53333333333336</v>
      </c>
      <c r="Y167" s="32">
        <f>IFERROR('σ и σw, МПа'!L167*$BF$2,"-")</f>
        <v>169.86666666666667</v>
      </c>
      <c r="Z167" s="32">
        <f>IFERROR('σ и σw, МПа'!M167*$BF$2,"-")</f>
        <v>161.20000000000002</v>
      </c>
      <c r="AA167" s="32">
        <f>IFERROR('σ и σw, МПа'!N167*$BF$2,"-")</f>
        <v>147</v>
      </c>
      <c r="AB167" s="32" t="str">
        <f>IFERROR('σ и σw, МПа'!O167*$BF$2,"-")</f>
        <v>-</v>
      </c>
      <c r="AC167" s="33" t="str">
        <f>IFERROR('σ и σw, МПа'!P167*$BF$2,"-")</f>
        <v>-</v>
      </c>
      <c r="AD167" s="31">
        <f>IFERROR('σ и σw, МПа'!Q167*$BG$2,"-")</f>
        <v>152.75</v>
      </c>
      <c r="AE167" s="32">
        <f>IFERROR('σ и σw, МПа'!R167*$BG$2,"-")</f>
        <v>152.75</v>
      </c>
      <c r="AF167" s="32">
        <f>IFERROR('σ и σw, МПа'!S167*$BG$2,"-")</f>
        <v>152.75</v>
      </c>
      <c r="AG167" s="32">
        <f>IFERROR('σ и σw, МПа'!T167*$BG$2,"-")</f>
        <v>152.75</v>
      </c>
      <c r="AH167" s="32">
        <f>IFERROR('σ и σw, МПа'!U167*$BG$2,"-")</f>
        <v>146.9</v>
      </c>
      <c r="AI167" s="32">
        <f>IFERROR('σ и σw, МПа'!V167*$BG$2,"-")</f>
        <v>146.9</v>
      </c>
      <c r="AJ167" s="32">
        <f>IFERROR('σ и σw, МПа'!W167*$BG$2,"-")</f>
        <v>140.4</v>
      </c>
      <c r="AK167" s="32">
        <f>IFERROR('σ и σw, МПа'!X167*$BG$2,"-")</f>
        <v>133.9</v>
      </c>
      <c r="AL167" s="32">
        <f>IFERROR('σ и σw, МПа'!Y167*$BG$2,"-")</f>
        <v>127.4</v>
      </c>
      <c r="AM167" s="32">
        <f>IFERROR('σ и σw, МПа'!Z167*$BG$2,"-")</f>
        <v>120.9</v>
      </c>
      <c r="AN167" s="32">
        <f>IFERROR('σ и σw, МПа'!AA167*$BG$2,"-")</f>
        <v>115.05</v>
      </c>
      <c r="AO167" s="32" t="str">
        <f>IFERROR('σ и σw, МПа'!AB167*$BG$2,"-")</f>
        <v>-</v>
      </c>
      <c r="AP167" s="33" t="str">
        <f>IFERROR('σ и σw, МПа'!AC167*$BG$2,"-")</f>
        <v>-</v>
      </c>
      <c r="AQ167" s="31">
        <f>IFERROR('σ и σw, МПа'!Q167*$BH$2,"-")</f>
        <v>199.75</v>
      </c>
      <c r="AR167" s="32">
        <f>IFERROR('σ и σw, МПа'!R167*$BH$2,"-")</f>
        <v>199.75</v>
      </c>
      <c r="AS167" s="32">
        <f>IFERROR('σ и σw, МПа'!S167*$BH$2,"-")</f>
        <v>199.75</v>
      </c>
      <c r="AT167" s="32">
        <f>IFERROR('σ и σw, МПа'!T167*$BH$2,"-")</f>
        <v>199.75</v>
      </c>
      <c r="AU167" s="32">
        <f>IFERROR('σ и σw, МПа'!U167*$BH$2,"-")</f>
        <v>192.1</v>
      </c>
      <c r="AV167" s="32">
        <f>IFERROR('σ и σw, МПа'!V167*$BH$2,"-")</f>
        <v>192.1</v>
      </c>
      <c r="AW167" s="32">
        <f>IFERROR('σ и σw, МПа'!W167*$BH$2,"-")</f>
        <v>183.6</v>
      </c>
      <c r="AX167" s="32">
        <f>IFERROR('σ и σw, МПа'!X167*$BH$2,"-")</f>
        <v>175.1</v>
      </c>
      <c r="AY167" s="32">
        <f>IFERROR('σ и σw, МПа'!Y167*$BH$2,"-")</f>
        <v>166.6</v>
      </c>
      <c r="AZ167" s="32">
        <f>IFERROR('σ и σw, МПа'!Z167*$BH$2,"-")</f>
        <v>158.1</v>
      </c>
      <c r="BA167" s="32">
        <f>IFERROR('σ и σw, МПа'!AA167*$BH$2,"-")</f>
        <v>150.44999999999999</v>
      </c>
      <c r="BB167" s="32" t="str">
        <f>IFERROR('σ и σw, МПа'!AB167*$BH$2,"-")</f>
        <v>-</v>
      </c>
      <c r="BC167" s="33" t="str">
        <f>IFERROR('σ и σw, МПа'!AC167*$BH$2,"-")</f>
        <v>-</v>
      </c>
    </row>
    <row r="168" spans="1:55" x14ac:dyDescent="0.25">
      <c r="A168" s="10" t="str">
        <f>INDEX('Обработка исходного'!B:B,ROW($B$3)+4*(ROW($B168)-ROW($B$3)))</f>
        <v>Сталь легированная</v>
      </c>
      <c r="B168" s="47" t="str">
        <f>INDEX('Обработка исходного'!D:D,ROW($B$3)+4*(ROW($B168)-ROW($B$3)))</f>
        <v>30ХГСА</v>
      </c>
      <c r="C168" s="27" t="str">
        <f>'Rp0,2, МПа'!C168</f>
        <v>Поковки диаметром от 50 до 100 мм, КП440*</v>
      </c>
      <c r="D168" s="31">
        <f>IFERROR('σ и σw, МПа'!D168*$BE$2,"-")</f>
        <v>244.23076923076923</v>
      </c>
      <c r="E168" s="32">
        <f>IFERROR('σ и σw, МПа'!E168*$BE$2,"-")</f>
        <v>241.53846153846152</v>
      </c>
      <c r="F168" s="32">
        <f>IFERROR('σ и σw, МПа'!F168*$BE$2,"-")</f>
        <v>233.84615384615384</v>
      </c>
      <c r="G168" s="32">
        <f>IFERROR('σ и σw, МПа'!G168*$BE$2,"-")</f>
        <v>230</v>
      </c>
      <c r="H168" s="32" t="str">
        <f>IFERROR('σ и σw, МПа'!H168*$BE$2,"-")</f>
        <v>-</v>
      </c>
      <c r="I168" s="32" t="str">
        <f>IFERROR('σ и σw, МПа'!I168*$BE$2,"-")</f>
        <v>-</v>
      </c>
      <c r="J168" s="32" t="str">
        <f>IFERROR('σ и σw, МПа'!J168*$BE$2,"-")</f>
        <v>-</v>
      </c>
      <c r="K168" s="32" t="str">
        <f>IFERROR('σ и σw, МПа'!K168*$BE$2,"-")</f>
        <v>-</v>
      </c>
      <c r="L168" s="32" t="str">
        <f>IFERROR('σ и σw, МПа'!L168*$BE$2,"-")</f>
        <v>-</v>
      </c>
      <c r="M168" s="32" t="str">
        <f>IFERROR('σ и σw, МПа'!M168*$BE$2,"-")</f>
        <v>-</v>
      </c>
      <c r="N168" s="32" t="str">
        <f>IFERROR('σ и σw, МПа'!N168*$BE$2,"-")</f>
        <v>-</v>
      </c>
      <c r="O168" s="32" t="str">
        <f>IFERROR('σ и σw, МПа'!O168*$BE$2,"-")</f>
        <v>-</v>
      </c>
      <c r="P168" s="33" t="str">
        <f>IFERROR('σ и σw, МПа'!P168*$BE$2,"-")</f>
        <v>-</v>
      </c>
      <c r="Q168" s="31">
        <f>IFERROR('σ и σw, МПа'!D168*$BF$2,"-")</f>
        <v>317.5</v>
      </c>
      <c r="R168" s="32">
        <f>IFERROR('σ и σw, МПа'!E168*$BF$2,"-")</f>
        <v>314</v>
      </c>
      <c r="S168" s="32">
        <f>IFERROR('σ и σw, МПа'!F168*$BF$2,"-")</f>
        <v>304</v>
      </c>
      <c r="T168" s="32">
        <f>IFERROR('σ и σw, МПа'!G168*$BF$2,"-")</f>
        <v>299</v>
      </c>
      <c r="U168" s="32" t="str">
        <f>IFERROR('σ и σw, МПа'!H168*$BF$2,"-")</f>
        <v>-</v>
      </c>
      <c r="V168" s="32" t="str">
        <f>IFERROR('σ и σw, МПа'!I168*$BF$2,"-")</f>
        <v>-</v>
      </c>
      <c r="W168" s="32" t="str">
        <f>IFERROR('σ и σw, МПа'!J168*$BF$2,"-")</f>
        <v>-</v>
      </c>
      <c r="X168" s="32" t="str">
        <f>IFERROR('σ и σw, МПа'!K168*$BF$2,"-")</f>
        <v>-</v>
      </c>
      <c r="Y168" s="32" t="str">
        <f>IFERROR('σ и σw, МПа'!L168*$BF$2,"-")</f>
        <v>-</v>
      </c>
      <c r="Z168" s="32" t="str">
        <f>IFERROR('σ и σw, МПа'!M168*$BF$2,"-")</f>
        <v>-</v>
      </c>
      <c r="AA168" s="32" t="str">
        <f>IFERROR('σ и σw, МПа'!N168*$BF$2,"-")</f>
        <v>-</v>
      </c>
      <c r="AB168" s="32" t="str">
        <f>IFERROR('σ и σw, МПа'!O168*$BF$2,"-")</f>
        <v>-</v>
      </c>
      <c r="AC168" s="33" t="str">
        <f>IFERROR('σ и σw, МПа'!P168*$BF$2,"-")</f>
        <v>-</v>
      </c>
      <c r="AD168" s="31">
        <f>IFERROR('σ и σw, МПа'!Q168*$BG$2,"-")</f>
        <v>286</v>
      </c>
      <c r="AE168" s="32">
        <f>IFERROR('σ и σw, МПа'!R168*$BG$2,"-")</f>
        <v>286</v>
      </c>
      <c r="AF168" s="32">
        <f>IFERROR('σ и σw, МПа'!S168*$BG$2,"-")</f>
        <v>274.3</v>
      </c>
      <c r="AG168" s="32">
        <f>IFERROR('σ и σw, МПа'!T168*$BG$2,"-")</f>
        <v>261.3</v>
      </c>
      <c r="AH168" s="32" t="str">
        <f>IFERROR('σ и σw, МПа'!U168*$BG$2,"-")</f>
        <v>-</v>
      </c>
      <c r="AI168" s="32" t="str">
        <f>IFERROR('σ и σw, МПа'!V168*$BG$2,"-")</f>
        <v>-</v>
      </c>
      <c r="AJ168" s="32" t="str">
        <f>IFERROR('σ и σw, МПа'!W168*$BG$2,"-")</f>
        <v>-</v>
      </c>
      <c r="AK168" s="32" t="str">
        <f>IFERROR('σ и σw, МПа'!X168*$BG$2,"-")</f>
        <v>-</v>
      </c>
      <c r="AL168" s="32" t="str">
        <f>IFERROR('σ и σw, МПа'!Y168*$BG$2,"-")</f>
        <v>-</v>
      </c>
      <c r="AM168" s="32" t="str">
        <f>IFERROR('σ и σw, МПа'!Z168*$BG$2,"-")</f>
        <v>-</v>
      </c>
      <c r="AN168" s="32" t="str">
        <f>IFERROR('σ и σw, МПа'!AA168*$BG$2,"-")</f>
        <v>-</v>
      </c>
      <c r="AO168" s="32" t="str">
        <f>IFERROR('σ и σw, МПа'!AB168*$BG$2,"-")</f>
        <v>-</v>
      </c>
      <c r="AP168" s="33" t="str">
        <f>IFERROR('σ и σw, МПа'!AC168*$BG$2,"-")</f>
        <v>-</v>
      </c>
      <c r="AQ168" s="31">
        <f>IFERROR('σ и σw, МПа'!Q168*$BH$2,"-")</f>
        <v>374</v>
      </c>
      <c r="AR168" s="32">
        <f>IFERROR('σ и σw, МПа'!R168*$BH$2,"-")</f>
        <v>374</v>
      </c>
      <c r="AS168" s="32">
        <f>IFERROR('σ и σw, МПа'!S168*$BH$2,"-")</f>
        <v>358.7</v>
      </c>
      <c r="AT168" s="32">
        <f>IFERROR('σ и σw, МПа'!T168*$BH$2,"-")</f>
        <v>341.7</v>
      </c>
      <c r="AU168" s="32" t="str">
        <f>IFERROR('σ и σw, МПа'!U168*$BH$2,"-")</f>
        <v>-</v>
      </c>
      <c r="AV168" s="32" t="str">
        <f>IFERROR('σ и σw, МПа'!V168*$BH$2,"-")</f>
        <v>-</v>
      </c>
      <c r="AW168" s="32" t="str">
        <f>IFERROR('σ и σw, МПа'!W168*$BH$2,"-")</f>
        <v>-</v>
      </c>
      <c r="AX168" s="32" t="str">
        <f>IFERROR('σ и σw, МПа'!X168*$BH$2,"-")</f>
        <v>-</v>
      </c>
      <c r="AY168" s="32" t="str">
        <f>IFERROR('σ и σw, МПа'!Y168*$BH$2,"-")</f>
        <v>-</v>
      </c>
      <c r="AZ168" s="32" t="str">
        <f>IFERROR('σ и σw, МПа'!Z168*$BH$2,"-")</f>
        <v>-</v>
      </c>
      <c r="BA168" s="32" t="str">
        <f>IFERROR('σ и σw, МПа'!AA168*$BH$2,"-")</f>
        <v>-</v>
      </c>
      <c r="BB168" s="32" t="str">
        <f>IFERROR('σ и σw, МПа'!AB168*$BH$2,"-")</f>
        <v>-</v>
      </c>
      <c r="BC168" s="33" t="str">
        <f>IFERROR('σ и σw, МПа'!AC168*$BH$2,"-")</f>
        <v>-</v>
      </c>
    </row>
    <row r="169" spans="1:55" x14ac:dyDescent="0.25">
      <c r="A169" s="10" t="str">
        <f>INDEX('Обработка исходного'!B:B,ROW($B$3)+4*(ROW($B169)-ROW($B$3)))</f>
        <v>Сталь легированная</v>
      </c>
      <c r="B169" s="47" t="str">
        <f>INDEX('Обработка исходного'!D:D,ROW($B$3)+4*(ROW($B169)-ROW($B$3)))</f>
        <v>30ХГСА</v>
      </c>
      <c r="C169" s="27" t="str">
        <f>'Rp0,2, МПа'!C169</f>
        <v>Поковки диаметром до 300 мм, КП490*</v>
      </c>
      <c r="D169" s="31">
        <f>IFERROR('σ и σw, МПа'!D169*$BE$2,"-")</f>
        <v>251.92307692307691</v>
      </c>
      <c r="E169" s="32">
        <f>IFERROR('σ и σw, МПа'!E169*$BE$2,"-")</f>
        <v>248.84615384615384</v>
      </c>
      <c r="F169" s="32">
        <f>IFERROR('σ и σw, МПа'!F169*$BE$2,"-")</f>
        <v>241.53846153846152</v>
      </c>
      <c r="G169" s="32">
        <f>IFERROR('σ и σw, МПа'!G169*$BE$2,"-")</f>
        <v>237.69230769230768</v>
      </c>
      <c r="H169" s="32" t="str">
        <f>IFERROR('σ и σw, МПа'!H169*$BE$2,"-")</f>
        <v>-</v>
      </c>
      <c r="I169" s="32" t="str">
        <f>IFERROR('σ и σw, МПа'!I169*$BE$2,"-")</f>
        <v>-</v>
      </c>
      <c r="J169" s="32" t="str">
        <f>IFERROR('σ и σw, МПа'!J169*$BE$2,"-")</f>
        <v>-</v>
      </c>
      <c r="K169" s="32" t="str">
        <f>IFERROR('σ и σw, МПа'!K169*$BE$2,"-")</f>
        <v>-</v>
      </c>
      <c r="L169" s="32" t="str">
        <f>IFERROR('σ и σw, МПа'!L169*$BE$2,"-")</f>
        <v>-</v>
      </c>
      <c r="M169" s="32" t="str">
        <f>IFERROR('σ и σw, МПа'!M169*$BE$2,"-")</f>
        <v>-</v>
      </c>
      <c r="N169" s="32" t="str">
        <f>IFERROR('σ и σw, МПа'!N169*$BE$2,"-")</f>
        <v>-</v>
      </c>
      <c r="O169" s="32" t="str">
        <f>IFERROR('σ и σw, МПа'!O169*$BE$2,"-")</f>
        <v>-</v>
      </c>
      <c r="P169" s="33" t="str">
        <f>IFERROR('σ и σw, МПа'!P169*$BE$2,"-")</f>
        <v>-</v>
      </c>
      <c r="Q169" s="31">
        <f>IFERROR('σ и σw, МПа'!D169*$BF$2,"-")</f>
        <v>327.5</v>
      </c>
      <c r="R169" s="32">
        <f>IFERROR('σ и σw, МПа'!E169*$BF$2,"-")</f>
        <v>323.5</v>
      </c>
      <c r="S169" s="32">
        <f>IFERROR('σ и σw, МПа'!F169*$BF$2,"-")</f>
        <v>314</v>
      </c>
      <c r="T169" s="32">
        <f>IFERROR('σ и σw, МПа'!G169*$BF$2,"-")</f>
        <v>309</v>
      </c>
      <c r="U169" s="32" t="str">
        <f>IFERROR('σ и σw, МПа'!H169*$BF$2,"-")</f>
        <v>-</v>
      </c>
      <c r="V169" s="32" t="str">
        <f>IFERROR('σ и σw, МПа'!I169*$BF$2,"-")</f>
        <v>-</v>
      </c>
      <c r="W169" s="32" t="str">
        <f>IFERROR('σ и σw, МПа'!J169*$BF$2,"-")</f>
        <v>-</v>
      </c>
      <c r="X169" s="32" t="str">
        <f>IFERROR('σ и σw, МПа'!K169*$BF$2,"-")</f>
        <v>-</v>
      </c>
      <c r="Y169" s="32" t="str">
        <f>IFERROR('σ и σw, МПа'!L169*$BF$2,"-")</f>
        <v>-</v>
      </c>
      <c r="Z169" s="32" t="str">
        <f>IFERROR('σ и σw, МПа'!M169*$BF$2,"-")</f>
        <v>-</v>
      </c>
      <c r="AA169" s="32" t="str">
        <f>IFERROR('σ и σw, МПа'!N169*$BF$2,"-")</f>
        <v>-</v>
      </c>
      <c r="AB169" s="32" t="str">
        <f>IFERROR('σ и σw, МПа'!O169*$BF$2,"-")</f>
        <v>-</v>
      </c>
      <c r="AC169" s="33" t="str">
        <f>IFERROR('σ и σw, МПа'!P169*$BF$2,"-")</f>
        <v>-</v>
      </c>
      <c r="AD169" s="31">
        <f>IFERROR('σ и σw, МПа'!Q169*$BG$2,"-")</f>
        <v>318.5</v>
      </c>
      <c r="AE169" s="32">
        <f>IFERROR('σ и σw, МПа'!R169*$BG$2,"-")</f>
        <v>318.5</v>
      </c>
      <c r="AF169" s="32">
        <f>IFERROR('σ и σw, МПа'!S169*$BG$2,"-")</f>
        <v>306.15000000000003</v>
      </c>
      <c r="AG169" s="32">
        <f>IFERROR('σ и σw, МПа'!T169*$BG$2,"-")</f>
        <v>293.15000000000003</v>
      </c>
      <c r="AH169" s="32" t="str">
        <f>IFERROR('σ и σw, МПа'!U169*$BG$2,"-")</f>
        <v>-</v>
      </c>
      <c r="AI169" s="32" t="str">
        <f>IFERROR('σ и σw, МПа'!V169*$BG$2,"-")</f>
        <v>-</v>
      </c>
      <c r="AJ169" s="32" t="str">
        <f>IFERROR('σ и σw, МПа'!W169*$BG$2,"-")</f>
        <v>-</v>
      </c>
      <c r="AK169" s="32" t="str">
        <f>IFERROR('σ и σw, МПа'!X169*$BG$2,"-")</f>
        <v>-</v>
      </c>
      <c r="AL169" s="32" t="str">
        <f>IFERROR('σ и σw, МПа'!Y169*$BG$2,"-")</f>
        <v>-</v>
      </c>
      <c r="AM169" s="32" t="str">
        <f>IFERROR('σ и σw, МПа'!Z169*$BG$2,"-")</f>
        <v>-</v>
      </c>
      <c r="AN169" s="32" t="str">
        <f>IFERROR('σ и σw, МПа'!AA169*$BG$2,"-")</f>
        <v>-</v>
      </c>
      <c r="AO169" s="32" t="str">
        <f>IFERROR('σ и σw, МПа'!AB169*$BG$2,"-")</f>
        <v>-</v>
      </c>
      <c r="AP169" s="33" t="str">
        <f>IFERROR('σ и σw, МПа'!AC169*$BG$2,"-")</f>
        <v>-</v>
      </c>
      <c r="AQ169" s="31">
        <f>IFERROR('σ и σw, МПа'!Q169*$BH$2,"-")</f>
        <v>416.5</v>
      </c>
      <c r="AR169" s="32">
        <f>IFERROR('σ и σw, МПа'!R169*$BH$2,"-")</f>
        <v>416.5</v>
      </c>
      <c r="AS169" s="32">
        <f>IFERROR('σ и σw, МПа'!S169*$BH$2,"-")</f>
        <v>400.34999999999997</v>
      </c>
      <c r="AT169" s="32">
        <f>IFERROR('σ и σw, МПа'!T169*$BH$2,"-")</f>
        <v>383.34999999999997</v>
      </c>
      <c r="AU169" s="32" t="str">
        <f>IFERROR('σ и σw, МПа'!U169*$BH$2,"-")</f>
        <v>-</v>
      </c>
      <c r="AV169" s="32" t="str">
        <f>IFERROR('σ и σw, МПа'!V169*$BH$2,"-")</f>
        <v>-</v>
      </c>
      <c r="AW169" s="32" t="str">
        <f>IFERROR('σ и σw, МПа'!W169*$BH$2,"-")</f>
        <v>-</v>
      </c>
      <c r="AX169" s="32" t="str">
        <f>IFERROR('σ и σw, МПа'!X169*$BH$2,"-")</f>
        <v>-</v>
      </c>
      <c r="AY169" s="32" t="str">
        <f>IFERROR('σ и σw, МПа'!Y169*$BH$2,"-")</f>
        <v>-</v>
      </c>
      <c r="AZ169" s="32" t="str">
        <f>IFERROR('σ и σw, МПа'!Z169*$BH$2,"-")</f>
        <v>-</v>
      </c>
      <c r="BA169" s="32" t="str">
        <f>IFERROR('σ и σw, МПа'!AA169*$BH$2,"-")</f>
        <v>-</v>
      </c>
      <c r="BB169" s="32" t="str">
        <f>IFERROR('σ и σw, МПа'!AB169*$BH$2,"-")</f>
        <v>-</v>
      </c>
      <c r="BC169" s="33" t="str">
        <f>IFERROR('σ и σw, МПа'!AC169*$BH$2,"-")</f>
        <v>-</v>
      </c>
    </row>
    <row r="170" spans="1:55" x14ac:dyDescent="0.25">
      <c r="A170" s="10" t="str">
        <f>INDEX('Обработка исходного'!B:B,ROW($B$3)+4*(ROW($B170)-ROW($B$3)))</f>
        <v>Сталь легированная</v>
      </c>
      <c r="B170" s="47" t="str">
        <f>INDEX('Обработка исходного'!D:D,ROW($B$3)+4*(ROW($B170)-ROW($B$3)))</f>
        <v>30ХГСА</v>
      </c>
      <c r="C170" s="27" t="str">
        <f>'Rp0,2, МПа'!C170</f>
        <v>Поковки диаметром до 100 мм, КП540*</v>
      </c>
      <c r="D170" s="31">
        <f>IFERROR('σ и σw, МПа'!D170*$BE$2,"-")</f>
        <v>263.46153846153845</v>
      </c>
      <c r="E170" s="32">
        <f>IFERROR('σ и σw, МПа'!E170*$BE$2,"-")</f>
        <v>260.38461538461536</v>
      </c>
      <c r="F170" s="32">
        <f>IFERROR('σ и σw, МПа'!F170*$BE$2,"-")</f>
        <v>252.69230769230768</v>
      </c>
      <c r="G170" s="32">
        <f>IFERROR('σ и σw, МПа'!G170*$BE$2,"-")</f>
        <v>248.84615384615384</v>
      </c>
      <c r="H170" s="32" t="str">
        <f>IFERROR('σ и σw, МПа'!H170*$BE$2,"-")</f>
        <v>-</v>
      </c>
      <c r="I170" s="32" t="str">
        <f>IFERROR('σ и σw, МПа'!I170*$BE$2,"-")</f>
        <v>-</v>
      </c>
      <c r="J170" s="32" t="str">
        <f>IFERROR('σ и σw, МПа'!J170*$BE$2,"-")</f>
        <v>-</v>
      </c>
      <c r="K170" s="32" t="str">
        <f>IFERROR('σ и σw, МПа'!K170*$BE$2,"-")</f>
        <v>-</v>
      </c>
      <c r="L170" s="32" t="str">
        <f>IFERROR('σ и σw, МПа'!L170*$BE$2,"-")</f>
        <v>-</v>
      </c>
      <c r="M170" s="32" t="str">
        <f>IFERROR('σ и σw, МПа'!M170*$BE$2,"-")</f>
        <v>-</v>
      </c>
      <c r="N170" s="32" t="str">
        <f>IFERROR('σ и σw, МПа'!N170*$BE$2,"-")</f>
        <v>-</v>
      </c>
      <c r="O170" s="32" t="str">
        <f>IFERROR('σ и σw, МПа'!O170*$BE$2,"-")</f>
        <v>-</v>
      </c>
      <c r="P170" s="33" t="str">
        <f>IFERROR('σ и σw, МПа'!P170*$BE$2,"-")</f>
        <v>-</v>
      </c>
      <c r="Q170" s="31">
        <f>IFERROR('σ и σw, МПа'!D170*$BF$2,"-")</f>
        <v>342.5</v>
      </c>
      <c r="R170" s="32">
        <f>IFERROR('σ и σw, МПа'!E170*$BF$2,"-")</f>
        <v>338.5</v>
      </c>
      <c r="S170" s="32">
        <f>IFERROR('σ и σw, МПа'!F170*$BF$2,"-")</f>
        <v>328.5</v>
      </c>
      <c r="T170" s="32">
        <f>IFERROR('σ и σw, МПа'!G170*$BF$2,"-")</f>
        <v>323.5</v>
      </c>
      <c r="U170" s="32" t="str">
        <f>IFERROR('σ и σw, МПа'!H170*$BF$2,"-")</f>
        <v>-</v>
      </c>
      <c r="V170" s="32" t="str">
        <f>IFERROR('σ и σw, МПа'!I170*$BF$2,"-")</f>
        <v>-</v>
      </c>
      <c r="W170" s="32" t="str">
        <f>IFERROR('σ и σw, МПа'!J170*$BF$2,"-")</f>
        <v>-</v>
      </c>
      <c r="X170" s="32" t="str">
        <f>IFERROR('σ и σw, МПа'!K170*$BF$2,"-")</f>
        <v>-</v>
      </c>
      <c r="Y170" s="32" t="str">
        <f>IFERROR('σ и σw, МПа'!L170*$BF$2,"-")</f>
        <v>-</v>
      </c>
      <c r="Z170" s="32" t="str">
        <f>IFERROR('σ и σw, МПа'!M170*$BF$2,"-")</f>
        <v>-</v>
      </c>
      <c r="AA170" s="32" t="str">
        <f>IFERROR('σ и σw, МПа'!N170*$BF$2,"-")</f>
        <v>-</v>
      </c>
      <c r="AB170" s="32" t="str">
        <f>IFERROR('σ и σw, МПа'!O170*$BF$2,"-")</f>
        <v>-</v>
      </c>
      <c r="AC170" s="33" t="str">
        <f>IFERROR('σ и σw, МПа'!P170*$BF$2,"-")</f>
        <v>-</v>
      </c>
      <c r="AD170" s="31">
        <f>IFERROR('σ и σw, МПа'!Q170*$BG$2,"-")</f>
        <v>351</v>
      </c>
      <c r="AE170" s="32">
        <f>IFERROR('σ и σw, МПа'!R170*$BG$2,"-")</f>
        <v>351</v>
      </c>
      <c r="AF170" s="32">
        <f>IFERROR('σ и σw, МПа'!S170*$BG$2,"-")</f>
        <v>331.5</v>
      </c>
      <c r="AG170" s="32">
        <f>IFERROR('σ и σw, МПа'!T170*$BG$2,"-")</f>
        <v>325</v>
      </c>
      <c r="AH170" s="32" t="str">
        <f>IFERROR('σ и σw, МПа'!U170*$BG$2,"-")</f>
        <v>-</v>
      </c>
      <c r="AI170" s="32" t="str">
        <f>IFERROR('σ и σw, МПа'!V170*$BG$2,"-")</f>
        <v>-</v>
      </c>
      <c r="AJ170" s="32" t="str">
        <f>IFERROR('σ и σw, МПа'!W170*$BG$2,"-")</f>
        <v>-</v>
      </c>
      <c r="AK170" s="32" t="str">
        <f>IFERROR('σ и σw, МПа'!X170*$BG$2,"-")</f>
        <v>-</v>
      </c>
      <c r="AL170" s="32" t="str">
        <f>IFERROR('σ и σw, МПа'!Y170*$BG$2,"-")</f>
        <v>-</v>
      </c>
      <c r="AM170" s="32" t="str">
        <f>IFERROR('σ и σw, МПа'!Z170*$BG$2,"-")</f>
        <v>-</v>
      </c>
      <c r="AN170" s="32" t="str">
        <f>IFERROR('σ и σw, МПа'!AA170*$BG$2,"-")</f>
        <v>-</v>
      </c>
      <c r="AO170" s="32" t="str">
        <f>IFERROR('σ и σw, МПа'!AB170*$BG$2,"-")</f>
        <v>-</v>
      </c>
      <c r="AP170" s="33" t="str">
        <f>IFERROR('σ и σw, МПа'!AC170*$BG$2,"-")</f>
        <v>-</v>
      </c>
      <c r="AQ170" s="31">
        <f>IFERROR('σ и σw, МПа'!Q170*$BH$2,"-")</f>
        <v>459</v>
      </c>
      <c r="AR170" s="32">
        <f>IFERROR('σ и σw, МПа'!R170*$BH$2,"-")</f>
        <v>459</v>
      </c>
      <c r="AS170" s="32">
        <f>IFERROR('σ и σw, МПа'!S170*$BH$2,"-")</f>
        <v>433.5</v>
      </c>
      <c r="AT170" s="32">
        <f>IFERROR('σ и σw, МПа'!T170*$BH$2,"-")</f>
        <v>425</v>
      </c>
      <c r="AU170" s="32" t="str">
        <f>IFERROR('σ и σw, МПа'!U170*$BH$2,"-")</f>
        <v>-</v>
      </c>
      <c r="AV170" s="32" t="str">
        <f>IFERROR('σ и σw, МПа'!V170*$BH$2,"-")</f>
        <v>-</v>
      </c>
      <c r="AW170" s="32" t="str">
        <f>IFERROR('σ и σw, МПа'!W170*$BH$2,"-")</f>
        <v>-</v>
      </c>
      <c r="AX170" s="32" t="str">
        <f>IFERROR('σ и σw, МПа'!X170*$BH$2,"-")</f>
        <v>-</v>
      </c>
      <c r="AY170" s="32" t="str">
        <f>IFERROR('σ и σw, МПа'!Y170*$BH$2,"-")</f>
        <v>-</v>
      </c>
      <c r="AZ170" s="32" t="str">
        <f>IFERROR('σ и σw, МПа'!Z170*$BH$2,"-")</f>
        <v>-</v>
      </c>
      <c r="BA170" s="32" t="str">
        <f>IFERROR('σ и σw, МПа'!AA170*$BH$2,"-")</f>
        <v>-</v>
      </c>
      <c r="BB170" s="32" t="str">
        <f>IFERROR('σ и σw, МПа'!AB170*$BH$2,"-")</f>
        <v>-</v>
      </c>
      <c r="BC170" s="33" t="str">
        <f>IFERROR('σ и σw, МПа'!AC170*$BH$2,"-")</f>
        <v>-</v>
      </c>
    </row>
    <row r="171" spans="1:55" x14ac:dyDescent="0.25">
      <c r="A171" s="10" t="str">
        <f>INDEX('Обработка исходного'!B:B,ROW($B$3)+4*(ROW($B171)-ROW($B$3)))</f>
        <v>Сталь легированная</v>
      </c>
      <c r="B171" s="47" t="str">
        <f>INDEX('Обработка исходного'!D:D,ROW($B$3)+4*(ROW($B171)-ROW($B$3)))</f>
        <v>30ХГСА</v>
      </c>
      <c r="C171" s="27" t="str">
        <f>'Rp0,2, МПа'!C171</f>
        <v>Поковки диаметром до 100 мм, КП590*</v>
      </c>
      <c r="D171" s="31">
        <f>IFERROR('σ и σw, МПа'!D171*$BE$2,"-")</f>
        <v>282.69230769230768</v>
      </c>
      <c r="E171" s="32">
        <f>IFERROR('σ и σw, МПа'!E171*$BE$2,"-")</f>
        <v>279.23076923076923</v>
      </c>
      <c r="F171" s="32">
        <f>IFERROR('σ и σw, МПа'!F171*$BE$2,"-")</f>
        <v>271.53846153846155</v>
      </c>
      <c r="G171" s="32">
        <f>IFERROR('σ и σw, МПа'!G171*$BE$2,"-")</f>
        <v>268.07692307692309</v>
      </c>
      <c r="H171" s="32" t="str">
        <f>IFERROR('σ и σw, МПа'!H171*$BE$2,"-")</f>
        <v>-</v>
      </c>
      <c r="I171" s="32" t="str">
        <f>IFERROR('σ и σw, МПа'!I171*$BE$2,"-")</f>
        <v>-</v>
      </c>
      <c r="J171" s="32" t="str">
        <f>IFERROR('σ и σw, МПа'!J171*$BE$2,"-")</f>
        <v>-</v>
      </c>
      <c r="K171" s="32" t="str">
        <f>IFERROR('σ и σw, МПа'!K171*$BE$2,"-")</f>
        <v>-</v>
      </c>
      <c r="L171" s="32" t="str">
        <f>IFERROR('σ и σw, МПа'!L171*$BE$2,"-")</f>
        <v>-</v>
      </c>
      <c r="M171" s="32" t="str">
        <f>IFERROR('σ и σw, МПа'!M171*$BE$2,"-")</f>
        <v>-</v>
      </c>
      <c r="N171" s="32" t="str">
        <f>IFERROR('σ и σw, МПа'!N171*$BE$2,"-")</f>
        <v>-</v>
      </c>
      <c r="O171" s="32" t="str">
        <f>IFERROR('σ и σw, МПа'!O171*$BE$2,"-")</f>
        <v>-</v>
      </c>
      <c r="P171" s="33" t="str">
        <f>IFERROR('σ и σw, МПа'!P171*$BE$2,"-")</f>
        <v>-</v>
      </c>
      <c r="Q171" s="31">
        <f>IFERROR('σ и σw, МПа'!D171*$BF$2,"-")</f>
        <v>367.5</v>
      </c>
      <c r="R171" s="32">
        <f>IFERROR('σ и σw, МПа'!E171*$BF$2,"-")</f>
        <v>363</v>
      </c>
      <c r="S171" s="32">
        <f>IFERROR('σ и σw, МПа'!F171*$BF$2,"-")</f>
        <v>353</v>
      </c>
      <c r="T171" s="32">
        <f>IFERROR('σ и σw, МПа'!G171*$BF$2,"-")</f>
        <v>348.50000000000006</v>
      </c>
      <c r="U171" s="32" t="str">
        <f>IFERROR('σ и σw, МПа'!H171*$BF$2,"-")</f>
        <v>-</v>
      </c>
      <c r="V171" s="32" t="str">
        <f>IFERROR('σ и σw, МПа'!I171*$BF$2,"-")</f>
        <v>-</v>
      </c>
      <c r="W171" s="32" t="str">
        <f>IFERROR('σ и σw, МПа'!J171*$BF$2,"-")</f>
        <v>-</v>
      </c>
      <c r="X171" s="32" t="str">
        <f>IFERROR('σ и σw, МПа'!K171*$BF$2,"-")</f>
        <v>-</v>
      </c>
      <c r="Y171" s="32" t="str">
        <f>IFERROR('σ и σw, МПа'!L171*$BF$2,"-")</f>
        <v>-</v>
      </c>
      <c r="Z171" s="32" t="str">
        <f>IFERROR('σ и σw, МПа'!M171*$BF$2,"-")</f>
        <v>-</v>
      </c>
      <c r="AA171" s="32" t="str">
        <f>IFERROR('σ и σw, МПа'!N171*$BF$2,"-")</f>
        <v>-</v>
      </c>
      <c r="AB171" s="32" t="str">
        <f>IFERROR('σ и σw, МПа'!O171*$BF$2,"-")</f>
        <v>-</v>
      </c>
      <c r="AC171" s="33" t="str">
        <f>IFERROR('σ и σw, МПа'!P171*$BF$2,"-")</f>
        <v>-</v>
      </c>
      <c r="AD171" s="31">
        <f>IFERROR('σ и σw, МПа'!Q171*$BG$2,"-")</f>
        <v>383.5</v>
      </c>
      <c r="AE171" s="32">
        <f>IFERROR('σ и σw, МПа'!R171*$BG$2,"-")</f>
        <v>383.5</v>
      </c>
      <c r="AF171" s="32">
        <f>IFERROR('σ и σw, МПа'!S171*$BG$2,"-")</f>
        <v>363.35</v>
      </c>
      <c r="AG171" s="32">
        <f>IFERROR('σ и σw, МПа'!T171*$BG$2,"-")</f>
        <v>351</v>
      </c>
      <c r="AH171" s="32" t="str">
        <f>IFERROR('σ и σw, МПа'!U171*$BG$2,"-")</f>
        <v>-</v>
      </c>
      <c r="AI171" s="32" t="str">
        <f>IFERROR('σ и σw, МПа'!V171*$BG$2,"-")</f>
        <v>-</v>
      </c>
      <c r="AJ171" s="32" t="str">
        <f>IFERROR('σ и σw, МПа'!W171*$BG$2,"-")</f>
        <v>-</v>
      </c>
      <c r="AK171" s="32" t="str">
        <f>IFERROR('σ и σw, МПа'!X171*$BG$2,"-")</f>
        <v>-</v>
      </c>
      <c r="AL171" s="32" t="str">
        <f>IFERROR('σ и σw, МПа'!Y171*$BG$2,"-")</f>
        <v>-</v>
      </c>
      <c r="AM171" s="32" t="str">
        <f>IFERROR('σ и σw, МПа'!Z171*$BG$2,"-")</f>
        <v>-</v>
      </c>
      <c r="AN171" s="32" t="str">
        <f>IFERROR('σ и σw, МПа'!AA171*$BG$2,"-")</f>
        <v>-</v>
      </c>
      <c r="AO171" s="32" t="str">
        <f>IFERROR('σ и σw, МПа'!AB171*$BG$2,"-")</f>
        <v>-</v>
      </c>
      <c r="AP171" s="33" t="str">
        <f>IFERROR('σ и σw, МПа'!AC171*$BG$2,"-")</f>
        <v>-</v>
      </c>
      <c r="AQ171" s="31">
        <f>IFERROR('σ и σw, МПа'!Q171*$BH$2,"-")</f>
        <v>501.5</v>
      </c>
      <c r="AR171" s="32">
        <f>IFERROR('σ и σw, МПа'!R171*$BH$2,"-")</f>
        <v>501.5</v>
      </c>
      <c r="AS171" s="32">
        <f>IFERROR('σ и σw, МПа'!S171*$BH$2,"-")</f>
        <v>475.15</v>
      </c>
      <c r="AT171" s="32">
        <f>IFERROR('σ и σw, МПа'!T171*$BH$2,"-")</f>
        <v>459</v>
      </c>
      <c r="AU171" s="32" t="str">
        <f>IFERROR('σ и σw, МПа'!U171*$BH$2,"-")</f>
        <v>-</v>
      </c>
      <c r="AV171" s="32" t="str">
        <f>IFERROR('σ и σw, МПа'!V171*$BH$2,"-")</f>
        <v>-</v>
      </c>
      <c r="AW171" s="32" t="str">
        <f>IFERROR('σ и σw, МПа'!W171*$BH$2,"-")</f>
        <v>-</v>
      </c>
      <c r="AX171" s="32" t="str">
        <f>IFERROR('σ и σw, МПа'!X171*$BH$2,"-")</f>
        <v>-</v>
      </c>
      <c r="AY171" s="32" t="str">
        <f>IFERROR('σ и σw, МПа'!Y171*$BH$2,"-")</f>
        <v>-</v>
      </c>
      <c r="AZ171" s="32" t="str">
        <f>IFERROR('σ и σw, МПа'!Z171*$BH$2,"-")</f>
        <v>-</v>
      </c>
      <c r="BA171" s="32" t="str">
        <f>IFERROR('σ и σw, МПа'!AA171*$BH$2,"-")</f>
        <v>-</v>
      </c>
      <c r="BB171" s="32" t="str">
        <f>IFERROR('σ и σw, МПа'!AB171*$BH$2,"-")</f>
        <v>-</v>
      </c>
      <c r="BC171" s="33" t="str">
        <f>IFERROR('σ и σw, МПа'!AC171*$BH$2,"-")</f>
        <v>-</v>
      </c>
    </row>
    <row r="172" spans="1:55" x14ac:dyDescent="0.25">
      <c r="A172" s="10" t="str">
        <f>INDEX('Обработка исходного'!B:B,ROW($B$3)+4*(ROW($B172)-ROW($B$3)))</f>
        <v>Сталь легированная</v>
      </c>
      <c r="B172" s="47" t="str">
        <f>INDEX('Обработка исходного'!D:D,ROW($B$3)+4*(ROW($B172)-ROW($B$3)))</f>
        <v>30ХГСА</v>
      </c>
      <c r="C172" s="27" t="str">
        <f>'Rp0,2, МПа'!C172</f>
        <v>Поковки диаметром до 100 мм, КП640*</v>
      </c>
      <c r="D172" s="31">
        <f>IFERROR('σ и σw, МПа'!D172*$BE$2,"-")</f>
        <v>301.92307692307691</v>
      </c>
      <c r="E172" s="32">
        <f>IFERROR('σ и σw, МПа'!E172*$BE$2,"-")</f>
        <v>294.23076923076923</v>
      </c>
      <c r="F172" s="32">
        <f>IFERROR('σ и σw, МПа'!F172*$BE$2,"-")</f>
        <v>290.38461538461536</v>
      </c>
      <c r="G172" s="32">
        <f>IFERROR('σ и σw, МПа'!G172*$BE$2,"-")</f>
        <v>286.92307692307691</v>
      </c>
      <c r="H172" s="32" t="str">
        <f>IFERROR('σ и σw, МПа'!H172*$BE$2,"-")</f>
        <v>-</v>
      </c>
      <c r="I172" s="32" t="str">
        <f>IFERROR('σ и σw, МПа'!I172*$BE$2,"-")</f>
        <v>-</v>
      </c>
      <c r="J172" s="32" t="str">
        <f>IFERROR('σ и σw, МПа'!J172*$BE$2,"-")</f>
        <v>-</v>
      </c>
      <c r="K172" s="32" t="str">
        <f>IFERROR('σ и σw, МПа'!K172*$BE$2,"-")</f>
        <v>-</v>
      </c>
      <c r="L172" s="32" t="str">
        <f>IFERROR('σ и σw, МПа'!L172*$BE$2,"-")</f>
        <v>-</v>
      </c>
      <c r="M172" s="32" t="str">
        <f>IFERROR('σ и σw, МПа'!M172*$BE$2,"-")</f>
        <v>-</v>
      </c>
      <c r="N172" s="32" t="str">
        <f>IFERROR('σ и σw, МПа'!N172*$BE$2,"-")</f>
        <v>-</v>
      </c>
      <c r="O172" s="32" t="str">
        <f>IFERROR('σ и σw, МПа'!O172*$BE$2,"-")</f>
        <v>-</v>
      </c>
      <c r="P172" s="33" t="str">
        <f>IFERROR('σ и σw, МПа'!P172*$BE$2,"-")</f>
        <v>-</v>
      </c>
      <c r="Q172" s="31">
        <f>IFERROR('σ и σw, МПа'!D172*$BF$2,"-")</f>
        <v>392.5</v>
      </c>
      <c r="R172" s="32">
        <f>IFERROR('σ и σw, МПа'!E172*$BF$2,"-")</f>
        <v>382.5</v>
      </c>
      <c r="S172" s="32">
        <f>IFERROR('σ и σw, МПа'!F172*$BF$2,"-")</f>
        <v>377.5</v>
      </c>
      <c r="T172" s="32">
        <f>IFERROR('σ и σw, МПа'!G172*$BF$2,"-")</f>
        <v>373</v>
      </c>
      <c r="U172" s="32" t="str">
        <f>IFERROR('σ и σw, МПа'!H172*$BF$2,"-")</f>
        <v>-</v>
      </c>
      <c r="V172" s="32" t="str">
        <f>IFERROR('σ и σw, МПа'!I172*$BF$2,"-")</f>
        <v>-</v>
      </c>
      <c r="W172" s="32" t="str">
        <f>IFERROR('σ и σw, МПа'!J172*$BF$2,"-")</f>
        <v>-</v>
      </c>
      <c r="X172" s="32" t="str">
        <f>IFERROR('σ и σw, МПа'!K172*$BF$2,"-")</f>
        <v>-</v>
      </c>
      <c r="Y172" s="32" t="str">
        <f>IFERROR('σ и σw, МПа'!L172*$BF$2,"-")</f>
        <v>-</v>
      </c>
      <c r="Z172" s="32" t="str">
        <f>IFERROR('σ и σw, МПа'!M172*$BF$2,"-")</f>
        <v>-</v>
      </c>
      <c r="AA172" s="32" t="str">
        <f>IFERROR('σ и σw, МПа'!N172*$BF$2,"-")</f>
        <v>-</v>
      </c>
      <c r="AB172" s="32" t="str">
        <f>IFERROR('σ и σw, МПа'!O172*$BF$2,"-")</f>
        <v>-</v>
      </c>
      <c r="AC172" s="33" t="str">
        <f>IFERROR('σ и σw, МПа'!P172*$BF$2,"-")</f>
        <v>-</v>
      </c>
      <c r="AD172" s="31">
        <f>IFERROR('σ и σw, МПа'!Q172*$BG$2,"-")</f>
        <v>416</v>
      </c>
      <c r="AE172" s="32">
        <f>IFERROR('σ и σw, МПа'!R172*$BG$2,"-")</f>
        <v>416</v>
      </c>
      <c r="AF172" s="32">
        <f>IFERROR('σ и σw, МПа'!S172*$BG$2,"-")</f>
        <v>395.2</v>
      </c>
      <c r="AG172" s="32">
        <f>IFERROR('σ и σw, МПа'!T172*$BG$2,"-")</f>
        <v>382.85</v>
      </c>
      <c r="AH172" s="32" t="str">
        <f>IFERROR('σ и σw, МПа'!U172*$BG$2,"-")</f>
        <v>-</v>
      </c>
      <c r="AI172" s="32" t="str">
        <f>IFERROR('σ и σw, МПа'!V172*$BG$2,"-")</f>
        <v>-</v>
      </c>
      <c r="AJ172" s="32" t="str">
        <f>IFERROR('σ и σw, МПа'!W172*$BG$2,"-")</f>
        <v>-</v>
      </c>
      <c r="AK172" s="32" t="str">
        <f>IFERROR('σ и σw, МПа'!X172*$BG$2,"-")</f>
        <v>-</v>
      </c>
      <c r="AL172" s="32" t="str">
        <f>IFERROR('σ и σw, МПа'!Y172*$BG$2,"-")</f>
        <v>-</v>
      </c>
      <c r="AM172" s="32" t="str">
        <f>IFERROR('σ и σw, МПа'!Z172*$BG$2,"-")</f>
        <v>-</v>
      </c>
      <c r="AN172" s="32" t="str">
        <f>IFERROR('σ и σw, МПа'!AA172*$BG$2,"-")</f>
        <v>-</v>
      </c>
      <c r="AO172" s="32" t="str">
        <f>IFERROR('σ и σw, МПа'!AB172*$BG$2,"-")</f>
        <v>-</v>
      </c>
      <c r="AP172" s="33" t="str">
        <f>IFERROR('σ и σw, МПа'!AC172*$BG$2,"-")</f>
        <v>-</v>
      </c>
      <c r="AQ172" s="31">
        <f>IFERROR('σ и σw, МПа'!Q172*$BH$2,"-")</f>
        <v>544</v>
      </c>
      <c r="AR172" s="32">
        <f>IFERROR('σ и σw, МПа'!R172*$BH$2,"-")</f>
        <v>544</v>
      </c>
      <c r="AS172" s="32">
        <f>IFERROR('σ и σw, МПа'!S172*$BH$2,"-")</f>
        <v>516.79999999999995</v>
      </c>
      <c r="AT172" s="32">
        <f>IFERROR('σ и σw, МПа'!T172*$BH$2,"-")</f>
        <v>500.65</v>
      </c>
      <c r="AU172" s="32" t="str">
        <f>IFERROR('σ и σw, МПа'!U172*$BH$2,"-")</f>
        <v>-</v>
      </c>
      <c r="AV172" s="32" t="str">
        <f>IFERROR('σ и σw, МПа'!V172*$BH$2,"-")</f>
        <v>-</v>
      </c>
      <c r="AW172" s="32" t="str">
        <f>IFERROR('σ и σw, МПа'!W172*$BH$2,"-")</f>
        <v>-</v>
      </c>
      <c r="AX172" s="32" t="str">
        <f>IFERROR('σ и σw, МПа'!X172*$BH$2,"-")</f>
        <v>-</v>
      </c>
      <c r="AY172" s="32" t="str">
        <f>IFERROR('σ и σw, МПа'!Y172*$BH$2,"-")</f>
        <v>-</v>
      </c>
      <c r="AZ172" s="32" t="str">
        <f>IFERROR('σ и σw, МПа'!Z172*$BH$2,"-")</f>
        <v>-</v>
      </c>
      <c r="BA172" s="32" t="str">
        <f>IFERROR('σ и σw, МПа'!AA172*$BH$2,"-")</f>
        <v>-</v>
      </c>
      <c r="BB172" s="32" t="str">
        <f>IFERROR('σ и σw, МПа'!AB172*$BH$2,"-")</f>
        <v>-</v>
      </c>
      <c r="BC172" s="33" t="str">
        <f>IFERROR('σ и σw, МПа'!AC172*$BH$2,"-")</f>
        <v>-</v>
      </c>
    </row>
    <row r="173" spans="1:55" x14ac:dyDescent="0.25">
      <c r="A173" s="10" t="str">
        <f>INDEX('Обработка исходного'!B:B,ROW($B$3)+4*(ROW($B173)-ROW($B$3)))</f>
        <v>Сталь легированная</v>
      </c>
      <c r="B173" s="47" t="str">
        <f>INDEX('Обработка исходного'!D:D,ROW($B$3)+4*(ROW($B173)-ROW($B$3)))</f>
        <v>30ХГСА</v>
      </c>
      <c r="C173" s="27" t="str">
        <f>'Rp0,2, МПа'!C173</f>
        <v>Поковки диаметром до 100 мм, КП685*</v>
      </c>
      <c r="D173" s="31">
        <f>IFERROR('σ и σw, МПа'!D173*$BE$2,"-")</f>
        <v>321.15384615384613</v>
      </c>
      <c r="E173" s="32">
        <f>IFERROR('σ и σw, МПа'!E173*$BE$2,"-")</f>
        <v>316.92307692307691</v>
      </c>
      <c r="F173" s="32">
        <f>IFERROR('σ и σw, МПа'!F173*$BE$2,"-")</f>
        <v>305.76923076923077</v>
      </c>
      <c r="G173" s="32">
        <f>IFERROR('σ и σw, МПа'!G173*$BE$2,"-")</f>
        <v>301.92307692307691</v>
      </c>
      <c r="H173" s="32" t="str">
        <f>IFERROR('σ и σw, МПа'!H173*$BE$2,"-")</f>
        <v>-</v>
      </c>
      <c r="I173" s="32" t="str">
        <f>IFERROR('σ и σw, МПа'!I173*$BE$2,"-")</f>
        <v>-</v>
      </c>
      <c r="J173" s="32" t="str">
        <f>IFERROR('σ и σw, МПа'!J173*$BE$2,"-")</f>
        <v>-</v>
      </c>
      <c r="K173" s="32" t="str">
        <f>IFERROR('σ и σw, МПа'!K173*$BE$2,"-")</f>
        <v>-</v>
      </c>
      <c r="L173" s="32" t="str">
        <f>IFERROR('σ и σw, МПа'!L173*$BE$2,"-")</f>
        <v>-</v>
      </c>
      <c r="M173" s="32" t="str">
        <f>IFERROR('σ и σw, МПа'!M173*$BE$2,"-")</f>
        <v>-</v>
      </c>
      <c r="N173" s="32" t="str">
        <f>IFERROR('σ и σw, МПа'!N173*$BE$2,"-")</f>
        <v>-</v>
      </c>
      <c r="O173" s="32" t="str">
        <f>IFERROR('σ и σw, МПа'!O173*$BE$2,"-")</f>
        <v>-</v>
      </c>
      <c r="P173" s="33" t="str">
        <f>IFERROR('σ и σw, МПа'!P173*$BE$2,"-")</f>
        <v>-</v>
      </c>
      <c r="Q173" s="31">
        <f>IFERROR('σ и σw, МПа'!D173*$BF$2,"-")</f>
        <v>417.5</v>
      </c>
      <c r="R173" s="32">
        <f>IFERROR('σ и σw, МПа'!E173*$BF$2,"-")</f>
        <v>412</v>
      </c>
      <c r="S173" s="32">
        <f>IFERROR('σ и σw, МПа'!F173*$BF$2,"-")</f>
        <v>397.5</v>
      </c>
      <c r="T173" s="32">
        <f>IFERROR('σ и σw, МПа'!G173*$BF$2,"-")</f>
        <v>392.5</v>
      </c>
      <c r="U173" s="32" t="str">
        <f>IFERROR('σ и σw, МПа'!H173*$BF$2,"-")</f>
        <v>-</v>
      </c>
      <c r="V173" s="32" t="str">
        <f>IFERROR('σ и σw, МПа'!I173*$BF$2,"-")</f>
        <v>-</v>
      </c>
      <c r="W173" s="32" t="str">
        <f>IFERROR('σ и σw, МПа'!J173*$BF$2,"-")</f>
        <v>-</v>
      </c>
      <c r="X173" s="32" t="str">
        <f>IFERROR('σ и σw, МПа'!K173*$BF$2,"-")</f>
        <v>-</v>
      </c>
      <c r="Y173" s="32" t="str">
        <f>IFERROR('σ и σw, МПа'!L173*$BF$2,"-")</f>
        <v>-</v>
      </c>
      <c r="Z173" s="32" t="str">
        <f>IFERROR('σ и σw, МПа'!M173*$BF$2,"-")</f>
        <v>-</v>
      </c>
      <c r="AA173" s="32" t="str">
        <f>IFERROR('σ и σw, МПа'!N173*$BF$2,"-")</f>
        <v>-</v>
      </c>
      <c r="AB173" s="32" t="str">
        <f>IFERROR('σ и σw, МПа'!O173*$BF$2,"-")</f>
        <v>-</v>
      </c>
      <c r="AC173" s="33" t="str">
        <f>IFERROR('σ и σw, МПа'!P173*$BF$2,"-")</f>
        <v>-</v>
      </c>
      <c r="AD173" s="31">
        <f>IFERROR('σ и σw, МПа'!Q173*$BG$2,"-")</f>
        <v>445.25</v>
      </c>
      <c r="AE173" s="32">
        <f>IFERROR('σ и σw, МПа'!R173*$BG$2,"-")</f>
        <v>445.25</v>
      </c>
      <c r="AF173" s="32">
        <f>IFERROR('σ и σw, МПа'!S173*$BG$2,"-")</f>
        <v>427.05</v>
      </c>
      <c r="AG173" s="32">
        <f>IFERROR('σ и σw, МПа'!T173*$BG$2,"-")</f>
        <v>408.2</v>
      </c>
      <c r="AH173" s="32" t="str">
        <f>IFERROR('σ и σw, МПа'!U173*$BG$2,"-")</f>
        <v>-</v>
      </c>
      <c r="AI173" s="32" t="str">
        <f>IFERROR('σ и σw, МПа'!V173*$BG$2,"-")</f>
        <v>-</v>
      </c>
      <c r="AJ173" s="32" t="str">
        <f>IFERROR('σ и σw, МПа'!W173*$BG$2,"-")</f>
        <v>-</v>
      </c>
      <c r="AK173" s="32" t="str">
        <f>IFERROR('σ и σw, МПа'!X173*$BG$2,"-")</f>
        <v>-</v>
      </c>
      <c r="AL173" s="32" t="str">
        <f>IFERROR('σ и σw, МПа'!Y173*$BG$2,"-")</f>
        <v>-</v>
      </c>
      <c r="AM173" s="32" t="str">
        <f>IFERROR('σ и σw, МПа'!Z173*$BG$2,"-")</f>
        <v>-</v>
      </c>
      <c r="AN173" s="32" t="str">
        <f>IFERROR('σ и σw, МПа'!AA173*$BG$2,"-")</f>
        <v>-</v>
      </c>
      <c r="AO173" s="32" t="str">
        <f>IFERROR('σ и σw, МПа'!AB173*$BG$2,"-")</f>
        <v>-</v>
      </c>
      <c r="AP173" s="33" t="str">
        <f>IFERROR('σ и σw, МПа'!AC173*$BG$2,"-")</f>
        <v>-</v>
      </c>
      <c r="AQ173" s="31">
        <f>IFERROR('σ и σw, МПа'!Q173*$BH$2,"-")</f>
        <v>582.25</v>
      </c>
      <c r="AR173" s="32">
        <f>IFERROR('σ и σw, МПа'!R173*$BH$2,"-")</f>
        <v>582.25</v>
      </c>
      <c r="AS173" s="32">
        <f>IFERROR('σ и σw, МПа'!S173*$BH$2,"-")</f>
        <v>558.44999999999993</v>
      </c>
      <c r="AT173" s="32">
        <f>IFERROR('σ и σw, МПа'!T173*$BH$2,"-")</f>
        <v>533.79999999999995</v>
      </c>
      <c r="AU173" s="32" t="str">
        <f>IFERROR('σ и σw, МПа'!U173*$BH$2,"-")</f>
        <v>-</v>
      </c>
      <c r="AV173" s="32" t="str">
        <f>IFERROR('σ и σw, МПа'!V173*$BH$2,"-")</f>
        <v>-</v>
      </c>
      <c r="AW173" s="32" t="str">
        <f>IFERROR('σ и σw, МПа'!W173*$BH$2,"-")</f>
        <v>-</v>
      </c>
      <c r="AX173" s="32" t="str">
        <f>IFERROR('σ и σw, МПа'!X173*$BH$2,"-")</f>
        <v>-</v>
      </c>
      <c r="AY173" s="32" t="str">
        <f>IFERROR('σ и σw, МПа'!Y173*$BH$2,"-")</f>
        <v>-</v>
      </c>
      <c r="AZ173" s="32" t="str">
        <f>IFERROR('σ и σw, МПа'!Z173*$BH$2,"-")</f>
        <v>-</v>
      </c>
      <c r="BA173" s="32" t="str">
        <f>IFERROR('σ и σw, МПа'!AA173*$BH$2,"-")</f>
        <v>-</v>
      </c>
      <c r="BB173" s="32" t="str">
        <f>IFERROR('σ и σw, МПа'!AB173*$BH$2,"-")</f>
        <v>-</v>
      </c>
      <c r="BC173" s="33" t="str">
        <f>IFERROR('σ и σw, МПа'!AC173*$BH$2,"-")</f>
        <v>-</v>
      </c>
    </row>
    <row r="174" spans="1:55" ht="25.5" x14ac:dyDescent="0.25">
      <c r="A174" s="10" t="str">
        <f>INDEX('Обработка исходного'!B:B,ROW($B$3)+4*(ROW($B174)-ROW($B$3)))</f>
        <v>Сталь легированная</v>
      </c>
      <c r="B174" s="47" t="str">
        <f>INDEX('Обработка исходного'!D:D,ROW($B$3)+4*(ROW($B174)-ROW($B$3)))</f>
        <v>30ХГСА</v>
      </c>
      <c r="C174" s="27" t="str">
        <f>'Rp0,2, МПа'!C174</f>
        <v>Штамповки, прутки и полосы диаметром или толщиной до 80 мм</v>
      </c>
      <c r="D174" s="31">
        <f>IFERROR('σ и σw, МПа'!D174*$BE$2,"-")</f>
        <v>415.38461538461536</v>
      </c>
      <c r="E174" s="32">
        <f>IFERROR('σ и σw, МПа'!E174*$BE$2,"-")</f>
        <v>407.69230769230768</v>
      </c>
      <c r="F174" s="32">
        <f>IFERROR('σ и σw, МПа'!F174*$BE$2,"-")</f>
        <v>392.30769230769232</v>
      </c>
      <c r="G174" s="32">
        <f>IFERROR('σ и σw, МПа'!G174*$BE$2,"-")</f>
        <v>388.46153846153845</v>
      </c>
      <c r="H174" s="32" t="str">
        <f>IFERROR('σ и σw, МПа'!H174*$BE$2,"-")</f>
        <v>-</v>
      </c>
      <c r="I174" s="32" t="str">
        <f>IFERROR('σ и σw, МПа'!I174*$BE$2,"-")</f>
        <v>-</v>
      </c>
      <c r="J174" s="32" t="str">
        <f>IFERROR('σ и σw, МПа'!J174*$BE$2,"-")</f>
        <v>-</v>
      </c>
      <c r="K174" s="32" t="str">
        <f>IFERROR('σ и σw, МПа'!K174*$BE$2,"-")</f>
        <v>-</v>
      </c>
      <c r="L174" s="32" t="str">
        <f>IFERROR('σ и σw, МПа'!L174*$BE$2,"-")</f>
        <v>-</v>
      </c>
      <c r="M174" s="32" t="str">
        <f>IFERROR('σ и σw, МПа'!M174*$BE$2,"-")</f>
        <v>-</v>
      </c>
      <c r="N174" s="32" t="str">
        <f>IFERROR('σ и σw, МПа'!N174*$BE$2,"-")</f>
        <v>-</v>
      </c>
      <c r="O174" s="32" t="str">
        <f>IFERROR('σ и σw, МПа'!O174*$BE$2,"-")</f>
        <v>-</v>
      </c>
      <c r="P174" s="33" t="str">
        <f>IFERROR('σ и σw, МПа'!P174*$BE$2,"-")</f>
        <v>-</v>
      </c>
      <c r="Q174" s="31">
        <f>IFERROR('σ и σw, МПа'!D174*$BF$2,"-")</f>
        <v>540</v>
      </c>
      <c r="R174" s="32">
        <f>IFERROR('σ и σw, МПа'!E174*$BF$2,"-")</f>
        <v>530</v>
      </c>
      <c r="S174" s="32">
        <f>IFERROR('σ и σw, МПа'!F174*$BF$2,"-")</f>
        <v>510.00000000000006</v>
      </c>
      <c r="T174" s="32">
        <f>IFERROR('σ и σw, МПа'!G174*$BF$2,"-")</f>
        <v>505</v>
      </c>
      <c r="U174" s="32" t="str">
        <f>IFERROR('σ и σw, МПа'!H174*$BF$2,"-")</f>
        <v>-</v>
      </c>
      <c r="V174" s="32" t="str">
        <f>IFERROR('σ и σw, МПа'!I174*$BF$2,"-")</f>
        <v>-</v>
      </c>
      <c r="W174" s="32" t="str">
        <f>IFERROR('σ и σw, МПа'!J174*$BF$2,"-")</f>
        <v>-</v>
      </c>
      <c r="X174" s="32" t="str">
        <f>IFERROR('σ и σw, МПа'!K174*$BF$2,"-")</f>
        <v>-</v>
      </c>
      <c r="Y174" s="32" t="str">
        <f>IFERROR('σ и σw, МПа'!L174*$BF$2,"-")</f>
        <v>-</v>
      </c>
      <c r="Z174" s="32" t="str">
        <f>IFERROR('σ и σw, МПа'!M174*$BF$2,"-")</f>
        <v>-</v>
      </c>
      <c r="AA174" s="32" t="str">
        <f>IFERROR('σ и σw, МПа'!N174*$BF$2,"-")</f>
        <v>-</v>
      </c>
      <c r="AB174" s="32" t="str">
        <f>IFERROR('σ и σw, МПа'!O174*$BF$2,"-")</f>
        <v>-</v>
      </c>
      <c r="AC174" s="33" t="str">
        <f>IFERROR('σ и σw, МПа'!P174*$BF$2,"-")</f>
        <v>-</v>
      </c>
      <c r="AD174" s="31">
        <f>IFERROR('σ и σw, МПа'!Q174*$BG$2,"-")</f>
        <v>542.1</v>
      </c>
      <c r="AE174" s="32">
        <f>IFERROR('σ и σw, МПа'!R174*$BG$2,"-")</f>
        <v>542.1</v>
      </c>
      <c r="AF174" s="32">
        <f>IFERROR('σ и σw, МПа'!S174*$BG$2,"-")</f>
        <v>516.75</v>
      </c>
      <c r="AG174" s="32">
        <f>IFERROR('σ и σw, МПа'!T174*$BG$2,"-")</f>
        <v>490.75</v>
      </c>
      <c r="AH174" s="32" t="str">
        <f>IFERROR('σ и σw, МПа'!U174*$BG$2,"-")</f>
        <v>-</v>
      </c>
      <c r="AI174" s="32" t="str">
        <f>IFERROR('σ и σw, МПа'!V174*$BG$2,"-")</f>
        <v>-</v>
      </c>
      <c r="AJ174" s="32" t="str">
        <f>IFERROR('σ и σw, МПа'!W174*$BG$2,"-")</f>
        <v>-</v>
      </c>
      <c r="AK174" s="32" t="str">
        <f>IFERROR('σ и σw, МПа'!X174*$BG$2,"-")</f>
        <v>-</v>
      </c>
      <c r="AL174" s="32" t="str">
        <f>IFERROR('σ и σw, МПа'!Y174*$BG$2,"-")</f>
        <v>-</v>
      </c>
      <c r="AM174" s="32" t="str">
        <f>IFERROR('σ и σw, МПа'!Z174*$BG$2,"-")</f>
        <v>-</v>
      </c>
      <c r="AN174" s="32" t="str">
        <f>IFERROR('σ и σw, МПа'!AA174*$BG$2,"-")</f>
        <v>-</v>
      </c>
      <c r="AO174" s="32" t="str">
        <f>IFERROR('σ и σw, МПа'!AB174*$BG$2,"-")</f>
        <v>-</v>
      </c>
      <c r="AP174" s="33" t="str">
        <f>IFERROR('σ и σw, МПа'!AC174*$BG$2,"-")</f>
        <v>-</v>
      </c>
      <c r="AQ174" s="31">
        <f>IFERROR('σ и σw, МПа'!Q174*$BH$2,"-")</f>
        <v>708.9</v>
      </c>
      <c r="AR174" s="32">
        <f>IFERROR('σ и σw, МПа'!R174*$BH$2,"-")</f>
        <v>708.9</v>
      </c>
      <c r="AS174" s="32">
        <f>IFERROR('σ и σw, МПа'!S174*$BH$2,"-")</f>
        <v>675.75</v>
      </c>
      <c r="AT174" s="32">
        <f>IFERROR('σ и σw, МПа'!T174*$BH$2,"-")</f>
        <v>641.75</v>
      </c>
      <c r="AU174" s="32" t="str">
        <f>IFERROR('σ и σw, МПа'!U174*$BH$2,"-")</f>
        <v>-</v>
      </c>
      <c r="AV174" s="32" t="str">
        <f>IFERROR('σ и σw, МПа'!V174*$BH$2,"-")</f>
        <v>-</v>
      </c>
      <c r="AW174" s="32" t="str">
        <f>IFERROR('σ и σw, МПа'!W174*$BH$2,"-")</f>
        <v>-</v>
      </c>
      <c r="AX174" s="32" t="str">
        <f>IFERROR('σ и σw, МПа'!X174*$BH$2,"-")</f>
        <v>-</v>
      </c>
      <c r="AY174" s="32" t="str">
        <f>IFERROR('σ и σw, МПа'!Y174*$BH$2,"-")</f>
        <v>-</v>
      </c>
      <c r="AZ174" s="32" t="str">
        <f>IFERROR('σ и σw, МПа'!Z174*$BH$2,"-")</f>
        <v>-</v>
      </c>
      <c r="BA174" s="32" t="str">
        <f>IFERROR('σ и σw, МПа'!AA174*$BH$2,"-")</f>
        <v>-</v>
      </c>
      <c r="BB174" s="32" t="str">
        <f>IFERROR('σ и σw, МПа'!AB174*$BH$2,"-")</f>
        <v>-</v>
      </c>
      <c r="BC174" s="33" t="str">
        <f>IFERROR('σ и σw, МПа'!AC174*$BH$2,"-")</f>
        <v>-</v>
      </c>
    </row>
    <row r="175" spans="1:55" ht="25.5" x14ac:dyDescent="0.25">
      <c r="A175" s="10" t="str">
        <f>INDEX('Обработка исходного'!B:B,ROW($B$3)+4*(ROW($B175)-ROW($B$3)))</f>
        <v>Сталь легированная</v>
      </c>
      <c r="B175" s="47" t="str">
        <f>INDEX('Обработка исходного'!D:D,ROW($B$3)+4*(ROW($B175)-ROW($B$3)))</f>
        <v>30ХГСА</v>
      </c>
      <c r="C175" s="27" t="str">
        <f>'Rp0,2, МПа'!C175</f>
        <v>Штамповки, прутки и полосы диаметром или толщиной от 80 до 150 мм</v>
      </c>
      <c r="D175" s="31">
        <f>IFERROR('σ и σw, МПа'!D175*$BE$2,"-")</f>
        <v>415.38461538461536</v>
      </c>
      <c r="E175" s="32">
        <f>IFERROR('σ и σw, МПа'!E175*$BE$2,"-")</f>
        <v>407.69230769230768</v>
      </c>
      <c r="F175" s="32">
        <f>IFERROR('σ и σw, МПа'!F175*$BE$2,"-")</f>
        <v>392.30769230769232</v>
      </c>
      <c r="G175" s="32">
        <f>IFERROR('σ и σw, МПа'!G175*$BE$2,"-")</f>
        <v>388.46153846153845</v>
      </c>
      <c r="H175" s="32" t="str">
        <f>IFERROR('σ и σw, МПа'!H175*$BE$2,"-")</f>
        <v>-</v>
      </c>
      <c r="I175" s="32" t="str">
        <f>IFERROR('σ и σw, МПа'!I175*$BE$2,"-")</f>
        <v>-</v>
      </c>
      <c r="J175" s="32" t="str">
        <f>IFERROR('σ и σw, МПа'!J175*$BE$2,"-")</f>
        <v>-</v>
      </c>
      <c r="K175" s="32" t="str">
        <f>IFERROR('σ и σw, МПа'!K175*$BE$2,"-")</f>
        <v>-</v>
      </c>
      <c r="L175" s="32" t="str">
        <f>IFERROR('σ и σw, МПа'!L175*$BE$2,"-")</f>
        <v>-</v>
      </c>
      <c r="M175" s="32" t="str">
        <f>IFERROR('σ и σw, МПа'!M175*$BE$2,"-")</f>
        <v>-</v>
      </c>
      <c r="N175" s="32" t="str">
        <f>IFERROR('σ и σw, МПа'!N175*$BE$2,"-")</f>
        <v>-</v>
      </c>
      <c r="O175" s="32" t="str">
        <f>IFERROR('σ и σw, МПа'!O175*$BE$2,"-")</f>
        <v>-</v>
      </c>
      <c r="P175" s="33" t="str">
        <f>IFERROR('σ и σw, МПа'!P175*$BE$2,"-")</f>
        <v>-</v>
      </c>
      <c r="Q175" s="31">
        <f>IFERROR('σ и σw, МПа'!D175*$BF$2,"-")</f>
        <v>540</v>
      </c>
      <c r="R175" s="32">
        <f>IFERROR('σ и σw, МПа'!E175*$BF$2,"-")</f>
        <v>530</v>
      </c>
      <c r="S175" s="32">
        <f>IFERROR('σ и σw, МПа'!F175*$BF$2,"-")</f>
        <v>510.00000000000006</v>
      </c>
      <c r="T175" s="32">
        <f>IFERROR('σ и σw, МПа'!G175*$BF$2,"-")</f>
        <v>505</v>
      </c>
      <c r="U175" s="32" t="str">
        <f>IFERROR('σ и σw, МПа'!H175*$BF$2,"-")</f>
        <v>-</v>
      </c>
      <c r="V175" s="32" t="str">
        <f>IFERROR('σ и σw, МПа'!I175*$BF$2,"-")</f>
        <v>-</v>
      </c>
      <c r="W175" s="32" t="str">
        <f>IFERROR('σ и σw, МПа'!J175*$BF$2,"-")</f>
        <v>-</v>
      </c>
      <c r="X175" s="32" t="str">
        <f>IFERROR('σ и σw, МПа'!K175*$BF$2,"-")</f>
        <v>-</v>
      </c>
      <c r="Y175" s="32" t="str">
        <f>IFERROR('σ и σw, МПа'!L175*$BF$2,"-")</f>
        <v>-</v>
      </c>
      <c r="Z175" s="32" t="str">
        <f>IFERROR('σ и σw, МПа'!M175*$BF$2,"-")</f>
        <v>-</v>
      </c>
      <c r="AA175" s="32" t="str">
        <f>IFERROR('σ и σw, МПа'!N175*$BF$2,"-")</f>
        <v>-</v>
      </c>
      <c r="AB175" s="32" t="str">
        <f>IFERROR('σ и σw, МПа'!O175*$BF$2,"-")</f>
        <v>-</v>
      </c>
      <c r="AC175" s="33" t="str">
        <f>IFERROR('σ и σw, МПа'!P175*$BF$2,"-")</f>
        <v>-</v>
      </c>
      <c r="AD175" s="31">
        <f>IFERROR('σ и σw, МПа'!Q175*$BG$2,"-")</f>
        <v>542.1</v>
      </c>
      <c r="AE175" s="32">
        <f>IFERROR('σ и σw, МПа'!R175*$BG$2,"-")</f>
        <v>542.1</v>
      </c>
      <c r="AF175" s="32">
        <f>IFERROR('σ и σw, МПа'!S175*$BG$2,"-")</f>
        <v>516.75</v>
      </c>
      <c r="AG175" s="32">
        <f>IFERROR('σ и σw, МПа'!T175*$BG$2,"-")</f>
        <v>490.75</v>
      </c>
      <c r="AH175" s="32" t="str">
        <f>IFERROR('σ и σw, МПа'!U175*$BG$2,"-")</f>
        <v>-</v>
      </c>
      <c r="AI175" s="32" t="str">
        <f>IFERROR('σ и σw, МПа'!V175*$BG$2,"-")</f>
        <v>-</v>
      </c>
      <c r="AJ175" s="32" t="str">
        <f>IFERROR('σ и σw, МПа'!W175*$BG$2,"-")</f>
        <v>-</v>
      </c>
      <c r="AK175" s="32" t="str">
        <f>IFERROR('σ и σw, МПа'!X175*$BG$2,"-")</f>
        <v>-</v>
      </c>
      <c r="AL175" s="32" t="str">
        <f>IFERROR('σ и σw, МПа'!Y175*$BG$2,"-")</f>
        <v>-</v>
      </c>
      <c r="AM175" s="32" t="str">
        <f>IFERROR('σ и σw, МПа'!Z175*$BG$2,"-")</f>
        <v>-</v>
      </c>
      <c r="AN175" s="32" t="str">
        <f>IFERROR('σ и σw, МПа'!AA175*$BG$2,"-")</f>
        <v>-</v>
      </c>
      <c r="AO175" s="32" t="str">
        <f>IFERROR('σ и σw, МПа'!AB175*$BG$2,"-")</f>
        <v>-</v>
      </c>
      <c r="AP175" s="33" t="str">
        <f>IFERROR('σ и σw, МПа'!AC175*$BG$2,"-")</f>
        <v>-</v>
      </c>
      <c r="AQ175" s="31">
        <f>IFERROR('σ и σw, МПа'!Q175*$BH$2,"-")</f>
        <v>708.9</v>
      </c>
      <c r="AR175" s="32">
        <f>IFERROR('σ и σw, МПа'!R175*$BH$2,"-")</f>
        <v>708.9</v>
      </c>
      <c r="AS175" s="32">
        <f>IFERROR('σ и σw, МПа'!S175*$BH$2,"-")</f>
        <v>675.75</v>
      </c>
      <c r="AT175" s="32">
        <f>IFERROR('σ и σw, МПа'!T175*$BH$2,"-")</f>
        <v>641.75</v>
      </c>
      <c r="AU175" s="32" t="str">
        <f>IFERROR('σ и σw, МПа'!U175*$BH$2,"-")</f>
        <v>-</v>
      </c>
      <c r="AV175" s="32" t="str">
        <f>IFERROR('σ и σw, МПа'!V175*$BH$2,"-")</f>
        <v>-</v>
      </c>
      <c r="AW175" s="32" t="str">
        <f>IFERROR('σ и σw, МПа'!W175*$BH$2,"-")</f>
        <v>-</v>
      </c>
      <c r="AX175" s="32" t="str">
        <f>IFERROR('σ и σw, МПа'!X175*$BH$2,"-")</f>
        <v>-</v>
      </c>
      <c r="AY175" s="32" t="str">
        <f>IFERROR('σ и σw, МПа'!Y175*$BH$2,"-")</f>
        <v>-</v>
      </c>
      <c r="AZ175" s="32" t="str">
        <f>IFERROR('σ и σw, МПа'!Z175*$BH$2,"-")</f>
        <v>-</v>
      </c>
      <c r="BA175" s="32" t="str">
        <f>IFERROR('σ и σw, МПа'!AA175*$BH$2,"-")</f>
        <v>-</v>
      </c>
      <c r="BB175" s="32" t="str">
        <f>IFERROR('σ и σw, МПа'!AB175*$BH$2,"-")</f>
        <v>-</v>
      </c>
      <c r="BC175" s="33" t="str">
        <f>IFERROR('σ и σw, МПа'!AC175*$BH$2,"-")</f>
        <v>-</v>
      </c>
    </row>
    <row r="176" spans="1:55" ht="25.5" x14ac:dyDescent="0.25">
      <c r="A176" s="10" t="str">
        <f>INDEX('Обработка исходного'!B:B,ROW($B$3)+4*(ROW($B176)-ROW($B$3)))</f>
        <v>Сталь легированная</v>
      </c>
      <c r="B176" s="47" t="str">
        <f>INDEX('Обработка исходного'!D:D,ROW($B$3)+4*(ROW($B176)-ROW($B$3)))</f>
        <v>30ХГСА</v>
      </c>
      <c r="C176" s="27" t="str">
        <f>'Rp0,2, МПа'!C176</f>
        <v>Штамповки, прутки и полосы диаметром или толщиной от 150 до 250 мм</v>
      </c>
      <c r="D176" s="31">
        <f>IFERROR('σ и σw, МПа'!D176*$BE$2,"-")</f>
        <v>415.38461538461536</v>
      </c>
      <c r="E176" s="32">
        <f>IFERROR('σ и σw, МПа'!E176*$BE$2,"-")</f>
        <v>407.69230769230768</v>
      </c>
      <c r="F176" s="32">
        <f>IFERROR('σ и σw, МПа'!F176*$BE$2,"-")</f>
        <v>392.30769230769232</v>
      </c>
      <c r="G176" s="32">
        <f>IFERROR('σ и σw, МПа'!G176*$BE$2,"-")</f>
        <v>388.46153846153845</v>
      </c>
      <c r="H176" s="32" t="str">
        <f>IFERROR('σ и σw, МПа'!H176*$BE$2,"-")</f>
        <v>-</v>
      </c>
      <c r="I176" s="32" t="str">
        <f>IFERROR('σ и σw, МПа'!I176*$BE$2,"-")</f>
        <v>-</v>
      </c>
      <c r="J176" s="32" t="str">
        <f>IFERROR('σ и σw, МПа'!J176*$BE$2,"-")</f>
        <v>-</v>
      </c>
      <c r="K176" s="32" t="str">
        <f>IFERROR('σ и σw, МПа'!K176*$BE$2,"-")</f>
        <v>-</v>
      </c>
      <c r="L176" s="32" t="str">
        <f>IFERROR('σ и σw, МПа'!L176*$BE$2,"-")</f>
        <v>-</v>
      </c>
      <c r="M176" s="32" t="str">
        <f>IFERROR('σ и σw, МПа'!M176*$BE$2,"-")</f>
        <v>-</v>
      </c>
      <c r="N176" s="32" t="str">
        <f>IFERROR('σ и σw, МПа'!N176*$BE$2,"-")</f>
        <v>-</v>
      </c>
      <c r="O176" s="32" t="str">
        <f>IFERROR('σ и σw, МПа'!O176*$BE$2,"-")</f>
        <v>-</v>
      </c>
      <c r="P176" s="33" t="str">
        <f>IFERROR('σ и σw, МПа'!P176*$BE$2,"-")</f>
        <v>-</v>
      </c>
      <c r="Q176" s="31">
        <f>IFERROR('σ и σw, МПа'!D176*$BF$2,"-")</f>
        <v>540</v>
      </c>
      <c r="R176" s="32">
        <f>IFERROR('σ и σw, МПа'!E176*$BF$2,"-")</f>
        <v>530</v>
      </c>
      <c r="S176" s="32">
        <f>IFERROR('σ и σw, МПа'!F176*$BF$2,"-")</f>
        <v>510.00000000000006</v>
      </c>
      <c r="T176" s="32">
        <f>IFERROR('σ и σw, МПа'!G176*$BF$2,"-")</f>
        <v>505</v>
      </c>
      <c r="U176" s="32" t="str">
        <f>IFERROR('σ и σw, МПа'!H176*$BF$2,"-")</f>
        <v>-</v>
      </c>
      <c r="V176" s="32" t="str">
        <f>IFERROR('σ и σw, МПа'!I176*$BF$2,"-")</f>
        <v>-</v>
      </c>
      <c r="W176" s="32" t="str">
        <f>IFERROR('σ и σw, МПа'!J176*$BF$2,"-")</f>
        <v>-</v>
      </c>
      <c r="X176" s="32" t="str">
        <f>IFERROR('σ и σw, МПа'!K176*$BF$2,"-")</f>
        <v>-</v>
      </c>
      <c r="Y176" s="32" t="str">
        <f>IFERROR('σ и σw, МПа'!L176*$BF$2,"-")</f>
        <v>-</v>
      </c>
      <c r="Z176" s="32" t="str">
        <f>IFERROR('σ и σw, МПа'!M176*$BF$2,"-")</f>
        <v>-</v>
      </c>
      <c r="AA176" s="32" t="str">
        <f>IFERROR('σ и σw, МПа'!N176*$BF$2,"-")</f>
        <v>-</v>
      </c>
      <c r="AB176" s="32" t="str">
        <f>IFERROR('σ и σw, МПа'!O176*$BF$2,"-")</f>
        <v>-</v>
      </c>
      <c r="AC176" s="33" t="str">
        <f>IFERROR('σ и σw, МПа'!P176*$BF$2,"-")</f>
        <v>-</v>
      </c>
      <c r="AD176" s="31">
        <f>IFERROR('σ и σw, МПа'!Q176*$BG$2,"-")</f>
        <v>542.1</v>
      </c>
      <c r="AE176" s="32">
        <f>IFERROR('σ и σw, МПа'!R176*$BG$2,"-")</f>
        <v>542.1</v>
      </c>
      <c r="AF176" s="32">
        <f>IFERROR('σ и σw, МПа'!S176*$BG$2,"-")</f>
        <v>516.75</v>
      </c>
      <c r="AG176" s="32">
        <f>IFERROR('σ и σw, МПа'!T176*$BG$2,"-")</f>
        <v>490.75</v>
      </c>
      <c r="AH176" s="32" t="str">
        <f>IFERROR('σ и σw, МПа'!U176*$BG$2,"-")</f>
        <v>-</v>
      </c>
      <c r="AI176" s="32" t="str">
        <f>IFERROR('σ и σw, МПа'!V176*$BG$2,"-")</f>
        <v>-</v>
      </c>
      <c r="AJ176" s="32" t="str">
        <f>IFERROR('σ и σw, МПа'!W176*$BG$2,"-")</f>
        <v>-</v>
      </c>
      <c r="AK176" s="32" t="str">
        <f>IFERROR('σ и σw, МПа'!X176*$BG$2,"-")</f>
        <v>-</v>
      </c>
      <c r="AL176" s="32" t="str">
        <f>IFERROR('σ и σw, МПа'!Y176*$BG$2,"-")</f>
        <v>-</v>
      </c>
      <c r="AM176" s="32" t="str">
        <f>IFERROR('σ и σw, МПа'!Z176*$BG$2,"-")</f>
        <v>-</v>
      </c>
      <c r="AN176" s="32" t="str">
        <f>IFERROR('σ и σw, МПа'!AA176*$BG$2,"-")</f>
        <v>-</v>
      </c>
      <c r="AO176" s="32" t="str">
        <f>IFERROR('σ и σw, МПа'!AB176*$BG$2,"-")</f>
        <v>-</v>
      </c>
      <c r="AP176" s="33" t="str">
        <f>IFERROR('σ и σw, МПа'!AC176*$BG$2,"-")</f>
        <v>-</v>
      </c>
      <c r="AQ176" s="31">
        <f>IFERROR('σ и σw, МПа'!Q176*$BH$2,"-")</f>
        <v>708.9</v>
      </c>
      <c r="AR176" s="32">
        <f>IFERROR('σ и σw, МПа'!R176*$BH$2,"-")</f>
        <v>708.9</v>
      </c>
      <c r="AS176" s="32">
        <f>IFERROR('σ и σw, МПа'!S176*$BH$2,"-")</f>
        <v>675.75</v>
      </c>
      <c r="AT176" s="32">
        <f>IFERROR('σ и σw, МПа'!T176*$BH$2,"-")</f>
        <v>641.75</v>
      </c>
      <c r="AU176" s="32" t="str">
        <f>IFERROR('σ и σw, МПа'!U176*$BH$2,"-")</f>
        <v>-</v>
      </c>
      <c r="AV176" s="32" t="str">
        <f>IFERROR('σ и σw, МПа'!V176*$BH$2,"-")</f>
        <v>-</v>
      </c>
      <c r="AW176" s="32" t="str">
        <f>IFERROR('σ и σw, МПа'!W176*$BH$2,"-")</f>
        <v>-</v>
      </c>
      <c r="AX176" s="32" t="str">
        <f>IFERROR('σ и σw, МПа'!X176*$BH$2,"-")</f>
        <v>-</v>
      </c>
      <c r="AY176" s="32" t="str">
        <f>IFERROR('σ и σw, МПа'!Y176*$BH$2,"-")</f>
        <v>-</v>
      </c>
      <c r="AZ176" s="32" t="str">
        <f>IFERROR('σ и σw, МПа'!Z176*$BH$2,"-")</f>
        <v>-</v>
      </c>
      <c r="BA176" s="32" t="str">
        <f>IFERROR('σ и σw, МПа'!AA176*$BH$2,"-")</f>
        <v>-</v>
      </c>
      <c r="BB176" s="32" t="str">
        <f>IFERROR('σ и σw, МПа'!AB176*$BH$2,"-")</f>
        <v>-</v>
      </c>
      <c r="BC176" s="33" t="str">
        <f>IFERROR('σ и σw, МПа'!AC176*$BH$2,"-")</f>
        <v>-</v>
      </c>
    </row>
    <row r="177" spans="1:55" ht="38.25" x14ac:dyDescent="0.25">
      <c r="A177" s="10" t="str">
        <f>INDEX('Обработка исходного'!B:B,ROW($B$3)+4*(ROW($B177)-ROW($B$3)))</f>
        <v>Сталь легированная</v>
      </c>
      <c r="B177" s="47" t="str">
        <f>INDEX('Обработка исходного'!D:D,ROW($B$3)+4*(ROW($B177)-ROW($B$3)))</f>
        <v>10ХСНД</v>
      </c>
      <c r="C177" s="27" t="str">
        <f>'Rp0,2, МПа'!C177</f>
        <v>Холодно и горячекатаные трубы наружным диаметром от 60 до 168 мм с толщиной стенки от 6 до 11 мм</v>
      </c>
      <c r="D177" s="31">
        <f>IFERROR('σ и σw, МПа'!D177*$BE$2,"-")</f>
        <v>177.30769230769229</v>
      </c>
      <c r="E177" s="32">
        <f>IFERROR('σ и σw, МПа'!E177*$BE$2,"-")</f>
        <v>169.61538461538461</v>
      </c>
      <c r="F177" s="32">
        <f>IFERROR('σ и σw, МПа'!F177*$BE$2,"-")</f>
        <v>166.15384615384616</v>
      </c>
      <c r="G177" s="32">
        <f>IFERROR('σ и σw, МПа'!G177*$BE$2,"-")</f>
        <v>162.30769230769229</v>
      </c>
      <c r="H177" s="32">
        <f>IFERROR('σ и σw, МПа'!H177*$BE$2,"-")</f>
        <v>162.30769230769229</v>
      </c>
      <c r="I177" s="32">
        <f>IFERROR('σ и σw, МПа'!I177*$BE$2,"-")</f>
        <v>162.30769230769229</v>
      </c>
      <c r="J177" s="32">
        <f>IFERROR('σ и σw, МПа'!J177*$BE$2,"-")</f>
        <v>162.30769230769229</v>
      </c>
      <c r="K177" s="32">
        <f>IFERROR('σ и σw, МПа'!K177*$BE$2,"-")</f>
        <v>150.66666666666666</v>
      </c>
      <c r="L177" s="32">
        <f>IFERROR('σ и σw, МПа'!L177*$BE$2,"-")</f>
        <v>137.33333333333334</v>
      </c>
      <c r="M177" s="32" t="str">
        <f>IFERROR('σ и σw, МПа'!M177*$BE$2,"-")</f>
        <v>-</v>
      </c>
      <c r="N177" s="32" t="str">
        <f>IFERROR('σ и σw, МПа'!N177*$BE$2,"-")</f>
        <v>-</v>
      </c>
      <c r="O177" s="32" t="str">
        <f>IFERROR('σ и σw, МПа'!O177*$BE$2,"-")</f>
        <v>-</v>
      </c>
      <c r="P177" s="33" t="str">
        <f>IFERROR('σ и σw, МПа'!P177*$BE$2,"-")</f>
        <v>-</v>
      </c>
      <c r="Q177" s="31">
        <f>IFERROR('σ и σw, МПа'!D177*$BF$2,"-")</f>
        <v>230.5</v>
      </c>
      <c r="R177" s="32">
        <f>IFERROR('σ и σw, МПа'!E177*$BF$2,"-")</f>
        <v>220.5</v>
      </c>
      <c r="S177" s="32">
        <f>IFERROR('σ и σw, МПа'!F177*$BF$2,"-")</f>
        <v>216.00000000000003</v>
      </c>
      <c r="T177" s="32">
        <f>IFERROR('σ и σw, МПа'!G177*$BF$2,"-")</f>
        <v>211</v>
      </c>
      <c r="U177" s="32">
        <f>IFERROR('σ и σw, МПа'!H177*$BF$2,"-")</f>
        <v>211</v>
      </c>
      <c r="V177" s="32">
        <f>IFERROR('σ и σw, МПа'!I177*$BF$2,"-")</f>
        <v>211</v>
      </c>
      <c r="W177" s="32">
        <f>IFERROR('σ и σw, МПа'!J177*$BF$2,"-")</f>
        <v>211</v>
      </c>
      <c r="X177" s="32">
        <f>IFERROR('σ и σw, МПа'!K177*$BF$2,"-")</f>
        <v>195.86666666666667</v>
      </c>
      <c r="Y177" s="32">
        <f>IFERROR('σ и σw, МПа'!L177*$BF$2,"-")</f>
        <v>178.53333333333336</v>
      </c>
      <c r="Z177" s="32" t="str">
        <f>IFERROR('σ и σw, МПа'!M177*$BF$2,"-")</f>
        <v>-</v>
      </c>
      <c r="AA177" s="32" t="str">
        <f>IFERROR('σ и σw, МПа'!N177*$BF$2,"-")</f>
        <v>-</v>
      </c>
      <c r="AB177" s="32" t="str">
        <f>IFERROR('σ и σw, МПа'!O177*$BF$2,"-")</f>
        <v>-</v>
      </c>
      <c r="AC177" s="33" t="str">
        <f>IFERROR('σ и σw, МПа'!P177*$BF$2,"-")</f>
        <v>-</v>
      </c>
      <c r="AD177" s="31">
        <f>IFERROR('σ и σw, МПа'!Q177*$BG$2,"-")</f>
        <v>204.1</v>
      </c>
      <c r="AE177" s="32">
        <f>IFERROR('σ и σw, МПа'!R177*$BG$2,"-")</f>
        <v>191.1</v>
      </c>
      <c r="AF177" s="32">
        <f>IFERROR('σ и σw, МПа'!S177*$BG$2,"-")</f>
        <v>178.75</v>
      </c>
      <c r="AG177" s="32">
        <f>IFERROR('σ и σw, МПа'!T177*$BG$2,"-")</f>
        <v>165.75</v>
      </c>
      <c r="AH177" s="32">
        <f>IFERROR('σ и σw, МПа'!U177*$BG$2,"-")</f>
        <v>159.25</v>
      </c>
      <c r="AI177" s="32">
        <f>IFERROR('σ и σw, МПа'!V177*$BG$2,"-")</f>
        <v>159.25</v>
      </c>
      <c r="AJ177" s="32">
        <f>IFERROR('σ и σw, МПа'!W177*$BG$2,"-")</f>
        <v>159.25</v>
      </c>
      <c r="AK177" s="32">
        <f>IFERROR('σ и σw, МПа'!X177*$BG$2,"-")</f>
        <v>146.9</v>
      </c>
      <c r="AL177" s="32">
        <f>IFERROR('σ и σw, МПа'!Y177*$BG$2,"-")</f>
        <v>133.9</v>
      </c>
      <c r="AM177" s="32" t="str">
        <f>IFERROR('σ и σw, МПа'!Z177*$BG$2,"-")</f>
        <v>-</v>
      </c>
      <c r="AN177" s="32" t="str">
        <f>IFERROR('σ и σw, МПа'!AA177*$BG$2,"-")</f>
        <v>-</v>
      </c>
      <c r="AO177" s="32" t="str">
        <f>IFERROR('σ и σw, МПа'!AB177*$BG$2,"-")</f>
        <v>-</v>
      </c>
      <c r="AP177" s="33" t="str">
        <f>IFERROR('σ и σw, МПа'!AC177*$BG$2,"-")</f>
        <v>-</v>
      </c>
      <c r="AQ177" s="31">
        <f>IFERROR('σ и σw, МПа'!Q177*$BH$2,"-")</f>
        <v>266.89999999999998</v>
      </c>
      <c r="AR177" s="32">
        <f>IFERROR('σ и σw, МПа'!R177*$BH$2,"-")</f>
        <v>249.9</v>
      </c>
      <c r="AS177" s="32">
        <f>IFERROR('σ и σw, МПа'!S177*$BH$2,"-")</f>
        <v>233.75</v>
      </c>
      <c r="AT177" s="32">
        <f>IFERROR('σ и σw, МПа'!T177*$BH$2,"-")</f>
        <v>216.75</v>
      </c>
      <c r="AU177" s="32">
        <f>IFERROR('σ и σw, МПа'!U177*$BH$2,"-")</f>
        <v>208.25</v>
      </c>
      <c r="AV177" s="32">
        <f>IFERROR('σ и σw, МПа'!V177*$BH$2,"-")</f>
        <v>208.25</v>
      </c>
      <c r="AW177" s="32">
        <f>IFERROR('σ и σw, МПа'!W177*$BH$2,"-")</f>
        <v>208.25</v>
      </c>
      <c r="AX177" s="32">
        <f>IFERROR('σ и σw, МПа'!X177*$BH$2,"-")</f>
        <v>192.1</v>
      </c>
      <c r="AY177" s="32">
        <f>IFERROR('σ и σw, МПа'!Y177*$BH$2,"-")</f>
        <v>175.1</v>
      </c>
      <c r="AZ177" s="32" t="str">
        <f>IFERROR('σ и σw, МПа'!Z177*$BH$2,"-")</f>
        <v>-</v>
      </c>
      <c r="BA177" s="32" t="str">
        <f>IFERROR('σ и σw, МПа'!AA177*$BH$2,"-")</f>
        <v>-</v>
      </c>
      <c r="BB177" s="32" t="str">
        <f>IFERROR('σ и σw, МПа'!AB177*$BH$2,"-")</f>
        <v>-</v>
      </c>
      <c r="BC177" s="33" t="str">
        <f>IFERROR('σ и σw, МПа'!AC177*$BH$2,"-")</f>
        <v>-</v>
      </c>
    </row>
    <row r="178" spans="1:55" x14ac:dyDescent="0.25">
      <c r="A178" s="10" t="str">
        <f>INDEX('Обработка исходного'!B:B,ROW($B$3)+4*(ROW($B178)-ROW($B$3)))</f>
        <v>Сталь легированная</v>
      </c>
      <c r="B178" s="47" t="str">
        <f>INDEX('Обработка исходного'!D:D,ROW($B$3)+4*(ROW($B178)-ROW($B$3)))</f>
        <v>10ХСНД</v>
      </c>
      <c r="C178" s="27" t="str">
        <f>'Rp0,2, МПа'!C178</f>
        <v>Фасонные профили сечением от 5 до 250 мм</v>
      </c>
      <c r="D178" s="31">
        <f>IFERROR('σ и σw, МПа'!D178*$BE$2,"-")</f>
        <v>203.84615384615384</v>
      </c>
      <c r="E178" s="32">
        <f>IFERROR('σ и σw, МПа'!E178*$BE$2,"-")</f>
        <v>196.15384615384616</v>
      </c>
      <c r="F178" s="32">
        <f>IFERROR('σ и σw, МПа'!F178*$BE$2,"-")</f>
        <v>192.30769230769229</v>
      </c>
      <c r="G178" s="32">
        <f>IFERROR('σ и σw, МПа'!G178*$BE$2,"-")</f>
        <v>188.84615384615384</v>
      </c>
      <c r="H178" s="32">
        <f>IFERROR('σ и σw, МПа'!H178*$BE$2,"-")</f>
        <v>188.84615384615384</v>
      </c>
      <c r="I178" s="32">
        <f>IFERROR('σ и σw, МПа'!I178*$BE$2,"-")</f>
        <v>188.84615384615384</v>
      </c>
      <c r="J178" s="32">
        <f>IFERROR('σ и σw, МПа'!J178*$BE$2,"-")</f>
        <v>188.84615384615384</v>
      </c>
      <c r="K178" s="32">
        <f>IFERROR('σ и σw, МПа'!K178*$BE$2,"-")</f>
        <v>188.84615384615384</v>
      </c>
      <c r="L178" s="32">
        <f>IFERROR('σ и σw, МПа'!L178*$BE$2,"-")</f>
        <v>183.33333333333334</v>
      </c>
      <c r="M178" s="32" t="str">
        <f>IFERROR('σ и σw, МПа'!M178*$BE$2,"-")</f>
        <v>-</v>
      </c>
      <c r="N178" s="32" t="str">
        <f>IFERROR('σ и σw, МПа'!N178*$BE$2,"-")</f>
        <v>-</v>
      </c>
      <c r="O178" s="32" t="str">
        <f>IFERROR('σ и σw, МПа'!O178*$BE$2,"-")</f>
        <v>-</v>
      </c>
      <c r="P178" s="33" t="str">
        <f>IFERROR('σ и σw, МПа'!P178*$BE$2,"-")</f>
        <v>-</v>
      </c>
      <c r="Q178" s="31">
        <f>IFERROR('σ и σw, МПа'!D178*$BF$2,"-")</f>
        <v>265</v>
      </c>
      <c r="R178" s="32">
        <f>IFERROR('σ и σw, МПа'!E178*$BF$2,"-")</f>
        <v>255.00000000000003</v>
      </c>
      <c r="S178" s="32">
        <f>IFERROR('σ и σw, МПа'!F178*$BF$2,"-")</f>
        <v>250</v>
      </c>
      <c r="T178" s="32">
        <f>IFERROR('σ и σw, МПа'!G178*$BF$2,"-")</f>
        <v>245.5</v>
      </c>
      <c r="U178" s="32">
        <f>IFERROR('σ и σw, МПа'!H178*$BF$2,"-")</f>
        <v>245.5</v>
      </c>
      <c r="V178" s="32">
        <f>IFERROR('σ и σw, МПа'!I178*$BF$2,"-")</f>
        <v>245.5</v>
      </c>
      <c r="W178" s="32">
        <f>IFERROR('σ и σw, МПа'!J178*$BF$2,"-")</f>
        <v>245.5</v>
      </c>
      <c r="X178" s="32">
        <f>IFERROR('σ и σw, МПа'!K178*$BF$2,"-")</f>
        <v>245.5</v>
      </c>
      <c r="Y178" s="32">
        <f>IFERROR('σ и σw, МПа'!L178*$BF$2,"-")</f>
        <v>238.33333333333334</v>
      </c>
      <c r="Z178" s="32" t="str">
        <f>IFERROR('σ и σw, МПа'!M178*$BF$2,"-")</f>
        <v>-</v>
      </c>
      <c r="AA178" s="32" t="str">
        <f>IFERROR('σ и σw, МПа'!N178*$BF$2,"-")</f>
        <v>-</v>
      </c>
      <c r="AB178" s="32" t="str">
        <f>IFERROR('σ и σw, МПа'!O178*$BF$2,"-")</f>
        <v>-</v>
      </c>
      <c r="AC178" s="33" t="str">
        <f>IFERROR('σ и σw, МПа'!P178*$BF$2,"-")</f>
        <v>-</v>
      </c>
      <c r="AD178" s="31">
        <f>IFERROR('σ и σw, МПа'!Q178*$BG$2,"-")</f>
        <v>254.8</v>
      </c>
      <c r="AE178" s="32">
        <f>IFERROR('σ и σw, МПа'!R178*$BG$2,"-")</f>
        <v>242.45000000000002</v>
      </c>
      <c r="AF178" s="32">
        <f>IFERROR('σ и σw, МПа'!S178*$BG$2,"-")</f>
        <v>229.45000000000002</v>
      </c>
      <c r="AG178" s="32">
        <f>IFERROR('σ и σw, МПа'!T178*$BG$2,"-")</f>
        <v>216.45000000000002</v>
      </c>
      <c r="AH178" s="32">
        <f>IFERROR('σ и σw, МПа'!U178*$BG$2,"-")</f>
        <v>209.95000000000002</v>
      </c>
      <c r="AI178" s="32">
        <f>IFERROR('σ и σw, МПа'!V178*$BG$2,"-")</f>
        <v>209.95000000000002</v>
      </c>
      <c r="AJ178" s="32">
        <f>IFERROR('σ и σw, МПа'!W178*$BG$2,"-")</f>
        <v>209.95000000000002</v>
      </c>
      <c r="AK178" s="32">
        <f>IFERROR('σ и σw, МПа'!X178*$BG$2,"-")</f>
        <v>209.95000000000002</v>
      </c>
      <c r="AL178" s="32">
        <f>IFERROR('σ и σw, МПа'!Y178*$BG$2,"-")</f>
        <v>178.75</v>
      </c>
      <c r="AM178" s="32" t="str">
        <f>IFERROR('σ и σw, МПа'!Z178*$BG$2,"-")</f>
        <v>-</v>
      </c>
      <c r="AN178" s="32" t="str">
        <f>IFERROR('σ и σw, МПа'!AA178*$BG$2,"-")</f>
        <v>-</v>
      </c>
      <c r="AO178" s="32" t="str">
        <f>IFERROR('σ и σw, МПа'!AB178*$BG$2,"-")</f>
        <v>-</v>
      </c>
      <c r="AP178" s="33" t="str">
        <f>IFERROR('σ и σw, МПа'!AC178*$BG$2,"-")</f>
        <v>-</v>
      </c>
      <c r="AQ178" s="31">
        <f>IFERROR('σ и σw, МПа'!Q178*$BH$2,"-")</f>
        <v>333.2</v>
      </c>
      <c r="AR178" s="32">
        <f>IFERROR('σ и σw, МПа'!R178*$BH$2,"-")</f>
        <v>317.05</v>
      </c>
      <c r="AS178" s="32">
        <f>IFERROR('σ и σw, МПа'!S178*$BH$2,"-")</f>
        <v>300.05</v>
      </c>
      <c r="AT178" s="32">
        <f>IFERROR('σ и σw, МПа'!T178*$BH$2,"-")</f>
        <v>283.05</v>
      </c>
      <c r="AU178" s="32">
        <f>IFERROR('σ и σw, МПа'!U178*$BH$2,"-")</f>
        <v>274.55</v>
      </c>
      <c r="AV178" s="32">
        <f>IFERROR('σ и σw, МПа'!V178*$BH$2,"-")</f>
        <v>274.55</v>
      </c>
      <c r="AW178" s="32">
        <f>IFERROR('σ и σw, МПа'!W178*$BH$2,"-")</f>
        <v>274.55</v>
      </c>
      <c r="AX178" s="32">
        <f>IFERROR('σ и σw, МПа'!X178*$BH$2,"-")</f>
        <v>274.55</v>
      </c>
      <c r="AY178" s="32">
        <f>IFERROR('σ и σw, МПа'!Y178*$BH$2,"-")</f>
        <v>233.75</v>
      </c>
      <c r="AZ178" s="32" t="str">
        <f>IFERROR('σ и σw, МПа'!Z178*$BH$2,"-")</f>
        <v>-</v>
      </c>
      <c r="BA178" s="32" t="str">
        <f>IFERROR('σ и σw, МПа'!AA178*$BH$2,"-")</f>
        <v>-</v>
      </c>
      <c r="BB178" s="32" t="str">
        <f>IFERROR('σ и σw, МПа'!AB178*$BH$2,"-")</f>
        <v>-</v>
      </c>
      <c r="BC178" s="33" t="str">
        <f>IFERROR('σ и σw, МПа'!AC178*$BH$2,"-")</f>
        <v>-</v>
      </c>
    </row>
    <row r="179" spans="1:55" x14ac:dyDescent="0.25">
      <c r="A179" s="10" t="str">
        <f>INDEX('Обработка исходного'!B:B,ROW($B$3)+4*(ROW($B179)-ROW($B$3)))</f>
        <v>Сталь легированная</v>
      </c>
      <c r="B179" s="47" t="str">
        <f>INDEX('Обработка исходного'!D:D,ROW($B$3)+4*(ROW($B179)-ROW($B$3)))</f>
        <v>10ХСНД</v>
      </c>
      <c r="C179" s="27" t="str">
        <f>'Rp0,2, МПа'!C179</f>
        <v>Прокат, толстолистовая сталь толщиной от 4 до 40 мм</v>
      </c>
      <c r="D179" s="31">
        <f>IFERROR('σ и σw, МПа'!D179*$BE$2,"-")</f>
        <v>196.15384615384616</v>
      </c>
      <c r="E179" s="32">
        <f>IFERROR('σ и σw, МПа'!E179*$BE$2,"-")</f>
        <v>192.30769230769229</v>
      </c>
      <c r="F179" s="32">
        <f>IFERROR('σ и σw, МПа'!F179*$BE$2,"-")</f>
        <v>185</v>
      </c>
      <c r="G179" s="32">
        <f>IFERROR('σ и σw, МПа'!G179*$BE$2,"-")</f>
        <v>181.15384615384616</v>
      </c>
      <c r="H179" s="32">
        <f>IFERROR('σ и σw, МПа'!H179*$BE$2,"-")</f>
        <v>181.15384615384616</v>
      </c>
      <c r="I179" s="32">
        <f>IFERROR('σ и σw, МПа'!I179*$BE$2,"-")</f>
        <v>181.15384615384616</v>
      </c>
      <c r="J179" s="32">
        <f>IFERROR('σ и σw, МПа'!J179*$BE$2,"-")</f>
        <v>181.15384615384616</v>
      </c>
      <c r="K179" s="32">
        <f>IFERROR('σ и σw, МПа'!K179*$BE$2,"-")</f>
        <v>181.15384615384616</v>
      </c>
      <c r="L179" s="32">
        <f>IFERROR('σ и σw, МПа'!L179*$BE$2,"-")</f>
        <v>177.30769230769229</v>
      </c>
      <c r="M179" s="32" t="str">
        <f>IFERROR('σ и σw, МПа'!M179*$BE$2,"-")</f>
        <v>-</v>
      </c>
      <c r="N179" s="32" t="str">
        <f>IFERROR('σ и σw, МПа'!N179*$BE$2,"-")</f>
        <v>-</v>
      </c>
      <c r="O179" s="32" t="str">
        <f>IFERROR('σ и σw, МПа'!O179*$BE$2,"-")</f>
        <v>-</v>
      </c>
      <c r="P179" s="33" t="str">
        <f>IFERROR('σ и σw, МПа'!P179*$BE$2,"-")</f>
        <v>-</v>
      </c>
      <c r="Q179" s="31">
        <f>IFERROR('σ и σw, МПа'!D179*$BF$2,"-")</f>
        <v>255.00000000000003</v>
      </c>
      <c r="R179" s="32">
        <f>IFERROR('σ и σw, МПа'!E179*$BF$2,"-")</f>
        <v>250</v>
      </c>
      <c r="S179" s="32">
        <f>IFERROR('σ и σw, МПа'!F179*$BF$2,"-")</f>
        <v>240.5</v>
      </c>
      <c r="T179" s="32">
        <f>IFERROR('σ и σw, МПа'!G179*$BF$2,"-")</f>
        <v>235.50000000000003</v>
      </c>
      <c r="U179" s="32">
        <f>IFERROR('σ и σw, МПа'!H179*$BF$2,"-")</f>
        <v>235.50000000000003</v>
      </c>
      <c r="V179" s="32">
        <f>IFERROR('σ и σw, МПа'!I179*$BF$2,"-")</f>
        <v>235.50000000000003</v>
      </c>
      <c r="W179" s="32">
        <f>IFERROR('σ и σw, МПа'!J179*$BF$2,"-")</f>
        <v>235.50000000000003</v>
      </c>
      <c r="X179" s="32">
        <f>IFERROR('σ и σw, МПа'!K179*$BF$2,"-")</f>
        <v>235.50000000000003</v>
      </c>
      <c r="Y179" s="32">
        <f>IFERROR('σ и σw, МПа'!L179*$BF$2,"-")</f>
        <v>230.5</v>
      </c>
      <c r="Z179" s="32" t="str">
        <f>IFERROR('σ и σw, МПа'!M179*$BF$2,"-")</f>
        <v>-</v>
      </c>
      <c r="AA179" s="32" t="str">
        <f>IFERROR('σ и σw, МПа'!N179*$BF$2,"-")</f>
        <v>-</v>
      </c>
      <c r="AB179" s="32" t="str">
        <f>IFERROR('σ и σw, МПа'!O179*$BF$2,"-")</f>
        <v>-</v>
      </c>
      <c r="AC179" s="33" t="str">
        <f>IFERROR('σ и σw, МПа'!P179*$BF$2,"-")</f>
        <v>-</v>
      </c>
      <c r="AD179" s="31">
        <f>IFERROR('σ и σw, МПа'!Q179*$BG$2,"-")</f>
        <v>254.8</v>
      </c>
      <c r="AE179" s="32">
        <f>IFERROR('σ и σw, МПа'!R179*$BG$2,"-")</f>
        <v>242.45000000000002</v>
      </c>
      <c r="AF179" s="32">
        <f>IFERROR('σ и σw, МПа'!S179*$BG$2,"-")</f>
        <v>229.45000000000002</v>
      </c>
      <c r="AG179" s="32">
        <f>IFERROR('σ и σw, МПа'!T179*$BG$2,"-")</f>
        <v>209.95000000000002</v>
      </c>
      <c r="AH179" s="32">
        <f>IFERROR('σ и σw, МПа'!U179*$BG$2,"-")</f>
        <v>204.1</v>
      </c>
      <c r="AI179" s="32">
        <f>IFERROR('σ и σw, МПа'!V179*$BG$2,"-")</f>
        <v>204.1</v>
      </c>
      <c r="AJ179" s="32">
        <f>IFERROR('σ и σw, МПа'!W179*$BG$2,"-")</f>
        <v>204.1</v>
      </c>
      <c r="AK179" s="32">
        <f>IFERROR('σ и σw, МПа'!X179*$BG$2,"-")</f>
        <v>204.1</v>
      </c>
      <c r="AL179" s="32">
        <f>IFERROR('σ и σw, МПа'!Y179*$BG$2,"-")</f>
        <v>184.6</v>
      </c>
      <c r="AM179" s="32" t="str">
        <f>IFERROR('σ и σw, МПа'!Z179*$BG$2,"-")</f>
        <v>-</v>
      </c>
      <c r="AN179" s="32" t="str">
        <f>IFERROR('σ и σw, МПа'!AA179*$BG$2,"-")</f>
        <v>-</v>
      </c>
      <c r="AO179" s="32" t="str">
        <f>IFERROR('σ и σw, МПа'!AB179*$BG$2,"-")</f>
        <v>-</v>
      </c>
      <c r="AP179" s="33" t="str">
        <f>IFERROR('σ и σw, МПа'!AC179*$BG$2,"-")</f>
        <v>-</v>
      </c>
      <c r="AQ179" s="31">
        <f>IFERROR('σ и σw, МПа'!Q179*$BH$2,"-")</f>
        <v>333.2</v>
      </c>
      <c r="AR179" s="32">
        <f>IFERROR('σ и σw, МПа'!R179*$BH$2,"-")</f>
        <v>317.05</v>
      </c>
      <c r="AS179" s="32">
        <f>IFERROR('σ и σw, МПа'!S179*$BH$2,"-")</f>
        <v>300.05</v>
      </c>
      <c r="AT179" s="32">
        <f>IFERROR('σ и σw, МПа'!T179*$BH$2,"-")</f>
        <v>274.55</v>
      </c>
      <c r="AU179" s="32">
        <f>IFERROR('σ и σw, МПа'!U179*$BH$2,"-")</f>
        <v>266.89999999999998</v>
      </c>
      <c r="AV179" s="32">
        <f>IFERROR('σ и σw, МПа'!V179*$BH$2,"-")</f>
        <v>266.89999999999998</v>
      </c>
      <c r="AW179" s="32">
        <f>IFERROR('σ и σw, МПа'!W179*$BH$2,"-")</f>
        <v>266.89999999999998</v>
      </c>
      <c r="AX179" s="32">
        <f>IFERROR('σ и σw, МПа'!X179*$BH$2,"-")</f>
        <v>266.89999999999998</v>
      </c>
      <c r="AY179" s="32">
        <f>IFERROR('σ и σw, МПа'!Y179*$BH$2,"-")</f>
        <v>241.4</v>
      </c>
      <c r="AZ179" s="32" t="str">
        <f>IFERROR('σ и σw, МПа'!Z179*$BH$2,"-")</f>
        <v>-</v>
      </c>
      <c r="BA179" s="32" t="str">
        <f>IFERROR('σ и σw, МПа'!AA179*$BH$2,"-")</f>
        <v>-</v>
      </c>
      <c r="BB179" s="32" t="str">
        <f>IFERROR('σ и σw, МПа'!AB179*$BH$2,"-")</f>
        <v>-</v>
      </c>
      <c r="BC179" s="33" t="str">
        <f>IFERROR('σ и σw, МПа'!AC179*$BH$2,"-")</f>
        <v>-</v>
      </c>
    </row>
    <row r="180" spans="1:55" x14ac:dyDescent="0.25">
      <c r="A180" s="10" t="str">
        <f>INDEX('Обработка исходного'!B:B,ROW($B$3)+4*(ROW($B180)-ROW($B$3)))</f>
        <v>Сталь легированная</v>
      </c>
      <c r="B180" s="47" t="str">
        <f>INDEX('Обработка исходного'!D:D,ROW($B$3)+4*(ROW($B180)-ROW($B$3)))</f>
        <v>10ХН1М</v>
      </c>
      <c r="C180" s="27" t="str">
        <f>'Rp0,2, МПа'!C180</f>
        <v>Лист толщиной от 6 до 40 мм</v>
      </c>
      <c r="D180" s="31">
        <f>IFERROR('σ и σw, МПа'!D180*$BE$2,"-")</f>
        <v>207.69230769230768</v>
      </c>
      <c r="E180" s="32">
        <f>IFERROR('σ и σw, МПа'!E180*$BE$2,"-")</f>
        <v>203.84615384615384</v>
      </c>
      <c r="F180" s="32">
        <f>IFERROR('σ и σw, МПа'!F180*$BE$2,"-")</f>
        <v>200</v>
      </c>
      <c r="G180" s="32">
        <f>IFERROR('σ и σw, МПа'!G180*$BE$2,"-")</f>
        <v>192.30769230769229</v>
      </c>
      <c r="H180" s="32">
        <f>IFERROR('σ и σw, МПа'!H180*$BE$2,"-")</f>
        <v>188.84615384615384</v>
      </c>
      <c r="I180" s="32">
        <f>IFERROR('σ и σw, МПа'!I180*$BE$2,"-")</f>
        <v>188.84615384615384</v>
      </c>
      <c r="J180" s="32">
        <f>IFERROR('σ и σw, МПа'!J180*$BE$2,"-")</f>
        <v>177.30769230769229</v>
      </c>
      <c r="K180" s="32">
        <f>IFERROR('σ и σw, МПа'!K180*$BE$2,"-")</f>
        <v>173.46153846153845</v>
      </c>
      <c r="L180" s="32">
        <f>IFERROR('σ и σw, МПа'!L180*$BE$2,"-")</f>
        <v>169.61538461538461</v>
      </c>
      <c r="M180" s="32" t="str">
        <f>IFERROR('σ и σw, МПа'!M180*$BE$2,"-")</f>
        <v>-</v>
      </c>
      <c r="N180" s="32" t="str">
        <f>IFERROR('σ и σw, МПа'!N180*$BE$2,"-")</f>
        <v>-</v>
      </c>
      <c r="O180" s="32" t="str">
        <f>IFERROR('σ и σw, МПа'!O180*$BE$2,"-")</f>
        <v>-</v>
      </c>
      <c r="P180" s="33" t="str">
        <f>IFERROR('σ и σw, МПа'!P180*$BE$2,"-")</f>
        <v>-</v>
      </c>
      <c r="Q180" s="31">
        <f>IFERROR('σ и σw, МПа'!D180*$BF$2,"-")</f>
        <v>270</v>
      </c>
      <c r="R180" s="32">
        <f>IFERROR('σ и σw, МПа'!E180*$BF$2,"-")</f>
        <v>265</v>
      </c>
      <c r="S180" s="32">
        <f>IFERROR('σ и σw, МПа'!F180*$BF$2,"-")</f>
        <v>260</v>
      </c>
      <c r="T180" s="32">
        <f>IFERROR('σ и σw, МПа'!G180*$BF$2,"-")</f>
        <v>250</v>
      </c>
      <c r="U180" s="32">
        <f>IFERROR('σ и σw, МПа'!H180*$BF$2,"-")</f>
        <v>245.5</v>
      </c>
      <c r="V180" s="32">
        <f>IFERROR('σ и σw, МПа'!I180*$BF$2,"-")</f>
        <v>245.5</v>
      </c>
      <c r="W180" s="32">
        <f>IFERROR('σ и σw, МПа'!J180*$BF$2,"-")</f>
        <v>230.5</v>
      </c>
      <c r="X180" s="32">
        <f>IFERROR('σ и σw, МПа'!K180*$BF$2,"-")</f>
        <v>225.5</v>
      </c>
      <c r="Y180" s="32">
        <f>IFERROR('σ и σw, МПа'!L180*$BF$2,"-")</f>
        <v>220.5</v>
      </c>
      <c r="Z180" s="32" t="str">
        <f>IFERROR('σ и σw, МПа'!M180*$BF$2,"-")</f>
        <v>-</v>
      </c>
      <c r="AA180" s="32" t="str">
        <f>IFERROR('σ и σw, МПа'!N180*$BF$2,"-")</f>
        <v>-</v>
      </c>
      <c r="AB180" s="32" t="str">
        <f>IFERROR('σ и σw, МПа'!O180*$BF$2,"-")</f>
        <v>-</v>
      </c>
      <c r="AC180" s="33" t="str">
        <f>IFERROR('σ и σw, МПа'!P180*$BF$2,"-")</f>
        <v>-</v>
      </c>
      <c r="AD180" s="31">
        <f>IFERROR('σ и σw, МПа'!Q180*$BG$2,"-")</f>
        <v>286.65000000000003</v>
      </c>
      <c r="AE180" s="32">
        <f>IFERROR('σ и σw, МПа'!R180*$BG$2,"-")</f>
        <v>280.8</v>
      </c>
      <c r="AF180" s="32">
        <f>IFERROR('σ и σw, МПа'!S180*$BG$2,"-")</f>
        <v>274.3</v>
      </c>
      <c r="AG180" s="32">
        <f>IFERROR('σ и σw, МПа'!T180*$BG$2,"-")</f>
        <v>267.8</v>
      </c>
      <c r="AH180" s="32">
        <f>IFERROR('σ и σw, МПа'!U180*$BG$2,"-")</f>
        <v>261.3</v>
      </c>
      <c r="AI180" s="32">
        <f>IFERROR('σ и σw, МПа'!V180*$BG$2,"-")</f>
        <v>254.8</v>
      </c>
      <c r="AJ180" s="32">
        <f>IFERROR('σ и σw, МПа'!W180*$BG$2,"-")</f>
        <v>242.45000000000002</v>
      </c>
      <c r="AK180" s="32">
        <f>IFERROR('σ и σw, МПа'!X180*$BG$2,"-")</f>
        <v>235.95000000000002</v>
      </c>
      <c r="AL180" s="32">
        <f>IFERROR('σ и σw, МПа'!Y180*$BG$2,"-")</f>
        <v>229.45000000000002</v>
      </c>
      <c r="AM180" s="32" t="str">
        <f>IFERROR('σ и σw, МПа'!Z180*$BG$2,"-")</f>
        <v>-</v>
      </c>
      <c r="AN180" s="32" t="str">
        <f>IFERROR('σ и σw, МПа'!AA180*$BG$2,"-")</f>
        <v>-</v>
      </c>
      <c r="AO180" s="32" t="str">
        <f>IFERROR('σ и σw, МПа'!AB180*$BG$2,"-")</f>
        <v>-</v>
      </c>
      <c r="AP180" s="33" t="str">
        <f>IFERROR('σ и σw, МПа'!AC180*$BG$2,"-")</f>
        <v>-</v>
      </c>
      <c r="AQ180" s="31">
        <f>IFERROR('σ и σw, МПа'!Q180*$BH$2,"-")</f>
        <v>374.84999999999997</v>
      </c>
      <c r="AR180" s="32">
        <f>IFERROR('σ и σw, МПа'!R180*$BH$2,"-")</f>
        <v>367.2</v>
      </c>
      <c r="AS180" s="32">
        <f>IFERROR('σ и σw, МПа'!S180*$BH$2,"-")</f>
        <v>358.7</v>
      </c>
      <c r="AT180" s="32">
        <f>IFERROR('σ и σw, МПа'!T180*$BH$2,"-")</f>
        <v>350.2</v>
      </c>
      <c r="AU180" s="32">
        <f>IFERROR('σ и σw, МПа'!U180*$BH$2,"-")</f>
        <v>341.7</v>
      </c>
      <c r="AV180" s="32">
        <f>IFERROR('σ и σw, МПа'!V180*$BH$2,"-")</f>
        <v>333.2</v>
      </c>
      <c r="AW180" s="32">
        <f>IFERROR('σ и σw, МПа'!W180*$BH$2,"-")</f>
        <v>317.05</v>
      </c>
      <c r="AX180" s="32">
        <f>IFERROR('σ и σw, МПа'!X180*$BH$2,"-")</f>
        <v>308.55</v>
      </c>
      <c r="AY180" s="32">
        <f>IFERROR('σ и σw, МПа'!Y180*$BH$2,"-")</f>
        <v>300.05</v>
      </c>
      <c r="AZ180" s="32" t="str">
        <f>IFERROR('σ и σw, МПа'!Z180*$BH$2,"-")</f>
        <v>-</v>
      </c>
      <c r="BA180" s="32" t="str">
        <f>IFERROR('σ и σw, МПа'!AA180*$BH$2,"-")</f>
        <v>-</v>
      </c>
      <c r="BB180" s="32" t="str">
        <f>IFERROR('σ и σw, МПа'!AB180*$BH$2,"-")</f>
        <v>-</v>
      </c>
      <c r="BC180" s="33" t="str">
        <f>IFERROR('σ и σw, МПа'!AC180*$BH$2,"-")</f>
        <v>-</v>
      </c>
    </row>
    <row r="181" spans="1:55" ht="38.25" x14ac:dyDescent="0.25">
      <c r="A181" s="10" t="str">
        <f>INDEX('Обработка исходного'!B:B,ROW($B$3)+4*(ROW($B181)-ROW($B$3)))</f>
        <v>Сталь легированная</v>
      </c>
      <c r="B181" s="47" t="str">
        <f>INDEX('Обработка исходного'!D:D,ROW($B$3)+4*(ROW($B181)-ROW($B$3)))</f>
        <v>10ХН1М</v>
      </c>
      <c r="C181" s="27" t="str">
        <f>'Rp0,2, МПа'!C181</f>
        <v>Трубы бесшовные горячедеформированные наружным диаметром от 60 до 168 мм с толщиной стенки от 6 до 32 мм </v>
      </c>
      <c r="D181" s="31">
        <f>IFERROR('σ и σw, МПа'!D181*$BE$2,"-")</f>
        <v>188.84615384615384</v>
      </c>
      <c r="E181" s="32">
        <f>IFERROR('σ и σw, МПа'!E181*$BE$2,"-")</f>
        <v>188.84615384615384</v>
      </c>
      <c r="F181" s="32">
        <f>IFERROR('σ и σw, МПа'!F181*$BE$2,"-")</f>
        <v>181.15384615384616</v>
      </c>
      <c r="G181" s="32">
        <f>IFERROR('σ и σw, МПа'!G181*$BE$2,"-")</f>
        <v>173.46153846153845</v>
      </c>
      <c r="H181" s="32">
        <f>IFERROR('σ и σw, МПа'!H181*$BE$2,"-")</f>
        <v>169.61538461538461</v>
      </c>
      <c r="I181" s="32">
        <f>IFERROR('σ и σw, МПа'!I181*$BE$2,"-")</f>
        <v>166.15384615384616</v>
      </c>
      <c r="J181" s="32">
        <f>IFERROR('σ и σw, МПа'!J181*$BE$2,"-")</f>
        <v>158.46153846153845</v>
      </c>
      <c r="K181" s="32">
        <f>IFERROR('σ и σw, МПа'!K181*$BE$2,"-")</f>
        <v>154.61538461538461</v>
      </c>
      <c r="L181" s="32">
        <f>IFERROR('σ и σw, МПа'!L181*$BE$2,"-")</f>
        <v>150.76923076923077</v>
      </c>
      <c r="M181" s="32" t="str">
        <f>IFERROR('σ и σw, МПа'!M181*$BE$2,"-")</f>
        <v>-</v>
      </c>
      <c r="N181" s="32" t="str">
        <f>IFERROR('σ и σw, МПа'!N181*$BE$2,"-")</f>
        <v>-</v>
      </c>
      <c r="O181" s="32" t="str">
        <f>IFERROR('σ и σw, МПа'!O181*$BE$2,"-")</f>
        <v>-</v>
      </c>
      <c r="P181" s="33" t="str">
        <f>IFERROR('σ и σw, МПа'!P181*$BE$2,"-")</f>
        <v>-</v>
      </c>
      <c r="Q181" s="31">
        <f>IFERROR('σ и σw, МПа'!D181*$BF$2,"-")</f>
        <v>245.5</v>
      </c>
      <c r="R181" s="32">
        <f>IFERROR('σ и σw, МПа'!E181*$BF$2,"-")</f>
        <v>245.5</v>
      </c>
      <c r="S181" s="32">
        <f>IFERROR('σ и σw, МПа'!F181*$BF$2,"-")</f>
        <v>235.50000000000003</v>
      </c>
      <c r="T181" s="32">
        <f>IFERROR('σ и σw, МПа'!G181*$BF$2,"-")</f>
        <v>225.5</v>
      </c>
      <c r="U181" s="32">
        <f>IFERROR('σ и σw, МПа'!H181*$BF$2,"-")</f>
        <v>220.5</v>
      </c>
      <c r="V181" s="32">
        <f>IFERROR('σ и σw, МПа'!I181*$BF$2,"-")</f>
        <v>216.00000000000003</v>
      </c>
      <c r="W181" s="32">
        <f>IFERROR('σ и σw, МПа'!J181*$BF$2,"-")</f>
        <v>206</v>
      </c>
      <c r="X181" s="32">
        <f>IFERROR('σ и σw, МПа'!K181*$BF$2,"-")</f>
        <v>201</v>
      </c>
      <c r="Y181" s="32">
        <f>IFERROR('σ и σw, МПа'!L181*$BF$2,"-")</f>
        <v>196</v>
      </c>
      <c r="Z181" s="32" t="str">
        <f>IFERROR('σ и σw, МПа'!M181*$BF$2,"-")</f>
        <v>-</v>
      </c>
      <c r="AA181" s="32" t="str">
        <f>IFERROR('σ и σw, МПа'!N181*$BF$2,"-")</f>
        <v>-</v>
      </c>
      <c r="AB181" s="32" t="str">
        <f>IFERROR('σ и σw, МПа'!O181*$BF$2,"-")</f>
        <v>-</v>
      </c>
      <c r="AC181" s="33" t="str">
        <f>IFERROR('σ и σw, МПа'!P181*$BF$2,"-")</f>
        <v>-</v>
      </c>
      <c r="AD181" s="31">
        <f>IFERROR('σ и σw, МПа'!Q181*$BG$2,"-")</f>
        <v>222.95000000000002</v>
      </c>
      <c r="AE181" s="32">
        <f>IFERROR('σ и σw, МПа'!R181*$BG$2,"-")</f>
        <v>216.45000000000002</v>
      </c>
      <c r="AF181" s="32">
        <f>IFERROR('σ и σw, МПа'!S181*$BG$2,"-")</f>
        <v>209.95000000000002</v>
      </c>
      <c r="AG181" s="32">
        <f>IFERROR('σ и σw, МПа'!T181*$BG$2,"-")</f>
        <v>204.1</v>
      </c>
      <c r="AH181" s="32">
        <f>IFERROR('σ и σw, МПа'!U181*$BG$2,"-")</f>
        <v>197.6</v>
      </c>
      <c r="AI181" s="32">
        <f>IFERROR('σ и σw, МПа'!V181*$BG$2,"-")</f>
        <v>191.1</v>
      </c>
      <c r="AJ181" s="32">
        <f>IFERROR('σ и σw, МПа'!W181*$BG$2,"-")</f>
        <v>191.1</v>
      </c>
      <c r="AK181" s="32">
        <f>IFERROR('σ и σw, МПа'!X181*$BG$2,"-")</f>
        <v>191.1</v>
      </c>
      <c r="AL181" s="32">
        <f>IFERROR('σ и σw, МПа'!Y181*$BG$2,"-")</f>
        <v>178.75</v>
      </c>
      <c r="AM181" s="32" t="str">
        <f>IFERROR('σ и σw, МПа'!Z181*$BG$2,"-")</f>
        <v>-</v>
      </c>
      <c r="AN181" s="32" t="str">
        <f>IFERROR('σ и σw, МПа'!AA181*$BG$2,"-")</f>
        <v>-</v>
      </c>
      <c r="AO181" s="32" t="str">
        <f>IFERROR('σ и σw, МПа'!AB181*$BG$2,"-")</f>
        <v>-</v>
      </c>
      <c r="AP181" s="33" t="str">
        <f>IFERROR('σ и σw, МПа'!AC181*$BG$2,"-")</f>
        <v>-</v>
      </c>
      <c r="AQ181" s="31">
        <f>IFERROR('σ и σw, МПа'!Q181*$BH$2,"-")</f>
        <v>291.55</v>
      </c>
      <c r="AR181" s="32">
        <f>IFERROR('σ и σw, МПа'!R181*$BH$2,"-")</f>
        <v>283.05</v>
      </c>
      <c r="AS181" s="32">
        <f>IFERROR('σ и σw, МПа'!S181*$BH$2,"-")</f>
        <v>274.55</v>
      </c>
      <c r="AT181" s="32">
        <f>IFERROR('σ и σw, МПа'!T181*$BH$2,"-")</f>
        <v>266.89999999999998</v>
      </c>
      <c r="AU181" s="32">
        <f>IFERROR('σ и σw, МПа'!U181*$BH$2,"-")</f>
        <v>258.39999999999998</v>
      </c>
      <c r="AV181" s="32">
        <f>IFERROR('σ и σw, МПа'!V181*$BH$2,"-")</f>
        <v>249.9</v>
      </c>
      <c r="AW181" s="32">
        <f>IFERROR('σ и σw, МПа'!W181*$BH$2,"-")</f>
        <v>249.9</v>
      </c>
      <c r="AX181" s="32">
        <f>IFERROR('σ и σw, МПа'!X181*$BH$2,"-")</f>
        <v>249.9</v>
      </c>
      <c r="AY181" s="32">
        <f>IFERROR('σ и σw, МПа'!Y181*$BH$2,"-")</f>
        <v>233.75</v>
      </c>
      <c r="AZ181" s="32" t="str">
        <f>IFERROR('σ и σw, МПа'!Z181*$BH$2,"-")</f>
        <v>-</v>
      </c>
      <c r="BA181" s="32" t="str">
        <f>IFERROR('σ и σw, МПа'!AA181*$BH$2,"-")</f>
        <v>-</v>
      </c>
      <c r="BB181" s="32" t="str">
        <f>IFERROR('σ и σw, МПа'!AB181*$BH$2,"-")</f>
        <v>-</v>
      </c>
      <c r="BC181" s="33" t="str">
        <f>IFERROR('σ и σw, МПа'!AC181*$BH$2,"-")</f>
        <v>-</v>
      </c>
    </row>
    <row r="182" spans="1:55" x14ac:dyDescent="0.25">
      <c r="A182" s="10" t="str">
        <f>INDEX('Обработка исходного'!B:B,ROW($B$3)+4*(ROW($B182)-ROW($B$3)))</f>
        <v>Сталь легированная</v>
      </c>
      <c r="B182" s="47" t="str">
        <f>INDEX('Обработка исходного'!D:D,ROW($B$3)+4*(ROW($B182)-ROW($B$3)))</f>
        <v>16ГНМА</v>
      </c>
      <c r="C182" s="27" t="str">
        <f>'Rp0,2, МПа'!C182</f>
        <v>Листы</v>
      </c>
      <c r="D182" s="31">
        <f>IFERROR('σ и σw, МПа'!D182*$BE$2,"-")</f>
        <v>188.84615384615384</v>
      </c>
      <c r="E182" s="32">
        <f>IFERROR('σ и σw, МПа'!E182*$BE$2,"-")</f>
        <v>188.84615384615384</v>
      </c>
      <c r="F182" s="32">
        <f>IFERROR('σ и σw, МПа'!F182*$BE$2,"-")</f>
        <v>188.84615384615384</v>
      </c>
      <c r="G182" s="32">
        <f>IFERROR('σ и σw, МПа'!G182*$BE$2,"-")</f>
        <v>188.84615384615384</v>
      </c>
      <c r="H182" s="32">
        <f>IFERROR('σ и σw, МПа'!H182*$BE$2,"-")</f>
        <v>181.15384615384616</v>
      </c>
      <c r="I182" s="32">
        <f>IFERROR('σ и σw, МПа'!I182*$BE$2,"-")</f>
        <v>176.66666666666666</v>
      </c>
      <c r="J182" s="32">
        <f>IFERROR('σ и σw, МПа'!J182*$BE$2,"-")</f>
        <v>170</v>
      </c>
      <c r="K182" s="32">
        <f>IFERROR('σ и σw, МПа'!K182*$BE$2,"-")</f>
        <v>170</v>
      </c>
      <c r="L182" s="32">
        <f>IFERROR('σ и σw, МПа'!L182*$BE$2,"-")</f>
        <v>163.33333333333334</v>
      </c>
      <c r="M182" s="32" t="str">
        <f>IFERROR('σ и σw, МПа'!M182*$BE$2,"-")</f>
        <v>-</v>
      </c>
      <c r="N182" s="32" t="str">
        <f>IFERROR('σ и σw, МПа'!N182*$BE$2,"-")</f>
        <v>-</v>
      </c>
      <c r="O182" s="32" t="str">
        <f>IFERROR('σ и σw, МПа'!O182*$BE$2,"-")</f>
        <v>-</v>
      </c>
      <c r="P182" s="33" t="str">
        <f>IFERROR('σ и σw, МПа'!P182*$BE$2,"-")</f>
        <v>-</v>
      </c>
      <c r="Q182" s="31">
        <f>IFERROR('σ и σw, МПа'!D182*$BF$2,"-")</f>
        <v>245.5</v>
      </c>
      <c r="R182" s="32">
        <f>IFERROR('σ и σw, МПа'!E182*$BF$2,"-")</f>
        <v>245.5</v>
      </c>
      <c r="S182" s="32">
        <f>IFERROR('σ и σw, МПа'!F182*$BF$2,"-")</f>
        <v>245.5</v>
      </c>
      <c r="T182" s="32">
        <f>IFERROR('σ и σw, МПа'!G182*$BF$2,"-")</f>
        <v>245.5</v>
      </c>
      <c r="U182" s="32">
        <f>IFERROR('σ и σw, МПа'!H182*$BF$2,"-")</f>
        <v>235.50000000000003</v>
      </c>
      <c r="V182" s="32">
        <f>IFERROR('σ и σw, МПа'!I182*$BF$2,"-")</f>
        <v>229.66666666666666</v>
      </c>
      <c r="W182" s="32">
        <f>IFERROR('σ и σw, МПа'!J182*$BF$2,"-")</f>
        <v>221</v>
      </c>
      <c r="X182" s="32">
        <f>IFERROR('σ и σw, МПа'!K182*$BF$2,"-")</f>
        <v>221</v>
      </c>
      <c r="Y182" s="32">
        <f>IFERROR('σ и σw, МПа'!L182*$BF$2,"-")</f>
        <v>212.33333333333334</v>
      </c>
      <c r="Z182" s="32" t="str">
        <f>IFERROR('σ и σw, МПа'!M182*$BF$2,"-")</f>
        <v>-</v>
      </c>
      <c r="AA182" s="32" t="str">
        <f>IFERROR('σ и σw, МПа'!N182*$BF$2,"-")</f>
        <v>-</v>
      </c>
      <c r="AB182" s="32" t="str">
        <f>IFERROR('σ и σw, МПа'!O182*$BF$2,"-")</f>
        <v>-</v>
      </c>
      <c r="AC182" s="33" t="str">
        <f>IFERROR('σ и σw, МПа'!P182*$BF$2,"-")</f>
        <v>-</v>
      </c>
      <c r="AD182" s="31">
        <f>IFERROR('σ и σw, МПа'!Q182*$BG$2,"-")</f>
        <v>209.95000000000002</v>
      </c>
      <c r="AE182" s="32">
        <f>IFERROR('σ и σw, МПа'!R182*$BG$2,"-")</f>
        <v>209.95000000000002</v>
      </c>
      <c r="AF182" s="32">
        <f>IFERROR('σ и σw, МПа'!S182*$BG$2,"-")</f>
        <v>204.1</v>
      </c>
      <c r="AG182" s="32">
        <f>IFERROR('σ и σw, МПа'!T182*$BG$2,"-")</f>
        <v>191.1</v>
      </c>
      <c r="AH182" s="32">
        <f>IFERROR('σ и σw, МПа'!U182*$BG$2,"-")</f>
        <v>178.75</v>
      </c>
      <c r="AI182" s="32">
        <f>IFERROR('σ и σw, МПа'!V182*$BG$2,"-")</f>
        <v>172.25</v>
      </c>
      <c r="AJ182" s="32">
        <f>IFERROR('σ и σw, МПа'!W182*$BG$2,"-")</f>
        <v>165.75</v>
      </c>
      <c r="AK182" s="32">
        <f>IFERROR('σ и σw, МПа'!X182*$BG$2,"-")</f>
        <v>165.75</v>
      </c>
      <c r="AL182" s="32">
        <f>IFERROR('σ и σw, МПа'!Y182*$BG$2,"-")</f>
        <v>159.25</v>
      </c>
      <c r="AM182" s="32" t="str">
        <f>IFERROR('σ и σw, МПа'!Z182*$BG$2,"-")</f>
        <v>-</v>
      </c>
      <c r="AN182" s="32" t="str">
        <f>IFERROR('σ и σw, МПа'!AA182*$BG$2,"-")</f>
        <v>-</v>
      </c>
      <c r="AO182" s="32" t="str">
        <f>IFERROR('σ и σw, МПа'!AB182*$BG$2,"-")</f>
        <v>-</v>
      </c>
      <c r="AP182" s="33" t="str">
        <f>IFERROR('σ и σw, МПа'!AC182*$BG$2,"-")</f>
        <v>-</v>
      </c>
      <c r="AQ182" s="31">
        <f>IFERROR('σ и σw, МПа'!Q182*$BH$2,"-")</f>
        <v>274.55</v>
      </c>
      <c r="AR182" s="32">
        <f>IFERROR('σ и σw, МПа'!R182*$BH$2,"-")</f>
        <v>274.55</v>
      </c>
      <c r="AS182" s="32">
        <f>IFERROR('σ и σw, МПа'!S182*$BH$2,"-")</f>
        <v>266.89999999999998</v>
      </c>
      <c r="AT182" s="32">
        <f>IFERROR('σ и σw, МПа'!T182*$BH$2,"-")</f>
        <v>249.9</v>
      </c>
      <c r="AU182" s="32">
        <f>IFERROR('σ и σw, МПа'!U182*$BH$2,"-")</f>
        <v>233.75</v>
      </c>
      <c r="AV182" s="32">
        <f>IFERROR('σ и σw, МПа'!V182*$BH$2,"-")</f>
        <v>225.25</v>
      </c>
      <c r="AW182" s="32">
        <f>IFERROR('σ и σw, МПа'!W182*$BH$2,"-")</f>
        <v>216.75</v>
      </c>
      <c r="AX182" s="32">
        <f>IFERROR('σ и σw, МПа'!X182*$BH$2,"-")</f>
        <v>216.75</v>
      </c>
      <c r="AY182" s="32">
        <f>IFERROR('σ и σw, МПа'!Y182*$BH$2,"-")</f>
        <v>208.25</v>
      </c>
      <c r="AZ182" s="32" t="str">
        <f>IFERROR('σ и σw, МПа'!Z182*$BH$2,"-")</f>
        <v>-</v>
      </c>
      <c r="BA182" s="32" t="str">
        <f>IFERROR('σ и σw, МПа'!AA182*$BH$2,"-")</f>
        <v>-</v>
      </c>
      <c r="BB182" s="32" t="str">
        <f>IFERROR('σ и σw, МПа'!AB182*$BH$2,"-")</f>
        <v>-</v>
      </c>
      <c r="BC182" s="33" t="str">
        <f>IFERROR('σ и σw, МПа'!AC182*$BH$2,"-")</f>
        <v>-</v>
      </c>
    </row>
    <row r="183" spans="1:55" x14ac:dyDescent="0.25">
      <c r="A183" s="10" t="str">
        <f>INDEX('Обработка исходного'!B:B,ROW($B$3)+4*(ROW($B183)-ROW($B$3)))</f>
        <v>Сталь легированная</v>
      </c>
      <c r="B183" s="47" t="str">
        <f>INDEX('Обработка исходного'!D:D,ROW($B$3)+4*(ROW($B183)-ROW($B$3)))</f>
        <v>10ГН2МФА</v>
      </c>
      <c r="C183" s="27" t="str">
        <f>'Rp0,2, МПа'!C183</f>
        <v>Поковки, листы толщиной до 300 мм</v>
      </c>
      <c r="D183" s="31">
        <f>IFERROR('σ и σw, МПа'!D183*$BE$2,"-")</f>
        <v>207.69230769230768</v>
      </c>
      <c r="E183" s="32">
        <f>IFERROR('σ и σw, МПа'!E183*$BE$2,"-")</f>
        <v>200</v>
      </c>
      <c r="F183" s="32">
        <f>IFERROR('σ и σw, МПа'!F183*$BE$2,"-")</f>
        <v>196.15384615384616</v>
      </c>
      <c r="G183" s="32">
        <f>IFERROR('σ и σw, МПа'!G183*$BE$2,"-")</f>
        <v>196.15384615384616</v>
      </c>
      <c r="H183" s="32">
        <f>IFERROR('σ и σw, МПа'!H183*$BE$2,"-")</f>
        <v>196.15384615384616</v>
      </c>
      <c r="I183" s="32">
        <f>IFERROR('σ и σw, МПа'!I183*$BE$2,"-")</f>
        <v>188.84615384615384</v>
      </c>
      <c r="J183" s="32">
        <f>IFERROR('σ и σw, МПа'!J183*$BE$2,"-")</f>
        <v>188.84615384615384</v>
      </c>
      <c r="K183" s="32">
        <f>IFERROR('σ и σw, МПа'!K183*$BE$2,"-")</f>
        <v>188.84615384615384</v>
      </c>
      <c r="L183" s="32" t="str">
        <f>IFERROR('σ и σw, МПа'!L183*$BE$2,"-")</f>
        <v>-</v>
      </c>
      <c r="M183" s="32" t="str">
        <f>IFERROR('σ и σw, МПа'!M183*$BE$2,"-")</f>
        <v>-</v>
      </c>
      <c r="N183" s="32" t="str">
        <f>IFERROR('σ и σw, МПа'!N183*$BE$2,"-")</f>
        <v>-</v>
      </c>
      <c r="O183" s="32" t="str">
        <f>IFERROR('σ и σw, МПа'!O183*$BE$2,"-")</f>
        <v>-</v>
      </c>
      <c r="P183" s="33" t="str">
        <f>IFERROR('σ и σw, МПа'!P183*$BE$2,"-")</f>
        <v>-</v>
      </c>
      <c r="Q183" s="31">
        <f>IFERROR('σ и σw, МПа'!D183*$BF$2,"-")</f>
        <v>270</v>
      </c>
      <c r="R183" s="32">
        <f>IFERROR('σ и σw, МПа'!E183*$BF$2,"-")</f>
        <v>260</v>
      </c>
      <c r="S183" s="32">
        <f>IFERROR('σ и σw, МПа'!F183*$BF$2,"-")</f>
        <v>255.00000000000003</v>
      </c>
      <c r="T183" s="32">
        <f>IFERROR('σ и σw, МПа'!G183*$BF$2,"-")</f>
        <v>255.00000000000003</v>
      </c>
      <c r="U183" s="32">
        <f>IFERROR('σ и σw, МПа'!H183*$BF$2,"-")</f>
        <v>255.00000000000003</v>
      </c>
      <c r="V183" s="32">
        <f>IFERROR('σ и σw, МПа'!I183*$BF$2,"-")</f>
        <v>245.5</v>
      </c>
      <c r="W183" s="32">
        <f>IFERROR('σ и σw, МПа'!J183*$BF$2,"-")</f>
        <v>245.5</v>
      </c>
      <c r="X183" s="32">
        <f>IFERROR('σ и σw, МПа'!K183*$BF$2,"-")</f>
        <v>245.5</v>
      </c>
      <c r="Y183" s="32" t="str">
        <f>IFERROR('σ и σw, МПа'!L183*$BF$2,"-")</f>
        <v>-</v>
      </c>
      <c r="Z183" s="32" t="str">
        <f>IFERROR('σ и σw, МПа'!M183*$BF$2,"-")</f>
        <v>-</v>
      </c>
      <c r="AA183" s="32" t="str">
        <f>IFERROR('σ и σw, МПа'!N183*$BF$2,"-")</f>
        <v>-</v>
      </c>
      <c r="AB183" s="32" t="str">
        <f>IFERROR('σ и σw, МПа'!O183*$BF$2,"-")</f>
        <v>-</v>
      </c>
      <c r="AC183" s="33" t="str">
        <f>IFERROR('σ и σw, МПа'!P183*$BF$2,"-")</f>
        <v>-</v>
      </c>
      <c r="AD183" s="31">
        <f>IFERROR('σ и σw, МПа'!Q183*$BG$2,"-")</f>
        <v>222.95000000000002</v>
      </c>
      <c r="AE183" s="32">
        <f>IFERROR('σ и σw, МПа'!R183*$BG$2,"-")</f>
        <v>216.45000000000002</v>
      </c>
      <c r="AF183" s="32">
        <f>IFERROR('σ и σw, МПа'!S183*$BG$2,"-")</f>
        <v>209.95000000000002</v>
      </c>
      <c r="AG183" s="32">
        <f>IFERROR('σ и σw, МПа'!T183*$BG$2,"-")</f>
        <v>204.1</v>
      </c>
      <c r="AH183" s="32">
        <f>IFERROR('σ и σw, МПа'!U183*$BG$2,"-")</f>
        <v>197.6</v>
      </c>
      <c r="AI183" s="32">
        <f>IFERROR('σ и σw, МПа'!V183*$BG$2,"-")</f>
        <v>197.6</v>
      </c>
      <c r="AJ183" s="32">
        <f>IFERROR('σ и σw, МПа'!W183*$BG$2,"-")</f>
        <v>197.6</v>
      </c>
      <c r="AK183" s="32">
        <f>IFERROR('σ и σw, МПа'!X183*$BG$2,"-")</f>
        <v>191.1</v>
      </c>
      <c r="AL183" s="32" t="str">
        <f>IFERROR('σ и σw, МПа'!Y183*$BG$2,"-")</f>
        <v>-</v>
      </c>
      <c r="AM183" s="32" t="str">
        <f>IFERROR('σ и σw, МПа'!Z183*$BG$2,"-")</f>
        <v>-</v>
      </c>
      <c r="AN183" s="32" t="str">
        <f>IFERROR('σ и σw, МПа'!AA183*$BG$2,"-")</f>
        <v>-</v>
      </c>
      <c r="AO183" s="32" t="str">
        <f>IFERROR('σ и σw, МПа'!AB183*$BG$2,"-")</f>
        <v>-</v>
      </c>
      <c r="AP183" s="33" t="str">
        <f>IFERROR('σ и σw, МПа'!AC183*$BG$2,"-")</f>
        <v>-</v>
      </c>
      <c r="AQ183" s="31">
        <f>IFERROR('σ и σw, МПа'!Q183*$BH$2,"-")</f>
        <v>291.55</v>
      </c>
      <c r="AR183" s="32">
        <f>IFERROR('σ и σw, МПа'!R183*$BH$2,"-")</f>
        <v>283.05</v>
      </c>
      <c r="AS183" s="32">
        <f>IFERROR('σ и σw, МПа'!S183*$BH$2,"-")</f>
        <v>274.55</v>
      </c>
      <c r="AT183" s="32">
        <f>IFERROR('σ и σw, МПа'!T183*$BH$2,"-")</f>
        <v>266.89999999999998</v>
      </c>
      <c r="AU183" s="32">
        <f>IFERROR('σ и σw, МПа'!U183*$BH$2,"-")</f>
        <v>258.39999999999998</v>
      </c>
      <c r="AV183" s="32">
        <f>IFERROR('σ и σw, МПа'!V183*$BH$2,"-")</f>
        <v>258.39999999999998</v>
      </c>
      <c r="AW183" s="32">
        <f>IFERROR('σ и σw, МПа'!W183*$BH$2,"-")</f>
        <v>258.39999999999998</v>
      </c>
      <c r="AX183" s="32">
        <f>IFERROR('σ и σw, МПа'!X183*$BH$2,"-")</f>
        <v>249.9</v>
      </c>
      <c r="AY183" s="32" t="str">
        <f>IFERROR('σ и σw, МПа'!Y183*$BH$2,"-")</f>
        <v>-</v>
      </c>
      <c r="AZ183" s="32" t="str">
        <f>IFERROR('σ и σw, МПа'!Z183*$BH$2,"-")</f>
        <v>-</v>
      </c>
      <c r="BA183" s="32" t="str">
        <f>IFERROR('σ и σw, МПа'!AA183*$BH$2,"-")</f>
        <v>-</v>
      </c>
      <c r="BB183" s="32" t="str">
        <f>IFERROR('σ и σw, МПа'!AB183*$BH$2,"-")</f>
        <v>-</v>
      </c>
      <c r="BC183" s="33" t="str">
        <f>IFERROR('σ и σw, МПа'!AC183*$BH$2,"-")</f>
        <v>-</v>
      </c>
    </row>
    <row r="184" spans="1:55" x14ac:dyDescent="0.25">
      <c r="A184" s="10" t="str">
        <f>INDEX('Обработка исходного'!B:B,ROW($B$3)+4*(ROW($B184)-ROW($B$3)))</f>
        <v>Сталь легированная</v>
      </c>
      <c r="B184" s="47" t="str">
        <f>INDEX('Обработка исходного'!D:D,ROW($B$3)+4*(ROW($B184)-ROW($B$3)))</f>
        <v>10ГН2МФАЛ</v>
      </c>
      <c r="C184" s="27" t="str">
        <f>'Rp0,2, МПа'!C184</f>
        <v>Отливки</v>
      </c>
      <c r="D184" s="31">
        <f>IFERROR('σ и σw, МПа'!D184*$BE$2,"-")</f>
        <v>207.69230769230768</v>
      </c>
      <c r="E184" s="32">
        <f>IFERROR('σ и σw, МПа'!E184*$BE$2,"-")</f>
        <v>203.84615384615384</v>
      </c>
      <c r="F184" s="32">
        <f>IFERROR('σ и σw, МПа'!F184*$BE$2,"-")</f>
        <v>196.15384615384616</v>
      </c>
      <c r="G184" s="32">
        <f>IFERROR('σ и σw, МПа'!G184*$BE$2,"-")</f>
        <v>196.15384615384616</v>
      </c>
      <c r="H184" s="32">
        <f>IFERROR('σ и σw, МПа'!H184*$BE$2,"-")</f>
        <v>196.15384615384616</v>
      </c>
      <c r="I184" s="32">
        <f>IFERROR('σ и σw, МПа'!I184*$BE$2,"-")</f>
        <v>188.84615384615384</v>
      </c>
      <c r="J184" s="32">
        <f>IFERROR('σ и σw, МПа'!J184*$BE$2,"-")</f>
        <v>188.84615384615384</v>
      </c>
      <c r="K184" s="32">
        <f>IFERROR('σ и σw, МПа'!K184*$BE$2,"-")</f>
        <v>188.84615384615384</v>
      </c>
      <c r="L184" s="32" t="str">
        <f>IFERROR('σ и σw, МПа'!L184*$BE$2,"-")</f>
        <v>-</v>
      </c>
      <c r="M184" s="32" t="str">
        <f>IFERROR('σ и σw, МПа'!M184*$BE$2,"-")</f>
        <v>-</v>
      </c>
      <c r="N184" s="32" t="str">
        <f>IFERROR('σ и σw, МПа'!N184*$BE$2,"-")</f>
        <v>-</v>
      </c>
      <c r="O184" s="32" t="str">
        <f>IFERROR('σ и σw, МПа'!O184*$BE$2,"-")</f>
        <v>-</v>
      </c>
      <c r="P184" s="33" t="str">
        <f>IFERROR('σ и σw, МПа'!P184*$BE$2,"-")</f>
        <v>-</v>
      </c>
      <c r="Q184" s="31">
        <f>IFERROR('σ и σw, МПа'!D184*$BF$2,"-")</f>
        <v>270</v>
      </c>
      <c r="R184" s="32">
        <f>IFERROR('σ и σw, МПа'!E184*$BF$2,"-")</f>
        <v>265</v>
      </c>
      <c r="S184" s="32">
        <f>IFERROR('σ и σw, МПа'!F184*$BF$2,"-")</f>
        <v>255.00000000000003</v>
      </c>
      <c r="T184" s="32">
        <f>IFERROR('σ и σw, МПа'!G184*$BF$2,"-")</f>
        <v>255.00000000000003</v>
      </c>
      <c r="U184" s="32">
        <f>IFERROR('σ и σw, МПа'!H184*$BF$2,"-")</f>
        <v>255.00000000000003</v>
      </c>
      <c r="V184" s="32">
        <f>IFERROR('σ и σw, МПа'!I184*$BF$2,"-")</f>
        <v>245.5</v>
      </c>
      <c r="W184" s="32">
        <f>IFERROR('σ и σw, МПа'!J184*$BF$2,"-")</f>
        <v>245.5</v>
      </c>
      <c r="X184" s="32">
        <f>IFERROR('σ и σw, МПа'!K184*$BF$2,"-")</f>
        <v>245.5</v>
      </c>
      <c r="Y184" s="32" t="str">
        <f>IFERROR('σ и σw, МПа'!L184*$BF$2,"-")</f>
        <v>-</v>
      </c>
      <c r="Z184" s="32" t="str">
        <f>IFERROR('σ и σw, МПа'!M184*$BF$2,"-")</f>
        <v>-</v>
      </c>
      <c r="AA184" s="32" t="str">
        <f>IFERROR('σ и σw, МПа'!N184*$BF$2,"-")</f>
        <v>-</v>
      </c>
      <c r="AB184" s="32" t="str">
        <f>IFERROR('σ и σw, МПа'!O184*$BF$2,"-")</f>
        <v>-</v>
      </c>
      <c r="AC184" s="33" t="str">
        <f>IFERROR('σ и σw, МПа'!P184*$BF$2,"-")</f>
        <v>-</v>
      </c>
      <c r="AD184" s="31">
        <f>IFERROR('σ и σw, МПа'!Q184*$BG$2,"-")</f>
        <v>222.95000000000002</v>
      </c>
      <c r="AE184" s="32">
        <f>IFERROR('σ и σw, МПа'!R184*$BG$2,"-")</f>
        <v>216.45000000000002</v>
      </c>
      <c r="AF184" s="32">
        <f>IFERROR('σ и σw, МПа'!S184*$BG$2,"-")</f>
        <v>209.95000000000002</v>
      </c>
      <c r="AG184" s="32">
        <f>IFERROR('σ и σw, МПа'!T184*$BG$2,"-")</f>
        <v>204.1</v>
      </c>
      <c r="AH184" s="32">
        <f>IFERROR('σ и σw, МПа'!U184*$BG$2,"-")</f>
        <v>197.6</v>
      </c>
      <c r="AI184" s="32">
        <f>IFERROR('σ и σw, МПа'!V184*$BG$2,"-")</f>
        <v>197.6</v>
      </c>
      <c r="AJ184" s="32">
        <f>IFERROR('σ и σw, МПа'!W184*$BG$2,"-")</f>
        <v>197.6</v>
      </c>
      <c r="AK184" s="32">
        <f>IFERROR('σ и σw, МПа'!X184*$BG$2,"-")</f>
        <v>191.1</v>
      </c>
      <c r="AL184" s="32" t="str">
        <f>IFERROR('σ и σw, МПа'!Y184*$BG$2,"-")</f>
        <v>-</v>
      </c>
      <c r="AM184" s="32" t="str">
        <f>IFERROR('σ и σw, МПа'!Z184*$BG$2,"-")</f>
        <v>-</v>
      </c>
      <c r="AN184" s="32" t="str">
        <f>IFERROR('σ и σw, МПа'!AA184*$BG$2,"-")</f>
        <v>-</v>
      </c>
      <c r="AO184" s="32" t="str">
        <f>IFERROR('σ и σw, МПа'!AB184*$BG$2,"-")</f>
        <v>-</v>
      </c>
      <c r="AP184" s="33" t="str">
        <f>IFERROR('σ и σw, МПа'!AC184*$BG$2,"-")</f>
        <v>-</v>
      </c>
      <c r="AQ184" s="31">
        <f>IFERROR('σ и σw, МПа'!Q184*$BH$2,"-")</f>
        <v>291.55</v>
      </c>
      <c r="AR184" s="32">
        <f>IFERROR('σ и σw, МПа'!R184*$BH$2,"-")</f>
        <v>283.05</v>
      </c>
      <c r="AS184" s="32">
        <f>IFERROR('σ и σw, МПа'!S184*$BH$2,"-")</f>
        <v>274.55</v>
      </c>
      <c r="AT184" s="32">
        <f>IFERROR('σ и σw, МПа'!T184*$BH$2,"-")</f>
        <v>266.89999999999998</v>
      </c>
      <c r="AU184" s="32">
        <f>IFERROR('σ и σw, МПа'!U184*$BH$2,"-")</f>
        <v>258.39999999999998</v>
      </c>
      <c r="AV184" s="32">
        <f>IFERROR('σ и σw, МПа'!V184*$BH$2,"-")</f>
        <v>258.39999999999998</v>
      </c>
      <c r="AW184" s="32">
        <f>IFERROR('σ и σw, МПа'!W184*$BH$2,"-")</f>
        <v>258.39999999999998</v>
      </c>
      <c r="AX184" s="32">
        <f>IFERROR('σ и σw, МПа'!X184*$BH$2,"-")</f>
        <v>249.9</v>
      </c>
      <c r="AY184" s="32" t="str">
        <f>IFERROR('σ и σw, МПа'!Y184*$BH$2,"-")</f>
        <v>-</v>
      </c>
      <c r="AZ184" s="32" t="str">
        <f>IFERROR('σ и σw, МПа'!Z184*$BH$2,"-")</f>
        <v>-</v>
      </c>
      <c r="BA184" s="32" t="str">
        <f>IFERROR('σ и σw, МПа'!AA184*$BH$2,"-")</f>
        <v>-</v>
      </c>
      <c r="BB184" s="32" t="str">
        <f>IFERROR('σ и σw, МПа'!AB184*$BH$2,"-")</f>
        <v>-</v>
      </c>
      <c r="BC184" s="33" t="str">
        <f>IFERROR('σ и σw, МПа'!AC184*$BH$2,"-")</f>
        <v>-</v>
      </c>
    </row>
    <row r="185" spans="1:55" ht="25.5" x14ac:dyDescent="0.25">
      <c r="A185" s="10" t="str">
        <f>INDEX('Обработка исходного'!B:B,ROW($B$3)+4*(ROW($B185)-ROW($B$3)))</f>
        <v>Сталь легированная хромомолибденованадиевая</v>
      </c>
      <c r="B185" s="47" t="str">
        <f>INDEX('Обработка исходного'!D:D,ROW($B$3)+4*(ROW($B185)-ROW($B$3)))</f>
        <v>12Х1МФ</v>
      </c>
      <c r="C185" s="27" t="str">
        <f>'Rp0,2, МПа'!C185</f>
        <v>Горячекатаная сталь толщиной или диаметром до 90 мм</v>
      </c>
      <c r="D185" s="31">
        <f>IFERROR('σ и σw, МПа'!D185*$BE$2,"-")</f>
        <v>170</v>
      </c>
      <c r="E185" s="32">
        <f>IFERROR('σ и σw, МПа'!E185*$BE$2,"-")</f>
        <v>170</v>
      </c>
      <c r="F185" s="32">
        <f>IFERROR('σ и σw, МПа'!F185*$BE$2,"-")</f>
        <v>170</v>
      </c>
      <c r="G185" s="32">
        <f>IFERROR('σ и σw, МПа'!G185*$BE$2,"-")</f>
        <v>170</v>
      </c>
      <c r="H185" s="32">
        <f>IFERROR('σ и σw, МПа'!H185*$BE$2,"-")</f>
        <v>170</v>
      </c>
      <c r="I185" s="32">
        <f>IFERROR('σ и σw, МПа'!I185*$BE$2,"-")</f>
        <v>163.33333333333334</v>
      </c>
      <c r="J185" s="32">
        <f>IFERROR('σ и σw, МПа'!J185*$BE$2,"-")</f>
        <v>156.66666666666666</v>
      </c>
      <c r="K185" s="32">
        <f>IFERROR('σ и σw, МПа'!K185*$BE$2,"-")</f>
        <v>150.66666666666666</v>
      </c>
      <c r="L185" s="32">
        <f>IFERROR('σ и σw, МПа'!L185*$BE$2,"-")</f>
        <v>137.33333333333334</v>
      </c>
      <c r="M185" s="32">
        <f>IFERROR('σ и σw, МПа'!M185*$BE$2,"-")</f>
        <v>137.33333333333334</v>
      </c>
      <c r="N185" s="32">
        <f>IFERROR('σ и σw, МПа'!N185*$BE$2,"-")</f>
        <v>118</v>
      </c>
      <c r="O185" s="32" t="str">
        <f>IFERROR('σ и σw, МПа'!O185*$BE$2,"-")</f>
        <v>-</v>
      </c>
      <c r="P185" s="33" t="str">
        <f>IFERROR('σ и σw, МПа'!P185*$BE$2,"-")</f>
        <v>-</v>
      </c>
      <c r="Q185" s="31">
        <f>IFERROR('σ и σw, МПа'!D185*$BF$2,"-")</f>
        <v>221</v>
      </c>
      <c r="R185" s="32">
        <f>IFERROR('σ и σw, МПа'!E185*$BF$2,"-")</f>
        <v>221</v>
      </c>
      <c r="S185" s="32">
        <f>IFERROR('σ и σw, МПа'!F185*$BF$2,"-")</f>
        <v>221</v>
      </c>
      <c r="T185" s="32">
        <f>IFERROR('σ и σw, МПа'!G185*$BF$2,"-")</f>
        <v>221</v>
      </c>
      <c r="U185" s="32">
        <f>IFERROR('σ и σw, МПа'!H185*$BF$2,"-")</f>
        <v>221</v>
      </c>
      <c r="V185" s="32">
        <f>IFERROR('σ и σw, МПа'!I185*$BF$2,"-")</f>
        <v>212.33333333333334</v>
      </c>
      <c r="W185" s="32">
        <f>IFERROR('σ и σw, МПа'!J185*$BF$2,"-")</f>
        <v>203.66666666666666</v>
      </c>
      <c r="X185" s="32">
        <f>IFERROR('σ и σw, МПа'!K185*$BF$2,"-")</f>
        <v>195.86666666666667</v>
      </c>
      <c r="Y185" s="32">
        <f>IFERROR('σ и σw, МПа'!L185*$BF$2,"-")</f>
        <v>178.53333333333336</v>
      </c>
      <c r="Z185" s="32">
        <f>IFERROR('σ и σw, МПа'!M185*$BF$2,"-")</f>
        <v>178.53333333333336</v>
      </c>
      <c r="AA185" s="32">
        <f>IFERROR('σ и σw, МПа'!N185*$BF$2,"-")</f>
        <v>153.4</v>
      </c>
      <c r="AB185" s="32" t="str">
        <f>IFERROR('σ и σw, МПа'!O185*$BF$2,"-")</f>
        <v>-</v>
      </c>
      <c r="AC185" s="33" t="str">
        <f>IFERROR('σ и σw, МПа'!P185*$BF$2,"-")</f>
        <v>-</v>
      </c>
      <c r="AD185" s="31">
        <f>IFERROR('σ и σw, МПа'!Q185*$BG$2,"-")</f>
        <v>165.75</v>
      </c>
      <c r="AE185" s="32">
        <f>IFERROR('σ и σw, МПа'!R185*$BG$2,"-")</f>
        <v>165.75</v>
      </c>
      <c r="AF185" s="32">
        <f>IFERROR('σ и σw, МПа'!S185*$BG$2,"-")</f>
        <v>165.75</v>
      </c>
      <c r="AG185" s="32">
        <f>IFERROR('σ и σw, МПа'!T185*$BG$2,"-")</f>
        <v>165.75</v>
      </c>
      <c r="AH185" s="32">
        <f>IFERROR('σ и σw, МПа'!U185*$BG$2,"-")</f>
        <v>165.75</v>
      </c>
      <c r="AI185" s="32">
        <f>IFERROR('σ и σw, МПа'!V185*$BG$2,"-")</f>
        <v>159.25</v>
      </c>
      <c r="AJ185" s="32">
        <f>IFERROR('σ и σw, МПа'!W185*$BG$2,"-")</f>
        <v>152.75</v>
      </c>
      <c r="AK185" s="32">
        <f>IFERROR('σ и σw, МПа'!X185*$BG$2,"-")</f>
        <v>146.9</v>
      </c>
      <c r="AL185" s="32">
        <f>IFERROR('σ и σw, МПа'!Y185*$BG$2,"-")</f>
        <v>133.9</v>
      </c>
      <c r="AM185" s="32">
        <f>IFERROR('σ и σw, МПа'!Z185*$BG$2,"-")</f>
        <v>133.9</v>
      </c>
      <c r="AN185" s="32">
        <f>IFERROR('σ и σw, МПа'!AA185*$BG$2,"-")</f>
        <v>115.05</v>
      </c>
      <c r="AO185" s="32" t="str">
        <f>IFERROR('σ и σw, МПа'!AB185*$BG$2,"-")</f>
        <v>-</v>
      </c>
      <c r="AP185" s="33" t="str">
        <f>IFERROR('σ и σw, МПа'!AC185*$BG$2,"-")</f>
        <v>-</v>
      </c>
      <c r="AQ185" s="31">
        <f>IFERROR('σ и σw, МПа'!Q185*$BH$2,"-")</f>
        <v>216.75</v>
      </c>
      <c r="AR185" s="32">
        <f>IFERROR('σ и σw, МПа'!R185*$BH$2,"-")</f>
        <v>216.75</v>
      </c>
      <c r="AS185" s="32">
        <f>IFERROR('σ и σw, МПа'!S185*$BH$2,"-")</f>
        <v>216.75</v>
      </c>
      <c r="AT185" s="32">
        <f>IFERROR('σ и σw, МПа'!T185*$BH$2,"-")</f>
        <v>216.75</v>
      </c>
      <c r="AU185" s="32">
        <f>IFERROR('σ и σw, МПа'!U185*$BH$2,"-")</f>
        <v>216.75</v>
      </c>
      <c r="AV185" s="32">
        <f>IFERROR('σ и σw, МПа'!V185*$BH$2,"-")</f>
        <v>208.25</v>
      </c>
      <c r="AW185" s="32">
        <f>IFERROR('σ и σw, МПа'!W185*$BH$2,"-")</f>
        <v>199.75</v>
      </c>
      <c r="AX185" s="32">
        <f>IFERROR('σ и σw, МПа'!X185*$BH$2,"-")</f>
        <v>192.1</v>
      </c>
      <c r="AY185" s="32">
        <f>IFERROR('σ и σw, МПа'!Y185*$BH$2,"-")</f>
        <v>175.1</v>
      </c>
      <c r="AZ185" s="32">
        <f>IFERROR('σ и σw, МПа'!Z185*$BH$2,"-")</f>
        <v>175.1</v>
      </c>
      <c r="BA185" s="32">
        <f>IFERROR('σ и σw, МПа'!AA185*$BH$2,"-")</f>
        <v>150.44999999999999</v>
      </c>
      <c r="BB185" s="32" t="str">
        <f>IFERROR('σ и σw, МПа'!AB185*$BH$2,"-")</f>
        <v>-</v>
      </c>
      <c r="BC185" s="33" t="str">
        <f>IFERROR('σ и σw, МПа'!AC185*$BH$2,"-")</f>
        <v>-</v>
      </c>
    </row>
    <row r="186" spans="1:55" ht="25.5" x14ac:dyDescent="0.25">
      <c r="A186" s="10" t="str">
        <f>INDEX('Обработка исходного'!B:B,ROW($B$3)+4*(ROW($B186)-ROW($B$3)))</f>
        <v>Сталь легированная хромомолибденованадиевая</v>
      </c>
      <c r="B186" s="47" t="str">
        <f>INDEX('Обработка исходного'!D:D,ROW($B$3)+4*(ROW($B186)-ROW($B$3)))</f>
        <v>12Х1МФ</v>
      </c>
      <c r="C186" s="27" t="str">
        <f>'Rp0,2, МПа'!C186</f>
        <v>Горячекатаная сталь толщиной или диаметром от 90 до 150 мм</v>
      </c>
      <c r="D186" s="31">
        <f>IFERROR('σ и σw, МПа'!D186*$BE$2,"-")</f>
        <v>170</v>
      </c>
      <c r="E186" s="32">
        <f>IFERROR('σ и σw, МПа'!E186*$BE$2,"-")</f>
        <v>170</v>
      </c>
      <c r="F186" s="32">
        <f>IFERROR('σ и σw, МПа'!F186*$BE$2,"-")</f>
        <v>170</v>
      </c>
      <c r="G186" s="32">
        <f>IFERROR('σ и σw, МПа'!G186*$BE$2,"-")</f>
        <v>170</v>
      </c>
      <c r="H186" s="32">
        <f>IFERROR('σ и σw, МПа'!H186*$BE$2,"-")</f>
        <v>170</v>
      </c>
      <c r="I186" s="32">
        <f>IFERROR('σ и σw, МПа'!I186*$BE$2,"-")</f>
        <v>163.33333333333334</v>
      </c>
      <c r="J186" s="32">
        <f>IFERROR('σ и σw, МПа'!J186*$BE$2,"-")</f>
        <v>156.66666666666666</v>
      </c>
      <c r="K186" s="32">
        <f>IFERROR('σ и σw, МПа'!K186*$BE$2,"-")</f>
        <v>150.66666666666666</v>
      </c>
      <c r="L186" s="32">
        <f>IFERROR('σ и σw, МПа'!L186*$BE$2,"-")</f>
        <v>137.33333333333334</v>
      </c>
      <c r="M186" s="32">
        <f>IFERROR('σ и σw, МПа'!M186*$BE$2,"-")</f>
        <v>137.33333333333334</v>
      </c>
      <c r="N186" s="32">
        <f>IFERROR('σ и σw, МПа'!N186*$BE$2,"-")</f>
        <v>118</v>
      </c>
      <c r="O186" s="32" t="str">
        <f>IFERROR('σ и σw, МПа'!O186*$BE$2,"-")</f>
        <v>-</v>
      </c>
      <c r="P186" s="33" t="str">
        <f>IFERROR('σ и σw, МПа'!P186*$BE$2,"-")</f>
        <v>-</v>
      </c>
      <c r="Q186" s="31">
        <f>IFERROR('σ и σw, МПа'!D186*$BF$2,"-")</f>
        <v>221</v>
      </c>
      <c r="R186" s="32">
        <f>IFERROR('σ и σw, МПа'!E186*$BF$2,"-")</f>
        <v>221</v>
      </c>
      <c r="S186" s="32">
        <f>IFERROR('σ и σw, МПа'!F186*$BF$2,"-")</f>
        <v>221</v>
      </c>
      <c r="T186" s="32">
        <f>IFERROR('σ и σw, МПа'!G186*$BF$2,"-")</f>
        <v>221</v>
      </c>
      <c r="U186" s="32">
        <f>IFERROR('σ и σw, МПа'!H186*$BF$2,"-")</f>
        <v>221</v>
      </c>
      <c r="V186" s="32">
        <f>IFERROR('σ и σw, МПа'!I186*$BF$2,"-")</f>
        <v>212.33333333333334</v>
      </c>
      <c r="W186" s="32">
        <f>IFERROR('σ и σw, МПа'!J186*$BF$2,"-")</f>
        <v>203.66666666666666</v>
      </c>
      <c r="X186" s="32">
        <f>IFERROR('σ и σw, МПа'!K186*$BF$2,"-")</f>
        <v>195.86666666666667</v>
      </c>
      <c r="Y186" s="32">
        <f>IFERROR('σ и σw, МПа'!L186*$BF$2,"-")</f>
        <v>178.53333333333336</v>
      </c>
      <c r="Z186" s="32">
        <f>IFERROR('σ и σw, МПа'!M186*$BF$2,"-")</f>
        <v>178.53333333333336</v>
      </c>
      <c r="AA186" s="32">
        <f>IFERROR('σ и σw, МПа'!N186*$BF$2,"-")</f>
        <v>153.4</v>
      </c>
      <c r="AB186" s="32" t="str">
        <f>IFERROR('σ и σw, МПа'!O186*$BF$2,"-")</f>
        <v>-</v>
      </c>
      <c r="AC186" s="33" t="str">
        <f>IFERROR('σ и σw, МПа'!P186*$BF$2,"-")</f>
        <v>-</v>
      </c>
      <c r="AD186" s="31">
        <f>IFERROR('σ и σw, МПа'!Q186*$BG$2,"-")</f>
        <v>165.75</v>
      </c>
      <c r="AE186" s="32">
        <f>IFERROR('σ и σw, МПа'!R186*$BG$2,"-")</f>
        <v>165.75</v>
      </c>
      <c r="AF186" s="32">
        <f>IFERROR('σ и σw, МПа'!S186*$BG$2,"-")</f>
        <v>165.75</v>
      </c>
      <c r="AG186" s="32">
        <f>IFERROR('σ и σw, МПа'!T186*$BG$2,"-")</f>
        <v>165.75</v>
      </c>
      <c r="AH186" s="32">
        <f>IFERROR('σ и σw, МПа'!U186*$BG$2,"-")</f>
        <v>165.75</v>
      </c>
      <c r="AI186" s="32">
        <f>IFERROR('σ и σw, МПа'!V186*$BG$2,"-")</f>
        <v>159.25</v>
      </c>
      <c r="AJ186" s="32">
        <f>IFERROR('σ и σw, МПа'!W186*$BG$2,"-")</f>
        <v>152.75</v>
      </c>
      <c r="AK186" s="32">
        <f>IFERROR('σ и σw, МПа'!X186*$BG$2,"-")</f>
        <v>146.9</v>
      </c>
      <c r="AL186" s="32">
        <f>IFERROR('σ и σw, МПа'!Y186*$BG$2,"-")</f>
        <v>133.9</v>
      </c>
      <c r="AM186" s="32">
        <f>IFERROR('σ и σw, МПа'!Z186*$BG$2,"-")</f>
        <v>133.9</v>
      </c>
      <c r="AN186" s="32">
        <f>IFERROR('σ и σw, МПа'!AA186*$BG$2,"-")</f>
        <v>115.05</v>
      </c>
      <c r="AO186" s="32" t="str">
        <f>IFERROR('σ и σw, МПа'!AB186*$BG$2,"-")</f>
        <v>-</v>
      </c>
      <c r="AP186" s="33" t="str">
        <f>IFERROR('σ и σw, МПа'!AC186*$BG$2,"-")</f>
        <v>-</v>
      </c>
      <c r="AQ186" s="31">
        <f>IFERROR('σ и σw, МПа'!Q186*$BH$2,"-")</f>
        <v>216.75</v>
      </c>
      <c r="AR186" s="32">
        <f>IFERROR('σ и σw, МПа'!R186*$BH$2,"-")</f>
        <v>216.75</v>
      </c>
      <c r="AS186" s="32">
        <f>IFERROR('σ и σw, МПа'!S186*$BH$2,"-")</f>
        <v>216.75</v>
      </c>
      <c r="AT186" s="32">
        <f>IFERROR('σ и σw, МПа'!T186*$BH$2,"-")</f>
        <v>216.75</v>
      </c>
      <c r="AU186" s="32">
        <f>IFERROR('σ и σw, МПа'!U186*$BH$2,"-")</f>
        <v>216.75</v>
      </c>
      <c r="AV186" s="32">
        <f>IFERROR('σ и σw, МПа'!V186*$BH$2,"-")</f>
        <v>208.25</v>
      </c>
      <c r="AW186" s="32">
        <f>IFERROR('σ и σw, МПа'!W186*$BH$2,"-")</f>
        <v>199.75</v>
      </c>
      <c r="AX186" s="32">
        <f>IFERROR('σ и σw, МПа'!X186*$BH$2,"-")</f>
        <v>192.1</v>
      </c>
      <c r="AY186" s="32">
        <f>IFERROR('σ и σw, МПа'!Y186*$BH$2,"-")</f>
        <v>175.1</v>
      </c>
      <c r="AZ186" s="32">
        <f>IFERROR('σ и σw, МПа'!Z186*$BH$2,"-")</f>
        <v>175.1</v>
      </c>
      <c r="BA186" s="32">
        <f>IFERROR('σ и σw, МПа'!AA186*$BH$2,"-")</f>
        <v>150.44999999999999</v>
      </c>
      <c r="BB186" s="32" t="str">
        <f>IFERROR('σ и σw, МПа'!AB186*$BH$2,"-")</f>
        <v>-</v>
      </c>
      <c r="BC186" s="33" t="str">
        <f>IFERROR('σ и σw, МПа'!AC186*$BH$2,"-")</f>
        <v>-</v>
      </c>
    </row>
    <row r="187" spans="1:55" ht="25.5" x14ac:dyDescent="0.25">
      <c r="A187" s="10" t="str">
        <f>INDEX('Обработка исходного'!B:B,ROW($B$3)+4*(ROW($B187)-ROW($B$3)))</f>
        <v>Сталь легированная хромомолибденованадиевая</v>
      </c>
      <c r="B187" s="47" t="str">
        <f>INDEX('Обработка исходного'!D:D,ROW($B$3)+4*(ROW($B187)-ROW($B$3)))</f>
        <v>12Х1МФ</v>
      </c>
      <c r="C187" s="27" t="str">
        <f>'Rp0,2, МПа'!C187</f>
        <v>Горячекатаная сталь толщиной или диаметром от 150 до 200 мм</v>
      </c>
      <c r="D187" s="31">
        <f>IFERROR('σ и σw, МПа'!D187*$BE$2,"-")</f>
        <v>170</v>
      </c>
      <c r="E187" s="32">
        <f>IFERROR('σ и σw, МПа'!E187*$BE$2,"-")</f>
        <v>170</v>
      </c>
      <c r="F187" s="32">
        <f>IFERROR('σ и σw, МПа'!F187*$BE$2,"-")</f>
        <v>170</v>
      </c>
      <c r="G187" s="32">
        <f>IFERROR('σ и σw, МПа'!G187*$BE$2,"-")</f>
        <v>170</v>
      </c>
      <c r="H187" s="32">
        <f>IFERROR('σ и σw, МПа'!H187*$BE$2,"-")</f>
        <v>170</v>
      </c>
      <c r="I187" s="32">
        <f>IFERROR('σ и σw, МПа'!I187*$BE$2,"-")</f>
        <v>163.33333333333334</v>
      </c>
      <c r="J187" s="32">
        <f>IFERROR('σ и σw, МПа'!J187*$BE$2,"-")</f>
        <v>156.66666666666666</v>
      </c>
      <c r="K187" s="32">
        <f>IFERROR('σ и σw, МПа'!K187*$BE$2,"-")</f>
        <v>150.66666666666666</v>
      </c>
      <c r="L187" s="32">
        <f>IFERROR('σ и σw, МПа'!L187*$BE$2,"-")</f>
        <v>137.33333333333334</v>
      </c>
      <c r="M187" s="32">
        <f>IFERROR('σ и σw, МПа'!M187*$BE$2,"-")</f>
        <v>137.33333333333334</v>
      </c>
      <c r="N187" s="32">
        <f>IFERROR('σ и σw, МПа'!N187*$BE$2,"-")</f>
        <v>118</v>
      </c>
      <c r="O187" s="32" t="str">
        <f>IFERROR('σ и σw, МПа'!O187*$BE$2,"-")</f>
        <v>-</v>
      </c>
      <c r="P187" s="33" t="str">
        <f>IFERROR('σ и σw, МПа'!P187*$BE$2,"-")</f>
        <v>-</v>
      </c>
      <c r="Q187" s="31">
        <f>IFERROR('σ и σw, МПа'!D187*$BF$2,"-")</f>
        <v>221</v>
      </c>
      <c r="R187" s="32">
        <f>IFERROR('σ и σw, МПа'!E187*$BF$2,"-")</f>
        <v>221</v>
      </c>
      <c r="S187" s="32">
        <f>IFERROR('σ и σw, МПа'!F187*$BF$2,"-")</f>
        <v>221</v>
      </c>
      <c r="T187" s="32">
        <f>IFERROR('σ и σw, МПа'!G187*$BF$2,"-")</f>
        <v>221</v>
      </c>
      <c r="U187" s="32">
        <f>IFERROR('σ и σw, МПа'!H187*$BF$2,"-")</f>
        <v>221</v>
      </c>
      <c r="V187" s="32">
        <f>IFERROR('σ и σw, МПа'!I187*$BF$2,"-")</f>
        <v>212.33333333333334</v>
      </c>
      <c r="W187" s="32">
        <f>IFERROR('σ и σw, МПа'!J187*$BF$2,"-")</f>
        <v>203.66666666666666</v>
      </c>
      <c r="X187" s="32">
        <f>IFERROR('σ и σw, МПа'!K187*$BF$2,"-")</f>
        <v>195.86666666666667</v>
      </c>
      <c r="Y187" s="32">
        <f>IFERROR('σ и σw, МПа'!L187*$BF$2,"-")</f>
        <v>178.53333333333336</v>
      </c>
      <c r="Z187" s="32">
        <f>IFERROR('σ и σw, МПа'!M187*$BF$2,"-")</f>
        <v>178.53333333333336</v>
      </c>
      <c r="AA187" s="32">
        <f>IFERROR('σ и σw, МПа'!N187*$BF$2,"-")</f>
        <v>153.4</v>
      </c>
      <c r="AB187" s="32" t="str">
        <f>IFERROR('σ и σw, МПа'!O187*$BF$2,"-")</f>
        <v>-</v>
      </c>
      <c r="AC187" s="33" t="str">
        <f>IFERROR('σ и σw, МПа'!P187*$BF$2,"-")</f>
        <v>-</v>
      </c>
      <c r="AD187" s="31">
        <f>IFERROR('σ и σw, МПа'!Q187*$BG$2,"-")</f>
        <v>165.75</v>
      </c>
      <c r="AE187" s="32">
        <f>IFERROR('σ и σw, МПа'!R187*$BG$2,"-")</f>
        <v>165.75</v>
      </c>
      <c r="AF187" s="32">
        <f>IFERROR('σ и σw, МПа'!S187*$BG$2,"-")</f>
        <v>165.75</v>
      </c>
      <c r="AG187" s="32">
        <f>IFERROR('σ и σw, МПа'!T187*$BG$2,"-")</f>
        <v>165.75</v>
      </c>
      <c r="AH187" s="32">
        <f>IFERROR('σ и σw, МПа'!U187*$BG$2,"-")</f>
        <v>165.75</v>
      </c>
      <c r="AI187" s="32">
        <f>IFERROR('σ и σw, МПа'!V187*$BG$2,"-")</f>
        <v>159.25</v>
      </c>
      <c r="AJ187" s="32">
        <f>IFERROR('σ и σw, МПа'!W187*$BG$2,"-")</f>
        <v>152.75</v>
      </c>
      <c r="AK187" s="32">
        <f>IFERROR('σ и σw, МПа'!X187*$BG$2,"-")</f>
        <v>146.9</v>
      </c>
      <c r="AL187" s="32">
        <f>IFERROR('σ и σw, МПа'!Y187*$BG$2,"-")</f>
        <v>133.9</v>
      </c>
      <c r="AM187" s="32">
        <f>IFERROR('σ и σw, МПа'!Z187*$BG$2,"-")</f>
        <v>133.9</v>
      </c>
      <c r="AN187" s="32">
        <f>IFERROR('σ и σw, МПа'!AA187*$BG$2,"-")</f>
        <v>115.05</v>
      </c>
      <c r="AO187" s="32" t="str">
        <f>IFERROR('σ и σw, МПа'!AB187*$BG$2,"-")</f>
        <v>-</v>
      </c>
      <c r="AP187" s="33" t="str">
        <f>IFERROR('σ и σw, МПа'!AC187*$BG$2,"-")</f>
        <v>-</v>
      </c>
      <c r="AQ187" s="31">
        <f>IFERROR('σ и σw, МПа'!Q187*$BH$2,"-")</f>
        <v>216.75</v>
      </c>
      <c r="AR187" s="32">
        <f>IFERROR('σ и σw, МПа'!R187*$BH$2,"-")</f>
        <v>216.75</v>
      </c>
      <c r="AS187" s="32">
        <f>IFERROR('σ и σw, МПа'!S187*$BH$2,"-")</f>
        <v>216.75</v>
      </c>
      <c r="AT187" s="32">
        <f>IFERROR('σ и σw, МПа'!T187*$BH$2,"-")</f>
        <v>216.75</v>
      </c>
      <c r="AU187" s="32">
        <f>IFERROR('σ и σw, МПа'!U187*$BH$2,"-")</f>
        <v>216.75</v>
      </c>
      <c r="AV187" s="32">
        <f>IFERROR('σ и σw, МПа'!V187*$BH$2,"-")</f>
        <v>208.25</v>
      </c>
      <c r="AW187" s="32">
        <f>IFERROR('σ и σw, МПа'!W187*$BH$2,"-")</f>
        <v>199.75</v>
      </c>
      <c r="AX187" s="32">
        <f>IFERROR('σ и σw, МПа'!X187*$BH$2,"-")</f>
        <v>192.1</v>
      </c>
      <c r="AY187" s="32">
        <f>IFERROR('σ и σw, МПа'!Y187*$BH$2,"-")</f>
        <v>175.1</v>
      </c>
      <c r="AZ187" s="32">
        <f>IFERROR('σ и σw, МПа'!Z187*$BH$2,"-")</f>
        <v>175.1</v>
      </c>
      <c r="BA187" s="32">
        <f>IFERROR('σ и σw, МПа'!AA187*$BH$2,"-")</f>
        <v>150.44999999999999</v>
      </c>
      <c r="BB187" s="32" t="str">
        <f>IFERROR('σ и σw, МПа'!AB187*$BH$2,"-")</f>
        <v>-</v>
      </c>
      <c r="BC187" s="33" t="str">
        <f>IFERROR('σ и σw, МПа'!AC187*$BH$2,"-")</f>
        <v>-</v>
      </c>
    </row>
    <row r="188" spans="1:55" ht="25.5" x14ac:dyDescent="0.25">
      <c r="A188" s="10" t="str">
        <f>INDEX('Обработка исходного'!B:B,ROW($B$3)+4*(ROW($B188)-ROW($B$3)))</f>
        <v>Сталь легированная хромомолибденованадиевая</v>
      </c>
      <c r="B188" s="47" t="str">
        <f>INDEX('Обработка исходного'!D:D,ROW($B$3)+4*(ROW($B188)-ROW($B$3)))</f>
        <v>12Х1МФ</v>
      </c>
      <c r="C188" s="27" t="str">
        <f>'Rp0,2, МПа'!C188</f>
        <v>Поковки толщиной от 100 до 300 мм, КП195*</v>
      </c>
      <c r="D188" s="31">
        <f>IFERROR('σ и σw, МПа'!D188*$BE$2,"-")</f>
        <v>130</v>
      </c>
      <c r="E188" s="32">
        <f>IFERROR('σ и σw, МПа'!E188*$BE$2,"-")</f>
        <v>130</v>
      </c>
      <c r="F188" s="32">
        <f>IFERROR('σ и σw, МПа'!F188*$BE$2,"-")</f>
        <v>130</v>
      </c>
      <c r="G188" s="32">
        <f>IFERROR('σ и σw, МПа'!G188*$BE$2,"-")</f>
        <v>130</v>
      </c>
      <c r="H188" s="32">
        <f>IFERROR('σ и σw, МПа'!H188*$BE$2,"-")</f>
        <v>130</v>
      </c>
      <c r="I188" s="32">
        <f>IFERROR('σ и σw, МПа'!I188*$BE$2,"-")</f>
        <v>124</v>
      </c>
      <c r="J188" s="32">
        <f>IFERROR('σ и σw, МПа'!J188*$BE$2,"-")</f>
        <v>118</v>
      </c>
      <c r="K188" s="32">
        <f>IFERROR('σ и σw, МПа'!K188*$BE$2,"-")</f>
        <v>118</v>
      </c>
      <c r="L188" s="32">
        <f>IFERROR('σ и σw, МПа'!L188*$BE$2,"-")</f>
        <v>104.66666666666667</v>
      </c>
      <c r="M188" s="32">
        <f>IFERROR('σ и σw, МПа'!M188*$BE$2,"-")</f>
        <v>104.66666666666667</v>
      </c>
      <c r="N188" s="32">
        <f>IFERROR('σ и σw, МПа'!N188*$BE$2,"-")</f>
        <v>91.333333333333329</v>
      </c>
      <c r="O188" s="32" t="str">
        <f>IFERROR('σ и σw, МПа'!O188*$BE$2,"-")</f>
        <v>-</v>
      </c>
      <c r="P188" s="33" t="str">
        <f>IFERROR('σ и σw, МПа'!P188*$BE$2,"-")</f>
        <v>-</v>
      </c>
      <c r="Q188" s="31">
        <f>IFERROR('σ и σw, МПа'!D188*$BF$2,"-")</f>
        <v>169</v>
      </c>
      <c r="R188" s="32">
        <f>IFERROR('σ и σw, МПа'!E188*$BF$2,"-")</f>
        <v>169</v>
      </c>
      <c r="S188" s="32">
        <f>IFERROR('σ и σw, МПа'!F188*$BF$2,"-")</f>
        <v>169</v>
      </c>
      <c r="T188" s="32">
        <f>IFERROR('σ и σw, МПа'!G188*$BF$2,"-")</f>
        <v>169</v>
      </c>
      <c r="U188" s="32">
        <f>IFERROR('σ и σw, МПа'!H188*$BF$2,"-")</f>
        <v>169</v>
      </c>
      <c r="V188" s="32">
        <f>IFERROR('σ и σw, МПа'!I188*$BF$2,"-")</f>
        <v>161.20000000000002</v>
      </c>
      <c r="W188" s="32">
        <f>IFERROR('σ и σw, МПа'!J188*$BF$2,"-")</f>
        <v>153.4</v>
      </c>
      <c r="X188" s="32">
        <f>IFERROR('σ и σw, МПа'!K188*$BF$2,"-")</f>
        <v>153.4</v>
      </c>
      <c r="Y188" s="32">
        <f>IFERROR('σ и σw, МПа'!L188*$BF$2,"-")</f>
        <v>136.06666666666669</v>
      </c>
      <c r="Z188" s="32">
        <f>IFERROR('σ и σw, МПа'!M188*$BF$2,"-")</f>
        <v>136.06666666666669</v>
      </c>
      <c r="AA188" s="32">
        <f>IFERROR('σ и σw, МПа'!N188*$BF$2,"-")</f>
        <v>118.73333333333333</v>
      </c>
      <c r="AB188" s="32" t="str">
        <f>IFERROR('σ и σw, МПа'!O188*$BF$2,"-")</f>
        <v>-</v>
      </c>
      <c r="AC188" s="33" t="str">
        <f>IFERROR('σ и σw, МПа'!P188*$BF$2,"-")</f>
        <v>-</v>
      </c>
      <c r="AD188" s="31">
        <f>IFERROR('σ и σw, МПа'!Q188*$BG$2,"-")</f>
        <v>126.75</v>
      </c>
      <c r="AE188" s="32">
        <f>IFERROR('σ и σw, МПа'!R188*$BG$2,"-")</f>
        <v>126.75</v>
      </c>
      <c r="AF188" s="32">
        <f>IFERROR('σ и σw, МПа'!S188*$BG$2,"-")</f>
        <v>126.75</v>
      </c>
      <c r="AG188" s="32">
        <f>IFERROR('σ и σw, МПа'!T188*$BG$2,"-")</f>
        <v>126.75</v>
      </c>
      <c r="AH188" s="32">
        <f>IFERROR('σ и σw, МПа'!U188*$BG$2,"-")</f>
        <v>126.75</v>
      </c>
      <c r="AI188" s="32">
        <f>IFERROR('σ и σw, МПа'!V188*$BG$2,"-")</f>
        <v>120.9</v>
      </c>
      <c r="AJ188" s="32">
        <f>IFERROR('σ и σw, МПа'!W188*$BG$2,"-")</f>
        <v>115.05</v>
      </c>
      <c r="AK188" s="32">
        <f>IFERROR('σ и σw, МПа'!X188*$BG$2,"-")</f>
        <v>115.05</v>
      </c>
      <c r="AL188" s="32">
        <f>IFERROR('σ и σw, МПа'!Y188*$BG$2,"-")</f>
        <v>102.05</v>
      </c>
      <c r="AM188" s="32">
        <f>IFERROR('σ и σw, МПа'!Z188*$BG$2,"-")</f>
        <v>102.05</v>
      </c>
      <c r="AN188" s="32">
        <f>IFERROR('σ и σw, МПа'!AA188*$BG$2,"-")</f>
        <v>89.05</v>
      </c>
      <c r="AO188" s="32" t="str">
        <f>IFERROR('σ и σw, МПа'!AB188*$BG$2,"-")</f>
        <v>-</v>
      </c>
      <c r="AP188" s="33" t="str">
        <f>IFERROR('σ и σw, МПа'!AC188*$BG$2,"-")</f>
        <v>-</v>
      </c>
      <c r="AQ188" s="31">
        <f>IFERROR('σ и σw, МПа'!Q188*$BH$2,"-")</f>
        <v>165.75</v>
      </c>
      <c r="AR188" s="32">
        <f>IFERROR('σ и σw, МПа'!R188*$BH$2,"-")</f>
        <v>165.75</v>
      </c>
      <c r="AS188" s="32">
        <f>IFERROR('σ и σw, МПа'!S188*$BH$2,"-")</f>
        <v>165.75</v>
      </c>
      <c r="AT188" s="32">
        <f>IFERROR('σ и σw, МПа'!T188*$BH$2,"-")</f>
        <v>165.75</v>
      </c>
      <c r="AU188" s="32">
        <f>IFERROR('σ и σw, МПа'!U188*$BH$2,"-")</f>
        <v>165.75</v>
      </c>
      <c r="AV188" s="32">
        <f>IFERROR('σ и σw, МПа'!V188*$BH$2,"-")</f>
        <v>158.1</v>
      </c>
      <c r="AW188" s="32">
        <f>IFERROR('σ и σw, МПа'!W188*$BH$2,"-")</f>
        <v>150.44999999999999</v>
      </c>
      <c r="AX188" s="32">
        <f>IFERROR('σ и σw, МПа'!X188*$BH$2,"-")</f>
        <v>150.44999999999999</v>
      </c>
      <c r="AY188" s="32">
        <f>IFERROR('σ и σw, МПа'!Y188*$BH$2,"-")</f>
        <v>133.44999999999999</v>
      </c>
      <c r="AZ188" s="32">
        <f>IFERROR('σ и σw, МПа'!Z188*$BH$2,"-")</f>
        <v>133.44999999999999</v>
      </c>
      <c r="BA188" s="32">
        <f>IFERROR('σ и σw, МПа'!AA188*$BH$2,"-")</f>
        <v>116.45</v>
      </c>
      <c r="BB188" s="32" t="str">
        <f>IFERROR('σ и σw, МПа'!AB188*$BH$2,"-")</f>
        <v>-</v>
      </c>
      <c r="BC188" s="33" t="str">
        <f>IFERROR('σ и σw, МПа'!AC188*$BH$2,"-")</f>
        <v>-</v>
      </c>
    </row>
    <row r="189" spans="1:55" ht="25.5" x14ac:dyDescent="0.25">
      <c r="A189" s="10" t="str">
        <f>INDEX('Обработка исходного'!B:B,ROW($B$3)+4*(ROW($B189)-ROW($B$3)))</f>
        <v>Сталь легированная хромомолибденованадиевая</v>
      </c>
      <c r="B189" s="47" t="str">
        <f>INDEX('Обработка исходного'!D:D,ROW($B$3)+4*(ROW($B189)-ROW($B$3)))</f>
        <v>12Х1МФ</v>
      </c>
      <c r="C189" s="27" t="str">
        <f>'Rp0,2, МПа'!C189</f>
        <v>Поковки толщиной до 800 мм, КП215*</v>
      </c>
      <c r="D189" s="31">
        <f>IFERROR('σ и σw, МПа'!D189*$BE$2,"-")</f>
        <v>143.33333333333334</v>
      </c>
      <c r="E189" s="32">
        <f>IFERROR('σ и σw, МПа'!E189*$BE$2,"-")</f>
        <v>143.33333333333334</v>
      </c>
      <c r="F189" s="32">
        <f>IFERROR('σ и σw, МПа'!F189*$BE$2,"-")</f>
        <v>143.33333333333334</v>
      </c>
      <c r="G189" s="32">
        <f>IFERROR('σ и σw, МПа'!G189*$BE$2,"-")</f>
        <v>143.33333333333334</v>
      </c>
      <c r="H189" s="32">
        <f>IFERROR('σ и σw, МПа'!H189*$BE$2,"-")</f>
        <v>143.33333333333334</v>
      </c>
      <c r="I189" s="32">
        <f>IFERROR('σ и σw, МПа'!I189*$BE$2,"-")</f>
        <v>137.33333333333334</v>
      </c>
      <c r="J189" s="32">
        <f>IFERROR('σ и σw, МПа'!J189*$BE$2,"-")</f>
        <v>130.66666666666666</v>
      </c>
      <c r="K189" s="32">
        <f>IFERROR('σ и σw, МПа'!K189*$BE$2,"-")</f>
        <v>130.66666666666666</v>
      </c>
      <c r="L189" s="32">
        <f>IFERROR('σ и σw, МПа'!L189*$BE$2,"-")</f>
        <v>118</v>
      </c>
      <c r="M189" s="32">
        <f>IFERROR('σ и σw, МПа'!M189*$BE$2,"-")</f>
        <v>118</v>
      </c>
      <c r="N189" s="32">
        <f>IFERROR('σ и σw, МПа'!N189*$BE$2,"-")</f>
        <v>98</v>
      </c>
      <c r="O189" s="32" t="str">
        <f>IFERROR('σ и σw, МПа'!O189*$BE$2,"-")</f>
        <v>-</v>
      </c>
      <c r="P189" s="33" t="str">
        <f>IFERROR('σ и σw, МПа'!P189*$BE$2,"-")</f>
        <v>-</v>
      </c>
      <c r="Q189" s="31">
        <f>IFERROR('σ и σw, МПа'!D189*$BF$2,"-")</f>
        <v>186.33333333333334</v>
      </c>
      <c r="R189" s="32">
        <f>IFERROR('σ и σw, МПа'!E189*$BF$2,"-")</f>
        <v>186.33333333333334</v>
      </c>
      <c r="S189" s="32">
        <f>IFERROR('σ и σw, МПа'!F189*$BF$2,"-")</f>
        <v>186.33333333333334</v>
      </c>
      <c r="T189" s="32">
        <f>IFERROR('σ и σw, МПа'!G189*$BF$2,"-")</f>
        <v>186.33333333333334</v>
      </c>
      <c r="U189" s="32">
        <f>IFERROR('σ и σw, МПа'!H189*$BF$2,"-")</f>
        <v>186.33333333333334</v>
      </c>
      <c r="V189" s="32">
        <f>IFERROR('σ и σw, МПа'!I189*$BF$2,"-")</f>
        <v>178.53333333333336</v>
      </c>
      <c r="W189" s="32">
        <f>IFERROR('σ и σw, МПа'!J189*$BF$2,"-")</f>
        <v>169.86666666666667</v>
      </c>
      <c r="X189" s="32">
        <f>IFERROR('σ и σw, МПа'!K189*$BF$2,"-")</f>
        <v>169.86666666666667</v>
      </c>
      <c r="Y189" s="32">
        <f>IFERROR('σ и σw, МПа'!L189*$BF$2,"-")</f>
        <v>153.4</v>
      </c>
      <c r="Z189" s="32">
        <f>IFERROR('σ и σw, МПа'!M189*$BF$2,"-")</f>
        <v>153.4</v>
      </c>
      <c r="AA189" s="32">
        <f>IFERROR('σ и σw, МПа'!N189*$BF$2,"-")</f>
        <v>127.4</v>
      </c>
      <c r="AB189" s="32" t="str">
        <f>IFERROR('σ и σw, МПа'!O189*$BF$2,"-")</f>
        <v>-</v>
      </c>
      <c r="AC189" s="33" t="str">
        <f>IFERROR('σ и σw, МПа'!P189*$BF$2,"-")</f>
        <v>-</v>
      </c>
      <c r="AD189" s="31">
        <f>IFERROR('σ и σw, МПа'!Q189*$BG$2,"-")</f>
        <v>139.75</v>
      </c>
      <c r="AE189" s="32">
        <f>IFERROR('σ и σw, МПа'!R189*$BG$2,"-")</f>
        <v>139.75</v>
      </c>
      <c r="AF189" s="32">
        <f>IFERROR('σ и σw, МПа'!S189*$BG$2,"-")</f>
        <v>139.75</v>
      </c>
      <c r="AG189" s="32">
        <f>IFERROR('σ и σw, МПа'!T189*$BG$2,"-")</f>
        <v>139.75</v>
      </c>
      <c r="AH189" s="32">
        <f>IFERROR('σ и σw, МПа'!U189*$BG$2,"-")</f>
        <v>139.75</v>
      </c>
      <c r="AI189" s="32">
        <f>IFERROR('σ и σw, МПа'!V189*$BG$2,"-")</f>
        <v>133.9</v>
      </c>
      <c r="AJ189" s="32">
        <f>IFERROR('σ и σw, МПа'!W189*$BG$2,"-")</f>
        <v>127.4</v>
      </c>
      <c r="AK189" s="32">
        <f>IFERROR('σ и σw, МПа'!X189*$BG$2,"-")</f>
        <v>127.4</v>
      </c>
      <c r="AL189" s="32">
        <f>IFERROR('σ и σw, МПа'!Y189*$BG$2,"-")</f>
        <v>115.05</v>
      </c>
      <c r="AM189" s="32">
        <f>IFERROR('σ и σw, МПа'!Z189*$BG$2,"-")</f>
        <v>115.05</v>
      </c>
      <c r="AN189" s="32">
        <f>IFERROR('σ и σw, МПа'!AA189*$BG$2,"-")</f>
        <v>95.55</v>
      </c>
      <c r="AO189" s="32" t="str">
        <f>IFERROR('σ и σw, МПа'!AB189*$BG$2,"-")</f>
        <v>-</v>
      </c>
      <c r="AP189" s="33" t="str">
        <f>IFERROR('σ и σw, МПа'!AC189*$BG$2,"-")</f>
        <v>-</v>
      </c>
      <c r="AQ189" s="31">
        <f>IFERROR('σ и σw, МПа'!Q189*$BH$2,"-")</f>
        <v>182.75</v>
      </c>
      <c r="AR189" s="32">
        <f>IFERROR('σ и σw, МПа'!R189*$BH$2,"-")</f>
        <v>182.75</v>
      </c>
      <c r="AS189" s="32">
        <f>IFERROR('σ и σw, МПа'!S189*$BH$2,"-")</f>
        <v>182.75</v>
      </c>
      <c r="AT189" s="32">
        <f>IFERROR('σ и σw, МПа'!T189*$BH$2,"-")</f>
        <v>182.75</v>
      </c>
      <c r="AU189" s="32">
        <f>IFERROR('σ и σw, МПа'!U189*$BH$2,"-")</f>
        <v>182.75</v>
      </c>
      <c r="AV189" s="32">
        <f>IFERROR('σ и σw, МПа'!V189*$BH$2,"-")</f>
        <v>175.1</v>
      </c>
      <c r="AW189" s="32">
        <f>IFERROR('σ и σw, МПа'!W189*$BH$2,"-")</f>
        <v>166.6</v>
      </c>
      <c r="AX189" s="32">
        <f>IFERROR('σ и σw, МПа'!X189*$BH$2,"-")</f>
        <v>166.6</v>
      </c>
      <c r="AY189" s="32">
        <f>IFERROR('σ и σw, МПа'!Y189*$BH$2,"-")</f>
        <v>150.44999999999999</v>
      </c>
      <c r="AZ189" s="32">
        <f>IFERROR('σ и σw, МПа'!Z189*$BH$2,"-")</f>
        <v>150.44999999999999</v>
      </c>
      <c r="BA189" s="32">
        <f>IFERROR('σ и σw, МПа'!AA189*$BH$2,"-")</f>
        <v>124.95</v>
      </c>
      <c r="BB189" s="32" t="str">
        <f>IFERROR('σ и σw, МПа'!AB189*$BH$2,"-")</f>
        <v>-</v>
      </c>
      <c r="BC189" s="33" t="str">
        <f>IFERROR('σ и σw, МПа'!AC189*$BH$2,"-")</f>
        <v>-</v>
      </c>
    </row>
    <row r="190" spans="1:55" ht="25.5" x14ac:dyDescent="0.25">
      <c r="A190" s="10" t="str">
        <f>INDEX('Обработка исходного'!B:B,ROW($B$3)+4*(ROW($B190)-ROW($B$3)))</f>
        <v>Сталь легированная хромомолибденованадиевая</v>
      </c>
      <c r="B190" s="47" t="str">
        <f>INDEX('Обработка исходного'!D:D,ROW($B$3)+4*(ROW($B190)-ROW($B$3)))</f>
        <v>12Х1МФ</v>
      </c>
      <c r="C190" s="27" t="str">
        <f>'Rp0,2, МПа'!C190</f>
        <v>Поковки толщиной от 100 до 500 мм, КП245*</v>
      </c>
      <c r="D190" s="31">
        <f>IFERROR('σ и σw, МПа'!D190*$BE$2,"-")</f>
        <v>163.33333333333334</v>
      </c>
      <c r="E190" s="32">
        <f>IFERROR('σ и σw, МПа'!E190*$BE$2,"-")</f>
        <v>163.33333333333334</v>
      </c>
      <c r="F190" s="32">
        <f>IFERROR('σ и σw, МПа'!F190*$BE$2,"-")</f>
        <v>163.33333333333334</v>
      </c>
      <c r="G190" s="32">
        <f>IFERROR('σ и σw, МПа'!G190*$BE$2,"-")</f>
        <v>163.33333333333334</v>
      </c>
      <c r="H190" s="32">
        <f>IFERROR('σ и σw, МПа'!H190*$BE$2,"-")</f>
        <v>163.33333333333334</v>
      </c>
      <c r="I190" s="32">
        <f>IFERROR('σ и σw, МПа'!I190*$BE$2,"-")</f>
        <v>156.66666666666666</v>
      </c>
      <c r="J190" s="32">
        <f>IFERROR('σ и σw, МПа'!J190*$BE$2,"-")</f>
        <v>144</v>
      </c>
      <c r="K190" s="32">
        <f>IFERROR('σ и σw, МПа'!K190*$BE$2,"-")</f>
        <v>144</v>
      </c>
      <c r="L190" s="32">
        <f>IFERROR('σ и σw, МПа'!L190*$BE$2,"-")</f>
        <v>130.66666666666666</v>
      </c>
      <c r="M190" s="32">
        <f>IFERROR('σ и σw, МПа'!M190*$BE$2,"-")</f>
        <v>130.66666666666666</v>
      </c>
      <c r="N190" s="32">
        <f>IFERROR('σ и σw, МПа'!N190*$BE$2,"-")</f>
        <v>111.33333333333333</v>
      </c>
      <c r="O190" s="32" t="str">
        <f>IFERROR('σ и σw, МПа'!O190*$BE$2,"-")</f>
        <v>-</v>
      </c>
      <c r="P190" s="33" t="str">
        <f>IFERROR('σ и σw, МПа'!P190*$BE$2,"-")</f>
        <v>-</v>
      </c>
      <c r="Q190" s="31">
        <f>IFERROR('σ и σw, МПа'!D190*$BF$2,"-")</f>
        <v>212.33333333333334</v>
      </c>
      <c r="R190" s="32">
        <f>IFERROR('σ и σw, МПа'!E190*$BF$2,"-")</f>
        <v>212.33333333333334</v>
      </c>
      <c r="S190" s="32">
        <f>IFERROR('σ и σw, МПа'!F190*$BF$2,"-")</f>
        <v>212.33333333333334</v>
      </c>
      <c r="T190" s="32">
        <f>IFERROR('σ и σw, МПа'!G190*$BF$2,"-")</f>
        <v>212.33333333333334</v>
      </c>
      <c r="U190" s="32">
        <f>IFERROR('σ и σw, МПа'!H190*$BF$2,"-")</f>
        <v>212.33333333333334</v>
      </c>
      <c r="V190" s="32">
        <f>IFERROR('σ и σw, МПа'!I190*$BF$2,"-")</f>
        <v>203.66666666666666</v>
      </c>
      <c r="W190" s="32">
        <f>IFERROR('σ и σw, МПа'!J190*$BF$2,"-")</f>
        <v>187.20000000000002</v>
      </c>
      <c r="X190" s="32">
        <f>IFERROR('σ и σw, МПа'!K190*$BF$2,"-")</f>
        <v>187.20000000000002</v>
      </c>
      <c r="Y190" s="32">
        <f>IFERROR('σ и σw, МПа'!L190*$BF$2,"-")</f>
        <v>169.86666666666667</v>
      </c>
      <c r="Z190" s="32">
        <f>IFERROR('σ и σw, МПа'!M190*$BF$2,"-")</f>
        <v>169.86666666666667</v>
      </c>
      <c r="AA190" s="32">
        <f>IFERROR('σ и σw, МПа'!N190*$BF$2,"-")</f>
        <v>144.73333333333332</v>
      </c>
      <c r="AB190" s="32" t="str">
        <f>IFERROR('σ и σw, МПа'!O190*$BF$2,"-")</f>
        <v>-</v>
      </c>
      <c r="AC190" s="33" t="str">
        <f>IFERROR('σ и σw, МПа'!P190*$BF$2,"-")</f>
        <v>-</v>
      </c>
      <c r="AD190" s="31">
        <f>IFERROR('σ и σw, МПа'!Q190*$BG$2,"-")</f>
        <v>159.25</v>
      </c>
      <c r="AE190" s="32">
        <f>IFERROR('σ и σw, МПа'!R190*$BG$2,"-")</f>
        <v>159.25</v>
      </c>
      <c r="AF190" s="32">
        <f>IFERROR('σ и σw, МПа'!S190*$BG$2,"-")</f>
        <v>159.25</v>
      </c>
      <c r="AG190" s="32">
        <f>IFERROR('σ и σw, МПа'!T190*$BG$2,"-")</f>
        <v>159.25</v>
      </c>
      <c r="AH190" s="32">
        <f>IFERROR('σ и σw, МПа'!U190*$BG$2,"-")</f>
        <v>159.25</v>
      </c>
      <c r="AI190" s="32">
        <f>IFERROR('σ и σw, МПа'!V190*$BG$2,"-")</f>
        <v>152.75</v>
      </c>
      <c r="AJ190" s="32">
        <f>IFERROR('σ и σw, МПа'!W190*$BG$2,"-")</f>
        <v>140.4</v>
      </c>
      <c r="AK190" s="32">
        <f>IFERROR('σ и σw, МПа'!X190*$BG$2,"-")</f>
        <v>140.4</v>
      </c>
      <c r="AL190" s="32">
        <f>IFERROR('σ и σw, МПа'!Y190*$BG$2,"-")</f>
        <v>127.4</v>
      </c>
      <c r="AM190" s="32">
        <f>IFERROR('σ и σw, МПа'!Z190*$BG$2,"-")</f>
        <v>127.4</v>
      </c>
      <c r="AN190" s="32">
        <f>IFERROR('σ и σw, МПа'!AA190*$BG$2,"-")</f>
        <v>108.55</v>
      </c>
      <c r="AO190" s="32" t="str">
        <f>IFERROR('σ и σw, МПа'!AB190*$BG$2,"-")</f>
        <v>-</v>
      </c>
      <c r="AP190" s="33" t="str">
        <f>IFERROR('σ и σw, МПа'!AC190*$BG$2,"-")</f>
        <v>-</v>
      </c>
      <c r="AQ190" s="31">
        <f>IFERROR('σ и σw, МПа'!Q190*$BH$2,"-")</f>
        <v>208.25</v>
      </c>
      <c r="AR190" s="32">
        <f>IFERROR('σ и σw, МПа'!R190*$BH$2,"-")</f>
        <v>208.25</v>
      </c>
      <c r="AS190" s="32">
        <f>IFERROR('σ и σw, МПа'!S190*$BH$2,"-")</f>
        <v>208.25</v>
      </c>
      <c r="AT190" s="32">
        <f>IFERROR('σ и σw, МПа'!T190*$BH$2,"-")</f>
        <v>208.25</v>
      </c>
      <c r="AU190" s="32">
        <f>IFERROR('σ и σw, МПа'!U190*$BH$2,"-")</f>
        <v>208.25</v>
      </c>
      <c r="AV190" s="32">
        <f>IFERROR('σ и σw, МПа'!V190*$BH$2,"-")</f>
        <v>199.75</v>
      </c>
      <c r="AW190" s="32">
        <f>IFERROR('σ и σw, МПа'!W190*$BH$2,"-")</f>
        <v>183.6</v>
      </c>
      <c r="AX190" s="32">
        <f>IFERROR('σ и σw, МПа'!X190*$BH$2,"-")</f>
        <v>183.6</v>
      </c>
      <c r="AY190" s="32">
        <f>IFERROR('σ и σw, МПа'!Y190*$BH$2,"-")</f>
        <v>166.6</v>
      </c>
      <c r="AZ190" s="32">
        <f>IFERROR('σ и σw, МПа'!Z190*$BH$2,"-")</f>
        <v>166.6</v>
      </c>
      <c r="BA190" s="32">
        <f>IFERROR('σ и σw, МПа'!AA190*$BH$2,"-")</f>
        <v>141.94999999999999</v>
      </c>
      <c r="BB190" s="32" t="str">
        <f>IFERROR('σ и σw, МПа'!AB190*$BH$2,"-")</f>
        <v>-</v>
      </c>
      <c r="BC190" s="33" t="str">
        <f>IFERROR('σ и σw, МПа'!AC190*$BH$2,"-")</f>
        <v>-</v>
      </c>
    </row>
    <row r="191" spans="1:55" ht="25.5" x14ac:dyDescent="0.25">
      <c r="A191" s="10" t="str">
        <f>INDEX('Обработка исходного'!B:B,ROW($B$3)+4*(ROW($B191)-ROW($B$3)))</f>
        <v>Сталь легированная хромомолибденованадиевая</v>
      </c>
      <c r="B191" s="47" t="str">
        <f>INDEX('Обработка исходного'!D:D,ROW($B$3)+4*(ROW($B191)-ROW($B$3)))</f>
        <v>12Х1МФ</v>
      </c>
      <c r="C191" s="27" t="str">
        <f>'Rp0,2, МПа'!C191</f>
        <v>Трубы бесшовные горячекатаные диаметром от 57 до 465 мм с толщиной стенки от 3,5 до 60 мм</v>
      </c>
      <c r="D191" s="31">
        <f>IFERROR('σ и σw, МПа'!D191*$BE$2,"-")</f>
        <v>169.61538461538461</v>
      </c>
      <c r="E191" s="32">
        <f>IFERROR('σ и σw, МПа'!E191*$BE$2,"-")</f>
        <v>166.15384615384616</v>
      </c>
      <c r="F191" s="32">
        <f>IFERROR('σ и σw, МПа'!F191*$BE$2,"-")</f>
        <v>166.15384615384616</v>
      </c>
      <c r="G191" s="32">
        <f>IFERROR('σ и σw, МПа'!G191*$BE$2,"-")</f>
        <v>162.30769230769229</v>
      </c>
      <c r="H191" s="32">
        <f>IFERROR('σ и σw, МПа'!H191*$BE$2,"-")</f>
        <v>162.30769230769229</v>
      </c>
      <c r="I191" s="32">
        <f>IFERROR('σ и σw, МПа'!I191*$BE$2,"-")</f>
        <v>158.46153846153845</v>
      </c>
      <c r="J191" s="32">
        <f>IFERROR('σ и σw, МПа'!J191*$BE$2,"-")</f>
        <v>158.46153846153845</v>
      </c>
      <c r="K191" s="32">
        <f>IFERROR('σ и σw, МПа'!K191*$BE$2,"-")</f>
        <v>150.76923076923077</v>
      </c>
      <c r="L191" s="32">
        <f>IFERROR('σ и σw, МПа'!L191*$BE$2,"-")</f>
        <v>143.07692307692307</v>
      </c>
      <c r="M191" s="32">
        <f>IFERROR('σ и σw, МПа'!M191*$BE$2,"-")</f>
        <v>131.92307692307691</v>
      </c>
      <c r="N191" s="32">
        <f>IFERROR('σ и σw, МПа'!N191*$BE$2,"-")</f>
        <v>113.07692307692307</v>
      </c>
      <c r="O191" s="32" t="str">
        <f>IFERROR('σ и σw, МПа'!O191*$BE$2,"-")</f>
        <v>-</v>
      </c>
      <c r="P191" s="33" t="str">
        <f>IFERROR('σ и σw, МПа'!P191*$BE$2,"-")</f>
        <v>-</v>
      </c>
      <c r="Q191" s="31">
        <f>IFERROR('σ и σw, МПа'!D191*$BF$2,"-")</f>
        <v>220.5</v>
      </c>
      <c r="R191" s="32">
        <f>IFERROR('σ и σw, МПа'!E191*$BF$2,"-")</f>
        <v>216.00000000000003</v>
      </c>
      <c r="S191" s="32">
        <f>IFERROR('σ и σw, МПа'!F191*$BF$2,"-")</f>
        <v>216.00000000000003</v>
      </c>
      <c r="T191" s="32">
        <f>IFERROR('σ и σw, МПа'!G191*$BF$2,"-")</f>
        <v>211</v>
      </c>
      <c r="U191" s="32">
        <f>IFERROR('σ и σw, МПа'!H191*$BF$2,"-")</f>
        <v>211</v>
      </c>
      <c r="V191" s="32">
        <f>IFERROR('σ и σw, МПа'!I191*$BF$2,"-")</f>
        <v>206</v>
      </c>
      <c r="W191" s="32">
        <f>IFERROR('σ и σw, МПа'!J191*$BF$2,"-")</f>
        <v>206</v>
      </c>
      <c r="X191" s="32">
        <f>IFERROR('σ и σw, МПа'!K191*$BF$2,"-")</f>
        <v>196</v>
      </c>
      <c r="Y191" s="32">
        <f>IFERROR('σ и σw, МПа'!L191*$BF$2,"-")</f>
        <v>186</v>
      </c>
      <c r="Z191" s="32">
        <f>IFERROR('σ и σw, МПа'!M191*$BF$2,"-")</f>
        <v>171.49999999999997</v>
      </c>
      <c r="AA191" s="32">
        <f>IFERROR('σ и σw, МПа'!N191*$BF$2,"-")</f>
        <v>147</v>
      </c>
      <c r="AB191" s="32" t="str">
        <f>IFERROR('σ и σw, МПа'!O191*$BF$2,"-")</f>
        <v>-</v>
      </c>
      <c r="AC191" s="33" t="str">
        <f>IFERROR('σ и σw, МПа'!P191*$BF$2,"-")</f>
        <v>-</v>
      </c>
      <c r="AD191" s="31">
        <f>IFERROR('σ и σw, МПа'!Q191*$BG$2,"-")</f>
        <v>178.75</v>
      </c>
      <c r="AE191" s="32">
        <f>IFERROR('σ и σw, МПа'!R191*$BG$2,"-")</f>
        <v>178.75</v>
      </c>
      <c r="AF191" s="32">
        <f>IFERROR('σ и σw, МПа'!S191*$BG$2,"-")</f>
        <v>178.75</v>
      </c>
      <c r="AG191" s="32">
        <f>IFERROR('σ и σw, МПа'!T191*$BG$2,"-")</f>
        <v>178.75</v>
      </c>
      <c r="AH191" s="32">
        <f>IFERROR('σ и σw, МПа'!U191*$BG$2,"-")</f>
        <v>178.75</v>
      </c>
      <c r="AI191" s="32">
        <f>IFERROR('σ и σw, МПа'!V191*$BG$2,"-")</f>
        <v>172.25</v>
      </c>
      <c r="AJ191" s="32">
        <f>IFERROR('σ и σw, МПа'!W191*$BG$2,"-")</f>
        <v>165.75</v>
      </c>
      <c r="AK191" s="32">
        <f>IFERROR('σ и σw, МПа'!X191*$BG$2,"-")</f>
        <v>159.25</v>
      </c>
      <c r="AL191" s="32">
        <f>IFERROR('σ и σw, МПа'!Y191*$BG$2,"-")</f>
        <v>140.4</v>
      </c>
      <c r="AM191" s="32">
        <f>IFERROR('σ и σw, МПа'!Z191*$BG$2,"-")</f>
        <v>139.1</v>
      </c>
      <c r="AN191" s="32">
        <f>IFERROR('σ и σw, МПа'!AA191*$BG$2,"-")</f>
        <v>120.9</v>
      </c>
      <c r="AO191" s="32" t="str">
        <f>IFERROR('σ и σw, МПа'!AB191*$BG$2,"-")</f>
        <v>-</v>
      </c>
      <c r="AP191" s="33" t="str">
        <f>IFERROR('σ и σw, МПа'!AC191*$BG$2,"-")</f>
        <v>-</v>
      </c>
      <c r="AQ191" s="31">
        <f>IFERROR('σ и σw, МПа'!Q191*$BH$2,"-")</f>
        <v>233.75</v>
      </c>
      <c r="AR191" s="32">
        <f>IFERROR('σ и σw, МПа'!R191*$BH$2,"-")</f>
        <v>233.75</v>
      </c>
      <c r="AS191" s="32">
        <f>IFERROR('σ и σw, МПа'!S191*$BH$2,"-")</f>
        <v>233.75</v>
      </c>
      <c r="AT191" s="32">
        <f>IFERROR('σ и σw, МПа'!T191*$BH$2,"-")</f>
        <v>233.75</v>
      </c>
      <c r="AU191" s="32">
        <f>IFERROR('σ и σw, МПа'!U191*$BH$2,"-")</f>
        <v>233.75</v>
      </c>
      <c r="AV191" s="32">
        <f>IFERROR('σ и σw, МПа'!V191*$BH$2,"-")</f>
        <v>225.25</v>
      </c>
      <c r="AW191" s="32">
        <f>IFERROR('σ и σw, МПа'!W191*$BH$2,"-")</f>
        <v>216.75</v>
      </c>
      <c r="AX191" s="32">
        <f>IFERROR('σ и σw, МПа'!X191*$BH$2,"-")</f>
        <v>208.25</v>
      </c>
      <c r="AY191" s="32">
        <f>IFERROR('σ и σw, МПа'!Y191*$BH$2,"-")</f>
        <v>183.6</v>
      </c>
      <c r="AZ191" s="32">
        <f>IFERROR('σ и σw, МПа'!Z191*$BH$2,"-")</f>
        <v>181.9</v>
      </c>
      <c r="BA191" s="32">
        <f>IFERROR('σ и σw, МПа'!AA191*$BH$2,"-")</f>
        <v>158.1</v>
      </c>
      <c r="BB191" s="32" t="str">
        <f>IFERROR('σ и σw, МПа'!AB191*$BH$2,"-")</f>
        <v>-</v>
      </c>
      <c r="BC191" s="33" t="str">
        <f>IFERROR('σ и σw, МПа'!AC191*$BH$2,"-")</f>
        <v>-</v>
      </c>
    </row>
    <row r="192" spans="1:55" ht="25.5" x14ac:dyDescent="0.25">
      <c r="A192" s="10" t="str">
        <f>INDEX('Обработка исходного'!B:B,ROW($B$3)+4*(ROW($B192)-ROW($B$3)))</f>
        <v>Сталь легированная хромомолибденованадиевая</v>
      </c>
      <c r="B192" s="47" t="str">
        <f>INDEX('Обработка исходного'!D:D,ROW($B$3)+4*(ROW($B192)-ROW($B$3)))</f>
        <v>12Х1МФ</v>
      </c>
      <c r="C192" s="27" t="str">
        <f>'Rp0,2, МПа'!C192</f>
        <v>Трубы холоднодеформируемые диаметром от 10 до 108 мм с толщиной стенки от 2 до 13 мм</v>
      </c>
      <c r="D192" s="31">
        <f>IFERROR('σ и σw, МПа'!D192*$BE$2,"-")</f>
        <v>169.61538461538461</v>
      </c>
      <c r="E192" s="32">
        <f>IFERROR('σ и σw, МПа'!E192*$BE$2,"-")</f>
        <v>166.15384615384616</v>
      </c>
      <c r="F192" s="32">
        <f>IFERROR('σ и σw, МПа'!F192*$BE$2,"-")</f>
        <v>166.15384615384616</v>
      </c>
      <c r="G192" s="32">
        <f>IFERROR('σ и σw, МПа'!G192*$BE$2,"-")</f>
        <v>162.30769230769229</v>
      </c>
      <c r="H192" s="32">
        <f>IFERROR('σ и σw, МПа'!H192*$BE$2,"-")</f>
        <v>162.30769230769229</v>
      </c>
      <c r="I192" s="32">
        <f>IFERROR('σ и σw, МПа'!I192*$BE$2,"-")</f>
        <v>158.46153846153845</v>
      </c>
      <c r="J192" s="32">
        <f>IFERROR('σ и σw, МПа'!J192*$BE$2,"-")</f>
        <v>158.46153846153845</v>
      </c>
      <c r="K192" s="32">
        <f>IFERROR('σ и σw, МПа'!K192*$BE$2,"-")</f>
        <v>150.76923076923077</v>
      </c>
      <c r="L192" s="32">
        <f>IFERROR('σ и σw, МПа'!L192*$BE$2,"-")</f>
        <v>143.07692307692307</v>
      </c>
      <c r="M192" s="32">
        <f>IFERROR('σ и σw, МПа'!M192*$BE$2,"-")</f>
        <v>131.92307692307691</v>
      </c>
      <c r="N192" s="32">
        <f>IFERROR('σ и σw, МПа'!N192*$BE$2,"-")</f>
        <v>113.07692307692307</v>
      </c>
      <c r="O192" s="32" t="str">
        <f>IFERROR('σ и σw, МПа'!O192*$BE$2,"-")</f>
        <v>-</v>
      </c>
      <c r="P192" s="33" t="str">
        <f>IFERROR('σ и σw, МПа'!P192*$BE$2,"-")</f>
        <v>-</v>
      </c>
      <c r="Q192" s="31">
        <f>IFERROR('σ и σw, МПа'!D192*$BF$2,"-")</f>
        <v>220.5</v>
      </c>
      <c r="R192" s="32">
        <f>IFERROR('σ и σw, МПа'!E192*$BF$2,"-")</f>
        <v>216.00000000000003</v>
      </c>
      <c r="S192" s="32">
        <f>IFERROR('σ и σw, МПа'!F192*$BF$2,"-")</f>
        <v>216.00000000000003</v>
      </c>
      <c r="T192" s="32">
        <f>IFERROR('σ и σw, МПа'!G192*$BF$2,"-")</f>
        <v>211</v>
      </c>
      <c r="U192" s="32">
        <f>IFERROR('σ и σw, МПа'!H192*$BF$2,"-")</f>
        <v>211</v>
      </c>
      <c r="V192" s="32">
        <f>IFERROR('σ и σw, МПа'!I192*$BF$2,"-")</f>
        <v>206</v>
      </c>
      <c r="W192" s="32">
        <f>IFERROR('σ и σw, МПа'!J192*$BF$2,"-")</f>
        <v>206</v>
      </c>
      <c r="X192" s="32">
        <f>IFERROR('σ и σw, МПа'!K192*$BF$2,"-")</f>
        <v>196</v>
      </c>
      <c r="Y192" s="32">
        <f>IFERROR('σ и σw, МПа'!L192*$BF$2,"-")</f>
        <v>186</v>
      </c>
      <c r="Z192" s="32">
        <f>IFERROR('σ и σw, МПа'!M192*$BF$2,"-")</f>
        <v>171.49999999999997</v>
      </c>
      <c r="AA192" s="32">
        <f>IFERROR('σ и σw, МПа'!N192*$BF$2,"-")</f>
        <v>147</v>
      </c>
      <c r="AB192" s="32" t="str">
        <f>IFERROR('σ и σw, МПа'!O192*$BF$2,"-")</f>
        <v>-</v>
      </c>
      <c r="AC192" s="33" t="str">
        <f>IFERROR('σ и σw, МПа'!P192*$BF$2,"-")</f>
        <v>-</v>
      </c>
      <c r="AD192" s="31">
        <f>IFERROR('σ и σw, МПа'!Q192*$BG$2,"-")</f>
        <v>178.75</v>
      </c>
      <c r="AE192" s="32">
        <f>IFERROR('σ и σw, МПа'!R192*$BG$2,"-")</f>
        <v>178.75</v>
      </c>
      <c r="AF192" s="32">
        <f>IFERROR('σ и σw, МПа'!S192*$BG$2,"-")</f>
        <v>178.75</v>
      </c>
      <c r="AG192" s="32">
        <f>IFERROR('σ и σw, МПа'!T192*$BG$2,"-")</f>
        <v>178.75</v>
      </c>
      <c r="AH192" s="32">
        <f>IFERROR('σ и σw, МПа'!U192*$BG$2,"-")</f>
        <v>178.75</v>
      </c>
      <c r="AI192" s="32">
        <f>IFERROR('σ и σw, МПа'!V192*$BG$2,"-")</f>
        <v>172.25</v>
      </c>
      <c r="AJ192" s="32">
        <f>IFERROR('σ и σw, МПа'!W192*$BG$2,"-")</f>
        <v>165.75</v>
      </c>
      <c r="AK192" s="32">
        <f>IFERROR('σ и σw, МПа'!X192*$BG$2,"-")</f>
        <v>159.25</v>
      </c>
      <c r="AL192" s="32">
        <f>IFERROR('σ и σw, МПа'!Y192*$BG$2,"-")</f>
        <v>140.4</v>
      </c>
      <c r="AM192" s="32">
        <f>IFERROR('σ и σw, МПа'!Z192*$BG$2,"-")</f>
        <v>139.1</v>
      </c>
      <c r="AN192" s="32">
        <f>IFERROR('σ и σw, МПа'!AA192*$BG$2,"-")</f>
        <v>120.9</v>
      </c>
      <c r="AO192" s="32" t="str">
        <f>IFERROR('σ и σw, МПа'!AB192*$BG$2,"-")</f>
        <v>-</v>
      </c>
      <c r="AP192" s="33" t="str">
        <f>IFERROR('σ и σw, МПа'!AC192*$BG$2,"-")</f>
        <v>-</v>
      </c>
      <c r="AQ192" s="31">
        <f>IFERROR('σ и σw, МПа'!Q192*$BH$2,"-")</f>
        <v>233.75</v>
      </c>
      <c r="AR192" s="32">
        <f>IFERROR('σ и σw, МПа'!R192*$BH$2,"-")</f>
        <v>233.75</v>
      </c>
      <c r="AS192" s="32">
        <f>IFERROR('σ и σw, МПа'!S192*$BH$2,"-")</f>
        <v>233.75</v>
      </c>
      <c r="AT192" s="32">
        <f>IFERROR('σ и σw, МПа'!T192*$BH$2,"-")</f>
        <v>233.75</v>
      </c>
      <c r="AU192" s="32">
        <f>IFERROR('σ и σw, МПа'!U192*$BH$2,"-")</f>
        <v>233.75</v>
      </c>
      <c r="AV192" s="32">
        <f>IFERROR('σ и σw, МПа'!V192*$BH$2,"-")</f>
        <v>225.25</v>
      </c>
      <c r="AW192" s="32">
        <f>IFERROR('σ и σw, МПа'!W192*$BH$2,"-")</f>
        <v>216.75</v>
      </c>
      <c r="AX192" s="32">
        <f>IFERROR('σ и σw, МПа'!X192*$BH$2,"-")</f>
        <v>208.25</v>
      </c>
      <c r="AY192" s="32">
        <f>IFERROR('σ и σw, МПа'!Y192*$BH$2,"-")</f>
        <v>183.6</v>
      </c>
      <c r="AZ192" s="32">
        <f>IFERROR('σ и σw, МПа'!Z192*$BH$2,"-")</f>
        <v>181.9</v>
      </c>
      <c r="BA192" s="32">
        <f>IFERROR('σ и σw, МПа'!AA192*$BH$2,"-")</f>
        <v>158.1</v>
      </c>
      <c r="BB192" s="32" t="str">
        <f>IFERROR('σ и σw, МПа'!AB192*$BH$2,"-")</f>
        <v>-</v>
      </c>
      <c r="BC192" s="33" t="str">
        <f>IFERROR('σ и σw, МПа'!AC192*$BH$2,"-")</f>
        <v>-</v>
      </c>
    </row>
    <row r="193" spans="1:55" ht="25.5" x14ac:dyDescent="0.25">
      <c r="A193" s="10" t="str">
        <f>INDEX('Обработка исходного'!B:B,ROW($B$3)+4*(ROW($B193)-ROW($B$3)))</f>
        <v>Сталь легированная хромомолибденованадиевая</v>
      </c>
      <c r="B193" s="47" t="str">
        <f>INDEX('Обработка исходного'!D:D,ROW($B$3)+4*(ROW($B193)-ROW($B$3)))</f>
        <v>25Х1МФ</v>
      </c>
      <c r="C193" s="27" t="str">
        <f>'Rp0,2, МПа'!C193</f>
        <v>Сталь горячекатаная, кованая, калиброванная диаметром или стороной квадрата до 90 мм</v>
      </c>
      <c r="D193" s="31">
        <f>IFERROR('σ и σw, МПа'!D193*$BE$2,"-")</f>
        <v>339.61538461538458</v>
      </c>
      <c r="E193" s="32">
        <f>IFERROR('σ и σw, МПа'!E193*$BE$2,"-")</f>
        <v>335.76923076923077</v>
      </c>
      <c r="F193" s="32">
        <f>IFERROR('σ и σw, МПа'!F193*$BE$2,"-")</f>
        <v>320.76923076923077</v>
      </c>
      <c r="G193" s="32">
        <f>IFERROR('σ и σw, МПа'!G193*$BE$2,"-")</f>
        <v>313.07692307692309</v>
      </c>
      <c r="H193" s="32">
        <f>IFERROR('σ и σw, МПа'!H193*$BE$2,"-")</f>
        <v>309.23076923076923</v>
      </c>
      <c r="I193" s="32">
        <f>IFERROR('σ и σw, МПа'!I193*$BE$2,"-")</f>
        <v>298.07692307692309</v>
      </c>
      <c r="J193" s="32">
        <f>IFERROR('σ и σw, МПа'!J193*$BE$2,"-")</f>
        <v>294.23076923076923</v>
      </c>
      <c r="K193" s="32">
        <f>IFERROR('σ и σw, МПа'!K193*$BE$2,"-")</f>
        <v>279.23076923076923</v>
      </c>
      <c r="L193" s="32">
        <f>IFERROR('σ и σw, МПа'!L193*$BE$2,"-")</f>
        <v>275.38461538461536</v>
      </c>
      <c r="M193" s="32">
        <f>IFERROR('σ и σw, МПа'!M193*$BE$2,"-")</f>
        <v>261.92307692307691</v>
      </c>
      <c r="N193" s="32">
        <f>IFERROR('σ и σw, МПа'!N193*$BE$2,"-")</f>
        <v>241.53846153846152</v>
      </c>
      <c r="O193" s="32" t="str">
        <f>IFERROR('σ и σw, МПа'!O193*$BE$2,"-")</f>
        <v>-</v>
      </c>
      <c r="P193" s="33" t="str">
        <f>IFERROR('σ и σw, МПа'!P193*$BE$2,"-")</f>
        <v>-</v>
      </c>
      <c r="Q193" s="31">
        <f>IFERROR('σ и σw, МПа'!D193*$BF$2,"-")</f>
        <v>441.5</v>
      </c>
      <c r="R193" s="32">
        <f>IFERROR('σ и σw, МПа'!E193*$BF$2,"-")</f>
        <v>436.5</v>
      </c>
      <c r="S193" s="32">
        <f>IFERROR('σ и σw, МПа'!F193*$BF$2,"-")</f>
        <v>417</v>
      </c>
      <c r="T193" s="32">
        <f>IFERROR('σ и σw, МПа'!G193*$BF$2,"-")</f>
        <v>407.00000000000006</v>
      </c>
      <c r="U193" s="32">
        <f>IFERROR('σ и σw, МПа'!H193*$BF$2,"-")</f>
        <v>402</v>
      </c>
      <c r="V193" s="32">
        <f>IFERROR('σ и σw, МПа'!I193*$BF$2,"-")</f>
        <v>387.50000000000006</v>
      </c>
      <c r="W193" s="32">
        <f>IFERROR('σ и σw, МПа'!J193*$BF$2,"-")</f>
        <v>382.5</v>
      </c>
      <c r="X193" s="32">
        <f>IFERROR('σ и σw, МПа'!K193*$BF$2,"-")</f>
        <v>363</v>
      </c>
      <c r="Y193" s="32">
        <f>IFERROR('σ и σw, МПа'!L193*$BF$2,"-")</f>
        <v>358</v>
      </c>
      <c r="Z193" s="32">
        <f>IFERROR('σ и σw, МПа'!M193*$BF$2,"-")</f>
        <v>340.5</v>
      </c>
      <c r="AA193" s="32">
        <f>IFERROR('σ и σw, МПа'!N193*$BF$2,"-")</f>
        <v>314</v>
      </c>
      <c r="AB193" s="32" t="str">
        <f>IFERROR('σ и σw, МПа'!O193*$BF$2,"-")</f>
        <v>-</v>
      </c>
      <c r="AC193" s="33" t="str">
        <f>IFERROR('σ и σw, МПа'!P193*$BF$2,"-")</f>
        <v>-</v>
      </c>
      <c r="AD193" s="31">
        <f>IFERROR('σ и σw, МПа'!Q193*$BG$2,"-")</f>
        <v>478.40000000000003</v>
      </c>
      <c r="AE193" s="32">
        <f>IFERROR('σ и σw, МПа'!R193*$BG$2,"-")</f>
        <v>458.90000000000003</v>
      </c>
      <c r="AF193" s="32">
        <f>IFERROR('σ и σw, МПа'!S193*$BG$2,"-")</f>
        <v>453.05</v>
      </c>
      <c r="AG193" s="32">
        <f>IFERROR('σ и σw, МПа'!T193*$BG$2,"-")</f>
        <v>427.05</v>
      </c>
      <c r="AH193" s="32">
        <f>IFERROR('σ и σw, МПа'!U193*$BG$2,"-")</f>
        <v>420.55</v>
      </c>
      <c r="AI193" s="32">
        <f>IFERROR('σ и σw, МПа'!V193*$BG$2,"-")</f>
        <v>401.7</v>
      </c>
      <c r="AJ193" s="32">
        <f>IFERROR('σ и σw, МПа'!W193*$BG$2,"-")</f>
        <v>395.2</v>
      </c>
      <c r="AK193" s="32">
        <f>IFERROR('σ и σw, МПа'!X193*$BG$2,"-")</f>
        <v>369.85</v>
      </c>
      <c r="AL193" s="32">
        <f>IFERROR('σ и σw, МПа'!Y193*$BG$2,"-")</f>
        <v>363.35</v>
      </c>
      <c r="AM193" s="32">
        <f>IFERROR('σ и σw, МПа'!Z193*$BG$2,"-")</f>
        <v>351</v>
      </c>
      <c r="AN193" s="32">
        <f>IFERROR('σ и σw, МПа'!AA193*$BG$2,"-")</f>
        <v>344.5</v>
      </c>
      <c r="AO193" s="32" t="str">
        <f>IFERROR('σ и σw, МПа'!AB193*$BG$2,"-")</f>
        <v>-</v>
      </c>
      <c r="AP193" s="33" t="str">
        <f>IFERROR('σ и σw, МПа'!AC193*$BG$2,"-")</f>
        <v>-</v>
      </c>
      <c r="AQ193" s="31">
        <f>IFERROR('σ и σw, МПа'!Q193*$BH$2,"-")</f>
        <v>625.6</v>
      </c>
      <c r="AR193" s="32">
        <f>IFERROR('σ и σw, МПа'!R193*$BH$2,"-")</f>
        <v>600.1</v>
      </c>
      <c r="AS193" s="32">
        <f>IFERROR('σ и σw, МПа'!S193*$BH$2,"-")</f>
        <v>592.44999999999993</v>
      </c>
      <c r="AT193" s="32">
        <f>IFERROR('σ и σw, МПа'!T193*$BH$2,"-")</f>
        <v>558.44999999999993</v>
      </c>
      <c r="AU193" s="32">
        <f>IFERROR('σ и σw, МПа'!U193*$BH$2,"-")</f>
        <v>549.94999999999993</v>
      </c>
      <c r="AV193" s="32">
        <f>IFERROR('σ и σw, МПа'!V193*$BH$2,"-")</f>
        <v>525.29999999999995</v>
      </c>
      <c r="AW193" s="32">
        <f>IFERROR('σ и σw, МПа'!W193*$BH$2,"-")</f>
        <v>516.79999999999995</v>
      </c>
      <c r="AX193" s="32">
        <f>IFERROR('σ и σw, МПа'!X193*$BH$2,"-")</f>
        <v>483.65</v>
      </c>
      <c r="AY193" s="32">
        <f>IFERROR('σ и σw, МПа'!Y193*$BH$2,"-")</f>
        <v>475.15</v>
      </c>
      <c r="AZ193" s="32">
        <f>IFERROR('σ и σw, МПа'!Z193*$BH$2,"-")</f>
        <v>459</v>
      </c>
      <c r="BA193" s="32">
        <f>IFERROR('σ и σw, МПа'!AA193*$BH$2,"-")</f>
        <v>450.5</v>
      </c>
      <c r="BB193" s="32" t="str">
        <f>IFERROR('σ и σw, МПа'!AB193*$BH$2,"-")</f>
        <v>-</v>
      </c>
      <c r="BC193" s="33" t="str">
        <f>IFERROR('σ и σw, МПа'!AC193*$BH$2,"-")</f>
        <v>-</v>
      </c>
    </row>
    <row r="194" spans="1:55" ht="25.5" x14ac:dyDescent="0.25">
      <c r="A194" s="10" t="str">
        <f>INDEX('Обработка исходного'!B:B,ROW($B$3)+4*(ROW($B194)-ROW($B$3)))</f>
        <v>Сталь легированная хромомолибденованадиевая</v>
      </c>
      <c r="B194" s="47" t="str">
        <f>INDEX('Обработка исходного'!D:D,ROW($B$3)+4*(ROW($B194)-ROW($B$3)))</f>
        <v>25Х1МФ</v>
      </c>
      <c r="C194" s="27" t="str">
        <f>'Rp0,2, МПа'!C194</f>
        <v>Сталь горячекатаная, кованая, калиброванная диаметром или стороной квадрата от 90 до 150 мм</v>
      </c>
      <c r="D194" s="31">
        <f>IFERROR('σ и σw, МПа'!D194*$BE$2,"-")</f>
        <v>339.61538461538458</v>
      </c>
      <c r="E194" s="32">
        <f>IFERROR('σ и σw, МПа'!E194*$BE$2,"-")</f>
        <v>335.76923076923077</v>
      </c>
      <c r="F194" s="32">
        <f>IFERROR('σ и σw, МПа'!F194*$BE$2,"-")</f>
        <v>320.76923076923077</v>
      </c>
      <c r="G194" s="32">
        <f>IFERROR('σ и σw, МПа'!G194*$BE$2,"-")</f>
        <v>313.07692307692309</v>
      </c>
      <c r="H194" s="32">
        <f>IFERROR('σ и σw, МПа'!H194*$BE$2,"-")</f>
        <v>309.23076923076923</v>
      </c>
      <c r="I194" s="32">
        <f>IFERROR('σ и σw, МПа'!I194*$BE$2,"-")</f>
        <v>298.07692307692309</v>
      </c>
      <c r="J194" s="32">
        <f>IFERROR('σ и σw, МПа'!J194*$BE$2,"-")</f>
        <v>294.23076923076923</v>
      </c>
      <c r="K194" s="32">
        <f>IFERROR('σ и σw, МПа'!K194*$BE$2,"-")</f>
        <v>279.23076923076923</v>
      </c>
      <c r="L194" s="32">
        <f>IFERROR('σ и σw, МПа'!L194*$BE$2,"-")</f>
        <v>275.38461538461536</v>
      </c>
      <c r="M194" s="32">
        <f>IFERROR('σ и σw, МПа'!M194*$BE$2,"-")</f>
        <v>261.92307692307691</v>
      </c>
      <c r="N194" s="32">
        <f>IFERROR('σ и σw, МПа'!N194*$BE$2,"-")</f>
        <v>241.53846153846152</v>
      </c>
      <c r="O194" s="32" t="str">
        <f>IFERROR('σ и σw, МПа'!O194*$BE$2,"-")</f>
        <v>-</v>
      </c>
      <c r="P194" s="33" t="str">
        <f>IFERROR('σ и σw, МПа'!P194*$BE$2,"-")</f>
        <v>-</v>
      </c>
      <c r="Q194" s="31">
        <f>IFERROR('σ и σw, МПа'!D194*$BF$2,"-")</f>
        <v>441.5</v>
      </c>
      <c r="R194" s="32">
        <f>IFERROR('σ и σw, МПа'!E194*$BF$2,"-")</f>
        <v>436.5</v>
      </c>
      <c r="S194" s="32">
        <f>IFERROR('σ и σw, МПа'!F194*$BF$2,"-")</f>
        <v>417</v>
      </c>
      <c r="T194" s="32">
        <f>IFERROR('σ и σw, МПа'!G194*$BF$2,"-")</f>
        <v>407.00000000000006</v>
      </c>
      <c r="U194" s="32">
        <f>IFERROR('σ и σw, МПа'!H194*$BF$2,"-")</f>
        <v>402</v>
      </c>
      <c r="V194" s="32">
        <f>IFERROR('σ и σw, МПа'!I194*$BF$2,"-")</f>
        <v>387.50000000000006</v>
      </c>
      <c r="W194" s="32">
        <f>IFERROR('σ и σw, МПа'!J194*$BF$2,"-")</f>
        <v>382.5</v>
      </c>
      <c r="X194" s="32">
        <f>IFERROR('σ и σw, МПа'!K194*$BF$2,"-")</f>
        <v>363</v>
      </c>
      <c r="Y194" s="32">
        <f>IFERROR('σ и σw, МПа'!L194*$BF$2,"-")</f>
        <v>358</v>
      </c>
      <c r="Z194" s="32">
        <f>IFERROR('σ и σw, МПа'!M194*$BF$2,"-")</f>
        <v>340.5</v>
      </c>
      <c r="AA194" s="32">
        <f>IFERROR('σ и σw, МПа'!N194*$BF$2,"-")</f>
        <v>314</v>
      </c>
      <c r="AB194" s="32" t="str">
        <f>IFERROR('σ и σw, МПа'!O194*$BF$2,"-")</f>
        <v>-</v>
      </c>
      <c r="AC194" s="33" t="str">
        <f>IFERROR('σ и σw, МПа'!P194*$BF$2,"-")</f>
        <v>-</v>
      </c>
      <c r="AD194" s="31">
        <f>IFERROR('σ и σw, МПа'!Q194*$BG$2,"-")</f>
        <v>478.40000000000003</v>
      </c>
      <c r="AE194" s="32">
        <f>IFERROR('σ и σw, МПа'!R194*$BG$2,"-")</f>
        <v>458.90000000000003</v>
      </c>
      <c r="AF194" s="32">
        <f>IFERROR('σ и σw, МПа'!S194*$BG$2,"-")</f>
        <v>453.05</v>
      </c>
      <c r="AG194" s="32">
        <f>IFERROR('σ и σw, МПа'!T194*$BG$2,"-")</f>
        <v>427.05</v>
      </c>
      <c r="AH194" s="32">
        <f>IFERROR('σ и σw, МПа'!U194*$BG$2,"-")</f>
        <v>420.55</v>
      </c>
      <c r="AI194" s="32">
        <f>IFERROR('σ и σw, МПа'!V194*$BG$2,"-")</f>
        <v>401.7</v>
      </c>
      <c r="AJ194" s="32">
        <f>IFERROR('σ и σw, МПа'!W194*$BG$2,"-")</f>
        <v>395.2</v>
      </c>
      <c r="AK194" s="32">
        <f>IFERROR('σ и σw, МПа'!X194*$BG$2,"-")</f>
        <v>369.85</v>
      </c>
      <c r="AL194" s="32">
        <f>IFERROR('σ и σw, МПа'!Y194*$BG$2,"-")</f>
        <v>363.35</v>
      </c>
      <c r="AM194" s="32">
        <f>IFERROR('σ и σw, МПа'!Z194*$BG$2,"-")</f>
        <v>351</v>
      </c>
      <c r="AN194" s="32">
        <f>IFERROR('σ и σw, МПа'!AA194*$BG$2,"-")</f>
        <v>344.5</v>
      </c>
      <c r="AO194" s="32" t="str">
        <f>IFERROR('σ и σw, МПа'!AB194*$BG$2,"-")</f>
        <v>-</v>
      </c>
      <c r="AP194" s="33" t="str">
        <f>IFERROR('σ и σw, МПа'!AC194*$BG$2,"-")</f>
        <v>-</v>
      </c>
      <c r="AQ194" s="31">
        <f>IFERROR('σ и σw, МПа'!Q194*$BH$2,"-")</f>
        <v>625.6</v>
      </c>
      <c r="AR194" s="32">
        <f>IFERROR('σ и σw, МПа'!R194*$BH$2,"-")</f>
        <v>600.1</v>
      </c>
      <c r="AS194" s="32">
        <f>IFERROR('σ и σw, МПа'!S194*$BH$2,"-")</f>
        <v>592.44999999999993</v>
      </c>
      <c r="AT194" s="32">
        <f>IFERROR('σ и σw, МПа'!T194*$BH$2,"-")</f>
        <v>558.44999999999993</v>
      </c>
      <c r="AU194" s="32">
        <f>IFERROR('σ и σw, МПа'!U194*$BH$2,"-")</f>
        <v>549.94999999999993</v>
      </c>
      <c r="AV194" s="32">
        <f>IFERROR('σ и σw, МПа'!V194*$BH$2,"-")</f>
        <v>525.29999999999995</v>
      </c>
      <c r="AW194" s="32">
        <f>IFERROR('σ и σw, МПа'!W194*$BH$2,"-")</f>
        <v>516.79999999999995</v>
      </c>
      <c r="AX194" s="32">
        <f>IFERROR('σ и σw, МПа'!X194*$BH$2,"-")</f>
        <v>483.65</v>
      </c>
      <c r="AY194" s="32">
        <f>IFERROR('σ и σw, МПа'!Y194*$BH$2,"-")</f>
        <v>475.15</v>
      </c>
      <c r="AZ194" s="32">
        <f>IFERROR('σ и σw, МПа'!Z194*$BH$2,"-")</f>
        <v>459</v>
      </c>
      <c r="BA194" s="32">
        <f>IFERROR('σ и σw, МПа'!AA194*$BH$2,"-")</f>
        <v>450.5</v>
      </c>
      <c r="BB194" s="32" t="str">
        <f>IFERROR('σ и σw, МПа'!AB194*$BH$2,"-")</f>
        <v>-</v>
      </c>
      <c r="BC194" s="33" t="str">
        <f>IFERROR('σ и σw, МПа'!AC194*$BH$2,"-")</f>
        <v>-</v>
      </c>
    </row>
    <row r="195" spans="1:55" ht="25.5" x14ac:dyDescent="0.25">
      <c r="A195" s="10" t="str">
        <f>INDEX('Обработка исходного'!B:B,ROW($B$3)+4*(ROW($B195)-ROW($B$3)))</f>
        <v>Сталь легированная хромомолибденованадиевая</v>
      </c>
      <c r="B195" s="47" t="str">
        <f>INDEX('Обработка исходного'!D:D,ROW($B$3)+4*(ROW($B195)-ROW($B$3)))</f>
        <v>25Х1МФ</v>
      </c>
      <c r="C195" s="27" t="str">
        <f>'Rp0,2, МПа'!C195</f>
        <v>Сталь горячекатаная, кованая, калиброванная диаметром или стороной квадрата от 150 до 200 мм</v>
      </c>
      <c r="D195" s="31">
        <f>IFERROR('σ и σw, МПа'!D195*$BE$2,"-")</f>
        <v>339.61538461538458</v>
      </c>
      <c r="E195" s="32">
        <f>IFERROR('σ и σw, МПа'!E195*$BE$2,"-")</f>
        <v>335.76923076923077</v>
      </c>
      <c r="F195" s="32">
        <f>IFERROR('σ и σw, МПа'!F195*$BE$2,"-")</f>
        <v>320.76923076923077</v>
      </c>
      <c r="G195" s="32">
        <f>IFERROR('σ и σw, МПа'!G195*$BE$2,"-")</f>
        <v>313.07692307692309</v>
      </c>
      <c r="H195" s="32">
        <f>IFERROR('σ и σw, МПа'!H195*$BE$2,"-")</f>
        <v>309.23076923076923</v>
      </c>
      <c r="I195" s="32">
        <f>IFERROR('σ и σw, МПа'!I195*$BE$2,"-")</f>
        <v>298.07692307692309</v>
      </c>
      <c r="J195" s="32">
        <f>IFERROR('σ и σw, МПа'!J195*$BE$2,"-")</f>
        <v>294.23076923076923</v>
      </c>
      <c r="K195" s="32">
        <f>IFERROR('σ и σw, МПа'!K195*$BE$2,"-")</f>
        <v>279.23076923076923</v>
      </c>
      <c r="L195" s="32">
        <f>IFERROR('σ и σw, МПа'!L195*$BE$2,"-")</f>
        <v>275.38461538461536</v>
      </c>
      <c r="M195" s="32">
        <f>IFERROR('σ и σw, МПа'!M195*$BE$2,"-")</f>
        <v>264.23076923076923</v>
      </c>
      <c r="N195" s="32">
        <f>IFERROR('σ и σw, МПа'!N195*$BE$2,"-")</f>
        <v>241.53846153846152</v>
      </c>
      <c r="O195" s="32" t="str">
        <f>IFERROR('σ и σw, МПа'!O195*$BE$2,"-")</f>
        <v>-</v>
      </c>
      <c r="P195" s="33" t="str">
        <f>IFERROR('σ и σw, МПа'!P195*$BE$2,"-")</f>
        <v>-</v>
      </c>
      <c r="Q195" s="31">
        <f>IFERROR('σ и σw, МПа'!D195*$BF$2,"-")</f>
        <v>441.5</v>
      </c>
      <c r="R195" s="32">
        <f>IFERROR('σ и σw, МПа'!E195*$BF$2,"-")</f>
        <v>436.5</v>
      </c>
      <c r="S195" s="32">
        <f>IFERROR('σ и σw, МПа'!F195*$BF$2,"-")</f>
        <v>417</v>
      </c>
      <c r="T195" s="32">
        <f>IFERROR('σ и σw, МПа'!G195*$BF$2,"-")</f>
        <v>407.00000000000006</v>
      </c>
      <c r="U195" s="32">
        <f>IFERROR('σ и σw, МПа'!H195*$BF$2,"-")</f>
        <v>402</v>
      </c>
      <c r="V195" s="32">
        <f>IFERROR('σ и σw, МПа'!I195*$BF$2,"-")</f>
        <v>387.50000000000006</v>
      </c>
      <c r="W195" s="32">
        <f>IFERROR('σ и σw, МПа'!J195*$BF$2,"-")</f>
        <v>382.5</v>
      </c>
      <c r="X195" s="32">
        <f>IFERROR('σ и σw, МПа'!K195*$BF$2,"-")</f>
        <v>363</v>
      </c>
      <c r="Y195" s="32">
        <f>IFERROR('σ и σw, МПа'!L195*$BF$2,"-")</f>
        <v>358</v>
      </c>
      <c r="Z195" s="32">
        <f>IFERROR('σ и σw, МПа'!M195*$BF$2,"-")</f>
        <v>343.5</v>
      </c>
      <c r="AA195" s="32">
        <f>IFERROR('σ и σw, МПа'!N195*$BF$2,"-")</f>
        <v>314</v>
      </c>
      <c r="AB195" s="32" t="str">
        <f>IFERROR('σ и σw, МПа'!O195*$BF$2,"-")</f>
        <v>-</v>
      </c>
      <c r="AC195" s="33" t="str">
        <f>IFERROR('σ и σw, МПа'!P195*$BF$2,"-")</f>
        <v>-</v>
      </c>
      <c r="AD195" s="31">
        <f>IFERROR('σ и σw, МПа'!Q195*$BG$2,"-")</f>
        <v>478.40000000000003</v>
      </c>
      <c r="AE195" s="32">
        <f>IFERROR('σ и σw, МПа'!R195*$BG$2,"-")</f>
        <v>458.90000000000003</v>
      </c>
      <c r="AF195" s="32">
        <f>IFERROR('σ и σw, МПа'!S195*$BG$2,"-")</f>
        <v>453.05</v>
      </c>
      <c r="AG195" s="32">
        <f>IFERROR('σ и σw, МПа'!T195*$BG$2,"-")</f>
        <v>427.05</v>
      </c>
      <c r="AH195" s="32">
        <f>IFERROR('σ и σw, МПа'!U195*$BG$2,"-")</f>
        <v>420.55</v>
      </c>
      <c r="AI195" s="32">
        <f>IFERROR('σ и σw, МПа'!V195*$BG$2,"-")</f>
        <v>401.7</v>
      </c>
      <c r="AJ195" s="32">
        <f>IFERROR('σ и σw, МПа'!W195*$BG$2,"-")</f>
        <v>395.2</v>
      </c>
      <c r="AK195" s="32">
        <f>IFERROR('σ и σw, МПа'!X195*$BG$2,"-")</f>
        <v>369.85</v>
      </c>
      <c r="AL195" s="32">
        <f>IFERROR('σ и σw, МПа'!Y195*$BG$2,"-")</f>
        <v>363.35</v>
      </c>
      <c r="AM195" s="32">
        <f>IFERROR('σ и σw, МПа'!Z195*$BG$2,"-")</f>
        <v>351</v>
      </c>
      <c r="AN195" s="32">
        <f>IFERROR('σ и σw, МПа'!AA195*$BG$2,"-")</f>
        <v>344.5</v>
      </c>
      <c r="AO195" s="32" t="str">
        <f>IFERROR('σ и σw, МПа'!AB195*$BG$2,"-")</f>
        <v>-</v>
      </c>
      <c r="AP195" s="33" t="str">
        <f>IFERROR('σ и σw, МПа'!AC195*$BG$2,"-")</f>
        <v>-</v>
      </c>
      <c r="AQ195" s="31">
        <f>IFERROR('σ и σw, МПа'!Q195*$BH$2,"-")</f>
        <v>625.6</v>
      </c>
      <c r="AR195" s="32">
        <f>IFERROR('σ и σw, МПа'!R195*$BH$2,"-")</f>
        <v>600.1</v>
      </c>
      <c r="AS195" s="32">
        <f>IFERROR('σ и σw, МПа'!S195*$BH$2,"-")</f>
        <v>592.44999999999993</v>
      </c>
      <c r="AT195" s="32">
        <f>IFERROR('σ и σw, МПа'!T195*$BH$2,"-")</f>
        <v>558.44999999999993</v>
      </c>
      <c r="AU195" s="32">
        <f>IFERROR('σ и σw, МПа'!U195*$BH$2,"-")</f>
        <v>549.94999999999993</v>
      </c>
      <c r="AV195" s="32">
        <f>IFERROR('σ и σw, МПа'!V195*$BH$2,"-")</f>
        <v>525.29999999999995</v>
      </c>
      <c r="AW195" s="32">
        <f>IFERROR('σ и σw, МПа'!W195*$BH$2,"-")</f>
        <v>516.79999999999995</v>
      </c>
      <c r="AX195" s="32">
        <f>IFERROR('σ и σw, МПа'!X195*$BH$2,"-")</f>
        <v>483.65</v>
      </c>
      <c r="AY195" s="32">
        <f>IFERROR('σ и σw, МПа'!Y195*$BH$2,"-")</f>
        <v>475.15</v>
      </c>
      <c r="AZ195" s="32">
        <f>IFERROR('σ и σw, МПа'!Z195*$BH$2,"-")</f>
        <v>459</v>
      </c>
      <c r="BA195" s="32">
        <f>IFERROR('σ и σw, МПа'!AA195*$BH$2,"-")</f>
        <v>450.5</v>
      </c>
      <c r="BB195" s="32" t="str">
        <f>IFERROR('σ и σw, МПа'!AB195*$BH$2,"-")</f>
        <v>-</v>
      </c>
      <c r="BC195" s="33" t="str">
        <f>IFERROR('σ и σw, МПа'!AC195*$BH$2,"-")</f>
        <v>-</v>
      </c>
    </row>
    <row r="196" spans="1:55" ht="25.5" x14ac:dyDescent="0.25">
      <c r="A196" s="10" t="str">
        <f>INDEX('Обработка исходного'!B:B,ROW($B$3)+4*(ROW($B196)-ROW($B$3)))</f>
        <v>Сталь легированная хромомолибденованадиевая</v>
      </c>
      <c r="B196" s="47" t="str">
        <f>INDEX('Обработка исходного'!D:D,ROW($B$3)+4*(ROW($B196)-ROW($B$3)))</f>
        <v>25Х1МФ</v>
      </c>
      <c r="C196" s="27" t="str">
        <f>'Rp0,2, МПа'!C196</f>
        <v>Заготовки крепежных деталей толщиной или диаметром до 200 мм, КП490*</v>
      </c>
      <c r="D196" s="31">
        <f>IFERROR('σ и σw, МПа'!D196*$BE$2,"-")</f>
        <v>226.53846153846152</v>
      </c>
      <c r="E196" s="32">
        <f>IFERROR('σ и σw, МПа'!E196*$BE$2,"-")</f>
        <v>222.69230769230768</v>
      </c>
      <c r="F196" s="32">
        <f>IFERROR('σ и σw, МПа'!F196*$BE$2,"-")</f>
        <v>211.15384615384616</v>
      </c>
      <c r="G196" s="32">
        <f>IFERROR('σ и σw, МПа'!G196*$BE$2,"-")</f>
        <v>207.69230769230768</v>
      </c>
      <c r="H196" s="32">
        <f>IFERROR('σ и σw, МПа'!H196*$BE$2,"-")</f>
        <v>207.69230769230768</v>
      </c>
      <c r="I196" s="32">
        <f>IFERROR('σ и σw, МПа'!I196*$BE$2,"-")</f>
        <v>196.15384615384616</v>
      </c>
      <c r="J196" s="32">
        <f>IFERROR('σ и σw, МПа'!J196*$BE$2,"-")</f>
        <v>196.15384615384616</v>
      </c>
      <c r="K196" s="32">
        <f>IFERROR('σ и σw, МПа'!K196*$BE$2,"-")</f>
        <v>185</v>
      </c>
      <c r="L196" s="32">
        <f>IFERROR('σ и σw, МПа'!L196*$BE$2,"-")</f>
        <v>181.15384615384616</v>
      </c>
      <c r="M196" s="32">
        <f>IFERROR('σ и σw, МПа'!M196*$BE$2,"-")</f>
        <v>177.30769230769229</v>
      </c>
      <c r="N196" s="32">
        <f>IFERROR('σ и σw, МПа'!N196*$BE$2,"-")</f>
        <v>158.46153846153845</v>
      </c>
      <c r="O196" s="32" t="str">
        <f>IFERROR('σ и σw, МПа'!O196*$BE$2,"-")</f>
        <v>-</v>
      </c>
      <c r="P196" s="33" t="str">
        <f>IFERROR('σ и σw, МПа'!P196*$BE$2,"-")</f>
        <v>-</v>
      </c>
      <c r="Q196" s="31">
        <f>IFERROR('σ и σw, МПа'!D196*$BF$2,"-")</f>
        <v>294.5</v>
      </c>
      <c r="R196" s="32">
        <f>IFERROR('σ и σw, МПа'!E196*$BF$2,"-")</f>
        <v>289.5</v>
      </c>
      <c r="S196" s="32">
        <f>IFERROR('σ и σw, МПа'!F196*$BF$2,"-")</f>
        <v>274.5</v>
      </c>
      <c r="T196" s="32">
        <f>IFERROR('σ и σw, МПа'!G196*$BF$2,"-")</f>
        <v>270</v>
      </c>
      <c r="U196" s="32">
        <f>IFERROR('σ и σw, МПа'!H196*$BF$2,"-")</f>
        <v>270</v>
      </c>
      <c r="V196" s="32">
        <f>IFERROR('σ и σw, МПа'!I196*$BF$2,"-")</f>
        <v>255.00000000000003</v>
      </c>
      <c r="W196" s="32">
        <f>IFERROR('σ и σw, МПа'!J196*$BF$2,"-")</f>
        <v>255.00000000000003</v>
      </c>
      <c r="X196" s="32">
        <f>IFERROR('σ и σw, МПа'!K196*$BF$2,"-")</f>
        <v>240.5</v>
      </c>
      <c r="Y196" s="32">
        <f>IFERROR('σ и σw, МПа'!L196*$BF$2,"-")</f>
        <v>235.50000000000003</v>
      </c>
      <c r="Z196" s="32">
        <f>IFERROR('σ и σw, МПа'!M196*$BF$2,"-")</f>
        <v>230.5</v>
      </c>
      <c r="AA196" s="32">
        <f>IFERROR('σ и σw, МПа'!N196*$BF$2,"-")</f>
        <v>206</v>
      </c>
      <c r="AB196" s="32" t="str">
        <f>IFERROR('σ и σw, МПа'!O196*$BF$2,"-")</f>
        <v>-</v>
      </c>
      <c r="AC196" s="33" t="str">
        <f>IFERROR('σ и σw, МПа'!P196*$BF$2,"-")</f>
        <v>-</v>
      </c>
      <c r="AD196" s="31">
        <f>IFERROR('σ и σw, МПа'!Q196*$BG$2,"-")</f>
        <v>318.5</v>
      </c>
      <c r="AE196" s="32">
        <f>IFERROR('σ и σw, МПа'!R196*$BG$2,"-")</f>
        <v>306.15000000000003</v>
      </c>
      <c r="AF196" s="32">
        <f>IFERROR('σ и σw, МПа'!S196*$BG$2,"-")</f>
        <v>299.65000000000003</v>
      </c>
      <c r="AG196" s="32">
        <f>IFERROR('σ и σw, МПа'!T196*$BG$2,"-")</f>
        <v>280.8</v>
      </c>
      <c r="AH196" s="32">
        <f>IFERROR('σ и σw, МПа'!U196*$BG$2,"-")</f>
        <v>280.8</v>
      </c>
      <c r="AI196" s="32">
        <f>IFERROR('σ и σw, МПа'!V196*$BG$2,"-")</f>
        <v>267.8</v>
      </c>
      <c r="AJ196" s="32">
        <f>IFERROR('σ и σw, МПа'!W196*$BG$2,"-")</f>
        <v>261.3</v>
      </c>
      <c r="AK196" s="32">
        <f>IFERROR('σ и σw, МПа'!X196*$BG$2,"-")</f>
        <v>222.95000000000002</v>
      </c>
      <c r="AL196" s="32">
        <f>IFERROR('σ и σw, МПа'!Y196*$BG$2,"-")</f>
        <v>222.95000000000002</v>
      </c>
      <c r="AM196" s="32">
        <f>IFERROR('σ и σw, МПа'!Z196*$BG$2,"-")</f>
        <v>209.95000000000002</v>
      </c>
      <c r="AN196" s="32">
        <f>IFERROR('σ и σw, МПа'!AA196*$BG$2,"-")</f>
        <v>209.95000000000002</v>
      </c>
      <c r="AO196" s="32" t="str">
        <f>IFERROR('σ и σw, МПа'!AB196*$BG$2,"-")</f>
        <v>-</v>
      </c>
      <c r="AP196" s="33" t="str">
        <f>IFERROR('σ и σw, МПа'!AC196*$BG$2,"-")</f>
        <v>-</v>
      </c>
      <c r="AQ196" s="31">
        <f>IFERROR('σ и σw, МПа'!Q196*$BH$2,"-")</f>
        <v>416.5</v>
      </c>
      <c r="AR196" s="32">
        <f>IFERROR('σ и σw, МПа'!R196*$BH$2,"-")</f>
        <v>400.34999999999997</v>
      </c>
      <c r="AS196" s="32">
        <f>IFERROR('σ и σw, МПа'!S196*$BH$2,"-")</f>
        <v>391.84999999999997</v>
      </c>
      <c r="AT196" s="32">
        <f>IFERROR('σ и σw, МПа'!T196*$BH$2,"-")</f>
        <v>367.2</v>
      </c>
      <c r="AU196" s="32">
        <f>IFERROR('σ и σw, МПа'!U196*$BH$2,"-")</f>
        <v>367.2</v>
      </c>
      <c r="AV196" s="32">
        <f>IFERROR('σ и σw, МПа'!V196*$BH$2,"-")</f>
        <v>350.2</v>
      </c>
      <c r="AW196" s="32">
        <f>IFERROR('σ и σw, МПа'!W196*$BH$2,"-")</f>
        <v>341.7</v>
      </c>
      <c r="AX196" s="32">
        <f>IFERROR('σ и σw, МПа'!X196*$BH$2,"-")</f>
        <v>291.55</v>
      </c>
      <c r="AY196" s="32">
        <f>IFERROR('σ и σw, МПа'!Y196*$BH$2,"-")</f>
        <v>291.55</v>
      </c>
      <c r="AZ196" s="32">
        <f>IFERROR('σ и σw, МПа'!Z196*$BH$2,"-")</f>
        <v>274.55</v>
      </c>
      <c r="BA196" s="32">
        <f>IFERROR('σ и σw, МПа'!AA196*$BH$2,"-")</f>
        <v>274.55</v>
      </c>
      <c r="BB196" s="32" t="str">
        <f>IFERROR('σ и σw, МПа'!AB196*$BH$2,"-")</f>
        <v>-</v>
      </c>
      <c r="BC196" s="33" t="str">
        <f>IFERROR('σ и σw, МПа'!AC196*$BH$2,"-")</f>
        <v>-</v>
      </c>
    </row>
    <row r="197" spans="1:55" ht="25.5" x14ac:dyDescent="0.25">
      <c r="A197" s="10" t="str">
        <f>INDEX('Обработка исходного'!B:B,ROW($B$3)+4*(ROW($B197)-ROW($B$3)))</f>
        <v>Сталь легированная хромомолибденованадиевая</v>
      </c>
      <c r="B197" s="47" t="str">
        <f>INDEX('Обработка исходного'!D:D,ROW($B$3)+4*(ROW($B197)-ROW($B$3)))</f>
        <v>25Х1МФ</v>
      </c>
      <c r="C197" s="27" t="str">
        <f>'Rp0,2, МПа'!C197</f>
        <v>Заготовки крепежных деталей толщиной или диаметром до 200 мм КП590*</v>
      </c>
      <c r="D197" s="31">
        <f>IFERROR('σ и σw, МПа'!D197*$BE$2,"-")</f>
        <v>283.07692307692309</v>
      </c>
      <c r="E197" s="32">
        <f>IFERROR('σ и σw, МПа'!E197*$BE$2,"-")</f>
        <v>275.38461538461536</v>
      </c>
      <c r="F197" s="32">
        <f>IFERROR('σ и σw, МПа'!F197*$BE$2,"-")</f>
        <v>264.23076923076923</v>
      </c>
      <c r="G197" s="32">
        <f>IFERROR('σ и σw, МПа'!G197*$BE$2,"-")</f>
        <v>256.53846153846155</v>
      </c>
      <c r="H197" s="32">
        <f>IFERROR('σ и σw, МПа'!H197*$BE$2,"-")</f>
        <v>256.53846153846155</v>
      </c>
      <c r="I197" s="32">
        <f>IFERROR('σ и σw, МПа'!I197*$BE$2,"-")</f>
        <v>241.53846153846152</v>
      </c>
      <c r="J197" s="32">
        <f>IFERROR('σ и σw, МПа'!J197*$BE$2,"-")</f>
        <v>241.53846153846152</v>
      </c>
      <c r="K197" s="32">
        <f>IFERROR('σ и σw, МПа'!K197*$BE$2,"-")</f>
        <v>230</v>
      </c>
      <c r="L197" s="32">
        <f>IFERROR('σ и σw, МПа'!L197*$BE$2,"-")</f>
        <v>226.53846153846152</v>
      </c>
      <c r="M197" s="32">
        <f>IFERROR('σ и σw, МПа'!M197*$BE$2,"-")</f>
        <v>218.84615384615384</v>
      </c>
      <c r="N197" s="32">
        <f>IFERROR('σ и σw, МПа'!N197*$BE$2,"-")</f>
        <v>196.15384615384616</v>
      </c>
      <c r="O197" s="32" t="str">
        <f>IFERROR('σ и σw, МПа'!O197*$BE$2,"-")</f>
        <v>-</v>
      </c>
      <c r="P197" s="33" t="str">
        <f>IFERROR('σ и σw, МПа'!P197*$BE$2,"-")</f>
        <v>-</v>
      </c>
      <c r="Q197" s="31">
        <f>IFERROR('σ и σw, МПа'!D197*$BF$2,"-")</f>
        <v>368.00000000000006</v>
      </c>
      <c r="R197" s="32">
        <f>IFERROR('σ и σw, МПа'!E197*$BF$2,"-")</f>
        <v>358</v>
      </c>
      <c r="S197" s="32">
        <f>IFERROR('σ и σw, МПа'!F197*$BF$2,"-")</f>
        <v>343.5</v>
      </c>
      <c r="T197" s="32">
        <f>IFERROR('σ и σw, МПа'!G197*$BF$2,"-")</f>
        <v>333.5</v>
      </c>
      <c r="U197" s="32">
        <f>IFERROR('σ и σw, МПа'!H197*$BF$2,"-")</f>
        <v>333.5</v>
      </c>
      <c r="V197" s="32">
        <f>IFERROR('σ и σw, МПа'!I197*$BF$2,"-")</f>
        <v>314</v>
      </c>
      <c r="W197" s="32">
        <f>IFERROR('σ и σw, МПа'!J197*$BF$2,"-")</f>
        <v>314</v>
      </c>
      <c r="X197" s="32">
        <f>IFERROR('σ и σw, МПа'!K197*$BF$2,"-")</f>
        <v>299</v>
      </c>
      <c r="Y197" s="32">
        <f>IFERROR('σ и σw, МПа'!L197*$BF$2,"-")</f>
        <v>294.5</v>
      </c>
      <c r="Z197" s="32">
        <f>IFERROR('σ и σw, МПа'!M197*$BF$2,"-")</f>
        <v>284.5</v>
      </c>
      <c r="AA197" s="32">
        <f>IFERROR('σ и σw, МПа'!N197*$BF$2,"-")</f>
        <v>255.00000000000003</v>
      </c>
      <c r="AB197" s="32" t="str">
        <f>IFERROR('σ и σw, МПа'!O197*$BF$2,"-")</f>
        <v>-</v>
      </c>
      <c r="AC197" s="33" t="str">
        <f>IFERROR('σ и σw, МПа'!P197*$BF$2,"-")</f>
        <v>-</v>
      </c>
      <c r="AD197" s="31">
        <f>IFERROR('σ и σw, МПа'!Q197*$BG$2,"-")</f>
        <v>383.5</v>
      </c>
      <c r="AE197" s="32">
        <f>IFERROR('σ и σw, МПа'!R197*$BG$2,"-")</f>
        <v>363.35</v>
      </c>
      <c r="AF197" s="32">
        <f>IFERROR('σ и σw, МПа'!S197*$BG$2,"-")</f>
        <v>356.85</v>
      </c>
      <c r="AG197" s="32">
        <f>IFERROR('σ и σw, МПа'!T197*$BG$2,"-")</f>
        <v>338</v>
      </c>
      <c r="AH197" s="32">
        <f>IFERROR('σ и σw, МПа'!U197*$BG$2,"-")</f>
        <v>331.5</v>
      </c>
      <c r="AI197" s="32">
        <f>IFERROR('σ и σw, МПа'!V197*$BG$2,"-")</f>
        <v>319.15000000000003</v>
      </c>
      <c r="AJ197" s="32">
        <f>IFERROR('σ и σw, МПа'!W197*$BG$2,"-")</f>
        <v>312.65000000000003</v>
      </c>
      <c r="AK197" s="32">
        <f>IFERROR('σ и σw, МПа'!X197*$BG$2,"-")</f>
        <v>293.15000000000003</v>
      </c>
      <c r="AL197" s="32">
        <f>IFERROR('σ и σw, МПа'!Y197*$BG$2,"-")</f>
        <v>286.65000000000003</v>
      </c>
      <c r="AM197" s="32">
        <f>IFERROR('σ и σw, МПа'!Z197*$BG$2,"-")</f>
        <v>280.8</v>
      </c>
      <c r="AN197" s="32">
        <f>IFERROR('σ и σw, МПа'!AA197*$BG$2,"-")</f>
        <v>274.3</v>
      </c>
      <c r="AO197" s="32" t="str">
        <f>IFERROR('σ и σw, МПа'!AB197*$BG$2,"-")</f>
        <v>-</v>
      </c>
      <c r="AP197" s="33" t="str">
        <f>IFERROR('σ и σw, МПа'!AC197*$BG$2,"-")</f>
        <v>-</v>
      </c>
      <c r="AQ197" s="31">
        <f>IFERROR('σ и σw, МПа'!Q197*$BH$2,"-")</f>
        <v>501.5</v>
      </c>
      <c r="AR197" s="32">
        <f>IFERROR('σ и σw, МПа'!R197*$BH$2,"-")</f>
        <v>475.15</v>
      </c>
      <c r="AS197" s="32">
        <f>IFERROR('σ и σw, МПа'!S197*$BH$2,"-")</f>
        <v>466.65</v>
      </c>
      <c r="AT197" s="32">
        <f>IFERROR('σ и σw, МПа'!T197*$BH$2,"-")</f>
        <v>442</v>
      </c>
      <c r="AU197" s="32">
        <f>IFERROR('σ и σw, МПа'!U197*$BH$2,"-")</f>
        <v>433.5</v>
      </c>
      <c r="AV197" s="32">
        <f>IFERROR('σ и σw, МПа'!V197*$BH$2,"-")</f>
        <v>417.34999999999997</v>
      </c>
      <c r="AW197" s="32">
        <f>IFERROR('σ и σw, МПа'!W197*$BH$2,"-")</f>
        <v>408.84999999999997</v>
      </c>
      <c r="AX197" s="32">
        <f>IFERROR('σ и σw, МПа'!X197*$BH$2,"-")</f>
        <v>383.34999999999997</v>
      </c>
      <c r="AY197" s="32">
        <f>IFERROR('σ и σw, МПа'!Y197*$BH$2,"-")</f>
        <v>374.84999999999997</v>
      </c>
      <c r="AZ197" s="32">
        <f>IFERROR('σ и σw, МПа'!Z197*$BH$2,"-")</f>
        <v>367.2</v>
      </c>
      <c r="BA197" s="32">
        <f>IFERROR('σ и σw, МПа'!AA197*$BH$2,"-")</f>
        <v>358.7</v>
      </c>
      <c r="BB197" s="32" t="str">
        <f>IFERROR('σ и σw, МПа'!AB197*$BH$2,"-")</f>
        <v>-</v>
      </c>
      <c r="BC197" s="33" t="str">
        <f>IFERROR('σ и σw, МПа'!AC197*$BH$2,"-")</f>
        <v>-</v>
      </c>
    </row>
    <row r="198" spans="1:55" ht="25.5" x14ac:dyDescent="0.25">
      <c r="A198" s="10" t="str">
        <f>INDEX('Обработка исходного'!B:B,ROW($B$3)+4*(ROW($B198)-ROW($B$3)))</f>
        <v>Сталь легированная хромомолибденованадиевая</v>
      </c>
      <c r="B198" s="47" t="str">
        <f>INDEX('Обработка исходного'!D:D,ROW($B$3)+4*(ROW($B198)-ROW($B$3)))</f>
        <v>25Х1МФ</v>
      </c>
      <c r="C198" s="27" t="str">
        <f>'Rp0,2, МПа'!C198</f>
        <v>Заготовки крепежных деталей толщиной или диаметром до 200 мм, КП640*</v>
      </c>
      <c r="D198" s="31">
        <f>IFERROR('σ и σw, МПа'!D198*$BE$2,"-")</f>
        <v>301.92307692307691</v>
      </c>
      <c r="E198" s="32">
        <f>IFERROR('σ и σw, МПа'!E198*$BE$2,"-")</f>
        <v>298.07692307692309</v>
      </c>
      <c r="F198" s="32">
        <f>IFERROR('σ и σw, МПа'!F198*$BE$2,"-")</f>
        <v>283.07692307692309</v>
      </c>
      <c r="G198" s="32">
        <f>IFERROR('σ и σw, МПа'!G198*$BE$2,"-")</f>
        <v>275.38461538461536</v>
      </c>
      <c r="H198" s="32">
        <f>IFERROR('σ и σw, МПа'!H198*$BE$2,"-")</f>
        <v>271.53846153846155</v>
      </c>
      <c r="I198" s="32">
        <f>IFERROR('σ и σw, МПа'!I198*$BE$2,"-")</f>
        <v>264.23076923076923</v>
      </c>
      <c r="J198" s="32">
        <f>IFERROR('σ и σw, МПа'!J198*$BE$2,"-")</f>
        <v>264.23076923076923</v>
      </c>
      <c r="K198" s="32">
        <f>IFERROR('σ и σw, МПа'!K198*$BE$2,"-")</f>
        <v>245.38461538461539</v>
      </c>
      <c r="L198" s="32">
        <f>IFERROR('σ и σw, МПа'!L198*$BE$2,"-")</f>
        <v>241.53846153846152</v>
      </c>
      <c r="M198" s="32">
        <f>IFERROR('σ и σw, МПа'!M198*$BE$2,"-")</f>
        <v>233.84615384615384</v>
      </c>
      <c r="N198" s="32">
        <f>IFERROR('σ и σw, МПа'!N198*$BE$2,"-")</f>
        <v>211.15384615384616</v>
      </c>
      <c r="O198" s="32" t="str">
        <f>IFERROR('σ и σw, МПа'!O198*$BE$2,"-")</f>
        <v>-</v>
      </c>
      <c r="P198" s="33" t="str">
        <f>IFERROR('σ и σw, МПа'!P198*$BE$2,"-")</f>
        <v>-</v>
      </c>
      <c r="Q198" s="31">
        <f>IFERROR('σ и σw, МПа'!D198*$BF$2,"-")</f>
        <v>392.5</v>
      </c>
      <c r="R198" s="32">
        <f>IFERROR('σ и σw, МПа'!E198*$BF$2,"-")</f>
        <v>387.50000000000006</v>
      </c>
      <c r="S198" s="32">
        <f>IFERROR('σ и σw, МПа'!F198*$BF$2,"-")</f>
        <v>368.00000000000006</v>
      </c>
      <c r="T198" s="32">
        <f>IFERROR('σ и σw, МПа'!G198*$BF$2,"-")</f>
        <v>358</v>
      </c>
      <c r="U198" s="32">
        <f>IFERROR('σ и σw, МПа'!H198*$BF$2,"-")</f>
        <v>353</v>
      </c>
      <c r="V198" s="32">
        <f>IFERROR('σ и σw, МПа'!I198*$BF$2,"-")</f>
        <v>343.5</v>
      </c>
      <c r="W198" s="32">
        <f>IFERROR('σ и σw, МПа'!J198*$BF$2,"-")</f>
        <v>343.5</v>
      </c>
      <c r="X198" s="32">
        <f>IFERROR('σ и σw, МПа'!K198*$BF$2,"-")</f>
        <v>319</v>
      </c>
      <c r="Y198" s="32">
        <f>IFERROR('σ и σw, МПа'!L198*$BF$2,"-")</f>
        <v>314</v>
      </c>
      <c r="Z198" s="32">
        <f>IFERROR('σ и σw, МПа'!M198*$BF$2,"-")</f>
        <v>304</v>
      </c>
      <c r="AA198" s="32">
        <f>IFERROR('σ и σw, МПа'!N198*$BF$2,"-")</f>
        <v>274.5</v>
      </c>
      <c r="AB198" s="32" t="str">
        <f>IFERROR('σ и σw, МПа'!O198*$BF$2,"-")</f>
        <v>-</v>
      </c>
      <c r="AC198" s="33" t="str">
        <f>IFERROR('σ и σw, МПа'!P198*$BF$2,"-")</f>
        <v>-</v>
      </c>
      <c r="AD198" s="31">
        <f>IFERROR('σ и σw, МПа'!Q198*$BG$2,"-")</f>
        <v>416</v>
      </c>
      <c r="AE198" s="32">
        <f>IFERROR('σ и σw, МПа'!R198*$BG$2,"-")</f>
        <v>395.2</v>
      </c>
      <c r="AF198" s="32">
        <f>IFERROR('σ и σw, МПа'!S198*$BG$2,"-")</f>
        <v>388.7</v>
      </c>
      <c r="AG198" s="32">
        <f>IFERROR('σ и σw, МПа'!T198*$BG$2,"-")</f>
        <v>369.85</v>
      </c>
      <c r="AH198" s="32">
        <f>IFERROR('σ и σw, МПа'!U198*$BG$2,"-")</f>
        <v>363.35</v>
      </c>
      <c r="AI198" s="32">
        <f>IFERROR('σ и σw, МПа'!V198*$BG$2,"-")</f>
        <v>351</v>
      </c>
      <c r="AJ198" s="32">
        <f>IFERROR('σ и σw, МПа'!W198*$BG$2,"-")</f>
        <v>344.5</v>
      </c>
      <c r="AK198" s="32">
        <f>IFERROR('σ и σw, МПа'!X198*$BG$2,"-")</f>
        <v>319.15000000000003</v>
      </c>
      <c r="AL198" s="32">
        <f>IFERROR('σ и σw, МПа'!Y198*$BG$2,"-")</f>
        <v>312.65000000000003</v>
      </c>
      <c r="AM198" s="32">
        <f>IFERROR('σ и σw, МПа'!Z198*$BG$2,"-")</f>
        <v>306.15000000000003</v>
      </c>
      <c r="AN198" s="32">
        <f>IFERROR('σ и σw, МПа'!AA198*$BG$2,"-")</f>
        <v>299.65000000000003</v>
      </c>
      <c r="AO198" s="32" t="str">
        <f>IFERROR('σ и σw, МПа'!AB198*$BG$2,"-")</f>
        <v>-</v>
      </c>
      <c r="AP198" s="33" t="str">
        <f>IFERROR('σ и σw, МПа'!AC198*$BG$2,"-")</f>
        <v>-</v>
      </c>
      <c r="AQ198" s="31">
        <f>IFERROR('σ и σw, МПа'!Q198*$BH$2,"-")</f>
        <v>544</v>
      </c>
      <c r="AR198" s="32">
        <f>IFERROR('σ и σw, МПа'!R198*$BH$2,"-")</f>
        <v>516.79999999999995</v>
      </c>
      <c r="AS198" s="32">
        <f>IFERROR('σ и σw, МПа'!S198*$BH$2,"-")</f>
        <v>508.3</v>
      </c>
      <c r="AT198" s="32">
        <f>IFERROR('σ и σw, МПа'!T198*$BH$2,"-")</f>
        <v>483.65</v>
      </c>
      <c r="AU198" s="32">
        <f>IFERROR('σ и σw, МПа'!U198*$BH$2,"-")</f>
        <v>475.15</v>
      </c>
      <c r="AV198" s="32">
        <f>IFERROR('σ и σw, МПа'!V198*$BH$2,"-")</f>
        <v>459</v>
      </c>
      <c r="AW198" s="32">
        <f>IFERROR('σ и σw, МПа'!W198*$BH$2,"-")</f>
        <v>450.5</v>
      </c>
      <c r="AX198" s="32">
        <f>IFERROR('σ и σw, МПа'!X198*$BH$2,"-")</f>
        <v>417.34999999999997</v>
      </c>
      <c r="AY198" s="32">
        <f>IFERROR('σ и σw, МПа'!Y198*$BH$2,"-")</f>
        <v>408.84999999999997</v>
      </c>
      <c r="AZ198" s="32">
        <f>IFERROR('σ и σw, МПа'!Z198*$BH$2,"-")</f>
        <v>400.34999999999997</v>
      </c>
      <c r="BA198" s="32">
        <f>IFERROR('σ и σw, МПа'!AA198*$BH$2,"-")</f>
        <v>391.84999999999997</v>
      </c>
      <c r="BB198" s="32" t="str">
        <f>IFERROR('σ и σw, МПа'!AB198*$BH$2,"-")</f>
        <v>-</v>
      </c>
      <c r="BC198" s="33" t="str">
        <f>IFERROR('σ и σw, МПа'!AC198*$BH$2,"-")</f>
        <v>-</v>
      </c>
    </row>
    <row r="199" spans="1:55" ht="25.5" x14ac:dyDescent="0.25">
      <c r="A199" s="10" t="str">
        <f>INDEX('Обработка исходного'!B:B,ROW($B$3)+4*(ROW($B199)-ROW($B$3)))</f>
        <v>Сталь легированная хромомолибденованадиевая</v>
      </c>
      <c r="B199" s="47" t="str">
        <f>INDEX('Обработка исходного'!D:D,ROW($B$3)+4*(ROW($B199)-ROW($B$3)))</f>
        <v>25Х1МФ</v>
      </c>
      <c r="C199" s="27" t="str">
        <f>'Rp0,2, МПа'!C199</f>
        <v>Заготовки крепежных деталей толщиной или диаметром до 200 мм, КП670*</v>
      </c>
      <c r="D199" s="31">
        <f>IFERROR('σ и σw, МПа'!D199*$BE$2,"-")</f>
        <v>301.92307692307691</v>
      </c>
      <c r="E199" s="32">
        <f>IFERROR('σ и σw, МПа'!E199*$BE$2,"-")</f>
        <v>298.07692307692309</v>
      </c>
      <c r="F199" s="32">
        <f>IFERROR('σ и σw, МПа'!F199*$BE$2,"-")</f>
        <v>298.07692307692309</v>
      </c>
      <c r="G199" s="32">
        <f>IFERROR('σ и σw, МПа'!G199*$BE$2,"-")</f>
        <v>294.23076923076923</v>
      </c>
      <c r="H199" s="32">
        <f>IFERROR('σ и σw, МПа'!H199*$BE$2,"-")</f>
        <v>294.23076923076923</v>
      </c>
      <c r="I199" s="32">
        <f>IFERROR('σ и σw, МПа'!I199*$BE$2,"-")</f>
        <v>290.38461538461536</v>
      </c>
      <c r="J199" s="32">
        <f>IFERROR('σ и σw, МПа'!J199*$BE$2,"-")</f>
        <v>278.84615384615381</v>
      </c>
      <c r="K199" s="32">
        <f>IFERROR('σ и σw, МПа'!K199*$BE$2,"-")</f>
        <v>267.30769230769232</v>
      </c>
      <c r="L199" s="32">
        <f>IFERROR('σ и σw, МПа'!L199*$BE$2,"-")</f>
        <v>248.07692307692307</v>
      </c>
      <c r="M199" s="32">
        <f>IFERROR('σ и σw, МПа'!M199*$BE$2,"-")</f>
        <v>226.53846153846152</v>
      </c>
      <c r="N199" s="32">
        <f>IFERROR('σ и σw, МПа'!N199*$BE$2,"-")</f>
        <v>203.46153846153845</v>
      </c>
      <c r="O199" s="32" t="str">
        <f>IFERROR('σ и σw, МПа'!O199*$BE$2,"-")</f>
        <v>-</v>
      </c>
      <c r="P199" s="33" t="str">
        <f>IFERROR('σ и σw, МПа'!P199*$BE$2,"-")</f>
        <v>-</v>
      </c>
      <c r="Q199" s="31">
        <f>IFERROR('σ и σw, МПа'!D199*$BF$2,"-")</f>
        <v>392.5</v>
      </c>
      <c r="R199" s="32">
        <f>IFERROR('σ и σw, МПа'!E199*$BF$2,"-")</f>
        <v>387.50000000000006</v>
      </c>
      <c r="S199" s="32">
        <f>IFERROR('σ и σw, МПа'!F199*$BF$2,"-")</f>
        <v>387.50000000000006</v>
      </c>
      <c r="T199" s="32">
        <f>IFERROR('σ и σw, МПа'!G199*$BF$2,"-")</f>
        <v>382.5</v>
      </c>
      <c r="U199" s="32">
        <f>IFERROR('σ и σw, МПа'!H199*$BF$2,"-")</f>
        <v>382.5</v>
      </c>
      <c r="V199" s="32">
        <f>IFERROR('σ и σw, МПа'!I199*$BF$2,"-")</f>
        <v>377.5</v>
      </c>
      <c r="W199" s="32">
        <f>IFERROR('σ и σw, МПа'!J199*$BF$2,"-")</f>
        <v>362.49999999999994</v>
      </c>
      <c r="X199" s="32">
        <f>IFERROR('σ и σw, МПа'!K199*$BF$2,"-")</f>
        <v>347.50000000000006</v>
      </c>
      <c r="Y199" s="32">
        <f>IFERROR('σ и σw, МПа'!L199*$BF$2,"-")</f>
        <v>322.5</v>
      </c>
      <c r="Z199" s="32">
        <f>IFERROR('σ и σw, МПа'!M199*$BF$2,"-")</f>
        <v>294.5</v>
      </c>
      <c r="AA199" s="32">
        <f>IFERROR('σ и σw, МПа'!N199*$BF$2,"-")</f>
        <v>264.5</v>
      </c>
      <c r="AB199" s="32" t="str">
        <f>IFERROR('σ и σw, МПа'!O199*$BF$2,"-")</f>
        <v>-</v>
      </c>
      <c r="AC199" s="33" t="str">
        <f>IFERROR('σ и σw, МПа'!P199*$BF$2,"-")</f>
        <v>-</v>
      </c>
      <c r="AD199" s="31">
        <f>IFERROR('σ и σw, МПа'!Q199*$BG$2,"-")</f>
        <v>435.5</v>
      </c>
      <c r="AE199" s="32">
        <f>IFERROR('σ и σw, МПа'!R199*$BG$2,"-")</f>
        <v>414.7</v>
      </c>
      <c r="AF199" s="32">
        <f>IFERROR('σ и σw, МПа'!S199*$BG$2,"-")</f>
        <v>414.7</v>
      </c>
      <c r="AG199" s="32">
        <f>IFERROR('σ и σw, МПа'!T199*$BG$2,"-")</f>
        <v>408.2</v>
      </c>
      <c r="AH199" s="32">
        <f>IFERROR('σ и σw, МПа'!U199*$BG$2,"-")</f>
        <v>395.2</v>
      </c>
      <c r="AI199" s="32">
        <f>IFERROR('σ и σw, МПа'!V199*$BG$2,"-")</f>
        <v>382.85</v>
      </c>
      <c r="AJ199" s="32">
        <f>IFERROR('σ и σw, МПа'!W199*$BG$2,"-")</f>
        <v>363.35</v>
      </c>
      <c r="AK199" s="32">
        <f>IFERROR('σ и σw, МПа'!X199*$BG$2,"-")</f>
        <v>338</v>
      </c>
      <c r="AL199" s="32">
        <f>IFERROR('σ и σw, МПа'!Y199*$BG$2,"-")</f>
        <v>318.5</v>
      </c>
      <c r="AM199" s="32">
        <f>IFERROR('σ и σw, МПа'!Z199*$BG$2,"-")</f>
        <v>293.8</v>
      </c>
      <c r="AN199" s="32">
        <f>IFERROR('σ и σw, МПа'!AA199*$BG$2,"-")</f>
        <v>261.3</v>
      </c>
      <c r="AO199" s="32" t="str">
        <f>IFERROR('σ и σw, МПа'!AB199*$BG$2,"-")</f>
        <v>-</v>
      </c>
      <c r="AP199" s="33" t="str">
        <f>IFERROR('σ и σw, МПа'!AC199*$BG$2,"-")</f>
        <v>-</v>
      </c>
      <c r="AQ199" s="31">
        <f>IFERROR('σ и σw, МПа'!Q199*$BH$2,"-")</f>
        <v>569.5</v>
      </c>
      <c r="AR199" s="32">
        <f>IFERROR('σ и σw, МПа'!R199*$BH$2,"-")</f>
        <v>542.29999999999995</v>
      </c>
      <c r="AS199" s="32">
        <f>IFERROR('σ и σw, МПа'!S199*$BH$2,"-")</f>
        <v>542.29999999999995</v>
      </c>
      <c r="AT199" s="32">
        <f>IFERROR('σ и σw, МПа'!T199*$BH$2,"-")</f>
        <v>533.79999999999995</v>
      </c>
      <c r="AU199" s="32">
        <f>IFERROR('σ и σw, МПа'!U199*$BH$2,"-")</f>
        <v>516.79999999999995</v>
      </c>
      <c r="AV199" s="32">
        <f>IFERROR('σ и σw, МПа'!V199*$BH$2,"-")</f>
        <v>500.65</v>
      </c>
      <c r="AW199" s="32">
        <f>IFERROR('σ и σw, МПа'!W199*$BH$2,"-")</f>
        <v>475.15</v>
      </c>
      <c r="AX199" s="32">
        <f>IFERROR('σ и σw, МПа'!X199*$BH$2,"-")</f>
        <v>442</v>
      </c>
      <c r="AY199" s="32">
        <f>IFERROR('σ и σw, МПа'!Y199*$BH$2,"-")</f>
        <v>416.5</v>
      </c>
      <c r="AZ199" s="32">
        <f>IFERROR('σ и σw, МПа'!Z199*$BH$2,"-")</f>
        <v>384.2</v>
      </c>
      <c r="BA199" s="32">
        <f>IFERROR('σ и σw, МПа'!AA199*$BH$2,"-")</f>
        <v>341.7</v>
      </c>
      <c r="BB199" s="32" t="str">
        <f>IFERROR('σ и σw, МПа'!AB199*$BH$2,"-")</f>
        <v>-</v>
      </c>
      <c r="BC199" s="33" t="str">
        <f>IFERROR('σ и σw, МПа'!AC199*$BH$2,"-")</f>
        <v>-</v>
      </c>
    </row>
    <row r="200" spans="1:55" ht="38.25" x14ac:dyDescent="0.25">
      <c r="A200" s="10" t="str">
        <f>INDEX('Обработка исходного'!B:B,ROW($B$3)+4*(ROW($B200)-ROW($B$3)))</f>
        <v>Сталь легированная хромомолибденованадиевая</v>
      </c>
      <c r="B200" s="47" t="str">
        <f>INDEX('Обработка исходного'!D:D,ROW($B$3)+4*(ROW($B200)-ROW($B$3)))</f>
        <v>15Х1М1Ф</v>
      </c>
      <c r="C200" s="27" t="str">
        <f>'Rp0,2, МПа'!C200</f>
        <v>Трубы бесшовные горячекатаные с наружным диаметром от 57 до 465 мм с толщиной стенки от 3,5 до 60 мм</v>
      </c>
      <c r="D200" s="31">
        <f>IFERROR('σ и σw, МПа'!D200*$BE$2,"-")</f>
        <v>188.84615384615384</v>
      </c>
      <c r="E200" s="32">
        <f>IFERROR('σ и σw, МПа'!E200*$BE$2,"-")</f>
        <v>188.84615384615384</v>
      </c>
      <c r="F200" s="32">
        <f>IFERROR('σ и σw, МПа'!F200*$BE$2,"-")</f>
        <v>188.84615384615384</v>
      </c>
      <c r="G200" s="32">
        <f>IFERROR('σ и σw, МПа'!G200*$BE$2,"-")</f>
        <v>188.84615384615384</v>
      </c>
      <c r="H200" s="32">
        <f>IFERROR('σ и σw, МПа'!H200*$BE$2,"-")</f>
        <v>188.84615384615384</v>
      </c>
      <c r="I200" s="32">
        <f>IFERROR('σ и σw, МПа'!I200*$BE$2,"-")</f>
        <v>181.15384615384616</v>
      </c>
      <c r="J200" s="32">
        <f>IFERROR('σ и σw, МПа'!J200*$BE$2,"-")</f>
        <v>176.66666666666666</v>
      </c>
      <c r="K200" s="32">
        <f>IFERROR('σ и σw, МПа'!K200*$BE$2,"-")</f>
        <v>169.61538461538461</v>
      </c>
      <c r="L200" s="32">
        <f>IFERROR('σ и σw, МПа'!L200*$BE$2,"-")</f>
        <v>156.66666666666666</v>
      </c>
      <c r="M200" s="32">
        <f>IFERROR('σ и σw, МПа'!M200*$BE$2,"-")</f>
        <v>150.66666666666666</v>
      </c>
      <c r="N200" s="32">
        <f>IFERROR('σ и σw, МПа'!N200*$BE$2,"-")</f>
        <v>128.07692307692307</v>
      </c>
      <c r="O200" s="32">
        <f>IFERROR('σ и σw, МПа'!O200*$BE$2,"-")</f>
        <v>124.23076923076923</v>
      </c>
      <c r="P200" s="33" t="str">
        <f>IFERROR('σ и σw, МПа'!P200*$BE$2,"-")</f>
        <v>-</v>
      </c>
      <c r="Q200" s="31">
        <f>IFERROR('σ и σw, МПа'!D200*$BF$2,"-")</f>
        <v>245.5</v>
      </c>
      <c r="R200" s="32">
        <f>IFERROR('σ и σw, МПа'!E200*$BF$2,"-")</f>
        <v>245.5</v>
      </c>
      <c r="S200" s="32">
        <f>IFERROR('σ и σw, МПа'!F200*$BF$2,"-")</f>
        <v>245.5</v>
      </c>
      <c r="T200" s="32">
        <f>IFERROR('σ и σw, МПа'!G200*$BF$2,"-")</f>
        <v>245.5</v>
      </c>
      <c r="U200" s="32">
        <f>IFERROR('σ и σw, МПа'!H200*$BF$2,"-")</f>
        <v>245.5</v>
      </c>
      <c r="V200" s="32">
        <f>IFERROR('σ и σw, МПа'!I200*$BF$2,"-")</f>
        <v>235.50000000000003</v>
      </c>
      <c r="W200" s="32">
        <f>IFERROR('σ и σw, МПа'!J200*$BF$2,"-")</f>
        <v>229.66666666666666</v>
      </c>
      <c r="X200" s="32">
        <f>IFERROR('σ и σw, МПа'!K200*$BF$2,"-")</f>
        <v>220.5</v>
      </c>
      <c r="Y200" s="32">
        <f>IFERROR('σ и σw, МПа'!L200*$BF$2,"-")</f>
        <v>203.66666666666666</v>
      </c>
      <c r="Z200" s="32">
        <f>IFERROR('σ и σw, МПа'!M200*$BF$2,"-")</f>
        <v>195.86666666666667</v>
      </c>
      <c r="AA200" s="32">
        <f>IFERROR('σ и σw, МПа'!N200*$BF$2,"-")</f>
        <v>166.5</v>
      </c>
      <c r="AB200" s="32">
        <f>IFERROR('σ и σw, МПа'!O200*$BF$2,"-")</f>
        <v>161.5</v>
      </c>
      <c r="AC200" s="33" t="str">
        <f>IFERROR('σ и σw, МПа'!P200*$BF$2,"-")</f>
        <v>-</v>
      </c>
      <c r="AD200" s="31">
        <f>IFERROR('σ и σw, МПа'!Q200*$BG$2,"-")</f>
        <v>204.1</v>
      </c>
      <c r="AE200" s="32">
        <f>IFERROR('σ и σw, МПа'!R200*$BG$2,"-")</f>
        <v>197.6</v>
      </c>
      <c r="AF200" s="32">
        <f>IFERROR('σ и σw, МПа'!S200*$BG$2,"-")</f>
        <v>197.6</v>
      </c>
      <c r="AG200" s="32">
        <f>IFERROR('σ и σw, МПа'!T200*$BG$2,"-")</f>
        <v>197.6</v>
      </c>
      <c r="AH200" s="32">
        <f>IFERROR('σ и σw, МПа'!U200*$BG$2,"-")</f>
        <v>184.6</v>
      </c>
      <c r="AI200" s="32">
        <f>IFERROR('σ и σw, МПа'!V200*$BG$2,"-")</f>
        <v>178.75</v>
      </c>
      <c r="AJ200" s="32">
        <f>IFERROR('σ и σw, МПа'!W200*$BG$2,"-")</f>
        <v>172.25</v>
      </c>
      <c r="AK200" s="32">
        <f>IFERROR('σ и σw, МПа'!X200*$BG$2,"-")</f>
        <v>165.75</v>
      </c>
      <c r="AL200" s="32">
        <f>IFERROR('σ и σw, МПа'!Y200*$BG$2,"-")</f>
        <v>152.75</v>
      </c>
      <c r="AM200" s="32">
        <f>IFERROR('σ и σw, МПа'!Z200*$BG$2,"-")</f>
        <v>146.9</v>
      </c>
      <c r="AN200" s="32">
        <f>IFERROR('σ и σw, МПа'!AA200*$BG$2,"-")</f>
        <v>133.25</v>
      </c>
      <c r="AO200" s="32">
        <f>IFERROR('σ и σw, МПа'!AB200*$BG$2,"-")</f>
        <v>127.4</v>
      </c>
      <c r="AP200" s="33" t="str">
        <f>IFERROR('σ и σw, МПа'!AC200*$BG$2,"-")</f>
        <v>-</v>
      </c>
      <c r="AQ200" s="31">
        <f>IFERROR('σ и σw, МПа'!Q200*$BH$2,"-")</f>
        <v>266.89999999999998</v>
      </c>
      <c r="AR200" s="32">
        <f>IFERROR('σ и σw, МПа'!R200*$BH$2,"-")</f>
        <v>258.39999999999998</v>
      </c>
      <c r="AS200" s="32">
        <f>IFERROR('σ и σw, МПа'!S200*$BH$2,"-")</f>
        <v>258.39999999999998</v>
      </c>
      <c r="AT200" s="32">
        <f>IFERROR('σ и σw, МПа'!T200*$BH$2,"-")</f>
        <v>258.39999999999998</v>
      </c>
      <c r="AU200" s="32">
        <f>IFERROR('σ и σw, МПа'!U200*$BH$2,"-")</f>
        <v>241.4</v>
      </c>
      <c r="AV200" s="32">
        <f>IFERROR('σ и σw, МПа'!V200*$BH$2,"-")</f>
        <v>233.75</v>
      </c>
      <c r="AW200" s="32">
        <f>IFERROR('σ и σw, МПа'!W200*$BH$2,"-")</f>
        <v>225.25</v>
      </c>
      <c r="AX200" s="32">
        <f>IFERROR('σ и σw, МПа'!X200*$BH$2,"-")</f>
        <v>216.75</v>
      </c>
      <c r="AY200" s="32">
        <f>IFERROR('σ и σw, МПа'!Y200*$BH$2,"-")</f>
        <v>199.75</v>
      </c>
      <c r="AZ200" s="32">
        <f>IFERROR('σ и σw, МПа'!Z200*$BH$2,"-")</f>
        <v>192.1</v>
      </c>
      <c r="BA200" s="32">
        <f>IFERROR('σ и σw, МПа'!AA200*$BH$2,"-")</f>
        <v>174.25</v>
      </c>
      <c r="BB200" s="32">
        <f>IFERROR('σ и σw, МПа'!AB200*$BH$2,"-")</f>
        <v>166.6</v>
      </c>
      <c r="BC200" s="33" t="str">
        <f>IFERROR('σ и σw, МПа'!AC200*$BH$2,"-")</f>
        <v>-</v>
      </c>
    </row>
    <row r="201" spans="1:55" ht="25.5" x14ac:dyDescent="0.25">
      <c r="A201" s="10" t="str">
        <f>INDEX('Обработка исходного'!B:B,ROW($B$3)+4*(ROW($B201)-ROW($B$3)))</f>
        <v>Сталь легированная хромомолибденованадиевая</v>
      </c>
      <c r="B201" s="47" t="str">
        <f>INDEX('Обработка исходного'!D:D,ROW($B$3)+4*(ROW($B201)-ROW($B$3)))</f>
        <v>15Х1М1ФЛ</v>
      </c>
      <c r="C201" s="27" t="str">
        <f>'Rp0,2, МПа'!C201</f>
        <v>Отливки</v>
      </c>
      <c r="D201" s="31">
        <f>IFERROR('σ и σw, МПа'!D201*$BE$2,"-")</f>
        <v>169.61538461538461</v>
      </c>
      <c r="E201" s="32">
        <f>IFERROR('σ и σw, МПа'!E201*$BE$2,"-")</f>
        <v>169.61538461538461</v>
      </c>
      <c r="F201" s="32">
        <f>IFERROR('σ и σw, МПа'!F201*$BE$2,"-")</f>
        <v>169.61538461538461</v>
      </c>
      <c r="G201" s="32">
        <f>IFERROR('σ и σw, МПа'!G201*$BE$2,"-")</f>
        <v>169.61538461538461</v>
      </c>
      <c r="H201" s="32">
        <f>IFERROR('σ и σw, МПа'!H201*$BE$2,"-")</f>
        <v>169.61538461538461</v>
      </c>
      <c r="I201" s="32">
        <f>IFERROR('σ и σw, МПа'!I201*$BE$2,"-")</f>
        <v>169.61538461538461</v>
      </c>
      <c r="J201" s="32">
        <f>IFERROR('σ и σw, МПа'!J201*$BE$2,"-")</f>
        <v>162.30769230769229</v>
      </c>
      <c r="K201" s="32">
        <f>IFERROR('σ и σw, МПа'!K201*$BE$2,"-")</f>
        <v>158.46153846153845</v>
      </c>
      <c r="L201" s="32">
        <f>IFERROR('σ и σw, МПа'!L201*$BE$2,"-")</f>
        <v>154.61538461538461</v>
      </c>
      <c r="M201" s="32">
        <f>IFERROR('σ и σw, МПа'!M201*$BE$2,"-")</f>
        <v>150.66666666666666</v>
      </c>
      <c r="N201" s="32">
        <f>IFERROR('σ и σw, МПа'!N201*$BE$2,"-")</f>
        <v>118</v>
      </c>
      <c r="O201" s="32">
        <f>IFERROR('σ и σw, МПа'!O201*$BE$2,"-")</f>
        <v>110.66666666666667</v>
      </c>
      <c r="P201" s="33" t="str">
        <f>IFERROR('σ и σw, МПа'!P201*$BE$2,"-")</f>
        <v>-</v>
      </c>
      <c r="Q201" s="31">
        <f>IFERROR('σ и σw, МПа'!D201*$BF$2,"-")</f>
        <v>220.5</v>
      </c>
      <c r="R201" s="32">
        <f>IFERROR('σ и σw, МПа'!E201*$BF$2,"-")</f>
        <v>220.5</v>
      </c>
      <c r="S201" s="32">
        <f>IFERROR('σ и σw, МПа'!F201*$BF$2,"-")</f>
        <v>220.5</v>
      </c>
      <c r="T201" s="32">
        <f>IFERROR('σ и σw, МПа'!G201*$BF$2,"-")</f>
        <v>220.5</v>
      </c>
      <c r="U201" s="32">
        <f>IFERROR('σ и σw, МПа'!H201*$BF$2,"-")</f>
        <v>220.5</v>
      </c>
      <c r="V201" s="32">
        <f>IFERROR('σ и σw, МПа'!I201*$BF$2,"-")</f>
        <v>220.5</v>
      </c>
      <c r="W201" s="32">
        <f>IFERROR('σ и σw, МПа'!J201*$BF$2,"-")</f>
        <v>211</v>
      </c>
      <c r="X201" s="32">
        <f>IFERROR('σ и σw, МПа'!K201*$BF$2,"-")</f>
        <v>206</v>
      </c>
      <c r="Y201" s="32">
        <f>IFERROR('σ и σw, МПа'!L201*$BF$2,"-")</f>
        <v>201</v>
      </c>
      <c r="Z201" s="32">
        <f>IFERROR('σ и σw, МПа'!M201*$BF$2,"-")</f>
        <v>195.86666666666667</v>
      </c>
      <c r="AA201" s="32">
        <f>IFERROR('σ и σw, МПа'!N201*$BF$2,"-")</f>
        <v>153.4</v>
      </c>
      <c r="AB201" s="32">
        <f>IFERROR('σ и σw, МПа'!O201*$BF$2,"-")</f>
        <v>143.86666666666667</v>
      </c>
      <c r="AC201" s="33" t="str">
        <f>IFERROR('σ и σw, МПа'!P201*$BF$2,"-")</f>
        <v>-</v>
      </c>
      <c r="AD201" s="31">
        <f>IFERROR('σ и σw, МПа'!Q201*$BG$2,"-")</f>
        <v>204.1</v>
      </c>
      <c r="AE201" s="32">
        <f>IFERROR('σ и σw, МПа'!R201*$BG$2,"-")</f>
        <v>197.6</v>
      </c>
      <c r="AF201" s="32">
        <f>IFERROR('σ и σw, МПа'!S201*$BG$2,"-")</f>
        <v>197.6</v>
      </c>
      <c r="AG201" s="32">
        <f>IFERROR('σ и σw, МПа'!T201*$BG$2,"-")</f>
        <v>191.1</v>
      </c>
      <c r="AH201" s="32">
        <f>IFERROR('σ и σw, МПа'!U201*$BG$2,"-")</f>
        <v>184.6</v>
      </c>
      <c r="AI201" s="32">
        <f>IFERROR('σ и σw, МПа'!V201*$BG$2,"-")</f>
        <v>178.75</v>
      </c>
      <c r="AJ201" s="32">
        <f>IFERROR('σ и σw, МПа'!W201*$BG$2,"-")</f>
        <v>165.75</v>
      </c>
      <c r="AK201" s="32">
        <f>IFERROR('σ и σw, МПа'!X201*$BG$2,"-")</f>
        <v>165.75</v>
      </c>
      <c r="AL201" s="32">
        <f>IFERROR('σ и σw, МПа'!Y201*$BG$2,"-")</f>
        <v>152.75</v>
      </c>
      <c r="AM201" s="32">
        <f>IFERROR('σ и σw, МПа'!Z201*$BG$2,"-")</f>
        <v>146.9</v>
      </c>
      <c r="AN201" s="32">
        <f>IFERROR('σ и σw, МПа'!AA201*$BG$2,"-")</f>
        <v>115.05</v>
      </c>
      <c r="AO201" s="32">
        <f>IFERROR('σ и σw, МПа'!AB201*$BG$2,"-")</f>
        <v>107.9</v>
      </c>
      <c r="AP201" s="33" t="str">
        <f>IFERROR('σ и σw, МПа'!AC201*$BG$2,"-")</f>
        <v>-</v>
      </c>
      <c r="AQ201" s="31">
        <f>IFERROR('σ и σw, МПа'!Q201*$BH$2,"-")</f>
        <v>266.89999999999998</v>
      </c>
      <c r="AR201" s="32">
        <f>IFERROR('σ и σw, МПа'!R201*$BH$2,"-")</f>
        <v>258.39999999999998</v>
      </c>
      <c r="AS201" s="32">
        <f>IFERROR('σ и σw, МПа'!S201*$BH$2,"-")</f>
        <v>258.39999999999998</v>
      </c>
      <c r="AT201" s="32">
        <f>IFERROR('σ и σw, МПа'!T201*$BH$2,"-")</f>
        <v>249.9</v>
      </c>
      <c r="AU201" s="32">
        <f>IFERROR('σ и σw, МПа'!U201*$BH$2,"-")</f>
        <v>241.4</v>
      </c>
      <c r="AV201" s="32">
        <f>IFERROR('σ и σw, МПа'!V201*$BH$2,"-")</f>
        <v>233.75</v>
      </c>
      <c r="AW201" s="32">
        <f>IFERROR('σ и σw, МПа'!W201*$BH$2,"-")</f>
        <v>216.75</v>
      </c>
      <c r="AX201" s="32">
        <f>IFERROR('σ и σw, МПа'!X201*$BH$2,"-")</f>
        <v>216.75</v>
      </c>
      <c r="AY201" s="32">
        <f>IFERROR('σ и σw, МПа'!Y201*$BH$2,"-")</f>
        <v>199.75</v>
      </c>
      <c r="AZ201" s="32">
        <f>IFERROR('σ и σw, МПа'!Z201*$BH$2,"-")</f>
        <v>192.1</v>
      </c>
      <c r="BA201" s="32">
        <f>IFERROR('σ и σw, МПа'!AA201*$BH$2,"-")</f>
        <v>150.44999999999999</v>
      </c>
      <c r="BB201" s="32">
        <f>IFERROR('σ и σw, МПа'!AB201*$BH$2,"-")</f>
        <v>141.1</v>
      </c>
      <c r="BC201" s="33" t="str">
        <f>IFERROR('σ и σw, МПа'!AC201*$BH$2,"-")</f>
        <v>-</v>
      </c>
    </row>
    <row r="202" spans="1:55" ht="25.5" x14ac:dyDescent="0.25">
      <c r="A202" s="10" t="str">
        <f>INDEX('Обработка исходного'!B:B,ROW($B$3)+4*(ROW($B202)-ROW($B$3)))</f>
        <v>Сталь легированная хромомолибденованадиевая</v>
      </c>
      <c r="B202" s="47" t="str">
        <f>INDEX('Обработка исходного'!D:D,ROW($B$3)+4*(ROW($B202)-ROW($B$3)))</f>
        <v>12Х2МФА</v>
      </c>
      <c r="C202" s="27" t="str">
        <f>'Rp0,2, МПа'!C202</f>
        <v>Листы толщиной до 180 мм, КП395**</v>
      </c>
      <c r="D202" s="31">
        <f>IFERROR('σ и σw, МПа'!D202*$BE$2,"-")</f>
        <v>207.69230769230768</v>
      </c>
      <c r="E202" s="32">
        <f>IFERROR('σ и σw, МПа'!E202*$BE$2,"-")</f>
        <v>203.84615384615384</v>
      </c>
      <c r="F202" s="32">
        <f>IFERROR('σ и σw, МПа'!F202*$BE$2,"-")</f>
        <v>200</v>
      </c>
      <c r="G202" s="32">
        <f>IFERROR('σ и σw, МПа'!G202*$BE$2,"-")</f>
        <v>192.30769230769229</v>
      </c>
      <c r="H202" s="32">
        <f>IFERROR('σ и σw, МПа'!H202*$BE$2,"-")</f>
        <v>192.30769230769229</v>
      </c>
      <c r="I202" s="32">
        <f>IFERROR('σ и σw, МПа'!I202*$BE$2,"-")</f>
        <v>188.84615384615384</v>
      </c>
      <c r="J202" s="32">
        <f>IFERROR('σ и σw, МПа'!J202*$BE$2,"-")</f>
        <v>188.84615384615384</v>
      </c>
      <c r="K202" s="32">
        <f>IFERROR('σ и σw, МПа'!K202*$BE$2,"-")</f>
        <v>188.84615384615384</v>
      </c>
      <c r="L202" s="32">
        <f>IFERROR('σ и σw, МПа'!L202*$BE$2,"-")</f>
        <v>177.30769230769229</v>
      </c>
      <c r="M202" s="32">
        <f>IFERROR('σ и σw, МПа'!M202*$BE$2,"-")</f>
        <v>166.15384615384616</v>
      </c>
      <c r="N202" s="32">
        <f>IFERROR('σ и σw, МПа'!N202*$BE$2,"-")</f>
        <v>158.46153846153845</v>
      </c>
      <c r="O202" s="32" t="str">
        <f>IFERROR('σ и σw, МПа'!O202*$BE$2,"-")</f>
        <v>-</v>
      </c>
      <c r="P202" s="33" t="str">
        <f>IFERROR('σ и σw, МПа'!P202*$BE$2,"-")</f>
        <v>-</v>
      </c>
      <c r="Q202" s="31">
        <f>IFERROR('σ и σw, МПа'!D202*$BF$2,"-")</f>
        <v>270</v>
      </c>
      <c r="R202" s="32">
        <f>IFERROR('σ и σw, МПа'!E202*$BF$2,"-")</f>
        <v>265</v>
      </c>
      <c r="S202" s="32">
        <f>IFERROR('σ и σw, МПа'!F202*$BF$2,"-")</f>
        <v>260</v>
      </c>
      <c r="T202" s="32">
        <f>IFERROR('σ и σw, МПа'!G202*$BF$2,"-")</f>
        <v>250</v>
      </c>
      <c r="U202" s="32">
        <f>IFERROR('σ и σw, МПа'!H202*$BF$2,"-")</f>
        <v>250</v>
      </c>
      <c r="V202" s="32">
        <f>IFERROR('σ и σw, МПа'!I202*$BF$2,"-")</f>
        <v>245.5</v>
      </c>
      <c r="W202" s="32">
        <f>IFERROR('σ и σw, МПа'!J202*$BF$2,"-")</f>
        <v>245.5</v>
      </c>
      <c r="X202" s="32">
        <f>IFERROR('σ и σw, МПа'!K202*$BF$2,"-")</f>
        <v>245.5</v>
      </c>
      <c r="Y202" s="32">
        <f>IFERROR('σ и σw, МПа'!L202*$BF$2,"-")</f>
        <v>230.5</v>
      </c>
      <c r="Z202" s="32">
        <f>IFERROR('σ и σw, МПа'!M202*$BF$2,"-")</f>
        <v>216.00000000000003</v>
      </c>
      <c r="AA202" s="32">
        <f>IFERROR('σ и σw, МПа'!N202*$BF$2,"-")</f>
        <v>206</v>
      </c>
      <c r="AB202" s="32" t="str">
        <f>IFERROR('σ и σw, МПа'!O202*$BF$2,"-")</f>
        <v>-</v>
      </c>
      <c r="AC202" s="33" t="str">
        <f>IFERROR('σ и σw, МПа'!P202*$BF$2,"-")</f>
        <v>-</v>
      </c>
      <c r="AD202" s="31">
        <f>IFERROR('σ и σw, МПа'!Q202*$BG$2,"-")</f>
        <v>280.8</v>
      </c>
      <c r="AE202" s="32">
        <f>IFERROR('σ и σw, МПа'!R202*$BG$2,"-")</f>
        <v>274.3</v>
      </c>
      <c r="AF202" s="32">
        <f>IFERROR('σ и σw, МПа'!S202*$BG$2,"-")</f>
        <v>274.3</v>
      </c>
      <c r="AG202" s="32">
        <f>IFERROR('σ и σw, МПа'!T202*$BG$2,"-")</f>
        <v>267.8</v>
      </c>
      <c r="AH202" s="32">
        <f>IFERROR('σ и σw, МПа'!U202*$BG$2,"-")</f>
        <v>267.8</v>
      </c>
      <c r="AI202" s="32">
        <f>IFERROR('σ и σw, МПа'!V202*$BG$2,"-")</f>
        <v>261.3</v>
      </c>
      <c r="AJ202" s="32">
        <f>IFERROR('σ и σw, МПа'!W202*$BG$2,"-")</f>
        <v>256.75</v>
      </c>
      <c r="AK202" s="32">
        <f>IFERROR('σ и σw, МПа'!X202*$BG$2,"-")</f>
        <v>256.75</v>
      </c>
      <c r="AL202" s="32">
        <f>IFERROR('σ и σw, МПа'!Y202*$BG$2,"-")</f>
        <v>256.75</v>
      </c>
      <c r="AM202" s="32">
        <f>IFERROR('σ и σw, МПа'!Z202*$BG$2,"-")</f>
        <v>256.75</v>
      </c>
      <c r="AN202" s="32">
        <f>IFERROR('σ и σw, МПа'!AA202*$BG$2,"-")</f>
        <v>254.8</v>
      </c>
      <c r="AO202" s="32" t="str">
        <f>IFERROR('σ и σw, МПа'!AB202*$BG$2,"-")</f>
        <v>-</v>
      </c>
      <c r="AP202" s="33" t="str">
        <f>IFERROR('σ и σw, МПа'!AC202*$BG$2,"-")</f>
        <v>-</v>
      </c>
      <c r="AQ202" s="31">
        <f>IFERROR('σ и σw, МПа'!Q202*$BH$2,"-")</f>
        <v>367.2</v>
      </c>
      <c r="AR202" s="32">
        <f>IFERROR('σ и σw, МПа'!R202*$BH$2,"-")</f>
        <v>358.7</v>
      </c>
      <c r="AS202" s="32">
        <f>IFERROR('σ и σw, МПа'!S202*$BH$2,"-")</f>
        <v>358.7</v>
      </c>
      <c r="AT202" s="32">
        <f>IFERROR('σ и σw, МПа'!T202*$BH$2,"-")</f>
        <v>350.2</v>
      </c>
      <c r="AU202" s="32">
        <f>IFERROR('σ и σw, МПа'!U202*$BH$2,"-")</f>
        <v>350.2</v>
      </c>
      <c r="AV202" s="32">
        <f>IFERROR('σ и σw, МПа'!V202*$BH$2,"-")</f>
        <v>341.7</v>
      </c>
      <c r="AW202" s="32">
        <f>IFERROR('σ и σw, МПа'!W202*$BH$2,"-")</f>
        <v>335.75</v>
      </c>
      <c r="AX202" s="32">
        <f>IFERROR('σ и σw, МПа'!X202*$BH$2,"-")</f>
        <v>335.75</v>
      </c>
      <c r="AY202" s="32">
        <f>IFERROR('σ и σw, МПа'!Y202*$BH$2,"-")</f>
        <v>335.75</v>
      </c>
      <c r="AZ202" s="32">
        <f>IFERROR('σ и σw, МПа'!Z202*$BH$2,"-")</f>
        <v>335.75</v>
      </c>
      <c r="BA202" s="32">
        <f>IFERROR('σ и σw, МПа'!AA202*$BH$2,"-")</f>
        <v>333.2</v>
      </c>
      <c r="BB202" s="32" t="str">
        <f>IFERROR('σ и σw, МПа'!AB202*$BH$2,"-")</f>
        <v>-</v>
      </c>
      <c r="BC202" s="33" t="str">
        <f>IFERROR('σ и σw, МПа'!AC202*$BH$2,"-")</f>
        <v>-</v>
      </c>
    </row>
    <row r="203" spans="1:55" ht="25.5" x14ac:dyDescent="0.25">
      <c r="A203" s="10" t="str">
        <f>INDEX('Обработка исходного'!B:B,ROW($B$3)+4*(ROW($B203)-ROW($B$3)))</f>
        <v>Сталь легированная хромомолибденованадиевая</v>
      </c>
      <c r="B203" s="47" t="str">
        <f>INDEX('Обработка исходного'!D:D,ROW($B$3)+4*(ROW($B203)-ROW($B$3)))</f>
        <v>12Х2МФА</v>
      </c>
      <c r="C203" s="27" t="str">
        <f>'Rp0,2, МПа'!C203</f>
        <v>Поковки толщиной до 150 мм, КП395**</v>
      </c>
      <c r="D203" s="31">
        <f>IFERROR('σ и σw, МПа'!D203*$BE$2,"-")</f>
        <v>207.69230769230768</v>
      </c>
      <c r="E203" s="32">
        <f>IFERROR('σ и σw, МПа'!E203*$BE$2,"-")</f>
        <v>203.84615384615384</v>
      </c>
      <c r="F203" s="32">
        <f>IFERROR('σ и σw, МПа'!F203*$BE$2,"-")</f>
        <v>200</v>
      </c>
      <c r="G203" s="32">
        <f>IFERROR('σ и σw, МПа'!G203*$BE$2,"-")</f>
        <v>192.30769230769229</v>
      </c>
      <c r="H203" s="32">
        <f>IFERROR('σ и σw, МПа'!H203*$BE$2,"-")</f>
        <v>192.30769230769229</v>
      </c>
      <c r="I203" s="32">
        <f>IFERROR('σ и σw, МПа'!I203*$BE$2,"-")</f>
        <v>188.84615384615384</v>
      </c>
      <c r="J203" s="32">
        <f>IFERROR('σ и σw, МПа'!J203*$BE$2,"-")</f>
        <v>188.84615384615384</v>
      </c>
      <c r="K203" s="32">
        <f>IFERROR('σ и σw, МПа'!K203*$BE$2,"-")</f>
        <v>188.84615384615384</v>
      </c>
      <c r="L203" s="32">
        <f>IFERROR('σ и σw, МПа'!L203*$BE$2,"-")</f>
        <v>177.30769230769229</v>
      </c>
      <c r="M203" s="32">
        <f>IFERROR('σ и σw, МПа'!M203*$BE$2,"-")</f>
        <v>166.15384615384616</v>
      </c>
      <c r="N203" s="32">
        <f>IFERROR('σ и σw, МПа'!N203*$BE$2,"-")</f>
        <v>158.46153846153845</v>
      </c>
      <c r="O203" s="32" t="str">
        <f>IFERROR('σ и σw, МПа'!O203*$BE$2,"-")</f>
        <v>-</v>
      </c>
      <c r="P203" s="33" t="str">
        <f>IFERROR('σ и σw, МПа'!P203*$BE$2,"-")</f>
        <v>-</v>
      </c>
      <c r="Q203" s="31">
        <f>IFERROR('σ и σw, МПа'!D203*$BF$2,"-")</f>
        <v>270</v>
      </c>
      <c r="R203" s="32">
        <f>IFERROR('σ и σw, МПа'!E203*$BF$2,"-")</f>
        <v>265</v>
      </c>
      <c r="S203" s="32">
        <f>IFERROR('σ и σw, МПа'!F203*$BF$2,"-")</f>
        <v>260</v>
      </c>
      <c r="T203" s="32">
        <f>IFERROR('σ и σw, МПа'!G203*$BF$2,"-")</f>
        <v>250</v>
      </c>
      <c r="U203" s="32">
        <f>IFERROR('σ и σw, МПа'!H203*$BF$2,"-")</f>
        <v>250</v>
      </c>
      <c r="V203" s="32">
        <f>IFERROR('σ и σw, МПа'!I203*$BF$2,"-")</f>
        <v>245.5</v>
      </c>
      <c r="W203" s="32">
        <f>IFERROR('σ и σw, МПа'!J203*$BF$2,"-")</f>
        <v>245.5</v>
      </c>
      <c r="X203" s="32">
        <f>IFERROR('σ и σw, МПа'!K203*$BF$2,"-")</f>
        <v>245.5</v>
      </c>
      <c r="Y203" s="32">
        <f>IFERROR('σ и σw, МПа'!L203*$BF$2,"-")</f>
        <v>230.5</v>
      </c>
      <c r="Z203" s="32">
        <f>IFERROR('σ и σw, МПа'!M203*$BF$2,"-")</f>
        <v>216.00000000000003</v>
      </c>
      <c r="AA203" s="32">
        <f>IFERROR('σ и σw, МПа'!N203*$BF$2,"-")</f>
        <v>206</v>
      </c>
      <c r="AB203" s="32" t="str">
        <f>IFERROR('σ и σw, МПа'!O203*$BF$2,"-")</f>
        <v>-</v>
      </c>
      <c r="AC203" s="33" t="str">
        <f>IFERROR('σ и σw, МПа'!P203*$BF$2,"-")</f>
        <v>-</v>
      </c>
      <c r="AD203" s="31">
        <f>IFERROR('σ и σw, МПа'!Q203*$BG$2,"-")</f>
        <v>280.8</v>
      </c>
      <c r="AE203" s="32">
        <f>IFERROR('σ и σw, МПа'!R203*$BG$2,"-")</f>
        <v>274.3</v>
      </c>
      <c r="AF203" s="32">
        <f>IFERROR('σ и σw, МПа'!S203*$BG$2,"-")</f>
        <v>274.3</v>
      </c>
      <c r="AG203" s="32">
        <f>IFERROR('σ и σw, МПа'!T203*$BG$2,"-")</f>
        <v>267.8</v>
      </c>
      <c r="AH203" s="32">
        <f>IFERROR('σ и σw, МПа'!U203*$BG$2,"-")</f>
        <v>267.8</v>
      </c>
      <c r="AI203" s="32">
        <f>IFERROR('σ и σw, МПа'!V203*$BG$2,"-")</f>
        <v>261.3</v>
      </c>
      <c r="AJ203" s="32">
        <f>IFERROR('σ и σw, МПа'!W203*$BG$2,"-")</f>
        <v>256.75</v>
      </c>
      <c r="AK203" s="32">
        <f>IFERROR('σ и σw, МПа'!X203*$BG$2,"-")</f>
        <v>256.75</v>
      </c>
      <c r="AL203" s="32">
        <f>IFERROR('σ и σw, МПа'!Y203*$BG$2,"-")</f>
        <v>256.75</v>
      </c>
      <c r="AM203" s="32">
        <f>IFERROR('σ и σw, МПа'!Z203*$BG$2,"-")</f>
        <v>256.75</v>
      </c>
      <c r="AN203" s="32">
        <f>IFERROR('σ и σw, МПа'!AA203*$BG$2,"-")</f>
        <v>254.8</v>
      </c>
      <c r="AO203" s="32" t="str">
        <f>IFERROR('σ и σw, МПа'!AB203*$BG$2,"-")</f>
        <v>-</v>
      </c>
      <c r="AP203" s="33" t="str">
        <f>IFERROR('σ и σw, МПа'!AC203*$BG$2,"-")</f>
        <v>-</v>
      </c>
      <c r="AQ203" s="31">
        <f>IFERROR('σ и σw, МПа'!Q203*$BH$2,"-")</f>
        <v>367.2</v>
      </c>
      <c r="AR203" s="32">
        <f>IFERROR('σ и σw, МПа'!R203*$BH$2,"-")</f>
        <v>358.7</v>
      </c>
      <c r="AS203" s="32">
        <f>IFERROR('σ и σw, МПа'!S203*$BH$2,"-")</f>
        <v>358.7</v>
      </c>
      <c r="AT203" s="32">
        <f>IFERROR('σ и σw, МПа'!T203*$BH$2,"-")</f>
        <v>350.2</v>
      </c>
      <c r="AU203" s="32">
        <f>IFERROR('σ и σw, МПа'!U203*$BH$2,"-")</f>
        <v>350.2</v>
      </c>
      <c r="AV203" s="32">
        <f>IFERROR('σ и σw, МПа'!V203*$BH$2,"-")</f>
        <v>341.7</v>
      </c>
      <c r="AW203" s="32">
        <f>IFERROR('σ и σw, МПа'!W203*$BH$2,"-")</f>
        <v>335.75</v>
      </c>
      <c r="AX203" s="32">
        <f>IFERROR('σ и σw, МПа'!X203*$BH$2,"-")</f>
        <v>335.75</v>
      </c>
      <c r="AY203" s="32">
        <f>IFERROR('σ и σw, МПа'!Y203*$BH$2,"-")</f>
        <v>335.75</v>
      </c>
      <c r="AZ203" s="32">
        <f>IFERROR('σ и σw, МПа'!Z203*$BH$2,"-")</f>
        <v>335.75</v>
      </c>
      <c r="BA203" s="32">
        <f>IFERROR('σ и σw, МПа'!AA203*$BH$2,"-")</f>
        <v>333.2</v>
      </c>
      <c r="BB203" s="32" t="str">
        <f>IFERROR('σ и σw, МПа'!AB203*$BH$2,"-")</f>
        <v>-</v>
      </c>
      <c r="BC203" s="33" t="str">
        <f>IFERROR('σ и σw, МПа'!AC203*$BH$2,"-")</f>
        <v>-</v>
      </c>
    </row>
    <row r="204" spans="1:55" ht="25.5" x14ac:dyDescent="0.25">
      <c r="A204" s="10" t="str">
        <f>INDEX('Обработка исходного'!B:B,ROW($B$3)+4*(ROW($B204)-ROW($B$3)))</f>
        <v>Сталь легированная хромомолибденованадиевая</v>
      </c>
      <c r="B204" s="47" t="str">
        <f>INDEX('Обработка исходного'!D:D,ROW($B$3)+4*(ROW($B204)-ROW($B$3)))</f>
        <v>12Х2МФА</v>
      </c>
      <c r="C204" s="27" t="str">
        <f>'Rp0,2, МПа'!C204</f>
        <v>Листы толщиной до 180 мм, КП490**</v>
      </c>
      <c r="D204" s="31">
        <f>IFERROR('σ и σw, МПа'!D204*$BE$2,"-")</f>
        <v>245.38461538461539</v>
      </c>
      <c r="E204" s="32">
        <f>IFERROR('σ и σw, МПа'!E204*$BE$2,"-")</f>
        <v>237.69230769230768</v>
      </c>
      <c r="F204" s="32">
        <f>IFERROR('σ и σw, МПа'!F204*$BE$2,"-")</f>
        <v>233.84615384615384</v>
      </c>
      <c r="G204" s="32">
        <f>IFERROR('σ и σw, МПа'!G204*$BE$2,"-")</f>
        <v>230</v>
      </c>
      <c r="H204" s="32">
        <f>IFERROR('σ и σw, МПа'!H204*$BE$2,"-")</f>
        <v>226.53846153846152</v>
      </c>
      <c r="I204" s="32">
        <f>IFERROR('σ и σw, МПа'!I204*$BE$2,"-")</f>
        <v>218.84615384615384</v>
      </c>
      <c r="J204" s="32">
        <f>IFERROR('σ и σw, МПа'!J204*$BE$2,"-")</f>
        <v>215</v>
      </c>
      <c r="K204" s="32">
        <f>IFERROR('σ и σw, МПа'!K204*$BE$2,"-")</f>
        <v>211.15384615384616</v>
      </c>
      <c r="L204" s="32">
        <f>IFERROR('σ и σw, МПа'!L204*$BE$2,"-")</f>
        <v>207.69230769230768</v>
      </c>
      <c r="M204" s="32">
        <f>IFERROR('σ и σw, МПа'!M204*$BE$2,"-")</f>
        <v>192.30769230769229</v>
      </c>
      <c r="N204" s="32">
        <f>IFERROR('σ и σw, МПа'!N204*$BE$2,"-")</f>
        <v>185</v>
      </c>
      <c r="O204" s="32" t="str">
        <f>IFERROR('σ и σw, МПа'!O204*$BE$2,"-")</f>
        <v>-</v>
      </c>
      <c r="P204" s="33" t="str">
        <f>IFERROR('σ и σw, МПа'!P204*$BE$2,"-")</f>
        <v>-</v>
      </c>
      <c r="Q204" s="31">
        <f>IFERROR('σ и σw, МПа'!D204*$BF$2,"-")</f>
        <v>319</v>
      </c>
      <c r="R204" s="32">
        <f>IFERROR('σ и σw, МПа'!E204*$BF$2,"-")</f>
        <v>309</v>
      </c>
      <c r="S204" s="32">
        <f>IFERROR('σ и σw, МПа'!F204*$BF$2,"-")</f>
        <v>304</v>
      </c>
      <c r="T204" s="32">
        <f>IFERROR('σ и σw, МПа'!G204*$BF$2,"-")</f>
        <v>299</v>
      </c>
      <c r="U204" s="32">
        <f>IFERROR('σ и σw, МПа'!H204*$BF$2,"-")</f>
        <v>294.5</v>
      </c>
      <c r="V204" s="32">
        <f>IFERROR('σ и σw, МПа'!I204*$BF$2,"-")</f>
        <v>284.5</v>
      </c>
      <c r="W204" s="32">
        <f>IFERROR('σ и σw, МПа'!J204*$BF$2,"-")</f>
        <v>279.5</v>
      </c>
      <c r="X204" s="32">
        <f>IFERROR('σ и σw, МПа'!K204*$BF$2,"-")</f>
        <v>274.5</v>
      </c>
      <c r="Y204" s="32">
        <f>IFERROR('σ и σw, МПа'!L204*$BF$2,"-")</f>
        <v>270</v>
      </c>
      <c r="Z204" s="32">
        <f>IFERROR('σ и σw, МПа'!M204*$BF$2,"-")</f>
        <v>250</v>
      </c>
      <c r="AA204" s="32">
        <f>IFERROR('σ и σw, МПа'!N204*$BF$2,"-")</f>
        <v>240.5</v>
      </c>
      <c r="AB204" s="32" t="str">
        <f>IFERROR('σ и σw, МПа'!O204*$BF$2,"-")</f>
        <v>-</v>
      </c>
      <c r="AC204" s="33" t="str">
        <f>IFERROR('σ и σw, МПа'!P204*$BF$2,"-")</f>
        <v>-</v>
      </c>
      <c r="AD204" s="31">
        <f>IFERROR('σ и σw, МПа'!Q204*$BG$2,"-")</f>
        <v>344.5</v>
      </c>
      <c r="AE204" s="32">
        <f>IFERROR('σ и σw, МПа'!R204*$BG$2,"-")</f>
        <v>338</v>
      </c>
      <c r="AF204" s="32">
        <f>IFERROR('σ и σw, МПа'!S204*$BG$2,"-")</f>
        <v>338</v>
      </c>
      <c r="AG204" s="32">
        <f>IFERROR('σ и σw, МПа'!T204*$BG$2,"-")</f>
        <v>331.5</v>
      </c>
      <c r="AH204" s="32">
        <f>IFERROR('σ и σw, МПа'!U204*$BG$2,"-")</f>
        <v>325</v>
      </c>
      <c r="AI204" s="32">
        <f>IFERROR('σ и σw, МПа'!V204*$BG$2,"-")</f>
        <v>325</v>
      </c>
      <c r="AJ204" s="32">
        <f>IFERROR('σ и σw, МПа'!W204*$BG$2,"-")</f>
        <v>318.5</v>
      </c>
      <c r="AK204" s="32">
        <f>IFERROR('σ и σw, МПа'!X204*$BG$2,"-")</f>
        <v>318.5</v>
      </c>
      <c r="AL204" s="32">
        <f>IFERROR('σ и σw, МПа'!Y204*$BG$2,"-")</f>
        <v>318.5</v>
      </c>
      <c r="AM204" s="32">
        <f>IFERROR('σ и σw, МПа'!Z204*$BG$2,"-")</f>
        <v>312</v>
      </c>
      <c r="AN204" s="32">
        <f>IFERROR('σ и σw, МПа'!AA204*$BG$2,"-")</f>
        <v>299.65000000000003</v>
      </c>
      <c r="AO204" s="32" t="str">
        <f>IFERROR('σ и σw, МПа'!AB204*$BG$2,"-")</f>
        <v>-</v>
      </c>
      <c r="AP204" s="33" t="str">
        <f>IFERROR('σ и σw, МПа'!AC204*$BG$2,"-")</f>
        <v>-</v>
      </c>
      <c r="AQ204" s="31">
        <f>IFERROR('σ и σw, МПа'!Q204*$BH$2,"-")</f>
        <v>450.5</v>
      </c>
      <c r="AR204" s="32">
        <f>IFERROR('σ и σw, МПа'!R204*$BH$2,"-")</f>
        <v>442</v>
      </c>
      <c r="AS204" s="32">
        <f>IFERROR('σ и σw, МПа'!S204*$BH$2,"-")</f>
        <v>442</v>
      </c>
      <c r="AT204" s="32">
        <f>IFERROR('σ и σw, МПа'!T204*$BH$2,"-")</f>
        <v>433.5</v>
      </c>
      <c r="AU204" s="32">
        <f>IFERROR('σ и σw, МПа'!U204*$BH$2,"-")</f>
        <v>425</v>
      </c>
      <c r="AV204" s="32">
        <f>IFERROR('σ и σw, МПа'!V204*$BH$2,"-")</f>
        <v>425</v>
      </c>
      <c r="AW204" s="32">
        <f>IFERROR('σ и σw, МПа'!W204*$BH$2,"-")</f>
        <v>416.5</v>
      </c>
      <c r="AX204" s="32">
        <f>IFERROR('σ и σw, МПа'!X204*$BH$2,"-")</f>
        <v>416.5</v>
      </c>
      <c r="AY204" s="32">
        <f>IFERROR('σ и σw, МПа'!Y204*$BH$2,"-")</f>
        <v>416.5</v>
      </c>
      <c r="AZ204" s="32">
        <f>IFERROR('σ и σw, МПа'!Z204*$BH$2,"-")</f>
        <v>408</v>
      </c>
      <c r="BA204" s="32">
        <f>IFERROR('σ и σw, МПа'!AA204*$BH$2,"-")</f>
        <v>391.84999999999997</v>
      </c>
      <c r="BB204" s="32" t="str">
        <f>IFERROR('σ и σw, МПа'!AB204*$BH$2,"-")</f>
        <v>-</v>
      </c>
      <c r="BC204" s="33" t="str">
        <f>IFERROR('σ и σw, МПа'!AC204*$BH$2,"-")</f>
        <v>-</v>
      </c>
    </row>
    <row r="205" spans="1:55" ht="25.5" x14ac:dyDescent="0.25">
      <c r="A205" s="10" t="str">
        <f>INDEX('Обработка исходного'!B:B,ROW($B$3)+4*(ROW($B205)-ROW($B$3)))</f>
        <v>Сталь легированная хромомолибденованадиевая</v>
      </c>
      <c r="B205" s="47" t="str">
        <f>INDEX('Обработка исходного'!D:D,ROW($B$3)+4*(ROW($B205)-ROW($B$3)))</f>
        <v>12Х2МФА</v>
      </c>
      <c r="C205" s="27" t="str">
        <f>'Rp0,2, МПа'!C205</f>
        <v>Поковки толщиной до 150 мм, КП490**</v>
      </c>
      <c r="D205" s="31">
        <f>IFERROR('σ и σw, МПа'!D205*$BE$2,"-")</f>
        <v>245.38461538461539</v>
      </c>
      <c r="E205" s="32">
        <f>IFERROR('σ и σw, МПа'!E205*$BE$2,"-")</f>
        <v>237.69230769230768</v>
      </c>
      <c r="F205" s="32">
        <f>IFERROR('σ и σw, МПа'!F205*$BE$2,"-")</f>
        <v>233.84615384615384</v>
      </c>
      <c r="G205" s="32">
        <f>IFERROR('σ и σw, МПа'!G205*$BE$2,"-")</f>
        <v>230</v>
      </c>
      <c r="H205" s="32">
        <f>IFERROR('σ и σw, МПа'!H205*$BE$2,"-")</f>
        <v>226.53846153846152</v>
      </c>
      <c r="I205" s="32">
        <f>IFERROR('σ и σw, МПа'!I205*$BE$2,"-")</f>
        <v>218.84615384615384</v>
      </c>
      <c r="J205" s="32">
        <f>IFERROR('σ и σw, МПа'!J205*$BE$2,"-")</f>
        <v>215</v>
      </c>
      <c r="K205" s="32">
        <f>IFERROR('σ и σw, МПа'!K205*$BE$2,"-")</f>
        <v>211.15384615384616</v>
      </c>
      <c r="L205" s="32">
        <f>IFERROR('σ и σw, МПа'!L205*$BE$2,"-")</f>
        <v>207.69230769230768</v>
      </c>
      <c r="M205" s="32">
        <f>IFERROR('σ и σw, МПа'!M205*$BE$2,"-")</f>
        <v>192.30769230769229</v>
      </c>
      <c r="N205" s="32">
        <f>IFERROR('σ и σw, МПа'!N205*$BE$2,"-")</f>
        <v>185</v>
      </c>
      <c r="O205" s="32" t="str">
        <f>IFERROR('σ и σw, МПа'!O205*$BE$2,"-")</f>
        <v>-</v>
      </c>
      <c r="P205" s="33" t="str">
        <f>IFERROR('σ и σw, МПа'!P205*$BE$2,"-")</f>
        <v>-</v>
      </c>
      <c r="Q205" s="31">
        <f>IFERROR('σ и σw, МПа'!D205*$BF$2,"-")</f>
        <v>319</v>
      </c>
      <c r="R205" s="32">
        <f>IFERROR('σ и σw, МПа'!E205*$BF$2,"-")</f>
        <v>309</v>
      </c>
      <c r="S205" s="32">
        <f>IFERROR('σ и σw, МПа'!F205*$BF$2,"-")</f>
        <v>304</v>
      </c>
      <c r="T205" s="32">
        <f>IFERROR('σ и σw, МПа'!G205*$BF$2,"-")</f>
        <v>299</v>
      </c>
      <c r="U205" s="32">
        <f>IFERROR('σ и σw, МПа'!H205*$BF$2,"-")</f>
        <v>294.5</v>
      </c>
      <c r="V205" s="32">
        <f>IFERROR('σ и σw, МПа'!I205*$BF$2,"-")</f>
        <v>284.5</v>
      </c>
      <c r="W205" s="32">
        <f>IFERROR('σ и σw, МПа'!J205*$BF$2,"-")</f>
        <v>279.5</v>
      </c>
      <c r="X205" s="32">
        <f>IFERROR('σ и σw, МПа'!K205*$BF$2,"-")</f>
        <v>274.5</v>
      </c>
      <c r="Y205" s="32">
        <f>IFERROR('σ и σw, МПа'!L205*$BF$2,"-")</f>
        <v>270</v>
      </c>
      <c r="Z205" s="32">
        <f>IFERROR('σ и σw, МПа'!M205*$BF$2,"-")</f>
        <v>250</v>
      </c>
      <c r="AA205" s="32">
        <f>IFERROR('σ и σw, МПа'!N205*$BF$2,"-")</f>
        <v>240.5</v>
      </c>
      <c r="AB205" s="32" t="str">
        <f>IFERROR('σ и σw, МПа'!O205*$BF$2,"-")</f>
        <v>-</v>
      </c>
      <c r="AC205" s="33" t="str">
        <f>IFERROR('σ и σw, МПа'!P205*$BF$2,"-")</f>
        <v>-</v>
      </c>
      <c r="AD205" s="31">
        <f>IFERROR('σ и σw, МПа'!Q205*$BG$2,"-")</f>
        <v>344.5</v>
      </c>
      <c r="AE205" s="32">
        <f>IFERROR('σ и σw, МПа'!R205*$BG$2,"-")</f>
        <v>338</v>
      </c>
      <c r="AF205" s="32">
        <f>IFERROR('σ и σw, МПа'!S205*$BG$2,"-")</f>
        <v>338</v>
      </c>
      <c r="AG205" s="32">
        <f>IFERROR('σ и σw, МПа'!T205*$BG$2,"-")</f>
        <v>331.5</v>
      </c>
      <c r="AH205" s="32">
        <f>IFERROR('σ и σw, МПа'!U205*$BG$2,"-")</f>
        <v>325</v>
      </c>
      <c r="AI205" s="32">
        <f>IFERROR('σ и σw, МПа'!V205*$BG$2,"-")</f>
        <v>325</v>
      </c>
      <c r="AJ205" s="32">
        <f>IFERROR('σ и σw, МПа'!W205*$BG$2,"-")</f>
        <v>318.5</v>
      </c>
      <c r="AK205" s="32">
        <f>IFERROR('σ и σw, МПа'!X205*$BG$2,"-")</f>
        <v>318.5</v>
      </c>
      <c r="AL205" s="32">
        <f>IFERROR('σ и σw, МПа'!Y205*$BG$2,"-")</f>
        <v>318.5</v>
      </c>
      <c r="AM205" s="32">
        <f>IFERROR('σ и σw, МПа'!Z205*$BG$2,"-")</f>
        <v>312</v>
      </c>
      <c r="AN205" s="32">
        <f>IFERROR('σ и σw, МПа'!AA205*$BG$2,"-")</f>
        <v>299.65000000000003</v>
      </c>
      <c r="AO205" s="32" t="str">
        <f>IFERROR('σ и σw, МПа'!AB205*$BG$2,"-")</f>
        <v>-</v>
      </c>
      <c r="AP205" s="33" t="str">
        <f>IFERROR('σ и σw, МПа'!AC205*$BG$2,"-")</f>
        <v>-</v>
      </c>
      <c r="AQ205" s="31">
        <f>IFERROR('σ и σw, МПа'!Q205*$BH$2,"-")</f>
        <v>450.5</v>
      </c>
      <c r="AR205" s="32">
        <f>IFERROR('σ и σw, МПа'!R205*$BH$2,"-")</f>
        <v>442</v>
      </c>
      <c r="AS205" s="32">
        <f>IFERROR('σ и σw, МПа'!S205*$BH$2,"-")</f>
        <v>442</v>
      </c>
      <c r="AT205" s="32">
        <f>IFERROR('σ и σw, МПа'!T205*$BH$2,"-")</f>
        <v>433.5</v>
      </c>
      <c r="AU205" s="32">
        <f>IFERROR('σ и σw, МПа'!U205*$BH$2,"-")</f>
        <v>425</v>
      </c>
      <c r="AV205" s="32">
        <f>IFERROR('σ и σw, МПа'!V205*$BH$2,"-")</f>
        <v>425</v>
      </c>
      <c r="AW205" s="32">
        <f>IFERROR('σ и σw, МПа'!W205*$BH$2,"-")</f>
        <v>416.5</v>
      </c>
      <c r="AX205" s="32">
        <f>IFERROR('σ и σw, МПа'!X205*$BH$2,"-")</f>
        <v>416.5</v>
      </c>
      <c r="AY205" s="32">
        <f>IFERROR('σ и σw, МПа'!Y205*$BH$2,"-")</f>
        <v>416.5</v>
      </c>
      <c r="AZ205" s="32">
        <f>IFERROR('σ и σw, МПа'!Z205*$BH$2,"-")</f>
        <v>408</v>
      </c>
      <c r="BA205" s="32">
        <f>IFERROR('σ и σw, МПа'!AA205*$BH$2,"-")</f>
        <v>391.84999999999997</v>
      </c>
      <c r="BB205" s="32" t="str">
        <f>IFERROR('σ и σw, МПа'!AB205*$BH$2,"-")</f>
        <v>-</v>
      </c>
      <c r="BC205" s="33" t="str">
        <f>IFERROR('σ и σw, МПа'!AC205*$BH$2,"-")</f>
        <v>-</v>
      </c>
    </row>
    <row r="206" spans="1:55" ht="25.5" x14ac:dyDescent="0.25">
      <c r="A206" s="10" t="str">
        <f>INDEX('Обработка исходного'!B:B,ROW($B$3)+4*(ROW($B206)-ROW($B$3)))</f>
        <v>Сталь легированная хромомолибденованадиевая</v>
      </c>
      <c r="B206" s="47" t="str">
        <f>INDEX('Обработка исходного'!D:D,ROW($B$3)+4*(ROW($B206)-ROW($B$3)))</f>
        <v>12Х2МФА-А</v>
      </c>
      <c r="C206" s="27" t="str">
        <f>'Rp0,2, МПа'!C206</f>
        <v>Листы толщиной до 180 мм, КП395**</v>
      </c>
      <c r="D206" s="31">
        <f>IFERROR('σ и σw, МПа'!D206*$BE$2,"-")</f>
        <v>207.69230769230768</v>
      </c>
      <c r="E206" s="32">
        <f>IFERROR('σ и σw, МПа'!E206*$BE$2,"-")</f>
        <v>203.84615384615384</v>
      </c>
      <c r="F206" s="32">
        <f>IFERROR('σ и σw, МПа'!F206*$BE$2,"-")</f>
        <v>200</v>
      </c>
      <c r="G206" s="32">
        <f>IFERROR('σ и σw, МПа'!G206*$BE$2,"-")</f>
        <v>192.30769230769229</v>
      </c>
      <c r="H206" s="32">
        <f>IFERROR('σ и σw, МПа'!H206*$BE$2,"-")</f>
        <v>192.30769230769229</v>
      </c>
      <c r="I206" s="32">
        <f>IFERROR('σ и σw, МПа'!I206*$BE$2,"-")</f>
        <v>188.84615384615384</v>
      </c>
      <c r="J206" s="32">
        <f>IFERROR('σ и σw, МПа'!J206*$BE$2,"-")</f>
        <v>188.84615384615384</v>
      </c>
      <c r="K206" s="32">
        <f>IFERROR('σ и σw, МПа'!K206*$BE$2,"-")</f>
        <v>188.84615384615384</v>
      </c>
      <c r="L206" s="32">
        <f>IFERROR('σ и σw, МПа'!L206*$BE$2,"-")</f>
        <v>177.30769230769229</v>
      </c>
      <c r="M206" s="32">
        <f>IFERROR('σ и σw, МПа'!M206*$BE$2,"-")</f>
        <v>166.15384615384616</v>
      </c>
      <c r="N206" s="32">
        <f>IFERROR('σ и σw, МПа'!N206*$BE$2,"-")</f>
        <v>158.46153846153845</v>
      </c>
      <c r="O206" s="32" t="str">
        <f>IFERROR('σ и σw, МПа'!O206*$BE$2,"-")</f>
        <v>-</v>
      </c>
      <c r="P206" s="33" t="str">
        <f>IFERROR('σ и σw, МПа'!P206*$BE$2,"-")</f>
        <v>-</v>
      </c>
      <c r="Q206" s="31">
        <f>IFERROR('σ и σw, МПа'!D206*$BF$2,"-")</f>
        <v>270</v>
      </c>
      <c r="R206" s="32">
        <f>IFERROR('σ и σw, МПа'!E206*$BF$2,"-")</f>
        <v>265</v>
      </c>
      <c r="S206" s="32">
        <f>IFERROR('σ и σw, МПа'!F206*$BF$2,"-")</f>
        <v>260</v>
      </c>
      <c r="T206" s="32">
        <f>IFERROR('σ и σw, МПа'!G206*$BF$2,"-")</f>
        <v>250</v>
      </c>
      <c r="U206" s="32">
        <f>IFERROR('σ и σw, МПа'!H206*$BF$2,"-")</f>
        <v>250</v>
      </c>
      <c r="V206" s="32">
        <f>IFERROR('σ и σw, МПа'!I206*$BF$2,"-")</f>
        <v>245.5</v>
      </c>
      <c r="W206" s="32">
        <f>IFERROR('σ и σw, МПа'!J206*$BF$2,"-")</f>
        <v>245.5</v>
      </c>
      <c r="X206" s="32">
        <f>IFERROR('σ и σw, МПа'!K206*$BF$2,"-")</f>
        <v>245.5</v>
      </c>
      <c r="Y206" s="32">
        <f>IFERROR('σ и σw, МПа'!L206*$BF$2,"-")</f>
        <v>230.5</v>
      </c>
      <c r="Z206" s="32">
        <f>IFERROR('σ и σw, МПа'!M206*$BF$2,"-")</f>
        <v>216.00000000000003</v>
      </c>
      <c r="AA206" s="32">
        <f>IFERROR('σ и σw, МПа'!N206*$BF$2,"-")</f>
        <v>206</v>
      </c>
      <c r="AB206" s="32" t="str">
        <f>IFERROR('σ и σw, МПа'!O206*$BF$2,"-")</f>
        <v>-</v>
      </c>
      <c r="AC206" s="33" t="str">
        <f>IFERROR('σ и σw, МПа'!P206*$BF$2,"-")</f>
        <v>-</v>
      </c>
      <c r="AD206" s="31">
        <f>IFERROR('σ и σw, МПа'!Q206*$BG$2,"-")</f>
        <v>280.8</v>
      </c>
      <c r="AE206" s="32">
        <f>IFERROR('σ и σw, МПа'!R206*$BG$2,"-")</f>
        <v>274.3</v>
      </c>
      <c r="AF206" s="32">
        <f>IFERROR('σ и σw, МПа'!S206*$BG$2,"-")</f>
        <v>274.3</v>
      </c>
      <c r="AG206" s="32">
        <f>IFERROR('σ и σw, МПа'!T206*$BG$2,"-")</f>
        <v>267.8</v>
      </c>
      <c r="AH206" s="32">
        <f>IFERROR('σ и σw, МПа'!U206*$BG$2,"-")</f>
        <v>267.8</v>
      </c>
      <c r="AI206" s="32">
        <f>IFERROR('σ и σw, МПа'!V206*$BG$2,"-")</f>
        <v>261.3</v>
      </c>
      <c r="AJ206" s="32">
        <f>IFERROR('σ и σw, МПа'!W206*$BG$2,"-")</f>
        <v>256.75</v>
      </c>
      <c r="AK206" s="32">
        <f>IFERROR('σ и σw, МПа'!X206*$BG$2,"-")</f>
        <v>256.75</v>
      </c>
      <c r="AL206" s="32">
        <f>IFERROR('σ и σw, МПа'!Y206*$BG$2,"-")</f>
        <v>256.75</v>
      </c>
      <c r="AM206" s="32">
        <f>IFERROR('σ и σw, МПа'!Z206*$BG$2,"-")</f>
        <v>256.75</v>
      </c>
      <c r="AN206" s="32">
        <f>IFERROR('σ и σw, МПа'!AA206*$BG$2,"-")</f>
        <v>254.8</v>
      </c>
      <c r="AO206" s="32" t="str">
        <f>IFERROR('σ и σw, МПа'!AB206*$BG$2,"-")</f>
        <v>-</v>
      </c>
      <c r="AP206" s="33" t="str">
        <f>IFERROR('σ и σw, МПа'!AC206*$BG$2,"-")</f>
        <v>-</v>
      </c>
      <c r="AQ206" s="31">
        <f>IFERROR('σ и σw, МПа'!Q206*$BH$2,"-")</f>
        <v>367.2</v>
      </c>
      <c r="AR206" s="32">
        <f>IFERROR('σ и σw, МПа'!R206*$BH$2,"-")</f>
        <v>358.7</v>
      </c>
      <c r="AS206" s="32">
        <f>IFERROR('σ и σw, МПа'!S206*$BH$2,"-")</f>
        <v>358.7</v>
      </c>
      <c r="AT206" s="32">
        <f>IFERROR('σ и σw, МПа'!T206*$BH$2,"-")</f>
        <v>350.2</v>
      </c>
      <c r="AU206" s="32">
        <f>IFERROR('σ и σw, МПа'!U206*$BH$2,"-")</f>
        <v>350.2</v>
      </c>
      <c r="AV206" s="32">
        <f>IFERROR('σ и σw, МПа'!V206*$BH$2,"-")</f>
        <v>341.7</v>
      </c>
      <c r="AW206" s="32">
        <f>IFERROR('σ и σw, МПа'!W206*$BH$2,"-")</f>
        <v>335.75</v>
      </c>
      <c r="AX206" s="32">
        <f>IFERROR('σ и σw, МПа'!X206*$BH$2,"-")</f>
        <v>335.75</v>
      </c>
      <c r="AY206" s="32">
        <f>IFERROR('σ и σw, МПа'!Y206*$BH$2,"-")</f>
        <v>335.75</v>
      </c>
      <c r="AZ206" s="32">
        <f>IFERROR('σ и σw, МПа'!Z206*$BH$2,"-")</f>
        <v>335.75</v>
      </c>
      <c r="BA206" s="32">
        <f>IFERROR('σ и σw, МПа'!AA206*$BH$2,"-")</f>
        <v>333.2</v>
      </c>
      <c r="BB206" s="32" t="str">
        <f>IFERROR('σ и σw, МПа'!AB206*$BH$2,"-")</f>
        <v>-</v>
      </c>
      <c r="BC206" s="33" t="str">
        <f>IFERROR('σ и σw, МПа'!AC206*$BH$2,"-")</f>
        <v>-</v>
      </c>
    </row>
    <row r="207" spans="1:55" ht="25.5" x14ac:dyDescent="0.25">
      <c r="A207" s="10" t="str">
        <f>INDEX('Обработка исходного'!B:B,ROW($B$3)+4*(ROW($B207)-ROW($B$3)))</f>
        <v>Сталь легированная хромомолибденованадиевая</v>
      </c>
      <c r="B207" s="47" t="str">
        <f>INDEX('Обработка исходного'!D:D,ROW($B$3)+4*(ROW($B207)-ROW($B$3)))</f>
        <v>12Х2МФА-А</v>
      </c>
      <c r="C207" s="27" t="str">
        <f>'Rp0,2, МПа'!C207</f>
        <v>Поковки толщиной до 150 мм, КП395**</v>
      </c>
      <c r="D207" s="31">
        <f>IFERROR('σ и σw, МПа'!D207*$BE$2,"-")</f>
        <v>207.69230769230768</v>
      </c>
      <c r="E207" s="32">
        <f>IFERROR('σ и σw, МПа'!E207*$BE$2,"-")</f>
        <v>203.84615384615384</v>
      </c>
      <c r="F207" s="32">
        <f>IFERROR('σ и σw, МПа'!F207*$BE$2,"-")</f>
        <v>200</v>
      </c>
      <c r="G207" s="32">
        <f>IFERROR('σ и σw, МПа'!G207*$BE$2,"-")</f>
        <v>192.30769230769229</v>
      </c>
      <c r="H207" s="32">
        <f>IFERROR('σ и σw, МПа'!H207*$BE$2,"-")</f>
        <v>192.30769230769229</v>
      </c>
      <c r="I207" s="32">
        <f>IFERROR('σ и σw, МПа'!I207*$BE$2,"-")</f>
        <v>188.84615384615384</v>
      </c>
      <c r="J207" s="32">
        <f>IFERROR('σ и σw, МПа'!J207*$BE$2,"-")</f>
        <v>188.84615384615384</v>
      </c>
      <c r="K207" s="32">
        <f>IFERROR('σ и σw, МПа'!K207*$BE$2,"-")</f>
        <v>188.84615384615384</v>
      </c>
      <c r="L207" s="32">
        <f>IFERROR('σ и σw, МПа'!L207*$BE$2,"-")</f>
        <v>177.30769230769229</v>
      </c>
      <c r="M207" s="32">
        <f>IFERROR('σ и σw, МПа'!M207*$BE$2,"-")</f>
        <v>166.15384615384616</v>
      </c>
      <c r="N207" s="32">
        <f>IFERROR('σ и σw, МПа'!N207*$BE$2,"-")</f>
        <v>158.46153846153845</v>
      </c>
      <c r="O207" s="32" t="str">
        <f>IFERROR('σ и σw, МПа'!O207*$BE$2,"-")</f>
        <v>-</v>
      </c>
      <c r="P207" s="33" t="str">
        <f>IFERROR('σ и σw, МПа'!P207*$BE$2,"-")</f>
        <v>-</v>
      </c>
      <c r="Q207" s="31">
        <f>IFERROR('σ и σw, МПа'!D207*$BF$2,"-")</f>
        <v>270</v>
      </c>
      <c r="R207" s="32">
        <f>IFERROR('σ и σw, МПа'!E207*$BF$2,"-")</f>
        <v>265</v>
      </c>
      <c r="S207" s="32">
        <f>IFERROR('σ и σw, МПа'!F207*$BF$2,"-")</f>
        <v>260</v>
      </c>
      <c r="T207" s="32">
        <f>IFERROR('σ и σw, МПа'!G207*$BF$2,"-")</f>
        <v>250</v>
      </c>
      <c r="U207" s="32">
        <f>IFERROR('σ и σw, МПа'!H207*$BF$2,"-")</f>
        <v>250</v>
      </c>
      <c r="V207" s="32">
        <f>IFERROR('σ и σw, МПа'!I207*$BF$2,"-")</f>
        <v>245.5</v>
      </c>
      <c r="W207" s="32">
        <f>IFERROR('σ и σw, МПа'!J207*$BF$2,"-")</f>
        <v>245.5</v>
      </c>
      <c r="X207" s="32">
        <f>IFERROR('σ и σw, МПа'!K207*$BF$2,"-")</f>
        <v>245.5</v>
      </c>
      <c r="Y207" s="32">
        <f>IFERROR('σ и σw, МПа'!L207*$BF$2,"-")</f>
        <v>230.5</v>
      </c>
      <c r="Z207" s="32">
        <f>IFERROR('σ и σw, МПа'!M207*$BF$2,"-")</f>
        <v>216.00000000000003</v>
      </c>
      <c r="AA207" s="32">
        <f>IFERROR('σ и σw, МПа'!N207*$BF$2,"-")</f>
        <v>206</v>
      </c>
      <c r="AB207" s="32" t="str">
        <f>IFERROR('σ и σw, МПа'!O207*$BF$2,"-")</f>
        <v>-</v>
      </c>
      <c r="AC207" s="33" t="str">
        <f>IFERROR('σ и σw, МПа'!P207*$BF$2,"-")</f>
        <v>-</v>
      </c>
      <c r="AD207" s="31">
        <f>IFERROR('σ и σw, МПа'!Q207*$BG$2,"-")</f>
        <v>280.8</v>
      </c>
      <c r="AE207" s="32">
        <f>IFERROR('σ и σw, МПа'!R207*$BG$2,"-")</f>
        <v>274.3</v>
      </c>
      <c r="AF207" s="32">
        <f>IFERROR('σ и σw, МПа'!S207*$BG$2,"-")</f>
        <v>274.3</v>
      </c>
      <c r="AG207" s="32">
        <f>IFERROR('σ и σw, МПа'!T207*$BG$2,"-")</f>
        <v>267.8</v>
      </c>
      <c r="AH207" s="32">
        <f>IFERROR('σ и σw, МПа'!U207*$BG$2,"-")</f>
        <v>267.8</v>
      </c>
      <c r="AI207" s="32">
        <f>IFERROR('σ и σw, МПа'!V207*$BG$2,"-")</f>
        <v>261.3</v>
      </c>
      <c r="AJ207" s="32">
        <f>IFERROR('σ и σw, МПа'!W207*$BG$2,"-")</f>
        <v>256.75</v>
      </c>
      <c r="AK207" s="32">
        <f>IFERROR('σ и σw, МПа'!X207*$BG$2,"-")</f>
        <v>256.75</v>
      </c>
      <c r="AL207" s="32">
        <f>IFERROR('σ и σw, МПа'!Y207*$BG$2,"-")</f>
        <v>256.75</v>
      </c>
      <c r="AM207" s="32">
        <f>IFERROR('σ и σw, МПа'!Z207*$BG$2,"-")</f>
        <v>256.75</v>
      </c>
      <c r="AN207" s="32">
        <f>IFERROR('σ и σw, МПа'!AA207*$BG$2,"-")</f>
        <v>254.8</v>
      </c>
      <c r="AO207" s="32" t="str">
        <f>IFERROR('σ и σw, МПа'!AB207*$BG$2,"-")</f>
        <v>-</v>
      </c>
      <c r="AP207" s="33" t="str">
        <f>IFERROR('σ и σw, МПа'!AC207*$BG$2,"-")</f>
        <v>-</v>
      </c>
      <c r="AQ207" s="31">
        <f>IFERROR('σ и σw, МПа'!Q207*$BH$2,"-")</f>
        <v>367.2</v>
      </c>
      <c r="AR207" s="32">
        <f>IFERROR('σ и σw, МПа'!R207*$BH$2,"-")</f>
        <v>358.7</v>
      </c>
      <c r="AS207" s="32">
        <f>IFERROR('σ и σw, МПа'!S207*$BH$2,"-")</f>
        <v>358.7</v>
      </c>
      <c r="AT207" s="32">
        <f>IFERROR('σ и σw, МПа'!T207*$BH$2,"-")</f>
        <v>350.2</v>
      </c>
      <c r="AU207" s="32">
        <f>IFERROR('σ и σw, МПа'!U207*$BH$2,"-")</f>
        <v>350.2</v>
      </c>
      <c r="AV207" s="32">
        <f>IFERROR('σ и σw, МПа'!V207*$BH$2,"-")</f>
        <v>341.7</v>
      </c>
      <c r="AW207" s="32">
        <f>IFERROR('σ и σw, МПа'!W207*$BH$2,"-")</f>
        <v>335.75</v>
      </c>
      <c r="AX207" s="32">
        <f>IFERROR('σ и σw, МПа'!X207*$BH$2,"-")</f>
        <v>335.75</v>
      </c>
      <c r="AY207" s="32">
        <f>IFERROR('σ и σw, МПа'!Y207*$BH$2,"-")</f>
        <v>335.75</v>
      </c>
      <c r="AZ207" s="32">
        <f>IFERROR('σ и σw, МПа'!Z207*$BH$2,"-")</f>
        <v>335.75</v>
      </c>
      <c r="BA207" s="32">
        <f>IFERROR('σ и σw, МПа'!AA207*$BH$2,"-")</f>
        <v>333.2</v>
      </c>
      <c r="BB207" s="32" t="str">
        <f>IFERROR('σ и σw, МПа'!AB207*$BH$2,"-")</f>
        <v>-</v>
      </c>
      <c r="BC207" s="33" t="str">
        <f>IFERROR('σ и σw, МПа'!AC207*$BH$2,"-")</f>
        <v>-</v>
      </c>
    </row>
    <row r="208" spans="1:55" ht="25.5" x14ac:dyDescent="0.25">
      <c r="A208" s="10" t="str">
        <f>INDEX('Обработка исходного'!B:B,ROW($B$3)+4*(ROW($B208)-ROW($B$3)))</f>
        <v>Сталь легированная хромомолибденованадиевая</v>
      </c>
      <c r="B208" s="47" t="str">
        <f>INDEX('Обработка исходного'!D:D,ROW($B$3)+4*(ROW($B208)-ROW($B$3)))</f>
        <v>12Х2МФА-А</v>
      </c>
      <c r="C208" s="27" t="str">
        <f>'Rp0,2, МПа'!C208</f>
        <v>Листы толщиной до 180 мм, КП490**</v>
      </c>
      <c r="D208" s="31">
        <f>IFERROR('σ и σw, МПа'!D208*$BE$2,"-")</f>
        <v>245.38461538461539</v>
      </c>
      <c r="E208" s="32">
        <f>IFERROR('σ и σw, МПа'!E208*$BE$2,"-")</f>
        <v>237.69230769230768</v>
      </c>
      <c r="F208" s="32">
        <f>IFERROR('σ и σw, МПа'!F208*$BE$2,"-")</f>
        <v>233.84615384615384</v>
      </c>
      <c r="G208" s="32">
        <f>IFERROR('σ и σw, МПа'!G208*$BE$2,"-")</f>
        <v>230</v>
      </c>
      <c r="H208" s="32">
        <f>IFERROR('σ и σw, МПа'!H208*$BE$2,"-")</f>
        <v>226.53846153846152</v>
      </c>
      <c r="I208" s="32">
        <f>IFERROR('σ и σw, МПа'!I208*$BE$2,"-")</f>
        <v>218.84615384615384</v>
      </c>
      <c r="J208" s="32">
        <f>IFERROR('σ и σw, МПа'!J208*$BE$2,"-")</f>
        <v>215</v>
      </c>
      <c r="K208" s="32">
        <f>IFERROR('σ и σw, МПа'!K208*$BE$2,"-")</f>
        <v>211.15384615384616</v>
      </c>
      <c r="L208" s="32">
        <f>IFERROR('σ и σw, МПа'!L208*$BE$2,"-")</f>
        <v>207.69230769230768</v>
      </c>
      <c r="M208" s="32">
        <f>IFERROR('σ и σw, МПа'!M208*$BE$2,"-")</f>
        <v>192.30769230769229</v>
      </c>
      <c r="N208" s="32">
        <f>IFERROR('σ и σw, МПа'!N208*$BE$2,"-")</f>
        <v>185</v>
      </c>
      <c r="O208" s="32" t="str">
        <f>IFERROR('σ и σw, МПа'!O208*$BE$2,"-")</f>
        <v>-</v>
      </c>
      <c r="P208" s="33" t="str">
        <f>IFERROR('σ и σw, МПа'!P208*$BE$2,"-")</f>
        <v>-</v>
      </c>
      <c r="Q208" s="31">
        <f>IFERROR('σ и σw, МПа'!D208*$BF$2,"-")</f>
        <v>319</v>
      </c>
      <c r="R208" s="32">
        <f>IFERROR('σ и σw, МПа'!E208*$BF$2,"-")</f>
        <v>309</v>
      </c>
      <c r="S208" s="32">
        <f>IFERROR('σ и σw, МПа'!F208*$BF$2,"-")</f>
        <v>304</v>
      </c>
      <c r="T208" s="32">
        <f>IFERROR('σ и σw, МПа'!G208*$BF$2,"-")</f>
        <v>299</v>
      </c>
      <c r="U208" s="32">
        <f>IFERROR('σ и σw, МПа'!H208*$BF$2,"-")</f>
        <v>294.5</v>
      </c>
      <c r="V208" s="32">
        <f>IFERROR('σ и σw, МПа'!I208*$BF$2,"-")</f>
        <v>284.5</v>
      </c>
      <c r="W208" s="32">
        <f>IFERROR('σ и σw, МПа'!J208*$BF$2,"-")</f>
        <v>279.5</v>
      </c>
      <c r="X208" s="32">
        <f>IFERROR('σ и σw, МПа'!K208*$BF$2,"-")</f>
        <v>274.5</v>
      </c>
      <c r="Y208" s="32">
        <f>IFERROR('σ и σw, МПа'!L208*$BF$2,"-")</f>
        <v>270</v>
      </c>
      <c r="Z208" s="32">
        <f>IFERROR('σ и σw, МПа'!M208*$BF$2,"-")</f>
        <v>250</v>
      </c>
      <c r="AA208" s="32">
        <f>IFERROR('σ и σw, МПа'!N208*$BF$2,"-")</f>
        <v>240.5</v>
      </c>
      <c r="AB208" s="32" t="str">
        <f>IFERROR('σ и σw, МПа'!O208*$BF$2,"-")</f>
        <v>-</v>
      </c>
      <c r="AC208" s="33" t="str">
        <f>IFERROR('σ и σw, МПа'!P208*$BF$2,"-")</f>
        <v>-</v>
      </c>
      <c r="AD208" s="31">
        <f>IFERROR('σ и σw, МПа'!Q208*$BG$2,"-")</f>
        <v>344.5</v>
      </c>
      <c r="AE208" s="32">
        <f>IFERROR('σ и σw, МПа'!R208*$BG$2,"-")</f>
        <v>338</v>
      </c>
      <c r="AF208" s="32">
        <f>IFERROR('σ и σw, МПа'!S208*$BG$2,"-")</f>
        <v>338</v>
      </c>
      <c r="AG208" s="32">
        <f>IFERROR('σ и σw, МПа'!T208*$BG$2,"-")</f>
        <v>331.5</v>
      </c>
      <c r="AH208" s="32">
        <f>IFERROR('σ и σw, МПа'!U208*$BG$2,"-")</f>
        <v>325</v>
      </c>
      <c r="AI208" s="32">
        <f>IFERROR('σ и σw, МПа'!V208*$BG$2,"-")</f>
        <v>325</v>
      </c>
      <c r="AJ208" s="32">
        <f>IFERROR('σ и σw, МПа'!W208*$BG$2,"-")</f>
        <v>318.5</v>
      </c>
      <c r="AK208" s="32">
        <f>IFERROR('σ и σw, МПа'!X208*$BG$2,"-")</f>
        <v>318.5</v>
      </c>
      <c r="AL208" s="32">
        <f>IFERROR('σ и σw, МПа'!Y208*$BG$2,"-")</f>
        <v>318.5</v>
      </c>
      <c r="AM208" s="32">
        <f>IFERROR('σ и σw, МПа'!Z208*$BG$2,"-")</f>
        <v>312</v>
      </c>
      <c r="AN208" s="32">
        <f>IFERROR('σ и σw, МПа'!AA208*$BG$2,"-")</f>
        <v>299.65000000000003</v>
      </c>
      <c r="AO208" s="32" t="str">
        <f>IFERROR('σ и σw, МПа'!AB208*$BG$2,"-")</f>
        <v>-</v>
      </c>
      <c r="AP208" s="33" t="str">
        <f>IFERROR('σ и σw, МПа'!AC208*$BG$2,"-")</f>
        <v>-</v>
      </c>
      <c r="AQ208" s="31">
        <f>IFERROR('σ и σw, МПа'!Q208*$BH$2,"-")</f>
        <v>450.5</v>
      </c>
      <c r="AR208" s="32">
        <f>IFERROR('σ и σw, МПа'!R208*$BH$2,"-")</f>
        <v>442</v>
      </c>
      <c r="AS208" s="32">
        <f>IFERROR('σ и σw, МПа'!S208*$BH$2,"-")</f>
        <v>442</v>
      </c>
      <c r="AT208" s="32">
        <f>IFERROR('σ и σw, МПа'!T208*$BH$2,"-")</f>
        <v>433.5</v>
      </c>
      <c r="AU208" s="32">
        <f>IFERROR('σ и σw, МПа'!U208*$BH$2,"-")</f>
        <v>425</v>
      </c>
      <c r="AV208" s="32">
        <f>IFERROR('σ и σw, МПа'!V208*$BH$2,"-")</f>
        <v>425</v>
      </c>
      <c r="AW208" s="32">
        <f>IFERROR('σ и σw, МПа'!W208*$BH$2,"-")</f>
        <v>416.5</v>
      </c>
      <c r="AX208" s="32">
        <f>IFERROR('σ и σw, МПа'!X208*$BH$2,"-")</f>
        <v>416.5</v>
      </c>
      <c r="AY208" s="32">
        <f>IFERROR('σ и σw, МПа'!Y208*$BH$2,"-")</f>
        <v>416.5</v>
      </c>
      <c r="AZ208" s="32">
        <f>IFERROR('σ и σw, МПа'!Z208*$BH$2,"-")</f>
        <v>408</v>
      </c>
      <c r="BA208" s="32">
        <f>IFERROR('σ и σw, МПа'!AA208*$BH$2,"-")</f>
        <v>391.84999999999997</v>
      </c>
      <c r="BB208" s="32" t="str">
        <f>IFERROR('σ и σw, МПа'!AB208*$BH$2,"-")</f>
        <v>-</v>
      </c>
      <c r="BC208" s="33" t="str">
        <f>IFERROR('σ и σw, МПа'!AC208*$BH$2,"-")</f>
        <v>-</v>
      </c>
    </row>
    <row r="209" spans="1:55" ht="25.5" x14ac:dyDescent="0.25">
      <c r="A209" s="10" t="str">
        <f>INDEX('Обработка исходного'!B:B,ROW($B$3)+4*(ROW($B209)-ROW($B$3)))</f>
        <v>Сталь легированная хромомолибденованадиевая</v>
      </c>
      <c r="B209" s="47" t="str">
        <f>INDEX('Обработка исходного'!D:D,ROW($B$3)+4*(ROW($B209)-ROW($B$3)))</f>
        <v>12Х2МФА-А</v>
      </c>
      <c r="C209" s="27" t="str">
        <f>'Rp0,2, МПа'!C209</f>
        <v>Поковки толщиной до 150 мм, КП490**</v>
      </c>
      <c r="D209" s="31">
        <f>IFERROR('σ и σw, МПа'!D209*$BE$2,"-")</f>
        <v>245.38461538461539</v>
      </c>
      <c r="E209" s="32">
        <f>IFERROR('σ и σw, МПа'!E209*$BE$2,"-")</f>
        <v>237.69230769230768</v>
      </c>
      <c r="F209" s="32">
        <f>IFERROR('σ и σw, МПа'!F209*$BE$2,"-")</f>
        <v>233.84615384615384</v>
      </c>
      <c r="G209" s="32">
        <f>IFERROR('σ и σw, МПа'!G209*$BE$2,"-")</f>
        <v>230</v>
      </c>
      <c r="H209" s="32">
        <f>IFERROR('σ и σw, МПа'!H209*$BE$2,"-")</f>
        <v>226.53846153846152</v>
      </c>
      <c r="I209" s="32">
        <f>IFERROR('σ и σw, МПа'!I209*$BE$2,"-")</f>
        <v>218.84615384615384</v>
      </c>
      <c r="J209" s="32">
        <f>IFERROR('σ и σw, МПа'!J209*$BE$2,"-")</f>
        <v>215</v>
      </c>
      <c r="K209" s="32">
        <f>IFERROR('σ и σw, МПа'!K209*$BE$2,"-")</f>
        <v>211.15384615384616</v>
      </c>
      <c r="L209" s="32">
        <f>IFERROR('σ и σw, МПа'!L209*$BE$2,"-")</f>
        <v>207.69230769230768</v>
      </c>
      <c r="M209" s="32">
        <f>IFERROR('σ и σw, МПа'!M209*$BE$2,"-")</f>
        <v>192.30769230769229</v>
      </c>
      <c r="N209" s="32">
        <f>IFERROR('σ и σw, МПа'!N209*$BE$2,"-")</f>
        <v>185</v>
      </c>
      <c r="O209" s="32" t="str">
        <f>IFERROR('σ и σw, МПа'!O209*$BE$2,"-")</f>
        <v>-</v>
      </c>
      <c r="P209" s="33" t="str">
        <f>IFERROR('σ и σw, МПа'!P209*$BE$2,"-")</f>
        <v>-</v>
      </c>
      <c r="Q209" s="31">
        <f>IFERROR('σ и σw, МПа'!D209*$BF$2,"-")</f>
        <v>319</v>
      </c>
      <c r="R209" s="32">
        <f>IFERROR('σ и σw, МПа'!E209*$BF$2,"-")</f>
        <v>309</v>
      </c>
      <c r="S209" s="32">
        <f>IFERROR('σ и σw, МПа'!F209*$BF$2,"-")</f>
        <v>304</v>
      </c>
      <c r="T209" s="32">
        <f>IFERROR('σ и σw, МПа'!G209*$BF$2,"-")</f>
        <v>299</v>
      </c>
      <c r="U209" s="32">
        <f>IFERROR('σ и σw, МПа'!H209*$BF$2,"-")</f>
        <v>294.5</v>
      </c>
      <c r="V209" s="32">
        <f>IFERROR('σ и σw, МПа'!I209*$BF$2,"-")</f>
        <v>284.5</v>
      </c>
      <c r="W209" s="32">
        <f>IFERROR('σ и σw, МПа'!J209*$BF$2,"-")</f>
        <v>279.5</v>
      </c>
      <c r="X209" s="32">
        <f>IFERROR('σ и σw, МПа'!K209*$BF$2,"-")</f>
        <v>274.5</v>
      </c>
      <c r="Y209" s="32">
        <f>IFERROR('σ и σw, МПа'!L209*$BF$2,"-")</f>
        <v>270</v>
      </c>
      <c r="Z209" s="32">
        <f>IFERROR('σ и σw, МПа'!M209*$BF$2,"-")</f>
        <v>250</v>
      </c>
      <c r="AA209" s="32">
        <f>IFERROR('σ и σw, МПа'!N209*$BF$2,"-")</f>
        <v>240.5</v>
      </c>
      <c r="AB209" s="32" t="str">
        <f>IFERROR('σ и σw, МПа'!O209*$BF$2,"-")</f>
        <v>-</v>
      </c>
      <c r="AC209" s="33" t="str">
        <f>IFERROR('σ и σw, МПа'!P209*$BF$2,"-")</f>
        <v>-</v>
      </c>
      <c r="AD209" s="31">
        <f>IFERROR('σ и σw, МПа'!Q209*$BG$2,"-")</f>
        <v>344.5</v>
      </c>
      <c r="AE209" s="32">
        <f>IFERROR('σ и σw, МПа'!R209*$BG$2,"-")</f>
        <v>338</v>
      </c>
      <c r="AF209" s="32">
        <f>IFERROR('σ и σw, МПа'!S209*$BG$2,"-")</f>
        <v>338</v>
      </c>
      <c r="AG209" s="32">
        <f>IFERROR('σ и σw, МПа'!T209*$BG$2,"-")</f>
        <v>331.5</v>
      </c>
      <c r="AH209" s="32">
        <f>IFERROR('σ и σw, МПа'!U209*$BG$2,"-")</f>
        <v>325</v>
      </c>
      <c r="AI209" s="32">
        <f>IFERROR('σ и σw, МПа'!V209*$BG$2,"-")</f>
        <v>325</v>
      </c>
      <c r="AJ209" s="32">
        <f>IFERROR('σ и σw, МПа'!W209*$BG$2,"-")</f>
        <v>318.5</v>
      </c>
      <c r="AK209" s="32">
        <f>IFERROR('σ и σw, МПа'!X209*$BG$2,"-")</f>
        <v>318.5</v>
      </c>
      <c r="AL209" s="32">
        <f>IFERROR('σ и σw, МПа'!Y209*$BG$2,"-")</f>
        <v>318.5</v>
      </c>
      <c r="AM209" s="32">
        <f>IFERROR('σ и σw, МПа'!Z209*$BG$2,"-")</f>
        <v>312</v>
      </c>
      <c r="AN209" s="32">
        <f>IFERROR('σ и σw, МПа'!AA209*$BG$2,"-")</f>
        <v>299.65000000000003</v>
      </c>
      <c r="AO209" s="32" t="str">
        <f>IFERROR('σ и σw, МПа'!AB209*$BG$2,"-")</f>
        <v>-</v>
      </c>
      <c r="AP209" s="33" t="str">
        <f>IFERROR('σ и σw, МПа'!AC209*$BG$2,"-")</f>
        <v>-</v>
      </c>
      <c r="AQ209" s="31">
        <f>IFERROR('σ и σw, МПа'!Q209*$BH$2,"-")</f>
        <v>450.5</v>
      </c>
      <c r="AR209" s="32">
        <f>IFERROR('σ и σw, МПа'!R209*$BH$2,"-")</f>
        <v>442</v>
      </c>
      <c r="AS209" s="32">
        <f>IFERROR('σ и σw, МПа'!S209*$BH$2,"-")</f>
        <v>442</v>
      </c>
      <c r="AT209" s="32">
        <f>IFERROR('σ и σw, МПа'!T209*$BH$2,"-")</f>
        <v>433.5</v>
      </c>
      <c r="AU209" s="32">
        <f>IFERROR('σ и σw, МПа'!U209*$BH$2,"-")</f>
        <v>425</v>
      </c>
      <c r="AV209" s="32">
        <f>IFERROR('σ и σw, МПа'!V209*$BH$2,"-")</f>
        <v>425</v>
      </c>
      <c r="AW209" s="32">
        <f>IFERROR('σ и σw, МПа'!W209*$BH$2,"-")</f>
        <v>416.5</v>
      </c>
      <c r="AX209" s="32">
        <f>IFERROR('σ и σw, МПа'!X209*$BH$2,"-")</f>
        <v>416.5</v>
      </c>
      <c r="AY209" s="32">
        <f>IFERROR('σ и σw, МПа'!Y209*$BH$2,"-")</f>
        <v>416.5</v>
      </c>
      <c r="AZ209" s="32">
        <f>IFERROR('σ и σw, МПа'!Z209*$BH$2,"-")</f>
        <v>408</v>
      </c>
      <c r="BA209" s="32">
        <f>IFERROR('σ и σw, МПа'!AA209*$BH$2,"-")</f>
        <v>391.84999999999997</v>
      </c>
      <c r="BB209" s="32" t="str">
        <f>IFERROR('σ и σw, МПа'!AB209*$BH$2,"-")</f>
        <v>-</v>
      </c>
      <c r="BC209" s="33" t="str">
        <f>IFERROR('σ и σw, МПа'!AC209*$BH$2,"-")</f>
        <v>-</v>
      </c>
    </row>
    <row r="210" spans="1:55" ht="25.5" x14ac:dyDescent="0.25">
      <c r="A210" s="10" t="str">
        <f>INDEX('Обработка исходного'!B:B,ROW($B$3)+4*(ROW($B210)-ROW($B$3)))</f>
        <v>Сталь легированная хромомолибденованадиевая</v>
      </c>
      <c r="B210" s="47" t="str">
        <f>INDEX('Обработка исходного'!D:D,ROW($B$3)+4*(ROW($B210)-ROW($B$3)))</f>
        <v>18Х2МФА</v>
      </c>
      <c r="C210" s="27" t="str">
        <f>'Rp0,2, МПа'!C210</f>
        <v>Листы, поковки толщиной от 160 до 400 мм, КП490**</v>
      </c>
      <c r="D210" s="31">
        <f>IFERROR('σ и σw, МПа'!D210*$BE$2,"-")</f>
        <v>245.38461538461539</v>
      </c>
      <c r="E210" s="32">
        <f>IFERROR('σ и σw, МПа'!E210*$BE$2,"-")</f>
        <v>237.69230769230768</v>
      </c>
      <c r="F210" s="32">
        <f>IFERROR('σ и σw, МПа'!F210*$BE$2,"-")</f>
        <v>233.84615384615384</v>
      </c>
      <c r="G210" s="32">
        <f>IFERROR('σ и σw, МПа'!G210*$BE$2,"-")</f>
        <v>230</v>
      </c>
      <c r="H210" s="32">
        <f>IFERROR('σ и σw, МПа'!H210*$BE$2,"-")</f>
        <v>226.53846153846152</v>
      </c>
      <c r="I210" s="32">
        <f>IFERROR('σ и σw, МПа'!I210*$BE$2,"-")</f>
        <v>218.84615384615384</v>
      </c>
      <c r="J210" s="32">
        <f>IFERROR('σ и σw, МПа'!J210*$BE$2,"-")</f>
        <v>215</v>
      </c>
      <c r="K210" s="32">
        <f>IFERROR('σ и σw, МПа'!K210*$BE$2,"-")</f>
        <v>211.15384615384616</v>
      </c>
      <c r="L210" s="32">
        <f>IFERROR('σ и σw, МПа'!L210*$BE$2,"-")</f>
        <v>207.69230769230768</v>
      </c>
      <c r="M210" s="32">
        <f>IFERROR('σ и σw, МПа'!M210*$BE$2,"-")</f>
        <v>203.84615384615384</v>
      </c>
      <c r="N210" s="32">
        <f>IFERROR('σ и σw, МПа'!N210*$BE$2,"-")</f>
        <v>200</v>
      </c>
      <c r="O210" s="32" t="str">
        <f>IFERROR('σ и σw, МПа'!O210*$BE$2,"-")</f>
        <v>-</v>
      </c>
      <c r="P210" s="33" t="str">
        <f>IFERROR('σ и σw, МПа'!P210*$BE$2,"-")</f>
        <v>-</v>
      </c>
      <c r="Q210" s="31">
        <f>IFERROR('σ и σw, МПа'!D210*$BF$2,"-")</f>
        <v>319</v>
      </c>
      <c r="R210" s="32">
        <f>IFERROR('σ и σw, МПа'!E210*$BF$2,"-")</f>
        <v>309</v>
      </c>
      <c r="S210" s="32">
        <f>IFERROR('σ и σw, МПа'!F210*$BF$2,"-")</f>
        <v>304</v>
      </c>
      <c r="T210" s="32">
        <f>IFERROR('σ и σw, МПа'!G210*$BF$2,"-")</f>
        <v>299</v>
      </c>
      <c r="U210" s="32">
        <f>IFERROR('σ и σw, МПа'!H210*$BF$2,"-")</f>
        <v>294.5</v>
      </c>
      <c r="V210" s="32">
        <f>IFERROR('σ и σw, МПа'!I210*$BF$2,"-")</f>
        <v>284.5</v>
      </c>
      <c r="W210" s="32">
        <f>IFERROR('σ и σw, МПа'!J210*$BF$2,"-")</f>
        <v>279.5</v>
      </c>
      <c r="X210" s="32">
        <f>IFERROR('σ и σw, МПа'!K210*$BF$2,"-")</f>
        <v>274.5</v>
      </c>
      <c r="Y210" s="32">
        <f>IFERROR('σ и σw, МПа'!L210*$BF$2,"-")</f>
        <v>270</v>
      </c>
      <c r="Z210" s="32">
        <f>IFERROR('σ и σw, МПа'!M210*$BF$2,"-")</f>
        <v>265</v>
      </c>
      <c r="AA210" s="32">
        <f>IFERROR('σ и σw, МПа'!N210*$BF$2,"-")</f>
        <v>260</v>
      </c>
      <c r="AB210" s="32" t="str">
        <f>IFERROR('σ и σw, МПа'!O210*$BF$2,"-")</f>
        <v>-</v>
      </c>
      <c r="AC210" s="33" t="str">
        <f>IFERROR('σ и σw, МПа'!P210*$BF$2,"-")</f>
        <v>-</v>
      </c>
      <c r="AD210" s="31">
        <f>IFERROR('σ и σw, МПа'!Q210*$BG$2,"-")</f>
        <v>344.5</v>
      </c>
      <c r="AE210" s="32">
        <f>IFERROR('σ и σw, МПа'!R210*$BG$2,"-")</f>
        <v>338</v>
      </c>
      <c r="AF210" s="32">
        <f>IFERROR('σ и σw, МПа'!S210*$BG$2,"-")</f>
        <v>338</v>
      </c>
      <c r="AG210" s="32">
        <f>IFERROR('σ и σw, МПа'!T210*$BG$2,"-")</f>
        <v>331.5</v>
      </c>
      <c r="AH210" s="32">
        <f>IFERROR('σ и σw, МПа'!U210*$BG$2,"-")</f>
        <v>325</v>
      </c>
      <c r="AI210" s="32">
        <f>IFERROR('σ и σw, МПа'!V210*$BG$2,"-")</f>
        <v>325</v>
      </c>
      <c r="AJ210" s="32">
        <f>IFERROR('σ и σw, МПа'!W210*$BG$2,"-")</f>
        <v>318.5</v>
      </c>
      <c r="AK210" s="32">
        <f>IFERROR('σ и σw, МПа'!X210*$BG$2,"-")</f>
        <v>318.5</v>
      </c>
      <c r="AL210" s="32">
        <f>IFERROR('σ и σw, МПа'!Y210*$BG$2,"-")</f>
        <v>318.5</v>
      </c>
      <c r="AM210" s="32">
        <f>IFERROR('σ и σw, МПа'!Z210*$BG$2,"-")</f>
        <v>312.65000000000003</v>
      </c>
      <c r="AN210" s="32">
        <f>IFERROR('σ и σw, МПа'!AA210*$BG$2,"-")</f>
        <v>299.65000000000003</v>
      </c>
      <c r="AO210" s="32" t="str">
        <f>IFERROR('σ и σw, МПа'!AB210*$BG$2,"-")</f>
        <v>-</v>
      </c>
      <c r="AP210" s="33" t="str">
        <f>IFERROR('σ и σw, МПа'!AC210*$BG$2,"-")</f>
        <v>-</v>
      </c>
      <c r="AQ210" s="31">
        <f>IFERROR('σ и σw, МПа'!Q210*$BH$2,"-")</f>
        <v>450.5</v>
      </c>
      <c r="AR210" s="32">
        <f>IFERROR('σ и σw, МПа'!R210*$BH$2,"-")</f>
        <v>442</v>
      </c>
      <c r="AS210" s="32">
        <f>IFERROR('σ и σw, МПа'!S210*$BH$2,"-")</f>
        <v>442</v>
      </c>
      <c r="AT210" s="32">
        <f>IFERROR('σ и σw, МПа'!T210*$BH$2,"-")</f>
        <v>433.5</v>
      </c>
      <c r="AU210" s="32">
        <f>IFERROR('σ и σw, МПа'!U210*$BH$2,"-")</f>
        <v>425</v>
      </c>
      <c r="AV210" s="32">
        <f>IFERROR('σ и σw, МПа'!V210*$BH$2,"-")</f>
        <v>425</v>
      </c>
      <c r="AW210" s="32">
        <f>IFERROR('σ и σw, МПа'!W210*$BH$2,"-")</f>
        <v>416.5</v>
      </c>
      <c r="AX210" s="32">
        <f>IFERROR('σ и σw, МПа'!X210*$BH$2,"-")</f>
        <v>416.5</v>
      </c>
      <c r="AY210" s="32">
        <f>IFERROR('σ и σw, МПа'!Y210*$BH$2,"-")</f>
        <v>416.5</v>
      </c>
      <c r="AZ210" s="32">
        <f>IFERROR('σ и σw, МПа'!Z210*$BH$2,"-")</f>
        <v>408.84999999999997</v>
      </c>
      <c r="BA210" s="32">
        <f>IFERROR('σ и σw, МПа'!AA210*$BH$2,"-")</f>
        <v>391.84999999999997</v>
      </c>
      <c r="BB210" s="32" t="str">
        <f>IFERROR('σ и σw, МПа'!AB210*$BH$2,"-")</f>
        <v>-</v>
      </c>
      <c r="BC210" s="33" t="str">
        <f>IFERROR('σ и σw, МПа'!AC210*$BH$2,"-")</f>
        <v>-</v>
      </c>
    </row>
    <row r="211" spans="1:55" ht="25.5" x14ac:dyDescent="0.25">
      <c r="A211" s="10" t="str">
        <f>INDEX('Обработка исходного'!B:B,ROW($B$3)+4*(ROW($B211)-ROW($B$3)))</f>
        <v>Сталь легированная хромомолибденованадиевая</v>
      </c>
      <c r="B211" s="47" t="str">
        <f>INDEX('Обработка исходного'!D:D,ROW($B$3)+4*(ROW($B211)-ROW($B$3)))</f>
        <v>15Х2МФА</v>
      </c>
      <c r="C211" s="27" t="str">
        <f>'Rp0,2, МПа'!C211</f>
        <v>Листы, поковки толщиной от 400 до 650 мм, КП295**</v>
      </c>
      <c r="D211" s="31">
        <f>IFERROR('σ и σw, МПа'!D211*$BE$2,"-")</f>
        <v>169.61538461538461</v>
      </c>
      <c r="E211" s="32">
        <f>IFERROR('σ и σw, МПа'!E211*$BE$2,"-")</f>
        <v>166.15384615384616</v>
      </c>
      <c r="F211" s="32">
        <f>IFERROR('σ и σw, МПа'!F211*$BE$2,"-")</f>
        <v>162.30769230769229</v>
      </c>
      <c r="G211" s="32">
        <f>IFERROR('σ и σw, МПа'!G211*$BE$2,"-")</f>
        <v>158.46153846153845</v>
      </c>
      <c r="H211" s="32">
        <f>IFERROR('σ и σw, МПа'!H211*$BE$2,"-")</f>
        <v>154.61538461538461</v>
      </c>
      <c r="I211" s="32">
        <f>IFERROR('σ и σw, МПа'!I211*$BE$2,"-")</f>
        <v>150.76923076923077</v>
      </c>
      <c r="J211" s="32">
        <f>IFERROR('σ и σw, МПа'!J211*$BE$2,"-")</f>
        <v>150.76923076923077</v>
      </c>
      <c r="K211" s="32">
        <f>IFERROR('σ и σw, МПа'!K211*$BE$2,"-")</f>
        <v>150.76923076923077</v>
      </c>
      <c r="L211" s="32">
        <f>IFERROR('σ и σw, МПа'!L211*$BE$2,"-")</f>
        <v>143.46153846153845</v>
      </c>
      <c r="M211" s="32">
        <f>IFERROR('σ и σw, МПа'!M211*$BE$2,"-")</f>
        <v>135.76923076923077</v>
      </c>
      <c r="N211" s="32">
        <f>IFERROR('σ и σw, МПа'!N211*$BE$2,"-")</f>
        <v>128.07692307692307</v>
      </c>
      <c r="O211" s="32" t="str">
        <f>IFERROR('σ и σw, МПа'!O211*$BE$2,"-")</f>
        <v>-</v>
      </c>
      <c r="P211" s="33" t="str">
        <f>IFERROR('σ и σw, МПа'!P211*$BE$2,"-")</f>
        <v>-</v>
      </c>
      <c r="Q211" s="31">
        <f>IFERROR('σ и σw, МПа'!D211*$BF$2,"-")</f>
        <v>220.5</v>
      </c>
      <c r="R211" s="32">
        <f>IFERROR('σ и σw, МПа'!E211*$BF$2,"-")</f>
        <v>216.00000000000003</v>
      </c>
      <c r="S211" s="32">
        <f>IFERROR('σ и σw, МПа'!F211*$BF$2,"-")</f>
        <v>211</v>
      </c>
      <c r="T211" s="32">
        <f>IFERROR('σ и σw, МПа'!G211*$BF$2,"-")</f>
        <v>206</v>
      </c>
      <c r="U211" s="32">
        <f>IFERROR('σ и σw, МПа'!H211*$BF$2,"-")</f>
        <v>201</v>
      </c>
      <c r="V211" s="32">
        <f>IFERROR('σ и σw, МПа'!I211*$BF$2,"-")</f>
        <v>196</v>
      </c>
      <c r="W211" s="32">
        <f>IFERROR('σ и σw, МПа'!J211*$BF$2,"-")</f>
        <v>196</v>
      </c>
      <c r="X211" s="32">
        <f>IFERROR('σ и σw, МПа'!K211*$BF$2,"-")</f>
        <v>196</v>
      </c>
      <c r="Y211" s="32">
        <f>IFERROR('σ и σw, МПа'!L211*$BF$2,"-")</f>
        <v>186.5</v>
      </c>
      <c r="Z211" s="32">
        <f>IFERROR('σ и σw, МПа'!M211*$BF$2,"-")</f>
        <v>176.5</v>
      </c>
      <c r="AA211" s="32">
        <f>IFERROR('σ и σw, МПа'!N211*$BF$2,"-")</f>
        <v>166.5</v>
      </c>
      <c r="AB211" s="32" t="str">
        <f>IFERROR('σ и σw, МПа'!O211*$BF$2,"-")</f>
        <v>-</v>
      </c>
      <c r="AC211" s="33" t="str">
        <f>IFERROR('σ и σw, МПа'!P211*$BF$2,"-")</f>
        <v>-</v>
      </c>
      <c r="AD211" s="31">
        <f>IFERROR('σ и σw, МПа'!Q211*$BG$2,"-")</f>
        <v>254.8</v>
      </c>
      <c r="AE211" s="32">
        <f>IFERROR('σ и σw, МПа'!R211*$BG$2,"-")</f>
        <v>248.95000000000002</v>
      </c>
      <c r="AF211" s="32">
        <f>IFERROR('σ и σw, МПа'!S211*$BG$2,"-")</f>
        <v>235.95000000000002</v>
      </c>
      <c r="AG211" s="32">
        <f>IFERROR('σ и σw, МПа'!T211*$BG$2,"-")</f>
        <v>229.45000000000002</v>
      </c>
      <c r="AH211" s="32">
        <f>IFERROR('σ и σw, МПа'!U211*$BG$2,"-")</f>
        <v>217.1</v>
      </c>
      <c r="AI211" s="32">
        <f>IFERROR('σ и σw, МПа'!V211*$BG$2,"-")</f>
        <v>210.6</v>
      </c>
      <c r="AJ211" s="32">
        <f>IFERROR('σ и σw, МПа'!W211*$BG$2,"-")</f>
        <v>197.6</v>
      </c>
      <c r="AK211" s="32">
        <f>IFERROR('σ и σw, МПа'!X211*$BG$2,"-")</f>
        <v>191.75</v>
      </c>
      <c r="AL211" s="32">
        <f>IFERROR('σ и σw, МПа'!Y211*$BG$2,"-")</f>
        <v>184.6</v>
      </c>
      <c r="AM211" s="32">
        <f>IFERROR('σ и σw, МПа'!Z211*$BG$2,"-")</f>
        <v>172.25</v>
      </c>
      <c r="AN211" s="32">
        <f>IFERROR('σ и σw, МПа'!AA211*$BG$2,"-")</f>
        <v>165.75</v>
      </c>
      <c r="AO211" s="32" t="str">
        <f>IFERROR('σ и σw, МПа'!AB211*$BG$2,"-")</f>
        <v>-</v>
      </c>
      <c r="AP211" s="33" t="str">
        <f>IFERROR('σ и σw, МПа'!AC211*$BG$2,"-")</f>
        <v>-</v>
      </c>
      <c r="AQ211" s="31">
        <f>IFERROR('σ и σw, МПа'!Q211*$BH$2,"-")</f>
        <v>333.2</v>
      </c>
      <c r="AR211" s="32">
        <f>IFERROR('σ и σw, МПа'!R211*$BH$2,"-")</f>
        <v>325.55</v>
      </c>
      <c r="AS211" s="32">
        <f>IFERROR('σ и σw, МПа'!S211*$BH$2,"-")</f>
        <v>308.55</v>
      </c>
      <c r="AT211" s="32">
        <f>IFERROR('σ и σw, МПа'!T211*$BH$2,"-")</f>
        <v>300.05</v>
      </c>
      <c r="AU211" s="32">
        <f>IFERROR('σ и σw, МПа'!U211*$BH$2,"-")</f>
        <v>283.89999999999998</v>
      </c>
      <c r="AV211" s="32">
        <f>IFERROR('σ и σw, МПа'!V211*$BH$2,"-")</f>
        <v>275.39999999999998</v>
      </c>
      <c r="AW211" s="32">
        <f>IFERROR('σ и σw, МПа'!W211*$BH$2,"-")</f>
        <v>258.39999999999998</v>
      </c>
      <c r="AX211" s="32">
        <f>IFERROR('σ и σw, МПа'!X211*$BH$2,"-")</f>
        <v>250.75</v>
      </c>
      <c r="AY211" s="32">
        <f>IFERROR('σ и σw, МПа'!Y211*$BH$2,"-")</f>
        <v>241.4</v>
      </c>
      <c r="AZ211" s="32">
        <f>IFERROR('σ и σw, МПа'!Z211*$BH$2,"-")</f>
        <v>225.25</v>
      </c>
      <c r="BA211" s="32">
        <f>IFERROR('σ и σw, МПа'!AA211*$BH$2,"-")</f>
        <v>216.75</v>
      </c>
      <c r="BB211" s="32" t="str">
        <f>IFERROR('σ и σw, МПа'!AB211*$BH$2,"-")</f>
        <v>-</v>
      </c>
      <c r="BC211" s="33" t="str">
        <f>IFERROR('σ и σw, МПа'!AC211*$BH$2,"-")</f>
        <v>-</v>
      </c>
    </row>
    <row r="212" spans="1:55" ht="25.5" x14ac:dyDescent="0.25">
      <c r="A212" s="10" t="str">
        <f>INDEX('Обработка исходного'!B:B,ROW($B$3)+4*(ROW($B212)-ROW($B$3)))</f>
        <v>Сталь легированная хромомолибденованадиевая</v>
      </c>
      <c r="B212" s="47" t="str">
        <f>INDEX('Обработка исходного'!D:D,ROW($B$3)+4*(ROW($B212)-ROW($B$3)))</f>
        <v>15Х2МФА</v>
      </c>
      <c r="C212" s="27" t="str">
        <f>'Rp0,2, МПа'!C212</f>
        <v>Листы, поковки толщиной от 161 до 400 мм, КП395**</v>
      </c>
      <c r="D212" s="31">
        <f>IFERROR('σ и σw, МПа'!D212*$BE$2,"-")</f>
        <v>207.69230769230768</v>
      </c>
      <c r="E212" s="32">
        <f>IFERROR('σ и σw, МПа'!E212*$BE$2,"-")</f>
        <v>203.84615384615384</v>
      </c>
      <c r="F212" s="32">
        <f>IFERROR('σ и σw, МПа'!F212*$BE$2,"-")</f>
        <v>200</v>
      </c>
      <c r="G212" s="32">
        <f>IFERROR('σ и σw, МПа'!G212*$BE$2,"-")</f>
        <v>192.30769230769229</v>
      </c>
      <c r="H212" s="32">
        <f>IFERROR('σ и σw, МПа'!H212*$BE$2,"-")</f>
        <v>188.84615384615384</v>
      </c>
      <c r="I212" s="32">
        <f>IFERROR('σ и σw, МПа'!I212*$BE$2,"-")</f>
        <v>185</v>
      </c>
      <c r="J212" s="32">
        <f>IFERROR('σ и σw, МПа'!J212*$BE$2,"-")</f>
        <v>181.15384615384616</v>
      </c>
      <c r="K212" s="32">
        <f>IFERROR('σ и σw, МПа'!K212*$BE$2,"-")</f>
        <v>177.30769230769229</v>
      </c>
      <c r="L212" s="32">
        <f>IFERROR('σ и σw, МПа'!L212*$BE$2,"-")</f>
        <v>177.30769230769229</v>
      </c>
      <c r="M212" s="32">
        <f>IFERROR('σ и σw, МПа'!M212*$BE$2,"-")</f>
        <v>166.15384615384616</v>
      </c>
      <c r="N212" s="32">
        <f>IFERROR('σ и σw, МПа'!N212*$BE$2,"-")</f>
        <v>158.46153846153845</v>
      </c>
      <c r="O212" s="32" t="str">
        <f>IFERROR('σ и σw, МПа'!O212*$BE$2,"-")</f>
        <v>-</v>
      </c>
      <c r="P212" s="33" t="str">
        <f>IFERROR('σ и σw, МПа'!P212*$BE$2,"-")</f>
        <v>-</v>
      </c>
      <c r="Q212" s="31">
        <f>IFERROR('σ и σw, МПа'!D212*$BF$2,"-")</f>
        <v>270</v>
      </c>
      <c r="R212" s="32">
        <f>IFERROR('σ и σw, МПа'!E212*$BF$2,"-")</f>
        <v>265</v>
      </c>
      <c r="S212" s="32">
        <f>IFERROR('σ и σw, МПа'!F212*$BF$2,"-")</f>
        <v>260</v>
      </c>
      <c r="T212" s="32">
        <f>IFERROR('σ и σw, МПа'!G212*$BF$2,"-")</f>
        <v>250</v>
      </c>
      <c r="U212" s="32">
        <f>IFERROR('σ и σw, МПа'!H212*$BF$2,"-")</f>
        <v>245.5</v>
      </c>
      <c r="V212" s="32">
        <f>IFERROR('σ и σw, МПа'!I212*$BF$2,"-")</f>
        <v>240.5</v>
      </c>
      <c r="W212" s="32">
        <f>IFERROR('σ и σw, МПа'!J212*$BF$2,"-")</f>
        <v>235.50000000000003</v>
      </c>
      <c r="X212" s="32">
        <f>IFERROR('σ и σw, МПа'!K212*$BF$2,"-")</f>
        <v>230.5</v>
      </c>
      <c r="Y212" s="32">
        <f>IFERROR('σ и σw, МПа'!L212*$BF$2,"-")</f>
        <v>230.5</v>
      </c>
      <c r="Z212" s="32">
        <f>IFERROR('σ и σw, МПа'!M212*$BF$2,"-")</f>
        <v>216.00000000000003</v>
      </c>
      <c r="AA212" s="32">
        <f>IFERROR('σ и σw, МПа'!N212*$BF$2,"-")</f>
        <v>206</v>
      </c>
      <c r="AB212" s="32" t="str">
        <f>IFERROR('σ и σw, МПа'!O212*$BF$2,"-")</f>
        <v>-</v>
      </c>
      <c r="AC212" s="33" t="str">
        <f>IFERROR('σ и σw, МПа'!P212*$BF$2,"-")</f>
        <v>-</v>
      </c>
      <c r="AD212" s="31">
        <f>IFERROR('σ и σw, МПа'!Q212*$BG$2,"-")</f>
        <v>280.8</v>
      </c>
      <c r="AE212" s="32">
        <f>IFERROR('σ и σw, МПа'!R212*$BG$2,"-")</f>
        <v>274.3</v>
      </c>
      <c r="AF212" s="32">
        <f>IFERROR('σ и σw, МПа'!S212*$BG$2,"-")</f>
        <v>274.3</v>
      </c>
      <c r="AG212" s="32">
        <f>IFERROR('σ и σw, МПа'!T212*$BG$2,"-")</f>
        <v>274.3</v>
      </c>
      <c r="AH212" s="32">
        <f>IFERROR('σ и σw, МПа'!U212*$BG$2,"-")</f>
        <v>267.8</v>
      </c>
      <c r="AI212" s="32">
        <f>IFERROR('σ и σw, МПа'!V212*$BG$2,"-")</f>
        <v>261.3</v>
      </c>
      <c r="AJ212" s="32">
        <f>IFERROR('σ и σw, МПа'!W212*$BG$2,"-")</f>
        <v>261.3</v>
      </c>
      <c r="AK212" s="32">
        <f>IFERROR('σ и σw, МПа'!X212*$BG$2,"-")</f>
        <v>256.75</v>
      </c>
      <c r="AL212" s="32">
        <f>IFERROR('σ и σw, МПа'!Y212*$BG$2,"-")</f>
        <v>256.75</v>
      </c>
      <c r="AM212" s="32">
        <f>IFERROR('σ и σw, МПа'!Z212*$BG$2,"-")</f>
        <v>256.75</v>
      </c>
      <c r="AN212" s="32">
        <f>IFERROR('σ и σw, МПа'!AA212*$BG$2,"-")</f>
        <v>235.95000000000002</v>
      </c>
      <c r="AO212" s="32" t="str">
        <f>IFERROR('σ и σw, МПа'!AB212*$BG$2,"-")</f>
        <v>-</v>
      </c>
      <c r="AP212" s="33" t="str">
        <f>IFERROR('σ и σw, МПа'!AC212*$BG$2,"-")</f>
        <v>-</v>
      </c>
      <c r="AQ212" s="31">
        <f>IFERROR('σ и σw, МПа'!Q212*$BH$2,"-")</f>
        <v>367.2</v>
      </c>
      <c r="AR212" s="32">
        <f>IFERROR('σ и σw, МПа'!R212*$BH$2,"-")</f>
        <v>358.7</v>
      </c>
      <c r="AS212" s="32">
        <f>IFERROR('σ и σw, МПа'!S212*$BH$2,"-")</f>
        <v>358.7</v>
      </c>
      <c r="AT212" s="32">
        <f>IFERROR('σ и σw, МПа'!T212*$BH$2,"-")</f>
        <v>358.7</v>
      </c>
      <c r="AU212" s="32">
        <f>IFERROR('σ и σw, МПа'!U212*$BH$2,"-")</f>
        <v>350.2</v>
      </c>
      <c r="AV212" s="32">
        <f>IFERROR('σ и σw, МПа'!V212*$BH$2,"-")</f>
        <v>341.7</v>
      </c>
      <c r="AW212" s="32">
        <f>IFERROR('σ и σw, МПа'!W212*$BH$2,"-")</f>
        <v>341.7</v>
      </c>
      <c r="AX212" s="32">
        <f>IFERROR('σ и σw, МПа'!X212*$BH$2,"-")</f>
        <v>335.75</v>
      </c>
      <c r="AY212" s="32">
        <f>IFERROR('σ и σw, МПа'!Y212*$BH$2,"-")</f>
        <v>335.75</v>
      </c>
      <c r="AZ212" s="32">
        <f>IFERROR('σ и σw, МПа'!Z212*$BH$2,"-")</f>
        <v>335.75</v>
      </c>
      <c r="BA212" s="32">
        <f>IFERROR('σ и σw, МПа'!AA212*$BH$2,"-")</f>
        <v>308.55</v>
      </c>
      <c r="BB212" s="32" t="str">
        <f>IFERROR('σ и σw, МПа'!AB212*$BH$2,"-")</f>
        <v>-</v>
      </c>
      <c r="BC212" s="33" t="str">
        <f>IFERROR('σ и σw, МПа'!AC212*$BH$2,"-")</f>
        <v>-</v>
      </c>
    </row>
    <row r="213" spans="1:55" ht="25.5" x14ac:dyDescent="0.25">
      <c r="A213" s="10" t="str">
        <f>INDEX('Обработка исходного'!B:B,ROW($B$3)+4*(ROW($B213)-ROW($B$3)))</f>
        <v>Сталь легированная хромомолибденованадиевая</v>
      </c>
      <c r="B213" s="47" t="str">
        <f>INDEX('Обработка исходного'!D:D,ROW($B$3)+4*(ROW($B213)-ROW($B$3)))</f>
        <v>15Х2МФА-А</v>
      </c>
      <c r="C213" s="27" t="str">
        <f>'Rp0,2, МПа'!C213</f>
        <v>Листы, поковки толщиной от 400 до 650 мм, КП295**</v>
      </c>
      <c r="D213" s="31">
        <f>IFERROR('σ и σw, МПа'!D213*$BE$2,"-")</f>
        <v>169.61538461538461</v>
      </c>
      <c r="E213" s="32">
        <f>IFERROR('σ и σw, МПа'!E213*$BE$2,"-")</f>
        <v>166.15384615384616</v>
      </c>
      <c r="F213" s="32">
        <f>IFERROR('σ и σw, МПа'!F213*$BE$2,"-")</f>
        <v>162.30769230769229</v>
      </c>
      <c r="G213" s="32">
        <f>IFERROR('σ и σw, МПа'!G213*$BE$2,"-")</f>
        <v>158.46153846153845</v>
      </c>
      <c r="H213" s="32">
        <f>IFERROR('σ и σw, МПа'!H213*$BE$2,"-")</f>
        <v>154.61538461538461</v>
      </c>
      <c r="I213" s="32">
        <f>IFERROR('σ и σw, МПа'!I213*$BE$2,"-")</f>
        <v>150.76923076923077</v>
      </c>
      <c r="J213" s="32">
        <f>IFERROR('σ и σw, МПа'!J213*$BE$2,"-")</f>
        <v>150.76923076923077</v>
      </c>
      <c r="K213" s="32">
        <f>IFERROR('σ и σw, МПа'!K213*$BE$2,"-")</f>
        <v>150.76923076923077</v>
      </c>
      <c r="L213" s="32">
        <f>IFERROR('σ и σw, МПа'!L213*$BE$2,"-")</f>
        <v>143.46153846153845</v>
      </c>
      <c r="M213" s="32">
        <f>IFERROR('σ и σw, МПа'!M213*$BE$2,"-")</f>
        <v>135.76923076923077</v>
      </c>
      <c r="N213" s="32">
        <f>IFERROR('σ и σw, МПа'!N213*$BE$2,"-")</f>
        <v>128.07692307692307</v>
      </c>
      <c r="O213" s="32" t="str">
        <f>IFERROR('σ и σw, МПа'!O213*$BE$2,"-")</f>
        <v>-</v>
      </c>
      <c r="P213" s="33" t="str">
        <f>IFERROR('σ и σw, МПа'!P213*$BE$2,"-")</f>
        <v>-</v>
      </c>
      <c r="Q213" s="31">
        <f>IFERROR('σ и σw, МПа'!D213*$BF$2,"-")</f>
        <v>220.5</v>
      </c>
      <c r="R213" s="32">
        <f>IFERROR('σ и σw, МПа'!E213*$BF$2,"-")</f>
        <v>216.00000000000003</v>
      </c>
      <c r="S213" s="32">
        <f>IFERROR('σ и σw, МПа'!F213*$BF$2,"-")</f>
        <v>211</v>
      </c>
      <c r="T213" s="32">
        <f>IFERROR('σ и σw, МПа'!G213*$BF$2,"-")</f>
        <v>206</v>
      </c>
      <c r="U213" s="32">
        <f>IFERROR('σ и σw, МПа'!H213*$BF$2,"-")</f>
        <v>201</v>
      </c>
      <c r="V213" s="32">
        <f>IFERROR('σ и σw, МПа'!I213*$BF$2,"-")</f>
        <v>196</v>
      </c>
      <c r="W213" s="32">
        <f>IFERROR('σ и σw, МПа'!J213*$BF$2,"-")</f>
        <v>196</v>
      </c>
      <c r="X213" s="32">
        <f>IFERROR('σ и σw, МПа'!K213*$BF$2,"-")</f>
        <v>196</v>
      </c>
      <c r="Y213" s="32">
        <f>IFERROR('σ и σw, МПа'!L213*$BF$2,"-")</f>
        <v>186.5</v>
      </c>
      <c r="Z213" s="32">
        <f>IFERROR('σ и σw, МПа'!M213*$BF$2,"-")</f>
        <v>176.5</v>
      </c>
      <c r="AA213" s="32">
        <f>IFERROR('σ и σw, МПа'!N213*$BF$2,"-")</f>
        <v>166.5</v>
      </c>
      <c r="AB213" s="32" t="str">
        <f>IFERROR('σ и σw, МПа'!O213*$BF$2,"-")</f>
        <v>-</v>
      </c>
      <c r="AC213" s="33" t="str">
        <f>IFERROR('σ и σw, МПа'!P213*$BF$2,"-")</f>
        <v>-</v>
      </c>
      <c r="AD213" s="31">
        <f>IFERROR('σ и σw, МПа'!Q213*$BG$2,"-")</f>
        <v>254.8</v>
      </c>
      <c r="AE213" s="32">
        <f>IFERROR('σ и σw, МПа'!R213*$BG$2,"-")</f>
        <v>248.95000000000002</v>
      </c>
      <c r="AF213" s="32">
        <f>IFERROR('σ и σw, МПа'!S213*$BG$2,"-")</f>
        <v>235.95000000000002</v>
      </c>
      <c r="AG213" s="32">
        <f>IFERROR('σ и σw, МПа'!T213*$BG$2,"-")</f>
        <v>229.45000000000002</v>
      </c>
      <c r="AH213" s="32">
        <f>IFERROR('σ и σw, МПа'!U213*$BG$2,"-")</f>
        <v>217.1</v>
      </c>
      <c r="AI213" s="32">
        <f>IFERROR('σ и σw, МПа'!V213*$BG$2,"-")</f>
        <v>210.6</v>
      </c>
      <c r="AJ213" s="32">
        <f>IFERROR('σ и σw, МПа'!W213*$BG$2,"-")</f>
        <v>197.6</v>
      </c>
      <c r="AK213" s="32">
        <f>IFERROR('σ и σw, МПа'!X213*$BG$2,"-")</f>
        <v>191.75</v>
      </c>
      <c r="AL213" s="32">
        <f>IFERROR('σ и σw, МПа'!Y213*$BG$2,"-")</f>
        <v>184.6</v>
      </c>
      <c r="AM213" s="32">
        <f>IFERROR('σ и σw, МПа'!Z213*$BG$2,"-")</f>
        <v>172.25</v>
      </c>
      <c r="AN213" s="32">
        <f>IFERROR('σ и σw, МПа'!AA213*$BG$2,"-")</f>
        <v>165.75</v>
      </c>
      <c r="AO213" s="32" t="str">
        <f>IFERROR('σ и σw, МПа'!AB213*$BG$2,"-")</f>
        <v>-</v>
      </c>
      <c r="AP213" s="33" t="str">
        <f>IFERROR('σ и σw, МПа'!AC213*$BG$2,"-")</f>
        <v>-</v>
      </c>
      <c r="AQ213" s="31">
        <f>IFERROR('σ и σw, МПа'!Q213*$BH$2,"-")</f>
        <v>333.2</v>
      </c>
      <c r="AR213" s="32">
        <f>IFERROR('σ и σw, МПа'!R213*$BH$2,"-")</f>
        <v>325.55</v>
      </c>
      <c r="AS213" s="32">
        <f>IFERROR('σ и σw, МПа'!S213*$BH$2,"-")</f>
        <v>308.55</v>
      </c>
      <c r="AT213" s="32">
        <f>IFERROR('σ и σw, МПа'!T213*$BH$2,"-")</f>
        <v>300.05</v>
      </c>
      <c r="AU213" s="32">
        <f>IFERROR('σ и σw, МПа'!U213*$BH$2,"-")</f>
        <v>283.89999999999998</v>
      </c>
      <c r="AV213" s="32">
        <f>IFERROR('σ и σw, МПа'!V213*$BH$2,"-")</f>
        <v>275.39999999999998</v>
      </c>
      <c r="AW213" s="32">
        <f>IFERROR('σ и σw, МПа'!W213*$BH$2,"-")</f>
        <v>258.39999999999998</v>
      </c>
      <c r="AX213" s="32">
        <f>IFERROR('σ и σw, МПа'!X213*$BH$2,"-")</f>
        <v>250.75</v>
      </c>
      <c r="AY213" s="32">
        <f>IFERROR('σ и σw, МПа'!Y213*$BH$2,"-")</f>
        <v>241.4</v>
      </c>
      <c r="AZ213" s="32">
        <f>IFERROR('σ и σw, МПа'!Z213*$BH$2,"-")</f>
        <v>225.25</v>
      </c>
      <c r="BA213" s="32">
        <f>IFERROR('σ и σw, МПа'!AA213*$BH$2,"-")</f>
        <v>216.75</v>
      </c>
      <c r="BB213" s="32" t="str">
        <f>IFERROR('σ и σw, МПа'!AB213*$BH$2,"-")</f>
        <v>-</v>
      </c>
      <c r="BC213" s="33" t="str">
        <f>IFERROR('σ и σw, МПа'!AC213*$BH$2,"-")</f>
        <v>-</v>
      </c>
    </row>
    <row r="214" spans="1:55" ht="25.5" x14ac:dyDescent="0.25">
      <c r="A214" s="10" t="str">
        <f>INDEX('Обработка исходного'!B:B,ROW($B$3)+4*(ROW($B214)-ROW($B$3)))</f>
        <v>Сталь легированная хромомолибденованадиевая</v>
      </c>
      <c r="B214" s="47" t="str">
        <f>INDEX('Обработка исходного'!D:D,ROW($B$3)+4*(ROW($B214)-ROW($B$3)))</f>
        <v>15Х2МФА-А</v>
      </c>
      <c r="C214" s="27" t="str">
        <f>'Rp0,2, МПа'!C214</f>
        <v>Листы, поковки толщиной от 161 до 400 мм, КП395**</v>
      </c>
      <c r="D214" s="31">
        <f>IFERROR('σ и σw, МПа'!D214*$BE$2,"-")</f>
        <v>207.69230769230768</v>
      </c>
      <c r="E214" s="32">
        <f>IFERROR('σ и σw, МПа'!E214*$BE$2,"-")</f>
        <v>203.84615384615384</v>
      </c>
      <c r="F214" s="32">
        <f>IFERROR('σ и σw, МПа'!F214*$BE$2,"-")</f>
        <v>200</v>
      </c>
      <c r="G214" s="32">
        <f>IFERROR('σ и σw, МПа'!G214*$BE$2,"-")</f>
        <v>192.30769230769229</v>
      </c>
      <c r="H214" s="32">
        <f>IFERROR('σ и σw, МПа'!H214*$BE$2,"-")</f>
        <v>188.84615384615384</v>
      </c>
      <c r="I214" s="32">
        <f>IFERROR('σ и σw, МПа'!I214*$BE$2,"-")</f>
        <v>185</v>
      </c>
      <c r="J214" s="32">
        <f>IFERROR('σ и σw, МПа'!J214*$BE$2,"-")</f>
        <v>181.15384615384616</v>
      </c>
      <c r="K214" s="32">
        <f>IFERROR('σ и σw, МПа'!K214*$BE$2,"-")</f>
        <v>177.30769230769229</v>
      </c>
      <c r="L214" s="32">
        <f>IFERROR('σ и σw, МПа'!L214*$BE$2,"-")</f>
        <v>177.30769230769229</v>
      </c>
      <c r="M214" s="32">
        <f>IFERROR('σ и σw, МПа'!M214*$BE$2,"-")</f>
        <v>166.15384615384616</v>
      </c>
      <c r="N214" s="32">
        <f>IFERROR('σ и σw, МПа'!N214*$BE$2,"-")</f>
        <v>158.46153846153845</v>
      </c>
      <c r="O214" s="32" t="str">
        <f>IFERROR('σ и σw, МПа'!O214*$BE$2,"-")</f>
        <v>-</v>
      </c>
      <c r="P214" s="33" t="str">
        <f>IFERROR('σ и σw, МПа'!P214*$BE$2,"-")</f>
        <v>-</v>
      </c>
      <c r="Q214" s="31">
        <f>IFERROR('σ и σw, МПа'!D214*$BF$2,"-")</f>
        <v>270</v>
      </c>
      <c r="R214" s="32">
        <f>IFERROR('σ и σw, МПа'!E214*$BF$2,"-")</f>
        <v>265</v>
      </c>
      <c r="S214" s="32">
        <f>IFERROR('σ и σw, МПа'!F214*$BF$2,"-")</f>
        <v>260</v>
      </c>
      <c r="T214" s="32">
        <f>IFERROR('σ и σw, МПа'!G214*$BF$2,"-")</f>
        <v>250</v>
      </c>
      <c r="U214" s="32">
        <f>IFERROR('σ и σw, МПа'!H214*$BF$2,"-")</f>
        <v>245.5</v>
      </c>
      <c r="V214" s="32">
        <f>IFERROR('σ и σw, МПа'!I214*$BF$2,"-")</f>
        <v>240.5</v>
      </c>
      <c r="W214" s="32">
        <f>IFERROR('σ и σw, МПа'!J214*$BF$2,"-")</f>
        <v>235.50000000000003</v>
      </c>
      <c r="X214" s="32">
        <f>IFERROR('σ и σw, МПа'!K214*$BF$2,"-")</f>
        <v>230.5</v>
      </c>
      <c r="Y214" s="32">
        <f>IFERROR('σ и σw, МПа'!L214*$BF$2,"-")</f>
        <v>230.5</v>
      </c>
      <c r="Z214" s="32">
        <f>IFERROR('σ и σw, МПа'!M214*$BF$2,"-")</f>
        <v>216.00000000000003</v>
      </c>
      <c r="AA214" s="32">
        <f>IFERROR('σ и σw, МПа'!N214*$BF$2,"-")</f>
        <v>206</v>
      </c>
      <c r="AB214" s="32" t="str">
        <f>IFERROR('σ и σw, МПа'!O214*$BF$2,"-")</f>
        <v>-</v>
      </c>
      <c r="AC214" s="33" t="str">
        <f>IFERROR('σ и σw, МПа'!P214*$BF$2,"-")</f>
        <v>-</v>
      </c>
      <c r="AD214" s="31">
        <f>IFERROR('σ и σw, МПа'!Q214*$BG$2,"-")</f>
        <v>280.8</v>
      </c>
      <c r="AE214" s="32">
        <f>IFERROR('σ и σw, МПа'!R214*$BG$2,"-")</f>
        <v>274.3</v>
      </c>
      <c r="AF214" s="32">
        <f>IFERROR('σ и σw, МПа'!S214*$BG$2,"-")</f>
        <v>274.3</v>
      </c>
      <c r="AG214" s="32">
        <f>IFERROR('σ и σw, МПа'!T214*$BG$2,"-")</f>
        <v>274.3</v>
      </c>
      <c r="AH214" s="32">
        <f>IFERROR('σ и σw, МПа'!U214*$BG$2,"-")</f>
        <v>267.8</v>
      </c>
      <c r="AI214" s="32">
        <f>IFERROR('σ и σw, МПа'!V214*$BG$2,"-")</f>
        <v>261.3</v>
      </c>
      <c r="AJ214" s="32">
        <f>IFERROR('σ и σw, МПа'!W214*$BG$2,"-")</f>
        <v>261.3</v>
      </c>
      <c r="AK214" s="32">
        <f>IFERROR('σ и σw, МПа'!X214*$BG$2,"-")</f>
        <v>256.75</v>
      </c>
      <c r="AL214" s="32">
        <f>IFERROR('σ и σw, МПа'!Y214*$BG$2,"-")</f>
        <v>256.75</v>
      </c>
      <c r="AM214" s="32">
        <f>IFERROR('σ и σw, МПа'!Z214*$BG$2,"-")</f>
        <v>256.75</v>
      </c>
      <c r="AN214" s="32">
        <f>IFERROR('σ и σw, МПа'!AA214*$BG$2,"-")</f>
        <v>235.95000000000002</v>
      </c>
      <c r="AO214" s="32" t="str">
        <f>IFERROR('σ и σw, МПа'!AB214*$BG$2,"-")</f>
        <v>-</v>
      </c>
      <c r="AP214" s="33" t="str">
        <f>IFERROR('σ и σw, МПа'!AC214*$BG$2,"-")</f>
        <v>-</v>
      </c>
      <c r="AQ214" s="31">
        <f>IFERROR('σ и σw, МПа'!Q214*$BH$2,"-")</f>
        <v>367.2</v>
      </c>
      <c r="AR214" s="32">
        <f>IFERROR('σ и σw, МПа'!R214*$BH$2,"-")</f>
        <v>358.7</v>
      </c>
      <c r="AS214" s="32">
        <f>IFERROR('σ и σw, МПа'!S214*$BH$2,"-")</f>
        <v>358.7</v>
      </c>
      <c r="AT214" s="32">
        <f>IFERROR('σ и σw, МПа'!T214*$BH$2,"-")</f>
        <v>358.7</v>
      </c>
      <c r="AU214" s="32">
        <f>IFERROR('σ и σw, МПа'!U214*$BH$2,"-")</f>
        <v>350.2</v>
      </c>
      <c r="AV214" s="32">
        <f>IFERROR('σ и σw, МПа'!V214*$BH$2,"-")</f>
        <v>341.7</v>
      </c>
      <c r="AW214" s="32">
        <f>IFERROR('σ и σw, МПа'!W214*$BH$2,"-")</f>
        <v>341.7</v>
      </c>
      <c r="AX214" s="32">
        <f>IFERROR('σ и σw, МПа'!X214*$BH$2,"-")</f>
        <v>335.75</v>
      </c>
      <c r="AY214" s="32">
        <f>IFERROR('σ и σw, МПа'!Y214*$BH$2,"-")</f>
        <v>335.75</v>
      </c>
      <c r="AZ214" s="32">
        <f>IFERROR('σ и σw, МПа'!Z214*$BH$2,"-")</f>
        <v>335.75</v>
      </c>
      <c r="BA214" s="32">
        <f>IFERROR('σ и σw, МПа'!AA214*$BH$2,"-")</f>
        <v>308.55</v>
      </c>
      <c r="BB214" s="32" t="str">
        <f>IFERROR('σ и σw, МПа'!AB214*$BH$2,"-")</f>
        <v>-</v>
      </c>
      <c r="BC214" s="33" t="str">
        <f>IFERROR('σ и σw, МПа'!AC214*$BH$2,"-")</f>
        <v>-</v>
      </c>
    </row>
    <row r="215" spans="1:55" ht="38.25" x14ac:dyDescent="0.25">
      <c r="A215" s="10" t="str">
        <f>INDEX('Обработка исходного'!B:B,ROW($B$3)+4*(ROW($B215)-ROW($B$3)))</f>
        <v>Сталь легированная хромомолибденованадиевая</v>
      </c>
      <c r="B215" s="47" t="str">
        <f>INDEX('Обработка исходного'!D:D,ROW($B$3)+4*(ROW($B215)-ROW($B$3)))</f>
        <v>25Х2МФА</v>
      </c>
      <c r="C215" s="27" t="str">
        <f>'Rp0,2, МПа'!C215</f>
        <v>Поковки, листы (плиты), листовые и штампованные заготовки диаметром или толщиной до 70 мм, КП395**</v>
      </c>
      <c r="D215" s="31">
        <f>IFERROR('σ и σw, МПа'!D215*$BE$2,"-")</f>
        <v>207.69230769230768</v>
      </c>
      <c r="E215" s="32">
        <f>IFERROR('σ и σw, МПа'!E215*$BE$2,"-")</f>
        <v>203.84615384615384</v>
      </c>
      <c r="F215" s="32">
        <f>IFERROR('σ и σw, МПа'!F215*$BE$2,"-")</f>
        <v>200</v>
      </c>
      <c r="G215" s="32">
        <f>IFERROR('σ и σw, МПа'!G215*$BE$2,"-")</f>
        <v>192.30769230769229</v>
      </c>
      <c r="H215" s="32">
        <f>IFERROR('σ и σw, МПа'!H215*$BE$2,"-")</f>
        <v>188.84615384615384</v>
      </c>
      <c r="I215" s="32">
        <f>IFERROR('σ и σw, МПа'!I215*$BE$2,"-")</f>
        <v>185</v>
      </c>
      <c r="J215" s="32">
        <f>IFERROR('σ и σw, МПа'!J215*$BE$2,"-")</f>
        <v>181.15384615384616</v>
      </c>
      <c r="K215" s="32">
        <f>IFERROR('σ и σw, МПа'!K215*$BE$2,"-")</f>
        <v>177.30769230769229</v>
      </c>
      <c r="L215" s="32">
        <f>IFERROR('σ и σw, МПа'!L215*$BE$2,"-")</f>
        <v>177.30769230769229</v>
      </c>
      <c r="M215" s="32">
        <f>IFERROR('σ и σw, МПа'!M215*$BE$2,"-")</f>
        <v>169.61538461538461</v>
      </c>
      <c r="N215" s="32">
        <f>IFERROR('σ и σw, МПа'!N215*$BE$2,"-")</f>
        <v>169.61538461538461</v>
      </c>
      <c r="O215" s="32" t="str">
        <f>IFERROR('σ и σw, МПа'!O215*$BE$2,"-")</f>
        <v>-</v>
      </c>
      <c r="P215" s="33" t="str">
        <f>IFERROR('σ и σw, МПа'!P215*$BE$2,"-")</f>
        <v>-</v>
      </c>
      <c r="Q215" s="31">
        <f>IFERROR('σ и σw, МПа'!D215*$BF$2,"-")</f>
        <v>270</v>
      </c>
      <c r="R215" s="32">
        <f>IFERROR('σ и σw, МПа'!E215*$BF$2,"-")</f>
        <v>265</v>
      </c>
      <c r="S215" s="32">
        <f>IFERROR('σ и σw, МПа'!F215*$BF$2,"-")</f>
        <v>260</v>
      </c>
      <c r="T215" s="32">
        <f>IFERROR('σ и σw, МПа'!G215*$BF$2,"-")</f>
        <v>250</v>
      </c>
      <c r="U215" s="32">
        <f>IFERROR('σ и σw, МПа'!H215*$BF$2,"-")</f>
        <v>245.5</v>
      </c>
      <c r="V215" s="32">
        <f>IFERROR('σ и σw, МПа'!I215*$BF$2,"-")</f>
        <v>240.5</v>
      </c>
      <c r="W215" s="32">
        <f>IFERROR('σ и σw, МПа'!J215*$BF$2,"-")</f>
        <v>235.50000000000003</v>
      </c>
      <c r="X215" s="32">
        <f>IFERROR('σ и σw, МПа'!K215*$BF$2,"-")</f>
        <v>230.5</v>
      </c>
      <c r="Y215" s="32">
        <f>IFERROR('σ и σw, МПа'!L215*$BF$2,"-")</f>
        <v>230.5</v>
      </c>
      <c r="Z215" s="32">
        <f>IFERROR('σ и σw, МПа'!M215*$BF$2,"-")</f>
        <v>220.5</v>
      </c>
      <c r="AA215" s="32">
        <f>IFERROR('σ и σw, МПа'!N215*$BF$2,"-")</f>
        <v>220.5</v>
      </c>
      <c r="AB215" s="32" t="str">
        <f>IFERROR('σ и σw, МПа'!O215*$BF$2,"-")</f>
        <v>-</v>
      </c>
      <c r="AC215" s="33" t="str">
        <f>IFERROR('σ и σw, МПа'!P215*$BF$2,"-")</f>
        <v>-</v>
      </c>
      <c r="AD215" s="31">
        <f>IFERROR('σ и σw, МПа'!Q215*$BG$2,"-")</f>
        <v>280.8</v>
      </c>
      <c r="AE215" s="32">
        <f>IFERROR('σ и σw, МПа'!R215*$BG$2,"-")</f>
        <v>280.8</v>
      </c>
      <c r="AF215" s="32">
        <f>IFERROR('σ и σw, МПа'!S215*$BG$2,"-")</f>
        <v>274.3</v>
      </c>
      <c r="AG215" s="32">
        <f>IFERROR('σ и σw, МПа'!T215*$BG$2,"-")</f>
        <v>267.8</v>
      </c>
      <c r="AH215" s="32">
        <f>IFERROR('σ и σw, МПа'!U215*$BG$2,"-")</f>
        <v>261.3</v>
      </c>
      <c r="AI215" s="32">
        <f>IFERROR('σ и σw, МПа'!V215*$BG$2,"-")</f>
        <v>261.3</v>
      </c>
      <c r="AJ215" s="32">
        <f>IFERROR('σ и σw, МПа'!W215*$BG$2,"-")</f>
        <v>256.75</v>
      </c>
      <c r="AK215" s="32">
        <f>IFERROR('σ и σw, МПа'!X215*$BG$2,"-")</f>
        <v>256.75</v>
      </c>
      <c r="AL215" s="32">
        <f>IFERROR('σ и σw, МПа'!Y215*$BG$2,"-")</f>
        <v>256.75</v>
      </c>
      <c r="AM215" s="32">
        <f>IFERROR('σ и σw, МПа'!Z215*$BG$2,"-")</f>
        <v>242.45000000000002</v>
      </c>
      <c r="AN215" s="32">
        <f>IFERROR('σ и σw, МПа'!AA215*$BG$2,"-")</f>
        <v>242.45000000000002</v>
      </c>
      <c r="AO215" s="32" t="str">
        <f>IFERROR('σ и σw, МПа'!AB215*$BG$2,"-")</f>
        <v>-</v>
      </c>
      <c r="AP215" s="33" t="str">
        <f>IFERROR('σ и σw, МПа'!AC215*$BG$2,"-")</f>
        <v>-</v>
      </c>
      <c r="AQ215" s="31">
        <f>IFERROR('σ и σw, МПа'!Q215*$BH$2,"-")</f>
        <v>367.2</v>
      </c>
      <c r="AR215" s="32">
        <f>IFERROR('σ и σw, МПа'!R215*$BH$2,"-")</f>
        <v>367.2</v>
      </c>
      <c r="AS215" s="32">
        <f>IFERROR('σ и σw, МПа'!S215*$BH$2,"-")</f>
        <v>358.7</v>
      </c>
      <c r="AT215" s="32">
        <f>IFERROR('σ и σw, МПа'!T215*$BH$2,"-")</f>
        <v>350.2</v>
      </c>
      <c r="AU215" s="32">
        <f>IFERROR('σ и σw, МПа'!U215*$BH$2,"-")</f>
        <v>341.7</v>
      </c>
      <c r="AV215" s="32">
        <f>IFERROR('σ и σw, МПа'!V215*$BH$2,"-")</f>
        <v>341.7</v>
      </c>
      <c r="AW215" s="32">
        <f>IFERROR('σ и σw, МПа'!W215*$BH$2,"-")</f>
        <v>335.75</v>
      </c>
      <c r="AX215" s="32">
        <f>IFERROR('σ и σw, МПа'!X215*$BH$2,"-")</f>
        <v>335.75</v>
      </c>
      <c r="AY215" s="32">
        <f>IFERROR('σ и σw, МПа'!Y215*$BH$2,"-")</f>
        <v>335.75</v>
      </c>
      <c r="AZ215" s="32">
        <f>IFERROR('σ и σw, МПа'!Z215*$BH$2,"-")</f>
        <v>317.05</v>
      </c>
      <c r="BA215" s="32">
        <f>IFERROR('σ и σw, МПа'!AA215*$BH$2,"-")</f>
        <v>317.05</v>
      </c>
      <c r="BB215" s="32" t="str">
        <f>IFERROR('σ и σw, МПа'!AB215*$BH$2,"-")</f>
        <v>-</v>
      </c>
      <c r="BC215" s="33" t="str">
        <f>IFERROR('σ и σw, МПа'!AC215*$BH$2,"-")</f>
        <v>-</v>
      </c>
    </row>
    <row r="216" spans="1:55" ht="38.25" x14ac:dyDescent="0.25">
      <c r="A216" s="10" t="str">
        <f>INDEX('Обработка исходного'!B:B,ROW($B$3)+4*(ROW($B216)-ROW($B$3)))</f>
        <v>Сталь легированная хромомолибденованадиевая</v>
      </c>
      <c r="B216" s="47" t="str">
        <f>INDEX('Обработка исходного'!D:D,ROW($B$3)+4*(ROW($B216)-ROW($B$3)))</f>
        <v>25Х2МФА</v>
      </c>
      <c r="C216" s="27" t="str">
        <f>'Rp0,2, МПа'!C216</f>
        <v>Поковки, листы (плиты), листовые и штампованные заготовки диаметром или толщиной до 750 мм, КП490**</v>
      </c>
      <c r="D216" s="31">
        <f>IFERROR('σ и σw, МПа'!D216*$BE$2,"-")</f>
        <v>245.38461538461539</v>
      </c>
      <c r="E216" s="32">
        <f>IFERROR('σ и σw, МПа'!E216*$BE$2,"-")</f>
        <v>237.69230769230768</v>
      </c>
      <c r="F216" s="32">
        <f>IFERROR('σ и σw, МПа'!F216*$BE$2,"-")</f>
        <v>233.84615384615384</v>
      </c>
      <c r="G216" s="32">
        <f>IFERROR('σ и σw, МПа'!G216*$BE$2,"-")</f>
        <v>230</v>
      </c>
      <c r="H216" s="32">
        <f>IFERROR('σ и σw, МПа'!H216*$BE$2,"-")</f>
        <v>226.53846153846152</v>
      </c>
      <c r="I216" s="32">
        <f>IFERROR('σ и σw, МПа'!I216*$BE$2,"-")</f>
        <v>218.84615384615384</v>
      </c>
      <c r="J216" s="32">
        <f>IFERROR('σ и σw, МПа'!J216*$BE$2,"-")</f>
        <v>215</v>
      </c>
      <c r="K216" s="32">
        <f>IFERROR('σ и σw, МПа'!K216*$BE$2,"-")</f>
        <v>211.15384615384616</v>
      </c>
      <c r="L216" s="32">
        <f>IFERROR('σ и σw, МПа'!L216*$BE$2,"-")</f>
        <v>207.69230769230768</v>
      </c>
      <c r="M216" s="32">
        <f>IFERROR('σ и σw, МПа'!M216*$BE$2,"-")</f>
        <v>203.84615384615384</v>
      </c>
      <c r="N216" s="32">
        <f>IFERROR('σ и σw, МПа'!N216*$BE$2,"-")</f>
        <v>200</v>
      </c>
      <c r="O216" s="32" t="str">
        <f>IFERROR('σ и σw, МПа'!O216*$BE$2,"-")</f>
        <v>-</v>
      </c>
      <c r="P216" s="33" t="str">
        <f>IFERROR('σ и σw, МПа'!P216*$BE$2,"-")</f>
        <v>-</v>
      </c>
      <c r="Q216" s="31">
        <f>IFERROR('σ и σw, МПа'!D216*$BF$2,"-")</f>
        <v>319</v>
      </c>
      <c r="R216" s="32">
        <f>IFERROR('σ и σw, МПа'!E216*$BF$2,"-")</f>
        <v>309</v>
      </c>
      <c r="S216" s="32">
        <f>IFERROR('σ и σw, МПа'!F216*$BF$2,"-")</f>
        <v>304</v>
      </c>
      <c r="T216" s="32">
        <f>IFERROR('σ и σw, МПа'!G216*$BF$2,"-")</f>
        <v>299</v>
      </c>
      <c r="U216" s="32">
        <f>IFERROR('σ и σw, МПа'!H216*$BF$2,"-")</f>
        <v>294.5</v>
      </c>
      <c r="V216" s="32">
        <f>IFERROR('σ и σw, МПа'!I216*$BF$2,"-")</f>
        <v>284.5</v>
      </c>
      <c r="W216" s="32">
        <f>IFERROR('σ и σw, МПа'!J216*$BF$2,"-")</f>
        <v>279.5</v>
      </c>
      <c r="X216" s="32">
        <f>IFERROR('σ и σw, МПа'!K216*$BF$2,"-")</f>
        <v>274.5</v>
      </c>
      <c r="Y216" s="32">
        <f>IFERROR('σ и σw, МПа'!L216*$BF$2,"-")</f>
        <v>270</v>
      </c>
      <c r="Z216" s="32">
        <f>IFERROR('σ и σw, МПа'!M216*$BF$2,"-")</f>
        <v>265</v>
      </c>
      <c r="AA216" s="32">
        <f>IFERROR('σ и σw, МПа'!N216*$BF$2,"-")</f>
        <v>260</v>
      </c>
      <c r="AB216" s="32" t="str">
        <f>IFERROR('σ и σw, МПа'!O216*$BF$2,"-")</f>
        <v>-</v>
      </c>
      <c r="AC216" s="33" t="str">
        <f>IFERROR('σ и σw, МПа'!P216*$BF$2,"-")</f>
        <v>-</v>
      </c>
      <c r="AD216" s="31">
        <f>IFERROR('σ и σw, МПа'!Q216*$BG$2,"-")</f>
        <v>344.5</v>
      </c>
      <c r="AE216" s="32">
        <f>IFERROR('σ и σw, МПа'!R216*$BG$2,"-")</f>
        <v>344.5</v>
      </c>
      <c r="AF216" s="32">
        <f>IFERROR('σ и σw, МПа'!S216*$BG$2,"-")</f>
        <v>338</v>
      </c>
      <c r="AG216" s="32">
        <f>IFERROR('σ и σw, МПа'!T216*$BG$2,"-")</f>
        <v>331.5</v>
      </c>
      <c r="AH216" s="32">
        <f>IFERROR('σ и σw, МПа'!U216*$BG$2,"-")</f>
        <v>325</v>
      </c>
      <c r="AI216" s="32">
        <f>IFERROR('σ и σw, МПа'!V216*$BG$2,"-")</f>
        <v>325</v>
      </c>
      <c r="AJ216" s="32">
        <f>IFERROR('σ и σw, МПа'!W216*$BG$2,"-")</f>
        <v>318.5</v>
      </c>
      <c r="AK216" s="32">
        <f>IFERROR('σ и σw, МПа'!X216*$BG$2,"-")</f>
        <v>318.5</v>
      </c>
      <c r="AL216" s="32">
        <f>IFERROR('σ и σw, МПа'!Y216*$BG$2,"-")</f>
        <v>306.15000000000003</v>
      </c>
      <c r="AM216" s="32">
        <f>IFERROR('σ и σw, МПа'!Z216*$BG$2,"-")</f>
        <v>299.65000000000003</v>
      </c>
      <c r="AN216" s="32">
        <f>IFERROR('σ и σw, МПа'!AA216*$BG$2,"-")</f>
        <v>299.65000000000003</v>
      </c>
      <c r="AO216" s="32" t="str">
        <f>IFERROR('σ и σw, МПа'!AB216*$BG$2,"-")</f>
        <v>-</v>
      </c>
      <c r="AP216" s="33" t="str">
        <f>IFERROR('σ и σw, МПа'!AC216*$BG$2,"-")</f>
        <v>-</v>
      </c>
      <c r="AQ216" s="31">
        <f>IFERROR('σ и σw, МПа'!Q216*$BH$2,"-")</f>
        <v>450.5</v>
      </c>
      <c r="AR216" s="32">
        <f>IFERROR('σ и σw, МПа'!R216*$BH$2,"-")</f>
        <v>450.5</v>
      </c>
      <c r="AS216" s="32">
        <f>IFERROR('σ и σw, МПа'!S216*$BH$2,"-")</f>
        <v>442</v>
      </c>
      <c r="AT216" s="32">
        <f>IFERROR('σ и σw, МПа'!T216*$BH$2,"-")</f>
        <v>433.5</v>
      </c>
      <c r="AU216" s="32">
        <f>IFERROR('σ и σw, МПа'!U216*$BH$2,"-")</f>
        <v>425</v>
      </c>
      <c r="AV216" s="32">
        <f>IFERROR('σ и σw, МПа'!V216*$BH$2,"-")</f>
        <v>425</v>
      </c>
      <c r="AW216" s="32">
        <f>IFERROR('σ и σw, МПа'!W216*$BH$2,"-")</f>
        <v>416.5</v>
      </c>
      <c r="AX216" s="32">
        <f>IFERROR('σ и σw, МПа'!X216*$BH$2,"-")</f>
        <v>416.5</v>
      </c>
      <c r="AY216" s="32">
        <f>IFERROR('σ и σw, МПа'!Y216*$BH$2,"-")</f>
        <v>400.34999999999997</v>
      </c>
      <c r="AZ216" s="32">
        <f>IFERROR('σ и σw, МПа'!Z216*$BH$2,"-")</f>
        <v>391.84999999999997</v>
      </c>
      <c r="BA216" s="32">
        <f>IFERROR('σ и σw, МПа'!AA216*$BH$2,"-")</f>
        <v>391.84999999999997</v>
      </c>
      <c r="BB216" s="32" t="str">
        <f>IFERROR('σ и σw, МПа'!AB216*$BH$2,"-")</f>
        <v>-</v>
      </c>
      <c r="BC216" s="33" t="str">
        <f>IFERROR('σ и σw, МПа'!AC216*$BH$2,"-")</f>
        <v>-</v>
      </c>
    </row>
    <row r="217" spans="1:55" ht="38.25" x14ac:dyDescent="0.25">
      <c r="A217" s="10" t="str">
        <f>INDEX('Обработка исходного'!B:B,ROW($B$3)+4*(ROW($B217)-ROW($B$3)))</f>
        <v>Сталь легированная хромомолибденованадиевая</v>
      </c>
      <c r="B217" s="47" t="str">
        <f>INDEX('Обработка исходного'!D:D,ROW($B$3)+4*(ROW($B217)-ROW($B$3)))</f>
        <v>25Х2МФА</v>
      </c>
      <c r="C217" s="27" t="str">
        <f>'Rp0,2, МПа'!C217</f>
        <v>Поковки, листы (плиты), листовые и штампованные заготовки диаметром или толщиной до 750 мм, КП590**</v>
      </c>
      <c r="D217" s="31">
        <f>IFERROR('σ и σw, МПа'!D217*$BE$2,"-")</f>
        <v>283.07692307692309</v>
      </c>
      <c r="E217" s="32">
        <f>IFERROR('σ и σw, МПа'!E217*$BE$2,"-")</f>
        <v>275.38461538461536</v>
      </c>
      <c r="F217" s="32">
        <f>IFERROR('σ и σw, МПа'!F217*$BE$2,"-")</f>
        <v>271.53846153846155</v>
      </c>
      <c r="G217" s="32">
        <f>IFERROR('σ и σw, МПа'!G217*$BE$2,"-")</f>
        <v>268.07692307692309</v>
      </c>
      <c r="H217" s="32">
        <f>IFERROR('σ и σw, МПа'!H217*$BE$2,"-")</f>
        <v>260.38461538461536</v>
      </c>
      <c r="I217" s="32">
        <f>IFERROR('σ и σw, МПа'!I217*$BE$2,"-")</f>
        <v>256.53846153846155</v>
      </c>
      <c r="J217" s="32">
        <f>IFERROR('σ и σw, МПа'!J217*$BE$2,"-")</f>
        <v>248.84615384615384</v>
      </c>
      <c r="K217" s="32">
        <f>IFERROR('σ и σw, МПа'!K217*$BE$2,"-")</f>
        <v>245.38461538461539</v>
      </c>
      <c r="L217" s="32">
        <f>IFERROR('σ и σw, МПа'!L217*$BE$2,"-")</f>
        <v>237.69230769230768</v>
      </c>
      <c r="M217" s="32">
        <f>IFERROR('σ и σw, МПа'!M217*$BE$2,"-")</f>
        <v>233.84615384615384</v>
      </c>
      <c r="N217" s="32">
        <f>IFERROR('σ и σw, МПа'!N217*$BE$2,"-")</f>
        <v>230</v>
      </c>
      <c r="O217" s="32" t="str">
        <f>IFERROR('σ и σw, МПа'!O217*$BE$2,"-")</f>
        <v>-</v>
      </c>
      <c r="P217" s="33" t="str">
        <f>IFERROR('σ и σw, МПа'!P217*$BE$2,"-")</f>
        <v>-</v>
      </c>
      <c r="Q217" s="31">
        <f>IFERROR('σ и σw, МПа'!D217*$BF$2,"-")</f>
        <v>368.00000000000006</v>
      </c>
      <c r="R217" s="32">
        <f>IFERROR('σ и σw, МПа'!E217*$BF$2,"-")</f>
        <v>358</v>
      </c>
      <c r="S217" s="32">
        <f>IFERROR('σ и σw, МПа'!F217*$BF$2,"-")</f>
        <v>353</v>
      </c>
      <c r="T217" s="32">
        <f>IFERROR('σ и σw, МПа'!G217*$BF$2,"-")</f>
        <v>348.50000000000006</v>
      </c>
      <c r="U217" s="32">
        <f>IFERROR('σ и σw, МПа'!H217*$BF$2,"-")</f>
        <v>338.5</v>
      </c>
      <c r="V217" s="32">
        <f>IFERROR('σ и σw, МПа'!I217*$BF$2,"-")</f>
        <v>333.5</v>
      </c>
      <c r="W217" s="32">
        <f>IFERROR('σ и σw, МПа'!J217*$BF$2,"-")</f>
        <v>323.5</v>
      </c>
      <c r="X217" s="32">
        <f>IFERROR('σ и σw, МПа'!K217*$BF$2,"-")</f>
        <v>319</v>
      </c>
      <c r="Y217" s="32">
        <f>IFERROR('σ и σw, МПа'!L217*$BF$2,"-")</f>
        <v>309</v>
      </c>
      <c r="Z217" s="32">
        <f>IFERROR('σ и σw, МПа'!M217*$BF$2,"-")</f>
        <v>304</v>
      </c>
      <c r="AA217" s="32">
        <f>IFERROR('σ и σw, МПа'!N217*$BF$2,"-")</f>
        <v>299</v>
      </c>
      <c r="AB217" s="32" t="str">
        <f>IFERROR('σ и σw, МПа'!O217*$BF$2,"-")</f>
        <v>-</v>
      </c>
      <c r="AC217" s="33" t="str">
        <f>IFERROR('σ и σw, МПа'!P217*$BF$2,"-")</f>
        <v>-</v>
      </c>
      <c r="AD217" s="31">
        <f>IFERROR('σ и σw, МПа'!Q217*$BG$2,"-")</f>
        <v>408.2</v>
      </c>
      <c r="AE217" s="32">
        <f>IFERROR('σ и σw, МПа'!R217*$BG$2,"-")</f>
        <v>408.2</v>
      </c>
      <c r="AF217" s="32">
        <f>IFERROR('σ и σw, МПа'!S217*$BG$2,"-")</f>
        <v>401.7</v>
      </c>
      <c r="AG217" s="32">
        <f>IFERROR('σ и σw, МПа'!T217*$BG$2,"-")</f>
        <v>395.2</v>
      </c>
      <c r="AH217" s="32">
        <f>IFERROR('σ и σw, МПа'!U217*$BG$2,"-")</f>
        <v>388.7</v>
      </c>
      <c r="AI217" s="32">
        <f>IFERROR('σ и σw, МПа'!V217*$BG$2,"-")</f>
        <v>388.7</v>
      </c>
      <c r="AJ217" s="32">
        <f>IFERROR('σ и σw, МПа'!W217*$BG$2,"-")</f>
        <v>383.5</v>
      </c>
      <c r="AK217" s="32">
        <f>IFERROR('σ и σw, МПа'!X217*$BG$2,"-")</f>
        <v>383.5</v>
      </c>
      <c r="AL217" s="32">
        <f>IFERROR('σ и σw, МПа'!Y217*$BG$2,"-")</f>
        <v>356.85</v>
      </c>
      <c r="AM217" s="32">
        <f>IFERROR('σ и σw, МПа'!Z217*$BG$2,"-")</f>
        <v>351</v>
      </c>
      <c r="AN217" s="32">
        <f>IFERROR('σ и σw, МПа'!AA217*$BG$2,"-")</f>
        <v>351</v>
      </c>
      <c r="AO217" s="32" t="str">
        <f>IFERROR('σ и σw, МПа'!AB217*$BG$2,"-")</f>
        <v>-</v>
      </c>
      <c r="AP217" s="33" t="str">
        <f>IFERROR('σ и σw, МПа'!AC217*$BG$2,"-")</f>
        <v>-</v>
      </c>
      <c r="AQ217" s="31">
        <f>IFERROR('σ и σw, МПа'!Q217*$BH$2,"-")</f>
        <v>533.79999999999995</v>
      </c>
      <c r="AR217" s="32">
        <f>IFERROR('σ и σw, МПа'!R217*$BH$2,"-")</f>
        <v>533.79999999999995</v>
      </c>
      <c r="AS217" s="32">
        <f>IFERROR('σ и σw, МПа'!S217*$BH$2,"-")</f>
        <v>525.29999999999995</v>
      </c>
      <c r="AT217" s="32">
        <f>IFERROR('σ и σw, МПа'!T217*$BH$2,"-")</f>
        <v>516.79999999999995</v>
      </c>
      <c r="AU217" s="32">
        <f>IFERROR('σ и σw, МПа'!U217*$BH$2,"-")</f>
        <v>508.3</v>
      </c>
      <c r="AV217" s="32">
        <f>IFERROR('σ и σw, МПа'!V217*$BH$2,"-")</f>
        <v>508.3</v>
      </c>
      <c r="AW217" s="32">
        <f>IFERROR('σ и σw, МПа'!W217*$BH$2,"-")</f>
        <v>501.5</v>
      </c>
      <c r="AX217" s="32">
        <f>IFERROR('σ и σw, МПа'!X217*$BH$2,"-")</f>
        <v>501.5</v>
      </c>
      <c r="AY217" s="32">
        <f>IFERROR('σ и σw, МПа'!Y217*$BH$2,"-")</f>
        <v>466.65</v>
      </c>
      <c r="AZ217" s="32">
        <f>IFERROR('σ и σw, МПа'!Z217*$BH$2,"-")</f>
        <v>459</v>
      </c>
      <c r="BA217" s="32">
        <f>IFERROR('σ и σw, МПа'!AA217*$BH$2,"-")</f>
        <v>459</v>
      </c>
      <c r="BB217" s="32" t="str">
        <f>IFERROR('σ и σw, МПа'!AB217*$BH$2,"-")</f>
        <v>-</v>
      </c>
      <c r="BC217" s="33" t="str">
        <f>IFERROR('σ и σw, МПа'!AC217*$BH$2,"-")</f>
        <v>-</v>
      </c>
    </row>
    <row r="218" spans="1:55" ht="25.5" x14ac:dyDescent="0.25">
      <c r="A218" s="10" t="str">
        <f>INDEX('Обработка исходного'!B:B,ROW($B$3)+4*(ROW($B218)-ROW($B$3)))</f>
        <v>Сталь легированная хромомолибденованадиевая</v>
      </c>
      <c r="B218" s="47" t="str">
        <f>INDEX('Обработка исходного'!D:D,ROW($B$3)+4*(ROW($B218)-ROW($B$3)))</f>
        <v>25Х2М1Ф</v>
      </c>
      <c r="C218" s="27" t="str">
        <f>'Rp0,2, МПа'!C218</f>
        <v>Горячекатаные и кованые прутки и полосы диаметром или толщиной 90 мм</v>
      </c>
      <c r="D218" s="31">
        <f>IFERROR('σ и σw, МПа'!D218*$BE$2,"-")</f>
        <v>301.92307692307691</v>
      </c>
      <c r="E218" s="32">
        <f>IFERROR('σ и σw, МПа'!E218*$BE$2,"-")</f>
        <v>294.23076923076923</v>
      </c>
      <c r="F218" s="32">
        <f>IFERROR('σ и σw, МПа'!F218*$BE$2,"-")</f>
        <v>294.23076923076923</v>
      </c>
      <c r="G218" s="32">
        <f>IFERROR('σ и σw, МПа'!G218*$BE$2,"-")</f>
        <v>290.38461538461536</v>
      </c>
      <c r="H218" s="32">
        <f>IFERROR('σ и σw, МПа'!H218*$BE$2,"-")</f>
        <v>286.53846153846155</v>
      </c>
      <c r="I218" s="32">
        <f>IFERROR('σ и σw, МПа'!I218*$BE$2,"-")</f>
        <v>282.69230769230768</v>
      </c>
      <c r="J218" s="32">
        <f>IFERROR('σ и σw, МПа'!J218*$BE$2,"-")</f>
        <v>278.84615384615381</v>
      </c>
      <c r="K218" s="32">
        <f>IFERROR('σ и σw, МПа'!K218*$BE$2,"-")</f>
        <v>264.23076923076923</v>
      </c>
      <c r="L218" s="32">
        <f>IFERROR('σ и σw, МПа'!L218*$BE$2,"-")</f>
        <v>260.38461538461536</v>
      </c>
      <c r="M218" s="32">
        <f>IFERROR('σ и σw, МПа'!M218*$BE$2,"-")</f>
        <v>248.84615384615384</v>
      </c>
      <c r="N218" s="32">
        <f>IFERROR('σ и σw, МПа'!N218*$BE$2,"-")</f>
        <v>233.84615384615384</v>
      </c>
      <c r="O218" s="32" t="str">
        <f>IFERROR('σ и σw, МПа'!O218*$BE$2,"-")</f>
        <v>-</v>
      </c>
      <c r="P218" s="33" t="str">
        <f>IFERROR('σ и σw, МПа'!P218*$BE$2,"-")</f>
        <v>-</v>
      </c>
      <c r="Q218" s="31">
        <f>IFERROR('σ и σw, МПа'!D218*$BF$2,"-")</f>
        <v>392.5</v>
      </c>
      <c r="R218" s="32">
        <f>IFERROR('σ и σw, МПа'!E218*$BF$2,"-")</f>
        <v>382.5</v>
      </c>
      <c r="S218" s="32">
        <f>IFERROR('σ и σw, МПа'!F218*$BF$2,"-")</f>
        <v>382.5</v>
      </c>
      <c r="T218" s="32">
        <f>IFERROR('σ и σw, МПа'!G218*$BF$2,"-")</f>
        <v>377.5</v>
      </c>
      <c r="U218" s="32">
        <f>IFERROR('σ и σw, МПа'!H218*$BF$2,"-")</f>
        <v>372.5</v>
      </c>
      <c r="V218" s="32">
        <f>IFERROR('σ и σw, МПа'!I218*$BF$2,"-")</f>
        <v>367.5</v>
      </c>
      <c r="W218" s="32">
        <f>IFERROR('σ и σw, МПа'!J218*$BF$2,"-")</f>
        <v>362.49999999999994</v>
      </c>
      <c r="X218" s="32">
        <f>IFERROR('σ и σw, МПа'!K218*$BF$2,"-")</f>
        <v>343.5</v>
      </c>
      <c r="Y218" s="32">
        <f>IFERROR('σ и σw, МПа'!L218*$BF$2,"-")</f>
        <v>338.5</v>
      </c>
      <c r="Z218" s="32">
        <f>IFERROR('σ и σw, МПа'!M218*$BF$2,"-")</f>
        <v>323.5</v>
      </c>
      <c r="AA218" s="32">
        <f>IFERROR('σ и σw, МПа'!N218*$BF$2,"-")</f>
        <v>304</v>
      </c>
      <c r="AB218" s="32" t="str">
        <f>IFERROR('σ и σw, МПа'!O218*$BF$2,"-")</f>
        <v>-</v>
      </c>
      <c r="AC218" s="33" t="str">
        <f>IFERROR('σ и σw, МПа'!P218*$BF$2,"-")</f>
        <v>-</v>
      </c>
      <c r="AD218" s="31">
        <f>IFERROR('σ и σw, МПа'!Q218*$BG$2,"-")</f>
        <v>433.55</v>
      </c>
      <c r="AE218" s="32">
        <f>IFERROR('σ и σw, МПа'!R218*$BG$2,"-")</f>
        <v>433.55</v>
      </c>
      <c r="AF218" s="32">
        <f>IFERROR('σ и σw, МПа'!S218*$BG$2,"-")</f>
        <v>423.15000000000003</v>
      </c>
      <c r="AG218" s="32">
        <f>IFERROR('σ и σw, МПа'!T218*$BG$2,"-")</f>
        <v>420.55</v>
      </c>
      <c r="AH218" s="32">
        <f>IFERROR('σ и σw, МПа'!U218*$BG$2,"-")</f>
        <v>420.55</v>
      </c>
      <c r="AI218" s="32">
        <f>IFERROR('σ и σw, МПа'!V218*$BG$2,"-")</f>
        <v>408.2</v>
      </c>
      <c r="AJ218" s="32">
        <f>IFERROR('σ и σw, МПа'!W218*$BG$2,"-")</f>
        <v>401.7</v>
      </c>
      <c r="AK218" s="32">
        <f>IFERROR('σ и σw, МПа'!X218*$BG$2,"-")</f>
        <v>388.7</v>
      </c>
      <c r="AL218" s="32">
        <f>IFERROR('σ и σw, МПа'!Y218*$BG$2,"-")</f>
        <v>375.7</v>
      </c>
      <c r="AM218" s="32">
        <f>IFERROR('σ и σw, МПа'!Z218*$BG$2,"-")</f>
        <v>363.35</v>
      </c>
      <c r="AN218" s="32">
        <f>IFERROR('σ и σw, МПа'!AA218*$BG$2,"-")</f>
        <v>350.35</v>
      </c>
      <c r="AO218" s="32" t="str">
        <f>IFERROR('σ и σw, МПа'!AB218*$BG$2,"-")</f>
        <v>-</v>
      </c>
      <c r="AP218" s="33" t="str">
        <f>IFERROR('σ и σw, МПа'!AC218*$BG$2,"-")</f>
        <v>-</v>
      </c>
      <c r="AQ218" s="31">
        <f>IFERROR('σ и σw, МПа'!Q218*$BH$2,"-")</f>
        <v>566.94999999999993</v>
      </c>
      <c r="AR218" s="32">
        <f>IFERROR('σ и σw, МПа'!R218*$BH$2,"-")</f>
        <v>566.94999999999993</v>
      </c>
      <c r="AS218" s="32">
        <f>IFERROR('σ и σw, МПа'!S218*$BH$2,"-")</f>
        <v>553.35</v>
      </c>
      <c r="AT218" s="32">
        <f>IFERROR('σ и σw, МПа'!T218*$BH$2,"-")</f>
        <v>549.94999999999993</v>
      </c>
      <c r="AU218" s="32">
        <f>IFERROR('σ и σw, МПа'!U218*$BH$2,"-")</f>
        <v>549.94999999999993</v>
      </c>
      <c r="AV218" s="32">
        <f>IFERROR('σ и σw, МПа'!V218*$BH$2,"-")</f>
        <v>533.79999999999995</v>
      </c>
      <c r="AW218" s="32">
        <f>IFERROR('σ и σw, МПа'!W218*$BH$2,"-")</f>
        <v>525.29999999999995</v>
      </c>
      <c r="AX218" s="32">
        <f>IFERROR('σ и σw, МПа'!X218*$BH$2,"-")</f>
        <v>508.3</v>
      </c>
      <c r="AY218" s="32">
        <f>IFERROR('σ и σw, МПа'!Y218*$BH$2,"-")</f>
        <v>491.3</v>
      </c>
      <c r="AZ218" s="32">
        <f>IFERROR('σ и σw, МПа'!Z218*$BH$2,"-")</f>
        <v>475.15</v>
      </c>
      <c r="BA218" s="32">
        <f>IFERROR('σ и σw, МПа'!AA218*$BH$2,"-")</f>
        <v>458.15</v>
      </c>
      <c r="BB218" s="32" t="str">
        <f>IFERROR('σ и σw, МПа'!AB218*$BH$2,"-")</f>
        <v>-</v>
      </c>
      <c r="BC218" s="33" t="str">
        <f>IFERROR('σ и σw, МПа'!AC218*$BH$2,"-")</f>
        <v>-</v>
      </c>
    </row>
    <row r="219" spans="1:55" ht="25.5" x14ac:dyDescent="0.25">
      <c r="A219" s="10" t="str">
        <f>INDEX('Обработка исходного'!B:B,ROW($B$3)+4*(ROW($B219)-ROW($B$3)))</f>
        <v>Сталь легированная хромомолибденованадиевая</v>
      </c>
      <c r="B219" s="47" t="str">
        <f>INDEX('Обработка исходного'!D:D,ROW($B$3)+4*(ROW($B219)-ROW($B$3)))</f>
        <v>25Х2М1Ф</v>
      </c>
      <c r="C219" s="27" t="str">
        <f>'Rp0,2, МПа'!C219</f>
        <v>Заготовки крепежных деталей диаметром или толщиной до 200 мм</v>
      </c>
      <c r="D219" s="31">
        <f>IFERROR('σ и σw, МПа'!D219*$BE$2,"-")</f>
        <v>301.92307692307691</v>
      </c>
      <c r="E219" s="32">
        <f>IFERROR('σ и σw, МПа'!E219*$BE$2,"-")</f>
        <v>294.23076923076923</v>
      </c>
      <c r="F219" s="32">
        <f>IFERROR('σ и σw, МПа'!F219*$BE$2,"-")</f>
        <v>294.23076923076923</v>
      </c>
      <c r="G219" s="32">
        <f>IFERROR('σ и σw, МПа'!G219*$BE$2,"-")</f>
        <v>290.38461538461536</v>
      </c>
      <c r="H219" s="32">
        <f>IFERROR('σ и σw, МПа'!H219*$BE$2,"-")</f>
        <v>286.53846153846155</v>
      </c>
      <c r="I219" s="32">
        <f>IFERROR('σ и σw, МПа'!I219*$BE$2,"-")</f>
        <v>282.69230769230768</v>
      </c>
      <c r="J219" s="32">
        <f>IFERROR('σ и σw, МПа'!J219*$BE$2,"-")</f>
        <v>278.84615384615381</v>
      </c>
      <c r="K219" s="32">
        <f>IFERROR('σ и σw, МПа'!K219*$BE$2,"-")</f>
        <v>264.23076923076923</v>
      </c>
      <c r="L219" s="32">
        <f>IFERROR('σ и σw, МПа'!L219*$BE$2,"-")</f>
        <v>260.38461538461536</v>
      </c>
      <c r="M219" s="32">
        <f>IFERROR('σ и σw, МПа'!M219*$BE$2,"-")</f>
        <v>248.84615384615384</v>
      </c>
      <c r="N219" s="32">
        <f>IFERROR('σ и σw, МПа'!N219*$BE$2,"-")</f>
        <v>233.84615384615384</v>
      </c>
      <c r="O219" s="32" t="str">
        <f>IFERROR('σ и σw, МПа'!O219*$BE$2,"-")</f>
        <v>-</v>
      </c>
      <c r="P219" s="33" t="str">
        <f>IFERROR('σ и σw, МПа'!P219*$BE$2,"-")</f>
        <v>-</v>
      </c>
      <c r="Q219" s="31">
        <f>IFERROR('σ и σw, МПа'!D219*$BF$2,"-")</f>
        <v>392.5</v>
      </c>
      <c r="R219" s="32">
        <f>IFERROR('σ и σw, МПа'!E219*$BF$2,"-")</f>
        <v>382.5</v>
      </c>
      <c r="S219" s="32">
        <f>IFERROR('σ и σw, МПа'!F219*$BF$2,"-")</f>
        <v>382.5</v>
      </c>
      <c r="T219" s="32">
        <f>IFERROR('σ и σw, МПа'!G219*$BF$2,"-")</f>
        <v>377.5</v>
      </c>
      <c r="U219" s="32">
        <f>IFERROR('σ и σw, МПа'!H219*$BF$2,"-")</f>
        <v>372.5</v>
      </c>
      <c r="V219" s="32">
        <f>IFERROR('σ и σw, МПа'!I219*$BF$2,"-")</f>
        <v>367.5</v>
      </c>
      <c r="W219" s="32">
        <f>IFERROR('σ и σw, МПа'!J219*$BF$2,"-")</f>
        <v>362.49999999999994</v>
      </c>
      <c r="X219" s="32">
        <f>IFERROR('σ и σw, МПа'!K219*$BF$2,"-")</f>
        <v>343.5</v>
      </c>
      <c r="Y219" s="32">
        <f>IFERROR('σ и σw, МПа'!L219*$BF$2,"-")</f>
        <v>338.5</v>
      </c>
      <c r="Z219" s="32">
        <f>IFERROR('σ и σw, МПа'!M219*$BF$2,"-")</f>
        <v>323.5</v>
      </c>
      <c r="AA219" s="32">
        <f>IFERROR('σ и σw, МПа'!N219*$BF$2,"-")</f>
        <v>304</v>
      </c>
      <c r="AB219" s="32" t="str">
        <f>IFERROR('σ и σw, МПа'!O219*$BF$2,"-")</f>
        <v>-</v>
      </c>
      <c r="AC219" s="33" t="str">
        <f>IFERROR('σ и σw, МПа'!P219*$BF$2,"-")</f>
        <v>-</v>
      </c>
      <c r="AD219" s="31">
        <f>IFERROR('σ и σw, МПа'!Q219*$BG$2,"-")</f>
        <v>433.55</v>
      </c>
      <c r="AE219" s="32">
        <f>IFERROR('σ и σw, МПа'!R219*$BG$2,"-")</f>
        <v>433.55</v>
      </c>
      <c r="AF219" s="32">
        <f>IFERROR('σ и σw, МПа'!S219*$BG$2,"-")</f>
        <v>423.15000000000003</v>
      </c>
      <c r="AG219" s="32">
        <f>IFERROR('σ и σw, МПа'!T219*$BG$2,"-")</f>
        <v>420.55</v>
      </c>
      <c r="AH219" s="32">
        <f>IFERROR('σ и σw, МПа'!U219*$BG$2,"-")</f>
        <v>420.55</v>
      </c>
      <c r="AI219" s="32">
        <f>IFERROR('σ и σw, МПа'!V219*$BG$2,"-")</f>
        <v>408.2</v>
      </c>
      <c r="AJ219" s="32">
        <f>IFERROR('σ и σw, МПа'!W219*$BG$2,"-")</f>
        <v>401.7</v>
      </c>
      <c r="AK219" s="32">
        <f>IFERROR('σ и σw, МПа'!X219*$BG$2,"-")</f>
        <v>388.7</v>
      </c>
      <c r="AL219" s="32">
        <f>IFERROR('σ и σw, МПа'!Y219*$BG$2,"-")</f>
        <v>375.7</v>
      </c>
      <c r="AM219" s="32">
        <f>IFERROR('σ и σw, МПа'!Z219*$BG$2,"-")</f>
        <v>363.35</v>
      </c>
      <c r="AN219" s="32">
        <f>IFERROR('σ и σw, МПа'!AA219*$BG$2,"-")</f>
        <v>350.35</v>
      </c>
      <c r="AO219" s="32" t="str">
        <f>IFERROR('σ и σw, МПа'!AB219*$BG$2,"-")</f>
        <v>-</v>
      </c>
      <c r="AP219" s="33" t="str">
        <f>IFERROR('σ и σw, МПа'!AC219*$BG$2,"-")</f>
        <v>-</v>
      </c>
      <c r="AQ219" s="31">
        <f>IFERROR('σ и σw, МПа'!Q219*$BH$2,"-")</f>
        <v>566.94999999999993</v>
      </c>
      <c r="AR219" s="32">
        <f>IFERROR('σ и σw, МПа'!R219*$BH$2,"-")</f>
        <v>566.94999999999993</v>
      </c>
      <c r="AS219" s="32">
        <f>IFERROR('σ и σw, МПа'!S219*$BH$2,"-")</f>
        <v>553.35</v>
      </c>
      <c r="AT219" s="32">
        <f>IFERROR('σ и σw, МПа'!T219*$BH$2,"-")</f>
        <v>549.94999999999993</v>
      </c>
      <c r="AU219" s="32">
        <f>IFERROR('σ и σw, МПа'!U219*$BH$2,"-")</f>
        <v>549.94999999999993</v>
      </c>
      <c r="AV219" s="32">
        <f>IFERROR('σ и σw, МПа'!V219*$BH$2,"-")</f>
        <v>533.79999999999995</v>
      </c>
      <c r="AW219" s="32">
        <f>IFERROR('σ и σw, МПа'!W219*$BH$2,"-")</f>
        <v>525.29999999999995</v>
      </c>
      <c r="AX219" s="32">
        <f>IFERROR('σ и σw, МПа'!X219*$BH$2,"-")</f>
        <v>508.3</v>
      </c>
      <c r="AY219" s="32">
        <f>IFERROR('σ и σw, МПа'!Y219*$BH$2,"-")</f>
        <v>491.3</v>
      </c>
      <c r="AZ219" s="32">
        <f>IFERROR('σ и σw, МПа'!Z219*$BH$2,"-")</f>
        <v>475.15</v>
      </c>
      <c r="BA219" s="32">
        <f>IFERROR('σ и σw, МПа'!AA219*$BH$2,"-")</f>
        <v>458.15</v>
      </c>
      <c r="BB219" s="32" t="str">
        <f>IFERROR('σ и σw, МПа'!AB219*$BH$2,"-")</f>
        <v>-</v>
      </c>
      <c r="BC219" s="33" t="str">
        <f>IFERROR('σ и σw, МПа'!AC219*$BH$2,"-")</f>
        <v>-</v>
      </c>
    </row>
    <row r="220" spans="1:55" ht="25.5" x14ac:dyDescent="0.25">
      <c r="A220" s="10" t="str">
        <f>INDEX('Обработка исходного'!B:B,ROW($B$3)+4*(ROW($B220)-ROW($B$3)))</f>
        <v>Сталь легированная хромомолибденованадиевая</v>
      </c>
      <c r="B220" s="47" t="str">
        <f>INDEX('Обработка исходного'!D:D,ROW($B$3)+4*(ROW($B220)-ROW($B$3)))</f>
        <v>25Х2М1Ф</v>
      </c>
      <c r="C220" s="27" t="str">
        <f>'Rp0,2, МПа'!C220</f>
        <v>Горячекатаные и кованые прутки и полосы диаметром или толщиной от 90 до 150 мм</v>
      </c>
      <c r="D220" s="31">
        <f>IFERROR('σ и σw, МПа'!D220*$BE$2,"-")</f>
        <v>301.92307692307691</v>
      </c>
      <c r="E220" s="32">
        <f>IFERROR('σ и σw, МПа'!E220*$BE$2,"-")</f>
        <v>294.23076923076923</v>
      </c>
      <c r="F220" s="32">
        <f>IFERROR('σ и σw, МПа'!F220*$BE$2,"-")</f>
        <v>290.38461538461536</v>
      </c>
      <c r="G220" s="32">
        <f>IFERROR('σ и σw, МПа'!G220*$BE$2,"-")</f>
        <v>283.07692307692309</v>
      </c>
      <c r="H220" s="32">
        <f>IFERROR('σ и σw, МПа'!H220*$BE$2,"-")</f>
        <v>279.23076923076923</v>
      </c>
      <c r="I220" s="32">
        <f>IFERROR('σ и σw, МПа'!I220*$BE$2,"-")</f>
        <v>268.07692307692309</v>
      </c>
      <c r="J220" s="32">
        <f>IFERROR('σ и σw, МПа'!J220*$BE$2,"-")</f>
        <v>264.23076923076923</v>
      </c>
      <c r="K220" s="32">
        <f>IFERROR('σ и σw, МПа'!K220*$BE$2,"-")</f>
        <v>260.38461538461536</v>
      </c>
      <c r="L220" s="32">
        <f>IFERROR('σ и σw, МПа'!L220*$BE$2,"-")</f>
        <v>252.69230769230768</v>
      </c>
      <c r="M220" s="32">
        <f>IFERROR('σ и σw, МПа'!M220*$BE$2,"-")</f>
        <v>248.84615384615384</v>
      </c>
      <c r="N220" s="32">
        <f>IFERROR('σ и σw, МПа'!N220*$BE$2,"-")</f>
        <v>245.38461538461539</v>
      </c>
      <c r="O220" s="32" t="str">
        <f>IFERROR('σ и σw, МПа'!O220*$BE$2,"-")</f>
        <v>-</v>
      </c>
      <c r="P220" s="33" t="str">
        <f>IFERROR('σ и σw, МПа'!P220*$BE$2,"-")</f>
        <v>-</v>
      </c>
      <c r="Q220" s="31">
        <f>IFERROR('σ и σw, МПа'!D220*$BF$2,"-")</f>
        <v>392.5</v>
      </c>
      <c r="R220" s="32">
        <f>IFERROR('σ и σw, МПа'!E220*$BF$2,"-")</f>
        <v>382.5</v>
      </c>
      <c r="S220" s="32">
        <f>IFERROR('σ и σw, МПа'!F220*$BF$2,"-")</f>
        <v>377.5</v>
      </c>
      <c r="T220" s="32">
        <f>IFERROR('σ и σw, МПа'!G220*$BF$2,"-")</f>
        <v>368.00000000000006</v>
      </c>
      <c r="U220" s="32">
        <f>IFERROR('σ и σw, МПа'!H220*$BF$2,"-")</f>
        <v>363</v>
      </c>
      <c r="V220" s="32">
        <f>IFERROR('σ и σw, МПа'!I220*$BF$2,"-")</f>
        <v>348.50000000000006</v>
      </c>
      <c r="W220" s="32">
        <f>IFERROR('σ и σw, МПа'!J220*$BF$2,"-")</f>
        <v>343.5</v>
      </c>
      <c r="X220" s="32">
        <f>IFERROR('σ и σw, МПа'!K220*$BF$2,"-")</f>
        <v>338.5</v>
      </c>
      <c r="Y220" s="32">
        <f>IFERROR('σ и σw, МПа'!L220*$BF$2,"-")</f>
        <v>328.5</v>
      </c>
      <c r="Z220" s="32">
        <f>IFERROR('σ и σw, МПа'!M220*$BF$2,"-")</f>
        <v>323.5</v>
      </c>
      <c r="AA220" s="32">
        <f>IFERROR('σ и σw, МПа'!N220*$BF$2,"-")</f>
        <v>319</v>
      </c>
      <c r="AB220" s="32" t="str">
        <f>IFERROR('σ и σw, МПа'!O220*$BF$2,"-")</f>
        <v>-</v>
      </c>
      <c r="AC220" s="33" t="str">
        <f>IFERROR('σ и σw, МПа'!P220*$BF$2,"-")</f>
        <v>-</v>
      </c>
      <c r="AD220" s="31">
        <f>IFERROR('σ и σw, МПа'!Q220*$BG$2,"-")</f>
        <v>433.55</v>
      </c>
      <c r="AE220" s="32">
        <f>IFERROR('σ и σw, МПа'!R220*$BG$2,"-")</f>
        <v>433.55</v>
      </c>
      <c r="AF220" s="32">
        <f>IFERROR('σ и σw, МПа'!S220*$BG$2,"-")</f>
        <v>433.55</v>
      </c>
      <c r="AG220" s="32">
        <f>IFERROR('σ и σw, МПа'!T220*$BG$2,"-")</f>
        <v>420.55</v>
      </c>
      <c r="AH220" s="32">
        <f>IFERROR('σ и σw, МПа'!U220*$BG$2,"-")</f>
        <v>414.7</v>
      </c>
      <c r="AI220" s="32">
        <f>IFERROR('σ и σw, МПа'!V220*$BG$2,"-")</f>
        <v>401.7</v>
      </c>
      <c r="AJ220" s="32">
        <f>IFERROR('σ и σw, МПа'!W220*$BG$2,"-")</f>
        <v>395.2</v>
      </c>
      <c r="AK220" s="32">
        <f>IFERROR('σ и σw, МПа'!X220*$BG$2,"-")</f>
        <v>388.7</v>
      </c>
      <c r="AL220" s="32">
        <f>IFERROR('σ и σw, МПа'!Y220*$BG$2,"-")</f>
        <v>382.85</v>
      </c>
      <c r="AM220" s="32">
        <f>IFERROR('σ и σw, МПа'!Z220*$BG$2,"-")</f>
        <v>376.35</v>
      </c>
      <c r="AN220" s="32">
        <f>IFERROR('σ и σw, МПа'!AA220*$BG$2,"-")</f>
        <v>376.35</v>
      </c>
      <c r="AO220" s="32" t="str">
        <f>IFERROR('σ и σw, МПа'!AB220*$BG$2,"-")</f>
        <v>-</v>
      </c>
      <c r="AP220" s="33" t="str">
        <f>IFERROR('σ и σw, МПа'!AC220*$BG$2,"-")</f>
        <v>-</v>
      </c>
      <c r="AQ220" s="31">
        <f>IFERROR('σ и σw, МПа'!Q220*$BH$2,"-")</f>
        <v>566.94999999999993</v>
      </c>
      <c r="AR220" s="32">
        <f>IFERROR('σ и σw, МПа'!R220*$BH$2,"-")</f>
        <v>566.94999999999993</v>
      </c>
      <c r="AS220" s="32">
        <f>IFERROR('σ и σw, МПа'!S220*$BH$2,"-")</f>
        <v>566.94999999999993</v>
      </c>
      <c r="AT220" s="32">
        <f>IFERROR('σ и σw, МПа'!T220*$BH$2,"-")</f>
        <v>549.94999999999993</v>
      </c>
      <c r="AU220" s="32">
        <f>IFERROR('σ и σw, МПа'!U220*$BH$2,"-")</f>
        <v>542.29999999999995</v>
      </c>
      <c r="AV220" s="32">
        <f>IFERROR('σ и σw, МПа'!V220*$BH$2,"-")</f>
        <v>525.29999999999995</v>
      </c>
      <c r="AW220" s="32">
        <f>IFERROR('σ и σw, МПа'!W220*$BH$2,"-")</f>
        <v>516.79999999999995</v>
      </c>
      <c r="AX220" s="32">
        <f>IFERROR('σ и σw, МПа'!X220*$BH$2,"-")</f>
        <v>508.3</v>
      </c>
      <c r="AY220" s="32">
        <f>IFERROR('σ и σw, МПа'!Y220*$BH$2,"-")</f>
        <v>500.65</v>
      </c>
      <c r="AZ220" s="32">
        <f>IFERROR('σ и σw, МПа'!Z220*$BH$2,"-")</f>
        <v>492.15</v>
      </c>
      <c r="BA220" s="32">
        <f>IFERROR('σ и σw, МПа'!AA220*$BH$2,"-")</f>
        <v>492.15</v>
      </c>
      <c r="BB220" s="32" t="str">
        <f>IFERROR('σ и σw, МПа'!AB220*$BH$2,"-")</f>
        <v>-</v>
      </c>
      <c r="BC220" s="33" t="str">
        <f>IFERROR('σ и σw, МПа'!AC220*$BH$2,"-")</f>
        <v>-</v>
      </c>
    </row>
    <row r="221" spans="1:55" ht="25.5" x14ac:dyDescent="0.25">
      <c r="A221" s="10" t="str">
        <f>INDEX('Обработка исходного'!B:B,ROW($B$3)+4*(ROW($B221)-ROW($B$3)))</f>
        <v>Сталь легированная хромомолибденованадиевая</v>
      </c>
      <c r="B221" s="47" t="str">
        <f>INDEX('Обработка исходного'!D:D,ROW($B$3)+4*(ROW($B221)-ROW($B$3)))</f>
        <v>25Х2М1Ф</v>
      </c>
      <c r="C221" s="27" t="str">
        <f>'Rp0,2, МПа'!C221</f>
        <v>Горячекатаные и кованые прутки и полосы диаметром или толщиной от 150 до 200 мм</v>
      </c>
      <c r="D221" s="31">
        <f>IFERROR('σ и σw, МПа'!D221*$BE$2,"-")</f>
        <v>301.92307692307691</v>
      </c>
      <c r="E221" s="32">
        <f>IFERROR('σ и σw, МПа'!E221*$BE$2,"-")</f>
        <v>294.23076923076923</v>
      </c>
      <c r="F221" s="32">
        <f>IFERROR('σ и σw, МПа'!F221*$BE$2,"-")</f>
        <v>294.23076923076923</v>
      </c>
      <c r="G221" s="32">
        <f>IFERROR('σ и σw, МПа'!G221*$BE$2,"-")</f>
        <v>283.07692307692309</v>
      </c>
      <c r="H221" s="32">
        <f>IFERROR('σ и σw, МПа'!H221*$BE$2,"-")</f>
        <v>279.23076923076923</v>
      </c>
      <c r="I221" s="32">
        <f>IFERROR('σ и σw, МПа'!I221*$BE$2,"-")</f>
        <v>268.07692307692309</v>
      </c>
      <c r="J221" s="32">
        <f>IFERROR('σ и σw, МПа'!J221*$BE$2,"-")</f>
        <v>264.23076923076923</v>
      </c>
      <c r="K221" s="32">
        <f>IFERROR('σ и σw, МПа'!K221*$BE$2,"-")</f>
        <v>260.38461538461536</v>
      </c>
      <c r="L221" s="32">
        <f>IFERROR('σ и σw, МПа'!L221*$BE$2,"-")</f>
        <v>252.69230769230768</v>
      </c>
      <c r="M221" s="32">
        <f>IFERROR('σ и σw, МПа'!M221*$BE$2,"-")</f>
        <v>248.84615384615384</v>
      </c>
      <c r="N221" s="32">
        <f>IFERROR('σ и σw, МПа'!N221*$BE$2,"-")</f>
        <v>245.38461538461539</v>
      </c>
      <c r="O221" s="32" t="str">
        <f>IFERROR('σ и σw, МПа'!O221*$BE$2,"-")</f>
        <v>-</v>
      </c>
      <c r="P221" s="33" t="str">
        <f>IFERROR('σ и σw, МПа'!P221*$BE$2,"-")</f>
        <v>-</v>
      </c>
      <c r="Q221" s="31">
        <f>IFERROR('σ и σw, МПа'!D221*$BF$2,"-")</f>
        <v>392.5</v>
      </c>
      <c r="R221" s="32">
        <f>IFERROR('σ и σw, МПа'!E221*$BF$2,"-")</f>
        <v>382.5</v>
      </c>
      <c r="S221" s="32">
        <f>IFERROR('σ и σw, МПа'!F221*$BF$2,"-")</f>
        <v>382.5</v>
      </c>
      <c r="T221" s="32">
        <f>IFERROR('σ и σw, МПа'!G221*$BF$2,"-")</f>
        <v>368.00000000000006</v>
      </c>
      <c r="U221" s="32">
        <f>IFERROR('σ и σw, МПа'!H221*$BF$2,"-")</f>
        <v>363</v>
      </c>
      <c r="V221" s="32">
        <f>IFERROR('σ и σw, МПа'!I221*$BF$2,"-")</f>
        <v>348.50000000000006</v>
      </c>
      <c r="W221" s="32">
        <f>IFERROR('σ и σw, МПа'!J221*$BF$2,"-")</f>
        <v>343.5</v>
      </c>
      <c r="X221" s="32">
        <f>IFERROR('σ и σw, МПа'!K221*$BF$2,"-")</f>
        <v>338.5</v>
      </c>
      <c r="Y221" s="32">
        <f>IFERROR('σ и σw, МПа'!L221*$BF$2,"-")</f>
        <v>328.5</v>
      </c>
      <c r="Z221" s="32">
        <f>IFERROR('σ и σw, МПа'!M221*$BF$2,"-")</f>
        <v>323.5</v>
      </c>
      <c r="AA221" s="32">
        <f>IFERROR('σ и σw, МПа'!N221*$BF$2,"-")</f>
        <v>319</v>
      </c>
      <c r="AB221" s="32" t="str">
        <f>IFERROR('σ и σw, МПа'!O221*$BF$2,"-")</f>
        <v>-</v>
      </c>
      <c r="AC221" s="33" t="str">
        <f>IFERROR('σ и σw, МПа'!P221*$BF$2,"-")</f>
        <v>-</v>
      </c>
      <c r="AD221" s="31">
        <f>IFERROR('σ и σw, МПа'!Q221*$BG$2,"-")</f>
        <v>433.55</v>
      </c>
      <c r="AE221" s="32">
        <f>IFERROR('σ и σw, МПа'!R221*$BG$2,"-")</f>
        <v>433.55</v>
      </c>
      <c r="AF221" s="32">
        <f>IFERROR('σ и σw, МПа'!S221*$BG$2,"-")</f>
        <v>433.55</v>
      </c>
      <c r="AG221" s="32">
        <f>IFERROR('σ и σw, МПа'!T221*$BG$2,"-")</f>
        <v>420.55</v>
      </c>
      <c r="AH221" s="32">
        <f>IFERROR('σ и σw, МПа'!U221*$BG$2,"-")</f>
        <v>414.7</v>
      </c>
      <c r="AI221" s="32">
        <f>IFERROR('σ и σw, МПа'!V221*$BG$2,"-")</f>
        <v>401.7</v>
      </c>
      <c r="AJ221" s="32">
        <f>IFERROR('σ и σw, МПа'!W221*$BG$2,"-")</f>
        <v>395.2</v>
      </c>
      <c r="AK221" s="32">
        <f>IFERROR('σ и σw, МПа'!X221*$BG$2,"-")</f>
        <v>388.7</v>
      </c>
      <c r="AL221" s="32">
        <f>IFERROR('σ и σw, МПа'!Y221*$BG$2,"-")</f>
        <v>382.85</v>
      </c>
      <c r="AM221" s="32">
        <f>IFERROR('σ и σw, МПа'!Z221*$BG$2,"-")</f>
        <v>376.35</v>
      </c>
      <c r="AN221" s="32">
        <f>IFERROR('σ и σw, МПа'!AA221*$BG$2,"-")</f>
        <v>376.35</v>
      </c>
      <c r="AO221" s="32" t="str">
        <f>IFERROR('σ и σw, МПа'!AB221*$BG$2,"-")</f>
        <v>-</v>
      </c>
      <c r="AP221" s="33" t="str">
        <f>IFERROR('σ и σw, МПа'!AC221*$BG$2,"-")</f>
        <v>-</v>
      </c>
      <c r="AQ221" s="31">
        <f>IFERROR('σ и σw, МПа'!Q221*$BH$2,"-")</f>
        <v>566.94999999999993</v>
      </c>
      <c r="AR221" s="32">
        <f>IFERROR('σ и σw, МПа'!R221*$BH$2,"-")</f>
        <v>566.94999999999993</v>
      </c>
      <c r="AS221" s="32">
        <f>IFERROR('σ и σw, МПа'!S221*$BH$2,"-")</f>
        <v>566.94999999999993</v>
      </c>
      <c r="AT221" s="32">
        <f>IFERROR('σ и σw, МПа'!T221*$BH$2,"-")</f>
        <v>549.94999999999993</v>
      </c>
      <c r="AU221" s="32">
        <f>IFERROR('σ и σw, МПа'!U221*$BH$2,"-")</f>
        <v>542.29999999999995</v>
      </c>
      <c r="AV221" s="32">
        <f>IFERROR('σ и σw, МПа'!V221*$BH$2,"-")</f>
        <v>525.29999999999995</v>
      </c>
      <c r="AW221" s="32">
        <f>IFERROR('σ и σw, МПа'!W221*$BH$2,"-")</f>
        <v>516.79999999999995</v>
      </c>
      <c r="AX221" s="32">
        <f>IFERROR('σ и σw, МПа'!X221*$BH$2,"-")</f>
        <v>508.3</v>
      </c>
      <c r="AY221" s="32">
        <f>IFERROR('σ и σw, МПа'!Y221*$BH$2,"-")</f>
        <v>500.65</v>
      </c>
      <c r="AZ221" s="32">
        <f>IFERROR('σ и σw, МПа'!Z221*$BH$2,"-")</f>
        <v>492.15</v>
      </c>
      <c r="BA221" s="32">
        <f>IFERROR('σ и σw, МПа'!AA221*$BH$2,"-")</f>
        <v>492.15</v>
      </c>
      <c r="BB221" s="32" t="str">
        <f>IFERROR('σ и σw, МПа'!AB221*$BH$2,"-")</f>
        <v>-</v>
      </c>
      <c r="BC221" s="33" t="str">
        <f>IFERROR('σ и σw, МПа'!AC221*$BH$2,"-")</f>
        <v>-</v>
      </c>
    </row>
    <row r="222" spans="1:55" ht="25.5" x14ac:dyDescent="0.25">
      <c r="A222" s="10" t="str">
        <f>INDEX('Обработка исходного'!B:B,ROW($B$3)+4*(ROW($B222)-ROW($B$3)))</f>
        <v>Сталь легированная хромомолибденованадиевая</v>
      </c>
      <c r="B222" s="47" t="str">
        <f>INDEX('Обработка исходного'!D:D,ROW($B$3)+4*(ROW($B222)-ROW($B$3)))</f>
        <v>25Х2М1Ф</v>
      </c>
      <c r="C222" s="27" t="str">
        <f>'Rp0,2, МПа'!C222</f>
        <v>Поковки толщиной или диаметром от 100 до 300 мм, КП490*</v>
      </c>
      <c r="D222" s="31">
        <f>IFERROR('σ и σw, МПа'!D222*$BE$2,"-")</f>
        <v>252.69230769230768</v>
      </c>
      <c r="E222" s="32">
        <f>IFERROR('σ и σw, МПа'!E222*$BE$2,"-")</f>
        <v>245.38461538461539</v>
      </c>
      <c r="F222" s="32">
        <f>IFERROR('σ и σw, МПа'!F222*$BE$2,"-")</f>
        <v>241.53846153846152</v>
      </c>
      <c r="G222" s="32">
        <f>IFERROR('σ и σw, МПа'!G222*$BE$2,"-")</f>
        <v>233.84615384615384</v>
      </c>
      <c r="H222" s="32">
        <f>IFERROR('σ и σw, МПа'!H222*$BE$2,"-")</f>
        <v>230</v>
      </c>
      <c r="I222" s="32">
        <f>IFERROR('σ и σw, МПа'!I222*$BE$2,"-")</f>
        <v>222.69230769230768</v>
      </c>
      <c r="J222" s="32">
        <f>IFERROR('σ и σw, МПа'!J222*$BE$2,"-")</f>
        <v>218.84615384615384</v>
      </c>
      <c r="K222" s="32">
        <f>IFERROR('σ и σw, МПа'!K222*$BE$2,"-")</f>
        <v>215</v>
      </c>
      <c r="L222" s="32">
        <f>IFERROR('σ и σw, МПа'!L222*$BE$2,"-")</f>
        <v>207.69230769230768</v>
      </c>
      <c r="M222" s="32">
        <f>IFERROR('σ и σw, МПа'!M222*$BE$2,"-")</f>
        <v>192.30769230769229</v>
      </c>
      <c r="N222" s="32">
        <f>IFERROR('σ и σw, МПа'!N222*$BE$2,"-")</f>
        <v>192.30769230769229</v>
      </c>
      <c r="O222" s="32" t="str">
        <f>IFERROR('σ и σw, МПа'!O222*$BE$2,"-")</f>
        <v>-</v>
      </c>
      <c r="P222" s="33" t="str">
        <f>IFERROR('σ и σw, МПа'!P222*$BE$2,"-")</f>
        <v>-</v>
      </c>
      <c r="Q222" s="31">
        <f>IFERROR('σ и σw, МПа'!D222*$BF$2,"-")</f>
        <v>328.5</v>
      </c>
      <c r="R222" s="32">
        <f>IFERROR('σ и σw, МПа'!E222*$BF$2,"-")</f>
        <v>319</v>
      </c>
      <c r="S222" s="32">
        <f>IFERROR('σ и σw, МПа'!F222*$BF$2,"-")</f>
        <v>314</v>
      </c>
      <c r="T222" s="32">
        <f>IFERROR('σ и σw, МПа'!G222*$BF$2,"-")</f>
        <v>304</v>
      </c>
      <c r="U222" s="32">
        <f>IFERROR('σ и σw, МПа'!H222*$BF$2,"-")</f>
        <v>299</v>
      </c>
      <c r="V222" s="32">
        <f>IFERROR('σ и σw, МПа'!I222*$BF$2,"-")</f>
        <v>289.5</v>
      </c>
      <c r="W222" s="32">
        <f>IFERROR('σ и σw, МПа'!J222*$BF$2,"-")</f>
        <v>284.5</v>
      </c>
      <c r="X222" s="32">
        <f>IFERROR('σ и σw, МПа'!K222*$BF$2,"-")</f>
        <v>279.5</v>
      </c>
      <c r="Y222" s="32">
        <f>IFERROR('σ и σw, МПа'!L222*$BF$2,"-")</f>
        <v>270</v>
      </c>
      <c r="Z222" s="32">
        <f>IFERROR('σ и σw, МПа'!M222*$BF$2,"-")</f>
        <v>250</v>
      </c>
      <c r="AA222" s="32">
        <f>IFERROR('σ и σw, МПа'!N222*$BF$2,"-")</f>
        <v>250</v>
      </c>
      <c r="AB222" s="32" t="str">
        <f>IFERROR('σ и σw, МПа'!O222*$BF$2,"-")</f>
        <v>-</v>
      </c>
      <c r="AC222" s="33" t="str">
        <f>IFERROR('σ и σw, МПа'!P222*$BF$2,"-")</f>
        <v>-</v>
      </c>
      <c r="AD222" s="31">
        <f>IFERROR('σ и σw, МПа'!Q222*$BG$2,"-")</f>
        <v>318.5</v>
      </c>
      <c r="AE222" s="32">
        <f>IFERROR('σ и σw, МПа'!R222*$BG$2,"-")</f>
        <v>318.5</v>
      </c>
      <c r="AF222" s="32">
        <f>IFERROR('σ и σw, МПа'!S222*$BG$2,"-")</f>
        <v>306.15000000000003</v>
      </c>
      <c r="AG222" s="32">
        <f>IFERROR('σ и σw, МПа'!T222*$BG$2,"-")</f>
        <v>299.65000000000003</v>
      </c>
      <c r="AH222" s="32">
        <f>IFERROR('σ и σw, МПа'!U222*$BG$2,"-")</f>
        <v>293.15000000000003</v>
      </c>
      <c r="AI222" s="32">
        <f>IFERROR('σ и σw, МПа'!V222*$BG$2,"-")</f>
        <v>286.65000000000003</v>
      </c>
      <c r="AJ222" s="32">
        <f>IFERROR('σ и σw, МПа'!W222*$BG$2,"-")</f>
        <v>280.8</v>
      </c>
      <c r="AK222" s="32">
        <f>IFERROR('σ и σw, МПа'!X222*$BG$2,"-")</f>
        <v>274.3</v>
      </c>
      <c r="AL222" s="32">
        <f>IFERROR('σ и σw, МПа'!Y222*$BG$2,"-")</f>
        <v>267.8</v>
      </c>
      <c r="AM222" s="32">
        <f>IFERROR('σ и σw, МПа'!Z222*$BG$2,"-")</f>
        <v>254.8</v>
      </c>
      <c r="AN222" s="32">
        <f>IFERROR('σ и σw, МПа'!AA222*$BG$2,"-")</f>
        <v>254.8</v>
      </c>
      <c r="AO222" s="32" t="str">
        <f>IFERROR('σ и σw, МПа'!AB222*$BG$2,"-")</f>
        <v>-</v>
      </c>
      <c r="AP222" s="33" t="str">
        <f>IFERROR('σ и σw, МПа'!AC222*$BG$2,"-")</f>
        <v>-</v>
      </c>
      <c r="AQ222" s="31">
        <f>IFERROR('σ и σw, МПа'!Q222*$BH$2,"-")</f>
        <v>416.5</v>
      </c>
      <c r="AR222" s="32">
        <f>IFERROR('σ и σw, МПа'!R222*$BH$2,"-")</f>
        <v>416.5</v>
      </c>
      <c r="AS222" s="32">
        <f>IFERROR('σ и σw, МПа'!S222*$BH$2,"-")</f>
        <v>400.34999999999997</v>
      </c>
      <c r="AT222" s="32">
        <f>IFERROR('σ и σw, МПа'!T222*$BH$2,"-")</f>
        <v>391.84999999999997</v>
      </c>
      <c r="AU222" s="32">
        <f>IFERROR('σ и σw, МПа'!U222*$BH$2,"-")</f>
        <v>383.34999999999997</v>
      </c>
      <c r="AV222" s="32">
        <f>IFERROR('σ и σw, МПа'!V222*$BH$2,"-")</f>
        <v>374.84999999999997</v>
      </c>
      <c r="AW222" s="32">
        <f>IFERROR('σ и σw, МПа'!W222*$BH$2,"-")</f>
        <v>367.2</v>
      </c>
      <c r="AX222" s="32">
        <f>IFERROR('σ и σw, МПа'!X222*$BH$2,"-")</f>
        <v>358.7</v>
      </c>
      <c r="AY222" s="32">
        <f>IFERROR('σ и σw, МПа'!Y222*$BH$2,"-")</f>
        <v>350.2</v>
      </c>
      <c r="AZ222" s="32">
        <f>IFERROR('σ и σw, МПа'!Z222*$BH$2,"-")</f>
        <v>333.2</v>
      </c>
      <c r="BA222" s="32">
        <f>IFERROR('σ и σw, МПа'!AA222*$BH$2,"-")</f>
        <v>333.2</v>
      </c>
      <c r="BB222" s="32" t="str">
        <f>IFERROR('σ и σw, МПа'!AB222*$BH$2,"-")</f>
        <v>-</v>
      </c>
      <c r="BC222" s="33" t="str">
        <f>IFERROR('σ и σw, МПа'!AC222*$BH$2,"-")</f>
        <v>-</v>
      </c>
    </row>
    <row r="223" spans="1:55" ht="25.5" x14ac:dyDescent="0.25">
      <c r="A223" s="10" t="str">
        <f>INDEX('Обработка исходного'!B:B,ROW($B$3)+4*(ROW($B223)-ROW($B$3)))</f>
        <v>Сталь легированная хромомолибденованадиевая</v>
      </c>
      <c r="B223" s="47" t="str">
        <f>INDEX('Обработка исходного'!D:D,ROW($B$3)+4*(ROW($B223)-ROW($B$3)))</f>
        <v>25Х3МФА</v>
      </c>
      <c r="C223" s="27" t="str">
        <f>'Rp0,2, МПа'!C223</f>
        <v>Поковки, листы (плиты), листовые и штампованные заготовки толщиной от 450 до 600 мм, КП395**</v>
      </c>
      <c r="D223" s="31">
        <f>IFERROR('σ и σw, МПа'!D223*$BE$2,"-")</f>
        <v>207.69230769230768</v>
      </c>
      <c r="E223" s="32">
        <f>IFERROR('σ и σw, МПа'!E223*$BE$2,"-")</f>
        <v>203.84615384615384</v>
      </c>
      <c r="F223" s="32">
        <f>IFERROR('σ и σw, МПа'!F223*$BE$2,"-")</f>
        <v>200</v>
      </c>
      <c r="G223" s="32">
        <f>IFERROR('σ и σw, МПа'!G223*$BE$2,"-")</f>
        <v>192.30769230769229</v>
      </c>
      <c r="H223" s="32">
        <f>IFERROR('σ и σw, МПа'!H223*$BE$2,"-")</f>
        <v>188.84615384615384</v>
      </c>
      <c r="I223" s="32">
        <f>IFERROR('σ и σw, МПа'!I223*$BE$2,"-")</f>
        <v>185</v>
      </c>
      <c r="J223" s="32">
        <f>IFERROR('σ и σw, МПа'!J223*$BE$2,"-")</f>
        <v>181.15384615384616</v>
      </c>
      <c r="K223" s="32">
        <f>IFERROR('σ и σw, МПа'!K223*$BE$2,"-")</f>
        <v>177.30769230769229</v>
      </c>
      <c r="L223" s="32">
        <f>IFERROR('σ и σw, МПа'!L223*$BE$2,"-")</f>
        <v>177.30769230769229</v>
      </c>
      <c r="M223" s="32">
        <f>IFERROR('σ и σw, МПа'!M223*$BE$2,"-")</f>
        <v>169.61538461538461</v>
      </c>
      <c r="N223" s="32">
        <f>IFERROR('σ и σw, МПа'!N223*$BE$2,"-")</f>
        <v>169.61538461538461</v>
      </c>
      <c r="O223" s="32" t="str">
        <f>IFERROR('σ и σw, МПа'!O223*$BE$2,"-")</f>
        <v>-</v>
      </c>
      <c r="P223" s="33" t="str">
        <f>IFERROR('σ и σw, МПа'!P223*$BE$2,"-")</f>
        <v>-</v>
      </c>
      <c r="Q223" s="31">
        <f>IFERROR('σ и σw, МПа'!D223*$BF$2,"-")</f>
        <v>270</v>
      </c>
      <c r="R223" s="32">
        <f>IFERROR('σ и σw, МПа'!E223*$BF$2,"-")</f>
        <v>265</v>
      </c>
      <c r="S223" s="32">
        <f>IFERROR('σ и σw, МПа'!F223*$BF$2,"-")</f>
        <v>260</v>
      </c>
      <c r="T223" s="32">
        <f>IFERROR('σ и σw, МПа'!G223*$BF$2,"-")</f>
        <v>250</v>
      </c>
      <c r="U223" s="32">
        <f>IFERROR('σ и σw, МПа'!H223*$BF$2,"-")</f>
        <v>245.5</v>
      </c>
      <c r="V223" s="32">
        <f>IFERROR('σ и σw, МПа'!I223*$BF$2,"-")</f>
        <v>240.5</v>
      </c>
      <c r="W223" s="32">
        <f>IFERROR('σ и σw, МПа'!J223*$BF$2,"-")</f>
        <v>235.50000000000003</v>
      </c>
      <c r="X223" s="32">
        <f>IFERROR('σ и σw, МПа'!K223*$BF$2,"-")</f>
        <v>230.5</v>
      </c>
      <c r="Y223" s="32">
        <f>IFERROR('σ и σw, МПа'!L223*$BF$2,"-")</f>
        <v>230.5</v>
      </c>
      <c r="Z223" s="32">
        <f>IFERROR('σ и σw, МПа'!M223*$BF$2,"-")</f>
        <v>220.5</v>
      </c>
      <c r="AA223" s="32">
        <f>IFERROR('σ и σw, МПа'!N223*$BF$2,"-")</f>
        <v>220.5</v>
      </c>
      <c r="AB223" s="32" t="str">
        <f>IFERROR('σ и σw, МПа'!O223*$BF$2,"-")</f>
        <v>-</v>
      </c>
      <c r="AC223" s="33" t="str">
        <f>IFERROR('σ и σw, МПа'!P223*$BF$2,"-")</f>
        <v>-</v>
      </c>
      <c r="AD223" s="31">
        <f>IFERROR('σ и σw, МПа'!Q223*$BG$2,"-")</f>
        <v>280.8</v>
      </c>
      <c r="AE223" s="32">
        <f>IFERROR('σ и σw, МПа'!R223*$BG$2,"-")</f>
        <v>280.8</v>
      </c>
      <c r="AF223" s="32">
        <f>IFERROR('σ и σw, МПа'!S223*$BG$2,"-")</f>
        <v>274.3</v>
      </c>
      <c r="AG223" s="32">
        <f>IFERROR('σ и σw, МПа'!T223*$BG$2,"-")</f>
        <v>267.8</v>
      </c>
      <c r="AH223" s="32">
        <f>IFERROR('σ и σw, МПа'!U223*$BG$2,"-")</f>
        <v>261.3</v>
      </c>
      <c r="AI223" s="32">
        <f>IFERROR('σ и σw, МПа'!V223*$BG$2,"-")</f>
        <v>261.3</v>
      </c>
      <c r="AJ223" s="32">
        <f>IFERROR('σ и σw, МПа'!W223*$BG$2,"-")</f>
        <v>256.75</v>
      </c>
      <c r="AK223" s="32">
        <f>IFERROR('σ и σw, МПа'!X223*$BG$2,"-")</f>
        <v>256.75</v>
      </c>
      <c r="AL223" s="32">
        <f>IFERROR('σ и σw, МПа'!Y223*$BG$2,"-")</f>
        <v>256.75</v>
      </c>
      <c r="AM223" s="32">
        <f>IFERROR('σ и σw, МПа'!Z223*$BG$2,"-")</f>
        <v>242.45000000000002</v>
      </c>
      <c r="AN223" s="32">
        <f>IFERROR('σ и σw, МПа'!AA223*$BG$2,"-")</f>
        <v>242.45000000000002</v>
      </c>
      <c r="AO223" s="32" t="str">
        <f>IFERROR('σ и σw, МПа'!AB223*$BG$2,"-")</f>
        <v>-</v>
      </c>
      <c r="AP223" s="33" t="str">
        <f>IFERROR('σ и σw, МПа'!AC223*$BG$2,"-")</f>
        <v>-</v>
      </c>
      <c r="AQ223" s="31">
        <f>IFERROR('σ и σw, МПа'!Q223*$BH$2,"-")</f>
        <v>367.2</v>
      </c>
      <c r="AR223" s="32">
        <f>IFERROR('σ и σw, МПа'!R223*$BH$2,"-")</f>
        <v>367.2</v>
      </c>
      <c r="AS223" s="32">
        <f>IFERROR('σ и σw, МПа'!S223*$BH$2,"-")</f>
        <v>358.7</v>
      </c>
      <c r="AT223" s="32">
        <f>IFERROR('σ и σw, МПа'!T223*$BH$2,"-")</f>
        <v>350.2</v>
      </c>
      <c r="AU223" s="32">
        <f>IFERROR('σ и σw, МПа'!U223*$BH$2,"-")</f>
        <v>341.7</v>
      </c>
      <c r="AV223" s="32">
        <f>IFERROR('σ и σw, МПа'!V223*$BH$2,"-")</f>
        <v>341.7</v>
      </c>
      <c r="AW223" s="32">
        <f>IFERROR('σ и σw, МПа'!W223*$BH$2,"-")</f>
        <v>335.75</v>
      </c>
      <c r="AX223" s="32">
        <f>IFERROR('σ и σw, МПа'!X223*$BH$2,"-")</f>
        <v>335.75</v>
      </c>
      <c r="AY223" s="32">
        <f>IFERROR('σ и σw, МПа'!Y223*$BH$2,"-")</f>
        <v>335.75</v>
      </c>
      <c r="AZ223" s="32">
        <f>IFERROR('σ и σw, МПа'!Z223*$BH$2,"-")</f>
        <v>317.05</v>
      </c>
      <c r="BA223" s="32">
        <f>IFERROR('σ и σw, МПа'!AA223*$BH$2,"-")</f>
        <v>317.05</v>
      </c>
      <c r="BB223" s="32" t="str">
        <f>IFERROR('σ и σw, МПа'!AB223*$BH$2,"-")</f>
        <v>-</v>
      </c>
      <c r="BC223" s="33" t="str">
        <f>IFERROR('σ и σw, МПа'!AC223*$BH$2,"-")</f>
        <v>-</v>
      </c>
    </row>
    <row r="224" spans="1:55" ht="25.5" x14ac:dyDescent="0.25">
      <c r="A224" s="10" t="str">
        <f>INDEX('Обработка исходного'!B:B,ROW($B$3)+4*(ROW($B224)-ROW($B$3)))</f>
        <v>Сталь легированная хромомолибденованадиевая</v>
      </c>
      <c r="B224" s="47" t="str">
        <f>INDEX('Обработка исходного'!D:D,ROW($B$3)+4*(ROW($B224)-ROW($B$3)))</f>
        <v>25Х3МФА</v>
      </c>
      <c r="C224" s="27" t="str">
        <f>'Rp0,2, МПа'!C224</f>
        <v>Поковки, листы (плиты), листовые и штампованные заготовки толщиной от 450 до 600 мм, КП490**</v>
      </c>
      <c r="D224" s="31">
        <f>IFERROR('σ и σw, МПа'!D224*$BE$2,"-")</f>
        <v>245.38461538461539</v>
      </c>
      <c r="E224" s="32">
        <f>IFERROR('σ и σw, МПа'!E224*$BE$2,"-")</f>
        <v>237.69230769230768</v>
      </c>
      <c r="F224" s="32">
        <f>IFERROR('σ и σw, МПа'!F224*$BE$2,"-")</f>
        <v>233.84615384615384</v>
      </c>
      <c r="G224" s="32">
        <f>IFERROR('σ и σw, МПа'!G224*$BE$2,"-")</f>
        <v>230</v>
      </c>
      <c r="H224" s="32">
        <f>IFERROR('σ и σw, МПа'!H224*$BE$2,"-")</f>
        <v>226.53846153846152</v>
      </c>
      <c r="I224" s="32">
        <f>IFERROR('σ и σw, МПа'!I224*$BE$2,"-")</f>
        <v>218.84615384615384</v>
      </c>
      <c r="J224" s="32">
        <f>IFERROR('σ и σw, МПа'!J224*$BE$2,"-")</f>
        <v>215</v>
      </c>
      <c r="K224" s="32">
        <f>IFERROR('σ и σw, МПа'!K224*$BE$2,"-")</f>
        <v>211.15384615384616</v>
      </c>
      <c r="L224" s="32">
        <f>IFERROR('σ и σw, МПа'!L224*$BE$2,"-")</f>
        <v>207.69230769230768</v>
      </c>
      <c r="M224" s="32">
        <f>IFERROR('σ и σw, МПа'!M224*$BE$2,"-")</f>
        <v>203.84615384615384</v>
      </c>
      <c r="N224" s="32">
        <f>IFERROR('σ и σw, МПа'!N224*$BE$2,"-")</f>
        <v>200</v>
      </c>
      <c r="O224" s="32" t="str">
        <f>IFERROR('σ и σw, МПа'!O224*$BE$2,"-")</f>
        <v>-</v>
      </c>
      <c r="P224" s="33" t="str">
        <f>IFERROR('σ и σw, МПа'!P224*$BE$2,"-")</f>
        <v>-</v>
      </c>
      <c r="Q224" s="31">
        <f>IFERROR('σ и σw, МПа'!D224*$BF$2,"-")</f>
        <v>319</v>
      </c>
      <c r="R224" s="32">
        <f>IFERROR('σ и σw, МПа'!E224*$BF$2,"-")</f>
        <v>309</v>
      </c>
      <c r="S224" s="32">
        <f>IFERROR('σ и σw, МПа'!F224*$BF$2,"-")</f>
        <v>304</v>
      </c>
      <c r="T224" s="32">
        <f>IFERROR('σ и σw, МПа'!G224*$BF$2,"-")</f>
        <v>299</v>
      </c>
      <c r="U224" s="32">
        <f>IFERROR('σ и σw, МПа'!H224*$BF$2,"-")</f>
        <v>294.5</v>
      </c>
      <c r="V224" s="32">
        <f>IFERROR('σ и σw, МПа'!I224*$BF$2,"-")</f>
        <v>284.5</v>
      </c>
      <c r="W224" s="32">
        <f>IFERROR('σ и σw, МПа'!J224*$BF$2,"-")</f>
        <v>279.5</v>
      </c>
      <c r="X224" s="32">
        <f>IFERROR('σ и σw, МПа'!K224*$BF$2,"-")</f>
        <v>274.5</v>
      </c>
      <c r="Y224" s="32">
        <f>IFERROR('σ и σw, МПа'!L224*$BF$2,"-")</f>
        <v>270</v>
      </c>
      <c r="Z224" s="32">
        <f>IFERROR('σ и σw, МПа'!M224*$BF$2,"-")</f>
        <v>265</v>
      </c>
      <c r="AA224" s="32">
        <f>IFERROR('σ и σw, МПа'!N224*$BF$2,"-")</f>
        <v>260</v>
      </c>
      <c r="AB224" s="32" t="str">
        <f>IFERROR('σ и σw, МПа'!O224*$BF$2,"-")</f>
        <v>-</v>
      </c>
      <c r="AC224" s="33" t="str">
        <f>IFERROR('σ и σw, МПа'!P224*$BF$2,"-")</f>
        <v>-</v>
      </c>
      <c r="AD224" s="31">
        <f>IFERROR('σ и σw, МПа'!Q224*$BG$2,"-")</f>
        <v>344.5</v>
      </c>
      <c r="AE224" s="32">
        <f>IFERROR('σ и σw, МПа'!R224*$BG$2,"-")</f>
        <v>344.5</v>
      </c>
      <c r="AF224" s="32">
        <f>IFERROR('σ и σw, МПа'!S224*$BG$2,"-")</f>
        <v>338</v>
      </c>
      <c r="AG224" s="32">
        <f>IFERROR('σ и σw, МПа'!T224*$BG$2,"-")</f>
        <v>331.5</v>
      </c>
      <c r="AH224" s="32">
        <f>IFERROR('σ и σw, МПа'!U224*$BG$2,"-")</f>
        <v>325</v>
      </c>
      <c r="AI224" s="32">
        <f>IFERROR('σ и σw, МПа'!V224*$BG$2,"-")</f>
        <v>325</v>
      </c>
      <c r="AJ224" s="32">
        <f>IFERROR('σ и σw, МПа'!W224*$BG$2,"-")</f>
        <v>318.5</v>
      </c>
      <c r="AK224" s="32">
        <f>IFERROR('σ и σw, МПа'!X224*$BG$2,"-")</f>
        <v>318.5</v>
      </c>
      <c r="AL224" s="32">
        <f>IFERROR('σ и σw, МПа'!Y224*$BG$2,"-")</f>
        <v>306.15000000000003</v>
      </c>
      <c r="AM224" s="32">
        <f>IFERROR('σ и σw, МПа'!Z224*$BG$2,"-")</f>
        <v>299.65000000000003</v>
      </c>
      <c r="AN224" s="32">
        <f>IFERROR('σ и σw, МПа'!AA224*$BG$2,"-")</f>
        <v>299.65000000000003</v>
      </c>
      <c r="AO224" s="32" t="str">
        <f>IFERROR('σ и σw, МПа'!AB224*$BG$2,"-")</f>
        <v>-</v>
      </c>
      <c r="AP224" s="33" t="str">
        <f>IFERROR('σ и σw, МПа'!AC224*$BG$2,"-")</f>
        <v>-</v>
      </c>
      <c r="AQ224" s="31">
        <f>IFERROR('σ и σw, МПа'!Q224*$BH$2,"-")</f>
        <v>450.5</v>
      </c>
      <c r="AR224" s="32">
        <f>IFERROR('σ и σw, МПа'!R224*$BH$2,"-")</f>
        <v>450.5</v>
      </c>
      <c r="AS224" s="32">
        <f>IFERROR('σ и σw, МПа'!S224*$BH$2,"-")</f>
        <v>442</v>
      </c>
      <c r="AT224" s="32">
        <f>IFERROR('σ и σw, МПа'!T224*$BH$2,"-")</f>
        <v>433.5</v>
      </c>
      <c r="AU224" s="32">
        <f>IFERROR('σ и σw, МПа'!U224*$BH$2,"-")</f>
        <v>425</v>
      </c>
      <c r="AV224" s="32">
        <f>IFERROR('σ и σw, МПа'!V224*$BH$2,"-")</f>
        <v>425</v>
      </c>
      <c r="AW224" s="32">
        <f>IFERROR('σ и σw, МПа'!W224*$BH$2,"-")</f>
        <v>416.5</v>
      </c>
      <c r="AX224" s="32">
        <f>IFERROR('σ и σw, МПа'!X224*$BH$2,"-")</f>
        <v>416.5</v>
      </c>
      <c r="AY224" s="32">
        <f>IFERROR('σ и σw, МПа'!Y224*$BH$2,"-")</f>
        <v>400.34999999999997</v>
      </c>
      <c r="AZ224" s="32">
        <f>IFERROR('σ и σw, МПа'!Z224*$BH$2,"-")</f>
        <v>391.84999999999997</v>
      </c>
      <c r="BA224" s="32">
        <f>IFERROR('σ и σw, МПа'!AA224*$BH$2,"-")</f>
        <v>391.84999999999997</v>
      </c>
      <c r="BB224" s="32" t="str">
        <f>IFERROR('σ и σw, МПа'!AB224*$BH$2,"-")</f>
        <v>-</v>
      </c>
      <c r="BC224" s="33" t="str">
        <f>IFERROR('σ и σw, МПа'!AC224*$BH$2,"-")</f>
        <v>-</v>
      </c>
    </row>
    <row r="225" spans="1:55" ht="25.5" x14ac:dyDescent="0.25">
      <c r="A225" s="10" t="str">
        <f>INDEX('Обработка исходного'!B:B,ROW($B$3)+4*(ROW($B225)-ROW($B$3)))</f>
        <v>Сталь легированная хромомолибденованадиевая</v>
      </c>
      <c r="B225" s="47" t="str">
        <f>INDEX('Обработка исходного'!D:D,ROW($B$3)+4*(ROW($B225)-ROW($B$3)))</f>
        <v>25Х3МФА</v>
      </c>
      <c r="C225" s="27" t="str">
        <f>'Rp0,2, МПа'!C225</f>
        <v>Поковки, листы (плиты), листовые и штампованные заготовки толщиной от 450 до 600 мм, КП590**</v>
      </c>
      <c r="D225" s="31">
        <f>IFERROR('σ и σw, МПа'!D225*$BE$2,"-")</f>
        <v>283.07692307692309</v>
      </c>
      <c r="E225" s="32">
        <f>IFERROR('σ и σw, МПа'!E225*$BE$2,"-")</f>
        <v>275.38461538461536</v>
      </c>
      <c r="F225" s="32">
        <f>IFERROR('σ и σw, МПа'!F225*$BE$2,"-")</f>
        <v>271.53846153846155</v>
      </c>
      <c r="G225" s="32">
        <f>IFERROR('σ и σw, МПа'!G225*$BE$2,"-")</f>
        <v>268.07692307692309</v>
      </c>
      <c r="H225" s="32">
        <f>IFERROR('σ и σw, МПа'!H225*$BE$2,"-")</f>
        <v>264.23076923076923</v>
      </c>
      <c r="I225" s="32">
        <f>IFERROR('σ и σw, МПа'!I225*$BE$2,"-")</f>
        <v>256.53846153846155</v>
      </c>
      <c r="J225" s="32">
        <f>IFERROR('σ и σw, МПа'!J225*$BE$2,"-")</f>
        <v>248.84615384615384</v>
      </c>
      <c r="K225" s="32">
        <f>IFERROR('σ и σw, МПа'!K225*$BE$2,"-")</f>
        <v>245.38461538461539</v>
      </c>
      <c r="L225" s="32">
        <f>IFERROR('σ и σw, МПа'!L225*$BE$2,"-")</f>
        <v>237.69230769230768</v>
      </c>
      <c r="M225" s="32">
        <f>IFERROR('σ и σw, МПа'!M225*$BE$2,"-")</f>
        <v>233.84615384615384</v>
      </c>
      <c r="N225" s="32">
        <f>IFERROR('σ и σw, МПа'!N225*$BE$2,"-")</f>
        <v>230</v>
      </c>
      <c r="O225" s="32" t="str">
        <f>IFERROR('σ и σw, МПа'!O225*$BE$2,"-")</f>
        <v>-</v>
      </c>
      <c r="P225" s="33" t="str">
        <f>IFERROR('σ и σw, МПа'!P225*$BE$2,"-")</f>
        <v>-</v>
      </c>
      <c r="Q225" s="31">
        <f>IFERROR('σ и σw, МПа'!D225*$BF$2,"-")</f>
        <v>368.00000000000006</v>
      </c>
      <c r="R225" s="32">
        <f>IFERROR('σ и σw, МПа'!E225*$BF$2,"-")</f>
        <v>358</v>
      </c>
      <c r="S225" s="32">
        <f>IFERROR('σ и σw, МПа'!F225*$BF$2,"-")</f>
        <v>353</v>
      </c>
      <c r="T225" s="32">
        <f>IFERROR('σ и σw, МПа'!G225*$BF$2,"-")</f>
        <v>348.50000000000006</v>
      </c>
      <c r="U225" s="32">
        <f>IFERROR('σ и σw, МПа'!H225*$BF$2,"-")</f>
        <v>343.5</v>
      </c>
      <c r="V225" s="32">
        <f>IFERROR('σ и σw, МПа'!I225*$BF$2,"-")</f>
        <v>333.5</v>
      </c>
      <c r="W225" s="32">
        <f>IFERROR('σ и σw, МПа'!J225*$BF$2,"-")</f>
        <v>323.5</v>
      </c>
      <c r="X225" s="32">
        <f>IFERROR('σ и σw, МПа'!K225*$BF$2,"-")</f>
        <v>319</v>
      </c>
      <c r="Y225" s="32">
        <f>IFERROR('σ и σw, МПа'!L225*$BF$2,"-")</f>
        <v>309</v>
      </c>
      <c r="Z225" s="32">
        <f>IFERROR('σ и σw, МПа'!M225*$BF$2,"-")</f>
        <v>304</v>
      </c>
      <c r="AA225" s="32">
        <f>IFERROR('σ и σw, МПа'!N225*$BF$2,"-")</f>
        <v>299</v>
      </c>
      <c r="AB225" s="32" t="str">
        <f>IFERROR('σ и σw, МПа'!O225*$BF$2,"-")</f>
        <v>-</v>
      </c>
      <c r="AC225" s="33" t="str">
        <f>IFERROR('σ и σw, МПа'!P225*$BF$2,"-")</f>
        <v>-</v>
      </c>
      <c r="AD225" s="31">
        <f>IFERROR('σ и σw, МПа'!Q225*$BG$2,"-")</f>
        <v>408.2</v>
      </c>
      <c r="AE225" s="32">
        <f>IFERROR('σ и σw, МПа'!R225*$BG$2,"-")</f>
        <v>408.2</v>
      </c>
      <c r="AF225" s="32">
        <f>IFERROR('σ и σw, МПа'!S225*$BG$2,"-")</f>
        <v>401.7</v>
      </c>
      <c r="AG225" s="32">
        <f>IFERROR('σ и σw, МПа'!T225*$BG$2,"-")</f>
        <v>395.2</v>
      </c>
      <c r="AH225" s="32">
        <f>IFERROR('σ и σw, МПа'!U225*$BG$2,"-")</f>
        <v>388.7</v>
      </c>
      <c r="AI225" s="32">
        <f>IFERROR('σ и σw, МПа'!V225*$BG$2,"-")</f>
        <v>388.7</v>
      </c>
      <c r="AJ225" s="32">
        <f>IFERROR('σ и σw, МПа'!W225*$BG$2,"-")</f>
        <v>383.5</v>
      </c>
      <c r="AK225" s="32">
        <f>IFERROR('σ и σw, МПа'!X225*$BG$2,"-")</f>
        <v>383.5</v>
      </c>
      <c r="AL225" s="32">
        <f>IFERROR('σ и σw, МПа'!Y225*$BG$2,"-")</f>
        <v>356.85</v>
      </c>
      <c r="AM225" s="32">
        <f>IFERROR('σ и σw, МПа'!Z225*$BG$2,"-")</f>
        <v>351</v>
      </c>
      <c r="AN225" s="32">
        <f>IFERROR('σ и σw, МПа'!AA225*$BG$2,"-")</f>
        <v>351</v>
      </c>
      <c r="AO225" s="32" t="str">
        <f>IFERROR('σ и σw, МПа'!AB225*$BG$2,"-")</f>
        <v>-</v>
      </c>
      <c r="AP225" s="33" t="str">
        <f>IFERROR('σ и σw, МПа'!AC225*$BG$2,"-")</f>
        <v>-</v>
      </c>
      <c r="AQ225" s="31">
        <f>IFERROR('σ и σw, МПа'!Q225*$BH$2,"-")</f>
        <v>533.79999999999995</v>
      </c>
      <c r="AR225" s="32">
        <f>IFERROR('σ и σw, МПа'!R225*$BH$2,"-")</f>
        <v>533.79999999999995</v>
      </c>
      <c r="AS225" s="32">
        <f>IFERROR('σ и σw, МПа'!S225*$BH$2,"-")</f>
        <v>525.29999999999995</v>
      </c>
      <c r="AT225" s="32">
        <f>IFERROR('σ и σw, МПа'!T225*$BH$2,"-")</f>
        <v>516.79999999999995</v>
      </c>
      <c r="AU225" s="32">
        <f>IFERROR('σ и σw, МПа'!U225*$BH$2,"-")</f>
        <v>508.3</v>
      </c>
      <c r="AV225" s="32">
        <f>IFERROR('σ и σw, МПа'!V225*$BH$2,"-")</f>
        <v>508.3</v>
      </c>
      <c r="AW225" s="32">
        <f>IFERROR('σ и σw, МПа'!W225*$BH$2,"-")</f>
        <v>501.5</v>
      </c>
      <c r="AX225" s="32">
        <f>IFERROR('σ и σw, МПа'!X225*$BH$2,"-")</f>
        <v>501.5</v>
      </c>
      <c r="AY225" s="32">
        <f>IFERROR('σ и σw, МПа'!Y225*$BH$2,"-")</f>
        <v>466.65</v>
      </c>
      <c r="AZ225" s="32">
        <f>IFERROR('σ и σw, МПа'!Z225*$BH$2,"-")</f>
        <v>459</v>
      </c>
      <c r="BA225" s="32">
        <f>IFERROR('σ и σw, МПа'!AA225*$BH$2,"-")</f>
        <v>459</v>
      </c>
      <c r="BB225" s="32" t="str">
        <f>IFERROR('σ и σw, МПа'!AB225*$BH$2,"-")</f>
        <v>-</v>
      </c>
      <c r="BC225" s="33" t="str">
        <f>IFERROR('σ и σw, МПа'!AC225*$BH$2,"-")</f>
        <v>-</v>
      </c>
    </row>
    <row r="226" spans="1:55" ht="25.5" x14ac:dyDescent="0.25">
      <c r="A226" s="10" t="str">
        <f>INDEX('Обработка исходного'!B:B,ROW($B$3)+4*(ROW($B226)-ROW($B$3)))</f>
        <v>Сталь легированная хромомолибденованадиевая</v>
      </c>
      <c r="B226" s="47" t="str">
        <f>INDEX('Обработка исходного'!D:D,ROW($B$3)+4*(ROW($B226)-ROW($B$3)))</f>
        <v>25Х3МФА</v>
      </c>
      <c r="C226" s="27" t="str">
        <f>'Rp0,2, МПа'!C226</f>
        <v>Поковки, листы (плиты), листовые и штампованные заготовки толщиной от 450 до 600 мм, КП685**</v>
      </c>
      <c r="D226" s="31">
        <f>IFERROR('σ и σw, МПа'!D226*$BE$2,"-")</f>
        <v>320.76923076923077</v>
      </c>
      <c r="E226" s="32">
        <f>IFERROR('σ и σw, МПа'!E226*$BE$2,"-")</f>
        <v>313.07692307692309</v>
      </c>
      <c r="F226" s="32">
        <f>IFERROR('σ и σw, МПа'!F226*$BE$2,"-")</f>
        <v>309.23076923076923</v>
      </c>
      <c r="G226" s="32">
        <f>IFERROR('σ и σw, МПа'!G226*$BE$2,"-")</f>
        <v>305.76923076923077</v>
      </c>
      <c r="H226" s="32">
        <f>IFERROR('σ и σw, МПа'!H226*$BE$2,"-")</f>
        <v>301.92307692307691</v>
      </c>
      <c r="I226" s="32">
        <f>IFERROR('σ и σw, МПа'!I226*$BE$2,"-")</f>
        <v>294.23076923076923</v>
      </c>
      <c r="J226" s="32">
        <f>IFERROR('σ и σw, МПа'!J226*$BE$2,"-")</f>
        <v>286.92307692307691</v>
      </c>
      <c r="K226" s="32">
        <f>IFERROR('σ и σw, МПа'!K226*$BE$2,"-")</f>
        <v>283.07692307692309</v>
      </c>
      <c r="L226" s="32">
        <f>IFERROR('σ и σw, МПа'!L226*$BE$2,"-")</f>
        <v>268.07692307692309</v>
      </c>
      <c r="M226" s="32">
        <f>IFERROR('σ и σw, МПа'!M226*$BE$2,"-")</f>
        <v>264.23076923076923</v>
      </c>
      <c r="N226" s="32">
        <f>IFERROR('σ и σw, МПа'!N226*$BE$2,"-")</f>
        <v>260.38461538461536</v>
      </c>
      <c r="O226" s="32" t="str">
        <f>IFERROR('σ и σw, МПа'!O226*$BE$2,"-")</f>
        <v>-</v>
      </c>
      <c r="P226" s="33" t="str">
        <f>IFERROR('σ и σw, МПа'!P226*$BE$2,"-")</f>
        <v>-</v>
      </c>
      <c r="Q226" s="31">
        <f>IFERROR('σ и σw, МПа'!D226*$BF$2,"-")</f>
        <v>417</v>
      </c>
      <c r="R226" s="32">
        <f>IFERROR('σ и σw, МПа'!E226*$BF$2,"-")</f>
        <v>407.00000000000006</v>
      </c>
      <c r="S226" s="32">
        <f>IFERROR('σ и σw, МПа'!F226*$BF$2,"-")</f>
        <v>402</v>
      </c>
      <c r="T226" s="32">
        <f>IFERROR('σ и σw, МПа'!G226*$BF$2,"-")</f>
        <v>397.5</v>
      </c>
      <c r="U226" s="32">
        <f>IFERROR('σ и σw, МПа'!H226*$BF$2,"-")</f>
        <v>392.5</v>
      </c>
      <c r="V226" s="32">
        <f>IFERROR('σ и σw, МПа'!I226*$BF$2,"-")</f>
        <v>382.5</v>
      </c>
      <c r="W226" s="32">
        <f>IFERROR('σ и σw, МПа'!J226*$BF$2,"-")</f>
        <v>373</v>
      </c>
      <c r="X226" s="32">
        <f>IFERROR('σ и σw, МПа'!K226*$BF$2,"-")</f>
        <v>368.00000000000006</v>
      </c>
      <c r="Y226" s="32">
        <f>IFERROR('σ и σw, МПа'!L226*$BF$2,"-")</f>
        <v>348.50000000000006</v>
      </c>
      <c r="Z226" s="32">
        <f>IFERROR('σ и σw, МПа'!M226*$BF$2,"-")</f>
        <v>343.5</v>
      </c>
      <c r="AA226" s="32">
        <f>IFERROR('σ и σw, МПа'!N226*$BF$2,"-")</f>
        <v>338.5</v>
      </c>
      <c r="AB226" s="32" t="str">
        <f>IFERROR('σ и σw, МПа'!O226*$BF$2,"-")</f>
        <v>-</v>
      </c>
      <c r="AC226" s="33" t="str">
        <f>IFERROR('σ и σw, МПа'!P226*$BF$2,"-")</f>
        <v>-</v>
      </c>
      <c r="AD226" s="31">
        <f>IFERROR('σ и σw, МПа'!Q226*$BG$2,"-")</f>
        <v>473.85</v>
      </c>
      <c r="AE226" s="32">
        <f>IFERROR('σ и σw, МПа'!R226*$BG$2,"-")</f>
        <v>473.85</v>
      </c>
      <c r="AF226" s="32">
        <f>IFERROR('σ и σw, МПа'!S226*$BG$2,"-")</f>
        <v>465.40000000000003</v>
      </c>
      <c r="AG226" s="32">
        <f>IFERROR('σ и σw, МПа'!T226*$BG$2,"-")</f>
        <v>458.90000000000003</v>
      </c>
      <c r="AH226" s="32">
        <f>IFERROR('σ и σw, МПа'!U226*$BG$2,"-")</f>
        <v>458.90000000000003</v>
      </c>
      <c r="AI226" s="32">
        <f>IFERROR('σ и σw, МПа'!V226*$BG$2,"-")</f>
        <v>453.05</v>
      </c>
      <c r="AJ226" s="32">
        <f>IFERROR('σ и σw, МПа'!W226*$BG$2,"-")</f>
        <v>445.25</v>
      </c>
      <c r="AK226" s="32">
        <f>IFERROR('σ и σw, МПа'!X226*$BG$2,"-")</f>
        <v>445.25</v>
      </c>
      <c r="AL226" s="32">
        <f>IFERROR('σ и σw, МПа'!Y226*$BG$2,"-")</f>
        <v>414.7</v>
      </c>
      <c r="AM226" s="32">
        <f>IFERROR('σ и σw, МПа'!Z226*$BG$2,"-")</f>
        <v>408.2</v>
      </c>
      <c r="AN226" s="32">
        <f>IFERROR('σ и σw, МПа'!AA226*$BG$2,"-")</f>
        <v>408.2</v>
      </c>
      <c r="AO226" s="32" t="str">
        <f>IFERROR('σ и σw, МПа'!AB226*$BG$2,"-")</f>
        <v>-</v>
      </c>
      <c r="AP226" s="33" t="str">
        <f>IFERROR('σ и σw, МПа'!AC226*$BG$2,"-")</f>
        <v>-</v>
      </c>
      <c r="AQ226" s="31">
        <f>IFERROR('σ и σw, МПа'!Q226*$BH$2,"-")</f>
        <v>619.65</v>
      </c>
      <c r="AR226" s="32">
        <f>IFERROR('σ и σw, МПа'!R226*$BH$2,"-")</f>
        <v>619.65</v>
      </c>
      <c r="AS226" s="32">
        <f>IFERROR('σ и σw, МПа'!S226*$BH$2,"-")</f>
        <v>608.6</v>
      </c>
      <c r="AT226" s="32">
        <f>IFERROR('σ и σw, МПа'!T226*$BH$2,"-")</f>
        <v>600.1</v>
      </c>
      <c r="AU226" s="32">
        <f>IFERROR('σ и σw, МПа'!U226*$BH$2,"-")</f>
        <v>600.1</v>
      </c>
      <c r="AV226" s="32">
        <f>IFERROR('σ и σw, МПа'!V226*$BH$2,"-")</f>
        <v>592.44999999999993</v>
      </c>
      <c r="AW226" s="32">
        <f>IFERROR('σ и σw, МПа'!W226*$BH$2,"-")</f>
        <v>582.25</v>
      </c>
      <c r="AX226" s="32">
        <f>IFERROR('σ и σw, МПа'!X226*$BH$2,"-")</f>
        <v>582.25</v>
      </c>
      <c r="AY226" s="32">
        <f>IFERROR('σ и σw, МПа'!Y226*$BH$2,"-")</f>
        <v>542.29999999999995</v>
      </c>
      <c r="AZ226" s="32">
        <f>IFERROR('σ и σw, МПа'!Z226*$BH$2,"-")</f>
        <v>533.79999999999995</v>
      </c>
      <c r="BA226" s="32">
        <f>IFERROR('σ и σw, МПа'!AA226*$BH$2,"-")</f>
        <v>533.79999999999995</v>
      </c>
      <c r="BB226" s="32" t="str">
        <f>IFERROR('σ и σw, МПа'!AB226*$BH$2,"-")</f>
        <v>-</v>
      </c>
      <c r="BC226" s="33" t="str">
        <f>IFERROR('σ и σw, МПа'!AC226*$BH$2,"-")</f>
        <v>-</v>
      </c>
    </row>
    <row r="227" spans="1:55" ht="25.5" x14ac:dyDescent="0.25">
      <c r="A227" s="10" t="str">
        <f>INDEX('Обработка исходного'!B:B,ROW($B$3)+4*(ROW($B227)-ROW($B$3)))</f>
        <v>Сталь легированная хромомолибденованадиевая</v>
      </c>
      <c r="B227" s="47" t="str">
        <f>INDEX('Обработка исходного'!D:D,ROW($B$3)+4*(ROW($B227)-ROW($B$3)))</f>
        <v>10Х2М1ФБ</v>
      </c>
      <c r="C227" s="27" t="str">
        <f>'Rp0,2, МПа'!C227</f>
        <v>Поковки толщиной от 100 до 400 мм, КП195*</v>
      </c>
      <c r="D227" s="31">
        <f>IFERROR('σ и σw, МПа'!D227*$BE$2,"-")</f>
        <v>130</v>
      </c>
      <c r="E227" s="32">
        <f>IFERROR('σ и σw, МПа'!E227*$BE$2,"-")</f>
        <v>128.66666666666666</v>
      </c>
      <c r="F227" s="32">
        <f>IFERROR('σ и σw, МПа'!F227*$BE$2,"-")</f>
        <v>126</v>
      </c>
      <c r="G227" s="32">
        <f>IFERROR('σ и σw, МПа'!G227*$BE$2,"-")</f>
        <v>122.69230769230769</v>
      </c>
      <c r="H227" s="32">
        <f>IFERROR('σ и σw, МПа'!H227*$BE$2,"-")</f>
        <v>119.23076923076923</v>
      </c>
      <c r="I227" s="32">
        <f>IFERROR('σ и σw, МПа'!I227*$BE$2,"-")</f>
        <v>115.76923076923076</v>
      </c>
      <c r="J227" s="32">
        <f>IFERROR('σ и σw, МПа'!J227*$BE$2,"-")</f>
        <v>112.30769230769231</v>
      </c>
      <c r="K227" s="32">
        <f>IFERROR('σ и σw, МПа'!K227*$BE$2,"-")</f>
        <v>108.46153846153845</v>
      </c>
      <c r="L227" s="32">
        <f>IFERROR('σ и σw, МПа'!L227*$BE$2,"-")</f>
        <v>105</v>
      </c>
      <c r="M227" s="32">
        <f>IFERROR('σ и σw, МПа'!M227*$BE$2,"-")</f>
        <v>101.53846153846153</v>
      </c>
      <c r="N227" s="32">
        <f>IFERROR('σ и σw, МПа'!N227*$BE$2,"-")</f>
        <v>98.07692307692308</v>
      </c>
      <c r="O227" s="32" t="str">
        <f>IFERROR('σ и σw, МПа'!O227*$BE$2,"-")</f>
        <v>-</v>
      </c>
      <c r="P227" s="33" t="str">
        <f>IFERROR('σ и σw, МПа'!P227*$BE$2,"-")</f>
        <v>-</v>
      </c>
      <c r="Q227" s="31">
        <f>IFERROR('σ и σw, МПа'!D227*$BF$2,"-")</f>
        <v>169</v>
      </c>
      <c r="R227" s="32">
        <f>IFERROR('σ и σw, МПа'!E227*$BF$2,"-")</f>
        <v>167.26666666666665</v>
      </c>
      <c r="S227" s="32">
        <f>IFERROR('σ и σw, МПа'!F227*$BF$2,"-")</f>
        <v>163.80000000000001</v>
      </c>
      <c r="T227" s="32">
        <f>IFERROR('σ и σw, МПа'!G227*$BF$2,"-")</f>
        <v>159.5</v>
      </c>
      <c r="U227" s="32">
        <f>IFERROR('σ и σw, МПа'!H227*$BF$2,"-")</f>
        <v>155</v>
      </c>
      <c r="V227" s="32">
        <f>IFERROR('σ и σw, МПа'!I227*$BF$2,"-")</f>
        <v>150.5</v>
      </c>
      <c r="W227" s="32">
        <f>IFERROR('σ и σw, МПа'!J227*$BF$2,"-")</f>
        <v>146</v>
      </c>
      <c r="X227" s="32">
        <f>IFERROR('σ и σw, МПа'!K227*$BF$2,"-")</f>
        <v>141</v>
      </c>
      <c r="Y227" s="32">
        <f>IFERROR('σ и σw, МПа'!L227*$BF$2,"-")</f>
        <v>136.5</v>
      </c>
      <c r="Z227" s="32">
        <f>IFERROR('σ и σw, МПа'!M227*$BF$2,"-")</f>
        <v>132</v>
      </c>
      <c r="AA227" s="32">
        <f>IFERROR('σ и σw, МПа'!N227*$BF$2,"-")</f>
        <v>127.50000000000001</v>
      </c>
      <c r="AB227" s="32" t="str">
        <f>IFERROR('σ и σw, МПа'!O227*$BF$2,"-")</f>
        <v>-</v>
      </c>
      <c r="AC227" s="33" t="str">
        <f>IFERROR('σ и σw, МПа'!P227*$BF$2,"-")</f>
        <v>-</v>
      </c>
      <c r="AD227" s="31">
        <f>IFERROR('σ и σw, МПа'!Q227*$BG$2,"-")</f>
        <v>126.75</v>
      </c>
      <c r="AE227" s="32">
        <f>IFERROR('σ и σw, МПа'!R227*$BG$2,"-")</f>
        <v>125.45</v>
      </c>
      <c r="AF227" s="32">
        <f>IFERROR('σ и σw, МПа'!S227*$BG$2,"-")</f>
        <v>122.85000000000001</v>
      </c>
      <c r="AG227" s="32">
        <f>IFERROR('σ и σw, МПа'!T227*$BG$2,"-")</f>
        <v>122.85000000000001</v>
      </c>
      <c r="AH227" s="32">
        <f>IFERROR('σ и σw, МПа'!U227*$BG$2,"-")</f>
        <v>116.35000000000001</v>
      </c>
      <c r="AI227" s="32">
        <f>IFERROR('σ и σw, МПа'!V227*$BG$2,"-")</f>
        <v>116.35000000000001</v>
      </c>
      <c r="AJ227" s="32">
        <f>IFERROR('σ и σw, МПа'!W227*$BG$2,"-")</f>
        <v>110.5</v>
      </c>
      <c r="AK227" s="32">
        <f>IFERROR('σ и σw, МПа'!X227*$BG$2,"-")</f>
        <v>107.9</v>
      </c>
      <c r="AL227" s="32">
        <f>IFERROR('σ и σw, МПа'!Y227*$BG$2,"-")</f>
        <v>104.65</v>
      </c>
      <c r="AM227" s="32">
        <f>IFERROR('σ и σw, МПа'!Z227*$BG$2,"-")</f>
        <v>101.4</v>
      </c>
      <c r="AN227" s="32">
        <f>IFERROR('σ и σw, МПа'!AA227*$BG$2,"-")</f>
        <v>98.8</v>
      </c>
      <c r="AO227" s="32" t="str">
        <f>IFERROR('σ и σw, МПа'!AB227*$BG$2,"-")</f>
        <v>-</v>
      </c>
      <c r="AP227" s="33" t="str">
        <f>IFERROR('σ и σw, МПа'!AC227*$BG$2,"-")</f>
        <v>-</v>
      </c>
      <c r="AQ227" s="31">
        <f>IFERROR('σ и σw, МПа'!Q227*$BH$2,"-")</f>
        <v>165.75</v>
      </c>
      <c r="AR227" s="32">
        <f>IFERROR('σ и σw, МПа'!R227*$BH$2,"-")</f>
        <v>164.04999999999998</v>
      </c>
      <c r="AS227" s="32">
        <f>IFERROR('σ и σw, МПа'!S227*$BH$2,"-")</f>
        <v>160.65</v>
      </c>
      <c r="AT227" s="32">
        <f>IFERROR('σ и σw, МПа'!T227*$BH$2,"-")</f>
        <v>160.65</v>
      </c>
      <c r="AU227" s="32">
        <f>IFERROR('σ и σw, МПа'!U227*$BH$2,"-")</f>
        <v>152.15</v>
      </c>
      <c r="AV227" s="32">
        <f>IFERROR('σ и σw, МПа'!V227*$BH$2,"-")</f>
        <v>152.15</v>
      </c>
      <c r="AW227" s="32">
        <f>IFERROR('σ и σw, МПа'!W227*$BH$2,"-")</f>
        <v>144.5</v>
      </c>
      <c r="AX227" s="32">
        <f>IFERROR('σ и σw, МПа'!X227*$BH$2,"-")</f>
        <v>141.1</v>
      </c>
      <c r="AY227" s="32">
        <f>IFERROR('σ и σw, МПа'!Y227*$BH$2,"-")</f>
        <v>136.85</v>
      </c>
      <c r="AZ227" s="32">
        <f>IFERROR('σ и σw, МПа'!Z227*$BH$2,"-")</f>
        <v>132.6</v>
      </c>
      <c r="BA227" s="32">
        <f>IFERROR('σ и σw, МПа'!AA227*$BH$2,"-")</f>
        <v>129.19999999999999</v>
      </c>
      <c r="BB227" s="32" t="str">
        <f>IFERROR('σ и σw, МПа'!AB227*$BH$2,"-")</f>
        <v>-</v>
      </c>
      <c r="BC227" s="33" t="str">
        <f>IFERROR('σ и σw, МПа'!AC227*$BH$2,"-")</f>
        <v>-</v>
      </c>
    </row>
    <row r="228" spans="1:55" ht="25.5" x14ac:dyDescent="0.25">
      <c r="A228" s="10" t="str">
        <f>INDEX('Обработка исходного'!B:B,ROW($B$3)+4*(ROW($B228)-ROW($B$3)))</f>
        <v>Сталь легированная хромомолибденованадиевая</v>
      </c>
      <c r="B228" s="47" t="str">
        <f>INDEX('Обработка исходного'!D:D,ROW($B$3)+4*(ROW($B228)-ROW($B$3)))</f>
        <v>10Х2М1ФБ</v>
      </c>
      <c r="C228" s="27" t="str">
        <f>'Rp0,2, МПа'!C228</f>
        <v>Поковки толщиной от 100 до 400 мм, КП245*</v>
      </c>
      <c r="D228" s="31">
        <f>IFERROR('σ и σw, МПа'!D228*$BE$2,"-")</f>
        <v>150.76923076923077</v>
      </c>
      <c r="E228" s="32">
        <f>IFERROR('σ и σw, МПа'!E228*$BE$2,"-")</f>
        <v>146.53846153846155</v>
      </c>
      <c r="F228" s="32">
        <f>IFERROR('σ и σw, МПа'!F228*$BE$2,"-")</f>
        <v>139.61538461538461</v>
      </c>
      <c r="G228" s="32">
        <f>IFERROR('σ и σw, МПа'!G228*$BE$2,"-")</f>
        <v>132.69230769230768</v>
      </c>
      <c r="H228" s="32">
        <f>IFERROR('σ и σw, МПа'!H228*$BE$2,"-")</f>
        <v>126.15384615384615</v>
      </c>
      <c r="I228" s="32">
        <f>IFERROR('σ и σw, МПа'!I228*$BE$2,"-")</f>
        <v>119.23076923076923</v>
      </c>
      <c r="J228" s="32">
        <f>IFERROR('σ и σw, МПа'!J228*$BE$2,"-")</f>
        <v>112.30769230769231</v>
      </c>
      <c r="K228" s="32">
        <f>IFERROR('σ и σw, МПа'!K228*$BE$2,"-")</f>
        <v>105.38461538461539</v>
      </c>
      <c r="L228" s="32">
        <f>IFERROR('σ и σw, МПа'!L228*$BE$2,"-")</f>
        <v>102.69230769230769</v>
      </c>
      <c r="M228" s="32">
        <f>IFERROR('σ и σw, МПа'!M228*$BE$2,"-")</f>
        <v>102.69230769230769</v>
      </c>
      <c r="N228" s="32">
        <f>IFERROR('σ и σw, МПа'!N228*$BE$2,"-")</f>
        <v>96.92307692307692</v>
      </c>
      <c r="O228" s="32" t="str">
        <f>IFERROR('σ и σw, МПа'!O228*$BE$2,"-")</f>
        <v>-</v>
      </c>
      <c r="P228" s="33" t="str">
        <f>IFERROR('σ и σw, МПа'!P228*$BE$2,"-")</f>
        <v>-</v>
      </c>
      <c r="Q228" s="31">
        <f>IFERROR('σ и σw, МПа'!D228*$BF$2,"-")</f>
        <v>196</v>
      </c>
      <c r="R228" s="32">
        <f>IFERROR('σ и σw, МПа'!E228*$BF$2,"-")</f>
        <v>190.50000000000003</v>
      </c>
      <c r="S228" s="32">
        <f>IFERROR('σ и σw, МПа'!F228*$BF$2,"-")</f>
        <v>181.5</v>
      </c>
      <c r="T228" s="32">
        <f>IFERROR('σ и σw, МПа'!G228*$BF$2,"-")</f>
        <v>172.5</v>
      </c>
      <c r="U228" s="32">
        <f>IFERROR('σ и σw, МПа'!H228*$BF$2,"-")</f>
        <v>164</v>
      </c>
      <c r="V228" s="32">
        <f>IFERROR('σ и σw, МПа'!I228*$BF$2,"-")</f>
        <v>155</v>
      </c>
      <c r="W228" s="32">
        <f>IFERROR('σ и σw, МПа'!J228*$BF$2,"-")</f>
        <v>146</v>
      </c>
      <c r="X228" s="32">
        <f>IFERROR('σ и σw, МПа'!K228*$BF$2,"-")</f>
        <v>137</v>
      </c>
      <c r="Y228" s="32">
        <f>IFERROR('σ и σw, МПа'!L228*$BF$2,"-")</f>
        <v>133.5</v>
      </c>
      <c r="Z228" s="32">
        <f>IFERROR('σ и σw, МПа'!M228*$BF$2,"-")</f>
        <v>133.5</v>
      </c>
      <c r="AA228" s="32">
        <f>IFERROR('σ и σw, МПа'!N228*$BF$2,"-")</f>
        <v>126</v>
      </c>
      <c r="AB228" s="32" t="str">
        <f>IFERROR('σ и σw, МПа'!O228*$BF$2,"-")</f>
        <v>-</v>
      </c>
      <c r="AC228" s="33" t="str">
        <f>IFERROR('σ и σw, МПа'!P228*$BF$2,"-")</f>
        <v>-</v>
      </c>
      <c r="AD228" s="31">
        <f>IFERROR('σ и σw, МПа'!Q228*$BG$2,"-")</f>
        <v>159.25</v>
      </c>
      <c r="AE228" s="32">
        <f>IFERROR('σ и σw, МПа'!R228*$BG$2,"-")</f>
        <v>157.30000000000001</v>
      </c>
      <c r="AF228" s="32">
        <f>IFERROR('σ и σw, МПа'!S228*$BG$2,"-")</f>
        <v>154.70000000000002</v>
      </c>
      <c r="AG228" s="32">
        <f>IFERROR('σ и σw, МПа'!T228*$BG$2,"-")</f>
        <v>151.45000000000002</v>
      </c>
      <c r="AH228" s="32">
        <f>IFERROR('σ и σw, МПа'!U228*$BG$2,"-")</f>
        <v>148.85</v>
      </c>
      <c r="AI228" s="32">
        <f>IFERROR('σ и σw, МПа'!V228*$BG$2,"-")</f>
        <v>146.25</v>
      </c>
      <c r="AJ228" s="32">
        <f>IFERROR('σ и σw, МПа'!W228*$BG$2,"-")</f>
        <v>143</v>
      </c>
      <c r="AK228" s="32">
        <f>IFERROR('σ и σw, МПа'!X228*$BG$2,"-")</f>
        <v>139.75</v>
      </c>
      <c r="AL228" s="32">
        <f>IFERROR('σ и σw, МПа'!Y228*$BG$2,"-")</f>
        <v>133.9</v>
      </c>
      <c r="AM228" s="32">
        <f>IFERROR('σ и σw, МПа'!Z228*$BG$2,"-")</f>
        <v>127.4</v>
      </c>
      <c r="AN228" s="32">
        <f>IFERROR('σ и σw, МПа'!AA228*$BG$2,"-")</f>
        <v>120.9</v>
      </c>
      <c r="AO228" s="32" t="str">
        <f>IFERROR('σ и σw, МПа'!AB228*$BG$2,"-")</f>
        <v>-</v>
      </c>
      <c r="AP228" s="33" t="str">
        <f>IFERROR('σ и σw, МПа'!AC228*$BG$2,"-")</f>
        <v>-</v>
      </c>
      <c r="AQ228" s="31">
        <f>IFERROR('σ и σw, МПа'!Q228*$BH$2,"-")</f>
        <v>208.25</v>
      </c>
      <c r="AR228" s="32">
        <f>IFERROR('σ и σw, МПа'!R228*$BH$2,"-")</f>
        <v>205.7</v>
      </c>
      <c r="AS228" s="32">
        <f>IFERROR('σ и σw, МПа'!S228*$BH$2,"-")</f>
        <v>202.29999999999998</v>
      </c>
      <c r="AT228" s="32">
        <f>IFERROR('σ и σw, МПа'!T228*$BH$2,"-")</f>
        <v>198.04999999999998</v>
      </c>
      <c r="AU228" s="32">
        <f>IFERROR('σ и σw, МПа'!U228*$BH$2,"-")</f>
        <v>194.65</v>
      </c>
      <c r="AV228" s="32">
        <f>IFERROR('σ и σw, МПа'!V228*$BH$2,"-")</f>
        <v>191.25</v>
      </c>
      <c r="AW228" s="32">
        <f>IFERROR('σ и σw, МПа'!W228*$BH$2,"-")</f>
        <v>187</v>
      </c>
      <c r="AX228" s="32">
        <f>IFERROR('σ и σw, МПа'!X228*$BH$2,"-")</f>
        <v>182.75</v>
      </c>
      <c r="AY228" s="32">
        <f>IFERROR('σ и σw, МПа'!Y228*$BH$2,"-")</f>
        <v>175.1</v>
      </c>
      <c r="AZ228" s="32">
        <f>IFERROR('σ и σw, МПа'!Z228*$BH$2,"-")</f>
        <v>166.6</v>
      </c>
      <c r="BA228" s="32">
        <f>IFERROR('σ и σw, МПа'!AA228*$BH$2,"-")</f>
        <v>158.1</v>
      </c>
      <c r="BB228" s="32" t="str">
        <f>IFERROR('σ и σw, МПа'!AB228*$BH$2,"-")</f>
        <v>-</v>
      </c>
      <c r="BC228" s="33" t="str">
        <f>IFERROR('σ и σw, МПа'!AC228*$BH$2,"-")</f>
        <v>-</v>
      </c>
    </row>
    <row r="229" spans="1:55" ht="25.5" x14ac:dyDescent="0.25">
      <c r="A229" s="10" t="str">
        <f>INDEX('Обработка исходного'!B:B,ROW($B$3)+4*(ROW($B229)-ROW($B$3)))</f>
        <v>Сталь легированная хромомолибденованадиевая</v>
      </c>
      <c r="B229" s="47" t="str">
        <f>INDEX('Обработка исходного'!D:D,ROW($B$3)+4*(ROW($B229)-ROW($B$3)))</f>
        <v>10Х2М1ФБ</v>
      </c>
      <c r="C229" s="27" t="str">
        <f>'Rp0,2, МПа'!C229</f>
        <v>Листы толщиной до 150 мм, КП195*</v>
      </c>
      <c r="D229" s="31">
        <f>IFERROR('σ и σw, МПа'!D229*$BE$2,"-")</f>
        <v>130</v>
      </c>
      <c r="E229" s="32">
        <f>IFERROR('σ и σw, МПа'!E229*$BE$2,"-")</f>
        <v>128.66666666666666</v>
      </c>
      <c r="F229" s="32">
        <f>IFERROR('σ и σw, МПа'!F229*$BE$2,"-")</f>
        <v>125.33333333333333</v>
      </c>
      <c r="G229" s="32">
        <f>IFERROR('σ и σw, МПа'!G229*$BE$2,"-")</f>
        <v>122.69230769230769</v>
      </c>
      <c r="H229" s="32">
        <f>IFERROR('σ и σw, МПа'!H229*$BE$2,"-")</f>
        <v>119.23076923076923</v>
      </c>
      <c r="I229" s="32">
        <f>IFERROR('σ и σw, МПа'!I229*$BE$2,"-")</f>
        <v>115.38461538461539</v>
      </c>
      <c r="J229" s="32">
        <f>IFERROR('σ и σw, МПа'!J229*$BE$2,"-")</f>
        <v>111.92307692307692</v>
      </c>
      <c r="K229" s="32">
        <f>IFERROR('σ и σw, МПа'!K229*$BE$2,"-")</f>
        <v>108.46153846153845</v>
      </c>
      <c r="L229" s="32">
        <f>IFERROR('σ и σw, МПа'!L229*$BE$2,"-")</f>
        <v>105</v>
      </c>
      <c r="M229" s="32">
        <f>IFERROR('σ и σw, МПа'!M229*$BE$2,"-")</f>
        <v>101.15384615384615</v>
      </c>
      <c r="N229" s="32">
        <f>IFERROR('σ и σw, МПа'!N229*$BE$2,"-")</f>
        <v>97.692307692307693</v>
      </c>
      <c r="O229" s="32" t="str">
        <f>IFERROR('σ и σw, МПа'!O229*$BE$2,"-")</f>
        <v>-</v>
      </c>
      <c r="P229" s="33" t="str">
        <f>IFERROR('σ и σw, МПа'!P229*$BE$2,"-")</f>
        <v>-</v>
      </c>
      <c r="Q229" s="31">
        <f>IFERROR('σ и σw, МПа'!D229*$BF$2,"-")</f>
        <v>169</v>
      </c>
      <c r="R229" s="32">
        <f>IFERROR('σ и σw, МПа'!E229*$BF$2,"-")</f>
        <v>167.26666666666665</v>
      </c>
      <c r="S229" s="32">
        <f>IFERROR('σ и σw, МПа'!F229*$BF$2,"-")</f>
        <v>162.93333333333334</v>
      </c>
      <c r="T229" s="32">
        <f>IFERROR('σ и σw, МПа'!G229*$BF$2,"-")</f>
        <v>159.5</v>
      </c>
      <c r="U229" s="32">
        <f>IFERROR('σ и σw, МПа'!H229*$BF$2,"-")</f>
        <v>155</v>
      </c>
      <c r="V229" s="32">
        <f>IFERROR('σ и σw, МПа'!I229*$BF$2,"-")</f>
        <v>150</v>
      </c>
      <c r="W229" s="32">
        <f>IFERROR('σ и σw, МПа'!J229*$BF$2,"-")</f>
        <v>145.5</v>
      </c>
      <c r="X229" s="32">
        <f>IFERROR('σ и σw, МПа'!K229*$BF$2,"-")</f>
        <v>141</v>
      </c>
      <c r="Y229" s="32">
        <f>IFERROR('σ и σw, МПа'!L229*$BF$2,"-")</f>
        <v>136.5</v>
      </c>
      <c r="Z229" s="32">
        <f>IFERROR('σ и σw, МПа'!M229*$BF$2,"-")</f>
        <v>131.5</v>
      </c>
      <c r="AA229" s="32">
        <f>IFERROR('σ и σw, МПа'!N229*$BF$2,"-")</f>
        <v>127</v>
      </c>
      <c r="AB229" s="32" t="str">
        <f>IFERROR('σ и σw, МПа'!O229*$BF$2,"-")</f>
        <v>-</v>
      </c>
      <c r="AC229" s="33" t="str">
        <f>IFERROR('σ и σw, МПа'!P229*$BF$2,"-")</f>
        <v>-</v>
      </c>
      <c r="AD229" s="31">
        <f>IFERROR('σ и σw, МПа'!Q229*$BG$2,"-")</f>
        <v>126.75</v>
      </c>
      <c r="AE229" s="32">
        <f>IFERROR('σ и σw, МПа'!R229*$BG$2,"-")</f>
        <v>125.45</v>
      </c>
      <c r="AF229" s="32">
        <f>IFERROR('σ и σw, МПа'!S229*$BG$2,"-")</f>
        <v>122.2</v>
      </c>
      <c r="AG229" s="32">
        <f>IFERROR('σ и σw, МПа'!T229*$BG$2,"-")</f>
        <v>122.2</v>
      </c>
      <c r="AH229" s="32">
        <f>IFERROR('σ и σw, МПа'!U229*$BG$2,"-")</f>
        <v>116.35000000000001</v>
      </c>
      <c r="AI229" s="32">
        <f>IFERROR('σ и σw, МПа'!V229*$BG$2,"-")</f>
        <v>116.35000000000001</v>
      </c>
      <c r="AJ229" s="32">
        <f>IFERROR('σ и σw, МПа'!W229*$BG$2,"-")</f>
        <v>110.5</v>
      </c>
      <c r="AK229" s="32">
        <f>IFERROR('σ и σw, МПа'!X229*$BG$2,"-")</f>
        <v>107.25</v>
      </c>
      <c r="AL229" s="32">
        <f>IFERROR('σ и σw, МПа'!Y229*$BG$2,"-")</f>
        <v>104.65</v>
      </c>
      <c r="AM229" s="32">
        <f>IFERROR('σ и σw, МПа'!Z229*$BG$2,"-")</f>
        <v>101.4</v>
      </c>
      <c r="AN229" s="32">
        <f>IFERROR('σ и σw, МПа'!AA229*$BG$2,"-")</f>
        <v>98.8</v>
      </c>
      <c r="AO229" s="32" t="str">
        <f>IFERROR('σ и σw, МПа'!AB229*$BG$2,"-")</f>
        <v>-</v>
      </c>
      <c r="AP229" s="33" t="str">
        <f>IFERROR('σ и σw, МПа'!AC229*$BG$2,"-")</f>
        <v>-</v>
      </c>
      <c r="AQ229" s="31">
        <f>IFERROR('σ и σw, МПа'!Q229*$BH$2,"-")</f>
        <v>165.75</v>
      </c>
      <c r="AR229" s="32">
        <f>IFERROR('σ и σw, МПа'!R229*$BH$2,"-")</f>
        <v>164.04999999999998</v>
      </c>
      <c r="AS229" s="32">
        <f>IFERROR('σ и σw, МПа'!S229*$BH$2,"-")</f>
        <v>159.79999999999998</v>
      </c>
      <c r="AT229" s="32">
        <f>IFERROR('σ и σw, МПа'!T229*$BH$2,"-")</f>
        <v>159.79999999999998</v>
      </c>
      <c r="AU229" s="32">
        <f>IFERROR('σ и σw, МПа'!U229*$BH$2,"-")</f>
        <v>152.15</v>
      </c>
      <c r="AV229" s="32">
        <f>IFERROR('σ и σw, МПа'!V229*$BH$2,"-")</f>
        <v>152.15</v>
      </c>
      <c r="AW229" s="32">
        <f>IFERROR('σ и σw, МПа'!W229*$BH$2,"-")</f>
        <v>144.5</v>
      </c>
      <c r="AX229" s="32">
        <f>IFERROR('σ и σw, МПа'!X229*$BH$2,"-")</f>
        <v>140.25</v>
      </c>
      <c r="AY229" s="32">
        <f>IFERROR('σ и σw, МПа'!Y229*$BH$2,"-")</f>
        <v>136.85</v>
      </c>
      <c r="AZ229" s="32">
        <f>IFERROR('σ и σw, МПа'!Z229*$BH$2,"-")</f>
        <v>132.6</v>
      </c>
      <c r="BA229" s="32">
        <f>IFERROR('σ и σw, МПа'!AA229*$BH$2,"-")</f>
        <v>129.19999999999999</v>
      </c>
      <c r="BB229" s="32" t="str">
        <f>IFERROR('σ и σw, МПа'!AB229*$BH$2,"-")</f>
        <v>-</v>
      </c>
      <c r="BC229" s="33" t="str">
        <f>IFERROR('σ и σw, МПа'!AC229*$BH$2,"-")</f>
        <v>-</v>
      </c>
    </row>
    <row r="230" spans="1:55" ht="25.5" x14ac:dyDescent="0.25">
      <c r="A230" s="10" t="str">
        <f>INDEX('Обработка исходного'!B:B,ROW($B$3)+4*(ROW($B230)-ROW($B$3)))</f>
        <v>Сталь легированная хромомолибденованадиевая</v>
      </c>
      <c r="B230" s="47" t="str">
        <f>INDEX('Обработка исходного'!D:D,ROW($B$3)+4*(ROW($B230)-ROW($B$3)))</f>
        <v>10Х2М1ФБ</v>
      </c>
      <c r="C230" s="27" t="str">
        <f>'Rp0,2, МПа'!C230</f>
        <v>Листы толщиной до 150 мм, КП245*</v>
      </c>
      <c r="D230" s="31">
        <f>IFERROR('σ и σw, МПа'!D230*$BE$2,"-")</f>
        <v>150.76923076923077</v>
      </c>
      <c r="E230" s="32">
        <f>IFERROR('σ и σw, МПа'!E230*$BE$2,"-")</f>
        <v>148.07692307692307</v>
      </c>
      <c r="F230" s="32">
        <f>IFERROR('σ и σw, МПа'!F230*$BE$2,"-")</f>
        <v>144.61538461538461</v>
      </c>
      <c r="G230" s="32">
        <f>IFERROR('σ и σw, МПа'!G230*$BE$2,"-")</f>
        <v>140</v>
      </c>
      <c r="H230" s="32">
        <f>IFERROR('σ и σw, МПа'!H230*$BE$2,"-")</f>
        <v>135.76923076923077</v>
      </c>
      <c r="I230" s="32">
        <f>IFERROR('σ и σw, МПа'!I230*$BE$2,"-")</f>
        <v>131.53846153846155</v>
      </c>
      <c r="J230" s="32">
        <f>IFERROR('σ и σw, МПа'!J230*$BE$2,"-")</f>
        <v>127.30769230769231</v>
      </c>
      <c r="K230" s="32">
        <f>IFERROR('σ и σw, МПа'!K230*$BE$2,"-")</f>
        <v>123.07692307692307</v>
      </c>
      <c r="L230" s="32">
        <f>IFERROR('σ и σw, МПа'!L230*$BE$2,"-")</f>
        <v>118.84615384615384</v>
      </c>
      <c r="M230" s="32">
        <f>IFERROR('σ и σw, МПа'!M230*$BE$2,"-")</f>
        <v>114.61538461538461</v>
      </c>
      <c r="N230" s="32">
        <f>IFERROR('σ и σw, МПа'!N230*$BE$2,"-")</f>
        <v>113.07692307692307</v>
      </c>
      <c r="O230" s="32" t="str">
        <f>IFERROR('σ и σw, МПа'!O230*$BE$2,"-")</f>
        <v>-</v>
      </c>
      <c r="P230" s="33" t="str">
        <f>IFERROR('σ и σw, МПа'!P230*$BE$2,"-")</f>
        <v>-</v>
      </c>
      <c r="Q230" s="31">
        <f>IFERROR('σ и σw, МПа'!D230*$BF$2,"-")</f>
        <v>196</v>
      </c>
      <c r="R230" s="32">
        <f>IFERROR('σ и σw, МПа'!E230*$BF$2,"-")</f>
        <v>192.5</v>
      </c>
      <c r="S230" s="32">
        <f>IFERROR('σ и σw, МПа'!F230*$BF$2,"-")</f>
        <v>188</v>
      </c>
      <c r="T230" s="32">
        <f>IFERROR('σ и σw, МПа'!G230*$BF$2,"-")</f>
        <v>182</v>
      </c>
      <c r="U230" s="32">
        <f>IFERROR('σ и σw, МПа'!H230*$BF$2,"-")</f>
        <v>176.5</v>
      </c>
      <c r="V230" s="32">
        <f>IFERROR('σ и σw, МПа'!I230*$BF$2,"-")</f>
        <v>171.00000000000003</v>
      </c>
      <c r="W230" s="32">
        <f>IFERROR('σ и σw, МПа'!J230*$BF$2,"-")</f>
        <v>165.5</v>
      </c>
      <c r="X230" s="32">
        <f>IFERROR('σ и σw, МПа'!K230*$BF$2,"-")</f>
        <v>160</v>
      </c>
      <c r="Y230" s="32">
        <f>IFERROR('σ и σw, МПа'!L230*$BF$2,"-")</f>
        <v>154.5</v>
      </c>
      <c r="Z230" s="32">
        <f>IFERROR('σ и σw, МПа'!M230*$BF$2,"-")</f>
        <v>149</v>
      </c>
      <c r="AA230" s="32">
        <f>IFERROR('σ и σw, МПа'!N230*$BF$2,"-")</f>
        <v>147</v>
      </c>
      <c r="AB230" s="32" t="str">
        <f>IFERROR('σ и σw, МПа'!O230*$BF$2,"-")</f>
        <v>-</v>
      </c>
      <c r="AC230" s="33" t="str">
        <f>IFERROR('σ и σw, МПа'!P230*$BF$2,"-")</f>
        <v>-</v>
      </c>
      <c r="AD230" s="31">
        <f>IFERROR('σ и σw, МПа'!Q230*$BG$2,"-")</f>
        <v>159.25</v>
      </c>
      <c r="AE230" s="32">
        <f>IFERROR('σ и σw, МПа'!R230*$BG$2,"-")</f>
        <v>158.6</v>
      </c>
      <c r="AF230" s="32">
        <f>IFERROR('σ и σw, МПа'!S230*$BG$2,"-")</f>
        <v>156.65</v>
      </c>
      <c r="AG230" s="32">
        <f>IFERROR('σ и σw, МПа'!T230*$BG$2,"-")</f>
        <v>154.70000000000002</v>
      </c>
      <c r="AH230" s="32">
        <f>IFERROR('σ и σw, МПа'!U230*$BG$2,"-")</f>
        <v>152.75</v>
      </c>
      <c r="AI230" s="32">
        <f>IFERROR('σ и σw, МПа'!V230*$BG$2,"-")</f>
        <v>150.15</v>
      </c>
      <c r="AJ230" s="32">
        <f>IFERROR('σ и σw, МПа'!W230*$BG$2,"-")</f>
        <v>148.20000000000002</v>
      </c>
      <c r="AK230" s="32">
        <f>IFERROR('σ и σw, МПа'!X230*$BG$2,"-")</f>
        <v>146.25</v>
      </c>
      <c r="AL230" s="32">
        <f>IFERROR('σ и σw, МПа'!Y230*$BG$2,"-")</f>
        <v>144.30000000000001</v>
      </c>
      <c r="AM230" s="32">
        <f>IFERROR('σ и σw, МПа'!Z230*$BG$2,"-")</f>
        <v>141.70000000000002</v>
      </c>
      <c r="AN230" s="32">
        <f>IFERROR('σ и σw, МПа'!AA230*$BG$2,"-")</f>
        <v>135.20000000000002</v>
      </c>
      <c r="AO230" s="32" t="str">
        <f>IFERROR('σ и σw, МПа'!AB230*$BG$2,"-")</f>
        <v>-</v>
      </c>
      <c r="AP230" s="33" t="str">
        <f>IFERROR('σ и σw, МПа'!AC230*$BG$2,"-")</f>
        <v>-</v>
      </c>
      <c r="AQ230" s="31">
        <f>IFERROR('σ и σw, МПа'!Q230*$BH$2,"-")</f>
        <v>208.25</v>
      </c>
      <c r="AR230" s="32">
        <f>IFERROR('σ и σw, МПа'!R230*$BH$2,"-")</f>
        <v>207.4</v>
      </c>
      <c r="AS230" s="32">
        <f>IFERROR('σ и σw, МПа'!S230*$BH$2,"-")</f>
        <v>204.85</v>
      </c>
      <c r="AT230" s="32">
        <f>IFERROR('σ и σw, МПа'!T230*$BH$2,"-")</f>
        <v>202.29999999999998</v>
      </c>
      <c r="AU230" s="32">
        <f>IFERROR('σ и σw, МПа'!U230*$BH$2,"-")</f>
        <v>199.75</v>
      </c>
      <c r="AV230" s="32">
        <f>IFERROR('σ и σw, МПа'!V230*$BH$2,"-")</f>
        <v>196.35</v>
      </c>
      <c r="AW230" s="32">
        <f>IFERROR('σ и σw, МПа'!W230*$BH$2,"-")</f>
        <v>193.79999999999998</v>
      </c>
      <c r="AX230" s="32">
        <f>IFERROR('σ и σw, МПа'!X230*$BH$2,"-")</f>
        <v>191.25</v>
      </c>
      <c r="AY230" s="32">
        <f>IFERROR('σ и σw, МПа'!Y230*$BH$2,"-")</f>
        <v>188.7</v>
      </c>
      <c r="AZ230" s="32">
        <f>IFERROR('σ и σw, МПа'!Z230*$BH$2,"-")</f>
        <v>185.29999999999998</v>
      </c>
      <c r="BA230" s="32">
        <f>IFERROR('σ и σw, МПа'!AA230*$BH$2,"-")</f>
        <v>176.79999999999998</v>
      </c>
      <c r="BB230" s="32" t="str">
        <f>IFERROR('σ и σw, МПа'!AB230*$BH$2,"-")</f>
        <v>-</v>
      </c>
      <c r="BC230" s="33" t="str">
        <f>IFERROR('σ и σw, МПа'!AC230*$BH$2,"-")</f>
        <v>-</v>
      </c>
    </row>
    <row r="231" spans="1:55" ht="25.5" x14ac:dyDescent="0.25">
      <c r="A231" s="10" t="str">
        <f>INDEX('Обработка исходного'!B:B,ROW($B$3)+4*(ROW($B231)-ROW($B$3)))</f>
        <v>Сталь легированная хромомолибденованадиевая</v>
      </c>
      <c r="B231" s="47" t="str">
        <f>INDEX('Обработка исходного'!D:D,ROW($B$3)+4*(ROW($B231)-ROW($B$3)))</f>
        <v>15Х2НМФА</v>
      </c>
      <c r="C231" s="27" t="str">
        <f>'Rp0,2, МПа'!C231</f>
        <v>Поковки, листы, штамповки диаметром или толщиной от 400 до 650 мм, КП395**</v>
      </c>
      <c r="D231" s="31">
        <f>IFERROR('σ и σw, МПа'!D231*$BE$2,"-")</f>
        <v>211.15384615384616</v>
      </c>
      <c r="E231" s="32">
        <f>IFERROR('σ и σw, МПа'!E231*$BE$2,"-")</f>
        <v>207.30769230769229</v>
      </c>
      <c r="F231" s="32">
        <f>IFERROR('σ и σw, МПа'!F231*$BE$2,"-")</f>
        <v>203.46153846153845</v>
      </c>
      <c r="G231" s="32">
        <f>IFERROR('σ и σw, МПа'!G231*$BE$2,"-")</f>
        <v>199.61538461538461</v>
      </c>
      <c r="H231" s="32">
        <f>IFERROR('σ и σw, МПа'!H231*$BE$2,"-")</f>
        <v>196.15384615384616</v>
      </c>
      <c r="I231" s="32">
        <f>IFERROR('σ и σw, МПа'!I231*$BE$2,"-")</f>
        <v>192.30769230769229</v>
      </c>
      <c r="J231" s="32">
        <f>IFERROR('σ и σw, МПа'!J231*$BE$2,"-")</f>
        <v>192.30769230769229</v>
      </c>
      <c r="K231" s="32">
        <f>IFERROR('σ и σw, МПа'!K231*$BE$2,"-")</f>
        <v>188.84615384615384</v>
      </c>
      <c r="L231" s="32" t="str">
        <f>IFERROR('σ и σw, МПа'!L231*$BE$2,"-")</f>
        <v>-</v>
      </c>
      <c r="M231" s="32" t="str">
        <f>IFERROR('σ и σw, МПа'!M231*$BE$2,"-")</f>
        <v>-</v>
      </c>
      <c r="N231" s="32" t="str">
        <f>IFERROR('σ и σw, МПа'!N231*$BE$2,"-")</f>
        <v>-</v>
      </c>
      <c r="O231" s="32" t="str">
        <f>IFERROR('σ и σw, МПа'!O231*$BE$2,"-")</f>
        <v>-</v>
      </c>
      <c r="P231" s="33" t="str">
        <f>IFERROR('σ и σw, МПа'!P231*$BE$2,"-")</f>
        <v>-</v>
      </c>
      <c r="Q231" s="31">
        <f>IFERROR('σ и σw, МПа'!D231*$BF$2,"-")</f>
        <v>274.5</v>
      </c>
      <c r="R231" s="32">
        <f>IFERROR('σ и σw, МПа'!E231*$BF$2,"-")</f>
        <v>269.5</v>
      </c>
      <c r="S231" s="32">
        <f>IFERROR('σ и σw, МПа'!F231*$BF$2,"-")</f>
        <v>264.5</v>
      </c>
      <c r="T231" s="32">
        <f>IFERROR('σ и σw, МПа'!G231*$BF$2,"-")</f>
        <v>259.5</v>
      </c>
      <c r="U231" s="32">
        <f>IFERROR('σ и σw, МПа'!H231*$BF$2,"-")</f>
        <v>255.00000000000003</v>
      </c>
      <c r="V231" s="32">
        <f>IFERROR('σ и σw, МПа'!I231*$BF$2,"-")</f>
        <v>250</v>
      </c>
      <c r="W231" s="32">
        <f>IFERROR('σ и σw, МПа'!J231*$BF$2,"-")</f>
        <v>250</v>
      </c>
      <c r="X231" s="32">
        <f>IFERROR('σ и σw, МПа'!K231*$BF$2,"-")</f>
        <v>245.5</v>
      </c>
      <c r="Y231" s="32" t="str">
        <f>IFERROR('σ и σw, МПа'!L231*$BF$2,"-")</f>
        <v>-</v>
      </c>
      <c r="Z231" s="32" t="str">
        <f>IFERROR('σ и σw, МПа'!M231*$BF$2,"-")</f>
        <v>-</v>
      </c>
      <c r="AA231" s="32" t="str">
        <f>IFERROR('σ и σw, МПа'!N231*$BF$2,"-")</f>
        <v>-</v>
      </c>
      <c r="AB231" s="32" t="str">
        <f>IFERROR('σ и σw, МПа'!O231*$BF$2,"-")</f>
        <v>-</v>
      </c>
      <c r="AC231" s="33" t="str">
        <f>IFERROR('σ и σw, МПа'!P231*$BF$2,"-")</f>
        <v>-</v>
      </c>
      <c r="AD231" s="31">
        <f>IFERROR('σ и σw, МПа'!Q231*$BG$2,"-")</f>
        <v>286.65000000000003</v>
      </c>
      <c r="AE231" s="32">
        <f>IFERROR('σ и σw, МПа'!R231*$BG$2,"-")</f>
        <v>280.15000000000003</v>
      </c>
      <c r="AF231" s="32">
        <f>IFERROR('σ и σw, МПа'!S231*$BG$2,"-")</f>
        <v>273.65000000000003</v>
      </c>
      <c r="AG231" s="32">
        <f>IFERROR('σ и σw, МПа'!T231*$BG$2,"-")</f>
        <v>267.8</v>
      </c>
      <c r="AH231" s="32">
        <f>IFERROR('σ и σw, МПа'!U231*$BG$2,"-")</f>
        <v>261.3</v>
      </c>
      <c r="AI231" s="32">
        <f>IFERROR('σ и σw, МПа'!V231*$BG$2,"-")</f>
        <v>261.3</v>
      </c>
      <c r="AJ231" s="32">
        <f>IFERROR('σ и σw, МПа'!W231*$BG$2,"-")</f>
        <v>261.3</v>
      </c>
      <c r="AK231" s="32">
        <f>IFERROR('σ и σw, МПа'!X231*$BG$2,"-")</f>
        <v>256.75</v>
      </c>
      <c r="AL231" s="32" t="str">
        <f>IFERROR('σ и σw, МПа'!Y231*$BG$2,"-")</f>
        <v>-</v>
      </c>
      <c r="AM231" s="32" t="str">
        <f>IFERROR('σ и σw, МПа'!Z231*$BG$2,"-")</f>
        <v>-</v>
      </c>
      <c r="AN231" s="32" t="str">
        <f>IFERROR('σ и σw, МПа'!AA231*$BG$2,"-")</f>
        <v>-</v>
      </c>
      <c r="AO231" s="32" t="str">
        <f>IFERROR('σ и σw, МПа'!AB231*$BG$2,"-")</f>
        <v>-</v>
      </c>
      <c r="AP231" s="33" t="str">
        <f>IFERROR('σ и σw, МПа'!AC231*$BG$2,"-")</f>
        <v>-</v>
      </c>
      <c r="AQ231" s="31">
        <f>IFERROR('σ и σw, МПа'!Q231*$BH$2,"-")</f>
        <v>374.84999999999997</v>
      </c>
      <c r="AR231" s="32">
        <f>IFERROR('σ и σw, МПа'!R231*$BH$2,"-")</f>
        <v>366.34999999999997</v>
      </c>
      <c r="AS231" s="32">
        <f>IFERROR('σ и σw, МПа'!S231*$BH$2,"-")</f>
        <v>357.84999999999997</v>
      </c>
      <c r="AT231" s="32">
        <f>IFERROR('σ и σw, МПа'!T231*$BH$2,"-")</f>
        <v>350.2</v>
      </c>
      <c r="AU231" s="32">
        <f>IFERROR('σ и σw, МПа'!U231*$BH$2,"-")</f>
        <v>341.7</v>
      </c>
      <c r="AV231" s="32">
        <f>IFERROR('σ и σw, МПа'!V231*$BH$2,"-")</f>
        <v>341.7</v>
      </c>
      <c r="AW231" s="32">
        <f>IFERROR('σ и σw, МПа'!W231*$BH$2,"-")</f>
        <v>341.7</v>
      </c>
      <c r="AX231" s="32">
        <f>IFERROR('σ и σw, МПа'!X231*$BH$2,"-")</f>
        <v>335.75</v>
      </c>
      <c r="AY231" s="32" t="str">
        <f>IFERROR('σ и σw, МПа'!Y231*$BH$2,"-")</f>
        <v>-</v>
      </c>
      <c r="AZ231" s="32" t="str">
        <f>IFERROR('σ и σw, МПа'!Z231*$BH$2,"-")</f>
        <v>-</v>
      </c>
      <c r="BA231" s="32" t="str">
        <f>IFERROR('σ и σw, МПа'!AA231*$BH$2,"-")</f>
        <v>-</v>
      </c>
      <c r="BB231" s="32" t="str">
        <f>IFERROR('σ и σw, МПа'!AB231*$BH$2,"-")</f>
        <v>-</v>
      </c>
      <c r="BC231" s="33" t="str">
        <f>IFERROR('σ и σw, МПа'!AC231*$BH$2,"-")</f>
        <v>-</v>
      </c>
    </row>
    <row r="232" spans="1:55" ht="25.5" x14ac:dyDescent="0.25">
      <c r="A232" s="10" t="str">
        <f>INDEX('Обработка исходного'!B:B,ROW($B$3)+4*(ROW($B232)-ROW($B$3)))</f>
        <v>Сталь легированная хромомолибденованадиевая</v>
      </c>
      <c r="B232" s="47" t="str">
        <f>INDEX('Обработка исходного'!D:D,ROW($B$3)+4*(ROW($B232)-ROW($B$3)))</f>
        <v>15Х2НМФА</v>
      </c>
      <c r="C232" s="27" t="str">
        <f>'Rp0,2, МПа'!C232</f>
        <v>Поковки, листы, штамповки диаметром или толщиной от 160 до 400 мм, КП490*</v>
      </c>
      <c r="D232" s="31">
        <f>IFERROR('σ и σw, МПа'!D232*$BE$2,"-")</f>
        <v>233.84615384615384</v>
      </c>
      <c r="E232" s="32">
        <f>IFERROR('σ и σw, МПа'!E232*$BE$2,"-")</f>
        <v>228.07692307692307</v>
      </c>
      <c r="F232" s="32">
        <f>IFERROR('σ и σw, МПа'!F232*$BE$2,"-")</f>
        <v>226.15384615384613</v>
      </c>
      <c r="G232" s="32">
        <f>IFERROR('σ и σw, МПа'!G232*$BE$2,"-")</f>
        <v>222.30769230769229</v>
      </c>
      <c r="H232" s="32">
        <f>IFERROR('σ и σw, МПа'!H232*$BE$2,"-")</f>
        <v>218.46153846153845</v>
      </c>
      <c r="I232" s="32">
        <f>IFERROR('σ и σw, МПа'!I232*$BE$2,"-")</f>
        <v>215</v>
      </c>
      <c r="J232" s="32">
        <f>IFERROR('σ и σw, МПа'!J232*$BE$2,"-")</f>
        <v>211.15384615384616</v>
      </c>
      <c r="K232" s="32">
        <f>IFERROR('σ и σw, МПа'!K232*$BE$2,"-")</f>
        <v>207.30769230769229</v>
      </c>
      <c r="L232" s="32" t="str">
        <f>IFERROR('σ и σw, МПа'!L232*$BE$2,"-")</f>
        <v>-</v>
      </c>
      <c r="M232" s="32" t="str">
        <f>IFERROR('σ и σw, МПа'!M232*$BE$2,"-")</f>
        <v>-</v>
      </c>
      <c r="N232" s="32" t="str">
        <f>IFERROR('σ и σw, МПа'!N232*$BE$2,"-")</f>
        <v>-</v>
      </c>
      <c r="O232" s="32" t="str">
        <f>IFERROR('σ и σw, МПа'!O232*$BE$2,"-")</f>
        <v>-</v>
      </c>
      <c r="P232" s="33" t="str">
        <f>IFERROR('σ и σw, МПа'!P232*$BE$2,"-")</f>
        <v>-</v>
      </c>
      <c r="Q232" s="31">
        <f>IFERROR('σ и σw, МПа'!D232*$BF$2,"-")</f>
        <v>304</v>
      </c>
      <c r="R232" s="32">
        <f>IFERROR('σ и σw, МПа'!E232*$BF$2,"-")</f>
        <v>296.5</v>
      </c>
      <c r="S232" s="32">
        <f>IFERROR('σ и σw, МПа'!F232*$BF$2,"-")</f>
        <v>294</v>
      </c>
      <c r="T232" s="32">
        <f>IFERROR('σ и σw, МПа'!G232*$BF$2,"-")</f>
        <v>289</v>
      </c>
      <c r="U232" s="32">
        <f>IFERROR('σ и σw, МПа'!H232*$BF$2,"-")</f>
        <v>284</v>
      </c>
      <c r="V232" s="32">
        <f>IFERROR('σ и σw, МПа'!I232*$BF$2,"-")</f>
        <v>279.5</v>
      </c>
      <c r="W232" s="32">
        <f>IFERROR('σ и σw, МПа'!J232*$BF$2,"-")</f>
        <v>274.5</v>
      </c>
      <c r="X232" s="32">
        <f>IFERROR('σ и σw, МПа'!K232*$BF$2,"-")</f>
        <v>269.5</v>
      </c>
      <c r="Y232" s="32" t="str">
        <f>IFERROR('σ и σw, МПа'!L232*$BF$2,"-")</f>
        <v>-</v>
      </c>
      <c r="Z232" s="32" t="str">
        <f>IFERROR('σ и σw, МПа'!M232*$BF$2,"-")</f>
        <v>-</v>
      </c>
      <c r="AA232" s="32" t="str">
        <f>IFERROR('σ и σw, МПа'!N232*$BF$2,"-")</f>
        <v>-</v>
      </c>
      <c r="AB232" s="32" t="str">
        <f>IFERROR('σ и σw, МПа'!O232*$BF$2,"-")</f>
        <v>-</v>
      </c>
      <c r="AC232" s="33" t="str">
        <f>IFERROR('σ и σw, МПа'!P232*$BF$2,"-")</f>
        <v>-</v>
      </c>
      <c r="AD232" s="31">
        <f>IFERROR('σ и σw, МПа'!Q232*$BG$2,"-")</f>
        <v>318.5</v>
      </c>
      <c r="AE232" s="32">
        <f>IFERROR('σ и σw, МПа'!R232*$BG$2,"-")</f>
        <v>312</v>
      </c>
      <c r="AF232" s="32">
        <f>IFERROR('σ и σw, МПа'!S232*$BG$2,"-")</f>
        <v>305.5</v>
      </c>
      <c r="AG232" s="32">
        <f>IFERROR('σ и σw, МПа'!T232*$BG$2,"-")</f>
        <v>299.65000000000003</v>
      </c>
      <c r="AH232" s="32">
        <f>IFERROR('σ и σw, МПа'!U232*$BG$2,"-")</f>
        <v>293.15000000000003</v>
      </c>
      <c r="AI232" s="32">
        <f>IFERROR('σ и σw, МПа'!V232*$BG$2,"-")</f>
        <v>293.15000000000003</v>
      </c>
      <c r="AJ232" s="32">
        <f>IFERROR('σ и σw, МПа'!W232*$BG$2,"-")</f>
        <v>293.15000000000003</v>
      </c>
      <c r="AK232" s="32">
        <f>IFERROR('σ и σw, МПа'!X232*$BG$2,"-")</f>
        <v>286.65000000000003</v>
      </c>
      <c r="AL232" s="32" t="str">
        <f>IFERROR('σ и σw, МПа'!Y232*$BG$2,"-")</f>
        <v>-</v>
      </c>
      <c r="AM232" s="32" t="str">
        <f>IFERROR('σ и σw, МПа'!Z232*$BG$2,"-")</f>
        <v>-</v>
      </c>
      <c r="AN232" s="32" t="str">
        <f>IFERROR('σ и σw, МПа'!AA232*$BG$2,"-")</f>
        <v>-</v>
      </c>
      <c r="AO232" s="32" t="str">
        <f>IFERROR('σ и σw, МПа'!AB232*$BG$2,"-")</f>
        <v>-</v>
      </c>
      <c r="AP232" s="33" t="str">
        <f>IFERROR('σ и σw, МПа'!AC232*$BG$2,"-")</f>
        <v>-</v>
      </c>
      <c r="AQ232" s="31">
        <f>IFERROR('σ и σw, МПа'!Q232*$BH$2,"-")</f>
        <v>416.5</v>
      </c>
      <c r="AR232" s="32">
        <f>IFERROR('σ и σw, МПа'!R232*$BH$2,"-")</f>
        <v>408</v>
      </c>
      <c r="AS232" s="32">
        <f>IFERROR('σ и σw, МПа'!S232*$BH$2,"-")</f>
        <v>399.5</v>
      </c>
      <c r="AT232" s="32">
        <f>IFERROR('σ и σw, МПа'!T232*$BH$2,"-")</f>
        <v>391.84999999999997</v>
      </c>
      <c r="AU232" s="32">
        <f>IFERROR('σ и σw, МПа'!U232*$BH$2,"-")</f>
        <v>383.34999999999997</v>
      </c>
      <c r="AV232" s="32">
        <f>IFERROR('σ и σw, МПа'!V232*$BH$2,"-")</f>
        <v>383.34999999999997</v>
      </c>
      <c r="AW232" s="32">
        <f>IFERROR('σ и σw, МПа'!W232*$BH$2,"-")</f>
        <v>383.34999999999997</v>
      </c>
      <c r="AX232" s="32">
        <f>IFERROR('σ и σw, МПа'!X232*$BH$2,"-")</f>
        <v>374.84999999999997</v>
      </c>
      <c r="AY232" s="32" t="str">
        <f>IFERROR('σ и σw, МПа'!Y232*$BH$2,"-")</f>
        <v>-</v>
      </c>
      <c r="AZ232" s="32" t="str">
        <f>IFERROR('σ и σw, МПа'!Z232*$BH$2,"-")</f>
        <v>-</v>
      </c>
      <c r="BA232" s="32" t="str">
        <f>IFERROR('σ и σw, МПа'!AA232*$BH$2,"-")</f>
        <v>-</v>
      </c>
      <c r="BB232" s="32" t="str">
        <f>IFERROR('σ и σw, МПа'!AB232*$BH$2,"-")</f>
        <v>-</v>
      </c>
      <c r="BC232" s="33" t="str">
        <f>IFERROR('σ и σw, МПа'!AC232*$BH$2,"-")</f>
        <v>-</v>
      </c>
    </row>
    <row r="233" spans="1:55" ht="25.5" x14ac:dyDescent="0.25">
      <c r="A233" s="10" t="str">
        <f>INDEX('Обработка исходного'!B:B,ROW($B$3)+4*(ROW($B233)-ROW($B$3)))</f>
        <v>Сталь легированная хромомолибденованадиевая</v>
      </c>
      <c r="B233" s="47" t="str">
        <f>INDEX('Обработка исходного'!D:D,ROW($B$3)+4*(ROW($B233)-ROW($B$3)))</f>
        <v>15Х2НМФА</v>
      </c>
      <c r="C233" s="27" t="str">
        <f>'Rp0,2, МПа'!C233</f>
        <v>Поковки, листы штамповки диаметром или толщиной от 400 до 650 мм, КП295*</v>
      </c>
      <c r="D233" s="31">
        <f>IFERROR('σ и σw, МПа'!D233*$BE$2,"-")</f>
        <v>169.61538461538461</v>
      </c>
      <c r="E233" s="32">
        <f>IFERROR('σ и σw, МПа'!E233*$BE$2,"-")</f>
        <v>166.15384615384616</v>
      </c>
      <c r="F233" s="32">
        <f>IFERROR('σ и σw, МПа'!F233*$BE$2,"-")</f>
        <v>162.30769230769229</v>
      </c>
      <c r="G233" s="32">
        <f>IFERROR('σ и σw, МПа'!G233*$BE$2,"-")</f>
        <v>158.46153846153845</v>
      </c>
      <c r="H233" s="32">
        <f>IFERROR('σ и σw, МПа'!H233*$BE$2,"-")</f>
        <v>154.61538461538461</v>
      </c>
      <c r="I233" s="32">
        <f>IFERROR('σ и σw, МПа'!I233*$BE$2,"-")</f>
        <v>154.61538461538461</v>
      </c>
      <c r="J233" s="32">
        <f>IFERROR('σ и σw, МПа'!J233*$BE$2,"-")</f>
        <v>154.61538461538461</v>
      </c>
      <c r="K233" s="32">
        <f>IFERROR('σ и σw, МПа'!K233*$BE$2,"-")</f>
        <v>150.76923076923077</v>
      </c>
      <c r="L233" s="32" t="str">
        <f>IFERROR('σ и σw, МПа'!L233*$BE$2,"-")</f>
        <v>-</v>
      </c>
      <c r="M233" s="32" t="str">
        <f>IFERROR('σ и σw, МПа'!M233*$BE$2,"-")</f>
        <v>-</v>
      </c>
      <c r="N233" s="32" t="str">
        <f>IFERROR('σ и σw, МПа'!N233*$BE$2,"-")</f>
        <v>-</v>
      </c>
      <c r="O233" s="32" t="str">
        <f>IFERROR('σ и σw, МПа'!O233*$BE$2,"-")</f>
        <v>-</v>
      </c>
      <c r="P233" s="33" t="str">
        <f>IFERROR('σ и σw, МПа'!P233*$BE$2,"-")</f>
        <v>-</v>
      </c>
      <c r="Q233" s="31">
        <f>IFERROR('σ и σw, МПа'!D233*$BF$2,"-")</f>
        <v>220.5</v>
      </c>
      <c r="R233" s="32">
        <f>IFERROR('σ и σw, МПа'!E233*$BF$2,"-")</f>
        <v>216.00000000000003</v>
      </c>
      <c r="S233" s="32">
        <f>IFERROR('σ и σw, МПа'!F233*$BF$2,"-")</f>
        <v>211</v>
      </c>
      <c r="T233" s="32">
        <f>IFERROR('σ и σw, МПа'!G233*$BF$2,"-")</f>
        <v>206</v>
      </c>
      <c r="U233" s="32">
        <f>IFERROR('σ и σw, МПа'!H233*$BF$2,"-")</f>
        <v>201</v>
      </c>
      <c r="V233" s="32">
        <f>IFERROR('σ и σw, МПа'!I233*$BF$2,"-")</f>
        <v>201</v>
      </c>
      <c r="W233" s="32">
        <f>IFERROR('σ и σw, МПа'!J233*$BF$2,"-")</f>
        <v>201</v>
      </c>
      <c r="X233" s="32">
        <f>IFERROR('σ и σw, МПа'!K233*$BF$2,"-")</f>
        <v>196</v>
      </c>
      <c r="Y233" s="32" t="str">
        <f>IFERROR('σ и σw, МПа'!L233*$BF$2,"-")</f>
        <v>-</v>
      </c>
      <c r="Z233" s="32" t="str">
        <f>IFERROR('σ и σw, МПа'!M233*$BF$2,"-")</f>
        <v>-</v>
      </c>
      <c r="AA233" s="32" t="str">
        <f>IFERROR('σ и σw, МПа'!N233*$BF$2,"-")</f>
        <v>-</v>
      </c>
      <c r="AB233" s="32" t="str">
        <f>IFERROR('σ и σw, МПа'!O233*$BF$2,"-")</f>
        <v>-</v>
      </c>
      <c r="AC233" s="33" t="str">
        <f>IFERROR('σ и σw, МПа'!P233*$BF$2,"-")</f>
        <v>-</v>
      </c>
      <c r="AD233" s="31">
        <f>IFERROR('σ и σw, МПа'!Q233*$BG$2,"-")</f>
        <v>254.8</v>
      </c>
      <c r="AE233" s="32">
        <f>IFERROR('σ и σw, МПа'!R233*$BG$2,"-")</f>
        <v>254.8</v>
      </c>
      <c r="AF233" s="32">
        <f>IFERROR('σ и σw, МПа'!S233*$BG$2,"-")</f>
        <v>242.45000000000002</v>
      </c>
      <c r="AG233" s="32">
        <f>IFERROR('σ и σw, МПа'!T233*$BG$2,"-")</f>
        <v>235.95000000000002</v>
      </c>
      <c r="AH233" s="32">
        <f>IFERROR('σ и σw, МПа'!U233*$BG$2,"-")</f>
        <v>235.95000000000002</v>
      </c>
      <c r="AI233" s="32">
        <f>IFERROR('σ и σw, МПа'!V233*$BG$2,"-")</f>
        <v>235.95000000000002</v>
      </c>
      <c r="AJ233" s="32">
        <f>IFERROR('σ и σw, МПа'!W233*$BG$2,"-")</f>
        <v>229.45000000000002</v>
      </c>
      <c r="AK233" s="32">
        <f>IFERROR('σ и σw, МПа'!X233*$BG$2,"-")</f>
        <v>191.75</v>
      </c>
      <c r="AL233" s="32" t="str">
        <f>IFERROR('σ и σw, МПа'!Y233*$BG$2,"-")</f>
        <v>-</v>
      </c>
      <c r="AM233" s="32" t="str">
        <f>IFERROR('σ и σw, МПа'!Z233*$BG$2,"-")</f>
        <v>-</v>
      </c>
      <c r="AN233" s="32" t="str">
        <f>IFERROR('σ и σw, МПа'!AA233*$BG$2,"-")</f>
        <v>-</v>
      </c>
      <c r="AO233" s="32" t="str">
        <f>IFERROR('σ и σw, МПа'!AB233*$BG$2,"-")</f>
        <v>-</v>
      </c>
      <c r="AP233" s="33" t="str">
        <f>IFERROR('σ и σw, МПа'!AC233*$BG$2,"-")</f>
        <v>-</v>
      </c>
      <c r="AQ233" s="31">
        <f>IFERROR('σ и σw, МПа'!Q233*$BH$2,"-")</f>
        <v>333.2</v>
      </c>
      <c r="AR233" s="32">
        <f>IFERROR('σ и σw, МПа'!R233*$BH$2,"-")</f>
        <v>333.2</v>
      </c>
      <c r="AS233" s="32">
        <f>IFERROR('σ и σw, МПа'!S233*$BH$2,"-")</f>
        <v>317.05</v>
      </c>
      <c r="AT233" s="32">
        <f>IFERROR('σ и σw, МПа'!T233*$BH$2,"-")</f>
        <v>308.55</v>
      </c>
      <c r="AU233" s="32">
        <f>IFERROR('σ и σw, МПа'!U233*$BH$2,"-")</f>
        <v>308.55</v>
      </c>
      <c r="AV233" s="32">
        <f>IFERROR('σ и σw, МПа'!V233*$BH$2,"-")</f>
        <v>308.55</v>
      </c>
      <c r="AW233" s="32">
        <f>IFERROR('σ и σw, МПа'!W233*$BH$2,"-")</f>
        <v>300.05</v>
      </c>
      <c r="AX233" s="32">
        <f>IFERROR('σ и σw, МПа'!X233*$BH$2,"-")</f>
        <v>250.75</v>
      </c>
      <c r="AY233" s="32" t="str">
        <f>IFERROR('σ и σw, МПа'!Y233*$BH$2,"-")</f>
        <v>-</v>
      </c>
      <c r="AZ233" s="32" t="str">
        <f>IFERROR('σ и σw, МПа'!Z233*$BH$2,"-")</f>
        <v>-</v>
      </c>
      <c r="BA233" s="32" t="str">
        <f>IFERROR('σ и σw, МПа'!AA233*$BH$2,"-")</f>
        <v>-</v>
      </c>
      <c r="BB233" s="32" t="str">
        <f>IFERROR('σ и σw, МПа'!AB233*$BH$2,"-")</f>
        <v>-</v>
      </c>
      <c r="BC233" s="33" t="str">
        <f>IFERROR('σ и σw, МПа'!AC233*$BH$2,"-")</f>
        <v>-</v>
      </c>
    </row>
    <row r="234" spans="1:55" ht="25.5" x14ac:dyDescent="0.25">
      <c r="A234" s="10" t="str">
        <f>INDEX('Обработка исходного'!B:B,ROW($B$3)+4*(ROW($B234)-ROW($B$3)))</f>
        <v>Сталь легированная хромомолибденованадиевая</v>
      </c>
      <c r="B234" s="47" t="str">
        <f>INDEX('Обработка исходного'!D:D,ROW($B$3)+4*(ROW($B234)-ROW($B$3)))</f>
        <v>15Х2НМФА</v>
      </c>
      <c r="C234" s="27" t="str">
        <f>'Rp0,2, МПа'!C234</f>
        <v>Поковки, листы штамповки диаметром или толщиной от 160 до 400 мм, КП395**</v>
      </c>
      <c r="D234" s="31">
        <f>IFERROR('σ и σw, МПа'!D234*$BE$2,"-")</f>
        <v>211.15384615384616</v>
      </c>
      <c r="E234" s="32">
        <f>IFERROR('σ и σw, МПа'!E234*$BE$2,"-")</f>
        <v>211.15384615384616</v>
      </c>
      <c r="F234" s="32">
        <f>IFERROR('σ и σw, МПа'!F234*$BE$2,"-")</f>
        <v>211.15384615384616</v>
      </c>
      <c r="G234" s="32">
        <f>IFERROR('σ и σw, МПа'!G234*$BE$2,"-")</f>
        <v>203.84615384615384</v>
      </c>
      <c r="H234" s="32">
        <f>IFERROR('σ и σw, МПа'!H234*$BE$2,"-")</f>
        <v>200</v>
      </c>
      <c r="I234" s="32">
        <f>IFERROR('σ и σw, МПа'!I234*$BE$2,"-")</f>
        <v>196.15384615384616</v>
      </c>
      <c r="J234" s="32">
        <f>IFERROR('σ и σw, МПа'!J234*$BE$2,"-")</f>
        <v>196.15384615384616</v>
      </c>
      <c r="K234" s="32">
        <f>IFERROR('σ и σw, МПа'!K234*$BE$2,"-")</f>
        <v>188.84615384615384</v>
      </c>
      <c r="L234" s="32" t="str">
        <f>IFERROR('σ и σw, МПа'!L234*$BE$2,"-")</f>
        <v>-</v>
      </c>
      <c r="M234" s="32" t="str">
        <f>IFERROR('σ и σw, МПа'!M234*$BE$2,"-")</f>
        <v>-</v>
      </c>
      <c r="N234" s="32" t="str">
        <f>IFERROR('σ и σw, МПа'!N234*$BE$2,"-")</f>
        <v>-</v>
      </c>
      <c r="O234" s="32" t="str">
        <f>IFERROR('σ и σw, МПа'!O234*$BE$2,"-")</f>
        <v>-</v>
      </c>
      <c r="P234" s="33" t="str">
        <f>IFERROR('σ и σw, МПа'!P234*$BE$2,"-")</f>
        <v>-</v>
      </c>
      <c r="Q234" s="31">
        <f>IFERROR('σ и σw, МПа'!D234*$BF$2,"-")</f>
        <v>274.5</v>
      </c>
      <c r="R234" s="32">
        <f>IFERROR('σ и σw, МПа'!E234*$BF$2,"-")</f>
        <v>274.5</v>
      </c>
      <c r="S234" s="32">
        <f>IFERROR('σ и σw, МПа'!F234*$BF$2,"-")</f>
        <v>274.5</v>
      </c>
      <c r="T234" s="32">
        <f>IFERROR('σ и σw, МПа'!G234*$BF$2,"-")</f>
        <v>265</v>
      </c>
      <c r="U234" s="32">
        <f>IFERROR('σ и σw, МПа'!H234*$BF$2,"-")</f>
        <v>260</v>
      </c>
      <c r="V234" s="32">
        <f>IFERROR('σ и σw, МПа'!I234*$BF$2,"-")</f>
        <v>255.00000000000003</v>
      </c>
      <c r="W234" s="32">
        <f>IFERROR('σ и σw, МПа'!J234*$BF$2,"-")</f>
        <v>255.00000000000003</v>
      </c>
      <c r="X234" s="32">
        <f>IFERROR('σ и σw, МПа'!K234*$BF$2,"-")</f>
        <v>245.5</v>
      </c>
      <c r="Y234" s="32" t="str">
        <f>IFERROR('σ и σw, МПа'!L234*$BF$2,"-")</f>
        <v>-</v>
      </c>
      <c r="Z234" s="32" t="str">
        <f>IFERROR('σ и σw, МПа'!M234*$BF$2,"-")</f>
        <v>-</v>
      </c>
      <c r="AA234" s="32" t="str">
        <f>IFERROR('σ и σw, МПа'!N234*$BF$2,"-")</f>
        <v>-</v>
      </c>
      <c r="AB234" s="32" t="str">
        <f>IFERROR('σ и σw, МПа'!O234*$BF$2,"-")</f>
        <v>-</v>
      </c>
      <c r="AC234" s="33" t="str">
        <f>IFERROR('σ и σw, МПа'!P234*$BF$2,"-")</f>
        <v>-</v>
      </c>
      <c r="AD234" s="31">
        <f>IFERROR('σ и σw, МПа'!Q234*$BG$2,"-")</f>
        <v>286.65000000000003</v>
      </c>
      <c r="AE234" s="32">
        <f>IFERROR('σ и σw, МПа'!R234*$BG$2,"-")</f>
        <v>280.8</v>
      </c>
      <c r="AF234" s="32">
        <f>IFERROR('σ и σw, МПа'!S234*$BG$2,"-")</f>
        <v>267.8</v>
      </c>
      <c r="AG234" s="32">
        <f>IFERROR('σ и σw, МПа'!T234*$BG$2,"-")</f>
        <v>261.3</v>
      </c>
      <c r="AH234" s="32">
        <f>IFERROR('σ и σw, МПа'!U234*$BG$2,"-")</f>
        <v>256.75</v>
      </c>
      <c r="AI234" s="32">
        <f>IFERROR('σ и σw, МПа'!V234*$BG$2,"-")</f>
        <v>256.75</v>
      </c>
      <c r="AJ234" s="32">
        <f>IFERROR('σ и σw, МПа'!W234*$BG$2,"-")</f>
        <v>256.75</v>
      </c>
      <c r="AK234" s="32">
        <f>IFERROR('σ и σw, МПа'!X234*$BG$2,"-")</f>
        <v>256.75</v>
      </c>
      <c r="AL234" s="32" t="str">
        <f>IFERROR('σ и σw, МПа'!Y234*$BG$2,"-")</f>
        <v>-</v>
      </c>
      <c r="AM234" s="32" t="str">
        <f>IFERROR('σ и σw, МПа'!Z234*$BG$2,"-")</f>
        <v>-</v>
      </c>
      <c r="AN234" s="32" t="str">
        <f>IFERROR('σ и σw, МПа'!AA234*$BG$2,"-")</f>
        <v>-</v>
      </c>
      <c r="AO234" s="32" t="str">
        <f>IFERROR('σ и σw, МПа'!AB234*$BG$2,"-")</f>
        <v>-</v>
      </c>
      <c r="AP234" s="33" t="str">
        <f>IFERROR('σ и σw, МПа'!AC234*$BG$2,"-")</f>
        <v>-</v>
      </c>
      <c r="AQ234" s="31">
        <f>IFERROR('σ и σw, МПа'!Q234*$BH$2,"-")</f>
        <v>374.84999999999997</v>
      </c>
      <c r="AR234" s="32">
        <f>IFERROR('σ и σw, МПа'!R234*$BH$2,"-")</f>
        <v>367.2</v>
      </c>
      <c r="AS234" s="32">
        <f>IFERROR('σ и σw, МПа'!S234*$BH$2,"-")</f>
        <v>350.2</v>
      </c>
      <c r="AT234" s="32">
        <f>IFERROR('σ и σw, МПа'!T234*$BH$2,"-")</f>
        <v>341.7</v>
      </c>
      <c r="AU234" s="32">
        <f>IFERROR('σ и σw, МПа'!U234*$BH$2,"-")</f>
        <v>335.75</v>
      </c>
      <c r="AV234" s="32">
        <f>IFERROR('σ и σw, МПа'!V234*$BH$2,"-")</f>
        <v>335.75</v>
      </c>
      <c r="AW234" s="32">
        <f>IFERROR('σ и σw, МПа'!W234*$BH$2,"-")</f>
        <v>335.75</v>
      </c>
      <c r="AX234" s="32">
        <f>IFERROR('σ и σw, МПа'!X234*$BH$2,"-")</f>
        <v>335.75</v>
      </c>
      <c r="AY234" s="32" t="str">
        <f>IFERROR('σ и σw, МПа'!Y234*$BH$2,"-")</f>
        <v>-</v>
      </c>
      <c r="AZ234" s="32" t="str">
        <f>IFERROR('σ и σw, МПа'!Z234*$BH$2,"-")</f>
        <v>-</v>
      </c>
      <c r="BA234" s="32" t="str">
        <f>IFERROR('σ и σw, МПа'!AA234*$BH$2,"-")</f>
        <v>-</v>
      </c>
      <c r="BB234" s="32" t="str">
        <f>IFERROR('σ и σw, МПа'!AB234*$BH$2,"-")</f>
        <v>-</v>
      </c>
      <c r="BC234" s="33" t="str">
        <f>IFERROR('σ и σw, МПа'!AC234*$BH$2,"-")</f>
        <v>-</v>
      </c>
    </row>
    <row r="235" spans="1:55" ht="25.5" x14ac:dyDescent="0.25">
      <c r="A235" s="10" t="str">
        <f>INDEX('Обработка исходного'!B:B,ROW($B$3)+4*(ROW($B235)-ROW($B$3)))</f>
        <v>Сталь легированная хромомолибденованадиевая</v>
      </c>
      <c r="B235" s="47" t="str">
        <f>INDEX('Обработка исходного'!D:D,ROW($B$3)+4*(ROW($B235)-ROW($B$3)))</f>
        <v>15ХНМФА-А</v>
      </c>
      <c r="C235" s="27" t="str">
        <f>'Rp0,2, МПа'!C235</f>
        <v>Поковки, листы, штамповки диаметром или толщиной от 400 до 650 мм, КП395**</v>
      </c>
      <c r="D235" s="31">
        <f>IFERROR('σ и σw, МПа'!D235*$BE$2,"-")</f>
        <v>211.15384615384616</v>
      </c>
      <c r="E235" s="32">
        <f>IFERROR('σ и σw, МПа'!E235*$BE$2,"-")</f>
        <v>207.30769230769229</v>
      </c>
      <c r="F235" s="32">
        <f>IFERROR('σ и σw, МПа'!F235*$BE$2,"-")</f>
        <v>203.46153846153845</v>
      </c>
      <c r="G235" s="32">
        <f>IFERROR('σ и σw, МПа'!G235*$BE$2,"-")</f>
        <v>199.61538461538461</v>
      </c>
      <c r="H235" s="32">
        <f>IFERROR('σ и σw, МПа'!H235*$BE$2,"-")</f>
        <v>196.15384615384616</v>
      </c>
      <c r="I235" s="32">
        <f>IFERROR('σ и σw, МПа'!I235*$BE$2,"-")</f>
        <v>192.30769230769229</v>
      </c>
      <c r="J235" s="32">
        <f>IFERROR('σ и σw, МПа'!J235*$BE$2,"-")</f>
        <v>192.30769230769229</v>
      </c>
      <c r="K235" s="32">
        <f>IFERROR('σ и σw, МПа'!K235*$BE$2,"-")</f>
        <v>188.84615384615384</v>
      </c>
      <c r="L235" s="32" t="str">
        <f>IFERROR('σ и σw, МПа'!L235*$BE$2,"-")</f>
        <v>-</v>
      </c>
      <c r="M235" s="32" t="str">
        <f>IFERROR('σ и σw, МПа'!M235*$BE$2,"-")</f>
        <v>-</v>
      </c>
      <c r="N235" s="32" t="str">
        <f>IFERROR('σ и σw, МПа'!N235*$BE$2,"-")</f>
        <v>-</v>
      </c>
      <c r="O235" s="32" t="str">
        <f>IFERROR('σ и σw, МПа'!O235*$BE$2,"-")</f>
        <v>-</v>
      </c>
      <c r="P235" s="33" t="str">
        <f>IFERROR('σ и σw, МПа'!P235*$BE$2,"-")</f>
        <v>-</v>
      </c>
      <c r="Q235" s="31">
        <f>IFERROR('σ и σw, МПа'!D235*$BF$2,"-")</f>
        <v>274.5</v>
      </c>
      <c r="R235" s="32">
        <f>IFERROR('σ и σw, МПа'!E235*$BF$2,"-")</f>
        <v>269.5</v>
      </c>
      <c r="S235" s="32">
        <f>IFERROR('σ и σw, МПа'!F235*$BF$2,"-")</f>
        <v>264.5</v>
      </c>
      <c r="T235" s="32">
        <f>IFERROR('σ и σw, МПа'!G235*$BF$2,"-")</f>
        <v>259.5</v>
      </c>
      <c r="U235" s="32">
        <f>IFERROR('σ и σw, МПа'!H235*$BF$2,"-")</f>
        <v>255.00000000000003</v>
      </c>
      <c r="V235" s="32">
        <f>IFERROR('σ и σw, МПа'!I235*$BF$2,"-")</f>
        <v>250</v>
      </c>
      <c r="W235" s="32">
        <f>IFERROR('σ и σw, МПа'!J235*$BF$2,"-")</f>
        <v>250</v>
      </c>
      <c r="X235" s="32">
        <f>IFERROR('σ и σw, МПа'!K235*$BF$2,"-")</f>
        <v>245.5</v>
      </c>
      <c r="Y235" s="32" t="str">
        <f>IFERROR('σ и σw, МПа'!L235*$BF$2,"-")</f>
        <v>-</v>
      </c>
      <c r="Z235" s="32" t="str">
        <f>IFERROR('σ и σw, МПа'!M235*$BF$2,"-")</f>
        <v>-</v>
      </c>
      <c r="AA235" s="32" t="str">
        <f>IFERROR('σ и σw, МПа'!N235*$BF$2,"-")</f>
        <v>-</v>
      </c>
      <c r="AB235" s="32" t="str">
        <f>IFERROR('σ и σw, МПа'!O235*$BF$2,"-")</f>
        <v>-</v>
      </c>
      <c r="AC235" s="33" t="str">
        <f>IFERROR('σ и σw, МПа'!P235*$BF$2,"-")</f>
        <v>-</v>
      </c>
      <c r="AD235" s="31">
        <f>IFERROR('σ и σw, МПа'!Q235*$BG$2,"-")</f>
        <v>286.65000000000003</v>
      </c>
      <c r="AE235" s="32">
        <f>IFERROR('σ и σw, МПа'!R235*$BG$2,"-")</f>
        <v>280.15000000000003</v>
      </c>
      <c r="AF235" s="32">
        <f>IFERROR('σ и σw, МПа'!S235*$BG$2,"-")</f>
        <v>273.65000000000003</v>
      </c>
      <c r="AG235" s="32">
        <f>IFERROR('σ и σw, МПа'!T235*$BG$2,"-")</f>
        <v>267.8</v>
      </c>
      <c r="AH235" s="32">
        <f>IFERROR('σ и σw, МПа'!U235*$BG$2,"-")</f>
        <v>261.3</v>
      </c>
      <c r="AI235" s="32">
        <f>IFERROR('σ и σw, МПа'!V235*$BG$2,"-")</f>
        <v>261.3</v>
      </c>
      <c r="AJ235" s="32">
        <f>IFERROR('σ и σw, МПа'!W235*$BG$2,"-")</f>
        <v>261.3</v>
      </c>
      <c r="AK235" s="32">
        <f>IFERROR('σ и σw, МПа'!X235*$BG$2,"-")</f>
        <v>256.75</v>
      </c>
      <c r="AL235" s="32" t="str">
        <f>IFERROR('σ и σw, МПа'!Y235*$BG$2,"-")</f>
        <v>-</v>
      </c>
      <c r="AM235" s="32" t="str">
        <f>IFERROR('σ и σw, МПа'!Z235*$BG$2,"-")</f>
        <v>-</v>
      </c>
      <c r="AN235" s="32" t="str">
        <f>IFERROR('σ и σw, МПа'!AA235*$BG$2,"-")</f>
        <v>-</v>
      </c>
      <c r="AO235" s="32" t="str">
        <f>IFERROR('σ и σw, МПа'!AB235*$BG$2,"-")</f>
        <v>-</v>
      </c>
      <c r="AP235" s="33" t="str">
        <f>IFERROR('σ и σw, МПа'!AC235*$BG$2,"-")</f>
        <v>-</v>
      </c>
      <c r="AQ235" s="31">
        <f>IFERROR('σ и σw, МПа'!Q235*$BH$2,"-")</f>
        <v>374.84999999999997</v>
      </c>
      <c r="AR235" s="32">
        <f>IFERROR('σ и σw, МПа'!R235*$BH$2,"-")</f>
        <v>366.34999999999997</v>
      </c>
      <c r="AS235" s="32">
        <f>IFERROR('σ и σw, МПа'!S235*$BH$2,"-")</f>
        <v>357.84999999999997</v>
      </c>
      <c r="AT235" s="32">
        <f>IFERROR('σ и σw, МПа'!T235*$BH$2,"-")</f>
        <v>350.2</v>
      </c>
      <c r="AU235" s="32">
        <f>IFERROR('σ и σw, МПа'!U235*$BH$2,"-")</f>
        <v>341.7</v>
      </c>
      <c r="AV235" s="32">
        <f>IFERROR('σ и σw, МПа'!V235*$BH$2,"-")</f>
        <v>341.7</v>
      </c>
      <c r="AW235" s="32">
        <f>IFERROR('σ и σw, МПа'!W235*$BH$2,"-")</f>
        <v>341.7</v>
      </c>
      <c r="AX235" s="32">
        <f>IFERROR('σ и σw, МПа'!X235*$BH$2,"-")</f>
        <v>335.75</v>
      </c>
      <c r="AY235" s="32" t="str">
        <f>IFERROR('σ и σw, МПа'!Y235*$BH$2,"-")</f>
        <v>-</v>
      </c>
      <c r="AZ235" s="32" t="str">
        <f>IFERROR('σ и σw, МПа'!Z235*$BH$2,"-")</f>
        <v>-</v>
      </c>
      <c r="BA235" s="32" t="str">
        <f>IFERROR('σ и σw, МПа'!AA235*$BH$2,"-")</f>
        <v>-</v>
      </c>
      <c r="BB235" s="32" t="str">
        <f>IFERROR('σ и σw, МПа'!AB235*$BH$2,"-")</f>
        <v>-</v>
      </c>
      <c r="BC235" s="33" t="str">
        <f>IFERROR('σ и σw, МПа'!AC235*$BH$2,"-")</f>
        <v>-</v>
      </c>
    </row>
    <row r="236" spans="1:55" ht="25.5" x14ac:dyDescent="0.25">
      <c r="A236" s="10" t="str">
        <f>INDEX('Обработка исходного'!B:B,ROW($B$3)+4*(ROW($B236)-ROW($B$3)))</f>
        <v>Сталь легированная хромомолибденованадиевая</v>
      </c>
      <c r="B236" s="47" t="str">
        <f>INDEX('Обработка исходного'!D:D,ROW($B$3)+4*(ROW($B236)-ROW($B$3)))</f>
        <v>15ХНМФА-А</v>
      </c>
      <c r="C236" s="27" t="str">
        <f>'Rp0,2, МПа'!C236</f>
        <v>Поковки, листы, штамповки диаметром или толщиной от 160 до 400 мм, КП490*</v>
      </c>
      <c r="D236" s="31">
        <f>IFERROR('σ и σw, МПа'!D236*$BE$2,"-")</f>
        <v>233.84615384615384</v>
      </c>
      <c r="E236" s="32">
        <f>IFERROR('σ и σw, МПа'!E236*$BE$2,"-")</f>
        <v>228.07692307692307</v>
      </c>
      <c r="F236" s="32">
        <f>IFERROR('σ и σw, МПа'!F236*$BE$2,"-")</f>
        <v>226.15384615384613</v>
      </c>
      <c r="G236" s="32">
        <f>IFERROR('σ и σw, МПа'!G236*$BE$2,"-")</f>
        <v>222.30769230769229</v>
      </c>
      <c r="H236" s="32">
        <f>IFERROR('σ и σw, МПа'!H236*$BE$2,"-")</f>
        <v>218.46153846153845</v>
      </c>
      <c r="I236" s="32">
        <f>IFERROR('σ и σw, МПа'!I236*$BE$2,"-")</f>
        <v>215</v>
      </c>
      <c r="J236" s="32">
        <f>IFERROR('σ и σw, МПа'!J236*$BE$2,"-")</f>
        <v>211.15384615384616</v>
      </c>
      <c r="K236" s="32">
        <f>IFERROR('σ и σw, МПа'!K236*$BE$2,"-")</f>
        <v>207.30769230769229</v>
      </c>
      <c r="L236" s="32" t="str">
        <f>IFERROR('σ и σw, МПа'!L236*$BE$2,"-")</f>
        <v>-</v>
      </c>
      <c r="M236" s="32" t="str">
        <f>IFERROR('σ и σw, МПа'!M236*$BE$2,"-")</f>
        <v>-</v>
      </c>
      <c r="N236" s="32" t="str">
        <f>IFERROR('σ и σw, МПа'!N236*$BE$2,"-")</f>
        <v>-</v>
      </c>
      <c r="O236" s="32" t="str">
        <f>IFERROR('σ и σw, МПа'!O236*$BE$2,"-")</f>
        <v>-</v>
      </c>
      <c r="P236" s="33" t="str">
        <f>IFERROR('σ и σw, МПа'!P236*$BE$2,"-")</f>
        <v>-</v>
      </c>
      <c r="Q236" s="31">
        <f>IFERROR('σ и σw, МПа'!D236*$BF$2,"-")</f>
        <v>304</v>
      </c>
      <c r="R236" s="32">
        <f>IFERROR('σ и σw, МПа'!E236*$BF$2,"-")</f>
        <v>296.5</v>
      </c>
      <c r="S236" s="32">
        <f>IFERROR('σ и σw, МПа'!F236*$BF$2,"-")</f>
        <v>294</v>
      </c>
      <c r="T236" s="32">
        <f>IFERROR('σ и σw, МПа'!G236*$BF$2,"-")</f>
        <v>289</v>
      </c>
      <c r="U236" s="32">
        <f>IFERROR('σ и σw, МПа'!H236*$BF$2,"-")</f>
        <v>284</v>
      </c>
      <c r="V236" s="32">
        <f>IFERROR('σ и σw, МПа'!I236*$BF$2,"-")</f>
        <v>279.5</v>
      </c>
      <c r="W236" s="32">
        <f>IFERROR('σ и σw, МПа'!J236*$BF$2,"-")</f>
        <v>274.5</v>
      </c>
      <c r="X236" s="32">
        <f>IFERROR('σ и σw, МПа'!K236*$BF$2,"-")</f>
        <v>269.5</v>
      </c>
      <c r="Y236" s="32" t="str">
        <f>IFERROR('σ и σw, МПа'!L236*$BF$2,"-")</f>
        <v>-</v>
      </c>
      <c r="Z236" s="32" t="str">
        <f>IFERROR('σ и σw, МПа'!M236*$BF$2,"-")</f>
        <v>-</v>
      </c>
      <c r="AA236" s="32" t="str">
        <f>IFERROR('σ и σw, МПа'!N236*$BF$2,"-")</f>
        <v>-</v>
      </c>
      <c r="AB236" s="32" t="str">
        <f>IFERROR('σ и σw, МПа'!O236*$BF$2,"-")</f>
        <v>-</v>
      </c>
      <c r="AC236" s="33" t="str">
        <f>IFERROR('σ и σw, МПа'!P236*$BF$2,"-")</f>
        <v>-</v>
      </c>
      <c r="AD236" s="31">
        <f>IFERROR('σ и σw, МПа'!Q236*$BG$2,"-")</f>
        <v>318.5</v>
      </c>
      <c r="AE236" s="32">
        <f>IFERROR('σ и σw, МПа'!R236*$BG$2,"-")</f>
        <v>312</v>
      </c>
      <c r="AF236" s="32">
        <f>IFERROR('σ и σw, МПа'!S236*$BG$2,"-")</f>
        <v>305.5</v>
      </c>
      <c r="AG236" s="32">
        <f>IFERROR('σ и σw, МПа'!T236*$BG$2,"-")</f>
        <v>299.65000000000003</v>
      </c>
      <c r="AH236" s="32">
        <f>IFERROR('σ и σw, МПа'!U236*$BG$2,"-")</f>
        <v>293.15000000000003</v>
      </c>
      <c r="AI236" s="32">
        <f>IFERROR('σ и σw, МПа'!V236*$BG$2,"-")</f>
        <v>293.15000000000003</v>
      </c>
      <c r="AJ236" s="32">
        <f>IFERROR('σ и σw, МПа'!W236*$BG$2,"-")</f>
        <v>293.15000000000003</v>
      </c>
      <c r="AK236" s="32">
        <f>IFERROR('σ и σw, МПа'!X236*$BG$2,"-")</f>
        <v>286.65000000000003</v>
      </c>
      <c r="AL236" s="32" t="str">
        <f>IFERROR('σ и σw, МПа'!Y236*$BG$2,"-")</f>
        <v>-</v>
      </c>
      <c r="AM236" s="32" t="str">
        <f>IFERROR('σ и σw, МПа'!Z236*$BG$2,"-")</f>
        <v>-</v>
      </c>
      <c r="AN236" s="32" t="str">
        <f>IFERROR('σ и σw, МПа'!AA236*$BG$2,"-")</f>
        <v>-</v>
      </c>
      <c r="AO236" s="32" t="str">
        <f>IFERROR('σ и σw, МПа'!AB236*$BG$2,"-")</f>
        <v>-</v>
      </c>
      <c r="AP236" s="33" t="str">
        <f>IFERROR('σ и σw, МПа'!AC236*$BG$2,"-")</f>
        <v>-</v>
      </c>
      <c r="AQ236" s="31">
        <f>IFERROR('σ и σw, МПа'!Q236*$BH$2,"-")</f>
        <v>416.5</v>
      </c>
      <c r="AR236" s="32">
        <f>IFERROR('σ и σw, МПа'!R236*$BH$2,"-")</f>
        <v>408</v>
      </c>
      <c r="AS236" s="32">
        <f>IFERROR('σ и σw, МПа'!S236*$BH$2,"-")</f>
        <v>399.5</v>
      </c>
      <c r="AT236" s="32">
        <f>IFERROR('σ и σw, МПа'!T236*$BH$2,"-")</f>
        <v>391.84999999999997</v>
      </c>
      <c r="AU236" s="32">
        <f>IFERROR('σ и σw, МПа'!U236*$BH$2,"-")</f>
        <v>383.34999999999997</v>
      </c>
      <c r="AV236" s="32">
        <f>IFERROR('σ и σw, МПа'!V236*$BH$2,"-")</f>
        <v>383.34999999999997</v>
      </c>
      <c r="AW236" s="32">
        <f>IFERROR('σ и σw, МПа'!W236*$BH$2,"-")</f>
        <v>383.34999999999997</v>
      </c>
      <c r="AX236" s="32">
        <f>IFERROR('σ и σw, МПа'!X236*$BH$2,"-")</f>
        <v>374.84999999999997</v>
      </c>
      <c r="AY236" s="32" t="str">
        <f>IFERROR('σ и σw, МПа'!Y236*$BH$2,"-")</f>
        <v>-</v>
      </c>
      <c r="AZ236" s="32" t="str">
        <f>IFERROR('σ и σw, МПа'!Z236*$BH$2,"-")</f>
        <v>-</v>
      </c>
      <c r="BA236" s="32" t="str">
        <f>IFERROR('σ и σw, МПа'!AA236*$BH$2,"-")</f>
        <v>-</v>
      </c>
      <c r="BB236" s="32" t="str">
        <f>IFERROR('σ и σw, МПа'!AB236*$BH$2,"-")</f>
        <v>-</v>
      </c>
      <c r="BC236" s="33" t="str">
        <f>IFERROR('σ и σw, МПа'!AC236*$BH$2,"-")</f>
        <v>-</v>
      </c>
    </row>
    <row r="237" spans="1:55" ht="25.5" x14ac:dyDescent="0.25">
      <c r="A237" s="10" t="str">
        <f>INDEX('Обработка исходного'!B:B,ROW($B$3)+4*(ROW($B237)-ROW($B$3)))</f>
        <v>Сталь легированная хромомолибденованадиевая</v>
      </c>
      <c r="B237" s="47" t="str">
        <f>INDEX('Обработка исходного'!D:D,ROW($B$3)+4*(ROW($B237)-ROW($B$3)))</f>
        <v>15ХНМФА-А</v>
      </c>
      <c r="C237" s="27" t="str">
        <f>'Rp0,2, МПа'!C237</f>
        <v>Поковки, листы штамповки диаметром или толщиной от 400 до 650 мм, КП295*</v>
      </c>
      <c r="D237" s="31">
        <f>IFERROR('σ и σw, МПа'!D237*$BE$2,"-")</f>
        <v>169.61538461538461</v>
      </c>
      <c r="E237" s="32">
        <f>IFERROR('σ и σw, МПа'!E237*$BE$2,"-")</f>
        <v>166.15384615384616</v>
      </c>
      <c r="F237" s="32">
        <f>IFERROR('σ и σw, МПа'!F237*$BE$2,"-")</f>
        <v>162.30769230769229</v>
      </c>
      <c r="G237" s="32">
        <f>IFERROR('σ и σw, МПа'!G237*$BE$2,"-")</f>
        <v>158.46153846153845</v>
      </c>
      <c r="H237" s="32">
        <f>IFERROR('σ и σw, МПа'!H237*$BE$2,"-")</f>
        <v>154.61538461538461</v>
      </c>
      <c r="I237" s="32">
        <f>IFERROR('σ и σw, МПа'!I237*$BE$2,"-")</f>
        <v>154.61538461538461</v>
      </c>
      <c r="J237" s="32">
        <f>IFERROR('σ и σw, МПа'!J237*$BE$2,"-")</f>
        <v>154.61538461538461</v>
      </c>
      <c r="K237" s="32">
        <f>IFERROR('σ и σw, МПа'!K237*$BE$2,"-")</f>
        <v>150.76923076923077</v>
      </c>
      <c r="L237" s="32" t="str">
        <f>IFERROR('σ и σw, МПа'!L237*$BE$2,"-")</f>
        <v>-</v>
      </c>
      <c r="M237" s="32" t="str">
        <f>IFERROR('σ и σw, МПа'!M237*$BE$2,"-")</f>
        <v>-</v>
      </c>
      <c r="N237" s="32" t="str">
        <f>IFERROR('σ и σw, МПа'!N237*$BE$2,"-")</f>
        <v>-</v>
      </c>
      <c r="O237" s="32" t="str">
        <f>IFERROR('σ и σw, МПа'!O237*$BE$2,"-")</f>
        <v>-</v>
      </c>
      <c r="P237" s="33" t="str">
        <f>IFERROR('σ и σw, МПа'!P237*$BE$2,"-")</f>
        <v>-</v>
      </c>
      <c r="Q237" s="31">
        <f>IFERROR('σ и σw, МПа'!D237*$BF$2,"-")</f>
        <v>220.5</v>
      </c>
      <c r="R237" s="32">
        <f>IFERROR('σ и σw, МПа'!E237*$BF$2,"-")</f>
        <v>216.00000000000003</v>
      </c>
      <c r="S237" s="32">
        <f>IFERROR('σ и σw, МПа'!F237*$BF$2,"-")</f>
        <v>211</v>
      </c>
      <c r="T237" s="32">
        <f>IFERROR('σ и σw, МПа'!G237*$BF$2,"-")</f>
        <v>206</v>
      </c>
      <c r="U237" s="32">
        <f>IFERROR('σ и σw, МПа'!H237*$BF$2,"-")</f>
        <v>201</v>
      </c>
      <c r="V237" s="32">
        <f>IFERROR('σ и σw, МПа'!I237*$BF$2,"-")</f>
        <v>201</v>
      </c>
      <c r="W237" s="32">
        <f>IFERROR('σ и σw, МПа'!J237*$BF$2,"-")</f>
        <v>201</v>
      </c>
      <c r="X237" s="32">
        <f>IFERROR('σ и σw, МПа'!K237*$BF$2,"-")</f>
        <v>196</v>
      </c>
      <c r="Y237" s="32" t="str">
        <f>IFERROR('σ и σw, МПа'!L237*$BF$2,"-")</f>
        <v>-</v>
      </c>
      <c r="Z237" s="32" t="str">
        <f>IFERROR('σ и σw, МПа'!M237*$BF$2,"-")</f>
        <v>-</v>
      </c>
      <c r="AA237" s="32" t="str">
        <f>IFERROR('σ и σw, МПа'!N237*$BF$2,"-")</f>
        <v>-</v>
      </c>
      <c r="AB237" s="32" t="str">
        <f>IFERROR('σ и σw, МПа'!O237*$BF$2,"-")</f>
        <v>-</v>
      </c>
      <c r="AC237" s="33" t="str">
        <f>IFERROR('σ и σw, МПа'!P237*$BF$2,"-")</f>
        <v>-</v>
      </c>
      <c r="AD237" s="31">
        <f>IFERROR('σ и σw, МПа'!Q237*$BG$2,"-")</f>
        <v>254.8</v>
      </c>
      <c r="AE237" s="32">
        <f>IFERROR('σ и σw, МПа'!R237*$BG$2,"-")</f>
        <v>254.8</v>
      </c>
      <c r="AF237" s="32">
        <f>IFERROR('σ и σw, МПа'!S237*$BG$2,"-")</f>
        <v>242.45000000000002</v>
      </c>
      <c r="AG237" s="32">
        <f>IFERROR('σ и σw, МПа'!T237*$BG$2,"-")</f>
        <v>235.95000000000002</v>
      </c>
      <c r="AH237" s="32">
        <f>IFERROR('σ и σw, МПа'!U237*$BG$2,"-")</f>
        <v>235.95000000000002</v>
      </c>
      <c r="AI237" s="32">
        <f>IFERROR('σ и σw, МПа'!V237*$BG$2,"-")</f>
        <v>235.95000000000002</v>
      </c>
      <c r="AJ237" s="32">
        <f>IFERROR('σ и σw, МПа'!W237*$BG$2,"-")</f>
        <v>229.45000000000002</v>
      </c>
      <c r="AK237" s="32">
        <f>IFERROR('σ и σw, МПа'!X237*$BG$2,"-")</f>
        <v>191.75</v>
      </c>
      <c r="AL237" s="32" t="str">
        <f>IFERROR('σ и σw, МПа'!Y237*$BG$2,"-")</f>
        <v>-</v>
      </c>
      <c r="AM237" s="32" t="str">
        <f>IFERROR('σ и σw, МПа'!Z237*$BG$2,"-")</f>
        <v>-</v>
      </c>
      <c r="AN237" s="32" t="str">
        <f>IFERROR('σ и σw, МПа'!AA237*$BG$2,"-")</f>
        <v>-</v>
      </c>
      <c r="AO237" s="32" t="str">
        <f>IFERROR('σ и σw, МПа'!AB237*$BG$2,"-")</f>
        <v>-</v>
      </c>
      <c r="AP237" s="33" t="str">
        <f>IFERROR('σ и σw, МПа'!AC237*$BG$2,"-")</f>
        <v>-</v>
      </c>
      <c r="AQ237" s="31">
        <f>IFERROR('σ и σw, МПа'!Q237*$BH$2,"-")</f>
        <v>333.2</v>
      </c>
      <c r="AR237" s="32">
        <f>IFERROR('σ и σw, МПа'!R237*$BH$2,"-")</f>
        <v>333.2</v>
      </c>
      <c r="AS237" s="32">
        <f>IFERROR('σ и σw, МПа'!S237*$BH$2,"-")</f>
        <v>317.05</v>
      </c>
      <c r="AT237" s="32">
        <f>IFERROR('σ и σw, МПа'!T237*$BH$2,"-")</f>
        <v>308.55</v>
      </c>
      <c r="AU237" s="32">
        <f>IFERROR('σ и σw, МПа'!U237*$BH$2,"-")</f>
        <v>308.55</v>
      </c>
      <c r="AV237" s="32">
        <f>IFERROR('σ и σw, МПа'!V237*$BH$2,"-")</f>
        <v>308.55</v>
      </c>
      <c r="AW237" s="32">
        <f>IFERROR('σ и σw, МПа'!W237*$BH$2,"-")</f>
        <v>300.05</v>
      </c>
      <c r="AX237" s="32">
        <f>IFERROR('σ и σw, МПа'!X237*$BH$2,"-")</f>
        <v>250.75</v>
      </c>
      <c r="AY237" s="32" t="str">
        <f>IFERROR('σ и σw, МПа'!Y237*$BH$2,"-")</f>
        <v>-</v>
      </c>
      <c r="AZ237" s="32" t="str">
        <f>IFERROR('σ и σw, МПа'!Z237*$BH$2,"-")</f>
        <v>-</v>
      </c>
      <c r="BA237" s="32" t="str">
        <f>IFERROR('σ и σw, МПа'!AA237*$BH$2,"-")</f>
        <v>-</v>
      </c>
      <c r="BB237" s="32" t="str">
        <f>IFERROR('σ и σw, МПа'!AB237*$BH$2,"-")</f>
        <v>-</v>
      </c>
      <c r="BC237" s="33" t="str">
        <f>IFERROR('σ и σw, МПа'!AC237*$BH$2,"-")</f>
        <v>-</v>
      </c>
    </row>
    <row r="238" spans="1:55" ht="25.5" x14ac:dyDescent="0.25">
      <c r="A238" s="10" t="str">
        <f>INDEX('Обработка исходного'!B:B,ROW($B$3)+4*(ROW($B238)-ROW($B$3)))</f>
        <v>Сталь легированная хромомолибденованадиевая</v>
      </c>
      <c r="B238" s="47" t="str">
        <f>INDEX('Обработка исходного'!D:D,ROW($B$3)+4*(ROW($B238)-ROW($B$3)))</f>
        <v>15ХНМФА-А</v>
      </c>
      <c r="C238" s="27" t="str">
        <f>'Rp0,2, МПа'!C238</f>
        <v>Поковки, листы штамповки диаметром или толщиной от 160 до 400 мм, КП395**</v>
      </c>
      <c r="D238" s="31">
        <f>IFERROR('σ и σw, МПа'!D238*$BE$2,"-")</f>
        <v>211.15384615384616</v>
      </c>
      <c r="E238" s="32">
        <f>IFERROR('σ и σw, МПа'!E238*$BE$2,"-")</f>
        <v>211.15384615384616</v>
      </c>
      <c r="F238" s="32">
        <f>IFERROR('σ и σw, МПа'!F238*$BE$2,"-")</f>
        <v>211.15384615384616</v>
      </c>
      <c r="G238" s="32">
        <f>IFERROR('σ и σw, МПа'!G238*$BE$2,"-")</f>
        <v>203.84615384615384</v>
      </c>
      <c r="H238" s="32">
        <f>IFERROR('σ и σw, МПа'!H238*$BE$2,"-")</f>
        <v>200</v>
      </c>
      <c r="I238" s="32">
        <f>IFERROR('σ и σw, МПа'!I238*$BE$2,"-")</f>
        <v>196.15384615384616</v>
      </c>
      <c r="J238" s="32">
        <f>IFERROR('σ и σw, МПа'!J238*$BE$2,"-")</f>
        <v>196.15384615384616</v>
      </c>
      <c r="K238" s="32">
        <f>IFERROR('σ и σw, МПа'!K238*$BE$2,"-")</f>
        <v>188.84615384615384</v>
      </c>
      <c r="L238" s="32" t="str">
        <f>IFERROR('σ и σw, МПа'!L238*$BE$2,"-")</f>
        <v>-</v>
      </c>
      <c r="M238" s="32" t="str">
        <f>IFERROR('σ и σw, МПа'!M238*$BE$2,"-")</f>
        <v>-</v>
      </c>
      <c r="N238" s="32" t="str">
        <f>IFERROR('σ и σw, МПа'!N238*$BE$2,"-")</f>
        <v>-</v>
      </c>
      <c r="O238" s="32" t="str">
        <f>IFERROR('σ и σw, МПа'!O238*$BE$2,"-")</f>
        <v>-</v>
      </c>
      <c r="P238" s="33" t="str">
        <f>IFERROR('σ и σw, МПа'!P238*$BE$2,"-")</f>
        <v>-</v>
      </c>
      <c r="Q238" s="31">
        <f>IFERROR('σ и σw, МПа'!D238*$BF$2,"-")</f>
        <v>274.5</v>
      </c>
      <c r="R238" s="32">
        <f>IFERROR('σ и σw, МПа'!E238*$BF$2,"-")</f>
        <v>274.5</v>
      </c>
      <c r="S238" s="32">
        <f>IFERROR('σ и σw, МПа'!F238*$BF$2,"-")</f>
        <v>274.5</v>
      </c>
      <c r="T238" s="32">
        <f>IFERROR('σ и σw, МПа'!G238*$BF$2,"-")</f>
        <v>265</v>
      </c>
      <c r="U238" s="32">
        <f>IFERROR('σ и σw, МПа'!H238*$BF$2,"-")</f>
        <v>260</v>
      </c>
      <c r="V238" s="32">
        <f>IFERROR('σ и σw, МПа'!I238*$BF$2,"-")</f>
        <v>255.00000000000003</v>
      </c>
      <c r="W238" s="32">
        <f>IFERROR('σ и σw, МПа'!J238*$BF$2,"-")</f>
        <v>255.00000000000003</v>
      </c>
      <c r="X238" s="32">
        <f>IFERROR('σ и σw, МПа'!K238*$BF$2,"-")</f>
        <v>245.5</v>
      </c>
      <c r="Y238" s="32" t="str">
        <f>IFERROR('σ и σw, МПа'!L238*$BF$2,"-")</f>
        <v>-</v>
      </c>
      <c r="Z238" s="32" t="str">
        <f>IFERROR('σ и σw, МПа'!M238*$BF$2,"-")</f>
        <v>-</v>
      </c>
      <c r="AA238" s="32" t="str">
        <f>IFERROR('σ и σw, МПа'!N238*$BF$2,"-")</f>
        <v>-</v>
      </c>
      <c r="AB238" s="32" t="str">
        <f>IFERROR('σ и σw, МПа'!O238*$BF$2,"-")</f>
        <v>-</v>
      </c>
      <c r="AC238" s="33" t="str">
        <f>IFERROR('σ и σw, МПа'!P238*$BF$2,"-")</f>
        <v>-</v>
      </c>
      <c r="AD238" s="31">
        <f>IFERROR('σ и σw, МПа'!Q238*$BG$2,"-")</f>
        <v>286.65000000000003</v>
      </c>
      <c r="AE238" s="32">
        <f>IFERROR('σ и σw, МПа'!R238*$BG$2,"-")</f>
        <v>280.8</v>
      </c>
      <c r="AF238" s="32">
        <f>IFERROR('σ и σw, МПа'!S238*$BG$2,"-")</f>
        <v>267.8</v>
      </c>
      <c r="AG238" s="32">
        <f>IFERROR('σ и σw, МПа'!T238*$BG$2,"-")</f>
        <v>261.3</v>
      </c>
      <c r="AH238" s="32">
        <f>IFERROR('σ и σw, МПа'!U238*$BG$2,"-")</f>
        <v>256.75</v>
      </c>
      <c r="AI238" s="32">
        <f>IFERROR('σ и σw, МПа'!V238*$BG$2,"-")</f>
        <v>256.75</v>
      </c>
      <c r="AJ238" s="32">
        <f>IFERROR('σ и σw, МПа'!W238*$BG$2,"-")</f>
        <v>256.75</v>
      </c>
      <c r="AK238" s="32">
        <f>IFERROR('σ и σw, МПа'!X238*$BG$2,"-")</f>
        <v>256.75</v>
      </c>
      <c r="AL238" s="32" t="str">
        <f>IFERROR('σ и σw, МПа'!Y238*$BG$2,"-")</f>
        <v>-</v>
      </c>
      <c r="AM238" s="32" t="str">
        <f>IFERROR('σ и σw, МПа'!Z238*$BG$2,"-")</f>
        <v>-</v>
      </c>
      <c r="AN238" s="32" t="str">
        <f>IFERROR('σ и σw, МПа'!AA238*$BG$2,"-")</f>
        <v>-</v>
      </c>
      <c r="AO238" s="32" t="str">
        <f>IFERROR('σ и σw, МПа'!AB238*$BG$2,"-")</f>
        <v>-</v>
      </c>
      <c r="AP238" s="33" t="str">
        <f>IFERROR('σ и σw, МПа'!AC238*$BG$2,"-")</f>
        <v>-</v>
      </c>
      <c r="AQ238" s="31">
        <f>IFERROR('σ и σw, МПа'!Q238*$BH$2,"-")</f>
        <v>374.84999999999997</v>
      </c>
      <c r="AR238" s="32">
        <f>IFERROR('σ и σw, МПа'!R238*$BH$2,"-")</f>
        <v>367.2</v>
      </c>
      <c r="AS238" s="32">
        <f>IFERROR('σ и σw, МПа'!S238*$BH$2,"-")</f>
        <v>350.2</v>
      </c>
      <c r="AT238" s="32">
        <f>IFERROR('σ и σw, МПа'!T238*$BH$2,"-")</f>
        <v>341.7</v>
      </c>
      <c r="AU238" s="32">
        <f>IFERROR('σ и σw, МПа'!U238*$BH$2,"-")</f>
        <v>335.75</v>
      </c>
      <c r="AV238" s="32">
        <f>IFERROR('σ и σw, МПа'!V238*$BH$2,"-")</f>
        <v>335.75</v>
      </c>
      <c r="AW238" s="32">
        <f>IFERROR('σ и σw, МПа'!W238*$BH$2,"-")</f>
        <v>335.75</v>
      </c>
      <c r="AX238" s="32">
        <f>IFERROR('σ и σw, МПа'!X238*$BH$2,"-")</f>
        <v>335.75</v>
      </c>
      <c r="AY238" s="32" t="str">
        <f>IFERROR('σ и σw, МПа'!Y238*$BH$2,"-")</f>
        <v>-</v>
      </c>
      <c r="AZ238" s="32" t="str">
        <f>IFERROR('σ и σw, МПа'!Z238*$BH$2,"-")</f>
        <v>-</v>
      </c>
      <c r="BA238" s="32" t="str">
        <f>IFERROR('σ и σw, МПа'!AA238*$BH$2,"-")</f>
        <v>-</v>
      </c>
      <c r="BB238" s="32" t="str">
        <f>IFERROR('σ и σw, МПа'!AB238*$BH$2,"-")</f>
        <v>-</v>
      </c>
      <c r="BC238" s="33" t="str">
        <f>IFERROR('σ и σw, МПа'!AC238*$BH$2,"-")</f>
        <v>-</v>
      </c>
    </row>
    <row r="239" spans="1:55" ht="25.5" x14ac:dyDescent="0.25">
      <c r="A239" s="10" t="str">
        <f>INDEX('Обработка исходного'!B:B,ROW($B$3)+4*(ROW($B239)-ROW($B$3)))</f>
        <v>Сталь легированная хромомолибденованадиевая</v>
      </c>
      <c r="B239" s="47" t="str">
        <f>INDEX('Обработка исходного'!D:D,ROW($B$3)+4*(ROW($B239)-ROW($B$3)))</f>
        <v>15Х3НМФА</v>
      </c>
      <c r="C239" s="27" t="str">
        <f>'Rp0,2, МПа'!C239</f>
        <v>Листы, поковки толщиной до 450 мм</v>
      </c>
      <c r="D239" s="31">
        <f>IFERROR('σ и σw, МПа'!D239*$BE$2,"-")</f>
        <v>226.53846153846152</v>
      </c>
      <c r="E239" s="32">
        <f>IFERROR('σ и σw, МПа'!E239*$BE$2,"-")</f>
        <v>218.84615384615384</v>
      </c>
      <c r="F239" s="32">
        <f>IFERROR('σ и σw, МПа'!F239*$BE$2,"-")</f>
        <v>207.69230769230768</v>
      </c>
      <c r="G239" s="32">
        <f>IFERROR('σ и σw, МПа'!G239*$BE$2,"-")</f>
        <v>200</v>
      </c>
      <c r="H239" s="32">
        <f>IFERROR('σ и σw, МПа'!H239*$BE$2,"-")</f>
        <v>200</v>
      </c>
      <c r="I239" s="32">
        <f>IFERROR('σ и σw, МПа'!I239*$BE$2,"-")</f>
        <v>196.15384615384616</v>
      </c>
      <c r="J239" s="32">
        <f>IFERROR('σ и σw, МПа'!J239*$BE$2,"-")</f>
        <v>192.30769230769229</v>
      </c>
      <c r="K239" s="32">
        <f>IFERROR('σ и σw, МПа'!K239*$BE$2,"-")</f>
        <v>188.84615384615384</v>
      </c>
      <c r="L239" s="32" t="str">
        <f>IFERROR('σ и σw, МПа'!L239*$BE$2,"-")</f>
        <v>-</v>
      </c>
      <c r="M239" s="32" t="str">
        <f>IFERROR('σ и σw, МПа'!M239*$BE$2,"-")</f>
        <v>-</v>
      </c>
      <c r="N239" s="32" t="str">
        <f>IFERROR('σ и σw, МПа'!N239*$BE$2,"-")</f>
        <v>-</v>
      </c>
      <c r="O239" s="32" t="str">
        <f>IFERROR('σ и σw, МПа'!O239*$BE$2,"-")</f>
        <v>-</v>
      </c>
      <c r="P239" s="33" t="str">
        <f>IFERROR('σ и σw, МПа'!P239*$BE$2,"-")</f>
        <v>-</v>
      </c>
      <c r="Q239" s="31">
        <f>IFERROR('σ и σw, МПа'!D239*$BF$2,"-")</f>
        <v>294.5</v>
      </c>
      <c r="R239" s="32">
        <f>IFERROR('σ и σw, МПа'!E239*$BF$2,"-")</f>
        <v>284.5</v>
      </c>
      <c r="S239" s="32">
        <f>IFERROR('σ и σw, МПа'!F239*$BF$2,"-")</f>
        <v>270</v>
      </c>
      <c r="T239" s="32">
        <f>IFERROR('σ и σw, МПа'!G239*$BF$2,"-")</f>
        <v>260</v>
      </c>
      <c r="U239" s="32">
        <f>IFERROR('σ и σw, МПа'!H239*$BF$2,"-")</f>
        <v>260</v>
      </c>
      <c r="V239" s="32">
        <f>IFERROR('σ и σw, МПа'!I239*$BF$2,"-")</f>
        <v>255.00000000000003</v>
      </c>
      <c r="W239" s="32">
        <f>IFERROR('σ и σw, МПа'!J239*$BF$2,"-")</f>
        <v>250</v>
      </c>
      <c r="X239" s="32">
        <f>IFERROR('σ и σw, МПа'!K239*$BF$2,"-")</f>
        <v>245.5</v>
      </c>
      <c r="Y239" s="32" t="str">
        <f>IFERROR('σ и σw, МПа'!L239*$BF$2,"-")</f>
        <v>-</v>
      </c>
      <c r="Z239" s="32" t="str">
        <f>IFERROR('σ и σw, МПа'!M239*$BF$2,"-")</f>
        <v>-</v>
      </c>
      <c r="AA239" s="32" t="str">
        <f>IFERROR('σ и σw, МПа'!N239*$BF$2,"-")</f>
        <v>-</v>
      </c>
      <c r="AB239" s="32" t="str">
        <f>IFERROR('σ и σw, МПа'!O239*$BF$2,"-")</f>
        <v>-</v>
      </c>
      <c r="AC239" s="33" t="str">
        <f>IFERROR('σ и σw, МПа'!P239*$BF$2,"-")</f>
        <v>-</v>
      </c>
      <c r="AD239" s="31">
        <f>IFERROR('σ и σw, МПа'!Q239*$BG$2,"-")</f>
        <v>319.15000000000003</v>
      </c>
      <c r="AE239" s="32">
        <f>IFERROR('σ и σw, МПа'!R239*$BG$2,"-")</f>
        <v>306.15000000000003</v>
      </c>
      <c r="AF239" s="32">
        <f>IFERROR('σ и σw, МПа'!S239*$BG$2,"-")</f>
        <v>293.15000000000003</v>
      </c>
      <c r="AG239" s="32">
        <f>IFERROR('σ и σw, МПа'!T239*$BG$2,"-")</f>
        <v>286.65000000000003</v>
      </c>
      <c r="AH239" s="32">
        <f>IFERROR('σ и σw, МПа'!U239*$BG$2,"-")</f>
        <v>286.65000000000003</v>
      </c>
      <c r="AI239" s="32">
        <f>IFERROR('σ и σw, МПа'!V239*$BG$2,"-")</f>
        <v>286.65000000000003</v>
      </c>
      <c r="AJ239" s="32">
        <f>IFERROR('σ и σw, МПа'!W239*$BG$2,"-")</f>
        <v>274.3</v>
      </c>
      <c r="AK239" s="32">
        <f>IFERROR('σ и σw, МПа'!X239*$BG$2,"-")</f>
        <v>254.8</v>
      </c>
      <c r="AL239" s="32" t="str">
        <f>IFERROR('σ и σw, МПа'!Y239*$BG$2,"-")</f>
        <v>-</v>
      </c>
      <c r="AM239" s="32" t="str">
        <f>IFERROR('σ и σw, МПа'!Z239*$BG$2,"-")</f>
        <v>-</v>
      </c>
      <c r="AN239" s="32" t="str">
        <f>IFERROR('σ и σw, МПа'!AA239*$BG$2,"-")</f>
        <v>-</v>
      </c>
      <c r="AO239" s="32" t="str">
        <f>IFERROR('σ и σw, МПа'!AB239*$BG$2,"-")</f>
        <v>-</v>
      </c>
      <c r="AP239" s="33" t="str">
        <f>IFERROR('σ и σw, МПа'!AC239*$BG$2,"-")</f>
        <v>-</v>
      </c>
      <c r="AQ239" s="31">
        <f>IFERROR('σ и σw, МПа'!Q239*$BH$2,"-")</f>
        <v>417.34999999999997</v>
      </c>
      <c r="AR239" s="32">
        <f>IFERROR('σ и σw, МПа'!R239*$BH$2,"-")</f>
        <v>400.34999999999997</v>
      </c>
      <c r="AS239" s="32">
        <f>IFERROR('σ и σw, МПа'!S239*$BH$2,"-")</f>
        <v>383.34999999999997</v>
      </c>
      <c r="AT239" s="32">
        <f>IFERROR('σ и σw, МПа'!T239*$BH$2,"-")</f>
        <v>374.84999999999997</v>
      </c>
      <c r="AU239" s="32">
        <f>IFERROR('σ и σw, МПа'!U239*$BH$2,"-")</f>
        <v>374.84999999999997</v>
      </c>
      <c r="AV239" s="32">
        <f>IFERROR('σ и σw, МПа'!V239*$BH$2,"-")</f>
        <v>374.84999999999997</v>
      </c>
      <c r="AW239" s="32">
        <f>IFERROR('σ и σw, МПа'!W239*$BH$2,"-")</f>
        <v>358.7</v>
      </c>
      <c r="AX239" s="32">
        <f>IFERROR('σ и σw, МПа'!X239*$BH$2,"-")</f>
        <v>333.2</v>
      </c>
      <c r="AY239" s="32" t="str">
        <f>IFERROR('σ и σw, МПа'!Y239*$BH$2,"-")</f>
        <v>-</v>
      </c>
      <c r="AZ239" s="32" t="str">
        <f>IFERROR('σ и σw, МПа'!Z239*$BH$2,"-")</f>
        <v>-</v>
      </c>
      <c r="BA239" s="32" t="str">
        <f>IFERROR('σ и σw, МПа'!AA239*$BH$2,"-")</f>
        <v>-</v>
      </c>
      <c r="BB239" s="32" t="str">
        <f>IFERROR('σ и σw, МПа'!AB239*$BH$2,"-")</f>
        <v>-</v>
      </c>
      <c r="BC239" s="33" t="str">
        <f>IFERROR('σ и σw, МПа'!AC239*$BH$2,"-")</f>
        <v>-</v>
      </c>
    </row>
    <row r="240" spans="1:55" ht="25.5" x14ac:dyDescent="0.25">
      <c r="A240" s="10" t="str">
        <f>INDEX('Обработка исходного'!B:B,ROW($B$3)+4*(ROW($B240)-ROW($B$3)))</f>
        <v>Сталь легированная хромомолибденованадиевая</v>
      </c>
      <c r="B240" s="47" t="str">
        <f>INDEX('Обработка исходного'!D:D,ROW($B$3)+4*(ROW($B240)-ROW($B$3)))</f>
        <v>15Х3НМФА-А</v>
      </c>
      <c r="C240" s="27" t="str">
        <f>'Rp0,2, МПа'!C240</f>
        <v>Листы, поковки толщиной до 450 мм</v>
      </c>
      <c r="D240" s="31">
        <f>IFERROR('σ и σw, МПа'!D240*$BE$2,"-")</f>
        <v>226.53846153846152</v>
      </c>
      <c r="E240" s="32">
        <f>IFERROR('σ и σw, МПа'!E240*$BE$2,"-")</f>
        <v>218.84615384615384</v>
      </c>
      <c r="F240" s="32">
        <f>IFERROR('σ и σw, МПа'!F240*$BE$2,"-")</f>
        <v>207.69230769230768</v>
      </c>
      <c r="G240" s="32">
        <f>IFERROR('σ и σw, МПа'!G240*$BE$2,"-")</f>
        <v>200</v>
      </c>
      <c r="H240" s="32">
        <f>IFERROR('σ и σw, МПа'!H240*$BE$2,"-")</f>
        <v>200</v>
      </c>
      <c r="I240" s="32">
        <f>IFERROR('σ и σw, МПа'!I240*$BE$2,"-")</f>
        <v>196.15384615384616</v>
      </c>
      <c r="J240" s="32">
        <f>IFERROR('σ и σw, МПа'!J240*$BE$2,"-")</f>
        <v>192.30769230769229</v>
      </c>
      <c r="K240" s="32">
        <f>IFERROR('σ и σw, МПа'!K240*$BE$2,"-")</f>
        <v>188.84615384615384</v>
      </c>
      <c r="L240" s="32" t="str">
        <f>IFERROR('σ и σw, МПа'!L240*$BE$2,"-")</f>
        <v>-</v>
      </c>
      <c r="M240" s="32" t="str">
        <f>IFERROR('σ и σw, МПа'!M240*$BE$2,"-")</f>
        <v>-</v>
      </c>
      <c r="N240" s="32" t="str">
        <f>IFERROR('σ и σw, МПа'!N240*$BE$2,"-")</f>
        <v>-</v>
      </c>
      <c r="O240" s="32" t="str">
        <f>IFERROR('σ и σw, МПа'!O240*$BE$2,"-")</f>
        <v>-</v>
      </c>
      <c r="P240" s="33" t="str">
        <f>IFERROR('σ и σw, МПа'!P240*$BE$2,"-")</f>
        <v>-</v>
      </c>
      <c r="Q240" s="31">
        <f>IFERROR('σ и σw, МПа'!D240*$BF$2,"-")</f>
        <v>294.5</v>
      </c>
      <c r="R240" s="32">
        <f>IFERROR('σ и σw, МПа'!E240*$BF$2,"-")</f>
        <v>284.5</v>
      </c>
      <c r="S240" s="32">
        <f>IFERROR('σ и σw, МПа'!F240*$BF$2,"-")</f>
        <v>270</v>
      </c>
      <c r="T240" s="32">
        <f>IFERROR('σ и σw, МПа'!G240*$BF$2,"-")</f>
        <v>260</v>
      </c>
      <c r="U240" s="32">
        <f>IFERROR('σ и σw, МПа'!H240*$BF$2,"-")</f>
        <v>260</v>
      </c>
      <c r="V240" s="32">
        <f>IFERROR('σ и σw, МПа'!I240*$BF$2,"-")</f>
        <v>255.00000000000003</v>
      </c>
      <c r="W240" s="32">
        <f>IFERROR('σ и σw, МПа'!J240*$BF$2,"-")</f>
        <v>250</v>
      </c>
      <c r="X240" s="32">
        <f>IFERROR('σ и σw, МПа'!K240*$BF$2,"-")</f>
        <v>245.5</v>
      </c>
      <c r="Y240" s="32" t="str">
        <f>IFERROR('σ и σw, МПа'!L240*$BF$2,"-")</f>
        <v>-</v>
      </c>
      <c r="Z240" s="32" t="str">
        <f>IFERROR('σ и σw, МПа'!M240*$BF$2,"-")</f>
        <v>-</v>
      </c>
      <c r="AA240" s="32" t="str">
        <f>IFERROR('σ и σw, МПа'!N240*$BF$2,"-")</f>
        <v>-</v>
      </c>
      <c r="AB240" s="32" t="str">
        <f>IFERROR('σ и σw, МПа'!O240*$BF$2,"-")</f>
        <v>-</v>
      </c>
      <c r="AC240" s="33" t="str">
        <f>IFERROR('σ и σw, МПа'!P240*$BF$2,"-")</f>
        <v>-</v>
      </c>
      <c r="AD240" s="31">
        <f>IFERROR('σ и σw, МПа'!Q240*$BG$2,"-")</f>
        <v>319.15000000000003</v>
      </c>
      <c r="AE240" s="32">
        <f>IFERROR('σ и σw, МПа'!R240*$BG$2,"-")</f>
        <v>306.15000000000003</v>
      </c>
      <c r="AF240" s="32">
        <f>IFERROR('σ и σw, МПа'!S240*$BG$2,"-")</f>
        <v>293.15000000000003</v>
      </c>
      <c r="AG240" s="32">
        <f>IFERROR('σ и σw, МПа'!T240*$BG$2,"-")</f>
        <v>286.65000000000003</v>
      </c>
      <c r="AH240" s="32">
        <f>IFERROR('σ и σw, МПа'!U240*$BG$2,"-")</f>
        <v>286.65000000000003</v>
      </c>
      <c r="AI240" s="32">
        <f>IFERROR('σ и σw, МПа'!V240*$BG$2,"-")</f>
        <v>286.65000000000003</v>
      </c>
      <c r="AJ240" s="32">
        <f>IFERROR('σ и σw, МПа'!W240*$BG$2,"-")</f>
        <v>274.3</v>
      </c>
      <c r="AK240" s="32">
        <f>IFERROR('σ и σw, МПа'!X240*$BG$2,"-")</f>
        <v>254.8</v>
      </c>
      <c r="AL240" s="32" t="str">
        <f>IFERROR('σ и σw, МПа'!Y240*$BG$2,"-")</f>
        <v>-</v>
      </c>
      <c r="AM240" s="32" t="str">
        <f>IFERROR('σ и σw, МПа'!Z240*$BG$2,"-")</f>
        <v>-</v>
      </c>
      <c r="AN240" s="32" t="str">
        <f>IFERROR('σ и σw, МПа'!AA240*$BG$2,"-")</f>
        <v>-</v>
      </c>
      <c r="AO240" s="32" t="str">
        <f>IFERROR('σ и σw, МПа'!AB240*$BG$2,"-")</f>
        <v>-</v>
      </c>
      <c r="AP240" s="33" t="str">
        <f>IFERROR('σ и σw, МПа'!AC240*$BG$2,"-")</f>
        <v>-</v>
      </c>
      <c r="AQ240" s="31">
        <f>IFERROR('σ и σw, МПа'!Q240*$BH$2,"-")</f>
        <v>417.34999999999997</v>
      </c>
      <c r="AR240" s="32">
        <f>IFERROR('σ и σw, МПа'!R240*$BH$2,"-")</f>
        <v>400.34999999999997</v>
      </c>
      <c r="AS240" s="32">
        <f>IFERROR('σ и σw, МПа'!S240*$BH$2,"-")</f>
        <v>383.34999999999997</v>
      </c>
      <c r="AT240" s="32">
        <f>IFERROR('σ и σw, МПа'!T240*$BH$2,"-")</f>
        <v>374.84999999999997</v>
      </c>
      <c r="AU240" s="32">
        <f>IFERROR('σ и σw, МПа'!U240*$BH$2,"-")</f>
        <v>374.84999999999997</v>
      </c>
      <c r="AV240" s="32">
        <f>IFERROR('σ и σw, МПа'!V240*$BH$2,"-")</f>
        <v>374.84999999999997</v>
      </c>
      <c r="AW240" s="32">
        <f>IFERROR('σ и σw, МПа'!W240*$BH$2,"-")</f>
        <v>358.7</v>
      </c>
      <c r="AX240" s="32">
        <f>IFERROR('σ и σw, МПа'!X240*$BH$2,"-")</f>
        <v>333.2</v>
      </c>
      <c r="AY240" s="32" t="str">
        <f>IFERROR('σ и σw, МПа'!Y240*$BH$2,"-")</f>
        <v>-</v>
      </c>
      <c r="AZ240" s="32" t="str">
        <f>IFERROR('σ и σw, МПа'!Z240*$BH$2,"-")</f>
        <v>-</v>
      </c>
      <c r="BA240" s="32" t="str">
        <f>IFERROR('σ и σw, МПа'!AA240*$BH$2,"-")</f>
        <v>-</v>
      </c>
      <c r="BB240" s="32" t="str">
        <f>IFERROR('σ и σw, МПа'!AB240*$BH$2,"-")</f>
        <v>-</v>
      </c>
      <c r="BC240" s="33" t="str">
        <f>IFERROR('σ и σw, МПа'!AC240*$BH$2,"-")</f>
        <v>-</v>
      </c>
    </row>
    <row r="241" spans="1:55" ht="25.5" x14ac:dyDescent="0.25">
      <c r="A241" s="10" t="str">
        <f>INDEX('Обработка исходного'!B:B,ROW($B$3)+4*(ROW($B241)-ROW($B$3)))</f>
        <v>Сталь легированная хромомолибденованадиевая</v>
      </c>
      <c r="B241" s="47" t="str">
        <f>INDEX('Обработка исходного'!D:D,ROW($B$3)+4*(ROW($B241)-ROW($B$3)))</f>
        <v>36Х2Н2МФА</v>
      </c>
      <c r="C241" s="27" t="str">
        <f>'Rp0,2, МПа'!C241</f>
        <v>Заготовки крепежных деталей толщиной до 200 мм, КП395*</v>
      </c>
      <c r="D241" s="31">
        <f>IFERROR('σ и σw, МПа'!D241*$BE$2,"-")</f>
        <v>237.69230769230768</v>
      </c>
      <c r="E241" s="32">
        <f>IFERROR('σ и σw, МПа'!E241*$BE$2,"-")</f>
        <v>237.69230769230768</v>
      </c>
      <c r="F241" s="32">
        <f>IFERROR('σ и σw, МПа'!F241*$BE$2,"-")</f>
        <v>237.69230769230768</v>
      </c>
      <c r="G241" s="32">
        <f>IFERROR('σ и σw, МПа'!G241*$BE$2,"-")</f>
        <v>230</v>
      </c>
      <c r="H241" s="32">
        <f>IFERROR('σ и σw, МПа'!H241*$BE$2,"-")</f>
        <v>218.84615384615384</v>
      </c>
      <c r="I241" s="32">
        <f>IFERROR('σ и σw, МПа'!I241*$BE$2,"-")</f>
        <v>218.84615384615384</v>
      </c>
      <c r="J241" s="32">
        <f>IFERROR('σ и σw, МПа'!J241*$BE$2,"-")</f>
        <v>207.69230769230768</v>
      </c>
      <c r="K241" s="32">
        <f>IFERROR('σ и σw, МПа'!K241*$BE$2,"-")</f>
        <v>163.33333333333334</v>
      </c>
      <c r="L241" s="32" t="str">
        <f>IFERROR('σ и σw, МПа'!L241*$BE$2,"-")</f>
        <v>-</v>
      </c>
      <c r="M241" s="32" t="str">
        <f>IFERROR('σ и σw, МПа'!M241*$BE$2,"-")</f>
        <v>-</v>
      </c>
      <c r="N241" s="32" t="str">
        <f>IFERROR('σ и σw, МПа'!N241*$BE$2,"-")</f>
        <v>-</v>
      </c>
      <c r="O241" s="32" t="str">
        <f>IFERROR('σ и σw, МПа'!O241*$BE$2,"-")</f>
        <v>-</v>
      </c>
      <c r="P241" s="33" t="str">
        <f>IFERROR('σ и σw, МПа'!P241*$BE$2,"-")</f>
        <v>-</v>
      </c>
      <c r="Q241" s="31">
        <f>IFERROR('σ и σw, МПа'!D241*$BF$2,"-")</f>
        <v>309</v>
      </c>
      <c r="R241" s="32">
        <f>IFERROR('σ и σw, МПа'!E241*$BF$2,"-")</f>
        <v>309</v>
      </c>
      <c r="S241" s="32">
        <f>IFERROR('σ и σw, МПа'!F241*$BF$2,"-")</f>
        <v>309</v>
      </c>
      <c r="T241" s="32">
        <f>IFERROR('σ и σw, МПа'!G241*$BF$2,"-")</f>
        <v>299</v>
      </c>
      <c r="U241" s="32">
        <f>IFERROR('σ и σw, МПа'!H241*$BF$2,"-")</f>
        <v>284.5</v>
      </c>
      <c r="V241" s="32">
        <f>IFERROR('σ и σw, МПа'!I241*$BF$2,"-")</f>
        <v>284.5</v>
      </c>
      <c r="W241" s="32">
        <f>IFERROR('σ и σw, МПа'!J241*$BF$2,"-")</f>
        <v>270</v>
      </c>
      <c r="X241" s="32">
        <f>IFERROR('σ и σw, МПа'!K241*$BF$2,"-")</f>
        <v>212.33333333333334</v>
      </c>
      <c r="Y241" s="32" t="str">
        <f>IFERROR('σ и σw, МПа'!L241*$BF$2,"-")</f>
        <v>-</v>
      </c>
      <c r="Z241" s="32" t="str">
        <f>IFERROR('σ и σw, МПа'!M241*$BF$2,"-")</f>
        <v>-</v>
      </c>
      <c r="AA241" s="32" t="str">
        <f>IFERROR('σ и σw, МПа'!N241*$BF$2,"-")</f>
        <v>-</v>
      </c>
      <c r="AB241" s="32" t="str">
        <f>IFERROR('σ и σw, МПа'!O241*$BF$2,"-")</f>
        <v>-</v>
      </c>
      <c r="AC241" s="33" t="str">
        <f>IFERROR('σ и σw, МПа'!P241*$BF$2,"-")</f>
        <v>-</v>
      </c>
      <c r="AD241" s="31">
        <f>IFERROR('σ и σw, МПа'!Q241*$BG$2,"-")</f>
        <v>256.75</v>
      </c>
      <c r="AE241" s="32">
        <f>IFERROR('σ и σw, МПа'!R241*$BG$2,"-")</f>
        <v>256.75</v>
      </c>
      <c r="AF241" s="32">
        <f>IFERROR('σ и σw, МПа'!S241*$BG$2,"-")</f>
        <v>256.75</v>
      </c>
      <c r="AG241" s="32">
        <f>IFERROR('σ и σw, МПа'!T241*$BG$2,"-")</f>
        <v>248.95000000000002</v>
      </c>
      <c r="AH241" s="32">
        <f>IFERROR('σ и σw, МПа'!U241*$BG$2,"-")</f>
        <v>235.95000000000002</v>
      </c>
      <c r="AI241" s="32">
        <f>IFERROR('σ и σw, МПа'!V241*$BG$2,"-")</f>
        <v>229.45000000000002</v>
      </c>
      <c r="AJ241" s="32">
        <f>IFERROR('σ и σw, МПа'!W241*$BG$2,"-")</f>
        <v>222.95000000000002</v>
      </c>
      <c r="AK241" s="32">
        <f>IFERROR('σ и σw, МПа'!X241*$BG$2,"-")</f>
        <v>159.25</v>
      </c>
      <c r="AL241" s="32" t="str">
        <f>IFERROR('σ и σw, МПа'!Y241*$BG$2,"-")</f>
        <v>-</v>
      </c>
      <c r="AM241" s="32" t="str">
        <f>IFERROR('σ и σw, МПа'!Z241*$BG$2,"-")</f>
        <v>-</v>
      </c>
      <c r="AN241" s="32" t="str">
        <f>IFERROR('σ и σw, МПа'!AA241*$BG$2,"-")</f>
        <v>-</v>
      </c>
      <c r="AO241" s="32" t="str">
        <f>IFERROR('σ и σw, МПа'!AB241*$BG$2,"-")</f>
        <v>-</v>
      </c>
      <c r="AP241" s="33" t="str">
        <f>IFERROR('σ и σw, МПа'!AC241*$BG$2,"-")</f>
        <v>-</v>
      </c>
      <c r="AQ241" s="31">
        <f>IFERROR('σ и σw, МПа'!Q241*$BH$2,"-")</f>
        <v>335.75</v>
      </c>
      <c r="AR241" s="32">
        <f>IFERROR('σ и σw, МПа'!R241*$BH$2,"-")</f>
        <v>335.75</v>
      </c>
      <c r="AS241" s="32">
        <f>IFERROR('σ и σw, МПа'!S241*$BH$2,"-")</f>
        <v>335.75</v>
      </c>
      <c r="AT241" s="32">
        <f>IFERROR('σ и σw, МПа'!T241*$BH$2,"-")</f>
        <v>325.55</v>
      </c>
      <c r="AU241" s="32">
        <f>IFERROR('σ и σw, МПа'!U241*$BH$2,"-")</f>
        <v>308.55</v>
      </c>
      <c r="AV241" s="32">
        <f>IFERROR('σ и σw, МПа'!V241*$BH$2,"-")</f>
        <v>300.05</v>
      </c>
      <c r="AW241" s="32">
        <f>IFERROR('σ и σw, МПа'!W241*$BH$2,"-")</f>
        <v>291.55</v>
      </c>
      <c r="AX241" s="32">
        <f>IFERROR('σ и σw, МПа'!X241*$BH$2,"-")</f>
        <v>208.25</v>
      </c>
      <c r="AY241" s="32" t="str">
        <f>IFERROR('σ и σw, МПа'!Y241*$BH$2,"-")</f>
        <v>-</v>
      </c>
      <c r="AZ241" s="32" t="str">
        <f>IFERROR('σ и σw, МПа'!Z241*$BH$2,"-")</f>
        <v>-</v>
      </c>
      <c r="BA241" s="32" t="str">
        <f>IFERROR('σ и σw, МПа'!AA241*$BH$2,"-")</f>
        <v>-</v>
      </c>
      <c r="BB241" s="32" t="str">
        <f>IFERROR('σ и σw, МПа'!AB241*$BH$2,"-")</f>
        <v>-</v>
      </c>
      <c r="BC241" s="33" t="str">
        <f>IFERROR('σ и σw, МПа'!AC241*$BH$2,"-")</f>
        <v>-</v>
      </c>
    </row>
    <row r="242" spans="1:55" ht="25.5" x14ac:dyDescent="0.25">
      <c r="A242" s="10" t="str">
        <f>INDEX('Обработка исходного'!B:B,ROW($B$3)+4*(ROW($B242)-ROW($B$3)))</f>
        <v>Сталь легированная хромомолибденованадиевая</v>
      </c>
      <c r="B242" s="47" t="str">
        <f>INDEX('Обработка исходного'!D:D,ROW($B$3)+4*(ROW($B242)-ROW($B$3)))</f>
        <v>36Х2Н2МФА</v>
      </c>
      <c r="C242" s="27" t="str">
        <f>'Rp0,2, МПа'!C242</f>
        <v>Заготовки крепежных деталей толщиной до 200 мм, КП490*</v>
      </c>
      <c r="D242" s="31">
        <f>IFERROR('σ и σw, МПа'!D242*$BE$2,"-")</f>
        <v>252.69230769230768</v>
      </c>
      <c r="E242" s="32">
        <f>IFERROR('σ и σw, МПа'!E242*$BE$2,"-")</f>
        <v>252.69230769230768</v>
      </c>
      <c r="F242" s="32">
        <f>IFERROR('σ и σw, МПа'!F242*$BE$2,"-")</f>
        <v>252.69230769230768</v>
      </c>
      <c r="G242" s="32">
        <f>IFERROR('σ и σw, МПа'!G242*$BE$2,"-")</f>
        <v>245.38461538461539</v>
      </c>
      <c r="H242" s="32">
        <f>IFERROR('σ и σw, МПа'!H242*$BE$2,"-")</f>
        <v>230</v>
      </c>
      <c r="I242" s="32">
        <f>IFERROR('σ и σw, МПа'!I242*$BE$2,"-")</f>
        <v>230</v>
      </c>
      <c r="J242" s="32">
        <f>IFERROR('σ и σw, МПа'!J242*$BE$2,"-")</f>
        <v>218.84615384615384</v>
      </c>
      <c r="K242" s="32">
        <f>IFERROR('σ и σw, МПа'!K242*$BE$2,"-")</f>
        <v>207.69230769230768</v>
      </c>
      <c r="L242" s="32" t="str">
        <f>IFERROR('σ и σw, МПа'!L242*$BE$2,"-")</f>
        <v>-</v>
      </c>
      <c r="M242" s="32" t="str">
        <f>IFERROR('σ и σw, МПа'!M242*$BE$2,"-")</f>
        <v>-</v>
      </c>
      <c r="N242" s="32" t="str">
        <f>IFERROR('σ и σw, МПа'!N242*$BE$2,"-")</f>
        <v>-</v>
      </c>
      <c r="O242" s="32" t="str">
        <f>IFERROR('σ и σw, МПа'!O242*$BE$2,"-")</f>
        <v>-</v>
      </c>
      <c r="P242" s="33" t="str">
        <f>IFERROR('σ и σw, МПа'!P242*$BE$2,"-")</f>
        <v>-</v>
      </c>
      <c r="Q242" s="31">
        <f>IFERROR('σ и σw, МПа'!D242*$BF$2,"-")</f>
        <v>328.5</v>
      </c>
      <c r="R242" s="32">
        <f>IFERROR('σ и σw, МПа'!E242*$BF$2,"-")</f>
        <v>328.5</v>
      </c>
      <c r="S242" s="32">
        <f>IFERROR('σ и σw, МПа'!F242*$BF$2,"-")</f>
        <v>328.5</v>
      </c>
      <c r="T242" s="32">
        <f>IFERROR('σ и σw, МПа'!G242*$BF$2,"-")</f>
        <v>319</v>
      </c>
      <c r="U242" s="32">
        <f>IFERROR('σ и σw, МПа'!H242*$BF$2,"-")</f>
        <v>299</v>
      </c>
      <c r="V242" s="32">
        <f>IFERROR('σ и σw, МПа'!I242*$BF$2,"-")</f>
        <v>299</v>
      </c>
      <c r="W242" s="32">
        <f>IFERROR('σ и σw, МПа'!J242*$BF$2,"-")</f>
        <v>284.5</v>
      </c>
      <c r="X242" s="32">
        <f>IFERROR('σ и σw, МПа'!K242*$BF$2,"-")</f>
        <v>270</v>
      </c>
      <c r="Y242" s="32" t="str">
        <f>IFERROR('σ и σw, МПа'!L242*$BF$2,"-")</f>
        <v>-</v>
      </c>
      <c r="Z242" s="32" t="str">
        <f>IFERROR('σ и σw, МПа'!M242*$BF$2,"-")</f>
        <v>-</v>
      </c>
      <c r="AA242" s="32" t="str">
        <f>IFERROR('σ и σw, МПа'!N242*$BF$2,"-")</f>
        <v>-</v>
      </c>
      <c r="AB242" s="32" t="str">
        <f>IFERROR('σ и σw, МПа'!O242*$BF$2,"-")</f>
        <v>-</v>
      </c>
      <c r="AC242" s="33" t="str">
        <f>IFERROR('σ и σw, МПа'!P242*$BF$2,"-")</f>
        <v>-</v>
      </c>
      <c r="AD242" s="31">
        <f>IFERROR('σ и σw, МПа'!Q242*$BG$2,"-")</f>
        <v>318.5</v>
      </c>
      <c r="AE242" s="32">
        <f>IFERROR('σ и σw, МПа'!R242*$BG$2,"-")</f>
        <v>318.5</v>
      </c>
      <c r="AF242" s="32">
        <f>IFERROR('σ и σw, МПа'!S242*$BG$2,"-")</f>
        <v>318.5</v>
      </c>
      <c r="AG242" s="32">
        <f>IFERROR('σ и σw, МПа'!T242*$BG$2,"-")</f>
        <v>312.65000000000003</v>
      </c>
      <c r="AH242" s="32">
        <f>IFERROR('σ и σw, МПа'!U242*$BG$2,"-")</f>
        <v>293.15000000000003</v>
      </c>
      <c r="AI242" s="32">
        <f>IFERROR('σ и σw, МПа'!V242*$BG$2,"-")</f>
        <v>286.65000000000003</v>
      </c>
      <c r="AJ242" s="32">
        <f>IFERROR('σ и σw, МПа'!W242*$BG$2,"-")</f>
        <v>280.8</v>
      </c>
      <c r="AK242" s="32">
        <f>IFERROR('σ и σw, МПа'!X242*$BG$2,"-")</f>
        <v>261.3</v>
      </c>
      <c r="AL242" s="32" t="str">
        <f>IFERROR('σ и σw, МПа'!Y242*$BG$2,"-")</f>
        <v>-</v>
      </c>
      <c r="AM242" s="32" t="str">
        <f>IFERROR('σ и σw, МПа'!Z242*$BG$2,"-")</f>
        <v>-</v>
      </c>
      <c r="AN242" s="32" t="str">
        <f>IFERROR('σ и σw, МПа'!AA242*$BG$2,"-")</f>
        <v>-</v>
      </c>
      <c r="AO242" s="32" t="str">
        <f>IFERROR('σ и σw, МПа'!AB242*$BG$2,"-")</f>
        <v>-</v>
      </c>
      <c r="AP242" s="33" t="str">
        <f>IFERROR('σ и σw, МПа'!AC242*$BG$2,"-")</f>
        <v>-</v>
      </c>
      <c r="AQ242" s="31">
        <f>IFERROR('σ и σw, МПа'!Q242*$BH$2,"-")</f>
        <v>416.5</v>
      </c>
      <c r="AR242" s="32">
        <f>IFERROR('σ и σw, МПа'!R242*$BH$2,"-")</f>
        <v>416.5</v>
      </c>
      <c r="AS242" s="32">
        <f>IFERROR('σ и σw, МПа'!S242*$BH$2,"-")</f>
        <v>416.5</v>
      </c>
      <c r="AT242" s="32">
        <f>IFERROR('σ и σw, МПа'!T242*$BH$2,"-")</f>
        <v>408.84999999999997</v>
      </c>
      <c r="AU242" s="32">
        <f>IFERROR('σ и σw, МПа'!U242*$BH$2,"-")</f>
        <v>383.34999999999997</v>
      </c>
      <c r="AV242" s="32">
        <f>IFERROR('σ и σw, МПа'!V242*$BH$2,"-")</f>
        <v>374.84999999999997</v>
      </c>
      <c r="AW242" s="32">
        <f>IFERROR('σ и σw, МПа'!W242*$BH$2,"-")</f>
        <v>367.2</v>
      </c>
      <c r="AX242" s="32">
        <f>IFERROR('σ и σw, МПа'!X242*$BH$2,"-")</f>
        <v>341.7</v>
      </c>
      <c r="AY242" s="32" t="str">
        <f>IFERROR('σ и σw, МПа'!Y242*$BH$2,"-")</f>
        <v>-</v>
      </c>
      <c r="AZ242" s="32" t="str">
        <f>IFERROR('σ и σw, МПа'!Z242*$BH$2,"-")</f>
        <v>-</v>
      </c>
      <c r="BA242" s="32" t="str">
        <f>IFERROR('σ и σw, МПа'!AA242*$BH$2,"-")</f>
        <v>-</v>
      </c>
      <c r="BB242" s="32" t="str">
        <f>IFERROR('σ и σw, МПа'!AB242*$BH$2,"-")</f>
        <v>-</v>
      </c>
      <c r="BC242" s="33" t="str">
        <f>IFERROR('σ и σw, МПа'!AC242*$BH$2,"-")</f>
        <v>-</v>
      </c>
    </row>
    <row r="243" spans="1:55" ht="25.5" x14ac:dyDescent="0.25">
      <c r="A243" s="10" t="str">
        <f>INDEX('Обработка исходного'!B:B,ROW($B$3)+4*(ROW($B243)-ROW($B$3)))</f>
        <v>Сталь легированная хромомолибденованадиевая</v>
      </c>
      <c r="B243" s="47" t="str">
        <f>INDEX('Обработка исходного'!D:D,ROW($B$3)+4*(ROW($B243)-ROW($B$3)))</f>
        <v>36Х2Н2МФА</v>
      </c>
      <c r="C243" s="27" t="str">
        <f>'Rp0,2, МПа'!C243</f>
        <v>Заготовки крепежных деталей толщиной до 200 мм, КП590*</v>
      </c>
      <c r="D243" s="31">
        <f>IFERROR('σ и σw, МПа'!D243*$BE$2,"-")</f>
        <v>264.23076923076923</v>
      </c>
      <c r="E243" s="32">
        <f>IFERROR('σ и σw, МПа'!E243*$BE$2,"-")</f>
        <v>264.23076923076923</v>
      </c>
      <c r="F243" s="32">
        <f>IFERROR('σ и σw, МПа'!F243*$BE$2,"-")</f>
        <v>264.23076923076923</v>
      </c>
      <c r="G243" s="32">
        <f>IFERROR('σ и σw, МПа'!G243*$BE$2,"-")</f>
        <v>256.53846153846155</v>
      </c>
      <c r="H243" s="32">
        <f>IFERROR('σ и σw, МПа'!H243*$BE$2,"-")</f>
        <v>245.38461538461539</v>
      </c>
      <c r="I243" s="32">
        <f>IFERROR('σ и σw, МПа'!I243*$BE$2,"-")</f>
        <v>241.53846153846152</v>
      </c>
      <c r="J243" s="32">
        <f>IFERROR('σ и σw, МПа'!J243*$BE$2,"-")</f>
        <v>230</v>
      </c>
      <c r="K243" s="32">
        <f>IFERROR('σ и σw, МПа'!K243*$BE$2,"-")</f>
        <v>218.84615384615384</v>
      </c>
      <c r="L243" s="32" t="str">
        <f>IFERROR('σ и σw, МПа'!L243*$BE$2,"-")</f>
        <v>-</v>
      </c>
      <c r="M243" s="32" t="str">
        <f>IFERROR('σ и σw, МПа'!M243*$BE$2,"-")</f>
        <v>-</v>
      </c>
      <c r="N243" s="32" t="str">
        <f>IFERROR('σ и σw, МПа'!N243*$BE$2,"-")</f>
        <v>-</v>
      </c>
      <c r="O243" s="32" t="str">
        <f>IFERROR('σ и σw, МПа'!O243*$BE$2,"-")</f>
        <v>-</v>
      </c>
      <c r="P243" s="33" t="str">
        <f>IFERROR('σ и σw, МПа'!P243*$BE$2,"-")</f>
        <v>-</v>
      </c>
      <c r="Q243" s="31">
        <f>IFERROR('σ и σw, МПа'!D243*$BF$2,"-")</f>
        <v>343.5</v>
      </c>
      <c r="R243" s="32">
        <f>IFERROR('σ и σw, МПа'!E243*$BF$2,"-")</f>
        <v>343.5</v>
      </c>
      <c r="S243" s="32">
        <f>IFERROR('σ и σw, МПа'!F243*$BF$2,"-")</f>
        <v>343.5</v>
      </c>
      <c r="T243" s="32">
        <f>IFERROR('σ и σw, МПа'!G243*$BF$2,"-")</f>
        <v>333.5</v>
      </c>
      <c r="U243" s="32">
        <f>IFERROR('σ и σw, МПа'!H243*$BF$2,"-")</f>
        <v>319</v>
      </c>
      <c r="V243" s="32">
        <f>IFERROR('σ и σw, МПа'!I243*$BF$2,"-")</f>
        <v>314</v>
      </c>
      <c r="W243" s="32">
        <f>IFERROR('σ и σw, МПа'!J243*$BF$2,"-")</f>
        <v>299</v>
      </c>
      <c r="X243" s="32">
        <f>IFERROR('σ и σw, МПа'!K243*$BF$2,"-")</f>
        <v>284.5</v>
      </c>
      <c r="Y243" s="32" t="str">
        <f>IFERROR('σ и σw, МПа'!L243*$BF$2,"-")</f>
        <v>-</v>
      </c>
      <c r="Z243" s="32" t="str">
        <f>IFERROR('σ и σw, МПа'!M243*$BF$2,"-")</f>
        <v>-</v>
      </c>
      <c r="AA243" s="32" t="str">
        <f>IFERROR('σ и σw, МПа'!N243*$BF$2,"-")</f>
        <v>-</v>
      </c>
      <c r="AB243" s="32" t="str">
        <f>IFERROR('σ и σw, МПа'!O243*$BF$2,"-")</f>
        <v>-</v>
      </c>
      <c r="AC243" s="33" t="str">
        <f>IFERROR('σ и σw, МПа'!P243*$BF$2,"-")</f>
        <v>-</v>
      </c>
      <c r="AD243" s="31">
        <f>IFERROR('σ и σw, МПа'!Q243*$BG$2,"-")</f>
        <v>383.5</v>
      </c>
      <c r="AE243" s="32">
        <f>IFERROR('σ и σw, МПа'!R243*$BG$2,"-")</f>
        <v>383.5</v>
      </c>
      <c r="AF243" s="32">
        <f>IFERROR('σ и σw, МПа'!S243*$BG$2,"-")</f>
        <v>383.5</v>
      </c>
      <c r="AG243" s="32">
        <f>IFERROR('σ и σw, МПа'!T243*$BG$2,"-")</f>
        <v>369.85</v>
      </c>
      <c r="AH243" s="32">
        <f>IFERROR('σ и σw, МПа'!U243*$BG$2,"-")</f>
        <v>351</v>
      </c>
      <c r="AI243" s="32">
        <f>IFERROR('σ и σw, МПа'!V243*$BG$2,"-")</f>
        <v>344.5</v>
      </c>
      <c r="AJ243" s="32">
        <f>IFERROR('σ и σw, МПа'!W243*$BG$2,"-")</f>
        <v>331.5</v>
      </c>
      <c r="AK243" s="32">
        <f>IFERROR('σ и σw, МПа'!X243*$BG$2,"-")</f>
        <v>286.65000000000003</v>
      </c>
      <c r="AL243" s="32" t="str">
        <f>IFERROR('σ и σw, МПа'!Y243*$BG$2,"-")</f>
        <v>-</v>
      </c>
      <c r="AM243" s="32" t="str">
        <f>IFERROR('σ и σw, МПа'!Z243*$BG$2,"-")</f>
        <v>-</v>
      </c>
      <c r="AN243" s="32" t="str">
        <f>IFERROR('σ и σw, МПа'!AA243*$BG$2,"-")</f>
        <v>-</v>
      </c>
      <c r="AO243" s="32" t="str">
        <f>IFERROR('σ и σw, МПа'!AB243*$BG$2,"-")</f>
        <v>-</v>
      </c>
      <c r="AP243" s="33" t="str">
        <f>IFERROR('σ и σw, МПа'!AC243*$BG$2,"-")</f>
        <v>-</v>
      </c>
      <c r="AQ243" s="31">
        <f>IFERROR('σ и σw, МПа'!Q243*$BH$2,"-")</f>
        <v>501.5</v>
      </c>
      <c r="AR243" s="32">
        <f>IFERROR('σ и σw, МПа'!R243*$BH$2,"-")</f>
        <v>501.5</v>
      </c>
      <c r="AS243" s="32">
        <f>IFERROR('σ и σw, МПа'!S243*$BH$2,"-")</f>
        <v>501.5</v>
      </c>
      <c r="AT243" s="32">
        <f>IFERROR('σ и σw, МПа'!T243*$BH$2,"-")</f>
        <v>483.65</v>
      </c>
      <c r="AU243" s="32">
        <f>IFERROR('σ и σw, МПа'!U243*$BH$2,"-")</f>
        <v>459</v>
      </c>
      <c r="AV243" s="32">
        <f>IFERROR('σ и σw, МПа'!V243*$BH$2,"-")</f>
        <v>450.5</v>
      </c>
      <c r="AW243" s="32">
        <f>IFERROR('σ и σw, МПа'!W243*$BH$2,"-")</f>
        <v>433.5</v>
      </c>
      <c r="AX243" s="32">
        <f>IFERROR('σ и σw, МПа'!X243*$BH$2,"-")</f>
        <v>374.84999999999997</v>
      </c>
      <c r="AY243" s="32" t="str">
        <f>IFERROR('σ и σw, МПа'!Y243*$BH$2,"-")</f>
        <v>-</v>
      </c>
      <c r="AZ243" s="32" t="str">
        <f>IFERROR('σ и σw, МПа'!Z243*$BH$2,"-")</f>
        <v>-</v>
      </c>
      <c r="BA243" s="32" t="str">
        <f>IFERROR('σ и σw, МПа'!AA243*$BH$2,"-")</f>
        <v>-</v>
      </c>
      <c r="BB243" s="32" t="str">
        <f>IFERROR('σ и σw, МПа'!AB243*$BH$2,"-")</f>
        <v>-</v>
      </c>
      <c r="BC243" s="33" t="str">
        <f>IFERROR('σ и σw, МПа'!AC243*$BH$2,"-")</f>
        <v>-</v>
      </c>
    </row>
    <row r="244" spans="1:55" ht="25.5" x14ac:dyDescent="0.25">
      <c r="A244" s="10" t="str">
        <f>INDEX('Обработка исходного'!B:B,ROW($B$3)+4*(ROW($B244)-ROW($B$3)))</f>
        <v>Сталь легированная хромомолибденованадиевая</v>
      </c>
      <c r="B244" s="47" t="str">
        <f>INDEX('Обработка исходного'!D:D,ROW($B$3)+4*(ROW($B244)-ROW($B$3)))</f>
        <v>36Х2Н2МФА</v>
      </c>
      <c r="C244" s="27" t="str">
        <f>'Rp0,2, МПа'!C244</f>
        <v>Заготовки крепежных деталей толщиной до 200 мм, КП640</v>
      </c>
      <c r="D244" s="31">
        <f>IFERROR('σ и σw, МПа'!D244*$BE$2,"-")</f>
        <v>263.84615384615381</v>
      </c>
      <c r="E244" s="32">
        <f>IFERROR('σ и σw, МПа'!E244*$BE$2,"-")</f>
        <v>263.84615384615381</v>
      </c>
      <c r="F244" s="32">
        <f>IFERROR('σ и σw, МПа'!F244*$BE$2,"-")</f>
        <v>252.30769230769229</v>
      </c>
      <c r="G244" s="32">
        <f>IFERROR('σ и σw, МПа'!G244*$BE$2,"-")</f>
        <v>241.15384615384613</v>
      </c>
      <c r="H244" s="32">
        <f>IFERROR('σ и σw, МПа'!H244*$BE$2,"-")</f>
        <v>241.15384615384613</v>
      </c>
      <c r="I244" s="32">
        <f>IFERROR('σ и σw, МПа'!I244*$BE$2,"-")</f>
        <v>233.46153846153845</v>
      </c>
      <c r="J244" s="32">
        <f>IFERROR('σ и σw, МПа'!J244*$BE$2,"-")</f>
        <v>229.61538461538461</v>
      </c>
      <c r="K244" s="32">
        <f>IFERROR('σ и σw, МПа'!K244*$BE$2,"-")</f>
        <v>222.30769230769229</v>
      </c>
      <c r="L244" s="32" t="str">
        <f>IFERROR('σ и σw, МПа'!L244*$BE$2,"-")</f>
        <v>-</v>
      </c>
      <c r="M244" s="32" t="str">
        <f>IFERROR('σ и σw, МПа'!M244*$BE$2,"-")</f>
        <v>-</v>
      </c>
      <c r="N244" s="32" t="str">
        <f>IFERROR('σ и σw, МПа'!N244*$BE$2,"-")</f>
        <v>-</v>
      </c>
      <c r="O244" s="32" t="str">
        <f>IFERROR('σ и σw, МПа'!O244*$BE$2,"-")</f>
        <v>-</v>
      </c>
      <c r="P244" s="33" t="str">
        <f>IFERROR('σ и σw, МПа'!P244*$BE$2,"-")</f>
        <v>-</v>
      </c>
      <c r="Q244" s="31">
        <f>IFERROR('σ и σw, МПа'!D244*$BF$2,"-")</f>
        <v>342.99999999999994</v>
      </c>
      <c r="R244" s="32">
        <f>IFERROR('σ и σw, МПа'!E244*$BF$2,"-")</f>
        <v>342.99999999999994</v>
      </c>
      <c r="S244" s="32">
        <f>IFERROR('σ и σw, МПа'!F244*$BF$2,"-")</f>
        <v>328</v>
      </c>
      <c r="T244" s="32">
        <f>IFERROR('σ и σw, МПа'!G244*$BF$2,"-")</f>
        <v>313.5</v>
      </c>
      <c r="U244" s="32">
        <f>IFERROR('σ и σw, МПа'!H244*$BF$2,"-")</f>
        <v>313.5</v>
      </c>
      <c r="V244" s="32">
        <f>IFERROR('σ и σw, МПа'!I244*$BF$2,"-")</f>
        <v>303.5</v>
      </c>
      <c r="W244" s="32">
        <f>IFERROR('σ и σw, МПа'!J244*$BF$2,"-")</f>
        <v>298.5</v>
      </c>
      <c r="X244" s="32">
        <f>IFERROR('σ и σw, МПа'!K244*$BF$2,"-")</f>
        <v>289</v>
      </c>
      <c r="Y244" s="32" t="str">
        <f>IFERROR('σ и σw, МПа'!L244*$BF$2,"-")</f>
        <v>-</v>
      </c>
      <c r="Z244" s="32" t="str">
        <f>IFERROR('σ и σw, МПа'!M244*$BF$2,"-")</f>
        <v>-</v>
      </c>
      <c r="AA244" s="32" t="str">
        <f>IFERROR('σ и σw, МПа'!N244*$BF$2,"-")</f>
        <v>-</v>
      </c>
      <c r="AB244" s="32" t="str">
        <f>IFERROR('σ и σw, МПа'!O244*$BF$2,"-")</f>
        <v>-</v>
      </c>
      <c r="AC244" s="33" t="str">
        <f>IFERROR('σ и σw, МПа'!P244*$BF$2,"-")</f>
        <v>-</v>
      </c>
      <c r="AD244" s="31">
        <f>IFERROR('σ и σw, МПа'!Q244*$BG$2,"-")</f>
        <v>416</v>
      </c>
      <c r="AE244" s="32">
        <f>IFERROR('σ и σw, МПа'!R244*$BG$2,"-")</f>
        <v>416</v>
      </c>
      <c r="AF244" s="32">
        <f>IFERROR('σ и σw, МПа'!S244*$BG$2,"-")</f>
        <v>399.75</v>
      </c>
      <c r="AG244" s="32">
        <f>IFERROR('σ и σw, МПа'!T244*$BG$2,"-")</f>
        <v>378.95</v>
      </c>
      <c r="AH244" s="32">
        <f>IFERROR('σ и σw, МПа'!U244*$BG$2,"-")</f>
        <v>378.95</v>
      </c>
      <c r="AI244" s="32">
        <f>IFERROR('σ и σw, МПа'!V244*$BG$2,"-")</f>
        <v>365.3</v>
      </c>
      <c r="AJ244" s="32">
        <f>IFERROR('σ и σw, МПа'!W244*$BG$2,"-")</f>
        <v>358.15000000000003</v>
      </c>
      <c r="AK244" s="32">
        <f>IFERROR('σ и σw, МПа'!X244*$BG$2,"-")</f>
        <v>309.40000000000003</v>
      </c>
      <c r="AL244" s="32" t="str">
        <f>IFERROR('σ и σw, МПа'!Y244*$BG$2,"-")</f>
        <v>-</v>
      </c>
      <c r="AM244" s="32" t="str">
        <f>IFERROR('σ и σw, МПа'!Z244*$BG$2,"-")</f>
        <v>-</v>
      </c>
      <c r="AN244" s="32" t="str">
        <f>IFERROR('σ и σw, МПа'!AA244*$BG$2,"-")</f>
        <v>-</v>
      </c>
      <c r="AO244" s="32" t="str">
        <f>IFERROR('σ и σw, МПа'!AB244*$BG$2,"-")</f>
        <v>-</v>
      </c>
      <c r="AP244" s="33" t="str">
        <f>IFERROR('σ и σw, МПа'!AC244*$BG$2,"-")</f>
        <v>-</v>
      </c>
      <c r="AQ244" s="31">
        <f>IFERROR('σ и σw, МПа'!Q244*$BH$2,"-")</f>
        <v>544</v>
      </c>
      <c r="AR244" s="32">
        <f>IFERROR('σ и σw, МПа'!R244*$BH$2,"-")</f>
        <v>544</v>
      </c>
      <c r="AS244" s="32">
        <f>IFERROR('σ и σw, МПа'!S244*$BH$2,"-")</f>
        <v>522.75</v>
      </c>
      <c r="AT244" s="32">
        <f>IFERROR('σ и σw, МПа'!T244*$BH$2,"-")</f>
        <v>495.55</v>
      </c>
      <c r="AU244" s="32">
        <f>IFERROR('σ и σw, МПа'!U244*$BH$2,"-")</f>
        <v>495.55</v>
      </c>
      <c r="AV244" s="32">
        <f>IFERROR('σ и σw, МПа'!V244*$BH$2,"-")</f>
        <v>477.7</v>
      </c>
      <c r="AW244" s="32">
        <f>IFERROR('σ и σw, МПа'!W244*$BH$2,"-")</f>
        <v>468.34999999999997</v>
      </c>
      <c r="AX244" s="32">
        <f>IFERROR('σ и σw, МПа'!X244*$BH$2,"-")</f>
        <v>404.59999999999997</v>
      </c>
      <c r="AY244" s="32" t="str">
        <f>IFERROR('σ и σw, МПа'!Y244*$BH$2,"-")</f>
        <v>-</v>
      </c>
      <c r="AZ244" s="32" t="str">
        <f>IFERROR('σ и σw, МПа'!Z244*$BH$2,"-")</f>
        <v>-</v>
      </c>
      <c r="BA244" s="32" t="str">
        <f>IFERROR('σ и σw, МПа'!AA244*$BH$2,"-")</f>
        <v>-</v>
      </c>
      <c r="BB244" s="32" t="str">
        <f>IFERROR('σ и σw, МПа'!AB244*$BH$2,"-")</f>
        <v>-</v>
      </c>
      <c r="BC244" s="33" t="str">
        <f>IFERROR('σ и σw, МПа'!AC244*$BH$2,"-")</f>
        <v>-</v>
      </c>
    </row>
    <row r="245" spans="1:55" ht="25.5" x14ac:dyDescent="0.25">
      <c r="A245" s="10" t="str">
        <f>INDEX('Обработка исходного'!B:B,ROW($B$3)+4*(ROW($B245)-ROW($B$3)))</f>
        <v>Сталь легированная хромомолибденованадиевая</v>
      </c>
      <c r="B245" s="47" t="str">
        <f>INDEX('Обработка исходного'!D:D,ROW($B$3)+4*(ROW($B245)-ROW($B$3)))</f>
        <v>36Х2Н2МФА</v>
      </c>
      <c r="C245" s="27" t="str">
        <f>'Rp0,2, МПа'!C245</f>
        <v>Заготовки крепежных деталей толщиной до 200 мм, КП685*</v>
      </c>
      <c r="D245" s="31">
        <f>IFERROR('σ и σw, МПа'!D245*$BE$2,"-")</f>
        <v>301.92307692307691</v>
      </c>
      <c r="E245" s="32">
        <f>IFERROR('σ и σw, МПа'!E245*$BE$2,"-")</f>
        <v>301.92307692307691</v>
      </c>
      <c r="F245" s="32">
        <f>IFERROR('σ и σw, МПа'!F245*$BE$2,"-")</f>
        <v>301.92307692307691</v>
      </c>
      <c r="G245" s="32">
        <f>IFERROR('σ и σw, МПа'!G245*$BE$2,"-")</f>
        <v>290.38461538461536</v>
      </c>
      <c r="H245" s="32">
        <f>IFERROR('σ и σw, МПа'!H245*$BE$2,"-")</f>
        <v>283.07692307692309</v>
      </c>
      <c r="I245" s="32">
        <f>IFERROR('σ и σw, МПа'!I245*$BE$2,"-")</f>
        <v>279.23076923076923</v>
      </c>
      <c r="J245" s="32">
        <f>IFERROR('σ и σw, МПа'!J245*$BE$2,"-")</f>
        <v>264.23076923076923</v>
      </c>
      <c r="K245" s="32">
        <f>IFERROR('σ и σw, МПа'!K245*$BE$2,"-")</f>
        <v>252.69230769230768</v>
      </c>
      <c r="L245" s="32" t="str">
        <f>IFERROR('σ и σw, МПа'!L245*$BE$2,"-")</f>
        <v>-</v>
      </c>
      <c r="M245" s="32" t="str">
        <f>IFERROR('σ и σw, МПа'!M245*$BE$2,"-")</f>
        <v>-</v>
      </c>
      <c r="N245" s="32" t="str">
        <f>IFERROR('σ и σw, МПа'!N245*$BE$2,"-")</f>
        <v>-</v>
      </c>
      <c r="O245" s="32" t="str">
        <f>IFERROR('σ и σw, МПа'!O245*$BE$2,"-")</f>
        <v>-</v>
      </c>
      <c r="P245" s="33" t="str">
        <f>IFERROR('σ и σw, МПа'!P245*$BE$2,"-")</f>
        <v>-</v>
      </c>
      <c r="Q245" s="31">
        <f>IFERROR('σ и σw, МПа'!D245*$BF$2,"-")</f>
        <v>392.5</v>
      </c>
      <c r="R245" s="32">
        <f>IFERROR('σ и σw, МПа'!E245*$BF$2,"-")</f>
        <v>392.5</v>
      </c>
      <c r="S245" s="32">
        <f>IFERROR('σ и σw, МПа'!F245*$BF$2,"-")</f>
        <v>392.5</v>
      </c>
      <c r="T245" s="32">
        <f>IFERROR('σ и σw, МПа'!G245*$BF$2,"-")</f>
        <v>377.5</v>
      </c>
      <c r="U245" s="32">
        <f>IFERROR('σ и σw, МПа'!H245*$BF$2,"-")</f>
        <v>368.00000000000006</v>
      </c>
      <c r="V245" s="32">
        <f>IFERROR('σ и σw, МПа'!I245*$BF$2,"-")</f>
        <v>363</v>
      </c>
      <c r="W245" s="32">
        <f>IFERROR('σ и σw, МПа'!J245*$BF$2,"-")</f>
        <v>343.5</v>
      </c>
      <c r="X245" s="32">
        <f>IFERROR('σ и σw, МПа'!K245*$BF$2,"-")</f>
        <v>328.5</v>
      </c>
      <c r="Y245" s="32" t="str">
        <f>IFERROR('σ и σw, МПа'!L245*$BF$2,"-")</f>
        <v>-</v>
      </c>
      <c r="Z245" s="32" t="str">
        <f>IFERROR('σ и σw, МПа'!M245*$BF$2,"-")</f>
        <v>-</v>
      </c>
      <c r="AA245" s="32" t="str">
        <f>IFERROR('σ и σw, МПа'!N245*$BF$2,"-")</f>
        <v>-</v>
      </c>
      <c r="AB245" s="32" t="str">
        <f>IFERROR('σ и σw, МПа'!O245*$BF$2,"-")</f>
        <v>-</v>
      </c>
      <c r="AC245" s="33" t="str">
        <f>IFERROR('σ и σw, МПа'!P245*$BF$2,"-")</f>
        <v>-</v>
      </c>
      <c r="AD245" s="31">
        <f>IFERROR('σ и σw, МПа'!Q245*$BG$2,"-")</f>
        <v>445.25</v>
      </c>
      <c r="AE245" s="32">
        <f>IFERROR('σ и σw, МПа'!R245*$BG$2,"-")</f>
        <v>445.25</v>
      </c>
      <c r="AF245" s="32">
        <f>IFERROR('σ и σw, МПа'!S245*$BG$2,"-")</f>
        <v>445.25</v>
      </c>
      <c r="AG245" s="32">
        <f>IFERROR('σ и σw, МПа'!T245*$BG$2,"-")</f>
        <v>427.05</v>
      </c>
      <c r="AH245" s="32">
        <f>IFERROR('σ и σw, МПа'!U245*$BG$2,"-")</f>
        <v>414.7</v>
      </c>
      <c r="AI245" s="32">
        <f>IFERROR('σ и σw, МПа'!V245*$BG$2,"-")</f>
        <v>408.2</v>
      </c>
      <c r="AJ245" s="32">
        <f>IFERROR('σ и σw, МПа'!W245*$BG$2,"-")</f>
        <v>382.85</v>
      </c>
      <c r="AK245" s="32">
        <f>IFERROR('σ и σw, МПа'!X245*$BG$2,"-")</f>
        <v>351</v>
      </c>
      <c r="AL245" s="32" t="str">
        <f>IFERROR('σ и σw, МПа'!Y245*$BG$2,"-")</f>
        <v>-</v>
      </c>
      <c r="AM245" s="32" t="str">
        <f>IFERROR('σ и σw, МПа'!Z245*$BG$2,"-")</f>
        <v>-</v>
      </c>
      <c r="AN245" s="32" t="str">
        <f>IFERROR('σ и σw, МПа'!AA245*$BG$2,"-")</f>
        <v>-</v>
      </c>
      <c r="AO245" s="32" t="str">
        <f>IFERROR('σ и σw, МПа'!AB245*$BG$2,"-")</f>
        <v>-</v>
      </c>
      <c r="AP245" s="33" t="str">
        <f>IFERROR('σ и σw, МПа'!AC245*$BG$2,"-")</f>
        <v>-</v>
      </c>
      <c r="AQ245" s="31">
        <f>IFERROR('σ и σw, МПа'!Q245*$BH$2,"-")</f>
        <v>582.25</v>
      </c>
      <c r="AR245" s="32">
        <f>IFERROR('σ и σw, МПа'!R245*$BH$2,"-")</f>
        <v>582.25</v>
      </c>
      <c r="AS245" s="32">
        <f>IFERROR('σ и σw, МПа'!S245*$BH$2,"-")</f>
        <v>582.25</v>
      </c>
      <c r="AT245" s="32">
        <f>IFERROR('σ и σw, МПа'!T245*$BH$2,"-")</f>
        <v>558.44999999999993</v>
      </c>
      <c r="AU245" s="32">
        <f>IFERROR('σ и σw, МПа'!U245*$BH$2,"-")</f>
        <v>542.29999999999995</v>
      </c>
      <c r="AV245" s="32">
        <f>IFERROR('σ и σw, МПа'!V245*$BH$2,"-")</f>
        <v>533.79999999999995</v>
      </c>
      <c r="AW245" s="32">
        <f>IFERROR('σ и σw, МПа'!W245*$BH$2,"-")</f>
        <v>500.65</v>
      </c>
      <c r="AX245" s="32">
        <f>IFERROR('σ и σw, МПа'!X245*$BH$2,"-")</f>
        <v>459</v>
      </c>
      <c r="AY245" s="32" t="str">
        <f>IFERROR('σ и σw, МПа'!Y245*$BH$2,"-")</f>
        <v>-</v>
      </c>
      <c r="AZ245" s="32" t="str">
        <f>IFERROR('σ и σw, МПа'!Z245*$BH$2,"-")</f>
        <v>-</v>
      </c>
      <c r="BA245" s="32" t="str">
        <f>IFERROR('σ и σw, МПа'!AA245*$BH$2,"-")</f>
        <v>-</v>
      </c>
      <c r="BB245" s="32" t="str">
        <f>IFERROR('σ и σw, МПа'!AB245*$BH$2,"-")</f>
        <v>-</v>
      </c>
      <c r="BC245" s="33" t="str">
        <f>IFERROR('σ и σw, МПа'!AC245*$BH$2,"-")</f>
        <v>-</v>
      </c>
    </row>
    <row r="246" spans="1:55" ht="25.5" x14ac:dyDescent="0.25">
      <c r="A246" s="10" t="str">
        <f>INDEX('Обработка исходного'!B:B,ROW($B$3)+4*(ROW($B246)-ROW($B$3)))</f>
        <v>Сталь легированная хромомолибденованадиевая</v>
      </c>
      <c r="B246" s="47" t="str">
        <f>INDEX('Обработка исходного'!D:D,ROW($B$3)+4*(ROW($B246)-ROW($B$3)))</f>
        <v>36Х2Н2МФА</v>
      </c>
      <c r="C246" s="27" t="str">
        <f>'Rp0,2, МПа'!C246</f>
        <v>Заготовки крепежных деталей толщиной до 200 мм, КП785*</v>
      </c>
      <c r="D246" s="31">
        <f>IFERROR('σ и σw, МПа'!D246*$BE$2,"-")</f>
        <v>339.61538461538458</v>
      </c>
      <c r="E246" s="32">
        <f>IFERROR('σ и σw, МПа'!E246*$BE$2,"-")</f>
        <v>339.61538461538458</v>
      </c>
      <c r="F246" s="32">
        <f>IFERROR('σ и σw, МПа'!F246*$BE$2,"-")</f>
        <v>339.61538461538458</v>
      </c>
      <c r="G246" s="32">
        <f>IFERROR('σ и σw, МПа'!G246*$BE$2,"-")</f>
        <v>328.07692307692304</v>
      </c>
      <c r="H246" s="32">
        <f>IFERROR('σ и σw, МПа'!H246*$BE$2,"-")</f>
        <v>316.92307692307691</v>
      </c>
      <c r="I246" s="32">
        <f>IFERROR('σ и σw, МПа'!I246*$BE$2,"-")</f>
        <v>313.07692307692309</v>
      </c>
      <c r="J246" s="32">
        <f>IFERROR('σ и σw, МПа'!J246*$BE$2,"-")</f>
        <v>301.92307692307691</v>
      </c>
      <c r="K246" s="32">
        <f>IFERROR('σ и σw, МПа'!K246*$BE$2,"-")</f>
        <v>283.07692307692309</v>
      </c>
      <c r="L246" s="32" t="str">
        <f>IFERROR('σ и σw, МПа'!L246*$BE$2,"-")</f>
        <v>-</v>
      </c>
      <c r="M246" s="32" t="str">
        <f>IFERROR('σ и σw, МПа'!M246*$BE$2,"-")</f>
        <v>-</v>
      </c>
      <c r="N246" s="32" t="str">
        <f>IFERROR('σ и σw, МПа'!N246*$BE$2,"-")</f>
        <v>-</v>
      </c>
      <c r="O246" s="32" t="str">
        <f>IFERROR('σ и σw, МПа'!O246*$BE$2,"-")</f>
        <v>-</v>
      </c>
      <c r="P246" s="33" t="str">
        <f>IFERROR('σ и σw, МПа'!P246*$BE$2,"-")</f>
        <v>-</v>
      </c>
      <c r="Q246" s="31">
        <f>IFERROR('σ и σw, МПа'!D246*$BF$2,"-")</f>
        <v>441.5</v>
      </c>
      <c r="R246" s="32">
        <f>IFERROR('σ и σw, МПа'!E246*$BF$2,"-")</f>
        <v>441.5</v>
      </c>
      <c r="S246" s="32">
        <f>IFERROR('σ и σw, МПа'!F246*$BF$2,"-")</f>
        <v>441.5</v>
      </c>
      <c r="T246" s="32">
        <f>IFERROR('σ и σw, МПа'!G246*$BF$2,"-")</f>
        <v>426.49999999999994</v>
      </c>
      <c r="U246" s="32">
        <f>IFERROR('σ и σw, МПа'!H246*$BF$2,"-")</f>
        <v>412</v>
      </c>
      <c r="V246" s="32">
        <f>IFERROR('σ и σw, МПа'!I246*$BF$2,"-")</f>
        <v>407.00000000000006</v>
      </c>
      <c r="W246" s="32">
        <f>IFERROR('σ и σw, МПа'!J246*$BF$2,"-")</f>
        <v>392.5</v>
      </c>
      <c r="X246" s="32">
        <f>IFERROR('σ и σw, МПа'!K246*$BF$2,"-")</f>
        <v>368.00000000000006</v>
      </c>
      <c r="Y246" s="32" t="str">
        <f>IFERROR('σ и σw, МПа'!L246*$BF$2,"-")</f>
        <v>-</v>
      </c>
      <c r="Z246" s="32" t="str">
        <f>IFERROR('σ и σw, МПа'!M246*$BF$2,"-")</f>
        <v>-</v>
      </c>
      <c r="AA246" s="32" t="str">
        <f>IFERROR('σ и σw, МПа'!N246*$BF$2,"-")</f>
        <v>-</v>
      </c>
      <c r="AB246" s="32" t="str">
        <f>IFERROR('σ и σw, МПа'!O246*$BF$2,"-")</f>
        <v>-</v>
      </c>
      <c r="AC246" s="33" t="str">
        <f>IFERROR('σ и σw, МПа'!P246*$BF$2,"-")</f>
        <v>-</v>
      </c>
      <c r="AD246" s="31">
        <f>IFERROR('σ и σw, МПа'!Q246*$BG$2,"-")</f>
        <v>510.25</v>
      </c>
      <c r="AE246" s="32">
        <f>IFERROR('σ и σw, МПа'!R246*$BG$2,"-")</f>
        <v>510.25</v>
      </c>
      <c r="AF246" s="32">
        <f>IFERROR('σ и σw, МПа'!S246*$BG$2,"-")</f>
        <v>510.25</v>
      </c>
      <c r="AG246" s="32">
        <f>IFERROR('σ и σw, МПа'!T246*$BG$2,"-")</f>
        <v>490.75</v>
      </c>
      <c r="AH246" s="32">
        <f>IFERROR('σ и σw, МПа'!U246*$BG$2,"-")</f>
        <v>471.90000000000003</v>
      </c>
      <c r="AI246" s="32">
        <f>IFERROR('σ и σw, МПа'!V246*$BG$2,"-")</f>
        <v>465.40000000000003</v>
      </c>
      <c r="AJ246" s="32">
        <f>IFERROR('σ и σw, МПа'!W246*$BG$2,"-")</f>
        <v>446.55</v>
      </c>
      <c r="AK246" s="32">
        <f>IFERROR('σ и σw, МПа'!X246*$BG$2,"-")</f>
        <v>414.7</v>
      </c>
      <c r="AL246" s="32" t="str">
        <f>IFERROR('σ и σw, МПа'!Y246*$BG$2,"-")</f>
        <v>-</v>
      </c>
      <c r="AM246" s="32" t="str">
        <f>IFERROR('σ и σw, МПа'!Z246*$BG$2,"-")</f>
        <v>-</v>
      </c>
      <c r="AN246" s="32" t="str">
        <f>IFERROR('σ и σw, МПа'!AA246*$BG$2,"-")</f>
        <v>-</v>
      </c>
      <c r="AO246" s="32" t="str">
        <f>IFERROR('σ и σw, МПа'!AB246*$BG$2,"-")</f>
        <v>-</v>
      </c>
      <c r="AP246" s="33" t="str">
        <f>IFERROR('σ и σw, МПа'!AC246*$BG$2,"-")</f>
        <v>-</v>
      </c>
      <c r="AQ246" s="31">
        <f>IFERROR('σ и σw, МПа'!Q246*$BH$2,"-")</f>
        <v>667.25</v>
      </c>
      <c r="AR246" s="32">
        <f>IFERROR('σ и σw, МПа'!R246*$BH$2,"-")</f>
        <v>667.25</v>
      </c>
      <c r="AS246" s="32">
        <f>IFERROR('σ и σw, МПа'!S246*$BH$2,"-")</f>
        <v>667.25</v>
      </c>
      <c r="AT246" s="32">
        <f>IFERROR('σ и σw, МПа'!T246*$BH$2,"-")</f>
        <v>641.75</v>
      </c>
      <c r="AU246" s="32">
        <f>IFERROR('σ и σw, МПа'!U246*$BH$2,"-")</f>
        <v>617.1</v>
      </c>
      <c r="AV246" s="32">
        <f>IFERROR('σ и σw, МПа'!V246*$BH$2,"-")</f>
        <v>608.6</v>
      </c>
      <c r="AW246" s="32">
        <f>IFERROR('σ и σw, МПа'!W246*$BH$2,"-")</f>
        <v>583.94999999999993</v>
      </c>
      <c r="AX246" s="32">
        <f>IFERROR('σ и σw, МПа'!X246*$BH$2,"-")</f>
        <v>542.29999999999995</v>
      </c>
      <c r="AY246" s="32" t="str">
        <f>IFERROR('σ и σw, МПа'!Y246*$BH$2,"-")</f>
        <v>-</v>
      </c>
      <c r="AZ246" s="32" t="str">
        <f>IFERROR('σ и σw, МПа'!Z246*$BH$2,"-")</f>
        <v>-</v>
      </c>
      <c r="BA246" s="32" t="str">
        <f>IFERROR('σ и σw, МПа'!AA246*$BH$2,"-")</f>
        <v>-</v>
      </c>
      <c r="BB246" s="32" t="str">
        <f>IFERROR('σ и σw, МПа'!AB246*$BH$2,"-")</f>
        <v>-</v>
      </c>
      <c r="BC246" s="33" t="str">
        <f>IFERROR('σ и σw, МПа'!AC246*$BH$2,"-")</f>
        <v>-</v>
      </c>
    </row>
    <row r="247" spans="1:55" ht="25.5" x14ac:dyDescent="0.25">
      <c r="A247" s="10" t="str">
        <f>INDEX('Обработка исходного'!B:B,ROW($B$3)+4*(ROW($B247)-ROW($B$3)))</f>
        <v>Сталь легированная хромомолибденованадиевая</v>
      </c>
      <c r="B247" s="47" t="str">
        <f>INDEX('Обработка исходного'!D:D,ROW($B$3)+4*(ROW($B247)-ROW($B$3)))</f>
        <v>38ХН3МФА</v>
      </c>
      <c r="C247" s="27" t="str">
        <f>'Rp0,2, МПа'!C247</f>
        <v>Заготовки крепежных деталей толщиной до 200 мм, КП490*</v>
      </c>
      <c r="D247" s="31">
        <f>IFERROR('σ и σw, МПа'!D247*$BE$2,"-")</f>
        <v>252.69230769230768</v>
      </c>
      <c r="E247" s="32">
        <f>IFERROR('σ и σw, МПа'!E247*$BE$2,"-")</f>
        <v>252.69230769230768</v>
      </c>
      <c r="F247" s="32">
        <f>IFERROR('σ и σw, МПа'!F247*$BE$2,"-")</f>
        <v>241.53846153846152</v>
      </c>
      <c r="G247" s="32">
        <f>IFERROR('σ и σw, МПа'!G247*$BE$2,"-")</f>
        <v>233.84615384615384</v>
      </c>
      <c r="H247" s="32">
        <f>IFERROR('σ и σw, МПа'!H247*$BE$2,"-")</f>
        <v>233.84615384615384</v>
      </c>
      <c r="I247" s="32">
        <f>IFERROR('σ и σw, МПа'!I247*$BE$2,"-")</f>
        <v>226.53846153846152</v>
      </c>
      <c r="J247" s="32">
        <f>IFERROR('σ и σw, МПа'!J247*$BE$2,"-")</f>
        <v>222.69230769230768</v>
      </c>
      <c r="K247" s="32">
        <f>IFERROR('σ и σw, МПа'!K247*$BE$2,"-")</f>
        <v>215</v>
      </c>
      <c r="L247" s="32" t="str">
        <f>IFERROR('σ и σw, МПа'!L247*$BE$2,"-")</f>
        <v>-</v>
      </c>
      <c r="M247" s="32" t="str">
        <f>IFERROR('σ и σw, МПа'!M247*$BE$2,"-")</f>
        <v>-</v>
      </c>
      <c r="N247" s="32" t="str">
        <f>IFERROR('σ и σw, МПа'!N247*$BE$2,"-")</f>
        <v>-</v>
      </c>
      <c r="O247" s="32" t="str">
        <f>IFERROR('σ и σw, МПа'!O247*$BE$2,"-")</f>
        <v>-</v>
      </c>
      <c r="P247" s="33" t="str">
        <f>IFERROR('σ и σw, МПа'!P247*$BE$2,"-")</f>
        <v>-</v>
      </c>
      <c r="Q247" s="31">
        <f>IFERROR('σ и σw, МПа'!D247*$BF$2,"-")</f>
        <v>328.5</v>
      </c>
      <c r="R247" s="32">
        <f>IFERROR('σ и σw, МПа'!E247*$BF$2,"-")</f>
        <v>328.5</v>
      </c>
      <c r="S247" s="32">
        <f>IFERROR('σ и σw, МПа'!F247*$BF$2,"-")</f>
        <v>314</v>
      </c>
      <c r="T247" s="32">
        <f>IFERROR('σ и σw, МПа'!G247*$BF$2,"-")</f>
        <v>304</v>
      </c>
      <c r="U247" s="32">
        <f>IFERROR('σ и σw, МПа'!H247*$BF$2,"-")</f>
        <v>304</v>
      </c>
      <c r="V247" s="32">
        <f>IFERROR('σ и σw, МПа'!I247*$BF$2,"-")</f>
        <v>294.5</v>
      </c>
      <c r="W247" s="32">
        <f>IFERROR('σ и σw, МПа'!J247*$BF$2,"-")</f>
        <v>289.5</v>
      </c>
      <c r="X247" s="32">
        <f>IFERROR('σ и σw, МПа'!K247*$BF$2,"-")</f>
        <v>279.5</v>
      </c>
      <c r="Y247" s="32" t="str">
        <f>IFERROR('σ и σw, МПа'!L247*$BF$2,"-")</f>
        <v>-</v>
      </c>
      <c r="Z247" s="32" t="str">
        <f>IFERROR('σ и σw, МПа'!M247*$BF$2,"-")</f>
        <v>-</v>
      </c>
      <c r="AA247" s="32" t="str">
        <f>IFERROR('σ и σw, МПа'!N247*$BF$2,"-")</f>
        <v>-</v>
      </c>
      <c r="AB247" s="32" t="str">
        <f>IFERROR('σ и σw, МПа'!O247*$BF$2,"-")</f>
        <v>-</v>
      </c>
      <c r="AC247" s="33" t="str">
        <f>IFERROR('σ и σw, МПа'!P247*$BF$2,"-")</f>
        <v>-</v>
      </c>
      <c r="AD247" s="31">
        <f>IFERROR('σ и σw, МПа'!Q247*$BG$2,"-")</f>
        <v>318.5</v>
      </c>
      <c r="AE247" s="32">
        <f>IFERROR('σ и σw, МПа'!R247*$BG$2,"-")</f>
        <v>318.5</v>
      </c>
      <c r="AF247" s="32">
        <f>IFERROR('σ и σw, МПа'!S247*$BG$2,"-")</f>
        <v>306.15000000000003</v>
      </c>
      <c r="AG247" s="32">
        <f>IFERROR('σ и σw, МПа'!T247*$BG$2,"-")</f>
        <v>293.15000000000003</v>
      </c>
      <c r="AH247" s="32">
        <f>IFERROR('σ и σw, МПа'!U247*$BG$2,"-")</f>
        <v>293.15000000000003</v>
      </c>
      <c r="AI247" s="32">
        <f>IFERROR('σ и σw, МПа'!V247*$BG$2,"-")</f>
        <v>280.8</v>
      </c>
      <c r="AJ247" s="32">
        <f>IFERROR('σ и σw, МПа'!W247*$BG$2,"-")</f>
        <v>274.3</v>
      </c>
      <c r="AK247" s="32">
        <f>IFERROR('σ и σw, МПа'!X247*$BG$2,"-")</f>
        <v>222.95000000000002</v>
      </c>
      <c r="AL247" s="32" t="str">
        <f>IFERROR('σ и σw, МПа'!Y247*$BG$2,"-")</f>
        <v>-</v>
      </c>
      <c r="AM247" s="32" t="str">
        <f>IFERROR('σ и σw, МПа'!Z247*$BG$2,"-")</f>
        <v>-</v>
      </c>
      <c r="AN247" s="32" t="str">
        <f>IFERROR('σ и σw, МПа'!AA247*$BG$2,"-")</f>
        <v>-</v>
      </c>
      <c r="AO247" s="32" t="str">
        <f>IFERROR('σ и σw, МПа'!AB247*$BG$2,"-")</f>
        <v>-</v>
      </c>
      <c r="AP247" s="33" t="str">
        <f>IFERROR('σ и σw, МПа'!AC247*$BG$2,"-")</f>
        <v>-</v>
      </c>
      <c r="AQ247" s="31">
        <f>IFERROR('σ и σw, МПа'!Q247*$BH$2,"-")</f>
        <v>416.5</v>
      </c>
      <c r="AR247" s="32">
        <f>IFERROR('σ и σw, МПа'!R247*$BH$2,"-")</f>
        <v>416.5</v>
      </c>
      <c r="AS247" s="32">
        <f>IFERROR('σ и σw, МПа'!S247*$BH$2,"-")</f>
        <v>400.34999999999997</v>
      </c>
      <c r="AT247" s="32">
        <f>IFERROR('σ и σw, МПа'!T247*$BH$2,"-")</f>
        <v>383.34999999999997</v>
      </c>
      <c r="AU247" s="32">
        <f>IFERROR('σ и σw, МПа'!U247*$BH$2,"-")</f>
        <v>383.34999999999997</v>
      </c>
      <c r="AV247" s="32">
        <f>IFERROR('σ и σw, МПа'!V247*$BH$2,"-")</f>
        <v>367.2</v>
      </c>
      <c r="AW247" s="32">
        <f>IFERROR('σ и σw, МПа'!W247*$BH$2,"-")</f>
        <v>358.7</v>
      </c>
      <c r="AX247" s="32">
        <f>IFERROR('σ и σw, МПа'!X247*$BH$2,"-")</f>
        <v>291.55</v>
      </c>
      <c r="AY247" s="32" t="str">
        <f>IFERROR('σ и σw, МПа'!Y247*$BH$2,"-")</f>
        <v>-</v>
      </c>
      <c r="AZ247" s="32" t="str">
        <f>IFERROR('σ и σw, МПа'!Z247*$BH$2,"-")</f>
        <v>-</v>
      </c>
      <c r="BA247" s="32" t="str">
        <f>IFERROR('σ и σw, МПа'!AA247*$BH$2,"-")</f>
        <v>-</v>
      </c>
      <c r="BB247" s="32" t="str">
        <f>IFERROR('σ и σw, МПа'!AB247*$BH$2,"-")</f>
        <v>-</v>
      </c>
      <c r="BC247" s="33" t="str">
        <f>IFERROR('σ и σw, МПа'!AC247*$BH$2,"-")</f>
        <v>-</v>
      </c>
    </row>
    <row r="248" spans="1:55" ht="25.5" x14ac:dyDescent="0.25">
      <c r="A248" s="10" t="str">
        <f>INDEX('Обработка исходного'!B:B,ROW($B$3)+4*(ROW($B248)-ROW($B$3)))</f>
        <v>Сталь легированная хромомолибденованадиевая</v>
      </c>
      <c r="B248" s="47" t="str">
        <f>INDEX('Обработка исходного'!D:D,ROW($B$3)+4*(ROW($B248)-ROW($B$3)))</f>
        <v>38ХН3МФА</v>
      </c>
      <c r="C248" s="27" t="str">
        <f>'Rp0,2, МПа'!C248</f>
        <v>Заготовки крепежных деталей толщиной до 200 мм, КП590*</v>
      </c>
      <c r="D248" s="31">
        <f>IFERROR('σ и σw, МПа'!D248*$BE$2,"-")</f>
        <v>264.23076923076923</v>
      </c>
      <c r="E248" s="32">
        <f>IFERROR('σ и σw, МПа'!E248*$BE$2,"-")</f>
        <v>264.23076923076923</v>
      </c>
      <c r="F248" s="32">
        <f>IFERROR('σ и σw, МПа'!F248*$BE$2,"-")</f>
        <v>252.69230769230768</v>
      </c>
      <c r="G248" s="32">
        <f>IFERROR('σ и σw, МПа'!G248*$BE$2,"-")</f>
        <v>241.53846153846152</v>
      </c>
      <c r="H248" s="32">
        <f>IFERROR('σ и σw, МПа'!H248*$BE$2,"-")</f>
        <v>241.53846153846152</v>
      </c>
      <c r="I248" s="32">
        <f>IFERROR('σ и σw, МПа'!I248*$BE$2,"-")</f>
        <v>233.84615384615384</v>
      </c>
      <c r="J248" s="32">
        <f>IFERROR('σ и σw, МПа'!J248*$BE$2,"-")</f>
        <v>230</v>
      </c>
      <c r="K248" s="32">
        <f>IFERROR('σ и σw, МПа'!K248*$BE$2,"-")</f>
        <v>222.69230769230768</v>
      </c>
      <c r="L248" s="32" t="str">
        <f>IFERROR('σ и σw, МПа'!L248*$BE$2,"-")</f>
        <v>-</v>
      </c>
      <c r="M248" s="32" t="str">
        <f>IFERROR('σ и σw, МПа'!M248*$BE$2,"-")</f>
        <v>-</v>
      </c>
      <c r="N248" s="32" t="str">
        <f>IFERROR('σ и σw, МПа'!N248*$BE$2,"-")</f>
        <v>-</v>
      </c>
      <c r="O248" s="32" t="str">
        <f>IFERROR('σ и σw, МПа'!O248*$BE$2,"-")</f>
        <v>-</v>
      </c>
      <c r="P248" s="33" t="str">
        <f>IFERROR('σ и σw, МПа'!P248*$BE$2,"-")</f>
        <v>-</v>
      </c>
      <c r="Q248" s="31">
        <f>IFERROR('σ и σw, МПа'!D248*$BF$2,"-")</f>
        <v>343.5</v>
      </c>
      <c r="R248" s="32">
        <f>IFERROR('σ и σw, МПа'!E248*$BF$2,"-")</f>
        <v>343.5</v>
      </c>
      <c r="S248" s="32">
        <f>IFERROR('σ и σw, МПа'!F248*$BF$2,"-")</f>
        <v>328.5</v>
      </c>
      <c r="T248" s="32">
        <f>IFERROR('σ и σw, МПа'!G248*$BF$2,"-")</f>
        <v>314</v>
      </c>
      <c r="U248" s="32">
        <f>IFERROR('σ и σw, МПа'!H248*$BF$2,"-")</f>
        <v>314</v>
      </c>
      <c r="V248" s="32">
        <f>IFERROR('σ и σw, МПа'!I248*$BF$2,"-")</f>
        <v>304</v>
      </c>
      <c r="W248" s="32">
        <f>IFERROR('σ и σw, МПа'!J248*$BF$2,"-")</f>
        <v>299</v>
      </c>
      <c r="X248" s="32">
        <f>IFERROR('σ и σw, МПа'!K248*$BF$2,"-")</f>
        <v>289.5</v>
      </c>
      <c r="Y248" s="32" t="str">
        <f>IFERROR('σ и σw, МПа'!L248*$BF$2,"-")</f>
        <v>-</v>
      </c>
      <c r="Z248" s="32" t="str">
        <f>IFERROR('σ и σw, МПа'!M248*$BF$2,"-")</f>
        <v>-</v>
      </c>
      <c r="AA248" s="32" t="str">
        <f>IFERROR('σ и σw, МПа'!N248*$BF$2,"-")</f>
        <v>-</v>
      </c>
      <c r="AB248" s="32" t="str">
        <f>IFERROR('σ и σw, МПа'!O248*$BF$2,"-")</f>
        <v>-</v>
      </c>
      <c r="AC248" s="33" t="str">
        <f>IFERROR('σ и σw, МПа'!P248*$BF$2,"-")</f>
        <v>-</v>
      </c>
      <c r="AD248" s="31">
        <f>IFERROR('σ и σw, МПа'!Q248*$BG$2,"-")</f>
        <v>383.5</v>
      </c>
      <c r="AE248" s="32">
        <f>IFERROR('σ и σw, МПа'!R248*$BG$2,"-")</f>
        <v>383.5</v>
      </c>
      <c r="AF248" s="32">
        <f>IFERROR('σ и σw, МПа'!S248*$BG$2,"-")</f>
        <v>369.85</v>
      </c>
      <c r="AG248" s="32">
        <f>IFERROR('σ и σw, МПа'!T248*$BG$2,"-")</f>
        <v>351</v>
      </c>
      <c r="AH248" s="32">
        <f>IFERROR('σ и σw, МПа'!U248*$BG$2,"-")</f>
        <v>351</v>
      </c>
      <c r="AI248" s="32">
        <f>IFERROR('σ и σw, МПа'!V248*$BG$2,"-")</f>
        <v>338</v>
      </c>
      <c r="AJ248" s="32">
        <f>IFERROR('σ и σw, МПа'!W248*$BG$2,"-")</f>
        <v>331.5</v>
      </c>
      <c r="AK248" s="32">
        <f>IFERROR('σ и σw, МПа'!X248*$BG$2,"-")</f>
        <v>286.65000000000003</v>
      </c>
      <c r="AL248" s="32" t="str">
        <f>IFERROR('σ и σw, МПа'!Y248*$BG$2,"-")</f>
        <v>-</v>
      </c>
      <c r="AM248" s="32" t="str">
        <f>IFERROR('σ и σw, МПа'!Z248*$BG$2,"-")</f>
        <v>-</v>
      </c>
      <c r="AN248" s="32" t="str">
        <f>IFERROR('σ и σw, МПа'!AA248*$BG$2,"-")</f>
        <v>-</v>
      </c>
      <c r="AO248" s="32" t="str">
        <f>IFERROR('σ и σw, МПа'!AB248*$BG$2,"-")</f>
        <v>-</v>
      </c>
      <c r="AP248" s="33" t="str">
        <f>IFERROR('σ и σw, МПа'!AC248*$BG$2,"-")</f>
        <v>-</v>
      </c>
      <c r="AQ248" s="31">
        <f>IFERROR('σ и σw, МПа'!Q248*$BH$2,"-")</f>
        <v>501.5</v>
      </c>
      <c r="AR248" s="32">
        <f>IFERROR('σ и σw, МПа'!R248*$BH$2,"-")</f>
        <v>501.5</v>
      </c>
      <c r="AS248" s="32">
        <f>IFERROR('σ и σw, МПа'!S248*$BH$2,"-")</f>
        <v>483.65</v>
      </c>
      <c r="AT248" s="32">
        <f>IFERROR('σ и σw, МПа'!T248*$BH$2,"-")</f>
        <v>459</v>
      </c>
      <c r="AU248" s="32">
        <f>IFERROR('σ и σw, МПа'!U248*$BH$2,"-")</f>
        <v>459</v>
      </c>
      <c r="AV248" s="32">
        <f>IFERROR('σ и σw, МПа'!V248*$BH$2,"-")</f>
        <v>442</v>
      </c>
      <c r="AW248" s="32">
        <f>IFERROR('σ и σw, МПа'!W248*$BH$2,"-")</f>
        <v>433.5</v>
      </c>
      <c r="AX248" s="32">
        <f>IFERROR('σ и σw, МПа'!X248*$BH$2,"-")</f>
        <v>374.84999999999997</v>
      </c>
      <c r="AY248" s="32" t="str">
        <f>IFERROR('σ и σw, МПа'!Y248*$BH$2,"-")</f>
        <v>-</v>
      </c>
      <c r="AZ248" s="32" t="str">
        <f>IFERROR('σ и σw, МПа'!Z248*$BH$2,"-")</f>
        <v>-</v>
      </c>
      <c r="BA248" s="32" t="str">
        <f>IFERROR('σ и σw, МПа'!AA248*$BH$2,"-")</f>
        <v>-</v>
      </c>
      <c r="BB248" s="32" t="str">
        <f>IFERROR('σ и σw, МПа'!AB248*$BH$2,"-")</f>
        <v>-</v>
      </c>
      <c r="BC248" s="33" t="str">
        <f>IFERROR('σ и σw, МПа'!AC248*$BH$2,"-")</f>
        <v>-</v>
      </c>
    </row>
    <row r="249" spans="1:55" ht="25.5" x14ac:dyDescent="0.25">
      <c r="A249" s="10" t="str">
        <f>INDEX('Обработка исходного'!B:B,ROW($B$3)+4*(ROW($B249)-ROW($B$3)))</f>
        <v>Сталь легированная хромомолибденованадиевая</v>
      </c>
      <c r="B249" s="47" t="str">
        <f>INDEX('Обработка исходного'!D:D,ROW($B$3)+4*(ROW($B249)-ROW($B$3)))</f>
        <v>38ХН3МФА</v>
      </c>
      <c r="C249" s="27" t="str">
        <f>'Rp0,2, МПа'!C249</f>
        <v>Заготовки крепежных деталей толщиной до 200 мм, КП640*</v>
      </c>
      <c r="D249" s="31">
        <f>IFERROR('σ и σw, МПа'!D249*$BE$2,"-")</f>
        <v>264.23076923076923</v>
      </c>
      <c r="E249" s="32">
        <f>IFERROR('σ и σw, МПа'!E249*$BE$2,"-")</f>
        <v>264.23076923076923</v>
      </c>
      <c r="F249" s="32">
        <f>IFERROR('σ и σw, МПа'!F249*$BE$2,"-")</f>
        <v>252.69230769230768</v>
      </c>
      <c r="G249" s="32">
        <f>IFERROR('σ и σw, МПа'!G249*$BE$2,"-")</f>
        <v>241.53846153846152</v>
      </c>
      <c r="H249" s="32">
        <f>IFERROR('σ и σw, МПа'!H249*$BE$2,"-")</f>
        <v>241.53846153846152</v>
      </c>
      <c r="I249" s="32">
        <f>IFERROR('σ и σw, МПа'!I249*$BE$2,"-")</f>
        <v>233.84615384615384</v>
      </c>
      <c r="J249" s="32">
        <f>IFERROR('σ и σw, МПа'!J249*$BE$2,"-")</f>
        <v>230</v>
      </c>
      <c r="K249" s="32">
        <f>IFERROR('σ и σw, МПа'!K249*$BE$2,"-")</f>
        <v>222.69230769230768</v>
      </c>
      <c r="L249" s="32" t="str">
        <f>IFERROR('σ и σw, МПа'!L249*$BE$2,"-")</f>
        <v>-</v>
      </c>
      <c r="M249" s="32" t="str">
        <f>IFERROR('σ и σw, МПа'!M249*$BE$2,"-")</f>
        <v>-</v>
      </c>
      <c r="N249" s="32" t="str">
        <f>IFERROR('σ и σw, МПа'!N249*$BE$2,"-")</f>
        <v>-</v>
      </c>
      <c r="O249" s="32" t="str">
        <f>IFERROR('σ и σw, МПа'!O249*$BE$2,"-")</f>
        <v>-</v>
      </c>
      <c r="P249" s="33" t="str">
        <f>IFERROR('σ и σw, МПа'!P249*$BE$2,"-")</f>
        <v>-</v>
      </c>
      <c r="Q249" s="31">
        <f>IFERROR('σ и σw, МПа'!D249*$BF$2,"-")</f>
        <v>343.5</v>
      </c>
      <c r="R249" s="32">
        <f>IFERROR('σ и σw, МПа'!E249*$BF$2,"-")</f>
        <v>343.5</v>
      </c>
      <c r="S249" s="32">
        <f>IFERROR('σ и σw, МПа'!F249*$BF$2,"-")</f>
        <v>328.5</v>
      </c>
      <c r="T249" s="32">
        <f>IFERROR('σ и σw, МПа'!G249*$BF$2,"-")</f>
        <v>314</v>
      </c>
      <c r="U249" s="32">
        <f>IFERROR('σ и σw, МПа'!H249*$BF$2,"-")</f>
        <v>314</v>
      </c>
      <c r="V249" s="32">
        <f>IFERROR('σ и σw, МПа'!I249*$BF$2,"-")</f>
        <v>304</v>
      </c>
      <c r="W249" s="32">
        <f>IFERROR('σ и σw, МПа'!J249*$BF$2,"-")</f>
        <v>299</v>
      </c>
      <c r="X249" s="32">
        <f>IFERROR('σ и σw, МПа'!K249*$BF$2,"-")</f>
        <v>289.5</v>
      </c>
      <c r="Y249" s="32" t="str">
        <f>IFERROR('σ и σw, МПа'!L249*$BF$2,"-")</f>
        <v>-</v>
      </c>
      <c r="Z249" s="32" t="str">
        <f>IFERROR('σ и σw, МПа'!M249*$BF$2,"-")</f>
        <v>-</v>
      </c>
      <c r="AA249" s="32" t="str">
        <f>IFERROR('σ и σw, МПа'!N249*$BF$2,"-")</f>
        <v>-</v>
      </c>
      <c r="AB249" s="32" t="str">
        <f>IFERROR('σ и σw, МПа'!O249*$BF$2,"-")</f>
        <v>-</v>
      </c>
      <c r="AC249" s="33" t="str">
        <f>IFERROR('σ и σw, МПа'!P249*$BF$2,"-")</f>
        <v>-</v>
      </c>
      <c r="AD249" s="31">
        <f>IFERROR('σ и σw, МПа'!Q249*$BG$2,"-")</f>
        <v>416</v>
      </c>
      <c r="AE249" s="32">
        <f>IFERROR('σ и σw, МПа'!R249*$BG$2,"-")</f>
        <v>416</v>
      </c>
      <c r="AF249" s="32">
        <f>IFERROR('σ и σw, МПа'!S249*$BG$2,"-")</f>
        <v>399.75</v>
      </c>
      <c r="AG249" s="32">
        <f>IFERROR('σ и σw, МПа'!T249*$BG$2,"-")</f>
        <v>378.95</v>
      </c>
      <c r="AH249" s="32">
        <f>IFERROR('σ и σw, МПа'!U249*$BG$2,"-")</f>
        <v>378.95</v>
      </c>
      <c r="AI249" s="32">
        <f>IFERROR('σ и σw, МПа'!V249*$BG$2,"-")</f>
        <v>365.3</v>
      </c>
      <c r="AJ249" s="32">
        <f>IFERROR('σ и σw, МПа'!W249*$BG$2,"-")</f>
        <v>358.15000000000003</v>
      </c>
      <c r="AK249" s="32">
        <f>IFERROR('σ и σw, МПа'!X249*$BG$2,"-")</f>
        <v>309.40000000000003</v>
      </c>
      <c r="AL249" s="32" t="str">
        <f>IFERROR('σ и σw, МПа'!Y249*$BG$2,"-")</f>
        <v>-</v>
      </c>
      <c r="AM249" s="32" t="str">
        <f>IFERROR('σ и σw, МПа'!Z249*$BG$2,"-")</f>
        <v>-</v>
      </c>
      <c r="AN249" s="32" t="str">
        <f>IFERROR('σ и σw, МПа'!AA249*$BG$2,"-")</f>
        <v>-</v>
      </c>
      <c r="AO249" s="32" t="str">
        <f>IFERROR('σ и σw, МПа'!AB249*$BG$2,"-")</f>
        <v>-</v>
      </c>
      <c r="AP249" s="33" t="str">
        <f>IFERROR('σ и σw, МПа'!AC249*$BG$2,"-")</f>
        <v>-</v>
      </c>
      <c r="AQ249" s="31">
        <f>IFERROR('σ и σw, МПа'!Q249*$BH$2,"-")</f>
        <v>544</v>
      </c>
      <c r="AR249" s="32">
        <f>IFERROR('σ и σw, МПа'!R249*$BH$2,"-")</f>
        <v>544</v>
      </c>
      <c r="AS249" s="32">
        <f>IFERROR('σ и σw, МПа'!S249*$BH$2,"-")</f>
        <v>522.75</v>
      </c>
      <c r="AT249" s="32">
        <f>IFERROR('σ и σw, МПа'!T249*$BH$2,"-")</f>
        <v>495.55</v>
      </c>
      <c r="AU249" s="32">
        <f>IFERROR('σ и σw, МПа'!U249*$BH$2,"-")</f>
        <v>495.55</v>
      </c>
      <c r="AV249" s="32">
        <f>IFERROR('σ и σw, МПа'!V249*$BH$2,"-")</f>
        <v>477.7</v>
      </c>
      <c r="AW249" s="32">
        <f>IFERROR('σ и σw, МПа'!W249*$BH$2,"-")</f>
        <v>468.34999999999997</v>
      </c>
      <c r="AX249" s="32">
        <f>IFERROR('σ и σw, МПа'!X249*$BH$2,"-")</f>
        <v>404.59999999999997</v>
      </c>
      <c r="AY249" s="32" t="str">
        <f>IFERROR('σ и σw, МПа'!Y249*$BH$2,"-")</f>
        <v>-</v>
      </c>
      <c r="AZ249" s="32" t="str">
        <f>IFERROR('σ и σw, МПа'!Z249*$BH$2,"-")</f>
        <v>-</v>
      </c>
      <c r="BA249" s="32" t="str">
        <f>IFERROR('σ и σw, МПа'!AA249*$BH$2,"-")</f>
        <v>-</v>
      </c>
      <c r="BB249" s="32" t="str">
        <f>IFERROR('σ и σw, МПа'!AB249*$BH$2,"-")</f>
        <v>-</v>
      </c>
      <c r="BC249" s="33" t="str">
        <f>IFERROR('σ и σw, МПа'!AC249*$BH$2,"-")</f>
        <v>-</v>
      </c>
    </row>
    <row r="250" spans="1:55" ht="25.5" x14ac:dyDescent="0.25">
      <c r="A250" s="10" t="str">
        <f>INDEX('Обработка исходного'!B:B,ROW($B$3)+4*(ROW($B250)-ROW($B$3)))</f>
        <v>Сталь легированная хромомолибденованадиевая</v>
      </c>
      <c r="B250" s="47" t="str">
        <f>INDEX('Обработка исходного'!D:D,ROW($B$3)+4*(ROW($B250)-ROW($B$3)))</f>
        <v>38ХН3МФА</v>
      </c>
      <c r="C250" s="27" t="str">
        <f>'Rp0,2, МПа'!C250</f>
        <v>Заготовки крепежных деталей толщиной до 200 мм, КП685*</v>
      </c>
      <c r="D250" s="31">
        <f>IFERROR('σ и σw, МПа'!D250*$BE$2,"-")</f>
        <v>301.92307692307691</v>
      </c>
      <c r="E250" s="32">
        <f>IFERROR('σ и σw, МПа'!E250*$BE$2,"-")</f>
        <v>301.92307692307691</v>
      </c>
      <c r="F250" s="32">
        <f>IFERROR('σ и σw, МПа'!F250*$BE$2,"-")</f>
        <v>290.38461538461536</v>
      </c>
      <c r="G250" s="32">
        <f>IFERROR('σ и σw, МПа'!G250*$BE$2,"-")</f>
        <v>279.23076923076923</v>
      </c>
      <c r="H250" s="32">
        <f>IFERROR('σ и σw, МПа'!H250*$BE$2,"-")</f>
        <v>279.23076923076923</v>
      </c>
      <c r="I250" s="32">
        <f>IFERROR('σ и σw, МПа'!I250*$BE$2,"-")</f>
        <v>271.53846153846155</v>
      </c>
      <c r="J250" s="32">
        <f>IFERROR('σ и σw, МПа'!J250*$BE$2,"-")</f>
        <v>264.23076923076923</v>
      </c>
      <c r="K250" s="32">
        <f>IFERROR('σ и σw, МПа'!K250*$BE$2,"-")</f>
        <v>256.53846153846155</v>
      </c>
      <c r="L250" s="32" t="str">
        <f>IFERROR('σ и σw, МПа'!L250*$BE$2,"-")</f>
        <v>-</v>
      </c>
      <c r="M250" s="32" t="str">
        <f>IFERROR('σ и σw, МПа'!M250*$BE$2,"-")</f>
        <v>-</v>
      </c>
      <c r="N250" s="32" t="str">
        <f>IFERROR('σ и σw, МПа'!N250*$BE$2,"-")</f>
        <v>-</v>
      </c>
      <c r="O250" s="32" t="str">
        <f>IFERROR('σ и σw, МПа'!O250*$BE$2,"-")</f>
        <v>-</v>
      </c>
      <c r="P250" s="33" t="str">
        <f>IFERROR('σ и σw, МПа'!P250*$BE$2,"-")</f>
        <v>-</v>
      </c>
      <c r="Q250" s="31">
        <f>IFERROR('σ и σw, МПа'!D250*$BF$2,"-")</f>
        <v>392.5</v>
      </c>
      <c r="R250" s="32">
        <f>IFERROR('σ и σw, МПа'!E250*$BF$2,"-")</f>
        <v>392.5</v>
      </c>
      <c r="S250" s="32">
        <f>IFERROR('σ и σw, МПа'!F250*$BF$2,"-")</f>
        <v>377.5</v>
      </c>
      <c r="T250" s="32">
        <f>IFERROR('σ и σw, МПа'!G250*$BF$2,"-")</f>
        <v>363</v>
      </c>
      <c r="U250" s="32">
        <f>IFERROR('σ и σw, МПа'!H250*$BF$2,"-")</f>
        <v>363</v>
      </c>
      <c r="V250" s="32">
        <f>IFERROR('σ и σw, МПа'!I250*$BF$2,"-")</f>
        <v>353</v>
      </c>
      <c r="W250" s="32">
        <f>IFERROR('σ и σw, МПа'!J250*$BF$2,"-")</f>
        <v>343.5</v>
      </c>
      <c r="X250" s="32">
        <f>IFERROR('σ и σw, МПа'!K250*$BF$2,"-")</f>
        <v>333.5</v>
      </c>
      <c r="Y250" s="32" t="str">
        <f>IFERROR('σ и σw, МПа'!L250*$BF$2,"-")</f>
        <v>-</v>
      </c>
      <c r="Z250" s="32" t="str">
        <f>IFERROR('σ и σw, МПа'!M250*$BF$2,"-")</f>
        <v>-</v>
      </c>
      <c r="AA250" s="32" t="str">
        <f>IFERROR('σ и σw, МПа'!N250*$BF$2,"-")</f>
        <v>-</v>
      </c>
      <c r="AB250" s="32" t="str">
        <f>IFERROR('σ и σw, МПа'!O250*$BF$2,"-")</f>
        <v>-</v>
      </c>
      <c r="AC250" s="33" t="str">
        <f>IFERROR('σ и σw, МПа'!P250*$BF$2,"-")</f>
        <v>-</v>
      </c>
      <c r="AD250" s="31">
        <f>IFERROR('σ и σw, МПа'!Q250*$BG$2,"-")</f>
        <v>445.25</v>
      </c>
      <c r="AE250" s="32">
        <f>IFERROR('σ и σw, МПа'!R250*$BG$2,"-")</f>
        <v>445.25</v>
      </c>
      <c r="AF250" s="32">
        <f>IFERROR('σ и σw, МПа'!S250*$BG$2,"-")</f>
        <v>427.05</v>
      </c>
      <c r="AG250" s="32">
        <f>IFERROR('σ и σw, МПа'!T250*$BG$2,"-")</f>
        <v>414.7</v>
      </c>
      <c r="AH250" s="32">
        <f>IFERROR('σ и σw, МПа'!U250*$BG$2,"-")</f>
        <v>408.2</v>
      </c>
      <c r="AI250" s="32">
        <f>IFERROR('σ и σw, МПа'!V250*$BG$2,"-")</f>
        <v>395.2</v>
      </c>
      <c r="AJ250" s="32">
        <f>IFERROR('σ и σw, МПа'!W250*$BG$2,"-")</f>
        <v>382.85</v>
      </c>
      <c r="AK250" s="32">
        <f>IFERROR('σ и σw, МПа'!X250*$BG$2,"-")</f>
        <v>351</v>
      </c>
      <c r="AL250" s="32" t="str">
        <f>IFERROR('σ и σw, МПа'!Y250*$BG$2,"-")</f>
        <v>-</v>
      </c>
      <c r="AM250" s="32" t="str">
        <f>IFERROR('σ и σw, МПа'!Z250*$BG$2,"-")</f>
        <v>-</v>
      </c>
      <c r="AN250" s="32" t="str">
        <f>IFERROR('σ и σw, МПа'!AA250*$BG$2,"-")</f>
        <v>-</v>
      </c>
      <c r="AO250" s="32" t="str">
        <f>IFERROR('σ и σw, МПа'!AB250*$BG$2,"-")</f>
        <v>-</v>
      </c>
      <c r="AP250" s="33" t="str">
        <f>IFERROR('σ и σw, МПа'!AC250*$BG$2,"-")</f>
        <v>-</v>
      </c>
      <c r="AQ250" s="31">
        <f>IFERROR('σ и σw, МПа'!Q250*$BH$2,"-")</f>
        <v>582.25</v>
      </c>
      <c r="AR250" s="32">
        <f>IFERROR('σ и σw, МПа'!R250*$BH$2,"-")</f>
        <v>582.25</v>
      </c>
      <c r="AS250" s="32">
        <f>IFERROR('σ и σw, МПа'!S250*$BH$2,"-")</f>
        <v>558.44999999999993</v>
      </c>
      <c r="AT250" s="32">
        <f>IFERROR('σ и σw, МПа'!T250*$BH$2,"-")</f>
        <v>542.29999999999995</v>
      </c>
      <c r="AU250" s="32">
        <f>IFERROR('σ и σw, МПа'!U250*$BH$2,"-")</f>
        <v>533.79999999999995</v>
      </c>
      <c r="AV250" s="32">
        <f>IFERROR('σ и σw, МПа'!V250*$BH$2,"-")</f>
        <v>516.79999999999995</v>
      </c>
      <c r="AW250" s="32">
        <f>IFERROR('σ и σw, МПа'!W250*$BH$2,"-")</f>
        <v>500.65</v>
      </c>
      <c r="AX250" s="32">
        <f>IFERROR('σ и σw, МПа'!X250*$BH$2,"-")</f>
        <v>459</v>
      </c>
      <c r="AY250" s="32" t="str">
        <f>IFERROR('σ и σw, МПа'!Y250*$BH$2,"-")</f>
        <v>-</v>
      </c>
      <c r="AZ250" s="32" t="str">
        <f>IFERROR('σ и σw, МПа'!Z250*$BH$2,"-")</f>
        <v>-</v>
      </c>
      <c r="BA250" s="32" t="str">
        <f>IFERROR('σ и σw, МПа'!AA250*$BH$2,"-")</f>
        <v>-</v>
      </c>
      <c r="BB250" s="32" t="str">
        <f>IFERROR('σ и σw, МПа'!AB250*$BH$2,"-")</f>
        <v>-</v>
      </c>
      <c r="BC250" s="33" t="str">
        <f>IFERROR('σ и σw, МПа'!AC250*$BH$2,"-")</f>
        <v>-</v>
      </c>
    </row>
    <row r="251" spans="1:55" ht="25.5" x14ac:dyDescent="0.25">
      <c r="A251" s="10" t="str">
        <f>INDEX('Обработка исходного'!B:B,ROW($B$3)+4*(ROW($B251)-ROW($B$3)))</f>
        <v>Сталь легированная хромомолибденованадиевая</v>
      </c>
      <c r="B251" s="47" t="str">
        <f>INDEX('Обработка исходного'!D:D,ROW($B$3)+4*(ROW($B251)-ROW($B$3)))</f>
        <v>38ХН3МФА</v>
      </c>
      <c r="C251" s="27" t="str">
        <f>'Rp0,2, МПа'!C251</f>
        <v>Заготовки крепежных деталей толщиной до 200 мм, КП785*</v>
      </c>
      <c r="D251" s="31">
        <f>IFERROR('σ и σw, МПа'!D251*$BE$2,"-")</f>
        <v>339.61538461538458</v>
      </c>
      <c r="E251" s="32">
        <f>IFERROR('σ и σw, МПа'!E251*$BE$2,"-")</f>
        <v>339.61538461538458</v>
      </c>
      <c r="F251" s="32">
        <f>IFERROR('σ и σw, МПа'!F251*$BE$2,"-")</f>
        <v>324.61538461538458</v>
      </c>
      <c r="G251" s="32">
        <f>IFERROR('σ и σw, МПа'!G251*$BE$2,"-")</f>
        <v>316.92307692307691</v>
      </c>
      <c r="H251" s="32">
        <f>IFERROR('σ и σw, МПа'!H251*$BE$2,"-")</f>
        <v>313.07692307692309</v>
      </c>
      <c r="I251" s="32">
        <f>IFERROR('σ и σw, МПа'!I251*$BE$2,"-")</f>
        <v>301.92307692307691</v>
      </c>
      <c r="J251" s="32">
        <f>IFERROR('σ и σw, МПа'!J251*$BE$2,"-")</f>
        <v>301.92307692307691</v>
      </c>
      <c r="K251" s="32">
        <f>IFERROR('σ и σw, МПа'!K251*$BE$2,"-")</f>
        <v>286.92307692307691</v>
      </c>
      <c r="L251" s="32" t="str">
        <f>IFERROR('σ и σw, МПа'!L251*$BE$2,"-")</f>
        <v>-</v>
      </c>
      <c r="M251" s="32" t="str">
        <f>IFERROR('σ и σw, МПа'!M251*$BE$2,"-")</f>
        <v>-</v>
      </c>
      <c r="N251" s="32" t="str">
        <f>IFERROR('σ и σw, МПа'!N251*$BE$2,"-")</f>
        <v>-</v>
      </c>
      <c r="O251" s="32" t="str">
        <f>IFERROR('σ и σw, МПа'!O251*$BE$2,"-")</f>
        <v>-</v>
      </c>
      <c r="P251" s="33" t="str">
        <f>IFERROR('σ и σw, МПа'!P251*$BE$2,"-")</f>
        <v>-</v>
      </c>
      <c r="Q251" s="31">
        <f>IFERROR('σ и σw, МПа'!D251*$BF$2,"-")</f>
        <v>441.5</v>
      </c>
      <c r="R251" s="32">
        <f>IFERROR('σ и σw, МПа'!E251*$BF$2,"-")</f>
        <v>441.5</v>
      </c>
      <c r="S251" s="32">
        <f>IFERROR('σ и σw, МПа'!F251*$BF$2,"-")</f>
        <v>422</v>
      </c>
      <c r="T251" s="32">
        <f>IFERROR('σ и σw, МПа'!G251*$BF$2,"-")</f>
        <v>412</v>
      </c>
      <c r="U251" s="32">
        <f>IFERROR('σ и σw, МПа'!H251*$BF$2,"-")</f>
        <v>407.00000000000006</v>
      </c>
      <c r="V251" s="32">
        <f>IFERROR('σ и σw, МПа'!I251*$BF$2,"-")</f>
        <v>392.5</v>
      </c>
      <c r="W251" s="32">
        <f>IFERROR('σ и σw, МПа'!J251*$BF$2,"-")</f>
        <v>392.5</v>
      </c>
      <c r="X251" s="32">
        <f>IFERROR('σ и σw, МПа'!K251*$BF$2,"-")</f>
        <v>373</v>
      </c>
      <c r="Y251" s="32" t="str">
        <f>IFERROR('σ и σw, МПа'!L251*$BF$2,"-")</f>
        <v>-</v>
      </c>
      <c r="Z251" s="32" t="str">
        <f>IFERROR('σ и σw, МПа'!M251*$BF$2,"-")</f>
        <v>-</v>
      </c>
      <c r="AA251" s="32" t="str">
        <f>IFERROR('σ и σw, МПа'!N251*$BF$2,"-")</f>
        <v>-</v>
      </c>
      <c r="AB251" s="32" t="str">
        <f>IFERROR('σ и σw, МПа'!O251*$BF$2,"-")</f>
        <v>-</v>
      </c>
      <c r="AC251" s="33" t="str">
        <f>IFERROR('σ и σw, МПа'!P251*$BF$2,"-")</f>
        <v>-</v>
      </c>
      <c r="AD251" s="31">
        <f>IFERROR('σ и σw, МПа'!Q251*$BG$2,"-")</f>
        <v>510.25</v>
      </c>
      <c r="AE251" s="32">
        <f>IFERROR('σ и σw, МПа'!R251*$BG$2,"-")</f>
        <v>510.25</v>
      </c>
      <c r="AF251" s="32">
        <f>IFERROR('σ и σw, МПа'!S251*$BG$2,"-")</f>
        <v>484.90000000000003</v>
      </c>
      <c r="AG251" s="32">
        <f>IFERROR('σ и σw, МПа'!T251*$BG$2,"-")</f>
        <v>471.90000000000003</v>
      </c>
      <c r="AH251" s="32">
        <f>IFERROR('σ и σw, МПа'!U251*$BG$2,"-")</f>
        <v>465.40000000000003</v>
      </c>
      <c r="AI251" s="32">
        <f>IFERROR('σ и σw, МПа'!V251*$BG$2,"-")</f>
        <v>453.05</v>
      </c>
      <c r="AJ251" s="32">
        <f>IFERROR('σ и σw, МПа'!W251*$BG$2,"-")</f>
        <v>440.05</v>
      </c>
      <c r="AK251" s="32">
        <f>IFERROR('σ и σw, МПа'!X251*$BG$2,"-")</f>
        <v>414.7</v>
      </c>
      <c r="AL251" s="32" t="str">
        <f>IFERROR('σ и σw, МПа'!Y251*$BG$2,"-")</f>
        <v>-</v>
      </c>
      <c r="AM251" s="32" t="str">
        <f>IFERROR('σ и σw, МПа'!Z251*$BG$2,"-")</f>
        <v>-</v>
      </c>
      <c r="AN251" s="32" t="str">
        <f>IFERROR('σ и σw, МПа'!AA251*$BG$2,"-")</f>
        <v>-</v>
      </c>
      <c r="AO251" s="32" t="str">
        <f>IFERROR('σ и σw, МПа'!AB251*$BG$2,"-")</f>
        <v>-</v>
      </c>
      <c r="AP251" s="33" t="str">
        <f>IFERROR('σ и σw, МПа'!AC251*$BG$2,"-")</f>
        <v>-</v>
      </c>
      <c r="AQ251" s="31">
        <f>IFERROR('σ и σw, МПа'!Q251*$BH$2,"-")</f>
        <v>667.25</v>
      </c>
      <c r="AR251" s="32">
        <f>IFERROR('σ и σw, МПа'!R251*$BH$2,"-")</f>
        <v>667.25</v>
      </c>
      <c r="AS251" s="32">
        <f>IFERROR('σ и σw, МПа'!S251*$BH$2,"-")</f>
        <v>634.1</v>
      </c>
      <c r="AT251" s="32">
        <f>IFERROR('σ и σw, МПа'!T251*$BH$2,"-")</f>
        <v>617.1</v>
      </c>
      <c r="AU251" s="32">
        <f>IFERROR('σ и σw, МПа'!U251*$BH$2,"-")</f>
        <v>608.6</v>
      </c>
      <c r="AV251" s="32">
        <f>IFERROR('σ и σw, МПа'!V251*$BH$2,"-")</f>
        <v>592.44999999999993</v>
      </c>
      <c r="AW251" s="32">
        <f>IFERROR('σ и σw, МПа'!W251*$BH$2,"-")</f>
        <v>575.44999999999993</v>
      </c>
      <c r="AX251" s="32">
        <f>IFERROR('σ и σw, МПа'!X251*$BH$2,"-")</f>
        <v>542.29999999999995</v>
      </c>
      <c r="AY251" s="32" t="str">
        <f>IFERROR('σ и σw, МПа'!Y251*$BH$2,"-")</f>
        <v>-</v>
      </c>
      <c r="AZ251" s="32" t="str">
        <f>IFERROR('σ и σw, МПа'!Z251*$BH$2,"-")</f>
        <v>-</v>
      </c>
      <c r="BA251" s="32" t="str">
        <f>IFERROR('σ и σw, МПа'!AA251*$BH$2,"-")</f>
        <v>-</v>
      </c>
      <c r="BB251" s="32" t="str">
        <f>IFERROR('σ и σw, МПа'!AB251*$BH$2,"-")</f>
        <v>-</v>
      </c>
      <c r="BC251" s="33" t="str">
        <f>IFERROR('σ и σw, МПа'!AC251*$BH$2,"-")</f>
        <v>-</v>
      </c>
    </row>
    <row r="252" spans="1:55" ht="25.5" x14ac:dyDescent="0.25">
      <c r="A252" s="10" t="str">
        <f>INDEX('Обработка исходного'!B:B,ROW($B$3)+4*(ROW($B252)-ROW($B$3)))</f>
        <v>Сталь легированная хромомолибденованадиевая</v>
      </c>
      <c r="B252" s="47" t="str">
        <f>INDEX('Обработка исходного'!D:D,ROW($B$3)+4*(ROW($B252)-ROW($B$3)))</f>
        <v>38ХН3МФА</v>
      </c>
      <c r="C252" s="27" t="str">
        <f>'Rp0,2, МПа'!C252</f>
        <v>Заготовки крепежных деталей толщиной до 200 мм, КП880*</v>
      </c>
      <c r="D252" s="31">
        <f>IFERROR('σ и σw, МПа'!D252*$BE$2,"-")</f>
        <v>377.30769230769232</v>
      </c>
      <c r="E252" s="32">
        <f>IFERROR('σ и σw, МПа'!E252*$BE$2,"-")</f>
        <v>377.30769230769232</v>
      </c>
      <c r="F252" s="32">
        <f>IFERROR('σ и σw, МПа'!F252*$BE$2,"-")</f>
        <v>362.30769230769232</v>
      </c>
      <c r="G252" s="32">
        <f>IFERROR('σ и σw, МПа'!G252*$BE$2,"-")</f>
        <v>350.76923076923077</v>
      </c>
      <c r="H252" s="32">
        <f>IFERROR('σ и σw, МПа'!H252*$BE$2,"-")</f>
        <v>347.30769230769232</v>
      </c>
      <c r="I252" s="32">
        <f>IFERROR('σ и σw, МПа'!I252*$BE$2,"-")</f>
        <v>339.61538461538458</v>
      </c>
      <c r="J252" s="32">
        <f>IFERROR('σ и σw, МПа'!J252*$BE$2,"-")</f>
        <v>331.92307692307691</v>
      </c>
      <c r="K252" s="32">
        <f>IFERROR('σ и σw, МПа'!K252*$BE$2,"-")</f>
        <v>320.76923076923077</v>
      </c>
      <c r="L252" s="32" t="str">
        <f>IFERROR('σ и σw, МПа'!L252*$BE$2,"-")</f>
        <v>-</v>
      </c>
      <c r="M252" s="32" t="str">
        <f>IFERROR('σ и σw, МПа'!M252*$BE$2,"-")</f>
        <v>-</v>
      </c>
      <c r="N252" s="32" t="str">
        <f>IFERROR('σ и σw, МПа'!N252*$BE$2,"-")</f>
        <v>-</v>
      </c>
      <c r="O252" s="32" t="str">
        <f>IFERROR('σ и σw, МПа'!O252*$BE$2,"-")</f>
        <v>-</v>
      </c>
      <c r="P252" s="33" t="str">
        <f>IFERROR('σ и σw, МПа'!P252*$BE$2,"-")</f>
        <v>-</v>
      </c>
      <c r="Q252" s="31">
        <f>IFERROR('σ и σw, МПа'!D252*$BF$2,"-")</f>
        <v>490.50000000000006</v>
      </c>
      <c r="R252" s="32">
        <f>IFERROR('σ и σw, МПа'!E252*$BF$2,"-")</f>
        <v>490.50000000000006</v>
      </c>
      <c r="S252" s="32">
        <f>IFERROR('σ и σw, МПа'!F252*$BF$2,"-")</f>
        <v>471.00000000000006</v>
      </c>
      <c r="T252" s="32">
        <f>IFERROR('σ и σw, МПа'!G252*$BF$2,"-")</f>
        <v>456</v>
      </c>
      <c r="U252" s="32">
        <f>IFERROR('σ и σw, МПа'!H252*$BF$2,"-")</f>
        <v>451.50000000000006</v>
      </c>
      <c r="V252" s="32">
        <f>IFERROR('σ и σw, МПа'!I252*$BF$2,"-")</f>
        <v>441.5</v>
      </c>
      <c r="W252" s="32">
        <f>IFERROR('σ и σw, МПа'!J252*$BF$2,"-")</f>
        <v>431.5</v>
      </c>
      <c r="X252" s="32">
        <f>IFERROR('σ и σw, МПа'!K252*$BF$2,"-")</f>
        <v>417</v>
      </c>
      <c r="Y252" s="32" t="str">
        <f>IFERROR('σ и σw, МПа'!L252*$BF$2,"-")</f>
        <v>-</v>
      </c>
      <c r="Z252" s="32" t="str">
        <f>IFERROR('σ и σw, МПа'!M252*$BF$2,"-")</f>
        <v>-</v>
      </c>
      <c r="AA252" s="32" t="str">
        <f>IFERROR('σ и σw, МПа'!N252*$BF$2,"-")</f>
        <v>-</v>
      </c>
      <c r="AB252" s="32" t="str">
        <f>IFERROR('σ и σw, МПа'!O252*$BF$2,"-")</f>
        <v>-</v>
      </c>
      <c r="AC252" s="33" t="str">
        <f>IFERROR('σ и σw, МПа'!P252*$BF$2,"-")</f>
        <v>-</v>
      </c>
      <c r="AD252" s="31">
        <f>IFERROR('σ и σw, МПа'!Q252*$BG$2,"-")</f>
        <v>572</v>
      </c>
      <c r="AE252" s="32">
        <f>IFERROR('σ и σw, МПа'!R252*$BG$2,"-")</f>
        <v>572</v>
      </c>
      <c r="AF252" s="32">
        <f>IFERROR('σ и σw, МПа'!S252*$BG$2,"-")</f>
        <v>548.6</v>
      </c>
      <c r="AG252" s="32">
        <f>IFERROR('σ и σw, МПа'!T252*$BG$2,"-")</f>
        <v>529.1</v>
      </c>
      <c r="AH252" s="32">
        <f>IFERROR('σ и σw, МПа'!U252*$BG$2,"-")</f>
        <v>522.6</v>
      </c>
      <c r="AI252" s="32">
        <f>IFERROR('σ и σw, МПа'!V252*$BG$2,"-")</f>
        <v>510.25</v>
      </c>
      <c r="AJ252" s="32">
        <f>IFERROR('σ и σw, МПа'!W252*$BG$2,"-")</f>
        <v>497.25</v>
      </c>
      <c r="AK252" s="32">
        <f>IFERROR('σ и σw, МПа'!X252*$BG$2,"-")</f>
        <v>484.90000000000003</v>
      </c>
      <c r="AL252" s="32" t="str">
        <f>IFERROR('σ и σw, МПа'!Y252*$BG$2,"-")</f>
        <v>-</v>
      </c>
      <c r="AM252" s="32" t="str">
        <f>IFERROR('σ и σw, МПа'!Z252*$BG$2,"-")</f>
        <v>-</v>
      </c>
      <c r="AN252" s="32" t="str">
        <f>IFERROR('σ и σw, МПа'!AA252*$BG$2,"-")</f>
        <v>-</v>
      </c>
      <c r="AO252" s="32" t="str">
        <f>IFERROR('σ и σw, МПа'!AB252*$BG$2,"-")</f>
        <v>-</v>
      </c>
      <c r="AP252" s="33" t="str">
        <f>IFERROR('σ и σw, МПа'!AC252*$BG$2,"-")</f>
        <v>-</v>
      </c>
      <c r="AQ252" s="31">
        <f>IFERROR('σ и σw, МПа'!Q252*$BH$2,"-")</f>
        <v>748</v>
      </c>
      <c r="AR252" s="32">
        <f>IFERROR('σ и σw, МПа'!R252*$BH$2,"-")</f>
        <v>748</v>
      </c>
      <c r="AS252" s="32">
        <f>IFERROR('σ и σw, МПа'!S252*$BH$2,"-")</f>
        <v>717.4</v>
      </c>
      <c r="AT252" s="32">
        <f>IFERROR('σ и σw, МПа'!T252*$BH$2,"-")</f>
        <v>691.9</v>
      </c>
      <c r="AU252" s="32">
        <f>IFERROR('σ и σw, МПа'!U252*$BH$2,"-")</f>
        <v>683.4</v>
      </c>
      <c r="AV252" s="32">
        <f>IFERROR('σ и σw, МПа'!V252*$BH$2,"-")</f>
        <v>667.25</v>
      </c>
      <c r="AW252" s="32">
        <f>IFERROR('σ и σw, МПа'!W252*$BH$2,"-")</f>
        <v>650.25</v>
      </c>
      <c r="AX252" s="32">
        <f>IFERROR('σ и σw, МПа'!X252*$BH$2,"-")</f>
        <v>634.1</v>
      </c>
      <c r="AY252" s="32" t="str">
        <f>IFERROR('σ и σw, МПа'!Y252*$BH$2,"-")</f>
        <v>-</v>
      </c>
      <c r="AZ252" s="32" t="str">
        <f>IFERROR('σ и σw, МПа'!Z252*$BH$2,"-")</f>
        <v>-</v>
      </c>
      <c r="BA252" s="32" t="str">
        <f>IFERROR('σ и σw, МПа'!AA252*$BH$2,"-")</f>
        <v>-</v>
      </c>
      <c r="BB252" s="32" t="str">
        <f>IFERROR('σ и σw, МПа'!AB252*$BH$2,"-")</f>
        <v>-</v>
      </c>
      <c r="BC252" s="33" t="str">
        <f>IFERROR('σ и σw, МПа'!AC252*$BH$2,"-")</f>
        <v>-</v>
      </c>
    </row>
    <row r="253" spans="1:55" ht="25.5" x14ac:dyDescent="0.25">
      <c r="A253" s="10" t="str">
        <f>INDEX('Обработка исходного'!B:B,ROW($B$3)+4*(ROW($B253)-ROW($B$3)))</f>
        <v>Сталь легированная хромомолибденованадиевая</v>
      </c>
      <c r="B253" s="47" t="str">
        <f>INDEX('Обработка исходного'!D:D,ROW($B$3)+4*(ROW($B253)-ROW($B$3)))</f>
        <v>20Х1М1Ф1БР</v>
      </c>
      <c r="C253" s="27" t="str">
        <f>'Rp0,2, МПа'!C253</f>
        <v>Заготовки крепежных деталей толщиной до 200 мм, КП670*</v>
      </c>
      <c r="D253" s="31">
        <f>IFERROR('σ и σw, МПа'!D253*$BE$2,"-")</f>
        <v>301.92307692307691</v>
      </c>
      <c r="E253" s="32">
        <f>IFERROR('σ и σw, МПа'!E253*$BE$2,"-")</f>
        <v>298.07692307692309</v>
      </c>
      <c r="F253" s="32">
        <f>IFERROR('σ и σw, МПа'!F253*$BE$2,"-")</f>
        <v>294.23076923076923</v>
      </c>
      <c r="G253" s="32">
        <f>IFERROR('σ и σw, МПа'!G253*$BE$2,"-")</f>
        <v>290.38461538461536</v>
      </c>
      <c r="H253" s="32">
        <f>IFERROR('σ и σw, МПа'!H253*$BE$2,"-")</f>
        <v>286.92307692307691</v>
      </c>
      <c r="I253" s="32">
        <f>IFERROR('σ и σw, МПа'!I253*$BE$2,"-")</f>
        <v>283.07692307692309</v>
      </c>
      <c r="J253" s="32">
        <f>IFERROR('σ и σw, МПа'!J253*$BE$2,"-")</f>
        <v>279.23076923076923</v>
      </c>
      <c r="K253" s="32">
        <f>IFERROR('σ и σw, МПа'!K253*$BE$2,"-")</f>
        <v>275.38461538461536</v>
      </c>
      <c r="L253" s="32">
        <f>IFERROR('σ и σw, МПа'!L253*$BE$2,"-")</f>
        <v>268.07692307692309</v>
      </c>
      <c r="M253" s="32">
        <f>IFERROR('σ и σw, МПа'!M253*$BE$2,"-")</f>
        <v>248.84615384615384</v>
      </c>
      <c r="N253" s="32">
        <f>IFERROR('σ и σw, МПа'!N253*$BE$2,"-")</f>
        <v>230</v>
      </c>
      <c r="O253" s="32" t="str">
        <f>IFERROR('σ и σw, МПа'!O253*$BE$2,"-")</f>
        <v>-</v>
      </c>
      <c r="P253" s="33" t="str">
        <f>IFERROR('σ и σw, МПа'!P253*$BE$2,"-")</f>
        <v>-</v>
      </c>
      <c r="Q253" s="31">
        <f>IFERROR('σ и σw, МПа'!D253*$BF$2,"-")</f>
        <v>392.5</v>
      </c>
      <c r="R253" s="32">
        <f>IFERROR('σ и σw, МПа'!E253*$BF$2,"-")</f>
        <v>387.50000000000006</v>
      </c>
      <c r="S253" s="32">
        <f>IFERROR('σ и σw, МПа'!F253*$BF$2,"-")</f>
        <v>382.5</v>
      </c>
      <c r="T253" s="32">
        <f>IFERROR('σ и σw, МПа'!G253*$BF$2,"-")</f>
        <v>377.5</v>
      </c>
      <c r="U253" s="32">
        <f>IFERROR('σ и σw, МПа'!H253*$BF$2,"-")</f>
        <v>373</v>
      </c>
      <c r="V253" s="32">
        <f>IFERROR('σ и σw, МПа'!I253*$BF$2,"-")</f>
        <v>368.00000000000006</v>
      </c>
      <c r="W253" s="32">
        <f>IFERROR('σ и σw, МПа'!J253*$BF$2,"-")</f>
        <v>363</v>
      </c>
      <c r="X253" s="32">
        <f>IFERROR('σ и σw, МПа'!K253*$BF$2,"-")</f>
        <v>358</v>
      </c>
      <c r="Y253" s="32">
        <f>IFERROR('σ и σw, МПа'!L253*$BF$2,"-")</f>
        <v>348.50000000000006</v>
      </c>
      <c r="Z253" s="32">
        <f>IFERROR('σ и σw, МПа'!M253*$BF$2,"-")</f>
        <v>323.5</v>
      </c>
      <c r="AA253" s="32">
        <f>IFERROR('σ и σw, МПа'!N253*$BF$2,"-")</f>
        <v>299</v>
      </c>
      <c r="AB253" s="32" t="str">
        <f>IFERROR('σ и σw, МПа'!O253*$BF$2,"-")</f>
        <v>-</v>
      </c>
      <c r="AC253" s="33" t="str">
        <f>IFERROR('σ и σw, МПа'!P253*$BF$2,"-")</f>
        <v>-</v>
      </c>
      <c r="AD253" s="31">
        <f>IFERROR('σ и σw, МПа'!Q253*$BG$2,"-")</f>
        <v>435.5</v>
      </c>
      <c r="AE253" s="32">
        <f>IFERROR('σ и σw, МПа'!R253*$BG$2,"-")</f>
        <v>435.5</v>
      </c>
      <c r="AF253" s="32">
        <f>IFERROR('σ и σw, МПа'!S253*$BG$2,"-")</f>
        <v>427.05</v>
      </c>
      <c r="AG253" s="32">
        <f>IFERROR('σ и σw, МПа'!T253*$BG$2,"-")</f>
        <v>420.55</v>
      </c>
      <c r="AH253" s="32">
        <f>IFERROR('σ и σw, МПа'!U253*$BG$2,"-")</f>
        <v>407.55</v>
      </c>
      <c r="AI253" s="32">
        <f>IFERROR('σ и σw, МПа'!V253*$BG$2,"-")</f>
        <v>388.7</v>
      </c>
      <c r="AJ253" s="32">
        <f>IFERROR('σ и σw, МПа'!W253*$BG$2,"-")</f>
        <v>369.2</v>
      </c>
      <c r="AK253" s="32">
        <f>IFERROR('σ и σw, МПа'!X253*$BG$2,"-")</f>
        <v>337.35</v>
      </c>
      <c r="AL253" s="32">
        <f>IFERROR('σ и σw, МПа'!Y253*$BG$2,"-")</f>
        <v>331.5</v>
      </c>
      <c r="AM253" s="32">
        <f>IFERROR('σ и σw, МПа'!Z253*$BG$2,"-")</f>
        <v>318.5</v>
      </c>
      <c r="AN253" s="32">
        <f>IFERROR('σ и σw, МПа'!AA253*$BG$2,"-")</f>
        <v>305.5</v>
      </c>
      <c r="AO253" s="32" t="str">
        <f>IFERROR('σ и σw, МПа'!AB253*$BG$2,"-")</f>
        <v>-</v>
      </c>
      <c r="AP253" s="33" t="str">
        <f>IFERROR('σ и σw, МПа'!AC253*$BG$2,"-")</f>
        <v>-</v>
      </c>
      <c r="AQ253" s="31">
        <f>IFERROR('σ и σw, МПа'!Q253*$BH$2,"-")</f>
        <v>569.5</v>
      </c>
      <c r="AR253" s="32">
        <f>IFERROR('σ и σw, МПа'!R253*$BH$2,"-")</f>
        <v>569.5</v>
      </c>
      <c r="AS253" s="32">
        <f>IFERROR('σ и σw, МПа'!S253*$BH$2,"-")</f>
        <v>558.44999999999993</v>
      </c>
      <c r="AT253" s="32">
        <f>IFERROR('σ и σw, МПа'!T253*$BH$2,"-")</f>
        <v>549.94999999999993</v>
      </c>
      <c r="AU253" s="32">
        <f>IFERROR('σ и σw, МПа'!U253*$BH$2,"-")</f>
        <v>532.94999999999993</v>
      </c>
      <c r="AV253" s="32">
        <f>IFERROR('σ и σw, МПа'!V253*$BH$2,"-")</f>
        <v>508.3</v>
      </c>
      <c r="AW253" s="32">
        <f>IFERROR('σ и σw, МПа'!W253*$BH$2,"-")</f>
        <v>482.8</v>
      </c>
      <c r="AX253" s="32">
        <f>IFERROR('σ и σw, МПа'!X253*$BH$2,"-")</f>
        <v>441.15</v>
      </c>
      <c r="AY253" s="32">
        <f>IFERROR('σ и σw, МПа'!Y253*$BH$2,"-")</f>
        <v>433.5</v>
      </c>
      <c r="AZ253" s="32">
        <f>IFERROR('σ и σw, МПа'!Z253*$BH$2,"-")</f>
        <v>416.5</v>
      </c>
      <c r="BA253" s="32">
        <f>IFERROR('σ и σw, МПа'!AA253*$BH$2,"-")</f>
        <v>399.5</v>
      </c>
      <c r="BB253" s="32" t="str">
        <f>IFERROR('σ и σw, МПа'!AB253*$BH$2,"-")</f>
        <v>-</v>
      </c>
      <c r="BC253" s="33" t="str">
        <f>IFERROR('σ и σw, МПа'!AC253*$BH$2,"-")</f>
        <v>-</v>
      </c>
    </row>
    <row r="254" spans="1:55" ht="38.25" x14ac:dyDescent="0.25">
      <c r="A254" s="10" t="str">
        <f>INDEX('Обработка исходного'!B:B,ROW($B$3)+4*(ROW($B254)-ROW($B$3)))</f>
        <v>Сталь легированная кремнемарганцовистая</v>
      </c>
      <c r="B254" s="47" t="str">
        <f>INDEX('Обработка исходного'!D:D,ROW($B$3)+4*(ROW($B254)-ROW($B$3)))</f>
        <v>15ГС</v>
      </c>
      <c r="C254" s="27" t="str">
        <f>'Rp0,2, МПа'!C254</f>
        <v>Трубы бесшовные горячекатаные наружным диаметром от 10 до 465 мм с толщиной стенки от 2 до 60 мм</v>
      </c>
      <c r="D254" s="31">
        <f>IFERROR('σ и σw, МПа'!D254*$BE$2,"-")</f>
        <v>183.33333333333334</v>
      </c>
      <c r="E254" s="32">
        <f>IFERROR('σ и σw, МПа'!E254*$BE$2,"-")</f>
        <v>176.66666666666666</v>
      </c>
      <c r="F254" s="32">
        <f>IFERROR('σ и σw, МПа'!F254*$BE$2,"-")</f>
        <v>176.66666666666666</v>
      </c>
      <c r="G254" s="32">
        <f>IFERROR('σ и σw, МПа'!G254*$BE$2,"-")</f>
        <v>170</v>
      </c>
      <c r="H254" s="32">
        <f>IFERROR('σ и σw, МПа'!H254*$BE$2,"-")</f>
        <v>169.61538461538461</v>
      </c>
      <c r="I254" s="32">
        <f>IFERROR('σ и σw, МПа'!I254*$BE$2,"-")</f>
        <v>162.30769230769229</v>
      </c>
      <c r="J254" s="32">
        <f>IFERROR('σ и σw, МПа'!J254*$BE$2,"-")</f>
        <v>150.66666666666666</v>
      </c>
      <c r="K254" s="32">
        <f>IFERROR('σ и σw, МПа'!K254*$BE$2,"-")</f>
        <v>130.66666666666666</v>
      </c>
      <c r="L254" s="32">
        <f>IFERROR('σ и σw, МПа'!L254*$BE$2,"-")</f>
        <v>111.33333333333333</v>
      </c>
      <c r="M254" s="32" t="str">
        <f>IFERROR('σ и σw, МПа'!M254*$BE$2,"-")</f>
        <v>-</v>
      </c>
      <c r="N254" s="32" t="str">
        <f>IFERROR('σ и σw, МПа'!N254*$BE$2,"-")</f>
        <v>-</v>
      </c>
      <c r="O254" s="32" t="str">
        <f>IFERROR('σ и σw, МПа'!O254*$BE$2,"-")</f>
        <v>-</v>
      </c>
      <c r="P254" s="33" t="str">
        <f>IFERROR('σ и σw, МПа'!P254*$BE$2,"-")</f>
        <v>-</v>
      </c>
      <c r="Q254" s="31">
        <f>IFERROR('σ и σw, МПа'!D254*$BF$2,"-")</f>
        <v>238.33333333333334</v>
      </c>
      <c r="R254" s="32">
        <f>IFERROR('σ и σw, МПа'!E254*$BF$2,"-")</f>
        <v>229.66666666666666</v>
      </c>
      <c r="S254" s="32">
        <f>IFERROR('σ и σw, МПа'!F254*$BF$2,"-")</f>
        <v>229.66666666666666</v>
      </c>
      <c r="T254" s="32">
        <f>IFERROR('σ и σw, МПа'!G254*$BF$2,"-")</f>
        <v>221</v>
      </c>
      <c r="U254" s="32">
        <f>IFERROR('σ и σw, МПа'!H254*$BF$2,"-")</f>
        <v>220.5</v>
      </c>
      <c r="V254" s="32">
        <f>IFERROR('σ и σw, МПа'!I254*$BF$2,"-")</f>
        <v>211</v>
      </c>
      <c r="W254" s="32">
        <f>IFERROR('σ и σw, МПа'!J254*$BF$2,"-")</f>
        <v>195.86666666666667</v>
      </c>
      <c r="X254" s="32">
        <f>IFERROR('σ и σw, МПа'!K254*$BF$2,"-")</f>
        <v>169.86666666666667</v>
      </c>
      <c r="Y254" s="32">
        <f>IFERROR('σ и σw, МПа'!L254*$BF$2,"-")</f>
        <v>144.73333333333332</v>
      </c>
      <c r="Z254" s="32" t="str">
        <f>IFERROR('σ и σw, МПа'!M254*$BF$2,"-")</f>
        <v>-</v>
      </c>
      <c r="AA254" s="32" t="str">
        <f>IFERROR('σ и σw, МПа'!N254*$BF$2,"-")</f>
        <v>-</v>
      </c>
      <c r="AB254" s="32" t="str">
        <f>IFERROR('σ и σw, МПа'!O254*$BF$2,"-")</f>
        <v>-</v>
      </c>
      <c r="AC254" s="33" t="str">
        <f>IFERROR('σ и σw, МПа'!P254*$BF$2,"-")</f>
        <v>-</v>
      </c>
      <c r="AD254" s="31">
        <f>IFERROR('σ и σw, МПа'!Q254*$BG$2,"-")</f>
        <v>178.75</v>
      </c>
      <c r="AE254" s="32">
        <f>IFERROR('σ и σw, МПа'!R254*$BG$2,"-")</f>
        <v>172.25</v>
      </c>
      <c r="AF254" s="32">
        <f>IFERROR('σ и σw, МПа'!S254*$BG$2,"-")</f>
        <v>172.25</v>
      </c>
      <c r="AG254" s="32">
        <f>IFERROR('σ и σw, МПа'!T254*$BG$2,"-")</f>
        <v>165.75</v>
      </c>
      <c r="AH254" s="32">
        <f>IFERROR('σ и σw, МПа'!U254*$BG$2,"-")</f>
        <v>165.75</v>
      </c>
      <c r="AI254" s="32">
        <f>IFERROR('σ и σw, МПа'!V254*$BG$2,"-")</f>
        <v>159.25</v>
      </c>
      <c r="AJ254" s="32">
        <f>IFERROR('σ и σw, МПа'!W254*$BG$2,"-")</f>
        <v>146.9</v>
      </c>
      <c r="AK254" s="32">
        <f>IFERROR('σ и σw, МПа'!X254*$BG$2,"-")</f>
        <v>127.4</v>
      </c>
      <c r="AL254" s="32">
        <f>IFERROR('σ и σw, МПа'!Y254*$BG$2,"-")</f>
        <v>108.55</v>
      </c>
      <c r="AM254" s="32" t="str">
        <f>IFERROR('σ и σw, МПа'!Z254*$BG$2,"-")</f>
        <v>-</v>
      </c>
      <c r="AN254" s="32" t="str">
        <f>IFERROR('σ и σw, МПа'!AA254*$BG$2,"-")</f>
        <v>-</v>
      </c>
      <c r="AO254" s="32" t="str">
        <f>IFERROR('σ и σw, МПа'!AB254*$BG$2,"-")</f>
        <v>-</v>
      </c>
      <c r="AP254" s="33" t="str">
        <f>IFERROR('σ и σw, МПа'!AC254*$BG$2,"-")</f>
        <v>-</v>
      </c>
      <c r="AQ254" s="31">
        <f>IFERROR('σ и σw, МПа'!Q254*$BH$2,"-")</f>
        <v>233.75</v>
      </c>
      <c r="AR254" s="32">
        <f>IFERROR('σ и σw, МПа'!R254*$BH$2,"-")</f>
        <v>225.25</v>
      </c>
      <c r="AS254" s="32">
        <f>IFERROR('σ и σw, МПа'!S254*$BH$2,"-")</f>
        <v>225.25</v>
      </c>
      <c r="AT254" s="32">
        <f>IFERROR('σ и σw, МПа'!T254*$BH$2,"-")</f>
        <v>216.75</v>
      </c>
      <c r="AU254" s="32">
        <f>IFERROR('σ и σw, МПа'!U254*$BH$2,"-")</f>
        <v>216.75</v>
      </c>
      <c r="AV254" s="32">
        <f>IFERROR('σ и σw, МПа'!V254*$BH$2,"-")</f>
        <v>208.25</v>
      </c>
      <c r="AW254" s="32">
        <f>IFERROR('σ и σw, МПа'!W254*$BH$2,"-")</f>
        <v>192.1</v>
      </c>
      <c r="AX254" s="32">
        <f>IFERROR('σ и σw, МПа'!X254*$BH$2,"-")</f>
        <v>166.6</v>
      </c>
      <c r="AY254" s="32">
        <f>IFERROR('σ и σw, МПа'!Y254*$BH$2,"-")</f>
        <v>141.94999999999999</v>
      </c>
      <c r="AZ254" s="32" t="str">
        <f>IFERROR('σ и σw, МПа'!Z254*$BH$2,"-")</f>
        <v>-</v>
      </c>
      <c r="BA254" s="32" t="str">
        <f>IFERROR('σ и σw, МПа'!AA254*$BH$2,"-")</f>
        <v>-</v>
      </c>
      <c r="BB254" s="32" t="str">
        <f>IFERROR('σ и σw, МПа'!AB254*$BH$2,"-")</f>
        <v>-</v>
      </c>
      <c r="BC254" s="33" t="str">
        <f>IFERROR('σ и σw, МПа'!AC254*$BH$2,"-")</f>
        <v>-</v>
      </c>
    </row>
    <row r="255" spans="1:55" ht="25.5" x14ac:dyDescent="0.25">
      <c r="A255" s="10" t="str">
        <f>INDEX('Обработка исходного'!B:B,ROW($B$3)+4*(ROW($B255)-ROW($B$3)))</f>
        <v>Сталь легированная кремнемарганцовистая</v>
      </c>
      <c r="B255" s="47" t="str">
        <f>INDEX('Обработка исходного'!D:D,ROW($B$3)+4*(ROW($B255)-ROW($B$3)))</f>
        <v>16ГС</v>
      </c>
      <c r="C255" s="27" t="str">
        <f>'Rp0,2, МПа'!C255</f>
        <v>Листы горячекатаные толщиной от 2 до 160 мм</v>
      </c>
      <c r="D255" s="31">
        <f>IFERROR('σ и σw, МПа'!D255*$BE$2,"-")</f>
        <v>163.33333333333334</v>
      </c>
      <c r="E255" s="32">
        <f>IFERROR('σ и σw, МПа'!E255*$BE$2,"-")</f>
        <v>156.66666666666666</v>
      </c>
      <c r="F255" s="32">
        <f>IFERROR('σ и σw, МПа'!F255*$BE$2,"-")</f>
        <v>150.76923076923077</v>
      </c>
      <c r="G255" s="32">
        <f>IFERROR('σ и σw, МПа'!G255*$BE$2,"-")</f>
        <v>150.66666666666666</v>
      </c>
      <c r="H255" s="32">
        <f>IFERROR('σ и σw, МПа'!H255*$BE$2,"-")</f>
        <v>144</v>
      </c>
      <c r="I255" s="32">
        <f>IFERROR('σ и σw, МПа'!I255*$BE$2,"-")</f>
        <v>144</v>
      </c>
      <c r="J255" s="32">
        <f>IFERROR('σ и σw, МПа'!J255*$BE$2,"-")</f>
        <v>130.66666666666666</v>
      </c>
      <c r="K255" s="32">
        <f>IFERROR('σ и σw, МПа'!K255*$BE$2,"-")</f>
        <v>118</v>
      </c>
      <c r="L255" s="32" t="str">
        <f>IFERROR('σ и σw, МПа'!L255*$BE$2,"-")</f>
        <v>-</v>
      </c>
      <c r="M255" s="32" t="str">
        <f>IFERROR('σ и σw, МПа'!M255*$BE$2,"-")</f>
        <v>-</v>
      </c>
      <c r="N255" s="32" t="str">
        <f>IFERROR('σ и σw, МПа'!N255*$BE$2,"-")</f>
        <v>-</v>
      </c>
      <c r="O255" s="32" t="str">
        <f>IFERROR('σ и σw, МПа'!O255*$BE$2,"-")</f>
        <v>-</v>
      </c>
      <c r="P255" s="33" t="str">
        <f>IFERROR('σ и σw, МПа'!P255*$BE$2,"-")</f>
        <v>-</v>
      </c>
      <c r="Q255" s="31">
        <f>IFERROR('σ и σw, МПа'!D255*$BF$2,"-")</f>
        <v>212.33333333333334</v>
      </c>
      <c r="R255" s="32">
        <f>IFERROR('σ и σw, МПа'!E255*$BF$2,"-")</f>
        <v>203.66666666666666</v>
      </c>
      <c r="S255" s="32">
        <f>IFERROR('σ и σw, МПа'!F255*$BF$2,"-")</f>
        <v>196</v>
      </c>
      <c r="T255" s="32">
        <f>IFERROR('σ и σw, МПа'!G255*$BF$2,"-")</f>
        <v>195.86666666666667</v>
      </c>
      <c r="U255" s="32">
        <f>IFERROR('σ и σw, МПа'!H255*$BF$2,"-")</f>
        <v>187.20000000000002</v>
      </c>
      <c r="V255" s="32">
        <f>IFERROR('σ и σw, МПа'!I255*$BF$2,"-")</f>
        <v>187.20000000000002</v>
      </c>
      <c r="W255" s="32">
        <f>IFERROR('σ и σw, МПа'!J255*$BF$2,"-")</f>
        <v>169.86666666666667</v>
      </c>
      <c r="X255" s="32">
        <f>IFERROR('σ и σw, МПа'!K255*$BF$2,"-")</f>
        <v>153.4</v>
      </c>
      <c r="Y255" s="32" t="str">
        <f>IFERROR('σ и σw, МПа'!L255*$BF$2,"-")</f>
        <v>-</v>
      </c>
      <c r="Z255" s="32" t="str">
        <f>IFERROR('σ и σw, МПа'!M255*$BF$2,"-")</f>
        <v>-</v>
      </c>
      <c r="AA255" s="32" t="str">
        <f>IFERROR('σ и σw, МПа'!N255*$BF$2,"-")</f>
        <v>-</v>
      </c>
      <c r="AB255" s="32" t="str">
        <f>IFERROR('σ и σw, МПа'!O255*$BF$2,"-")</f>
        <v>-</v>
      </c>
      <c r="AC255" s="33" t="str">
        <f>IFERROR('σ и σw, МПа'!P255*$BF$2,"-")</f>
        <v>-</v>
      </c>
      <c r="AD255" s="31">
        <f>IFERROR('σ и σw, МПа'!Q255*$BG$2,"-")</f>
        <v>159.25</v>
      </c>
      <c r="AE255" s="32">
        <f>IFERROR('σ и σw, МПа'!R255*$BG$2,"-")</f>
        <v>152.75</v>
      </c>
      <c r="AF255" s="32">
        <f>IFERROR('σ и σw, МПа'!S255*$BG$2,"-")</f>
        <v>152.75</v>
      </c>
      <c r="AG255" s="32">
        <f>IFERROR('σ и σw, МПа'!T255*$BG$2,"-")</f>
        <v>146.9</v>
      </c>
      <c r="AH255" s="32">
        <f>IFERROR('σ и σw, МПа'!U255*$BG$2,"-")</f>
        <v>140.4</v>
      </c>
      <c r="AI255" s="32">
        <f>IFERROR('σ и σw, МПа'!V255*$BG$2,"-")</f>
        <v>140.4</v>
      </c>
      <c r="AJ255" s="32">
        <f>IFERROR('σ и σw, МПа'!W255*$BG$2,"-")</f>
        <v>127.4</v>
      </c>
      <c r="AK255" s="32">
        <f>IFERROR('σ и σw, МПа'!X255*$BG$2,"-")</f>
        <v>115.05</v>
      </c>
      <c r="AL255" s="32" t="str">
        <f>IFERROR('σ и σw, МПа'!Y255*$BG$2,"-")</f>
        <v>-</v>
      </c>
      <c r="AM255" s="32" t="str">
        <f>IFERROR('σ и σw, МПа'!Z255*$BG$2,"-")</f>
        <v>-</v>
      </c>
      <c r="AN255" s="32" t="str">
        <f>IFERROR('σ и σw, МПа'!AA255*$BG$2,"-")</f>
        <v>-</v>
      </c>
      <c r="AO255" s="32" t="str">
        <f>IFERROR('σ и σw, МПа'!AB255*$BG$2,"-")</f>
        <v>-</v>
      </c>
      <c r="AP255" s="33" t="str">
        <f>IFERROR('σ и σw, МПа'!AC255*$BG$2,"-")</f>
        <v>-</v>
      </c>
      <c r="AQ255" s="31">
        <f>IFERROR('σ и σw, МПа'!Q255*$BH$2,"-")</f>
        <v>208.25</v>
      </c>
      <c r="AR255" s="32">
        <f>IFERROR('σ и σw, МПа'!R255*$BH$2,"-")</f>
        <v>199.75</v>
      </c>
      <c r="AS255" s="32">
        <f>IFERROR('σ и σw, МПа'!S255*$BH$2,"-")</f>
        <v>199.75</v>
      </c>
      <c r="AT255" s="32">
        <f>IFERROR('σ и σw, МПа'!T255*$BH$2,"-")</f>
        <v>192.1</v>
      </c>
      <c r="AU255" s="32">
        <f>IFERROR('σ и σw, МПа'!U255*$BH$2,"-")</f>
        <v>183.6</v>
      </c>
      <c r="AV255" s="32">
        <f>IFERROR('σ и σw, МПа'!V255*$BH$2,"-")</f>
        <v>183.6</v>
      </c>
      <c r="AW255" s="32">
        <f>IFERROR('σ и σw, МПа'!W255*$BH$2,"-")</f>
        <v>166.6</v>
      </c>
      <c r="AX255" s="32">
        <f>IFERROR('σ и σw, МПа'!X255*$BH$2,"-")</f>
        <v>150.44999999999999</v>
      </c>
      <c r="AY255" s="32" t="str">
        <f>IFERROR('σ и σw, МПа'!Y255*$BH$2,"-")</f>
        <v>-</v>
      </c>
      <c r="AZ255" s="32" t="str">
        <f>IFERROR('σ и σw, МПа'!Z255*$BH$2,"-")</f>
        <v>-</v>
      </c>
      <c r="BA255" s="32" t="str">
        <f>IFERROR('σ и σw, МПа'!AA255*$BH$2,"-")</f>
        <v>-</v>
      </c>
      <c r="BB255" s="32" t="str">
        <f>IFERROR('σ и σw, МПа'!AB255*$BH$2,"-")</f>
        <v>-</v>
      </c>
      <c r="BC255" s="33" t="str">
        <f>IFERROR('σ и σw, МПа'!AC255*$BH$2,"-")</f>
        <v>-</v>
      </c>
    </row>
    <row r="256" spans="1:55" ht="25.5" x14ac:dyDescent="0.25">
      <c r="A256" s="10" t="str">
        <f>INDEX('Обработка исходного'!B:B,ROW($B$3)+4*(ROW($B256)-ROW($B$3)))</f>
        <v>Сталь легированная кремнемарганцовистая</v>
      </c>
      <c r="B256" s="47" t="str">
        <f>INDEX('Обработка исходного'!D:D,ROW($B$3)+4*(ROW($B256)-ROW($B$3)))</f>
        <v>20ГСЛ</v>
      </c>
      <c r="C256" s="27" t="str">
        <f>'Rp0,2, МПа'!C256</f>
        <v>Отливки</v>
      </c>
      <c r="D256" s="31">
        <f>IFERROR('σ и σw, МПа'!D256*$BE$2,"-")</f>
        <v>183.33333333333334</v>
      </c>
      <c r="E256" s="32">
        <f>IFERROR('σ и σw, МПа'!E256*$BE$2,"-")</f>
        <v>181.15384615384616</v>
      </c>
      <c r="F256" s="32">
        <f>IFERROR('σ и σw, МПа'!F256*$BE$2,"-")</f>
        <v>169.61538461538461</v>
      </c>
      <c r="G256" s="32">
        <f>IFERROR('σ и σw, МПа'!G256*$BE$2,"-")</f>
        <v>156.66666666666666</v>
      </c>
      <c r="H256" s="32">
        <f>IFERROR('σ и σw, МПа'!H256*$BE$2,"-")</f>
        <v>150.66666666666666</v>
      </c>
      <c r="I256" s="32">
        <f>IFERROR('σ и σw, МПа'!I256*$BE$2,"-")</f>
        <v>130.66666666666666</v>
      </c>
      <c r="J256" s="32">
        <f>IFERROR('σ и σw, МПа'!J256*$BE$2,"-")</f>
        <v>124</v>
      </c>
      <c r="K256" s="32">
        <f>IFERROR('σ и σw, МПа'!K256*$BE$2,"-")</f>
        <v>124</v>
      </c>
      <c r="L256" s="32" t="str">
        <f>IFERROR('σ и σw, МПа'!L256*$BE$2,"-")</f>
        <v>-</v>
      </c>
      <c r="M256" s="32" t="str">
        <f>IFERROR('σ и σw, МПа'!M256*$BE$2,"-")</f>
        <v>-</v>
      </c>
      <c r="N256" s="32" t="str">
        <f>IFERROR('σ и σw, МПа'!N256*$BE$2,"-")</f>
        <v>-</v>
      </c>
      <c r="O256" s="32" t="str">
        <f>IFERROR('σ и σw, МПа'!O256*$BE$2,"-")</f>
        <v>-</v>
      </c>
      <c r="P256" s="33" t="str">
        <f>IFERROR('σ и σw, МПа'!P256*$BE$2,"-")</f>
        <v>-</v>
      </c>
      <c r="Q256" s="31">
        <f>IFERROR('σ и σw, МПа'!D256*$BF$2,"-")</f>
        <v>238.33333333333334</v>
      </c>
      <c r="R256" s="32">
        <f>IFERROR('σ и σw, МПа'!E256*$BF$2,"-")</f>
        <v>235.50000000000003</v>
      </c>
      <c r="S256" s="32">
        <f>IFERROR('σ и σw, МПа'!F256*$BF$2,"-")</f>
        <v>220.5</v>
      </c>
      <c r="T256" s="32">
        <f>IFERROR('σ и σw, МПа'!G256*$BF$2,"-")</f>
        <v>203.66666666666666</v>
      </c>
      <c r="U256" s="32">
        <f>IFERROR('σ и σw, МПа'!H256*$BF$2,"-")</f>
        <v>195.86666666666667</v>
      </c>
      <c r="V256" s="32">
        <f>IFERROR('σ и σw, МПа'!I256*$BF$2,"-")</f>
        <v>169.86666666666667</v>
      </c>
      <c r="W256" s="32">
        <f>IFERROR('σ и σw, МПа'!J256*$BF$2,"-")</f>
        <v>161.20000000000002</v>
      </c>
      <c r="X256" s="32">
        <f>IFERROR('σ и σw, МПа'!K256*$BF$2,"-")</f>
        <v>161.20000000000002</v>
      </c>
      <c r="Y256" s="32" t="str">
        <f>IFERROR('σ и σw, МПа'!L256*$BF$2,"-")</f>
        <v>-</v>
      </c>
      <c r="Z256" s="32" t="str">
        <f>IFERROR('σ и σw, МПа'!M256*$BF$2,"-")</f>
        <v>-</v>
      </c>
      <c r="AA256" s="32" t="str">
        <f>IFERROR('σ и σw, МПа'!N256*$BF$2,"-")</f>
        <v>-</v>
      </c>
      <c r="AB256" s="32" t="str">
        <f>IFERROR('σ и σw, МПа'!O256*$BF$2,"-")</f>
        <v>-</v>
      </c>
      <c r="AC256" s="33" t="str">
        <f>IFERROR('σ и σw, МПа'!P256*$BF$2,"-")</f>
        <v>-</v>
      </c>
      <c r="AD256" s="31">
        <f>IFERROR('σ и σw, МПа'!Q256*$BG$2,"-")</f>
        <v>178.75</v>
      </c>
      <c r="AE256" s="32">
        <f>IFERROR('σ и σw, МПа'!R256*$BG$2,"-")</f>
        <v>178.75</v>
      </c>
      <c r="AF256" s="32">
        <f>IFERROR('σ и σw, МПа'!S256*$BG$2,"-")</f>
        <v>165.75</v>
      </c>
      <c r="AG256" s="32">
        <f>IFERROR('σ и σw, МПа'!T256*$BG$2,"-")</f>
        <v>152.75</v>
      </c>
      <c r="AH256" s="32">
        <f>IFERROR('σ и σw, МПа'!U256*$BG$2,"-")</f>
        <v>146.9</v>
      </c>
      <c r="AI256" s="32">
        <f>IFERROR('σ и σw, МПа'!V256*$BG$2,"-")</f>
        <v>127.4</v>
      </c>
      <c r="AJ256" s="32">
        <f>IFERROR('σ и σw, МПа'!W256*$BG$2,"-")</f>
        <v>120.9</v>
      </c>
      <c r="AK256" s="32">
        <f>IFERROR('σ и σw, МПа'!X256*$BG$2,"-")</f>
        <v>120.9</v>
      </c>
      <c r="AL256" s="32" t="str">
        <f>IFERROR('σ и σw, МПа'!Y256*$BG$2,"-")</f>
        <v>-</v>
      </c>
      <c r="AM256" s="32" t="str">
        <f>IFERROR('σ и σw, МПа'!Z256*$BG$2,"-")</f>
        <v>-</v>
      </c>
      <c r="AN256" s="32" t="str">
        <f>IFERROR('σ и σw, МПа'!AA256*$BG$2,"-")</f>
        <v>-</v>
      </c>
      <c r="AO256" s="32" t="str">
        <f>IFERROR('σ и σw, МПа'!AB256*$BG$2,"-")</f>
        <v>-</v>
      </c>
      <c r="AP256" s="33" t="str">
        <f>IFERROR('σ и σw, МПа'!AC256*$BG$2,"-")</f>
        <v>-</v>
      </c>
      <c r="AQ256" s="31">
        <f>IFERROR('σ и σw, МПа'!Q256*$BH$2,"-")</f>
        <v>233.75</v>
      </c>
      <c r="AR256" s="32">
        <f>IFERROR('σ и σw, МПа'!R256*$BH$2,"-")</f>
        <v>233.75</v>
      </c>
      <c r="AS256" s="32">
        <f>IFERROR('σ и σw, МПа'!S256*$BH$2,"-")</f>
        <v>216.75</v>
      </c>
      <c r="AT256" s="32">
        <f>IFERROR('σ и σw, МПа'!T256*$BH$2,"-")</f>
        <v>199.75</v>
      </c>
      <c r="AU256" s="32">
        <f>IFERROR('σ и σw, МПа'!U256*$BH$2,"-")</f>
        <v>192.1</v>
      </c>
      <c r="AV256" s="32">
        <f>IFERROR('σ и σw, МПа'!V256*$BH$2,"-")</f>
        <v>166.6</v>
      </c>
      <c r="AW256" s="32">
        <f>IFERROR('σ и σw, МПа'!W256*$BH$2,"-")</f>
        <v>158.1</v>
      </c>
      <c r="AX256" s="32">
        <f>IFERROR('σ и σw, МПа'!X256*$BH$2,"-")</f>
        <v>158.1</v>
      </c>
      <c r="AY256" s="32" t="str">
        <f>IFERROR('σ и σw, МПа'!Y256*$BH$2,"-")</f>
        <v>-</v>
      </c>
      <c r="AZ256" s="32" t="str">
        <f>IFERROR('σ и σw, МПа'!Z256*$BH$2,"-")</f>
        <v>-</v>
      </c>
      <c r="BA256" s="32" t="str">
        <f>IFERROR('σ и σw, МПа'!AA256*$BH$2,"-")</f>
        <v>-</v>
      </c>
      <c r="BB256" s="32" t="str">
        <f>IFERROR('σ и σw, МПа'!AB256*$BH$2,"-")</f>
        <v>-</v>
      </c>
      <c r="BC256" s="33" t="str">
        <f>IFERROR('σ и σw, МПа'!AC256*$BH$2,"-")</f>
        <v>-</v>
      </c>
    </row>
    <row r="257" spans="1:55" ht="25.5" x14ac:dyDescent="0.25">
      <c r="A257" s="10" t="str">
        <f>INDEX('Обработка исходного'!B:B,ROW($B$3)+4*(ROW($B257)-ROW($B$3)))</f>
        <v>Сталь легированная кремнемарганцовистая</v>
      </c>
      <c r="B257" s="47" t="str">
        <f>INDEX('Обработка исходного'!D:D,ROW($B$3)+4*(ROW($B257)-ROW($B$3)))</f>
        <v>09Г2С</v>
      </c>
      <c r="C257" s="27" t="str">
        <f>'Rp0,2, МПа'!C257</f>
        <v>Прокат толщиной от 4 до 160 мм</v>
      </c>
      <c r="D257" s="31">
        <f>IFERROR('σ и σw, МПа'!D257*$BE$2,"-")</f>
        <v>163.33333333333334</v>
      </c>
      <c r="E257" s="32">
        <f>IFERROR('σ и σw, МПа'!E257*$BE$2,"-")</f>
        <v>156.66666666666666</v>
      </c>
      <c r="F257" s="32">
        <f>IFERROR('σ и σw, МПа'!F257*$BE$2,"-")</f>
        <v>156.66666666666666</v>
      </c>
      <c r="G257" s="32">
        <f>IFERROR('σ и σw, МПа'!G257*$BE$2,"-")</f>
        <v>150.66666666666666</v>
      </c>
      <c r="H257" s="32">
        <f>IFERROR('σ и σw, МПа'!H257*$BE$2,"-")</f>
        <v>144</v>
      </c>
      <c r="I257" s="32">
        <f>IFERROR('σ и σw, МПа'!I257*$BE$2,"-")</f>
        <v>144</v>
      </c>
      <c r="J257" s="32">
        <f>IFERROR('σ и σw, МПа'!J257*$BE$2,"-")</f>
        <v>130.66666666666666</v>
      </c>
      <c r="K257" s="32">
        <f>IFERROR('σ и σw, МПа'!K257*$BE$2,"-")</f>
        <v>118</v>
      </c>
      <c r="L257" s="32">
        <f>IFERROR('σ и σw, МПа'!L257*$BE$2,"-")</f>
        <v>104.66666666666667</v>
      </c>
      <c r="M257" s="32">
        <f>IFERROR('σ и σw, МПа'!M257*$BE$2,"-")</f>
        <v>104.66666666666667</v>
      </c>
      <c r="N257" s="32" t="str">
        <f>IFERROR('σ и σw, МПа'!N257*$BE$2,"-")</f>
        <v>-</v>
      </c>
      <c r="O257" s="32" t="str">
        <f>IFERROR('σ и σw, МПа'!O257*$BE$2,"-")</f>
        <v>-</v>
      </c>
      <c r="P257" s="33" t="str">
        <f>IFERROR('σ и σw, МПа'!P257*$BE$2,"-")</f>
        <v>-</v>
      </c>
      <c r="Q257" s="31">
        <f>IFERROR('σ и σw, МПа'!D257*$BF$2,"-")</f>
        <v>212.33333333333334</v>
      </c>
      <c r="R257" s="32">
        <f>IFERROR('σ и σw, МПа'!E257*$BF$2,"-")</f>
        <v>203.66666666666666</v>
      </c>
      <c r="S257" s="32">
        <f>IFERROR('σ и σw, МПа'!F257*$BF$2,"-")</f>
        <v>203.66666666666666</v>
      </c>
      <c r="T257" s="32">
        <f>IFERROR('σ и σw, МПа'!G257*$BF$2,"-")</f>
        <v>195.86666666666667</v>
      </c>
      <c r="U257" s="32">
        <f>IFERROR('σ и σw, МПа'!H257*$BF$2,"-")</f>
        <v>187.20000000000002</v>
      </c>
      <c r="V257" s="32">
        <f>IFERROR('σ и σw, МПа'!I257*$BF$2,"-")</f>
        <v>187.20000000000002</v>
      </c>
      <c r="W257" s="32">
        <f>IFERROR('σ и σw, МПа'!J257*$BF$2,"-")</f>
        <v>169.86666666666667</v>
      </c>
      <c r="X257" s="32">
        <f>IFERROR('σ и σw, МПа'!K257*$BF$2,"-")</f>
        <v>153.4</v>
      </c>
      <c r="Y257" s="32">
        <f>IFERROR('σ и σw, МПа'!L257*$BF$2,"-")</f>
        <v>136.06666666666669</v>
      </c>
      <c r="Z257" s="32">
        <f>IFERROR('σ и σw, МПа'!M257*$BF$2,"-")</f>
        <v>136.06666666666669</v>
      </c>
      <c r="AA257" s="32" t="str">
        <f>IFERROR('σ и σw, МПа'!N257*$BF$2,"-")</f>
        <v>-</v>
      </c>
      <c r="AB257" s="32" t="str">
        <f>IFERROR('σ и σw, МПа'!O257*$BF$2,"-")</f>
        <v>-</v>
      </c>
      <c r="AC257" s="33" t="str">
        <f>IFERROR('σ и σw, МПа'!P257*$BF$2,"-")</f>
        <v>-</v>
      </c>
      <c r="AD257" s="31">
        <f>IFERROR('σ и σw, МПа'!Q257*$BG$2,"-")</f>
        <v>159.25</v>
      </c>
      <c r="AE257" s="32">
        <f>IFERROR('σ и σw, МПа'!R257*$BG$2,"-")</f>
        <v>152.75</v>
      </c>
      <c r="AF257" s="32">
        <f>IFERROR('σ и σw, МПа'!S257*$BG$2,"-")</f>
        <v>152.75</v>
      </c>
      <c r="AG257" s="32">
        <f>IFERROR('σ и σw, МПа'!T257*$BG$2,"-")</f>
        <v>146.9</v>
      </c>
      <c r="AH257" s="32">
        <f>IFERROR('σ и σw, МПа'!U257*$BG$2,"-")</f>
        <v>140.4</v>
      </c>
      <c r="AI257" s="32">
        <f>IFERROR('σ и σw, МПа'!V257*$BG$2,"-")</f>
        <v>140.4</v>
      </c>
      <c r="AJ257" s="32">
        <f>IFERROR('σ и σw, МПа'!W257*$BG$2,"-")</f>
        <v>127.4</v>
      </c>
      <c r="AK257" s="32">
        <f>IFERROR('σ и σw, МПа'!X257*$BG$2,"-")</f>
        <v>115.05</v>
      </c>
      <c r="AL257" s="32">
        <f>IFERROR('σ и σw, МПа'!Y257*$BG$2,"-")</f>
        <v>102.05</v>
      </c>
      <c r="AM257" s="32">
        <f>IFERROR('σ и σw, МПа'!Z257*$BG$2,"-")</f>
        <v>102.05</v>
      </c>
      <c r="AN257" s="32" t="str">
        <f>IFERROR('σ и σw, МПа'!AA257*$BG$2,"-")</f>
        <v>-</v>
      </c>
      <c r="AO257" s="32" t="str">
        <f>IFERROR('σ и σw, МПа'!AB257*$BG$2,"-")</f>
        <v>-</v>
      </c>
      <c r="AP257" s="33" t="str">
        <f>IFERROR('σ и σw, МПа'!AC257*$BG$2,"-")</f>
        <v>-</v>
      </c>
      <c r="AQ257" s="31">
        <f>IFERROR('σ и σw, МПа'!Q257*$BH$2,"-")</f>
        <v>208.25</v>
      </c>
      <c r="AR257" s="32">
        <f>IFERROR('σ и σw, МПа'!R257*$BH$2,"-")</f>
        <v>199.75</v>
      </c>
      <c r="AS257" s="32">
        <f>IFERROR('σ и σw, МПа'!S257*$BH$2,"-")</f>
        <v>199.75</v>
      </c>
      <c r="AT257" s="32">
        <f>IFERROR('σ и σw, МПа'!T257*$BH$2,"-")</f>
        <v>192.1</v>
      </c>
      <c r="AU257" s="32">
        <f>IFERROR('σ и σw, МПа'!U257*$BH$2,"-")</f>
        <v>183.6</v>
      </c>
      <c r="AV257" s="32">
        <f>IFERROR('σ и σw, МПа'!V257*$BH$2,"-")</f>
        <v>183.6</v>
      </c>
      <c r="AW257" s="32">
        <f>IFERROR('σ и σw, МПа'!W257*$BH$2,"-")</f>
        <v>166.6</v>
      </c>
      <c r="AX257" s="32">
        <f>IFERROR('σ и σw, МПа'!X257*$BH$2,"-")</f>
        <v>150.44999999999999</v>
      </c>
      <c r="AY257" s="32">
        <f>IFERROR('σ и σw, МПа'!Y257*$BH$2,"-")</f>
        <v>133.44999999999999</v>
      </c>
      <c r="AZ257" s="32">
        <f>IFERROR('σ и σw, МПа'!Z257*$BH$2,"-")</f>
        <v>133.44999999999999</v>
      </c>
      <c r="BA257" s="32" t="str">
        <f>IFERROR('σ и σw, МПа'!AA257*$BH$2,"-")</f>
        <v>-</v>
      </c>
      <c r="BB257" s="32" t="str">
        <f>IFERROR('σ и σw, МПа'!AB257*$BH$2,"-")</f>
        <v>-</v>
      </c>
      <c r="BC257" s="33" t="str">
        <f>IFERROR('σ и σw, МПа'!AC257*$BH$2,"-")</f>
        <v>-</v>
      </c>
    </row>
    <row r="258" spans="1:55" x14ac:dyDescent="0.25">
      <c r="A258" s="10" t="str">
        <f>INDEX('Обработка исходного'!B:B,ROW($B$3)+4*(ROW($B258)-ROW($B$3)))</f>
        <v>Сталь высокохромистая</v>
      </c>
      <c r="B258" s="47" t="str">
        <f>INDEX('Обработка исходного'!D:D,ROW($B$3)+4*(ROW($B258)-ROW($B$3)))</f>
        <v>08Х13</v>
      </c>
      <c r="C258" s="27" t="str">
        <f>'Rp0,2, МПа'!C258</f>
        <v>Листы толщиной от 4 до 50 мм</v>
      </c>
      <c r="D258" s="31">
        <f>IFERROR('σ и σw, МПа'!D258*$BE$2,"-")</f>
        <v>162.30769230769229</v>
      </c>
      <c r="E258" s="32">
        <f>IFERROR('σ и σw, МПа'!E258*$BE$2,"-")</f>
        <v>154.61538461538461</v>
      </c>
      <c r="F258" s="32">
        <f>IFERROR('σ и σw, МПа'!F258*$BE$2,"-")</f>
        <v>150.76923076923077</v>
      </c>
      <c r="G258" s="32">
        <f>IFERROR('σ и σw, МПа'!G258*$BE$2,"-")</f>
        <v>143.46153846153845</v>
      </c>
      <c r="H258" s="32">
        <f>IFERROR('σ и σw, МПа'!H258*$BE$2,"-")</f>
        <v>139.61538461538461</v>
      </c>
      <c r="I258" s="32">
        <f>IFERROR('σ и σw, МПа'!I258*$BE$2,"-")</f>
        <v>135.76923076923077</v>
      </c>
      <c r="J258" s="32">
        <f>IFERROR('σ и σw, МПа'!J258*$BE$2,"-")</f>
        <v>131.92307692307691</v>
      </c>
      <c r="K258" s="32" t="str">
        <f>IFERROR('σ и σw, МПа'!K258*$BE$2,"-")</f>
        <v>-</v>
      </c>
      <c r="L258" s="32" t="str">
        <f>IFERROR('σ и σw, МПа'!L258*$BE$2,"-")</f>
        <v>-</v>
      </c>
      <c r="M258" s="32" t="str">
        <f>IFERROR('σ и σw, МПа'!M258*$BE$2,"-")</f>
        <v>-</v>
      </c>
      <c r="N258" s="32" t="str">
        <f>IFERROR('σ и σw, МПа'!N258*$BE$2,"-")</f>
        <v>-</v>
      </c>
      <c r="O258" s="32" t="str">
        <f>IFERROR('σ и σw, МПа'!O258*$BE$2,"-")</f>
        <v>-</v>
      </c>
      <c r="P258" s="33" t="str">
        <f>IFERROR('σ и σw, МПа'!P258*$BE$2,"-")</f>
        <v>-</v>
      </c>
      <c r="Q258" s="31">
        <f>IFERROR('σ и σw, МПа'!D258*$BF$2,"-")</f>
        <v>211</v>
      </c>
      <c r="R258" s="32">
        <f>IFERROR('σ и σw, МПа'!E258*$BF$2,"-")</f>
        <v>201</v>
      </c>
      <c r="S258" s="32">
        <f>IFERROR('σ и σw, МПа'!F258*$BF$2,"-")</f>
        <v>196</v>
      </c>
      <c r="T258" s="32">
        <f>IFERROR('σ и σw, МПа'!G258*$BF$2,"-")</f>
        <v>186.5</v>
      </c>
      <c r="U258" s="32">
        <f>IFERROR('σ и σw, МПа'!H258*$BF$2,"-")</f>
        <v>181.5</v>
      </c>
      <c r="V258" s="32">
        <f>IFERROR('σ и σw, МПа'!I258*$BF$2,"-")</f>
        <v>176.5</v>
      </c>
      <c r="W258" s="32">
        <f>IFERROR('σ и σw, МПа'!J258*$BF$2,"-")</f>
        <v>171.49999999999997</v>
      </c>
      <c r="X258" s="32" t="str">
        <f>IFERROR('σ и σw, МПа'!K258*$BF$2,"-")</f>
        <v>-</v>
      </c>
      <c r="Y258" s="32" t="str">
        <f>IFERROR('σ и σw, МПа'!L258*$BF$2,"-")</f>
        <v>-</v>
      </c>
      <c r="Z258" s="32" t="str">
        <f>IFERROR('σ и σw, МПа'!M258*$BF$2,"-")</f>
        <v>-</v>
      </c>
      <c r="AA258" s="32" t="str">
        <f>IFERROR('σ и σw, МПа'!N258*$BF$2,"-")</f>
        <v>-</v>
      </c>
      <c r="AB258" s="32" t="str">
        <f>IFERROR('σ и σw, МПа'!O258*$BF$2,"-")</f>
        <v>-</v>
      </c>
      <c r="AC258" s="33" t="str">
        <f>IFERROR('σ и σw, МПа'!P258*$BF$2,"-")</f>
        <v>-</v>
      </c>
      <c r="AD258" s="31">
        <f>IFERROR('σ и σw, МПа'!Q258*$BG$2,"-")</f>
        <v>178.75</v>
      </c>
      <c r="AE258" s="32">
        <f>IFERROR('σ и σw, МПа'!R258*$BG$2,"-")</f>
        <v>178.75</v>
      </c>
      <c r="AF258" s="32">
        <f>IFERROR('σ и σw, МПа'!S258*$BG$2,"-")</f>
        <v>178.75</v>
      </c>
      <c r="AG258" s="32">
        <f>IFERROR('σ и σw, МПа'!T258*$BG$2,"-")</f>
        <v>165.75</v>
      </c>
      <c r="AH258" s="32">
        <f>IFERROR('σ и σw, МПа'!U258*$BG$2,"-")</f>
        <v>159.25</v>
      </c>
      <c r="AI258" s="32">
        <f>IFERROR('σ и σw, МПа'!V258*$BG$2,"-")</f>
        <v>152.75</v>
      </c>
      <c r="AJ258" s="32">
        <f>IFERROR('σ и σw, МПа'!W258*$BG$2,"-")</f>
        <v>152.75</v>
      </c>
      <c r="AK258" s="32" t="str">
        <f>IFERROR('σ и σw, МПа'!X258*$BG$2,"-")</f>
        <v>-</v>
      </c>
      <c r="AL258" s="32" t="str">
        <f>IFERROR('σ и σw, МПа'!Y258*$BG$2,"-")</f>
        <v>-</v>
      </c>
      <c r="AM258" s="32" t="str">
        <f>IFERROR('σ и σw, МПа'!Z258*$BG$2,"-")</f>
        <v>-</v>
      </c>
      <c r="AN258" s="32" t="str">
        <f>IFERROR('σ и σw, МПа'!AA258*$BG$2,"-")</f>
        <v>-</v>
      </c>
      <c r="AO258" s="32" t="str">
        <f>IFERROR('σ и σw, МПа'!AB258*$BG$2,"-")</f>
        <v>-</v>
      </c>
      <c r="AP258" s="33" t="str">
        <f>IFERROR('σ и σw, МПа'!AC258*$BG$2,"-")</f>
        <v>-</v>
      </c>
      <c r="AQ258" s="31">
        <f>IFERROR('σ и σw, МПа'!Q258*$BH$2,"-")</f>
        <v>233.75</v>
      </c>
      <c r="AR258" s="32">
        <f>IFERROR('σ и σw, МПа'!R258*$BH$2,"-")</f>
        <v>233.75</v>
      </c>
      <c r="AS258" s="32">
        <f>IFERROR('σ и σw, МПа'!S258*$BH$2,"-")</f>
        <v>233.75</v>
      </c>
      <c r="AT258" s="32">
        <f>IFERROR('σ и σw, МПа'!T258*$BH$2,"-")</f>
        <v>216.75</v>
      </c>
      <c r="AU258" s="32">
        <f>IFERROR('σ и σw, МПа'!U258*$BH$2,"-")</f>
        <v>208.25</v>
      </c>
      <c r="AV258" s="32">
        <f>IFERROR('σ и σw, МПа'!V258*$BH$2,"-")</f>
        <v>199.75</v>
      </c>
      <c r="AW258" s="32">
        <f>IFERROR('σ и σw, МПа'!W258*$BH$2,"-")</f>
        <v>199.75</v>
      </c>
      <c r="AX258" s="32" t="str">
        <f>IFERROR('σ и σw, МПа'!X258*$BH$2,"-")</f>
        <v>-</v>
      </c>
      <c r="AY258" s="32" t="str">
        <f>IFERROR('σ и σw, МПа'!Y258*$BH$2,"-")</f>
        <v>-</v>
      </c>
      <c r="AZ258" s="32" t="str">
        <f>IFERROR('σ и σw, МПа'!Z258*$BH$2,"-")</f>
        <v>-</v>
      </c>
      <c r="BA258" s="32" t="str">
        <f>IFERROR('σ и σw, МПа'!AA258*$BH$2,"-")</f>
        <v>-</v>
      </c>
      <c r="BB258" s="32" t="str">
        <f>IFERROR('σ и σw, МПа'!AB258*$BH$2,"-")</f>
        <v>-</v>
      </c>
      <c r="BC258" s="33" t="str">
        <f>IFERROR('σ и σw, МПа'!AC258*$BH$2,"-")</f>
        <v>-</v>
      </c>
    </row>
    <row r="259" spans="1:55" ht="25.5" x14ac:dyDescent="0.25">
      <c r="A259" s="10" t="str">
        <f>INDEX('Обработка исходного'!B:B,ROW($B$3)+4*(ROW($B259)-ROW($B$3)))</f>
        <v>Сталь высокохромистая</v>
      </c>
      <c r="B259" s="47" t="str">
        <f>INDEX('Обработка исходного'!D:D,ROW($B$3)+4*(ROW($B259)-ROW($B$3)))</f>
        <v>08Х13</v>
      </c>
      <c r="C259" s="27" t="str">
        <f>'Rp0,2, МПа'!C259</f>
        <v>Трубы наружным диаметром от 5 до 250 мм с толщиной стенки от 0,2 до 22 мм</v>
      </c>
      <c r="D259" s="31">
        <f>IFERROR('σ и σw, МПа'!D259*$BE$2,"-")</f>
        <v>143.46153846153845</v>
      </c>
      <c r="E259" s="32">
        <f>IFERROR('σ и σw, МПа'!E259*$BE$2,"-")</f>
        <v>139.61538461538461</v>
      </c>
      <c r="F259" s="32">
        <f>IFERROR('σ и σw, МПа'!F259*$BE$2,"-")</f>
        <v>135.76923076923077</v>
      </c>
      <c r="G259" s="32">
        <f>IFERROR('σ и σw, МПа'!G259*$BE$2,"-")</f>
        <v>128.07692307692307</v>
      </c>
      <c r="H259" s="32">
        <f>IFERROR('σ и σw, МПа'!H259*$BE$2,"-")</f>
        <v>124.23076923076923</v>
      </c>
      <c r="I259" s="32">
        <f>IFERROR('σ и σw, МПа'!I259*$BE$2,"-")</f>
        <v>120.76923076923076</v>
      </c>
      <c r="J259" s="32">
        <f>IFERROR('σ и σw, МПа'!J259*$BE$2,"-")</f>
        <v>120.76923076923076</v>
      </c>
      <c r="K259" s="32" t="str">
        <f>IFERROR('σ и σw, МПа'!K259*$BE$2,"-")</f>
        <v>-</v>
      </c>
      <c r="L259" s="32" t="str">
        <f>IFERROR('σ и σw, МПа'!L259*$BE$2,"-")</f>
        <v>-</v>
      </c>
      <c r="M259" s="32" t="str">
        <f>IFERROR('σ и σw, МПа'!M259*$BE$2,"-")</f>
        <v>-</v>
      </c>
      <c r="N259" s="32" t="str">
        <f>IFERROR('σ и σw, МПа'!N259*$BE$2,"-")</f>
        <v>-</v>
      </c>
      <c r="O259" s="32" t="str">
        <f>IFERROR('σ и σw, МПа'!O259*$BE$2,"-")</f>
        <v>-</v>
      </c>
      <c r="P259" s="33" t="str">
        <f>IFERROR('σ и σw, МПа'!P259*$BE$2,"-")</f>
        <v>-</v>
      </c>
      <c r="Q259" s="31">
        <f>IFERROR('σ и σw, МПа'!D259*$BF$2,"-")</f>
        <v>186.5</v>
      </c>
      <c r="R259" s="32">
        <f>IFERROR('σ и σw, МПа'!E259*$BF$2,"-")</f>
        <v>181.5</v>
      </c>
      <c r="S259" s="32">
        <f>IFERROR('σ и σw, МПа'!F259*$BF$2,"-")</f>
        <v>176.5</v>
      </c>
      <c r="T259" s="32">
        <f>IFERROR('σ и σw, МПа'!G259*$BF$2,"-")</f>
        <v>166.5</v>
      </c>
      <c r="U259" s="32">
        <f>IFERROR('σ и σw, МПа'!H259*$BF$2,"-")</f>
        <v>161.5</v>
      </c>
      <c r="V259" s="32">
        <f>IFERROR('σ и σw, МПа'!I259*$BF$2,"-")</f>
        <v>157</v>
      </c>
      <c r="W259" s="32">
        <f>IFERROR('σ и σw, МПа'!J259*$BF$2,"-")</f>
        <v>157</v>
      </c>
      <c r="X259" s="32" t="str">
        <f>IFERROR('σ и σw, МПа'!K259*$BF$2,"-")</f>
        <v>-</v>
      </c>
      <c r="Y259" s="32" t="str">
        <f>IFERROR('σ и σw, МПа'!L259*$BF$2,"-")</f>
        <v>-</v>
      </c>
      <c r="Z259" s="32" t="str">
        <f>IFERROR('σ и σw, МПа'!M259*$BF$2,"-")</f>
        <v>-</v>
      </c>
      <c r="AA259" s="32" t="str">
        <f>IFERROR('σ и σw, МПа'!N259*$BF$2,"-")</f>
        <v>-</v>
      </c>
      <c r="AB259" s="32" t="str">
        <f>IFERROR('σ и σw, МПа'!O259*$BF$2,"-")</f>
        <v>-</v>
      </c>
      <c r="AC259" s="33" t="str">
        <f>IFERROR('σ и σw, МПа'!P259*$BF$2,"-")</f>
        <v>-</v>
      </c>
      <c r="AD259" s="31">
        <f>IFERROR('σ и σw, МПа'!Q259*$BG$2,"-")</f>
        <v>159.25</v>
      </c>
      <c r="AE259" s="32">
        <f>IFERROR('σ и σw, МПа'!R259*$BG$2,"-")</f>
        <v>159.25</v>
      </c>
      <c r="AF259" s="32">
        <f>IFERROR('σ и σw, МПа'!S259*$BG$2,"-")</f>
        <v>159.25</v>
      </c>
      <c r="AG259" s="32">
        <f>IFERROR('σ и σw, МПа'!T259*$BG$2,"-")</f>
        <v>146.9</v>
      </c>
      <c r="AH259" s="32">
        <f>IFERROR('σ и σw, МПа'!U259*$BG$2,"-")</f>
        <v>140.4</v>
      </c>
      <c r="AI259" s="32">
        <f>IFERROR('σ и σw, МПа'!V259*$BG$2,"-")</f>
        <v>140.4</v>
      </c>
      <c r="AJ259" s="32">
        <f>IFERROR('σ и σw, МПа'!W259*$BG$2,"-")</f>
        <v>140.4</v>
      </c>
      <c r="AK259" s="32" t="str">
        <f>IFERROR('σ и σw, МПа'!X259*$BG$2,"-")</f>
        <v>-</v>
      </c>
      <c r="AL259" s="32" t="str">
        <f>IFERROR('σ и σw, МПа'!Y259*$BG$2,"-")</f>
        <v>-</v>
      </c>
      <c r="AM259" s="32" t="str">
        <f>IFERROR('σ и σw, МПа'!Z259*$BG$2,"-")</f>
        <v>-</v>
      </c>
      <c r="AN259" s="32" t="str">
        <f>IFERROR('σ и σw, МПа'!AA259*$BG$2,"-")</f>
        <v>-</v>
      </c>
      <c r="AO259" s="32" t="str">
        <f>IFERROR('σ и σw, МПа'!AB259*$BG$2,"-")</f>
        <v>-</v>
      </c>
      <c r="AP259" s="33" t="str">
        <f>IFERROR('σ и σw, МПа'!AC259*$BG$2,"-")</f>
        <v>-</v>
      </c>
      <c r="AQ259" s="31">
        <f>IFERROR('σ и σw, МПа'!Q259*$BH$2,"-")</f>
        <v>208.25</v>
      </c>
      <c r="AR259" s="32">
        <f>IFERROR('σ и σw, МПа'!R259*$BH$2,"-")</f>
        <v>208.25</v>
      </c>
      <c r="AS259" s="32">
        <f>IFERROR('σ и σw, МПа'!S259*$BH$2,"-")</f>
        <v>208.25</v>
      </c>
      <c r="AT259" s="32">
        <f>IFERROR('σ и σw, МПа'!T259*$BH$2,"-")</f>
        <v>192.1</v>
      </c>
      <c r="AU259" s="32">
        <f>IFERROR('σ и σw, МПа'!U259*$BH$2,"-")</f>
        <v>183.6</v>
      </c>
      <c r="AV259" s="32">
        <f>IFERROR('σ и σw, МПа'!V259*$BH$2,"-")</f>
        <v>183.6</v>
      </c>
      <c r="AW259" s="32">
        <f>IFERROR('σ и σw, МПа'!W259*$BH$2,"-")</f>
        <v>183.6</v>
      </c>
      <c r="AX259" s="32" t="str">
        <f>IFERROR('σ и σw, МПа'!X259*$BH$2,"-")</f>
        <v>-</v>
      </c>
      <c r="AY259" s="32" t="str">
        <f>IFERROR('σ и σw, МПа'!Y259*$BH$2,"-")</f>
        <v>-</v>
      </c>
      <c r="AZ259" s="32" t="str">
        <f>IFERROR('σ и σw, МПа'!Z259*$BH$2,"-")</f>
        <v>-</v>
      </c>
      <c r="BA259" s="32" t="str">
        <f>IFERROR('σ и σw, МПа'!AA259*$BH$2,"-")</f>
        <v>-</v>
      </c>
      <c r="BB259" s="32" t="str">
        <f>IFERROR('σ и σw, МПа'!AB259*$BH$2,"-")</f>
        <v>-</v>
      </c>
      <c r="BC259" s="33" t="str">
        <f>IFERROR('σ и σw, МПа'!AC259*$BH$2,"-")</f>
        <v>-</v>
      </c>
    </row>
    <row r="260" spans="1:55" x14ac:dyDescent="0.25">
      <c r="A260" s="10" t="str">
        <f>INDEX('Обработка исходного'!B:B,ROW($B$3)+4*(ROW($B260)-ROW($B$3)))</f>
        <v>Сталь высокохромистая</v>
      </c>
      <c r="B260" s="47" t="str">
        <f>INDEX('Обработка исходного'!D:D,ROW($B$3)+4*(ROW($B260)-ROW($B$3)))</f>
        <v>20Х13</v>
      </c>
      <c r="C260" s="27" t="str">
        <f>'Rp0,2, МПа'!C260</f>
        <v>Поковки диаметром или толщиной до 300 мм</v>
      </c>
      <c r="D260" s="31">
        <f>IFERROR('σ и σw, МПа'!D260*$BE$2,"-")</f>
        <v>248.84615384615384</v>
      </c>
      <c r="E260" s="32">
        <f>IFERROR('σ и σw, МПа'!E260*$BE$2,"-")</f>
        <v>241.53846153846152</v>
      </c>
      <c r="F260" s="32">
        <f>IFERROR('σ и σw, МПа'!F260*$BE$2,"-")</f>
        <v>233.84615384615384</v>
      </c>
      <c r="G260" s="32">
        <f>IFERROR('σ и σw, МПа'!G260*$BE$2,"-")</f>
        <v>226.53846153846152</v>
      </c>
      <c r="H260" s="32">
        <f>IFERROR('σ и σw, МПа'!H260*$BE$2,"-")</f>
        <v>218.84615384615384</v>
      </c>
      <c r="I260" s="32">
        <f>IFERROR('σ и σw, МПа'!I260*$BE$2,"-")</f>
        <v>211.15384615384616</v>
      </c>
      <c r="J260" s="32">
        <f>IFERROR('σ и σw, МПа'!J260*$BE$2,"-")</f>
        <v>203.84615384615384</v>
      </c>
      <c r="K260" s="32" t="str">
        <f>IFERROR('σ и σw, МПа'!K260*$BE$2,"-")</f>
        <v>-</v>
      </c>
      <c r="L260" s="32" t="str">
        <f>IFERROR('σ и σw, МПа'!L260*$BE$2,"-")</f>
        <v>-</v>
      </c>
      <c r="M260" s="32" t="str">
        <f>IFERROR('σ и σw, МПа'!M260*$BE$2,"-")</f>
        <v>-</v>
      </c>
      <c r="N260" s="32" t="str">
        <f>IFERROR('σ и σw, МПа'!N260*$BE$2,"-")</f>
        <v>-</v>
      </c>
      <c r="O260" s="32" t="str">
        <f>IFERROR('σ и σw, МПа'!O260*$BE$2,"-")</f>
        <v>-</v>
      </c>
      <c r="P260" s="33" t="str">
        <f>IFERROR('σ и σw, МПа'!P260*$BE$2,"-")</f>
        <v>-</v>
      </c>
      <c r="Q260" s="31">
        <f>IFERROR('σ и σw, МПа'!D260*$BF$2,"-")</f>
        <v>323.5</v>
      </c>
      <c r="R260" s="32">
        <f>IFERROR('σ и σw, МПа'!E260*$BF$2,"-")</f>
        <v>314</v>
      </c>
      <c r="S260" s="32">
        <f>IFERROR('σ и σw, МПа'!F260*$BF$2,"-")</f>
        <v>304</v>
      </c>
      <c r="T260" s="32">
        <f>IFERROR('σ и σw, МПа'!G260*$BF$2,"-")</f>
        <v>294.5</v>
      </c>
      <c r="U260" s="32">
        <f>IFERROR('σ и σw, МПа'!H260*$BF$2,"-")</f>
        <v>284.5</v>
      </c>
      <c r="V260" s="32">
        <f>IFERROR('σ и σw, МПа'!I260*$BF$2,"-")</f>
        <v>274.5</v>
      </c>
      <c r="W260" s="32">
        <f>IFERROR('σ и σw, МПа'!J260*$BF$2,"-")</f>
        <v>265</v>
      </c>
      <c r="X260" s="32" t="str">
        <f>IFERROR('σ и σw, МПа'!K260*$BF$2,"-")</f>
        <v>-</v>
      </c>
      <c r="Y260" s="32" t="str">
        <f>IFERROR('σ и σw, МПа'!L260*$BF$2,"-")</f>
        <v>-</v>
      </c>
      <c r="Z260" s="32" t="str">
        <f>IFERROR('σ и σw, МПа'!M260*$BF$2,"-")</f>
        <v>-</v>
      </c>
      <c r="AA260" s="32" t="str">
        <f>IFERROR('σ и σw, МПа'!N260*$BF$2,"-")</f>
        <v>-</v>
      </c>
      <c r="AB260" s="32" t="str">
        <f>IFERROR('σ и σw, МПа'!O260*$BF$2,"-")</f>
        <v>-</v>
      </c>
      <c r="AC260" s="33" t="str">
        <f>IFERROR('σ и σw, МПа'!P260*$BF$2,"-")</f>
        <v>-</v>
      </c>
      <c r="AD260" s="31">
        <f>IFERROR('σ и σw, МПа'!Q260*$BG$2,"-")</f>
        <v>286.65000000000003</v>
      </c>
      <c r="AE260" s="32">
        <f>IFERROR('σ и σw, МПа'!R260*$BG$2,"-")</f>
        <v>274.3</v>
      </c>
      <c r="AF260" s="32">
        <f>IFERROR('σ и σw, МПа'!S260*$BG$2,"-")</f>
        <v>267.8</v>
      </c>
      <c r="AG260" s="32">
        <f>IFERROR('σ и σw, МПа'!T260*$BG$2,"-")</f>
        <v>254.8</v>
      </c>
      <c r="AH260" s="32">
        <f>IFERROR('σ и σw, МПа'!U260*$BG$2,"-")</f>
        <v>254.8</v>
      </c>
      <c r="AI260" s="32">
        <f>IFERROR('σ и σw, МПа'!V260*$BG$2,"-")</f>
        <v>235.95000000000002</v>
      </c>
      <c r="AJ260" s="32">
        <f>IFERROR('σ и σw, МПа'!W260*$BG$2,"-")</f>
        <v>229.45000000000002</v>
      </c>
      <c r="AK260" s="32" t="str">
        <f>IFERROR('σ и σw, МПа'!X260*$BG$2,"-")</f>
        <v>-</v>
      </c>
      <c r="AL260" s="32" t="str">
        <f>IFERROR('σ и σw, МПа'!Y260*$BG$2,"-")</f>
        <v>-</v>
      </c>
      <c r="AM260" s="32" t="str">
        <f>IFERROR('σ и σw, МПа'!Z260*$BG$2,"-")</f>
        <v>-</v>
      </c>
      <c r="AN260" s="32" t="str">
        <f>IFERROR('σ и σw, МПа'!AA260*$BG$2,"-")</f>
        <v>-</v>
      </c>
      <c r="AO260" s="32" t="str">
        <f>IFERROR('σ и σw, МПа'!AB260*$BG$2,"-")</f>
        <v>-</v>
      </c>
      <c r="AP260" s="33" t="str">
        <f>IFERROR('σ и σw, МПа'!AC260*$BG$2,"-")</f>
        <v>-</v>
      </c>
      <c r="AQ260" s="31">
        <f>IFERROR('σ и σw, МПа'!Q260*$BH$2,"-")</f>
        <v>374.84999999999997</v>
      </c>
      <c r="AR260" s="32">
        <f>IFERROR('σ и σw, МПа'!R260*$BH$2,"-")</f>
        <v>358.7</v>
      </c>
      <c r="AS260" s="32">
        <f>IFERROR('σ и σw, МПа'!S260*$BH$2,"-")</f>
        <v>350.2</v>
      </c>
      <c r="AT260" s="32">
        <f>IFERROR('σ и σw, МПа'!T260*$BH$2,"-")</f>
        <v>333.2</v>
      </c>
      <c r="AU260" s="32">
        <f>IFERROR('σ и σw, МПа'!U260*$BH$2,"-")</f>
        <v>333.2</v>
      </c>
      <c r="AV260" s="32">
        <f>IFERROR('σ и σw, МПа'!V260*$BH$2,"-")</f>
        <v>308.55</v>
      </c>
      <c r="AW260" s="32">
        <f>IFERROR('σ и σw, МПа'!W260*$BH$2,"-")</f>
        <v>300.05</v>
      </c>
      <c r="AX260" s="32" t="str">
        <f>IFERROR('σ и σw, МПа'!X260*$BH$2,"-")</f>
        <v>-</v>
      </c>
      <c r="AY260" s="32" t="str">
        <f>IFERROR('σ и σw, МПа'!Y260*$BH$2,"-")</f>
        <v>-</v>
      </c>
      <c r="AZ260" s="32" t="str">
        <f>IFERROR('σ и σw, МПа'!Z260*$BH$2,"-")</f>
        <v>-</v>
      </c>
      <c r="BA260" s="32" t="str">
        <f>IFERROR('σ и σw, МПа'!AA260*$BH$2,"-")</f>
        <v>-</v>
      </c>
      <c r="BB260" s="32" t="str">
        <f>IFERROR('σ и σw, МПа'!AB260*$BH$2,"-")</f>
        <v>-</v>
      </c>
      <c r="BC260" s="33" t="str">
        <f>IFERROR('σ и σw, МПа'!AC260*$BH$2,"-")</f>
        <v>-</v>
      </c>
    </row>
    <row r="261" spans="1:55" ht="25.5" x14ac:dyDescent="0.25">
      <c r="A261" s="10" t="str">
        <f>INDEX('Обработка исходного'!B:B,ROW($B$3)+4*(ROW($B261)-ROW($B$3)))</f>
        <v>Сталь высокохромистая</v>
      </c>
      <c r="B261" s="47" t="str">
        <f>INDEX('Обработка исходного'!D:D,ROW($B$3)+4*(ROW($B261)-ROW($B$3)))</f>
        <v>20Х13</v>
      </c>
      <c r="C261" s="27" t="str">
        <f>'Rp0,2, МПа'!C261</f>
        <v>Калиброванная сталь диаметром или стороной квадрата до 70 мм</v>
      </c>
      <c r="D261" s="31">
        <f>IFERROR('σ и σw, МПа'!D261*$BE$2,"-")</f>
        <v>248.84615384615384</v>
      </c>
      <c r="E261" s="32">
        <f>IFERROR('σ и σw, МПа'!E261*$BE$2,"-")</f>
        <v>241.53846153846152</v>
      </c>
      <c r="F261" s="32">
        <f>IFERROR('σ и σw, МПа'!F261*$BE$2,"-")</f>
        <v>233.84615384615384</v>
      </c>
      <c r="G261" s="32">
        <f>IFERROR('σ и σw, МПа'!G261*$BE$2,"-")</f>
        <v>226.53846153846152</v>
      </c>
      <c r="H261" s="32">
        <f>IFERROR('σ и σw, МПа'!H261*$BE$2,"-")</f>
        <v>218.84615384615384</v>
      </c>
      <c r="I261" s="32">
        <f>IFERROR('σ и σw, МПа'!I261*$BE$2,"-")</f>
        <v>211.15384615384616</v>
      </c>
      <c r="J261" s="32">
        <f>IFERROR('σ и σw, МПа'!J261*$BE$2,"-")</f>
        <v>203.84615384615384</v>
      </c>
      <c r="K261" s="32" t="str">
        <f>IFERROR('σ и σw, МПа'!K261*$BE$2,"-")</f>
        <v>-</v>
      </c>
      <c r="L261" s="32" t="str">
        <f>IFERROR('σ и σw, МПа'!L261*$BE$2,"-")</f>
        <v>-</v>
      </c>
      <c r="M261" s="32" t="str">
        <f>IFERROR('σ и σw, МПа'!M261*$BE$2,"-")</f>
        <v>-</v>
      </c>
      <c r="N261" s="32" t="str">
        <f>IFERROR('σ и σw, МПа'!N261*$BE$2,"-")</f>
        <v>-</v>
      </c>
      <c r="O261" s="32" t="str">
        <f>IFERROR('σ и σw, МПа'!O261*$BE$2,"-")</f>
        <v>-</v>
      </c>
      <c r="P261" s="33" t="str">
        <f>IFERROR('σ и σw, МПа'!P261*$BE$2,"-")</f>
        <v>-</v>
      </c>
      <c r="Q261" s="31">
        <f>IFERROR('σ и σw, МПа'!D261*$BF$2,"-")</f>
        <v>323.5</v>
      </c>
      <c r="R261" s="32">
        <f>IFERROR('σ и σw, МПа'!E261*$BF$2,"-")</f>
        <v>314</v>
      </c>
      <c r="S261" s="32">
        <f>IFERROR('σ и σw, МПа'!F261*$BF$2,"-")</f>
        <v>304</v>
      </c>
      <c r="T261" s="32">
        <f>IFERROR('σ и σw, МПа'!G261*$BF$2,"-")</f>
        <v>294.5</v>
      </c>
      <c r="U261" s="32">
        <f>IFERROR('σ и σw, МПа'!H261*$BF$2,"-")</f>
        <v>284.5</v>
      </c>
      <c r="V261" s="32">
        <f>IFERROR('σ и σw, МПа'!I261*$BF$2,"-")</f>
        <v>274.5</v>
      </c>
      <c r="W261" s="32">
        <f>IFERROR('σ и σw, МПа'!J261*$BF$2,"-")</f>
        <v>265</v>
      </c>
      <c r="X261" s="32" t="str">
        <f>IFERROR('σ и σw, МПа'!K261*$BF$2,"-")</f>
        <v>-</v>
      </c>
      <c r="Y261" s="32" t="str">
        <f>IFERROR('σ и σw, МПа'!L261*$BF$2,"-")</f>
        <v>-</v>
      </c>
      <c r="Z261" s="32" t="str">
        <f>IFERROR('σ и σw, МПа'!M261*$BF$2,"-")</f>
        <v>-</v>
      </c>
      <c r="AA261" s="32" t="str">
        <f>IFERROR('σ и σw, МПа'!N261*$BF$2,"-")</f>
        <v>-</v>
      </c>
      <c r="AB261" s="32" t="str">
        <f>IFERROR('σ и σw, МПа'!O261*$BF$2,"-")</f>
        <v>-</v>
      </c>
      <c r="AC261" s="33" t="str">
        <f>IFERROR('σ и σw, МПа'!P261*$BF$2,"-")</f>
        <v>-</v>
      </c>
      <c r="AD261" s="31">
        <f>IFERROR('σ и σw, МПа'!Q261*$BG$2,"-")</f>
        <v>286.65000000000003</v>
      </c>
      <c r="AE261" s="32">
        <f>IFERROR('σ и σw, МПа'!R261*$BG$2,"-")</f>
        <v>274.3</v>
      </c>
      <c r="AF261" s="32">
        <f>IFERROR('σ и σw, МПа'!S261*$BG$2,"-")</f>
        <v>267.8</v>
      </c>
      <c r="AG261" s="32">
        <f>IFERROR('σ и σw, МПа'!T261*$BG$2,"-")</f>
        <v>254.8</v>
      </c>
      <c r="AH261" s="32">
        <f>IFERROR('σ и σw, МПа'!U261*$BG$2,"-")</f>
        <v>254.8</v>
      </c>
      <c r="AI261" s="32">
        <f>IFERROR('σ и σw, МПа'!V261*$BG$2,"-")</f>
        <v>235.95000000000002</v>
      </c>
      <c r="AJ261" s="32">
        <f>IFERROR('σ и σw, МПа'!W261*$BG$2,"-")</f>
        <v>229.45000000000002</v>
      </c>
      <c r="AK261" s="32" t="str">
        <f>IFERROR('σ и σw, МПа'!X261*$BG$2,"-")</f>
        <v>-</v>
      </c>
      <c r="AL261" s="32" t="str">
        <f>IFERROR('σ и σw, МПа'!Y261*$BG$2,"-")</f>
        <v>-</v>
      </c>
      <c r="AM261" s="32" t="str">
        <f>IFERROR('σ и σw, МПа'!Z261*$BG$2,"-")</f>
        <v>-</v>
      </c>
      <c r="AN261" s="32" t="str">
        <f>IFERROR('σ и σw, МПа'!AA261*$BG$2,"-")</f>
        <v>-</v>
      </c>
      <c r="AO261" s="32" t="str">
        <f>IFERROR('σ и σw, МПа'!AB261*$BG$2,"-")</f>
        <v>-</v>
      </c>
      <c r="AP261" s="33" t="str">
        <f>IFERROR('σ и σw, МПа'!AC261*$BG$2,"-")</f>
        <v>-</v>
      </c>
      <c r="AQ261" s="31">
        <f>IFERROR('σ и σw, МПа'!Q261*$BH$2,"-")</f>
        <v>374.84999999999997</v>
      </c>
      <c r="AR261" s="32">
        <f>IFERROR('σ и σw, МПа'!R261*$BH$2,"-")</f>
        <v>358.7</v>
      </c>
      <c r="AS261" s="32">
        <f>IFERROR('σ и σw, МПа'!S261*$BH$2,"-")</f>
        <v>350.2</v>
      </c>
      <c r="AT261" s="32">
        <f>IFERROR('σ и σw, МПа'!T261*$BH$2,"-")</f>
        <v>333.2</v>
      </c>
      <c r="AU261" s="32">
        <f>IFERROR('σ и σw, МПа'!U261*$BH$2,"-")</f>
        <v>333.2</v>
      </c>
      <c r="AV261" s="32">
        <f>IFERROR('σ и σw, МПа'!V261*$BH$2,"-")</f>
        <v>308.55</v>
      </c>
      <c r="AW261" s="32">
        <f>IFERROR('σ и σw, МПа'!W261*$BH$2,"-")</f>
        <v>300.05</v>
      </c>
      <c r="AX261" s="32" t="str">
        <f>IFERROR('σ и σw, МПа'!X261*$BH$2,"-")</f>
        <v>-</v>
      </c>
      <c r="AY261" s="32" t="str">
        <f>IFERROR('σ и σw, МПа'!Y261*$BH$2,"-")</f>
        <v>-</v>
      </c>
      <c r="AZ261" s="32" t="str">
        <f>IFERROR('σ и σw, МПа'!Z261*$BH$2,"-")</f>
        <v>-</v>
      </c>
      <c r="BA261" s="32" t="str">
        <f>IFERROR('σ и σw, МПа'!AA261*$BH$2,"-")</f>
        <v>-</v>
      </c>
      <c r="BB261" s="32" t="str">
        <f>IFERROR('σ и σw, МПа'!AB261*$BH$2,"-")</f>
        <v>-</v>
      </c>
      <c r="BC261" s="33" t="str">
        <f>IFERROR('σ и σw, МПа'!AC261*$BH$2,"-")</f>
        <v>-</v>
      </c>
    </row>
    <row r="262" spans="1:55" ht="25.5" x14ac:dyDescent="0.25">
      <c r="A262" s="10" t="str">
        <f>INDEX('Обработка исходного'!B:B,ROW($B$3)+4*(ROW($B262)-ROW($B$3)))</f>
        <v>Сталь высокохромистая</v>
      </c>
      <c r="B262" s="47" t="str">
        <f>INDEX('Обработка исходного'!D:D,ROW($B$3)+4*(ROW($B262)-ROW($B$3)))</f>
        <v>20Х13</v>
      </c>
      <c r="C262" s="27" t="str">
        <f>'Rp0,2, МПа'!C262</f>
        <v>Горячекатаная сталь диаметром, стороной квадрата или толщиной до 60 мм</v>
      </c>
      <c r="D262" s="31">
        <f>IFERROR('σ и σw, МПа'!D262*$BE$2,"-")</f>
        <v>248.84615384615384</v>
      </c>
      <c r="E262" s="32">
        <f>IFERROR('σ и σw, МПа'!E262*$BE$2,"-")</f>
        <v>241.53846153846152</v>
      </c>
      <c r="F262" s="32">
        <f>IFERROR('σ и σw, МПа'!F262*$BE$2,"-")</f>
        <v>233.84615384615384</v>
      </c>
      <c r="G262" s="32">
        <f>IFERROR('σ и σw, МПа'!G262*$BE$2,"-")</f>
        <v>226.53846153846152</v>
      </c>
      <c r="H262" s="32">
        <f>IFERROR('σ и σw, МПа'!H262*$BE$2,"-")</f>
        <v>218.84615384615384</v>
      </c>
      <c r="I262" s="32">
        <f>IFERROR('σ и σw, МПа'!I262*$BE$2,"-")</f>
        <v>211.15384615384616</v>
      </c>
      <c r="J262" s="32">
        <f>IFERROR('σ и σw, МПа'!J262*$BE$2,"-")</f>
        <v>203.84615384615384</v>
      </c>
      <c r="K262" s="32" t="str">
        <f>IFERROR('σ и σw, МПа'!K262*$BE$2,"-")</f>
        <v>-</v>
      </c>
      <c r="L262" s="32" t="str">
        <f>IFERROR('σ и σw, МПа'!L262*$BE$2,"-")</f>
        <v>-</v>
      </c>
      <c r="M262" s="32" t="str">
        <f>IFERROR('σ и σw, МПа'!M262*$BE$2,"-")</f>
        <v>-</v>
      </c>
      <c r="N262" s="32" t="str">
        <f>IFERROR('σ и σw, МПа'!N262*$BE$2,"-")</f>
        <v>-</v>
      </c>
      <c r="O262" s="32" t="str">
        <f>IFERROR('σ и σw, МПа'!O262*$BE$2,"-")</f>
        <v>-</v>
      </c>
      <c r="P262" s="33" t="str">
        <f>IFERROR('σ и σw, МПа'!P262*$BE$2,"-")</f>
        <v>-</v>
      </c>
      <c r="Q262" s="31">
        <f>IFERROR('σ и σw, МПа'!D262*$BF$2,"-")</f>
        <v>323.5</v>
      </c>
      <c r="R262" s="32">
        <f>IFERROR('σ и σw, МПа'!E262*$BF$2,"-")</f>
        <v>314</v>
      </c>
      <c r="S262" s="32">
        <f>IFERROR('σ и σw, МПа'!F262*$BF$2,"-")</f>
        <v>304</v>
      </c>
      <c r="T262" s="32">
        <f>IFERROR('σ и σw, МПа'!G262*$BF$2,"-")</f>
        <v>294.5</v>
      </c>
      <c r="U262" s="32">
        <f>IFERROR('σ и σw, МПа'!H262*$BF$2,"-")</f>
        <v>284.5</v>
      </c>
      <c r="V262" s="32">
        <f>IFERROR('σ и σw, МПа'!I262*$BF$2,"-")</f>
        <v>274.5</v>
      </c>
      <c r="W262" s="32">
        <f>IFERROR('σ и σw, МПа'!J262*$BF$2,"-")</f>
        <v>265</v>
      </c>
      <c r="X262" s="32" t="str">
        <f>IFERROR('σ и σw, МПа'!K262*$BF$2,"-")</f>
        <v>-</v>
      </c>
      <c r="Y262" s="32" t="str">
        <f>IFERROR('σ и σw, МПа'!L262*$BF$2,"-")</f>
        <v>-</v>
      </c>
      <c r="Z262" s="32" t="str">
        <f>IFERROR('σ и σw, МПа'!M262*$BF$2,"-")</f>
        <v>-</v>
      </c>
      <c r="AA262" s="32" t="str">
        <f>IFERROR('σ и σw, МПа'!N262*$BF$2,"-")</f>
        <v>-</v>
      </c>
      <c r="AB262" s="32" t="str">
        <f>IFERROR('σ и σw, МПа'!O262*$BF$2,"-")</f>
        <v>-</v>
      </c>
      <c r="AC262" s="33" t="str">
        <f>IFERROR('σ и σw, МПа'!P262*$BF$2,"-")</f>
        <v>-</v>
      </c>
      <c r="AD262" s="31">
        <f>IFERROR('σ и σw, МПа'!Q262*$BG$2,"-")</f>
        <v>286.65000000000003</v>
      </c>
      <c r="AE262" s="32">
        <f>IFERROR('σ и σw, МПа'!R262*$BG$2,"-")</f>
        <v>274.3</v>
      </c>
      <c r="AF262" s="32">
        <f>IFERROR('σ и σw, МПа'!S262*$BG$2,"-")</f>
        <v>267.8</v>
      </c>
      <c r="AG262" s="32">
        <f>IFERROR('σ и σw, МПа'!T262*$BG$2,"-")</f>
        <v>254.8</v>
      </c>
      <c r="AH262" s="32">
        <f>IFERROR('σ и σw, МПа'!U262*$BG$2,"-")</f>
        <v>254.8</v>
      </c>
      <c r="AI262" s="32">
        <f>IFERROR('σ и σw, МПа'!V262*$BG$2,"-")</f>
        <v>235.95000000000002</v>
      </c>
      <c r="AJ262" s="32">
        <f>IFERROR('σ и σw, МПа'!W262*$BG$2,"-")</f>
        <v>229.45000000000002</v>
      </c>
      <c r="AK262" s="32" t="str">
        <f>IFERROR('σ и σw, МПа'!X262*$BG$2,"-")</f>
        <v>-</v>
      </c>
      <c r="AL262" s="32" t="str">
        <f>IFERROR('σ и σw, МПа'!Y262*$BG$2,"-")</f>
        <v>-</v>
      </c>
      <c r="AM262" s="32" t="str">
        <f>IFERROR('σ и σw, МПа'!Z262*$BG$2,"-")</f>
        <v>-</v>
      </c>
      <c r="AN262" s="32" t="str">
        <f>IFERROR('σ и σw, МПа'!AA262*$BG$2,"-")</f>
        <v>-</v>
      </c>
      <c r="AO262" s="32" t="str">
        <f>IFERROR('σ и σw, МПа'!AB262*$BG$2,"-")</f>
        <v>-</v>
      </c>
      <c r="AP262" s="33" t="str">
        <f>IFERROR('σ и σw, МПа'!AC262*$BG$2,"-")</f>
        <v>-</v>
      </c>
      <c r="AQ262" s="31">
        <f>IFERROR('σ и σw, МПа'!Q262*$BH$2,"-")</f>
        <v>374.84999999999997</v>
      </c>
      <c r="AR262" s="32">
        <f>IFERROR('σ и σw, МПа'!R262*$BH$2,"-")</f>
        <v>358.7</v>
      </c>
      <c r="AS262" s="32">
        <f>IFERROR('σ и σw, МПа'!S262*$BH$2,"-")</f>
        <v>350.2</v>
      </c>
      <c r="AT262" s="32">
        <f>IFERROR('σ и σw, МПа'!T262*$BH$2,"-")</f>
        <v>333.2</v>
      </c>
      <c r="AU262" s="32">
        <f>IFERROR('σ и σw, МПа'!U262*$BH$2,"-")</f>
        <v>333.2</v>
      </c>
      <c r="AV262" s="32">
        <f>IFERROR('σ и σw, МПа'!V262*$BH$2,"-")</f>
        <v>308.55</v>
      </c>
      <c r="AW262" s="32">
        <f>IFERROR('σ и σw, МПа'!W262*$BH$2,"-")</f>
        <v>300.05</v>
      </c>
      <c r="AX262" s="32" t="str">
        <f>IFERROR('σ и σw, МПа'!X262*$BH$2,"-")</f>
        <v>-</v>
      </c>
      <c r="AY262" s="32" t="str">
        <f>IFERROR('σ и σw, МПа'!Y262*$BH$2,"-")</f>
        <v>-</v>
      </c>
      <c r="AZ262" s="32" t="str">
        <f>IFERROR('σ и σw, МПа'!Z262*$BH$2,"-")</f>
        <v>-</v>
      </c>
      <c r="BA262" s="32" t="str">
        <f>IFERROR('σ и σw, МПа'!AA262*$BH$2,"-")</f>
        <v>-</v>
      </c>
      <c r="BB262" s="32" t="str">
        <f>IFERROR('σ и σw, МПа'!AB262*$BH$2,"-")</f>
        <v>-</v>
      </c>
      <c r="BC262" s="33" t="str">
        <f>IFERROR('σ и σw, МПа'!AC262*$BH$2,"-")</f>
        <v>-</v>
      </c>
    </row>
    <row r="263" spans="1:55" ht="25.5" x14ac:dyDescent="0.25">
      <c r="A263" s="10" t="str">
        <f>INDEX('Обработка исходного'!B:B,ROW($B$3)+4*(ROW($B263)-ROW($B$3)))</f>
        <v>Сталь высокохромистая</v>
      </c>
      <c r="B263" s="47" t="str">
        <f>INDEX('Обработка исходного'!D:D,ROW($B$3)+4*(ROW($B263)-ROW($B$3)))</f>
        <v>20Х13</v>
      </c>
      <c r="C263" s="27" t="str">
        <f>'Rp0,2, МПа'!C263</f>
        <v>Горячекатаная сталь диаметром, стороной квадрата или толщиной от 60 до 100 мм</v>
      </c>
      <c r="D263" s="31">
        <f>IFERROR('σ и σw, МПа'!D263*$BE$2,"-")</f>
        <v>248.84615384615384</v>
      </c>
      <c r="E263" s="32">
        <f>IFERROR('σ и σw, МПа'!E263*$BE$2,"-")</f>
        <v>241.53846153846152</v>
      </c>
      <c r="F263" s="32">
        <f>IFERROR('σ и σw, МПа'!F263*$BE$2,"-")</f>
        <v>233.84615384615384</v>
      </c>
      <c r="G263" s="32">
        <f>IFERROR('σ и σw, МПа'!G263*$BE$2,"-")</f>
        <v>226.53846153846152</v>
      </c>
      <c r="H263" s="32">
        <f>IFERROR('σ и σw, МПа'!H263*$BE$2,"-")</f>
        <v>218.84615384615384</v>
      </c>
      <c r="I263" s="32">
        <f>IFERROR('σ и σw, МПа'!I263*$BE$2,"-")</f>
        <v>211.15384615384616</v>
      </c>
      <c r="J263" s="32">
        <f>IFERROR('σ и σw, МПа'!J263*$BE$2,"-")</f>
        <v>203.84615384615384</v>
      </c>
      <c r="K263" s="32" t="str">
        <f>IFERROR('σ и σw, МПа'!K263*$BE$2,"-")</f>
        <v>-</v>
      </c>
      <c r="L263" s="32" t="str">
        <f>IFERROR('σ и σw, МПа'!L263*$BE$2,"-")</f>
        <v>-</v>
      </c>
      <c r="M263" s="32" t="str">
        <f>IFERROR('σ и σw, МПа'!M263*$BE$2,"-")</f>
        <v>-</v>
      </c>
      <c r="N263" s="32" t="str">
        <f>IFERROR('σ и σw, МПа'!N263*$BE$2,"-")</f>
        <v>-</v>
      </c>
      <c r="O263" s="32" t="str">
        <f>IFERROR('σ и σw, МПа'!O263*$BE$2,"-")</f>
        <v>-</v>
      </c>
      <c r="P263" s="33" t="str">
        <f>IFERROR('σ и σw, МПа'!P263*$BE$2,"-")</f>
        <v>-</v>
      </c>
      <c r="Q263" s="31">
        <f>IFERROR('σ и σw, МПа'!D263*$BF$2,"-")</f>
        <v>323.5</v>
      </c>
      <c r="R263" s="32">
        <f>IFERROR('σ и σw, МПа'!E263*$BF$2,"-")</f>
        <v>314</v>
      </c>
      <c r="S263" s="32">
        <f>IFERROR('σ и σw, МПа'!F263*$BF$2,"-")</f>
        <v>304</v>
      </c>
      <c r="T263" s="32">
        <f>IFERROR('σ и σw, МПа'!G263*$BF$2,"-")</f>
        <v>294.5</v>
      </c>
      <c r="U263" s="32">
        <f>IFERROR('σ и σw, МПа'!H263*$BF$2,"-")</f>
        <v>284.5</v>
      </c>
      <c r="V263" s="32">
        <f>IFERROR('σ и σw, МПа'!I263*$BF$2,"-")</f>
        <v>274.5</v>
      </c>
      <c r="W263" s="32">
        <f>IFERROR('σ и σw, МПа'!J263*$BF$2,"-")</f>
        <v>265</v>
      </c>
      <c r="X263" s="32" t="str">
        <f>IFERROR('σ и σw, МПа'!K263*$BF$2,"-")</f>
        <v>-</v>
      </c>
      <c r="Y263" s="32" t="str">
        <f>IFERROR('σ и σw, МПа'!L263*$BF$2,"-")</f>
        <v>-</v>
      </c>
      <c r="Z263" s="32" t="str">
        <f>IFERROR('σ и σw, МПа'!M263*$BF$2,"-")</f>
        <v>-</v>
      </c>
      <c r="AA263" s="32" t="str">
        <f>IFERROR('σ и σw, МПа'!N263*$BF$2,"-")</f>
        <v>-</v>
      </c>
      <c r="AB263" s="32" t="str">
        <f>IFERROR('σ и σw, МПа'!O263*$BF$2,"-")</f>
        <v>-</v>
      </c>
      <c r="AC263" s="33" t="str">
        <f>IFERROR('σ и σw, МПа'!P263*$BF$2,"-")</f>
        <v>-</v>
      </c>
      <c r="AD263" s="31">
        <f>IFERROR('σ и σw, МПа'!Q263*$BG$2,"-")</f>
        <v>286.65000000000003</v>
      </c>
      <c r="AE263" s="32">
        <f>IFERROR('σ и σw, МПа'!R263*$BG$2,"-")</f>
        <v>274.3</v>
      </c>
      <c r="AF263" s="32">
        <f>IFERROR('σ и σw, МПа'!S263*$BG$2,"-")</f>
        <v>267.8</v>
      </c>
      <c r="AG263" s="32">
        <f>IFERROR('σ и σw, МПа'!T263*$BG$2,"-")</f>
        <v>254.8</v>
      </c>
      <c r="AH263" s="32">
        <f>IFERROR('σ и σw, МПа'!U263*$BG$2,"-")</f>
        <v>254.8</v>
      </c>
      <c r="AI263" s="32">
        <f>IFERROR('σ и σw, МПа'!V263*$BG$2,"-")</f>
        <v>235.95000000000002</v>
      </c>
      <c r="AJ263" s="32">
        <f>IFERROR('σ и σw, МПа'!W263*$BG$2,"-")</f>
        <v>229.45000000000002</v>
      </c>
      <c r="AK263" s="32" t="str">
        <f>IFERROR('σ и σw, МПа'!X263*$BG$2,"-")</f>
        <v>-</v>
      </c>
      <c r="AL263" s="32" t="str">
        <f>IFERROR('σ и σw, МПа'!Y263*$BG$2,"-")</f>
        <v>-</v>
      </c>
      <c r="AM263" s="32" t="str">
        <f>IFERROR('σ и σw, МПа'!Z263*$BG$2,"-")</f>
        <v>-</v>
      </c>
      <c r="AN263" s="32" t="str">
        <f>IFERROR('σ и σw, МПа'!AA263*$BG$2,"-")</f>
        <v>-</v>
      </c>
      <c r="AO263" s="32" t="str">
        <f>IFERROR('σ и σw, МПа'!AB263*$BG$2,"-")</f>
        <v>-</v>
      </c>
      <c r="AP263" s="33" t="str">
        <f>IFERROR('σ и σw, МПа'!AC263*$BG$2,"-")</f>
        <v>-</v>
      </c>
      <c r="AQ263" s="31">
        <f>IFERROR('σ и σw, МПа'!Q263*$BH$2,"-")</f>
        <v>374.84999999999997</v>
      </c>
      <c r="AR263" s="32">
        <f>IFERROR('σ и σw, МПа'!R263*$BH$2,"-")</f>
        <v>358.7</v>
      </c>
      <c r="AS263" s="32">
        <f>IFERROR('σ и σw, МПа'!S263*$BH$2,"-")</f>
        <v>350.2</v>
      </c>
      <c r="AT263" s="32">
        <f>IFERROR('σ и σw, МПа'!T263*$BH$2,"-")</f>
        <v>333.2</v>
      </c>
      <c r="AU263" s="32">
        <f>IFERROR('σ и σw, МПа'!U263*$BH$2,"-")</f>
        <v>333.2</v>
      </c>
      <c r="AV263" s="32">
        <f>IFERROR('σ и σw, МПа'!V263*$BH$2,"-")</f>
        <v>308.55</v>
      </c>
      <c r="AW263" s="32">
        <f>IFERROR('σ и σw, МПа'!W263*$BH$2,"-")</f>
        <v>300.05</v>
      </c>
      <c r="AX263" s="32" t="str">
        <f>IFERROR('σ и σw, МПа'!X263*$BH$2,"-")</f>
        <v>-</v>
      </c>
      <c r="AY263" s="32" t="str">
        <f>IFERROR('σ и σw, МПа'!Y263*$BH$2,"-")</f>
        <v>-</v>
      </c>
      <c r="AZ263" s="32" t="str">
        <f>IFERROR('σ и σw, МПа'!Z263*$BH$2,"-")</f>
        <v>-</v>
      </c>
      <c r="BA263" s="32" t="str">
        <f>IFERROR('σ и σw, МПа'!AA263*$BH$2,"-")</f>
        <v>-</v>
      </c>
      <c r="BB263" s="32" t="str">
        <f>IFERROR('σ и σw, МПа'!AB263*$BH$2,"-")</f>
        <v>-</v>
      </c>
      <c r="BC263" s="33" t="str">
        <f>IFERROR('σ и σw, МПа'!AC263*$BH$2,"-")</f>
        <v>-</v>
      </c>
    </row>
    <row r="264" spans="1:55" ht="25.5" x14ac:dyDescent="0.25">
      <c r="A264" s="10" t="str">
        <f>INDEX('Обработка исходного'!B:B,ROW($B$3)+4*(ROW($B264)-ROW($B$3)))</f>
        <v>Сталь высокохромистая</v>
      </c>
      <c r="B264" s="47" t="str">
        <f>INDEX('Обработка исходного'!D:D,ROW($B$3)+4*(ROW($B264)-ROW($B$3)))</f>
        <v>20Х13</v>
      </c>
      <c r="C264" s="27" t="str">
        <f>'Rp0,2, МПа'!C264</f>
        <v>Горячекатаная сталь со стороной квадрата или толщиной от 100 до 150 мм</v>
      </c>
      <c r="D264" s="31">
        <f>IFERROR('σ и σw, МПа'!D264*$BE$2,"-")</f>
        <v>248.84615384615384</v>
      </c>
      <c r="E264" s="32">
        <f>IFERROR('σ и σw, МПа'!E264*$BE$2,"-")</f>
        <v>241.53846153846152</v>
      </c>
      <c r="F264" s="32">
        <f>IFERROR('σ и σw, МПа'!F264*$BE$2,"-")</f>
        <v>233.84615384615384</v>
      </c>
      <c r="G264" s="32">
        <f>IFERROR('σ и σw, МПа'!G264*$BE$2,"-")</f>
        <v>226.53846153846152</v>
      </c>
      <c r="H264" s="32">
        <f>IFERROR('σ и σw, МПа'!H264*$BE$2,"-")</f>
        <v>218.84615384615384</v>
      </c>
      <c r="I264" s="32">
        <f>IFERROR('σ и σw, МПа'!I264*$BE$2,"-")</f>
        <v>211.15384615384616</v>
      </c>
      <c r="J264" s="32">
        <f>IFERROR('σ и σw, МПа'!J264*$BE$2,"-")</f>
        <v>203.84615384615384</v>
      </c>
      <c r="K264" s="32" t="str">
        <f>IFERROR('σ и σw, МПа'!K264*$BE$2,"-")</f>
        <v>-</v>
      </c>
      <c r="L264" s="32" t="str">
        <f>IFERROR('σ и σw, МПа'!L264*$BE$2,"-")</f>
        <v>-</v>
      </c>
      <c r="M264" s="32" t="str">
        <f>IFERROR('σ и σw, МПа'!M264*$BE$2,"-")</f>
        <v>-</v>
      </c>
      <c r="N264" s="32" t="str">
        <f>IFERROR('σ и σw, МПа'!N264*$BE$2,"-")</f>
        <v>-</v>
      </c>
      <c r="O264" s="32" t="str">
        <f>IFERROR('σ и σw, МПа'!O264*$BE$2,"-")</f>
        <v>-</v>
      </c>
      <c r="P264" s="33" t="str">
        <f>IFERROR('σ и σw, МПа'!P264*$BE$2,"-")</f>
        <v>-</v>
      </c>
      <c r="Q264" s="31">
        <f>IFERROR('σ и σw, МПа'!D264*$BF$2,"-")</f>
        <v>323.5</v>
      </c>
      <c r="R264" s="32">
        <f>IFERROR('σ и σw, МПа'!E264*$BF$2,"-")</f>
        <v>314</v>
      </c>
      <c r="S264" s="32">
        <f>IFERROR('σ и σw, МПа'!F264*$BF$2,"-")</f>
        <v>304</v>
      </c>
      <c r="T264" s="32">
        <f>IFERROR('σ и σw, МПа'!G264*$BF$2,"-")</f>
        <v>294.5</v>
      </c>
      <c r="U264" s="32">
        <f>IFERROR('σ и σw, МПа'!H264*$BF$2,"-")</f>
        <v>284.5</v>
      </c>
      <c r="V264" s="32">
        <f>IFERROR('σ и σw, МПа'!I264*$BF$2,"-")</f>
        <v>274.5</v>
      </c>
      <c r="W264" s="32">
        <f>IFERROR('σ и σw, МПа'!J264*$BF$2,"-")</f>
        <v>265</v>
      </c>
      <c r="X264" s="32" t="str">
        <f>IFERROR('σ и σw, МПа'!K264*$BF$2,"-")</f>
        <v>-</v>
      </c>
      <c r="Y264" s="32" t="str">
        <f>IFERROR('σ и σw, МПа'!L264*$BF$2,"-")</f>
        <v>-</v>
      </c>
      <c r="Z264" s="32" t="str">
        <f>IFERROR('σ и σw, МПа'!M264*$BF$2,"-")</f>
        <v>-</v>
      </c>
      <c r="AA264" s="32" t="str">
        <f>IFERROR('σ и σw, МПа'!N264*$BF$2,"-")</f>
        <v>-</v>
      </c>
      <c r="AB264" s="32" t="str">
        <f>IFERROR('σ и σw, МПа'!O264*$BF$2,"-")</f>
        <v>-</v>
      </c>
      <c r="AC264" s="33" t="str">
        <f>IFERROR('σ и σw, МПа'!P264*$BF$2,"-")</f>
        <v>-</v>
      </c>
      <c r="AD264" s="31">
        <f>IFERROR('σ и σw, МПа'!Q264*$BG$2,"-")</f>
        <v>286.65000000000003</v>
      </c>
      <c r="AE264" s="32">
        <f>IFERROR('σ и σw, МПа'!R264*$BG$2,"-")</f>
        <v>274.3</v>
      </c>
      <c r="AF264" s="32">
        <f>IFERROR('σ и σw, МПа'!S264*$BG$2,"-")</f>
        <v>267.8</v>
      </c>
      <c r="AG264" s="32">
        <f>IFERROR('σ и σw, МПа'!T264*$BG$2,"-")</f>
        <v>254.8</v>
      </c>
      <c r="AH264" s="32">
        <f>IFERROR('σ и σw, МПа'!U264*$BG$2,"-")</f>
        <v>254.8</v>
      </c>
      <c r="AI264" s="32">
        <f>IFERROR('σ и σw, МПа'!V264*$BG$2,"-")</f>
        <v>235.95000000000002</v>
      </c>
      <c r="AJ264" s="32">
        <f>IFERROR('σ и σw, МПа'!W264*$BG$2,"-")</f>
        <v>229.45000000000002</v>
      </c>
      <c r="AK264" s="32" t="str">
        <f>IFERROR('σ и σw, МПа'!X264*$BG$2,"-")</f>
        <v>-</v>
      </c>
      <c r="AL264" s="32" t="str">
        <f>IFERROR('σ и σw, МПа'!Y264*$BG$2,"-")</f>
        <v>-</v>
      </c>
      <c r="AM264" s="32" t="str">
        <f>IFERROR('σ и σw, МПа'!Z264*$BG$2,"-")</f>
        <v>-</v>
      </c>
      <c r="AN264" s="32" t="str">
        <f>IFERROR('σ и σw, МПа'!AA264*$BG$2,"-")</f>
        <v>-</v>
      </c>
      <c r="AO264" s="32" t="str">
        <f>IFERROR('σ и σw, МПа'!AB264*$BG$2,"-")</f>
        <v>-</v>
      </c>
      <c r="AP264" s="33" t="str">
        <f>IFERROR('σ и σw, МПа'!AC264*$BG$2,"-")</f>
        <v>-</v>
      </c>
      <c r="AQ264" s="31">
        <f>IFERROR('σ и σw, МПа'!Q264*$BH$2,"-")</f>
        <v>374.84999999999997</v>
      </c>
      <c r="AR264" s="32">
        <f>IFERROR('σ и σw, МПа'!R264*$BH$2,"-")</f>
        <v>358.7</v>
      </c>
      <c r="AS264" s="32">
        <f>IFERROR('σ и σw, МПа'!S264*$BH$2,"-")</f>
        <v>350.2</v>
      </c>
      <c r="AT264" s="32">
        <f>IFERROR('σ и σw, МПа'!T264*$BH$2,"-")</f>
        <v>333.2</v>
      </c>
      <c r="AU264" s="32">
        <f>IFERROR('σ и σw, МПа'!U264*$BH$2,"-")</f>
        <v>333.2</v>
      </c>
      <c r="AV264" s="32">
        <f>IFERROR('σ и σw, МПа'!V264*$BH$2,"-")</f>
        <v>308.55</v>
      </c>
      <c r="AW264" s="32">
        <f>IFERROR('σ и σw, МПа'!W264*$BH$2,"-")</f>
        <v>300.05</v>
      </c>
      <c r="AX264" s="32" t="str">
        <f>IFERROR('σ и σw, МПа'!X264*$BH$2,"-")</f>
        <v>-</v>
      </c>
      <c r="AY264" s="32" t="str">
        <f>IFERROR('σ и σw, МПа'!Y264*$BH$2,"-")</f>
        <v>-</v>
      </c>
      <c r="AZ264" s="32" t="str">
        <f>IFERROR('σ и σw, МПа'!Z264*$BH$2,"-")</f>
        <v>-</v>
      </c>
      <c r="BA264" s="32" t="str">
        <f>IFERROR('σ и σw, МПа'!AA264*$BH$2,"-")</f>
        <v>-</v>
      </c>
      <c r="BB264" s="32" t="str">
        <f>IFERROR('σ и σw, МПа'!AB264*$BH$2,"-")</f>
        <v>-</v>
      </c>
      <c r="BC264" s="33" t="str">
        <f>IFERROR('σ и σw, МПа'!AC264*$BH$2,"-")</f>
        <v>-</v>
      </c>
    </row>
    <row r="265" spans="1:55" x14ac:dyDescent="0.25">
      <c r="A265" s="10" t="str">
        <f>INDEX('Обработка исходного'!B:B,ROW($B$3)+4*(ROW($B265)-ROW($B$3)))</f>
        <v>Сталь высокохромистая</v>
      </c>
      <c r="B265" s="47" t="str">
        <f>INDEX('Обработка исходного'!D:D,ROW($B$3)+4*(ROW($B265)-ROW($B$3)))</f>
        <v>20Х13</v>
      </c>
      <c r="C265" s="27" t="str">
        <f>'Rp0,2, МПа'!C265</f>
        <v>Заготовки крепежных деталей, КП590*</v>
      </c>
      <c r="D265" s="31">
        <f>IFERROR('σ и σw, МПа'!D265*$BE$2,"-")</f>
        <v>301.92307692307691</v>
      </c>
      <c r="E265" s="32">
        <f>IFERROR('σ и σw, МПа'!E265*$BE$2,"-")</f>
        <v>290.38461538461536</v>
      </c>
      <c r="F265" s="32">
        <f>IFERROR('σ и σw, МПа'!F265*$BE$2,"-")</f>
        <v>283.07692307692309</v>
      </c>
      <c r="G265" s="32">
        <f>IFERROR('σ и σw, МПа'!G265*$BE$2,"-")</f>
        <v>275.38461538461536</v>
      </c>
      <c r="H265" s="32">
        <f>IFERROR('σ и σw, МПа'!H265*$BE$2,"-")</f>
        <v>264.23076923076923</v>
      </c>
      <c r="I265" s="32">
        <f>IFERROR('σ и σw, МПа'!I265*$BE$2,"-")</f>
        <v>256.53846153846155</v>
      </c>
      <c r="J265" s="32">
        <f>IFERROR('σ и σw, МПа'!J265*$BE$2,"-")</f>
        <v>245.38461538461539</v>
      </c>
      <c r="K265" s="32" t="str">
        <f>IFERROR('σ и σw, МПа'!K265*$BE$2,"-")</f>
        <v>-</v>
      </c>
      <c r="L265" s="32" t="str">
        <f>IFERROR('σ и σw, МПа'!L265*$BE$2,"-")</f>
        <v>-</v>
      </c>
      <c r="M265" s="32" t="str">
        <f>IFERROR('σ и σw, МПа'!M265*$BE$2,"-")</f>
        <v>-</v>
      </c>
      <c r="N265" s="32" t="str">
        <f>IFERROR('σ и σw, МПа'!N265*$BE$2,"-")</f>
        <v>-</v>
      </c>
      <c r="O265" s="32" t="str">
        <f>IFERROR('σ и σw, МПа'!O265*$BE$2,"-")</f>
        <v>-</v>
      </c>
      <c r="P265" s="33" t="str">
        <f>IFERROR('σ и σw, МПа'!P265*$BE$2,"-")</f>
        <v>-</v>
      </c>
      <c r="Q265" s="31">
        <f>IFERROR('σ и σw, МПа'!D265*$BF$2,"-")</f>
        <v>392.5</v>
      </c>
      <c r="R265" s="32">
        <f>IFERROR('σ и σw, МПа'!E265*$BF$2,"-")</f>
        <v>377.5</v>
      </c>
      <c r="S265" s="32">
        <f>IFERROR('σ и σw, МПа'!F265*$BF$2,"-")</f>
        <v>368.00000000000006</v>
      </c>
      <c r="T265" s="32">
        <f>IFERROR('σ и σw, МПа'!G265*$BF$2,"-")</f>
        <v>358</v>
      </c>
      <c r="U265" s="32">
        <f>IFERROR('σ и σw, МПа'!H265*$BF$2,"-")</f>
        <v>343.5</v>
      </c>
      <c r="V265" s="32">
        <f>IFERROR('σ и σw, МПа'!I265*$BF$2,"-")</f>
        <v>333.5</v>
      </c>
      <c r="W265" s="32">
        <f>IFERROR('σ и σw, МПа'!J265*$BF$2,"-")</f>
        <v>319</v>
      </c>
      <c r="X265" s="32" t="str">
        <f>IFERROR('σ и σw, МПа'!K265*$BF$2,"-")</f>
        <v>-</v>
      </c>
      <c r="Y265" s="32" t="str">
        <f>IFERROR('σ и σw, МПа'!L265*$BF$2,"-")</f>
        <v>-</v>
      </c>
      <c r="Z265" s="32" t="str">
        <f>IFERROR('σ и σw, МПа'!M265*$BF$2,"-")</f>
        <v>-</v>
      </c>
      <c r="AA265" s="32" t="str">
        <f>IFERROR('σ и σw, МПа'!N265*$BF$2,"-")</f>
        <v>-</v>
      </c>
      <c r="AB265" s="32" t="str">
        <f>IFERROR('σ и σw, МПа'!O265*$BF$2,"-")</f>
        <v>-</v>
      </c>
      <c r="AC265" s="33" t="str">
        <f>IFERROR('σ и σw, МПа'!P265*$BF$2,"-")</f>
        <v>-</v>
      </c>
      <c r="AD265" s="31">
        <f>IFERROR('σ и σw, МПа'!Q265*$BG$2,"-")</f>
        <v>383.5</v>
      </c>
      <c r="AE265" s="32">
        <f>IFERROR('σ и σw, МПа'!R265*$BG$2,"-")</f>
        <v>363.35</v>
      </c>
      <c r="AF265" s="32">
        <f>IFERROR('σ и σw, МПа'!S265*$BG$2,"-")</f>
        <v>356.85</v>
      </c>
      <c r="AG265" s="32">
        <f>IFERROR('σ и σw, МПа'!T265*$BG$2,"-")</f>
        <v>338</v>
      </c>
      <c r="AH265" s="32">
        <f>IFERROR('σ и σw, МПа'!U265*$BG$2,"-")</f>
        <v>338</v>
      </c>
      <c r="AI265" s="32">
        <f>IFERROR('σ и σw, МПа'!V265*$BG$2,"-")</f>
        <v>312.65000000000003</v>
      </c>
      <c r="AJ265" s="32">
        <f>IFERROR('σ и σw, МПа'!W265*$BG$2,"-")</f>
        <v>306.15000000000003</v>
      </c>
      <c r="AK265" s="32" t="str">
        <f>IFERROR('σ и σw, МПа'!X265*$BG$2,"-")</f>
        <v>-</v>
      </c>
      <c r="AL265" s="32" t="str">
        <f>IFERROR('σ и σw, МПа'!Y265*$BG$2,"-")</f>
        <v>-</v>
      </c>
      <c r="AM265" s="32" t="str">
        <f>IFERROR('σ и σw, МПа'!Z265*$BG$2,"-")</f>
        <v>-</v>
      </c>
      <c r="AN265" s="32" t="str">
        <f>IFERROR('σ и σw, МПа'!AA265*$BG$2,"-")</f>
        <v>-</v>
      </c>
      <c r="AO265" s="32" t="str">
        <f>IFERROR('σ и σw, МПа'!AB265*$BG$2,"-")</f>
        <v>-</v>
      </c>
      <c r="AP265" s="33" t="str">
        <f>IFERROR('σ и σw, МПа'!AC265*$BG$2,"-")</f>
        <v>-</v>
      </c>
      <c r="AQ265" s="31">
        <f>IFERROR('σ и σw, МПа'!Q265*$BH$2,"-")</f>
        <v>501.5</v>
      </c>
      <c r="AR265" s="32">
        <f>IFERROR('σ и σw, МПа'!R265*$BH$2,"-")</f>
        <v>475.15</v>
      </c>
      <c r="AS265" s="32">
        <f>IFERROR('σ и σw, МПа'!S265*$BH$2,"-")</f>
        <v>466.65</v>
      </c>
      <c r="AT265" s="32">
        <f>IFERROR('σ и σw, МПа'!T265*$BH$2,"-")</f>
        <v>442</v>
      </c>
      <c r="AU265" s="32">
        <f>IFERROR('σ и σw, МПа'!U265*$BH$2,"-")</f>
        <v>442</v>
      </c>
      <c r="AV265" s="32">
        <f>IFERROR('σ и σw, МПа'!V265*$BH$2,"-")</f>
        <v>408.84999999999997</v>
      </c>
      <c r="AW265" s="32">
        <f>IFERROR('σ и σw, МПа'!W265*$BH$2,"-")</f>
        <v>400.34999999999997</v>
      </c>
      <c r="AX265" s="32" t="str">
        <f>IFERROR('σ и σw, МПа'!X265*$BH$2,"-")</f>
        <v>-</v>
      </c>
      <c r="AY265" s="32" t="str">
        <f>IFERROR('σ и σw, МПа'!Y265*$BH$2,"-")</f>
        <v>-</v>
      </c>
      <c r="AZ265" s="32" t="str">
        <f>IFERROR('σ и σw, МПа'!Z265*$BH$2,"-")</f>
        <v>-</v>
      </c>
      <c r="BA265" s="32" t="str">
        <f>IFERROR('σ и σw, МПа'!AA265*$BH$2,"-")</f>
        <v>-</v>
      </c>
      <c r="BB265" s="32" t="str">
        <f>IFERROR('σ и σw, МПа'!AB265*$BH$2,"-")</f>
        <v>-</v>
      </c>
      <c r="BC265" s="33" t="str">
        <f>IFERROR('σ и σw, МПа'!AC265*$BH$2,"-")</f>
        <v>-</v>
      </c>
    </row>
    <row r="266" spans="1:55" x14ac:dyDescent="0.25">
      <c r="A266" s="10" t="str">
        <f>INDEX('Обработка исходного'!B:B,ROW($B$3)+4*(ROW($B266)-ROW($B$3)))</f>
        <v>Сталь высокохромистая</v>
      </c>
      <c r="B266" s="47" t="str">
        <f>INDEX('Обработка исходного'!D:D,ROW($B$3)+4*(ROW($B266)-ROW($B$3)))</f>
        <v>20Х13</v>
      </c>
      <c r="C266" s="27" t="str">
        <f>'Rp0,2, МПа'!C266</f>
        <v>Листы толщиной от 4 до 50 мм</v>
      </c>
      <c r="D266" s="31">
        <f>IFERROR('σ и σw, МПа'!D266*$BE$2,"-")</f>
        <v>196.15384615384616</v>
      </c>
      <c r="E266" s="32">
        <f>IFERROR('σ и σw, МПа'!E266*$BE$2,"-")</f>
        <v>188.84615384615384</v>
      </c>
      <c r="F266" s="32">
        <f>IFERROR('σ и σw, МПа'!F266*$BE$2,"-")</f>
        <v>185</v>
      </c>
      <c r="G266" s="32">
        <f>IFERROR('σ и σw, МПа'!G266*$BE$2,"-")</f>
        <v>181.15384615384616</v>
      </c>
      <c r="H266" s="32">
        <f>IFERROR('σ и σw, МПа'!H266*$BE$2,"-")</f>
        <v>169.61538461538461</v>
      </c>
      <c r="I266" s="32">
        <f>IFERROR('σ и σw, МПа'!I266*$BE$2,"-")</f>
        <v>166.15384615384616</v>
      </c>
      <c r="J266" s="32">
        <f>IFERROR('σ и σw, МПа'!J266*$BE$2,"-")</f>
        <v>158.46153846153845</v>
      </c>
      <c r="K266" s="32" t="str">
        <f>IFERROR('σ и σw, МПа'!K266*$BE$2,"-")</f>
        <v>-</v>
      </c>
      <c r="L266" s="32" t="str">
        <f>IFERROR('σ и σw, МПа'!L266*$BE$2,"-")</f>
        <v>-</v>
      </c>
      <c r="M266" s="32" t="str">
        <f>IFERROR('σ и σw, МПа'!M266*$BE$2,"-")</f>
        <v>-</v>
      </c>
      <c r="N266" s="32" t="str">
        <f>IFERROR('σ и σw, МПа'!N266*$BE$2,"-")</f>
        <v>-</v>
      </c>
      <c r="O266" s="32" t="str">
        <f>IFERROR('σ и σw, МПа'!O266*$BE$2,"-")</f>
        <v>-</v>
      </c>
      <c r="P266" s="33" t="str">
        <f>IFERROR('σ и σw, МПа'!P266*$BE$2,"-")</f>
        <v>-</v>
      </c>
      <c r="Q266" s="31">
        <f>IFERROR('σ и σw, МПа'!D266*$BF$2,"-")</f>
        <v>255.00000000000003</v>
      </c>
      <c r="R266" s="32">
        <f>IFERROR('σ и σw, МПа'!E266*$BF$2,"-")</f>
        <v>245.5</v>
      </c>
      <c r="S266" s="32">
        <f>IFERROR('σ и σw, МПа'!F266*$BF$2,"-")</f>
        <v>240.5</v>
      </c>
      <c r="T266" s="32">
        <f>IFERROR('σ и σw, МПа'!G266*$BF$2,"-")</f>
        <v>235.50000000000003</v>
      </c>
      <c r="U266" s="32">
        <f>IFERROR('σ и σw, МПа'!H266*$BF$2,"-")</f>
        <v>220.5</v>
      </c>
      <c r="V266" s="32">
        <f>IFERROR('σ и σw, МПа'!I266*$BF$2,"-")</f>
        <v>216.00000000000003</v>
      </c>
      <c r="W266" s="32">
        <f>IFERROR('σ и σw, МПа'!J266*$BF$2,"-")</f>
        <v>206</v>
      </c>
      <c r="X266" s="32" t="str">
        <f>IFERROR('σ и σw, МПа'!K266*$BF$2,"-")</f>
        <v>-</v>
      </c>
      <c r="Y266" s="32" t="str">
        <f>IFERROR('σ и σw, МПа'!L266*$BF$2,"-")</f>
        <v>-</v>
      </c>
      <c r="Z266" s="32" t="str">
        <f>IFERROR('σ и σw, МПа'!M266*$BF$2,"-")</f>
        <v>-</v>
      </c>
      <c r="AA266" s="32" t="str">
        <f>IFERROR('σ и σw, МПа'!N266*$BF$2,"-")</f>
        <v>-</v>
      </c>
      <c r="AB266" s="32" t="str">
        <f>IFERROR('σ и σw, МПа'!O266*$BF$2,"-")</f>
        <v>-</v>
      </c>
      <c r="AC266" s="33" t="str">
        <f>IFERROR('σ и σw, МПа'!P266*$BF$2,"-")</f>
        <v>-</v>
      </c>
      <c r="AD266" s="31">
        <f>IFERROR('σ и σw, МПа'!Q266*$BG$2,"-")</f>
        <v>242.45000000000002</v>
      </c>
      <c r="AE266" s="32">
        <f>IFERROR('σ и σw, МПа'!R266*$BG$2,"-")</f>
        <v>229.45000000000002</v>
      </c>
      <c r="AF266" s="32">
        <f>IFERROR('σ и σw, МПа'!S266*$BG$2,"-")</f>
        <v>222.95000000000002</v>
      </c>
      <c r="AG266" s="32">
        <f>IFERROR('σ и σw, МПа'!T266*$BG$2,"-")</f>
        <v>209.95000000000002</v>
      </c>
      <c r="AH266" s="32">
        <f>IFERROR('σ и σw, МПа'!U266*$BG$2,"-")</f>
        <v>209.95000000000002</v>
      </c>
      <c r="AI266" s="32">
        <f>IFERROR('σ и σw, МПа'!V266*$BG$2,"-")</f>
        <v>197.6</v>
      </c>
      <c r="AJ266" s="32">
        <f>IFERROR('σ и σw, МПа'!W266*$BG$2,"-")</f>
        <v>191.1</v>
      </c>
      <c r="AK266" s="32" t="str">
        <f>IFERROR('σ и σw, МПа'!X266*$BG$2,"-")</f>
        <v>-</v>
      </c>
      <c r="AL266" s="32" t="str">
        <f>IFERROR('σ и σw, МПа'!Y266*$BG$2,"-")</f>
        <v>-</v>
      </c>
      <c r="AM266" s="32" t="str">
        <f>IFERROR('σ и σw, МПа'!Z266*$BG$2,"-")</f>
        <v>-</v>
      </c>
      <c r="AN266" s="32" t="str">
        <f>IFERROR('σ и σw, МПа'!AA266*$BG$2,"-")</f>
        <v>-</v>
      </c>
      <c r="AO266" s="32" t="str">
        <f>IFERROR('σ и σw, МПа'!AB266*$BG$2,"-")</f>
        <v>-</v>
      </c>
      <c r="AP266" s="33" t="str">
        <f>IFERROR('σ и σw, МПа'!AC266*$BG$2,"-")</f>
        <v>-</v>
      </c>
      <c r="AQ266" s="31">
        <f>IFERROR('σ и σw, МПа'!Q266*$BH$2,"-")</f>
        <v>317.05</v>
      </c>
      <c r="AR266" s="32">
        <f>IFERROR('σ и σw, МПа'!R266*$BH$2,"-")</f>
        <v>300.05</v>
      </c>
      <c r="AS266" s="32">
        <f>IFERROR('σ и σw, МПа'!S266*$BH$2,"-")</f>
        <v>291.55</v>
      </c>
      <c r="AT266" s="32">
        <f>IFERROR('σ и σw, МПа'!T266*$BH$2,"-")</f>
        <v>274.55</v>
      </c>
      <c r="AU266" s="32">
        <f>IFERROR('σ и σw, МПа'!U266*$BH$2,"-")</f>
        <v>274.55</v>
      </c>
      <c r="AV266" s="32">
        <f>IFERROR('σ и σw, МПа'!V266*$BH$2,"-")</f>
        <v>258.39999999999998</v>
      </c>
      <c r="AW266" s="32">
        <f>IFERROR('σ и σw, МПа'!W266*$BH$2,"-")</f>
        <v>249.9</v>
      </c>
      <c r="AX266" s="32" t="str">
        <f>IFERROR('σ и σw, МПа'!X266*$BH$2,"-")</f>
        <v>-</v>
      </c>
      <c r="AY266" s="32" t="str">
        <f>IFERROR('σ и σw, МПа'!Y266*$BH$2,"-")</f>
        <v>-</v>
      </c>
      <c r="AZ266" s="32" t="str">
        <f>IFERROR('σ и σw, МПа'!Z266*$BH$2,"-")</f>
        <v>-</v>
      </c>
      <c r="BA266" s="32" t="str">
        <f>IFERROR('σ и σw, МПа'!AA266*$BH$2,"-")</f>
        <v>-</v>
      </c>
      <c r="BB266" s="32" t="str">
        <f>IFERROR('σ и σw, МПа'!AB266*$BH$2,"-")</f>
        <v>-</v>
      </c>
      <c r="BC266" s="33" t="str">
        <f>IFERROR('σ и σw, МПа'!AC266*$BH$2,"-")</f>
        <v>-</v>
      </c>
    </row>
    <row r="267" spans="1:55" ht="25.5" x14ac:dyDescent="0.25">
      <c r="A267" s="10" t="str">
        <f>INDEX('Обработка исходного'!B:B,ROW($B$3)+4*(ROW($B267)-ROW($B$3)))</f>
        <v>Сталь высокохромистая</v>
      </c>
      <c r="B267" s="47" t="str">
        <f>INDEX('Обработка исходного'!D:D,ROW($B$3)+4*(ROW($B267)-ROW($B$3)))</f>
        <v>20Х12ВНМФ</v>
      </c>
      <c r="C267" s="27" t="str">
        <f>'Rp0,2, МПа'!C267</f>
        <v>Заготовки крепежных деталей толщиной до 200 мм, КП670*</v>
      </c>
      <c r="D267" s="31">
        <f>IFERROR('σ и σw, МПа'!D267*$BE$2,"-")</f>
        <v>301.92307692307691</v>
      </c>
      <c r="E267" s="32">
        <f>IFERROR('σ и σw, МПа'!E267*$BE$2,"-")</f>
        <v>298.07692307692309</v>
      </c>
      <c r="F267" s="32">
        <f>IFERROR('σ и σw, МПа'!F267*$BE$2,"-")</f>
        <v>290.38461538461536</v>
      </c>
      <c r="G267" s="32">
        <f>IFERROR('σ и σw, МПа'!G267*$BE$2,"-")</f>
        <v>283.07692307692309</v>
      </c>
      <c r="H267" s="32">
        <f>IFERROR('σ и σw, МПа'!H267*$BE$2,"-")</f>
        <v>275.38461538461536</v>
      </c>
      <c r="I267" s="32">
        <f>IFERROR('σ и σw, МПа'!I267*$BE$2,"-")</f>
        <v>268.07692307692309</v>
      </c>
      <c r="J267" s="32">
        <f>IFERROR('σ и σw, МПа'!J267*$BE$2,"-")</f>
        <v>260.38461538461536</v>
      </c>
      <c r="K267" s="32">
        <f>IFERROR('σ и σw, МПа'!K267*$BE$2,"-")</f>
        <v>248.84615384615384</v>
      </c>
      <c r="L267" s="32">
        <f>IFERROR('σ и σw, МПа'!L267*$BE$2,"-")</f>
        <v>241.53846153846152</v>
      </c>
      <c r="M267" s="32">
        <f>IFERROR('σ и σw, МПа'!M267*$BE$2,"-")</f>
        <v>226.15384615384613</v>
      </c>
      <c r="N267" s="32">
        <f>IFERROR('σ и σw, МПа'!N267*$BE$2,"-")</f>
        <v>203.46153846153845</v>
      </c>
      <c r="O267" s="32" t="str">
        <f>IFERROR('σ и σw, МПа'!O267*$BE$2,"-")</f>
        <v>-</v>
      </c>
      <c r="P267" s="33" t="str">
        <f>IFERROR('σ и σw, МПа'!P267*$BE$2,"-")</f>
        <v>-</v>
      </c>
      <c r="Q267" s="31">
        <f>IFERROR('σ и σw, МПа'!D267*$BF$2,"-")</f>
        <v>392.5</v>
      </c>
      <c r="R267" s="32">
        <f>IFERROR('σ и σw, МПа'!E267*$BF$2,"-")</f>
        <v>387.50000000000006</v>
      </c>
      <c r="S267" s="32">
        <f>IFERROR('σ и σw, МПа'!F267*$BF$2,"-")</f>
        <v>377.5</v>
      </c>
      <c r="T267" s="32">
        <f>IFERROR('σ и σw, МПа'!G267*$BF$2,"-")</f>
        <v>368.00000000000006</v>
      </c>
      <c r="U267" s="32">
        <f>IFERROR('σ и σw, МПа'!H267*$BF$2,"-")</f>
        <v>358</v>
      </c>
      <c r="V267" s="32">
        <f>IFERROR('σ и σw, МПа'!I267*$BF$2,"-")</f>
        <v>348.50000000000006</v>
      </c>
      <c r="W267" s="32">
        <f>IFERROR('σ и σw, МПа'!J267*$BF$2,"-")</f>
        <v>338.5</v>
      </c>
      <c r="X267" s="32">
        <f>IFERROR('σ и σw, МПа'!K267*$BF$2,"-")</f>
        <v>323.5</v>
      </c>
      <c r="Y267" s="32">
        <f>IFERROR('σ и σw, МПа'!L267*$BF$2,"-")</f>
        <v>314</v>
      </c>
      <c r="Z267" s="32">
        <f>IFERROR('σ и σw, МПа'!M267*$BF$2,"-")</f>
        <v>294</v>
      </c>
      <c r="AA267" s="32">
        <f>IFERROR('σ и σw, МПа'!N267*$BF$2,"-")</f>
        <v>264.5</v>
      </c>
      <c r="AB267" s="32" t="str">
        <f>IFERROR('σ и σw, МПа'!O267*$BF$2,"-")</f>
        <v>-</v>
      </c>
      <c r="AC267" s="33" t="str">
        <f>IFERROR('σ и σw, МПа'!P267*$BF$2,"-")</f>
        <v>-</v>
      </c>
      <c r="AD267" s="31">
        <f>IFERROR('σ и σw, МПа'!Q267*$BG$2,"-")</f>
        <v>435.5</v>
      </c>
      <c r="AE267" s="32">
        <f>IFERROR('σ и σw, МПа'!R267*$BG$2,"-")</f>
        <v>427.05</v>
      </c>
      <c r="AF267" s="32">
        <f>IFERROR('σ и σw, МПа'!S267*$BG$2,"-")</f>
        <v>414.7</v>
      </c>
      <c r="AG267" s="32">
        <f>IFERROR('σ и σw, МПа'!T267*$BG$2,"-")</f>
        <v>401.7</v>
      </c>
      <c r="AH267" s="32">
        <f>IFERROR('σ и σw, МПа'!U267*$BG$2,"-")</f>
        <v>395.2</v>
      </c>
      <c r="AI267" s="32">
        <f>IFERROR('σ и σw, МПа'!V267*$BG$2,"-")</f>
        <v>382.85</v>
      </c>
      <c r="AJ267" s="32">
        <f>IFERROR('σ и σw, МПа'!W267*$BG$2,"-")</f>
        <v>369.85</v>
      </c>
      <c r="AK267" s="32">
        <f>IFERROR('σ и σw, МПа'!X267*$BG$2,"-")</f>
        <v>338</v>
      </c>
      <c r="AL267" s="32">
        <f>IFERROR('σ и σw, МПа'!Y267*$BG$2,"-")</f>
        <v>331.5</v>
      </c>
      <c r="AM267" s="32">
        <f>IFERROR('σ и σw, МПа'!Z267*$BG$2,"-")</f>
        <v>312.65000000000003</v>
      </c>
      <c r="AN267" s="32">
        <f>IFERROR('σ и σw, МПа'!AA267*$BG$2,"-")</f>
        <v>299.65000000000003</v>
      </c>
      <c r="AO267" s="32">
        <f>IFERROR('σ и σw, МПа'!AB267*$BG$2,"-")</f>
        <v>0</v>
      </c>
      <c r="AP267" s="33">
        <f>IFERROR('σ и σw, МПа'!AC267*$BG$2,"-")</f>
        <v>0</v>
      </c>
      <c r="AQ267" s="31">
        <f>IFERROR('σ и σw, МПа'!Q267*$BH$2,"-")</f>
        <v>569.5</v>
      </c>
      <c r="AR267" s="32">
        <f>IFERROR('σ и σw, МПа'!R267*$BH$2,"-")</f>
        <v>558.44999999999993</v>
      </c>
      <c r="AS267" s="32">
        <f>IFERROR('σ и σw, МПа'!S267*$BH$2,"-")</f>
        <v>542.29999999999995</v>
      </c>
      <c r="AT267" s="32">
        <f>IFERROR('σ и σw, МПа'!T267*$BH$2,"-")</f>
        <v>525.29999999999995</v>
      </c>
      <c r="AU267" s="32">
        <f>IFERROR('σ и σw, МПа'!U267*$BH$2,"-")</f>
        <v>516.79999999999995</v>
      </c>
      <c r="AV267" s="32">
        <f>IFERROR('σ и σw, МПа'!V267*$BH$2,"-")</f>
        <v>500.65</v>
      </c>
      <c r="AW267" s="32">
        <f>IFERROR('σ и σw, МПа'!W267*$BH$2,"-")</f>
        <v>483.65</v>
      </c>
      <c r="AX267" s="32">
        <f>IFERROR('σ и σw, МПа'!X267*$BH$2,"-")</f>
        <v>442</v>
      </c>
      <c r="AY267" s="32">
        <f>IFERROR('σ и σw, МПа'!Y267*$BH$2,"-")</f>
        <v>433.5</v>
      </c>
      <c r="AZ267" s="32">
        <f>IFERROR('σ и σw, МПа'!Z267*$BH$2,"-")</f>
        <v>408.84999999999997</v>
      </c>
      <c r="BA267" s="32">
        <f>IFERROR('σ и σw, МПа'!AA267*$BH$2,"-")</f>
        <v>391.84999999999997</v>
      </c>
      <c r="BB267" s="32">
        <f>IFERROR('σ и σw, МПа'!AB267*$BH$2,"-")</f>
        <v>0</v>
      </c>
      <c r="BC267" s="33">
        <f>IFERROR('σ и σw, МПа'!AC267*$BH$2,"-")</f>
        <v>0</v>
      </c>
    </row>
    <row r="268" spans="1:55" ht="25.5" x14ac:dyDescent="0.25">
      <c r="A268" s="10" t="str">
        <f>INDEX('Обработка исходного'!B:B,ROW($B$3)+4*(ROW($B268)-ROW($B$3)))</f>
        <v>Сталь высокохромистая</v>
      </c>
      <c r="B268" s="47" t="str">
        <f>INDEX('Обработка исходного'!D:D,ROW($B$3)+4*(ROW($B268)-ROW($B$3)))</f>
        <v>09Х17Н</v>
      </c>
      <c r="C268" s="27" t="str">
        <f>'Rp0,2, МПа'!C268</f>
        <v>Поковки диаметром или толщиной под термическую обработку до 200 мм</v>
      </c>
      <c r="D268" s="31">
        <f>IFERROR('σ и σw, МПа'!D268*$BE$2,"-")</f>
        <v>169.61538461538461</v>
      </c>
      <c r="E268" s="32">
        <f>IFERROR('σ и σw, МПа'!E268*$BE$2,"-")</f>
        <v>166.15384615384616</v>
      </c>
      <c r="F268" s="32">
        <f>IFERROR('σ и σw, МПа'!F268*$BE$2,"-")</f>
        <v>162.30769230769229</v>
      </c>
      <c r="G268" s="32">
        <f>IFERROR('σ и σw, МПа'!G268*$BE$2,"-")</f>
        <v>158.46153846153845</v>
      </c>
      <c r="H268" s="32">
        <f>IFERROR('σ и σw, МПа'!H268*$BE$2,"-")</f>
        <v>154.61538461538461</v>
      </c>
      <c r="I268" s="32">
        <f>IFERROR('σ и σw, МПа'!I268*$BE$2,"-")</f>
        <v>150.76923076923077</v>
      </c>
      <c r="J268" s="32">
        <f>IFERROR('σ и σw, МПа'!J268*$BE$2,"-")</f>
        <v>143.46153846153845</v>
      </c>
      <c r="K268" s="32">
        <f>IFERROR('σ и σw, МПа'!K268*$BE$2,"-")</f>
        <v>143.46153846153845</v>
      </c>
      <c r="L268" s="32" t="str">
        <f>IFERROR('σ и σw, МПа'!L268*$BE$2,"-")</f>
        <v>-</v>
      </c>
      <c r="M268" s="32" t="str">
        <f>IFERROR('σ и σw, МПа'!M268*$BE$2,"-")</f>
        <v>-</v>
      </c>
      <c r="N268" s="32" t="str">
        <f>IFERROR('σ и σw, МПа'!N268*$BE$2,"-")</f>
        <v>-</v>
      </c>
      <c r="O268" s="32" t="str">
        <f>IFERROR('σ и σw, МПа'!O268*$BE$2,"-")</f>
        <v>-</v>
      </c>
      <c r="P268" s="33" t="str">
        <f>IFERROR('σ и σw, МПа'!P268*$BE$2,"-")</f>
        <v>-</v>
      </c>
      <c r="Q268" s="31">
        <f>IFERROR('σ и σw, МПа'!D268*$BF$2,"-")</f>
        <v>220.5</v>
      </c>
      <c r="R268" s="32">
        <f>IFERROR('σ и σw, МПа'!E268*$BF$2,"-")</f>
        <v>216.00000000000003</v>
      </c>
      <c r="S268" s="32">
        <f>IFERROR('σ и σw, МПа'!F268*$BF$2,"-")</f>
        <v>211</v>
      </c>
      <c r="T268" s="32">
        <f>IFERROR('σ и σw, МПа'!G268*$BF$2,"-")</f>
        <v>206</v>
      </c>
      <c r="U268" s="32">
        <f>IFERROR('σ и σw, МПа'!H268*$BF$2,"-")</f>
        <v>201</v>
      </c>
      <c r="V268" s="32">
        <f>IFERROR('σ и σw, МПа'!I268*$BF$2,"-")</f>
        <v>196</v>
      </c>
      <c r="W268" s="32">
        <f>IFERROR('σ и σw, МПа'!J268*$BF$2,"-")</f>
        <v>186.5</v>
      </c>
      <c r="X268" s="32">
        <f>IFERROR('σ и σw, МПа'!K268*$BF$2,"-")</f>
        <v>186.5</v>
      </c>
      <c r="Y268" s="32" t="str">
        <f>IFERROR('σ и σw, МПа'!L268*$BF$2,"-")</f>
        <v>-</v>
      </c>
      <c r="Z268" s="32" t="str">
        <f>IFERROR('σ и σw, МПа'!M268*$BF$2,"-")</f>
        <v>-</v>
      </c>
      <c r="AA268" s="32" t="str">
        <f>IFERROR('σ и σw, МПа'!N268*$BF$2,"-")</f>
        <v>-</v>
      </c>
      <c r="AB268" s="32" t="str">
        <f>IFERROR('σ и σw, МПа'!O268*$BF$2,"-")</f>
        <v>-</v>
      </c>
      <c r="AC268" s="33" t="str">
        <f>IFERROR('σ и σw, МПа'!P268*$BF$2,"-")</f>
        <v>-</v>
      </c>
      <c r="AD268" s="31">
        <f>IFERROR('σ и σw, МПа'!Q268*$BG$2,"-")</f>
        <v>222.95000000000002</v>
      </c>
      <c r="AE268" s="32">
        <f>IFERROR('σ и σw, МПа'!R268*$BG$2,"-")</f>
        <v>222.95000000000002</v>
      </c>
      <c r="AF268" s="32">
        <f>IFERROR('σ и σw, МПа'!S268*$BG$2,"-")</f>
        <v>216.45000000000002</v>
      </c>
      <c r="AG268" s="32">
        <f>IFERROR('σ и σw, МПа'!T268*$BG$2,"-")</f>
        <v>209.95000000000002</v>
      </c>
      <c r="AH268" s="32">
        <f>IFERROR('σ и σw, МПа'!U268*$BG$2,"-")</f>
        <v>204.1</v>
      </c>
      <c r="AI268" s="32">
        <f>IFERROR('σ и σw, МПа'!V268*$BG$2,"-")</f>
        <v>197.6</v>
      </c>
      <c r="AJ268" s="32">
        <f>IFERROR('σ и σw, МПа'!W268*$BG$2,"-")</f>
        <v>197.6</v>
      </c>
      <c r="AK268" s="32">
        <f>IFERROR('σ и σw, МПа'!X268*$BG$2,"-")</f>
        <v>191.1</v>
      </c>
      <c r="AL268" s="32" t="str">
        <f>IFERROR('σ и σw, МПа'!Y268*$BG$2,"-")</f>
        <v>-</v>
      </c>
      <c r="AM268" s="32" t="str">
        <f>IFERROR('σ и σw, МПа'!Z268*$BG$2,"-")</f>
        <v>-</v>
      </c>
      <c r="AN268" s="32" t="str">
        <f>IFERROR('σ и σw, МПа'!AA268*$BG$2,"-")</f>
        <v>-</v>
      </c>
      <c r="AO268" s="32" t="str">
        <f>IFERROR('σ и σw, МПа'!AB268*$BG$2,"-")</f>
        <v>-</v>
      </c>
      <c r="AP268" s="33" t="str">
        <f>IFERROR('σ и σw, МПа'!AC268*$BG$2,"-")</f>
        <v>-</v>
      </c>
      <c r="AQ268" s="31">
        <f>IFERROR('σ и σw, МПа'!Q268*$BH$2,"-")</f>
        <v>291.55</v>
      </c>
      <c r="AR268" s="32">
        <f>IFERROR('σ и σw, МПа'!R268*$BH$2,"-")</f>
        <v>291.55</v>
      </c>
      <c r="AS268" s="32">
        <f>IFERROR('σ и σw, МПа'!S268*$BH$2,"-")</f>
        <v>283.05</v>
      </c>
      <c r="AT268" s="32">
        <f>IFERROR('σ и σw, МПа'!T268*$BH$2,"-")</f>
        <v>274.55</v>
      </c>
      <c r="AU268" s="32">
        <f>IFERROR('σ и σw, МПа'!U268*$BH$2,"-")</f>
        <v>266.89999999999998</v>
      </c>
      <c r="AV268" s="32">
        <f>IFERROR('σ и σw, МПа'!V268*$BH$2,"-")</f>
        <v>258.39999999999998</v>
      </c>
      <c r="AW268" s="32">
        <f>IFERROR('σ и σw, МПа'!W268*$BH$2,"-")</f>
        <v>258.39999999999998</v>
      </c>
      <c r="AX268" s="32">
        <f>IFERROR('σ и σw, МПа'!X268*$BH$2,"-")</f>
        <v>249.9</v>
      </c>
      <c r="AY268" s="32" t="str">
        <f>IFERROR('σ и σw, МПа'!Y268*$BH$2,"-")</f>
        <v>-</v>
      </c>
      <c r="AZ268" s="32" t="str">
        <f>IFERROR('σ и σw, МПа'!Z268*$BH$2,"-")</f>
        <v>-</v>
      </c>
      <c r="BA268" s="32" t="str">
        <f>IFERROR('σ и σw, МПа'!AA268*$BH$2,"-")</f>
        <v>-</v>
      </c>
      <c r="BB268" s="32" t="str">
        <f>IFERROR('σ и σw, МПа'!AB268*$BH$2,"-")</f>
        <v>-</v>
      </c>
      <c r="BC268" s="33" t="str">
        <f>IFERROR('σ и σw, МПа'!AC268*$BH$2,"-")</f>
        <v>-</v>
      </c>
    </row>
    <row r="269" spans="1:55" ht="38.25" x14ac:dyDescent="0.25">
      <c r="A269" s="10" t="str">
        <f>INDEX('Обработка исходного'!B:B,ROW($B$3)+4*(ROW($B269)-ROW($B$3)))</f>
        <v>Сталь высокохромистая</v>
      </c>
      <c r="B269" s="47" t="str">
        <f>INDEX('Обработка исходного'!D:D,ROW($B$3)+4*(ROW($B269)-ROW($B$3)))</f>
        <v>09Х17Н</v>
      </c>
      <c r="C269" s="27" t="str">
        <f>'Rp0,2, МПа'!C269</f>
        <v>Заготовки в виде поковок, штамповок и прутков круглого сечения от 5 до 250 мм, квадратного от 40 до 200 мм</v>
      </c>
      <c r="D269" s="31">
        <f>IFERROR('σ и σw, МПа'!D269*$BE$2,"-")</f>
        <v>207.69230769230768</v>
      </c>
      <c r="E269" s="32">
        <f>IFERROR('σ и σw, МПа'!E269*$BE$2,"-")</f>
        <v>203.84615384615384</v>
      </c>
      <c r="F269" s="32">
        <f>IFERROR('σ и σw, МПа'!F269*$BE$2,"-")</f>
        <v>192.30769230769229</v>
      </c>
      <c r="G269" s="32">
        <f>IFERROR('σ и σw, МПа'!G269*$BE$2,"-")</f>
        <v>188.84615384615384</v>
      </c>
      <c r="H269" s="32">
        <f>IFERROR('σ и σw, МПа'!H269*$BE$2,"-")</f>
        <v>181.15384615384616</v>
      </c>
      <c r="I269" s="32">
        <f>IFERROR('σ и σw, МПа'!I269*$BE$2,"-")</f>
        <v>173.46153846153845</v>
      </c>
      <c r="J269" s="32">
        <f>IFERROR('σ и σw, МПа'!J269*$BE$2,"-")</f>
        <v>166.15384615384616</v>
      </c>
      <c r="K269" s="32">
        <f>IFERROR('σ и σw, МПа'!K269*$BE$2,"-")</f>
        <v>162.30769230769229</v>
      </c>
      <c r="L269" s="32" t="str">
        <f>IFERROR('σ и σw, МПа'!L269*$BE$2,"-")</f>
        <v>-</v>
      </c>
      <c r="M269" s="32" t="str">
        <f>IFERROR('σ и σw, МПа'!M269*$BE$2,"-")</f>
        <v>-</v>
      </c>
      <c r="N269" s="32" t="str">
        <f>IFERROR('σ и σw, МПа'!N269*$BE$2,"-")</f>
        <v>-</v>
      </c>
      <c r="O269" s="32" t="str">
        <f>IFERROR('σ и σw, МПа'!O269*$BE$2,"-")</f>
        <v>-</v>
      </c>
      <c r="P269" s="33" t="str">
        <f>IFERROR('σ и σw, МПа'!P269*$BE$2,"-")</f>
        <v>-</v>
      </c>
      <c r="Q269" s="31">
        <f>IFERROR('σ и σw, МПа'!D269*$BF$2,"-")</f>
        <v>270</v>
      </c>
      <c r="R269" s="32">
        <f>IFERROR('σ и σw, МПа'!E269*$BF$2,"-")</f>
        <v>265</v>
      </c>
      <c r="S269" s="32">
        <f>IFERROR('σ и σw, МПа'!F269*$BF$2,"-")</f>
        <v>250</v>
      </c>
      <c r="T269" s="32">
        <f>IFERROR('σ и σw, МПа'!G269*$BF$2,"-")</f>
        <v>245.5</v>
      </c>
      <c r="U269" s="32">
        <f>IFERROR('σ и σw, МПа'!H269*$BF$2,"-")</f>
        <v>235.50000000000003</v>
      </c>
      <c r="V269" s="32">
        <f>IFERROR('σ и σw, МПа'!I269*$BF$2,"-")</f>
        <v>225.5</v>
      </c>
      <c r="W269" s="32">
        <f>IFERROR('σ и σw, МПа'!J269*$BF$2,"-")</f>
        <v>216.00000000000003</v>
      </c>
      <c r="X269" s="32">
        <f>IFERROR('σ и σw, МПа'!K269*$BF$2,"-")</f>
        <v>211</v>
      </c>
      <c r="Y269" s="32" t="str">
        <f>IFERROR('σ и σw, МПа'!L269*$BF$2,"-")</f>
        <v>-</v>
      </c>
      <c r="Z269" s="32" t="str">
        <f>IFERROR('σ и σw, МПа'!M269*$BF$2,"-")</f>
        <v>-</v>
      </c>
      <c r="AA269" s="32" t="str">
        <f>IFERROR('σ и σw, МПа'!N269*$BF$2,"-")</f>
        <v>-</v>
      </c>
      <c r="AB269" s="32" t="str">
        <f>IFERROR('σ и σw, МПа'!O269*$BF$2,"-")</f>
        <v>-</v>
      </c>
      <c r="AC269" s="33" t="str">
        <f>IFERROR('σ и σw, МПа'!P269*$BF$2,"-")</f>
        <v>-</v>
      </c>
      <c r="AD269" s="31">
        <f>IFERROR('σ и σw, МПа'!Q269*$BG$2,"-")</f>
        <v>254.8</v>
      </c>
      <c r="AE269" s="32">
        <f>IFERROR('σ и σw, МПа'!R269*$BG$2,"-")</f>
        <v>229.45000000000002</v>
      </c>
      <c r="AF269" s="32">
        <f>IFERROR('σ и σw, МПа'!S269*$BG$2,"-")</f>
        <v>235.95000000000002</v>
      </c>
      <c r="AG269" s="32">
        <f>IFERROR('σ и σw, МПа'!T269*$BG$2,"-")</f>
        <v>229.45000000000002</v>
      </c>
      <c r="AH269" s="32">
        <f>IFERROR('σ и σw, МПа'!U269*$BG$2,"-")</f>
        <v>216.45000000000002</v>
      </c>
      <c r="AI269" s="32">
        <f>IFERROR('σ и σw, МПа'!V269*$BG$2,"-")</f>
        <v>209.95000000000002</v>
      </c>
      <c r="AJ269" s="32">
        <f>IFERROR('σ и σw, МПа'!W269*$BG$2,"-")</f>
        <v>204.1</v>
      </c>
      <c r="AK269" s="32">
        <f>IFERROR('σ и σw, МПа'!X269*$BG$2,"-")</f>
        <v>191.1</v>
      </c>
      <c r="AL269" s="32" t="str">
        <f>IFERROR('σ и σw, МПа'!Y269*$BG$2,"-")</f>
        <v>-</v>
      </c>
      <c r="AM269" s="32" t="str">
        <f>IFERROR('σ и σw, МПа'!Z269*$BG$2,"-")</f>
        <v>-</v>
      </c>
      <c r="AN269" s="32" t="str">
        <f>IFERROR('σ и σw, МПа'!AA269*$BG$2,"-")</f>
        <v>-</v>
      </c>
      <c r="AO269" s="32" t="str">
        <f>IFERROR('σ и σw, МПа'!AB269*$BG$2,"-")</f>
        <v>-</v>
      </c>
      <c r="AP269" s="33" t="str">
        <f>IFERROR('σ и σw, МПа'!AC269*$BG$2,"-")</f>
        <v>-</v>
      </c>
      <c r="AQ269" s="31">
        <f>IFERROR('σ и σw, МПа'!Q269*$BH$2,"-")</f>
        <v>333.2</v>
      </c>
      <c r="AR269" s="32">
        <f>IFERROR('σ и σw, МПа'!R269*$BH$2,"-")</f>
        <v>300.05</v>
      </c>
      <c r="AS269" s="32">
        <f>IFERROR('σ и σw, МПа'!S269*$BH$2,"-")</f>
        <v>308.55</v>
      </c>
      <c r="AT269" s="32">
        <f>IFERROR('σ и σw, МПа'!T269*$BH$2,"-")</f>
        <v>300.05</v>
      </c>
      <c r="AU269" s="32">
        <f>IFERROR('σ и σw, МПа'!U269*$BH$2,"-")</f>
        <v>283.05</v>
      </c>
      <c r="AV269" s="32">
        <f>IFERROR('σ и σw, МПа'!V269*$BH$2,"-")</f>
        <v>274.55</v>
      </c>
      <c r="AW269" s="32">
        <f>IFERROR('σ и σw, МПа'!W269*$BH$2,"-")</f>
        <v>266.89999999999998</v>
      </c>
      <c r="AX269" s="32">
        <f>IFERROR('σ и σw, МПа'!X269*$BH$2,"-")</f>
        <v>249.9</v>
      </c>
      <c r="AY269" s="32" t="str">
        <f>IFERROR('σ и σw, МПа'!Y269*$BH$2,"-")</f>
        <v>-</v>
      </c>
      <c r="AZ269" s="32" t="str">
        <f>IFERROR('σ и σw, МПа'!Z269*$BH$2,"-")</f>
        <v>-</v>
      </c>
      <c r="BA269" s="32" t="str">
        <f>IFERROR('σ и σw, МПа'!AA269*$BH$2,"-")</f>
        <v>-</v>
      </c>
      <c r="BB269" s="32" t="str">
        <f>IFERROR('σ и σw, МПа'!AB269*$BH$2,"-")</f>
        <v>-</v>
      </c>
      <c r="BC269" s="33" t="str">
        <f>IFERROR('σ и σw, МПа'!AC269*$BH$2,"-")</f>
        <v>-</v>
      </c>
    </row>
    <row r="270" spans="1:55" ht="25.5" x14ac:dyDescent="0.25">
      <c r="A270" s="10" t="str">
        <f>INDEX('Обработка исходного'!B:B,ROW($B$3)+4*(ROW($B270)-ROW($B$3)))</f>
        <v>Сталь высокохромистая</v>
      </c>
      <c r="B270" s="47" t="str">
        <f>INDEX('Обработка исходного'!D:D,ROW($B$3)+4*(ROW($B270)-ROW($B$3)))</f>
        <v>30Х13</v>
      </c>
      <c r="C270" s="27" t="str">
        <f>'Rp0,2, МПа'!C270</f>
        <v>Заготовки крепежных деталей толщиной или диаметром до 200 мм, КП590*</v>
      </c>
      <c r="D270" s="31">
        <f>IFERROR('σ и σw, МПа'!D270*$BE$2,"-")</f>
        <v>301.92307692307691</v>
      </c>
      <c r="E270" s="32">
        <f>IFERROR('σ и σw, МПа'!E270*$BE$2,"-")</f>
        <v>290.38461538461536</v>
      </c>
      <c r="F270" s="32">
        <f>IFERROR('σ и σw, МПа'!F270*$BE$2,"-")</f>
        <v>283.07692307692309</v>
      </c>
      <c r="G270" s="32">
        <f>IFERROR('σ и σw, МПа'!G270*$BE$2,"-")</f>
        <v>275.38461538461536</v>
      </c>
      <c r="H270" s="32">
        <f>IFERROR('σ и σw, МПа'!H270*$BE$2,"-")</f>
        <v>264.23076923076923</v>
      </c>
      <c r="I270" s="32">
        <f>IFERROR('σ и σw, МПа'!I270*$BE$2,"-")</f>
        <v>256.53846153846155</v>
      </c>
      <c r="J270" s="32">
        <f>IFERROR('σ и σw, МПа'!J270*$BE$2,"-")</f>
        <v>248.84615384615384</v>
      </c>
      <c r="K270" s="32" t="str">
        <f>IFERROR('σ и σw, МПа'!K270*$BE$2,"-")</f>
        <v>-</v>
      </c>
      <c r="L270" s="32" t="str">
        <f>IFERROR('σ и σw, МПа'!L270*$BE$2,"-")</f>
        <v>-</v>
      </c>
      <c r="M270" s="32" t="str">
        <f>IFERROR('σ и σw, МПа'!M270*$BE$2,"-")</f>
        <v>-</v>
      </c>
      <c r="N270" s="32" t="str">
        <f>IFERROR('σ и σw, МПа'!N270*$BE$2,"-")</f>
        <v>-</v>
      </c>
      <c r="O270" s="32" t="str">
        <f>IFERROR('σ и σw, МПа'!O270*$BE$2,"-")</f>
        <v>-</v>
      </c>
      <c r="P270" s="33" t="str">
        <f>IFERROR('σ и σw, МПа'!P270*$BE$2,"-")</f>
        <v>-</v>
      </c>
      <c r="Q270" s="31">
        <f>IFERROR('σ и σw, МПа'!D270*$BF$2,"-")</f>
        <v>392.5</v>
      </c>
      <c r="R270" s="32">
        <f>IFERROR('σ и σw, МПа'!E270*$BF$2,"-")</f>
        <v>377.5</v>
      </c>
      <c r="S270" s="32">
        <f>IFERROR('σ и σw, МПа'!F270*$BF$2,"-")</f>
        <v>368.00000000000006</v>
      </c>
      <c r="T270" s="32">
        <f>IFERROR('σ и σw, МПа'!G270*$BF$2,"-")</f>
        <v>358</v>
      </c>
      <c r="U270" s="32">
        <f>IFERROR('σ и σw, МПа'!H270*$BF$2,"-")</f>
        <v>343.5</v>
      </c>
      <c r="V270" s="32">
        <f>IFERROR('σ и σw, МПа'!I270*$BF$2,"-")</f>
        <v>333.5</v>
      </c>
      <c r="W270" s="32">
        <f>IFERROR('σ и σw, МПа'!J270*$BF$2,"-")</f>
        <v>323.5</v>
      </c>
      <c r="X270" s="32" t="str">
        <f>IFERROR('σ и σw, МПа'!K270*$BF$2,"-")</f>
        <v>-</v>
      </c>
      <c r="Y270" s="32" t="str">
        <f>IFERROR('σ и σw, МПа'!L270*$BF$2,"-")</f>
        <v>-</v>
      </c>
      <c r="Z270" s="32" t="str">
        <f>IFERROR('σ и σw, МПа'!M270*$BF$2,"-")</f>
        <v>-</v>
      </c>
      <c r="AA270" s="32" t="str">
        <f>IFERROR('σ и σw, МПа'!N270*$BF$2,"-")</f>
        <v>-</v>
      </c>
      <c r="AB270" s="32" t="str">
        <f>IFERROR('σ и σw, МПа'!O270*$BF$2,"-")</f>
        <v>-</v>
      </c>
      <c r="AC270" s="33" t="str">
        <f>IFERROR('σ и σw, МПа'!P270*$BF$2,"-")</f>
        <v>-</v>
      </c>
      <c r="AD270" s="31">
        <f>IFERROR('σ и σw, МПа'!Q270*$BG$2,"-")</f>
        <v>383.5</v>
      </c>
      <c r="AE270" s="32">
        <f>IFERROR('σ и σw, МПа'!R270*$BG$2,"-")</f>
        <v>376.35</v>
      </c>
      <c r="AF270" s="32">
        <f>IFERROR('σ и σw, МПа'!S270*$BG$2,"-")</f>
        <v>369.85</v>
      </c>
      <c r="AG270" s="32">
        <f>IFERROR('σ и σw, МПа'!T270*$BG$2,"-")</f>
        <v>363.35</v>
      </c>
      <c r="AH270" s="32">
        <f>IFERROR('σ и σw, МПа'!U270*$BG$2,"-")</f>
        <v>356.85</v>
      </c>
      <c r="AI270" s="32">
        <f>IFERROR('σ и σw, МПа'!V270*$BG$2,"-")</f>
        <v>351</v>
      </c>
      <c r="AJ270" s="32">
        <f>IFERROR('σ и σw, МПа'!W270*$BG$2,"-")</f>
        <v>344.5</v>
      </c>
      <c r="AK270" s="32" t="str">
        <f>IFERROR('σ и σw, МПа'!X270*$BG$2,"-")</f>
        <v>-</v>
      </c>
      <c r="AL270" s="32" t="str">
        <f>IFERROR('σ и σw, МПа'!Y270*$BG$2,"-")</f>
        <v>-</v>
      </c>
      <c r="AM270" s="32" t="str">
        <f>IFERROR('σ и σw, МПа'!Z270*$BG$2,"-")</f>
        <v>-</v>
      </c>
      <c r="AN270" s="32" t="str">
        <f>IFERROR('σ и σw, МПа'!AA270*$BG$2,"-")</f>
        <v>-</v>
      </c>
      <c r="AO270" s="32" t="str">
        <f>IFERROR('σ и σw, МПа'!AB270*$BG$2,"-")</f>
        <v>-</v>
      </c>
      <c r="AP270" s="33" t="str">
        <f>IFERROR('σ и σw, МПа'!AC270*$BG$2,"-")</f>
        <v>-</v>
      </c>
      <c r="AQ270" s="31">
        <f>IFERROR('σ и σw, МПа'!Q270*$BH$2,"-")</f>
        <v>501.5</v>
      </c>
      <c r="AR270" s="32">
        <f>IFERROR('σ и σw, МПа'!R270*$BH$2,"-")</f>
        <v>492.15</v>
      </c>
      <c r="AS270" s="32">
        <f>IFERROR('σ и σw, МПа'!S270*$BH$2,"-")</f>
        <v>483.65</v>
      </c>
      <c r="AT270" s="32">
        <f>IFERROR('σ и σw, МПа'!T270*$BH$2,"-")</f>
        <v>475.15</v>
      </c>
      <c r="AU270" s="32">
        <f>IFERROR('σ и σw, МПа'!U270*$BH$2,"-")</f>
        <v>466.65</v>
      </c>
      <c r="AV270" s="32">
        <f>IFERROR('σ и σw, МПа'!V270*$BH$2,"-")</f>
        <v>459</v>
      </c>
      <c r="AW270" s="32">
        <f>IFERROR('σ и σw, МПа'!W270*$BH$2,"-")</f>
        <v>450.5</v>
      </c>
      <c r="AX270" s="32" t="str">
        <f>IFERROR('σ и σw, МПа'!X270*$BH$2,"-")</f>
        <v>-</v>
      </c>
      <c r="AY270" s="32" t="str">
        <f>IFERROR('σ и σw, МПа'!Y270*$BH$2,"-")</f>
        <v>-</v>
      </c>
      <c r="AZ270" s="32" t="str">
        <f>IFERROR('σ и σw, МПа'!Z270*$BH$2,"-")</f>
        <v>-</v>
      </c>
      <c r="BA270" s="32" t="str">
        <f>IFERROR('σ и σw, МПа'!AA270*$BH$2,"-")</f>
        <v>-</v>
      </c>
      <c r="BB270" s="32" t="str">
        <f>IFERROR('σ и σw, МПа'!AB270*$BH$2,"-")</f>
        <v>-</v>
      </c>
      <c r="BC270" s="33" t="str">
        <f>IFERROR('σ и σw, МПа'!AC270*$BH$2,"-")</f>
        <v>-</v>
      </c>
    </row>
    <row r="271" spans="1:55" ht="25.5" x14ac:dyDescent="0.25">
      <c r="A271" s="10" t="str">
        <f>INDEX('Обработка исходного'!B:B,ROW($B$3)+4*(ROW($B271)-ROW($B$3)))</f>
        <v>Сталь высокохромистая</v>
      </c>
      <c r="B271" s="47" t="str">
        <f>INDEX('Обработка исходного'!D:D,ROW($B$3)+4*(ROW($B271)-ROW($B$3)))</f>
        <v>30Х13</v>
      </c>
      <c r="C271" s="27" t="str">
        <f>'Rp0,2, МПа'!C271</f>
        <v>Заготовки крепежных деталей толщиной или диаметром до 200 мм, КП685*</v>
      </c>
      <c r="D271" s="31">
        <f>IFERROR('σ и σw, МПа'!D271*$BE$2,"-")</f>
        <v>339.61538461538458</v>
      </c>
      <c r="E271" s="32">
        <f>IFERROR('σ и σw, МПа'!E271*$BE$2,"-")</f>
        <v>328.07692307692304</v>
      </c>
      <c r="F271" s="32">
        <f>IFERROR('σ и σw, МПа'!F271*$BE$2,"-")</f>
        <v>316.92307692307691</v>
      </c>
      <c r="G271" s="32">
        <f>IFERROR('σ и σw, МПа'!G271*$BE$2,"-")</f>
        <v>305.76923076923077</v>
      </c>
      <c r="H271" s="32">
        <f>IFERROR('σ и σw, МПа'!H271*$BE$2,"-")</f>
        <v>294.23076923076923</v>
      </c>
      <c r="I271" s="32">
        <f>IFERROR('σ и σw, МПа'!I271*$BE$2,"-")</f>
        <v>286.92307692307691</v>
      </c>
      <c r="J271" s="32">
        <f>IFERROR('σ и σw, МПа'!J271*$BE$2,"-")</f>
        <v>279.23076923076923</v>
      </c>
      <c r="K271" s="32" t="str">
        <f>IFERROR('σ и σw, МПа'!K271*$BE$2,"-")</f>
        <v>-</v>
      </c>
      <c r="L271" s="32" t="str">
        <f>IFERROR('σ и σw, МПа'!L271*$BE$2,"-")</f>
        <v>-</v>
      </c>
      <c r="M271" s="32" t="str">
        <f>IFERROR('σ и σw, МПа'!M271*$BE$2,"-")</f>
        <v>-</v>
      </c>
      <c r="N271" s="32" t="str">
        <f>IFERROR('σ и σw, МПа'!N271*$BE$2,"-")</f>
        <v>-</v>
      </c>
      <c r="O271" s="32" t="str">
        <f>IFERROR('σ и σw, МПа'!O271*$BE$2,"-")</f>
        <v>-</v>
      </c>
      <c r="P271" s="33" t="str">
        <f>IFERROR('σ и σw, МПа'!P271*$BE$2,"-")</f>
        <v>-</v>
      </c>
      <c r="Q271" s="31">
        <f>IFERROR('σ и σw, МПа'!D271*$BF$2,"-")</f>
        <v>441.5</v>
      </c>
      <c r="R271" s="32">
        <f>IFERROR('σ и σw, МПа'!E271*$BF$2,"-")</f>
        <v>426.49999999999994</v>
      </c>
      <c r="S271" s="32">
        <f>IFERROR('σ и σw, МПа'!F271*$BF$2,"-")</f>
        <v>412</v>
      </c>
      <c r="T271" s="32">
        <f>IFERROR('σ и σw, МПа'!G271*$BF$2,"-")</f>
        <v>397.5</v>
      </c>
      <c r="U271" s="32">
        <f>IFERROR('σ и σw, МПа'!H271*$BF$2,"-")</f>
        <v>382.5</v>
      </c>
      <c r="V271" s="32">
        <f>IFERROR('σ и σw, МПа'!I271*$BF$2,"-")</f>
        <v>373</v>
      </c>
      <c r="W271" s="32">
        <f>IFERROR('σ и σw, МПа'!J271*$BF$2,"-")</f>
        <v>363</v>
      </c>
      <c r="X271" s="32" t="str">
        <f>IFERROR('σ и σw, МПа'!K271*$BF$2,"-")</f>
        <v>-</v>
      </c>
      <c r="Y271" s="32" t="str">
        <f>IFERROR('σ и σw, МПа'!L271*$BF$2,"-")</f>
        <v>-</v>
      </c>
      <c r="Z271" s="32" t="str">
        <f>IFERROR('σ и σw, МПа'!M271*$BF$2,"-")</f>
        <v>-</v>
      </c>
      <c r="AA271" s="32" t="str">
        <f>IFERROR('σ и σw, МПа'!N271*$BF$2,"-")</f>
        <v>-</v>
      </c>
      <c r="AB271" s="32" t="str">
        <f>IFERROR('σ и σw, МПа'!O271*$BF$2,"-")</f>
        <v>-</v>
      </c>
      <c r="AC271" s="33" t="str">
        <f>IFERROR('σ и σw, МПа'!P271*$BF$2,"-")</f>
        <v>-</v>
      </c>
      <c r="AD271" s="31">
        <f>IFERROR('σ и σw, МПа'!Q271*$BG$2,"-")</f>
        <v>445.25</v>
      </c>
      <c r="AE271" s="32">
        <f>IFERROR('σ и σw, МПа'!R271*$BG$2,"-")</f>
        <v>445.25</v>
      </c>
      <c r="AF271" s="32">
        <f>IFERROR('σ и σw, МПа'!S271*$BG$2,"-")</f>
        <v>440.05</v>
      </c>
      <c r="AG271" s="32">
        <f>IFERROR('σ и σw, МПа'!T271*$BG$2,"-")</f>
        <v>433.55</v>
      </c>
      <c r="AH271" s="32">
        <f>IFERROR('σ и σw, МПа'!U271*$BG$2,"-")</f>
        <v>427.05</v>
      </c>
      <c r="AI271" s="32">
        <f>IFERROR('σ и σw, МПа'!V271*$BG$2,"-")</f>
        <v>414.7</v>
      </c>
      <c r="AJ271" s="32">
        <f>IFERROR('σ и σw, МПа'!W271*$BG$2,"-")</f>
        <v>408.2</v>
      </c>
      <c r="AK271" s="32" t="str">
        <f>IFERROR('σ и σw, МПа'!X271*$BG$2,"-")</f>
        <v>-</v>
      </c>
      <c r="AL271" s="32" t="str">
        <f>IFERROR('σ и σw, МПа'!Y271*$BG$2,"-")</f>
        <v>-</v>
      </c>
      <c r="AM271" s="32" t="str">
        <f>IFERROR('σ и σw, МПа'!Z271*$BG$2,"-")</f>
        <v>-</v>
      </c>
      <c r="AN271" s="32" t="str">
        <f>IFERROR('σ и σw, МПа'!AA271*$BG$2,"-")</f>
        <v>-</v>
      </c>
      <c r="AO271" s="32" t="str">
        <f>IFERROR('σ и σw, МПа'!AB271*$BG$2,"-")</f>
        <v>-</v>
      </c>
      <c r="AP271" s="33" t="str">
        <f>IFERROR('σ и σw, МПа'!AC271*$BG$2,"-")</f>
        <v>-</v>
      </c>
      <c r="AQ271" s="31">
        <f>IFERROR('σ и σw, МПа'!Q271*$BH$2,"-")</f>
        <v>582.25</v>
      </c>
      <c r="AR271" s="32">
        <f>IFERROR('σ и σw, МПа'!R271*$BH$2,"-")</f>
        <v>582.25</v>
      </c>
      <c r="AS271" s="32">
        <f>IFERROR('σ и σw, МПа'!S271*$BH$2,"-")</f>
        <v>575.44999999999993</v>
      </c>
      <c r="AT271" s="32">
        <f>IFERROR('σ и σw, МПа'!T271*$BH$2,"-")</f>
        <v>566.94999999999993</v>
      </c>
      <c r="AU271" s="32">
        <f>IFERROR('σ и σw, МПа'!U271*$BH$2,"-")</f>
        <v>558.44999999999993</v>
      </c>
      <c r="AV271" s="32">
        <f>IFERROR('σ и σw, МПа'!V271*$BH$2,"-")</f>
        <v>542.29999999999995</v>
      </c>
      <c r="AW271" s="32">
        <f>IFERROR('σ и σw, МПа'!W271*$BH$2,"-")</f>
        <v>533.79999999999995</v>
      </c>
      <c r="AX271" s="32" t="str">
        <f>IFERROR('σ и σw, МПа'!X271*$BH$2,"-")</f>
        <v>-</v>
      </c>
      <c r="AY271" s="32" t="str">
        <f>IFERROR('σ и σw, МПа'!Y271*$BH$2,"-")</f>
        <v>-</v>
      </c>
      <c r="AZ271" s="32" t="str">
        <f>IFERROR('σ и σw, МПа'!Z271*$BH$2,"-")</f>
        <v>-</v>
      </c>
      <c r="BA271" s="32" t="str">
        <f>IFERROR('σ и σw, МПа'!AA271*$BH$2,"-")</f>
        <v>-</v>
      </c>
      <c r="BB271" s="32" t="str">
        <f>IFERROR('σ и σw, МПа'!AB271*$BH$2,"-")</f>
        <v>-</v>
      </c>
      <c r="BC271" s="33" t="str">
        <f>IFERROR('σ и σw, МПа'!AC271*$BH$2,"-")</f>
        <v>-</v>
      </c>
    </row>
    <row r="272" spans="1:55" ht="25.5" x14ac:dyDescent="0.25">
      <c r="A272" s="10" t="str">
        <f>INDEX('Обработка исходного'!B:B,ROW($B$3)+4*(ROW($B272)-ROW($B$3)))</f>
        <v>Сталь высокохромистая</v>
      </c>
      <c r="B272" s="47" t="str">
        <f>INDEX('Обработка исходного'!D:D,ROW($B$3)+4*(ROW($B272)-ROW($B$3)))</f>
        <v>30Х13</v>
      </c>
      <c r="C272" s="27" t="str">
        <f>'Rp0,2, МПа'!C272</f>
        <v>Заготовки крепежных деталей толщиной или диаметром до 200 мм, КП785*</v>
      </c>
      <c r="D272" s="31">
        <f>IFERROR('σ и σw, МПа'!D272*$BE$2,"-")</f>
        <v>377.30769230769232</v>
      </c>
      <c r="E272" s="32">
        <f>IFERROR('σ и σw, МПа'!E272*$BE$2,"-")</f>
        <v>362.30769230769232</v>
      </c>
      <c r="F272" s="32">
        <f>IFERROR('σ и σw, МПа'!F272*$BE$2,"-")</f>
        <v>354.61538461538458</v>
      </c>
      <c r="G272" s="32">
        <f>IFERROR('σ и σw, МПа'!G272*$BE$2,"-")</f>
        <v>339.61538461538458</v>
      </c>
      <c r="H272" s="32">
        <f>IFERROR('σ и σw, МПа'!H272*$BE$2,"-")</f>
        <v>328.07692307692304</v>
      </c>
      <c r="I272" s="32">
        <f>IFERROR('σ и σw, МПа'!I272*$BE$2,"-")</f>
        <v>316.92307692307691</v>
      </c>
      <c r="J272" s="32">
        <f>IFERROR('σ и σw, МПа'!J272*$BE$2,"-")</f>
        <v>309.23076923076923</v>
      </c>
      <c r="K272" s="32" t="str">
        <f>IFERROR('σ и σw, МПа'!K272*$BE$2,"-")</f>
        <v>-</v>
      </c>
      <c r="L272" s="32" t="str">
        <f>IFERROR('σ и σw, МПа'!L272*$BE$2,"-")</f>
        <v>-</v>
      </c>
      <c r="M272" s="32" t="str">
        <f>IFERROR('σ и σw, МПа'!M272*$BE$2,"-")</f>
        <v>-</v>
      </c>
      <c r="N272" s="32" t="str">
        <f>IFERROR('σ и σw, МПа'!N272*$BE$2,"-")</f>
        <v>-</v>
      </c>
      <c r="O272" s="32" t="str">
        <f>IFERROR('σ и σw, МПа'!O272*$BE$2,"-")</f>
        <v>-</v>
      </c>
      <c r="P272" s="33" t="str">
        <f>IFERROR('σ и σw, МПа'!P272*$BE$2,"-")</f>
        <v>-</v>
      </c>
      <c r="Q272" s="31">
        <f>IFERROR('σ и σw, МПа'!D272*$BF$2,"-")</f>
        <v>490.50000000000006</v>
      </c>
      <c r="R272" s="32">
        <f>IFERROR('σ и σw, МПа'!E272*$BF$2,"-")</f>
        <v>471.00000000000006</v>
      </c>
      <c r="S272" s="32">
        <f>IFERROR('σ и σw, МПа'!F272*$BF$2,"-")</f>
        <v>461</v>
      </c>
      <c r="T272" s="32">
        <f>IFERROR('σ и σw, МПа'!G272*$BF$2,"-")</f>
        <v>441.5</v>
      </c>
      <c r="U272" s="32">
        <f>IFERROR('σ и σw, МПа'!H272*$BF$2,"-")</f>
        <v>426.49999999999994</v>
      </c>
      <c r="V272" s="32">
        <f>IFERROR('σ и σw, МПа'!I272*$BF$2,"-")</f>
        <v>412</v>
      </c>
      <c r="W272" s="32">
        <f>IFERROR('σ и σw, МПа'!J272*$BF$2,"-")</f>
        <v>402</v>
      </c>
      <c r="X272" s="32" t="str">
        <f>IFERROR('σ и σw, МПа'!K272*$BF$2,"-")</f>
        <v>-</v>
      </c>
      <c r="Y272" s="32" t="str">
        <f>IFERROR('σ и σw, МПа'!L272*$BF$2,"-")</f>
        <v>-</v>
      </c>
      <c r="Z272" s="32" t="str">
        <f>IFERROR('σ и σw, МПа'!M272*$BF$2,"-")</f>
        <v>-</v>
      </c>
      <c r="AA272" s="32" t="str">
        <f>IFERROR('σ и σw, МПа'!N272*$BF$2,"-")</f>
        <v>-</v>
      </c>
      <c r="AB272" s="32" t="str">
        <f>IFERROR('σ и σw, МПа'!O272*$BF$2,"-")</f>
        <v>-</v>
      </c>
      <c r="AC272" s="33" t="str">
        <f>IFERROR('σ и σw, МПа'!P272*$BF$2,"-")</f>
        <v>-</v>
      </c>
      <c r="AD272" s="31">
        <f>IFERROR('σ и σw, МПа'!Q272*$BG$2,"-")</f>
        <v>510.25</v>
      </c>
      <c r="AE272" s="32">
        <f>IFERROR('σ и σw, МПа'!R272*$BG$2,"-")</f>
        <v>503.75</v>
      </c>
      <c r="AF272" s="32">
        <f>IFERROR('σ и σw, МПа'!S272*$BG$2,"-")</f>
        <v>497.25</v>
      </c>
      <c r="AG272" s="32">
        <f>IFERROR('σ и σw, МПа'!T272*$BG$2,"-")</f>
        <v>484.90000000000003</v>
      </c>
      <c r="AH272" s="32">
        <f>IFERROR('σ и σw, МПа'!U272*$BG$2,"-")</f>
        <v>478.40000000000003</v>
      </c>
      <c r="AI272" s="32">
        <f>IFERROR('σ и σw, МПа'!V272*$BG$2,"-")</f>
        <v>465.40000000000003</v>
      </c>
      <c r="AJ272" s="32">
        <f>IFERROR('σ и σw, МПа'!W272*$BG$2,"-")</f>
        <v>458.90000000000003</v>
      </c>
      <c r="AK272" s="32" t="str">
        <f>IFERROR('σ и σw, МПа'!X272*$BG$2,"-")</f>
        <v>-</v>
      </c>
      <c r="AL272" s="32" t="str">
        <f>IFERROR('σ и σw, МПа'!Y272*$BG$2,"-")</f>
        <v>-</v>
      </c>
      <c r="AM272" s="32" t="str">
        <f>IFERROR('σ и σw, МПа'!Z272*$BG$2,"-")</f>
        <v>-</v>
      </c>
      <c r="AN272" s="32" t="str">
        <f>IFERROR('σ и σw, МПа'!AA272*$BG$2,"-")</f>
        <v>-</v>
      </c>
      <c r="AO272" s="32" t="str">
        <f>IFERROR('σ и σw, МПа'!AB272*$BG$2,"-")</f>
        <v>-</v>
      </c>
      <c r="AP272" s="33" t="str">
        <f>IFERROR('σ и σw, МПа'!AC272*$BG$2,"-")</f>
        <v>-</v>
      </c>
      <c r="AQ272" s="31">
        <f>IFERROR('σ и σw, МПа'!Q272*$BH$2,"-")</f>
        <v>667.25</v>
      </c>
      <c r="AR272" s="32">
        <f>IFERROR('σ и σw, МПа'!R272*$BH$2,"-")</f>
        <v>658.75</v>
      </c>
      <c r="AS272" s="32">
        <f>IFERROR('σ и σw, МПа'!S272*$BH$2,"-")</f>
        <v>650.25</v>
      </c>
      <c r="AT272" s="32">
        <f>IFERROR('σ и σw, МПа'!T272*$BH$2,"-")</f>
        <v>634.1</v>
      </c>
      <c r="AU272" s="32">
        <f>IFERROR('σ и σw, МПа'!U272*$BH$2,"-")</f>
        <v>625.6</v>
      </c>
      <c r="AV272" s="32">
        <f>IFERROR('σ и σw, МПа'!V272*$BH$2,"-")</f>
        <v>608.6</v>
      </c>
      <c r="AW272" s="32">
        <f>IFERROR('σ и σw, МПа'!W272*$BH$2,"-")</f>
        <v>600.1</v>
      </c>
      <c r="AX272" s="32" t="str">
        <f>IFERROR('σ и σw, МПа'!X272*$BH$2,"-")</f>
        <v>-</v>
      </c>
      <c r="AY272" s="32" t="str">
        <f>IFERROR('σ и σw, МПа'!Y272*$BH$2,"-")</f>
        <v>-</v>
      </c>
      <c r="AZ272" s="32" t="str">
        <f>IFERROR('σ и σw, МПа'!Z272*$BH$2,"-")</f>
        <v>-</v>
      </c>
      <c r="BA272" s="32" t="str">
        <f>IFERROR('σ и σw, МПа'!AA272*$BH$2,"-")</f>
        <v>-</v>
      </c>
      <c r="BB272" s="32" t="str">
        <f>IFERROR('σ и σw, МПа'!AB272*$BH$2,"-")</f>
        <v>-</v>
      </c>
      <c r="BC272" s="33" t="str">
        <f>IFERROR('σ и σw, МПа'!AC272*$BH$2,"-")</f>
        <v>-</v>
      </c>
    </row>
    <row r="273" spans="1:55" ht="38.25" x14ac:dyDescent="0.25">
      <c r="A273" s="10" t="str">
        <f>INDEX('Обработка исходного'!B:B,ROW($B$3)+4*(ROW($B273)-ROW($B$3)))</f>
        <v>Сталь высокохромистая</v>
      </c>
      <c r="B273" s="47" t="str">
        <f>INDEX('Обработка исходного'!D:D,ROW($B$3)+4*(ROW($B273)-ROW($B$3)))</f>
        <v>14Х17Н2</v>
      </c>
      <c r="C273" s="27" t="str">
        <f>'Rp0,2, МПа'!C273</f>
        <v>Сортовой прокат, заготовки крепежных деталей, поковки диаметром или толщиной под термообработку до 60 мм</v>
      </c>
      <c r="D273" s="31">
        <f>IFERROR('σ и σw, МПа'!D273*$BE$2,"-")</f>
        <v>415.38461538461536</v>
      </c>
      <c r="E273" s="32">
        <f>IFERROR('σ и σw, МПа'!E273*$BE$2,"-")</f>
        <v>407.69230769230768</v>
      </c>
      <c r="F273" s="32">
        <f>IFERROR('σ и σw, МПа'!F273*$BE$2,"-")</f>
        <v>403.84615384615381</v>
      </c>
      <c r="G273" s="32">
        <f>IFERROR('σ и σw, МПа'!G273*$BE$2,"-")</f>
        <v>400</v>
      </c>
      <c r="H273" s="32">
        <f>IFERROR('σ и σw, МПа'!H273*$BE$2,"-")</f>
        <v>396.15384615384613</v>
      </c>
      <c r="I273" s="32">
        <f>IFERROR('σ и σw, МПа'!I273*$BE$2,"-")</f>
        <v>388.46153846153845</v>
      </c>
      <c r="J273" s="32">
        <f>IFERROR('σ и σw, МПа'!J273*$BE$2,"-")</f>
        <v>384.61538461538458</v>
      </c>
      <c r="K273" s="32">
        <f>IFERROR('σ и σw, МПа'!K273*$BE$2,"-")</f>
        <v>369.61538461538458</v>
      </c>
      <c r="L273" s="32" t="str">
        <f>IFERROR('σ и σw, МПа'!L273*$BE$2,"-")</f>
        <v>-</v>
      </c>
      <c r="M273" s="32" t="str">
        <f>IFERROR('σ и σw, МПа'!M273*$BE$2,"-")</f>
        <v>-</v>
      </c>
      <c r="N273" s="32" t="str">
        <f>IFERROR('σ и σw, МПа'!N273*$BE$2,"-")</f>
        <v>-</v>
      </c>
      <c r="O273" s="32" t="str">
        <f>IFERROR('σ и σw, МПа'!O273*$BE$2,"-")</f>
        <v>-</v>
      </c>
      <c r="P273" s="33" t="str">
        <f>IFERROR('σ и σw, МПа'!P273*$BE$2,"-")</f>
        <v>-</v>
      </c>
      <c r="Q273" s="31">
        <f>IFERROR('σ и σw, МПа'!D273*$BF$2,"-")</f>
        <v>540</v>
      </c>
      <c r="R273" s="32">
        <f>IFERROR('σ и σw, МПа'!E273*$BF$2,"-")</f>
        <v>530</v>
      </c>
      <c r="S273" s="32">
        <f>IFERROR('σ и σw, МПа'!F273*$BF$2,"-")</f>
        <v>525</v>
      </c>
      <c r="T273" s="32">
        <f>IFERROR('σ и σw, МПа'!G273*$BF$2,"-")</f>
        <v>520</v>
      </c>
      <c r="U273" s="32">
        <f>IFERROR('σ и σw, МПа'!H273*$BF$2,"-")</f>
        <v>515</v>
      </c>
      <c r="V273" s="32">
        <f>IFERROR('σ и σw, МПа'!I273*$BF$2,"-")</f>
        <v>505</v>
      </c>
      <c r="W273" s="32">
        <f>IFERROR('σ и σw, МПа'!J273*$BF$2,"-")</f>
        <v>500</v>
      </c>
      <c r="X273" s="32">
        <f>IFERROR('σ и σw, МПа'!K273*$BF$2,"-")</f>
        <v>480.5</v>
      </c>
      <c r="Y273" s="32" t="str">
        <f>IFERROR('σ и σw, МПа'!L273*$BF$2,"-")</f>
        <v>-</v>
      </c>
      <c r="Z273" s="32" t="str">
        <f>IFERROR('σ и σw, МПа'!M273*$BF$2,"-")</f>
        <v>-</v>
      </c>
      <c r="AA273" s="32" t="str">
        <f>IFERROR('σ и σw, МПа'!N273*$BF$2,"-")</f>
        <v>-</v>
      </c>
      <c r="AB273" s="32" t="str">
        <f>IFERROR('σ и σw, МПа'!O273*$BF$2,"-")</f>
        <v>-</v>
      </c>
      <c r="AC273" s="33" t="str">
        <f>IFERROR('σ и σw, МПа'!P273*$BF$2,"-")</f>
        <v>-</v>
      </c>
      <c r="AD273" s="31">
        <f>IFERROR('σ и σw, МПа'!Q273*$BG$2,"-")</f>
        <v>542.1</v>
      </c>
      <c r="AE273" s="32">
        <f>IFERROR('σ и σw, МПа'!R273*$BG$2,"-")</f>
        <v>535.6</v>
      </c>
      <c r="AF273" s="32">
        <f>IFERROR('σ и σw, МПа'!S273*$BG$2,"-")</f>
        <v>535.6</v>
      </c>
      <c r="AG273" s="32">
        <f>IFERROR('σ и σw, МПа'!T273*$BG$2,"-")</f>
        <v>529.1</v>
      </c>
      <c r="AH273" s="32">
        <f>IFERROR('σ и σw, МПа'!U273*$BG$2,"-")</f>
        <v>522.6</v>
      </c>
      <c r="AI273" s="32">
        <f>IFERROR('σ и σw, МПа'!V273*$BG$2,"-")</f>
        <v>516.75</v>
      </c>
      <c r="AJ273" s="32">
        <f>IFERROR('σ и σw, МПа'!W273*$BG$2,"-")</f>
        <v>510.25</v>
      </c>
      <c r="AK273" s="32">
        <f>IFERROR('σ и σw, МПа'!X273*$BG$2,"-")</f>
        <v>510.25</v>
      </c>
      <c r="AL273" s="32" t="str">
        <f>IFERROR('σ и σw, МПа'!Y273*$BG$2,"-")</f>
        <v>-</v>
      </c>
      <c r="AM273" s="32" t="str">
        <f>IFERROR('σ и σw, МПа'!Z273*$BG$2,"-")</f>
        <v>-</v>
      </c>
      <c r="AN273" s="32" t="str">
        <f>IFERROR('σ и σw, МПа'!AA273*$BG$2,"-")</f>
        <v>-</v>
      </c>
      <c r="AO273" s="32" t="str">
        <f>IFERROR('σ и σw, МПа'!AB273*$BG$2,"-")</f>
        <v>-</v>
      </c>
      <c r="AP273" s="33" t="str">
        <f>IFERROR('σ и σw, МПа'!AC273*$BG$2,"-")</f>
        <v>-</v>
      </c>
      <c r="AQ273" s="31">
        <f>IFERROR('σ и σw, МПа'!Q273*$BH$2,"-")</f>
        <v>708.9</v>
      </c>
      <c r="AR273" s="32">
        <f>IFERROR('σ и σw, МПа'!R273*$BH$2,"-")</f>
        <v>700.4</v>
      </c>
      <c r="AS273" s="32">
        <f>IFERROR('σ и σw, МПа'!S273*$BH$2,"-")</f>
        <v>700.4</v>
      </c>
      <c r="AT273" s="32">
        <f>IFERROR('σ и σw, МПа'!T273*$BH$2,"-")</f>
        <v>691.9</v>
      </c>
      <c r="AU273" s="32">
        <f>IFERROR('σ и σw, МПа'!U273*$BH$2,"-")</f>
        <v>683.4</v>
      </c>
      <c r="AV273" s="32">
        <f>IFERROR('σ и σw, МПа'!V273*$BH$2,"-")</f>
        <v>675.75</v>
      </c>
      <c r="AW273" s="32">
        <f>IFERROR('σ и σw, МПа'!W273*$BH$2,"-")</f>
        <v>667.25</v>
      </c>
      <c r="AX273" s="32">
        <f>IFERROR('σ и σw, МПа'!X273*$BH$2,"-")</f>
        <v>667.25</v>
      </c>
      <c r="AY273" s="32" t="str">
        <f>IFERROR('σ и σw, МПа'!Y273*$BH$2,"-")</f>
        <v>-</v>
      </c>
      <c r="AZ273" s="32" t="str">
        <f>IFERROR('σ и σw, МПа'!Z273*$BH$2,"-")</f>
        <v>-</v>
      </c>
      <c r="BA273" s="32" t="str">
        <f>IFERROR('σ и σw, МПа'!AA273*$BH$2,"-")</f>
        <v>-</v>
      </c>
      <c r="BB273" s="32" t="str">
        <f>IFERROR('σ и σw, МПа'!AB273*$BH$2,"-")</f>
        <v>-</v>
      </c>
      <c r="BC273" s="33" t="str">
        <f>IFERROR('σ и σw, МПа'!AC273*$BH$2,"-")</f>
        <v>-</v>
      </c>
    </row>
    <row r="274" spans="1:55" ht="38.25" x14ac:dyDescent="0.25">
      <c r="A274" s="10" t="str">
        <f>INDEX('Обработка исходного'!B:B,ROW($B$3)+4*(ROW($B274)-ROW($B$3)))</f>
        <v>Сталь высокохромистая</v>
      </c>
      <c r="B274" s="47" t="str">
        <f>INDEX('Обработка исходного'!D:D,ROW($B$3)+4*(ROW($B274)-ROW($B$3)))</f>
        <v>14Х17Н2</v>
      </c>
      <c r="C274" s="27" t="str">
        <f>'Rp0,2, МПа'!C274</f>
        <v>Сортовой прокат, заготовки крепежных деталей, поковки диаметром или толщиной под термообработку более 60 мм, КП540*</v>
      </c>
      <c r="D274" s="31">
        <f>IFERROR('σ и σw, МПа'!D274*$BE$2,"-")</f>
        <v>264.23076923076923</v>
      </c>
      <c r="E274" s="32">
        <f>IFERROR('σ и σw, МПа'!E274*$BE$2,"-")</f>
        <v>264.23076923076923</v>
      </c>
      <c r="F274" s="32">
        <f>IFERROR('σ и σw, МПа'!F274*$BE$2,"-")</f>
        <v>256.53846153846155</v>
      </c>
      <c r="G274" s="32">
        <f>IFERROR('σ и σw, МПа'!G274*$BE$2,"-")</f>
        <v>252.69230769230768</v>
      </c>
      <c r="H274" s="32">
        <f>IFERROR('σ и σw, МПа'!H274*$BE$2,"-")</f>
        <v>252.69230769230768</v>
      </c>
      <c r="I274" s="32">
        <f>IFERROR('σ и σw, МПа'!I274*$BE$2,"-")</f>
        <v>245.38461538461539</v>
      </c>
      <c r="J274" s="32">
        <f>IFERROR('σ и σw, МПа'!J274*$BE$2,"-")</f>
        <v>245.38461538461539</v>
      </c>
      <c r="K274" s="32">
        <f>IFERROR('σ и σw, МПа'!K274*$BE$2,"-")</f>
        <v>233.84615384615384</v>
      </c>
      <c r="L274" s="32" t="str">
        <f>IFERROR('σ и σw, МПа'!L274*$BE$2,"-")</f>
        <v>-</v>
      </c>
      <c r="M274" s="32" t="str">
        <f>IFERROR('σ и σw, МПа'!M274*$BE$2,"-")</f>
        <v>-</v>
      </c>
      <c r="N274" s="32" t="str">
        <f>IFERROR('σ и σw, МПа'!N274*$BE$2,"-")</f>
        <v>-</v>
      </c>
      <c r="O274" s="32" t="str">
        <f>IFERROR('σ и σw, МПа'!O274*$BE$2,"-")</f>
        <v>-</v>
      </c>
      <c r="P274" s="33" t="str">
        <f>IFERROR('σ и σw, МПа'!P274*$BE$2,"-")</f>
        <v>-</v>
      </c>
      <c r="Q274" s="31">
        <f>IFERROR('σ и σw, МПа'!D274*$BF$2,"-")</f>
        <v>343.5</v>
      </c>
      <c r="R274" s="32">
        <f>IFERROR('σ и σw, МПа'!E274*$BF$2,"-")</f>
        <v>343.5</v>
      </c>
      <c r="S274" s="32">
        <f>IFERROR('σ и σw, МПа'!F274*$BF$2,"-")</f>
        <v>333.5</v>
      </c>
      <c r="T274" s="32">
        <f>IFERROR('σ и σw, МПа'!G274*$BF$2,"-")</f>
        <v>328.5</v>
      </c>
      <c r="U274" s="32">
        <f>IFERROR('σ и σw, МПа'!H274*$BF$2,"-")</f>
        <v>328.5</v>
      </c>
      <c r="V274" s="32">
        <f>IFERROR('σ и σw, МПа'!I274*$BF$2,"-")</f>
        <v>319</v>
      </c>
      <c r="W274" s="32">
        <f>IFERROR('σ и σw, МПа'!J274*$BF$2,"-")</f>
        <v>319</v>
      </c>
      <c r="X274" s="32">
        <f>IFERROR('σ и σw, МПа'!K274*$BF$2,"-")</f>
        <v>304</v>
      </c>
      <c r="Y274" s="32" t="str">
        <f>IFERROR('σ и σw, МПа'!L274*$BF$2,"-")</f>
        <v>-</v>
      </c>
      <c r="Z274" s="32" t="str">
        <f>IFERROR('σ и σw, МПа'!M274*$BF$2,"-")</f>
        <v>-</v>
      </c>
      <c r="AA274" s="32" t="str">
        <f>IFERROR('σ и σw, МПа'!N274*$BF$2,"-")</f>
        <v>-</v>
      </c>
      <c r="AB274" s="32" t="str">
        <f>IFERROR('σ и σw, МПа'!O274*$BF$2,"-")</f>
        <v>-</v>
      </c>
      <c r="AC274" s="33" t="str">
        <f>IFERROR('σ и σw, МПа'!P274*$BF$2,"-")</f>
        <v>-</v>
      </c>
      <c r="AD274" s="31">
        <f>IFERROR('σ и σw, МПа'!Q274*$BG$2,"-")</f>
        <v>351</v>
      </c>
      <c r="AE274" s="32">
        <f>IFERROR('σ и σw, МПа'!R274*$BG$2,"-")</f>
        <v>344.5</v>
      </c>
      <c r="AF274" s="32">
        <f>IFERROR('σ и σw, МПа'!S274*$BG$2,"-")</f>
        <v>344.5</v>
      </c>
      <c r="AG274" s="32">
        <f>IFERROR('σ и σw, МПа'!T274*$BG$2,"-")</f>
        <v>338</v>
      </c>
      <c r="AH274" s="32">
        <f>IFERROR('σ и σw, МПа'!U274*$BG$2,"-")</f>
        <v>338</v>
      </c>
      <c r="AI274" s="32">
        <f>IFERROR('σ и σw, МПа'!V274*$BG$2,"-")</f>
        <v>331.5</v>
      </c>
      <c r="AJ274" s="32">
        <f>IFERROR('σ и σw, МПа'!W274*$BG$2,"-")</f>
        <v>331.5</v>
      </c>
      <c r="AK274" s="32">
        <f>IFERROR('σ и σw, МПа'!X274*$BG$2,"-")</f>
        <v>331.5</v>
      </c>
      <c r="AL274" s="32" t="str">
        <f>IFERROR('σ и σw, МПа'!Y274*$BG$2,"-")</f>
        <v>-</v>
      </c>
      <c r="AM274" s="32" t="str">
        <f>IFERROR('σ и σw, МПа'!Z274*$BG$2,"-")</f>
        <v>-</v>
      </c>
      <c r="AN274" s="32" t="str">
        <f>IFERROR('σ и σw, МПа'!AA274*$BG$2,"-")</f>
        <v>-</v>
      </c>
      <c r="AO274" s="32" t="str">
        <f>IFERROR('σ и σw, МПа'!AB274*$BG$2,"-")</f>
        <v>-</v>
      </c>
      <c r="AP274" s="33" t="str">
        <f>IFERROR('σ и σw, МПа'!AC274*$BG$2,"-")</f>
        <v>-</v>
      </c>
      <c r="AQ274" s="31">
        <f>IFERROR('σ и σw, МПа'!Q274*$BH$2,"-")</f>
        <v>459</v>
      </c>
      <c r="AR274" s="32">
        <f>IFERROR('σ и σw, МПа'!R274*$BH$2,"-")</f>
        <v>450.5</v>
      </c>
      <c r="AS274" s="32">
        <f>IFERROR('σ и σw, МПа'!S274*$BH$2,"-")</f>
        <v>450.5</v>
      </c>
      <c r="AT274" s="32">
        <f>IFERROR('σ и σw, МПа'!T274*$BH$2,"-")</f>
        <v>442</v>
      </c>
      <c r="AU274" s="32">
        <f>IFERROR('σ и σw, МПа'!U274*$BH$2,"-")</f>
        <v>442</v>
      </c>
      <c r="AV274" s="32">
        <f>IFERROR('σ и σw, МПа'!V274*$BH$2,"-")</f>
        <v>433.5</v>
      </c>
      <c r="AW274" s="32">
        <f>IFERROR('σ и σw, МПа'!W274*$BH$2,"-")</f>
        <v>433.5</v>
      </c>
      <c r="AX274" s="32">
        <f>IFERROR('σ и σw, МПа'!X274*$BH$2,"-")</f>
        <v>433.5</v>
      </c>
      <c r="AY274" s="32" t="str">
        <f>IFERROR('σ и σw, МПа'!Y274*$BH$2,"-")</f>
        <v>-</v>
      </c>
      <c r="AZ274" s="32" t="str">
        <f>IFERROR('σ и σw, МПа'!Z274*$BH$2,"-")</f>
        <v>-</v>
      </c>
      <c r="BA274" s="32" t="str">
        <f>IFERROR('σ и σw, МПа'!AA274*$BH$2,"-")</f>
        <v>-</v>
      </c>
      <c r="BB274" s="32" t="str">
        <f>IFERROR('σ и σw, МПа'!AB274*$BH$2,"-")</f>
        <v>-</v>
      </c>
      <c r="BC274" s="33" t="str">
        <f>IFERROR('σ и σw, МПа'!AC274*$BH$2,"-")</f>
        <v>-</v>
      </c>
    </row>
    <row r="275" spans="1:55" x14ac:dyDescent="0.25">
      <c r="A275" s="10" t="str">
        <f>INDEX('Обработка исходного'!B:B,ROW($B$3)+4*(ROW($B275)-ROW($B$3)))</f>
        <v>Сталь высокохромистая</v>
      </c>
      <c r="B275" s="47" t="str">
        <f>INDEX('Обработка исходного'!D:D,ROW($B$3)+4*(ROW($B275)-ROW($B$3)))</f>
        <v>08Х14МФ</v>
      </c>
      <c r="C275" s="27" t="str">
        <f>'Rp0,2, МПа'!C275</f>
        <v>Поковки, заготовки трубы, листы</v>
      </c>
      <c r="D275" s="31">
        <f>IFERROR('σ и σw, МПа'!D275*$BE$2,"-")</f>
        <v>207.30769230769229</v>
      </c>
      <c r="E275" s="32">
        <f>IFERROR('σ и σw, МПа'!E275*$BE$2,"-")</f>
        <v>199.61538461538461</v>
      </c>
      <c r="F275" s="32">
        <f>IFERROR('σ и σw, МПа'!F275*$BE$2,"-")</f>
        <v>196.15384615384616</v>
      </c>
      <c r="G275" s="32">
        <f>IFERROR('σ и σw, МПа'!G275*$BE$2,"-")</f>
        <v>188.84615384615384</v>
      </c>
      <c r="H275" s="32">
        <f>IFERROR('σ и σw, МПа'!H275*$BE$2,"-")</f>
        <v>188.84615384615384</v>
      </c>
      <c r="I275" s="32">
        <f>IFERROR('σ и σw, МПа'!I275*$BE$2,"-")</f>
        <v>188.84615384615384</v>
      </c>
      <c r="J275" s="32">
        <f>IFERROR('σ и σw, МПа'!J275*$BE$2,"-")</f>
        <v>188.84615384615384</v>
      </c>
      <c r="K275" s="32">
        <f>IFERROR('σ и σw, МПа'!K275*$BE$2,"-")</f>
        <v>165.76923076923077</v>
      </c>
      <c r="L275" s="32" t="str">
        <f>IFERROR('σ и σw, МПа'!L275*$BE$2,"-")</f>
        <v>-</v>
      </c>
      <c r="M275" s="32" t="str">
        <f>IFERROR('σ и σw, МПа'!M275*$BE$2,"-")</f>
        <v>-</v>
      </c>
      <c r="N275" s="32" t="str">
        <f>IFERROR('σ и σw, МПа'!N275*$BE$2,"-")</f>
        <v>-</v>
      </c>
      <c r="O275" s="32" t="str">
        <f>IFERROR('σ и σw, МПа'!O275*$BE$2,"-")</f>
        <v>-</v>
      </c>
      <c r="P275" s="33" t="str">
        <f>IFERROR('σ и σw, МПа'!P275*$BE$2,"-")</f>
        <v>-</v>
      </c>
      <c r="Q275" s="31">
        <f>IFERROR('σ и σw, МПа'!D275*$BF$2,"-")</f>
        <v>269.5</v>
      </c>
      <c r="R275" s="32">
        <f>IFERROR('σ и σw, МПа'!E275*$BF$2,"-")</f>
        <v>259.5</v>
      </c>
      <c r="S275" s="32">
        <f>IFERROR('σ и σw, МПа'!F275*$BF$2,"-")</f>
        <v>255.00000000000003</v>
      </c>
      <c r="T275" s="32">
        <f>IFERROR('σ и σw, МПа'!G275*$BF$2,"-")</f>
        <v>245.5</v>
      </c>
      <c r="U275" s="32">
        <f>IFERROR('σ и σw, МПа'!H275*$BF$2,"-")</f>
        <v>245.5</v>
      </c>
      <c r="V275" s="32">
        <f>IFERROR('σ и σw, МПа'!I275*$BF$2,"-")</f>
        <v>245.5</v>
      </c>
      <c r="W275" s="32">
        <f>IFERROR('σ и σw, МПа'!J275*$BF$2,"-")</f>
        <v>245.5</v>
      </c>
      <c r="X275" s="32">
        <f>IFERROR('σ и σw, МПа'!K275*$BF$2,"-")</f>
        <v>215.5</v>
      </c>
      <c r="Y275" s="32" t="str">
        <f>IFERROR('σ и σw, МПа'!L275*$BF$2,"-")</f>
        <v>-</v>
      </c>
      <c r="Z275" s="32" t="str">
        <f>IFERROR('σ и σw, МПа'!M275*$BF$2,"-")</f>
        <v>-</v>
      </c>
      <c r="AA275" s="32" t="str">
        <f>IFERROR('σ и σw, МПа'!N275*$BF$2,"-")</f>
        <v>-</v>
      </c>
      <c r="AB275" s="32" t="str">
        <f>IFERROR('σ и σw, МПа'!O275*$BF$2,"-")</f>
        <v>-</v>
      </c>
      <c r="AC275" s="33" t="str">
        <f>IFERROR('σ и σw, МПа'!P275*$BF$2,"-")</f>
        <v>-</v>
      </c>
      <c r="AD275" s="31">
        <f>IFERROR('σ и σw, МПа'!Q275*$BG$2,"-")</f>
        <v>222.95000000000002</v>
      </c>
      <c r="AE275" s="32">
        <f>IFERROR('σ и σw, МПа'!R275*$BG$2,"-")</f>
        <v>216.45000000000002</v>
      </c>
      <c r="AF275" s="32">
        <f>IFERROR('σ и σw, МПа'!S275*$BG$2,"-")</f>
        <v>209.95000000000002</v>
      </c>
      <c r="AG275" s="32">
        <f>IFERROR('σ и σw, МПа'!T275*$BG$2,"-")</f>
        <v>204.1</v>
      </c>
      <c r="AH275" s="32">
        <f>IFERROR('σ и σw, МПа'!U275*$BG$2,"-")</f>
        <v>197.6</v>
      </c>
      <c r="AI275" s="32">
        <f>IFERROR('σ и σw, МПа'!V275*$BG$2,"-")</f>
        <v>191.1</v>
      </c>
      <c r="AJ275" s="32">
        <f>IFERROR('σ и σw, МПа'!W275*$BG$2,"-")</f>
        <v>191.1</v>
      </c>
      <c r="AK275" s="32">
        <f>IFERROR('σ и σw, МПа'!X275*$BG$2,"-")</f>
        <v>184.6</v>
      </c>
      <c r="AL275" s="32" t="str">
        <f>IFERROR('σ и σw, МПа'!Y275*$BG$2,"-")</f>
        <v>-</v>
      </c>
      <c r="AM275" s="32" t="str">
        <f>IFERROR('σ и σw, МПа'!Z275*$BG$2,"-")</f>
        <v>-</v>
      </c>
      <c r="AN275" s="32" t="str">
        <f>IFERROR('σ и σw, МПа'!AA275*$BG$2,"-")</f>
        <v>-</v>
      </c>
      <c r="AO275" s="32" t="str">
        <f>IFERROR('σ и σw, МПа'!AB275*$BG$2,"-")</f>
        <v>-</v>
      </c>
      <c r="AP275" s="33" t="str">
        <f>IFERROR('σ и σw, МПа'!AC275*$BG$2,"-")</f>
        <v>-</v>
      </c>
      <c r="AQ275" s="31">
        <f>IFERROR('σ и σw, МПа'!Q275*$BH$2,"-")</f>
        <v>291.55</v>
      </c>
      <c r="AR275" s="32">
        <f>IFERROR('σ и σw, МПа'!R275*$BH$2,"-")</f>
        <v>283.05</v>
      </c>
      <c r="AS275" s="32">
        <f>IFERROR('σ и σw, МПа'!S275*$BH$2,"-")</f>
        <v>274.55</v>
      </c>
      <c r="AT275" s="32">
        <f>IFERROR('σ и σw, МПа'!T275*$BH$2,"-")</f>
        <v>266.89999999999998</v>
      </c>
      <c r="AU275" s="32">
        <f>IFERROR('σ и σw, МПа'!U275*$BH$2,"-")</f>
        <v>258.39999999999998</v>
      </c>
      <c r="AV275" s="32">
        <f>IFERROR('σ и σw, МПа'!V275*$BH$2,"-")</f>
        <v>249.9</v>
      </c>
      <c r="AW275" s="32">
        <f>IFERROR('σ и σw, МПа'!W275*$BH$2,"-")</f>
        <v>249.9</v>
      </c>
      <c r="AX275" s="32">
        <f>IFERROR('σ и σw, МПа'!X275*$BH$2,"-")</f>
        <v>241.4</v>
      </c>
      <c r="AY275" s="32" t="str">
        <f>IFERROR('σ и σw, МПа'!Y275*$BH$2,"-")</f>
        <v>-</v>
      </c>
      <c r="AZ275" s="32" t="str">
        <f>IFERROR('σ и σw, МПа'!Z275*$BH$2,"-")</f>
        <v>-</v>
      </c>
      <c r="BA275" s="32" t="str">
        <f>IFERROR('σ и σw, МПа'!AA275*$BH$2,"-")</f>
        <v>-</v>
      </c>
      <c r="BB275" s="32" t="str">
        <f>IFERROR('σ и σw, МПа'!AB275*$BH$2,"-")</f>
        <v>-</v>
      </c>
      <c r="BC275" s="33" t="str">
        <f>IFERROR('σ и σw, МПа'!AC275*$BH$2,"-")</f>
        <v>-</v>
      </c>
    </row>
    <row r="276" spans="1:55" ht="25.5" x14ac:dyDescent="0.25">
      <c r="A276" s="10" t="str">
        <f>INDEX('Обработка исходного'!B:B,ROW($B$3)+4*(ROW($B276)-ROW($B$3)))</f>
        <v>Сталь высокохромистая</v>
      </c>
      <c r="B276" s="47" t="str">
        <f>INDEX('Обработка исходного'!D:D,ROW($B$3)+4*(ROW($B276)-ROW($B$3)))</f>
        <v>08Х14МФ</v>
      </c>
      <c r="C276" s="27" t="str">
        <f>'Rp0,2, МПа'!C276</f>
        <v>Трубы, листы, предназначенные для развальцовки и штамповки</v>
      </c>
      <c r="D276" s="31">
        <f>IFERROR('σ и σw, МПа'!D276*$BE$2,"-")</f>
        <v>163.33333333333334</v>
      </c>
      <c r="E276" s="32">
        <f>IFERROR('σ и σw, МПа'!E276*$BE$2,"-")</f>
        <v>163.33333333333334</v>
      </c>
      <c r="F276" s="32">
        <f>IFERROR('σ и σw, МПа'!F276*$BE$2,"-")</f>
        <v>156.66666666666666</v>
      </c>
      <c r="G276" s="32">
        <f>IFERROR('σ и σw, МПа'!G276*$BE$2,"-")</f>
        <v>150</v>
      </c>
      <c r="H276" s="32">
        <f>IFERROR('σ и σw, МПа'!H276*$BE$2,"-")</f>
        <v>144</v>
      </c>
      <c r="I276" s="32">
        <f>IFERROR('σ и σw, МПа'!I276*$BE$2,"-")</f>
        <v>130.66666666666666</v>
      </c>
      <c r="J276" s="32">
        <f>IFERROR('σ и σw, МПа'!J276*$BE$2,"-")</f>
        <v>130.66666666666666</v>
      </c>
      <c r="K276" s="32">
        <f>IFERROR('σ и σw, МПа'!K276*$BE$2,"-")</f>
        <v>130.66666666666666</v>
      </c>
      <c r="L276" s="32" t="str">
        <f>IFERROR('σ и σw, МПа'!L276*$BE$2,"-")</f>
        <v>-</v>
      </c>
      <c r="M276" s="32" t="str">
        <f>IFERROR('σ и σw, МПа'!M276*$BE$2,"-")</f>
        <v>-</v>
      </c>
      <c r="N276" s="32" t="str">
        <f>IFERROR('σ и σw, МПа'!N276*$BE$2,"-")</f>
        <v>-</v>
      </c>
      <c r="O276" s="32" t="str">
        <f>IFERROR('σ и σw, МПа'!O276*$BE$2,"-")</f>
        <v>-</v>
      </c>
      <c r="P276" s="33" t="str">
        <f>IFERROR('σ и σw, МПа'!P276*$BE$2,"-")</f>
        <v>-</v>
      </c>
      <c r="Q276" s="31">
        <f>IFERROR('σ и σw, МПа'!D276*$BF$2,"-")</f>
        <v>212.33333333333334</v>
      </c>
      <c r="R276" s="32">
        <f>IFERROR('σ и σw, МПа'!E276*$BF$2,"-")</f>
        <v>212.33333333333334</v>
      </c>
      <c r="S276" s="32">
        <f>IFERROR('σ и σw, МПа'!F276*$BF$2,"-")</f>
        <v>203.66666666666666</v>
      </c>
      <c r="T276" s="32">
        <f>IFERROR('σ и σw, МПа'!G276*$BF$2,"-")</f>
        <v>195</v>
      </c>
      <c r="U276" s="32">
        <f>IFERROR('σ и σw, МПа'!H276*$BF$2,"-")</f>
        <v>187.20000000000002</v>
      </c>
      <c r="V276" s="32">
        <f>IFERROR('σ и σw, МПа'!I276*$BF$2,"-")</f>
        <v>169.86666666666667</v>
      </c>
      <c r="W276" s="32">
        <f>IFERROR('σ и σw, МПа'!J276*$BF$2,"-")</f>
        <v>169.86666666666667</v>
      </c>
      <c r="X276" s="32">
        <f>IFERROR('σ и σw, МПа'!K276*$BF$2,"-")</f>
        <v>169.86666666666667</v>
      </c>
      <c r="Y276" s="32" t="str">
        <f>IFERROR('σ и σw, МПа'!L276*$BF$2,"-")</f>
        <v>-</v>
      </c>
      <c r="Z276" s="32" t="str">
        <f>IFERROR('σ и σw, МПа'!M276*$BF$2,"-")</f>
        <v>-</v>
      </c>
      <c r="AA276" s="32" t="str">
        <f>IFERROR('σ и σw, МПа'!N276*$BF$2,"-")</f>
        <v>-</v>
      </c>
      <c r="AB276" s="32" t="str">
        <f>IFERROR('σ и σw, МПа'!O276*$BF$2,"-")</f>
        <v>-</v>
      </c>
      <c r="AC276" s="33" t="str">
        <f>IFERROR('σ и σw, МПа'!P276*$BF$2,"-")</f>
        <v>-</v>
      </c>
      <c r="AD276" s="31">
        <f>IFERROR('σ и σw, МПа'!Q276*$BG$2,"-")</f>
        <v>159.25</v>
      </c>
      <c r="AE276" s="32">
        <f>IFERROR('σ и σw, МПа'!R276*$BG$2,"-")</f>
        <v>159.25</v>
      </c>
      <c r="AF276" s="32">
        <f>IFERROR('σ и σw, МПа'!S276*$BG$2,"-")</f>
        <v>152.75</v>
      </c>
      <c r="AG276" s="32">
        <f>IFERROR('σ и σw, МПа'!T276*$BG$2,"-")</f>
        <v>146.25</v>
      </c>
      <c r="AH276" s="32">
        <f>IFERROR('σ и σw, МПа'!U276*$BG$2,"-")</f>
        <v>140.4</v>
      </c>
      <c r="AI276" s="32">
        <f>IFERROR('σ и σw, МПа'!V276*$BG$2,"-")</f>
        <v>127.4</v>
      </c>
      <c r="AJ276" s="32">
        <f>IFERROR('σ и σw, МПа'!W276*$BG$2,"-")</f>
        <v>127.4</v>
      </c>
      <c r="AK276" s="32">
        <f>IFERROR('σ и σw, МПа'!X276*$BG$2,"-")</f>
        <v>127.4</v>
      </c>
      <c r="AL276" s="32" t="str">
        <f>IFERROR('σ и σw, МПа'!Y276*$BG$2,"-")</f>
        <v>-</v>
      </c>
      <c r="AM276" s="32" t="str">
        <f>IFERROR('σ и σw, МПа'!Z276*$BG$2,"-")</f>
        <v>-</v>
      </c>
      <c r="AN276" s="32" t="str">
        <f>IFERROR('σ и σw, МПа'!AA276*$BG$2,"-")</f>
        <v>-</v>
      </c>
      <c r="AO276" s="32" t="str">
        <f>IFERROR('σ и σw, МПа'!AB276*$BG$2,"-")</f>
        <v>-</v>
      </c>
      <c r="AP276" s="33" t="str">
        <f>IFERROR('σ и σw, МПа'!AC276*$BG$2,"-")</f>
        <v>-</v>
      </c>
      <c r="AQ276" s="31">
        <f>IFERROR('σ и σw, МПа'!Q276*$BH$2,"-")</f>
        <v>208.25</v>
      </c>
      <c r="AR276" s="32">
        <f>IFERROR('σ и σw, МПа'!R276*$BH$2,"-")</f>
        <v>208.25</v>
      </c>
      <c r="AS276" s="32">
        <f>IFERROR('σ и σw, МПа'!S276*$BH$2,"-")</f>
        <v>199.75</v>
      </c>
      <c r="AT276" s="32">
        <f>IFERROR('σ и σw, МПа'!T276*$BH$2,"-")</f>
        <v>191.25</v>
      </c>
      <c r="AU276" s="32">
        <f>IFERROR('σ и σw, МПа'!U276*$BH$2,"-")</f>
        <v>183.6</v>
      </c>
      <c r="AV276" s="32">
        <f>IFERROR('σ и σw, МПа'!V276*$BH$2,"-")</f>
        <v>166.6</v>
      </c>
      <c r="AW276" s="32">
        <f>IFERROR('σ и σw, МПа'!W276*$BH$2,"-")</f>
        <v>166.6</v>
      </c>
      <c r="AX276" s="32">
        <f>IFERROR('σ и σw, МПа'!X276*$BH$2,"-")</f>
        <v>166.6</v>
      </c>
      <c r="AY276" s="32" t="str">
        <f>IFERROR('σ и σw, МПа'!Y276*$BH$2,"-")</f>
        <v>-</v>
      </c>
      <c r="AZ276" s="32" t="str">
        <f>IFERROR('σ и σw, МПа'!Z276*$BH$2,"-")</f>
        <v>-</v>
      </c>
      <c r="BA276" s="32" t="str">
        <f>IFERROR('σ и σw, МПа'!AA276*$BH$2,"-")</f>
        <v>-</v>
      </c>
      <c r="BB276" s="32" t="str">
        <f>IFERROR('σ и σw, МПа'!AB276*$BH$2,"-")</f>
        <v>-</v>
      </c>
      <c r="BC276" s="33" t="str">
        <f>IFERROR('σ и σw, МПа'!AC276*$BH$2,"-")</f>
        <v>-</v>
      </c>
    </row>
    <row r="277" spans="1:55" x14ac:dyDescent="0.25">
      <c r="A277" s="10" t="str">
        <f>INDEX('Обработка исходного'!B:B,ROW($B$3)+4*(ROW($B277)-ROW($B$3)))</f>
        <v>Сталь высокохромистая</v>
      </c>
      <c r="B277" s="47" t="str">
        <f>INDEX('Обработка исходного'!D:D,ROW($B$3)+4*(ROW($B277)-ROW($B$3)))</f>
        <v>1Х12В2МФ</v>
      </c>
      <c r="C277" s="27" t="str">
        <f>'Rp0,2, МПа'!C277</f>
        <v>Трубы</v>
      </c>
      <c r="D277" s="31">
        <f>IFERROR('σ и σw, МПа'!D277*$BE$2,"-")</f>
        <v>188.84615384615384</v>
      </c>
      <c r="E277" s="32">
        <f>IFERROR('σ и σw, МПа'!E277*$BE$2,"-")</f>
        <v>169.61538461538461</v>
      </c>
      <c r="F277" s="32">
        <f>IFERROR('σ и σw, МПа'!F277*$BE$2,"-")</f>
        <v>162.30769230769229</v>
      </c>
      <c r="G277" s="32">
        <f>IFERROR('σ и σw, МПа'!G277*$BE$2,"-")</f>
        <v>158.46153846153845</v>
      </c>
      <c r="H277" s="32">
        <f>IFERROR('σ и σw, МПа'!H277*$BE$2,"-")</f>
        <v>154.61538461538461</v>
      </c>
      <c r="I277" s="32">
        <f>IFERROR('σ и σw, МПа'!I277*$BE$2,"-")</f>
        <v>150.76923076923077</v>
      </c>
      <c r="J277" s="32">
        <f>IFERROR('σ и σw, МПа'!J277*$BE$2,"-")</f>
        <v>150.76923076923077</v>
      </c>
      <c r="K277" s="32">
        <f>IFERROR('σ и σw, МПа'!K277*$BE$2,"-")</f>
        <v>143.46153846153845</v>
      </c>
      <c r="L277" s="32">
        <f>IFERROR('σ и σw, МПа'!L277*$BE$2,"-")</f>
        <v>143.46153846153845</v>
      </c>
      <c r="M277" s="32">
        <f>IFERROR('σ и σw, МПа'!M277*$BE$2,"-")</f>
        <v>139.61538461538461</v>
      </c>
      <c r="N277" s="32">
        <f>IFERROR('σ и σw, МПа'!N277*$BE$2,"-")</f>
        <v>131.92307692307691</v>
      </c>
      <c r="O277" s="32">
        <f>IFERROR('σ и σw, МПа'!O277*$BE$2,"-")</f>
        <v>113.07692307692307</v>
      </c>
      <c r="P277" s="33" t="str">
        <f>IFERROR('σ и σw, МПа'!P277*$BE$2,"-")</f>
        <v>-</v>
      </c>
      <c r="Q277" s="31">
        <f>IFERROR('σ и σw, МПа'!D277*$BF$2,"-")</f>
        <v>245.5</v>
      </c>
      <c r="R277" s="32">
        <f>IFERROR('σ и σw, МПа'!E277*$BF$2,"-")</f>
        <v>220.5</v>
      </c>
      <c r="S277" s="32">
        <f>IFERROR('σ и σw, МПа'!F277*$BF$2,"-")</f>
        <v>211</v>
      </c>
      <c r="T277" s="32">
        <f>IFERROR('σ и σw, МПа'!G277*$BF$2,"-")</f>
        <v>206</v>
      </c>
      <c r="U277" s="32">
        <f>IFERROR('σ и σw, МПа'!H277*$BF$2,"-")</f>
        <v>201</v>
      </c>
      <c r="V277" s="32">
        <f>IFERROR('σ и σw, МПа'!I277*$BF$2,"-")</f>
        <v>196</v>
      </c>
      <c r="W277" s="32">
        <f>IFERROR('σ и σw, МПа'!J277*$BF$2,"-")</f>
        <v>196</v>
      </c>
      <c r="X277" s="32">
        <f>IFERROR('σ и σw, МПа'!K277*$BF$2,"-")</f>
        <v>186.5</v>
      </c>
      <c r="Y277" s="32">
        <f>IFERROR('σ и σw, МПа'!L277*$BF$2,"-")</f>
        <v>186.5</v>
      </c>
      <c r="Z277" s="32">
        <f>IFERROR('σ и σw, МПа'!M277*$BF$2,"-")</f>
        <v>181.5</v>
      </c>
      <c r="AA277" s="32">
        <f>IFERROR('σ и σw, МПа'!N277*$BF$2,"-")</f>
        <v>171.49999999999997</v>
      </c>
      <c r="AB277" s="32">
        <f>IFERROR('σ и σw, МПа'!O277*$BF$2,"-")</f>
        <v>147</v>
      </c>
      <c r="AC277" s="33" t="str">
        <f>IFERROR('σ и σw, МПа'!P277*$BF$2,"-")</f>
        <v>-</v>
      </c>
      <c r="AD277" s="31">
        <f>IFERROR('σ и σw, МПа'!Q277*$BG$2,"-")</f>
        <v>191.1</v>
      </c>
      <c r="AE277" s="32">
        <f>IFERROR('σ и σw, МПа'!R277*$BG$2,"-")</f>
        <v>191.1</v>
      </c>
      <c r="AF277" s="32">
        <f>IFERROR('σ и σw, МПа'!S277*$BG$2,"-")</f>
        <v>184.6</v>
      </c>
      <c r="AG277" s="32">
        <f>IFERROR('σ и σw, МПа'!T277*$BG$2,"-")</f>
        <v>178.75</v>
      </c>
      <c r="AH277" s="32">
        <f>IFERROR('σ и σw, МПа'!U277*$BG$2,"-")</f>
        <v>172.25</v>
      </c>
      <c r="AI277" s="32">
        <f>IFERROR('σ и σw, МПа'!V277*$BG$2,"-")</f>
        <v>165.75</v>
      </c>
      <c r="AJ277" s="32">
        <f>IFERROR('σ и σw, МПа'!W277*$BG$2,"-")</f>
        <v>159.25</v>
      </c>
      <c r="AK277" s="32">
        <f>IFERROR('σ и σw, МПа'!X277*$BG$2,"-")</f>
        <v>152.75</v>
      </c>
      <c r="AL277" s="32">
        <f>IFERROR('σ и σw, МПа'!Y277*$BG$2,"-")</f>
        <v>152.75</v>
      </c>
      <c r="AM277" s="32">
        <f>IFERROR('σ и σw, МПа'!Z277*$BG$2,"-")</f>
        <v>152.75</v>
      </c>
      <c r="AN277" s="32">
        <f>IFERROR('σ и σw, МПа'!AA277*$BG$2,"-")</f>
        <v>152.75</v>
      </c>
      <c r="AO277" s="32">
        <f>IFERROR('σ и σw, МПа'!AB277*$BG$2,"-")</f>
        <v>127.4</v>
      </c>
      <c r="AP277" s="33" t="str">
        <f>IFERROR('σ и σw, МПа'!AC277*$BG$2,"-")</f>
        <v>-</v>
      </c>
      <c r="AQ277" s="31">
        <f>IFERROR('σ и σw, МПа'!Q277*$BH$2,"-")</f>
        <v>249.9</v>
      </c>
      <c r="AR277" s="32">
        <f>IFERROR('σ и σw, МПа'!R277*$BH$2,"-")</f>
        <v>249.9</v>
      </c>
      <c r="AS277" s="32">
        <f>IFERROR('σ и σw, МПа'!S277*$BH$2,"-")</f>
        <v>241.4</v>
      </c>
      <c r="AT277" s="32">
        <f>IFERROR('σ и σw, МПа'!T277*$BH$2,"-")</f>
        <v>233.75</v>
      </c>
      <c r="AU277" s="32">
        <f>IFERROR('σ и σw, МПа'!U277*$BH$2,"-")</f>
        <v>225.25</v>
      </c>
      <c r="AV277" s="32">
        <f>IFERROR('σ и σw, МПа'!V277*$BH$2,"-")</f>
        <v>216.75</v>
      </c>
      <c r="AW277" s="32">
        <f>IFERROR('σ и σw, МПа'!W277*$BH$2,"-")</f>
        <v>208.25</v>
      </c>
      <c r="AX277" s="32">
        <f>IFERROR('σ и σw, МПа'!X277*$BH$2,"-")</f>
        <v>199.75</v>
      </c>
      <c r="AY277" s="32">
        <f>IFERROR('σ и σw, МПа'!Y277*$BH$2,"-")</f>
        <v>199.75</v>
      </c>
      <c r="AZ277" s="32">
        <f>IFERROR('σ и σw, МПа'!Z277*$BH$2,"-")</f>
        <v>199.75</v>
      </c>
      <c r="BA277" s="32">
        <f>IFERROR('σ и σw, МПа'!AA277*$BH$2,"-")</f>
        <v>199.75</v>
      </c>
      <c r="BB277" s="32">
        <f>IFERROR('σ и σw, МПа'!AB277*$BH$2,"-")</f>
        <v>166.6</v>
      </c>
      <c r="BC277" s="33" t="str">
        <f>IFERROR('σ и σw, МПа'!AC277*$BH$2,"-")</f>
        <v>-</v>
      </c>
    </row>
    <row r="278" spans="1:55" ht="25.5" x14ac:dyDescent="0.25">
      <c r="A278" s="10" t="str">
        <f>INDEX('Обработка исходного'!B:B,ROW($B$3)+4*(ROW($B278)-ROW($B$3)))</f>
        <v>Сталь высокохромистая</v>
      </c>
      <c r="B278" s="47" t="str">
        <f>INDEX('Обработка исходного'!D:D,ROW($B$3)+4*(ROW($B278)-ROW($B$3)))</f>
        <v>18Х12ВМБФР</v>
      </c>
      <c r="C278" s="27" t="str">
        <f>'Rp0,2, МПа'!C278</f>
        <v>Заготовки крепежных деталей толщиной или диаметром 200 мм, КП670*</v>
      </c>
      <c r="D278" s="31">
        <f>IFERROR('σ и σw, МПа'!D278*$BE$2,"-")</f>
        <v>301.92307692307691</v>
      </c>
      <c r="E278" s="32">
        <f>IFERROR('σ и σw, МПа'!E278*$BE$2,"-")</f>
        <v>298.07692307692309</v>
      </c>
      <c r="F278" s="32">
        <f>IFERROR('σ и σw, МПа'!F278*$BE$2,"-")</f>
        <v>290.38461538461536</v>
      </c>
      <c r="G278" s="32">
        <f>IFERROR('σ и σw, МПа'!G278*$BE$2,"-")</f>
        <v>286.92307692307691</v>
      </c>
      <c r="H278" s="32">
        <f>IFERROR('σ и σw, МПа'!H278*$BE$2,"-")</f>
        <v>279.23076923076923</v>
      </c>
      <c r="I278" s="32">
        <f>IFERROR('σ и σw, МПа'!I278*$BE$2,"-")</f>
        <v>271.53846153846155</v>
      </c>
      <c r="J278" s="32">
        <f>IFERROR('σ и σw, МПа'!J278*$BE$2,"-")</f>
        <v>264.23076923076923</v>
      </c>
      <c r="K278" s="32">
        <f>IFERROR('σ и σw, МПа'!K278*$BE$2,"-")</f>
        <v>256.53846153846155</v>
      </c>
      <c r="L278" s="32">
        <f>IFERROR('σ и σw, МПа'!L278*$BE$2,"-")</f>
        <v>241.53846153846152</v>
      </c>
      <c r="M278" s="32">
        <f>IFERROR('σ и σw, МПа'!M278*$BE$2,"-")</f>
        <v>226.53846153846152</v>
      </c>
      <c r="N278" s="32">
        <f>IFERROR('σ и σw, МПа'!N278*$BE$2,"-")</f>
        <v>211.15384615384616</v>
      </c>
      <c r="O278" s="32" t="str">
        <f>IFERROR('σ и σw, МПа'!O278*$BE$2,"-")</f>
        <v>-</v>
      </c>
      <c r="P278" s="33" t="str">
        <f>IFERROR('σ и σw, МПа'!P278*$BE$2,"-")</f>
        <v>-</v>
      </c>
      <c r="Q278" s="31">
        <f>IFERROR('σ и σw, МПа'!D278*$BF$2,"-")</f>
        <v>392.5</v>
      </c>
      <c r="R278" s="32">
        <f>IFERROR('σ и σw, МПа'!E278*$BF$2,"-")</f>
        <v>387.50000000000006</v>
      </c>
      <c r="S278" s="32">
        <f>IFERROR('σ и σw, МПа'!F278*$BF$2,"-")</f>
        <v>377.5</v>
      </c>
      <c r="T278" s="32">
        <f>IFERROR('σ и σw, МПа'!G278*$BF$2,"-")</f>
        <v>373</v>
      </c>
      <c r="U278" s="32">
        <f>IFERROR('σ и σw, МПа'!H278*$BF$2,"-")</f>
        <v>363</v>
      </c>
      <c r="V278" s="32">
        <f>IFERROR('σ и σw, МПа'!I278*$BF$2,"-")</f>
        <v>353</v>
      </c>
      <c r="W278" s="32">
        <f>IFERROR('σ и σw, МПа'!J278*$BF$2,"-")</f>
        <v>343.5</v>
      </c>
      <c r="X278" s="32">
        <f>IFERROR('σ и σw, МПа'!K278*$BF$2,"-")</f>
        <v>333.5</v>
      </c>
      <c r="Y278" s="32">
        <f>IFERROR('σ и σw, МПа'!L278*$BF$2,"-")</f>
        <v>314</v>
      </c>
      <c r="Z278" s="32">
        <f>IFERROR('σ и σw, МПа'!M278*$BF$2,"-")</f>
        <v>294.5</v>
      </c>
      <c r="AA278" s="32">
        <f>IFERROR('σ и σw, МПа'!N278*$BF$2,"-")</f>
        <v>274.5</v>
      </c>
      <c r="AB278" s="32" t="str">
        <f>IFERROR('σ и σw, МПа'!O278*$BF$2,"-")</f>
        <v>-</v>
      </c>
      <c r="AC278" s="33" t="str">
        <f>IFERROR('σ и σw, МПа'!P278*$BF$2,"-")</f>
        <v>-</v>
      </c>
      <c r="AD278" s="31">
        <f>IFERROR('σ и σw, МПа'!Q278*$BG$2,"-")</f>
        <v>435.5</v>
      </c>
      <c r="AE278" s="32">
        <f>IFERROR('σ и σw, МПа'!R278*$BG$2,"-")</f>
        <v>433.55</v>
      </c>
      <c r="AF278" s="32">
        <f>IFERROR('σ и σw, МПа'!S278*$BG$2,"-")</f>
        <v>427.05</v>
      </c>
      <c r="AG278" s="32">
        <f>IFERROR('σ и σw, МПа'!T278*$BG$2,"-")</f>
        <v>420.55</v>
      </c>
      <c r="AH278" s="32">
        <f>IFERROR('σ и σw, МПа'!U278*$BG$2,"-")</f>
        <v>420.55</v>
      </c>
      <c r="AI278" s="32">
        <f>IFERROR('σ и σw, МПа'!V278*$BG$2,"-")</f>
        <v>414.7</v>
      </c>
      <c r="AJ278" s="32">
        <f>IFERROR('σ и σw, МПа'!W278*$BG$2,"-")</f>
        <v>414.7</v>
      </c>
      <c r="AK278" s="32">
        <f>IFERROR('σ и σw, МПа'!X278*$BG$2,"-")</f>
        <v>401.7</v>
      </c>
      <c r="AL278" s="32">
        <f>IFERROR('σ и σw, МПа'!Y278*$BG$2,"-")</f>
        <v>388.7</v>
      </c>
      <c r="AM278" s="32">
        <f>IFERROR('σ и σw, МПа'!Z278*$BG$2,"-")</f>
        <v>369.85</v>
      </c>
      <c r="AN278" s="32">
        <f>IFERROR('σ и σw, МПа'!AA278*$BG$2,"-")</f>
        <v>344.5</v>
      </c>
      <c r="AO278" s="32" t="str">
        <f>IFERROR('σ и σw, МПа'!AB278*$BG$2,"-")</f>
        <v>-</v>
      </c>
      <c r="AP278" s="33" t="str">
        <f>IFERROR('σ и σw, МПа'!AC278*$BG$2,"-")</f>
        <v>-</v>
      </c>
      <c r="AQ278" s="31">
        <f>IFERROR('σ и σw, МПа'!Q278*$BH$2,"-")</f>
        <v>569.5</v>
      </c>
      <c r="AR278" s="32">
        <f>IFERROR('σ и σw, МПа'!R278*$BH$2,"-")</f>
        <v>566.94999999999993</v>
      </c>
      <c r="AS278" s="32">
        <f>IFERROR('σ и σw, МПа'!S278*$BH$2,"-")</f>
        <v>558.44999999999993</v>
      </c>
      <c r="AT278" s="32">
        <f>IFERROR('σ и σw, МПа'!T278*$BH$2,"-")</f>
        <v>549.94999999999993</v>
      </c>
      <c r="AU278" s="32">
        <f>IFERROR('σ и σw, МПа'!U278*$BH$2,"-")</f>
        <v>549.94999999999993</v>
      </c>
      <c r="AV278" s="32">
        <f>IFERROR('σ и σw, МПа'!V278*$BH$2,"-")</f>
        <v>542.29999999999995</v>
      </c>
      <c r="AW278" s="32">
        <f>IFERROR('σ и σw, МПа'!W278*$BH$2,"-")</f>
        <v>542.29999999999995</v>
      </c>
      <c r="AX278" s="32">
        <f>IFERROR('σ и σw, МПа'!X278*$BH$2,"-")</f>
        <v>525.29999999999995</v>
      </c>
      <c r="AY278" s="32">
        <f>IFERROR('σ и σw, МПа'!Y278*$BH$2,"-")</f>
        <v>508.3</v>
      </c>
      <c r="AZ278" s="32">
        <f>IFERROR('σ и σw, МПа'!Z278*$BH$2,"-")</f>
        <v>483.65</v>
      </c>
      <c r="BA278" s="32">
        <f>IFERROR('σ и σw, МПа'!AA278*$BH$2,"-")</f>
        <v>450.5</v>
      </c>
      <c r="BB278" s="32" t="str">
        <f>IFERROR('σ и σw, МПа'!AB278*$BH$2,"-")</f>
        <v>-</v>
      </c>
      <c r="BC278" s="33" t="str">
        <f>IFERROR('σ и σw, МПа'!AC278*$BH$2,"-")</f>
        <v>-</v>
      </c>
    </row>
    <row r="279" spans="1:55" x14ac:dyDescent="0.25">
      <c r="A279" s="10" t="str">
        <f>INDEX('Обработка исходного'!B:B,ROW($B$3)+4*(ROW($B279)-ROW($B$3)))</f>
        <v>Сталь высокохромистая</v>
      </c>
      <c r="B279" s="47" t="str">
        <f>INDEX('Обработка исходного'!D:D,ROW($B$3)+4*(ROW($B279)-ROW($B$3)))</f>
        <v>05Х12Н2М-ВИ</v>
      </c>
      <c r="C279" s="27" t="str">
        <f>'Rp0,2, МПа'!C279</f>
        <v>Трубы</v>
      </c>
      <c r="D279" s="31">
        <f>IFERROR('σ и σw, МПа'!D279*$BE$2,"-")</f>
        <v>207.30769230769229</v>
      </c>
      <c r="E279" s="32">
        <f>IFERROR('σ и σw, МПа'!E279*$BE$2,"-")</f>
        <v>207.30769230769229</v>
      </c>
      <c r="F279" s="32">
        <f>IFERROR('σ и σw, МПа'!F279*$BE$2,"-")</f>
        <v>207.30769230769229</v>
      </c>
      <c r="G279" s="32">
        <f>IFERROR('σ и σw, МПа'!G279*$BE$2,"-")</f>
        <v>207.30769230769229</v>
      </c>
      <c r="H279" s="32">
        <f>IFERROR('σ и σw, МПа'!H279*$BE$2,"-")</f>
        <v>199.61538461538461</v>
      </c>
      <c r="I279" s="32">
        <f>IFERROR('σ и σw, МПа'!I279*$BE$2,"-")</f>
        <v>192.30769230769229</v>
      </c>
      <c r="J279" s="32">
        <f>IFERROR('σ и σw, МПа'!J279*$BE$2,"-")</f>
        <v>184.61538461538461</v>
      </c>
      <c r="K279" s="32">
        <f>IFERROR('σ и σw, МПа'!K279*$BE$2,"-")</f>
        <v>180.76923076923077</v>
      </c>
      <c r="L279" s="32">
        <f>IFERROR('σ и σw, МПа'!L279*$BE$2,"-")</f>
        <v>173.46153846153845</v>
      </c>
      <c r="M279" s="32">
        <f>IFERROR('σ и σw, МПа'!M279*$BE$2,"-")</f>
        <v>165.76923076923077</v>
      </c>
      <c r="N279" s="32">
        <f>IFERROR('σ и σw, МПа'!N279*$BE$2,"-")</f>
        <v>158.46153846153845</v>
      </c>
      <c r="O279" s="32">
        <f>IFERROR('σ и σw, МПа'!O279*$BE$2,"-")</f>
        <v>150.76923076923077</v>
      </c>
      <c r="P279" s="33" t="str">
        <f>IFERROR('σ и σw, МПа'!P279*$BE$2,"-")</f>
        <v>-</v>
      </c>
      <c r="Q279" s="31">
        <f>IFERROR('σ и σw, МПа'!D279*$BF$2,"-")</f>
        <v>269.5</v>
      </c>
      <c r="R279" s="32">
        <f>IFERROR('σ и σw, МПа'!E279*$BF$2,"-")</f>
        <v>269.5</v>
      </c>
      <c r="S279" s="32">
        <f>IFERROR('σ и σw, МПа'!F279*$BF$2,"-")</f>
        <v>269.5</v>
      </c>
      <c r="T279" s="32">
        <f>IFERROR('σ и σw, МПа'!G279*$BF$2,"-")</f>
        <v>269.5</v>
      </c>
      <c r="U279" s="32">
        <f>IFERROR('σ и σw, МПа'!H279*$BF$2,"-")</f>
        <v>259.5</v>
      </c>
      <c r="V279" s="32">
        <f>IFERROR('σ и σw, МПа'!I279*$BF$2,"-")</f>
        <v>250</v>
      </c>
      <c r="W279" s="32">
        <f>IFERROR('σ и σw, МПа'!J279*$BF$2,"-")</f>
        <v>240</v>
      </c>
      <c r="X279" s="32">
        <f>IFERROR('σ и σw, МПа'!K279*$BF$2,"-")</f>
        <v>235</v>
      </c>
      <c r="Y279" s="32">
        <f>IFERROR('σ и σw, МПа'!L279*$BF$2,"-")</f>
        <v>225.5</v>
      </c>
      <c r="Z279" s="32">
        <f>IFERROR('σ и σw, МПа'!M279*$BF$2,"-")</f>
        <v>215.5</v>
      </c>
      <c r="AA279" s="32">
        <f>IFERROR('σ и σw, МПа'!N279*$BF$2,"-")</f>
        <v>206</v>
      </c>
      <c r="AB279" s="32">
        <f>IFERROR('σ и σw, МПа'!O279*$BF$2,"-")</f>
        <v>196</v>
      </c>
      <c r="AC279" s="33" t="str">
        <f>IFERROR('σ и σw, МПа'!P279*$BF$2,"-")</f>
        <v>-</v>
      </c>
      <c r="AD279" s="31">
        <f>IFERROR('σ и σw, МПа'!Q279*$BG$2,"-")</f>
        <v>241.8</v>
      </c>
      <c r="AE279" s="32">
        <f>IFERROR('σ и σw, МПа'!R279*$BG$2,"-")</f>
        <v>241.8</v>
      </c>
      <c r="AF279" s="32">
        <f>IFERROR('σ и σw, МПа'!S279*$BG$2,"-")</f>
        <v>241.8</v>
      </c>
      <c r="AG279" s="32">
        <f>IFERROR('σ и σw, МПа'!T279*$BG$2,"-")</f>
        <v>241.8</v>
      </c>
      <c r="AH279" s="32">
        <f>IFERROR('σ и σw, МПа'!U279*$BG$2,"-")</f>
        <v>235.95000000000002</v>
      </c>
      <c r="AI279" s="32">
        <f>IFERROR('σ и σw, МПа'!V279*$BG$2,"-")</f>
        <v>229.45000000000002</v>
      </c>
      <c r="AJ279" s="32">
        <f>IFERROR('σ и σw, МПа'!W279*$BG$2,"-")</f>
        <v>216.45000000000002</v>
      </c>
      <c r="AK279" s="32">
        <f>IFERROR('σ и σw, МПа'!X279*$BG$2,"-")</f>
        <v>216.45000000000002</v>
      </c>
      <c r="AL279" s="32">
        <f>IFERROR('σ и σw, МПа'!Y279*$BG$2,"-")</f>
        <v>204.1</v>
      </c>
      <c r="AM279" s="32">
        <f>IFERROR('σ и σw, МПа'!Z279*$BG$2,"-")</f>
        <v>197.6</v>
      </c>
      <c r="AN279" s="32">
        <f>IFERROR('σ и σw, МПа'!AA279*$BG$2,"-")</f>
        <v>184.6</v>
      </c>
      <c r="AO279" s="32">
        <f>IFERROR('σ и σw, МПа'!AB279*$BG$2,"-")</f>
        <v>178.1</v>
      </c>
      <c r="AP279" s="33" t="str">
        <f>IFERROR('σ и σw, МПа'!AC279*$BG$2,"-")</f>
        <v>-</v>
      </c>
      <c r="AQ279" s="31">
        <f>IFERROR('σ и σw, МПа'!Q279*$BH$2,"-")</f>
        <v>316.2</v>
      </c>
      <c r="AR279" s="32">
        <f>IFERROR('σ и σw, МПа'!R279*$BH$2,"-")</f>
        <v>316.2</v>
      </c>
      <c r="AS279" s="32">
        <f>IFERROR('σ и σw, МПа'!S279*$BH$2,"-")</f>
        <v>316.2</v>
      </c>
      <c r="AT279" s="32">
        <f>IFERROR('σ и σw, МПа'!T279*$BH$2,"-")</f>
        <v>316.2</v>
      </c>
      <c r="AU279" s="32">
        <f>IFERROR('σ и σw, МПа'!U279*$BH$2,"-")</f>
        <v>308.55</v>
      </c>
      <c r="AV279" s="32">
        <f>IFERROR('σ и σw, МПа'!V279*$BH$2,"-")</f>
        <v>300.05</v>
      </c>
      <c r="AW279" s="32">
        <f>IFERROR('σ и σw, МПа'!W279*$BH$2,"-")</f>
        <v>283.05</v>
      </c>
      <c r="AX279" s="32">
        <f>IFERROR('σ и σw, МПа'!X279*$BH$2,"-")</f>
        <v>283.05</v>
      </c>
      <c r="AY279" s="32">
        <f>IFERROR('σ и σw, МПа'!Y279*$BH$2,"-")</f>
        <v>266.89999999999998</v>
      </c>
      <c r="AZ279" s="32">
        <f>IFERROR('σ и σw, МПа'!Z279*$BH$2,"-")</f>
        <v>258.39999999999998</v>
      </c>
      <c r="BA279" s="32">
        <f>IFERROR('σ и σw, МПа'!AA279*$BH$2,"-")</f>
        <v>241.4</v>
      </c>
      <c r="BB279" s="32">
        <f>IFERROR('σ и σw, МПа'!AB279*$BH$2,"-")</f>
        <v>232.9</v>
      </c>
      <c r="BC279" s="33" t="str">
        <f>IFERROR('σ и σw, МПа'!AC279*$BH$2,"-")</f>
        <v>-</v>
      </c>
    </row>
    <row r="280" spans="1:55" x14ac:dyDescent="0.25">
      <c r="A280" s="10" t="str">
        <f>INDEX('Обработка исходного'!B:B,ROW($B$3)+4*(ROW($B280)-ROW($B$3)))</f>
        <v>Сталь высокохромистая</v>
      </c>
      <c r="B280" s="47" t="str">
        <f>INDEX('Обработка исходного'!D:D,ROW($B$3)+4*(ROW($B280)-ROW($B$3)))</f>
        <v>05Х12Н2М</v>
      </c>
      <c r="C280" s="27" t="str">
        <f>'Rp0,2, МПа'!C280</f>
        <v>Трубы</v>
      </c>
      <c r="D280" s="31">
        <f>IFERROR('σ и σw, МПа'!D280*$BE$2,"-")</f>
        <v>207.30769230769229</v>
      </c>
      <c r="E280" s="32">
        <f>IFERROR('σ и σw, МПа'!E280*$BE$2,"-")</f>
        <v>207.30769230769229</v>
      </c>
      <c r="F280" s="32">
        <f>IFERROR('σ и σw, МПа'!F280*$BE$2,"-")</f>
        <v>207.30769230769229</v>
      </c>
      <c r="G280" s="32">
        <f>IFERROR('σ и σw, МПа'!G280*$BE$2,"-")</f>
        <v>207.30769230769229</v>
      </c>
      <c r="H280" s="32">
        <f>IFERROR('σ и σw, МПа'!H280*$BE$2,"-")</f>
        <v>199.61538461538461</v>
      </c>
      <c r="I280" s="32">
        <f>IFERROR('σ и σw, МПа'!I280*$BE$2,"-")</f>
        <v>192.30769230769229</v>
      </c>
      <c r="J280" s="32">
        <f>IFERROR('σ и σw, МПа'!J280*$BE$2,"-")</f>
        <v>184.61538461538461</v>
      </c>
      <c r="K280" s="32">
        <f>IFERROR('σ и σw, МПа'!K280*$BE$2,"-")</f>
        <v>180.76923076923077</v>
      </c>
      <c r="L280" s="32">
        <f>IFERROR('σ и σw, МПа'!L280*$BE$2,"-")</f>
        <v>173.46153846153845</v>
      </c>
      <c r="M280" s="32">
        <f>IFERROR('σ и σw, МПа'!M280*$BE$2,"-")</f>
        <v>165.76923076923077</v>
      </c>
      <c r="N280" s="32">
        <f>IFERROR('σ и σw, МПа'!N280*$BE$2,"-")</f>
        <v>158.46153846153845</v>
      </c>
      <c r="O280" s="32">
        <f>IFERROR('σ и σw, МПа'!O280*$BE$2,"-")</f>
        <v>150.76923076923077</v>
      </c>
      <c r="P280" s="33" t="str">
        <f>IFERROR('σ и σw, МПа'!P280*$BE$2,"-")</f>
        <v>-</v>
      </c>
      <c r="Q280" s="31">
        <f>IFERROR('σ и σw, МПа'!D280*$BF$2,"-")</f>
        <v>269.5</v>
      </c>
      <c r="R280" s="32">
        <f>IFERROR('σ и σw, МПа'!E280*$BF$2,"-")</f>
        <v>269.5</v>
      </c>
      <c r="S280" s="32">
        <f>IFERROR('σ и σw, МПа'!F280*$BF$2,"-")</f>
        <v>269.5</v>
      </c>
      <c r="T280" s="32">
        <f>IFERROR('σ и σw, МПа'!G280*$BF$2,"-")</f>
        <v>269.5</v>
      </c>
      <c r="U280" s="32">
        <f>IFERROR('σ и σw, МПа'!H280*$BF$2,"-")</f>
        <v>259.5</v>
      </c>
      <c r="V280" s="32">
        <f>IFERROR('σ и σw, МПа'!I280*$BF$2,"-")</f>
        <v>250</v>
      </c>
      <c r="W280" s="32">
        <f>IFERROR('σ и σw, МПа'!J280*$BF$2,"-")</f>
        <v>240</v>
      </c>
      <c r="X280" s="32">
        <f>IFERROR('σ и σw, МПа'!K280*$BF$2,"-")</f>
        <v>235</v>
      </c>
      <c r="Y280" s="32">
        <f>IFERROR('σ и σw, МПа'!L280*$BF$2,"-")</f>
        <v>225.5</v>
      </c>
      <c r="Z280" s="32">
        <f>IFERROR('σ и σw, МПа'!M280*$BF$2,"-")</f>
        <v>215.5</v>
      </c>
      <c r="AA280" s="32">
        <f>IFERROR('σ и σw, МПа'!N280*$BF$2,"-")</f>
        <v>206</v>
      </c>
      <c r="AB280" s="32">
        <f>IFERROR('σ и σw, МПа'!O280*$BF$2,"-")</f>
        <v>196</v>
      </c>
      <c r="AC280" s="33" t="str">
        <f>IFERROR('σ и σw, МПа'!P280*$BF$2,"-")</f>
        <v>-</v>
      </c>
      <c r="AD280" s="31">
        <f>IFERROR('σ и σw, МПа'!Q280*$BG$2,"-")</f>
        <v>241.8</v>
      </c>
      <c r="AE280" s="32">
        <f>IFERROR('σ и σw, МПа'!R280*$BG$2,"-")</f>
        <v>241.8</v>
      </c>
      <c r="AF280" s="32">
        <f>IFERROR('σ и σw, МПа'!S280*$BG$2,"-")</f>
        <v>241.8</v>
      </c>
      <c r="AG280" s="32">
        <f>IFERROR('σ и σw, МПа'!T280*$BG$2,"-")</f>
        <v>241.8</v>
      </c>
      <c r="AH280" s="32">
        <f>IFERROR('σ и σw, МПа'!U280*$BG$2,"-")</f>
        <v>235.95000000000002</v>
      </c>
      <c r="AI280" s="32">
        <f>IFERROR('σ и σw, МПа'!V280*$BG$2,"-")</f>
        <v>229.45000000000002</v>
      </c>
      <c r="AJ280" s="32">
        <f>IFERROR('σ и σw, МПа'!W280*$BG$2,"-")</f>
        <v>216.45000000000002</v>
      </c>
      <c r="AK280" s="32">
        <f>IFERROR('σ и σw, МПа'!X280*$BG$2,"-")</f>
        <v>216.45000000000002</v>
      </c>
      <c r="AL280" s="32">
        <f>IFERROR('σ и σw, МПа'!Y280*$BG$2,"-")</f>
        <v>204.1</v>
      </c>
      <c r="AM280" s="32">
        <f>IFERROR('σ и σw, МПа'!Z280*$BG$2,"-")</f>
        <v>197.6</v>
      </c>
      <c r="AN280" s="32">
        <f>IFERROR('σ и σw, МПа'!AA280*$BG$2,"-")</f>
        <v>184.6</v>
      </c>
      <c r="AO280" s="32">
        <f>IFERROR('σ и σw, МПа'!AB280*$BG$2,"-")</f>
        <v>178.1</v>
      </c>
      <c r="AP280" s="33" t="str">
        <f>IFERROR('σ и σw, МПа'!AC280*$BG$2,"-")</f>
        <v>-</v>
      </c>
      <c r="AQ280" s="31">
        <f>IFERROR('σ и σw, МПа'!Q280*$BH$2,"-")</f>
        <v>316.2</v>
      </c>
      <c r="AR280" s="32">
        <f>IFERROR('σ и σw, МПа'!R280*$BH$2,"-")</f>
        <v>316.2</v>
      </c>
      <c r="AS280" s="32">
        <f>IFERROR('σ и σw, МПа'!S280*$BH$2,"-")</f>
        <v>316.2</v>
      </c>
      <c r="AT280" s="32">
        <f>IFERROR('σ и σw, МПа'!T280*$BH$2,"-")</f>
        <v>316.2</v>
      </c>
      <c r="AU280" s="32">
        <f>IFERROR('σ и σw, МПа'!U280*$BH$2,"-")</f>
        <v>308.55</v>
      </c>
      <c r="AV280" s="32">
        <f>IFERROR('σ и σw, МПа'!V280*$BH$2,"-")</f>
        <v>300.05</v>
      </c>
      <c r="AW280" s="32">
        <f>IFERROR('σ и σw, МПа'!W280*$BH$2,"-")</f>
        <v>283.05</v>
      </c>
      <c r="AX280" s="32">
        <f>IFERROR('σ и σw, МПа'!X280*$BH$2,"-")</f>
        <v>283.05</v>
      </c>
      <c r="AY280" s="32">
        <f>IFERROR('σ и σw, МПа'!Y280*$BH$2,"-")</f>
        <v>266.89999999999998</v>
      </c>
      <c r="AZ280" s="32">
        <f>IFERROR('σ и σw, МПа'!Z280*$BH$2,"-")</f>
        <v>258.39999999999998</v>
      </c>
      <c r="BA280" s="32">
        <f>IFERROR('σ и σw, МПа'!AA280*$BH$2,"-")</f>
        <v>241.4</v>
      </c>
      <c r="BB280" s="32">
        <f>IFERROR('σ и σw, МПа'!AB280*$BH$2,"-")</f>
        <v>232.9</v>
      </c>
      <c r="BC280" s="33" t="str">
        <f>IFERROR('σ и σw, МПа'!AC280*$BH$2,"-")</f>
        <v>-</v>
      </c>
    </row>
    <row r="281" spans="1:55" x14ac:dyDescent="0.25">
      <c r="A281" s="10" t="str">
        <f>INDEX('Обработка исходного'!B:B,ROW($B$3)+4*(ROW($B281)-ROW($B$3)))</f>
        <v>Сталь высокохромистая</v>
      </c>
      <c r="B281" s="47" t="str">
        <f>INDEX('Обработка исходного'!D:D,ROW($B$3)+4*(ROW($B281)-ROW($B$3)))</f>
        <v>05Х12Н2М</v>
      </c>
      <c r="C281" s="27" t="str">
        <f>'Rp0,2, МПа'!C281</f>
        <v>Поковки, лист</v>
      </c>
      <c r="D281" s="31">
        <f>IFERROR('σ и σw, МПа'!D281*$BE$2,"-")</f>
        <v>207.30769230769229</v>
      </c>
      <c r="E281" s="32">
        <f>IFERROR('σ и σw, МПа'!E281*$BE$2,"-")</f>
        <v>207.30769230769229</v>
      </c>
      <c r="F281" s="32">
        <f>IFERROR('σ и σw, МПа'!F281*$BE$2,"-")</f>
        <v>207.30769230769229</v>
      </c>
      <c r="G281" s="32">
        <f>IFERROR('σ и σw, МПа'!G281*$BE$2,"-")</f>
        <v>207.30769230769229</v>
      </c>
      <c r="H281" s="32">
        <f>IFERROR('σ и σw, МПа'!H281*$BE$2,"-")</f>
        <v>207.30769230769229</v>
      </c>
      <c r="I281" s="32">
        <f>IFERROR('σ и σw, МПа'!I281*$BE$2,"-")</f>
        <v>199.61538461538461</v>
      </c>
      <c r="J281" s="32">
        <f>IFERROR('σ и σw, МПа'!J281*$BE$2,"-")</f>
        <v>192.30769230769229</v>
      </c>
      <c r="K281" s="32">
        <f>IFERROR('σ и σw, МПа'!K281*$BE$2,"-")</f>
        <v>184.61538461538461</v>
      </c>
      <c r="L281" s="32">
        <f>IFERROR('σ и σw, МПа'!L281*$BE$2,"-")</f>
        <v>177.30769230769229</v>
      </c>
      <c r="M281" s="32">
        <f>IFERROR('σ и σw, МПа'!M281*$BE$2,"-")</f>
        <v>161.92307692307691</v>
      </c>
      <c r="N281" s="32">
        <f>IFERROR('σ и σw, МПа'!N281*$BE$2,"-")</f>
        <v>143.07692307692307</v>
      </c>
      <c r="O281" s="32">
        <f>IFERROR('σ и σw, МПа'!O281*$BE$2,"-")</f>
        <v>135.76923076923077</v>
      </c>
      <c r="P281" s="33" t="str">
        <f>IFERROR('σ и σw, МПа'!P281*$BE$2,"-")</f>
        <v>-</v>
      </c>
      <c r="Q281" s="31">
        <f>IFERROR('σ и σw, МПа'!D281*$BF$2,"-")</f>
        <v>269.5</v>
      </c>
      <c r="R281" s="32">
        <f>IFERROR('σ и σw, МПа'!E281*$BF$2,"-")</f>
        <v>269.5</v>
      </c>
      <c r="S281" s="32">
        <f>IFERROR('σ и σw, МПа'!F281*$BF$2,"-")</f>
        <v>269.5</v>
      </c>
      <c r="T281" s="32">
        <f>IFERROR('σ и σw, МПа'!G281*$BF$2,"-")</f>
        <v>269.5</v>
      </c>
      <c r="U281" s="32">
        <f>IFERROR('σ и σw, МПа'!H281*$BF$2,"-")</f>
        <v>269.5</v>
      </c>
      <c r="V281" s="32">
        <f>IFERROR('σ и σw, МПа'!I281*$BF$2,"-")</f>
        <v>259.5</v>
      </c>
      <c r="W281" s="32">
        <f>IFERROR('σ и σw, МПа'!J281*$BF$2,"-")</f>
        <v>250</v>
      </c>
      <c r="X281" s="32">
        <f>IFERROR('σ и σw, МПа'!K281*$BF$2,"-")</f>
        <v>240</v>
      </c>
      <c r="Y281" s="32">
        <f>IFERROR('σ и σw, МПа'!L281*$BF$2,"-")</f>
        <v>230.5</v>
      </c>
      <c r="Z281" s="32">
        <f>IFERROR('σ и σw, МПа'!M281*$BF$2,"-")</f>
        <v>210.49999999999997</v>
      </c>
      <c r="AA281" s="32">
        <f>IFERROR('σ и σw, МПа'!N281*$BF$2,"-")</f>
        <v>186</v>
      </c>
      <c r="AB281" s="32">
        <f>IFERROR('σ и σw, МПа'!O281*$BF$2,"-")</f>
        <v>176.5</v>
      </c>
      <c r="AC281" s="33" t="str">
        <f>IFERROR('σ и σw, МПа'!P281*$BF$2,"-")</f>
        <v>-</v>
      </c>
      <c r="AD281" s="31">
        <f>IFERROR('σ и σw, МПа'!Q281*$BG$2,"-")</f>
        <v>241.8</v>
      </c>
      <c r="AE281" s="32">
        <f>IFERROR('σ и σw, МПа'!R281*$BG$2,"-")</f>
        <v>241.8</v>
      </c>
      <c r="AF281" s="32">
        <f>IFERROR('σ и σw, МПа'!S281*$BG$2,"-")</f>
        <v>241.8</v>
      </c>
      <c r="AG281" s="32">
        <f>IFERROR('σ и σw, МПа'!T281*$BG$2,"-")</f>
        <v>241.8</v>
      </c>
      <c r="AH281" s="32">
        <f>IFERROR('σ и σw, МПа'!U281*$BG$2,"-")</f>
        <v>241.8</v>
      </c>
      <c r="AI281" s="32">
        <f>IFERROR('σ и σw, МПа'!V281*$BG$2,"-")</f>
        <v>235.95000000000002</v>
      </c>
      <c r="AJ281" s="32">
        <f>IFERROR('σ и σw, МПа'!W281*$BG$2,"-")</f>
        <v>235.95000000000002</v>
      </c>
      <c r="AK281" s="32">
        <f>IFERROR('σ и σw, МПа'!X281*$BG$2,"-")</f>
        <v>216.45000000000002</v>
      </c>
      <c r="AL281" s="32">
        <f>IFERROR('σ и σw, МПа'!Y281*$BG$2,"-")</f>
        <v>209.95000000000002</v>
      </c>
      <c r="AM281" s="32">
        <f>IFERROR('σ и σw, МПа'!Z281*$BG$2,"-")</f>
        <v>204.1</v>
      </c>
      <c r="AN281" s="32">
        <f>IFERROR('σ и σw, МПа'!AA281*$BG$2,"-")</f>
        <v>172.25</v>
      </c>
      <c r="AO281" s="32">
        <f>IFERROR('σ и σw, МПа'!AB281*$BG$2,"-")</f>
        <v>159.25</v>
      </c>
      <c r="AP281" s="33" t="str">
        <f>IFERROR('σ и σw, МПа'!AC281*$BG$2,"-")</f>
        <v>-</v>
      </c>
      <c r="AQ281" s="31">
        <f>IFERROR('σ и σw, МПа'!Q281*$BH$2,"-")</f>
        <v>316.2</v>
      </c>
      <c r="AR281" s="32">
        <f>IFERROR('σ и σw, МПа'!R281*$BH$2,"-")</f>
        <v>316.2</v>
      </c>
      <c r="AS281" s="32">
        <f>IFERROR('σ и σw, МПа'!S281*$BH$2,"-")</f>
        <v>316.2</v>
      </c>
      <c r="AT281" s="32">
        <f>IFERROR('σ и σw, МПа'!T281*$BH$2,"-")</f>
        <v>316.2</v>
      </c>
      <c r="AU281" s="32">
        <f>IFERROR('σ и σw, МПа'!U281*$BH$2,"-")</f>
        <v>316.2</v>
      </c>
      <c r="AV281" s="32">
        <f>IFERROR('σ и σw, МПа'!V281*$BH$2,"-")</f>
        <v>308.55</v>
      </c>
      <c r="AW281" s="32">
        <f>IFERROR('σ и σw, МПа'!W281*$BH$2,"-")</f>
        <v>308.55</v>
      </c>
      <c r="AX281" s="32">
        <f>IFERROR('σ и σw, МПа'!X281*$BH$2,"-")</f>
        <v>283.05</v>
      </c>
      <c r="AY281" s="32">
        <f>IFERROR('σ и σw, МПа'!Y281*$BH$2,"-")</f>
        <v>274.55</v>
      </c>
      <c r="AZ281" s="32">
        <f>IFERROR('σ и σw, МПа'!Z281*$BH$2,"-")</f>
        <v>266.89999999999998</v>
      </c>
      <c r="BA281" s="32">
        <f>IFERROR('σ и σw, МПа'!AA281*$BH$2,"-")</f>
        <v>225.25</v>
      </c>
      <c r="BB281" s="32">
        <f>IFERROR('σ и σw, МПа'!AB281*$BH$2,"-")</f>
        <v>208.25</v>
      </c>
      <c r="BC281" s="33" t="str">
        <f>IFERROR('σ и σw, МПа'!AC281*$BH$2,"-")</f>
        <v>-</v>
      </c>
    </row>
    <row r="282" spans="1:55" x14ac:dyDescent="0.25">
      <c r="A282" s="10" t="str">
        <f>INDEX('Обработка исходного'!B:B,ROW($B$3)+4*(ROW($B282)-ROW($B$3)))</f>
        <v>Сталь высокохромистая</v>
      </c>
      <c r="B282" s="47" t="str">
        <f>INDEX('Обработка исходного'!D:D,ROW($B$3)+4*(ROW($B282)-ROW($B$3)))</f>
        <v>05Х12Н2М-ВД</v>
      </c>
      <c r="C282" s="27" t="str">
        <f>'Rp0,2, МПа'!C282</f>
        <v>Поковки, лист</v>
      </c>
      <c r="D282" s="31">
        <f>IFERROR('σ и σw, МПа'!D282*$BE$2,"-")</f>
        <v>207.30769230769229</v>
      </c>
      <c r="E282" s="32">
        <f>IFERROR('σ и σw, МПа'!E282*$BE$2,"-")</f>
        <v>207.30769230769229</v>
      </c>
      <c r="F282" s="32">
        <f>IFERROR('σ и σw, МПа'!F282*$BE$2,"-")</f>
        <v>207.30769230769229</v>
      </c>
      <c r="G282" s="32">
        <f>IFERROR('σ и σw, МПа'!G282*$BE$2,"-")</f>
        <v>207.30769230769229</v>
      </c>
      <c r="H282" s="32">
        <f>IFERROR('σ и σw, МПа'!H282*$BE$2,"-")</f>
        <v>207.30769230769229</v>
      </c>
      <c r="I282" s="32">
        <f>IFERROR('σ и σw, МПа'!I282*$BE$2,"-")</f>
        <v>199.61538461538461</v>
      </c>
      <c r="J282" s="32">
        <f>IFERROR('σ и σw, МПа'!J282*$BE$2,"-")</f>
        <v>192.30769230769229</v>
      </c>
      <c r="K282" s="32">
        <f>IFERROR('σ и σw, МПа'!K282*$BE$2,"-")</f>
        <v>184.61538461538461</v>
      </c>
      <c r="L282" s="32">
        <f>IFERROR('σ и σw, МПа'!L282*$BE$2,"-")</f>
        <v>177.30769230769229</v>
      </c>
      <c r="M282" s="32">
        <f>IFERROR('σ и σw, МПа'!M282*$BE$2,"-")</f>
        <v>161.92307692307691</v>
      </c>
      <c r="N282" s="32">
        <f>IFERROR('σ и σw, МПа'!N282*$BE$2,"-")</f>
        <v>143.07692307692307</v>
      </c>
      <c r="O282" s="32">
        <f>IFERROR('σ и σw, МПа'!O282*$BE$2,"-")</f>
        <v>135.76923076923077</v>
      </c>
      <c r="P282" s="33" t="str">
        <f>IFERROR('σ и σw, МПа'!P282*$BE$2,"-")</f>
        <v>-</v>
      </c>
      <c r="Q282" s="31">
        <f>IFERROR('σ и σw, МПа'!D282*$BF$2,"-")</f>
        <v>269.5</v>
      </c>
      <c r="R282" s="32">
        <f>IFERROR('σ и σw, МПа'!E282*$BF$2,"-")</f>
        <v>269.5</v>
      </c>
      <c r="S282" s="32">
        <f>IFERROR('σ и σw, МПа'!F282*$BF$2,"-")</f>
        <v>269.5</v>
      </c>
      <c r="T282" s="32">
        <f>IFERROR('σ и σw, МПа'!G282*$BF$2,"-")</f>
        <v>269.5</v>
      </c>
      <c r="U282" s="32">
        <f>IFERROR('σ и σw, МПа'!H282*$BF$2,"-")</f>
        <v>269.5</v>
      </c>
      <c r="V282" s="32">
        <f>IFERROR('σ и σw, МПа'!I282*$BF$2,"-")</f>
        <v>259.5</v>
      </c>
      <c r="W282" s="32">
        <f>IFERROR('σ и σw, МПа'!J282*$BF$2,"-")</f>
        <v>250</v>
      </c>
      <c r="X282" s="32">
        <f>IFERROR('σ и σw, МПа'!K282*$BF$2,"-")</f>
        <v>240</v>
      </c>
      <c r="Y282" s="32">
        <f>IFERROR('σ и σw, МПа'!L282*$BF$2,"-")</f>
        <v>230.5</v>
      </c>
      <c r="Z282" s="32">
        <f>IFERROR('σ и σw, МПа'!M282*$BF$2,"-")</f>
        <v>210.49999999999997</v>
      </c>
      <c r="AA282" s="32">
        <f>IFERROR('σ и σw, МПа'!N282*$BF$2,"-")</f>
        <v>186</v>
      </c>
      <c r="AB282" s="32">
        <f>IFERROR('σ и σw, МПа'!O282*$BF$2,"-")</f>
        <v>176.5</v>
      </c>
      <c r="AC282" s="33" t="str">
        <f>IFERROR('σ и σw, МПа'!P282*$BF$2,"-")</f>
        <v>-</v>
      </c>
      <c r="AD282" s="31">
        <f>IFERROR('σ и σw, МПа'!Q282*$BG$2,"-")</f>
        <v>241.8</v>
      </c>
      <c r="AE282" s="32">
        <f>IFERROR('σ и σw, МПа'!R282*$BG$2,"-")</f>
        <v>241.8</v>
      </c>
      <c r="AF282" s="32">
        <f>IFERROR('σ и σw, МПа'!S282*$BG$2,"-")</f>
        <v>241.8</v>
      </c>
      <c r="AG282" s="32">
        <f>IFERROR('σ и σw, МПа'!T282*$BG$2,"-")</f>
        <v>241.8</v>
      </c>
      <c r="AH282" s="32">
        <f>IFERROR('σ и σw, МПа'!U282*$BG$2,"-")</f>
        <v>241.8</v>
      </c>
      <c r="AI282" s="32">
        <f>IFERROR('σ и σw, МПа'!V282*$BG$2,"-")</f>
        <v>235.95000000000002</v>
      </c>
      <c r="AJ282" s="32">
        <f>IFERROR('σ и σw, МПа'!W282*$BG$2,"-")</f>
        <v>235.95000000000002</v>
      </c>
      <c r="AK282" s="32">
        <f>IFERROR('σ и σw, МПа'!X282*$BG$2,"-")</f>
        <v>216.45000000000002</v>
      </c>
      <c r="AL282" s="32">
        <f>IFERROR('σ и σw, МПа'!Y282*$BG$2,"-")</f>
        <v>209.95000000000002</v>
      </c>
      <c r="AM282" s="32">
        <f>IFERROR('σ и σw, МПа'!Z282*$BG$2,"-")</f>
        <v>204.1</v>
      </c>
      <c r="AN282" s="32">
        <f>IFERROR('σ и σw, МПа'!AA282*$BG$2,"-")</f>
        <v>172.25</v>
      </c>
      <c r="AO282" s="32">
        <f>IFERROR('σ и σw, МПа'!AB282*$BG$2,"-")</f>
        <v>159.25</v>
      </c>
      <c r="AP282" s="33" t="str">
        <f>IFERROR('σ и σw, МПа'!AC282*$BG$2,"-")</f>
        <v>-</v>
      </c>
      <c r="AQ282" s="31">
        <f>IFERROR('σ и σw, МПа'!Q282*$BH$2,"-")</f>
        <v>316.2</v>
      </c>
      <c r="AR282" s="32">
        <f>IFERROR('σ и σw, МПа'!R282*$BH$2,"-")</f>
        <v>316.2</v>
      </c>
      <c r="AS282" s="32">
        <f>IFERROR('σ и σw, МПа'!S282*$BH$2,"-")</f>
        <v>316.2</v>
      </c>
      <c r="AT282" s="32">
        <f>IFERROR('σ и σw, МПа'!T282*$BH$2,"-")</f>
        <v>316.2</v>
      </c>
      <c r="AU282" s="32">
        <f>IFERROR('σ и σw, МПа'!U282*$BH$2,"-")</f>
        <v>316.2</v>
      </c>
      <c r="AV282" s="32">
        <f>IFERROR('σ и σw, МПа'!V282*$BH$2,"-")</f>
        <v>308.55</v>
      </c>
      <c r="AW282" s="32">
        <f>IFERROR('σ и σw, МПа'!W282*$BH$2,"-")</f>
        <v>308.55</v>
      </c>
      <c r="AX282" s="32">
        <f>IFERROR('σ и σw, МПа'!X282*$BH$2,"-")</f>
        <v>283.05</v>
      </c>
      <c r="AY282" s="32">
        <f>IFERROR('σ и σw, МПа'!Y282*$BH$2,"-")</f>
        <v>274.55</v>
      </c>
      <c r="AZ282" s="32">
        <f>IFERROR('σ и σw, МПа'!Z282*$BH$2,"-")</f>
        <v>266.89999999999998</v>
      </c>
      <c r="BA282" s="32">
        <f>IFERROR('σ и σw, МПа'!AA282*$BH$2,"-")</f>
        <v>225.25</v>
      </c>
      <c r="BB282" s="32">
        <f>IFERROR('σ и σw, МПа'!AB282*$BH$2,"-")</f>
        <v>208.25</v>
      </c>
      <c r="BC282" s="33" t="str">
        <f>IFERROR('σ и σw, МПа'!AC282*$BH$2,"-")</f>
        <v>-</v>
      </c>
    </row>
    <row r="283" spans="1:55" ht="25.5" x14ac:dyDescent="0.25">
      <c r="A283" s="10" t="str">
        <f>INDEX('Обработка исходного'!B:B,ROW($B$3)+4*(ROW($B283)-ROW($B$3)))</f>
        <v>Сталь высокохромистая</v>
      </c>
      <c r="B283" s="47" t="str">
        <f>INDEX('Обработка исходного'!D:D,ROW($B$3)+4*(ROW($B283)-ROW($B$3)))</f>
        <v>06Х13Н7Д2</v>
      </c>
      <c r="C283" s="27" t="str">
        <f>'Rp0,2, МПа'!C283</f>
        <v>Горячекатаные и кованые прутки диаметром от 16 до 160 мм</v>
      </c>
      <c r="D283" s="31">
        <f>IFERROR('σ и σw, МПа'!D283*$BE$2,"-")</f>
        <v>339.23076923076923</v>
      </c>
      <c r="E283" s="32">
        <f>IFERROR('σ и σw, МПа'!E283*$BE$2,"-")</f>
        <v>328.07692307692304</v>
      </c>
      <c r="F283" s="32">
        <f>IFERROR('σ и σw, МПа'!F283*$BE$2,"-")</f>
        <v>309.23076923076923</v>
      </c>
      <c r="G283" s="32">
        <f>IFERROR('σ и σw, МПа'!G283*$BE$2,"-")</f>
        <v>293.84615384615381</v>
      </c>
      <c r="H283" s="32">
        <f>IFERROR('σ и σw, МПа'!H283*$BE$2,"-")</f>
        <v>278.84615384615381</v>
      </c>
      <c r="I283" s="32">
        <f>IFERROR('σ и σw, МПа'!I283*$BE$2,"-")</f>
        <v>263.84615384615381</v>
      </c>
      <c r="J283" s="32">
        <f>IFERROR('σ и σw, МПа'!J283*$BE$2,"-")</f>
        <v>260</v>
      </c>
      <c r="K283" s="32" t="str">
        <f>IFERROR('σ и σw, МПа'!K283*$BE$2,"-")</f>
        <v>-</v>
      </c>
      <c r="L283" s="32" t="str">
        <f>IFERROR('σ и σw, МПа'!L283*$BE$2,"-")</f>
        <v>-</v>
      </c>
      <c r="M283" s="32" t="str">
        <f>IFERROR('σ и σw, МПа'!M283*$BE$2,"-")</f>
        <v>-</v>
      </c>
      <c r="N283" s="32" t="str">
        <f>IFERROR('σ и σw, МПа'!N283*$BE$2,"-")</f>
        <v>-</v>
      </c>
      <c r="O283" s="32" t="str">
        <f>IFERROR('σ и σw, МПа'!O283*$BE$2,"-")</f>
        <v>-</v>
      </c>
      <c r="P283" s="33" t="str">
        <f>IFERROR('σ и σw, МПа'!P283*$BE$2,"-")</f>
        <v>-</v>
      </c>
      <c r="Q283" s="31">
        <f>IFERROR('σ и σw, МПа'!D283*$BF$2,"-")</f>
        <v>441</v>
      </c>
      <c r="R283" s="32">
        <f>IFERROR('σ и σw, МПа'!E283*$BF$2,"-")</f>
        <v>426.49999999999994</v>
      </c>
      <c r="S283" s="32">
        <f>IFERROR('σ и σw, МПа'!F283*$BF$2,"-")</f>
        <v>402</v>
      </c>
      <c r="T283" s="32">
        <f>IFERROR('σ и σw, МПа'!G283*$BF$2,"-")</f>
        <v>381.99999999999994</v>
      </c>
      <c r="U283" s="32">
        <f>IFERROR('σ и σw, МПа'!H283*$BF$2,"-")</f>
        <v>362.49999999999994</v>
      </c>
      <c r="V283" s="32">
        <f>IFERROR('σ и σw, МПа'!I283*$BF$2,"-")</f>
        <v>342.99999999999994</v>
      </c>
      <c r="W283" s="32">
        <f>IFERROR('σ и σw, МПа'!J283*$BF$2,"-")</f>
        <v>338</v>
      </c>
      <c r="X283" s="32" t="str">
        <f>IFERROR('σ и σw, МПа'!K283*$BF$2,"-")</f>
        <v>-</v>
      </c>
      <c r="Y283" s="32" t="str">
        <f>IFERROR('σ и σw, МПа'!L283*$BF$2,"-")</f>
        <v>-</v>
      </c>
      <c r="Z283" s="32" t="str">
        <f>IFERROR('σ и σw, МПа'!M283*$BF$2,"-")</f>
        <v>-</v>
      </c>
      <c r="AA283" s="32" t="str">
        <f>IFERROR('σ и σw, МПа'!N283*$BF$2,"-")</f>
        <v>-</v>
      </c>
      <c r="AB283" s="32" t="str">
        <f>IFERROR('σ и σw, МПа'!O283*$BF$2,"-")</f>
        <v>-</v>
      </c>
      <c r="AC283" s="33" t="str">
        <f>IFERROR('σ и σw, МПа'!P283*$BF$2,"-")</f>
        <v>-</v>
      </c>
      <c r="AD283" s="31">
        <f>IFERROR('σ и σw, МПа'!Q283*$BG$2,"-")</f>
        <v>522.6</v>
      </c>
      <c r="AE283" s="32">
        <f>IFERROR('σ и σw, МПа'!R283*$BG$2,"-")</f>
        <v>509.6</v>
      </c>
      <c r="AF283" s="32">
        <f>IFERROR('σ и σw, МПа'!S283*$BG$2,"-")</f>
        <v>477.75</v>
      </c>
      <c r="AG283" s="32">
        <f>IFERROR('σ и σw, МПа'!T283*$BG$2,"-")</f>
        <v>452.40000000000003</v>
      </c>
      <c r="AH283" s="32">
        <f>IFERROR('σ и σw, МПа'!U283*$BG$2,"-")</f>
        <v>427.05</v>
      </c>
      <c r="AI283" s="32">
        <f>IFERROR('σ и σw, МПа'!V283*$BG$2,"-")</f>
        <v>407.55</v>
      </c>
      <c r="AJ283" s="32">
        <f>IFERROR('σ и σw, МПа'!W283*$BG$2,"-")</f>
        <v>401.05</v>
      </c>
      <c r="AK283" s="32" t="str">
        <f>IFERROR('σ и σw, МПа'!X283*$BG$2,"-")</f>
        <v>-</v>
      </c>
      <c r="AL283" s="32" t="str">
        <f>IFERROR('σ и σw, МПа'!Y283*$BG$2,"-")</f>
        <v>-</v>
      </c>
      <c r="AM283" s="32" t="str">
        <f>IFERROR('σ и σw, МПа'!Z283*$BG$2,"-")</f>
        <v>-</v>
      </c>
      <c r="AN283" s="32" t="str">
        <f>IFERROR('σ и σw, МПа'!AA283*$BG$2,"-")</f>
        <v>-</v>
      </c>
      <c r="AO283" s="32" t="str">
        <f>IFERROR('σ и σw, МПа'!AB283*$BG$2,"-")</f>
        <v>-</v>
      </c>
      <c r="AP283" s="33" t="str">
        <f>IFERROR('σ и σw, МПа'!AC283*$BG$2,"-")</f>
        <v>-</v>
      </c>
      <c r="AQ283" s="31">
        <f>IFERROR('σ и σw, МПа'!Q283*$BH$2,"-")</f>
        <v>683.4</v>
      </c>
      <c r="AR283" s="32">
        <f>IFERROR('σ и σw, МПа'!R283*$BH$2,"-")</f>
        <v>666.4</v>
      </c>
      <c r="AS283" s="32">
        <f>IFERROR('σ и σw, МПа'!S283*$BH$2,"-")</f>
        <v>624.75</v>
      </c>
      <c r="AT283" s="32">
        <f>IFERROR('σ и σw, МПа'!T283*$BH$2,"-")</f>
        <v>591.6</v>
      </c>
      <c r="AU283" s="32">
        <f>IFERROR('σ и σw, МПа'!U283*$BH$2,"-")</f>
        <v>558.44999999999993</v>
      </c>
      <c r="AV283" s="32">
        <f>IFERROR('σ и σw, МПа'!V283*$BH$2,"-")</f>
        <v>532.94999999999993</v>
      </c>
      <c r="AW283" s="32">
        <f>IFERROR('σ и σw, МПа'!W283*$BH$2,"-")</f>
        <v>524.44999999999993</v>
      </c>
      <c r="AX283" s="32" t="str">
        <f>IFERROR('σ и σw, МПа'!X283*$BH$2,"-")</f>
        <v>-</v>
      </c>
      <c r="AY283" s="32" t="str">
        <f>IFERROR('σ и σw, МПа'!Y283*$BH$2,"-")</f>
        <v>-</v>
      </c>
      <c r="AZ283" s="32" t="str">
        <f>IFERROR('σ и σw, МПа'!Z283*$BH$2,"-")</f>
        <v>-</v>
      </c>
      <c r="BA283" s="32" t="str">
        <f>IFERROR('σ и σw, МПа'!AA283*$BH$2,"-")</f>
        <v>-</v>
      </c>
      <c r="BB283" s="32" t="str">
        <f>IFERROR('σ и σw, МПа'!AB283*$BH$2,"-")</f>
        <v>-</v>
      </c>
      <c r="BC283" s="33" t="str">
        <f>IFERROR('σ и σw, МПа'!AC283*$BH$2,"-")</f>
        <v>-</v>
      </c>
    </row>
    <row r="284" spans="1:55" x14ac:dyDescent="0.25">
      <c r="A284" s="10" t="str">
        <f>INDEX('Обработка исходного'!B:B,ROW($B$3)+4*(ROW($B284)-ROW($B$3)))</f>
        <v>Сталь высокохромистая</v>
      </c>
      <c r="B284" s="47" t="str">
        <f>INDEX('Обработка исходного'!D:D,ROW($B$3)+4*(ROW($B284)-ROW($B$3)))</f>
        <v>06Х13Н7Д2</v>
      </c>
      <c r="C284" s="27" t="str">
        <f>'Rp0,2, МПа'!C284</f>
        <v>Кованая полоса толщиной 80 мм</v>
      </c>
      <c r="D284" s="31">
        <f>IFERROR('σ и σw, МПа'!D284*$BE$2,"-")</f>
        <v>339.23076923076923</v>
      </c>
      <c r="E284" s="32">
        <f>IFERROR('σ и σw, МПа'!E284*$BE$2,"-")</f>
        <v>328.07692307692304</v>
      </c>
      <c r="F284" s="32">
        <f>IFERROR('σ и σw, МПа'!F284*$BE$2,"-")</f>
        <v>309.23076923076923</v>
      </c>
      <c r="G284" s="32">
        <f>IFERROR('σ и σw, МПа'!G284*$BE$2,"-")</f>
        <v>293.84615384615381</v>
      </c>
      <c r="H284" s="32">
        <f>IFERROR('σ и σw, МПа'!H284*$BE$2,"-")</f>
        <v>278.84615384615381</v>
      </c>
      <c r="I284" s="32">
        <f>IFERROR('σ и σw, МПа'!I284*$BE$2,"-")</f>
        <v>263.84615384615381</v>
      </c>
      <c r="J284" s="32">
        <f>IFERROR('σ и σw, МПа'!J284*$BE$2,"-")</f>
        <v>260</v>
      </c>
      <c r="K284" s="32" t="str">
        <f>IFERROR('σ и σw, МПа'!K284*$BE$2,"-")</f>
        <v>-</v>
      </c>
      <c r="L284" s="32" t="str">
        <f>IFERROR('σ и σw, МПа'!L284*$BE$2,"-")</f>
        <v>-</v>
      </c>
      <c r="M284" s="32" t="str">
        <f>IFERROR('σ и σw, МПа'!M284*$BE$2,"-")</f>
        <v>-</v>
      </c>
      <c r="N284" s="32" t="str">
        <f>IFERROR('σ и σw, МПа'!N284*$BE$2,"-")</f>
        <v>-</v>
      </c>
      <c r="O284" s="32" t="str">
        <f>IFERROR('σ и σw, МПа'!O284*$BE$2,"-")</f>
        <v>-</v>
      </c>
      <c r="P284" s="33" t="str">
        <f>IFERROR('σ и σw, МПа'!P284*$BE$2,"-")</f>
        <v>-</v>
      </c>
      <c r="Q284" s="31">
        <f>IFERROR('σ и σw, МПа'!D284*$BF$2,"-")</f>
        <v>441</v>
      </c>
      <c r="R284" s="32">
        <f>IFERROR('σ и σw, МПа'!E284*$BF$2,"-")</f>
        <v>426.49999999999994</v>
      </c>
      <c r="S284" s="32">
        <f>IFERROR('σ и σw, МПа'!F284*$BF$2,"-")</f>
        <v>402</v>
      </c>
      <c r="T284" s="32">
        <f>IFERROR('σ и σw, МПа'!G284*$BF$2,"-")</f>
        <v>381.99999999999994</v>
      </c>
      <c r="U284" s="32">
        <f>IFERROR('σ и σw, МПа'!H284*$BF$2,"-")</f>
        <v>362.49999999999994</v>
      </c>
      <c r="V284" s="32">
        <f>IFERROR('σ и σw, МПа'!I284*$BF$2,"-")</f>
        <v>342.99999999999994</v>
      </c>
      <c r="W284" s="32">
        <f>IFERROR('σ и σw, МПа'!J284*$BF$2,"-")</f>
        <v>338</v>
      </c>
      <c r="X284" s="32" t="str">
        <f>IFERROR('σ и σw, МПа'!K284*$BF$2,"-")</f>
        <v>-</v>
      </c>
      <c r="Y284" s="32" t="str">
        <f>IFERROR('σ и σw, МПа'!L284*$BF$2,"-")</f>
        <v>-</v>
      </c>
      <c r="Z284" s="32" t="str">
        <f>IFERROR('σ и σw, МПа'!M284*$BF$2,"-")</f>
        <v>-</v>
      </c>
      <c r="AA284" s="32" t="str">
        <f>IFERROR('σ и σw, МПа'!N284*$BF$2,"-")</f>
        <v>-</v>
      </c>
      <c r="AB284" s="32" t="str">
        <f>IFERROR('σ и σw, МПа'!O284*$BF$2,"-")</f>
        <v>-</v>
      </c>
      <c r="AC284" s="33" t="str">
        <f>IFERROR('σ и σw, МПа'!P284*$BF$2,"-")</f>
        <v>-</v>
      </c>
      <c r="AD284" s="31">
        <f>IFERROR('σ и σw, МПа'!Q284*$BG$2,"-")</f>
        <v>522.6</v>
      </c>
      <c r="AE284" s="32">
        <f>IFERROR('σ и σw, МПа'!R284*$BG$2,"-")</f>
        <v>509.6</v>
      </c>
      <c r="AF284" s="32">
        <f>IFERROR('σ и σw, МПа'!S284*$BG$2,"-")</f>
        <v>477.75</v>
      </c>
      <c r="AG284" s="32">
        <f>IFERROR('σ и σw, МПа'!T284*$BG$2,"-")</f>
        <v>452.40000000000003</v>
      </c>
      <c r="AH284" s="32">
        <f>IFERROR('σ и σw, МПа'!U284*$BG$2,"-")</f>
        <v>427.05</v>
      </c>
      <c r="AI284" s="32">
        <f>IFERROR('σ и σw, МПа'!V284*$BG$2,"-")</f>
        <v>407.55</v>
      </c>
      <c r="AJ284" s="32">
        <f>IFERROR('σ и σw, МПа'!W284*$BG$2,"-")</f>
        <v>401.05</v>
      </c>
      <c r="AK284" s="32" t="str">
        <f>IFERROR('σ и σw, МПа'!X284*$BG$2,"-")</f>
        <v>-</v>
      </c>
      <c r="AL284" s="32" t="str">
        <f>IFERROR('σ и σw, МПа'!Y284*$BG$2,"-")</f>
        <v>-</v>
      </c>
      <c r="AM284" s="32" t="str">
        <f>IFERROR('σ и σw, МПа'!Z284*$BG$2,"-")</f>
        <v>-</v>
      </c>
      <c r="AN284" s="32" t="str">
        <f>IFERROR('σ и σw, МПа'!AA284*$BG$2,"-")</f>
        <v>-</v>
      </c>
      <c r="AO284" s="32" t="str">
        <f>IFERROR('σ и σw, МПа'!AB284*$BG$2,"-")</f>
        <v>-</v>
      </c>
      <c r="AP284" s="33" t="str">
        <f>IFERROR('σ и σw, МПа'!AC284*$BG$2,"-")</f>
        <v>-</v>
      </c>
      <c r="AQ284" s="31">
        <f>IFERROR('σ и σw, МПа'!Q284*$BH$2,"-")</f>
        <v>683.4</v>
      </c>
      <c r="AR284" s="32">
        <f>IFERROR('σ и σw, МПа'!R284*$BH$2,"-")</f>
        <v>666.4</v>
      </c>
      <c r="AS284" s="32">
        <f>IFERROR('σ и σw, МПа'!S284*$BH$2,"-")</f>
        <v>624.75</v>
      </c>
      <c r="AT284" s="32">
        <f>IFERROR('σ и σw, МПа'!T284*$BH$2,"-")</f>
        <v>591.6</v>
      </c>
      <c r="AU284" s="32">
        <f>IFERROR('σ и σw, МПа'!U284*$BH$2,"-")</f>
        <v>558.44999999999993</v>
      </c>
      <c r="AV284" s="32">
        <f>IFERROR('σ и σw, МПа'!V284*$BH$2,"-")</f>
        <v>532.94999999999993</v>
      </c>
      <c r="AW284" s="32">
        <f>IFERROR('σ и σw, МПа'!W284*$BH$2,"-")</f>
        <v>524.44999999999993</v>
      </c>
      <c r="AX284" s="32" t="str">
        <f>IFERROR('σ и σw, МПа'!X284*$BH$2,"-")</f>
        <v>-</v>
      </c>
      <c r="AY284" s="32" t="str">
        <f>IFERROR('σ и σw, МПа'!Y284*$BH$2,"-")</f>
        <v>-</v>
      </c>
      <c r="AZ284" s="32" t="str">
        <f>IFERROR('σ и σw, МПа'!Z284*$BH$2,"-")</f>
        <v>-</v>
      </c>
      <c r="BA284" s="32" t="str">
        <f>IFERROR('σ и σw, МПа'!AA284*$BH$2,"-")</f>
        <v>-</v>
      </c>
      <c r="BB284" s="32" t="str">
        <f>IFERROR('σ и σw, МПа'!AB284*$BH$2,"-")</f>
        <v>-</v>
      </c>
      <c r="BC284" s="33" t="str">
        <f>IFERROR('σ и σw, МПа'!AC284*$BH$2,"-")</f>
        <v>-</v>
      </c>
    </row>
    <row r="285" spans="1:55" x14ac:dyDescent="0.25">
      <c r="A285" s="10" t="str">
        <f>INDEX('Обработка исходного'!B:B,ROW($B$3)+4*(ROW($B285)-ROW($B$3)))</f>
        <v>Сталь высокохромистая</v>
      </c>
      <c r="B285" s="47" t="str">
        <f>INDEX('Обработка исходного'!D:D,ROW($B$3)+4*(ROW($B285)-ROW($B$3)))</f>
        <v>06Х13Н7Д2</v>
      </c>
      <c r="C285" s="27" t="str">
        <f>'Rp0,2, МПа'!C285</f>
        <v>Заготовки крепежных деталей диаметром до 160 мм</v>
      </c>
      <c r="D285" s="31">
        <f>IFERROR('σ и σw, МПа'!D285*$BE$2,"-")</f>
        <v>339.23076923076923</v>
      </c>
      <c r="E285" s="32">
        <f>IFERROR('σ и σw, МПа'!E285*$BE$2,"-")</f>
        <v>328.07692307692304</v>
      </c>
      <c r="F285" s="32">
        <f>IFERROR('σ и σw, МПа'!F285*$BE$2,"-")</f>
        <v>309.23076923076923</v>
      </c>
      <c r="G285" s="32">
        <f>IFERROR('σ и σw, МПа'!G285*$BE$2,"-")</f>
        <v>293.84615384615381</v>
      </c>
      <c r="H285" s="32">
        <f>IFERROR('σ и σw, МПа'!H285*$BE$2,"-")</f>
        <v>278.84615384615381</v>
      </c>
      <c r="I285" s="32">
        <f>IFERROR('σ и σw, МПа'!I285*$BE$2,"-")</f>
        <v>263.84615384615381</v>
      </c>
      <c r="J285" s="32">
        <f>IFERROR('σ и σw, МПа'!J285*$BE$2,"-")</f>
        <v>260</v>
      </c>
      <c r="K285" s="32" t="str">
        <f>IFERROR('σ и σw, МПа'!K285*$BE$2,"-")</f>
        <v>-</v>
      </c>
      <c r="L285" s="32" t="str">
        <f>IFERROR('σ и σw, МПа'!L285*$BE$2,"-")</f>
        <v>-</v>
      </c>
      <c r="M285" s="32" t="str">
        <f>IFERROR('σ и σw, МПа'!M285*$BE$2,"-")</f>
        <v>-</v>
      </c>
      <c r="N285" s="32" t="str">
        <f>IFERROR('σ и σw, МПа'!N285*$BE$2,"-")</f>
        <v>-</v>
      </c>
      <c r="O285" s="32" t="str">
        <f>IFERROR('σ и σw, МПа'!O285*$BE$2,"-")</f>
        <v>-</v>
      </c>
      <c r="P285" s="33" t="str">
        <f>IFERROR('σ и σw, МПа'!P285*$BE$2,"-")</f>
        <v>-</v>
      </c>
      <c r="Q285" s="31">
        <f>IFERROR('σ и σw, МПа'!D285*$BF$2,"-")</f>
        <v>441</v>
      </c>
      <c r="R285" s="32">
        <f>IFERROR('σ и σw, МПа'!E285*$BF$2,"-")</f>
        <v>426.49999999999994</v>
      </c>
      <c r="S285" s="32">
        <f>IFERROR('σ и σw, МПа'!F285*$BF$2,"-")</f>
        <v>402</v>
      </c>
      <c r="T285" s="32">
        <f>IFERROR('σ и σw, МПа'!G285*$BF$2,"-")</f>
        <v>381.99999999999994</v>
      </c>
      <c r="U285" s="32">
        <f>IFERROR('σ и σw, МПа'!H285*$BF$2,"-")</f>
        <v>362.49999999999994</v>
      </c>
      <c r="V285" s="32">
        <f>IFERROR('σ и σw, МПа'!I285*$BF$2,"-")</f>
        <v>342.99999999999994</v>
      </c>
      <c r="W285" s="32">
        <f>IFERROR('σ и σw, МПа'!J285*$BF$2,"-")</f>
        <v>338</v>
      </c>
      <c r="X285" s="32" t="str">
        <f>IFERROR('σ и σw, МПа'!K285*$BF$2,"-")</f>
        <v>-</v>
      </c>
      <c r="Y285" s="32" t="str">
        <f>IFERROR('σ и σw, МПа'!L285*$BF$2,"-")</f>
        <v>-</v>
      </c>
      <c r="Z285" s="32" t="str">
        <f>IFERROR('σ и σw, МПа'!M285*$BF$2,"-")</f>
        <v>-</v>
      </c>
      <c r="AA285" s="32" t="str">
        <f>IFERROR('σ и σw, МПа'!N285*$BF$2,"-")</f>
        <v>-</v>
      </c>
      <c r="AB285" s="32" t="str">
        <f>IFERROR('σ и σw, МПа'!O285*$BF$2,"-")</f>
        <v>-</v>
      </c>
      <c r="AC285" s="33" t="str">
        <f>IFERROR('σ и σw, МПа'!P285*$BF$2,"-")</f>
        <v>-</v>
      </c>
      <c r="AD285" s="31">
        <f>IFERROR('σ и σw, МПа'!Q285*$BG$2,"-")</f>
        <v>522.6</v>
      </c>
      <c r="AE285" s="32">
        <f>IFERROR('σ и σw, МПа'!R285*$BG$2,"-")</f>
        <v>509.6</v>
      </c>
      <c r="AF285" s="32">
        <f>IFERROR('σ и σw, МПа'!S285*$BG$2,"-")</f>
        <v>477.75</v>
      </c>
      <c r="AG285" s="32">
        <f>IFERROR('σ и σw, МПа'!T285*$BG$2,"-")</f>
        <v>452.40000000000003</v>
      </c>
      <c r="AH285" s="32">
        <f>IFERROR('σ и σw, МПа'!U285*$BG$2,"-")</f>
        <v>427.05</v>
      </c>
      <c r="AI285" s="32">
        <f>IFERROR('σ и σw, МПа'!V285*$BG$2,"-")</f>
        <v>407.55</v>
      </c>
      <c r="AJ285" s="32">
        <f>IFERROR('σ и σw, МПа'!W285*$BG$2,"-")</f>
        <v>401.05</v>
      </c>
      <c r="AK285" s="32" t="str">
        <f>IFERROR('σ и σw, МПа'!X285*$BG$2,"-")</f>
        <v>-</v>
      </c>
      <c r="AL285" s="32" t="str">
        <f>IFERROR('σ и σw, МПа'!Y285*$BG$2,"-")</f>
        <v>-</v>
      </c>
      <c r="AM285" s="32" t="str">
        <f>IFERROR('σ и σw, МПа'!Z285*$BG$2,"-")</f>
        <v>-</v>
      </c>
      <c r="AN285" s="32" t="str">
        <f>IFERROR('σ и σw, МПа'!AA285*$BG$2,"-")</f>
        <v>-</v>
      </c>
      <c r="AO285" s="32" t="str">
        <f>IFERROR('σ и σw, МПа'!AB285*$BG$2,"-")</f>
        <v>-</v>
      </c>
      <c r="AP285" s="33" t="str">
        <f>IFERROR('σ и σw, МПа'!AC285*$BG$2,"-")</f>
        <v>-</v>
      </c>
      <c r="AQ285" s="31">
        <f>IFERROR('σ и σw, МПа'!Q285*$BH$2,"-")</f>
        <v>683.4</v>
      </c>
      <c r="AR285" s="32">
        <f>IFERROR('σ и σw, МПа'!R285*$BH$2,"-")</f>
        <v>666.4</v>
      </c>
      <c r="AS285" s="32">
        <f>IFERROR('σ и σw, МПа'!S285*$BH$2,"-")</f>
        <v>624.75</v>
      </c>
      <c r="AT285" s="32">
        <f>IFERROR('σ и σw, МПа'!T285*$BH$2,"-")</f>
        <v>591.6</v>
      </c>
      <c r="AU285" s="32">
        <f>IFERROR('σ и σw, МПа'!U285*$BH$2,"-")</f>
        <v>558.44999999999993</v>
      </c>
      <c r="AV285" s="32">
        <f>IFERROR('σ и σw, МПа'!V285*$BH$2,"-")</f>
        <v>532.94999999999993</v>
      </c>
      <c r="AW285" s="32">
        <f>IFERROR('σ и σw, МПа'!W285*$BH$2,"-")</f>
        <v>524.44999999999993</v>
      </c>
      <c r="AX285" s="32" t="str">
        <f>IFERROR('σ и σw, МПа'!X285*$BH$2,"-")</f>
        <v>-</v>
      </c>
      <c r="AY285" s="32" t="str">
        <f>IFERROR('σ и σw, МПа'!Y285*$BH$2,"-")</f>
        <v>-</v>
      </c>
      <c r="AZ285" s="32" t="str">
        <f>IFERROR('σ и σw, МПа'!Z285*$BH$2,"-")</f>
        <v>-</v>
      </c>
      <c r="BA285" s="32" t="str">
        <f>IFERROR('σ и σw, МПа'!AA285*$BH$2,"-")</f>
        <v>-</v>
      </c>
      <c r="BB285" s="32" t="str">
        <f>IFERROR('σ и σw, МПа'!AB285*$BH$2,"-")</f>
        <v>-</v>
      </c>
      <c r="BC285" s="33" t="str">
        <f>IFERROR('σ и σw, МПа'!AC285*$BH$2,"-")</f>
        <v>-</v>
      </c>
    </row>
    <row r="286" spans="1:55" x14ac:dyDescent="0.25">
      <c r="A286" s="10" t="str">
        <f>INDEX('Обработка исходного'!B:B,ROW($B$3)+4*(ROW($B286)-ROW($B$3)))</f>
        <v>Сталь высокохромистая</v>
      </c>
      <c r="B286" s="47" t="str">
        <f>INDEX('Обработка исходного'!D:D,ROW($B$3)+4*(ROW($B286)-ROW($B$3)))</f>
        <v>06Х12Н3ДЛ</v>
      </c>
      <c r="C286" s="27" t="str">
        <f>'Rp0,2, МПа'!C286</f>
        <v>Отливки</v>
      </c>
      <c r="D286" s="31">
        <f>IFERROR('σ и σw, МПа'!D286*$BE$2,"-")</f>
        <v>245</v>
      </c>
      <c r="E286" s="32">
        <f>IFERROR('σ и σw, МПа'!E286*$BE$2,"-")</f>
        <v>242.30769230769229</v>
      </c>
      <c r="F286" s="32">
        <f>IFERROR('σ и σw, МПа'!F286*$BE$2,"-")</f>
        <v>237.69230769230768</v>
      </c>
      <c r="G286" s="32">
        <f>IFERROR('σ и σw, МПа'!G286*$BE$2,"-")</f>
        <v>233.84615384615384</v>
      </c>
      <c r="H286" s="32">
        <f>IFERROR('σ и σw, МПа'!H286*$BE$2,"-")</f>
        <v>226.53846153846152</v>
      </c>
      <c r="I286" s="32">
        <f>IFERROR('σ и σw, МПа'!I286*$BE$2,"-")</f>
        <v>222.69230769230768</v>
      </c>
      <c r="J286" s="32">
        <f>IFERROR('σ и σw, МПа'!J286*$BE$2,"-")</f>
        <v>215</v>
      </c>
      <c r="K286" s="32">
        <f>IFERROR('σ и σw, МПа'!K286*$BE$2,"-")</f>
        <v>207.30769230769229</v>
      </c>
      <c r="L286" s="32" t="str">
        <f>IFERROR('σ и σw, МПа'!L286*$BE$2,"-")</f>
        <v>-</v>
      </c>
      <c r="M286" s="32" t="str">
        <f>IFERROR('σ и σw, МПа'!M286*$BE$2,"-")</f>
        <v>-</v>
      </c>
      <c r="N286" s="32" t="str">
        <f>IFERROR('σ и σw, МПа'!N286*$BE$2,"-")</f>
        <v>-</v>
      </c>
      <c r="O286" s="32" t="str">
        <f>IFERROR('σ и σw, МПа'!O286*$BE$2,"-")</f>
        <v>-</v>
      </c>
      <c r="P286" s="33" t="str">
        <f>IFERROR('σ и σw, МПа'!P286*$BE$2,"-")</f>
        <v>-</v>
      </c>
      <c r="Q286" s="31">
        <f>IFERROR('σ и σw, МПа'!D286*$BF$2,"-")</f>
        <v>318.5</v>
      </c>
      <c r="R286" s="32">
        <f>IFERROR('σ и σw, МПа'!E286*$BF$2,"-")</f>
        <v>315</v>
      </c>
      <c r="S286" s="32">
        <f>IFERROR('σ и σw, МПа'!F286*$BF$2,"-")</f>
        <v>309</v>
      </c>
      <c r="T286" s="32">
        <f>IFERROR('σ и σw, МПа'!G286*$BF$2,"-")</f>
        <v>304</v>
      </c>
      <c r="U286" s="32">
        <f>IFERROR('σ и σw, МПа'!H286*$BF$2,"-")</f>
        <v>294.5</v>
      </c>
      <c r="V286" s="32">
        <f>IFERROR('σ и σw, МПа'!I286*$BF$2,"-")</f>
        <v>289.5</v>
      </c>
      <c r="W286" s="32">
        <f>IFERROR('σ и σw, МПа'!J286*$BF$2,"-")</f>
        <v>279.5</v>
      </c>
      <c r="X286" s="32">
        <f>IFERROR('σ и σw, МПа'!K286*$BF$2,"-")</f>
        <v>269.5</v>
      </c>
      <c r="Y286" s="32" t="str">
        <f>IFERROR('σ и σw, МПа'!L286*$BF$2,"-")</f>
        <v>-</v>
      </c>
      <c r="Z286" s="32" t="str">
        <f>IFERROR('σ и σw, МПа'!M286*$BF$2,"-")</f>
        <v>-</v>
      </c>
      <c r="AA286" s="32" t="str">
        <f>IFERROR('σ и σw, МПа'!N286*$BF$2,"-")</f>
        <v>-</v>
      </c>
      <c r="AB286" s="32" t="str">
        <f>IFERROR('σ и σw, МПа'!O286*$BF$2,"-")</f>
        <v>-</v>
      </c>
      <c r="AC286" s="33" t="str">
        <f>IFERROR('σ и σw, МПа'!P286*$BF$2,"-")</f>
        <v>-</v>
      </c>
      <c r="AD286" s="31">
        <f>IFERROR('σ и σw, МПа'!Q286*$BG$2,"-")</f>
        <v>318.5</v>
      </c>
      <c r="AE286" s="32">
        <f>IFERROR('σ и σw, МПа'!R286*$BG$2,"-")</f>
        <v>315.90000000000003</v>
      </c>
      <c r="AF286" s="32">
        <f>IFERROR('σ и σw, МПа'!S286*$BG$2,"-")</f>
        <v>312.65000000000003</v>
      </c>
      <c r="AG286" s="32">
        <f>IFERROR('σ и σw, МПа'!T286*$BG$2,"-")</f>
        <v>312.65000000000003</v>
      </c>
      <c r="AH286" s="32">
        <f>IFERROR('σ и σw, МПа'!U286*$BG$2,"-")</f>
        <v>306.15000000000003</v>
      </c>
      <c r="AI286" s="32">
        <f>IFERROR('σ и σw, МПа'!V286*$BG$2,"-")</f>
        <v>299.65000000000003</v>
      </c>
      <c r="AJ286" s="32">
        <f>IFERROR('σ и σw, МПа'!W286*$BG$2,"-")</f>
        <v>293.15000000000003</v>
      </c>
      <c r="AK286" s="32">
        <f>IFERROR('σ и σw, МПа'!X286*$BG$2,"-")</f>
        <v>286.65000000000003</v>
      </c>
      <c r="AL286" s="32" t="str">
        <f>IFERROR('σ и σw, МПа'!Y286*$BG$2,"-")</f>
        <v>-</v>
      </c>
      <c r="AM286" s="32" t="str">
        <f>IFERROR('σ и σw, МПа'!Z286*$BG$2,"-")</f>
        <v>-</v>
      </c>
      <c r="AN286" s="32" t="str">
        <f>IFERROR('σ и σw, МПа'!AA286*$BG$2,"-")</f>
        <v>-</v>
      </c>
      <c r="AO286" s="32" t="str">
        <f>IFERROR('σ и σw, МПа'!AB286*$BG$2,"-")</f>
        <v>-</v>
      </c>
      <c r="AP286" s="33" t="str">
        <f>IFERROR('σ и σw, МПа'!AC286*$BG$2,"-")</f>
        <v>-</v>
      </c>
      <c r="AQ286" s="31">
        <f>IFERROR('σ и σw, МПа'!Q286*$BH$2,"-")</f>
        <v>416.5</v>
      </c>
      <c r="AR286" s="32">
        <f>IFERROR('σ и σw, МПа'!R286*$BH$2,"-")</f>
        <v>413.09999999999997</v>
      </c>
      <c r="AS286" s="32">
        <f>IFERROR('σ и σw, МПа'!S286*$BH$2,"-")</f>
        <v>408.84999999999997</v>
      </c>
      <c r="AT286" s="32">
        <f>IFERROR('σ и σw, МПа'!T286*$BH$2,"-")</f>
        <v>408.84999999999997</v>
      </c>
      <c r="AU286" s="32">
        <f>IFERROR('σ и σw, МПа'!U286*$BH$2,"-")</f>
        <v>400.34999999999997</v>
      </c>
      <c r="AV286" s="32">
        <f>IFERROR('σ и σw, МПа'!V286*$BH$2,"-")</f>
        <v>391.84999999999997</v>
      </c>
      <c r="AW286" s="32">
        <f>IFERROR('σ и σw, МПа'!W286*$BH$2,"-")</f>
        <v>383.34999999999997</v>
      </c>
      <c r="AX286" s="32">
        <f>IFERROR('σ и σw, МПа'!X286*$BH$2,"-")</f>
        <v>374.84999999999997</v>
      </c>
      <c r="AY286" s="32" t="str">
        <f>IFERROR('σ и σw, МПа'!Y286*$BH$2,"-")</f>
        <v>-</v>
      </c>
      <c r="AZ286" s="32" t="str">
        <f>IFERROR('σ и σw, МПа'!Z286*$BH$2,"-")</f>
        <v>-</v>
      </c>
      <c r="BA286" s="32" t="str">
        <f>IFERROR('σ и σw, МПа'!AA286*$BH$2,"-")</f>
        <v>-</v>
      </c>
      <c r="BB286" s="32" t="str">
        <f>IFERROR('σ и σw, МПа'!AB286*$BH$2,"-")</f>
        <v>-</v>
      </c>
      <c r="BC286" s="33" t="str">
        <f>IFERROR('σ и σw, МПа'!AC286*$BH$2,"-")</f>
        <v>-</v>
      </c>
    </row>
    <row r="287" spans="1:55" x14ac:dyDescent="0.25">
      <c r="A287" s="10" t="str">
        <f>INDEX('Обработка исходного'!B:B,ROW($B$3)+4*(ROW($B287)-ROW($B$3)))</f>
        <v>Сталь высокохромистая</v>
      </c>
      <c r="B287" s="47" t="str">
        <f>INDEX('Обработка исходного'!D:D,ROW($B$3)+4*(ROW($B287)-ROW($B$3)))</f>
        <v>06Х12Н3Д</v>
      </c>
      <c r="C287" s="27" t="str">
        <f>'Rp0,2, МПа'!C287</f>
        <v>Поковки КП540*</v>
      </c>
      <c r="D287" s="31">
        <f>IFERROR('σ и σw, МПа'!D287*$BE$2,"-")</f>
        <v>245</v>
      </c>
      <c r="E287" s="32">
        <f>IFERROR('σ и σw, МПа'!E287*$BE$2,"-")</f>
        <v>242.30769230769229</v>
      </c>
      <c r="F287" s="32">
        <f>IFERROR('σ и σw, МПа'!F287*$BE$2,"-")</f>
        <v>237.69230769230768</v>
      </c>
      <c r="G287" s="32">
        <f>IFERROR('σ и σw, МПа'!G287*$BE$2,"-")</f>
        <v>226.53846153846152</v>
      </c>
      <c r="H287" s="32">
        <f>IFERROR('σ и σw, МПа'!H287*$BE$2,"-")</f>
        <v>226.53846153846152</v>
      </c>
      <c r="I287" s="32">
        <f>IFERROR('σ и σw, МПа'!I287*$BE$2,"-")</f>
        <v>222.69230769230768</v>
      </c>
      <c r="J287" s="32">
        <f>IFERROR('σ и σw, МПа'!J287*$BE$2,"-")</f>
        <v>215</v>
      </c>
      <c r="K287" s="32">
        <f>IFERROR('σ и σw, МПа'!K287*$BE$2,"-")</f>
        <v>207.30769230769229</v>
      </c>
      <c r="L287" s="32" t="str">
        <f>IFERROR('σ и σw, МПа'!L287*$BE$2,"-")</f>
        <v>-</v>
      </c>
      <c r="M287" s="32" t="str">
        <f>IFERROR('σ и σw, МПа'!M287*$BE$2,"-")</f>
        <v>-</v>
      </c>
      <c r="N287" s="32" t="str">
        <f>IFERROR('σ и σw, МПа'!N287*$BE$2,"-")</f>
        <v>-</v>
      </c>
      <c r="O287" s="32" t="str">
        <f>IFERROR('σ и σw, МПа'!O287*$BE$2,"-")</f>
        <v>-</v>
      </c>
      <c r="P287" s="33" t="str">
        <f>IFERROR('σ и σw, МПа'!P287*$BE$2,"-")</f>
        <v>-</v>
      </c>
      <c r="Q287" s="31">
        <f>IFERROR('σ и σw, МПа'!D287*$BF$2,"-")</f>
        <v>318.5</v>
      </c>
      <c r="R287" s="32">
        <f>IFERROR('σ и σw, МПа'!E287*$BF$2,"-")</f>
        <v>315</v>
      </c>
      <c r="S287" s="32">
        <f>IFERROR('σ и σw, МПа'!F287*$BF$2,"-")</f>
        <v>309</v>
      </c>
      <c r="T287" s="32">
        <f>IFERROR('σ и σw, МПа'!G287*$BF$2,"-")</f>
        <v>294.5</v>
      </c>
      <c r="U287" s="32">
        <f>IFERROR('σ и σw, МПа'!H287*$BF$2,"-")</f>
        <v>294.5</v>
      </c>
      <c r="V287" s="32">
        <f>IFERROR('σ и σw, МПа'!I287*$BF$2,"-")</f>
        <v>289.5</v>
      </c>
      <c r="W287" s="32">
        <f>IFERROR('σ и σw, МПа'!J287*$BF$2,"-")</f>
        <v>279.5</v>
      </c>
      <c r="X287" s="32">
        <f>IFERROR('σ и σw, МПа'!K287*$BF$2,"-")</f>
        <v>269.5</v>
      </c>
      <c r="Y287" s="32" t="str">
        <f>IFERROR('σ и σw, МПа'!L287*$BF$2,"-")</f>
        <v>-</v>
      </c>
      <c r="Z287" s="32" t="str">
        <f>IFERROR('σ и σw, МПа'!M287*$BF$2,"-")</f>
        <v>-</v>
      </c>
      <c r="AA287" s="32" t="str">
        <f>IFERROR('σ и σw, МПа'!N287*$BF$2,"-")</f>
        <v>-</v>
      </c>
      <c r="AB287" s="32" t="str">
        <f>IFERROR('σ и σw, МПа'!O287*$BF$2,"-")</f>
        <v>-</v>
      </c>
      <c r="AC287" s="33" t="str">
        <f>IFERROR('σ и σw, МПа'!P287*$BF$2,"-")</f>
        <v>-</v>
      </c>
      <c r="AD287" s="31">
        <f>IFERROR('σ и σw, МПа'!Q287*$BG$2,"-")</f>
        <v>351</v>
      </c>
      <c r="AE287" s="32">
        <f>IFERROR('σ и σw, МПа'!R287*$BG$2,"-")</f>
        <v>344.5</v>
      </c>
      <c r="AF287" s="32">
        <f>IFERROR('σ и σw, МПа'!S287*$BG$2,"-")</f>
        <v>337.35</v>
      </c>
      <c r="AG287" s="32">
        <f>IFERROR('σ и σw, МПа'!T287*$BG$2,"-")</f>
        <v>325</v>
      </c>
      <c r="AH287" s="32">
        <f>IFERROR('σ и σw, МПа'!U287*$BG$2,"-")</f>
        <v>312</v>
      </c>
      <c r="AI287" s="32">
        <f>IFERROR('σ и σw, МПа'!V287*$BG$2,"-")</f>
        <v>299.65000000000003</v>
      </c>
      <c r="AJ287" s="32">
        <f>IFERROR('σ и σw, МПа'!W287*$BG$2,"-")</f>
        <v>286.65000000000003</v>
      </c>
      <c r="AK287" s="32">
        <f>IFERROR('σ и σw, МПа'!X287*$BG$2,"-")</f>
        <v>286.65000000000003</v>
      </c>
      <c r="AL287" s="32" t="str">
        <f>IFERROR('σ и σw, МПа'!Y287*$BG$2,"-")</f>
        <v>-</v>
      </c>
      <c r="AM287" s="32" t="str">
        <f>IFERROR('σ и σw, МПа'!Z287*$BG$2,"-")</f>
        <v>-</v>
      </c>
      <c r="AN287" s="32" t="str">
        <f>IFERROR('σ и σw, МПа'!AA287*$BG$2,"-")</f>
        <v>-</v>
      </c>
      <c r="AO287" s="32" t="str">
        <f>IFERROR('σ и σw, МПа'!AB287*$BG$2,"-")</f>
        <v>-</v>
      </c>
      <c r="AP287" s="33" t="str">
        <f>IFERROR('σ и σw, МПа'!AC287*$BG$2,"-")</f>
        <v>-</v>
      </c>
      <c r="AQ287" s="31">
        <f>IFERROR('σ и σw, МПа'!Q287*$BH$2,"-")</f>
        <v>459</v>
      </c>
      <c r="AR287" s="32">
        <f>IFERROR('σ и σw, МПа'!R287*$BH$2,"-")</f>
        <v>450.5</v>
      </c>
      <c r="AS287" s="32">
        <f>IFERROR('σ и σw, МПа'!S287*$BH$2,"-")</f>
        <v>441.15</v>
      </c>
      <c r="AT287" s="32">
        <f>IFERROR('σ и σw, МПа'!T287*$BH$2,"-")</f>
        <v>425</v>
      </c>
      <c r="AU287" s="32">
        <f>IFERROR('σ и σw, МПа'!U287*$BH$2,"-")</f>
        <v>408</v>
      </c>
      <c r="AV287" s="32">
        <f>IFERROR('σ и σw, МПа'!V287*$BH$2,"-")</f>
        <v>391.84999999999997</v>
      </c>
      <c r="AW287" s="32">
        <f>IFERROR('σ и σw, МПа'!W287*$BH$2,"-")</f>
        <v>374.84999999999997</v>
      </c>
      <c r="AX287" s="32">
        <f>IFERROR('σ и σw, МПа'!X287*$BH$2,"-")</f>
        <v>374.84999999999997</v>
      </c>
      <c r="AY287" s="32" t="str">
        <f>IFERROR('σ и σw, МПа'!Y287*$BH$2,"-")</f>
        <v>-</v>
      </c>
      <c r="AZ287" s="32" t="str">
        <f>IFERROR('σ и σw, МПа'!Z287*$BH$2,"-")</f>
        <v>-</v>
      </c>
      <c r="BA287" s="32" t="str">
        <f>IFERROR('σ и σw, МПа'!AA287*$BH$2,"-")</f>
        <v>-</v>
      </c>
      <c r="BB287" s="32" t="str">
        <f>IFERROR('σ и σw, МПа'!AB287*$BH$2,"-")</f>
        <v>-</v>
      </c>
      <c r="BC287" s="33" t="str">
        <f>IFERROR('σ и σw, МПа'!AC287*$BH$2,"-")</f>
        <v>-</v>
      </c>
    </row>
    <row r="288" spans="1:55" x14ac:dyDescent="0.25">
      <c r="A288" s="10" t="str">
        <f>INDEX('Обработка исходного'!B:B,ROW($B$3)+4*(ROW($B288)-ROW($B$3)))</f>
        <v>Сталь высокохромистая</v>
      </c>
      <c r="B288" s="47" t="str">
        <f>INDEX('Обработка исходного'!D:D,ROW($B$3)+4*(ROW($B288)-ROW($B$3)))</f>
        <v>06Х12Н3Д</v>
      </c>
      <c r="C288" s="27" t="str">
        <f>'Rp0,2, МПа'!C288</f>
        <v>Поковки КП590*</v>
      </c>
      <c r="D288" s="31">
        <f>IFERROR('σ и σw, МПа'!D288*$BE$2,"-")</f>
        <v>263.84615384615381</v>
      </c>
      <c r="E288" s="32">
        <f>IFERROR('σ и σw, МПа'!E288*$BE$2,"-")</f>
        <v>257.69230769230768</v>
      </c>
      <c r="F288" s="32">
        <f>IFERROR('σ и σw, МПа'!F288*$BE$2,"-")</f>
        <v>252.69230769230768</v>
      </c>
      <c r="G288" s="32">
        <f>IFERROR('σ и σw, МПа'!G288*$BE$2,"-")</f>
        <v>248.84615384615384</v>
      </c>
      <c r="H288" s="32">
        <f>IFERROR('σ и σw, МПа'!H288*$BE$2,"-")</f>
        <v>245.38461538461539</v>
      </c>
      <c r="I288" s="32">
        <f>IFERROR('σ и σw, МПа'!I288*$BE$2,"-")</f>
        <v>237.69230769230768</v>
      </c>
      <c r="J288" s="32">
        <f>IFERROR('σ и σw, МПа'!J288*$BE$2,"-")</f>
        <v>226.15384615384613</v>
      </c>
      <c r="K288" s="32">
        <f>IFERROR('σ и σw, МПа'!K288*$BE$2,"-")</f>
        <v>226.15384615384613</v>
      </c>
      <c r="L288" s="32" t="str">
        <f>IFERROR('σ и σw, МПа'!L288*$BE$2,"-")</f>
        <v>-</v>
      </c>
      <c r="M288" s="32" t="str">
        <f>IFERROR('σ и σw, МПа'!M288*$BE$2,"-")</f>
        <v>-</v>
      </c>
      <c r="N288" s="32" t="str">
        <f>IFERROR('σ и σw, МПа'!N288*$BE$2,"-")</f>
        <v>-</v>
      </c>
      <c r="O288" s="32" t="str">
        <f>IFERROR('σ и σw, МПа'!O288*$BE$2,"-")</f>
        <v>-</v>
      </c>
      <c r="P288" s="33" t="str">
        <f>IFERROR('σ и σw, МПа'!P288*$BE$2,"-")</f>
        <v>-</v>
      </c>
      <c r="Q288" s="31">
        <f>IFERROR('σ и σw, МПа'!D288*$BF$2,"-")</f>
        <v>342.99999999999994</v>
      </c>
      <c r="R288" s="32">
        <f>IFERROR('σ и σw, МПа'!E288*$BF$2,"-")</f>
        <v>335</v>
      </c>
      <c r="S288" s="32">
        <f>IFERROR('σ и σw, МПа'!F288*$BF$2,"-")</f>
        <v>328.5</v>
      </c>
      <c r="T288" s="32">
        <f>IFERROR('σ и σw, МПа'!G288*$BF$2,"-")</f>
        <v>323.5</v>
      </c>
      <c r="U288" s="32">
        <f>IFERROR('σ и σw, МПа'!H288*$BF$2,"-")</f>
        <v>319</v>
      </c>
      <c r="V288" s="32">
        <f>IFERROR('σ и σw, МПа'!I288*$BF$2,"-")</f>
        <v>309</v>
      </c>
      <c r="W288" s="32">
        <f>IFERROR('σ и σw, МПа'!J288*$BF$2,"-")</f>
        <v>294</v>
      </c>
      <c r="X288" s="32">
        <f>IFERROR('σ и σw, МПа'!K288*$BF$2,"-")</f>
        <v>294</v>
      </c>
      <c r="Y288" s="32" t="str">
        <f>IFERROR('σ и σw, МПа'!L288*$BF$2,"-")</f>
        <v>-</v>
      </c>
      <c r="Z288" s="32" t="str">
        <f>IFERROR('σ и σw, МПа'!M288*$BF$2,"-")</f>
        <v>-</v>
      </c>
      <c r="AA288" s="32" t="str">
        <f>IFERROR('σ и σw, МПа'!N288*$BF$2,"-")</f>
        <v>-</v>
      </c>
      <c r="AB288" s="32" t="str">
        <f>IFERROR('σ и σw, МПа'!O288*$BF$2,"-")</f>
        <v>-</v>
      </c>
      <c r="AC288" s="33" t="str">
        <f>IFERROR('σ и σw, МПа'!P288*$BF$2,"-")</f>
        <v>-</v>
      </c>
      <c r="AD288" s="31">
        <f>IFERROR('σ и σw, МПа'!Q288*$BG$2,"-")</f>
        <v>383.5</v>
      </c>
      <c r="AE288" s="32">
        <f>IFERROR('σ и σw, МПа'!R288*$BG$2,"-")</f>
        <v>373.75</v>
      </c>
      <c r="AF288" s="32">
        <f>IFERROR('σ и σw, МПа'!S288*$BG$2,"-")</f>
        <v>363.35</v>
      </c>
      <c r="AG288" s="32">
        <f>IFERROR('σ и σw, МПа'!T288*$BG$2,"-")</f>
        <v>356.85</v>
      </c>
      <c r="AH288" s="32">
        <f>IFERROR('σ и σw, МПа'!U288*$BG$2,"-")</f>
        <v>350.35</v>
      </c>
      <c r="AI288" s="32">
        <f>IFERROR('σ и σw, МПа'!V288*$BG$2,"-")</f>
        <v>337.35</v>
      </c>
      <c r="AJ288" s="32">
        <f>IFERROR('σ и σw, МПа'!W288*$BG$2,"-")</f>
        <v>319.15000000000003</v>
      </c>
      <c r="AK288" s="32">
        <f>IFERROR('σ и σw, МПа'!X288*$BG$2,"-")</f>
        <v>319.15000000000003</v>
      </c>
      <c r="AL288" s="32" t="str">
        <f>IFERROR('σ и σw, МПа'!Y288*$BG$2,"-")</f>
        <v>-</v>
      </c>
      <c r="AM288" s="32" t="str">
        <f>IFERROR('σ и σw, МПа'!Z288*$BG$2,"-")</f>
        <v>-</v>
      </c>
      <c r="AN288" s="32" t="str">
        <f>IFERROR('σ и σw, МПа'!AA288*$BG$2,"-")</f>
        <v>-</v>
      </c>
      <c r="AO288" s="32" t="str">
        <f>IFERROR('σ и σw, МПа'!AB288*$BG$2,"-")</f>
        <v>-</v>
      </c>
      <c r="AP288" s="33" t="str">
        <f>IFERROR('σ и σw, МПа'!AC288*$BG$2,"-")</f>
        <v>-</v>
      </c>
      <c r="AQ288" s="31">
        <f>IFERROR('σ и σw, МПа'!Q288*$BH$2,"-")</f>
        <v>501.5</v>
      </c>
      <c r="AR288" s="32">
        <f>IFERROR('σ и σw, МПа'!R288*$BH$2,"-")</f>
        <v>488.75</v>
      </c>
      <c r="AS288" s="32">
        <f>IFERROR('σ и σw, МПа'!S288*$BH$2,"-")</f>
        <v>475.15</v>
      </c>
      <c r="AT288" s="32">
        <f>IFERROR('σ и σw, МПа'!T288*$BH$2,"-")</f>
        <v>466.65</v>
      </c>
      <c r="AU288" s="32">
        <f>IFERROR('σ и σw, МПа'!U288*$BH$2,"-")</f>
        <v>458.15</v>
      </c>
      <c r="AV288" s="32">
        <f>IFERROR('σ и σw, МПа'!V288*$BH$2,"-")</f>
        <v>441.15</v>
      </c>
      <c r="AW288" s="32">
        <f>IFERROR('σ и σw, МПа'!W288*$BH$2,"-")</f>
        <v>417.34999999999997</v>
      </c>
      <c r="AX288" s="32">
        <f>IFERROR('σ и σw, МПа'!X288*$BH$2,"-")</f>
        <v>417.34999999999997</v>
      </c>
      <c r="AY288" s="32" t="str">
        <f>IFERROR('σ и σw, МПа'!Y288*$BH$2,"-")</f>
        <v>-</v>
      </c>
      <c r="AZ288" s="32" t="str">
        <f>IFERROR('σ и σw, МПа'!Z288*$BH$2,"-")</f>
        <v>-</v>
      </c>
      <c r="BA288" s="32" t="str">
        <f>IFERROR('σ и σw, МПа'!AA288*$BH$2,"-")</f>
        <v>-</v>
      </c>
      <c r="BB288" s="32" t="str">
        <f>IFERROR('σ и σw, МПа'!AB288*$BH$2,"-")</f>
        <v>-</v>
      </c>
      <c r="BC288" s="33" t="str">
        <f>IFERROR('σ и σw, МПа'!AC288*$BH$2,"-")</f>
        <v>-</v>
      </c>
    </row>
    <row r="289" spans="1:55" x14ac:dyDescent="0.25">
      <c r="A289" s="10" t="str">
        <f>INDEX('Обработка исходного'!B:B,ROW($B$3)+4*(ROW($B289)-ROW($B$3)))</f>
        <v>Сталь высокохромистая</v>
      </c>
      <c r="B289" s="47" t="str">
        <f>INDEX('Обработка исходного'!D:D,ROW($B$3)+4*(ROW($B289)-ROW($B$3)))</f>
        <v>06Х12Н3Д</v>
      </c>
      <c r="C289" s="27" t="str">
        <f>'Rp0,2, МПа'!C289</f>
        <v>Листы толщиной от 25 до 250 мм</v>
      </c>
      <c r="D289" s="31">
        <f>IFERROR('σ и σw, МПа'!D289*$BE$2,"-")</f>
        <v>263.84615384615381</v>
      </c>
      <c r="E289" s="32">
        <f>IFERROR('σ и σw, МПа'!E289*$BE$2,"-")</f>
        <v>257.69230769230768</v>
      </c>
      <c r="F289" s="32">
        <f>IFERROR('σ и σw, МПа'!F289*$BE$2,"-")</f>
        <v>252.69230769230768</v>
      </c>
      <c r="G289" s="32">
        <f>IFERROR('σ и σw, МПа'!G289*$BE$2,"-")</f>
        <v>248.84615384615384</v>
      </c>
      <c r="H289" s="32">
        <f>IFERROR('σ и σw, МПа'!H289*$BE$2,"-")</f>
        <v>245.38461538461539</v>
      </c>
      <c r="I289" s="32">
        <f>IFERROR('σ и σw, МПа'!I289*$BE$2,"-")</f>
        <v>237.69230769230768</v>
      </c>
      <c r="J289" s="32">
        <f>IFERROR('σ и σw, МПа'!J289*$BE$2,"-")</f>
        <v>226.15384615384613</v>
      </c>
      <c r="K289" s="32">
        <f>IFERROR('σ и σw, МПа'!K289*$BE$2,"-")</f>
        <v>226.15384615384613</v>
      </c>
      <c r="L289" s="32" t="str">
        <f>IFERROR('σ и σw, МПа'!L289*$BE$2,"-")</f>
        <v>-</v>
      </c>
      <c r="M289" s="32" t="str">
        <f>IFERROR('σ и σw, МПа'!M289*$BE$2,"-")</f>
        <v>-</v>
      </c>
      <c r="N289" s="32" t="str">
        <f>IFERROR('σ и σw, МПа'!N289*$BE$2,"-")</f>
        <v>-</v>
      </c>
      <c r="O289" s="32" t="str">
        <f>IFERROR('σ и σw, МПа'!O289*$BE$2,"-")</f>
        <v>-</v>
      </c>
      <c r="P289" s="33" t="str">
        <f>IFERROR('σ и σw, МПа'!P289*$BE$2,"-")</f>
        <v>-</v>
      </c>
      <c r="Q289" s="31">
        <f>IFERROR('σ и σw, МПа'!D289*$BF$2,"-")</f>
        <v>342.99999999999994</v>
      </c>
      <c r="R289" s="32">
        <f>IFERROR('σ и σw, МПа'!E289*$BF$2,"-")</f>
        <v>335</v>
      </c>
      <c r="S289" s="32">
        <f>IFERROR('σ и σw, МПа'!F289*$BF$2,"-")</f>
        <v>328.5</v>
      </c>
      <c r="T289" s="32">
        <f>IFERROR('σ и σw, МПа'!G289*$BF$2,"-")</f>
        <v>323.5</v>
      </c>
      <c r="U289" s="32">
        <f>IFERROR('σ и σw, МПа'!H289*$BF$2,"-")</f>
        <v>319</v>
      </c>
      <c r="V289" s="32">
        <f>IFERROR('σ и σw, МПа'!I289*$BF$2,"-")</f>
        <v>309</v>
      </c>
      <c r="W289" s="32">
        <f>IFERROR('σ и σw, МПа'!J289*$BF$2,"-")</f>
        <v>294</v>
      </c>
      <c r="X289" s="32">
        <f>IFERROR('σ и σw, МПа'!K289*$BF$2,"-")</f>
        <v>294</v>
      </c>
      <c r="Y289" s="32" t="str">
        <f>IFERROR('σ и σw, МПа'!L289*$BF$2,"-")</f>
        <v>-</v>
      </c>
      <c r="Z289" s="32" t="str">
        <f>IFERROR('σ и σw, МПа'!M289*$BF$2,"-")</f>
        <v>-</v>
      </c>
      <c r="AA289" s="32" t="str">
        <f>IFERROR('σ и σw, МПа'!N289*$BF$2,"-")</f>
        <v>-</v>
      </c>
      <c r="AB289" s="32" t="str">
        <f>IFERROR('σ и σw, МПа'!O289*$BF$2,"-")</f>
        <v>-</v>
      </c>
      <c r="AC289" s="33" t="str">
        <f>IFERROR('σ и σw, МПа'!P289*$BF$2,"-")</f>
        <v>-</v>
      </c>
      <c r="AD289" s="31">
        <f>IFERROR('σ и σw, МПа'!Q289*$BG$2,"-")</f>
        <v>350.35</v>
      </c>
      <c r="AE289" s="32">
        <f>IFERROR('σ и σw, МПа'!R289*$BG$2,"-")</f>
        <v>347.1</v>
      </c>
      <c r="AF289" s="32">
        <f>IFERROR('σ и σw, МПа'!S289*$BG$2,"-")</f>
        <v>343.85</v>
      </c>
      <c r="AG289" s="32">
        <f>IFERROR('σ и σw, МПа'!T289*$BG$2,"-")</f>
        <v>343.85</v>
      </c>
      <c r="AH289" s="32">
        <f>IFERROR('σ и σw, МПа'!U289*$BG$2,"-")</f>
        <v>337.35</v>
      </c>
      <c r="AI289" s="32">
        <f>IFERROR('σ и σw, МПа'!V289*$BG$2,"-")</f>
        <v>325</v>
      </c>
      <c r="AJ289" s="32">
        <f>IFERROR('σ и σw, МПа'!W289*$BG$2,"-")</f>
        <v>319.15000000000003</v>
      </c>
      <c r="AK289" s="32">
        <f>IFERROR('σ и σw, МПа'!X289*$BG$2,"-")</f>
        <v>319.15000000000003</v>
      </c>
      <c r="AL289" s="32" t="str">
        <f>IFERROR('σ и σw, МПа'!Y289*$BG$2,"-")</f>
        <v>-</v>
      </c>
      <c r="AM289" s="32" t="str">
        <f>IFERROR('σ и σw, МПа'!Z289*$BG$2,"-")</f>
        <v>-</v>
      </c>
      <c r="AN289" s="32" t="str">
        <f>IFERROR('σ и σw, МПа'!AA289*$BG$2,"-")</f>
        <v>-</v>
      </c>
      <c r="AO289" s="32" t="str">
        <f>IFERROR('σ и σw, МПа'!AB289*$BG$2,"-")</f>
        <v>-</v>
      </c>
      <c r="AP289" s="33" t="str">
        <f>IFERROR('σ и σw, МПа'!AC289*$BG$2,"-")</f>
        <v>-</v>
      </c>
      <c r="AQ289" s="31">
        <f>IFERROR('σ и σw, МПа'!Q289*$BH$2,"-")</f>
        <v>458.15</v>
      </c>
      <c r="AR289" s="32">
        <f>IFERROR('σ и σw, МПа'!R289*$BH$2,"-")</f>
        <v>453.9</v>
      </c>
      <c r="AS289" s="32">
        <f>IFERROR('σ и σw, МПа'!S289*$BH$2,"-")</f>
        <v>449.65</v>
      </c>
      <c r="AT289" s="32">
        <f>IFERROR('σ и σw, МПа'!T289*$BH$2,"-")</f>
        <v>449.65</v>
      </c>
      <c r="AU289" s="32">
        <f>IFERROR('σ и σw, МПа'!U289*$BH$2,"-")</f>
        <v>441.15</v>
      </c>
      <c r="AV289" s="32">
        <f>IFERROR('σ и σw, МПа'!V289*$BH$2,"-")</f>
        <v>425</v>
      </c>
      <c r="AW289" s="32">
        <f>IFERROR('σ и σw, МПа'!W289*$BH$2,"-")</f>
        <v>417.34999999999997</v>
      </c>
      <c r="AX289" s="32">
        <f>IFERROR('σ и σw, МПа'!X289*$BH$2,"-")</f>
        <v>417.34999999999997</v>
      </c>
      <c r="AY289" s="32" t="str">
        <f>IFERROR('σ и σw, МПа'!Y289*$BH$2,"-")</f>
        <v>-</v>
      </c>
      <c r="AZ289" s="32" t="str">
        <f>IFERROR('σ и σw, МПа'!Z289*$BH$2,"-")</f>
        <v>-</v>
      </c>
      <c r="BA289" s="32" t="str">
        <f>IFERROR('σ и σw, МПа'!AA289*$BH$2,"-")</f>
        <v>-</v>
      </c>
      <c r="BB289" s="32" t="str">
        <f>IFERROR('σ и σw, МПа'!AB289*$BH$2,"-")</f>
        <v>-</v>
      </c>
      <c r="BC289" s="33" t="str">
        <f>IFERROR('σ и σw, МПа'!AC289*$BH$2,"-")</f>
        <v>-</v>
      </c>
    </row>
    <row r="290" spans="1:55" ht="25.5" x14ac:dyDescent="0.25">
      <c r="A290" s="10" t="str">
        <f>INDEX('Обработка исходного'!B:B,ROW($B$3)+4*(ROW($B290)-ROW($B$3)))</f>
        <v>Сталь высокохромистая</v>
      </c>
      <c r="B290" s="47" t="str">
        <f>INDEX('Обработка исходного'!D:D,ROW($B$3)+4*(ROW($B290)-ROW($B$3)))</f>
        <v>07Х16Н4Б</v>
      </c>
      <c r="C290" s="27" t="str">
        <f>'Rp0,2, МПа'!C290</f>
        <v>Сортовой прокат диаметром или стороной квадрата от 30 до 180 мм</v>
      </c>
      <c r="D290" s="31">
        <f>IFERROR('σ и σw, МПа'!D290*$BE$2,"-")</f>
        <v>339.23076923076923</v>
      </c>
      <c r="E290" s="32">
        <f>IFERROR('σ и σw, МПа'!E290*$BE$2,"-")</f>
        <v>338.46153846153845</v>
      </c>
      <c r="F290" s="32">
        <f>IFERROR('σ и σw, МПа'!F290*$BE$2,"-")</f>
        <v>326.92307692307691</v>
      </c>
      <c r="G290" s="32">
        <f>IFERROR('σ и σw, МПа'!G290*$BE$2,"-")</f>
        <v>319.23076923076923</v>
      </c>
      <c r="H290" s="32">
        <f>IFERROR('σ и σw, МПа'!H290*$BE$2,"-")</f>
        <v>296.15384615384613</v>
      </c>
      <c r="I290" s="32">
        <f>IFERROR('σ и σw, МПа'!I290*$BE$2,"-")</f>
        <v>292.30769230769232</v>
      </c>
      <c r="J290" s="32">
        <f>IFERROR('σ и σw, МПа'!J290*$BE$2,"-")</f>
        <v>280.76923076923077</v>
      </c>
      <c r="K290" s="32">
        <f>IFERROR('σ и σw, МПа'!K290*$BE$2,"-")</f>
        <v>276.92307692307691</v>
      </c>
      <c r="L290" s="32" t="str">
        <f>IFERROR('σ и σw, МПа'!L290*$BE$2,"-")</f>
        <v>-</v>
      </c>
      <c r="M290" s="32" t="str">
        <f>IFERROR('σ и σw, МПа'!M290*$BE$2,"-")</f>
        <v>-</v>
      </c>
      <c r="N290" s="32" t="str">
        <f>IFERROR('σ и σw, МПа'!N290*$BE$2,"-")</f>
        <v>-</v>
      </c>
      <c r="O290" s="32" t="str">
        <f>IFERROR('σ и σw, МПа'!O290*$BE$2,"-")</f>
        <v>-</v>
      </c>
      <c r="P290" s="33" t="str">
        <f>IFERROR('σ и σw, МПа'!P290*$BE$2,"-")</f>
        <v>-</v>
      </c>
      <c r="Q290" s="31">
        <f>IFERROR('σ и σw, МПа'!D290*$BF$2,"-")</f>
        <v>441</v>
      </c>
      <c r="R290" s="32">
        <f>IFERROR('σ и σw, МПа'!E290*$BF$2,"-")</f>
        <v>440</v>
      </c>
      <c r="S290" s="32">
        <f>IFERROR('σ и σw, МПа'!F290*$BF$2,"-")</f>
        <v>425</v>
      </c>
      <c r="T290" s="32">
        <f>IFERROR('σ и σw, МПа'!G290*$BF$2,"-")</f>
        <v>415</v>
      </c>
      <c r="U290" s="32">
        <f>IFERROR('σ и σw, МПа'!H290*$BF$2,"-")</f>
        <v>385</v>
      </c>
      <c r="V290" s="32">
        <f>IFERROR('σ и σw, МПа'!I290*$BF$2,"-")</f>
        <v>380.00000000000006</v>
      </c>
      <c r="W290" s="32">
        <f>IFERROR('σ и σw, МПа'!J290*$BF$2,"-")</f>
        <v>365</v>
      </c>
      <c r="X290" s="32">
        <f>IFERROR('σ и σw, МПа'!K290*$BF$2,"-")</f>
        <v>360</v>
      </c>
      <c r="Y290" s="32" t="str">
        <f>IFERROR('σ и σw, МПа'!L290*$BF$2,"-")</f>
        <v>-</v>
      </c>
      <c r="Z290" s="32" t="str">
        <f>IFERROR('σ и σw, МПа'!M290*$BF$2,"-")</f>
        <v>-</v>
      </c>
      <c r="AA290" s="32" t="str">
        <f>IFERROR('σ и σw, МПа'!N290*$BF$2,"-")</f>
        <v>-</v>
      </c>
      <c r="AB290" s="32" t="str">
        <f>IFERROR('σ и σw, МПа'!O290*$BF$2,"-")</f>
        <v>-</v>
      </c>
      <c r="AC290" s="33" t="str">
        <f>IFERROR('σ и σw, МПа'!P290*$BF$2,"-")</f>
        <v>-</v>
      </c>
      <c r="AD290" s="31">
        <f>IFERROR('σ и σw, МПа'!Q290*$BG$2,"-")</f>
        <v>477.75</v>
      </c>
      <c r="AE290" s="32">
        <f>IFERROR('σ и σw, МПа'!R290*$BG$2,"-")</f>
        <v>477.75</v>
      </c>
      <c r="AF290" s="32">
        <f>IFERROR('σ и σw, МПа'!S290*$BG$2,"-")</f>
        <v>468</v>
      </c>
      <c r="AG290" s="32">
        <f>IFERROR('σ и σw, МПа'!T290*$BG$2,"-")</f>
        <v>461.5</v>
      </c>
      <c r="AH290" s="32">
        <f>IFERROR('σ и σw, МПа'!U290*$BG$2,"-")</f>
        <v>455</v>
      </c>
      <c r="AI290" s="32">
        <f>IFERROR('σ и σw, МПа'!V290*$BG$2,"-")</f>
        <v>442</v>
      </c>
      <c r="AJ290" s="32">
        <f>IFERROR('σ и σw, МПа'!W290*$BG$2,"-")</f>
        <v>435.5</v>
      </c>
      <c r="AK290" s="32">
        <f>IFERROR('σ и σw, МПа'!X290*$BG$2,"-")</f>
        <v>422.5</v>
      </c>
      <c r="AL290" s="32" t="str">
        <f>IFERROR('σ и σw, МПа'!Y290*$BG$2,"-")</f>
        <v>-</v>
      </c>
      <c r="AM290" s="32" t="str">
        <f>IFERROR('σ и σw, МПа'!Z290*$BG$2,"-")</f>
        <v>-</v>
      </c>
      <c r="AN290" s="32" t="str">
        <f>IFERROR('σ и σw, МПа'!AA290*$BG$2,"-")</f>
        <v>-</v>
      </c>
      <c r="AO290" s="32" t="str">
        <f>IFERROR('σ и σw, МПа'!AB290*$BG$2,"-")</f>
        <v>-</v>
      </c>
      <c r="AP290" s="33" t="str">
        <f>IFERROR('σ и σw, МПа'!AC290*$BG$2,"-")</f>
        <v>-</v>
      </c>
      <c r="AQ290" s="31">
        <f>IFERROR('σ и σw, МПа'!Q290*$BH$2,"-")</f>
        <v>624.75</v>
      </c>
      <c r="AR290" s="32">
        <f>IFERROR('σ и σw, МПа'!R290*$BH$2,"-")</f>
        <v>624.75</v>
      </c>
      <c r="AS290" s="32">
        <f>IFERROR('σ и σw, МПа'!S290*$BH$2,"-")</f>
        <v>612</v>
      </c>
      <c r="AT290" s="32">
        <f>IFERROR('σ и σw, МПа'!T290*$BH$2,"-")</f>
        <v>603.5</v>
      </c>
      <c r="AU290" s="32">
        <f>IFERROR('σ и σw, МПа'!U290*$BH$2,"-")</f>
        <v>595</v>
      </c>
      <c r="AV290" s="32">
        <f>IFERROR('σ и σw, МПа'!V290*$BH$2,"-")</f>
        <v>578</v>
      </c>
      <c r="AW290" s="32">
        <f>IFERROR('σ и σw, МПа'!W290*$BH$2,"-")</f>
        <v>569.5</v>
      </c>
      <c r="AX290" s="32">
        <f>IFERROR('σ и σw, МПа'!X290*$BH$2,"-")</f>
        <v>552.5</v>
      </c>
      <c r="AY290" s="32" t="str">
        <f>IFERROR('σ и σw, МПа'!Y290*$BH$2,"-")</f>
        <v>-</v>
      </c>
      <c r="AZ290" s="32" t="str">
        <f>IFERROR('σ и σw, МПа'!Z290*$BH$2,"-")</f>
        <v>-</v>
      </c>
      <c r="BA290" s="32" t="str">
        <f>IFERROR('σ и σw, МПа'!AA290*$BH$2,"-")</f>
        <v>-</v>
      </c>
      <c r="BB290" s="32" t="str">
        <f>IFERROR('σ и σw, МПа'!AB290*$BH$2,"-")</f>
        <v>-</v>
      </c>
      <c r="BC290" s="33" t="str">
        <f>IFERROR('σ и σw, МПа'!AC290*$BH$2,"-")</f>
        <v>-</v>
      </c>
    </row>
    <row r="291" spans="1:55" ht="25.5" x14ac:dyDescent="0.25">
      <c r="A291" s="10" t="str">
        <f>INDEX('Обработка исходного'!B:B,ROW($B$3)+4*(ROW($B291)-ROW($B$3)))</f>
        <v>Сталь высокохромистая</v>
      </c>
      <c r="B291" s="47" t="str">
        <f>INDEX('Обработка исходного'!D:D,ROW($B$3)+4*(ROW($B291)-ROW($B$3)))</f>
        <v>07Х16Н4Б</v>
      </c>
      <c r="C291" s="27" t="str">
        <f>'Rp0,2, МПа'!C291</f>
        <v>Поковки диаметром или стороной квадрата от 180 до 400 мм</v>
      </c>
      <c r="D291" s="31">
        <f>IFERROR('σ и σw, МПа'!D291*$BE$2,"-")</f>
        <v>339.23076923076923</v>
      </c>
      <c r="E291" s="32">
        <f>IFERROR('σ и σw, МПа'!E291*$BE$2,"-")</f>
        <v>338.46153846153845</v>
      </c>
      <c r="F291" s="32">
        <f>IFERROR('σ и σw, МПа'!F291*$BE$2,"-")</f>
        <v>326.92307692307691</v>
      </c>
      <c r="G291" s="32">
        <f>IFERROR('σ и σw, МПа'!G291*$BE$2,"-")</f>
        <v>319.23076923076923</v>
      </c>
      <c r="H291" s="32">
        <f>IFERROR('σ и σw, МПа'!H291*$BE$2,"-")</f>
        <v>296.15384615384613</v>
      </c>
      <c r="I291" s="32">
        <f>IFERROR('σ и σw, МПа'!I291*$BE$2,"-")</f>
        <v>292.30769230769232</v>
      </c>
      <c r="J291" s="32">
        <f>IFERROR('σ и σw, МПа'!J291*$BE$2,"-")</f>
        <v>280.76923076923077</v>
      </c>
      <c r="K291" s="32">
        <f>IFERROR('σ и σw, МПа'!K291*$BE$2,"-")</f>
        <v>276.92307692307691</v>
      </c>
      <c r="L291" s="32" t="str">
        <f>IFERROR('σ и σw, МПа'!L291*$BE$2,"-")</f>
        <v>-</v>
      </c>
      <c r="M291" s="32" t="str">
        <f>IFERROR('σ и σw, МПа'!M291*$BE$2,"-")</f>
        <v>-</v>
      </c>
      <c r="N291" s="32" t="str">
        <f>IFERROR('σ и σw, МПа'!N291*$BE$2,"-")</f>
        <v>-</v>
      </c>
      <c r="O291" s="32" t="str">
        <f>IFERROR('σ и σw, МПа'!O291*$BE$2,"-")</f>
        <v>-</v>
      </c>
      <c r="P291" s="33" t="str">
        <f>IFERROR('σ и σw, МПа'!P291*$BE$2,"-")</f>
        <v>-</v>
      </c>
      <c r="Q291" s="31">
        <f>IFERROR('σ и σw, МПа'!D291*$BF$2,"-")</f>
        <v>441</v>
      </c>
      <c r="R291" s="32">
        <f>IFERROR('σ и σw, МПа'!E291*$BF$2,"-")</f>
        <v>440</v>
      </c>
      <c r="S291" s="32">
        <f>IFERROR('σ и σw, МПа'!F291*$BF$2,"-")</f>
        <v>425</v>
      </c>
      <c r="T291" s="32">
        <f>IFERROR('σ и σw, МПа'!G291*$BF$2,"-")</f>
        <v>415</v>
      </c>
      <c r="U291" s="32">
        <f>IFERROR('σ и σw, МПа'!H291*$BF$2,"-")</f>
        <v>385</v>
      </c>
      <c r="V291" s="32">
        <f>IFERROR('σ и σw, МПа'!I291*$BF$2,"-")</f>
        <v>380.00000000000006</v>
      </c>
      <c r="W291" s="32">
        <f>IFERROR('σ и σw, МПа'!J291*$BF$2,"-")</f>
        <v>365</v>
      </c>
      <c r="X291" s="32">
        <f>IFERROR('σ и σw, МПа'!K291*$BF$2,"-")</f>
        <v>360</v>
      </c>
      <c r="Y291" s="32" t="str">
        <f>IFERROR('σ и σw, МПа'!L291*$BF$2,"-")</f>
        <v>-</v>
      </c>
      <c r="Z291" s="32" t="str">
        <f>IFERROR('σ и σw, МПа'!M291*$BF$2,"-")</f>
        <v>-</v>
      </c>
      <c r="AA291" s="32" t="str">
        <f>IFERROR('σ и σw, МПа'!N291*$BF$2,"-")</f>
        <v>-</v>
      </c>
      <c r="AB291" s="32" t="str">
        <f>IFERROR('σ и σw, МПа'!O291*$BF$2,"-")</f>
        <v>-</v>
      </c>
      <c r="AC291" s="33" t="str">
        <f>IFERROR('σ и σw, МПа'!P291*$BF$2,"-")</f>
        <v>-</v>
      </c>
      <c r="AD291" s="31">
        <f>IFERROR('σ и σw, МПа'!Q291*$BG$2,"-")</f>
        <v>477.75</v>
      </c>
      <c r="AE291" s="32">
        <f>IFERROR('σ и σw, МПа'!R291*$BG$2,"-")</f>
        <v>477.75</v>
      </c>
      <c r="AF291" s="32">
        <f>IFERROR('σ и σw, МПа'!S291*$BG$2,"-")</f>
        <v>468</v>
      </c>
      <c r="AG291" s="32">
        <f>IFERROR('σ и σw, МПа'!T291*$BG$2,"-")</f>
        <v>461.5</v>
      </c>
      <c r="AH291" s="32">
        <f>IFERROR('σ и σw, МПа'!U291*$BG$2,"-")</f>
        <v>455</v>
      </c>
      <c r="AI291" s="32">
        <f>IFERROR('σ и σw, МПа'!V291*$BG$2,"-")</f>
        <v>442</v>
      </c>
      <c r="AJ291" s="32">
        <f>IFERROR('σ и σw, МПа'!W291*$BG$2,"-")</f>
        <v>435.5</v>
      </c>
      <c r="AK291" s="32">
        <f>IFERROR('σ и σw, МПа'!X291*$BG$2,"-")</f>
        <v>422.5</v>
      </c>
      <c r="AL291" s="32" t="str">
        <f>IFERROR('σ и σw, МПа'!Y291*$BG$2,"-")</f>
        <v>-</v>
      </c>
      <c r="AM291" s="32" t="str">
        <f>IFERROR('σ и σw, МПа'!Z291*$BG$2,"-")</f>
        <v>-</v>
      </c>
      <c r="AN291" s="32" t="str">
        <f>IFERROR('σ и σw, МПа'!AA291*$BG$2,"-")</f>
        <v>-</v>
      </c>
      <c r="AO291" s="32" t="str">
        <f>IFERROR('σ и σw, МПа'!AB291*$BG$2,"-")</f>
        <v>-</v>
      </c>
      <c r="AP291" s="33" t="str">
        <f>IFERROR('σ и σw, МПа'!AC291*$BG$2,"-")</f>
        <v>-</v>
      </c>
      <c r="AQ291" s="31">
        <f>IFERROR('σ и σw, МПа'!Q291*$BH$2,"-")</f>
        <v>624.75</v>
      </c>
      <c r="AR291" s="32">
        <f>IFERROR('σ и σw, МПа'!R291*$BH$2,"-")</f>
        <v>624.75</v>
      </c>
      <c r="AS291" s="32">
        <f>IFERROR('σ и σw, МПа'!S291*$BH$2,"-")</f>
        <v>612</v>
      </c>
      <c r="AT291" s="32">
        <f>IFERROR('σ и σw, МПа'!T291*$BH$2,"-")</f>
        <v>603.5</v>
      </c>
      <c r="AU291" s="32">
        <f>IFERROR('σ и σw, МПа'!U291*$BH$2,"-")</f>
        <v>595</v>
      </c>
      <c r="AV291" s="32">
        <f>IFERROR('σ и σw, МПа'!V291*$BH$2,"-")</f>
        <v>578</v>
      </c>
      <c r="AW291" s="32">
        <f>IFERROR('σ и σw, МПа'!W291*$BH$2,"-")</f>
        <v>569.5</v>
      </c>
      <c r="AX291" s="32">
        <f>IFERROR('σ и σw, МПа'!X291*$BH$2,"-")</f>
        <v>552.5</v>
      </c>
      <c r="AY291" s="32" t="str">
        <f>IFERROR('σ и σw, МПа'!Y291*$BH$2,"-")</f>
        <v>-</v>
      </c>
      <c r="AZ291" s="32" t="str">
        <f>IFERROR('σ и σw, МПа'!Z291*$BH$2,"-")</f>
        <v>-</v>
      </c>
      <c r="BA291" s="32" t="str">
        <f>IFERROR('σ и σw, МПа'!AA291*$BH$2,"-")</f>
        <v>-</v>
      </c>
      <c r="BB291" s="32" t="str">
        <f>IFERROR('σ и σw, МПа'!AB291*$BH$2,"-")</f>
        <v>-</v>
      </c>
      <c r="BC291" s="33" t="str">
        <f>IFERROR('σ и σw, МПа'!AC291*$BH$2,"-")</f>
        <v>-</v>
      </c>
    </row>
    <row r="292" spans="1:55" ht="38.25" x14ac:dyDescent="0.25">
      <c r="A292" s="10" t="str">
        <f>INDEX('Обработка исходного'!B:B,ROW($B$3)+4*(ROW($B292)-ROW($B$3)))</f>
        <v>Сталь хромоникелевая коррозионно-стойкого аустенитного класса</v>
      </c>
      <c r="B292" s="47" t="str">
        <f>INDEX('Обработка исходного'!D:D,ROW($B$3)+4*(ROW($B292)-ROW($B$3)))</f>
        <v>09Х18Н9</v>
      </c>
      <c r="C292" s="27" t="str">
        <f>'Rp0,2, МПа'!C292</f>
        <v>Листы толщиной от 6 до 160 мм</v>
      </c>
      <c r="D292" s="31">
        <f>IFERROR('σ и σw, МПа'!D292*$BE$2,"-")</f>
        <v>130.66666666666666</v>
      </c>
      <c r="E292" s="32">
        <f>IFERROR('σ и σw, МПа'!E292*$BE$2,"-")</f>
        <v>130.66666666666666</v>
      </c>
      <c r="F292" s="32">
        <f>IFERROR('σ и σw, МПа'!F292*$BE$2,"-")</f>
        <v>118</v>
      </c>
      <c r="G292" s="32">
        <f>IFERROR('σ и σw, МПа'!G292*$BE$2,"-")</f>
        <v>111.33333333333333</v>
      </c>
      <c r="H292" s="32">
        <f>IFERROR('σ и σw, МПа'!H292*$BE$2,"-")</f>
        <v>104.66666666666667</v>
      </c>
      <c r="I292" s="32">
        <f>IFERROR('σ и σw, МПа'!I292*$BE$2,"-")</f>
        <v>98</v>
      </c>
      <c r="J292" s="32">
        <f>IFERROR('σ и σw, МПа'!J292*$BE$2,"-")</f>
        <v>91.333333333333329</v>
      </c>
      <c r="K292" s="32">
        <f>IFERROR('σ и σw, МПа'!K292*$BE$2,"-")</f>
        <v>91.333333333333329</v>
      </c>
      <c r="L292" s="32">
        <f>IFERROR('σ и σw, МПа'!L292*$BE$2,"-")</f>
        <v>85.333333333333329</v>
      </c>
      <c r="M292" s="32">
        <f>IFERROR('σ и σw, МПа'!M292*$BE$2,"-")</f>
        <v>85.333333333333329</v>
      </c>
      <c r="N292" s="32">
        <f>IFERROR('σ и σw, МПа'!N292*$BE$2,"-")</f>
        <v>78.666666666666671</v>
      </c>
      <c r="O292" s="32">
        <f>IFERROR('σ и σw, МПа'!O292*$BE$2,"-")</f>
        <v>72</v>
      </c>
      <c r="P292" s="33">
        <f>IFERROR('σ и σw, МПа'!P292*$BE$2,"-")</f>
        <v>72</v>
      </c>
      <c r="Q292" s="31">
        <f>IFERROR('σ и σw, МПа'!D292*$BF$2,"-")</f>
        <v>169.86666666666667</v>
      </c>
      <c r="R292" s="32">
        <f>IFERROR('σ и σw, МПа'!E292*$BF$2,"-")</f>
        <v>169.86666666666667</v>
      </c>
      <c r="S292" s="32">
        <f>IFERROR('σ и σw, МПа'!F292*$BF$2,"-")</f>
        <v>153.4</v>
      </c>
      <c r="T292" s="32">
        <f>IFERROR('σ и σw, МПа'!G292*$BF$2,"-")</f>
        <v>144.73333333333332</v>
      </c>
      <c r="U292" s="32">
        <f>IFERROR('σ и σw, МПа'!H292*$BF$2,"-")</f>
        <v>136.06666666666669</v>
      </c>
      <c r="V292" s="32">
        <f>IFERROR('σ и σw, МПа'!I292*$BF$2,"-")</f>
        <v>127.4</v>
      </c>
      <c r="W292" s="32">
        <f>IFERROR('σ и σw, МПа'!J292*$BF$2,"-")</f>
        <v>118.73333333333333</v>
      </c>
      <c r="X292" s="32">
        <f>IFERROR('σ и σw, МПа'!K292*$BF$2,"-")</f>
        <v>118.73333333333333</v>
      </c>
      <c r="Y292" s="32">
        <f>IFERROR('σ и σw, МПа'!L292*$BF$2,"-")</f>
        <v>110.93333333333334</v>
      </c>
      <c r="Z292" s="32">
        <f>IFERROR('σ и σw, МПа'!M292*$BF$2,"-")</f>
        <v>110.93333333333334</v>
      </c>
      <c r="AA292" s="32">
        <f>IFERROR('σ и σw, МПа'!N292*$BF$2,"-")</f>
        <v>102.26666666666668</v>
      </c>
      <c r="AB292" s="32">
        <f>IFERROR('σ и σw, МПа'!O292*$BF$2,"-")</f>
        <v>93.600000000000009</v>
      </c>
      <c r="AC292" s="33">
        <f>IFERROR('σ и σw, МПа'!P292*$BF$2,"-")</f>
        <v>93.600000000000009</v>
      </c>
      <c r="AD292" s="31">
        <f>IFERROR('σ и σw, МПа'!Q292*$BG$2,"-")</f>
        <v>127.4</v>
      </c>
      <c r="AE292" s="32">
        <f>IFERROR('σ и σw, МПа'!R292*$BG$2,"-")</f>
        <v>127.4</v>
      </c>
      <c r="AF292" s="32">
        <f>IFERROR('σ и σw, МПа'!S292*$BG$2,"-")</f>
        <v>115.05</v>
      </c>
      <c r="AG292" s="32">
        <f>IFERROR('σ и σw, МПа'!T292*$BG$2,"-")</f>
        <v>108.55</v>
      </c>
      <c r="AH292" s="32">
        <f>IFERROR('σ и σw, МПа'!U292*$BG$2,"-")</f>
        <v>102.05</v>
      </c>
      <c r="AI292" s="32">
        <f>IFERROR('σ и σw, МПа'!V292*$BG$2,"-")</f>
        <v>95.55</v>
      </c>
      <c r="AJ292" s="32">
        <f>IFERROR('σ и σw, МПа'!W292*$BG$2,"-")</f>
        <v>89.05</v>
      </c>
      <c r="AK292" s="32">
        <f>IFERROR('σ и σw, МПа'!X292*$BG$2,"-")</f>
        <v>89.05</v>
      </c>
      <c r="AL292" s="32">
        <f>IFERROR('σ и σw, МПа'!Y292*$BG$2,"-")</f>
        <v>83.2</v>
      </c>
      <c r="AM292" s="32">
        <f>IFERROR('σ и σw, МПа'!Z292*$BG$2,"-")</f>
        <v>83.2</v>
      </c>
      <c r="AN292" s="32">
        <f>IFERROR('σ и σw, МПа'!AA292*$BG$2,"-")</f>
        <v>76.7</v>
      </c>
      <c r="AO292" s="32">
        <f>IFERROR('σ и σw, МПа'!AB292*$BG$2,"-")</f>
        <v>70.2</v>
      </c>
      <c r="AP292" s="33">
        <f>IFERROR('σ и σw, МПа'!AC292*$BG$2,"-")</f>
        <v>70.2</v>
      </c>
      <c r="AQ292" s="31">
        <f>IFERROR('σ и σw, МПа'!Q292*$BH$2,"-")</f>
        <v>166.6</v>
      </c>
      <c r="AR292" s="32">
        <f>IFERROR('σ и σw, МПа'!R292*$BH$2,"-")</f>
        <v>166.6</v>
      </c>
      <c r="AS292" s="32">
        <f>IFERROR('σ и σw, МПа'!S292*$BH$2,"-")</f>
        <v>150.44999999999999</v>
      </c>
      <c r="AT292" s="32">
        <f>IFERROR('σ и σw, МПа'!T292*$BH$2,"-")</f>
        <v>141.94999999999999</v>
      </c>
      <c r="AU292" s="32">
        <f>IFERROR('σ и σw, МПа'!U292*$BH$2,"-")</f>
        <v>133.44999999999999</v>
      </c>
      <c r="AV292" s="32">
        <f>IFERROR('σ и σw, МПа'!V292*$BH$2,"-")</f>
        <v>124.95</v>
      </c>
      <c r="AW292" s="32">
        <f>IFERROR('σ и σw, МПа'!W292*$BH$2,"-")</f>
        <v>116.45</v>
      </c>
      <c r="AX292" s="32">
        <f>IFERROR('σ и σw, МПа'!X292*$BH$2,"-")</f>
        <v>116.45</v>
      </c>
      <c r="AY292" s="32">
        <f>IFERROR('σ и σw, МПа'!Y292*$BH$2,"-")</f>
        <v>108.8</v>
      </c>
      <c r="AZ292" s="32">
        <f>IFERROR('σ и σw, МПа'!Z292*$BH$2,"-")</f>
        <v>108.8</v>
      </c>
      <c r="BA292" s="32">
        <f>IFERROR('σ и σw, МПа'!AA292*$BH$2,"-")</f>
        <v>100.3</v>
      </c>
      <c r="BB292" s="32">
        <f>IFERROR('σ и σw, МПа'!AB292*$BH$2,"-")</f>
        <v>91.8</v>
      </c>
      <c r="BC292" s="33">
        <f>IFERROR('σ и σw, МПа'!AC292*$BH$2,"-")</f>
        <v>91.8</v>
      </c>
    </row>
    <row r="293" spans="1:55" ht="38.25" x14ac:dyDescent="0.25">
      <c r="A293" s="10" t="str">
        <f>INDEX('Обработка исходного'!B:B,ROW($B$3)+4*(ROW($B293)-ROW($B$3)))</f>
        <v>Сталь хромоникелевая коррозионно-стойкого аустенитного класса</v>
      </c>
      <c r="B293" s="47" t="str">
        <f>INDEX('Обработка исходного'!D:D,ROW($B$3)+4*(ROW($B293)-ROW($B$3)))</f>
        <v>09Х18Н9</v>
      </c>
      <c r="C293" s="27" t="str">
        <f>'Rp0,2, МПа'!C293</f>
        <v>Поковки толщиной до 60 мм</v>
      </c>
      <c r="D293" s="31">
        <f>IFERROR('σ и σw, МПа'!D293*$BE$2,"-")</f>
        <v>130.66666666666666</v>
      </c>
      <c r="E293" s="32">
        <f>IFERROR('σ и σw, МПа'!E293*$BE$2,"-")</f>
        <v>130.66666666666666</v>
      </c>
      <c r="F293" s="32">
        <f>IFERROR('σ и σw, МПа'!F293*$BE$2,"-")</f>
        <v>118</v>
      </c>
      <c r="G293" s="32">
        <f>IFERROR('σ и σw, МПа'!G293*$BE$2,"-")</f>
        <v>104.66666666666667</v>
      </c>
      <c r="H293" s="32">
        <f>IFERROR('σ и σw, МПа'!H293*$BE$2,"-")</f>
        <v>98</v>
      </c>
      <c r="I293" s="32">
        <f>IFERROR('σ и σw, МПа'!I293*$BE$2,"-")</f>
        <v>91.333333333333329</v>
      </c>
      <c r="J293" s="32">
        <f>IFERROR('σ и σw, МПа'!J293*$BE$2,"-")</f>
        <v>85.333333333333329</v>
      </c>
      <c r="K293" s="32">
        <f>IFERROR('σ и σw, МПа'!K293*$BE$2,"-")</f>
        <v>78.666666666666671</v>
      </c>
      <c r="L293" s="32">
        <f>IFERROR('σ и σw, МПа'!L293*$BE$2,"-")</f>
        <v>78.666666666666671</v>
      </c>
      <c r="M293" s="32">
        <f>IFERROR('σ и σw, МПа'!M293*$BE$2,"-")</f>
        <v>72</v>
      </c>
      <c r="N293" s="32">
        <f>IFERROR('σ и σw, МПа'!N293*$BE$2,"-")</f>
        <v>65.333333333333329</v>
      </c>
      <c r="O293" s="32">
        <f>IFERROR('σ и σw, МПа'!O293*$BE$2,"-")</f>
        <v>65.333333333333329</v>
      </c>
      <c r="P293" s="33">
        <f>IFERROR('σ и σw, МПа'!P293*$BE$2,"-")</f>
        <v>65.333333333333329</v>
      </c>
      <c r="Q293" s="31">
        <f>IFERROR('σ и σw, МПа'!D293*$BF$2,"-")</f>
        <v>169.86666666666667</v>
      </c>
      <c r="R293" s="32">
        <f>IFERROR('σ и σw, МПа'!E293*$BF$2,"-")</f>
        <v>169.86666666666667</v>
      </c>
      <c r="S293" s="32">
        <f>IFERROR('σ и σw, МПа'!F293*$BF$2,"-")</f>
        <v>153.4</v>
      </c>
      <c r="T293" s="32">
        <f>IFERROR('σ и σw, МПа'!G293*$BF$2,"-")</f>
        <v>136.06666666666669</v>
      </c>
      <c r="U293" s="32">
        <f>IFERROR('σ и σw, МПа'!H293*$BF$2,"-")</f>
        <v>127.4</v>
      </c>
      <c r="V293" s="32">
        <f>IFERROR('σ и σw, МПа'!I293*$BF$2,"-")</f>
        <v>118.73333333333333</v>
      </c>
      <c r="W293" s="32">
        <f>IFERROR('σ и σw, МПа'!J293*$BF$2,"-")</f>
        <v>110.93333333333334</v>
      </c>
      <c r="X293" s="32">
        <f>IFERROR('σ и σw, МПа'!K293*$BF$2,"-")</f>
        <v>102.26666666666668</v>
      </c>
      <c r="Y293" s="32">
        <f>IFERROR('σ и σw, МПа'!L293*$BF$2,"-")</f>
        <v>102.26666666666668</v>
      </c>
      <c r="Z293" s="32">
        <f>IFERROR('σ и σw, МПа'!M293*$BF$2,"-")</f>
        <v>93.600000000000009</v>
      </c>
      <c r="AA293" s="32">
        <f>IFERROR('σ и σw, МПа'!N293*$BF$2,"-")</f>
        <v>84.933333333333337</v>
      </c>
      <c r="AB293" s="32">
        <f>IFERROR('σ и σw, МПа'!O293*$BF$2,"-")</f>
        <v>84.933333333333337</v>
      </c>
      <c r="AC293" s="33">
        <f>IFERROR('σ и σw, МПа'!P293*$BF$2,"-")</f>
        <v>84.933333333333337</v>
      </c>
      <c r="AD293" s="31">
        <f>IFERROR('σ и σw, МПа'!Q293*$BG$2,"-")</f>
        <v>127.4</v>
      </c>
      <c r="AE293" s="32">
        <f>IFERROR('σ и σw, МПа'!R293*$BG$2,"-")</f>
        <v>127.4</v>
      </c>
      <c r="AF293" s="32">
        <f>IFERROR('σ и σw, МПа'!S293*$BG$2,"-")</f>
        <v>115.05</v>
      </c>
      <c r="AG293" s="32">
        <f>IFERROR('σ и σw, МПа'!T293*$BG$2,"-")</f>
        <v>102.05</v>
      </c>
      <c r="AH293" s="32">
        <f>IFERROR('σ и σw, МПа'!U293*$BG$2,"-")</f>
        <v>95.55</v>
      </c>
      <c r="AI293" s="32">
        <f>IFERROR('σ и σw, МПа'!V293*$BG$2,"-")</f>
        <v>89.05</v>
      </c>
      <c r="AJ293" s="32">
        <f>IFERROR('σ и σw, МПа'!W293*$BG$2,"-")</f>
        <v>83.2</v>
      </c>
      <c r="AK293" s="32">
        <f>IFERROR('σ и σw, МПа'!X293*$BG$2,"-")</f>
        <v>76.7</v>
      </c>
      <c r="AL293" s="32">
        <f>IFERROR('σ и σw, МПа'!Y293*$BG$2,"-")</f>
        <v>76.7</v>
      </c>
      <c r="AM293" s="32">
        <f>IFERROR('σ и σw, МПа'!Z293*$BG$2,"-")</f>
        <v>70.2</v>
      </c>
      <c r="AN293" s="32">
        <f>IFERROR('σ и σw, МПа'!AA293*$BG$2,"-")</f>
        <v>63.7</v>
      </c>
      <c r="AO293" s="32">
        <f>IFERROR('σ и σw, МПа'!AB293*$BG$2,"-")</f>
        <v>63.7</v>
      </c>
      <c r="AP293" s="33">
        <f>IFERROR('σ и σw, МПа'!AC293*$BG$2,"-")</f>
        <v>63.7</v>
      </c>
      <c r="AQ293" s="31">
        <f>IFERROR('σ и σw, МПа'!Q293*$BH$2,"-")</f>
        <v>166.6</v>
      </c>
      <c r="AR293" s="32">
        <f>IFERROR('σ и σw, МПа'!R293*$BH$2,"-")</f>
        <v>166.6</v>
      </c>
      <c r="AS293" s="32">
        <f>IFERROR('σ и σw, МПа'!S293*$BH$2,"-")</f>
        <v>150.44999999999999</v>
      </c>
      <c r="AT293" s="32">
        <f>IFERROR('σ и σw, МПа'!T293*$BH$2,"-")</f>
        <v>133.44999999999999</v>
      </c>
      <c r="AU293" s="32">
        <f>IFERROR('σ и σw, МПа'!U293*$BH$2,"-")</f>
        <v>124.95</v>
      </c>
      <c r="AV293" s="32">
        <f>IFERROR('σ и σw, МПа'!V293*$BH$2,"-")</f>
        <v>116.45</v>
      </c>
      <c r="AW293" s="32">
        <f>IFERROR('σ и σw, МПа'!W293*$BH$2,"-")</f>
        <v>108.8</v>
      </c>
      <c r="AX293" s="32">
        <f>IFERROR('σ и σw, МПа'!X293*$BH$2,"-")</f>
        <v>100.3</v>
      </c>
      <c r="AY293" s="32">
        <f>IFERROR('σ и σw, МПа'!Y293*$BH$2,"-")</f>
        <v>100.3</v>
      </c>
      <c r="AZ293" s="32">
        <f>IFERROR('σ и σw, МПа'!Z293*$BH$2,"-")</f>
        <v>91.8</v>
      </c>
      <c r="BA293" s="32">
        <f>IFERROR('σ и σw, МПа'!AA293*$BH$2,"-")</f>
        <v>83.3</v>
      </c>
      <c r="BB293" s="32">
        <f>IFERROR('σ и σw, МПа'!AB293*$BH$2,"-")</f>
        <v>83.3</v>
      </c>
      <c r="BC293" s="33">
        <f>IFERROR('σ и σw, МПа'!AC293*$BH$2,"-")</f>
        <v>83.3</v>
      </c>
    </row>
    <row r="294" spans="1:55" ht="38.25" x14ac:dyDescent="0.25">
      <c r="A294" s="10" t="str">
        <f>INDEX('Обработка исходного'!B:B,ROW($B$3)+4*(ROW($B294)-ROW($B$3)))</f>
        <v>Сталь хромоникелевая коррозионно-стойкого аустенитного класса</v>
      </c>
      <c r="B294" s="47" t="str">
        <f>INDEX('Обработка исходного'!D:D,ROW($B$3)+4*(ROW($B294)-ROW($B$3)))</f>
        <v>09Х18Н9</v>
      </c>
      <c r="C294" s="27" t="str">
        <f>'Rp0,2, МПа'!C294</f>
        <v>Поковки толщиной от 60 до 300 мм</v>
      </c>
      <c r="D294" s="31">
        <f>IFERROR('σ и σw, МПа'!D294*$BE$2,"-")</f>
        <v>130.66666666666666</v>
      </c>
      <c r="E294" s="32">
        <f>IFERROR('σ и σw, МПа'!E294*$BE$2,"-")</f>
        <v>130.66666666666666</v>
      </c>
      <c r="F294" s="32">
        <f>IFERROR('σ и σw, МПа'!F294*$BE$2,"-")</f>
        <v>118</v>
      </c>
      <c r="G294" s="32">
        <f>IFERROR('σ и σw, МПа'!G294*$BE$2,"-")</f>
        <v>104.66666666666667</v>
      </c>
      <c r="H294" s="32">
        <f>IFERROR('σ и σw, МПа'!H294*$BE$2,"-")</f>
        <v>98</v>
      </c>
      <c r="I294" s="32">
        <f>IFERROR('σ и σw, МПа'!I294*$BE$2,"-")</f>
        <v>91.333333333333329</v>
      </c>
      <c r="J294" s="32">
        <f>IFERROR('σ и σw, МПа'!J294*$BE$2,"-")</f>
        <v>85.333333333333329</v>
      </c>
      <c r="K294" s="32">
        <f>IFERROR('σ и σw, МПа'!K294*$BE$2,"-")</f>
        <v>78.666666666666671</v>
      </c>
      <c r="L294" s="32">
        <f>IFERROR('σ и σw, МПа'!L294*$BE$2,"-")</f>
        <v>78.666666666666671</v>
      </c>
      <c r="M294" s="32">
        <f>IFERROR('σ и σw, МПа'!M294*$BE$2,"-")</f>
        <v>72</v>
      </c>
      <c r="N294" s="32">
        <f>IFERROR('σ и σw, МПа'!N294*$BE$2,"-")</f>
        <v>65.333333333333329</v>
      </c>
      <c r="O294" s="32">
        <f>IFERROR('σ и σw, МПа'!O294*$BE$2,"-")</f>
        <v>65.333333333333329</v>
      </c>
      <c r="P294" s="33">
        <f>IFERROR('σ и σw, МПа'!P294*$BE$2,"-")</f>
        <v>65.333333333333329</v>
      </c>
      <c r="Q294" s="31">
        <f>IFERROR('σ и σw, МПа'!D294*$BF$2,"-")</f>
        <v>169.86666666666667</v>
      </c>
      <c r="R294" s="32">
        <f>IFERROR('σ и σw, МПа'!E294*$BF$2,"-")</f>
        <v>169.86666666666667</v>
      </c>
      <c r="S294" s="32">
        <f>IFERROR('σ и σw, МПа'!F294*$BF$2,"-")</f>
        <v>153.4</v>
      </c>
      <c r="T294" s="32">
        <f>IFERROR('σ и σw, МПа'!G294*$BF$2,"-")</f>
        <v>136.06666666666669</v>
      </c>
      <c r="U294" s="32">
        <f>IFERROR('σ и σw, МПа'!H294*$BF$2,"-")</f>
        <v>127.4</v>
      </c>
      <c r="V294" s="32">
        <f>IFERROR('σ и σw, МПа'!I294*$BF$2,"-")</f>
        <v>118.73333333333333</v>
      </c>
      <c r="W294" s="32">
        <f>IFERROR('σ и σw, МПа'!J294*$BF$2,"-")</f>
        <v>110.93333333333334</v>
      </c>
      <c r="X294" s="32">
        <f>IFERROR('σ и σw, МПа'!K294*$BF$2,"-")</f>
        <v>102.26666666666668</v>
      </c>
      <c r="Y294" s="32">
        <f>IFERROR('σ и σw, МПа'!L294*$BF$2,"-")</f>
        <v>102.26666666666668</v>
      </c>
      <c r="Z294" s="32">
        <f>IFERROR('σ и σw, МПа'!M294*$BF$2,"-")</f>
        <v>93.600000000000009</v>
      </c>
      <c r="AA294" s="32">
        <f>IFERROR('σ и σw, МПа'!N294*$BF$2,"-")</f>
        <v>84.933333333333337</v>
      </c>
      <c r="AB294" s="32">
        <f>IFERROR('σ и σw, МПа'!O294*$BF$2,"-")</f>
        <v>84.933333333333337</v>
      </c>
      <c r="AC294" s="33">
        <f>IFERROR('σ и σw, МПа'!P294*$BF$2,"-")</f>
        <v>84.933333333333337</v>
      </c>
      <c r="AD294" s="31">
        <f>IFERROR('σ и σw, МПа'!Q294*$BG$2,"-")</f>
        <v>127.4</v>
      </c>
      <c r="AE294" s="32">
        <f>IFERROR('σ и σw, МПа'!R294*$BG$2,"-")</f>
        <v>127.4</v>
      </c>
      <c r="AF294" s="32">
        <f>IFERROR('σ и σw, МПа'!S294*$BG$2,"-")</f>
        <v>115.05</v>
      </c>
      <c r="AG294" s="32">
        <f>IFERROR('σ и σw, МПа'!T294*$BG$2,"-")</f>
        <v>102.05</v>
      </c>
      <c r="AH294" s="32">
        <f>IFERROR('σ и σw, МПа'!U294*$BG$2,"-")</f>
        <v>95.55</v>
      </c>
      <c r="AI294" s="32">
        <f>IFERROR('σ и σw, МПа'!V294*$BG$2,"-")</f>
        <v>89.05</v>
      </c>
      <c r="AJ294" s="32">
        <f>IFERROR('σ и σw, МПа'!W294*$BG$2,"-")</f>
        <v>83.2</v>
      </c>
      <c r="AK294" s="32">
        <f>IFERROR('σ и σw, МПа'!X294*$BG$2,"-")</f>
        <v>76.7</v>
      </c>
      <c r="AL294" s="32">
        <f>IFERROR('σ и σw, МПа'!Y294*$BG$2,"-")</f>
        <v>76.7</v>
      </c>
      <c r="AM294" s="32">
        <f>IFERROR('σ и σw, МПа'!Z294*$BG$2,"-")</f>
        <v>70.2</v>
      </c>
      <c r="AN294" s="32">
        <f>IFERROR('σ и σw, МПа'!AA294*$BG$2,"-")</f>
        <v>63.7</v>
      </c>
      <c r="AO294" s="32">
        <f>IFERROR('σ и σw, МПа'!AB294*$BG$2,"-")</f>
        <v>63.7</v>
      </c>
      <c r="AP294" s="33">
        <f>IFERROR('σ и σw, МПа'!AC294*$BG$2,"-")</f>
        <v>63.7</v>
      </c>
      <c r="AQ294" s="31">
        <f>IFERROR('σ и σw, МПа'!Q294*$BH$2,"-")</f>
        <v>166.6</v>
      </c>
      <c r="AR294" s="32">
        <f>IFERROR('σ и σw, МПа'!R294*$BH$2,"-")</f>
        <v>166.6</v>
      </c>
      <c r="AS294" s="32">
        <f>IFERROR('σ и σw, МПа'!S294*$BH$2,"-")</f>
        <v>150.44999999999999</v>
      </c>
      <c r="AT294" s="32">
        <f>IFERROR('σ и σw, МПа'!T294*$BH$2,"-")</f>
        <v>133.44999999999999</v>
      </c>
      <c r="AU294" s="32">
        <f>IFERROR('σ и σw, МПа'!U294*$BH$2,"-")</f>
        <v>124.95</v>
      </c>
      <c r="AV294" s="32">
        <f>IFERROR('σ и σw, МПа'!V294*$BH$2,"-")</f>
        <v>116.45</v>
      </c>
      <c r="AW294" s="32">
        <f>IFERROR('σ и σw, МПа'!W294*$BH$2,"-")</f>
        <v>108.8</v>
      </c>
      <c r="AX294" s="32">
        <f>IFERROR('σ и σw, МПа'!X294*$BH$2,"-")</f>
        <v>100.3</v>
      </c>
      <c r="AY294" s="32">
        <f>IFERROR('σ и σw, МПа'!Y294*$BH$2,"-")</f>
        <v>100.3</v>
      </c>
      <c r="AZ294" s="32">
        <f>IFERROR('σ и σw, МПа'!Z294*$BH$2,"-")</f>
        <v>91.8</v>
      </c>
      <c r="BA294" s="32">
        <f>IFERROR('σ и σw, МПа'!AA294*$BH$2,"-")</f>
        <v>83.3</v>
      </c>
      <c r="BB294" s="32">
        <f>IFERROR('σ и σw, МПа'!AB294*$BH$2,"-")</f>
        <v>83.3</v>
      </c>
      <c r="BC294" s="33">
        <f>IFERROR('σ и σw, МПа'!AC294*$BH$2,"-")</f>
        <v>83.3</v>
      </c>
    </row>
    <row r="295" spans="1:55" ht="38.25" x14ac:dyDescent="0.25">
      <c r="A295" s="10" t="str">
        <f>INDEX('Обработка исходного'!B:B,ROW($B$3)+4*(ROW($B295)-ROW($B$3)))</f>
        <v>Сталь хромоникелевая коррозионно-стойкого аустенитного класса</v>
      </c>
      <c r="B295" s="47" t="str">
        <f>INDEX('Обработка исходного'!D:D,ROW($B$3)+4*(ROW($B295)-ROW($B$3)))</f>
        <v>09Х18Н9</v>
      </c>
      <c r="C295" s="27" t="str">
        <f>'Rp0,2, МПа'!C295</f>
        <v>Трубы бесшовные холоднокатаные наружным диаметром от 16 до 70 мм с толщиной стенки от 2,5 до 12 мм</v>
      </c>
      <c r="D295" s="31">
        <f>IFERROR('σ и σw, МПа'!D295*$BE$2,"-")</f>
        <v>130.66666666666666</v>
      </c>
      <c r="E295" s="32">
        <f>IFERROR('σ и σw, МПа'!E295*$BE$2,"-")</f>
        <v>130.66666666666666</v>
      </c>
      <c r="F295" s="32">
        <f>IFERROR('σ и σw, МПа'!F295*$BE$2,"-")</f>
        <v>118</v>
      </c>
      <c r="G295" s="32">
        <f>IFERROR('σ и σw, МПа'!G295*$BE$2,"-")</f>
        <v>111.33333333333333</v>
      </c>
      <c r="H295" s="32">
        <f>IFERROR('σ и σw, МПа'!H295*$BE$2,"-")</f>
        <v>104.66666666666667</v>
      </c>
      <c r="I295" s="32">
        <f>IFERROR('σ и σw, МПа'!I295*$BE$2,"-")</f>
        <v>98</v>
      </c>
      <c r="J295" s="32">
        <f>IFERROR('σ и σw, МПа'!J295*$BE$2,"-")</f>
        <v>91.333333333333329</v>
      </c>
      <c r="K295" s="32">
        <f>IFERROR('σ и σw, МПа'!K295*$BE$2,"-")</f>
        <v>85.333333333333329</v>
      </c>
      <c r="L295" s="32">
        <f>IFERROR('σ и σw, МПа'!L295*$BE$2,"-")</f>
        <v>78.666666666666671</v>
      </c>
      <c r="M295" s="32">
        <f>IFERROR('σ и σw, МПа'!M295*$BE$2,"-")</f>
        <v>78.666666666666671</v>
      </c>
      <c r="N295" s="32">
        <f>IFERROR('σ и σw, МПа'!N295*$BE$2,"-")</f>
        <v>72</v>
      </c>
      <c r="O295" s="32">
        <f>IFERROR('σ и σw, МПа'!O295*$BE$2,"-")</f>
        <v>65.333333333333329</v>
      </c>
      <c r="P295" s="33">
        <f>IFERROR('σ и σw, МПа'!P295*$BE$2,"-")</f>
        <v>65.333333333333329</v>
      </c>
      <c r="Q295" s="31">
        <f>IFERROR('σ и σw, МПа'!D295*$BF$2,"-")</f>
        <v>169.86666666666667</v>
      </c>
      <c r="R295" s="32">
        <f>IFERROR('σ и σw, МПа'!E295*$BF$2,"-")</f>
        <v>169.86666666666667</v>
      </c>
      <c r="S295" s="32">
        <f>IFERROR('σ и σw, МПа'!F295*$BF$2,"-")</f>
        <v>153.4</v>
      </c>
      <c r="T295" s="32">
        <f>IFERROR('σ и σw, МПа'!G295*$BF$2,"-")</f>
        <v>144.73333333333332</v>
      </c>
      <c r="U295" s="32">
        <f>IFERROR('σ и σw, МПа'!H295*$BF$2,"-")</f>
        <v>136.06666666666669</v>
      </c>
      <c r="V295" s="32">
        <f>IFERROR('σ и σw, МПа'!I295*$BF$2,"-")</f>
        <v>127.4</v>
      </c>
      <c r="W295" s="32">
        <f>IFERROR('σ и σw, МПа'!J295*$BF$2,"-")</f>
        <v>118.73333333333333</v>
      </c>
      <c r="X295" s="32">
        <f>IFERROR('σ и σw, МПа'!K295*$BF$2,"-")</f>
        <v>110.93333333333334</v>
      </c>
      <c r="Y295" s="32">
        <f>IFERROR('σ и σw, МПа'!L295*$BF$2,"-")</f>
        <v>102.26666666666668</v>
      </c>
      <c r="Z295" s="32">
        <f>IFERROR('σ и σw, МПа'!M295*$BF$2,"-")</f>
        <v>102.26666666666668</v>
      </c>
      <c r="AA295" s="32">
        <f>IFERROR('σ и σw, МПа'!N295*$BF$2,"-")</f>
        <v>93.600000000000009</v>
      </c>
      <c r="AB295" s="32">
        <f>IFERROR('σ и σw, МПа'!O295*$BF$2,"-")</f>
        <v>84.933333333333337</v>
      </c>
      <c r="AC295" s="33">
        <f>IFERROR('σ и σw, МПа'!P295*$BF$2,"-")</f>
        <v>84.933333333333337</v>
      </c>
      <c r="AD295" s="31">
        <f>IFERROR('σ и σw, МПа'!Q295*$BG$2,"-")</f>
        <v>127.4</v>
      </c>
      <c r="AE295" s="32">
        <f>IFERROR('σ и σw, МПа'!R295*$BG$2,"-")</f>
        <v>127.4</v>
      </c>
      <c r="AF295" s="32">
        <f>IFERROR('σ и σw, МПа'!S295*$BG$2,"-")</f>
        <v>115.05</v>
      </c>
      <c r="AG295" s="32">
        <f>IFERROR('σ и σw, МПа'!T295*$BG$2,"-")</f>
        <v>108.55</v>
      </c>
      <c r="AH295" s="32">
        <f>IFERROR('σ и σw, МПа'!U295*$BG$2,"-")</f>
        <v>102.05</v>
      </c>
      <c r="AI295" s="32">
        <f>IFERROR('σ и σw, МПа'!V295*$BG$2,"-")</f>
        <v>95.55</v>
      </c>
      <c r="AJ295" s="32">
        <f>IFERROR('σ и σw, МПа'!W295*$BG$2,"-")</f>
        <v>89.05</v>
      </c>
      <c r="AK295" s="32">
        <f>IFERROR('σ и σw, МПа'!X295*$BG$2,"-")</f>
        <v>83.2</v>
      </c>
      <c r="AL295" s="32">
        <f>IFERROR('σ и σw, МПа'!Y295*$BG$2,"-")</f>
        <v>76.7</v>
      </c>
      <c r="AM295" s="32">
        <f>IFERROR('σ и σw, МПа'!Z295*$BG$2,"-")</f>
        <v>76.7</v>
      </c>
      <c r="AN295" s="32">
        <f>IFERROR('σ и σw, МПа'!AA295*$BG$2,"-")</f>
        <v>70.2</v>
      </c>
      <c r="AO295" s="32">
        <f>IFERROR('σ и σw, МПа'!AB295*$BG$2,"-")</f>
        <v>63.7</v>
      </c>
      <c r="AP295" s="33">
        <f>IFERROR('σ и σw, МПа'!AC295*$BG$2,"-")</f>
        <v>63.7</v>
      </c>
      <c r="AQ295" s="31">
        <f>IFERROR('σ и σw, МПа'!Q295*$BH$2,"-")</f>
        <v>166.6</v>
      </c>
      <c r="AR295" s="32">
        <f>IFERROR('σ и σw, МПа'!R295*$BH$2,"-")</f>
        <v>166.6</v>
      </c>
      <c r="AS295" s="32">
        <f>IFERROR('σ и σw, МПа'!S295*$BH$2,"-")</f>
        <v>150.44999999999999</v>
      </c>
      <c r="AT295" s="32">
        <f>IFERROR('σ и σw, МПа'!T295*$BH$2,"-")</f>
        <v>141.94999999999999</v>
      </c>
      <c r="AU295" s="32">
        <f>IFERROR('σ и σw, МПа'!U295*$BH$2,"-")</f>
        <v>133.44999999999999</v>
      </c>
      <c r="AV295" s="32">
        <f>IFERROR('σ и σw, МПа'!V295*$BH$2,"-")</f>
        <v>124.95</v>
      </c>
      <c r="AW295" s="32">
        <f>IFERROR('σ и σw, МПа'!W295*$BH$2,"-")</f>
        <v>116.45</v>
      </c>
      <c r="AX295" s="32">
        <f>IFERROR('σ и σw, МПа'!X295*$BH$2,"-")</f>
        <v>108.8</v>
      </c>
      <c r="AY295" s="32">
        <f>IFERROR('σ и σw, МПа'!Y295*$BH$2,"-")</f>
        <v>100.3</v>
      </c>
      <c r="AZ295" s="32">
        <f>IFERROR('σ и σw, МПа'!Z295*$BH$2,"-")</f>
        <v>100.3</v>
      </c>
      <c r="BA295" s="32">
        <f>IFERROR('σ и σw, МПа'!AA295*$BH$2,"-")</f>
        <v>91.8</v>
      </c>
      <c r="BB295" s="32">
        <f>IFERROR('σ и σw, МПа'!AB295*$BH$2,"-")</f>
        <v>83.3</v>
      </c>
      <c r="BC295" s="33">
        <f>IFERROR('σ и σw, МПа'!AC295*$BH$2,"-")</f>
        <v>83.3</v>
      </c>
    </row>
    <row r="296" spans="1:55" ht="38.25" x14ac:dyDescent="0.25">
      <c r="A296" s="10" t="str">
        <f>INDEX('Обработка исходного'!B:B,ROW($B$3)+4*(ROW($B296)-ROW($B$3)))</f>
        <v>Сталь хромоникелевая коррозионно-стойкого аустенитного класса</v>
      </c>
      <c r="B296" s="47" t="str">
        <f>INDEX('Обработка исходного'!D:D,ROW($B$3)+4*(ROW($B296)-ROW($B$3)))</f>
        <v>10Х18Н9</v>
      </c>
      <c r="C296" s="27" t="str">
        <f>'Rp0,2, МПа'!C296</f>
        <v>Листы толщиной от 6 до 160 мм</v>
      </c>
      <c r="D296" s="31">
        <f>IFERROR('σ и σw, МПа'!D296*$BE$2,"-")</f>
        <v>130.66666666666666</v>
      </c>
      <c r="E296" s="32">
        <f>IFERROR('σ и σw, МПа'!E296*$BE$2,"-")</f>
        <v>130.66666666666666</v>
      </c>
      <c r="F296" s="32">
        <f>IFERROR('σ и σw, МПа'!F296*$BE$2,"-")</f>
        <v>118</v>
      </c>
      <c r="G296" s="32">
        <f>IFERROR('σ и σw, МПа'!G296*$BE$2,"-")</f>
        <v>111.33333333333333</v>
      </c>
      <c r="H296" s="32">
        <f>IFERROR('σ и σw, МПа'!H296*$BE$2,"-")</f>
        <v>104.66666666666667</v>
      </c>
      <c r="I296" s="32">
        <f>IFERROR('σ и σw, МПа'!I296*$BE$2,"-")</f>
        <v>98</v>
      </c>
      <c r="J296" s="32">
        <f>IFERROR('σ и σw, МПа'!J296*$BE$2,"-")</f>
        <v>91.333333333333329</v>
      </c>
      <c r="K296" s="32">
        <f>IFERROR('σ и σw, МПа'!K296*$BE$2,"-")</f>
        <v>91.333333333333329</v>
      </c>
      <c r="L296" s="32">
        <f>IFERROR('σ и σw, МПа'!L296*$BE$2,"-")</f>
        <v>85.333333333333329</v>
      </c>
      <c r="M296" s="32">
        <f>IFERROR('σ и σw, МПа'!M296*$BE$2,"-")</f>
        <v>85.333333333333329</v>
      </c>
      <c r="N296" s="32">
        <f>IFERROR('σ и σw, МПа'!N296*$BE$2,"-")</f>
        <v>78.666666666666671</v>
      </c>
      <c r="O296" s="32">
        <f>IFERROR('σ и σw, МПа'!O296*$BE$2,"-")</f>
        <v>72</v>
      </c>
      <c r="P296" s="33">
        <f>IFERROR('σ и σw, МПа'!P296*$BE$2,"-")</f>
        <v>72</v>
      </c>
      <c r="Q296" s="31">
        <f>IFERROR('σ и σw, МПа'!D296*$BF$2,"-")</f>
        <v>169.86666666666667</v>
      </c>
      <c r="R296" s="32">
        <f>IFERROR('σ и σw, МПа'!E296*$BF$2,"-")</f>
        <v>169.86666666666667</v>
      </c>
      <c r="S296" s="32">
        <f>IFERROR('σ и σw, МПа'!F296*$BF$2,"-")</f>
        <v>153.4</v>
      </c>
      <c r="T296" s="32">
        <f>IFERROR('σ и σw, МПа'!G296*$BF$2,"-")</f>
        <v>144.73333333333332</v>
      </c>
      <c r="U296" s="32">
        <f>IFERROR('σ и σw, МПа'!H296*$BF$2,"-")</f>
        <v>136.06666666666669</v>
      </c>
      <c r="V296" s="32">
        <f>IFERROR('σ и σw, МПа'!I296*$BF$2,"-")</f>
        <v>127.4</v>
      </c>
      <c r="W296" s="32">
        <f>IFERROR('σ и σw, МПа'!J296*$BF$2,"-")</f>
        <v>118.73333333333333</v>
      </c>
      <c r="X296" s="32">
        <f>IFERROR('σ и σw, МПа'!K296*$BF$2,"-")</f>
        <v>118.73333333333333</v>
      </c>
      <c r="Y296" s="32">
        <f>IFERROR('σ и σw, МПа'!L296*$BF$2,"-")</f>
        <v>110.93333333333334</v>
      </c>
      <c r="Z296" s="32">
        <f>IFERROR('σ и σw, МПа'!M296*$BF$2,"-")</f>
        <v>110.93333333333334</v>
      </c>
      <c r="AA296" s="32">
        <f>IFERROR('σ и σw, МПа'!N296*$BF$2,"-")</f>
        <v>102.26666666666668</v>
      </c>
      <c r="AB296" s="32">
        <f>IFERROR('σ и σw, МПа'!O296*$BF$2,"-")</f>
        <v>93.600000000000009</v>
      </c>
      <c r="AC296" s="33">
        <f>IFERROR('σ и σw, МПа'!P296*$BF$2,"-")</f>
        <v>93.600000000000009</v>
      </c>
      <c r="AD296" s="31">
        <f>IFERROR('σ и σw, МПа'!Q296*$BG$2,"-")</f>
        <v>127.4</v>
      </c>
      <c r="AE296" s="32">
        <f>IFERROR('σ и σw, МПа'!R296*$BG$2,"-")</f>
        <v>127.4</v>
      </c>
      <c r="AF296" s="32">
        <f>IFERROR('σ и σw, МПа'!S296*$BG$2,"-")</f>
        <v>115.05</v>
      </c>
      <c r="AG296" s="32">
        <f>IFERROR('σ и σw, МПа'!T296*$BG$2,"-")</f>
        <v>108.55</v>
      </c>
      <c r="AH296" s="32">
        <f>IFERROR('σ и σw, МПа'!U296*$BG$2,"-")</f>
        <v>102.05</v>
      </c>
      <c r="AI296" s="32">
        <f>IFERROR('σ и σw, МПа'!V296*$BG$2,"-")</f>
        <v>95.55</v>
      </c>
      <c r="AJ296" s="32">
        <f>IFERROR('σ и σw, МПа'!W296*$BG$2,"-")</f>
        <v>89.05</v>
      </c>
      <c r="AK296" s="32">
        <f>IFERROR('σ и σw, МПа'!X296*$BG$2,"-")</f>
        <v>89.05</v>
      </c>
      <c r="AL296" s="32">
        <f>IFERROR('σ и σw, МПа'!Y296*$BG$2,"-")</f>
        <v>83.2</v>
      </c>
      <c r="AM296" s="32">
        <f>IFERROR('σ и σw, МПа'!Z296*$BG$2,"-")</f>
        <v>83.2</v>
      </c>
      <c r="AN296" s="32">
        <f>IFERROR('σ и σw, МПа'!AA296*$BG$2,"-")</f>
        <v>76.7</v>
      </c>
      <c r="AO296" s="32">
        <f>IFERROR('σ и σw, МПа'!AB296*$BG$2,"-")</f>
        <v>70.2</v>
      </c>
      <c r="AP296" s="33">
        <f>IFERROR('σ и σw, МПа'!AC296*$BG$2,"-")</f>
        <v>70.2</v>
      </c>
      <c r="AQ296" s="31">
        <f>IFERROR('σ и σw, МПа'!Q296*$BH$2,"-")</f>
        <v>166.6</v>
      </c>
      <c r="AR296" s="32">
        <f>IFERROR('σ и σw, МПа'!R296*$BH$2,"-")</f>
        <v>166.6</v>
      </c>
      <c r="AS296" s="32">
        <f>IFERROR('σ и σw, МПа'!S296*$BH$2,"-")</f>
        <v>150.44999999999999</v>
      </c>
      <c r="AT296" s="32">
        <f>IFERROR('σ и σw, МПа'!T296*$BH$2,"-")</f>
        <v>141.94999999999999</v>
      </c>
      <c r="AU296" s="32">
        <f>IFERROR('σ и σw, МПа'!U296*$BH$2,"-")</f>
        <v>133.44999999999999</v>
      </c>
      <c r="AV296" s="32">
        <f>IFERROR('σ и σw, МПа'!V296*$BH$2,"-")</f>
        <v>124.95</v>
      </c>
      <c r="AW296" s="32">
        <f>IFERROR('σ и σw, МПа'!W296*$BH$2,"-")</f>
        <v>116.45</v>
      </c>
      <c r="AX296" s="32">
        <f>IFERROR('σ и σw, МПа'!X296*$BH$2,"-")</f>
        <v>116.45</v>
      </c>
      <c r="AY296" s="32">
        <f>IFERROR('σ и σw, МПа'!Y296*$BH$2,"-")</f>
        <v>108.8</v>
      </c>
      <c r="AZ296" s="32">
        <f>IFERROR('σ и σw, МПа'!Z296*$BH$2,"-")</f>
        <v>108.8</v>
      </c>
      <c r="BA296" s="32">
        <f>IFERROR('σ и σw, МПа'!AA296*$BH$2,"-")</f>
        <v>100.3</v>
      </c>
      <c r="BB296" s="32">
        <f>IFERROR('σ и σw, МПа'!AB296*$BH$2,"-")</f>
        <v>91.8</v>
      </c>
      <c r="BC296" s="33">
        <f>IFERROR('σ и σw, МПа'!AC296*$BH$2,"-")</f>
        <v>91.8</v>
      </c>
    </row>
    <row r="297" spans="1:55" ht="38.25" x14ac:dyDescent="0.25">
      <c r="A297" s="10" t="str">
        <f>INDEX('Обработка исходного'!B:B,ROW($B$3)+4*(ROW($B297)-ROW($B$3)))</f>
        <v>Сталь хромоникелевая коррозионно-стойкого аустенитного класса</v>
      </c>
      <c r="B297" s="47" t="str">
        <f>INDEX('Обработка исходного'!D:D,ROW($B$3)+4*(ROW($B297)-ROW($B$3)))</f>
        <v>10Х18Н9</v>
      </c>
      <c r="C297" s="27" t="str">
        <f>'Rp0,2, МПа'!C297</f>
        <v>Поковки толщиной до 60 мм</v>
      </c>
      <c r="D297" s="31">
        <f>IFERROR('σ и σw, МПа'!D297*$BE$2,"-")</f>
        <v>130.66666666666666</v>
      </c>
      <c r="E297" s="32">
        <f>IFERROR('σ и σw, МПа'!E297*$BE$2,"-")</f>
        <v>130.66666666666666</v>
      </c>
      <c r="F297" s="32">
        <f>IFERROR('σ и σw, МПа'!F297*$BE$2,"-")</f>
        <v>118</v>
      </c>
      <c r="G297" s="32">
        <f>IFERROR('σ и σw, МПа'!G297*$BE$2,"-")</f>
        <v>104.66666666666667</v>
      </c>
      <c r="H297" s="32">
        <f>IFERROR('σ и σw, МПа'!H297*$BE$2,"-")</f>
        <v>98</v>
      </c>
      <c r="I297" s="32">
        <f>IFERROR('σ и σw, МПа'!I297*$BE$2,"-")</f>
        <v>91.333333333333329</v>
      </c>
      <c r="J297" s="32">
        <f>IFERROR('σ и σw, МПа'!J297*$BE$2,"-")</f>
        <v>85.333333333333329</v>
      </c>
      <c r="K297" s="32">
        <f>IFERROR('σ и σw, МПа'!K297*$BE$2,"-")</f>
        <v>78.666666666666671</v>
      </c>
      <c r="L297" s="32">
        <f>IFERROR('σ и σw, МПа'!L297*$BE$2,"-")</f>
        <v>78.666666666666671</v>
      </c>
      <c r="M297" s="32">
        <f>IFERROR('σ и σw, МПа'!M297*$BE$2,"-")</f>
        <v>72</v>
      </c>
      <c r="N297" s="32">
        <f>IFERROR('σ и σw, МПа'!N297*$BE$2,"-")</f>
        <v>65.333333333333329</v>
      </c>
      <c r="O297" s="32">
        <f>IFERROR('σ и σw, МПа'!O297*$BE$2,"-")</f>
        <v>65.333333333333329</v>
      </c>
      <c r="P297" s="33">
        <f>IFERROR('σ и σw, МПа'!P297*$BE$2,"-")</f>
        <v>65.333333333333329</v>
      </c>
      <c r="Q297" s="31">
        <f>IFERROR('σ и σw, МПа'!D297*$BF$2,"-")</f>
        <v>169.86666666666667</v>
      </c>
      <c r="R297" s="32">
        <f>IFERROR('σ и σw, МПа'!E297*$BF$2,"-")</f>
        <v>169.86666666666667</v>
      </c>
      <c r="S297" s="32">
        <f>IFERROR('σ и σw, МПа'!F297*$BF$2,"-")</f>
        <v>153.4</v>
      </c>
      <c r="T297" s="32">
        <f>IFERROR('σ и σw, МПа'!G297*$BF$2,"-")</f>
        <v>136.06666666666669</v>
      </c>
      <c r="U297" s="32">
        <f>IFERROR('σ и σw, МПа'!H297*$BF$2,"-")</f>
        <v>127.4</v>
      </c>
      <c r="V297" s="32">
        <f>IFERROR('σ и σw, МПа'!I297*$BF$2,"-")</f>
        <v>118.73333333333333</v>
      </c>
      <c r="W297" s="32">
        <f>IFERROR('σ и σw, МПа'!J297*$BF$2,"-")</f>
        <v>110.93333333333334</v>
      </c>
      <c r="X297" s="32">
        <f>IFERROR('σ и σw, МПа'!K297*$BF$2,"-")</f>
        <v>102.26666666666668</v>
      </c>
      <c r="Y297" s="32">
        <f>IFERROR('σ и σw, МПа'!L297*$BF$2,"-")</f>
        <v>102.26666666666668</v>
      </c>
      <c r="Z297" s="32">
        <f>IFERROR('σ и σw, МПа'!M297*$BF$2,"-")</f>
        <v>93.600000000000009</v>
      </c>
      <c r="AA297" s="32">
        <f>IFERROR('σ и σw, МПа'!N297*$BF$2,"-")</f>
        <v>84.933333333333337</v>
      </c>
      <c r="AB297" s="32">
        <f>IFERROR('σ и σw, МПа'!O297*$BF$2,"-")</f>
        <v>84.933333333333337</v>
      </c>
      <c r="AC297" s="33">
        <f>IFERROR('σ и σw, МПа'!P297*$BF$2,"-")</f>
        <v>84.933333333333337</v>
      </c>
      <c r="AD297" s="31">
        <f>IFERROR('σ и σw, МПа'!Q297*$BG$2,"-")</f>
        <v>127.4</v>
      </c>
      <c r="AE297" s="32">
        <f>IFERROR('σ и σw, МПа'!R297*$BG$2,"-")</f>
        <v>127.4</v>
      </c>
      <c r="AF297" s="32">
        <f>IFERROR('σ и σw, МПа'!S297*$BG$2,"-")</f>
        <v>115.05</v>
      </c>
      <c r="AG297" s="32">
        <f>IFERROR('σ и σw, МПа'!T297*$BG$2,"-")</f>
        <v>102.05</v>
      </c>
      <c r="AH297" s="32">
        <f>IFERROR('σ и σw, МПа'!U297*$BG$2,"-")</f>
        <v>95.55</v>
      </c>
      <c r="AI297" s="32">
        <f>IFERROR('σ и σw, МПа'!V297*$BG$2,"-")</f>
        <v>89.05</v>
      </c>
      <c r="AJ297" s="32">
        <f>IFERROR('σ и σw, МПа'!W297*$BG$2,"-")</f>
        <v>83.2</v>
      </c>
      <c r="AK297" s="32">
        <f>IFERROR('σ и σw, МПа'!X297*$BG$2,"-")</f>
        <v>76.7</v>
      </c>
      <c r="AL297" s="32">
        <f>IFERROR('σ и σw, МПа'!Y297*$BG$2,"-")</f>
        <v>76.7</v>
      </c>
      <c r="AM297" s="32">
        <f>IFERROR('σ и σw, МПа'!Z297*$BG$2,"-")</f>
        <v>70.2</v>
      </c>
      <c r="AN297" s="32">
        <f>IFERROR('σ и σw, МПа'!AA297*$BG$2,"-")</f>
        <v>63.7</v>
      </c>
      <c r="AO297" s="32">
        <f>IFERROR('σ и σw, МПа'!AB297*$BG$2,"-")</f>
        <v>63.7</v>
      </c>
      <c r="AP297" s="33">
        <f>IFERROR('σ и σw, МПа'!AC297*$BG$2,"-")</f>
        <v>63.7</v>
      </c>
      <c r="AQ297" s="31">
        <f>IFERROR('σ и σw, МПа'!Q297*$BH$2,"-")</f>
        <v>166.6</v>
      </c>
      <c r="AR297" s="32">
        <f>IFERROR('σ и σw, МПа'!R297*$BH$2,"-")</f>
        <v>166.6</v>
      </c>
      <c r="AS297" s="32">
        <f>IFERROR('σ и σw, МПа'!S297*$BH$2,"-")</f>
        <v>150.44999999999999</v>
      </c>
      <c r="AT297" s="32">
        <f>IFERROR('σ и σw, МПа'!T297*$BH$2,"-")</f>
        <v>133.44999999999999</v>
      </c>
      <c r="AU297" s="32">
        <f>IFERROR('σ и σw, МПа'!U297*$BH$2,"-")</f>
        <v>124.95</v>
      </c>
      <c r="AV297" s="32">
        <f>IFERROR('σ и σw, МПа'!V297*$BH$2,"-")</f>
        <v>116.45</v>
      </c>
      <c r="AW297" s="32">
        <f>IFERROR('σ и σw, МПа'!W297*$BH$2,"-")</f>
        <v>108.8</v>
      </c>
      <c r="AX297" s="32">
        <f>IFERROR('σ и σw, МПа'!X297*$BH$2,"-")</f>
        <v>100.3</v>
      </c>
      <c r="AY297" s="32">
        <f>IFERROR('σ и σw, МПа'!Y297*$BH$2,"-")</f>
        <v>100.3</v>
      </c>
      <c r="AZ297" s="32">
        <f>IFERROR('σ и σw, МПа'!Z297*$BH$2,"-")</f>
        <v>91.8</v>
      </c>
      <c r="BA297" s="32">
        <f>IFERROR('σ и σw, МПа'!AA297*$BH$2,"-")</f>
        <v>83.3</v>
      </c>
      <c r="BB297" s="32">
        <f>IFERROR('σ и σw, МПа'!AB297*$BH$2,"-")</f>
        <v>83.3</v>
      </c>
      <c r="BC297" s="33">
        <f>IFERROR('σ и σw, МПа'!AC297*$BH$2,"-")</f>
        <v>83.3</v>
      </c>
    </row>
    <row r="298" spans="1:55" ht="38.25" x14ac:dyDescent="0.25">
      <c r="A298" s="10" t="str">
        <f>INDEX('Обработка исходного'!B:B,ROW($B$3)+4*(ROW($B298)-ROW($B$3)))</f>
        <v>Сталь хромоникелевая коррозионно-стойкого аустенитного класса</v>
      </c>
      <c r="B298" s="47" t="str">
        <f>INDEX('Обработка исходного'!D:D,ROW($B$3)+4*(ROW($B298)-ROW($B$3)))</f>
        <v>10Х18Н9</v>
      </c>
      <c r="C298" s="27" t="str">
        <f>'Rp0,2, МПа'!C298</f>
        <v>Поковки толщиной от 60 до 300 мм</v>
      </c>
      <c r="D298" s="31">
        <f>IFERROR('σ и σw, МПа'!D298*$BE$2,"-")</f>
        <v>130.66666666666666</v>
      </c>
      <c r="E298" s="32">
        <f>IFERROR('σ и σw, МПа'!E298*$BE$2,"-")</f>
        <v>130.66666666666666</v>
      </c>
      <c r="F298" s="32">
        <f>IFERROR('σ и σw, МПа'!F298*$BE$2,"-")</f>
        <v>118</v>
      </c>
      <c r="G298" s="32">
        <f>IFERROR('σ и σw, МПа'!G298*$BE$2,"-")</f>
        <v>104.66666666666667</v>
      </c>
      <c r="H298" s="32">
        <f>IFERROR('σ и σw, МПа'!H298*$BE$2,"-")</f>
        <v>98</v>
      </c>
      <c r="I298" s="32">
        <f>IFERROR('σ и σw, МПа'!I298*$BE$2,"-")</f>
        <v>91.333333333333329</v>
      </c>
      <c r="J298" s="32">
        <f>IFERROR('σ и σw, МПа'!J298*$BE$2,"-")</f>
        <v>85.333333333333329</v>
      </c>
      <c r="K298" s="32">
        <f>IFERROR('σ и σw, МПа'!K298*$BE$2,"-")</f>
        <v>78.666666666666671</v>
      </c>
      <c r="L298" s="32">
        <f>IFERROR('σ и σw, МПа'!L298*$BE$2,"-")</f>
        <v>78.666666666666671</v>
      </c>
      <c r="M298" s="32">
        <f>IFERROR('σ и σw, МПа'!M298*$BE$2,"-")</f>
        <v>72</v>
      </c>
      <c r="N298" s="32">
        <f>IFERROR('σ и σw, МПа'!N298*$BE$2,"-")</f>
        <v>65.333333333333329</v>
      </c>
      <c r="O298" s="32">
        <f>IFERROR('σ и σw, МПа'!O298*$BE$2,"-")</f>
        <v>65.333333333333329</v>
      </c>
      <c r="P298" s="33">
        <f>IFERROR('σ и σw, МПа'!P298*$BE$2,"-")</f>
        <v>65.333333333333329</v>
      </c>
      <c r="Q298" s="31">
        <f>IFERROR('σ и σw, МПа'!D298*$BF$2,"-")</f>
        <v>169.86666666666667</v>
      </c>
      <c r="R298" s="32">
        <f>IFERROR('σ и σw, МПа'!E298*$BF$2,"-")</f>
        <v>169.86666666666667</v>
      </c>
      <c r="S298" s="32">
        <f>IFERROR('σ и σw, МПа'!F298*$BF$2,"-")</f>
        <v>153.4</v>
      </c>
      <c r="T298" s="32">
        <f>IFERROR('σ и σw, МПа'!G298*$BF$2,"-")</f>
        <v>136.06666666666669</v>
      </c>
      <c r="U298" s="32">
        <f>IFERROR('σ и σw, МПа'!H298*$BF$2,"-")</f>
        <v>127.4</v>
      </c>
      <c r="V298" s="32">
        <f>IFERROR('σ и σw, МПа'!I298*$BF$2,"-")</f>
        <v>118.73333333333333</v>
      </c>
      <c r="W298" s="32">
        <f>IFERROR('σ и σw, МПа'!J298*$BF$2,"-")</f>
        <v>110.93333333333334</v>
      </c>
      <c r="X298" s="32">
        <f>IFERROR('σ и σw, МПа'!K298*$BF$2,"-")</f>
        <v>102.26666666666668</v>
      </c>
      <c r="Y298" s="32">
        <f>IFERROR('σ и σw, МПа'!L298*$BF$2,"-")</f>
        <v>102.26666666666668</v>
      </c>
      <c r="Z298" s="32">
        <f>IFERROR('σ и σw, МПа'!M298*$BF$2,"-")</f>
        <v>93.600000000000009</v>
      </c>
      <c r="AA298" s="32">
        <f>IFERROR('σ и σw, МПа'!N298*$BF$2,"-")</f>
        <v>84.933333333333337</v>
      </c>
      <c r="AB298" s="32">
        <f>IFERROR('σ и σw, МПа'!O298*$BF$2,"-")</f>
        <v>84.933333333333337</v>
      </c>
      <c r="AC298" s="33">
        <f>IFERROR('σ и σw, МПа'!P298*$BF$2,"-")</f>
        <v>84.933333333333337</v>
      </c>
      <c r="AD298" s="31">
        <f>IFERROR('σ и σw, МПа'!Q298*$BG$2,"-")</f>
        <v>127.4</v>
      </c>
      <c r="AE298" s="32">
        <f>IFERROR('σ и σw, МПа'!R298*$BG$2,"-")</f>
        <v>127.4</v>
      </c>
      <c r="AF298" s="32">
        <f>IFERROR('σ и σw, МПа'!S298*$BG$2,"-")</f>
        <v>115.05</v>
      </c>
      <c r="AG298" s="32">
        <f>IFERROR('σ и σw, МПа'!T298*$BG$2,"-")</f>
        <v>102.05</v>
      </c>
      <c r="AH298" s="32">
        <f>IFERROR('σ и σw, МПа'!U298*$BG$2,"-")</f>
        <v>95.55</v>
      </c>
      <c r="AI298" s="32">
        <f>IFERROR('σ и σw, МПа'!V298*$BG$2,"-")</f>
        <v>89.05</v>
      </c>
      <c r="AJ298" s="32">
        <f>IFERROR('σ и σw, МПа'!W298*$BG$2,"-")</f>
        <v>83.2</v>
      </c>
      <c r="AK298" s="32">
        <f>IFERROR('σ и σw, МПа'!X298*$BG$2,"-")</f>
        <v>76.7</v>
      </c>
      <c r="AL298" s="32">
        <f>IFERROR('σ и σw, МПа'!Y298*$BG$2,"-")</f>
        <v>76.7</v>
      </c>
      <c r="AM298" s="32">
        <f>IFERROR('σ и σw, МПа'!Z298*$BG$2,"-")</f>
        <v>70.2</v>
      </c>
      <c r="AN298" s="32">
        <f>IFERROR('σ и σw, МПа'!AA298*$BG$2,"-")</f>
        <v>63.7</v>
      </c>
      <c r="AO298" s="32">
        <f>IFERROR('σ и σw, МПа'!AB298*$BG$2,"-")</f>
        <v>63.7</v>
      </c>
      <c r="AP298" s="33">
        <f>IFERROR('σ и σw, МПа'!AC298*$BG$2,"-")</f>
        <v>63.7</v>
      </c>
      <c r="AQ298" s="31">
        <f>IFERROR('σ и σw, МПа'!Q298*$BH$2,"-")</f>
        <v>166.6</v>
      </c>
      <c r="AR298" s="32">
        <f>IFERROR('σ и σw, МПа'!R298*$BH$2,"-")</f>
        <v>166.6</v>
      </c>
      <c r="AS298" s="32">
        <f>IFERROR('σ и σw, МПа'!S298*$BH$2,"-")</f>
        <v>150.44999999999999</v>
      </c>
      <c r="AT298" s="32">
        <f>IFERROR('σ и σw, МПа'!T298*$BH$2,"-")</f>
        <v>133.44999999999999</v>
      </c>
      <c r="AU298" s="32">
        <f>IFERROR('σ и σw, МПа'!U298*$BH$2,"-")</f>
        <v>124.95</v>
      </c>
      <c r="AV298" s="32">
        <f>IFERROR('σ и σw, МПа'!V298*$BH$2,"-")</f>
        <v>116.45</v>
      </c>
      <c r="AW298" s="32">
        <f>IFERROR('σ и σw, МПа'!W298*$BH$2,"-")</f>
        <v>108.8</v>
      </c>
      <c r="AX298" s="32">
        <f>IFERROR('σ и σw, МПа'!X298*$BH$2,"-")</f>
        <v>100.3</v>
      </c>
      <c r="AY298" s="32">
        <f>IFERROR('σ и σw, МПа'!Y298*$BH$2,"-")</f>
        <v>100.3</v>
      </c>
      <c r="AZ298" s="32">
        <f>IFERROR('σ и σw, МПа'!Z298*$BH$2,"-")</f>
        <v>91.8</v>
      </c>
      <c r="BA298" s="32">
        <f>IFERROR('σ и σw, МПа'!AA298*$BH$2,"-")</f>
        <v>83.3</v>
      </c>
      <c r="BB298" s="32">
        <f>IFERROR('σ и σw, МПа'!AB298*$BH$2,"-")</f>
        <v>83.3</v>
      </c>
      <c r="BC298" s="33">
        <f>IFERROR('σ и σw, МПа'!AC298*$BH$2,"-")</f>
        <v>83.3</v>
      </c>
    </row>
    <row r="299" spans="1:55" ht="38.25" x14ac:dyDescent="0.25">
      <c r="A299" s="10" t="str">
        <f>INDEX('Обработка исходного'!B:B,ROW($B$3)+4*(ROW($B299)-ROW($B$3)))</f>
        <v>Сталь хромоникелевая коррозионно-стойкого аустенитного класса</v>
      </c>
      <c r="B299" s="47" t="str">
        <f>INDEX('Обработка исходного'!D:D,ROW($B$3)+4*(ROW($B299)-ROW($B$3)))</f>
        <v>10Х18Н9</v>
      </c>
      <c r="C299" s="27" t="str">
        <f>'Rp0,2, МПа'!C299</f>
        <v>Трубы бесшовные холоднокатаные наружным диаметром от 16 до 70 мм с толщиной стенки от 2,5 до 12 мм</v>
      </c>
      <c r="D299" s="31">
        <f>IFERROR('σ и σw, МПа'!D299*$BE$2,"-")</f>
        <v>130.66666666666666</v>
      </c>
      <c r="E299" s="32">
        <f>IFERROR('σ и σw, МПа'!E299*$BE$2,"-")</f>
        <v>130.66666666666666</v>
      </c>
      <c r="F299" s="32">
        <f>IFERROR('σ и σw, МПа'!F299*$BE$2,"-")</f>
        <v>118</v>
      </c>
      <c r="G299" s="32">
        <f>IFERROR('σ и σw, МПа'!G299*$BE$2,"-")</f>
        <v>111.33333333333333</v>
      </c>
      <c r="H299" s="32">
        <f>IFERROR('σ и σw, МПа'!H299*$BE$2,"-")</f>
        <v>104.66666666666667</v>
      </c>
      <c r="I299" s="32">
        <f>IFERROR('σ и σw, МПа'!I299*$BE$2,"-")</f>
        <v>98</v>
      </c>
      <c r="J299" s="32">
        <f>IFERROR('σ и σw, МПа'!J299*$BE$2,"-")</f>
        <v>91.333333333333329</v>
      </c>
      <c r="K299" s="32">
        <f>IFERROR('σ и σw, МПа'!K299*$BE$2,"-")</f>
        <v>85.333333333333329</v>
      </c>
      <c r="L299" s="32">
        <f>IFERROR('σ и σw, МПа'!L299*$BE$2,"-")</f>
        <v>78.666666666666671</v>
      </c>
      <c r="M299" s="32">
        <f>IFERROR('σ и σw, МПа'!M299*$BE$2,"-")</f>
        <v>78.666666666666671</v>
      </c>
      <c r="N299" s="32">
        <f>IFERROR('σ и σw, МПа'!N299*$BE$2,"-")</f>
        <v>72</v>
      </c>
      <c r="O299" s="32">
        <f>IFERROR('σ и σw, МПа'!O299*$BE$2,"-")</f>
        <v>65.333333333333329</v>
      </c>
      <c r="P299" s="33">
        <f>IFERROR('σ и σw, МПа'!P299*$BE$2,"-")</f>
        <v>65.333333333333329</v>
      </c>
      <c r="Q299" s="31">
        <f>IFERROR('σ и σw, МПа'!D299*$BF$2,"-")</f>
        <v>169.86666666666667</v>
      </c>
      <c r="R299" s="32">
        <f>IFERROR('σ и σw, МПа'!E299*$BF$2,"-")</f>
        <v>169.86666666666667</v>
      </c>
      <c r="S299" s="32">
        <f>IFERROR('σ и σw, МПа'!F299*$BF$2,"-")</f>
        <v>153.4</v>
      </c>
      <c r="T299" s="32">
        <f>IFERROR('σ и σw, МПа'!G299*$BF$2,"-")</f>
        <v>144.73333333333332</v>
      </c>
      <c r="U299" s="32">
        <f>IFERROR('σ и σw, МПа'!H299*$BF$2,"-")</f>
        <v>136.06666666666669</v>
      </c>
      <c r="V299" s="32">
        <f>IFERROR('σ и σw, МПа'!I299*$BF$2,"-")</f>
        <v>127.4</v>
      </c>
      <c r="W299" s="32">
        <f>IFERROR('σ и σw, МПа'!J299*$BF$2,"-")</f>
        <v>118.73333333333333</v>
      </c>
      <c r="X299" s="32">
        <f>IFERROR('σ и σw, МПа'!K299*$BF$2,"-")</f>
        <v>110.93333333333334</v>
      </c>
      <c r="Y299" s="32">
        <f>IFERROR('σ и σw, МПа'!L299*$BF$2,"-")</f>
        <v>102.26666666666668</v>
      </c>
      <c r="Z299" s="32">
        <f>IFERROR('σ и σw, МПа'!M299*$BF$2,"-")</f>
        <v>102.26666666666668</v>
      </c>
      <c r="AA299" s="32">
        <f>IFERROR('σ и σw, МПа'!N299*$BF$2,"-")</f>
        <v>93.600000000000009</v>
      </c>
      <c r="AB299" s="32">
        <f>IFERROR('σ и σw, МПа'!O299*$BF$2,"-")</f>
        <v>84.933333333333337</v>
      </c>
      <c r="AC299" s="33">
        <f>IFERROR('σ и σw, МПа'!P299*$BF$2,"-")</f>
        <v>84.933333333333337</v>
      </c>
      <c r="AD299" s="31">
        <f>IFERROR('σ и σw, МПа'!Q299*$BG$2,"-")</f>
        <v>127.4</v>
      </c>
      <c r="AE299" s="32">
        <f>IFERROR('σ и σw, МПа'!R299*$BG$2,"-")</f>
        <v>127.4</v>
      </c>
      <c r="AF299" s="32">
        <f>IFERROR('σ и σw, МПа'!S299*$BG$2,"-")</f>
        <v>115.05</v>
      </c>
      <c r="AG299" s="32">
        <f>IFERROR('σ и σw, МПа'!T299*$BG$2,"-")</f>
        <v>108.55</v>
      </c>
      <c r="AH299" s="32">
        <f>IFERROR('σ и σw, МПа'!U299*$BG$2,"-")</f>
        <v>102.05</v>
      </c>
      <c r="AI299" s="32">
        <f>IFERROR('σ и σw, МПа'!V299*$BG$2,"-")</f>
        <v>95.55</v>
      </c>
      <c r="AJ299" s="32">
        <f>IFERROR('σ и σw, МПа'!W299*$BG$2,"-")</f>
        <v>89.05</v>
      </c>
      <c r="AK299" s="32">
        <f>IFERROR('σ и σw, МПа'!X299*$BG$2,"-")</f>
        <v>83.2</v>
      </c>
      <c r="AL299" s="32">
        <f>IFERROR('σ и σw, МПа'!Y299*$BG$2,"-")</f>
        <v>76.7</v>
      </c>
      <c r="AM299" s="32">
        <f>IFERROR('σ и σw, МПа'!Z299*$BG$2,"-")</f>
        <v>76.7</v>
      </c>
      <c r="AN299" s="32">
        <f>IFERROR('σ и σw, МПа'!AA299*$BG$2,"-")</f>
        <v>70.2</v>
      </c>
      <c r="AO299" s="32">
        <f>IFERROR('σ и σw, МПа'!AB299*$BG$2,"-")</f>
        <v>63.7</v>
      </c>
      <c r="AP299" s="33">
        <f>IFERROR('σ и σw, МПа'!AC299*$BG$2,"-")</f>
        <v>63.7</v>
      </c>
      <c r="AQ299" s="31">
        <f>IFERROR('σ и σw, МПа'!Q299*$BH$2,"-")</f>
        <v>166.6</v>
      </c>
      <c r="AR299" s="32">
        <f>IFERROR('σ и σw, МПа'!R299*$BH$2,"-")</f>
        <v>166.6</v>
      </c>
      <c r="AS299" s="32">
        <f>IFERROR('σ и σw, МПа'!S299*$BH$2,"-")</f>
        <v>150.44999999999999</v>
      </c>
      <c r="AT299" s="32">
        <f>IFERROR('σ и σw, МПа'!T299*$BH$2,"-")</f>
        <v>141.94999999999999</v>
      </c>
      <c r="AU299" s="32">
        <f>IFERROR('σ и σw, МПа'!U299*$BH$2,"-")</f>
        <v>133.44999999999999</v>
      </c>
      <c r="AV299" s="32">
        <f>IFERROR('σ и σw, МПа'!V299*$BH$2,"-")</f>
        <v>124.95</v>
      </c>
      <c r="AW299" s="32">
        <f>IFERROR('σ и σw, МПа'!W299*$BH$2,"-")</f>
        <v>116.45</v>
      </c>
      <c r="AX299" s="32">
        <f>IFERROR('σ и σw, МПа'!X299*$BH$2,"-")</f>
        <v>108.8</v>
      </c>
      <c r="AY299" s="32">
        <f>IFERROR('σ и σw, МПа'!Y299*$BH$2,"-")</f>
        <v>100.3</v>
      </c>
      <c r="AZ299" s="32">
        <f>IFERROR('σ и σw, МПа'!Z299*$BH$2,"-")</f>
        <v>100.3</v>
      </c>
      <c r="BA299" s="32">
        <f>IFERROR('σ и σw, МПа'!AA299*$BH$2,"-")</f>
        <v>91.8</v>
      </c>
      <c r="BB299" s="32">
        <f>IFERROR('σ и σw, МПа'!AB299*$BH$2,"-")</f>
        <v>83.3</v>
      </c>
      <c r="BC299" s="33">
        <f>IFERROR('σ и σw, МПа'!AC299*$BH$2,"-")</f>
        <v>83.3</v>
      </c>
    </row>
    <row r="300" spans="1:55" ht="38.25" x14ac:dyDescent="0.25">
      <c r="A300" s="10" t="str">
        <f>INDEX('Обработка исходного'!B:B,ROW($B$3)+4*(ROW($B300)-ROW($B$3)))</f>
        <v>Сталь хромоникелевая коррозионно-стойкого аустенитного класса</v>
      </c>
      <c r="B300" s="47" t="str">
        <f>INDEX('Обработка исходного'!D:D,ROW($B$3)+4*(ROW($B300)-ROW($B$3)))</f>
        <v>12Х18Н9</v>
      </c>
      <c r="C300" s="27" t="str">
        <f>'Rp0,2, МПа'!C300</f>
        <v>Трубы бесшовные холоднокатаные наружным диаметром от 16 до 70 мм с толщиной стенки от 2,5 до 12 мм</v>
      </c>
      <c r="D300" s="31">
        <f>IFERROR('σ и σw, МПа'!D300*$BE$2,"-")</f>
        <v>130.66666666666666</v>
      </c>
      <c r="E300" s="32">
        <f>IFERROR('σ и σw, МПа'!E300*$BE$2,"-")</f>
        <v>130.66666666666666</v>
      </c>
      <c r="F300" s="32">
        <f>IFERROR('σ и σw, МПа'!F300*$BE$2,"-")</f>
        <v>118</v>
      </c>
      <c r="G300" s="32">
        <f>IFERROR('σ и σw, МПа'!G300*$BE$2,"-")</f>
        <v>111.33333333333333</v>
      </c>
      <c r="H300" s="32">
        <f>IFERROR('σ и σw, МПа'!H300*$BE$2,"-")</f>
        <v>104.66666666666667</v>
      </c>
      <c r="I300" s="32">
        <f>IFERROR('σ и σw, МПа'!I300*$BE$2,"-")</f>
        <v>98</v>
      </c>
      <c r="J300" s="32">
        <f>IFERROR('σ и σw, МПа'!J300*$BE$2,"-")</f>
        <v>91.333333333333329</v>
      </c>
      <c r="K300" s="32">
        <f>IFERROR('σ и σw, МПа'!K300*$BE$2,"-")</f>
        <v>85.333333333333329</v>
      </c>
      <c r="L300" s="32">
        <f>IFERROR('σ и σw, МПа'!L300*$BE$2,"-")</f>
        <v>78.666666666666671</v>
      </c>
      <c r="M300" s="32">
        <f>IFERROR('σ и σw, МПа'!M300*$BE$2,"-")</f>
        <v>78.666666666666671</v>
      </c>
      <c r="N300" s="32">
        <f>IFERROR('σ и σw, МПа'!N300*$BE$2,"-")</f>
        <v>72</v>
      </c>
      <c r="O300" s="32">
        <f>IFERROR('σ и σw, МПа'!O300*$BE$2,"-")</f>
        <v>65.333333333333329</v>
      </c>
      <c r="P300" s="33">
        <f>IFERROR('σ и σw, МПа'!P300*$BE$2,"-")</f>
        <v>65.333333333333329</v>
      </c>
      <c r="Q300" s="31">
        <f>IFERROR('σ и σw, МПа'!D300*$BF$2,"-")</f>
        <v>169.86666666666667</v>
      </c>
      <c r="R300" s="32">
        <f>IFERROR('σ и σw, МПа'!E300*$BF$2,"-")</f>
        <v>169.86666666666667</v>
      </c>
      <c r="S300" s="32">
        <f>IFERROR('σ и σw, МПа'!F300*$BF$2,"-")</f>
        <v>153.4</v>
      </c>
      <c r="T300" s="32">
        <f>IFERROR('σ и σw, МПа'!G300*$BF$2,"-")</f>
        <v>144.73333333333332</v>
      </c>
      <c r="U300" s="32">
        <f>IFERROR('σ и σw, МПа'!H300*$BF$2,"-")</f>
        <v>136.06666666666669</v>
      </c>
      <c r="V300" s="32">
        <f>IFERROR('σ и σw, МПа'!I300*$BF$2,"-")</f>
        <v>127.4</v>
      </c>
      <c r="W300" s="32">
        <f>IFERROR('σ и σw, МПа'!J300*$BF$2,"-")</f>
        <v>118.73333333333333</v>
      </c>
      <c r="X300" s="32">
        <f>IFERROR('σ и σw, МПа'!K300*$BF$2,"-")</f>
        <v>110.93333333333334</v>
      </c>
      <c r="Y300" s="32">
        <f>IFERROR('σ и σw, МПа'!L300*$BF$2,"-")</f>
        <v>102.26666666666668</v>
      </c>
      <c r="Z300" s="32">
        <f>IFERROR('σ и σw, МПа'!M300*$BF$2,"-")</f>
        <v>102.26666666666668</v>
      </c>
      <c r="AA300" s="32">
        <f>IFERROR('σ и σw, МПа'!N300*$BF$2,"-")</f>
        <v>93.600000000000009</v>
      </c>
      <c r="AB300" s="32">
        <f>IFERROR('σ и σw, МПа'!O300*$BF$2,"-")</f>
        <v>84.933333333333337</v>
      </c>
      <c r="AC300" s="33">
        <f>IFERROR('σ и σw, МПа'!P300*$BF$2,"-")</f>
        <v>84.933333333333337</v>
      </c>
      <c r="AD300" s="31">
        <f>IFERROR('σ и σw, МПа'!Q300*$BG$2,"-")</f>
        <v>127.4</v>
      </c>
      <c r="AE300" s="32">
        <f>IFERROR('σ и σw, МПа'!R300*$BG$2,"-")</f>
        <v>127.4</v>
      </c>
      <c r="AF300" s="32">
        <f>IFERROR('σ и σw, МПа'!S300*$BG$2,"-")</f>
        <v>115.05</v>
      </c>
      <c r="AG300" s="32">
        <f>IFERROR('σ и σw, МПа'!T300*$BG$2,"-")</f>
        <v>108.55</v>
      </c>
      <c r="AH300" s="32">
        <f>IFERROR('σ и σw, МПа'!U300*$BG$2,"-")</f>
        <v>102.05</v>
      </c>
      <c r="AI300" s="32">
        <f>IFERROR('σ и σw, МПа'!V300*$BG$2,"-")</f>
        <v>95.55</v>
      </c>
      <c r="AJ300" s="32">
        <f>IFERROR('σ и σw, МПа'!W300*$BG$2,"-")</f>
        <v>89.05</v>
      </c>
      <c r="AK300" s="32">
        <f>IFERROR('σ и σw, МПа'!X300*$BG$2,"-")</f>
        <v>83.2</v>
      </c>
      <c r="AL300" s="32">
        <f>IFERROR('σ и σw, МПа'!Y300*$BG$2,"-")</f>
        <v>76.7</v>
      </c>
      <c r="AM300" s="32">
        <f>IFERROR('σ и σw, МПа'!Z300*$BG$2,"-")</f>
        <v>76.7</v>
      </c>
      <c r="AN300" s="32">
        <f>IFERROR('σ и σw, МПа'!AA300*$BG$2,"-")</f>
        <v>70.2</v>
      </c>
      <c r="AO300" s="32">
        <f>IFERROR('σ и σw, МПа'!AB300*$BG$2,"-")</f>
        <v>63.7</v>
      </c>
      <c r="AP300" s="33">
        <f>IFERROR('σ и σw, МПа'!AC300*$BG$2,"-")</f>
        <v>63.7</v>
      </c>
      <c r="AQ300" s="31">
        <f>IFERROR('σ и σw, МПа'!Q300*$BH$2,"-")</f>
        <v>166.6</v>
      </c>
      <c r="AR300" s="32">
        <f>IFERROR('σ и σw, МПа'!R300*$BH$2,"-")</f>
        <v>166.6</v>
      </c>
      <c r="AS300" s="32">
        <f>IFERROR('σ и σw, МПа'!S300*$BH$2,"-")</f>
        <v>150.44999999999999</v>
      </c>
      <c r="AT300" s="32">
        <f>IFERROR('σ и σw, МПа'!T300*$BH$2,"-")</f>
        <v>141.94999999999999</v>
      </c>
      <c r="AU300" s="32">
        <f>IFERROR('σ и σw, МПа'!U300*$BH$2,"-")</f>
        <v>133.44999999999999</v>
      </c>
      <c r="AV300" s="32">
        <f>IFERROR('σ и σw, МПа'!V300*$BH$2,"-")</f>
        <v>124.95</v>
      </c>
      <c r="AW300" s="32">
        <f>IFERROR('σ и σw, МПа'!W300*$BH$2,"-")</f>
        <v>116.45</v>
      </c>
      <c r="AX300" s="32">
        <f>IFERROR('σ и σw, МПа'!X300*$BH$2,"-")</f>
        <v>108.8</v>
      </c>
      <c r="AY300" s="32">
        <f>IFERROR('σ и σw, МПа'!Y300*$BH$2,"-")</f>
        <v>100.3</v>
      </c>
      <c r="AZ300" s="32">
        <f>IFERROR('σ и σw, МПа'!Z300*$BH$2,"-")</f>
        <v>100.3</v>
      </c>
      <c r="BA300" s="32">
        <f>IFERROR('σ и σw, МПа'!AA300*$BH$2,"-")</f>
        <v>91.8</v>
      </c>
      <c r="BB300" s="32">
        <f>IFERROR('σ и σw, МПа'!AB300*$BH$2,"-")</f>
        <v>83.3</v>
      </c>
      <c r="BC300" s="33">
        <f>IFERROR('σ и σw, МПа'!AC300*$BH$2,"-")</f>
        <v>83.3</v>
      </c>
    </row>
    <row r="301" spans="1:55" ht="38.25" x14ac:dyDescent="0.25">
      <c r="A301" s="10" t="str">
        <f>INDEX('Обработка исходного'!B:B,ROW($B$3)+4*(ROW($B301)-ROW($B$3)))</f>
        <v>Сталь хромоникелевая коррозионно-стойкого аустенитного класса</v>
      </c>
      <c r="B301" s="47" t="str">
        <f>INDEX('Обработка исходного'!D:D,ROW($B$3)+4*(ROW($B301)-ROW($B$3)))</f>
        <v>08Х18Н10Т</v>
      </c>
      <c r="C301" s="27" t="str">
        <f>'Rp0,2, МПа'!C301</f>
        <v>Сортовой прокат и поковки из него толщиной или диаметром до 200 мм</v>
      </c>
      <c r="D301" s="31">
        <f>IFERROR('σ и σw, МПа'!D301*$BE$2,"-")</f>
        <v>130.66666666666666</v>
      </c>
      <c r="E301" s="32">
        <f>IFERROR('σ и σw, МПа'!E301*$BE$2,"-")</f>
        <v>127.33333333333333</v>
      </c>
      <c r="F301" s="32">
        <f>IFERROR('σ и σw, МПа'!F301*$BE$2,"-")</f>
        <v>126</v>
      </c>
      <c r="G301" s="32">
        <f>IFERROR('σ и σw, МПа'!G301*$BE$2,"-")</f>
        <v>124</v>
      </c>
      <c r="H301" s="32">
        <f>IFERROR('σ и σw, МПа'!H301*$BE$2,"-")</f>
        <v>120.66666666666667</v>
      </c>
      <c r="I301" s="32">
        <f>IFERROR('σ и σw, МПа'!I301*$BE$2,"-")</f>
        <v>117.33333333333333</v>
      </c>
      <c r="J301" s="32">
        <f>IFERROR('σ и σw, МПа'!J301*$BE$2,"-")</f>
        <v>114.66666666666667</v>
      </c>
      <c r="K301" s="32">
        <f>IFERROR('σ и σw, МПа'!K301*$BE$2,"-")</f>
        <v>111.33333333333333</v>
      </c>
      <c r="L301" s="32">
        <f>IFERROR('σ и σw, МПа'!L301*$BE$2,"-")</f>
        <v>108</v>
      </c>
      <c r="M301" s="32">
        <f>IFERROR('σ и σw, МПа'!M301*$BE$2,"-")</f>
        <v>104.66666666666667</v>
      </c>
      <c r="N301" s="32">
        <f>IFERROR('σ и σw, МПа'!N301*$BE$2,"-")</f>
        <v>101.33333333333333</v>
      </c>
      <c r="O301" s="32">
        <f>IFERROR('σ и σw, МПа'!O301*$BE$2,"-")</f>
        <v>100</v>
      </c>
      <c r="P301" s="33">
        <f>IFERROR('σ и σw, МПа'!P301*$BE$2,"-")</f>
        <v>96.153846153846146</v>
      </c>
      <c r="Q301" s="31">
        <f>IFERROR('σ и σw, МПа'!D301*$BF$2,"-")</f>
        <v>169.86666666666667</v>
      </c>
      <c r="R301" s="32">
        <f>IFERROR('σ и σw, МПа'!E301*$BF$2,"-")</f>
        <v>165.53333333333333</v>
      </c>
      <c r="S301" s="32">
        <f>IFERROR('σ и σw, МПа'!F301*$BF$2,"-")</f>
        <v>163.80000000000001</v>
      </c>
      <c r="T301" s="32">
        <f>IFERROR('σ и σw, МПа'!G301*$BF$2,"-")</f>
        <v>161.20000000000002</v>
      </c>
      <c r="U301" s="32">
        <f>IFERROR('σ и σw, МПа'!H301*$BF$2,"-")</f>
        <v>156.86666666666667</v>
      </c>
      <c r="V301" s="32">
        <f>IFERROR('σ и σw, МПа'!I301*$BF$2,"-")</f>
        <v>152.53333333333333</v>
      </c>
      <c r="W301" s="32">
        <f>IFERROR('σ и σw, МПа'!J301*$BF$2,"-")</f>
        <v>149.06666666666669</v>
      </c>
      <c r="X301" s="32">
        <f>IFERROR('σ и σw, МПа'!K301*$BF$2,"-")</f>
        <v>144.73333333333332</v>
      </c>
      <c r="Y301" s="32">
        <f>IFERROR('σ и σw, МПа'!L301*$BF$2,"-")</f>
        <v>140.4</v>
      </c>
      <c r="Z301" s="32">
        <f>IFERROR('σ и σw, МПа'!M301*$BF$2,"-")</f>
        <v>136.06666666666669</v>
      </c>
      <c r="AA301" s="32">
        <f>IFERROR('σ и σw, МПа'!N301*$BF$2,"-")</f>
        <v>131.73333333333332</v>
      </c>
      <c r="AB301" s="32">
        <f>IFERROR('σ и σw, МПа'!O301*$BF$2,"-")</f>
        <v>130</v>
      </c>
      <c r="AC301" s="33">
        <f>IFERROR('σ и σw, МПа'!P301*$BF$2,"-")</f>
        <v>125</v>
      </c>
      <c r="AD301" s="31">
        <f>IFERROR('σ и σw, МПа'!Q301*$BG$2,"-")</f>
        <v>127.4</v>
      </c>
      <c r="AE301" s="32">
        <f>IFERROR('σ и σw, МПа'!R301*$BG$2,"-")</f>
        <v>124.15</v>
      </c>
      <c r="AF301" s="32">
        <f>IFERROR('σ и σw, МПа'!S301*$BG$2,"-")</f>
        <v>122.85000000000001</v>
      </c>
      <c r="AG301" s="32">
        <f>IFERROR('σ и σw, МПа'!T301*$BG$2,"-")</f>
        <v>120.9</v>
      </c>
      <c r="AH301" s="32">
        <f>IFERROR('σ и σw, МПа'!U301*$BG$2,"-")</f>
        <v>117.65</v>
      </c>
      <c r="AI301" s="32">
        <f>IFERROR('σ и σw, МПа'!V301*$BG$2,"-")</f>
        <v>114.4</v>
      </c>
      <c r="AJ301" s="32">
        <f>IFERROR('σ и σw, МПа'!W301*$BG$2,"-")</f>
        <v>111.8</v>
      </c>
      <c r="AK301" s="32">
        <f>IFERROR('σ и σw, МПа'!X301*$BG$2,"-")</f>
        <v>108.55</v>
      </c>
      <c r="AL301" s="32">
        <f>IFERROR('σ и σw, МПа'!Y301*$BG$2,"-")</f>
        <v>105.3</v>
      </c>
      <c r="AM301" s="32">
        <f>IFERROR('σ и σw, МПа'!Z301*$BG$2,"-")</f>
        <v>102.05</v>
      </c>
      <c r="AN301" s="32">
        <f>IFERROR('σ и σw, МПа'!AA301*$BG$2,"-")</f>
        <v>98.8</v>
      </c>
      <c r="AO301" s="32">
        <f>IFERROR('σ и σw, МПа'!AB301*$BG$2,"-")</f>
        <v>97.5</v>
      </c>
      <c r="AP301" s="33">
        <f>IFERROR('σ и σw, МПа'!AC301*$BG$2,"-")</f>
        <v>95.55</v>
      </c>
      <c r="AQ301" s="31">
        <f>IFERROR('σ и σw, МПа'!Q301*$BH$2,"-")</f>
        <v>166.6</v>
      </c>
      <c r="AR301" s="32">
        <f>IFERROR('σ и σw, МПа'!R301*$BH$2,"-")</f>
        <v>162.35</v>
      </c>
      <c r="AS301" s="32">
        <f>IFERROR('σ и σw, МПа'!S301*$BH$2,"-")</f>
        <v>160.65</v>
      </c>
      <c r="AT301" s="32">
        <f>IFERROR('σ и σw, МПа'!T301*$BH$2,"-")</f>
        <v>158.1</v>
      </c>
      <c r="AU301" s="32">
        <f>IFERROR('σ и σw, МПа'!U301*$BH$2,"-")</f>
        <v>153.85</v>
      </c>
      <c r="AV301" s="32">
        <f>IFERROR('σ и σw, МПа'!V301*$BH$2,"-")</f>
        <v>149.6</v>
      </c>
      <c r="AW301" s="32">
        <f>IFERROR('σ и σw, МПа'!W301*$BH$2,"-")</f>
        <v>146.19999999999999</v>
      </c>
      <c r="AX301" s="32">
        <f>IFERROR('σ и σw, МПа'!X301*$BH$2,"-")</f>
        <v>141.94999999999999</v>
      </c>
      <c r="AY301" s="32">
        <f>IFERROR('σ и σw, МПа'!Y301*$BH$2,"-")</f>
        <v>137.69999999999999</v>
      </c>
      <c r="AZ301" s="32">
        <f>IFERROR('σ и σw, МПа'!Z301*$BH$2,"-")</f>
        <v>133.44999999999999</v>
      </c>
      <c r="BA301" s="32">
        <f>IFERROR('σ и σw, МПа'!AA301*$BH$2,"-")</f>
        <v>129.19999999999999</v>
      </c>
      <c r="BB301" s="32">
        <f>IFERROR('σ и σw, МПа'!AB301*$BH$2,"-")</f>
        <v>127.5</v>
      </c>
      <c r="BC301" s="33">
        <f>IFERROR('σ и σw, МПа'!AC301*$BH$2,"-")</f>
        <v>124.95</v>
      </c>
    </row>
    <row r="302" spans="1:55" ht="38.25" x14ac:dyDescent="0.25">
      <c r="A302" s="10" t="str">
        <f>INDEX('Обработка исходного'!B:B,ROW($B$3)+4*(ROW($B302)-ROW($B$3)))</f>
        <v>Сталь хромоникелевая коррозионно-стойкого аустенитного класса</v>
      </c>
      <c r="B302" s="47" t="str">
        <f>INDEX('Обработка исходного'!D:D,ROW($B$3)+4*(ROW($B302)-ROW($B$3)))</f>
        <v>08Х18Н10Т</v>
      </c>
      <c r="C302" s="27" t="str">
        <f>'Rp0,2, МПа'!C302</f>
        <v>Плиты, поковки из слитка, листовые заготовки и штамповки диаметром от 40 до 200 мм</v>
      </c>
      <c r="D302" s="31">
        <f>IFERROR('σ и σw, МПа'!D302*$BE$2,"-")</f>
        <v>130.66666666666666</v>
      </c>
      <c r="E302" s="32">
        <f>IFERROR('σ и σw, МПа'!E302*$BE$2,"-")</f>
        <v>128.66666666666666</v>
      </c>
      <c r="F302" s="32">
        <f>IFERROR('σ и σw, МПа'!F302*$BE$2,"-")</f>
        <v>124</v>
      </c>
      <c r="G302" s="32">
        <f>IFERROR('σ и σw, МПа'!G302*$BE$2,"-")</f>
        <v>120.66666666666667</v>
      </c>
      <c r="H302" s="32">
        <f>IFERROR('σ и σw, МПа'!H302*$BE$2,"-")</f>
        <v>117.33333333333333</v>
      </c>
      <c r="I302" s="32">
        <f>IFERROR('σ и σw, МПа'!I302*$BE$2,"-")</f>
        <v>111.33333333333333</v>
      </c>
      <c r="J302" s="32">
        <f>IFERROR('σ и σw, МПа'!J302*$BE$2,"-")</f>
        <v>108</v>
      </c>
      <c r="K302" s="32">
        <f>IFERROR('σ и σw, МПа'!K302*$BE$2,"-")</f>
        <v>104.66666666666667</v>
      </c>
      <c r="L302" s="32">
        <f>IFERROR('σ и σw, МПа'!L302*$BE$2,"-")</f>
        <v>101.33333333333333</v>
      </c>
      <c r="M302" s="32">
        <f>IFERROR('σ и σw, МПа'!M302*$BE$2,"-")</f>
        <v>96</v>
      </c>
      <c r="N302" s="32">
        <f>IFERROR('σ и σw, МПа'!N302*$BE$2,"-")</f>
        <v>91.333333333333329</v>
      </c>
      <c r="O302" s="32">
        <f>IFERROR('σ и σw, МПа'!O302*$BE$2,"-")</f>
        <v>88</v>
      </c>
      <c r="P302" s="33">
        <f>IFERROR('σ и σw, МПа'!P302*$BE$2,"-")</f>
        <v>83.07692307692308</v>
      </c>
      <c r="Q302" s="31">
        <f>IFERROR('σ и σw, МПа'!D302*$BF$2,"-")</f>
        <v>169.86666666666667</v>
      </c>
      <c r="R302" s="32">
        <f>IFERROR('σ и σw, МПа'!E302*$BF$2,"-")</f>
        <v>167.26666666666665</v>
      </c>
      <c r="S302" s="32">
        <f>IFERROR('σ и σw, МПа'!F302*$BF$2,"-")</f>
        <v>161.20000000000002</v>
      </c>
      <c r="T302" s="32">
        <f>IFERROR('σ и σw, МПа'!G302*$BF$2,"-")</f>
        <v>156.86666666666667</v>
      </c>
      <c r="U302" s="32">
        <f>IFERROR('σ и σw, МПа'!H302*$BF$2,"-")</f>
        <v>152.53333333333333</v>
      </c>
      <c r="V302" s="32">
        <f>IFERROR('σ и σw, МПа'!I302*$BF$2,"-")</f>
        <v>144.73333333333332</v>
      </c>
      <c r="W302" s="32">
        <f>IFERROR('σ и σw, МПа'!J302*$BF$2,"-")</f>
        <v>140.4</v>
      </c>
      <c r="X302" s="32">
        <f>IFERROR('σ и σw, МПа'!K302*$BF$2,"-")</f>
        <v>136.06666666666669</v>
      </c>
      <c r="Y302" s="32">
        <f>IFERROR('σ и σw, МПа'!L302*$BF$2,"-")</f>
        <v>131.73333333333332</v>
      </c>
      <c r="Z302" s="32">
        <f>IFERROR('σ и σw, МПа'!M302*$BF$2,"-")</f>
        <v>124.80000000000001</v>
      </c>
      <c r="AA302" s="32">
        <f>IFERROR('σ и σw, МПа'!N302*$BF$2,"-")</f>
        <v>118.73333333333333</v>
      </c>
      <c r="AB302" s="32">
        <f>IFERROR('σ и σw, МПа'!O302*$BF$2,"-")</f>
        <v>114.4</v>
      </c>
      <c r="AC302" s="33">
        <f>IFERROR('σ и σw, МПа'!P302*$BF$2,"-")</f>
        <v>108.00000000000001</v>
      </c>
      <c r="AD302" s="31">
        <f>IFERROR('σ и σw, МПа'!Q302*$BG$2,"-")</f>
        <v>127.4</v>
      </c>
      <c r="AE302" s="32">
        <f>IFERROR('σ и σw, МПа'!R302*$BG$2,"-")</f>
        <v>125.45</v>
      </c>
      <c r="AF302" s="32">
        <f>IFERROR('σ и σw, МПа'!S302*$BG$2,"-")</f>
        <v>120.9</v>
      </c>
      <c r="AG302" s="32">
        <f>IFERROR('σ и σw, МПа'!T302*$BG$2,"-")</f>
        <v>117.65</v>
      </c>
      <c r="AH302" s="32">
        <f>IFERROR('σ и σw, МПа'!U302*$BG$2,"-")</f>
        <v>114.4</v>
      </c>
      <c r="AI302" s="32">
        <f>IFERROR('σ и σw, МПа'!V302*$BG$2,"-")</f>
        <v>108.55</v>
      </c>
      <c r="AJ302" s="32">
        <f>IFERROR('σ и σw, МПа'!W302*$BG$2,"-")</f>
        <v>105.3</v>
      </c>
      <c r="AK302" s="32">
        <f>IFERROR('σ и σw, МПа'!X302*$BG$2,"-")</f>
        <v>102.05</v>
      </c>
      <c r="AL302" s="32">
        <f>IFERROR('σ и σw, МПа'!Y302*$BG$2,"-")</f>
        <v>98.8</v>
      </c>
      <c r="AM302" s="32">
        <f>IFERROR('σ и σw, МПа'!Z302*$BG$2,"-")</f>
        <v>93.600000000000009</v>
      </c>
      <c r="AN302" s="32">
        <f>IFERROR('σ и σw, МПа'!AA302*$BG$2,"-")</f>
        <v>89.05</v>
      </c>
      <c r="AO302" s="32">
        <f>IFERROR('σ и σw, МПа'!AB302*$BG$2,"-")</f>
        <v>85.8</v>
      </c>
      <c r="AP302" s="33">
        <f>IFERROR('σ и σw, МПа'!AC302*$BG$2,"-")</f>
        <v>82.55</v>
      </c>
      <c r="AQ302" s="31">
        <f>IFERROR('σ и σw, МПа'!Q302*$BH$2,"-")</f>
        <v>166.6</v>
      </c>
      <c r="AR302" s="32">
        <f>IFERROR('σ и σw, МПа'!R302*$BH$2,"-")</f>
        <v>164.04999999999998</v>
      </c>
      <c r="AS302" s="32">
        <f>IFERROR('σ и σw, МПа'!S302*$BH$2,"-")</f>
        <v>158.1</v>
      </c>
      <c r="AT302" s="32">
        <f>IFERROR('σ и σw, МПа'!T302*$BH$2,"-")</f>
        <v>153.85</v>
      </c>
      <c r="AU302" s="32">
        <f>IFERROR('σ и σw, МПа'!U302*$BH$2,"-")</f>
        <v>149.6</v>
      </c>
      <c r="AV302" s="32">
        <f>IFERROR('σ и σw, МПа'!V302*$BH$2,"-")</f>
        <v>141.94999999999999</v>
      </c>
      <c r="AW302" s="32">
        <f>IFERROR('σ и σw, МПа'!W302*$BH$2,"-")</f>
        <v>137.69999999999999</v>
      </c>
      <c r="AX302" s="32">
        <f>IFERROR('σ и σw, МПа'!X302*$BH$2,"-")</f>
        <v>133.44999999999999</v>
      </c>
      <c r="AY302" s="32">
        <f>IFERROR('σ и σw, МПа'!Y302*$BH$2,"-")</f>
        <v>129.19999999999999</v>
      </c>
      <c r="AZ302" s="32">
        <f>IFERROR('σ и σw, МПа'!Z302*$BH$2,"-")</f>
        <v>122.39999999999999</v>
      </c>
      <c r="BA302" s="32">
        <f>IFERROR('σ и σw, МПа'!AA302*$BH$2,"-")</f>
        <v>116.45</v>
      </c>
      <c r="BB302" s="32">
        <f>IFERROR('σ и σw, МПа'!AB302*$BH$2,"-")</f>
        <v>112.2</v>
      </c>
      <c r="BC302" s="33">
        <f>IFERROR('σ и σw, МПа'!AC302*$BH$2,"-")</f>
        <v>107.95</v>
      </c>
    </row>
    <row r="303" spans="1:55" ht="38.25" x14ac:dyDescent="0.25">
      <c r="A303" s="10" t="str">
        <f>INDEX('Обработка исходного'!B:B,ROW($B$3)+4*(ROW($B303)-ROW($B$3)))</f>
        <v>Сталь хромоникелевая коррозионно-стойкого аустенитного класса</v>
      </c>
      <c r="B303" s="47" t="str">
        <f>INDEX('Обработка исходного'!D:D,ROW($B$3)+4*(ROW($B303)-ROW($B$3)))</f>
        <v>08Х18Н10Т</v>
      </c>
      <c r="C303" s="27" t="str">
        <f>'Rp0,2, МПа'!C303</f>
        <v>Плиты, поковки из слитка, листовые заготовки и штамповки диаметром более 200 мм</v>
      </c>
      <c r="D303" s="31">
        <f>IFERROR('σ и σw, МПа'!D303*$BE$2,"-")</f>
        <v>130.66666666666666</v>
      </c>
      <c r="E303" s="32">
        <f>IFERROR('σ и σw, МПа'!E303*$BE$2,"-")</f>
        <v>127.33333333333333</v>
      </c>
      <c r="F303" s="32">
        <f>IFERROR('σ и σw, МПа'!F303*$BE$2,"-")</f>
        <v>120.66666666666667</v>
      </c>
      <c r="G303" s="32">
        <f>IFERROR('σ и σw, МПа'!G303*$BE$2,"-")</f>
        <v>114.66666666666667</v>
      </c>
      <c r="H303" s="32">
        <f>IFERROR('σ и σw, МПа'!H303*$BE$2,"-")</f>
        <v>109.33333333333333</v>
      </c>
      <c r="I303" s="32">
        <f>IFERROR('σ и σw, МПа'!I303*$BE$2,"-")</f>
        <v>101.33333333333333</v>
      </c>
      <c r="J303" s="32">
        <f>IFERROR('σ и σw, МПа'!J303*$BE$2,"-")</f>
        <v>98</v>
      </c>
      <c r="K303" s="32">
        <f>IFERROR('σ и σw, МПа'!K303*$BE$2,"-")</f>
        <v>91.333333333333329</v>
      </c>
      <c r="L303" s="32">
        <f>IFERROR('σ и σw, МПа'!L303*$BE$2,"-")</f>
        <v>88</v>
      </c>
      <c r="M303" s="32">
        <f>IFERROR('σ и σw, МПа'!M303*$BE$2,"-")</f>
        <v>82</v>
      </c>
      <c r="N303" s="32">
        <f>IFERROR('σ и σw, МПа'!N303*$BE$2,"-")</f>
        <v>75.333333333333329</v>
      </c>
      <c r="O303" s="32">
        <f>IFERROR('σ и σw, МПа'!O303*$BE$2,"-")</f>
        <v>68.666666666666671</v>
      </c>
      <c r="P303" s="33">
        <f>IFERROR('σ и σw, МПа'!P303*$BE$2,"-")</f>
        <v>65.333333333333329</v>
      </c>
      <c r="Q303" s="31">
        <f>IFERROR('σ и σw, МПа'!D303*$BF$2,"-")</f>
        <v>169.86666666666667</v>
      </c>
      <c r="R303" s="32">
        <f>IFERROR('σ и σw, МПа'!E303*$BF$2,"-")</f>
        <v>165.53333333333333</v>
      </c>
      <c r="S303" s="32">
        <f>IFERROR('σ и σw, МПа'!F303*$BF$2,"-")</f>
        <v>156.86666666666667</v>
      </c>
      <c r="T303" s="32">
        <f>IFERROR('σ и σw, МПа'!G303*$BF$2,"-")</f>
        <v>149.06666666666669</v>
      </c>
      <c r="U303" s="32">
        <f>IFERROR('σ и σw, МПа'!H303*$BF$2,"-")</f>
        <v>142.13333333333333</v>
      </c>
      <c r="V303" s="32">
        <f>IFERROR('σ и σw, МПа'!I303*$BF$2,"-")</f>
        <v>131.73333333333332</v>
      </c>
      <c r="W303" s="32">
        <f>IFERROR('σ и σw, МПа'!J303*$BF$2,"-")</f>
        <v>127.4</v>
      </c>
      <c r="X303" s="32">
        <f>IFERROR('σ и σw, МПа'!K303*$BF$2,"-")</f>
        <v>118.73333333333333</v>
      </c>
      <c r="Y303" s="32">
        <f>IFERROR('σ и σw, МПа'!L303*$BF$2,"-")</f>
        <v>114.4</v>
      </c>
      <c r="Z303" s="32">
        <f>IFERROR('σ и σw, МПа'!M303*$BF$2,"-")</f>
        <v>106.60000000000001</v>
      </c>
      <c r="AA303" s="32">
        <f>IFERROR('σ и σw, МПа'!N303*$BF$2,"-")</f>
        <v>97.933333333333337</v>
      </c>
      <c r="AB303" s="32">
        <f>IFERROR('σ и σw, МПа'!O303*$BF$2,"-")</f>
        <v>89.26666666666668</v>
      </c>
      <c r="AC303" s="33">
        <f>IFERROR('σ и σw, МПа'!P303*$BF$2,"-")</f>
        <v>84.933333333333337</v>
      </c>
      <c r="AD303" s="31">
        <f>IFERROR('σ и σw, МПа'!Q303*$BG$2,"-")</f>
        <v>127.4</v>
      </c>
      <c r="AE303" s="32">
        <f>IFERROR('σ и σw, МПа'!R303*$BG$2,"-")</f>
        <v>124.15</v>
      </c>
      <c r="AF303" s="32">
        <f>IFERROR('σ и σw, МПа'!S303*$BG$2,"-")</f>
        <v>117.65</v>
      </c>
      <c r="AG303" s="32">
        <f>IFERROR('σ и σw, МПа'!T303*$BG$2,"-")</f>
        <v>111.8</v>
      </c>
      <c r="AH303" s="32">
        <f>IFERROR('σ и σw, МПа'!U303*$BG$2,"-")</f>
        <v>106.60000000000001</v>
      </c>
      <c r="AI303" s="32">
        <f>IFERROR('σ и σw, МПа'!V303*$BG$2,"-")</f>
        <v>98.8</v>
      </c>
      <c r="AJ303" s="32">
        <f>IFERROR('σ и σw, МПа'!W303*$BG$2,"-")</f>
        <v>95.55</v>
      </c>
      <c r="AK303" s="32">
        <f>IFERROR('σ и σw, МПа'!X303*$BG$2,"-")</f>
        <v>89.05</v>
      </c>
      <c r="AL303" s="32">
        <f>IFERROR('σ и σw, МПа'!Y303*$BG$2,"-")</f>
        <v>85.8</v>
      </c>
      <c r="AM303" s="32">
        <f>IFERROR('σ и σw, МПа'!Z303*$BG$2,"-")</f>
        <v>79.95</v>
      </c>
      <c r="AN303" s="32">
        <f>IFERROR('σ и σw, МПа'!AA303*$BG$2,"-")</f>
        <v>73.45</v>
      </c>
      <c r="AO303" s="32">
        <f>IFERROR('σ и σw, МПа'!AB303*$BG$2,"-")</f>
        <v>66.95</v>
      </c>
      <c r="AP303" s="33">
        <f>IFERROR('σ и σw, МПа'!AC303*$BG$2,"-")</f>
        <v>63.7</v>
      </c>
      <c r="AQ303" s="31">
        <f>IFERROR('σ и σw, МПа'!Q303*$BH$2,"-")</f>
        <v>166.6</v>
      </c>
      <c r="AR303" s="32">
        <f>IFERROR('σ и σw, МПа'!R303*$BH$2,"-")</f>
        <v>162.35</v>
      </c>
      <c r="AS303" s="32">
        <f>IFERROR('σ и σw, МПа'!S303*$BH$2,"-")</f>
        <v>153.85</v>
      </c>
      <c r="AT303" s="32">
        <f>IFERROR('σ и σw, МПа'!T303*$BH$2,"-")</f>
        <v>146.19999999999999</v>
      </c>
      <c r="AU303" s="32">
        <f>IFERROR('σ и σw, МПа'!U303*$BH$2,"-")</f>
        <v>139.4</v>
      </c>
      <c r="AV303" s="32">
        <f>IFERROR('σ и σw, МПа'!V303*$BH$2,"-")</f>
        <v>129.19999999999999</v>
      </c>
      <c r="AW303" s="32">
        <f>IFERROR('σ и σw, МПа'!W303*$BH$2,"-")</f>
        <v>124.95</v>
      </c>
      <c r="AX303" s="32">
        <f>IFERROR('σ и σw, МПа'!X303*$BH$2,"-")</f>
        <v>116.45</v>
      </c>
      <c r="AY303" s="32">
        <f>IFERROR('σ и σw, МПа'!Y303*$BH$2,"-")</f>
        <v>112.2</v>
      </c>
      <c r="AZ303" s="32">
        <f>IFERROR('σ и σw, МПа'!Z303*$BH$2,"-")</f>
        <v>104.55</v>
      </c>
      <c r="BA303" s="32">
        <f>IFERROR('σ и σw, МПа'!AA303*$BH$2,"-")</f>
        <v>96.05</v>
      </c>
      <c r="BB303" s="32">
        <f>IFERROR('σ и σw, МПа'!AB303*$BH$2,"-")</f>
        <v>87.55</v>
      </c>
      <c r="BC303" s="33">
        <f>IFERROR('σ и σw, МПа'!AC303*$BH$2,"-")</f>
        <v>83.3</v>
      </c>
    </row>
    <row r="304" spans="1:55" ht="38.25" x14ac:dyDescent="0.25">
      <c r="A304" s="10" t="str">
        <f>INDEX('Обработка исходного'!B:B,ROW($B$3)+4*(ROW($B304)-ROW($B$3)))</f>
        <v>Сталь хромоникелевая коррозионно-стойкого аустенитного класса</v>
      </c>
      <c r="B304" s="47" t="str">
        <f>INDEX('Обработка исходного'!D:D,ROW($B$3)+4*(ROW($B304)-ROW($B$3)))</f>
        <v>08Х18Н10Т</v>
      </c>
      <c r="C304" s="27" t="str">
        <f>'Rp0,2, МПа'!C304</f>
        <v>Трубы</v>
      </c>
      <c r="D304" s="31">
        <f>IFERROR('σ и σw, МПа'!D304*$BE$2,"-")</f>
        <v>144</v>
      </c>
      <c r="E304" s="32">
        <f>IFERROR('σ и σw, МПа'!E304*$BE$2,"-")</f>
        <v>137.33333333333334</v>
      </c>
      <c r="F304" s="32">
        <f>IFERROR('σ и σw, МПа'!F304*$BE$2,"-")</f>
        <v>137.33333333333334</v>
      </c>
      <c r="G304" s="32">
        <f>IFERROR('σ и σw, МПа'!G304*$BE$2,"-")</f>
        <v>130.66666666666666</v>
      </c>
      <c r="H304" s="32">
        <f>IFERROR('σ и σw, МПа'!H304*$BE$2,"-")</f>
        <v>124.66666666666667</v>
      </c>
      <c r="I304" s="32">
        <f>IFERROR('σ и σw, МПа'!I304*$BE$2,"-")</f>
        <v>124.66666666666667</v>
      </c>
      <c r="J304" s="32">
        <f>IFERROR('σ и σw, МПа'!J304*$BE$2,"-")</f>
        <v>118</v>
      </c>
      <c r="K304" s="32">
        <f>IFERROR('σ и σw, МПа'!K304*$BE$2,"-")</f>
        <v>118</v>
      </c>
      <c r="L304" s="32">
        <f>IFERROR('σ и σw, МПа'!L304*$BE$2,"-")</f>
        <v>111.33333333333333</v>
      </c>
      <c r="M304" s="32">
        <f>IFERROR('σ и σw, МПа'!M304*$BE$2,"-")</f>
        <v>104.66666666666667</v>
      </c>
      <c r="N304" s="32">
        <f>IFERROR('σ и σw, МПа'!N304*$BE$2,"-")</f>
        <v>98</v>
      </c>
      <c r="O304" s="32">
        <f>IFERROR('σ и σw, МПа'!O304*$BE$2,"-")</f>
        <v>98</v>
      </c>
      <c r="P304" s="33">
        <f>IFERROR('σ и σw, МПа'!P304*$BE$2,"-")</f>
        <v>91.333333333333329</v>
      </c>
      <c r="Q304" s="31">
        <f>IFERROR('σ и σw, МПа'!D304*$BF$2,"-")</f>
        <v>187.20000000000002</v>
      </c>
      <c r="R304" s="32">
        <f>IFERROR('σ и σw, МПа'!E304*$BF$2,"-")</f>
        <v>178.53333333333336</v>
      </c>
      <c r="S304" s="32">
        <f>IFERROR('σ и σw, МПа'!F304*$BF$2,"-")</f>
        <v>178.53333333333336</v>
      </c>
      <c r="T304" s="32">
        <f>IFERROR('σ и σw, МПа'!G304*$BF$2,"-")</f>
        <v>169.86666666666667</v>
      </c>
      <c r="U304" s="32">
        <f>IFERROR('σ и σw, МПа'!H304*$BF$2,"-")</f>
        <v>162.06666666666669</v>
      </c>
      <c r="V304" s="32">
        <f>IFERROR('σ и σw, МПа'!I304*$BF$2,"-")</f>
        <v>162.06666666666669</v>
      </c>
      <c r="W304" s="32">
        <f>IFERROR('σ и σw, МПа'!J304*$BF$2,"-")</f>
        <v>153.4</v>
      </c>
      <c r="X304" s="32">
        <f>IFERROR('σ и σw, МПа'!K304*$BF$2,"-")</f>
        <v>153.4</v>
      </c>
      <c r="Y304" s="32">
        <f>IFERROR('σ и σw, МПа'!L304*$BF$2,"-")</f>
        <v>144.73333333333332</v>
      </c>
      <c r="Z304" s="32">
        <f>IFERROR('σ и σw, МПа'!M304*$BF$2,"-")</f>
        <v>136.06666666666669</v>
      </c>
      <c r="AA304" s="32">
        <f>IFERROR('σ и σw, МПа'!N304*$BF$2,"-")</f>
        <v>127.4</v>
      </c>
      <c r="AB304" s="32">
        <f>IFERROR('σ и σw, МПа'!O304*$BF$2,"-")</f>
        <v>127.4</v>
      </c>
      <c r="AC304" s="33">
        <f>IFERROR('σ и σw, МПа'!P304*$BF$2,"-")</f>
        <v>118.73333333333333</v>
      </c>
      <c r="AD304" s="31">
        <f>IFERROR('σ и σw, МПа'!Q304*$BG$2,"-")</f>
        <v>140.4</v>
      </c>
      <c r="AE304" s="32">
        <f>IFERROR('σ и σw, МПа'!R304*$BG$2,"-")</f>
        <v>133.9</v>
      </c>
      <c r="AF304" s="32">
        <f>IFERROR('σ и σw, МПа'!S304*$BG$2,"-")</f>
        <v>133.9</v>
      </c>
      <c r="AG304" s="32">
        <f>IFERROR('σ и σw, МПа'!T304*$BG$2,"-")</f>
        <v>127.4</v>
      </c>
      <c r="AH304" s="32">
        <f>IFERROR('σ и σw, МПа'!U304*$BG$2,"-")</f>
        <v>121.55</v>
      </c>
      <c r="AI304" s="32">
        <f>IFERROR('σ и σw, МПа'!V304*$BG$2,"-")</f>
        <v>121.55</v>
      </c>
      <c r="AJ304" s="32">
        <f>IFERROR('σ и σw, МПа'!W304*$BG$2,"-")</f>
        <v>115.05</v>
      </c>
      <c r="AK304" s="32">
        <f>IFERROR('σ и σw, МПа'!X304*$BG$2,"-")</f>
        <v>115.05</v>
      </c>
      <c r="AL304" s="32">
        <f>IFERROR('σ и σw, МПа'!Y304*$BG$2,"-")</f>
        <v>108.55</v>
      </c>
      <c r="AM304" s="32">
        <f>IFERROR('σ и σw, МПа'!Z304*$BG$2,"-")</f>
        <v>102.05</v>
      </c>
      <c r="AN304" s="32">
        <f>IFERROR('σ и σw, МПа'!AA304*$BG$2,"-")</f>
        <v>95.55</v>
      </c>
      <c r="AO304" s="32">
        <f>IFERROR('σ и σw, МПа'!AB304*$BG$2,"-")</f>
        <v>95.55</v>
      </c>
      <c r="AP304" s="33">
        <f>IFERROR('σ и σw, МПа'!AC304*$BG$2,"-")</f>
        <v>89.05</v>
      </c>
      <c r="AQ304" s="31">
        <f>IFERROR('σ и σw, МПа'!Q304*$BH$2,"-")</f>
        <v>183.6</v>
      </c>
      <c r="AR304" s="32">
        <f>IFERROR('σ и σw, МПа'!R304*$BH$2,"-")</f>
        <v>175.1</v>
      </c>
      <c r="AS304" s="32">
        <f>IFERROR('σ и σw, МПа'!S304*$BH$2,"-")</f>
        <v>175.1</v>
      </c>
      <c r="AT304" s="32">
        <f>IFERROR('σ и σw, МПа'!T304*$BH$2,"-")</f>
        <v>166.6</v>
      </c>
      <c r="AU304" s="32">
        <f>IFERROR('σ и σw, МПа'!U304*$BH$2,"-")</f>
        <v>158.94999999999999</v>
      </c>
      <c r="AV304" s="32">
        <f>IFERROR('σ и σw, МПа'!V304*$BH$2,"-")</f>
        <v>158.94999999999999</v>
      </c>
      <c r="AW304" s="32">
        <f>IFERROR('σ и σw, МПа'!W304*$BH$2,"-")</f>
        <v>150.44999999999999</v>
      </c>
      <c r="AX304" s="32">
        <f>IFERROR('σ и σw, МПа'!X304*$BH$2,"-")</f>
        <v>150.44999999999999</v>
      </c>
      <c r="AY304" s="32">
        <f>IFERROR('σ и σw, МПа'!Y304*$BH$2,"-")</f>
        <v>141.94999999999999</v>
      </c>
      <c r="AZ304" s="32">
        <f>IFERROR('σ и σw, МПа'!Z304*$BH$2,"-")</f>
        <v>133.44999999999999</v>
      </c>
      <c r="BA304" s="32">
        <f>IFERROR('σ и σw, МПа'!AA304*$BH$2,"-")</f>
        <v>124.95</v>
      </c>
      <c r="BB304" s="32">
        <f>IFERROR('σ и σw, МПа'!AB304*$BH$2,"-")</f>
        <v>124.95</v>
      </c>
      <c r="BC304" s="33">
        <f>IFERROR('σ и σw, МПа'!AC304*$BH$2,"-")</f>
        <v>116.45</v>
      </c>
    </row>
    <row r="305" spans="1:55" ht="38.25" x14ac:dyDescent="0.25">
      <c r="A305" s="10" t="str">
        <f>INDEX('Обработка исходного'!B:B,ROW($B$3)+4*(ROW($B305)-ROW($B$3)))</f>
        <v>Сталь хромоникелевая коррозионно-стойкого аустенитного класса</v>
      </c>
      <c r="B305" s="47" t="str">
        <f>INDEX('Обработка исходного'!D:D,ROW($B$3)+4*(ROW($B305)-ROW($B$3)))</f>
        <v>12Х18Н10Т</v>
      </c>
      <c r="C305" s="27" t="str">
        <f>'Rp0,2, МПа'!C305</f>
        <v>Сортовой прокат и поковки из него толщиной или диаметром до 200 мм</v>
      </c>
      <c r="D305" s="31">
        <f>IFERROR('σ и σw, МПа'!D305*$BE$2,"-")</f>
        <v>130.66666666666666</v>
      </c>
      <c r="E305" s="32">
        <f>IFERROR('σ и σw, МПа'!E305*$BE$2,"-")</f>
        <v>127.33333333333333</v>
      </c>
      <c r="F305" s="32">
        <f>IFERROR('σ и σw, МПа'!F305*$BE$2,"-")</f>
        <v>126</v>
      </c>
      <c r="G305" s="32">
        <f>IFERROR('σ и σw, МПа'!G305*$BE$2,"-")</f>
        <v>124</v>
      </c>
      <c r="H305" s="32">
        <f>IFERROR('σ и σw, МПа'!H305*$BE$2,"-")</f>
        <v>120.66666666666667</v>
      </c>
      <c r="I305" s="32">
        <f>IFERROR('σ и σw, МПа'!I305*$BE$2,"-")</f>
        <v>117.33333333333333</v>
      </c>
      <c r="J305" s="32">
        <f>IFERROR('σ и σw, МПа'!J305*$BE$2,"-")</f>
        <v>114.66666666666667</v>
      </c>
      <c r="K305" s="32">
        <f>IFERROR('σ и σw, МПа'!K305*$BE$2,"-")</f>
        <v>111.33333333333333</v>
      </c>
      <c r="L305" s="32">
        <f>IFERROR('σ и σw, МПа'!L305*$BE$2,"-")</f>
        <v>108</v>
      </c>
      <c r="M305" s="32">
        <f>IFERROR('σ и σw, МПа'!M305*$BE$2,"-")</f>
        <v>104.66666666666667</v>
      </c>
      <c r="N305" s="32">
        <f>IFERROR('σ и σw, МПа'!N305*$BE$2,"-")</f>
        <v>101.33333333333333</v>
      </c>
      <c r="O305" s="32">
        <f>IFERROR('σ и σw, МПа'!O305*$BE$2,"-")</f>
        <v>100</v>
      </c>
      <c r="P305" s="33">
        <f>IFERROR('σ и σw, МПа'!P305*$BE$2,"-")</f>
        <v>96.153846153846146</v>
      </c>
      <c r="Q305" s="31">
        <f>IFERROR('σ и σw, МПа'!D305*$BF$2,"-")</f>
        <v>169.86666666666667</v>
      </c>
      <c r="R305" s="32">
        <f>IFERROR('σ и σw, МПа'!E305*$BF$2,"-")</f>
        <v>165.53333333333333</v>
      </c>
      <c r="S305" s="32">
        <f>IFERROR('σ и σw, МПа'!F305*$BF$2,"-")</f>
        <v>163.80000000000001</v>
      </c>
      <c r="T305" s="32">
        <f>IFERROR('σ и σw, МПа'!G305*$BF$2,"-")</f>
        <v>161.20000000000002</v>
      </c>
      <c r="U305" s="32">
        <f>IFERROR('σ и σw, МПа'!H305*$BF$2,"-")</f>
        <v>156.86666666666667</v>
      </c>
      <c r="V305" s="32">
        <f>IFERROR('σ и σw, МПа'!I305*$BF$2,"-")</f>
        <v>152.53333333333333</v>
      </c>
      <c r="W305" s="32">
        <f>IFERROR('σ и σw, МПа'!J305*$BF$2,"-")</f>
        <v>149.06666666666669</v>
      </c>
      <c r="X305" s="32">
        <f>IFERROR('σ и σw, МПа'!K305*$BF$2,"-")</f>
        <v>144.73333333333332</v>
      </c>
      <c r="Y305" s="32">
        <f>IFERROR('σ и σw, МПа'!L305*$BF$2,"-")</f>
        <v>140.4</v>
      </c>
      <c r="Z305" s="32">
        <f>IFERROR('σ и σw, МПа'!M305*$BF$2,"-")</f>
        <v>136.06666666666669</v>
      </c>
      <c r="AA305" s="32">
        <f>IFERROR('σ и σw, МПа'!N305*$BF$2,"-")</f>
        <v>131.73333333333332</v>
      </c>
      <c r="AB305" s="32">
        <f>IFERROR('σ и σw, МПа'!O305*$BF$2,"-")</f>
        <v>130</v>
      </c>
      <c r="AC305" s="33">
        <f>IFERROR('σ и σw, МПа'!P305*$BF$2,"-")</f>
        <v>125</v>
      </c>
      <c r="AD305" s="31">
        <f>IFERROR('σ и σw, МПа'!Q305*$BG$2,"-")</f>
        <v>127.4</v>
      </c>
      <c r="AE305" s="32">
        <f>IFERROR('σ и σw, МПа'!R305*$BG$2,"-")</f>
        <v>124.15</v>
      </c>
      <c r="AF305" s="32">
        <f>IFERROR('σ и σw, МПа'!S305*$BG$2,"-")</f>
        <v>122.85000000000001</v>
      </c>
      <c r="AG305" s="32">
        <f>IFERROR('σ и σw, МПа'!T305*$BG$2,"-")</f>
        <v>120.9</v>
      </c>
      <c r="AH305" s="32">
        <f>IFERROR('σ и σw, МПа'!U305*$BG$2,"-")</f>
        <v>117.65</v>
      </c>
      <c r="AI305" s="32">
        <f>IFERROR('σ и σw, МПа'!V305*$BG$2,"-")</f>
        <v>114.4</v>
      </c>
      <c r="AJ305" s="32">
        <f>IFERROR('σ и σw, МПа'!W305*$BG$2,"-")</f>
        <v>111.8</v>
      </c>
      <c r="AK305" s="32">
        <f>IFERROR('σ и σw, МПа'!X305*$BG$2,"-")</f>
        <v>108.55</v>
      </c>
      <c r="AL305" s="32">
        <f>IFERROR('σ и σw, МПа'!Y305*$BG$2,"-")</f>
        <v>105.3</v>
      </c>
      <c r="AM305" s="32">
        <f>IFERROR('σ и σw, МПа'!Z305*$BG$2,"-")</f>
        <v>102.05</v>
      </c>
      <c r="AN305" s="32">
        <f>IFERROR('σ и σw, МПа'!AA305*$BG$2,"-")</f>
        <v>98.8</v>
      </c>
      <c r="AO305" s="32">
        <f>IFERROR('σ и σw, МПа'!AB305*$BG$2,"-")</f>
        <v>97.5</v>
      </c>
      <c r="AP305" s="33">
        <f>IFERROR('σ и σw, МПа'!AC305*$BG$2,"-")</f>
        <v>95.55</v>
      </c>
      <c r="AQ305" s="31">
        <f>IFERROR('σ и σw, МПа'!Q305*$BH$2,"-")</f>
        <v>166.6</v>
      </c>
      <c r="AR305" s="32">
        <f>IFERROR('σ и σw, МПа'!R305*$BH$2,"-")</f>
        <v>162.35</v>
      </c>
      <c r="AS305" s="32">
        <f>IFERROR('σ и σw, МПа'!S305*$BH$2,"-")</f>
        <v>160.65</v>
      </c>
      <c r="AT305" s="32">
        <f>IFERROR('σ и σw, МПа'!T305*$BH$2,"-")</f>
        <v>158.1</v>
      </c>
      <c r="AU305" s="32">
        <f>IFERROR('σ и σw, МПа'!U305*$BH$2,"-")</f>
        <v>153.85</v>
      </c>
      <c r="AV305" s="32">
        <f>IFERROR('σ и σw, МПа'!V305*$BH$2,"-")</f>
        <v>149.6</v>
      </c>
      <c r="AW305" s="32">
        <f>IFERROR('σ и σw, МПа'!W305*$BH$2,"-")</f>
        <v>146.19999999999999</v>
      </c>
      <c r="AX305" s="32">
        <f>IFERROR('σ и σw, МПа'!X305*$BH$2,"-")</f>
        <v>141.94999999999999</v>
      </c>
      <c r="AY305" s="32">
        <f>IFERROR('σ и σw, МПа'!Y305*$BH$2,"-")</f>
        <v>137.69999999999999</v>
      </c>
      <c r="AZ305" s="32">
        <f>IFERROR('σ и σw, МПа'!Z305*$BH$2,"-")</f>
        <v>133.44999999999999</v>
      </c>
      <c r="BA305" s="32">
        <f>IFERROR('σ и σw, МПа'!AA305*$BH$2,"-")</f>
        <v>129.19999999999999</v>
      </c>
      <c r="BB305" s="32">
        <f>IFERROR('σ и σw, МПа'!AB305*$BH$2,"-")</f>
        <v>127.5</v>
      </c>
      <c r="BC305" s="33">
        <f>IFERROR('σ и σw, МПа'!AC305*$BH$2,"-")</f>
        <v>124.95</v>
      </c>
    </row>
    <row r="306" spans="1:55" ht="38.25" x14ac:dyDescent="0.25">
      <c r="A306" s="10" t="str">
        <f>INDEX('Обработка исходного'!B:B,ROW($B$3)+4*(ROW($B306)-ROW($B$3)))</f>
        <v>Сталь хромоникелевая коррозионно-стойкого аустенитного класса</v>
      </c>
      <c r="B306" s="47" t="str">
        <f>INDEX('Обработка исходного'!D:D,ROW($B$3)+4*(ROW($B306)-ROW($B$3)))</f>
        <v>12Х18Н10Т</v>
      </c>
      <c r="C306" s="27" t="str">
        <f>'Rp0,2, МПа'!C306</f>
        <v>Плиты, поковки из слитка, листовые заготовки и штамповки диаметром от 40 до 200 мм</v>
      </c>
      <c r="D306" s="31">
        <f>IFERROR('σ и σw, МПа'!D306*$BE$2,"-")</f>
        <v>130.66666666666666</v>
      </c>
      <c r="E306" s="32">
        <f>IFERROR('σ и σw, МПа'!E306*$BE$2,"-")</f>
        <v>128.66666666666666</v>
      </c>
      <c r="F306" s="32">
        <f>IFERROR('σ и σw, МПа'!F306*$BE$2,"-")</f>
        <v>124</v>
      </c>
      <c r="G306" s="32">
        <f>IFERROR('σ и σw, МПа'!G306*$BE$2,"-")</f>
        <v>120.66666666666667</v>
      </c>
      <c r="H306" s="32">
        <f>IFERROR('σ и σw, МПа'!H306*$BE$2,"-")</f>
        <v>117.33333333333333</v>
      </c>
      <c r="I306" s="32">
        <f>IFERROR('σ и σw, МПа'!I306*$BE$2,"-")</f>
        <v>111.33333333333333</v>
      </c>
      <c r="J306" s="32">
        <f>IFERROR('σ и σw, МПа'!J306*$BE$2,"-")</f>
        <v>108</v>
      </c>
      <c r="K306" s="32">
        <f>IFERROR('σ и σw, МПа'!K306*$BE$2,"-")</f>
        <v>104.66666666666667</v>
      </c>
      <c r="L306" s="32">
        <f>IFERROR('σ и σw, МПа'!L306*$BE$2,"-")</f>
        <v>101.33333333333333</v>
      </c>
      <c r="M306" s="32">
        <f>IFERROR('σ и σw, МПа'!M306*$BE$2,"-")</f>
        <v>96</v>
      </c>
      <c r="N306" s="32">
        <f>IFERROR('σ и σw, МПа'!N306*$BE$2,"-")</f>
        <v>91.333333333333329</v>
      </c>
      <c r="O306" s="32">
        <f>IFERROR('σ и σw, МПа'!O306*$BE$2,"-")</f>
        <v>88</v>
      </c>
      <c r="P306" s="33">
        <f>IFERROR('σ и σw, МПа'!P306*$BE$2,"-")</f>
        <v>83.07692307692308</v>
      </c>
      <c r="Q306" s="31">
        <f>IFERROR('σ и σw, МПа'!D306*$BF$2,"-")</f>
        <v>169.86666666666667</v>
      </c>
      <c r="R306" s="32">
        <f>IFERROR('σ и σw, МПа'!E306*$BF$2,"-")</f>
        <v>167.26666666666665</v>
      </c>
      <c r="S306" s="32">
        <f>IFERROR('σ и σw, МПа'!F306*$BF$2,"-")</f>
        <v>161.20000000000002</v>
      </c>
      <c r="T306" s="32">
        <f>IFERROR('σ и σw, МПа'!G306*$BF$2,"-")</f>
        <v>156.86666666666667</v>
      </c>
      <c r="U306" s="32">
        <f>IFERROR('σ и σw, МПа'!H306*$BF$2,"-")</f>
        <v>152.53333333333333</v>
      </c>
      <c r="V306" s="32">
        <f>IFERROR('σ и σw, МПа'!I306*$BF$2,"-")</f>
        <v>144.73333333333332</v>
      </c>
      <c r="W306" s="32">
        <f>IFERROR('σ и σw, МПа'!J306*$BF$2,"-")</f>
        <v>140.4</v>
      </c>
      <c r="X306" s="32">
        <f>IFERROR('σ и σw, МПа'!K306*$BF$2,"-")</f>
        <v>136.06666666666669</v>
      </c>
      <c r="Y306" s="32">
        <f>IFERROR('σ и σw, МПа'!L306*$BF$2,"-")</f>
        <v>131.73333333333332</v>
      </c>
      <c r="Z306" s="32">
        <f>IFERROR('σ и σw, МПа'!M306*$BF$2,"-")</f>
        <v>124.80000000000001</v>
      </c>
      <c r="AA306" s="32">
        <f>IFERROR('σ и σw, МПа'!N306*$BF$2,"-")</f>
        <v>118.73333333333333</v>
      </c>
      <c r="AB306" s="32">
        <f>IFERROR('σ и σw, МПа'!O306*$BF$2,"-")</f>
        <v>114.4</v>
      </c>
      <c r="AC306" s="33">
        <f>IFERROR('σ и σw, МПа'!P306*$BF$2,"-")</f>
        <v>108.00000000000001</v>
      </c>
      <c r="AD306" s="31">
        <f>IFERROR('σ и σw, МПа'!Q306*$BG$2,"-")</f>
        <v>127.4</v>
      </c>
      <c r="AE306" s="32">
        <f>IFERROR('σ и σw, МПа'!R306*$BG$2,"-")</f>
        <v>125.45</v>
      </c>
      <c r="AF306" s="32">
        <f>IFERROR('σ и σw, МПа'!S306*$BG$2,"-")</f>
        <v>120.9</v>
      </c>
      <c r="AG306" s="32">
        <f>IFERROR('σ и σw, МПа'!T306*$BG$2,"-")</f>
        <v>117.65</v>
      </c>
      <c r="AH306" s="32">
        <f>IFERROR('σ и σw, МПа'!U306*$BG$2,"-")</f>
        <v>114.4</v>
      </c>
      <c r="AI306" s="32">
        <f>IFERROR('σ и σw, МПа'!V306*$BG$2,"-")</f>
        <v>108.55</v>
      </c>
      <c r="AJ306" s="32">
        <f>IFERROR('σ и σw, МПа'!W306*$BG$2,"-")</f>
        <v>105.3</v>
      </c>
      <c r="AK306" s="32">
        <f>IFERROR('σ и σw, МПа'!X306*$BG$2,"-")</f>
        <v>102.05</v>
      </c>
      <c r="AL306" s="32">
        <f>IFERROR('σ и σw, МПа'!Y306*$BG$2,"-")</f>
        <v>98.8</v>
      </c>
      <c r="AM306" s="32">
        <f>IFERROR('σ и σw, МПа'!Z306*$BG$2,"-")</f>
        <v>93.600000000000009</v>
      </c>
      <c r="AN306" s="32">
        <f>IFERROR('σ и σw, МПа'!AA306*$BG$2,"-")</f>
        <v>89.05</v>
      </c>
      <c r="AO306" s="32">
        <f>IFERROR('σ и σw, МПа'!AB306*$BG$2,"-")</f>
        <v>85.8</v>
      </c>
      <c r="AP306" s="33">
        <f>IFERROR('σ и σw, МПа'!AC306*$BG$2,"-")</f>
        <v>82.55</v>
      </c>
      <c r="AQ306" s="31">
        <f>IFERROR('σ и σw, МПа'!Q306*$BH$2,"-")</f>
        <v>166.6</v>
      </c>
      <c r="AR306" s="32">
        <f>IFERROR('σ и σw, МПа'!R306*$BH$2,"-")</f>
        <v>164.04999999999998</v>
      </c>
      <c r="AS306" s="32">
        <f>IFERROR('σ и σw, МПа'!S306*$BH$2,"-")</f>
        <v>158.1</v>
      </c>
      <c r="AT306" s="32">
        <f>IFERROR('σ и σw, МПа'!T306*$BH$2,"-")</f>
        <v>153.85</v>
      </c>
      <c r="AU306" s="32">
        <f>IFERROR('σ и σw, МПа'!U306*$BH$2,"-")</f>
        <v>149.6</v>
      </c>
      <c r="AV306" s="32">
        <f>IFERROR('σ и σw, МПа'!V306*$BH$2,"-")</f>
        <v>141.94999999999999</v>
      </c>
      <c r="AW306" s="32">
        <f>IFERROR('σ и σw, МПа'!W306*$BH$2,"-")</f>
        <v>137.69999999999999</v>
      </c>
      <c r="AX306" s="32">
        <f>IFERROR('σ и σw, МПа'!X306*$BH$2,"-")</f>
        <v>133.44999999999999</v>
      </c>
      <c r="AY306" s="32">
        <f>IFERROR('σ и σw, МПа'!Y306*$BH$2,"-")</f>
        <v>129.19999999999999</v>
      </c>
      <c r="AZ306" s="32">
        <f>IFERROR('σ и σw, МПа'!Z306*$BH$2,"-")</f>
        <v>122.39999999999999</v>
      </c>
      <c r="BA306" s="32">
        <f>IFERROR('σ и σw, МПа'!AA306*$BH$2,"-")</f>
        <v>116.45</v>
      </c>
      <c r="BB306" s="32">
        <f>IFERROR('σ и σw, МПа'!AB306*$BH$2,"-")</f>
        <v>112.2</v>
      </c>
      <c r="BC306" s="33">
        <f>IFERROR('σ и σw, МПа'!AC306*$BH$2,"-")</f>
        <v>107.95</v>
      </c>
    </row>
    <row r="307" spans="1:55" ht="38.25" x14ac:dyDescent="0.25">
      <c r="A307" s="10" t="str">
        <f>INDEX('Обработка исходного'!B:B,ROW($B$3)+4*(ROW($B307)-ROW($B$3)))</f>
        <v>Сталь хромоникелевая коррозионно-стойкого аустенитного класса</v>
      </c>
      <c r="B307" s="47" t="str">
        <f>INDEX('Обработка исходного'!D:D,ROW($B$3)+4*(ROW($B307)-ROW($B$3)))</f>
        <v>12Х18Н10Т</v>
      </c>
      <c r="C307" s="27" t="str">
        <f>'Rp0,2, МПа'!C307</f>
        <v>Плиты, поковки из слитка, листовые заготовки и штамповки диаметром более 200 мм</v>
      </c>
      <c r="D307" s="31">
        <f>IFERROR('σ и σw, МПа'!D307*$BE$2,"-")</f>
        <v>130.66666666666666</v>
      </c>
      <c r="E307" s="32">
        <f>IFERROR('σ и σw, МПа'!E307*$BE$2,"-")</f>
        <v>127.33333333333333</v>
      </c>
      <c r="F307" s="32">
        <f>IFERROR('σ и σw, МПа'!F307*$BE$2,"-")</f>
        <v>120.66666666666667</v>
      </c>
      <c r="G307" s="32">
        <f>IFERROR('σ и σw, МПа'!G307*$BE$2,"-")</f>
        <v>114.66666666666667</v>
      </c>
      <c r="H307" s="32">
        <f>IFERROR('σ и σw, МПа'!H307*$BE$2,"-")</f>
        <v>109.33333333333333</v>
      </c>
      <c r="I307" s="32">
        <f>IFERROR('σ и σw, МПа'!I307*$BE$2,"-")</f>
        <v>101.33333333333333</v>
      </c>
      <c r="J307" s="32">
        <f>IFERROR('σ и σw, МПа'!J307*$BE$2,"-")</f>
        <v>98</v>
      </c>
      <c r="K307" s="32">
        <f>IFERROR('σ и σw, МПа'!K307*$BE$2,"-")</f>
        <v>91.333333333333329</v>
      </c>
      <c r="L307" s="32">
        <f>IFERROR('σ и σw, МПа'!L307*$BE$2,"-")</f>
        <v>88</v>
      </c>
      <c r="M307" s="32">
        <f>IFERROR('σ и σw, МПа'!M307*$BE$2,"-")</f>
        <v>82</v>
      </c>
      <c r="N307" s="32">
        <f>IFERROR('σ и σw, МПа'!N307*$BE$2,"-")</f>
        <v>75.333333333333329</v>
      </c>
      <c r="O307" s="32">
        <f>IFERROR('σ и σw, МПа'!O307*$BE$2,"-")</f>
        <v>68.666666666666671</v>
      </c>
      <c r="P307" s="33">
        <f>IFERROR('σ и σw, МПа'!P307*$BE$2,"-")</f>
        <v>65.333333333333329</v>
      </c>
      <c r="Q307" s="31">
        <f>IFERROR('σ и σw, МПа'!D307*$BF$2,"-")</f>
        <v>169.86666666666667</v>
      </c>
      <c r="R307" s="32">
        <f>IFERROR('σ и σw, МПа'!E307*$BF$2,"-")</f>
        <v>165.53333333333333</v>
      </c>
      <c r="S307" s="32">
        <f>IFERROR('σ и σw, МПа'!F307*$BF$2,"-")</f>
        <v>156.86666666666667</v>
      </c>
      <c r="T307" s="32">
        <f>IFERROR('σ и σw, МПа'!G307*$BF$2,"-")</f>
        <v>149.06666666666669</v>
      </c>
      <c r="U307" s="32">
        <f>IFERROR('σ и σw, МПа'!H307*$BF$2,"-")</f>
        <v>142.13333333333333</v>
      </c>
      <c r="V307" s="32">
        <f>IFERROR('σ и σw, МПа'!I307*$BF$2,"-")</f>
        <v>131.73333333333332</v>
      </c>
      <c r="W307" s="32">
        <f>IFERROR('σ и σw, МПа'!J307*$BF$2,"-")</f>
        <v>127.4</v>
      </c>
      <c r="X307" s="32">
        <f>IFERROR('σ и σw, МПа'!K307*$BF$2,"-")</f>
        <v>118.73333333333333</v>
      </c>
      <c r="Y307" s="32">
        <f>IFERROR('σ и σw, МПа'!L307*$BF$2,"-")</f>
        <v>114.4</v>
      </c>
      <c r="Z307" s="32">
        <f>IFERROR('σ и σw, МПа'!M307*$BF$2,"-")</f>
        <v>106.60000000000001</v>
      </c>
      <c r="AA307" s="32">
        <f>IFERROR('σ и σw, МПа'!N307*$BF$2,"-")</f>
        <v>97.933333333333337</v>
      </c>
      <c r="AB307" s="32">
        <f>IFERROR('σ и σw, МПа'!O307*$BF$2,"-")</f>
        <v>89.26666666666668</v>
      </c>
      <c r="AC307" s="33">
        <f>IFERROR('σ и σw, МПа'!P307*$BF$2,"-")</f>
        <v>84.933333333333337</v>
      </c>
      <c r="AD307" s="31">
        <f>IFERROR('σ и σw, МПа'!Q307*$BG$2,"-")</f>
        <v>127.4</v>
      </c>
      <c r="AE307" s="32">
        <f>IFERROR('σ и σw, МПа'!R307*$BG$2,"-")</f>
        <v>124.15</v>
      </c>
      <c r="AF307" s="32">
        <f>IFERROR('σ и σw, МПа'!S307*$BG$2,"-")</f>
        <v>117.65</v>
      </c>
      <c r="AG307" s="32">
        <f>IFERROR('σ и σw, МПа'!T307*$BG$2,"-")</f>
        <v>111.8</v>
      </c>
      <c r="AH307" s="32">
        <f>IFERROR('σ и σw, МПа'!U307*$BG$2,"-")</f>
        <v>106.60000000000001</v>
      </c>
      <c r="AI307" s="32">
        <f>IFERROR('σ и σw, МПа'!V307*$BG$2,"-")</f>
        <v>98.8</v>
      </c>
      <c r="AJ307" s="32">
        <f>IFERROR('σ и σw, МПа'!W307*$BG$2,"-")</f>
        <v>95.55</v>
      </c>
      <c r="AK307" s="32">
        <f>IFERROR('σ и σw, МПа'!X307*$BG$2,"-")</f>
        <v>89.05</v>
      </c>
      <c r="AL307" s="32">
        <f>IFERROR('σ и σw, МПа'!Y307*$BG$2,"-")</f>
        <v>85.8</v>
      </c>
      <c r="AM307" s="32">
        <f>IFERROR('σ и σw, МПа'!Z307*$BG$2,"-")</f>
        <v>79.95</v>
      </c>
      <c r="AN307" s="32">
        <f>IFERROR('σ и σw, МПа'!AA307*$BG$2,"-")</f>
        <v>73.45</v>
      </c>
      <c r="AO307" s="32">
        <f>IFERROR('σ и σw, МПа'!AB307*$BG$2,"-")</f>
        <v>66.95</v>
      </c>
      <c r="AP307" s="33">
        <f>IFERROR('σ и σw, МПа'!AC307*$BG$2,"-")</f>
        <v>63.7</v>
      </c>
      <c r="AQ307" s="31">
        <f>IFERROR('σ и σw, МПа'!Q307*$BH$2,"-")</f>
        <v>166.6</v>
      </c>
      <c r="AR307" s="32">
        <f>IFERROR('σ и σw, МПа'!R307*$BH$2,"-")</f>
        <v>162.35</v>
      </c>
      <c r="AS307" s="32">
        <f>IFERROR('σ и σw, МПа'!S307*$BH$2,"-")</f>
        <v>153.85</v>
      </c>
      <c r="AT307" s="32">
        <f>IFERROR('σ и σw, МПа'!T307*$BH$2,"-")</f>
        <v>146.19999999999999</v>
      </c>
      <c r="AU307" s="32">
        <f>IFERROR('σ и σw, МПа'!U307*$BH$2,"-")</f>
        <v>139.4</v>
      </c>
      <c r="AV307" s="32">
        <f>IFERROR('σ и σw, МПа'!V307*$BH$2,"-")</f>
        <v>129.19999999999999</v>
      </c>
      <c r="AW307" s="32">
        <f>IFERROR('σ и σw, МПа'!W307*$BH$2,"-")</f>
        <v>124.95</v>
      </c>
      <c r="AX307" s="32">
        <f>IFERROR('σ и σw, МПа'!X307*$BH$2,"-")</f>
        <v>116.45</v>
      </c>
      <c r="AY307" s="32">
        <f>IFERROR('σ и σw, МПа'!Y307*$BH$2,"-")</f>
        <v>112.2</v>
      </c>
      <c r="AZ307" s="32">
        <f>IFERROR('σ и σw, МПа'!Z307*$BH$2,"-")</f>
        <v>104.55</v>
      </c>
      <c r="BA307" s="32">
        <f>IFERROR('σ и σw, МПа'!AA307*$BH$2,"-")</f>
        <v>96.05</v>
      </c>
      <c r="BB307" s="32">
        <f>IFERROR('σ и σw, МПа'!AB307*$BH$2,"-")</f>
        <v>87.55</v>
      </c>
      <c r="BC307" s="33">
        <f>IFERROR('σ и σw, МПа'!AC307*$BH$2,"-")</f>
        <v>83.3</v>
      </c>
    </row>
    <row r="308" spans="1:55" ht="38.25" x14ac:dyDescent="0.25">
      <c r="A308" s="10" t="str">
        <f>INDEX('Обработка исходного'!B:B,ROW($B$3)+4*(ROW($B308)-ROW($B$3)))</f>
        <v>Сталь хромоникелевая коррозионно-стойкого аустенитного класса</v>
      </c>
      <c r="B308" s="47" t="str">
        <f>INDEX('Обработка исходного'!D:D,ROW($B$3)+4*(ROW($B308)-ROW($B$3)))</f>
        <v>12Х18Н10Т</v>
      </c>
      <c r="C308" s="27" t="str">
        <f>'Rp0,2, МПа'!C308</f>
        <v>Трубы</v>
      </c>
      <c r="D308" s="31">
        <f>IFERROR('σ и σw, МПа'!D308*$BE$2,"-")</f>
        <v>144</v>
      </c>
      <c r="E308" s="32">
        <f>IFERROR('σ и σw, МПа'!E308*$BE$2,"-")</f>
        <v>137.33333333333334</v>
      </c>
      <c r="F308" s="32">
        <f>IFERROR('σ и σw, МПа'!F308*$BE$2,"-")</f>
        <v>137.33333333333334</v>
      </c>
      <c r="G308" s="32">
        <f>IFERROR('σ и σw, МПа'!G308*$BE$2,"-")</f>
        <v>130.66666666666666</v>
      </c>
      <c r="H308" s="32">
        <f>IFERROR('σ и σw, МПа'!H308*$BE$2,"-")</f>
        <v>124.66666666666667</v>
      </c>
      <c r="I308" s="32">
        <f>IFERROR('σ и σw, МПа'!I308*$BE$2,"-")</f>
        <v>124.66666666666667</v>
      </c>
      <c r="J308" s="32">
        <f>IFERROR('σ и σw, МПа'!J308*$BE$2,"-")</f>
        <v>118</v>
      </c>
      <c r="K308" s="32">
        <f>IFERROR('σ и σw, МПа'!K308*$BE$2,"-")</f>
        <v>118</v>
      </c>
      <c r="L308" s="32">
        <f>IFERROR('σ и σw, МПа'!L308*$BE$2,"-")</f>
        <v>111.33333333333333</v>
      </c>
      <c r="M308" s="32">
        <f>IFERROR('σ и σw, МПа'!M308*$BE$2,"-")</f>
        <v>104.66666666666667</v>
      </c>
      <c r="N308" s="32">
        <f>IFERROR('σ и σw, МПа'!N308*$BE$2,"-")</f>
        <v>98</v>
      </c>
      <c r="O308" s="32">
        <f>IFERROR('σ и σw, МПа'!O308*$BE$2,"-")</f>
        <v>98</v>
      </c>
      <c r="P308" s="33">
        <f>IFERROR('σ и σw, МПа'!P308*$BE$2,"-")</f>
        <v>91.333333333333329</v>
      </c>
      <c r="Q308" s="31">
        <f>IFERROR('σ и σw, МПа'!D308*$BF$2,"-")</f>
        <v>187.20000000000002</v>
      </c>
      <c r="R308" s="32">
        <f>IFERROR('σ и σw, МПа'!E308*$BF$2,"-")</f>
        <v>178.53333333333336</v>
      </c>
      <c r="S308" s="32">
        <f>IFERROR('σ и σw, МПа'!F308*$BF$2,"-")</f>
        <v>178.53333333333336</v>
      </c>
      <c r="T308" s="32">
        <f>IFERROR('σ и σw, МПа'!G308*$BF$2,"-")</f>
        <v>169.86666666666667</v>
      </c>
      <c r="U308" s="32">
        <f>IFERROR('σ и σw, МПа'!H308*$BF$2,"-")</f>
        <v>162.06666666666669</v>
      </c>
      <c r="V308" s="32">
        <f>IFERROR('σ и σw, МПа'!I308*$BF$2,"-")</f>
        <v>162.06666666666669</v>
      </c>
      <c r="W308" s="32">
        <f>IFERROR('σ и σw, МПа'!J308*$BF$2,"-")</f>
        <v>153.4</v>
      </c>
      <c r="X308" s="32">
        <f>IFERROR('σ и σw, МПа'!K308*$BF$2,"-")</f>
        <v>153.4</v>
      </c>
      <c r="Y308" s="32">
        <f>IFERROR('σ и σw, МПа'!L308*$BF$2,"-")</f>
        <v>144.73333333333332</v>
      </c>
      <c r="Z308" s="32">
        <f>IFERROR('σ и σw, МПа'!M308*$BF$2,"-")</f>
        <v>136.06666666666669</v>
      </c>
      <c r="AA308" s="32">
        <f>IFERROR('σ и σw, МПа'!N308*$BF$2,"-")</f>
        <v>127.4</v>
      </c>
      <c r="AB308" s="32">
        <f>IFERROR('σ и σw, МПа'!O308*$BF$2,"-")</f>
        <v>127.4</v>
      </c>
      <c r="AC308" s="33">
        <f>IFERROR('σ и σw, МПа'!P308*$BF$2,"-")</f>
        <v>118.73333333333333</v>
      </c>
      <c r="AD308" s="31">
        <f>IFERROR('σ и σw, МПа'!Q308*$BG$2,"-")</f>
        <v>140.4</v>
      </c>
      <c r="AE308" s="32">
        <f>IFERROR('σ и σw, МПа'!R308*$BG$2,"-")</f>
        <v>133.9</v>
      </c>
      <c r="AF308" s="32">
        <f>IFERROR('σ и σw, МПа'!S308*$BG$2,"-")</f>
        <v>133.9</v>
      </c>
      <c r="AG308" s="32">
        <f>IFERROR('σ и σw, МПа'!T308*$BG$2,"-")</f>
        <v>127.4</v>
      </c>
      <c r="AH308" s="32">
        <f>IFERROR('σ и σw, МПа'!U308*$BG$2,"-")</f>
        <v>121.55</v>
      </c>
      <c r="AI308" s="32">
        <f>IFERROR('σ и σw, МПа'!V308*$BG$2,"-")</f>
        <v>121.55</v>
      </c>
      <c r="AJ308" s="32">
        <f>IFERROR('σ и σw, МПа'!W308*$BG$2,"-")</f>
        <v>115.05</v>
      </c>
      <c r="AK308" s="32">
        <f>IFERROR('σ и σw, МПа'!X308*$BG$2,"-")</f>
        <v>115.05</v>
      </c>
      <c r="AL308" s="32">
        <f>IFERROR('σ и σw, МПа'!Y308*$BG$2,"-")</f>
        <v>108.55</v>
      </c>
      <c r="AM308" s="32">
        <f>IFERROR('σ и σw, МПа'!Z308*$BG$2,"-")</f>
        <v>102.05</v>
      </c>
      <c r="AN308" s="32">
        <f>IFERROR('σ и σw, МПа'!AA308*$BG$2,"-")</f>
        <v>95.55</v>
      </c>
      <c r="AO308" s="32">
        <f>IFERROR('σ и σw, МПа'!AB308*$BG$2,"-")</f>
        <v>95.55</v>
      </c>
      <c r="AP308" s="33">
        <f>IFERROR('σ и σw, МПа'!AC308*$BG$2,"-")</f>
        <v>89.05</v>
      </c>
      <c r="AQ308" s="31">
        <f>IFERROR('σ и σw, МПа'!Q308*$BH$2,"-")</f>
        <v>183.6</v>
      </c>
      <c r="AR308" s="32">
        <f>IFERROR('σ и σw, МПа'!R308*$BH$2,"-")</f>
        <v>175.1</v>
      </c>
      <c r="AS308" s="32">
        <f>IFERROR('σ и σw, МПа'!S308*$BH$2,"-")</f>
        <v>175.1</v>
      </c>
      <c r="AT308" s="32">
        <f>IFERROR('σ и σw, МПа'!T308*$BH$2,"-")</f>
        <v>166.6</v>
      </c>
      <c r="AU308" s="32">
        <f>IFERROR('σ и σw, МПа'!U308*$BH$2,"-")</f>
        <v>158.94999999999999</v>
      </c>
      <c r="AV308" s="32">
        <f>IFERROR('σ и σw, МПа'!V308*$BH$2,"-")</f>
        <v>158.94999999999999</v>
      </c>
      <c r="AW308" s="32">
        <f>IFERROR('σ и σw, МПа'!W308*$BH$2,"-")</f>
        <v>150.44999999999999</v>
      </c>
      <c r="AX308" s="32">
        <f>IFERROR('σ и σw, МПа'!X308*$BH$2,"-")</f>
        <v>150.44999999999999</v>
      </c>
      <c r="AY308" s="32">
        <f>IFERROR('σ и σw, МПа'!Y308*$BH$2,"-")</f>
        <v>141.94999999999999</v>
      </c>
      <c r="AZ308" s="32">
        <f>IFERROR('σ и σw, МПа'!Z308*$BH$2,"-")</f>
        <v>133.44999999999999</v>
      </c>
      <c r="BA308" s="32">
        <f>IFERROR('σ и σw, МПа'!AA308*$BH$2,"-")</f>
        <v>124.95</v>
      </c>
      <c r="BB308" s="32">
        <f>IFERROR('σ и σw, МПа'!AB308*$BH$2,"-")</f>
        <v>124.95</v>
      </c>
      <c r="BC308" s="33">
        <f>IFERROR('σ и σw, МПа'!AC308*$BH$2,"-")</f>
        <v>116.45</v>
      </c>
    </row>
    <row r="309" spans="1:55" ht="38.25" x14ac:dyDescent="0.25">
      <c r="A309" s="10" t="str">
        <f>INDEX('Обработка исходного'!B:B,ROW($B$3)+4*(ROW($B309)-ROW($B$3)))</f>
        <v>Сталь хромоникелевая коррозионно-стойкого аустенитного класса</v>
      </c>
      <c r="B309" s="47" t="str">
        <f>INDEX('Обработка исходного'!D:D,ROW($B$3)+4*(ROW($B309)-ROW($B$3)))</f>
        <v>08Х18Н12Т</v>
      </c>
      <c r="C309" s="27" t="str">
        <f>'Rp0,2, МПа'!C309</f>
        <v>Толстолистовая сталь толщиной от 4 до 160 мм</v>
      </c>
      <c r="D309" s="31">
        <f>IFERROR('σ и σw, МПа'!D309*$BE$2,"-")</f>
        <v>137.33333333333334</v>
      </c>
      <c r="E309" s="32">
        <f>IFERROR('σ и σw, МПа'!E309*$BE$2,"-")</f>
        <v>130.66666666666666</v>
      </c>
      <c r="F309" s="32">
        <f>IFERROR('σ и σw, МПа'!F309*$BE$2,"-")</f>
        <v>118</v>
      </c>
      <c r="G309" s="32">
        <f>IFERROR('σ и σw, МПа'!G309*$BE$2,"-")</f>
        <v>111.33333333333333</v>
      </c>
      <c r="H309" s="32">
        <f>IFERROR('σ и σw, МПа'!H309*$BE$2,"-")</f>
        <v>111.33333333333333</v>
      </c>
      <c r="I309" s="32">
        <f>IFERROR('σ и σw, МПа'!I309*$BE$2,"-")</f>
        <v>104.66666666666667</v>
      </c>
      <c r="J309" s="32">
        <f>IFERROR('σ и σw, МПа'!J309*$BE$2,"-")</f>
        <v>104.66666666666667</v>
      </c>
      <c r="K309" s="32">
        <f>IFERROR('σ и σw, МПа'!K309*$BE$2,"-")</f>
        <v>104.66666666666667</v>
      </c>
      <c r="L309" s="32">
        <f>IFERROR('σ и σw, МПа'!L309*$BE$2,"-")</f>
        <v>98</v>
      </c>
      <c r="M309" s="32">
        <f>IFERROR('σ и σw, МПа'!M309*$BE$2,"-")</f>
        <v>91.333333333333329</v>
      </c>
      <c r="N309" s="32">
        <f>IFERROR('σ и σw, МПа'!N309*$BE$2,"-")</f>
        <v>85.333333333333329</v>
      </c>
      <c r="O309" s="32">
        <f>IFERROR('σ и σw, МПа'!O309*$BE$2,"-")</f>
        <v>85.333333333333329</v>
      </c>
      <c r="P309" s="33">
        <f>IFERROR('σ и σw, МПа'!P309*$BE$2,"-")</f>
        <v>78.666666666666671</v>
      </c>
      <c r="Q309" s="31">
        <f>IFERROR('σ и σw, МПа'!D309*$BF$2,"-")</f>
        <v>178.53333333333336</v>
      </c>
      <c r="R309" s="32">
        <f>IFERROR('σ и σw, МПа'!E309*$BF$2,"-")</f>
        <v>169.86666666666667</v>
      </c>
      <c r="S309" s="32">
        <f>IFERROR('σ и σw, МПа'!F309*$BF$2,"-")</f>
        <v>153.4</v>
      </c>
      <c r="T309" s="32">
        <f>IFERROR('σ и σw, МПа'!G309*$BF$2,"-")</f>
        <v>144.73333333333332</v>
      </c>
      <c r="U309" s="32">
        <f>IFERROR('σ и σw, МПа'!H309*$BF$2,"-")</f>
        <v>144.73333333333332</v>
      </c>
      <c r="V309" s="32">
        <f>IFERROR('σ и σw, МПа'!I309*$BF$2,"-")</f>
        <v>136.06666666666669</v>
      </c>
      <c r="W309" s="32">
        <f>IFERROR('σ и σw, МПа'!J309*$BF$2,"-")</f>
        <v>136.06666666666669</v>
      </c>
      <c r="X309" s="32">
        <f>IFERROR('σ и σw, МПа'!K309*$BF$2,"-")</f>
        <v>136.06666666666669</v>
      </c>
      <c r="Y309" s="32">
        <f>IFERROR('σ и σw, МПа'!L309*$BF$2,"-")</f>
        <v>127.4</v>
      </c>
      <c r="Z309" s="32">
        <f>IFERROR('σ и σw, МПа'!M309*$BF$2,"-")</f>
        <v>118.73333333333333</v>
      </c>
      <c r="AA309" s="32">
        <f>IFERROR('σ и σw, МПа'!N309*$BF$2,"-")</f>
        <v>110.93333333333334</v>
      </c>
      <c r="AB309" s="32">
        <f>IFERROR('σ и σw, МПа'!O309*$BF$2,"-")</f>
        <v>110.93333333333334</v>
      </c>
      <c r="AC309" s="33">
        <f>IFERROR('σ и σw, МПа'!P309*$BF$2,"-")</f>
        <v>102.26666666666668</v>
      </c>
      <c r="AD309" s="31">
        <f>IFERROR('σ и σw, МПа'!Q309*$BG$2,"-")</f>
        <v>133.9</v>
      </c>
      <c r="AE309" s="32">
        <f>IFERROR('σ и σw, МПа'!R309*$BG$2,"-")</f>
        <v>127.4</v>
      </c>
      <c r="AF309" s="32">
        <f>IFERROR('σ и σw, МПа'!S309*$BG$2,"-")</f>
        <v>115.05</v>
      </c>
      <c r="AG309" s="32">
        <f>IFERROR('σ и σw, МПа'!T309*$BG$2,"-")</f>
        <v>108.55</v>
      </c>
      <c r="AH309" s="32">
        <f>IFERROR('σ и σw, МПа'!U309*$BG$2,"-")</f>
        <v>108.55</v>
      </c>
      <c r="AI309" s="32">
        <f>IFERROR('σ и σw, МПа'!V309*$BG$2,"-")</f>
        <v>102.05</v>
      </c>
      <c r="AJ309" s="32">
        <f>IFERROR('σ и σw, МПа'!W309*$BG$2,"-")</f>
        <v>102.05</v>
      </c>
      <c r="AK309" s="32">
        <f>IFERROR('σ и σw, МПа'!X309*$BG$2,"-")</f>
        <v>102.05</v>
      </c>
      <c r="AL309" s="32">
        <f>IFERROR('σ и σw, МПа'!Y309*$BG$2,"-")</f>
        <v>95.55</v>
      </c>
      <c r="AM309" s="32">
        <f>IFERROR('σ и σw, МПа'!Z309*$BG$2,"-")</f>
        <v>89.05</v>
      </c>
      <c r="AN309" s="32">
        <f>IFERROR('σ и σw, МПа'!AA309*$BG$2,"-")</f>
        <v>83.2</v>
      </c>
      <c r="AO309" s="32">
        <f>IFERROR('σ и σw, МПа'!AB309*$BG$2,"-")</f>
        <v>83.2</v>
      </c>
      <c r="AP309" s="33">
        <f>IFERROR('σ и σw, МПа'!AC309*$BG$2,"-")</f>
        <v>76.7</v>
      </c>
      <c r="AQ309" s="31">
        <f>IFERROR('σ и σw, МПа'!Q309*$BH$2,"-")</f>
        <v>175.1</v>
      </c>
      <c r="AR309" s="32">
        <f>IFERROR('σ и σw, МПа'!R309*$BH$2,"-")</f>
        <v>166.6</v>
      </c>
      <c r="AS309" s="32">
        <f>IFERROR('σ и σw, МПа'!S309*$BH$2,"-")</f>
        <v>150.44999999999999</v>
      </c>
      <c r="AT309" s="32">
        <f>IFERROR('σ и σw, МПа'!T309*$BH$2,"-")</f>
        <v>141.94999999999999</v>
      </c>
      <c r="AU309" s="32">
        <f>IFERROR('σ и σw, МПа'!U309*$BH$2,"-")</f>
        <v>141.94999999999999</v>
      </c>
      <c r="AV309" s="32">
        <f>IFERROR('σ и σw, МПа'!V309*$BH$2,"-")</f>
        <v>133.44999999999999</v>
      </c>
      <c r="AW309" s="32">
        <f>IFERROR('σ и σw, МПа'!W309*$BH$2,"-")</f>
        <v>133.44999999999999</v>
      </c>
      <c r="AX309" s="32">
        <f>IFERROR('σ и σw, МПа'!X309*$BH$2,"-")</f>
        <v>133.44999999999999</v>
      </c>
      <c r="AY309" s="32">
        <f>IFERROR('σ и σw, МПа'!Y309*$BH$2,"-")</f>
        <v>124.95</v>
      </c>
      <c r="AZ309" s="32">
        <f>IFERROR('σ и σw, МПа'!Z309*$BH$2,"-")</f>
        <v>116.45</v>
      </c>
      <c r="BA309" s="32">
        <f>IFERROR('σ и σw, МПа'!AA309*$BH$2,"-")</f>
        <v>108.8</v>
      </c>
      <c r="BB309" s="32">
        <f>IFERROR('σ и σw, МПа'!AB309*$BH$2,"-")</f>
        <v>108.8</v>
      </c>
      <c r="BC309" s="33">
        <f>IFERROR('σ и σw, МПа'!AC309*$BH$2,"-")</f>
        <v>100.3</v>
      </c>
    </row>
    <row r="310" spans="1:55" ht="38.25" x14ac:dyDescent="0.25">
      <c r="A310" s="10" t="str">
        <f>INDEX('Обработка исходного'!B:B,ROW($B$3)+4*(ROW($B310)-ROW($B$3)))</f>
        <v>Сталь хромоникелевая коррозионно-стойкого аустенитного класса</v>
      </c>
      <c r="B310" s="47" t="str">
        <f>INDEX('Обработка исходного'!D:D,ROW($B$3)+4*(ROW($B310)-ROW($B$3)))</f>
        <v>08Х18Н12Т</v>
      </c>
      <c r="C310" s="27" t="str">
        <f>'Rp0,2, МПа'!C310</f>
        <v>Поковки, листы листовые и объемные штамповки, ковано-катаные заготовки толщиной до 60 мм</v>
      </c>
      <c r="D310" s="31">
        <f>IFERROR('σ и σw, МПа'!D310*$BE$2,"-")</f>
        <v>130.66666666666666</v>
      </c>
      <c r="E310" s="32">
        <f>IFERROR('σ и σw, МПа'!E310*$BE$2,"-")</f>
        <v>130.66666666666666</v>
      </c>
      <c r="F310" s="32">
        <f>IFERROR('σ и σw, МПа'!F310*$BE$2,"-")</f>
        <v>111.33333333333333</v>
      </c>
      <c r="G310" s="32">
        <f>IFERROR('σ и σw, МПа'!G310*$BE$2,"-")</f>
        <v>104.66666666666667</v>
      </c>
      <c r="H310" s="32">
        <f>IFERROR('σ и σw, МПа'!H310*$BE$2,"-")</f>
        <v>104.66666666666667</v>
      </c>
      <c r="I310" s="32">
        <f>IFERROR('σ и σw, МПа'!I310*$BE$2,"-")</f>
        <v>98</v>
      </c>
      <c r="J310" s="32">
        <f>IFERROR('σ и σw, МПа'!J310*$BE$2,"-")</f>
        <v>98</v>
      </c>
      <c r="K310" s="32">
        <f>IFERROR('σ и σw, МПа'!K310*$BE$2,"-")</f>
        <v>98</v>
      </c>
      <c r="L310" s="32">
        <f>IFERROR('σ и σw, МПа'!L310*$BE$2,"-")</f>
        <v>91.333333333333329</v>
      </c>
      <c r="M310" s="32">
        <f>IFERROR('σ и σw, МПа'!M310*$BE$2,"-")</f>
        <v>85.333333333333329</v>
      </c>
      <c r="N310" s="32">
        <f>IFERROR('σ и σw, МПа'!N310*$BE$2,"-")</f>
        <v>78.666666666666671</v>
      </c>
      <c r="O310" s="32">
        <f>IFERROR('σ и σw, МПа'!O310*$BE$2,"-")</f>
        <v>78.666666666666671</v>
      </c>
      <c r="P310" s="33">
        <f>IFERROR('σ и σw, МПа'!P310*$BE$2,"-")</f>
        <v>72</v>
      </c>
      <c r="Q310" s="31">
        <f>IFERROR('σ и σw, МПа'!D310*$BF$2,"-")</f>
        <v>169.86666666666667</v>
      </c>
      <c r="R310" s="32">
        <f>IFERROR('σ и σw, МПа'!E310*$BF$2,"-")</f>
        <v>169.86666666666667</v>
      </c>
      <c r="S310" s="32">
        <f>IFERROR('σ и σw, МПа'!F310*$BF$2,"-")</f>
        <v>144.73333333333332</v>
      </c>
      <c r="T310" s="32">
        <f>IFERROR('σ и σw, МПа'!G310*$BF$2,"-")</f>
        <v>136.06666666666669</v>
      </c>
      <c r="U310" s="32">
        <f>IFERROR('σ и σw, МПа'!H310*$BF$2,"-")</f>
        <v>136.06666666666669</v>
      </c>
      <c r="V310" s="32">
        <f>IFERROR('σ и σw, МПа'!I310*$BF$2,"-")</f>
        <v>127.4</v>
      </c>
      <c r="W310" s="32">
        <f>IFERROR('σ и σw, МПа'!J310*$BF$2,"-")</f>
        <v>127.4</v>
      </c>
      <c r="X310" s="32">
        <f>IFERROR('σ и σw, МПа'!K310*$BF$2,"-")</f>
        <v>127.4</v>
      </c>
      <c r="Y310" s="32">
        <f>IFERROR('σ и σw, МПа'!L310*$BF$2,"-")</f>
        <v>118.73333333333333</v>
      </c>
      <c r="Z310" s="32">
        <f>IFERROR('σ и σw, МПа'!M310*$BF$2,"-")</f>
        <v>110.93333333333334</v>
      </c>
      <c r="AA310" s="32">
        <f>IFERROR('σ и σw, МПа'!N310*$BF$2,"-")</f>
        <v>102.26666666666668</v>
      </c>
      <c r="AB310" s="32">
        <f>IFERROR('σ и σw, МПа'!O310*$BF$2,"-")</f>
        <v>102.26666666666668</v>
      </c>
      <c r="AC310" s="33">
        <f>IFERROR('σ и σw, МПа'!P310*$BF$2,"-")</f>
        <v>93.600000000000009</v>
      </c>
      <c r="AD310" s="31">
        <f>IFERROR('σ и σw, МПа'!Q310*$BG$2,"-")</f>
        <v>127.4</v>
      </c>
      <c r="AE310" s="32">
        <f>IFERROR('σ и σw, МПа'!R310*$BG$2,"-")</f>
        <v>127.4</v>
      </c>
      <c r="AF310" s="32">
        <f>IFERROR('σ и σw, МПа'!S310*$BG$2,"-")</f>
        <v>108.55</v>
      </c>
      <c r="AG310" s="32">
        <f>IFERROR('σ и σw, МПа'!T310*$BG$2,"-")</f>
        <v>102.05</v>
      </c>
      <c r="AH310" s="32">
        <f>IFERROR('σ и σw, МПа'!U310*$BG$2,"-")</f>
        <v>102.05</v>
      </c>
      <c r="AI310" s="32">
        <f>IFERROR('σ и σw, МПа'!V310*$BG$2,"-")</f>
        <v>95.55</v>
      </c>
      <c r="AJ310" s="32">
        <f>IFERROR('σ и σw, МПа'!W310*$BG$2,"-")</f>
        <v>95.55</v>
      </c>
      <c r="AK310" s="32">
        <f>IFERROR('σ и σw, МПа'!X310*$BG$2,"-")</f>
        <v>95.55</v>
      </c>
      <c r="AL310" s="32">
        <f>IFERROR('σ и σw, МПа'!Y310*$BG$2,"-")</f>
        <v>89.05</v>
      </c>
      <c r="AM310" s="32">
        <f>IFERROR('σ и σw, МПа'!Z310*$BG$2,"-")</f>
        <v>83.2</v>
      </c>
      <c r="AN310" s="32">
        <f>IFERROR('σ и σw, МПа'!AA310*$BG$2,"-")</f>
        <v>76.7</v>
      </c>
      <c r="AO310" s="32">
        <f>IFERROR('σ и σw, МПа'!AB310*$BG$2,"-")</f>
        <v>76.7</v>
      </c>
      <c r="AP310" s="33">
        <f>IFERROR('σ и σw, МПа'!AC310*$BG$2,"-")</f>
        <v>70.2</v>
      </c>
      <c r="AQ310" s="31">
        <f>IFERROR('σ и σw, МПа'!Q310*$BH$2,"-")</f>
        <v>166.6</v>
      </c>
      <c r="AR310" s="32">
        <f>IFERROR('σ и σw, МПа'!R310*$BH$2,"-")</f>
        <v>166.6</v>
      </c>
      <c r="AS310" s="32">
        <f>IFERROR('σ и σw, МПа'!S310*$BH$2,"-")</f>
        <v>141.94999999999999</v>
      </c>
      <c r="AT310" s="32">
        <f>IFERROR('σ и σw, МПа'!T310*$BH$2,"-")</f>
        <v>133.44999999999999</v>
      </c>
      <c r="AU310" s="32">
        <f>IFERROR('σ и σw, МПа'!U310*$BH$2,"-")</f>
        <v>133.44999999999999</v>
      </c>
      <c r="AV310" s="32">
        <f>IFERROR('σ и σw, МПа'!V310*$BH$2,"-")</f>
        <v>124.95</v>
      </c>
      <c r="AW310" s="32">
        <f>IFERROR('σ и σw, МПа'!W310*$BH$2,"-")</f>
        <v>124.95</v>
      </c>
      <c r="AX310" s="32">
        <f>IFERROR('σ и σw, МПа'!X310*$BH$2,"-")</f>
        <v>124.95</v>
      </c>
      <c r="AY310" s="32">
        <f>IFERROR('σ и σw, МПа'!Y310*$BH$2,"-")</f>
        <v>116.45</v>
      </c>
      <c r="AZ310" s="32">
        <f>IFERROR('σ и σw, МПа'!Z310*$BH$2,"-")</f>
        <v>108.8</v>
      </c>
      <c r="BA310" s="32">
        <f>IFERROR('σ и σw, МПа'!AA310*$BH$2,"-")</f>
        <v>100.3</v>
      </c>
      <c r="BB310" s="32">
        <f>IFERROR('σ и σw, МПа'!AB310*$BH$2,"-")</f>
        <v>100.3</v>
      </c>
      <c r="BC310" s="33">
        <f>IFERROR('σ и σw, МПа'!AC310*$BH$2,"-")</f>
        <v>91.8</v>
      </c>
    </row>
    <row r="311" spans="1:55" ht="38.25" x14ac:dyDescent="0.25">
      <c r="A311" s="10" t="str">
        <f>INDEX('Обработка исходного'!B:B,ROW($B$3)+4*(ROW($B311)-ROW($B$3)))</f>
        <v>Сталь хромоникелевая коррозионно-стойкого аустенитного класса</v>
      </c>
      <c r="B311" s="47" t="str">
        <f>INDEX('Обработка исходного'!D:D,ROW($B$3)+4*(ROW($B311)-ROW($B$3)))</f>
        <v>08Х18Н12Т</v>
      </c>
      <c r="C311" s="27" t="str">
        <f>'Rp0,2, МПа'!C311</f>
        <v>Поковки, листы листовые и объемные штамповки, ковано-катаные заготовки толщиной от 60 до 300 мм</v>
      </c>
      <c r="D311" s="31">
        <f>IFERROR('σ и σw, МПа'!D311*$BE$2,"-")</f>
        <v>130.66666666666666</v>
      </c>
      <c r="E311" s="32">
        <f>IFERROR('σ и σw, МПа'!E311*$BE$2,"-")</f>
        <v>130.66666666666666</v>
      </c>
      <c r="F311" s="32">
        <f>IFERROR('σ и σw, МПа'!F311*$BE$2,"-")</f>
        <v>111.33333333333333</v>
      </c>
      <c r="G311" s="32">
        <f>IFERROR('σ и σw, МПа'!G311*$BE$2,"-")</f>
        <v>104.66666666666667</v>
      </c>
      <c r="H311" s="32">
        <f>IFERROR('σ и σw, МПа'!H311*$BE$2,"-")</f>
        <v>104.66666666666667</v>
      </c>
      <c r="I311" s="32">
        <f>IFERROR('σ и σw, МПа'!I311*$BE$2,"-")</f>
        <v>98</v>
      </c>
      <c r="J311" s="32">
        <f>IFERROR('σ и σw, МПа'!J311*$BE$2,"-")</f>
        <v>98</v>
      </c>
      <c r="K311" s="32">
        <f>IFERROR('σ и σw, МПа'!K311*$BE$2,"-")</f>
        <v>98</v>
      </c>
      <c r="L311" s="32">
        <f>IFERROR('σ и σw, МПа'!L311*$BE$2,"-")</f>
        <v>91.333333333333329</v>
      </c>
      <c r="M311" s="32">
        <f>IFERROR('σ и σw, МПа'!M311*$BE$2,"-")</f>
        <v>85.333333333333329</v>
      </c>
      <c r="N311" s="32">
        <f>IFERROR('σ и σw, МПа'!N311*$BE$2,"-")</f>
        <v>78.666666666666671</v>
      </c>
      <c r="O311" s="32">
        <f>IFERROR('σ и σw, МПа'!O311*$BE$2,"-")</f>
        <v>78.666666666666671</v>
      </c>
      <c r="P311" s="33">
        <f>IFERROR('σ и σw, МПа'!P311*$BE$2,"-")</f>
        <v>72</v>
      </c>
      <c r="Q311" s="31">
        <f>IFERROR('σ и σw, МПа'!D311*$BF$2,"-")</f>
        <v>169.86666666666667</v>
      </c>
      <c r="R311" s="32">
        <f>IFERROR('σ и σw, МПа'!E311*$BF$2,"-")</f>
        <v>169.86666666666667</v>
      </c>
      <c r="S311" s="32">
        <f>IFERROR('σ и σw, МПа'!F311*$BF$2,"-")</f>
        <v>144.73333333333332</v>
      </c>
      <c r="T311" s="32">
        <f>IFERROR('σ и σw, МПа'!G311*$BF$2,"-")</f>
        <v>136.06666666666669</v>
      </c>
      <c r="U311" s="32">
        <f>IFERROR('σ и σw, МПа'!H311*$BF$2,"-")</f>
        <v>136.06666666666669</v>
      </c>
      <c r="V311" s="32">
        <f>IFERROR('σ и σw, МПа'!I311*$BF$2,"-")</f>
        <v>127.4</v>
      </c>
      <c r="W311" s="32">
        <f>IFERROR('σ и σw, МПа'!J311*$BF$2,"-")</f>
        <v>127.4</v>
      </c>
      <c r="X311" s="32">
        <f>IFERROR('σ и σw, МПа'!K311*$BF$2,"-")</f>
        <v>127.4</v>
      </c>
      <c r="Y311" s="32">
        <f>IFERROR('σ и σw, МПа'!L311*$BF$2,"-")</f>
        <v>118.73333333333333</v>
      </c>
      <c r="Z311" s="32">
        <f>IFERROR('σ и σw, МПа'!M311*$BF$2,"-")</f>
        <v>110.93333333333334</v>
      </c>
      <c r="AA311" s="32">
        <f>IFERROR('σ и σw, МПа'!N311*$BF$2,"-")</f>
        <v>102.26666666666668</v>
      </c>
      <c r="AB311" s="32">
        <f>IFERROR('σ и σw, МПа'!O311*$BF$2,"-")</f>
        <v>102.26666666666668</v>
      </c>
      <c r="AC311" s="33">
        <f>IFERROR('σ и σw, МПа'!P311*$BF$2,"-")</f>
        <v>93.600000000000009</v>
      </c>
      <c r="AD311" s="31">
        <f>IFERROR('σ и σw, МПа'!Q311*$BG$2,"-")</f>
        <v>127.4</v>
      </c>
      <c r="AE311" s="32">
        <f>IFERROR('σ и σw, МПа'!R311*$BG$2,"-")</f>
        <v>127.4</v>
      </c>
      <c r="AF311" s="32">
        <f>IFERROR('σ и σw, МПа'!S311*$BG$2,"-")</f>
        <v>108.55</v>
      </c>
      <c r="AG311" s="32">
        <f>IFERROR('σ и σw, МПа'!T311*$BG$2,"-")</f>
        <v>102.05</v>
      </c>
      <c r="AH311" s="32">
        <f>IFERROR('σ и σw, МПа'!U311*$BG$2,"-")</f>
        <v>102.05</v>
      </c>
      <c r="AI311" s="32">
        <f>IFERROR('σ и σw, МПа'!V311*$BG$2,"-")</f>
        <v>95.55</v>
      </c>
      <c r="AJ311" s="32">
        <f>IFERROR('σ и σw, МПа'!W311*$BG$2,"-")</f>
        <v>95.55</v>
      </c>
      <c r="AK311" s="32">
        <f>IFERROR('σ и σw, МПа'!X311*$BG$2,"-")</f>
        <v>95.55</v>
      </c>
      <c r="AL311" s="32">
        <f>IFERROR('σ и σw, МПа'!Y311*$BG$2,"-")</f>
        <v>89.05</v>
      </c>
      <c r="AM311" s="32">
        <f>IFERROR('σ и σw, МПа'!Z311*$BG$2,"-")</f>
        <v>83.2</v>
      </c>
      <c r="AN311" s="32">
        <f>IFERROR('σ и σw, МПа'!AA311*$BG$2,"-")</f>
        <v>76.7</v>
      </c>
      <c r="AO311" s="32">
        <f>IFERROR('σ и σw, МПа'!AB311*$BG$2,"-")</f>
        <v>76.7</v>
      </c>
      <c r="AP311" s="33">
        <f>IFERROR('σ и σw, МПа'!AC311*$BG$2,"-")</f>
        <v>70.2</v>
      </c>
      <c r="AQ311" s="31">
        <f>IFERROR('σ и σw, МПа'!Q311*$BH$2,"-")</f>
        <v>166.6</v>
      </c>
      <c r="AR311" s="32">
        <f>IFERROR('σ и σw, МПа'!R311*$BH$2,"-")</f>
        <v>166.6</v>
      </c>
      <c r="AS311" s="32">
        <f>IFERROR('σ и σw, МПа'!S311*$BH$2,"-")</f>
        <v>141.94999999999999</v>
      </c>
      <c r="AT311" s="32">
        <f>IFERROR('σ и σw, МПа'!T311*$BH$2,"-")</f>
        <v>133.44999999999999</v>
      </c>
      <c r="AU311" s="32">
        <f>IFERROR('σ и σw, МПа'!U311*$BH$2,"-")</f>
        <v>133.44999999999999</v>
      </c>
      <c r="AV311" s="32">
        <f>IFERROR('σ и σw, МПа'!V311*$BH$2,"-")</f>
        <v>124.95</v>
      </c>
      <c r="AW311" s="32">
        <f>IFERROR('σ и σw, МПа'!W311*$BH$2,"-")</f>
        <v>124.95</v>
      </c>
      <c r="AX311" s="32">
        <f>IFERROR('σ и σw, МПа'!X311*$BH$2,"-")</f>
        <v>124.95</v>
      </c>
      <c r="AY311" s="32">
        <f>IFERROR('σ и σw, МПа'!Y311*$BH$2,"-")</f>
        <v>116.45</v>
      </c>
      <c r="AZ311" s="32">
        <f>IFERROR('σ и σw, МПа'!Z311*$BH$2,"-")</f>
        <v>108.8</v>
      </c>
      <c r="BA311" s="32">
        <f>IFERROR('σ и σw, МПа'!AA311*$BH$2,"-")</f>
        <v>100.3</v>
      </c>
      <c r="BB311" s="32">
        <f>IFERROR('σ и σw, МПа'!AB311*$BH$2,"-")</f>
        <v>100.3</v>
      </c>
      <c r="BC311" s="33">
        <f>IFERROR('σ и σw, МПа'!AC311*$BH$2,"-")</f>
        <v>91.8</v>
      </c>
    </row>
    <row r="312" spans="1:55" ht="38.25" x14ac:dyDescent="0.25">
      <c r="A312" s="10" t="str">
        <f>INDEX('Обработка исходного'!B:B,ROW($B$3)+4*(ROW($B312)-ROW($B$3)))</f>
        <v>Сталь хромоникелевая коррозионно-стойкого аустенитного класса</v>
      </c>
      <c r="B312" s="47" t="str">
        <f>INDEX('Обработка исходного'!D:D,ROW($B$3)+4*(ROW($B312)-ROW($B$3)))</f>
        <v>12Х18Н9Т</v>
      </c>
      <c r="C312" s="27" t="str">
        <f>'Rp0,2, МПа'!C312</f>
        <v>Заготовки в виде поковок и штамповок для листов и труб, поковки</v>
      </c>
      <c r="D312" s="31">
        <f>IFERROR('σ и σw, МПа'!D312*$BE$2,"-")</f>
        <v>130.66666666666666</v>
      </c>
      <c r="E312" s="32">
        <f>IFERROR('σ и σw, МПа'!E312*$BE$2,"-")</f>
        <v>130.66666666666666</v>
      </c>
      <c r="F312" s="32">
        <f>IFERROR('σ и σw, МПа'!F312*$BE$2,"-")</f>
        <v>111.33333333333333</v>
      </c>
      <c r="G312" s="32">
        <f>IFERROR('σ и σw, МПа'!G312*$BE$2,"-")</f>
        <v>104.66666666666667</v>
      </c>
      <c r="H312" s="32">
        <f>IFERROR('σ и σw, МПа'!H312*$BE$2,"-")</f>
        <v>104.66666666666667</v>
      </c>
      <c r="I312" s="32">
        <f>IFERROR('σ и σw, МПа'!I312*$BE$2,"-")</f>
        <v>98</v>
      </c>
      <c r="J312" s="32">
        <f>IFERROR('σ и σw, МПа'!J312*$BE$2,"-")</f>
        <v>98</v>
      </c>
      <c r="K312" s="32">
        <f>IFERROR('σ и σw, МПа'!K312*$BE$2,"-")</f>
        <v>98</v>
      </c>
      <c r="L312" s="32">
        <f>IFERROR('σ и σw, МПа'!L312*$BE$2,"-")</f>
        <v>91.333333333333329</v>
      </c>
      <c r="M312" s="32">
        <f>IFERROR('σ и σw, МПа'!M312*$BE$2,"-")</f>
        <v>85.333333333333329</v>
      </c>
      <c r="N312" s="32">
        <f>IFERROR('σ и σw, МПа'!N312*$BE$2,"-")</f>
        <v>78.666666666666671</v>
      </c>
      <c r="O312" s="32">
        <f>IFERROR('σ и σw, МПа'!O312*$BE$2,"-")</f>
        <v>78.666666666666671</v>
      </c>
      <c r="P312" s="33">
        <f>IFERROR('σ и σw, МПа'!P312*$BE$2,"-")</f>
        <v>72</v>
      </c>
      <c r="Q312" s="31">
        <f>IFERROR('σ и σw, МПа'!D312*$BF$2,"-")</f>
        <v>169.86666666666667</v>
      </c>
      <c r="R312" s="32">
        <f>IFERROR('σ и σw, МПа'!E312*$BF$2,"-")</f>
        <v>169.86666666666667</v>
      </c>
      <c r="S312" s="32">
        <f>IFERROR('σ и σw, МПа'!F312*$BF$2,"-")</f>
        <v>144.73333333333332</v>
      </c>
      <c r="T312" s="32">
        <f>IFERROR('σ и σw, МПа'!G312*$BF$2,"-")</f>
        <v>136.06666666666669</v>
      </c>
      <c r="U312" s="32">
        <f>IFERROR('σ и σw, МПа'!H312*$BF$2,"-")</f>
        <v>136.06666666666669</v>
      </c>
      <c r="V312" s="32">
        <f>IFERROR('σ и σw, МПа'!I312*$BF$2,"-")</f>
        <v>127.4</v>
      </c>
      <c r="W312" s="32">
        <f>IFERROR('σ и σw, МПа'!J312*$BF$2,"-")</f>
        <v>127.4</v>
      </c>
      <c r="X312" s="32">
        <f>IFERROR('σ и σw, МПа'!K312*$BF$2,"-")</f>
        <v>127.4</v>
      </c>
      <c r="Y312" s="32">
        <f>IFERROR('σ и σw, МПа'!L312*$BF$2,"-")</f>
        <v>118.73333333333333</v>
      </c>
      <c r="Z312" s="32">
        <f>IFERROR('σ и σw, МПа'!M312*$BF$2,"-")</f>
        <v>110.93333333333334</v>
      </c>
      <c r="AA312" s="32">
        <f>IFERROR('σ и σw, МПа'!N312*$BF$2,"-")</f>
        <v>102.26666666666668</v>
      </c>
      <c r="AB312" s="32">
        <f>IFERROR('σ и σw, МПа'!O312*$BF$2,"-")</f>
        <v>102.26666666666668</v>
      </c>
      <c r="AC312" s="33">
        <f>IFERROR('σ и σw, МПа'!P312*$BF$2,"-")</f>
        <v>93.600000000000009</v>
      </c>
      <c r="AD312" s="31">
        <f>IFERROR('σ и σw, МПа'!Q312*$BG$2,"-")</f>
        <v>127.4</v>
      </c>
      <c r="AE312" s="32">
        <f>IFERROR('σ и σw, МПа'!R312*$BG$2,"-")</f>
        <v>127.4</v>
      </c>
      <c r="AF312" s="32">
        <f>IFERROR('σ и σw, МПа'!S312*$BG$2,"-")</f>
        <v>108.55</v>
      </c>
      <c r="AG312" s="32">
        <f>IFERROR('σ и σw, МПа'!T312*$BG$2,"-")</f>
        <v>102.05</v>
      </c>
      <c r="AH312" s="32">
        <f>IFERROR('σ и σw, МПа'!U312*$BG$2,"-")</f>
        <v>102.05</v>
      </c>
      <c r="AI312" s="32">
        <f>IFERROR('σ и σw, МПа'!V312*$BG$2,"-")</f>
        <v>95.55</v>
      </c>
      <c r="AJ312" s="32">
        <f>IFERROR('σ и σw, МПа'!W312*$BG$2,"-")</f>
        <v>95.55</v>
      </c>
      <c r="AK312" s="32">
        <f>IFERROR('σ и σw, МПа'!X312*$BG$2,"-")</f>
        <v>95.55</v>
      </c>
      <c r="AL312" s="32">
        <f>IFERROR('σ и σw, МПа'!Y312*$BG$2,"-")</f>
        <v>89.05</v>
      </c>
      <c r="AM312" s="32">
        <f>IFERROR('σ и σw, МПа'!Z312*$BG$2,"-")</f>
        <v>83.2</v>
      </c>
      <c r="AN312" s="32">
        <f>IFERROR('σ и σw, МПа'!AA312*$BG$2,"-")</f>
        <v>76.7</v>
      </c>
      <c r="AO312" s="32">
        <f>IFERROR('σ и σw, МПа'!AB312*$BG$2,"-")</f>
        <v>76.7</v>
      </c>
      <c r="AP312" s="33">
        <f>IFERROR('σ и σw, МПа'!AC312*$BG$2,"-")</f>
        <v>70.2</v>
      </c>
      <c r="AQ312" s="31">
        <f>IFERROR('σ и σw, МПа'!Q312*$BH$2,"-")</f>
        <v>166.6</v>
      </c>
      <c r="AR312" s="32">
        <f>IFERROR('σ и σw, МПа'!R312*$BH$2,"-")</f>
        <v>166.6</v>
      </c>
      <c r="AS312" s="32">
        <f>IFERROR('σ и σw, МПа'!S312*$BH$2,"-")</f>
        <v>141.94999999999999</v>
      </c>
      <c r="AT312" s="32">
        <f>IFERROR('σ и σw, МПа'!T312*$BH$2,"-")</f>
        <v>133.44999999999999</v>
      </c>
      <c r="AU312" s="32">
        <f>IFERROR('σ и σw, МПа'!U312*$BH$2,"-")</f>
        <v>133.44999999999999</v>
      </c>
      <c r="AV312" s="32">
        <f>IFERROR('σ и σw, МПа'!V312*$BH$2,"-")</f>
        <v>124.95</v>
      </c>
      <c r="AW312" s="32">
        <f>IFERROR('σ и σw, МПа'!W312*$BH$2,"-")</f>
        <v>124.95</v>
      </c>
      <c r="AX312" s="32">
        <f>IFERROR('σ и σw, МПа'!X312*$BH$2,"-")</f>
        <v>124.95</v>
      </c>
      <c r="AY312" s="32">
        <f>IFERROR('σ и σw, МПа'!Y312*$BH$2,"-")</f>
        <v>116.45</v>
      </c>
      <c r="AZ312" s="32">
        <f>IFERROR('σ и σw, МПа'!Z312*$BH$2,"-")</f>
        <v>108.8</v>
      </c>
      <c r="BA312" s="32">
        <f>IFERROR('σ и σw, МПа'!AA312*$BH$2,"-")</f>
        <v>100.3</v>
      </c>
      <c r="BB312" s="32">
        <f>IFERROR('σ и σw, МПа'!AB312*$BH$2,"-")</f>
        <v>100.3</v>
      </c>
      <c r="BC312" s="33">
        <f>IFERROR('σ и σw, МПа'!AC312*$BH$2,"-")</f>
        <v>91.8</v>
      </c>
    </row>
    <row r="313" spans="1:55" ht="38.25" x14ac:dyDescent="0.25">
      <c r="A313" s="10" t="str">
        <f>INDEX('Обработка исходного'!B:B,ROW($B$3)+4*(ROW($B313)-ROW($B$3)))</f>
        <v>Сталь хромоникелевая коррозионно-стойкого аустенитного класса</v>
      </c>
      <c r="B313" s="47" t="str">
        <f>INDEX('Обработка исходного'!D:D,ROW($B$3)+4*(ROW($B313)-ROW($B$3)))</f>
        <v>12Х18Н9Т</v>
      </c>
      <c r="C313" s="27" t="str">
        <f>'Rp0,2, МПа'!C313</f>
        <v>Листы толщиной от 0,5 до 160 мм</v>
      </c>
      <c r="D313" s="31">
        <f>IFERROR('σ и σw, МПа'!D313*$BE$2,"-")</f>
        <v>156.66666666666666</v>
      </c>
      <c r="E313" s="32">
        <f>IFERROR('σ и σw, МПа'!E313*$BE$2,"-")</f>
        <v>156.66666666666666</v>
      </c>
      <c r="F313" s="32">
        <f>IFERROR('σ и σw, МПа'!F313*$BE$2,"-")</f>
        <v>130.66666666666666</v>
      </c>
      <c r="G313" s="32">
        <f>IFERROR('σ и σw, МПа'!G313*$BE$2,"-")</f>
        <v>124</v>
      </c>
      <c r="H313" s="32">
        <f>IFERROR('σ и σw, МПа'!H313*$BE$2,"-")</f>
        <v>124</v>
      </c>
      <c r="I313" s="32">
        <f>IFERROR('σ и σw, МПа'!I313*$BE$2,"-")</f>
        <v>118</v>
      </c>
      <c r="J313" s="32">
        <f>IFERROR('σ и σw, МПа'!J313*$BE$2,"-")</f>
        <v>118</v>
      </c>
      <c r="K313" s="32">
        <f>IFERROR('σ и σw, МПа'!K313*$BE$2,"-")</f>
        <v>118</v>
      </c>
      <c r="L313" s="32">
        <f>IFERROR('σ и σw, МПа'!L313*$BE$2,"-")</f>
        <v>111.33333333333333</v>
      </c>
      <c r="M313" s="32">
        <f>IFERROR('σ и σw, МПа'!M313*$BE$2,"-")</f>
        <v>104.66666666666667</v>
      </c>
      <c r="N313" s="32">
        <f>IFERROR('σ и σw, МПа'!N313*$BE$2,"-")</f>
        <v>91.333333333333329</v>
      </c>
      <c r="O313" s="32">
        <f>IFERROR('σ и σw, МПа'!O313*$BE$2,"-")</f>
        <v>91.333333333333329</v>
      </c>
      <c r="P313" s="33">
        <f>IFERROR('σ и σw, МПа'!P313*$BE$2,"-")</f>
        <v>85.333333333333329</v>
      </c>
      <c r="Q313" s="31">
        <f>IFERROR('σ и σw, МПа'!D313*$BF$2,"-")</f>
        <v>203.66666666666666</v>
      </c>
      <c r="R313" s="32">
        <f>IFERROR('σ и σw, МПа'!E313*$BF$2,"-")</f>
        <v>203.66666666666666</v>
      </c>
      <c r="S313" s="32">
        <f>IFERROR('σ и σw, МПа'!F313*$BF$2,"-")</f>
        <v>169.86666666666667</v>
      </c>
      <c r="T313" s="32">
        <f>IFERROR('σ и σw, МПа'!G313*$BF$2,"-")</f>
        <v>161.20000000000002</v>
      </c>
      <c r="U313" s="32">
        <f>IFERROR('σ и σw, МПа'!H313*$BF$2,"-")</f>
        <v>161.20000000000002</v>
      </c>
      <c r="V313" s="32">
        <f>IFERROR('σ и σw, МПа'!I313*$BF$2,"-")</f>
        <v>153.4</v>
      </c>
      <c r="W313" s="32">
        <f>IFERROR('σ и σw, МПа'!J313*$BF$2,"-")</f>
        <v>153.4</v>
      </c>
      <c r="X313" s="32">
        <f>IFERROR('σ и σw, МПа'!K313*$BF$2,"-")</f>
        <v>153.4</v>
      </c>
      <c r="Y313" s="32">
        <f>IFERROR('σ и σw, МПа'!L313*$BF$2,"-")</f>
        <v>144.73333333333332</v>
      </c>
      <c r="Z313" s="32">
        <f>IFERROR('σ и σw, МПа'!M313*$BF$2,"-")</f>
        <v>136.06666666666669</v>
      </c>
      <c r="AA313" s="32">
        <f>IFERROR('σ и σw, МПа'!N313*$BF$2,"-")</f>
        <v>118.73333333333333</v>
      </c>
      <c r="AB313" s="32">
        <f>IFERROR('σ и σw, МПа'!O313*$BF$2,"-")</f>
        <v>118.73333333333333</v>
      </c>
      <c r="AC313" s="33">
        <f>IFERROR('σ и σw, МПа'!P313*$BF$2,"-")</f>
        <v>110.93333333333334</v>
      </c>
      <c r="AD313" s="31">
        <f>IFERROR('σ и σw, МПа'!Q313*$BG$2,"-")</f>
        <v>152.75</v>
      </c>
      <c r="AE313" s="32">
        <f>IFERROR('σ и σw, МПа'!R313*$BG$2,"-")</f>
        <v>152.75</v>
      </c>
      <c r="AF313" s="32">
        <f>IFERROR('σ и σw, МПа'!S313*$BG$2,"-")</f>
        <v>127.4</v>
      </c>
      <c r="AG313" s="32">
        <f>IFERROR('σ и σw, МПа'!T313*$BG$2,"-")</f>
        <v>120.9</v>
      </c>
      <c r="AH313" s="32">
        <f>IFERROR('σ и σw, МПа'!U313*$BG$2,"-")</f>
        <v>120.9</v>
      </c>
      <c r="AI313" s="32">
        <f>IFERROR('σ и σw, МПа'!V313*$BG$2,"-")</f>
        <v>115.05</v>
      </c>
      <c r="AJ313" s="32">
        <f>IFERROR('σ и σw, МПа'!W313*$BG$2,"-")</f>
        <v>115.05</v>
      </c>
      <c r="AK313" s="32">
        <f>IFERROR('σ и σw, МПа'!X313*$BG$2,"-")</f>
        <v>115.05</v>
      </c>
      <c r="AL313" s="32">
        <f>IFERROR('σ и σw, МПа'!Y313*$BG$2,"-")</f>
        <v>108.55</v>
      </c>
      <c r="AM313" s="32">
        <f>IFERROR('σ и σw, МПа'!Z313*$BG$2,"-")</f>
        <v>102.05</v>
      </c>
      <c r="AN313" s="32">
        <f>IFERROR('σ и σw, МПа'!AA313*$BG$2,"-")</f>
        <v>89.05</v>
      </c>
      <c r="AO313" s="32">
        <f>IFERROR('σ и σw, МПа'!AB313*$BG$2,"-")</f>
        <v>89.05</v>
      </c>
      <c r="AP313" s="33">
        <f>IFERROR('σ и σw, МПа'!AC313*$BG$2,"-")</f>
        <v>83.2</v>
      </c>
      <c r="AQ313" s="31">
        <f>IFERROR('σ и σw, МПа'!Q313*$BH$2,"-")</f>
        <v>199.75</v>
      </c>
      <c r="AR313" s="32">
        <f>IFERROR('σ и σw, МПа'!R313*$BH$2,"-")</f>
        <v>199.75</v>
      </c>
      <c r="AS313" s="32">
        <f>IFERROR('σ и σw, МПа'!S313*$BH$2,"-")</f>
        <v>166.6</v>
      </c>
      <c r="AT313" s="32">
        <f>IFERROR('σ и σw, МПа'!T313*$BH$2,"-")</f>
        <v>158.1</v>
      </c>
      <c r="AU313" s="32">
        <f>IFERROR('σ и σw, МПа'!U313*$BH$2,"-")</f>
        <v>158.1</v>
      </c>
      <c r="AV313" s="32">
        <f>IFERROR('σ и σw, МПа'!V313*$BH$2,"-")</f>
        <v>150.44999999999999</v>
      </c>
      <c r="AW313" s="32">
        <f>IFERROR('σ и σw, МПа'!W313*$BH$2,"-")</f>
        <v>150.44999999999999</v>
      </c>
      <c r="AX313" s="32">
        <f>IFERROR('σ и σw, МПа'!X313*$BH$2,"-")</f>
        <v>150.44999999999999</v>
      </c>
      <c r="AY313" s="32">
        <f>IFERROR('σ и σw, МПа'!Y313*$BH$2,"-")</f>
        <v>141.94999999999999</v>
      </c>
      <c r="AZ313" s="32">
        <f>IFERROR('σ и σw, МПа'!Z313*$BH$2,"-")</f>
        <v>133.44999999999999</v>
      </c>
      <c r="BA313" s="32">
        <f>IFERROR('σ и σw, МПа'!AA313*$BH$2,"-")</f>
        <v>116.45</v>
      </c>
      <c r="BB313" s="32">
        <f>IFERROR('σ и σw, МПа'!AB313*$BH$2,"-")</f>
        <v>116.45</v>
      </c>
      <c r="BC313" s="33">
        <f>IFERROR('σ и σw, МПа'!AC313*$BH$2,"-")</f>
        <v>108.8</v>
      </c>
    </row>
    <row r="314" spans="1:55" ht="38.25" x14ac:dyDescent="0.25">
      <c r="A314" s="10" t="str">
        <f>INDEX('Обработка исходного'!B:B,ROW($B$3)+4*(ROW($B314)-ROW($B$3)))</f>
        <v>Сталь хромоникелевая коррозионно-стойкого аустенитного класса</v>
      </c>
      <c r="B314" s="47" t="str">
        <f>INDEX('Обработка исходного'!D:D,ROW($B$3)+4*(ROW($B314)-ROW($B$3)))</f>
        <v>12Х18Н9Т</v>
      </c>
      <c r="C314" s="27" t="str">
        <f>'Rp0,2, МПа'!C314</f>
        <v>Горячекатаная и кованая сталь диаметром, стороной квадрата или толщиной до 60 мм</v>
      </c>
      <c r="D314" s="31">
        <f>IFERROR('σ и σw, МПа'!D314*$BE$2,"-")</f>
        <v>130.66666666666666</v>
      </c>
      <c r="E314" s="32">
        <f>IFERROR('σ и σw, МПа'!E314*$BE$2,"-")</f>
        <v>130.66666666666666</v>
      </c>
      <c r="F314" s="32">
        <f>IFERROR('σ и σw, МПа'!F314*$BE$2,"-")</f>
        <v>111.33333333333333</v>
      </c>
      <c r="G314" s="32">
        <f>IFERROR('σ и σw, МПа'!G314*$BE$2,"-")</f>
        <v>104.66666666666667</v>
      </c>
      <c r="H314" s="32">
        <f>IFERROR('σ и σw, МПа'!H314*$BE$2,"-")</f>
        <v>104.66666666666667</v>
      </c>
      <c r="I314" s="32">
        <f>IFERROR('σ и σw, МПа'!I314*$BE$2,"-")</f>
        <v>98</v>
      </c>
      <c r="J314" s="32">
        <f>IFERROR('σ и σw, МПа'!J314*$BE$2,"-")</f>
        <v>98</v>
      </c>
      <c r="K314" s="32">
        <f>IFERROR('σ и σw, МПа'!K314*$BE$2,"-")</f>
        <v>98</v>
      </c>
      <c r="L314" s="32">
        <f>IFERROR('σ и σw, МПа'!L314*$BE$2,"-")</f>
        <v>91.333333333333329</v>
      </c>
      <c r="M314" s="32">
        <f>IFERROR('σ и σw, МПа'!M314*$BE$2,"-")</f>
        <v>85.333333333333329</v>
      </c>
      <c r="N314" s="32">
        <f>IFERROR('σ и σw, МПа'!N314*$BE$2,"-")</f>
        <v>78.666666666666671</v>
      </c>
      <c r="O314" s="32">
        <f>IFERROR('σ и σw, МПа'!O314*$BE$2,"-")</f>
        <v>78.666666666666671</v>
      </c>
      <c r="P314" s="33">
        <f>IFERROR('σ и σw, МПа'!P314*$BE$2,"-")</f>
        <v>72</v>
      </c>
      <c r="Q314" s="31">
        <f>IFERROR('σ и σw, МПа'!D314*$BF$2,"-")</f>
        <v>169.86666666666667</v>
      </c>
      <c r="R314" s="32">
        <f>IFERROR('σ и σw, МПа'!E314*$BF$2,"-")</f>
        <v>169.86666666666667</v>
      </c>
      <c r="S314" s="32">
        <f>IFERROR('σ и σw, МПа'!F314*$BF$2,"-")</f>
        <v>144.73333333333332</v>
      </c>
      <c r="T314" s="32">
        <f>IFERROR('σ и σw, МПа'!G314*$BF$2,"-")</f>
        <v>136.06666666666669</v>
      </c>
      <c r="U314" s="32">
        <f>IFERROR('σ и σw, МПа'!H314*$BF$2,"-")</f>
        <v>136.06666666666669</v>
      </c>
      <c r="V314" s="32">
        <f>IFERROR('σ и σw, МПа'!I314*$BF$2,"-")</f>
        <v>127.4</v>
      </c>
      <c r="W314" s="32">
        <f>IFERROR('σ и σw, МПа'!J314*$BF$2,"-")</f>
        <v>127.4</v>
      </c>
      <c r="X314" s="32">
        <f>IFERROR('σ и σw, МПа'!K314*$BF$2,"-")</f>
        <v>127.4</v>
      </c>
      <c r="Y314" s="32">
        <f>IFERROR('σ и σw, МПа'!L314*$BF$2,"-")</f>
        <v>118.73333333333333</v>
      </c>
      <c r="Z314" s="32">
        <f>IFERROR('σ и σw, МПа'!M314*$BF$2,"-")</f>
        <v>110.93333333333334</v>
      </c>
      <c r="AA314" s="32">
        <f>IFERROR('σ и σw, МПа'!N314*$BF$2,"-")</f>
        <v>102.26666666666668</v>
      </c>
      <c r="AB314" s="32">
        <f>IFERROR('σ и σw, МПа'!O314*$BF$2,"-")</f>
        <v>102.26666666666668</v>
      </c>
      <c r="AC314" s="33">
        <f>IFERROR('σ и σw, МПа'!P314*$BF$2,"-")</f>
        <v>93.600000000000009</v>
      </c>
      <c r="AD314" s="31">
        <f>IFERROR('σ и σw, МПа'!Q314*$BG$2,"-")</f>
        <v>127.4</v>
      </c>
      <c r="AE314" s="32">
        <f>IFERROR('σ и σw, МПа'!R314*$BG$2,"-")</f>
        <v>127.4</v>
      </c>
      <c r="AF314" s="32">
        <f>IFERROR('σ и σw, МПа'!S314*$BG$2,"-")</f>
        <v>108.55</v>
      </c>
      <c r="AG314" s="32">
        <f>IFERROR('σ и σw, МПа'!T314*$BG$2,"-")</f>
        <v>102.05</v>
      </c>
      <c r="AH314" s="32">
        <f>IFERROR('σ и σw, МПа'!U314*$BG$2,"-")</f>
        <v>102.05</v>
      </c>
      <c r="AI314" s="32">
        <f>IFERROR('σ и σw, МПа'!V314*$BG$2,"-")</f>
        <v>95.55</v>
      </c>
      <c r="AJ314" s="32">
        <f>IFERROR('σ и σw, МПа'!W314*$BG$2,"-")</f>
        <v>95.55</v>
      </c>
      <c r="AK314" s="32">
        <f>IFERROR('σ и σw, МПа'!X314*$BG$2,"-")</f>
        <v>95.55</v>
      </c>
      <c r="AL314" s="32">
        <f>IFERROR('σ и σw, МПа'!Y314*$BG$2,"-")</f>
        <v>89.05</v>
      </c>
      <c r="AM314" s="32">
        <f>IFERROR('σ и σw, МПа'!Z314*$BG$2,"-")</f>
        <v>83.2</v>
      </c>
      <c r="AN314" s="32">
        <f>IFERROR('σ и σw, МПа'!AA314*$BG$2,"-")</f>
        <v>76.7</v>
      </c>
      <c r="AO314" s="32">
        <f>IFERROR('σ и σw, МПа'!AB314*$BG$2,"-")</f>
        <v>76.7</v>
      </c>
      <c r="AP314" s="33">
        <f>IFERROR('σ и σw, МПа'!AC314*$BG$2,"-")</f>
        <v>70.2</v>
      </c>
      <c r="AQ314" s="31">
        <f>IFERROR('σ и σw, МПа'!Q314*$BH$2,"-")</f>
        <v>166.6</v>
      </c>
      <c r="AR314" s="32">
        <f>IFERROR('σ и σw, МПа'!R314*$BH$2,"-")</f>
        <v>166.6</v>
      </c>
      <c r="AS314" s="32">
        <f>IFERROR('σ и σw, МПа'!S314*$BH$2,"-")</f>
        <v>141.94999999999999</v>
      </c>
      <c r="AT314" s="32">
        <f>IFERROR('σ и σw, МПа'!T314*$BH$2,"-")</f>
        <v>133.44999999999999</v>
      </c>
      <c r="AU314" s="32">
        <f>IFERROR('σ и σw, МПа'!U314*$BH$2,"-")</f>
        <v>133.44999999999999</v>
      </c>
      <c r="AV314" s="32">
        <f>IFERROR('σ и σw, МПа'!V314*$BH$2,"-")</f>
        <v>124.95</v>
      </c>
      <c r="AW314" s="32">
        <f>IFERROR('σ и σw, МПа'!W314*$BH$2,"-")</f>
        <v>124.95</v>
      </c>
      <c r="AX314" s="32">
        <f>IFERROR('σ и σw, МПа'!X314*$BH$2,"-")</f>
        <v>124.95</v>
      </c>
      <c r="AY314" s="32">
        <f>IFERROR('σ и σw, МПа'!Y314*$BH$2,"-")</f>
        <v>116.45</v>
      </c>
      <c r="AZ314" s="32">
        <f>IFERROR('σ и σw, МПа'!Z314*$BH$2,"-")</f>
        <v>108.8</v>
      </c>
      <c r="BA314" s="32">
        <f>IFERROR('σ и σw, МПа'!AA314*$BH$2,"-")</f>
        <v>100.3</v>
      </c>
      <c r="BB314" s="32">
        <f>IFERROR('σ и σw, МПа'!AB314*$BH$2,"-")</f>
        <v>100.3</v>
      </c>
      <c r="BC314" s="33">
        <f>IFERROR('σ и σw, МПа'!AC314*$BH$2,"-")</f>
        <v>91.8</v>
      </c>
    </row>
    <row r="315" spans="1:55" ht="38.25" x14ac:dyDescent="0.25">
      <c r="A315" s="10" t="str">
        <f>INDEX('Обработка исходного'!B:B,ROW($B$3)+4*(ROW($B315)-ROW($B$3)))</f>
        <v>Сталь хромоникелевая коррозионно-стойкого аустенитного класса</v>
      </c>
      <c r="B315" s="47" t="str">
        <f>INDEX('Обработка исходного'!D:D,ROW($B$3)+4*(ROW($B315)-ROW($B$3)))</f>
        <v>12Х18Н9Т</v>
      </c>
      <c r="C315" s="27" t="str">
        <f>'Rp0,2, МПа'!C315</f>
        <v>Горячекатаная и кованая сталь диаметром, стороной квадрата или толщиной от 60 до 100 мм</v>
      </c>
      <c r="D315" s="31">
        <f>IFERROR('σ и σw, МПа'!D315*$BE$2,"-")</f>
        <v>130.66666666666666</v>
      </c>
      <c r="E315" s="32">
        <f>IFERROR('σ и σw, МПа'!E315*$BE$2,"-")</f>
        <v>130.66666666666666</v>
      </c>
      <c r="F315" s="32">
        <f>IFERROR('σ и σw, МПа'!F315*$BE$2,"-")</f>
        <v>111.33333333333333</v>
      </c>
      <c r="G315" s="32">
        <f>IFERROR('σ и σw, МПа'!G315*$BE$2,"-")</f>
        <v>104.66666666666667</v>
      </c>
      <c r="H315" s="32">
        <f>IFERROR('σ и σw, МПа'!H315*$BE$2,"-")</f>
        <v>104.66666666666667</v>
      </c>
      <c r="I315" s="32">
        <f>IFERROR('σ и σw, МПа'!I315*$BE$2,"-")</f>
        <v>98</v>
      </c>
      <c r="J315" s="32">
        <f>IFERROR('σ и σw, МПа'!J315*$BE$2,"-")</f>
        <v>98</v>
      </c>
      <c r="K315" s="32">
        <f>IFERROR('σ и σw, МПа'!K315*$BE$2,"-")</f>
        <v>98</v>
      </c>
      <c r="L315" s="32">
        <f>IFERROR('σ и σw, МПа'!L315*$BE$2,"-")</f>
        <v>91.333333333333329</v>
      </c>
      <c r="M315" s="32">
        <f>IFERROR('σ и σw, МПа'!M315*$BE$2,"-")</f>
        <v>85.333333333333329</v>
      </c>
      <c r="N315" s="32">
        <f>IFERROR('σ и σw, МПа'!N315*$BE$2,"-")</f>
        <v>78.666666666666671</v>
      </c>
      <c r="O315" s="32">
        <f>IFERROR('σ и σw, МПа'!O315*$BE$2,"-")</f>
        <v>78.666666666666671</v>
      </c>
      <c r="P315" s="33">
        <f>IFERROR('σ и σw, МПа'!P315*$BE$2,"-")</f>
        <v>72</v>
      </c>
      <c r="Q315" s="31">
        <f>IFERROR('σ и σw, МПа'!D315*$BF$2,"-")</f>
        <v>169.86666666666667</v>
      </c>
      <c r="R315" s="32">
        <f>IFERROR('σ и σw, МПа'!E315*$BF$2,"-")</f>
        <v>169.86666666666667</v>
      </c>
      <c r="S315" s="32">
        <f>IFERROR('σ и σw, МПа'!F315*$BF$2,"-")</f>
        <v>144.73333333333332</v>
      </c>
      <c r="T315" s="32">
        <f>IFERROR('σ и σw, МПа'!G315*$BF$2,"-")</f>
        <v>136.06666666666669</v>
      </c>
      <c r="U315" s="32">
        <f>IFERROR('σ и σw, МПа'!H315*$BF$2,"-")</f>
        <v>136.06666666666669</v>
      </c>
      <c r="V315" s="32">
        <f>IFERROR('σ и σw, МПа'!I315*$BF$2,"-")</f>
        <v>127.4</v>
      </c>
      <c r="W315" s="32">
        <f>IFERROR('σ и σw, МПа'!J315*$BF$2,"-")</f>
        <v>127.4</v>
      </c>
      <c r="X315" s="32">
        <f>IFERROR('σ и σw, МПа'!K315*$BF$2,"-")</f>
        <v>127.4</v>
      </c>
      <c r="Y315" s="32">
        <f>IFERROR('σ и σw, МПа'!L315*$BF$2,"-")</f>
        <v>118.73333333333333</v>
      </c>
      <c r="Z315" s="32">
        <f>IFERROR('σ и σw, МПа'!M315*$BF$2,"-")</f>
        <v>110.93333333333334</v>
      </c>
      <c r="AA315" s="32">
        <f>IFERROR('σ и σw, МПа'!N315*$BF$2,"-")</f>
        <v>102.26666666666668</v>
      </c>
      <c r="AB315" s="32">
        <f>IFERROR('σ и σw, МПа'!O315*$BF$2,"-")</f>
        <v>102.26666666666668</v>
      </c>
      <c r="AC315" s="33">
        <f>IFERROR('σ и σw, МПа'!P315*$BF$2,"-")</f>
        <v>93.600000000000009</v>
      </c>
      <c r="AD315" s="31">
        <f>IFERROR('σ и σw, МПа'!Q315*$BG$2,"-")</f>
        <v>127.4</v>
      </c>
      <c r="AE315" s="32">
        <f>IFERROR('σ и σw, МПа'!R315*$BG$2,"-")</f>
        <v>127.4</v>
      </c>
      <c r="AF315" s="32">
        <f>IFERROR('σ и σw, МПа'!S315*$BG$2,"-")</f>
        <v>108.55</v>
      </c>
      <c r="AG315" s="32">
        <f>IFERROR('σ и σw, МПа'!T315*$BG$2,"-")</f>
        <v>102.05</v>
      </c>
      <c r="AH315" s="32">
        <f>IFERROR('σ и σw, МПа'!U315*$BG$2,"-")</f>
        <v>102.05</v>
      </c>
      <c r="AI315" s="32">
        <f>IFERROR('σ и σw, МПа'!V315*$BG$2,"-")</f>
        <v>95.55</v>
      </c>
      <c r="AJ315" s="32">
        <f>IFERROR('σ и σw, МПа'!W315*$BG$2,"-")</f>
        <v>95.55</v>
      </c>
      <c r="AK315" s="32">
        <f>IFERROR('σ и σw, МПа'!X315*$BG$2,"-")</f>
        <v>95.55</v>
      </c>
      <c r="AL315" s="32">
        <f>IFERROR('σ и σw, МПа'!Y315*$BG$2,"-")</f>
        <v>89.05</v>
      </c>
      <c r="AM315" s="32">
        <f>IFERROR('σ и σw, МПа'!Z315*$BG$2,"-")</f>
        <v>83.2</v>
      </c>
      <c r="AN315" s="32">
        <f>IFERROR('σ и σw, МПа'!AA315*$BG$2,"-")</f>
        <v>76.7</v>
      </c>
      <c r="AO315" s="32">
        <f>IFERROR('σ и σw, МПа'!AB315*$BG$2,"-")</f>
        <v>76.7</v>
      </c>
      <c r="AP315" s="33">
        <f>IFERROR('σ и σw, МПа'!AC315*$BG$2,"-")</f>
        <v>70.2</v>
      </c>
      <c r="AQ315" s="31">
        <f>IFERROR('σ и σw, МПа'!Q315*$BH$2,"-")</f>
        <v>166.6</v>
      </c>
      <c r="AR315" s="32">
        <f>IFERROR('σ и σw, МПа'!R315*$BH$2,"-")</f>
        <v>166.6</v>
      </c>
      <c r="AS315" s="32">
        <f>IFERROR('σ и σw, МПа'!S315*$BH$2,"-")</f>
        <v>141.94999999999999</v>
      </c>
      <c r="AT315" s="32">
        <f>IFERROR('σ и σw, МПа'!T315*$BH$2,"-")</f>
        <v>133.44999999999999</v>
      </c>
      <c r="AU315" s="32">
        <f>IFERROR('σ и σw, МПа'!U315*$BH$2,"-")</f>
        <v>133.44999999999999</v>
      </c>
      <c r="AV315" s="32">
        <f>IFERROR('σ и σw, МПа'!V315*$BH$2,"-")</f>
        <v>124.95</v>
      </c>
      <c r="AW315" s="32">
        <f>IFERROR('σ и σw, МПа'!W315*$BH$2,"-")</f>
        <v>124.95</v>
      </c>
      <c r="AX315" s="32">
        <f>IFERROR('σ и σw, МПа'!X315*$BH$2,"-")</f>
        <v>124.95</v>
      </c>
      <c r="AY315" s="32">
        <f>IFERROR('σ и σw, МПа'!Y315*$BH$2,"-")</f>
        <v>116.45</v>
      </c>
      <c r="AZ315" s="32">
        <f>IFERROR('σ и σw, МПа'!Z315*$BH$2,"-")</f>
        <v>108.8</v>
      </c>
      <c r="BA315" s="32">
        <f>IFERROR('σ и σw, МПа'!AA315*$BH$2,"-")</f>
        <v>100.3</v>
      </c>
      <c r="BB315" s="32">
        <f>IFERROR('σ и σw, МПа'!AB315*$BH$2,"-")</f>
        <v>100.3</v>
      </c>
      <c r="BC315" s="33">
        <f>IFERROR('σ и σw, МПа'!AC315*$BH$2,"-")</f>
        <v>91.8</v>
      </c>
    </row>
    <row r="316" spans="1:55" ht="38.25" x14ac:dyDescent="0.25">
      <c r="A316" s="10" t="str">
        <f>INDEX('Обработка исходного'!B:B,ROW($B$3)+4*(ROW($B316)-ROW($B$3)))</f>
        <v>Сталь хромоникелевая коррозионно-стойкого аустенитного класса</v>
      </c>
      <c r="B316" s="47" t="str">
        <f>INDEX('Обработка исходного'!D:D,ROW($B$3)+4*(ROW($B316)-ROW($B$3)))</f>
        <v>12Х18Н9Т</v>
      </c>
      <c r="C316" s="27" t="str">
        <f>'Rp0,2, МПа'!C316</f>
        <v>Горячекатаная и кованая сталь диаметром, стороной квадрата или толщиной от 100 до 150 мм</v>
      </c>
      <c r="D316" s="31">
        <f>IFERROR('σ и σw, МПа'!D316*$BE$2,"-")</f>
        <v>130.66666666666666</v>
      </c>
      <c r="E316" s="32">
        <f>IFERROR('σ и σw, МПа'!E316*$BE$2,"-")</f>
        <v>130.66666666666666</v>
      </c>
      <c r="F316" s="32">
        <f>IFERROR('σ и σw, МПа'!F316*$BE$2,"-")</f>
        <v>111.33333333333333</v>
      </c>
      <c r="G316" s="32">
        <f>IFERROR('σ и σw, МПа'!G316*$BE$2,"-")</f>
        <v>104.66666666666667</v>
      </c>
      <c r="H316" s="32">
        <f>IFERROR('σ и σw, МПа'!H316*$BE$2,"-")</f>
        <v>104.66666666666667</v>
      </c>
      <c r="I316" s="32">
        <f>IFERROR('σ и σw, МПа'!I316*$BE$2,"-")</f>
        <v>98</v>
      </c>
      <c r="J316" s="32">
        <f>IFERROR('σ и σw, МПа'!J316*$BE$2,"-")</f>
        <v>98</v>
      </c>
      <c r="K316" s="32">
        <f>IFERROR('σ и σw, МПа'!K316*$BE$2,"-")</f>
        <v>98</v>
      </c>
      <c r="L316" s="32">
        <f>IFERROR('σ и σw, МПа'!L316*$BE$2,"-")</f>
        <v>91.333333333333329</v>
      </c>
      <c r="M316" s="32">
        <f>IFERROR('σ и σw, МПа'!M316*$BE$2,"-")</f>
        <v>85.333333333333329</v>
      </c>
      <c r="N316" s="32">
        <f>IFERROR('σ и σw, МПа'!N316*$BE$2,"-")</f>
        <v>78.666666666666671</v>
      </c>
      <c r="O316" s="32">
        <f>IFERROR('σ и σw, МПа'!O316*$BE$2,"-")</f>
        <v>78.666666666666671</v>
      </c>
      <c r="P316" s="33">
        <f>IFERROR('σ и σw, МПа'!P316*$BE$2,"-")</f>
        <v>72</v>
      </c>
      <c r="Q316" s="31">
        <f>IFERROR('σ и σw, МПа'!D316*$BF$2,"-")</f>
        <v>169.86666666666667</v>
      </c>
      <c r="R316" s="32">
        <f>IFERROR('σ и σw, МПа'!E316*$BF$2,"-")</f>
        <v>169.86666666666667</v>
      </c>
      <c r="S316" s="32">
        <f>IFERROR('σ и σw, МПа'!F316*$BF$2,"-")</f>
        <v>144.73333333333332</v>
      </c>
      <c r="T316" s="32">
        <f>IFERROR('σ и σw, МПа'!G316*$BF$2,"-")</f>
        <v>136.06666666666669</v>
      </c>
      <c r="U316" s="32">
        <f>IFERROR('σ и σw, МПа'!H316*$BF$2,"-")</f>
        <v>136.06666666666669</v>
      </c>
      <c r="V316" s="32">
        <f>IFERROR('σ и σw, МПа'!I316*$BF$2,"-")</f>
        <v>127.4</v>
      </c>
      <c r="W316" s="32">
        <f>IFERROR('σ и σw, МПа'!J316*$BF$2,"-")</f>
        <v>127.4</v>
      </c>
      <c r="X316" s="32">
        <f>IFERROR('σ и σw, МПа'!K316*$BF$2,"-")</f>
        <v>127.4</v>
      </c>
      <c r="Y316" s="32">
        <f>IFERROR('σ и σw, МПа'!L316*$BF$2,"-")</f>
        <v>118.73333333333333</v>
      </c>
      <c r="Z316" s="32">
        <f>IFERROR('σ и σw, МПа'!M316*$BF$2,"-")</f>
        <v>110.93333333333334</v>
      </c>
      <c r="AA316" s="32">
        <f>IFERROR('σ и σw, МПа'!N316*$BF$2,"-")</f>
        <v>102.26666666666668</v>
      </c>
      <c r="AB316" s="32">
        <f>IFERROR('σ и σw, МПа'!O316*$BF$2,"-")</f>
        <v>102.26666666666668</v>
      </c>
      <c r="AC316" s="33">
        <f>IFERROR('σ и σw, МПа'!P316*$BF$2,"-")</f>
        <v>93.600000000000009</v>
      </c>
      <c r="AD316" s="31">
        <f>IFERROR('σ и σw, МПа'!Q316*$BG$2,"-")</f>
        <v>127.4</v>
      </c>
      <c r="AE316" s="32">
        <f>IFERROR('σ и σw, МПа'!R316*$BG$2,"-")</f>
        <v>127.4</v>
      </c>
      <c r="AF316" s="32">
        <f>IFERROR('σ и σw, МПа'!S316*$BG$2,"-")</f>
        <v>108.55</v>
      </c>
      <c r="AG316" s="32">
        <f>IFERROR('σ и σw, МПа'!T316*$BG$2,"-")</f>
        <v>102.05</v>
      </c>
      <c r="AH316" s="32">
        <f>IFERROR('σ и σw, МПа'!U316*$BG$2,"-")</f>
        <v>102.05</v>
      </c>
      <c r="AI316" s="32">
        <f>IFERROR('σ и σw, МПа'!V316*$BG$2,"-")</f>
        <v>95.55</v>
      </c>
      <c r="AJ316" s="32">
        <f>IFERROR('σ и σw, МПа'!W316*$BG$2,"-")</f>
        <v>95.55</v>
      </c>
      <c r="AK316" s="32">
        <f>IFERROR('σ и σw, МПа'!X316*$BG$2,"-")</f>
        <v>95.55</v>
      </c>
      <c r="AL316" s="32">
        <f>IFERROR('σ и σw, МПа'!Y316*$BG$2,"-")</f>
        <v>89.05</v>
      </c>
      <c r="AM316" s="32">
        <f>IFERROR('σ и σw, МПа'!Z316*$BG$2,"-")</f>
        <v>83.2</v>
      </c>
      <c r="AN316" s="32">
        <f>IFERROR('σ и σw, МПа'!AA316*$BG$2,"-")</f>
        <v>76.7</v>
      </c>
      <c r="AO316" s="32">
        <f>IFERROR('σ и σw, МПа'!AB316*$BG$2,"-")</f>
        <v>76.7</v>
      </c>
      <c r="AP316" s="33">
        <f>IFERROR('σ и σw, МПа'!AC316*$BG$2,"-")</f>
        <v>70.2</v>
      </c>
      <c r="AQ316" s="31">
        <f>IFERROR('σ и σw, МПа'!Q316*$BH$2,"-")</f>
        <v>166.6</v>
      </c>
      <c r="AR316" s="32">
        <f>IFERROR('σ и σw, МПа'!R316*$BH$2,"-")</f>
        <v>166.6</v>
      </c>
      <c r="AS316" s="32">
        <f>IFERROR('σ и σw, МПа'!S316*$BH$2,"-")</f>
        <v>141.94999999999999</v>
      </c>
      <c r="AT316" s="32">
        <f>IFERROR('σ и σw, МПа'!T316*$BH$2,"-")</f>
        <v>133.44999999999999</v>
      </c>
      <c r="AU316" s="32">
        <f>IFERROR('σ и σw, МПа'!U316*$BH$2,"-")</f>
        <v>133.44999999999999</v>
      </c>
      <c r="AV316" s="32">
        <f>IFERROR('σ и σw, МПа'!V316*$BH$2,"-")</f>
        <v>124.95</v>
      </c>
      <c r="AW316" s="32">
        <f>IFERROR('σ и σw, МПа'!W316*$BH$2,"-")</f>
        <v>124.95</v>
      </c>
      <c r="AX316" s="32">
        <f>IFERROR('σ и σw, МПа'!X316*$BH$2,"-")</f>
        <v>124.95</v>
      </c>
      <c r="AY316" s="32">
        <f>IFERROR('σ и σw, МПа'!Y316*$BH$2,"-")</f>
        <v>116.45</v>
      </c>
      <c r="AZ316" s="32">
        <f>IFERROR('σ и σw, МПа'!Z316*$BH$2,"-")</f>
        <v>108.8</v>
      </c>
      <c r="BA316" s="32">
        <f>IFERROR('σ и σw, МПа'!AA316*$BH$2,"-")</f>
        <v>100.3</v>
      </c>
      <c r="BB316" s="32">
        <f>IFERROR('σ и σw, МПа'!AB316*$BH$2,"-")</f>
        <v>100.3</v>
      </c>
      <c r="BC316" s="33">
        <f>IFERROR('σ и σw, МПа'!AC316*$BH$2,"-")</f>
        <v>91.8</v>
      </c>
    </row>
    <row r="317" spans="1:55" ht="38.25" x14ac:dyDescent="0.25">
      <c r="A317" s="10" t="str">
        <f>INDEX('Обработка исходного'!B:B,ROW($B$3)+4*(ROW($B317)-ROW($B$3)))</f>
        <v>Сталь хромоникелевая коррозионно-стойкого аустенитного класса</v>
      </c>
      <c r="B317" s="47" t="str">
        <f>INDEX('Обработка исходного'!D:D,ROW($B$3)+4*(ROW($B317)-ROW($B$3)))</f>
        <v>12Х18Н12Т</v>
      </c>
      <c r="C317" s="27" t="str">
        <f>'Rp0,2, МПа'!C317</f>
        <v>Заготовки в виде поковок и штамповок для листов и труб, поковки</v>
      </c>
      <c r="D317" s="31">
        <f>IFERROR('σ и σw, МПа'!D317*$BE$2,"-")</f>
        <v>130.66666666666666</v>
      </c>
      <c r="E317" s="32">
        <f>IFERROR('σ и σw, МПа'!E317*$BE$2,"-")</f>
        <v>130.66666666666666</v>
      </c>
      <c r="F317" s="32">
        <f>IFERROR('σ и σw, МПа'!F317*$BE$2,"-")</f>
        <v>111.33333333333333</v>
      </c>
      <c r="G317" s="32">
        <f>IFERROR('σ и σw, МПа'!G317*$BE$2,"-")</f>
        <v>104.66666666666667</v>
      </c>
      <c r="H317" s="32">
        <f>IFERROR('σ и σw, МПа'!H317*$BE$2,"-")</f>
        <v>104.66666666666667</v>
      </c>
      <c r="I317" s="32">
        <f>IFERROR('σ и σw, МПа'!I317*$BE$2,"-")</f>
        <v>98</v>
      </c>
      <c r="J317" s="32">
        <f>IFERROR('σ и σw, МПа'!J317*$BE$2,"-")</f>
        <v>98</v>
      </c>
      <c r="K317" s="32">
        <f>IFERROR('σ и σw, МПа'!K317*$BE$2,"-")</f>
        <v>98</v>
      </c>
      <c r="L317" s="32">
        <f>IFERROR('σ и σw, МПа'!L317*$BE$2,"-")</f>
        <v>91.333333333333329</v>
      </c>
      <c r="M317" s="32">
        <f>IFERROR('σ и σw, МПа'!M317*$BE$2,"-")</f>
        <v>85.333333333333329</v>
      </c>
      <c r="N317" s="32">
        <f>IFERROR('σ и σw, МПа'!N317*$BE$2,"-")</f>
        <v>78.666666666666671</v>
      </c>
      <c r="O317" s="32">
        <f>IFERROR('σ и σw, МПа'!O317*$BE$2,"-")</f>
        <v>78.666666666666671</v>
      </c>
      <c r="P317" s="33">
        <f>IFERROR('σ и σw, МПа'!P317*$BE$2,"-")</f>
        <v>72</v>
      </c>
      <c r="Q317" s="31">
        <f>IFERROR('σ и σw, МПа'!D317*$BF$2,"-")</f>
        <v>169.86666666666667</v>
      </c>
      <c r="R317" s="32">
        <f>IFERROR('σ и σw, МПа'!E317*$BF$2,"-")</f>
        <v>169.86666666666667</v>
      </c>
      <c r="S317" s="32">
        <f>IFERROR('σ и σw, МПа'!F317*$BF$2,"-")</f>
        <v>144.73333333333332</v>
      </c>
      <c r="T317" s="32">
        <f>IFERROR('σ и σw, МПа'!G317*$BF$2,"-")</f>
        <v>136.06666666666669</v>
      </c>
      <c r="U317" s="32">
        <f>IFERROR('σ и σw, МПа'!H317*$BF$2,"-")</f>
        <v>136.06666666666669</v>
      </c>
      <c r="V317" s="32">
        <f>IFERROR('σ и σw, МПа'!I317*$BF$2,"-")</f>
        <v>127.4</v>
      </c>
      <c r="W317" s="32">
        <f>IFERROR('σ и σw, МПа'!J317*$BF$2,"-")</f>
        <v>127.4</v>
      </c>
      <c r="X317" s="32">
        <f>IFERROR('σ и σw, МПа'!K317*$BF$2,"-")</f>
        <v>127.4</v>
      </c>
      <c r="Y317" s="32">
        <f>IFERROR('σ и σw, МПа'!L317*$BF$2,"-")</f>
        <v>118.73333333333333</v>
      </c>
      <c r="Z317" s="32">
        <f>IFERROR('σ и σw, МПа'!M317*$BF$2,"-")</f>
        <v>110.93333333333334</v>
      </c>
      <c r="AA317" s="32">
        <f>IFERROR('σ и σw, МПа'!N317*$BF$2,"-")</f>
        <v>102.26666666666668</v>
      </c>
      <c r="AB317" s="32">
        <f>IFERROR('σ и σw, МПа'!O317*$BF$2,"-")</f>
        <v>102.26666666666668</v>
      </c>
      <c r="AC317" s="33">
        <f>IFERROR('σ и σw, МПа'!P317*$BF$2,"-")</f>
        <v>93.600000000000009</v>
      </c>
      <c r="AD317" s="31">
        <f>IFERROR('σ и σw, МПа'!Q317*$BG$2,"-")</f>
        <v>127.4</v>
      </c>
      <c r="AE317" s="32">
        <f>IFERROR('σ и σw, МПа'!R317*$BG$2,"-")</f>
        <v>127.4</v>
      </c>
      <c r="AF317" s="32">
        <f>IFERROR('σ и σw, МПа'!S317*$BG$2,"-")</f>
        <v>108.55</v>
      </c>
      <c r="AG317" s="32">
        <f>IFERROR('σ и σw, МПа'!T317*$BG$2,"-")</f>
        <v>102.05</v>
      </c>
      <c r="AH317" s="32">
        <f>IFERROR('σ и σw, МПа'!U317*$BG$2,"-")</f>
        <v>102.05</v>
      </c>
      <c r="AI317" s="32">
        <f>IFERROR('σ и σw, МПа'!V317*$BG$2,"-")</f>
        <v>95.55</v>
      </c>
      <c r="AJ317" s="32">
        <f>IFERROR('σ и σw, МПа'!W317*$BG$2,"-")</f>
        <v>95.55</v>
      </c>
      <c r="AK317" s="32">
        <f>IFERROR('σ и σw, МПа'!X317*$BG$2,"-")</f>
        <v>95.55</v>
      </c>
      <c r="AL317" s="32">
        <f>IFERROR('σ и σw, МПа'!Y317*$BG$2,"-")</f>
        <v>89.05</v>
      </c>
      <c r="AM317" s="32">
        <f>IFERROR('σ и σw, МПа'!Z317*$BG$2,"-")</f>
        <v>83.2</v>
      </c>
      <c r="AN317" s="32">
        <f>IFERROR('σ и σw, МПа'!AA317*$BG$2,"-")</f>
        <v>76.7</v>
      </c>
      <c r="AO317" s="32">
        <f>IFERROR('σ и σw, МПа'!AB317*$BG$2,"-")</f>
        <v>76.7</v>
      </c>
      <c r="AP317" s="33">
        <f>IFERROR('σ и σw, МПа'!AC317*$BG$2,"-")</f>
        <v>70.2</v>
      </c>
      <c r="AQ317" s="31">
        <f>IFERROR('σ и σw, МПа'!Q317*$BH$2,"-")</f>
        <v>166.6</v>
      </c>
      <c r="AR317" s="32">
        <f>IFERROR('σ и σw, МПа'!R317*$BH$2,"-")</f>
        <v>166.6</v>
      </c>
      <c r="AS317" s="32">
        <f>IFERROR('σ и σw, МПа'!S317*$BH$2,"-")</f>
        <v>141.94999999999999</v>
      </c>
      <c r="AT317" s="32">
        <f>IFERROR('σ и σw, МПа'!T317*$BH$2,"-")</f>
        <v>133.44999999999999</v>
      </c>
      <c r="AU317" s="32">
        <f>IFERROR('σ и σw, МПа'!U317*$BH$2,"-")</f>
        <v>133.44999999999999</v>
      </c>
      <c r="AV317" s="32">
        <f>IFERROR('σ и σw, МПа'!V317*$BH$2,"-")</f>
        <v>124.95</v>
      </c>
      <c r="AW317" s="32">
        <f>IFERROR('σ и σw, МПа'!W317*$BH$2,"-")</f>
        <v>124.95</v>
      </c>
      <c r="AX317" s="32">
        <f>IFERROR('σ и σw, МПа'!X317*$BH$2,"-")</f>
        <v>124.95</v>
      </c>
      <c r="AY317" s="32">
        <f>IFERROR('σ и σw, МПа'!Y317*$BH$2,"-")</f>
        <v>116.45</v>
      </c>
      <c r="AZ317" s="32">
        <f>IFERROR('σ и σw, МПа'!Z317*$BH$2,"-")</f>
        <v>108.8</v>
      </c>
      <c r="BA317" s="32">
        <f>IFERROR('σ и σw, МПа'!AA317*$BH$2,"-")</f>
        <v>100.3</v>
      </c>
      <c r="BB317" s="32">
        <f>IFERROR('σ и σw, МПа'!AB317*$BH$2,"-")</f>
        <v>100.3</v>
      </c>
      <c r="BC317" s="33">
        <f>IFERROR('σ и σw, МПа'!AC317*$BH$2,"-")</f>
        <v>91.8</v>
      </c>
    </row>
    <row r="318" spans="1:55" ht="38.25" x14ac:dyDescent="0.25">
      <c r="A318" s="10" t="str">
        <f>INDEX('Обработка исходного'!B:B,ROW($B$3)+4*(ROW($B318)-ROW($B$3)))</f>
        <v>Сталь хромоникелевая коррозионно-стойкого аустенитного класса</v>
      </c>
      <c r="B318" s="47" t="str">
        <f>INDEX('Обработка исходного'!D:D,ROW($B$3)+4*(ROW($B318)-ROW($B$3)))</f>
        <v>12Х18Н12Т</v>
      </c>
      <c r="C318" s="27" t="str">
        <f>'Rp0,2, МПа'!C318</f>
        <v>Листы толщиной от 0,5 до 160 мм</v>
      </c>
      <c r="D318" s="31">
        <f>IFERROR('σ и σw, МПа'!D318*$BE$2,"-")</f>
        <v>156.66666666666666</v>
      </c>
      <c r="E318" s="32">
        <f>IFERROR('σ и σw, МПа'!E318*$BE$2,"-")</f>
        <v>156.66666666666666</v>
      </c>
      <c r="F318" s="32">
        <f>IFERROR('σ и σw, МПа'!F318*$BE$2,"-")</f>
        <v>130.66666666666666</v>
      </c>
      <c r="G318" s="32">
        <f>IFERROR('σ и σw, МПа'!G318*$BE$2,"-")</f>
        <v>124</v>
      </c>
      <c r="H318" s="32">
        <f>IFERROR('σ и σw, МПа'!H318*$BE$2,"-")</f>
        <v>124</v>
      </c>
      <c r="I318" s="32">
        <f>IFERROR('σ и σw, МПа'!I318*$BE$2,"-")</f>
        <v>118</v>
      </c>
      <c r="J318" s="32">
        <f>IFERROR('σ и σw, МПа'!J318*$BE$2,"-")</f>
        <v>118</v>
      </c>
      <c r="K318" s="32">
        <f>IFERROR('σ и σw, МПа'!K318*$BE$2,"-")</f>
        <v>118</v>
      </c>
      <c r="L318" s="32">
        <f>IFERROR('σ и σw, МПа'!L318*$BE$2,"-")</f>
        <v>111.33333333333333</v>
      </c>
      <c r="M318" s="32">
        <f>IFERROR('σ и σw, МПа'!M318*$BE$2,"-")</f>
        <v>104.66666666666667</v>
      </c>
      <c r="N318" s="32">
        <f>IFERROR('σ и σw, МПа'!N318*$BE$2,"-")</f>
        <v>91.333333333333329</v>
      </c>
      <c r="O318" s="32">
        <f>IFERROR('σ и σw, МПа'!O318*$BE$2,"-")</f>
        <v>91.333333333333329</v>
      </c>
      <c r="P318" s="33">
        <f>IFERROR('σ и σw, МПа'!P318*$BE$2,"-")</f>
        <v>85.333333333333329</v>
      </c>
      <c r="Q318" s="31">
        <f>IFERROR('σ и σw, МПа'!D318*$BF$2,"-")</f>
        <v>203.66666666666666</v>
      </c>
      <c r="R318" s="32">
        <f>IFERROR('σ и σw, МПа'!E318*$BF$2,"-")</f>
        <v>203.66666666666666</v>
      </c>
      <c r="S318" s="32">
        <f>IFERROR('σ и σw, МПа'!F318*$BF$2,"-")</f>
        <v>169.86666666666667</v>
      </c>
      <c r="T318" s="32">
        <f>IFERROR('σ и σw, МПа'!G318*$BF$2,"-")</f>
        <v>161.20000000000002</v>
      </c>
      <c r="U318" s="32">
        <f>IFERROR('σ и σw, МПа'!H318*$BF$2,"-")</f>
        <v>161.20000000000002</v>
      </c>
      <c r="V318" s="32">
        <f>IFERROR('σ и σw, МПа'!I318*$BF$2,"-")</f>
        <v>153.4</v>
      </c>
      <c r="W318" s="32">
        <f>IFERROR('σ и σw, МПа'!J318*$BF$2,"-")</f>
        <v>153.4</v>
      </c>
      <c r="X318" s="32">
        <f>IFERROR('σ и σw, МПа'!K318*$BF$2,"-")</f>
        <v>153.4</v>
      </c>
      <c r="Y318" s="32">
        <f>IFERROR('σ и σw, МПа'!L318*$BF$2,"-")</f>
        <v>144.73333333333332</v>
      </c>
      <c r="Z318" s="32">
        <f>IFERROR('σ и σw, МПа'!M318*$BF$2,"-")</f>
        <v>136.06666666666669</v>
      </c>
      <c r="AA318" s="32">
        <f>IFERROR('σ и σw, МПа'!N318*$BF$2,"-")</f>
        <v>118.73333333333333</v>
      </c>
      <c r="AB318" s="32">
        <f>IFERROR('σ и σw, МПа'!O318*$BF$2,"-")</f>
        <v>118.73333333333333</v>
      </c>
      <c r="AC318" s="33">
        <f>IFERROR('σ и σw, МПа'!P318*$BF$2,"-")</f>
        <v>110.93333333333334</v>
      </c>
      <c r="AD318" s="31">
        <f>IFERROR('σ и σw, МПа'!Q318*$BG$2,"-")</f>
        <v>152.75</v>
      </c>
      <c r="AE318" s="32">
        <f>IFERROR('σ и σw, МПа'!R318*$BG$2,"-")</f>
        <v>152.75</v>
      </c>
      <c r="AF318" s="32">
        <f>IFERROR('σ и σw, МПа'!S318*$BG$2,"-")</f>
        <v>127.4</v>
      </c>
      <c r="AG318" s="32">
        <f>IFERROR('σ и σw, МПа'!T318*$BG$2,"-")</f>
        <v>120.9</v>
      </c>
      <c r="AH318" s="32">
        <f>IFERROR('σ и σw, МПа'!U318*$BG$2,"-")</f>
        <v>120.9</v>
      </c>
      <c r="AI318" s="32">
        <f>IFERROR('σ и σw, МПа'!V318*$BG$2,"-")</f>
        <v>115.05</v>
      </c>
      <c r="AJ318" s="32">
        <f>IFERROR('σ и σw, МПа'!W318*$BG$2,"-")</f>
        <v>115.05</v>
      </c>
      <c r="AK318" s="32">
        <f>IFERROR('σ и σw, МПа'!X318*$BG$2,"-")</f>
        <v>115.05</v>
      </c>
      <c r="AL318" s="32">
        <f>IFERROR('σ и σw, МПа'!Y318*$BG$2,"-")</f>
        <v>108.55</v>
      </c>
      <c r="AM318" s="32">
        <f>IFERROR('σ и σw, МПа'!Z318*$BG$2,"-")</f>
        <v>102.05</v>
      </c>
      <c r="AN318" s="32">
        <f>IFERROR('σ и σw, МПа'!AA318*$BG$2,"-")</f>
        <v>89.05</v>
      </c>
      <c r="AO318" s="32">
        <f>IFERROR('σ и σw, МПа'!AB318*$BG$2,"-")</f>
        <v>89.05</v>
      </c>
      <c r="AP318" s="33">
        <f>IFERROR('σ и σw, МПа'!AC318*$BG$2,"-")</f>
        <v>83.2</v>
      </c>
      <c r="AQ318" s="31">
        <f>IFERROR('σ и σw, МПа'!Q318*$BH$2,"-")</f>
        <v>199.75</v>
      </c>
      <c r="AR318" s="32">
        <f>IFERROR('σ и σw, МПа'!R318*$BH$2,"-")</f>
        <v>199.75</v>
      </c>
      <c r="AS318" s="32">
        <f>IFERROR('σ и σw, МПа'!S318*$BH$2,"-")</f>
        <v>166.6</v>
      </c>
      <c r="AT318" s="32">
        <f>IFERROR('σ и σw, МПа'!T318*$BH$2,"-")</f>
        <v>158.1</v>
      </c>
      <c r="AU318" s="32">
        <f>IFERROR('σ и σw, МПа'!U318*$BH$2,"-")</f>
        <v>158.1</v>
      </c>
      <c r="AV318" s="32">
        <f>IFERROR('σ и σw, МПа'!V318*$BH$2,"-")</f>
        <v>150.44999999999999</v>
      </c>
      <c r="AW318" s="32">
        <f>IFERROR('σ и σw, МПа'!W318*$BH$2,"-")</f>
        <v>150.44999999999999</v>
      </c>
      <c r="AX318" s="32">
        <f>IFERROR('σ и σw, МПа'!X318*$BH$2,"-")</f>
        <v>150.44999999999999</v>
      </c>
      <c r="AY318" s="32">
        <f>IFERROR('σ и σw, МПа'!Y318*$BH$2,"-")</f>
        <v>141.94999999999999</v>
      </c>
      <c r="AZ318" s="32">
        <f>IFERROR('σ и σw, МПа'!Z318*$BH$2,"-")</f>
        <v>133.44999999999999</v>
      </c>
      <c r="BA318" s="32">
        <f>IFERROR('σ и σw, МПа'!AA318*$BH$2,"-")</f>
        <v>116.45</v>
      </c>
      <c r="BB318" s="32">
        <f>IFERROR('σ и σw, МПа'!AB318*$BH$2,"-")</f>
        <v>116.45</v>
      </c>
      <c r="BC318" s="33">
        <f>IFERROR('σ и σw, МПа'!AC318*$BH$2,"-")</f>
        <v>108.8</v>
      </c>
    </row>
    <row r="319" spans="1:55" ht="38.25" x14ac:dyDescent="0.25">
      <c r="A319" s="10" t="str">
        <f>INDEX('Обработка исходного'!B:B,ROW($B$3)+4*(ROW($B319)-ROW($B$3)))</f>
        <v>Сталь хромоникелевая коррозионно-стойкого аустенитного класса</v>
      </c>
      <c r="B319" s="47" t="str">
        <f>INDEX('Обработка исходного'!D:D,ROW($B$3)+4*(ROW($B319)-ROW($B$3)))</f>
        <v>12Х18Н12Т</v>
      </c>
      <c r="C319" s="27" t="str">
        <f>'Rp0,2, МПа'!C319</f>
        <v>Горячекатаная и кованая сталь диаметром, стороной квадрата или толщиной до 60 мм</v>
      </c>
      <c r="D319" s="31">
        <f>IFERROR('σ и σw, МПа'!D319*$BE$2,"-")</f>
        <v>130.66666666666666</v>
      </c>
      <c r="E319" s="32">
        <f>IFERROR('σ и σw, МПа'!E319*$BE$2,"-")</f>
        <v>130.66666666666666</v>
      </c>
      <c r="F319" s="32">
        <f>IFERROR('σ и σw, МПа'!F319*$BE$2,"-")</f>
        <v>111.33333333333333</v>
      </c>
      <c r="G319" s="32">
        <f>IFERROR('σ и σw, МПа'!G319*$BE$2,"-")</f>
        <v>104.66666666666667</v>
      </c>
      <c r="H319" s="32">
        <f>IFERROR('σ и σw, МПа'!H319*$BE$2,"-")</f>
        <v>104.66666666666667</v>
      </c>
      <c r="I319" s="32">
        <f>IFERROR('σ и σw, МПа'!I319*$BE$2,"-")</f>
        <v>98</v>
      </c>
      <c r="J319" s="32">
        <f>IFERROR('σ и σw, МПа'!J319*$BE$2,"-")</f>
        <v>98</v>
      </c>
      <c r="K319" s="32">
        <f>IFERROR('σ и σw, МПа'!K319*$BE$2,"-")</f>
        <v>98</v>
      </c>
      <c r="L319" s="32">
        <f>IFERROR('σ и σw, МПа'!L319*$BE$2,"-")</f>
        <v>91.333333333333329</v>
      </c>
      <c r="M319" s="32">
        <f>IFERROR('σ и σw, МПа'!M319*$BE$2,"-")</f>
        <v>85.333333333333329</v>
      </c>
      <c r="N319" s="32">
        <f>IFERROR('σ и σw, МПа'!N319*$BE$2,"-")</f>
        <v>78.666666666666671</v>
      </c>
      <c r="O319" s="32">
        <f>IFERROR('σ и σw, МПа'!O319*$BE$2,"-")</f>
        <v>78.666666666666671</v>
      </c>
      <c r="P319" s="33">
        <f>IFERROR('σ и σw, МПа'!P319*$BE$2,"-")</f>
        <v>72</v>
      </c>
      <c r="Q319" s="31">
        <f>IFERROR('σ и σw, МПа'!D319*$BF$2,"-")</f>
        <v>169.86666666666667</v>
      </c>
      <c r="R319" s="32">
        <f>IFERROR('σ и σw, МПа'!E319*$BF$2,"-")</f>
        <v>169.86666666666667</v>
      </c>
      <c r="S319" s="32">
        <f>IFERROR('σ и σw, МПа'!F319*$BF$2,"-")</f>
        <v>144.73333333333332</v>
      </c>
      <c r="T319" s="32">
        <f>IFERROR('σ и σw, МПа'!G319*$BF$2,"-")</f>
        <v>136.06666666666669</v>
      </c>
      <c r="U319" s="32">
        <f>IFERROR('σ и σw, МПа'!H319*$BF$2,"-")</f>
        <v>136.06666666666669</v>
      </c>
      <c r="V319" s="32">
        <f>IFERROR('σ и σw, МПа'!I319*$BF$2,"-")</f>
        <v>127.4</v>
      </c>
      <c r="W319" s="32">
        <f>IFERROR('σ и σw, МПа'!J319*$BF$2,"-")</f>
        <v>127.4</v>
      </c>
      <c r="X319" s="32">
        <f>IFERROR('σ и σw, МПа'!K319*$BF$2,"-")</f>
        <v>127.4</v>
      </c>
      <c r="Y319" s="32">
        <f>IFERROR('σ и σw, МПа'!L319*$BF$2,"-")</f>
        <v>118.73333333333333</v>
      </c>
      <c r="Z319" s="32">
        <f>IFERROR('σ и σw, МПа'!M319*$BF$2,"-")</f>
        <v>110.93333333333334</v>
      </c>
      <c r="AA319" s="32">
        <f>IFERROR('σ и σw, МПа'!N319*$BF$2,"-")</f>
        <v>102.26666666666668</v>
      </c>
      <c r="AB319" s="32">
        <f>IFERROR('σ и σw, МПа'!O319*$BF$2,"-")</f>
        <v>102.26666666666668</v>
      </c>
      <c r="AC319" s="33">
        <f>IFERROR('σ и σw, МПа'!P319*$BF$2,"-")</f>
        <v>93.600000000000009</v>
      </c>
      <c r="AD319" s="31">
        <f>IFERROR('σ и σw, МПа'!Q319*$BG$2,"-")</f>
        <v>127.4</v>
      </c>
      <c r="AE319" s="32">
        <f>IFERROR('σ и σw, МПа'!R319*$BG$2,"-")</f>
        <v>127.4</v>
      </c>
      <c r="AF319" s="32">
        <f>IFERROR('σ и σw, МПа'!S319*$BG$2,"-")</f>
        <v>108.55</v>
      </c>
      <c r="AG319" s="32">
        <f>IFERROR('σ и σw, МПа'!T319*$BG$2,"-")</f>
        <v>102.05</v>
      </c>
      <c r="AH319" s="32">
        <f>IFERROR('σ и σw, МПа'!U319*$BG$2,"-")</f>
        <v>102.05</v>
      </c>
      <c r="AI319" s="32">
        <f>IFERROR('σ и σw, МПа'!V319*$BG$2,"-")</f>
        <v>95.55</v>
      </c>
      <c r="AJ319" s="32">
        <f>IFERROR('σ и σw, МПа'!W319*$BG$2,"-")</f>
        <v>95.55</v>
      </c>
      <c r="AK319" s="32">
        <f>IFERROR('σ и σw, МПа'!X319*$BG$2,"-")</f>
        <v>95.55</v>
      </c>
      <c r="AL319" s="32">
        <f>IFERROR('σ и σw, МПа'!Y319*$BG$2,"-")</f>
        <v>89.05</v>
      </c>
      <c r="AM319" s="32">
        <f>IFERROR('σ и σw, МПа'!Z319*$BG$2,"-")</f>
        <v>83.2</v>
      </c>
      <c r="AN319" s="32">
        <f>IFERROR('σ и σw, МПа'!AA319*$BG$2,"-")</f>
        <v>76.7</v>
      </c>
      <c r="AO319" s="32">
        <f>IFERROR('σ и σw, МПа'!AB319*$BG$2,"-")</f>
        <v>76.7</v>
      </c>
      <c r="AP319" s="33">
        <f>IFERROR('σ и σw, МПа'!AC319*$BG$2,"-")</f>
        <v>70.2</v>
      </c>
      <c r="AQ319" s="31">
        <f>IFERROR('σ и σw, МПа'!Q319*$BH$2,"-")</f>
        <v>166.6</v>
      </c>
      <c r="AR319" s="32">
        <f>IFERROR('σ и σw, МПа'!R319*$BH$2,"-")</f>
        <v>166.6</v>
      </c>
      <c r="AS319" s="32">
        <f>IFERROR('σ и σw, МПа'!S319*$BH$2,"-")</f>
        <v>141.94999999999999</v>
      </c>
      <c r="AT319" s="32">
        <f>IFERROR('σ и σw, МПа'!T319*$BH$2,"-")</f>
        <v>133.44999999999999</v>
      </c>
      <c r="AU319" s="32">
        <f>IFERROR('σ и σw, МПа'!U319*$BH$2,"-")</f>
        <v>133.44999999999999</v>
      </c>
      <c r="AV319" s="32">
        <f>IFERROR('σ и σw, МПа'!V319*$BH$2,"-")</f>
        <v>124.95</v>
      </c>
      <c r="AW319" s="32">
        <f>IFERROR('σ и σw, МПа'!W319*$BH$2,"-")</f>
        <v>124.95</v>
      </c>
      <c r="AX319" s="32">
        <f>IFERROR('σ и σw, МПа'!X319*$BH$2,"-")</f>
        <v>124.95</v>
      </c>
      <c r="AY319" s="32">
        <f>IFERROR('σ и σw, МПа'!Y319*$BH$2,"-")</f>
        <v>116.45</v>
      </c>
      <c r="AZ319" s="32">
        <f>IFERROR('σ и σw, МПа'!Z319*$BH$2,"-")</f>
        <v>108.8</v>
      </c>
      <c r="BA319" s="32">
        <f>IFERROR('σ и σw, МПа'!AA319*$BH$2,"-")</f>
        <v>100.3</v>
      </c>
      <c r="BB319" s="32">
        <f>IFERROR('σ и σw, МПа'!AB319*$BH$2,"-")</f>
        <v>100.3</v>
      </c>
      <c r="BC319" s="33">
        <f>IFERROR('σ и σw, МПа'!AC319*$BH$2,"-")</f>
        <v>91.8</v>
      </c>
    </row>
    <row r="320" spans="1:55" ht="38.25" x14ac:dyDescent="0.25">
      <c r="A320" s="10" t="str">
        <f>INDEX('Обработка исходного'!B:B,ROW($B$3)+4*(ROW($B320)-ROW($B$3)))</f>
        <v>Сталь хромоникелевая коррозионно-стойкого аустенитного класса</v>
      </c>
      <c r="B320" s="47" t="str">
        <f>INDEX('Обработка исходного'!D:D,ROW($B$3)+4*(ROW($B320)-ROW($B$3)))</f>
        <v>12Х18Н12Т</v>
      </c>
      <c r="C320" s="27" t="str">
        <f>'Rp0,2, МПа'!C320</f>
        <v>Горячекатаная и кованая сталь диаметром, стороной квадрата или толщиной от 60 до 100 мм</v>
      </c>
      <c r="D320" s="31">
        <f>IFERROR('σ и σw, МПа'!D320*$BE$2,"-")</f>
        <v>130.66666666666666</v>
      </c>
      <c r="E320" s="32">
        <f>IFERROR('σ и σw, МПа'!E320*$BE$2,"-")</f>
        <v>130.66666666666666</v>
      </c>
      <c r="F320" s="32">
        <f>IFERROR('σ и σw, МПа'!F320*$BE$2,"-")</f>
        <v>111.33333333333333</v>
      </c>
      <c r="G320" s="32">
        <f>IFERROR('σ и σw, МПа'!G320*$BE$2,"-")</f>
        <v>104.66666666666667</v>
      </c>
      <c r="H320" s="32">
        <f>IFERROR('σ и σw, МПа'!H320*$BE$2,"-")</f>
        <v>104.66666666666667</v>
      </c>
      <c r="I320" s="32">
        <f>IFERROR('σ и σw, МПа'!I320*$BE$2,"-")</f>
        <v>98</v>
      </c>
      <c r="J320" s="32">
        <f>IFERROR('σ и σw, МПа'!J320*$BE$2,"-")</f>
        <v>98</v>
      </c>
      <c r="K320" s="32">
        <f>IFERROR('σ и σw, МПа'!K320*$BE$2,"-")</f>
        <v>98</v>
      </c>
      <c r="L320" s="32">
        <f>IFERROR('σ и σw, МПа'!L320*$BE$2,"-")</f>
        <v>91.333333333333329</v>
      </c>
      <c r="M320" s="32">
        <f>IFERROR('σ и σw, МПа'!M320*$BE$2,"-")</f>
        <v>85.333333333333329</v>
      </c>
      <c r="N320" s="32">
        <f>IFERROR('σ и σw, МПа'!N320*$BE$2,"-")</f>
        <v>78.666666666666671</v>
      </c>
      <c r="O320" s="32">
        <f>IFERROR('σ и σw, МПа'!O320*$BE$2,"-")</f>
        <v>78.666666666666671</v>
      </c>
      <c r="P320" s="33">
        <f>IFERROR('σ и σw, МПа'!P320*$BE$2,"-")</f>
        <v>72</v>
      </c>
      <c r="Q320" s="31">
        <f>IFERROR('σ и σw, МПа'!D320*$BF$2,"-")</f>
        <v>169.86666666666667</v>
      </c>
      <c r="R320" s="32">
        <f>IFERROR('σ и σw, МПа'!E320*$BF$2,"-")</f>
        <v>169.86666666666667</v>
      </c>
      <c r="S320" s="32">
        <f>IFERROR('σ и σw, МПа'!F320*$BF$2,"-")</f>
        <v>144.73333333333332</v>
      </c>
      <c r="T320" s="32">
        <f>IFERROR('σ и σw, МПа'!G320*$BF$2,"-")</f>
        <v>136.06666666666669</v>
      </c>
      <c r="U320" s="32">
        <f>IFERROR('σ и σw, МПа'!H320*$BF$2,"-")</f>
        <v>136.06666666666669</v>
      </c>
      <c r="V320" s="32">
        <f>IFERROR('σ и σw, МПа'!I320*$BF$2,"-")</f>
        <v>127.4</v>
      </c>
      <c r="W320" s="32">
        <f>IFERROR('σ и σw, МПа'!J320*$BF$2,"-")</f>
        <v>127.4</v>
      </c>
      <c r="X320" s="32">
        <f>IFERROR('σ и σw, МПа'!K320*$BF$2,"-")</f>
        <v>127.4</v>
      </c>
      <c r="Y320" s="32">
        <f>IFERROR('σ и σw, МПа'!L320*$BF$2,"-")</f>
        <v>118.73333333333333</v>
      </c>
      <c r="Z320" s="32">
        <f>IFERROR('σ и σw, МПа'!M320*$BF$2,"-")</f>
        <v>110.93333333333334</v>
      </c>
      <c r="AA320" s="32">
        <f>IFERROR('σ и σw, МПа'!N320*$BF$2,"-")</f>
        <v>102.26666666666668</v>
      </c>
      <c r="AB320" s="32">
        <f>IFERROR('σ и σw, МПа'!O320*$BF$2,"-")</f>
        <v>102.26666666666668</v>
      </c>
      <c r="AC320" s="33">
        <f>IFERROR('σ и σw, МПа'!P320*$BF$2,"-")</f>
        <v>93.600000000000009</v>
      </c>
      <c r="AD320" s="31">
        <f>IFERROR('σ и σw, МПа'!Q320*$BG$2,"-")</f>
        <v>127.4</v>
      </c>
      <c r="AE320" s="32">
        <f>IFERROR('σ и σw, МПа'!R320*$BG$2,"-")</f>
        <v>127.4</v>
      </c>
      <c r="AF320" s="32">
        <f>IFERROR('σ и σw, МПа'!S320*$BG$2,"-")</f>
        <v>108.55</v>
      </c>
      <c r="AG320" s="32">
        <f>IFERROR('σ и σw, МПа'!T320*$BG$2,"-")</f>
        <v>102.05</v>
      </c>
      <c r="AH320" s="32">
        <f>IFERROR('σ и σw, МПа'!U320*$BG$2,"-")</f>
        <v>102.05</v>
      </c>
      <c r="AI320" s="32">
        <f>IFERROR('σ и σw, МПа'!V320*$BG$2,"-")</f>
        <v>95.55</v>
      </c>
      <c r="AJ320" s="32">
        <f>IFERROR('σ и σw, МПа'!W320*$BG$2,"-")</f>
        <v>95.55</v>
      </c>
      <c r="AK320" s="32">
        <f>IFERROR('σ и σw, МПа'!X320*$BG$2,"-")</f>
        <v>95.55</v>
      </c>
      <c r="AL320" s="32">
        <f>IFERROR('σ и σw, МПа'!Y320*$BG$2,"-")</f>
        <v>89.05</v>
      </c>
      <c r="AM320" s="32">
        <f>IFERROR('σ и σw, МПа'!Z320*$BG$2,"-")</f>
        <v>83.2</v>
      </c>
      <c r="AN320" s="32">
        <f>IFERROR('σ и σw, МПа'!AA320*$BG$2,"-")</f>
        <v>76.7</v>
      </c>
      <c r="AO320" s="32">
        <f>IFERROR('σ и σw, МПа'!AB320*$BG$2,"-")</f>
        <v>76.7</v>
      </c>
      <c r="AP320" s="33">
        <f>IFERROR('σ и σw, МПа'!AC320*$BG$2,"-")</f>
        <v>70.2</v>
      </c>
      <c r="AQ320" s="31">
        <f>IFERROR('σ и σw, МПа'!Q320*$BH$2,"-")</f>
        <v>166.6</v>
      </c>
      <c r="AR320" s="32">
        <f>IFERROR('σ и σw, МПа'!R320*$BH$2,"-")</f>
        <v>166.6</v>
      </c>
      <c r="AS320" s="32">
        <f>IFERROR('σ и σw, МПа'!S320*$BH$2,"-")</f>
        <v>141.94999999999999</v>
      </c>
      <c r="AT320" s="32">
        <f>IFERROR('σ и σw, МПа'!T320*$BH$2,"-")</f>
        <v>133.44999999999999</v>
      </c>
      <c r="AU320" s="32">
        <f>IFERROR('σ и σw, МПа'!U320*$BH$2,"-")</f>
        <v>133.44999999999999</v>
      </c>
      <c r="AV320" s="32">
        <f>IFERROR('σ и σw, МПа'!V320*$BH$2,"-")</f>
        <v>124.95</v>
      </c>
      <c r="AW320" s="32">
        <f>IFERROR('σ и σw, МПа'!W320*$BH$2,"-")</f>
        <v>124.95</v>
      </c>
      <c r="AX320" s="32">
        <f>IFERROR('σ и σw, МПа'!X320*$BH$2,"-")</f>
        <v>124.95</v>
      </c>
      <c r="AY320" s="32">
        <f>IFERROR('σ и σw, МПа'!Y320*$BH$2,"-")</f>
        <v>116.45</v>
      </c>
      <c r="AZ320" s="32">
        <f>IFERROR('σ и σw, МПа'!Z320*$BH$2,"-")</f>
        <v>108.8</v>
      </c>
      <c r="BA320" s="32">
        <f>IFERROR('σ и σw, МПа'!AA320*$BH$2,"-")</f>
        <v>100.3</v>
      </c>
      <c r="BB320" s="32">
        <f>IFERROR('σ и σw, МПа'!AB320*$BH$2,"-")</f>
        <v>100.3</v>
      </c>
      <c r="BC320" s="33">
        <f>IFERROR('σ и σw, МПа'!AC320*$BH$2,"-")</f>
        <v>91.8</v>
      </c>
    </row>
    <row r="321" spans="1:55" ht="38.25" x14ac:dyDescent="0.25">
      <c r="A321" s="10" t="str">
        <f>INDEX('Обработка исходного'!B:B,ROW($B$3)+4*(ROW($B321)-ROW($B$3)))</f>
        <v>Сталь хромоникелевая коррозионно-стойкого аустенитного класса</v>
      </c>
      <c r="B321" s="47" t="str">
        <f>INDEX('Обработка исходного'!D:D,ROW($B$3)+4*(ROW($B321)-ROW($B$3)))</f>
        <v>12Х18Н12Т</v>
      </c>
      <c r="C321" s="27" t="str">
        <f>'Rp0,2, МПа'!C321</f>
        <v>Горячекатаная и кованая сталь диаметром, стороной квадрата или толщиной от 100 до 150 мм</v>
      </c>
      <c r="D321" s="31">
        <f>IFERROR('σ и σw, МПа'!D321*$BE$2,"-")</f>
        <v>130.66666666666666</v>
      </c>
      <c r="E321" s="32">
        <f>IFERROR('σ и σw, МПа'!E321*$BE$2,"-")</f>
        <v>130.66666666666666</v>
      </c>
      <c r="F321" s="32">
        <f>IFERROR('σ и σw, МПа'!F321*$BE$2,"-")</f>
        <v>111.33333333333333</v>
      </c>
      <c r="G321" s="32">
        <f>IFERROR('σ и σw, МПа'!G321*$BE$2,"-")</f>
        <v>104.66666666666667</v>
      </c>
      <c r="H321" s="32">
        <f>IFERROR('σ и σw, МПа'!H321*$BE$2,"-")</f>
        <v>104.66666666666667</v>
      </c>
      <c r="I321" s="32">
        <f>IFERROR('σ и σw, МПа'!I321*$BE$2,"-")</f>
        <v>98</v>
      </c>
      <c r="J321" s="32">
        <f>IFERROR('σ и σw, МПа'!J321*$BE$2,"-")</f>
        <v>98</v>
      </c>
      <c r="K321" s="32">
        <f>IFERROR('σ и σw, МПа'!K321*$BE$2,"-")</f>
        <v>98</v>
      </c>
      <c r="L321" s="32">
        <f>IFERROR('σ и σw, МПа'!L321*$BE$2,"-")</f>
        <v>91.333333333333329</v>
      </c>
      <c r="M321" s="32">
        <f>IFERROR('σ и σw, МПа'!M321*$BE$2,"-")</f>
        <v>85.333333333333329</v>
      </c>
      <c r="N321" s="32">
        <f>IFERROR('σ и σw, МПа'!N321*$BE$2,"-")</f>
        <v>78.666666666666671</v>
      </c>
      <c r="O321" s="32">
        <f>IFERROR('σ и σw, МПа'!O321*$BE$2,"-")</f>
        <v>78.666666666666671</v>
      </c>
      <c r="P321" s="33">
        <f>IFERROR('σ и σw, МПа'!P321*$BE$2,"-")</f>
        <v>72</v>
      </c>
      <c r="Q321" s="31">
        <f>IFERROR('σ и σw, МПа'!D321*$BF$2,"-")</f>
        <v>169.86666666666667</v>
      </c>
      <c r="R321" s="32">
        <f>IFERROR('σ и σw, МПа'!E321*$BF$2,"-")</f>
        <v>169.86666666666667</v>
      </c>
      <c r="S321" s="32">
        <f>IFERROR('σ и σw, МПа'!F321*$BF$2,"-")</f>
        <v>144.73333333333332</v>
      </c>
      <c r="T321" s="32">
        <f>IFERROR('σ и σw, МПа'!G321*$BF$2,"-")</f>
        <v>136.06666666666669</v>
      </c>
      <c r="U321" s="32">
        <f>IFERROR('σ и σw, МПа'!H321*$BF$2,"-")</f>
        <v>136.06666666666669</v>
      </c>
      <c r="V321" s="32">
        <f>IFERROR('σ и σw, МПа'!I321*$BF$2,"-")</f>
        <v>127.4</v>
      </c>
      <c r="W321" s="32">
        <f>IFERROR('σ и σw, МПа'!J321*$BF$2,"-")</f>
        <v>127.4</v>
      </c>
      <c r="X321" s="32">
        <f>IFERROR('σ и σw, МПа'!K321*$BF$2,"-")</f>
        <v>127.4</v>
      </c>
      <c r="Y321" s="32">
        <f>IFERROR('σ и σw, МПа'!L321*$BF$2,"-")</f>
        <v>118.73333333333333</v>
      </c>
      <c r="Z321" s="32">
        <f>IFERROR('σ и σw, МПа'!M321*$BF$2,"-")</f>
        <v>110.93333333333334</v>
      </c>
      <c r="AA321" s="32">
        <f>IFERROR('σ и σw, МПа'!N321*$BF$2,"-")</f>
        <v>102.26666666666668</v>
      </c>
      <c r="AB321" s="32">
        <f>IFERROR('σ и σw, МПа'!O321*$BF$2,"-")</f>
        <v>102.26666666666668</v>
      </c>
      <c r="AC321" s="33">
        <f>IFERROR('σ и σw, МПа'!P321*$BF$2,"-")</f>
        <v>93.600000000000009</v>
      </c>
      <c r="AD321" s="31">
        <f>IFERROR('σ и σw, МПа'!Q321*$BG$2,"-")</f>
        <v>127.4</v>
      </c>
      <c r="AE321" s="32">
        <f>IFERROR('σ и σw, МПа'!R321*$BG$2,"-")</f>
        <v>127.4</v>
      </c>
      <c r="AF321" s="32">
        <f>IFERROR('σ и σw, МПа'!S321*$BG$2,"-")</f>
        <v>108.55</v>
      </c>
      <c r="AG321" s="32">
        <f>IFERROR('σ и σw, МПа'!T321*$BG$2,"-")</f>
        <v>102.05</v>
      </c>
      <c r="AH321" s="32">
        <f>IFERROR('σ и σw, МПа'!U321*$BG$2,"-")</f>
        <v>102.05</v>
      </c>
      <c r="AI321" s="32">
        <f>IFERROR('σ и σw, МПа'!V321*$BG$2,"-")</f>
        <v>95.55</v>
      </c>
      <c r="AJ321" s="32">
        <f>IFERROR('σ и σw, МПа'!W321*$BG$2,"-")</f>
        <v>95.55</v>
      </c>
      <c r="AK321" s="32">
        <f>IFERROR('σ и σw, МПа'!X321*$BG$2,"-")</f>
        <v>95.55</v>
      </c>
      <c r="AL321" s="32">
        <f>IFERROR('σ и σw, МПа'!Y321*$BG$2,"-")</f>
        <v>89.05</v>
      </c>
      <c r="AM321" s="32">
        <f>IFERROR('σ и σw, МПа'!Z321*$BG$2,"-")</f>
        <v>83.2</v>
      </c>
      <c r="AN321" s="32">
        <f>IFERROR('σ и σw, МПа'!AA321*$BG$2,"-")</f>
        <v>76.7</v>
      </c>
      <c r="AO321" s="32">
        <f>IFERROR('σ и σw, МПа'!AB321*$BG$2,"-")</f>
        <v>76.7</v>
      </c>
      <c r="AP321" s="33">
        <f>IFERROR('σ и σw, МПа'!AC321*$BG$2,"-")</f>
        <v>70.2</v>
      </c>
      <c r="AQ321" s="31">
        <f>IFERROR('σ и σw, МПа'!Q321*$BH$2,"-")</f>
        <v>166.6</v>
      </c>
      <c r="AR321" s="32">
        <f>IFERROR('σ и σw, МПа'!R321*$BH$2,"-")</f>
        <v>166.6</v>
      </c>
      <c r="AS321" s="32">
        <f>IFERROR('σ и σw, МПа'!S321*$BH$2,"-")</f>
        <v>141.94999999999999</v>
      </c>
      <c r="AT321" s="32">
        <f>IFERROR('σ и σw, МПа'!T321*$BH$2,"-")</f>
        <v>133.44999999999999</v>
      </c>
      <c r="AU321" s="32">
        <f>IFERROR('σ и σw, МПа'!U321*$BH$2,"-")</f>
        <v>133.44999999999999</v>
      </c>
      <c r="AV321" s="32">
        <f>IFERROR('σ и σw, МПа'!V321*$BH$2,"-")</f>
        <v>124.95</v>
      </c>
      <c r="AW321" s="32">
        <f>IFERROR('σ и σw, МПа'!W321*$BH$2,"-")</f>
        <v>124.95</v>
      </c>
      <c r="AX321" s="32">
        <f>IFERROR('σ и σw, МПа'!X321*$BH$2,"-")</f>
        <v>124.95</v>
      </c>
      <c r="AY321" s="32">
        <f>IFERROR('σ и σw, МПа'!Y321*$BH$2,"-")</f>
        <v>116.45</v>
      </c>
      <c r="AZ321" s="32">
        <f>IFERROR('σ и σw, МПа'!Z321*$BH$2,"-")</f>
        <v>108.8</v>
      </c>
      <c r="BA321" s="32">
        <f>IFERROR('σ и σw, МПа'!AA321*$BH$2,"-")</f>
        <v>100.3</v>
      </c>
      <c r="BB321" s="32">
        <f>IFERROR('σ и σw, МПа'!AB321*$BH$2,"-")</f>
        <v>100.3</v>
      </c>
      <c r="BC321" s="33">
        <f>IFERROR('σ и σw, МПа'!AC321*$BH$2,"-")</f>
        <v>91.8</v>
      </c>
    </row>
    <row r="322" spans="1:55" ht="38.25" x14ac:dyDescent="0.25">
      <c r="A322" s="10" t="str">
        <f>INDEX('Обработка исходного'!B:B,ROW($B$3)+4*(ROW($B322)-ROW($B$3)))</f>
        <v>Сталь хромоникелевая коррозионно-стойкого аустенитного класса</v>
      </c>
      <c r="B322" s="47" t="str">
        <f>INDEX('Обработка исходного'!D:D,ROW($B$3)+4*(ROW($B322)-ROW($B$3)))</f>
        <v>12Х18Н9ТЛ</v>
      </c>
      <c r="C322" s="27" t="str">
        <f>'Rp0,2, МПа'!C322</f>
        <v>Отливки</v>
      </c>
      <c r="D322" s="31">
        <f>IFERROR('σ и σw, МПа'!D322*$BE$2,"-")</f>
        <v>130.66666666666666</v>
      </c>
      <c r="E322" s="32">
        <f>IFERROR('σ и σw, МПа'!E322*$BE$2,"-")</f>
        <v>130.66666666666666</v>
      </c>
      <c r="F322" s="32">
        <f>IFERROR('σ и σw, МПа'!F322*$BE$2,"-")</f>
        <v>130.66666666666666</v>
      </c>
      <c r="G322" s="32">
        <f>IFERROR('σ и σw, МПа'!G322*$BE$2,"-")</f>
        <v>118</v>
      </c>
      <c r="H322" s="32">
        <f>IFERROR('σ и σw, МПа'!H322*$BE$2,"-")</f>
        <v>111.33333333333333</v>
      </c>
      <c r="I322" s="32">
        <f>IFERROR('σ и σw, МПа'!I322*$BE$2,"-")</f>
        <v>111.33333333333333</v>
      </c>
      <c r="J322" s="32">
        <f>IFERROR('σ и σw, МПа'!J322*$BE$2,"-")</f>
        <v>104.66666666666667</v>
      </c>
      <c r="K322" s="32">
        <f>IFERROR('σ и σw, МПа'!K322*$BE$2,"-")</f>
        <v>98</v>
      </c>
      <c r="L322" s="32">
        <f>IFERROR('σ и σw, МПа'!L322*$BE$2,"-")</f>
        <v>91.333333333333329</v>
      </c>
      <c r="M322" s="32">
        <f>IFERROR('σ и σw, МПа'!M322*$BE$2,"-")</f>
        <v>85.333333333333329</v>
      </c>
      <c r="N322" s="32">
        <f>IFERROR('σ и σw, МПа'!N322*$BE$2,"-")</f>
        <v>78.666666666666671</v>
      </c>
      <c r="O322" s="32">
        <f>IFERROR('σ и σw, МПа'!O322*$BE$2,"-")</f>
        <v>78.666666666666671</v>
      </c>
      <c r="P322" s="33">
        <f>IFERROR('σ и σw, МПа'!P322*$BE$2,"-")</f>
        <v>78.666666666666671</v>
      </c>
      <c r="Q322" s="31">
        <f>IFERROR('σ и σw, МПа'!D322*$BF$2,"-")</f>
        <v>169.86666666666667</v>
      </c>
      <c r="R322" s="32">
        <f>IFERROR('σ и σw, МПа'!E322*$BF$2,"-")</f>
        <v>169.86666666666667</v>
      </c>
      <c r="S322" s="32">
        <f>IFERROR('σ и σw, МПа'!F322*$BF$2,"-")</f>
        <v>169.86666666666667</v>
      </c>
      <c r="T322" s="32">
        <f>IFERROR('σ и σw, МПа'!G322*$BF$2,"-")</f>
        <v>153.4</v>
      </c>
      <c r="U322" s="32">
        <f>IFERROR('σ и σw, МПа'!H322*$BF$2,"-")</f>
        <v>144.73333333333332</v>
      </c>
      <c r="V322" s="32">
        <f>IFERROR('σ и σw, МПа'!I322*$BF$2,"-")</f>
        <v>144.73333333333332</v>
      </c>
      <c r="W322" s="32">
        <f>IFERROR('σ и σw, МПа'!J322*$BF$2,"-")</f>
        <v>136.06666666666669</v>
      </c>
      <c r="X322" s="32">
        <f>IFERROR('σ и σw, МПа'!K322*$BF$2,"-")</f>
        <v>127.4</v>
      </c>
      <c r="Y322" s="32">
        <f>IFERROR('σ и σw, МПа'!L322*$BF$2,"-")</f>
        <v>118.73333333333333</v>
      </c>
      <c r="Z322" s="32">
        <f>IFERROR('σ и σw, МПа'!M322*$BF$2,"-")</f>
        <v>110.93333333333334</v>
      </c>
      <c r="AA322" s="32">
        <f>IFERROR('σ и σw, МПа'!N322*$BF$2,"-")</f>
        <v>102.26666666666668</v>
      </c>
      <c r="AB322" s="32">
        <f>IFERROR('σ и σw, МПа'!O322*$BF$2,"-")</f>
        <v>102.26666666666668</v>
      </c>
      <c r="AC322" s="33">
        <f>IFERROR('σ и σw, МПа'!P322*$BF$2,"-")</f>
        <v>102.26666666666668</v>
      </c>
      <c r="AD322" s="31">
        <f>IFERROR('σ и σw, МПа'!Q322*$BG$2,"-")</f>
        <v>127.4</v>
      </c>
      <c r="AE322" s="32">
        <f>IFERROR('σ и σw, МПа'!R322*$BG$2,"-")</f>
        <v>127.4</v>
      </c>
      <c r="AF322" s="32">
        <f>IFERROR('σ и σw, МПа'!S322*$BG$2,"-")</f>
        <v>127.4</v>
      </c>
      <c r="AG322" s="32">
        <f>IFERROR('σ и σw, МПа'!T322*$BG$2,"-")</f>
        <v>115.05</v>
      </c>
      <c r="AH322" s="32">
        <f>IFERROR('σ и σw, МПа'!U322*$BG$2,"-")</f>
        <v>108.55</v>
      </c>
      <c r="AI322" s="32">
        <f>IFERROR('σ и σw, МПа'!V322*$BG$2,"-")</f>
        <v>108.55</v>
      </c>
      <c r="AJ322" s="32">
        <f>IFERROR('σ и σw, МПа'!W322*$BG$2,"-")</f>
        <v>102.05</v>
      </c>
      <c r="AK322" s="32">
        <f>IFERROR('σ и σw, МПа'!X322*$BG$2,"-")</f>
        <v>95.55</v>
      </c>
      <c r="AL322" s="32">
        <f>IFERROR('σ и σw, МПа'!Y322*$BG$2,"-")</f>
        <v>89.05</v>
      </c>
      <c r="AM322" s="32">
        <f>IFERROR('σ и σw, МПа'!Z322*$BG$2,"-")</f>
        <v>83.2</v>
      </c>
      <c r="AN322" s="32">
        <f>IFERROR('σ и σw, МПа'!AA322*$BG$2,"-")</f>
        <v>76.7</v>
      </c>
      <c r="AO322" s="32">
        <f>IFERROR('σ и σw, МПа'!AB322*$BG$2,"-")</f>
        <v>76.7</v>
      </c>
      <c r="AP322" s="33">
        <f>IFERROR('σ и σw, МПа'!AC322*$BG$2,"-")</f>
        <v>76.7</v>
      </c>
      <c r="AQ322" s="31">
        <f>IFERROR('σ и σw, МПа'!Q322*$BH$2,"-")</f>
        <v>166.6</v>
      </c>
      <c r="AR322" s="32">
        <f>IFERROR('σ и σw, МПа'!R322*$BH$2,"-")</f>
        <v>166.6</v>
      </c>
      <c r="AS322" s="32">
        <f>IFERROR('σ и σw, МПа'!S322*$BH$2,"-")</f>
        <v>166.6</v>
      </c>
      <c r="AT322" s="32">
        <f>IFERROR('σ и σw, МПа'!T322*$BH$2,"-")</f>
        <v>150.44999999999999</v>
      </c>
      <c r="AU322" s="32">
        <f>IFERROR('σ и σw, МПа'!U322*$BH$2,"-")</f>
        <v>141.94999999999999</v>
      </c>
      <c r="AV322" s="32">
        <f>IFERROR('σ и σw, МПа'!V322*$BH$2,"-")</f>
        <v>141.94999999999999</v>
      </c>
      <c r="AW322" s="32">
        <f>IFERROR('σ и σw, МПа'!W322*$BH$2,"-")</f>
        <v>133.44999999999999</v>
      </c>
      <c r="AX322" s="32">
        <f>IFERROR('σ и σw, МПа'!X322*$BH$2,"-")</f>
        <v>124.95</v>
      </c>
      <c r="AY322" s="32">
        <f>IFERROR('σ и σw, МПа'!Y322*$BH$2,"-")</f>
        <v>116.45</v>
      </c>
      <c r="AZ322" s="32">
        <f>IFERROR('σ и σw, МПа'!Z322*$BH$2,"-")</f>
        <v>108.8</v>
      </c>
      <c r="BA322" s="32">
        <f>IFERROR('σ и σw, МПа'!AA322*$BH$2,"-")</f>
        <v>100.3</v>
      </c>
      <c r="BB322" s="32">
        <f>IFERROR('σ и σw, МПа'!AB322*$BH$2,"-")</f>
        <v>100.3</v>
      </c>
      <c r="BC322" s="33">
        <f>IFERROR('σ и σw, МПа'!AC322*$BH$2,"-")</f>
        <v>100.3</v>
      </c>
    </row>
    <row r="323" spans="1:55" ht="38.25" x14ac:dyDescent="0.25">
      <c r="A323" s="10" t="str">
        <f>INDEX('Обработка исходного'!B:B,ROW($B$3)+4*(ROW($B323)-ROW($B$3)))</f>
        <v>Сталь хромоникелевая коррозионно-стойкого аустенитного класса</v>
      </c>
      <c r="B323" s="47" t="str">
        <f>INDEX('Обработка исходного'!D:D,ROW($B$3)+4*(ROW($B323)-ROW($B$3)))</f>
        <v>03Х16Н9М2</v>
      </c>
      <c r="C323" s="27" t="str">
        <f>'Rp0,2, МПа'!C323</f>
        <v>Листы толщиной от 40 до 150 мм</v>
      </c>
      <c r="D323" s="31">
        <f>IFERROR('σ и σw, МПа'!D323*$BE$2,"-")</f>
        <v>140</v>
      </c>
      <c r="E323" s="32">
        <f>IFERROR('σ и σw, МПа'!E323*$BE$2,"-")</f>
        <v>130.66666666666666</v>
      </c>
      <c r="F323" s="32">
        <f>IFERROR('σ и σw, МПа'!F323*$BE$2,"-")</f>
        <v>123.33333333333333</v>
      </c>
      <c r="G323" s="32">
        <f>IFERROR('σ и σw, МПа'!G323*$BE$2,"-")</f>
        <v>113.33333333333333</v>
      </c>
      <c r="H323" s="32">
        <f>IFERROR('σ и σw, МПа'!H323*$BE$2,"-")</f>
        <v>100</v>
      </c>
      <c r="I323" s="32">
        <f>IFERROR('σ и σw, МПа'!I323*$BE$2,"-")</f>
        <v>96.666666666666671</v>
      </c>
      <c r="J323" s="32">
        <f>IFERROR('σ и σw, МПа'!J323*$BE$2,"-")</f>
        <v>86.666666666666671</v>
      </c>
      <c r="K323" s="32">
        <f>IFERROR('σ и σw, МПа'!K323*$BE$2,"-")</f>
        <v>83.333333333333329</v>
      </c>
      <c r="L323" s="32">
        <f>IFERROR('σ и σw, МПа'!L323*$BE$2,"-")</f>
        <v>83.333333333333329</v>
      </c>
      <c r="M323" s="32">
        <f>IFERROR('σ и σw, МПа'!M323*$BE$2,"-")</f>
        <v>80</v>
      </c>
      <c r="N323" s="32">
        <f>IFERROR('σ и σw, МПа'!N323*$BE$2,"-")</f>
        <v>80</v>
      </c>
      <c r="O323" s="32">
        <f>IFERROR('σ и σw, МПа'!O323*$BE$2,"-")</f>
        <v>76.666666666666671</v>
      </c>
      <c r="P323" s="33">
        <f>IFERROR('σ и σw, МПа'!P323*$BE$2,"-")</f>
        <v>66.666666666666671</v>
      </c>
      <c r="Q323" s="31">
        <f>IFERROR('σ и σw, МПа'!D323*$BF$2,"-")</f>
        <v>182</v>
      </c>
      <c r="R323" s="32">
        <f>IFERROR('σ и σw, МПа'!E323*$BF$2,"-")</f>
        <v>169.86666666666667</v>
      </c>
      <c r="S323" s="32">
        <f>IFERROR('σ и σw, МПа'!F323*$BF$2,"-")</f>
        <v>160.33333333333334</v>
      </c>
      <c r="T323" s="32">
        <f>IFERROR('σ и σw, МПа'!G323*$BF$2,"-")</f>
        <v>147.33333333333334</v>
      </c>
      <c r="U323" s="32">
        <f>IFERROR('σ и σw, МПа'!H323*$BF$2,"-")</f>
        <v>130</v>
      </c>
      <c r="V323" s="32">
        <f>IFERROR('σ и σw, МПа'!I323*$BF$2,"-")</f>
        <v>125.66666666666667</v>
      </c>
      <c r="W323" s="32">
        <f>IFERROR('σ и σw, МПа'!J323*$BF$2,"-")</f>
        <v>112.66666666666667</v>
      </c>
      <c r="X323" s="32">
        <f>IFERROR('σ и σw, МПа'!K323*$BF$2,"-")</f>
        <v>108.33333333333333</v>
      </c>
      <c r="Y323" s="32">
        <f>IFERROR('σ и σw, МПа'!L323*$BF$2,"-")</f>
        <v>108.33333333333333</v>
      </c>
      <c r="Z323" s="32">
        <f>IFERROR('σ и σw, МПа'!M323*$BF$2,"-")</f>
        <v>104</v>
      </c>
      <c r="AA323" s="32">
        <f>IFERROR('σ и σw, МПа'!N323*$BF$2,"-")</f>
        <v>104</v>
      </c>
      <c r="AB323" s="32">
        <f>IFERROR('σ и σw, МПа'!O323*$BF$2,"-")</f>
        <v>99.666666666666671</v>
      </c>
      <c r="AC323" s="33">
        <f>IFERROR('σ и σw, МПа'!P323*$BF$2,"-")</f>
        <v>86.666666666666671</v>
      </c>
      <c r="AD323" s="31">
        <f>IFERROR('σ и σw, МПа'!Q323*$BG$2,"-")</f>
        <v>136.5</v>
      </c>
      <c r="AE323" s="32">
        <f>IFERROR('σ и σw, МПа'!R323*$BG$2,"-")</f>
        <v>127.4</v>
      </c>
      <c r="AF323" s="32">
        <f>IFERROR('σ и σw, МПа'!S323*$BG$2,"-")</f>
        <v>120.25</v>
      </c>
      <c r="AG323" s="32">
        <f>IFERROR('σ и σw, МПа'!T323*$BG$2,"-")</f>
        <v>110.5</v>
      </c>
      <c r="AH323" s="32">
        <f>IFERROR('σ и σw, МПа'!U323*$BG$2,"-")</f>
        <v>97.5</v>
      </c>
      <c r="AI323" s="32">
        <f>IFERROR('σ и σw, МПа'!V323*$BG$2,"-")</f>
        <v>94.25</v>
      </c>
      <c r="AJ323" s="32">
        <f>IFERROR('σ и σw, МПа'!W323*$BG$2,"-")</f>
        <v>84.5</v>
      </c>
      <c r="AK323" s="32">
        <f>IFERROR('σ и σw, МПа'!X323*$BG$2,"-")</f>
        <v>81.25</v>
      </c>
      <c r="AL323" s="32">
        <f>IFERROR('σ и σw, МПа'!Y323*$BG$2,"-")</f>
        <v>81.25</v>
      </c>
      <c r="AM323" s="32">
        <f>IFERROR('σ и σw, МПа'!Z323*$BG$2,"-")</f>
        <v>78</v>
      </c>
      <c r="AN323" s="32">
        <f>IFERROR('σ и σw, МПа'!AA323*$BG$2,"-")</f>
        <v>78</v>
      </c>
      <c r="AO323" s="32">
        <f>IFERROR('σ и σw, МПа'!AB323*$BG$2,"-")</f>
        <v>74.75</v>
      </c>
      <c r="AP323" s="33">
        <f>IFERROR('σ и σw, МПа'!AC323*$BG$2,"-")</f>
        <v>65</v>
      </c>
      <c r="AQ323" s="31">
        <f>IFERROR('σ и σw, МПа'!Q323*$BH$2,"-")</f>
        <v>178.5</v>
      </c>
      <c r="AR323" s="32">
        <f>IFERROR('σ и σw, МПа'!R323*$BH$2,"-")</f>
        <v>166.6</v>
      </c>
      <c r="AS323" s="32">
        <f>IFERROR('σ и σw, МПа'!S323*$BH$2,"-")</f>
        <v>157.25</v>
      </c>
      <c r="AT323" s="32">
        <f>IFERROR('σ и σw, МПа'!T323*$BH$2,"-")</f>
        <v>144.5</v>
      </c>
      <c r="AU323" s="32">
        <f>IFERROR('σ и σw, МПа'!U323*$BH$2,"-")</f>
        <v>127.5</v>
      </c>
      <c r="AV323" s="32">
        <f>IFERROR('σ и σw, МПа'!V323*$BH$2,"-")</f>
        <v>123.25</v>
      </c>
      <c r="AW323" s="32">
        <f>IFERROR('σ и σw, МПа'!W323*$BH$2,"-")</f>
        <v>110.5</v>
      </c>
      <c r="AX323" s="32">
        <f>IFERROR('σ и σw, МПа'!X323*$BH$2,"-")</f>
        <v>106.25</v>
      </c>
      <c r="AY323" s="32">
        <f>IFERROR('σ и σw, МПа'!Y323*$BH$2,"-")</f>
        <v>106.25</v>
      </c>
      <c r="AZ323" s="32">
        <f>IFERROR('σ и σw, МПа'!Z323*$BH$2,"-")</f>
        <v>102</v>
      </c>
      <c r="BA323" s="32">
        <f>IFERROR('σ и σw, МПа'!AA323*$BH$2,"-")</f>
        <v>102</v>
      </c>
      <c r="BB323" s="32">
        <f>IFERROR('σ и σw, МПа'!AB323*$BH$2,"-")</f>
        <v>97.75</v>
      </c>
      <c r="BC323" s="33">
        <f>IFERROR('σ и σw, МПа'!AC323*$BH$2,"-")</f>
        <v>85</v>
      </c>
    </row>
    <row r="324" spans="1:55" ht="38.25" x14ac:dyDescent="0.25">
      <c r="A324" s="10" t="str">
        <f>INDEX('Обработка исходного'!B:B,ROW($B$3)+4*(ROW($B324)-ROW($B$3)))</f>
        <v>Сталь хромоникелевая коррозионно-стойкого аустенитного класса</v>
      </c>
      <c r="B324" s="47" t="str">
        <f>INDEX('Обработка исходного'!D:D,ROW($B$3)+4*(ROW($B324)-ROW($B$3)))</f>
        <v>03Х16Н9М2</v>
      </c>
      <c r="C324" s="27" t="str">
        <f>'Rp0,2, МПа'!C324</f>
        <v>Поковки (из слитка) толщиной от 180 до 500 мм</v>
      </c>
      <c r="D324" s="31">
        <f>IFERROR('σ и σw, МПа'!D324*$BE$2,"-")</f>
        <v>133.33333333333334</v>
      </c>
      <c r="E324" s="32">
        <f>IFERROR('σ и σw, МПа'!E324*$BE$2,"-")</f>
        <v>124</v>
      </c>
      <c r="F324" s="32">
        <f>IFERROR('σ и σw, МПа'!F324*$BE$2,"-")</f>
        <v>120</v>
      </c>
      <c r="G324" s="32">
        <f>IFERROR('σ и σw, МПа'!G324*$BE$2,"-")</f>
        <v>116.66666666666667</v>
      </c>
      <c r="H324" s="32">
        <f>IFERROR('σ и σw, МПа'!H324*$BE$2,"-")</f>
        <v>93.333333333333329</v>
      </c>
      <c r="I324" s="32">
        <f>IFERROR('σ и σw, МПа'!I324*$BE$2,"-")</f>
        <v>86.666666666666671</v>
      </c>
      <c r="J324" s="32">
        <f>IFERROR('σ и σw, МПа'!J324*$BE$2,"-")</f>
        <v>83.333333333333329</v>
      </c>
      <c r="K324" s="32">
        <f>IFERROR('σ и σw, МПа'!K324*$BE$2,"-")</f>
        <v>73.333333333333329</v>
      </c>
      <c r="L324" s="32">
        <f>IFERROR('σ и σw, МПа'!L324*$BE$2,"-")</f>
        <v>73.333333333333329</v>
      </c>
      <c r="M324" s="32">
        <f>IFERROR('σ и σw, МПа'!M324*$BE$2,"-")</f>
        <v>70</v>
      </c>
      <c r="N324" s="32">
        <f>IFERROR('σ и σw, МПа'!N324*$BE$2,"-")</f>
        <v>66.666666666666671</v>
      </c>
      <c r="O324" s="32">
        <f>IFERROR('σ и σw, МПа'!O324*$BE$2,"-")</f>
        <v>66.666666666666671</v>
      </c>
      <c r="P324" s="33">
        <f>IFERROR('σ и σw, МПа'!P324*$BE$2,"-")</f>
        <v>63.333333333333336</v>
      </c>
      <c r="Q324" s="31">
        <f>IFERROR('σ и σw, МПа'!D324*$BF$2,"-")</f>
        <v>173.33333333333334</v>
      </c>
      <c r="R324" s="32">
        <f>IFERROR('σ и σw, МПа'!E324*$BF$2,"-")</f>
        <v>161.20000000000002</v>
      </c>
      <c r="S324" s="32">
        <f>IFERROR('σ и σw, МПа'!F324*$BF$2,"-")</f>
        <v>156</v>
      </c>
      <c r="T324" s="32">
        <f>IFERROR('σ и σw, МПа'!G324*$BF$2,"-")</f>
        <v>151.66666666666669</v>
      </c>
      <c r="U324" s="32">
        <f>IFERROR('σ и σw, МПа'!H324*$BF$2,"-")</f>
        <v>121.33333333333333</v>
      </c>
      <c r="V324" s="32">
        <f>IFERROR('σ и σw, МПа'!I324*$BF$2,"-")</f>
        <v>112.66666666666667</v>
      </c>
      <c r="W324" s="32">
        <f>IFERROR('σ и σw, МПа'!J324*$BF$2,"-")</f>
        <v>108.33333333333333</v>
      </c>
      <c r="X324" s="32">
        <f>IFERROR('σ и σw, МПа'!K324*$BF$2,"-")</f>
        <v>95.333333333333329</v>
      </c>
      <c r="Y324" s="32">
        <f>IFERROR('σ и σw, МПа'!L324*$BF$2,"-")</f>
        <v>95.333333333333329</v>
      </c>
      <c r="Z324" s="32">
        <f>IFERROR('σ и σw, МПа'!M324*$BF$2,"-")</f>
        <v>91</v>
      </c>
      <c r="AA324" s="32">
        <f>IFERROR('σ и σw, МПа'!N324*$BF$2,"-")</f>
        <v>86.666666666666671</v>
      </c>
      <c r="AB324" s="32">
        <f>IFERROR('σ и σw, МПа'!O324*$BF$2,"-")</f>
        <v>86.666666666666671</v>
      </c>
      <c r="AC324" s="33">
        <f>IFERROR('σ и σw, МПа'!P324*$BF$2,"-")</f>
        <v>82.333333333333343</v>
      </c>
      <c r="AD324" s="31">
        <f>IFERROR('σ и σw, МПа'!Q324*$BG$2,"-")</f>
        <v>130</v>
      </c>
      <c r="AE324" s="32">
        <f>IFERROR('σ и σw, МПа'!R324*$BG$2,"-")</f>
        <v>120.9</v>
      </c>
      <c r="AF324" s="32">
        <f>IFERROR('σ и σw, МПа'!S324*$BG$2,"-")</f>
        <v>117</v>
      </c>
      <c r="AG324" s="32">
        <f>IFERROR('σ и σw, МПа'!T324*$BG$2,"-")</f>
        <v>113.75</v>
      </c>
      <c r="AH324" s="32">
        <f>IFERROR('σ и σw, МПа'!U324*$BG$2,"-")</f>
        <v>91</v>
      </c>
      <c r="AI324" s="32">
        <f>IFERROR('σ и σw, МПа'!V324*$BG$2,"-")</f>
        <v>84.5</v>
      </c>
      <c r="AJ324" s="32">
        <f>IFERROR('σ и σw, МПа'!W324*$BG$2,"-")</f>
        <v>81.25</v>
      </c>
      <c r="AK324" s="32">
        <f>IFERROR('σ и σw, МПа'!X324*$BG$2,"-")</f>
        <v>71.5</v>
      </c>
      <c r="AL324" s="32">
        <f>IFERROR('σ и σw, МПа'!Y324*$BG$2,"-")</f>
        <v>71.5</v>
      </c>
      <c r="AM324" s="32">
        <f>IFERROR('σ и σw, МПа'!Z324*$BG$2,"-")</f>
        <v>68.25</v>
      </c>
      <c r="AN324" s="32">
        <f>IFERROR('σ и σw, МПа'!AA324*$BG$2,"-")</f>
        <v>65</v>
      </c>
      <c r="AO324" s="32">
        <f>IFERROR('σ и σw, МПа'!AB324*$BG$2,"-")</f>
        <v>65</v>
      </c>
      <c r="AP324" s="33">
        <f>IFERROR('σ и σw, МПа'!AC324*$BG$2,"-")</f>
        <v>61.75</v>
      </c>
      <c r="AQ324" s="31">
        <f>IFERROR('σ и σw, МПа'!Q324*$BH$2,"-")</f>
        <v>170</v>
      </c>
      <c r="AR324" s="32">
        <f>IFERROR('σ и σw, МПа'!R324*$BH$2,"-")</f>
        <v>158.1</v>
      </c>
      <c r="AS324" s="32">
        <f>IFERROR('σ и σw, МПа'!S324*$BH$2,"-")</f>
        <v>153</v>
      </c>
      <c r="AT324" s="32">
        <f>IFERROR('σ и σw, МПа'!T324*$BH$2,"-")</f>
        <v>148.75</v>
      </c>
      <c r="AU324" s="32">
        <f>IFERROR('σ и σw, МПа'!U324*$BH$2,"-")</f>
        <v>119</v>
      </c>
      <c r="AV324" s="32">
        <f>IFERROR('σ и σw, МПа'!V324*$BH$2,"-")</f>
        <v>110.5</v>
      </c>
      <c r="AW324" s="32">
        <f>IFERROR('σ и σw, МПа'!W324*$BH$2,"-")</f>
        <v>106.25</v>
      </c>
      <c r="AX324" s="32">
        <f>IFERROR('σ и σw, МПа'!X324*$BH$2,"-")</f>
        <v>93.5</v>
      </c>
      <c r="AY324" s="32">
        <f>IFERROR('σ и σw, МПа'!Y324*$BH$2,"-")</f>
        <v>93.5</v>
      </c>
      <c r="AZ324" s="32">
        <f>IFERROR('σ и σw, МПа'!Z324*$BH$2,"-")</f>
        <v>89.25</v>
      </c>
      <c r="BA324" s="32">
        <f>IFERROR('σ и σw, МПа'!AA324*$BH$2,"-")</f>
        <v>85</v>
      </c>
      <c r="BB324" s="32">
        <f>IFERROR('σ и σw, МПа'!AB324*$BH$2,"-")</f>
        <v>85</v>
      </c>
      <c r="BC324" s="33">
        <f>IFERROR('σ и σw, МПа'!AC324*$BH$2,"-")</f>
        <v>80.75</v>
      </c>
    </row>
    <row r="325" spans="1:55" ht="38.25" x14ac:dyDescent="0.25">
      <c r="A325" s="10" t="str">
        <f>INDEX('Обработка исходного'!B:B,ROW($B$3)+4*(ROW($B325)-ROW($B$3)))</f>
        <v>Сталь хромоникелевая коррозионно-стойкого аустенитного класса</v>
      </c>
      <c r="B325" s="47" t="str">
        <f>INDEX('Обработка исходного'!D:D,ROW($B$3)+4*(ROW($B325)-ROW($B$3)))</f>
        <v>08Х16Н11М3</v>
      </c>
      <c r="C325" s="27" t="str">
        <f>'Rp0,2, МПа'!C325</f>
        <v>Листы толщиной от 6 до 50 мм</v>
      </c>
      <c r="D325" s="31">
        <f>IFERROR('σ и σw, МПа'!D325*$BE$2,"-")</f>
        <v>137.33333333333334</v>
      </c>
      <c r="E325" s="32">
        <f>IFERROR('σ и σw, МПа'!E325*$BE$2,"-")</f>
        <v>130.66666666666666</v>
      </c>
      <c r="F325" s="32">
        <f>IFERROR('σ и σw, МПа'!F325*$BE$2,"-")</f>
        <v>130.66666666666666</v>
      </c>
      <c r="G325" s="32">
        <f>IFERROR('σ и σw, МПа'!G325*$BE$2,"-")</f>
        <v>111.33333333333333</v>
      </c>
      <c r="H325" s="32">
        <f>IFERROR('σ и σw, МПа'!H325*$BE$2,"-")</f>
        <v>104.66666666666667</v>
      </c>
      <c r="I325" s="32">
        <f>IFERROR('σ и σw, МПа'!I325*$BE$2,"-")</f>
        <v>104.66666666666667</v>
      </c>
      <c r="J325" s="32">
        <f>IFERROR('σ и σw, МПа'!J325*$BE$2,"-")</f>
        <v>98</v>
      </c>
      <c r="K325" s="32">
        <f>IFERROR('σ и σw, МПа'!K325*$BE$2,"-")</f>
        <v>98</v>
      </c>
      <c r="L325" s="32">
        <f>IFERROR('σ и σw, МПа'!L325*$BE$2,"-")</f>
        <v>91.333333333333329</v>
      </c>
      <c r="M325" s="32">
        <f>IFERROR('σ и σw, МПа'!M325*$BE$2,"-")</f>
        <v>91.333333333333329</v>
      </c>
      <c r="N325" s="32">
        <f>IFERROR('σ и σw, МПа'!N325*$BE$2,"-")</f>
        <v>85.333333333333329</v>
      </c>
      <c r="O325" s="32">
        <f>IFERROR('σ и σw, МПа'!O325*$BE$2,"-")</f>
        <v>78.666666666666671</v>
      </c>
      <c r="P325" s="33">
        <f>IFERROR('σ и σw, МПа'!P325*$BE$2,"-")</f>
        <v>78.666666666666671</v>
      </c>
      <c r="Q325" s="31">
        <f>IFERROR('σ и σw, МПа'!D325*$BF$2,"-")</f>
        <v>178.53333333333336</v>
      </c>
      <c r="R325" s="32">
        <f>IFERROR('σ и σw, МПа'!E325*$BF$2,"-")</f>
        <v>169.86666666666667</v>
      </c>
      <c r="S325" s="32">
        <f>IFERROR('σ и σw, МПа'!F325*$BF$2,"-")</f>
        <v>169.86666666666667</v>
      </c>
      <c r="T325" s="32">
        <f>IFERROR('σ и σw, МПа'!G325*$BF$2,"-")</f>
        <v>144.73333333333332</v>
      </c>
      <c r="U325" s="32">
        <f>IFERROR('σ и σw, МПа'!H325*$BF$2,"-")</f>
        <v>136.06666666666669</v>
      </c>
      <c r="V325" s="32">
        <f>IFERROR('σ и σw, МПа'!I325*$BF$2,"-")</f>
        <v>136.06666666666669</v>
      </c>
      <c r="W325" s="32">
        <f>IFERROR('σ и σw, МПа'!J325*$BF$2,"-")</f>
        <v>127.4</v>
      </c>
      <c r="X325" s="32">
        <f>IFERROR('σ и σw, МПа'!K325*$BF$2,"-")</f>
        <v>127.4</v>
      </c>
      <c r="Y325" s="32">
        <f>IFERROR('σ и σw, МПа'!L325*$BF$2,"-")</f>
        <v>118.73333333333333</v>
      </c>
      <c r="Z325" s="32">
        <f>IFERROR('σ и σw, МПа'!M325*$BF$2,"-")</f>
        <v>118.73333333333333</v>
      </c>
      <c r="AA325" s="32">
        <f>IFERROR('σ и σw, МПа'!N325*$BF$2,"-")</f>
        <v>110.93333333333334</v>
      </c>
      <c r="AB325" s="32">
        <f>IFERROR('σ и σw, МПа'!O325*$BF$2,"-")</f>
        <v>102.26666666666668</v>
      </c>
      <c r="AC325" s="33">
        <f>IFERROR('σ и σw, МПа'!P325*$BF$2,"-")</f>
        <v>102.26666666666668</v>
      </c>
      <c r="AD325" s="31">
        <f>IFERROR('σ и σw, МПа'!Q325*$BG$2,"-")</f>
        <v>133.9</v>
      </c>
      <c r="AE325" s="32">
        <f>IFERROR('σ и σw, МПа'!R325*$BG$2,"-")</f>
        <v>127.4</v>
      </c>
      <c r="AF325" s="32">
        <f>IFERROR('σ и σw, МПа'!S325*$BG$2,"-")</f>
        <v>127.4</v>
      </c>
      <c r="AG325" s="32">
        <f>IFERROR('σ и σw, МПа'!T325*$BG$2,"-")</f>
        <v>108.55</v>
      </c>
      <c r="AH325" s="32">
        <f>IFERROR('σ и σw, МПа'!U325*$BG$2,"-")</f>
        <v>102.05</v>
      </c>
      <c r="AI325" s="32">
        <f>IFERROR('σ и σw, МПа'!V325*$BG$2,"-")</f>
        <v>102.05</v>
      </c>
      <c r="AJ325" s="32">
        <f>IFERROR('σ и σw, МПа'!W325*$BG$2,"-")</f>
        <v>95.55</v>
      </c>
      <c r="AK325" s="32">
        <f>IFERROR('σ и σw, МПа'!X325*$BG$2,"-")</f>
        <v>95.55</v>
      </c>
      <c r="AL325" s="32">
        <f>IFERROR('σ и σw, МПа'!Y325*$BG$2,"-")</f>
        <v>89.05</v>
      </c>
      <c r="AM325" s="32">
        <f>IFERROR('σ и σw, МПа'!Z325*$BG$2,"-")</f>
        <v>89.05</v>
      </c>
      <c r="AN325" s="32">
        <f>IFERROR('σ и σw, МПа'!AA325*$BG$2,"-")</f>
        <v>83.2</v>
      </c>
      <c r="AO325" s="32">
        <f>IFERROR('σ и σw, МПа'!AB325*$BG$2,"-")</f>
        <v>76.7</v>
      </c>
      <c r="AP325" s="33">
        <f>IFERROR('σ и σw, МПа'!AC325*$BG$2,"-")</f>
        <v>76.7</v>
      </c>
      <c r="AQ325" s="31">
        <f>IFERROR('σ и σw, МПа'!Q325*$BH$2,"-")</f>
        <v>175.1</v>
      </c>
      <c r="AR325" s="32">
        <f>IFERROR('σ и σw, МПа'!R325*$BH$2,"-")</f>
        <v>166.6</v>
      </c>
      <c r="AS325" s="32">
        <f>IFERROR('σ и σw, МПа'!S325*$BH$2,"-")</f>
        <v>166.6</v>
      </c>
      <c r="AT325" s="32">
        <f>IFERROR('σ и σw, МПа'!T325*$BH$2,"-")</f>
        <v>141.94999999999999</v>
      </c>
      <c r="AU325" s="32">
        <f>IFERROR('σ и σw, МПа'!U325*$BH$2,"-")</f>
        <v>133.44999999999999</v>
      </c>
      <c r="AV325" s="32">
        <f>IFERROR('σ и σw, МПа'!V325*$BH$2,"-")</f>
        <v>133.44999999999999</v>
      </c>
      <c r="AW325" s="32">
        <f>IFERROR('σ и σw, МПа'!W325*$BH$2,"-")</f>
        <v>124.95</v>
      </c>
      <c r="AX325" s="32">
        <f>IFERROR('σ и σw, МПа'!X325*$BH$2,"-")</f>
        <v>124.95</v>
      </c>
      <c r="AY325" s="32">
        <f>IFERROR('σ и σw, МПа'!Y325*$BH$2,"-")</f>
        <v>116.45</v>
      </c>
      <c r="AZ325" s="32">
        <f>IFERROR('σ и σw, МПа'!Z325*$BH$2,"-")</f>
        <v>116.45</v>
      </c>
      <c r="BA325" s="32">
        <f>IFERROR('σ и σw, МПа'!AA325*$BH$2,"-")</f>
        <v>108.8</v>
      </c>
      <c r="BB325" s="32">
        <f>IFERROR('σ и σw, МПа'!AB325*$BH$2,"-")</f>
        <v>100.3</v>
      </c>
      <c r="BC325" s="33">
        <f>IFERROR('σ и σw, МПа'!AC325*$BH$2,"-")</f>
        <v>100.3</v>
      </c>
    </row>
    <row r="326" spans="1:55" ht="38.25" x14ac:dyDescent="0.25">
      <c r="A326" s="10" t="str">
        <f>INDEX('Обработка исходного'!B:B,ROW($B$3)+4*(ROW($B326)-ROW($B$3)))</f>
        <v>Сталь хромоникелевая коррозионно-стойкого аустенитного класса</v>
      </c>
      <c r="B326" s="47" t="str">
        <f>INDEX('Обработка исходного'!D:D,ROW($B$3)+4*(ROW($B326)-ROW($B$3)))</f>
        <v>10Х17Н13М2Т</v>
      </c>
      <c r="C326" s="27" t="str">
        <f>'Rp0,2, МПа'!C326</f>
        <v>Заготовки в виде поковок и штамповок из слитков массой не более 15 т толщиной до 60 мм</v>
      </c>
      <c r="D326" s="31">
        <f>IFERROR('σ и σw, МПа'!D326*$BE$2,"-")</f>
        <v>130.66666666666666</v>
      </c>
      <c r="E326" s="32">
        <f>IFERROR('σ и σw, МПа'!E326*$BE$2,"-")</f>
        <v>124</v>
      </c>
      <c r="F326" s="32">
        <f>IFERROR('σ и σw, МПа'!F326*$BE$2,"-")</f>
        <v>124</v>
      </c>
      <c r="G326" s="32">
        <f>IFERROR('σ и σw, МПа'!G326*$BE$2,"-")</f>
        <v>124</v>
      </c>
      <c r="H326" s="32">
        <f>IFERROR('σ и σw, МПа'!H326*$BE$2,"-")</f>
        <v>118</v>
      </c>
      <c r="I326" s="32">
        <f>IFERROR('σ и σw, МПа'!I326*$BE$2,"-")</f>
        <v>118</v>
      </c>
      <c r="J326" s="32">
        <f>IFERROR('σ и σw, МПа'!J326*$BE$2,"-")</f>
        <v>118</v>
      </c>
      <c r="K326" s="32">
        <f>IFERROR('σ и σw, МПа'!K326*$BE$2,"-")</f>
        <v>118</v>
      </c>
      <c r="L326" s="32">
        <f>IFERROR('σ и σw, МПа'!L326*$BE$2,"-")</f>
        <v>98</v>
      </c>
      <c r="M326" s="32">
        <f>IFERROR('σ и σw, МПа'!M326*$BE$2,"-")</f>
        <v>98</v>
      </c>
      <c r="N326" s="32">
        <f>IFERROR('σ и σw, МПа'!N326*$BE$2,"-")</f>
        <v>78.666666666666671</v>
      </c>
      <c r="O326" s="32">
        <f>IFERROR('σ и σw, МПа'!O326*$BE$2,"-")</f>
        <v>78.666666666666671</v>
      </c>
      <c r="P326" s="33">
        <f>IFERROR('σ и σw, МПа'!P326*$BE$2,"-")</f>
        <v>72</v>
      </c>
      <c r="Q326" s="31">
        <f>IFERROR('σ и σw, МПа'!D326*$BF$2,"-")</f>
        <v>169.86666666666667</v>
      </c>
      <c r="R326" s="32">
        <f>IFERROR('σ и σw, МПа'!E326*$BF$2,"-")</f>
        <v>161.20000000000002</v>
      </c>
      <c r="S326" s="32">
        <f>IFERROR('σ и σw, МПа'!F326*$BF$2,"-")</f>
        <v>161.20000000000002</v>
      </c>
      <c r="T326" s="32">
        <f>IFERROR('σ и σw, МПа'!G326*$BF$2,"-")</f>
        <v>161.20000000000002</v>
      </c>
      <c r="U326" s="32">
        <f>IFERROR('σ и σw, МПа'!H326*$BF$2,"-")</f>
        <v>153.4</v>
      </c>
      <c r="V326" s="32">
        <f>IFERROR('σ и σw, МПа'!I326*$BF$2,"-")</f>
        <v>153.4</v>
      </c>
      <c r="W326" s="32">
        <f>IFERROR('σ и σw, МПа'!J326*$BF$2,"-")</f>
        <v>153.4</v>
      </c>
      <c r="X326" s="32">
        <f>IFERROR('σ и σw, МПа'!K326*$BF$2,"-")</f>
        <v>153.4</v>
      </c>
      <c r="Y326" s="32">
        <f>IFERROR('σ и σw, МПа'!L326*$BF$2,"-")</f>
        <v>127.4</v>
      </c>
      <c r="Z326" s="32">
        <f>IFERROR('σ и σw, МПа'!M326*$BF$2,"-")</f>
        <v>127.4</v>
      </c>
      <c r="AA326" s="32">
        <f>IFERROR('σ и σw, МПа'!N326*$BF$2,"-")</f>
        <v>102.26666666666668</v>
      </c>
      <c r="AB326" s="32">
        <f>IFERROR('σ и σw, МПа'!O326*$BF$2,"-")</f>
        <v>102.26666666666668</v>
      </c>
      <c r="AC326" s="33">
        <f>IFERROR('σ и σw, МПа'!P326*$BF$2,"-")</f>
        <v>93.600000000000009</v>
      </c>
      <c r="AD326" s="31">
        <f>IFERROR('σ и σw, МПа'!Q326*$BG$2,"-")</f>
        <v>127.4</v>
      </c>
      <c r="AE326" s="32">
        <f>IFERROR('σ и σw, МПа'!R326*$BG$2,"-")</f>
        <v>120.9</v>
      </c>
      <c r="AF326" s="32">
        <f>IFERROR('σ и σw, МПа'!S326*$BG$2,"-")</f>
        <v>120.9</v>
      </c>
      <c r="AG326" s="32">
        <f>IFERROR('σ и σw, МПа'!T326*$BG$2,"-")</f>
        <v>120.9</v>
      </c>
      <c r="AH326" s="32">
        <f>IFERROR('σ и σw, МПа'!U326*$BG$2,"-")</f>
        <v>115.05</v>
      </c>
      <c r="AI326" s="32">
        <f>IFERROR('σ и σw, МПа'!V326*$BG$2,"-")</f>
        <v>115.05</v>
      </c>
      <c r="AJ326" s="32">
        <f>IFERROR('σ и σw, МПа'!W326*$BG$2,"-")</f>
        <v>115.05</v>
      </c>
      <c r="AK326" s="32">
        <f>IFERROR('σ и σw, МПа'!X326*$BG$2,"-")</f>
        <v>115.05</v>
      </c>
      <c r="AL326" s="32">
        <f>IFERROR('σ и σw, МПа'!Y326*$BG$2,"-")</f>
        <v>95.55</v>
      </c>
      <c r="AM326" s="32">
        <f>IFERROR('σ и σw, МПа'!Z326*$BG$2,"-")</f>
        <v>95.55</v>
      </c>
      <c r="AN326" s="32">
        <f>IFERROR('σ и σw, МПа'!AA326*$BG$2,"-")</f>
        <v>76.7</v>
      </c>
      <c r="AO326" s="32">
        <f>IFERROR('σ и σw, МПа'!AB326*$BG$2,"-")</f>
        <v>76.7</v>
      </c>
      <c r="AP326" s="33">
        <f>IFERROR('σ и σw, МПа'!AC326*$BG$2,"-")</f>
        <v>70.2</v>
      </c>
      <c r="AQ326" s="31">
        <f>IFERROR('σ и σw, МПа'!Q326*$BH$2,"-")</f>
        <v>166.6</v>
      </c>
      <c r="AR326" s="32">
        <f>IFERROR('σ и σw, МПа'!R326*$BH$2,"-")</f>
        <v>158.1</v>
      </c>
      <c r="AS326" s="32">
        <f>IFERROR('σ и σw, МПа'!S326*$BH$2,"-")</f>
        <v>158.1</v>
      </c>
      <c r="AT326" s="32">
        <f>IFERROR('σ и σw, МПа'!T326*$BH$2,"-")</f>
        <v>158.1</v>
      </c>
      <c r="AU326" s="32">
        <f>IFERROR('σ и σw, МПа'!U326*$BH$2,"-")</f>
        <v>150.44999999999999</v>
      </c>
      <c r="AV326" s="32">
        <f>IFERROR('σ и σw, МПа'!V326*$BH$2,"-")</f>
        <v>150.44999999999999</v>
      </c>
      <c r="AW326" s="32">
        <f>IFERROR('σ и σw, МПа'!W326*$BH$2,"-")</f>
        <v>150.44999999999999</v>
      </c>
      <c r="AX326" s="32">
        <f>IFERROR('σ и σw, МПа'!X326*$BH$2,"-")</f>
        <v>150.44999999999999</v>
      </c>
      <c r="AY326" s="32">
        <f>IFERROR('σ и σw, МПа'!Y326*$BH$2,"-")</f>
        <v>124.95</v>
      </c>
      <c r="AZ326" s="32">
        <f>IFERROR('σ и σw, МПа'!Z326*$BH$2,"-")</f>
        <v>124.95</v>
      </c>
      <c r="BA326" s="32">
        <f>IFERROR('σ и σw, МПа'!AA326*$BH$2,"-")</f>
        <v>100.3</v>
      </c>
      <c r="BB326" s="32">
        <f>IFERROR('σ и σw, МПа'!AB326*$BH$2,"-")</f>
        <v>100.3</v>
      </c>
      <c r="BC326" s="33">
        <f>IFERROR('σ и σw, МПа'!AC326*$BH$2,"-")</f>
        <v>91.8</v>
      </c>
    </row>
    <row r="327" spans="1:55" ht="38.25" x14ac:dyDescent="0.25">
      <c r="A327" s="10" t="str">
        <f>INDEX('Обработка исходного'!B:B,ROW($B$3)+4*(ROW($B327)-ROW($B$3)))</f>
        <v>Сталь хромоникелевая коррозионно-стойкого аустенитного класса</v>
      </c>
      <c r="B327" s="47" t="str">
        <f>INDEX('Обработка исходного'!D:D,ROW($B$3)+4*(ROW($B327)-ROW($B$3)))</f>
        <v>10Х17Н13М2Т</v>
      </c>
      <c r="C327" s="27" t="str">
        <f>'Rp0,2, МПа'!C327</f>
        <v>Листы и листовые штамповки, ковано-катаные заготовки толщиной до 60 мм</v>
      </c>
      <c r="D327" s="31">
        <f>IFERROR('σ и σw, МПа'!D327*$BE$2,"-")</f>
        <v>130.66666666666666</v>
      </c>
      <c r="E327" s="32">
        <f>IFERROR('σ и σw, МПа'!E327*$BE$2,"-")</f>
        <v>124</v>
      </c>
      <c r="F327" s="32">
        <f>IFERROR('σ и σw, МПа'!F327*$BE$2,"-")</f>
        <v>124</v>
      </c>
      <c r="G327" s="32">
        <f>IFERROR('σ и σw, МПа'!G327*$BE$2,"-")</f>
        <v>124</v>
      </c>
      <c r="H327" s="32">
        <f>IFERROR('σ и σw, МПа'!H327*$BE$2,"-")</f>
        <v>118</v>
      </c>
      <c r="I327" s="32">
        <f>IFERROR('σ и σw, МПа'!I327*$BE$2,"-")</f>
        <v>118</v>
      </c>
      <c r="J327" s="32">
        <f>IFERROR('σ и σw, МПа'!J327*$BE$2,"-")</f>
        <v>118</v>
      </c>
      <c r="K327" s="32">
        <f>IFERROR('σ и σw, МПа'!K327*$BE$2,"-")</f>
        <v>118</v>
      </c>
      <c r="L327" s="32">
        <f>IFERROR('σ и σw, МПа'!L327*$BE$2,"-")</f>
        <v>98</v>
      </c>
      <c r="M327" s="32">
        <f>IFERROR('σ и σw, МПа'!M327*$BE$2,"-")</f>
        <v>98</v>
      </c>
      <c r="N327" s="32">
        <f>IFERROR('σ и σw, МПа'!N327*$BE$2,"-")</f>
        <v>78.666666666666671</v>
      </c>
      <c r="O327" s="32">
        <f>IFERROR('σ и σw, МПа'!O327*$BE$2,"-")</f>
        <v>78.666666666666671</v>
      </c>
      <c r="P327" s="33">
        <f>IFERROR('σ и σw, МПа'!P327*$BE$2,"-")</f>
        <v>72</v>
      </c>
      <c r="Q327" s="31">
        <f>IFERROR('σ и σw, МПа'!D327*$BF$2,"-")</f>
        <v>169.86666666666667</v>
      </c>
      <c r="R327" s="32">
        <f>IFERROR('σ и σw, МПа'!E327*$BF$2,"-")</f>
        <v>161.20000000000002</v>
      </c>
      <c r="S327" s="32">
        <f>IFERROR('σ и σw, МПа'!F327*$BF$2,"-")</f>
        <v>161.20000000000002</v>
      </c>
      <c r="T327" s="32">
        <f>IFERROR('σ и σw, МПа'!G327*$BF$2,"-")</f>
        <v>161.20000000000002</v>
      </c>
      <c r="U327" s="32">
        <f>IFERROR('σ и σw, МПа'!H327*$BF$2,"-")</f>
        <v>153.4</v>
      </c>
      <c r="V327" s="32">
        <f>IFERROR('σ и σw, МПа'!I327*$BF$2,"-")</f>
        <v>153.4</v>
      </c>
      <c r="W327" s="32">
        <f>IFERROR('σ и σw, МПа'!J327*$BF$2,"-")</f>
        <v>153.4</v>
      </c>
      <c r="X327" s="32">
        <f>IFERROR('σ и σw, МПа'!K327*$BF$2,"-")</f>
        <v>153.4</v>
      </c>
      <c r="Y327" s="32">
        <f>IFERROR('σ и σw, МПа'!L327*$BF$2,"-")</f>
        <v>127.4</v>
      </c>
      <c r="Z327" s="32">
        <f>IFERROR('σ и σw, МПа'!M327*$BF$2,"-")</f>
        <v>127.4</v>
      </c>
      <c r="AA327" s="32">
        <f>IFERROR('σ и σw, МПа'!N327*$BF$2,"-")</f>
        <v>102.26666666666668</v>
      </c>
      <c r="AB327" s="32">
        <f>IFERROR('σ и σw, МПа'!O327*$BF$2,"-")</f>
        <v>102.26666666666668</v>
      </c>
      <c r="AC327" s="33">
        <f>IFERROR('σ и σw, МПа'!P327*$BF$2,"-")</f>
        <v>93.600000000000009</v>
      </c>
      <c r="AD327" s="31">
        <f>IFERROR('σ и σw, МПа'!Q327*$BG$2,"-")</f>
        <v>127.4</v>
      </c>
      <c r="AE327" s="32">
        <f>IFERROR('σ и σw, МПа'!R327*$BG$2,"-")</f>
        <v>120.9</v>
      </c>
      <c r="AF327" s="32">
        <f>IFERROR('σ и σw, МПа'!S327*$BG$2,"-")</f>
        <v>120.9</v>
      </c>
      <c r="AG327" s="32">
        <f>IFERROR('σ и σw, МПа'!T327*$BG$2,"-")</f>
        <v>120.9</v>
      </c>
      <c r="AH327" s="32">
        <f>IFERROR('σ и σw, МПа'!U327*$BG$2,"-")</f>
        <v>115.05</v>
      </c>
      <c r="AI327" s="32">
        <f>IFERROR('σ и σw, МПа'!V327*$BG$2,"-")</f>
        <v>115.05</v>
      </c>
      <c r="AJ327" s="32">
        <f>IFERROR('σ и σw, МПа'!W327*$BG$2,"-")</f>
        <v>115.05</v>
      </c>
      <c r="AK327" s="32">
        <f>IFERROR('σ и σw, МПа'!X327*$BG$2,"-")</f>
        <v>115.05</v>
      </c>
      <c r="AL327" s="32">
        <f>IFERROR('σ и σw, МПа'!Y327*$BG$2,"-")</f>
        <v>95.55</v>
      </c>
      <c r="AM327" s="32">
        <f>IFERROR('σ и σw, МПа'!Z327*$BG$2,"-")</f>
        <v>95.55</v>
      </c>
      <c r="AN327" s="32">
        <f>IFERROR('σ и σw, МПа'!AA327*$BG$2,"-")</f>
        <v>76.7</v>
      </c>
      <c r="AO327" s="32">
        <f>IFERROR('σ и σw, МПа'!AB327*$BG$2,"-")</f>
        <v>76.7</v>
      </c>
      <c r="AP327" s="33">
        <f>IFERROR('σ и σw, МПа'!AC327*$BG$2,"-")</f>
        <v>70.2</v>
      </c>
      <c r="AQ327" s="31">
        <f>IFERROR('σ и σw, МПа'!Q327*$BH$2,"-")</f>
        <v>166.6</v>
      </c>
      <c r="AR327" s="32">
        <f>IFERROR('σ и σw, МПа'!R327*$BH$2,"-")</f>
        <v>158.1</v>
      </c>
      <c r="AS327" s="32">
        <f>IFERROR('σ и σw, МПа'!S327*$BH$2,"-")</f>
        <v>158.1</v>
      </c>
      <c r="AT327" s="32">
        <f>IFERROR('σ и σw, МПа'!T327*$BH$2,"-")</f>
        <v>158.1</v>
      </c>
      <c r="AU327" s="32">
        <f>IFERROR('σ и σw, МПа'!U327*$BH$2,"-")</f>
        <v>150.44999999999999</v>
      </c>
      <c r="AV327" s="32">
        <f>IFERROR('σ и σw, МПа'!V327*$BH$2,"-")</f>
        <v>150.44999999999999</v>
      </c>
      <c r="AW327" s="32">
        <f>IFERROR('σ и σw, МПа'!W327*$BH$2,"-")</f>
        <v>150.44999999999999</v>
      </c>
      <c r="AX327" s="32">
        <f>IFERROR('σ и σw, МПа'!X327*$BH$2,"-")</f>
        <v>150.44999999999999</v>
      </c>
      <c r="AY327" s="32">
        <f>IFERROR('σ и σw, МПа'!Y327*$BH$2,"-")</f>
        <v>124.95</v>
      </c>
      <c r="AZ327" s="32">
        <f>IFERROR('σ и σw, МПа'!Z327*$BH$2,"-")</f>
        <v>124.95</v>
      </c>
      <c r="BA327" s="32">
        <f>IFERROR('σ и σw, МПа'!AA327*$BH$2,"-")</f>
        <v>100.3</v>
      </c>
      <c r="BB327" s="32">
        <f>IFERROR('σ и σw, МПа'!AB327*$BH$2,"-")</f>
        <v>100.3</v>
      </c>
      <c r="BC327" s="33">
        <f>IFERROR('σ и σw, МПа'!AC327*$BH$2,"-")</f>
        <v>91.8</v>
      </c>
    </row>
    <row r="328" spans="1:55" ht="38.25" x14ac:dyDescent="0.25">
      <c r="A328" s="10" t="str">
        <f>INDEX('Обработка исходного'!B:B,ROW($B$3)+4*(ROW($B328)-ROW($B$3)))</f>
        <v>Сталь хромоникелевая коррозионно-стойкого аустенитного класса</v>
      </c>
      <c r="B328" s="47" t="str">
        <f>INDEX('Обработка исходного'!D:D,ROW($B$3)+4*(ROW($B328)-ROW($B$3)))</f>
        <v>10Х17Н13М2Т</v>
      </c>
      <c r="C328" s="27" t="str">
        <f>'Rp0,2, МПа'!C328</f>
        <v>Заготовки в виде поковок и штамповок из слитков массой не более 15 т толщиной от 60 до 300 мм</v>
      </c>
      <c r="D328" s="31">
        <f>IFERROR('σ и σw, МПа'!D328*$BE$2,"-")</f>
        <v>130.66666666666666</v>
      </c>
      <c r="E328" s="32">
        <f>IFERROR('σ и σw, МПа'!E328*$BE$2,"-")</f>
        <v>124</v>
      </c>
      <c r="F328" s="32">
        <f>IFERROR('σ и σw, МПа'!F328*$BE$2,"-")</f>
        <v>124</v>
      </c>
      <c r="G328" s="32">
        <f>IFERROR('σ и σw, МПа'!G328*$BE$2,"-")</f>
        <v>124</v>
      </c>
      <c r="H328" s="32">
        <f>IFERROR('σ и σw, МПа'!H328*$BE$2,"-")</f>
        <v>118</v>
      </c>
      <c r="I328" s="32">
        <f>IFERROR('σ и σw, МПа'!I328*$BE$2,"-")</f>
        <v>118</v>
      </c>
      <c r="J328" s="32">
        <f>IFERROR('σ и σw, МПа'!J328*$BE$2,"-")</f>
        <v>118</v>
      </c>
      <c r="K328" s="32">
        <f>IFERROR('σ и σw, МПа'!K328*$BE$2,"-")</f>
        <v>118</v>
      </c>
      <c r="L328" s="32">
        <f>IFERROR('σ и σw, МПа'!L328*$BE$2,"-")</f>
        <v>98</v>
      </c>
      <c r="M328" s="32">
        <f>IFERROR('σ и σw, МПа'!M328*$BE$2,"-")</f>
        <v>98</v>
      </c>
      <c r="N328" s="32">
        <f>IFERROR('σ и σw, МПа'!N328*$BE$2,"-")</f>
        <v>78.666666666666671</v>
      </c>
      <c r="O328" s="32">
        <f>IFERROR('σ и σw, МПа'!O328*$BE$2,"-")</f>
        <v>78.666666666666671</v>
      </c>
      <c r="P328" s="33">
        <f>IFERROR('σ и σw, МПа'!P328*$BE$2,"-")</f>
        <v>72</v>
      </c>
      <c r="Q328" s="31">
        <f>IFERROR('σ и σw, МПа'!D328*$BF$2,"-")</f>
        <v>169.86666666666667</v>
      </c>
      <c r="R328" s="32">
        <f>IFERROR('σ и σw, МПа'!E328*$BF$2,"-")</f>
        <v>161.20000000000002</v>
      </c>
      <c r="S328" s="32">
        <f>IFERROR('σ и σw, МПа'!F328*$BF$2,"-")</f>
        <v>161.20000000000002</v>
      </c>
      <c r="T328" s="32">
        <f>IFERROR('σ и σw, МПа'!G328*$BF$2,"-")</f>
        <v>161.20000000000002</v>
      </c>
      <c r="U328" s="32">
        <f>IFERROR('σ и σw, МПа'!H328*$BF$2,"-")</f>
        <v>153.4</v>
      </c>
      <c r="V328" s="32">
        <f>IFERROR('σ и σw, МПа'!I328*$BF$2,"-")</f>
        <v>153.4</v>
      </c>
      <c r="W328" s="32">
        <f>IFERROR('σ и σw, МПа'!J328*$BF$2,"-")</f>
        <v>153.4</v>
      </c>
      <c r="X328" s="32">
        <f>IFERROR('σ и σw, МПа'!K328*$BF$2,"-")</f>
        <v>153.4</v>
      </c>
      <c r="Y328" s="32">
        <f>IFERROR('σ и σw, МПа'!L328*$BF$2,"-")</f>
        <v>127.4</v>
      </c>
      <c r="Z328" s="32">
        <f>IFERROR('σ и σw, МПа'!M328*$BF$2,"-")</f>
        <v>127.4</v>
      </c>
      <c r="AA328" s="32">
        <f>IFERROR('σ и σw, МПа'!N328*$BF$2,"-")</f>
        <v>102.26666666666668</v>
      </c>
      <c r="AB328" s="32">
        <f>IFERROR('σ и σw, МПа'!O328*$BF$2,"-")</f>
        <v>102.26666666666668</v>
      </c>
      <c r="AC328" s="33">
        <f>IFERROR('σ и σw, МПа'!P328*$BF$2,"-")</f>
        <v>93.600000000000009</v>
      </c>
      <c r="AD328" s="31">
        <f>IFERROR('σ и σw, МПа'!Q328*$BG$2,"-")</f>
        <v>127.4</v>
      </c>
      <c r="AE328" s="32">
        <f>IFERROR('σ и σw, МПа'!R328*$BG$2,"-")</f>
        <v>120.9</v>
      </c>
      <c r="AF328" s="32">
        <f>IFERROR('σ и σw, МПа'!S328*$BG$2,"-")</f>
        <v>120.9</v>
      </c>
      <c r="AG328" s="32">
        <f>IFERROR('σ и σw, МПа'!T328*$BG$2,"-")</f>
        <v>120.9</v>
      </c>
      <c r="AH328" s="32">
        <f>IFERROR('σ и σw, МПа'!U328*$BG$2,"-")</f>
        <v>115.05</v>
      </c>
      <c r="AI328" s="32">
        <f>IFERROR('σ и σw, МПа'!V328*$BG$2,"-")</f>
        <v>115.05</v>
      </c>
      <c r="AJ328" s="32">
        <f>IFERROR('σ и σw, МПа'!W328*$BG$2,"-")</f>
        <v>115.05</v>
      </c>
      <c r="AK328" s="32">
        <f>IFERROR('σ и σw, МПа'!X328*$BG$2,"-")</f>
        <v>115.05</v>
      </c>
      <c r="AL328" s="32">
        <f>IFERROR('σ и σw, МПа'!Y328*$BG$2,"-")</f>
        <v>95.55</v>
      </c>
      <c r="AM328" s="32">
        <f>IFERROR('σ и σw, МПа'!Z328*$BG$2,"-")</f>
        <v>95.55</v>
      </c>
      <c r="AN328" s="32">
        <f>IFERROR('σ и σw, МПа'!AA328*$BG$2,"-")</f>
        <v>76.7</v>
      </c>
      <c r="AO328" s="32">
        <f>IFERROR('σ и σw, МПа'!AB328*$BG$2,"-")</f>
        <v>76.7</v>
      </c>
      <c r="AP328" s="33">
        <f>IFERROR('σ и σw, МПа'!AC328*$BG$2,"-")</f>
        <v>70.2</v>
      </c>
      <c r="AQ328" s="31">
        <f>IFERROR('σ и σw, МПа'!Q328*$BH$2,"-")</f>
        <v>166.6</v>
      </c>
      <c r="AR328" s="32">
        <f>IFERROR('σ и σw, МПа'!R328*$BH$2,"-")</f>
        <v>158.1</v>
      </c>
      <c r="AS328" s="32">
        <f>IFERROR('σ и σw, МПа'!S328*$BH$2,"-")</f>
        <v>158.1</v>
      </c>
      <c r="AT328" s="32">
        <f>IFERROR('σ и σw, МПа'!T328*$BH$2,"-")</f>
        <v>158.1</v>
      </c>
      <c r="AU328" s="32">
        <f>IFERROR('σ и σw, МПа'!U328*$BH$2,"-")</f>
        <v>150.44999999999999</v>
      </c>
      <c r="AV328" s="32">
        <f>IFERROR('σ и σw, МПа'!V328*$BH$2,"-")</f>
        <v>150.44999999999999</v>
      </c>
      <c r="AW328" s="32">
        <f>IFERROR('σ и σw, МПа'!W328*$BH$2,"-")</f>
        <v>150.44999999999999</v>
      </c>
      <c r="AX328" s="32">
        <f>IFERROR('σ и σw, МПа'!X328*$BH$2,"-")</f>
        <v>150.44999999999999</v>
      </c>
      <c r="AY328" s="32">
        <f>IFERROR('σ и σw, МПа'!Y328*$BH$2,"-")</f>
        <v>124.95</v>
      </c>
      <c r="AZ328" s="32">
        <f>IFERROR('σ и σw, МПа'!Z328*$BH$2,"-")</f>
        <v>124.95</v>
      </c>
      <c r="BA328" s="32">
        <f>IFERROR('σ и σw, МПа'!AA328*$BH$2,"-")</f>
        <v>100.3</v>
      </c>
      <c r="BB328" s="32">
        <f>IFERROR('σ и σw, МПа'!AB328*$BH$2,"-")</f>
        <v>100.3</v>
      </c>
      <c r="BC328" s="33">
        <f>IFERROR('σ и σw, МПа'!AC328*$BH$2,"-")</f>
        <v>91.8</v>
      </c>
    </row>
    <row r="329" spans="1:55" ht="38.25" x14ac:dyDescent="0.25">
      <c r="A329" s="10" t="str">
        <f>INDEX('Обработка исходного'!B:B,ROW($B$3)+4*(ROW($B329)-ROW($B$3)))</f>
        <v>Сталь хромоникелевая коррозионно-стойкого аустенитного класса</v>
      </c>
      <c r="B329" s="47" t="str">
        <f>INDEX('Обработка исходного'!D:D,ROW($B$3)+4*(ROW($B329)-ROW($B$3)))</f>
        <v>10Х17Н13М2Т</v>
      </c>
      <c r="C329" s="27" t="str">
        <f>'Rp0,2, МПа'!C329</f>
        <v>Листы и листовые штамповки, ковано-катаные заготовки толщиной от 60 до 300 мм</v>
      </c>
      <c r="D329" s="31">
        <f>IFERROR('σ и σw, МПа'!D329*$BE$2,"-")</f>
        <v>130.66666666666666</v>
      </c>
      <c r="E329" s="32">
        <f>IFERROR('σ и σw, МПа'!E329*$BE$2,"-")</f>
        <v>124</v>
      </c>
      <c r="F329" s="32">
        <f>IFERROR('σ и σw, МПа'!F329*$BE$2,"-")</f>
        <v>124</v>
      </c>
      <c r="G329" s="32">
        <f>IFERROR('σ и σw, МПа'!G329*$BE$2,"-")</f>
        <v>124</v>
      </c>
      <c r="H329" s="32">
        <f>IFERROR('σ и σw, МПа'!H329*$BE$2,"-")</f>
        <v>118</v>
      </c>
      <c r="I329" s="32">
        <f>IFERROR('σ и σw, МПа'!I329*$BE$2,"-")</f>
        <v>118</v>
      </c>
      <c r="J329" s="32">
        <f>IFERROR('σ и σw, МПа'!J329*$BE$2,"-")</f>
        <v>118</v>
      </c>
      <c r="K329" s="32">
        <f>IFERROR('σ и σw, МПа'!K329*$BE$2,"-")</f>
        <v>118</v>
      </c>
      <c r="L329" s="32">
        <f>IFERROR('σ и σw, МПа'!L329*$BE$2,"-")</f>
        <v>98</v>
      </c>
      <c r="M329" s="32">
        <f>IFERROR('σ и σw, МПа'!M329*$BE$2,"-")</f>
        <v>98</v>
      </c>
      <c r="N329" s="32">
        <f>IFERROR('σ и σw, МПа'!N329*$BE$2,"-")</f>
        <v>78.666666666666671</v>
      </c>
      <c r="O329" s="32">
        <f>IFERROR('σ и σw, МПа'!O329*$BE$2,"-")</f>
        <v>78.666666666666671</v>
      </c>
      <c r="P329" s="33">
        <f>IFERROR('σ и σw, МПа'!P329*$BE$2,"-")</f>
        <v>72</v>
      </c>
      <c r="Q329" s="31">
        <f>IFERROR('σ и σw, МПа'!D329*$BF$2,"-")</f>
        <v>169.86666666666667</v>
      </c>
      <c r="R329" s="32">
        <f>IFERROR('σ и σw, МПа'!E329*$BF$2,"-")</f>
        <v>161.20000000000002</v>
      </c>
      <c r="S329" s="32">
        <f>IFERROR('σ и σw, МПа'!F329*$BF$2,"-")</f>
        <v>161.20000000000002</v>
      </c>
      <c r="T329" s="32">
        <f>IFERROR('σ и σw, МПа'!G329*$BF$2,"-")</f>
        <v>161.20000000000002</v>
      </c>
      <c r="U329" s="32">
        <f>IFERROR('σ и σw, МПа'!H329*$BF$2,"-")</f>
        <v>153.4</v>
      </c>
      <c r="V329" s="32">
        <f>IFERROR('σ и σw, МПа'!I329*$BF$2,"-")</f>
        <v>153.4</v>
      </c>
      <c r="W329" s="32">
        <f>IFERROR('σ и σw, МПа'!J329*$BF$2,"-")</f>
        <v>153.4</v>
      </c>
      <c r="X329" s="32">
        <f>IFERROR('σ и σw, МПа'!K329*$BF$2,"-")</f>
        <v>153.4</v>
      </c>
      <c r="Y329" s="32">
        <f>IFERROR('σ и σw, МПа'!L329*$BF$2,"-")</f>
        <v>127.4</v>
      </c>
      <c r="Z329" s="32">
        <f>IFERROR('σ и σw, МПа'!M329*$BF$2,"-")</f>
        <v>127.4</v>
      </c>
      <c r="AA329" s="32">
        <f>IFERROR('σ и σw, МПа'!N329*$BF$2,"-")</f>
        <v>102.26666666666668</v>
      </c>
      <c r="AB329" s="32">
        <f>IFERROR('σ и σw, МПа'!O329*$BF$2,"-")</f>
        <v>102.26666666666668</v>
      </c>
      <c r="AC329" s="33">
        <f>IFERROR('σ и σw, МПа'!P329*$BF$2,"-")</f>
        <v>93.600000000000009</v>
      </c>
      <c r="AD329" s="31">
        <f>IFERROR('σ и σw, МПа'!Q329*$BG$2,"-")</f>
        <v>127.4</v>
      </c>
      <c r="AE329" s="32">
        <f>IFERROR('σ и σw, МПа'!R329*$BG$2,"-")</f>
        <v>120.9</v>
      </c>
      <c r="AF329" s="32">
        <f>IFERROR('σ и σw, МПа'!S329*$BG$2,"-")</f>
        <v>120.9</v>
      </c>
      <c r="AG329" s="32">
        <f>IFERROR('σ и σw, МПа'!T329*$BG$2,"-")</f>
        <v>120.9</v>
      </c>
      <c r="AH329" s="32">
        <f>IFERROR('σ и σw, МПа'!U329*$BG$2,"-")</f>
        <v>115.05</v>
      </c>
      <c r="AI329" s="32">
        <f>IFERROR('σ и σw, МПа'!V329*$BG$2,"-")</f>
        <v>115.05</v>
      </c>
      <c r="AJ329" s="32">
        <f>IFERROR('σ и σw, МПа'!W329*$BG$2,"-")</f>
        <v>115.05</v>
      </c>
      <c r="AK329" s="32">
        <f>IFERROR('σ и σw, МПа'!X329*$BG$2,"-")</f>
        <v>115.05</v>
      </c>
      <c r="AL329" s="32">
        <f>IFERROR('σ и σw, МПа'!Y329*$BG$2,"-")</f>
        <v>95.55</v>
      </c>
      <c r="AM329" s="32">
        <f>IFERROR('σ и σw, МПа'!Z329*$BG$2,"-")</f>
        <v>95.55</v>
      </c>
      <c r="AN329" s="32">
        <f>IFERROR('σ и σw, МПа'!AA329*$BG$2,"-")</f>
        <v>76.7</v>
      </c>
      <c r="AO329" s="32">
        <f>IFERROR('σ и σw, МПа'!AB329*$BG$2,"-")</f>
        <v>76.7</v>
      </c>
      <c r="AP329" s="33">
        <f>IFERROR('σ и σw, МПа'!AC329*$BG$2,"-")</f>
        <v>70.2</v>
      </c>
      <c r="AQ329" s="31">
        <f>IFERROR('σ и σw, МПа'!Q329*$BH$2,"-")</f>
        <v>166.6</v>
      </c>
      <c r="AR329" s="32">
        <f>IFERROR('σ и σw, МПа'!R329*$BH$2,"-")</f>
        <v>158.1</v>
      </c>
      <c r="AS329" s="32">
        <f>IFERROR('σ и σw, МПа'!S329*$BH$2,"-")</f>
        <v>158.1</v>
      </c>
      <c r="AT329" s="32">
        <f>IFERROR('σ и σw, МПа'!T329*$BH$2,"-")</f>
        <v>158.1</v>
      </c>
      <c r="AU329" s="32">
        <f>IFERROR('σ и σw, МПа'!U329*$BH$2,"-")</f>
        <v>150.44999999999999</v>
      </c>
      <c r="AV329" s="32">
        <f>IFERROR('σ и σw, МПа'!V329*$BH$2,"-")</f>
        <v>150.44999999999999</v>
      </c>
      <c r="AW329" s="32">
        <f>IFERROR('σ и σw, МПа'!W329*$BH$2,"-")</f>
        <v>150.44999999999999</v>
      </c>
      <c r="AX329" s="32">
        <f>IFERROR('σ и σw, МПа'!X329*$BH$2,"-")</f>
        <v>150.44999999999999</v>
      </c>
      <c r="AY329" s="32">
        <f>IFERROR('σ и σw, МПа'!Y329*$BH$2,"-")</f>
        <v>124.95</v>
      </c>
      <c r="AZ329" s="32">
        <f>IFERROR('σ и σw, МПа'!Z329*$BH$2,"-")</f>
        <v>124.95</v>
      </c>
      <c r="BA329" s="32">
        <f>IFERROR('σ и σw, МПа'!AA329*$BH$2,"-")</f>
        <v>100.3</v>
      </c>
      <c r="BB329" s="32">
        <f>IFERROR('σ и σw, МПа'!AB329*$BH$2,"-")</f>
        <v>100.3</v>
      </c>
      <c r="BC329" s="33">
        <f>IFERROR('σ и σw, МПа'!AC329*$BH$2,"-")</f>
        <v>91.8</v>
      </c>
    </row>
    <row r="330" spans="1:55" ht="38.25" x14ac:dyDescent="0.25">
      <c r="A330" s="10" t="str">
        <f>INDEX('Обработка исходного'!B:B,ROW($B$3)+4*(ROW($B330)-ROW($B$3)))</f>
        <v>Сталь хромоникелевая коррозионно-стойкого аустенитного класса</v>
      </c>
      <c r="B330" s="47" t="str">
        <f>INDEX('Обработка исходного'!D:D,ROW($B$3)+4*(ROW($B330)-ROW($B$3)))</f>
        <v>10Х17Н13М2Т</v>
      </c>
      <c r="C330" s="27" t="str">
        <f>'Rp0,2, МПа'!C330</f>
        <v>Листы толщиной от 0,5 до 160 мм</v>
      </c>
      <c r="D330" s="31">
        <f>IFERROR('σ и σw, МПа'!D330*$BE$2,"-")</f>
        <v>156.66666666666666</v>
      </c>
      <c r="E330" s="32">
        <f>IFERROR('σ и σw, МПа'!E330*$BE$2,"-")</f>
        <v>150.66666666666666</v>
      </c>
      <c r="F330" s="32">
        <f>IFERROR('σ и σw, МПа'!F330*$BE$2,"-")</f>
        <v>150.66666666666666</v>
      </c>
      <c r="G330" s="32">
        <f>IFERROR('σ и σw, МПа'!G330*$BE$2,"-")</f>
        <v>150.66666666666666</v>
      </c>
      <c r="H330" s="32">
        <f>IFERROR('σ и σw, МПа'!H330*$BE$2,"-")</f>
        <v>144</v>
      </c>
      <c r="I330" s="32">
        <f>IFERROR('σ и σw, МПа'!I330*$BE$2,"-")</f>
        <v>144</v>
      </c>
      <c r="J330" s="32">
        <f>IFERROR('σ и σw, МПа'!J330*$BE$2,"-")</f>
        <v>139.61538461538461</v>
      </c>
      <c r="K330" s="32">
        <f>IFERROR('σ и σw, МПа'!K330*$BE$2,"-")</f>
        <v>139.61538461538461</v>
      </c>
      <c r="L330" s="32">
        <f>IFERROR('σ и σw, МПа'!L330*$BE$2,"-")</f>
        <v>118</v>
      </c>
      <c r="M330" s="32">
        <f>IFERROR('σ и σw, МПа'!M330*$BE$2,"-")</f>
        <v>118</v>
      </c>
      <c r="N330" s="32">
        <f>IFERROR('σ и σw, МПа'!N330*$BE$2,"-")</f>
        <v>91.333333333333329</v>
      </c>
      <c r="O330" s="32">
        <f>IFERROR('σ и σw, МПа'!O330*$BE$2,"-")</f>
        <v>91.333333333333329</v>
      </c>
      <c r="P330" s="33">
        <f>IFERROR('σ и σw, МПа'!P330*$BE$2,"-")</f>
        <v>91.333333333333329</v>
      </c>
      <c r="Q330" s="31">
        <f>IFERROR('σ и σw, МПа'!D330*$BF$2,"-")</f>
        <v>203.66666666666666</v>
      </c>
      <c r="R330" s="32">
        <f>IFERROR('σ и σw, МПа'!E330*$BF$2,"-")</f>
        <v>195.86666666666667</v>
      </c>
      <c r="S330" s="32">
        <f>IFERROR('σ и σw, МПа'!F330*$BF$2,"-")</f>
        <v>195.86666666666667</v>
      </c>
      <c r="T330" s="32">
        <f>IFERROR('σ и σw, МПа'!G330*$BF$2,"-")</f>
        <v>195.86666666666667</v>
      </c>
      <c r="U330" s="32">
        <f>IFERROR('σ и σw, МПа'!H330*$BF$2,"-")</f>
        <v>187.20000000000002</v>
      </c>
      <c r="V330" s="32">
        <f>IFERROR('σ и σw, МПа'!I330*$BF$2,"-")</f>
        <v>187.20000000000002</v>
      </c>
      <c r="W330" s="32">
        <f>IFERROR('σ и σw, МПа'!J330*$BF$2,"-")</f>
        <v>181.5</v>
      </c>
      <c r="X330" s="32">
        <f>IFERROR('σ и σw, МПа'!K330*$BF$2,"-")</f>
        <v>181.5</v>
      </c>
      <c r="Y330" s="32">
        <f>IFERROR('σ и σw, МПа'!L330*$BF$2,"-")</f>
        <v>153.4</v>
      </c>
      <c r="Z330" s="32">
        <f>IFERROR('σ и σw, МПа'!M330*$BF$2,"-")</f>
        <v>153.4</v>
      </c>
      <c r="AA330" s="32">
        <f>IFERROR('σ и σw, МПа'!N330*$BF$2,"-")</f>
        <v>118.73333333333333</v>
      </c>
      <c r="AB330" s="32">
        <f>IFERROR('σ и σw, МПа'!O330*$BF$2,"-")</f>
        <v>118.73333333333333</v>
      </c>
      <c r="AC330" s="33">
        <f>IFERROR('σ и σw, МПа'!P330*$BF$2,"-")</f>
        <v>118.73333333333333</v>
      </c>
      <c r="AD330" s="31">
        <f>IFERROR('σ и σw, МПа'!Q330*$BG$2,"-")</f>
        <v>152.75</v>
      </c>
      <c r="AE330" s="32">
        <f>IFERROR('σ и σw, МПа'!R330*$BG$2,"-")</f>
        <v>146.9</v>
      </c>
      <c r="AF330" s="32">
        <f>IFERROR('σ и σw, МПа'!S330*$BG$2,"-")</f>
        <v>146.9</v>
      </c>
      <c r="AG330" s="32">
        <f>IFERROR('σ и σw, МПа'!T330*$BG$2,"-")</f>
        <v>146.9</v>
      </c>
      <c r="AH330" s="32">
        <f>IFERROR('σ и σw, МПа'!U330*$BG$2,"-")</f>
        <v>140.4</v>
      </c>
      <c r="AI330" s="32">
        <f>IFERROR('σ и σw, МПа'!V330*$BG$2,"-")</f>
        <v>140.4</v>
      </c>
      <c r="AJ330" s="32">
        <f>IFERROR('σ и σw, МПа'!W330*$BG$2,"-")</f>
        <v>140.4</v>
      </c>
      <c r="AK330" s="32">
        <f>IFERROR('σ и σw, МПа'!X330*$BG$2,"-")</f>
        <v>140.4</v>
      </c>
      <c r="AL330" s="32">
        <f>IFERROR('σ и σw, МПа'!Y330*$BG$2,"-")</f>
        <v>115.05</v>
      </c>
      <c r="AM330" s="32">
        <f>IFERROR('σ и σw, МПа'!Z330*$BG$2,"-")</f>
        <v>115.05</v>
      </c>
      <c r="AN330" s="32">
        <f>IFERROR('σ и σw, МПа'!AA330*$BG$2,"-")</f>
        <v>89.05</v>
      </c>
      <c r="AO330" s="32">
        <f>IFERROR('σ и σw, МПа'!AB330*$BG$2,"-")</f>
        <v>89.05</v>
      </c>
      <c r="AP330" s="33">
        <f>IFERROR('σ и σw, МПа'!AC330*$BG$2,"-")</f>
        <v>89.05</v>
      </c>
      <c r="AQ330" s="31">
        <f>IFERROR('σ и σw, МПа'!Q330*$BH$2,"-")</f>
        <v>199.75</v>
      </c>
      <c r="AR330" s="32">
        <f>IFERROR('σ и σw, МПа'!R330*$BH$2,"-")</f>
        <v>192.1</v>
      </c>
      <c r="AS330" s="32">
        <f>IFERROR('σ и σw, МПа'!S330*$BH$2,"-")</f>
        <v>192.1</v>
      </c>
      <c r="AT330" s="32">
        <f>IFERROR('σ и σw, МПа'!T330*$BH$2,"-")</f>
        <v>192.1</v>
      </c>
      <c r="AU330" s="32">
        <f>IFERROR('σ и σw, МПа'!U330*$BH$2,"-")</f>
        <v>183.6</v>
      </c>
      <c r="AV330" s="32">
        <f>IFERROR('σ и σw, МПа'!V330*$BH$2,"-")</f>
        <v>183.6</v>
      </c>
      <c r="AW330" s="32">
        <f>IFERROR('σ и σw, МПа'!W330*$BH$2,"-")</f>
        <v>183.6</v>
      </c>
      <c r="AX330" s="32">
        <f>IFERROR('σ и σw, МПа'!X330*$BH$2,"-")</f>
        <v>183.6</v>
      </c>
      <c r="AY330" s="32">
        <f>IFERROR('σ и σw, МПа'!Y330*$BH$2,"-")</f>
        <v>150.44999999999999</v>
      </c>
      <c r="AZ330" s="32">
        <f>IFERROR('σ и σw, МПа'!Z330*$BH$2,"-")</f>
        <v>150.44999999999999</v>
      </c>
      <c r="BA330" s="32">
        <f>IFERROR('σ и σw, МПа'!AA330*$BH$2,"-")</f>
        <v>116.45</v>
      </c>
      <c r="BB330" s="32">
        <f>IFERROR('σ и σw, МПа'!AB330*$BH$2,"-")</f>
        <v>116.45</v>
      </c>
      <c r="BC330" s="33">
        <f>IFERROR('σ и σw, МПа'!AC330*$BH$2,"-")</f>
        <v>116.45</v>
      </c>
    </row>
    <row r="331" spans="1:55" ht="38.25" x14ac:dyDescent="0.25">
      <c r="A331" s="10" t="str">
        <f>INDEX('Обработка исходного'!B:B,ROW($B$3)+4*(ROW($B331)-ROW($B$3)))</f>
        <v>Сталь хромоникелевая коррозионно-стойкого аустенитного класса</v>
      </c>
      <c r="B331" s="47" t="str">
        <f>INDEX('Обработка исходного'!D:D,ROW($B$3)+4*(ROW($B331)-ROW($B$3)))</f>
        <v>10Х17Н13М2Т</v>
      </c>
      <c r="C331" s="27" t="str">
        <f>'Rp0,2, МПа'!C331</f>
        <v>Трубы бесшовные горячедеформированные диаметром от 57 до 325 мм с толщиной стенки от 3,5 до 32 мм</v>
      </c>
      <c r="D331" s="31">
        <f>IFERROR('σ и σw, МПа'!D331*$BE$2,"-")</f>
        <v>203.84615384615384</v>
      </c>
      <c r="E331" s="32">
        <f>IFERROR('σ и σw, МПа'!E331*$BE$2,"-")</f>
        <v>196.15384615384616</v>
      </c>
      <c r="F331" s="32">
        <f>IFERROR('σ и σw, МПа'!F331*$BE$2,"-")</f>
        <v>173.46153846153845</v>
      </c>
      <c r="G331" s="32">
        <f>IFERROR('σ и σw, МПа'!G331*$BE$2,"-")</f>
        <v>166.15384615384616</v>
      </c>
      <c r="H331" s="32">
        <f>IFERROR('σ и σw, МПа'!H331*$BE$2,"-")</f>
        <v>158.46153846153845</v>
      </c>
      <c r="I331" s="32">
        <f>IFERROR('σ и σw, МПа'!I331*$BE$2,"-")</f>
        <v>158.46153846153845</v>
      </c>
      <c r="J331" s="32">
        <f>IFERROR('σ и σw, МПа'!J331*$BE$2,"-")</f>
        <v>139.61538461538461</v>
      </c>
      <c r="K331" s="32">
        <f>IFERROR('σ и σw, МПа'!K331*$BE$2,"-")</f>
        <v>139.61538461538461</v>
      </c>
      <c r="L331" s="32">
        <f>IFERROR('σ и σw, МПа'!L331*$BE$2,"-")</f>
        <v>131.92307692307691</v>
      </c>
      <c r="M331" s="32">
        <f>IFERROR('σ и σw, МПа'!M331*$BE$2,"-")</f>
        <v>131.92307692307691</v>
      </c>
      <c r="N331" s="32">
        <f>IFERROR('σ и σw, МПа'!N331*$BE$2,"-")</f>
        <v>128.07692307692307</v>
      </c>
      <c r="O331" s="32">
        <f>IFERROR('σ и σw, МПа'!O331*$BE$2,"-")</f>
        <v>120.76923076923076</v>
      </c>
      <c r="P331" s="33">
        <f>IFERROR('σ и σw, МПа'!P331*$BE$2,"-")</f>
        <v>120.76923076923076</v>
      </c>
      <c r="Q331" s="31">
        <f>IFERROR('σ и σw, МПа'!D331*$BF$2,"-")</f>
        <v>265</v>
      </c>
      <c r="R331" s="32">
        <f>IFERROR('σ и σw, МПа'!E331*$BF$2,"-")</f>
        <v>255.00000000000003</v>
      </c>
      <c r="S331" s="32">
        <f>IFERROR('σ и σw, МПа'!F331*$BF$2,"-")</f>
        <v>225.5</v>
      </c>
      <c r="T331" s="32">
        <f>IFERROR('σ и σw, МПа'!G331*$BF$2,"-")</f>
        <v>216.00000000000003</v>
      </c>
      <c r="U331" s="32">
        <f>IFERROR('σ и σw, МПа'!H331*$BF$2,"-")</f>
        <v>206</v>
      </c>
      <c r="V331" s="32">
        <f>IFERROR('σ и σw, МПа'!I331*$BF$2,"-")</f>
        <v>206</v>
      </c>
      <c r="W331" s="32">
        <f>IFERROR('σ и σw, МПа'!J331*$BF$2,"-")</f>
        <v>181.5</v>
      </c>
      <c r="X331" s="32">
        <f>IFERROR('σ и σw, МПа'!K331*$BF$2,"-")</f>
        <v>181.5</v>
      </c>
      <c r="Y331" s="32">
        <f>IFERROR('σ и σw, МПа'!L331*$BF$2,"-")</f>
        <v>171.49999999999997</v>
      </c>
      <c r="Z331" s="32">
        <f>IFERROR('σ и σw, МПа'!M331*$BF$2,"-")</f>
        <v>171.49999999999997</v>
      </c>
      <c r="AA331" s="32">
        <f>IFERROR('σ и σw, МПа'!N331*$BF$2,"-")</f>
        <v>166.5</v>
      </c>
      <c r="AB331" s="32">
        <f>IFERROR('σ и σw, МПа'!O331*$BF$2,"-")</f>
        <v>157</v>
      </c>
      <c r="AC331" s="33">
        <f>IFERROR('σ и σw, МПа'!P331*$BF$2,"-")</f>
        <v>157</v>
      </c>
      <c r="AD331" s="31">
        <f>IFERROR('σ и σw, МПа'!Q331*$BG$2,"-")</f>
        <v>222.95000000000002</v>
      </c>
      <c r="AE331" s="32">
        <f>IFERROR('σ и σw, МПа'!R331*$BG$2,"-")</f>
        <v>216.45000000000002</v>
      </c>
      <c r="AF331" s="32">
        <f>IFERROR('σ и σw, МПа'!S331*$BG$2,"-")</f>
        <v>216.45000000000002</v>
      </c>
      <c r="AG331" s="32">
        <f>IFERROR('σ и σw, МПа'!T331*$BG$2,"-")</f>
        <v>216.45000000000002</v>
      </c>
      <c r="AH331" s="32">
        <f>IFERROR('σ и σw, МПа'!U331*$BG$2,"-")</f>
        <v>204.1</v>
      </c>
      <c r="AI331" s="32">
        <f>IFERROR('σ и σw, МПа'!V331*$BG$2,"-")</f>
        <v>204.1</v>
      </c>
      <c r="AJ331" s="32">
        <f>IFERROR('σ и σw, МПа'!W331*$BG$2,"-")</f>
        <v>204.1</v>
      </c>
      <c r="AK331" s="32">
        <f>IFERROR('σ и σw, МПа'!X331*$BG$2,"-")</f>
        <v>204.1</v>
      </c>
      <c r="AL331" s="32">
        <f>IFERROR('σ и σw, МПа'!Y331*$BG$2,"-")</f>
        <v>165.75</v>
      </c>
      <c r="AM331" s="32">
        <f>IFERROR('σ и σw, МПа'!Z331*$BG$2,"-")</f>
        <v>165.75</v>
      </c>
      <c r="AN331" s="32">
        <f>IFERROR('σ и σw, МПа'!AA331*$BG$2,"-")</f>
        <v>127.4</v>
      </c>
      <c r="AO331" s="32">
        <f>IFERROR('σ и σw, МПа'!AB331*$BG$2,"-")</f>
        <v>127.4</v>
      </c>
      <c r="AP331" s="33">
        <f>IFERROR('σ и σw, МПа'!AC331*$BG$2,"-")</f>
        <v>127.4</v>
      </c>
      <c r="AQ331" s="31">
        <f>IFERROR('σ и σw, МПа'!Q331*$BH$2,"-")</f>
        <v>291.55</v>
      </c>
      <c r="AR331" s="32">
        <f>IFERROR('σ и σw, МПа'!R331*$BH$2,"-")</f>
        <v>283.05</v>
      </c>
      <c r="AS331" s="32">
        <f>IFERROR('σ и σw, МПа'!S331*$BH$2,"-")</f>
        <v>283.05</v>
      </c>
      <c r="AT331" s="32">
        <f>IFERROR('σ и σw, МПа'!T331*$BH$2,"-")</f>
        <v>283.05</v>
      </c>
      <c r="AU331" s="32">
        <f>IFERROR('σ и σw, МПа'!U331*$BH$2,"-")</f>
        <v>266.89999999999998</v>
      </c>
      <c r="AV331" s="32">
        <f>IFERROR('σ и σw, МПа'!V331*$BH$2,"-")</f>
        <v>266.89999999999998</v>
      </c>
      <c r="AW331" s="32">
        <f>IFERROR('σ и σw, МПа'!W331*$BH$2,"-")</f>
        <v>266.89999999999998</v>
      </c>
      <c r="AX331" s="32">
        <f>IFERROR('σ и σw, МПа'!X331*$BH$2,"-")</f>
        <v>266.89999999999998</v>
      </c>
      <c r="AY331" s="32">
        <f>IFERROR('σ и σw, МПа'!Y331*$BH$2,"-")</f>
        <v>216.75</v>
      </c>
      <c r="AZ331" s="32">
        <f>IFERROR('σ и σw, МПа'!Z331*$BH$2,"-")</f>
        <v>216.75</v>
      </c>
      <c r="BA331" s="32">
        <f>IFERROR('σ и σw, МПа'!AA331*$BH$2,"-")</f>
        <v>166.6</v>
      </c>
      <c r="BB331" s="32">
        <f>IFERROR('σ и σw, МПа'!AB331*$BH$2,"-")</f>
        <v>166.6</v>
      </c>
      <c r="BC331" s="33">
        <f>IFERROR('σ и σw, МПа'!AC331*$BH$2,"-")</f>
        <v>166.6</v>
      </c>
    </row>
    <row r="332" spans="1:55" ht="38.25" x14ac:dyDescent="0.25">
      <c r="A332" s="10" t="str">
        <f>INDEX('Обработка исходного'!B:B,ROW($B$3)+4*(ROW($B332)-ROW($B$3)))</f>
        <v>Сталь хромоникелевая коррозионно-стойкого аустенитного класса</v>
      </c>
      <c r="B332" s="47" t="str">
        <f>INDEX('Обработка исходного'!D:D,ROW($B$3)+4*(ROW($B332)-ROW($B$3)))</f>
        <v>10Х17Н13М2Т</v>
      </c>
      <c r="C332" s="27" t="str">
        <f>'Rp0,2, МПа'!C332</f>
        <v>Трубы холодно- и теплодеформированные диаметром от 5 до 250 мм с толщиной стенки от 0,2 до 22 мм</v>
      </c>
      <c r="D332" s="31">
        <f>IFERROR('σ и σw, МПа'!D332*$BE$2,"-")</f>
        <v>203.84615384615384</v>
      </c>
      <c r="E332" s="32">
        <f>IFERROR('σ и σw, МПа'!E332*$BE$2,"-")</f>
        <v>196.15384615384616</v>
      </c>
      <c r="F332" s="32">
        <f>IFERROR('σ и σw, МПа'!F332*$BE$2,"-")</f>
        <v>173.46153846153845</v>
      </c>
      <c r="G332" s="32">
        <f>IFERROR('σ и σw, МПа'!G332*$BE$2,"-")</f>
        <v>166.15384615384616</v>
      </c>
      <c r="H332" s="32">
        <f>IFERROR('σ и σw, МПа'!H332*$BE$2,"-")</f>
        <v>158.46153846153845</v>
      </c>
      <c r="I332" s="32">
        <f>IFERROR('σ и σw, МПа'!I332*$BE$2,"-")</f>
        <v>158.46153846153845</v>
      </c>
      <c r="J332" s="32">
        <f>IFERROR('σ и σw, МПа'!J332*$BE$2,"-")</f>
        <v>139.61538461538461</v>
      </c>
      <c r="K332" s="32">
        <f>IFERROR('σ и σw, МПа'!K332*$BE$2,"-")</f>
        <v>139.61538461538461</v>
      </c>
      <c r="L332" s="32">
        <f>IFERROR('σ и σw, МПа'!L332*$BE$2,"-")</f>
        <v>131.92307692307691</v>
      </c>
      <c r="M332" s="32">
        <f>IFERROR('σ и σw, МПа'!M332*$BE$2,"-")</f>
        <v>131.92307692307691</v>
      </c>
      <c r="N332" s="32">
        <f>IFERROR('σ и σw, МПа'!N332*$BE$2,"-")</f>
        <v>128.07692307692307</v>
      </c>
      <c r="O332" s="32">
        <f>IFERROR('σ и σw, МПа'!O332*$BE$2,"-")</f>
        <v>120.76923076923076</v>
      </c>
      <c r="P332" s="33">
        <f>IFERROR('σ и σw, МПа'!P332*$BE$2,"-")</f>
        <v>120.76923076923076</v>
      </c>
      <c r="Q332" s="31">
        <f>IFERROR('σ и σw, МПа'!D332*$BF$2,"-")</f>
        <v>265</v>
      </c>
      <c r="R332" s="32">
        <f>IFERROR('σ и σw, МПа'!E332*$BF$2,"-")</f>
        <v>255.00000000000003</v>
      </c>
      <c r="S332" s="32">
        <f>IFERROR('σ и σw, МПа'!F332*$BF$2,"-")</f>
        <v>225.5</v>
      </c>
      <c r="T332" s="32">
        <f>IFERROR('σ и σw, МПа'!G332*$BF$2,"-")</f>
        <v>216.00000000000003</v>
      </c>
      <c r="U332" s="32">
        <f>IFERROR('σ и σw, МПа'!H332*$BF$2,"-")</f>
        <v>206</v>
      </c>
      <c r="V332" s="32">
        <f>IFERROR('σ и σw, МПа'!I332*$BF$2,"-")</f>
        <v>206</v>
      </c>
      <c r="W332" s="32">
        <f>IFERROR('σ и σw, МПа'!J332*$BF$2,"-")</f>
        <v>181.5</v>
      </c>
      <c r="X332" s="32">
        <f>IFERROR('σ и σw, МПа'!K332*$BF$2,"-")</f>
        <v>181.5</v>
      </c>
      <c r="Y332" s="32">
        <f>IFERROR('σ и σw, МПа'!L332*$BF$2,"-")</f>
        <v>171.49999999999997</v>
      </c>
      <c r="Z332" s="32">
        <f>IFERROR('σ и σw, МПа'!M332*$BF$2,"-")</f>
        <v>171.49999999999997</v>
      </c>
      <c r="AA332" s="32">
        <f>IFERROR('σ и σw, МПа'!N332*$BF$2,"-")</f>
        <v>166.5</v>
      </c>
      <c r="AB332" s="32">
        <f>IFERROR('σ и σw, МПа'!O332*$BF$2,"-")</f>
        <v>157</v>
      </c>
      <c r="AC332" s="33">
        <f>IFERROR('σ и σw, МПа'!P332*$BF$2,"-")</f>
        <v>157</v>
      </c>
      <c r="AD332" s="31">
        <f>IFERROR('σ и σw, МПа'!Q332*$BG$2,"-")</f>
        <v>222.95000000000002</v>
      </c>
      <c r="AE332" s="32">
        <f>IFERROR('σ и σw, МПа'!R332*$BG$2,"-")</f>
        <v>216.45000000000002</v>
      </c>
      <c r="AF332" s="32">
        <f>IFERROR('σ и σw, МПа'!S332*$BG$2,"-")</f>
        <v>216.45000000000002</v>
      </c>
      <c r="AG332" s="32">
        <f>IFERROR('σ и σw, МПа'!T332*$BG$2,"-")</f>
        <v>216.45000000000002</v>
      </c>
      <c r="AH332" s="32">
        <f>IFERROR('σ и σw, МПа'!U332*$BG$2,"-")</f>
        <v>204.1</v>
      </c>
      <c r="AI332" s="32">
        <f>IFERROR('σ и σw, МПа'!V332*$BG$2,"-")</f>
        <v>204.1</v>
      </c>
      <c r="AJ332" s="32">
        <f>IFERROR('σ и σw, МПа'!W332*$BG$2,"-")</f>
        <v>204.1</v>
      </c>
      <c r="AK332" s="32">
        <f>IFERROR('σ и σw, МПа'!X332*$BG$2,"-")</f>
        <v>204.1</v>
      </c>
      <c r="AL332" s="32">
        <f>IFERROR('σ и σw, МПа'!Y332*$BG$2,"-")</f>
        <v>165.75</v>
      </c>
      <c r="AM332" s="32">
        <f>IFERROR('σ и σw, МПа'!Z332*$BG$2,"-")</f>
        <v>165.75</v>
      </c>
      <c r="AN332" s="32">
        <f>IFERROR('σ и σw, МПа'!AA332*$BG$2,"-")</f>
        <v>127.4</v>
      </c>
      <c r="AO332" s="32">
        <f>IFERROR('σ и σw, МПа'!AB332*$BG$2,"-")</f>
        <v>127.4</v>
      </c>
      <c r="AP332" s="33">
        <f>IFERROR('σ и σw, МПа'!AC332*$BG$2,"-")</f>
        <v>127.4</v>
      </c>
      <c r="AQ332" s="31">
        <f>IFERROR('σ и σw, МПа'!Q332*$BH$2,"-")</f>
        <v>291.55</v>
      </c>
      <c r="AR332" s="32">
        <f>IFERROR('σ и σw, МПа'!R332*$BH$2,"-")</f>
        <v>283.05</v>
      </c>
      <c r="AS332" s="32">
        <f>IFERROR('σ и σw, МПа'!S332*$BH$2,"-")</f>
        <v>283.05</v>
      </c>
      <c r="AT332" s="32">
        <f>IFERROR('σ и σw, МПа'!T332*$BH$2,"-")</f>
        <v>283.05</v>
      </c>
      <c r="AU332" s="32">
        <f>IFERROR('σ и σw, МПа'!U332*$BH$2,"-")</f>
        <v>266.89999999999998</v>
      </c>
      <c r="AV332" s="32">
        <f>IFERROR('σ и σw, МПа'!V332*$BH$2,"-")</f>
        <v>266.89999999999998</v>
      </c>
      <c r="AW332" s="32">
        <f>IFERROR('σ и σw, МПа'!W332*$BH$2,"-")</f>
        <v>266.89999999999998</v>
      </c>
      <c r="AX332" s="32">
        <f>IFERROR('σ и σw, МПа'!X332*$BH$2,"-")</f>
        <v>266.89999999999998</v>
      </c>
      <c r="AY332" s="32">
        <f>IFERROR('σ и σw, МПа'!Y332*$BH$2,"-")</f>
        <v>216.75</v>
      </c>
      <c r="AZ332" s="32">
        <f>IFERROR('σ и σw, МПа'!Z332*$BH$2,"-")</f>
        <v>216.75</v>
      </c>
      <c r="BA332" s="32">
        <f>IFERROR('σ и σw, МПа'!AA332*$BH$2,"-")</f>
        <v>166.6</v>
      </c>
      <c r="BB332" s="32">
        <f>IFERROR('σ и σw, МПа'!AB332*$BH$2,"-")</f>
        <v>166.6</v>
      </c>
      <c r="BC332" s="33">
        <f>IFERROR('σ и σw, МПа'!AC332*$BH$2,"-")</f>
        <v>166.6</v>
      </c>
    </row>
    <row r="333" spans="1:55" ht="38.25" x14ac:dyDescent="0.25">
      <c r="A333" s="10" t="str">
        <f>INDEX('Обработка исходного'!B:B,ROW($B$3)+4*(ROW($B333)-ROW($B$3)))</f>
        <v>Сталь хромоникелевая коррозионно-стойкого аустенитного класса</v>
      </c>
      <c r="B333" s="47" t="str">
        <f>INDEX('Обработка исходного'!D:D,ROW($B$3)+4*(ROW($B333)-ROW($B$3)))</f>
        <v>12Х18Н12М3ТЛ</v>
      </c>
      <c r="C333" s="27" t="str">
        <f>'Rp0,2, МПа'!C333</f>
        <v>Отливки</v>
      </c>
      <c r="D333" s="31">
        <f>IFERROR('σ и σw, МПа'!D333*$BE$2,"-")</f>
        <v>144</v>
      </c>
      <c r="E333" s="32">
        <f>IFERROR('σ и σw, МПа'!E333*$BE$2,"-")</f>
        <v>130.66666666666666</v>
      </c>
      <c r="F333" s="32">
        <f>IFERROR('σ и σw, МПа'!F333*$BE$2,"-")</f>
        <v>113.33333333333333</v>
      </c>
      <c r="G333" s="32">
        <f>IFERROR('σ и σw, МПа'!G333*$BE$2,"-")</f>
        <v>110</v>
      </c>
      <c r="H333" s="32">
        <f>IFERROR('σ и σw, МПа'!H333*$BE$2,"-")</f>
        <v>106.66666666666667</v>
      </c>
      <c r="I333" s="32">
        <f>IFERROR('σ и σw, МПа'!I333*$BE$2,"-")</f>
        <v>103.33333333333333</v>
      </c>
      <c r="J333" s="32">
        <f>IFERROR('σ и σw, МПа'!J333*$BE$2,"-")</f>
        <v>100</v>
      </c>
      <c r="K333" s="32">
        <f>IFERROR('σ и σw, МПа'!K333*$BE$2,"-")</f>
        <v>93.333333333333329</v>
      </c>
      <c r="L333" s="32">
        <f>IFERROR('σ и σw, МПа'!L333*$BE$2,"-")</f>
        <v>92</v>
      </c>
      <c r="M333" s="32">
        <f>IFERROR('σ и σw, МПа'!M333*$BE$2,"-")</f>
        <v>90.666666666666671</v>
      </c>
      <c r="N333" s="32">
        <f>IFERROR('σ и σw, МПа'!N333*$BE$2,"-")</f>
        <v>89.333333333333329</v>
      </c>
      <c r="O333" s="32">
        <f>IFERROR('σ и σw, МПа'!O333*$BE$2,"-")</f>
        <v>88</v>
      </c>
      <c r="P333" s="33">
        <f>IFERROR('σ и σw, МПа'!P333*$BE$2,"-")</f>
        <v>86.666666666666671</v>
      </c>
      <c r="Q333" s="31">
        <f>IFERROR('σ и σw, МПа'!D333*$BF$2,"-")</f>
        <v>187.20000000000002</v>
      </c>
      <c r="R333" s="32">
        <f>IFERROR('σ и σw, МПа'!E333*$BF$2,"-")</f>
        <v>169.86666666666667</v>
      </c>
      <c r="S333" s="32">
        <f>IFERROR('σ и σw, МПа'!F333*$BF$2,"-")</f>
        <v>147.33333333333334</v>
      </c>
      <c r="T333" s="32">
        <f>IFERROR('σ и σw, МПа'!G333*$BF$2,"-")</f>
        <v>143</v>
      </c>
      <c r="U333" s="32">
        <f>IFERROR('σ и σw, МПа'!H333*$BF$2,"-")</f>
        <v>138.66666666666669</v>
      </c>
      <c r="V333" s="32">
        <f>IFERROR('σ и σw, МПа'!I333*$BF$2,"-")</f>
        <v>134.33333333333334</v>
      </c>
      <c r="W333" s="32">
        <f>IFERROR('σ и σw, МПа'!J333*$BF$2,"-")</f>
        <v>130</v>
      </c>
      <c r="X333" s="32">
        <f>IFERROR('σ и σw, МПа'!K333*$BF$2,"-")</f>
        <v>121.33333333333333</v>
      </c>
      <c r="Y333" s="32">
        <f>IFERROR('σ и σw, МПа'!L333*$BF$2,"-")</f>
        <v>119.60000000000001</v>
      </c>
      <c r="Z333" s="32">
        <f>IFERROR('σ и σw, МПа'!M333*$BF$2,"-")</f>
        <v>117.86666666666667</v>
      </c>
      <c r="AA333" s="32">
        <f>IFERROR('σ и σw, МПа'!N333*$BF$2,"-")</f>
        <v>116.13333333333333</v>
      </c>
      <c r="AB333" s="32">
        <f>IFERROR('σ и σw, МПа'!O333*$BF$2,"-")</f>
        <v>114.4</v>
      </c>
      <c r="AC333" s="33">
        <f>IFERROR('σ и σw, МПа'!P333*$BF$2,"-")</f>
        <v>112.66666666666667</v>
      </c>
      <c r="AD333" s="31">
        <f>IFERROR('σ и σw, МПа'!Q333*$BG$2,"-")</f>
        <v>140.4</v>
      </c>
      <c r="AE333" s="32">
        <f>IFERROR('σ и σw, МПа'!R333*$BG$2,"-")</f>
        <v>127.4</v>
      </c>
      <c r="AF333" s="32">
        <f>IFERROR('σ и σw, МПа'!S333*$BG$2,"-")</f>
        <v>110.5</v>
      </c>
      <c r="AG333" s="32">
        <f>IFERROR('σ и σw, МПа'!T333*$BG$2,"-")</f>
        <v>107.25</v>
      </c>
      <c r="AH333" s="32">
        <f>IFERROR('σ и σw, МПа'!U333*$BG$2,"-")</f>
        <v>104</v>
      </c>
      <c r="AI333" s="32">
        <f>IFERROR('σ и σw, МПа'!V333*$BG$2,"-")</f>
        <v>100.75</v>
      </c>
      <c r="AJ333" s="32">
        <f>IFERROR('σ и σw, МПа'!W333*$BG$2,"-")</f>
        <v>97.5</v>
      </c>
      <c r="AK333" s="32">
        <f>IFERROR('σ и σw, МПа'!X333*$BG$2,"-")</f>
        <v>91</v>
      </c>
      <c r="AL333" s="32">
        <f>IFERROR('σ и σw, МПа'!Y333*$BG$2,"-")</f>
        <v>89.7</v>
      </c>
      <c r="AM333" s="32">
        <f>IFERROR('σ и σw, МПа'!Z333*$BG$2,"-")</f>
        <v>88.4</v>
      </c>
      <c r="AN333" s="32">
        <f>IFERROR('σ и σw, МПа'!AA333*$BG$2,"-")</f>
        <v>87.100000000000009</v>
      </c>
      <c r="AO333" s="32">
        <f>IFERROR('σ и σw, МПа'!AB333*$BG$2,"-")</f>
        <v>85.8</v>
      </c>
      <c r="AP333" s="33">
        <f>IFERROR('σ и σw, МПа'!AC333*$BG$2,"-")</f>
        <v>84.5</v>
      </c>
      <c r="AQ333" s="31">
        <f>IFERROR('σ и σw, МПа'!Q333*$BH$2,"-")</f>
        <v>183.6</v>
      </c>
      <c r="AR333" s="32">
        <f>IFERROR('σ и σw, МПа'!R333*$BH$2,"-")</f>
        <v>166.6</v>
      </c>
      <c r="AS333" s="32">
        <f>IFERROR('σ и σw, МПа'!S333*$BH$2,"-")</f>
        <v>144.5</v>
      </c>
      <c r="AT333" s="32">
        <f>IFERROR('σ и σw, МПа'!T333*$BH$2,"-")</f>
        <v>140.25</v>
      </c>
      <c r="AU333" s="32">
        <f>IFERROR('σ и σw, МПа'!U333*$BH$2,"-")</f>
        <v>136</v>
      </c>
      <c r="AV333" s="32">
        <f>IFERROR('σ и σw, МПа'!V333*$BH$2,"-")</f>
        <v>131.75</v>
      </c>
      <c r="AW333" s="32">
        <f>IFERROR('σ и σw, МПа'!W333*$BH$2,"-")</f>
        <v>127.5</v>
      </c>
      <c r="AX333" s="32">
        <f>IFERROR('σ и σw, МПа'!X333*$BH$2,"-")</f>
        <v>119</v>
      </c>
      <c r="AY333" s="32">
        <f>IFERROR('σ и σw, МПа'!Y333*$BH$2,"-")</f>
        <v>117.3</v>
      </c>
      <c r="AZ333" s="32">
        <f>IFERROR('σ и σw, МПа'!Z333*$BH$2,"-")</f>
        <v>115.6</v>
      </c>
      <c r="BA333" s="32">
        <f>IFERROR('σ и σw, МПа'!AA333*$BH$2,"-")</f>
        <v>113.89999999999999</v>
      </c>
      <c r="BB333" s="32">
        <f>IFERROR('σ и σw, МПа'!AB333*$BH$2,"-")</f>
        <v>112.2</v>
      </c>
      <c r="BC333" s="33">
        <f>IFERROR('σ и σw, МПа'!AC333*$BH$2,"-")</f>
        <v>110.5</v>
      </c>
    </row>
    <row r="334" spans="1:55" ht="38.25" x14ac:dyDescent="0.25">
      <c r="A334" s="10" t="str">
        <f>INDEX('Обработка исходного'!B:B,ROW($B$3)+4*(ROW($B334)-ROW($B$3)))</f>
        <v>Сталь хромоникелевая коррозионно-стойкого аустенитного класса</v>
      </c>
      <c r="B334" s="47" t="str">
        <f>INDEX('Обработка исходного'!D:D,ROW($B$3)+4*(ROW($B334)-ROW($B$3)))</f>
        <v>10Х18Н12М3Л</v>
      </c>
      <c r="C334" s="27" t="str">
        <f>'Rp0,2, МПа'!C334</f>
        <v>Отливки</v>
      </c>
      <c r="D334" s="31">
        <f>IFERROR('σ и σw, МПа'!D334*$BE$2,"-")</f>
        <v>130.66666666666666</v>
      </c>
      <c r="E334" s="32">
        <f>IFERROR('σ и σw, МПа'!E334*$BE$2,"-")</f>
        <v>127.33333333333333</v>
      </c>
      <c r="F334" s="32">
        <f>IFERROR('σ и σw, МПа'!F334*$BE$2,"-")</f>
        <v>121.33333333333333</v>
      </c>
      <c r="G334" s="32">
        <f>IFERROR('σ и σw, МПа'!G334*$BE$2,"-")</f>
        <v>115.33333333333333</v>
      </c>
      <c r="H334" s="32">
        <f>IFERROR('σ и σw, МПа'!H334*$BE$2,"-")</f>
        <v>109.33333333333333</v>
      </c>
      <c r="I334" s="32">
        <f>IFERROR('σ и σw, МПа'!I334*$BE$2,"-")</f>
        <v>103.33333333333333</v>
      </c>
      <c r="J334" s="32">
        <f>IFERROR('σ и σw, МПа'!J334*$BE$2,"-")</f>
        <v>97.333333333333329</v>
      </c>
      <c r="K334" s="32">
        <f>IFERROR('σ и σw, МПа'!K334*$BE$2,"-")</f>
        <v>91.333333333333329</v>
      </c>
      <c r="L334" s="32">
        <f>IFERROR('σ и σw, МПа'!L334*$BE$2,"-")</f>
        <v>84.666666666666671</v>
      </c>
      <c r="M334" s="32">
        <f>IFERROR('σ и σw, МПа'!M334*$BE$2,"-")</f>
        <v>78.666666666666671</v>
      </c>
      <c r="N334" s="32">
        <f>IFERROR('σ и σw, МПа'!N334*$BE$2,"-")</f>
        <v>76</v>
      </c>
      <c r="O334" s="32">
        <f>IFERROR('σ и σw, МПа'!O334*$BE$2,"-")</f>
        <v>74.666666666666671</v>
      </c>
      <c r="P334" s="33">
        <f>IFERROR('σ и σw, МПа'!P334*$BE$2,"-")</f>
        <v>72</v>
      </c>
      <c r="Q334" s="31">
        <f>IFERROR('σ и σw, МПа'!D334*$BF$2,"-")</f>
        <v>169.86666666666667</v>
      </c>
      <c r="R334" s="32">
        <f>IFERROR('σ и σw, МПа'!E334*$BF$2,"-")</f>
        <v>165.53333333333333</v>
      </c>
      <c r="S334" s="32">
        <f>IFERROR('σ и σw, МПа'!F334*$BF$2,"-")</f>
        <v>157.73333333333332</v>
      </c>
      <c r="T334" s="32">
        <f>IFERROR('σ и σw, МПа'!G334*$BF$2,"-")</f>
        <v>149.93333333333334</v>
      </c>
      <c r="U334" s="32">
        <f>IFERROR('σ и σw, МПа'!H334*$BF$2,"-")</f>
        <v>142.13333333333333</v>
      </c>
      <c r="V334" s="32">
        <f>IFERROR('σ и σw, МПа'!I334*$BF$2,"-")</f>
        <v>134.33333333333334</v>
      </c>
      <c r="W334" s="32">
        <f>IFERROR('σ и σw, МПа'!J334*$BF$2,"-")</f>
        <v>126.53333333333333</v>
      </c>
      <c r="X334" s="32">
        <f>IFERROR('σ и σw, МПа'!K334*$BF$2,"-")</f>
        <v>118.73333333333333</v>
      </c>
      <c r="Y334" s="32">
        <f>IFERROR('σ и σw, МПа'!L334*$BF$2,"-")</f>
        <v>110.06666666666668</v>
      </c>
      <c r="Z334" s="32">
        <f>IFERROR('σ и σw, МПа'!M334*$BF$2,"-")</f>
        <v>102.26666666666668</v>
      </c>
      <c r="AA334" s="32">
        <f>IFERROR('σ и σw, МПа'!N334*$BF$2,"-")</f>
        <v>98.8</v>
      </c>
      <c r="AB334" s="32">
        <f>IFERROR('σ и σw, МПа'!O334*$BF$2,"-")</f>
        <v>97.066666666666677</v>
      </c>
      <c r="AC334" s="33">
        <f>IFERROR('σ и σw, МПа'!P334*$BF$2,"-")</f>
        <v>93.600000000000009</v>
      </c>
      <c r="AD334" s="31">
        <f>IFERROR('σ и σw, МПа'!Q334*$BG$2,"-")</f>
        <v>127.4</v>
      </c>
      <c r="AE334" s="32">
        <f>IFERROR('σ и σw, МПа'!R334*$BG$2,"-")</f>
        <v>124.15</v>
      </c>
      <c r="AF334" s="32">
        <f>IFERROR('σ и σw, МПа'!S334*$BG$2,"-")</f>
        <v>118.3</v>
      </c>
      <c r="AG334" s="32">
        <f>IFERROR('σ и σw, МПа'!T334*$BG$2,"-")</f>
        <v>112.45</v>
      </c>
      <c r="AH334" s="32">
        <f>IFERROR('σ и σw, МПа'!U334*$BG$2,"-")</f>
        <v>106.60000000000001</v>
      </c>
      <c r="AI334" s="32">
        <f>IFERROR('σ и σw, МПа'!V334*$BG$2,"-")</f>
        <v>100.75</v>
      </c>
      <c r="AJ334" s="32">
        <f>IFERROR('σ и σw, МПа'!W334*$BG$2,"-")</f>
        <v>94.9</v>
      </c>
      <c r="AK334" s="32">
        <f>IFERROR('σ и σw, МПа'!X334*$BG$2,"-")</f>
        <v>89.05</v>
      </c>
      <c r="AL334" s="32">
        <f>IFERROR('σ и σw, МПа'!Y334*$BG$2,"-")</f>
        <v>82.55</v>
      </c>
      <c r="AM334" s="32">
        <f>IFERROR('σ и σw, МПа'!Z334*$BG$2,"-")</f>
        <v>76.7</v>
      </c>
      <c r="AN334" s="32">
        <f>IFERROR('σ и σw, МПа'!AA334*$BG$2,"-")</f>
        <v>74.100000000000009</v>
      </c>
      <c r="AO334" s="32">
        <f>IFERROR('σ и σw, МПа'!AB334*$BG$2,"-")</f>
        <v>72.8</v>
      </c>
      <c r="AP334" s="33">
        <f>IFERROR('σ и σw, МПа'!AC334*$BG$2,"-")</f>
        <v>70.2</v>
      </c>
      <c r="AQ334" s="31">
        <f>IFERROR('σ и σw, МПа'!Q334*$BH$2,"-")</f>
        <v>166.6</v>
      </c>
      <c r="AR334" s="32">
        <f>IFERROR('σ и σw, МПа'!R334*$BH$2,"-")</f>
        <v>162.35</v>
      </c>
      <c r="AS334" s="32">
        <f>IFERROR('σ и σw, МПа'!S334*$BH$2,"-")</f>
        <v>154.69999999999999</v>
      </c>
      <c r="AT334" s="32">
        <f>IFERROR('σ и σw, МПа'!T334*$BH$2,"-")</f>
        <v>147.04999999999998</v>
      </c>
      <c r="AU334" s="32">
        <f>IFERROR('σ и σw, МПа'!U334*$BH$2,"-")</f>
        <v>139.4</v>
      </c>
      <c r="AV334" s="32">
        <f>IFERROR('σ и σw, МПа'!V334*$BH$2,"-")</f>
        <v>131.75</v>
      </c>
      <c r="AW334" s="32">
        <f>IFERROR('σ и σw, МПа'!W334*$BH$2,"-")</f>
        <v>124.1</v>
      </c>
      <c r="AX334" s="32">
        <f>IFERROR('σ и σw, МПа'!X334*$BH$2,"-")</f>
        <v>116.45</v>
      </c>
      <c r="AY334" s="32">
        <f>IFERROR('σ и σw, МПа'!Y334*$BH$2,"-")</f>
        <v>107.95</v>
      </c>
      <c r="AZ334" s="32">
        <f>IFERROR('σ и σw, МПа'!Z334*$BH$2,"-")</f>
        <v>100.3</v>
      </c>
      <c r="BA334" s="32">
        <f>IFERROR('σ и σw, МПа'!AA334*$BH$2,"-")</f>
        <v>96.899999999999991</v>
      </c>
      <c r="BB334" s="32">
        <f>IFERROR('σ и σw, МПа'!AB334*$BH$2,"-")</f>
        <v>95.2</v>
      </c>
      <c r="BC334" s="33">
        <f>IFERROR('σ и σw, МПа'!AC334*$BH$2,"-")</f>
        <v>91.8</v>
      </c>
    </row>
    <row r="335" spans="1:55" ht="38.25" x14ac:dyDescent="0.25">
      <c r="A335" s="10" t="str">
        <f>INDEX('Обработка исходного'!B:B,ROW($B$3)+4*(ROW($B335)-ROW($B$3)))</f>
        <v>Сталь хромоникелевая коррозионно-стойкого аустенитного класса</v>
      </c>
      <c r="B335" s="47" t="str">
        <f>INDEX('Обработка исходного'!D:D,ROW($B$3)+4*(ROW($B335)-ROW($B$3)))</f>
        <v>09Х16Н15М3Б</v>
      </c>
      <c r="C335" s="27" t="str">
        <f>'Rp0,2, МПа'!C335</f>
        <v>Заготовка трубная диаметром от 80 до 180 мм</v>
      </c>
      <c r="D335" s="31">
        <f>IFERROR('σ и σw, МПа'!D335*$BE$2,"-")</f>
        <v>163.33333333333334</v>
      </c>
      <c r="E335" s="32">
        <f>IFERROR('σ и σw, МПа'!E335*$BE$2,"-")</f>
        <v>156.66666666666666</v>
      </c>
      <c r="F335" s="32">
        <f>IFERROR('σ и σw, МПа'!F335*$BE$2,"-")</f>
        <v>156.66666666666666</v>
      </c>
      <c r="G335" s="32">
        <f>IFERROR('σ и σw, МПа'!G335*$BE$2,"-")</f>
        <v>150.66666666666666</v>
      </c>
      <c r="H335" s="32">
        <f>IFERROR('σ и σw, МПа'!H335*$BE$2,"-")</f>
        <v>150.66666666666666</v>
      </c>
      <c r="I335" s="32">
        <f>IFERROR('σ и σw, МПа'!I335*$BE$2,"-")</f>
        <v>150.66666666666666</v>
      </c>
      <c r="J335" s="32">
        <f>IFERROR('σ и σw, МПа'!J335*$BE$2,"-")</f>
        <v>130.66666666666666</v>
      </c>
      <c r="K335" s="32">
        <f>IFERROR('σ и σw, МПа'!K335*$BE$2,"-")</f>
        <v>124</v>
      </c>
      <c r="L335" s="32">
        <f>IFERROR('σ и σw, МПа'!L335*$BE$2,"-")</f>
        <v>111.33333333333333</v>
      </c>
      <c r="M335" s="32">
        <f>IFERROR('σ и σw, МПа'!M335*$BE$2,"-")</f>
        <v>111.33333333333333</v>
      </c>
      <c r="N335" s="32">
        <f>IFERROR('σ и σw, МПа'!N335*$BE$2,"-")</f>
        <v>111.33333333333333</v>
      </c>
      <c r="O335" s="32">
        <f>IFERROR('σ и σw, МПа'!O335*$BE$2,"-")</f>
        <v>111.33333333333333</v>
      </c>
      <c r="P335" s="33">
        <f>IFERROR('σ и σw, МПа'!P335*$BE$2,"-")</f>
        <v>111.33333333333333</v>
      </c>
      <c r="Q335" s="31">
        <f>IFERROR('σ и σw, МПа'!D335*$BF$2,"-")</f>
        <v>212.33333333333334</v>
      </c>
      <c r="R335" s="32">
        <f>IFERROR('σ и σw, МПа'!E335*$BF$2,"-")</f>
        <v>203.66666666666666</v>
      </c>
      <c r="S335" s="32">
        <f>IFERROR('σ и σw, МПа'!F335*$BF$2,"-")</f>
        <v>203.66666666666666</v>
      </c>
      <c r="T335" s="32">
        <f>IFERROR('σ и σw, МПа'!G335*$BF$2,"-")</f>
        <v>195.86666666666667</v>
      </c>
      <c r="U335" s="32">
        <f>IFERROR('σ и σw, МПа'!H335*$BF$2,"-")</f>
        <v>195.86666666666667</v>
      </c>
      <c r="V335" s="32">
        <f>IFERROR('σ и σw, МПа'!I335*$BF$2,"-")</f>
        <v>195.86666666666667</v>
      </c>
      <c r="W335" s="32">
        <f>IFERROR('σ и σw, МПа'!J335*$BF$2,"-")</f>
        <v>169.86666666666667</v>
      </c>
      <c r="X335" s="32">
        <f>IFERROR('σ и σw, МПа'!K335*$BF$2,"-")</f>
        <v>161.20000000000002</v>
      </c>
      <c r="Y335" s="32">
        <f>IFERROR('σ и σw, МПа'!L335*$BF$2,"-")</f>
        <v>144.73333333333332</v>
      </c>
      <c r="Z335" s="32">
        <f>IFERROR('σ и σw, МПа'!M335*$BF$2,"-")</f>
        <v>144.73333333333332</v>
      </c>
      <c r="AA335" s="32">
        <f>IFERROR('σ и σw, МПа'!N335*$BF$2,"-")</f>
        <v>144.73333333333332</v>
      </c>
      <c r="AB335" s="32">
        <f>IFERROR('σ и σw, МПа'!O335*$BF$2,"-")</f>
        <v>144.73333333333332</v>
      </c>
      <c r="AC335" s="33">
        <f>IFERROR('σ и σw, МПа'!P335*$BF$2,"-")</f>
        <v>144.73333333333332</v>
      </c>
      <c r="AD335" s="31">
        <f>IFERROR('σ и σw, МПа'!Q335*$BG$2,"-")</f>
        <v>159.25</v>
      </c>
      <c r="AE335" s="32">
        <f>IFERROR('σ и σw, МПа'!R335*$BG$2,"-")</f>
        <v>152.75</v>
      </c>
      <c r="AF335" s="32">
        <f>IFERROR('σ и σw, МПа'!S335*$BG$2,"-")</f>
        <v>152.75</v>
      </c>
      <c r="AG335" s="32">
        <f>IFERROR('σ и σw, МПа'!T335*$BG$2,"-")</f>
        <v>146.9</v>
      </c>
      <c r="AH335" s="32">
        <f>IFERROR('σ и σw, МПа'!U335*$BG$2,"-")</f>
        <v>146.9</v>
      </c>
      <c r="AI335" s="32">
        <f>IFERROR('σ и σw, МПа'!V335*$BG$2,"-")</f>
        <v>146.9</v>
      </c>
      <c r="AJ335" s="32">
        <f>IFERROR('σ и σw, МПа'!W335*$BG$2,"-")</f>
        <v>127.4</v>
      </c>
      <c r="AK335" s="32">
        <f>IFERROR('σ и σw, МПа'!X335*$BG$2,"-")</f>
        <v>120.9</v>
      </c>
      <c r="AL335" s="32">
        <f>IFERROR('σ и σw, МПа'!Y335*$BG$2,"-")</f>
        <v>108.55</v>
      </c>
      <c r="AM335" s="32">
        <f>IFERROR('σ и σw, МПа'!Z335*$BG$2,"-")</f>
        <v>108.55</v>
      </c>
      <c r="AN335" s="32">
        <f>IFERROR('σ и σw, МПа'!AA335*$BG$2,"-")</f>
        <v>108.55</v>
      </c>
      <c r="AO335" s="32">
        <f>IFERROR('σ и σw, МПа'!AB335*$BG$2,"-")</f>
        <v>108.55</v>
      </c>
      <c r="AP335" s="33">
        <f>IFERROR('σ и σw, МПа'!AC335*$BG$2,"-")</f>
        <v>108.55</v>
      </c>
      <c r="AQ335" s="31">
        <f>IFERROR('σ и σw, МПа'!Q335*$BH$2,"-")</f>
        <v>208.25</v>
      </c>
      <c r="AR335" s="32">
        <f>IFERROR('σ и σw, МПа'!R335*$BH$2,"-")</f>
        <v>199.75</v>
      </c>
      <c r="AS335" s="32">
        <f>IFERROR('σ и σw, МПа'!S335*$BH$2,"-")</f>
        <v>199.75</v>
      </c>
      <c r="AT335" s="32">
        <f>IFERROR('σ и σw, МПа'!T335*$BH$2,"-")</f>
        <v>192.1</v>
      </c>
      <c r="AU335" s="32">
        <f>IFERROR('σ и σw, МПа'!U335*$BH$2,"-")</f>
        <v>192.1</v>
      </c>
      <c r="AV335" s="32">
        <f>IFERROR('σ и σw, МПа'!V335*$BH$2,"-")</f>
        <v>192.1</v>
      </c>
      <c r="AW335" s="32">
        <f>IFERROR('σ и σw, МПа'!W335*$BH$2,"-")</f>
        <v>166.6</v>
      </c>
      <c r="AX335" s="32">
        <f>IFERROR('σ и σw, МПа'!X335*$BH$2,"-")</f>
        <v>158.1</v>
      </c>
      <c r="AY335" s="32">
        <f>IFERROR('σ и σw, МПа'!Y335*$BH$2,"-")</f>
        <v>141.94999999999999</v>
      </c>
      <c r="AZ335" s="32">
        <f>IFERROR('σ и σw, МПа'!Z335*$BH$2,"-")</f>
        <v>141.94999999999999</v>
      </c>
      <c r="BA335" s="32">
        <f>IFERROR('σ и σw, МПа'!AA335*$BH$2,"-")</f>
        <v>141.94999999999999</v>
      </c>
      <c r="BB335" s="32">
        <f>IFERROR('σ и σw, МПа'!AB335*$BH$2,"-")</f>
        <v>141.94999999999999</v>
      </c>
      <c r="BC335" s="33">
        <f>IFERROR('σ и σw, МПа'!AC335*$BH$2,"-")</f>
        <v>141.94999999999999</v>
      </c>
    </row>
    <row r="336" spans="1:55" ht="38.25" x14ac:dyDescent="0.25">
      <c r="A336" s="10" t="str">
        <f>INDEX('Обработка исходного'!B:B,ROW($B$3)+4*(ROW($B336)-ROW($B$3)))</f>
        <v>Сталь хромоникелевая коррозионно-стойкого аустенитного класса</v>
      </c>
      <c r="B336" s="47" t="str">
        <f>INDEX('Обработка исходного'!D:D,ROW($B$3)+4*(ROW($B336)-ROW($B$3)))</f>
        <v>45Х14Н14В2М</v>
      </c>
      <c r="C336" s="27" t="str">
        <f>'Rp0,2, МПа'!C336</f>
        <v>Горячекатаная и кованая сталь диаметром, стороной квадрата или толщиной до 60 мм</v>
      </c>
      <c r="D336" s="31">
        <f>IFERROR('σ и σw, МПа'!D336*$BE$2,"-")</f>
        <v>209.33333333333334</v>
      </c>
      <c r="E336" s="32">
        <f>IFERROR('σ и σw, МПа'!E336*$BE$2,"-")</f>
        <v>196</v>
      </c>
      <c r="F336" s="32">
        <f>IFERROR('σ и σw, МПа'!F336*$BE$2,"-")</f>
        <v>196</v>
      </c>
      <c r="G336" s="32">
        <f>IFERROR('σ и σw, МПа'!G336*$BE$2,"-")</f>
        <v>196</v>
      </c>
      <c r="H336" s="32">
        <f>IFERROR('σ и σw, МПа'!H336*$BE$2,"-")</f>
        <v>196</v>
      </c>
      <c r="I336" s="32">
        <f>IFERROR('σ и σw, МПа'!I336*$BE$2,"-")</f>
        <v>183.33333333333334</v>
      </c>
      <c r="J336" s="32">
        <f>IFERROR('σ и σw, МПа'!J336*$BE$2,"-")</f>
        <v>176.66666666666666</v>
      </c>
      <c r="K336" s="32">
        <f>IFERROR('σ и σw, МПа'!K336*$BE$2,"-")</f>
        <v>163.33333333333334</v>
      </c>
      <c r="L336" s="32">
        <f>IFERROR('σ и σw, МПа'!L336*$BE$2,"-")</f>
        <v>163.33333333333334</v>
      </c>
      <c r="M336" s="32">
        <f>IFERROR('σ и σw, МПа'!M336*$BE$2,"-")</f>
        <v>156.66666666666666</v>
      </c>
      <c r="N336" s="32">
        <f>IFERROR('σ и σw, МПа'!N336*$BE$2,"-")</f>
        <v>150.66666666666666</v>
      </c>
      <c r="O336" s="32">
        <f>IFERROR('σ и σw, МПа'!O336*$BE$2,"-")</f>
        <v>144</v>
      </c>
      <c r="P336" s="33" t="str">
        <f>IFERROR('σ и σw, МПа'!P336*$BE$2,"-")</f>
        <v>-</v>
      </c>
      <c r="Q336" s="31">
        <f>IFERROR('σ и σw, МПа'!D336*$BF$2,"-")</f>
        <v>272.13333333333338</v>
      </c>
      <c r="R336" s="32">
        <f>IFERROR('σ и σw, МПа'!E336*$BF$2,"-")</f>
        <v>254.8</v>
      </c>
      <c r="S336" s="32">
        <f>IFERROR('σ и σw, МПа'!F336*$BF$2,"-")</f>
        <v>254.8</v>
      </c>
      <c r="T336" s="32">
        <f>IFERROR('σ и σw, МПа'!G336*$BF$2,"-")</f>
        <v>254.8</v>
      </c>
      <c r="U336" s="32">
        <f>IFERROR('σ и σw, МПа'!H336*$BF$2,"-")</f>
        <v>254.8</v>
      </c>
      <c r="V336" s="32">
        <f>IFERROR('σ и σw, МПа'!I336*$BF$2,"-")</f>
        <v>238.33333333333334</v>
      </c>
      <c r="W336" s="32">
        <f>IFERROR('σ и σw, МПа'!J336*$BF$2,"-")</f>
        <v>229.66666666666666</v>
      </c>
      <c r="X336" s="32">
        <f>IFERROR('σ и σw, МПа'!K336*$BF$2,"-")</f>
        <v>212.33333333333334</v>
      </c>
      <c r="Y336" s="32">
        <f>IFERROR('σ и σw, МПа'!L336*$BF$2,"-")</f>
        <v>212.33333333333334</v>
      </c>
      <c r="Z336" s="32">
        <f>IFERROR('σ и σw, МПа'!M336*$BF$2,"-")</f>
        <v>203.66666666666666</v>
      </c>
      <c r="AA336" s="32">
        <f>IFERROR('σ и σw, МПа'!N336*$BF$2,"-")</f>
        <v>195.86666666666667</v>
      </c>
      <c r="AB336" s="32">
        <f>IFERROR('σ и σw, МПа'!O336*$BF$2,"-")</f>
        <v>187.20000000000002</v>
      </c>
      <c r="AC336" s="33" t="str">
        <f>IFERROR('σ и σw, МПа'!P336*$BF$2,"-")</f>
        <v>-</v>
      </c>
      <c r="AD336" s="31">
        <f>IFERROR('σ и σw, МПа'!Q336*$BG$2,"-")</f>
        <v>204.1</v>
      </c>
      <c r="AE336" s="32">
        <f>IFERROR('σ и σw, МПа'!R336*$BG$2,"-")</f>
        <v>191.1</v>
      </c>
      <c r="AF336" s="32">
        <f>IFERROR('σ и σw, МПа'!S336*$BG$2,"-")</f>
        <v>191.1</v>
      </c>
      <c r="AG336" s="32">
        <f>IFERROR('σ и σw, МПа'!T336*$BG$2,"-")</f>
        <v>191.1</v>
      </c>
      <c r="AH336" s="32">
        <f>IFERROR('σ и σw, МПа'!U336*$BG$2,"-")</f>
        <v>191.1</v>
      </c>
      <c r="AI336" s="32">
        <f>IFERROR('σ и σw, МПа'!V336*$BG$2,"-")</f>
        <v>178.75</v>
      </c>
      <c r="AJ336" s="32">
        <f>IFERROR('σ и σw, МПа'!W336*$BG$2,"-")</f>
        <v>172.25</v>
      </c>
      <c r="AK336" s="32">
        <f>IFERROR('σ и σw, МПа'!X336*$BG$2,"-")</f>
        <v>159.25</v>
      </c>
      <c r="AL336" s="32">
        <f>IFERROR('σ и σw, МПа'!Y336*$BG$2,"-")</f>
        <v>159.25</v>
      </c>
      <c r="AM336" s="32">
        <f>IFERROR('σ и σw, МПа'!Z336*$BG$2,"-")</f>
        <v>152.75</v>
      </c>
      <c r="AN336" s="32">
        <f>IFERROR('σ и σw, МПа'!AA336*$BG$2,"-")</f>
        <v>146.9</v>
      </c>
      <c r="AO336" s="32">
        <f>IFERROR('σ и σw, МПа'!AB336*$BG$2,"-")</f>
        <v>140.4</v>
      </c>
      <c r="AP336" s="33" t="str">
        <f>IFERROR('σ и σw, МПа'!AC336*$BG$2,"-")</f>
        <v>-</v>
      </c>
      <c r="AQ336" s="31">
        <f>IFERROR('σ и σw, МПа'!Q336*$BH$2,"-")</f>
        <v>266.89999999999998</v>
      </c>
      <c r="AR336" s="32">
        <f>IFERROR('σ и σw, МПа'!R336*$BH$2,"-")</f>
        <v>249.9</v>
      </c>
      <c r="AS336" s="32">
        <f>IFERROR('σ и σw, МПа'!S336*$BH$2,"-")</f>
        <v>249.9</v>
      </c>
      <c r="AT336" s="32">
        <f>IFERROR('σ и σw, МПа'!T336*$BH$2,"-")</f>
        <v>249.9</v>
      </c>
      <c r="AU336" s="32">
        <f>IFERROR('σ и σw, МПа'!U336*$BH$2,"-")</f>
        <v>249.9</v>
      </c>
      <c r="AV336" s="32">
        <f>IFERROR('σ и σw, МПа'!V336*$BH$2,"-")</f>
        <v>233.75</v>
      </c>
      <c r="AW336" s="32">
        <f>IFERROR('σ и σw, МПа'!W336*$BH$2,"-")</f>
        <v>225.25</v>
      </c>
      <c r="AX336" s="32">
        <f>IFERROR('σ и σw, МПа'!X336*$BH$2,"-")</f>
        <v>208.25</v>
      </c>
      <c r="AY336" s="32">
        <f>IFERROR('σ и σw, МПа'!Y336*$BH$2,"-")</f>
        <v>208.25</v>
      </c>
      <c r="AZ336" s="32">
        <f>IFERROR('σ и σw, МПа'!Z336*$BH$2,"-")</f>
        <v>199.75</v>
      </c>
      <c r="BA336" s="32">
        <f>IFERROR('σ и σw, МПа'!AA336*$BH$2,"-")</f>
        <v>192.1</v>
      </c>
      <c r="BB336" s="32">
        <f>IFERROR('σ и σw, МПа'!AB336*$BH$2,"-")</f>
        <v>183.6</v>
      </c>
      <c r="BC336" s="33" t="str">
        <f>IFERROR('σ и σw, МПа'!AC336*$BH$2,"-")</f>
        <v>-</v>
      </c>
    </row>
    <row r="337" spans="1:55" ht="38.25" x14ac:dyDescent="0.25">
      <c r="A337" s="10" t="str">
        <f>INDEX('Обработка исходного'!B:B,ROW($B$3)+4*(ROW($B337)-ROW($B$3)))</f>
        <v>Сталь хромоникелевая коррозионно-стойкого аустенитного класса</v>
      </c>
      <c r="B337" s="47" t="str">
        <f>INDEX('Обработка исходного'!D:D,ROW($B$3)+4*(ROW($B337)-ROW($B$3)))</f>
        <v>45Х14Н14В2М</v>
      </c>
      <c r="C337" s="27" t="str">
        <f>'Rp0,2, МПа'!C337</f>
        <v>Калиброванная сталь диаметром или стороной квадрата до 70 мм</v>
      </c>
      <c r="D337" s="31">
        <f>IFERROR('σ и σw, МПа'!D337*$BE$2,"-")</f>
        <v>209.33333333333334</v>
      </c>
      <c r="E337" s="32">
        <f>IFERROR('σ и σw, МПа'!E337*$BE$2,"-")</f>
        <v>196</v>
      </c>
      <c r="F337" s="32">
        <f>IFERROR('σ и σw, МПа'!F337*$BE$2,"-")</f>
        <v>196</v>
      </c>
      <c r="G337" s="32">
        <f>IFERROR('σ и σw, МПа'!G337*$BE$2,"-")</f>
        <v>196</v>
      </c>
      <c r="H337" s="32">
        <f>IFERROR('σ и σw, МПа'!H337*$BE$2,"-")</f>
        <v>196</v>
      </c>
      <c r="I337" s="32">
        <f>IFERROR('σ и σw, МПа'!I337*$BE$2,"-")</f>
        <v>183.33333333333334</v>
      </c>
      <c r="J337" s="32">
        <f>IFERROR('σ и σw, МПа'!J337*$BE$2,"-")</f>
        <v>176.66666666666666</v>
      </c>
      <c r="K337" s="32">
        <f>IFERROR('σ и σw, МПа'!K337*$BE$2,"-")</f>
        <v>163.33333333333334</v>
      </c>
      <c r="L337" s="32">
        <f>IFERROR('σ и σw, МПа'!L337*$BE$2,"-")</f>
        <v>163.33333333333334</v>
      </c>
      <c r="M337" s="32">
        <f>IFERROR('σ и σw, МПа'!M337*$BE$2,"-")</f>
        <v>156.66666666666666</v>
      </c>
      <c r="N337" s="32">
        <f>IFERROR('σ и σw, МПа'!N337*$BE$2,"-")</f>
        <v>150.66666666666666</v>
      </c>
      <c r="O337" s="32">
        <f>IFERROR('σ и σw, МПа'!O337*$BE$2,"-")</f>
        <v>144</v>
      </c>
      <c r="P337" s="33" t="str">
        <f>IFERROR('σ и σw, МПа'!P337*$BE$2,"-")</f>
        <v>-</v>
      </c>
      <c r="Q337" s="31">
        <f>IFERROR('σ и σw, МПа'!D337*$BF$2,"-")</f>
        <v>272.13333333333338</v>
      </c>
      <c r="R337" s="32">
        <f>IFERROR('σ и σw, МПа'!E337*$BF$2,"-")</f>
        <v>254.8</v>
      </c>
      <c r="S337" s="32">
        <f>IFERROR('σ и σw, МПа'!F337*$BF$2,"-")</f>
        <v>254.8</v>
      </c>
      <c r="T337" s="32">
        <f>IFERROR('σ и σw, МПа'!G337*$BF$2,"-")</f>
        <v>254.8</v>
      </c>
      <c r="U337" s="32">
        <f>IFERROR('σ и σw, МПа'!H337*$BF$2,"-")</f>
        <v>254.8</v>
      </c>
      <c r="V337" s="32">
        <f>IFERROR('σ и σw, МПа'!I337*$BF$2,"-")</f>
        <v>238.33333333333334</v>
      </c>
      <c r="W337" s="32">
        <f>IFERROR('σ и σw, МПа'!J337*$BF$2,"-")</f>
        <v>229.66666666666666</v>
      </c>
      <c r="X337" s="32">
        <f>IFERROR('σ и σw, МПа'!K337*$BF$2,"-")</f>
        <v>212.33333333333334</v>
      </c>
      <c r="Y337" s="32">
        <f>IFERROR('σ и σw, МПа'!L337*$BF$2,"-")</f>
        <v>212.33333333333334</v>
      </c>
      <c r="Z337" s="32">
        <f>IFERROR('σ и σw, МПа'!M337*$BF$2,"-")</f>
        <v>203.66666666666666</v>
      </c>
      <c r="AA337" s="32">
        <f>IFERROR('σ и σw, МПа'!N337*$BF$2,"-")</f>
        <v>195.86666666666667</v>
      </c>
      <c r="AB337" s="32">
        <f>IFERROR('σ и σw, МПа'!O337*$BF$2,"-")</f>
        <v>187.20000000000002</v>
      </c>
      <c r="AC337" s="33" t="str">
        <f>IFERROR('σ и σw, МПа'!P337*$BF$2,"-")</f>
        <v>-</v>
      </c>
      <c r="AD337" s="31">
        <f>IFERROR('σ и σw, МПа'!Q337*$BG$2,"-")</f>
        <v>204.1</v>
      </c>
      <c r="AE337" s="32">
        <f>IFERROR('σ и σw, МПа'!R337*$BG$2,"-")</f>
        <v>191.1</v>
      </c>
      <c r="AF337" s="32">
        <f>IFERROR('σ и σw, МПа'!S337*$BG$2,"-")</f>
        <v>191.1</v>
      </c>
      <c r="AG337" s="32">
        <f>IFERROR('σ и σw, МПа'!T337*$BG$2,"-")</f>
        <v>191.1</v>
      </c>
      <c r="AH337" s="32">
        <f>IFERROR('σ и σw, МПа'!U337*$BG$2,"-")</f>
        <v>191.1</v>
      </c>
      <c r="AI337" s="32">
        <f>IFERROR('σ и σw, МПа'!V337*$BG$2,"-")</f>
        <v>178.75</v>
      </c>
      <c r="AJ337" s="32">
        <f>IFERROR('σ и σw, МПа'!W337*$BG$2,"-")</f>
        <v>172.25</v>
      </c>
      <c r="AK337" s="32">
        <f>IFERROR('σ и σw, МПа'!X337*$BG$2,"-")</f>
        <v>159.25</v>
      </c>
      <c r="AL337" s="32">
        <f>IFERROR('σ и σw, МПа'!Y337*$BG$2,"-")</f>
        <v>159.25</v>
      </c>
      <c r="AM337" s="32">
        <f>IFERROR('σ и σw, МПа'!Z337*$BG$2,"-")</f>
        <v>152.75</v>
      </c>
      <c r="AN337" s="32">
        <f>IFERROR('σ и σw, МПа'!AA337*$BG$2,"-")</f>
        <v>146.9</v>
      </c>
      <c r="AO337" s="32">
        <f>IFERROR('σ и σw, МПа'!AB337*$BG$2,"-")</f>
        <v>140.4</v>
      </c>
      <c r="AP337" s="33" t="str">
        <f>IFERROR('σ и σw, МПа'!AC337*$BG$2,"-")</f>
        <v>-</v>
      </c>
      <c r="AQ337" s="31">
        <f>IFERROR('σ и σw, МПа'!Q337*$BH$2,"-")</f>
        <v>266.89999999999998</v>
      </c>
      <c r="AR337" s="32">
        <f>IFERROR('σ и σw, МПа'!R337*$BH$2,"-")</f>
        <v>249.9</v>
      </c>
      <c r="AS337" s="32">
        <f>IFERROR('σ и σw, МПа'!S337*$BH$2,"-")</f>
        <v>249.9</v>
      </c>
      <c r="AT337" s="32">
        <f>IFERROR('σ и σw, МПа'!T337*$BH$2,"-")</f>
        <v>249.9</v>
      </c>
      <c r="AU337" s="32">
        <f>IFERROR('σ и σw, МПа'!U337*$BH$2,"-")</f>
        <v>249.9</v>
      </c>
      <c r="AV337" s="32">
        <f>IFERROR('σ и σw, МПа'!V337*$BH$2,"-")</f>
        <v>233.75</v>
      </c>
      <c r="AW337" s="32">
        <f>IFERROR('σ и σw, МПа'!W337*$BH$2,"-")</f>
        <v>225.25</v>
      </c>
      <c r="AX337" s="32">
        <f>IFERROR('σ и σw, МПа'!X337*$BH$2,"-")</f>
        <v>208.25</v>
      </c>
      <c r="AY337" s="32">
        <f>IFERROR('σ и σw, МПа'!Y337*$BH$2,"-")</f>
        <v>208.25</v>
      </c>
      <c r="AZ337" s="32">
        <f>IFERROR('σ и σw, МПа'!Z337*$BH$2,"-")</f>
        <v>199.75</v>
      </c>
      <c r="BA337" s="32">
        <f>IFERROR('σ и σw, МПа'!AA337*$BH$2,"-")</f>
        <v>192.1</v>
      </c>
      <c r="BB337" s="32">
        <f>IFERROR('σ и σw, МПа'!AB337*$BH$2,"-")</f>
        <v>183.6</v>
      </c>
      <c r="BC337" s="33" t="str">
        <f>IFERROR('σ и σw, МПа'!AC337*$BH$2,"-")</f>
        <v>-</v>
      </c>
    </row>
    <row r="338" spans="1:55" ht="38.25" x14ac:dyDescent="0.25">
      <c r="A338" s="10" t="str">
        <f>INDEX('Обработка исходного'!B:B,ROW($B$3)+4*(ROW($B338)-ROW($B$3)))</f>
        <v>Сталь хромоникелевая коррозионно-стойкого аустенитного класса</v>
      </c>
      <c r="B338" s="47" t="str">
        <f>INDEX('Обработка исходного'!D:D,ROW($B$3)+4*(ROW($B338)-ROW($B$3)))</f>
        <v>45Х14Н14В2М</v>
      </c>
      <c r="C338" s="27" t="str">
        <f>'Rp0,2, МПа'!C338</f>
        <v>Горячекатаная и кованая сталь диаметром, стороной квадрата или толщиной от 60 до 100 мм</v>
      </c>
      <c r="D338" s="31">
        <f>IFERROR('σ и σw, МПа'!D338*$BE$2,"-")</f>
        <v>209.33333333333334</v>
      </c>
      <c r="E338" s="32">
        <f>IFERROR('σ и σw, МПа'!E338*$BE$2,"-")</f>
        <v>196</v>
      </c>
      <c r="F338" s="32">
        <f>IFERROR('σ и σw, МПа'!F338*$BE$2,"-")</f>
        <v>196</v>
      </c>
      <c r="G338" s="32">
        <f>IFERROR('σ и σw, МПа'!G338*$BE$2,"-")</f>
        <v>196</v>
      </c>
      <c r="H338" s="32">
        <f>IFERROR('σ и σw, МПа'!H338*$BE$2,"-")</f>
        <v>196</v>
      </c>
      <c r="I338" s="32">
        <f>IFERROR('σ и σw, МПа'!I338*$BE$2,"-")</f>
        <v>183.33333333333334</v>
      </c>
      <c r="J338" s="32">
        <f>IFERROR('σ и σw, МПа'!J338*$BE$2,"-")</f>
        <v>176.66666666666666</v>
      </c>
      <c r="K338" s="32">
        <f>IFERROR('σ и σw, МПа'!K338*$BE$2,"-")</f>
        <v>163.33333333333334</v>
      </c>
      <c r="L338" s="32">
        <f>IFERROR('σ и σw, МПа'!L338*$BE$2,"-")</f>
        <v>163.33333333333334</v>
      </c>
      <c r="M338" s="32">
        <f>IFERROR('σ и σw, МПа'!M338*$BE$2,"-")</f>
        <v>156.66666666666666</v>
      </c>
      <c r="N338" s="32">
        <f>IFERROR('σ и σw, МПа'!N338*$BE$2,"-")</f>
        <v>150.66666666666666</v>
      </c>
      <c r="O338" s="32">
        <f>IFERROR('σ и σw, МПа'!O338*$BE$2,"-")</f>
        <v>144</v>
      </c>
      <c r="P338" s="33" t="str">
        <f>IFERROR('σ и σw, МПа'!P338*$BE$2,"-")</f>
        <v>-</v>
      </c>
      <c r="Q338" s="31">
        <f>IFERROR('σ и σw, МПа'!D338*$BF$2,"-")</f>
        <v>272.13333333333338</v>
      </c>
      <c r="R338" s="32">
        <f>IFERROR('σ и σw, МПа'!E338*$BF$2,"-")</f>
        <v>254.8</v>
      </c>
      <c r="S338" s="32">
        <f>IFERROR('σ и σw, МПа'!F338*$BF$2,"-")</f>
        <v>254.8</v>
      </c>
      <c r="T338" s="32">
        <f>IFERROR('σ и σw, МПа'!G338*$BF$2,"-")</f>
        <v>254.8</v>
      </c>
      <c r="U338" s="32">
        <f>IFERROR('σ и σw, МПа'!H338*$BF$2,"-")</f>
        <v>254.8</v>
      </c>
      <c r="V338" s="32">
        <f>IFERROR('σ и σw, МПа'!I338*$BF$2,"-")</f>
        <v>238.33333333333334</v>
      </c>
      <c r="W338" s="32">
        <f>IFERROR('σ и σw, МПа'!J338*$BF$2,"-")</f>
        <v>229.66666666666666</v>
      </c>
      <c r="X338" s="32">
        <f>IFERROR('σ и σw, МПа'!K338*$BF$2,"-")</f>
        <v>212.33333333333334</v>
      </c>
      <c r="Y338" s="32">
        <f>IFERROR('σ и σw, МПа'!L338*$BF$2,"-")</f>
        <v>212.33333333333334</v>
      </c>
      <c r="Z338" s="32">
        <f>IFERROR('σ и σw, МПа'!M338*$BF$2,"-")</f>
        <v>203.66666666666666</v>
      </c>
      <c r="AA338" s="32">
        <f>IFERROR('σ и σw, МПа'!N338*$BF$2,"-")</f>
        <v>195.86666666666667</v>
      </c>
      <c r="AB338" s="32">
        <f>IFERROR('σ и σw, МПа'!O338*$BF$2,"-")</f>
        <v>187.20000000000002</v>
      </c>
      <c r="AC338" s="33" t="str">
        <f>IFERROR('σ и σw, МПа'!P338*$BF$2,"-")</f>
        <v>-</v>
      </c>
      <c r="AD338" s="31">
        <f>IFERROR('σ и σw, МПа'!Q338*$BG$2,"-")</f>
        <v>204.1</v>
      </c>
      <c r="AE338" s="32">
        <f>IFERROR('σ и σw, МПа'!R338*$BG$2,"-")</f>
        <v>191.1</v>
      </c>
      <c r="AF338" s="32">
        <f>IFERROR('σ и σw, МПа'!S338*$BG$2,"-")</f>
        <v>191.1</v>
      </c>
      <c r="AG338" s="32">
        <f>IFERROR('σ и σw, МПа'!T338*$BG$2,"-")</f>
        <v>191.1</v>
      </c>
      <c r="AH338" s="32">
        <f>IFERROR('σ и σw, МПа'!U338*$BG$2,"-")</f>
        <v>191.1</v>
      </c>
      <c r="AI338" s="32">
        <f>IFERROR('σ и σw, МПа'!V338*$BG$2,"-")</f>
        <v>178.75</v>
      </c>
      <c r="AJ338" s="32">
        <f>IFERROR('σ и σw, МПа'!W338*$BG$2,"-")</f>
        <v>172.25</v>
      </c>
      <c r="AK338" s="32">
        <f>IFERROR('σ и σw, МПа'!X338*$BG$2,"-")</f>
        <v>159.25</v>
      </c>
      <c r="AL338" s="32">
        <f>IFERROR('σ и σw, МПа'!Y338*$BG$2,"-")</f>
        <v>159.25</v>
      </c>
      <c r="AM338" s="32">
        <f>IFERROR('σ и σw, МПа'!Z338*$BG$2,"-")</f>
        <v>152.75</v>
      </c>
      <c r="AN338" s="32">
        <f>IFERROR('σ и σw, МПа'!AA338*$BG$2,"-")</f>
        <v>146.9</v>
      </c>
      <c r="AO338" s="32">
        <f>IFERROR('σ и σw, МПа'!AB338*$BG$2,"-")</f>
        <v>140.4</v>
      </c>
      <c r="AP338" s="33" t="str">
        <f>IFERROR('σ и σw, МПа'!AC338*$BG$2,"-")</f>
        <v>-</v>
      </c>
      <c r="AQ338" s="31">
        <f>IFERROR('σ и σw, МПа'!Q338*$BH$2,"-")</f>
        <v>266.89999999999998</v>
      </c>
      <c r="AR338" s="32">
        <f>IFERROR('σ и σw, МПа'!R338*$BH$2,"-")</f>
        <v>249.9</v>
      </c>
      <c r="AS338" s="32">
        <f>IFERROR('σ и σw, МПа'!S338*$BH$2,"-")</f>
        <v>249.9</v>
      </c>
      <c r="AT338" s="32">
        <f>IFERROR('σ и σw, МПа'!T338*$BH$2,"-")</f>
        <v>249.9</v>
      </c>
      <c r="AU338" s="32">
        <f>IFERROR('σ и σw, МПа'!U338*$BH$2,"-")</f>
        <v>249.9</v>
      </c>
      <c r="AV338" s="32">
        <f>IFERROR('σ и σw, МПа'!V338*$BH$2,"-")</f>
        <v>233.75</v>
      </c>
      <c r="AW338" s="32">
        <f>IFERROR('σ и σw, МПа'!W338*$BH$2,"-")</f>
        <v>225.25</v>
      </c>
      <c r="AX338" s="32">
        <f>IFERROR('σ и σw, МПа'!X338*$BH$2,"-")</f>
        <v>208.25</v>
      </c>
      <c r="AY338" s="32">
        <f>IFERROR('σ и σw, МПа'!Y338*$BH$2,"-")</f>
        <v>208.25</v>
      </c>
      <c r="AZ338" s="32">
        <f>IFERROR('σ и σw, МПа'!Z338*$BH$2,"-")</f>
        <v>199.75</v>
      </c>
      <c r="BA338" s="32">
        <f>IFERROR('σ и σw, МПа'!AA338*$BH$2,"-")</f>
        <v>192.1</v>
      </c>
      <c r="BB338" s="32">
        <f>IFERROR('σ и σw, МПа'!AB338*$BH$2,"-")</f>
        <v>183.6</v>
      </c>
      <c r="BC338" s="33" t="str">
        <f>IFERROR('σ и σw, МПа'!AC338*$BH$2,"-")</f>
        <v>-</v>
      </c>
    </row>
    <row r="339" spans="1:55" ht="38.25" x14ac:dyDescent="0.25">
      <c r="A339" s="10" t="str">
        <f>INDEX('Обработка исходного'!B:B,ROW($B$3)+4*(ROW($B339)-ROW($B$3)))</f>
        <v>Сталь хромоникелевая коррозионно-стойкого аустенитного класса</v>
      </c>
      <c r="B339" s="47" t="str">
        <f>INDEX('Обработка исходного'!D:D,ROW($B$3)+4*(ROW($B339)-ROW($B$3)))</f>
        <v>45Х14Н14В2М</v>
      </c>
      <c r="C339" s="27" t="str">
        <f>'Rp0,2, МПа'!C339</f>
        <v>Горячекатаная и кованая сталь диаметром, стороной квадрата или толщиной от 100 до 150 мм</v>
      </c>
      <c r="D339" s="31">
        <f>IFERROR('σ и σw, МПа'!D339*$BE$2,"-")</f>
        <v>209.33333333333334</v>
      </c>
      <c r="E339" s="32">
        <f>IFERROR('σ и σw, МПа'!E339*$BE$2,"-")</f>
        <v>196</v>
      </c>
      <c r="F339" s="32">
        <f>IFERROR('σ и σw, МПа'!F339*$BE$2,"-")</f>
        <v>196</v>
      </c>
      <c r="G339" s="32">
        <f>IFERROR('σ и σw, МПа'!G339*$BE$2,"-")</f>
        <v>196</v>
      </c>
      <c r="H339" s="32">
        <f>IFERROR('σ и σw, МПа'!H339*$BE$2,"-")</f>
        <v>196</v>
      </c>
      <c r="I339" s="32">
        <f>IFERROR('σ и σw, МПа'!I339*$BE$2,"-")</f>
        <v>183.33333333333334</v>
      </c>
      <c r="J339" s="32">
        <f>IFERROR('σ и σw, МПа'!J339*$BE$2,"-")</f>
        <v>176.66666666666666</v>
      </c>
      <c r="K339" s="32">
        <f>IFERROR('σ и σw, МПа'!K339*$BE$2,"-")</f>
        <v>163.33333333333334</v>
      </c>
      <c r="L339" s="32">
        <f>IFERROR('σ и σw, МПа'!L339*$BE$2,"-")</f>
        <v>163.33333333333334</v>
      </c>
      <c r="M339" s="32">
        <f>IFERROR('σ и σw, МПа'!M339*$BE$2,"-")</f>
        <v>156.66666666666666</v>
      </c>
      <c r="N339" s="32">
        <f>IFERROR('σ и σw, МПа'!N339*$BE$2,"-")</f>
        <v>150.66666666666666</v>
      </c>
      <c r="O339" s="32">
        <f>IFERROR('σ и σw, МПа'!O339*$BE$2,"-")</f>
        <v>144</v>
      </c>
      <c r="P339" s="33" t="str">
        <f>IFERROR('σ и σw, МПа'!P339*$BE$2,"-")</f>
        <v>-</v>
      </c>
      <c r="Q339" s="31">
        <f>IFERROR('σ и σw, МПа'!D339*$BF$2,"-")</f>
        <v>272.13333333333338</v>
      </c>
      <c r="R339" s="32">
        <f>IFERROR('σ и σw, МПа'!E339*$BF$2,"-")</f>
        <v>254.8</v>
      </c>
      <c r="S339" s="32">
        <f>IFERROR('σ и σw, МПа'!F339*$BF$2,"-")</f>
        <v>254.8</v>
      </c>
      <c r="T339" s="32">
        <f>IFERROR('σ и σw, МПа'!G339*$BF$2,"-")</f>
        <v>254.8</v>
      </c>
      <c r="U339" s="32">
        <f>IFERROR('σ и σw, МПа'!H339*$BF$2,"-")</f>
        <v>254.8</v>
      </c>
      <c r="V339" s="32">
        <f>IFERROR('σ и σw, МПа'!I339*$BF$2,"-")</f>
        <v>238.33333333333334</v>
      </c>
      <c r="W339" s="32">
        <f>IFERROR('σ и σw, МПа'!J339*$BF$2,"-")</f>
        <v>229.66666666666666</v>
      </c>
      <c r="X339" s="32">
        <f>IFERROR('σ и σw, МПа'!K339*$BF$2,"-")</f>
        <v>212.33333333333334</v>
      </c>
      <c r="Y339" s="32">
        <f>IFERROR('σ и σw, МПа'!L339*$BF$2,"-")</f>
        <v>212.33333333333334</v>
      </c>
      <c r="Z339" s="32">
        <f>IFERROR('σ и σw, МПа'!M339*$BF$2,"-")</f>
        <v>203.66666666666666</v>
      </c>
      <c r="AA339" s="32">
        <f>IFERROR('σ и σw, МПа'!N339*$BF$2,"-")</f>
        <v>195.86666666666667</v>
      </c>
      <c r="AB339" s="32">
        <f>IFERROR('σ и σw, МПа'!O339*$BF$2,"-")</f>
        <v>187.20000000000002</v>
      </c>
      <c r="AC339" s="33" t="str">
        <f>IFERROR('σ и σw, МПа'!P339*$BF$2,"-")</f>
        <v>-</v>
      </c>
      <c r="AD339" s="31">
        <f>IFERROR('σ и σw, МПа'!Q339*$BG$2,"-")</f>
        <v>204.1</v>
      </c>
      <c r="AE339" s="32">
        <f>IFERROR('σ и σw, МПа'!R339*$BG$2,"-")</f>
        <v>191.1</v>
      </c>
      <c r="AF339" s="32">
        <f>IFERROR('σ и σw, МПа'!S339*$BG$2,"-")</f>
        <v>191.1</v>
      </c>
      <c r="AG339" s="32">
        <f>IFERROR('σ и σw, МПа'!T339*$BG$2,"-")</f>
        <v>191.1</v>
      </c>
      <c r="AH339" s="32">
        <f>IFERROR('σ и σw, МПа'!U339*$BG$2,"-")</f>
        <v>191.1</v>
      </c>
      <c r="AI339" s="32">
        <f>IFERROR('σ и σw, МПа'!V339*$BG$2,"-")</f>
        <v>178.75</v>
      </c>
      <c r="AJ339" s="32">
        <f>IFERROR('σ и σw, МПа'!W339*$BG$2,"-")</f>
        <v>172.25</v>
      </c>
      <c r="AK339" s="32">
        <f>IFERROR('σ и σw, МПа'!X339*$BG$2,"-")</f>
        <v>159.25</v>
      </c>
      <c r="AL339" s="32">
        <f>IFERROR('σ и σw, МПа'!Y339*$BG$2,"-")</f>
        <v>159.25</v>
      </c>
      <c r="AM339" s="32">
        <f>IFERROR('σ и σw, МПа'!Z339*$BG$2,"-")</f>
        <v>152.75</v>
      </c>
      <c r="AN339" s="32">
        <f>IFERROR('σ и σw, МПа'!AA339*$BG$2,"-")</f>
        <v>146.9</v>
      </c>
      <c r="AO339" s="32">
        <f>IFERROR('σ и σw, МПа'!AB339*$BG$2,"-")</f>
        <v>140.4</v>
      </c>
      <c r="AP339" s="33" t="str">
        <f>IFERROR('σ и σw, МПа'!AC339*$BG$2,"-")</f>
        <v>-</v>
      </c>
      <c r="AQ339" s="31">
        <f>IFERROR('σ и σw, МПа'!Q339*$BH$2,"-")</f>
        <v>266.89999999999998</v>
      </c>
      <c r="AR339" s="32">
        <f>IFERROR('σ и σw, МПа'!R339*$BH$2,"-")</f>
        <v>249.9</v>
      </c>
      <c r="AS339" s="32">
        <f>IFERROR('σ и σw, МПа'!S339*$BH$2,"-")</f>
        <v>249.9</v>
      </c>
      <c r="AT339" s="32">
        <f>IFERROR('σ и σw, МПа'!T339*$BH$2,"-")</f>
        <v>249.9</v>
      </c>
      <c r="AU339" s="32">
        <f>IFERROR('σ и σw, МПа'!U339*$BH$2,"-")</f>
        <v>249.9</v>
      </c>
      <c r="AV339" s="32">
        <f>IFERROR('σ и σw, МПа'!V339*$BH$2,"-")</f>
        <v>233.75</v>
      </c>
      <c r="AW339" s="32">
        <f>IFERROR('σ и σw, МПа'!W339*$BH$2,"-")</f>
        <v>225.25</v>
      </c>
      <c r="AX339" s="32">
        <f>IFERROR('σ и σw, МПа'!X339*$BH$2,"-")</f>
        <v>208.25</v>
      </c>
      <c r="AY339" s="32">
        <f>IFERROR('σ и σw, МПа'!Y339*$BH$2,"-")</f>
        <v>208.25</v>
      </c>
      <c r="AZ339" s="32">
        <f>IFERROR('σ и σw, МПа'!Z339*$BH$2,"-")</f>
        <v>199.75</v>
      </c>
      <c r="BA339" s="32">
        <f>IFERROR('σ и σw, МПа'!AA339*$BH$2,"-")</f>
        <v>192.1</v>
      </c>
      <c r="BB339" s="32">
        <f>IFERROR('σ и σw, МПа'!AB339*$BH$2,"-")</f>
        <v>183.6</v>
      </c>
      <c r="BC339" s="33" t="str">
        <f>IFERROR('σ и σw, МПа'!AC339*$BH$2,"-")</f>
        <v>-</v>
      </c>
    </row>
    <row r="340" spans="1:55" ht="38.25" x14ac:dyDescent="0.25">
      <c r="A340" s="10" t="str">
        <f>INDEX('Обработка исходного'!B:B,ROW($B$3)+4*(ROW($B340)-ROW($B$3)))</f>
        <v>Сталь хромоникелевая коррозионно-стойкого аустенитного класса</v>
      </c>
      <c r="B340" s="47" t="str">
        <f>INDEX('Обработка исходного'!D:D,ROW($B$3)+4*(ROW($B340)-ROW($B$3)))</f>
        <v>Х18Н22В2Т2</v>
      </c>
      <c r="C340" s="27" t="str">
        <f>'Rp0,2, МПа'!C340</f>
        <v>Поковки из слитков массой до 10 т</v>
      </c>
      <c r="D340" s="31">
        <f>IFERROR('σ и σw, МПа'!D340*$BE$2,"-")</f>
        <v>228.66666666666666</v>
      </c>
      <c r="E340" s="32">
        <f>IFERROR('σ и σw, МПа'!E340*$BE$2,"-")</f>
        <v>228.66666666666666</v>
      </c>
      <c r="F340" s="32">
        <f>IFERROR('σ и σw, МПа'!F340*$BE$2,"-")</f>
        <v>228.66666666666666</v>
      </c>
      <c r="G340" s="32">
        <f>IFERROR('σ и σw, МПа'!G340*$BE$2,"-")</f>
        <v>215.33333333333334</v>
      </c>
      <c r="H340" s="32">
        <f>IFERROR('σ и σw, МПа'!H340*$BE$2,"-")</f>
        <v>215.33333333333334</v>
      </c>
      <c r="I340" s="32">
        <f>IFERROR('σ и σw, МПа'!I340*$BE$2,"-")</f>
        <v>215.33333333333334</v>
      </c>
      <c r="J340" s="32">
        <f>IFERROR('σ и σw, МПа'!J340*$BE$2,"-")</f>
        <v>215.33333333333334</v>
      </c>
      <c r="K340" s="32">
        <f>IFERROR('σ и σw, МПа'!K340*$BE$2,"-")</f>
        <v>215.33333333333334</v>
      </c>
      <c r="L340" s="32">
        <f>IFERROR('σ и σw, МПа'!L340*$BE$2,"-")</f>
        <v>215</v>
      </c>
      <c r="M340" s="32">
        <f>IFERROR('σ и σw, МПа'!M340*$BE$2,"-")</f>
        <v>209.33333333333334</v>
      </c>
      <c r="N340" s="32">
        <f>IFERROR('σ и σw, МПа'!N340*$BE$2,"-")</f>
        <v>196</v>
      </c>
      <c r="O340" s="32">
        <f>IFERROR('σ и σw, МПа'!O340*$BE$2,"-")</f>
        <v>196</v>
      </c>
      <c r="P340" s="33">
        <f>IFERROR('σ и σw, МПа'!P340*$BE$2,"-")</f>
        <v>196</v>
      </c>
      <c r="Q340" s="31">
        <f>IFERROR('σ и σw, МПа'!D340*$BF$2,"-")</f>
        <v>297.26666666666665</v>
      </c>
      <c r="R340" s="32">
        <f>IFERROR('σ и σw, МПа'!E340*$BF$2,"-")</f>
        <v>297.26666666666665</v>
      </c>
      <c r="S340" s="32">
        <f>IFERROR('σ и σw, МПа'!F340*$BF$2,"-")</f>
        <v>297.26666666666665</v>
      </c>
      <c r="T340" s="32">
        <f>IFERROR('σ и σw, МПа'!G340*$BF$2,"-")</f>
        <v>279.93333333333334</v>
      </c>
      <c r="U340" s="32">
        <f>IFERROR('σ и σw, МПа'!H340*$BF$2,"-")</f>
        <v>279.93333333333334</v>
      </c>
      <c r="V340" s="32">
        <f>IFERROR('σ и σw, МПа'!I340*$BF$2,"-")</f>
        <v>279.93333333333334</v>
      </c>
      <c r="W340" s="32">
        <f>IFERROR('σ и σw, МПа'!J340*$BF$2,"-")</f>
        <v>279.93333333333334</v>
      </c>
      <c r="X340" s="32">
        <f>IFERROR('σ и σw, МПа'!K340*$BF$2,"-")</f>
        <v>279.93333333333334</v>
      </c>
      <c r="Y340" s="32">
        <f>IFERROR('σ и σw, МПа'!L340*$BF$2,"-")</f>
        <v>279.5</v>
      </c>
      <c r="Z340" s="32">
        <f>IFERROR('σ и σw, МПа'!M340*$BF$2,"-")</f>
        <v>272.13333333333338</v>
      </c>
      <c r="AA340" s="32">
        <f>IFERROR('σ и σw, МПа'!N340*$BF$2,"-")</f>
        <v>254.8</v>
      </c>
      <c r="AB340" s="32">
        <f>IFERROR('σ и σw, МПа'!O340*$BF$2,"-")</f>
        <v>254.8</v>
      </c>
      <c r="AC340" s="33">
        <f>IFERROR('σ и σw, МПа'!P340*$BF$2,"-")</f>
        <v>254.8</v>
      </c>
      <c r="AD340" s="31">
        <f>IFERROR('σ и σw, МПа'!Q340*$BG$2,"-")</f>
        <v>222.95000000000002</v>
      </c>
      <c r="AE340" s="32">
        <f>IFERROR('σ и σw, МПа'!R340*$BG$2,"-")</f>
        <v>222.95000000000002</v>
      </c>
      <c r="AF340" s="32">
        <f>IFERROR('σ и σw, МПа'!S340*$BG$2,"-")</f>
        <v>222.95000000000002</v>
      </c>
      <c r="AG340" s="32">
        <f>IFERROR('σ и σw, МПа'!T340*$BG$2,"-")</f>
        <v>209.95000000000002</v>
      </c>
      <c r="AH340" s="32">
        <f>IFERROR('σ и σw, МПа'!U340*$BG$2,"-")</f>
        <v>209.95000000000002</v>
      </c>
      <c r="AI340" s="32">
        <f>IFERROR('σ и σw, МПа'!V340*$BG$2,"-")</f>
        <v>209.95000000000002</v>
      </c>
      <c r="AJ340" s="32">
        <f>IFERROR('σ и σw, МПа'!W340*$BG$2,"-")</f>
        <v>209.95000000000002</v>
      </c>
      <c r="AK340" s="32">
        <f>IFERROR('σ и σw, МПа'!X340*$BG$2,"-")</f>
        <v>209.95000000000002</v>
      </c>
      <c r="AL340" s="32">
        <f>IFERROR('σ и σw, МПа'!Y340*$BG$2,"-")</f>
        <v>209.95000000000002</v>
      </c>
      <c r="AM340" s="32">
        <f>IFERROR('σ и σw, МПа'!Z340*$BG$2,"-")</f>
        <v>204.1</v>
      </c>
      <c r="AN340" s="32">
        <f>IFERROR('σ и σw, МПа'!AA340*$BG$2,"-")</f>
        <v>191.1</v>
      </c>
      <c r="AO340" s="32">
        <f>IFERROR('σ и σw, МПа'!AB340*$BG$2,"-")</f>
        <v>191.1</v>
      </c>
      <c r="AP340" s="33">
        <f>IFERROR('σ и σw, МПа'!AC340*$BG$2,"-")</f>
        <v>191.1</v>
      </c>
      <c r="AQ340" s="31">
        <f>IFERROR('σ и σw, МПа'!Q340*$BH$2,"-")</f>
        <v>291.55</v>
      </c>
      <c r="AR340" s="32">
        <f>IFERROR('σ и σw, МПа'!R340*$BH$2,"-")</f>
        <v>291.55</v>
      </c>
      <c r="AS340" s="32">
        <f>IFERROR('σ и σw, МПа'!S340*$BH$2,"-")</f>
        <v>291.55</v>
      </c>
      <c r="AT340" s="32">
        <f>IFERROR('σ и σw, МПа'!T340*$BH$2,"-")</f>
        <v>274.55</v>
      </c>
      <c r="AU340" s="32">
        <f>IFERROR('σ и σw, МПа'!U340*$BH$2,"-")</f>
        <v>274.55</v>
      </c>
      <c r="AV340" s="32">
        <f>IFERROR('σ и σw, МПа'!V340*$BH$2,"-")</f>
        <v>274.55</v>
      </c>
      <c r="AW340" s="32">
        <f>IFERROR('σ и σw, МПа'!W340*$BH$2,"-")</f>
        <v>274.55</v>
      </c>
      <c r="AX340" s="32">
        <f>IFERROR('σ и σw, МПа'!X340*$BH$2,"-")</f>
        <v>274.55</v>
      </c>
      <c r="AY340" s="32">
        <f>IFERROR('σ и σw, МПа'!Y340*$BH$2,"-")</f>
        <v>274.55</v>
      </c>
      <c r="AZ340" s="32">
        <f>IFERROR('σ и σw, МПа'!Z340*$BH$2,"-")</f>
        <v>266.89999999999998</v>
      </c>
      <c r="BA340" s="32">
        <f>IFERROR('σ и σw, МПа'!AA340*$BH$2,"-")</f>
        <v>249.9</v>
      </c>
      <c r="BB340" s="32">
        <f>IFERROR('σ и σw, МПа'!AB340*$BH$2,"-")</f>
        <v>249.9</v>
      </c>
      <c r="BC340" s="33">
        <f>IFERROR('σ и σw, МПа'!AC340*$BH$2,"-")</f>
        <v>249.9</v>
      </c>
    </row>
    <row r="341" spans="1:55" ht="38.25" x14ac:dyDescent="0.25">
      <c r="A341" s="10" t="str">
        <f>INDEX('Обработка исходного'!B:B,ROW($B$3)+4*(ROW($B341)-ROW($B$3)))</f>
        <v>Сталь хромоникелевая коррозионно-стойкого аустенитного класса</v>
      </c>
      <c r="B341" s="47" t="str">
        <f>INDEX('Обработка исходного'!D:D,ROW($B$3)+4*(ROW($B341)-ROW($B$3)))</f>
        <v>31Х19Н9МВБТ</v>
      </c>
      <c r="C341" s="27" t="str">
        <f>'Rp0,2, МПа'!C341</f>
        <v>Заготовки крепежных деталей неограниченной толщины, КП315*</v>
      </c>
      <c r="D341" s="31">
        <f>IFERROR('σ и σw, МПа'!D341*$BE$2,"-")</f>
        <v>210</v>
      </c>
      <c r="E341" s="32">
        <f>IFERROR('σ и σw, МПа'!E341*$BE$2,"-")</f>
        <v>209.33333333333334</v>
      </c>
      <c r="F341" s="32">
        <f>IFERROR('σ и σw, МПа'!F341*$BE$2,"-")</f>
        <v>209.33333333333334</v>
      </c>
      <c r="G341" s="32">
        <f>IFERROR('σ и σw, МПа'!G341*$BE$2,"-")</f>
        <v>209.33333333333334</v>
      </c>
      <c r="H341" s="32">
        <f>IFERROR('σ и σw, МПа'!H341*$BE$2,"-")</f>
        <v>203.84615384615384</v>
      </c>
      <c r="I341" s="32">
        <f>IFERROR('σ и σw, МПа'!I341*$BE$2,"-")</f>
        <v>196.15384615384616</v>
      </c>
      <c r="J341" s="32">
        <f>IFERROR('σ и σw, МПа'!J341*$BE$2,"-")</f>
        <v>188.84615384615384</v>
      </c>
      <c r="K341" s="32">
        <f>IFERROR('σ и σw, МПа'!K341*$BE$2,"-")</f>
        <v>181.15384615384616</v>
      </c>
      <c r="L341" s="32">
        <f>IFERROR('σ и σw, МПа'!L341*$BE$2,"-")</f>
        <v>169.61538461538461</v>
      </c>
      <c r="M341" s="32">
        <f>IFERROR('σ и σw, МПа'!M341*$BE$2,"-")</f>
        <v>169.61538461538461</v>
      </c>
      <c r="N341" s="32">
        <f>IFERROR('σ и σw, МПа'!N341*$BE$2,"-")</f>
        <v>158.46153846153845</v>
      </c>
      <c r="O341" s="32">
        <f>IFERROR('σ и σw, МПа'!O341*$BE$2,"-")</f>
        <v>150.76923076923077</v>
      </c>
      <c r="P341" s="33">
        <f>IFERROR('σ и σw, МПа'!P341*$BE$2,"-")</f>
        <v>130.66666666666666</v>
      </c>
      <c r="Q341" s="31">
        <f>IFERROR('σ и σw, МПа'!D341*$BF$2,"-")</f>
        <v>273</v>
      </c>
      <c r="R341" s="32">
        <f>IFERROR('σ и σw, МПа'!E341*$BF$2,"-")</f>
        <v>272.13333333333338</v>
      </c>
      <c r="S341" s="32">
        <f>IFERROR('σ и σw, МПа'!F341*$BF$2,"-")</f>
        <v>272.13333333333338</v>
      </c>
      <c r="T341" s="32">
        <f>IFERROR('σ и σw, МПа'!G341*$BF$2,"-")</f>
        <v>272.13333333333338</v>
      </c>
      <c r="U341" s="32">
        <f>IFERROR('σ и σw, МПа'!H341*$BF$2,"-")</f>
        <v>265</v>
      </c>
      <c r="V341" s="32">
        <f>IFERROR('σ и σw, МПа'!I341*$BF$2,"-")</f>
        <v>255.00000000000003</v>
      </c>
      <c r="W341" s="32">
        <f>IFERROR('σ и σw, МПа'!J341*$BF$2,"-")</f>
        <v>245.5</v>
      </c>
      <c r="X341" s="32">
        <f>IFERROR('σ и σw, МПа'!K341*$BF$2,"-")</f>
        <v>235.50000000000003</v>
      </c>
      <c r="Y341" s="32">
        <f>IFERROR('σ и σw, МПа'!L341*$BF$2,"-")</f>
        <v>220.5</v>
      </c>
      <c r="Z341" s="32">
        <f>IFERROR('σ и σw, МПа'!M341*$BF$2,"-")</f>
        <v>220.5</v>
      </c>
      <c r="AA341" s="32">
        <f>IFERROR('σ и σw, МПа'!N341*$BF$2,"-")</f>
        <v>206</v>
      </c>
      <c r="AB341" s="32">
        <f>IFERROR('σ и σw, МПа'!O341*$BF$2,"-")</f>
        <v>196</v>
      </c>
      <c r="AC341" s="33">
        <f>IFERROR('σ и σw, МПа'!P341*$BF$2,"-")</f>
        <v>169.86666666666667</v>
      </c>
      <c r="AD341" s="31">
        <f>IFERROR('σ и σw, МПа'!Q341*$BG$2,"-")</f>
        <v>204.75</v>
      </c>
      <c r="AE341" s="32">
        <f>IFERROR('σ и σw, МПа'!R341*$BG$2,"-")</f>
        <v>204.1</v>
      </c>
      <c r="AF341" s="32">
        <f>IFERROR('σ и σw, МПа'!S341*$BG$2,"-")</f>
        <v>204.1</v>
      </c>
      <c r="AG341" s="32">
        <f>IFERROR('σ и σw, МПа'!T341*$BG$2,"-")</f>
        <v>204.1</v>
      </c>
      <c r="AH341" s="32">
        <f>IFERROR('σ и σw, МПа'!U341*$BG$2,"-")</f>
        <v>204.1</v>
      </c>
      <c r="AI341" s="32">
        <f>IFERROR('σ и σw, МПа'!V341*$BG$2,"-")</f>
        <v>204.1</v>
      </c>
      <c r="AJ341" s="32">
        <f>IFERROR('σ и σw, МПа'!W341*$BG$2,"-")</f>
        <v>204.1</v>
      </c>
      <c r="AK341" s="32">
        <f>IFERROR('σ и σw, МПа'!X341*$BG$2,"-")</f>
        <v>191.1</v>
      </c>
      <c r="AL341" s="32">
        <f>IFERROR('σ и σw, МПа'!Y341*$BG$2,"-")</f>
        <v>184.6</v>
      </c>
      <c r="AM341" s="32">
        <f>IFERROR('σ и σw, МПа'!Z341*$BG$2,"-")</f>
        <v>178.75</v>
      </c>
      <c r="AN341" s="32">
        <f>IFERROR('σ и σw, МПа'!AA341*$BG$2,"-")</f>
        <v>178.75</v>
      </c>
      <c r="AO341" s="32">
        <f>IFERROR('σ и σw, МПа'!AB341*$BG$2,"-")</f>
        <v>172.25</v>
      </c>
      <c r="AP341" s="33">
        <f>IFERROR('σ и σw, МПа'!AC341*$BG$2,"-")</f>
        <v>127.4</v>
      </c>
      <c r="AQ341" s="31">
        <f>IFERROR('σ и σw, МПа'!Q341*$BH$2,"-")</f>
        <v>267.75</v>
      </c>
      <c r="AR341" s="32">
        <f>IFERROR('σ и σw, МПа'!R341*$BH$2,"-")</f>
        <v>266.89999999999998</v>
      </c>
      <c r="AS341" s="32">
        <f>IFERROR('σ и σw, МПа'!S341*$BH$2,"-")</f>
        <v>266.89999999999998</v>
      </c>
      <c r="AT341" s="32">
        <f>IFERROR('σ и σw, МПа'!T341*$BH$2,"-")</f>
        <v>266.89999999999998</v>
      </c>
      <c r="AU341" s="32">
        <f>IFERROR('σ и σw, МПа'!U341*$BH$2,"-")</f>
        <v>266.89999999999998</v>
      </c>
      <c r="AV341" s="32">
        <f>IFERROR('σ и σw, МПа'!V341*$BH$2,"-")</f>
        <v>266.89999999999998</v>
      </c>
      <c r="AW341" s="32">
        <f>IFERROR('σ и σw, МПа'!W341*$BH$2,"-")</f>
        <v>266.89999999999998</v>
      </c>
      <c r="AX341" s="32">
        <f>IFERROR('σ и σw, МПа'!X341*$BH$2,"-")</f>
        <v>249.9</v>
      </c>
      <c r="AY341" s="32">
        <f>IFERROR('σ и σw, МПа'!Y341*$BH$2,"-")</f>
        <v>241.4</v>
      </c>
      <c r="AZ341" s="32">
        <f>IFERROR('σ и σw, МПа'!Z341*$BH$2,"-")</f>
        <v>233.75</v>
      </c>
      <c r="BA341" s="32">
        <f>IFERROR('σ и σw, МПа'!AA341*$BH$2,"-")</f>
        <v>233.75</v>
      </c>
      <c r="BB341" s="32">
        <f>IFERROR('σ и σw, МПа'!AB341*$BH$2,"-")</f>
        <v>225.25</v>
      </c>
      <c r="BC341" s="33">
        <f>IFERROR('σ и σw, МПа'!AC341*$BH$2,"-")</f>
        <v>166.6</v>
      </c>
    </row>
    <row r="342" spans="1:55" ht="38.25" x14ac:dyDescent="0.25">
      <c r="A342" s="10" t="str">
        <f>INDEX('Обработка исходного'!B:B,ROW($B$3)+4*(ROW($B342)-ROW($B$3)))</f>
        <v>Сталь хромоникелевая коррозионно-стойкого аустенитного класса</v>
      </c>
      <c r="B342" s="47" t="str">
        <f>INDEX('Обработка исходного'!D:D,ROW($B$3)+4*(ROW($B342)-ROW($B$3)))</f>
        <v>31Х19Н9МВБТ</v>
      </c>
      <c r="C342" s="27" t="str">
        <f>'Rp0,2, МПа'!C342</f>
        <v>Горячекатаная и кованая сталь диаметром, стороной квадрата или толщиной до 60 мм</v>
      </c>
      <c r="D342" s="31">
        <f>IFERROR('σ и σw, МПа'!D342*$BE$2,"-")</f>
        <v>196</v>
      </c>
      <c r="E342" s="32">
        <f>IFERROR('σ и σw, МПа'!E342*$BE$2,"-")</f>
        <v>196</v>
      </c>
      <c r="F342" s="32">
        <f>IFERROR('σ и σw, МПа'!F342*$BE$2,"-")</f>
        <v>196</v>
      </c>
      <c r="G342" s="32">
        <f>IFERROR('σ и σw, МПа'!G342*$BE$2,"-")</f>
        <v>196</v>
      </c>
      <c r="H342" s="32">
        <f>IFERROR('σ и σw, МПа'!H342*$BE$2,"-")</f>
        <v>196</v>
      </c>
      <c r="I342" s="32">
        <f>IFERROR('σ и σw, МПа'!I342*$BE$2,"-")</f>
        <v>196</v>
      </c>
      <c r="J342" s="32">
        <f>IFERROR('σ и σw, МПа'!J342*$BE$2,"-")</f>
        <v>188.84615384615384</v>
      </c>
      <c r="K342" s="32">
        <f>IFERROR('σ и σw, МПа'!K342*$BE$2,"-")</f>
        <v>181.15384615384616</v>
      </c>
      <c r="L342" s="32">
        <f>IFERROR('σ и σw, МПа'!L342*$BE$2,"-")</f>
        <v>169.61538461538461</v>
      </c>
      <c r="M342" s="32">
        <f>IFERROR('σ и σw, МПа'!M342*$BE$2,"-")</f>
        <v>169.61538461538461</v>
      </c>
      <c r="N342" s="32">
        <f>IFERROR('σ и σw, МПа'!N342*$BE$2,"-")</f>
        <v>158.46153846153845</v>
      </c>
      <c r="O342" s="32">
        <f>IFERROR('σ и σw, МПа'!O342*$BE$2,"-")</f>
        <v>150.76923076923077</v>
      </c>
      <c r="P342" s="33">
        <f>IFERROR('σ и σw, МПа'!P342*$BE$2,"-")</f>
        <v>150.76923076923077</v>
      </c>
      <c r="Q342" s="31">
        <f>IFERROR('σ и σw, МПа'!D342*$BF$2,"-")</f>
        <v>254.8</v>
      </c>
      <c r="R342" s="32">
        <f>IFERROR('σ и σw, МПа'!E342*$BF$2,"-")</f>
        <v>254.8</v>
      </c>
      <c r="S342" s="32">
        <f>IFERROR('σ и σw, МПа'!F342*$BF$2,"-")</f>
        <v>254.8</v>
      </c>
      <c r="T342" s="32">
        <f>IFERROR('σ и σw, МПа'!G342*$BF$2,"-")</f>
        <v>254.8</v>
      </c>
      <c r="U342" s="32">
        <f>IFERROR('σ и σw, МПа'!H342*$BF$2,"-")</f>
        <v>254.8</v>
      </c>
      <c r="V342" s="32">
        <f>IFERROR('σ и σw, МПа'!I342*$BF$2,"-")</f>
        <v>254.8</v>
      </c>
      <c r="W342" s="32">
        <f>IFERROR('σ и σw, МПа'!J342*$BF$2,"-")</f>
        <v>245.5</v>
      </c>
      <c r="X342" s="32">
        <f>IFERROR('σ и σw, МПа'!K342*$BF$2,"-")</f>
        <v>235.50000000000003</v>
      </c>
      <c r="Y342" s="32">
        <f>IFERROR('σ и σw, МПа'!L342*$BF$2,"-")</f>
        <v>220.5</v>
      </c>
      <c r="Z342" s="32">
        <f>IFERROR('σ и σw, МПа'!M342*$BF$2,"-")</f>
        <v>220.5</v>
      </c>
      <c r="AA342" s="32">
        <f>IFERROR('σ и σw, МПа'!N342*$BF$2,"-")</f>
        <v>206</v>
      </c>
      <c r="AB342" s="32">
        <f>IFERROR('σ и σw, МПа'!O342*$BF$2,"-")</f>
        <v>196</v>
      </c>
      <c r="AC342" s="33">
        <f>IFERROR('σ и σw, МПа'!P342*$BF$2,"-")</f>
        <v>196</v>
      </c>
      <c r="AD342" s="31">
        <f>IFERROR('σ и σw, МПа'!Q342*$BG$2,"-")</f>
        <v>191.1</v>
      </c>
      <c r="AE342" s="32">
        <f>IFERROR('σ и σw, МПа'!R342*$BG$2,"-")</f>
        <v>191.1</v>
      </c>
      <c r="AF342" s="32">
        <f>IFERROR('σ и σw, МПа'!S342*$BG$2,"-")</f>
        <v>191.1</v>
      </c>
      <c r="AG342" s="32">
        <f>IFERROR('σ и σw, МПа'!T342*$BG$2,"-")</f>
        <v>191.1</v>
      </c>
      <c r="AH342" s="32">
        <f>IFERROR('σ и σw, МПа'!U342*$BG$2,"-")</f>
        <v>191.1</v>
      </c>
      <c r="AI342" s="32">
        <f>IFERROR('σ и σw, МПа'!V342*$BG$2,"-")</f>
        <v>191.1</v>
      </c>
      <c r="AJ342" s="32">
        <f>IFERROR('σ и σw, МПа'!W342*$BG$2,"-")</f>
        <v>191.1</v>
      </c>
      <c r="AK342" s="32">
        <f>IFERROR('σ и σw, МПа'!X342*$BG$2,"-")</f>
        <v>191.1</v>
      </c>
      <c r="AL342" s="32">
        <f>IFERROR('σ и σw, МПа'!Y342*$BG$2,"-")</f>
        <v>191.1</v>
      </c>
      <c r="AM342" s="32">
        <f>IFERROR('σ и σw, МПа'!Z342*$BG$2,"-")</f>
        <v>178.75</v>
      </c>
      <c r="AN342" s="32">
        <f>IFERROR('σ и σw, МПа'!AA342*$BG$2,"-")</f>
        <v>178.75</v>
      </c>
      <c r="AO342" s="32">
        <f>IFERROR('σ и σw, МПа'!AB342*$BG$2,"-")</f>
        <v>172.25</v>
      </c>
      <c r="AP342" s="33">
        <f>IFERROR('σ и σw, МПа'!AC342*$BG$2,"-")</f>
        <v>172.25</v>
      </c>
      <c r="AQ342" s="31">
        <f>IFERROR('σ и σw, МПа'!Q342*$BH$2,"-")</f>
        <v>249.9</v>
      </c>
      <c r="AR342" s="32">
        <f>IFERROR('σ и σw, МПа'!R342*$BH$2,"-")</f>
        <v>249.9</v>
      </c>
      <c r="AS342" s="32">
        <f>IFERROR('σ и σw, МПа'!S342*$BH$2,"-")</f>
        <v>249.9</v>
      </c>
      <c r="AT342" s="32">
        <f>IFERROR('σ и σw, МПа'!T342*$BH$2,"-")</f>
        <v>249.9</v>
      </c>
      <c r="AU342" s="32">
        <f>IFERROR('σ и σw, МПа'!U342*$BH$2,"-")</f>
        <v>249.9</v>
      </c>
      <c r="AV342" s="32">
        <f>IFERROR('σ и σw, МПа'!V342*$BH$2,"-")</f>
        <v>249.9</v>
      </c>
      <c r="AW342" s="32">
        <f>IFERROR('σ и σw, МПа'!W342*$BH$2,"-")</f>
        <v>249.9</v>
      </c>
      <c r="AX342" s="32">
        <f>IFERROR('σ и σw, МПа'!X342*$BH$2,"-")</f>
        <v>249.9</v>
      </c>
      <c r="AY342" s="32">
        <f>IFERROR('σ и σw, МПа'!Y342*$BH$2,"-")</f>
        <v>249.9</v>
      </c>
      <c r="AZ342" s="32">
        <f>IFERROR('σ и σw, МПа'!Z342*$BH$2,"-")</f>
        <v>233.75</v>
      </c>
      <c r="BA342" s="32">
        <f>IFERROR('σ и σw, МПа'!AA342*$BH$2,"-")</f>
        <v>233.75</v>
      </c>
      <c r="BB342" s="32">
        <f>IFERROR('σ и σw, МПа'!AB342*$BH$2,"-")</f>
        <v>225.25</v>
      </c>
      <c r="BC342" s="33">
        <f>IFERROR('σ и σw, МПа'!AC342*$BH$2,"-")</f>
        <v>225.25</v>
      </c>
    </row>
    <row r="343" spans="1:55" ht="38.25" x14ac:dyDescent="0.25">
      <c r="A343" s="10" t="str">
        <f>INDEX('Обработка исходного'!B:B,ROW($B$3)+4*(ROW($B343)-ROW($B$3)))</f>
        <v>Сталь хромоникелевая коррозионно-стойкого аустенитного класса</v>
      </c>
      <c r="B343" s="47" t="str">
        <f>INDEX('Обработка исходного'!D:D,ROW($B$3)+4*(ROW($B343)-ROW($B$3)))</f>
        <v>31Х19Н9МВБТ</v>
      </c>
      <c r="C343" s="27" t="str">
        <f>'Rp0,2, МПа'!C343</f>
        <v>Горячекатаная и кованая сталь диаметром, стороной квадрата или толщиной от 60 до 100 мм</v>
      </c>
      <c r="D343" s="31">
        <f>IFERROR('σ и σw, МПа'!D343*$BE$2,"-")</f>
        <v>196</v>
      </c>
      <c r="E343" s="32">
        <f>IFERROR('σ и σw, МПа'!E343*$BE$2,"-")</f>
        <v>196</v>
      </c>
      <c r="F343" s="32">
        <f>IFERROR('σ и σw, МПа'!F343*$BE$2,"-")</f>
        <v>196</v>
      </c>
      <c r="G343" s="32">
        <f>IFERROR('σ и σw, МПа'!G343*$BE$2,"-")</f>
        <v>196</v>
      </c>
      <c r="H343" s="32">
        <f>IFERROR('σ и σw, МПа'!H343*$BE$2,"-")</f>
        <v>196</v>
      </c>
      <c r="I343" s="32">
        <f>IFERROR('σ и σw, МПа'!I343*$BE$2,"-")</f>
        <v>196</v>
      </c>
      <c r="J343" s="32">
        <f>IFERROR('σ и σw, МПа'!J343*$BE$2,"-")</f>
        <v>188.84615384615384</v>
      </c>
      <c r="K343" s="32">
        <f>IFERROR('σ и σw, МПа'!K343*$BE$2,"-")</f>
        <v>181.15384615384616</v>
      </c>
      <c r="L343" s="32">
        <f>IFERROR('σ и σw, МПа'!L343*$BE$2,"-")</f>
        <v>169.61538461538461</v>
      </c>
      <c r="M343" s="32">
        <f>IFERROR('σ и σw, МПа'!M343*$BE$2,"-")</f>
        <v>169.61538461538461</v>
      </c>
      <c r="N343" s="32">
        <f>IFERROR('σ и σw, МПа'!N343*$BE$2,"-")</f>
        <v>158.46153846153845</v>
      </c>
      <c r="O343" s="32">
        <f>IFERROR('σ и σw, МПа'!O343*$BE$2,"-")</f>
        <v>150.76923076923077</v>
      </c>
      <c r="P343" s="33">
        <f>IFERROR('σ и σw, МПа'!P343*$BE$2,"-")</f>
        <v>150.76923076923077</v>
      </c>
      <c r="Q343" s="31">
        <f>IFERROR('σ и σw, МПа'!D343*$BF$2,"-")</f>
        <v>254.8</v>
      </c>
      <c r="R343" s="32">
        <f>IFERROR('σ и σw, МПа'!E343*$BF$2,"-")</f>
        <v>254.8</v>
      </c>
      <c r="S343" s="32">
        <f>IFERROR('σ и σw, МПа'!F343*$BF$2,"-")</f>
        <v>254.8</v>
      </c>
      <c r="T343" s="32">
        <f>IFERROR('σ и σw, МПа'!G343*$BF$2,"-")</f>
        <v>254.8</v>
      </c>
      <c r="U343" s="32">
        <f>IFERROR('σ и σw, МПа'!H343*$BF$2,"-")</f>
        <v>254.8</v>
      </c>
      <c r="V343" s="32">
        <f>IFERROR('σ и σw, МПа'!I343*$BF$2,"-")</f>
        <v>254.8</v>
      </c>
      <c r="W343" s="32">
        <f>IFERROR('σ и σw, МПа'!J343*$BF$2,"-")</f>
        <v>245.5</v>
      </c>
      <c r="X343" s="32">
        <f>IFERROR('σ и σw, МПа'!K343*$BF$2,"-")</f>
        <v>235.50000000000003</v>
      </c>
      <c r="Y343" s="32">
        <f>IFERROR('σ и σw, МПа'!L343*$BF$2,"-")</f>
        <v>220.5</v>
      </c>
      <c r="Z343" s="32">
        <f>IFERROR('σ и σw, МПа'!M343*$BF$2,"-")</f>
        <v>220.5</v>
      </c>
      <c r="AA343" s="32">
        <f>IFERROR('σ и σw, МПа'!N343*$BF$2,"-")</f>
        <v>206</v>
      </c>
      <c r="AB343" s="32">
        <f>IFERROR('σ и σw, МПа'!O343*$BF$2,"-")</f>
        <v>196</v>
      </c>
      <c r="AC343" s="33">
        <f>IFERROR('σ и σw, МПа'!P343*$BF$2,"-")</f>
        <v>196</v>
      </c>
      <c r="AD343" s="31">
        <f>IFERROR('σ и σw, МПа'!Q343*$BG$2,"-")</f>
        <v>191.1</v>
      </c>
      <c r="AE343" s="32">
        <f>IFERROR('σ и σw, МПа'!R343*$BG$2,"-")</f>
        <v>191.1</v>
      </c>
      <c r="AF343" s="32">
        <f>IFERROR('σ и σw, МПа'!S343*$BG$2,"-")</f>
        <v>191.1</v>
      </c>
      <c r="AG343" s="32">
        <f>IFERROR('σ и σw, МПа'!T343*$BG$2,"-")</f>
        <v>191.1</v>
      </c>
      <c r="AH343" s="32">
        <f>IFERROR('σ и σw, МПа'!U343*$BG$2,"-")</f>
        <v>191.1</v>
      </c>
      <c r="AI343" s="32">
        <f>IFERROR('σ и σw, МПа'!V343*$BG$2,"-")</f>
        <v>191.1</v>
      </c>
      <c r="AJ343" s="32">
        <f>IFERROR('σ и σw, МПа'!W343*$BG$2,"-")</f>
        <v>191.1</v>
      </c>
      <c r="AK343" s="32">
        <f>IFERROR('σ и σw, МПа'!X343*$BG$2,"-")</f>
        <v>191.1</v>
      </c>
      <c r="AL343" s="32">
        <f>IFERROR('σ и σw, МПа'!Y343*$BG$2,"-")</f>
        <v>191.1</v>
      </c>
      <c r="AM343" s="32">
        <f>IFERROR('σ и σw, МПа'!Z343*$BG$2,"-")</f>
        <v>178.75</v>
      </c>
      <c r="AN343" s="32">
        <f>IFERROR('σ и σw, МПа'!AA343*$BG$2,"-")</f>
        <v>178.75</v>
      </c>
      <c r="AO343" s="32">
        <f>IFERROR('σ и σw, МПа'!AB343*$BG$2,"-")</f>
        <v>172.25</v>
      </c>
      <c r="AP343" s="33">
        <f>IFERROR('σ и σw, МПа'!AC343*$BG$2,"-")</f>
        <v>172.25</v>
      </c>
      <c r="AQ343" s="31">
        <f>IFERROR('σ и σw, МПа'!Q343*$BH$2,"-")</f>
        <v>249.9</v>
      </c>
      <c r="AR343" s="32">
        <f>IFERROR('σ и σw, МПа'!R343*$BH$2,"-")</f>
        <v>249.9</v>
      </c>
      <c r="AS343" s="32">
        <f>IFERROR('σ и σw, МПа'!S343*$BH$2,"-")</f>
        <v>249.9</v>
      </c>
      <c r="AT343" s="32">
        <f>IFERROR('σ и σw, МПа'!T343*$BH$2,"-")</f>
        <v>249.9</v>
      </c>
      <c r="AU343" s="32">
        <f>IFERROR('σ и σw, МПа'!U343*$BH$2,"-")</f>
        <v>249.9</v>
      </c>
      <c r="AV343" s="32">
        <f>IFERROR('σ и σw, МПа'!V343*$BH$2,"-")</f>
        <v>249.9</v>
      </c>
      <c r="AW343" s="32">
        <f>IFERROR('σ и σw, МПа'!W343*$BH$2,"-")</f>
        <v>249.9</v>
      </c>
      <c r="AX343" s="32">
        <f>IFERROR('σ и σw, МПа'!X343*$BH$2,"-")</f>
        <v>249.9</v>
      </c>
      <c r="AY343" s="32">
        <f>IFERROR('σ и σw, МПа'!Y343*$BH$2,"-")</f>
        <v>249.9</v>
      </c>
      <c r="AZ343" s="32">
        <f>IFERROR('σ и σw, МПа'!Z343*$BH$2,"-")</f>
        <v>233.75</v>
      </c>
      <c r="BA343" s="32">
        <f>IFERROR('σ и σw, МПа'!AA343*$BH$2,"-")</f>
        <v>233.75</v>
      </c>
      <c r="BB343" s="32">
        <f>IFERROR('σ и σw, МПа'!AB343*$BH$2,"-")</f>
        <v>225.25</v>
      </c>
      <c r="BC343" s="33">
        <f>IFERROR('σ и σw, МПа'!AC343*$BH$2,"-")</f>
        <v>225.25</v>
      </c>
    </row>
    <row r="344" spans="1:55" ht="38.25" x14ac:dyDescent="0.25">
      <c r="A344" s="10" t="str">
        <f>INDEX('Обработка исходного'!B:B,ROW($B$3)+4*(ROW($B344)-ROW($B$3)))</f>
        <v>Сталь хромоникелевая коррозионно-стойкого аустенитного класса</v>
      </c>
      <c r="B344" s="47" t="str">
        <f>INDEX('Обработка исходного'!D:D,ROW($B$3)+4*(ROW($B344)-ROW($B$3)))</f>
        <v>31Х19Н9МВБТ</v>
      </c>
      <c r="C344" s="27" t="str">
        <f>'Rp0,2, МПа'!C344</f>
        <v>Горячекатаная и кованая сталь диаметром, стороной квадрата или толщиной от 100 до 200 мм</v>
      </c>
      <c r="D344" s="31">
        <f>IFERROR('σ и σw, МПа'!D344*$BE$2,"-")</f>
        <v>196</v>
      </c>
      <c r="E344" s="32">
        <f>IFERROR('σ и σw, МПа'!E344*$BE$2,"-")</f>
        <v>196</v>
      </c>
      <c r="F344" s="32">
        <f>IFERROR('σ и σw, МПа'!F344*$BE$2,"-")</f>
        <v>196</v>
      </c>
      <c r="G344" s="32">
        <f>IFERROR('σ и σw, МПа'!G344*$BE$2,"-")</f>
        <v>196</v>
      </c>
      <c r="H344" s="32">
        <f>IFERROR('σ и σw, МПа'!H344*$BE$2,"-")</f>
        <v>196</v>
      </c>
      <c r="I344" s="32">
        <f>IFERROR('σ и σw, МПа'!I344*$BE$2,"-")</f>
        <v>196</v>
      </c>
      <c r="J344" s="32">
        <f>IFERROR('σ и σw, МПа'!J344*$BE$2,"-")</f>
        <v>188.84615384615384</v>
      </c>
      <c r="K344" s="32">
        <f>IFERROR('σ и σw, МПа'!K344*$BE$2,"-")</f>
        <v>181.15384615384616</v>
      </c>
      <c r="L344" s="32">
        <f>IFERROR('σ и σw, МПа'!L344*$BE$2,"-")</f>
        <v>169.61538461538461</v>
      </c>
      <c r="M344" s="32">
        <f>IFERROR('σ и σw, МПа'!M344*$BE$2,"-")</f>
        <v>169.61538461538461</v>
      </c>
      <c r="N344" s="32">
        <f>IFERROR('σ и σw, МПа'!N344*$BE$2,"-")</f>
        <v>158.46153846153845</v>
      </c>
      <c r="O344" s="32">
        <f>IFERROR('σ и σw, МПа'!O344*$BE$2,"-")</f>
        <v>150.76923076923077</v>
      </c>
      <c r="P344" s="33">
        <f>IFERROR('σ и σw, МПа'!P344*$BE$2,"-")</f>
        <v>150.76923076923077</v>
      </c>
      <c r="Q344" s="31">
        <f>IFERROR('σ и σw, МПа'!D344*$BF$2,"-")</f>
        <v>254.8</v>
      </c>
      <c r="R344" s="32">
        <f>IFERROR('σ и σw, МПа'!E344*$BF$2,"-")</f>
        <v>254.8</v>
      </c>
      <c r="S344" s="32">
        <f>IFERROR('σ и σw, МПа'!F344*$BF$2,"-")</f>
        <v>254.8</v>
      </c>
      <c r="T344" s="32">
        <f>IFERROR('σ и σw, МПа'!G344*$BF$2,"-")</f>
        <v>254.8</v>
      </c>
      <c r="U344" s="32">
        <f>IFERROR('σ и σw, МПа'!H344*$BF$2,"-")</f>
        <v>254.8</v>
      </c>
      <c r="V344" s="32">
        <f>IFERROR('σ и σw, МПа'!I344*$BF$2,"-")</f>
        <v>254.8</v>
      </c>
      <c r="W344" s="32">
        <f>IFERROR('σ и σw, МПа'!J344*$BF$2,"-")</f>
        <v>245.5</v>
      </c>
      <c r="X344" s="32">
        <f>IFERROR('σ и σw, МПа'!K344*$BF$2,"-")</f>
        <v>235.50000000000003</v>
      </c>
      <c r="Y344" s="32">
        <f>IFERROR('σ и σw, МПа'!L344*$BF$2,"-")</f>
        <v>220.5</v>
      </c>
      <c r="Z344" s="32">
        <f>IFERROR('σ и σw, МПа'!M344*$BF$2,"-")</f>
        <v>220.5</v>
      </c>
      <c r="AA344" s="32">
        <f>IFERROR('σ и σw, МПа'!N344*$BF$2,"-")</f>
        <v>206</v>
      </c>
      <c r="AB344" s="32">
        <f>IFERROR('σ и σw, МПа'!O344*$BF$2,"-")</f>
        <v>196</v>
      </c>
      <c r="AC344" s="33">
        <f>IFERROR('σ и σw, МПа'!P344*$BF$2,"-")</f>
        <v>196</v>
      </c>
      <c r="AD344" s="31">
        <f>IFERROR('σ и σw, МПа'!Q344*$BG$2,"-")</f>
        <v>191.1</v>
      </c>
      <c r="AE344" s="32">
        <f>IFERROR('σ и σw, МПа'!R344*$BG$2,"-")</f>
        <v>191.1</v>
      </c>
      <c r="AF344" s="32">
        <f>IFERROR('σ и σw, МПа'!S344*$BG$2,"-")</f>
        <v>191.1</v>
      </c>
      <c r="AG344" s="32">
        <f>IFERROR('σ и σw, МПа'!T344*$BG$2,"-")</f>
        <v>191.1</v>
      </c>
      <c r="AH344" s="32">
        <f>IFERROR('σ и σw, МПа'!U344*$BG$2,"-")</f>
        <v>191.1</v>
      </c>
      <c r="AI344" s="32">
        <f>IFERROR('σ и σw, МПа'!V344*$BG$2,"-")</f>
        <v>191.1</v>
      </c>
      <c r="AJ344" s="32">
        <f>IFERROR('σ и σw, МПа'!W344*$BG$2,"-")</f>
        <v>191.1</v>
      </c>
      <c r="AK344" s="32">
        <f>IFERROR('σ и σw, МПа'!X344*$BG$2,"-")</f>
        <v>191.1</v>
      </c>
      <c r="AL344" s="32">
        <f>IFERROR('σ и σw, МПа'!Y344*$BG$2,"-")</f>
        <v>191.1</v>
      </c>
      <c r="AM344" s="32">
        <f>IFERROR('σ и σw, МПа'!Z344*$BG$2,"-")</f>
        <v>178.75</v>
      </c>
      <c r="AN344" s="32">
        <f>IFERROR('σ и σw, МПа'!AA344*$BG$2,"-")</f>
        <v>178.75</v>
      </c>
      <c r="AO344" s="32">
        <f>IFERROR('σ и σw, МПа'!AB344*$BG$2,"-")</f>
        <v>172.25</v>
      </c>
      <c r="AP344" s="33">
        <f>IFERROR('σ и σw, МПа'!AC344*$BG$2,"-")</f>
        <v>172.25</v>
      </c>
      <c r="AQ344" s="31">
        <f>IFERROR('σ и σw, МПа'!Q344*$BH$2,"-")</f>
        <v>249.9</v>
      </c>
      <c r="AR344" s="32">
        <f>IFERROR('σ и σw, МПа'!R344*$BH$2,"-")</f>
        <v>249.9</v>
      </c>
      <c r="AS344" s="32">
        <f>IFERROR('σ и σw, МПа'!S344*$BH$2,"-")</f>
        <v>249.9</v>
      </c>
      <c r="AT344" s="32">
        <f>IFERROR('σ и σw, МПа'!T344*$BH$2,"-")</f>
        <v>249.9</v>
      </c>
      <c r="AU344" s="32">
        <f>IFERROR('σ и σw, МПа'!U344*$BH$2,"-")</f>
        <v>249.9</v>
      </c>
      <c r="AV344" s="32">
        <f>IFERROR('σ и σw, МПа'!V344*$BH$2,"-")</f>
        <v>249.9</v>
      </c>
      <c r="AW344" s="32">
        <f>IFERROR('σ и σw, МПа'!W344*$BH$2,"-")</f>
        <v>249.9</v>
      </c>
      <c r="AX344" s="32">
        <f>IFERROR('σ и σw, МПа'!X344*$BH$2,"-")</f>
        <v>249.9</v>
      </c>
      <c r="AY344" s="32">
        <f>IFERROR('σ и σw, МПа'!Y344*$BH$2,"-")</f>
        <v>249.9</v>
      </c>
      <c r="AZ344" s="32">
        <f>IFERROR('σ и σw, МПа'!Z344*$BH$2,"-")</f>
        <v>233.75</v>
      </c>
      <c r="BA344" s="32">
        <f>IFERROR('σ и σw, МПа'!AA344*$BH$2,"-")</f>
        <v>233.75</v>
      </c>
      <c r="BB344" s="32">
        <f>IFERROR('σ и σw, МПа'!AB344*$BH$2,"-")</f>
        <v>225.25</v>
      </c>
      <c r="BC344" s="33">
        <f>IFERROR('σ и σw, МПа'!AC344*$BH$2,"-")</f>
        <v>225.25</v>
      </c>
    </row>
    <row r="345" spans="1:55" ht="38.25" x14ac:dyDescent="0.25">
      <c r="A345" s="10" t="str">
        <f>INDEX('Обработка исходного'!B:B,ROW($B$3)+4*(ROW($B345)-ROW($B$3)))</f>
        <v>Сталь хромоникелевая коррозионно-стойкого аустенитного класса</v>
      </c>
      <c r="B345" s="47" t="str">
        <f>INDEX('Обработка исходного'!D:D,ROW($B$3)+4*(ROW($B345)-ROW($B$3)))</f>
        <v>10Х11Н20Т3Р</v>
      </c>
      <c r="C345" s="27" t="str">
        <f>'Rp0,2, МПа'!C345</f>
        <v>Горячекатаная и кованая сталь диаметром, стороной квадрата или толщиной от 60 до 100 мм</v>
      </c>
      <c r="D345" s="31">
        <f>IFERROR('σ и σw, МПа'!D345*$BE$2,"-")</f>
        <v>339.61538461538458</v>
      </c>
      <c r="E345" s="32">
        <f>IFERROR('σ и σw, МПа'!E345*$BE$2,"-")</f>
        <v>339.61538461538458</v>
      </c>
      <c r="F345" s="32">
        <f>IFERROR('σ и σw, МПа'!F345*$BE$2,"-")</f>
        <v>339.61538461538458</v>
      </c>
      <c r="G345" s="32">
        <f>IFERROR('σ и σw, МПа'!G345*$BE$2,"-")</f>
        <v>339.61538461538458</v>
      </c>
      <c r="H345" s="32">
        <f>IFERROR('σ и σw, МПа'!H345*$BE$2,"-")</f>
        <v>339.61538461538458</v>
      </c>
      <c r="I345" s="32">
        <f>IFERROR('σ и σw, МПа'!I345*$BE$2,"-")</f>
        <v>339.61538461538458</v>
      </c>
      <c r="J345" s="32">
        <f>IFERROR('σ и σw, МПа'!J345*$BE$2,"-")</f>
        <v>339.61538461538458</v>
      </c>
      <c r="K345" s="32">
        <f>IFERROR('σ и σw, МПа'!K345*$BE$2,"-")</f>
        <v>339.61538461538458</v>
      </c>
      <c r="L345" s="32">
        <f>IFERROR('σ и σw, МПа'!L345*$BE$2,"-")</f>
        <v>320.76923076923077</v>
      </c>
      <c r="M345" s="32">
        <f>IFERROR('σ и σw, МПа'!M345*$BE$2,"-")</f>
        <v>320.76923076923077</v>
      </c>
      <c r="N345" s="32">
        <f>IFERROR('σ и σw, МПа'!N345*$BE$2,"-")</f>
        <v>320.76923076923077</v>
      </c>
      <c r="O345" s="32">
        <f>IFERROR('σ и σw, МПа'!O345*$BE$2,"-")</f>
        <v>309.23076923076923</v>
      </c>
      <c r="P345" s="33">
        <f>IFERROR('σ и σw, МПа'!P345*$BE$2,"-")</f>
        <v>301.92307692307691</v>
      </c>
      <c r="Q345" s="31">
        <f>IFERROR('σ и σw, МПа'!D345*$BF$2,"-")</f>
        <v>441.5</v>
      </c>
      <c r="R345" s="32">
        <f>IFERROR('σ и σw, МПа'!E345*$BF$2,"-")</f>
        <v>441.5</v>
      </c>
      <c r="S345" s="32">
        <f>IFERROR('σ и σw, МПа'!F345*$BF$2,"-")</f>
        <v>441.5</v>
      </c>
      <c r="T345" s="32">
        <f>IFERROR('σ и σw, МПа'!G345*$BF$2,"-")</f>
        <v>441.5</v>
      </c>
      <c r="U345" s="32">
        <f>IFERROR('σ и σw, МПа'!H345*$BF$2,"-")</f>
        <v>441.5</v>
      </c>
      <c r="V345" s="32">
        <f>IFERROR('σ и σw, МПа'!I345*$BF$2,"-")</f>
        <v>441.5</v>
      </c>
      <c r="W345" s="32">
        <f>IFERROR('σ и σw, МПа'!J345*$BF$2,"-")</f>
        <v>441.5</v>
      </c>
      <c r="X345" s="32">
        <f>IFERROR('σ и σw, МПа'!K345*$BF$2,"-")</f>
        <v>441.5</v>
      </c>
      <c r="Y345" s="32">
        <f>IFERROR('σ и σw, МПа'!L345*$BF$2,"-")</f>
        <v>417</v>
      </c>
      <c r="Z345" s="32">
        <f>IFERROR('σ и σw, МПа'!M345*$BF$2,"-")</f>
        <v>417</v>
      </c>
      <c r="AA345" s="32">
        <f>IFERROR('σ и σw, МПа'!N345*$BF$2,"-")</f>
        <v>417</v>
      </c>
      <c r="AB345" s="32">
        <f>IFERROR('σ и σw, МПа'!O345*$BF$2,"-")</f>
        <v>402</v>
      </c>
      <c r="AC345" s="33">
        <f>IFERROR('σ и σw, МПа'!P345*$BF$2,"-")</f>
        <v>392.5</v>
      </c>
      <c r="AD345" s="31">
        <f>IFERROR('σ и σw, МПа'!Q345*$BG$2,"-")</f>
        <v>382.85</v>
      </c>
      <c r="AE345" s="32">
        <f>IFERROR('σ и σw, МПа'!R345*$BG$2,"-")</f>
        <v>382.85</v>
      </c>
      <c r="AF345" s="32">
        <f>IFERROR('σ и σw, МПа'!S345*$BG$2,"-")</f>
        <v>382.85</v>
      </c>
      <c r="AG345" s="32">
        <f>IFERROR('σ и σw, МПа'!T345*$BG$2,"-")</f>
        <v>382.85</v>
      </c>
      <c r="AH345" s="32">
        <f>IFERROR('σ и σw, МПа'!U345*$BG$2,"-")</f>
        <v>382.85</v>
      </c>
      <c r="AI345" s="32">
        <f>IFERROR('σ и σw, МПа'!V345*$BG$2,"-")</f>
        <v>382.85</v>
      </c>
      <c r="AJ345" s="32">
        <f>IFERROR('σ и σw, МПа'!W345*$BG$2,"-")</f>
        <v>382.85</v>
      </c>
      <c r="AK345" s="32">
        <f>IFERROR('σ и σw, МПа'!X345*$BG$2,"-")</f>
        <v>382.85</v>
      </c>
      <c r="AL345" s="32">
        <f>IFERROR('σ и σw, МПа'!Y345*$BG$2,"-")</f>
        <v>382.85</v>
      </c>
      <c r="AM345" s="32">
        <f>IFERROR('σ и σw, МПа'!Z345*$BG$2,"-")</f>
        <v>382.85</v>
      </c>
      <c r="AN345" s="32">
        <f>IFERROR('σ и σw, МПа'!AA345*$BG$2,"-")</f>
        <v>363.35</v>
      </c>
      <c r="AO345" s="32">
        <f>IFERROR('σ и σw, МПа'!AB345*$BG$2,"-")</f>
        <v>351</v>
      </c>
      <c r="AP345" s="33">
        <f>IFERROR('σ и σw, МПа'!AC345*$BG$2,"-")</f>
        <v>338</v>
      </c>
      <c r="AQ345" s="31">
        <f>IFERROR('σ и σw, МПа'!Q345*$BH$2,"-")</f>
        <v>500.65</v>
      </c>
      <c r="AR345" s="32">
        <f>IFERROR('σ и σw, МПа'!R345*$BH$2,"-")</f>
        <v>500.65</v>
      </c>
      <c r="AS345" s="32">
        <f>IFERROR('σ и σw, МПа'!S345*$BH$2,"-")</f>
        <v>500.65</v>
      </c>
      <c r="AT345" s="32">
        <f>IFERROR('σ и σw, МПа'!T345*$BH$2,"-")</f>
        <v>500.65</v>
      </c>
      <c r="AU345" s="32">
        <f>IFERROR('σ и σw, МПа'!U345*$BH$2,"-")</f>
        <v>500.65</v>
      </c>
      <c r="AV345" s="32">
        <f>IFERROR('σ и σw, МПа'!V345*$BH$2,"-")</f>
        <v>500.65</v>
      </c>
      <c r="AW345" s="32">
        <f>IFERROR('σ и σw, МПа'!W345*$BH$2,"-")</f>
        <v>500.65</v>
      </c>
      <c r="AX345" s="32">
        <f>IFERROR('σ и σw, МПа'!X345*$BH$2,"-")</f>
        <v>500.65</v>
      </c>
      <c r="AY345" s="32">
        <f>IFERROR('σ и σw, МПа'!Y345*$BH$2,"-")</f>
        <v>500.65</v>
      </c>
      <c r="AZ345" s="32">
        <f>IFERROR('σ и σw, МПа'!Z345*$BH$2,"-")</f>
        <v>500.65</v>
      </c>
      <c r="BA345" s="32">
        <f>IFERROR('σ и σw, МПа'!AA345*$BH$2,"-")</f>
        <v>475.15</v>
      </c>
      <c r="BB345" s="32">
        <f>IFERROR('σ и σw, МПа'!AB345*$BH$2,"-")</f>
        <v>459</v>
      </c>
      <c r="BC345" s="33">
        <f>IFERROR('σ и σw, МПа'!AC345*$BH$2,"-")</f>
        <v>442</v>
      </c>
    </row>
    <row r="346" spans="1:55" ht="38.25" x14ac:dyDescent="0.25">
      <c r="A346" s="10" t="str">
        <f>INDEX('Обработка исходного'!B:B,ROW($B$3)+4*(ROW($B346)-ROW($B$3)))</f>
        <v>Сталь хромоникелевая коррозионно-стойкого аустенитного класса</v>
      </c>
      <c r="B346" s="47" t="str">
        <f>INDEX('Обработка исходного'!D:D,ROW($B$3)+4*(ROW($B346)-ROW($B$3)))</f>
        <v>10Х11Н20Т3Р</v>
      </c>
      <c r="C346" s="27" t="str">
        <f>'Rp0,2, МПа'!C346</f>
        <v>Горячекатаная и кованая сталь диаметром, стороной квадрата или толщиной от 100 до 150 мм</v>
      </c>
      <c r="D346" s="31">
        <f>IFERROR('σ и σw, МПа'!D346*$BE$2,"-")</f>
        <v>339.61538461538458</v>
      </c>
      <c r="E346" s="32">
        <f>IFERROR('σ и σw, МПа'!E346*$BE$2,"-")</f>
        <v>339.61538461538458</v>
      </c>
      <c r="F346" s="32">
        <f>IFERROR('σ и σw, МПа'!F346*$BE$2,"-")</f>
        <v>339.61538461538458</v>
      </c>
      <c r="G346" s="32">
        <f>IFERROR('σ и σw, МПа'!G346*$BE$2,"-")</f>
        <v>339.61538461538458</v>
      </c>
      <c r="H346" s="32">
        <f>IFERROR('σ и σw, МПа'!H346*$BE$2,"-")</f>
        <v>339.61538461538458</v>
      </c>
      <c r="I346" s="32">
        <f>IFERROR('σ и σw, МПа'!I346*$BE$2,"-")</f>
        <v>339.61538461538458</v>
      </c>
      <c r="J346" s="32">
        <f>IFERROR('σ и σw, МПа'!J346*$BE$2,"-")</f>
        <v>339.61538461538458</v>
      </c>
      <c r="K346" s="32">
        <f>IFERROR('σ и σw, МПа'!K346*$BE$2,"-")</f>
        <v>339.61538461538458</v>
      </c>
      <c r="L346" s="32">
        <f>IFERROR('σ и σw, МПа'!L346*$BE$2,"-")</f>
        <v>320.76923076923077</v>
      </c>
      <c r="M346" s="32">
        <f>IFERROR('σ и σw, МПа'!M346*$BE$2,"-")</f>
        <v>320.76923076923077</v>
      </c>
      <c r="N346" s="32">
        <f>IFERROR('σ и σw, МПа'!N346*$BE$2,"-")</f>
        <v>320.76923076923077</v>
      </c>
      <c r="O346" s="32">
        <f>IFERROR('σ и σw, МПа'!O346*$BE$2,"-")</f>
        <v>309.23076923076923</v>
      </c>
      <c r="P346" s="33">
        <f>IFERROR('σ и σw, МПа'!P346*$BE$2,"-")</f>
        <v>301.92307692307691</v>
      </c>
      <c r="Q346" s="31">
        <f>IFERROR('σ и σw, МПа'!D346*$BF$2,"-")</f>
        <v>441.5</v>
      </c>
      <c r="R346" s="32">
        <f>IFERROR('σ и σw, МПа'!E346*$BF$2,"-")</f>
        <v>441.5</v>
      </c>
      <c r="S346" s="32">
        <f>IFERROR('σ и σw, МПа'!F346*$BF$2,"-")</f>
        <v>441.5</v>
      </c>
      <c r="T346" s="32">
        <f>IFERROR('σ и σw, МПа'!G346*$BF$2,"-")</f>
        <v>441.5</v>
      </c>
      <c r="U346" s="32">
        <f>IFERROR('σ и σw, МПа'!H346*$BF$2,"-")</f>
        <v>441.5</v>
      </c>
      <c r="V346" s="32">
        <f>IFERROR('σ и σw, МПа'!I346*$BF$2,"-")</f>
        <v>441.5</v>
      </c>
      <c r="W346" s="32">
        <f>IFERROR('σ и σw, МПа'!J346*$BF$2,"-")</f>
        <v>441.5</v>
      </c>
      <c r="X346" s="32">
        <f>IFERROR('σ и σw, МПа'!K346*$BF$2,"-")</f>
        <v>441.5</v>
      </c>
      <c r="Y346" s="32">
        <f>IFERROR('σ и σw, МПа'!L346*$BF$2,"-")</f>
        <v>417</v>
      </c>
      <c r="Z346" s="32">
        <f>IFERROR('σ и σw, МПа'!M346*$BF$2,"-")</f>
        <v>417</v>
      </c>
      <c r="AA346" s="32">
        <f>IFERROR('σ и σw, МПа'!N346*$BF$2,"-")</f>
        <v>417</v>
      </c>
      <c r="AB346" s="32">
        <f>IFERROR('σ и σw, МПа'!O346*$BF$2,"-")</f>
        <v>402</v>
      </c>
      <c r="AC346" s="33">
        <f>IFERROR('σ и σw, МПа'!P346*$BF$2,"-")</f>
        <v>392.5</v>
      </c>
      <c r="AD346" s="31">
        <f>IFERROR('σ и σw, МПа'!Q346*$BG$2,"-")</f>
        <v>382.85</v>
      </c>
      <c r="AE346" s="32">
        <f>IFERROR('σ и σw, МПа'!R346*$BG$2,"-")</f>
        <v>382.85</v>
      </c>
      <c r="AF346" s="32">
        <f>IFERROR('σ и σw, МПа'!S346*$BG$2,"-")</f>
        <v>382.85</v>
      </c>
      <c r="AG346" s="32">
        <f>IFERROR('σ и σw, МПа'!T346*$BG$2,"-")</f>
        <v>382.85</v>
      </c>
      <c r="AH346" s="32">
        <f>IFERROR('σ и σw, МПа'!U346*$BG$2,"-")</f>
        <v>382.85</v>
      </c>
      <c r="AI346" s="32">
        <f>IFERROR('σ и σw, МПа'!V346*$BG$2,"-")</f>
        <v>382.85</v>
      </c>
      <c r="AJ346" s="32">
        <f>IFERROR('σ и σw, МПа'!W346*$BG$2,"-")</f>
        <v>382.85</v>
      </c>
      <c r="AK346" s="32">
        <f>IFERROR('σ и σw, МПа'!X346*$BG$2,"-")</f>
        <v>382.85</v>
      </c>
      <c r="AL346" s="32">
        <f>IFERROR('σ и σw, МПа'!Y346*$BG$2,"-")</f>
        <v>382.85</v>
      </c>
      <c r="AM346" s="32">
        <f>IFERROR('σ и σw, МПа'!Z346*$BG$2,"-")</f>
        <v>382.85</v>
      </c>
      <c r="AN346" s="32">
        <f>IFERROR('σ и σw, МПа'!AA346*$BG$2,"-")</f>
        <v>363.35</v>
      </c>
      <c r="AO346" s="32">
        <f>IFERROR('σ и σw, МПа'!AB346*$BG$2,"-")</f>
        <v>351</v>
      </c>
      <c r="AP346" s="33">
        <f>IFERROR('σ и σw, МПа'!AC346*$BG$2,"-")</f>
        <v>338</v>
      </c>
      <c r="AQ346" s="31">
        <f>IFERROR('σ и σw, МПа'!Q346*$BH$2,"-")</f>
        <v>500.65</v>
      </c>
      <c r="AR346" s="32">
        <f>IFERROR('σ и σw, МПа'!R346*$BH$2,"-")</f>
        <v>500.65</v>
      </c>
      <c r="AS346" s="32">
        <f>IFERROR('σ и σw, МПа'!S346*$BH$2,"-")</f>
        <v>500.65</v>
      </c>
      <c r="AT346" s="32">
        <f>IFERROR('σ и σw, МПа'!T346*$BH$2,"-")</f>
        <v>500.65</v>
      </c>
      <c r="AU346" s="32">
        <f>IFERROR('σ и σw, МПа'!U346*$BH$2,"-")</f>
        <v>500.65</v>
      </c>
      <c r="AV346" s="32">
        <f>IFERROR('σ и σw, МПа'!V346*$BH$2,"-")</f>
        <v>500.65</v>
      </c>
      <c r="AW346" s="32">
        <f>IFERROR('σ и σw, МПа'!W346*$BH$2,"-")</f>
        <v>500.65</v>
      </c>
      <c r="AX346" s="32">
        <f>IFERROR('σ и σw, МПа'!X346*$BH$2,"-")</f>
        <v>500.65</v>
      </c>
      <c r="AY346" s="32">
        <f>IFERROR('σ и σw, МПа'!Y346*$BH$2,"-")</f>
        <v>500.65</v>
      </c>
      <c r="AZ346" s="32">
        <f>IFERROR('σ и σw, МПа'!Z346*$BH$2,"-")</f>
        <v>500.65</v>
      </c>
      <c r="BA346" s="32">
        <f>IFERROR('σ и σw, МПа'!AA346*$BH$2,"-")</f>
        <v>475.15</v>
      </c>
      <c r="BB346" s="32">
        <f>IFERROR('σ и σw, МПа'!AB346*$BH$2,"-")</f>
        <v>459</v>
      </c>
      <c r="BC346" s="33">
        <f>IFERROR('σ и σw, МПа'!AC346*$BH$2,"-")</f>
        <v>442</v>
      </c>
    </row>
    <row r="347" spans="1:55" ht="38.25" x14ac:dyDescent="0.25">
      <c r="A347" s="10" t="str">
        <f>INDEX('Обработка исходного'!B:B,ROW($B$3)+4*(ROW($B347)-ROW($B$3)))</f>
        <v>Сталь хромоникелевая коррозионно-стойкого аустенитного класса</v>
      </c>
      <c r="B347" s="47" t="str">
        <f>INDEX('Обработка исходного'!D:D,ROW($B$3)+4*(ROW($B347)-ROW($B$3)))</f>
        <v>10Х11Н20Т3Р</v>
      </c>
      <c r="C347" s="27" t="str">
        <f>'Rp0,2, МПа'!C347</f>
        <v>Заготовки крепежных деталей, КП490*</v>
      </c>
      <c r="D347" s="31">
        <f>IFERROR('σ и σw, МПа'!D347*$BE$2,"-")</f>
        <v>320.76923076923077</v>
      </c>
      <c r="E347" s="32">
        <f>IFERROR('σ и σw, МПа'!E347*$BE$2,"-")</f>
        <v>320.76923076923077</v>
      </c>
      <c r="F347" s="32">
        <f>IFERROR('σ и σw, МПа'!F347*$BE$2,"-")</f>
        <v>320.76923076923077</v>
      </c>
      <c r="G347" s="32">
        <f>IFERROR('σ и σw, МПа'!G347*$BE$2,"-")</f>
        <v>320.76923076923077</v>
      </c>
      <c r="H347" s="32">
        <f>IFERROR('σ и σw, МПа'!H347*$BE$2,"-")</f>
        <v>320.76923076923077</v>
      </c>
      <c r="I347" s="32">
        <f>IFERROR('σ и σw, МПа'!I347*$BE$2,"-")</f>
        <v>320.76923076923077</v>
      </c>
      <c r="J347" s="32">
        <f>IFERROR('σ и σw, МПа'!J347*$BE$2,"-")</f>
        <v>314</v>
      </c>
      <c r="K347" s="32">
        <f>IFERROR('σ и σw, МПа'!K347*$BE$2,"-")</f>
        <v>294</v>
      </c>
      <c r="L347" s="32">
        <f>IFERROR('σ и σw, МПа'!L347*$BE$2,"-")</f>
        <v>294</v>
      </c>
      <c r="M347" s="32">
        <f>IFERROR('σ и σw, МПа'!M347*$BE$2,"-")</f>
        <v>294</v>
      </c>
      <c r="N347" s="32">
        <f>IFERROR('σ и σw, МПа'!N347*$BE$2,"-")</f>
        <v>294</v>
      </c>
      <c r="O347" s="32">
        <f>IFERROR('σ и σw, МПа'!O347*$BE$2,"-")</f>
        <v>290.38461538461536</v>
      </c>
      <c r="P347" s="33">
        <f>IFERROR('σ и σw, МПа'!P347*$BE$2,"-")</f>
        <v>283.07692307692309</v>
      </c>
      <c r="Q347" s="31">
        <f>IFERROR('σ и σw, МПа'!D347*$BF$2,"-")</f>
        <v>417</v>
      </c>
      <c r="R347" s="32">
        <f>IFERROR('σ и σw, МПа'!E347*$BF$2,"-")</f>
        <v>417</v>
      </c>
      <c r="S347" s="32">
        <f>IFERROR('σ и σw, МПа'!F347*$BF$2,"-")</f>
        <v>417</v>
      </c>
      <c r="T347" s="32">
        <f>IFERROR('σ и σw, МПа'!G347*$BF$2,"-")</f>
        <v>417</v>
      </c>
      <c r="U347" s="32">
        <f>IFERROR('σ и σw, МПа'!H347*$BF$2,"-")</f>
        <v>417</v>
      </c>
      <c r="V347" s="32">
        <f>IFERROR('σ и σw, МПа'!I347*$BF$2,"-")</f>
        <v>417</v>
      </c>
      <c r="W347" s="32">
        <f>IFERROR('σ и σw, МПа'!J347*$BF$2,"-")</f>
        <v>408.2</v>
      </c>
      <c r="X347" s="32">
        <f>IFERROR('σ и σw, МПа'!K347*$BF$2,"-")</f>
        <v>382.2</v>
      </c>
      <c r="Y347" s="32">
        <f>IFERROR('σ и σw, МПа'!L347*$BF$2,"-")</f>
        <v>382.2</v>
      </c>
      <c r="Z347" s="32">
        <f>IFERROR('σ и σw, МПа'!M347*$BF$2,"-")</f>
        <v>382.2</v>
      </c>
      <c r="AA347" s="32">
        <f>IFERROR('σ и σw, МПа'!N347*$BF$2,"-")</f>
        <v>382.2</v>
      </c>
      <c r="AB347" s="32">
        <f>IFERROR('σ и σw, МПа'!O347*$BF$2,"-")</f>
        <v>377.5</v>
      </c>
      <c r="AC347" s="33">
        <f>IFERROR('σ и σw, МПа'!P347*$BF$2,"-")</f>
        <v>368.00000000000006</v>
      </c>
      <c r="AD347" s="31">
        <f>IFERROR('σ и σw, МПа'!Q347*$BG$2,"-")</f>
        <v>318.5</v>
      </c>
      <c r="AE347" s="32">
        <f>IFERROR('σ и σw, МПа'!R347*$BG$2,"-")</f>
        <v>318.5</v>
      </c>
      <c r="AF347" s="32">
        <f>IFERROR('σ и σw, МПа'!S347*$BG$2,"-")</f>
        <v>318.5</v>
      </c>
      <c r="AG347" s="32">
        <f>IFERROR('σ и σw, МПа'!T347*$BG$2,"-")</f>
        <v>318.5</v>
      </c>
      <c r="AH347" s="32">
        <f>IFERROR('σ и σw, МПа'!U347*$BG$2,"-")</f>
        <v>318.5</v>
      </c>
      <c r="AI347" s="32">
        <f>IFERROR('σ и σw, МПа'!V347*$BG$2,"-")</f>
        <v>318.5</v>
      </c>
      <c r="AJ347" s="32">
        <f>IFERROR('σ и σw, МПа'!W347*$BG$2,"-")</f>
        <v>306.15000000000003</v>
      </c>
      <c r="AK347" s="32">
        <f>IFERROR('σ и σw, МПа'!X347*$BG$2,"-")</f>
        <v>286.65000000000003</v>
      </c>
      <c r="AL347" s="32">
        <f>IFERROR('σ и σw, МПа'!Y347*$BG$2,"-")</f>
        <v>286.65000000000003</v>
      </c>
      <c r="AM347" s="32">
        <f>IFERROR('σ и σw, МПа'!Z347*$BG$2,"-")</f>
        <v>286.65000000000003</v>
      </c>
      <c r="AN347" s="32">
        <f>IFERROR('σ и σw, МПа'!AA347*$BG$2,"-")</f>
        <v>286.65000000000003</v>
      </c>
      <c r="AO347" s="32">
        <f>IFERROR('σ и σw, МПа'!AB347*$BG$2,"-")</f>
        <v>286.65000000000003</v>
      </c>
      <c r="AP347" s="33">
        <f>IFERROR('σ и σw, МПа'!AC347*$BG$2,"-")</f>
        <v>286.65000000000003</v>
      </c>
      <c r="AQ347" s="31">
        <f>IFERROR('σ и σw, МПа'!Q347*$BH$2,"-")</f>
        <v>416.5</v>
      </c>
      <c r="AR347" s="32">
        <f>IFERROR('σ и σw, МПа'!R347*$BH$2,"-")</f>
        <v>416.5</v>
      </c>
      <c r="AS347" s="32">
        <f>IFERROR('σ и σw, МПа'!S347*$BH$2,"-")</f>
        <v>416.5</v>
      </c>
      <c r="AT347" s="32">
        <f>IFERROR('σ и σw, МПа'!T347*$BH$2,"-")</f>
        <v>416.5</v>
      </c>
      <c r="AU347" s="32">
        <f>IFERROR('σ и σw, МПа'!U347*$BH$2,"-")</f>
        <v>416.5</v>
      </c>
      <c r="AV347" s="32">
        <f>IFERROR('σ и σw, МПа'!V347*$BH$2,"-")</f>
        <v>416.5</v>
      </c>
      <c r="AW347" s="32">
        <f>IFERROR('σ и σw, МПа'!W347*$BH$2,"-")</f>
        <v>400.34999999999997</v>
      </c>
      <c r="AX347" s="32">
        <f>IFERROR('σ и σw, МПа'!X347*$BH$2,"-")</f>
        <v>374.84999999999997</v>
      </c>
      <c r="AY347" s="32">
        <f>IFERROR('σ и σw, МПа'!Y347*$BH$2,"-")</f>
        <v>374.84999999999997</v>
      </c>
      <c r="AZ347" s="32">
        <f>IFERROR('σ и σw, МПа'!Z347*$BH$2,"-")</f>
        <v>374.84999999999997</v>
      </c>
      <c r="BA347" s="32">
        <f>IFERROR('σ и σw, МПа'!AA347*$BH$2,"-")</f>
        <v>374.84999999999997</v>
      </c>
      <c r="BB347" s="32">
        <f>IFERROR('σ и σw, МПа'!AB347*$BH$2,"-")</f>
        <v>374.84999999999997</v>
      </c>
      <c r="BC347" s="33">
        <f>IFERROR('σ и σw, МПа'!AC347*$BH$2,"-")</f>
        <v>374.84999999999997</v>
      </c>
    </row>
    <row r="348" spans="1:55" ht="38.25" x14ac:dyDescent="0.25">
      <c r="A348" s="10" t="str">
        <f>INDEX('Обработка исходного'!B:B,ROW($B$3)+4*(ROW($B348)-ROW($B$3)))</f>
        <v>Сталь хромоникелевая коррозионно-стойкого аустенитного класса</v>
      </c>
      <c r="B348" s="47" t="str">
        <f>INDEX('Обработка исходного'!D:D,ROW($B$3)+4*(ROW($B348)-ROW($B$3)))</f>
        <v>10Х11Н20Т3Р</v>
      </c>
      <c r="C348" s="27" t="str">
        <f>'Rp0,2, МПа'!C348</f>
        <v>Сортовой прокат, КП490*</v>
      </c>
      <c r="D348" s="31">
        <f>IFERROR('σ и σw, МПа'!D348*$BE$2,"-")</f>
        <v>320.76923076923077</v>
      </c>
      <c r="E348" s="32">
        <f>IFERROR('σ и σw, МПа'!E348*$BE$2,"-")</f>
        <v>320.76923076923077</v>
      </c>
      <c r="F348" s="32">
        <f>IFERROR('σ и σw, МПа'!F348*$BE$2,"-")</f>
        <v>320.76923076923077</v>
      </c>
      <c r="G348" s="32">
        <f>IFERROR('σ и σw, МПа'!G348*$BE$2,"-")</f>
        <v>320.76923076923077</v>
      </c>
      <c r="H348" s="32">
        <f>IFERROR('σ и σw, МПа'!H348*$BE$2,"-")</f>
        <v>320.76923076923077</v>
      </c>
      <c r="I348" s="32">
        <f>IFERROR('σ и σw, МПа'!I348*$BE$2,"-")</f>
        <v>320.76923076923077</v>
      </c>
      <c r="J348" s="32">
        <f>IFERROR('σ и σw, МПа'!J348*$BE$2,"-")</f>
        <v>314</v>
      </c>
      <c r="K348" s="32">
        <f>IFERROR('σ и σw, МПа'!K348*$BE$2,"-")</f>
        <v>294</v>
      </c>
      <c r="L348" s="32">
        <f>IFERROR('σ и σw, МПа'!L348*$BE$2,"-")</f>
        <v>294</v>
      </c>
      <c r="M348" s="32">
        <f>IFERROR('σ и σw, МПа'!M348*$BE$2,"-")</f>
        <v>294</v>
      </c>
      <c r="N348" s="32">
        <f>IFERROR('σ и σw, МПа'!N348*$BE$2,"-")</f>
        <v>294</v>
      </c>
      <c r="O348" s="32">
        <f>IFERROR('σ и σw, МПа'!O348*$BE$2,"-")</f>
        <v>290.38461538461536</v>
      </c>
      <c r="P348" s="33">
        <f>IFERROR('σ и σw, МПа'!P348*$BE$2,"-")</f>
        <v>283.07692307692309</v>
      </c>
      <c r="Q348" s="31">
        <f>IFERROR('σ и σw, МПа'!D348*$BF$2,"-")</f>
        <v>417</v>
      </c>
      <c r="R348" s="32">
        <f>IFERROR('σ и σw, МПа'!E348*$BF$2,"-")</f>
        <v>417</v>
      </c>
      <c r="S348" s="32">
        <f>IFERROR('σ и σw, МПа'!F348*$BF$2,"-")</f>
        <v>417</v>
      </c>
      <c r="T348" s="32">
        <f>IFERROR('σ и σw, МПа'!G348*$BF$2,"-")</f>
        <v>417</v>
      </c>
      <c r="U348" s="32">
        <f>IFERROR('σ и σw, МПа'!H348*$BF$2,"-")</f>
        <v>417</v>
      </c>
      <c r="V348" s="32">
        <f>IFERROR('σ и σw, МПа'!I348*$BF$2,"-")</f>
        <v>417</v>
      </c>
      <c r="W348" s="32">
        <f>IFERROR('σ и σw, МПа'!J348*$BF$2,"-")</f>
        <v>408.2</v>
      </c>
      <c r="X348" s="32">
        <f>IFERROR('σ и σw, МПа'!K348*$BF$2,"-")</f>
        <v>382.2</v>
      </c>
      <c r="Y348" s="32">
        <f>IFERROR('σ и σw, МПа'!L348*$BF$2,"-")</f>
        <v>382.2</v>
      </c>
      <c r="Z348" s="32">
        <f>IFERROR('σ и σw, МПа'!M348*$BF$2,"-")</f>
        <v>382.2</v>
      </c>
      <c r="AA348" s="32">
        <f>IFERROR('σ и σw, МПа'!N348*$BF$2,"-")</f>
        <v>382.2</v>
      </c>
      <c r="AB348" s="32">
        <f>IFERROR('σ и σw, МПа'!O348*$BF$2,"-")</f>
        <v>377.5</v>
      </c>
      <c r="AC348" s="33">
        <f>IFERROR('σ и σw, МПа'!P348*$BF$2,"-")</f>
        <v>368.00000000000006</v>
      </c>
      <c r="AD348" s="31">
        <f>IFERROR('σ и σw, МПа'!Q348*$BG$2,"-")</f>
        <v>318.5</v>
      </c>
      <c r="AE348" s="32">
        <f>IFERROR('σ и σw, МПа'!R348*$BG$2,"-")</f>
        <v>318.5</v>
      </c>
      <c r="AF348" s="32">
        <f>IFERROR('σ и σw, МПа'!S348*$BG$2,"-")</f>
        <v>318.5</v>
      </c>
      <c r="AG348" s="32">
        <f>IFERROR('σ и σw, МПа'!T348*$BG$2,"-")</f>
        <v>318.5</v>
      </c>
      <c r="AH348" s="32">
        <f>IFERROR('σ и σw, МПа'!U348*$BG$2,"-")</f>
        <v>318.5</v>
      </c>
      <c r="AI348" s="32">
        <f>IFERROR('σ и σw, МПа'!V348*$BG$2,"-")</f>
        <v>318.5</v>
      </c>
      <c r="AJ348" s="32">
        <f>IFERROR('σ и σw, МПа'!W348*$BG$2,"-")</f>
        <v>306.15000000000003</v>
      </c>
      <c r="AK348" s="32">
        <f>IFERROR('σ и σw, МПа'!X348*$BG$2,"-")</f>
        <v>286.65000000000003</v>
      </c>
      <c r="AL348" s="32">
        <f>IFERROR('σ и σw, МПа'!Y348*$BG$2,"-")</f>
        <v>286.65000000000003</v>
      </c>
      <c r="AM348" s="32">
        <f>IFERROR('σ и σw, МПа'!Z348*$BG$2,"-")</f>
        <v>286.65000000000003</v>
      </c>
      <c r="AN348" s="32">
        <f>IFERROR('σ и σw, МПа'!AA348*$BG$2,"-")</f>
        <v>286.65000000000003</v>
      </c>
      <c r="AO348" s="32">
        <f>IFERROR('σ и σw, МПа'!AB348*$BG$2,"-")</f>
        <v>286.65000000000003</v>
      </c>
      <c r="AP348" s="33">
        <f>IFERROR('σ и σw, МПа'!AC348*$BG$2,"-")</f>
        <v>286.65000000000003</v>
      </c>
      <c r="AQ348" s="31">
        <f>IFERROR('σ и σw, МПа'!Q348*$BH$2,"-")</f>
        <v>416.5</v>
      </c>
      <c r="AR348" s="32">
        <f>IFERROR('σ и σw, МПа'!R348*$BH$2,"-")</f>
        <v>416.5</v>
      </c>
      <c r="AS348" s="32">
        <f>IFERROR('σ и σw, МПа'!S348*$BH$2,"-")</f>
        <v>416.5</v>
      </c>
      <c r="AT348" s="32">
        <f>IFERROR('σ и σw, МПа'!T348*$BH$2,"-")</f>
        <v>416.5</v>
      </c>
      <c r="AU348" s="32">
        <f>IFERROR('σ и σw, МПа'!U348*$BH$2,"-")</f>
        <v>416.5</v>
      </c>
      <c r="AV348" s="32">
        <f>IFERROR('σ и σw, МПа'!V348*$BH$2,"-")</f>
        <v>416.5</v>
      </c>
      <c r="AW348" s="32">
        <f>IFERROR('σ и σw, МПа'!W348*$BH$2,"-")</f>
        <v>400.34999999999997</v>
      </c>
      <c r="AX348" s="32">
        <f>IFERROR('σ и σw, МПа'!X348*$BH$2,"-")</f>
        <v>374.84999999999997</v>
      </c>
      <c r="AY348" s="32">
        <f>IFERROR('σ и σw, МПа'!Y348*$BH$2,"-")</f>
        <v>374.84999999999997</v>
      </c>
      <c r="AZ348" s="32">
        <f>IFERROR('σ и σw, МПа'!Z348*$BH$2,"-")</f>
        <v>374.84999999999997</v>
      </c>
      <c r="BA348" s="32">
        <f>IFERROR('σ и σw, МПа'!AA348*$BH$2,"-")</f>
        <v>374.84999999999997</v>
      </c>
      <c r="BB348" s="32">
        <f>IFERROR('σ и σw, МПа'!AB348*$BH$2,"-")</f>
        <v>374.84999999999997</v>
      </c>
      <c r="BC348" s="33">
        <f>IFERROR('σ и σw, МПа'!AC348*$BH$2,"-")</f>
        <v>374.84999999999997</v>
      </c>
    </row>
    <row r="349" spans="1:55" ht="38.25" x14ac:dyDescent="0.25">
      <c r="A349" s="10" t="str">
        <f>INDEX('Обработка исходного'!B:B,ROW($B$3)+4*(ROW($B349)-ROW($B$3)))</f>
        <v>Сталь хромоникелевая коррозионно-стойкого аустенитного класса</v>
      </c>
      <c r="B349" s="47" t="str">
        <f>INDEX('Обработка исходного'!D:D,ROW($B$3)+4*(ROW($B349)-ROW($B$3)))</f>
        <v>10Х11Н20Т3Р</v>
      </c>
      <c r="C349" s="27" t="str">
        <f>'Rp0,2, МПа'!C349</f>
        <v>Горячекатаная и кованая сталь диаметром, стороной квадрата или толщиной до 60 мм</v>
      </c>
      <c r="D349" s="31">
        <f>IFERROR('σ и σw, МПа'!D349*$BE$2,"-")</f>
        <v>339.61538461538458</v>
      </c>
      <c r="E349" s="32">
        <f>IFERROR('σ и σw, МПа'!E349*$BE$2,"-")</f>
        <v>339.61538461538458</v>
      </c>
      <c r="F349" s="32">
        <f>IFERROR('σ и σw, МПа'!F349*$BE$2,"-")</f>
        <v>339.61538461538458</v>
      </c>
      <c r="G349" s="32">
        <f>IFERROR('σ и σw, МПа'!G349*$BE$2,"-")</f>
        <v>339.61538461538458</v>
      </c>
      <c r="H349" s="32">
        <f>IFERROR('σ и σw, МПа'!H349*$BE$2,"-")</f>
        <v>339.61538461538458</v>
      </c>
      <c r="I349" s="32">
        <f>IFERROR('σ и σw, МПа'!I349*$BE$2,"-")</f>
        <v>339.61538461538458</v>
      </c>
      <c r="J349" s="32">
        <f>IFERROR('σ и σw, МПа'!J349*$BE$2,"-")</f>
        <v>339.61538461538458</v>
      </c>
      <c r="K349" s="32">
        <f>IFERROR('σ и σw, МПа'!K349*$BE$2,"-")</f>
        <v>339.61538461538458</v>
      </c>
      <c r="L349" s="32">
        <f>IFERROR('σ и σw, МПа'!L349*$BE$2,"-")</f>
        <v>320.76923076923077</v>
      </c>
      <c r="M349" s="32">
        <f>IFERROR('σ и σw, МПа'!M349*$BE$2,"-")</f>
        <v>320.76923076923077</v>
      </c>
      <c r="N349" s="32">
        <f>IFERROR('σ и σw, МПа'!N349*$BE$2,"-")</f>
        <v>320.76923076923077</v>
      </c>
      <c r="O349" s="32">
        <f>IFERROR('σ и σw, МПа'!O349*$BE$2,"-")</f>
        <v>309.23076923076923</v>
      </c>
      <c r="P349" s="33">
        <f>IFERROR('σ и σw, МПа'!P349*$BE$2,"-")</f>
        <v>301.92307692307691</v>
      </c>
      <c r="Q349" s="31">
        <f>IFERROR('σ и σw, МПа'!D349*$BF$2,"-")</f>
        <v>441.5</v>
      </c>
      <c r="R349" s="32">
        <f>IFERROR('σ и σw, МПа'!E349*$BF$2,"-")</f>
        <v>441.5</v>
      </c>
      <c r="S349" s="32">
        <f>IFERROR('σ и σw, МПа'!F349*$BF$2,"-")</f>
        <v>441.5</v>
      </c>
      <c r="T349" s="32">
        <f>IFERROR('σ и σw, МПа'!G349*$BF$2,"-")</f>
        <v>441.5</v>
      </c>
      <c r="U349" s="32">
        <f>IFERROR('σ и σw, МПа'!H349*$BF$2,"-")</f>
        <v>441.5</v>
      </c>
      <c r="V349" s="32">
        <f>IFERROR('σ и σw, МПа'!I349*$BF$2,"-")</f>
        <v>441.5</v>
      </c>
      <c r="W349" s="32">
        <f>IFERROR('σ и σw, МПа'!J349*$BF$2,"-")</f>
        <v>441.5</v>
      </c>
      <c r="X349" s="32">
        <f>IFERROR('σ и σw, МПа'!K349*$BF$2,"-")</f>
        <v>441.5</v>
      </c>
      <c r="Y349" s="32">
        <f>IFERROR('σ и σw, МПа'!L349*$BF$2,"-")</f>
        <v>417</v>
      </c>
      <c r="Z349" s="32">
        <f>IFERROR('σ и σw, МПа'!M349*$BF$2,"-")</f>
        <v>417</v>
      </c>
      <c r="AA349" s="32">
        <f>IFERROR('σ и σw, МПа'!N349*$BF$2,"-")</f>
        <v>417</v>
      </c>
      <c r="AB349" s="32">
        <f>IFERROR('σ и σw, МПа'!O349*$BF$2,"-")</f>
        <v>402</v>
      </c>
      <c r="AC349" s="33">
        <f>IFERROR('σ и σw, МПа'!P349*$BF$2,"-")</f>
        <v>392.5</v>
      </c>
      <c r="AD349" s="31">
        <f>IFERROR('σ и σw, МПа'!Q349*$BG$2,"-")</f>
        <v>382.85</v>
      </c>
      <c r="AE349" s="32">
        <f>IFERROR('σ и σw, МПа'!R349*$BG$2,"-")</f>
        <v>382.85</v>
      </c>
      <c r="AF349" s="32">
        <f>IFERROR('σ и σw, МПа'!S349*$BG$2,"-")</f>
        <v>382.85</v>
      </c>
      <c r="AG349" s="32">
        <f>IFERROR('σ и σw, МПа'!T349*$BG$2,"-")</f>
        <v>382.85</v>
      </c>
      <c r="AH349" s="32">
        <f>IFERROR('σ и σw, МПа'!U349*$BG$2,"-")</f>
        <v>382.85</v>
      </c>
      <c r="AI349" s="32">
        <f>IFERROR('σ и σw, МПа'!V349*$BG$2,"-")</f>
        <v>382.85</v>
      </c>
      <c r="AJ349" s="32">
        <f>IFERROR('σ и σw, МПа'!W349*$BG$2,"-")</f>
        <v>382.85</v>
      </c>
      <c r="AK349" s="32">
        <f>IFERROR('σ и σw, МПа'!X349*$BG$2,"-")</f>
        <v>382.85</v>
      </c>
      <c r="AL349" s="32">
        <f>IFERROR('σ и σw, МПа'!Y349*$BG$2,"-")</f>
        <v>382.85</v>
      </c>
      <c r="AM349" s="32">
        <f>IFERROR('σ и σw, МПа'!Z349*$BG$2,"-")</f>
        <v>382.85</v>
      </c>
      <c r="AN349" s="32">
        <f>IFERROR('σ и σw, МПа'!AA349*$BG$2,"-")</f>
        <v>363.35</v>
      </c>
      <c r="AO349" s="32">
        <f>IFERROR('σ и σw, МПа'!AB349*$BG$2,"-")</f>
        <v>351</v>
      </c>
      <c r="AP349" s="33">
        <f>IFERROR('σ и σw, МПа'!AC349*$BG$2,"-")</f>
        <v>338</v>
      </c>
      <c r="AQ349" s="31">
        <f>IFERROR('σ и σw, МПа'!Q349*$BH$2,"-")</f>
        <v>500.65</v>
      </c>
      <c r="AR349" s="32">
        <f>IFERROR('σ и σw, МПа'!R349*$BH$2,"-")</f>
        <v>500.65</v>
      </c>
      <c r="AS349" s="32">
        <f>IFERROR('σ и σw, МПа'!S349*$BH$2,"-")</f>
        <v>500.65</v>
      </c>
      <c r="AT349" s="32">
        <f>IFERROR('σ и σw, МПа'!T349*$BH$2,"-")</f>
        <v>500.65</v>
      </c>
      <c r="AU349" s="32">
        <f>IFERROR('σ и σw, МПа'!U349*$BH$2,"-")</f>
        <v>500.65</v>
      </c>
      <c r="AV349" s="32">
        <f>IFERROR('σ и σw, МПа'!V349*$BH$2,"-")</f>
        <v>500.65</v>
      </c>
      <c r="AW349" s="32">
        <f>IFERROR('σ и σw, МПа'!W349*$BH$2,"-")</f>
        <v>500.65</v>
      </c>
      <c r="AX349" s="32">
        <f>IFERROR('σ и σw, МПа'!X349*$BH$2,"-")</f>
        <v>500.65</v>
      </c>
      <c r="AY349" s="32">
        <f>IFERROR('σ и σw, МПа'!Y349*$BH$2,"-")</f>
        <v>500.65</v>
      </c>
      <c r="AZ349" s="32">
        <f>IFERROR('σ и σw, МПа'!Z349*$BH$2,"-")</f>
        <v>500.65</v>
      </c>
      <c r="BA349" s="32">
        <f>IFERROR('σ и σw, МПа'!AA349*$BH$2,"-")</f>
        <v>475.15</v>
      </c>
      <c r="BB349" s="32">
        <f>IFERROR('σ и σw, МПа'!AB349*$BH$2,"-")</f>
        <v>459</v>
      </c>
      <c r="BC349" s="33">
        <f>IFERROR('σ и σw, МПа'!AC349*$BH$2,"-")</f>
        <v>442</v>
      </c>
    </row>
    <row r="350" spans="1:55" ht="25.5" x14ac:dyDescent="0.25">
      <c r="A350" s="10" t="str">
        <f>INDEX('Обработка исходного'!B:B,ROW($B$3)+4*(ROW($B350)-ROW($B$3)))</f>
        <v>Сплав на железоникелевой основе</v>
      </c>
      <c r="B350" s="47" t="str">
        <f>INDEX('Обработка исходного'!D:D,ROW($B$3)+4*(ROW($B350)-ROW($B$3)))</f>
        <v>1Х16Н36МБТЮР</v>
      </c>
      <c r="C350" s="27" t="str">
        <f>'Rp0,2, МПа'!C350</f>
        <v/>
      </c>
      <c r="D350" s="31">
        <f>IFERROR('σ и σw, МПа'!D350*$BE$2,"-")</f>
        <v>261.33333333333331</v>
      </c>
      <c r="E350" s="32">
        <f>IFERROR('σ и σw, МПа'!E350*$BE$2,"-")</f>
        <v>261.33333333333331</v>
      </c>
      <c r="F350" s="32">
        <f>IFERROR('σ и σw, МПа'!F350*$BE$2,"-")</f>
        <v>261.33333333333331</v>
      </c>
      <c r="G350" s="32">
        <f>IFERROR('σ и σw, МПа'!G350*$BE$2,"-")</f>
        <v>261.33333333333331</v>
      </c>
      <c r="H350" s="32">
        <f>IFERROR('σ и σw, МПа'!H350*$BE$2,"-")</f>
        <v>261.33333333333331</v>
      </c>
      <c r="I350" s="32">
        <f>IFERROR('σ и σw, МПа'!I350*$BE$2,"-")</f>
        <v>261.33333333333331</v>
      </c>
      <c r="J350" s="32">
        <f>IFERROR('σ и σw, МПа'!J350*$BE$2,"-")</f>
        <v>261.33333333333331</v>
      </c>
      <c r="K350" s="32">
        <f>IFERROR('σ и σw, МПа'!K350*$BE$2,"-")</f>
        <v>261.33333333333331</v>
      </c>
      <c r="L350" s="32">
        <f>IFERROR('σ и σw, МПа'!L350*$BE$2,"-")</f>
        <v>261.33333333333331</v>
      </c>
      <c r="M350" s="32">
        <f>IFERROR('σ и σw, МПа'!M350*$BE$2,"-")</f>
        <v>261.33333333333331</v>
      </c>
      <c r="N350" s="32">
        <f>IFERROR('σ и σw, МПа'!N350*$BE$2,"-")</f>
        <v>261.33333333333331</v>
      </c>
      <c r="O350" s="32">
        <f>IFERROR('σ и σw, МПа'!O350*$BE$2,"-")</f>
        <v>261.33333333333331</v>
      </c>
      <c r="P350" s="33" t="str">
        <f>IFERROR('σ и σw, МПа'!P350*$BE$2,"-")</f>
        <v>-</v>
      </c>
      <c r="Q350" s="31">
        <f>IFERROR('σ и σw, МПа'!D350*$BF$2,"-")</f>
        <v>339.73333333333335</v>
      </c>
      <c r="R350" s="32">
        <f>IFERROR('σ и σw, МПа'!E350*$BF$2,"-")</f>
        <v>339.73333333333335</v>
      </c>
      <c r="S350" s="32">
        <f>IFERROR('σ и σw, МПа'!F350*$BF$2,"-")</f>
        <v>339.73333333333335</v>
      </c>
      <c r="T350" s="32">
        <f>IFERROR('σ и σw, МПа'!G350*$BF$2,"-")</f>
        <v>339.73333333333335</v>
      </c>
      <c r="U350" s="32">
        <f>IFERROR('σ и σw, МПа'!H350*$BF$2,"-")</f>
        <v>339.73333333333335</v>
      </c>
      <c r="V350" s="32">
        <f>IFERROR('σ и σw, МПа'!I350*$BF$2,"-")</f>
        <v>339.73333333333335</v>
      </c>
      <c r="W350" s="32">
        <f>IFERROR('σ и σw, МПа'!J350*$BF$2,"-")</f>
        <v>339.73333333333335</v>
      </c>
      <c r="X350" s="32">
        <f>IFERROR('σ и σw, МПа'!K350*$BF$2,"-")</f>
        <v>339.73333333333335</v>
      </c>
      <c r="Y350" s="32">
        <f>IFERROR('σ и σw, МПа'!L350*$BF$2,"-")</f>
        <v>339.73333333333335</v>
      </c>
      <c r="Z350" s="32">
        <f>IFERROR('σ и σw, МПа'!M350*$BF$2,"-")</f>
        <v>339.73333333333335</v>
      </c>
      <c r="AA350" s="32">
        <f>IFERROR('σ и σw, МПа'!N350*$BF$2,"-")</f>
        <v>339.73333333333335</v>
      </c>
      <c r="AB350" s="32">
        <f>IFERROR('σ и σw, МПа'!O350*$BF$2,"-")</f>
        <v>339.73333333333335</v>
      </c>
      <c r="AC350" s="33" t="str">
        <f>IFERROR('σ и σw, МПа'!P350*$BF$2,"-")</f>
        <v>-</v>
      </c>
      <c r="AD350" s="31">
        <f>IFERROR('σ и σw, МПа'!Q350*$BG$2,"-")</f>
        <v>254.8</v>
      </c>
      <c r="AE350" s="32">
        <f>IFERROR('σ и σw, МПа'!R350*$BG$2,"-")</f>
        <v>254.8</v>
      </c>
      <c r="AF350" s="32">
        <f>IFERROR('σ и σw, МПа'!S350*$BG$2,"-")</f>
        <v>254.8</v>
      </c>
      <c r="AG350" s="32">
        <f>IFERROR('σ и σw, МПа'!T350*$BG$2,"-")</f>
        <v>254.8</v>
      </c>
      <c r="AH350" s="32">
        <f>IFERROR('σ и σw, МПа'!U350*$BG$2,"-")</f>
        <v>254.8</v>
      </c>
      <c r="AI350" s="32">
        <f>IFERROR('σ и σw, МПа'!V350*$BG$2,"-")</f>
        <v>254.8</v>
      </c>
      <c r="AJ350" s="32">
        <f>IFERROR('σ и σw, МПа'!W350*$BG$2,"-")</f>
        <v>254.8</v>
      </c>
      <c r="AK350" s="32">
        <f>IFERROR('σ и σw, МПа'!X350*$BG$2,"-")</f>
        <v>254.8</v>
      </c>
      <c r="AL350" s="32">
        <f>IFERROR('σ и σw, МПа'!Y350*$BG$2,"-")</f>
        <v>254.8</v>
      </c>
      <c r="AM350" s="32">
        <f>IFERROR('σ и σw, МПа'!Z350*$BG$2,"-")</f>
        <v>254.8</v>
      </c>
      <c r="AN350" s="32">
        <f>IFERROR('σ и σw, МПа'!AA350*$BG$2,"-")</f>
        <v>254.8</v>
      </c>
      <c r="AO350" s="32">
        <f>IFERROR('σ и σw, МПа'!AB350*$BG$2,"-")</f>
        <v>254.8</v>
      </c>
      <c r="AP350" s="33" t="str">
        <f>IFERROR('σ и σw, МПа'!AC350*$BG$2,"-")</f>
        <v>-</v>
      </c>
      <c r="AQ350" s="31">
        <f>IFERROR('σ и σw, МПа'!Q350*$BH$2,"-")</f>
        <v>333.2</v>
      </c>
      <c r="AR350" s="32">
        <f>IFERROR('σ и σw, МПа'!R350*$BH$2,"-")</f>
        <v>333.2</v>
      </c>
      <c r="AS350" s="32">
        <f>IFERROR('σ и σw, МПа'!S350*$BH$2,"-")</f>
        <v>333.2</v>
      </c>
      <c r="AT350" s="32">
        <f>IFERROR('σ и σw, МПа'!T350*$BH$2,"-")</f>
        <v>333.2</v>
      </c>
      <c r="AU350" s="32">
        <f>IFERROR('σ и σw, МПа'!U350*$BH$2,"-")</f>
        <v>333.2</v>
      </c>
      <c r="AV350" s="32">
        <f>IFERROR('σ и σw, МПа'!V350*$BH$2,"-")</f>
        <v>333.2</v>
      </c>
      <c r="AW350" s="32">
        <f>IFERROR('σ и σw, МПа'!W350*$BH$2,"-")</f>
        <v>333.2</v>
      </c>
      <c r="AX350" s="32">
        <f>IFERROR('σ и σw, МПа'!X350*$BH$2,"-")</f>
        <v>333.2</v>
      </c>
      <c r="AY350" s="32">
        <f>IFERROR('σ и σw, МПа'!Y350*$BH$2,"-")</f>
        <v>333.2</v>
      </c>
      <c r="AZ350" s="32">
        <f>IFERROR('σ и σw, МПа'!Z350*$BH$2,"-")</f>
        <v>333.2</v>
      </c>
      <c r="BA350" s="32">
        <f>IFERROR('σ и σw, МПа'!AA350*$BH$2,"-")</f>
        <v>333.2</v>
      </c>
      <c r="BB350" s="32">
        <f>IFERROR('σ и σw, МПа'!AB350*$BH$2,"-")</f>
        <v>333.2</v>
      </c>
      <c r="BC350" s="33" t="str">
        <f>IFERROR('σ и σw, МПа'!AC350*$BH$2,"-")</f>
        <v>-</v>
      </c>
    </row>
    <row r="351" spans="1:55" ht="25.5" x14ac:dyDescent="0.25">
      <c r="A351" s="10" t="str">
        <f>INDEX('Обработка исходного'!B:B,ROW($B$3)+4*(ROW($B351)-ROW($B$3)))</f>
        <v>Сплав на железоникелевой основе</v>
      </c>
      <c r="B351" s="47" t="str">
        <f>INDEX('Обработка исходного'!D:D,ROW($B$3)+4*(ROW($B351)-ROW($B$3)))</f>
        <v>03Х21Н32М3Б</v>
      </c>
      <c r="C351" s="27" t="str">
        <f>'Rp0,2, МПа'!C351</f>
        <v>Прутки, поковки</v>
      </c>
      <c r="D351" s="31">
        <f>IFERROR('σ и σw, МПа'!D351*$BE$2,"-")</f>
        <v>144</v>
      </c>
      <c r="E351" s="32">
        <f>IFERROR('σ и σw, МПа'!E351*$BE$2,"-")</f>
        <v>144</v>
      </c>
      <c r="F351" s="32">
        <f>IFERROR('σ и σw, МПа'!F351*$BE$2,"-")</f>
        <v>144</v>
      </c>
      <c r="G351" s="32">
        <f>IFERROR('σ и σw, МПа'!G351*$BE$2,"-")</f>
        <v>144</v>
      </c>
      <c r="H351" s="32">
        <f>IFERROR('σ и σw, МПа'!H351*$BE$2,"-")</f>
        <v>144</v>
      </c>
      <c r="I351" s="32">
        <f>IFERROR('σ и σw, МПа'!I351*$BE$2,"-")</f>
        <v>130.66666666666666</v>
      </c>
      <c r="J351" s="32">
        <f>IFERROR('σ и σw, МПа'!J351*$BE$2,"-")</f>
        <v>130.66666666666666</v>
      </c>
      <c r="K351" s="32">
        <f>IFERROR('σ и σw, МПа'!K351*$BE$2,"-")</f>
        <v>111.33333333333333</v>
      </c>
      <c r="L351" s="32">
        <f>IFERROR('σ и σw, МПа'!L351*$BE$2,"-")</f>
        <v>111.33333333333333</v>
      </c>
      <c r="M351" s="32">
        <f>IFERROR('σ и σw, МПа'!M351*$BE$2,"-")</f>
        <v>111.33333333333333</v>
      </c>
      <c r="N351" s="32">
        <f>IFERROR('σ и σw, МПа'!N351*$BE$2,"-")</f>
        <v>98</v>
      </c>
      <c r="O351" s="32">
        <f>IFERROR('σ и σw, МПа'!O351*$BE$2,"-")</f>
        <v>98</v>
      </c>
      <c r="P351" s="33" t="str">
        <f>IFERROR('σ и σw, МПа'!P351*$BE$2,"-")</f>
        <v>-</v>
      </c>
      <c r="Q351" s="31">
        <f>IFERROR('σ и σw, МПа'!D351*$BF$2,"-")</f>
        <v>187.20000000000002</v>
      </c>
      <c r="R351" s="32">
        <f>IFERROR('σ и σw, МПа'!E351*$BF$2,"-")</f>
        <v>187.20000000000002</v>
      </c>
      <c r="S351" s="32">
        <f>IFERROR('σ и σw, МПа'!F351*$BF$2,"-")</f>
        <v>187.20000000000002</v>
      </c>
      <c r="T351" s="32">
        <f>IFERROR('σ и σw, МПа'!G351*$BF$2,"-")</f>
        <v>187.20000000000002</v>
      </c>
      <c r="U351" s="32">
        <f>IFERROR('σ и σw, МПа'!H351*$BF$2,"-")</f>
        <v>187.20000000000002</v>
      </c>
      <c r="V351" s="32">
        <f>IFERROR('σ и σw, МПа'!I351*$BF$2,"-")</f>
        <v>169.86666666666667</v>
      </c>
      <c r="W351" s="32">
        <f>IFERROR('σ и σw, МПа'!J351*$BF$2,"-")</f>
        <v>169.86666666666667</v>
      </c>
      <c r="X351" s="32">
        <f>IFERROR('σ и σw, МПа'!K351*$BF$2,"-")</f>
        <v>144.73333333333332</v>
      </c>
      <c r="Y351" s="32">
        <f>IFERROR('σ и σw, МПа'!L351*$BF$2,"-")</f>
        <v>144.73333333333332</v>
      </c>
      <c r="Z351" s="32">
        <f>IFERROR('σ и σw, МПа'!M351*$BF$2,"-")</f>
        <v>144.73333333333332</v>
      </c>
      <c r="AA351" s="32">
        <f>IFERROR('σ и σw, МПа'!N351*$BF$2,"-")</f>
        <v>127.4</v>
      </c>
      <c r="AB351" s="32">
        <f>IFERROR('σ и σw, МПа'!O351*$BF$2,"-")</f>
        <v>127.4</v>
      </c>
      <c r="AC351" s="33" t="str">
        <f>IFERROR('σ и σw, МПа'!P351*$BF$2,"-")</f>
        <v>-</v>
      </c>
      <c r="AD351" s="31">
        <f>IFERROR('σ и σw, МПа'!Q351*$BG$2,"-")</f>
        <v>140.4</v>
      </c>
      <c r="AE351" s="32">
        <f>IFERROR('σ и σw, МПа'!R351*$BG$2,"-")</f>
        <v>140.4</v>
      </c>
      <c r="AF351" s="32">
        <f>IFERROR('σ и σw, МПа'!S351*$BG$2,"-")</f>
        <v>140.4</v>
      </c>
      <c r="AG351" s="32">
        <f>IFERROR('σ и σw, МПа'!T351*$BG$2,"-")</f>
        <v>140.4</v>
      </c>
      <c r="AH351" s="32">
        <f>IFERROR('σ и σw, МПа'!U351*$BG$2,"-")</f>
        <v>140.4</v>
      </c>
      <c r="AI351" s="32">
        <f>IFERROR('σ и σw, МПа'!V351*$BG$2,"-")</f>
        <v>127.4</v>
      </c>
      <c r="AJ351" s="32">
        <f>IFERROR('σ и σw, МПа'!W351*$BG$2,"-")</f>
        <v>127.4</v>
      </c>
      <c r="AK351" s="32">
        <f>IFERROR('σ и σw, МПа'!X351*$BG$2,"-")</f>
        <v>108.55</v>
      </c>
      <c r="AL351" s="32">
        <f>IFERROR('σ и σw, МПа'!Y351*$BG$2,"-")</f>
        <v>108.55</v>
      </c>
      <c r="AM351" s="32">
        <f>IFERROR('σ и σw, МПа'!Z351*$BG$2,"-")</f>
        <v>108.55</v>
      </c>
      <c r="AN351" s="32">
        <f>IFERROR('σ и σw, МПа'!AA351*$BG$2,"-")</f>
        <v>95.55</v>
      </c>
      <c r="AO351" s="32">
        <f>IFERROR('σ и σw, МПа'!AB351*$BG$2,"-")</f>
        <v>95.55</v>
      </c>
      <c r="AP351" s="33" t="str">
        <f>IFERROR('σ и σw, МПа'!AC351*$BG$2,"-")</f>
        <v>-</v>
      </c>
      <c r="AQ351" s="31">
        <f>IFERROR('σ и σw, МПа'!Q351*$BH$2,"-")</f>
        <v>183.6</v>
      </c>
      <c r="AR351" s="32">
        <f>IFERROR('σ и σw, МПа'!R351*$BH$2,"-")</f>
        <v>183.6</v>
      </c>
      <c r="AS351" s="32">
        <f>IFERROR('σ и σw, МПа'!S351*$BH$2,"-")</f>
        <v>183.6</v>
      </c>
      <c r="AT351" s="32">
        <f>IFERROR('σ и σw, МПа'!T351*$BH$2,"-")</f>
        <v>183.6</v>
      </c>
      <c r="AU351" s="32">
        <f>IFERROR('σ и σw, МПа'!U351*$BH$2,"-")</f>
        <v>183.6</v>
      </c>
      <c r="AV351" s="32">
        <f>IFERROR('σ и σw, МПа'!V351*$BH$2,"-")</f>
        <v>166.6</v>
      </c>
      <c r="AW351" s="32">
        <f>IFERROR('σ и σw, МПа'!W351*$BH$2,"-")</f>
        <v>166.6</v>
      </c>
      <c r="AX351" s="32">
        <f>IFERROR('σ и σw, МПа'!X351*$BH$2,"-")</f>
        <v>141.94999999999999</v>
      </c>
      <c r="AY351" s="32">
        <f>IFERROR('σ и σw, МПа'!Y351*$BH$2,"-")</f>
        <v>141.94999999999999</v>
      </c>
      <c r="AZ351" s="32">
        <f>IFERROR('σ и σw, МПа'!Z351*$BH$2,"-")</f>
        <v>141.94999999999999</v>
      </c>
      <c r="BA351" s="32">
        <f>IFERROR('σ и σw, МПа'!AA351*$BH$2,"-")</f>
        <v>124.95</v>
      </c>
      <c r="BB351" s="32">
        <f>IFERROR('σ и σw, МПа'!AB351*$BH$2,"-")</f>
        <v>124.95</v>
      </c>
      <c r="BC351" s="33" t="str">
        <f>IFERROR('σ и σw, МПа'!AC351*$BH$2,"-")</f>
        <v>-</v>
      </c>
    </row>
    <row r="352" spans="1:55" ht="25.5" x14ac:dyDescent="0.25">
      <c r="A352" s="10" t="str">
        <f>INDEX('Обработка исходного'!B:B,ROW($B$3)+4*(ROW($B352)-ROW($B$3)))</f>
        <v>Сплав на железоникелевой основе</v>
      </c>
      <c r="B352" s="47" t="str">
        <f>INDEX('Обработка исходного'!D:D,ROW($B$3)+4*(ROW($B352)-ROW($B$3)))</f>
        <v>03Х21Н32М3Б</v>
      </c>
      <c r="C352" s="27" t="str">
        <f>'Rp0,2, МПа'!C352</f>
        <v>Трубы</v>
      </c>
      <c r="D352" s="31">
        <f>IFERROR('σ и σw, МПа'!D352*$BE$2,"-")</f>
        <v>144</v>
      </c>
      <c r="E352" s="32">
        <f>IFERROR('σ и σw, МПа'!E352*$BE$2,"-")</f>
        <v>144</v>
      </c>
      <c r="F352" s="32">
        <f>IFERROR('σ и σw, МПа'!F352*$BE$2,"-")</f>
        <v>144</v>
      </c>
      <c r="G352" s="32">
        <f>IFERROR('σ и σw, МПа'!G352*$BE$2,"-")</f>
        <v>144</v>
      </c>
      <c r="H352" s="32">
        <f>IFERROR('σ и σw, МПа'!H352*$BE$2,"-")</f>
        <v>144</v>
      </c>
      <c r="I352" s="32">
        <f>IFERROR('σ и σw, МПа'!I352*$BE$2,"-")</f>
        <v>144</v>
      </c>
      <c r="J352" s="32">
        <f>IFERROR('σ и σw, МПа'!J352*$BE$2,"-")</f>
        <v>130.66666666666666</v>
      </c>
      <c r="K352" s="32">
        <f>IFERROR('σ и σw, МПа'!K352*$BE$2,"-")</f>
        <v>130.66666666666666</v>
      </c>
      <c r="L352" s="32">
        <f>IFERROR('σ и σw, МПа'!L352*$BE$2,"-")</f>
        <v>130.66666666666666</v>
      </c>
      <c r="M352" s="32">
        <f>IFERROR('σ и σw, МПа'!M352*$BE$2,"-")</f>
        <v>130.66666666666666</v>
      </c>
      <c r="N352" s="32">
        <f>IFERROR('σ и σw, МПа'!N352*$BE$2,"-")</f>
        <v>117.33333333333333</v>
      </c>
      <c r="O352" s="32">
        <f>IFERROR('σ и σw, МПа'!O352*$BE$2,"-")</f>
        <v>104.66666666666667</v>
      </c>
      <c r="P352" s="33" t="str">
        <f>IFERROR('σ и σw, МПа'!P352*$BE$2,"-")</f>
        <v>-</v>
      </c>
      <c r="Q352" s="31">
        <f>IFERROR('σ и σw, МПа'!D352*$BF$2,"-")</f>
        <v>187.20000000000002</v>
      </c>
      <c r="R352" s="32">
        <f>IFERROR('σ и σw, МПа'!E352*$BF$2,"-")</f>
        <v>187.20000000000002</v>
      </c>
      <c r="S352" s="32">
        <f>IFERROR('σ и σw, МПа'!F352*$BF$2,"-")</f>
        <v>187.20000000000002</v>
      </c>
      <c r="T352" s="32">
        <f>IFERROR('σ и σw, МПа'!G352*$BF$2,"-")</f>
        <v>187.20000000000002</v>
      </c>
      <c r="U352" s="32">
        <f>IFERROR('σ и σw, МПа'!H352*$BF$2,"-")</f>
        <v>187.20000000000002</v>
      </c>
      <c r="V352" s="32">
        <f>IFERROR('σ и σw, МПа'!I352*$BF$2,"-")</f>
        <v>187.20000000000002</v>
      </c>
      <c r="W352" s="32">
        <f>IFERROR('σ и σw, МПа'!J352*$BF$2,"-")</f>
        <v>169.86666666666667</v>
      </c>
      <c r="X352" s="32">
        <f>IFERROR('σ и σw, МПа'!K352*$BF$2,"-")</f>
        <v>169.86666666666667</v>
      </c>
      <c r="Y352" s="32">
        <f>IFERROR('σ и σw, МПа'!L352*$BF$2,"-")</f>
        <v>169.86666666666667</v>
      </c>
      <c r="Z352" s="32">
        <f>IFERROR('σ и σw, МПа'!M352*$BF$2,"-")</f>
        <v>169.86666666666667</v>
      </c>
      <c r="AA352" s="32">
        <f>IFERROR('σ и σw, МПа'!N352*$BF$2,"-")</f>
        <v>152.53333333333333</v>
      </c>
      <c r="AB352" s="32">
        <f>IFERROR('σ и σw, МПа'!O352*$BF$2,"-")</f>
        <v>136.06666666666669</v>
      </c>
      <c r="AC352" s="33" t="str">
        <f>IFERROR('σ и σw, МПа'!P352*$BF$2,"-")</f>
        <v>-</v>
      </c>
      <c r="AD352" s="31">
        <f>IFERROR('σ и σw, МПа'!Q352*$BG$2,"-")</f>
        <v>140.4</v>
      </c>
      <c r="AE352" s="32">
        <f>IFERROR('σ и σw, МПа'!R352*$BG$2,"-")</f>
        <v>140.4</v>
      </c>
      <c r="AF352" s="32">
        <f>IFERROR('σ и σw, МПа'!S352*$BG$2,"-")</f>
        <v>140.4</v>
      </c>
      <c r="AG352" s="32">
        <f>IFERROR('σ и σw, МПа'!T352*$BG$2,"-")</f>
        <v>140.4</v>
      </c>
      <c r="AH352" s="32">
        <f>IFERROR('σ и σw, МПа'!U352*$BG$2,"-")</f>
        <v>140.4</v>
      </c>
      <c r="AI352" s="32">
        <f>IFERROR('σ и σw, МПа'!V352*$BG$2,"-")</f>
        <v>140.4</v>
      </c>
      <c r="AJ352" s="32">
        <f>IFERROR('σ и σw, МПа'!W352*$BG$2,"-")</f>
        <v>127.4</v>
      </c>
      <c r="AK352" s="32">
        <f>IFERROR('σ и σw, МПа'!X352*$BG$2,"-")</f>
        <v>127.4</v>
      </c>
      <c r="AL352" s="32">
        <f>IFERROR('σ и σw, МПа'!Y352*$BG$2,"-")</f>
        <v>127.4</v>
      </c>
      <c r="AM352" s="32">
        <f>IFERROR('σ и σw, МПа'!Z352*$BG$2,"-")</f>
        <v>127.4</v>
      </c>
      <c r="AN352" s="32">
        <f>IFERROR('σ и σw, МПа'!AA352*$BG$2,"-")</f>
        <v>114.4</v>
      </c>
      <c r="AO352" s="32">
        <f>IFERROR('σ и σw, МПа'!AB352*$BG$2,"-")</f>
        <v>102.05</v>
      </c>
      <c r="AP352" s="33" t="str">
        <f>IFERROR('σ и σw, МПа'!AC352*$BG$2,"-")</f>
        <v>-</v>
      </c>
      <c r="AQ352" s="31">
        <f>IFERROR('σ и σw, МПа'!Q352*$BH$2,"-")</f>
        <v>183.6</v>
      </c>
      <c r="AR352" s="32">
        <f>IFERROR('σ и σw, МПа'!R352*$BH$2,"-")</f>
        <v>183.6</v>
      </c>
      <c r="AS352" s="32">
        <f>IFERROR('σ и σw, МПа'!S352*$BH$2,"-")</f>
        <v>183.6</v>
      </c>
      <c r="AT352" s="32">
        <f>IFERROR('σ и σw, МПа'!T352*$BH$2,"-")</f>
        <v>183.6</v>
      </c>
      <c r="AU352" s="32">
        <f>IFERROR('σ и σw, МПа'!U352*$BH$2,"-")</f>
        <v>183.6</v>
      </c>
      <c r="AV352" s="32">
        <f>IFERROR('σ и σw, МПа'!V352*$BH$2,"-")</f>
        <v>183.6</v>
      </c>
      <c r="AW352" s="32">
        <f>IFERROR('σ и σw, МПа'!W352*$BH$2,"-")</f>
        <v>166.6</v>
      </c>
      <c r="AX352" s="32">
        <f>IFERROR('σ и σw, МПа'!X352*$BH$2,"-")</f>
        <v>166.6</v>
      </c>
      <c r="AY352" s="32">
        <f>IFERROR('σ и σw, МПа'!Y352*$BH$2,"-")</f>
        <v>166.6</v>
      </c>
      <c r="AZ352" s="32">
        <f>IFERROR('σ и σw, МПа'!Z352*$BH$2,"-")</f>
        <v>166.6</v>
      </c>
      <c r="BA352" s="32">
        <f>IFERROR('σ и σw, МПа'!AA352*$BH$2,"-")</f>
        <v>149.6</v>
      </c>
      <c r="BB352" s="32">
        <f>IFERROR('σ и σw, МПа'!AB352*$BH$2,"-")</f>
        <v>133.44999999999999</v>
      </c>
      <c r="BC352" s="33" t="str">
        <f>IFERROR('σ и σw, МПа'!AC352*$BH$2,"-")</f>
        <v>-</v>
      </c>
    </row>
    <row r="353" spans="1:55" ht="25.5" x14ac:dyDescent="0.25">
      <c r="A353" s="10" t="str">
        <f>INDEX('Обработка исходного'!B:B,ROW($B$3)+4*(ROW($B353)-ROW($B$3)))</f>
        <v>Сплав на железоникелевой основе</v>
      </c>
      <c r="B353" s="47" t="str">
        <f>INDEX('Обработка исходного'!D:D,ROW($B$3)+4*(ROW($B353)-ROW($B$3)))</f>
        <v>Сплав ХН35ВТ</v>
      </c>
      <c r="C353" s="27" t="str">
        <f>'Rp0,2, МПа'!C353</f>
        <v>Заготовки крепежных деталей толщиной до 400 мм и от 620 до 650 мм, КП395*</v>
      </c>
      <c r="D353" s="31">
        <f>IFERROR('σ и σw, МПа'!D353*$BE$2,"-")</f>
        <v>263.33333333333331</v>
      </c>
      <c r="E353" s="32">
        <f>IFERROR('σ и σw, МПа'!E353*$BE$2,"-")</f>
        <v>263.33333333333331</v>
      </c>
      <c r="F353" s="32">
        <f>IFERROR('σ и σw, МПа'!F353*$BE$2,"-")</f>
        <v>248.66666666666666</v>
      </c>
      <c r="G353" s="32">
        <f>IFERROR('σ и σw, МПа'!G353*$BE$2,"-")</f>
        <v>242</v>
      </c>
      <c r="H353" s="32">
        <f>IFERROR('σ и σw, МПа'!H353*$BE$2,"-")</f>
        <v>235.33333333333334</v>
      </c>
      <c r="I353" s="32">
        <f>IFERROR('σ и σw, МПа'!I353*$BE$2,"-")</f>
        <v>235.33333333333334</v>
      </c>
      <c r="J353" s="32">
        <f>IFERROR('σ и σw, МПа'!J353*$BE$2,"-")</f>
        <v>235.33333333333334</v>
      </c>
      <c r="K353" s="32">
        <f>IFERROR('σ и σw, МПа'!K353*$BE$2,"-")</f>
        <v>235.33333333333334</v>
      </c>
      <c r="L353" s="32">
        <f>IFERROR('σ и σw, МПа'!L353*$BE$2,"-")</f>
        <v>235.33333333333334</v>
      </c>
      <c r="M353" s="32">
        <f>IFERROR('σ и σw, МПа'!M353*$BE$2,"-")</f>
        <v>235.33333333333334</v>
      </c>
      <c r="N353" s="32">
        <f>IFERROR('σ и σw, МПа'!N353*$BE$2,"-")</f>
        <v>230</v>
      </c>
      <c r="O353" s="32">
        <f>IFERROR('σ и σw, МПа'!O353*$BE$2,"-")</f>
        <v>218.46153846153845</v>
      </c>
      <c r="P353" s="33">
        <f>IFERROR('σ и σw, МПа'!P353*$BE$2,"-")</f>
        <v>207.30769230769229</v>
      </c>
      <c r="Q353" s="31">
        <f>IFERROR('σ и σw, МПа'!D353*$BF$2,"-")</f>
        <v>342.33333333333331</v>
      </c>
      <c r="R353" s="32">
        <f>IFERROR('σ и σw, МПа'!E353*$BF$2,"-")</f>
        <v>342.33333333333331</v>
      </c>
      <c r="S353" s="32">
        <f>IFERROR('σ и σw, МПа'!F353*$BF$2,"-")</f>
        <v>323.26666666666665</v>
      </c>
      <c r="T353" s="32">
        <f>IFERROR('σ и σw, МПа'!G353*$BF$2,"-")</f>
        <v>314.60000000000002</v>
      </c>
      <c r="U353" s="32">
        <f>IFERROR('σ и σw, МПа'!H353*$BF$2,"-")</f>
        <v>305.93333333333334</v>
      </c>
      <c r="V353" s="32">
        <f>IFERROR('σ и σw, МПа'!I353*$BF$2,"-")</f>
        <v>305.93333333333334</v>
      </c>
      <c r="W353" s="32">
        <f>IFERROR('σ и σw, МПа'!J353*$BF$2,"-")</f>
        <v>305.93333333333334</v>
      </c>
      <c r="X353" s="32">
        <f>IFERROR('σ и σw, МПа'!K353*$BF$2,"-")</f>
        <v>305.93333333333334</v>
      </c>
      <c r="Y353" s="32">
        <f>IFERROR('σ и σw, МПа'!L353*$BF$2,"-")</f>
        <v>305.93333333333334</v>
      </c>
      <c r="Z353" s="32">
        <f>IFERROR('σ и σw, МПа'!M353*$BF$2,"-")</f>
        <v>305.93333333333334</v>
      </c>
      <c r="AA353" s="32">
        <f>IFERROR('σ и σw, МПа'!N353*$BF$2,"-")</f>
        <v>299</v>
      </c>
      <c r="AB353" s="32">
        <f>IFERROR('σ и σw, МПа'!O353*$BF$2,"-")</f>
        <v>284</v>
      </c>
      <c r="AC353" s="33">
        <f>IFERROR('σ и σw, МПа'!P353*$BF$2,"-")</f>
        <v>269.5</v>
      </c>
      <c r="AD353" s="31">
        <f>IFERROR('σ и σw, МПа'!Q353*$BG$2,"-")</f>
        <v>256.75</v>
      </c>
      <c r="AE353" s="32">
        <f>IFERROR('σ и σw, МПа'!R353*$BG$2,"-")</f>
        <v>256.75</v>
      </c>
      <c r="AF353" s="32">
        <f>IFERROR('σ и σw, МПа'!S353*$BG$2,"-")</f>
        <v>242.45000000000002</v>
      </c>
      <c r="AG353" s="32">
        <f>IFERROR('σ и σw, МПа'!T353*$BG$2,"-")</f>
        <v>235.95000000000002</v>
      </c>
      <c r="AH353" s="32">
        <f>IFERROR('σ и σw, МПа'!U353*$BG$2,"-")</f>
        <v>229.45000000000002</v>
      </c>
      <c r="AI353" s="32">
        <f>IFERROR('σ и σw, МПа'!V353*$BG$2,"-")</f>
        <v>229.45000000000002</v>
      </c>
      <c r="AJ353" s="32">
        <f>IFERROR('σ и σw, МПа'!W353*$BG$2,"-")</f>
        <v>229.45000000000002</v>
      </c>
      <c r="AK353" s="32">
        <f>IFERROR('σ и σw, МПа'!X353*$BG$2,"-")</f>
        <v>229.45000000000002</v>
      </c>
      <c r="AL353" s="32">
        <f>IFERROR('σ и σw, МПа'!Y353*$BG$2,"-")</f>
        <v>229.45000000000002</v>
      </c>
      <c r="AM353" s="32">
        <f>IFERROR('σ и σw, МПа'!Z353*$BG$2,"-")</f>
        <v>229.45000000000002</v>
      </c>
      <c r="AN353" s="32">
        <f>IFERROR('σ и σw, МПа'!AA353*$BG$2,"-")</f>
        <v>229.45000000000002</v>
      </c>
      <c r="AO353" s="32">
        <f>IFERROR('σ и σw, МПа'!AB353*$BG$2,"-")</f>
        <v>222.95000000000002</v>
      </c>
      <c r="AP353" s="33">
        <f>IFERROR('σ и σw, МПа'!AC353*$BG$2,"-")</f>
        <v>216.45000000000002</v>
      </c>
      <c r="AQ353" s="31">
        <f>IFERROR('σ и σw, МПа'!Q353*$BH$2,"-")</f>
        <v>335.75</v>
      </c>
      <c r="AR353" s="32">
        <f>IFERROR('σ и σw, МПа'!R353*$BH$2,"-")</f>
        <v>335.75</v>
      </c>
      <c r="AS353" s="32">
        <f>IFERROR('σ и σw, МПа'!S353*$BH$2,"-")</f>
        <v>317.05</v>
      </c>
      <c r="AT353" s="32">
        <f>IFERROR('σ и σw, МПа'!T353*$BH$2,"-")</f>
        <v>308.55</v>
      </c>
      <c r="AU353" s="32">
        <f>IFERROR('σ и σw, МПа'!U353*$BH$2,"-")</f>
        <v>300.05</v>
      </c>
      <c r="AV353" s="32">
        <f>IFERROR('σ и σw, МПа'!V353*$BH$2,"-")</f>
        <v>300.05</v>
      </c>
      <c r="AW353" s="32">
        <f>IFERROR('σ и σw, МПа'!W353*$BH$2,"-")</f>
        <v>300.05</v>
      </c>
      <c r="AX353" s="32">
        <f>IFERROR('σ и σw, МПа'!X353*$BH$2,"-")</f>
        <v>300.05</v>
      </c>
      <c r="AY353" s="32">
        <f>IFERROR('σ и σw, МПа'!Y353*$BH$2,"-")</f>
        <v>300.05</v>
      </c>
      <c r="AZ353" s="32">
        <f>IFERROR('σ и σw, МПа'!Z353*$BH$2,"-")</f>
        <v>300.05</v>
      </c>
      <c r="BA353" s="32">
        <f>IFERROR('σ и σw, МПа'!AA353*$BH$2,"-")</f>
        <v>300.05</v>
      </c>
      <c r="BB353" s="32">
        <f>IFERROR('σ и σw, МПа'!AB353*$BH$2,"-")</f>
        <v>291.55</v>
      </c>
      <c r="BC353" s="33">
        <f>IFERROR('σ и σw, МПа'!AC353*$BH$2,"-")</f>
        <v>283.05</v>
      </c>
    </row>
    <row r="354" spans="1:55" ht="25.5" x14ac:dyDescent="0.25">
      <c r="A354" s="10" t="str">
        <f>INDEX('Обработка исходного'!B:B,ROW($B$3)+4*(ROW($B354)-ROW($B$3)))</f>
        <v>Сплав на железоникелевой основе</v>
      </c>
      <c r="B354" s="47" t="str">
        <f>INDEX('Обработка исходного'!D:D,ROW($B$3)+4*(ROW($B354)-ROW($B$3)))</f>
        <v>Сплав ХН35ВТ</v>
      </c>
      <c r="C354" s="27" t="str">
        <f>'Rp0,2, МПа'!C354</f>
        <v>Сортовой прокат толщиной до 100 мм</v>
      </c>
      <c r="D354" s="31">
        <f>IFERROR('σ и σw, МПа'!D354*$BE$2,"-")</f>
        <v>263.33333333333331</v>
      </c>
      <c r="E354" s="32">
        <f>IFERROR('σ и σw, МПа'!E354*$BE$2,"-")</f>
        <v>263.33333333333331</v>
      </c>
      <c r="F354" s="32">
        <f>IFERROR('σ и σw, МПа'!F354*$BE$2,"-")</f>
        <v>248.66666666666666</v>
      </c>
      <c r="G354" s="32">
        <f>IFERROR('σ и σw, МПа'!G354*$BE$2,"-")</f>
        <v>242</v>
      </c>
      <c r="H354" s="32">
        <f>IFERROR('σ и σw, МПа'!H354*$BE$2,"-")</f>
        <v>235.33333333333334</v>
      </c>
      <c r="I354" s="32">
        <f>IFERROR('σ и σw, МПа'!I354*$BE$2,"-")</f>
        <v>235.33333333333334</v>
      </c>
      <c r="J354" s="32">
        <f>IFERROR('σ и σw, МПа'!J354*$BE$2,"-")</f>
        <v>235.33333333333334</v>
      </c>
      <c r="K354" s="32">
        <f>IFERROR('σ и σw, МПа'!K354*$BE$2,"-")</f>
        <v>235.33333333333334</v>
      </c>
      <c r="L354" s="32">
        <f>IFERROR('σ и σw, МПа'!L354*$BE$2,"-")</f>
        <v>235.33333333333334</v>
      </c>
      <c r="M354" s="32">
        <f>IFERROR('σ и σw, МПа'!M354*$BE$2,"-")</f>
        <v>235.33333333333334</v>
      </c>
      <c r="N354" s="32">
        <f>IFERROR('σ и σw, МПа'!N354*$BE$2,"-")</f>
        <v>230</v>
      </c>
      <c r="O354" s="32">
        <f>IFERROR('σ и σw, МПа'!O354*$BE$2,"-")</f>
        <v>218.46153846153845</v>
      </c>
      <c r="P354" s="33">
        <f>IFERROR('σ и σw, МПа'!P354*$BE$2,"-")</f>
        <v>207.30769230769229</v>
      </c>
      <c r="Q354" s="31">
        <f>IFERROR('σ и σw, МПа'!D354*$BF$2,"-")</f>
        <v>342.33333333333331</v>
      </c>
      <c r="R354" s="32">
        <f>IFERROR('σ и σw, МПа'!E354*$BF$2,"-")</f>
        <v>342.33333333333331</v>
      </c>
      <c r="S354" s="32">
        <f>IFERROR('σ и σw, МПа'!F354*$BF$2,"-")</f>
        <v>323.26666666666665</v>
      </c>
      <c r="T354" s="32">
        <f>IFERROR('σ и σw, МПа'!G354*$BF$2,"-")</f>
        <v>314.60000000000002</v>
      </c>
      <c r="U354" s="32">
        <f>IFERROR('σ и σw, МПа'!H354*$BF$2,"-")</f>
        <v>305.93333333333334</v>
      </c>
      <c r="V354" s="32">
        <f>IFERROR('σ и σw, МПа'!I354*$BF$2,"-")</f>
        <v>305.93333333333334</v>
      </c>
      <c r="W354" s="32">
        <f>IFERROR('σ и σw, МПа'!J354*$BF$2,"-")</f>
        <v>305.93333333333334</v>
      </c>
      <c r="X354" s="32">
        <f>IFERROR('σ и σw, МПа'!K354*$BF$2,"-")</f>
        <v>305.93333333333334</v>
      </c>
      <c r="Y354" s="32">
        <f>IFERROR('σ и σw, МПа'!L354*$BF$2,"-")</f>
        <v>305.93333333333334</v>
      </c>
      <c r="Z354" s="32">
        <f>IFERROR('σ и σw, МПа'!M354*$BF$2,"-")</f>
        <v>305.93333333333334</v>
      </c>
      <c r="AA354" s="32">
        <f>IFERROR('σ и σw, МПа'!N354*$BF$2,"-")</f>
        <v>299</v>
      </c>
      <c r="AB354" s="32">
        <f>IFERROR('σ и σw, МПа'!O354*$BF$2,"-")</f>
        <v>284</v>
      </c>
      <c r="AC354" s="33">
        <f>IFERROR('σ и σw, МПа'!P354*$BF$2,"-")</f>
        <v>269.5</v>
      </c>
      <c r="AD354" s="31">
        <f>IFERROR('σ и σw, МПа'!Q354*$BG$2,"-")</f>
        <v>256.75</v>
      </c>
      <c r="AE354" s="32">
        <f>IFERROR('σ и σw, МПа'!R354*$BG$2,"-")</f>
        <v>256.75</v>
      </c>
      <c r="AF354" s="32">
        <f>IFERROR('σ и σw, МПа'!S354*$BG$2,"-")</f>
        <v>242.45000000000002</v>
      </c>
      <c r="AG354" s="32">
        <f>IFERROR('σ и σw, МПа'!T354*$BG$2,"-")</f>
        <v>235.95000000000002</v>
      </c>
      <c r="AH354" s="32">
        <f>IFERROR('σ и σw, МПа'!U354*$BG$2,"-")</f>
        <v>229.45000000000002</v>
      </c>
      <c r="AI354" s="32">
        <f>IFERROR('σ и σw, МПа'!V354*$BG$2,"-")</f>
        <v>229.45000000000002</v>
      </c>
      <c r="AJ354" s="32">
        <f>IFERROR('σ и σw, МПа'!W354*$BG$2,"-")</f>
        <v>229.45000000000002</v>
      </c>
      <c r="AK354" s="32">
        <f>IFERROR('σ и σw, МПа'!X354*$BG$2,"-")</f>
        <v>229.45000000000002</v>
      </c>
      <c r="AL354" s="32">
        <f>IFERROR('σ и σw, МПа'!Y354*$BG$2,"-")</f>
        <v>229.45000000000002</v>
      </c>
      <c r="AM354" s="32">
        <f>IFERROR('σ и σw, МПа'!Z354*$BG$2,"-")</f>
        <v>229.45000000000002</v>
      </c>
      <c r="AN354" s="32">
        <f>IFERROR('σ и σw, МПа'!AA354*$BG$2,"-")</f>
        <v>229.45000000000002</v>
      </c>
      <c r="AO354" s="32">
        <f>IFERROR('σ и σw, МПа'!AB354*$BG$2,"-")</f>
        <v>222.95000000000002</v>
      </c>
      <c r="AP354" s="33">
        <f>IFERROR('σ и σw, МПа'!AC354*$BG$2,"-")</f>
        <v>216.45000000000002</v>
      </c>
      <c r="AQ354" s="31">
        <f>IFERROR('σ и σw, МПа'!Q354*$BH$2,"-")</f>
        <v>335.75</v>
      </c>
      <c r="AR354" s="32">
        <f>IFERROR('σ и σw, МПа'!R354*$BH$2,"-")</f>
        <v>335.75</v>
      </c>
      <c r="AS354" s="32">
        <f>IFERROR('σ и σw, МПа'!S354*$BH$2,"-")</f>
        <v>317.05</v>
      </c>
      <c r="AT354" s="32">
        <f>IFERROR('σ и σw, МПа'!T354*$BH$2,"-")</f>
        <v>308.55</v>
      </c>
      <c r="AU354" s="32">
        <f>IFERROR('σ и σw, МПа'!U354*$BH$2,"-")</f>
        <v>300.05</v>
      </c>
      <c r="AV354" s="32">
        <f>IFERROR('σ и σw, МПа'!V354*$BH$2,"-")</f>
        <v>300.05</v>
      </c>
      <c r="AW354" s="32">
        <f>IFERROR('σ и σw, МПа'!W354*$BH$2,"-")</f>
        <v>300.05</v>
      </c>
      <c r="AX354" s="32">
        <f>IFERROR('σ и σw, МПа'!X354*$BH$2,"-")</f>
        <v>300.05</v>
      </c>
      <c r="AY354" s="32">
        <f>IFERROR('σ и σw, МПа'!Y354*$BH$2,"-")</f>
        <v>300.05</v>
      </c>
      <c r="AZ354" s="32">
        <f>IFERROR('σ и σw, МПа'!Z354*$BH$2,"-")</f>
        <v>300.05</v>
      </c>
      <c r="BA354" s="32">
        <f>IFERROR('σ и σw, МПа'!AA354*$BH$2,"-")</f>
        <v>300.05</v>
      </c>
      <c r="BB354" s="32">
        <f>IFERROR('σ и σw, МПа'!AB354*$BH$2,"-")</f>
        <v>291.55</v>
      </c>
      <c r="BC354" s="33">
        <f>IFERROR('σ и σw, МПа'!AC354*$BH$2,"-")</f>
        <v>283.05</v>
      </c>
    </row>
    <row r="355" spans="1:55" ht="25.5" x14ac:dyDescent="0.25">
      <c r="A355" s="10" t="str">
        <f>INDEX('Обработка исходного'!B:B,ROW($B$3)+4*(ROW($B355)-ROW($B$3)))</f>
        <v>Сплав на железоникелевой основе</v>
      </c>
      <c r="B355" s="47" t="str">
        <f>INDEX('Обработка исходного'!D:D,ROW($B$3)+4*(ROW($B355)-ROW($B$3)))</f>
        <v>Сплав ХН35ВТ-ВД</v>
      </c>
      <c r="C355" s="27" t="str">
        <f>'Rp0,2, МПа'!C355</f>
        <v>Кованый и горячекатаный пруток диаметром от 40 до 200 мм</v>
      </c>
      <c r="D355" s="31">
        <f>IFERROR('σ и σw, МПа'!D355*$BE$2,"-")</f>
        <v>320.76923076923077</v>
      </c>
      <c r="E355" s="32">
        <f>IFERROR('σ и σw, МПа'!E355*$BE$2,"-")</f>
        <v>313.07692307692309</v>
      </c>
      <c r="F355" s="32">
        <f>IFERROR('σ и σw, МПа'!F355*$BE$2,"-")</f>
        <v>307.33333333333331</v>
      </c>
      <c r="G355" s="32">
        <f>IFERROR('σ и σw, МПа'!G355*$BE$2,"-")</f>
        <v>300.66666666666669</v>
      </c>
      <c r="H355" s="32">
        <f>IFERROR('σ и σw, МПа'!H355*$BE$2,"-")</f>
        <v>294</v>
      </c>
      <c r="I355" s="32">
        <f>IFERROR('σ и σw, МПа'!I355*$BE$2,"-")</f>
        <v>294</v>
      </c>
      <c r="J355" s="32">
        <f>IFERROR('σ и σw, МПа'!J355*$BE$2,"-")</f>
        <v>290.38461538461536</v>
      </c>
      <c r="K355" s="32">
        <f>IFERROR('σ и σw, МПа'!K355*$BE$2,"-")</f>
        <v>286.92307692307691</v>
      </c>
      <c r="L355" s="32">
        <f>IFERROR('σ и σw, МПа'!L355*$BE$2,"-")</f>
        <v>283.07692307692309</v>
      </c>
      <c r="M355" s="32">
        <f>IFERROR('σ и σw, МПа'!M355*$BE$2,"-")</f>
        <v>283.07692307692309</v>
      </c>
      <c r="N355" s="32">
        <f>IFERROR('σ и σw, МПа'!N355*$BE$2,"-")</f>
        <v>283.07692307692309</v>
      </c>
      <c r="O355" s="32">
        <f>IFERROR('σ и σw, МПа'!O355*$BE$2,"-")</f>
        <v>271.53846153846155</v>
      </c>
      <c r="P355" s="33">
        <f>IFERROR('σ и σw, МПа'!P355*$BE$2,"-")</f>
        <v>256.53846153846155</v>
      </c>
      <c r="Q355" s="31">
        <f>IFERROR('σ и σw, МПа'!D355*$BF$2,"-")</f>
        <v>417</v>
      </c>
      <c r="R355" s="32">
        <f>IFERROR('σ и σw, МПа'!E355*$BF$2,"-")</f>
        <v>407.00000000000006</v>
      </c>
      <c r="S355" s="32">
        <f>IFERROR('σ и σw, МПа'!F355*$BF$2,"-")</f>
        <v>399.5333333333333</v>
      </c>
      <c r="T355" s="32">
        <f>IFERROR('σ и σw, МПа'!G355*$BF$2,"-")</f>
        <v>390.86666666666673</v>
      </c>
      <c r="U355" s="32">
        <f>IFERROR('σ и σw, МПа'!H355*$BF$2,"-")</f>
        <v>382.2</v>
      </c>
      <c r="V355" s="32">
        <f>IFERROR('σ и σw, МПа'!I355*$BF$2,"-")</f>
        <v>382.2</v>
      </c>
      <c r="W355" s="32">
        <f>IFERROR('σ и σw, МПа'!J355*$BF$2,"-")</f>
        <v>377.5</v>
      </c>
      <c r="X355" s="32">
        <f>IFERROR('σ и σw, МПа'!K355*$BF$2,"-")</f>
        <v>373</v>
      </c>
      <c r="Y355" s="32">
        <f>IFERROR('σ и σw, МПа'!L355*$BF$2,"-")</f>
        <v>368.00000000000006</v>
      </c>
      <c r="Z355" s="32">
        <f>IFERROR('σ и σw, МПа'!M355*$BF$2,"-")</f>
        <v>368.00000000000006</v>
      </c>
      <c r="AA355" s="32">
        <f>IFERROR('σ и σw, МПа'!N355*$BF$2,"-")</f>
        <v>368.00000000000006</v>
      </c>
      <c r="AB355" s="32">
        <f>IFERROR('σ и σw, МПа'!O355*$BF$2,"-")</f>
        <v>353</v>
      </c>
      <c r="AC355" s="33">
        <f>IFERROR('σ и σw, МПа'!P355*$BF$2,"-")</f>
        <v>333.5</v>
      </c>
      <c r="AD355" s="31">
        <f>IFERROR('σ и σw, МПа'!Q355*$BG$2,"-")</f>
        <v>319.15000000000003</v>
      </c>
      <c r="AE355" s="32">
        <f>IFERROR('σ и σw, МПа'!R355*$BG$2,"-")</f>
        <v>319.15000000000003</v>
      </c>
      <c r="AF355" s="32">
        <f>IFERROR('σ и σw, МПа'!S355*$BG$2,"-")</f>
        <v>299.65000000000003</v>
      </c>
      <c r="AG355" s="32">
        <f>IFERROR('σ и σw, МПа'!T355*$BG$2,"-")</f>
        <v>293.15000000000003</v>
      </c>
      <c r="AH355" s="32">
        <f>IFERROR('σ и σw, МПа'!U355*$BG$2,"-")</f>
        <v>286.65000000000003</v>
      </c>
      <c r="AI355" s="32">
        <f>IFERROR('σ и σw, МПа'!V355*$BG$2,"-")</f>
        <v>286.65000000000003</v>
      </c>
      <c r="AJ355" s="32">
        <f>IFERROR('σ и σw, МПа'!W355*$BG$2,"-")</f>
        <v>286.65000000000003</v>
      </c>
      <c r="AK355" s="32">
        <f>IFERROR('σ и σw, МПа'!X355*$BG$2,"-")</f>
        <v>286.65000000000003</v>
      </c>
      <c r="AL355" s="32">
        <f>IFERROR('σ и σw, МПа'!Y355*$BG$2,"-")</f>
        <v>286.65000000000003</v>
      </c>
      <c r="AM355" s="32">
        <f>IFERROR('σ и σw, МПа'!Z355*$BG$2,"-")</f>
        <v>286.65000000000003</v>
      </c>
      <c r="AN355" s="32">
        <f>IFERROR('σ и σw, МПа'!AA355*$BG$2,"-")</f>
        <v>286.65000000000003</v>
      </c>
      <c r="AO355" s="32">
        <f>IFERROR('σ и σw, МПа'!AB355*$BG$2,"-")</f>
        <v>286.65000000000003</v>
      </c>
      <c r="AP355" s="33">
        <f>IFERROR('σ и σw, МПа'!AC355*$BG$2,"-")</f>
        <v>267.8</v>
      </c>
      <c r="AQ355" s="31">
        <f>IFERROR('σ и σw, МПа'!Q355*$BH$2,"-")</f>
        <v>417.34999999999997</v>
      </c>
      <c r="AR355" s="32">
        <f>IFERROR('σ и σw, МПа'!R355*$BH$2,"-")</f>
        <v>417.34999999999997</v>
      </c>
      <c r="AS355" s="32">
        <f>IFERROR('σ и σw, МПа'!S355*$BH$2,"-")</f>
        <v>391.84999999999997</v>
      </c>
      <c r="AT355" s="32">
        <f>IFERROR('σ и σw, МПа'!T355*$BH$2,"-")</f>
        <v>383.34999999999997</v>
      </c>
      <c r="AU355" s="32">
        <f>IFERROR('σ и σw, МПа'!U355*$BH$2,"-")</f>
        <v>374.84999999999997</v>
      </c>
      <c r="AV355" s="32">
        <f>IFERROR('σ и σw, МПа'!V355*$BH$2,"-")</f>
        <v>374.84999999999997</v>
      </c>
      <c r="AW355" s="32">
        <f>IFERROR('σ и σw, МПа'!W355*$BH$2,"-")</f>
        <v>374.84999999999997</v>
      </c>
      <c r="AX355" s="32">
        <f>IFERROR('σ и σw, МПа'!X355*$BH$2,"-")</f>
        <v>374.84999999999997</v>
      </c>
      <c r="AY355" s="32">
        <f>IFERROR('σ и σw, МПа'!Y355*$BH$2,"-")</f>
        <v>374.84999999999997</v>
      </c>
      <c r="AZ355" s="32">
        <f>IFERROR('σ и σw, МПа'!Z355*$BH$2,"-")</f>
        <v>374.84999999999997</v>
      </c>
      <c r="BA355" s="32">
        <f>IFERROR('σ и σw, МПа'!AA355*$BH$2,"-")</f>
        <v>374.84999999999997</v>
      </c>
      <c r="BB355" s="32">
        <f>IFERROR('σ и σw, МПа'!AB355*$BH$2,"-")</f>
        <v>374.84999999999997</v>
      </c>
      <c r="BC355" s="33">
        <f>IFERROR('σ и σw, МПа'!AC355*$BH$2,"-")</f>
        <v>350.2</v>
      </c>
    </row>
    <row r="356" spans="1:55" ht="25.5" x14ac:dyDescent="0.25">
      <c r="A356" s="10" t="str">
        <f>INDEX('Обработка исходного'!B:B,ROW($B$3)+4*(ROW($B356)-ROW($B$3)))</f>
        <v>Сплав на железоникелевой основе</v>
      </c>
      <c r="B356" s="47" t="str">
        <f>INDEX('Обработка исходного'!D:D,ROW($B$3)+4*(ROW($B356)-ROW($B$3)))</f>
        <v>Сплав ХН35ВТ-ВД</v>
      </c>
      <c r="C356" s="27" t="str">
        <f>'Rp0,2, МПа'!C356</f>
        <v>Сортовой прокат до 100 мм</v>
      </c>
      <c r="D356" s="31">
        <f>IFERROR('σ и σw, МПа'!D356*$BE$2,"-")</f>
        <v>320.76923076923077</v>
      </c>
      <c r="E356" s="32">
        <f>IFERROR('σ и σw, МПа'!E356*$BE$2,"-")</f>
        <v>313.07692307692309</v>
      </c>
      <c r="F356" s="32">
        <f>IFERROR('σ и σw, МПа'!F356*$BE$2,"-")</f>
        <v>307.33333333333331</v>
      </c>
      <c r="G356" s="32">
        <f>IFERROR('σ и σw, МПа'!G356*$BE$2,"-")</f>
        <v>300.66666666666669</v>
      </c>
      <c r="H356" s="32">
        <f>IFERROR('σ и σw, МПа'!H356*$BE$2,"-")</f>
        <v>294</v>
      </c>
      <c r="I356" s="32">
        <f>IFERROR('σ и σw, МПа'!I356*$BE$2,"-")</f>
        <v>294</v>
      </c>
      <c r="J356" s="32">
        <f>IFERROR('σ и σw, МПа'!J356*$BE$2,"-")</f>
        <v>290.38461538461536</v>
      </c>
      <c r="K356" s="32">
        <f>IFERROR('σ и σw, МПа'!K356*$BE$2,"-")</f>
        <v>286.92307692307691</v>
      </c>
      <c r="L356" s="32">
        <f>IFERROR('σ и σw, МПа'!L356*$BE$2,"-")</f>
        <v>283.07692307692309</v>
      </c>
      <c r="M356" s="32">
        <f>IFERROR('σ и σw, МПа'!M356*$BE$2,"-")</f>
        <v>283.07692307692309</v>
      </c>
      <c r="N356" s="32">
        <f>IFERROR('σ и σw, МПа'!N356*$BE$2,"-")</f>
        <v>283.07692307692309</v>
      </c>
      <c r="O356" s="32">
        <f>IFERROR('σ и σw, МПа'!O356*$BE$2,"-")</f>
        <v>271.53846153846155</v>
      </c>
      <c r="P356" s="33">
        <f>IFERROR('σ и σw, МПа'!P356*$BE$2,"-")</f>
        <v>256.53846153846155</v>
      </c>
      <c r="Q356" s="31">
        <f>IFERROR('σ и σw, МПа'!D356*$BF$2,"-")</f>
        <v>417</v>
      </c>
      <c r="R356" s="32">
        <f>IFERROR('σ и σw, МПа'!E356*$BF$2,"-")</f>
        <v>407.00000000000006</v>
      </c>
      <c r="S356" s="32">
        <f>IFERROR('σ и σw, МПа'!F356*$BF$2,"-")</f>
        <v>399.5333333333333</v>
      </c>
      <c r="T356" s="32">
        <f>IFERROR('σ и σw, МПа'!G356*$BF$2,"-")</f>
        <v>390.86666666666673</v>
      </c>
      <c r="U356" s="32">
        <f>IFERROR('σ и σw, МПа'!H356*$BF$2,"-")</f>
        <v>382.2</v>
      </c>
      <c r="V356" s="32">
        <f>IFERROR('σ и σw, МПа'!I356*$BF$2,"-")</f>
        <v>382.2</v>
      </c>
      <c r="W356" s="32">
        <f>IFERROR('σ и σw, МПа'!J356*$BF$2,"-")</f>
        <v>377.5</v>
      </c>
      <c r="X356" s="32">
        <f>IFERROR('σ и σw, МПа'!K356*$BF$2,"-")</f>
        <v>373</v>
      </c>
      <c r="Y356" s="32">
        <f>IFERROR('σ и σw, МПа'!L356*$BF$2,"-")</f>
        <v>368.00000000000006</v>
      </c>
      <c r="Z356" s="32">
        <f>IFERROR('σ и σw, МПа'!M356*$BF$2,"-")</f>
        <v>368.00000000000006</v>
      </c>
      <c r="AA356" s="32">
        <f>IFERROR('σ и σw, МПа'!N356*$BF$2,"-")</f>
        <v>368.00000000000006</v>
      </c>
      <c r="AB356" s="32">
        <f>IFERROR('σ и σw, МПа'!O356*$BF$2,"-")</f>
        <v>353</v>
      </c>
      <c r="AC356" s="33">
        <f>IFERROR('σ и σw, МПа'!P356*$BF$2,"-")</f>
        <v>333.5</v>
      </c>
      <c r="AD356" s="31">
        <f>IFERROR('σ и σw, МПа'!Q356*$BG$2,"-")</f>
        <v>319.15000000000003</v>
      </c>
      <c r="AE356" s="32">
        <f>IFERROR('σ и σw, МПа'!R356*$BG$2,"-")</f>
        <v>319.15000000000003</v>
      </c>
      <c r="AF356" s="32">
        <f>IFERROR('σ и σw, МПа'!S356*$BG$2,"-")</f>
        <v>299.65000000000003</v>
      </c>
      <c r="AG356" s="32">
        <f>IFERROR('σ и σw, МПа'!T356*$BG$2,"-")</f>
        <v>293.15000000000003</v>
      </c>
      <c r="AH356" s="32">
        <f>IFERROR('σ и σw, МПа'!U356*$BG$2,"-")</f>
        <v>286.65000000000003</v>
      </c>
      <c r="AI356" s="32">
        <f>IFERROR('σ и σw, МПа'!V356*$BG$2,"-")</f>
        <v>286.65000000000003</v>
      </c>
      <c r="AJ356" s="32">
        <f>IFERROR('σ и σw, МПа'!W356*$BG$2,"-")</f>
        <v>286.65000000000003</v>
      </c>
      <c r="AK356" s="32">
        <f>IFERROR('σ и σw, МПа'!X356*$BG$2,"-")</f>
        <v>286.65000000000003</v>
      </c>
      <c r="AL356" s="32">
        <f>IFERROR('σ и σw, МПа'!Y356*$BG$2,"-")</f>
        <v>286.65000000000003</v>
      </c>
      <c r="AM356" s="32">
        <f>IFERROR('σ и σw, МПа'!Z356*$BG$2,"-")</f>
        <v>286.65000000000003</v>
      </c>
      <c r="AN356" s="32">
        <f>IFERROR('σ и σw, МПа'!AA356*$BG$2,"-")</f>
        <v>286.65000000000003</v>
      </c>
      <c r="AO356" s="32">
        <f>IFERROR('σ и σw, МПа'!AB356*$BG$2,"-")</f>
        <v>286.65000000000003</v>
      </c>
      <c r="AP356" s="33">
        <f>IFERROR('σ и σw, МПа'!AC356*$BG$2,"-")</f>
        <v>267.8</v>
      </c>
      <c r="AQ356" s="31">
        <f>IFERROR('σ и σw, МПа'!Q356*$BH$2,"-")</f>
        <v>417.34999999999997</v>
      </c>
      <c r="AR356" s="32">
        <f>IFERROR('σ и σw, МПа'!R356*$BH$2,"-")</f>
        <v>417.34999999999997</v>
      </c>
      <c r="AS356" s="32">
        <f>IFERROR('σ и σw, МПа'!S356*$BH$2,"-")</f>
        <v>391.84999999999997</v>
      </c>
      <c r="AT356" s="32">
        <f>IFERROR('σ и σw, МПа'!T356*$BH$2,"-")</f>
        <v>383.34999999999997</v>
      </c>
      <c r="AU356" s="32">
        <f>IFERROR('σ и σw, МПа'!U356*$BH$2,"-")</f>
        <v>374.84999999999997</v>
      </c>
      <c r="AV356" s="32">
        <f>IFERROR('σ и σw, МПа'!V356*$BH$2,"-")</f>
        <v>374.84999999999997</v>
      </c>
      <c r="AW356" s="32">
        <f>IFERROR('σ и σw, МПа'!W356*$BH$2,"-")</f>
        <v>374.84999999999997</v>
      </c>
      <c r="AX356" s="32">
        <f>IFERROR('σ и σw, МПа'!X356*$BH$2,"-")</f>
        <v>374.84999999999997</v>
      </c>
      <c r="AY356" s="32">
        <f>IFERROR('σ и σw, МПа'!Y356*$BH$2,"-")</f>
        <v>374.84999999999997</v>
      </c>
      <c r="AZ356" s="32">
        <f>IFERROR('σ и σw, МПа'!Z356*$BH$2,"-")</f>
        <v>374.84999999999997</v>
      </c>
      <c r="BA356" s="32">
        <f>IFERROR('σ и σw, МПа'!AA356*$BH$2,"-")</f>
        <v>374.84999999999997</v>
      </c>
      <c r="BB356" s="32">
        <f>IFERROR('σ и σw, МПа'!AB356*$BH$2,"-")</f>
        <v>374.84999999999997</v>
      </c>
      <c r="BC356" s="33">
        <f>IFERROR('σ и σw, МПа'!AC356*$BH$2,"-")</f>
        <v>350.2</v>
      </c>
    </row>
    <row r="357" spans="1:55" ht="25.5" x14ac:dyDescent="0.25">
      <c r="A357" s="10" t="str">
        <f>INDEX('Обработка исходного'!B:B,ROW($B$3)+4*(ROW($B357)-ROW($B$3)))</f>
        <v>Сплав на железоникелевой основе</v>
      </c>
      <c r="B357" s="47" t="str">
        <f>INDEX('Обработка исходного'!D:D,ROW($B$3)+4*(ROW($B357)-ROW($B$3)))</f>
        <v>Сплав ХН35ВТЮ</v>
      </c>
      <c r="C357" s="27" t="str">
        <f>'Rp0,2, МПа'!C357</f>
        <v/>
      </c>
      <c r="D357" s="31">
        <f>IFERROR('σ и σw, МПа'!D357*$BE$2,"-")</f>
        <v>339.61538461538458</v>
      </c>
      <c r="E357" s="32">
        <f>IFERROR('σ и σw, МПа'!E357*$BE$2,"-")</f>
        <v>339.61538461538458</v>
      </c>
      <c r="F357" s="32">
        <f>IFERROR('σ и σw, МПа'!F357*$BE$2,"-")</f>
        <v>339.61538461538458</v>
      </c>
      <c r="G357" s="32">
        <f>IFERROR('σ и σw, МПа'!G357*$BE$2,"-")</f>
        <v>339.61538461538458</v>
      </c>
      <c r="H357" s="32">
        <f>IFERROR('σ и σw, МПа'!H357*$BE$2,"-")</f>
        <v>339.61538461538458</v>
      </c>
      <c r="I357" s="32">
        <f>IFERROR('σ и σw, МПа'!I357*$BE$2,"-")</f>
        <v>339.61538461538458</v>
      </c>
      <c r="J357" s="32">
        <f>IFERROR('σ и σw, МПа'!J357*$BE$2,"-")</f>
        <v>339.61538461538458</v>
      </c>
      <c r="K357" s="32">
        <f>IFERROR('σ и σw, МПа'!K357*$BE$2,"-")</f>
        <v>339.61538461538458</v>
      </c>
      <c r="L357" s="32">
        <f>IFERROR('σ и σw, МПа'!L357*$BE$2,"-")</f>
        <v>339.61538461538458</v>
      </c>
      <c r="M357" s="32">
        <f>IFERROR('σ и σw, МПа'!M357*$BE$2,"-")</f>
        <v>339.61538461538458</v>
      </c>
      <c r="N357" s="32">
        <f>IFERROR('σ и σw, МПа'!N357*$BE$2,"-")</f>
        <v>339.61538461538458</v>
      </c>
      <c r="O357" s="32">
        <f>IFERROR('σ и σw, МПа'!O357*$BE$2,"-")</f>
        <v>339.61538461538458</v>
      </c>
      <c r="P357" s="33">
        <f>IFERROR('σ и σw, МПа'!P357*$BE$2,"-")</f>
        <v>339.61538461538458</v>
      </c>
      <c r="Q357" s="31">
        <f>IFERROR('σ и σw, МПа'!D357*$BF$2,"-")</f>
        <v>441.5</v>
      </c>
      <c r="R357" s="32">
        <f>IFERROR('σ и σw, МПа'!E357*$BF$2,"-")</f>
        <v>441.5</v>
      </c>
      <c r="S357" s="32">
        <f>IFERROR('σ и σw, МПа'!F357*$BF$2,"-")</f>
        <v>441.5</v>
      </c>
      <c r="T357" s="32">
        <f>IFERROR('σ и σw, МПа'!G357*$BF$2,"-")</f>
        <v>441.5</v>
      </c>
      <c r="U357" s="32">
        <f>IFERROR('σ и σw, МПа'!H357*$BF$2,"-")</f>
        <v>441.5</v>
      </c>
      <c r="V357" s="32">
        <f>IFERROR('σ и σw, МПа'!I357*$BF$2,"-")</f>
        <v>441.5</v>
      </c>
      <c r="W357" s="32">
        <f>IFERROR('σ и σw, МПа'!J357*$BF$2,"-")</f>
        <v>441.5</v>
      </c>
      <c r="X357" s="32">
        <f>IFERROR('σ и σw, МПа'!K357*$BF$2,"-")</f>
        <v>441.5</v>
      </c>
      <c r="Y357" s="32">
        <f>IFERROR('σ и σw, МПа'!L357*$BF$2,"-")</f>
        <v>441.5</v>
      </c>
      <c r="Z357" s="32">
        <f>IFERROR('σ и σw, МПа'!M357*$BF$2,"-")</f>
        <v>441.5</v>
      </c>
      <c r="AA357" s="32">
        <f>IFERROR('σ и σw, МПа'!N357*$BF$2,"-")</f>
        <v>441.5</v>
      </c>
      <c r="AB357" s="32">
        <f>IFERROR('σ и σw, МПа'!O357*$BF$2,"-")</f>
        <v>441.5</v>
      </c>
      <c r="AC357" s="33">
        <f>IFERROR('σ и σw, МПа'!P357*$BF$2,"-")</f>
        <v>441.5</v>
      </c>
      <c r="AD357" s="31">
        <f>IFERROR('σ и σw, МПа'!Q357*$BG$2,"-")</f>
        <v>382.85</v>
      </c>
      <c r="AE357" s="32">
        <f>IFERROR('σ и σw, МПа'!R357*$BG$2,"-")</f>
        <v>382.85</v>
      </c>
      <c r="AF357" s="32">
        <f>IFERROR('σ и σw, МПа'!S357*$BG$2,"-")</f>
        <v>382.85</v>
      </c>
      <c r="AG357" s="32">
        <f>IFERROR('σ и σw, МПа'!T357*$BG$2,"-")</f>
        <v>382.85</v>
      </c>
      <c r="AH357" s="32">
        <f>IFERROR('σ и σw, МПа'!U357*$BG$2,"-")</f>
        <v>382.85</v>
      </c>
      <c r="AI357" s="32">
        <f>IFERROR('σ и σw, МПа'!V357*$BG$2,"-")</f>
        <v>382.85</v>
      </c>
      <c r="AJ357" s="32">
        <f>IFERROR('σ и σw, МПа'!W357*$BG$2,"-")</f>
        <v>382.85</v>
      </c>
      <c r="AK357" s="32">
        <f>IFERROR('σ и σw, МПа'!X357*$BG$2,"-")</f>
        <v>382.85</v>
      </c>
      <c r="AL357" s="32">
        <f>IFERROR('σ и σw, МПа'!Y357*$BG$2,"-")</f>
        <v>382.85</v>
      </c>
      <c r="AM357" s="32">
        <f>IFERROR('σ и σw, МПа'!Z357*$BG$2,"-")</f>
        <v>382.85</v>
      </c>
      <c r="AN357" s="32">
        <f>IFERROR('σ и σw, МПа'!AA357*$BG$2,"-")</f>
        <v>382.85</v>
      </c>
      <c r="AO357" s="32">
        <f>IFERROR('σ и σw, МПа'!AB357*$BG$2,"-")</f>
        <v>382.85</v>
      </c>
      <c r="AP357" s="33">
        <f>IFERROR('σ и σw, МПа'!AC357*$BG$2,"-")</f>
        <v>376.35</v>
      </c>
      <c r="AQ357" s="31">
        <f>IFERROR('σ и σw, МПа'!Q357*$BH$2,"-")</f>
        <v>500.65</v>
      </c>
      <c r="AR357" s="32">
        <f>IFERROR('σ и σw, МПа'!R357*$BH$2,"-")</f>
        <v>500.65</v>
      </c>
      <c r="AS357" s="32">
        <f>IFERROR('σ и σw, МПа'!S357*$BH$2,"-")</f>
        <v>500.65</v>
      </c>
      <c r="AT357" s="32">
        <f>IFERROR('σ и σw, МПа'!T357*$BH$2,"-")</f>
        <v>500.65</v>
      </c>
      <c r="AU357" s="32">
        <f>IFERROR('σ и σw, МПа'!U357*$BH$2,"-")</f>
        <v>500.65</v>
      </c>
      <c r="AV357" s="32">
        <f>IFERROR('σ и σw, МПа'!V357*$BH$2,"-")</f>
        <v>500.65</v>
      </c>
      <c r="AW357" s="32">
        <f>IFERROR('σ и σw, МПа'!W357*$BH$2,"-")</f>
        <v>500.65</v>
      </c>
      <c r="AX357" s="32">
        <f>IFERROR('σ и σw, МПа'!X357*$BH$2,"-")</f>
        <v>500.65</v>
      </c>
      <c r="AY357" s="32">
        <f>IFERROR('σ и σw, МПа'!Y357*$BH$2,"-")</f>
        <v>500.65</v>
      </c>
      <c r="AZ357" s="32">
        <f>IFERROR('σ и σw, МПа'!Z357*$BH$2,"-")</f>
        <v>500.65</v>
      </c>
      <c r="BA357" s="32">
        <f>IFERROR('σ и σw, МПа'!AA357*$BH$2,"-")</f>
        <v>500.65</v>
      </c>
      <c r="BB357" s="32">
        <f>IFERROR('σ и σw, МПа'!AB357*$BH$2,"-")</f>
        <v>500.65</v>
      </c>
      <c r="BC357" s="33">
        <f>IFERROR('σ и σw, МПа'!AC357*$BH$2,"-")</f>
        <v>492.15</v>
      </c>
    </row>
    <row r="358" spans="1:55" ht="38.25" x14ac:dyDescent="0.25">
      <c r="A358" s="10" t="str">
        <f>INDEX('Обработка исходного'!B:B,ROW($B$3)+4*(ROW($B358)-ROW($B$3)))</f>
        <v>Сплав на железоникелевой основе</v>
      </c>
      <c r="B358" s="47" t="str">
        <f>INDEX('Обработка исходного'!D:D,ROW($B$3)+4*(ROW($B358)-ROW($B$3)))</f>
        <v>Сплав 0Х20Н46Б</v>
      </c>
      <c r="C358" s="27" t="str">
        <f>'Rp0,2, МПа'!C358</f>
        <v>Бесшовные трубы холодно и теплодеформированные наружным диаметром от 13 до 32 мм с толщиной стенки от 1,5 до 3 мм</v>
      </c>
      <c r="D358" s="31">
        <f>IFERROR('σ и σw, МПа'!D358*$BE$2,"-")</f>
        <v>130.66666666666666</v>
      </c>
      <c r="E358" s="32">
        <f>IFERROR('σ и σw, МПа'!E358*$BE$2,"-")</f>
        <v>124</v>
      </c>
      <c r="F358" s="32">
        <f>IFERROR('σ и σw, МПа'!F358*$BE$2,"-")</f>
        <v>124</v>
      </c>
      <c r="G358" s="32">
        <f>IFERROR('σ и σw, МПа'!G358*$BE$2,"-")</f>
        <v>118</v>
      </c>
      <c r="H358" s="32">
        <f>IFERROR('σ и σw, МПа'!H358*$BE$2,"-")</f>
        <v>111.33333333333333</v>
      </c>
      <c r="I358" s="32">
        <f>IFERROR('σ и σw, МПа'!I358*$BE$2,"-")</f>
        <v>111.33333333333333</v>
      </c>
      <c r="J358" s="32">
        <f>IFERROR('σ и σw, МПа'!J358*$BE$2,"-")</f>
        <v>111.33333333333333</v>
      </c>
      <c r="K358" s="32">
        <f>IFERROR('σ и σw, МПа'!K358*$BE$2,"-")</f>
        <v>104.66666666666667</v>
      </c>
      <c r="L358" s="32">
        <f>IFERROR('σ и σw, МПа'!L358*$BE$2,"-")</f>
        <v>104.66666666666667</v>
      </c>
      <c r="M358" s="32">
        <f>IFERROR('σ и σw, МПа'!M358*$BE$2,"-")</f>
        <v>104.66666666666667</v>
      </c>
      <c r="N358" s="32">
        <f>IFERROR('σ и σw, МПа'!N358*$BE$2,"-")</f>
        <v>104.66666666666667</v>
      </c>
      <c r="O358" s="32">
        <f>IFERROR('σ и σw, МПа'!O358*$BE$2,"-")</f>
        <v>104.66666666666667</v>
      </c>
      <c r="P358" s="33">
        <f>IFERROR('σ и σw, МПа'!P358*$BE$2,"-")</f>
        <v>98</v>
      </c>
      <c r="Q358" s="31">
        <f>IFERROR('σ и σw, МПа'!D358*$BF$2,"-")</f>
        <v>169.86666666666667</v>
      </c>
      <c r="R358" s="32">
        <f>IFERROR('σ и σw, МПа'!E358*$BF$2,"-")</f>
        <v>161.20000000000002</v>
      </c>
      <c r="S358" s="32">
        <f>IFERROR('σ и σw, МПа'!F358*$BF$2,"-")</f>
        <v>161.20000000000002</v>
      </c>
      <c r="T358" s="32">
        <f>IFERROR('σ и σw, МПа'!G358*$BF$2,"-")</f>
        <v>153.4</v>
      </c>
      <c r="U358" s="32">
        <f>IFERROR('σ и σw, МПа'!H358*$BF$2,"-")</f>
        <v>144.73333333333332</v>
      </c>
      <c r="V358" s="32">
        <f>IFERROR('σ и σw, МПа'!I358*$BF$2,"-")</f>
        <v>144.73333333333332</v>
      </c>
      <c r="W358" s="32">
        <f>IFERROR('σ и σw, МПа'!J358*$BF$2,"-")</f>
        <v>144.73333333333332</v>
      </c>
      <c r="X358" s="32">
        <f>IFERROR('σ и σw, МПа'!K358*$BF$2,"-")</f>
        <v>136.06666666666669</v>
      </c>
      <c r="Y358" s="32">
        <f>IFERROR('σ и σw, МПа'!L358*$BF$2,"-")</f>
        <v>136.06666666666669</v>
      </c>
      <c r="Z358" s="32">
        <f>IFERROR('σ и σw, МПа'!M358*$BF$2,"-")</f>
        <v>136.06666666666669</v>
      </c>
      <c r="AA358" s="32">
        <f>IFERROR('σ и σw, МПа'!N358*$BF$2,"-")</f>
        <v>136.06666666666669</v>
      </c>
      <c r="AB358" s="32">
        <f>IFERROR('σ и σw, МПа'!O358*$BF$2,"-")</f>
        <v>136.06666666666669</v>
      </c>
      <c r="AC358" s="33">
        <f>IFERROR('σ и σw, МПа'!P358*$BF$2,"-")</f>
        <v>127.4</v>
      </c>
      <c r="AD358" s="31">
        <f>IFERROR('σ и σw, МПа'!Q358*$BG$2,"-")</f>
        <v>127.4</v>
      </c>
      <c r="AE358" s="32">
        <f>IFERROR('σ и σw, МПа'!R358*$BG$2,"-")</f>
        <v>120.9</v>
      </c>
      <c r="AF358" s="32">
        <f>IFERROR('σ и σw, МПа'!S358*$BG$2,"-")</f>
        <v>120.9</v>
      </c>
      <c r="AG358" s="32">
        <f>IFERROR('σ и σw, МПа'!T358*$BG$2,"-")</f>
        <v>115.05</v>
      </c>
      <c r="AH358" s="32">
        <f>IFERROR('σ и σw, МПа'!U358*$BG$2,"-")</f>
        <v>108.55</v>
      </c>
      <c r="AI358" s="32">
        <f>IFERROR('σ и σw, МПа'!V358*$BG$2,"-")</f>
        <v>108.55</v>
      </c>
      <c r="AJ358" s="32">
        <f>IFERROR('σ и σw, МПа'!W358*$BG$2,"-")</f>
        <v>108.55</v>
      </c>
      <c r="AK358" s="32">
        <f>IFERROR('σ и σw, МПа'!X358*$BG$2,"-")</f>
        <v>102.05</v>
      </c>
      <c r="AL358" s="32">
        <f>IFERROR('σ и σw, МПа'!Y358*$BG$2,"-")</f>
        <v>102.05</v>
      </c>
      <c r="AM358" s="32">
        <f>IFERROR('σ и σw, МПа'!Z358*$BG$2,"-")</f>
        <v>102.05</v>
      </c>
      <c r="AN358" s="32">
        <f>IFERROR('σ и σw, МПа'!AA358*$BG$2,"-")</f>
        <v>102.05</v>
      </c>
      <c r="AO358" s="32">
        <f>IFERROR('σ и σw, МПа'!AB358*$BG$2,"-")</f>
        <v>102.05</v>
      </c>
      <c r="AP358" s="33">
        <f>IFERROR('σ и σw, МПа'!AC358*$BG$2,"-")</f>
        <v>95.55</v>
      </c>
      <c r="AQ358" s="31">
        <f>IFERROR('σ и σw, МПа'!Q358*$BH$2,"-")</f>
        <v>166.6</v>
      </c>
      <c r="AR358" s="32">
        <f>IFERROR('σ и σw, МПа'!R358*$BH$2,"-")</f>
        <v>158.1</v>
      </c>
      <c r="AS358" s="32">
        <f>IFERROR('σ и σw, МПа'!S358*$BH$2,"-")</f>
        <v>158.1</v>
      </c>
      <c r="AT358" s="32">
        <f>IFERROR('σ и σw, МПа'!T358*$BH$2,"-")</f>
        <v>150.44999999999999</v>
      </c>
      <c r="AU358" s="32">
        <f>IFERROR('σ и σw, МПа'!U358*$BH$2,"-")</f>
        <v>141.94999999999999</v>
      </c>
      <c r="AV358" s="32">
        <f>IFERROR('σ и σw, МПа'!V358*$BH$2,"-")</f>
        <v>141.94999999999999</v>
      </c>
      <c r="AW358" s="32">
        <f>IFERROR('σ и σw, МПа'!W358*$BH$2,"-")</f>
        <v>141.94999999999999</v>
      </c>
      <c r="AX358" s="32">
        <f>IFERROR('σ и σw, МПа'!X358*$BH$2,"-")</f>
        <v>133.44999999999999</v>
      </c>
      <c r="AY358" s="32">
        <f>IFERROR('σ и σw, МПа'!Y358*$BH$2,"-")</f>
        <v>133.44999999999999</v>
      </c>
      <c r="AZ358" s="32">
        <f>IFERROR('σ и σw, МПа'!Z358*$BH$2,"-")</f>
        <v>133.44999999999999</v>
      </c>
      <c r="BA358" s="32">
        <f>IFERROR('σ и σw, МПа'!AA358*$BH$2,"-")</f>
        <v>133.44999999999999</v>
      </c>
      <c r="BB358" s="32">
        <f>IFERROR('σ и σw, МПа'!AB358*$BH$2,"-")</f>
        <v>133.44999999999999</v>
      </c>
      <c r="BC358" s="33">
        <f>IFERROR('σ и σw, МПа'!AC358*$BH$2,"-")</f>
        <v>124.95</v>
      </c>
    </row>
    <row r="359" spans="1:55" ht="25.5" x14ac:dyDescent="0.25">
      <c r="A359" s="10" t="str">
        <f>INDEX('Обработка исходного'!B:B,ROW($B$3)+4*(ROW($B359)-ROW($B$3)))</f>
        <v>Сплав на железоникелевой основе</v>
      </c>
      <c r="B359" s="47" t="str">
        <f>INDEX('Обработка исходного'!D:D,ROW($B$3)+4*(ROW($B359)-ROW($B$3)))</f>
        <v>Сплав 0Х20Н46Б</v>
      </c>
      <c r="C359" s="27" t="str">
        <f>'Rp0,2, МПа'!C359</f>
        <v>Прутки круглого и квадратного сечения толщиной или диаметром от 30 до 170 мм</v>
      </c>
      <c r="D359" s="31">
        <f>IFERROR('σ и σw, МПа'!D359*$BE$2,"-")</f>
        <v>137.33333333333334</v>
      </c>
      <c r="E359" s="32">
        <f>IFERROR('σ и σw, МПа'!E359*$BE$2,"-")</f>
        <v>130.66666666666666</v>
      </c>
      <c r="F359" s="32">
        <f>IFERROR('σ и σw, МПа'!F359*$BE$2,"-")</f>
        <v>130.66666666666666</v>
      </c>
      <c r="G359" s="32">
        <f>IFERROR('σ и σw, МПа'!G359*$BE$2,"-")</f>
        <v>124</v>
      </c>
      <c r="H359" s="32">
        <f>IFERROR('σ и σw, МПа'!H359*$BE$2,"-")</f>
        <v>118</v>
      </c>
      <c r="I359" s="32">
        <f>IFERROR('σ и σw, МПа'!I359*$BE$2,"-")</f>
        <v>118</v>
      </c>
      <c r="J359" s="32">
        <f>IFERROR('σ и σw, МПа'!J359*$BE$2,"-")</f>
        <v>118</v>
      </c>
      <c r="K359" s="32">
        <f>IFERROR('σ и σw, МПа'!K359*$BE$2,"-")</f>
        <v>111.33333333333333</v>
      </c>
      <c r="L359" s="32">
        <f>IFERROR('σ и σw, МПа'!L359*$BE$2,"-")</f>
        <v>111.33333333333333</v>
      </c>
      <c r="M359" s="32">
        <f>IFERROR('σ и σw, МПа'!M359*$BE$2,"-")</f>
        <v>111.33333333333333</v>
      </c>
      <c r="N359" s="32">
        <f>IFERROR('σ и σw, МПа'!N359*$BE$2,"-")</f>
        <v>111.33333333333333</v>
      </c>
      <c r="O359" s="32">
        <f>IFERROR('σ и σw, МПа'!O359*$BE$2,"-")</f>
        <v>111.33333333333333</v>
      </c>
      <c r="P359" s="33">
        <f>IFERROR('σ и σw, МПа'!P359*$BE$2,"-")</f>
        <v>104.66666666666667</v>
      </c>
      <c r="Q359" s="31">
        <f>IFERROR('σ и σw, МПа'!D359*$BF$2,"-")</f>
        <v>178.53333333333336</v>
      </c>
      <c r="R359" s="32">
        <f>IFERROR('σ и σw, МПа'!E359*$BF$2,"-")</f>
        <v>169.86666666666667</v>
      </c>
      <c r="S359" s="32">
        <f>IFERROR('σ и σw, МПа'!F359*$BF$2,"-")</f>
        <v>169.86666666666667</v>
      </c>
      <c r="T359" s="32">
        <f>IFERROR('σ и σw, МПа'!G359*$BF$2,"-")</f>
        <v>161.20000000000002</v>
      </c>
      <c r="U359" s="32">
        <f>IFERROR('σ и σw, МПа'!H359*$BF$2,"-")</f>
        <v>153.4</v>
      </c>
      <c r="V359" s="32">
        <f>IFERROR('σ и σw, МПа'!I359*$BF$2,"-")</f>
        <v>153.4</v>
      </c>
      <c r="W359" s="32">
        <f>IFERROR('σ и σw, МПа'!J359*$BF$2,"-")</f>
        <v>153.4</v>
      </c>
      <c r="X359" s="32">
        <f>IFERROR('σ и σw, МПа'!K359*$BF$2,"-")</f>
        <v>144.73333333333332</v>
      </c>
      <c r="Y359" s="32">
        <f>IFERROR('σ и σw, МПа'!L359*$BF$2,"-")</f>
        <v>144.73333333333332</v>
      </c>
      <c r="Z359" s="32">
        <f>IFERROR('σ и σw, МПа'!M359*$BF$2,"-")</f>
        <v>144.73333333333332</v>
      </c>
      <c r="AA359" s="32">
        <f>IFERROR('σ и σw, МПа'!N359*$BF$2,"-")</f>
        <v>144.73333333333332</v>
      </c>
      <c r="AB359" s="32">
        <f>IFERROR('σ и σw, МПа'!O359*$BF$2,"-")</f>
        <v>144.73333333333332</v>
      </c>
      <c r="AC359" s="33">
        <f>IFERROR('σ и σw, МПа'!P359*$BF$2,"-")</f>
        <v>136.06666666666669</v>
      </c>
      <c r="AD359" s="31">
        <f>IFERROR('σ и σw, МПа'!Q359*$BG$2,"-")</f>
        <v>133.9</v>
      </c>
      <c r="AE359" s="32">
        <f>IFERROR('σ и σw, МПа'!R359*$BG$2,"-")</f>
        <v>127.4</v>
      </c>
      <c r="AF359" s="32">
        <f>IFERROR('σ и σw, МПа'!S359*$BG$2,"-")</f>
        <v>127.4</v>
      </c>
      <c r="AG359" s="32">
        <f>IFERROR('σ и σw, МПа'!T359*$BG$2,"-")</f>
        <v>120.9</v>
      </c>
      <c r="AH359" s="32">
        <f>IFERROR('σ и σw, МПа'!U359*$BG$2,"-")</f>
        <v>115.05</v>
      </c>
      <c r="AI359" s="32">
        <f>IFERROR('σ и σw, МПа'!V359*$BG$2,"-")</f>
        <v>115.05</v>
      </c>
      <c r="AJ359" s="32">
        <f>IFERROR('σ и σw, МПа'!W359*$BG$2,"-")</f>
        <v>115.05</v>
      </c>
      <c r="AK359" s="32">
        <f>IFERROR('σ и σw, МПа'!X359*$BG$2,"-")</f>
        <v>108.55</v>
      </c>
      <c r="AL359" s="32">
        <f>IFERROR('σ и σw, МПа'!Y359*$BG$2,"-")</f>
        <v>108.55</v>
      </c>
      <c r="AM359" s="32">
        <f>IFERROR('σ и σw, МПа'!Z359*$BG$2,"-")</f>
        <v>108.55</v>
      </c>
      <c r="AN359" s="32">
        <f>IFERROR('σ и σw, МПа'!AA359*$BG$2,"-")</f>
        <v>108.55</v>
      </c>
      <c r="AO359" s="32">
        <f>IFERROR('σ и σw, МПа'!AB359*$BG$2,"-")</f>
        <v>108.55</v>
      </c>
      <c r="AP359" s="33">
        <f>IFERROR('σ и σw, МПа'!AC359*$BG$2,"-")</f>
        <v>102.05</v>
      </c>
      <c r="AQ359" s="31">
        <f>IFERROR('σ и σw, МПа'!Q359*$BH$2,"-")</f>
        <v>175.1</v>
      </c>
      <c r="AR359" s="32">
        <f>IFERROR('σ и σw, МПа'!R359*$BH$2,"-")</f>
        <v>166.6</v>
      </c>
      <c r="AS359" s="32">
        <f>IFERROR('σ и σw, МПа'!S359*$BH$2,"-")</f>
        <v>166.6</v>
      </c>
      <c r="AT359" s="32">
        <f>IFERROR('σ и σw, МПа'!T359*$BH$2,"-")</f>
        <v>158.1</v>
      </c>
      <c r="AU359" s="32">
        <f>IFERROR('σ и σw, МПа'!U359*$BH$2,"-")</f>
        <v>150.44999999999999</v>
      </c>
      <c r="AV359" s="32">
        <f>IFERROR('σ и σw, МПа'!V359*$BH$2,"-")</f>
        <v>150.44999999999999</v>
      </c>
      <c r="AW359" s="32">
        <f>IFERROR('σ и σw, МПа'!W359*$BH$2,"-")</f>
        <v>150.44999999999999</v>
      </c>
      <c r="AX359" s="32">
        <f>IFERROR('σ и σw, МПа'!X359*$BH$2,"-")</f>
        <v>141.94999999999999</v>
      </c>
      <c r="AY359" s="32">
        <f>IFERROR('σ и σw, МПа'!Y359*$BH$2,"-")</f>
        <v>141.94999999999999</v>
      </c>
      <c r="AZ359" s="32">
        <f>IFERROR('σ и σw, МПа'!Z359*$BH$2,"-")</f>
        <v>141.94999999999999</v>
      </c>
      <c r="BA359" s="32">
        <f>IFERROR('σ и σw, МПа'!AA359*$BH$2,"-")</f>
        <v>141.94999999999999</v>
      </c>
      <c r="BB359" s="32">
        <f>IFERROR('σ и σw, МПа'!AB359*$BH$2,"-")</f>
        <v>141.94999999999999</v>
      </c>
      <c r="BC359" s="33">
        <f>IFERROR('σ и σw, МПа'!AC359*$BH$2,"-")</f>
        <v>133.44999999999999</v>
      </c>
    </row>
    <row r="360" spans="1:55" x14ac:dyDescent="0.25">
      <c r="A360" s="11"/>
      <c r="B360" s="11"/>
      <c r="C360" s="28"/>
    </row>
    <row r="361" spans="1:55" x14ac:dyDescent="0.25">
      <c r="A361" s="11"/>
      <c r="B361" s="11"/>
      <c r="C361" s="28"/>
    </row>
    <row r="362" spans="1:55" x14ac:dyDescent="0.25">
      <c r="A362" s="11"/>
      <c r="B362" s="11"/>
      <c r="C362" s="28"/>
    </row>
    <row r="363" spans="1:55" x14ac:dyDescent="0.25">
      <c r="A363" s="11"/>
      <c r="B363" s="11"/>
      <c r="C363" s="28"/>
    </row>
    <row r="364" spans="1:55" x14ac:dyDescent="0.25">
      <c r="A364" s="11"/>
      <c r="B364" s="11"/>
      <c r="C364" s="28"/>
    </row>
    <row r="365" spans="1:55" x14ac:dyDescent="0.25">
      <c r="A365" s="11"/>
      <c r="B365" s="11"/>
      <c r="C365" s="28"/>
    </row>
    <row r="366" spans="1:55" x14ac:dyDescent="0.25">
      <c r="A366" s="11"/>
      <c r="B366" s="11"/>
      <c r="C366" s="28"/>
    </row>
    <row r="367" spans="1:55" x14ac:dyDescent="0.25">
      <c r="A367" s="11"/>
      <c r="B367" s="11"/>
      <c r="C367" s="28"/>
    </row>
    <row r="368" spans="1:55" x14ac:dyDescent="0.25">
      <c r="A368" s="11"/>
      <c r="B368" s="11"/>
      <c r="C368" s="28"/>
    </row>
    <row r="369" spans="1:3" x14ac:dyDescent="0.25">
      <c r="A369" s="11"/>
      <c r="B369" s="11"/>
      <c r="C369" s="28"/>
    </row>
    <row r="370" spans="1:3" x14ac:dyDescent="0.25">
      <c r="A370" s="11"/>
      <c r="B370" s="11"/>
      <c r="C370" s="28"/>
    </row>
    <row r="371" spans="1:3" x14ac:dyDescent="0.25">
      <c r="A371" s="11"/>
      <c r="B371" s="11"/>
      <c r="C371" s="28"/>
    </row>
    <row r="372" spans="1:3" x14ac:dyDescent="0.25">
      <c r="A372" s="11"/>
      <c r="B372" s="11"/>
      <c r="C372" s="28"/>
    </row>
    <row r="373" spans="1:3" x14ac:dyDescent="0.25">
      <c r="A373" s="11"/>
      <c r="B373" s="11"/>
      <c r="C373" s="28"/>
    </row>
    <row r="374" spans="1:3" x14ac:dyDescent="0.25">
      <c r="A374" s="11"/>
      <c r="B374" s="11"/>
      <c r="C374" s="28"/>
    </row>
    <row r="375" spans="1:3" x14ac:dyDescent="0.25">
      <c r="A375" s="11"/>
      <c r="B375" s="11"/>
      <c r="C375" s="28"/>
    </row>
    <row r="376" spans="1:3" x14ac:dyDescent="0.25">
      <c r="A376" s="11"/>
      <c r="B376" s="11"/>
      <c r="C376" s="28"/>
    </row>
    <row r="377" spans="1:3" x14ac:dyDescent="0.25">
      <c r="A377" s="11"/>
      <c r="B377" s="11"/>
      <c r="C377" s="28"/>
    </row>
    <row r="378" spans="1:3" x14ac:dyDescent="0.25">
      <c r="A378" s="11"/>
      <c r="B378" s="11"/>
      <c r="C378" s="28"/>
    </row>
    <row r="379" spans="1:3" x14ac:dyDescent="0.25">
      <c r="A379" s="11"/>
      <c r="B379" s="11"/>
      <c r="C379" s="28"/>
    </row>
    <row r="380" spans="1:3" x14ac:dyDescent="0.25">
      <c r="A380" s="12"/>
      <c r="B380" s="12"/>
      <c r="C380" s="29"/>
    </row>
    <row r="381" spans="1:3" x14ac:dyDescent="0.25">
      <c r="A381" s="11"/>
      <c r="B381" s="11"/>
      <c r="C381" s="28"/>
    </row>
    <row r="382" spans="1:3" x14ac:dyDescent="0.25">
      <c r="A382" s="11"/>
      <c r="B382" s="11"/>
      <c r="C382" s="28"/>
    </row>
    <row r="383" spans="1:3" x14ac:dyDescent="0.25">
      <c r="A383" s="11"/>
      <c r="B383" s="11"/>
      <c r="C383" s="28"/>
    </row>
    <row r="384" spans="1:3" x14ac:dyDescent="0.25">
      <c r="A384" s="11"/>
      <c r="B384" s="11"/>
      <c r="C384" s="28"/>
    </row>
    <row r="385" spans="1:3" x14ac:dyDescent="0.25">
      <c r="A385" s="11"/>
      <c r="B385" s="11"/>
      <c r="C385" s="28"/>
    </row>
    <row r="386" spans="1:3" x14ac:dyDescent="0.25">
      <c r="A386" s="11"/>
      <c r="B386" s="11"/>
      <c r="C386" s="28"/>
    </row>
    <row r="387" spans="1:3" x14ac:dyDescent="0.25">
      <c r="A387" s="11"/>
      <c r="B387" s="11"/>
      <c r="C387" s="28"/>
    </row>
    <row r="388" spans="1:3" x14ac:dyDescent="0.25">
      <c r="A388" s="12"/>
      <c r="B388" s="12"/>
      <c r="C388" s="29"/>
    </row>
    <row r="389" spans="1:3" x14ac:dyDescent="0.25">
      <c r="A389" s="11"/>
      <c r="B389" s="11"/>
      <c r="C389" s="28"/>
    </row>
    <row r="390" spans="1:3" x14ac:dyDescent="0.25">
      <c r="A390" s="11"/>
      <c r="B390" s="11"/>
      <c r="C390" s="28"/>
    </row>
    <row r="391" spans="1:3" x14ac:dyDescent="0.25">
      <c r="A391" s="11"/>
      <c r="B391" s="11"/>
      <c r="C391" s="28"/>
    </row>
    <row r="392" spans="1:3" x14ac:dyDescent="0.25">
      <c r="A392" s="11"/>
      <c r="B392" s="11"/>
      <c r="C392" s="28"/>
    </row>
    <row r="393" spans="1:3" x14ac:dyDescent="0.25">
      <c r="A393" s="11"/>
      <c r="B393" s="11"/>
      <c r="C393" s="28"/>
    </row>
    <row r="394" spans="1:3" x14ac:dyDescent="0.25">
      <c r="A394" s="11"/>
      <c r="B394" s="11"/>
      <c r="C394" s="28"/>
    </row>
    <row r="395" spans="1:3" x14ac:dyDescent="0.25">
      <c r="A395" s="11"/>
      <c r="B395" s="11"/>
      <c r="C395" s="28"/>
    </row>
    <row r="396" spans="1:3" x14ac:dyDescent="0.25">
      <c r="A396" s="12"/>
      <c r="B396" s="12"/>
      <c r="C396" s="29"/>
    </row>
    <row r="397" spans="1:3" x14ac:dyDescent="0.25">
      <c r="A397" s="11"/>
      <c r="B397" s="11"/>
      <c r="C397" s="28"/>
    </row>
    <row r="398" spans="1:3" x14ac:dyDescent="0.25">
      <c r="A398" s="11"/>
      <c r="B398" s="11"/>
      <c r="C398" s="28"/>
    </row>
    <row r="399" spans="1:3" x14ac:dyDescent="0.25">
      <c r="A399" s="11"/>
      <c r="B399" s="11"/>
      <c r="C399" s="28"/>
    </row>
    <row r="400" spans="1:3" x14ac:dyDescent="0.25">
      <c r="A400" s="12"/>
      <c r="B400" s="12"/>
      <c r="C400" s="29"/>
    </row>
    <row r="401" spans="1:3" x14ac:dyDescent="0.25">
      <c r="A401" s="11"/>
      <c r="B401" s="11"/>
      <c r="C401" s="28"/>
    </row>
    <row r="402" spans="1:3" x14ac:dyDescent="0.25">
      <c r="A402" s="11"/>
      <c r="B402" s="11"/>
      <c r="C402" s="28"/>
    </row>
    <row r="403" spans="1:3" x14ac:dyDescent="0.25">
      <c r="A403" s="11"/>
      <c r="B403" s="11"/>
      <c r="C403" s="28"/>
    </row>
    <row r="404" spans="1:3" x14ac:dyDescent="0.25">
      <c r="A404" s="11"/>
      <c r="B404" s="11"/>
      <c r="C404" s="28"/>
    </row>
    <row r="405" spans="1:3" x14ac:dyDescent="0.25">
      <c r="A405" s="11"/>
      <c r="B405" s="11"/>
      <c r="C405" s="28"/>
    </row>
    <row r="406" spans="1:3" x14ac:dyDescent="0.25">
      <c r="A406" s="11"/>
      <c r="B406" s="11"/>
      <c r="C406" s="28"/>
    </row>
    <row r="407" spans="1:3" x14ac:dyDescent="0.25">
      <c r="A407" s="11"/>
      <c r="B407" s="11"/>
      <c r="C407" s="28"/>
    </row>
    <row r="408" spans="1:3" x14ac:dyDescent="0.25">
      <c r="A408" s="11"/>
      <c r="B408" s="11"/>
      <c r="C408" s="28"/>
    </row>
    <row r="409" spans="1:3" x14ac:dyDescent="0.25">
      <c r="A409" s="11"/>
      <c r="B409" s="11"/>
      <c r="C409" s="28"/>
    </row>
    <row r="410" spans="1:3" x14ac:dyDescent="0.25">
      <c r="A410" s="11"/>
      <c r="B410" s="11"/>
      <c r="C410" s="28"/>
    </row>
    <row r="411" spans="1:3" x14ac:dyDescent="0.25">
      <c r="A411" s="11"/>
      <c r="B411" s="11"/>
      <c r="C411" s="28"/>
    </row>
    <row r="412" spans="1:3" x14ac:dyDescent="0.25">
      <c r="A412" s="11"/>
      <c r="B412" s="11"/>
      <c r="C412" s="28"/>
    </row>
    <row r="413" spans="1:3" x14ac:dyDescent="0.25">
      <c r="A413" s="11"/>
      <c r="B413" s="11"/>
      <c r="C413" s="28"/>
    </row>
    <row r="414" spans="1:3" x14ac:dyDescent="0.25">
      <c r="A414" s="11"/>
      <c r="B414" s="11"/>
      <c r="C414" s="28"/>
    </row>
    <row r="415" spans="1:3" x14ac:dyDescent="0.25">
      <c r="A415" s="11"/>
      <c r="B415" s="11"/>
      <c r="C415" s="28"/>
    </row>
    <row r="416" spans="1:3" x14ac:dyDescent="0.25">
      <c r="A416" s="12"/>
      <c r="B416" s="12"/>
      <c r="C416" s="29"/>
    </row>
    <row r="417" spans="1:3" x14ac:dyDescent="0.25">
      <c r="A417" s="11"/>
      <c r="B417" s="11"/>
      <c r="C417" s="28"/>
    </row>
    <row r="418" spans="1:3" x14ac:dyDescent="0.25">
      <c r="A418" s="11"/>
      <c r="B418" s="11"/>
      <c r="C418" s="28"/>
    </row>
    <row r="419" spans="1:3" x14ac:dyDescent="0.25">
      <c r="A419" s="11"/>
      <c r="B419" s="11"/>
      <c r="C419" s="28"/>
    </row>
    <row r="420" spans="1:3" x14ac:dyDescent="0.25">
      <c r="A420" s="11"/>
      <c r="B420" s="11"/>
      <c r="C420" s="28"/>
    </row>
    <row r="421" spans="1:3" x14ac:dyDescent="0.25">
      <c r="A421" s="11"/>
      <c r="B421" s="11"/>
      <c r="C421" s="28"/>
    </row>
    <row r="422" spans="1:3" x14ac:dyDescent="0.25">
      <c r="A422" s="11"/>
      <c r="B422" s="11"/>
      <c r="C422" s="28"/>
    </row>
    <row r="423" spans="1:3" x14ac:dyDescent="0.25">
      <c r="A423" s="11"/>
      <c r="B423" s="11"/>
      <c r="C423" s="28"/>
    </row>
    <row r="424" spans="1:3" x14ac:dyDescent="0.25">
      <c r="A424" s="12"/>
      <c r="B424" s="12"/>
      <c r="C424" s="29"/>
    </row>
    <row r="425" spans="1:3" x14ac:dyDescent="0.25">
      <c r="A425" s="11"/>
      <c r="B425" s="11"/>
      <c r="C425" s="28"/>
    </row>
    <row r="426" spans="1:3" x14ac:dyDescent="0.25">
      <c r="A426" s="11"/>
      <c r="B426" s="11"/>
      <c r="C426" s="28"/>
    </row>
    <row r="427" spans="1:3" x14ac:dyDescent="0.25">
      <c r="A427" s="11"/>
      <c r="B427" s="11"/>
      <c r="C427" s="28"/>
    </row>
    <row r="428" spans="1:3" x14ac:dyDescent="0.25">
      <c r="A428" s="11"/>
      <c r="B428" s="11"/>
      <c r="C428" s="28"/>
    </row>
    <row r="429" spans="1:3" x14ac:dyDescent="0.25">
      <c r="A429" s="11"/>
      <c r="B429" s="11"/>
      <c r="C429" s="28"/>
    </row>
    <row r="430" spans="1:3" x14ac:dyDescent="0.25">
      <c r="A430" s="11"/>
      <c r="B430" s="11"/>
      <c r="C430" s="28"/>
    </row>
    <row r="431" spans="1:3" x14ac:dyDescent="0.25">
      <c r="A431" s="11"/>
      <c r="B431" s="11"/>
      <c r="C431" s="28"/>
    </row>
    <row r="432" spans="1:3" x14ac:dyDescent="0.25">
      <c r="A432" s="11"/>
      <c r="B432" s="11"/>
      <c r="C432" s="28"/>
    </row>
    <row r="433" spans="1:3" x14ac:dyDescent="0.25">
      <c r="A433" s="11"/>
      <c r="B433" s="11"/>
      <c r="C433" s="28"/>
    </row>
    <row r="434" spans="1:3" x14ac:dyDescent="0.25">
      <c r="A434" s="11"/>
      <c r="B434" s="11"/>
      <c r="C434" s="28"/>
    </row>
    <row r="435" spans="1:3" x14ac:dyDescent="0.25">
      <c r="A435" s="11"/>
      <c r="B435" s="11"/>
      <c r="C435" s="28"/>
    </row>
    <row r="436" spans="1:3" x14ac:dyDescent="0.25">
      <c r="A436" s="11"/>
      <c r="B436" s="11"/>
      <c r="C436" s="28"/>
    </row>
    <row r="437" spans="1:3" x14ac:dyDescent="0.25">
      <c r="A437" s="11"/>
      <c r="B437" s="11"/>
      <c r="C437" s="28"/>
    </row>
    <row r="438" spans="1:3" x14ac:dyDescent="0.25">
      <c r="A438" s="11"/>
      <c r="B438" s="11"/>
      <c r="C438" s="28"/>
    </row>
    <row r="439" spans="1:3" x14ac:dyDescent="0.25">
      <c r="A439" s="11"/>
      <c r="B439" s="11"/>
      <c r="C439" s="28"/>
    </row>
    <row r="440" spans="1:3" x14ac:dyDescent="0.25">
      <c r="A440" s="11"/>
      <c r="B440" s="11"/>
      <c r="C440" s="28"/>
    </row>
    <row r="441" spans="1:3" x14ac:dyDescent="0.25">
      <c r="A441" s="11"/>
      <c r="B441" s="11"/>
      <c r="C441" s="28"/>
    </row>
    <row r="442" spans="1:3" x14ac:dyDescent="0.25">
      <c r="A442" s="11"/>
      <c r="B442" s="11"/>
      <c r="C442" s="28"/>
    </row>
    <row r="443" spans="1:3" x14ac:dyDescent="0.25">
      <c r="A443" s="11"/>
      <c r="B443" s="11"/>
      <c r="C443" s="28"/>
    </row>
    <row r="444" spans="1:3" x14ac:dyDescent="0.25">
      <c r="A444" s="11"/>
      <c r="B444" s="11"/>
      <c r="C444" s="28"/>
    </row>
    <row r="445" spans="1:3" x14ac:dyDescent="0.25">
      <c r="A445" s="11"/>
      <c r="B445" s="11"/>
      <c r="C445" s="28"/>
    </row>
    <row r="446" spans="1:3" x14ac:dyDescent="0.25">
      <c r="A446" s="11"/>
      <c r="B446" s="11"/>
      <c r="C446" s="28"/>
    </row>
    <row r="447" spans="1:3" x14ac:dyDescent="0.25">
      <c r="A447" s="11"/>
      <c r="B447" s="11"/>
      <c r="C447" s="28"/>
    </row>
    <row r="448" spans="1:3" x14ac:dyDescent="0.25">
      <c r="A448" s="11"/>
      <c r="B448" s="11"/>
      <c r="C448" s="28"/>
    </row>
    <row r="449" spans="1:3" x14ac:dyDescent="0.25">
      <c r="A449" s="11"/>
      <c r="B449" s="11"/>
      <c r="C449" s="28"/>
    </row>
    <row r="450" spans="1:3" x14ac:dyDescent="0.25">
      <c r="A450" s="11"/>
      <c r="B450" s="11"/>
      <c r="C450" s="28"/>
    </row>
    <row r="451" spans="1:3" x14ac:dyDescent="0.25">
      <c r="A451" s="11"/>
      <c r="B451" s="11"/>
      <c r="C451" s="28"/>
    </row>
    <row r="452" spans="1:3" x14ac:dyDescent="0.25">
      <c r="A452" s="12"/>
      <c r="B452" s="12"/>
      <c r="C452" s="29"/>
    </row>
    <row r="453" spans="1:3" x14ac:dyDescent="0.25">
      <c r="A453" s="11"/>
      <c r="B453" s="11"/>
      <c r="C453" s="28"/>
    </row>
    <row r="454" spans="1:3" x14ac:dyDescent="0.25">
      <c r="A454" s="11"/>
      <c r="B454" s="11"/>
      <c r="C454" s="28"/>
    </row>
    <row r="455" spans="1:3" x14ac:dyDescent="0.25">
      <c r="A455" s="11"/>
      <c r="B455" s="11"/>
      <c r="C455" s="28"/>
    </row>
    <row r="456" spans="1:3" x14ac:dyDescent="0.25">
      <c r="A456" s="11"/>
      <c r="B456" s="11"/>
      <c r="C456" s="28"/>
    </row>
    <row r="457" spans="1:3" x14ac:dyDescent="0.25">
      <c r="A457" s="11"/>
      <c r="B457" s="11"/>
      <c r="C457" s="28"/>
    </row>
    <row r="458" spans="1:3" x14ac:dyDescent="0.25">
      <c r="A458" s="11"/>
      <c r="B458" s="11"/>
      <c r="C458" s="28"/>
    </row>
    <row r="459" spans="1:3" x14ac:dyDescent="0.25">
      <c r="A459" s="11"/>
      <c r="B459" s="11"/>
      <c r="C459" s="28"/>
    </row>
    <row r="460" spans="1:3" x14ac:dyDescent="0.25">
      <c r="A460" s="11"/>
      <c r="B460" s="11"/>
      <c r="C460" s="28"/>
    </row>
    <row r="461" spans="1:3" x14ac:dyDescent="0.25">
      <c r="A461" s="11"/>
      <c r="B461" s="11"/>
      <c r="C461" s="28"/>
    </row>
    <row r="462" spans="1:3" x14ac:dyDescent="0.25">
      <c r="A462" s="11"/>
      <c r="B462" s="11"/>
      <c r="C462" s="28"/>
    </row>
    <row r="463" spans="1:3" x14ac:dyDescent="0.25">
      <c r="A463" s="11"/>
      <c r="B463" s="11"/>
      <c r="C463" s="28"/>
    </row>
    <row r="464" spans="1:3" x14ac:dyDescent="0.25">
      <c r="A464" s="11"/>
      <c r="B464" s="11"/>
      <c r="C464" s="28"/>
    </row>
    <row r="465" spans="1:3" x14ac:dyDescent="0.25">
      <c r="A465" s="11"/>
      <c r="B465" s="11"/>
      <c r="C465" s="28"/>
    </row>
    <row r="466" spans="1:3" x14ac:dyDescent="0.25">
      <c r="A466" s="11"/>
      <c r="B466" s="11"/>
      <c r="C466" s="28"/>
    </row>
    <row r="467" spans="1:3" x14ac:dyDescent="0.25">
      <c r="A467" s="11"/>
      <c r="B467" s="11"/>
      <c r="C467" s="28"/>
    </row>
    <row r="468" spans="1:3" x14ac:dyDescent="0.25">
      <c r="A468" s="11"/>
      <c r="B468" s="11"/>
      <c r="C468" s="28"/>
    </row>
    <row r="469" spans="1:3" x14ac:dyDescent="0.25">
      <c r="A469" s="11"/>
      <c r="B469" s="11"/>
      <c r="C469" s="28"/>
    </row>
    <row r="470" spans="1:3" x14ac:dyDescent="0.25">
      <c r="A470" s="11"/>
      <c r="B470" s="11"/>
      <c r="C470" s="28"/>
    </row>
    <row r="471" spans="1:3" x14ac:dyDescent="0.25">
      <c r="A471" s="11"/>
      <c r="B471" s="11"/>
      <c r="C471" s="28"/>
    </row>
    <row r="472" spans="1:3" x14ac:dyDescent="0.25">
      <c r="A472" s="11"/>
      <c r="B472" s="11"/>
      <c r="C472" s="28"/>
    </row>
    <row r="473" spans="1:3" x14ac:dyDescent="0.25">
      <c r="A473" s="11"/>
      <c r="B473" s="11"/>
      <c r="C473" s="28"/>
    </row>
    <row r="474" spans="1:3" x14ac:dyDescent="0.25">
      <c r="A474" s="11"/>
      <c r="B474" s="11"/>
      <c r="C474" s="28"/>
    </row>
    <row r="475" spans="1:3" x14ac:dyDescent="0.25">
      <c r="A475" s="11"/>
      <c r="B475" s="11"/>
      <c r="C475" s="28"/>
    </row>
    <row r="476" spans="1:3" x14ac:dyDescent="0.25">
      <c r="A476" s="11"/>
      <c r="B476" s="11"/>
      <c r="C476" s="28"/>
    </row>
    <row r="477" spans="1:3" x14ac:dyDescent="0.25">
      <c r="A477" s="11"/>
      <c r="B477" s="11"/>
      <c r="C477" s="28"/>
    </row>
    <row r="478" spans="1:3" x14ac:dyDescent="0.25">
      <c r="A478" s="11"/>
      <c r="B478" s="11"/>
      <c r="C478" s="28"/>
    </row>
    <row r="479" spans="1:3" x14ac:dyDescent="0.25">
      <c r="A479" s="11"/>
      <c r="B479" s="11"/>
      <c r="C479" s="28"/>
    </row>
    <row r="480" spans="1:3" x14ac:dyDescent="0.25">
      <c r="A480" s="11"/>
      <c r="B480" s="11"/>
      <c r="C480" s="28"/>
    </row>
    <row r="481" spans="1:3" x14ac:dyDescent="0.25">
      <c r="A481" s="11"/>
      <c r="B481" s="11"/>
      <c r="C481" s="28"/>
    </row>
    <row r="482" spans="1:3" x14ac:dyDescent="0.25">
      <c r="A482" s="11"/>
      <c r="B482" s="11"/>
      <c r="C482" s="28"/>
    </row>
    <row r="483" spans="1:3" x14ac:dyDescent="0.25">
      <c r="A483" s="11"/>
      <c r="B483" s="11"/>
      <c r="C483" s="28"/>
    </row>
    <row r="484" spans="1:3" x14ac:dyDescent="0.25">
      <c r="A484" s="11"/>
      <c r="B484" s="11"/>
      <c r="C484" s="28"/>
    </row>
    <row r="485" spans="1:3" x14ac:dyDescent="0.25">
      <c r="A485" s="11"/>
      <c r="B485" s="11"/>
      <c r="C485" s="28"/>
    </row>
    <row r="486" spans="1:3" x14ac:dyDescent="0.25">
      <c r="A486" s="11"/>
      <c r="B486" s="11"/>
      <c r="C486" s="28"/>
    </row>
    <row r="487" spans="1:3" x14ac:dyDescent="0.25">
      <c r="A487" s="11"/>
      <c r="B487" s="11"/>
      <c r="C487" s="28"/>
    </row>
    <row r="488" spans="1:3" x14ac:dyDescent="0.25">
      <c r="A488" s="11"/>
      <c r="B488" s="11"/>
      <c r="C488" s="28"/>
    </row>
    <row r="489" spans="1:3" x14ac:dyDescent="0.25">
      <c r="A489" s="11"/>
      <c r="B489" s="11"/>
      <c r="C489" s="28"/>
    </row>
    <row r="490" spans="1:3" x14ac:dyDescent="0.25">
      <c r="A490" s="11"/>
      <c r="B490" s="11"/>
      <c r="C490" s="28"/>
    </row>
    <row r="491" spans="1:3" x14ac:dyDescent="0.25">
      <c r="A491" s="11"/>
      <c r="B491" s="11"/>
      <c r="C491" s="28"/>
    </row>
    <row r="492" spans="1:3" x14ac:dyDescent="0.25">
      <c r="A492" s="11"/>
      <c r="B492" s="11"/>
      <c r="C492" s="28"/>
    </row>
    <row r="493" spans="1:3" x14ac:dyDescent="0.25">
      <c r="A493" s="11"/>
      <c r="B493" s="11"/>
      <c r="C493" s="28"/>
    </row>
    <row r="494" spans="1:3" x14ac:dyDescent="0.25">
      <c r="A494" s="11"/>
      <c r="B494" s="11"/>
      <c r="C494" s="28"/>
    </row>
    <row r="495" spans="1:3" x14ac:dyDescent="0.25">
      <c r="A495" s="11"/>
      <c r="B495" s="11"/>
      <c r="C495" s="28"/>
    </row>
    <row r="496" spans="1:3" x14ac:dyDescent="0.25">
      <c r="A496" s="11"/>
      <c r="B496" s="11"/>
      <c r="C496" s="28"/>
    </row>
    <row r="497" spans="1:3" x14ac:dyDescent="0.25">
      <c r="A497" s="11"/>
      <c r="B497" s="11"/>
      <c r="C497" s="28"/>
    </row>
    <row r="498" spans="1:3" x14ac:dyDescent="0.25">
      <c r="A498" s="11"/>
      <c r="B498" s="11"/>
      <c r="C498" s="28"/>
    </row>
    <row r="499" spans="1:3" x14ac:dyDescent="0.25">
      <c r="A499" s="11"/>
      <c r="B499" s="11"/>
      <c r="C499" s="28"/>
    </row>
    <row r="500" spans="1:3" x14ac:dyDescent="0.25">
      <c r="A500" s="11"/>
      <c r="B500" s="11"/>
      <c r="C500" s="28"/>
    </row>
    <row r="501" spans="1:3" x14ac:dyDescent="0.25">
      <c r="A501" s="11"/>
      <c r="B501" s="11"/>
      <c r="C501" s="28"/>
    </row>
    <row r="502" spans="1:3" x14ac:dyDescent="0.25">
      <c r="A502" s="11"/>
      <c r="B502" s="11"/>
      <c r="C502" s="28"/>
    </row>
    <row r="503" spans="1:3" x14ac:dyDescent="0.25">
      <c r="A503" s="11"/>
      <c r="B503" s="11"/>
      <c r="C503" s="28"/>
    </row>
    <row r="504" spans="1:3" x14ac:dyDescent="0.25">
      <c r="A504" s="11"/>
      <c r="B504" s="11"/>
      <c r="C504" s="28"/>
    </row>
    <row r="505" spans="1:3" x14ac:dyDescent="0.25">
      <c r="A505" s="11"/>
      <c r="B505" s="11"/>
      <c r="C505" s="28"/>
    </row>
    <row r="506" spans="1:3" x14ac:dyDescent="0.25">
      <c r="A506" s="11"/>
      <c r="B506" s="11"/>
      <c r="C506" s="28"/>
    </row>
    <row r="507" spans="1:3" x14ac:dyDescent="0.25">
      <c r="A507" s="11"/>
      <c r="B507" s="11"/>
      <c r="C507" s="28"/>
    </row>
    <row r="508" spans="1:3" x14ac:dyDescent="0.25">
      <c r="A508" s="12"/>
      <c r="B508" s="12"/>
      <c r="C508" s="29"/>
    </row>
    <row r="509" spans="1:3" x14ac:dyDescent="0.25">
      <c r="A509" s="11"/>
      <c r="B509" s="11"/>
      <c r="C509" s="28"/>
    </row>
    <row r="510" spans="1:3" x14ac:dyDescent="0.25">
      <c r="A510" s="11"/>
      <c r="B510" s="11"/>
      <c r="C510" s="28"/>
    </row>
    <row r="511" spans="1:3" x14ac:dyDescent="0.25">
      <c r="A511" s="11"/>
      <c r="B511" s="11"/>
      <c r="C511" s="28"/>
    </row>
    <row r="512" spans="1:3" x14ac:dyDescent="0.25">
      <c r="A512" s="11"/>
      <c r="B512" s="11"/>
      <c r="C512" s="28"/>
    </row>
    <row r="513" spans="1:3" x14ac:dyDescent="0.25">
      <c r="A513" s="11"/>
      <c r="B513" s="11"/>
      <c r="C513" s="28"/>
    </row>
    <row r="514" spans="1:3" x14ac:dyDescent="0.25">
      <c r="A514" s="11"/>
      <c r="B514" s="11"/>
      <c r="C514" s="28"/>
    </row>
    <row r="515" spans="1:3" x14ac:dyDescent="0.25">
      <c r="A515" s="11"/>
      <c r="B515" s="11"/>
      <c r="C515" s="28"/>
    </row>
    <row r="516" spans="1:3" x14ac:dyDescent="0.25">
      <c r="A516" s="11"/>
      <c r="B516" s="11"/>
      <c r="C516" s="28"/>
    </row>
    <row r="517" spans="1:3" x14ac:dyDescent="0.25">
      <c r="A517" s="11"/>
      <c r="B517" s="11"/>
      <c r="C517" s="28"/>
    </row>
    <row r="518" spans="1:3" x14ac:dyDescent="0.25">
      <c r="A518" s="11"/>
      <c r="B518" s="11"/>
      <c r="C518" s="28"/>
    </row>
    <row r="519" spans="1:3" x14ac:dyDescent="0.25">
      <c r="A519" s="11"/>
      <c r="B519" s="11"/>
      <c r="C519" s="28"/>
    </row>
    <row r="520" spans="1:3" x14ac:dyDescent="0.25">
      <c r="A520" s="12"/>
      <c r="B520" s="12"/>
      <c r="C520" s="29"/>
    </row>
    <row r="521" spans="1:3" x14ac:dyDescent="0.25">
      <c r="A521" s="11"/>
      <c r="B521" s="11"/>
      <c r="C521" s="28"/>
    </row>
    <row r="522" spans="1:3" x14ac:dyDescent="0.25">
      <c r="A522" s="11"/>
      <c r="B522" s="11"/>
      <c r="C522" s="28"/>
    </row>
    <row r="523" spans="1:3" x14ac:dyDescent="0.25">
      <c r="A523" s="11"/>
      <c r="B523" s="11"/>
      <c r="C523" s="28"/>
    </row>
    <row r="524" spans="1:3" x14ac:dyDescent="0.25">
      <c r="A524" s="11"/>
      <c r="B524" s="11"/>
      <c r="C524" s="28"/>
    </row>
    <row r="525" spans="1:3" x14ac:dyDescent="0.25">
      <c r="A525" s="11"/>
      <c r="B525" s="11"/>
      <c r="C525" s="28"/>
    </row>
    <row r="526" spans="1:3" x14ac:dyDescent="0.25">
      <c r="A526" s="11"/>
      <c r="B526" s="11"/>
      <c r="C526" s="28"/>
    </row>
    <row r="527" spans="1:3" x14ac:dyDescent="0.25">
      <c r="A527" s="11"/>
      <c r="B527" s="11"/>
      <c r="C527" s="28"/>
    </row>
    <row r="528" spans="1:3" x14ac:dyDescent="0.25">
      <c r="A528" s="12"/>
      <c r="B528" s="12"/>
      <c r="C528" s="29"/>
    </row>
    <row r="529" spans="1:3" x14ac:dyDescent="0.25">
      <c r="A529" s="11"/>
      <c r="B529" s="11"/>
      <c r="C529" s="28"/>
    </row>
    <row r="530" spans="1:3" x14ac:dyDescent="0.25">
      <c r="A530" s="11"/>
      <c r="B530" s="11"/>
      <c r="C530" s="28"/>
    </row>
    <row r="531" spans="1:3" x14ac:dyDescent="0.25">
      <c r="A531" s="11"/>
      <c r="B531" s="11"/>
      <c r="C531" s="28"/>
    </row>
    <row r="532" spans="1:3" x14ac:dyDescent="0.25">
      <c r="A532" s="11"/>
      <c r="B532" s="11"/>
      <c r="C532" s="28"/>
    </row>
    <row r="533" spans="1:3" x14ac:dyDescent="0.25">
      <c r="A533" s="11"/>
      <c r="B533" s="11"/>
      <c r="C533" s="28"/>
    </row>
    <row r="534" spans="1:3" x14ac:dyDescent="0.25">
      <c r="A534" s="11"/>
      <c r="B534" s="11"/>
      <c r="C534" s="28"/>
    </row>
    <row r="535" spans="1:3" x14ac:dyDescent="0.25">
      <c r="A535" s="11"/>
      <c r="B535" s="11"/>
      <c r="C535" s="28"/>
    </row>
    <row r="536" spans="1:3" x14ac:dyDescent="0.25">
      <c r="A536" s="11"/>
      <c r="B536" s="11"/>
      <c r="C536" s="28"/>
    </row>
    <row r="537" spans="1:3" x14ac:dyDescent="0.25">
      <c r="A537" s="11"/>
      <c r="B537" s="11"/>
      <c r="C537" s="28"/>
    </row>
    <row r="538" spans="1:3" x14ac:dyDescent="0.25">
      <c r="A538" s="11"/>
      <c r="B538" s="11"/>
      <c r="C538" s="28"/>
    </row>
    <row r="539" spans="1:3" x14ac:dyDescent="0.25">
      <c r="A539" s="11"/>
      <c r="B539" s="11"/>
      <c r="C539" s="28"/>
    </row>
    <row r="540" spans="1:3" x14ac:dyDescent="0.25">
      <c r="A540" s="12"/>
      <c r="B540" s="12"/>
      <c r="C540" s="29"/>
    </row>
    <row r="541" spans="1:3" x14ac:dyDescent="0.25">
      <c r="A541" s="11"/>
      <c r="B541" s="11"/>
      <c r="C541" s="28"/>
    </row>
    <row r="542" spans="1:3" x14ac:dyDescent="0.25">
      <c r="A542" s="11"/>
      <c r="B542" s="11"/>
      <c r="C542" s="28"/>
    </row>
    <row r="543" spans="1:3" x14ac:dyDescent="0.25">
      <c r="A543" s="11"/>
      <c r="B543" s="11"/>
      <c r="C543" s="28"/>
    </row>
    <row r="544" spans="1:3" x14ac:dyDescent="0.25">
      <c r="A544" s="12"/>
      <c r="B544" s="12"/>
      <c r="C544" s="29"/>
    </row>
    <row r="545" spans="1:3" x14ac:dyDescent="0.25">
      <c r="A545" s="11"/>
      <c r="B545" s="11"/>
      <c r="C545" s="28"/>
    </row>
    <row r="546" spans="1:3" x14ac:dyDescent="0.25">
      <c r="A546" s="11"/>
      <c r="B546" s="11"/>
      <c r="C546" s="28"/>
    </row>
    <row r="547" spans="1:3" x14ac:dyDescent="0.25">
      <c r="A547" s="11"/>
      <c r="B547" s="11"/>
      <c r="C547" s="28"/>
    </row>
    <row r="548" spans="1:3" x14ac:dyDescent="0.25">
      <c r="A548" s="11"/>
      <c r="B548" s="11"/>
      <c r="C548" s="28"/>
    </row>
    <row r="549" spans="1:3" x14ac:dyDescent="0.25">
      <c r="A549" s="11"/>
      <c r="B549" s="11"/>
      <c r="C549" s="28"/>
    </row>
    <row r="550" spans="1:3" x14ac:dyDescent="0.25">
      <c r="A550" s="11"/>
      <c r="B550" s="11"/>
      <c r="C550" s="28"/>
    </row>
    <row r="551" spans="1:3" x14ac:dyDescent="0.25">
      <c r="A551" s="11"/>
      <c r="B551" s="11"/>
      <c r="C551" s="28"/>
    </row>
    <row r="552" spans="1:3" x14ac:dyDescent="0.25">
      <c r="A552" s="11"/>
      <c r="B552" s="11"/>
      <c r="C552" s="28"/>
    </row>
    <row r="553" spans="1:3" x14ac:dyDescent="0.25">
      <c r="A553" s="11"/>
      <c r="B553" s="11"/>
      <c r="C553" s="28"/>
    </row>
    <row r="554" spans="1:3" x14ac:dyDescent="0.25">
      <c r="A554" s="11"/>
      <c r="B554" s="11"/>
      <c r="C554" s="28"/>
    </row>
    <row r="555" spans="1:3" x14ac:dyDescent="0.25">
      <c r="A555" s="11"/>
      <c r="B555" s="11"/>
      <c r="C555" s="28"/>
    </row>
    <row r="556" spans="1:3" x14ac:dyDescent="0.25">
      <c r="A556" s="11"/>
      <c r="B556" s="11"/>
      <c r="C556" s="28"/>
    </row>
    <row r="557" spans="1:3" x14ac:dyDescent="0.25">
      <c r="A557" s="11"/>
      <c r="B557" s="11"/>
      <c r="C557" s="28"/>
    </row>
    <row r="558" spans="1:3" x14ac:dyDescent="0.25">
      <c r="A558" s="11"/>
      <c r="B558" s="11"/>
      <c r="C558" s="28"/>
    </row>
    <row r="559" spans="1:3" x14ac:dyDescent="0.25">
      <c r="A559" s="11"/>
      <c r="B559" s="11"/>
      <c r="C559" s="28"/>
    </row>
    <row r="560" spans="1:3" x14ac:dyDescent="0.25">
      <c r="A560" s="12"/>
      <c r="B560" s="12"/>
      <c r="C560" s="29"/>
    </row>
    <row r="561" spans="1:3" x14ac:dyDescent="0.25">
      <c r="A561" s="11"/>
      <c r="B561" s="11"/>
      <c r="C561" s="28"/>
    </row>
    <row r="562" spans="1:3" x14ac:dyDescent="0.25">
      <c r="A562" s="11"/>
      <c r="B562" s="11"/>
      <c r="C562" s="28"/>
    </row>
    <row r="563" spans="1:3" x14ac:dyDescent="0.25">
      <c r="A563" s="11"/>
      <c r="B563" s="11"/>
      <c r="C563" s="28"/>
    </row>
    <row r="564" spans="1:3" x14ac:dyDescent="0.25">
      <c r="A564" s="11"/>
      <c r="B564" s="11"/>
      <c r="C564" s="28"/>
    </row>
    <row r="565" spans="1:3" x14ac:dyDescent="0.25">
      <c r="A565" s="11"/>
      <c r="B565" s="11"/>
      <c r="C565" s="28"/>
    </row>
    <row r="566" spans="1:3" x14ac:dyDescent="0.25">
      <c r="A566" s="11"/>
      <c r="B566" s="11"/>
      <c r="C566" s="28"/>
    </row>
    <row r="567" spans="1:3" x14ac:dyDescent="0.25">
      <c r="A567" s="11"/>
      <c r="B567" s="11"/>
      <c r="C567" s="28"/>
    </row>
    <row r="568" spans="1:3" x14ac:dyDescent="0.25">
      <c r="A568" s="12"/>
      <c r="B568" s="12"/>
      <c r="C568" s="29"/>
    </row>
    <row r="569" spans="1:3" x14ac:dyDescent="0.25">
      <c r="A569" s="11"/>
      <c r="B569" s="11"/>
      <c r="C569" s="28"/>
    </row>
    <row r="570" spans="1:3" x14ac:dyDescent="0.25">
      <c r="A570" s="11"/>
      <c r="B570" s="11"/>
      <c r="C570" s="28"/>
    </row>
    <row r="571" spans="1:3" x14ac:dyDescent="0.25">
      <c r="A571" s="11"/>
      <c r="B571" s="11"/>
      <c r="C571" s="28"/>
    </row>
    <row r="572" spans="1:3" x14ac:dyDescent="0.25">
      <c r="A572" s="11"/>
      <c r="B572" s="11"/>
      <c r="C572" s="28"/>
    </row>
    <row r="573" spans="1:3" x14ac:dyDescent="0.25">
      <c r="A573" s="11"/>
      <c r="B573" s="11"/>
      <c r="C573" s="28"/>
    </row>
    <row r="574" spans="1:3" x14ac:dyDescent="0.25">
      <c r="A574" s="11"/>
      <c r="B574" s="11"/>
      <c r="C574" s="28"/>
    </row>
    <row r="575" spans="1:3" x14ac:dyDescent="0.25">
      <c r="A575" s="11"/>
      <c r="B575" s="11"/>
      <c r="C575" s="28"/>
    </row>
    <row r="576" spans="1:3" x14ac:dyDescent="0.25">
      <c r="A576" s="11"/>
      <c r="B576" s="11"/>
      <c r="C576" s="28"/>
    </row>
    <row r="577" spans="1:3" x14ac:dyDescent="0.25">
      <c r="A577" s="11"/>
      <c r="B577" s="11"/>
      <c r="C577" s="28"/>
    </row>
    <row r="578" spans="1:3" x14ac:dyDescent="0.25">
      <c r="A578" s="11"/>
      <c r="B578" s="11"/>
      <c r="C578" s="28"/>
    </row>
    <row r="579" spans="1:3" x14ac:dyDescent="0.25">
      <c r="A579" s="11"/>
      <c r="B579" s="11"/>
      <c r="C579" s="28"/>
    </row>
    <row r="580" spans="1:3" x14ac:dyDescent="0.25">
      <c r="A580" s="11"/>
      <c r="B580" s="11"/>
      <c r="C580" s="28"/>
    </row>
    <row r="581" spans="1:3" x14ac:dyDescent="0.25">
      <c r="A581" s="11"/>
      <c r="B581" s="11"/>
      <c r="C581" s="28"/>
    </row>
    <row r="582" spans="1:3" x14ac:dyDescent="0.25">
      <c r="A582" s="11"/>
      <c r="B582" s="11"/>
      <c r="C582" s="28"/>
    </row>
    <row r="583" spans="1:3" x14ac:dyDescent="0.25">
      <c r="A583" s="11"/>
      <c r="B583" s="11"/>
      <c r="C583" s="28"/>
    </row>
    <row r="584" spans="1:3" x14ac:dyDescent="0.25">
      <c r="A584" s="11"/>
      <c r="B584" s="11"/>
      <c r="C584" s="28"/>
    </row>
    <row r="585" spans="1:3" x14ac:dyDescent="0.25">
      <c r="A585" s="11"/>
      <c r="B585" s="11"/>
      <c r="C585" s="28"/>
    </row>
    <row r="586" spans="1:3" x14ac:dyDescent="0.25">
      <c r="A586" s="11"/>
      <c r="B586" s="11"/>
      <c r="C586" s="28"/>
    </row>
    <row r="587" spans="1:3" x14ac:dyDescent="0.25">
      <c r="A587" s="11"/>
      <c r="B587" s="11"/>
      <c r="C587" s="28"/>
    </row>
    <row r="588" spans="1:3" x14ac:dyDescent="0.25">
      <c r="A588" s="11"/>
      <c r="B588" s="11"/>
      <c r="C588" s="28"/>
    </row>
    <row r="589" spans="1:3" x14ac:dyDescent="0.25">
      <c r="A589" s="11"/>
      <c r="B589" s="11"/>
      <c r="C589" s="28"/>
    </row>
    <row r="590" spans="1:3" x14ac:dyDescent="0.25">
      <c r="A590" s="11"/>
      <c r="B590" s="11"/>
      <c r="C590" s="28"/>
    </row>
    <row r="591" spans="1:3" x14ac:dyDescent="0.25">
      <c r="A591" s="11"/>
      <c r="B591" s="11"/>
      <c r="C591" s="28"/>
    </row>
    <row r="592" spans="1:3" x14ac:dyDescent="0.25">
      <c r="A592" s="11"/>
      <c r="B592" s="11"/>
      <c r="C592" s="28"/>
    </row>
    <row r="593" spans="1:3" x14ac:dyDescent="0.25">
      <c r="A593" s="11"/>
      <c r="B593" s="11"/>
      <c r="C593" s="28"/>
    </row>
    <row r="594" spans="1:3" x14ac:dyDescent="0.25">
      <c r="A594" s="11"/>
      <c r="B594" s="11"/>
      <c r="C594" s="28"/>
    </row>
    <row r="595" spans="1:3" x14ac:dyDescent="0.25">
      <c r="A595" s="11"/>
      <c r="B595" s="11"/>
      <c r="C595" s="28"/>
    </row>
    <row r="596" spans="1:3" x14ac:dyDescent="0.25">
      <c r="A596" s="11"/>
      <c r="B596" s="11"/>
      <c r="C596" s="28"/>
    </row>
    <row r="597" spans="1:3" x14ac:dyDescent="0.25">
      <c r="A597" s="11"/>
      <c r="B597" s="11"/>
      <c r="C597" s="28"/>
    </row>
    <row r="598" spans="1:3" x14ac:dyDescent="0.25">
      <c r="A598" s="11"/>
      <c r="B598" s="11"/>
      <c r="C598" s="28"/>
    </row>
    <row r="599" spans="1:3" x14ac:dyDescent="0.25">
      <c r="A599" s="11"/>
      <c r="B599" s="11"/>
      <c r="C599" s="28"/>
    </row>
    <row r="600" spans="1:3" x14ac:dyDescent="0.25">
      <c r="A600" s="11"/>
      <c r="B600" s="11"/>
      <c r="C600" s="28"/>
    </row>
    <row r="601" spans="1:3" x14ac:dyDescent="0.25">
      <c r="A601" s="11"/>
      <c r="B601" s="11"/>
      <c r="C601" s="28"/>
    </row>
    <row r="602" spans="1:3" x14ac:dyDescent="0.25">
      <c r="A602" s="11"/>
      <c r="B602" s="11"/>
      <c r="C602" s="28"/>
    </row>
    <row r="603" spans="1:3" x14ac:dyDescent="0.25">
      <c r="A603" s="11"/>
      <c r="B603" s="11"/>
      <c r="C603" s="28"/>
    </row>
    <row r="604" spans="1:3" x14ac:dyDescent="0.25">
      <c r="A604" s="12"/>
      <c r="B604" s="12"/>
      <c r="C604" s="29"/>
    </row>
    <row r="605" spans="1:3" x14ac:dyDescent="0.25">
      <c r="A605" s="11"/>
      <c r="B605" s="11"/>
      <c r="C605" s="28"/>
    </row>
    <row r="606" spans="1:3" x14ac:dyDescent="0.25">
      <c r="A606" s="11"/>
      <c r="B606" s="11"/>
      <c r="C606" s="28"/>
    </row>
    <row r="607" spans="1:3" x14ac:dyDescent="0.25">
      <c r="A607" s="11"/>
      <c r="B607" s="11"/>
      <c r="C607" s="28"/>
    </row>
    <row r="608" spans="1:3" x14ac:dyDescent="0.25">
      <c r="A608" s="11"/>
      <c r="B608" s="11"/>
      <c r="C608" s="28"/>
    </row>
    <row r="609" spans="1:3" x14ac:dyDescent="0.25">
      <c r="A609" s="11"/>
      <c r="B609" s="11"/>
      <c r="C609" s="28"/>
    </row>
    <row r="610" spans="1:3" x14ac:dyDescent="0.25">
      <c r="A610" s="11"/>
      <c r="B610" s="11"/>
      <c r="C610" s="28"/>
    </row>
    <row r="611" spans="1:3" x14ac:dyDescent="0.25">
      <c r="A611" s="11"/>
      <c r="B611" s="11"/>
      <c r="C611" s="28"/>
    </row>
    <row r="612" spans="1:3" x14ac:dyDescent="0.25">
      <c r="A612" s="11"/>
      <c r="B612" s="11"/>
      <c r="C612" s="28"/>
    </row>
    <row r="613" spans="1:3" x14ac:dyDescent="0.25">
      <c r="A613" s="11"/>
      <c r="B613" s="11"/>
      <c r="C613" s="28"/>
    </row>
    <row r="614" spans="1:3" x14ac:dyDescent="0.25">
      <c r="A614" s="11"/>
      <c r="B614" s="11"/>
      <c r="C614" s="28"/>
    </row>
    <row r="615" spans="1:3" x14ac:dyDescent="0.25">
      <c r="A615" s="11"/>
      <c r="B615" s="11"/>
      <c r="C615" s="28"/>
    </row>
    <row r="616" spans="1:3" x14ac:dyDescent="0.25">
      <c r="A616" s="12"/>
      <c r="B616" s="12"/>
      <c r="C616" s="29"/>
    </row>
    <row r="617" spans="1:3" x14ac:dyDescent="0.25">
      <c r="A617" s="11"/>
      <c r="B617" s="11"/>
      <c r="C617" s="28"/>
    </row>
    <row r="618" spans="1:3" x14ac:dyDescent="0.25">
      <c r="A618" s="11"/>
      <c r="B618" s="11"/>
      <c r="C618" s="28"/>
    </row>
    <row r="619" spans="1:3" x14ac:dyDescent="0.25">
      <c r="A619" s="11"/>
      <c r="B619" s="11"/>
      <c r="C619" s="28"/>
    </row>
    <row r="620" spans="1:3" x14ac:dyDescent="0.25">
      <c r="A620" s="11"/>
      <c r="B620" s="11"/>
      <c r="C620" s="28"/>
    </row>
    <row r="621" spans="1:3" x14ac:dyDescent="0.25">
      <c r="A621" s="11"/>
      <c r="B621" s="11"/>
      <c r="C621" s="28"/>
    </row>
    <row r="622" spans="1:3" x14ac:dyDescent="0.25">
      <c r="A622" s="11"/>
      <c r="B622" s="11"/>
      <c r="C622" s="28"/>
    </row>
    <row r="623" spans="1:3" x14ac:dyDescent="0.25">
      <c r="A623" s="11"/>
      <c r="B623" s="11"/>
      <c r="C623" s="28"/>
    </row>
    <row r="624" spans="1:3" x14ac:dyDescent="0.25">
      <c r="A624" s="12"/>
      <c r="B624" s="12"/>
      <c r="C624" s="29"/>
    </row>
    <row r="625" spans="1:3" x14ac:dyDescent="0.25">
      <c r="A625" s="11"/>
      <c r="B625" s="11"/>
      <c r="C625" s="28"/>
    </row>
    <row r="626" spans="1:3" x14ac:dyDescent="0.25">
      <c r="A626" s="11"/>
      <c r="B626" s="11"/>
      <c r="C626" s="28"/>
    </row>
    <row r="627" spans="1:3" x14ac:dyDescent="0.25">
      <c r="A627" s="11"/>
      <c r="B627" s="11"/>
      <c r="C627" s="28"/>
    </row>
    <row r="628" spans="1:3" x14ac:dyDescent="0.25">
      <c r="A628" s="12"/>
      <c r="B628" s="12"/>
      <c r="C628" s="29"/>
    </row>
    <row r="629" spans="1:3" x14ac:dyDescent="0.25">
      <c r="A629" s="11"/>
      <c r="B629" s="11"/>
      <c r="C629" s="28"/>
    </row>
    <row r="630" spans="1:3" x14ac:dyDescent="0.25">
      <c r="A630" s="11"/>
      <c r="B630" s="11"/>
      <c r="C630" s="28"/>
    </row>
    <row r="631" spans="1:3" x14ac:dyDescent="0.25">
      <c r="A631" s="11"/>
      <c r="B631" s="11"/>
      <c r="C631" s="28"/>
    </row>
    <row r="632" spans="1:3" x14ac:dyDescent="0.25">
      <c r="A632" s="12"/>
      <c r="B632" s="12"/>
      <c r="C632" s="29"/>
    </row>
    <row r="633" spans="1:3" x14ac:dyDescent="0.25">
      <c r="A633" s="11"/>
      <c r="B633" s="11"/>
      <c r="C633" s="28"/>
    </row>
    <row r="634" spans="1:3" x14ac:dyDescent="0.25">
      <c r="A634" s="11"/>
      <c r="B634" s="11"/>
      <c r="C634" s="28"/>
    </row>
    <row r="635" spans="1:3" x14ac:dyDescent="0.25">
      <c r="A635" s="11"/>
      <c r="B635" s="11"/>
      <c r="C635" s="28"/>
    </row>
    <row r="636" spans="1:3" x14ac:dyDescent="0.25">
      <c r="A636" s="12"/>
      <c r="B636" s="12"/>
      <c r="C636" s="29"/>
    </row>
    <row r="637" spans="1:3" x14ac:dyDescent="0.25">
      <c r="A637" s="11"/>
      <c r="B637" s="11"/>
      <c r="C637" s="28"/>
    </row>
    <row r="638" spans="1:3" x14ac:dyDescent="0.25">
      <c r="A638" s="11"/>
      <c r="B638" s="11"/>
      <c r="C638" s="28"/>
    </row>
    <row r="639" spans="1:3" x14ac:dyDescent="0.25">
      <c r="A639" s="11"/>
      <c r="B639" s="11"/>
      <c r="C639" s="28"/>
    </row>
    <row r="640" spans="1:3" x14ac:dyDescent="0.25">
      <c r="A640" s="11"/>
      <c r="B640" s="11"/>
      <c r="C640" s="28"/>
    </row>
    <row r="641" spans="1:3" x14ac:dyDescent="0.25">
      <c r="A641" s="11"/>
      <c r="B641" s="11"/>
      <c r="C641" s="28"/>
    </row>
    <row r="642" spans="1:3" x14ac:dyDescent="0.25">
      <c r="A642" s="11"/>
      <c r="B642" s="11"/>
      <c r="C642" s="28"/>
    </row>
    <row r="643" spans="1:3" x14ac:dyDescent="0.25">
      <c r="A643" s="11"/>
      <c r="B643" s="11"/>
      <c r="C643" s="28"/>
    </row>
    <row r="644" spans="1:3" x14ac:dyDescent="0.25">
      <c r="A644" s="11"/>
      <c r="B644" s="11"/>
      <c r="C644" s="28"/>
    </row>
    <row r="645" spans="1:3" x14ac:dyDescent="0.25">
      <c r="A645" s="11"/>
      <c r="B645" s="11"/>
      <c r="C645" s="28"/>
    </row>
    <row r="646" spans="1:3" x14ac:dyDescent="0.25">
      <c r="A646" s="11"/>
      <c r="B646" s="11"/>
      <c r="C646" s="28"/>
    </row>
    <row r="647" spans="1:3" x14ac:dyDescent="0.25">
      <c r="A647" s="11"/>
      <c r="B647" s="11"/>
      <c r="C647" s="28"/>
    </row>
    <row r="648" spans="1:3" x14ac:dyDescent="0.25">
      <c r="A648" s="11"/>
      <c r="B648" s="11"/>
      <c r="C648" s="28"/>
    </row>
    <row r="649" spans="1:3" x14ac:dyDescent="0.25">
      <c r="A649" s="11"/>
      <c r="B649" s="11"/>
      <c r="C649" s="28"/>
    </row>
    <row r="650" spans="1:3" x14ac:dyDescent="0.25">
      <c r="A650" s="11"/>
      <c r="B650" s="11"/>
      <c r="C650" s="28"/>
    </row>
    <row r="651" spans="1:3" x14ac:dyDescent="0.25">
      <c r="A651" s="11"/>
      <c r="B651" s="11"/>
      <c r="C651" s="28"/>
    </row>
    <row r="652" spans="1:3" x14ac:dyDescent="0.25">
      <c r="A652" s="11"/>
      <c r="B652" s="11"/>
      <c r="C652" s="28"/>
    </row>
    <row r="653" spans="1:3" x14ac:dyDescent="0.25">
      <c r="A653" s="11"/>
      <c r="B653" s="11"/>
      <c r="C653" s="28"/>
    </row>
    <row r="654" spans="1:3" x14ac:dyDescent="0.25">
      <c r="A654" s="11"/>
      <c r="B654" s="11"/>
      <c r="C654" s="28"/>
    </row>
    <row r="655" spans="1:3" x14ac:dyDescent="0.25">
      <c r="A655" s="11"/>
      <c r="B655" s="11"/>
      <c r="C655" s="28"/>
    </row>
    <row r="656" spans="1:3" x14ac:dyDescent="0.25">
      <c r="A656" s="12"/>
      <c r="B656" s="12"/>
      <c r="C656" s="29"/>
    </row>
    <row r="657" spans="1:3" x14ac:dyDescent="0.25">
      <c r="A657" s="11"/>
      <c r="B657" s="11"/>
      <c r="C657" s="28"/>
    </row>
    <row r="658" spans="1:3" x14ac:dyDescent="0.25">
      <c r="A658" s="11"/>
      <c r="B658" s="11"/>
      <c r="C658" s="28"/>
    </row>
    <row r="659" spans="1:3" x14ac:dyDescent="0.25">
      <c r="A659" s="11"/>
      <c r="B659" s="11"/>
      <c r="C659" s="28"/>
    </row>
    <row r="660" spans="1:3" x14ac:dyDescent="0.25">
      <c r="A660" s="11"/>
      <c r="B660" s="11"/>
      <c r="C660" s="28"/>
    </row>
    <row r="661" spans="1:3" x14ac:dyDescent="0.25">
      <c r="A661" s="11"/>
      <c r="B661" s="11"/>
      <c r="C661" s="28"/>
    </row>
    <row r="662" spans="1:3" x14ac:dyDescent="0.25">
      <c r="A662" s="11"/>
      <c r="B662" s="11"/>
      <c r="C662" s="28"/>
    </row>
    <row r="663" spans="1:3" x14ac:dyDescent="0.25">
      <c r="A663" s="11"/>
      <c r="B663" s="11"/>
      <c r="C663" s="28"/>
    </row>
    <row r="664" spans="1:3" x14ac:dyDescent="0.25">
      <c r="A664" s="12"/>
      <c r="B664" s="12"/>
      <c r="C664" s="29"/>
    </row>
    <row r="665" spans="1:3" x14ac:dyDescent="0.25">
      <c r="A665" s="11"/>
      <c r="B665" s="11"/>
      <c r="C665" s="28"/>
    </row>
    <row r="666" spans="1:3" x14ac:dyDescent="0.25">
      <c r="A666" s="11"/>
      <c r="B666" s="11"/>
      <c r="C666" s="28"/>
    </row>
    <row r="667" spans="1:3" x14ac:dyDescent="0.25">
      <c r="A667" s="11"/>
      <c r="B667" s="11"/>
      <c r="C667" s="28"/>
    </row>
    <row r="668" spans="1:3" x14ac:dyDescent="0.25">
      <c r="A668" s="11"/>
      <c r="B668" s="11"/>
      <c r="C668" s="28"/>
    </row>
    <row r="669" spans="1:3" x14ac:dyDescent="0.25">
      <c r="A669" s="11"/>
      <c r="B669" s="11"/>
      <c r="C669" s="28"/>
    </row>
    <row r="670" spans="1:3" x14ac:dyDescent="0.25">
      <c r="A670" s="11"/>
      <c r="B670" s="11"/>
      <c r="C670" s="28"/>
    </row>
    <row r="671" spans="1:3" x14ac:dyDescent="0.25">
      <c r="A671" s="11"/>
      <c r="B671" s="11"/>
      <c r="C671" s="28"/>
    </row>
    <row r="672" spans="1:3" x14ac:dyDescent="0.25">
      <c r="A672" s="11"/>
      <c r="B672" s="11"/>
      <c r="C672" s="28"/>
    </row>
    <row r="673" spans="1:3" x14ac:dyDescent="0.25">
      <c r="A673" s="11"/>
      <c r="B673" s="11"/>
      <c r="C673" s="28"/>
    </row>
    <row r="674" spans="1:3" x14ac:dyDescent="0.25">
      <c r="A674" s="11"/>
      <c r="B674" s="11"/>
      <c r="C674" s="28"/>
    </row>
    <row r="675" spans="1:3" x14ac:dyDescent="0.25">
      <c r="A675" s="11"/>
      <c r="B675" s="11"/>
      <c r="C675" s="28"/>
    </row>
    <row r="676" spans="1:3" x14ac:dyDescent="0.25">
      <c r="A676" s="11"/>
      <c r="B676" s="11"/>
      <c r="C676" s="28"/>
    </row>
    <row r="677" spans="1:3" x14ac:dyDescent="0.25">
      <c r="A677" s="11"/>
      <c r="B677" s="11"/>
      <c r="C677" s="28"/>
    </row>
    <row r="678" spans="1:3" x14ac:dyDescent="0.25">
      <c r="A678" s="11"/>
      <c r="B678" s="11"/>
      <c r="C678" s="28"/>
    </row>
    <row r="679" spans="1:3" x14ac:dyDescent="0.25">
      <c r="A679" s="11"/>
      <c r="B679" s="11"/>
      <c r="C679" s="28"/>
    </row>
    <row r="680" spans="1:3" x14ac:dyDescent="0.25">
      <c r="A680" s="11"/>
      <c r="B680" s="11"/>
      <c r="C680" s="28"/>
    </row>
    <row r="681" spans="1:3" x14ac:dyDescent="0.25">
      <c r="A681" s="11"/>
      <c r="B681" s="11"/>
      <c r="C681" s="28"/>
    </row>
    <row r="682" spans="1:3" x14ac:dyDescent="0.25">
      <c r="A682" s="11"/>
      <c r="B682" s="11"/>
      <c r="C682" s="28"/>
    </row>
    <row r="683" spans="1:3" x14ac:dyDescent="0.25">
      <c r="A683" s="11"/>
      <c r="B683" s="11"/>
      <c r="C683" s="28"/>
    </row>
    <row r="684" spans="1:3" x14ac:dyDescent="0.25">
      <c r="A684" s="11"/>
      <c r="B684" s="11"/>
      <c r="C684" s="28"/>
    </row>
    <row r="685" spans="1:3" x14ac:dyDescent="0.25">
      <c r="A685" s="11"/>
      <c r="B685" s="11"/>
      <c r="C685" s="28"/>
    </row>
    <row r="686" spans="1:3" x14ac:dyDescent="0.25">
      <c r="A686" s="11"/>
      <c r="B686" s="11"/>
      <c r="C686" s="28"/>
    </row>
    <row r="687" spans="1:3" x14ac:dyDescent="0.25">
      <c r="A687" s="11"/>
      <c r="B687" s="11"/>
      <c r="C687" s="28"/>
    </row>
    <row r="688" spans="1:3" x14ac:dyDescent="0.25">
      <c r="A688" s="11"/>
      <c r="B688" s="11"/>
      <c r="C688" s="28"/>
    </row>
    <row r="689" spans="1:3" x14ac:dyDescent="0.25">
      <c r="A689" s="11"/>
      <c r="B689" s="11"/>
      <c r="C689" s="28"/>
    </row>
    <row r="690" spans="1:3" x14ac:dyDescent="0.25">
      <c r="A690" s="11"/>
      <c r="B690" s="11"/>
      <c r="C690" s="28"/>
    </row>
    <row r="691" spans="1:3" x14ac:dyDescent="0.25">
      <c r="A691" s="11"/>
      <c r="B691" s="11"/>
      <c r="C691" s="28"/>
    </row>
    <row r="692" spans="1:3" x14ac:dyDescent="0.25">
      <c r="A692" s="12"/>
      <c r="B692" s="12"/>
      <c r="C692" s="29"/>
    </row>
    <row r="693" spans="1:3" x14ac:dyDescent="0.25">
      <c r="A693" s="11"/>
      <c r="B693" s="11"/>
      <c r="C693" s="28"/>
    </row>
    <row r="694" spans="1:3" x14ac:dyDescent="0.25">
      <c r="A694" s="11"/>
      <c r="B694" s="11"/>
      <c r="C694" s="28"/>
    </row>
    <row r="695" spans="1:3" x14ac:dyDescent="0.25">
      <c r="A695" s="11"/>
      <c r="B695" s="11"/>
      <c r="C695" s="28"/>
    </row>
    <row r="696" spans="1:3" x14ac:dyDescent="0.25">
      <c r="A696" s="12"/>
      <c r="B696" s="12"/>
      <c r="C696" s="29"/>
    </row>
    <row r="697" spans="1:3" x14ac:dyDescent="0.25">
      <c r="A697" s="11"/>
      <c r="B697" s="11"/>
      <c r="C697" s="28"/>
    </row>
    <row r="698" spans="1:3" x14ac:dyDescent="0.25">
      <c r="A698" s="11"/>
      <c r="B698" s="11"/>
      <c r="C698" s="28"/>
    </row>
    <row r="699" spans="1:3" x14ac:dyDescent="0.25">
      <c r="A699" s="11"/>
      <c r="B699" s="11"/>
      <c r="C699" s="28"/>
    </row>
    <row r="700" spans="1:3" x14ac:dyDescent="0.25">
      <c r="A700" s="12"/>
      <c r="B700" s="12"/>
      <c r="C700" s="29"/>
    </row>
    <row r="701" spans="1:3" x14ac:dyDescent="0.25">
      <c r="A701" s="11"/>
      <c r="B701" s="11"/>
      <c r="C701" s="28"/>
    </row>
    <row r="702" spans="1:3" x14ac:dyDescent="0.25">
      <c r="A702" s="11"/>
      <c r="B702" s="11"/>
      <c r="C702" s="28"/>
    </row>
    <row r="703" spans="1:3" x14ac:dyDescent="0.25">
      <c r="A703" s="11"/>
      <c r="B703" s="11"/>
      <c r="C703" s="28"/>
    </row>
    <row r="704" spans="1:3" x14ac:dyDescent="0.25">
      <c r="A704" s="11"/>
      <c r="B704" s="11"/>
      <c r="C704" s="28"/>
    </row>
    <row r="705" spans="1:3" x14ac:dyDescent="0.25">
      <c r="A705" s="11"/>
      <c r="B705" s="11"/>
      <c r="C705" s="28"/>
    </row>
    <row r="706" spans="1:3" x14ac:dyDescent="0.25">
      <c r="A706" s="11"/>
      <c r="B706" s="11"/>
      <c r="C706" s="28"/>
    </row>
    <row r="707" spans="1:3" x14ac:dyDescent="0.25">
      <c r="A707" s="11"/>
      <c r="B707" s="11"/>
      <c r="C707" s="28"/>
    </row>
    <row r="708" spans="1:3" x14ac:dyDescent="0.25">
      <c r="A708" s="12"/>
      <c r="B708" s="12"/>
      <c r="C708" s="29"/>
    </row>
    <row r="709" spans="1:3" x14ac:dyDescent="0.25">
      <c r="A709" s="11"/>
      <c r="B709" s="11"/>
      <c r="C709" s="28"/>
    </row>
    <row r="710" spans="1:3" x14ac:dyDescent="0.25">
      <c r="A710" s="11"/>
      <c r="B710" s="11"/>
      <c r="C710" s="28"/>
    </row>
    <row r="711" spans="1:3" x14ac:dyDescent="0.25">
      <c r="A711" s="11"/>
      <c r="B711" s="11"/>
      <c r="C711" s="28"/>
    </row>
    <row r="712" spans="1:3" x14ac:dyDescent="0.25">
      <c r="A712" s="12"/>
      <c r="B712" s="12"/>
      <c r="C712" s="29"/>
    </row>
    <row r="713" spans="1:3" x14ac:dyDescent="0.25">
      <c r="A713" s="11"/>
      <c r="B713" s="11"/>
      <c r="C713" s="28"/>
    </row>
    <row r="714" spans="1:3" x14ac:dyDescent="0.25">
      <c r="A714" s="11"/>
      <c r="B714" s="11"/>
      <c r="C714" s="28"/>
    </row>
    <row r="715" spans="1:3" x14ac:dyDescent="0.25">
      <c r="A715" s="11"/>
      <c r="B715" s="11"/>
      <c r="C715" s="28"/>
    </row>
    <row r="716" spans="1:3" x14ac:dyDescent="0.25">
      <c r="A716" s="11"/>
      <c r="B716" s="11"/>
      <c r="C716" s="28"/>
    </row>
    <row r="717" spans="1:3" x14ac:dyDescent="0.25">
      <c r="A717" s="11"/>
      <c r="B717" s="11"/>
      <c r="C717" s="28"/>
    </row>
    <row r="718" spans="1:3" x14ac:dyDescent="0.25">
      <c r="A718" s="11"/>
      <c r="B718" s="11"/>
      <c r="C718" s="28"/>
    </row>
    <row r="719" spans="1:3" x14ac:dyDescent="0.25">
      <c r="A719" s="11"/>
      <c r="B719" s="11"/>
      <c r="C719" s="28"/>
    </row>
    <row r="720" spans="1:3" x14ac:dyDescent="0.25">
      <c r="A720" s="12"/>
      <c r="B720" s="12"/>
      <c r="C720" s="29"/>
    </row>
    <row r="721" spans="1:3" x14ac:dyDescent="0.25">
      <c r="A721" s="11"/>
      <c r="B721" s="11"/>
      <c r="C721" s="28"/>
    </row>
    <row r="722" spans="1:3" x14ac:dyDescent="0.25">
      <c r="A722" s="11"/>
      <c r="B722" s="11"/>
      <c r="C722" s="28"/>
    </row>
    <row r="723" spans="1:3" x14ac:dyDescent="0.25">
      <c r="A723" s="11"/>
      <c r="B723" s="11"/>
      <c r="C723" s="28"/>
    </row>
    <row r="724" spans="1:3" x14ac:dyDescent="0.25">
      <c r="A724" s="11"/>
      <c r="B724" s="11"/>
      <c r="C724" s="28"/>
    </row>
    <row r="725" spans="1:3" x14ac:dyDescent="0.25">
      <c r="A725" s="11"/>
      <c r="B725" s="11"/>
      <c r="C725" s="28"/>
    </row>
    <row r="726" spans="1:3" x14ac:dyDescent="0.25">
      <c r="A726" s="11"/>
      <c r="B726" s="11"/>
      <c r="C726" s="28"/>
    </row>
    <row r="727" spans="1:3" x14ac:dyDescent="0.25">
      <c r="A727" s="11"/>
      <c r="B727" s="11"/>
      <c r="C727" s="28"/>
    </row>
    <row r="728" spans="1:3" x14ac:dyDescent="0.25">
      <c r="A728" s="11"/>
      <c r="B728" s="11"/>
      <c r="C728" s="28"/>
    </row>
    <row r="729" spans="1:3" x14ac:dyDescent="0.25">
      <c r="A729" s="11"/>
      <c r="B729" s="11"/>
      <c r="C729" s="28"/>
    </row>
    <row r="730" spans="1:3" x14ac:dyDescent="0.25">
      <c r="A730" s="11"/>
      <c r="B730" s="11"/>
      <c r="C730" s="28"/>
    </row>
    <row r="731" spans="1:3" x14ac:dyDescent="0.25">
      <c r="A731" s="11"/>
      <c r="B731" s="11"/>
      <c r="C731" s="28"/>
    </row>
    <row r="732" spans="1:3" x14ac:dyDescent="0.25">
      <c r="A732" s="12"/>
      <c r="B732" s="12"/>
      <c r="C732" s="29"/>
    </row>
    <row r="733" spans="1:3" x14ac:dyDescent="0.25">
      <c r="A733" s="11"/>
      <c r="B733" s="11"/>
      <c r="C733" s="28"/>
    </row>
    <row r="734" spans="1:3" x14ac:dyDescent="0.25">
      <c r="A734" s="11"/>
      <c r="B734" s="11"/>
      <c r="C734" s="28"/>
    </row>
    <row r="735" spans="1:3" x14ac:dyDescent="0.25">
      <c r="A735" s="11"/>
      <c r="B735" s="11"/>
      <c r="C735" s="28"/>
    </row>
    <row r="736" spans="1:3" x14ac:dyDescent="0.25">
      <c r="A736" s="11"/>
      <c r="B736" s="11"/>
      <c r="C736" s="28"/>
    </row>
    <row r="737" spans="1:3" x14ac:dyDescent="0.25">
      <c r="A737" s="11"/>
      <c r="B737" s="11"/>
      <c r="C737" s="28"/>
    </row>
    <row r="738" spans="1:3" x14ac:dyDescent="0.25">
      <c r="A738" s="11"/>
      <c r="B738" s="11"/>
      <c r="C738" s="28"/>
    </row>
    <row r="739" spans="1:3" x14ac:dyDescent="0.25">
      <c r="A739" s="11"/>
      <c r="B739" s="11"/>
      <c r="C739" s="28"/>
    </row>
    <row r="740" spans="1:3" x14ac:dyDescent="0.25">
      <c r="A740" s="11"/>
      <c r="B740" s="11"/>
      <c r="C740" s="28"/>
    </row>
    <row r="741" spans="1:3" x14ac:dyDescent="0.25">
      <c r="A741" s="11"/>
      <c r="B741" s="11"/>
      <c r="C741" s="28"/>
    </row>
    <row r="742" spans="1:3" x14ac:dyDescent="0.25">
      <c r="A742" s="11"/>
      <c r="B742" s="11"/>
      <c r="C742" s="28"/>
    </row>
    <row r="743" spans="1:3" x14ac:dyDescent="0.25">
      <c r="A743" s="11"/>
      <c r="B743" s="11"/>
      <c r="C743" s="28"/>
    </row>
    <row r="744" spans="1:3" x14ac:dyDescent="0.25">
      <c r="A744" s="11"/>
      <c r="B744" s="11"/>
      <c r="C744" s="28"/>
    </row>
    <row r="745" spans="1:3" x14ac:dyDescent="0.25">
      <c r="A745" s="11"/>
      <c r="B745" s="11"/>
      <c r="C745" s="28"/>
    </row>
    <row r="746" spans="1:3" x14ac:dyDescent="0.25">
      <c r="A746" s="11"/>
      <c r="B746" s="11"/>
      <c r="C746" s="28"/>
    </row>
    <row r="747" spans="1:3" x14ac:dyDescent="0.25">
      <c r="A747" s="11"/>
      <c r="B747" s="11"/>
      <c r="C747" s="28"/>
    </row>
    <row r="748" spans="1:3" x14ac:dyDescent="0.25">
      <c r="A748" s="12"/>
      <c r="B748" s="12"/>
      <c r="C748" s="29"/>
    </row>
    <row r="749" spans="1:3" x14ac:dyDescent="0.25">
      <c r="A749" s="11"/>
      <c r="B749" s="11"/>
      <c r="C749" s="28"/>
    </row>
    <row r="750" spans="1:3" x14ac:dyDescent="0.25">
      <c r="A750" s="11"/>
      <c r="B750" s="11"/>
      <c r="C750" s="28"/>
    </row>
    <row r="751" spans="1:3" x14ac:dyDescent="0.25">
      <c r="A751" s="11"/>
      <c r="B751" s="11"/>
      <c r="C751" s="28"/>
    </row>
    <row r="752" spans="1:3" x14ac:dyDescent="0.25">
      <c r="A752" s="11"/>
      <c r="B752" s="11"/>
      <c r="C752" s="28"/>
    </row>
    <row r="753" spans="1:3" x14ac:dyDescent="0.25">
      <c r="A753" s="11"/>
      <c r="B753" s="11"/>
      <c r="C753" s="28"/>
    </row>
    <row r="754" spans="1:3" x14ac:dyDescent="0.25">
      <c r="A754" s="11"/>
      <c r="B754" s="11"/>
      <c r="C754" s="28"/>
    </row>
    <row r="755" spans="1:3" x14ac:dyDescent="0.25">
      <c r="A755" s="11"/>
      <c r="B755" s="11"/>
      <c r="C755" s="28"/>
    </row>
    <row r="756" spans="1:3" x14ac:dyDescent="0.25">
      <c r="A756" s="11"/>
      <c r="B756" s="11"/>
      <c r="C756" s="28"/>
    </row>
    <row r="757" spans="1:3" x14ac:dyDescent="0.25">
      <c r="A757" s="11"/>
      <c r="B757" s="11"/>
      <c r="C757" s="28"/>
    </row>
    <row r="758" spans="1:3" x14ac:dyDescent="0.25">
      <c r="A758" s="11"/>
      <c r="B758" s="11"/>
      <c r="C758" s="28"/>
    </row>
    <row r="759" spans="1:3" x14ac:dyDescent="0.25">
      <c r="A759" s="11"/>
      <c r="B759" s="11"/>
      <c r="C759" s="28"/>
    </row>
    <row r="760" spans="1:3" x14ac:dyDescent="0.25">
      <c r="A760" s="11"/>
      <c r="B760" s="11"/>
      <c r="C760" s="28"/>
    </row>
    <row r="761" spans="1:3" x14ac:dyDescent="0.25">
      <c r="A761" s="11"/>
      <c r="B761" s="11"/>
      <c r="C761" s="28"/>
    </row>
    <row r="762" spans="1:3" x14ac:dyDescent="0.25">
      <c r="A762" s="11"/>
      <c r="B762" s="11"/>
      <c r="C762" s="28"/>
    </row>
    <row r="763" spans="1:3" x14ac:dyDescent="0.25">
      <c r="A763" s="11"/>
      <c r="B763" s="11"/>
      <c r="C763" s="28"/>
    </row>
    <row r="764" spans="1:3" x14ac:dyDescent="0.25">
      <c r="A764" s="12"/>
      <c r="B764" s="12"/>
      <c r="C764" s="29"/>
    </row>
    <row r="765" spans="1:3" x14ac:dyDescent="0.25">
      <c r="A765" s="11"/>
      <c r="B765" s="11"/>
      <c r="C765" s="28"/>
    </row>
    <row r="766" spans="1:3" x14ac:dyDescent="0.25">
      <c r="A766" s="11"/>
      <c r="B766" s="11"/>
      <c r="C766" s="28"/>
    </row>
    <row r="767" spans="1:3" x14ac:dyDescent="0.25">
      <c r="A767" s="11"/>
      <c r="B767" s="11"/>
      <c r="C767" s="28"/>
    </row>
    <row r="768" spans="1:3" x14ac:dyDescent="0.25">
      <c r="A768" s="11"/>
      <c r="B768" s="11"/>
      <c r="C768" s="28"/>
    </row>
    <row r="769" spans="1:3" x14ac:dyDescent="0.25">
      <c r="A769" s="11"/>
      <c r="B769" s="11"/>
      <c r="C769" s="28"/>
    </row>
    <row r="770" spans="1:3" x14ac:dyDescent="0.25">
      <c r="A770" s="11"/>
      <c r="B770" s="11"/>
      <c r="C770" s="28"/>
    </row>
    <row r="771" spans="1:3" x14ac:dyDescent="0.25">
      <c r="A771" s="11"/>
      <c r="B771" s="11"/>
      <c r="C771" s="28"/>
    </row>
    <row r="772" spans="1:3" x14ac:dyDescent="0.25">
      <c r="A772" s="11"/>
      <c r="B772" s="11"/>
      <c r="C772" s="28"/>
    </row>
    <row r="773" spans="1:3" x14ac:dyDescent="0.25">
      <c r="A773" s="11"/>
      <c r="B773" s="11"/>
      <c r="C773" s="28"/>
    </row>
    <row r="774" spans="1:3" x14ac:dyDescent="0.25">
      <c r="A774" s="11"/>
      <c r="B774" s="11"/>
      <c r="C774" s="28"/>
    </row>
    <row r="775" spans="1:3" x14ac:dyDescent="0.25">
      <c r="A775" s="11"/>
      <c r="B775" s="11"/>
      <c r="C775" s="28"/>
    </row>
    <row r="776" spans="1:3" x14ac:dyDescent="0.25">
      <c r="A776" s="11"/>
      <c r="B776" s="11"/>
      <c r="C776" s="28"/>
    </row>
    <row r="777" spans="1:3" x14ac:dyDescent="0.25">
      <c r="A777" s="11"/>
      <c r="B777" s="11"/>
      <c r="C777" s="28"/>
    </row>
    <row r="778" spans="1:3" x14ac:dyDescent="0.25">
      <c r="A778" s="11"/>
      <c r="B778" s="11"/>
      <c r="C778" s="28"/>
    </row>
    <row r="779" spans="1:3" x14ac:dyDescent="0.25">
      <c r="A779" s="11"/>
      <c r="B779" s="11"/>
      <c r="C779" s="28"/>
    </row>
    <row r="780" spans="1:3" x14ac:dyDescent="0.25">
      <c r="A780" s="12"/>
      <c r="B780" s="12"/>
      <c r="C780" s="29"/>
    </row>
    <row r="781" spans="1:3" x14ac:dyDescent="0.25">
      <c r="A781" s="11"/>
      <c r="B781" s="11"/>
      <c r="C781" s="28"/>
    </row>
    <row r="782" spans="1:3" x14ac:dyDescent="0.25">
      <c r="A782" s="11"/>
      <c r="B782" s="11"/>
      <c r="C782" s="28"/>
    </row>
    <row r="783" spans="1:3" x14ac:dyDescent="0.25">
      <c r="A783" s="11"/>
      <c r="B783" s="11"/>
      <c r="C783" s="28"/>
    </row>
    <row r="784" spans="1:3" x14ac:dyDescent="0.25">
      <c r="A784" s="11"/>
      <c r="B784" s="11"/>
      <c r="C784" s="28"/>
    </row>
    <row r="785" spans="1:3" x14ac:dyDescent="0.25">
      <c r="A785" s="11"/>
      <c r="B785" s="11"/>
      <c r="C785" s="28"/>
    </row>
    <row r="786" spans="1:3" x14ac:dyDescent="0.25">
      <c r="A786" s="11"/>
      <c r="B786" s="11"/>
      <c r="C786" s="28"/>
    </row>
    <row r="787" spans="1:3" x14ac:dyDescent="0.25">
      <c r="A787" s="11"/>
      <c r="B787" s="11"/>
      <c r="C787" s="28"/>
    </row>
    <row r="788" spans="1:3" x14ac:dyDescent="0.25">
      <c r="A788" s="11"/>
      <c r="B788" s="11"/>
      <c r="C788" s="28"/>
    </row>
    <row r="789" spans="1:3" x14ac:dyDescent="0.25">
      <c r="A789" s="11"/>
      <c r="B789" s="11"/>
      <c r="C789" s="28"/>
    </row>
    <row r="790" spans="1:3" x14ac:dyDescent="0.25">
      <c r="A790" s="11"/>
      <c r="B790" s="11"/>
      <c r="C790" s="28"/>
    </row>
    <row r="791" spans="1:3" x14ac:dyDescent="0.25">
      <c r="A791" s="11"/>
      <c r="B791" s="11"/>
      <c r="C791" s="28"/>
    </row>
    <row r="792" spans="1:3" x14ac:dyDescent="0.25">
      <c r="A792" s="11"/>
      <c r="B792" s="11"/>
      <c r="C792" s="28"/>
    </row>
    <row r="793" spans="1:3" x14ac:dyDescent="0.25">
      <c r="A793" s="11"/>
      <c r="B793" s="11"/>
      <c r="C793" s="28"/>
    </row>
    <row r="794" spans="1:3" x14ac:dyDescent="0.25">
      <c r="A794" s="11"/>
      <c r="B794" s="11"/>
      <c r="C794" s="28"/>
    </row>
    <row r="795" spans="1:3" x14ac:dyDescent="0.25">
      <c r="A795" s="11"/>
      <c r="B795" s="11"/>
      <c r="C795" s="28"/>
    </row>
    <row r="796" spans="1:3" x14ac:dyDescent="0.25">
      <c r="A796" s="12"/>
      <c r="B796" s="12"/>
      <c r="C796" s="29"/>
    </row>
    <row r="797" spans="1:3" x14ac:dyDescent="0.25">
      <c r="A797" s="11"/>
      <c r="B797" s="11"/>
      <c r="C797" s="28"/>
    </row>
    <row r="798" spans="1:3" x14ac:dyDescent="0.25">
      <c r="A798" s="11"/>
      <c r="B798" s="11"/>
      <c r="C798" s="28"/>
    </row>
    <row r="799" spans="1:3" x14ac:dyDescent="0.25">
      <c r="A799" s="11"/>
      <c r="B799" s="11"/>
      <c r="C799" s="28"/>
    </row>
    <row r="800" spans="1:3" x14ac:dyDescent="0.25">
      <c r="A800" s="12"/>
      <c r="B800" s="12"/>
      <c r="C800" s="29"/>
    </row>
    <row r="801" spans="1:3" x14ac:dyDescent="0.25">
      <c r="A801" s="11"/>
      <c r="B801" s="11"/>
      <c r="C801" s="28"/>
    </row>
    <row r="802" spans="1:3" x14ac:dyDescent="0.25">
      <c r="A802" s="11"/>
      <c r="B802" s="11"/>
      <c r="C802" s="28"/>
    </row>
    <row r="803" spans="1:3" x14ac:dyDescent="0.25">
      <c r="A803" s="11"/>
      <c r="B803" s="11"/>
      <c r="C803" s="28"/>
    </row>
    <row r="804" spans="1:3" x14ac:dyDescent="0.25">
      <c r="A804" s="11"/>
      <c r="B804" s="11"/>
      <c r="C804" s="28"/>
    </row>
    <row r="805" spans="1:3" x14ac:dyDescent="0.25">
      <c r="A805" s="11"/>
      <c r="B805" s="11"/>
      <c r="C805" s="28"/>
    </row>
    <row r="806" spans="1:3" x14ac:dyDescent="0.25">
      <c r="A806" s="11"/>
      <c r="B806" s="11"/>
      <c r="C806" s="28"/>
    </row>
    <row r="807" spans="1:3" x14ac:dyDescent="0.25">
      <c r="A807" s="11"/>
      <c r="B807" s="11"/>
      <c r="C807" s="28"/>
    </row>
    <row r="808" spans="1:3" x14ac:dyDescent="0.25">
      <c r="A808" s="11"/>
      <c r="B808" s="11"/>
      <c r="C808" s="28"/>
    </row>
    <row r="809" spans="1:3" x14ac:dyDescent="0.25">
      <c r="A809" s="11"/>
      <c r="B809" s="11"/>
      <c r="C809" s="28"/>
    </row>
    <row r="810" spans="1:3" x14ac:dyDescent="0.25">
      <c r="A810" s="11"/>
      <c r="B810" s="11"/>
      <c r="C810" s="28"/>
    </row>
    <row r="811" spans="1:3" x14ac:dyDescent="0.25">
      <c r="A811" s="11"/>
      <c r="B811" s="11"/>
      <c r="C811" s="28"/>
    </row>
    <row r="812" spans="1:3" x14ac:dyDescent="0.25">
      <c r="A812" s="11"/>
      <c r="B812" s="11"/>
      <c r="C812" s="28"/>
    </row>
    <row r="813" spans="1:3" x14ac:dyDescent="0.25">
      <c r="A813" s="11"/>
      <c r="B813" s="11"/>
      <c r="C813" s="28"/>
    </row>
    <row r="814" spans="1:3" x14ac:dyDescent="0.25">
      <c r="A814" s="11"/>
      <c r="B814" s="11"/>
      <c r="C814" s="28"/>
    </row>
    <row r="815" spans="1:3" x14ac:dyDescent="0.25">
      <c r="A815" s="11"/>
      <c r="B815" s="11"/>
      <c r="C815" s="28"/>
    </row>
    <row r="816" spans="1:3" x14ac:dyDescent="0.25">
      <c r="A816" s="11"/>
      <c r="B816" s="11"/>
      <c r="C816" s="28"/>
    </row>
    <row r="817" spans="1:3" x14ac:dyDescent="0.25">
      <c r="A817" s="11"/>
      <c r="B817" s="11"/>
      <c r="C817" s="28"/>
    </row>
    <row r="818" spans="1:3" x14ac:dyDescent="0.25">
      <c r="A818" s="11"/>
      <c r="B818" s="11"/>
      <c r="C818" s="28"/>
    </row>
    <row r="819" spans="1:3" x14ac:dyDescent="0.25">
      <c r="A819" s="11"/>
      <c r="B819" s="11"/>
      <c r="C819" s="28"/>
    </row>
    <row r="820" spans="1:3" x14ac:dyDescent="0.25">
      <c r="A820" s="11"/>
      <c r="B820" s="11"/>
      <c r="C820" s="28"/>
    </row>
    <row r="821" spans="1:3" x14ac:dyDescent="0.25">
      <c r="A821" s="11"/>
      <c r="B821" s="11"/>
      <c r="C821" s="28"/>
    </row>
    <row r="822" spans="1:3" x14ac:dyDescent="0.25">
      <c r="A822" s="11"/>
      <c r="B822" s="11"/>
      <c r="C822" s="28"/>
    </row>
    <row r="823" spans="1:3" x14ac:dyDescent="0.25">
      <c r="A823" s="11"/>
      <c r="B823" s="11"/>
      <c r="C823" s="28"/>
    </row>
    <row r="824" spans="1:3" x14ac:dyDescent="0.25">
      <c r="A824" s="12"/>
      <c r="B824" s="12"/>
      <c r="C824" s="29"/>
    </row>
    <row r="825" spans="1:3" x14ac:dyDescent="0.25">
      <c r="A825" s="11"/>
      <c r="B825" s="11"/>
      <c r="C825" s="28"/>
    </row>
    <row r="826" spans="1:3" x14ac:dyDescent="0.25">
      <c r="A826" s="11"/>
      <c r="B826" s="11"/>
      <c r="C826" s="28"/>
    </row>
    <row r="827" spans="1:3" x14ac:dyDescent="0.25">
      <c r="A827" s="11"/>
      <c r="B827" s="11"/>
      <c r="C827" s="28"/>
    </row>
    <row r="828" spans="1:3" x14ac:dyDescent="0.25">
      <c r="A828" s="11"/>
      <c r="B828" s="11"/>
      <c r="C828" s="28"/>
    </row>
    <row r="829" spans="1:3" x14ac:dyDescent="0.25">
      <c r="A829" s="11"/>
      <c r="B829" s="11"/>
      <c r="C829" s="28"/>
    </row>
    <row r="830" spans="1:3" x14ac:dyDescent="0.25">
      <c r="A830" s="11"/>
      <c r="B830" s="11"/>
      <c r="C830" s="28"/>
    </row>
    <row r="831" spans="1:3" x14ac:dyDescent="0.25">
      <c r="A831" s="11"/>
      <c r="B831" s="11"/>
      <c r="C831" s="28"/>
    </row>
    <row r="832" spans="1:3" x14ac:dyDescent="0.25">
      <c r="A832" s="11"/>
      <c r="B832" s="11"/>
      <c r="C832" s="28"/>
    </row>
    <row r="833" spans="1:3" x14ac:dyDescent="0.25">
      <c r="A833" s="11"/>
      <c r="B833" s="11"/>
      <c r="C833" s="28"/>
    </row>
    <row r="834" spans="1:3" x14ac:dyDescent="0.25">
      <c r="A834" s="11"/>
      <c r="B834" s="11"/>
      <c r="C834" s="28"/>
    </row>
    <row r="835" spans="1:3" x14ac:dyDescent="0.25">
      <c r="A835" s="11"/>
      <c r="B835" s="11"/>
      <c r="C835" s="28"/>
    </row>
    <row r="836" spans="1:3" x14ac:dyDescent="0.25">
      <c r="A836" s="11"/>
      <c r="B836" s="11"/>
      <c r="C836" s="28"/>
    </row>
    <row r="837" spans="1:3" x14ac:dyDescent="0.25">
      <c r="A837" s="11"/>
      <c r="B837" s="11"/>
      <c r="C837" s="28"/>
    </row>
    <row r="838" spans="1:3" x14ac:dyDescent="0.25">
      <c r="A838" s="11"/>
      <c r="B838" s="11"/>
      <c r="C838" s="28"/>
    </row>
    <row r="839" spans="1:3" x14ac:dyDescent="0.25">
      <c r="A839" s="11"/>
      <c r="B839" s="11"/>
      <c r="C839" s="28"/>
    </row>
    <row r="840" spans="1:3" x14ac:dyDescent="0.25">
      <c r="A840" s="11"/>
      <c r="B840" s="11"/>
      <c r="C840" s="28"/>
    </row>
    <row r="841" spans="1:3" x14ac:dyDescent="0.25">
      <c r="A841" s="11"/>
      <c r="B841" s="11"/>
      <c r="C841" s="28"/>
    </row>
    <row r="842" spans="1:3" x14ac:dyDescent="0.25">
      <c r="A842" s="11"/>
      <c r="B842" s="11"/>
      <c r="C842" s="28"/>
    </row>
    <row r="843" spans="1:3" x14ac:dyDescent="0.25">
      <c r="A843" s="11"/>
      <c r="B843" s="11"/>
      <c r="C843" s="28"/>
    </row>
    <row r="844" spans="1:3" x14ac:dyDescent="0.25">
      <c r="A844" s="11"/>
      <c r="B844" s="11"/>
      <c r="C844" s="28"/>
    </row>
    <row r="845" spans="1:3" x14ac:dyDescent="0.25">
      <c r="A845" s="11"/>
      <c r="B845" s="11"/>
      <c r="C845" s="28"/>
    </row>
    <row r="846" spans="1:3" x14ac:dyDescent="0.25">
      <c r="A846" s="11"/>
      <c r="B846" s="11"/>
      <c r="C846" s="28"/>
    </row>
    <row r="847" spans="1:3" x14ac:dyDescent="0.25">
      <c r="A847" s="11"/>
      <c r="B847" s="11"/>
      <c r="C847" s="28"/>
    </row>
    <row r="848" spans="1:3" x14ac:dyDescent="0.25">
      <c r="A848" s="12"/>
      <c r="B848" s="12"/>
      <c r="C848" s="29"/>
    </row>
    <row r="849" spans="1:3" x14ac:dyDescent="0.25">
      <c r="A849" s="11"/>
      <c r="B849" s="11"/>
      <c r="C849" s="28"/>
    </row>
    <row r="850" spans="1:3" x14ac:dyDescent="0.25">
      <c r="A850" s="11"/>
      <c r="B850" s="11"/>
      <c r="C850" s="28"/>
    </row>
    <row r="851" spans="1:3" x14ac:dyDescent="0.25">
      <c r="A851" s="11"/>
      <c r="B851" s="11"/>
      <c r="C851" s="28"/>
    </row>
    <row r="852" spans="1:3" x14ac:dyDescent="0.25">
      <c r="A852" s="12"/>
      <c r="B852" s="12"/>
      <c r="C852" s="29"/>
    </row>
    <row r="853" spans="1:3" x14ac:dyDescent="0.25">
      <c r="A853" s="11"/>
      <c r="B853" s="11"/>
      <c r="C853" s="28"/>
    </row>
    <row r="854" spans="1:3" x14ac:dyDescent="0.25">
      <c r="A854" s="11"/>
      <c r="B854" s="11"/>
      <c r="C854" s="28"/>
    </row>
    <row r="855" spans="1:3" x14ac:dyDescent="0.25">
      <c r="A855" s="11"/>
      <c r="B855" s="11"/>
      <c r="C855" s="28"/>
    </row>
    <row r="856" spans="1:3" x14ac:dyDescent="0.25">
      <c r="A856" s="12"/>
      <c r="B856" s="12"/>
      <c r="C856" s="29"/>
    </row>
    <row r="857" spans="1:3" x14ac:dyDescent="0.25">
      <c r="A857" s="11"/>
      <c r="B857" s="11"/>
      <c r="C857" s="28"/>
    </row>
    <row r="858" spans="1:3" x14ac:dyDescent="0.25">
      <c r="A858" s="11"/>
      <c r="B858" s="11"/>
      <c r="C858" s="28"/>
    </row>
    <row r="859" spans="1:3" x14ac:dyDescent="0.25">
      <c r="A859" s="11"/>
      <c r="B859" s="11"/>
      <c r="C859" s="28"/>
    </row>
    <row r="860" spans="1:3" x14ac:dyDescent="0.25">
      <c r="A860" s="12"/>
      <c r="B860" s="12"/>
      <c r="C860" s="29"/>
    </row>
    <row r="861" spans="1:3" x14ac:dyDescent="0.25">
      <c r="A861" s="11"/>
      <c r="B861" s="11"/>
      <c r="C861" s="28"/>
    </row>
    <row r="862" spans="1:3" x14ac:dyDescent="0.25">
      <c r="A862" s="11"/>
      <c r="B862" s="11"/>
      <c r="C862" s="28"/>
    </row>
    <row r="863" spans="1:3" x14ac:dyDescent="0.25">
      <c r="A863" s="11"/>
      <c r="B863" s="11"/>
      <c r="C863" s="28"/>
    </row>
    <row r="864" spans="1:3" x14ac:dyDescent="0.25">
      <c r="A864" s="12"/>
      <c r="B864" s="12"/>
      <c r="C864" s="29"/>
    </row>
    <row r="865" spans="1:3" x14ac:dyDescent="0.25">
      <c r="A865" s="11"/>
      <c r="B865" s="11"/>
      <c r="C865" s="28"/>
    </row>
    <row r="866" spans="1:3" x14ac:dyDescent="0.25">
      <c r="A866" s="11"/>
      <c r="B866" s="11"/>
      <c r="C866" s="28"/>
    </row>
    <row r="867" spans="1:3" x14ac:dyDescent="0.25">
      <c r="A867" s="11"/>
      <c r="B867" s="11"/>
      <c r="C867" s="28"/>
    </row>
    <row r="868" spans="1:3" x14ac:dyDescent="0.25">
      <c r="A868" s="12"/>
      <c r="B868" s="12"/>
      <c r="C868" s="29"/>
    </row>
    <row r="869" spans="1:3" x14ac:dyDescent="0.25">
      <c r="A869" s="11"/>
      <c r="B869" s="11"/>
      <c r="C869" s="28"/>
    </row>
    <row r="870" spans="1:3" x14ac:dyDescent="0.25">
      <c r="A870" s="11"/>
      <c r="B870" s="11"/>
      <c r="C870" s="28"/>
    </row>
    <row r="871" spans="1:3" x14ac:dyDescent="0.25">
      <c r="A871" s="11"/>
      <c r="B871" s="11"/>
      <c r="C871" s="28"/>
    </row>
    <row r="872" spans="1:3" x14ac:dyDescent="0.25">
      <c r="A872" s="11"/>
      <c r="B872" s="11"/>
      <c r="C872" s="28"/>
    </row>
    <row r="873" spans="1:3" x14ac:dyDescent="0.25">
      <c r="A873" s="11"/>
      <c r="B873" s="11"/>
      <c r="C873" s="28"/>
    </row>
    <row r="874" spans="1:3" x14ac:dyDescent="0.25">
      <c r="A874" s="11"/>
      <c r="B874" s="11"/>
      <c r="C874" s="28"/>
    </row>
    <row r="875" spans="1:3" x14ac:dyDescent="0.25">
      <c r="A875" s="11"/>
      <c r="B875" s="11"/>
      <c r="C875" s="28"/>
    </row>
    <row r="876" spans="1:3" x14ac:dyDescent="0.25">
      <c r="A876" s="12"/>
      <c r="B876" s="12"/>
      <c r="C876" s="29"/>
    </row>
    <row r="877" spans="1:3" x14ac:dyDescent="0.25">
      <c r="A877" s="11"/>
      <c r="B877" s="11"/>
      <c r="C877" s="28"/>
    </row>
    <row r="878" spans="1:3" x14ac:dyDescent="0.25">
      <c r="A878" s="11"/>
      <c r="B878" s="11"/>
      <c r="C878" s="28"/>
    </row>
    <row r="879" spans="1:3" x14ac:dyDescent="0.25">
      <c r="A879" s="11"/>
      <c r="B879" s="11"/>
      <c r="C879" s="28"/>
    </row>
    <row r="880" spans="1:3" x14ac:dyDescent="0.25">
      <c r="A880" s="11"/>
      <c r="B880" s="11"/>
      <c r="C880" s="28"/>
    </row>
    <row r="881" spans="1:3" x14ac:dyDescent="0.25">
      <c r="A881" s="11"/>
      <c r="B881" s="11"/>
      <c r="C881" s="28"/>
    </row>
    <row r="882" spans="1:3" x14ac:dyDescent="0.25">
      <c r="A882" s="11"/>
      <c r="B882" s="11"/>
      <c r="C882" s="28"/>
    </row>
    <row r="883" spans="1:3" x14ac:dyDescent="0.25">
      <c r="A883" s="11"/>
      <c r="B883" s="11"/>
      <c r="C883" s="28"/>
    </row>
    <row r="884" spans="1:3" x14ac:dyDescent="0.25">
      <c r="A884" s="11"/>
      <c r="B884" s="11"/>
      <c r="C884" s="28"/>
    </row>
    <row r="885" spans="1:3" x14ac:dyDescent="0.25">
      <c r="A885" s="11"/>
      <c r="B885" s="11"/>
      <c r="C885" s="28"/>
    </row>
    <row r="886" spans="1:3" x14ac:dyDescent="0.25">
      <c r="A886" s="11"/>
      <c r="B886" s="11"/>
      <c r="C886" s="28"/>
    </row>
    <row r="887" spans="1:3" x14ac:dyDescent="0.25">
      <c r="A887" s="11"/>
      <c r="B887" s="11"/>
      <c r="C887" s="28"/>
    </row>
    <row r="888" spans="1:3" x14ac:dyDescent="0.25">
      <c r="A888" s="11"/>
      <c r="B888" s="11"/>
      <c r="C888" s="28"/>
    </row>
    <row r="889" spans="1:3" x14ac:dyDescent="0.25">
      <c r="A889" s="11"/>
      <c r="B889" s="11"/>
      <c r="C889" s="28"/>
    </row>
    <row r="890" spans="1:3" x14ac:dyDescent="0.25">
      <c r="A890" s="11"/>
      <c r="B890" s="11"/>
      <c r="C890" s="28"/>
    </row>
    <row r="891" spans="1:3" x14ac:dyDescent="0.25">
      <c r="A891" s="11"/>
      <c r="B891" s="11"/>
      <c r="C891" s="28"/>
    </row>
    <row r="892" spans="1:3" x14ac:dyDescent="0.25">
      <c r="A892" s="11"/>
      <c r="B892" s="11"/>
      <c r="C892" s="28"/>
    </row>
    <row r="893" spans="1:3" x14ac:dyDescent="0.25">
      <c r="A893" s="11"/>
      <c r="B893" s="11"/>
      <c r="C893" s="28"/>
    </row>
    <row r="894" spans="1:3" x14ac:dyDescent="0.25">
      <c r="A894" s="11"/>
      <c r="B894" s="11"/>
      <c r="C894" s="28"/>
    </row>
    <row r="895" spans="1:3" x14ac:dyDescent="0.25">
      <c r="A895" s="11"/>
      <c r="B895" s="11"/>
      <c r="C895" s="28"/>
    </row>
    <row r="896" spans="1:3" x14ac:dyDescent="0.25">
      <c r="A896" s="12"/>
      <c r="B896" s="12"/>
      <c r="C896" s="29"/>
    </row>
    <row r="897" spans="1:3" x14ac:dyDescent="0.25">
      <c r="A897" s="11"/>
      <c r="B897" s="11"/>
      <c r="C897" s="28"/>
    </row>
    <row r="898" spans="1:3" x14ac:dyDescent="0.25">
      <c r="A898" s="11"/>
      <c r="B898" s="11"/>
      <c r="C898" s="28"/>
    </row>
    <row r="899" spans="1:3" x14ac:dyDescent="0.25">
      <c r="A899" s="11"/>
      <c r="B899" s="11"/>
      <c r="C899" s="28"/>
    </row>
    <row r="900" spans="1:3" x14ac:dyDescent="0.25">
      <c r="A900" s="12"/>
      <c r="B900" s="12"/>
      <c r="C900" s="29"/>
    </row>
    <row r="901" spans="1:3" x14ac:dyDescent="0.25">
      <c r="A901" s="11"/>
      <c r="B901" s="11"/>
      <c r="C901" s="28"/>
    </row>
    <row r="902" spans="1:3" x14ac:dyDescent="0.25">
      <c r="A902" s="11"/>
      <c r="B902" s="11"/>
      <c r="C902" s="28"/>
    </row>
    <row r="903" spans="1:3" x14ac:dyDescent="0.25">
      <c r="A903" s="11"/>
      <c r="B903" s="11"/>
      <c r="C903" s="28"/>
    </row>
    <row r="904" spans="1:3" x14ac:dyDescent="0.25">
      <c r="A904" s="12"/>
      <c r="B904" s="12"/>
      <c r="C904" s="29"/>
    </row>
    <row r="905" spans="1:3" x14ac:dyDescent="0.25">
      <c r="A905" s="11"/>
      <c r="B905" s="11"/>
      <c r="C905" s="28"/>
    </row>
    <row r="906" spans="1:3" x14ac:dyDescent="0.25">
      <c r="A906" s="11"/>
      <c r="B906" s="11"/>
      <c r="C906" s="28"/>
    </row>
    <row r="907" spans="1:3" x14ac:dyDescent="0.25">
      <c r="A907" s="11"/>
      <c r="B907" s="11"/>
      <c r="C907" s="28"/>
    </row>
    <row r="908" spans="1:3" x14ac:dyDescent="0.25">
      <c r="A908" s="11"/>
      <c r="B908" s="11"/>
      <c r="C908" s="28"/>
    </row>
    <row r="909" spans="1:3" x14ac:dyDescent="0.25">
      <c r="A909" s="11"/>
      <c r="B909" s="11"/>
      <c r="C909" s="28"/>
    </row>
    <row r="910" spans="1:3" x14ac:dyDescent="0.25">
      <c r="A910" s="11"/>
      <c r="B910" s="11"/>
      <c r="C910" s="28"/>
    </row>
    <row r="911" spans="1:3" x14ac:dyDescent="0.25">
      <c r="A911" s="11"/>
      <c r="B911" s="11"/>
      <c r="C911" s="28"/>
    </row>
    <row r="912" spans="1:3" x14ac:dyDescent="0.25">
      <c r="A912" s="12"/>
      <c r="B912" s="12"/>
      <c r="C912" s="29"/>
    </row>
    <row r="913" spans="1:3" x14ac:dyDescent="0.25">
      <c r="A913" s="11"/>
      <c r="B913" s="11"/>
      <c r="C913" s="28"/>
    </row>
    <row r="914" spans="1:3" x14ac:dyDescent="0.25">
      <c r="A914" s="11"/>
      <c r="B914" s="11"/>
      <c r="C914" s="28"/>
    </row>
    <row r="915" spans="1:3" x14ac:dyDescent="0.25">
      <c r="A915" s="11"/>
      <c r="B915" s="11"/>
      <c r="C915" s="28"/>
    </row>
    <row r="916" spans="1:3" x14ac:dyDescent="0.25">
      <c r="A916" s="11"/>
      <c r="B916" s="11"/>
      <c r="C916" s="28"/>
    </row>
    <row r="917" spans="1:3" x14ac:dyDescent="0.25">
      <c r="A917" s="11"/>
      <c r="B917" s="11"/>
      <c r="C917" s="28"/>
    </row>
    <row r="918" spans="1:3" x14ac:dyDescent="0.25">
      <c r="A918" s="11"/>
      <c r="B918" s="11"/>
      <c r="C918" s="28"/>
    </row>
    <row r="919" spans="1:3" x14ac:dyDescent="0.25">
      <c r="A919" s="11"/>
      <c r="B919" s="11"/>
      <c r="C919" s="28"/>
    </row>
    <row r="920" spans="1:3" x14ac:dyDescent="0.25">
      <c r="A920" s="11"/>
      <c r="B920" s="11"/>
      <c r="C920" s="28"/>
    </row>
    <row r="921" spans="1:3" x14ac:dyDescent="0.25">
      <c r="A921" s="11"/>
      <c r="B921" s="11"/>
      <c r="C921" s="28"/>
    </row>
    <row r="922" spans="1:3" x14ac:dyDescent="0.25">
      <c r="A922" s="11"/>
      <c r="B922" s="11"/>
      <c r="C922" s="28"/>
    </row>
    <row r="923" spans="1:3" x14ac:dyDescent="0.25">
      <c r="A923" s="11"/>
      <c r="B923" s="11"/>
      <c r="C923" s="28"/>
    </row>
    <row r="924" spans="1:3" x14ac:dyDescent="0.25">
      <c r="A924" s="12"/>
      <c r="B924" s="12"/>
      <c r="C924" s="29"/>
    </row>
    <row r="925" spans="1:3" x14ac:dyDescent="0.25">
      <c r="A925" s="11"/>
      <c r="B925" s="11"/>
      <c r="C925" s="28"/>
    </row>
    <row r="926" spans="1:3" x14ac:dyDescent="0.25">
      <c r="A926" s="11"/>
      <c r="B926" s="11"/>
      <c r="C926" s="28"/>
    </row>
    <row r="927" spans="1:3" x14ac:dyDescent="0.25">
      <c r="A927" s="11"/>
      <c r="B927" s="11"/>
      <c r="C927" s="28"/>
    </row>
    <row r="928" spans="1:3" x14ac:dyDescent="0.25">
      <c r="A928" s="11"/>
      <c r="B928" s="11"/>
      <c r="C928" s="28"/>
    </row>
    <row r="929" spans="1:3" x14ac:dyDescent="0.25">
      <c r="A929" s="11"/>
      <c r="B929" s="11"/>
      <c r="C929" s="28"/>
    </row>
    <row r="930" spans="1:3" x14ac:dyDescent="0.25">
      <c r="A930" s="11"/>
      <c r="B930" s="11"/>
      <c r="C930" s="28"/>
    </row>
    <row r="931" spans="1:3" x14ac:dyDescent="0.25">
      <c r="A931" s="11"/>
      <c r="B931" s="11"/>
      <c r="C931" s="28"/>
    </row>
    <row r="932" spans="1:3" x14ac:dyDescent="0.25">
      <c r="A932" s="12"/>
      <c r="B932" s="12"/>
      <c r="C932" s="29"/>
    </row>
    <row r="933" spans="1:3" x14ac:dyDescent="0.25">
      <c r="A933" s="11"/>
      <c r="B933" s="11"/>
      <c r="C933" s="28"/>
    </row>
    <row r="934" spans="1:3" x14ac:dyDescent="0.25">
      <c r="A934" s="11"/>
      <c r="B934" s="11"/>
      <c r="C934" s="28"/>
    </row>
    <row r="935" spans="1:3" x14ac:dyDescent="0.25">
      <c r="A935" s="11"/>
      <c r="B935" s="11"/>
      <c r="C935" s="28"/>
    </row>
    <row r="936" spans="1:3" x14ac:dyDescent="0.25">
      <c r="A936" s="11"/>
      <c r="B936" s="11"/>
      <c r="C936" s="28"/>
    </row>
    <row r="937" spans="1:3" x14ac:dyDescent="0.25">
      <c r="A937" s="11"/>
      <c r="B937" s="11"/>
      <c r="C937" s="28"/>
    </row>
    <row r="938" spans="1:3" x14ac:dyDescent="0.25">
      <c r="A938" s="11"/>
      <c r="B938" s="11"/>
      <c r="C938" s="28"/>
    </row>
    <row r="939" spans="1:3" x14ac:dyDescent="0.25">
      <c r="A939" s="11"/>
      <c r="B939" s="11"/>
      <c r="C939" s="28"/>
    </row>
    <row r="940" spans="1:3" x14ac:dyDescent="0.25">
      <c r="A940" s="12"/>
      <c r="B940" s="12"/>
      <c r="C940" s="29"/>
    </row>
    <row r="941" spans="1:3" x14ac:dyDescent="0.25">
      <c r="A941" s="11"/>
      <c r="B941" s="11"/>
      <c r="C941" s="28"/>
    </row>
    <row r="942" spans="1:3" x14ac:dyDescent="0.25">
      <c r="A942" s="11"/>
      <c r="B942" s="11"/>
      <c r="C942" s="28"/>
    </row>
    <row r="943" spans="1:3" x14ac:dyDescent="0.25">
      <c r="A943" s="11"/>
      <c r="B943" s="11"/>
      <c r="C943" s="28"/>
    </row>
    <row r="944" spans="1:3" x14ac:dyDescent="0.25">
      <c r="A944" s="12"/>
      <c r="B944" s="12"/>
      <c r="C944" s="29"/>
    </row>
    <row r="945" spans="1:3" x14ac:dyDescent="0.25">
      <c r="A945" s="11"/>
      <c r="B945" s="11"/>
      <c r="C945" s="28"/>
    </row>
    <row r="946" spans="1:3" x14ac:dyDescent="0.25">
      <c r="A946" s="11"/>
      <c r="B946" s="11"/>
      <c r="C946" s="28"/>
    </row>
    <row r="947" spans="1:3" x14ac:dyDescent="0.25">
      <c r="A947" s="11"/>
      <c r="B947" s="11"/>
      <c r="C947" s="28"/>
    </row>
    <row r="948" spans="1:3" x14ac:dyDescent="0.25">
      <c r="A948" s="12"/>
      <c r="B948" s="12"/>
      <c r="C948" s="29"/>
    </row>
    <row r="949" spans="1:3" x14ac:dyDescent="0.25">
      <c r="A949" s="11"/>
      <c r="B949" s="11"/>
      <c r="C949" s="28"/>
    </row>
    <row r="950" spans="1:3" x14ac:dyDescent="0.25">
      <c r="A950" s="11"/>
      <c r="B950" s="11"/>
      <c r="C950" s="28"/>
    </row>
    <row r="951" spans="1:3" x14ac:dyDescent="0.25">
      <c r="A951" s="11"/>
      <c r="B951" s="11"/>
      <c r="C951" s="28"/>
    </row>
    <row r="952" spans="1:3" x14ac:dyDescent="0.25">
      <c r="A952" s="12"/>
      <c r="B952" s="12"/>
      <c r="C952" s="29"/>
    </row>
    <row r="953" spans="1:3" x14ac:dyDescent="0.25">
      <c r="A953" s="11"/>
      <c r="B953" s="11"/>
      <c r="C953" s="28"/>
    </row>
    <row r="954" spans="1:3" x14ac:dyDescent="0.25">
      <c r="A954" s="11"/>
      <c r="B954" s="11"/>
      <c r="C954" s="28"/>
    </row>
    <row r="955" spans="1:3" x14ac:dyDescent="0.25">
      <c r="A955" s="11"/>
      <c r="B955" s="11"/>
      <c r="C955" s="28"/>
    </row>
    <row r="956" spans="1:3" x14ac:dyDescent="0.25">
      <c r="A956" s="12"/>
      <c r="B956" s="12"/>
      <c r="C956" s="29"/>
    </row>
    <row r="957" spans="1:3" x14ac:dyDescent="0.25">
      <c r="A957" s="11"/>
      <c r="B957" s="11"/>
      <c r="C957" s="28"/>
    </row>
    <row r="958" spans="1:3" x14ac:dyDescent="0.25">
      <c r="A958" s="11"/>
      <c r="B958" s="11"/>
      <c r="C958" s="28"/>
    </row>
    <row r="959" spans="1:3" x14ac:dyDescent="0.25">
      <c r="A959" s="11"/>
      <c r="B959" s="11"/>
      <c r="C959" s="28"/>
    </row>
    <row r="960" spans="1:3" x14ac:dyDescent="0.25">
      <c r="A960" s="12"/>
      <c r="B960" s="12"/>
      <c r="C960" s="29"/>
    </row>
    <row r="961" spans="1:3" x14ac:dyDescent="0.25">
      <c r="A961" s="11"/>
      <c r="B961" s="11"/>
      <c r="C961" s="28"/>
    </row>
    <row r="962" spans="1:3" x14ac:dyDescent="0.25">
      <c r="A962" s="11"/>
      <c r="B962" s="11"/>
      <c r="C962" s="28"/>
    </row>
    <row r="963" spans="1:3" x14ac:dyDescent="0.25">
      <c r="A963" s="11"/>
      <c r="B963" s="11"/>
      <c r="C963" s="28"/>
    </row>
    <row r="964" spans="1:3" x14ac:dyDescent="0.25">
      <c r="A964" s="12"/>
      <c r="B964" s="12"/>
      <c r="C964" s="29"/>
    </row>
    <row r="965" spans="1:3" x14ac:dyDescent="0.25">
      <c r="A965" s="11"/>
      <c r="B965" s="11"/>
      <c r="C965" s="28"/>
    </row>
    <row r="966" spans="1:3" x14ac:dyDescent="0.25">
      <c r="A966" s="11"/>
      <c r="B966" s="11"/>
      <c r="C966" s="28"/>
    </row>
    <row r="967" spans="1:3" x14ac:dyDescent="0.25">
      <c r="A967" s="11"/>
      <c r="B967" s="11"/>
      <c r="C967" s="28"/>
    </row>
    <row r="968" spans="1:3" x14ac:dyDescent="0.25">
      <c r="A968" s="11"/>
      <c r="B968" s="11"/>
      <c r="C968" s="28"/>
    </row>
    <row r="969" spans="1:3" x14ac:dyDescent="0.25">
      <c r="A969" s="11"/>
      <c r="B969" s="11"/>
      <c r="C969" s="28"/>
    </row>
    <row r="970" spans="1:3" x14ac:dyDescent="0.25">
      <c r="A970" s="11"/>
      <c r="B970" s="11"/>
      <c r="C970" s="28"/>
    </row>
    <row r="971" spans="1:3" x14ac:dyDescent="0.25">
      <c r="A971" s="11"/>
      <c r="B971" s="11"/>
      <c r="C971" s="28"/>
    </row>
    <row r="972" spans="1:3" x14ac:dyDescent="0.25">
      <c r="A972" s="11"/>
      <c r="B972" s="11"/>
      <c r="C972" s="28"/>
    </row>
    <row r="973" spans="1:3" x14ac:dyDescent="0.25">
      <c r="A973" s="11"/>
      <c r="B973" s="11"/>
      <c r="C973" s="28"/>
    </row>
    <row r="974" spans="1:3" x14ac:dyDescent="0.25">
      <c r="A974" s="11"/>
      <c r="B974" s="11"/>
      <c r="C974" s="28"/>
    </row>
    <row r="975" spans="1:3" x14ac:dyDescent="0.25">
      <c r="A975" s="11"/>
      <c r="B975" s="11"/>
      <c r="C975" s="28"/>
    </row>
    <row r="976" spans="1:3" x14ac:dyDescent="0.25">
      <c r="A976" s="12"/>
      <c r="B976" s="12"/>
      <c r="C976" s="29"/>
    </row>
    <row r="977" spans="1:3" x14ac:dyDescent="0.25">
      <c r="A977" s="11"/>
      <c r="B977" s="11"/>
      <c r="C977" s="28"/>
    </row>
    <row r="978" spans="1:3" x14ac:dyDescent="0.25">
      <c r="A978" s="11"/>
      <c r="B978" s="11"/>
      <c r="C978" s="28"/>
    </row>
    <row r="979" spans="1:3" x14ac:dyDescent="0.25">
      <c r="A979" s="11"/>
      <c r="B979" s="11"/>
      <c r="C979" s="28"/>
    </row>
    <row r="980" spans="1:3" x14ac:dyDescent="0.25">
      <c r="A980" s="12"/>
      <c r="B980" s="12"/>
      <c r="C980" s="29"/>
    </row>
    <row r="981" spans="1:3" x14ac:dyDescent="0.25">
      <c r="A981" s="11"/>
      <c r="B981" s="11"/>
      <c r="C981" s="28"/>
    </row>
    <row r="982" spans="1:3" x14ac:dyDescent="0.25">
      <c r="A982" s="11"/>
      <c r="B982" s="11"/>
      <c r="C982" s="28"/>
    </row>
    <row r="983" spans="1:3" x14ac:dyDescent="0.25">
      <c r="A983" s="11"/>
      <c r="B983" s="11"/>
      <c r="C983" s="28"/>
    </row>
    <row r="984" spans="1:3" x14ac:dyDescent="0.25">
      <c r="A984" s="11"/>
      <c r="B984" s="11"/>
      <c r="C984" s="28"/>
    </row>
    <row r="985" spans="1:3" x14ac:dyDescent="0.25">
      <c r="A985" s="11"/>
      <c r="B985" s="11"/>
      <c r="C985" s="28"/>
    </row>
    <row r="986" spans="1:3" x14ac:dyDescent="0.25">
      <c r="A986" s="11"/>
      <c r="B986" s="11"/>
      <c r="C986" s="28"/>
    </row>
    <row r="987" spans="1:3" x14ac:dyDescent="0.25">
      <c r="A987" s="11"/>
      <c r="B987" s="11"/>
      <c r="C987" s="28"/>
    </row>
    <row r="988" spans="1:3" x14ac:dyDescent="0.25">
      <c r="A988" s="11"/>
      <c r="B988" s="11"/>
      <c r="C988" s="28"/>
    </row>
    <row r="989" spans="1:3" x14ac:dyDescent="0.25">
      <c r="A989" s="11"/>
      <c r="B989" s="11"/>
      <c r="C989" s="28"/>
    </row>
    <row r="990" spans="1:3" x14ac:dyDescent="0.25">
      <c r="A990" s="11"/>
      <c r="B990" s="11"/>
      <c r="C990" s="28"/>
    </row>
    <row r="991" spans="1:3" x14ac:dyDescent="0.25">
      <c r="A991" s="11"/>
      <c r="B991" s="11"/>
      <c r="C991" s="28"/>
    </row>
    <row r="992" spans="1:3" x14ac:dyDescent="0.25">
      <c r="A992" s="12"/>
      <c r="B992" s="12"/>
      <c r="C992" s="29"/>
    </row>
    <row r="993" spans="1:3" x14ac:dyDescent="0.25">
      <c r="A993" s="11"/>
      <c r="B993" s="11"/>
      <c r="C993" s="28"/>
    </row>
    <row r="994" spans="1:3" x14ac:dyDescent="0.25">
      <c r="A994" s="11"/>
      <c r="B994" s="11"/>
      <c r="C994" s="28"/>
    </row>
    <row r="995" spans="1:3" x14ac:dyDescent="0.25">
      <c r="A995" s="11"/>
      <c r="B995" s="11"/>
      <c r="C995" s="28"/>
    </row>
    <row r="996" spans="1:3" x14ac:dyDescent="0.25">
      <c r="A996" s="12"/>
      <c r="B996" s="12"/>
      <c r="C996" s="29"/>
    </row>
    <row r="997" spans="1:3" x14ac:dyDescent="0.25">
      <c r="A997" s="11"/>
      <c r="B997" s="11"/>
      <c r="C997" s="28"/>
    </row>
    <row r="998" spans="1:3" x14ac:dyDescent="0.25">
      <c r="A998" s="11"/>
      <c r="B998" s="11"/>
      <c r="C998" s="28"/>
    </row>
    <row r="999" spans="1:3" x14ac:dyDescent="0.25">
      <c r="A999" s="11"/>
      <c r="B999" s="11"/>
      <c r="C999" s="28"/>
    </row>
    <row r="1000" spans="1:3" x14ac:dyDescent="0.25">
      <c r="A1000" s="11"/>
      <c r="B1000" s="11"/>
      <c r="C1000" s="28"/>
    </row>
    <row r="1001" spans="1:3" x14ac:dyDescent="0.25">
      <c r="A1001" s="11"/>
      <c r="B1001" s="11"/>
      <c r="C1001" s="28"/>
    </row>
    <row r="1002" spans="1:3" x14ac:dyDescent="0.25">
      <c r="A1002" s="11"/>
      <c r="B1002" s="11"/>
      <c r="C1002" s="28"/>
    </row>
    <row r="1003" spans="1:3" x14ac:dyDescent="0.25">
      <c r="A1003" s="11"/>
      <c r="B1003" s="11"/>
      <c r="C1003" s="28"/>
    </row>
    <row r="1004" spans="1:3" x14ac:dyDescent="0.25">
      <c r="A1004" s="11"/>
      <c r="B1004" s="11"/>
      <c r="C1004" s="28"/>
    </row>
    <row r="1005" spans="1:3" x14ac:dyDescent="0.25">
      <c r="A1005" s="11"/>
      <c r="B1005" s="11"/>
      <c r="C1005" s="28"/>
    </row>
    <row r="1006" spans="1:3" x14ac:dyDescent="0.25">
      <c r="A1006" s="11"/>
      <c r="B1006" s="11"/>
      <c r="C1006" s="28"/>
    </row>
    <row r="1007" spans="1:3" x14ac:dyDescent="0.25">
      <c r="A1007" s="11"/>
      <c r="B1007" s="11"/>
      <c r="C1007" s="28"/>
    </row>
    <row r="1008" spans="1:3" x14ac:dyDescent="0.25">
      <c r="A1008" s="11"/>
      <c r="B1008" s="11"/>
      <c r="C1008" s="28"/>
    </row>
    <row r="1009" spans="1:3" x14ac:dyDescent="0.25">
      <c r="A1009" s="11"/>
      <c r="B1009" s="11"/>
      <c r="C1009" s="28"/>
    </row>
    <row r="1010" spans="1:3" x14ac:dyDescent="0.25">
      <c r="A1010" s="11"/>
      <c r="B1010" s="11"/>
      <c r="C1010" s="28"/>
    </row>
    <row r="1011" spans="1:3" x14ac:dyDescent="0.25">
      <c r="A1011" s="11"/>
      <c r="B1011" s="11"/>
      <c r="C1011" s="28"/>
    </row>
    <row r="1012" spans="1:3" x14ac:dyDescent="0.25">
      <c r="A1012" s="12"/>
      <c r="B1012" s="12"/>
      <c r="C1012" s="29"/>
    </row>
    <row r="1013" spans="1:3" x14ac:dyDescent="0.25">
      <c r="A1013" s="11"/>
      <c r="B1013" s="11"/>
      <c r="C1013" s="28"/>
    </row>
    <row r="1014" spans="1:3" x14ac:dyDescent="0.25">
      <c r="A1014" s="11"/>
      <c r="B1014" s="11"/>
      <c r="C1014" s="28"/>
    </row>
    <row r="1015" spans="1:3" x14ac:dyDescent="0.25">
      <c r="A1015" s="11"/>
      <c r="B1015" s="11"/>
      <c r="C1015" s="28"/>
    </row>
    <row r="1016" spans="1:3" x14ac:dyDescent="0.25">
      <c r="A1016" s="11"/>
      <c r="B1016" s="11"/>
      <c r="C1016" s="28"/>
    </row>
    <row r="1017" spans="1:3" x14ac:dyDescent="0.25">
      <c r="A1017" s="11"/>
      <c r="B1017" s="11"/>
      <c r="C1017" s="28"/>
    </row>
    <row r="1018" spans="1:3" x14ac:dyDescent="0.25">
      <c r="A1018" s="11"/>
      <c r="B1018" s="11"/>
      <c r="C1018" s="28"/>
    </row>
    <row r="1019" spans="1:3" x14ac:dyDescent="0.25">
      <c r="A1019" s="11"/>
      <c r="B1019" s="11"/>
      <c r="C1019" s="28"/>
    </row>
    <row r="1020" spans="1:3" x14ac:dyDescent="0.25">
      <c r="A1020" s="11"/>
      <c r="B1020" s="11"/>
      <c r="C1020" s="28"/>
    </row>
    <row r="1021" spans="1:3" x14ac:dyDescent="0.25">
      <c r="A1021" s="11"/>
      <c r="B1021" s="11"/>
      <c r="C1021" s="28"/>
    </row>
    <row r="1022" spans="1:3" x14ac:dyDescent="0.25">
      <c r="A1022" s="11"/>
      <c r="B1022" s="11"/>
      <c r="C1022" s="28"/>
    </row>
    <row r="1023" spans="1:3" x14ac:dyDescent="0.25">
      <c r="A1023" s="11"/>
      <c r="B1023" s="11"/>
      <c r="C1023" s="28"/>
    </row>
    <row r="1024" spans="1:3" x14ac:dyDescent="0.25">
      <c r="A1024" s="12"/>
      <c r="B1024" s="12"/>
      <c r="C1024" s="29"/>
    </row>
    <row r="1025" spans="1:3" x14ac:dyDescent="0.25">
      <c r="A1025" s="11"/>
      <c r="B1025" s="11"/>
      <c r="C1025" s="28"/>
    </row>
    <row r="1026" spans="1:3" x14ac:dyDescent="0.25">
      <c r="A1026" s="11"/>
      <c r="B1026" s="11"/>
      <c r="C1026" s="28"/>
    </row>
    <row r="1027" spans="1:3" x14ac:dyDescent="0.25">
      <c r="A1027" s="11"/>
      <c r="B1027" s="11"/>
      <c r="C1027" s="28"/>
    </row>
    <row r="1028" spans="1:3" x14ac:dyDescent="0.25">
      <c r="A1028" s="11"/>
      <c r="B1028" s="11"/>
      <c r="C1028" s="28"/>
    </row>
    <row r="1029" spans="1:3" x14ac:dyDescent="0.25">
      <c r="A1029" s="11"/>
      <c r="B1029" s="11"/>
      <c r="C1029" s="28"/>
    </row>
    <row r="1030" spans="1:3" x14ac:dyDescent="0.25">
      <c r="A1030" s="11"/>
      <c r="B1030" s="11"/>
      <c r="C1030" s="28"/>
    </row>
    <row r="1031" spans="1:3" x14ac:dyDescent="0.25">
      <c r="A1031" s="11"/>
      <c r="B1031" s="11"/>
      <c r="C1031" s="28"/>
    </row>
    <row r="1032" spans="1:3" x14ac:dyDescent="0.25">
      <c r="A1032" s="11"/>
      <c r="B1032" s="11"/>
      <c r="C1032" s="28"/>
    </row>
    <row r="1033" spans="1:3" x14ac:dyDescent="0.25">
      <c r="A1033" s="11"/>
      <c r="B1033" s="11"/>
      <c r="C1033" s="28"/>
    </row>
    <row r="1034" spans="1:3" x14ac:dyDescent="0.25">
      <c r="A1034" s="11"/>
      <c r="B1034" s="11"/>
      <c r="C1034" s="28"/>
    </row>
    <row r="1035" spans="1:3" x14ac:dyDescent="0.25">
      <c r="A1035" s="11"/>
      <c r="B1035" s="11"/>
      <c r="C1035" s="28"/>
    </row>
    <row r="1036" spans="1:3" x14ac:dyDescent="0.25">
      <c r="A1036" s="11"/>
      <c r="B1036" s="11"/>
      <c r="C1036" s="28"/>
    </row>
    <row r="1037" spans="1:3" x14ac:dyDescent="0.25">
      <c r="A1037" s="11"/>
      <c r="B1037" s="11"/>
      <c r="C1037" s="28"/>
    </row>
    <row r="1038" spans="1:3" x14ac:dyDescent="0.25">
      <c r="A1038" s="11"/>
      <c r="B1038" s="11"/>
      <c r="C1038" s="28"/>
    </row>
    <row r="1039" spans="1:3" x14ac:dyDescent="0.25">
      <c r="A1039" s="11"/>
      <c r="B1039" s="11"/>
      <c r="C1039" s="28"/>
    </row>
    <row r="1040" spans="1:3" x14ac:dyDescent="0.25">
      <c r="A1040" s="11"/>
      <c r="B1040" s="11"/>
      <c r="C1040" s="28"/>
    </row>
    <row r="1041" spans="1:3" x14ac:dyDescent="0.25">
      <c r="A1041" s="11"/>
      <c r="B1041" s="11"/>
      <c r="C1041" s="28"/>
    </row>
    <row r="1042" spans="1:3" x14ac:dyDescent="0.25">
      <c r="A1042" s="11"/>
      <c r="B1042" s="11"/>
      <c r="C1042" s="28"/>
    </row>
    <row r="1043" spans="1:3" x14ac:dyDescent="0.25">
      <c r="A1043" s="11"/>
      <c r="B1043" s="11"/>
      <c r="C1043" s="28"/>
    </row>
    <row r="1044" spans="1:3" x14ac:dyDescent="0.25">
      <c r="A1044" s="12"/>
      <c r="B1044" s="12"/>
      <c r="C1044" s="29"/>
    </row>
    <row r="1045" spans="1:3" x14ac:dyDescent="0.25">
      <c r="A1045" s="11"/>
      <c r="B1045" s="11"/>
      <c r="C1045" s="28"/>
    </row>
    <row r="1046" spans="1:3" x14ac:dyDescent="0.25">
      <c r="A1046" s="11"/>
      <c r="B1046" s="11"/>
      <c r="C1046" s="28"/>
    </row>
    <row r="1047" spans="1:3" x14ac:dyDescent="0.25">
      <c r="A1047" s="11"/>
      <c r="B1047" s="11"/>
      <c r="C1047" s="28"/>
    </row>
    <row r="1048" spans="1:3" x14ac:dyDescent="0.25">
      <c r="A1048" s="12"/>
      <c r="B1048" s="12"/>
      <c r="C1048" s="29"/>
    </row>
    <row r="1049" spans="1:3" x14ac:dyDescent="0.25">
      <c r="A1049" s="11"/>
      <c r="B1049" s="11"/>
      <c r="C1049" s="28"/>
    </row>
    <row r="1050" spans="1:3" x14ac:dyDescent="0.25">
      <c r="A1050" s="11"/>
      <c r="B1050" s="11"/>
      <c r="C1050" s="28"/>
    </row>
    <row r="1051" spans="1:3" x14ac:dyDescent="0.25">
      <c r="A1051" s="11"/>
      <c r="B1051" s="11"/>
      <c r="C1051" s="28"/>
    </row>
    <row r="1052" spans="1:3" x14ac:dyDescent="0.25">
      <c r="A1052" s="11"/>
      <c r="B1052" s="11"/>
      <c r="C1052" s="28"/>
    </row>
    <row r="1053" spans="1:3" x14ac:dyDescent="0.25">
      <c r="A1053" s="11"/>
      <c r="B1053" s="11"/>
      <c r="C1053" s="28"/>
    </row>
    <row r="1054" spans="1:3" x14ac:dyDescent="0.25">
      <c r="A1054" s="11"/>
      <c r="B1054" s="11"/>
      <c r="C1054" s="28"/>
    </row>
    <row r="1055" spans="1:3" x14ac:dyDescent="0.25">
      <c r="A1055" s="11"/>
      <c r="B1055" s="11"/>
      <c r="C1055" s="28"/>
    </row>
    <row r="1056" spans="1:3" x14ac:dyDescent="0.25">
      <c r="A1056" s="12"/>
      <c r="B1056" s="12"/>
      <c r="C1056" s="29"/>
    </row>
    <row r="1057" spans="1:3" x14ac:dyDescent="0.25">
      <c r="A1057" s="11"/>
      <c r="B1057" s="11"/>
      <c r="C1057" s="28"/>
    </row>
    <row r="1058" spans="1:3" x14ac:dyDescent="0.25">
      <c r="A1058" s="11"/>
      <c r="B1058" s="11"/>
      <c r="C1058" s="28"/>
    </row>
    <row r="1059" spans="1:3" x14ac:dyDescent="0.25">
      <c r="A1059" s="11"/>
      <c r="B1059" s="11"/>
      <c r="C1059" s="28"/>
    </row>
    <row r="1060" spans="1:3" x14ac:dyDescent="0.25">
      <c r="A1060" s="12"/>
      <c r="B1060" s="12"/>
      <c r="C1060" s="29"/>
    </row>
    <row r="1061" spans="1:3" x14ac:dyDescent="0.25">
      <c r="A1061" s="11"/>
      <c r="B1061" s="11"/>
      <c r="C1061" s="28"/>
    </row>
    <row r="1062" spans="1:3" x14ac:dyDescent="0.25">
      <c r="A1062" s="11"/>
      <c r="B1062" s="11"/>
      <c r="C1062" s="28"/>
    </row>
    <row r="1063" spans="1:3" x14ac:dyDescent="0.25">
      <c r="A1063" s="11"/>
      <c r="B1063" s="11"/>
      <c r="C1063" s="28"/>
    </row>
    <row r="1064" spans="1:3" x14ac:dyDescent="0.25">
      <c r="A1064" s="11"/>
      <c r="B1064" s="11"/>
      <c r="C1064" s="28"/>
    </row>
    <row r="1065" spans="1:3" x14ac:dyDescent="0.25">
      <c r="A1065" s="11"/>
      <c r="B1065" s="11"/>
      <c r="C1065" s="28"/>
    </row>
    <row r="1066" spans="1:3" x14ac:dyDescent="0.25">
      <c r="A1066" s="11"/>
      <c r="B1066" s="11"/>
      <c r="C1066" s="28"/>
    </row>
    <row r="1067" spans="1:3" x14ac:dyDescent="0.25">
      <c r="A1067" s="11"/>
      <c r="B1067" s="11"/>
      <c r="C1067" s="28"/>
    </row>
    <row r="1068" spans="1:3" x14ac:dyDescent="0.25">
      <c r="A1068" s="11"/>
      <c r="B1068" s="11"/>
      <c r="C1068" s="28"/>
    </row>
    <row r="1069" spans="1:3" x14ac:dyDescent="0.25">
      <c r="A1069" s="11"/>
      <c r="B1069" s="11"/>
      <c r="C1069" s="28"/>
    </row>
    <row r="1070" spans="1:3" x14ac:dyDescent="0.25">
      <c r="A1070" s="11"/>
      <c r="B1070" s="11"/>
      <c r="C1070" s="28"/>
    </row>
    <row r="1071" spans="1:3" x14ac:dyDescent="0.25">
      <c r="A1071" s="11"/>
      <c r="B1071" s="11"/>
      <c r="C1071" s="28"/>
    </row>
    <row r="1072" spans="1:3" x14ac:dyDescent="0.25">
      <c r="A1072" s="12"/>
      <c r="B1072" s="12"/>
      <c r="C1072" s="29"/>
    </row>
    <row r="1073" spans="1:3" x14ac:dyDescent="0.25">
      <c r="A1073" s="11"/>
      <c r="B1073" s="11"/>
      <c r="C1073" s="28"/>
    </row>
    <row r="1074" spans="1:3" x14ac:dyDescent="0.25">
      <c r="A1074" s="11"/>
      <c r="B1074" s="11"/>
      <c r="C1074" s="28"/>
    </row>
    <row r="1075" spans="1:3" x14ac:dyDescent="0.25">
      <c r="A1075" s="11"/>
      <c r="B1075" s="11"/>
      <c r="C1075" s="28"/>
    </row>
    <row r="1076" spans="1:3" x14ac:dyDescent="0.25">
      <c r="A1076" s="12"/>
      <c r="B1076" s="12"/>
      <c r="C1076" s="29"/>
    </row>
    <row r="1077" spans="1:3" x14ac:dyDescent="0.25">
      <c r="A1077" s="11"/>
      <c r="B1077" s="11"/>
      <c r="C1077" s="28"/>
    </row>
    <row r="1078" spans="1:3" x14ac:dyDescent="0.25">
      <c r="A1078" s="11"/>
      <c r="B1078" s="11"/>
      <c r="C1078" s="28"/>
    </row>
    <row r="1079" spans="1:3" x14ac:dyDescent="0.25">
      <c r="A1079" s="11"/>
      <c r="B1079" s="11"/>
      <c r="C1079" s="28"/>
    </row>
    <row r="1080" spans="1:3" x14ac:dyDescent="0.25">
      <c r="A1080" s="12"/>
      <c r="B1080" s="12"/>
      <c r="C1080" s="29"/>
    </row>
    <row r="1081" spans="1:3" x14ac:dyDescent="0.25">
      <c r="A1081" s="11"/>
      <c r="B1081" s="11"/>
      <c r="C1081" s="28"/>
    </row>
    <row r="1082" spans="1:3" x14ac:dyDescent="0.25">
      <c r="A1082" s="11"/>
      <c r="B1082" s="11"/>
      <c r="C1082" s="28"/>
    </row>
    <row r="1083" spans="1:3" x14ac:dyDescent="0.25">
      <c r="A1083" s="11"/>
      <c r="B1083" s="11"/>
      <c r="C1083" s="28"/>
    </row>
    <row r="1084" spans="1:3" x14ac:dyDescent="0.25">
      <c r="A1084" s="12"/>
      <c r="B1084" s="12"/>
      <c r="C1084" s="29"/>
    </row>
    <row r="1085" spans="1:3" x14ac:dyDescent="0.25">
      <c r="A1085" s="11"/>
      <c r="B1085" s="11"/>
      <c r="C1085" s="28"/>
    </row>
    <row r="1086" spans="1:3" x14ac:dyDescent="0.25">
      <c r="A1086" s="11"/>
      <c r="B1086" s="11"/>
      <c r="C1086" s="28"/>
    </row>
    <row r="1087" spans="1:3" x14ac:dyDescent="0.25">
      <c r="A1087" s="11"/>
      <c r="B1087" s="11"/>
      <c r="C1087" s="28"/>
    </row>
    <row r="1088" spans="1:3" x14ac:dyDescent="0.25">
      <c r="A1088" s="12"/>
      <c r="B1088" s="12"/>
      <c r="C1088" s="29"/>
    </row>
    <row r="1089" spans="1:3" x14ac:dyDescent="0.25">
      <c r="A1089" s="11"/>
      <c r="B1089" s="11"/>
      <c r="C1089" s="28"/>
    </row>
    <row r="1090" spans="1:3" x14ac:dyDescent="0.25">
      <c r="A1090" s="11"/>
      <c r="B1090" s="11"/>
      <c r="C1090" s="28"/>
    </row>
    <row r="1091" spans="1:3" x14ac:dyDescent="0.25">
      <c r="A1091" s="11"/>
      <c r="B1091" s="11"/>
      <c r="C1091" s="28"/>
    </row>
    <row r="1092" spans="1:3" x14ac:dyDescent="0.25">
      <c r="A1092" s="11"/>
      <c r="B1092" s="11"/>
      <c r="C1092" s="28"/>
    </row>
    <row r="1093" spans="1:3" x14ac:dyDescent="0.25">
      <c r="A1093" s="11"/>
      <c r="B1093" s="11"/>
      <c r="C1093" s="28"/>
    </row>
    <row r="1094" spans="1:3" x14ac:dyDescent="0.25">
      <c r="A1094" s="11"/>
      <c r="B1094" s="11"/>
      <c r="C1094" s="28"/>
    </row>
    <row r="1095" spans="1:3" x14ac:dyDescent="0.25">
      <c r="A1095" s="11"/>
      <c r="B1095" s="11"/>
      <c r="C1095" s="28"/>
    </row>
    <row r="1096" spans="1:3" x14ac:dyDescent="0.25">
      <c r="A1096" s="11"/>
      <c r="B1096" s="11"/>
      <c r="C1096" s="28"/>
    </row>
    <row r="1097" spans="1:3" x14ac:dyDescent="0.25">
      <c r="A1097" s="11"/>
      <c r="B1097" s="11"/>
      <c r="C1097" s="28"/>
    </row>
    <row r="1098" spans="1:3" x14ac:dyDescent="0.25">
      <c r="A1098" s="11"/>
      <c r="B1098" s="11"/>
      <c r="C1098" s="28"/>
    </row>
    <row r="1099" spans="1:3" x14ac:dyDescent="0.25">
      <c r="A1099" s="11"/>
      <c r="B1099" s="11"/>
      <c r="C1099" s="28"/>
    </row>
    <row r="1100" spans="1:3" x14ac:dyDescent="0.25">
      <c r="A1100" s="12"/>
      <c r="B1100" s="12"/>
      <c r="C1100" s="29"/>
    </row>
    <row r="1101" spans="1:3" x14ac:dyDescent="0.25">
      <c r="A1101" s="11"/>
      <c r="B1101" s="11"/>
      <c r="C1101" s="28"/>
    </row>
    <row r="1102" spans="1:3" x14ac:dyDescent="0.25">
      <c r="A1102" s="11"/>
      <c r="B1102" s="11"/>
      <c r="C1102" s="28"/>
    </row>
    <row r="1103" spans="1:3" x14ac:dyDescent="0.25">
      <c r="A1103" s="11"/>
      <c r="B1103" s="11"/>
      <c r="C1103" s="28"/>
    </row>
    <row r="1104" spans="1:3" x14ac:dyDescent="0.25">
      <c r="A1104" s="12"/>
      <c r="B1104" s="12"/>
      <c r="C1104" s="29"/>
    </row>
    <row r="1105" spans="1:3" x14ac:dyDescent="0.25">
      <c r="A1105" s="11"/>
      <c r="B1105" s="11"/>
      <c r="C1105" s="28"/>
    </row>
    <row r="1106" spans="1:3" x14ac:dyDescent="0.25">
      <c r="A1106" s="11"/>
      <c r="B1106" s="11"/>
      <c r="C1106" s="28"/>
    </row>
    <row r="1107" spans="1:3" x14ac:dyDescent="0.25">
      <c r="A1107" s="11"/>
      <c r="B1107" s="11"/>
      <c r="C1107" s="28"/>
    </row>
    <row r="1108" spans="1:3" x14ac:dyDescent="0.25">
      <c r="A1108" s="11"/>
      <c r="B1108" s="11"/>
      <c r="C1108" s="28"/>
    </row>
    <row r="1109" spans="1:3" x14ac:dyDescent="0.25">
      <c r="A1109" s="11"/>
      <c r="B1109" s="11"/>
      <c r="C1109" s="28"/>
    </row>
    <row r="1110" spans="1:3" x14ac:dyDescent="0.25">
      <c r="A1110" s="11"/>
      <c r="B1110" s="11"/>
      <c r="C1110" s="28"/>
    </row>
    <row r="1111" spans="1:3" x14ac:dyDescent="0.25">
      <c r="A1111" s="11"/>
      <c r="B1111" s="11"/>
      <c r="C1111" s="28"/>
    </row>
    <row r="1112" spans="1:3" x14ac:dyDescent="0.25">
      <c r="A1112" s="11"/>
      <c r="B1112" s="11"/>
      <c r="C1112" s="28"/>
    </row>
    <row r="1113" spans="1:3" x14ac:dyDescent="0.25">
      <c r="A1113" s="11"/>
      <c r="B1113" s="11"/>
      <c r="C1113" s="28"/>
    </row>
    <row r="1114" spans="1:3" x14ac:dyDescent="0.25">
      <c r="A1114" s="11"/>
      <c r="B1114" s="11"/>
      <c r="C1114" s="28"/>
    </row>
    <row r="1115" spans="1:3" x14ac:dyDescent="0.25">
      <c r="A1115" s="11"/>
      <c r="B1115" s="11"/>
      <c r="C1115" s="28"/>
    </row>
    <row r="1116" spans="1:3" x14ac:dyDescent="0.25">
      <c r="A1116" s="11"/>
      <c r="B1116" s="11"/>
      <c r="C1116" s="28"/>
    </row>
    <row r="1117" spans="1:3" x14ac:dyDescent="0.25">
      <c r="A1117" s="11"/>
      <c r="B1117" s="11"/>
      <c r="C1117" s="28"/>
    </row>
    <row r="1118" spans="1:3" x14ac:dyDescent="0.25">
      <c r="A1118" s="11"/>
      <c r="B1118" s="11"/>
      <c r="C1118" s="28"/>
    </row>
    <row r="1119" spans="1:3" x14ac:dyDescent="0.25">
      <c r="A1119" s="11"/>
      <c r="B1119" s="11"/>
      <c r="C1119" s="28"/>
    </row>
    <row r="1120" spans="1:3" x14ac:dyDescent="0.25">
      <c r="A1120" s="12"/>
      <c r="B1120" s="12"/>
      <c r="C1120" s="29"/>
    </row>
    <row r="1121" spans="1:3" x14ac:dyDescent="0.25">
      <c r="A1121" s="11"/>
      <c r="B1121" s="11"/>
      <c r="C1121" s="28"/>
    </row>
    <row r="1122" spans="1:3" x14ac:dyDescent="0.25">
      <c r="A1122" s="11"/>
      <c r="B1122" s="11"/>
      <c r="C1122" s="28"/>
    </row>
    <row r="1123" spans="1:3" x14ac:dyDescent="0.25">
      <c r="A1123" s="11"/>
      <c r="B1123" s="11"/>
      <c r="C1123" s="28"/>
    </row>
    <row r="1124" spans="1:3" x14ac:dyDescent="0.25">
      <c r="A1124" s="11"/>
      <c r="B1124" s="11"/>
      <c r="C1124" s="28"/>
    </row>
    <row r="1125" spans="1:3" x14ac:dyDescent="0.25">
      <c r="A1125" s="11"/>
      <c r="B1125" s="11"/>
      <c r="C1125" s="28"/>
    </row>
    <row r="1126" spans="1:3" x14ac:dyDescent="0.25">
      <c r="A1126" s="11"/>
      <c r="B1126" s="11"/>
      <c r="C1126" s="28"/>
    </row>
    <row r="1127" spans="1:3" x14ac:dyDescent="0.25">
      <c r="A1127" s="11"/>
      <c r="B1127" s="11"/>
      <c r="C1127" s="28"/>
    </row>
    <row r="1128" spans="1:3" x14ac:dyDescent="0.25">
      <c r="A1128" s="11"/>
      <c r="B1128" s="11"/>
      <c r="C1128" s="28"/>
    </row>
    <row r="1129" spans="1:3" x14ac:dyDescent="0.25">
      <c r="A1129" s="11"/>
      <c r="B1129" s="11"/>
      <c r="C1129" s="28"/>
    </row>
    <row r="1130" spans="1:3" x14ac:dyDescent="0.25">
      <c r="A1130" s="11"/>
      <c r="B1130" s="11"/>
      <c r="C1130" s="28"/>
    </row>
    <row r="1131" spans="1:3" x14ac:dyDescent="0.25">
      <c r="A1131" s="11"/>
      <c r="B1131" s="11"/>
      <c r="C1131" s="28"/>
    </row>
    <row r="1132" spans="1:3" x14ac:dyDescent="0.25">
      <c r="A1132" s="11"/>
      <c r="B1132" s="11"/>
      <c r="C1132" s="28"/>
    </row>
    <row r="1133" spans="1:3" x14ac:dyDescent="0.25">
      <c r="A1133" s="11"/>
      <c r="B1133" s="11"/>
      <c r="C1133" s="28"/>
    </row>
    <row r="1134" spans="1:3" x14ac:dyDescent="0.25">
      <c r="A1134" s="11"/>
      <c r="B1134" s="11"/>
      <c r="C1134" s="28"/>
    </row>
    <row r="1135" spans="1:3" x14ac:dyDescent="0.25">
      <c r="A1135" s="11"/>
      <c r="B1135" s="11"/>
      <c r="C1135" s="28"/>
    </row>
    <row r="1136" spans="1:3" x14ac:dyDescent="0.25">
      <c r="A1136" s="11"/>
      <c r="B1136" s="11"/>
      <c r="C1136" s="28"/>
    </row>
    <row r="1137" spans="1:3" x14ac:dyDescent="0.25">
      <c r="A1137" s="11"/>
      <c r="B1137" s="11"/>
      <c r="C1137" s="28"/>
    </row>
    <row r="1138" spans="1:3" x14ac:dyDescent="0.25">
      <c r="A1138" s="11"/>
      <c r="B1138" s="11"/>
      <c r="C1138" s="28"/>
    </row>
    <row r="1139" spans="1:3" x14ac:dyDescent="0.25">
      <c r="A1139" s="11"/>
      <c r="B1139" s="11"/>
      <c r="C1139" s="28"/>
    </row>
    <row r="1140" spans="1:3" x14ac:dyDescent="0.25">
      <c r="A1140" s="12"/>
      <c r="B1140" s="12"/>
      <c r="C1140" s="29"/>
    </row>
    <row r="1141" spans="1:3" x14ac:dyDescent="0.25">
      <c r="A1141" s="11"/>
      <c r="B1141" s="11"/>
      <c r="C1141" s="28"/>
    </row>
    <row r="1142" spans="1:3" x14ac:dyDescent="0.25">
      <c r="A1142" s="11"/>
      <c r="B1142" s="11"/>
      <c r="C1142" s="28"/>
    </row>
    <row r="1143" spans="1:3" x14ac:dyDescent="0.25">
      <c r="A1143" s="11"/>
      <c r="B1143" s="11"/>
      <c r="C1143" s="28"/>
    </row>
    <row r="1144" spans="1:3" x14ac:dyDescent="0.25">
      <c r="A1144" s="12"/>
      <c r="B1144" s="12"/>
      <c r="C1144" s="29"/>
    </row>
    <row r="1145" spans="1:3" x14ac:dyDescent="0.25">
      <c r="A1145" s="11"/>
      <c r="B1145" s="11"/>
      <c r="C1145" s="28"/>
    </row>
    <row r="1146" spans="1:3" x14ac:dyDescent="0.25">
      <c r="A1146" s="11"/>
      <c r="B1146" s="11"/>
      <c r="C1146" s="28"/>
    </row>
    <row r="1147" spans="1:3" x14ac:dyDescent="0.25">
      <c r="A1147" s="11"/>
      <c r="B1147" s="11"/>
      <c r="C1147" s="28"/>
    </row>
    <row r="1148" spans="1:3" x14ac:dyDescent="0.25">
      <c r="A1148" s="11"/>
      <c r="B1148" s="11"/>
      <c r="C1148" s="28"/>
    </row>
    <row r="1149" spans="1:3" x14ac:dyDescent="0.25">
      <c r="A1149" s="11"/>
      <c r="B1149" s="11"/>
      <c r="C1149" s="28"/>
    </row>
    <row r="1150" spans="1:3" x14ac:dyDescent="0.25">
      <c r="A1150" s="11"/>
      <c r="B1150" s="11"/>
      <c r="C1150" s="28"/>
    </row>
    <row r="1151" spans="1:3" x14ac:dyDescent="0.25">
      <c r="A1151" s="11"/>
      <c r="B1151" s="11"/>
      <c r="C1151" s="28"/>
    </row>
    <row r="1152" spans="1:3" x14ac:dyDescent="0.25">
      <c r="A1152" s="12"/>
      <c r="B1152" s="12"/>
      <c r="C1152" s="29"/>
    </row>
    <row r="1153" spans="1:3" x14ac:dyDescent="0.25">
      <c r="A1153" s="11"/>
      <c r="B1153" s="11"/>
      <c r="C1153" s="28"/>
    </row>
    <row r="1154" spans="1:3" x14ac:dyDescent="0.25">
      <c r="A1154" s="11"/>
      <c r="B1154" s="11"/>
      <c r="C1154" s="28"/>
    </row>
    <row r="1155" spans="1:3" x14ac:dyDescent="0.25">
      <c r="A1155" s="11"/>
      <c r="B1155" s="11"/>
      <c r="C1155" s="28"/>
    </row>
    <row r="1156" spans="1:3" x14ac:dyDescent="0.25">
      <c r="A1156" s="12"/>
      <c r="B1156" s="12"/>
      <c r="C1156" s="29"/>
    </row>
    <row r="1157" spans="1:3" x14ac:dyDescent="0.25">
      <c r="A1157" s="11"/>
      <c r="B1157" s="11"/>
      <c r="C1157" s="28"/>
    </row>
    <row r="1158" spans="1:3" x14ac:dyDescent="0.25">
      <c r="A1158" s="11"/>
      <c r="B1158" s="11"/>
      <c r="C1158" s="28"/>
    </row>
    <row r="1159" spans="1:3" x14ac:dyDescent="0.25">
      <c r="A1159" s="11"/>
      <c r="B1159" s="11"/>
      <c r="C1159" s="28"/>
    </row>
    <row r="1160" spans="1:3" x14ac:dyDescent="0.25">
      <c r="A1160" s="12"/>
      <c r="B1160" s="12"/>
      <c r="C1160" s="29"/>
    </row>
    <row r="1161" spans="1:3" x14ac:dyDescent="0.25">
      <c r="A1161" s="11"/>
      <c r="B1161" s="11"/>
      <c r="C1161" s="28"/>
    </row>
    <row r="1162" spans="1:3" x14ac:dyDescent="0.25">
      <c r="A1162" s="11"/>
      <c r="B1162" s="11"/>
      <c r="C1162" s="28"/>
    </row>
    <row r="1163" spans="1:3" x14ac:dyDescent="0.25">
      <c r="A1163" s="11"/>
      <c r="B1163" s="11"/>
      <c r="C1163" s="28"/>
    </row>
    <row r="1164" spans="1:3" x14ac:dyDescent="0.25">
      <c r="A1164" s="12"/>
      <c r="B1164" s="12"/>
      <c r="C1164" s="29"/>
    </row>
    <row r="1165" spans="1:3" x14ac:dyDescent="0.25">
      <c r="A1165" s="11"/>
      <c r="B1165" s="11"/>
      <c r="C1165" s="28"/>
    </row>
    <row r="1166" spans="1:3" x14ac:dyDescent="0.25">
      <c r="A1166" s="11"/>
      <c r="B1166" s="11"/>
      <c r="C1166" s="28"/>
    </row>
    <row r="1167" spans="1:3" x14ac:dyDescent="0.25">
      <c r="A1167" s="11"/>
      <c r="B1167" s="11"/>
      <c r="C1167" s="28"/>
    </row>
    <row r="1168" spans="1:3" x14ac:dyDescent="0.25">
      <c r="A1168" s="11"/>
      <c r="B1168" s="11"/>
      <c r="C1168" s="28"/>
    </row>
    <row r="1169" spans="1:3" x14ac:dyDescent="0.25">
      <c r="A1169" s="11"/>
      <c r="B1169" s="11"/>
      <c r="C1169" s="28"/>
    </row>
    <row r="1170" spans="1:3" x14ac:dyDescent="0.25">
      <c r="A1170" s="11"/>
      <c r="B1170" s="11"/>
      <c r="C1170" s="28"/>
    </row>
    <row r="1171" spans="1:3" x14ac:dyDescent="0.25">
      <c r="A1171" s="11"/>
      <c r="B1171" s="11"/>
      <c r="C1171" s="28"/>
    </row>
  </sheetData>
  <mergeCells count="7">
    <mergeCell ref="AQ1:BC1"/>
    <mergeCell ref="A1:A2"/>
    <mergeCell ref="B1:B2"/>
    <mergeCell ref="C1:C2"/>
    <mergeCell ref="D1:P1"/>
    <mergeCell ref="AD1:AP1"/>
    <mergeCell ref="Q1:A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H1171"/>
  <sheetViews>
    <sheetView workbookViewId="0">
      <selection activeCell="G15" sqref="G15"/>
    </sheetView>
  </sheetViews>
  <sheetFormatPr defaultRowHeight="15" x14ac:dyDescent="0.25"/>
  <cols>
    <col min="1" max="1" width="24.42578125" style="13" customWidth="1"/>
    <col min="2" max="2" width="24.85546875" style="13" bestFit="1" customWidth="1"/>
    <col min="3" max="3" width="46" style="30" customWidth="1"/>
    <col min="4" max="4" width="4.85546875" style="34" bestFit="1" customWidth="1"/>
    <col min="5" max="15" width="4.85546875" style="35" bestFit="1" customWidth="1"/>
    <col min="16" max="16" width="4.85546875" style="36" bestFit="1" customWidth="1"/>
    <col min="17" max="29" width="4.85546875" style="35" bestFit="1" customWidth="1"/>
    <col min="30" max="30" width="4.85546875" style="34" bestFit="1" customWidth="1"/>
    <col min="31" max="41" width="4.85546875" style="35" bestFit="1" customWidth="1"/>
    <col min="42" max="42" width="4.85546875" style="36" bestFit="1" customWidth="1"/>
    <col min="43" max="43" width="4.85546875" style="34" bestFit="1" customWidth="1"/>
    <col min="44" max="54" width="4.85546875" style="35" bestFit="1" customWidth="1"/>
    <col min="55" max="55" width="4.85546875" style="36" bestFit="1" customWidth="1"/>
    <col min="56" max="56" width="10.42578125" style="1" bestFit="1" customWidth="1"/>
    <col min="57" max="58" width="4" style="1" bestFit="1" customWidth="1"/>
    <col min="59" max="60" width="5.28515625" style="1" bestFit="1" customWidth="1"/>
    <col min="61" max="16384" width="9.140625" style="1"/>
  </cols>
  <sheetData>
    <row r="1" spans="1:60" ht="15" customHeight="1" x14ac:dyDescent="0.25">
      <c r="A1" s="60" t="s">
        <v>205</v>
      </c>
      <c r="B1" s="56" t="s">
        <v>0</v>
      </c>
      <c r="C1" s="58" t="s">
        <v>1</v>
      </c>
      <c r="D1" s="53" t="s">
        <v>376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5"/>
      <c r="Q1" s="53" t="s">
        <v>377</v>
      </c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5"/>
      <c r="AD1" s="53" t="s">
        <v>375</v>
      </c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5"/>
      <c r="AQ1" s="53" t="s">
        <v>374</v>
      </c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5"/>
      <c r="BD1" s="32" t="s">
        <v>378</v>
      </c>
      <c r="BE1" s="32" t="s">
        <v>376</v>
      </c>
      <c r="BF1" s="32" t="s">
        <v>377</v>
      </c>
      <c r="BG1" s="32" t="s">
        <v>375</v>
      </c>
      <c r="BH1" s="32" t="s">
        <v>374</v>
      </c>
    </row>
    <row r="2" spans="1:60" ht="15.75" thickBot="1" x14ac:dyDescent="0.3">
      <c r="A2" s="61"/>
      <c r="B2" s="57"/>
      <c r="C2" s="59"/>
      <c r="D2" s="37">
        <v>20</v>
      </c>
      <c r="E2" s="38">
        <v>50</v>
      </c>
      <c r="F2" s="38">
        <v>100</v>
      </c>
      <c r="G2" s="38">
        <v>150</v>
      </c>
      <c r="H2" s="38">
        <v>200</v>
      </c>
      <c r="I2" s="38">
        <v>250</v>
      </c>
      <c r="J2" s="38">
        <v>300</v>
      </c>
      <c r="K2" s="38">
        <v>350</v>
      </c>
      <c r="L2" s="38">
        <v>400</v>
      </c>
      <c r="M2" s="38">
        <v>450</v>
      </c>
      <c r="N2" s="38">
        <v>500</v>
      </c>
      <c r="O2" s="38">
        <v>550</v>
      </c>
      <c r="P2" s="39">
        <v>600</v>
      </c>
      <c r="Q2" s="37">
        <v>20</v>
      </c>
      <c r="R2" s="38">
        <v>50</v>
      </c>
      <c r="S2" s="38">
        <v>100</v>
      </c>
      <c r="T2" s="38">
        <v>150</v>
      </c>
      <c r="U2" s="38">
        <v>200</v>
      </c>
      <c r="V2" s="38">
        <v>250</v>
      </c>
      <c r="W2" s="38">
        <v>300</v>
      </c>
      <c r="X2" s="38">
        <v>350</v>
      </c>
      <c r="Y2" s="38">
        <v>400</v>
      </c>
      <c r="Z2" s="38">
        <v>450</v>
      </c>
      <c r="AA2" s="38">
        <v>500</v>
      </c>
      <c r="AB2" s="38">
        <v>550</v>
      </c>
      <c r="AC2" s="39">
        <v>600</v>
      </c>
      <c r="AD2" s="37">
        <v>20</v>
      </c>
      <c r="AE2" s="38">
        <v>50</v>
      </c>
      <c r="AF2" s="38">
        <v>100</v>
      </c>
      <c r="AG2" s="38">
        <v>150</v>
      </c>
      <c r="AH2" s="38">
        <v>200</v>
      </c>
      <c r="AI2" s="38">
        <v>250</v>
      </c>
      <c r="AJ2" s="38">
        <v>300</v>
      </c>
      <c r="AK2" s="38">
        <v>350</v>
      </c>
      <c r="AL2" s="38">
        <v>400</v>
      </c>
      <c r="AM2" s="38">
        <v>450</v>
      </c>
      <c r="AN2" s="38">
        <v>500</v>
      </c>
      <c r="AO2" s="38">
        <v>550</v>
      </c>
      <c r="AP2" s="39">
        <v>600</v>
      </c>
      <c r="AQ2" s="37">
        <v>20</v>
      </c>
      <c r="AR2" s="38">
        <v>50</v>
      </c>
      <c r="AS2" s="38">
        <v>100</v>
      </c>
      <c r="AT2" s="38">
        <v>150</v>
      </c>
      <c r="AU2" s="38">
        <v>200</v>
      </c>
      <c r="AV2" s="38">
        <v>250</v>
      </c>
      <c r="AW2" s="38">
        <v>300</v>
      </c>
      <c r="AX2" s="38">
        <v>350</v>
      </c>
      <c r="AY2" s="38">
        <v>400</v>
      </c>
      <c r="AZ2" s="38">
        <v>450</v>
      </c>
      <c r="BA2" s="38">
        <v>500</v>
      </c>
      <c r="BB2" s="38">
        <v>550</v>
      </c>
      <c r="BC2" s="39">
        <v>600</v>
      </c>
      <c r="BD2" s="32"/>
      <c r="BE2" s="32">
        <v>1.2</v>
      </c>
      <c r="BF2" s="32">
        <v>1.6</v>
      </c>
      <c r="BG2" s="32">
        <v>1.2</v>
      </c>
      <c r="BH2" s="32">
        <v>2</v>
      </c>
    </row>
    <row r="3" spans="1:60" ht="25.5" x14ac:dyDescent="0.25">
      <c r="A3" s="9" t="str">
        <f>INDEX('Обработка исходного'!B:B,ROW($B$3)+4*(ROW($B3)-ROW($B$3)))</f>
        <v>Сталь углеродистая</v>
      </c>
      <c r="B3" s="46" t="str">
        <f>INDEX('Обработка исходного'!D:D,ROW($B$3)+4*(ROW($B3)-ROW($B$3)))</f>
        <v>Ст3сп5</v>
      </c>
      <c r="C3" s="27" t="str">
        <f>'Rp0,2, МПа'!C3</f>
        <v>Горячекатаная сортовая фасонная и листовая сталь толщиной до 20 мм</v>
      </c>
      <c r="D3" s="31">
        <f>IFERROR('σ и σw, МПа'!D3*$BE$2,"-")</f>
        <v>172.15384615384613</v>
      </c>
      <c r="E3" s="32">
        <f>IFERROR('σ и σw, МПа'!E3*$BE$2,"-")</f>
        <v>167.53846153846152</v>
      </c>
      <c r="F3" s="32">
        <f>IFERROR('σ и σw, МПа'!F3*$BE$2,"-")</f>
        <v>162.92307692307693</v>
      </c>
      <c r="G3" s="32">
        <f>IFERROR('σ и σw, МПа'!G3*$BE$2,"-")</f>
        <v>162.92307692307693</v>
      </c>
      <c r="H3" s="32">
        <f>IFERROR('σ и σw, МПа'!H3*$BE$2,"-")</f>
        <v>158.30769230769229</v>
      </c>
      <c r="I3" s="32">
        <f>IFERROR('σ и σw, МПа'!I3*$BE$2,"-")</f>
        <v>149.07692307692307</v>
      </c>
      <c r="J3" s="32">
        <f>IFERROR('σ и σw, МПа'!J3*$BE$2,"-")</f>
        <v>131.07692307692307</v>
      </c>
      <c r="K3" s="32" t="str">
        <f>IFERROR('σ и σw, МПа'!K3*$BE$2,"-")</f>
        <v>-</v>
      </c>
      <c r="L3" s="32" t="str">
        <f>IFERROR('σ и σw, МПа'!L3*$BE$2,"-")</f>
        <v>-</v>
      </c>
      <c r="M3" s="32" t="str">
        <f>IFERROR('σ и σw, МПа'!M3*$BE$2,"-")</f>
        <v>-</v>
      </c>
      <c r="N3" s="32" t="str">
        <f>IFERROR('σ и σw, МПа'!N3*$BE$2,"-")</f>
        <v>-</v>
      </c>
      <c r="O3" s="32" t="str">
        <f>IFERROR('σ и σw, МПа'!O3*$BE$2,"-")</f>
        <v>-</v>
      </c>
      <c r="P3" s="33" t="str">
        <f>IFERROR('σ и σw, МПа'!P3*$BE$2,"-")</f>
        <v>-</v>
      </c>
      <c r="Q3" s="31">
        <f>IFERROR('σ и σw, МПа'!D3*$BF$2,"-")</f>
        <v>229.53846153846155</v>
      </c>
      <c r="R3" s="32">
        <f>IFERROR('σ и σw, МПа'!E3*$BF$2,"-")</f>
        <v>223.38461538461539</v>
      </c>
      <c r="S3" s="32">
        <f>IFERROR('σ и σw, МПа'!F3*$BF$2,"-")</f>
        <v>217.23076923076925</v>
      </c>
      <c r="T3" s="32">
        <f>IFERROR('σ и σw, МПа'!G3*$BF$2,"-")</f>
        <v>217.23076923076925</v>
      </c>
      <c r="U3" s="32">
        <f>IFERROR('σ и σw, МПа'!H3*$BF$2,"-")</f>
        <v>211.07692307692307</v>
      </c>
      <c r="V3" s="32">
        <f>IFERROR('σ и σw, МПа'!I3*$BF$2,"-")</f>
        <v>198.76923076923077</v>
      </c>
      <c r="W3" s="32">
        <f>IFERROR('σ и σw, МПа'!J3*$BF$2,"-")</f>
        <v>174.76923076923077</v>
      </c>
      <c r="X3" s="32" t="str">
        <f>IFERROR('σ и σw, МПа'!K3*$BF$2,"-")</f>
        <v>-</v>
      </c>
      <c r="Y3" s="32" t="str">
        <f>IFERROR('σ и σw, МПа'!L3*$BF$2,"-")</f>
        <v>-</v>
      </c>
      <c r="Z3" s="32" t="str">
        <f>IFERROR('σ и σw, МПа'!M3*$BF$2,"-")</f>
        <v>-</v>
      </c>
      <c r="AA3" s="32" t="str">
        <f>IFERROR('σ и σw, МПа'!N3*$BF$2,"-")</f>
        <v>-</v>
      </c>
      <c r="AB3" s="32" t="str">
        <f>IFERROR('σ и σw, МПа'!O3*$BF$2,"-")</f>
        <v>-</v>
      </c>
      <c r="AC3" s="33" t="str">
        <f>IFERROR('σ и σw, МПа'!P3*$BF$2,"-")</f>
        <v>-</v>
      </c>
      <c r="AD3" s="31">
        <f>IFERROR('σ и σw, МПа'!Q3*$BG$2,"-")</f>
        <v>147</v>
      </c>
      <c r="AE3" s="32">
        <f>IFERROR('σ и σw, МПа'!R3*$BG$2,"-")</f>
        <v>141</v>
      </c>
      <c r="AF3" s="32">
        <f>IFERROR('σ и σw, МПа'!S3*$BG$2,"-")</f>
        <v>141</v>
      </c>
      <c r="AG3" s="32">
        <f>IFERROR('σ и σw, МПа'!T3*$BG$2,"-")</f>
        <v>141</v>
      </c>
      <c r="AH3" s="32">
        <f>IFERROR('σ и σw, МПа'!U3*$BG$2,"-")</f>
        <v>141</v>
      </c>
      <c r="AI3" s="32">
        <f>IFERROR('σ и σw, МПа'!V3*$BG$2,"-")</f>
        <v>123.6</v>
      </c>
      <c r="AJ3" s="32">
        <f>IFERROR('σ и σw, МПа'!W3*$BG$2,"-")</f>
        <v>111.6</v>
      </c>
      <c r="AK3" s="32" t="str">
        <f>IFERROR('σ и σw, МПа'!X3*$BG$2,"-")</f>
        <v>-</v>
      </c>
      <c r="AL3" s="32" t="str">
        <f>IFERROR('σ и σw, МПа'!Y3*$BG$2,"-")</f>
        <v>-</v>
      </c>
      <c r="AM3" s="32" t="str">
        <f>IFERROR('σ и σw, МПа'!Z3*$BG$2,"-")</f>
        <v>-</v>
      </c>
      <c r="AN3" s="32" t="str">
        <f>IFERROR('σ и σw, МПа'!AA3*$BG$2,"-")</f>
        <v>-</v>
      </c>
      <c r="AO3" s="32" t="str">
        <f>IFERROR('σ и σw, МПа'!AB3*$BG$2,"-")</f>
        <v>-</v>
      </c>
      <c r="AP3" s="33" t="str">
        <f>IFERROR('σ и σw, МПа'!AC3*$BG$2,"-")</f>
        <v>-</v>
      </c>
      <c r="AQ3" s="31">
        <f>IFERROR('σ и σw, МПа'!Q3*$BH$2,"-")</f>
        <v>245</v>
      </c>
      <c r="AR3" s="32">
        <f>IFERROR('σ и σw, МПа'!R3*$BH$2,"-")</f>
        <v>235</v>
      </c>
      <c r="AS3" s="32">
        <f>IFERROR('σ и σw, МПа'!S3*$BH$2,"-")</f>
        <v>235</v>
      </c>
      <c r="AT3" s="32">
        <f>IFERROR('σ и σw, МПа'!T3*$BH$2,"-")</f>
        <v>235</v>
      </c>
      <c r="AU3" s="32">
        <f>IFERROR('σ и σw, МПа'!U3*$BH$2,"-")</f>
        <v>235</v>
      </c>
      <c r="AV3" s="32">
        <f>IFERROR('σ и σw, МПа'!V3*$BH$2,"-")</f>
        <v>206</v>
      </c>
      <c r="AW3" s="32">
        <f>IFERROR('σ и σw, МПа'!W3*$BH$2,"-")</f>
        <v>186</v>
      </c>
      <c r="AX3" s="32" t="str">
        <f>IFERROR('σ и σw, МПа'!X3*$BH$2,"-")</f>
        <v>-</v>
      </c>
      <c r="AY3" s="32" t="str">
        <f>IFERROR('σ и σw, МПа'!Y3*$BH$2,"-")</f>
        <v>-</v>
      </c>
      <c r="AZ3" s="32" t="str">
        <f>IFERROR('σ и σw, МПа'!Z3*$BH$2,"-")</f>
        <v>-</v>
      </c>
      <c r="BA3" s="32" t="str">
        <f>IFERROR('σ и σw, МПа'!AA3*$BH$2,"-")</f>
        <v>-</v>
      </c>
      <c r="BB3" s="32" t="str">
        <f>IFERROR('σ и σw, МПа'!AB3*$BH$2,"-")</f>
        <v>-</v>
      </c>
      <c r="BC3" s="33" t="str">
        <f>IFERROR('σ и σw, МПа'!AC3*$BH$2,"-")</f>
        <v>-</v>
      </c>
    </row>
    <row r="4" spans="1:60" ht="25.5" x14ac:dyDescent="0.25">
      <c r="A4" s="10" t="str">
        <f>INDEX('Обработка исходного'!B:B,ROW($B$3)+4*(ROW($B4)-ROW($B$3)))</f>
        <v>Сталь углеродистая</v>
      </c>
      <c r="B4" s="47" t="str">
        <f>INDEX('Обработка исходного'!D:D,ROW($B$3)+4*(ROW($B4)-ROW($B$3)))</f>
        <v>Ст3сп5</v>
      </c>
      <c r="C4" s="27" t="str">
        <f>'Rp0,2, МПа'!C4</f>
        <v>Горячекатаная сортовая фасонная и листовая сталь толщиной от 20 до 100 мм</v>
      </c>
      <c r="D4" s="31">
        <f>IFERROR('σ и σw, МПа'!D4*$BE$2,"-")</f>
        <v>164.8</v>
      </c>
      <c r="E4" s="32">
        <f>IFERROR('σ и σw, МПа'!E4*$BE$2,"-")</f>
        <v>156.79999999999998</v>
      </c>
      <c r="F4" s="32">
        <f>IFERROR('σ и σw, МПа'!F4*$BE$2,"-")</f>
        <v>156.79999999999998</v>
      </c>
      <c r="G4" s="32">
        <f>IFERROR('σ и σw, МПа'!G4*$BE$2,"-")</f>
        <v>156.79999999999998</v>
      </c>
      <c r="H4" s="32">
        <f>IFERROR('σ и σw, МПа'!H4*$BE$2,"-")</f>
        <v>156.79999999999998</v>
      </c>
      <c r="I4" s="32">
        <f>IFERROR('σ и σw, МПа'!I4*$BE$2,"-")</f>
        <v>141.6</v>
      </c>
      <c r="J4" s="32">
        <f>IFERROR('σ и σw, МПа'!J4*$BE$2,"-")</f>
        <v>125.6</v>
      </c>
      <c r="K4" s="32" t="str">
        <f>IFERROR('σ и σw, МПа'!K4*$BE$2,"-")</f>
        <v>-</v>
      </c>
      <c r="L4" s="32" t="str">
        <f>IFERROR('σ и σw, МПа'!L4*$BE$2,"-")</f>
        <v>-</v>
      </c>
      <c r="M4" s="32" t="str">
        <f>IFERROR('σ и σw, МПа'!M4*$BE$2,"-")</f>
        <v>-</v>
      </c>
      <c r="N4" s="32" t="str">
        <f>IFERROR('σ и σw, МПа'!N4*$BE$2,"-")</f>
        <v>-</v>
      </c>
      <c r="O4" s="32" t="str">
        <f>IFERROR('σ и σw, МПа'!O4*$BE$2,"-")</f>
        <v>-</v>
      </c>
      <c r="P4" s="33" t="str">
        <f>IFERROR('σ и σw, МПа'!P4*$BE$2,"-")</f>
        <v>-</v>
      </c>
      <c r="Q4" s="31">
        <f>IFERROR('σ и σw, МПа'!D4*$BF$2,"-")</f>
        <v>219.73333333333335</v>
      </c>
      <c r="R4" s="32">
        <f>IFERROR('σ и σw, МПа'!E4*$BF$2,"-")</f>
        <v>209.06666666666666</v>
      </c>
      <c r="S4" s="32">
        <f>IFERROR('σ и σw, МПа'!F4*$BF$2,"-")</f>
        <v>209.06666666666666</v>
      </c>
      <c r="T4" s="32">
        <f>IFERROR('σ и σw, МПа'!G4*$BF$2,"-")</f>
        <v>209.06666666666666</v>
      </c>
      <c r="U4" s="32">
        <f>IFERROR('σ и σw, МПа'!H4*$BF$2,"-")</f>
        <v>209.06666666666666</v>
      </c>
      <c r="V4" s="32">
        <f>IFERROR('σ и σw, МПа'!I4*$BF$2,"-")</f>
        <v>188.8</v>
      </c>
      <c r="W4" s="32">
        <f>IFERROR('σ и σw, МПа'!J4*$BF$2,"-")</f>
        <v>167.4666666666667</v>
      </c>
      <c r="X4" s="32" t="str">
        <f>IFERROR('σ и σw, МПа'!K4*$BF$2,"-")</f>
        <v>-</v>
      </c>
      <c r="Y4" s="32" t="str">
        <f>IFERROR('σ и σw, МПа'!L4*$BF$2,"-")</f>
        <v>-</v>
      </c>
      <c r="Z4" s="32" t="str">
        <f>IFERROR('σ и σw, МПа'!M4*$BF$2,"-")</f>
        <v>-</v>
      </c>
      <c r="AA4" s="32" t="str">
        <f>IFERROR('σ и σw, МПа'!N4*$BF$2,"-")</f>
        <v>-</v>
      </c>
      <c r="AB4" s="32" t="str">
        <f>IFERROR('σ и σw, МПа'!O4*$BF$2,"-")</f>
        <v>-</v>
      </c>
      <c r="AC4" s="33" t="str">
        <f>IFERROR('σ и σw, МПа'!P4*$BF$2,"-")</f>
        <v>-</v>
      </c>
      <c r="AD4" s="31">
        <f>IFERROR('σ и σw, МПа'!Q4*$BG$2,"-")</f>
        <v>123.6</v>
      </c>
      <c r="AE4" s="32">
        <f>IFERROR('σ и σw, МПа'!R4*$BG$2,"-")</f>
        <v>117.6</v>
      </c>
      <c r="AF4" s="32">
        <f>IFERROR('σ и σw, МПа'!S4*$BG$2,"-")</f>
        <v>117.6</v>
      </c>
      <c r="AG4" s="32">
        <f>IFERROR('σ и σw, МПа'!T4*$BG$2,"-")</f>
        <v>117.6</v>
      </c>
      <c r="AH4" s="32">
        <f>IFERROR('σ и σw, МПа'!U4*$BG$2,"-")</f>
        <v>117.6</v>
      </c>
      <c r="AI4" s="32">
        <f>IFERROR('σ и σw, МПа'!V4*$BG$2,"-")</f>
        <v>106.2</v>
      </c>
      <c r="AJ4" s="32">
        <f>IFERROR('σ и σw, МПа'!W4*$BG$2,"-")</f>
        <v>94.2</v>
      </c>
      <c r="AK4" s="32" t="str">
        <f>IFERROR('σ и σw, МПа'!X4*$BG$2,"-")</f>
        <v>-</v>
      </c>
      <c r="AL4" s="32" t="str">
        <f>IFERROR('σ и σw, МПа'!Y4*$BG$2,"-")</f>
        <v>-</v>
      </c>
      <c r="AM4" s="32" t="str">
        <f>IFERROR('σ и σw, МПа'!Z4*$BG$2,"-")</f>
        <v>-</v>
      </c>
      <c r="AN4" s="32" t="str">
        <f>IFERROR('σ и σw, МПа'!AA4*$BG$2,"-")</f>
        <v>-</v>
      </c>
      <c r="AO4" s="32" t="str">
        <f>IFERROR('σ и σw, МПа'!AB4*$BG$2,"-")</f>
        <v>-</v>
      </c>
      <c r="AP4" s="33" t="str">
        <f>IFERROR('σ и σw, МПа'!AC4*$BG$2,"-")</f>
        <v>-</v>
      </c>
      <c r="AQ4" s="31">
        <f>IFERROR('σ и σw, МПа'!Q4*$BH$2,"-")</f>
        <v>206</v>
      </c>
      <c r="AR4" s="32">
        <f>IFERROR('σ и σw, МПа'!R4*$BH$2,"-")</f>
        <v>196</v>
      </c>
      <c r="AS4" s="32">
        <f>IFERROR('σ и σw, МПа'!S4*$BH$2,"-")</f>
        <v>196</v>
      </c>
      <c r="AT4" s="32">
        <f>IFERROR('σ и σw, МПа'!T4*$BH$2,"-")</f>
        <v>196</v>
      </c>
      <c r="AU4" s="32">
        <f>IFERROR('σ и σw, МПа'!U4*$BH$2,"-")</f>
        <v>196</v>
      </c>
      <c r="AV4" s="32">
        <f>IFERROR('σ и σw, МПа'!V4*$BH$2,"-")</f>
        <v>177</v>
      </c>
      <c r="AW4" s="32">
        <f>IFERROR('σ и σw, МПа'!W4*$BH$2,"-")</f>
        <v>157</v>
      </c>
      <c r="AX4" s="32" t="str">
        <f>IFERROR('σ и σw, МПа'!X4*$BH$2,"-")</f>
        <v>-</v>
      </c>
      <c r="AY4" s="32" t="str">
        <f>IFERROR('σ и σw, МПа'!Y4*$BH$2,"-")</f>
        <v>-</v>
      </c>
      <c r="AZ4" s="32" t="str">
        <f>IFERROR('σ и σw, МПа'!Z4*$BH$2,"-")</f>
        <v>-</v>
      </c>
      <c r="BA4" s="32" t="str">
        <f>IFERROR('σ и σw, МПа'!AA4*$BH$2,"-")</f>
        <v>-</v>
      </c>
      <c r="BB4" s="32" t="str">
        <f>IFERROR('σ и σw, МПа'!AB4*$BH$2,"-")</f>
        <v>-</v>
      </c>
      <c r="BC4" s="33" t="str">
        <f>IFERROR('σ и σw, МПа'!AC4*$BH$2,"-")</f>
        <v>-</v>
      </c>
    </row>
    <row r="5" spans="1:60" ht="25.5" x14ac:dyDescent="0.25">
      <c r="A5" s="10" t="str">
        <f>INDEX('Обработка исходного'!B:B,ROW($B$3)+4*(ROW($B5)-ROW($B$3)))</f>
        <v>Сталь углеродистая</v>
      </c>
      <c r="B5" s="47" t="str">
        <f>INDEX('Обработка исходного'!D:D,ROW($B$3)+4*(ROW($B5)-ROW($B$3)))</f>
        <v>Ст3сп5</v>
      </c>
      <c r="C5" s="27" t="str">
        <f>'Rp0,2, МПа'!C5</f>
        <v>Горячекатаная сортовая фасонная и листовая сталь толщиной более 100 мм</v>
      </c>
      <c r="D5" s="31">
        <f>IFERROR('σ и σw, МПа'!D5*$BE$2,"-")</f>
        <v>164.8</v>
      </c>
      <c r="E5" s="32">
        <f>IFERROR('σ и σw, МПа'!E5*$BE$2,"-")</f>
        <v>156.79999999999998</v>
      </c>
      <c r="F5" s="32">
        <f>IFERROR('σ и σw, МПа'!F5*$BE$2,"-")</f>
        <v>156.79999999999998</v>
      </c>
      <c r="G5" s="32">
        <f>IFERROR('σ и σw, МПа'!G5*$BE$2,"-")</f>
        <v>156.79999999999998</v>
      </c>
      <c r="H5" s="32">
        <f>IFERROR('σ и σw, МПа'!H5*$BE$2,"-")</f>
        <v>156.79999999999998</v>
      </c>
      <c r="I5" s="32">
        <f>IFERROR('σ и σw, МПа'!I5*$BE$2,"-")</f>
        <v>141.6</v>
      </c>
      <c r="J5" s="32">
        <f>IFERROR('σ и σw, МПа'!J5*$BE$2,"-")</f>
        <v>125.6</v>
      </c>
      <c r="K5" s="32" t="str">
        <f>IFERROR('σ и σw, МПа'!K5*$BE$2,"-")</f>
        <v>-</v>
      </c>
      <c r="L5" s="32" t="str">
        <f>IFERROR('σ и σw, МПа'!L5*$BE$2,"-")</f>
        <v>-</v>
      </c>
      <c r="M5" s="32" t="str">
        <f>IFERROR('σ и σw, МПа'!M5*$BE$2,"-")</f>
        <v>-</v>
      </c>
      <c r="N5" s="32" t="str">
        <f>IFERROR('σ и σw, МПа'!N5*$BE$2,"-")</f>
        <v>-</v>
      </c>
      <c r="O5" s="32" t="str">
        <f>IFERROR('σ и σw, МПа'!O5*$BE$2,"-")</f>
        <v>-</v>
      </c>
      <c r="P5" s="33" t="str">
        <f>IFERROR('σ и σw, МПа'!P5*$BE$2,"-")</f>
        <v>-</v>
      </c>
      <c r="Q5" s="31">
        <f>IFERROR('σ и σw, МПа'!D5*$BF$2,"-")</f>
        <v>219.73333333333335</v>
      </c>
      <c r="R5" s="32">
        <f>IFERROR('σ и σw, МПа'!E5*$BF$2,"-")</f>
        <v>209.06666666666666</v>
      </c>
      <c r="S5" s="32">
        <f>IFERROR('σ и σw, МПа'!F5*$BF$2,"-")</f>
        <v>209.06666666666666</v>
      </c>
      <c r="T5" s="32">
        <f>IFERROR('σ и σw, МПа'!G5*$BF$2,"-")</f>
        <v>209.06666666666666</v>
      </c>
      <c r="U5" s="32">
        <f>IFERROR('σ и σw, МПа'!H5*$BF$2,"-")</f>
        <v>209.06666666666666</v>
      </c>
      <c r="V5" s="32">
        <f>IFERROR('σ и σw, МПа'!I5*$BF$2,"-")</f>
        <v>188.8</v>
      </c>
      <c r="W5" s="32">
        <f>IFERROR('σ и σw, МПа'!J5*$BF$2,"-")</f>
        <v>167.4666666666667</v>
      </c>
      <c r="X5" s="32" t="str">
        <f>IFERROR('σ и σw, МПа'!K5*$BF$2,"-")</f>
        <v>-</v>
      </c>
      <c r="Y5" s="32" t="str">
        <f>IFERROR('σ и σw, МПа'!L5*$BF$2,"-")</f>
        <v>-</v>
      </c>
      <c r="Z5" s="32" t="str">
        <f>IFERROR('σ и σw, МПа'!M5*$BF$2,"-")</f>
        <v>-</v>
      </c>
      <c r="AA5" s="32" t="str">
        <f>IFERROR('σ и σw, МПа'!N5*$BF$2,"-")</f>
        <v>-</v>
      </c>
      <c r="AB5" s="32" t="str">
        <f>IFERROR('σ и σw, МПа'!O5*$BF$2,"-")</f>
        <v>-</v>
      </c>
      <c r="AC5" s="33" t="str">
        <f>IFERROR('σ и σw, МПа'!P5*$BF$2,"-")</f>
        <v>-</v>
      </c>
      <c r="AD5" s="31">
        <f>IFERROR('σ и σw, МПа'!Q5*$BG$2,"-")</f>
        <v>123.6</v>
      </c>
      <c r="AE5" s="32">
        <f>IFERROR('σ и σw, МПа'!R5*$BG$2,"-")</f>
        <v>117.6</v>
      </c>
      <c r="AF5" s="32">
        <f>IFERROR('σ и σw, МПа'!S5*$BG$2,"-")</f>
        <v>117.6</v>
      </c>
      <c r="AG5" s="32">
        <f>IFERROR('σ и σw, МПа'!T5*$BG$2,"-")</f>
        <v>117.6</v>
      </c>
      <c r="AH5" s="32">
        <f>IFERROR('σ и σw, МПа'!U5*$BG$2,"-")</f>
        <v>117.6</v>
      </c>
      <c r="AI5" s="32">
        <f>IFERROR('σ и σw, МПа'!V5*$BG$2,"-")</f>
        <v>106.2</v>
      </c>
      <c r="AJ5" s="32">
        <f>IFERROR('σ и σw, МПа'!W5*$BG$2,"-")</f>
        <v>94.2</v>
      </c>
      <c r="AK5" s="32" t="str">
        <f>IFERROR('σ и σw, МПа'!X5*$BG$2,"-")</f>
        <v>-</v>
      </c>
      <c r="AL5" s="32" t="str">
        <f>IFERROR('σ и σw, МПа'!Y5*$BG$2,"-")</f>
        <v>-</v>
      </c>
      <c r="AM5" s="32" t="str">
        <f>IFERROR('σ и σw, МПа'!Z5*$BG$2,"-")</f>
        <v>-</v>
      </c>
      <c r="AN5" s="32" t="str">
        <f>IFERROR('σ и σw, МПа'!AA5*$BG$2,"-")</f>
        <v>-</v>
      </c>
      <c r="AO5" s="32" t="str">
        <f>IFERROR('σ и σw, МПа'!AB5*$BG$2,"-")</f>
        <v>-</v>
      </c>
      <c r="AP5" s="33" t="str">
        <f>IFERROR('σ и σw, МПа'!AC5*$BG$2,"-")</f>
        <v>-</v>
      </c>
      <c r="AQ5" s="31">
        <f>IFERROR('σ и σw, МПа'!Q5*$BH$2,"-")</f>
        <v>206</v>
      </c>
      <c r="AR5" s="32">
        <f>IFERROR('σ и σw, МПа'!R5*$BH$2,"-")</f>
        <v>196</v>
      </c>
      <c r="AS5" s="32">
        <f>IFERROR('σ и σw, МПа'!S5*$BH$2,"-")</f>
        <v>196</v>
      </c>
      <c r="AT5" s="32">
        <f>IFERROR('σ и σw, МПа'!T5*$BH$2,"-")</f>
        <v>196</v>
      </c>
      <c r="AU5" s="32">
        <f>IFERROR('σ и σw, МПа'!U5*$BH$2,"-")</f>
        <v>196</v>
      </c>
      <c r="AV5" s="32">
        <f>IFERROR('σ и σw, МПа'!V5*$BH$2,"-")</f>
        <v>177</v>
      </c>
      <c r="AW5" s="32">
        <f>IFERROR('σ и σw, МПа'!W5*$BH$2,"-")</f>
        <v>157</v>
      </c>
      <c r="AX5" s="32" t="str">
        <f>IFERROR('σ и σw, МПа'!X5*$BH$2,"-")</f>
        <v>-</v>
      </c>
      <c r="AY5" s="32" t="str">
        <f>IFERROR('σ и σw, МПа'!Y5*$BH$2,"-")</f>
        <v>-</v>
      </c>
      <c r="AZ5" s="32" t="str">
        <f>IFERROR('σ и σw, МПа'!Z5*$BH$2,"-")</f>
        <v>-</v>
      </c>
      <c r="BA5" s="32" t="str">
        <f>IFERROR('σ и σw, МПа'!AA5*$BH$2,"-")</f>
        <v>-</v>
      </c>
      <c r="BB5" s="32" t="str">
        <f>IFERROR('σ и σw, МПа'!AB5*$BH$2,"-")</f>
        <v>-</v>
      </c>
      <c r="BC5" s="33" t="str">
        <f>IFERROR('σ и σw, МПа'!AC5*$BH$2,"-")</f>
        <v>-</v>
      </c>
    </row>
    <row r="6" spans="1:60" x14ac:dyDescent="0.25">
      <c r="A6" s="10" t="str">
        <f>INDEX('Обработка исходного'!B:B,ROW($B$3)+4*(ROW($B6)-ROW($B$3)))</f>
        <v>Сталь углеродистая</v>
      </c>
      <c r="B6" s="47" t="str">
        <f>INDEX('Обработка исходного'!D:D,ROW($B$3)+4*(ROW($B6)-ROW($B$3)))</f>
        <v>Ст3сп5</v>
      </c>
      <c r="C6" s="27" t="str">
        <f>'Rp0,2, МПа'!C6</f>
        <v>Трубы</v>
      </c>
      <c r="D6" s="31">
        <f>IFERROR('σ и σw, МПа'!D6*$BE$2,"-")</f>
        <v>164.8</v>
      </c>
      <c r="E6" s="32">
        <f>IFERROR('σ и σw, МПа'!E6*$BE$2,"-")</f>
        <v>156.79999999999998</v>
      </c>
      <c r="F6" s="32">
        <f>IFERROR('σ и σw, МПа'!F6*$BE$2,"-")</f>
        <v>156.79999999999998</v>
      </c>
      <c r="G6" s="32">
        <f>IFERROR('σ и σw, МПа'!G6*$BE$2,"-")</f>
        <v>156.79999999999998</v>
      </c>
      <c r="H6" s="32">
        <f>IFERROR('σ и σw, МПа'!H6*$BE$2,"-")</f>
        <v>156.79999999999998</v>
      </c>
      <c r="I6" s="32">
        <f>IFERROR('σ и σw, МПа'!I6*$BE$2,"-")</f>
        <v>141.6</v>
      </c>
      <c r="J6" s="32">
        <f>IFERROR('σ и σw, МПа'!J6*$BE$2,"-")</f>
        <v>125.6</v>
      </c>
      <c r="K6" s="32" t="str">
        <f>IFERROR('σ и σw, МПа'!K6*$BE$2,"-")</f>
        <v>-</v>
      </c>
      <c r="L6" s="32" t="str">
        <f>IFERROR('σ и σw, МПа'!L6*$BE$2,"-")</f>
        <v>-</v>
      </c>
      <c r="M6" s="32" t="str">
        <f>IFERROR('σ и σw, МПа'!M6*$BE$2,"-")</f>
        <v>-</v>
      </c>
      <c r="N6" s="32" t="str">
        <f>IFERROR('σ и σw, МПа'!N6*$BE$2,"-")</f>
        <v>-</v>
      </c>
      <c r="O6" s="32" t="str">
        <f>IFERROR('σ и σw, МПа'!O6*$BE$2,"-")</f>
        <v>-</v>
      </c>
      <c r="P6" s="33" t="str">
        <f>IFERROR('σ и σw, МПа'!P6*$BE$2,"-")</f>
        <v>-</v>
      </c>
      <c r="Q6" s="31">
        <f>IFERROR('σ и σw, МПа'!D6*$BF$2,"-")</f>
        <v>219.73333333333335</v>
      </c>
      <c r="R6" s="32">
        <f>IFERROR('σ и σw, МПа'!E6*$BF$2,"-")</f>
        <v>209.06666666666666</v>
      </c>
      <c r="S6" s="32">
        <f>IFERROR('σ и σw, МПа'!F6*$BF$2,"-")</f>
        <v>209.06666666666666</v>
      </c>
      <c r="T6" s="32">
        <f>IFERROR('σ и σw, МПа'!G6*$BF$2,"-")</f>
        <v>209.06666666666666</v>
      </c>
      <c r="U6" s="32">
        <f>IFERROR('σ и σw, МПа'!H6*$BF$2,"-")</f>
        <v>209.06666666666666</v>
      </c>
      <c r="V6" s="32">
        <f>IFERROR('σ и σw, МПа'!I6*$BF$2,"-")</f>
        <v>188.8</v>
      </c>
      <c r="W6" s="32">
        <f>IFERROR('σ и σw, МПа'!J6*$BF$2,"-")</f>
        <v>167.4666666666667</v>
      </c>
      <c r="X6" s="32" t="str">
        <f>IFERROR('σ и σw, МПа'!K6*$BF$2,"-")</f>
        <v>-</v>
      </c>
      <c r="Y6" s="32" t="str">
        <f>IFERROR('σ и σw, МПа'!L6*$BF$2,"-")</f>
        <v>-</v>
      </c>
      <c r="Z6" s="32" t="str">
        <f>IFERROR('σ и σw, МПа'!M6*$BF$2,"-")</f>
        <v>-</v>
      </c>
      <c r="AA6" s="32" t="str">
        <f>IFERROR('σ и σw, МПа'!N6*$BF$2,"-")</f>
        <v>-</v>
      </c>
      <c r="AB6" s="32" t="str">
        <f>IFERROR('σ и σw, МПа'!O6*$BF$2,"-")</f>
        <v>-</v>
      </c>
      <c r="AC6" s="33" t="str">
        <f>IFERROR('σ и σw, МПа'!P6*$BF$2,"-")</f>
        <v>-</v>
      </c>
      <c r="AD6" s="31">
        <f>IFERROR('σ и σw, МПа'!Q6*$BG$2,"-")</f>
        <v>123.6</v>
      </c>
      <c r="AE6" s="32">
        <f>IFERROR('σ и σw, МПа'!R6*$BG$2,"-")</f>
        <v>117.6</v>
      </c>
      <c r="AF6" s="32">
        <f>IFERROR('σ и σw, МПа'!S6*$BG$2,"-")</f>
        <v>117.6</v>
      </c>
      <c r="AG6" s="32">
        <f>IFERROR('σ и σw, МПа'!T6*$BG$2,"-")</f>
        <v>117.6</v>
      </c>
      <c r="AH6" s="32">
        <f>IFERROR('σ и σw, МПа'!U6*$BG$2,"-")</f>
        <v>117.6</v>
      </c>
      <c r="AI6" s="32">
        <f>IFERROR('σ и σw, МПа'!V6*$BG$2,"-")</f>
        <v>106.2</v>
      </c>
      <c r="AJ6" s="32">
        <f>IFERROR('σ и σw, МПа'!W6*$BG$2,"-")</f>
        <v>94.2</v>
      </c>
      <c r="AK6" s="32" t="str">
        <f>IFERROR('σ и σw, МПа'!X6*$BG$2,"-")</f>
        <v>-</v>
      </c>
      <c r="AL6" s="32" t="str">
        <f>IFERROR('σ и σw, МПа'!Y6*$BG$2,"-")</f>
        <v>-</v>
      </c>
      <c r="AM6" s="32" t="str">
        <f>IFERROR('σ и σw, МПа'!Z6*$BG$2,"-")</f>
        <v>-</v>
      </c>
      <c r="AN6" s="32" t="str">
        <f>IFERROR('σ и σw, МПа'!AA6*$BG$2,"-")</f>
        <v>-</v>
      </c>
      <c r="AO6" s="32" t="str">
        <f>IFERROR('σ и σw, МПа'!AB6*$BG$2,"-")</f>
        <v>-</v>
      </c>
      <c r="AP6" s="33" t="str">
        <f>IFERROR('σ и σw, МПа'!AC6*$BG$2,"-")</f>
        <v>-</v>
      </c>
      <c r="AQ6" s="31">
        <f>IFERROR('σ и σw, МПа'!Q6*$BH$2,"-")</f>
        <v>206</v>
      </c>
      <c r="AR6" s="32">
        <f>IFERROR('σ и σw, МПа'!R6*$BH$2,"-")</f>
        <v>196</v>
      </c>
      <c r="AS6" s="32">
        <f>IFERROR('σ и σw, МПа'!S6*$BH$2,"-")</f>
        <v>196</v>
      </c>
      <c r="AT6" s="32">
        <f>IFERROR('σ и σw, МПа'!T6*$BH$2,"-")</f>
        <v>196</v>
      </c>
      <c r="AU6" s="32">
        <f>IFERROR('σ и σw, МПа'!U6*$BH$2,"-")</f>
        <v>196</v>
      </c>
      <c r="AV6" s="32">
        <f>IFERROR('σ и σw, МПа'!V6*$BH$2,"-")</f>
        <v>177</v>
      </c>
      <c r="AW6" s="32">
        <f>IFERROR('σ и σw, МПа'!W6*$BH$2,"-")</f>
        <v>157</v>
      </c>
      <c r="AX6" s="32" t="str">
        <f>IFERROR('σ и σw, МПа'!X6*$BH$2,"-")</f>
        <v>-</v>
      </c>
      <c r="AY6" s="32" t="str">
        <f>IFERROR('σ и σw, МПа'!Y6*$BH$2,"-")</f>
        <v>-</v>
      </c>
      <c r="AZ6" s="32" t="str">
        <f>IFERROR('σ и σw, МПа'!Z6*$BH$2,"-")</f>
        <v>-</v>
      </c>
      <c r="BA6" s="32" t="str">
        <f>IFERROR('σ и σw, МПа'!AA6*$BH$2,"-")</f>
        <v>-</v>
      </c>
      <c r="BB6" s="32" t="str">
        <f>IFERROR('σ и σw, МПа'!AB6*$BH$2,"-")</f>
        <v>-</v>
      </c>
      <c r="BC6" s="33" t="str">
        <f>IFERROR('σ и σw, МПа'!AC6*$BH$2,"-")</f>
        <v>-</v>
      </c>
    </row>
    <row r="7" spans="1:60" x14ac:dyDescent="0.25">
      <c r="A7" s="10" t="str">
        <f>INDEX('Обработка исходного'!B:B,ROW($B$3)+4*(ROW($B7)-ROW($B$3)))</f>
        <v>Сталь углеродистая</v>
      </c>
      <c r="B7" s="47" t="str">
        <f>INDEX('Обработка исходного'!D:D,ROW($B$3)+4*(ROW($B7)-ROW($B$3)))</f>
        <v>Ст3сп5</v>
      </c>
      <c r="C7" s="27" t="str">
        <f>'Rp0,2, МПа'!C7</f>
        <v>Поковки диаметром или толщиной до 300 мм, КП175*</v>
      </c>
      <c r="D7" s="31">
        <f>IFERROR('σ и σw, МПа'!D7*$BE$2,"-")</f>
        <v>140</v>
      </c>
      <c r="E7" s="32">
        <f>IFERROR('σ и σw, МПа'!E7*$BE$2,"-")</f>
        <v>133.6</v>
      </c>
      <c r="F7" s="32">
        <f>IFERROR('σ и σw, МПа'!F7*$BE$2,"-")</f>
        <v>133.6</v>
      </c>
      <c r="G7" s="32">
        <f>IFERROR('σ и σw, МПа'!G7*$BE$2,"-")</f>
        <v>133.6</v>
      </c>
      <c r="H7" s="32">
        <f>IFERROR('σ и σw, МПа'!H7*$BE$2,"-")</f>
        <v>125.6</v>
      </c>
      <c r="I7" s="32">
        <f>IFERROR('σ и σw, МПа'!I7*$BE$2,"-")</f>
        <v>117.6</v>
      </c>
      <c r="J7" s="32">
        <f>IFERROR('σ и σw, МПа'!J7*$BE$2,"-")</f>
        <v>109.6</v>
      </c>
      <c r="K7" s="32" t="str">
        <f>IFERROR('σ и σw, МПа'!K7*$BE$2,"-")</f>
        <v>-</v>
      </c>
      <c r="L7" s="32" t="str">
        <f>IFERROR('σ и σw, МПа'!L7*$BE$2,"-")</f>
        <v>-</v>
      </c>
      <c r="M7" s="32" t="str">
        <f>IFERROR('σ и σw, МПа'!M7*$BE$2,"-")</f>
        <v>-</v>
      </c>
      <c r="N7" s="32" t="str">
        <f>IFERROR('σ и σw, МПа'!N7*$BE$2,"-")</f>
        <v>-</v>
      </c>
      <c r="O7" s="32" t="str">
        <f>IFERROR('σ и σw, МПа'!O7*$BE$2,"-")</f>
        <v>-</v>
      </c>
      <c r="P7" s="33" t="str">
        <f>IFERROR('σ и σw, МПа'!P7*$BE$2,"-")</f>
        <v>-</v>
      </c>
      <c r="Q7" s="31">
        <f>IFERROR('σ и σw, МПа'!D7*$BF$2,"-")</f>
        <v>186.66666666666669</v>
      </c>
      <c r="R7" s="32">
        <f>IFERROR('σ и σw, МПа'!E7*$BF$2,"-")</f>
        <v>178.13333333333333</v>
      </c>
      <c r="S7" s="32">
        <f>IFERROR('σ и σw, МПа'!F7*$BF$2,"-")</f>
        <v>178.13333333333333</v>
      </c>
      <c r="T7" s="32">
        <f>IFERROR('σ и σw, МПа'!G7*$BF$2,"-")</f>
        <v>178.13333333333333</v>
      </c>
      <c r="U7" s="32">
        <f>IFERROR('σ и σw, МПа'!H7*$BF$2,"-")</f>
        <v>167.4666666666667</v>
      </c>
      <c r="V7" s="32">
        <f>IFERROR('σ и σw, МПа'!I7*$BF$2,"-")</f>
        <v>156.80000000000001</v>
      </c>
      <c r="W7" s="32">
        <f>IFERROR('σ и σw, МПа'!J7*$BF$2,"-")</f>
        <v>146.13333333333333</v>
      </c>
      <c r="X7" s="32" t="str">
        <f>IFERROR('σ и σw, МПа'!K7*$BF$2,"-")</f>
        <v>-</v>
      </c>
      <c r="Y7" s="32" t="str">
        <f>IFERROR('σ и σw, МПа'!L7*$BF$2,"-")</f>
        <v>-</v>
      </c>
      <c r="Z7" s="32" t="str">
        <f>IFERROR('σ и σw, МПа'!M7*$BF$2,"-")</f>
        <v>-</v>
      </c>
      <c r="AA7" s="32" t="str">
        <f>IFERROR('σ и σw, МПа'!N7*$BF$2,"-")</f>
        <v>-</v>
      </c>
      <c r="AB7" s="32" t="str">
        <f>IFERROR('σ и σw, МПа'!O7*$BF$2,"-")</f>
        <v>-</v>
      </c>
      <c r="AC7" s="33" t="str">
        <f>IFERROR('σ и σw, МПа'!P7*$BF$2,"-")</f>
        <v>-</v>
      </c>
      <c r="AD7" s="31">
        <f>IFERROR('σ и σw, МПа'!Q7*$BG$2,"-")</f>
        <v>105</v>
      </c>
      <c r="AE7" s="32">
        <f>IFERROR('σ и σw, МПа'!R7*$BG$2,"-")</f>
        <v>100.2</v>
      </c>
      <c r="AF7" s="32">
        <f>IFERROR('σ и σw, МПа'!S7*$BG$2,"-")</f>
        <v>100.2</v>
      </c>
      <c r="AG7" s="32">
        <f>IFERROR('σ и σw, МПа'!T7*$BG$2,"-")</f>
        <v>100.2</v>
      </c>
      <c r="AH7" s="32">
        <f>IFERROR('σ и σw, МПа'!U7*$BG$2,"-")</f>
        <v>94.2</v>
      </c>
      <c r="AI7" s="32">
        <f>IFERROR('σ и σw, МПа'!V7*$BG$2,"-")</f>
        <v>88.2</v>
      </c>
      <c r="AJ7" s="32">
        <f>IFERROR('σ и σw, МПа'!W7*$BG$2,"-")</f>
        <v>82.2</v>
      </c>
      <c r="AK7" s="32" t="str">
        <f>IFERROR('σ и σw, МПа'!X7*$BG$2,"-")</f>
        <v>-</v>
      </c>
      <c r="AL7" s="32" t="str">
        <f>IFERROR('σ и σw, МПа'!Y7*$BG$2,"-")</f>
        <v>-</v>
      </c>
      <c r="AM7" s="32" t="str">
        <f>IFERROR('σ и σw, МПа'!Z7*$BG$2,"-")</f>
        <v>-</v>
      </c>
      <c r="AN7" s="32" t="str">
        <f>IFERROR('σ и σw, МПа'!AA7*$BG$2,"-")</f>
        <v>-</v>
      </c>
      <c r="AO7" s="32" t="str">
        <f>IFERROR('σ и σw, МПа'!AB7*$BG$2,"-")</f>
        <v>-</v>
      </c>
      <c r="AP7" s="33" t="str">
        <f>IFERROR('σ и σw, МПа'!AC7*$BG$2,"-")</f>
        <v>-</v>
      </c>
      <c r="AQ7" s="31">
        <f>IFERROR('σ и σw, МПа'!Q7*$BH$2,"-")</f>
        <v>175</v>
      </c>
      <c r="AR7" s="32">
        <f>IFERROR('σ и σw, МПа'!R7*$BH$2,"-")</f>
        <v>167</v>
      </c>
      <c r="AS7" s="32">
        <f>IFERROR('σ и σw, МПа'!S7*$BH$2,"-")</f>
        <v>167</v>
      </c>
      <c r="AT7" s="32">
        <f>IFERROR('σ и σw, МПа'!T7*$BH$2,"-")</f>
        <v>167</v>
      </c>
      <c r="AU7" s="32">
        <f>IFERROR('σ и σw, МПа'!U7*$BH$2,"-")</f>
        <v>157</v>
      </c>
      <c r="AV7" s="32">
        <f>IFERROR('σ и σw, МПа'!V7*$BH$2,"-")</f>
        <v>147</v>
      </c>
      <c r="AW7" s="32">
        <f>IFERROR('σ и σw, МПа'!W7*$BH$2,"-")</f>
        <v>137</v>
      </c>
      <c r="AX7" s="32" t="str">
        <f>IFERROR('σ и σw, МПа'!X7*$BH$2,"-")</f>
        <v>-</v>
      </c>
      <c r="AY7" s="32" t="str">
        <f>IFERROR('σ и σw, МПа'!Y7*$BH$2,"-")</f>
        <v>-</v>
      </c>
      <c r="AZ7" s="32" t="str">
        <f>IFERROR('σ и σw, МПа'!Z7*$BH$2,"-")</f>
        <v>-</v>
      </c>
      <c r="BA7" s="32" t="str">
        <f>IFERROR('σ и σw, МПа'!AA7*$BH$2,"-")</f>
        <v>-</v>
      </c>
      <c r="BB7" s="32" t="str">
        <f>IFERROR('σ и σw, МПа'!AB7*$BH$2,"-")</f>
        <v>-</v>
      </c>
      <c r="BC7" s="33" t="str">
        <f>IFERROR('σ и σw, МПа'!AC7*$BH$2,"-")</f>
        <v>-</v>
      </c>
    </row>
    <row r="8" spans="1:60" x14ac:dyDescent="0.25">
      <c r="A8" s="10" t="str">
        <f>INDEX('Обработка исходного'!B:B,ROW($B$3)+4*(ROW($B8)-ROW($B$3)))</f>
        <v>Сталь углеродистая</v>
      </c>
      <c r="B8" s="47" t="str">
        <f>INDEX('Обработка исходного'!D:D,ROW($B$3)+4*(ROW($B8)-ROW($B$3)))</f>
        <v>Ст3сп5</v>
      </c>
      <c r="C8" s="27" t="str">
        <f>'Rp0,2, МПа'!C8</f>
        <v>Поковки диаметром или толщиной до 300 мм, КП195*</v>
      </c>
      <c r="D8" s="31">
        <f>IFERROR('σ и σw, МПа'!D8*$BE$2,"-")</f>
        <v>156</v>
      </c>
      <c r="E8" s="32">
        <f>IFERROR('σ и σw, МПа'!E8*$BE$2,"-")</f>
        <v>156</v>
      </c>
      <c r="F8" s="32">
        <f>IFERROR('σ и σw, МПа'!F8*$BE$2,"-")</f>
        <v>156</v>
      </c>
      <c r="G8" s="32">
        <f>IFERROR('σ и σw, МПа'!G8*$BE$2,"-")</f>
        <v>156</v>
      </c>
      <c r="H8" s="32">
        <f>IFERROR('σ и σw, МПа'!H8*$BE$2,"-")</f>
        <v>141.6</v>
      </c>
      <c r="I8" s="32">
        <f>IFERROR('σ и σw, МПа'!I8*$BE$2,"-")</f>
        <v>133.6</v>
      </c>
      <c r="J8" s="32">
        <f>IFERROR('σ и σw, МПа'!J8*$BE$2,"-")</f>
        <v>117.6</v>
      </c>
      <c r="K8" s="32" t="str">
        <f>IFERROR('σ и σw, МПа'!K8*$BE$2,"-")</f>
        <v>-</v>
      </c>
      <c r="L8" s="32" t="str">
        <f>IFERROR('σ и σw, МПа'!L8*$BE$2,"-")</f>
        <v>-</v>
      </c>
      <c r="M8" s="32" t="str">
        <f>IFERROR('σ и σw, МПа'!M8*$BE$2,"-")</f>
        <v>-</v>
      </c>
      <c r="N8" s="32" t="str">
        <f>IFERROR('σ и σw, МПа'!N8*$BE$2,"-")</f>
        <v>-</v>
      </c>
      <c r="O8" s="32" t="str">
        <f>IFERROR('σ и σw, МПа'!O8*$BE$2,"-")</f>
        <v>-</v>
      </c>
      <c r="P8" s="33" t="str">
        <f>IFERROR('σ и σw, МПа'!P8*$BE$2,"-")</f>
        <v>-</v>
      </c>
      <c r="Q8" s="31">
        <f>IFERROR('σ и σw, МПа'!D8*$BF$2,"-")</f>
        <v>208</v>
      </c>
      <c r="R8" s="32">
        <f>IFERROR('σ и σw, МПа'!E8*$BF$2,"-")</f>
        <v>208</v>
      </c>
      <c r="S8" s="32">
        <f>IFERROR('σ и σw, МПа'!F8*$BF$2,"-")</f>
        <v>208</v>
      </c>
      <c r="T8" s="32">
        <f>IFERROR('σ и σw, МПа'!G8*$BF$2,"-")</f>
        <v>208</v>
      </c>
      <c r="U8" s="32">
        <f>IFERROR('σ и σw, МПа'!H8*$BF$2,"-")</f>
        <v>188.8</v>
      </c>
      <c r="V8" s="32">
        <f>IFERROR('σ и σw, МПа'!I8*$BF$2,"-")</f>
        <v>178.13333333333333</v>
      </c>
      <c r="W8" s="32">
        <f>IFERROR('σ и σw, МПа'!J8*$BF$2,"-")</f>
        <v>156.80000000000001</v>
      </c>
      <c r="X8" s="32" t="str">
        <f>IFERROR('σ и σw, МПа'!K8*$BF$2,"-")</f>
        <v>-</v>
      </c>
      <c r="Y8" s="32" t="str">
        <f>IFERROR('σ и σw, МПа'!L8*$BF$2,"-")</f>
        <v>-</v>
      </c>
      <c r="Z8" s="32" t="str">
        <f>IFERROR('σ и σw, МПа'!M8*$BF$2,"-")</f>
        <v>-</v>
      </c>
      <c r="AA8" s="32" t="str">
        <f>IFERROR('σ и σw, МПа'!N8*$BF$2,"-")</f>
        <v>-</v>
      </c>
      <c r="AB8" s="32" t="str">
        <f>IFERROR('σ и σw, МПа'!O8*$BF$2,"-")</f>
        <v>-</v>
      </c>
      <c r="AC8" s="33" t="str">
        <f>IFERROR('σ и σw, МПа'!P8*$BF$2,"-")</f>
        <v>-</v>
      </c>
      <c r="AD8" s="31">
        <f>IFERROR('σ и σw, МПа'!Q8*$BG$2,"-")</f>
        <v>117</v>
      </c>
      <c r="AE8" s="32">
        <f>IFERROR('σ и σw, МПа'!R8*$BG$2,"-")</f>
        <v>117</v>
      </c>
      <c r="AF8" s="32">
        <f>IFERROR('σ и σw, МПа'!S8*$BG$2,"-")</f>
        <v>117</v>
      </c>
      <c r="AG8" s="32">
        <f>IFERROR('σ и σw, МПа'!T8*$BG$2,"-")</f>
        <v>117</v>
      </c>
      <c r="AH8" s="32">
        <f>IFERROR('σ и σw, МПа'!U8*$BG$2,"-")</f>
        <v>106.2</v>
      </c>
      <c r="AI8" s="32">
        <f>IFERROR('σ и σw, МПа'!V8*$BG$2,"-")</f>
        <v>100.2</v>
      </c>
      <c r="AJ8" s="32">
        <f>IFERROR('σ и σw, МПа'!W8*$BG$2,"-")</f>
        <v>88.2</v>
      </c>
      <c r="AK8" s="32" t="str">
        <f>IFERROR('σ и σw, МПа'!X8*$BG$2,"-")</f>
        <v>-</v>
      </c>
      <c r="AL8" s="32" t="str">
        <f>IFERROR('σ и σw, МПа'!Y8*$BG$2,"-")</f>
        <v>-</v>
      </c>
      <c r="AM8" s="32" t="str">
        <f>IFERROR('σ и σw, МПа'!Z8*$BG$2,"-")</f>
        <v>-</v>
      </c>
      <c r="AN8" s="32" t="str">
        <f>IFERROR('σ и σw, МПа'!AA8*$BG$2,"-")</f>
        <v>-</v>
      </c>
      <c r="AO8" s="32" t="str">
        <f>IFERROR('σ и σw, МПа'!AB8*$BG$2,"-")</f>
        <v>-</v>
      </c>
      <c r="AP8" s="33" t="str">
        <f>IFERROR('σ и σw, МПа'!AC8*$BG$2,"-")</f>
        <v>-</v>
      </c>
      <c r="AQ8" s="31">
        <f>IFERROR('σ и σw, МПа'!Q8*$BH$2,"-")</f>
        <v>195</v>
      </c>
      <c r="AR8" s="32">
        <f>IFERROR('σ и σw, МПа'!R8*$BH$2,"-")</f>
        <v>195</v>
      </c>
      <c r="AS8" s="32">
        <f>IFERROR('σ и σw, МПа'!S8*$BH$2,"-")</f>
        <v>195</v>
      </c>
      <c r="AT8" s="32">
        <f>IFERROR('σ и σw, МПа'!T8*$BH$2,"-")</f>
        <v>195</v>
      </c>
      <c r="AU8" s="32">
        <f>IFERROR('σ и σw, МПа'!U8*$BH$2,"-")</f>
        <v>177</v>
      </c>
      <c r="AV8" s="32">
        <f>IFERROR('σ и σw, МПа'!V8*$BH$2,"-")</f>
        <v>167</v>
      </c>
      <c r="AW8" s="32">
        <f>IFERROR('σ и σw, МПа'!W8*$BH$2,"-")</f>
        <v>147</v>
      </c>
      <c r="AX8" s="32" t="str">
        <f>IFERROR('σ и σw, МПа'!X8*$BH$2,"-")</f>
        <v>-</v>
      </c>
      <c r="AY8" s="32" t="str">
        <f>IFERROR('σ и σw, МПа'!Y8*$BH$2,"-")</f>
        <v>-</v>
      </c>
      <c r="AZ8" s="32" t="str">
        <f>IFERROR('σ и σw, МПа'!Z8*$BH$2,"-")</f>
        <v>-</v>
      </c>
      <c r="BA8" s="32" t="str">
        <f>IFERROR('σ и σw, МПа'!AA8*$BH$2,"-")</f>
        <v>-</v>
      </c>
      <c r="BB8" s="32" t="str">
        <f>IFERROR('σ и σw, МПа'!AB8*$BH$2,"-")</f>
        <v>-</v>
      </c>
      <c r="BC8" s="33" t="str">
        <f>IFERROR('σ и σw, МПа'!AC8*$BH$2,"-")</f>
        <v>-</v>
      </c>
    </row>
    <row r="9" spans="1:60" x14ac:dyDescent="0.25">
      <c r="A9" s="10" t="str">
        <f>INDEX('Обработка исходного'!B:B,ROW($B$3)+4*(ROW($B9)-ROW($B$3)))</f>
        <v>Сталь углеродистая</v>
      </c>
      <c r="B9" s="47" t="str">
        <f>INDEX('Обработка исходного'!D:D,ROW($B$3)+4*(ROW($B9)-ROW($B$3)))</f>
        <v>Ст3сп5</v>
      </c>
      <c r="C9" s="27" t="str">
        <f>'Rp0,2, МПа'!C9</f>
        <v>Поковки диаметром или толщиной до 50 мм, КП215*</v>
      </c>
      <c r="D9" s="31">
        <f>IFERROR('σ и σw, МПа'!D9*$BE$2,"-")</f>
        <v>172</v>
      </c>
      <c r="E9" s="32">
        <f>IFERROR('σ и σw, МПа'!E9*$BE$2,"-")</f>
        <v>164.8</v>
      </c>
      <c r="F9" s="32">
        <f>IFERROR('σ и σw, МПа'!F9*$BE$2,"-")</f>
        <v>164.8</v>
      </c>
      <c r="G9" s="32">
        <f>IFERROR('σ и σw, МПа'!G9*$BE$2,"-")</f>
        <v>164.8</v>
      </c>
      <c r="H9" s="32">
        <f>IFERROR('σ и σw, МПа'!H9*$BE$2,"-")</f>
        <v>156.79999999999998</v>
      </c>
      <c r="I9" s="32">
        <f>IFERROR('σ и σw, МПа'!I9*$BE$2,"-")</f>
        <v>156.79999999999998</v>
      </c>
      <c r="J9" s="32">
        <f>IFERROR('σ и σw, МПа'!J9*$BE$2,"-")</f>
        <v>133.6</v>
      </c>
      <c r="K9" s="32" t="str">
        <f>IFERROR('σ и σw, МПа'!K9*$BE$2,"-")</f>
        <v>-</v>
      </c>
      <c r="L9" s="32" t="str">
        <f>IFERROR('σ и σw, МПа'!L9*$BE$2,"-")</f>
        <v>-</v>
      </c>
      <c r="M9" s="32" t="str">
        <f>IFERROR('σ и σw, МПа'!M9*$BE$2,"-")</f>
        <v>-</v>
      </c>
      <c r="N9" s="32" t="str">
        <f>IFERROR('σ и σw, МПа'!N9*$BE$2,"-")</f>
        <v>-</v>
      </c>
      <c r="O9" s="32" t="str">
        <f>IFERROR('σ и σw, МПа'!O9*$BE$2,"-")</f>
        <v>-</v>
      </c>
      <c r="P9" s="33" t="str">
        <f>IFERROR('σ и σw, МПа'!P9*$BE$2,"-")</f>
        <v>-</v>
      </c>
      <c r="Q9" s="31">
        <f>IFERROR('σ и σw, МПа'!D9*$BF$2,"-")</f>
        <v>229.33333333333337</v>
      </c>
      <c r="R9" s="32">
        <f>IFERROR('σ и σw, МПа'!E9*$BF$2,"-")</f>
        <v>219.73333333333335</v>
      </c>
      <c r="S9" s="32">
        <f>IFERROR('σ и σw, МПа'!F9*$BF$2,"-")</f>
        <v>219.73333333333335</v>
      </c>
      <c r="T9" s="32">
        <f>IFERROR('σ и σw, МПа'!G9*$BF$2,"-")</f>
        <v>219.73333333333335</v>
      </c>
      <c r="U9" s="32">
        <f>IFERROR('σ и σw, МПа'!H9*$BF$2,"-")</f>
        <v>209.06666666666666</v>
      </c>
      <c r="V9" s="32">
        <f>IFERROR('σ и σw, МПа'!I9*$BF$2,"-")</f>
        <v>209.06666666666666</v>
      </c>
      <c r="W9" s="32">
        <f>IFERROR('σ и σw, МПа'!J9*$BF$2,"-")</f>
        <v>178.13333333333333</v>
      </c>
      <c r="X9" s="32" t="str">
        <f>IFERROR('σ и σw, МПа'!K9*$BF$2,"-")</f>
        <v>-</v>
      </c>
      <c r="Y9" s="32" t="str">
        <f>IFERROR('σ и σw, МПа'!L9*$BF$2,"-")</f>
        <v>-</v>
      </c>
      <c r="Z9" s="32" t="str">
        <f>IFERROR('σ и σw, МПа'!M9*$BF$2,"-")</f>
        <v>-</v>
      </c>
      <c r="AA9" s="32" t="str">
        <f>IFERROR('σ и σw, МПа'!N9*$BF$2,"-")</f>
        <v>-</v>
      </c>
      <c r="AB9" s="32" t="str">
        <f>IFERROR('σ и σw, МПа'!O9*$BF$2,"-")</f>
        <v>-</v>
      </c>
      <c r="AC9" s="33" t="str">
        <f>IFERROR('σ и σw, МПа'!P9*$BF$2,"-")</f>
        <v>-</v>
      </c>
      <c r="AD9" s="31">
        <f>IFERROR('σ и σw, МПа'!Q9*$BG$2,"-")</f>
        <v>129</v>
      </c>
      <c r="AE9" s="32">
        <f>IFERROR('σ и σw, МПа'!R9*$BG$2,"-")</f>
        <v>123.6</v>
      </c>
      <c r="AF9" s="32">
        <f>IFERROR('σ и σw, МПа'!S9*$BG$2,"-")</f>
        <v>123.6</v>
      </c>
      <c r="AG9" s="32">
        <f>IFERROR('σ и σw, МПа'!T9*$BG$2,"-")</f>
        <v>123.6</v>
      </c>
      <c r="AH9" s="32">
        <f>IFERROR('σ и σw, МПа'!U9*$BG$2,"-")</f>
        <v>117.6</v>
      </c>
      <c r="AI9" s="32">
        <f>IFERROR('σ и σw, МПа'!V9*$BG$2,"-")</f>
        <v>117.6</v>
      </c>
      <c r="AJ9" s="32">
        <f>IFERROR('σ и σw, МПа'!W9*$BG$2,"-")</f>
        <v>100.2</v>
      </c>
      <c r="AK9" s="32" t="str">
        <f>IFERROR('σ и σw, МПа'!X9*$BG$2,"-")</f>
        <v>-</v>
      </c>
      <c r="AL9" s="32" t="str">
        <f>IFERROR('σ и σw, МПа'!Y9*$BG$2,"-")</f>
        <v>-</v>
      </c>
      <c r="AM9" s="32" t="str">
        <f>IFERROR('σ и σw, МПа'!Z9*$BG$2,"-")</f>
        <v>-</v>
      </c>
      <c r="AN9" s="32" t="str">
        <f>IFERROR('σ и σw, МПа'!AA9*$BG$2,"-")</f>
        <v>-</v>
      </c>
      <c r="AO9" s="32" t="str">
        <f>IFERROR('σ и σw, МПа'!AB9*$BG$2,"-")</f>
        <v>-</v>
      </c>
      <c r="AP9" s="33" t="str">
        <f>IFERROR('σ и σw, МПа'!AC9*$BG$2,"-")</f>
        <v>-</v>
      </c>
      <c r="AQ9" s="31">
        <f>IFERROR('σ и σw, МПа'!Q9*$BH$2,"-")</f>
        <v>215</v>
      </c>
      <c r="AR9" s="32">
        <f>IFERROR('σ и σw, МПа'!R9*$BH$2,"-")</f>
        <v>206</v>
      </c>
      <c r="AS9" s="32">
        <f>IFERROR('σ и σw, МПа'!S9*$BH$2,"-")</f>
        <v>206</v>
      </c>
      <c r="AT9" s="32">
        <f>IFERROR('σ и σw, МПа'!T9*$BH$2,"-")</f>
        <v>206</v>
      </c>
      <c r="AU9" s="32">
        <f>IFERROR('σ и σw, МПа'!U9*$BH$2,"-")</f>
        <v>196</v>
      </c>
      <c r="AV9" s="32">
        <f>IFERROR('σ и σw, МПа'!V9*$BH$2,"-")</f>
        <v>196</v>
      </c>
      <c r="AW9" s="32">
        <f>IFERROR('σ и σw, МПа'!W9*$BH$2,"-")</f>
        <v>167</v>
      </c>
      <c r="AX9" s="32" t="str">
        <f>IFERROR('σ и σw, МПа'!X9*$BH$2,"-")</f>
        <v>-</v>
      </c>
      <c r="AY9" s="32" t="str">
        <f>IFERROR('σ и σw, МПа'!Y9*$BH$2,"-")</f>
        <v>-</v>
      </c>
      <c r="AZ9" s="32" t="str">
        <f>IFERROR('σ и σw, МПа'!Z9*$BH$2,"-")</f>
        <v>-</v>
      </c>
      <c r="BA9" s="32" t="str">
        <f>IFERROR('σ и σw, МПа'!AA9*$BH$2,"-")</f>
        <v>-</v>
      </c>
      <c r="BB9" s="32" t="str">
        <f>IFERROR('σ и σw, МПа'!AB9*$BH$2,"-")</f>
        <v>-</v>
      </c>
      <c r="BC9" s="33" t="str">
        <f>IFERROR('σ и σw, МПа'!AC9*$BH$2,"-")</f>
        <v>-</v>
      </c>
    </row>
    <row r="10" spans="1:60" x14ac:dyDescent="0.25">
      <c r="A10" s="10" t="str">
        <f>INDEX('Обработка исходного'!B:B,ROW($B$3)+4*(ROW($B10)-ROW($B$3)))</f>
        <v>Сталь углеродистая</v>
      </c>
      <c r="B10" s="47">
        <f>INDEX('Обработка исходного'!D:D,ROW($B$3)+4*(ROW($B10)-ROW($B$3)))</f>
        <v>10</v>
      </c>
      <c r="C10" s="27" t="str">
        <f>'Rp0,2, МПа'!C10</f>
        <v>Трубы холодно- и теплодеформированные бесшовные</v>
      </c>
      <c r="D10" s="31">
        <f>IFERROR('σ и σw, МПа'!D10*$BE$2,"-")</f>
        <v>158.30769230769229</v>
      </c>
      <c r="E10" s="32">
        <f>IFERROR('σ и σw, МПа'!E10*$BE$2,"-")</f>
        <v>153.69230769230768</v>
      </c>
      <c r="F10" s="32">
        <f>IFERROR('σ и σw, МПа'!F10*$BE$2,"-")</f>
        <v>153.69230769230768</v>
      </c>
      <c r="G10" s="32">
        <f>IFERROR('σ и σw, МПа'!G10*$BE$2,"-")</f>
        <v>144.80000000000001</v>
      </c>
      <c r="H10" s="32">
        <f>IFERROR('σ и σw, МПа'!H10*$BE$2,"-")</f>
        <v>140.79999999999998</v>
      </c>
      <c r="I10" s="32">
        <f>IFERROR('σ и σw, МПа'!I10*$BE$2,"-")</f>
        <v>125.6</v>
      </c>
      <c r="J10" s="32">
        <f>IFERROR('σ и σw, МПа'!J10*$BE$2,"-")</f>
        <v>109.6</v>
      </c>
      <c r="K10" s="32">
        <f>IFERROR('σ и σw, МПа'!K10*$BE$2,"-")</f>
        <v>94.4</v>
      </c>
      <c r="L10" s="32" t="str">
        <f>IFERROR('σ и σw, МПа'!L10*$BE$2,"-")</f>
        <v>-</v>
      </c>
      <c r="M10" s="32" t="str">
        <f>IFERROR('σ и σw, МПа'!M10*$BE$2,"-")</f>
        <v>-</v>
      </c>
      <c r="N10" s="32" t="str">
        <f>IFERROR('σ и σw, МПа'!N10*$BE$2,"-")</f>
        <v>-</v>
      </c>
      <c r="O10" s="32" t="str">
        <f>IFERROR('σ и σw, МПа'!O10*$BE$2,"-")</f>
        <v>-</v>
      </c>
      <c r="P10" s="33" t="str">
        <f>IFERROR('σ и σw, МПа'!P10*$BE$2,"-")</f>
        <v>-</v>
      </c>
      <c r="Q10" s="31">
        <f>IFERROR('σ и σw, МПа'!D10*$BF$2,"-")</f>
        <v>211.07692307692307</v>
      </c>
      <c r="R10" s="32">
        <f>IFERROR('σ и σw, МПа'!E10*$BF$2,"-")</f>
        <v>204.92307692307691</v>
      </c>
      <c r="S10" s="32">
        <f>IFERROR('σ и σw, МПа'!F10*$BF$2,"-")</f>
        <v>204.92307692307691</v>
      </c>
      <c r="T10" s="32">
        <f>IFERROR('σ и σw, МПа'!G10*$BF$2,"-")</f>
        <v>193.06666666666669</v>
      </c>
      <c r="U10" s="32">
        <f>IFERROR('σ и σw, МПа'!H10*$BF$2,"-")</f>
        <v>187.73333333333335</v>
      </c>
      <c r="V10" s="32">
        <f>IFERROR('σ и σw, МПа'!I10*$BF$2,"-")</f>
        <v>167.4666666666667</v>
      </c>
      <c r="W10" s="32">
        <f>IFERROR('σ и σw, МПа'!J10*$BF$2,"-")</f>
        <v>146.13333333333333</v>
      </c>
      <c r="X10" s="32">
        <f>IFERROR('σ и σw, МПа'!K10*$BF$2,"-")</f>
        <v>125.86666666666667</v>
      </c>
      <c r="Y10" s="32" t="str">
        <f>IFERROR('σ и σw, МПа'!L10*$BF$2,"-")</f>
        <v>-</v>
      </c>
      <c r="Z10" s="32" t="str">
        <f>IFERROR('σ и σw, МПа'!M10*$BF$2,"-")</f>
        <v>-</v>
      </c>
      <c r="AA10" s="32" t="str">
        <f>IFERROR('σ и σw, МПа'!N10*$BF$2,"-")</f>
        <v>-</v>
      </c>
      <c r="AB10" s="32" t="str">
        <f>IFERROR('σ и σw, МПа'!O10*$BF$2,"-")</f>
        <v>-</v>
      </c>
      <c r="AC10" s="33" t="str">
        <f>IFERROR('σ и σw, МПа'!P10*$BF$2,"-")</f>
        <v>-</v>
      </c>
      <c r="AD10" s="31">
        <f>IFERROR('σ и σw, МПа'!Q10*$BG$2,"-")</f>
        <v>123.6</v>
      </c>
      <c r="AE10" s="32">
        <f>IFERROR('σ и σw, МПа'!R10*$BG$2,"-")</f>
        <v>117.6</v>
      </c>
      <c r="AF10" s="32">
        <f>IFERROR('σ и σw, МПа'!S10*$BG$2,"-")</f>
        <v>117</v>
      </c>
      <c r="AG10" s="32">
        <f>IFERROR('σ и σw, МПа'!T10*$BG$2,"-")</f>
        <v>108.6</v>
      </c>
      <c r="AH10" s="32">
        <f>IFERROR('σ и σw, МПа'!U10*$BG$2,"-")</f>
        <v>105.6</v>
      </c>
      <c r="AI10" s="32">
        <f>IFERROR('σ и σw, МПа'!V10*$BG$2,"-")</f>
        <v>94.2</v>
      </c>
      <c r="AJ10" s="32">
        <f>IFERROR('σ и σw, МПа'!W10*$BG$2,"-")</f>
        <v>82.2</v>
      </c>
      <c r="AK10" s="32">
        <f>IFERROR('σ и σw, МПа'!X10*$BG$2,"-")</f>
        <v>70.8</v>
      </c>
      <c r="AL10" s="32" t="str">
        <f>IFERROR('σ и σw, МПа'!Y10*$BG$2,"-")</f>
        <v>-</v>
      </c>
      <c r="AM10" s="32" t="str">
        <f>IFERROR('σ и σw, МПа'!Z10*$BG$2,"-")</f>
        <v>-</v>
      </c>
      <c r="AN10" s="32" t="str">
        <f>IFERROR('σ и σw, МПа'!AA10*$BG$2,"-")</f>
        <v>-</v>
      </c>
      <c r="AO10" s="32" t="str">
        <f>IFERROR('σ и σw, МПа'!AB10*$BG$2,"-")</f>
        <v>-</v>
      </c>
      <c r="AP10" s="33" t="str">
        <f>IFERROR('σ и σw, МПа'!AC10*$BG$2,"-")</f>
        <v>-</v>
      </c>
      <c r="AQ10" s="31">
        <f>IFERROR('σ и σw, МПа'!Q10*$BH$2,"-")</f>
        <v>206</v>
      </c>
      <c r="AR10" s="32">
        <f>IFERROR('σ и σw, МПа'!R10*$BH$2,"-")</f>
        <v>196</v>
      </c>
      <c r="AS10" s="32">
        <f>IFERROR('σ и σw, МПа'!S10*$BH$2,"-")</f>
        <v>195</v>
      </c>
      <c r="AT10" s="32">
        <f>IFERROR('σ и σw, МПа'!T10*$BH$2,"-")</f>
        <v>181</v>
      </c>
      <c r="AU10" s="32">
        <f>IFERROR('σ и σw, МПа'!U10*$BH$2,"-")</f>
        <v>176</v>
      </c>
      <c r="AV10" s="32">
        <f>IFERROR('σ и σw, МПа'!V10*$BH$2,"-")</f>
        <v>157</v>
      </c>
      <c r="AW10" s="32">
        <f>IFERROR('σ и σw, МПа'!W10*$BH$2,"-")</f>
        <v>137</v>
      </c>
      <c r="AX10" s="32">
        <f>IFERROR('σ и σw, МПа'!X10*$BH$2,"-")</f>
        <v>118</v>
      </c>
      <c r="AY10" s="32" t="str">
        <f>IFERROR('σ и σw, МПа'!Y10*$BH$2,"-")</f>
        <v>-</v>
      </c>
      <c r="AZ10" s="32" t="str">
        <f>IFERROR('σ и σw, МПа'!Z10*$BH$2,"-")</f>
        <v>-</v>
      </c>
      <c r="BA10" s="32" t="str">
        <f>IFERROR('σ и σw, МПа'!AA10*$BH$2,"-")</f>
        <v>-</v>
      </c>
      <c r="BB10" s="32" t="str">
        <f>IFERROR('σ и σw, МПа'!AB10*$BH$2,"-")</f>
        <v>-</v>
      </c>
      <c r="BC10" s="33" t="str">
        <f>IFERROR('σ и σw, МПа'!AC10*$BH$2,"-")</f>
        <v>-</v>
      </c>
    </row>
    <row r="11" spans="1:60" ht="25.5" x14ac:dyDescent="0.25">
      <c r="A11" s="10" t="str">
        <f>INDEX('Обработка исходного'!B:B,ROW($B$3)+4*(ROW($B11)-ROW($B$3)))</f>
        <v>Сталь углеродистая</v>
      </c>
      <c r="B11" s="47">
        <f>INDEX('Обработка исходного'!D:D,ROW($B$3)+4*(ROW($B11)-ROW($B$3)))</f>
        <v>10</v>
      </c>
      <c r="C11" s="27" t="str">
        <f>'Rp0,2, МПа'!C11</f>
        <v>Сортовая горячекатаная и кованая сталь толщиной или диаметром до 80 мм</v>
      </c>
      <c r="D11" s="31">
        <f>IFERROR('σ и σw, МПа'!D11*$BE$2,"-")</f>
        <v>148.79999999999998</v>
      </c>
      <c r="E11" s="32">
        <f>IFERROR('σ и σw, МПа'!E11*$BE$2,"-")</f>
        <v>148.79999999999998</v>
      </c>
      <c r="F11" s="32">
        <f>IFERROR('σ и σw, МПа'!F11*$BE$2,"-")</f>
        <v>148.79999999999998</v>
      </c>
      <c r="G11" s="32">
        <f>IFERROR('σ и σw, МПа'!G11*$BE$2,"-")</f>
        <v>141.6</v>
      </c>
      <c r="H11" s="32">
        <f>IFERROR('σ и σw, МПа'!H11*$BE$2,"-")</f>
        <v>141.6</v>
      </c>
      <c r="I11" s="32">
        <f>IFERROR('σ и σw, МПа'!I11*$BE$2,"-")</f>
        <v>125.6</v>
      </c>
      <c r="J11" s="32">
        <f>IFERROR('σ и σw, МПа'!J11*$BE$2,"-")</f>
        <v>109.6</v>
      </c>
      <c r="K11" s="32">
        <f>IFERROR('σ и σw, МПа'!K11*$BE$2,"-")</f>
        <v>94.4</v>
      </c>
      <c r="L11" s="32" t="str">
        <f>IFERROR('σ и σw, МПа'!L11*$BE$2,"-")</f>
        <v>-</v>
      </c>
      <c r="M11" s="32" t="str">
        <f>IFERROR('σ и σw, МПа'!M11*$BE$2,"-")</f>
        <v>-</v>
      </c>
      <c r="N11" s="32" t="str">
        <f>IFERROR('σ и σw, МПа'!N11*$BE$2,"-")</f>
        <v>-</v>
      </c>
      <c r="O11" s="32" t="str">
        <f>IFERROR('σ и σw, МПа'!O11*$BE$2,"-")</f>
        <v>-</v>
      </c>
      <c r="P11" s="33" t="str">
        <f>IFERROR('σ и σw, МПа'!P11*$BE$2,"-")</f>
        <v>-</v>
      </c>
      <c r="Q11" s="31">
        <f>IFERROR('σ и σw, МПа'!D11*$BF$2,"-")</f>
        <v>198.4</v>
      </c>
      <c r="R11" s="32">
        <f>IFERROR('σ и σw, МПа'!E11*$BF$2,"-")</f>
        <v>198.4</v>
      </c>
      <c r="S11" s="32">
        <f>IFERROR('σ и σw, МПа'!F11*$BF$2,"-")</f>
        <v>198.4</v>
      </c>
      <c r="T11" s="32">
        <f>IFERROR('σ и σw, МПа'!G11*$BF$2,"-")</f>
        <v>188.8</v>
      </c>
      <c r="U11" s="32">
        <f>IFERROR('σ и σw, МПа'!H11*$BF$2,"-")</f>
        <v>188.8</v>
      </c>
      <c r="V11" s="32">
        <f>IFERROR('σ и σw, МПа'!I11*$BF$2,"-")</f>
        <v>167.4666666666667</v>
      </c>
      <c r="W11" s="32">
        <f>IFERROR('σ и σw, МПа'!J11*$BF$2,"-")</f>
        <v>146.13333333333333</v>
      </c>
      <c r="X11" s="32">
        <f>IFERROR('σ и σw, МПа'!K11*$BF$2,"-")</f>
        <v>125.86666666666667</v>
      </c>
      <c r="Y11" s="32" t="str">
        <f>IFERROR('σ и σw, МПа'!L11*$BF$2,"-")</f>
        <v>-</v>
      </c>
      <c r="Z11" s="32" t="str">
        <f>IFERROR('σ и σw, МПа'!M11*$BF$2,"-")</f>
        <v>-</v>
      </c>
      <c r="AA11" s="32" t="str">
        <f>IFERROR('σ и σw, МПа'!N11*$BF$2,"-")</f>
        <v>-</v>
      </c>
      <c r="AB11" s="32" t="str">
        <f>IFERROR('σ и σw, МПа'!O11*$BF$2,"-")</f>
        <v>-</v>
      </c>
      <c r="AC11" s="33" t="str">
        <f>IFERROR('σ и σw, МПа'!P11*$BF$2,"-")</f>
        <v>-</v>
      </c>
      <c r="AD11" s="31">
        <f>IFERROR('σ и σw, МПа'!Q11*$BG$2,"-")</f>
        <v>111.6</v>
      </c>
      <c r="AE11" s="32">
        <f>IFERROR('σ и σw, МПа'!R11*$BG$2,"-")</f>
        <v>111.6</v>
      </c>
      <c r="AF11" s="32">
        <f>IFERROR('σ и σw, МПа'!S11*$BG$2,"-")</f>
        <v>111.6</v>
      </c>
      <c r="AG11" s="32">
        <f>IFERROR('σ и σw, МПа'!T11*$BG$2,"-")</f>
        <v>106.2</v>
      </c>
      <c r="AH11" s="32">
        <f>IFERROR('σ и σw, МПа'!U11*$BG$2,"-")</f>
        <v>106.2</v>
      </c>
      <c r="AI11" s="32">
        <f>IFERROR('σ и σw, МПа'!V11*$BG$2,"-")</f>
        <v>94.2</v>
      </c>
      <c r="AJ11" s="32">
        <f>IFERROR('σ и σw, МПа'!W11*$BG$2,"-")</f>
        <v>82.2</v>
      </c>
      <c r="AK11" s="32">
        <f>IFERROR('σ и σw, МПа'!X11*$BG$2,"-")</f>
        <v>70.8</v>
      </c>
      <c r="AL11" s="32" t="str">
        <f>IFERROR('σ и σw, МПа'!Y11*$BG$2,"-")</f>
        <v>-</v>
      </c>
      <c r="AM11" s="32" t="str">
        <f>IFERROR('σ и σw, МПа'!Z11*$BG$2,"-")</f>
        <v>-</v>
      </c>
      <c r="AN11" s="32" t="str">
        <f>IFERROR('σ и σw, МПа'!AA11*$BG$2,"-")</f>
        <v>-</v>
      </c>
      <c r="AO11" s="32" t="str">
        <f>IFERROR('σ и σw, МПа'!AB11*$BG$2,"-")</f>
        <v>-</v>
      </c>
      <c r="AP11" s="33" t="str">
        <f>IFERROR('σ и σw, МПа'!AC11*$BG$2,"-")</f>
        <v>-</v>
      </c>
      <c r="AQ11" s="31">
        <f>IFERROR('σ и σw, МПа'!Q11*$BH$2,"-")</f>
        <v>186</v>
      </c>
      <c r="AR11" s="32">
        <f>IFERROR('σ и σw, МПа'!R11*$BH$2,"-")</f>
        <v>186</v>
      </c>
      <c r="AS11" s="32">
        <f>IFERROR('σ и σw, МПа'!S11*$BH$2,"-")</f>
        <v>186</v>
      </c>
      <c r="AT11" s="32">
        <f>IFERROR('σ и σw, МПа'!T11*$BH$2,"-")</f>
        <v>177</v>
      </c>
      <c r="AU11" s="32">
        <f>IFERROR('σ и σw, МПа'!U11*$BH$2,"-")</f>
        <v>177</v>
      </c>
      <c r="AV11" s="32">
        <f>IFERROR('σ и σw, МПа'!V11*$BH$2,"-")</f>
        <v>157</v>
      </c>
      <c r="AW11" s="32">
        <f>IFERROR('σ и σw, МПа'!W11*$BH$2,"-")</f>
        <v>137</v>
      </c>
      <c r="AX11" s="32">
        <f>IFERROR('σ и σw, МПа'!X11*$BH$2,"-")</f>
        <v>118</v>
      </c>
      <c r="AY11" s="32" t="str">
        <f>IFERROR('σ и σw, МПа'!Y11*$BH$2,"-")</f>
        <v>-</v>
      </c>
      <c r="AZ11" s="32" t="str">
        <f>IFERROR('σ и σw, МПа'!Z11*$BH$2,"-")</f>
        <v>-</v>
      </c>
      <c r="BA11" s="32" t="str">
        <f>IFERROR('σ и σw, МПа'!AA11*$BH$2,"-")</f>
        <v>-</v>
      </c>
      <c r="BB11" s="32" t="str">
        <f>IFERROR('σ и σw, МПа'!AB11*$BH$2,"-")</f>
        <v>-</v>
      </c>
      <c r="BC11" s="33" t="str">
        <f>IFERROR('σ и σw, МПа'!AC11*$BH$2,"-")</f>
        <v>-</v>
      </c>
    </row>
    <row r="12" spans="1:60" ht="25.5" x14ac:dyDescent="0.25">
      <c r="A12" s="10" t="str">
        <f>INDEX('Обработка исходного'!B:B,ROW($B$3)+4*(ROW($B12)-ROW($B$3)))</f>
        <v>Сталь углеродистая</v>
      </c>
      <c r="B12" s="47">
        <f>INDEX('Обработка исходного'!D:D,ROW($B$3)+4*(ROW($B12)-ROW($B$3)))</f>
        <v>15</v>
      </c>
      <c r="C12" s="27" t="str">
        <f>'Rp0,2, МПа'!C12</f>
        <v>Сортовая горячекатаная сталь толщиной или диаметром до 80 мм</v>
      </c>
      <c r="D12" s="31">
        <f>IFERROR('σ и σw, МПа'!D12*$BE$2,"-")</f>
        <v>172.15384615384613</v>
      </c>
      <c r="E12" s="32">
        <f>IFERROR('σ и σw, МПа'!E12*$BE$2,"-")</f>
        <v>172.15384615384613</v>
      </c>
      <c r="F12" s="32">
        <f>IFERROR('σ и σw, МПа'!F12*$BE$2,"-")</f>
        <v>167.53846153846152</v>
      </c>
      <c r="G12" s="32">
        <f>IFERROR('σ и σw, МПа'!G12*$BE$2,"-")</f>
        <v>156.79999999999998</v>
      </c>
      <c r="H12" s="32">
        <f>IFERROR('σ и σw, МПа'!H12*$BE$2,"-")</f>
        <v>156.79999999999998</v>
      </c>
      <c r="I12" s="32">
        <f>IFERROR('σ и σw, МПа'!I12*$BE$2,"-")</f>
        <v>153.69230769230768</v>
      </c>
      <c r="J12" s="32">
        <f>IFERROR('σ и σw, МПа'!J12*$BE$2,"-")</f>
        <v>153.69230769230768</v>
      </c>
      <c r="K12" s="32">
        <f>IFERROR('σ и σw, МПа'!K12*$BE$2,"-")</f>
        <v>153.69230769230768</v>
      </c>
      <c r="L12" s="32" t="str">
        <f>IFERROR('σ и σw, МПа'!L12*$BE$2,"-")</f>
        <v>-</v>
      </c>
      <c r="M12" s="32" t="str">
        <f>IFERROR('σ и σw, МПа'!M12*$BE$2,"-")</f>
        <v>-</v>
      </c>
      <c r="N12" s="32" t="str">
        <f>IFERROR('σ и σw, МПа'!N12*$BE$2,"-")</f>
        <v>-</v>
      </c>
      <c r="O12" s="32" t="str">
        <f>IFERROR('σ и σw, МПа'!O12*$BE$2,"-")</f>
        <v>-</v>
      </c>
      <c r="P12" s="33" t="str">
        <f>IFERROR('σ и σw, МПа'!P12*$BE$2,"-")</f>
        <v>-</v>
      </c>
      <c r="Q12" s="31">
        <f>IFERROR('σ и σw, МПа'!D12*$BF$2,"-")</f>
        <v>229.53846153846155</v>
      </c>
      <c r="R12" s="32">
        <f>IFERROR('σ и σw, МПа'!E12*$BF$2,"-")</f>
        <v>229.53846153846155</v>
      </c>
      <c r="S12" s="32">
        <f>IFERROR('σ и σw, МПа'!F12*$BF$2,"-")</f>
        <v>223.38461538461539</v>
      </c>
      <c r="T12" s="32">
        <f>IFERROR('σ и σw, МПа'!G12*$BF$2,"-")</f>
        <v>209.06666666666666</v>
      </c>
      <c r="U12" s="32">
        <f>IFERROR('σ и σw, МПа'!H12*$BF$2,"-")</f>
        <v>209.06666666666666</v>
      </c>
      <c r="V12" s="32">
        <f>IFERROR('σ и σw, МПа'!I12*$BF$2,"-")</f>
        <v>204.92307692307691</v>
      </c>
      <c r="W12" s="32">
        <f>IFERROR('σ и σw, МПа'!J12*$BF$2,"-")</f>
        <v>204.92307692307691</v>
      </c>
      <c r="X12" s="32">
        <f>IFERROR('σ и σw, МПа'!K12*$BF$2,"-")</f>
        <v>204.92307692307691</v>
      </c>
      <c r="Y12" s="32" t="str">
        <f>IFERROR('σ и σw, МПа'!L12*$BF$2,"-")</f>
        <v>-</v>
      </c>
      <c r="Z12" s="32" t="str">
        <f>IFERROR('σ и σw, МПа'!M12*$BF$2,"-")</f>
        <v>-</v>
      </c>
      <c r="AA12" s="32" t="str">
        <f>IFERROR('σ и σw, МПа'!N12*$BF$2,"-")</f>
        <v>-</v>
      </c>
      <c r="AB12" s="32" t="str">
        <f>IFERROR('σ и σw, МПа'!O12*$BF$2,"-")</f>
        <v>-</v>
      </c>
      <c r="AC12" s="33" t="str">
        <f>IFERROR('σ и σw, МПа'!P12*$BF$2,"-")</f>
        <v>-</v>
      </c>
      <c r="AD12" s="31">
        <f>IFERROR('σ и σw, МПа'!Q12*$BG$2,"-")</f>
        <v>135.6</v>
      </c>
      <c r="AE12" s="32">
        <f>IFERROR('σ и σw, МПа'!R12*$BG$2,"-")</f>
        <v>129.6</v>
      </c>
      <c r="AF12" s="32">
        <f>IFERROR('σ и σw, МПа'!S12*$BG$2,"-")</f>
        <v>129.6</v>
      </c>
      <c r="AG12" s="32">
        <f>IFERROR('σ и σw, МПа'!T12*$BG$2,"-")</f>
        <v>117.6</v>
      </c>
      <c r="AH12" s="32">
        <f>IFERROR('σ и σw, МПа'!U12*$BG$2,"-")</f>
        <v>117.6</v>
      </c>
      <c r="AI12" s="32">
        <f>IFERROR('σ и σw, МПа'!V12*$BG$2,"-")</f>
        <v>117.6</v>
      </c>
      <c r="AJ12" s="32">
        <f>IFERROR('σ и σw, МПа'!W12*$BG$2,"-")</f>
        <v>117.6</v>
      </c>
      <c r="AK12" s="32">
        <f>IFERROR('σ и σw, МПа'!X12*$BG$2,"-")</f>
        <v>117.6</v>
      </c>
      <c r="AL12" s="32" t="str">
        <f>IFERROR('σ и σw, МПа'!Y12*$BG$2,"-")</f>
        <v>-</v>
      </c>
      <c r="AM12" s="32" t="str">
        <f>IFERROR('σ и σw, МПа'!Z12*$BG$2,"-")</f>
        <v>-</v>
      </c>
      <c r="AN12" s="32" t="str">
        <f>IFERROR('σ и σw, МПа'!AA12*$BG$2,"-")</f>
        <v>-</v>
      </c>
      <c r="AO12" s="32" t="str">
        <f>IFERROR('σ и σw, МПа'!AB12*$BG$2,"-")</f>
        <v>-</v>
      </c>
      <c r="AP12" s="33" t="str">
        <f>IFERROR('σ и σw, МПа'!AC12*$BG$2,"-")</f>
        <v>-</v>
      </c>
      <c r="AQ12" s="31">
        <f>IFERROR('σ и σw, МПа'!Q12*$BH$2,"-")</f>
        <v>226</v>
      </c>
      <c r="AR12" s="32">
        <f>IFERROR('σ и σw, МПа'!R12*$BH$2,"-")</f>
        <v>216</v>
      </c>
      <c r="AS12" s="32">
        <f>IFERROR('σ и σw, МПа'!S12*$BH$2,"-")</f>
        <v>216</v>
      </c>
      <c r="AT12" s="32">
        <f>IFERROR('σ и σw, МПа'!T12*$BH$2,"-")</f>
        <v>196</v>
      </c>
      <c r="AU12" s="32">
        <f>IFERROR('σ и σw, МПа'!U12*$BH$2,"-")</f>
        <v>196</v>
      </c>
      <c r="AV12" s="32">
        <f>IFERROR('σ и σw, МПа'!V12*$BH$2,"-")</f>
        <v>196</v>
      </c>
      <c r="AW12" s="32">
        <f>IFERROR('σ и σw, МПа'!W12*$BH$2,"-")</f>
        <v>196</v>
      </c>
      <c r="AX12" s="32">
        <f>IFERROR('σ и σw, МПа'!X12*$BH$2,"-")</f>
        <v>196</v>
      </c>
      <c r="AY12" s="32" t="str">
        <f>IFERROR('σ и σw, МПа'!Y12*$BH$2,"-")</f>
        <v>-</v>
      </c>
      <c r="AZ12" s="32" t="str">
        <f>IFERROR('σ и σw, МПа'!Z12*$BH$2,"-")</f>
        <v>-</v>
      </c>
      <c r="BA12" s="32" t="str">
        <f>IFERROR('σ и σw, МПа'!AA12*$BH$2,"-")</f>
        <v>-</v>
      </c>
      <c r="BB12" s="32" t="str">
        <f>IFERROR('σ и σw, МПа'!AB12*$BH$2,"-")</f>
        <v>-</v>
      </c>
      <c r="BC12" s="33" t="str">
        <f>IFERROR('σ и σw, МПа'!AC12*$BH$2,"-")</f>
        <v>-</v>
      </c>
    </row>
    <row r="13" spans="1:60" x14ac:dyDescent="0.25">
      <c r="A13" s="10" t="str">
        <f>INDEX('Обработка исходного'!B:B,ROW($B$3)+4*(ROW($B13)-ROW($B$3)))</f>
        <v>Сталь углеродистая</v>
      </c>
      <c r="B13" s="47">
        <f>INDEX('Обработка исходного'!D:D,ROW($B$3)+4*(ROW($B13)-ROW($B$3)))</f>
        <v>15</v>
      </c>
      <c r="C13" s="27" t="str">
        <f>'Rp0,2, МПа'!C13</f>
        <v>Поковки диаметром до 300 мм, КП175*</v>
      </c>
      <c r="D13" s="31">
        <f>IFERROR('σ и σw, МПа'!D13*$BE$2,"-")</f>
        <v>140</v>
      </c>
      <c r="E13" s="32">
        <f>IFERROR('σ и σw, МПа'!E13*$BE$2,"-")</f>
        <v>133.6</v>
      </c>
      <c r="F13" s="32">
        <f>IFERROR('σ и σw, МПа'!F13*$BE$2,"-")</f>
        <v>125.6</v>
      </c>
      <c r="G13" s="32">
        <f>IFERROR('σ и σw, МПа'!G13*$BE$2,"-")</f>
        <v>117.6</v>
      </c>
      <c r="H13" s="32">
        <f>IFERROR('σ и σw, МПа'!H13*$BE$2,"-")</f>
        <v>117.6</v>
      </c>
      <c r="I13" s="32">
        <f>IFERROR('σ и σw, МПа'!I13*$BE$2,"-")</f>
        <v>102.39999999999999</v>
      </c>
      <c r="J13" s="32">
        <f>IFERROR('σ и σw, МПа'!J13*$BE$2,"-")</f>
        <v>94.4</v>
      </c>
      <c r="K13" s="32">
        <f>IFERROR('σ и σw, МПа'!K13*$BE$2,"-")</f>
        <v>94.4</v>
      </c>
      <c r="L13" s="32" t="str">
        <f>IFERROR('σ и σw, МПа'!L13*$BE$2,"-")</f>
        <v>-</v>
      </c>
      <c r="M13" s="32" t="str">
        <f>IFERROR('σ и σw, МПа'!M13*$BE$2,"-")</f>
        <v>-</v>
      </c>
      <c r="N13" s="32" t="str">
        <f>IFERROR('σ и σw, МПа'!N13*$BE$2,"-")</f>
        <v>-</v>
      </c>
      <c r="O13" s="32" t="str">
        <f>IFERROR('σ и σw, МПа'!O13*$BE$2,"-")</f>
        <v>-</v>
      </c>
      <c r="P13" s="33" t="str">
        <f>IFERROR('σ и σw, МПа'!P13*$BE$2,"-")</f>
        <v>-</v>
      </c>
      <c r="Q13" s="31">
        <f>IFERROR('σ и σw, МПа'!D13*$BF$2,"-")</f>
        <v>186.66666666666669</v>
      </c>
      <c r="R13" s="32">
        <f>IFERROR('σ и σw, МПа'!E13*$BF$2,"-")</f>
        <v>178.13333333333333</v>
      </c>
      <c r="S13" s="32">
        <f>IFERROR('σ и σw, МПа'!F13*$BF$2,"-")</f>
        <v>167.4666666666667</v>
      </c>
      <c r="T13" s="32">
        <f>IFERROR('σ и σw, МПа'!G13*$BF$2,"-")</f>
        <v>156.80000000000001</v>
      </c>
      <c r="U13" s="32">
        <f>IFERROR('σ и σw, МПа'!H13*$BF$2,"-")</f>
        <v>156.80000000000001</v>
      </c>
      <c r="V13" s="32">
        <f>IFERROR('σ и σw, МПа'!I13*$BF$2,"-")</f>
        <v>136.53333333333333</v>
      </c>
      <c r="W13" s="32">
        <f>IFERROR('σ и σw, МПа'!J13*$BF$2,"-")</f>
        <v>125.86666666666667</v>
      </c>
      <c r="X13" s="32">
        <f>IFERROR('σ и σw, МПа'!K13*$BF$2,"-")</f>
        <v>125.86666666666667</v>
      </c>
      <c r="Y13" s="32" t="str">
        <f>IFERROR('σ и σw, МПа'!L13*$BF$2,"-")</f>
        <v>-</v>
      </c>
      <c r="Z13" s="32" t="str">
        <f>IFERROR('σ и σw, МПа'!M13*$BF$2,"-")</f>
        <v>-</v>
      </c>
      <c r="AA13" s="32" t="str">
        <f>IFERROR('σ и σw, МПа'!N13*$BF$2,"-")</f>
        <v>-</v>
      </c>
      <c r="AB13" s="32" t="str">
        <f>IFERROR('σ и σw, МПа'!O13*$BF$2,"-")</f>
        <v>-</v>
      </c>
      <c r="AC13" s="33" t="str">
        <f>IFERROR('σ и σw, МПа'!P13*$BF$2,"-")</f>
        <v>-</v>
      </c>
      <c r="AD13" s="31">
        <f>IFERROR('σ и σw, МПа'!Q13*$BG$2,"-")</f>
        <v>105</v>
      </c>
      <c r="AE13" s="32">
        <f>IFERROR('σ и σw, МПа'!R13*$BG$2,"-")</f>
        <v>100.2</v>
      </c>
      <c r="AF13" s="32">
        <f>IFERROR('σ и σw, МПа'!S13*$BG$2,"-")</f>
        <v>94.2</v>
      </c>
      <c r="AG13" s="32">
        <f>IFERROR('σ и σw, МПа'!T13*$BG$2,"-")</f>
        <v>88.2</v>
      </c>
      <c r="AH13" s="32">
        <f>IFERROR('σ и σw, МПа'!U13*$BG$2,"-")</f>
        <v>88.2</v>
      </c>
      <c r="AI13" s="32">
        <f>IFERROR('σ и σw, МПа'!V13*$BG$2,"-")</f>
        <v>76.8</v>
      </c>
      <c r="AJ13" s="32">
        <f>IFERROR('σ и σw, МПа'!W13*$BG$2,"-")</f>
        <v>70.8</v>
      </c>
      <c r="AK13" s="32">
        <f>IFERROR('σ и σw, МПа'!X13*$BG$2,"-")</f>
        <v>70.8</v>
      </c>
      <c r="AL13" s="32" t="str">
        <f>IFERROR('σ и σw, МПа'!Y13*$BG$2,"-")</f>
        <v>-</v>
      </c>
      <c r="AM13" s="32" t="str">
        <f>IFERROR('σ и σw, МПа'!Z13*$BG$2,"-")</f>
        <v>-</v>
      </c>
      <c r="AN13" s="32" t="str">
        <f>IFERROR('σ и σw, МПа'!AA13*$BG$2,"-")</f>
        <v>-</v>
      </c>
      <c r="AO13" s="32" t="str">
        <f>IFERROR('σ и σw, МПа'!AB13*$BG$2,"-")</f>
        <v>-</v>
      </c>
      <c r="AP13" s="33" t="str">
        <f>IFERROR('σ и σw, МПа'!AC13*$BG$2,"-")</f>
        <v>-</v>
      </c>
      <c r="AQ13" s="31">
        <f>IFERROR('σ и σw, МПа'!Q13*$BH$2,"-")</f>
        <v>175</v>
      </c>
      <c r="AR13" s="32">
        <f>IFERROR('σ и σw, МПа'!R13*$BH$2,"-")</f>
        <v>167</v>
      </c>
      <c r="AS13" s="32">
        <f>IFERROR('σ и σw, МПа'!S13*$BH$2,"-")</f>
        <v>157</v>
      </c>
      <c r="AT13" s="32">
        <f>IFERROR('σ и σw, МПа'!T13*$BH$2,"-")</f>
        <v>147</v>
      </c>
      <c r="AU13" s="32">
        <f>IFERROR('σ и σw, МПа'!U13*$BH$2,"-")</f>
        <v>147</v>
      </c>
      <c r="AV13" s="32">
        <f>IFERROR('σ и σw, МПа'!V13*$BH$2,"-")</f>
        <v>128</v>
      </c>
      <c r="AW13" s="32">
        <f>IFERROR('σ и σw, МПа'!W13*$BH$2,"-")</f>
        <v>118</v>
      </c>
      <c r="AX13" s="32">
        <f>IFERROR('σ и σw, МПа'!X13*$BH$2,"-")</f>
        <v>118</v>
      </c>
      <c r="AY13" s="32" t="str">
        <f>IFERROR('σ и σw, МПа'!Y13*$BH$2,"-")</f>
        <v>-</v>
      </c>
      <c r="AZ13" s="32" t="str">
        <f>IFERROR('σ и σw, МПа'!Z13*$BH$2,"-")</f>
        <v>-</v>
      </c>
      <c r="BA13" s="32" t="str">
        <f>IFERROR('σ и σw, МПа'!AA13*$BH$2,"-")</f>
        <v>-</v>
      </c>
      <c r="BB13" s="32" t="str">
        <f>IFERROR('σ и σw, МПа'!AB13*$BH$2,"-")</f>
        <v>-</v>
      </c>
      <c r="BC13" s="33" t="str">
        <f>IFERROR('σ и σw, МПа'!AC13*$BH$2,"-")</f>
        <v>-</v>
      </c>
    </row>
    <row r="14" spans="1:60" x14ac:dyDescent="0.25">
      <c r="A14" s="10" t="str">
        <f>INDEX('Обработка исходного'!B:B,ROW($B$3)+4*(ROW($B14)-ROW($B$3)))</f>
        <v>Сталь углеродистая</v>
      </c>
      <c r="B14" s="47">
        <f>INDEX('Обработка исходного'!D:D,ROW($B$3)+4*(ROW($B14)-ROW($B$3)))</f>
        <v>15</v>
      </c>
      <c r="C14" s="27" t="str">
        <f>'Rp0,2, МПа'!C14</f>
        <v>Поковки диаметром до 100 мм, КП195*</v>
      </c>
      <c r="D14" s="31">
        <f>IFERROR('σ и σw, МПа'!D14*$BE$2,"-")</f>
        <v>156</v>
      </c>
      <c r="E14" s="32">
        <f>IFERROR('σ и σw, МПа'!E14*$BE$2,"-")</f>
        <v>156</v>
      </c>
      <c r="F14" s="32">
        <f>IFERROR('σ и σw, МПа'!F14*$BE$2,"-")</f>
        <v>141.6</v>
      </c>
      <c r="G14" s="32">
        <f>IFERROR('σ и σw, МПа'!G14*$BE$2,"-")</f>
        <v>133.6</v>
      </c>
      <c r="H14" s="32">
        <f>IFERROR('σ и σw, МПа'!H14*$BE$2,"-")</f>
        <v>133.6</v>
      </c>
      <c r="I14" s="32">
        <f>IFERROR('σ и σw, МПа'!I14*$BE$2,"-")</f>
        <v>117.6</v>
      </c>
      <c r="J14" s="32">
        <f>IFERROR('σ и σw, МПа'!J14*$BE$2,"-")</f>
        <v>102.39999999999999</v>
      </c>
      <c r="K14" s="32">
        <f>IFERROR('σ и σw, МПа'!K14*$BE$2,"-")</f>
        <v>102.39999999999999</v>
      </c>
      <c r="L14" s="32" t="str">
        <f>IFERROR('σ и σw, МПа'!L14*$BE$2,"-")</f>
        <v>-</v>
      </c>
      <c r="M14" s="32" t="str">
        <f>IFERROR('σ и σw, МПа'!M14*$BE$2,"-")</f>
        <v>-</v>
      </c>
      <c r="N14" s="32" t="str">
        <f>IFERROR('σ и σw, МПа'!N14*$BE$2,"-")</f>
        <v>-</v>
      </c>
      <c r="O14" s="32" t="str">
        <f>IFERROR('σ и σw, МПа'!O14*$BE$2,"-")</f>
        <v>-</v>
      </c>
      <c r="P14" s="33" t="str">
        <f>IFERROR('σ и σw, МПа'!P14*$BE$2,"-")</f>
        <v>-</v>
      </c>
      <c r="Q14" s="31">
        <f>IFERROR('σ и σw, МПа'!D14*$BF$2,"-")</f>
        <v>208</v>
      </c>
      <c r="R14" s="32">
        <f>IFERROR('σ и σw, МПа'!E14*$BF$2,"-")</f>
        <v>208</v>
      </c>
      <c r="S14" s="32">
        <f>IFERROR('σ и σw, МПа'!F14*$BF$2,"-")</f>
        <v>188.8</v>
      </c>
      <c r="T14" s="32">
        <f>IFERROR('σ и σw, МПа'!G14*$BF$2,"-")</f>
        <v>178.13333333333333</v>
      </c>
      <c r="U14" s="32">
        <f>IFERROR('σ и σw, МПа'!H14*$BF$2,"-")</f>
        <v>178.13333333333333</v>
      </c>
      <c r="V14" s="32">
        <f>IFERROR('σ и σw, МПа'!I14*$BF$2,"-")</f>
        <v>156.80000000000001</v>
      </c>
      <c r="W14" s="32">
        <f>IFERROR('σ и σw, МПа'!J14*$BF$2,"-")</f>
        <v>136.53333333333333</v>
      </c>
      <c r="X14" s="32">
        <f>IFERROR('σ и σw, МПа'!K14*$BF$2,"-")</f>
        <v>136.53333333333333</v>
      </c>
      <c r="Y14" s="32" t="str">
        <f>IFERROR('σ и σw, МПа'!L14*$BF$2,"-")</f>
        <v>-</v>
      </c>
      <c r="Z14" s="32" t="str">
        <f>IFERROR('σ и σw, МПа'!M14*$BF$2,"-")</f>
        <v>-</v>
      </c>
      <c r="AA14" s="32" t="str">
        <f>IFERROR('σ и σw, МПа'!N14*$BF$2,"-")</f>
        <v>-</v>
      </c>
      <c r="AB14" s="32" t="str">
        <f>IFERROR('σ и σw, МПа'!O14*$BF$2,"-")</f>
        <v>-</v>
      </c>
      <c r="AC14" s="33" t="str">
        <f>IFERROR('σ и σw, МПа'!P14*$BF$2,"-")</f>
        <v>-</v>
      </c>
      <c r="AD14" s="31">
        <f>IFERROR('σ и σw, МПа'!Q14*$BG$2,"-")</f>
        <v>117</v>
      </c>
      <c r="AE14" s="32">
        <f>IFERROR('σ и σw, МПа'!R14*$BG$2,"-")</f>
        <v>117</v>
      </c>
      <c r="AF14" s="32">
        <f>IFERROR('σ и σw, МПа'!S14*$BG$2,"-")</f>
        <v>106.2</v>
      </c>
      <c r="AG14" s="32">
        <f>IFERROR('σ и σw, МПа'!T14*$BG$2,"-")</f>
        <v>100.2</v>
      </c>
      <c r="AH14" s="32">
        <f>IFERROR('σ и σw, МПа'!U14*$BG$2,"-")</f>
        <v>100.2</v>
      </c>
      <c r="AI14" s="32">
        <f>IFERROR('σ и σw, МПа'!V14*$BG$2,"-")</f>
        <v>88.2</v>
      </c>
      <c r="AJ14" s="32">
        <f>IFERROR('σ и σw, МПа'!W14*$BG$2,"-")</f>
        <v>76.8</v>
      </c>
      <c r="AK14" s="32">
        <f>IFERROR('σ и σw, МПа'!X14*$BG$2,"-")</f>
        <v>76.8</v>
      </c>
      <c r="AL14" s="32" t="str">
        <f>IFERROR('σ и σw, МПа'!Y14*$BG$2,"-")</f>
        <v>-</v>
      </c>
      <c r="AM14" s="32" t="str">
        <f>IFERROR('σ и σw, МПа'!Z14*$BG$2,"-")</f>
        <v>-</v>
      </c>
      <c r="AN14" s="32" t="str">
        <f>IFERROR('σ и σw, МПа'!AA14*$BG$2,"-")</f>
        <v>-</v>
      </c>
      <c r="AO14" s="32" t="str">
        <f>IFERROR('σ и σw, МПа'!AB14*$BG$2,"-")</f>
        <v>-</v>
      </c>
      <c r="AP14" s="33" t="str">
        <f>IFERROR('σ и σw, МПа'!AC14*$BG$2,"-")</f>
        <v>-</v>
      </c>
      <c r="AQ14" s="31">
        <f>IFERROR('σ и σw, МПа'!Q14*$BH$2,"-")</f>
        <v>195</v>
      </c>
      <c r="AR14" s="32">
        <f>IFERROR('σ и σw, МПа'!R14*$BH$2,"-")</f>
        <v>195</v>
      </c>
      <c r="AS14" s="32">
        <f>IFERROR('σ и σw, МПа'!S14*$BH$2,"-")</f>
        <v>177</v>
      </c>
      <c r="AT14" s="32">
        <f>IFERROR('σ и σw, МПа'!T14*$BH$2,"-")</f>
        <v>167</v>
      </c>
      <c r="AU14" s="32">
        <f>IFERROR('σ и σw, МПа'!U14*$BH$2,"-")</f>
        <v>167</v>
      </c>
      <c r="AV14" s="32">
        <f>IFERROR('σ и σw, МПа'!V14*$BH$2,"-")</f>
        <v>147</v>
      </c>
      <c r="AW14" s="32">
        <f>IFERROR('σ и σw, МПа'!W14*$BH$2,"-")</f>
        <v>128</v>
      </c>
      <c r="AX14" s="32">
        <f>IFERROR('σ и σw, МПа'!X14*$BH$2,"-")</f>
        <v>128</v>
      </c>
      <c r="AY14" s="32" t="str">
        <f>IFERROR('σ и σw, МПа'!Y14*$BH$2,"-")</f>
        <v>-</v>
      </c>
      <c r="AZ14" s="32" t="str">
        <f>IFERROR('σ и σw, МПа'!Z14*$BH$2,"-")</f>
        <v>-</v>
      </c>
      <c r="BA14" s="32" t="str">
        <f>IFERROR('σ и σw, МПа'!AA14*$BH$2,"-")</f>
        <v>-</v>
      </c>
      <c r="BB14" s="32" t="str">
        <f>IFERROR('σ и σw, МПа'!AB14*$BH$2,"-")</f>
        <v>-</v>
      </c>
      <c r="BC14" s="33" t="str">
        <f>IFERROR('σ и σw, МПа'!AC14*$BH$2,"-")</f>
        <v>-</v>
      </c>
    </row>
    <row r="15" spans="1:60" x14ac:dyDescent="0.25">
      <c r="A15" s="10" t="str">
        <f>INDEX('Обработка исходного'!B:B,ROW($B$3)+4*(ROW($B15)-ROW($B$3)))</f>
        <v>Сталь углеродистая</v>
      </c>
      <c r="B15" s="47">
        <f>INDEX('Обработка исходного'!D:D,ROW($B$3)+4*(ROW($B15)-ROW($B$3)))</f>
        <v>15</v>
      </c>
      <c r="C15" s="27" t="str">
        <f>'Rp0,2, МПа'!C15</f>
        <v>Поковки диаметром до 50 мм, КП215*</v>
      </c>
      <c r="D15" s="31">
        <f>IFERROR('σ и σw, МПа'!D15*$BE$2,"-")</f>
        <v>172</v>
      </c>
      <c r="E15" s="32">
        <f>IFERROR('σ и σw, МПа'!E15*$BE$2,"-")</f>
        <v>164.8</v>
      </c>
      <c r="F15" s="32">
        <f>IFERROR('σ и σw, МПа'!F15*$BE$2,"-")</f>
        <v>148.79999999999998</v>
      </c>
      <c r="G15" s="32">
        <f>IFERROR('σ и σw, МПа'!G15*$BE$2,"-")</f>
        <v>141.6</v>
      </c>
      <c r="H15" s="32">
        <f>IFERROR('σ и σw, МПа'!H15*$BE$2,"-")</f>
        <v>141.6</v>
      </c>
      <c r="I15" s="32">
        <f>IFERROR('σ и σw, МПа'!I15*$BE$2,"-")</f>
        <v>125.6</v>
      </c>
      <c r="J15" s="32">
        <f>IFERROR('σ и σw, МПа'!J15*$BE$2,"-")</f>
        <v>117.6</v>
      </c>
      <c r="K15" s="32">
        <f>IFERROR('σ и σw, МПа'!K15*$BE$2,"-")</f>
        <v>117.6</v>
      </c>
      <c r="L15" s="32" t="str">
        <f>IFERROR('σ и σw, МПа'!L15*$BE$2,"-")</f>
        <v>-</v>
      </c>
      <c r="M15" s="32" t="str">
        <f>IFERROR('σ и σw, МПа'!M15*$BE$2,"-")</f>
        <v>-</v>
      </c>
      <c r="N15" s="32" t="str">
        <f>IFERROR('σ и σw, МПа'!N15*$BE$2,"-")</f>
        <v>-</v>
      </c>
      <c r="O15" s="32" t="str">
        <f>IFERROR('σ и σw, МПа'!O15*$BE$2,"-")</f>
        <v>-</v>
      </c>
      <c r="P15" s="33" t="str">
        <f>IFERROR('σ и σw, МПа'!P15*$BE$2,"-")</f>
        <v>-</v>
      </c>
      <c r="Q15" s="31">
        <f>IFERROR('σ и σw, МПа'!D15*$BF$2,"-")</f>
        <v>229.33333333333337</v>
      </c>
      <c r="R15" s="32">
        <f>IFERROR('σ и σw, МПа'!E15*$BF$2,"-")</f>
        <v>219.73333333333335</v>
      </c>
      <c r="S15" s="32">
        <f>IFERROR('σ и σw, МПа'!F15*$BF$2,"-")</f>
        <v>198.4</v>
      </c>
      <c r="T15" s="32">
        <f>IFERROR('σ и σw, МПа'!G15*$BF$2,"-")</f>
        <v>188.8</v>
      </c>
      <c r="U15" s="32">
        <f>IFERROR('σ и σw, МПа'!H15*$BF$2,"-")</f>
        <v>188.8</v>
      </c>
      <c r="V15" s="32">
        <f>IFERROR('σ и σw, МПа'!I15*$BF$2,"-")</f>
        <v>167.4666666666667</v>
      </c>
      <c r="W15" s="32">
        <f>IFERROR('σ и σw, МПа'!J15*$BF$2,"-")</f>
        <v>156.80000000000001</v>
      </c>
      <c r="X15" s="32">
        <f>IFERROR('σ и σw, МПа'!K15*$BF$2,"-")</f>
        <v>156.80000000000001</v>
      </c>
      <c r="Y15" s="32" t="str">
        <f>IFERROR('σ и σw, МПа'!L15*$BF$2,"-")</f>
        <v>-</v>
      </c>
      <c r="Z15" s="32" t="str">
        <f>IFERROR('σ и σw, МПа'!M15*$BF$2,"-")</f>
        <v>-</v>
      </c>
      <c r="AA15" s="32" t="str">
        <f>IFERROR('σ и σw, МПа'!N15*$BF$2,"-")</f>
        <v>-</v>
      </c>
      <c r="AB15" s="32" t="str">
        <f>IFERROR('σ и σw, МПа'!O15*$BF$2,"-")</f>
        <v>-</v>
      </c>
      <c r="AC15" s="33" t="str">
        <f>IFERROR('σ и σw, МПа'!P15*$BF$2,"-")</f>
        <v>-</v>
      </c>
      <c r="AD15" s="31">
        <f>IFERROR('σ и σw, МПа'!Q15*$BG$2,"-")</f>
        <v>129</v>
      </c>
      <c r="AE15" s="32">
        <f>IFERROR('σ и σw, МПа'!R15*$BG$2,"-")</f>
        <v>123.6</v>
      </c>
      <c r="AF15" s="32">
        <f>IFERROR('σ и σw, МПа'!S15*$BG$2,"-")</f>
        <v>111.6</v>
      </c>
      <c r="AG15" s="32">
        <f>IFERROR('σ и σw, МПа'!T15*$BG$2,"-")</f>
        <v>106.2</v>
      </c>
      <c r="AH15" s="32">
        <f>IFERROR('σ и σw, МПа'!U15*$BG$2,"-")</f>
        <v>106.2</v>
      </c>
      <c r="AI15" s="32">
        <f>IFERROR('σ и σw, МПа'!V15*$BG$2,"-")</f>
        <v>94.2</v>
      </c>
      <c r="AJ15" s="32">
        <f>IFERROR('σ и σw, МПа'!W15*$BG$2,"-")</f>
        <v>88.2</v>
      </c>
      <c r="AK15" s="32">
        <f>IFERROR('σ и σw, МПа'!X15*$BG$2,"-")</f>
        <v>88.2</v>
      </c>
      <c r="AL15" s="32" t="str">
        <f>IFERROR('σ и σw, МПа'!Y15*$BG$2,"-")</f>
        <v>-</v>
      </c>
      <c r="AM15" s="32" t="str">
        <f>IFERROR('σ и σw, МПа'!Z15*$BG$2,"-")</f>
        <v>-</v>
      </c>
      <c r="AN15" s="32" t="str">
        <f>IFERROR('σ и σw, МПа'!AA15*$BG$2,"-")</f>
        <v>-</v>
      </c>
      <c r="AO15" s="32" t="str">
        <f>IFERROR('σ и σw, МПа'!AB15*$BG$2,"-")</f>
        <v>-</v>
      </c>
      <c r="AP15" s="33" t="str">
        <f>IFERROR('σ и σw, МПа'!AC15*$BG$2,"-")</f>
        <v>-</v>
      </c>
      <c r="AQ15" s="31">
        <f>IFERROR('σ и σw, МПа'!Q15*$BH$2,"-")</f>
        <v>215</v>
      </c>
      <c r="AR15" s="32">
        <f>IFERROR('σ и σw, МПа'!R15*$BH$2,"-")</f>
        <v>206</v>
      </c>
      <c r="AS15" s="32">
        <f>IFERROR('σ и σw, МПа'!S15*$BH$2,"-")</f>
        <v>186</v>
      </c>
      <c r="AT15" s="32">
        <f>IFERROR('σ и σw, МПа'!T15*$BH$2,"-")</f>
        <v>177</v>
      </c>
      <c r="AU15" s="32">
        <f>IFERROR('σ и σw, МПа'!U15*$BH$2,"-")</f>
        <v>177</v>
      </c>
      <c r="AV15" s="32">
        <f>IFERROR('σ и σw, МПа'!V15*$BH$2,"-")</f>
        <v>157</v>
      </c>
      <c r="AW15" s="32">
        <f>IFERROR('σ и σw, МПа'!W15*$BH$2,"-")</f>
        <v>147</v>
      </c>
      <c r="AX15" s="32">
        <f>IFERROR('σ и σw, МПа'!X15*$BH$2,"-")</f>
        <v>147</v>
      </c>
      <c r="AY15" s="32" t="str">
        <f>IFERROR('σ и σw, МПа'!Y15*$BH$2,"-")</f>
        <v>-</v>
      </c>
      <c r="AZ15" s="32" t="str">
        <f>IFERROR('σ и σw, МПа'!Z15*$BH$2,"-")</f>
        <v>-</v>
      </c>
      <c r="BA15" s="32" t="str">
        <f>IFERROR('σ и σw, МПа'!AA15*$BH$2,"-")</f>
        <v>-</v>
      </c>
      <c r="BB15" s="32" t="str">
        <f>IFERROR('σ и σw, МПа'!AB15*$BH$2,"-")</f>
        <v>-</v>
      </c>
      <c r="BC15" s="33" t="str">
        <f>IFERROR('σ и σw, МПа'!AC15*$BH$2,"-")</f>
        <v>-</v>
      </c>
    </row>
    <row r="16" spans="1:60" x14ac:dyDescent="0.25">
      <c r="A16" s="10" t="str">
        <f>INDEX('Обработка исходного'!B:B,ROW($B$3)+4*(ROW($B16)-ROW($B$3)))</f>
        <v>Сталь углеродистая</v>
      </c>
      <c r="B16" s="47" t="str">
        <f>INDEX('Обработка исходного'!D:D,ROW($B$3)+4*(ROW($B16)-ROW($B$3)))</f>
        <v>15Л</v>
      </c>
      <c r="C16" s="27" t="str">
        <f>'Rp0,2, МПа'!C16</f>
        <v>Отливки с толщиной стенки до 100 мм</v>
      </c>
      <c r="D16" s="31">
        <f>IFERROR('σ и σw, МПа'!D16*$BE$2,"-")</f>
        <v>156.79999999999998</v>
      </c>
      <c r="E16" s="32">
        <f>IFERROR('σ и σw, МПа'!E16*$BE$2,"-")</f>
        <v>156.79999999999998</v>
      </c>
      <c r="F16" s="32">
        <f>IFERROR('σ и σw, МПа'!F16*$BE$2,"-")</f>
        <v>156.79999999999998</v>
      </c>
      <c r="G16" s="32">
        <f>IFERROR('σ и σw, МПа'!G16*$BE$2,"-")</f>
        <v>141.6</v>
      </c>
      <c r="H16" s="32">
        <f>IFERROR('σ и σw, МПа'!H16*$BE$2,"-")</f>
        <v>125.6</v>
      </c>
      <c r="I16" s="32">
        <f>IFERROR('σ и σw, МПа'!I16*$BE$2,"-")</f>
        <v>117.6</v>
      </c>
      <c r="J16" s="32">
        <f>IFERROR('σ и σw, МПа'!J16*$BE$2,"-")</f>
        <v>110.39999999999999</v>
      </c>
      <c r="K16" s="32">
        <f>IFERROR('σ и σw, МПа'!K16*$BE$2,"-")</f>
        <v>94.4</v>
      </c>
      <c r="L16" s="32" t="str">
        <f>IFERROR('σ и σw, МПа'!L16*$BE$2,"-")</f>
        <v>-</v>
      </c>
      <c r="M16" s="32" t="str">
        <f>IFERROR('σ и σw, МПа'!M16*$BE$2,"-")</f>
        <v>-</v>
      </c>
      <c r="N16" s="32" t="str">
        <f>IFERROR('σ и σw, МПа'!N16*$BE$2,"-")</f>
        <v>-</v>
      </c>
      <c r="O16" s="32" t="str">
        <f>IFERROR('σ и σw, МПа'!O16*$BE$2,"-")</f>
        <v>-</v>
      </c>
      <c r="P16" s="33" t="str">
        <f>IFERROR('σ и σw, МПа'!P16*$BE$2,"-")</f>
        <v>-</v>
      </c>
      <c r="Q16" s="31">
        <f>IFERROR('σ и σw, МПа'!D16*$BF$2,"-")</f>
        <v>209.06666666666666</v>
      </c>
      <c r="R16" s="32">
        <f>IFERROR('σ и σw, МПа'!E16*$BF$2,"-")</f>
        <v>209.06666666666666</v>
      </c>
      <c r="S16" s="32">
        <f>IFERROR('σ и σw, МПа'!F16*$BF$2,"-")</f>
        <v>209.06666666666666</v>
      </c>
      <c r="T16" s="32">
        <f>IFERROR('σ и σw, МПа'!G16*$BF$2,"-")</f>
        <v>188.8</v>
      </c>
      <c r="U16" s="32">
        <f>IFERROR('σ и σw, МПа'!H16*$BF$2,"-")</f>
        <v>167.4666666666667</v>
      </c>
      <c r="V16" s="32">
        <f>IFERROR('σ и σw, МПа'!I16*$BF$2,"-")</f>
        <v>156.80000000000001</v>
      </c>
      <c r="W16" s="32">
        <f>IFERROR('σ и σw, МПа'!J16*$BF$2,"-")</f>
        <v>147.20000000000002</v>
      </c>
      <c r="X16" s="32">
        <f>IFERROR('σ и σw, МПа'!K16*$BF$2,"-")</f>
        <v>125.86666666666667</v>
      </c>
      <c r="Y16" s="32" t="str">
        <f>IFERROR('σ и σw, МПа'!L16*$BF$2,"-")</f>
        <v>-</v>
      </c>
      <c r="Z16" s="32" t="str">
        <f>IFERROR('σ и σw, МПа'!M16*$BF$2,"-")</f>
        <v>-</v>
      </c>
      <c r="AA16" s="32" t="str">
        <f>IFERROR('σ и σw, МПа'!N16*$BF$2,"-")</f>
        <v>-</v>
      </c>
      <c r="AB16" s="32" t="str">
        <f>IFERROR('σ и σw, МПа'!O16*$BF$2,"-")</f>
        <v>-</v>
      </c>
      <c r="AC16" s="33" t="str">
        <f>IFERROR('σ и σw, МПа'!P16*$BF$2,"-")</f>
        <v>-</v>
      </c>
      <c r="AD16" s="31">
        <f>IFERROR('σ и σw, МПа'!Q16*$BG$2,"-")</f>
        <v>117.6</v>
      </c>
      <c r="AE16" s="32">
        <f>IFERROR('σ и σw, МПа'!R16*$BG$2,"-")</f>
        <v>117.6</v>
      </c>
      <c r="AF16" s="32">
        <f>IFERROR('σ и σw, МПа'!S16*$BG$2,"-")</f>
        <v>117.6</v>
      </c>
      <c r="AG16" s="32">
        <f>IFERROR('σ и σw, МПа'!T16*$BG$2,"-")</f>
        <v>106.2</v>
      </c>
      <c r="AH16" s="32">
        <f>IFERROR('σ и σw, МПа'!U16*$BG$2,"-")</f>
        <v>94.2</v>
      </c>
      <c r="AI16" s="32">
        <f>IFERROR('σ и σw, МПа'!V16*$BG$2,"-")</f>
        <v>88.2</v>
      </c>
      <c r="AJ16" s="32">
        <f>IFERROR('σ и σw, МПа'!W16*$BG$2,"-")</f>
        <v>82.8</v>
      </c>
      <c r="AK16" s="32">
        <f>IFERROR('σ и σw, МПа'!X16*$BG$2,"-")</f>
        <v>70.8</v>
      </c>
      <c r="AL16" s="32" t="str">
        <f>IFERROR('σ и σw, МПа'!Y16*$BG$2,"-")</f>
        <v>-</v>
      </c>
      <c r="AM16" s="32" t="str">
        <f>IFERROR('σ и σw, МПа'!Z16*$BG$2,"-")</f>
        <v>-</v>
      </c>
      <c r="AN16" s="32" t="str">
        <f>IFERROR('σ и σw, МПа'!AA16*$BG$2,"-")</f>
        <v>-</v>
      </c>
      <c r="AO16" s="32" t="str">
        <f>IFERROR('σ и σw, МПа'!AB16*$BG$2,"-")</f>
        <v>-</v>
      </c>
      <c r="AP16" s="33" t="str">
        <f>IFERROR('σ и σw, МПа'!AC16*$BG$2,"-")</f>
        <v>-</v>
      </c>
      <c r="AQ16" s="31">
        <f>IFERROR('σ и σw, МПа'!Q16*$BH$2,"-")</f>
        <v>196</v>
      </c>
      <c r="AR16" s="32">
        <f>IFERROR('σ и σw, МПа'!R16*$BH$2,"-")</f>
        <v>196</v>
      </c>
      <c r="AS16" s="32">
        <f>IFERROR('σ и σw, МПа'!S16*$BH$2,"-")</f>
        <v>196</v>
      </c>
      <c r="AT16" s="32">
        <f>IFERROR('σ и σw, МПа'!T16*$BH$2,"-")</f>
        <v>177</v>
      </c>
      <c r="AU16" s="32">
        <f>IFERROR('σ и σw, МПа'!U16*$BH$2,"-")</f>
        <v>157</v>
      </c>
      <c r="AV16" s="32">
        <f>IFERROR('σ и σw, МПа'!V16*$BH$2,"-")</f>
        <v>147</v>
      </c>
      <c r="AW16" s="32">
        <f>IFERROR('σ и σw, МПа'!W16*$BH$2,"-")</f>
        <v>138</v>
      </c>
      <c r="AX16" s="32">
        <f>IFERROR('σ и σw, МПа'!X16*$BH$2,"-")</f>
        <v>118</v>
      </c>
      <c r="AY16" s="32" t="str">
        <f>IFERROR('σ и σw, МПа'!Y16*$BH$2,"-")</f>
        <v>-</v>
      </c>
      <c r="AZ16" s="32" t="str">
        <f>IFERROR('σ и σw, МПа'!Z16*$BH$2,"-")</f>
        <v>-</v>
      </c>
      <c r="BA16" s="32" t="str">
        <f>IFERROR('σ и σw, МПа'!AA16*$BH$2,"-")</f>
        <v>-</v>
      </c>
      <c r="BB16" s="32" t="str">
        <f>IFERROR('σ и σw, МПа'!AB16*$BH$2,"-")</f>
        <v>-</v>
      </c>
      <c r="BC16" s="33" t="str">
        <f>IFERROR('σ и σw, МПа'!AC16*$BH$2,"-")</f>
        <v>-</v>
      </c>
    </row>
    <row r="17" spans="1:55" x14ac:dyDescent="0.25">
      <c r="A17" s="10" t="str">
        <f>INDEX('Обработка исходного'!B:B,ROW($B$3)+4*(ROW($B17)-ROW($B$3)))</f>
        <v>Сталь углеродистая</v>
      </c>
      <c r="B17" s="47">
        <f>INDEX('Обработка исходного'!D:D,ROW($B$3)+4*(ROW($B17)-ROW($B$3)))</f>
        <v>20</v>
      </c>
      <c r="C17" s="27" t="str">
        <f>'Rp0,2, МПа'!C17</f>
        <v>Поковки диаметром до 300 мм, КП175*</v>
      </c>
      <c r="D17" s="31">
        <f>IFERROR('σ и σw, МПа'!D17*$BE$2,"-")</f>
        <v>140</v>
      </c>
      <c r="E17" s="32">
        <f>IFERROR('σ и σw, МПа'!E17*$BE$2,"-")</f>
        <v>133.6</v>
      </c>
      <c r="F17" s="32">
        <f>IFERROR('σ и σw, МПа'!F17*$BE$2,"-")</f>
        <v>133.6</v>
      </c>
      <c r="G17" s="32">
        <f>IFERROR('σ и σw, МПа'!G17*$BE$2,"-")</f>
        <v>133.6</v>
      </c>
      <c r="H17" s="32">
        <f>IFERROR('σ и σw, МПа'!H17*$BE$2,"-")</f>
        <v>133.6</v>
      </c>
      <c r="I17" s="32">
        <f>IFERROR('σ и σw, МПа'!I17*$BE$2,"-")</f>
        <v>125.6</v>
      </c>
      <c r="J17" s="32">
        <f>IFERROR('σ и σw, МПа'!J17*$BE$2,"-")</f>
        <v>117.6</v>
      </c>
      <c r="K17" s="32">
        <f>IFERROR('σ и σw, МПа'!K17*$BE$2,"-")</f>
        <v>102.39999999999999</v>
      </c>
      <c r="L17" s="32" t="str">
        <f>IFERROR('σ и σw, МПа'!L17*$BE$2,"-")</f>
        <v>-</v>
      </c>
      <c r="M17" s="32" t="str">
        <f>IFERROR('σ и σw, МПа'!M17*$BE$2,"-")</f>
        <v>-</v>
      </c>
      <c r="N17" s="32" t="str">
        <f>IFERROR('σ и σw, МПа'!N17*$BE$2,"-")</f>
        <v>-</v>
      </c>
      <c r="O17" s="32" t="str">
        <f>IFERROR('σ и σw, МПа'!O17*$BE$2,"-")</f>
        <v>-</v>
      </c>
      <c r="P17" s="33" t="str">
        <f>IFERROR('σ и σw, МПа'!P17*$BE$2,"-")</f>
        <v>-</v>
      </c>
      <c r="Q17" s="31">
        <f>IFERROR('σ и σw, МПа'!D17*$BF$2,"-")</f>
        <v>186.66666666666669</v>
      </c>
      <c r="R17" s="32">
        <f>IFERROR('σ и σw, МПа'!E17*$BF$2,"-")</f>
        <v>178.13333333333333</v>
      </c>
      <c r="S17" s="32">
        <f>IFERROR('σ и σw, МПа'!F17*$BF$2,"-")</f>
        <v>178.13333333333333</v>
      </c>
      <c r="T17" s="32">
        <f>IFERROR('σ и σw, МПа'!G17*$BF$2,"-")</f>
        <v>178.13333333333333</v>
      </c>
      <c r="U17" s="32">
        <f>IFERROR('σ и σw, МПа'!H17*$BF$2,"-")</f>
        <v>178.13333333333333</v>
      </c>
      <c r="V17" s="32">
        <f>IFERROR('σ и σw, МПа'!I17*$BF$2,"-")</f>
        <v>167.4666666666667</v>
      </c>
      <c r="W17" s="32">
        <f>IFERROR('σ и σw, МПа'!J17*$BF$2,"-")</f>
        <v>156.80000000000001</v>
      </c>
      <c r="X17" s="32">
        <f>IFERROR('σ и σw, МПа'!K17*$BF$2,"-")</f>
        <v>136.53333333333333</v>
      </c>
      <c r="Y17" s="32" t="str">
        <f>IFERROR('σ и σw, МПа'!L17*$BF$2,"-")</f>
        <v>-</v>
      </c>
      <c r="Z17" s="32" t="str">
        <f>IFERROR('σ и σw, МПа'!M17*$BF$2,"-")</f>
        <v>-</v>
      </c>
      <c r="AA17" s="32" t="str">
        <f>IFERROR('σ и σw, МПа'!N17*$BF$2,"-")</f>
        <v>-</v>
      </c>
      <c r="AB17" s="32" t="str">
        <f>IFERROR('σ и σw, МПа'!O17*$BF$2,"-")</f>
        <v>-</v>
      </c>
      <c r="AC17" s="33" t="str">
        <f>IFERROR('σ и σw, МПа'!P17*$BF$2,"-")</f>
        <v>-</v>
      </c>
      <c r="AD17" s="31">
        <f>IFERROR('σ и σw, МПа'!Q17*$BG$2,"-")</f>
        <v>105</v>
      </c>
      <c r="AE17" s="32">
        <f>IFERROR('σ и σw, МПа'!R17*$BG$2,"-")</f>
        <v>100.2</v>
      </c>
      <c r="AF17" s="32">
        <f>IFERROR('σ и σw, МПа'!S17*$BG$2,"-")</f>
        <v>100.2</v>
      </c>
      <c r="AG17" s="32">
        <f>IFERROR('σ и σw, МПа'!T17*$BG$2,"-")</f>
        <v>100.2</v>
      </c>
      <c r="AH17" s="32">
        <f>IFERROR('σ и σw, МПа'!U17*$BG$2,"-")</f>
        <v>100.2</v>
      </c>
      <c r="AI17" s="32">
        <f>IFERROR('σ и σw, МПа'!V17*$BG$2,"-")</f>
        <v>94.2</v>
      </c>
      <c r="AJ17" s="32">
        <f>IFERROR('σ и σw, МПа'!W17*$BG$2,"-")</f>
        <v>88.2</v>
      </c>
      <c r="AK17" s="32">
        <f>IFERROR('σ и σw, МПа'!X17*$BG$2,"-")</f>
        <v>76.8</v>
      </c>
      <c r="AL17" s="32" t="str">
        <f>IFERROR('σ и σw, МПа'!Y17*$BG$2,"-")</f>
        <v>-</v>
      </c>
      <c r="AM17" s="32" t="str">
        <f>IFERROR('σ и σw, МПа'!Z17*$BG$2,"-")</f>
        <v>-</v>
      </c>
      <c r="AN17" s="32" t="str">
        <f>IFERROR('σ и σw, МПа'!AA17*$BG$2,"-")</f>
        <v>-</v>
      </c>
      <c r="AO17" s="32" t="str">
        <f>IFERROR('σ и σw, МПа'!AB17*$BG$2,"-")</f>
        <v>-</v>
      </c>
      <c r="AP17" s="33" t="str">
        <f>IFERROR('σ и σw, МПа'!AC17*$BG$2,"-")</f>
        <v>-</v>
      </c>
      <c r="AQ17" s="31">
        <f>IFERROR('σ и σw, МПа'!Q17*$BH$2,"-")</f>
        <v>175</v>
      </c>
      <c r="AR17" s="32">
        <f>IFERROR('σ и σw, МПа'!R17*$BH$2,"-")</f>
        <v>167</v>
      </c>
      <c r="AS17" s="32">
        <f>IFERROR('σ и σw, МПа'!S17*$BH$2,"-")</f>
        <v>167</v>
      </c>
      <c r="AT17" s="32">
        <f>IFERROR('σ и σw, МПа'!T17*$BH$2,"-")</f>
        <v>167</v>
      </c>
      <c r="AU17" s="32">
        <f>IFERROR('σ и σw, МПа'!U17*$BH$2,"-")</f>
        <v>167</v>
      </c>
      <c r="AV17" s="32">
        <f>IFERROR('σ и σw, МПа'!V17*$BH$2,"-")</f>
        <v>157</v>
      </c>
      <c r="AW17" s="32">
        <f>IFERROR('σ и σw, МПа'!W17*$BH$2,"-")</f>
        <v>147</v>
      </c>
      <c r="AX17" s="32">
        <f>IFERROR('σ и σw, МПа'!X17*$BH$2,"-")</f>
        <v>128</v>
      </c>
      <c r="AY17" s="32" t="str">
        <f>IFERROR('σ и σw, МПа'!Y17*$BH$2,"-")</f>
        <v>-</v>
      </c>
      <c r="AZ17" s="32" t="str">
        <f>IFERROR('σ и σw, МПа'!Z17*$BH$2,"-")</f>
        <v>-</v>
      </c>
      <c r="BA17" s="32" t="str">
        <f>IFERROR('σ и σw, МПа'!AA17*$BH$2,"-")</f>
        <v>-</v>
      </c>
      <c r="BB17" s="32" t="str">
        <f>IFERROR('σ и σw, МПа'!AB17*$BH$2,"-")</f>
        <v>-</v>
      </c>
      <c r="BC17" s="33" t="str">
        <f>IFERROR('σ и σw, МПа'!AC17*$BH$2,"-")</f>
        <v>-</v>
      </c>
    </row>
    <row r="18" spans="1:55" x14ac:dyDescent="0.25">
      <c r="A18" s="10" t="str">
        <f>INDEX('Обработка исходного'!B:B,ROW($B$3)+4*(ROW($B18)-ROW($B$3)))</f>
        <v>Сталь углеродистая</v>
      </c>
      <c r="B18" s="47">
        <f>INDEX('Обработка исходного'!D:D,ROW($B$3)+4*(ROW($B18)-ROW($B$3)))</f>
        <v>20</v>
      </c>
      <c r="C18" s="27" t="str">
        <f>'Rp0,2, МПа'!C18</f>
        <v>Поковки диаметром до 300 мм, КП195*</v>
      </c>
      <c r="D18" s="31">
        <f>IFERROR('σ и σw, МПа'!D18*$BE$2,"-")</f>
        <v>156</v>
      </c>
      <c r="E18" s="32">
        <f>IFERROR('σ и σw, МПа'!E18*$BE$2,"-")</f>
        <v>156</v>
      </c>
      <c r="F18" s="32">
        <f>IFERROR('σ и σw, МПа'!F18*$BE$2,"-")</f>
        <v>156</v>
      </c>
      <c r="G18" s="32">
        <f>IFERROR('σ и σw, МПа'!G18*$BE$2,"-")</f>
        <v>156</v>
      </c>
      <c r="H18" s="32">
        <f>IFERROR('σ и σw, МПа'!H18*$BE$2,"-")</f>
        <v>156</v>
      </c>
      <c r="I18" s="32">
        <f>IFERROR('σ и σw, МПа'!I18*$BE$2,"-")</f>
        <v>141.6</v>
      </c>
      <c r="J18" s="32">
        <f>IFERROR('σ и σw, МПа'!J18*$BE$2,"-")</f>
        <v>125.6</v>
      </c>
      <c r="K18" s="32">
        <f>IFERROR('σ и σw, МПа'!K18*$BE$2,"-")</f>
        <v>109.6</v>
      </c>
      <c r="L18" s="32" t="str">
        <f>IFERROR('σ и σw, МПа'!L18*$BE$2,"-")</f>
        <v>-</v>
      </c>
      <c r="M18" s="32" t="str">
        <f>IFERROR('σ и σw, МПа'!M18*$BE$2,"-")</f>
        <v>-</v>
      </c>
      <c r="N18" s="32" t="str">
        <f>IFERROR('σ и σw, МПа'!N18*$BE$2,"-")</f>
        <v>-</v>
      </c>
      <c r="O18" s="32" t="str">
        <f>IFERROR('σ и σw, МПа'!O18*$BE$2,"-")</f>
        <v>-</v>
      </c>
      <c r="P18" s="33" t="str">
        <f>IFERROR('σ и σw, МПа'!P18*$BE$2,"-")</f>
        <v>-</v>
      </c>
      <c r="Q18" s="31">
        <f>IFERROR('σ и σw, МПа'!D18*$BF$2,"-")</f>
        <v>208</v>
      </c>
      <c r="R18" s="32">
        <f>IFERROR('σ и σw, МПа'!E18*$BF$2,"-")</f>
        <v>208</v>
      </c>
      <c r="S18" s="32">
        <f>IFERROR('σ и σw, МПа'!F18*$BF$2,"-")</f>
        <v>208</v>
      </c>
      <c r="T18" s="32">
        <f>IFERROR('σ и σw, МПа'!G18*$BF$2,"-")</f>
        <v>208</v>
      </c>
      <c r="U18" s="32">
        <f>IFERROR('σ и σw, МПа'!H18*$BF$2,"-")</f>
        <v>208</v>
      </c>
      <c r="V18" s="32">
        <f>IFERROR('σ и σw, МПа'!I18*$BF$2,"-")</f>
        <v>188.8</v>
      </c>
      <c r="W18" s="32">
        <f>IFERROR('σ и σw, МПа'!J18*$BF$2,"-")</f>
        <v>167.4666666666667</v>
      </c>
      <c r="X18" s="32">
        <f>IFERROR('σ и σw, МПа'!K18*$BF$2,"-")</f>
        <v>146.13333333333333</v>
      </c>
      <c r="Y18" s="32" t="str">
        <f>IFERROR('σ и σw, МПа'!L18*$BF$2,"-")</f>
        <v>-</v>
      </c>
      <c r="Z18" s="32" t="str">
        <f>IFERROR('σ и σw, МПа'!M18*$BF$2,"-")</f>
        <v>-</v>
      </c>
      <c r="AA18" s="32" t="str">
        <f>IFERROR('σ и σw, МПа'!N18*$BF$2,"-")</f>
        <v>-</v>
      </c>
      <c r="AB18" s="32" t="str">
        <f>IFERROR('σ и σw, МПа'!O18*$BF$2,"-")</f>
        <v>-</v>
      </c>
      <c r="AC18" s="33" t="str">
        <f>IFERROR('σ и σw, МПа'!P18*$BF$2,"-")</f>
        <v>-</v>
      </c>
      <c r="AD18" s="31">
        <f>IFERROR('σ и σw, МПа'!Q18*$BG$2,"-")</f>
        <v>117</v>
      </c>
      <c r="AE18" s="32">
        <f>IFERROR('σ и σw, МПа'!R18*$BG$2,"-")</f>
        <v>117</v>
      </c>
      <c r="AF18" s="32">
        <f>IFERROR('σ и σw, МПа'!S18*$BG$2,"-")</f>
        <v>117</v>
      </c>
      <c r="AG18" s="32">
        <f>IFERROR('σ и σw, МПа'!T18*$BG$2,"-")</f>
        <v>117</v>
      </c>
      <c r="AH18" s="32">
        <f>IFERROR('σ и σw, МПа'!U18*$BG$2,"-")</f>
        <v>117</v>
      </c>
      <c r="AI18" s="32">
        <f>IFERROR('σ и σw, МПа'!V18*$BG$2,"-")</f>
        <v>106.2</v>
      </c>
      <c r="AJ18" s="32">
        <f>IFERROR('σ и σw, МПа'!W18*$BG$2,"-")</f>
        <v>94.2</v>
      </c>
      <c r="AK18" s="32">
        <f>IFERROR('σ и σw, МПа'!X18*$BG$2,"-")</f>
        <v>82.2</v>
      </c>
      <c r="AL18" s="32" t="str">
        <f>IFERROR('σ и σw, МПа'!Y18*$BG$2,"-")</f>
        <v>-</v>
      </c>
      <c r="AM18" s="32" t="str">
        <f>IFERROR('σ и σw, МПа'!Z18*$BG$2,"-")</f>
        <v>-</v>
      </c>
      <c r="AN18" s="32" t="str">
        <f>IFERROR('σ и σw, МПа'!AA18*$BG$2,"-")</f>
        <v>-</v>
      </c>
      <c r="AO18" s="32" t="str">
        <f>IFERROR('σ и σw, МПа'!AB18*$BG$2,"-")</f>
        <v>-</v>
      </c>
      <c r="AP18" s="33" t="str">
        <f>IFERROR('σ и σw, МПа'!AC18*$BG$2,"-")</f>
        <v>-</v>
      </c>
      <c r="AQ18" s="31">
        <f>IFERROR('σ и σw, МПа'!Q18*$BH$2,"-")</f>
        <v>195</v>
      </c>
      <c r="AR18" s="32">
        <f>IFERROR('σ и σw, МПа'!R18*$BH$2,"-")</f>
        <v>195</v>
      </c>
      <c r="AS18" s="32">
        <f>IFERROR('σ и σw, МПа'!S18*$BH$2,"-")</f>
        <v>195</v>
      </c>
      <c r="AT18" s="32">
        <f>IFERROR('σ и σw, МПа'!T18*$BH$2,"-")</f>
        <v>195</v>
      </c>
      <c r="AU18" s="32">
        <f>IFERROR('σ и σw, МПа'!U18*$BH$2,"-")</f>
        <v>195</v>
      </c>
      <c r="AV18" s="32">
        <f>IFERROR('σ и σw, МПа'!V18*$BH$2,"-")</f>
        <v>177</v>
      </c>
      <c r="AW18" s="32">
        <f>IFERROR('σ и σw, МПа'!W18*$BH$2,"-")</f>
        <v>157</v>
      </c>
      <c r="AX18" s="32">
        <f>IFERROR('σ и σw, МПа'!X18*$BH$2,"-")</f>
        <v>137</v>
      </c>
      <c r="AY18" s="32" t="str">
        <f>IFERROR('σ и σw, МПа'!Y18*$BH$2,"-")</f>
        <v>-</v>
      </c>
      <c r="AZ18" s="32" t="str">
        <f>IFERROR('σ и σw, МПа'!Z18*$BH$2,"-")</f>
        <v>-</v>
      </c>
      <c r="BA18" s="32" t="str">
        <f>IFERROR('σ и σw, МПа'!AA18*$BH$2,"-")</f>
        <v>-</v>
      </c>
      <c r="BB18" s="32" t="str">
        <f>IFERROR('σ и σw, МПа'!AB18*$BH$2,"-")</f>
        <v>-</v>
      </c>
      <c r="BC18" s="33" t="str">
        <f>IFERROR('σ и σw, МПа'!AC18*$BH$2,"-")</f>
        <v>-</v>
      </c>
    </row>
    <row r="19" spans="1:55" x14ac:dyDescent="0.25">
      <c r="A19" s="10" t="str">
        <f>INDEX('Обработка исходного'!B:B,ROW($B$3)+4*(ROW($B19)-ROW($B$3)))</f>
        <v>Сталь углеродистая</v>
      </c>
      <c r="B19" s="47">
        <f>INDEX('Обработка исходного'!D:D,ROW($B$3)+4*(ROW($B19)-ROW($B$3)))</f>
        <v>20</v>
      </c>
      <c r="C19" s="27" t="str">
        <f>'Rp0,2, МПа'!C19</f>
        <v>Поковки диаметром до 300 мм, КП215*</v>
      </c>
      <c r="D19" s="31">
        <f>IFERROR('σ и σw, МПа'!D19*$BE$2,"-")</f>
        <v>172</v>
      </c>
      <c r="E19" s="32">
        <f>IFERROR('σ и σw, МПа'!E19*$BE$2,"-")</f>
        <v>164.8</v>
      </c>
      <c r="F19" s="32">
        <f>IFERROR('σ и σw, МПа'!F19*$BE$2,"-")</f>
        <v>164.8</v>
      </c>
      <c r="G19" s="32">
        <f>IFERROR('σ и σw, МПа'!G19*$BE$2,"-")</f>
        <v>164.8</v>
      </c>
      <c r="H19" s="32">
        <f>IFERROR('σ и σw, МПа'!H19*$BE$2,"-")</f>
        <v>156.79999999999998</v>
      </c>
      <c r="I19" s="32">
        <f>IFERROR('σ и σw, МПа'!I19*$BE$2,"-")</f>
        <v>156.79999999999998</v>
      </c>
      <c r="J19" s="32">
        <f>IFERROR('σ и σw, МПа'!J19*$BE$2,"-")</f>
        <v>141.6</v>
      </c>
      <c r="K19" s="32">
        <f>IFERROR('σ и σw, МПа'!K19*$BE$2,"-")</f>
        <v>125.6</v>
      </c>
      <c r="L19" s="32" t="str">
        <f>IFERROR('σ и σw, МПа'!L19*$BE$2,"-")</f>
        <v>-</v>
      </c>
      <c r="M19" s="32" t="str">
        <f>IFERROR('σ и σw, МПа'!M19*$BE$2,"-")</f>
        <v>-</v>
      </c>
      <c r="N19" s="32" t="str">
        <f>IFERROR('σ и σw, МПа'!N19*$BE$2,"-")</f>
        <v>-</v>
      </c>
      <c r="O19" s="32" t="str">
        <f>IFERROR('σ и σw, МПа'!O19*$BE$2,"-")</f>
        <v>-</v>
      </c>
      <c r="P19" s="33" t="str">
        <f>IFERROR('σ и σw, МПа'!P19*$BE$2,"-")</f>
        <v>-</v>
      </c>
      <c r="Q19" s="31">
        <f>IFERROR('σ и σw, МПа'!D19*$BF$2,"-")</f>
        <v>229.33333333333337</v>
      </c>
      <c r="R19" s="32">
        <f>IFERROR('σ и σw, МПа'!E19*$BF$2,"-")</f>
        <v>219.73333333333335</v>
      </c>
      <c r="S19" s="32">
        <f>IFERROR('σ и σw, МПа'!F19*$BF$2,"-")</f>
        <v>219.73333333333335</v>
      </c>
      <c r="T19" s="32">
        <f>IFERROR('σ и σw, МПа'!G19*$BF$2,"-")</f>
        <v>219.73333333333335</v>
      </c>
      <c r="U19" s="32">
        <f>IFERROR('σ и σw, МПа'!H19*$BF$2,"-")</f>
        <v>209.06666666666666</v>
      </c>
      <c r="V19" s="32">
        <f>IFERROR('σ и σw, МПа'!I19*$BF$2,"-")</f>
        <v>209.06666666666666</v>
      </c>
      <c r="W19" s="32">
        <f>IFERROR('σ и σw, МПа'!J19*$BF$2,"-")</f>
        <v>188.8</v>
      </c>
      <c r="X19" s="32">
        <f>IFERROR('σ и σw, МПа'!K19*$BF$2,"-")</f>
        <v>167.4666666666667</v>
      </c>
      <c r="Y19" s="32" t="str">
        <f>IFERROR('σ и σw, МПа'!L19*$BF$2,"-")</f>
        <v>-</v>
      </c>
      <c r="Z19" s="32" t="str">
        <f>IFERROR('σ и σw, МПа'!M19*$BF$2,"-")</f>
        <v>-</v>
      </c>
      <c r="AA19" s="32" t="str">
        <f>IFERROR('σ и σw, МПа'!N19*$BF$2,"-")</f>
        <v>-</v>
      </c>
      <c r="AB19" s="32" t="str">
        <f>IFERROR('σ и σw, МПа'!O19*$BF$2,"-")</f>
        <v>-</v>
      </c>
      <c r="AC19" s="33" t="str">
        <f>IFERROR('σ и σw, МПа'!P19*$BF$2,"-")</f>
        <v>-</v>
      </c>
      <c r="AD19" s="31">
        <f>IFERROR('σ и σw, МПа'!Q19*$BG$2,"-")</f>
        <v>129</v>
      </c>
      <c r="AE19" s="32">
        <f>IFERROR('σ и σw, МПа'!R19*$BG$2,"-")</f>
        <v>123.6</v>
      </c>
      <c r="AF19" s="32">
        <f>IFERROR('σ и σw, МПа'!S19*$BG$2,"-")</f>
        <v>123.6</v>
      </c>
      <c r="AG19" s="32">
        <f>IFERROR('σ и σw, МПа'!T19*$BG$2,"-")</f>
        <v>123.6</v>
      </c>
      <c r="AH19" s="32">
        <f>IFERROR('σ и σw, МПа'!U19*$BG$2,"-")</f>
        <v>117.6</v>
      </c>
      <c r="AI19" s="32">
        <f>IFERROR('σ и σw, МПа'!V19*$BG$2,"-")</f>
        <v>117.6</v>
      </c>
      <c r="AJ19" s="32">
        <f>IFERROR('σ и σw, МПа'!W19*$BG$2,"-")</f>
        <v>106.2</v>
      </c>
      <c r="AK19" s="32">
        <f>IFERROR('σ и σw, МПа'!X19*$BG$2,"-")</f>
        <v>94.2</v>
      </c>
      <c r="AL19" s="32" t="str">
        <f>IFERROR('σ и σw, МПа'!Y19*$BG$2,"-")</f>
        <v>-</v>
      </c>
      <c r="AM19" s="32" t="str">
        <f>IFERROR('σ и σw, МПа'!Z19*$BG$2,"-")</f>
        <v>-</v>
      </c>
      <c r="AN19" s="32" t="str">
        <f>IFERROR('σ и σw, МПа'!AA19*$BG$2,"-")</f>
        <v>-</v>
      </c>
      <c r="AO19" s="32" t="str">
        <f>IFERROR('σ и σw, МПа'!AB19*$BG$2,"-")</f>
        <v>-</v>
      </c>
      <c r="AP19" s="33" t="str">
        <f>IFERROR('σ и σw, МПа'!AC19*$BG$2,"-")</f>
        <v>-</v>
      </c>
      <c r="AQ19" s="31">
        <f>IFERROR('σ и σw, МПа'!Q19*$BH$2,"-")</f>
        <v>215</v>
      </c>
      <c r="AR19" s="32">
        <f>IFERROR('σ и σw, МПа'!R19*$BH$2,"-")</f>
        <v>206</v>
      </c>
      <c r="AS19" s="32">
        <f>IFERROR('σ и σw, МПа'!S19*$BH$2,"-")</f>
        <v>206</v>
      </c>
      <c r="AT19" s="32">
        <f>IFERROR('σ и σw, МПа'!T19*$BH$2,"-")</f>
        <v>206</v>
      </c>
      <c r="AU19" s="32">
        <f>IFERROR('σ и σw, МПа'!U19*$BH$2,"-")</f>
        <v>196</v>
      </c>
      <c r="AV19" s="32">
        <f>IFERROR('σ и σw, МПа'!V19*$BH$2,"-")</f>
        <v>196</v>
      </c>
      <c r="AW19" s="32">
        <f>IFERROR('σ и σw, МПа'!W19*$BH$2,"-")</f>
        <v>177</v>
      </c>
      <c r="AX19" s="32">
        <f>IFERROR('σ и σw, МПа'!X19*$BH$2,"-")</f>
        <v>157</v>
      </c>
      <c r="AY19" s="32" t="str">
        <f>IFERROR('σ и σw, МПа'!Y19*$BH$2,"-")</f>
        <v>-</v>
      </c>
      <c r="AZ19" s="32" t="str">
        <f>IFERROR('σ и σw, МПа'!Z19*$BH$2,"-")</f>
        <v>-</v>
      </c>
      <c r="BA19" s="32" t="str">
        <f>IFERROR('σ и σw, МПа'!AA19*$BH$2,"-")</f>
        <v>-</v>
      </c>
      <c r="BB19" s="32" t="str">
        <f>IFERROR('σ и σw, МПа'!AB19*$BH$2,"-")</f>
        <v>-</v>
      </c>
      <c r="BC19" s="33" t="str">
        <f>IFERROR('σ и σw, МПа'!AC19*$BH$2,"-")</f>
        <v>-</v>
      </c>
    </row>
    <row r="20" spans="1:55" x14ac:dyDescent="0.25">
      <c r="A20" s="10" t="str">
        <f>INDEX('Обработка исходного'!B:B,ROW($B$3)+4*(ROW($B20)-ROW($B$3)))</f>
        <v>Сталь углеродистая</v>
      </c>
      <c r="B20" s="47">
        <f>INDEX('Обработка исходного'!D:D,ROW($B$3)+4*(ROW($B20)-ROW($B$3)))</f>
        <v>20</v>
      </c>
      <c r="C20" s="27" t="str">
        <f>'Rp0,2, МПа'!C20</f>
        <v>Поковки диаметром от 100 до 300 мм, КП245*</v>
      </c>
      <c r="D20" s="31">
        <f>IFERROR('σ и σw, МПа'!D20*$BE$2,"-")</f>
        <v>196</v>
      </c>
      <c r="E20" s="32">
        <f>IFERROR('σ и σw, МПа'!E20*$BE$2,"-")</f>
        <v>187.99999999999997</v>
      </c>
      <c r="F20" s="32">
        <f>IFERROR('σ и σw, МПа'!F20*$BE$2,"-")</f>
        <v>187.99999999999997</v>
      </c>
      <c r="G20" s="32">
        <f>IFERROR('σ и σw, МПа'!G20*$BE$2,"-")</f>
        <v>187.99999999999997</v>
      </c>
      <c r="H20" s="32">
        <f>IFERROR('σ и σw, МПа'!H20*$BE$2,"-")</f>
        <v>180.79999999999998</v>
      </c>
      <c r="I20" s="32">
        <f>IFERROR('σ и σw, МПа'!I20*$BE$2,"-")</f>
        <v>180.79999999999998</v>
      </c>
      <c r="J20" s="32">
        <f>IFERROR('σ и σw, МПа'!J20*$BE$2,"-")</f>
        <v>156.79999999999998</v>
      </c>
      <c r="K20" s="32">
        <f>IFERROR('σ и σw, МПа'!K20*$BE$2,"-")</f>
        <v>141.6</v>
      </c>
      <c r="L20" s="32" t="str">
        <f>IFERROR('σ и σw, МПа'!L20*$BE$2,"-")</f>
        <v>-</v>
      </c>
      <c r="M20" s="32" t="str">
        <f>IFERROR('σ и σw, МПа'!M20*$BE$2,"-")</f>
        <v>-</v>
      </c>
      <c r="N20" s="32" t="str">
        <f>IFERROR('σ и σw, МПа'!N20*$BE$2,"-")</f>
        <v>-</v>
      </c>
      <c r="O20" s="32" t="str">
        <f>IFERROR('σ и σw, МПа'!O20*$BE$2,"-")</f>
        <v>-</v>
      </c>
      <c r="P20" s="33" t="str">
        <f>IFERROR('σ и σw, МПа'!P20*$BE$2,"-")</f>
        <v>-</v>
      </c>
      <c r="Q20" s="31">
        <f>IFERROR('σ и σw, МПа'!D20*$BF$2,"-")</f>
        <v>261.33333333333337</v>
      </c>
      <c r="R20" s="32">
        <f>IFERROR('σ и σw, МПа'!E20*$BF$2,"-")</f>
        <v>250.66666666666666</v>
      </c>
      <c r="S20" s="32">
        <f>IFERROR('σ и σw, МПа'!F20*$BF$2,"-")</f>
        <v>250.66666666666666</v>
      </c>
      <c r="T20" s="32">
        <f>IFERROR('σ и σw, МПа'!G20*$BF$2,"-")</f>
        <v>250.66666666666666</v>
      </c>
      <c r="U20" s="32">
        <f>IFERROR('σ и σw, МПа'!H20*$BF$2,"-")</f>
        <v>241.06666666666666</v>
      </c>
      <c r="V20" s="32">
        <f>IFERROR('σ и σw, МПа'!I20*$BF$2,"-")</f>
        <v>241.06666666666666</v>
      </c>
      <c r="W20" s="32">
        <f>IFERROR('σ и σw, МПа'!J20*$BF$2,"-")</f>
        <v>209.06666666666666</v>
      </c>
      <c r="X20" s="32">
        <f>IFERROR('σ и σw, МПа'!K20*$BF$2,"-")</f>
        <v>188.8</v>
      </c>
      <c r="Y20" s="32" t="str">
        <f>IFERROR('σ и σw, МПа'!L20*$BF$2,"-")</f>
        <v>-</v>
      </c>
      <c r="Z20" s="32" t="str">
        <f>IFERROR('σ и σw, МПа'!M20*$BF$2,"-")</f>
        <v>-</v>
      </c>
      <c r="AA20" s="32" t="str">
        <f>IFERROR('σ и σw, МПа'!N20*$BF$2,"-")</f>
        <v>-</v>
      </c>
      <c r="AB20" s="32" t="str">
        <f>IFERROR('σ и σw, МПа'!O20*$BF$2,"-")</f>
        <v>-</v>
      </c>
      <c r="AC20" s="33" t="str">
        <f>IFERROR('σ и σw, МПа'!P20*$BF$2,"-")</f>
        <v>-</v>
      </c>
      <c r="AD20" s="31">
        <f>IFERROR('σ и σw, МПа'!Q20*$BG$2,"-")</f>
        <v>147</v>
      </c>
      <c r="AE20" s="32">
        <f>IFERROR('σ и σw, МПа'!R20*$BG$2,"-")</f>
        <v>141</v>
      </c>
      <c r="AF20" s="32">
        <f>IFERROR('σ и σw, МПа'!S20*$BG$2,"-")</f>
        <v>141</v>
      </c>
      <c r="AG20" s="32">
        <f>IFERROR('σ и σw, МПа'!T20*$BG$2,"-")</f>
        <v>141</v>
      </c>
      <c r="AH20" s="32">
        <f>IFERROR('σ и σw, МПа'!U20*$BG$2,"-")</f>
        <v>135.6</v>
      </c>
      <c r="AI20" s="32">
        <f>IFERROR('σ и σw, МПа'!V20*$BG$2,"-")</f>
        <v>135.6</v>
      </c>
      <c r="AJ20" s="32">
        <f>IFERROR('σ и σw, МПа'!W20*$BG$2,"-")</f>
        <v>117.6</v>
      </c>
      <c r="AK20" s="32">
        <f>IFERROR('σ и σw, МПа'!X20*$BG$2,"-")</f>
        <v>106.2</v>
      </c>
      <c r="AL20" s="32" t="str">
        <f>IFERROR('σ и σw, МПа'!Y20*$BG$2,"-")</f>
        <v>-</v>
      </c>
      <c r="AM20" s="32" t="str">
        <f>IFERROR('σ и σw, МПа'!Z20*$BG$2,"-")</f>
        <v>-</v>
      </c>
      <c r="AN20" s="32" t="str">
        <f>IFERROR('σ и σw, МПа'!AA20*$BG$2,"-")</f>
        <v>-</v>
      </c>
      <c r="AO20" s="32" t="str">
        <f>IFERROR('σ и σw, МПа'!AB20*$BG$2,"-")</f>
        <v>-</v>
      </c>
      <c r="AP20" s="33" t="str">
        <f>IFERROR('σ и σw, МПа'!AC20*$BG$2,"-")</f>
        <v>-</v>
      </c>
      <c r="AQ20" s="31">
        <f>IFERROR('σ и σw, МПа'!Q20*$BH$2,"-")</f>
        <v>245</v>
      </c>
      <c r="AR20" s="32">
        <f>IFERROR('σ и σw, МПа'!R20*$BH$2,"-")</f>
        <v>235</v>
      </c>
      <c r="AS20" s="32">
        <f>IFERROR('σ и σw, МПа'!S20*$BH$2,"-")</f>
        <v>235</v>
      </c>
      <c r="AT20" s="32">
        <f>IFERROR('σ и σw, МПа'!T20*$BH$2,"-")</f>
        <v>235</v>
      </c>
      <c r="AU20" s="32">
        <f>IFERROR('σ и σw, МПа'!U20*$BH$2,"-")</f>
        <v>226</v>
      </c>
      <c r="AV20" s="32">
        <f>IFERROR('σ и σw, МПа'!V20*$BH$2,"-")</f>
        <v>226</v>
      </c>
      <c r="AW20" s="32">
        <f>IFERROR('σ и σw, МПа'!W20*$BH$2,"-")</f>
        <v>196</v>
      </c>
      <c r="AX20" s="32">
        <f>IFERROR('σ и σw, МПа'!X20*$BH$2,"-")</f>
        <v>177</v>
      </c>
      <c r="AY20" s="32" t="str">
        <f>IFERROR('σ и σw, МПа'!Y20*$BH$2,"-")</f>
        <v>-</v>
      </c>
      <c r="AZ20" s="32" t="str">
        <f>IFERROR('σ и σw, МПа'!Z20*$BH$2,"-")</f>
        <v>-</v>
      </c>
      <c r="BA20" s="32" t="str">
        <f>IFERROR('σ и σw, МПа'!AA20*$BH$2,"-")</f>
        <v>-</v>
      </c>
      <c r="BB20" s="32" t="str">
        <f>IFERROR('σ и σw, МПа'!AB20*$BH$2,"-")</f>
        <v>-</v>
      </c>
      <c r="BC20" s="33" t="str">
        <f>IFERROR('σ и σw, МПа'!AC20*$BH$2,"-")</f>
        <v>-</v>
      </c>
    </row>
    <row r="21" spans="1:55" ht="25.5" x14ac:dyDescent="0.25">
      <c r="A21" s="10" t="str">
        <f>INDEX('Обработка исходного'!B:B,ROW($B$3)+4*(ROW($B21)-ROW($B$3)))</f>
        <v>Сталь углеродистая</v>
      </c>
      <c r="B21" s="47">
        <f>INDEX('Обработка исходного'!D:D,ROW($B$3)+4*(ROW($B21)-ROW($B$3)))</f>
        <v>20</v>
      </c>
      <c r="C21" s="27" t="str">
        <f>'Rp0,2, МПа'!C21</f>
        <v>Горячекатаная сталь толщиной или диаметром до 80 мм</v>
      </c>
      <c r="D21" s="31">
        <f>IFERROR('σ и σw, МПа'!D21*$BE$2,"-")</f>
        <v>172.79999999999998</v>
      </c>
      <c r="E21" s="32">
        <f>IFERROR('σ и σw, МПа'!E21*$BE$2,"-")</f>
        <v>164.8</v>
      </c>
      <c r="F21" s="32">
        <f>IFERROR('σ и σw, МПа'!F21*$BE$2,"-")</f>
        <v>164.8</v>
      </c>
      <c r="G21" s="32">
        <f>IFERROR('σ и σw, МПа'!G21*$BE$2,"-")</f>
        <v>164.8</v>
      </c>
      <c r="H21" s="32">
        <f>IFERROR('σ и σw, МПа'!H21*$BE$2,"-")</f>
        <v>156.79999999999998</v>
      </c>
      <c r="I21" s="32">
        <f>IFERROR('σ и σw, МПа'!I21*$BE$2,"-")</f>
        <v>156.79999999999998</v>
      </c>
      <c r="J21" s="32">
        <f>IFERROR('σ и σw, МПа'!J21*$BE$2,"-")</f>
        <v>141.6</v>
      </c>
      <c r="K21" s="32">
        <f>IFERROR('σ и σw, МПа'!K21*$BE$2,"-")</f>
        <v>125.6</v>
      </c>
      <c r="L21" s="32" t="str">
        <f>IFERROR('σ и σw, МПа'!L21*$BE$2,"-")</f>
        <v>-</v>
      </c>
      <c r="M21" s="32" t="str">
        <f>IFERROR('σ и σw, МПа'!M21*$BE$2,"-")</f>
        <v>-</v>
      </c>
      <c r="N21" s="32" t="str">
        <f>IFERROR('σ и σw, МПа'!N21*$BE$2,"-")</f>
        <v>-</v>
      </c>
      <c r="O21" s="32" t="str">
        <f>IFERROR('σ и σw, МПа'!O21*$BE$2,"-")</f>
        <v>-</v>
      </c>
      <c r="P21" s="33" t="str">
        <f>IFERROR('σ и σw, МПа'!P21*$BE$2,"-")</f>
        <v>-</v>
      </c>
      <c r="Q21" s="31">
        <f>IFERROR('σ и σw, МПа'!D21*$BF$2,"-")</f>
        <v>230.4</v>
      </c>
      <c r="R21" s="32">
        <f>IFERROR('σ и σw, МПа'!E21*$BF$2,"-")</f>
        <v>219.73333333333335</v>
      </c>
      <c r="S21" s="32">
        <f>IFERROR('σ и σw, МПа'!F21*$BF$2,"-")</f>
        <v>219.73333333333335</v>
      </c>
      <c r="T21" s="32">
        <f>IFERROR('σ и σw, МПа'!G21*$BF$2,"-")</f>
        <v>219.73333333333335</v>
      </c>
      <c r="U21" s="32">
        <f>IFERROR('σ и σw, МПа'!H21*$BF$2,"-")</f>
        <v>209.06666666666666</v>
      </c>
      <c r="V21" s="32">
        <f>IFERROR('σ и σw, МПа'!I21*$BF$2,"-")</f>
        <v>209.06666666666666</v>
      </c>
      <c r="W21" s="32">
        <f>IFERROR('σ и σw, МПа'!J21*$BF$2,"-")</f>
        <v>188.8</v>
      </c>
      <c r="X21" s="32">
        <f>IFERROR('σ и σw, МПа'!K21*$BF$2,"-")</f>
        <v>167.4666666666667</v>
      </c>
      <c r="Y21" s="32" t="str">
        <f>IFERROR('σ и σw, МПа'!L21*$BF$2,"-")</f>
        <v>-</v>
      </c>
      <c r="Z21" s="32" t="str">
        <f>IFERROR('σ и σw, МПа'!M21*$BF$2,"-")</f>
        <v>-</v>
      </c>
      <c r="AA21" s="32" t="str">
        <f>IFERROR('σ и σw, МПа'!N21*$BF$2,"-")</f>
        <v>-</v>
      </c>
      <c r="AB21" s="32" t="str">
        <f>IFERROR('σ и σw, МПа'!O21*$BF$2,"-")</f>
        <v>-</v>
      </c>
      <c r="AC21" s="33" t="str">
        <f>IFERROR('σ и σw, МПа'!P21*$BF$2,"-")</f>
        <v>-</v>
      </c>
      <c r="AD21" s="31">
        <f>IFERROR('σ и σw, МПа'!Q21*$BG$2,"-")</f>
        <v>129.6</v>
      </c>
      <c r="AE21" s="32">
        <f>IFERROR('σ и σw, МПа'!R21*$BG$2,"-")</f>
        <v>123.6</v>
      </c>
      <c r="AF21" s="32">
        <f>IFERROR('σ и σw, МПа'!S21*$BG$2,"-")</f>
        <v>123.6</v>
      </c>
      <c r="AG21" s="32">
        <f>IFERROR('σ и σw, МПа'!T21*$BG$2,"-")</f>
        <v>123.6</v>
      </c>
      <c r="AH21" s="32">
        <f>IFERROR('σ и σw, МПа'!U21*$BG$2,"-")</f>
        <v>117.6</v>
      </c>
      <c r="AI21" s="32">
        <f>IFERROR('σ и σw, МПа'!V21*$BG$2,"-")</f>
        <v>117.6</v>
      </c>
      <c r="AJ21" s="32">
        <f>IFERROR('σ и σw, МПа'!W21*$BG$2,"-")</f>
        <v>106.2</v>
      </c>
      <c r="AK21" s="32">
        <f>IFERROR('σ и σw, МПа'!X21*$BG$2,"-")</f>
        <v>94.2</v>
      </c>
      <c r="AL21" s="32" t="str">
        <f>IFERROR('σ и σw, МПа'!Y21*$BG$2,"-")</f>
        <v>-</v>
      </c>
      <c r="AM21" s="32" t="str">
        <f>IFERROR('σ и σw, МПа'!Z21*$BG$2,"-")</f>
        <v>-</v>
      </c>
      <c r="AN21" s="32" t="str">
        <f>IFERROR('σ и σw, МПа'!AA21*$BG$2,"-")</f>
        <v>-</v>
      </c>
      <c r="AO21" s="32" t="str">
        <f>IFERROR('σ и σw, МПа'!AB21*$BG$2,"-")</f>
        <v>-</v>
      </c>
      <c r="AP21" s="33" t="str">
        <f>IFERROR('σ и σw, МПа'!AC21*$BG$2,"-")</f>
        <v>-</v>
      </c>
      <c r="AQ21" s="31">
        <f>IFERROR('σ и σw, МПа'!Q21*$BH$2,"-")</f>
        <v>216</v>
      </c>
      <c r="AR21" s="32">
        <f>IFERROR('σ и σw, МПа'!R21*$BH$2,"-")</f>
        <v>206</v>
      </c>
      <c r="AS21" s="32">
        <f>IFERROR('σ и σw, МПа'!S21*$BH$2,"-")</f>
        <v>206</v>
      </c>
      <c r="AT21" s="32">
        <f>IFERROR('σ и σw, МПа'!T21*$BH$2,"-")</f>
        <v>206</v>
      </c>
      <c r="AU21" s="32">
        <f>IFERROR('σ и σw, МПа'!U21*$BH$2,"-")</f>
        <v>196</v>
      </c>
      <c r="AV21" s="32">
        <f>IFERROR('σ и σw, МПа'!V21*$BH$2,"-")</f>
        <v>196</v>
      </c>
      <c r="AW21" s="32">
        <f>IFERROR('σ и σw, МПа'!W21*$BH$2,"-")</f>
        <v>177</v>
      </c>
      <c r="AX21" s="32">
        <f>IFERROR('σ и σw, МПа'!X21*$BH$2,"-")</f>
        <v>157</v>
      </c>
      <c r="AY21" s="32" t="str">
        <f>IFERROR('σ и σw, МПа'!Y21*$BH$2,"-")</f>
        <v>-</v>
      </c>
      <c r="AZ21" s="32" t="str">
        <f>IFERROR('σ и σw, МПа'!Z21*$BH$2,"-")</f>
        <v>-</v>
      </c>
      <c r="BA21" s="32" t="str">
        <f>IFERROR('σ и σw, МПа'!AA21*$BH$2,"-")</f>
        <v>-</v>
      </c>
      <c r="BB21" s="32" t="str">
        <f>IFERROR('σ и σw, МПа'!AB21*$BH$2,"-")</f>
        <v>-</v>
      </c>
      <c r="BC21" s="33" t="str">
        <f>IFERROR('σ и σw, МПа'!AC21*$BH$2,"-")</f>
        <v>-</v>
      </c>
    </row>
    <row r="22" spans="1:55" ht="38.25" x14ac:dyDescent="0.25">
      <c r="A22" s="10" t="str">
        <f>INDEX('Обработка исходного'!B:B,ROW($B$3)+4*(ROW($B22)-ROW($B$3)))</f>
        <v>Сталь углеродистая</v>
      </c>
      <c r="B22" s="47">
        <f>INDEX('Обработка исходного'!D:D,ROW($B$3)+4*(ROW($B22)-ROW($B$3)))</f>
        <v>20</v>
      </c>
      <c r="C22" s="27" t="str">
        <f>'Rp0,2, МПа'!C22</f>
        <v>Трубы горячедеформированные наружным диаметром от 10 до 465 мм с толщиной стенки от 2 до 60 мм</v>
      </c>
      <c r="D22" s="31">
        <f>IFERROR('σ и σw, МПа'!D22*$BE$2,"-")</f>
        <v>172.79999999999998</v>
      </c>
      <c r="E22" s="32">
        <f>IFERROR('σ и σw, МПа'!E22*$BE$2,"-")</f>
        <v>164.8</v>
      </c>
      <c r="F22" s="32">
        <f>IFERROR('σ и σw, МПа'!F22*$BE$2,"-")</f>
        <v>164.8</v>
      </c>
      <c r="G22" s="32">
        <f>IFERROR('σ и σw, МПа'!G22*$BE$2,"-")</f>
        <v>164.8</v>
      </c>
      <c r="H22" s="32">
        <f>IFERROR('σ и σw, МПа'!H22*$BE$2,"-")</f>
        <v>156.79999999999998</v>
      </c>
      <c r="I22" s="32">
        <f>IFERROR('σ и σw, МПа'!I22*$BE$2,"-")</f>
        <v>156.79999999999998</v>
      </c>
      <c r="J22" s="32">
        <f>IFERROR('σ и σw, МПа'!J22*$BE$2,"-")</f>
        <v>141.6</v>
      </c>
      <c r="K22" s="32">
        <f>IFERROR('σ и σw, МПа'!K22*$BE$2,"-")</f>
        <v>125.6</v>
      </c>
      <c r="L22" s="32" t="str">
        <f>IFERROR('σ и σw, МПа'!L22*$BE$2,"-")</f>
        <v>-</v>
      </c>
      <c r="M22" s="32" t="str">
        <f>IFERROR('σ и σw, МПа'!M22*$BE$2,"-")</f>
        <v>-</v>
      </c>
      <c r="N22" s="32" t="str">
        <f>IFERROR('σ и σw, МПа'!N22*$BE$2,"-")</f>
        <v>-</v>
      </c>
      <c r="O22" s="32" t="str">
        <f>IFERROR('σ и σw, МПа'!O22*$BE$2,"-")</f>
        <v>-</v>
      </c>
      <c r="P22" s="33" t="str">
        <f>IFERROR('σ и σw, МПа'!P22*$BE$2,"-")</f>
        <v>-</v>
      </c>
      <c r="Q22" s="31">
        <f>IFERROR('σ и σw, МПа'!D22*$BF$2,"-")</f>
        <v>230.4</v>
      </c>
      <c r="R22" s="32">
        <f>IFERROR('σ и σw, МПа'!E22*$BF$2,"-")</f>
        <v>219.73333333333335</v>
      </c>
      <c r="S22" s="32">
        <f>IFERROR('σ и σw, МПа'!F22*$BF$2,"-")</f>
        <v>219.73333333333335</v>
      </c>
      <c r="T22" s="32">
        <f>IFERROR('σ и σw, МПа'!G22*$BF$2,"-")</f>
        <v>219.73333333333335</v>
      </c>
      <c r="U22" s="32">
        <f>IFERROR('σ и σw, МПа'!H22*$BF$2,"-")</f>
        <v>209.06666666666666</v>
      </c>
      <c r="V22" s="32">
        <f>IFERROR('σ и σw, МПа'!I22*$BF$2,"-")</f>
        <v>209.06666666666666</v>
      </c>
      <c r="W22" s="32">
        <f>IFERROR('σ и σw, МПа'!J22*$BF$2,"-")</f>
        <v>188.8</v>
      </c>
      <c r="X22" s="32">
        <f>IFERROR('σ и σw, МПа'!K22*$BF$2,"-")</f>
        <v>167.4666666666667</v>
      </c>
      <c r="Y22" s="32" t="str">
        <f>IFERROR('σ и σw, МПа'!L22*$BF$2,"-")</f>
        <v>-</v>
      </c>
      <c r="Z22" s="32" t="str">
        <f>IFERROR('σ и σw, МПа'!M22*$BF$2,"-")</f>
        <v>-</v>
      </c>
      <c r="AA22" s="32" t="str">
        <f>IFERROR('σ и σw, МПа'!N22*$BF$2,"-")</f>
        <v>-</v>
      </c>
      <c r="AB22" s="32" t="str">
        <f>IFERROR('σ и σw, МПа'!O22*$BF$2,"-")</f>
        <v>-</v>
      </c>
      <c r="AC22" s="33" t="str">
        <f>IFERROR('σ и σw, МПа'!P22*$BF$2,"-")</f>
        <v>-</v>
      </c>
      <c r="AD22" s="31">
        <f>IFERROR('σ и σw, МПа'!Q22*$BG$2,"-")</f>
        <v>129.6</v>
      </c>
      <c r="AE22" s="32">
        <f>IFERROR('σ и σw, МПа'!R22*$BG$2,"-")</f>
        <v>123.6</v>
      </c>
      <c r="AF22" s="32">
        <f>IFERROR('σ и σw, МПа'!S22*$BG$2,"-")</f>
        <v>123.6</v>
      </c>
      <c r="AG22" s="32">
        <f>IFERROR('σ и σw, МПа'!T22*$BG$2,"-")</f>
        <v>123.6</v>
      </c>
      <c r="AH22" s="32">
        <f>IFERROR('σ и σw, МПа'!U22*$BG$2,"-")</f>
        <v>117.6</v>
      </c>
      <c r="AI22" s="32">
        <f>IFERROR('σ и σw, МПа'!V22*$BG$2,"-")</f>
        <v>117.6</v>
      </c>
      <c r="AJ22" s="32">
        <f>IFERROR('σ и σw, МПа'!W22*$BG$2,"-")</f>
        <v>106.2</v>
      </c>
      <c r="AK22" s="32">
        <f>IFERROR('σ и σw, МПа'!X22*$BG$2,"-")</f>
        <v>94.2</v>
      </c>
      <c r="AL22" s="32" t="str">
        <f>IFERROR('σ и σw, МПа'!Y22*$BG$2,"-")</f>
        <v>-</v>
      </c>
      <c r="AM22" s="32" t="str">
        <f>IFERROR('σ и σw, МПа'!Z22*$BG$2,"-")</f>
        <v>-</v>
      </c>
      <c r="AN22" s="32" t="str">
        <f>IFERROR('σ и σw, МПа'!AA22*$BG$2,"-")</f>
        <v>-</v>
      </c>
      <c r="AO22" s="32" t="str">
        <f>IFERROR('σ и σw, МПа'!AB22*$BG$2,"-")</f>
        <v>-</v>
      </c>
      <c r="AP22" s="33" t="str">
        <f>IFERROR('σ и σw, МПа'!AC22*$BG$2,"-")</f>
        <v>-</v>
      </c>
      <c r="AQ22" s="31">
        <f>IFERROR('σ и σw, МПа'!Q22*$BH$2,"-")</f>
        <v>216</v>
      </c>
      <c r="AR22" s="32">
        <f>IFERROR('σ и σw, МПа'!R22*$BH$2,"-")</f>
        <v>206</v>
      </c>
      <c r="AS22" s="32">
        <f>IFERROR('σ и σw, МПа'!S22*$BH$2,"-")</f>
        <v>206</v>
      </c>
      <c r="AT22" s="32">
        <f>IFERROR('σ и σw, МПа'!T22*$BH$2,"-")</f>
        <v>206</v>
      </c>
      <c r="AU22" s="32">
        <f>IFERROR('σ и σw, МПа'!U22*$BH$2,"-")</f>
        <v>196</v>
      </c>
      <c r="AV22" s="32">
        <f>IFERROR('σ и σw, МПа'!V22*$BH$2,"-")</f>
        <v>196</v>
      </c>
      <c r="AW22" s="32">
        <f>IFERROR('σ и σw, МПа'!W22*$BH$2,"-")</f>
        <v>177</v>
      </c>
      <c r="AX22" s="32">
        <f>IFERROR('σ и σw, МПа'!X22*$BH$2,"-")</f>
        <v>157</v>
      </c>
      <c r="AY22" s="32" t="str">
        <f>IFERROR('σ и σw, МПа'!Y22*$BH$2,"-")</f>
        <v>-</v>
      </c>
      <c r="AZ22" s="32" t="str">
        <f>IFERROR('σ и σw, МПа'!Z22*$BH$2,"-")</f>
        <v>-</v>
      </c>
      <c r="BA22" s="32" t="str">
        <f>IFERROR('σ и σw, МПа'!AA22*$BH$2,"-")</f>
        <v>-</v>
      </c>
      <c r="BB22" s="32" t="str">
        <f>IFERROR('σ и σw, МПа'!AB22*$BH$2,"-")</f>
        <v>-</v>
      </c>
      <c r="BC22" s="33" t="str">
        <f>IFERROR('σ и σw, МПа'!AC22*$BH$2,"-")</f>
        <v>-</v>
      </c>
    </row>
    <row r="23" spans="1:55" ht="25.5" x14ac:dyDescent="0.25">
      <c r="A23" s="10" t="str">
        <f>INDEX('Обработка исходного'!B:B,ROW($B$3)+4*(ROW($B23)-ROW($B$3)))</f>
        <v>Сталь углеродистая</v>
      </c>
      <c r="B23" s="47">
        <f>INDEX('Обработка исходного'!D:D,ROW($B$3)+4*(ROW($B23)-ROW($B$3)))</f>
        <v>20</v>
      </c>
      <c r="C23" s="27" t="str">
        <f>'Rp0,2, МПа'!C23</f>
        <v>Отожженные, высокоотпущенные листы толщиной от 4 до 80 мм</v>
      </c>
      <c r="D23" s="31">
        <f>IFERROR('σ и σw, МПа'!D23*$BE$2,"-")</f>
        <v>172.15384615384613</v>
      </c>
      <c r="E23" s="32">
        <f>IFERROR('σ и σw, МПа'!E23*$BE$2,"-")</f>
        <v>167.53846153846152</v>
      </c>
      <c r="F23" s="32">
        <f>IFERROR('σ и σw, МПа'!F23*$BE$2,"-")</f>
        <v>162.92307692307693</v>
      </c>
      <c r="G23" s="32">
        <f>IFERROR('σ и σw, МПа'!G23*$BE$2,"-")</f>
        <v>158.30769230769229</v>
      </c>
      <c r="H23" s="32">
        <f>IFERROR('σ и σw, МПа'!H23*$BE$2,"-")</f>
        <v>158.30769230769229</v>
      </c>
      <c r="I23" s="32">
        <f>IFERROR('σ и σw, МПа'!I23*$BE$2,"-")</f>
        <v>153.69230769230768</v>
      </c>
      <c r="J23" s="32">
        <f>IFERROR('σ и σw, МПа'!J23*$BE$2,"-")</f>
        <v>140.79999999999998</v>
      </c>
      <c r="K23" s="32">
        <f>IFERROR('σ и σw, МПа'!K23*$BE$2,"-")</f>
        <v>125.6</v>
      </c>
      <c r="L23" s="32" t="str">
        <f>IFERROR('σ и σw, МПа'!L23*$BE$2,"-")</f>
        <v>-</v>
      </c>
      <c r="M23" s="32" t="str">
        <f>IFERROR('σ и σw, МПа'!M23*$BE$2,"-")</f>
        <v>-</v>
      </c>
      <c r="N23" s="32" t="str">
        <f>IFERROR('σ и σw, МПа'!N23*$BE$2,"-")</f>
        <v>-</v>
      </c>
      <c r="O23" s="32" t="str">
        <f>IFERROR('σ и σw, МПа'!O23*$BE$2,"-")</f>
        <v>-</v>
      </c>
      <c r="P23" s="33" t="str">
        <f>IFERROR('σ и σw, МПа'!P23*$BE$2,"-")</f>
        <v>-</v>
      </c>
      <c r="Q23" s="31">
        <f>IFERROR('σ и σw, МПа'!D23*$BF$2,"-")</f>
        <v>229.53846153846155</v>
      </c>
      <c r="R23" s="32">
        <f>IFERROR('σ и σw, МПа'!E23*$BF$2,"-")</f>
        <v>223.38461538461539</v>
      </c>
      <c r="S23" s="32">
        <f>IFERROR('σ и σw, МПа'!F23*$BF$2,"-")</f>
        <v>217.23076923076925</v>
      </c>
      <c r="T23" s="32">
        <f>IFERROR('σ и σw, МПа'!G23*$BF$2,"-")</f>
        <v>211.07692307692307</v>
      </c>
      <c r="U23" s="32">
        <f>IFERROR('σ и σw, МПа'!H23*$BF$2,"-")</f>
        <v>211.07692307692307</v>
      </c>
      <c r="V23" s="32">
        <f>IFERROR('σ и σw, МПа'!I23*$BF$2,"-")</f>
        <v>204.92307692307691</v>
      </c>
      <c r="W23" s="32">
        <f>IFERROR('σ и σw, МПа'!J23*$BF$2,"-")</f>
        <v>187.73333333333335</v>
      </c>
      <c r="X23" s="32">
        <f>IFERROR('σ и σw, МПа'!K23*$BF$2,"-")</f>
        <v>167.4666666666667</v>
      </c>
      <c r="Y23" s="32" t="str">
        <f>IFERROR('σ и σw, МПа'!L23*$BF$2,"-")</f>
        <v>-</v>
      </c>
      <c r="Z23" s="32" t="str">
        <f>IFERROR('σ и σw, МПа'!M23*$BF$2,"-")</f>
        <v>-</v>
      </c>
      <c r="AA23" s="32" t="str">
        <f>IFERROR('σ и σw, МПа'!N23*$BF$2,"-")</f>
        <v>-</v>
      </c>
      <c r="AB23" s="32" t="str">
        <f>IFERROR('σ и σw, МПа'!O23*$BF$2,"-")</f>
        <v>-</v>
      </c>
      <c r="AC23" s="33" t="str">
        <f>IFERROR('σ и σw, МПа'!P23*$BF$2,"-")</f>
        <v>-</v>
      </c>
      <c r="AD23" s="31">
        <f>IFERROR('σ и σw, МПа'!Q23*$BG$2,"-")</f>
        <v>129.6</v>
      </c>
      <c r="AE23" s="32">
        <f>IFERROR('σ и σw, МПа'!R23*$BG$2,"-")</f>
        <v>129.6</v>
      </c>
      <c r="AF23" s="32">
        <f>IFERROR('σ и σw, МПа'!S23*$BG$2,"-")</f>
        <v>129.6</v>
      </c>
      <c r="AG23" s="32">
        <f>IFERROR('σ и σw, МПа'!T23*$BG$2,"-")</f>
        <v>123.6</v>
      </c>
      <c r="AH23" s="32">
        <f>IFERROR('σ и σw, МПа'!U23*$BG$2,"-")</f>
        <v>123.6</v>
      </c>
      <c r="AI23" s="32">
        <f>IFERROR('σ и σw, МПа'!V23*$BG$2,"-")</f>
        <v>117.6</v>
      </c>
      <c r="AJ23" s="32">
        <f>IFERROR('σ и σw, МПа'!W23*$BG$2,"-")</f>
        <v>105.6</v>
      </c>
      <c r="AK23" s="32">
        <f>IFERROR('σ и σw, МПа'!X23*$BG$2,"-")</f>
        <v>94.2</v>
      </c>
      <c r="AL23" s="32" t="str">
        <f>IFERROR('σ и σw, МПа'!Y23*$BG$2,"-")</f>
        <v>-</v>
      </c>
      <c r="AM23" s="32" t="str">
        <f>IFERROR('σ и σw, МПа'!Z23*$BG$2,"-")</f>
        <v>-</v>
      </c>
      <c r="AN23" s="32" t="str">
        <f>IFERROR('σ и σw, МПа'!AA23*$BG$2,"-")</f>
        <v>-</v>
      </c>
      <c r="AO23" s="32" t="str">
        <f>IFERROR('σ и σw, МПа'!AB23*$BG$2,"-")</f>
        <v>-</v>
      </c>
      <c r="AP23" s="33" t="str">
        <f>IFERROR('σ и σw, МПа'!AC23*$BG$2,"-")</f>
        <v>-</v>
      </c>
      <c r="AQ23" s="31">
        <f>IFERROR('σ и σw, МПа'!Q23*$BH$2,"-")</f>
        <v>216</v>
      </c>
      <c r="AR23" s="32">
        <f>IFERROR('σ и σw, МПа'!R23*$BH$2,"-")</f>
        <v>216</v>
      </c>
      <c r="AS23" s="32">
        <f>IFERROR('σ и σw, МПа'!S23*$BH$2,"-")</f>
        <v>216</v>
      </c>
      <c r="AT23" s="32">
        <f>IFERROR('σ и σw, МПа'!T23*$BH$2,"-")</f>
        <v>206</v>
      </c>
      <c r="AU23" s="32">
        <f>IFERROR('σ и σw, МПа'!U23*$BH$2,"-")</f>
        <v>206</v>
      </c>
      <c r="AV23" s="32">
        <f>IFERROR('σ и σw, МПа'!V23*$BH$2,"-")</f>
        <v>196</v>
      </c>
      <c r="AW23" s="32">
        <f>IFERROR('σ и σw, МПа'!W23*$BH$2,"-")</f>
        <v>176</v>
      </c>
      <c r="AX23" s="32">
        <f>IFERROR('σ и σw, МПа'!X23*$BH$2,"-")</f>
        <v>157</v>
      </c>
      <c r="AY23" s="32" t="str">
        <f>IFERROR('σ и σw, МПа'!Y23*$BH$2,"-")</f>
        <v>-</v>
      </c>
      <c r="AZ23" s="32" t="str">
        <f>IFERROR('σ и σw, МПа'!Z23*$BH$2,"-")</f>
        <v>-</v>
      </c>
      <c r="BA23" s="32" t="str">
        <f>IFERROR('σ и σw, МПа'!AA23*$BH$2,"-")</f>
        <v>-</v>
      </c>
      <c r="BB23" s="32" t="str">
        <f>IFERROR('σ и σw, МПа'!AB23*$BH$2,"-")</f>
        <v>-</v>
      </c>
      <c r="BC23" s="33" t="str">
        <f>IFERROR('σ и σw, МПа'!AC23*$BH$2,"-")</f>
        <v>-</v>
      </c>
    </row>
    <row r="24" spans="1:55" x14ac:dyDescent="0.25">
      <c r="A24" s="10" t="str">
        <f>INDEX('Обработка исходного'!B:B,ROW($B$3)+4*(ROW($B24)-ROW($B$3)))</f>
        <v>Сталь углеродистая</v>
      </c>
      <c r="B24" s="47">
        <f>INDEX('Обработка исходного'!D:D,ROW($B$3)+4*(ROW($B24)-ROW($B$3)))</f>
        <v>20</v>
      </c>
      <c r="C24" s="27" t="str">
        <f>'Rp0,2, МПа'!C24</f>
        <v>Листовые заготовки толщиной от 20 до 250 мм</v>
      </c>
      <c r="D24" s="31">
        <f>IFERROR('σ и σw, МПа'!D24*$BE$2,"-")</f>
        <v>140.79999999999998</v>
      </c>
      <c r="E24" s="32">
        <f>IFERROR('σ и σw, МПа'!E24*$BE$2,"-")</f>
        <v>140.79999999999998</v>
      </c>
      <c r="F24" s="32">
        <f>IFERROR('σ и σw, МПа'!F24*$BE$2,"-")</f>
        <v>140.79999999999998</v>
      </c>
      <c r="G24" s="32">
        <f>IFERROR('σ и σw, МПа'!G24*$BE$2,"-")</f>
        <v>125.6</v>
      </c>
      <c r="H24" s="32">
        <f>IFERROR('σ и σw, МПа'!H24*$BE$2,"-")</f>
        <v>125.6</v>
      </c>
      <c r="I24" s="32">
        <f>IFERROR('σ и σw, МПа'!I24*$BE$2,"-")</f>
        <v>117.6</v>
      </c>
      <c r="J24" s="32">
        <f>IFERROR('σ и σw, МПа'!J24*$BE$2,"-")</f>
        <v>117.6</v>
      </c>
      <c r="K24" s="32">
        <f>IFERROR('σ и σw, МПа'!K24*$BE$2,"-")</f>
        <v>109.6</v>
      </c>
      <c r="L24" s="32" t="str">
        <f>IFERROR('σ и σw, МПа'!L24*$BE$2,"-")</f>
        <v>-</v>
      </c>
      <c r="M24" s="32" t="str">
        <f>IFERROR('σ и σw, МПа'!M24*$BE$2,"-")</f>
        <v>-</v>
      </c>
      <c r="N24" s="32" t="str">
        <f>IFERROR('σ и σw, МПа'!N24*$BE$2,"-")</f>
        <v>-</v>
      </c>
      <c r="O24" s="32" t="str">
        <f>IFERROR('σ и σw, МПа'!O24*$BE$2,"-")</f>
        <v>-</v>
      </c>
      <c r="P24" s="33" t="str">
        <f>IFERROR('σ и σw, МПа'!P24*$BE$2,"-")</f>
        <v>-</v>
      </c>
      <c r="Q24" s="31">
        <f>IFERROR('σ и σw, МПа'!D24*$BF$2,"-")</f>
        <v>187.73333333333335</v>
      </c>
      <c r="R24" s="32">
        <f>IFERROR('σ и σw, МПа'!E24*$BF$2,"-")</f>
        <v>187.73333333333335</v>
      </c>
      <c r="S24" s="32">
        <f>IFERROR('σ и σw, МПа'!F24*$BF$2,"-")</f>
        <v>187.73333333333335</v>
      </c>
      <c r="T24" s="32">
        <f>IFERROR('σ и σw, МПа'!G24*$BF$2,"-")</f>
        <v>167.4666666666667</v>
      </c>
      <c r="U24" s="32">
        <f>IFERROR('σ и σw, МПа'!H24*$BF$2,"-")</f>
        <v>167.4666666666667</v>
      </c>
      <c r="V24" s="32">
        <f>IFERROR('σ и σw, МПа'!I24*$BF$2,"-")</f>
        <v>156.80000000000001</v>
      </c>
      <c r="W24" s="32">
        <f>IFERROR('σ и σw, МПа'!J24*$BF$2,"-")</f>
        <v>156.80000000000001</v>
      </c>
      <c r="X24" s="32">
        <f>IFERROR('σ и σw, МПа'!K24*$BF$2,"-")</f>
        <v>146.13333333333333</v>
      </c>
      <c r="Y24" s="32" t="str">
        <f>IFERROR('σ и σw, МПа'!L24*$BF$2,"-")</f>
        <v>-</v>
      </c>
      <c r="Z24" s="32" t="str">
        <f>IFERROR('σ и σw, МПа'!M24*$BF$2,"-")</f>
        <v>-</v>
      </c>
      <c r="AA24" s="32" t="str">
        <f>IFERROR('σ и σw, МПа'!N24*$BF$2,"-")</f>
        <v>-</v>
      </c>
      <c r="AB24" s="32" t="str">
        <f>IFERROR('σ и σw, МПа'!O24*$BF$2,"-")</f>
        <v>-</v>
      </c>
      <c r="AC24" s="33" t="str">
        <f>IFERROR('σ и σw, МПа'!P24*$BF$2,"-")</f>
        <v>-</v>
      </c>
      <c r="AD24" s="31">
        <f>IFERROR('σ и σw, МПа'!Q24*$BG$2,"-")</f>
        <v>105.6</v>
      </c>
      <c r="AE24" s="32">
        <f>IFERROR('σ и σw, МПа'!R24*$BG$2,"-")</f>
        <v>105.6</v>
      </c>
      <c r="AF24" s="32">
        <f>IFERROR('σ и σw, МПа'!S24*$BG$2,"-")</f>
        <v>105.6</v>
      </c>
      <c r="AG24" s="32">
        <f>IFERROR('σ и σw, МПа'!T24*$BG$2,"-")</f>
        <v>94.2</v>
      </c>
      <c r="AH24" s="32">
        <f>IFERROR('σ и σw, МПа'!U24*$BG$2,"-")</f>
        <v>94.2</v>
      </c>
      <c r="AI24" s="32">
        <f>IFERROR('σ и σw, МПа'!V24*$BG$2,"-")</f>
        <v>88.2</v>
      </c>
      <c r="AJ24" s="32">
        <f>IFERROR('σ и σw, МПа'!W24*$BG$2,"-")</f>
        <v>88.2</v>
      </c>
      <c r="AK24" s="32">
        <f>IFERROR('σ и σw, МПа'!X24*$BG$2,"-")</f>
        <v>82.2</v>
      </c>
      <c r="AL24" s="32" t="str">
        <f>IFERROR('σ и σw, МПа'!Y24*$BG$2,"-")</f>
        <v>-</v>
      </c>
      <c r="AM24" s="32" t="str">
        <f>IFERROR('σ и σw, МПа'!Z24*$BG$2,"-")</f>
        <v>-</v>
      </c>
      <c r="AN24" s="32" t="str">
        <f>IFERROR('σ и σw, МПа'!AA24*$BG$2,"-")</f>
        <v>-</v>
      </c>
      <c r="AO24" s="32" t="str">
        <f>IFERROR('σ и σw, МПа'!AB24*$BG$2,"-")</f>
        <v>-</v>
      </c>
      <c r="AP24" s="33" t="str">
        <f>IFERROR('σ и σw, МПа'!AC24*$BG$2,"-")</f>
        <v>-</v>
      </c>
      <c r="AQ24" s="31">
        <f>IFERROR('σ и σw, МПа'!Q24*$BH$2,"-")</f>
        <v>176</v>
      </c>
      <c r="AR24" s="32">
        <f>IFERROR('σ и σw, МПа'!R24*$BH$2,"-")</f>
        <v>176</v>
      </c>
      <c r="AS24" s="32">
        <f>IFERROR('σ и σw, МПа'!S24*$BH$2,"-")</f>
        <v>176</v>
      </c>
      <c r="AT24" s="32">
        <f>IFERROR('σ и σw, МПа'!T24*$BH$2,"-")</f>
        <v>157</v>
      </c>
      <c r="AU24" s="32">
        <f>IFERROR('σ и σw, МПа'!U24*$BH$2,"-")</f>
        <v>157</v>
      </c>
      <c r="AV24" s="32">
        <f>IFERROR('σ и σw, МПа'!V24*$BH$2,"-")</f>
        <v>147</v>
      </c>
      <c r="AW24" s="32">
        <f>IFERROR('σ и σw, МПа'!W24*$BH$2,"-")</f>
        <v>147</v>
      </c>
      <c r="AX24" s="32">
        <f>IFERROR('σ и σw, МПа'!X24*$BH$2,"-")</f>
        <v>137</v>
      </c>
      <c r="AY24" s="32" t="str">
        <f>IFERROR('σ и σw, МПа'!Y24*$BH$2,"-")</f>
        <v>-</v>
      </c>
      <c r="AZ24" s="32" t="str">
        <f>IFERROR('σ и σw, МПа'!Z24*$BH$2,"-")</f>
        <v>-</v>
      </c>
      <c r="BA24" s="32" t="str">
        <f>IFERROR('σ и σw, МПа'!AA24*$BH$2,"-")</f>
        <v>-</v>
      </c>
      <c r="BB24" s="32" t="str">
        <f>IFERROR('σ и σw, МПа'!AB24*$BH$2,"-")</f>
        <v>-</v>
      </c>
      <c r="BC24" s="33" t="str">
        <f>IFERROR('σ и σw, МПа'!AC24*$BH$2,"-")</f>
        <v>-</v>
      </c>
    </row>
    <row r="25" spans="1:55" x14ac:dyDescent="0.25">
      <c r="A25" s="10" t="str">
        <f>INDEX('Обработка исходного'!B:B,ROW($B$3)+4*(ROW($B25)-ROW($B$3)))</f>
        <v>Сталь углеродистая</v>
      </c>
      <c r="B25" s="47" t="str">
        <f>INDEX('Обработка исходного'!D:D,ROW($B$3)+4*(ROW($B25)-ROW($B$3)))</f>
        <v>20Л</v>
      </c>
      <c r="C25" s="27" t="str">
        <f>'Rp0,2, МПа'!C25</f>
        <v>Отливки с толщиной стенки до 100 мм</v>
      </c>
      <c r="D25" s="31">
        <f>IFERROR('σ и σw, МПа'!D25*$BE$2,"-")</f>
        <v>172.79999999999998</v>
      </c>
      <c r="E25" s="32">
        <f>IFERROR('σ и σw, МПа'!E25*$BE$2,"-")</f>
        <v>172.79999999999998</v>
      </c>
      <c r="F25" s="32">
        <f>IFERROR('σ и σw, МПа'!F25*$BE$2,"-")</f>
        <v>156.79999999999998</v>
      </c>
      <c r="G25" s="32">
        <f>IFERROR('σ и σw, МПа'!G25*$BE$2,"-")</f>
        <v>140.79999999999998</v>
      </c>
      <c r="H25" s="32">
        <f>IFERROR('σ и σw, МПа'!H25*$BE$2,"-")</f>
        <v>136</v>
      </c>
      <c r="I25" s="32">
        <f>IFERROR('σ и σw, МПа'!I25*$BE$2,"-")</f>
        <v>132</v>
      </c>
      <c r="J25" s="32">
        <f>IFERROR('σ и σw, МПа'!J25*$BE$2,"-")</f>
        <v>125.6</v>
      </c>
      <c r="K25" s="32">
        <f>IFERROR('σ и σw, МПа'!K25*$BE$2,"-")</f>
        <v>109.6</v>
      </c>
      <c r="L25" s="32" t="str">
        <f>IFERROR('σ и σw, МПа'!L25*$BE$2,"-")</f>
        <v>-</v>
      </c>
      <c r="M25" s="32" t="str">
        <f>IFERROR('σ и σw, МПа'!M25*$BE$2,"-")</f>
        <v>-</v>
      </c>
      <c r="N25" s="32" t="str">
        <f>IFERROR('σ и σw, МПа'!N25*$BE$2,"-")</f>
        <v>-</v>
      </c>
      <c r="O25" s="32" t="str">
        <f>IFERROR('σ и σw, МПа'!O25*$BE$2,"-")</f>
        <v>-</v>
      </c>
      <c r="P25" s="33" t="str">
        <f>IFERROR('σ и σw, МПа'!P25*$BE$2,"-")</f>
        <v>-</v>
      </c>
      <c r="Q25" s="31">
        <f>IFERROR('σ и σw, МПа'!D25*$BF$2,"-")</f>
        <v>230.4</v>
      </c>
      <c r="R25" s="32">
        <f>IFERROR('σ и σw, МПа'!E25*$BF$2,"-")</f>
        <v>230.4</v>
      </c>
      <c r="S25" s="32">
        <f>IFERROR('σ и σw, МПа'!F25*$BF$2,"-")</f>
        <v>209.06666666666666</v>
      </c>
      <c r="T25" s="32">
        <f>IFERROR('σ и σw, МПа'!G25*$BF$2,"-")</f>
        <v>187.73333333333335</v>
      </c>
      <c r="U25" s="32">
        <f>IFERROR('σ и σw, МПа'!H25*$BF$2,"-")</f>
        <v>181.33333333333334</v>
      </c>
      <c r="V25" s="32">
        <f>IFERROR('σ и σw, МПа'!I25*$BF$2,"-")</f>
        <v>176</v>
      </c>
      <c r="W25" s="32">
        <f>IFERROR('σ и σw, МПа'!J25*$BF$2,"-")</f>
        <v>167.4666666666667</v>
      </c>
      <c r="X25" s="32">
        <f>IFERROR('σ и σw, МПа'!K25*$BF$2,"-")</f>
        <v>146.13333333333333</v>
      </c>
      <c r="Y25" s="32" t="str">
        <f>IFERROR('σ и σw, МПа'!L25*$BF$2,"-")</f>
        <v>-</v>
      </c>
      <c r="Z25" s="32" t="str">
        <f>IFERROR('σ и σw, МПа'!M25*$BF$2,"-")</f>
        <v>-</v>
      </c>
      <c r="AA25" s="32" t="str">
        <f>IFERROR('σ и σw, МПа'!N25*$BF$2,"-")</f>
        <v>-</v>
      </c>
      <c r="AB25" s="32" t="str">
        <f>IFERROR('σ и σw, МПа'!O25*$BF$2,"-")</f>
        <v>-</v>
      </c>
      <c r="AC25" s="33" t="str">
        <f>IFERROR('σ и σw, МПа'!P25*$BF$2,"-")</f>
        <v>-</v>
      </c>
      <c r="AD25" s="31">
        <f>IFERROR('σ и σw, МПа'!Q25*$BG$2,"-")</f>
        <v>129.6</v>
      </c>
      <c r="AE25" s="32">
        <f>IFERROR('σ и σw, МПа'!R25*$BG$2,"-")</f>
        <v>129.6</v>
      </c>
      <c r="AF25" s="32">
        <f>IFERROR('σ и σw, МПа'!S25*$BG$2,"-")</f>
        <v>117.6</v>
      </c>
      <c r="AG25" s="32">
        <f>IFERROR('σ и σw, МПа'!T25*$BG$2,"-")</f>
        <v>105.6</v>
      </c>
      <c r="AH25" s="32">
        <f>IFERROR('σ и σw, МПа'!U25*$BG$2,"-")</f>
        <v>102</v>
      </c>
      <c r="AI25" s="32">
        <f>IFERROR('σ и σw, МПа'!V25*$BG$2,"-")</f>
        <v>99</v>
      </c>
      <c r="AJ25" s="32">
        <f>IFERROR('σ и σw, МПа'!W25*$BG$2,"-")</f>
        <v>94.2</v>
      </c>
      <c r="AK25" s="32">
        <f>IFERROR('σ и σw, МПа'!X25*$BG$2,"-")</f>
        <v>82.2</v>
      </c>
      <c r="AL25" s="32" t="str">
        <f>IFERROR('σ и σw, МПа'!Y25*$BG$2,"-")</f>
        <v>-</v>
      </c>
      <c r="AM25" s="32" t="str">
        <f>IFERROR('σ и σw, МПа'!Z25*$BG$2,"-")</f>
        <v>-</v>
      </c>
      <c r="AN25" s="32" t="str">
        <f>IFERROR('σ и σw, МПа'!AA25*$BG$2,"-")</f>
        <v>-</v>
      </c>
      <c r="AO25" s="32" t="str">
        <f>IFERROR('σ и σw, МПа'!AB25*$BG$2,"-")</f>
        <v>-</v>
      </c>
      <c r="AP25" s="33" t="str">
        <f>IFERROR('σ и σw, МПа'!AC25*$BG$2,"-")</f>
        <v>-</v>
      </c>
      <c r="AQ25" s="31">
        <f>IFERROR('σ и σw, МПа'!Q25*$BH$2,"-")</f>
        <v>216</v>
      </c>
      <c r="AR25" s="32">
        <f>IFERROR('σ и σw, МПа'!R25*$BH$2,"-")</f>
        <v>216</v>
      </c>
      <c r="AS25" s="32">
        <f>IFERROR('σ и σw, МПа'!S25*$BH$2,"-")</f>
        <v>196</v>
      </c>
      <c r="AT25" s="32">
        <f>IFERROR('σ и σw, МПа'!T25*$BH$2,"-")</f>
        <v>176</v>
      </c>
      <c r="AU25" s="32">
        <f>IFERROR('σ и σw, МПа'!U25*$BH$2,"-")</f>
        <v>170</v>
      </c>
      <c r="AV25" s="32">
        <f>IFERROR('σ и σw, МПа'!V25*$BH$2,"-")</f>
        <v>165</v>
      </c>
      <c r="AW25" s="32">
        <f>IFERROR('σ и σw, МПа'!W25*$BH$2,"-")</f>
        <v>157</v>
      </c>
      <c r="AX25" s="32">
        <f>IFERROR('σ и σw, МПа'!X25*$BH$2,"-")</f>
        <v>137</v>
      </c>
      <c r="AY25" s="32" t="str">
        <f>IFERROR('σ и σw, МПа'!Y25*$BH$2,"-")</f>
        <v>-</v>
      </c>
      <c r="AZ25" s="32" t="str">
        <f>IFERROR('σ и σw, МПа'!Z25*$BH$2,"-")</f>
        <v>-</v>
      </c>
      <c r="BA25" s="32" t="str">
        <f>IFERROR('σ и σw, МПа'!AA25*$BH$2,"-")</f>
        <v>-</v>
      </c>
      <c r="BB25" s="32" t="str">
        <f>IFERROR('σ и σw, МПа'!AB25*$BH$2,"-")</f>
        <v>-</v>
      </c>
      <c r="BC25" s="33" t="str">
        <f>IFERROR('σ и σw, МПа'!AC25*$BH$2,"-")</f>
        <v>-</v>
      </c>
    </row>
    <row r="26" spans="1:55" x14ac:dyDescent="0.25">
      <c r="A26" s="10" t="str">
        <f>INDEX('Обработка исходного'!B:B,ROW($B$3)+4*(ROW($B26)-ROW($B$3)))</f>
        <v>Сталь углеродистая</v>
      </c>
      <c r="B26" s="47" t="str">
        <f>INDEX('Обработка исходного'!D:D,ROW($B$3)+4*(ROW($B26)-ROW($B$3)))</f>
        <v>20К</v>
      </c>
      <c r="C26" s="27" t="str">
        <f>'Rp0,2, МПа'!C26</f>
        <v>Листы толщиной от 4 до 60 мм</v>
      </c>
      <c r="D26" s="31">
        <f>IFERROR('σ и σw, МПа'!D26*$BE$2,"-")</f>
        <v>172.79999999999998</v>
      </c>
      <c r="E26" s="32">
        <f>IFERROR('σ и σw, МПа'!E26*$BE$2,"-")</f>
        <v>164.8</v>
      </c>
      <c r="F26" s="32">
        <f>IFERROR('σ и σw, МПа'!F26*$BE$2,"-")</f>
        <v>164.8</v>
      </c>
      <c r="G26" s="32">
        <f>IFERROR('σ и σw, МПа'!G26*$BE$2,"-")</f>
        <v>164.8</v>
      </c>
      <c r="H26" s="32">
        <f>IFERROR('σ и σw, МПа'!H26*$BE$2,"-")</f>
        <v>156.79999999999998</v>
      </c>
      <c r="I26" s="32">
        <f>IFERROR('σ и σw, МПа'!I26*$BE$2,"-")</f>
        <v>156.79999999999998</v>
      </c>
      <c r="J26" s="32">
        <f>IFERROR('σ и σw, МПа'!J26*$BE$2,"-")</f>
        <v>141.6</v>
      </c>
      <c r="K26" s="32">
        <f>IFERROR('σ и σw, МПа'!K26*$BE$2,"-")</f>
        <v>125.6</v>
      </c>
      <c r="L26" s="32" t="str">
        <f>IFERROR('σ и σw, МПа'!L26*$BE$2,"-")</f>
        <v>-</v>
      </c>
      <c r="M26" s="32" t="str">
        <f>IFERROR('σ и σw, МПа'!M26*$BE$2,"-")</f>
        <v>-</v>
      </c>
      <c r="N26" s="32" t="str">
        <f>IFERROR('σ и σw, МПа'!N26*$BE$2,"-")</f>
        <v>-</v>
      </c>
      <c r="O26" s="32" t="str">
        <f>IFERROR('σ и σw, МПа'!O26*$BE$2,"-")</f>
        <v>-</v>
      </c>
      <c r="P26" s="33" t="str">
        <f>IFERROR('σ и σw, МПа'!P26*$BE$2,"-")</f>
        <v>-</v>
      </c>
      <c r="Q26" s="31">
        <f>IFERROR('σ и σw, МПа'!D26*$BF$2,"-")</f>
        <v>230.4</v>
      </c>
      <c r="R26" s="32">
        <f>IFERROR('σ и σw, МПа'!E26*$BF$2,"-")</f>
        <v>219.73333333333335</v>
      </c>
      <c r="S26" s="32">
        <f>IFERROR('σ и σw, МПа'!F26*$BF$2,"-")</f>
        <v>219.73333333333335</v>
      </c>
      <c r="T26" s="32">
        <f>IFERROR('σ и σw, МПа'!G26*$BF$2,"-")</f>
        <v>219.73333333333335</v>
      </c>
      <c r="U26" s="32">
        <f>IFERROR('σ и σw, МПа'!H26*$BF$2,"-")</f>
        <v>209.06666666666666</v>
      </c>
      <c r="V26" s="32">
        <f>IFERROR('σ и σw, МПа'!I26*$BF$2,"-")</f>
        <v>209.06666666666666</v>
      </c>
      <c r="W26" s="32">
        <f>IFERROR('σ и σw, МПа'!J26*$BF$2,"-")</f>
        <v>188.8</v>
      </c>
      <c r="X26" s="32">
        <f>IFERROR('σ и σw, МПа'!K26*$BF$2,"-")</f>
        <v>167.4666666666667</v>
      </c>
      <c r="Y26" s="32" t="str">
        <f>IFERROR('σ и σw, МПа'!L26*$BF$2,"-")</f>
        <v>-</v>
      </c>
      <c r="Z26" s="32" t="str">
        <f>IFERROR('σ и σw, МПа'!M26*$BF$2,"-")</f>
        <v>-</v>
      </c>
      <c r="AA26" s="32" t="str">
        <f>IFERROR('σ и σw, МПа'!N26*$BF$2,"-")</f>
        <v>-</v>
      </c>
      <c r="AB26" s="32" t="str">
        <f>IFERROR('σ и σw, МПа'!O26*$BF$2,"-")</f>
        <v>-</v>
      </c>
      <c r="AC26" s="33" t="str">
        <f>IFERROR('σ и σw, МПа'!P26*$BF$2,"-")</f>
        <v>-</v>
      </c>
      <c r="AD26" s="31">
        <f>IFERROR('σ и σw, МПа'!Q26*$BG$2,"-")</f>
        <v>129.6</v>
      </c>
      <c r="AE26" s="32">
        <f>IFERROR('σ и σw, МПа'!R26*$BG$2,"-")</f>
        <v>123.6</v>
      </c>
      <c r="AF26" s="32">
        <f>IFERROR('σ и σw, МПа'!S26*$BG$2,"-")</f>
        <v>123.6</v>
      </c>
      <c r="AG26" s="32">
        <f>IFERROR('σ и σw, МПа'!T26*$BG$2,"-")</f>
        <v>123.6</v>
      </c>
      <c r="AH26" s="32">
        <f>IFERROR('σ и σw, МПа'!U26*$BG$2,"-")</f>
        <v>117.6</v>
      </c>
      <c r="AI26" s="32">
        <f>IFERROR('σ и σw, МПа'!V26*$BG$2,"-")</f>
        <v>117.6</v>
      </c>
      <c r="AJ26" s="32">
        <f>IFERROR('σ и σw, МПа'!W26*$BG$2,"-")</f>
        <v>106.2</v>
      </c>
      <c r="AK26" s="32">
        <f>IFERROR('σ и σw, МПа'!X26*$BG$2,"-")</f>
        <v>94.2</v>
      </c>
      <c r="AL26" s="32" t="str">
        <f>IFERROR('σ и σw, МПа'!Y26*$BG$2,"-")</f>
        <v>-</v>
      </c>
      <c r="AM26" s="32" t="str">
        <f>IFERROR('σ и σw, МПа'!Z26*$BG$2,"-")</f>
        <v>-</v>
      </c>
      <c r="AN26" s="32" t="str">
        <f>IFERROR('σ и σw, МПа'!AA26*$BG$2,"-")</f>
        <v>-</v>
      </c>
      <c r="AO26" s="32" t="str">
        <f>IFERROR('σ и σw, МПа'!AB26*$BG$2,"-")</f>
        <v>-</v>
      </c>
      <c r="AP26" s="33" t="str">
        <f>IFERROR('σ и σw, МПа'!AC26*$BG$2,"-")</f>
        <v>-</v>
      </c>
      <c r="AQ26" s="31">
        <f>IFERROR('σ и σw, МПа'!Q26*$BH$2,"-")</f>
        <v>216</v>
      </c>
      <c r="AR26" s="32">
        <f>IFERROR('σ и σw, МПа'!R26*$BH$2,"-")</f>
        <v>206</v>
      </c>
      <c r="AS26" s="32">
        <f>IFERROR('σ и σw, МПа'!S26*$BH$2,"-")</f>
        <v>206</v>
      </c>
      <c r="AT26" s="32">
        <f>IFERROR('σ и σw, МПа'!T26*$BH$2,"-")</f>
        <v>206</v>
      </c>
      <c r="AU26" s="32">
        <f>IFERROR('σ и σw, МПа'!U26*$BH$2,"-")</f>
        <v>196</v>
      </c>
      <c r="AV26" s="32">
        <f>IFERROR('σ и σw, МПа'!V26*$BH$2,"-")</f>
        <v>196</v>
      </c>
      <c r="AW26" s="32">
        <f>IFERROR('σ и σw, МПа'!W26*$BH$2,"-")</f>
        <v>177</v>
      </c>
      <c r="AX26" s="32">
        <f>IFERROR('σ и σw, МПа'!X26*$BH$2,"-")</f>
        <v>157</v>
      </c>
      <c r="AY26" s="32" t="str">
        <f>IFERROR('σ и σw, МПа'!Y26*$BH$2,"-")</f>
        <v>-</v>
      </c>
      <c r="AZ26" s="32" t="str">
        <f>IFERROR('σ и σw, МПа'!Z26*$BH$2,"-")</f>
        <v>-</v>
      </c>
      <c r="BA26" s="32" t="str">
        <f>IFERROR('σ и σw, МПа'!AA26*$BH$2,"-")</f>
        <v>-</v>
      </c>
      <c r="BB26" s="32" t="str">
        <f>IFERROR('σ и σw, МПа'!AB26*$BH$2,"-")</f>
        <v>-</v>
      </c>
      <c r="BC26" s="33" t="str">
        <f>IFERROR('σ и σw, МПа'!AC26*$BH$2,"-")</f>
        <v>-</v>
      </c>
    </row>
    <row r="27" spans="1:55" x14ac:dyDescent="0.25">
      <c r="A27" s="10" t="str">
        <f>INDEX('Обработка исходного'!B:B,ROW($B$3)+4*(ROW($B27)-ROW($B$3)))</f>
        <v>Сталь углеродистая</v>
      </c>
      <c r="B27" s="47" t="str">
        <f>INDEX('Обработка исходного'!D:D,ROW($B$3)+4*(ROW($B27)-ROW($B$3)))</f>
        <v>22К</v>
      </c>
      <c r="C27" s="27" t="str">
        <f>'Rp0,2, МПа'!C27</f>
        <v>Листы толщиной от 70 до 170 мм, КП215*</v>
      </c>
      <c r="D27" s="31">
        <f>IFERROR('σ и σw, МПа'!D27*$BE$2,"-")</f>
        <v>172</v>
      </c>
      <c r="E27" s="32">
        <f>IFERROR('σ и σw, МПа'!E27*$BE$2,"-")</f>
        <v>164.8</v>
      </c>
      <c r="F27" s="32">
        <f>IFERROR('σ и σw, МПа'!F27*$BE$2,"-")</f>
        <v>156.79999999999998</v>
      </c>
      <c r="G27" s="32">
        <f>IFERROR('σ и σw, МПа'!G27*$BE$2,"-")</f>
        <v>148.79999999999998</v>
      </c>
      <c r="H27" s="32">
        <f>IFERROR('σ и σw, МПа'!H27*$BE$2,"-")</f>
        <v>148.79999999999998</v>
      </c>
      <c r="I27" s="32">
        <f>IFERROR('σ и σw, МПа'!I27*$BE$2,"-")</f>
        <v>148.79999999999998</v>
      </c>
      <c r="J27" s="32">
        <f>IFERROR('σ и σw, МПа'!J27*$BE$2,"-")</f>
        <v>148.79999999999998</v>
      </c>
      <c r="K27" s="32">
        <f>IFERROR('σ и σw, МПа'!K27*$BE$2,"-")</f>
        <v>141.6</v>
      </c>
      <c r="L27" s="32" t="str">
        <f>IFERROR('σ и σw, МПа'!L27*$BE$2,"-")</f>
        <v>-</v>
      </c>
      <c r="M27" s="32" t="str">
        <f>IFERROR('σ и σw, МПа'!M27*$BE$2,"-")</f>
        <v>-</v>
      </c>
      <c r="N27" s="32" t="str">
        <f>IFERROR('σ и σw, МПа'!N27*$BE$2,"-")</f>
        <v>-</v>
      </c>
      <c r="O27" s="32" t="str">
        <f>IFERROR('σ и σw, МПа'!O27*$BE$2,"-")</f>
        <v>-</v>
      </c>
      <c r="P27" s="33" t="str">
        <f>IFERROR('σ и σw, МПа'!P27*$BE$2,"-")</f>
        <v>-</v>
      </c>
      <c r="Q27" s="31">
        <f>IFERROR('σ и σw, МПа'!D27*$BF$2,"-")</f>
        <v>229.33333333333337</v>
      </c>
      <c r="R27" s="32">
        <f>IFERROR('σ и σw, МПа'!E27*$BF$2,"-")</f>
        <v>219.73333333333335</v>
      </c>
      <c r="S27" s="32">
        <f>IFERROR('σ и σw, МПа'!F27*$BF$2,"-")</f>
        <v>209.06666666666666</v>
      </c>
      <c r="T27" s="32">
        <f>IFERROR('σ и σw, МПа'!G27*$BF$2,"-")</f>
        <v>198.4</v>
      </c>
      <c r="U27" s="32">
        <f>IFERROR('σ и σw, МПа'!H27*$BF$2,"-")</f>
        <v>198.4</v>
      </c>
      <c r="V27" s="32">
        <f>IFERROR('σ и σw, МПа'!I27*$BF$2,"-")</f>
        <v>198.4</v>
      </c>
      <c r="W27" s="32">
        <f>IFERROR('σ и σw, МПа'!J27*$BF$2,"-")</f>
        <v>198.4</v>
      </c>
      <c r="X27" s="32">
        <f>IFERROR('σ и σw, МПа'!K27*$BF$2,"-")</f>
        <v>188.8</v>
      </c>
      <c r="Y27" s="32" t="str">
        <f>IFERROR('σ и σw, МПа'!L27*$BF$2,"-")</f>
        <v>-</v>
      </c>
      <c r="Z27" s="32" t="str">
        <f>IFERROR('σ и σw, МПа'!M27*$BF$2,"-")</f>
        <v>-</v>
      </c>
      <c r="AA27" s="32" t="str">
        <f>IFERROR('σ и σw, МПа'!N27*$BF$2,"-")</f>
        <v>-</v>
      </c>
      <c r="AB27" s="32" t="str">
        <f>IFERROR('σ и σw, МПа'!O27*$BF$2,"-")</f>
        <v>-</v>
      </c>
      <c r="AC27" s="33" t="str">
        <f>IFERROR('σ и σw, МПа'!P27*$BF$2,"-")</f>
        <v>-</v>
      </c>
      <c r="AD27" s="31">
        <f>IFERROR('σ и σw, МПа'!Q27*$BG$2,"-")</f>
        <v>129</v>
      </c>
      <c r="AE27" s="32">
        <f>IFERROR('σ и σw, МПа'!R27*$BG$2,"-")</f>
        <v>123.6</v>
      </c>
      <c r="AF27" s="32">
        <f>IFERROR('σ и σw, МПа'!S27*$BG$2,"-")</f>
        <v>117.6</v>
      </c>
      <c r="AG27" s="32">
        <f>IFERROR('σ и σw, МПа'!T27*$BG$2,"-")</f>
        <v>111.6</v>
      </c>
      <c r="AH27" s="32">
        <f>IFERROR('σ и σw, МПа'!U27*$BG$2,"-")</f>
        <v>111.6</v>
      </c>
      <c r="AI27" s="32">
        <f>IFERROR('σ и σw, МПа'!V27*$BG$2,"-")</f>
        <v>111.6</v>
      </c>
      <c r="AJ27" s="32">
        <f>IFERROR('σ и σw, МПа'!W27*$BG$2,"-")</f>
        <v>111.6</v>
      </c>
      <c r="AK27" s="32">
        <f>IFERROR('σ и σw, МПа'!X27*$BG$2,"-")</f>
        <v>106.2</v>
      </c>
      <c r="AL27" s="32" t="str">
        <f>IFERROR('σ и σw, МПа'!Y27*$BG$2,"-")</f>
        <v>-</v>
      </c>
      <c r="AM27" s="32" t="str">
        <f>IFERROR('σ и σw, МПа'!Z27*$BG$2,"-")</f>
        <v>-</v>
      </c>
      <c r="AN27" s="32" t="str">
        <f>IFERROR('σ и σw, МПа'!AA27*$BG$2,"-")</f>
        <v>-</v>
      </c>
      <c r="AO27" s="32" t="str">
        <f>IFERROR('σ и σw, МПа'!AB27*$BG$2,"-")</f>
        <v>-</v>
      </c>
      <c r="AP27" s="33" t="str">
        <f>IFERROR('σ и σw, МПа'!AC27*$BG$2,"-")</f>
        <v>-</v>
      </c>
      <c r="AQ27" s="31">
        <f>IFERROR('σ и σw, МПа'!Q27*$BH$2,"-")</f>
        <v>215</v>
      </c>
      <c r="AR27" s="32">
        <f>IFERROR('σ и σw, МПа'!R27*$BH$2,"-")</f>
        <v>206</v>
      </c>
      <c r="AS27" s="32">
        <f>IFERROR('σ и σw, МПа'!S27*$BH$2,"-")</f>
        <v>196</v>
      </c>
      <c r="AT27" s="32">
        <f>IFERROR('σ и σw, МПа'!T27*$BH$2,"-")</f>
        <v>186</v>
      </c>
      <c r="AU27" s="32">
        <f>IFERROR('σ и σw, МПа'!U27*$BH$2,"-")</f>
        <v>186</v>
      </c>
      <c r="AV27" s="32">
        <f>IFERROR('σ и σw, МПа'!V27*$BH$2,"-")</f>
        <v>186</v>
      </c>
      <c r="AW27" s="32">
        <f>IFERROR('σ и σw, МПа'!W27*$BH$2,"-")</f>
        <v>186</v>
      </c>
      <c r="AX27" s="32">
        <f>IFERROR('σ и σw, МПа'!X27*$BH$2,"-")</f>
        <v>177</v>
      </c>
      <c r="AY27" s="32" t="str">
        <f>IFERROR('σ и σw, МПа'!Y27*$BH$2,"-")</f>
        <v>-</v>
      </c>
      <c r="AZ27" s="32" t="str">
        <f>IFERROR('σ и σw, МПа'!Z27*$BH$2,"-")</f>
        <v>-</v>
      </c>
      <c r="BA27" s="32" t="str">
        <f>IFERROR('σ и σw, МПа'!AA27*$BH$2,"-")</f>
        <v>-</v>
      </c>
      <c r="BB27" s="32" t="str">
        <f>IFERROR('σ и σw, МПа'!AB27*$BH$2,"-")</f>
        <v>-</v>
      </c>
      <c r="BC27" s="33" t="str">
        <f>IFERROR('σ и σw, МПа'!AC27*$BH$2,"-")</f>
        <v>-</v>
      </c>
    </row>
    <row r="28" spans="1:55" x14ac:dyDescent="0.25">
      <c r="A28" s="10" t="str">
        <f>INDEX('Обработка исходного'!B:B,ROW($B$3)+4*(ROW($B28)-ROW($B$3)))</f>
        <v>Сталь углеродистая</v>
      </c>
      <c r="B28" s="47" t="str">
        <f>INDEX('Обработка исходного'!D:D,ROW($B$3)+4*(ROW($B28)-ROW($B$3)))</f>
        <v>22К</v>
      </c>
      <c r="C28" s="27" t="str">
        <f>'Rp0,2, МПа'!C28</f>
        <v>Поковки диаметром от 300 до 800 мм, КП195*</v>
      </c>
      <c r="D28" s="31">
        <f>IFERROR('σ и σw, МПа'!D28*$BE$2,"-")</f>
        <v>156</v>
      </c>
      <c r="E28" s="32">
        <f>IFERROR('σ и σw, МПа'!E28*$BE$2,"-")</f>
        <v>148.79999999999998</v>
      </c>
      <c r="F28" s="32">
        <f>IFERROR('σ и σw, МПа'!F28*$BE$2,"-")</f>
        <v>141.6</v>
      </c>
      <c r="G28" s="32">
        <f>IFERROR('σ и σw, МПа'!G28*$BE$2,"-")</f>
        <v>133.6</v>
      </c>
      <c r="H28" s="32">
        <f>IFERROR('σ и σw, МПа'!H28*$BE$2,"-")</f>
        <v>133.6</v>
      </c>
      <c r="I28" s="32">
        <f>IFERROR('σ и σw, МПа'!I28*$BE$2,"-")</f>
        <v>125.6</v>
      </c>
      <c r="J28" s="32">
        <f>IFERROR('σ и σw, МПа'!J28*$BE$2,"-")</f>
        <v>125.6</v>
      </c>
      <c r="K28" s="32">
        <f>IFERROR('σ и σw, МПа'!K28*$BE$2,"-")</f>
        <v>109.6</v>
      </c>
      <c r="L28" s="32" t="str">
        <f>IFERROR('σ и σw, МПа'!L28*$BE$2,"-")</f>
        <v>-</v>
      </c>
      <c r="M28" s="32" t="str">
        <f>IFERROR('σ и σw, МПа'!M28*$BE$2,"-")</f>
        <v>-</v>
      </c>
      <c r="N28" s="32" t="str">
        <f>IFERROR('σ и σw, МПа'!N28*$BE$2,"-")</f>
        <v>-</v>
      </c>
      <c r="O28" s="32" t="str">
        <f>IFERROR('σ и σw, МПа'!O28*$BE$2,"-")</f>
        <v>-</v>
      </c>
      <c r="P28" s="33" t="str">
        <f>IFERROR('σ и σw, МПа'!P28*$BE$2,"-")</f>
        <v>-</v>
      </c>
      <c r="Q28" s="31">
        <f>IFERROR('σ и σw, МПа'!D28*$BF$2,"-")</f>
        <v>208</v>
      </c>
      <c r="R28" s="32">
        <f>IFERROR('σ и σw, МПа'!E28*$BF$2,"-")</f>
        <v>198.4</v>
      </c>
      <c r="S28" s="32">
        <f>IFERROR('σ и σw, МПа'!F28*$BF$2,"-")</f>
        <v>188.8</v>
      </c>
      <c r="T28" s="32">
        <f>IFERROR('σ и σw, МПа'!G28*$BF$2,"-")</f>
        <v>178.13333333333333</v>
      </c>
      <c r="U28" s="32">
        <f>IFERROR('σ и σw, МПа'!H28*$BF$2,"-")</f>
        <v>178.13333333333333</v>
      </c>
      <c r="V28" s="32">
        <f>IFERROR('σ и σw, МПа'!I28*$BF$2,"-")</f>
        <v>167.4666666666667</v>
      </c>
      <c r="W28" s="32">
        <f>IFERROR('σ и σw, МПа'!J28*$BF$2,"-")</f>
        <v>167.4666666666667</v>
      </c>
      <c r="X28" s="32">
        <f>IFERROR('σ и σw, МПа'!K28*$BF$2,"-")</f>
        <v>146.13333333333333</v>
      </c>
      <c r="Y28" s="32" t="str">
        <f>IFERROR('σ и σw, МПа'!L28*$BF$2,"-")</f>
        <v>-</v>
      </c>
      <c r="Z28" s="32" t="str">
        <f>IFERROR('σ и σw, МПа'!M28*$BF$2,"-")</f>
        <v>-</v>
      </c>
      <c r="AA28" s="32" t="str">
        <f>IFERROR('σ и σw, МПа'!N28*$BF$2,"-")</f>
        <v>-</v>
      </c>
      <c r="AB28" s="32" t="str">
        <f>IFERROR('σ и σw, МПа'!O28*$BF$2,"-")</f>
        <v>-</v>
      </c>
      <c r="AC28" s="33" t="str">
        <f>IFERROR('σ и σw, МПа'!P28*$BF$2,"-")</f>
        <v>-</v>
      </c>
      <c r="AD28" s="31">
        <f>IFERROR('σ и σw, МПа'!Q28*$BG$2,"-")</f>
        <v>117</v>
      </c>
      <c r="AE28" s="32">
        <f>IFERROR('σ и σw, МПа'!R28*$BG$2,"-")</f>
        <v>111.6</v>
      </c>
      <c r="AF28" s="32">
        <f>IFERROR('σ и σw, МПа'!S28*$BG$2,"-")</f>
        <v>106.2</v>
      </c>
      <c r="AG28" s="32">
        <f>IFERROR('σ и σw, МПа'!T28*$BG$2,"-")</f>
        <v>100.2</v>
      </c>
      <c r="AH28" s="32">
        <f>IFERROR('σ и σw, МПа'!U28*$BG$2,"-")</f>
        <v>100.2</v>
      </c>
      <c r="AI28" s="32">
        <f>IFERROR('σ и σw, МПа'!V28*$BG$2,"-")</f>
        <v>94.2</v>
      </c>
      <c r="AJ28" s="32">
        <f>IFERROR('σ и σw, МПа'!W28*$BG$2,"-")</f>
        <v>94.2</v>
      </c>
      <c r="AK28" s="32">
        <f>IFERROR('σ и σw, МПа'!X28*$BG$2,"-")</f>
        <v>82.2</v>
      </c>
      <c r="AL28" s="32" t="str">
        <f>IFERROR('σ и σw, МПа'!Y28*$BG$2,"-")</f>
        <v>-</v>
      </c>
      <c r="AM28" s="32" t="str">
        <f>IFERROR('σ и σw, МПа'!Z28*$BG$2,"-")</f>
        <v>-</v>
      </c>
      <c r="AN28" s="32" t="str">
        <f>IFERROR('σ и σw, МПа'!AA28*$BG$2,"-")</f>
        <v>-</v>
      </c>
      <c r="AO28" s="32" t="str">
        <f>IFERROR('σ и σw, МПа'!AB28*$BG$2,"-")</f>
        <v>-</v>
      </c>
      <c r="AP28" s="33" t="str">
        <f>IFERROR('σ и σw, МПа'!AC28*$BG$2,"-")</f>
        <v>-</v>
      </c>
      <c r="AQ28" s="31">
        <f>IFERROR('σ и σw, МПа'!Q28*$BH$2,"-")</f>
        <v>195</v>
      </c>
      <c r="AR28" s="32">
        <f>IFERROR('σ и σw, МПа'!R28*$BH$2,"-")</f>
        <v>186</v>
      </c>
      <c r="AS28" s="32">
        <f>IFERROR('σ и σw, МПа'!S28*$BH$2,"-")</f>
        <v>177</v>
      </c>
      <c r="AT28" s="32">
        <f>IFERROR('σ и σw, МПа'!T28*$BH$2,"-")</f>
        <v>167</v>
      </c>
      <c r="AU28" s="32">
        <f>IFERROR('σ и σw, МПа'!U28*$BH$2,"-")</f>
        <v>167</v>
      </c>
      <c r="AV28" s="32">
        <f>IFERROR('σ и σw, МПа'!V28*$BH$2,"-")</f>
        <v>157</v>
      </c>
      <c r="AW28" s="32">
        <f>IFERROR('σ и σw, МПа'!W28*$BH$2,"-")</f>
        <v>157</v>
      </c>
      <c r="AX28" s="32">
        <f>IFERROR('σ и σw, МПа'!X28*$BH$2,"-")</f>
        <v>137</v>
      </c>
      <c r="AY28" s="32" t="str">
        <f>IFERROR('σ и σw, МПа'!Y28*$BH$2,"-")</f>
        <v>-</v>
      </c>
      <c r="AZ28" s="32" t="str">
        <f>IFERROR('σ и σw, МПа'!Z28*$BH$2,"-")</f>
        <v>-</v>
      </c>
      <c r="BA28" s="32" t="str">
        <f>IFERROR('σ и σw, МПа'!AA28*$BH$2,"-")</f>
        <v>-</v>
      </c>
      <c r="BB28" s="32" t="str">
        <f>IFERROR('σ и σw, МПа'!AB28*$BH$2,"-")</f>
        <v>-</v>
      </c>
      <c r="BC28" s="33" t="str">
        <f>IFERROR('σ и σw, МПа'!AC28*$BH$2,"-")</f>
        <v>-</v>
      </c>
    </row>
    <row r="29" spans="1:55" x14ac:dyDescent="0.25">
      <c r="A29" s="10" t="str">
        <f>INDEX('Обработка исходного'!B:B,ROW($B$3)+4*(ROW($B29)-ROW($B$3)))</f>
        <v>Сталь углеродистая</v>
      </c>
      <c r="B29" s="47" t="str">
        <f>INDEX('Обработка исходного'!D:D,ROW($B$3)+4*(ROW($B29)-ROW($B$3)))</f>
        <v>22К</v>
      </c>
      <c r="C29" s="27" t="str">
        <f>'Rp0,2, МПа'!C29</f>
        <v>Поковки диаметром от 100 до 800 мм, КП215*</v>
      </c>
      <c r="D29" s="31">
        <f>IFERROR('σ и σw, МПа'!D29*$BE$2,"-")</f>
        <v>172</v>
      </c>
      <c r="E29" s="32">
        <f>IFERROR('σ и σw, МПа'!E29*$BE$2,"-")</f>
        <v>164.8</v>
      </c>
      <c r="F29" s="32">
        <f>IFERROR('σ и σw, МПа'!F29*$BE$2,"-")</f>
        <v>156.79999999999998</v>
      </c>
      <c r="G29" s="32">
        <f>IFERROR('σ и σw, МПа'!G29*$BE$2,"-")</f>
        <v>148.79999999999998</v>
      </c>
      <c r="H29" s="32">
        <f>IFERROR('σ и σw, МПа'!H29*$BE$2,"-")</f>
        <v>148.79999999999998</v>
      </c>
      <c r="I29" s="32">
        <f>IFERROR('σ и σw, МПа'!I29*$BE$2,"-")</f>
        <v>148.79999999999998</v>
      </c>
      <c r="J29" s="32">
        <f>IFERROR('σ и σw, МПа'!J29*$BE$2,"-")</f>
        <v>148.79999999999998</v>
      </c>
      <c r="K29" s="32">
        <f>IFERROR('σ и σw, МПа'!K29*$BE$2,"-")</f>
        <v>141.6</v>
      </c>
      <c r="L29" s="32" t="str">
        <f>IFERROR('σ и σw, МПа'!L29*$BE$2,"-")</f>
        <v>-</v>
      </c>
      <c r="M29" s="32" t="str">
        <f>IFERROR('σ и σw, МПа'!M29*$BE$2,"-")</f>
        <v>-</v>
      </c>
      <c r="N29" s="32" t="str">
        <f>IFERROR('σ и σw, МПа'!N29*$BE$2,"-")</f>
        <v>-</v>
      </c>
      <c r="O29" s="32" t="str">
        <f>IFERROR('σ и σw, МПа'!O29*$BE$2,"-")</f>
        <v>-</v>
      </c>
      <c r="P29" s="33" t="str">
        <f>IFERROR('σ и σw, МПа'!P29*$BE$2,"-")</f>
        <v>-</v>
      </c>
      <c r="Q29" s="31">
        <f>IFERROR('σ и σw, МПа'!D29*$BF$2,"-")</f>
        <v>229.33333333333337</v>
      </c>
      <c r="R29" s="32">
        <f>IFERROR('σ и σw, МПа'!E29*$BF$2,"-")</f>
        <v>219.73333333333335</v>
      </c>
      <c r="S29" s="32">
        <f>IFERROR('σ и σw, МПа'!F29*$BF$2,"-")</f>
        <v>209.06666666666666</v>
      </c>
      <c r="T29" s="32">
        <f>IFERROR('σ и σw, МПа'!G29*$BF$2,"-")</f>
        <v>198.4</v>
      </c>
      <c r="U29" s="32">
        <f>IFERROR('σ и σw, МПа'!H29*$BF$2,"-")</f>
        <v>198.4</v>
      </c>
      <c r="V29" s="32">
        <f>IFERROR('σ и σw, МПа'!I29*$BF$2,"-")</f>
        <v>198.4</v>
      </c>
      <c r="W29" s="32">
        <f>IFERROR('σ и σw, МПа'!J29*$BF$2,"-")</f>
        <v>198.4</v>
      </c>
      <c r="X29" s="32">
        <f>IFERROR('σ и σw, МПа'!K29*$BF$2,"-")</f>
        <v>188.8</v>
      </c>
      <c r="Y29" s="32" t="str">
        <f>IFERROR('σ и σw, МПа'!L29*$BF$2,"-")</f>
        <v>-</v>
      </c>
      <c r="Z29" s="32" t="str">
        <f>IFERROR('σ и σw, МПа'!M29*$BF$2,"-")</f>
        <v>-</v>
      </c>
      <c r="AA29" s="32" t="str">
        <f>IFERROR('σ и σw, МПа'!N29*$BF$2,"-")</f>
        <v>-</v>
      </c>
      <c r="AB29" s="32" t="str">
        <f>IFERROR('σ и σw, МПа'!O29*$BF$2,"-")</f>
        <v>-</v>
      </c>
      <c r="AC29" s="33" t="str">
        <f>IFERROR('σ и σw, МПа'!P29*$BF$2,"-")</f>
        <v>-</v>
      </c>
      <c r="AD29" s="31">
        <f>IFERROR('σ и σw, МПа'!Q29*$BG$2,"-")</f>
        <v>129</v>
      </c>
      <c r="AE29" s="32">
        <f>IFERROR('σ и σw, МПа'!R29*$BG$2,"-")</f>
        <v>123.6</v>
      </c>
      <c r="AF29" s="32">
        <f>IFERROR('σ и σw, МПа'!S29*$BG$2,"-")</f>
        <v>117.6</v>
      </c>
      <c r="AG29" s="32">
        <f>IFERROR('σ и σw, МПа'!T29*$BG$2,"-")</f>
        <v>111.6</v>
      </c>
      <c r="AH29" s="32">
        <f>IFERROR('σ и σw, МПа'!U29*$BG$2,"-")</f>
        <v>111.6</v>
      </c>
      <c r="AI29" s="32">
        <f>IFERROR('σ и σw, МПа'!V29*$BG$2,"-")</f>
        <v>111.6</v>
      </c>
      <c r="AJ29" s="32">
        <f>IFERROR('σ и σw, МПа'!W29*$BG$2,"-")</f>
        <v>111.6</v>
      </c>
      <c r="AK29" s="32">
        <f>IFERROR('σ и σw, МПа'!X29*$BG$2,"-")</f>
        <v>106.2</v>
      </c>
      <c r="AL29" s="32" t="str">
        <f>IFERROR('σ и σw, МПа'!Y29*$BG$2,"-")</f>
        <v>-</v>
      </c>
      <c r="AM29" s="32" t="str">
        <f>IFERROR('σ и σw, МПа'!Z29*$BG$2,"-")</f>
        <v>-</v>
      </c>
      <c r="AN29" s="32" t="str">
        <f>IFERROR('σ и σw, МПа'!AA29*$BG$2,"-")</f>
        <v>-</v>
      </c>
      <c r="AO29" s="32" t="str">
        <f>IFERROR('σ и σw, МПа'!AB29*$BG$2,"-")</f>
        <v>-</v>
      </c>
      <c r="AP29" s="33" t="str">
        <f>IFERROR('σ и σw, МПа'!AC29*$BG$2,"-")</f>
        <v>-</v>
      </c>
      <c r="AQ29" s="31">
        <f>IFERROR('σ и σw, МПа'!Q29*$BH$2,"-")</f>
        <v>215</v>
      </c>
      <c r="AR29" s="32">
        <f>IFERROR('σ и σw, МПа'!R29*$BH$2,"-")</f>
        <v>206</v>
      </c>
      <c r="AS29" s="32">
        <f>IFERROR('σ и σw, МПа'!S29*$BH$2,"-")</f>
        <v>196</v>
      </c>
      <c r="AT29" s="32">
        <f>IFERROR('σ и σw, МПа'!T29*$BH$2,"-")</f>
        <v>186</v>
      </c>
      <c r="AU29" s="32">
        <f>IFERROR('σ и σw, МПа'!U29*$BH$2,"-")</f>
        <v>186</v>
      </c>
      <c r="AV29" s="32">
        <f>IFERROR('σ и σw, МПа'!V29*$BH$2,"-")</f>
        <v>186</v>
      </c>
      <c r="AW29" s="32">
        <f>IFERROR('σ и σw, МПа'!W29*$BH$2,"-")</f>
        <v>186</v>
      </c>
      <c r="AX29" s="32">
        <f>IFERROR('σ и σw, МПа'!X29*$BH$2,"-")</f>
        <v>177</v>
      </c>
      <c r="AY29" s="32" t="str">
        <f>IFERROR('σ и σw, МПа'!Y29*$BH$2,"-")</f>
        <v>-</v>
      </c>
      <c r="AZ29" s="32" t="str">
        <f>IFERROR('σ и σw, МПа'!Z29*$BH$2,"-")</f>
        <v>-</v>
      </c>
      <c r="BA29" s="32" t="str">
        <f>IFERROR('σ и σw, МПа'!AA29*$BH$2,"-")</f>
        <v>-</v>
      </c>
      <c r="BB29" s="32" t="str">
        <f>IFERROR('σ и σw, МПа'!AB29*$BH$2,"-")</f>
        <v>-</v>
      </c>
      <c r="BC29" s="33" t="str">
        <f>IFERROR('σ и σw, МПа'!AC29*$BH$2,"-")</f>
        <v>-</v>
      </c>
    </row>
    <row r="30" spans="1:55" x14ac:dyDescent="0.25">
      <c r="A30" s="10" t="str">
        <f>INDEX('Обработка исходного'!B:B,ROW($B$3)+4*(ROW($B30)-ROW($B$3)))</f>
        <v>Сталь углеродистая</v>
      </c>
      <c r="B30" s="47">
        <f>INDEX('Обработка исходного'!D:D,ROW($B$3)+4*(ROW($B30)-ROW($B$3)))</f>
        <v>25</v>
      </c>
      <c r="C30" s="27" t="str">
        <f>'Rp0,2, МПа'!C30</f>
        <v>Поковки диаметром до 500 мм, КП175*</v>
      </c>
      <c r="D30" s="31">
        <f>IFERROR('σ и σw, МПа'!D30*$BE$2,"-")</f>
        <v>140</v>
      </c>
      <c r="E30" s="32">
        <f>IFERROR('σ и σw, МПа'!E30*$BE$2,"-")</f>
        <v>133.6</v>
      </c>
      <c r="F30" s="32">
        <f>IFERROR('σ и σw, МПа'!F30*$BE$2,"-")</f>
        <v>125.6</v>
      </c>
      <c r="G30" s="32">
        <f>IFERROR('σ и σw, МПа'!G30*$BE$2,"-")</f>
        <v>117.6</v>
      </c>
      <c r="H30" s="32">
        <f>IFERROR('σ и σw, МПа'!H30*$BE$2,"-")</f>
        <v>109.6</v>
      </c>
      <c r="I30" s="32">
        <f>IFERROR('σ и σw, МПа'!I30*$BE$2,"-")</f>
        <v>102.39999999999999</v>
      </c>
      <c r="J30" s="32">
        <f>IFERROR('σ и σw, МПа'!J30*$BE$2,"-")</f>
        <v>94.4</v>
      </c>
      <c r="K30" s="32">
        <f>IFERROR('σ и σw, МПа'!K30*$BE$2,"-")</f>
        <v>86.399999999999991</v>
      </c>
      <c r="L30" s="32" t="str">
        <f>IFERROR('σ и σw, МПа'!L30*$BE$2,"-")</f>
        <v>-</v>
      </c>
      <c r="M30" s="32" t="str">
        <f>IFERROR('σ и σw, МПа'!M30*$BE$2,"-")</f>
        <v>-</v>
      </c>
      <c r="N30" s="32" t="str">
        <f>IFERROR('σ и σw, МПа'!N30*$BE$2,"-")</f>
        <v>-</v>
      </c>
      <c r="O30" s="32" t="str">
        <f>IFERROR('σ и σw, МПа'!O30*$BE$2,"-")</f>
        <v>-</v>
      </c>
      <c r="P30" s="33" t="str">
        <f>IFERROR('σ и σw, МПа'!P30*$BE$2,"-")</f>
        <v>-</v>
      </c>
      <c r="Q30" s="31">
        <f>IFERROR('σ и σw, МПа'!D30*$BF$2,"-")</f>
        <v>186.66666666666669</v>
      </c>
      <c r="R30" s="32">
        <f>IFERROR('σ и σw, МПа'!E30*$BF$2,"-")</f>
        <v>178.13333333333333</v>
      </c>
      <c r="S30" s="32">
        <f>IFERROR('σ и σw, МПа'!F30*$BF$2,"-")</f>
        <v>167.4666666666667</v>
      </c>
      <c r="T30" s="32">
        <f>IFERROR('σ и σw, МПа'!G30*$BF$2,"-")</f>
        <v>156.80000000000001</v>
      </c>
      <c r="U30" s="32">
        <f>IFERROR('σ и σw, МПа'!H30*$BF$2,"-")</f>
        <v>146.13333333333333</v>
      </c>
      <c r="V30" s="32">
        <f>IFERROR('σ и σw, МПа'!I30*$BF$2,"-")</f>
        <v>136.53333333333333</v>
      </c>
      <c r="W30" s="32">
        <f>IFERROR('σ и σw, МПа'!J30*$BF$2,"-")</f>
        <v>125.86666666666667</v>
      </c>
      <c r="X30" s="32">
        <f>IFERROR('σ и σw, МПа'!K30*$BF$2,"-")</f>
        <v>115.2</v>
      </c>
      <c r="Y30" s="32" t="str">
        <f>IFERROR('σ и σw, МПа'!L30*$BF$2,"-")</f>
        <v>-</v>
      </c>
      <c r="Z30" s="32" t="str">
        <f>IFERROR('σ и σw, МПа'!M30*$BF$2,"-")</f>
        <v>-</v>
      </c>
      <c r="AA30" s="32" t="str">
        <f>IFERROR('σ и σw, МПа'!N30*$BF$2,"-")</f>
        <v>-</v>
      </c>
      <c r="AB30" s="32" t="str">
        <f>IFERROR('σ и σw, МПа'!O30*$BF$2,"-")</f>
        <v>-</v>
      </c>
      <c r="AC30" s="33" t="str">
        <f>IFERROR('σ и σw, МПа'!P30*$BF$2,"-")</f>
        <v>-</v>
      </c>
      <c r="AD30" s="31">
        <f>IFERROR('σ и σw, МПа'!Q30*$BG$2,"-")</f>
        <v>105</v>
      </c>
      <c r="AE30" s="32">
        <f>IFERROR('σ и σw, МПа'!R30*$BG$2,"-")</f>
        <v>100.2</v>
      </c>
      <c r="AF30" s="32">
        <f>IFERROR('σ и σw, МПа'!S30*$BG$2,"-")</f>
        <v>94.2</v>
      </c>
      <c r="AG30" s="32">
        <f>IFERROR('σ и σw, МПа'!T30*$BG$2,"-")</f>
        <v>88.2</v>
      </c>
      <c r="AH30" s="32">
        <f>IFERROR('σ и σw, МПа'!U30*$BG$2,"-")</f>
        <v>82.2</v>
      </c>
      <c r="AI30" s="32">
        <f>IFERROR('σ и σw, МПа'!V30*$BG$2,"-")</f>
        <v>76.8</v>
      </c>
      <c r="AJ30" s="32">
        <f>IFERROR('σ и σw, МПа'!W30*$BG$2,"-")</f>
        <v>70.8</v>
      </c>
      <c r="AK30" s="32">
        <f>IFERROR('σ и σw, МПа'!X30*$BG$2,"-")</f>
        <v>64.8</v>
      </c>
      <c r="AL30" s="32" t="str">
        <f>IFERROR('σ и σw, МПа'!Y30*$BG$2,"-")</f>
        <v>-</v>
      </c>
      <c r="AM30" s="32" t="str">
        <f>IFERROR('σ и σw, МПа'!Z30*$BG$2,"-")</f>
        <v>-</v>
      </c>
      <c r="AN30" s="32" t="str">
        <f>IFERROR('σ и σw, МПа'!AA30*$BG$2,"-")</f>
        <v>-</v>
      </c>
      <c r="AO30" s="32" t="str">
        <f>IFERROR('σ и σw, МПа'!AB30*$BG$2,"-")</f>
        <v>-</v>
      </c>
      <c r="AP30" s="33" t="str">
        <f>IFERROR('σ и σw, МПа'!AC30*$BG$2,"-")</f>
        <v>-</v>
      </c>
      <c r="AQ30" s="31">
        <f>IFERROR('σ и σw, МПа'!Q30*$BH$2,"-")</f>
        <v>175</v>
      </c>
      <c r="AR30" s="32">
        <f>IFERROR('σ и σw, МПа'!R30*$BH$2,"-")</f>
        <v>167</v>
      </c>
      <c r="AS30" s="32">
        <f>IFERROR('σ и σw, МПа'!S30*$BH$2,"-")</f>
        <v>157</v>
      </c>
      <c r="AT30" s="32">
        <f>IFERROR('σ и σw, МПа'!T30*$BH$2,"-")</f>
        <v>147</v>
      </c>
      <c r="AU30" s="32">
        <f>IFERROR('σ и σw, МПа'!U30*$BH$2,"-")</f>
        <v>137</v>
      </c>
      <c r="AV30" s="32">
        <f>IFERROR('σ и σw, МПа'!V30*$BH$2,"-")</f>
        <v>128</v>
      </c>
      <c r="AW30" s="32">
        <f>IFERROR('σ и σw, МПа'!W30*$BH$2,"-")</f>
        <v>118</v>
      </c>
      <c r="AX30" s="32">
        <f>IFERROR('σ и σw, МПа'!X30*$BH$2,"-")</f>
        <v>108</v>
      </c>
      <c r="AY30" s="32" t="str">
        <f>IFERROR('σ и σw, МПа'!Y30*$BH$2,"-")</f>
        <v>-</v>
      </c>
      <c r="AZ30" s="32" t="str">
        <f>IFERROR('σ и σw, МПа'!Z30*$BH$2,"-")</f>
        <v>-</v>
      </c>
      <c r="BA30" s="32" t="str">
        <f>IFERROR('σ и σw, МПа'!AA30*$BH$2,"-")</f>
        <v>-</v>
      </c>
      <c r="BB30" s="32" t="str">
        <f>IFERROR('σ и σw, МПа'!AB30*$BH$2,"-")</f>
        <v>-</v>
      </c>
      <c r="BC30" s="33" t="str">
        <f>IFERROR('σ и σw, МПа'!AC30*$BH$2,"-")</f>
        <v>-</v>
      </c>
    </row>
    <row r="31" spans="1:55" x14ac:dyDescent="0.25">
      <c r="A31" s="10" t="str">
        <f>INDEX('Обработка исходного'!B:B,ROW($B$3)+4*(ROW($B31)-ROW($B$3)))</f>
        <v>Сталь углеродистая</v>
      </c>
      <c r="B31" s="47">
        <f>INDEX('Обработка исходного'!D:D,ROW($B$3)+4*(ROW($B31)-ROW($B$3)))</f>
        <v>25</v>
      </c>
      <c r="C31" s="27" t="str">
        <f>'Rp0,2, МПа'!C31</f>
        <v>Поковки диаметром до 500 мм, КП195*</v>
      </c>
      <c r="D31" s="31">
        <f>IFERROR('σ и σw, МПа'!D31*$BE$2,"-")</f>
        <v>156</v>
      </c>
      <c r="E31" s="32">
        <f>IFERROR('σ и σw, МПа'!E31*$BE$2,"-")</f>
        <v>156</v>
      </c>
      <c r="F31" s="32">
        <f>IFERROR('σ и σw, МПа'!F31*$BE$2,"-")</f>
        <v>141.6</v>
      </c>
      <c r="G31" s="32">
        <f>IFERROR('σ и σw, МПа'!G31*$BE$2,"-")</f>
        <v>133.6</v>
      </c>
      <c r="H31" s="32">
        <f>IFERROR('σ и σw, МПа'!H31*$BE$2,"-")</f>
        <v>125.6</v>
      </c>
      <c r="I31" s="32">
        <f>IFERROR('σ и σw, МПа'!I31*$BE$2,"-")</f>
        <v>109.6</v>
      </c>
      <c r="J31" s="32">
        <f>IFERROR('σ и σw, МПа'!J31*$BE$2,"-")</f>
        <v>102.39999999999999</v>
      </c>
      <c r="K31" s="32">
        <f>IFERROR('σ и σw, МПа'!K31*$BE$2,"-")</f>
        <v>94.4</v>
      </c>
      <c r="L31" s="32" t="str">
        <f>IFERROR('σ и σw, МПа'!L31*$BE$2,"-")</f>
        <v>-</v>
      </c>
      <c r="M31" s="32" t="str">
        <f>IFERROR('σ и σw, МПа'!M31*$BE$2,"-")</f>
        <v>-</v>
      </c>
      <c r="N31" s="32" t="str">
        <f>IFERROR('σ и σw, МПа'!N31*$BE$2,"-")</f>
        <v>-</v>
      </c>
      <c r="O31" s="32" t="str">
        <f>IFERROR('σ и σw, МПа'!O31*$BE$2,"-")</f>
        <v>-</v>
      </c>
      <c r="P31" s="33" t="str">
        <f>IFERROR('σ и σw, МПа'!P31*$BE$2,"-")</f>
        <v>-</v>
      </c>
      <c r="Q31" s="31">
        <f>IFERROR('σ и σw, МПа'!D31*$BF$2,"-")</f>
        <v>208</v>
      </c>
      <c r="R31" s="32">
        <f>IFERROR('σ и σw, МПа'!E31*$BF$2,"-")</f>
        <v>208</v>
      </c>
      <c r="S31" s="32">
        <f>IFERROR('σ и σw, МПа'!F31*$BF$2,"-")</f>
        <v>188.8</v>
      </c>
      <c r="T31" s="32">
        <f>IFERROR('σ и σw, МПа'!G31*$BF$2,"-")</f>
        <v>178.13333333333333</v>
      </c>
      <c r="U31" s="32">
        <f>IFERROR('σ и σw, МПа'!H31*$BF$2,"-")</f>
        <v>167.4666666666667</v>
      </c>
      <c r="V31" s="32">
        <f>IFERROR('σ и σw, МПа'!I31*$BF$2,"-")</f>
        <v>146.13333333333333</v>
      </c>
      <c r="W31" s="32">
        <f>IFERROR('σ и σw, МПа'!J31*$BF$2,"-")</f>
        <v>136.53333333333333</v>
      </c>
      <c r="X31" s="32">
        <f>IFERROR('σ и σw, МПа'!K31*$BF$2,"-")</f>
        <v>125.86666666666667</v>
      </c>
      <c r="Y31" s="32" t="str">
        <f>IFERROR('σ и σw, МПа'!L31*$BF$2,"-")</f>
        <v>-</v>
      </c>
      <c r="Z31" s="32" t="str">
        <f>IFERROR('σ и σw, МПа'!M31*$BF$2,"-")</f>
        <v>-</v>
      </c>
      <c r="AA31" s="32" t="str">
        <f>IFERROR('σ и σw, МПа'!N31*$BF$2,"-")</f>
        <v>-</v>
      </c>
      <c r="AB31" s="32" t="str">
        <f>IFERROR('σ и σw, МПа'!O31*$BF$2,"-")</f>
        <v>-</v>
      </c>
      <c r="AC31" s="33" t="str">
        <f>IFERROR('σ и σw, МПа'!P31*$BF$2,"-")</f>
        <v>-</v>
      </c>
      <c r="AD31" s="31">
        <f>IFERROR('σ и σw, МПа'!Q31*$BG$2,"-")</f>
        <v>117</v>
      </c>
      <c r="AE31" s="32">
        <f>IFERROR('σ и σw, МПа'!R31*$BG$2,"-")</f>
        <v>117</v>
      </c>
      <c r="AF31" s="32">
        <f>IFERROR('σ и σw, МПа'!S31*$BG$2,"-")</f>
        <v>106.2</v>
      </c>
      <c r="AG31" s="32">
        <f>IFERROR('σ и σw, МПа'!T31*$BG$2,"-")</f>
        <v>100.2</v>
      </c>
      <c r="AH31" s="32">
        <f>IFERROR('σ и σw, МПа'!U31*$BG$2,"-")</f>
        <v>94.2</v>
      </c>
      <c r="AI31" s="32">
        <f>IFERROR('σ и σw, МПа'!V31*$BG$2,"-")</f>
        <v>82.2</v>
      </c>
      <c r="AJ31" s="32">
        <f>IFERROR('σ и σw, МПа'!W31*$BG$2,"-")</f>
        <v>76.8</v>
      </c>
      <c r="AK31" s="32">
        <f>IFERROR('σ и σw, МПа'!X31*$BG$2,"-")</f>
        <v>70.8</v>
      </c>
      <c r="AL31" s="32" t="str">
        <f>IFERROR('σ и σw, МПа'!Y31*$BG$2,"-")</f>
        <v>-</v>
      </c>
      <c r="AM31" s="32" t="str">
        <f>IFERROR('σ и σw, МПа'!Z31*$BG$2,"-")</f>
        <v>-</v>
      </c>
      <c r="AN31" s="32" t="str">
        <f>IFERROR('σ и σw, МПа'!AA31*$BG$2,"-")</f>
        <v>-</v>
      </c>
      <c r="AO31" s="32" t="str">
        <f>IFERROR('σ и σw, МПа'!AB31*$BG$2,"-")</f>
        <v>-</v>
      </c>
      <c r="AP31" s="33" t="str">
        <f>IFERROR('σ и σw, МПа'!AC31*$BG$2,"-")</f>
        <v>-</v>
      </c>
      <c r="AQ31" s="31">
        <f>IFERROR('σ и σw, МПа'!Q31*$BH$2,"-")</f>
        <v>195</v>
      </c>
      <c r="AR31" s="32">
        <f>IFERROR('σ и σw, МПа'!R31*$BH$2,"-")</f>
        <v>195</v>
      </c>
      <c r="AS31" s="32">
        <f>IFERROR('σ и σw, МПа'!S31*$BH$2,"-")</f>
        <v>177</v>
      </c>
      <c r="AT31" s="32">
        <f>IFERROR('σ и σw, МПа'!T31*$BH$2,"-")</f>
        <v>167</v>
      </c>
      <c r="AU31" s="32">
        <f>IFERROR('σ и σw, МПа'!U31*$BH$2,"-")</f>
        <v>157</v>
      </c>
      <c r="AV31" s="32">
        <f>IFERROR('σ и σw, МПа'!V31*$BH$2,"-")</f>
        <v>137</v>
      </c>
      <c r="AW31" s="32">
        <f>IFERROR('σ и σw, МПа'!W31*$BH$2,"-")</f>
        <v>128</v>
      </c>
      <c r="AX31" s="32">
        <f>IFERROR('σ и σw, МПа'!X31*$BH$2,"-")</f>
        <v>118</v>
      </c>
      <c r="AY31" s="32" t="str">
        <f>IFERROR('σ и σw, МПа'!Y31*$BH$2,"-")</f>
        <v>-</v>
      </c>
      <c r="AZ31" s="32" t="str">
        <f>IFERROR('σ и σw, МПа'!Z31*$BH$2,"-")</f>
        <v>-</v>
      </c>
      <c r="BA31" s="32" t="str">
        <f>IFERROR('σ и σw, МПа'!AA31*$BH$2,"-")</f>
        <v>-</v>
      </c>
      <c r="BB31" s="32" t="str">
        <f>IFERROR('σ и σw, МПа'!AB31*$BH$2,"-")</f>
        <v>-</v>
      </c>
      <c r="BC31" s="33" t="str">
        <f>IFERROR('σ и σw, МПа'!AC31*$BH$2,"-")</f>
        <v>-</v>
      </c>
    </row>
    <row r="32" spans="1:55" x14ac:dyDescent="0.25">
      <c r="A32" s="10" t="str">
        <f>INDEX('Обработка исходного'!B:B,ROW($B$3)+4*(ROW($B32)-ROW($B$3)))</f>
        <v>Сталь углеродистая</v>
      </c>
      <c r="B32" s="47">
        <f>INDEX('Обработка исходного'!D:D,ROW($B$3)+4*(ROW($B32)-ROW($B$3)))</f>
        <v>25</v>
      </c>
      <c r="C32" s="27" t="str">
        <f>'Rp0,2, МПа'!C32</f>
        <v>Поковки диаметром до 300 мм, КП215*</v>
      </c>
      <c r="D32" s="31">
        <f>IFERROR('σ и σw, МПа'!D32*$BE$2,"-")</f>
        <v>172</v>
      </c>
      <c r="E32" s="32">
        <f>IFERROR('σ и σw, МПа'!E32*$BE$2,"-")</f>
        <v>164.8</v>
      </c>
      <c r="F32" s="32">
        <f>IFERROR('σ и σw, МПа'!F32*$BE$2,"-")</f>
        <v>156.79999999999998</v>
      </c>
      <c r="G32" s="32">
        <f>IFERROR('σ и σw, МПа'!G32*$BE$2,"-")</f>
        <v>141.6</v>
      </c>
      <c r="H32" s="32">
        <f>IFERROR('σ и σw, МПа'!H32*$BE$2,"-")</f>
        <v>133.6</v>
      </c>
      <c r="I32" s="32">
        <f>IFERROR('σ и σw, МПа'!I32*$BE$2,"-")</f>
        <v>117.6</v>
      </c>
      <c r="J32" s="32">
        <f>IFERROR('σ и σw, МПа'!J32*$BE$2,"-")</f>
        <v>109.6</v>
      </c>
      <c r="K32" s="32">
        <f>IFERROR('σ и σw, МПа'!K32*$BE$2,"-")</f>
        <v>94.4</v>
      </c>
      <c r="L32" s="32" t="str">
        <f>IFERROR('σ и σw, МПа'!L32*$BE$2,"-")</f>
        <v>-</v>
      </c>
      <c r="M32" s="32" t="str">
        <f>IFERROR('σ и σw, МПа'!M32*$BE$2,"-")</f>
        <v>-</v>
      </c>
      <c r="N32" s="32" t="str">
        <f>IFERROR('σ и σw, МПа'!N32*$BE$2,"-")</f>
        <v>-</v>
      </c>
      <c r="O32" s="32" t="str">
        <f>IFERROR('σ и σw, МПа'!O32*$BE$2,"-")</f>
        <v>-</v>
      </c>
      <c r="P32" s="33" t="str">
        <f>IFERROR('σ и σw, МПа'!P32*$BE$2,"-")</f>
        <v>-</v>
      </c>
      <c r="Q32" s="31">
        <f>IFERROR('σ и σw, МПа'!D32*$BF$2,"-")</f>
        <v>229.33333333333337</v>
      </c>
      <c r="R32" s="32">
        <f>IFERROR('σ и σw, МПа'!E32*$BF$2,"-")</f>
        <v>219.73333333333335</v>
      </c>
      <c r="S32" s="32">
        <f>IFERROR('σ и σw, МПа'!F32*$BF$2,"-")</f>
        <v>209.06666666666666</v>
      </c>
      <c r="T32" s="32">
        <f>IFERROR('σ и σw, МПа'!G32*$BF$2,"-")</f>
        <v>188.8</v>
      </c>
      <c r="U32" s="32">
        <f>IFERROR('σ и σw, МПа'!H32*$BF$2,"-")</f>
        <v>178.13333333333333</v>
      </c>
      <c r="V32" s="32">
        <f>IFERROR('σ и σw, МПа'!I32*$BF$2,"-")</f>
        <v>156.80000000000001</v>
      </c>
      <c r="W32" s="32">
        <f>IFERROR('σ и σw, МПа'!J32*$BF$2,"-")</f>
        <v>146.13333333333333</v>
      </c>
      <c r="X32" s="32">
        <f>IFERROR('σ и σw, МПа'!K32*$BF$2,"-")</f>
        <v>125.86666666666667</v>
      </c>
      <c r="Y32" s="32" t="str">
        <f>IFERROR('σ и σw, МПа'!L32*$BF$2,"-")</f>
        <v>-</v>
      </c>
      <c r="Z32" s="32" t="str">
        <f>IFERROR('σ и σw, МПа'!M32*$BF$2,"-")</f>
        <v>-</v>
      </c>
      <c r="AA32" s="32" t="str">
        <f>IFERROR('σ и σw, МПа'!N32*$BF$2,"-")</f>
        <v>-</v>
      </c>
      <c r="AB32" s="32" t="str">
        <f>IFERROR('σ и σw, МПа'!O32*$BF$2,"-")</f>
        <v>-</v>
      </c>
      <c r="AC32" s="33" t="str">
        <f>IFERROR('σ и σw, МПа'!P32*$BF$2,"-")</f>
        <v>-</v>
      </c>
      <c r="AD32" s="31">
        <f>IFERROR('σ и σw, МПа'!Q32*$BG$2,"-")</f>
        <v>129</v>
      </c>
      <c r="AE32" s="32">
        <f>IFERROR('σ и σw, МПа'!R32*$BG$2,"-")</f>
        <v>123.6</v>
      </c>
      <c r="AF32" s="32">
        <f>IFERROR('σ и σw, МПа'!S32*$BG$2,"-")</f>
        <v>117.6</v>
      </c>
      <c r="AG32" s="32">
        <f>IFERROR('σ и σw, МПа'!T32*$BG$2,"-")</f>
        <v>106.2</v>
      </c>
      <c r="AH32" s="32">
        <f>IFERROR('σ и σw, МПа'!U32*$BG$2,"-")</f>
        <v>100.2</v>
      </c>
      <c r="AI32" s="32">
        <f>IFERROR('σ и σw, МПа'!V32*$BG$2,"-")</f>
        <v>88.2</v>
      </c>
      <c r="AJ32" s="32">
        <f>IFERROR('σ и σw, МПа'!W32*$BG$2,"-")</f>
        <v>82.2</v>
      </c>
      <c r="AK32" s="32">
        <f>IFERROR('σ и σw, МПа'!X32*$BG$2,"-")</f>
        <v>70.8</v>
      </c>
      <c r="AL32" s="32" t="str">
        <f>IFERROR('σ и σw, МПа'!Y32*$BG$2,"-")</f>
        <v>-</v>
      </c>
      <c r="AM32" s="32" t="str">
        <f>IFERROR('σ и σw, МПа'!Z32*$BG$2,"-")</f>
        <v>-</v>
      </c>
      <c r="AN32" s="32" t="str">
        <f>IFERROR('σ и σw, МПа'!AA32*$BG$2,"-")</f>
        <v>-</v>
      </c>
      <c r="AO32" s="32" t="str">
        <f>IFERROR('σ и σw, МПа'!AB32*$BG$2,"-")</f>
        <v>-</v>
      </c>
      <c r="AP32" s="33" t="str">
        <f>IFERROR('σ и σw, МПа'!AC32*$BG$2,"-")</f>
        <v>-</v>
      </c>
      <c r="AQ32" s="31">
        <f>IFERROR('σ и σw, МПа'!Q32*$BH$2,"-")</f>
        <v>215</v>
      </c>
      <c r="AR32" s="32">
        <f>IFERROR('σ и σw, МПа'!R32*$BH$2,"-")</f>
        <v>206</v>
      </c>
      <c r="AS32" s="32">
        <f>IFERROR('σ и σw, МПа'!S32*$BH$2,"-")</f>
        <v>196</v>
      </c>
      <c r="AT32" s="32">
        <f>IFERROR('σ и σw, МПа'!T32*$BH$2,"-")</f>
        <v>177</v>
      </c>
      <c r="AU32" s="32">
        <f>IFERROR('σ и σw, МПа'!U32*$BH$2,"-")</f>
        <v>167</v>
      </c>
      <c r="AV32" s="32">
        <f>IFERROR('σ и σw, МПа'!V32*$BH$2,"-")</f>
        <v>147</v>
      </c>
      <c r="AW32" s="32">
        <f>IFERROR('σ и σw, МПа'!W32*$BH$2,"-")</f>
        <v>137</v>
      </c>
      <c r="AX32" s="32">
        <f>IFERROR('σ и σw, МПа'!X32*$BH$2,"-")</f>
        <v>118</v>
      </c>
      <c r="AY32" s="32" t="str">
        <f>IFERROR('σ и σw, МПа'!Y32*$BH$2,"-")</f>
        <v>-</v>
      </c>
      <c r="AZ32" s="32" t="str">
        <f>IFERROR('σ и σw, МПа'!Z32*$BH$2,"-")</f>
        <v>-</v>
      </c>
      <c r="BA32" s="32" t="str">
        <f>IFERROR('σ и σw, МПа'!AA32*$BH$2,"-")</f>
        <v>-</v>
      </c>
      <c r="BB32" s="32" t="str">
        <f>IFERROR('σ и σw, МПа'!AB32*$BH$2,"-")</f>
        <v>-</v>
      </c>
      <c r="BC32" s="33" t="str">
        <f>IFERROR('σ и σw, МПа'!AC32*$BH$2,"-")</f>
        <v>-</v>
      </c>
    </row>
    <row r="33" spans="1:55" x14ac:dyDescent="0.25">
      <c r="A33" s="10" t="str">
        <f>INDEX('Обработка исходного'!B:B,ROW($B$3)+4*(ROW($B33)-ROW($B$3)))</f>
        <v>Сталь углеродистая</v>
      </c>
      <c r="B33" s="47">
        <f>INDEX('Обработка исходного'!D:D,ROW($B$3)+4*(ROW($B33)-ROW($B$3)))</f>
        <v>25</v>
      </c>
      <c r="C33" s="27" t="str">
        <f>'Rp0,2, МПа'!C33</f>
        <v>Поковки диаметром до 100 мм, КП245*</v>
      </c>
      <c r="D33" s="31">
        <f>IFERROR('σ и σw, МПа'!D33*$BE$2,"-")</f>
        <v>196</v>
      </c>
      <c r="E33" s="32">
        <f>IFERROR('σ и σw, МПа'!E33*$BE$2,"-")</f>
        <v>187.99999999999997</v>
      </c>
      <c r="F33" s="32">
        <f>IFERROR('σ и σw, МПа'!F33*$BE$2,"-")</f>
        <v>180.79999999999998</v>
      </c>
      <c r="G33" s="32">
        <f>IFERROR('σ и σw, МПа'!G33*$BE$2,"-")</f>
        <v>164.8</v>
      </c>
      <c r="H33" s="32">
        <f>IFERROR('σ и σw, МПа'!H33*$BE$2,"-")</f>
        <v>156.79999999999998</v>
      </c>
      <c r="I33" s="32">
        <f>IFERROR('σ и σw, МПа'!I33*$BE$2,"-")</f>
        <v>133.6</v>
      </c>
      <c r="J33" s="32">
        <f>IFERROR('σ и σw, МПа'!J33*$BE$2,"-")</f>
        <v>125.6</v>
      </c>
      <c r="K33" s="32">
        <f>IFERROR('σ и σw, МПа'!K33*$BE$2,"-")</f>
        <v>94.4</v>
      </c>
      <c r="L33" s="32" t="str">
        <f>IFERROR('σ и σw, МПа'!L33*$BE$2,"-")</f>
        <v>-</v>
      </c>
      <c r="M33" s="32" t="str">
        <f>IFERROR('σ и σw, МПа'!M33*$BE$2,"-")</f>
        <v>-</v>
      </c>
      <c r="N33" s="32" t="str">
        <f>IFERROR('σ и σw, МПа'!N33*$BE$2,"-")</f>
        <v>-</v>
      </c>
      <c r="O33" s="32" t="str">
        <f>IFERROR('σ и σw, МПа'!O33*$BE$2,"-")</f>
        <v>-</v>
      </c>
      <c r="P33" s="33" t="str">
        <f>IFERROR('σ и σw, МПа'!P33*$BE$2,"-")</f>
        <v>-</v>
      </c>
      <c r="Q33" s="31">
        <f>IFERROR('σ и σw, МПа'!D33*$BF$2,"-")</f>
        <v>261.33333333333337</v>
      </c>
      <c r="R33" s="32">
        <f>IFERROR('σ и σw, МПа'!E33*$BF$2,"-")</f>
        <v>250.66666666666666</v>
      </c>
      <c r="S33" s="32">
        <f>IFERROR('σ и σw, МПа'!F33*$BF$2,"-")</f>
        <v>241.06666666666666</v>
      </c>
      <c r="T33" s="32">
        <f>IFERROR('σ и σw, МПа'!G33*$BF$2,"-")</f>
        <v>219.73333333333335</v>
      </c>
      <c r="U33" s="32">
        <f>IFERROR('σ и σw, МПа'!H33*$BF$2,"-")</f>
        <v>209.06666666666666</v>
      </c>
      <c r="V33" s="32">
        <f>IFERROR('σ и σw, МПа'!I33*$BF$2,"-")</f>
        <v>178.13333333333333</v>
      </c>
      <c r="W33" s="32">
        <f>IFERROR('σ и σw, МПа'!J33*$BF$2,"-")</f>
        <v>167.4666666666667</v>
      </c>
      <c r="X33" s="32">
        <f>IFERROR('σ и σw, МПа'!K33*$BF$2,"-")</f>
        <v>125.86666666666667</v>
      </c>
      <c r="Y33" s="32" t="str">
        <f>IFERROR('σ и σw, МПа'!L33*$BF$2,"-")</f>
        <v>-</v>
      </c>
      <c r="Z33" s="32" t="str">
        <f>IFERROR('σ и σw, МПа'!M33*$BF$2,"-")</f>
        <v>-</v>
      </c>
      <c r="AA33" s="32" t="str">
        <f>IFERROR('σ и σw, МПа'!N33*$BF$2,"-")</f>
        <v>-</v>
      </c>
      <c r="AB33" s="32" t="str">
        <f>IFERROR('σ и σw, МПа'!O33*$BF$2,"-")</f>
        <v>-</v>
      </c>
      <c r="AC33" s="33" t="str">
        <f>IFERROR('σ и σw, МПа'!P33*$BF$2,"-")</f>
        <v>-</v>
      </c>
      <c r="AD33" s="31">
        <f>IFERROR('σ и σw, МПа'!Q33*$BG$2,"-")</f>
        <v>147</v>
      </c>
      <c r="AE33" s="32">
        <f>IFERROR('σ и σw, МПа'!R33*$BG$2,"-")</f>
        <v>141</v>
      </c>
      <c r="AF33" s="32">
        <f>IFERROR('σ и σw, МПа'!S33*$BG$2,"-")</f>
        <v>135.6</v>
      </c>
      <c r="AG33" s="32">
        <f>IFERROR('σ и σw, МПа'!T33*$BG$2,"-")</f>
        <v>123.6</v>
      </c>
      <c r="AH33" s="32">
        <f>IFERROR('σ и σw, МПа'!U33*$BG$2,"-")</f>
        <v>117.6</v>
      </c>
      <c r="AI33" s="32">
        <f>IFERROR('σ и σw, МПа'!V33*$BG$2,"-")</f>
        <v>100.2</v>
      </c>
      <c r="AJ33" s="32">
        <f>IFERROR('σ и σw, МПа'!W33*$BG$2,"-")</f>
        <v>94.2</v>
      </c>
      <c r="AK33" s="32">
        <f>IFERROR('σ и σw, МПа'!X33*$BG$2,"-")</f>
        <v>70.8</v>
      </c>
      <c r="AL33" s="32" t="str">
        <f>IFERROR('σ и σw, МПа'!Y33*$BG$2,"-")</f>
        <v>-</v>
      </c>
      <c r="AM33" s="32" t="str">
        <f>IFERROR('σ и σw, МПа'!Z33*$BG$2,"-")</f>
        <v>-</v>
      </c>
      <c r="AN33" s="32" t="str">
        <f>IFERROR('σ и σw, МПа'!AA33*$BG$2,"-")</f>
        <v>-</v>
      </c>
      <c r="AO33" s="32" t="str">
        <f>IFERROR('σ и σw, МПа'!AB33*$BG$2,"-")</f>
        <v>-</v>
      </c>
      <c r="AP33" s="33" t="str">
        <f>IFERROR('σ и σw, МПа'!AC33*$BG$2,"-")</f>
        <v>-</v>
      </c>
      <c r="AQ33" s="31">
        <f>IFERROR('σ и σw, МПа'!Q33*$BH$2,"-")</f>
        <v>245</v>
      </c>
      <c r="AR33" s="32">
        <f>IFERROR('σ и σw, МПа'!R33*$BH$2,"-")</f>
        <v>235</v>
      </c>
      <c r="AS33" s="32">
        <f>IFERROR('σ и σw, МПа'!S33*$BH$2,"-")</f>
        <v>226</v>
      </c>
      <c r="AT33" s="32">
        <f>IFERROR('σ и σw, МПа'!T33*$BH$2,"-")</f>
        <v>206</v>
      </c>
      <c r="AU33" s="32">
        <f>IFERROR('σ и σw, МПа'!U33*$BH$2,"-")</f>
        <v>196</v>
      </c>
      <c r="AV33" s="32">
        <f>IFERROR('σ и σw, МПа'!V33*$BH$2,"-")</f>
        <v>167</v>
      </c>
      <c r="AW33" s="32">
        <f>IFERROR('σ и σw, МПа'!W33*$BH$2,"-")</f>
        <v>157</v>
      </c>
      <c r="AX33" s="32">
        <f>IFERROR('σ и σw, МПа'!X33*$BH$2,"-")</f>
        <v>118</v>
      </c>
      <c r="AY33" s="32" t="str">
        <f>IFERROR('σ и σw, МПа'!Y33*$BH$2,"-")</f>
        <v>-</v>
      </c>
      <c r="AZ33" s="32" t="str">
        <f>IFERROR('σ и σw, МПа'!Z33*$BH$2,"-")</f>
        <v>-</v>
      </c>
      <c r="BA33" s="32" t="str">
        <f>IFERROR('σ и σw, МПа'!AA33*$BH$2,"-")</f>
        <v>-</v>
      </c>
      <c r="BB33" s="32" t="str">
        <f>IFERROR('σ и σw, МПа'!AB33*$BH$2,"-")</f>
        <v>-</v>
      </c>
      <c r="BC33" s="33" t="str">
        <f>IFERROR('σ и σw, МПа'!AC33*$BH$2,"-")</f>
        <v>-</v>
      </c>
    </row>
    <row r="34" spans="1:55" x14ac:dyDescent="0.25">
      <c r="A34" s="10" t="str">
        <f>INDEX('Обработка исходного'!B:B,ROW($B$3)+4*(ROW($B34)-ROW($B$3)))</f>
        <v>Сталь углеродистая</v>
      </c>
      <c r="B34" s="47">
        <f>INDEX('Обработка исходного'!D:D,ROW($B$3)+4*(ROW($B34)-ROW($B$3)))</f>
        <v>25</v>
      </c>
      <c r="C34" s="27" t="str">
        <f>'Rp0,2, МПа'!C34</f>
        <v>Поковки диаметром от 100 до 300 мм, КП275*</v>
      </c>
      <c r="D34" s="31">
        <f>IFERROR('σ и σw, МПа'!D34*$BE$2,"-")</f>
        <v>220</v>
      </c>
      <c r="E34" s="32">
        <f>IFERROR('σ и σw, МПа'!E34*$BE$2,"-")</f>
        <v>204</v>
      </c>
      <c r="F34" s="32">
        <f>IFERROR('σ и σw, МПа'!F34*$BE$2,"-")</f>
        <v>196</v>
      </c>
      <c r="G34" s="32">
        <f>IFERROR('σ и σw, МПа'!G34*$BE$2,"-")</f>
        <v>180.79999999999998</v>
      </c>
      <c r="H34" s="32">
        <f>IFERROR('σ и σw, МПа'!H34*$BE$2,"-")</f>
        <v>172.79999999999998</v>
      </c>
      <c r="I34" s="32">
        <f>IFERROR('σ и σw, МПа'!I34*$BE$2,"-")</f>
        <v>156.79999999999998</v>
      </c>
      <c r="J34" s="32">
        <f>IFERROR('σ и σw, МПа'!J34*$BE$2,"-")</f>
        <v>148.79999999999998</v>
      </c>
      <c r="K34" s="32">
        <f>IFERROR('σ и σw, МПа'!K34*$BE$2,"-")</f>
        <v>133.6</v>
      </c>
      <c r="L34" s="32" t="str">
        <f>IFERROR('σ и σw, МПа'!L34*$BE$2,"-")</f>
        <v>-</v>
      </c>
      <c r="M34" s="32" t="str">
        <f>IFERROR('σ и σw, МПа'!M34*$BE$2,"-")</f>
        <v>-</v>
      </c>
      <c r="N34" s="32" t="str">
        <f>IFERROR('σ и σw, МПа'!N34*$BE$2,"-")</f>
        <v>-</v>
      </c>
      <c r="O34" s="32" t="str">
        <f>IFERROR('σ и σw, МПа'!O34*$BE$2,"-")</f>
        <v>-</v>
      </c>
      <c r="P34" s="33" t="str">
        <f>IFERROR('σ и σw, МПа'!P34*$BE$2,"-")</f>
        <v>-</v>
      </c>
      <c r="Q34" s="31">
        <f>IFERROR('σ и σw, МПа'!D34*$BF$2,"-")</f>
        <v>293.33333333333337</v>
      </c>
      <c r="R34" s="32">
        <f>IFERROR('σ и σw, МПа'!E34*$BF$2,"-")</f>
        <v>272</v>
      </c>
      <c r="S34" s="32">
        <f>IFERROR('σ и σw, МПа'!F34*$BF$2,"-")</f>
        <v>261.33333333333337</v>
      </c>
      <c r="T34" s="32">
        <f>IFERROR('σ и σw, МПа'!G34*$BF$2,"-")</f>
        <v>241.06666666666666</v>
      </c>
      <c r="U34" s="32">
        <f>IFERROR('σ и σw, МПа'!H34*$BF$2,"-")</f>
        <v>230.4</v>
      </c>
      <c r="V34" s="32">
        <f>IFERROR('σ и σw, МПа'!I34*$BF$2,"-")</f>
        <v>209.06666666666666</v>
      </c>
      <c r="W34" s="32">
        <f>IFERROR('σ и σw, МПа'!J34*$BF$2,"-")</f>
        <v>198.4</v>
      </c>
      <c r="X34" s="32">
        <f>IFERROR('σ и σw, МПа'!K34*$BF$2,"-")</f>
        <v>178.13333333333333</v>
      </c>
      <c r="Y34" s="32" t="str">
        <f>IFERROR('σ и σw, МПа'!L34*$BF$2,"-")</f>
        <v>-</v>
      </c>
      <c r="Z34" s="32" t="str">
        <f>IFERROR('σ и σw, МПа'!M34*$BF$2,"-")</f>
        <v>-</v>
      </c>
      <c r="AA34" s="32" t="str">
        <f>IFERROR('σ и σw, МПа'!N34*$BF$2,"-")</f>
        <v>-</v>
      </c>
      <c r="AB34" s="32" t="str">
        <f>IFERROR('σ и σw, МПа'!O34*$BF$2,"-")</f>
        <v>-</v>
      </c>
      <c r="AC34" s="33" t="str">
        <f>IFERROR('σ и σw, МПа'!P34*$BF$2,"-")</f>
        <v>-</v>
      </c>
      <c r="AD34" s="31">
        <f>IFERROR('σ и σw, МПа'!Q34*$BG$2,"-")</f>
        <v>165</v>
      </c>
      <c r="AE34" s="32">
        <f>IFERROR('σ и σw, МПа'!R34*$BG$2,"-")</f>
        <v>153</v>
      </c>
      <c r="AF34" s="32">
        <f>IFERROR('σ и σw, МПа'!S34*$BG$2,"-")</f>
        <v>147</v>
      </c>
      <c r="AG34" s="32">
        <f>IFERROR('σ и σw, МПа'!T34*$BG$2,"-")</f>
        <v>135.6</v>
      </c>
      <c r="AH34" s="32">
        <f>IFERROR('σ и σw, МПа'!U34*$BG$2,"-")</f>
        <v>129.6</v>
      </c>
      <c r="AI34" s="32">
        <f>IFERROR('σ и σw, МПа'!V34*$BG$2,"-")</f>
        <v>117.6</v>
      </c>
      <c r="AJ34" s="32">
        <f>IFERROR('σ и σw, МПа'!W34*$BG$2,"-")</f>
        <v>111.6</v>
      </c>
      <c r="AK34" s="32">
        <f>IFERROR('σ и σw, МПа'!X34*$BG$2,"-")</f>
        <v>100.2</v>
      </c>
      <c r="AL34" s="32" t="str">
        <f>IFERROR('σ и σw, МПа'!Y34*$BG$2,"-")</f>
        <v>-</v>
      </c>
      <c r="AM34" s="32" t="str">
        <f>IFERROR('σ и σw, МПа'!Z34*$BG$2,"-")</f>
        <v>-</v>
      </c>
      <c r="AN34" s="32" t="str">
        <f>IFERROR('σ и σw, МПа'!AA34*$BG$2,"-")</f>
        <v>-</v>
      </c>
      <c r="AO34" s="32" t="str">
        <f>IFERROR('σ и σw, МПа'!AB34*$BG$2,"-")</f>
        <v>-</v>
      </c>
      <c r="AP34" s="33" t="str">
        <f>IFERROR('σ и σw, МПа'!AC34*$BG$2,"-")</f>
        <v>-</v>
      </c>
      <c r="AQ34" s="31">
        <f>IFERROR('σ и σw, МПа'!Q34*$BH$2,"-")</f>
        <v>275</v>
      </c>
      <c r="AR34" s="32">
        <f>IFERROR('σ и σw, МПа'!R34*$BH$2,"-")</f>
        <v>255</v>
      </c>
      <c r="AS34" s="32">
        <f>IFERROR('σ и σw, МПа'!S34*$BH$2,"-")</f>
        <v>245</v>
      </c>
      <c r="AT34" s="32">
        <f>IFERROR('σ и σw, МПа'!T34*$BH$2,"-")</f>
        <v>226</v>
      </c>
      <c r="AU34" s="32">
        <f>IFERROR('σ и σw, МПа'!U34*$BH$2,"-")</f>
        <v>216</v>
      </c>
      <c r="AV34" s="32">
        <f>IFERROR('σ и σw, МПа'!V34*$BH$2,"-")</f>
        <v>196</v>
      </c>
      <c r="AW34" s="32">
        <f>IFERROR('σ и σw, МПа'!W34*$BH$2,"-")</f>
        <v>186</v>
      </c>
      <c r="AX34" s="32">
        <f>IFERROR('σ и σw, МПа'!X34*$BH$2,"-")</f>
        <v>167</v>
      </c>
      <c r="AY34" s="32" t="str">
        <f>IFERROR('σ и σw, МПа'!Y34*$BH$2,"-")</f>
        <v>-</v>
      </c>
      <c r="AZ34" s="32" t="str">
        <f>IFERROR('σ и σw, МПа'!Z34*$BH$2,"-")</f>
        <v>-</v>
      </c>
      <c r="BA34" s="32" t="str">
        <f>IFERROR('σ и σw, МПа'!AA34*$BH$2,"-")</f>
        <v>-</v>
      </c>
      <c r="BB34" s="32" t="str">
        <f>IFERROR('σ и σw, МПа'!AB34*$BH$2,"-")</f>
        <v>-</v>
      </c>
      <c r="BC34" s="33" t="str">
        <f>IFERROR('σ и σw, МПа'!AC34*$BH$2,"-")</f>
        <v>-</v>
      </c>
    </row>
    <row r="35" spans="1:55" x14ac:dyDescent="0.25">
      <c r="A35" s="10" t="str">
        <f>INDEX('Обработка исходного'!B:B,ROW($B$3)+4*(ROW($B35)-ROW($B$3)))</f>
        <v>Сталь углеродистая</v>
      </c>
      <c r="B35" s="47" t="str">
        <f>INDEX('Обработка исходного'!D:D,ROW($B$3)+4*(ROW($B35)-ROW($B$3)))</f>
        <v>25Л</v>
      </c>
      <c r="C35" s="27" t="str">
        <f>'Rp0,2, МПа'!C35</f>
        <v>Отливки с толщиной стенки до 100 мм</v>
      </c>
      <c r="D35" s="31">
        <f>IFERROR('σ и σw, МПа'!D35*$BE$2,"-")</f>
        <v>187.99999999999997</v>
      </c>
      <c r="E35" s="32">
        <f>IFERROR('σ и σw, МПа'!E35*$BE$2,"-")</f>
        <v>180.79999999999998</v>
      </c>
      <c r="F35" s="32">
        <f>IFERROR('σ и σw, МПа'!F35*$BE$2,"-")</f>
        <v>172.79999999999998</v>
      </c>
      <c r="G35" s="32">
        <f>IFERROR('σ и σw, МПа'!G35*$BE$2,"-")</f>
        <v>156.79999999999998</v>
      </c>
      <c r="H35" s="32">
        <f>IFERROR('σ и σw, МПа'!H35*$BE$2,"-")</f>
        <v>144</v>
      </c>
      <c r="I35" s="32">
        <f>IFERROR('σ и σw, МПа'!I35*$BE$2,"-")</f>
        <v>140</v>
      </c>
      <c r="J35" s="32">
        <f>IFERROR('σ и σw, МПа'!J35*$BE$2,"-")</f>
        <v>136</v>
      </c>
      <c r="K35" s="32">
        <f>IFERROR('σ и σw, МПа'!K35*$BE$2,"-")</f>
        <v>120</v>
      </c>
      <c r="L35" s="32" t="str">
        <f>IFERROR('σ и σw, МПа'!L35*$BE$2,"-")</f>
        <v>-</v>
      </c>
      <c r="M35" s="32" t="str">
        <f>IFERROR('σ и σw, МПа'!M35*$BE$2,"-")</f>
        <v>-</v>
      </c>
      <c r="N35" s="32" t="str">
        <f>IFERROR('σ и σw, МПа'!N35*$BE$2,"-")</f>
        <v>-</v>
      </c>
      <c r="O35" s="32" t="str">
        <f>IFERROR('σ и σw, МПа'!O35*$BE$2,"-")</f>
        <v>-</v>
      </c>
      <c r="P35" s="33" t="str">
        <f>IFERROR('σ и σw, МПа'!P35*$BE$2,"-")</f>
        <v>-</v>
      </c>
      <c r="Q35" s="31">
        <f>IFERROR('σ и σw, МПа'!D35*$BF$2,"-")</f>
        <v>250.66666666666666</v>
      </c>
      <c r="R35" s="32">
        <f>IFERROR('σ и σw, МПа'!E35*$BF$2,"-")</f>
        <v>241.06666666666666</v>
      </c>
      <c r="S35" s="32">
        <f>IFERROR('σ и σw, МПа'!F35*$BF$2,"-")</f>
        <v>230.4</v>
      </c>
      <c r="T35" s="32">
        <f>IFERROR('σ и σw, МПа'!G35*$BF$2,"-")</f>
        <v>209.06666666666666</v>
      </c>
      <c r="U35" s="32">
        <f>IFERROR('σ и σw, МПа'!H35*$BF$2,"-")</f>
        <v>192</v>
      </c>
      <c r="V35" s="32">
        <f>IFERROR('σ и σw, МПа'!I35*$BF$2,"-")</f>
        <v>186.66666666666669</v>
      </c>
      <c r="W35" s="32">
        <f>IFERROR('σ и σw, МПа'!J35*$BF$2,"-")</f>
        <v>181.33333333333334</v>
      </c>
      <c r="X35" s="32">
        <f>IFERROR('σ и σw, МПа'!K35*$BF$2,"-")</f>
        <v>160</v>
      </c>
      <c r="Y35" s="32" t="str">
        <f>IFERROR('σ и σw, МПа'!L35*$BF$2,"-")</f>
        <v>-</v>
      </c>
      <c r="Z35" s="32" t="str">
        <f>IFERROR('σ и σw, МПа'!M35*$BF$2,"-")</f>
        <v>-</v>
      </c>
      <c r="AA35" s="32" t="str">
        <f>IFERROR('σ и σw, МПа'!N35*$BF$2,"-")</f>
        <v>-</v>
      </c>
      <c r="AB35" s="32" t="str">
        <f>IFERROR('σ и σw, МПа'!O35*$BF$2,"-")</f>
        <v>-</v>
      </c>
      <c r="AC35" s="33" t="str">
        <f>IFERROR('σ и σw, МПа'!P35*$BF$2,"-")</f>
        <v>-</v>
      </c>
      <c r="AD35" s="31">
        <f>IFERROR('σ и σw, МПа'!Q35*$BG$2,"-")</f>
        <v>141</v>
      </c>
      <c r="AE35" s="32">
        <f>IFERROR('σ и σw, МПа'!R35*$BG$2,"-")</f>
        <v>135.6</v>
      </c>
      <c r="AF35" s="32">
        <f>IFERROR('σ и σw, МПа'!S35*$BG$2,"-")</f>
        <v>129.6</v>
      </c>
      <c r="AG35" s="32">
        <f>IFERROR('σ и σw, МПа'!T35*$BG$2,"-")</f>
        <v>117.6</v>
      </c>
      <c r="AH35" s="32">
        <f>IFERROR('σ и σw, МПа'!U35*$BG$2,"-")</f>
        <v>108</v>
      </c>
      <c r="AI35" s="32">
        <f>IFERROR('σ и σw, МПа'!V35*$BG$2,"-")</f>
        <v>105</v>
      </c>
      <c r="AJ35" s="32">
        <f>IFERROR('σ и σw, МПа'!W35*$BG$2,"-")</f>
        <v>102</v>
      </c>
      <c r="AK35" s="32">
        <f>IFERROR('σ и σw, МПа'!X35*$BG$2,"-")</f>
        <v>90</v>
      </c>
      <c r="AL35" s="32" t="str">
        <f>IFERROR('σ и σw, МПа'!Y35*$BG$2,"-")</f>
        <v>-</v>
      </c>
      <c r="AM35" s="32" t="str">
        <f>IFERROR('σ и σw, МПа'!Z35*$BG$2,"-")</f>
        <v>-</v>
      </c>
      <c r="AN35" s="32" t="str">
        <f>IFERROR('σ и σw, МПа'!AA35*$BG$2,"-")</f>
        <v>-</v>
      </c>
      <c r="AO35" s="32" t="str">
        <f>IFERROR('σ и σw, МПа'!AB35*$BG$2,"-")</f>
        <v>-</v>
      </c>
      <c r="AP35" s="33" t="str">
        <f>IFERROR('σ и σw, МПа'!AC35*$BG$2,"-")</f>
        <v>-</v>
      </c>
      <c r="AQ35" s="31">
        <f>IFERROR('σ и σw, МПа'!Q35*$BH$2,"-")</f>
        <v>235</v>
      </c>
      <c r="AR35" s="32">
        <f>IFERROR('σ и σw, МПа'!R35*$BH$2,"-")</f>
        <v>226</v>
      </c>
      <c r="AS35" s="32">
        <f>IFERROR('σ и σw, МПа'!S35*$BH$2,"-")</f>
        <v>216</v>
      </c>
      <c r="AT35" s="32">
        <f>IFERROR('σ и σw, МПа'!T35*$BH$2,"-")</f>
        <v>196</v>
      </c>
      <c r="AU35" s="32">
        <f>IFERROR('σ и σw, МПа'!U35*$BH$2,"-")</f>
        <v>180</v>
      </c>
      <c r="AV35" s="32">
        <f>IFERROR('σ и σw, МПа'!V35*$BH$2,"-")</f>
        <v>175</v>
      </c>
      <c r="AW35" s="32">
        <f>IFERROR('σ и σw, МПа'!W35*$BH$2,"-")</f>
        <v>170</v>
      </c>
      <c r="AX35" s="32">
        <f>IFERROR('σ и σw, МПа'!X35*$BH$2,"-")</f>
        <v>150</v>
      </c>
      <c r="AY35" s="32" t="str">
        <f>IFERROR('σ и σw, МПа'!Y35*$BH$2,"-")</f>
        <v>-</v>
      </c>
      <c r="AZ35" s="32" t="str">
        <f>IFERROR('σ и σw, МПа'!Z35*$BH$2,"-")</f>
        <v>-</v>
      </c>
      <c r="BA35" s="32" t="str">
        <f>IFERROR('σ и σw, МПа'!AA35*$BH$2,"-")</f>
        <v>-</v>
      </c>
      <c r="BB35" s="32" t="str">
        <f>IFERROR('σ и σw, МПа'!AB35*$BH$2,"-")</f>
        <v>-</v>
      </c>
      <c r="BC35" s="33" t="str">
        <f>IFERROR('σ и σw, МПа'!AC35*$BH$2,"-")</f>
        <v>-</v>
      </c>
    </row>
    <row r="36" spans="1:55" x14ac:dyDescent="0.25">
      <c r="A36" s="10" t="str">
        <f>INDEX('Обработка исходного'!B:B,ROW($B$3)+4*(ROW($B36)-ROW($B$3)))</f>
        <v>Сталь углеродистая</v>
      </c>
      <c r="B36" s="47">
        <f>INDEX('Обработка исходного'!D:D,ROW($B$3)+4*(ROW($B36)-ROW($B$3)))</f>
        <v>30</v>
      </c>
      <c r="C36" s="27" t="str">
        <f>'Rp0,2, МПа'!C36</f>
        <v>Поковки диаметром от 300 до 800 мм, КП175*</v>
      </c>
      <c r="D36" s="31">
        <f>IFERROR('σ и σw, МПа'!D36*$BE$2,"-")</f>
        <v>140</v>
      </c>
      <c r="E36" s="32">
        <f>IFERROR('σ и σw, МПа'!E36*$BE$2,"-")</f>
        <v>140</v>
      </c>
      <c r="F36" s="32">
        <f>IFERROR('σ и σw, МПа'!F36*$BE$2,"-")</f>
        <v>140</v>
      </c>
      <c r="G36" s="32">
        <f>IFERROR('σ и σw, МПа'!G36*$BE$2,"-")</f>
        <v>140</v>
      </c>
      <c r="H36" s="32">
        <f>IFERROR('σ и σw, МПа'!H36*$BE$2,"-")</f>
        <v>133.6</v>
      </c>
      <c r="I36" s="32">
        <f>IFERROR('σ и σw, МПа'!I36*$BE$2,"-")</f>
        <v>109.6</v>
      </c>
      <c r="J36" s="32">
        <f>IFERROR('σ и σw, МПа'!J36*$BE$2,"-")</f>
        <v>86.399999999999991</v>
      </c>
      <c r="K36" s="32">
        <f>IFERROR('σ и σw, МПа'!K36*$BE$2,"-")</f>
        <v>78.399999999999991</v>
      </c>
      <c r="L36" s="32" t="str">
        <f>IFERROR('σ и σw, МПа'!L36*$BE$2,"-")</f>
        <v>-</v>
      </c>
      <c r="M36" s="32" t="str">
        <f>IFERROR('σ и σw, МПа'!M36*$BE$2,"-")</f>
        <v>-</v>
      </c>
      <c r="N36" s="32" t="str">
        <f>IFERROR('σ и σw, МПа'!N36*$BE$2,"-")</f>
        <v>-</v>
      </c>
      <c r="O36" s="32" t="str">
        <f>IFERROR('σ и σw, МПа'!O36*$BE$2,"-")</f>
        <v>-</v>
      </c>
      <c r="P36" s="33" t="str">
        <f>IFERROR('σ и σw, МПа'!P36*$BE$2,"-")</f>
        <v>-</v>
      </c>
      <c r="Q36" s="31">
        <f>IFERROR('σ и σw, МПа'!D36*$BF$2,"-")</f>
        <v>186.66666666666669</v>
      </c>
      <c r="R36" s="32">
        <f>IFERROR('σ и σw, МПа'!E36*$BF$2,"-")</f>
        <v>186.66666666666669</v>
      </c>
      <c r="S36" s="32">
        <f>IFERROR('σ и σw, МПа'!F36*$BF$2,"-")</f>
        <v>186.66666666666669</v>
      </c>
      <c r="T36" s="32">
        <f>IFERROR('σ и σw, МПа'!G36*$BF$2,"-")</f>
        <v>186.66666666666669</v>
      </c>
      <c r="U36" s="32">
        <f>IFERROR('σ и σw, МПа'!H36*$BF$2,"-")</f>
        <v>178.13333333333333</v>
      </c>
      <c r="V36" s="32">
        <f>IFERROR('σ и σw, МПа'!I36*$BF$2,"-")</f>
        <v>146.13333333333333</v>
      </c>
      <c r="W36" s="32">
        <f>IFERROR('σ и σw, МПа'!J36*$BF$2,"-")</f>
        <v>115.2</v>
      </c>
      <c r="X36" s="32">
        <f>IFERROR('σ и σw, МПа'!K36*$BF$2,"-")</f>
        <v>104.53333333333333</v>
      </c>
      <c r="Y36" s="32" t="str">
        <f>IFERROR('σ и σw, МПа'!L36*$BF$2,"-")</f>
        <v>-</v>
      </c>
      <c r="Z36" s="32" t="str">
        <f>IFERROR('σ и σw, МПа'!M36*$BF$2,"-")</f>
        <v>-</v>
      </c>
      <c r="AA36" s="32" t="str">
        <f>IFERROR('σ и σw, МПа'!N36*$BF$2,"-")</f>
        <v>-</v>
      </c>
      <c r="AB36" s="32" t="str">
        <f>IFERROR('σ и σw, МПа'!O36*$BF$2,"-")</f>
        <v>-</v>
      </c>
      <c r="AC36" s="33" t="str">
        <f>IFERROR('σ и σw, МПа'!P36*$BF$2,"-")</f>
        <v>-</v>
      </c>
      <c r="AD36" s="31">
        <f>IFERROR('σ и σw, МПа'!Q36*$BG$2,"-")</f>
        <v>105</v>
      </c>
      <c r="AE36" s="32">
        <f>IFERROR('σ и σw, МПа'!R36*$BG$2,"-")</f>
        <v>105</v>
      </c>
      <c r="AF36" s="32">
        <f>IFERROR('σ и σw, МПа'!S36*$BG$2,"-")</f>
        <v>105</v>
      </c>
      <c r="AG36" s="32">
        <f>IFERROR('σ и σw, МПа'!T36*$BG$2,"-")</f>
        <v>105</v>
      </c>
      <c r="AH36" s="32">
        <f>IFERROR('σ и σw, МПа'!U36*$BG$2,"-")</f>
        <v>100.2</v>
      </c>
      <c r="AI36" s="32">
        <f>IFERROR('σ и σw, МПа'!V36*$BG$2,"-")</f>
        <v>82.2</v>
      </c>
      <c r="AJ36" s="32">
        <f>IFERROR('σ и σw, МПа'!W36*$BG$2,"-")</f>
        <v>64.8</v>
      </c>
      <c r="AK36" s="32">
        <f>IFERROR('σ и σw, МПа'!X36*$BG$2,"-")</f>
        <v>58.8</v>
      </c>
      <c r="AL36" s="32" t="str">
        <f>IFERROR('σ и σw, МПа'!Y36*$BG$2,"-")</f>
        <v>-</v>
      </c>
      <c r="AM36" s="32" t="str">
        <f>IFERROR('σ и σw, МПа'!Z36*$BG$2,"-")</f>
        <v>-</v>
      </c>
      <c r="AN36" s="32" t="str">
        <f>IFERROR('σ и σw, МПа'!AA36*$BG$2,"-")</f>
        <v>-</v>
      </c>
      <c r="AO36" s="32" t="str">
        <f>IFERROR('σ и σw, МПа'!AB36*$BG$2,"-")</f>
        <v>-</v>
      </c>
      <c r="AP36" s="33" t="str">
        <f>IFERROR('σ и σw, МПа'!AC36*$BG$2,"-")</f>
        <v>-</v>
      </c>
      <c r="AQ36" s="31">
        <f>IFERROR('σ и σw, МПа'!Q36*$BH$2,"-")</f>
        <v>175</v>
      </c>
      <c r="AR36" s="32">
        <f>IFERROR('σ и σw, МПа'!R36*$BH$2,"-")</f>
        <v>175</v>
      </c>
      <c r="AS36" s="32">
        <f>IFERROR('σ и σw, МПа'!S36*$BH$2,"-")</f>
        <v>175</v>
      </c>
      <c r="AT36" s="32">
        <f>IFERROR('σ и σw, МПа'!T36*$BH$2,"-")</f>
        <v>175</v>
      </c>
      <c r="AU36" s="32">
        <f>IFERROR('σ и σw, МПа'!U36*$BH$2,"-")</f>
        <v>167</v>
      </c>
      <c r="AV36" s="32">
        <f>IFERROR('σ и σw, МПа'!V36*$BH$2,"-")</f>
        <v>137</v>
      </c>
      <c r="AW36" s="32">
        <f>IFERROR('σ и σw, МПа'!W36*$BH$2,"-")</f>
        <v>108</v>
      </c>
      <c r="AX36" s="32">
        <f>IFERROR('σ и σw, МПа'!X36*$BH$2,"-")</f>
        <v>98</v>
      </c>
      <c r="AY36" s="32" t="str">
        <f>IFERROR('σ и σw, МПа'!Y36*$BH$2,"-")</f>
        <v>-</v>
      </c>
      <c r="AZ36" s="32" t="str">
        <f>IFERROR('σ и σw, МПа'!Z36*$BH$2,"-")</f>
        <v>-</v>
      </c>
      <c r="BA36" s="32" t="str">
        <f>IFERROR('σ и σw, МПа'!AA36*$BH$2,"-")</f>
        <v>-</v>
      </c>
      <c r="BB36" s="32" t="str">
        <f>IFERROR('σ и σw, МПа'!AB36*$BH$2,"-")</f>
        <v>-</v>
      </c>
      <c r="BC36" s="33" t="str">
        <f>IFERROR('σ и σw, МПа'!AC36*$BH$2,"-")</f>
        <v>-</v>
      </c>
    </row>
    <row r="37" spans="1:55" x14ac:dyDescent="0.25">
      <c r="A37" s="10" t="str">
        <f>INDEX('Обработка исходного'!B:B,ROW($B$3)+4*(ROW($B37)-ROW($B$3)))</f>
        <v>Сталь углеродистая</v>
      </c>
      <c r="B37" s="47">
        <f>INDEX('Обработка исходного'!D:D,ROW($B$3)+4*(ROW($B37)-ROW($B$3)))</f>
        <v>30</v>
      </c>
      <c r="C37" s="27" t="str">
        <f>'Rp0,2, МПа'!C37</f>
        <v>Поковки диаметром от 100 до 800 мм, КП195*</v>
      </c>
      <c r="D37" s="31">
        <f>IFERROR('σ и σw, МПа'!D37*$BE$2,"-")</f>
        <v>156</v>
      </c>
      <c r="E37" s="32">
        <f>IFERROR('σ и σw, МПа'!E37*$BE$2,"-")</f>
        <v>156</v>
      </c>
      <c r="F37" s="32">
        <f>IFERROR('σ и σw, МПа'!F37*$BE$2,"-")</f>
        <v>156</v>
      </c>
      <c r="G37" s="32">
        <f>IFERROR('σ и σw, МПа'!G37*$BE$2,"-")</f>
        <v>156</v>
      </c>
      <c r="H37" s="32">
        <f>IFERROR('σ и σw, МПа'!H37*$BE$2,"-")</f>
        <v>156</v>
      </c>
      <c r="I37" s="32">
        <f>IFERROR('σ и σw, МПа'!I37*$BE$2,"-")</f>
        <v>117.6</v>
      </c>
      <c r="J37" s="32">
        <f>IFERROR('σ и σw, МПа'!J37*$BE$2,"-")</f>
        <v>94.4</v>
      </c>
      <c r="K37" s="32">
        <f>IFERROR('σ и σw, МПа'!K37*$BE$2,"-")</f>
        <v>86.399999999999991</v>
      </c>
      <c r="L37" s="32" t="str">
        <f>IFERROR('σ и σw, МПа'!L37*$BE$2,"-")</f>
        <v>-</v>
      </c>
      <c r="M37" s="32" t="str">
        <f>IFERROR('σ и σw, МПа'!M37*$BE$2,"-")</f>
        <v>-</v>
      </c>
      <c r="N37" s="32" t="str">
        <f>IFERROR('σ и σw, МПа'!N37*$BE$2,"-")</f>
        <v>-</v>
      </c>
      <c r="O37" s="32" t="str">
        <f>IFERROR('σ и σw, МПа'!O37*$BE$2,"-")</f>
        <v>-</v>
      </c>
      <c r="P37" s="33" t="str">
        <f>IFERROR('σ и σw, МПа'!P37*$BE$2,"-")</f>
        <v>-</v>
      </c>
      <c r="Q37" s="31">
        <f>IFERROR('σ и σw, МПа'!D37*$BF$2,"-")</f>
        <v>208</v>
      </c>
      <c r="R37" s="32">
        <f>IFERROR('σ и σw, МПа'!E37*$BF$2,"-")</f>
        <v>208</v>
      </c>
      <c r="S37" s="32">
        <f>IFERROR('σ и σw, МПа'!F37*$BF$2,"-")</f>
        <v>208</v>
      </c>
      <c r="T37" s="32">
        <f>IFERROR('σ и σw, МПа'!G37*$BF$2,"-")</f>
        <v>208</v>
      </c>
      <c r="U37" s="32">
        <f>IFERROR('σ и σw, МПа'!H37*$BF$2,"-")</f>
        <v>208</v>
      </c>
      <c r="V37" s="32">
        <f>IFERROR('σ и σw, МПа'!I37*$BF$2,"-")</f>
        <v>156.80000000000001</v>
      </c>
      <c r="W37" s="32">
        <f>IFERROR('σ и σw, МПа'!J37*$BF$2,"-")</f>
        <v>125.86666666666667</v>
      </c>
      <c r="X37" s="32">
        <f>IFERROR('σ и σw, МПа'!K37*$BF$2,"-")</f>
        <v>115.2</v>
      </c>
      <c r="Y37" s="32" t="str">
        <f>IFERROR('σ и σw, МПа'!L37*$BF$2,"-")</f>
        <v>-</v>
      </c>
      <c r="Z37" s="32" t="str">
        <f>IFERROR('σ и σw, МПа'!M37*$BF$2,"-")</f>
        <v>-</v>
      </c>
      <c r="AA37" s="32" t="str">
        <f>IFERROR('σ и σw, МПа'!N37*$BF$2,"-")</f>
        <v>-</v>
      </c>
      <c r="AB37" s="32" t="str">
        <f>IFERROR('σ и σw, МПа'!O37*$BF$2,"-")</f>
        <v>-</v>
      </c>
      <c r="AC37" s="33" t="str">
        <f>IFERROR('σ и σw, МПа'!P37*$BF$2,"-")</f>
        <v>-</v>
      </c>
      <c r="AD37" s="31">
        <f>IFERROR('σ и σw, МПа'!Q37*$BG$2,"-")</f>
        <v>117</v>
      </c>
      <c r="AE37" s="32">
        <f>IFERROR('σ и σw, МПа'!R37*$BG$2,"-")</f>
        <v>117</v>
      </c>
      <c r="AF37" s="32">
        <f>IFERROR('σ и σw, МПа'!S37*$BG$2,"-")</f>
        <v>117</v>
      </c>
      <c r="AG37" s="32">
        <f>IFERROR('σ и σw, МПа'!T37*$BG$2,"-")</f>
        <v>117</v>
      </c>
      <c r="AH37" s="32">
        <f>IFERROR('σ и σw, МПа'!U37*$BG$2,"-")</f>
        <v>117</v>
      </c>
      <c r="AI37" s="32">
        <f>IFERROR('σ и σw, МПа'!V37*$BG$2,"-")</f>
        <v>88.2</v>
      </c>
      <c r="AJ37" s="32">
        <f>IFERROR('σ и σw, МПа'!W37*$BG$2,"-")</f>
        <v>70.8</v>
      </c>
      <c r="AK37" s="32">
        <f>IFERROR('σ и σw, МПа'!X37*$BG$2,"-")</f>
        <v>64.8</v>
      </c>
      <c r="AL37" s="32" t="str">
        <f>IFERROR('σ и σw, МПа'!Y37*$BG$2,"-")</f>
        <v>-</v>
      </c>
      <c r="AM37" s="32" t="str">
        <f>IFERROR('σ и σw, МПа'!Z37*$BG$2,"-")</f>
        <v>-</v>
      </c>
      <c r="AN37" s="32" t="str">
        <f>IFERROR('σ и σw, МПа'!AA37*$BG$2,"-")</f>
        <v>-</v>
      </c>
      <c r="AO37" s="32" t="str">
        <f>IFERROR('σ и σw, МПа'!AB37*$BG$2,"-")</f>
        <v>-</v>
      </c>
      <c r="AP37" s="33" t="str">
        <f>IFERROR('σ и σw, МПа'!AC37*$BG$2,"-")</f>
        <v>-</v>
      </c>
      <c r="AQ37" s="31">
        <f>IFERROR('σ и σw, МПа'!Q37*$BH$2,"-")</f>
        <v>195</v>
      </c>
      <c r="AR37" s="32">
        <f>IFERROR('σ и σw, МПа'!R37*$BH$2,"-")</f>
        <v>195</v>
      </c>
      <c r="AS37" s="32">
        <f>IFERROR('σ и σw, МПа'!S37*$BH$2,"-")</f>
        <v>195</v>
      </c>
      <c r="AT37" s="32">
        <f>IFERROR('σ и σw, МПа'!T37*$BH$2,"-")</f>
        <v>195</v>
      </c>
      <c r="AU37" s="32">
        <f>IFERROR('σ и σw, МПа'!U37*$BH$2,"-")</f>
        <v>195</v>
      </c>
      <c r="AV37" s="32">
        <f>IFERROR('σ и σw, МПа'!V37*$BH$2,"-")</f>
        <v>147</v>
      </c>
      <c r="AW37" s="32">
        <f>IFERROR('σ и σw, МПа'!W37*$BH$2,"-")</f>
        <v>118</v>
      </c>
      <c r="AX37" s="32">
        <f>IFERROR('σ и σw, МПа'!X37*$BH$2,"-")</f>
        <v>108</v>
      </c>
      <c r="AY37" s="32" t="str">
        <f>IFERROR('σ и σw, МПа'!Y37*$BH$2,"-")</f>
        <v>-</v>
      </c>
      <c r="AZ37" s="32" t="str">
        <f>IFERROR('σ и σw, МПа'!Z37*$BH$2,"-")</f>
        <v>-</v>
      </c>
      <c r="BA37" s="32" t="str">
        <f>IFERROR('σ и σw, МПа'!AA37*$BH$2,"-")</f>
        <v>-</v>
      </c>
      <c r="BB37" s="32" t="str">
        <f>IFERROR('σ и σw, МПа'!AB37*$BH$2,"-")</f>
        <v>-</v>
      </c>
      <c r="BC37" s="33" t="str">
        <f>IFERROR('σ и σw, МПа'!AC37*$BH$2,"-")</f>
        <v>-</v>
      </c>
    </row>
    <row r="38" spans="1:55" x14ac:dyDescent="0.25">
      <c r="A38" s="10" t="str">
        <f>INDEX('Обработка исходного'!B:B,ROW($B$3)+4*(ROW($B38)-ROW($B$3)))</f>
        <v>Сталь углеродистая</v>
      </c>
      <c r="B38" s="47">
        <f>INDEX('Обработка исходного'!D:D,ROW($B$3)+4*(ROW($B38)-ROW($B$3)))</f>
        <v>30</v>
      </c>
      <c r="C38" s="27" t="str">
        <f>'Rp0,2, МПа'!C38</f>
        <v>Поковки диаметром от 100 до 800 мм, КП215*</v>
      </c>
      <c r="D38" s="31">
        <f>IFERROR('σ и σw, МПа'!D38*$BE$2,"-")</f>
        <v>172</v>
      </c>
      <c r="E38" s="32">
        <f>IFERROR('σ и σw, МПа'!E38*$BE$2,"-")</f>
        <v>172</v>
      </c>
      <c r="F38" s="32">
        <f>IFERROR('σ и σw, МПа'!F38*$BE$2,"-")</f>
        <v>172</v>
      </c>
      <c r="G38" s="32">
        <f>IFERROR('σ и σw, МПа'!G38*$BE$2,"-")</f>
        <v>172</v>
      </c>
      <c r="H38" s="32">
        <f>IFERROR('σ и σw, МПа'!H38*$BE$2,"-")</f>
        <v>164.8</v>
      </c>
      <c r="I38" s="32">
        <f>IFERROR('σ и σw, МПа'!I38*$BE$2,"-")</f>
        <v>133.6</v>
      </c>
      <c r="J38" s="32">
        <f>IFERROR('σ и σw, МПа'!J38*$BE$2,"-")</f>
        <v>102.39999999999999</v>
      </c>
      <c r="K38" s="32">
        <f>IFERROR('σ и σw, МПа'!K38*$BE$2,"-")</f>
        <v>94.4</v>
      </c>
      <c r="L38" s="32" t="str">
        <f>IFERROR('σ и σw, МПа'!L38*$BE$2,"-")</f>
        <v>-</v>
      </c>
      <c r="M38" s="32" t="str">
        <f>IFERROR('σ и σw, МПа'!M38*$BE$2,"-")</f>
        <v>-</v>
      </c>
      <c r="N38" s="32" t="str">
        <f>IFERROR('σ и σw, МПа'!N38*$BE$2,"-")</f>
        <v>-</v>
      </c>
      <c r="O38" s="32" t="str">
        <f>IFERROR('σ и σw, МПа'!O38*$BE$2,"-")</f>
        <v>-</v>
      </c>
      <c r="P38" s="33" t="str">
        <f>IFERROR('σ и σw, МПа'!P38*$BE$2,"-")</f>
        <v>-</v>
      </c>
      <c r="Q38" s="31">
        <f>IFERROR('σ и σw, МПа'!D38*$BF$2,"-")</f>
        <v>229.33333333333337</v>
      </c>
      <c r="R38" s="32">
        <f>IFERROR('σ и σw, МПа'!E38*$BF$2,"-")</f>
        <v>229.33333333333337</v>
      </c>
      <c r="S38" s="32">
        <f>IFERROR('σ и σw, МПа'!F38*$BF$2,"-")</f>
        <v>229.33333333333337</v>
      </c>
      <c r="T38" s="32">
        <f>IFERROR('σ и σw, МПа'!G38*$BF$2,"-")</f>
        <v>229.33333333333337</v>
      </c>
      <c r="U38" s="32">
        <f>IFERROR('σ и σw, МПа'!H38*$BF$2,"-")</f>
        <v>219.73333333333335</v>
      </c>
      <c r="V38" s="32">
        <f>IFERROR('σ и σw, МПа'!I38*$BF$2,"-")</f>
        <v>178.13333333333333</v>
      </c>
      <c r="W38" s="32">
        <f>IFERROR('σ и σw, МПа'!J38*$BF$2,"-")</f>
        <v>136.53333333333333</v>
      </c>
      <c r="X38" s="32">
        <f>IFERROR('σ и σw, МПа'!K38*$BF$2,"-")</f>
        <v>125.86666666666667</v>
      </c>
      <c r="Y38" s="32" t="str">
        <f>IFERROR('σ и σw, МПа'!L38*$BF$2,"-")</f>
        <v>-</v>
      </c>
      <c r="Z38" s="32" t="str">
        <f>IFERROR('σ и σw, МПа'!M38*$BF$2,"-")</f>
        <v>-</v>
      </c>
      <c r="AA38" s="32" t="str">
        <f>IFERROR('σ и σw, МПа'!N38*$BF$2,"-")</f>
        <v>-</v>
      </c>
      <c r="AB38" s="32" t="str">
        <f>IFERROR('σ и σw, МПа'!O38*$BF$2,"-")</f>
        <v>-</v>
      </c>
      <c r="AC38" s="33" t="str">
        <f>IFERROR('σ и σw, МПа'!P38*$BF$2,"-")</f>
        <v>-</v>
      </c>
      <c r="AD38" s="31">
        <f>IFERROR('σ и σw, МПа'!Q38*$BG$2,"-")</f>
        <v>129</v>
      </c>
      <c r="AE38" s="32">
        <f>IFERROR('σ и σw, МПа'!R38*$BG$2,"-")</f>
        <v>129</v>
      </c>
      <c r="AF38" s="32">
        <f>IFERROR('σ и σw, МПа'!S38*$BG$2,"-")</f>
        <v>129</v>
      </c>
      <c r="AG38" s="32">
        <f>IFERROR('σ и σw, МПа'!T38*$BG$2,"-")</f>
        <v>129</v>
      </c>
      <c r="AH38" s="32">
        <f>IFERROR('σ и σw, МПа'!U38*$BG$2,"-")</f>
        <v>123.6</v>
      </c>
      <c r="AI38" s="32">
        <f>IFERROR('σ и σw, МПа'!V38*$BG$2,"-")</f>
        <v>100.2</v>
      </c>
      <c r="AJ38" s="32">
        <f>IFERROR('σ и σw, МПа'!W38*$BG$2,"-")</f>
        <v>76.8</v>
      </c>
      <c r="AK38" s="32">
        <f>IFERROR('σ и σw, МПа'!X38*$BG$2,"-")</f>
        <v>70.8</v>
      </c>
      <c r="AL38" s="32" t="str">
        <f>IFERROR('σ и σw, МПа'!Y38*$BG$2,"-")</f>
        <v>-</v>
      </c>
      <c r="AM38" s="32" t="str">
        <f>IFERROR('σ и σw, МПа'!Z38*$BG$2,"-")</f>
        <v>-</v>
      </c>
      <c r="AN38" s="32" t="str">
        <f>IFERROR('σ и σw, МПа'!AA38*$BG$2,"-")</f>
        <v>-</v>
      </c>
      <c r="AO38" s="32" t="str">
        <f>IFERROR('σ и σw, МПа'!AB38*$BG$2,"-")</f>
        <v>-</v>
      </c>
      <c r="AP38" s="33" t="str">
        <f>IFERROR('σ и σw, МПа'!AC38*$BG$2,"-")</f>
        <v>-</v>
      </c>
      <c r="AQ38" s="31">
        <f>IFERROR('σ и σw, МПа'!Q38*$BH$2,"-")</f>
        <v>215</v>
      </c>
      <c r="AR38" s="32">
        <f>IFERROR('σ и σw, МПа'!R38*$BH$2,"-")</f>
        <v>215</v>
      </c>
      <c r="AS38" s="32">
        <f>IFERROR('σ и σw, МПа'!S38*$BH$2,"-")</f>
        <v>215</v>
      </c>
      <c r="AT38" s="32">
        <f>IFERROR('σ и σw, МПа'!T38*$BH$2,"-")</f>
        <v>215</v>
      </c>
      <c r="AU38" s="32">
        <f>IFERROR('σ и σw, МПа'!U38*$BH$2,"-")</f>
        <v>206</v>
      </c>
      <c r="AV38" s="32">
        <f>IFERROR('σ и σw, МПа'!V38*$BH$2,"-")</f>
        <v>167</v>
      </c>
      <c r="AW38" s="32">
        <f>IFERROR('σ и σw, МПа'!W38*$BH$2,"-")</f>
        <v>128</v>
      </c>
      <c r="AX38" s="32">
        <f>IFERROR('σ и σw, МПа'!X38*$BH$2,"-")</f>
        <v>118</v>
      </c>
      <c r="AY38" s="32" t="str">
        <f>IFERROR('σ и σw, МПа'!Y38*$BH$2,"-")</f>
        <v>-</v>
      </c>
      <c r="AZ38" s="32" t="str">
        <f>IFERROR('σ и σw, МПа'!Z38*$BH$2,"-")</f>
        <v>-</v>
      </c>
      <c r="BA38" s="32" t="str">
        <f>IFERROR('σ и σw, МПа'!AA38*$BH$2,"-")</f>
        <v>-</v>
      </c>
      <c r="BB38" s="32" t="str">
        <f>IFERROR('σ и σw, МПа'!AB38*$BH$2,"-")</f>
        <v>-</v>
      </c>
      <c r="BC38" s="33" t="str">
        <f>IFERROR('σ и σw, МПа'!AC38*$BH$2,"-")</f>
        <v>-</v>
      </c>
    </row>
    <row r="39" spans="1:55" x14ac:dyDescent="0.25">
      <c r="A39" s="10" t="str">
        <f>INDEX('Обработка исходного'!B:B,ROW($B$3)+4*(ROW($B39)-ROW($B$3)))</f>
        <v>Сталь углеродистая</v>
      </c>
      <c r="B39" s="47">
        <f>INDEX('Обработка исходного'!D:D,ROW($B$3)+4*(ROW($B39)-ROW($B$3)))</f>
        <v>30</v>
      </c>
      <c r="C39" s="27" t="str">
        <f>'Rp0,2, МПа'!C39</f>
        <v>Поковки диаметром до 500 мм, КП245*</v>
      </c>
      <c r="D39" s="31">
        <f>IFERROR('σ и σw, МПа'!D39*$BE$2,"-")</f>
        <v>196</v>
      </c>
      <c r="E39" s="32">
        <f>IFERROR('σ и σw, МПа'!E39*$BE$2,"-")</f>
        <v>196</v>
      </c>
      <c r="F39" s="32">
        <f>IFERROR('σ и σw, МПа'!F39*$BE$2,"-")</f>
        <v>196</v>
      </c>
      <c r="G39" s="32">
        <f>IFERROR('σ и σw, МПа'!G39*$BE$2,"-")</f>
        <v>196</v>
      </c>
      <c r="H39" s="32">
        <f>IFERROR('σ и σw, МПа'!H39*$BE$2,"-")</f>
        <v>187.99999999999997</v>
      </c>
      <c r="I39" s="32">
        <f>IFERROR('σ и σw, МПа'!I39*$BE$2,"-")</f>
        <v>156.79999999999998</v>
      </c>
      <c r="J39" s="32">
        <f>IFERROR('σ и σw, МПа'!J39*$BE$2,"-")</f>
        <v>117.6</v>
      </c>
      <c r="K39" s="32">
        <f>IFERROR('σ и σw, МПа'!K39*$BE$2,"-")</f>
        <v>109.6</v>
      </c>
      <c r="L39" s="32" t="str">
        <f>IFERROR('σ и σw, МПа'!L39*$BE$2,"-")</f>
        <v>-</v>
      </c>
      <c r="M39" s="32" t="str">
        <f>IFERROR('σ и σw, МПа'!M39*$BE$2,"-")</f>
        <v>-</v>
      </c>
      <c r="N39" s="32" t="str">
        <f>IFERROR('σ и σw, МПа'!N39*$BE$2,"-")</f>
        <v>-</v>
      </c>
      <c r="O39" s="32" t="str">
        <f>IFERROR('σ и σw, МПа'!O39*$BE$2,"-")</f>
        <v>-</v>
      </c>
      <c r="P39" s="33" t="str">
        <f>IFERROR('σ и σw, МПа'!P39*$BE$2,"-")</f>
        <v>-</v>
      </c>
      <c r="Q39" s="31">
        <f>IFERROR('σ и σw, МПа'!D39*$BF$2,"-")</f>
        <v>261.33333333333337</v>
      </c>
      <c r="R39" s="32">
        <f>IFERROR('σ и σw, МПа'!E39*$BF$2,"-")</f>
        <v>261.33333333333337</v>
      </c>
      <c r="S39" s="32">
        <f>IFERROR('σ и σw, МПа'!F39*$BF$2,"-")</f>
        <v>261.33333333333337</v>
      </c>
      <c r="T39" s="32">
        <f>IFERROR('σ и σw, МПа'!G39*$BF$2,"-")</f>
        <v>261.33333333333337</v>
      </c>
      <c r="U39" s="32">
        <f>IFERROR('σ и σw, МПа'!H39*$BF$2,"-")</f>
        <v>250.66666666666666</v>
      </c>
      <c r="V39" s="32">
        <f>IFERROR('σ и σw, МПа'!I39*$BF$2,"-")</f>
        <v>209.06666666666666</v>
      </c>
      <c r="W39" s="32">
        <f>IFERROR('σ и σw, МПа'!J39*$BF$2,"-")</f>
        <v>156.80000000000001</v>
      </c>
      <c r="X39" s="32">
        <f>IFERROR('σ и σw, МПа'!K39*$BF$2,"-")</f>
        <v>146.13333333333333</v>
      </c>
      <c r="Y39" s="32" t="str">
        <f>IFERROR('σ и σw, МПа'!L39*$BF$2,"-")</f>
        <v>-</v>
      </c>
      <c r="Z39" s="32" t="str">
        <f>IFERROR('σ и σw, МПа'!M39*$BF$2,"-")</f>
        <v>-</v>
      </c>
      <c r="AA39" s="32" t="str">
        <f>IFERROR('σ и σw, МПа'!N39*$BF$2,"-")</f>
        <v>-</v>
      </c>
      <c r="AB39" s="32" t="str">
        <f>IFERROR('σ и σw, МПа'!O39*$BF$2,"-")</f>
        <v>-</v>
      </c>
      <c r="AC39" s="33" t="str">
        <f>IFERROR('σ и σw, МПа'!P39*$BF$2,"-")</f>
        <v>-</v>
      </c>
      <c r="AD39" s="31">
        <f>IFERROR('σ и σw, МПа'!Q39*$BG$2,"-")</f>
        <v>147</v>
      </c>
      <c r="AE39" s="32">
        <f>IFERROR('σ и σw, МПа'!R39*$BG$2,"-")</f>
        <v>147</v>
      </c>
      <c r="AF39" s="32">
        <f>IFERROR('σ и σw, МПа'!S39*$BG$2,"-")</f>
        <v>147</v>
      </c>
      <c r="AG39" s="32">
        <f>IFERROR('σ и σw, МПа'!T39*$BG$2,"-")</f>
        <v>147</v>
      </c>
      <c r="AH39" s="32">
        <f>IFERROR('σ и σw, МПа'!U39*$BG$2,"-")</f>
        <v>141</v>
      </c>
      <c r="AI39" s="32">
        <f>IFERROR('σ и σw, МПа'!V39*$BG$2,"-")</f>
        <v>117.6</v>
      </c>
      <c r="AJ39" s="32">
        <f>IFERROR('σ и σw, МПа'!W39*$BG$2,"-")</f>
        <v>88.2</v>
      </c>
      <c r="AK39" s="32">
        <f>IFERROR('σ и σw, МПа'!X39*$BG$2,"-")</f>
        <v>82.2</v>
      </c>
      <c r="AL39" s="32" t="str">
        <f>IFERROR('σ и σw, МПа'!Y39*$BG$2,"-")</f>
        <v>-</v>
      </c>
      <c r="AM39" s="32" t="str">
        <f>IFERROR('σ и σw, МПа'!Z39*$BG$2,"-")</f>
        <v>-</v>
      </c>
      <c r="AN39" s="32" t="str">
        <f>IFERROR('σ и σw, МПа'!AA39*$BG$2,"-")</f>
        <v>-</v>
      </c>
      <c r="AO39" s="32" t="str">
        <f>IFERROR('σ и σw, МПа'!AB39*$BG$2,"-")</f>
        <v>-</v>
      </c>
      <c r="AP39" s="33" t="str">
        <f>IFERROR('σ и σw, МПа'!AC39*$BG$2,"-")</f>
        <v>-</v>
      </c>
      <c r="AQ39" s="31">
        <f>IFERROR('σ и σw, МПа'!Q39*$BH$2,"-")</f>
        <v>245</v>
      </c>
      <c r="AR39" s="32">
        <f>IFERROR('σ и σw, МПа'!R39*$BH$2,"-")</f>
        <v>245</v>
      </c>
      <c r="AS39" s="32">
        <f>IFERROR('σ и σw, МПа'!S39*$BH$2,"-")</f>
        <v>245</v>
      </c>
      <c r="AT39" s="32">
        <f>IFERROR('σ и σw, МПа'!T39*$BH$2,"-")</f>
        <v>245</v>
      </c>
      <c r="AU39" s="32">
        <f>IFERROR('σ и σw, МПа'!U39*$BH$2,"-")</f>
        <v>235</v>
      </c>
      <c r="AV39" s="32">
        <f>IFERROR('σ и σw, МПа'!V39*$BH$2,"-")</f>
        <v>196</v>
      </c>
      <c r="AW39" s="32">
        <f>IFERROR('σ и σw, МПа'!W39*$BH$2,"-")</f>
        <v>147</v>
      </c>
      <c r="AX39" s="32">
        <f>IFERROR('σ и σw, МПа'!X39*$BH$2,"-")</f>
        <v>137</v>
      </c>
      <c r="AY39" s="32" t="str">
        <f>IFERROR('σ и σw, МПа'!Y39*$BH$2,"-")</f>
        <v>-</v>
      </c>
      <c r="AZ39" s="32" t="str">
        <f>IFERROR('σ и σw, МПа'!Z39*$BH$2,"-")</f>
        <v>-</v>
      </c>
      <c r="BA39" s="32" t="str">
        <f>IFERROR('σ и σw, МПа'!AA39*$BH$2,"-")</f>
        <v>-</v>
      </c>
      <c r="BB39" s="32" t="str">
        <f>IFERROR('σ и σw, МПа'!AB39*$BH$2,"-")</f>
        <v>-</v>
      </c>
      <c r="BC39" s="33" t="str">
        <f>IFERROR('σ и σw, МПа'!AC39*$BH$2,"-")</f>
        <v>-</v>
      </c>
    </row>
    <row r="40" spans="1:55" ht="25.5" x14ac:dyDescent="0.25">
      <c r="A40" s="10" t="str">
        <f>INDEX('Обработка исходного'!B:B,ROW($B$3)+4*(ROW($B40)-ROW($B$3)))</f>
        <v>Сталь углеродистая</v>
      </c>
      <c r="B40" s="47">
        <f>INDEX('Обработка исходного'!D:D,ROW($B$3)+4*(ROW($B40)-ROW($B$3)))</f>
        <v>35</v>
      </c>
      <c r="C40" s="27" t="str">
        <f>'Rp0,2, МПа'!C40</f>
        <v>Сортовая горячекатаная сталь диаметром или толщиной до 80 мм</v>
      </c>
      <c r="D40" s="31">
        <f>IFERROR('σ и σw, МПа'!D40*$BE$2,"-")</f>
        <v>244.61538461538458</v>
      </c>
      <c r="E40" s="32">
        <f>IFERROR('σ и σw, МПа'!E40*$BE$2,"-")</f>
        <v>243.2</v>
      </c>
      <c r="F40" s="32">
        <f>IFERROR('σ и σw, МПа'!F40*$BE$2,"-")</f>
        <v>235.2</v>
      </c>
      <c r="G40" s="32">
        <f>IFERROR('σ и σw, МПа'!G40*$BE$2,"-")</f>
        <v>235.2</v>
      </c>
      <c r="H40" s="32">
        <f>IFERROR('σ и σw, МПа'!H40*$BE$2,"-")</f>
        <v>235.2</v>
      </c>
      <c r="I40" s="32">
        <f>IFERROR('σ и σw, МПа'!I40*$BE$2,"-")</f>
        <v>196</v>
      </c>
      <c r="J40" s="32">
        <f>IFERROR('σ и σw, МПа'!J40*$BE$2,"-")</f>
        <v>156.79999999999998</v>
      </c>
      <c r="K40" s="32">
        <f>IFERROR('σ и σw, МПа'!K40*$BE$2,"-")</f>
        <v>141.6</v>
      </c>
      <c r="L40" s="32" t="str">
        <f>IFERROR('σ и σw, МПа'!L40*$BE$2,"-")</f>
        <v>-</v>
      </c>
      <c r="M40" s="32" t="str">
        <f>IFERROR('σ и σw, МПа'!M40*$BE$2,"-")</f>
        <v>-</v>
      </c>
      <c r="N40" s="32" t="str">
        <f>IFERROR('σ и σw, МПа'!N40*$BE$2,"-")</f>
        <v>-</v>
      </c>
      <c r="O40" s="32" t="str">
        <f>IFERROR('σ и σw, МПа'!O40*$BE$2,"-")</f>
        <v>-</v>
      </c>
      <c r="P40" s="33" t="str">
        <f>IFERROR('σ и σw, МПа'!P40*$BE$2,"-")</f>
        <v>-</v>
      </c>
      <c r="Q40" s="31">
        <f>IFERROR('σ и σw, МПа'!D40*$BF$2,"-")</f>
        <v>326.15384615384619</v>
      </c>
      <c r="R40" s="32">
        <f>IFERROR('σ и σw, МПа'!E40*$BF$2,"-")</f>
        <v>324.26666666666665</v>
      </c>
      <c r="S40" s="32">
        <f>IFERROR('σ и σw, МПа'!F40*$BF$2,"-")</f>
        <v>313.60000000000002</v>
      </c>
      <c r="T40" s="32">
        <f>IFERROR('σ и σw, МПа'!G40*$BF$2,"-")</f>
        <v>313.60000000000002</v>
      </c>
      <c r="U40" s="32">
        <f>IFERROR('σ и σw, МПа'!H40*$BF$2,"-")</f>
        <v>313.60000000000002</v>
      </c>
      <c r="V40" s="32">
        <f>IFERROR('σ и σw, МПа'!I40*$BF$2,"-")</f>
        <v>261.33333333333337</v>
      </c>
      <c r="W40" s="32">
        <f>IFERROR('σ и σw, МПа'!J40*$BF$2,"-")</f>
        <v>209.06666666666666</v>
      </c>
      <c r="X40" s="32">
        <f>IFERROR('σ и σw, МПа'!K40*$BF$2,"-")</f>
        <v>188.8</v>
      </c>
      <c r="Y40" s="32" t="str">
        <f>IFERROR('σ и σw, МПа'!L40*$BF$2,"-")</f>
        <v>-</v>
      </c>
      <c r="Z40" s="32" t="str">
        <f>IFERROR('σ и σw, МПа'!M40*$BF$2,"-")</f>
        <v>-</v>
      </c>
      <c r="AA40" s="32" t="str">
        <f>IFERROR('σ и σw, МПа'!N40*$BF$2,"-")</f>
        <v>-</v>
      </c>
      <c r="AB40" s="32" t="str">
        <f>IFERROR('σ и σw, МПа'!O40*$BF$2,"-")</f>
        <v>-</v>
      </c>
      <c r="AC40" s="33" t="str">
        <f>IFERROR('σ и σw, МПа'!P40*$BF$2,"-")</f>
        <v>-</v>
      </c>
      <c r="AD40" s="31">
        <f>IFERROR('σ и σw, МПа'!Q40*$BG$2,"-")</f>
        <v>188.4</v>
      </c>
      <c r="AE40" s="32">
        <f>IFERROR('σ и σw, МПа'!R40*$BG$2,"-")</f>
        <v>182.4</v>
      </c>
      <c r="AF40" s="32">
        <f>IFERROR('σ и σw, МПа'!S40*$BG$2,"-")</f>
        <v>176.4</v>
      </c>
      <c r="AG40" s="32">
        <f>IFERROR('σ и σw, МПа'!T40*$BG$2,"-")</f>
        <v>176.4</v>
      </c>
      <c r="AH40" s="32">
        <f>IFERROR('σ и σw, МПа'!U40*$BG$2,"-")</f>
        <v>176.4</v>
      </c>
      <c r="AI40" s="32">
        <f>IFERROR('σ и σw, МПа'!V40*$BG$2,"-")</f>
        <v>147</v>
      </c>
      <c r="AJ40" s="32">
        <f>IFERROR('σ и σw, МПа'!W40*$BG$2,"-")</f>
        <v>117.6</v>
      </c>
      <c r="AK40" s="32">
        <f>IFERROR('σ и σw, МПа'!X40*$BG$2,"-")</f>
        <v>106.2</v>
      </c>
      <c r="AL40" s="32" t="str">
        <f>IFERROR('σ и σw, МПа'!Y40*$BG$2,"-")</f>
        <v>-</v>
      </c>
      <c r="AM40" s="32" t="str">
        <f>IFERROR('σ и σw, МПа'!Z40*$BG$2,"-")</f>
        <v>-</v>
      </c>
      <c r="AN40" s="32" t="str">
        <f>IFERROR('σ и σw, МПа'!AA40*$BG$2,"-")</f>
        <v>-</v>
      </c>
      <c r="AO40" s="32" t="str">
        <f>IFERROR('σ и σw, МПа'!AB40*$BG$2,"-")</f>
        <v>-</v>
      </c>
      <c r="AP40" s="33" t="str">
        <f>IFERROR('σ и σw, МПа'!AC40*$BG$2,"-")</f>
        <v>-</v>
      </c>
      <c r="AQ40" s="31">
        <f>IFERROR('σ и σw, МПа'!Q40*$BH$2,"-")</f>
        <v>314</v>
      </c>
      <c r="AR40" s="32">
        <f>IFERROR('σ и σw, МПа'!R40*$BH$2,"-")</f>
        <v>304</v>
      </c>
      <c r="AS40" s="32">
        <f>IFERROR('σ и σw, МПа'!S40*$BH$2,"-")</f>
        <v>294</v>
      </c>
      <c r="AT40" s="32">
        <f>IFERROR('σ и σw, МПа'!T40*$BH$2,"-")</f>
        <v>294</v>
      </c>
      <c r="AU40" s="32">
        <f>IFERROR('σ и σw, МПа'!U40*$BH$2,"-")</f>
        <v>294</v>
      </c>
      <c r="AV40" s="32">
        <f>IFERROR('σ и σw, МПа'!V40*$BH$2,"-")</f>
        <v>245</v>
      </c>
      <c r="AW40" s="32">
        <f>IFERROR('σ и σw, МПа'!W40*$BH$2,"-")</f>
        <v>196</v>
      </c>
      <c r="AX40" s="32">
        <f>IFERROR('σ и σw, МПа'!X40*$BH$2,"-")</f>
        <v>177</v>
      </c>
      <c r="AY40" s="32" t="str">
        <f>IFERROR('σ и σw, МПа'!Y40*$BH$2,"-")</f>
        <v>-</v>
      </c>
      <c r="AZ40" s="32" t="str">
        <f>IFERROR('σ и σw, МПа'!Z40*$BH$2,"-")</f>
        <v>-</v>
      </c>
      <c r="BA40" s="32" t="str">
        <f>IFERROR('σ и σw, МПа'!AA40*$BH$2,"-")</f>
        <v>-</v>
      </c>
      <c r="BB40" s="32" t="str">
        <f>IFERROR('σ и σw, МПа'!AB40*$BH$2,"-")</f>
        <v>-</v>
      </c>
      <c r="BC40" s="33" t="str">
        <f>IFERROR('σ и σw, МПа'!AC40*$BH$2,"-")</f>
        <v>-</v>
      </c>
    </row>
    <row r="41" spans="1:55" x14ac:dyDescent="0.25">
      <c r="A41" s="10" t="str">
        <f>INDEX('Обработка исходного'!B:B,ROW($B$3)+4*(ROW($B41)-ROW($B$3)))</f>
        <v>Сталь углеродистая</v>
      </c>
      <c r="B41" s="47">
        <f>INDEX('Обработка исходного'!D:D,ROW($B$3)+4*(ROW($B41)-ROW($B$3)))</f>
        <v>35</v>
      </c>
      <c r="C41" s="27" t="str">
        <f>'Rp0,2, МПа'!C41</f>
        <v>Поковки диаметром от 500 до 800 мм, КП175*</v>
      </c>
      <c r="D41" s="31">
        <f>IFERROR('σ и σw, МПа'!D41*$BE$2,"-")</f>
        <v>140</v>
      </c>
      <c r="E41" s="32">
        <f>IFERROR('σ и σw, МПа'!E41*$BE$2,"-")</f>
        <v>133.6</v>
      </c>
      <c r="F41" s="32">
        <f>IFERROR('σ и σw, МПа'!F41*$BE$2,"-")</f>
        <v>133.6</v>
      </c>
      <c r="G41" s="32">
        <f>IFERROR('σ и σw, МПа'!G41*$BE$2,"-")</f>
        <v>133.6</v>
      </c>
      <c r="H41" s="32">
        <f>IFERROR('σ и σw, МПа'!H41*$BE$2,"-")</f>
        <v>133.6</v>
      </c>
      <c r="I41" s="32">
        <f>IFERROR('σ и σw, МПа'!I41*$BE$2,"-")</f>
        <v>109.6</v>
      </c>
      <c r="J41" s="32">
        <f>IFERROR('σ и σw, МПа'!J41*$BE$2,"-")</f>
        <v>86.399999999999991</v>
      </c>
      <c r="K41" s="32">
        <f>IFERROR('σ и σw, МПа'!K41*$BE$2,"-")</f>
        <v>78.399999999999991</v>
      </c>
      <c r="L41" s="32" t="str">
        <f>IFERROR('σ и σw, МПа'!L41*$BE$2,"-")</f>
        <v>-</v>
      </c>
      <c r="M41" s="32" t="str">
        <f>IFERROR('σ и σw, МПа'!M41*$BE$2,"-")</f>
        <v>-</v>
      </c>
      <c r="N41" s="32" t="str">
        <f>IFERROR('σ и σw, МПа'!N41*$BE$2,"-")</f>
        <v>-</v>
      </c>
      <c r="O41" s="32" t="str">
        <f>IFERROR('σ и σw, МПа'!O41*$BE$2,"-")</f>
        <v>-</v>
      </c>
      <c r="P41" s="33" t="str">
        <f>IFERROR('σ и σw, МПа'!P41*$BE$2,"-")</f>
        <v>-</v>
      </c>
      <c r="Q41" s="31">
        <f>IFERROR('σ и σw, МПа'!D41*$BF$2,"-")</f>
        <v>186.66666666666669</v>
      </c>
      <c r="R41" s="32">
        <f>IFERROR('σ и σw, МПа'!E41*$BF$2,"-")</f>
        <v>178.13333333333333</v>
      </c>
      <c r="S41" s="32">
        <f>IFERROR('σ и σw, МПа'!F41*$BF$2,"-")</f>
        <v>178.13333333333333</v>
      </c>
      <c r="T41" s="32">
        <f>IFERROR('σ и σw, МПа'!G41*$BF$2,"-")</f>
        <v>178.13333333333333</v>
      </c>
      <c r="U41" s="32">
        <f>IFERROR('σ и σw, МПа'!H41*$BF$2,"-")</f>
        <v>178.13333333333333</v>
      </c>
      <c r="V41" s="32">
        <f>IFERROR('σ и σw, МПа'!I41*$BF$2,"-")</f>
        <v>146.13333333333333</v>
      </c>
      <c r="W41" s="32">
        <f>IFERROR('σ и σw, МПа'!J41*$BF$2,"-")</f>
        <v>115.2</v>
      </c>
      <c r="X41" s="32">
        <f>IFERROR('σ и σw, МПа'!K41*$BF$2,"-")</f>
        <v>104.53333333333333</v>
      </c>
      <c r="Y41" s="32" t="str">
        <f>IFERROR('σ и σw, МПа'!L41*$BF$2,"-")</f>
        <v>-</v>
      </c>
      <c r="Z41" s="32" t="str">
        <f>IFERROR('σ и σw, МПа'!M41*$BF$2,"-")</f>
        <v>-</v>
      </c>
      <c r="AA41" s="32" t="str">
        <f>IFERROR('σ и σw, МПа'!N41*$BF$2,"-")</f>
        <v>-</v>
      </c>
      <c r="AB41" s="32" t="str">
        <f>IFERROR('σ и σw, МПа'!O41*$BF$2,"-")</f>
        <v>-</v>
      </c>
      <c r="AC41" s="33" t="str">
        <f>IFERROR('σ и σw, МПа'!P41*$BF$2,"-")</f>
        <v>-</v>
      </c>
      <c r="AD41" s="31">
        <f>IFERROR('σ и σw, МПа'!Q41*$BG$2,"-")</f>
        <v>105</v>
      </c>
      <c r="AE41" s="32">
        <f>IFERROR('σ и σw, МПа'!R41*$BG$2,"-")</f>
        <v>100.2</v>
      </c>
      <c r="AF41" s="32">
        <f>IFERROR('σ и σw, МПа'!S41*$BG$2,"-")</f>
        <v>100.2</v>
      </c>
      <c r="AG41" s="32">
        <f>IFERROR('σ и σw, МПа'!T41*$BG$2,"-")</f>
        <v>100.2</v>
      </c>
      <c r="AH41" s="32">
        <f>IFERROR('σ и σw, МПа'!U41*$BG$2,"-")</f>
        <v>100.2</v>
      </c>
      <c r="AI41" s="32">
        <f>IFERROR('σ и σw, МПа'!V41*$BG$2,"-")</f>
        <v>82.2</v>
      </c>
      <c r="AJ41" s="32">
        <f>IFERROR('σ и σw, МПа'!W41*$BG$2,"-")</f>
        <v>64.8</v>
      </c>
      <c r="AK41" s="32">
        <f>IFERROR('σ и σw, МПа'!X41*$BG$2,"-")</f>
        <v>58.8</v>
      </c>
      <c r="AL41" s="32" t="str">
        <f>IFERROR('σ и σw, МПа'!Y41*$BG$2,"-")</f>
        <v>-</v>
      </c>
      <c r="AM41" s="32" t="str">
        <f>IFERROR('σ и σw, МПа'!Z41*$BG$2,"-")</f>
        <v>-</v>
      </c>
      <c r="AN41" s="32" t="str">
        <f>IFERROR('σ и σw, МПа'!AA41*$BG$2,"-")</f>
        <v>-</v>
      </c>
      <c r="AO41" s="32" t="str">
        <f>IFERROR('σ и σw, МПа'!AB41*$BG$2,"-")</f>
        <v>-</v>
      </c>
      <c r="AP41" s="33" t="str">
        <f>IFERROR('σ и σw, МПа'!AC41*$BG$2,"-")</f>
        <v>-</v>
      </c>
      <c r="AQ41" s="31">
        <f>IFERROR('σ и σw, МПа'!Q41*$BH$2,"-")</f>
        <v>175</v>
      </c>
      <c r="AR41" s="32">
        <f>IFERROR('σ и σw, МПа'!R41*$BH$2,"-")</f>
        <v>167</v>
      </c>
      <c r="AS41" s="32">
        <f>IFERROR('σ и σw, МПа'!S41*$BH$2,"-")</f>
        <v>167</v>
      </c>
      <c r="AT41" s="32">
        <f>IFERROR('σ и σw, МПа'!T41*$BH$2,"-")</f>
        <v>167</v>
      </c>
      <c r="AU41" s="32">
        <f>IFERROR('σ и σw, МПа'!U41*$BH$2,"-")</f>
        <v>167</v>
      </c>
      <c r="AV41" s="32">
        <f>IFERROR('σ и σw, МПа'!V41*$BH$2,"-")</f>
        <v>137</v>
      </c>
      <c r="AW41" s="32">
        <f>IFERROR('σ и σw, МПа'!W41*$BH$2,"-")</f>
        <v>108</v>
      </c>
      <c r="AX41" s="32">
        <f>IFERROR('σ и σw, МПа'!X41*$BH$2,"-")</f>
        <v>98</v>
      </c>
      <c r="AY41" s="32" t="str">
        <f>IFERROR('σ и σw, МПа'!Y41*$BH$2,"-")</f>
        <v>-</v>
      </c>
      <c r="AZ41" s="32" t="str">
        <f>IFERROR('σ и σw, МПа'!Z41*$BH$2,"-")</f>
        <v>-</v>
      </c>
      <c r="BA41" s="32" t="str">
        <f>IFERROR('σ и σw, МПа'!AA41*$BH$2,"-")</f>
        <v>-</v>
      </c>
      <c r="BB41" s="32" t="str">
        <f>IFERROR('σ и σw, МПа'!AB41*$BH$2,"-")</f>
        <v>-</v>
      </c>
      <c r="BC41" s="33" t="str">
        <f>IFERROR('σ и σw, МПа'!AC41*$BH$2,"-")</f>
        <v>-</v>
      </c>
    </row>
    <row r="42" spans="1:55" x14ac:dyDescent="0.25">
      <c r="A42" s="10" t="str">
        <f>INDEX('Обработка исходного'!B:B,ROW($B$3)+4*(ROW($B42)-ROW($B$3)))</f>
        <v>Сталь углеродистая</v>
      </c>
      <c r="B42" s="47">
        <f>INDEX('Обработка исходного'!D:D,ROW($B$3)+4*(ROW($B42)-ROW($B$3)))</f>
        <v>35</v>
      </c>
      <c r="C42" s="27" t="str">
        <f>'Rp0,2, МПа'!C42</f>
        <v>Поковки диаметром от 300 до 800 мм, КП195*</v>
      </c>
      <c r="D42" s="31">
        <f>IFERROR('σ и σw, МПа'!D42*$BE$2,"-")</f>
        <v>156</v>
      </c>
      <c r="E42" s="32">
        <f>IFERROR('σ и σw, МПа'!E42*$BE$2,"-")</f>
        <v>156</v>
      </c>
      <c r="F42" s="32">
        <f>IFERROR('σ и σw, МПа'!F42*$BE$2,"-")</f>
        <v>156</v>
      </c>
      <c r="G42" s="32">
        <f>IFERROR('σ и σw, МПа'!G42*$BE$2,"-")</f>
        <v>156</v>
      </c>
      <c r="H42" s="32">
        <f>IFERROR('σ и σw, МПа'!H42*$BE$2,"-")</f>
        <v>156</v>
      </c>
      <c r="I42" s="32">
        <f>IFERROR('σ и σw, МПа'!I42*$BE$2,"-")</f>
        <v>125.6</v>
      </c>
      <c r="J42" s="32">
        <f>IFERROR('σ и σw, МПа'!J42*$BE$2,"-")</f>
        <v>102.39999999999999</v>
      </c>
      <c r="K42" s="32">
        <f>IFERROR('σ и σw, МПа'!K42*$BE$2,"-")</f>
        <v>86.399999999999991</v>
      </c>
      <c r="L42" s="32" t="str">
        <f>IFERROR('σ и σw, МПа'!L42*$BE$2,"-")</f>
        <v>-</v>
      </c>
      <c r="M42" s="32" t="str">
        <f>IFERROR('σ и σw, МПа'!M42*$BE$2,"-")</f>
        <v>-</v>
      </c>
      <c r="N42" s="32" t="str">
        <f>IFERROR('σ и σw, МПа'!N42*$BE$2,"-")</f>
        <v>-</v>
      </c>
      <c r="O42" s="32" t="str">
        <f>IFERROR('σ и σw, МПа'!O42*$BE$2,"-")</f>
        <v>-</v>
      </c>
      <c r="P42" s="33" t="str">
        <f>IFERROR('σ и σw, МПа'!P42*$BE$2,"-")</f>
        <v>-</v>
      </c>
      <c r="Q42" s="31">
        <f>IFERROR('σ и σw, МПа'!D42*$BF$2,"-")</f>
        <v>208</v>
      </c>
      <c r="R42" s="32">
        <f>IFERROR('σ и σw, МПа'!E42*$BF$2,"-")</f>
        <v>208</v>
      </c>
      <c r="S42" s="32">
        <f>IFERROR('σ и σw, МПа'!F42*$BF$2,"-")</f>
        <v>208</v>
      </c>
      <c r="T42" s="32">
        <f>IFERROR('σ и σw, МПа'!G42*$BF$2,"-")</f>
        <v>208</v>
      </c>
      <c r="U42" s="32">
        <f>IFERROR('σ и σw, МПа'!H42*$BF$2,"-")</f>
        <v>208</v>
      </c>
      <c r="V42" s="32">
        <f>IFERROR('σ и σw, МПа'!I42*$BF$2,"-")</f>
        <v>167.4666666666667</v>
      </c>
      <c r="W42" s="32">
        <f>IFERROR('σ и σw, МПа'!J42*$BF$2,"-")</f>
        <v>136.53333333333333</v>
      </c>
      <c r="X42" s="32">
        <f>IFERROR('σ и σw, МПа'!K42*$BF$2,"-")</f>
        <v>115.2</v>
      </c>
      <c r="Y42" s="32" t="str">
        <f>IFERROR('σ и σw, МПа'!L42*$BF$2,"-")</f>
        <v>-</v>
      </c>
      <c r="Z42" s="32" t="str">
        <f>IFERROR('σ и σw, МПа'!M42*$BF$2,"-")</f>
        <v>-</v>
      </c>
      <c r="AA42" s="32" t="str">
        <f>IFERROR('σ и σw, МПа'!N42*$BF$2,"-")</f>
        <v>-</v>
      </c>
      <c r="AB42" s="32" t="str">
        <f>IFERROR('σ и σw, МПа'!O42*$BF$2,"-")</f>
        <v>-</v>
      </c>
      <c r="AC42" s="33" t="str">
        <f>IFERROR('σ и σw, МПа'!P42*$BF$2,"-")</f>
        <v>-</v>
      </c>
      <c r="AD42" s="31">
        <f>IFERROR('σ и σw, МПа'!Q42*$BG$2,"-")</f>
        <v>117</v>
      </c>
      <c r="AE42" s="32">
        <f>IFERROR('σ и σw, МПа'!R42*$BG$2,"-")</f>
        <v>117</v>
      </c>
      <c r="AF42" s="32">
        <f>IFERROR('σ и σw, МПа'!S42*$BG$2,"-")</f>
        <v>117</v>
      </c>
      <c r="AG42" s="32">
        <f>IFERROR('σ и σw, МПа'!T42*$BG$2,"-")</f>
        <v>117</v>
      </c>
      <c r="AH42" s="32">
        <f>IFERROR('σ и σw, МПа'!U42*$BG$2,"-")</f>
        <v>117</v>
      </c>
      <c r="AI42" s="32">
        <f>IFERROR('σ и σw, МПа'!V42*$BG$2,"-")</f>
        <v>94.2</v>
      </c>
      <c r="AJ42" s="32">
        <f>IFERROR('σ и σw, МПа'!W42*$BG$2,"-")</f>
        <v>76.8</v>
      </c>
      <c r="AK42" s="32">
        <f>IFERROR('σ и σw, МПа'!X42*$BG$2,"-")</f>
        <v>64.8</v>
      </c>
      <c r="AL42" s="32" t="str">
        <f>IFERROR('σ и σw, МПа'!Y42*$BG$2,"-")</f>
        <v>-</v>
      </c>
      <c r="AM42" s="32" t="str">
        <f>IFERROR('σ и σw, МПа'!Z42*$BG$2,"-")</f>
        <v>-</v>
      </c>
      <c r="AN42" s="32" t="str">
        <f>IFERROR('σ и σw, МПа'!AA42*$BG$2,"-")</f>
        <v>-</v>
      </c>
      <c r="AO42" s="32" t="str">
        <f>IFERROR('σ и σw, МПа'!AB42*$BG$2,"-")</f>
        <v>-</v>
      </c>
      <c r="AP42" s="33" t="str">
        <f>IFERROR('σ и σw, МПа'!AC42*$BG$2,"-")</f>
        <v>-</v>
      </c>
      <c r="AQ42" s="31">
        <f>IFERROR('σ и σw, МПа'!Q42*$BH$2,"-")</f>
        <v>195</v>
      </c>
      <c r="AR42" s="32">
        <f>IFERROR('σ и σw, МПа'!R42*$BH$2,"-")</f>
        <v>195</v>
      </c>
      <c r="AS42" s="32">
        <f>IFERROR('σ и σw, МПа'!S42*$BH$2,"-")</f>
        <v>195</v>
      </c>
      <c r="AT42" s="32">
        <f>IFERROR('σ и σw, МПа'!T42*$BH$2,"-")</f>
        <v>195</v>
      </c>
      <c r="AU42" s="32">
        <f>IFERROR('σ и σw, МПа'!U42*$BH$2,"-")</f>
        <v>195</v>
      </c>
      <c r="AV42" s="32">
        <f>IFERROR('σ и σw, МПа'!V42*$BH$2,"-")</f>
        <v>157</v>
      </c>
      <c r="AW42" s="32">
        <f>IFERROR('σ и σw, МПа'!W42*$BH$2,"-")</f>
        <v>128</v>
      </c>
      <c r="AX42" s="32">
        <f>IFERROR('σ и σw, МПа'!X42*$BH$2,"-")</f>
        <v>108</v>
      </c>
      <c r="AY42" s="32" t="str">
        <f>IFERROR('σ и σw, МПа'!Y42*$BH$2,"-")</f>
        <v>-</v>
      </c>
      <c r="AZ42" s="32" t="str">
        <f>IFERROR('σ и σw, МПа'!Z42*$BH$2,"-")</f>
        <v>-</v>
      </c>
      <c r="BA42" s="32" t="str">
        <f>IFERROR('σ и σw, МПа'!AA42*$BH$2,"-")</f>
        <v>-</v>
      </c>
      <c r="BB42" s="32" t="str">
        <f>IFERROR('σ и σw, МПа'!AB42*$BH$2,"-")</f>
        <v>-</v>
      </c>
      <c r="BC42" s="33" t="str">
        <f>IFERROR('σ и σw, МПа'!AC42*$BH$2,"-")</f>
        <v>-</v>
      </c>
    </row>
    <row r="43" spans="1:55" x14ac:dyDescent="0.25">
      <c r="A43" s="10" t="str">
        <f>INDEX('Обработка исходного'!B:B,ROW($B$3)+4*(ROW($B43)-ROW($B$3)))</f>
        <v>Сталь углеродистая</v>
      </c>
      <c r="B43" s="47">
        <f>INDEX('Обработка исходного'!D:D,ROW($B$3)+4*(ROW($B43)-ROW($B$3)))</f>
        <v>35</v>
      </c>
      <c r="C43" s="27" t="str">
        <f>'Rp0,2, МПа'!C43</f>
        <v>Поковки диаметром от 100 до 800 мм, КП215*</v>
      </c>
      <c r="D43" s="31">
        <f>IFERROR('σ и σw, МПа'!D43*$BE$2,"-")</f>
        <v>172</v>
      </c>
      <c r="E43" s="32">
        <f>IFERROR('σ и σw, МПа'!E43*$BE$2,"-")</f>
        <v>164.8</v>
      </c>
      <c r="F43" s="32">
        <f>IFERROR('σ и σw, МПа'!F43*$BE$2,"-")</f>
        <v>164.8</v>
      </c>
      <c r="G43" s="32">
        <f>IFERROR('σ и σw, МПа'!G43*$BE$2,"-")</f>
        <v>164.8</v>
      </c>
      <c r="H43" s="32">
        <f>IFERROR('σ и σw, МПа'!H43*$BE$2,"-")</f>
        <v>164.8</v>
      </c>
      <c r="I43" s="32">
        <f>IFERROR('σ и σw, МПа'!I43*$BE$2,"-")</f>
        <v>141.6</v>
      </c>
      <c r="J43" s="32">
        <f>IFERROR('σ и σw, МПа'!J43*$BE$2,"-")</f>
        <v>109.6</v>
      </c>
      <c r="K43" s="32">
        <f>IFERROR('σ и σw, МПа'!K43*$BE$2,"-")</f>
        <v>102.39999999999999</v>
      </c>
      <c r="L43" s="32" t="str">
        <f>IFERROR('σ и σw, МПа'!L43*$BE$2,"-")</f>
        <v>-</v>
      </c>
      <c r="M43" s="32" t="str">
        <f>IFERROR('σ и σw, МПа'!M43*$BE$2,"-")</f>
        <v>-</v>
      </c>
      <c r="N43" s="32" t="str">
        <f>IFERROR('σ и σw, МПа'!N43*$BE$2,"-")</f>
        <v>-</v>
      </c>
      <c r="O43" s="32" t="str">
        <f>IFERROR('σ и σw, МПа'!O43*$BE$2,"-")</f>
        <v>-</v>
      </c>
      <c r="P43" s="33" t="str">
        <f>IFERROR('σ и σw, МПа'!P43*$BE$2,"-")</f>
        <v>-</v>
      </c>
      <c r="Q43" s="31">
        <f>IFERROR('σ и σw, МПа'!D43*$BF$2,"-")</f>
        <v>229.33333333333337</v>
      </c>
      <c r="R43" s="32">
        <f>IFERROR('σ и σw, МПа'!E43*$BF$2,"-")</f>
        <v>219.73333333333335</v>
      </c>
      <c r="S43" s="32">
        <f>IFERROR('σ и σw, МПа'!F43*$BF$2,"-")</f>
        <v>219.73333333333335</v>
      </c>
      <c r="T43" s="32">
        <f>IFERROR('σ и σw, МПа'!G43*$BF$2,"-")</f>
        <v>219.73333333333335</v>
      </c>
      <c r="U43" s="32">
        <f>IFERROR('σ и σw, МПа'!H43*$BF$2,"-")</f>
        <v>219.73333333333335</v>
      </c>
      <c r="V43" s="32">
        <f>IFERROR('σ и σw, МПа'!I43*$BF$2,"-")</f>
        <v>188.8</v>
      </c>
      <c r="W43" s="32">
        <f>IFERROR('σ и σw, МПа'!J43*$BF$2,"-")</f>
        <v>146.13333333333333</v>
      </c>
      <c r="X43" s="32">
        <f>IFERROR('σ и σw, МПа'!K43*$BF$2,"-")</f>
        <v>136.53333333333333</v>
      </c>
      <c r="Y43" s="32" t="str">
        <f>IFERROR('σ и σw, МПа'!L43*$BF$2,"-")</f>
        <v>-</v>
      </c>
      <c r="Z43" s="32" t="str">
        <f>IFERROR('σ и σw, МПа'!M43*$BF$2,"-")</f>
        <v>-</v>
      </c>
      <c r="AA43" s="32" t="str">
        <f>IFERROR('σ и σw, МПа'!N43*$BF$2,"-")</f>
        <v>-</v>
      </c>
      <c r="AB43" s="32" t="str">
        <f>IFERROR('σ и σw, МПа'!O43*$BF$2,"-")</f>
        <v>-</v>
      </c>
      <c r="AC43" s="33" t="str">
        <f>IFERROR('σ и σw, МПа'!P43*$BF$2,"-")</f>
        <v>-</v>
      </c>
      <c r="AD43" s="31">
        <f>IFERROR('σ и σw, МПа'!Q43*$BG$2,"-")</f>
        <v>129</v>
      </c>
      <c r="AE43" s="32">
        <f>IFERROR('σ и σw, МПа'!R43*$BG$2,"-")</f>
        <v>123.6</v>
      </c>
      <c r="AF43" s="32">
        <f>IFERROR('σ и σw, МПа'!S43*$BG$2,"-")</f>
        <v>123.6</v>
      </c>
      <c r="AG43" s="32">
        <f>IFERROR('σ и σw, МПа'!T43*$BG$2,"-")</f>
        <v>123.6</v>
      </c>
      <c r="AH43" s="32">
        <f>IFERROR('σ и σw, МПа'!U43*$BG$2,"-")</f>
        <v>123.6</v>
      </c>
      <c r="AI43" s="32">
        <f>IFERROR('σ и σw, МПа'!V43*$BG$2,"-")</f>
        <v>106.2</v>
      </c>
      <c r="AJ43" s="32">
        <f>IFERROR('σ и σw, МПа'!W43*$BG$2,"-")</f>
        <v>82.2</v>
      </c>
      <c r="AK43" s="32">
        <f>IFERROR('σ и σw, МПа'!X43*$BG$2,"-")</f>
        <v>76.8</v>
      </c>
      <c r="AL43" s="32" t="str">
        <f>IFERROR('σ и σw, МПа'!Y43*$BG$2,"-")</f>
        <v>-</v>
      </c>
      <c r="AM43" s="32" t="str">
        <f>IFERROR('σ и σw, МПа'!Z43*$BG$2,"-")</f>
        <v>-</v>
      </c>
      <c r="AN43" s="32" t="str">
        <f>IFERROR('σ и σw, МПа'!AA43*$BG$2,"-")</f>
        <v>-</v>
      </c>
      <c r="AO43" s="32" t="str">
        <f>IFERROR('σ и σw, МПа'!AB43*$BG$2,"-")</f>
        <v>-</v>
      </c>
      <c r="AP43" s="33" t="str">
        <f>IFERROR('σ и σw, МПа'!AC43*$BG$2,"-")</f>
        <v>-</v>
      </c>
      <c r="AQ43" s="31">
        <f>IFERROR('σ и σw, МПа'!Q43*$BH$2,"-")</f>
        <v>215</v>
      </c>
      <c r="AR43" s="32">
        <f>IFERROR('σ и σw, МПа'!R43*$BH$2,"-")</f>
        <v>206</v>
      </c>
      <c r="AS43" s="32">
        <f>IFERROR('σ и σw, МПа'!S43*$BH$2,"-")</f>
        <v>206</v>
      </c>
      <c r="AT43" s="32">
        <f>IFERROR('σ и σw, МПа'!T43*$BH$2,"-")</f>
        <v>206</v>
      </c>
      <c r="AU43" s="32">
        <f>IFERROR('σ и σw, МПа'!U43*$BH$2,"-")</f>
        <v>206</v>
      </c>
      <c r="AV43" s="32">
        <f>IFERROR('σ и σw, МПа'!V43*$BH$2,"-")</f>
        <v>177</v>
      </c>
      <c r="AW43" s="32">
        <f>IFERROR('σ и σw, МПа'!W43*$BH$2,"-")</f>
        <v>137</v>
      </c>
      <c r="AX43" s="32">
        <f>IFERROR('σ и σw, МПа'!X43*$BH$2,"-")</f>
        <v>128</v>
      </c>
      <c r="AY43" s="32" t="str">
        <f>IFERROR('σ и σw, МПа'!Y43*$BH$2,"-")</f>
        <v>-</v>
      </c>
      <c r="AZ43" s="32" t="str">
        <f>IFERROR('σ и σw, МПа'!Z43*$BH$2,"-")</f>
        <v>-</v>
      </c>
      <c r="BA43" s="32" t="str">
        <f>IFERROR('σ и σw, МПа'!AA43*$BH$2,"-")</f>
        <v>-</v>
      </c>
      <c r="BB43" s="32" t="str">
        <f>IFERROR('σ и σw, МПа'!AB43*$BH$2,"-")</f>
        <v>-</v>
      </c>
      <c r="BC43" s="33" t="str">
        <f>IFERROR('σ и σw, МПа'!AC43*$BH$2,"-")</f>
        <v>-</v>
      </c>
    </row>
    <row r="44" spans="1:55" x14ac:dyDescent="0.25">
      <c r="A44" s="10" t="str">
        <f>INDEX('Обработка исходного'!B:B,ROW($B$3)+4*(ROW($B44)-ROW($B$3)))</f>
        <v>Сталь углеродистая</v>
      </c>
      <c r="B44" s="47">
        <f>INDEX('Обработка исходного'!D:D,ROW($B$3)+4*(ROW($B44)-ROW($B$3)))</f>
        <v>35</v>
      </c>
      <c r="C44" s="27" t="str">
        <f>'Rp0,2, МПа'!C44</f>
        <v>Поковки диаметром до 500 мм, КП245*</v>
      </c>
      <c r="D44" s="31">
        <f>IFERROR('σ и σw, МПа'!D44*$BE$2,"-")</f>
        <v>196</v>
      </c>
      <c r="E44" s="32">
        <f>IFERROR('σ и σw, МПа'!E44*$BE$2,"-")</f>
        <v>187.99999999999997</v>
      </c>
      <c r="F44" s="32">
        <f>IFERROR('σ и σw, МПа'!F44*$BE$2,"-")</f>
        <v>180.79999999999998</v>
      </c>
      <c r="G44" s="32">
        <f>IFERROR('σ и σw, МПа'!G44*$BE$2,"-")</f>
        <v>180.79999999999998</v>
      </c>
      <c r="H44" s="32">
        <f>IFERROR('σ и σw, МПа'!H44*$BE$2,"-")</f>
        <v>180.79999999999998</v>
      </c>
      <c r="I44" s="32">
        <f>IFERROR('σ и σw, МПа'!I44*$BE$2,"-")</f>
        <v>141.6</v>
      </c>
      <c r="J44" s="32">
        <f>IFERROR('σ и σw, МПа'!J44*$BE$2,"-")</f>
        <v>125.6</v>
      </c>
      <c r="K44" s="32">
        <f>IFERROR('σ и σw, МПа'!K44*$BE$2,"-")</f>
        <v>109.6</v>
      </c>
      <c r="L44" s="32" t="str">
        <f>IFERROR('σ и σw, МПа'!L44*$BE$2,"-")</f>
        <v>-</v>
      </c>
      <c r="M44" s="32" t="str">
        <f>IFERROR('σ и σw, МПа'!M44*$BE$2,"-")</f>
        <v>-</v>
      </c>
      <c r="N44" s="32" t="str">
        <f>IFERROR('σ и σw, МПа'!N44*$BE$2,"-")</f>
        <v>-</v>
      </c>
      <c r="O44" s="32" t="str">
        <f>IFERROR('σ и σw, МПа'!O44*$BE$2,"-")</f>
        <v>-</v>
      </c>
      <c r="P44" s="33" t="str">
        <f>IFERROR('σ и σw, МПа'!P44*$BE$2,"-")</f>
        <v>-</v>
      </c>
      <c r="Q44" s="31">
        <f>IFERROR('σ и σw, МПа'!D44*$BF$2,"-")</f>
        <v>261.33333333333337</v>
      </c>
      <c r="R44" s="32">
        <f>IFERROR('σ и σw, МПа'!E44*$BF$2,"-")</f>
        <v>250.66666666666666</v>
      </c>
      <c r="S44" s="32">
        <f>IFERROR('σ и σw, МПа'!F44*$BF$2,"-")</f>
        <v>241.06666666666666</v>
      </c>
      <c r="T44" s="32">
        <f>IFERROR('σ и σw, МПа'!G44*$BF$2,"-")</f>
        <v>241.06666666666666</v>
      </c>
      <c r="U44" s="32">
        <f>IFERROR('σ и σw, МПа'!H44*$BF$2,"-")</f>
        <v>241.06666666666666</v>
      </c>
      <c r="V44" s="32">
        <f>IFERROR('σ и σw, МПа'!I44*$BF$2,"-")</f>
        <v>188.8</v>
      </c>
      <c r="W44" s="32">
        <f>IFERROR('σ и σw, МПа'!J44*$BF$2,"-")</f>
        <v>167.4666666666667</v>
      </c>
      <c r="X44" s="32">
        <f>IFERROR('σ и σw, МПа'!K44*$BF$2,"-")</f>
        <v>146.13333333333333</v>
      </c>
      <c r="Y44" s="32" t="str">
        <f>IFERROR('σ и σw, МПа'!L44*$BF$2,"-")</f>
        <v>-</v>
      </c>
      <c r="Z44" s="32" t="str">
        <f>IFERROR('σ и σw, МПа'!M44*$BF$2,"-")</f>
        <v>-</v>
      </c>
      <c r="AA44" s="32" t="str">
        <f>IFERROR('σ и σw, МПа'!N44*$BF$2,"-")</f>
        <v>-</v>
      </c>
      <c r="AB44" s="32" t="str">
        <f>IFERROR('σ и σw, МПа'!O44*$BF$2,"-")</f>
        <v>-</v>
      </c>
      <c r="AC44" s="33" t="str">
        <f>IFERROR('σ и σw, МПа'!P44*$BF$2,"-")</f>
        <v>-</v>
      </c>
      <c r="AD44" s="31">
        <f>IFERROR('σ и σw, МПа'!Q44*$BG$2,"-")</f>
        <v>147</v>
      </c>
      <c r="AE44" s="32">
        <f>IFERROR('σ и σw, МПа'!R44*$BG$2,"-")</f>
        <v>141</v>
      </c>
      <c r="AF44" s="32">
        <f>IFERROR('σ и σw, МПа'!S44*$BG$2,"-")</f>
        <v>135.6</v>
      </c>
      <c r="AG44" s="32">
        <f>IFERROR('σ и σw, МПа'!T44*$BG$2,"-")</f>
        <v>135.6</v>
      </c>
      <c r="AH44" s="32">
        <f>IFERROR('σ и σw, МПа'!U44*$BG$2,"-")</f>
        <v>135.6</v>
      </c>
      <c r="AI44" s="32">
        <f>IFERROR('σ и σw, МПа'!V44*$BG$2,"-")</f>
        <v>106.2</v>
      </c>
      <c r="AJ44" s="32">
        <f>IFERROR('σ и σw, МПа'!W44*$BG$2,"-")</f>
        <v>94.2</v>
      </c>
      <c r="AK44" s="32">
        <f>IFERROR('σ и σw, МПа'!X44*$BG$2,"-")</f>
        <v>82.2</v>
      </c>
      <c r="AL44" s="32" t="str">
        <f>IFERROR('σ и σw, МПа'!Y44*$BG$2,"-")</f>
        <v>-</v>
      </c>
      <c r="AM44" s="32" t="str">
        <f>IFERROR('σ и σw, МПа'!Z44*$BG$2,"-")</f>
        <v>-</v>
      </c>
      <c r="AN44" s="32" t="str">
        <f>IFERROR('σ и σw, МПа'!AA44*$BG$2,"-")</f>
        <v>-</v>
      </c>
      <c r="AO44" s="32" t="str">
        <f>IFERROR('σ и σw, МПа'!AB44*$BG$2,"-")</f>
        <v>-</v>
      </c>
      <c r="AP44" s="33" t="str">
        <f>IFERROR('σ и σw, МПа'!AC44*$BG$2,"-")</f>
        <v>-</v>
      </c>
      <c r="AQ44" s="31">
        <f>IFERROR('σ и σw, МПа'!Q44*$BH$2,"-")</f>
        <v>245</v>
      </c>
      <c r="AR44" s="32">
        <f>IFERROR('σ и σw, МПа'!R44*$BH$2,"-")</f>
        <v>235</v>
      </c>
      <c r="AS44" s="32">
        <f>IFERROR('σ и σw, МПа'!S44*$BH$2,"-")</f>
        <v>226</v>
      </c>
      <c r="AT44" s="32">
        <f>IFERROR('σ и σw, МПа'!T44*$BH$2,"-")</f>
        <v>226</v>
      </c>
      <c r="AU44" s="32">
        <f>IFERROR('σ и σw, МПа'!U44*$BH$2,"-")</f>
        <v>226</v>
      </c>
      <c r="AV44" s="32">
        <f>IFERROR('σ и σw, МПа'!V44*$BH$2,"-")</f>
        <v>177</v>
      </c>
      <c r="AW44" s="32">
        <f>IFERROR('σ и σw, МПа'!W44*$BH$2,"-")</f>
        <v>157</v>
      </c>
      <c r="AX44" s="32">
        <f>IFERROR('σ и σw, МПа'!X44*$BH$2,"-")</f>
        <v>137</v>
      </c>
      <c r="AY44" s="32" t="str">
        <f>IFERROR('σ и σw, МПа'!Y44*$BH$2,"-")</f>
        <v>-</v>
      </c>
      <c r="AZ44" s="32" t="str">
        <f>IFERROR('σ и σw, МПа'!Z44*$BH$2,"-")</f>
        <v>-</v>
      </c>
      <c r="BA44" s="32" t="str">
        <f>IFERROR('σ и σw, МПа'!AA44*$BH$2,"-")</f>
        <v>-</v>
      </c>
      <c r="BB44" s="32" t="str">
        <f>IFERROR('σ и σw, МПа'!AB44*$BH$2,"-")</f>
        <v>-</v>
      </c>
      <c r="BC44" s="33" t="str">
        <f>IFERROR('σ и σw, МПа'!AC44*$BH$2,"-")</f>
        <v>-</v>
      </c>
    </row>
    <row r="45" spans="1:55" x14ac:dyDescent="0.25">
      <c r="A45" s="10" t="str">
        <f>INDEX('Обработка исходного'!B:B,ROW($B$3)+4*(ROW($B45)-ROW($B$3)))</f>
        <v>Сталь углеродистая</v>
      </c>
      <c r="B45" s="47">
        <f>INDEX('Обработка исходного'!D:D,ROW($B$3)+4*(ROW($B45)-ROW($B$3)))</f>
        <v>35</v>
      </c>
      <c r="C45" s="27" t="str">
        <f>'Rp0,2, МПа'!C45</f>
        <v>Поковки диаметром до 300 мм, КП275*</v>
      </c>
      <c r="D45" s="31">
        <f>IFERROR('σ и σw, МПа'!D45*$BE$2,"-")</f>
        <v>220</v>
      </c>
      <c r="E45" s="32">
        <f>IFERROR('σ и σw, МПа'!E45*$BE$2,"-")</f>
        <v>211.99999999999997</v>
      </c>
      <c r="F45" s="32">
        <f>IFERROR('σ и σw, МПа'!F45*$BE$2,"-")</f>
        <v>211.99999999999997</v>
      </c>
      <c r="G45" s="32">
        <f>IFERROR('σ и σw, МПа'!G45*$BE$2,"-")</f>
        <v>211.99999999999997</v>
      </c>
      <c r="H45" s="32">
        <f>IFERROR('σ и σw, МПа'!H45*$BE$2,"-")</f>
        <v>196</v>
      </c>
      <c r="I45" s="32">
        <f>IFERROR('σ и σw, МПа'!I45*$BE$2,"-")</f>
        <v>180</v>
      </c>
      <c r="J45" s="32">
        <f>IFERROR('σ и σw, МПа'!J45*$BE$2,"-")</f>
        <v>172.79999999999998</v>
      </c>
      <c r="K45" s="32">
        <f>IFERROR('σ и σw, МПа'!K45*$BE$2,"-")</f>
        <v>156.79999999999998</v>
      </c>
      <c r="L45" s="32" t="str">
        <f>IFERROR('σ и σw, МПа'!L45*$BE$2,"-")</f>
        <v>-</v>
      </c>
      <c r="M45" s="32" t="str">
        <f>IFERROR('σ и σw, МПа'!M45*$BE$2,"-")</f>
        <v>-</v>
      </c>
      <c r="N45" s="32" t="str">
        <f>IFERROR('σ и σw, МПа'!N45*$BE$2,"-")</f>
        <v>-</v>
      </c>
      <c r="O45" s="32" t="str">
        <f>IFERROR('σ и σw, МПа'!O45*$BE$2,"-")</f>
        <v>-</v>
      </c>
      <c r="P45" s="33" t="str">
        <f>IFERROR('σ и σw, МПа'!P45*$BE$2,"-")</f>
        <v>-</v>
      </c>
      <c r="Q45" s="31">
        <f>IFERROR('σ и σw, МПа'!D45*$BF$2,"-")</f>
        <v>293.33333333333337</v>
      </c>
      <c r="R45" s="32">
        <f>IFERROR('σ и σw, МПа'!E45*$BF$2,"-")</f>
        <v>282.66666666666669</v>
      </c>
      <c r="S45" s="32">
        <f>IFERROR('σ и σw, МПа'!F45*$BF$2,"-")</f>
        <v>282.66666666666669</v>
      </c>
      <c r="T45" s="32">
        <f>IFERROR('σ и σw, МПа'!G45*$BF$2,"-")</f>
        <v>282.66666666666669</v>
      </c>
      <c r="U45" s="32">
        <f>IFERROR('σ и σw, МПа'!H45*$BF$2,"-")</f>
        <v>261.33333333333337</v>
      </c>
      <c r="V45" s="32">
        <f>IFERROR('σ и σw, МПа'!I45*$BF$2,"-")</f>
        <v>240</v>
      </c>
      <c r="W45" s="32">
        <f>IFERROR('σ и σw, МПа'!J45*$BF$2,"-")</f>
        <v>230.4</v>
      </c>
      <c r="X45" s="32">
        <f>IFERROR('σ и σw, МПа'!K45*$BF$2,"-")</f>
        <v>209.06666666666666</v>
      </c>
      <c r="Y45" s="32" t="str">
        <f>IFERROR('σ и σw, МПа'!L45*$BF$2,"-")</f>
        <v>-</v>
      </c>
      <c r="Z45" s="32" t="str">
        <f>IFERROR('σ и σw, МПа'!M45*$BF$2,"-")</f>
        <v>-</v>
      </c>
      <c r="AA45" s="32" t="str">
        <f>IFERROR('σ и σw, МПа'!N45*$BF$2,"-")</f>
        <v>-</v>
      </c>
      <c r="AB45" s="32" t="str">
        <f>IFERROR('σ и σw, МПа'!O45*$BF$2,"-")</f>
        <v>-</v>
      </c>
      <c r="AC45" s="33" t="str">
        <f>IFERROR('σ и σw, МПа'!P45*$BF$2,"-")</f>
        <v>-</v>
      </c>
      <c r="AD45" s="31">
        <f>IFERROR('σ и σw, МПа'!Q45*$BG$2,"-")</f>
        <v>165</v>
      </c>
      <c r="AE45" s="32">
        <f>IFERROR('σ и σw, МПа'!R45*$BG$2,"-")</f>
        <v>159</v>
      </c>
      <c r="AF45" s="32">
        <f>IFERROR('σ и σw, МПа'!S45*$BG$2,"-")</f>
        <v>159</v>
      </c>
      <c r="AG45" s="32">
        <f>IFERROR('σ и σw, МПа'!T45*$BG$2,"-")</f>
        <v>159</v>
      </c>
      <c r="AH45" s="32">
        <f>IFERROR('σ и σw, МПа'!U45*$BG$2,"-")</f>
        <v>147</v>
      </c>
      <c r="AI45" s="32">
        <f>IFERROR('σ и σw, МПа'!V45*$BG$2,"-")</f>
        <v>135</v>
      </c>
      <c r="AJ45" s="32">
        <f>IFERROR('σ и σw, МПа'!W45*$BG$2,"-")</f>
        <v>129.6</v>
      </c>
      <c r="AK45" s="32">
        <f>IFERROR('σ и σw, МПа'!X45*$BG$2,"-")</f>
        <v>117.6</v>
      </c>
      <c r="AL45" s="32" t="str">
        <f>IFERROR('σ и σw, МПа'!Y45*$BG$2,"-")</f>
        <v>-</v>
      </c>
      <c r="AM45" s="32" t="str">
        <f>IFERROR('σ и σw, МПа'!Z45*$BG$2,"-")</f>
        <v>-</v>
      </c>
      <c r="AN45" s="32" t="str">
        <f>IFERROR('σ и σw, МПа'!AA45*$BG$2,"-")</f>
        <v>-</v>
      </c>
      <c r="AO45" s="32" t="str">
        <f>IFERROR('σ и σw, МПа'!AB45*$BG$2,"-")</f>
        <v>-</v>
      </c>
      <c r="AP45" s="33" t="str">
        <f>IFERROR('σ и σw, МПа'!AC45*$BG$2,"-")</f>
        <v>-</v>
      </c>
      <c r="AQ45" s="31">
        <f>IFERROR('σ и σw, МПа'!Q45*$BH$2,"-")</f>
        <v>275</v>
      </c>
      <c r="AR45" s="32">
        <f>IFERROR('σ и σw, МПа'!R45*$BH$2,"-")</f>
        <v>265</v>
      </c>
      <c r="AS45" s="32">
        <f>IFERROR('σ и σw, МПа'!S45*$BH$2,"-")</f>
        <v>265</v>
      </c>
      <c r="AT45" s="32">
        <f>IFERROR('σ и σw, МПа'!T45*$BH$2,"-")</f>
        <v>265</v>
      </c>
      <c r="AU45" s="32">
        <f>IFERROR('σ и σw, МПа'!U45*$BH$2,"-")</f>
        <v>245</v>
      </c>
      <c r="AV45" s="32">
        <f>IFERROR('σ и σw, МПа'!V45*$BH$2,"-")</f>
        <v>225</v>
      </c>
      <c r="AW45" s="32">
        <f>IFERROR('σ и σw, МПа'!W45*$BH$2,"-")</f>
        <v>216</v>
      </c>
      <c r="AX45" s="32">
        <f>IFERROR('σ и σw, МПа'!X45*$BH$2,"-")</f>
        <v>196</v>
      </c>
      <c r="AY45" s="32" t="str">
        <f>IFERROR('σ и σw, МПа'!Y45*$BH$2,"-")</f>
        <v>-</v>
      </c>
      <c r="AZ45" s="32" t="str">
        <f>IFERROR('σ и σw, МПа'!Z45*$BH$2,"-")</f>
        <v>-</v>
      </c>
      <c r="BA45" s="32" t="str">
        <f>IFERROR('σ и σw, МПа'!AA45*$BH$2,"-")</f>
        <v>-</v>
      </c>
      <c r="BB45" s="32" t="str">
        <f>IFERROR('σ и σw, МПа'!AB45*$BH$2,"-")</f>
        <v>-</v>
      </c>
      <c r="BC45" s="33" t="str">
        <f>IFERROR('σ и σw, МПа'!AC45*$BH$2,"-")</f>
        <v>-</v>
      </c>
    </row>
    <row r="46" spans="1:55" x14ac:dyDescent="0.25">
      <c r="A46" s="10" t="str">
        <f>INDEX('Обработка исходного'!B:B,ROW($B$3)+4*(ROW($B46)-ROW($B$3)))</f>
        <v>Сталь углеродистая</v>
      </c>
      <c r="B46" s="47">
        <f>INDEX('Обработка исходного'!D:D,ROW($B$3)+4*(ROW($B46)-ROW($B$3)))</f>
        <v>35</v>
      </c>
      <c r="C46" s="27" t="str">
        <f>'Rp0,2, МПа'!C46</f>
        <v>Поковки диаметром до 100 мм, КП315*</v>
      </c>
      <c r="D46" s="31">
        <f>IFERROR('σ и σw, МПа'!D46*$BE$2,"-")</f>
        <v>252</v>
      </c>
      <c r="E46" s="32">
        <f>IFERROR('σ и σw, МПа'!E46*$BE$2,"-")</f>
        <v>243.2</v>
      </c>
      <c r="F46" s="32">
        <f>IFERROR('σ и σw, МПа'!F46*$BE$2,"-")</f>
        <v>243.2</v>
      </c>
      <c r="G46" s="32">
        <f>IFERROR('σ и σw, МПа'!G46*$BE$2,"-")</f>
        <v>235.2</v>
      </c>
      <c r="H46" s="32">
        <f>IFERROR('σ и σw, МПа'!H46*$BE$2,"-")</f>
        <v>219.2</v>
      </c>
      <c r="I46" s="32">
        <f>IFERROR('σ и σw, МПа'!I46*$BE$2,"-")</f>
        <v>204</v>
      </c>
      <c r="J46" s="32">
        <f>IFERROR('σ и σw, МПа'!J46*$BE$2,"-")</f>
        <v>196</v>
      </c>
      <c r="K46" s="32">
        <f>IFERROR('σ и σw, МПа'!K46*$BE$2,"-")</f>
        <v>180</v>
      </c>
      <c r="L46" s="32" t="str">
        <f>IFERROR('σ и σw, МПа'!L46*$BE$2,"-")</f>
        <v>-</v>
      </c>
      <c r="M46" s="32" t="str">
        <f>IFERROR('σ и σw, МПа'!M46*$BE$2,"-")</f>
        <v>-</v>
      </c>
      <c r="N46" s="32" t="str">
        <f>IFERROR('σ и σw, МПа'!N46*$BE$2,"-")</f>
        <v>-</v>
      </c>
      <c r="O46" s="32" t="str">
        <f>IFERROR('σ и σw, МПа'!O46*$BE$2,"-")</f>
        <v>-</v>
      </c>
      <c r="P46" s="33" t="str">
        <f>IFERROR('σ и σw, МПа'!P46*$BE$2,"-")</f>
        <v>-</v>
      </c>
      <c r="Q46" s="31">
        <f>IFERROR('σ и σw, МПа'!D46*$BF$2,"-")</f>
        <v>336</v>
      </c>
      <c r="R46" s="32">
        <f>IFERROR('σ и σw, МПа'!E46*$BF$2,"-")</f>
        <v>324.26666666666665</v>
      </c>
      <c r="S46" s="32">
        <f>IFERROR('σ и σw, МПа'!F46*$BF$2,"-")</f>
        <v>324.26666666666665</v>
      </c>
      <c r="T46" s="32">
        <f>IFERROR('σ и σw, МПа'!G46*$BF$2,"-")</f>
        <v>313.60000000000002</v>
      </c>
      <c r="U46" s="32">
        <f>IFERROR('σ и σw, МПа'!H46*$BF$2,"-")</f>
        <v>292.26666666666665</v>
      </c>
      <c r="V46" s="32">
        <f>IFERROR('σ и σw, МПа'!I46*$BF$2,"-")</f>
        <v>272</v>
      </c>
      <c r="W46" s="32">
        <f>IFERROR('σ и σw, МПа'!J46*$BF$2,"-")</f>
        <v>261.33333333333337</v>
      </c>
      <c r="X46" s="32">
        <f>IFERROR('σ и σw, МПа'!K46*$BF$2,"-")</f>
        <v>240</v>
      </c>
      <c r="Y46" s="32" t="str">
        <f>IFERROR('σ и σw, МПа'!L46*$BF$2,"-")</f>
        <v>-</v>
      </c>
      <c r="Z46" s="32" t="str">
        <f>IFERROR('σ и σw, МПа'!M46*$BF$2,"-")</f>
        <v>-</v>
      </c>
      <c r="AA46" s="32" t="str">
        <f>IFERROR('σ и σw, МПа'!N46*$BF$2,"-")</f>
        <v>-</v>
      </c>
      <c r="AB46" s="32" t="str">
        <f>IFERROR('σ и σw, МПа'!O46*$BF$2,"-")</f>
        <v>-</v>
      </c>
      <c r="AC46" s="33" t="str">
        <f>IFERROR('σ и σw, МПа'!P46*$BF$2,"-")</f>
        <v>-</v>
      </c>
      <c r="AD46" s="31">
        <f>IFERROR('σ и σw, МПа'!Q46*$BG$2,"-")</f>
        <v>189</v>
      </c>
      <c r="AE46" s="32">
        <f>IFERROR('σ и σw, МПа'!R46*$BG$2,"-")</f>
        <v>182.4</v>
      </c>
      <c r="AF46" s="32">
        <f>IFERROR('σ и σw, МПа'!S46*$BG$2,"-")</f>
        <v>182.4</v>
      </c>
      <c r="AG46" s="32">
        <f>IFERROR('σ и σw, МПа'!T46*$BG$2,"-")</f>
        <v>176.4</v>
      </c>
      <c r="AH46" s="32">
        <f>IFERROR('σ и σw, МПа'!U46*$BG$2,"-")</f>
        <v>164.4</v>
      </c>
      <c r="AI46" s="32">
        <f>IFERROR('σ и σw, МПа'!V46*$BG$2,"-")</f>
        <v>153</v>
      </c>
      <c r="AJ46" s="32">
        <f>IFERROR('σ и σw, МПа'!W46*$BG$2,"-")</f>
        <v>147</v>
      </c>
      <c r="AK46" s="32">
        <f>IFERROR('σ и σw, МПа'!X46*$BG$2,"-")</f>
        <v>135</v>
      </c>
      <c r="AL46" s="32" t="str">
        <f>IFERROR('σ и σw, МПа'!Y46*$BG$2,"-")</f>
        <v>-</v>
      </c>
      <c r="AM46" s="32" t="str">
        <f>IFERROR('σ и σw, МПа'!Z46*$BG$2,"-")</f>
        <v>-</v>
      </c>
      <c r="AN46" s="32" t="str">
        <f>IFERROR('σ и σw, МПа'!AA46*$BG$2,"-")</f>
        <v>-</v>
      </c>
      <c r="AO46" s="32" t="str">
        <f>IFERROR('σ и σw, МПа'!AB46*$BG$2,"-")</f>
        <v>-</v>
      </c>
      <c r="AP46" s="33" t="str">
        <f>IFERROR('σ и σw, МПа'!AC46*$BG$2,"-")</f>
        <v>-</v>
      </c>
      <c r="AQ46" s="31">
        <f>IFERROR('σ и σw, МПа'!Q46*$BH$2,"-")</f>
        <v>315</v>
      </c>
      <c r="AR46" s="32">
        <f>IFERROR('σ и σw, МПа'!R46*$BH$2,"-")</f>
        <v>304</v>
      </c>
      <c r="AS46" s="32">
        <f>IFERROR('σ и σw, МПа'!S46*$BH$2,"-")</f>
        <v>304</v>
      </c>
      <c r="AT46" s="32">
        <f>IFERROR('σ и σw, МПа'!T46*$BH$2,"-")</f>
        <v>294</v>
      </c>
      <c r="AU46" s="32">
        <f>IFERROR('σ и σw, МПа'!U46*$BH$2,"-")</f>
        <v>274</v>
      </c>
      <c r="AV46" s="32">
        <f>IFERROR('σ и σw, МПа'!V46*$BH$2,"-")</f>
        <v>255</v>
      </c>
      <c r="AW46" s="32">
        <f>IFERROR('σ и σw, МПа'!W46*$BH$2,"-")</f>
        <v>245</v>
      </c>
      <c r="AX46" s="32">
        <f>IFERROR('σ и σw, МПа'!X46*$BH$2,"-")</f>
        <v>225</v>
      </c>
      <c r="AY46" s="32" t="str">
        <f>IFERROR('σ и σw, МПа'!Y46*$BH$2,"-")</f>
        <v>-</v>
      </c>
      <c r="AZ46" s="32" t="str">
        <f>IFERROR('σ и σw, МПа'!Z46*$BH$2,"-")</f>
        <v>-</v>
      </c>
      <c r="BA46" s="32" t="str">
        <f>IFERROR('σ и σw, МПа'!AA46*$BH$2,"-")</f>
        <v>-</v>
      </c>
      <c r="BB46" s="32" t="str">
        <f>IFERROR('σ и σw, МПа'!AB46*$BH$2,"-")</f>
        <v>-</v>
      </c>
      <c r="BC46" s="33" t="str">
        <f>IFERROR('σ и σw, МПа'!AC46*$BH$2,"-")</f>
        <v>-</v>
      </c>
    </row>
    <row r="47" spans="1:55" ht="25.5" x14ac:dyDescent="0.25">
      <c r="A47" s="10" t="str">
        <f>INDEX('Обработка исходного'!B:B,ROW($B$3)+4*(ROW($B47)-ROW($B$3)))</f>
        <v>Сталь углеродистая</v>
      </c>
      <c r="B47" s="47">
        <f>INDEX('Обработка исходного'!D:D,ROW($B$3)+4*(ROW($B47)-ROW($B$3)))</f>
        <v>35</v>
      </c>
      <c r="C47" s="27" t="str">
        <f>'Rp0,2, МПа'!C47</f>
        <v>Заготовки крепежных деталей диаметром до 300 мм, КП275*</v>
      </c>
      <c r="D47" s="31">
        <f>IFERROR('σ и σw, МПа'!D47*$BE$2,"-")</f>
        <v>220</v>
      </c>
      <c r="E47" s="32">
        <f>IFERROR('σ и σw, МПа'!E47*$BE$2,"-")</f>
        <v>204</v>
      </c>
      <c r="F47" s="32">
        <f>IFERROR('σ и σw, МПа'!F47*$BE$2,"-")</f>
        <v>187.99999999999997</v>
      </c>
      <c r="G47" s="32">
        <f>IFERROR('σ и σw, МПа'!G47*$BE$2,"-")</f>
        <v>180</v>
      </c>
      <c r="H47" s="32">
        <f>IFERROR('σ и σw, МПа'!H47*$BE$2,"-")</f>
        <v>180</v>
      </c>
      <c r="I47" s="32">
        <f>IFERROR('σ и σw, МПа'!I47*$BE$2,"-")</f>
        <v>148.79999999999998</v>
      </c>
      <c r="J47" s="32">
        <f>IFERROR('σ и σw, МПа'!J47*$BE$2,"-")</f>
        <v>117.6</v>
      </c>
      <c r="K47" s="32">
        <f>IFERROR('σ и σw, МПа'!K47*$BE$2,"-")</f>
        <v>101.60000000000001</v>
      </c>
      <c r="L47" s="32" t="str">
        <f>IFERROR('σ и σw, МПа'!L47*$BE$2,"-")</f>
        <v>-</v>
      </c>
      <c r="M47" s="32" t="str">
        <f>IFERROR('σ и σw, МПа'!M47*$BE$2,"-")</f>
        <v>-</v>
      </c>
      <c r="N47" s="32" t="str">
        <f>IFERROR('σ и σw, МПа'!N47*$BE$2,"-")</f>
        <v>-</v>
      </c>
      <c r="O47" s="32" t="str">
        <f>IFERROR('σ и σw, МПа'!O47*$BE$2,"-")</f>
        <v>-</v>
      </c>
      <c r="P47" s="33" t="str">
        <f>IFERROR('σ и σw, МПа'!P47*$BE$2,"-")</f>
        <v>-</v>
      </c>
      <c r="Q47" s="31">
        <f>IFERROR('σ и σw, МПа'!D47*$BF$2,"-")</f>
        <v>293.33333333333337</v>
      </c>
      <c r="R47" s="32">
        <f>IFERROR('σ и σw, МПа'!E47*$BF$2,"-")</f>
        <v>272</v>
      </c>
      <c r="S47" s="32">
        <f>IFERROR('σ и σw, МПа'!F47*$BF$2,"-")</f>
        <v>250.66666666666666</v>
      </c>
      <c r="T47" s="32">
        <f>IFERROR('σ и σw, МПа'!G47*$BF$2,"-")</f>
        <v>240</v>
      </c>
      <c r="U47" s="32">
        <f>IFERROR('σ и σw, МПа'!H47*$BF$2,"-")</f>
        <v>240</v>
      </c>
      <c r="V47" s="32">
        <f>IFERROR('σ и σw, МПа'!I47*$BF$2,"-")</f>
        <v>198.4</v>
      </c>
      <c r="W47" s="32">
        <f>IFERROR('σ и σw, МПа'!J47*$BF$2,"-")</f>
        <v>156.80000000000001</v>
      </c>
      <c r="X47" s="32">
        <f>IFERROR('σ и σw, МПа'!K47*$BF$2,"-")</f>
        <v>135.46666666666667</v>
      </c>
      <c r="Y47" s="32" t="str">
        <f>IFERROR('σ и σw, МПа'!L47*$BF$2,"-")</f>
        <v>-</v>
      </c>
      <c r="Z47" s="32" t="str">
        <f>IFERROR('σ и σw, МПа'!M47*$BF$2,"-")</f>
        <v>-</v>
      </c>
      <c r="AA47" s="32" t="str">
        <f>IFERROR('σ и σw, МПа'!N47*$BF$2,"-")</f>
        <v>-</v>
      </c>
      <c r="AB47" s="32" t="str">
        <f>IFERROR('σ и σw, МПа'!O47*$BF$2,"-")</f>
        <v>-</v>
      </c>
      <c r="AC47" s="33" t="str">
        <f>IFERROR('σ и σw, МПа'!P47*$BF$2,"-")</f>
        <v>-</v>
      </c>
      <c r="AD47" s="31">
        <f>IFERROR('σ и σw, МПа'!Q47*$BG$2,"-")</f>
        <v>165</v>
      </c>
      <c r="AE47" s="32">
        <f>IFERROR('σ и σw, МПа'!R47*$BG$2,"-")</f>
        <v>153</v>
      </c>
      <c r="AF47" s="32">
        <f>IFERROR('σ и σw, МПа'!S47*$BG$2,"-")</f>
        <v>141</v>
      </c>
      <c r="AG47" s="32">
        <f>IFERROR('σ и σw, МПа'!T47*$BG$2,"-")</f>
        <v>135</v>
      </c>
      <c r="AH47" s="32">
        <f>IFERROR('σ и σw, МПа'!U47*$BG$2,"-")</f>
        <v>135</v>
      </c>
      <c r="AI47" s="32">
        <f>IFERROR('σ и σw, МПа'!V47*$BG$2,"-")</f>
        <v>111.6</v>
      </c>
      <c r="AJ47" s="32">
        <f>IFERROR('σ и σw, МПа'!W47*$BG$2,"-")</f>
        <v>88.2</v>
      </c>
      <c r="AK47" s="32">
        <f>IFERROR('σ и σw, МПа'!X47*$BG$2,"-")</f>
        <v>76.2</v>
      </c>
      <c r="AL47" s="32" t="str">
        <f>IFERROR('σ и σw, МПа'!Y47*$BG$2,"-")</f>
        <v>-</v>
      </c>
      <c r="AM47" s="32" t="str">
        <f>IFERROR('σ и σw, МПа'!Z47*$BG$2,"-")</f>
        <v>-</v>
      </c>
      <c r="AN47" s="32" t="str">
        <f>IFERROR('σ и σw, МПа'!AA47*$BG$2,"-")</f>
        <v>-</v>
      </c>
      <c r="AO47" s="32" t="str">
        <f>IFERROR('σ и σw, МПа'!AB47*$BG$2,"-")</f>
        <v>-</v>
      </c>
      <c r="AP47" s="33" t="str">
        <f>IFERROR('σ и σw, МПа'!AC47*$BG$2,"-")</f>
        <v>-</v>
      </c>
      <c r="AQ47" s="31">
        <f>IFERROR('σ и σw, МПа'!Q47*$BH$2,"-")</f>
        <v>275</v>
      </c>
      <c r="AR47" s="32">
        <f>IFERROR('σ и σw, МПа'!R47*$BH$2,"-")</f>
        <v>255</v>
      </c>
      <c r="AS47" s="32">
        <f>IFERROR('σ и σw, МПа'!S47*$BH$2,"-")</f>
        <v>235</v>
      </c>
      <c r="AT47" s="32">
        <f>IFERROR('σ и σw, МПа'!T47*$BH$2,"-")</f>
        <v>225</v>
      </c>
      <c r="AU47" s="32">
        <f>IFERROR('σ и σw, МПа'!U47*$BH$2,"-")</f>
        <v>225</v>
      </c>
      <c r="AV47" s="32">
        <f>IFERROR('σ и σw, МПа'!V47*$BH$2,"-")</f>
        <v>186</v>
      </c>
      <c r="AW47" s="32">
        <f>IFERROR('σ и σw, МПа'!W47*$BH$2,"-")</f>
        <v>147</v>
      </c>
      <c r="AX47" s="32">
        <f>IFERROR('σ и σw, МПа'!X47*$BH$2,"-")</f>
        <v>127</v>
      </c>
      <c r="AY47" s="32" t="str">
        <f>IFERROR('σ и σw, МПа'!Y47*$BH$2,"-")</f>
        <v>-</v>
      </c>
      <c r="AZ47" s="32" t="str">
        <f>IFERROR('σ и σw, МПа'!Z47*$BH$2,"-")</f>
        <v>-</v>
      </c>
      <c r="BA47" s="32" t="str">
        <f>IFERROR('σ и σw, МПа'!AA47*$BH$2,"-")</f>
        <v>-</v>
      </c>
      <c r="BB47" s="32" t="str">
        <f>IFERROR('σ и σw, МПа'!AB47*$BH$2,"-")</f>
        <v>-</v>
      </c>
      <c r="BC47" s="33" t="str">
        <f>IFERROR('σ и σw, МПа'!AC47*$BH$2,"-")</f>
        <v>-</v>
      </c>
    </row>
    <row r="48" spans="1:55" x14ac:dyDescent="0.25">
      <c r="A48" s="10" t="str">
        <f>INDEX('Обработка исходного'!B:B,ROW($B$3)+4*(ROW($B48)-ROW($B$3)))</f>
        <v>Сталь углеродистая</v>
      </c>
      <c r="B48" s="47">
        <f>INDEX('Обработка исходного'!D:D,ROW($B$3)+4*(ROW($B48)-ROW($B$3)))</f>
        <v>40</v>
      </c>
      <c r="C48" s="27" t="str">
        <f>'Rp0,2, МПа'!C48</f>
        <v>Поковки диаметром от 300 до 800 мм, КП215*</v>
      </c>
      <c r="D48" s="31">
        <f>IFERROR('σ и σw, МПа'!D48*$BE$2,"-")</f>
        <v>172</v>
      </c>
      <c r="E48" s="32">
        <f>IFERROR('σ и σw, МПа'!E48*$BE$2,"-")</f>
        <v>156.79999999999998</v>
      </c>
      <c r="F48" s="32">
        <f>IFERROR('σ и σw, МПа'!F48*$BE$2,"-")</f>
        <v>148.79999999999998</v>
      </c>
      <c r="G48" s="32">
        <f>IFERROR('σ и σw, МПа'!G48*$BE$2,"-")</f>
        <v>141.6</v>
      </c>
      <c r="H48" s="32">
        <f>IFERROR('σ и σw, МПа'!H48*$BE$2,"-")</f>
        <v>125.6</v>
      </c>
      <c r="I48" s="32">
        <f>IFERROR('σ и σw, МПа'!I48*$BE$2,"-")</f>
        <v>125.6</v>
      </c>
      <c r="J48" s="32">
        <f>IFERROR('σ и σw, МПа'!J48*$BE$2,"-")</f>
        <v>125.6</v>
      </c>
      <c r="K48" s="32">
        <f>IFERROR('σ и σw, МПа'!K48*$BE$2,"-")</f>
        <v>117.6</v>
      </c>
      <c r="L48" s="32" t="str">
        <f>IFERROR('σ и σw, МПа'!L48*$BE$2,"-")</f>
        <v>-</v>
      </c>
      <c r="M48" s="32" t="str">
        <f>IFERROR('σ и σw, МПа'!M48*$BE$2,"-")</f>
        <v>-</v>
      </c>
      <c r="N48" s="32" t="str">
        <f>IFERROR('σ и σw, МПа'!N48*$BE$2,"-")</f>
        <v>-</v>
      </c>
      <c r="O48" s="32" t="str">
        <f>IFERROR('σ и σw, МПа'!O48*$BE$2,"-")</f>
        <v>-</v>
      </c>
      <c r="P48" s="33" t="str">
        <f>IFERROR('σ и σw, МПа'!P48*$BE$2,"-")</f>
        <v>-</v>
      </c>
      <c r="Q48" s="31">
        <f>IFERROR('σ и σw, МПа'!D48*$BF$2,"-")</f>
        <v>229.33333333333337</v>
      </c>
      <c r="R48" s="32">
        <f>IFERROR('σ и σw, МПа'!E48*$BF$2,"-")</f>
        <v>209.06666666666666</v>
      </c>
      <c r="S48" s="32">
        <f>IFERROR('σ и σw, МПа'!F48*$BF$2,"-")</f>
        <v>198.4</v>
      </c>
      <c r="T48" s="32">
        <f>IFERROR('σ и σw, МПа'!G48*$BF$2,"-")</f>
        <v>188.8</v>
      </c>
      <c r="U48" s="32">
        <f>IFERROR('σ и σw, МПа'!H48*$BF$2,"-")</f>
        <v>167.4666666666667</v>
      </c>
      <c r="V48" s="32">
        <f>IFERROR('σ и σw, МПа'!I48*$BF$2,"-")</f>
        <v>167.4666666666667</v>
      </c>
      <c r="W48" s="32">
        <f>IFERROR('σ и σw, МПа'!J48*$BF$2,"-")</f>
        <v>167.4666666666667</v>
      </c>
      <c r="X48" s="32">
        <f>IFERROR('σ и σw, МПа'!K48*$BF$2,"-")</f>
        <v>156.80000000000001</v>
      </c>
      <c r="Y48" s="32" t="str">
        <f>IFERROR('σ и σw, МПа'!L48*$BF$2,"-")</f>
        <v>-</v>
      </c>
      <c r="Z48" s="32" t="str">
        <f>IFERROR('σ и σw, МПа'!M48*$BF$2,"-")</f>
        <v>-</v>
      </c>
      <c r="AA48" s="32" t="str">
        <f>IFERROR('σ и σw, МПа'!N48*$BF$2,"-")</f>
        <v>-</v>
      </c>
      <c r="AB48" s="32" t="str">
        <f>IFERROR('σ и σw, МПа'!O48*$BF$2,"-")</f>
        <v>-</v>
      </c>
      <c r="AC48" s="33" t="str">
        <f>IFERROR('σ и σw, МПа'!P48*$BF$2,"-")</f>
        <v>-</v>
      </c>
      <c r="AD48" s="31">
        <f>IFERROR('σ и σw, МПа'!Q48*$BG$2,"-")</f>
        <v>129</v>
      </c>
      <c r="AE48" s="32">
        <f>IFERROR('σ и σw, МПа'!R48*$BG$2,"-")</f>
        <v>117.6</v>
      </c>
      <c r="AF48" s="32">
        <f>IFERROR('σ и σw, МПа'!S48*$BG$2,"-")</f>
        <v>111.6</v>
      </c>
      <c r="AG48" s="32">
        <f>IFERROR('σ и σw, МПа'!T48*$BG$2,"-")</f>
        <v>106.2</v>
      </c>
      <c r="AH48" s="32">
        <f>IFERROR('σ и σw, МПа'!U48*$BG$2,"-")</f>
        <v>94.2</v>
      </c>
      <c r="AI48" s="32">
        <f>IFERROR('σ и σw, МПа'!V48*$BG$2,"-")</f>
        <v>94.2</v>
      </c>
      <c r="AJ48" s="32">
        <f>IFERROR('σ и σw, МПа'!W48*$BG$2,"-")</f>
        <v>94.2</v>
      </c>
      <c r="AK48" s="32">
        <f>IFERROR('σ и σw, МПа'!X48*$BG$2,"-")</f>
        <v>88.2</v>
      </c>
      <c r="AL48" s="32" t="str">
        <f>IFERROR('σ и σw, МПа'!Y48*$BG$2,"-")</f>
        <v>-</v>
      </c>
      <c r="AM48" s="32" t="str">
        <f>IFERROR('σ и σw, МПа'!Z48*$BG$2,"-")</f>
        <v>-</v>
      </c>
      <c r="AN48" s="32" t="str">
        <f>IFERROR('σ и σw, МПа'!AA48*$BG$2,"-")</f>
        <v>-</v>
      </c>
      <c r="AO48" s="32" t="str">
        <f>IFERROR('σ и σw, МПа'!AB48*$BG$2,"-")</f>
        <v>-</v>
      </c>
      <c r="AP48" s="33" t="str">
        <f>IFERROR('σ и σw, МПа'!AC48*$BG$2,"-")</f>
        <v>-</v>
      </c>
      <c r="AQ48" s="31">
        <f>IFERROR('σ и σw, МПа'!Q48*$BH$2,"-")</f>
        <v>215</v>
      </c>
      <c r="AR48" s="32">
        <f>IFERROR('σ и σw, МПа'!R48*$BH$2,"-")</f>
        <v>196</v>
      </c>
      <c r="AS48" s="32">
        <f>IFERROR('σ и σw, МПа'!S48*$BH$2,"-")</f>
        <v>186</v>
      </c>
      <c r="AT48" s="32">
        <f>IFERROR('σ и σw, МПа'!T48*$BH$2,"-")</f>
        <v>177</v>
      </c>
      <c r="AU48" s="32">
        <f>IFERROR('σ и σw, МПа'!U48*$BH$2,"-")</f>
        <v>157</v>
      </c>
      <c r="AV48" s="32">
        <f>IFERROR('σ и σw, МПа'!V48*$BH$2,"-")</f>
        <v>157</v>
      </c>
      <c r="AW48" s="32">
        <f>IFERROR('σ и σw, МПа'!W48*$BH$2,"-")</f>
        <v>157</v>
      </c>
      <c r="AX48" s="32">
        <f>IFERROR('σ и σw, МПа'!X48*$BH$2,"-")</f>
        <v>147</v>
      </c>
      <c r="AY48" s="32" t="str">
        <f>IFERROR('σ и σw, МПа'!Y48*$BH$2,"-")</f>
        <v>-</v>
      </c>
      <c r="AZ48" s="32" t="str">
        <f>IFERROR('σ и σw, МПа'!Z48*$BH$2,"-")</f>
        <v>-</v>
      </c>
      <c r="BA48" s="32" t="str">
        <f>IFERROR('σ и σw, МПа'!AA48*$BH$2,"-")</f>
        <v>-</v>
      </c>
      <c r="BB48" s="32" t="str">
        <f>IFERROR('σ и σw, МПа'!AB48*$BH$2,"-")</f>
        <v>-</v>
      </c>
      <c r="BC48" s="33" t="str">
        <f>IFERROR('σ и σw, МПа'!AC48*$BH$2,"-")</f>
        <v>-</v>
      </c>
    </row>
    <row r="49" spans="1:55" x14ac:dyDescent="0.25">
      <c r="A49" s="10" t="str">
        <f>INDEX('Обработка исходного'!B:B,ROW($B$3)+4*(ROW($B49)-ROW($B$3)))</f>
        <v>Сталь углеродистая</v>
      </c>
      <c r="B49" s="47">
        <f>INDEX('Обработка исходного'!D:D,ROW($B$3)+4*(ROW($B49)-ROW($B$3)))</f>
        <v>40</v>
      </c>
      <c r="C49" s="27" t="str">
        <f>'Rp0,2, МПа'!C49</f>
        <v>Поковки диаметром от 100 до 500 мм, КП245*</v>
      </c>
      <c r="D49" s="31">
        <f>IFERROR('σ и σw, МПа'!D49*$BE$2,"-")</f>
        <v>196</v>
      </c>
      <c r="E49" s="32">
        <f>IFERROR('σ и σw, МПа'!E49*$BE$2,"-")</f>
        <v>180.79999999999998</v>
      </c>
      <c r="F49" s="32">
        <f>IFERROR('σ и σw, МПа'!F49*$BE$2,"-")</f>
        <v>164.8</v>
      </c>
      <c r="G49" s="32">
        <f>IFERROR('σ и σw, МПа'!G49*$BE$2,"-")</f>
        <v>156.79999999999998</v>
      </c>
      <c r="H49" s="32">
        <f>IFERROR('σ и σw, МПа'!H49*$BE$2,"-")</f>
        <v>156.79999999999998</v>
      </c>
      <c r="I49" s="32">
        <f>IFERROR('σ и σw, МПа'!I49*$BE$2,"-")</f>
        <v>141.6</v>
      </c>
      <c r="J49" s="32">
        <f>IFERROR('σ и σw, МПа'!J49*$BE$2,"-")</f>
        <v>141.6</v>
      </c>
      <c r="K49" s="32">
        <f>IFERROR('σ и σw, МПа'!K49*$BE$2,"-")</f>
        <v>133.6</v>
      </c>
      <c r="L49" s="32" t="str">
        <f>IFERROR('σ и σw, МПа'!L49*$BE$2,"-")</f>
        <v>-</v>
      </c>
      <c r="M49" s="32" t="str">
        <f>IFERROR('σ и σw, МПа'!M49*$BE$2,"-")</f>
        <v>-</v>
      </c>
      <c r="N49" s="32" t="str">
        <f>IFERROR('σ и σw, МПа'!N49*$BE$2,"-")</f>
        <v>-</v>
      </c>
      <c r="O49" s="32" t="str">
        <f>IFERROR('σ и σw, МПа'!O49*$BE$2,"-")</f>
        <v>-</v>
      </c>
      <c r="P49" s="33" t="str">
        <f>IFERROR('σ и σw, МПа'!P49*$BE$2,"-")</f>
        <v>-</v>
      </c>
      <c r="Q49" s="31">
        <f>IFERROR('σ и σw, МПа'!D49*$BF$2,"-")</f>
        <v>261.33333333333337</v>
      </c>
      <c r="R49" s="32">
        <f>IFERROR('σ и σw, МПа'!E49*$BF$2,"-")</f>
        <v>241.06666666666666</v>
      </c>
      <c r="S49" s="32">
        <f>IFERROR('σ и σw, МПа'!F49*$BF$2,"-")</f>
        <v>219.73333333333335</v>
      </c>
      <c r="T49" s="32">
        <f>IFERROR('σ и σw, МПа'!G49*$BF$2,"-")</f>
        <v>209.06666666666666</v>
      </c>
      <c r="U49" s="32">
        <f>IFERROR('σ и σw, МПа'!H49*$BF$2,"-")</f>
        <v>209.06666666666666</v>
      </c>
      <c r="V49" s="32">
        <f>IFERROR('σ и σw, МПа'!I49*$BF$2,"-")</f>
        <v>188.8</v>
      </c>
      <c r="W49" s="32">
        <f>IFERROR('σ и σw, МПа'!J49*$BF$2,"-")</f>
        <v>188.8</v>
      </c>
      <c r="X49" s="32">
        <f>IFERROR('σ и σw, МПа'!K49*$BF$2,"-")</f>
        <v>178.13333333333333</v>
      </c>
      <c r="Y49" s="32" t="str">
        <f>IFERROR('σ и σw, МПа'!L49*$BF$2,"-")</f>
        <v>-</v>
      </c>
      <c r="Z49" s="32" t="str">
        <f>IFERROR('σ и σw, МПа'!M49*$BF$2,"-")</f>
        <v>-</v>
      </c>
      <c r="AA49" s="32" t="str">
        <f>IFERROR('σ и σw, МПа'!N49*$BF$2,"-")</f>
        <v>-</v>
      </c>
      <c r="AB49" s="32" t="str">
        <f>IFERROR('σ и σw, МПа'!O49*$BF$2,"-")</f>
        <v>-</v>
      </c>
      <c r="AC49" s="33" t="str">
        <f>IFERROR('σ и σw, МПа'!P49*$BF$2,"-")</f>
        <v>-</v>
      </c>
      <c r="AD49" s="31">
        <f>IFERROR('σ и σw, МПа'!Q49*$BG$2,"-")</f>
        <v>147</v>
      </c>
      <c r="AE49" s="32">
        <f>IFERROR('σ и σw, МПа'!R49*$BG$2,"-")</f>
        <v>135.6</v>
      </c>
      <c r="AF49" s="32">
        <f>IFERROR('σ и σw, МПа'!S49*$BG$2,"-")</f>
        <v>123.6</v>
      </c>
      <c r="AG49" s="32">
        <f>IFERROR('σ и σw, МПа'!T49*$BG$2,"-")</f>
        <v>117.6</v>
      </c>
      <c r="AH49" s="32">
        <f>IFERROR('σ и σw, МПа'!U49*$BG$2,"-")</f>
        <v>117.6</v>
      </c>
      <c r="AI49" s="32">
        <f>IFERROR('σ и σw, МПа'!V49*$BG$2,"-")</f>
        <v>106.2</v>
      </c>
      <c r="AJ49" s="32">
        <f>IFERROR('σ и σw, МПа'!W49*$BG$2,"-")</f>
        <v>106.2</v>
      </c>
      <c r="AK49" s="32">
        <f>IFERROR('σ и σw, МПа'!X49*$BG$2,"-")</f>
        <v>100.2</v>
      </c>
      <c r="AL49" s="32" t="str">
        <f>IFERROR('σ и σw, МПа'!Y49*$BG$2,"-")</f>
        <v>-</v>
      </c>
      <c r="AM49" s="32" t="str">
        <f>IFERROR('σ и σw, МПа'!Z49*$BG$2,"-")</f>
        <v>-</v>
      </c>
      <c r="AN49" s="32" t="str">
        <f>IFERROR('σ и σw, МПа'!AA49*$BG$2,"-")</f>
        <v>-</v>
      </c>
      <c r="AO49" s="32" t="str">
        <f>IFERROR('σ и σw, МПа'!AB49*$BG$2,"-")</f>
        <v>-</v>
      </c>
      <c r="AP49" s="33" t="str">
        <f>IFERROR('σ и σw, МПа'!AC49*$BG$2,"-")</f>
        <v>-</v>
      </c>
      <c r="AQ49" s="31">
        <f>IFERROR('σ и σw, МПа'!Q49*$BH$2,"-")</f>
        <v>245</v>
      </c>
      <c r="AR49" s="32">
        <f>IFERROR('σ и σw, МПа'!R49*$BH$2,"-")</f>
        <v>226</v>
      </c>
      <c r="AS49" s="32">
        <f>IFERROR('σ и σw, МПа'!S49*$BH$2,"-")</f>
        <v>206</v>
      </c>
      <c r="AT49" s="32">
        <f>IFERROR('σ и σw, МПа'!T49*$BH$2,"-")</f>
        <v>196</v>
      </c>
      <c r="AU49" s="32">
        <f>IFERROR('σ и σw, МПа'!U49*$BH$2,"-")</f>
        <v>196</v>
      </c>
      <c r="AV49" s="32">
        <f>IFERROR('σ и σw, МПа'!V49*$BH$2,"-")</f>
        <v>177</v>
      </c>
      <c r="AW49" s="32">
        <f>IFERROR('σ и σw, МПа'!W49*$BH$2,"-")</f>
        <v>177</v>
      </c>
      <c r="AX49" s="32">
        <f>IFERROR('σ и σw, МПа'!X49*$BH$2,"-")</f>
        <v>167</v>
      </c>
      <c r="AY49" s="32" t="str">
        <f>IFERROR('σ и σw, МПа'!Y49*$BH$2,"-")</f>
        <v>-</v>
      </c>
      <c r="AZ49" s="32" t="str">
        <f>IFERROR('σ и σw, МПа'!Z49*$BH$2,"-")</f>
        <v>-</v>
      </c>
      <c r="BA49" s="32" t="str">
        <f>IFERROR('σ и σw, МПа'!AA49*$BH$2,"-")</f>
        <v>-</v>
      </c>
      <c r="BB49" s="32" t="str">
        <f>IFERROR('σ и σw, МПа'!AB49*$BH$2,"-")</f>
        <v>-</v>
      </c>
      <c r="BC49" s="33" t="str">
        <f>IFERROR('σ и σw, МПа'!AC49*$BH$2,"-")</f>
        <v>-</v>
      </c>
    </row>
    <row r="50" spans="1:55" x14ac:dyDescent="0.25">
      <c r="A50" s="10" t="str">
        <f>INDEX('Обработка исходного'!B:B,ROW($B$3)+4*(ROW($B50)-ROW($B$3)))</f>
        <v>Сталь углеродистая</v>
      </c>
      <c r="B50" s="47">
        <f>INDEX('Обработка исходного'!D:D,ROW($B$3)+4*(ROW($B50)-ROW($B$3)))</f>
        <v>40</v>
      </c>
      <c r="C50" s="27" t="str">
        <f>'Rp0,2, МПа'!C50</f>
        <v>Поковки диаметром до 800 мм, КП275*</v>
      </c>
      <c r="D50" s="31">
        <f>IFERROR('σ и σw, МПа'!D50*$BE$2,"-")</f>
        <v>220</v>
      </c>
      <c r="E50" s="32">
        <f>IFERROR('σ и σw, МПа'!E50*$BE$2,"-")</f>
        <v>204</v>
      </c>
      <c r="F50" s="32">
        <f>IFERROR('σ и σw, МПа'!F50*$BE$2,"-")</f>
        <v>187.99999999999997</v>
      </c>
      <c r="G50" s="32">
        <f>IFERROR('σ и σw, МПа'!G50*$BE$2,"-")</f>
        <v>172.79999999999998</v>
      </c>
      <c r="H50" s="32">
        <f>IFERROR('σ и σw, МПа'!H50*$BE$2,"-")</f>
        <v>164.8</v>
      </c>
      <c r="I50" s="32">
        <f>IFERROR('σ и σw, МПа'!I50*$BE$2,"-")</f>
        <v>156.79999999999998</v>
      </c>
      <c r="J50" s="32">
        <f>IFERROR('σ и σw, МПа'!J50*$BE$2,"-")</f>
        <v>156.79999999999998</v>
      </c>
      <c r="K50" s="32">
        <f>IFERROR('σ и σw, МПа'!K50*$BE$2,"-")</f>
        <v>156.79999999999998</v>
      </c>
      <c r="L50" s="32" t="str">
        <f>IFERROR('σ и σw, МПа'!L50*$BE$2,"-")</f>
        <v>-</v>
      </c>
      <c r="M50" s="32" t="str">
        <f>IFERROR('σ и σw, МПа'!M50*$BE$2,"-")</f>
        <v>-</v>
      </c>
      <c r="N50" s="32" t="str">
        <f>IFERROR('σ и σw, МПа'!N50*$BE$2,"-")</f>
        <v>-</v>
      </c>
      <c r="O50" s="32" t="str">
        <f>IFERROR('σ и σw, МПа'!O50*$BE$2,"-")</f>
        <v>-</v>
      </c>
      <c r="P50" s="33" t="str">
        <f>IFERROR('σ и σw, МПа'!P50*$BE$2,"-")</f>
        <v>-</v>
      </c>
      <c r="Q50" s="31">
        <f>IFERROR('σ и σw, МПа'!D50*$BF$2,"-")</f>
        <v>293.33333333333337</v>
      </c>
      <c r="R50" s="32">
        <f>IFERROR('σ и σw, МПа'!E50*$BF$2,"-")</f>
        <v>272</v>
      </c>
      <c r="S50" s="32">
        <f>IFERROR('σ и σw, МПа'!F50*$BF$2,"-")</f>
        <v>250.66666666666666</v>
      </c>
      <c r="T50" s="32">
        <f>IFERROR('σ и σw, МПа'!G50*$BF$2,"-")</f>
        <v>230.4</v>
      </c>
      <c r="U50" s="32">
        <f>IFERROR('σ и σw, МПа'!H50*$BF$2,"-")</f>
        <v>219.73333333333335</v>
      </c>
      <c r="V50" s="32">
        <f>IFERROR('σ и σw, МПа'!I50*$BF$2,"-")</f>
        <v>209.06666666666666</v>
      </c>
      <c r="W50" s="32">
        <f>IFERROR('σ и σw, МПа'!J50*$BF$2,"-")</f>
        <v>209.06666666666666</v>
      </c>
      <c r="X50" s="32">
        <f>IFERROR('σ и σw, МПа'!K50*$BF$2,"-")</f>
        <v>209.06666666666666</v>
      </c>
      <c r="Y50" s="32" t="str">
        <f>IFERROR('σ и σw, МПа'!L50*$BF$2,"-")</f>
        <v>-</v>
      </c>
      <c r="Z50" s="32" t="str">
        <f>IFERROR('σ и σw, МПа'!M50*$BF$2,"-")</f>
        <v>-</v>
      </c>
      <c r="AA50" s="32" t="str">
        <f>IFERROR('σ и σw, МПа'!N50*$BF$2,"-")</f>
        <v>-</v>
      </c>
      <c r="AB50" s="32" t="str">
        <f>IFERROR('σ и σw, МПа'!O50*$BF$2,"-")</f>
        <v>-</v>
      </c>
      <c r="AC50" s="33" t="str">
        <f>IFERROR('σ и σw, МПа'!P50*$BF$2,"-")</f>
        <v>-</v>
      </c>
      <c r="AD50" s="31">
        <f>IFERROR('σ и σw, МПа'!Q50*$BG$2,"-")</f>
        <v>165</v>
      </c>
      <c r="AE50" s="32">
        <f>IFERROR('σ и σw, МПа'!R50*$BG$2,"-")</f>
        <v>153</v>
      </c>
      <c r="AF50" s="32">
        <f>IFERROR('σ и σw, МПа'!S50*$BG$2,"-")</f>
        <v>141</v>
      </c>
      <c r="AG50" s="32">
        <f>IFERROR('σ и σw, МПа'!T50*$BG$2,"-")</f>
        <v>129.6</v>
      </c>
      <c r="AH50" s="32">
        <f>IFERROR('σ и σw, МПа'!U50*$BG$2,"-")</f>
        <v>123.6</v>
      </c>
      <c r="AI50" s="32">
        <f>IFERROR('σ и σw, МПа'!V50*$BG$2,"-")</f>
        <v>117.6</v>
      </c>
      <c r="AJ50" s="32">
        <f>IFERROR('σ и σw, МПа'!W50*$BG$2,"-")</f>
        <v>117.6</v>
      </c>
      <c r="AK50" s="32">
        <f>IFERROR('σ и σw, МПа'!X50*$BG$2,"-")</f>
        <v>117.6</v>
      </c>
      <c r="AL50" s="32" t="str">
        <f>IFERROR('σ и σw, МПа'!Y50*$BG$2,"-")</f>
        <v>-</v>
      </c>
      <c r="AM50" s="32" t="str">
        <f>IFERROR('σ и σw, МПа'!Z50*$BG$2,"-")</f>
        <v>-</v>
      </c>
      <c r="AN50" s="32" t="str">
        <f>IFERROR('σ и σw, МПа'!AA50*$BG$2,"-")</f>
        <v>-</v>
      </c>
      <c r="AO50" s="32" t="str">
        <f>IFERROR('σ и σw, МПа'!AB50*$BG$2,"-")</f>
        <v>-</v>
      </c>
      <c r="AP50" s="33" t="str">
        <f>IFERROR('σ и σw, МПа'!AC50*$BG$2,"-")</f>
        <v>-</v>
      </c>
      <c r="AQ50" s="31">
        <f>IFERROR('σ и σw, МПа'!Q50*$BH$2,"-")</f>
        <v>275</v>
      </c>
      <c r="AR50" s="32">
        <f>IFERROR('σ и σw, МПа'!R50*$BH$2,"-")</f>
        <v>255</v>
      </c>
      <c r="AS50" s="32">
        <f>IFERROR('σ и σw, МПа'!S50*$BH$2,"-")</f>
        <v>235</v>
      </c>
      <c r="AT50" s="32">
        <f>IFERROR('σ и σw, МПа'!T50*$BH$2,"-")</f>
        <v>216</v>
      </c>
      <c r="AU50" s="32">
        <f>IFERROR('σ и σw, МПа'!U50*$BH$2,"-")</f>
        <v>206</v>
      </c>
      <c r="AV50" s="32">
        <f>IFERROR('σ и σw, МПа'!V50*$BH$2,"-")</f>
        <v>196</v>
      </c>
      <c r="AW50" s="32">
        <f>IFERROR('σ и σw, МПа'!W50*$BH$2,"-")</f>
        <v>196</v>
      </c>
      <c r="AX50" s="32">
        <f>IFERROR('σ и σw, МПа'!X50*$BH$2,"-")</f>
        <v>196</v>
      </c>
      <c r="AY50" s="32" t="str">
        <f>IFERROR('σ и σw, МПа'!Y50*$BH$2,"-")</f>
        <v>-</v>
      </c>
      <c r="AZ50" s="32" t="str">
        <f>IFERROR('σ и σw, МПа'!Z50*$BH$2,"-")</f>
        <v>-</v>
      </c>
      <c r="BA50" s="32" t="str">
        <f>IFERROR('σ и σw, МПа'!AA50*$BH$2,"-")</f>
        <v>-</v>
      </c>
      <c r="BB50" s="32" t="str">
        <f>IFERROR('σ и σw, МПа'!AB50*$BH$2,"-")</f>
        <v>-</v>
      </c>
      <c r="BC50" s="33" t="str">
        <f>IFERROR('σ и σw, МПа'!AC50*$BH$2,"-")</f>
        <v>-</v>
      </c>
    </row>
    <row r="51" spans="1:55" x14ac:dyDescent="0.25">
      <c r="A51" s="10" t="str">
        <f>INDEX('Обработка исходного'!B:B,ROW($B$3)+4*(ROW($B51)-ROW($B$3)))</f>
        <v>Сталь углеродистая</v>
      </c>
      <c r="B51" s="47">
        <f>INDEX('Обработка исходного'!D:D,ROW($B$3)+4*(ROW($B51)-ROW($B$3)))</f>
        <v>40</v>
      </c>
      <c r="C51" s="27" t="str">
        <f>'Rp0,2, МПа'!C51</f>
        <v>Поковки диаметром от 100 до 300 мм, КП315*</v>
      </c>
      <c r="D51" s="31">
        <f>IFERROR('σ и σw, МПа'!D51*$BE$2,"-")</f>
        <v>252</v>
      </c>
      <c r="E51" s="32">
        <f>IFERROR('σ и σw, МПа'!E51*$BE$2,"-")</f>
        <v>235.2</v>
      </c>
      <c r="F51" s="32">
        <f>IFERROR('σ и σw, МПа'!F51*$BE$2,"-")</f>
        <v>204</v>
      </c>
      <c r="G51" s="32">
        <f>IFERROR('σ и σw, МПа'!G51*$BE$2,"-")</f>
        <v>196</v>
      </c>
      <c r="H51" s="32">
        <f>IFERROR('σ и σw, МПа'!H51*$BE$2,"-")</f>
        <v>187.99999999999997</v>
      </c>
      <c r="I51" s="32">
        <f>IFERROR('σ и σw, МПа'!I51*$BE$2,"-")</f>
        <v>180.79999999999998</v>
      </c>
      <c r="J51" s="32">
        <f>IFERROR('σ и σw, МПа'!J51*$BE$2,"-")</f>
        <v>180.79999999999998</v>
      </c>
      <c r="K51" s="32">
        <f>IFERROR('σ и σw, МПа'!K51*$BE$2,"-")</f>
        <v>172.79999999999998</v>
      </c>
      <c r="L51" s="32" t="str">
        <f>IFERROR('σ и σw, МПа'!L51*$BE$2,"-")</f>
        <v>-</v>
      </c>
      <c r="M51" s="32" t="str">
        <f>IFERROR('σ и σw, МПа'!M51*$BE$2,"-")</f>
        <v>-</v>
      </c>
      <c r="N51" s="32" t="str">
        <f>IFERROR('σ и σw, МПа'!N51*$BE$2,"-")</f>
        <v>-</v>
      </c>
      <c r="O51" s="32" t="str">
        <f>IFERROR('σ и σw, МПа'!O51*$BE$2,"-")</f>
        <v>-</v>
      </c>
      <c r="P51" s="33" t="str">
        <f>IFERROR('σ и σw, МПа'!P51*$BE$2,"-")</f>
        <v>-</v>
      </c>
      <c r="Q51" s="31">
        <f>IFERROR('σ и σw, МПа'!D51*$BF$2,"-")</f>
        <v>336</v>
      </c>
      <c r="R51" s="32">
        <f>IFERROR('σ и σw, МПа'!E51*$BF$2,"-")</f>
        <v>313.60000000000002</v>
      </c>
      <c r="S51" s="32">
        <f>IFERROR('σ и σw, МПа'!F51*$BF$2,"-")</f>
        <v>272</v>
      </c>
      <c r="T51" s="32">
        <f>IFERROR('σ и σw, МПа'!G51*$BF$2,"-")</f>
        <v>261.33333333333337</v>
      </c>
      <c r="U51" s="32">
        <f>IFERROR('σ и σw, МПа'!H51*$BF$2,"-")</f>
        <v>250.66666666666666</v>
      </c>
      <c r="V51" s="32">
        <f>IFERROR('σ и σw, МПа'!I51*$BF$2,"-")</f>
        <v>241.06666666666666</v>
      </c>
      <c r="W51" s="32">
        <f>IFERROR('σ и σw, МПа'!J51*$BF$2,"-")</f>
        <v>241.06666666666666</v>
      </c>
      <c r="X51" s="32">
        <f>IFERROR('σ и σw, МПа'!K51*$BF$2,"-")</f>
        <v>230.4</v>
      </c>
      <c r="Y51" s="32" t="str">
        <f>IFERROR('σ и σw, МПа'!L51*$BF$2,"-")</f>
        <v>-</v>
      </c>
      <c r="Z51" s="32" t="str">
        <f>IFERROR('σ и σw, МПа'!M51*$BF$2,"-")</f>
        <v>-</v>
      </c>
      <c r="AA51" s="32" t="str">
        <f>IFERROR('σ и σw, МПа'!N51*$BF$2,"-")</f>
        <v>-</v>
      </c>
      <c r="AB51" s="32" t="str">
        <f>IFERROR('σ и σw, МПа'!O51*$BF$2,"-")</f>
        <v>-</v>
      </c>
      <c r="AC51" s="33" t="str">
        <f>IFERROR('σ и σw, МПа'!P51*$BF$2,"-")</f>
        <v>-</v>
      </c>
      <c r="AD51" s="31">
        <f>IFERROR('σ и σw, МПа'!Q51*$BG$2,"-")</f>
        <v>189</v>
      </c>
      <c r="AE51" s="32">
        <f>IFERROR('σ и σw, МПа'!R51*$BG$2,"-")</f>
        <v>176.4</v>
      </c>
      <c r="AF51" s="32">
        <f>IFERROR('σ и σw, МПа'!S51*$BG$2,"-")</f>
        <v>153</v>
      </c>
      <c r="AG51" s="32">
        <f>IFERROR('σ и σw, МПа'!T51*$BG$2,"-")</f>
        <v>147</v>
      </c>
      <c r="AH51" s="32">
        <f>IFERROR('σ и σw, МПа'!U51*$BG$2,"-")</f>
        <v>141</v>
      </c>
      <c r="AI51" s="32">
        <f>IFERROR('σ и σw, МПа'!V51*$BG$2,"-")</f>
        <v>135.6</v>
      </c>
      <c r="AJ51" s="32">
        <f>IFERROR('σ и σw, МПа'!W51*$BG$2,"-")</f>
        <v>135.6</v>
      </c>
      <c r="AK51" s="32">
        <f>IFERROR('σ и σw, МПа'!X51*$BG$2,"-")</f>
        <v>129.6</v>
      </c>
      <c r="AL51" s="32" t="str">
        <f>IFERROR('σ и σw, МПа'!Y51*$BG$2,"-")</f>
        <v>-</v>
      </c>
      <c r="AM51" s="32" t="str">
        <f>IFERROR('σ и σw, МПа'!Z51*$BG$2,"-")</f>
        <v>-</v>
      </c>
      <c r="AN51" s="32" t="str">
        <f>IFERROR('σ и σw, МПа'!AA51*$BG$2,"-")</f>
        <v>-</v>
      </c>
      <c r="AO51" s="32" t="str">
        <f>IFERROR('σ и σw, МПа'!AB51*$BG$2,"-")</f>
        <v>-</v>
      </c>
      <c r="AP51" s="33" t="str">
        <f>IFERROR('σ и σw, МПа'!AC51*$BG$2,"-")</f>
        <v>-</v>
      </c>
      <c r="AQ51" s="31">
        <f>IFERROR('σ и σw, МПа'!Q51*$BH$2,"-")</f>
        <v>315</v>
      </c>
      <c r="AR51" s="32">
        <f>IFERROR('σ и σw, МПа'!R51*$BH$2,"-")</f>
        <v>294</v>
      </c>
      <c r="AS51" s="32">
        <f>IFERROR('σ и σw, МПа'!S51*$BH$2,"-")</f>
        <v>255</v>
      </c>
      <c r="AT51" s="32">
        <f>IFERROR('σ и σw, МПа'!T51*$BH$2,"-")</f>
        <v>245</v>
      </c>
      <c r="AU51" s="32">
        <f>IFERROR('σ и σw, МПа'!U51*$BH$2,"-")</f>
        <v>235</v>
      </c>
      <c r="AV51" s="32">
        <f>IFERROR('σ и σw, МПа'!V51*$BH$2,"-")</f>
        <v>226</v>
      </c>
      <c r="AW51" s="32">
        <f>IFERROR('σ и σw, МПа'!W51*$BH$2,"-")</f>
        <v>226</v>
      </c>
      <c r="AX51" s="32">
        <f>IFERROR('σ и σw, МПа'!X51*$BH$2,"-")</f>
        <v>216</v>
      </c>
      <c r="AY51" s="32" t="str">
        <f>IFERROR('σ и σw, МПа'!Y51*$BH$2,"-")</f>
        <v>-</v>
      </c>
      <c r="AZ51" s="32" t="str">
        <f>IFERROR('σ и σw, МПа'!Z51*$BH$2,"-")</f>
        <v>-</v>
      </c>
      <c r="BA51" s="32" t="str">
        <f>IFERROR('σ и σw, МПа'!AA51*$BH$2,"-")</f>
        <v>-</v>
      </c>
      <c r="BB51" s="32" t="str">
        <f>IFERROR('σ и σw, МПа'!AB51*$BH$2,"-")</f>
        <v>-</v>
      </c>
      <c r="BC51" s="33" t="str">
        <f>IFERROR('σ и σw, МПа'!AC51*$BH$2,"-")</f>
        <v>-</v>
      </c>
    </row>
    <row r="52" spans="1:55" x14ac:dyDescent="0.25">
      <c r="A52" s="10" t="str">
        <f>INDEX('Обработка исходного'!B:B,ROW($B$3)+4*(ROW($B52)-ROW($B$3)))</f>
        <v>Сталь углеродистая</v>
      </c>
      <c r="B52" s="47">
        <f>INDEX('Обработка исходного'!D:D,ROW($B$3)+4*(ROW($B52)-ROW($B$3)))</f>
        <v>40</v>
      </c>
      <c r="C52" s="27" t="str">
        <f>'Rp0,2, МПа'!C52</f>
        <v>Поковки диаметром до 100 мм, КП345*</v>
      </c>
      <c r="D52" s="31">
        <f>IFERROR('σ и σw, МПа'!D52*$BE$2,"-")</f>
        <v>272.30769230769226</v>
      </c>
      <c r="E52" s="32">
        <f>IFERROR('σ и σw, МПа'!E52*$BE$2,"-")</f>
        <v>249.6</v>
      </c>
      <c r="F52" s="32">
        <f>IFERROR('σ и σw, МПа'!F52*$BE$2,"-")</f>
        <v>235.2</v>
      </c>
      <c r="G52" s="32">
        <f>IFERROR('σ и σw, МПа'!G52*$BE$2,"-")</f>
        <v>220</v>
      </c>
      <c r="H52" s="32">
        <f>IFERROR('σ и σw, МПа'!H52*$BE$2,"-")</f>
        <v>204</v>
      </c>
      <c r="I52" s="32">
        <f>IFERROR('σ и σw, МПа'!I52*$BE$2,"-")</f>
        <v>196</v>
      </c>
      <c r="J52" s="32">
        <f>IFERROR('σ и σw, МПа'!J52*$BE$2,"-")</f>
        <v>196</v>
      </c>
      <c r="K52" s="32">
        <f>IFERROR('σ и σw, МПа'!K52*$BE$2,"-")</f>
        <v>187.99999999999997</v>
      </c>
      <c r="L52" s="32" t="str">
        <f>IFERROR('σ и σw, МПа'!L52*$BE$2,"-")</f>
        <v>-</v>
      </c>
      <c r="M52" s="32" t="str">
        <f>IFERROR('σ и σw, МПа'!M52*$BE$2,"-")</f>
        <v>-</v>
      </c>
      <c r="N52" s="32" t="str">
        <f>IFERROR('σ и σw, МПа'!N52*$BE$2,"-")</f>
        <v>-</v>
      </c>
      <c r="O52" s="32" t="str">
        <f>IFERROR('σ и σw, МПа'!O52*$BE$2,"-")</f>
        <v>-</v>
      </c>
      <c r="P52" s="33" t="str">
        <f>IFERROR('σ и σw, МПа'!P52*$BE$2,"-")</f>
        <v>-</v>
      </c>
      <c r="Q52" s="31">
        <f>IFERROR('σ и σw, МПа'!D52*$BF$2,"-")</f>
        <v>363.07692307692309</v>
      </c>
      <c r="R52" s="32">
        <f>IFERROR('σ и σw, МПа'!E52*$BF$2,"-")</f>
        <v>332.8</v>
      </c>
      <c r="S52" s="32">
        <f>IFERROR('σ и σw, МПа'!F52*$BF$2,"-")</f>
        <v>313.60000000000002</v>
      </c>
      <c r="T52" s="32">
        <f>IFERROR('σ и σw, МПа'!G52*$BF$2,"-")</f>
        <v>293.33333333333337</v>
      </c>
      <c r="U52" s="32">
        <f>IFERROR('σ и σw, МПа'!H52*$BF$2,"-")</f>
        <v>272</v>
      </c>
      <c r="V52" s="32">
        <f>IFERROR('σ и σw, МПа'!I52*$BF$2,"-")</f>
        <v>261.33333333333337</v>
      </c>
      <c r="W52" s="32">
        <f>IFERROR('σ и σw, МПа'!J52*$BF$2,"-")</f>
        <v>261.33333333333337</v>
      </c>
      <c r="X52" s="32">
        <f>IFERROR('σ и σw, МПа'!K52*$BF$2,"-")</f>
        <v>250.66666666666666</v>
      </c>
      <c r="Y52" s="32" t="str">
        <f>IFERROR('σ и σw, МПа'!L52*$BF$2,"-")</f>
        <v>-</v>
      </c>
      <c r="Z52" s="32" t="str">
        <f>IFERROR('σ и σw, МПа'!M52*$BF$2,"-")</f>
        <v>-</v>
      </c>
      <c r="AA52" s="32" t="str">
        <f>IFERROR('σ и σw, МПа'!N52*$BF$2,"-")</f>
        <v>-</v>
      </c>
      <c r="AB52" s="32" t="str">
        <f>IFERROR('σ и σw, МПа'!O52*$BF$2,"-")</f>
        <v>-</v>
      </c>
      <c r="AC52" s="33" t="str">
        <f>IFERROR('σ и σw, МПа'!P52*$BF$2,"-")</f>
        <v>-</v>
      </c>
      <c r="AD52" s="31">
        <f>IFERROR('σ и σw, МПа'!Q52*$BG$2,"-")</f>
        <v>207</v>
      </c>
      <c r="AE52" s="32">
        <f>IFERROR('σ и σw, МПа'!R52*$BG$2,"-")</f>
        <v>187.2</v>
      </c>
      <c r="AF52" s="32">
        <f>IFERROR('σ и σw, МПа'!S52*$BG$2,"-")</f>
        <v>176.4</v>
      </c>
      <c r="AG52" s="32">
        <f>IFERROR('σ и σw, МПа'!T52*$BG$2,"-")</f>
        <v>165</v>
      </c>
      <c r="AH52" s="32">
        <f>IFERROR('σ и σw, МПа'!U52*$BG$2,"-")</f>
        <v>153</v>
      </c>
      <c r="AI52" s="32">
        <f>IFERROR('σ и σw, МПа'!V52*$BG$2,"-")</f>
        <v>147</v>
      </c>
      <c r="AJ52" s="32">
        <f>IFERROR('σ и σw, МПа'!W52*$BG$2,"-")</f>
        <v>147</v>
      </c>
      <c r="AK52" s="32">
        <f>IFERROR('σ и σw, МПа'!X52*$BG$2,"-")</f>
        <v>141</v>
      </c>
      <c r="AL52" s="32" t="str">
        <f>IFERROR('σ и σw, МПа'!Y52*$BG$2,"-")</f>
        <v>-</v>
      </c>
      <c r="AM52" s="32" t="str">
        <f>IFERROR('σ и σw, МПа'!Z52*$BG$2,"-")</f>
        <v>-</v>
      </c>
      <c r="AN52" s="32" t="str">
        <f>IFERROR('σ и σw, МПа'!AA52*$BG$2,"-")</f>
        <v>-</v>
      </c>
      <c r="AO52" s="32" t="str">
        <f>IFERROR('σ и σw, МПа'!AB52*$BG$2,"-")</f>
        <v>-</v>
      </c>
      <c r="AP52" s="33" t="str">
        <f>IFERROR('σ и σw, МПа'!AC52*$BG$2,"-")</f>
        <v>-</v>
      </c>
      <c r="AQ52" s="31">
        <f>IFERROR('σ и σw, МПа'!Q52*$BH$2,"-")</f>
        <v>345</v>
      </c>
      <c r="AR52" s="32">
        <f>IFERROR('σ и σw, МПа'!R52*$BH$2,"-")</f>
        <v>312</v>
      </c>
      <c r="AS52" s="32">
        <f>IFERROR('σ и σw, МПа'!S52*$BH$2,"-")</f>
        <v>294</v>
      </c>
      <c r="AT52" s="32">
        <f>IFERROR('σ и σw, МПа'!T52*$BH$2,"-")</f>
        <v>275</v>
      </c>
      <c r="AU52" s="32">
        <f>IFERROR('σ и σw, МПа'!U52*$BH$2,"-")</f>
        <v>255</v>
      </c>
      <c r="AV52" s="32">
        <f>IFERROR('σ и σw, МПа'!V52*$BH$2,"-")</f>
        <v>245</v>
      </c>
      <c r="AW52" s="32">
        <f>IFERROR('σ и σw, МПа'!W52*$BH$2,"-")</f>
        <v>245</v>
      </c>
      <c r="AX52" s="32">
        <f>IFERROR('σ и σw, МПа'!X52*$BH$2,"-")</f>
        <v>235</v>
      </c>
      <c r="AY52" s="32" t="str">
        <f>IFERROR('σ и σw, МПа'!Y52*$BH$2,"-")</f>
        <v>-</v>
      </c>
      <c r="AZ52" s="32" t="str">
        <f>IFERROR('σ и σw, МПа'!Z52*$BH$2,"-")</f>
        <v>-</v>
      </c>
      <c r="BA52" s="32" t="str">
        <f>IFERROR('σ и σw, МПа'!AA52*$BH$2,"-")</f>
        <v>-</v>
      </c>
      <c r="BB52" s="32" t="str">
        <f>IFERROR('σ и σw, МПа'!AB52*$BH$2,"-")</f>
        <v>-</v>
      </c>
      <c r="BC52" s="33" t="str">
        <f>IFERROR('σ и σw, МПа'!AC52*$BH$2,"-")</f>
        <v>-</v>
      </c>
    </row>
    <row r="53" spans="1:55" ht="25.5" x14ac:dyDescent="0.25">
      <c r="A53" s="10" t="str">
        <f>INDEX('Обработка исходного'!B:B,ROW($B$3)+4*(ROW($B53)-ROW($B$3)))</f>
        <v>Сталь углеродистая</v>
      </c>
      <c r="B53" s="47">
        <f>INDEX('Обработка исходного'!D:D,ROW($B$3)+4*(ROW($B53)-ROW($B$3)))</f>
        <v>40</v>
      </c>
      <c r="C53" s="27" t="str">
        <f>'Rp0,2, МПа'!C53</f>
        <v>Заготовки крепежных деталей диаметром до 300 мм, КП295*</v>
      </c>
      <c r="D53" s="31">
        <f>IFERROR('σ и σw, МПа'!D53*$BE$2,"-")</f>
        <v>235.99999999999997</v>
      </c>
      <c r="E53" s="32">
        <f>IFERROR('σ и σw, МПа'!E53*$BE$2,"-")</f>
        <v>211.99999999999997</v>
      </c>
      <c r="F53" s="32">
        <f>IFERROR('σ и σw, МПа'!F53*$BE$2,"-")</f>
        <v>204</v>
      </c>
      <c r="G53" s="32">
        <f>IFERROR('σ и σw, МПа'!G53*$BE$2,"-")</f>
        <v>187.99999999999997</v>
      </c>
      <c r="H53" s="32">
        <f>IFERROR('σ и σw, МПа'!H53*$BE$2,"-")</f>
        <v>172.79999999999998</v>
      </c>
      <c r="I53" s="32">
        <f>IFERROR('σ и σw, МПа'!I53*$BE$2,"-")</f>
        <v>172.79999999999998</v>
      </c>
      <c r="J53" s="32">
        <f>IFERROR('σ и σw, МПа'!J53*$BE$2,"-")</f>
        <v>172.79999999999998</v>
      </c>
      <c r="K53" s="32">
        <f>IFERROR('σ и σw, МПа'!K53*$BE$2,"-")</f>
        <v>156.79999999999998</v>
      </c>
      <c r="L53" s="32" t="str">
        <f>IFERROR('σ и σw, МПа'!L53*$BE$2,"-")</f>
        <v>-</v>
      </c>
      <c r="M53" s="32" t="str">
        <f>IFERROR('σ и σw, МПа'!M53*$BE$2,"-")</f>
        <v>-</v>
      </c>
      <c r="N53" s="32" t="str">
        <f>IFERROR('σ и σw, МПа'!N53*$BE$2,"-")</f>
        <v>-</v>
      </c>
      <c r="O53" s="32" t="str">
        <f>IFERROR('σ и σw, МПа'!O53*$BE$2,"-")</f>
        <v>-</v>
      </c>
      <c r="P53" s="33" t="str">
        <f>IFERROR('σ и σw, МПа'!P53*$BE$2,"-")</f>
        <v>-</v>
      </c>
      <c r="Q53" s="31">
        <f>IFERROR('σ и σw, МПа'!D53*$BF$2,"-")</f>
        <v>314.66666666666669</v>
      </c>
      <c r="R53" s="32">
        <f>IFERROR('σ и σw, МПа'!E53*$BF$2,"-")</f>
        <v>282.66666666666669</v>
      </c>
      <c r="S53" s="32">
        <f>IFERROR('σ и σw, МПа'!F53*$BF$2,"-")</f>
        <v>272</v>
      </c>
      <c r="T53" s="32">
        <f>IFERROR('σ и σw, МПа'!G53*$BF$2,"-")</f>
        <v>250.66666666666666</v>
      </c>
      <c r="U53" s="32">
        <f>IFERROR('σ и σw, МПа'!H53*$BF$2,"-")</f>
        <v>230.4</v>
      </c>
      <c r="V53" s="32">
        <f>IFERROR('σ и σw, МПа'!I53*$BF$2,"-")</f>
        <v>230.4</v>
      </c>
      <c r="W53" s="32">
        <f>IFERROR('σ и σw, МПа'!J53*$BF$2,"-")</f>
        <v>230.4</v>
      </c>
      <c r="X53" s="32">
        <f>IFERROR('σ и σw, МПа'!K53*$BF$2,"-")</f>
        <v>209.06666666666666</v>
      </c>
      <c r="Y53" s="32" t="str">
        <f>IFERROR('σ и σw, МПа'!L53*$BF$2,"-")</f>
        <v>-</v>
      </c>
      <c r="Z53" s="32" t="str">
        <f>IFERROR('σ и σw, МПа'!M53*$BF$2,"-")</f>
        <v>-</v>
      </c>
      <c r="AA53" s="32" t="str">
        <f>IFERROR('σ и σw, МПа'!N53*$BF$2,"-")</f>
        <v>-</v>
      </c>
      <c r="AB53" s="32" t="str">
        <f>IFERROR('σ и σw, МПа'!O53*$BF$2,"-")</f>
        <v>-</v>
      </c>
      <c r="AC53" s="33" t="str">
        <f>IFERROR('σ и σw, МПа'!P53*$BF$2,"-")</f>
        <v>-</v>
      </c>
      <c r="AD53" s="31">
        <f>IFERROR('σ и σw, МПа'!Q53*$BG$2,"-")</f>
        <v>177</v>
      </c>
      <c r="AE53" s="32">
        <f>IFERROR('σ и σw, МПа'!R53*$BG$2,"-")</f>
        <v>159</v>
      </c>
      <c r="AF53" s="32">
        <f>IFERROR('σ и σw, МПа'!S53*$BG$2,"-")</f>
        <v>153</v>
      </c>
      <c r="AG53" s="32">
        <f>IFERROR('σ и σw, МПа'!T53*$BG$2,"-")</f>
        <v>141</v>
      </c>
      <c r="AH53" s="32">
        <f>IFERROR('σ и σw, МПа'!U53*$BG$2,"-")</f>
        <v>129.6</v>
      </c>
      <c r="AI53" s="32">
        <f>IFERROR('σ и σw, МПа'!V53*$BG$2,"-")</f>
        <v>129.6</v>
      </c>
      <c r="AJ53" s="32">
        <f>IFERROR('σ и σw, МПа'!W53*$BG$2,"-")</f>
        <v>129.6</v>
      </c>
      <c r="AK53" s="32">
        <f>IFERROR('σ и σw, МПа'!X53*$BG$2,"-")</f>
        <v>117.6</v>
      </c>
      <c r="AL53" s="32" t="str">
        <f>IFERROR('σ и σw, МПа'!Y53*$BG$2,"-")</f>
        <v>-</v>
      </c>
      <c r="AM53" s="32" t="str">
        <f>IFERROR('σ и σw, МПа'!Z53*$BG$2,"-")</f>
        <v>-</v>
      </c>
      <c r="AN53" s="32" t="str">
        <f>IFERROR('σ и σw, МПа'!AA53*$BG$2,"-")</f>
        <v>-</v>
      </c>
      <c r="AO53" s="32" t="str">
        <f>IFERROR('σ и σw, МПа'!AB53*$BG$2,"-")</f>
        <v>-</v>
      </c>
      <c r="AP53" s="33" t="str">
        <f>IFERROR('σ и σw, МПа'!AC53*$BG$2,"-")</f>
        <v>-</v>
      </c>
      <c r="AQ53" s="31">
        <f>IFERROR('σ и σw, МПа'!Q53*$BH$2,"-")</f>
        <v>295</v>
      </c>
      <c r="AR53" s="32">
        <f>IFERROR('σ и σw, МПа'!R53*$BH$2,"-")</f>
        <v>265</v>
      </c>
      <c r="AS53" s="32">
        <f>IFERROR('σ и σw, МПа'!S53*$BH$2,"-")</f>
        <v>255</v>
      </c>
      <c r="AT53" s="32">
        <f>IFERROR('σ и σw, МПа'!T53*$BH$2,"-")</f>
        <v>235</v>
      </c>
      <c r="AU53" s="32">
        <f>IFERROR('σ и σw, МПа'!U53*$BH$2,"-")</f>
        <v>216</v>
      </c>
      <c r="AV53" s="32">
        <f>IFERROR('σ и σw, МПа'!V53*$BH$2,"-")</f>
        <v>216</v>
      </c>
      <c r="AW53" s="32">
        <f>IFERROR('σ и σw, МПа'!W53*$BH$2,"-")</f>
        <v>216</v>
      </c>
      <c r="AX53" s="32">
        <f>IFERROR('σ и σw, МПа'!X53*$BH$2,"-")</f>
        <v>196</v>
      </c>
      <c r="AY53" s="32" t="str">
        <f>IFERROR('σ и σw, МПа'!Y53*$BH$2,"-")</f>
        <v>-</v>
      </c>
      <c r="AZ53" s="32" t="str">
        <f>IFERROR('σ и σw, МПа'!Z53*$BH$2,"-")</f>
        <v>-</v>
      </c>
      <c r="BA53" s="32" t="str">
        <f>IFERROR('σ и σw, МПа'!AA53*$BH$2,"-")</f>
        <v>-</v>
      </c>
      <c r="BB53" s="32" t="str">
        <f>IFERROR('σ и σw, МПа'!AB53*$BH$2,"-")</f>
        <v>-</v>
      </c>
      <c r="BC53" s="33" t="str">
        <f>IFERROR('σ и σw, МПа'!AC53*$BH$2,"-")</f>
        <v>-</v>
      </c>
    </row>
    <row r="54" spans="1:55" ht="25.5" x14ac:dyDescent="0.25">
      <c r="A54" s="10" t="str">
        <f>INDEX('Обработка исходного'!B:B,ROW($B$3)+4*(ROW($B54)-ROW($B$3)))</f>
        <v>Сталь углеродистая</v>
      </c>
      <c r="B54" s="47">
        <f>INDEX('Обработка исходного'!D:D,ROW($B$3)+4*(ROW($B54)-ROW($B$3)))</f>
        <v>45</v>
      </c>
      <c r="C54" s="27" t="str">
        <f>'Rp0,2, МПа'!C54</f>
        <v>Горячекатаная сортовая сталь толщиной или диаметром до 250 мм</v>
      </c>
      <c r="D54" s="31">
        <f>IFERROR('σ и σw, МПа'!D54*$BE$2,"-")</f>
        <v>276</v>
      </c>
      <c r="E54" s="32">
        <f>IFERROR('σ и σw, МПа'!E54*$BE$2,"-")</f>
        <v>274.39999999999998</v>
      </c>
      <c r="F54" s="32">
        <f>IFERROR('σ и σw, МПа'!F54*$BE$2,"-")</f>
        <v>274.39999999999998</v>
      </c>
      <c r="G54" s="32">
        <f>IFERROR('σ и σw, МПа'!G54*$BE$2,"-")</f>
        <v>274.39999999999998</v>
      </c>
      <c r="H54" s="32">
        <f>IFERROR('σ и σw, МПа'!H54*$BE$2,"-")</f>
        <v>274.39999999999998</v>
      </c>
      <c r="I54" s="32">
        <f>IFERROR('σ и σw, МПа'!I54*$BE$2,"-")</f>
        <v>235.2</v>
      </c>
      <c r="J54" s="32">
        <f>IFERROR('σ и σw, МПа'!J54*$BE$2,"-")</f>
        <v>204</v>
      </c>
      <c r="K54" s="32">
        <f>IFERROR('σ и σw, МПа'!K54*$BE$2,"-")</f>
        <v>187.99999999999997</v>
      </c>
      <c r="L54" s="32" t="str">
        <f>IFERROR('σ и σw, МПа'!L54*$BE$2,"-")</f>
        <v>-</v>
      </c>
      <c r="M54" s="32" t="str">
        <f>IFERROR('σ и σw, МПа'!M54*$BE$2,"-")</f>
        <v>-</v>
      </c>
      <c r="N54" s="32" t="str">
        <f>IFERROR('σ и σw, МПа'!N54*$BE$2,"-")</f>
        <v>-</v>
      </c>
      <c r="O54" s="32" t="str">
        <f>IFERROR('σ и σw, МПа'!O54*$BE$2,"-")</f>
        <v>-</v>
      </c>
      <c r="P54" s="33" t="str">
        <f>IFERROR('σ и σw, МПа'!P54*$BE$2,"-")</f>
        <v>-</v>
      </c>
      <c r="Q54" s="31">
        <f>IFERROR('σ и σw, МПа'!D54*$BF$2,"-")</f>
        <v>368</v>
      </c>
      <c r="R54" s="32">
        <f>IFERROR('σ и σw, МПа'!E54*$BF$2,"-")</f>
        <v>365.86666666666667</v>
      </c>
      <c r="S54" s="32">
        <f>IFERROR('σ и σw, МПа'!F54*$BF$2,"-")</f>
        <v>365.86666666666667</v>
      </c>
      <c r="T54" s="32">
        <f>IFERROR('σ и σw, МПа'!G54*$BF$2,"-")</f>
        <v>365.86666666666667</v>
      </c>
      <c r="U54" s="32">
        <f>IFERROR('σ и σw, МПа'!H54*$BF$2,"-")</f>
        <v>365.86666666666667</v>
      </c>
      <c r="V54" s="32">
        <f>IFERROR('σ и σw, МПа'!I54*$BF$2,"-")</f>
        <v>313.60000000000002</v>
      </c>
      <c r="W54" s="32">
        <f>IFERROR('σ и σw, МПа'!J54*$BF$2,"-")</f>
        <v>272</v>
      </c>
      <c r="X54" s="32">
        <f>IFERROR('σ и σw, МПа'!K54*$BF$2,"-")</f>
        <v>250.66666666666666</v>
      </c>
      <c r="Y54" s="32" t="str">
        <f>IFERROR('σ и σw, МПа'!L54*$BF$2,"-")</f>
        <v>-</v>
      </c>
      <c r="Z54" s="32" t="str">
        <f>IFERROR('σ и σw, МПа'!M54*$BF$2,"-")</f>
        <v>-</v>
      </c>
      <c r="AA54" s="32" t="str">
        <f>IFERROR('σ и σw, МПа'!N54*$BF$2,"-")</f>
        <v>-</v>
      </c>
      <c r="AB54" s="32" t="str">
        <f>IFERROR('σ и σw, МПа'!O54*$BF$2,"-")</f>
        <v>-</v>
      </c>
      <c r="AC54" s="33" t="str">
        <f>IFERROR('σ и σw, МПа'!P54*$BF$2,"-")</f>
        <v>-</v>
      </c>
      <c r="AD54" s="31">
        <f>IFERROR('σ и σw, МПа'!Q54*$BG$2,"-")</f>
        <v>211.79999999999998</v>
      </c>
      <c r="AE54" s="32">
        <f>IFERROR('σ и σw, МПа'!R54*$BG$2,"-")</f>
        <v>205.79999999999998</v>
      </c>
      <c r="AF54" s="32">
        <f>IFERROR('σ и σw, МПа'!S54*$BG$2,"-")</f>
        <v>205.79999999999998</v>
      </c>
      <c r="AG54" s="32">
        <f>IFERROR('σ и σw, МПа'!T54*$BG$2,"-")</f>
        <v>205.79999999999998</v>
      </c>
      <c r="AH54" s="32">
        <f>IFERROR('σ и σw, МПа'!U54*$BG$2,"-")</f>
        <v>205.79999999999998</v>
      </c>
      <c r="AI54" s="32">
        <f>IFERROR('σ и σw, МПа'!V54*$BG$2,"-")</f>
        <v>176.4</v>
      </c>
      <c r="AJ54" s="32">
        <f>IFERROR('σ и σw, МПа'!W54*$BG$2,"-")</f>
        <v>153</v>
      </c>
      <c r="AK54" s="32">
        <f>IFERROR('σ и σw, МПа'!X54*$BG$2,"-")</f>
        <v>141</v>
      </c>
      <c r="AL54" s="32" t="str">
        <f>IFERROR('σ и σw, МПа'!Y54*$BG$2,"-")</f>
        <v>-</v>
      </c>
      <c r="AM54" s="32" t="str">
        <f>IFERROR('σ и σw, МПа'!Z54*$BG$2,"-")</f>
        <v>-</v>
      </c>
      <c r="AN54" s="32" t="str">
        <f>IFERROR('σ и σw, МПа'!AA54*$BG$2,"-")</f>
        <v>-</v>
      </c>
      <c r="AO54" s="32" t="str">
        <f>IFERROR('σ и σw, МПа'!AB54*$BG$2,"-")</f>
        <v>-</v>
      </c>
      <c r="AP54" s="33" t="str">
        <f>IFERROR('σ и σw, МПа'!AC54*$BG$2,"-")</f>
        <v>-</v>
      </c>
      <c r="AQ54" s="31">
        <f>IFERROR('σ и σw, МПа'!Q54*$BH$2,"-")</f>
        <v>353</v>
      </c>
      <c r="AR54" s="32">
        <f>IFERROR('σ и σw, МПа'!R54*$BH$2,"-")</f>
        <v>343</v>
      </c>
      <c r="AS54" s="32">
        <f>IFERROR('σ и σw, МПа'!S54*$BH$2,"-")</f>
        <v>343</v>
      </c>
      <c r="AT54" s="32">
        <f>IFERROR('σ и σw, МПа'!T54*$BH$2,"-")</f>
        <v>343</v>
      </c>
      <c r="AU54" s="32">
        <f>IFERROR('σ и σw, МПа'!U54*$BH$2,"-")</f>
        <v>343</v>
      </c>
      <c r="AV54" s="32">
        <f>IFERROR('σ и σw, МПа'!V54*$BH$2,"-")</f>
        <v>294</v>
      </c>
      <c r="AW54" s="32">
        <f>IFERROR('σ и σw, МПа'!W54*$BH$2,"-")</f>
        <v>255</v>
      </c>
      <c r="AX54" s="32">
        <f>IFERROR('σ и σw, МПа'!X54*$BH$2,"-")</f>
        <v>235</v>
      </c>
      <c r="AY54" s="32" t="str">
        <f>IFERROR('σ и σw, МПа'!Y54*$BH$2,"-")</f>
        <v>-</v>
      </c>
      <c r="AZ54" s="32" t="str">
        <f>IFERROR('σ и σw, МПа'!Z54*$BH$2,"-")</f>
        <v>-</v>
      </c>
      <c r="BA54" s="32" t="str">
        <f>IFERROR('σ и σw, МПа'!AA54*$BH$2,"-")</f>
        <v>-</v>
      </c>
      <c r="BB54" s="32" t="str">
        <f>IFERROR('σ и σw, МПа'!AB54*$BH$2,"-")</f>
        <v>-</v>
      </c>
      <c r="BC54" s="33" t="str">
        <f>IFERROR('σ и σw, МПа'!AC54*$BH$2,"-")</f>
        <v>-</v>
      </c>
    </row>
    <row r="55" spans="1:55" ht="25.5" x14ac:dyDescent="0.25">
      <c r="A55" s="10" t="str">
        <f>INDEX('Обработка исходного'!B:B,ROW($B$3)+4*(ROW($B55)-ROW($B$3)))</f>
        <v>Сталь углеродистая</v>
      </c>
      <c r="B55" s="47">
        <f>INDEX('Обработка исходного'!D:D,ROW($B$3)+4*(ROW($B55)-ROW($B$3)))</f>
        <v>45</v>
      </c>
      <c r="C55" s="27" t="str">
        <f>'Rp0,2, МПа'!C55</f>
        <v>Заготовки крепежных деталей толщиной или диаметром до 300 мм, КП315*</v>
      </c>
      <c r="D55" s="31">
        <f>IFERROR('σ и σw, МПа'!D55*$BE$2,"-")</f>
        <v>252</v>
      </c>
      <c r="E55" s="32">
        <f>IFERROR('σ и σw, МПа'!E55*$BE$2,"-")</f>
        <v>243.2</v>
      </c>
      <c r="F55" s="32">
        <f>IFERROR('σ и σw, МПа'!F55*$BE$2,"-")</f>
        <v>243.2</v>
      </c>
      <c r="G55" s="32">
        <f>IFERROR('σ и σw, МПа'!G55*$BE$2,"-")</f>
        <v>235.2</v>
      </c>
      <c r="H55" s="32">
        <f>IFERROR('σ и σw, МПа'!H55*$BE$2,"-")</f>
        <v>219.2</v>
      </c>
      <c r="I55" s="32">
        <f>IFERROR('σ и σw, МПа'!I55*$BE$2,"-")</f>
        <v>204</v>
      </c>
      <c r="J55" s="32">
        <f>IFERROR('σ и σw, МПа'!J55*$BE$2,"-")</f>
        <v>196</v>
      </c>
      <c r="K55" s="32">
        <f>IFERROR('σ и σw, МПа'!K55*$BE$2,"-")</f>
        <v>180</v>
      </c>
      <c r="L55" s="32" t="str">
        <f>IFERROR('σ и σw, МПа'!L55*$BE$2,"-")</f>
        <v>-</v>
      </c>
      <c r="M55" s="32" t="str">
        <f>IFERROR('σ и σw, МПа'!M55*$BE$2,"-")</f>
        <v>-</v>
      </c>
      <c r="N55" s="32" t="str">
        <f>IFERROR('σ и σw, МПа'!N55*$BE$2,"-")</f>
        <v>-</v>
      </c>
      <c r="O55" s="32" t="str">
        <f>IFERROR('σ и σw, МПа'!O55*$BE$2,"-")</f>
        <v>-</v>
      </c>
      <c r="P55" s="33" t="str">
        <f>IFERROR('σ и σw, МПа'!P55*$BE$2,"-")</f>
        <v>-</v>
      </c>
      <c r="Q55" s="31">
        <f>IFERROR('σ и σw, МПа'!D55*$BF$2,"-")</f>
        <v>336</v>
      </c>
      <c r="R55" s="32">
        <f>IFERROR('σ и σw, МПа'!E55*$BF$2,"-")</f>
        <v>324.26666666666665</v>
      </c>
      <c r="S55" s="32">
        <f>IFERROR('σ и σw, МПа'!F55*$BF$2,"-")</f>
        <v>324.26666666666665</v>
      </c>
      <c r="T55" s="32">
        <f>IFERROR('σ и σw, МПа'!G55*$BF$2,"-")</f>
        <v>313.60000000000002</v>
      </c>
      <c r="U55" s="32">
        <f>IFERROR('σ и σw, МПа'!H55*$BF$2,"-")</f>
        <v>292.26666666666665</v>
      </c>
      <c r="V55" s="32">
        <f>IFERROR('σ и σw, МПа'!I55*$BF$2,"-")</f>
        <v>272</v>
      </c>
      <c r="W55" s="32">
        <f>IFERROR('σ и σw, МПа'!J55*$BF$2,"-")</f>
        <v>261.33333333333337</v>
      </c>
      <c r="X55" s="32">
        <f>IFERROR('σ и σw, МПа'!K55*$BF$2,"-")</f>
        <v>240</v>
      </c>
      <c r="Y55" s="32" t="str">
        <f>IFERROR('σ и σw, МПа'!L55*$BF$2,"-")</f>
        <v>-</v>
      </c>
      <c r="Z55" s="32" t="str">
        <f>IFERROR('σ и σw, МПа'!M55*$BF$2,"-")</f>
        <v>-</v>
      </c>
      <c r="AA55" s="32" t="str">
        <f>IFERROR('σ и σw, МПа'!N55*$BF$2,"-")</f>
        <v>-</v>
      </c>
      <c r="AB55" s="32" t="str">
        <f>IFERROR('σ и σw, МПа'!O55*$BF$2,"-")</f>
        <v>-</v>
      </c>
      <c r="AC55" s="33" t="str">
        <f>IFERROR('σ и σw, МПа'!P55*$BF$2,"-")</f>
        <v>-</v>
      </c>
      <c r="AD55" s="31">
        <f>IFERROR('σ и σw, МПа'!Q55*$BG$2,"-")</f>
        <v>189</v>
      </c>
      <c r="AE55" s="32">
        <f>IFERROR('σ и σw, МПа'!R55*$BG$2,"-")</f>
        <v>182.4</v>
      </c>
      <c r="AF55" s="32">
        <f>IFERROR('σ и σw, МПа'!S55*$BG$2,"-")</f>
        <v>182.4</v>
      </c>
      <c r="AG55" s="32">
        <f>IFERROR('σ и σw, МПа'!T55*$BG$2,"-")</f>
        <v>176.4</v>
      </c>
      <c r="AH55" s="32">
        <f>IFERROR('σ и σw, МПа'!U55*$BG$2,"-")</f>
        <v>164.4</v>
      </c>
      <c r="AI55" s="32">
        <f>IFERROR('σ и σw, МПа'!V55*$BG$2,"-")</f>
        <v>153</v>
      </c>
      <c r="AJ55" s="32">
        <f>IFERROR('σ и σw, МПа'!W55*$BG$2,"-")</f>
        <v>147</v>
      </c>
      <c r="AK55" s="32">
        <f>IFERROR('σ и σw, МПа'!X55*$BG$2,"-")</f>
        <v>135</v>
      </c>
      <c r="AL55" s="32" t="str">
        <f>IFERROR('σ и σw, МПа'!Y55*$BG$2,"-")</f>
        <v>-</v>
      </c>
      <c r="AM55" s="32" t="str">
        <f>IFERROR('σ и σw, МПа'!Z55*$BG$2,"-")</f>
        <v>-</v>
      </c>
      <c r="AN55" s="32" t="str">
        <f>IFERROR('σ и σw, МПа'!AA55*$BG$2,"-")</f>
        <v>-</v>
      </c>
      <c r="AO55" s="32" t="str">
        <f>IFERROR('σ и σw, МПа'!AB55*$BG$2,"-")</f>
        <v>-</v>
      </c>
      <c r="AP55" s="33" t="str">
        <f>IFERROR('σ и σw, МПа'!AC55*$BG$2,"-")</f>
        <v>-</v>
      </c>
      <c r="AQ55" s="31">
        <f>IFERROR('σ и σw, МПа'!Q55*$BH$2,"-")</f>
        <v>315</v>
      </c>
      <c r="AR55" s="32">
        <f>IFERROR('σ и σw, МПа'!R55*$BH$2,"-")</f>
        <v>304</v>
      </c>
      <c r="AS55" s="32">
        <f>IFERROR('σ и σw, МПа'!S55*$BH$2,"-")</f>
        <v>304</v>
      </c>
      <c r="AT55" s="32">
        <f>IFERROR('σ и σw, МПа'!T55*$BH$2,"-")</f>
        <v>294</v>
      </c>
      <c r="AU55" s="32">
        <f>IFERROR('σ и σw, МПа'!U55*$BH$2,"-")</f>
        <v>274</v>
      </c>
      <c r="AV55" s="32">
        <f>IFERROR('σ и σw, МПа'!V55*$BH$2,"-")</f>
        <v>255</v>
      </c>
      <c r="AW55" s="32">
        <f>IFERROR('σ и σw, МПа'!W55*$BH$2,"-")</f>
        <v>245</v>
      </c>
      <c r="AX55" s="32">
        <f>IFERROR('σ и σw, МПа'!X55*$BH$2,"-")</f>
        <v>225</v>
      </c>
      <c r="AY55" s="32" t="str">
        <f>IFERROR('σ и σw, МПа'!Y55*$BH$2,"-")</f>
        <v>-</v>
      </c>
      <c r="AZ55" s="32" t="str">
        <f>IFERROR('σ и σw, МПа'!Z55*$BH$2,"-")</f>
        <v>-</v>
      </c>
      <c r="BA55" s="32" t="str">
        <f>IFERROR('σ и σw, МПа'!AA55*$BH$2,"-")</f>
        <v>-</v>
      </c>
      <c r="BB55" s="32" t="str">
        <f>IFERROR('σ и σw, МПа'!AB55*$BH$2,"-")</f>
        <v>-</v>
      </c>
      <c r="BC55" s="33" t="str">
        <f>IFERROR('σ и σw, МПа'!AC55*$BH$2,"-")</f>
        <v>-</v>
      </c>
    </row>
    <row r="56" spans="1:55" x14ac:dyDescent="0.25">
      <c r="A56" s="10" t="str">
        <f>INDEX('Обработка исходного'!B:B,ROW($B$3)+4*(ROW($B56)-ROW($B$3)))</f>
        <v>Сталь углеродистая</v>
      </c>
      <c r="B56" s="47">
        <f>INDEX('Обработка исходного'!D:D,ROW($B$3)+4*(ROW($B56)-ROW($B$3)))</f>
        <v>45</v>
      </c>
      <c r="C56" s="27" t="str">
        <f>'Rp0,2, МПа'!C56</f>
        <v>Поковки диаметром от 100 до 800 мм, КП245*</v>
      </c>
      <c r="D56" s="31">
        <f>IFERROR('σ и σw, МПа'!D56*$BE$2,"-")</f>
        <v>196</v>
      </c>
      <c r="E56" s="32">
        <f>IFERROR('σ и σw, МПа'!E56*$BE$2,"-")</f>
        <v>187.99999999999997</v>
      </c>
      <c r="F56" s="32">
        <f>IFERROR('σ и σw, МПа'!F56*$BE$2,"-")</f>
        <v>187.99999999999997</v>
      </c>
      <c r="G56" s="32">
        <f>IFERROR('σ и σw, МПа'!G56*$BE$2,"-")</f>
        <v>187.99999999999997</v>
      </c>
      <c r="H56" s="32">
        <f>IFERROR('σ и σw, МПа'!H56*$BE$2,"-")</f>
        <v>187.99999999999997</v>
      </c>
      <c r="I56" s="32">
        <f>IFERROR('σ и σw, МПа'!I56*$BE$2,"-")</f>
        <v>164.8</v>
      </c>
      <c r="J56" s="32">
        <f>IFERROR('σ и σw, МПа'!J56*$BE$2,"-")</f>
        <v>141.6</v>
      </c>
      <c r="K56" s="32">
        <f>IFERROR('σ и σw, МПа'!K56*$BE$2,"-")</f>
        <v>133.6</v>
      </c>
      <c r="L56" s="32" t="str">
        <f>IFERROR('σ и σw, МПа'!L56*$BE$2,"-")</f>
        <v>-</v>
      </c>
      <c r="M56" s="32" t="str">
        <f>IFERROR('σ и σw, МПа'!M56*$BE$2,"-")</f>
        <v>-</v>
      </c>
      <c r="N56" s="32" t="str">
        <f>IFERROR('σ и σw, МПа'!N56*$BE$2,"-")</f>
        <v>-</v>
      </c>
      <c r="O56" s="32" t="str">
        <f>IFERROR('σ и σw, МПа'!O56*$BE$2,"-")</f>
        <v>-</v>
      </c>
      <c r="P56" s="33" t="str">
        <f>IFERROR('σ и σw, МПа'!P56*$BE$2,"-")</f>
        <v>-</v>
      </c>
      <c r="Q56" s="31">
        <f>IFERROR('σ и σw, МПа'!D56*$BF$2,"-")</f>
        <v>261.33333333333337</v>
      </c>
      <c r="R56" s="32">
        <f>IFERROR('σ и σw, МПа'!E56*$BF$2,"-")</f>
        <v>250.66666666666666</v>
      </c>
      <c r="S56" s="32">
        <f>IFERROR('σ и σw, МПа'!F56*$BF$2,"-")</f>
        <v>250.66666666666666</v>
      </c>
      <c r="T56" s="32">
        <f>IFERROR('σ и σw, МПа'!G56*$BF$2,"-")</f>
        <v>250.66666666666666</v>
      </c>
      <c r="U56" s="32">
        <f>IFERROR('σ и σw, МПа'!H56*$BF$2,"-")</f>
        <v>250.66666666666666</v>
      </c>
      <c r="V56" s="32">
        <f>IFERROR('σ и σw, МПа'!I56*$BF$2,"-")</f>
        <v>219.73333333333335</v>
      </c>
      <c r="W56" s="32">
        <f>IFERROR('σ и σw, МПа'!J56*$BF$2,"-")</f>
        <v>188.8</v>
      </c>
      <c r="X56" s="32">
        <f>IFERROR('σ и σw, МПа'!K56*$BF$2,"-")</f>
        <v>178.13333333333333</v>
      </c>
      <c r="Y56" s="32" t="str">
        <f>IFERROR('σ и σw, МПа'!L56*$BF$2,"-")</f>
        <v>-</v>
      </c>
      <c r="Z56" s="32" t="str">
        <f>IFERROR('σ и σw, МПа'!M56*$BF$2,"-")</f>
        <v>-</v>
      </c>
      <c r="AA56" s="32" t="str">
        <f>IFERROR('σ и σw, МПа'!N56*$BF$2,"-")</f>
        <v>-</v>
      </c>
      <c r="AB56" s="32" t="str">
        <f>IFERROR('σ и σw, МПа'!O56*$BF$2,"-")</f>
        <v>-</v>
      </c>
      <c r="AC56" s="33" t="str">
        <f>IFERROR('σ и σw, МПа'!P56*$BF$2,"-")</f>
        <v>-</v>
      </c>
      <c r="AD56" s="31">
        <f>IFERROR('σ и σw, МПа'!Q56*$BG$2,"-")</f>
        <v>147</v>
      </c>
      <c r="AE56" s="32">
        <f>IFERROR('σ и σw, МПа'!R56*$BG$2,"-")</f>
        <v>141</v>
      </c>
      <c r="AF56" s="32">
        <f>IFERROR('σ и σw, МПа'!S56*$BG$2,"-")</f>
        <v>141</v>
      </c>
      <c r="AG56" s="32">
        <f>IFERROR('σ и σw, МПа'!T56*$BG$2,"-")</f>
        <v>141</v>
      </c>
      <c r="AH56" s="32">
        <f>IFERROR('σ и σw, МПа'!U56*$BG$2,"-")</f>
        <v>141</v>
      </c>
      <c r="AI56" s="32">
        <f>IFERROR('σ и σw, МПа'!V56*$BG$2,"-")</f>
        <v>123.6</v>
      </c>
      <c r="AJ56" s="32">
        <f>IFERROR('σ и σw, МПа'!W56*$BG$2,"-")</f>
        <v>106.2</v>
      </c>
      <c r="AK56" s="32">
        <f>IFERROR('σ и σw, МПа'!X56*$BG$2,"-")</f>
        <v>100.2</v>
      </c>
      <c r="AL56" s="32" t="str">
        <f>IFERROR('σ и σw, МПа'!Y56*$BG$2,"-")</f>
        <v>-</v>
      </c>
      <c r="AM56" s="32" t="str">
        <f>IFERROR('σ и σw, МПа'!Z56*$BG$2,"-")</f>
        <v>-</v>
      </c>
      <c r="AN56" s="32" t="str">
        <f>IFERROR('σ и σw, МПа'!AA56*$BG$2,"-")</f>
        <v>-</v>
      </c>
      <c r="AO56" s="32" t="str">
        <f>IFERROR('σ и σw, МПа'!AB56*$BG$2,"-")</f>
        <v>-</v>
      </c>
      <c r="AP56" s="33" t="str">
        <f>IFERROR('σ и σw, МПа'!AC56*$BG$2,"-")</f>
        <v>-</v>
      </c>
      <c r="AQ56" s="31">
        <f>IFERROR('σ и σw, МПа'!Q56*$BH$2,"-")</f>
        <v>245</v>
      </c>
      <c r="AR56" s="32">
        <f>IFERROR('σ и σw, МПа'!R56*$BH$2,"-")</f>
        <v>235</v>
      </c>
      <c r="AS56" s="32">
        <f>IFERROR('σ и σw, МПа'!S56*$BH$2,"-")</f>
        <v>235</v>
      </c>
      <c r="AT56" s="32">
        <f>IFERROR('σ и σw, МПа'!T56*$BH$2,"-")</f>
        <v>235</v>
      </c>
      <c r="AU56" s="32">
        <f>IFERROR('σ и σw, МПа'!U56*$BH$2,"-")</f>
        <v>235</v>
      </c>
      <c r="AV56" s="32">
        <f>IFERROR('σ и σw, МПа'!V56*$BH$2,"-")</f>
        <v>206</v>
      </c>
      <c r="AW56" s="32">
        <f>IFERROR('σ и σw, МПа'!W56*$BH$2,"-")</f>
        <v>177</v>
      </c>
      <c r="AX56" s="32">
        <f>IFERROR('σ и σw, МПа'!X56*$BH$2,"-")</f>
        <v>167</v>
      </c>
      <c r="AY56" s="32" t="str">
        <f>IFERROR('σ и σw, МПа'!Y56*$BH$2,"-")</f>
        <v>-</v>
      </c>
      <c r="AZ56" s="32" t="str">
        <f>IFERROR('σ и σw, МПа'!Z56*$BH$2,"-")</f>
        <v>-</v>
      </c>
      <c r="BA56" s="32" t="str">
        <f>IFERROR('σ и σw, МПа'!AA56*$BH$2,"-")</f>
        <v>-</v>
      </c>
      <c r="BB56" s="32" t="str">
        <f>IFERROR('σ и σw, МПа'!AB56*$BH$2,"-")</f>
        <v>-</v>
      </c>
      <c r="BC56" s="33" t="str">
        <f>IFERROR('σ и σw, МПа'!AC56*$BH$2,"-")</f>
        <v>-</v>
      </c>
    </row>
    <row r="57" spans="1:55" x14ac:dyDescent="0.25">
      <c r="A57" s="10" t="str">
        <f>INDEX('Обработка исходного'!B:B,ROW($B$3)+4*(ROW($B57)-ROW($B$3)))</f>
        <v>Сталь углеродистая</v>
      </c>
      <c r="B57" s="47">
        <f>INDEX('Обработка исходного'!D:D,ROW($B$3)+4*(ROW($B57)-ROW($B$3)))</f>
        <v>45</v>
      </c>
      <c r="C57" s="27" t="str">
        <f>'Rp0,2, МПа'!C57</f>
        <v>Поковки диаметром до 800 мм, КП275*</v>
      </c>
      <c r="D57" s="31">
        <f>IFERROR('σ и σw, МПа'!D57*$BE$2,"-")</f>
        <v>220</v>
      </c>
      <c r="E57" s="32">
        <f>IFERROR('σ и σw, МПа'!E57*$BE$2,"-")</f>
        <v>211.99999999999997</v>
      </c>
      <c r="F57" s="32">
        <f>IFERROR('σ и σw, МПа'!F57*$BE$2,"-")</f>
        <v>211.99999999999997</v>
      </c>
      <c r="G57" s="32">
        <f>IFERROR('σ и σw, МПа'!G57*$BE$2,"-")</f>
        <v>211.99999999999997</v>
      </c>
      <c r="H57" s="32">
        <f>IFERROR('σ и σw, МПа'!H57*$BE$2,"-")</f>
        <v>211.99999999999997</v>
      </c>
      <c r="I57" s="32">
        <f>IFERROR('σ и σw, МПа'!I57*$BE$2,"-")</f>
        <v>180.79999999999998</v>
      </c>
      <c r="J57" s="32">
        <f>IFERROR('σ и σw, МПа'!J57*$BE$2,"-")</f>
        <v>156.79999999999998</v>
      </c>
      <c r="K57" s="32">
        <f>IFERROR('σ и σw, МПа'!K57*$BE$2,"-")</f>
        <v>156.79999999999998</v>
      </c>
      <c r="L57" s="32" t="str">
        <f>IFERROR('σ и σw, МПа'!L57*$BE$2,"-")</f>
        <v>-</v>
      </c>
      <c r="M57" s="32" t="str">
        <f>IFERROR('σ и σw, МПа'!M57*$BE$2,"-")</f>
        <v>-</v>
      </c>
      <c r="N57" s="32" t="str">
        <f>IFERROR('σ и σw, МПа'!N57*$BE$2,"-")</f>
        <v>-</v>
      </c>
      <c r="O57" s="32" t="str">
        <f>IFERROR('σ и σw, МПа'!O57*$BE$2,"-")</f>
        <v>-</v>
      </c>
      <c r="P57" s="33" t="str">
        <f>IFERROR('σ и σw, МПа'!P57*$BE$2,"-")</f>
        <v>-</v>
      </c>
      <c r="Q57" s="31">
        <f>IFERROR('σ и σw, МПа'!D57*$BF$2,"-")</f>
        <v>293.33333333333337</v>
      </c>
      <c r="R57" s="32">
        <f>IFERROR('σ и σw, МПа'!E57*$BF$2,"-")</f>
        <v>282.66666666666669</v>
      </c>
      <c r="S57" s="32">
        <f>IFERROR('σ и σw, МПа'!F57*$BF$2,"-")</f>
        <v>282.66666666666669</v>
      </c>
      <c r="T57" s="32">
        <f>IFERROR('σ и σw, МПа'!G57*$BF$2,"-")</f>
        <v>282.66666666666669</v>
      </c>
      <c r="U57" s="32">
        <f>IFERROR('σ и σw, МПа'!H57*$BF$2,"-")</f>
        <v>282.66666666666669</v>
      </c>
      <c r="V57" s="32">
        <f>IFERROR('σ и σw, МПа'!I57*$BF$2,"-")</f>
        <v>241.06666666666666</v>
      </c>
      <c r="W57" s="32">
        <f>IFERROR('σ и σw, МПа'!J57*$BF$2,"-")</f>
        <v>209.06666666666666</v>
      </c>
      <c r="X57" s="32">
        <f>IFERROR('σ и σw, МПа'!K57*$BF$2,"-")</f>
        <v>209.06666666666666</v>
      </c>
      <c r="Y57" s="32" t="str">
        <f>IFERROR('σ и σw, МПа'!L57*$BF$2,"-")</f>
        <v>-</v>
      </c>
      <c r="Z57" s="32" t="str">
        <f>IFERROR('σ и σw, МПа'!M57*$BF$2,"-")</f>
        <v>-</v>
      </c>
      <c r="AA57" s="32" t="str">
        <f>IFERROR('σ и σw, МПа'!N57*$BF$2,"-")</f>
        <v>-</v>
      </c>
      <c r="AB57" s="32" t="str">
        <f>IFERROR('σ и σw, МПа'!O57*$BF$2,"-")</f>
        <v>-</v>
      </c>
      <c r="AC57" s="33" t="str">
        <f>IFERROR('σ и σw, МПа'!P57*$BF$2,"-")</f>
        <v>-</v>
      </c>
      <c r="AD57" s="31">
        <f>IFERROR('σ и σw, МПа'!Q57*$BG$2,"-")</f>
        <v>165</v>
      </c>
      <c r="AE57" s="32">
        <f>IFERROR('σ и σw, МПа'!R57*$BG$2,"-")</f>
        <v>159</v>
      </c>
      <c r="AF57" s="32">
        <f>IFERROR('σ и σw, МПа'!S57*$BG$2,"-")</f>
        <v>159</v>
      </c>
      <c r="AG57" s="32">
        <f>IFERROR('σ и σw, МПа'!T57*$BG$2,"-")</f>
        <v>159</v>
      </c>
      <c r="AH57" s="32">
        <f>IFERROR('σ и σw, МПа'!U57*$BG$2,"-")</f>
        <v>159</v>
      </c>
      <c r="AI57" s="32">
        <f>IFERROR('σ и σw, МПа'!V57*$BG$2,"-")</f>
        <v>135.6</v>
      </c>
      <c r="AJ57" s="32">
        <f>IFERROR('σ и σw, МПа'!W57*$BG$2,"-")</f>
        <v>117.6</v>
      </c>
      <c r="AK57" s="32">
        <f>IFERROR('σ и σw, МПа'!X57*$BG$2,"-")</f>
        <v>117.6</v>
      </c>
      <c r="AL57" s="32" t="str">
        <f>IFERROR('σ и σw, МПа'!Y57*$BG$2,"-")</f>
        <v>-</v>
      </c>
      <c r="AM57" s="32" t="str">
        <f>IFERROR('σ и σw, МПа'!Z57*$BG$2,"-")</f>
        <v>-</v>
      </c>
      <c r="AN57" s="32" t="str">
        <f>IFERROR('σ и σw, МПа'!AA57*$BG$2,"-")</f>
        <v>-</v>
      </c>
      <c r="AO57" s="32" t="str">
        <f>IFERROR('σ и σw, МПа'!AB57*$BG$2,"-")</f>
        <v>-</v>
      </c>
      <c r="AP57" s="33" t="str">
        <f>IFERROR('σ и σw, МПа'!AC57*$BG$2,"-")</f>
        <v>-</v>
      </c>
      <c r="AQ57" s="31">
        <f>IFERROR('σ и σw, МПа'!Q57*$BH$2,"-")</f>
        <v>275</v>
      </c>
      <c r="AR57" s="32">
        <f>IFERROR('σ и σw, МПа'!R57*$BH$2,"-")</f>
        <v>265</v>
      </c>
      <c r="AS57" s="32">
        <f>IFERROR('σ и σw, МПа'!S57*$BH$2,"-")</f>
        <v>265</v>
      </c>
      <c r="AT57" s="32">
        <f>IFERROR('σ и σw, МПа'!T57*$BH$2,"-")</f>
        <v>265</v>
      </c>
      <c r="AU57" s="32">
        <f>IFERROR('σ и σw, МПа'!U57*$BH$2,"-")</f>
        <v>265</v>
      </c>
      <c r="AV57" s="32">
        <f>IFERROR('σ и σw, МПа'!V57*$BH$2,"-")</f>
        <v>226</v>
      </c>
      <c r="AW57" s="32">
        <f>IFERROR('σ и σw, МПа'!W57*$BH$2,"-")</f>
        <v>196</v>
      </c>
      <c r="AX57" s="32">
        <f>IFERROR('σ и σw, МПа'!X57*$BH$2,"-")</f>
        <v>196</v>
      </c>
      <c r="AY57" s="32" t="str">
        <f>IFERROR('σ и σw, МПа'!Y57*$BH$2,"-")</f>
        <v>-</v>
      </c>
      <c r="AZ57" s="32" t="str">
        <f>IFERROR('σ и σw, МПа'!Z57*$BH$2,"-")</f>
        <v>-</v>
      </c>
      <c r="BA57" s="32" t="str">
        <f>IFERROR('σ и σw, МПа'!AA57*$BH$2,"-")</f>
        <v>-</v>
      </c>
      <c r="BB57" s="32" t="str">
        <f>IFERROR('σ и σw, МПа'!AB57*$BH$2,"-")</f>
        <v>-</v>
      </c>
      <c r="BC57" s="33" t="str">
        <f>IFERROR('σ и σw, МПа'!AC57*$BH$2,"-")</f>
        <v>-</v>
      </c>
    </row>
    <row r="58" spans="1:55" x14ac:dyDescent="0.25">
      <c r="A58" s="10" t="str">
        <f>INDEX('Обработка исходного'!B:B,ROW($B$3)+4*(ROW($B58)-ROW($B$3)))</f>
        <v>Сталь углеродистая</v>
      </c>
      <c r="B58" s="47">
        <f>INDEX('Обработка исходного'!D:D,ROW($B$3)+4*(ROW($B58)-ROW($B$3)))</f>
        <v>45</v>
      </c>
      <c r="C58" s="27" t="str">
        <f>'Rp0,2, МПа'!C58</f>
        <v>Поковки диаметром до 800 мм, КП315*</v>
      </c>
      <c r="D58" s="31">
        <f>IFERROR('σ и σw, МПа'!D58*$BE$2,"-")</f>
        <v>252</v>
      </c>
      <c r="E58" s="32">
        <f>IFERROR('σ и σw, МПа'!E58*$BE$2,"-")</f>
        <v>243.2</v>
      </c>
      <c r="F58" s="32">
        <f>IFERROR('σ и σw, МПа'!F58*$BE$2,"-")</f>
        <v>243.2</v>
      </c>
      <c r="G58" s="32">
        <f>IFERROR('σ и σw, МПа'!G58*$BE$2,"-")</f>
        <v>243.2</v>
      </c>
      <c r="H58" s="32">
        <f>IFERROR('σ и σw, МПа'!H58*$BE$2,"-")</f>
        <v>243.2</v>
      </c>
      <c r="I58" s="32">
        <f>IFERROR('σ и σw, МПа'!I58*$BE$2,"-")</f>
        <v>204</v>
      </c>
      <c r="J58" s="32">
        <f>IFERROR('σ и σw, МПа'!J58*$BE$2,"-")</f>
        <v>180.79999999999998</v>
      </c>
      <c r="K58" s="32">
        <f>IFERROR('σ и σw, МПа'!K58*$BE$2,"-")</f>
        <v>164.8</v>
      </c>
      <c r="L58" s="32" t="str">
        <f>IFERROR('σ и σw, МПа'!L58*$BE$2,"-")</f>
        <v>-</v>
      </c>
      <c r="M58" s="32" t="str">
        <f>IFERROR('σ и σw, МПа'!M58*$BE$2,"-")</f>
        <v>-</v>
      </c>
      <c r="N58" s="32" t="str">
        <f>IFERROR('σ и σw, МПа'!N58*$BE$2,"-")</f>
        <v>-</v>
      </c>
      <c r="O58" s="32" t="str">
        <f>IFERROR('σ и σw, МПа'!O58*$BE$2,"-")</f>
        <v>-</v>
      </c>
      <c r="P58" s="33" t="str">
        <f>IFERROR('σ и σw, МПа'!P58*$BE$2,"-")</f>
        <v>-</v>
      </c>
      <c r="Q58" s="31">
        <f>IFERROR('σ и σw, МПа'!D58*$BF$2,"-")</f>
        <v>336</v>
      </c>
      <c r="R58" s="32">
        <f>IFERROR('σ и σw, МПа'!E58*$BF$2,"-")</f>
        <v>324.26666666666665</v>
      </c>
      <c r="S58" s="32">
        <f>IFERROR('σ и σw, МПа'!F58*$BF$2,"-")</f>
        <v>324.26666666666665</v>
      </c>
      <c r="T58" s="32">
        <f>IFERROR('σ и σw, МПа'!G58*$BF$2,"-")</f>
        <v>324.26666666666665</v>
      </c>
      <c r="U58" s="32">
        <f>IFERROR('σ и σw, МПа'!H58*$BF$2,"-")</f>
        <v>324.26666666666665</v>
      </c>
      <c r="V58" s="32">
        <f>IFERROR('σ и σw, МПа'!I58*$BF$2,"-")</f>
        <v>272</v>
      </c>
      <c r="W58" s="32">
        <f>IFERROR('σ и σw, МПа'!J58*$BF$2,"-")</f>
        <v>241.06666666666666</v>
      </c>
      <c r="X58" s="32">
        <f>IFERROR('σ и σw, МПа'!K58*$BF$2,"-")</f>
        <v>219.73333333333335</v>
      </c>
      <c r="Y58" s="32" t="str">
        <f>IFERROR('σ и σw, МПа'!L58*$BF$2,"-")</f>
        <v>-</v>
      </c>
      <c r="Z58" s="32" t="str">
        <f>IFERROR('σ и σw, МПа'!M58*$BF$2,"-")</f>
        <v>-</v>
      </c>
      <c r="AA58" s="32" t="str">
        <f>IFERROR('σ и σw, МПа'!N58*$BF$2,"-")</f>
        <v>-</v>
      </c>
      <c r="AB58" s="32" t="str">
        <f>IFERROR('σ и σw, МПа'!O58*$BF$2,"-")</f>
        <v>-</v>
      </c>
      <c r="AC58" s="33" t="str">
        <f>IFERROR('σ и σw, МПа'!P58*$BF$2,"-")</f>
        <v>-</v>
      </c>
      <c r="AD58" s="31">
        <f>IFERROR('σ и σw, МПа'!Q58*$BG$2,"-")</f>
        <v>189</v>
      </c>
      <c r="AE58" s="32">
        <f>IFERROR('σ и σw, МПа'!R58*$BG$2,"-")</f>
        <v>182.4</v>
      </c>
      <c r="AF58" s="32">
        <f>IFERROR('σ и σw, МПа'!S58*$BG$2,"-")</f>
        <v>182.4</v>
      </c>
      <c r="AG58" s="32">
        <f>IFERROR('σ и σw, МПа'!T58*$BG$2,"-")</f>
        <v>182.4</v>
      </c>
      <c r="AH58" s="32">
        <f>IFERROR('σ и σw, МПа'!U58*$BG$2,"-")</f>
        <v>182.4</v>
      </c>
      <c r="AI58" s="32">
        <f>IFERROR('σ и σw, МПа'!V58*$BG$2,"-")</f>
        <v>153</v>
      </c>
      <c r="AJ58" s="32">
        <f>IFERROR('σ и σw, МПа'!W58*$BG$2,"-")</f>
        <v>135.6</v>
      </c>
      <c r="AK58" s="32">
        <f>IFERROR('σ и σw, МПа'!X58*$BG$2,"-")</f>
        <v>123.6</v>
      </c>
      <c r="AL58" s="32" t="str">
        <f>IFERROR('σ и σw, МПа'!Y58*$BG$2,"-")</f>
        <v>-</v>
      </c>
      <c r="AM58" s="32" t="str">
        <f>IFERROR('σ и σw, МПа'!Z58*$BG$2,"-")</f>
        <v>-</v>
      </c>
      <c r="AN58" s="32" t="str">
        <f>IFERROR('σ и σw, МПа'!AA58*$BG$2,"-")</f>
        <v>-</v>
      </c>
      <c r="AO58" s="32" t="str">
        <f>IFERROR('σ и σw, МПа'!AB58*$BG$2,"-")</f>
        <v>-</v>
      </c>
      <c r="AP58" s="33" t="str">
        <f>IFERROR('σ и σw, МПа'!AC58*$BG$2,"-")</f>
        <v>-</v>
      </c>
      <c r="AQ58" s="31">
        <f>IFERROR('σ и σw, МПа'!Q58*$BH$2,"-")</f>
        <v>315</v>
      </c>
      <c r="AR58" s="32">
        <f>IFERROR('σ и σw, МПа'!R58*$BH$2,"-")</f>
        <v>304</v>
      </c>
      <c r="AS58" s="32">
        <f>IFERROR('σ и σw, МПа'!S58*$BH$2,"-")</f>
        <v>304</v>
      </c>
      <c r="AT58" s="32">
        <f>IFERROR('σ и σw, МПа'!T58*$BH$2,"-")</f>
        <v>304</v>
      </c>
      <c r="AU58" s="32">
        <f>IFERROR('σ и σw, МПа'!U58*$BH$2,"-")</f>
        <v>304</v>
      </c>
      <c r="AV58" s="32">
        <f>IFERROR('σ и σw, МПа'!V58*$BH$2,"-")</f>
        <v>255</v>
      </c>
      <c r="AW58" s="32">
        <f>IFERROR('σ и σw, МПа'!W58*$BH$2,"-")</f>
        <v>226</v>
      </c>
      <c r="AX58" s="32">
        <f>IFERROR('σ и σw, МПа'!X58*$BH$2,"-")</f>
        <v>206</v>
      </c>
      <c r="AY58" s="32" t="str">
        <f>IFERROR('σ и σw, МПа'!Y58*$BH$2,"-")</f>
        <v>-</v>
      </c>
      <c r="AZ58" s="32" t="str">
        <f>IFERROR('σ и σw, МПа'!Z58*$BH$2,"-")</f>
        <v>-</v>
      </c>
      <c r="BA58" s="32" t="str">
        <f>IFERROR('σ и σw, МПа'!AA58*$BH$2,"-")</f>
        <v>-</v>
      </c>
      <c r="BB58" s="32" t="str">
        <f>IFERROR('σ и σw, МПа'!AB58*$BH$2,"-")</f>
        <v>-</v>
      </c>
      <c r="BC58" s="33" t="str">
        <f>IFERROR('σ и σw, МПа'!AC58*$BH$2,"-")</f>
        <v>-</v>
      </c>
    </row>
    <row r="59" spans="1:55" x14ac:dyDescent="0.25">
      <c r="A59" s="10" t="str">
        <f>INDEX('Обработка исходного'!B:B,ROW($B$3)+4*(ROW($B59)-ROW($B$3)))</f>
        <v>Сталь углеродистая</v>
      </c>
      <c r="B59" s="47">
        <f>INDEX('Обработка исходного'!D:D,ROW($B$3)+4*(ROW($B59)-ROW($B$3)))</f>
        <v>45</v>
      </c>
      <c r="C59" s="27" t="str">
        <f>'Rp0,2, МПа'!C59</f>
        <v>Поковки диаметром до 300 мм, КП345*</v>
      </c>
      <c r="D59" s="31">
        <f>IFERROR('σ и σw, МПа'!D59*$BE$2,"-")</f>
        <v>272.30769230769226</v>
      </c>
      <c r="E59" s="32">
        <f>IFERROR('σ и σw, МПа'!E59*$BE$2,"-")</f>
        <v>266.39999999999998</v>
      </c>
      <c r="F59" s="32">
        <f>IFERROR('σ и σw, МПа'!F59*$BE$2,"-")</f>
        <v>266.39999999999998</v>
      </c>
      <c r="G59" s="32">
        <f>IFERROR('σ и σw, МПа'!G59*$BE$2,"-")</f>
        <v>266.39999999999998</v>
      </c>
      <c r="H59" s="32">
        <f>IFERROR('σ и σw, МПа'!H59*$BE$2,"-")</f>
        <v>266.39999999999998</v>
      </c>
      <c r="I59" s="32">
        <f>IFERROR('σ и σw, МПа'!I59*$BE$2,"-")</f>
        <v>227.20000000000002</v>
      </c>
      <c r="J59" s="32">
        <f>IFERROR('σ и σw, МПа'!J59*$BE$2,"-")</f>
        <v>196</v>
      </c>
      <c r="K59" s="32">
        <f>IFERROR('σ и σw, МПа'!K59*$BE$2,"-")</f>
        <v>180.79999999999998</v>
      </c>
      <c r="L59" s="32" t="str">
        <f>IFERROR('σ и σw, МПа'!L59*$BE$2,"-")</f>
        <v>-</v>
      </c>
      <c r="M59" s="32" t="str">
        <f>IFERROR('σ и σw, МПа'!M59*$BE$2,"-")</f>
        <v>-</v>
      </c>
      <c r="N59" s="32" t="str">
        <f>IFERROR('σ и σw, МПа'!N59*$BE$2,"-")</f>
        <v>-</v>
      </c>
      <c r="O59" s="32" t="str">
        <f>IFERROR('σ и σw, МПа'!O59*$BE$2,"-")</f>
        <v>-</v>
      </c>
      <c r="P59" s="33" t="str">
        <f>IFERROR('σ и σw, МПа'!P59*$BE$2,"-")</f>
        <v>-</v>
      </c>
      <c r="Q59" s="31">
        <f>IFERROR('σ и σw, МПа'!D59*$BF$2,"-")</f>
        <v>363.07692307692309</v>
      </c>
      <c r="R59" s="32">
        <f>IFERROR('σ и σw, МПа'!E59*$BF$2,"-")</f>
        <v>355.20000000000005</v>
      </c>
      <c r="S59" s="32">
        <f>IFERROR('σ и σw, МПа'!F59*$BF$2,"-")</f>
        <v>355.20000000000005</v>
      </c>
      <c r="T59" s="32">
        <f>IFERROR('σ и σw, МПа'!G59*$BF$2,"-")</f>
        <v>355.20000000000005</v>
      </c>
      <c r="U59" s="32">
        <f>IFERROR('σ и σw, МПа'!H59*$BF$2,"-")</f>
        <v>355.20000000000005</v>
      </c>
      <c r="V59" s="32">
        <f>IFERROR('σ и σw, МПа'!I59*$BF$2,"-")</f>
        <v>302.93333333333334</v>
      </c>
      <c r="W59" s="32">
        <f>IFERROR('σ и σw, МПа'!J59*$BF$2,"-")</f>
        <v>261.33333333333337</v>
      </c>
      <c r="X59" s="32">
        <f>IFERROR('σ и σw, МПа'!K59*$BF$2,"-")</f>
        <v>241.06666666666666</v>
      </c>
      <c r="Y59" s="32" t="str">
        <f>IFERROR('σ и σw, МПа'!L59*$BF$2,"-")</f>
        <v>-</v>
      </c>
      <c r="Z59" s="32" t="str">
        <f>IFERROR('σ и σw, МПа'!M59*$BF$2,"-")</f>
        <v>-</v>
      </c>
      <c r="AA59" s="32" t="str">
        <f>IFERROR('σ и σw, МПа'!N59*$BF$2,"-")</f>
        <v>-</v>
      </c>
      <c r="AB59" s="32" t="str">
        <f>IFERROR('σ и σw, МПа'!O59*$BF$2,"-")</f>
        <v>-</v>
      </c>
      <c r="AC59" s="33" t="str">
        <f>IFERROR('σ и σw, МПа'!P59*$BF$2,"-")</f>
        <v>-</v>
      </c>
      <c r="AD59" s="31">
        <f>IFERROR('σ и σw, МПа'!Q59*$BG$2,"-")</f>
        <v>207</v>
      </c>
      <c r="AE59" s="32">
        <f>IFERROR('σ и σw, МПа'!R59*$BG$2,"-")</f>
        <v>199.79999999999998</v>
      </c>
      <c r="AF59" s="32">
        <f>IFERROR('σ и σw, МПа'!S59*$BG$2,"-")</f>
        <v>199.79999999999998</v>
      </c>
      <c r="AG59" s="32">
        <f>IFERROR('σ и σw, МПа'!T59*$BG$2,"-")</f>
        <v>199.79999999999998</v>
      </c>
      <c r="AH59" s="32">
        <f>IFERROR('σ и σw, МПа'!U59*$BG$2,"-")</f>
        <v>199.79999999999998</v>
      </c>
      <c r="AI59" s="32">
        <f>IFERROR('σ и σw, МПа'!V59*$BG$2,"-")</f>
        <v>170.4</v>
      </c>
      <c r="AJ59" s="32">
        <f>IFERROR('σ и σw, МПа'!W59*$BG$2,"-")</f>
        <v>147</v>
      </c>
      <c r="AK59" s="32">
        <f>IFERROR('σ и σw, МПа'!X59*$BG$2,"-")</f>
        <v>135.6</v>
      </c>
      <c r="AL59" s="32" t="str">
        <f>IFERROR('σ и σw, МПа'!Y59*$BG$2,"-")</f>
        <v>-</v>
      </c>
      <c r="AM59" s="32" t="str">
        <f>IFERROR('σ и σw, МПа'!Z59*$BG$2,"-")</f>
        <v>-</v>
      </c>
      <c r="AN59" s="32" t="str">
        <f>IFERROR('σ и σw, МПа'!AA59*$BG$2,"-")</f>
        <v>-</v>
      </c>
      <c r="AO59" s="32" t="str">
        <f>IFERROR('σ и σw, МПа'!AB59*$BG$2,"-")</f>
        <v>-</v>
      </c>
      <c r="AP59" s="33" t="str">
        <f>IFERROR('σ и σw, МПа'!AC59*$BG$2,"-")</f>
        <v>-</v>
      </c>
      <c r="AQ59" s="31">
        <f>IFERROR('σ и σw, МПа'!Q59*$BH$2,"-")</f>
        <v>345</v>
      </c>
      <c r="AR59" s="32">
        <f>IFERROR('σ и σw, МПа'!R59*$BH$2,"-")</f>
        <v>333</v>
      </c>
      <c r="AS59" s="32">
        <f>IFERROR('σ и σw, МПа'!S59*$BH$2,"-")</f>
        <v>333</v>
      </c>
      <c r="AT59" s="32">
        <f>IFERROR('σ и σw, МПа'!T59*$BH$2,"-")</f>
        <v>333</v>
      </c>
      <c r="AU59" s="32">
        <f>IFERROR('σ и σw, МПа'!U59*$BH$2,"-")</f>
        <v>333</v>
      </c>
      <c r="AV59" s="32">
        <f>IFERROR('σ и σw, МПа'!V59*$BH$2,"-")</f>
        <v>284</v>
      </c>
      <c r="AW59" s="32">
        <f>IFERROR('σ и σw, МПа'!W59*$BH$2,"-")</f>
        <v>245</v>
      </c>
      <c r="AX59" s="32">
        <f>IFERROR('σ и σw, МПа'!X59*$BH$2,"-")</f>
        <v>226</v>
      </c>
      <c r="AY59" s="32" t="str">
        <f>IFERROR('σ и σw, МПа'!Y59*$BH$2,"-")</f>
        <v>-</v>
      </c>
      <c r="AZ59" s="32" t="str">
        <f>IFERROR('σ и σw, МПа'!Z59*$BH$2,"-")</f>
        <v>-</v>
      </c>
      <c r="BA59" s="32" t="str">
        <f>IFERROR('σ и σw, МПа'!AA59*$BH$2,"-")</f>
        <v>-</v>
      </c>
      <c r="BB59" s="32" t="str">
        <f>IFERROR('σ и σw, МПа'!AB59*$BH$2,"-")</f>
        <v>-</v>
      </c>
      <c r="BC59" s="33" t="str">
        <f>IFERROR('σ и σw, МПа'!AC59*$BH$2,"-")</f>
        <v>-</v>
      </c>
    </row>
    <row r="60" spans="1:55" x14ac:dyDescent="0.25">
      <c r="A60" s="10" t="str">
        <f>INDEX('Обработка исходного'!B:B,ROW($B$3)+4*(ROW($B60)-ROW($B$3)))</f>
        <v>Сталь углеродистая</v>
      </c>
      <c r="B60" s="47">
        <f>INDEX('Обработка исходного'!D:D,ROW($B$3)+4*(ROW($B60)-ROW($B$3)))</f>
        <v>45</v>
      </c>
      <c r="C60" s="27" t="str">
        <f>'Rp0,2, МПа'!C60</f>
        <v>Поковки диаметром до 100 мм, КП395*</v>
      </c>
      <c r="D60" s="31">
        <f>IFERROR('σ и σw, МПа'!D60*$BE$2,"-")</f>
        <v>283.84615384615381</v>
      </c>
      <c r="E60" s="32">
        <f>IFERROR('σ и σw, МПа'!E60*$BE$2,"-")</f>
        <v>283.84615384615381</v>
      </c>
      <c r="F60" s="32">
        <f>IFERROR('σ и σw, МПа'!F60*$BE$2,"-")</f>
        <v>283.84615384615381</v>
      </c>
      <c r="G60" s="32">
        <f>IFERROR('σ и σw, МПа'!G60*$BE$2,"-")</f>
        <v>283.84615384615381</v>
      </c>
      <c r="H60" s="32">
        <f>IFERROR('σ и σw, МПа'!H60*$BE$2,"-")</f>
        <v>283.84615384615381</v>
      </c>
      <c r="I60" s="32">
        <f>IFERROR('σ и σw, МПа'!I60*$BE$2,"-")</f>
        <v>266.39999999999998</v>
      </c>
      <c r="J60" s="32">
        <f>IFERROR('σ и σw, МПа'!J60*$BE$2,"-")</f>
        <v>235.2</v>
      </c>
      <c r="K60" s="32">
        <f>IFERROR('σ и σw, МПа'!K60*$BE$2,"-")</f>
        <v>220</v>
      </c>
      <c r="L60" s="32" t="str">
        <f>IFERROR('σ и σw, МПа'!L60*$BE$2,"-")</f>
        <v>-</v>
      </c>
      <c r="M60" s="32" t="str">
        <f>IFERROR('σ и σw, МПа'!M60*$BE$2,"-")</f>
        <v>-</v>
      </c>
      <c r="N60" s="32" t="str">
        <f>IFERROR('σ и σw, МПа'!N60*$BE$2,"-")</f>
        <v>-</v>
      </c>
      <c r="O60" s="32" t="str">
        <f>IFERROR('σ и σw, МПа'!O60*$BE$2,"-")</f>
        <v>-</v>
      </c>
      <c r="P60" s="33" t="str">
        <f>IFERROR('σ и σw, МПа'!P60*$BE$2,"-")</f>
        <v>-</v>
      </c>
      <c r="Q60" s="31">
        <f>IFERROR('σ и σw, МПа'!D60*$BF$2,"-")</f>
        <v>378.46153846153845</v>
      </c>
      <c r="R60" s="32">
        <f>IFERROR('σ и σw, МПа'!E60*$BF$2,"-")</f>
        <v>378.46153846153845</v>
      </c>
      <c r="S60" s="32">
        <f>IFERROR('σ и σw, МПа'!F60*$BF$2,"-")</f>
        <v>378.46153846153845</v>
      </c>
      <c r="T60" s="32">
        <f>IFERROR('σ и σw, МПа'!G60*$BF$2,"-")</f>
        <v>378.46153846153845</v>
      </c>
      <c r="U60" s="32">
        <f>IFERROR('σ и σw, МПа'!H60*$BF$2,"-")</f>
        <v>378.46153846153845</v>
      </c>
      <c r="V60" s="32">
        <f>IFERROR('σ и σw, МПа'!I60*$BF$2,"-")</f>
        <v>355.20000000000005</v>
      </c>
      <c r="W60" s="32">
        <f>IFERROR('σ и σw, МПа'!J60*$BF$2,"-")</f>
        <v>313.60000000000002</v>
      </c>
      <c r="X60" s="32">
        <f>IFERROR('σ и σw, МПа'!K60*$BF$2,"-")</f>
        <v>293.33333333333337</v>
      </c>
      <c r="Y60" s="32" t="str">
        <f>IFERROR('σ и σw, МПа'!L60*$BF$2,"-")</f>
        <v>-</v>
      </c>
      <c r="Z60" s="32" t="str">
        <f>IFERROR('σ и σw, МПа'!M60*$BF$2,"-")</f>
        <v>-</v>
      </c>
      <c r="AA60" s="32" t="str">
        <f>IFERROR('σ и σw, МПа'!N60*$BF$2,"-")</f>
        <v>-</v>
      </c>
      <c r="AB60" s="32" t="str">
        <f>IFERROR('σ и σw, МПа'!O60*$BF$2,"-")</f>
        <v>-</v>
      </c>
      <c r="AC60" s="33" t="str">
        <f>IFERROR('σ и σw, МПа'!P60*$BF$2,"-")</f>
        <v>-</v>
      </c>
      <c r="AD60" s="31">
        <f>IFERROR('σ и σw, МПа'!Q60*$BG$2,"-")</f>
        <v>237</v>
      </c>
      <c r="AE60" s="32">
        <f>IFERROR('σ и σw, МПа'!R60*$BG$2,"-")</f>
        <v>237</v>
      </c>
      <c r="AF60" s="32">
        <f>IFERROR('σ и σw, МПа'!S60*$BG$2,"-")</f>
        <v>237</v>
      </c>
      <c r="AG60" s="32">
        <f>IFERROR('σ и σw, МПа'!T60*$BG$2,"-")</f>
        <v>237</v>
      </c>
      <c r="AH60" s="32">
        <f>IFERROR('σ и σw, МПа'!U60*$BG$2,"-")</f>
        <v>237</v>
      </c>
      <c r="AI60" s="32">
        <f>IFERROR('σ и σw, МПа'!V60*$BG$2,"-")</f>
        <v>199.79999999999998</v>
      </c>
      <c r="AJ60" s="32">
        <f>IFERROR('σ и σw, МПа'!W60*$BG$2,"-")</f>
        <v>176.4</v>
      </c>
      <c r="AK60" s="32">
        <f>IFERROR('σ и σw, МПа'!X60*$BG$2,"-")</f>
        <v>165</v>
      </c>
      <c r="AL60" s="32" t="str">
        <f>IFERROR('σ и σw, МПа'!Y60*$BG$2,"-")</f>
        <v>-</v>
      </c>
      <c r="AM60" s="32" t="str">
        <f>IFERROR('σ и σw, МПа'!Z60*$BG$2,"-")</f>
        <v>-</v>
      </c>
      <c r="AN60" s="32" t="str">
        <f>IFERROR('σ и σw, МПа'!AA60*$BG$2,"-")</f>
        <v>-</v>
      </c>
      <c r="AO60" s="32" t="str">
        <f>IFERROR('σ и σw, МПа'!AB60*$BG$2,"-")</f>
        <v>-</v>
      </c>
      <c r="AP60" s="33" t="str">
        <f>IFERROR('σ и σw, МПа'!AC60*$BG$2,"-")</f>
        <v>-</v>
      </c>
      <c r="AQ60" s="31">
        <f>IFERROR('σ и σw, МПа'!Q60*$BH$2,"-")</f>
        <v>395</v>
      </c>
      <c r="AR60" s="32">
        <f>IFERROR('σ и σw, МПа'!R60*$BH$2,"-")</f>
        <v>395</v>
      </c>
      <c r="AS60" s="32">
        <f>IFERROR('σ и σw, МПа'!S60*$BH$2,"-")</f>
        <v>395</v>
      </c>
      <c r="AT60" s="32">
        <f>IFERROR('σ и σw, МПа'!T60*$BH$2,"-")</f>
        <v>395</v>
      </c>
      <c r="AU60" s="32">
        <f>IFERROR('σ и σw, МПа'!U60*$BH$2,"-")</f>
        <v>395</v>
      </c>
      <c r="AV60" s="32">
        <f>IFERROR('σ и σw, МПа'!V60*$BH$2,"-")</f>
        <v>333</v>
      </c>
      <c r="AW60" s="32">
        <f>IFERROR('σ и σw, МПа'!W60*$BH$2,"-")</f>
        <v>294</v>
      </c>
      <c r="AX60" s="32">
        <f>IFERROR('σ и σw, МПа'!X60*$BH$2,"-")</f>
        <v>275</v>
      </c>
      <c r="AY60" s="32" t="str">
        <f>IFERROR('σ и σw, МПа'!Y60*$BH$2,"-")</f>
        <v>-</v>
      </c>
      <c r="AZ60" s="32" t="str">
        <f>IFERROR('σ и σw, МПа'!Z60*$BH$2,"-")</f>
        <v>-</v>
      </c>
      <c r="BA60" s="32" t="str">
        <f>IFERROR('σ и σw, МПа'!AA60*$BH$2,"-")</f>
        <v>-</v>
      </c>
      <c r="BB60" s="32" t="str">
        <f>IFERROR('σ и σw, МПа'!AB60*$BH$2,"-")</f>
        <v>-</v>
      </c>
      <c r="BC60" s="33" t="str">
        <f>IFERROR('σ и σw, МПа'!AC60*$BH$2,"-")</f>
        <v>-</v>
      </c>
    </row>
    <row r="61" spans="1:55" x14ac:dyDescent="0.25">
      <c r="A61" s="10" t="str">
        <f>INDEX('Обработка исходного'!B:B,ROW($B$3)+4*(ROW($B61)-ROW($B$3)))</f>
        <v>Сталь легированная</v>
      </c>
      <c r="B61" s="47" t="str">
        <f>INDEX('Обработка исходного'!D:D,ROW($B$3)+4*(ROW($B61)-ROW($B$3)))</f>
        <v>20X</v>
      </c>
      <c r="C61" s="27" t="str">
        <f>'Rp0,2, МПа'!C61</f>
        <v>Прутки и полосы диаметром или толщиной до 80 мм</v>
      </c>
      <c r="D61" s="31">
        <f>IFERROR('σ и σw, МПа'!D61*$BE$2,"-")</f>
        <v>362.30769230769226</v>
      </c>
      <c r="E61" s="32">
        <f>IFERROR('σ и σw, МПа'!E61*$BE$2,"-")</f>
        <v>348.4615384615384</v>
      </c>
      <c r="F61" s="32">
        <f>IFERROR('σ и σw, МПа'!F61*$BE$2,"-")</f>
        <v>348.4615384615384</v>
      </c>
      <c r="G61" s="32">
        <f>IFERROR('σ и σw, МПа'!G61*$BE$2,"-")</f>
        <v>343.84615384615387</v>
      </c>
      <c r="H61" s="32">
        <f>IFERROR('σ и σw, МПа'!H61*$BE$2,"-")</f>
        <v>339.23076923076923</v>
      </c>
      <c r="I61" s="32">
        <f>IFERROR('σ и σw, МПа'!I61*$BE$2,"-")</f>
        <v>330</v>
      </c>
      <c r="J61" s="32">
        <f>IFERROR('σ и σw, МПа'!J61*$BE$2,"-")</f>
        <v>312</v>
      </c>
      <c r="K61" s="32">
        <f>IFERROR('σ и σw, МПа'!K61*$BE$2,"-")</f>
        <v>299.53846153846155</v>
      </c>
      <c r="L61" s="32">
        <f>IFERROR('σ и σw, МПа'!L61*$BE$2,"-")</f>
        <v>266.76923076923072</v>
      </c>
      <c r="M61" s="32">
        <f>IFERROR('σ и σw, МПа'!M61*$BE$2,"-")</f>
        <v>249.2307692307692</v>
      </c>
      <c r="N61" s="32">
        <f>IFERROR('σ и σw, МПа'!N61*$BE$2,"-")</f>
        <v>217.38461538461539</v>
      </c>
      <c r="O61" s="32" t="str">
        <f>IFERROR('σ и σw, МПа'!O61*$BE$2,"-")</f>
        <v>-</v>
      </c>
      <c r="P61" s="33" t="str">
        <f>IFERROR('σ и σw, МПа'!P61*$BE$2,"-")</f>
        <v>-</v>
      </c>
      <c r="Q61" s="31">
        <f>IFERROR('σ и σw, МПа'!D61*$BF$2,"-")</f>
        <v>483.07692307692309</v>
      </c>
      <c r="R61" s="32">
        <f>IFERROR('σ и σw, МПа'!E61*$BF$2,"-")</f>
        <v>464.61538461538458</v>
      </c>
      <c r="S61" s="32">
        <f>IFERROR('σ и σw, МПа'!F61*$BF$2,"-")</f>
        <v>464.61538461538458</v>
      </c>
      <c r="T61" s="32">
        <f>IFERROR('σ и σw, МПа'!G61*$BF$2,"-")</f>
        <v>458.46153846153851</v>
      </c>
      <c r="U61" s="32">
        <f>IFERROR('σ и σw, МПа'!H61*$BF$2,"-")</f>
        <v>452.30769230769232</v>
      </c>
      <c r="V61" s="32">
        <f>IFERROR('σ и σw, МПа'!I61*$BF$2,"-")</f>
        <v>440</v>
      </c>
      <c r="W61" s="32">
        <f>IFERROR('σ и σw, МПа'!J61*$BF$2,"-")</f>
        <v>416</v>
      </c>
      <c r="X61" s="32">
        <f>IFERROR('σ и σw, МПа'!K61*$BF$2,"-")</f>
        <v>399.38461538461542</v>
      </c>
      <c r="Y61" s="32">
        <f>IFERROR('σ и σw, МПа'!L61*$BF$2,"-")</f>
        <v>355.69230769230768</v>
      </c>
      <c r="Z61" s="32">
        <f>IFERROR('σ и σw, МПа'!M61*$BF$2,"-")</f>
        <v>332.30769230769232</v>
      </c>
      <c r="AA61" s="32">
        <f>IFERROR('σ и σw, МПа'!N61*$BF$2,"-")</f>
        <v>289.84615384615387</v>
      </c>
      <c r="AB61" s="32" t="str">
        <f>IFERROR('σ и σw, МПа'!O61*$BF$2,"-")</f>
        <v>-</v>
      </c>
      <c r="AC61" s="33" t="str">
        <f>IFERROR('σ и σw, МПа'!P61*$BF$2,"-")</f>
        <v>-</v>
      </c>
      <c r="AD61" s="31">
        <f>IFERROR('σ и σw, МПа'!Q61*$BG$2,"-")</f>
        <v>382.8</v>
      </c>
      <c r="AE61" s="32">
        <f>IFERROR('σ и σw, МПа'!R61*$BG$2,"-")</f>
        <v>353.4</v>
      </c>
      <c r="AF61" s="32">
        <f>IFERROR('σ и σw, МПа'!S61*$BG$2,"-")</f>
        <v>353.4</v>
      </c>
      <c r="AG61" s="32">
        <f>IFERROR('σ и σw, МПа'!T61*$BG$2,"-")</f>
        <v>340.8</v>
      </c>
      <c r="AH61" s="32">
        <f>IFERROR('σ и σw, МПа'!U61*$BG$2,"-")</f>
        <v>335.4</v>
      </c>
      <c r="AI61" s="32">
        <f>IFERROR('σ и σw, МПа'!V61*$BG$2,"-")</f>
        <v>317.39999999999998</v>
      </c>
      <c r="AJ61" s="32">
        <f>IFERROR('σ и σw, МПа'!W61*$BG$2,"-")</f>
        <v>306</v>
      </c>
      <c r="AK61" s="32">
        <f>IFERROR('σ и σw, МПа'!X61*$BG$2,"-")</f>
        <v>294</v>
      </c>
      <c r="AL61" s="32">
        <f>IFERROR('σ и σw, МПа'!Y61*$BG$2,"-")</f>
        <v>276.59999999999997</v>
      </c>
      <c r="AM61" s="32">
        <f>IFERROR('σ и σw, МПа'!Z61*$BG$2,"-")</f>
        <v>264.59999999999997</v>
      </c>
      <c r="AN61" s="32">
        <f>IFERROR('σ и σw, МПа'!AA61*$BG$2,"-")</f>
        <v>259.2</v>
      </c>
      <c r="AO61" s="32" t="str">
        <f>IFERROR('σ и σw, МПа'!AB61*$BG$2,"-")</f>
        <v>-</v>
      </c>
      <c r="AP61" s="33" t="str">
        <f>IFERROR('σ и σw, МПа'!AC61*$BG$2,"-")</f>
        <v>-</v>
      </c>
      <c r="AQ61" s="31">
        <f>IFERROR('σ и σw, МПа'!Q61*$BH$2,"-")</f>
        <v>638</v>
      </c>
      <c r="AR61" s="32">
        <f>IFERROR('σ и σw, МПа'!R61*$BH$2,"-")</f>
        <v>589</v>
      </c>
      <c r="AS61" s="32">
        <f>IFERROR('σ и σw, МПа'!S61*$BH$2,"-")</f>
        <v>589</v>
      </c>
      <c r="AT61" s="32">
        <f>IFERROR('σ и σw, МПа'!T61*$BH$2,"-")</f>
        <v>568</v>
      </c>
      <c r="AU61" s="32">
        <f>IFERROR('σ и σw, МПа'!U61*$BH$2,"-")</f>
        <v>559</v>
      </c>
      <c r="AV61" s="32">
        <f>IFERROR('σ и σw, МПа'!V61*$BH$2,"-")</f>
        <v>529</v>
      </c>
      <c r="AW61" s="32">
        <f>IFERROR('σ и σw, МПа'!W61*$BH$2,"-")</f>
        <v>510</v>
      </c>
      <c r="AX61" s="32">
        <f>IFERROR('σ и σw, МПа'!X61*$BH$2,"-")</f>
        <v>490</v>
      </c>
      <c r="AY61" s="32">
        <f>IFERROR('σ и σw, МПа'!Y61*$BH$2,"-")</f>
        <v>461</v>
      </c>
      <c r="AZ61" s="32">
        <f>IFERROR('σ и σw, МПа'!Z61*$BH$2,"-")</f>
        <v>441</v>
      </c>
      <c r="BA61" s="32">
        <f>IFERROR('σ и σw, МПа'!AA61*$BH$2,"-")</f>
        <v>432</v>
      </c>
      <c r="BB61" s="32" t="str">
        <f>IFERROR('σ и σw, МПа'!AB61*$BH$2,"-")</f>
        <v>-</v>
      </c>
      <c r="BC61" s="33" t="str">
        <f>IFERROR('σ и σw, МПа'!AC61*$BH$2,"-")</f>
        <v>-</v>
      </c>
    </row>
    <row r="62" spans="1:55" ht="25.5" x14ac:dyDescent="0.25">
      <c r="A62" s="10" t="str">
        <f>INDEX('Обработка исходного'!B:B,ROW($B$3)+4*(ROW($B62)-ROW($B$3)))</f>
        <v>Сталь легированная</v>
      </c>
      <c r="B62" s="47" t="str">
        <f>INDEX('Обработка исходного'!D:D,ROW($B$3)+4*(ROW($B62)-ROW($B$3)))</f>
        <v>20X</v>
      </c>
      <c r="C62" s="27" t="str">
        <f>'Rp0,2, МПа'!C62</f>
        <v>Прутки и полосы диаметром или толщиной от 80 до 150 мм</v>
      </c>
      <c r="D62" s="31">
        <f>IFERROR('σ и σw, МПа'!D62*$BE$2,"-")</f>
        <v>362.30769230769226</v>
      </c>
      <c r="E62" s="32">
        <f>IFERROR('σ и σw, МПа'!E62*$BE$2,"-")</f>
        <v>348.4615384615384</v>
      </c>
      <c r="F62" s="32">
        <f>IFERROR('σ и σw, МПа'!F62*$BE$2,"-")</f>
        <v>335.07692307692304</v>
      </c>
      <c r="G62" s="32">
        <f>IFERROR('σ и σw, МПа'!G62*$BE$2,"-")</f>
        <v>335.07692307692304</v>
      </c>
      <c r="H62" s="32">
        <f>IFERROR('σ и σw, МПа'!H62*$BE$2,"-")</f>
        <v>335.07692307692304</v>
      </c>
      <c r="I62" s="32">
        <f>IFERROR('σ и σw, МПа'!I62*$BE$2,"-")</f>
        <v>335.07692307692304</v>
      </c>
      <c r="J62" s="32">
        <f>IFERROR('σ и σw, МПа'!J62*$BE$2,"-")</f>
        <v>335.07692307692304</v>
      </c>
      <c r="K62" s="32">
        <f>IFERROR('σ и σw, МПа'!K62*$BE$2,"-")</f>
        <v>317.07692307692304</v>
      </c>
      <c r="L62" s="32">
        <f>IFERROR('σ и σw, МПа'!L62*$BE$2,"-")</f>
        <v>280.61538461538458</v>
      </c>
      <c r="M62" s="32">
        <f>IFERROR('σ и σw, МПа'!M62*$BE$2,"-")</f>
        <v>249.2307692307692</v>
      </c>
      <c r="N62" s="32">
        <f>IFERROR('σ и σw, МПа'!N62*$BE$2,"-")</f>
        <v>217.38461538461539</v>
      </c>
      <c r="O62" s="32" t="str">
        <f>IFERROR('σ и σw, МПа'!O62*$BE$2,"-")</f>
        <v>-</v>
      </c>
      <c r="P62" s="33" t="str">
        <f>IFERROR('σ и σw, МПа'!P62*$BE$2,"-")</f>
        <v>-</v>
      </c>
      <c r="Q62" s="31">
        <f>IFERROR('σ и σw, МПа'!D62*$BF$2,"-")</f>
        <v>483.07692307692309</v>
      </c>
      <c r="R62" s="32">
        <f>IFERROR('σ и σw, МПа'!E62*$BF$2,"-")</f>
        <v>464.61538461538458</v>
      </c>
      <c r="S62" s="32">
        <f>IFERROR('σ и σw, МПа'!F62*$BF$2,"-")</f>
        <v>446.76923076923077</v>
      </c>
      <c r="T62" s="32">
        <f>IFERROR('σ и σw, МПа'!G62*$BF$2,"-")</f>
        <v>446.76923076923077</v>
      </c>
      <c r="U62" s="32">
        <f>IFERROR('σ и σw, МПа'!H62*$BF$2,"-")</f>
        <v>446.76923076923077</v>
      </c>
      <c r="V62" s="32">
        <f>IFERROR('σ и σw, МПа'!I62*$BF$2,"-")</f>
        <v>446.76923076923077</v>
      </c>
      <c r="W62" s="32">
        <f>IFERROR('σ и σw, МПа'!J62*$BF$2,"-")</f>
        <v>446.76923076923077</v>
      </c>
      <c r="X62" s="32">
        <f>IFERROR('σ и σw, МПа'!K62*$BF$2,"-")</f>
        <v>422.76923076923077</v>
      </c>
      <c r="Y62" s="32">
        <f>IFERROR('σ и σw, МПа'!L62*$BF$2,"-")</f>
        <v>374.15384615384619</v>
      </c>
      <c r="Z62" s="32">
        <f>IFERROR('σ и σw, МПа'!M62*$BF$2,"-")</f>
        <v>332.30769230769232</v>
      </c>
      <c r="AA62" s="32">
        <f>IFERROR('σ и σw, МПа'!N62*$BF$2,"-")</f>
        <v>289.84615384615387</v>
      </c>
      <c r="AB62" s="32" t="str">
        <f>IFERROR('σ и σw, МПа'!O62*$BF$2,"-")</f>
        <v>-</v>
      </c>
      <c r="AC62" s="33" t="str">
        <f>IFERROR('σ и σw, МПа'!P62*$BF$2,"-")</f>
        <v>-</v>
      </c>
      <c r="AD62" s="31">
        <f>IFERROR('σ и σw, МПа'!Q62*$BG$2,"-")</f>
        <v>382.8</v>
      </c>
      <c r="AE62" s="32">
        <f>IFERROR('σ и σw, МПа'!R62*$BG$2,"-")</f>
        <v>353.4</v>
      </c>
      <c r="AF62" s="32">
        <f>IFERROR('σ и σw, МПа'!S62*$BG$2,"-")</f>
        <v>329.4</v>
      </c>
      <c r="AG62" s="32">
        <f>IFERROR('σ и σw, МПа'!T62*$BG$2,"-")</f>
        <v>324</v>
      </c>
      <c r="AH62" s="32">
        <f>IFERROR('σ и σw, МПа'!U62*$BG$2,"-")</f>
        <v>318</v>
      </c>
      <c r="AI62" s="32">
        <f>IFERROR('σ и σw, МПа'!V62*$BG$2,"-")</f>
        <v>318</v>
      </c>
      <c r="AJ62" s="32">
        <f>IFERROR('σ и σw, МПа'!W62*$BG$2,"-")</f>
        <v>318</v>
      </c>
      <c r="AK62" s="32">
        <f>IFERROR('σ и σw, МПа'!X62*$BG$2,"-")</f>
        <v>312</v>
      </c>
      <c r="AL62" s="32">
        <f>IFERROR('σ и σw, МПа'!Y62*$BG$2,"-")</f>
        <v>294.59999999999997</v>
      </c>
      <c r="AM62" s="32">
        <f>IFERROR('σ и σw, МПа'!Z62*$BG$2,"-")</f>
        <v>276.59999999999997</v>
      </c>
      <c r="AN62" s="32">
        <f>IFERROR('σ и σw, МПа'!AA62*$BG$2,"-")</f>
        <v>259.2</v>
      </c>
      <c r="AO62" s="32" t="str">
        <f>IFERROR('σ и σw, МПа'!AB62*$BG$2,"-")</f>
        <v>-</v>
      </c>
      <c r="AP62" s="33" t="str">
        <f>IFERROR('σ и σw, МПа'!AC62*$BG$2,"-")</f>
        <v>-</v>
      </c>
      <c r="AQ62" s="31">
        <f>IFERROR('σ и σw, МПа'!Q62*$BH$2,"-")</f>
        <v>638</v>
      </c>
      <c r="AR62" s="32">
        <f>IFERROR('σ и σw, МПа'!R62*$BH$2,"-")</f>
        <v>589</v>
      </c>
      <c r="AS62" s="32">
        <f>IFERROR('σ и σw, МПа'!S62*$BH$2,"-")</f>
        <v>549</v>
      </c>
      <c r="AT62" s="32">
        <f>IFERROR('σ и σw, МПа'!T62*$BH$2,"-")</f>
        <v>540</v>
      </c>
      <c r="AU62" s="32">
        <f>IFERROR('σ и σw, МПа'!U62*$BH$2,"-")</f>
        <v>530</v>
      </c>
      <c r="AV62" s="32">
        <f>IFERROR('σ и σw, МПа'!V62*$BH$2,"-")</f>
        <v>530</v>
      </c>
      <c r="AW62" s="32">
        <f>IFERROR('σ и σw, МПа'!W62*$BH$2,"-")</f>
        <v>530</v>
      </c>
      <c r="AX62" s="32">
        <f>IFERROR('σ и σw, МПа'!X62*$BH$2,"-")</f>
        <v>520</v>
      </c>
      <c r="AY62" s="32">
        <f>IFERROR('σ и σw, МПа'!Y62*$BH$2,"-")</f>
        <v>491</v>
      </c>
      <c r="AZ62" s="32">
        <f>IFERROR('σ и σw, МПа'!Z62*$BH$2,"-")</f>
        <v>461</v>
      </c>
      <c r="BA62" s="32">
        <f>IFERROR('σ и σw, МПа'!AA62*$BH$2,"-")</f>
        <v>432</v>
      </c>
      <c r="BB62" s="32" t="str">
        <f>IFERROR('σ и σw, МПа'!AB62*$BH$2,"-")</f>
        <v>-</v>
      </c>
      <c r="BC62" s="33" t="str">
        <f>IFERROR('σ и σw, МПа'!AC62*$BH$2,"-")</f>
        <v>-</v>
      </c>
    </row>
    <row r="63" spans="1:55" ht="25.5" x14ac:dyDescent="0.25">
      <c r="A63" s="10" t="str">
        <f>INDEX('Обработка исходного'!B:B,ROW($B$3)+4*(ROW($B63)-ROW($B$3)))</f>
        <v>Сталь легированная</v>
      </c>
      <c r="B63" s="47" t="str">
        <f>INDEX('Обработка исходного'!D:D,ROW($B$3)+4*(ROW($B63)-ROW($B$3)))</f>
        <v>20X</v>
      </c>
      <c r="C63" s="27" t="str">
        <f>'Rp0,2, МПа'!C63</f>
        <v>Прутки и полосы диаметром или толщиной от 150 до 250 мм</v>
      </c>
      <c r="D63" s="31">
        <f>IFERROR('σ и σw, МПа'!D63*$BE$2,"-")</f>
        <v>362.30769230769226</v>
      </c>
      <c r="E63" s="32">
        <f>IFERROR('σ и σw, МПа'!E63*$BE$2,"-")</f>
        <v>348.4615384615384</v>
      </c>
      <c r="F63" s="32">
        <f>IFERROR('σ и σw, МПа'!F63*$BE$2,"-")</f>
        <v>335.07692307692304</v>
      </c>
      <c r="G63" s="32">
        <f>IFERROR('σ и σw, МПа'!G63*$BE$2,"-")</f>
        <v>335.07692307692304</v>
      </c>
      <c r="H63" s="32">
        <f>IFERROR('σ и σw, МПа'!H63*$BE$2,"-")</f>
        <v>335.07692307692304</v>
      </c>
      <c r="I63" s="32">
        <f>IFERROR('σ и σw, МПа'!I63*$BE$2,"-")</f>
        <v>335.07692307692304</v>
      </c>
      <c r="J63" s="32">
        <f>IFERROR('σ и σw, МПа'!J63*$BE$2,"-")</f>
        <v>335.07692307692304</v>
      </c>
      <c r="K63" s="32">
        <f>IFERROR('σ и σw, МПа'!K63*$BE$2,"-")</f>
        <v>317.07692307692304</v>
      </c>
      <c r="L63" s="32">
        <f>IFERROR('σ и σw, МПа'!L63*$BE$2,"-")</f>
        <v>280.61538461538458</v>
      </c>
      <c r="M63" s="32">
        <f>IFERROR('σ и σw, МПа'!M63*$BE$2,"-")</f>
        <v>249.2307692307692</v>
      </c>
      <c r="N63" s="32">
        <f>IFERROR('σ и σw, МПа'!N63*$BE$2,"-")</f>
        <v>217.38461538461539</v>
      </c>
      <c r="O63" s="32" t="str">
        <f>IFERROR('σ и σw, МПа'!O63*$BE$2,"-")</f>
        <v>-</v>
      </c>
      <c r="P63" s="33" t="str">
        <f>IFERROR('σ и σw, МПа'!P63*$BE$2,"-")</f>
        <v>-</v>
      </c>
      <c r="Q63" s="31">
        <f>IFERROR('σ и σw, МПа'!D63*$BF$2,"-")</f>
        <v>483.07692307692309</v>
      </c>
      <c r="R63" s="32">
        <f>IFERROR('σ и σw, МПа'!E63*$BF$2,"-")</f>
        <v>464.61538461538458</v>
      </c>
      <c r="S63" s="32">
        <f>IFERROR('σ и σw, МПа'!F63*$BF$2,"-")</f>
        <v>446.76923076923077</v>
      </c>
      <c r="T63" s="32">
        <f>IFERROR('σ и σw, МПа'!G63*$BF$2,"-")</f>
        <v>446.76923076923077</v>
      </c>
      <c r="U63" s="32">
        <f>IFERROR('σ и σw, МПа'!H63*$BF$2,"-")</f>
        <v>446.76923076923077</v>
      </c>
      <c r="V63" s="32">
        <f>IFERROR('σ и σw, МПа'!I63*$BF$2,"-")</f>
        <v>446.76923076923077</v>
      </c>
      <c r="W63" s="32">
        <f>IFERROR('σ и σw, МПа'!J63*$BF$2,"-")</f>
        <v>446.76923076923077</v>
      </c>
      <c r="X63" s="32">
        <f>IFERROR('σ и σw, МПа'!K63*$BF$2,"-")</f>
        <v>422.76923076923077</v>
      </c>
      <c r="Y63" s="32">
        <f>IFERROR('σ и σw, МПа'!L63*$BF$2,"-")</f>
        <v>374.15384615384619</v>
      </c>
      <c r="Z63" s="32">
        <f>IFERROR('σ и σw, МПа'!M63*$BF$2,"-")</f>
        <v>332.30769230769232</v>
      </c>
      <c r="AA63" s="32">
        <f>IFERROR('σ и σw, МПа'!N63*$BF$2,"-")</f>
        <v>289.84615384615387</v>
      </c>
      <c r="AB63" s="32" t="str">
        <f>IFERROR('σ и σw, МПа'!O63*$BF$2,"-")</f>
        <v>-</v>
      </c>
      <c r="AC63" s="33" t="str">
        <f>IFERROR('σ и σw, МПа'!P63*$BF$2,"-")</f>
        <v>-</v>
      </c>
      <c r="AD63" s="31">
        <f>IFERROR('σ и σw, МПа'!Q63*$BG$2,"-")</f>
        <v>382.8</v>
      </c>
      <c r="AE63" s="32">
        <f>IFERROR('σ и σw, МПа'!R63*$BG$2,"-")</f>
        <v>353.4</v>
      </c>
      <c r="AF63" s="32">
        <f>IFERROR('σ и σw, МПа'!S63*$BG$2,"-")</f>
        <v>329.4</v>
      </c>
      <c r="AG63" s="32">
        <f>IFERROR('σ и σw, МПа'!T63*$BG$2,"-")</f>
        <v>324</v>
      </c>
      <c r="AH63" s="32">
        <f>IFERROR('σ и σw, МПа'!U63*$BG$2,"-")</f>
        <v>318</v>
      </c>
      <c r="AI63" s="32">
        <f>IFERROR('σ и σw, МПа'!V63*$BG$2,"-")</f>
        <v>318</v>
      </c>
      <c r="AJ63" s="32">
        <f>IFERROR('σ и σw, МПа'!W63*$BG$2,"-")</f>
        <v>318</v>
      </c>
      <c r="AK63" s="32">
        <f>IFERROR('σ и σw, МПа'!X63*$BG$2,"-")</f>
        <v>312</v>
      </c>
      <c r="AL63" s="32">
        <f>IFERROR('σ и σw, МПа'!Y63*$BG$2,"-")</f>
        <v>294.59999999999997</v>
      </c>
      <c r="AM63" s="32">
        <f>IFERROR('σ и σw, МПа'!Z63*$BG$2,"-")</f>
        <v>276.59999999999997</v>
      </c>
      <c r="AN63" s="32">
        <f>IFERROR('σ и σw, МПа'!AA63*$BG$2,"-")</f>
        <v>259.2</v>
      </c>
      <c r="AO63" s="32" t="str">
        <f>IFERROR('σ и σw, МПа'!AB63*$BG$2,"-")</f>
        <v>-</v>
      </c>
      <c r="AP63" s="33" t="str">
        <f>IFERROR('σ и σw, МПа'!AC63*$BG$2,"-")</f>
        <v>-</v>
      </c>
      <c r="AQ63" s="31">
        <f>IFERROR('σ и σw, МПа'!Q63*$BH$2,"-")</f>
        <v>638</v>
      </c>
      <c r="AR63" s="32">
        <f>IFERROR('σ и σw, МПа'!R63*$BH$2,"-")</f>
        <v>589</v>
      </c>
      <c r="AS63" s="32">
        <f>IFERROR('σ и σw, МПа'!S63*$BH$2,"-")</f>
        <v>549</v>
      </c>
      <c r="AT63" s="32">
        <f>IFERROR('σ и σw, МПа'!T63*$BH$2,"-")</f>
        <v>540</v>
      </c>
      <c r="AU63" s="32">
        <f>IFERROR('σ и σw, МПа'!U63*$BH$2,"-")</f>
        <v>530</v>
      </c>
      <c r="AV63" s="32">
        <f>IFERROR('σ и σw, МПа'!V63*$BH$2,"-")</f>
        <v>530</v>
      </c>
      <c r="AW63" s="32">
        <f>IFERROR('σ и σw, МПа'!W63*$BH$2,"-")</f>
        <v>530</v>
      </c>
      <c r="AX63" s="32">
        <f>IFERROR('σ и σw, МПа'!X63*$BH$2,"-")</f>
        <v>520</v>
      </c>
      <c r="AY63" s="32">
        <f>IFERROR('σ и σw, МПа'!Y63*$BH$2,"-")</f>
        <v>491</v>
      </c>
      <c r="AZ63" s="32">
        <f>IFERROR('σ и σw, МПа'!Z63*$BH$2,"-")</f>
        <v>461</v>
      </c>
      <c r="BA63" s="32">
        <f>IFERROR('σ и σw, МПа'!AA63*$BH$2,"-")</f>
        <v>432</v>
      </c>
      <c r="BB63" s="32" t="str">
        <f>IFERROR('σ и σw, МПа'!AB63*$BH$2,"-")</f>
        <v>-</v>
      </c>
      <c r="BC63" s="33" t="str">
        <f>IFERROR('σ и σw, МПа'!AC63*$BH$2,"-")</f>
        <v>-</v>
      </c>
    </row>
    <row r="64" spans="1:55" x14ac:dyDescent="0.25">
      <c r="A64" s="10" t="str">
        <f>INDEX('Обработка исходного'!B:B,ROW($B$3)+4*(ROW($B64)-ROW($B$3)))</f>
        <v>Сталь легированная</v>
      </c>
      <c r="B64" s="47" t="str">
        <f>INDEX('Обработка исходного'!D:D,ROW($B$3)+4*(ROW($B64)-ROW($B$3)))</f>
        <v>20X</v>
      </c>
      <c r="C64" s="27" t="str">
        <f>'Rp0,2, МПа'!C64</f>
        <v>Поковки диаметром до 500 мм, КП195*</v>
      </c>
      <c r="D64" s="31">
        <f>IFERROR('σ и σw, МПа'!D64*$BE$2,"-")</f>
        <v>156</v>
      </c>
      <c r="E64" s="32">
        <f>IFERROR('σ и σw, МПа'!E64*$BE$2,"-")</f>
        <v>141.6</v>
      </c>
      <c r="F64" s="32">
        <f>IFERROR('σ и σw, МПа'!F64*$BE$2,"-")</f>
        <v>133.6</v>
      </c>
      <c r="G64" s="32">
        <f>IFERROR('σ и σw, МПа'!G64*$BE$2,"-")</f>
        <v>133.6</v>
      </c>
      <c r="H64" s="32">
        <f>IFERROR('σ и σw, МПа'!H64*$BE$2,"-")</f>
        <v>133.6</v>
      </c>
      <c r="I64" s="32">
        <f>IFERROR('σ и σw, МПа'!I64*$BE$2,"-")</f>
        <v>133.6</v>
      </c>
      <c r="J64" s="32">
        <f>IFERROR('σ и σw, МПа'!J64*$BE$2,"-")</f>
        <v>133.6</v>
      </c>
      <c r="K64" s="32">
        <f>IFERROR('σ и σw, МПа'!K64*$BE$2,"-")</f>
        <v>125.6</v>
      </c>
      <c r="L64" s="32">
        <f>IFERROR('σ и σw, МПа'!L64*$BE$2,"-")</f>
        <v>117.6</v>
      </c>
      <c r="M64" s="32">
        <f>IFERROR('σ и σw, МПа'!M64*$BE$2,"-")</f>
        <v>109.6</v>
      </c>
      <c r="N64" s="32">
        <f>IFERROR('σ и σw, МПа'!N64*$BE$2,"-")</f>
        <v>102.39999999999999</v>
      </c>
      <c r="O64" s="32" t="str">
        <f>IFERROR('σ и σw, МПа'!O64*$BE$2,"-")</f>
        <v>-</v>
      </c>
      <c r="P64" s="33" t="str">
        <f>IFERROR('σ и σw, МПа'!P64*$BE$2,"-")</f>
        <v>-</v>
      </c>
      <c r="Q64" s="31">
        <f>IFERROR('σ и σw, МПа'!D64*$BF$2,"-")</f>
        <v>208</v>
      </c>
      <c r="R64" s="32">
        <f>IFERROR('σ и σw, МПа'!E64*$BF$2,"-")</f>
        <v>188.8</v>
      </c>
      <c r="S64" s="32">
        <f>IFERROR('σ и σw, МПа'!F64*$BF$2,"-")</f>
        <v>178.13333333333333</v>
      </c>
      <c r="T64" s="32">
        <f>IFERROR('σ и σw, МПа'!G64*$BF$2,"-")</f>
        <v>178.13333333333333</v>
      </c>
      <c r="U64" s="32">
        <f>IFERROR('σ и σw, МПа'!H64*$BF$2,"-")</f>
        <v>178.13333333333333</v>
      </c>
      <c r="V64" s="32">
        <f>IFERROR('σ и σw, МПа'!I64*$BF$2,"-")</f>
        <v>178.13333333333333</v>
      </c>
      <c r="W64" s="32">
        <f>IFERROR('σ и σw, МПа'!J64*$BF$2,"-")</f>
        <v>178.13333333333333</v>
      </c>
      <c r="X64" s="32">
        <f>IFERROR('σ и σw, МПа'!K64*$BF$2,"-")</f>
        <v>167.4666666666667</v>
      </c>
      <c r="Y64" s="32">
        <f>IFERROR('σ и σw, МПа'!L64*$BF$2,"-")</f>
        <v>156.80000000000001</v>
      </c>
      <c r="Z64" s="32">
        <f>IFERROR('σ и σw, МПа'!M64*$BF$2,"-")</f>
        <v>146.13333333333333</v>
      </c>
      <c r="AA64" s="32">
        <f>IFERROR('σ и σw, МПа'!N64*$BF$2,"-")</f>
        <v>136.53333333333333</v>
      </c>
      <c r="AB64" s="32" t="str">
        <f>IFERROR('σ и σw, МПа'!O64*$BF$2,"-")</f>
        <v>-</v>
      </c>
      <c r="AC64" s="33" t="str">
        <f>IFERROR('σ и σw, МПа'!P64*$BF$2,"-")</f>
        <v>-</v>
      </c>
      <c r="AD64" s="31">
        <f>IFERROR('σ и σw, МПа'!Q64*$BG$2,"-")</f>
        <v>117</v>
      </c>
      <c r="AE64" s="32">
        <f>IFERROR('σ и σw, МПа'!R64*$BG$2,"-")</f>
        <v>106.2</v>
      </c>
      <c r="AF64" s="32">
        <f>IFERROR('σ и σw, МПа'!S64*$BG$2,"-")</f>
        <v>100.2</v>
      </c>
      <c r="AG64" s="32">
        <f>IFERROR('σ и σw, МПа'!T64*$BG$2,"-")</f>
        <v>100.2</v>
      </c>
      <c r="AH64" s="32">
        <f>IFERROR('σ и σw, МПа'!U64*$BG$2,"-")</f>
        <v>100.2</v>
      </c>
      <c r="AI64" s="32">
        <f>IFERROR('σ и σw, МПа'!V64*$BG$2,"-")</f>
        <v>100.2</v>
      </c>
      <c r="AJ64" s="32">
        <f>IFERROR('σ и σw, МПа'!W64*$BG$2,"-")</f>
        <v>100.2</v>
      </c>
      <c r="AK64" s="32">
        <f>IFERROR('σ и σw, МПа'!X64*$BG$2,"-")</f>
        <v>94.2</v>
      </c>
      <c r="AL64" s="32">
        <f>IFERROR('σ и σw, МПа'!Y64*$BG$2,"-")</f>
        <v>88.2</v>
      </c>
      <c r="AM64" s="32">
        <f>IFERROR('σ и σw, МПа'!Z64*$BG$2,"-")</f>
        <v>82.2</v>
      </c>
      <c r="AN64" s="32">
        <f>IFERROR('σ и σw, МПа'!AA64*$BG$2,"-")</f>
        <v>76.8</v>
      </c>
      <c r="AO64" s="32" t="str">
        <f>IFERROR('σ и σw, МПа'!AB64*$BG$2,"-")</f>
        <v>-</v>
      </c>
      <c r="AP64" s="33" t="str">
        <f>IFERROR('σ и σw, МПа'!AC64*$BG$2,"-")</f>
        <v>-</v>
      </c>
      <c r="AQ64" s="31">
        <f>IFERROR('σ и σw, МПа'!Q64*$BH$2,"-")</f>
        <v>195</v>
      </c>
      <c r="AR64" s="32">
        <f>IFERROR('σ и σw, МПа'!R64*$BH$2,"-")</f>
        <v>177</v>
      </c>
      <c r="AS64" s="32">
        <f>IFERROR('σ и σw, МПа'!S64*$BH$2,"-")</f>
        <v>167</v>
      </c>
      <c r="AT64" s="32">
        <f>IFERROR('σ и σw, МПа'!T64*$BH$2,"-")</f>
        <v>167</v>
      </c>
      <c r="AU64" s="32">
        <f>IFERROR('σ и σw, МПа'!U64*$BH$2,"-")</f>
        <v>167</v>
      </c>
      <c r="AV64" s="32">
        <f>IFERROR('σ и σw, МПа'!V64*$BH$2,"-")</f>
        <v>167</v>
      </c>
      <c r="AW64" s="32">
        <f>IFERROR('σ и σw, МПа'!W64*$BH$2,"-")</f>
        <v>167</v>
      </c>
      <c r="AX64" s="32">
        <f>IFERROR('σ и σw, МПа'!X64*$BH$2,"-")</f>
        <v>157</v>
      </c>
      <c r="AY64" s="32">
        <f>IFERROR('σ и σw, МПа'!Y64*$BH$2,"-")</f>
        <v>147</v>
      </c>
      <c r="AZ64" s="32">
        <f>IFERROR('σ и σw, МПа'!Z64*$BH$2,"-")</f>
        <v>137</v>
      </c>
      <c r="BA64" s="32">
        <f>IFERROR('σ и σw, МПа'!AA64*$BH$2,"-")</f>
        <v>128</v>
      </c>
      <c r="BB64" s="32" t="str">
        <f>IFERROR('σ и σw, МПа'!AB64*$BH$2,"-")</f>
        <v>-</v>
      </c>
      <c r="BC64" s="33" t="str">
        <f>IFERROR('σ и σw, МПа'!AC64*$BH$2,"-")</f>
        <v>-</v>
      </c>
    </row>
    <row r="65" spans="1:55" x14ac:dyDescent="0.25">
      <c r="A65" s="10" t="str">
        <f>INDEX('Обработка исходного'!B:B,ROW($B$3)+4*(ROW($B65)-ROW($B$3)))</f>
        <v>Сталь легированная</v>
      </c>
      <c r="B65" s="47" t="str">
        <f>INDEX('Обработка исходного'!D:D,ROW($B$3)+4*(ROW($B65)-ROW($B$3)))</f>
        <v>20X</v>
      </c>
      <c r="C65" s="27" t="str">
        <f>'Rp0,2, МПа'!C65</f>
        <v>Поковки диаметром до 300 мм, КП215*</v>
      </c>
      <c r="D65" s="31">
        <f>IFERROR('σ и σw, МПа'!D65*$BE$2,"-")</f>
        <v>172</v>
      </c>
      <c r="E65" s="32">
        <f>IFERROR('σ и σw, МПа'!E65*$BE$2,"-")</f>
        <v>156.79999999999998</v>
      </c>
      <c r="F65" s="32">
        <f>IFERROR('σ и σw, МПа'!F65*$BE$2,"-")</f>
        <v>156.79999999999998</v>
      </c>
      <c r="G65" s="32">
        <f>IFERROR('σ и σw, МПа'!G65*$BE$2,"-")</f>
        <v>156.79999999999998</v>
      </c>
      <c r="H65" s="32">
        <f>IFERROR('σ и σw, МПа'!H65*$BE$2,"-")</f>
        <v>156.79999999999998</v>
      </c>
      <c r="I65" s="32">
        <f>IFERROR('σ и σw, МПа'!I65*$BE$2,"-")</f>
        <v>156.79999999999998</v>
      </c>
      <c r="J65" s="32">
        <f>IFERROR('σ и σw, МПа'!J65*$BE$2,"-")</f>
        <v>156.79999999999998</v>
      </c>
      <c r="K65" s="32">
        <f>IFERROR('σ и σw, МПа'!K65*$BE$2,"-")</f>
        <v>141.6</v>
      </c>
      <c r="L65" s="32">
        <f>IFERROR('σ и σw, МПа'!L65*$BE$2,"-")</f>
        <v>133.6</v>
      </c>
      <c r="M65" s="32">
        <f>IFERROR('σ и σw, МПа'!M65*$BE$2,"-")</f>
        <v>125.6</v>
      </c>
      <c r="N65" s="32">
        <f>IFERROR('σ и σw, МПа'!N65*$BE$2,"-")</f>
        <v>117.6</v>
      </c>
      <c r="O65" s="32" t="str">
        <f>IFERROR('σ и σw, МПа'!O65*$BE$2,"-")</f>
        <v>-</v>
      </c>
      <c r="P65" s="33" t="str">
        <f>IFERROR('σ и σw, МПа'!P65*$BE$2,"-")</f>
        <v>-</v>
      </c>
      <c r="Q65" s="31">
        <f>IFERROR('σ и σw, МПа'!D65*$BF$2,"-")</f>
        <v>229.33333333333337</v>
      </c>
      <c r="R65" s="32">
        <f>IFERROR('σ и σw, МПа'!E65*$BF$2,"-")</f>
        <v>209.06666666666666</v>
      </c>
      <c r="S65" s="32">
        <f>IFERROR('σ и σw, МПа'!F65*$BF$2,"-")</f>
        <v>209.06666666666666</v>
      </c>
      <c r="T65" s="32">
        <f>IFERROR('σ и σw, МПа'!G65*$BF$2,"-")</f>
        <v>209.06666666666666</v>
      </c>
      <c r="U65" s="32">
        <f>IFERROR('σ и σw, МПа'!H65*$BF$2,"-")</f>
        <v>209.06666666666666</v>
      </c>
      <c r="V65" s="32">
        <f>IFERROR('σ и σw, МПа'!I65*$BF$2,"-")</f>
        <v>209.06666666666666</v>
      </c>
      <c r="W65" s="32">
        <f>IFERROR('σ и σw, МПа'!J65*$BF$2,"-")</f>
        <v>209.06666666666666</v>
      </c>
      <c r="X65" s="32">
        <f>IFERROR('σ и σw, МПа'!K65*$BF$2,"-")</f>
        <v>188.8</v>
      </c>
      <c r="Y65" s="32">
        <f>IFERROR('σ и σw, МПа'!L65*$BF$2,"-")</f>
        <v>178.13333333333333</v>
      </c>
      <c r="Z65" s="32">
        <f>IFERROR('σ и σw, МПа'!M65*$BF$2,"-")</f>
        <v>167.4666666666667</v>
      </c>
      <c r="AA65" s="32">
        <f>IFERROR('σ и σw, МПа'!N65*$BF$2,"-")</f>
        <v>156.80000000000001</v>
      </c>
      <c r="AB65" s="32" t="str">
        <f>IFERROR('σ и σw, МПа'!O65*$BF$2,"-")</f>
        <v>-</v>
      </c>
      <c r="AC65" s="33" t="str">
        <f>IFERROR('σ и σw, МПа'!P65*$BF$2,"-")</f>
        <v>-</v>
      </c>
      <c r="AD65" s="31">
        <f>IFERROR('σ и σw, МПа'!Q65*$BG$2,"-")</f>
        <v>129</v>
      </c>
      <c r="AE65" s="32">
        <f>IFERROR('σ и σw, МПа'!R65*$BG$2,"-")</f>
        <v>117.6</v>
      </c>
      <c r="AF65" s="32">
        <f>IFERROR('σ и σw, МПа'!S65*$BG$2,"-")</f>
        <v>117.6</v>
      </c>
      <c r="AG65" s="32">
        <f>IFERROR('σ и σw, МПа'!T65*$BG$2,"-")</f>
        <v>117.6</v>
      </c>
      <c r="AH65" s="32">
        <f>IFERROR('σ и σw, МПа'!U65*$BG$2,"-")</f>
        <v>117.6</v>
      </c>
      <c r="AI65" s="32">
        <f>IFERROR('σ и σw, МПа'!V65*$BG$2,"-")</f>
        <v>117.6</v>
      </c>
      <c r="AJ65" s="32">
        <f>IFERROR('σ и σw, МПа'!W65*$BG$2,"-")</f>
        <v>117.6</v>
      </c>
      <c r="AK65" s="32">
        <f>IFERROR('σ и σw, МПа'!X65*$BG$2,"-")</f>
        <v>106.2</v>
      </c>
      <c r="AL65" s="32">
        <f>IFERROR('σ и σw, МПа'!Y65*$BG$2,"-")</f>
        <v>100.2</v>
      </c>
      <c r="AM65" s="32">
        <f>IFERROR('σ и σw, МПа'!Z65*$BG$2,"-")</f>
        <v>94.2</v>
      </c>
      <c r="AN65" s="32">
        <f>IFERROR('σ и σw, МПа'!AA65*$BG$2,"-")</f>
        <v>88.2</v>
      </c>
      <c r="AO65" s="32" t="str">
        <f>IFERROR('σ и σw, МПа'!AB65*$BG$2,"-")</f>
        <v>-</v>
      </c>
      <c r="AP65" s="33" t="str">
        <f>IFERROR('σ и σw, МПа'!AC65*$BG$2,"-")</f>
        <v>-</v>
      </c>
      <c r="AQ65" s="31">
        <f>IFERROR('σ и σw, МПа'!Q65*$BH$2,"-")</f>
        <v>215</v>
      </c>
      <c r="AR65" s="32">
        <f>IFERROR('σ и σw, МПа'!R65*$BH$2,"-")</f>
        <v>196</v>
      </c>
      <c r="AS65" s="32">
        <f>IFERROR('σ и σw, МПа'!S65*$BH$2,"-")</f>
        <v>196</v>
      </c>
      <c r="AT65" s="32">
        <f>IFERROR('σ и σw, МПа'!T65*$BH$2,"-")</f>
        <v>196</v>
      </c>
      <c r="AU65" s="32">
        <f>IFERROR('σ и σw, МПа'!U65*$BH$2,"-")</f>
        <v>196</v>
      </c>
      <c r="AV65" s="32">
        <f>IFERROR('σ и σw, МПа'!V65*$BH$2,"-")</f>
        <v>196</v>
      </c>
      <c r="AW65" s="32">
        <f>IFERROR('σ и σw, МПа'!W65*$BH$2,"-")</f>
        <v>196</v>
      </c>
      <c r="AX65" s="32">
        <f>IFERROR('σ и σw, МПа'!X65*$BH$2,"-")</f>
        <v>177</v>
      </c>
      <c r="AY65" s="32">
        <f>IFERROR('σ и σw, МПа'!Y65*$BH$2,"-")</f>
        <v>167</v>
      </c>
      <c r="AZ65" s="32">
        <f>IFERROR('σ и σw, МПа'!Z65*$BH$2,"-")</f>
        <v>157</v>
      </c>
      <c r="BA65" s="32">
        <f>IFERROR('σ и σw, МПа'!AA65*$BH$2,"-")</f>
        <v>147</v>
      </c>
      <c r="BB65" s="32" t="str">
        <f>IFERROR('σ и σw, МПа'!AB65*$BH$2,"-")</f>
        <v>-</v>
      </c>
      <c r="BC65" s="33" t="str">
        <f>IFERROR('σ и σw, МПа'!AC65*$BH$2,"-")</f>
        <v>-</v>
      </c>
    </row>
    <row r="66" spans="1:55" x14ac:dyDescent="0.25">
      <c r="A66" s="10" t="str">
        <f>INDEX('Обработка исходного'!B:B,ROW($B$3)+4*(ROW($B66)-ROW($B$3)))</f>
        <v>Сталь легированная</v>
      </c>
      <c r="B66" s="47" t="str">
        <f>INDEX('Обработка исходного'!D:D,ROW($B$3)+4*(ROW($B66)-ROW($B$3)))</f>
        <v>20X</v>
      </c>
      <c r="C66" s="27" t="str">
        <f>'Rp0,2, МПа'!C66</f>
        <v>Поковки диаметром до 300 мм, КП245*</v>
      </c>
      <c r="D66" s="31">
        <f>IFERROR('σ и σw, МПа'!D66*$BE$2,"-")</f>
        <v>196</v>
      </c>
      <c r="E66" s="32">
        <f>IFERROR('σ и σw, МПа'!E66*$BE$2,"-")</f>
        <v>180.79999999999998</v>
      </c>
      <c r="F66" s="32">
        <f>IFERROR('σ и σw, МПа'!F66*$BE$2,"-")</f>
        <v>164.8</v>
      </c>
      <c r="G66" s="32">
        <f>IFERROR('σ и σw, МПа'!G66*$BE$2,"-")</f>
        <v>164.8</v>
      </c>
      <c r="H66" s="32">
        <f>IFERROR('σ и σw, МПа'!H66*$BE$2,"-")</f>
        <v>164.8</v>
      </c>
      <c r="I66" s="32">
        <f>IFERROR('σ и σw, МПа'!I66*$BE$2,"-")</f>
        <v>164.8</v>
      </c>
      <c r="J66" s="32">
        <f>IFERROR('σ и σw, МПа'!J66*$BE$2,"-")</f>
        <v>164.8</v>
      </c>
      <c r="K66" s="32">
        <f>IFERROR('σ и σw, МПа'!K66*$BE$2,"-")</f>
        <v>156.79999999999998</v>
      </c>
      <c r="L66" s="32">
        <f>IFERROR('σ и σw, МПа'!L66*$BE$2,"-")</f>
        <v>156.79999999999998</v>
      </c>
      <c r="M66" s="32">
        <f>IFERROR('σ и σw, МПа'!M66*$BE$2,"-")</f>
        <v>141.6</v>
      </c>
      <c r="N66" s="32">
        <f>IFERROR('σ и σw, МПа'!N66*$BE$2,"-")</f>
        <v>133.6</v>
      </c>
      <c r="O66" s="32" t="str">
        <f>IFERROR('σ и σw, МПа'!O66*$BE$2,"-")</f>
        <v>-</v>
      </c>
      <c r="P66" s="33" t="str">
        <f>IFERROR('σ и σw, МПа'!P66*$BE$2,"-")</f>
        <v>-</v>
      </c>
      <c r="Q66" s="31">
        <f>IFERROR('σ и σw, МПа'!D66*$BF$2,"-")</f>
        <v>261.33333333333337</v>
      </c>
      <c r="R66" s="32">
        <f>IFERROR('σ и σw, МПа'!E66*$BF$2,"-")</f>
        <v>241.06666666666666</v>
      </c>
      <c r="S66" s="32">
        <f>IFERROR('σ и σw, МПа'!F66*$BF$2,"-")</f>
        <v>219.73333333333335</v>
      </c>
      <c r="T66" s="32">
        <f>IFERROR('σ и σw, МПа'!G66*$BF$2,"-")</f>
        <v>219.73333333333335</v>
      </c>
      <c r="U66" s="32">
        <f>IFERROR('σ и σw, МПа'!H66*$BF$2,"-")</f>
        <v>219.73333333333335</v>
      </c>
      <c r="V66" s="32">
        <f>IFERROR('σ и σw, МПа'!I66*$BF$2,"-")</f>
        <v>219.73333333333335</v>
      </c>
      <c r="W66" s="32">
        <f>IFERROR('σ и σw, МПа'!J66*$BF$2,"-")</f>
        <v>219.73333333333335</v>
      </c>
      <c r="X66" s="32">
        <f>IFERROR('σ и σw, МПа'!K66*$BF$2,"-")</f>
        <v>209.06666666666666</v>
      </c>
      <c r="Y66" s="32">
        <f>IFERROR('σ и σw, МПа'!L66*$BF$2,"-")</f>
        <v>209.06666666666666</v>
      </c>
      <c r="Z66" s="32">
        <f>IFERROR('σ и σw, МПа'!M66*$BF$2,"-")</f>
        <v>188.8</v>
      </c>
      <c r="AA66" s="32">
        <f>IFERROR('σ и σw, МПа'!N66*$BF$2,"-")</f>
        <v>178.13333333333333</v>
      </c>
      <c r="AB66" s="32" t="str">
        <f>IFERROR('σ и σw, МПа'!O66*$BF$2,"-")</f>
        <v>-</v>
      </c>
      <c r="AC66" s="33" t="str">
        <f>IFERROR('σ и σw, МПа'!P66*$BF$2,"-")</f>
        <v>-</v>
      </c>
      <c r="AD66" s="31">
        <f>IFERROR('σ и σw, МПа'!Q66*$BG$2,"-")</f>
        <v>147</v>
      </c>
      <c r="AE66" s="32">
        <f>IFERROR('σ и σw, МПа'!R66*$BG$2,"-")</f>
        <v>135.6</v>
      </c>
      <c r="AF66" s="32">
        <f>IFERROR('σ и σw, МПа'!S66*$BG$2,"-")</f>
        <v>123.6</v>
      </c>
      <c r="AG66" s="32">
        <f>IFERROR('σ и σw, МПа'!T66*$BG$2,"-")</f>
        <v>123.6</v>
      </c>
      <c r="AH66" s="32">
        <f>IFERROR('σ и σw, МПа'!U66*$BG$2,"-")</f>
        <v>123.6</v>
      </c>
      <c r="AI66" s="32">
        <f>IFERROR('σ и σw, МПа'!V66*$BG$2,"-")</f>
        <v>123.6</v>
      </c>
      <c r="AJ66" s="32">
        <f>IFERROR('σ и σw, МПа'!W66*$BG$2,"-")</f>
        <v>123.6</v>
      </c>
      <c r="AK66" s="32">
        <f>IFERROR('σ и σw, МПа'!X66*$BG$2,"-")</f>
        <v>117.6</v>
      </c>
      <c r="AL66" s="32">
        <f>IFERROR('σ и σw, МПа'!Y66*$BG$2,"-")</f>
        <v>117.6</v>
      </c>
      <c r="AM66" s="32">
        <f>IFERROR('σ и σw, МПа'!Z66*$BG$2,"-")</f>
        <v>106.2</v>
      </c>
      <c r="AN66" s="32">
        <f>IFERROR('σ и σw, МПа'!AA66*$BG$2,"-")</f>
        <v>100.2</v>
      </c>
      <c r="AO66" s="32" t="str">
        <f>IFERROR('σ и σw, МПа'!AB66*$BG$2,"-")</f>
        <v>-</v>
      </c>
      <c r="AP66" s="33" t="str">
        <f>IFERROR('σ и σw, МПа'!AC66*$BG$2,"-")</f>
        <v>-</v>
      </c>
      <c r="AQ66" s="31">
        <f>IFERROR('σ и σw, МПа'!Q66*$BH$2,"-")</f>
        <v>245</v>
      </c>
      <c r="AR66" s="32">
        <f>IFERROR('σ и σw, МПа'!R66*$BH$2,"-")</f>
        <v>226</v>
      </c>
      <c r="AS66" s="32">
        <f>IFERROR('σ и σw, МПа'!S66*$BH$2,"-")</f>
        <v>206</v>
      </c>
      <c r="AT66" s="32">
        <f>IFERROR('σ и σw, МПа'!T66*$BH$2,"-")</f>
        <v>206</v>
      </c>
      <c r="AU66" s="32">
        <f>IFERROR('σ и σw, МПа'!U66*$BH$2,"-")</f>
        <v>206</v>
      </c>
      <c r="AV66" s="32">
        <f>IFERROR('σ и σw, МПа'!V66*$BH$2,"-")</f>
        <v>206</v>
      </c>
      <c r="AW66" s="32">
        <f>IFERROR('σ и σw, МПа'!W66*$BH$2,"-")</f>
        <v>206</v>
      </c>
      <c r="AX66" s="32">
        <f>IFERROR('σ и σw, МПа'!X66*$BH$2,"-")</f>
        <v>196</v>
      </c>
      <c r="AY66" s="32">
        <f>IFERROR('σ и σw, МПа'!Y66*$BH$2,"-")</f>
        <v>196</v>
      </c>
      <c r="AZ66" s="32">
        <f>IFERROR('σ и σw, МПа'!Z66*$BH$2,"-")</f>
        <v>177</v>
      </c>
      <c r="BA66" s="32">
        <f>IFERROR('σ и σw, МПа'!AA66*$BH$2,"-")</f>
        <v>167</v>
      </c>
      <c r="BB66" s="32" t="str">
        <f>IFERROR('σ и σw, МПа'!AB66*$BH$2,"-")</f>
        <v>-</v>
      </c>
      <c r="BC66" s="33" t="str">
        <f>IFERROR('σ и σw, МПа'!AC66*$BH$2,"-")</f>
        <v>-</v>
      </c>
    </row>
    <row r="67" spans="1:55" x14ac:dyDescent="0.25">
      <c r="A67" s="10" t="str">
        <f>INDEX('Обработка исходного'!B:B,ROW($B$3)+4*(ROW($B67)-ROW($B$3)))</f>
        <v>Сталь легированная</v>
      </c>
      <c r="B67" s="47" t="str">
        <f>INDEX('Обработка исходного'!D:D,ROW($B$3)+4*(ROW($B67)-ROW($B$3)))</f>
        <v>20X</v>
      </c>
      <c r="C67" s="27" t="str">
        <f>'Rp0,2, МПа'!C67</f>
        <v>Поковки диаметром до 300 мм, КП275*</v>
      </c>
      <c r="D67" s="31">
        <f>IFERROR('σ и σw, МПа'!D67*$BE$2,"-")</f>
        <v>220</v>
      </c>
      <c r="E67" s="32">
        <f>IFERROR('σ и σw, МПа'!E67*$BE$2,"-")</f>
        <v>196</v>
      </c>
      <c r="F67" s="32">
        <f>IFERROR('σ и σw, МПа'!F67*$BE$2,"-")</f>
        <v>187.99999999999997</v>
      </c>
      <c r="G67" s="32">
        <f>IFERROR('σ и σw, МПа'!G67*$BE$2,"-")</f>
        <v>187.99999999999997</v>
      </c>
      <c r="H67" s="32">
        <f>IFERROR('σ и σw, МПа'!H67*$BE$2,"-")</f>
        <v>187.99999999999997</v>
      </c>
      <c r="I67" s="32">
        <f>IFERROR('σ и σw, МПа'!I67*$BE$2,"-")</f>
        <v>187.99999999999997</v>
      </c>
      <c r="J67" s="32">
        <f>IFERROR('σ и σw, МПа'!J67*$BE$2,"-")</f>
        <v>187.99999999999997</v>
      </c>
      <c r="K67" s="32">
        <f>IFERROR('σ и σw, МПа'!K67*$BE$2,"-")</f>
        <v>172.79999999999998</v>
      </c>
      <c r="L67" s="32">
        <f>IFERROR('σ и σw, МПа'!L67*$BE$2,"-")</f>
        <v>164.8</v>
      </c>
      <c r="M67" s="32">
        <f>IFERROR('σ и σw, МПа'!M67*$BE$2,"-")</f>
        <v>156.79999999999998</v>
      </c>
      <c r="N67" s="32">
        <f>IFERROR('σ и σw, МПа'!N67*$BE$2,"-")</f>
        <v>141.6</v>
      </c>
      <c r="O67" s="32" t="str">
        <f>IFERROR('σ и σw, МПа'!O67*$BE$2,"-")</f>
        <v>-</v>
      </c>
      <c r="P67" s="33" t="str">
        <f>IFERROR('σ и σw, МПа'!P67*$BE$2,"-")</f>
        <v>-</v>
      </c>
      <c r="Q67" s="31">
        <f>IFERROR('σ и σw, МПа'!D67*$BF$2,"-")</f>
        <v>293.33333333333337</v>
      </c>
      <c r="R67" s="32">
        <f>IFERROR('σ и σw, МПа'!E67*$BF$2,"-")</f>
        <v>261.33333333333337</v>
      </c>
      <c r="S67" s="32">
        <f>IFERROR('σ и σw, МПа'!F67*$BF$2,"-")</f>
        <v>250.66666666666666</v>
      </c>
      <c r="T67" s="32">
        <f>IFERROR('σ и σw, МПа'!G67*$BF$2,"-")</f>
        <v>250.66666666666666</v>
      </c>
      <c r="U67" s="32">
        <f>IFERROR('σ и σw, МПа'!H67*$BF$2,"-")</f>
        <v>250.66666666666666</v>
      </c>
      <c r="V67" s="32">
        <f>IFERROR('σ и σw, МПа'!I67*$BF$2,"-")</f>
        <v>250.66666666666666</v>
      </c>
      <c r="W67" s="32">
        <f>IFERROR('σ и σw, МПа'!J67*$BF$2,"-")</f>
        <v>250.66666666666666</v>
      </c>
      <c r="X67" s="32">
        <f>IFERROR('σ и σw, МПа'!K67*$BF$2,"-")</f>
        <v>230.4</v>
      </c>
      <c r="Y67" s="32">
        <f>IFERROR('σ и σw, МПа'!L67*$BF$2,"-")</f>
        <v>219.73333333333335</v>
      </c>
      <c r="Z67" s="32">
        <f>IFERROR('σ и σw, МПа'!M67*$BF$2,"-")</f>
        <v>209.06666666666666</v>
      </c>
      <c r="AA67" s="32">
        <f>IFERROR('σ и σw, МПа'!N67*$BF$2,"-")</f>
        <v>188.8</v>
      </c>
      <c r="AB67" s="32" t="str">
        <f>IFERROR('σ и σw, МПа'!O67*$BF$2,"-")</f>
        <v>-</v>
      </c>
      <c r="AC67" s="33" t="str">
        <f>IFERROR('σ и σw, МПа'!P67*$BF$2,"-")</f>
        <v>-</v>
      </c>
      <c r="AD67" s="31">
        <f>IFERROR('σ и σw, МПа'!Q67*$BG$2,"-")</f>
        <v>165</v>
      </c>
      <c r="AE67" s="32">
        <f>IFERROR('σ и σw, МПа'!R67*$BG$2,"-")</f>
        <v>147</v>
      </c>
      <c r="AF67" s="32">
        <f>IFERROR('σ и σw, МПа'!S67*$BG$2,"-")</f>
        <v>141</v>
      </c>
      <c r="AG67" s="32">
        <f>IFERROR('σ и σw, МПа'!T67*$BG$2,"-")</f>
        <v>141</v>
      </c>
      <c r="AH67" s="32">
        <f>IFERROR('σ и σw, МПа'!U67*$BG$2,"-")</f>
        <v>141</v>
      </c>
      <c r="AI67" s="32">
        <f>IFERROR('σ и σw, МПа'!V67*$BG$2,"-")</f>
        <v>141</v>
      </c>
      <c r="AJ67" s="32">
        <f>IFERROR('σ и σw, МПа'!W67*$BG$2,"-")</f>
        <v>141</v>
      </c>
      <c r="AK67" s="32">
        <f>IFERROR('σ и σw, МПа'!X67*$BG$2,"-")</f>
        <v>129.6</v>
      </c>
      <c r="AL67" s="32">
        <f>IFERROR('σ и σw, МПа'!Y67*$BG$2,"-")</f>
        <v>123.6</v>
      </c>
      <c r="AM67" s="32">
        <f>IFERROR('σ и σw, МПа'!Z67*$BG$2,"-")</f>
        <v>117.6</v>
      </c>
      <c r="AN67" s="32">
        <f>IFERROR('σ и σw, МПа'!AA67*$BG$2,"-")</f>
        <v>106.2</v>
      </c>
      <c r="AO67" s="32" t="str">
        <f>IFERROR('σ и σw, МПа'!AB67*$BG$2,"-")</f>
        <v>-</v>
      </c>
      <c r="AP67" s="33" t="str">
        <f>IFERROR('σ и σw, МПа'!AC67*$BG$2,"-")</f>
        <v>-</v>
      </c>
      <c r="AQ67" s="31">
        <f>IFERROR('σ и σw, МПа'!Q67*$BH$2,"-")</f>
        <v>275</v>
      </c>
      <c r="AR67" s="32">
        <f>IFERROR('σ и σw, МПа'!R67*$BH$2,"-")</f>
        <v>245</v>
      </c>
      <c r="AS67" s="32">
        <f>IFERROR('σ и σw, МПа'!S67*$BH$2,"-")</f>
        <v>235</v>
      </c>
      <c r="AT67" s="32">
        <f>IFERROR('σ и σw, МПа'!T67*$BH$2,"-")</f>
        <v>235</v>
      </c>
      <c r="AU67" s="32">
        <f>IFERROR('σ и σw, МПа'!U67*$BH$2,"-")</f>
        <v>235</v>
      </c>
      <c r="AV67" s="32">
        <f>IFERROR('σ и σw, МПа'!V67*$BH$2,"-")</f>
        <v>235</v>
      </c>
      <c r="AW67" s="32">
        <f>IFERROR('σ и σw, МПа'!W67*$BH$2,"-")</f>
        <v>235</v>
      </c>
      <c r="AX67" s="32">
        <f>IFERROR('σ и σw, МПа'!X67*$BH$2,"-")</f>
        <v>216</v>
      </c>
      <c r="AY67" s="32">
        <f>IFERROR('σ и σw, МПа'!Y67*$BH$2,"-")</f>
        <v>206</v>
      </c>
      <c r="AZ67" s="32">
        <f>IFERROR('σ и σw, МПа'!Z67*$BH$2,"-")</f>
        <v>196</v>
      </c>
      <c r="BA67" s="32">
        <f>IFERROR('σ и σw, МПа'!AA67*$BH$2,"-")</f>
        <v>177</v>
      </c>
      <c r="BB67" s="32" t="str">
        <f>IFERROR('σ и σw, МПа'!AB67*$BH$2,"-")</f>
        <v>-</v>
      </c>
      <c r="BC67" s="33" t="str">
        <f>IFERROR('σ и σw, МПа'!AC67*$BH$2,"-")</f>
        <v>-</v>
      </c>
    </row>
    <row r="68" spans="1:55" x14ac:dyDescent="0.25">
      <c r="A68" s="10" t="str">
        <f>INDEX('Обработка исходного'!B:B,ROW($B$3)+4*(ROW($B68)-ROW($B$3)))</f>
        <v>Сталь легированная</v>
      </c>
      <c r="B68" s="47" t="str">
        <f>INDEX('Обработка исходного'!D:D,ROW($B$3)+4*(ROW($B68)-ROW($B$3)))</f>
        <v>20X</v>
      </c>
      <c r="C68" s="27" t="str">
        <f>'Rp0,2, МПа'!C68</f>
        <v>Поковки диаметром от 100 до 300 мм, КП315*</v>
      </c>
      <c r="D68" s="31">
        <f>IFERROR('σ и σw, МПа'!D68*$BE$2,"-")</f>
        <v>252</v>
      </c>
      <c r="E68" s="32">
        <f>IFERROR('σ и σw, МПа'!E68*$BE$2,"-")</f>
        <v>220</v>
      </c>
      <c r="F68" s="32">
        <f>IFERROR('σ и σw, МПа'!F68*$BE$2,"-")</f>
        <v>211.99999999999997</v>
      </c>
      <c r="G68" s="32">
        <f>IFERROR('σ и σw, МПа'!G68*$BE$2,"-")</f>
        <v>211.99999999999997</v>
      </c>
      <c r="H68" s="32">
        <f>IFERROR('σ и σw, МПа'!H68*$BE$2,"-")</f>
        <v>211.99999999999997</v>
      </c>
      <c r="I68" s="32">
        <f>IFERROR('σ и σw, МПа'!I68*$BE$2,"-")</f>
        <v>211.99999999999997</v>
      </c>
      <c r="J68" s="32">
        <f>IFERROR('σ и σw, МПа'!J68*$BE$2,"-")</f>
        <v>211.99999999999997</v>
      </c>
      <c r="K68" s="32">
        <f>IFERROR('σ и σw, МПа'!K68*$BE$2,"-")</f>
        <v>196</v>
      </c>
      <c r="L68" s="32">
        <f>IFERROR('σ и σw, МПа'!L68*$BE$2,"-")</f>
        <v>187.99999999999997</v>
      </c>
      <c r="M68" s="32">
        <f>IFERROR('σ и σw, МПа'!M68*$BE$2,"-")</f>
        <v>172.15384615384613</v>
      </c>
      <c r="N68" s="32">
        <f>IFERROR('σ и σw, МПа'!N68*$BE$2,"-")</f>
        <v>156.79999999999998</v>
      </c>
      <c r="O68" s="32" t="str">
        <f>IFERROR('σ и σw, МПа'!O68*$BE$2,"-")</f>
        <v>-</v>
      </c>
      <c r="P68" s="33" t="str">
        <f>IFERROR('σ и σw, МПа'!P68*$BE$2,"-")</f>
        <v>-</v>
      </c>
      <c r="Q68" s="31">
        <f>IFERROR('σ и σw, МПа'!D68*$BF$2,"-")</f>
        <v>336</v>
      </c>
      <c r="R68" s="32">
        <f>IFERROR('σ и σw, МПа'!E68*$BF$2,"-")</f>
        <v>293.33333333333337</v>
      </c>
      <c r="S68" s="32">
        <f>IFERROR('σ и σw, МПа'!F68*$BF$2,"-")</f>
        <v>282.66666666666669</v>
      </c>
      <c r="T68" s="32">
        <f>IFERROR('σ и σw, МПа'!G68*$BF$2,"-")</f>
        <v>282.66666666666669</v>
      </c>
      <c r="U68" s="32">
        <f>IFERROR('σ и σw, МПа'!H68*$BF$2,"-")</f>
        <v>282.66666666666669</v>
      </c>
      <c r="V68" s="32">
        <f>IFERROR('σ и σw, МПа'!I68*$BF$2,"-")</f>
        <v>282.66666666666669</v>
      </c>
      <c r="W68" s="32">
        <f>IFERROR('σ и σw, МПа'!J68*$BF$2,"-")</f>
        <v>282.66666666666669</v>
      </c>
      <c r="X68" s="32">
        <f>IFERROR('σ и σw, МПа'!K68*$BF$2,"-")</f>
        <v>261.33333333333337</v>
      </c>
      <c r="Y68" s="32">
        <f>IFERROR('σ и σw, МПа'!L68*$BF$2,"-")</f>
        <v>250.66666666666666</v>
      </c>
      <c r="Z68" s="32">
        <f>IFERROR('σ и σw, МПа'!M68*$BF$2,"-")</f>
        <v>229.53846153846155</v>
      </c>
      <c r="AA68" s="32">
        <f>IFERROR('σ и σw, МПа'!N68*$BF$2,"-")</f>
        <v>209.06666666666666</v>
      </c>
      <c r="AB68" s="32" t="str">
        <f>IFERROR('σ и σw, МПа'!O68*$BF$2,"-")</f>
        <v>-</v>
      </c>
      <c r="AC68" s="33" t="str">
        <f>IFERROR('σ и σw, МПа'!P68*$BF$2,"-")</f>
        <v>-</v>
      </c>
      <c r="AD68" s="31">
        <f>IFERROR('σ и σw, МПа'!Q68*$BG$2,"-")</f>
        <v>189</v>
      </c>
      <c r="AE68" s="32">
        <f>IFERROR('σ и σw, МПа'!R68*$BG$2,"-")</f>
        <v>165</v>
      </c>
      <c r="AF68" s="32">
        <f>IFERROR('σ и σw, МПа'!S68*$BG$2,"-")</f>
        <v>159</v>
      </c>
      <c r="AG68" s="32">
        <f>IFERROR('σ и σw, МПа'!T68*$BG$2,"-")</f>
        <v>159</v>
      </c>
      <c r="AH68" s="32">
        <f>IFERROR('σ и σw, МПа'!U68*$BG$2,"-")</f>
        <v>159</v>
      </c>
      <c r="AI68" s="32">
        <f>IFERROR('σ и σw, МПа'!V68*$BG$2,"-")</f>
        <v>159</v>
      </c>
      <c r="AJ68" s="32">
        <f>IFERROR('σ и σw, МПа'!W68*$BG$2,"-")</f>
        <v>159</v>
      </c>
      <c r="AK68" s="32">
        <f>IFERROR('σ и σw, МПа'!X68*$BG$2,"-")</f>
        <v>147</v>
      </c>
      <c r="AL68" s="32">
        <f>IFERROR('σ и σw, МПа'!Y68*$BG$2,"-")</f>
        <v>141</v>
      </c>
      <c r="AM68" s="32">
        <f>IFERROR('σ и σw, МПа'!Z68*$BG$2,"-")</f>
        <v>135.6</v>
      </c>
      <c r="AN68" s="32">
        <f>IFERROR('σ и σw, МПа'!AA68*$BG$2,"-")</f>
        <v>117.6</v>
      </c>
      <c r="AO68" s="32" t="str">
        <f>IFERROR('σ и σw, МПа'!AB68*$BG$2,"-")</f>
        <v>-</v>
      </c>
      <c r="AP68" s="33" t="str">
        <f>IFERROR('σ и σw, МПа'!AC68*$BG$2,"-")</f>
        <v>-</v>
      </c>
      <c r="AQ68" s="31">
        <f>IFERROR('σ и σw, МПа'!Q68*$BH$2,"-")</f>
        <v>315</v>
      </c>
      <c r="AR68" s="32">
        <f>IFERROR('σ и σw, МПа'!R68*$BH$2,"-")</f>
        <v>275</v>
      </c>
      <c r="AS68" s="32">
        <f>IFERROR('σ и σw, МПа'!S68*$BH$2,"-")</f>
        <v>265</v>
      </c>
      <c r="AT68" s="32">
        <f>IFERROR('σ и σw, МПа'!T68*$BH$2,"-")</f>
        <v>265</v>
      </c>
      <c r="AU68" s="32">
        <f>IFERROR('σ и σw, МПа'!U68*$BH$2,"-")</f>
        <v>265</v>
      </c>
      <c r="AV68" s="32">
        <f>IFERROR('σ и σw, МПа'!V68*$BH$2,"-")</f>
        <v>265</v>
      </c>
      <c r="AW68" s="32">
        <f>IFERROR('σ и σw, МПа'!W68*$BH$2,"-")</f>
        <v>265</v>
      </c>
      <c r="AX68" s="32">
        <f>IFERROR('σ и σw, МПа'!X68*$BH$2,"-")</f>
        <v>245</v>
      </c>
      <c r="AY68" s="32">
        <f>IFERROR('σ и σw, МПа'!Y68*$BH$2,"-")</f>
        <v>235</v>
      </c>
      <c r="AZ68" s="32">
        <f>IFERROR('σ и σw, МПа'!Z68*$BH$2,"-")</f>
        <v>226</v>
      </c>
      <c r="BA68" s="32">
        <f>IFERROR('σ и σw, МПа'!AA68*$BH$2,"-")</f>
        <v>196</v>
      </c>
      <c r="BB68" s="32" t="str">
        <f>IFERROR('σ и σw, МПа'!AB68*$BH$2,"-")</f>
        <v>-</v>
      </c>
      <c r="BC68" s="33" t="str">
        <f>IFERROR('σ и σw, МПа'!AC68*$BH$2,"-")</f>
        <v>-</v>
      </c>
    </row>
    <row r="69" spans="1:55" x14ac:dyDescent="0.25">
      <c r="A69" s="10" t="str">
        <f>INDEX('Обработка исходного'!B:B,ROW($B$3)+4*(ROW($B69)-ROW($B$3)))</f>
        <v>Сталь легированная</v>
      </c>
      <c r="B69" s="47" t="str">
        <f>INDEX('Обработка исходного'!D:D,ROW($B$3)+4*(ROW($B69)-ROW($B$3)))</f>
        <v>20X</v>
      </c>
      <c r="C69" s="27" t="str">
        <f>'Rp0,2, МПа'!C69</f>
        <v>Поковки диаметром от 100 до 300 мм, КП345*</v>
      </c>
      <c r="D69" s="31">
        <f>IFERROR('σ и σw, МПа'!D69*$BE$2,"-")</f>
        <v>272.30769230769226</v>
      </c>
      <c r="E69" s="32">
        <f>IFERROR('σ и σw, МПа'!E69*$BE$2,"-")</f>
        <v>235.2</v>
      </c>
      <c r="F69" s="32">
        <f>IFERROR('σ и σw, МПа'!F69*$BE$2,"-")</f>
        <v>227.20000000000002</v>
      </c>
      <c r="G69" s="32">
        <f>IFERROR('σ и σw, МПа'!G69*$BE$2,"-")</f>
        <v>227.20000000000002</v>
      </c>
      <c r="H69" s="32">
        <f>IFERROR('σ и σw, МПа'!H69*$BE$2,"-")</f>
        <v>227.20000000000002</v>
      </c>
      <c r="I69" s="32">
        <f>IFERROR('σ и σw, МПа'!I69*$BE$2,"-")</f>
        <v>227.20000000000002</v>
      </c>
      <c r="J69" s="32">
        <f>IFERROR('σ и σw, МПа'!J69*$BE$2,"-")</f>
        <v>227.20000000000002</v>
      </c>
      <c r="K69" s="32">
        <f>IFERROR('σ и σw, МПа'!K69*$BE$2,"-")</f>
        <v>211.99999999999997</v>
      </c>
      <c r="L69" s="32">
        <f>IFERROR('σ и σw, МПа'!L69*$BE$2,"-")</f>
        <v>204</v>
      </c>
      <c r="M69" s="32">
        <f>IFERROR('σ и σw, МПа'!M69*$BE$2,"-")</f>
        <v>176.76923076923075</v>
      </c>
      <c r="N69" s="32">
        <f>IFERROR('σ и σw, МПа'!N69*$BE$2,"-")</f>
        <v>162.92307692307693</v>
      </c>
      <c r="O69" s="32" t="str">
        <f>IFERROR('σ и σw, МПа'!O69*$BE$2,"-")</f>
        <v>-</v>
      </c>
      <c r="P69" s="33" t="str">
        <f>IFERROR('σ и σw, МПа'!P69*$BE$2,"-")</f>
        <v>-</v>
      </c>
      <c r="Q69" s="31">
        <f>IFERROR('σ и σw, МПа'!D69*$BF$2,"-")</f>
        <v>363.07692307692309</v>
      </c>
      <c r="R69" s="32">
        <f>IFERROR('σ и σw, МПа'!E69*$BF$2,"-")</f>
        <v>313.60000000000002</v>
      </c>
      <c r="S69" s="32">
        <f>IFERROR('σ и σw, МПа'!F69*$BF$2,"-")</f>
        <v>302.93333333333334</v>
      </c>
      <c r="T69" s="32">
        <f>IFERROR('σ и σw, МПа'!G69*$BF$2,"-")</f>
        <v>302.93333333333334</v>
      </c>
      <c r="U69" s="32">
        <f>IFERROR('σ и σw, МПа'!H69*$BF$2,"-")</f>
        <v>302.93333333333334</v>
      </c>
      <c r="V69" s="32">
        <f>IFERROR('σ и σw, МПа'!I69*$BF$2,"-")</f>
        <v>302.93333333333334</v>
      </c>
      <c r="W69" s="32">
        <f>IFERROR('σ и σw, МПа'!J69*$BF$2,"-")</f>
        <v>302.93333333333334</v>
      </c>
      <c r="X69" s="32">
        <f>IFERROR('σ и σw, МПа'!K69*$BF$2,"-")</f>
        <v>282.66666666666669</v>
      </c>
      <c r="Y69" s="32">
        <f>IFERROR('σ и σw, МПа'!L69*$BF$2,"-")</f>
        <v>272</v>
      </c>
      <c r="Z69" s="32">
        <f>IFERROR('σ и σw, МПа'!M69*$BF$2,"-")</f>
        <v>235.69230769230768</v>
      </c>
      <c r="AA69" s="32">
        <f>IFERROR('σ и σw, МПа'!N69*$BF$2,"-")</f>
        <v>217.23076923076925</v>
      </c>
      <c r="AB69" s="32" t="str">
        <f>IFERROR('σ и σw, МПа'!O69*$BF$2,"-")</f>
        <v>-</v>
      </c>
      <c r="AC69" s="33" t="str">
        <f>IFERROR('σ и σw, МПа'!P69*$BF$2,"-")</f>
        <v>-</v>
      </c>
      <c r="AD69" s="31">
        <f>IFERROR('σ и σw, МПа'!Q69*$BG$2,"-")</f>
        <v>207</v>
      </c>
      <c r="AE69" s="32">
        <f>IFERROR('σ и σw, МПа'!R69*$BG$2,"-")</f>
        <v>176.4</v>
      </c>
      <c r="AF69" s="32">
        <f>IFERROR('σ и σw, МПа'!S69*$BG$2,"-")</f>
        <v>170.4</v>
      </c>
      <c r="AG69" s="32">
        <f>IFERROR('σ и σw, МПа'!T69*$BG$2,"-")</f>
        <v>170.4</v>
      </c>
      <c r="AH69" s="32">
        <f>IFERROR('σ и σw, МПа'!U69*$BG$2,"-")</f>
        <v>170.4</v>
      </c>
      <c r="AI69" s="32">
        <f>IFERROR('σ и σw, МПа'!V69*$BG$2,"-")</f>
        <v>170.4</v>
      </c>
      <c r="AJ69" s="32">
        <f>IFERROR('σ и σw, МПа'!W69*$BG$2,"-")</f>
        <v>170.4</v>
      </c>
      <c r="AK69" s="32">
        <f>IFERROR('σ и σw, МПа'!X69*$BG$2,"-")</f>
        <v>159</v>
      </c>
      <c r="AL69" s="32">
        <f>IFERROR('σ и σw, МПа'!Y69*$BG$2,"-")</f>
        <v>153</v>
      </c>
      <c r="AM69" s="32">
        <f>IFERROR('σ и σw, МПа'!Z69*$BG$2,"-")</f>
        <v>147</v>
      </c>
      <c r="AN69" s="32">
        <f>IFERROR('σ и σw, МПа'!AA69*$BG$2,"-")</f>
        <v>129.6</v>
      </c>
      <c r="AO69" s="32" t="str">
        <f>IFERROR('σ и σw, МПа'!AB69*$BG$2,"-")</f>
        <v>-</v>
      </c>
      <c r="AP69" s="33" t="str">
        <f>IFERROR('σ и σw, МПа'!AC69*$BG$2,"-")</f>
        <v>-</v>
      </c>
      <c r="AQ69" s="31">
        <f>IFERROR('σ и σw, МПа'!Q69*$BH$2,"-")</f>
        <v>345</v>
      </c>
      <c r="AR69" s="32">
        <f>IFERROR('σ и σw, МПа'!R69*$BH$2,"-")</f>
        <v>294</v>
      </c>
      <c r="AS69" s="32">
        <f>IFERROR('σ и σw, МПа'!S69*$BH$2,"-")</f>
        <v>284</v>
      </c>
      <c r="AT69" s="32">
        <f>IFERROR('σ и σw, МПа'!T69*$BH$2,"-")</f>
        <v>284</v>
      </c>
      <c r="AU69" s="32">
        <f>IFERROR('σ и σw, МПа'!U69*$BH$2,"-")</f>
        <v>284</v>
      </c>
      <c r="AV69" s="32">
        <f>IFERROR('σ и σw, МПа'!V69*$BH$2,"-")</f>
        <v>284</v>
      </c>
      <c r="AW69" s="32">
        <f>IFERROR('σ и σw, МПа'!W69*$BH$2,"-")</f>
        <v>284</v>
      </c>
      <c r="AX69" s="32">
        <f>IFERROR('σ и σw, МПа'!X69*$BH$2,"-")</f>
        <v>265</v>
      </c>
      <c r="AY69" s="32">
        <f>IFERROR('σ и σw, МПа'!Y69*$BH$2,"-")</f>
        <v>255</v>
      </c>
      <c r="AZ69" s="32">
        <f>IFERROR('σ и σw, МПа'!Z69*$BH$2,"-")</f>
        <v>245</v>
      </c>
      <c r="BA69" s="32">
        <f>IFERROR('σ и σw, МПа'!AA69*$BH$2,"-")</f>
        <v>216</v>
      </c>
      <c r="BB69" s="32" t="str">
        <f>IFERROR('σ и σw, МПа'!AB69*$BH$2,"-")</f>
        <v>-</v>
      </c>
      <c r="BC69" s="33" t="str">
        <f>IFERROR('σ и σw, МПа'!AC69*$BH$2,"-")</f>
        <v>-</v>
      </c>
    </row>
    <row r="70" spans="1:55" x14ac:dyDescent="0.25">
      <c r="A70" s="10" t="str">
        <f>INDEX('Обработка исходного'!B:B,ROW($B$3)+4*(ROW($B70)-ROW($B$3)))</f>
        <v>Сталь легированная</v>
      </c>
      <c r="B70" s="47" t="str">
        <f>INDEX('Обработка исходного'!D:D,ROW($B$3)+4*(ROW($B70)-ROW($B$3)))</f>
        <v>30Х</v>
      </c>
      <c r="C70" s="27" t="str">
        <f>'Rp0,2, МПа'!C70</f>
        <v>Прутки, полосы диаметром или толщиной до 80 мм</v>
      </c>
      <c r="D70" s="31">
        <f>IFERROR('σ и σw, МПа'!D70*$BE$2,"-")</f>
        <v>407.53846153846149</v>
      </c>
      <c r="E70" s="32">
        <f>IFERROR('σ и σw, МПа'!E70*$BE$2,"-")</f>
        <v>402.4615384615384</v>
      </c>
      <c r="F70" s="32">
        <f>IFERROR('σ и σw, МПа'!F70*$BE$2,"-")</f>
        <v>397.84615384615387</v>
      </c>
      <c r="G70" s="32">
        <f>IFERROR('σ и σw, МПа'!G70*$BE$2,"-")</f>
        <v>389.07692307692304</v>
      </c>
      <c r="H70" s="32">
        <f>IFERROR('σ и σw, МПа'!H70*$BE$2,"-")</f>
        <v>384.4615384615384</v>
      </c>
      <c r="I70" s="32">
        <f>IFERROR('σ и σw, МПа'!I70*$BE$2,"-")</f>
        <v>375.23076923076923</v>
      </c>
      <c r="J70" s="32">
        <f>IFERROR('σ и σw, МПа'!J70*$BE$2,"-")</f>
        <v>357.23076923076923</v>
      </c>
      <c r="K70" s="32">
        <f>IFERROR('σ и σw, МПа'!K70*$BE$2,"-")</f>
        <v>339.23076923076923</v>
      </c>
      <c r="L70" s="32">
        <f>IFERROR('σ и σw, МПа'!L70*$BE$2,"-")</f>
        <v>303.23076923076923</v>
      </c>
      <c r="M70" s="32">
        <f>IFERROR('σ и σw, МПа'!M70*$BE$2,"-")</f>
        <v>280.61538461538458</v>
      </c>
      <c r="N70" s="32">
        <f>IFERROR('σ и σw, МПа'!N70*$BE$2,"-")</f>
        <v>244.61538461538458</v>
      </c>
      <c r="O70" s="32" t="str">
        <f>IFERROR('σ и σw, МПа'!O70*$BE$2,"-")</f>
        <v>-</v>
      </c>
      <c r="P70" s="33" t="str">
        <f>IFERROR('σ и σw, МПа'!P70*$BE$2,"-")</f>
        <v>-</v>
      </c>
      <c r="Q70" s="31">
        <f>IFERROR('σ и σw, МПа'!D70*$BF$2,"-")</f>
        <v>543.38461538461536</v>
      </c>
      <c r="R70" s="32">
        <f>IFERROR('σ и σw, МПа'!E70*$BF$2,"-")</f>
        <v>536.61538461538464</v>
      </c>
      <c r="S70" s="32">
        <f>IFERROR('σ и σw, МПа'!F70*$BF$2,"-")</f>
        <v>530.46153846153845</v>
      </c>
      <c r="T70" s="32">
        <f>IFERROR('σ и σw, МПа'!G70*$BF$2,"-")</f>
        <v>518.76923076923083</v>
      </c>
      <c r="U70" s="32">
        <f>IFERROR('σ и σw, МПа'!H70*$BF$2,"-")</f>
        <v>512.61538461538464</v>
      </c>
      <c r="V70" s="32">
        <f>IFERROR('σ и σw, МПа'!I70*$BF$2,"-")</f>
        <v>500.30769230769232</v>
      </c>
      <c r="W70" s="32">
        <f>IFERROR('σ и σw, МПа'!J70*$BF$2,"-")</f>
        <v>476.30769230769232</v>
      </c>
      <c r="X70" s="32">
        <f>IFERROR('σ и σw, МПа'!K70*$BF$2,"-")</f>
        <v>452.30769230769232</v>
      </c>
      <c r="Y70" s="32">
        <f>IFERROR('σ и σw, МПа'!L70*$BF$2,"-")</f>
        <v>404.30769230769232</v>
      </c>
      <c r="Z70" s="32">
        <f>IFERROR('σ и σw, МПа'!M70*$BF$2,"-")</f>
        <v>374.15384615384619</v>
      </c>
      <c r="AA70" s="32">
        <f>IFERROR('σ и σw, МПа'!N70*$BF$2,"-")</f>
        <v>326.15384615384619</v>
      </c>
      <c r="AB70" s="32" t="str">
        <f>IFERROR('σ и σw, МПа'!O70*$BF$2,"-")</f>
        <v>-</v>
      </c>
      <c r="AC70" s="33" t="str">
        <f>IFERROR('σ и σw, МПа'!P70*$BF$2,"-")</f>
        <v>-</v>
      </c>
      <c r="AD70" s="31">
        <f>IFERROR('σ и σw, МПа'!Q70*$BG$2,"-")</f>
        <v>412.2</v>
      </c>
      <c r="AE70" s="32">
        <f>IFERROR('σ и σw, МПа'!R70*$BG$2,"-")</f>
        <v>382.8</v>
      </c>
      <c r="AF70" s="32">
        <f>IFERROR('σ и σw, МПа'!S70*$BG$2,"-")</f>
        <v>376.2</v>
      </c>
      <c r="AG70" s="32">
        <f>IFERROR('σ и σw, МПа'!T70*$BG$2,"-")</f>
        <v>364.8</v>
      </c>
      <c r="AH70" s="32">
        <f>IFERROR('σ и σw, МПа'!U70*$BG$2,"-")</f>
        <v>358.8</v>
      </c>
      <c r="AI70" s="32">
        <f>IFERROR('σ и σw, МПа'!V70*$BG$2,"-")</f>
        <v>346.8</v>
      </c>
      <c r="AJ70" s="32">
        <f>IFERROR('σ и σw, МПа'!W70*$BG$2,"-")</f>
        <v>335.4</v>
      </c>
      <c r="AK70" s="32">
        <f>IFERROR('σ и σw, МПа'!X70*$BG$2,"-")</f>
        <v>317.39999999999998</v>
      </c>
      <c r="AL70" s="32">
        <f>IFERROR('σ и σw, МПа'!Y70*$BG$2,"-")</f>
        <v>294</v>
      </c>
      <c r="AM70" s="32">
        <f>IFERROR('σ и σw, МПа'!Z70*$BG$2,"-")</f>
        <v>294</v>
      </c>
      <c r="AN70" s="32">
        <f>IFERROR('σ и σw, МПа'!AA70*$BG$2,"-")</f>
        <v>276.59999999999997</v>
      </c>
      <c r="AO70" s="32" t="str">
        <f>IFERROR('σ и σw, МПа'!AB70*$BG$2,"-")</f>
        <v>-</v>
      </c>
      <c r="AP70" s="33" t="str">
        <f>IFERROR('σ и σw, МПа'!AC70*$BG$2,"-")</f>
        <v>-</v>
      </c>
      <c r="AQ70" s="31">
        <f>IFERROR('σ и σw, МПа'!Q70*$BH$2,"-")</f>
        <v>687</v>
      </c>
      <c r="AR70" s="32">
        <f>IFERROR('σ и σw, МПа'!R70*$BH$2,"-")</f>
        <v>638</v>
      </c>
      <c r="AS70" s="32">
        <f>IFERROR('σ и σw, МПа'!S70*$BH$2,"-")</f>
        <v>627</v>
      </c>
      <c r="AT70" s="32">
        <f>IFERROR('σ и σw, МПа'!T70*$BH$2,"-")</f>
        <v>608</v>
      </c>
      <c r="AU70" s="32">
        <f>IFERROR('σ и σw, МПа'!U70*$BH$2,"-")</f>
        <v>598</v>
      </c>
      <c r="AV70" s="32">
        <f>IFERROR('σ и σw, МПа'!V70*$BH$2,"-")</f>
        <v>578</v>
      </c>
      <c r="AW70" s="32">
        <f>IFERROR('σ и σw, МПа'!W70*$BH$2,"-")</f>
        <v>559</v>
      </c>
      <c r="AX70" s="32">
        <f>IFERROR('σ и σw, МПа'!X70*$BH$2,"-")</f>
        <v>529</v>
      </c>
      <c r="AY70" s="32">
        <f>IFERROR('σ и σw, МПа'!Y70*$BH$2,"-")</f>
        <v>490</v>
      </c>
      <c r="AZ70" s="32">
        <f>IFERROR('σ и σw, МПа'!Z70*$BH$2,"-")</f>
        <v>490</v>
      </c>
      <c r="BA70" s="32">
        <f>IFERROR('σ и σw, МПа'!AA70*$BH$2,"-")</f>
        <v>461</v>
      </c>
      <c r="BB70" s="32" t="str">
        <f>IFERROR('σ и σw, МПа'!AB70*$BH$2,"-")</f>
        <v>-</v>
      </c>
      <c r="BC70" s="33" t="str">
        <f>IFERROR('σ и σw, МПа'!AC70*$BH$2,"-")</f>
        <v>-</v>
      </c>
    </row>
    <row r="71" spans="1:55" ht="25.5" x14ac:dyDescent="0.25">
      <c r="A71" s="10" t="str">
        <f>INDEX('Обработка исходного'!B:B,ROW($B$3)+4*(ROW($B71)-ROW($B$3)))</f>
        <v>Сталь легированная</v>
      </c>
      <c r="B71" s="47" t="str">
        <f>INDEX('Обработка исходного'!D:D,ROW($B$3)+4*(ROW($B71)-ROW($B$3)))</f>
        <v>30Х</v>
      </c>
      <c r="C71" s="27" t="str">
        <f>'Rp0,2, МПа'!C71</f>
        <v>Прутки, полосы диаметром или толщиной от 80 до 150 мм</v>
      </c>
      <c r="D71" s="31">
        <f>IFERROR('σ и σw, МПа'!D71*$BE$2,"-")</f>
        <v>407.53846153846149</v>
      </c>
      <c r="E71" s="32">
        <f>IFERROR('σ и σw, МПа'!E71*$BE$2,"-")</f>
        <v>389.53846153846149</v>
      </c>
      <c r="F71" s="32">
        <f>IFERROR('σ и σw, МПа'!F71*$BE$2,"-")</f>
        <v>375.69230769230768</v>
      </c>
      <c r="G71" s="32">
        <f>IFERROR('σ и σw, МПа'!G71*$BE$2,"-")</f>
        <v>375.69230769230768</v>
      </c>
      <c r="H71" s="32">
        <f>IFERROR('σ и σw, МПа'!H71*$BE$2,"-")</f>
        <v>362.30769230769226</v>
      </c>
      <c r="I71" s="32">
        <f>IFERROR('σ и σw, МПа'!I71*$BE$2,"-")</f>
        <v>348.4615384615384</v>
      </c>
      <c r="J71" s="32">
        <f>IFERROR('σ и σw, МПа'!J71*$BE$2,"-")</f>
        <v>335.07692307692304</v>
      </c>
      <c r="K71" s="32">
        <f>IFERROR('σ и σw, МПа'!K71*$BE$2,"-")</f>
        <v>325.84615384615387</v>
      </c>
      <c r="L71" s="32">
        <f>IFERROR('σ и σw, МПа'!L71*$BE$2,"-")</f>
        <v>317.07692307692304</v>
      </c>
      <c r="M71" s="32">
        <f>IFERROR('σ и σw, МПа'!M71*$BE$2,"-")</f>
        <v>280.61538461538458</v>
      </c>
      <c r="N71" s="32">
        <f>IFERROR('σ и σw, МПа'!N71*$BE$2,"-")</f>
        <v>244.61538461538458</v>
      </c>
      <c r="O71" s="32" t="str">
        <f>IFERROR('σ и σw, МПа'!O71*$BE$2,"-")</f>
        <v>-</v>
      </c>
      <c r="P71" s="33" t="str">
        <f>IFERROR('σ и σw, МПа'!P71*$BE$2,"-")</f>
        <v>-</v>
      </c>
      <c r="Q71" s="31">
        <f>IFERROR('σ и σw, МПа'!D71*$BF$2,"-")</f>
        <v>543.38461538461536</v>
      </c>
      <c r="R71" s="32">
        <f>IFERROR('σ и σw, МПа'!E71*$BF$2,"-")</f>
        <v>519.38461538461536</v>
      </c>
      <c r="S71" s="32">
        <f>IFERROR('σ и σw, МПа'!F71*$BF$2,"-")</f>
        <v>500.92307692307696</v>
      </c>
      <c r="T71" s="32">
        <f>IFERROR('σ и σw, МПа'!G71*$BF$2,"-")</f>
        <v>500.92307692307696</v>
      </c>
      <c r="U71" s="32">
        <f>IFERROR('σ и σw, МПа'!H71*$BF$2,"-")</f>
        <v>483.07692307692309</v>
      </c>
      <c r="V71" s="32">
        <f>IFERROR('σ и σw, МПа'!I71*$BF$2,"-")</f>
        <v>464.61538461538458</v>
      </c>
      <c r="W71" s="32">
        <f>IFERROR('σ и σw, МПа'!J71*$BF$2,"-")</f>
        <v>446.76923076923077</v>
      </c>
      <c r="X71" s="32">
        <f>IFERROR('σ и σw, МПа'!K71*$BF$2,"-")</f>
        <v>434.46153846153851</v>
      </c>
      <c r="Y71" s="32">
        <f>IFERROR('σ и σw, МПа'!L71*$BF$2,"-")</f>
        <v>422.76923076923077</v>
      </c>
      <c r="Z71" s="32">
        <f>IFERROR('σ и σw, МПа'!M71*$BF$2,"-")</f>
        <v>374.15384615384619</v>
      </c>
      <c r="AA71" s="32">
        <f>IFERROR('σ и σw, МПа'!N71*$BF$2,"-")</f>
        <v>326.15384615384619</v>
      </c>
      <c r="AB71" s="32" t="str">
        <f>IFERROR('σ и σw, МПа'!O71*$BF$2,"-")</f>
        <v>-</v>
      </c>
      <c r="AC71" s="33" t="str">
        <f>IFERROR('σ и σw, МПа'!P71*$BF$2,"-")</f>
        <v>-</v>
      </c>
      <c r="AD71" s="31">
        <f>IFERROR('σ и σw, МПа'!Q71*$BG$2,"-")</f>
        <v>412.2</v>
      </c>
      <c r="AE71" s="32">
        <f>IFERROR('σ и σw, МПа'!R71*$BG$2,"-")</f>
        <v>382.8</v>
      </c>
      <c r="AF71" s="32">
        <f>IFERROR('σ и σw, МПа'!S71*$BG$2,"-")</f>
        <v>358.8</v>
      </c>
      <c r="AG71" s="32">
        <f>IFERROR('σ и σw, МПа'!T71*$BG$2,"-")</f>
        <v>353.4</v>
      </c>
      <c r="AH71" s="32">
        <f>IFERROR('σ и σw, МПа'!U71*$BG$2,"-")</f>
        <v>353.4</v>
      </c>
      <c r="AI71" s="32">
        <f>IFERROR('σ и σw, МПа'!V71*$BG$2,"-")</f>
        <v>353.4</v>
      </c>
      <c r="AJ71" s="32">
        <f>IFERROR('σ и σw, МПа'!W71*$BG$2,"-")</f>
        <v>346.8</v>
      </c>
      <c r="AK71" s="32">
        <f>IFERROR('σ и σw, МПа'!X71*$BG$2,"-")</f>
        <v>340.8</v>
      </c>
      <c r="AL71" s="32">
        <f>IFERROR('σ и σw, МПа'!Y71*$BG$2,"-")</f>
        <v>318</v>
      </c>
      <c r="AM71" s="32">
        <f>IFERROR('σ и σw, МПа'!Z71*$BG$2,"-")</f>
        <v>294.59999999999997</v>
      </c>
      <c r="AN71" s="32">
        <f>IFERROR('σ и σw, МПа'!AA71*$BG$2,"-")</f>
        <v>276.59999999999997</v>
      </c>
      <c r="AO71" s="32" t="str">
        <f>IFERROR('σ и σw, МПа'!AB71*$BG$2,"-")</f>
        <v>-</v>
      </c>
      <c r="AP71" s="33" t="str">
        <f>IFERROR('σ и σw, МПа'!AC71*$BG$2,"-")</f>
        <v>-</v>
      </c>
      <c r="AQ71" s="31">
        <f>IFERROR('σ и σw, МПа'!Q71*$BH$2,"-")</f>
        <v>687</v>
      </c>
      <c r="AR71" s="32">
        <f>IFERROR('σ и σw, МПа'!R71*$BH$2,"-")</f>
        <v>638</v>
      </c>
      <c r="AS71" s="32">
        <f>IFERROR('σ и σw, МПа'!S71*$BH$2,"-")</f>
        <v>598</v>
      </c>
      <c r="AT71" s="32">
        <f>IFERROR('σ и σw, МПа'!T71*$BH$2,"-")</f>
        <v>589</v>
      </c>
      <c r="AU71" s="32">
        <f>IFERROR('σ и σw, МПа'!U71*$BH$2,"-")</f>
        <v>589</v>
      </c>
      <c r="AV71" s="32">
        <f>IFERROR('σ и σw, МПа'!V71*$BH$2,"-")</f>
        <v>589</v>
      </c>
      <c r="AW71" s="32">
        <f>IFERROR('σ и σw, МПа'!W71*$BH$2,"-")</f>
        <v>578</v>
      </c>
      <c r="AX71" s="32">
        <f>IFERROR('σ и σw, МПа'!X71*$BH$2,"-")</f>
        <v>568</v>
      </c>
      <c r="AY71" s="32">
        <f>IFERROR('σ и σw, МПа'!Y71*$BH$2,"-")</f>
        <v>530</v>
      </c>
      <c r="AZ71" s="32">
        <f>IFERROR('σ и σw, МПа'!Z71*$BH$2,"-")</f>
        <v>491</v>
      </c>
      <c r="BA71" s="32">
        <f>IFERROR('σ и σw, МПа'!AA71*$BH$2,"-")</f>
        <v>461</v>
      </c>
      <c r="BB71" s="32" t="str">
        <f>IFERROR('σ и σw, МПа'!AB71*$BH$2,"-")</f>
        <v>-</v>
      </c>
      <c r="BC71" s="33" t="str">
        <f>IFERROR('σ и σw, МПа'!AC71*$BH$2,"-")</f>
        <v>-</v>
      </c>
    </row>
    <row r="72" spans="1:55" ht="25.5" x14ac:dyDescent="0.25">
      <c r="A72" s="10" t="str">
        <f>INDEX('Обработка исходного'!B:B,ROW($B$3)+4*(ROW($B72)-ROW($B$3)))</f>
        <v>Сталь легированная</v>
      </c>
      <c r="B72" s="47" t="str">
        <f>INDEX('Обработка исходного'!D:D,ROW($B$3)+4*(ROW($B72)-ROW($B$3)))</f>
        <v>30Х</v>
      </c>
      <c r="C72" s="27" t="str">
        <f>'Rp0,2, МПа'!C72</f>
        <v>Прутки, полосы диаметром или толщиной от 150 до 250 мм</v>
      </c>
      <c r="D72" s="31">
        <f>IFERROR('σ и σw, МПа'!D72*$BE$2,"-")</f>
        <v>407.53846153846149</v>
      </c>
      <c r="E72" s="32">
        <f>IFERROR('σ и σw, МПа'!E72*$BE$2,"-")</f>
        <v>389.53846153846149</v>
      </c>
      <c r="F72" s="32">
        <f>IFERROR('σ и σw, МПа'!F72*$BE$2,"-")</f>
        <v>375.69230769230768</v>
      </c>
      <c r="G72" s="32">
        <f>IFERROR('σ и σw, МПа'!G72*$BE$2,"-")</f>
        <v>375.69230769230768</v>
      </c>
      <c r="H72" s="32">
        <f>IFERROR('σ и σw, МПа'!H72*$BE$2,"-")</f>
        <v>362.30769230769226</v>
      </c>
      <c r="I72" s="32">
        <f>IFERROR('σ и σw, МПа'!I72*$BE$2,"-")</f>
        <v>348.4615384615384</v>
      </c>
      <c r="J72" s="32">
        <f>IFERROR('σ и σw, МПа'!J72*$BE$2,"-")</f>
        <v>335.07692307692304</v>
      </c>
      <c r="K72" s="32">
        <f>IFERROR('σ и σw, МПа'!K72*$BE$2,"-")</f>
        <v>325.84615384615387</v>
      </c>
      <c r="L72" s="32">
        <f>IFERROR('σ и σw, МПа'!L72*$BE$2,"-")</f>
        <v>317.07692307692304</v>
      </c>
      <c r="M72" s="32">
        <f>IFERROR('σ и σw, МПа'!M72*$BE$2,"-")</f>
        <v>280.61538461538458</v>
      </c>
      <c r="N72" s="32">
        <f>IFERROR('σ и σw, МПа'!N72*$BE$2,"-")</f>
        <v>244.61538461538458</v>
      </c>
      <c r="O72" s="32" t="str">
        <f>IFERROR('σ и σw, МПа'!O72*$BE$2,"-")</f>
        <v>-</v>
      </c>
      <c r="P72" s="33" t="str">
        <f>IFERROR('σ и σw, МПа'!P72*$BE$2,"-")</f>
        <v>-</v>
      </c>
      <c r="Q72" s="31">
        <f>IFERROR('σ и σw, МПа'!D72*$BF$2,"-")</f>
        <v>543.38461538461536</v>
      </c>
      <c r="R72" s="32">
        <f>IFERROR('σ и σw, МПа'!E72*$BF$2,"-")</f>
        <v>519.38461538461536</v>
      </c>
      <c r="S72" s="32">
        <f>IFERROR('σ и σw, МПа'!F72*$BF$2,"-")</f>
        <v>500.92307692307696</v>
      </c>
      <c r="T72" s="32">
        <f>IFERROR('σ и σw, МПа'!G72*$BF$2,"-")</f>
        <v>500.92307692307696</v>
      </c>
      <c r="U72" s="32">
        <f>IFERROR('σ и σw, МПа'!H72*$BF$2,"-")</f>
        <v>483.07692307692309</v>
      </c>
      <c r="V72" s="32">
        <f>IFERROR('σ и σw, МПа'!I72*$BF$2,"-")</f>
        <v>464.61538461538458</v>
      </c>
      <c r="W72" s="32">
        <f>IFERROR('σ и σw, МПа'!J72*$BF$2,"-")</f>
        <v>446.76923076923077</v>
      </c>
      <c r="X72" s="32">
        <f>IFERROR('σ и σw, МПа'!K72*$BF$2,"-")</f>
        <v>434.46153846153851</v>
      </c>
      <c r="Y72" s="32">
        <f>IFERROR('σ и σw, МПа'!L72*$BF$2,"-")</f>
        <v>422.76923076923077</v>
      </c>
      <c r="Z72" s="32">
        <f>IFERROR('σ и σw, МПа'!M72*$BF$2,"-")</f>
        <v>374.15384615384619</v>
      </c>
      <c r="AA72" s="32">
        <f>IFERROR('σ и σw, МПа'!N72*$BF$2,"-")</f>
        <v>326.15384615384619</v>
      </c>
      <c r="AB72" s="32" t="str">
        <f>IFERROR('σ и σw, МПа'!O72*$BF$2,"-")</f>
        <v>-</v>
      </c>
      <c r="AC72" s="33" t="str">
        <f>IFERROR('σ и σw, МПа'!P72*$BF$2,"-")</f>
        <v>-</v>
      </c>
      <c r="AD72" s="31">
        <f>IFERROR('σ и σw, МПа'!Q72*$BG$2,"-")</f>
        <v>412.2</v>
      </c>
      <c r="AE72" s="32">
        <f>IFERROR('σ и σw, МПа'!R72*$BG$2,"-")</f>
        <v>382.8</v>
      </c>
      <c r="AF72" s="32">
        <f>IFERROR('σ и σw, МПа'!S72*$BG$2,"-")</f>
        <v>358.8</v>
      </c>
      <c r="AG72" s="32">
        <f>IFERROR('σ и σw, МПа'!T72*$BG$2,"-")</f>
        <v>353.4</v>
      </c>
      <c r="AH72" s="32">
        <f>IFERROR('σ и σw, МПа'!U72*$BG$2,"-")</f>
        <v>353.4</v>
      </c>
      <c r="AI72" s="32">
        <f>IFERROR('σ и σw, МПа'!V72*$BG$2,"-")</f>
        <v>353.4</v>
      </c>
      <c r="AJ72" s="32">
        <f>IFERROR('σ и σw, МПа'!W72*$BG$2,"-")</f>
        <v>353.4</v>
      </c>
      <c r="AK72" s="32">
        <f>IFERROR('σ и σw, МПа'!X72*$BG$2,"-")</f>
        <v>341.4</v>
      </c>
      <c r="AL72" s="32">
        <f>IFERROR('σ и σw, МПа'!Y72*$BG$2,"-")</f>
        <v>318</v>
      </c>
      <c r="AM72" s="32">
        <f>IFERROR('σ и σw, МПа'!Z72*$BG$2,"-")</f>
        <v>294.59999999999997</v>
      </c>
      <c r="AN72" s="32">
        <f>IFERROR('σ и σw, МПа'!AA72*$BG$2,"-")</f>
        <v>276.59999999999997</v>
      </c>
      <c r="AO72" s="32" t="str">
        <f>IFERROR('σ и σw, МПа'!AB72*$BG$2,"-")</f>
        <v>-</v>
      </c>
      <c r="AP72" s="33" t="str">
        <f>IFERROR('σ и σw, МПа'!AC72*$BG$2,"-")</f>
        <v>-</v>
      </c>
      <c r="AQ72" s="31">
        <f>IFERROR('σ и σw, МПа'!Q72*$BH$2,"-")</f>
        <v>687</v>
      </c>
      <c r="AR72" s="32">
        <f>IFERROR('σ и σw, МПа'!R72*$BH$2,"-")</f>
        <v>638</v>
      </c>
      <c r="AS72" s="32">
        <f>IFERROR('σ и σw, МПа'!S72*$BH$2,"-")</f>
        <v>598</v>
      </c>
      <c r="AT72" s="32">
        <f>IFERROR('σ и σw, МПа'!T72*$BH$2,"-")</f>
        <v>589</v>
      </c>
      <c r="AU72" s="32">
        <f>IFERROR('σ и σw, МПа'!U72*$BH$2,"-")</f>
        <v>589</v>
      </c>
      <c r="AV72" s="32">
        <f>IFERROR('σ и σw, МПа'!V72*$BH$2,"-")</f>
        <v>589</v>
      </c>
      <c r="AW72" s="32">
        <f>IFERROR('σ и σw, МПа'!W72*$BH$2,"-")</f>
        <v>589</v>
      </c>
      <c r="AX72" s="32">
        <f>IFERROR('σ и σw, МПа'!X72*$BH$2,"-")</f>
        <v>569</v>
      </c>
      <c r="AY72" s="32">
        <f>IFERROR('σ и σw, МПа'!Y72*$BH$2,"-")</f>
        <v>530</v>
      </c>
      <c r="AZ72" s="32">
        <f>IFERROR('σ и σw, МПа'!Z72*$BH$2,"-")</f>
        <v>491</v>
      </c>
      <c r="BA72" s="32">
        <f>IFERROR('σ и σw, МПа'!AA72*$BH$2,"-")</f>
        <v>461</v>
      </c>
      <c r="BB72" s="32" t="str">
        <f>IFERROR('σ и σw, МПа'!AB72*$BH$2,"-")</f>
        <v>-</v>
      </c>
      <c r="BC72" s="33" t="str">
        <f>IFERROR('σ и σw, МПа'!AC72*$BH$2,"-")</f>
        <v>-</v>
      </c>
    </row>
    <row r="73" spans="1:55" x14ac:dyDescent="0.25">
      <c r="A73" s="10" t="str">
        <f>INDEX('Обработка исходного'!B:B,ROW($B$3)+4*(ROW($B73)-ROW($B$3)))</f>
        <v>Сталь легированная</v>
      </c>
      <c r="B73" s="47" t="str">
        <f>INDEX('Обработка исходного'!D:D,ROW($B$3)+4*(ROW($B73)-ROW($B$3)))</f>
        <v>30Х</v>
      </c>
      <c r="C73" s="27" t="str">
        <f>'Rp0,2, МПа'!C73</f>
        <v>Поковки толщиной до 100 мм, КП395*</v>
      </c>
      <c r="D73" s="31">
        <f>IFERROR('σ и σw, МПа'!D73*$BE$2,"-")</f>
        <v>283.84615384615381</v>
      </c>
      <c r="E73" s="32">
        <f>IFERROR('σ и σw, МПа'!E73*$BE$2,"-")</f>
        <v>271.84615384615381</v>
      </c>
      <c r="F73" s="32">
        <f>IFERROR('σ и σw, МПа'!F73*$BE$2,"-")</f>
        <v>262.61538461538458</v>
      </c>
      <c r="G73" s="32">
        <f>IFERROR('σ и σw, МПа'!G73*$BE$2,"-")</f>
        <v>262.61538461538458</v>
      </c>
      <c r="H73" s="32">
        <f>IFERROR('σ и σw, МПа'!H73*$BE$2,"-")</f>
        <v>253.38461538461539</v>
      </c>
      <c r="I73" s="32">
        <f>IFERROR('σ и σw, МПа'!I73*$BE$2,"-")</f>
        <v>244.61538461538458</v>
      </c>
      <c r="J73" s="32">
        <f>IFERROR('σ и σw, МПа'!J73*$BE$2,"-")</f>
        <v>235.38461538461539</v>
      </c>
      <c r="K73" s="32">
        <f>IFERROR('σ и σw, МПа'!K73*$BE$2,"-")</f>
        <v>226.61538461538461</v>
      </c>
      <c r="L73" s="32">
        <f>IFERROR('σ и σw, МПа'!L73*$BE$2,"-")</f>
        <v>222</v>
      </c>
      <c r="M73" s="32">
        <f>IFERROR('σ и σw, МПа'!M73*$BE$2,"-")</f>
        <v>194.76923076923075</v>
      </c>
      <c r="N73" s="32">
        <f>IFERROR('σ и σw, МПа'!N73*$BE$2,"-")</f>
        <v>172.15384615384613</v>
      </c>
      <c r="O73" s="32" t="str">
        <f>IFERROR('σ и σw, МПа'!O73*$BE$2,"-")</f>
        <v>-</v>
      </c>
      <c r="P73" s="33" t="str">
        <f>IFERROR('σ и σw, МПа'!P73*$BE$2,"-")</f>
        <v>-</v>
      </c>
      <c r="Q73" s="31">
        <f>IFERROR('σ и σw, МПа'!D73*$BF$2,"-")</f>
        <v>378.46153846153845</v>
      </c>
      <c r="R73" s="32">
        <f>IFERROR('σ и σw, МПа'!E73*$BF$2,"-")</f>
        <v>362.46153846153845</v>
      </c>
      <c r="S73" s="32">
        <f>IFERROR('σ и σw, МПа'!F73*$BF$2,"-")</f>
        <v>350.15384615384619</v>
      </c>
      <c r="T73" s="32">
        <f>IFERROR('σ и σw, МПа'!G73*$BF$2,"-")</f>
        <v>350.15384615384619</v>
      </c>
      <c r="U73" s="32">
        <f>IFERROR('σ и σw, МПа'!H73*$BF$2,"-")</f>
        <v>337.84615384615387</v>
      </c>
      <c r="V73" s="32">
        <f>IFERROR('σ и σw, МПа'!I73*$BF$2,"-")</f>
        <v>326.15384615384619</v>
      </c>
      <c r="W73" s="32">
        <f>IFERROR('σ и σw, МПа'!J73*$BF$2,"-")</f>
        <v>313.84615384615387</v>
      </c>
      <c r="X73" s="32">
        <f>IFERROR('σ и σw, МПа'!K73*$BF$2,"-")</f>
        <v>302.15384615384613</v>
      </c>
      <c r="Y73" s="32">
        <f>IFERROR('σ и σw, МПа'!L73*$BF$2,"-")</f>
        <v>296</v>
      </c>
      <c r="Z73" s="32">
        <f>IFERROR('σ и σw, МПа'!M73*$BF$2,"-")</f>
        <v>259.69230769230768</v>
      </c>
      <c r="AA73" s="32">
        <f>IFERROR('σ и σw, МПа'!N73*$BF$2,"-")</f>
        <v>229.53846153846155</v>
      </c>
      <c r="AB73" s="32" t="str">
        <f>IFERROR('σ и σw, МПа'!O73*$BF$2,"-")</f>
        <v>-</v>
      </c>
      <c r="AC73" s="33" t="str">
        <f>IFERROR('σ и σw, МПа'!P73*$BF$2,"-")</f>
        <v>-</v>
      </c>
      <c r="AD73" s="31">
        <f>IFERROR('σ и σw, МПа'!Q73*$BG$2,"-")</f>
        <v>237</v>
      </c>
      <c r="AE73" s="32">
        <f>IFERROR('σ и σw, МПа'!R73*$BG$2,"-")</f>
        <v>217.79999999999998</v>
      </c>
      <c r="AF73" s="32">
        <f>IFERROR('σ и σw, МПа'!S73*$BG$2,"-")</f>
        <v>205.79999999999998</v>
      </c>
      <c r="AG73" s="32">
        <f>IFERROR('σ и σw, МПа'!T73*$BG$2,"-")</f>
        <v>199.79999999999998</v>
      </c>
      <c r="AH73" s="32">
        <f>IFERROR('σ и σw, МПа'!U73*$BG$2,"-")</f>
        <v>199.79999999999998</v>
      </c>
      <c r="AI73" s="32">
        <f>IFERROR('σ и σw, МПа'!V73*$BG$2,"-")</f>
        <v>199.79999999999998</v>
      </c>
      <c r="AJ73" s="32">
        <f>IFERROR('σ и σw, МПа'!W73*$BG$2,"-")</f>
        <v>193.79999999999998</v>
      </c>
      <c r="AK73" s="32">
        <f>IFERROR('σ и σw, МПа'!X73*$BG$2,"-")</f>
        <v>193.79999999999998</v>
      </c>
      <c r="AL73" s="32">
        <f>IFERROR('σ и σw, МПа'!Y73*$BG$2,"-")</f>
        <v>182.4</v>
      </c>
      <c r="AM73" s="32">
        <f>IFERROR('σ и σw, МПа'!Z73*$BG$2,"-")</f>
        <v>170.4</v>
      </c>
      <c r="AN73" s="32">
        <f>IFERROR('σ и σw, МПа'!AA73*$BG$2,"-")</f>
        <v>159</v>
      </c>
      <c r="AO73" s="32" t="str">
        <f>IFERROR('σ и σw, МПа'!AB73*$BG$2,"-")</f>
        <v>-</v>
      </c>
      <c r="AP73" s="33" t="str">
        <f>IFERROR('σ и σw, МПа'!AC73*$BG$2,"-")</f>
        <v>-</v>
      </c>
      <c r="AQ73" s="31">
        <f>IFERROR('σ и σw, МПа'!Q73*$BH$2,"-")</f>
        <v>395</v>
      </c>
      <c r="AR73" s="32">
        <f>IFERROR('σ и σw, МПа'!R73*$BH$2,"-")</f>
        <v>363</v>
      </c>
      <c r="AS73" s="32">
        <f>IFERROR('σ и σw, МПа'!S73*$BH$2,"-")</f>
        <v>343</v>
      </c>
      <c r="AT73" s="32">
        <f>IFERROR('σ и σw, МПа'!T73*$BH$2,"-")</f>
        <v>333</v>
      </c>
      <c r="AU73" s="32">
        <f>IFERROR('σ и σw, МПа'!U73*$BH$2,"-")</f>
        <v>333</v>
      </c>
      <c r="AV73" s="32">
        <f>IFERROR('σ и σw, МПа'!V73*$BH$2,"-")</f>
        <v>333</v>
      </c>
      <c r="AW73" s="32">
        <f>IFERROR('σ и σw, МПа'!W73*$BH$2,"-")</f>
        <v>323</v>
      </c>
      <c r="AX73" s="32">
        <f>IFERROR('σ и σw, МПа'!X73*$BH$2,"-")</f>
        <v>323</v>
      </c>
      <c r="AY73" s="32">
        <f>IFERROR('σ и σw, МПа'!Y73*$BH$2,"-")</f>
        <v>304</v>
      </c>
      <c r="AZ73" s="32">
        <f>IFERROR('σ и σw, МПа'!Z73*$BH$2,"-")</f>
        <v>284</v>
      </c>
      <c r="BA73" s="32">
        <f>IFERROR('σ и σw, МПа'!AA73*$BH$2,"-")</f>
        <v>265</v>
      </c>
      <c r="BB73" s="32" t="str">
        <f>IFERROR('σ и σw, МПа'!AB73*$BH$2,"-")</f>
        <v>-</v>
      </c>
      <c r="BC73" s="33" t="str">
        <f>IFERROR('σ и σw, МПа'!AC73*$BH$2,"-")</f>
        <v>-</v>
      </c>
    </row>
    <row r="74" spans="1:55" x14ac:dyDescent="0.25">
      <c r="A74" s="10" t="str">
        <f>INDEX('Обработка исходного'!B:B,ROW($B$3)+4*(ROW($B74)-ROW($B$3)))</f>
        <v>Сталь легированная</v>
      </c>
      <c r="B74" s="47" t="str">
        <f>INDEX('Обработка исходного'!D:D,ROW($B$3)+4*(ROW($B74)-ROW($B$3)))</f>
        <v>35Х</v>
      </c>
      <c r="C74" s="27" t="str">
        <f>'Rp0,2, МПа'!C74</f>
        <v>Поковки диаметром до 100 мм, КП275*</v>
      </c>
      <c r="D74" s="31">
        <f>IFERROR('σ и σw, МПа'!D74*$BE$2,"-")</f>
        <v>220</v>
      </c>
      <c r="E74" s="32">
        <f>IFERROR('σ и σw, МПа'!E74*$BE$2,"-")</f>
        <v>211.99999999999997</v>
      </c>
      <c r="F74" s="32">
        <f>IFERROR('σ и σw, МПа'!F74*$BE$2,"-")</f>
        <v>211.99999999999997</v>
      </c>
      <c r="G74" s="32">
        <f>IFERROR('σ и σw, МПа'!G74*$BE$2,"-")</f>
        <v>204</v>
      </c>
      <c r="H74" s="32">
        <f>IFERROR('σ и σw, МПа'!H74*$BE$2,"-")</f>
        <v>196</v>
      </c>
      <c r="I74" s="32">
        <f>IFERROR('σ и σw, МПа'!I74*$BE$2,"-")</f>
        <v>196</v>
      </c>
      <c r="J74" s="32">
        <f>IFERROR('σ и σw, МПа'!J74*$BE$2,"-")</f>
        <v>180.79999999999998</v>
      </c>
      <c r="K74" s="32">
        <f>IFERROR('σ и σw, МПа'!K74*$BE$2,"-")</f>
        <v>172.79999999999998</v>
      </c>
      <c r="L74" s="32">
        <f>IFERROR('σ и σw, МПа'!L74*$BE$2,"-")</f>
        <v>154.15384615384613</v>
      </c>
      <c r="M74" s="32">
        <f>IFERROR('σ и σw, МПа'!M74*$BE$2,"-")</f>
        <v>141.6</v>
      </c>
      <c r="N74" s="32">
        <f>IFERROR('σ и σw, МПа'!N74*$BE$2,"-")</f>
        <v>125.6</v>
      </c>
      <c r="O74" s="32" t="str">
        <f>IFERROR('σ и σw, МПа'!O74*$BE$2,"-")</f>
        <v>-</v>
      </c>
      <c r="P74" s="33" t="str">
        <f>IFERROR('σ и σw, МПа'!P74*$BE$2,"-")</f>
        <v>-</v>
      </c>
      <c r="Q74" s="31">
        <f>IFERROR('σ и σw, МПа'!D74*$BF$2,"-")</f>
        <v>293.33333333333337</v>
      </c>
      <c r="R74" s="32">
        <f>IFERROR('σ и σw, МПа'!E74*$BF$2,"-")</f>
        <v>282.66666666666669</v>
      </c>
      <c r="S74" s="32">
        <f>IFERROR('σ и σw, МПа'!F74*$BF$2,"-")</f>
        <v>282.66666666666669</v>
      </c>
      <c r="T74" s="32">
        <f>IFERROR('σ и σw, МПа'!G74*$BF$2,"-")</f>
        <v>272</v>
      </c>
      <c r="U74" s="32">
        <f>IFERROR('σ и σw, МПа'!H74*$BF$2,"-")</f>
        <v>261.33333333333337</v>
      </c>
      <c r="V74" s="32">
        <f>IFERROR('σ и σw, МПа'!I74*$BF$2,"-")</f>
        <v>261.33333333333337</v>
      </c>
      <c r="W74" s="32">
        <f>IFERROR('σ и σw, МПа'!J74*$BF$2,"-")</f>
        <v>241.06666666666666</v>
      </c>
      <c r="X74" s="32">
        <f>IFERROR('σ и σw, МПа'!K74*$BF$2,"-")</f>
        <v>230.4</v>
      </c>
      <c r="Y74" s="32">
        <f>IFERROR('σ и σw, МПа'!L74*$BF$2,"-")</f>
        <v>205.53846153846155</v>
      </c>
      <c r="Z74" s="32">
        <f>IFERROR('σ и σw, МПа'!M74*$BF$2,"-")</f>
        <v>188.8</v>
      </c>
      <c r="AA74" s="32">
        <f>IFERROR('σ и σw, МПа'!N74*$BF$2,"-")</f>
        <v>167.4666666666667</v>
      </c>
      <c r="AB74" s="32" t="str">
        <f>IFERROR('σ и σw, МПа'!O74*$BF$2,"-")</f>
        <v>-</v>
      </c>
      <c r="AC74" s="33" t="str">
        <f>IFERROR('σ и σw, МПа'!P74*$BF$2,"-")</f>
        <v>-</v>
      </c>
      <c r="AD74" s="31">
        <f>IFERROR('σ и σw, МПа'!Q74*$BG$2,"-")</f>
        <v>165</v>
      </c>
      <c r="AE74" s="32">
        <f>IFERROR('σ и σw, МПа'!R74*$BG$2,"-")</f>
        <v>159</v>
      </c>
      <c r="AF74" s="32">
        <f>IFERROR('σ и σw, МПа'!S74*$BG$2,"-")</f>
        <v>159</v>
      </c>
      <c r="AG74" s="32">
        <f>IFERROR('σ и σw, МПа'!T74*$BG$2,"-")</f>
        <v>153</v>
      </c>
      <c r="AH74" s="32">
        <f>IFERROR('σ и σw, МПа'!U74*$BG$2,"-")</f>
        <v>147</v>
      </c>
      <c r="AI74" s="32">
        <f>IFERROR('σ и σw, МПа'!V74*$BG$2,"-")</f>
        <v>147</v>
      </c>
      <c r="AJ74" s="32">
        <f>IFERROR('σ и σw, МПа'!W74*$BG$2,"-")</f>
        <v>135.6</v>
      </c>
      <c r="AK74" s="32">
        <f>IFERROR('σ и σw, МПа'!X74*$BG$2,"-")</f>
        <v>129.6</v>
      </c>
      <c r="AL74" s="32">
        <f>IFERROR('σ и σw, МПа'!Y74*$BG$2,"-")</f>
        <v>129.6</v>
      </c>
      <c r="AM74" s="32">
        <f>IFERROR('σ и σw, МПа'!Z74*$BG$2,"-")</f>
        <v>106.2</v>
      </c>
      <c r="AN74" s="32">
        <f>IFERROR('σ и σw, МПа'!AA74*$BG$2,"-")</f>
        <v>94.2</v>
      </c>
      <c r="AO74" s="32" t="str">
        <f>IFERROR('σ и σw, МПа'!AB74*$BG$2,"-")</f>
        <v>-</v>
      </c>
      <c r="AP74" s="33" t="str">
        <f>IFERROR('σ и σw, МПа'!AC74*$BG$2,"-")</f>
        <v>-</v>
      </c>
      <c r="AQ74" s="31">
        <f>IFERROR('σ и σw, МПа'!Q74*$BH$2,"-")</f>
        <v>275</v>
      </c>
      <c r="AR74" s="32">
        <f>IFERROR('σ и σw, МПа'!R74*$BH$2,"-")</f>
        <v>265</v>
      </c>
      <c r="AS74" s="32">
        <f>IFERROR('σ и σw, МПа'!S74*$BH$2,"-")</f>
        <v>265</v>
      </c>
      <c r="AT74" s="32">
        <f>IFERROR('σ и σw, МПа'!T74*$BH$2,"-")</f>
        <v>255</v>
      </c>
      <c r="AU74" s="32">
        <f>IFERROR('σ и σw, МПа'!U74*$BH$2,"-")</f>
        <v>245</v>
      </c>
      <c r="AV74" s="32">
        <f>IFERROR('σ и σw, МПа'!V74*$BH$2,"-")</f>
        <v>245</v>
      </c>
      <c r="AW74" s="32">
        <f>IFERROR('σ и σw, МПа'!W74*$BH$2,"-")</f>
        <v>226</v>
      </c>
      <c r="AX74" s="32">
        <f>IFERROR('σ и σw, МПа'!X74*$BH$2,"-")</f>
        <v>216</v>
      </c>
      <c r="AY74" s="32">
        <f>IFERROR('σ и σw, МПа'!Y74*$BH$2,"-")</f>
        <v>216</v>
      </c>
      <c r="AZ74" s="32">
        <f>IFERROR('σ и σw, МПа'!Z74*$BH$2,"-")</f>
        <v>177</v>
      </c>
      <c r="BA74" s="32">
        <f>IFERROR('σ и σw, МПа'!AA74*$BH$2,"-")</f>
        <v>157</v>
      </c>
      <c r="BB74" s="32" t="str">
        <f>IFERROR('σ и σw, МПа'!AB74*$BH$2,"-")</f>
        <v>-</v>
      </c>
      <c r="BC74" s="33" t="str">
        <f>IFERROR('σ и σw, МПа'!AC74*$BH$2,"-")</f>
        <v>-</v>
      </c>
    </row>
    <row r="75" spans="1:55" x14ac:dyDescent="0.25">
      <c r="A75" s="10" t="str">
        <f>INDEX('Обработка исходного'!B:B,ROW($B$3)+4*(ROW($B75)-ROW($B$3)))</f>
        <v>Сталь легированная</v>
      </c>
      <c r="B75" s="47" t="str">
        <f>INDEX('Обработка исходного'!D:D,ROW($B$3)+4*(ROW($B75)-ROW($B$3)))</f>
        <v>35Х</v>
      </c>
      <c r="C75" s="27" t="str">
        <f>'Rp0,2, МПа'!C75</f>
        <v>Поковки диаметром от 300 до 800 мм, КП275*</v>
      </c>
      <c r="D75" s="31">
        <f>IFERROR('σ и σw, МПа'!D75*$BE$2,"-")</f>
        <v>220</v>
      </c>
      <c r="E75" s="32">
        <f>IFERROR('σ и σw, МПа'!E75*$BE$2,"-")</f>
        <v>211.99999999999997</v>
      </c>
      <c r="F75" s="32">
        <f>IFERROR('σ и σw, МПа'!F75*$BE$2,"-")</f>
        <v>211.99999999999997</v>
      </c>
      <c r="G75" s="32">
        <f>IFERROR('σ и σw, МПа'!G75*$BE$2,"-")</f>
        <v>204</v>
      </c>
      <c r="H75" s="32">
        <f>IFERROR('σ и σw, МПа'!H75*$BE$2,"-")</f>
        <v>196</v>
      </c>
      <c r="I75" s="32">
        <f>IFERROR('σ и σw, МПа'!I75*$BE$2,"-")</f>
        <v>196</v>
      </c>
      <c r="J75" s="32">
        <f>IFERROR('σ и σw, МПа'!J75*$BE$2,"-")</f>
        <v>180.79999999999998</v>
      </c>
      <c r="K75" s="32">
        <f>IFERROR('σ и σw, МПа'!K75*$BE$2,"-")</f>
        <v>172.79999999999998</v>
      </c>
      <c r="L75" s="32">
        <f>IFERROR('σ и σw, МПа'!L75*$BE$2,"-")</f>
        <v>154.15384615384613</v>
      </c>
      <c r="M75" s="32">
        <f>IFERROR('σ и σw, МПа'!M75*$BE$2,"-")</f>
        <v>141.6</v>
      </c>
      <c r="N75" s="32">
        <f>IFERROR('σ и σw, МПа'!N75*$BE$2,"-")</f>
        <v>125.6</v>
      </c>
      <c r="O75" s="32" t="str">
        <f>IFERROR('σ и σw, МПа'!O75*$BE$2,"-")</f>
        <v>-</v>
      </c>
      <c r="P75" s="33" t="str">
        <f>IFERROR('σ и σw, МПа'!P75*$BE$2,"-")</f>
        <v>-</v>
      </c>
      <c r="Q75" s="31">
        <f>IFERROR('σ и σw, МПа'!D75*$BF$2,"-")</f>
        <v>293.33333333333337</v>
      </c>
      <c r="R75" s="32">
        <f>IFERROR('σ и σw, МПа'!E75*$BF$2,"-")</f>
        <v>282.66666666666669</v>
      </c>
      <c r="S75" s="32">
        <f>IFERROR('σ и σw, МПа'!F75*$BF$2,"-")</f>
        <v>282.66666666666669</v>
      </c>
      <c r="T75" s="32">
        <f>IFERROR('σ и σw, МПа'!G75*$BF$2,"-")</f>
        <v>272</v>
      </c>
      <c r="U75" s="32">
        <f>IFERROR('σ и σw, МПа'!H75*$BF$2,"-")</f>
        <v>261.33333333333337</v>
      </c>
      <c r="V75" s="32">
        <f>IFERROR('σ и σw, МПа'!I75*$BF$2,"-")</f>
        <v>261.33333333333337</v>
      </c>
      <c r="W75" s="32">
        <f>IFERROR('σ и σw, МПа'!J75*$BF$2,"-")</f>
        <v>241.06666666666666</v>
      </c>
      <c r="X75" s="32">
        <f>IFERROR('σ и σw, МПа'!K75*$BF$2,"-")</f>
        <v>230.4</v>
      </c>
      <c r="Y75" s="32">
        <f>IFERROR('σ и σw, МПа'!L75*$BF$2,"-")</f>
        <v>205.53846153846155</v>
      </c>
      <c r="Z75" s="32">
        <f>IFERROR('σ и σw, МПа'!M75*$BF$2,"-")</f>
        <v>188.8</v>
      </c>
      <c r="AA75" s="32">
        <f>IFERROR('σ и σw, МПа'!N75*$BF$2,"-")</f>
        <v>167.4666666666667</v>
      </c>
      <c r="AB75" s="32" t="str">
        <f>IFERROR('σ и σw, МПа'!O75*$BF$2,"-")</f>
        <v>-</v>
      </c>
      <c r="AC75" s="33" t="str">
        <f>IFERROR('σ и σw, МПа'!P75*$BF$2,"-")</f>
        <v>-</v>
      </c>
      <c r="AD75" s="31">
        <f>IFERROR('σ и σw, МПа'!Q75*$BG$2,"-")</f>
        <v>165</v>
      </c>
      <c r="AE75" s="32">
        <f>IFERROR('σ и σw, МПа'!R75*$BG$2,"-")</f>
        <v>159</v>
      </c>
      <c r="AF75" s="32">
        <f>IFERROR('σ и σw, МПа'!S75*$BG$2,"-")</f>
        <v>159</v>
      </c>
      <c r="AG75" s="32">
        <f>IFERROR('σ и σw, МПа'!T75*$BG$2,"-")</f>
        <v>153</v>
      </c>
      <c r="AH75" s="32">
        <f>IFERROR('σ и σw, МПа'!U75*$BG$2,"-")</f>
        <v>147</v>
      </c>
      <c r="AI75" s="32">
        <f>IFERROR('σ и σw, МПа'!V75*$BG$2,"-")</f>
        <v>147</v>
      </c>
      <c r="AJ75" s="32">
        <f>IFERROR('σ и σw, МПа'!W75*$BG$2,"-")</f>
        <v>135.6</v>
      </c>
      <c r="AK75" s="32">
        <f>IFERROR('σ и σw, МПа'!X75*$BG$2,"-")</f>
        <v>129.6</v>
      </c>
      <c r="AL75" s="32">
        <f>IFERROR('σ и σw, МПа'!Y75*$BG$2,"-")</f>
        <v>129.6</v>
      </c>
      <c r="AM75" s="32">
        <f>IFERROR('σ и σw, МПа'!Z75*$BG$2,"-")</f>
        <v>106.2</v>
      </c>
      <c r="AN75" s="32">
        <f>IFERROR('σ и σw, МПа'!AA75*$BG$2,"-")</f>
        <v>94.2</v>
      </c>
      <c r="AO75" s="32" t="str">
        <f>IFERROR('σ и σw, МПа'!AB75*$BG$2,"-")</f>
        <v>-</v>
      </c>
      <c r="AP75" s="33" t="str">
        <f>IFERROR('σ и σw, МПа'!AC75*$BG$2,"-")</f>
        <v>-</v>
      </c>
      <c r="AQ75" s="31">
        <f>IFERROR('σ и σw, МПа'!Q75*$BH$2,"-")</f>
        <v>275</v>
      </c>
      <c r="AR75" s="32">
        <f>IFERROR('σ и σw, МПа'!R75*$BH$2,"-")</f>
        <v>265</v>
      </c>
      <c r="AS75" s="32">
        <f>IFERROR('σ и σw, МПа'!S75*$BH$2,"-")</f>
        <v>265</v>
      </c>
      <c r="AT75" s="32">
        <f>IFERROR('σ и σw, МПа'!T75*$BH$2,"-")</f>
        <v>255</v>
      </c>
      <c r="AU75" s="32">
        <f>IFERROR('σ и σw, МПа'!U75*$BH$2,"-")</f>
        <v>245</v>
      </c>
      <c r="AV75" s="32">
        <f>IFERROR('σ и σw, МПа'!V75*$BH$2,"-")</f>
        <v>245</v>
      </c>
      <c r="AW75" s="32">
        <f>IFERROR('σ и σw, МПа'!W75*$BH$2,"-")</f>
        <v>226</v>
      </c>
      <c r="AX75" s="32">
        <f>IFERROR('σ и σw, МПа'!X75*$BH$2,"-")</f>
        <v>216</v>
      </c>
      <c r="AY75" s="32">
        <f>IFERROR('σ и σw, МПа'!Y75*$BH$2,"-")</f>
        <v>216</v>
      </c>
      <c r="AZ75" s="32">
        <f>IFERROR('σ и σw, МПа'!Z75*$BH$2,"-")</f>
        <v>177</v>
      </c>
      <c r="BA75" s="32">
        <f>IFERROR('σ и σw, МПа'!AA75*$BH$2,"-")</f>
        <v>157</v>
      </c>
      <c r="BB75" s="32" t="str">
        <f>IFERROR('σ и σw, МПа'!AB75*$BH$2,"-")</f>
        <v>-</v>
      </c>
      <c r="BC75" s="33" t="str">
        <f>IFERROR('σ и σw, МПа'!AC75*$BH$2,"-")</f>
        <v>-</v>
      </c>
    </row>
    <row r="76" spans="1:55" x14ac:dyDescent="0.25">
      <c r="A76" s="10" t="str">
        <f>INDEX('Обработка исходного'!B:B,ROW($B$3)+4*(ROW($B76)-ROW($B$3)))</f>
        <v>Сталь легированная</v>
      </c>
      <c r="B76" s="47" t="str">
        <f>INDEX('Обработка исходного'!D:D,ROW($B$3)+4*(ROW($B76)-ROW($B$3)))</f>
        <v>35Х</v>
      </c>
      <c r="C76" s="27" t="str">
        <f>'Rp0,2, МПа'!C76</f>
        <v>Поковки диаметром до 100 мм, КП315*</v>
      </c>
      <c r="D76" s="31">
        <f>IFERROR('σ и σw, МПа'!D76*$BE$2,"-")</f>
        <v>252</v>
      </c>
      <c r="E76" s="32">
        <f>IFERROR('σ и σw, МПа'!E76*$BE$2,"-")</f>
        <v>243.2</v>
      </c>
      <c r="F76" s="32">
        <f>IFERROR('σ и σw, МПа'!F76*$BE$2,"-")</f>
        <v>243.2</v>
      </c>
      <c r="G76" s="32">
        <f>IFERROR('σ и σw, МПа'!G76*$BE$2,"-")</f>
        <v>235.2</v>
      </c>
      <c r="H76" s="32">
        <f>IFERROR('σ и σw, МПа'!H76*$BE$2,"-")</f>
        <v>227.20000000000002</v>
      </c>
      <c r="I76" s="32">
        <f>IFERROR('σ и σw, МПа'!I76*$BE$2,"-")</f>
        <v>227.20000000000002</v>
      </c>
      <c r="J76" s="32">
        <f>IFERROR('σ и σw, МПа'!J76*$BE$2,"-")</f>
        <v>204</v>
      </c>
      <c r="K76" s="32">
        <f>IFERROR('σ и σw, МПа'!K76*$BE$2,"-")</f>
        <v>196</v>
      </c>
      <c r="L76" s="32">
        <f>IFERROR('σ и σw, МПа'!L76*$BE$2,"-")</f>
        <v>162.92307692307693</v>
      </c>
      <c r="M76" s="32">
        <f>IFERROR('σ и σw, МПа'!M76*$BE$2,"-")</f>
        <v>164.8</v>
      </c>
      <c r="N76" s="32">
        <f>IFERROR('σ и σw, МПа'!N76*$BE$2,"-")</f>
        <v>135.69230769230768</v>
      </c>
      <c r="O76" s="32" t="str">
        <f>IFERROR('σ и σw, МПа'!O76*$BE$2,"-")</f>
        <v>-</v>
      </c>
      <c r="P76" s="33" t="str">
        <f>IFERROR('σ и σw, МПа'!P76*$BE$2,"-")</f>
        <v>-</v>
      </c>
      <c r="Q76" s="31">
        <f>IFERROR('σ и σw, МПа'!D76*$BF$2,"-")</f>
        <v>336</v>
      </c>
      <c r="R76" s="32">
        <f>IFERROR('σ и σw, МПа'!E76*$BF$2,"-")</f>
        <v>324.26666666666665</v>
      </c>
      <c r="S76" s="32">
        <f>IFERROR('σ и σw, МПа'!F76*$BF$2,"-")</f>
        <v>324.26666666666665</v>
      </c>
      <c r="T76" s="32">
        <f>IFERROR('σ и σw, МПа'!G76*$BF$2,"-")</f>
        <v>313.60000000000002</v>
      </c>
      <c r="U76" s="32">
        <f>IFERROR('σ и σw, МПа'!H76*$BF$2,"-")</f>
        <v>302.93333333333334</v>
      </c>
      <c r="V76" s="32">
        <f>IFERROR('σ и σw, МПа'!I76*$BF$2,"-")</f>
        <v>302.93333333333334</v>
      </c>
      <c r="W76" s="32">
        <f>IFERROR('σ и σw, МПа'!J76*$BF$2,"-")</f>
        <v>272</v>
      </c>
      <c r="X76" s="32">
        <f>IFERROR('σ и σw, МПа'!K76*$BF$2,"-")</f>
        <v>261.33333333333337</v>
      </c>
      <c r="Y76" s="32">
        <f>IFERROR('σ и σw, МПа'!L76*$BF$2,"-")</f>
        <v>217.23076923076925</v>
      </c>
      <c r="Z76" s="32">
        <f>IFERROR('σ и σw, МПа'!M76*$BF$2,"-")</f>
        <v>219.73333333333335</v>
      </c>
      <c r="AA76" s="32">
        <f>IFERROR('σ и σw, МПа'!N76*$BF$2,"-")</f>
        <v>180.92307692307691</v>
      </c>
      <c r="AB76" s="32" t="str">
        <f>IFERROR('σ и σw, МПа'!O76*$BF$2,"-")</f>
        <v>-</v>
      </c>
      <c r="AC76" s="33" t="str">
        <f>IFERROR('σ и σw, МПа'!P76*$BF$2,"-")</f>
        <v>-</v>
      </c>
      <c r="AD76" s="31">
        <f>IFERROR('σ и σw, МПа'!Q76*$BG$2,"-")</f>
        <v>189</v>
      </c>
      <c r="AE76" s="32">
        <f>IFERROR('σ и σw, МПа'!R76*$BG$2,"-")</f>
        <v>182.4</v>
      </c>
      <c r="AF76" s="32">
        <f>IFERROR('σ и σw, МПа'!S76*$BG$2,"-")</f>
        <v>182.4</v>
      </c>
      <c r="AG76" s="32">
        <f>IFERROR('σ и σw, МПа'!T76*$BG$2,"-")</f>
        <v>176.4</v>
      </c>
      <c r="AH76" s="32">
        <f>IFERROR('σ и σw, МПа'!U76*$BG$2,"-")</f>
        <v>170.4</v>
      </c>
      <c r="AI76" s="32">
        <f>IFERROR('σ и σw, МПа'!V76*$BG$2,"-")</f>
        <v>170.4</v>
      </c>
      <c r="AJ76" s="32">
        <f>IFERROR('σ и σw, МПа'!W76*$BG$2,"-")</f>
        <v>153</v>
      </c>
      <c r="AK76" s="32">
        <f>IFERROR('σ и σw, МПа'!X76*$BG$2,"-")</f>
        <v>147</v>
      </c>
      <c r="AL76" s="32">
        <f>IFERROR('σ и σw, МПа'!Y76*$BG$2,"-")</f>
        <v>147</v>
      </c>
      <c r="AM76" s="32">
        <f>IFERROR('σ и σw, МПа'!Z76*$BG$2,"-")</f>
        <v>123.6</v>
      </c>
      <c r="AN76" s="32">
        <f>IFERROR('σ и σw, МПа'!AA76*$BG$2,"-")</f>
        <v>106.2</v>
      </c>
      <c r="AO76" s="32" t="str">
        <f>IFERROR('σ и σw, МПа'!AB76*$BG$2,"-")</f>
        <v>-</v>
      </c>
      <c r="AP76" s="33" t="str">
        <f>IFERROR('σ и σw, МПа'!AC76*$BG$2,"-")</f>
        <v>-</v>
      </c>
      <c r="AQ76" s="31">
        <f>IFERROR('σ и σw, МПа'!Q76*$BH$2,"-")</f>
        <v>315</v>
      </c>
      <c r="AR76" s="32">
        <f>IFERROR('σ и σw, МПа'!R76*$BH$2,"-")</f>
        <v>304</v>
      </c>
      <c r="AS76" s="32">
        <f>IFERROR('σ и σw, МПа'!S76*$BH$2,"-")</f>
        <v>304</v>
      </c>
      <c r="AT76" s="32">
        <f>IFERROR('σ и σw, МПа'!T76*$BH$2,"-")</f>
        <v>294</v>
      </c>
      <c r="AU76" s="32">
        <f>IFERROR('σ и σw, МПа'!U76*$BH$2,"-")</f>
        <v>284</v>
      </c>
      <c r="AV76" s="32">
        <f>IFERROR('σ и σw, МПа'!V76*$BH$2,"-")</f>
        <v>284</v>
      </c>
      <c r="AW76" s="32">
        <f>IFERROR('σ и σw, МПа'!W76*$BH$2,"-")</f>
        <v>255</v>
      </c>
      <c r="AX76" s="32">
        <f>IFERROR('σ и σw, МПа'!X76*$BH$2,"-")</f>
        <v>245</v>
      </c>
      <c r="AY76" s="32">
        <f>IFERROR('σ и σw, МПа'!Y76*$BH$2,"-")</f>
        <v>245</v>
      </c>
      <c r="AZ76" s="32">
        <f>IFERROR('σ и σw, МПа'!Z76*$BH$2,"-")</f>
        <v>206</v>
      </c>
      <c r="BA76" s="32">
        <f>IFERROR('σ и σw, МПа'!AA76*$BH$2,"-")</f>
        <v>177</v>
      </c>
      <c r="BB76" s="32" t="str">
        <f>IFERROR('σ и σw, МПа'!AB76*$BH$2,"-")</f>
        <v>-</v>
      </c>
      <c r="BC76" s="33" t="str">
        <f>IFERROR('σ и σw, МПа'!AC76*$BH$2,"-")</f>
        <v>-</v>
      </c>
    </row>
    <row r="77" spans="1:55" x14ac:dyDescent="0.25">
      <c r="A77" s="10" t="str">
        <f>INDEX('Обработка исходного'!B:B,ROW($B$3)+4*(ROW($B77)-ROW($B$3)))</f>
        <v>Сталь легированная</v>
      </c>
      <c r="B77" s="47" t="str">
        <f>INDEX('Обработка исходного'!D:D,ROW($B$3)+4*(ROW($B77)-ROW($B$3)))</f>
        <v>35Х</v>
      </c>
      <c r="C77" s="27" t="str">
        <f>'Rp0,2, МПа'!C77</f>
        <v>Поковки диаметром до 300 мм, КП345*</v>
      </c>
      <c r="D77" s="31">
        <f>IFERROR('σ и σw, МПа'!D77*$BE$2,"-")</f>
        <v>272.30769230769226</v>
      </c>
      <c r="E77" s="32">
        <f>IFERROR('σ и σw, МПа'!E77*$BE$2,"-")</f>
        <v>266.39999999999998</v>
      </c>
      <c r="F77" s="32">
        <f>IFERROR('σ и σw, МПа'!F77*$BE$2,"-")</f>
        <v>266.39999999999998</v>
      </c>
      <c r="G77" s="32">
        <f>IFERROR('σ и σw, МПа'!G77*$BE$2,"-")</f>
        <v>258</v>
      </c>
      <c r="H77" s="32">
        <f>IFERROR('σ и σw, МПа'!H77*$BE$2,"-")</f>
        <v>243.2</v>
      </c>
      <c r="I77" s="32">
        <f>IFERROR('σ и σw, МПа'!I77*$BE$2,"-")</f>
        <v>235.2</v>
      </c>
      <c r="J77" s="32">
        <f>IFERROR('σ и σw, МПа'!J77*$BE$2,"-")</f>
        <v>235.2</v>
      </c>
      <c r="K77" s="32">
        <f>IFERROR('σ и σw, МПа'!K77*$BE$2,"-")</f>
        <v>220</v>
      </c>
      <c r="L77" s="32">
        <f>IFERROR('σ и σw, МПа'!L77*$BE$2,"-")</f>
        <v>172.15384615384613</v>
      </c>
      <c r="M77" s="32">
        <f>IFERROR('σ и σw, МПа'!M77*$BE$2,"-")</f>
        <v>172.15384615384613</v>
      </c>
      <c r="N77" s="32">
        <f>IFERROR('σ и σw, МПа'!N77*$BE$2,"-")</f>
        <v>140.30769230769229</v>
      </c>
      <c r="O77" s="32" t="str">
        <f>IFERROR('σ и σw, МПа'!O77*$BE$2,"-")</f>
        <v>-</v>
      </c>
      <c r="P77" s="33" t="str">
        <f>IFERROR('σ и σw, МПа'!P77*$BE$2,"-")</f>
        <v>-</v>
      </c>
      <c r="Q77" s="31">
        <f>IFERROR('σ и σw, МПа'!D77*$BF$2,"-")</f>
        <v>363.07692307692309</v>
      </c>
      <c r="R77" s="32">
        <f>IFERROR('σ и σw, МПа'!E77*$BF$2,"-")</f>
        <v>355.20000000000005</v>
      </c>
      <c r="S77" s="32">
        <f>IFERROR('σ и σw, МПа'!F77*$BF$2,"-")</f>
        <v>355.20000000000005</v>
      </c>
      <c r="T77" s="32">
        <f>IFERROR('σ и σw, МПа'!G77*$BF$2,"-")</f>
        <v>344</v>
      </c>
      <c r="U77" s="32">
        <f>IFERROR('σ и σw, МПа'!H77*$BF$2,"-")</f>
        <v>324.26666666666665</v>
      </c>
      <c r="V77" s="32">
        <f>IFERROR('σ и σw, МПа'!I77*$BF$2,"-")</f>
        <v>313.60000000000002</v>
      </c>
      <c r="W77" s="32">
        <f>IFERROR('σ и σw, МПа'!J77*$BF$2,"-")</f>
        <v>313.60000000000002</v>
      </c>
      <c r="X77" s="32">
        <f>IFERROR('σ и σw, МПа'!K77*$BF$2,"-")</f>
        <v>293.33333333333337</v>
      </c>
      <c r="Y77" s="32">
        <f>IFERROR('σ и σw, МПа'!L77*$BF$2,"-")</f>
        <v>229.53846153846155</v>
      </c>
      <c r="Z77" s="32">
        <f>IFERROR('σ и σw, МПа'!M77*$BF$2,"-")</f>
        <v>229.53846153846155</v>
      </c>
      <c r="AA77" s="32">
        <f>IFERROR('σ и σw, МПа'!N77*$BF$2,"-")</f>
        <v>187.07692307692309</v>
      </c>
      <c r="AB77" s="32" t="str">
        <f>IFERROR('σ и σw, МПа'!O77*$BF$2,"-")</f>
        <v>-</v>
      </c>
      <c r="AC77" s="33" t="str">
        <f>IFERROR('σ и σw, МПа'!P77*$BF$2,"-")</f>
        <v>-</v>
      </c>
      <c r="AD77" s="31">
        <f>IFERROR('σ и σw, МПа'!Q77*$BG$2,"-")</f>
        <v>207</v>
      </c>
      <c r="AE77" s="32">
        <f>IFERROR('σ и σw, МПа'!R77*$BG$2,"-")</f>
        <v>199.79999999999998</v>
      </c>
      <c r="AF77" s="32">
        <f>IFERROR('σ и σw, МПа'!S77*$BG$2,"-")</f>
        <v>199.79999999999998</v>
      </c>
      <c r="AG77" s="32">
        <f>IFERROR('σ и σw, МПа'!T77*$BG$2,"-")</f>
        <v>193.79999999999998</v>
      </c>
      <c r="AH77" s="32">
        <f>IFERROR('σ и σw, МПа'!U77*$BG$2,"-")</f>
        <v>182.4</v>
      </c>
      <c r="AI77" s="32">
        <f>IFERROR('σ и σw, МПа'!V77*$BG$2,"-")</f>
        <v>176.4</v>
      </c>
      <c r="AJ77" s="32">
        <f>IFERROR('σ и σw, МПа'!W77*$BG$2,"-")</f>
        <v>176.4</v>
      </c>
      <c r="AK77" s="32">
        <f>IFERROR('σ и σw, МПа'!X77*$BG$2,"-")</f>
        <v>165</v>
      </c>
      <c r="AL77" s="32">
        <f>IFERROR('σ и σw, МПа'!Y77*$BG$2,"-")</f>
        <v>159</v>
      </c>
      <c r="AM77" s="32">
        <f>IFERROR('σ и σw, МПа'!Z77*$BG$2,"-")</f>
        <v>135.6</v>
      </c>
      <c r="AN77" s="32">
        <f>IFERROR('σ и σw, МПа'!AA77*$BG$2,"-")</f>
        <v>117.6</v>
      </c>
      <c r="AO77" s="32" t="str">
        <f>IFERROR('σ и σw, МПа'!AB77*$BG$2,"-")</f>
        <v>-</v>
      </c>
      <c r="AP77" s="33" t="str">
        <f>IFERROR('σ и σw, МПа'!AC77*$BG$2,"-")</f>
        <v>-</v>
      </c>
      <c r="AQ77" s="31">
        <f>IFERROR('σ и σw, МПа'!Q77*$BH$2,"-")</f>
        <v>345</v>
      </c>
      <c r="AR77" s="32">
        <f>IFERROR('σ и σw, МПа'!R77*$BH$2,"-")</f>
        <v>333</v>
      </c>
      <c r="AS77" s="32">
        <f>IFERROR('σ и σw, МПа'!S77*$BH$2,"-")</f>
        <v>333</v>
      </c>
      <c r="AT77" s="32">
        <f>IFERROR('σ и σw, МПа'!T77*$BH$2,"-")</f>
        <v>323</v>
      </c>
      <c r="AU77" s="32">
        <f>IFERROR('σ и σw, МПа'!U77*$BH$2,"-")</f>
        <v>304</v>
      </c>
      <c r="AV77" s="32">
        <f>IFERROR('σ и σw, МПа'!V77*$BH$2,"-")</f>
        <v>294</v>
      </c>
      <c r="AW77" s="32">
        <f>IFERROR('σ и σw, МПа'!W77*$BH$2,"-")</f>
        <v>294</v>
      </c>
      <c r="AX77" s="32">
        <f>IFERROR('σ и σw, МПа'!X77*$BH$2,"-")</f>
        <v>275</v>
      </c>
      <c r="AY77" s="32">
        <f>IFERROR('σ и σw, МПа'!Y77*$BH$2,"-")</f>
        <v>265</v>
      </c>
      <c r="AZ77" s="32">
        <f>IFERROR('σ и σw, МПа'!Z77*$BH$2,"-")</f>
        <v>226</v>
      </c>
      <c r="BA77" s="32">
        <f>IFERROR('σ и σw, МПа'!AA77*$BH$2,"-")</f>
        <v>196</v>
      </c>
      <c r="BB77" s="32" t="str">
        <f>IFERROR('σ и σw, МПа'!AB77*$BH$2,"-")</f>
        <v>-</v>
      </c>
      <c r="BC77" s="33" t="str">
        <f>IFERROR('σ и σw, МПа'!AC77*$BH$2,"-")</f>
        <v>-</v>
      </c>
    </row>
    <row r="78" spans="1:55" x14ac:dyDescent="0.25">
      <c r="A78" s="10" t="str">
        <f>INDEX('Обработка исходного'!B:B,ROW($B$3)+4*(ROW($B78)-ROW($B$3)))</f>
        <v>Сталь легированная</v>
      </c>
      <c r="B78" s="47" t="str">
        <f>INDEX('Обработка исходного'!D:D,ROW($B$3)+4*(ROW($B78)-ROW($B$3)))</f>
        <v>35Х</v>
      </c>
      <c r="C78" s="27" t="str">
        <f>'Rp0,2, МПа'!C78</f>
        <v>Поковки диаметром до 300 мм, КП395*</v>
      </c>
      <c r="D78" s="31">
        <f>IFERROR('σ и σw, МПа'!D78*$BE$2,"-")</f>
        <v>283.84615384615381</v>
      </c>
      <c r="E78" s="32">
        <f>IFERROR('σ и σw, МПа'!E78*$BE$2,"-")</f>
        <v>280.61538461538458</v>
      </c>
      <c r="F78" s="32">
        <f>IFERROR('σ и σw, МПа'!F78*$BE$2,"-")</f>
        <v>280.61538461538458</v>
      </c>
      <c r="G78" s="32">
        <f>IFERROR('σ и σw, МПа'!G78*$BE$2,"-")</f>
        <v>271.84615384615381</v>
      </c>
      <c r="H78" s="32">
        <f>IFERROR('σ и σw, МПа'!H78*$BE$2,"-")</f>
        <v>271.84615384615381</v>
      </c>
      <c r="I78" s="32">
        <f>IFERROR('σ и σw, МПа'!I78*$BE$2,"-")</f>
        <v>271.84615384615381</v>
      </c>
      <c r="J78" s="32">
        <f>IFERROR('σ и σw, МПа'!J78*$BE$2,"-")</f>
        <v>266.39999999999998</v>
      </c>
      <c r="K78" s="32">
        <f>IFERROR('σ и σw, МПа'!K78*$BE$2,"-")</f>
        <v>240</v>
      </c>
      <c r="L78" s="32">
        <f>IFERROR('σ и σw, МПа'!L78*$BE$2,"-")</f>
        <v>180.92307692307693</v>
      </c>
      <c r="M78" s="32">
        <f>IFERROR('σ и σw, МПа'!M78*$BE$2,"-")</f>
        <v>180.92307692307693</v>
      </c>
      <c r="N78" s="32">
        <f>IFERROR('σ и σw, МПа'!N78*$BE$2,"-")</f>
        <v>149.07692307692307</v>
      </c>
      <c r="O78" s="32" t="str">
        <f>IFERROR('σ и σw, МПа'!O78*$BE$2,"-")</f>
        <v>-</v>
      </c>
      <c r="P78" s="33" t="str">
        <f>IFERROR('σ и σw, МПа'!P78*$BE$2,"-")</f>
        <v>-</v>
      </c>
      <c r="Q78" s="31">
        <f>IFERROR('σ и σw, МПа'!D78*$BF$2,"-")</f>
        <v>378.46153846153845</v>
      </c>
      <c r="R78" s="32">
        <f>IFERROR('σ и σw, МПа'!E78*$BF$2,"-")</f>
        <v>374.15384615384619</v>
      </c>
      <c r="S78" s="32">
        <f>IFERROR('σ и σw, МПа'!F78*$BF$2,"-")</f>
        <v>374.15384615384619</v>
      </c>
      <c r="T78" s="32">
        <f>IFERROR('σ и σw, МПа'!G78*$BF$2,"-")</f>
        <v>362.46153846153845</v>
      </c>
      <c r="U78" s="32">
        <f>IFERROR('σ и σw, МПа'!H78*$BF$2,"-")</f>
        <v>362.46153846153845</v>
      </c>
      <c r="V78" s="32">
        <f>IFERROR('σ и σw, МПа'!I78*$BF$2,"-")</f>
        <v>362.46153846153845</v>
      </c>
      <c r="W78" s="32">
        <f>IFERROR('σ и σw, МПа'!J78*$BF$2,"-")</f>
        <v>355.20000000000005</v>
      </c>
      <c r="X78" s="32">
        <f>IFERROR('σ и σw, МПа'!K78*$BF$2,"-")</f>
        <v>320</v>
      </c>
      <c r="Y78" s="32">
        <f>IFERROR('σ и σw, МПа'!L78*$BF$2,"-")</f>
        <v>241.23076923076925</v>
      </c>
      <c r="Z78" s="32">
        <f>IFERROR('σ и σw, МПа'!M78*$BF$2,"-")</f>
        <v>241.23076923076925</v>
      </c>
      <c r="AA78" s="32">
        <f>IFERROR('σ и σw, МПа'!N78*$BF$2,"-")</f>
        <v>198.76923076923077</v>
      </c>
      <c r="AB78" s="32" t="str">
        <f>IFERROR('σ и σw, МПа'!O78*$BF$2,"-")</f>
        <v>-</v>
      </c>
      <c r="AC78" s="33" t="str">
        <f>IFERROR('σ и σw, МПа'!P78*$BF$2,"-")</f>
        <v>-</v>
      </c>
      <c r="AD78" s="31">
        <f>IFERROR('σ и σw, МПа'!Q78*$BG$2,"-")</f>
        <v>237</v>
      </c>
      <c r="AE78" s="32">
        <f>IFERROR('σ и σw, МПа'!R78*$BG$2,"-")</f>
        <v>237</v>
      </c>
      <c r="AF78" s="32">
        <f>IFERROR('σ и σw, МПа'!S78*$BG$2,"-")</f>
        <v>223.79999999999998</v>
      </c>
      <c r="AG78" s="32">
        <f>IFERROR('σ и σw, МПа'!T78*$BG$2,"-")</f>
        <v>217.79999999999998</v>
      </c>
      <c r="AH78" s="32">
        <f>IFERROR('σ и σw, МПа'!U78*$BG$2,"-")</f>
        <v>211.79999999999998</v>
      </c>
      <c r="AI78" s="32">
        <f>IFERROR('σ и σw, МПа'!V78*$BG$2,"-")</f>
        <v>205.79999999999998</v>
      </c>
      <c r="AJ78" s="32">
        <f>IFERROR('σ и σw, МПа'!W78*$BG$2,"-")</f>
        <v>199.79999999999998</v>
      </c>
      <c r="AK78" s="32">
        <f>IFERROR('σ и σw, МПа'!X78*$BG$2,"-")</f>
        <v>188.4</v>
      </c>
      <c r="AL78" s="32">
        <f>IFERROR('σ и σw, МПа'!Y78*$BG$2,"-")</f>
        <v>182.4</v>
      </c>
      <c r="AM78" s="32">
        <f>IFERROR('σ и σw, МПа'!Z78*$BG$2,"-")</f>
        <v>159</v>
      </c>
      <c r="AN78" s="32">
        <f>IFERROR('σ и σw, МПа'!AA78*$BG$2,"-")</f>
        <v>129.6</v>
      </c>
      <c r="AO78" s="32" t="str">
        <f>IFERROR('σ и σw, МПа'!AB78*$BG$2,"-")</f>
        <v>-</v>
      </c>
      <c r="AP78" s="33" t="str">
        <f>IFERROR('σ и σw, МПа'!AC78*$BG$2,"-")</f>
        <v>-</v>
      </c>
      <c r="AQ78" s="31">
        <f>IFERROR('σ и σw, МПа'!Q78*$BH$2,"-")</f>
        <v>395</v>
      </c>
      <c r="AR78" s="32">
        <f>IFERROR('σ и σw, МПа'!R78*$BH$2,"-")</f>
        <v>395</v>
      </c>
      <c r="AS78" s="32">
        <f>IFERROR('σ и σw, МПа'!S78*$BH$2,"-")</f>
        <v>373</v>
      </c>
      <c r="AT78" s="32">
        <f>IFERROR('σ и σw, МПа'!T78*$BH$2,"-")</f>
        <v>363</v>
      </c>
      <c r="AU78" s="32">
        <f>IFERROR('σ и σw, МПа'!U78*$BH$2,"-")</f>
        <v>353</v>
      </c>
      <c r="AV78" s="32">
        <f>IFERROR('σ и σw, МПа'!V78*$BH$2,"-")</f>
        <v>343</v>
      </c>
      <c r="AW78" s="32">
        <f>IFERROR('σ и σw, МПа'!W78*$BH$2,"-")</f>
        <v>333</v>
      </c>
      <c r="AX78" s="32">
        <f>IFERROR('σ и σw, МПа'!X78*$BH$2,"-")</f>
        <v>314</v>
      </c>
      <c r="AY78" s="32">
        <f>IFERROR('σ и σw, МПа'!Y78*$BH$2,"-")</f>
        <v>304</v>
      </c>
      <c r="AZ78" s="32">
        <f>IFERROR('σ и σw, МПа'!Z78*$BH$2,"-")</f>
        <v>265</v>
      </c>
      <c r="BA78" s="32">
        <f>IFERROR('σ и σw, МПа'!AA78*$BH$2,"-")</f>
        <v>216</v>
      </c>
      <c r="BB78" s="32" t="str">
        <f>IFERROR('σ и σw, МПа'!AB78*$BH$2,"-")</f>
        <v>-</v>
      </c>
      <c r="BC78" s="33" t="str">
        <f>IFERROR('σ и σw, МПа'!AC78*$BH$2,"-")</f>
        <v>-</v>
      </c>
    </row>
    <row r="79" spans="1:55" x14ac:dyDescent="0.25">
      <c r="A79" s="10" t="str">
        <f>INDEX('Обработка исходного'!B:B,ROW($B$3)+4*(ROW($B79)-ROW($B$3)))</f>
        <v>Сталь легированная</v>
      </c>
      <c r="B79" s="47" t="str">
        <f>INDEX('Обработка исходного'!D:D,ROW($B$3)+4*(ROW($B79)-ROW($B$3)))</f>
        <v>35Х</v>
      </c>
      <c r="C79" s="27" t="str">
        <f>'Rp0,2, МПа'!C79</f>
        <v>Поковки диаметром до 100 мм, КП440*</v>
      </c>
      <c r="D79" s="31">
        <f>IFERROR('σ и σw, МПа'!D79*$BE$2,"-")</f>
        <v>293.07692307692304</v>
      </c>
      <c r="E79" s="32">
        <f>IFERROR('σ и σw, МПа'!E79*$BE$2,"-")</f>
        <v>289.84615384615381</v>
      </c>
      <c r="F79" s="32">
        <f>IFERROR('σ и σw, МПа'!F79*$BE$2,"-")</f>
        <v>289.84615384615381</v>
      </c>
      <c r="G79" s="32">
        <f>IFERROR('σ и σw, МПа'!G79*$BE$2,"-")</f>
        <v>280.61538461538458</v>
      </c>
      <c r="H79" s="32">
        <f>IFERROR('σ и σw, МПа'!H79*$BE$2,"-")</f>
        <v>280.61538461538458</v>
      </c>
      <c r="I79" s="32">
        <f>IFERROR('σ и σw, МПа'!I79*$BE$2,"-")</f>
        <v>280.61538461538458</v>
      </c>
      <c r="J79" s="32">
        <f>IFERROR('σ и σw, МПа'!J79*$BE$2,"-")</f>
        <v>280.61538461538458</v>
      </c>
      <c r="K79" s="32">
        <f>IFERROR('σ и σw, МПа'!K79*$BE$2,"-")</f>
        <v>249.2307692307692</v>
      </c>
      <c r="L79" s="32">
        <f>IFERROR('σ и σw, МПа'!L79*$BE$2,"-")</f>
        <v>185.53846153846152</v>
      </c>
      <c r="M79" s="32">
        <f>IFERROR('σ и σw, МПа'!M79*$BE$2,"-")</f>
        <v>185.53846153846152</v>
      </c>
      <c r="N79" s="32">
        <f>IFERROR('σ и σw, МПа'!N79*$BE$2,"-")</f>
        <v>153.69230769230768</v>
      </c>
      <c r="O79" s="32" t="str">
        <f>IFERROR('σ и σw, МПа'!O79*$BE$2,"-")</f>
        <v>-</v>
      </c>
      <c r="P79" s="33" t="str">
        <f>IFERROR('σ и σw, МПа'!P79*$BE$2,"-")</f>
        <v>-</v>
      </c>
      <c r="Q79" s="31">
        <f>IFERROR('σ и σw, МПа'!D79*$BF$2,"-")</f>
        <v>390.76923076923077</v>
      </c>
      <c r="R79" s="32">
        <f>IFERROR('σ и σw, МПа'!E79*$BF$2,"-")</f>
        <v>386.46153846153845</v>
      </c>
      <c r="S79" s="32">
        <f>IFERROR('σ и σw, МПа'!F79*$BF$2,"-")</f>
        <v>386.46153846153845</v>
      </c>
      <c r="T79" s="32">
        <f>IFERROR('σ и σw, МПа'!G79*$BF$2,"-")</f>
        <v>374.15384615384619</v>
      </c>
      <c r="U79" s="32">
        <f>IFERROR('σ и σw, МПа'!H79*$BF$2,"-")</f>
        <v>374.15384615384619</v>
      </c>
      <c r="V79" s="32">
        <f>IFERROR('σ и σw, МПа'!I79*$BF$2,"-")</f>
        <v>374.15384615384619</v>
      </c>
      <c r="W79" s="32">
        <f>IFERROR('σ и σw, МПа'!J79*$BF$2,"-")</f>
        <v>374.15384615384619</v>
      </c>
      <c r="X79" s="32">
        <f>IFERROR('σ и σw, МПа'!K79*$BF$2,"-")</f>
        <v>332.30769230769232</v>
      </c>
      <c r="Y79" s="32">
        <f>IFERROR('σ и σw, МПа'!L79*$BF$2,"-")</f>
        <v>247.38461538461539</v>
      </c>
      <c r="Z79" s="32">
        <f>IFERROR('σ и σw, МПа'!M79*$BF$2,"-")</f>
        <v>247.38461538461539</v>
      </c>
      <c r="AA79" s="32">
        <f>IFERROR('σ и σw, МПа'!N79*$BF$2,"-")</f>
        <v>204.92307692307691</v>
      </c>
      <c r="AB79" s="32" t="str">
        <f>IFERROR('σ и σw, МПа'!O79*$BF$2,"-")</f>
        <v>-</v>
      </c>
      <c r="AC79" s="33" t="str">
        <f>IFERROR('σ и σw, МПа'!P79*$BF$2,"-")</f>
        <v>-</v>
      </c>
      <c r="AD79" s="31">
        <f>IFERROR('σ и σw, МПа'!Q79*$BG$2,"-")</f>
        <v>264</v>
      </c>
      <c r="AE79" s="32">
        <f>IFERROR('σ и σw, МПа'!R79*$BG$2,"-")</f>
        <v>259.2</v>
      </c>
      <c r="AF79" s="32">
        <f>IFERROR('σ и σw, МПа'!S79*$BG$2,"-")</f>
        <v>253.2</v>
      </c>
      <c r="AG79" s="32">
        <f>IFERROR('σ и σw, МПа'!T79*$BG$2,"-")</f>
        <v>247.2</v>
      </c>
      <c r="AH79" s="32">
        <f>IFERROR('σ и σw, МПа'!U79*$BG$2,"-")</f>
        <v>235.2</v>
      </c>
      <c r="AI79" s="32">
        <f>IFERROR('σ и σw, МПа'!V79*$BG$2,"-")</f>
        <v>235.2</v>
      </c>
      <c r="AJ79" s="32">
        <f>IFERROR('σ и σw, МПа'!W79*$BG$2,"-")</f>
        <v>223.79999999999998</v>
      </c>
      <c r="AK79" s="32">
        <f>IFERROR('σ и σw, МПа'!X79*$BG$2,"-")</f>
        <v>211.79999999999998</v>
      </c>
      <c r="AL79" s="32">
        <f>IFERROR('σ и σw, МПа'!Y79*$BG$2,"-")</f>
        <v>205.79999999999998</v>
      </c>
      <c r="AM79" s="32">
        <f>IFERROR('σ и σw, МПа'!Z79*$BG$2,"-")</f>
        <v>176.4</v>
      </c>
      <c r="AN79" s="32">
        <f>IFERROR('σ и σw, МПа'!AA79*$BG$2,"-")</f>
        <v>147</v>
      </c>
      <c r="AO79" s="32" t="str">
        <f>IFERROR('σ и σw, МПа'!AB79*$BG$2,"-")</f>
        <v>-</v>
      </c>
      <c r="AP79" s="33" t="str">
        <f>IFERROR('σ и σw, МПа'!AC79*$BG$2,"-")</f>
        <v>-</v>
      </c>
      <c r="AQ79" s="31">
        <f>IFERROR('σ и σw, МПа'!Q79*$BH$2,"-")</f>
        <v>440</v>
      </c>
      <c r="AR79" s="32">
        <f>IFERROR('σ и σw, МПа'!R79*$BH$2,"-")</f>
        <v>432</v>
      </c>
      <c r="AS79" s="32">
        <f>IFERROR('σ и σw, МПа'!S79*$BH$2,"-")</f>
        <v>422</v>
      </c>
      <c r="AT79" s="32">
        <f>IFERROR('σ и σw, МПа'!T79*$BH$2,"-")</f>
        <v>412</v>
      </c>
      <c r="AU79" s="32">
        <f>IFERROR('σ и σw, МПа'!U79*$BH$2,"-")</f>
        <v>392</v>
      </c>
      <c r="AV79" s="32">
        <f>IFERROR('σ и σw, МПа'!V79*$BH$2,"-")</f>
        <v>392</v>
      </c>
      <c r="AW79" s="32">
        <f>IFERROR('σ и σw, МПа'!W79*$BH$2,"-")</f>
        <v>373</v>
      </c>
      <c r="AX79" s="32">
        <f>IFERROR('σ и σw, МПа'!X79*$BH$2,"-")</f>
        <v>353</v>
      </c>
      <c r="AY79" s="32">
        <f>IFERROR('σ и σw, МПа'!Y79*$BH$2,"-")</f>
        <v>343</v>
      </c>
      <c r="AZ79" s="32">
        <f>IFERROR('σ и σw, МПа'!Z79*$BH$2,"-")</f>
        <v>294</v>
      </c>
      <c r="BA79" s="32">
        <f>IFERROR('σ и σw, МПа'!AA79*$BH$2,"-")</f>
        <v>245</v>
      </c>
      <c r="BB79" s="32" t="str">
        <f>IFERROR('σ и σw, МПа'!AB79*$BH$2,"-")</f>
        <v>-</v>
      </c>
      <c r="BC79" s="33" t="str">
        <f>IFERROR('σ и σw, МПа'!AC79*$BH$2,"-")</f>
        <v>-</v>
      </c>
    </row>
    <row r="80" spans="1:55" x14ac:dyDescent="0.25">
      <c r="A80" s="10" t="str">
        <f>INDEX('Обработка исходного'!B:B,ROW($B$3)+4*(ROW($B80)-ROW($B$3)))</f>
        <v>Сталь легированная</v>
      </c>
      <c r="B80" s="47" t="str">
        <f>INDEX('Обработка исходного'!D:D,ROW($B$3)+4*(ROW($B80)-ROW($B$3)))</f>
        <v>35Х</v>
      </c>
      <c r="C80" s="27" t="str">
        <f>'Rp0,2, МПа'!C80</f>
        <v>Поковки диаметром до 50 мм, КП490*</v>
      </c>
      <c r="D80" s="31">
        <f>IFERROR('σ и σw, МПа'!D80*$BE$2,"-")</f>
        <v>302.30769230769226</v>
      </c>
      <c r="E80" s="32">
        <f>IFERROR('σ и σw, МПа'!E80*$BE$2,"-")</f>
        <v>298.61538461538458</v>
      </c>
      <c r="F80" s="32">
        <f>IFERROR('σ и σw, МПа'!F80*$BE$2,"-")</f>
        <v>298.61538461538458</v>
      </c>
      <c r="G80" s="32">
        <f>IFERROR('σ и σw, МПа'!G80*$BE$2,"-")</f>
        <v>289.84615384615381</v>
      </c>
      <c r="H80" s="32">
        <f>IFERROR('σ и σw, МПа'!H80*$BE$2,"-")</f>
        <v>289.84615384615381</v>
      </c>
      <c r="I80" s="32">
        <f>IFERROR('σ и σw, МПа'!I80*$BE$2,"-")</f>
        <v>289.84615384615381</v>
      </c>
      <c r="J80" s="32">
        <f>IFERROR('σ и σw, МПа'!J80*$BE$2,"-")</f>
        <v>289.84615384615381</v>
      </c>
      <c r="K80" s="32">
        <f>IFERROR('σ и σw, МПа'!K80*$BE$2,"-")</f>
        <v>258</v>
      </c>
      <c r="L80" s="32">
        <f>IFERROR('σ и σw, МПа'!L80*$BE$2,"-")</f>
        <v>190.15384615384613</v>
      </c>
      <c r="M80" s="32">
        <f>IFERROR('σ и σw, МПа'!M80*$BE$2,"-")</f>
        <v>190.15384615384613</v>
      </c>
      <c r="N80" s="32">
        <f>IFERROR('σ и σw, МПа'!N80*$BE$2,"-")</f>
        <v>158.30769230769229</v>
      </c>
      <c r="O80" s="32" t="str">
        <f>IFERROR('σ и σw, МПа'!O80*$BE$2,"-")</f>
        <v>-</v>
      </c>
      <c r="P80" s="33" t="str">
        <f>IFERROR('σ и σw, МПа'!P80*$BE$2,"-")</f>
        <v>-</v>
      </c>
      <c r="Q80" s="31">
        <f>IFERROR('σ и σw, МПа'!D80*$BF$2,"-")</f>
        <v>403.07692307692309</v>
      </c>
      <c r="R80" s="32">
        <f>IFERROR('σ и σw, МПа'!E80*$BF$2,"-")</f>
        <v>398.15384615384619</v>
      </c>
      <c r="S80" s="32">
        <f>IFERROR('σ и σw, МПа'!F80*$BF$2,"-")</f>
        <v>398.15384615384619</v>
      </c>
      <c r="T80" s="32">
        <f>IFERROR('σ и σw, МПа'!G80*$BF$2,"-")</f>
        <v>386.46153846153845</v>
      </c>
      <c r="U80" s="32">
        <f>IFERROR('σ и σw, МПа'!H80*$BF$2,"-")</f>
        <v>386.46153846153845</v>
      </c>
      <c r="V80" s="32">
        <f>IFERROR('σ и σw, МПа'!I80*$BF$2,"-")</f>
        <v>386.46153846153845</v>
      </c>
      <c r="W80" s="32">
        <f>IFERROR('σ и σw, МПа'!J80*$BF$2,"-")</f>
        <v>386.46153846153845</v>
      </c>
      <c r="X80" s="32">
        <f>IFERROR('σ и σw, МПа'!K80*$BF$2,"-")</f>
        <v>344</v>
      </c>
      <c r="Y80" s="32">
        <f>IFERROR('σ и σw, МПа'!L80*$BF$2,"-")</f>
        <v>253.53846153846155</v>
      </c>
      <c r="Z80" s="32">
        <f>IFERROR('σ и σw, МПа'!M80*$BF$2,"-")</f>
        <v>253.53846153846155</v>
      </c>
      <c r="AA80" s="32">
        <f>IFERROR('σ и σw, МПа'!N80*$BF$2,"-")</f>
        <v>211.07692307692307</v>
      </c>
      <c r="AB80" s="32" t="str">
        <f>IFERROR('σ и σw, МПа'!O80*$BF$2,"-")</f>
        <v>-</v>
      </c>
      <c r="AC80" s="33" t="str">
        <f>IFERROR('σ и σw, МПа'!P80*$BF$2,"-")</f>
        <v>-</v>
      </c>
      <c r="AD80" s="31">
        <f>IFERROR('σ и σw, МПа'!Q80*$BG$2,"-")</f>
        <v>294</v>
      </c>
      <c r="AE80" s="32">
        <f>IFERROR('σ и σw, МПа'!R80*$BG$2,"-")</f>
        <v>288.59999999999997</v>
      </c>
      <c r="AF80" s="32">
        <f>IFERROR('σ и σw, МПа'!S80*$BG$2,"-")</f>
        <v>282.59999999999997</v>
      </c>
      <c r="AG80" s="32">
        <f>IFERROR('σ и σw, МПа'!T80*$BG$2,"-")</f>
        <v>276.59999999999997</v>
      </c>
      <c r="AH80" s="32">
        <f>IFERROR('σ и σw, МПа'!U80*$BG$2,"-")</f>
        <v>259.2</v>
      </c>
      <c r="AI80" s="32">
        <f>IFERROR('σ и σw, МПа'!V80*$BG$2,"-")</f>
        <v>259.2</v>
      </c>
      <c r="AJ80" s="32">
        <f>IFERROR('σ и σw, МПа'!W80*$BG$2,"-")</f>
        <v>247.2</v>
      </c>
      <c r="AK80" s="32">
        <f>IFERROR('σ и σw, МПа'!X80*$BG$2,"-")</f>
        <v>235.2</v>
      </c>
      <c r="AL80" s="32">
        <f>IFERROR('σ и σw, МПа'!Y80*$BG$2,"-")</f>
        <v>229.79999999999998</v>
      </c>
      <c r="AM80" s="32">
        <f>IFERROR('σ и σw, МПа'!Z80*$BG$2,"-")</f>
        <v>193.79999999999998</v>
      </c>
      <c r="AN80" s="32">
        <f>IFERROR('σ и σw, МПа'!AA80*$BG$2,"-")</f>
        <v>165</v>
      </c>
      <c r="AO80" s="32" t="str">
        <f>IFERROR('σ и σw, МПа'!AB80*$BG$2,"-")</f>
        <v>-</v>
      </c>
      <c r="AP80" s="33" t="str">
        <f>IFERROR('σ и σw, МПа'!AC80*$BG$2,"-")</f>
        <v>-</v>
      </c>
      <c r="AQ80" s="31">
        <f>IFERROR('σ и σw, МПа'!Q80*$BH$2,"-")</f>
        <v>490</v>
      </c>
      <c r="AR80" s="32">
        <f>IFERROR('σ и σw, МПа'!R80*$BH$2,"-")</f>
        <v>481</v>
      </c>
      <c r="AS80" s="32">
        <f>IFERROR('σ и σw, МПа'!S80*$BH$2,"-")</f>
        <v>471</v>
      </c>
      <c r="AT80" s="32">
        <f>IFERROR('σ и σw, МПа'!T80*$BH$2,"-")</f>
        <v>461</v>
      </c>
      <c r="AU80" s="32">
        <f>IFERROR('σ и σw, МПа'!U80*$BH$2,"-")</f>
        <v>432</v>
      </c>
      <c r="AV80" s="32">
        <f>IFERROR('σ и σw, МПа'!V80*$BH$2,"-")</f>
        <v>432</v>
      </c>
      <c r="AW80" s="32">
        <f>IFERROR('σ и σw, МПа'!W80*$BH$2,"-")</f>
        <v>412</v>
      </c>
      <c r="AX80" s="32">
        <f>IFERROR('σ и σw, МПа'!X80*$BH$2,"-")</f>
        <v>392</v>
      </c>
      <c r="AY80" s="32">
        <f>IFERROR('σ и σw, МПа'!Y80*$BH$2,"-")</f>
        <v>383</v>
      </c>
      <c r="AZ80" s="32">
        <f>IFERROR('σ и σw, МПа'!Z80*$BH$2,"-")</f>
        <v>323</v>
      </c>
      <c r="BA80" s="32">
        <f>IFERROR('σ и σw, МПа'!AA80*$BH$2,"-")</f>
        <v>275</v>
      </c>
      <c r="BB80" s="32" t="str">
        <f>IFERROR('σ и σw, МПа'!AB80*$BH$2,"-")</f>
        <v>-</v>
      </c>
      <c r="BC80" s="33" t="str">
        <f>IFERROR('σ и σw, МПа'!AC80*$BH$2,"-")</f>
        <v>-</v>
      </c>
    </row>
    <row r="81" spans="1:55" x14ac:dyDescent="0.25">
      <c r="A81" s="10" t="str">
        <f>INDEX('Обработка исходного'!B:B,ROW($B$3)+4*(ROW($B81)-ROW($B$3)))</f>
        <v>Сталь легированная</v>
      </c>
      <c r="B81" s="47" t="str">
        <f>INDEX('Обработка исходного'!D:D,ROW($B$3)+4*(ROW($B81)-ROW($B$3)))</f>
        <v>35Х</v>
      </c>
      <c r="C81" s="27" t="str">
        <f>'Rp0,2, МПа'!C81</f>
        <v>Поковки диаметром до 50 мм, КП540*</v>
      </c>
      <c r="D81" s="31">
        <f>IFERROR('σ и σw, МПа'!D81*$BE$2,"-")</f>
        <v>316.15384615384613</v>
      </c>
      <c r="E81" s="32">
        <f>IFERROR('σ и σw, МПа'!E81*$BE$2,"-")</f>
        <v>312.4615384615384</v>
      </c>
      <c r="F81" s="32">
        <f>IFERROR('σ и σw, МПа'!F81*$BE$2,"-")</f>
        <v>312.4615384615384</v>
      </c>
      <c r="G81" s="32">
        <f>IFERROR('σ и σw, МПа'!G81*$BE$2,"-")</f>
        <v>303.23076923076923</v>
      </c>
      <c r="H81" s="32">
        <f>IFERROR('σ и σw, МПа'!H81*$BE$2,"-")</f>
        <v>303.23076923076923</v>
      </c>
      <c r="I81" s="32">
        <f>IFERROR('σ и σw, МПа'!I81*$BE$2,"-")</f>
        <v>303.23076923076923</v>
      </c>
      <c r="J81" s="32">
        <f>IFERROR('σ и σw, МПа'!J81*$BE$2,"-")</f>
        <v>303.23076923076923</v>
      </c>
      <c r="K81" s="32">
        <f>IFERROR('σ и σw, МПа'!K81*$BE$2,"-")</f>
        <v>267.23076923076923</v>
      </c>
      <c r="L81" s="32">
        <f>IFERROR('σ и σw, МПа'!L81*$BE$2,"-")</f>
        <v>235.38461538461539</v>
      </c>
      <c r="M81" s="32">
        <f>IFERROR('σ и σw, МПа'!M81*$BE$2,"-")</f>
        <v>199.38461538461539</v>
      </c>
      <c r="N81" s="32">
        <f>IFERROR('σ и σw, МПа'!N81*$BE$2,"-")</f>
        <v>162.92307692307693</v>
      </c>
      <c r="O81" s="32" t="str">
        <f>IFERROR('σ и σw, МПа'!O81*$BE$2,"-")</f>
        <v>-</v>
      </c>
      <c r="P81" s="33" t="str">
        <f>IFERROR('σ и σw, МПа'!P81*$BE$2,"-")</f>
        <v>-</v>
      </c>
      <c r="Q81" s="31">
        <f>IFERROR('σ и σw, МПа'!D81*$BF$2,"-")</f>
        <v>421.53846153846155</v>
      </c>
      <c r="R81" s="32">
        <f>IFERROR('σ и σw, МПа'!E81*$BF$2,"-")</f>
        <v>416.61538461538458</v>
      </c>
      <c r="S81" s="32">
        <f>IFERROR('σ и σw, МПа'!F81*$BF$2,"-")</f>
        <v>416.61538461538458</v>
      </c>
      <c r="T81" s="32">
        <f>IFERROR('σ и σw, МПа'!G81*$BF$2,"-")</f>
        <v>404.30769230769232</v>
      </c>
      <c r="U81" s="32">
        <f>IFERROR('σ и σw, МПа'!H81*$BF$2,"-")</f>
        <v>404.30769230769232</v>
      </c>
      <c r="V81" s="32">
        <f>IFERROR('σ и σw, МПа'!I81*$BF$2,"-")</f>
        <v>404.30769230769232</v>
      </c>
      <c r="W81" s="32">
        <f>IFERROR('σ и σw, МПа'!J81*$BF$2,"-")</f>
        <v>404.30769230769232</v>
      </c>
      <c r="X81" s="32">
        <f>IFERROR('σ и σw, МПа'!K81*$BF$2,"-")</f>
        <v>356.30769230769232</v>
      </c>
      <c r="Y81" s="32">
        <f>IFERROR('σ и σw, МПа'!L81*$BF$2,"-")</f>
        <v>313.84615384615387</v>
      </c>
      <c r="Z81" s="32">
        <f>IFERROR('σ и σw, МПа'!M81*$BF$2,"-")</f>
        <v>265.84615384615387</v>
      </c>
      <c r="AA81" s="32">
        <f>IFERROR('σ и σw, МПа'!N81*$BF$2,"-")</f>
        <v>217.23076923076925</v>
      </c>
      <c r="AB81" s="32" t="str">
        <f>IFERROR('σ и σw, МПа'!O81*$BF$2,"-")</f>
        <v>-</v>
      </c>
      <c r="AC81" s="33" t="str">
        <f>IFERROR('σ и σw, МПа'!P81*$BF$2,"-")</f>
        <v>-</v>
      </c>
      <c r="AD81" s="31">
        <f>IFERROR('σ и σw, МПа'!Q81*$BG$2,"-")</f>
        <v>324</v>
      </c>
      <c r="AE81" s="32">
        <f>IFERROR('σ и σw, МПа'!R81*$BG$2,"-")</f>
        <v>318</v>
      </c>
      <c r="AF81" s="32">
        <f>IFERROR('σ и σw, МПа'!S81*$BG$2,"-")</f>
        <v>312</v>
      </c>
      <c r="AG81" s="32">
        <f>IFERROR('σ и σw, МПа'!T81*$BG$2,"-")</f>
        <v>306</v>
      </c>
      <c r="AH81" s="32">
        <f>IFERROR('σ и σw, МПа'!U81*$BG$2,"-")</f>
        <v>282.59999999999997</v>
      </c>
      <c r="AI81" s="32">
        <f>IFERROR('σ и σw, МПа'!V81*$BG$2,"-")</f>
        <v>282.59999999999997</v>
      </c>
      <c r="AJ81" s="32">
        <f>IFERROR('σ и σw, МПа'!W81*$BG$2,"-")</f>
        <v>270.59999999999997</v>
      </c>
      <c r="AK81" s="32">
        <f>IFERROR('σ и σw, МПа'!X81*$BG$2,"-")</f>
        <v>259.2</v>
      </c>
      <c r="AL81" s="32">
        <f>IFERROR('σ и σw, МПа'!Y81*$BG$2,"-")</f>
        <v>253.2</v>
      </c>
      <c r="AM81" s="32">
        <f>IFERROR('σ и σw, МПа'!Z81*$BG$2,"-")</f>
        <v>211.79999999999998</v>
      </c>
      <c r="AN81" s="32">
        <f>IFERROR('σ и σw, МПа'!AA81*$BG$2,"-")</f>
        <v>182.4</v>
      </c>
      <c r="AO81" s="32" t="str">
        <f>IFERROR('σ и σw, МПа'!AB81*$BG$2,"-")</f>
        <v>-</v>
      </c>
      <c r="AP81" s="33" t="str">
        <f>IFERROR('σ и σw, МПа'!AC81*$BG$2,"-")</f>
        <v>-</v>
      </c>
      <c r="AQ81" s="31">
        <f>IFERROR('σ и σw, МПа'!Q81*$BH$2,"-")</f>
        <v>540</v>
      </c>
      <c r="AR81" s="32">
        <f>IFERROR('σ и σw, МПа'!R81*$BH$2,"-")</f>
        <v>530</v>
      </c>
      <c r="AS81" s="32">
        <f>IFERROR('σ и σw, МПа'!S81*$BH$2,"-")</f>
        <v>520</v>
      </c>
      <c r="AT81" s="32">
        <f>IFERROR('σ и σw, МПа'!T81*$BH$2,"-")</f>
        <v>510</v>
      </c>
      <c r="AU81" s="32">
        <f>IFERROR('σ и σw, МПа'!U81*$BH$2,"-")</f>
        <v>471</v>
      </c>
      <c r="AV81" s="32">
        <f>IFERROR('σ и σw, МПа'!V81*$BH$2,"-")</f>
        <v>471</v>
      </c>
      <c r="AW81" s="32">
        <f>IFERROR('σ и σw, МПа'!W81*$BH$2,"-")</f>
        <v>451</v>
      </c>
      <c r="AX81" s="32">
        <f>IFERROR('σ и σw, МПа'!X81*$BH$2,"-")</f>
        <v>432</v>
      </c>
      <c r="AY81" s="32">
        <f>IFERROR('σ и σw, МПа'!Y81*$BH$2,"-")</f>
        <v>422</v>
      </c>
      <c r="AZ81" s="32">
        <f>IFERROR('σ и σw, МПа'!Z81*$BH$2,"-")</f>
        <v>353</v>
      </c>
      <c r="BA81" s="32">
        <f>IFERROR('σ и σw, МПа'!AA81*$BH$2,"-")</f>
        <v>304</v>
      </c>
      <c r="BB81" s="32" t="str">
        <f>IFERROR('σ и σw, МПа'!AB81*$BH$2,"-")</f>
        <v>-</v>
      </c>
      <c r="BC81" s="33" t="str">
        <f>IFERROR('σ и σw, МПа'!AC81*$BH$2,"-")</f>
        <v>-</v>
      </c>
    </row>
    <row r="82" spans="1:55" ht="25.5" x14ac:dyDescent="0.25">
      <c r="A82" s="10" t="str">
        <f>INDEX('Обработка исходного'!B:B,ROW($B$3)+4*(ROW($B82)-ROW($B$3)))</f>
        <v>Сталь легированная</v>
      </c>
      <c r="B82" s="47" t="str">
        <f>INDEX('Обработка исходного'!D:D,ROW($B$3)+4*(ROW($B82)-ROW($B$3)))</f>
        <v>35Х</v>
      </c>
      <c r="C82" s="27" t="str">
        <f>'Rp0,2, МПа'!C82</f>
        <v>Заготовки крепежных деталей толщиной до 300 мм, КП590*</v>
      </c>
      <c r="D82" s="31">
        <f>IFERROR('σ и σw, МПа'!D82*$BE$2,"-")</f>
        <v>339.69230769230768</v>
      </c>
      <c r="E82" s="32">
        <f>IFERROR('σ и σw, МПа'!E82*$BE$2,"-")</f>
        <v>335.07692307692304</v>
      </c>
      <c r="F82" s="32">
        <f>IFERROR('σ и σw, МПа'!F82*$BE$2,"-")</f>
        <v>335.07692307692304</v>
      </c>
      <c r="G82" s="32">
        <f>IFERROR('σ и σw, МПа'!G82*$BE$2,"-")</f>
        <v>325.84615384615387</v>
      </c>
      <c r="H82" s="32">
        <f>IFERROR('σ и σw, МПа'!H82*$BE$2,"-")</f>
        <v>325.84615384615387</v>
      </c>
      <c r="I82" s="32">
        <f>IFERROR('σ и σw, МПа'!I82*$BE$2,"-")</f>
        <v>325.84615384615387</v>
      </c>
      <c r="J82" s="32">
        <f>IFERROR('σ и σw, МПа'!J82*$BE$2,"-")</f>
        <v>325.84615384615387</v>
      </c>
      <c r="K82" s="32">
        <f>IFERROR('σ и σw, МПа'!K82*$BE$2,"-")</f>
        <v>289.84615384615381</v>
      </c>
      <c r="L82" s="32">
        <f>IFERROR('σ и σw, МПа'!L82*$BE$2,"-")</f>
        <v>235.38461538461539</v>
      </c>
      <c r="M82" s="32">
        <f>IFERROR('σ и σw, МПа'!M82*$BE$2,"-")</f>
        <v>235.38461538461539</v>
      </c>
      <c r="N82" s="32">
        <f>IFERROR('σ и σw, МПа'!N82*$BE$2,"-")</f>
        <v>176.76923076923075</v>
      </c>
      <c r="O82" s="32" t="str">
        <f>IFERROR('σ и σw, МПа'!O82*$BE$2,"-")</f>
        <v>-</v>
      </c>
      <c r="P82" s="33" t="str">
        <f>IFERROR('σ и σw, МПа'!P82*$BE$2,"-")</f>
        <v>-</v>
      </c>
      <c r="Q82" s="31">
        <f>IFERROR('σ и σw, МПа'!D82*$BF$2,"-")</f>
        <v>452.92307692307696</v>
      </c>
      <c r="R82" s="32">
        <f>IFERROR('σ и σw, МПа'!E82*$BF$2,"-")</f>
        <v>446.76923076923077</v>
      </c>
      <c r="S82" s="32">
        <f>IFERROR('σ и σw, МПа'!F82*$BF$2,"-")</f>
        <v>446.76923076923077</v>
      </c>
      <c r="T82" s="32">
        <f>IFERROR('σ и σw, МПа'!G82*$BF$2,"-")</f>
        <v>434.46153846153851</v>
      </c>
      <c r="U82" s="32">
        <f>IFERROR('σ и σw, МПа'!H82*$BF$2,"-")</f>
        <v>434.46153846153851</v>
      </c>
      <c r="V82" s="32">
        <f>IFERROR('σ и σw, МПа'!I82*$BF$2,"-")</f>
        <v>434.46153846153851</v>
      </c>
      <c r="W82" s="32">
        <f>IFERROR('σ и σw, МПа'!J82*$BF$2,"-")</f>
        <v>434.46153846153851</v>
      </c>
      <c r="X82" s="32">
        <f>IFERROR('σ и σw, МПа'!K82*$BF$2,"-")</f>
        <v>386.46153846153845</v>
      </c>
      <c r="Y82" s="32">
        <f>IFERROR('σ и σw, МПа'!L82*$BF$2,"-")</f>
        <v>313.84615384615387</v>
      </c>
      <c r="Z82" s="32">
        <f>IFERROR('σ и σw, МПа'!M82*$BF$2,"-")</f>
        <v>313.84615384615387</v>
      </c>
      <c r="AA82" s="32">
        <f>IFERROR('σ и σw, МПа'!N82*$BF$2,"-")</f>
        <v>235.69230769230768</v>
      </c>
      <c r="AB82" s="32" t="str">
        <f>IFERROR('σ и σw, МПа'!O82*$BF$2,"-")</f>
        <v>-</v>
      </c>
      <c r="AC82" s="33" t="str">
        <f>IFERROR('σ и σw, МПа'!P82*$BF$2,"-")</f>
        <v>-</v>
      </c>
      <c r="AD82" s="31">
        <f>IFERROR('σ и σw, МПа'!Q82*$BG$2,"-")</f>
        <v>354</v>
      </c>
      <c r="AE82" s="32">
        <f>IFERROR('σ и σw, МПа'!R82*$BG$2,"-")</f>
        <v>347.4</v>
      </c>
      <c r="AF82" s="32">
        <f>IFERROR('σ и σw, МПа'!S82*$BG$2,"-")</f>
        <v>341.4</v>
      </c>
      <c r="AG82" s="32">
        <f>IFERROR('σ и σw, МПа'!T82*$BG$2,"-")</f>
        <v>329.4</v>
      </c>
      <c r="AH82" s="32">
        <f>IFERROR('σ и σw, МПа'!U82*$BG$2,"-")</f>
        <v>312</v>
      </c>
      <c r="AI82" s="32">
        <f>IFERROR('σ и σw, МПа'!V82*$BG$2,"-")</f>
        <v>312</v>
      </c>
      <c r="AJ82" s="32">
        <f>IFERROR('σ и σw, МПа'!W82*$BG$2,"-")</f>
        <v>294.59999999999997</v>
      </c>
      <c r="AK82" s="32">
        <f>IFERROR('σ и σw, МПа'!X82*$BG$2,"-")</f>
        <v>282.59999999999997</v>
      </c>
      <c r="AL82" s="32">
        <f>IFERROR('σ и σw, МПа'!Y82*$BG$2,"-")</f>
        <v>276.59999999999997</v>
      </c>
      <c r="AM82" s="32">
        <f>IFERROR('σ и σw, МПа'!Z82*$BG$2,"-")</f>
        <v>235.2</v>
      </c>
      <c r="AN82" s="32">
        <f>IFERROR('σ и σw, МПа'!AA82*$BG$2,"-")</f>
        <v>199.79999999999998</v>
      </c>
      <c r="AO82" s="32" t="str">
        <f>IFERROR('σ и σw, МПа'!AB82*$BG$2,"-")</f>
        <v>-</v>
      </c>
      <c r="AP82" s="33" t="str">
        <f>IFERROR('σ и σw, МПа'!AC82*$BG$2,"-")</f>
        <v>-</v>
      </c>
      <c r="AQ82" s="31">
        <f>IFERROR('σ и σw, МПа'!Q82*$BH$2,"-")</f>
        <v>590</v>
      </c>
      <c r="AR82" s="32">
        <f>IFERROR('σ и σw, МПа'!R82*$BH$2,"-")</f>
        <v>579</v>
      </c>
      <c r="AS82" s="32">
        <f>IFERROR('σ и σw, МПа'!S82*$BH$2,"-")</f>
        <v>569</v>
      </c>
      <c r="AT82" s="32">
        <f>IFERROR('σ и σw, МПа'!T82*$BH$2,"-")</f>
        <v>549</v>
      </c>
      <c r="AU82" s="32">
        <f>IFERROR('σ и σw, МПа'!U82*$BH$2,"-")</f>
        <v>520</v>
      </c>
      <c r="AV82" s="32">
        <f>IFERROR('σ и σw, МПа'!V82*$BH$2,"-")</f>
        <v>520</v>
      </c>
      <c r="AW82" s="32">
        <f>IFERROR('σ и σw, МПа'!W82*$BH$2,"-")</f>
        <v>491</v>
      </c>
      <c r="AX82" s="32">
        <f>IFERROR('σ и σw, МПа'!X82*$BH$2,"-")</f>
        <v>471</v>
      </c>
      <c r="AY82" s="32">
        <f>IFERROR('σ и σw, МПа'!Y82*$BH$2,"-")</f>
        <v>461</v>
      </c>
      <c r="AZ82" s="32">
        <f>IFERROR('σ и σw, МПа'!Z82*$BH$2,"-")</f>
        <v>392</v>
      </c>
      <c r="BA82" s="32">
        <f>IFERROR('σ и σw, МПа'!AA82*$BH$2,"-")</f>
        <v>333</v>
      </c>
      <c r="BB82" s="32" t="str">
        <f>IFERROR('σ и σw, МПа'!AB82*$BH$2,"-")</f>
        <v>-</v>
      </c>
      <c r="BC82" s="33" t="str">
        <f>IFERROR('σ и σw, МПа'!AC82*$BH$2,"-")</f>
        <v>-</v>
      </c>
    </row>
    <row r="83" spans="1:55" x14ac:dyDescent="0.25">
      <c r="A83" s="10" t="str">
        <f>INDEX('Обработка исходного'!B:B,ROW($B$3)+4*(ROW($B83)-ROW($B$3)))</f>
        <v>Сталь легированная</v>
      </c>
      <c r="B83" s="47" t="str">
        <f>INDEX('Обработка исходного'!D:D,ROW($B$3)+4*(ROW($B83)-ROW($B$3)))</f>
        <v>40X</v>
      </c>
      <c r="C83" s="27" t="str">
        <f>'Rp0,2, МПа'!C83</f>
        <v>Прутки и полосы диаметром или толщиной до 80 мм</v>
      </c>
      <c r="D83" s="31">
        <f>IFERROR('σ и σw, МПа'!D83*$BE$2,"-")</f>
        <v>452.76923076923077</v>
      </c>
      <c r="E83" s="32">
        <f>IFERROR('σ и σw, МПа'!E83*$BE$2,"-")</f>
        <v>452.76923076923077</v>
      </c>
      <c r="F83" s="32">
        <f>IFERROR('σ и σw, МПа'!F83*$BE$2,"-")</f>
        <v>443.53846153846149</v>
      </c>
      <c r="G83" s="32">
        <f>IFERROR('σ и σw, МПа'!G83*$BE$2,"-")</f>
        <v>434.76923076923077</v>
      </c>
      <c r="H83" s="32">
        <f>IFERROR('σ и σw, МПа'!H83*$BE$2,"-")</f>
        <v>430.15384615384613</v>
      </c>
      <c r="I83" s="32">
        <f>IFERROR('σ и σw, МПа'!I83*$BE$2,"-")</f>
        <v>430.15384615384613</v>
      </c>
      <c r="J83" s="32">
        <f>IFERROR('σ и σw, МПа'!J83*$BE$2,"-")</f>
        <v>430.15384615384613</v>
      </c>
      <c r="K83" s="32">
        <f>IFERROR('σ и σw, МПа'!K83*$BE$2,"-")</f>
        <v>380.30769230769226</v>
      </c>
      <c r="L83" s="32">
        <f>IFERROR('σ и σw, МПа'!L83*$BE$2,"-")</f>
        <v>335.07692307692304</v>
      </c>
      <c r="M83" s="32">
        <f>IFERROR('σ и σw, МПа'!M83*$BE$2,"-")</f>
        <v>289.84615384615381</v>
      </c>
      <c r="N83" s="32">
        <f>IFERROR('σ и σw, МПа'!N83*$BE$2,"-")</f>
        <v>240</v>
      </c>
      <c r="O83" s="32" t="str">
        <f>IFERROR('σ и σw, МПа'!O83*$BE$2,"-")</f>
        <v>-</v>
      </c>
      <c r="P83" s="33" t="str">
        <f>IFERROR('σ и σw, МПа'!P83*$BE$2,"-")</f>
        <v>-</v>
      </c>
      <c r="Q83" s="31">
        <f>IFERROR('σ и σw, МПа'!D83*$BF$2,"-")</f>
        <v>603.69230769230774</v>
      </c>
      <c r="R83" s="32">
        <f>IFERROR('σ и σw, МПа'!E83*$BF$2,"-")</f>
        <v>603.69230769230774</v>
      </c>
      <c r="S83" s="32">
        <f>IFERROR('σ и σw, МПа'!F83*$BF$2,"-")</f>
        <v>591.38461538461536</v>
      </c>
      <c r="T83" s="32">
        <f>IFERROR('σ и σw, МПа'!G83*$BF$2,"-")</f>
        <v>579.69230769230774</v>
      </c>
      <c r="U83" s="32">
        <f>IFERROR('σ и σw, МПа'!H83*$BF$2,"-")</f>
        <v>573.53846153846155</v>
      </c>
      <c r="V83" s="32">
        <f>IFERROR('σ и σw, МПа'!I83*$BF$2,"-")</f>
        <v>573.53846153846155</v>
      </c>
      <c r="W83" s="32">
        <f>IFERROR('σ и σw, МПа'!J83*$BF$2,"-")</f>
        <v>573.53846153846155</v>
      </c>
      <c r="X83" s="32">
        <f>IFERROR('σ и σw, МПа'!K83*$BF$2,"-")</f>
        <v>507.07692307692309</v>
      </c>
      <c r="Y83" s="32">
        <f>IFERROR('σ и σw, МПа'!L83*$BF$2,"-")</f>
        <v>446.76923076923077</v>
      </c>
      <c r="Z83" s="32">
        <f>IFERROR('σ и σw, МПа'!M83*$BF$2,"-")</f>
        <v>386.46153846153845</v>
      </c>
      <c r="AA83" s="32">
        <f>IFERROR('σ и σw, МПа'!N83*$BF$2,"-")</f>
        <v>320</v>
      </c>
      <c r="AB83" s="32" t="str">
        <f>IFERROR('σ и σw, МПа'!O83*$BF$2,"-")</f>
        <v>-</v>
      </c>
      <c r="AC83" s="33" t="str">
        <f>IFERROR('σ и σw, МПа'!P83*$BF$2,"-")</f>
        <v>-</v>
      </c>
      <c r="AD83" s="31">
        <f>IFERROR('σ и σw, МПа'!Q83*$BG$2,"-")</f>
        <v>471</v>
      </c>
      <c r="AE83" s="32">
        <f>IFERROR('σ и σw, МПа'!R83*$BG$2,"-")</f>
        <v>459</v>
      </c>
      <c r="AF83" s="32">
        <f>IFERROR('σ и σw, МПа'!S83*$BG$2,"-")</f>
        <v>453</v>
      </c>
      <c r="AG83" s="32">
        <f>IFERROR('σ и σw, МПа'!T83*$BG$2,"-")</f>
        <v>435.59999999999997</v>
      </c>
      <c r="AH83" s="32">
        <f>IFERROR('σ и σw, МПа'!U83*$BG$2,"-")</f>
        <v>423.59999999999997</v>
      </c>
      <c r="AI83" s="32">
        <f>IFERROR('σ и σw, МПа'!V83*$BG$2,"-")</f>
        <v>412.2</v>
      </c>
      <c r="AJ83" s="32">
        <f>IFERROR('σ и σw, МПа'!W83*$BG$2,"-")</f>
        <v>412.2</v>
      </c>
      <c r="AK83" s="32">
        <f>IFERROR('σ и σw, МПа'!X83*$BG$2,"-")</f>
        <v>382.8</v>
      </c>
      <c r="AL83" s="32">
        <f>IFERROR('σ и σw, МПа'!Y83*$BG$2,"-")</f>
        <v>364.8</v>
      </c>
      <c r="AM83" s="32">
        <f>IFERROR('σ и σw, МПа'!Z83*$BG$2,"-")</f>
        <v>324</v>
      </c>
      <c r="AN83" s="32">
        <f>IFERROR('σ и σw, МПа'!AA83*$BG$2,"-")</f>
        <v>259.2</v>
      </c>
      <c r="AO83" s="32" t="str">
        <f>IFERROR('σ и σw, МПа'!AB83*$BG$2,"-")</f>
        <v>-</v>
      </c>
      <c r="AP83" s="33" t="str">
        <f>IFERROR('σ и σw, МПа'!AC83*$BG$2,"-")</f>
        <v>-</v>
      </c>
      <c r="AQ83" s="31">
        <f>IFERROR('σ и σw, МПа'!Q83*$BH$2,"-")</f>
        <v>785</v>
      </c>
      <c r="AR83" s="32">
        <f>IFERROR('σ и σw, МПа'!R83*$BH$2,"-")</f>
        <v>765</v>
      </c>
      <c r="AS83" s="32">
        <f>IFERROR('σ и σw, МПа'!S83*$BH$2,"-")</f>
        <v>755</v>
      </c>
      <c r="AT83" s="32">
        <f>IFERROR('σ и σw, МПа'!T83*$BH$2,"-")</f>
        <v>726</v>
      </c>
      <c r="AU83" s="32">
        <f>IFERROR('σ и σw, МПа'!U83*$BH$2,"-")</f>
        <v>706</v>
      </c>
      <c r="AV83" s="32">
        <f>IFERROR('σ и σw, МПа'!V83*$BH$2,"-")</f>
        <v>687</v>
      </c>
      <c r="AW83" s="32">
        <f>IFERROR('σ и σw, МПа'!W83*$BH$2,"-")</f>
        <v>687</v>
      </c>
      <c r="AX83" s="32">
        <f>IFERROR('σ и σw, МПа'!X83*$BH$2,"-")</f>
        <v>638</v>
      </c>
      <c r="AY83" s="32">
        <f>IFERROR('σ и σw, МПа'!Y83*$BH$2,"-")</f>
        <v>608</v>
      </c>
      <c r="AZ83" s="32">
        <f>IFERROR('σ и σw, МПа'!Z83*$BH$2,"-")</f>
        <v>540</v>
      </c>
      <c r="BA83" s="32">
        <f>IFERROR('σ и σw, МПа'!AA83*$BH$2,"-")</f>
        <v>432</v>
      </c>
      <c r="BB83" s="32" t="str">
        <f>IFERROR('σ и σw, МПа'!AB83*$BH$2,"-")</f>
        <v>-</v>
      </c>
      <c r="BC83" s="33" t="str">
        <f>IFERROR('σ и σw, МПа'!AC83*$BH$2,"-")</f>
        <v>-</v>
      </c>
    </row>
    <row r="84" spans="1:55" ht="25.5" x14ac:dyDescent="0.25">
      <c r="A84" s="10" t="str">
        <f>INDEX('Обработка исходного'!B:B,ROW($B$3)+4*(ROW($B84)-ROW($B$3)))</f>
        <v>Сталь легированная</v>
      </c>
      <c r="B84" s="47" t="str">
        <f>INDEX('Обработка исходного'!D:D,ROW($B$3)+4*(ROW($B84)-ROW($B$3)))</f>
        <v>40X</v>
      </c>
      <c r="C84" s="27" t="str">
        <f>'Rp0,2, МПа'!C84</f>
        <v>Прутки и полосы диаметром или толщиной от 80 до 150 мм</v>
      </c>
      <c r="D84" s="31">
        <f>IFERROR('σ и σw, МПа'!D84*$BE$2,"-")</f>
        <v>452.76923076923077</v>
      </c>
      <c r="E84" s="32">
        <f>IFERROR('σ и σw, МПа'!E84*$BE$2,"-")</f>
        <v>452.76923076923077</v>
      </c>
      <c r="F84" s="32">
        <f>IFERROR('σ и σw, МПа'!F84*$BE$2,"-")</f>
        <v>443.53846153846149</v>
      </c>
      <c r="G84" s="32">
        <f>IFERROR('σ и σw, МПа'!G84*$BE$2,"-")</f>
        <v>434.76923076923077</v>
      </c>
      <c r="H84" s="32">
        <f>IFERROR('σ и σw, МПа'!H84*$BE$2,"-")</f>
        <v>430.15384615384613</v>
      </c>
      <c r="I84" s="32">
        <f>IFERROR('σ и σw, МПа'!I84*$BE$2,"-")</f>
        <v>430.15384615384613</v>
      </c>
      <c r="J84" s="32">
        <f>IFERROR('σ и σw, МПа'!J84*$BE$2,"-")</f>
        <v>430.15384615384613</v>
      </c>
      <c r="K84" s="32">
        <f>IFERROR('σ и σw, МПа'!K84*$BE$2,"-")</f>
        <v>380.30769230769226</v>
      </c>
      <c r="L84" s="32">
        <f>IFERROR('σ и σw, МПа'!L84*$BE$2,"-")</f>
        <v>335.07692307692304</v>
      </c>
      <c r="M84" s="32">
        <f>IFERROR('σ и σw, МПа'!M84*$BE$2,"-")</f>
        <v>289.84615384615381</v>
      </c>
      <c r="N84" s="32">
        <f>IFERROR('σ и σw, МПа'!N84*$BE$2,"-")</f>
        <v>240</v>
      </c>
      <c r="O84" s="32" t="str">
        <f>IFERROR('σ и σw, МПа'!O84*$BE$2,"-")</f>
        <v>-</v>
      </c>
      <c r="P84" s="33" t="str">
        <f>IFERROR('σ и σw, МПа'!P84*$BE$2,"-")</f>
        <v>-</v>
      </c>
      <c r="Q84" s="31">
        <f>IFERROR('σ и σw, МПа'!D84*$BF$2,"-")</f>
        <v>603.69230769230774</v>
      </c>
      <c r="R84" s="32">
        <f>IFERROR('σ и σw, МПа'!E84*$BF$2,"-")</f>
        <v>603.69230769230774</v>
      </c>
      <c r="S84" s="32">
        <f>IFERROR('σ и σw, МПа'!F84*$BF$2,"-")</f>
        <v>591.38461538461536</v>
      </c>
      <c r="T84" s="32">
        <f>IFERROR('σ и σw, МПа'!G84*$BF$2,"-")</f>
        <v>579.69230769230774</v>
      </c>
      <c r="U84" s="32">
        <f>IFERROR('σ и σw, МПа'!H84*$BF$2,"-")</f>
        <v>573.53846153846155</v>
      </c>
      <c r="V84" s="32">
        <f>IFERROR('σ и σw, МПа'!I84*$BF$2,"-")</f>
        <v>573.53846153846155</v>
      </c>
      <c r="W84" s="32">
        <f>IFERROR('σ и σw, МПа'!J84*$BF$2,"-")</f>
        <v>573.53846153846155</v>
      </c>
      <c r="X84" s="32">
        <f>IFERROR('σ и σw, МПа'!K84*$BF$2,"-")</f>
        <v>507.07692307692309</v>
      </c>
      <c r="Y84" s="32">
        <f>IFERROR('σ и σw, МПа'!L84*$BF$2,"-")</f>
        <v>446.76923076923077</v>
      </c>
      <c r="Z84" s="32">
        <f>IFERROR('σ и σw, МПа'!M84*$BF$2,"-")</f>
        <v>386.46153846153845</v>
      </c>
      <c r="AA84" s="32">
        <f>IFERROR('σ и σw, МПа'!N84*$BF$2,"-")</f>
        <v>320</v>
      </c>
      <c r="AB84" s="32" t="str">
        <f>IFERROR('σ и σw, МПа'!O84*$BF$2,"-")</f>
        <v>-</v>
      </c>
      <c r="AC84" s="33" t="str">
        <f>IFERROR('σ и σw, МПа'!P84*$BF$2,"-")</f>
        <v>-</v>
      </c>
      <c r="AD84" s="31">
        <f>IFERROR('σ и σw, МПа'!Q84*$BG$2,"-")</f>
        <v>471</v>
      </c>
      <c r="AE84" s="32">
        <f>IFERROR('σ и σw, МПа'!R84*$BG$2,"-")</f>
        <v>459</v>
      </c>
      <c r="AF84" s="32">
        <f>IFERROR('σ и σw, МПа'!S84*$BG$2,"-")</f>
        <v>453</v>
      </c>
      <c r="AG84" s="32">
        <f>IFERROR('σ и σw, МПа'!T84*$BG$2,"-")</f>
        <v>435.59999999999997</v>
      </c>
      <c r="AH84" s="32">
        <f>IFERROR('σ и σw, МПа'!U84*$BG$2,"-")</f>
        <v>423.59999999999997</v>
      </c>
      <c r="AI84" s="32">
        <f>IFERROR('σ и σw, МПа'!V84*$BG$2,"-")</f>
        <v>412.2</v>
      </c>
      <c r="AJ84" s="32">
        <f>IFERROR('σ и σw, МПа'!W84*$BG$2,"-")</f>
        <v>412.2</v>
      </c>
      <c r="AK84" s="32">
        <f>IFERROR('σ и σw, МПа'!X84*$BG$2,"-")</f>
        <v>382.8</v>
      </c>
      <c r="AL84" s="32">
        <f>IFERROR('σ и σw, МПа'!Y84*$BG$2,"-")</f>
        <v>364.8</v>
      </c>
      <c r="AM84" s="32">
        <f>IFERROR('σ и σw, МПа'!Z84*$BG$2,"-")</f>
        <v>324</v>
      </c>
      <c r="AN84" s="32">
        <f>IFERROR('σ и σw, МПа'!AA84*$BG$2,"-")</f>
        <v>259.2</v>
      </c>
      <c r="AO84" s="32" t="str">
        <f>IFERROR('σ и σw, МПа'!AB84*$BG$2,"-")</f>
        <v>-</v>
      </c>
      <c r="AP84" s="33" t="str">
        <f>IFERROR('σ и σw, МПа'!AC84*$BG$2,"-")</f>
        <v>-</v>
      </c>
      <c r="AQ84" s="31">
        <f>IFERROR('σ и σw, МПа'!Q84*$BH$2,"-")</f>
        <v>785</v>
      </c>
      <c r="AR84" s="32">
        <f>IFERROR('σ и σw, МПа'!R84*$BH$2,"-")</f>
        <v>765</v>
      </c>
      <c r="AS84" s="32">
        <f>IFERROR('σ и σw, МПа'!S84*$BH$2,"-")</f>
        <v>755</v>
      </c>
      <c r="AT84" s="32">
        <f>IFERROR('σ и σw, МПа'!T84*$BH$2,"-")</f>
        <v>726</v>
      </c>
      <c r="AU84" s="32">
        <f>IFERROR('σ и σw, МПа'!U84*$BH$2,"-")</f>
        <v>706</v>
      </c>
      <c r="AV84" s="32">
        <f>IFERROR('σ и σw, МПа'!V84*$BH$2,"-")</f>
        <v>687</v>
      </c>
      <c r="AW84" s="32">
        <f>IFERROR('σ и σw, МПа'!W84*$BH$2,"-")</f>
        <v>687</v>
      </c>
      <c r="AX84" s="32">
        <f>IFERROR('σ и σw, МПа'!X84*$BH$2,"-")</f>
        <v>638</v>
      </c>
      <c r="AY84" s="32">
        <f>IFERROR('σ и σw, МПа'!Y84*$BH$2,"-")</f>
        <v>608</v>
      </c>
      <c r="AZ84" s="32">
        <f>IFERROR('σ и σw, МПа'!Z84*$BH$2,"-")</f>
        <v>540</v>
      </c>
      <c r="BA84" s="32">
        <f>IFERROR('σ и σw, МПа'!AA84*$BH$2,"-")</f>
        <v>432</v>
      </c>
      <c r="BB84" s="32" t="str">
        <f>IFERROR('σ и σw, МПа'!AB84*$BH$2,"-")</f>
        <v>-</v>
      </c>
      <c r="BC84" s="33" t="str">
        <f>IFERROR('σ и σw, МПа'!AC84*$BH$2,"-")</f>
        <v>-</v>
      </c>
    </row>
    <row r="85" spans="1:55" ht="25.5" x14ac:dyDescent="0.25">
      <c r="A85" s="10" t="str">
        <f>INDEX('Обработка исходного'!B:B,ROW($B$3)+4*(ROW($B85)-ROW($B$3)))</f>
        <v>Сталь легированная</v>
      </c>
      <c r="B85" s="47" t="str">
        <f>INDEX('Обработка исходного'!D:D,ROW($B$3)+4*(ROW($B85)-ROW($B$3)))</f>
        <v>40X</v>
      </c>
      <c r="C85" s="27" t="str">
        <f>'Rp0,2, МПа'!C85</f>
        <v>Прутки и полосы диаметром или толщиной от 150 до 250 мм</v>
      </c>
      <c r="D85" s="31">
        <f>IFERROR('σ и σw, МПа'!D85*$BE$2,"-")</f>
        <v>452.76923076923077</v>
      </c>
      <c r="E85" s="32">
        <f>IFERROR('σ и σw, МПа'!E85*$BE$2,"-")</f>
        <v>452.76923076923077</v>
      </c>
      <c r="F85" s="32">
        <f>IFERROR('σ и σw, МПа'!F85*$BE$2,"-")</f>
        <v>443.53846153846149</v>
      </c>
      <c r="G85" s="32">
        <f>IFERROR('σ и σw, МПа'!G85*$BE$2,"-")</f>
        <v>434.76923076923077</v>
      </c>
      <c r="H85" s="32">
        <f>IFERROR('σ и σw, МПа'!H85*$BE$2,"-")</f>
        <v>430.15384615384613</v>
      </c>
      <c r="I85" s="32">
        <f>IFERROR('σ и σw, МПа'!I85*$BE$2,"-")</f>
        <v>430.15384615384613</v>
      </c>
      <c r="J85" s="32">
        <f>IFERROR('σ и σw, МПа'!J85*$BE$2,"-")</f>
        <v>430.15384615384613</v>
      </c>
      <c r="K85" s="32">
        <f>IFERROR('σ и σw, МПа'!K85*$BE$2,"-")</f>
        <v>380.30769230769226</v>
      </c>
      <c r="L85" s="32">
        <f>IFERROR('σ и σw, МПа'!L85*$BE$2,"-")</f>
        <v>335.07692307692304</v>
      </c>
      <c r="M85" s="32">
        <f>IFERROR('σ и σw, МПа'!M85*$BE$2,"-")</f>
        <v>289.84615384615381</v>
      </c>
      <c r="N85" s="32">
        <f>IFERROR('σ и σw, МПа'!N85*$BE$2,"-")</f>
        <v>240</v>
      </c>
      <c r="O85" s="32" t="str">
        <f>IFERROR('σ и σw, МПа'!O85*$BE$2,"-")</f>
        <v>-</v>
      </c>
      <c r="P85" s="33" t="str">
        <f>IFERROR('σ и σw, МПа'!P85*$BE$2,"-")</f>
        <v>-</v>
      </c>
      <c r="Q85" s="31">
        <f>IFERROR('σ и σw, МПа'!D85*$BF$2,"-")</f>
        <v>603.69230769230774</v>
      </c>
      <c r="R85" s="32">
        <f>IFERROR('σ и σw, МПа'!E85*$BF$2,"-")</f>
        <v>603.69230769230774</v>
      </c>
      <c r="S85" s="32">
        <f>IFERROR('σ и σw, МПа'!F85*$BF$2,"-")</f>
        <v>591.38461538461536</v>
      </c>
      <c r="T85" s="32">
        <f>IFERROR('σ и σw, МПа'!G85*$BF$2,"-")</f>
        <v>579.69230769230774</v>
      </c>
      <c r="U85" s="32">
        <f>IFERROR('σ и σw, МПа'!H85*$BF$2,"-")</f>
        <v>573.53846153846155</v>
      </c>
      <c r="V85" s="32">
        <f>IFERROR('σ и σw, МПа'!I85*$BF$2,"-")</f>
        <v>573.53846153846155</v>
      </c>
      <c r="W85" s="32">
        <f>IFERROR('σ и σw, МПа'!J85*$BF$2,"-")</f>
        <v>573.53846153846155</v>
      </c>
      <c r="X85" s="32">
        <f>IFERROR('σ и σw, МПа'!K85*$BF$2,"-")</f>
        <v>507.07692307692309</v>
      </c>
      <c r="Y85" s="32">
        <f>IFERROR('σ и σw, МПа'!L85*$BF$2,"-")</f>
        <v>446.76923076923077</v>
      </c>
      <c r="Z85" s="32">
        <f>IFERROR('σ и σw, МПа'!M85*$BF$2,"-")</f>
        <v>386.46153846153845</v>
      </c>
      <c r="AA85" s="32">
        <f>IFERROR('σ и σw, МПа'!N85*$BF$2,"-")</f>
        <v>320</v>
      </c>
      <c r="AB85" s="32" t="str">
        <f>IFERROR('σ и σw, МПа'!O85*$BF$2,"-")</f>
        <v>-</v>
      </c>
      <c r="AC85" s="33" t="str">
        <f>IFERROR('σ и σw, МПа'!P85*$BF$2,"-")</f>
        <v>-</v>
      </c>
      <c r="AD85" s="31">
        <f>IFERROR('σ и σw, МПа'!Q85*$BG$2,"-")</f>
        <v>471</v>
      </c>
      <c r="AE85" s="32">
        <f>IFERROR('σ и σw, МПа'!R85*$BG$2,"-")</f>
        <v>459</v>
      </c>
      <c r="AF85" s="32">
        <f>IFERROR('σ и σw, МПа'!S85*$BG$2,"-")</f>
        <v>453</v>
      </c>
      <c r="AG85" s="32">
        <f>IFERROR('σ и σw, МПа'!T85*$BG$2,"-")</f>
        <v>435.59999999999997</v>
      </c>
      <c r="AH85" s="32">
        <f>IFERROR('σ и σw, МПа'!U85*$BG$2,"-")</f>
        <v>423.59999999999997</v>
      </c>
      <c r="AI85" s="32">
        <f>IFERROR('σ и σw, МПа'!V85*$BG$2,"-")</f>
        <v>412.2</v>
      </c>
      <c r="AJ85" s="32">
        <f>IFERROR('σ и σw, МПа'!W85*$BG$2,"-")</f>
        <v>412.2</v>
      </c>
      <c r="AK85" s="32">
        <f>IFERROR('σ и σw, МПа'!X85*$BG$2,"-")</f>
        <v>382.8</v>
      </c>
      <c r="AL85" s="32">
        <f>IFERROR('σ и σw, МПа'!Y85*$BG$2,"-")</f>
        <v>364.8</v>
      </c>
      <c r="AM85" s="32">
        <f>IFERROR('σ и σw, МПа'!Z85*$BG$2,"-")</f>
        <v>324</v>
      </c>
      <c r="AN85" s="32">
        <f>IFERROR('σ и σw, МПа'!AA85*$BG$2,"-")</f>
        <v>259.2</v>
      </c>
      <c r="AO85" s="32" t="str">
        <f>IFERROR('σ и σw, МПа'!AB85*$BG$2,"-")</f>
        <v>-</v>
      </c>
      <c r="AP85" s="33" t="str">
        <f>IFERROR('σ и σw, МПа'!AC85*$BG$2,"-")</f>
        <v>-</v>
      </c>
      <c r="AQ85" s="31">
        <f>IFERROR('σ и σw, МПа'!Q85*$BH$2,"-")</f>
        <v>785</v>
      </c>
      <c r="AR85" s="32">
        <f>IFERROR('σ и σw, МПа'!R85*$BH$2,"-")</f>
        <v>765</v>
      </c>
      <c r="AS85" s="32">
        <f>IFERROR('σ и σw, МПа'!S85*$BH$2,"-")</f>
        <v>755</v>
      </c>
      <c r="AT85" s="32">
        <f>IFERROR('σ и σw, МПа'!T85*$BH$2,"-")</f>
        <v>726</v>
      </c>
      <c r="AU85" s="32">
        <f>IFERROR('σ и σw, МПа'!U85*$BH$2,"-")</f>
        <v>706</v>
      </c>
      <c r="AV85" s="32">
        <f>IFERROR('σ и σw, МПа'!V85*$BH$2,"-")</f>
        <v>687</v>
      </c>
      <c r="AW85" s="32">
        <f>IFERROR('σ и σw, МПа'!W85*$BH$2,"-")</f>
        <v>687</v>
      </c>
      <c r="AX85" s="32">
        <f>IFERROR('σ и σw, МПа'!X85*$BH$2,"-")</f>
        <v>638</v>
      </c>
      <c r="AY85" s="32">
        <f>IFERROR('σ и σw, МПа'!Y85*$BH$2,"-")</f>
        <v>608</v>
      </c>
      <c r="AZ85" s="32">
        <f>IFERROR('σ и σw, МПа'!Z85*$BH$2,"-")</f>
        <v>540</v>
      </c>
      <c r="BA85" s="32">
        <f>IFERROR('σ и σw, МПа'!AA85*$BH$2,"-")</f>
        <v>432</v>
      </c>
      <c r="BB85" s="32" t="str">
        <f>IFERROR('σ и σw, МПа'!AB85*$BH$2,"-")</f>
        <v>-</v>
      </c>
      <c r="BC85" s="33" t="str">
        <f>IFERROR('σ и σw, МПа'!AC85*$BH$2,"-")</f>
        <v>-</v>
      </c>
    </row>
    <row r="86" spans="1:55" ht="25.5" x14ac:dyDescent="0.25">
      <c r="A86" s="10" t="str">
        <f>INDEX('Обработка исходного'!B:B,ROW($B$3)+4*(ROW($B86)-ROW($B$3)))</f>
        <v>Сталь легированная</v>
      </c>
      <c r="B86" s="47" t="str">
        <f>INDEX('Обработка исходного'!D:D,ROW($B$3)+4*(ROW($B86)-ROW($B$3)))</f>
        <v>40X</v>
      </c>
      <c r="C86" s="27" t="str">
        <f>'Rp0,2, МПа'!C86</f>
        <v>Заготовки крепежных деталей диаметром до 300 мм, КП590*</v>
      </c>
      <c r="D86" s="31">
        <f>IFERROR('σ и σw, МПа'!D86*$BE$2,"-")</f>
        <v>339.69230769230768</v>
      </c>
      <c r="E86" s="32">
        <f>IFERROR('σ и σw, МПа'!E86*$BE$2,"-")</f>
        <v>335.07692307692304</v>
      </c>
      <c r="F86" s="32">
        <f>IFERROR('σ и σw, МПа'!F86*$BE$2,"-")</f>
        <v>335.07692307692304</v>
      </c>
      <c r="G86" s="32">
        <f>IFERROR('σ и σw, МПа'!G86*$BE$2,"-")</f>
        <v>325.84615384615387</v>
      </c>
      <c r="H86" s="32">
        <f>IFERROR('σ и σw, МПа'!H86*$BE$2,"-")</f>
        <v>321.69230769230768</v>
      </c>
      <c r="I86" s="32">
        <f>IFERROR('σ и σw, МПа'!I86*$BE$2,"-")</f>
        <v>321.69230769230768</v>
      </c>
      <c r="J86" s="32">
        <f>IFERROR('σ и σw, МПа'!J86*$BE$2,"-")</f>
        <v>321.69230769230768</v>
      </c>
      <c r="K86" s="32">
        <f>IFERROR('σ и σw, МПа'!K86*$BE$2,"-")</f>
        <v>289.84615384615381</v>
      </c>
      <c r="L86" s="32">
        <f>IFERROR('σ и σw, МПа'!L86*$BE$2,"-")</f>
        <v>249.2307692307692</v>
      </c>
      <c r="M86" s="32">
        <f>IFERROR('σ и σw, МПа'!M86*$BE$2,"-")</f>
        <v>212.76923076923075</v>
      </c>
      <c r="N86" s="32">
        <f>IFERROR('σ и σw, МПа'!N86*$BE$2,"-")</f>
        <v>212.76923076923075</v>
      </c>
      <c r="O86" s="32" t="str">
        <f>IFERROR('σ и σw, МПа'!O86*$BE$2,"-")</f>
        <v>-</v>
      </c>
      <c r="P86" s="33" t="str">
        <f>IFERROR('σ и σw, МПа'!P86*$BE$2,"-")</f>
        <v>-</v>
      </c>
      <c r="Q86" s="31">
        <f>IFERROR('σ и σw, МПа'!D86*$BF$2,"-")</f>
        <v>452.92307692307696</v>
      </c>
      <c r="R86" s="32">
        <f>IFERROR('σ и σw, МПа'!E86*$BF$2,"-")</f>
        <v>446.76923076923077</v>
      </c>
      <c r="S86" s="32">
        <f>IFERROR('σ и σw, МПа'!F86*$BF$2,"-")</f>
        <v>446.76923076923077</v>
      </c>
      <c r="T86" s="32">
        <f>IFERROR('σ и σw, МПа'!G86*$BF$2,"-")</f>
        <v>434.46153846153851</v>
      </c>
      <c r="U86" s="32">
        <f>IFERROR('σ и σw, МПа'!H86*$BF$2,"-")</f>
        <v>428.92307692307696</v>
      </c>
      <c r="V86" s="32">
        <f>IFERROR('σ и σw, МПа'!I86*$BF$2,"-")</f>
        <v>428.92307692307696</v>
      </c>
      <c r="W86" s="32">
        <f>IFERROR('σ и σw, МПа'!J86*$BF$2,"-")</f>
        <v>428.92307692307696</v>
      </c>
      <c r="X86" s="32">
        <f>IFERROR('σ и σw, МПа'!K86*$BF$2,"-")</f>
        <v>386.46153846153845</v>
      </c>
      <c r="Y86" s="32">
        <f>IFERROR('σ и σw, МПа'!L86*$BF$2,"-")</f>
        <v>332.30769230769232</v>
      </c>
      <c r="Z86" s="32">
        <f>IFERROR('σ и σw, МПа'!M86*$BF$2,"-")</f>
        <v>283.69230769230768</v>
      </c>
      <c r="AA86" s="32">
        <f>IFERROR('σ и σw, МПа'!N86*$BF$2,"-")</f>
        <v>283.69230769230768</v>
      </c>
      <c r="AB86" s="32" t="str">
        <f>IFERROR('σ и σw, МПа'!O86*$BF$2,"-")</f>
        <v>-</v>
      </c>
      <c r="AC86" s="33" t="str">
        <f>IFERROR('σ и σw, МПа'!P86*$BF$2,"-")</f>
        <v>-</v>
      </c>
      <c r="AD86" s="31">
        <f>IFERROR('σ и σw, МПа'!Q86*$BG$2,"-")</f>
        <v>354</v>
      </c>
      <c r="AE86" s="32">
        <f>IFERROR('σ и σw, МПа'!R86*$BG$2,"-")</f>
        <v>341.4</v>
      </c>
      <c r="AF86" s="32">
        <f>IFERROR('σ и σw, МПа'!S86*$BG$2,"-")</f>
        <v>341.4</v>
      </c>
      <c r="AG86" s="32">
        <f>IFERROR('σ и σw, МПа'!T86*$BG$2,"-")</f>
        <v>329.4</v>
      </c>
      <c r="AH86" s="32">
        <f>IFERROR('σ и σw, МПа'!U86*$BG$2,"-")</f>
        <v>318</v>
      </c>
      <c r="AI86" s="32">
        <f>IFERROR('σ и σw, МПа'!V86*$BG$2,"-")</f>
        <v>300</v>
      </c>
      <c r="AJ86" s="32">
        <f>IFERROR('σ и σw, МПа'!W86*$BG$2,"-")</f>
        <v>300</v>
      </c>
      <c r="AK86" s="32">
        <f>IFERROR('σ и σw, МПа'!X86*$BG$2,"-")</f>
        <v>264.59999999999997</v>
      </c>
      <c r="AL86" s="32">
        <f>IFERROR('σ и σw, МПа'!Y86*$BG$2,"-")</f>
        <v>252.6</v>
      </c>
      <c r="AM86" s="32">
        <f>IFERROR('σ и σw, МПа'!Z86*$BG$2,"-")</f>
        <v>235.2</v>
      </c>
      <c r="AN86" s="32">
        <f>IFERROR('σ и σw, МПа'!AA86*$BG$2,"-")</f>
        <v>182.4</v>
      </c>
      <c r="AO86" s="32" t="str">
        <f>IFERROR('σ и σw, МПа'!AB86*$BG$2,"-")</f>
        <v>-</v>
      </c>
      <c r="AP86" s="33" t="str">
        <f>IFERROR('σ и σw, МПа'!AC86*$BG$2,"-")</f>
        <v>-</v>
      </c>
      <c r="AQ86" s="31">
        <f>IFERROR('σ и σw, МПа'!Q86*$BH$2,"-")</f>
        <v>590</v>
      </c>
      <c r="AR86" s="32">
        <f>IFERROR('σ и σw, МПа'!R86*$BH$2,"-")</f>
        <v>569</v>
      </c>
      <c r="AS86" s="32">
        <f>IFERROR('σ и σw, МПа'!S86*$BH$2,"-")</f>
        <v>569</v>
      </c>
      <c r="AT86" s="32">
        <f>IFERROR('σ и σw, МПа'!T86*$BH$2,"-")</f>
        <v>549</v>
      </c>
      <c r="AU86" s="32">
        <f>IFERROR('σ и σw, МПа'!U86*$BH$2,"-")</f>
        <v>530</v>
      </c>
      <c r="AV86" s="32">
        <f>IFERROR('σ и σw, МПа'!V86*$BH$2,"-")</f>
        <v>500</v>
      </c>
      <c r="AW86" s="32">
        <f>IFERROR('σ и σw, МПа'!W86*$BH$2,"-")</f>
        <v>500</v>
      </c>
      <c r="AX86" s="32">
        <f>IFERROR('σ и σw, МПа'!X86*$BH$2,"-")</f>
        <v>441</v>
      </c>
      <c r="AY86" s="32">
        <f>IFERROR('σ и σw, МПа'!Y86*$BH$2,"-")</f>
        <v>421</v>
      </c>
      <c r="AZ86" s="32">
        <f>IFERROR('σ и σw, МПа'!Z86*$BH$2,"-")</f>
        <v>392</v>
      </c>
      <c r="BA86" s="32">
        <f>IFERROR('σ и σw, МПа'!AA86*$BH$2,"-")</f>
        <v>304</v>
      </c>
      <c r="BB86" s="32" t="str">
        <f>IFERROR('σ и σw, МПа'!AB86*$BH$2,"-")</f>
        <v>-</v>
      </c>
      <c r="BC86" s="33" t="str">
        <f>IFERROR('σ и σw, МПа'!AC86*$BH$2,"-")</f>
        <v>-</v>
      </c>
    </row>
    <row r="87" spans="1:55" ht="25.5" x14ac:dyDescent="0.25">
      <c r="A87" s="10" t="str">
        <f>INDEX('Обработка исходного'!B:B,ROW($B$3)+4*(ROW($B87)-ROW($B$3)))</f>
        <v>Сталь легированная</v>
      </c>
      <c r="B87" s="47" t="str">
        <f>INDEX('Обработка исходного'!D:D,ROW($B$3)+4*(ROW($B87)-ROW($B$3)))</f>
        <v>40X</v>
      </c>
      <c r="C87" s="27" t="str">
        <f>'Rp0,2, МПа'!C87</f>
        <v>Поковки диаметром или толщиной от 500 до 800 мм, КП245*</v>
      </c>
      <c r="D87" s="31">
        <f>IFERROR('σ и σw, МПа'!D87*$BE$2,"-")</f>
        <v>196</v>
      </c>
      <c r="E87" s="32">
        <f>IFERROR('σ и σw, МПа'!E87*$BE$2,"-")</f>
        <v>187.99999999999997</v>
      </c>
      <c r="F87" s="32">
        <f>IFERROR('σ и σw, МПа'!F87*$BE$2,"-")</f>
        <v>187.99999999999997</v>
      </c>
      <c r="G87" s="32">
        <f>IFERROR('σ и σw, МПа'!G87*$BE$2,"-")</f>
        <v>180.79999999999998</v>
      </c>
      <c r="H87" s="32">
        <f>IFERROR('σ и σw, МПа'!H87*$BE$2,"-")</f>
        <v>180.79999999999998</v>
      </c>
      <c r="I87" s="32">
        <f>IFERROR('σ и σw, МПа'!I87*$BE$2,"-")</f>
        <v>172.79999999999998</v>
      </c>
      <c r="J87" s="32">
        <f>IFERROR('σ и σw, МПа'!J87*$BE$2,"-")</f>
        <v>172.79999999999998</v>
      </c>
      <c r="K87" s="32">
        <f>IFERROR('σ и σw, МПа'!K87*$BE$2,"-")</f>
        <v>156.79999999999998</v>
      </c>
      <c r="L87" s="32">
        <f>IFERROR('σ и σw, МПа'!L87*$BE$2,"-")</f>
        <v>148.79999999999998</v>
      </c>
      <c r="M87" s="32">
        <f>IFERROR('σ и σw, МПа'!M87*$BE$2,"-")</f>
        <v>133.6</v>
      </c>
      <c r="N87" s="32">
        <f>IFERROR('σ и σw, МПа'!N87*$BE$2,"-")</f>
        <v>109.6</v>
      </c>
      <c r="O87" s="32" t="str">
        <f>IFERROR('σ и σw, МПа'!O87*$BE$2,"-")</f>
        <v>-</v>
      </c>
      <c r="P87" s="33" t="str">
        <f>IFERROR('σ и σw, МПа'!P87*$BE$2,"-")</f>
        <v>-</v>
      </c>
      <c r="Q87" s="31">
        <f>IFERROR('σ и σw, МПа'!D87*$BF$2,"-")</f>
        <v>261.33333333333337</v>
      </c>
      <c r="R87" s="32">
        <f>IFERROR('σ и σw, МПа'!E87*$BF$2,"-")</f>
        <v>250.66666666666666</v>
      </c>
      <c r="S87" s="32">
        <f>IFERROR('σ и σw, МПа'!F87*$BF$2,"-")</f>
        <v>250.66666666666666</v>
      </c>
      <c r="T87" s="32">
        <f>IFERROR('σ и σw, МПа'!G87*$BF$2,"-")</f>
        <v>241.06666666666666</v>
      </c>
      <c r="U87" s="32">
        <f>IFERROR('σ и σw, МПа'!H87*$BF$2,"-")</f>
        <v>241.06666666666666</v>
      </c>
      <c r="V87" s="32">
        <f>IFERROR('σ и σw, МПа'!I87*$BF$2,"-")</f>
        <v>230.4</v>
      </c>
      <c r="W87" s="32">
        <f>IFERROR('σ и σw, МПа'!J87*$BF$2,"-")</f>
        <v>230.4</v>
      </c>
      <c r="X87" s="32">
        <f>IFERROR('σ и σw, МПа'!K87*$BF$2,"-")</f>
        <v>209.06666666666666</v>
      </c>
      <c r="Y87" s="32">
        <f>IFERROR('σ и σw, МПа'!L87*$BF$2,"-")</f>
        <v>198.4</v>
      </c>
      <c r="Z87" s="32">
        <f>IFERROR('σ и σw, МПа'!M87*$BF$2,"-")</f>
        <v>178.13333333333333</v>
      </c>
      <c r="AA87" s="32">
        <f>IFERROR('σ и σw, МПа'!N87*$BF$2,"-")</f>
        <v>146.13333333333333</v>
      </c>
      <c r="AB87" s="32" t="str">
        <f>IFERROR('σ и σw, МПа'!O87*$BF$2,"-")</f>
        <v>-</v>
      </c>
      <c r="AC87" s="33" t="str">
        <f>IFERROR('σ и σw, МПа'!P87*$BF$2,"-")</f>
        <v>-</v>
      </c>
      <c r="AD87" s="31">
        <f>IFERROR('σ и σw, МПа'!Q87*$BG$2,"-")</f>
        <v>147</v>
      </c>
      <c r="AE87" s="32">
        <f>IFERROR('σ и σw, МПа'!R87*$BG$2,"-")</f>
        <v>141</v>
      </c>
      <c r="AF87" s="32">
        <f>IFERROR('σ и σw, МПа'!S87*$BG$2,"-")</f>
        <v>141</v>
      </c>
      <c r="AG87" s="32">
        <f>IFERROR('σ и σw, МПа'!T87*$BG$2,"-")</f>
        <v>135.6</v>
      </c>
      <c r="AH87" s="32">
        <f>IFERROR('σ и σw, МПа'!U87*$BG$2,"-")</f>
        <v>135.6</v>
      </c>
      <c r="AI87" s="32">
        <f>IFERROR('σ и σw, МПа'!V87*$BG$2,"-")</f>
        <v>129.6</v>
      </c>
      <c r="AJ87" s="32">
        <f>IFERROR('σ и σw, МПа'!W87*$BG$2,"-")</f>
        <v>129.6</v>
      </c>
      <c r="AK87" s="32">
        <f>IFERROR('σ и σw, МПа'!X87*$BG$2,"-")</f>
        <v>117.6</v>
      </c>
      <c r="AL87" s="32">
        <f>IFERROR('σ и σw, МПа'!Y87*$BG$2,"-")</f>
        <v>111.6</v>
      </c>
      <c r="AM87" s="32">
        <f>IFERROR('σ и σw, МПа'!Z87*$BG$2,"-")</f>
        <v>100.2</v>
      </c>
      <c r="AN87" s="32">
        <f>IFERROR('σ и σw, МПа'!AA87*$BG$2,"-")</f>
        <v>82.2</v>
      </c>
      <c r="AO87" s="32" t="str">
        <f>IFERROR('σ и σw, МПа'!AB87*$BG$2,"-")</f>
        <v>-</v>
      </c>
      <c r="AP87" s="33" t="str">
        <f>IFERROR('σ и σw, МПа'!AC87*$BG$2,"-")</f>
        <v>-</v>
      </c>
      <c r="AQ87" s="31">
        <f>IFERROR('σ и σw, МПа'!Q87*$BH$2,"-")</f>
        <v>245</v>
      </c>
      <c r="AR87" s="32">
        <f>IFERROR('σ и σw, МПа'!R87*$BH$2,"-")</f>
        <v>235</v>
      </c>
      <c r="AS87" s="32">
        <f>IFERROR('σ и σw, МПа'!S87*$BH$2,"-")</f>
        <v>235</v>
      </c>
      <c r="AT87" s="32">
        <f>IFERROR('σ и σw, МПа'!T87*$BH$2,"-")</f>
        <v>226</v>
      </c>
      <c r="AU87" s="32">
        <f>IFERROR('σ и σw, МПа'!U87*$BH$2,"-")</f>
        <v>226</v>
      </c>
      <c r="AV87" s="32">
        <f>IFERROR('σ и σw, МПа'!V87*$BH$2,"-")</f>
        <v>216</v>
      </c>
      <c r="AW87" s="32">
        <f>IFERROR('σ и σw, МПа'!W87*$BH$2,"-")</f>
        <v>216</v>
      </c>
      <c r="AX87" s="32">
        <f>IFERROR('σ и σw, МПа'!X87*$BH$2,"-")</f>
        <v>196</v>
      </c>
      <c r="AY87" s="32">
        <f>IFERROR('σ и σw, МПа'!Y87*$BH$2,"-")</f>
        <v>186</v>
      </c>
      <c r="AZ87" s="32">
        <f>IFERROR('σ и σw, МПа'!Z87*$BH$2,"-")</f>
        <v>167</v>
      </c>
      <c r="BA87" s="32">
        <f>IFERROR('σ и σw, МПа'!AA87*$BH$2,"-")</f>
        <v>137</v>
      </c>
      <c r="BB87" s="32" t="str">
        <f>IFERROR('σ и σw, МПа'!AB87*$BH$2,"-")</f>
        <v>-</v>
      </c>
      <c r="BC87" s="33" t="str">
        <f>IFERROR('σ и σw, МПа'!AC87*$BH$2,"-")</f>
        <v>-</v>
      </c>
    </row>
    <row r="88" spans="1:55" ht="25.5" x14ac:dyDescent="0.25">
      <c r="A88" s="10" t="str">
        <f>INDEX('Обработка исходного'!B:B,ROW($B$3)+4*(ROW($B88)-ROW($B$3)))</f>
        <v>Сталь легированная</v>
      </c>
      <c r="B88" s="47" t="str">
        <f>INDEX('Обработка исходного'!D:D,ROW($B$3)+4*(ROW($B88)-ROW($B$3)))</f>
        <v>40X</v>
      </c>
      <c r="C88" s="27" t="str">
        <f>'Rp0,2, МПа'!C88</f>
        <v>Поковки диаметром или толщиной от 300 до 800 мм, КП275*</v>
      </c>
      <c r="D88" s="31">
        <f>IFERROR('σ и σw, МПа'!D88*$BE$2,"-")</f>
        <v>220</v>
      </c>
      <c r="E88" s="32">
        <f>IFERROR('σ и σw, МПа'!E88*$BE$2,"-")</f>
        <v>211.99999999999997</v>
      </c>
      <c r="F88" s="32">
        <f>IFERROR('σ и σw, МПа'!F88*$BE$2,"-")</f>
        <v>211.99999999999997</v>
      </c>
      <c r="G88" s="32">
        <f>IFERROR('σ и σw, МПа'!G88*$BE$2,"-")</f>
        <v>204</v>
      </c>
      <c r="H88" s="32">
        <f>IFERROR('σ и σw, МПа'!H88*$BE$2,"-")</f>
        <v>196</v>
      </c>
      <c r="I88" s="32">
        <f>IFERROR('σ и σw, МПа'!I88*$BE$2,"-")</f>
        <v>187.99999999999997</v>
      </c>
      <c r="J88" s="32">
        <f>IFERROR('σ и σw, МПа'!J88*$BE$2,"-")</f>
        <v>187.99999999999997</v>
      </c>
      <c r="K88" s="32">
        <f>IFERROR('σ и σw, МПа'!K88*$BE$2,"-")</f>
        <v>188.8</v>
      </c>
      <c r="L88" s="32">
        <f>IFERROR('σ и σw, МПа'!L88*$BE$2,"-")</f>
        <v>172.79999999999998</v>
      </c>
      <c r="M88" s="32">
        <f>IFERROR('σ и σw, МПа'!M88*$BE$2,"-")</f>
        <v>154.15384615384613</v>
      </c>
      <c r="N88" s="32">
        <f>IFERROR('σ и σw, МПа'!N88*$BE$2,"-")</f>
        <v>125.6</v>
      </c>
      <c r="O88" s="32" t="str">
        <f>IFERROR('σ и σw, МПа'!O88*$BE$2,"-")</f>
        <v>-</v>
      </c>
      <c r="P88" s="33" t="str">
        <f>IFERROR('σ и σw, МПа'!P88*$BE$2,"-")</f>
        <v>-</v>
      </c>
      <c r="Q88" s="31">
        <f>IFERROR('σ и σw, МПа'!D88*$BF$2,"-")</f>
        <v>293.33333333333337</v>
      </c>
      <c r="R88" s="32">
        <f>IFERROR('σ и σw, МПа'!E88*$BF$2,"-")</f>
        <v>282.66666666666669</v>
      </c>
      <c r="S88" s="32">
        <f>IFERROR('σ и σw, МПа'!F88*$BF$2,"-")</f>
        <v>282.66666666666669</v>
      </c>
      <c r="T88" s="32">
        <f>IFERROR('σ и σw, МПа'!G88*$BF$2,"-")</f>
        <v>272</v>
      </c>
      <c r="U88" s="32">
        <f>IFERROR('σ и σw, МПа'!H88*$BF$2,"-")</f>
        <v>261.33333333333337</v>
      </c>
      <c r="V88" s="32">
        <f>IFERROR('σ и σw, МПа'!I88*$BF$2,"-")</f>
        <v>250.66666666666666</v>
      </c>
      <c r="W88" s="32">
        <f>IFERROR('σ и σw, МПа'!J88*$BF$2,"-")</f>
        <v>250.66666666666666</v>
      </c>
      <c r="X88" s="32">
        <f>IFERROR('σ и σw, МПа'!K88*$BF$2,"-")</f>
        <v>251.73333333333335</v>
      </c>
      <c r="Y88" s="32">
        <f>IFERROR('σ и σw, МПа'!L88*$BF$2,"-")</f>
        <v>230.4</v>
      </c>
      <c r="Z88" s="32">
        <f>IFERROR('σ и σw, МПа'!M88*$BF$2,"-")</f>
        <v>205.53846153846155</v>
      </c>
      <c r="AA88" s="32">
        <f>IFERROR('σ и σw, МПа'!N88*$BF$2,"-")</f>
        <v>167.4666666666667</v>
      </c>
      <c r="AB88" s="32" t="str">
        <f>IFERROR('σ и σw, МПа'!O88*$BF$2,"-")</f>
        <v>-</v>
      </c>
      <c r="AC88" s="33" t="str">
        <f>IFERROR('σ и σw, МПа'!P88*$BF$2,"-")</f>
        <v>-</v>
      </c>
      <c r="AD88" s="31">
        <f>IFERROR('σ и σw, МПа'!Q88*$BG$2,"-")</f>
        <v>165</v>
      </c>
      <c r="AE88" s="32">
        <f>IFERROR('σ и σw, МПа'!R88*$BG$2,"-")</f>
        <v>159</v>
      </c>
      <c r="AF88" s="32">
        <f>IFERROR('σ и σw, МПа'!S88*$BG$2,"-")</f>
        <v>159</v>
      </c>
      <c r="AG88" s="32">
        <f>IFERROR('σ и σw, МПа'!T88*$BG$2,"-")</f>
        <v>153</v>
      </c>
      <c r="AH88" s="32">
        <f>IFERROR('σ и σw, МПа'!U88*$BG$2,"-")</f>
        <v>147</v>
      </c>
      <c r="AI88" s="32">
        <f>IFERROR('σ и σw, МПа'!V88*$BG$2,"-")</f>
        <v>141</v>
      </c>
      <c r="AJ88" s="32">
        <f>IFERROR('σ и σw, МПа'!W88*$BG$2,"-")</f>
        <v>141</v>
      </c>
      <c r="AK88" s="32">
        <f>IFERROR('σ и σw, МПа'!X88*$BG$2,"-")</f>
        <v>141.6</v>
      </c>
      <c r="AL88" s="32">
        <f>IFERROR('σ и σw, МПа'!Y88*$BG$2,"-")</f>
        <v>129.6</v>
      </c>
      <c r="AM88" s="32">
        <f>IFERROR('σ и σw, МПа'!Z88*$BG$2,"-")</f>
        <v>117.6</v>
      </c>
      <c r="AN88" s="32">
        <f>IFERROR('σ и σw, МПа'!AA88*$BG$2,"-")</f>
        <v>94.2</v>
      </c>
      <c r="AO88" s="32" t="str">
        <f>IFERROR('σ и σw, МПа'!AB88*$BG$2,"-")</f>
        <v>-</v>
      </c>
      <c r="AP88" s="33" t="str">
        <f>IFERROR('σ и σw, МПа'!AC88*$BG$2,"-")</f>
        <v>-</v>
      </c>
      <c r="AQ88" s="31">
        <f>IFERROR('σ и σw, МПа'!Q88*$BH$2,"-")</f>
        <v>275</v>
      </c>
      <c r="AR88" s="32">
        <f>IFERROR('σ и σw, МПа'!R88*$BH$2,"-")</f>
        <v>265</v>
      </c>
      <c r="AS88" s="32">
        <f>IFERROR('σ и σw, МПа'!S88*$BH$2,"-")</f>
        <v>265</v>
      </c>
      <c r="AT88" s="32">
        <f>IFERROR('σ и σw, МПа'!T88*$BH$2,"-")</f>
        <v>255</v>
      </c>
      <c r="AU88" s="32">
        <f>IFERROR('σ и σw, МПа'!U88*$BH$2,"-")</f>
        <v>245</v>
      </c>
      <c r="AV88" s="32">
        <f>IFERROR('σ и σw, МПа'!V88*$BH$2,"-")</f>
        <v>235</v>
      </c>
      <c r="AW88" s="32">
        <f>IFERROR('σ и σw, МПа'!W88*$BH$2,"-")</f>
        <v>235</v>
      </c>
      <c r="AX88" s="32">
        <f>IFERROR('σ и σw, МПа'!X88*$BH$2,"-")</f>
        <v>236</v>
      </c>
      <c r="AY88" s="32">
        <f>IFERROR('σ и σw, МПа'!Y88*$BH$2,"-")</f>
        <v>216</v>
      </c>
      <c r="AZ88" s="32">
        <f>IFERROR('σ и σw, МПа'!Z88*$BH$2,"-")</f>
        <v>196</v>
      </c>
      <c r="BA88" s="32">
        <f>IFERROR('σ и σw, МПа'!AA88*$BH$2,"-")</f>
        <v>157</v>
      </c>
      <c r="BB88" s="32" t="str">
        <f>IFERROR('σ и σw, МПа'!AB88*$BH$2,"-")</f>
        <v>-</v>
      </c>
      <c r="BC88" s="33" t="str">
        <f>IFERROR('σ и σw, МПа'!AC88*$BH$2,"-")</f>
        <v>-</v>
      </c>
    </row>
    <row r="89" spans="1:55" x14ac:dyDescent="0.25">
      <c r="A89" s="10" t="str">
        <f>INDEX('Обработка исходного'!B:B,ROW($B$3)+4*(ROW($B89)-ROW($B$3)))</f>
        <v>Сталь легированная</v>
      </c>
      <c r="B89" s="47" t="str">
        <f>INDEX('Обработка исходного'!D:D,ROW($B$3)+4*(ROW($B89)-ROW($B$3)))</f>
        <v>40X</v>
      </c>
      <c r="C89" s="27" t="str">
        <f>'Rp0,2, МПа'!C89</f>
        <v>Поковки диаметром или толщиной до 800 мм, КП315*</v>
      </c>
      <c r="D89" s="31">
        <f>IFERROR('σ и σw, МПа'!D89*$BE$2,"-")</f>
        <v>252</v>
      </c>
      <c r="E89" s="32">
        <f>IFERROR('σ и σw, МПа'!E89*$BE$2,"-")</f>
        <v>243.2</v>
      </c>
      <c r="F89" s="32">
        <f>IFERROR('σ и σw, МПа'!F89*$BE$2,"-")</f>
        <v>243.2</v>
      </c>
      <c r="G89" s="32">
        <f>IFERROR('σ и σw, МПа'!G89*$BE$2,"-")</f>
        <v>235.2</v>
      </c>
      <c r="H89" s="32">
        <f>IFERROR('σ и σw, МПа'!H89*$BE$2,"-")</f>
        <v>227.20000000000002</v>
      </c>
      <c r="I89" s="32">
        <f>IFERROR('σ и σw, МПа'!I89*$BE$2,"-")</f>
        <v>220</v>
      </c>
      <c r="J89" s="32">
        <f>IFERROR('σ и σw, МПа'!J89*$BE$2,"-")</f>
        <v>220</v>
      </c>
      <c r="K89" s="32">
        <f>IFERROR('σ и σw, МПа'!K89*$BE$2,"-")</f>
        <v>204</v>
      </c>
      <c r="L89" s="32">
        <f>IFERROR('σ и σw, МПа'!L89*$BE$2,"-")</f>
        <v>194.76923076923075</v>
      </c>
      <c r="M89" s="32">
        <f>IFERROR('σ и σw, МПа'!M89*$BE$2,"-")</f>
        <v>167.53846153846152</v>
      </c>
      <c r="N89" s="32">
        <f>IFERROR('σ и σw, МПа'!N89*$BE$2,"-")</f>
        <v>141.6</v>
      </c>
      <c r="O89" s="32" t="str">
        <f>IFERROR('σ и σw, МПа'!O89*$BE$2,"-")</f>
        <v>-</v>
      </c>
      <c r="P89" s="33" t="str">
        <f>IFERROR('σ и σw, МПа'!P89*$BE$2,"-")</f>
        <v>-</v>
      </c>
      <c r="Q89" s="31">
        <f>IFERROR('σ и σw, МПа'!D89*$BF$2,"-")</f>
        <v>336</v>
      </c>
      <c r="R89" s="32">
        <f>IFERROR('σ и σw, МПа'!E89*$BF$2,"-")</f>
        <v>324.26666666666665</v>
      </c>
      <c r="S89" s="32">
        <f>IFERROR('σ и σw, МПа'!F89*$BF$2,"-")</f>
        <v>324.26666666666665</v>
      </c>
      <c r="T89" s="32">
        <f>IFERROR('σ и σw, МПа'!G89*$BF$2,"-")</f>
        <v>313.60000000000002</v>
      </c>
      <c r="U89" s="32">
        <f>IFERROR('σ и σw, МПа'!H89*$BF$2,"-")</f>
        <v>302.93333333333334</v>
      </c>
      <c r="V89" s="32">
        <f>IFERROR('σ и σw, МПа'!I89*$BF$2,"-")</f>
        <v>293.33333333333337</v>
      </c>
      <c r="W89" s="32">
        <f>IFERROR('σ и σw, МПа'!J89*$BF$2,"-")</f>
        <v>293.33333333333337</v>
      </c>
      <c r="X89" s="32">
        <f>IFERROR('σ и σw, МПа'!K89*$BF$2,"-")</f>
        <v>272</v>
      </c>
      <c r="Y89" s="32">
        <f>IFERROR('σ и σw, МПа'!L89*$BF$2,"-")</f>
        <v>259.69230769230768</v>
      </c>
      <c r="Z89" s="32">
        <f>IFERROR('σ и σw, МПа'!M89*$BF$2,"-")</f>
        <v>223.38461538461539</v>
      </c>
      <c r="AA89" s="32">
        <f>IFERROR('σ и σw, МПа'!N89*$BF$2,"-")</f>
        <v>188.8</v>
      </c>
      <c r="AB89" s="32" t="str">
        <f>IFERROR('σ и σw, МПа'!O89*$BF$2,"-")</f>
        <v>-</v>
      </c>
      <c r="AC89" s="33" t="str">
        <f>IFERROR('σ и σw, МПа'!P89*$BF$2,"-")</f>
        <v>-</v>
      </c>
      <c r="AD89" s="31">
        <f>IFERROR('σ и σw, МПа'!Q89*$BG$2,"-")</f>
        <v>189</v>
      </c>
      <c r="AE89" s="32">
        <f>IFERROR('σ и σw, МПа'!R89*$BG$2,"-")</f>
        <v>182.4</v>
      </c>
      <c r="AF89" s="32">
        <f>IFERROR('σ и σw, МПа'!S89*$BG$2,"-")</f>
        <v>182.4</v>
      </c>
      <c r="AG89" s="32">
        <f>IFERROR('σ и σw, МПа'!T89*$BG$2,"-")</f>
        <v>176.4</v>
      </c>
      <c r="AH89" s="32">
        <f>IFERROR('σ и σw, МПа'!U89*$BG$2,"-")</f>
        <v>170.4</v>
      </c>
      <c r="AI89" s="32">
        <f>IFERROR('σ и σw, МПа'!V89*$BG$2,"-")</f>
        <v>165</v>
      </c>
      <c r="AJ89" s="32">
        <f>IFERROR('σ и σw, МПа'!W89*$BG$2,"-")</f>
        <v>165</v>
      </c>
      <c r="AK89" s="32">
        <f>IFERROR('σ и σw, МПа'!X89*$BG$2,"-")</f>
        <v>153</v>
      </c>
      <c r="AL89" s="32">
        <f>IFERROR('σ и σw, МПа'!Y89*$BG$2,"-")</f>
        <v>147</v>
      </c>
      <c r="AM89" s="32">
        <f>IFERROR('σ и σw, МПа'!Z89*$BG$2,"-")</f>
        <v>129.6</v>
      </c>
      <c r="AN89" s="32">
        <f>IFERROR('σ и σw, МПа'!AA89*$BG$2,"-")</f>
        <v>106.2</v>
      </c>
      <c r="AO89" s="32" t="str">
        <f>IFERROR('σ и σw, МПа'!AB89*$BG$2,"-")</f>
        <v>-</v>
      </c>
      <c r="AP89" s="33" t="str">
        <f>IFERROR('σ и σw, МПа'!AC89*$BG$2,"-")</f>
        <v>-</v>
      </c>
      <c r="AQ89" s="31">
        <f>IFERROR('σ и σw, МПа'!Q89*$BH$2,"-")</f>
        <v>315</v>
      </c>
      <c r="AR89" s="32">
        <f>IFERROR('σ и σw, МПа'!R89*$BH$2,"-")</f>
        <v>304</v>
      </c>
      <c r="AS89" s="32">
        <f>IFERROR('σ и σw, МПа'!S89*$BH$2,"-")</f>
        <v>304</v>
      </c>
      <c r="AT89" s="32">
        <f>IFERROR('σ и σw, МПа'!T89*$BH$2,"-")</f>
        <v>294</v>
      </c>
      <c r="AU89" s="32">
        <f>IFERROR('σ и σw, МПа'!U89*$BH$2,"-")</f>
        <v>284</v>
      </c>
      <c r="AV89" s="32">
        <f>IFERROR('σ и σw, МПа'!V89*$BH$2,"-")</f>
        <v>275</v>
      </c>
      <c r="AW89" s="32">
        <f>IFERROR('σ и σw, МПа'!W89*$BH$2,"-")</f>
        <v>275</v>
      </c>
      <c r="AX89" s="32">
        <f>IFERROR('σ и σw, МПа'!X89*$BH$2,"-")</f>
        <v>255</v>
      </c>
      <c r="AY89" s="32">
        <f>IFERROR('σ и σw, МПа'!Y89*$BH$2,"-")</f>
        <v>245</v>
      </c>
      <c r="AZ89" s="32">
        <f>IFERROR('σ и σw, МПа'!Z89*$BH$2,"-")</f>
        <v>216</v>
      </c>
      <c r="BA89" s="32">
        <f>IFERROR('σ и σw, МПа'!AA89*$BH$2,"-")</f>
        <v>177</v>
      </c>
      <c r="BB89" s="32" t="str">
        <f>IFERROR('σ и σw, МПа'!AB89*$BH$2,"-")</f>
        <v>-</v>
      </c>
      <c r="BC89" s="33" t="str">
        <f>IFERROR('σ и σw, МПа'!AC89*$BH$2,"-")</f>
        <v>-</v>
      </c>
    </row>
    <row r="90" spans="1:55" x14ac:dyDescent="0.25">
      <c r="A90" s="10" t="str">
        <f>INDEX('Обработка исходного'!B:B,ROW($B$3)+4*(ROW($B90)-ROW($B$3)))</f>
        <v>Сталь легированная</v>
      </c>
      <c r="B90" s="47" t="str">
        <f>INDEX('Обработка исходного'!D:D,ROW($B$3)+4*(ROW($B90)-ROW($B$3)))</f>
        <v>40X</v>
      </c>
      <c r="C90" s="27" t="str">
        <f>'Rp0,2, МПа'!C90</f>
        <v>Поковки диаметром до 500 мм, КП345*</v>
      </c>
      <c r="D90" s="31">
        <f>IFERROR('σ и σw, МПа'!D90*$BE$2,"-")</f>
        <v>272.30769230769226</v>
      </c>
      <c r="E90" s="32">
        <f>IFERROR('σ и σw, МПа'!E90*$BE$2,"-")</f>
        <v>267.2</v>
      </c>
      <c r="F90" s="32">
        <f>IFERROR('σ и σw, МПа'!F90*$BE$2,"-")</f>
        <v>266.39999999999998</v>
      </c>
      <c r="G90" s="32">
        <f>IFERROR('σ и σw, МПа'!G90*$BE$2,"-")</f>
        <v>251.2</v>
      </c>
      <c r="H90" s="32">
        <f>IFERROR('σ и σw, МПа'!H90*$BE$2,"-")</f>
        <v>243.2</v>
      </c>
      <c r="I90" s="32">
        <f>IFERROR('σ и σw, МПа'!I90*$BE$2,"-")</f>
        <v>243.2</v>
      </c>
      <c r="J90" s="32">
        <f>IFERROR('σ и σw, МПа'!J90*$BE$2,"-")</f>
        <v>235.2</v>
      </c>
      <c r="K90" s="32">
        <f>IFERROR('σ и σw, МПа'!K90*$BE$2,"-")</f>
        <v>220</v>
      </c>
      <c r="L90" s="32">
        <f>IFERROR('σ и σw, МПа'!L90*$BE$2,"-")</f>
        <v>199.38461538461539</v>
      </c>
      <c r="M90" s="32">
        <f>IFERROR('σ и σw, МПа'!M90*$BE$2,"-")</f>
        <v>172.15384615384613</v>
      </c>
      <c r="N90" s="32">
        <f>IFERROR('σ и σw, МПа'!N90*$BE$2,"-")</f>
        <v>144.92307692307691</v>
      </c>
      <c r="O90" s="32" t="str">
        <f>IFERROR('σ и σw, МПа'!O90*$BE$2,"-")</f>
        <v>-</v>
      </c>
      <c r="P90" s="33" t="str">
        <f>IFERROR('σ и σw, МПа'!P90*$BE$2,"-")</f>
        <v>-</v>
      </c>
      <c r="Q90" s="31">
        <f>IFERROR('σ и σw, МПа'!D90*$BF$2,"-")</f>
        <v>363.07692307692309</v>
      </c>
      <c r="R90" s="32">
        <f>IFERROR('σ и σw, МПа'!E90*$BF$2,"-")</f>
        <v>356.26666666666665</v>
      </c>
      <c r="S90" s="32">
        <f>IFERROR('σ и σw, МПа'!F90*$BF$2,"-")</f>
        <v>355.20000000000005</v>
      </c>
      <c r="T90" s="32">
        <f>IFERROR('σ и σw, МПа'!G90*$BF$2,"-")</f>
        <v>334.93333333333339</v>
      </c>
      <c r="U90" s="32">
        <f>IFERROR('σ и σw, МПа'!H90*$BF$2,"-")</f>
        <v>324.26666666666665</v>
      </c>
      <c r="V90" s="32">
        <f>IFERROR('σ и σw, МПа'!I90*$BF$2,"-")</f>
        <v>324.26666666666665</v>
      </c>
      <c r="W90" s="32">
        <f>IFERROR('σ и σw, МПа'!J90*$BF$2,"-")</f>
        <v>313.60000000000002</v>
      </c>
      <c r="X90" s="32">
        <f>IFERROR('σ и σw, МПа'!K90*$BF$2,"-")</f>
        <v>293.33333333333337</v>
      </c>
      <c r="Y90" s="32">
        <f>IFERROR('σ и σw, МПа'!L90*$BF$2,"-")</f>
        <v>265.84615384615387</v>
      </c>
      <c r="Z90" s="32">
        <f>IFERROR('σ и σw, МПа'!M90*$BF$2,"-")</f>
        <v>229.53846153846155</v>
      </c>
      <c r="AA90" s="32">
        <f>IFERROR('σ и σw, МПа'!N90*$BF$2,"-")</f>
        <v>193.23076923076923</v>
      </c>
      <c r="AB90" s="32" t="str">
        <f>IFERROR('σ и σw, МПа'!O90*$BF$2,"-")</f>
        <v>-</v>
      </c>
      <c r="AC90" s="33" t="str">
        <f>IFERROR('σ и σw, МПа'!P90*$BF$2,"-")</f>
        <v>-</v>
      </c>
      <c r="AD90" s="31">
        <f>IFERROR('σ и σw, МПа'!Q90*$BG$2,"-")</f>
        <v>207</v>
      </c>
      <c r="AE90" s="32">
        <f>IFERROR('σ и σw, МПа'!R90*$BG$2,"-")</f>
        <v>200.4</v>
      </c>
      <c r="AF90" s="32">
        <f>IFERROR('σ и σw, МПа'!S90*$BG$2,"-")</f>
        <v>199.79999999999998</v>
      </c>
      <c r="AG90" s="32">
        <f>IFERROR('σ и σw, МПа'!T90*$BG$2,"-")</f>
        <v>188.4</v>
      </c>
      <c r="AH90" s="32">
        <f>IFERROR('σ и σw, МПа'!U90*$BG$2,"-")</f>
        <v>182.4</v>
      </c>
      <c r="AI90" s="32">
        <f>IFERROR('σ и σw, МПа'!V90*$BG$2,"-")</f>
        <v>182.4</v>
      </c>
      <c r="AJ90" s="32">
        <f>IFERROR('σ и σw, МПа'!W90*$BG$2,"-")</f>
        <v>176.4</v>
      </c>
      <c r="AK90" s="32">
        <f>IFERROR('σ и σw, МПа'!X90*$BG$2,"-")</f>
        <v>165</v>
      </c>
      <c r="AL90" s="32">
        <f>IFERROR('σ и σw, МПа'!Y90*$BG$2,"-")</f>
        <v>159</v>
      </c>
      <c r="AM90" s="32">
        <f>IFERROR('σ и σw, МПа'!Z90*$BG$2,"-")</f>
        <v>141</v>
      </c>
      <c r="AN90" s="32">
        <f>IFERROR('σ и σw, МПа'!AA90*$BG$2,"-")</f>
        <v>117.6</v>
      </c>
      <c r="AO90" s="32" t="str">
        <f>IFERROR('σ и σw, МПа'!AB90*$BG$2,"-")</f>
        <v>-</v>
      </c>
      <c r="AP90" s="33" t="str">
        <f>IFERROR('σ и σw, МПа'!AC90*$BG$2,"-")</f>
        <v>-</v>
      </c>
      <c r="AQ90" s="31">
        <f>IFERROR('σ и σw, МПа'!Q90*$BH$2,"-")</f>
        <v>345</v>
      </c>
      <c r="AR90" s="32">
        <f>IFERROR('σ и σw, МПа'!R90*$BH$2,"-")</f>
        <v>334</v>
      </c>
      <c r="AS90" s="32">
        <f>IFERROR('σ и σw, МПа'!S90*$BH$2,"-")</f>
        <v>333</v>
      </c>
      <c r="AT90" s="32">
        <f>IFERROR('σ и σw, МПа'!T90*$BH$2,"-")</f>
        <v>314</v>
      </c>
      <c r="AU90" s="32">
        <f>IFERROR('σ и σw, МПа'!U90*$BH$2,"-")</f>
        <v>304</v>
      </c>
      <c r="AV90" s="32">
        <f>IFERROR('σ и σw, МПа'!V90*$BH$2,"-")</f>
        <v>304</v>
      </c>
      <c r="AW90" s="32">
        <f>IFERROR('σ и σw, МПа'!W90*$BH$2,"-")</f>
        <v>294</v>
      </c>
      <c r="AX90" s="32">
        <f>IFERROR('σ и σw, МПа'!X90*$BH$2,"-")</f>
        <v>275</v>
      </c>
      <c r="AY90" s="32">
        <f>IFERROR('σ и σw, МПа'!Y90*$BH$2,"-")</f>
        <v>265</v>
      </c>
      <c r="AZ90" s="32">
        <f>IFERROR('σ и σw, МПа'!Z90*$BH$2,"-")</f>
        <v>235</v>
      </c>
      <c r="BA90" s="32">
        <f>IFERROR('σ и σw, МПа'!AA90*$BH$2,"-")</f>
        <v>196</v>
      </c>
      <c r="BB90" s="32" t="str">
        <f>IFERROR('σ и σw, МПа'!AB90*$BH$2,"-")</f>
        <v>-</v>
      </c>
      <c r="BC90" s="33" t="str">
        <f>IFERROR('σ и σw, МПа'!AC90*$BH$2,"-")</f>
        <v>-</v>
      </c>
    </row>
    <row r="91" spans="1:55" x14ac:dyDescent="0.25">
      <c r="A91" s="10" t="str">
        <f>INDEX('Обработка исходного'!B:B,ROW($B$3)+4*(ROW($B91)-ROW($B$3)))</f>
        <v>Сталь легированная</v>
      </c>
      <c r="B91" s="47" t="str">
        <f>INDEX('Обработка исходного'!D:D,ROW($B$3)+4*(ROW($B91)-ROW($B$3)))</f>
        <v>40X</v>
      </c>
      <c r="C91" s="27" t="str">
        <f>'Rp0,2, МПа'!C91</f>
        <v>Поковки диаметром до 500 мм, КП395*</v>
      </c>
      <c r="D91" s="31">
        <f>IFERROR('σ и σw, МПа'!D91*$BE$2,"-")</f>
        <v>283.84615384615381</v>
      </c>
      <c r="E91" s="32">
        <f>IFERROR('σ и σw, МПа'!E91*$BE$2,"-")</f>
        <v>280.61538461538458</v>
      </c>
      <c r="F91" s="32">
        <f>IFERROR('σ и σw, МПа'!F91*$BE$2,"-")</f>
        <v>280.61538461538458</v>
      </c>
      <c r="G91" s="32">
        <f>IFERROR('σ и σw, МПа'!G91*$BE$2,"-")</f>
        <v>271.84615384615381</v>
      </c>
      <c r="H91" s="32">
        <f>IFERROR('σ и σw, МПа'!H91*$BE$2,"-")</f>
        <v>271.84615384615381</v>
      </c>
      <c r="I91" s="32">
        <f>IFERROR('σ и σw, МПа'!I91*$BE$2,"-")</f>
        <v>271.84615384615381</v>
      </c>
      <c r="J91" s="32">
        <f>IFERROR('σ и σw, МПа'!J91*$BE$2,"-")</f>
        <v>266.39999999999998</v>
      </c>
      <c r="K91" s="32">
        <f>IFERROR('σ и σw, МПа'!K91*$BE$2,"-")</f>
        <v>240</v>
      </c>
      <c r="L91" s="32">
        <f>IFERROR('σ и σw, МПа'!L91*$BE$2,"-")</f>
        <v>213.2307692307692</v>
      </c>
      <c r="M91" s="32">
        <f>IFERROR('σ и σw, МПа'!M91*$BE$2,"-")</f>
        <v>158.30769230769229</v>
      </c>
      <c r="N91" s="32">
        <f>IFERROR('σ и σw, МПа'!N91*$BE$2,"-")</f>
        <v>126.92307692307691</v>
      </c>
      <c r="O91" s="32" t="str">
        <f>IFERROR('σ и σw, МПа'!O91*$BE$2,"-")</f>
        <v>-</v>
      </c>
      <c r="P91" s="33" t="str">
        <f>IFERROR('σ и σw, МПа'!P91*$BE$2,"-")</f>
        <v>-</v>
      </c>
      <c r="Q91" s="31">
        <f>IFERROR('σ и σw, МПа'!D91*$BF$2,"-")</f>
        <v>378.46153846153845</v>
      </c>
      <c r="R91" s="32">
        <f>IFERROR('σ и σw, МПа'!E91*$BF$2,"-")</f>
        <v>374.15384615384619</v>
      </c>
      <c r="S91" s="32">
        <f>IFERROR('σ и σw, МПа'!F91*$BF$2,"-")</f>
        <v>374.15384615384619</v>
      </c>
      <c r="T91" s="32">
        <f>IFERROR('σ и σw, МПа'!G91*$BF$2,"-")</f>
        <v>362.46153846153845</v>
      </c>
      <c r="U91" s="32">
        <f>IFERROR('σ и σw, МПа'!H91*$BF$2,"-")</f>
        <v>362.46153846153845</v>
      </c>
      <c r="V91" s="32">
        <f>IFERROR('σ и σw, МПа'!I91*$BF$2,"-")</f>
        <v>362.46153846153845</v>
      </c>
      <c r="W91" s="32">
        <f>IFERROR('σ и σw, МПа'!J91*$BF$2,"-")</f>
        <v>355.20000000000005</v>
      </c>
      <c r="X91" s="32">
        <f>IFERROR('σ и σw, МПа'!K91*$BF$2,"-")</f>
        <v>320</v>
      </c>
      <c r="Y91" s="32">
        <f>IFERROR('σ и σw, МПа'!L91*$BF$2,"-")</f>
        <v>284.30769230769232</v>
      </c>
      <c r="Z91" s="32">
        <f>IFERROR('σ и σw, МПа'!M91*$BF$2,"-")</f>
        <v>211.07692307692307</v>
      </c>
      <c r="AA91" s="32">
        <f>IFERROR('σ и σw, МПа'!N91*$BF$2,"-")</f>
        <v>169.23076923076923</v>
      </c>
      <c r="AB91" s="32" t="str">
        <f>IFERROR('σ и σw, МПа'!O91*$BF$2,"-")</f>
        <v>-</v>
      </c>
      <c r="AC91" s="33" t="str">
        <f>IFERROR('σ и σw, МПа'!P91*$BF$2,"-")</f>
        <v>-</v>
      </c>
      <c r="AD91" s="31">
        <f>IFERROR('σ и σw, МПа'!Q91*$BG$2,"-")</f>
        <v>237</v>
      </c>
      <c r="AE91" s="32">
        <f>IFERROR('σ и σw, МПа'!R91*$BG$2,"-")</f>
        <v>237</v>
      </c>
      <c r="AF91" s="32">
        <f>IFERROR('σ и σw, МПа'!S91*$BG$2,"-")</f>
        <v>223.79999999999998</v>
      </c>
      <c r="AG91" s="32">
        <f>IFERROR('σ и σw, МПа'!T91*$BG$2,"-")</f>
        <v>217.79999999999998</v>
      </c>
      <c r="AH91" s="32">
        <f>IFERROR('σ и σw, МПа'!U91*$BG$2,"-")</f>
        <v>211.79999999999998</v>
      </c>
      <c r="AI91" s="32">
        <f>IFERROR('σ и σw, МПа'!V91*$BG$2,"-")</f>
        <v>205.79999999999998</v>
      </c>
      <c r="AJ91" s="32">
        <f>IFERROR('σ и σw, МПа'!W91*$BG$2,"-")</f>
        <v>199.79999999999998</v>
      </c>
      <c r="AK91" s="32">
        <f>IFERROR('σ и σw, МПа'!X91*$BG$2,"-")</f>
        <v>188.4</v>
      </c>
      <c r="AL91" s="32">
        <f>IFERROR('σ и σw, МПа'!Y91*$BG$2,"-")</f>
        <v>182.4</v>
      </c>
      <c r="AM91" s="32">
        <f>IFERROR('σ и σw, МПа'!Z91*$BG$2,"-")</f>
        <v>159</v>
      </c>
      <c r="AN91" s="32">
        <f>IFERROR('σ и σw, МПа'!AA91*$BG$2,"-")</f>
        <v>129.6</v>
      </c>
      <c r="AO91" s="32" t="str">
        <f>IFERROR('σ и σw, МПа'!AB91*$BG$2,"-")</f>
        <v>-</v>
      </c>
      <c r="AP91" s="33" t="str">
        <f>IFERROR('σ и σw, МПа'!AC91*$BG$2,"-")</f>
        <v>-</v>
      </c>
      <c r="AQ91" s="31">
        <f>IFERROR('σ и σw, МПа'!Q91*$BH$2,"-")</f>
        <v>395</v>
      </c>
      <c r="AR91" s="32">
        <f>IFERROR('σ и σw, МПа'!R91*$BH$2,"-")</f>
        <v>395</v>
      </c>
      <c r="AS91" s="32">
        <f>IFERROR('σ и σw, МПа'!S91*$BH$2,"-")</f>
        <v>373</v>
      </c>
      <c r="AT91" s="32">
        <f>IFERROR('σ и σw, МПа'!T91*$BH$2,"-")</f>
        <v>363</v>
      </c>
      <c r="AU91" s="32">
        <f>IFERROR('σ и σw, МПа'!U91*$BH$2,"-")</f>
        <v>353</v>
      </c>
      <c r="AV91" s="32">
        <f>IFERROR('σ и σw, МПа'!V91*$BH$2,"-")</f>
        <v>343</v>
      </c>
      <c r="AW91" s="32">
        <f>IFERROR('σ и σw, МПа'!W91*$BH$2,"-")</f>
        <v>333</v>
      </c>
      <c r="AX91" s="32">
        <f>IFERROR('σ и σw, МПа'!X91*$BH$2,"-")</f>
        <v>314</v>
      </c>
      <c r="AY91" s="32">
        <f>IFERROR('σ и σw, МПа'!Y91*$BH$2,"-")</f>
        <v>304</v>
      </c>
      <c r="AZ91" s="32">
        <f>IFERROR('σ и σw, МПа'!Z91*$BH$2,"-")</f>
        <v>265</v>
      </c>
      <c r="BA91" s="32">
        <f>IFERROR('σ и σw, МПа'!AA91*$BH$2,"-")</f>
        <v>216</v>
      </c>
      <c r="BB91" s="32" t="str">
        <f>IFERROR('σ и σw, МПа'!AB91*$BH$2,"-")</f>
        <v>-</v>
      </c>
      <c r="BC91" s="33" t="str">
        <f>IFERROR('σ и σw, МПа'!AC91*$BH$2,"-")</f>
        <v>-</v>
      </c>
    </row>
    <row r="92" spans="1:55" x14ac:dyDescent="0.25">
      <c r="A92" s="10" t="str">
        <f>INDEX('Обработка исходного'!B:B,ROW($B$3)+4*(ROW($B92)-ROW($B$3)))</f>
        <v>Сталь легированная</v>
      </c>
      <c r="B92" s="47" t="str">
        <f>INDEX('Обработка исходного'!D:D,ROW($B$3)+4*(ROW($B92)-ROW($B$3)))</f>
        <v>40X</v>
      </c>
      <c r="C92" s="27" t="str">
        <f>'Rp0,2, МПа'!C92</f>
        <v>Поковки диаметром до 300 мм, КП440*</v>
      </c>
      <c r="D92" s="31">
        <f>IFERROR('σ и σw, МПа'!D92*$BE$2,"-")</f>
        <v>293.07692307692304</v>
      </c>
      <c r="E92" s="32">
        <f>IFERROR('σ и σw, МПа'!E92*$BE$2,"-")</f>
        <v>289.84615384615381</v>
      </c>
      <c r="F92" s="32">
        <f>IFERROR('σ и σw, МПа'!F92*$BE$2,"-")</f>
        <v>289.84615384615381</v>
      </c>
      <c r="G92" s="32">
        <f>IFERROR('σ и σw, МПа'!G92*$BE$2,"-")</f>
        <v>280.61538461538458</v>
      </c>
      <c r="H92" s="32">
        <f>IFERROR('σ и σw, МПа'!H92*$BE$2,"-")</f>
        <v>280.61538461538458</v>
      </c>
      <c r="I92" s="32">
        <f>IFERROR('σ и σw, МПа'!I92*$BE$2,"-")</f>
        <v>280.61538461538458</v>
      </c>
      <c r="J92" s="32">
        <f>IFERROR('σ и σw, МПа'!J92*$BE$2,"-")</f>
        <v>280.61538461538458</v>
      </c>
      <c r="K92" s="32">
        <f>IFERROR('σ и σw, МПа'!K92*$BE$2,"-")</f>
        <v>249.2307692307692</v>
      </c>
      <c r="L92" s="32">
        <f>IFERROR('σ и σw, МПа'!L92*$BE$2,"-")</f>
        <v>217.38461538461539</v>
      </c>
      <c r="M92" s="32">
        <f>IFERROR('σ и σw, МПа'!M92*$BE$2,"-")</f>
        <v>190.15384615384613</v>
      </c>
      <c r="N92" s="32">
        <f>IFERROR('σ и σw, МПа'!N92*$BE$2,"-")</f>
        <v>154.15384615384613</v>
      </c>
      <c r="O92" s="32" t="str">
        <f>IFERROR('σ и σw, МПа'!O92*$BE$2,"-")</f>
        <v>-</v>
      </c>
      <c r="P92" s="33" t="str">
        <f>IFERROR('σ и σw, МПа'!P92*$BE$2,"-")</f>
        <v>-</v>
      </c>
      <c r="Q92" s="31">
        <f>IFERROR('σ и σw, МПа'!D92*$BF$2,"-")</f>
        <v>390.76923076923077</v>
      </c>
      <c r="R92" s="32">
        <f>IFERROR('σ и σw, МПа'!E92*$BF$2,"-")</f>
        <v>386.46153846153845</v>
      </c>
      <c r="S92" s="32">
        <f>IFERROR('σ и σw, МПа'!F92*$BF$2,"-")</f>
        <v>386.46153846153845</v>
      </c>
      <c r="T92" s="32">
        <f>IFERROR('σ и σw, МПа'!G92*$BF$2,"-")</f>
        <v>374.15384615384619</v>
      </c>
      <c r="U92" s="32">
        <f>IFERROR('σ и σw, МПа'!H92*$BF$2,"-")</f>
        <v>374.15384615384619</v>
      </c>
      <c r="V92" s="32">
        <f>IFERROR('σ и σw, МПа'!I92*$BF$2,"-")</f>
        <v>374.15384615384619</v>
      </c>
      <c r="W92" s="32">
        <f>IFERROR('σ и σw, МПа'!J92*$BF$2,"-")</f>
        <v>374.15384615384619</v>
      </c>
      <c r="X92" s="32">
        <f>IFERROR('σ и σw, МПа'!K92*$BF$2,"-")</f>
        <v>332.30769230769232</v>
      </c>
      <c r="Y92" s="32">
        <f>IFERROR('σ и σw, МПа'!L92*$BF$2,"-")</f>
        <v>289.84615384615387</v>
      </c>
      <c r="Z92" s="32">
        <f>IFERROR('σ и σw, МПа'!M92*$BF$2,"-")</f>
        <v>253.53846153846155</v>
      </c>
      <c r="AA92" s="32">
        <f>IFERROR('σ и σw, МПа'!N92*$BF$2,"-")</f>
        <v>205.53846153846155</v>
      </c>
      <c r="AB92" s="32" t="str">
        <f>IFERROR('σ и σw, МПа'!O92*$BF$2,"-")</f>
        <v>-</v>
      </c>
      <c r="AC92" s="33" t="str">
        <f>IFERROR('σ и σw, МПа'!P92*$BF$2,"-")</f>
        <v>-</v>
      </c>
      <c r="AD92" s="31">
        <f>IFERROR('σ и σw, МПа'!Q92*$BG$2,"-")</f>
        <v>264</v>
      </c>
      <c r="AE92" s="32">
        <f>IFERROR('σ и σw, МПа'!R92*$BG$2,"-")</f>
        <v>259.2</v>
      </c>
      <c r="AF92" s="32">
        <f>IFERROR('σ и σw, МПа'!S92*$BG$2,"-")</f>
        <v>253.2</v>
      </c>
      <c r="AG92" s="32">
        <f>IFERROR('σ и σw, МПа'!T92*$BG$2,"-")</f>
        <v>247.2</v>
      </c>
      <c r="AH92" s="32">
        <f>IFERROR('σ и σw, МПа'!U92*$BG$2,"-")</f>
        <v>235.2</v>
      </c>
      <c r="AI92" s="32">
        <f>IFERROR('σ и σw, МПа'!V92*$BG$2,"-")</f>
        <v>235.2</v>
      </c>
      <c r="AJ92" s="32">
        <f>IFERROR('σ и σw, МПа'!W92*$BG$2,"-")</f>
        <v>235.2</v>
      </c>
      <c r="AK92" s="32">
        <f>IFERROR('σ и σw, МПа'!X92*$BG$2,"-")</f>
        <v>217.79999999999998</v>
      </c>
      <c r="AL92" s="32">
        <f>IFERROR('σ и σw, МПа'!Y92*$BG$2,"-")</f>
        <v>205.79999999999998</v>
      </c>
      <c r="AM92" s="32">
        <f>IFERROR('σ и σw, МПа'!Z92*$BG$2,"-")</f>
        <v>182.4</v>
      </c>
      <c r="AN92" s="32">
        <f>IFERROR('σ и σw, МПа'!AA92*$BG$2,"-")</f>
        <v>147</v>
      </c>
      <c r="AO92" s="32" t="str">
        <f>IFERROR('σ и σw, МПа'!AB92*$BG$2,"-")</f>
        <v>-</v>
      </c>
      <c r="AP92" s="33" t="str">
        <f>IFERROR('σ и σw, МПа'!AC92*$BG$2,"-")</f>
        <v>-</v>
      </c>
      <c r="AQ92" s="31">
        <f>IFERROR('σ и σw, МПа'!Q92*$BH$2,"-")</f>
        <v>440</v>
      </c>
      <c r="AR92" s="32">
        <f>IFERROR('σ и σw, МПа'!R92*$BH$2,"-")</f>
        <v>432</v>
      </c>
      <c r="AS92" s="32">
        <f>IFERROR('σ и σw, МПа'!S92*$BH$2,"-")</f>
        <v>422</v>
      </c>
      <c r="AT92" s="32">
        <f>IFERROR('σ и σw, МПа'!T92*$BH$2,"-")</f>
        <v>412</v>
      </c>
      <c r="AU92" s="32">
        <f>IFERROR('σ и σw, МПа'!U92*$BH$2,"-")</f>
        <v>392</v>
      </c>
      <c r="AV92" s="32">
        <f>IFERROR('σ и σw, МПа'!V92*$BH$2,"-")</f>
        <v>392</v>
      </c>
      <c r="AW92" s="32">
        <f>IFERROR('σ и σw, МПа'!W92*$BH$2,"-")</f>
        <v>392</v>
      </c>
      <c r="AX92" s="32">
        <f>IFERROR('σ и σw, МПа'!X92*$BH$2,"-")</f>
        <v>363</v>
      </c>
      <c r="AY92" s="32">
        <f>IFERROR('σ и σw, МПа'!Y92*$BH$2,"-")</f>
        <v>343</v>
      </c>
      <c r="AZ92" s="32">
        <f>IFERROR('σ и σw, МПа'!Z92*$BH$2,"-")</f>
        <v>304</v>
      </c>
      <c r="BA92" s="32">
        <f>IFERROR('σ и σw, МПа'!AA92*$BH$2,"-")</f>
        <v>245</v>
      </c>
      <c r="BB92" s="32" t="str">
        <f>IFERROR('σ и σw, МПа'!AB92*$BH$2,"-")</f>
        <v>-</v>
      </c>
      <c r="BC92" s="33" t="str">
        <f>IFERROR('σ и σw, МПа'!AC92*$BH$2,"-")</f>
        <v>-</v>
      </c>
    </row>
    <row r="93" spans="1:55" x14ac:dyDescent="0.25">
      <c r="A93" s="10" t="str">
        <f>INDEX('Обработка исходного'!B:B,ROW($B$3)+4*(ROW($B93)-ROW($B$3)))</f>
        <v>Сталь легированная</v>
      </c>
      <c r="B93" s="47" t="str">
        <f>INDEX('Обработка исходного'!D:D,ROW($B$3)+4*(ROW($B93)-ROW($B$3)))</f>
        <v>40X</v>
      </c>
      <c r="C93" s="27" t="str">
        <f>'Rp0,2, МПа'!C93</f>
        <v>Поковки диаметром до 300 мм, КП490*</v>
      </c>
      <c r="D93" s="31">
        <f>IFERROR('σ и σw, МПа'!D93*$BE$2,"-")</f>
        <v>302.30769230769226</v>
      </c>
      <c r="E93" s="32">
        <f>IFERROR('σ и σw, МПа'!E93*$BE$2,"-")</f>
        <v>298.61538461538458</v>
      </c>
      <c r="F93" s="32">
        <f>IFERROR('σ и σw, МПа'!F93*$BE$2,"-")</f>
        <v>298.61538461538458</v>
      </c>
      <c r="G93" s="32">
        <f>IFERROR('σ и σw, МПа'!G93*$BE$2,"-")</f>
        <v>289.84615384615381</v>
      </c>
      <c r="H93" s="32">
        <f>IFERROR('σ и σw, МПа'!H93*$BE$2,"-")</f>
        <v>289.84615384615381</v>
      </c>
      <c r="I93" s="32">
        <f>IFERROR('σ и σw, МПа'!I93*$BE$2,"-")</f>
        <v>289.84615384615381</v>
      </c>
      <c r="J93" s="32">
        <f>IFERROR('σ и σw, МПа'!J93*$BE$2,"-")</f>
        <v>289.84615384615381</v>
      </c>
      <c r="K93" s="32">
        <f>IFERROR('σ и σw, МПа'!K93*$BE$2,"-")</f>
        <v>253.38461538461539</v>
      </c>
      <c r="L93" s="32">
        <f>IFERROR('σ и σw, МПа'!L93*$BE$2,"-")</f>
        <v>226.61538461538461</v>
      </c>
      <c r="M93" s="32">
        <f>IFERROR('σ и σw, МПа'!M93*$BE$2,"-")</f>
        <v>194.76923076923075</v>
      </c>
      <c r="N93" s="32">
        <f>IFERROR('σ и σw, МПа'!N93*$BE$2,"-")</f>
        <v>158.30769230769229</v>
      </c>
      <c r="O93" s="32" t="str">
        <f>IFERROR('σ и σw, МПа'!O93*$BE$2,"-")</f>
        <v>-</v>
      </c>
      <c r="P93" s="33" t="str">
        <f>IFERROR('σ и σw, МПа'!P93*$BE$2,"-")</f>
        <v>-</v>
      </c>
      <c r="Q93" s="31">
        <f>IFERROR('σ и σw, МПа'!D93*$BF$2,"-")</f>
        <v>403.07692307692309</v>
      </c>
      <c r="R93" s="32">
        <f>IFERROR('σ и σw, МПа'!E93*$BF$2,"-")</f>
        <v>398.15384615384619</v>
      </c>
      <c r="S93" s="32">
        <f>IFERROR('σ и σw, МПа'!F93*$BF$2,"-")</f>
        <v>398.15384615384619</v>
      </c>
      <c r="T93" s="32">
        <f>IFERROR('σ и σw, МПа'!G93*$BF$2,"-")</f>
        <v>386.46153846153845</v>
      </c>
      <c r="U93" s="32">
        <f>IFERROR('σ и σw, МПа'!H93*$BF$2,"-")</f>
        <v>386.46153846153845</v>
      </c>
      <c r="V93" s="32">
        <f>IFERROR('σ и σw, МПа'!I93*$BF$2,"-")</f>
        <v>386.46153846153845</v>
      </c>
      <c r="W93" s="32">
        <f>IFERROR('σ и σw, МПа'!J93*$BF$2,"-")</f>
        <v>386.46153846153845</v>
      </c>
      <c r="X93" s="32">
        <f>IFERROR('σ и σw, МПа'!K93*$BF$2,"-")</f>
        <v>337.84615384615387</v>
      </c>
      <c r="Y93" s="32">
        <f>IFERROR('σ и σw, МПа'!L93*$BF$2,"-")</f>
        <v>302.15384615384613</v>
      </c>
      <c r="Z93" s="32">
        <f>IFERROR('σ и σw, МПа'!M93*$BF$2,"-")</f>
        <v>259.69230769230768</v>
      </c>
      <c r="AA93" s="32">
        <f>IFERROR('σ и σw, МПа'!N93*$BF$2,"-")</f>
        <v>211.07692307692307</v>
      </c>
      <c r="AB93" s="32" t="str">
        <f>IFERROR('σ и σw, МПа'!O93*$BF$2,"-")</f>
        <v>-</v>
      </c>
      <c r="AC93" s="33" t="str">
        <f>IFERROR('σ и σw, МПа'!P93*$BF$2,"-")</f>
        <v>-</v>
      </c>
      <c r="AD93" s="31">
        <f>IFERROR('σ и σw, МПа'!Q93*$BG$2,"-")</f>
        <v>294</v>
      </c>
      <c r="AE93" s="32">
        <f>IFERROR('σ и σw, МПа'!R93*$BG$2,"-")</f>
        <v>294</v>
      </c>
      <c r="AF93" s="32">
        <f>IFERROR('σ и σw, МПа'!S93*$BG$2,"-")</f>
        <v>282.59999999999997</v>
      </c>
      <c r="AG93" s="32">
        <f>IFERROR('σ и σw, МПа'!T93*$BG$2,"-")</f>
        <v>270.59999999999997</v>
      </c>
      <c r="AH93" s="32">
        <f>IFERROR('σ и σw, МПа'!U93*$BG$2,"-")</f>
        <v>264.59999999999997</v>
      </c>
      <c r="AI93" s="32">
        <f>IFERROR('σ и σw, МПа'!V93*$BG$2,"-")</f>
        <v>259.2</v>
      </c>
      <c r="AJ93" s="32">
        <f>IFERROR('σ и σw, МПа'!W93*$BG$2,"-")</f>
        <v>253.2</v>
      </c>
      <c r="AK93" s="32">
        <f>IFERROR('σ и σw, МПа'!X93*$BG$2,"-")</f>
        <v>241.2</v>
      </c>
      <c r="AL93" s="32">
        <f>IFERROR('σ и σw, МПа'!Y93*$BG$2,"-")</f>
        <v>235.2</v>
      </c>
      <c r="AM93" s="32">
        <f>IFERROR('σ и σw, МПа'!Z93*$BG$2,"-")</f>
        <v>200.4</v>
      </c>
      <c r="AN93" s="32">
        <f>IFERROR('σ и σw, МПа'!AA93*$BG$2,"-")</f>
        <v>159</v>
      </c>
      <c r="AO93" s="32" t="str">
        <f>IFERROR('σ и σw, МПа'!AB93*$BG$2,"-")</f>
        <v>-</v>
      </c>
      <c r="AP93" s="33" t="str">
        <f>IFERROR('σ и σw, МПа'!AC93*$BG$2,"-")</f>
        <v>-</v>
      </c>
      <c r="AQ93" s="31">
        <f>IFERROR('σ и σw, МПа'!Q93*$BH$2,"-")</f>
        <v>490</v>
      </c>
      <c r="AR93" s="32">
        <f>IFERROR('σ и σw, МПа'!R93*$BH$2,"-")</f>
        <v>490</v>
      </c>
      <c r="AS93" s="32">
        <f>IFERROR('σ и σw, МПа'!S93*$BH$2,"-")</f>
        <v>471</v>
      </c>
      <c r="AT93" s="32">
        <f>IFERROR('σ и σw, МПа'!T93*$BH$2,"-")</f>
        <v>451</v>
      </c>
      <c r="AU93" s="32">
        <f>IFERROR('σ и σw, МПа'!U93*$BH$2,"-")</f>
        <v>441</v>
      </c>
      <c r="AV93" s="32">
        <f>IFERROR('σ и σw, МПа'!V93*$BH$2,"-")</f>
        <v>432</v>
      </c>
      <c r="AW93" s="32">
        <f>IFERROR('σ и σw, МПа'!W93*$BH$2,"-")</f>
        <v>422</v>
      </c>
      <c r="AX93" s="32">
        <f>IFERROR('σ и σw, МПа'!X93*$BH$2,"-")</f>
        <v>402</v>
      </c>
      <c r="AY93" s="32">
        <f>IFERROR('σ и σw, МПа'!Y93*$BH$2,"-")</f>
        <v>392</v>
      </c>
      <c r="AZ93" s="32">
        <f>IFERROR('σ и σw, МПа'!Z93*$BH$2,"-")</f>
        <v>334</v>
      </c>
      <c r="BA93" s="32">
        <f>IFERROR('σ и σw, МПа'!AA93*$BH$2,"-")</f>
        <v>265</v>
      </c>
      <c r="BB93" s="32" t="str">
        <f>IFERROR('σ и σw, МПа'!AB93*$BH$2,"-")</f>
        <v>-</v>
      </c>
      <c r="BC93" s="33" t="str">
        <f>IFERROR('σ и σw, МПа'!AC93*$BH$2,"-")</f>
        <v>-</v>
      </c>
    </row>
    <row r="94" spans="1:55" x14ac:dyDescent="0.25">
      <c r="A94" s="10" t="str">
        <f>INDEX('Обработка исходного'!B:B,ROW($B$3)+4*(ROW($B94)-ROW($B$3)))</f>
        <v>Сталь легированная</v>
      </c>
      <c r="B94" s="47" t="str">
        <f>INDEX('Обработка исходного'!D:D,ROW($B$3)+4*(ROW($B94)-ROW($B$3)))</f>
        <v>40X</v>
      </c>
      <c r="C94" s="27" t="str">
        <f>'Rp0,2, МПа'!C94</f>
        <v>Поковки диаметром до 100 мм, КП540*</v>
      </c>
      <c r="D94" s="31">
        <f>IFERROR('σ и σw, МПа'!D94*$BE$2,"-")</f>
        <v>316.15384615384613</v>
      </c>
      <c r="E94" s="32">
        <f>IFERROR('σ и σw, МПа'!E94*$BE$2,"-")</f>
        <v>317.07692307692304</v>
      </c>
      <c r="F94" s="32">
        <f>IFERROR('σ и σw, МПа'!F94*$BE$2,"-")</f>
        <v>312.4615384615384</v>
      </c>
      <c r="G94" s="32">
        <f>IFERROR('σ и σw, МПа'!G94*$BE$2,"-")</f>
        <v>303.23076923076923</v>
      </c>
      <c r="H94" s="32">
        <f>IFERROR('σ и σw, МПа'!H94*$BE$2,"-")</f>
        <v>298.61538461538458</v>
      </c>
      <c r="I94" s="32">
        <f>IFERROR('σ и σw, МПа'!I94*$BE$2,"-")</f>
        <v>298.61538461538458</v>
      </c>
      <c r="J94" s="32">
        <f>IFERROR('σ и σw, МПа'!J94*$BE$2,"-")</f>
        <v>298.61538461538458</v>
      </c>
      <c r="K94" s="32">
        <f>IFERROR('σ и σw, МПа'!K94*$BE$2,"-")</f>
        <v>271.84615384615381</v>
      </c>
      <c r="L94" s="32">
        <f>IFERROR('σ и σw, МПа'!L94*$BE$2,"-")</f>
        <v>235.38461538461539</v>
      </c>
      <c r="M94" s="32">
        <f>IFERROR('σ и σw, МПа'!M94*$BE$2,"-")</f>
        <v>203.53846153846152</v>
      </c>
      <c r="N94" s="32">
        <f>IFERROR('σ и σw, МПа'!N94*$BE$2,"-")</f>
        <v>167.53846153846152</v>
      </c>
      <c r="O94" s="32" t="str">
        <f>IFERROR('σ и σw, МПа'!O94*$BE$2,"-")</f>
        <v>-</v>
      </c>
      <c r="P94" s="33" t="str">
        <f>IFERROR('σ и σw, МПа'!P94*$BE$2,"-")</f>
        <v>-</v>
      </c>
      <c r="Q94" s="31">
        <f>IFERROR('σ и σw, МПа'!D94*$BF$2,"-")</f>
        <v>421.53846153846155</v>
      </c>
      <c r="R94" s="32">
        <f>IFERROR('σ и σw, МПа'!E94*$BF$2,"-")</f>
        <v>422.76923076923077</v>
      </c>
      <c r="S94" s="32">
        <f>IFERROR('σ и σw, МПа'!F94*$BF$2,"-")</f>
        <v>416.61538461538458</v>
      </c>
      <c r="T94" s="32">
        <f>IFERROR('σ и σw, МПа'!G94*$BF$2,"-")</f>
        <v>404.30769230769232</v>
      </c>
      <c r="U94" s="32">
        <f>IFERROR('σ и σw, МПа'!H94*$BF$2,"-")</f>
        <v>398.15384615384619</v>
      </c>
      <c r="V94" s="32">
        <f>IFERROR('σ и σw, МПа'!I94*$BF$2,"-")</f>
        <v>398.15384615384619</v>
      </c>
      <c r="W94" s="32">
        <f>IFERROR('σ и σw, МПа'!J94*$BF$2,"-")</f>
        <v>398.15384615384619</v>
      </c>
      <c r="X94" s="32">
        <f>IFERROR('σ и σw, МПа'!K94*$BF$2,"-")</f>
        <v>362.46153846153845</v>
      </c>
      <c r="Y94" s="32">
        <f>IFERROR('σ и σw, МПа'!L94*$BF$2,"-")</f>
        <v>313.84615384615387</v>
      </c>
      <c r="Z94" s="32">
        <f>IFERROR('σ и σw, МПа'!M94*$BF$2,"-")</f>
        <v>271.38461538461542</v>
      </c>
      <c r="AA94" s="32">
        <f>IFERROR('σ и σw, МПа'!N94*$BF$2,"-")</f>
        <v>223.38461538461539</v>
      </c>
      <c r="AB94" s="32" t="str">
        <f>IFERROR('σ и σw, МПа'!O94*$BF$2,"-")</f>
        <v>-</v>
      </c>
      <c r="AC94" s="33" t="str">
        <f>IFERROR('σ и σw, МПа'!P94*$BF$2,"-")</f>
        <v>-</v>
      </c>
      <c r="AD94" s="31">
        <f>IFERROR('σ и σw, МПа'!Q94*$BG$2,"-")</f>
        <v>324</v>
      </c>
      <c r="AE94" s="32">
        <f>IFERROR('σ и σw, МПа'!R94*$BG$2,"-")</f>
        <v>318</v>
      </c>
      <c r="AF94" s="32">
        <f>IFERROR('σ и σw, МПа'!S94*$BG$2,"-")</f>
        <v>312</v>
      </c>
      <c r="AG94" s="32">
        <f>IFERROR('σ и σw, МПа'!T94*$BG$2,"-")</f>
        <v>300</v>
      </c>
      <c r="AH94" s="32">
        <f>IFERROR('σ и σw, МПа'!U94*$BG$2,"-")</f>
        <v>294.59999999999997</v>
      </c>
      <c r="AI94" s="32">
        <f>IFERROR('σ и σw, МПа'!V94*$BG$2,"-")</f>
        <v>282.59999999999997</v>
      </c>
      <c r="AJ94" s="32">
        <f>IFERROR('σ и σw, МПа'!W94*$BG$2,"-")</f>
        <v>276.59999999999997</v>
      </c>
      <c r="AK94" s="32">
        <f>IFERROR('σ и σw, МПа'!X94*$BG$2,"-")</f>
        <v>264.59999999999997</v>
      </c>
      <c r="AL94" s="32">
        <f>IFERROR('σ и σw, МПа'!Y94*$BG$2,"-")</f>
        <v>253.2</v>
      </c>
      <c r="AM94" s="32">
        <f>IFERROR('σ и σw, МПа'!Z94*$BG$2,"-")</f>
        <v>223.79999999999998</v>
      </c>
      <c r="AN94" s="32">
        <f>IFERROR('σ и σw, МПа'!AA94*$BG$2,"-")</f>
        <v>176.4</v>
      </c>
      <c r="AO94" s="32" t="str">
        <f>IFERROR('σ и σw, МПа'!AB94*$BG$2,"-")</f>
        <v>-</v>
      </c>
      <c r="AP94" s="33" t="str">
        <f>IFERROR('σ и σw, МПа'!AC94*$BG$2,"-")</f>
        <v>-</v>
      </c>
      <c r="AQ94" s="31">
        <f>IFERROR('σ и σw, МПа'!Q94*$BH$2,"-")</f>
        <v>540</v>
      </c>
      <c r="AR94" s="32">
        <f>IFERROR('σ и σw, МПа'!R94*$BH$2,"-")</f>
        <v>530</v>
      </c>
      <c r="AS94" s="32">
        <f>IFERROR('σ и σw, МПа'!S94*$BH$2,"-")</f>
        <v>520</v>
      </c>
      <c r="AT94" s="32">
        <f>IFERROR('σ и σw, МПа'!T94*$BH$2,"-")</f>
        <v>500</v>
      </c>
      <c r="AU94" s="32">
        <f>IFERROR('σ и σw, МПа'!U94*$BH$2,"-")</f>
        <v>491</v>
      </c>
      <c r="AV94" s="32">
        <f>IFERROR('σ и σw, МПа'!V94*$BH$2,"-")</f>
        <v>471</v>
      </c>
      <c r="AW94" s="32">
        <f>IFERROR('σ и σw, МПа'!W94*$BH$2,"-")</f>
        <v>461</v>
      </c>
      <c r="AX94" s="32">
        <f>IFERROR('σ и σw, МПа'!X94*$BH$2,"-")</f>
        <v>441</v>
      </c>
      <c r="AY94" s="32">
        <f>IFERROR('σ и σw, МПа'!Y94*$BH$2,"-")</f>
        <v>422</v>
      </c>
      <c r="AZ94" s="32">
        <f>IFERROR('σ и σw, МПа'!Z94*$BH$2,"-")</f>
        <v>373</v>
      </c>
      <c r="BA94" s="32">
        <f>IFERROR('σ и σw, МПа'!AA94*$BH$2,"-")</f>
        <v>294</v>
      </c>
      <c r="BB94" s="32" t="str">
        <f>IFERROR('σ и σw, МПа'!AB94*$BH$2,"-")</f>
        <v>-</v>
      </c>
      <c r="BC94" s="33" t="str">
        <f>IFERROR('σ и σw, МПа'!AC94*$BH$2,"-")</f>
        <v>-</v>
      </c>
    </row>
    <row r="95" spans="1:55" x14ac:dyDescent="0.25">
      <c r="A95" s="10" t="str">
        <f>INDEX('Обработка исходного'!B:B,ROW($B$3)+4*(ROW($B95)-ROW($B$3)))</f>
        <v>Сталь легированная</v>
      </c>
      <c r="B95" s="47" t="str">
        <f>INDEX('Обработка исходного'!D:D,ROW($B$3)+4*(ROW($B95)-ROW($B$3)))</f>
        <v>45Х</v>
      </c>
      <c r="C95" s="27" t="str">
        <f>'Rp0,2, МПа'!C95</f>
        <v>Поковки диаметром до 100 мм, КП315*</v>
      </c>
      <c r="D95" s="31">
        <f>IFERROR('σ и σw, МПа'!D95*$BE$2,"-")</f>
        <v>252</v>
      </c>
      <c r="E95" s="32">
        <f>IFERROR('σ и σw, МПа'!E95*$BE$2,"-")</f>
        <v>243.2</v>
      </c>
      <c r="F95" s="32">
        <f>IFERROR('σ и σw, МПа'!F95*$BE$2,"-")</f>
        <v>235.2</v>
      </c>
      <c r="G95" s="32">
        <f>IFERROR('σ и σw, МПа'!G95*$BE$2,"-")</f>
        <v>235.2</v>
      </c>
      <c r="H95" s="32">
        <f>IFERROR('σ и σw, МПа'!H95*$BE$2,"-")</f>
        <v>227.20000000000002</v>
      </c>
      <c r="I95" s="32">
        <f>IFERROR('σ и σw, МПа'!I95*$BE$2,"-")</f>
        <v>220</v>
      </c>
      <c r="J95" s="32">
        <f>IFERROR('σ и σw, МПа'!J95*$BE$2,"-")</f>
        <v>211.99999999999997</v>
      </c>
      <c r="K95" s="32">
        <f>IFERROR('σ и σw, МПа'!K95*$BE$2,"-")</f>
        <v>204</v>
      </c>
      <c r="L95" s="32">
        <f>IFERROR('σ и σw, МПа'!L95*$BE$2,"-")</f>
        <v>167.53846153846152</v>
      </c>
      <c r="M95" s="32">
        <f>IFERROR('σ и σw, МПа'!M95*$BE$2,"-")</f>
        <v>167.53846153846152</v>
      </c>
      <c r="N95" s="32">
        <f>IFERROR('σ и σw, МПа'!N95*$BE$2,"-")</f>
        <v>135.69230769230768</v>
      </c>
      <c r="O95" s="32" t="str">
        <f>IFERROR('σ и σw, МПа'!O95*$BE$2,"-")</f>
        <v>-</v>
      </c>
      <c r="P95" s="33" t="str">
        <f>IFERROR('σ и σw, МПа'!P95*$BE$2,"-")</f>
        <v>-</v>
      </c>
      <c r="Q95" s="31">
        <f>IFERROR('σ и σw, МПа'!D95*$BF$2,"-")</f>
        <v>336</v>
      </c>
      <c r="R95" s="32">
        <f>IFERROR('σ и σw, МПа'!E95*$BF$2,"-")</f>
        <v>324.26666666666665</v>
      </c>
      <c r="S95" s="32">
        <f>IFERROR('σ и σw, МПа'!F95*$BF$2,"-")</f>
        <v>313.60000000000002</v>
      </c>
      <c r="T95" s="32">
        <f>IFERROR('σ и σw, МПа'!G95*$BF$2,"-")</f>
        <v>313.60000000000002</v>
      </c>
      <c r="U95" s="32">
        <f>IFERROR('σ и σw, МПа'!H95*$BF$2,"-")</f>
        <v>302.93333333333334</v>
      </c>
      <c r="V95" s="32">
        <f>IFERROR('σ и σw, МПа'!I95*$BF$2,"-")</f>
        <v>293.33333333333337</v>
      </c>
      <c r="W95" s="32">
        <f>IFERROR('σ и σw, МПа'!J95*$BF$2,"-")</f>
        <v>282.66666666666669</v>
      </c>
      <c r="X95" s="32">
        <f>IFERROR('σ и σw, МПа'!K95*$BF$2,"-")</f>
        <v>272</v>
      </c>
      <c r="Y95" s="32">
        <f>IFERROR('σ и σw, МПа'!L95*$BF$2,"-")</f>
        <v>223.38461538461539</v>
      </c>
      <c r="Z95" s="32">
        <f>IFERROR('σ и σw, МПа'!M95*$BF$2,"-")</f>
        <v>223.38461538461539</v>
      </c>
      <c r="AA95" s="32">
        <f>IFERROR('σ и σw, МПа'!N95*$BF$2,"-")</f>
        <v>180.92307692307691</v>
      </c>
      <c r="AB95" s="32" t="str">
        <f>IFERROR('σ и σw, МПа'!O95*$BF$2,"-")</f>
        <v>-</v>
      </c>
      <c r="AC95" s="33" t="str">
        <f>IFERROR('σ и σw, МПа'!P95*$BF$2,"-")</f>
        <v>-</v>
      </c>
      <c r="AD95" s="31">
        <f>IFERROR('σ и σw, МПа'!Q95*$BG$2,"-")</f>
        <v>189</v>
      </c>
      <c r="AE95" s="32">
        <f>IFERROR('σ и σw, МПа'!R95*$BG$2,"-")</f>
        <v>182.4</v>
      </c>
      <c r="AF95" s="32">
        <f>IFERROR('σ и σw, МПа'!S95*$BG$2,"-")</f>
        <v>176.4</v>
      </c>
      <c r="AG95" s="32">
        <f>IFERROR('σ и σw, МПа'!T95*$BG$2,"-")</f>
        <v>176.4</v>
      </c>
      <c r="AH95" s="32">
        <f>IFERROR('σ и σw, МПа'!U95*$BG$2,"-")</f>
        <v>170.4</v>
      </c>
      <c r="AI95" s="32">
        <f>IFERROR('σ и σw, МПа'!V95*$BG$2,"-")</f>
        <v>165</v>
      </c>
      <c r="AJ95" s="32">
        <f>IFERROR('σ и σw, МПа'!W95*$BG$2,"-")</f>
        <v>159</v>
      </c>
      <c r="AK95" s="32">
        <f>IFERROR('σ и σw, МПа'!X95*$BG$2,"-")</f>
        <v>153</v>
      </c>
      <c r="AL95" s="32">
        <f>IFERROR('σ и σw, МПа'!Y95*$BG$2,"-")</f>
        <v>147</v>
      </c>
      <c r="AM95" s="32">
        <f>IFERROR('σ и σw, МПа'!Z95*$BG$2,"-")</f>
        <v>129.6</v>
      </c>
      <c r="AN95" s="32">
        <f>IFERROR('σ и σw, МПа'!AA95*$BG$2,"-")</f>
        <v>106.2</v>
      </c>
      <c r="AO95" s="32" t="str">
        <f>IFERROR('σ и σw, МПа'!AB95*$BG$2,"-")</f>
        <v>-</v>
      </c>
      <c r="AP95" s="33" t="str">
        <f>IFERROR('σ и σw, МПа'!AC95*$BG$2,"-")</f>
        <v>-</v>
      </c>
      <c r="AQ95" s="31">
        <f>IFERROR('σ и σw, МПа'!Q95*$BH$2,"-")</f>
        <v>315</v>
      </c>
      <c r="AR95" s="32">
        <f>IFERROR('σ и σw, МПа'!R95*$BH$2,"-")</f>
        <v>304</v>
      </c>
      <c r="AS95" s="32">
        <f>IFERROR('σ и σw, МПа'!S95*$BH$2,"-")</f>
        <v>294</v>
      </c>
      <c r="AT95" s="32">
        <f>IFERROR('σ и σw, МПа'!T95*$BH$2,"-")</f>
        <v>294</v>
      </c>
      <c r="AU95" s="32">
        <f>IFERROR('σ и σw, МПа'!U95*$BH$2,"-")</f>
        <v>284</v>
      </c>
      <c r="AV95" s="32">
        <f>IFERROR('σ и σw, МПа'!V95*$BH$2,"-")</f>
        <v>275</v>
      </c>
      <c r="AW95" s="32">
        <f>IFERROR('σ и σw, МПа'!W95*$BH$2,"-")</f>
        <v>265</v>
      </c>
      <c r="AX95" s="32">
        <f>IFERROR('σ и σw, МПа'!X95*$BH$2,"-")</f>
        <v>255</v>
      </c>
      <c r="AY95" s="32">
        <f>IFERROR('σ и σw, МПа'!Y95*$BH$2,"-")</f>
        <v>245</v>
      </c>
      <c r="AZ95" s="32">
        <f>IFERROR('σ и σw, МПа'!Z95*$BH$2,"-")</f>
        <v>216</v>
      </c>
      <c r="BA95" s="32">
        <f>IFERROR('σ и σw, МПа'!AA95*$BH$2,"-")</f>
        <v>177</v>
      </c>
      <c r="BB95" s="32" t="str">
        <f>IFERROR('σ и σw, МПа'!AB95*$BH$2,"-")</f>
        <v>-</v>
      </c>
      <c r="BC95" s="33" t="str">
        <f>IFERROR('σ и σw, МПа'!AC95*$BH$2,"-")</f>
        <v>-</v>
      </c>
    </row>
    <row r="96" spans="1:55" x14ac:dyDescent="0.25">
      <c r="A96" s="10" t="str">
        <f>INDEX('Обработка исходного'!B:B,ROW($B$3)+4*(ROW($B96)-ROW($B$3)))</f>
        <v>Сталь легированная</v>
      </c>
      <c r="B96" s="47" t="str">
        <f>INDEX('Обработка исходного'!D:D,ROW($B$3)+4*(ROW($B96)-ROW($B$3)))</f>
        <v>45Х</v>
      </c>
      <c r="C96" s="27" t="str">
        <f>'Rp0,2, МПа'!C96</f>
        <v>Поковки диаметром от 300 до 800 мм, КП315*</v>
      </c>
      <c r="D96" s="31">
        <f>IFERROR('σ и σw, МПа'!D96*$BE$2,"-")</f>
        <v>252</v>
      </c>
      <c r="E96" s="32">
        <f>IFERROR('σ и σw, МПа'!E96*$BE$2,"-")</f>
        <v>243.2</v>
      </c>
      <c r="F96" s="32">
        <f>IFERROR('σ и σw, МПа'!F96*$BE$2,"-")</f>
        <v>235.2</v>
      </c>
      <c r="G96" s="32">
        <f>IFERROR('σ и σw, МПа'!G96*$BE$2,"-")</f>
        <v>235.2</v>
      </c>
      <c r="H96" s="32">
        <f>IFERROR('σ и σw, МПа'!H96*$BE$2,"-")</f>
        <v>227.20000000000002</v>
      </c>
      <c r="I96" s="32">
        <f>IFERROR('σ и σw, МПа'!I96*$BE$2,"-")</f>
        <v>220</v>
      </c>
      <c r="J96" s="32">
        <f>IFERROR('σ и σw, МПа'!J96*$BE$2,"-")</f>
        <v>211.99999999999997</v>
      </c>
      <c r="K96" s="32">
        <f>IFERROR('σ и σw, МПа'!K96*$BE$2,"-")</f>
        <v>204.79999999999998</v>
      </c>
      <c r="L96" s="32">
        <f>IFERROR('σ и σw, МПа'!L96*$BE$2,"-")</f>
        <v>167.53846153846152</v>
      </c>
      <c r="M96" s="32">
        <f>IFERROR('σ и σw, МПа'!M96*$BE$2,"-")</f>
        <v>167.53846153846152</v>
      </c>
      <c r="N96" s="32">
        <f>IFERROR('σ и σw, МПа'!N96*$BE$2,"-")</f>
        <v>135.69230769230768</v>
      </c>
      <c r="O96" s="32" t="str">
        <f>IFERROR('σ и σw, МПа'!O96*$BE$2,"-")</f>
        <v>-</v>
      </c>
      <c r="P96" s="33" t="str">
        <f>IFERROR('σ и σw, МПа'!P96*$BE$2,"-")</f>
        <v>-</v>
      </c>
      <c r="Q96" s="31">
        <f>IFERROR('σ и σw, МПа'!D96*$BF$2,"-")</f>
        <v>336</v>
      </c>
      <c r="R96" s="32">
        <f>IFERROR('σ и σw, МПа'!E96*$BF$2,"-")</f>
        <v>324.26666666666665</v>
      </c>
      <c r="S96" s="32">
        <f>IFERROR('σ и σw, МПа'!F96*$BF$2,"-")</f>
        <v>313.60000000000002</v>
      </c>
      <c r="T96" s="32">
        <f>IFERROR('σ и σw, МПа'!G96*$BF$2,"-")</f>
        <v>313.60000000000002</v>
      </c>
      <c r="U96" s="32">
        <f>IFERROR('σ и σw, МПа'!H96*$BF$2,"-")</f>
        <v>302.93333333333334</v>
      </c>
      <c r="V96" s="32">
        <f>IFERROR('σ и σw, МПа'!I96*$BF$2,"-")</f>
        <v>293.33333333333337</v>
      </c>
      <c r="W96" s="32">
        <f>IFERROR('σ и σw, МПа'!J96*$BF$2,"-")</f>
        <v>282.66666666666669</v>
      </c>
      <c r="X96" s="32">
        <f>IFERROR('σ и σw, МПа'!K96*$BF$2,"-")</f>
        <v>273.06666666666666</v>
      </c>
      <c r="Y96" s="32">
        <f>IFERROR('σ и σw, МПа'!L96*$BF$2,"-")</f>
        <v>223.38461538461539</v>
      </c>
      <c r="Z96" s="32">
        <f>IFERROR('σ и σw, МПа'!M96*$BF$2,"-")</f>
        <v>223.38461538461539</v>
      </c>
      <c r="AA96" s="32">
        <f>IFERROR('σ и σw, МПа'!N96*$BF$2,"-")</f>
        <v>180.92307692307691</v>
      </c>
      <c r="AB96" s="32" t="str">
        <f>IFERROR('σ и σw, МПа'!O96*$BF$2,"-")</f>
        <v>-</v>
      </c>
      <c r="AC96" s="33" t="str">
        <f>IFERROR('σ и σw, МПа'!P96*$BF$2,"-")</f>
        <v>-</v>
      </c>
      <c r="AD96" s="31">
        <f>IFERROR('σ и σw, МПа'!Q96*$BG$2,"-")</f>
        <v>189</v>
      </c>
      <c r="AE96" s="32">
        <f>IFERROR('σ и σw, МПа'!R96*$BG$2,"-")</f>
        <v>182.4</v>
      </c>
      <c r="AF96" s="32">
        <f>IFERROR('σ и σw, МПа'!S96*$BG$2,"-")</f>
        <v>176.4</v>
      </c>
      <c r="AG96" s="32">
        <f>IFERROR('σ и σw, МПа'!T96*$BG$2,"-")</f>
        <v>176.4</v>
      </c>
      <c r="AH96" s="32">
        <f>IFERROR('σ и σw, МПа'!U96*$BG$2,"-")</f>
        <v>170.4</v>
      </c>
      <c r="AI96" s="32">
        <f>IFERROR('σ и σw, МПа'!V96*$BG$2,"-")</f>
        <v>165</v>
      </c>
      <c r="AJ96" s="32">
        <f>IFERROR('σ и σw, МПа'!W96*$BG$2,"-")</f>
        <v>159</v>
      </c>
      <c r="AK96" s="32">
        <f>IFERROR('σ и σw, МПа'!X96*$BG$2,"-")</f>
        <v>153.6</v>
      </c>
      <c r="AL96" s="32">
        <f>IFERROR('σ и σw, МПа'!Y96*$BG$2,"-")</f>
        <v>147</v>
      </c>
      <c r="AM96" s="32">
        <f>IFERROR('σ и σw, МПа'!Z96*$BG$2,"-")</f>
        <v>129.6</v>
      </c>
      <c r="AN96" s="32">
        <f>IFERROR('σ и σw, МПа'!AA96*$BG$2,"-")</f>
        <v>106.2</v>
      </c>
      <c r="AO96" s="32" t="str">
        <f>IFERROR('σ и σw, МПа'!AB96*$BG$2,"-")</f>
        <v>-</v>
      </c>
      <c r="AP96" s="33" t="str">
        <f>IFERROR('σ и σw, МПа'!AC96*$BG$2,"-")</f>
        <v>-</v>
      </c>
      <c r="AQ96" s="31">
        <f>IFERROR('σ и σw, МПа'!Q96*$BH$2,"-")</f>
        <v>315</v>
      </c>
      <c r="AR96" s="32">
        <f>IFERROR('σ и σw, МПа'!R96*$BH$2,"-")</f>
        <v>304</v>
      </c>
      <c r="AS96" s="32">
        <f>IFERROR('σ и σw, МПа'!S96*$BH$2,"-")</f>
        <v>294</v>
      </c>
      <c r="AT96" s="32">
        <f>IFERROR('σ и σw, МПа'!T96*$BH$2,"-")</f>
        <v>294</v>
      </c>
      <c r="AU96" s="32">
        <f>IFERROR('σ и σw, МПа'!U96*$BH$2,"-")</f>
        <v>284</v>
      </c>
      <c r="AV96" s="32">
        <f>IFERROR('σ и σw, МПа'!V96*$BH$2,"-")</f>
        <v>275</v>
      </c>
      <c r="AW96" s="32">
        <f>IFERROR('σ и σw, МПа'!W96*$BH$2,"-")</f>
        <v>265</v>
      </c>
      <c r="AX96" s="32">
        <f>IFERROR('σ и σw, МПа'!X96*$BH$2,"-")</f>
        <v>256</v>
      </c>
      <c r="AY96" s="32">
        <f>IFERROR('σ и σw, МПа'!Y96*$BH$2,"-")</f>
        <v>245</v>
      </c>
      <c r="AZ96" s="32">
        <f>IFERROR('σ и σw, МПа'!Z96*$BH$2,"-")</f>
        <v>216</v>
      </c>
      <c r="BA96" s="32">
        <f>IFERROR('σ и σw, МПа'!AA96*$BH$2,"-")</f>
        <v>177</v>
      </c>
      <c r="BB96" s="32" t="str">
        <f>IFERROR('σ и σw, МПа'!AB96*$BH$2,"-")</f>
        <v>-</v>
      </c>
      <c r="BC96" s="33" t="str">
        <f>IFERROR('σ и σw, МПа'!AC96*$BH$2,"-")</f>
        <v>-</v>
      </c>
    </row>
    <row r="97" spans="1:55" x14ac:dyDescent="0.25">
      <c r="A97" s="10" t="str">
        <f>INDEX('Обработка исходного'!B:B,ROW($B$3)+4*(ROW($B97)-ROW($B$3)))</f>
        <v>Сталь легированная</v>
      </c>
      <c r="B97" s="47" t="str">
        <f>INDEX('Обработка исходного'!D:D,ROW($B$3)+4*(ROW($B97)-ROW($B$3)))</f>
        <v>45Х</v>
      </c>
      <c r="C97" s="27" t="str">
        <f>'Rp0,2, МПа'!C97</f>
        <v>Поковки диаметром до 800 мм, КП345*</v>
      </c>
      <c r="D97" s="31">
        <f>IFERROR('σ и σw, МПа'!D97*$BE$2,"-")</f>
        <v>272.30769230769226</v>
      </c>
      <c r="E97" s="32">
        <f>IFERROR('σ и σw, МПа'!E97*$BE$2,"-")</f>
        <v>267.2</v>
      </c>
      <c r="F97" s="32">
        <f>IFERROR('σ и σw, МПа'!F97*$BE$2,"-")</f>
        <v>259.2</v>
      </c>
      <c r="G97" s="32">
        <f>IFERROR('σ и σw, МПа'!G97*$BE$2,"-")</f>
        <v>251.2</v>
      </c>
      <c r="H97" s="32">
        <f>IFERROR('σ и σw, МПа'!H97*$BE$2,"-")</f>
        <v>243.2</v>
      </c>
      <c r="I97" s="32">
        <f>IFERROR('σ и σw, МПа'!I97*$BE$2,"-")</f>
        <v>243.2</v>
      </c>
      <c r="J97" s="32">
        <f>IFERROR('σ и σw, МПа'!J97*$BE$2,"-")</f>
        <v>235.2</v>
      </c>
      <c r="K97" s="32">
        <f>IFERROR('σ и σw, МПа'!K97*$BE$2,"-")</f>
        <v>220</v>
      </c>
      <c r="L97" s="32">
        <f>IFERROR('σ и σw, МПа'!L97*$BE$2,"-")</f>
        <v>172.15384615384613</v>
      </c>
      <c r="M97" s="32">
        <f>IFERROR('σ и σw, МПа'!M97*$BE$2,"-")</f>
        <v>172.15384615384613</v>
      </c>
      <c r="N97" s="32">
        <f>IFERROR('σ и σw, МПа'!N97*$BE$2,"-")</f>
        <v>140.30769230769229</v>
      </c>
      <c r="O97" s="32" t="str">
        <f>IFERROR('σ и σw, МПа'!O97*$BE$2,"-")</f>
        <v>-</v>
      </c>
      <c r="P97" s="33" t="str">
        <f>IFERROR('σ и σw, МПа'!P97*$BE$2,"-")</f>
        <v>-</v>
      </c>
      <c r="Q97" s="31">
        <f>IFERROR('σ и σw, МПа'!D97*$BF$2,"-")</f>
        <v>363.07692307692309</v>
      </c>
      <c r="R97" s="32">
        <f>IFERROR('σ и σw, МПа'!E97*$BF$2,"-")</f>
        <v>356.26666666666665</v>
      </c>
      <c r="S97" s="32">
        <f>IFERROR('σ и σw, МПа'!F97*$BF$2,"-")</f>
        <v>345.6</v>
      </c>
      <c r="T97" s="32">
        <f>IFERROR('σ и σw, МПа'!G97*$BF$2,"-")</f>
        <v>334.93333333333339</v>
      </c>
      <c r="U97" s="32">
        <f>IFERROR('σ и σw, МПа'!H97*$BF$2,"-")</f>
        <v>324.26666666666665</v>
      </c>
      <c r="V97" s="32">
        <f>IFERROR('σ и σw, МПа'!I97*$BF$2,"-")</f>
        <v>324.26666666666665</v>
      </c>
      <c r="W97" s="32">
        <f>IFERROR('σ и σw, МПа'!J97*$BF$2,"-")</f>
        <v>313.60000000000002</v>
      </c>
      <c r="X97" s="32">
        <f>IFERROR('σ и σw, МПа'!K97*$BF$2,"-")</f>
        <v>293.33333333333337</v>
      </c>
      <c r="Y97" s="32">
        <f>IFERROR('σ и σw, МПа'!L97*$BF$2,"-")</f>
        <v>229.53846153846155</v>
      </c>
      <c r="Z97" s="32">
        <f>IFERROR('σ и σw, МПа'!M97*$BF$2,"-")</f>
        <v>229.53846153846155</v>
      </c>
      <c r="AA97" s="32">
        <f>IFERROR('σ и σw, МПа'!N97*$BF$2,"-")</f>
        <v>187.07692307692309</v>
      </c>
      <c r="AB97" s="32" t="str">
        <f>IFERROR('σ и σw, МПа'!O97*$BF$2,"-")</f>
        <v>-</v>
      </c>
      <c r="AC97" s="33" t="str">
        <f>IFERROR('σ и σw, МПа'!P97*$BF$2,"-")</f>
        <v>-</v>
      </c>
      <c r="AD97" s="31">
        <f>IFERROR('σ и σw, МПа'!Q97*$BG$2,"-")</f>
        <v>207</v>
      </c>
      <c r="AE97" s="32">
        <f>IFERROR('σ и σw, МПа'!R97*$BG$2,"-")</f>
        <v>200.4</v>
      </c>
      <c r="AF97" s="32">
        <f>IFERROR('σ и σw, МПа'!S97*$BG$2,"-")</f>
        <v>194.4</v>
      </c>
      <c r="AG97" s="32">
        <f>IFERROR('σ и σw, МПа'!T97*$BG$2,"-")</f>
        <v>188.4</v>
      </c>
      <c r="AH97" s="32">
        <f>IFERROR('σ и σw, МПа'!U97*$BG$2,"-")</f>
        <v>182.4</v>
      </c>
      <c r="AI97" s="32">
        <f>IFERROR('σ и σw, МПа'!V97*$BG$2,"-")</f>
        <v>182.4</v>
      </c>
      <c r="AJ97" s="32">
        <f>IFERROR('σ и σw, МПа'!W97*$BG$2,"-")</f>
        <v>176.4</v>
      </c>
      <c r="AK97" s="32">
        <f>IFERROR('σ и σw, МПа'!X97*$BG$2,"-")</f>
        <v>165</v>
      </c>
      <c r="AL97" s="32">
        <f>IFERROR('σ и σw, МПа'!Y97*$BG$2,"-")</f>
        <v>159</v>
      </c>
      <c r="AM97" s="32">
        <f>IFERROR('σ и σw, МПа'!Z97*$BG$2,"-")</f>
        <v>141</v>
      </c>
      <c r="AN97" s="32">
        <f>IFERROR('σ и σw, МПа'!AA97*$BG$2,"-")</f>
        <v>111.6</v>
      </c>
      <c r="AO97" s="32" t="str">
        <f>IFERROR('σ и σw, МПа'!AB97*$BG$2,"-")</f>
        <v>-</v>
      </c>
      <c r="AP97" s="33" t="str">
        <f>IFERROR('σ и σw, МПа'!AC97*$BG$2,"-")</f>
        <v>-</v>
      </c>
      <c r="AQ97" s="31">
        <f>IFERROR('σ и σw, МПа'!Q97*$BH$2,"-")</f>
        <v>345</v>
      </c>
      <c r="AR97" s="32">
        <f>IFERROR('σ и σw, МПа'!R97*$BH$2,"-")</f>
        <v>334</v>
      </c>
      <c r="AS97" s="32">
        <f>IFERROR('σ и σw, МПа'!S97*$BH$2,"-")</f>
        <v>324</v>
      </c>
      <c r="AT97" s="32">
        <f>IFERROR('σ и σw, МПа'!T97*$BH$2,"-")</f>
        <v>314</v>
      </c>
      <c r="AU97" s="32">
        <f>IFERROR('σ и σw, МПа'!U97*$BH$2,"-")</f>
        <v>304</v>
      </c>
      <c r="AV97" s="32">
        <f>IFERROR('σ и σw, МПа'!V97*$BH$2,"-")</f>
        <v>304</v>
      </c>
      <c r="AW97" s="32">
        <f>IFERROR('σ и σw, МПа'!W97*$BH$2,"-")</f>
        <v>294</v>
      </c>
      <c r="AX97" s="32">
        <f>IFERROR('σ и σw, МПа'!X97*$BH$2,"-")</f>
        <v>275</v>
      </c>
      <c r="AY97" s="32">
        <f>IFERROR('σ и σw, МПа'!Y97*$BH$2,"-")</f>
        <v>265</v>
      </c>
      <c r="AZ97" s="32">
        <f>IFERROR('σ и σw, МПа'!Z97*$BH$2,"-")</f>
        <v>235</v>
      </c>
      <c r="BA97" s="32">
        <f>IFERROR('σ и σw, МПа'!AA97*$BH$2,"-")</f>
        <v>186</v>
      </c>
      <c r="BB97" s="32" t="str">
        <f>IFERROR('σ и σw, МПа'!AB97*$BH$2,"-")</f>
        <v>-</v>
      </c>
      <c r="BC97" s="33" t="str">
        <f>IFERROR('σ и σw, МПа'!AC97*$BH$2,"-")</f>
        <v>-</v>
      </c>
    </row>
    <row r="98" spans="1:55" x14ac:dyDescent="0.25">
      <c r="A98" s="10" t="str">
        <f>INDEX('Обработка исходного'!B:B,ROW($B$3)+4*(ROW($B98)-ROW($B$3)))</f>
        <v>Сталь легированная</v>
      </c>
      <c r="B98" s="47" t="str">
        <f>INDEX('Обработка исходного'!D:D,ROW($B$3)+4*(ROW($B98)-ROW($B$3)))</f>
        <v>45Х</v>
      </c>
      <c r="C98" s="27" t="str">
        <f>'Rp0,2, МПа'!C98</f>
        <v>Поковки диаметром от 100 до 500 мм, КП395*</v>
      </c>
      <c r="D98" s="31">
        <f>IFERROR('σ и σw, МПа'!D98*$BE$2,"-")</f>
        <v>283.84615384615381</v>
      </c>
      <c r="E98" s="32">
        <f>IFERROR('σ и σw, МПа'!E98*$BE$2,"-")</f>
        <v>280.61538461538458</v>
      </c>
      <c r="F98" s="32">
        <f>IFERROR('σ и σw, МПа'!F98*$BE$2,"-")</f>
        <v>280.61538461538458</v>
      </c>
      <c r="G98" s="32">
        <f>IFERROR('σ и σw, МПа'!G98*$BE$2,"-")</f>
        <v>271.84615384615381</v>
      </c>
      <c r="H98" s="32">
        <f>IFERROR('σ и σw, МПа'!H98*$BE$2,"-")</f>
        <v>271.84615384615381</v>
      </c>
      <c r="I98" s="32">
        <f>IFERROR('σ и σw, МПа'!I98*$BE$2,"-")</f>
        <v>271.84615384615381</v>
      </c>
      <c r="J98" s="32">
        <f>IFERROR('σ и σw, МПа'!J98*$BE$2,"-")</f>
        <v>266.39999999999998</v>
      </c>
      <c r="K98" s="32">
        <f>IFERROR('σ и σw, МПа'!K98*$BE$2,"-")</f>
        <v>240</v>
      </c>
      <c r="L98" s="32">
        <f>IFERROR('σ и σw, МПа'!L98*$BE$2,"-")</f>
        <v>180.92307692307693</v>
      </c>
      <c r="M98" s="32">
        <f>IFERROR('σ и σw, МПа'!M98*$BE$2,"-")</f>
        <v>180.92307692307693</v>
      </c>
      <c r="N98" s="32">
        <f>IFERROR('σ и σw, МПа'!N98*$BE$2,"-")</f>
        <v>149.53846153846152</v>
      </c>
      <c r="O98" s="32" t="str">
        <f>IFERROR('σ и σw, МПа'!O98*$BE$2,"-")</f>
        <v>-</v>
      </c>
      <c r="P98" s="33" t="str">
        <f>IFERROR('σ и σw, МПа'!P98*$BE$2,"-")</f>
        <v>-</v>
      </c>
      <c r="Q98" s="31">
        <f>IFERROR('σ и σw, МПа'!D98*$BF$2,"-")</f>
        <v>378.46153846153845</v>
      </c>
      <c r="R98" s="32">
        <f>IFERROR('σ и σw, МПа'!E98*$BF$2,"-")</f>
        <v>374.15384615384619</v>
      </c>
      <c r="S98" s="32">
        <f>IFERROR('σ и σw, МПа'!F98*$BF$2,"-")</f>
        <v>374.15384615384619</v>
      </c>
      <c r="T98" s="32">
        <f>IFERROR('σ и σw, МПа'!G98*$BF$2,"-")</f>
        <v>362.46153846153845</v>
      </c>
      <c r="U98" s="32">
        <f>IFERROR('σ и σw, МПа'!H98*$BF$2,"-")</f>
        <v>362.46153846153845</v>
      </c>
      <c r="V98" s="32">
        <f>IFERROR('σ и σw, МПа'!I98*$BF$2,"-")</f>
        <v>362.46153846153845</v>
      </c>
      <c r="W98" s="32">
        <f>IFERROR('σ и σw, МПа'!J98*$BF$2,"-")</f>
        <v>355.20000000000005</v>
      </c>
      <c r="X98" s="32">
        <f>IFERROR('σ и σw, МПа'!K98*$BF$2,"-")</f>
        <v>320</v>
      </c>
      <c r="Y98" s="32">
        <f>IFERROR('σ и σw, МПа'!L98*$BF$2,"-")</f>
        <v>241.23076923076925</v>
      </c>
      <c r="Z98" s="32">
        <f>IFERROR('σ и σw, МПа'!M98*$BF$2,"-")</f>
        <v>241.23076923076925</v>
      </c>
      <c r="AA98" s="32">
        <f>IFERROR('σ и σw, МПа'!N98*$BF$2,"-")</f>
        <v>199.38461538461539</v>
      </c>
      <c r="AB98" s="32" t="str">
        <f>IFERROR('σ и σw, МПа'!O98*$BF$2,"-")</f>
        <v>-</v>
      </c>
      <c r="AC98" s="33" t="str">
        <f>IFERROR('σ и σw, МПа'!P98*$BF$2,"-")</f>
        <v>-</v>
      </c>
      <c r="AD98" s="31">
        <f>IFERROR('σ и σw, МПа'!Q98*$BG$2,"-")</f>
        <v>237</v>
      </c>
      <c r="AE98" s="32">
        <f>IFERROR('σ и σw, МПа'!R98*$BG$2,"-")</f>
        <v>229.79999999999998</v>
      </c>
      <c r="AF98" s="32">
        <f>IFERROR('σ и σw, МПа'!S98*$BG$2,"-")</f>
        <v>223.79999999999998</v>
      </c>
      <c r="AG98" s="32">
        <f>IFERROR('σ и σw, МПа'!T98*$BG$2,"-")</f>
        <v>217.79999999999998</v>
      </c>
      <c r="AH98" s="32">
        <f>IFERROR('σ и σw, МПа'!U98*$BG$2,"-")</f>
        <v>211.79999999999998</v>
      </c>
      <c r="AI98" s="32">
        <f>IFERROR('σ и σw, МПа'!V98*$BG$2,"-")</f>
        <v>205.79999999999998</v>
      </c>
      <c r="AJ98" s="32">
        <f>IFERROR('σ и σw, МПа'!W98*$BG$2,"-")</f>
        <v>199.79999999999998</v>
      </c>
      <c r="AK98" s="32">
        <f>IFERROR('σ и σw, МПа'!X98*$BG$2,"-")</f>
        <v>188.4</v>
      </c>
      <c r="AL98" s="32">
        <f>IFERROR('σ и σw, МПа'!Y98*$BG$2,"-")</f>
        <v>182.4</v>
      </c>
      <c r="AM98" s="32">
        <f>IFERROR('σ и σw, МПа'!Z98*$BG$2,"-")</f>
        <v>159</v>
      </c>
      <c r="AN98" s="32">
        <f>IFERROR('σ и σw, МПа'!AA98*$BG$2,"-")</f>
        <v>129.6</v>
      </c>
      <c r="AO98" s="32" t="str">
        <f>IFERROR('σ и σw, МПа'!AB98*$BG$2,"-")</f>
        <v>-</v>
      </c>
      <c r="AP98" s="33" t="str">
        <f>IFERROR('σ и σw, МПа'!AC98*$BG$2,"-")</f>
        <v>-</v>
      </c>
      <c r="AQ98" s="31">
        <f>IFERROR('σ и σw, МПа'!Q98*$BH$2,"-")</f>
        <v>395</v>
      </c>
      <c r="AR98" s="32">
        <f>IFERROR('σ и σw, МПа'!R98*$BH$2,"-")</f>
        <v>383</v>
      </c>
      <c r="AS98" s="32">
        <f>IFERROR('σ и σw, МПа'!S98*$BH$2,"-")</f>
        <v>373</v>
      </c>
      <c r="AT98" s="32">
        <f>IFERROR('σ и σw, МПа'!T98*$BH$2,"-")</f>
        <v>363</v>
      </c>
      <c r="AU98" s="32">
        <f>IFERROR('σ и σw, МПа'!U98*$BH$2,"-")</f>
        <v>353</v>
      </c>
      <c r="AV98" s="32">
        <f>IFERROR('σ и σw, МПа'!V98*$BH$2,"-")</f>
        <v>343</v>
      </c>
      <c r="AW98" s="32">
        <f>IFERROR('σ и σw, МПа'!W98*$BH$2,"-")</f>
        <v>333</v>
      </c>
      <c r="AX98" s="32">
        <f>IFERROR('σ и σw, МПа'!X98*$BH$2,"-")</f>
        <v>314</v>
      </c>
      <c r="AY98" s="32">
        <f>IFERROR('σ и σw, МПа'!Y98*$BH$2,"-")</f>
        <v>304</v>
      </c>
      <c r="AZ98" s="32">
        <f>IFERROR('σ и σw, МПа'!Z98*$BH$2,"-")</f>
        <v>265</v>
      </c>
      <c r="BA98" s="32">
        <f>IFERROR('σ и σw, МПа'!AA98*$BH$2,"-")</f>
        <v>216</v>
      </c>
      <c r="BB98" s="32" t="str">
        <f>IFERROR('σ и σw, МПа'!AB98*$BH$2,"-")</f>
        <v>-</v>
      </c>
      <c r="BC98" s="33" t="str">
        <f>IFERROR('σ и σw, МПа'!AC98*$BH$2,"-")</f>
        <v>-</v>
      </c>
    </row>
    <row r="99" spans="1:55" x14ac:dyDescent="0.25">
      <c r="A99" s="10" t="str">
        <f>INDEX('Обработка исходного'!B:B,ROW($B$3)+4*(ROW($B99)-ROW($B$3)))</f>
        <v>Сталь легированная</v>
      </c>
      <c r="B99" s="47" t="str">
        <f>INDEX('Обработка исходного'!D:D,ROW($B$3)+4*(ROW($B99)-ROW($B$3)))</f>
        <v>45Х</v>
      </c>
      <c r="C99" s="27" t="str">
        <f>'Rp0,2, МПа'!C99</f>
        <v>Поковки диаметром от 100 до 500 мм, КП440*</v>
      </c>
      <c r="D99" s="31">
        <f>IFERROR('σ и σw, МПа'!D99*$BE$2,"-")</f>
        <v>293.07692307692304</v>
      </c>
      <c r="E99" s="32">
        <f>IFERROR('σ и σw, МПа'!E99*$BE$2,"-")</f>
        <v>289.84615384615381</v>
      </c>
      <c r="F99" s="32">
        <f>IFERROR('σ и σw, МПа'!F99*$BE$2,"-")</f>
        <v>289.84615384615381</v>
      </c>
      <c r="G99" s="32">
        <f>IFERROR('σ и σw, МПа'!G99*$BE$2,"-")</f>
        <v>280.61538461538458</v>
      </c>
      <c r="H99" s="32">
        <f>IFERROR('σ и σw, МПа'!H99*$BE$2,"-")</f>
        <v>280.61538461538458</v>
      </c>
      <c r="I99" s="32">
        <f>IFERROR('σ и σw, МПа'!I99*$BE$2,"-")</f>
        <v>280.61538461538458</v>
      </c>
      <c r="J99" s="32">
        <f>IFERROR('σ и σw, МПа'!J99*$BE$2,"-")</f>
        <v>280.61538461538458</v>
      </c>
      <c r="K99" s="32">
        <f>IFERROR('σ и σw, МПа'!K99*$BE$2,"-")</f>
        <v>249.2307692307692</v>
      </c>
      <c r="L99" s="32">
        <f>IFERROR('σ и σw, МПа'!L99*$BE$2,"-")</f>
        <v>185.53846153846152</v>
      </c>
      <c r="M99" s="32">
        <f>IFERROR('σ и σw, МПа'!M99*$BE$2,"-")</f>
        <v>185.53846153846152</v>
      </c>
      <c r="N99" s="32">
        <f>IFERROR('σ и σw, МПа'!N99*$BE$2,"-")</f>
        <v>154.15384615384613</v>
      </c>
      <c r="O99" s="32" t="str">
        <f>IFERROR('σ и σw, МПа'!O99*$BE$2,"-")</f>
        <v>-</v>
      </c>
      <c r="P99" s="33" t="str">
        <f>IFERROR('σ и σw, МПа'!P99*$BE$2,"-")</f>
        <v>-</v>
      </c>
      <c r="Q99" s="31">
        <f>IFERROR('σ и σw, МПа'!D99*$BF$2,"-")</f>
        <v>390.76923076923077</v>
      </c>
      <c r="R99" s="32">
        <f>IFERROR('σ и σw, МПа'!E99*$BF$2,"-")</f>
        <v>386.46153846153845</v>
      </c>
      <c r="S99" s="32">
        <f>IFERROR('σ и σw, МПа'!F99*$BF$2,"-")</f>
        <v>386.46153846153845</v>
      </c>
      <c r="T99" s="32">
        <f>IFERROR('σ и σw, МПа'!G99*$BF$2,"-")</f>
        <v>374.15384615384619</v>
      </c>
      <c r="U99" s="32">
        <f>IFERROR('σ и σw, МПа'!H99*$BF$2,"-")</f>
        <v>374.15384615384619</v>
      </c>
      <c r="V99" s="32">
        <f>IFERROR('σ и σw, МПа'!I99*$BF$2,"-")</f>
        <v>374.15384615384619</v>
      </c>
      <c r="W99" s="32">
        <f>IFERROR('σ и σw, МПа'!J99*$BF$2,"-")</f>
        <v>374.15384615384619</v>
      </c>
      <c r="X99" s="32">
        <f>IFERROR('σ и σw, МПа'!K99*$BF$2,"-")</f>
        <v>332.30769230769232</v>
      </c>
      <c r="Y99" s="32">
        <f>IFERROR('σ и σw, МПа'!L99*$BF$2,"-")</f>
        <v>247.38461538461539</v>
      </c>
      <c r="Z99" s="32">
        <f>IFERROR('σ и σw, МПа'!M99*$BF$2,"-")</f>
        <v>247.38461538461539</v>
      </c>
      <c r="AA99" s="32">
        <f>IFERROR('σ и σw, МПа'!N99*$BF$2,"-")</f>
        <v>205.53846153846155</v>
      </c>
      <c r="AB99" s="32" t="str">
        <f>IFERROR('σ и σw, МПа'!O99*$BF$2,"-")</f>
        <v>-</v>
      </c>
      <c r="AC99" s="33" t="str">
        <f>IFERROR('σ и σw, МПа'!P99*$BF$2,"-")</f>
        <v>-</v>
      </c>
      <c r="AD99" s="31">
        <f>IFERROR('σ и σw, МПа'!Q99*$BG$2,"-")</f>
        <v>264</v>
      </c>
      <c r="AE99" s="32">
        <f>IFERROR('σ и σw, МПа'!R99*$BG$2,"-")</f>
        <v>259.2</v>
      </c>
      <c r="AF99" s="32">
        <f>IFERROR('σ и σw, МПа'!S99*$BG$2,"-")</f>
        <v>253.2</v>
      </c>
      <c r="AG99" s="32">
        <f>IFERROR('σ и σw, МПа'!T99*$BG$2,"-")</f>
        <v>247.2</v>
      </c>
      <c r="AH99" s="32">
        <f>IFERROR('σ и σw, МПа'!U99*$BG$2,"-")</f>
        <v>235.2</v>
      </c>
      <c r="AI99" s="32">
        <f>IFERROR('σ и σw, МПа'!V99*$BG$2,"-")</f>
        <v>235.2</v>
      </c>
      <c r="AJ99" s="32">
        <f>IFERROR('σ и σw, МПа'!W99*$BG$2,"-")</f>
        <v>223.79999999999998</v>
      </c>
      <c r="AK99" s="32">
        <f>IFERROR('σ и σw, МПа'!X99*$BG$2,"-")</f>
        <v>211.79999999999998</v>
      </c>
      <c r="AL99" s="32">
        <f>IFERROR('σ и σw, МПа'!Y99*$BG$2,"-")</f>
        <v>205.79999999999998</v>
      </c>
      <c r="AM99" s="32">
        <f>IFERROR('σ и σw, МПа'!Z99*$BG$2,"-")</f>
        <v>176.4</v>
      </c>
      <c r="AN99" s="32">
        <f>IFERROR('σ и σw, МПа'!AA99*$BG$2,"-")</f>
        <v>147</v>
      </c>
      <c r="AO99" s="32" t="str">
        <f>IFERROR('σ и σw, МПа'!AB99*$BG$2,"-")</f>
        <v>-</v>
      </c>
      <c r="AP99" s="33">
        <f>IFERROR('σ и σw, МПа'!AC99*$BG$2,"-")</f>
        <v>0</v>
      </c>
      <c r="AQ99" s="31">
        <f>IFERROR('σ и σw, МПа'!Q99*$BH$2,"-")</f>
        <v>440</v>
      </c>
      <c r="AR99" s="32">
        <f>IFERROR('σ и σw, МПа'!R99*$BH$2,"-")</f>
        <v>432</v>
      </c>
      <c r="AS99" s="32">
        <f>IFERROR('σ и σw, МПа'!S99*$BH$2,"-")</f>
        <v>422</v>
      </c>
      <c r="AT99" s="32">
        <f>IFERROR('σ и σw, МПа'!T99*$BH$2,"-")</f>
        <v>412</v>
      </c>
      <c r="AU99" s="32">
        <f>IFERROR('σ и σw, МПа'!U99*$BH$2,"-")</f>
        <v>392</v>
      </c>
      <c r="AV99" s="32">
        <f>IFERROR('σ и σw, МПа'!V99*$BH$2,"-")</f>
        <v>392</v>
      </c>
      <c r="AW99" s="32">
        <f>IFERROR('σ и σw, МПа'!W99*$BH$2,"-")</f>
        <v>373</v>
      </c>
      <c r="AX99" s="32">
        <f>IFERROR('σ и σw, МПа'!X99*$BH$2,"-")</f>
        <v>353</v>
      </c>
      <c r="AY99" s="32">
        <f>IFERROR('σ и σw, МПа'!Y99*$BH$2,"-")</f>
        <v>343</v>
      </c>
      <c r="AZ99" s="32">
        <f>IFERROR('σ и σw, МПа'!Z99*$BH$2,"-")</f>
        <v>294</v>
      </c>
      <c r="BA99" s="32">
        <f>IFERROR('σ и σw, МПа'!AA99*$BH$2,"-")</f>
        <v>245</v>
      </c>
      <c r="BB99" s="32" t="str">
        <f>IFERROR('σ и σw, МПа'!AB99*$BH$2,"-")</f>
        <v>-</v>
      </c>
      <c r="BC99" s="33">
        <f>IFERROR('σ и σw, МПа'!AC99*$BH$2,"-")</f>
        <v>0</v>
      </c>
    </row>
    <row r="100" spans="1:55" x14ac:dyDescent="0.25">
      <c r="A100" s="10" t="str">
        <f>INDEX('Обработка исходного'!B:B,ROW($B$3)+4*(ROW($B100)-ROW($B$3)))</f>
        <v>Сталь легированная</v>
      </c>
      <c r="B100" s="47" t="str">
        <f>INDEX('Обработка исходного'!D:D,ROW($B$3)+4*(ROW($B100)-ROW($B$3)))</f>
        <v>45Х</v>
      </c>
      <c r="C100" s="27" t="str">
        <f>'Rp0,2, МПа'!C100</f>
        <v>Поковки диаметром до 300 мм, КП490*</v>
      </c>
      <c r="D100" s="31">
        <f>IFERROR('σ и σw, МПа'!D100*$BE$2,"-")</f>
        <v>300</v>
      </c>
      <c r="E100" s="32">
        <f>IFERROR('σ и σw, МПа'!E100*$BE$2,"-")</f>
        <v>298.61538461538458</v>
      </c>
      <c r="F100" s="32">
        <f>IFERROR('σ и σw, МПа'!F100*$BE$2,"-")</f>
        <v>298.61538461538458</v>
      </c>
      <c r="G100" s="32">
        <f>IFERROR('σ и σw, МПа'!G100*$BE$2,"-")</f>
        <v>285.23076923076923</v>
      </c>
      <c r="H100" s="32">
        <f>IFERROR('σ и σw, МПа'!H100*$BE$2,"-")</f>
        <v>285.23076923076923</v>
      </c>
      <c r="I100" s="32">
        <f>IFERROR('σ и σw, МПа'!I100*$BE$2,"-")</f>
        <v>285.23076923076923</v>
      </c>
      <c r="J100" s="32">
        <f>IFERROR('σ и σw, МПа'!J100*$BE$2,"-")</f>
        <v>285.23076923076923</v>
      </c>
      <c r="K100" s="32">
        <f>IFERROR('σ и σw, МПа'!K100*$BE$2,"-")</f>
        <v>258</v>
      </c>
      <c r="L100" s="32">
        <f>IFERROR('σ и σw, МПа'!L100*$BE$2,"-")</f>
        <v>194.76923076923075</v>
      </c>
      <c r="M100" s="32">
        <f>IFERROR('σ и σw, МПа'!M100*$BE$2,"-")</f>
        <v>194.76923076923075</v>
      </c>
      <c r="N100" s="32">
        <f>IFERROR('σ и σw, МПа'!N100*$BE$2,"-")</f>
        <v>158.30769230769229</v>
      </c>
      <c r="O100" s="32" t="str">
        <f>IFERROR('σ и σw, МПа'!O100*$BE$2,"-")</f>
        <v>-</v>
      </c>
      <c r="P100" s="33" t="str">
        <f>IFERROR('σ и σw, МПа'!P100*$BE$2,"-")</f>
        <v>-</v>
      </c>
      <c r="Q100" s="31">
        <f>IFERROR('σ и σw, МПа'!D100*$BF$2,"-")</f>
        <v>400</v>
      </c>
      <c r="R100" s="32">
        <f>IFERROR('σ и σw, МПа'!E100*$BF$2,"-")</f>
        <v>398.15384615384619</v>
      </c>
      <c r="S100" s="32">
        <f>IFERROR('σ и σw, МПа'!F100*$BF$2,"-")</f>
        <v>398.15384615384619</v>
      </c>
      <c r="T100" s="32">
        <f>IFERROR('σ и σw, МПа'!G100*$BF$2,"-")</f>
        <v>380.30769230769232</v>
      </c>
      <c r="U100" s="32">
        <f>IFERROR('σ и σw, МПа'!H100*$BF$2,"-")</f>
        <v>380.30769230769232</v>
      </c>
      <c r="V100" s="32">
        <f>IFERROR('σ и σw, МПа'!I100*$BF$2,"-")</f>
        <v>380.30769230769232</v>
      </c>
      <c r="W100" s="32">
        <f>IFERROR('σ и σw, МПа'!J100*$BF$2,"-")</f>
        <v>380.30769230769232</v>
      </c>
      <c r="X100" s="32">
        <f>IFERROR('σ и σw, МПа'!K100*$BF$2,"-")</f>
        <v>344</v>
      </c>
      <c r="Y100" s="32">
        <f>IFERROR('σ и σw, МПа'!L100*$BF$2,"-")</f>
        <v>259.69230769230768</v>
      </c>
      <c r="Z100" s="32">
        <f>IFERROR('σ и σw, МПа'!M100*$BF$2,"-")</f>
        <v>259.69230769230768</v>
      </c>
      <c r="AA100" s="32">
        <f>IFERROR('σ и σw, МПа'!N100*$BF$2,"-")</f>
        <v>211.07692307692307</v>
      </c>
      <c r="AB100" s="32" t="str">
        <f>IFERROR('σ и σw, МПа'!O100*$BF$2,"-")</f>
        <v>-</v>
      </c>
      <c r="AC100" s="33" t="str">
        <f>IFERROR('σ и σw, МПа'!P100*$BF$2,"-")</f>
        <v>-</v>
      </c>
      <c r="AD100" s="31">
        <f>IFERROR('σ и σw, МПа'!Q100*$BG$2,"-")</f>
        <v>294</v>
      </c>
      <c r="AE100" s="32">
        <f>IFERROR('σ и σw, МПа'!R100*$BG$2,"-")</f>
        <v>282.59999999999997</v>
      </c>
      <c r="AF100" s="32">
        <f>IFERROR('σ и σw, МПа'!S100*$BG$2,"-")</f>
        <v>276.59999999999997</v>
      </c>
      <c r="AG100" s="32">
        <f>IFERROR('σ и σw, МПа'!T100*$BG$2,"-")</f>
        <v>276.59999999999997</v>
      </c>
      <c r="AH100" s="32">
        <f>IFERROR('σ и σw, МПа'!U100*$BG$2,"-")</f>
        <v>264.59999999999997</v>
      </c>
      <c r="AI100" s="32">
        <f>IFERROR('σ и σw, МПа'!V100*$BG$2,"-")</f>
        <v>259.2</v>
      </c>
      <c r="AJ100" s="32">
        <f>IFERROR('σ и σw, МПа'!W100*$BG$2,"-")</f>
        <v>247.2</v>
      </c>
      <c r="AK100" s="32">
        <f>IFERROR('σ и σw, МПа'!X100*$BG$2,"-")</f>
        <v>241.2</v>
      </c>
      <c r="AL100" s="32">
        <f>IFERROR('σ и σw, МПа'!Y100*$BG$2,"-")</f>
        <v>229.79999999999998</v>
      </c>
      <c r="AM100" s="32">
        <f>IFERROR('σ и σw, МПа'!Z100*$BG$2,"-")</f>
        <v>199.79999999999998</v>
      </c>
      <c r="AN100" s="32">
        <f>IFERROR('σ и σw, МПа'!AA100*$BG$2,"-")</f>
        <v>165</v>
      </c>
      <c r="AO100" s="32" t="str">
        <f>IFERROR('σ и σw, МПа'!AB100*$BG$2,"-")</f>
        <v>-</v>
      </c>
      <c r="AP100" s="33" t="str">
        <f>IFERROR('σ и σw, МПа'!AC100*$BG$2,"-")</f>
        <v>-</v>
      </c>
      <c r="AQ100" s="31">
        <f>IFERROR('σ и σw, МПа'!Q100*$BH$2,"-")</f>
        <v>490</v>
      </c>
      <c r="AR100" s="32">
        <f>IFERROR('σ и σw, МПа'!R100*$BH$2,"-")</f>
        <v>471</v>
      </c>
      <c r="AS100" s="32">
        <f>IFERROR('σ и σw, МПа'!S100*$BH$2,"-")</f>
        <v>461</v>
      </c>
      <c r="AT100" s="32">
        <f>IFERROR('σ и σw, МПа'!T100*$BH$2,"-")</f>
        <v>461</v>
      </c>
      <c r="AU100" s="32">
        <f>IFERROR('σ и σw, МПа'!U100*$BH$2,"-")</f>
        <v>441</v>
      </c>
      <c r="AV100" s="32">
        <f>IFERROR('σ и σw, МПа'!V100*$BH$2,"-")</f>
        <v>432</v>
      </c>
      <c r="AW100" s="32">
        <f>IFERROR('σ и σw, МПа'!W100*$BH$2,"-")</f>
        <v>412</v>
      </c>
      <c r="AX100" s="32">
        <f>IFERROR('σ и σw, МПа'!X100*$BH$2,"-")</f>
        <v>402</v>
      </c>
      <c r="AY100" s="32">
        <f>IFERROR('σ и σw, МПа'!Y100*$BH$2,"-")</f>
        <v>383</v>
      </c>
      <c r="AZ100" s="32">
        <f>IFERROR('σ и σw, МПа'!Z100*$BH$2,"-")</f>
        <v>333</v>
      </c>
      <c r="BA100" s="32">
        <f>IFERROR('σ и σw, МПа'!AA100*$BH$2,"-")</f>
        <v>275</v>
      </c>
      <c r="BB100" s="32" t="str">
        <f>IFERROR('σ и σw, МПа'!AB100*$BH$2,"-")</f>
        <v>-</v>
      </c>
      <c r="BC100" s="33" t="str">
        <f>IFERROR('σ и σw, МПа'!AC100*$BH$2,"-")</f>
        <v>-</v>
      </c>
    </row>
    <row r="101" spans="1:55" x14ac:dyDescent="0.25">
      <c r="A101" s="10" t="str">
        <f>INDEX('Обработка исходного'!B:B,ROW($B$3)+4*(ROW($B101)-ROW($B$3)))</f>
        <v>Сталь легированная</v>
      </c>
      <c r="B101" s="47" t="str">
        <f>INDEX('Обработка исходного'!D:D,ROW($B$3)+4*(ROW($B101)-ROW($B$3)))</f>
        <v>45Х</v>
      </c>
      <c r="C101" s="27" t="str">
        <f>'Rp0,2, МПа'!C101</f>
        <v>Поковки диаметром от 100 до 300 мм, КП540*</v>
      </c>
      <c r="D101" s="31">
        <f>IFERROR('σ и σw, МПа'!D101*$BE$2,"-")</f>
        <v>316.15384615384613</v>
      </c>
      <c r="E101" s="32">
        <f>IFERROR('σ и σw, МПа'!E101*$BE$2,"-")</f>
        <v>312.4615384615384</v>
      </c>
      <c r="F101" s="32">
        <f>IFERROR('σ и σw, МПа'!F101*$BE$2,"-")</f>
        <v>312.4615384615384</v>
      </c>
      <c r="G101" s="32">
        <f>IFERROR('σ и σw, МПа'!G101*$BE$2,"-")</f>
        <v>298.61538461538458</v>
      </c>
      <c r="H101" s="32">
        <f>IFERROR('σ и σw, МПа'!H101*$BE$2,"-")</f>
        <v>298.61538461538458</v>
      </c>
      <c r="I101" s="32">
        <f>IFERROR('σ и σw, МПа'!I101*$BE$2,"-")</f>
        <v>298.61538461538458</v>
      </c>
      <c r="J101" s="32">
        <f>IFERROR('σ и σw, МПа'!J101*$BE$2,"-")</f>
        <v>298.61538461538458</v>
      </c>
      <c r="K101" s="32">
        <f>IFERROR('σ и σw, МПа'!K101*$BE$2,"-")</f>
        <v>258</v>
      </c>
      <c r="L101" s="32">
        <f>IFERROR('σ и σw, МПа'!L101*$BE$2,"-")</f>
        <v>203.53846153846152</v>
      </c>
      <c r="M101" s="32">
        <f>IFERROR('σ и σw, МПа'!M101*$BE$2,"-")</f>
        <v>203.53846153846152</v>
      </c>
      <c r="N101" s="32">
        <f>IFERROR('σ и σw, МПа'!N101*$BE$2,"-")</f>
        <v>162.92307692307693</v>
      </c>
      <c r="O101" s="32" t="str">
        <f>IFERROR('σ и σw, МПа'!O101*$BE$2,"-")</f>
        <v>-</v>
      </c>
      <c r="P101" s="33" t="str">
        <f>IFERROR('σ и σw, МПа'!P101*$BE$2,"-")</f>
        <v>-</v>
      </c>
      <c r="Q101" s="31">
        <f>IFERROR('σ и σw, МПа'!D101*$BF$2,"-")</f>
        <v>421.53846153846155</v>
      </c>
      <c r="R101" s="32">
        <f>IFERROR('σ и σw, МПа'!E101*$BF$2,"-")</f>
        <v>416.61538461538458</v>
      </c>
      <c r="S101" s="32">
        <f>IFERROR('σ и σw, МПа'!F101*$BF$2,"-")</f>
        <v>416.61538461538458</v>
      </c>
      <c r="T101" s="32">
        <f>IFERROR('σ и σw, МПа'!G101*$BF$2,"-")</f>
        <v>398.15384615384619</v>
      </c>
      <c r="U101" s="32">
        <f>IFERROR('σ и σw, МПа'!H101*$BF$2,"-")</f>
        <v>398.15384615384619</v>
      </c>
      <c r="V101" s="32">
        <f>IFERROR('σ и σw, МПа'!I101*$BF$2,"-")</f>
        <v>398.15384615384619</v>
      </c>
      <c r="W101" s="32">
        <f>IFERROR('σ и σw, МПа'!J101*$BF$2,"-")</f>
        <v>398.15384615384619</v>
      </c>
      <c r="X101" s="32">
        <f>IFERROR('σ и σw, МПа'!K101*$BF$2,"-")</f>
        <v>344</v>
      </c>
      <c r="Y101" s="32">
        <f>IFERROR('σ и σw, МПа'!L101*$BF$2,"-")</f>
        <v>271.38461538461542</v>
      </c>
      <c r="Z101" s="32">
        <f>IFERROR('σ и σw, МПа'!M101*$BF$2,"-")</f>
        <v>271.38461538461542</v>
      </c>
      <c r="AA101" s="32">
        <f>IFERROR('σ и σw, МПа'!N101*$BF$2,"-")</f>
        <v>217.23076923076925</v>
      </c>
      <c r="AB101" s="32" t="str">
        <f>IFERROR('σ и σw, МПа'!O101*$BF$2,"-")</f>
        <v>-</v>
      </c>
      <c r="AC101" s="33" t="str">
        <f>IFERROR('σ и σw, МПа'!P101*$BF$2,"-")</f>
        <v>-</v>
      </c>
      <c r="AD101" s="31">
        <f>IFERROR('σ и σw, МПа'!Q101*$BG$2,"-")</f>
        <v>324</v>
      </c>
      <c r="AE101" s="32">
        <f>IFERROR('σ и σw, МПа'!R101*$BG$2,"-")</f>
        <v>312</v>
      </c>
      <c r="AF101" s="32">
        <f>IFERROR('σ и σw, МПа'!S101*$BG$2,"-")</f>
        <v>306</v>
      </c>
      <c r="AG101" s="32">
        <f>IFERROR('σ и σw, МПа'!T101*$BG$2,"-")</f>
        <v>306</v>
      </c>
      <c r="AH101" s="32">
        <f>IFERROR('σ и σw, МПа'!U101*$BG$2,"-")</f>
        <v>294.59999999999997</v>
      </c>
      <c r="AI101" s="32">
        <f>IFERROR('σ и σw, МПа'!V101*$BG$2,"-")</f>
        <v>282.59999999999997</v>
      </c>
      <c r="AJ101" s="32">
        <f>IFERROR('σ и σw, МПа'!W101*$BG$2,"-")</f>
        <v>270.59999999999997</v>
      </c>
      <c r="AK101" s="32">
        <f>IFERROR('σ и σw, МПа'!X101*$BG$2,"-")</f>
        <v>264.59999999999997</v>
      </c>
      <c r="AL101" s="32">
        <f>IFERROR('σ и σw, МПа'!Y101*$BG$2,"-")</f>
        <v>253.2</v>
      </c>
      <c r="AM101" s="32">
        <f>IFERROR('σ и σw, МПа'!Z101*$BG$2,"-")</f>
        <v>223.79999999999998</v>
      </c>
      <c r="AN101" s="32">
        <f>IFERROR('σ и σw, МПа'!AA101*$BG$2,"-")</f>
        <v>182.4</v>
      </c>
      <c r="AO101" s="32" t="str">
        <f>IFERROR('σ и σw, МПа'!AB101*$BG$2,"-")</f>
        <v>-</v>
      </c>
      <c r="AP101" s="33" t="str">
        <f>IFERROR('σ и σw, МПа'!AC101*$BG$2,"-")</f>
        <v>-</v>
      </c>
      <c r="AQ101" s="31">
        <f>IFERROR('σ и σw, МПа'!Q101*$BH$2,"-")</f>
        <v>540</v>
      </c>
      <c r="AR101" s="32">
        <f>IFERROR('σ и σw, МПа'!R101*$BH$2,"-")</f>
        <v>520</v>
      </c>
      <c r="AS101" s="32">
        <f>IFERROR('σ и σw, МПа'!S101*$BH$2,"-")</f>
        <v>510</v>
      </c>
      <c r="AT101" s="32">
        <f>IFERROR('σ и σw, МПа'!T101*$BH$2,"-")</f>
        <v>510</v>
      </c>
      <c r="AU101" s="32">
        <f>IFERROR('σ и σw, МПа'!U101*$BH$2,"-")</f>
        <v>491</v>
      </c>
      <c r="AV101" s="32">
        <f>IFERROR('σ и σw, МПа'!V101*$BH$2,"-")</f>
        <v>471</v>
      </c>
      <c r="AW101" s="32">
        <f>IFERROR('σ и σw, МПа'!W101*$BH$2,"-")</f>
        <v>451</v>
      </c>
      <c r="AX101" s="32">
        <f>IFERROR('σ и σw, МПа'!X101*$BH$2,"-")</f>
        <v>441</v>
      </c>
      <c r="AY101" s="32">
        <f>IFERROR('σ и σw, МПа'!Y101*$BH$2,"-")</f>
        <v>422</v>
      </c>
      <c r="AZ101" s="32">
        <f>IFERROR('σ и σw, МПа'!Z101*$BH$2,"-")</f>
        <v>373</v>
      </c>
      <c r="BA101" s="32">
        <f>IFERROR('σ и σw, МПа'!AA101*$BH$2,"-")</f>
        <v>304</v>
      </c>
      <c r="BB101" s="32" t="str">
        <f>IFERROR('σ и σw, МПа'!AB101*$BH$2,"-")</f>
        <v>-</v>
      </c>
      <c r="BC101" s="33" t="str">
        <f>IFERROR('σ и σw, МПа'!AC101*$BH$2,"-")</f>
        <v>-</v>
      </c>
    </row>
    <row r="102" spans="1:55" x14ac:dyDescent="0.25">
      <c r="A102" s="10" t="str">
        <f>INDEX('Обработка исходного'!B:B,ROW($B$3)+4*(ROW($B102)-ROW($B$3)))</f>
        <v>Сталь легированная</v>
      </c>
      <c r="B102" s="47" t="str">
        <f>INDEX('Обработка исходного'!D:D,ROW($B$3)+4*(ROW($B102)-ROW($B$3)))</f>
        <v>45Х</v>
      </c>
      <c r="C102" s="27" t="str">
        <f>'Rp0,2, МПа'!C102</f>
        <v>Поковки диаметром до 100 мм, КП590*</v>
      </c>
      <c r="D102" s="31">
        <f>IFERROR('σ и σw, МПа'!D102*$BE$2,"-")</f>
        <v>339.23076923076923</v>
      </c>
      <c r="E102" s="32">
        <f>IFERROR('σ и σw, МПа'!E102*$BE$2,"-")</f>
        <v>330.4615384615384</v>
      </c>
      <c r="F102" s="32">
        <f>IFERROR('σ и σw, МПа'!F102*$BE$2,"-")</f>
        <v>330.4615384615384</v>
      </c>
      <c r="G102" s="32">
        <f>IFERROR('σ и σw, МПа'!G102*$BE$2,"-")</f>
        <v>321.69230769230768</v>
      </c>
      <c r="H102" s="32">
        <f>IFERROR('σ и σw, МПа'!H102*$BE$2,"-")</f>
        <v>321.69230769230768</v>
      </c>
      <c r="I102" s="32">
        <f>IFERROR('σ и σw, МПа'!I102*$BE$2,"-")</f>
        <v>321.69230769230768</v>
      </c>
      <c r="J102" s="32">
        <f>IFERROR('σ и σw, МПа'!J102*$BE$2,"-")</f>
        <v>321.69230769230768</v>
      </c>
      <c r="K102" s="32">
        <f>IFERROR('σ и σw, МПа'!K102*$BE$2,"-")</f>
        <v>285.23076923076923</v>
      </c>
      <c r="L102" s="32">
        <f>IFERROR('σ и σw, МПа'!L102*$BE$2,"-")</f>
        <v>217.38461538461539</v>
      </c>
      <c r="M102" s="32">
        <f>IFERROR('σ и σw, МПа'!M102*$BE$2,"-")</f>
        <v>217.38461538461539</v>
      </c>
      <c r="N102" s="32">
        <f>IFERROR('σ и σw, МПа'!N102*$BE$2,"-")</f>
        <v>176.76923076923075</v>
      </c>
      <c r="O102" s="32" t="str">
        <f>IFERROR('σ и σw, МПа'!O102*$BE$2,"-")</f>
        <v>-</v>
      </c>
      <c r="P102" s="33" t="str">
        <f>IFERROR('σ и σw, МПа'!P102*$BE$2,"-")</f>
        <v>-</v>
      </c>
      <c r="Q102" s="31">
        <f>IFERROR('σ и σw, МПа'!D102*$BF$2,"-")</f>
        <v>452.30769230769232</v>
      </c>
      <c r="R102" s="32">
        <f>IFERROR('σ и σw, МПа'!E102*$BF$2,"-")</f>
        <v>440.61538461538458</v>
      </c>
      <c r="S102" s="32">
        <f>IFERROR('σ и σw, МПа'!F102*$BF$2,"-")</f>
        <v>440.61538461538458</v>
      </c>
      <c r="T102" s="32">
        <f>IFERROR('σ и σw, МПа'!G102*$BF$2,"-")</f>
        <v>428.92307692307696</v>
      </c>
      <c r="U102" s="32">
        <f>IFERROR('σ и σw, МПа'!H102*$BF$2,"-")</f>
        <v>428.92307692307696</v>
      </c>
      <c r="V102" s="32">
        <f>IFERROR('σ и σw, МПа'!I102*$BF$2,"-")</f>
        <v>428.92307692307696</v>
      </c>
      <c r="W102" s="32">
        <f>IFERROR('σ и σw, МПа'!J102*$BF$2,"-")</f>
        <v>428.92307692307696</v>
      </c>
      <c r="X102" s="32">
        <f>IFERROR('σ и σw, МПа'!K102*$BF$2,"-")</f>
        <v>380.30769230769232</v>
      </c>
      <c r="Y102" s="32">
        <f>IFERROR('σ и σw, МПа'!L102*$BF$2,"-")</f>
        <v>289.84615384615387</v>
      </c>
      <c r="Z102" s="32">
        <f>IFERROR('σ и σw, МПа'!M102*$BF$2,"-")</f>
        <v>289.84615384615387</v>
      </c>
      <c r="AA102" s="32">
        <f>IFERROR('σ и σw, МПа'!N102*$BF$2,"-")</f>
        <v>235.69230769230768</v>
      </c>
      <c r="AB102" s="32" t="str">
        <f>IFERROR('σ и σw, МПа'!O102*$BF$2,"-")</f>
        <v>-</v>
      </c>
      <c r="AC102" s="33" t="str">
        <f>IFERROR('σ и σw, МПа'!P102*$BF$2,"-")</f>
        <v>-</v>
      </c>
      <c r="AD102" s="31">
        <f>IFERROR('σ и σw, МПа'!Q102*$BG$2,"-")</f>
        <v>354</v>
      </c>
      <c r="AE102" s="32">
        <f>IFERROR('σ и σw, МПа'!R102*$BG$2,"-")</f>
        <v>341.4</v>
      </c>
      <c r="AF102" s="32">
        <f>IFERROR('σ и σw, МПа'!S102*$BG$2,"-")</f>
        <v>329.4</v>
      </c>
      <c r="AG102" s="32">
        <f>IFERROR('σ и σw, МПа'!T102*$BG$2,"-")</f>
        <v>329.4</v>
      </c>
      <c r="AH102" s="32">
        <f>IFERROR('σ и σw, МПа'!U102*$BG$2,"-")</f>
        <v>318</v>
      </c>
      <c r="AI102" s="32">
        <f>IFERROR('σ и σw, МПа'!V102*$BG$2,"-")</f>
        <v>312</v>
      </c>
      <c r="AJ102" s="32">
        <f>IFERROR('σ и σw, МПа'!W102*$BG$2,"-")</f>
        <v>300</v>
      </c>
      <c r="AK102" s="32">
        <f>IFERROR('σ и σw, МПа'!X102*$BG$2,"-")</f>
        <v>288.59999999999997</v>
      </c>
      <c r="AL102" s="32">
        <f>IFERROR('σ и σw, МПа'!Y102*$BG$2,"-")</f>
        <v>276.59999999999997</v>
      </c>
      <c r="AM102" s="32">
        <f>IFERROR('σ и σw, МПа'!Z102*$BG$2,"-")</f>
        <v>241.2</v>
      </c>
      <c r="AN102" s="32">
        <f>IFERROR('σ и σw, МПа'!AA102*$BG$2,"-")</f>
        <v>199.79999999999998</v>
      </c>
      <c r="AO102" s="32" t="str">
        <f>IFERROR('σ и σw, МПа'!AB102*$BG$2,"-")</f>
        <v>-</v>
      </c>
      <c r="AP102" s="33" t="str">
        <f>IFERROR('σ и σw, МПа'!AC102*$BG$2,"-")</f>
        <v>-</v>
      </c>
      <c r="AQ102" s="31">
        <f>IFERROR('σ и σw, МПа'!Q102*$BH$2,"-")</f>
        <v>590</v>
      </c>
      <c r="AR102" s="32">
        <f>IFERROR('σ и σw, МПа'!R102*$BH$2,"-")</f>
        <v>569</v>
      </c>
      <c r="AS102" s="32">
        <f>IFERROR('σ и σw, МПа'!S102*$BH$2,"-")</f>
        <v>549</v>
      </c>
      <c r="AT102" s="32">
        <f>IFERROR('σ и σw, МПа'!T102*$BH$2,"-")</f>
        <v>549</v>
      </c>
      <c r="AU102" s="32">
        <f>IFERROR('σ и σw, МПа'!U102*$BH$2,"-")</f>
        <v>530</v>
      </c>
      <c r="AV102" s="32">
        <f>IFERROR('σ и σw, МПа'!V102*$BH$2,"-")</f>
        <v>520</v>
      </c>
      <c r="AW102" s="32">
        <f>IFERROR('σ и σw, МПа'!W102*$BH$2,"-")</f>
        <v>500</v>
      </c>
      <c r="AX102" s="32">
        <f>IFERROR('σ и σw, МПа'!X102*$BH$2,"-")</f>
        <v>481</v>
      </c>
      <c r="AY102" s="32">
        <f>IFERROR('σ и σw, МПа'!Y102*$BH$2,"-")</f>
        <v>461</v>
      </c>
      <c r="AZ102" s="32">
        <f>IFERROR('σ и σw, МПа'!Z102*$BH$2,"-")</f>
        <v>402</v>
      </c>
      <c r="BA102" s="32">
        <f>IFERROR('σ и σw, МПа'!AA102*$BH$2,"-")</f>
        <v>333</v>
      </c>
      <c r="BB102" s="32" t="str">
        <f>IFERROR('σ и σw, МПа'!AB102*$BH$2,"-")</f>
        <v>-</v>
      </c>
      <c r="BC102" s="33" t="str">
        <f>IFERROR('σ и σw, МПа'!AC102*$BH$2,"-")</f>
        <v>-</v>
      </c>
    </row>
    <row r="103" spans="1:55" x14ac:dyDescent="0.25">
      <c r="A103" s="10" t="str">
        <f>INDEX('Обработка исходного'!B:B,ROW($B$3)+4*(ROW($B103)-ROW($B$3)))</f>
        <v>Сталь легированная</v>
      </c>
      <c r="B103" s="47" t="str">
        <f>INDEX('Обработка исходного'!D:D,ROW($B$3)+4*(ROW($B103)-ROW($B$3)))</f>
        <v>45Х</v>
      </c>
      <c r="C103" s="27" t="str">
        <f>'Rp0,2, МПа'!C103</f>
        <v>Поковки диаметром до 100 мм, КП640*</v>
      </c>
      <c r="D103" s="31">
        <f>IFERROR('σ и σw, МПа'!D103*$BE$2,"-")</f>
        <v>362.30769230769226</v>
      </c>
      <c r="E103" s="32">
        <f>IFERROR('σ и σw, МПа'!E103*$BE$2,"-")</f>
        <v>353.07692307692304</v>
      </c>
      <c r="F103" s="32">
        <f>IFERROR('σ и σw, МПа'!F103*$BE$2,"-")</f>
        <v>353.07692307692304</v>
      </c>
      <c r="G103" s="32">
        <f>IFERROR('σ и σw, МПа'!G103*$BE$2,"-")</f>
        <v>344.30769230769226</v>
      </c>
      <c r="H103" s="32">
        <f>IFERROR('σ и σw, МПа'!H103*$BE$2,"-")</f>
        <v>344.30769230769226</v>
      </c>
      <c r="I103" s="32">
        <f>IFERROR('σ и σw, МПа'!I103*$BE$2,"-")</f>
        <v>344.30769230769226</v>
      </c>
      <c r="J103" s="32">
        <f>IFERROR('σ и σw, МПа'!J103*$BE$2,"-")</f>
        <v>344.30769230769226</v>
      </c>
      <c r="K103" s="32">
        <f>IFERROR('σ и σw, МПа'!K103*$BE$2,"-")</f>
        <v>298.61538461538458</v>
      </c>
      <c r="L103" s="32">
        <f>IFERROR('σ и σw, МПа'!L103*$BE$2,"-")</f>
        <v>226.61538461538461</v>
      </c>
      <c r="M103" s="32">
        <f>IFERROR('σ и σw, МПа'!M103*$BE$2,"-")</f>
        <v>226.61538461538461</v>
      </c>
      <c r="N103" s="32">
        <f>IFERROR('σ и σw, МПа'!N103*$BE$2,"-")</f>
        <v>185.53846153846152</v>
      </c>
      <c r="O103" s="32" t="str">
        <f>IFERROR('σ и σw, МПа'!O103*$BE$2,"-")</f>
        <v>-</v>
      </c>
      <c r="P103" s="33" t="str">
        <f>IFERROR('σ и σw, МПа'!P103*$BE$2,"-")</f>
        <v>-</v>
      </c>
      <c r="Q103" s="31">
        <f>IFERROR('σ и σw, МПа'!D103*$BF$2,"-")</f>
        <v>483.07692307692309</v>
      </c>
      <c r="R103" s="32">
        <f>IFERROR('σ и σw, МПа'!E103*$BF$2,"-")</f>
        <v>470.76923076923077</v>
      </c>
      <c r="S103" s="32">
        <f>IFERROR('σ и σw, МПа'!F103*$BF$2,"-")</f>
        <v>470.76923076923077</v>
      </c>
      <c r="T103" s="32">
        <f>IFERROR('σ и σw, МПа'!G103*$BF$2,"-")</f>
        <v>459.07692307692309</v>
      </c>
      <c r="U103" s="32">
        <f>IFERROR('σ и σw, МПа'!H103*$BF$2,"-")</f>
        <v>459.07692307692309</v>
      </c>
      <c r="V103" s="32">
        <f>IFERROR('σ и σw, МПа'!I103*$BF$2,"-")</f>
        <v>459.07692307692309</v>
      </c>
      <c r="W103" s="32">
        <f>IFERROR('σ и σw, МПа'!J103*$BF$2,"-")</f>
        <v>459.07692307692309</v>
      </c>
      <c r="X103" s="32">
        <f>IFERROR('σ и σw, МПа'!K103*$BF$2,"-")</f>
        <v>398.15384615384619</v>
      </c>
      <c r="Y103" s="32">
        <f>IFERROR('σ и σw, МПа'!L103*$BF$2,"-")</f>
        <v>302.15384615384613</v>
      </c>
      <c r="Z103" s="32">
        <f>IFERROR('σ и σw, МПа'!M103*$BF$2,"-")</f>
        <v>302.15384615384613</v>
      </c>
      <c r="AA103" s="32">
        <f>IFERROR('σ и σw, МПа'!N103*$BF$2,"-")</f>
        <v>247.38461538461539</v>
      </c>
      <c r="AB103" s="32" t="str">
        <f>IFERROR('σ и σw, МПа'!O103*$BF$2,"-")</f>
        <v>-</v>
      </c>
      <c r="AC103" s="33" t="str">
        <f>IFERROR('σ и σw, МПа'!P103*$BF$2,"-")</f>
        <v>-</v>
      </c>
      <c r="AD103" s="31">
        <f>IFERROR('σ и σw, МПа'!Q103*$BG$2,"-")</f>
        <v>384</v>
      </c>
      <c r="AE103" s="32">
        <f>IFERROR('σ и σw, МПа'!R103*$BG$2,"-")</f>
        <v>370.8</v>
      </c>
      <c r="AF103" s="32">
        <f>IFERROR('σ и σw, МПа'!S103*$BG$2,"-")</f>
        <v>358.8</v>
      </c>
      <c r="AG103" s="32">
        <f>IFERROR('σ и σw, МПа'!T103*$BG$2,"-")</f>
        <v>347.4</v>
      </c>
      <c r="AH103" s="32">
        <f>IFERROR('σ и σw, МПа'!U103*$BG$2,"-")</f>
        <v>341.4</v>
      </c>
      <c r="AI103" s="32">
        <f>IFERROR('σ и σw, МПа'!V103*$BG$2,"-")</f>
        <v>341.4</v>
      </c>
      <c r="AJ103" s="32">
        <f>IFERROR('σ и σw, МПа'!W103*$BG$2,"-")</f>
        <v>329.4</v>
      </c>
      <c r="AK103" s="32">
        <f>IFERROR('σ и σw, МПа'!X103*$BG$2,"-")</f>
        <v>306</v>
      </c>
      <c r="AL103" s="32">
        <f>IFERROR('σ и σw, МПа'!Y103*$BG$2,"-")</f>
        <v>294.59999999999997</v>
      </c>
      <c r="AM103" s="32">
        <f>IFERROR('σ и σw, МПа'!Z103*$BG$2,"-")</f>
        <v>264.59999999999997</v>
      </c>
      <c r="AN103" s="32">
        <f>IFERROR('σ и σw, МПа'!AA103*$BG$2,"-")</f>
        <v>205.79999999999998</v>
      </c>
      <c r="AO103" s="32" t="str">
        <f>IFERROR('σ и σw, МПа'!AB103*$BG$2,"-")</f>
        <v>-</v>
      </c>
      <c r="AP103" s="33" t="str">
        <f>IFERROR('σ и σw, МПа'!AC103*$BG$2,"-")</f>
        <v>-</v>
      </c>
      <c r="AQ103" s="31">
        <f>IFERROR('σ и σw, МПа'!Q103*$BH$2,"-")</f>
        <v>640</v>
      </c>
      <c r="AR103" s="32">
        <f>IFERROR('σ и σw, МПа'!R103*$BH$2,"-")</f>
        <v>618</v>
      </c>
      <c r="AS103" s="32">
        <f>IFERROR('σ и σw, МПа'!S103*$BH$2,"-")</f>
        <v>598</v>
      </c>
      <c r="AT103" s="32">
        <f>IFERROR('σ и σw, МПа'!T103*$BH$2,"-")</f>
        <v>579</v>
      </c>
      <c r="AU103" s="32">
        <f>IFERROR('σ и σw, МПа'!U103*$BH$2,"-")</f>
        <v>569</v>
      </c>
      <c r="AV103" s="32">
        <f>IFERROR('σ и σw, МПа'!V103*$BH$2,"-")</f>
        <v>569</v>
      </c>
      <c r="AW103" s="32">
        <f>IFERROR('σ и σw, МПа'!W103*$BH$2,"-")</f>
        <v>549</v>
      </c>
      <c r="AX103" s="32">
        <f>IFERROR('σ и σw, МПа'!X103*$BH$2,"-")</f>
        <v>510</v>
      </c>
      <c r="AY103" s="32">
        <f>IFERROR('σ и σw, МПа'!Y103*$BH$2,"-")</f>
        <v>491</v>
      </c>
      <c r="AZ103" s="32">
        <f>IFERROR('σ и σw, МПа'!Z103*$BH$2,"-")</f>
        <v>441</v>
      </c>
      <c r="BA103" s="32">
        <f>IFERROR('σ и σw, МПа'!AA103*$BH$2,"-")</f>
        <v>343</v>
      </c>
      <c r="BB103" s="32" t="str">
        <f>IFERROR('σ и σw, МПа'!AB103*$BH$2,"-")</f>
        <v>-</v>
      </c>
      <c r="BC103" s="33" t="str">
        <f>IFERROR('σ и σw, МПа'!AC103*$BH$2,"-")</f>
        <v>-</v>
      </c>
    </row>
    <row r="104" spans="1:55" x14ac:dyDescent="0.25">
      <c r="A104" s="10" t="str">
        <f>INDEX('Обработка исходного'!B:B,ROW($B$3)+4*(ROW($B104)-ROW($B$3)))</f>
        <v>Сталь легированная</v>
      </c>
      <c r="B104" s="47" t="str">
        <f>INDEX('Обработка исходного'!D:D,ROW($B$3)+4*(ROW($B104)-ROW($B$3)))</f>
        <v>45Х</v>
      </c>
      <c r="C104" s="27" t="str">
        <f>'Rp0,2, МПа'!C104</f>
        <v>Прутки и полосы диаметром или толщиной до 80 мм</v>
      </c>
      <c r="D104" s="31">
        <f>IFERROR('σ и σw, МПа'!D104*$BE$2,"-")</f>
        <v>475.38461538461536</v>
      </c>
      <c r="E104" s="32">
        <f>IFERROR('σ и σw, МПа'!E104*$BE$2,"-")</f>
        <v>461.53846153846149</v>
      </c>
      <c r="F104" s="32">
        <f>IFERROR('σ и σw, МПа'!F104*$BE$2,"-")</f>
        <v>461.53846153846149</v>
      </c>
      <c r="G104" s="32">
        <f>IFERROR('σ и σw, МПа'!G104*$BE$2,"-")</f>
        <v>452.76923076923077</v>
      </c>
      <c r="H104" s="32">
        <f>IFERROR('σ и σw, МПа'!H104*$BE$2,"-")</f>
        <v>452.76923076923077</v>
      </c>
      <c r="I104" s="32">
        <f>IFERROR('σ и σw, МПа'!I104*$BE$2,"-")</f>
        <v>452.76923076923077</v>
      </c>
      <c r="J104" s="32">
        <f>IFERROR('σ и σw, МПа'!J104*$BE$2,"-")</f>
        <v>452.76923076923077</v>
      </c>
      <c r="K104" s="32">
        <f>IFERROR('σ и σw, МПа'!K104*$BE$2,"-")</f>
        <v>389.53846153846149</v>
      </c>
      <c r="L104" s="32">
        <f>IFERROR('σ и σw, МПа'!L104*$BE$2,"-")</f>
        <v>294.46153846153845</v>
      </c>
      <c r="M104" s="32">
        <f>IFERROR('σ и σw, МПа'!M104*$BE$2,"-")</f>
        <v>294.46153846153845</v>
      </c>
      <c r="N104" s="32">
        <f>IFERROR('σ и σw, МПа'!N104*$BE$2,"-")</f>
        <v>244.61538461538458</v>
      </c>
      <c r="O104" s="32" t="str">
        <f>IFERROR('σ и σw, МПа'!O104*$BE$2,"-")</f>
        <v>-</v>
      </c>
      <c r="P104" s="33" t="str">
        <f>IFERROR('σ и σw, МПа'!P104*$BE$2,"-")</f>
        <v>-</v>
      </c>
      <c r="Q104" s="31">
        <f>IFERROR('σ и σw, МПа'!D104*$BF$2,"-")</f>
        <v>633.84615384615381</v>
      </c>
      <c r="R104" s="32">
        <f>IFERROR('σ и σw, МПа'!E104*$BF$2,"-")</f>
        <v>615.38461538461536</v>
      </c>
      <c r="S104" s="32">
        <f>IFERROR('σ и σw, МПа'!F104*$BF$2,"-")</f>
        <v>615.38461538461536</v>
      </c>
      <c r="T104" s="32">
        <f>IFERROR('σ и σw, МПа'!G104*$BF$2,"-")</f>
        <v>603.69230769230774</v>
      </c>
      <c r="U104" s="32">
        <f>IFERROR('σ и σw, МПа'!H104*$BF$2,"-")</f>
        <v>603.69230769230774</v>
      </c>
      <c r="V104" s="32">
        <f>IFERROR('σ и σw, МПа'!I104*$BF$2,"-")</f>
        <v>603.69230769230774</v>
      </c>
      <c r="W104" s="32">
        <f>IFERROR('σ и σw, МПа'!J104*$BF$2,"-")</f>
        <v>603.69230769230774</v>
      </c>
      <c r="X104" s="32">
        <f>IFERROR('σ и σw, МПа'!K104*$BF$2,"-")</f>
        <v>519.38461538461536</v>
      </c>
      <c r="Y104" s="32">
        <f>IFERROR('σ и σw, МПа'!L104*$BF$2,"-")</f>
        <v>392.61538461538464</v>
      </c>
      <c r="Z104" s="32">
        <f>IFERROR('σ и σw, МПа'!M104*$BF$2,"-")</f>
        <v>392.61538461538464</v>
      </c>
      <c r="AA104" s="32">
        <f>IFERROR('σ и σw, МПа'!N104*$BF$2,"-")</f>
        <v>326.15384615384619</v>
      </c>
      <c r="AB104" s="32" t="str">
        <f>IFERROR('σ и σw, МПа'!O104*$BF$2,"-")</f>
        <v>-</v>
      </c>
      <c r="AC104" s="33" t="str">
        <f>IFERROR('σ и σw, МПа'!P104*$BF$2,"-")</f>
        <v>-</v>
      </c>
      <c r="AD104" s="31">
        <f>IFERROR('σ и σw, МПа'!Q104*$BG$2,"-")</f>
        <v>500.4</v>
      </c>
      <c r="AE104" s="32">
        <f>IFERROR('σ и σw, МПа'!R104*$BG$2,"-")</f>
        <v>482.4</v>
      </c>
      <c r="AF104" s="32">
        <f>IFERROR('σ и σw, МПа'!S104*$BG$2,"-")</f>
        <v>471</v>
      </c>
      <c r="AG104" s="32">
        <f>IFERROR('σ и σw, МПа'!T104*$BG$2,"-")</f>
        <v>453</v>
      </c>
      <c r="AH104" s="32">
        <f>IFERROR('σ и σw, МПа'!U104*$BG$2,"-")</f>
        <v>447.59999999999997</v>
      </c>
      <c r="AI104" s="32">
        <f>IFERROR('σ и σw, МПа'!V104*$BG$2,"-")</f>
        <v>447.59999999999997</v>
      </c>
      <c r="AJ104" s="32">
        <f>IFERROR('σ и σw, МПа'!W104*$BG$2,"-")</f>
        <v>429.59999999999997</v>
      </c>
      <c r="AK104" s="32">
        <f>IFERROR('σ и σw, МПа'!X104*$BG$2,"-")</f>
        <v>400.2</v>
      </c>
      <c r="AL104" s="32">
        <f>IFERROR('σ и σw, МПа'!Y104*$BG$2,"-")</f>
        <v>382.8</v>
      </c>
      <c r="AM104" s="32">
        <f>IFERROR('σ и σw, МПа'!Z104*$BG$2,"-")</f>
        <v>347.4</v>
      </c>
      <c r="AN104" s="32">
        <f>IFERROR('σ и σw, МПа'!AA104*$BG$2,"-")</f>
        <v>270.59999999999997</v>
      </c>
      <c r="AO104" s="32" t="str">
        <f>IFERROR('σ и σw, МПа'!AB104*$BG$2,"-")</f>
        <v>-</v>
      </c>
      <c r="AP104" s="33" t="str">
        <f>IFERROR('σ и σw, МПа'!AC104*$BG$2,"-")</f>
        <v>-</v>
      </c>
      <c r="AQ104" s="31">
        <f>IFERROR('σ и σw, МПа'!Q104*$BH$2,"-")</f>
        <v>834</v>
      </c>
      <c r="AR104" s="32">
        <f>IFERROR('σ и σw, МПа'!R104*$BH$2,"-")</f>
        <v>804</v>
      </c>
      <c r="AS104" s="32">
        <f>IFERROR('σ и σw, МПа'!S104*$BH$2,"-")</f>
        <v>785</v>
      </c>
      <c r="AT104" s="32">
        <f>IFERROR('σ и σw, МПа'!T104*$BH$2,"-")</f>
        <v>755</v>
      </c>
      <c r="AU104" s="32">
        <f>IFERROR('σ и σw, МПа'!U104*$BH$2,"-")</f>
        <v>746</v>
      </c>
      <c r="AV104" s="32">
        <f>IFERROR('σ и σw, МПа'!V104*$BH$2,"-")</f>
        <v>746</v>
      </c>
      <c r="AW104" s="32">
        <f>IFERROR('σ и σw, МПа'!W104*$BH$2,"-")</f>
        <v>716</v>
      </c>
      <c r="AX104" s="32">
        <f>IFERROR('σ и σw, МПа'!X104*$BH$2,"-")</f>
        <v>667</v>
      </c>
      <c r="AY104" s="32">
        <f>IFERROR('σ и σw, МПа'!Y104*$BH$2,"-")</f>
        <v>638</v>
      </c>
      <c r="AZ104" s="32">
        <f>IFERROR('σ и σw, МПа'!Z104*$BH$2,"-")</f>
        <v>579</v>
      </c>
      <c r="BA104" s="32">
        <f>IFERROR('σ и σw, МПа'!AA104*$BH$2,"-")</f>
        <v>451</v>
      </c>
      <c r="BB104" s="32" t="str">
        <f>IFERROR('σ и σw, МПа'!AB104*$BH$2,"-")</f>
        <v>-</v>
      </c>
      <c r="BC104" s="33" t="str">
        <f>IFERROR('σ и σw, МПа'!AC104*$BH$2,"-")</f>
        <v>-</v>
      </c>
    </row>
    <row r="105" spans="1:55" ht="25.5" x14ac:dyDescent="0.25">
      <c r="A105" s="10" t="str">
        <f>INDEX('Обработка исходного'!B:B,ROW($B$3)+4*(ROW($B105)-ROW($B$3)))</f>
        <v>Сталь легированная</v>
      </c>
      <c r="B105" s="47" t="str">
        <f>INDEX('Обработка исходного'!D:D,ROW($B$3)+4*(ROW($B105)-ROW($B$3)))</f>
        <v>45Х</v>
      </c>
      <c r="C105" s="27" t="str">
        <f>'Rp0,2, МПа'!C105</f>
        <v>Прутки и полосы диаметром или толщиной от 80 до 150 мм</v>
      </c>
      <c r="D105" s="31">
        <f>IFERROR('σ и σw, МПа'!D105*$BE$2,"-")</f>
        <v>475.38461538461536</v>
      </c>
      <c r="E105" s="32">
        <f>IFERROR('σ и σw, МПа'!E105*$BE$2,"-")</f>
        <v>461.53846153846149</v>
      </c>
      <c r="F105" s="32">
        <f>IFERROR('σ и σw, МПа'!F105*$BE$2,"-")</f>
        <v>461.53846153846149</v>
      </c>
      <c r="G105" s="32">
        <f>IFERROR('σ и σw, МПа'!G105*$BE$2,"-")</f>
        <v>452.76923076923077</v>
      </c>
      <c r="H105" s="32">
        <f>IFERROR('σ и σw, МПа'!H105*$BE$2,"-")</f>
        <v>452.76923076923077</v>
      </c>
      <c r="I105" s="32">
        <f>IFERROR('σ и σw, МПа'!I105*$BE$2,"-")</f>
        <v>452.76923076923077</v>
      </c>
      <c r="J105" s="32">
        <f>IFERROR('σ и σw, МПа'!J105*$BE$2,"-")</f>
        <v>452.76923076923077</v>
      </c>
      <c r="K105" s="32">
        <f>IFERROR('σ и σw, МПа'!K105*$BE$2,"-")</f>
        <v>389.53846153846149</v>
      </c>
      <c r="L105" s="32">
        <f>IFERROR('σ и σw, МПа'!L105*$BE$2,"-")</f>
        <v>294.46153846153845</v>
      </c>
      <c r="M105" s="32">
        <f>IFERROR('σ и σw, МПа'!M105*$BE$2,"-")</f>
        <v>294.46153846153845</v>
      </c>
      <c r="N105" s="32">
        <f>IFERROR('σ и σw, МПа'!N105*$BE$2,"-")</f>
        <v>244.61538461538458</v>
      </c>
      <c r="O105" s="32" t="str">
        <f>IFERROR('σ и σw, МПа'!O105*$BE$2,"-")</f>
        <v>-</v>
      </c>
      <c r="P105" s="33" t="str">
        <f>IFERROR('σ и σw, МПа'!P105*$BE$2,"-")</f>
        <v>-</v>
      </c>
      <c r="Q105" s="31">
        <f>IFERROR('σ и σw, МПа'!D105*$BF$2,"-")</f>
        <v>633.84615384615381</v>
      </c>
      <c r="R105" s="32">
        <f>IFERROR('σ и σw, МПа'!E105*$BF$2,"-")</f>
        <v>615.38461538461536</v>
      </c>
      <c r="S105" s="32">
        <f>IFERROR('σ и σw, МПа'!F105*$BF$2,"-")</f>
        <v>615.38461538461536</v>
      </c>
      <c r="T105" s="32">
        <f>IFERROR('σ и σw, МПа'!G105*$BF$2,"-")</f>
        <v>603.69230769230774</v>
      </c>
      <c r="U105" s="32">
        <f>IFERROR('σ и σw, МПа'!H105*$BF$2,"-")</f>
        <v>603.69230769230774</v>
      </c>
      <c r="V105" s="32">
        <f>IFERROR('σ и σw, МПа'!I105*$BF$2,"-")</f>
        <v>603.69230769230774</v>
      </c>
      <c r="W105" s="32">
        <f>IFERROR('σ и σw, МПа'!J105*$BF$2,"-")</f>
        <v>603.69230769230774</v>
      </c>
      <c r="X105" s="32">
        <f>IFERROR('σ и σw, МПа'!K105*$BF$2,"-")</f>
        <v>519.38461538461536</v>
      </c>
      <c r="Y105" s="32">
        <f>IFERROR('σ и σw, МПа'!L105*$BF$2,"-")</f>
        <v>392.61538461538464</v>
      </c>
      <c r="Z105" s="32">
        <f>IFERROR('σ и σw, МПа'!M105*$BF$2,"-")</f>
        <v>392.61538461538464</v>
      </c>
      <c r="AA105" s="32">
        <f>IFERROR('σ и σw, МПа'!N105*$BF$2,"-")</f>
        <v>326.15384615384619</v>
      </c>
      <c r="AB105" s="32" t="str">
        <f>IFERROR('σ и σw, МПа'!O105*$BF$2,"-")</f>
        <v>-</v>
      </c>
      <c r="AC105" s="33" t="str">
        <f>IFERROR('σ и σw, МПа'!P105*$BF$2,"-")</f>
        <v>-</v>
      </c>
      <c r="AD105" s="31">
        <f>IFERROR('σ и σw, МПа'!Q105*$BG$2,"-")</f>
        <v>500.4</v>
      </c>
      <c r="AE105" s="32">
        <f>IFERROR('σ и σw, МПа'!R105*$BG$2,"-")</f>
        <v>482.4</v>
      </c>
      <c r="AF105" s="32">
        <f>IFERROR('σ и σw, МПа'!S105*$BG$2,"-")</f>
        <v>471</v>
      </c>
      <c r="AG105" s="32">
        <f>IFERROR('σ и σw, МПа'!T105*$BG$2,"-")</f>
        <v>453</v>
      </c>
      <c r="AH105" s="32">
        <f>IFERROR('σ и σw, МПа'!U105*$BG$2,"-")</f>
        <v>447.59999999999997</v>
      </c>
      <c r="AI105" s="32">
        <f>IFERROR('σ и σw, МПа'!V105*$BG$2,"-")</f>
        <v>447.59999999999997</v>
      </c>
      <c r="AJ105" s="32">
        <f>IFERROR('σ и σw, МПа'!W105*$BG$2,"-")</f>
        <v>429.59999999999997</v>
      </c>
      <c r="AK105" s="32">
        <f>IFERROR('σ и σw, МПа'!X105*$BG$2,"-")</f>
        <v>400.2</v>
      </c>
      <c r="AL105" s="32">
        <f>IFERROR('σ и σw, МПа'!Y105*$BG$2,"-")</f>
        <v>382.8</v>
      </c>
      <c r="AM105" s="32">
        <f>IFERROR('σ и σw, МПа'!Z105*$BG$2,"-")</f>
        <v>347.4</v>
      </c>
      <c r="AN105" s="32">
        <f>IFERROR('σ и σw, МПа'!AA105*$BG$2,"-")</f>
        <v>270.59999999999997</v>
      </c>
      <c r="AO105" s="32" t="str">
        <f>IFERROR('σ и σw, МПа'!AB105*$BG$2,"-")</f>
        <v>-</v>
      </c>
      <c r="AP105" s="33" t="str">
        <f>IFERROR('σ и σw, МПа'!AC105*$BG$2,"-")</f>
        <v>-</v>
      </c>
      <c r="AQ105" s="31">
        <f>IFERROR('σ и σw, МПа'!Q105*$BH$2,"-")</f>
        <v>834</v>
      </c>
      <c r="AR105" s="32">
        <f>IFERROR('σ и σw, МПа'!R105*$BH$2,"-")</f>
        <v>804</v>
      </c>
      <c r="AS105" s="32">
        <f>IFERROR('σ и σw, МПа'!S105*$BH$2,"-")</f>
        <v>785</v>
      </c>
      <c r="AT105" s="32">
        <f>IFERROR('σ и σw, МПа'!T105*$BH$2,"-")</f>
        <v>755</v>
      </c>
      <c r="AU105" s="32">
        <f>IFERROR('σ и σw, МПа'!U105*$BH$2,"-")</f>
        <v>746</v>
      </c>
      <c r="AV105" s="32">
        <f>IFERROR('σ и σw, МПа'!V105*$BH$2,"-")</f>
        <v>746</v>
      </c>
      <c r="AW105" s="32">
        <f>IFERROR('σ и σw, МПа'!W105*$BH$2,"-")</f>
        <v>716</v>
      </c>
      <c r="AX105" s="32">
        <f>IFERROR('σ и σw, МПа'!X105*$BH$2,"-")</f>
        <v>667</v>
      </c>
      <c r="AY105" s="32">
        <f>IFERROR('σ и σw, МПа'!Y105*$BH$2,"-")</f>
        <v>638</v>
      </c>
      <c r="AZ105" s="32">
        <f>IFERROR('σ и σw, МПа'!Z105*$BH$2,"-")</f>
        <v>579</v>
      </c>
      <c r="BA105" s="32">
        <f>IFERROR('σ и σw, МПа'!AA105*$BH$2,"-")</f>
        <v>451</v>
      </c>
      <c r="BB105" s="32" t="str">
        <f>IFERROR('σ и σw, МПа'!AB105*$BH$2,"-")</f>
        <v>-</v>
      </c>
      <c r="BC105" s="33" t="str">
        <f>IFERROR('σ и σw, МПа'!AC105*$BH$2,"-")</f>
        <v>-</v>
      </c>
    </row>
    <row r="106" spans="1:55" ht="25.5" x14ac:dyDescent="0.25">
      <c r="A106" s="10" t="str">
        <f>INDEX('Обработка исходного'!B:B,ROW($B$3)+4*(ROW($B106)-ROW($B$3)))</f>
        <v>Сталь легированная</v>
      </c>
      <c r="B106" s="47" t="str">
        <f>INDEX('Обработка исходного'!D:D,ROW($B$3)+4*(ROW($B106)-ROW($B$3)))</f>
        <v>45Х</v>
      </c>
      <c r="C106" s="27" t="str">
        <f>'Rp0,2, МПа'!C106</f>
        <v>Прутки и полосы диаметром или толщиной от 150 до 250 мм</v>
      </c>
      <c r="D106" s="31">
        <f>IFERROR('σ и σw, МПа'!D106*$BE$2,"-")</f>
        <v>475.38461538461536</v>
      </c>
      <c r="E106" s="32">
        <f>IFERROR('σ и σw, МПа'!E106*$BE$2,"-")</f>
        <v>461.53846153846149</v>
      </c>
      <c r="F106" s="32">
        <f>IFERROR('σ и σw, МПа'!F106*$BE$2,"-")</f>
        <v>461.53846153846149</v>
      </c>
      <c r="G106" s="32">
        <f>IFERROR('σ и σw, МПа'!G106*$BE$2,"-")</f>
        <v>452.76923076923077</v>
      </c>
      <c r="H106" s="32">
        <f>IFERROR('σ и σw, МПа'!H106*$BE$2,"-")</f>
        <v>452.76923076923077</v>
      </c>
      <c r="I106" s="32">
        <f>IFERROR('σ и σw, МПа'!I106*$BE$2,"-")</f>
        <v>452.76923076923077</v>
      </c>
      <c r="J106" s="32">
        <f>IFERROR('σ и σw, МПа'!J106*$BE$2,"-")</f>
        <v>452.76923076923077</v>
      </c>
      <c r="K106" s="32">
        <f>IFERROR('σ и σw, МПа'!K106*$BE$2,"-")</f>
        <v>389.53846153846149</v>
      </c>
      <c r="L106" s="32">
        <f>IFERROR('σ и σw, МПа'!L106*$BE$2,"-")</f>
        <v>294.46153846153845</v>
      </c>
      <c r="M106" s="32">
        <f>IFERROR('σ и σw, МПа'!M106*$BE$2,"-")</f>
        <v>294.46153846153845</v>
      </c>
      <c r="N106" s="32">
        <f>IFERROR('σ и σw, МПа'!N106*$BE$2,"-")</f>
        <v>244.61538461538458</v>
      </c>
      <c r="O106" s="32" t="str">
        <f>IFERROR('σ и σw, МПа'!O106*$BE$2,"-")</f>
        <v>-</v>
      </c>
      <c r="P106" s="33" t="str">
        <f>IFERROR('σ и σw, МПа'!P106*$BE$2,"-")</f>
        <v>-</v>
      </c>
      <c r="Q106" s="31">
        <f>IFERROR('σ и σw, МПа'!D106*$BF$2,"-")</f>
        <v>633.84615384615381</v>
      </c>
      <c r="R106" s="32">
        <f>IFERROR('σ и σw, МПа'!E106*$BF$2,"-")</f>
        <v>615.38461538461536</v>
      </c>
      <c r="S106" s="32">
        <f>IFERROR('σ и σw, МПа'!F106*$BF$2,"-")</f>
        <v>615.38461538461536</v>
      </c>
      <c r="T106" s="32">
        <f>IFERROR('σ и σw, МПа'!G106*$BF$2,"-")</f>
        <v>603.69230769230774</v>
      </c>
      <c r="U106" s="32">
        <f>IFERROR('σ и σw, МПа'!H106*$BF$2,"-")</f>
        <v>603.69230769230774</v>
      </c>
      <c r="V106" s="32">
        <f>IFERROR('σ и σw, МПа'!I106*$BF$2,"-")</f>
        <v>603.69230769230774</v>
      </c>
      <c r="W106" s="32">
        <f>IFERROR('σ и σw, МПа'!J106*$BF$2,"-")</f>
        <v>603.69230769230774</v>
      </c>
      <c r="X106" s="32">
        <f>IFERROR('σ и σw, МПа'!K106*$BF$2,"-")</f>
        <v>519.38461538461536</v>
      </c>
      <c r="Y106" s="32">
        <f>IFERROR('σ и σw, МПа'!L106*$BF$2,"-")</f>
        <v>392.61538461538464</v>
      </c>
      <c r="Z106" s="32">
        <f>IFERROR('σ и σw, МПа'!M106*$BF$2,"-")</f>
        <v>392.61538461538464</v>
      </c>
      <c r="AA106" s="32">
        <f>IFERROR('σ и σw, МПа'!N106*$BF$2,"-")</f>
        <v>326.15384615384619</v>
      </c>
      <c r="AB106" s="32" t="str">
        <f>IFERROR('σ и σw, МПа'!O106*$BF$2,"-")</f>
        <v>-</v>
      </c>
      <c r="AC106" s="33" t="str">
        <f>IFERROR('σ и σw, МПа'!P106*$BF$2,"-")</f>
        <v>-</v>
      </c>
      <c r="AD106" s="31">
        <f>IFERROR('σ и σw, МПа'!Q106*$BG$2,"-")</f>
        <v>500.4</v>
      </c>
      <c r="AE106" s="32">
        <f>IFERROR('σ и σw, МПа'!R106*$BG$2,"-")</f>
        <v>482.4</v>
      </c>
      <c r="AF106" s="32">
        <f>IFERROR('σ и σw, МПа'!S106*$BG$2,"-")</f>
        <v>471</v>
      </c>
      <c r="AG106" s="32">
        <f>IFERROR('σ и σw, МПа'!T106*$BG$2,"-")</f>
        <v>453</v>
      </c>
      <c r="AH106" s="32">
        <f>IFERROR('σ и σw, МПа'!U106*$BG$2,"-")</f>
        <v>447.59999999999997</v>
      </c>
      <c r="AI106" s="32">
        <f>IFERROR('σ и σw, МПа'!V106*$BG$2,"-")</f>
        <v>447.59999999999997</v>
      </c>
      <c r="AJ106" s="32">
        <f>IFERROR('σ и σw, МПа'!W106*$BG$2,"-")</f>
        <v>429.59999999999997</v>
      </c>
      <c r="AK106" s="32">
        <f>IFERROR('σ и σw, МПа'!X106*$BG$2,"-")</f>
        <v>400.2</v>
      </c>
      <c r="AL106" s="32">
        <f>IFERROR('σ и σw, МПа'!Y106*$BG$2,"-")</f>
        <v>382.8</v>
      </c>
      <c r="AM106" s="32">
        <f>IFERROR('σ и σw, МПа'!Z106*$BG$2,"-")</f>
        <v>347.4</v>
      </c>
      <c r="AN106" s="32">
        <f>IFERROR('σ и σw, МПа'!AA106*$BG$2,"-")</f>
        <v>270.59999999999997</v>
      </c>
      <c r="AO106" s="32" t="str">
        <f>IFERROR('σ и σw, МПа'!AB106*$BG$2,"-")</f>
        <v>-</v>
      </c>
      <c r="AP106" s="33" t="str">
        <f>IFERROR('σ и σw, МПа'!AC106*$BG$2,"-")</f>
        <v>-</v>
      </c>
      <c r="AQ106" s="31">
        <f>IFERROR('σ и σw, МПа'!Q106*$BH$2,"-")</f>
        <v>834</v>
      </c>
      <c r="AR106" s="32">
        <f>IFERROR('σ и σw, МПа'!R106*$BH$2,"-")</f>
        <v>804</v>
      </c>
      <c r="AS106" s="32">
        <f>IFERROR('σ и σw, МПа'!S106*$BH$2,"-")</f>
        <v>785</v>
      </c>
      <c r="AT106" s="32">
        <f>IFERROR('σ и σw, МПа'!T106*$BH$2,"-")</f>
        <v>755</v>
      </c>
      <c r="AU106" s="32">
        <f>IFERROR('σ и σw, МПа'!U106*$BH$2,"-")</f>
        <v>746</v>
      </c>
      <c r="AV106" s="32">
        <f>IFERROR('σ и σw, МПа'!V106*$BH$2,"-")</f>
        <v>746</v>
      </c>
      <c r="AW106" s="32">
        <f>IFERROR('σ и σw, МПа'!W106*$BH$2,"-")</f>
        <v>716</v>
      </c>
      <c r="AX106" s="32">
        <f>IFERROR('σ и σw, МПа'!X106*$BH$2,"-")</f>
        <v>667</v>
      </c>
      <c r="AY106" s="32">
        <f>IFERROR('σ и σw, МПа'!Y106*$BH$2,"-")</f>
        <v>638</v>
      </c>
      <c r="AZ106" s="32">
        <f>IFERROR('σ и σw, МПа'!Z106*$BH$2,"-")</f>
        <v>579</v>
      </c>
      <c r="BA106" s="32">
        <f>IFERROR('σ и σw, МПа'!AA106*$BH$2,"-")</f>
        <v>451</v>
      </c>
      <c r="BB106" s="32" t="str">
        <f>IFERROR('σ и σw, МПа'!AB106*$BH$2,"-")</f>
        <v>-</v>
      </c>
      <c r="BC106" s="33" t="str">
        <f>IFERROR('σ и σw, МПа'!AC106*$BH$2,"-")</f>
        <v>-</v>
      </c>
    </row>
    <row r="107" spans="1:55" x14ac:dyDescent="0.25">
      <c r="A107" s="10" t="str">
        <f>INDEX('Обработка исходного'!B:B,ROW($B$3)+4*(ROW($B107)-ROW($B$3)))</f>
        <v>Сталь легированная</v>
      </c>
      <c r="B107" s="47" t="str">
        <f>INDEX('Обработка исходного'!D:D,ROW($B$3)+4*(ROW($B107)-ROW($B$3)))</f>
        <v>12ХМ</v>
      </c>
      <c r="C107" s="27" t="str">
        <f>'Rp0,2, МПа'!C107</f>
        <v>Листы толщиной от 4 до 6 мм</v>
      </c>
      <c r="D107" s="31">
        <f>IFERROR('σ и σw, МПа'!D107*$BE$2,"-")</f>
        <v>187.99999999999997</v>
      </c>
      <c r="E107" s="32">
        <f>IFERROR('σ и σw, МПа'!E107*$BE$2,"-")</f>
        <v>187.99999999999997</v>
      </c>
      <c r="F107" s="32">
        <f>IFERROR('σ и σw, МПа'!F107*$BE$2,"-")</f>
        <v>187.99999999999997</v>
      </c>
      <c r="G107" s="32">
        <f>IFERROR('σ и σw, МПа'!G107*$BE$2,"-")</f>
        <v>187.99999999999997</v>
      </c>
      <c r="H107" s="32">
        <f>IFERROR('σ и σw, МПа'!H107*$BE$2,"-")</f>
        <v>180.79999999999998</v>
      </c>
      <c r="I107" s="32">
        <f>IFERROR('σ и σw, МПа'!I107*$BE$2,"-")</f>
        <v>180.79999999999998</v>
      </c>
      <c r="J107" s="32">
        <f>IFERROR('σ и σw, МПа'!J107*$BE$2,"-")</f>
        <v>180.79999999999998</v>
      </c>
      <c r="K107" s="32">
        <f>IFERROR('σ и σw, МПа'!K107*$BE$2,"-")</f>
        <v>164.8</v>
      </c>
      <c r="L107" s="32">
        <f>IFERROR('σ и σw, МПа'!L107*$BE$2,"-")</f>
        <v>156.79999999999998</v>
      </c>
      <c r="M107" s="32">
        <f>IFERROR('σ и σw, МПа'!M107*$BE$2,"-")</f>
        <v>148.79999999999998</v>
      </c>
      <c r="N107" s="32">
        <f>IFERROR('σ и σw, МПа'!N107*$BE$2,"-")</f>
        <v>135.69230769230768</v>
      </c>
      <c r="O107" s="32" t="str">
        <f>IFERROR('σ и σw, МПа'!O107*$BE$2,"-")</f>
        <v>-</v>
      </c>
      <c r="P107" s="33" t="str">
        <f>IFERROR('σ и σw, МПа'!P107*$BE$2,"-")</f>
        <v>-</v>
      </c>
      <c r="Q107" s="31">
        <f>IFERROR('σ и σw, МПа'!D107*$BF$2,"-")</f>
        <v>250.66666666666666</v>
      </c>
      <c r="R107" s="32">
        <f>IFERROR('σ и σw, МПа'!E107*$BF$2,"-")</f>
        <v>250.66666666666666</v>
      </c>
      <c r="S107" s="32">
        <f>IFERROR('σ и σw, МПа'!F107*$BF$2,"-")</f>
        <v>250.66666666666666</v>
      </c>
      <c r="T107" s="32">
        <f>IFERROR('σ и σw, МПа'!G107*$BF$2,"-")</f>
        <v>250.66666666666666</v>
      </c>
      <c r="U107" s="32">
        <f>IFERROR('σ и σw, МПа'!H107*$BF$2,"-")</f>
        <v>241.06666666666666</v>
      </c>
      <c r="V107" s="32">
        <f>IFERROR('σ и σw, МПа'!I107*$BF$2,"-")</f>
        <v>241.06666666666666</v>
      </c>
      <c r="W107" s="32">
        <f>IFERROR('σ и σw, МПа'!J107*$BF$2,"-")</f>
        <v>241.06666666666666</v>
      </c>
      <c r="X107" s="32">
        <f>IFERROR('σ и σw, МПа'!K107*$BF$2,"-")</f>
        <v>219.73333333333335</v>
      </c>
      <c r="Y107" s="32">
        <f>IFERROR('σ и σw, МПа'!L107*$BF$2,"-")</f>
        <v>209.06666666666666</v>
      </c>
      <c r="Z107" s="32">
        <f>IFERROR('σ и σw, МПа'!M107*$BF$2,"-")</f>
        <v>198.4</v>
      </c>
      <c r="AA107" s="32">
        <f>IFERROR('σ и σw, МПа'!N107*$BF$2,"-")</f>
        <v>180.92307692307691</v>
      </c>
      <c r="AB107" s="32" t="str">
        <f>IFERROR('σ и σw, МПа'!O107*$BF$2,"-")</f>
        <v>-</v>
      </c>
      <c r="AC107" s="33" t="str">
        <f>IFERROR('σ и σw, МПа'!P107*$BF$2,"-")</f>
        <v>-</v>
      </c>
      <c r="AD107" s="31">
        <f>IFERROR('σ и σw, МПа'!Q107*$BG$2,"-")</f>
        <v>141</v>
      </c>
      <c r="AE107" s="32">
        <f>IFERROR('σ и σw, МПа'!R107*$BG$2,"-")</f>
        <v>141</v>
      </c>
      <c r="AF107" s="32">
        <f>IFERROR('σ и σw, МПа'!S107*$BG$2,"-")</f>
        <v>141</v>
      </c>
      <c r="AG107" s="32">
        <f>IFERROR('σ и σw, МПа'!T107*$BG$2,"-")</f>
        <v>141</v>
      </c>
      <c r="AH107" s="32">
        <f>IFERROR('σ и σw, МПа'!U107*$BG$2,"-")</f>
        <v>135.6</v>
      </c>
      <c r="AI107" s="32">
        <f>IFERROR('σ и σw, МПа'!V107*$BG$2,"-")</f>
        <v>135.6</v>
      </c>
      <c r="AJ107" s="32">
        <f>IFERROR('σ и σw, МПа'!W107*$BG$2,"-")</f>
        <v>135.6</v>
      </c>
      <c r="AK107" s="32">
        <f>IFERROR('σ и σw, МПа'!X107*$BG$2,"-")</f>
        <v>123.6</v>
      </c>
      <c r="AL107" s="32">
        <f>IFERROR('σ и σw, МПа'!Y107*$BG$2,"-")</f>
        <v>117.6</v>
      </c>
      <c r="AM107" s="32">
        <f>IFERROR('σ и σw, МПа'!Z107*$BG$2,"-")</f>
        <v>111.6</v>
      </c>
      <c r="AN107" s="32">
        <f>IFERROR('σ и σw, МПа'!AA107*$BG$2,"-")</f>
        <v>106.2</v>
      </c>
      <c r="AO107" s="32" t="str">
        <f>IFERROR('σ и σw, МПа'!AB107*$BG$2,"-")</f>
        <v>-</v>
      </c>
      <c r="AP107" s="33" t="str">
        <f>IFERROR('σ и σw, МПа'!AC107*$BG$2,"-")</f>
        <v>-</v>
      </c>
      <c r="AQ107" s="31">
        <f>IFERROR('σ и σw, МПа'!Q107*$BH$2,"-")</f>
        <v>235</v>
      </c>
      <c r="AR107" s="32">
        <f>IFERROR('σ и σw, МПа'!R107*$BH$2,"-")</f>
        <v>235</v>
      </c>
      <c r="AS107" s="32">
        <f>IFERROR('σ и σw, МПа'!S107*$BH$2,"-")</f>
        <v>235</v>
      </c>
      <c r="AT107" s="32">
        <f>IFERROR('σ и σw, МПа'!T107*$BH$2,"-")</f>
        <v>235</v>
      </c>
      <c r="AU107" s="32">
        <f>IFERROR('σ и σw, МПа'!U107*$BH$2,"-")</f>
        <v>226</v>
      </c>
      <c r="AV107" s="32">
        <f>IFERROR('σ и σw, МПа'!V107*$BH$2,"-")</f>
        <v>226</v>
      </c>
      <c r="AW107" s="32">
        <f>IFERROR('σ и σw, МПа'!W107*$BH$2,"-")</f>
        <v>226</v>
      </c>
      <c r="AX107" s="32">
        <f>IFERROR('σ и σw, МПа'!X107*$BH$2,"-")</f>
        <v>206</v>
      </c>
      <c r="AY107" s="32">
        <f>IFERROR('σ и σw, МПа'!Y107*$BH$2,"-")</f>
        <v>196</v>
      </c>
      <c r="AZ107" s="32">
        <f>IFERROR('σ и σw, МПа'!Z107*$BH$2,"-")</f>
        <v>186</v>
      </c>
      <c r="BA107" s="32">
        <f>IFERROR('σ и σw, МПа'!AA107*$BH$2,"-")</f>
        <v>177</v>
      </c>
      <c r="BB107" s="32" t="str">
        <f>IFERROR('σ и σw, МПа'!AB107*$BH$2,"-")</f>
        <v>-</v>
      </c>
      <c r="BC107" s="33" t="str">
        <f>IFERROR('σ и σw, МПа'!AC107*$BH$2,"-")</f>
        <v>-</v>
      </c>
    </row>
    <row r="108" spans="1:55" x14ac:dyDescent="0.25">
      <c r="A108" s="10" t="str">
        <f>INDEX('Обработка исходного'!B:B,ROW($B$3)+4*(ROW($B108)-ROW($B$3)))</f>
        <v>Сталь легированная</v>
      </c>
      <c r="B108" s="47" t="str">
        <f>INDEX('Обработка исходного'!D:D,ROW($B$3)+4*(ROW($B108)-ROW($B$3)))</f>
        <v>12ХМ</v>
      </c>
      <c r="C108" s="27" t="str">
        <f>'Rp0,2, МПа'!C108</f>
        <v>Листы толщиной от 60 до 130 мм</v>
      </c>
      <c r="D108" s="31">
        <f>IFERROR('σ и σw, МПа'!D108*$BE$2,"-")</f>
        <v>187.99999999999997</v>
      </c>
      <c r="E108" s="32">
        <f>IFERROR('σ и σw, МПа'!E108*$BE$2,"-")</f>
        <v>187.99999999999997</v>
      </c>
      <c r="F108" s="32">
        <f>IFERROR('σ и σw, МПа'!F108*$BE$2,"-")</f>
        <v>187.99999999999997</v>
      </c>
      <c r="G108" s="32">
        <f>IFERROR('σ и σw, МПа'!G108*$BE$2,"-")</f>
        <v>187.99999999999997</v>
      </c>
      <c r="H108" s="32">
        <f>IFERROR('σ и σw, МПа'!H108*$BE$2,"-")</f>
        <v>180.79999999999998</v>
      </c>
      <c r="I108" s="32">
        <f>IFERROR('σ и σw, МПа'!I108*$BE$2,"-")</f>
        <v>180.79999999999998</v>
      </c>
      <c r="J108" s="32">
        <f>IFERROR('σ и σw, МПа'!J108*$BE$2,"-")</f>
        <v>172.79999999999998</v>
      </c>
      <c r="K108" s="32">
        <f>IFERROR('σ и σw, МПа'!K108*$BE$2,"-")</f>
        <v>164.8</v>
      </c>
      <c r="L108" s="32">
        <f>IFERROR('σ и σw, МПа'!L108*$BE$2,"-")</f>
        <v>156.79999999999998</v>
      </c>
      <c r="M108" s="32">
        <f>IFERROR('σ и σw, МПа'!M108*$BE$2,"-")</f>
        <v>117.6</v>
      </c>
      <c r="N108" s="32">
        <f>IFERROR('σ и σw, МПа'!N108*$BE$2,"-")</f>
        <v>135.69230769230768</v>
      </c>
      <c r="O108" s="32" t="str">
        <f>IFERROR('σ и σw, МПа'!O108*$BE$2,"-")</f>
        <v>-</v>
      </c>
      <c r="P108" s="33" t="str">
        <f>IFERROR('σ и σw, МПа'!P108*$BE$2,"-")</f>
        <v>-</v>
      </c>
      <c r="Q108" s="31">
        <f>IFERROR('σ и σw, МПа'!D108*$BF$2,"-")</f>
        <v>250.66666666666666</v>
      </c>
      <c r="R108" s="32">
        <f>IFERROR('σ и σw, МПа'!E108*$BF$2,"-")</f>
        <v>250.66666666666666</v>
      </c>
      <c r="S108" s="32">
        <f>IFERROR('σ и σw, МПа'!F108*$BF$2,"-")</f>
        <v>250.66666666666666</v>
      </c>
      <c r="T108" s="32">
        <f>IFERROR('σ и σw, МПа'!G108*$BF$2,"-")</f>
        <v>250.66666666666666</v>
      </c>
      <c r="U108" s="32">
        <f>IFERROR('σ и σw, МПа'!H108*$BF$2,"-")</f>
        <v>241.06666666666666</v>
      </c>
      <c r="V108" s="32">
        <f>IFERROR('σ и σw, МПа'!I108*$BF$2,"-")</f>
        <v>241.06666666666666</v>
      </c>
      <c r="W108" s="32">
        <f>IFERROR('σ и σw, МПа'!J108*$BF$2,"-")</f>
        <v>230.4</v>
      </c>
      <c r="X108" s="32">
        <f>IFERROR('σ и σw, МПа'!K108*$BF$2,"-")</f>
        <v>219.73333333333335</v>
      </c>
      <c r="Y108" s="32">
        <f>IFERROR('σ и σw, МПа'!L108*$BF$2,"-")</f>
        <v>209.06666666666666</v>
      </c>
      <c r="Z108" s="32">
        <f>IFERROR('σ и σw, МПа'!M108*$BF$2,"-")</f>
        <v>156.80000000000001</v>
      </c>
      <c r="AA108" s="32">
        <f>IFERROR('σ и σw, МПа'!N108*$BF$2,"-")</f>
        <v>180.92307692307691</v>
      </c>
      <c r="AB108" s="32" t="str">
        <f>IFERROR('σ и σw, МПа'!O108*$BF$2,"-")</f>
        <v>-</v>
      </c>
      <c r="AC108" s="33" t="str">
        <f>IFERROR('σ и σw, МПа'!P108*$BF$2,"-")</f>
        <v>-</v>
      </c>
      <c r="AD108" s="31">
        <f>IFERROR('σ и σw, МПа'!Q108*$BG$2,"-")</f>
        <v>141</v>
      </c>
      <c r="AE108" s="32">
        <f>IFERROR('σ и σw, МПа'!R108*$BG$2,"-")</f>
        <v>141</v>
      </c>
      <c r="AF108" s="32">
        <f>IFERROR('σ и σw, МПа'!S108*$BG$2,"-")</f>
        <v>141</v>
      </c>
      <c r="AG108" s="32">
        <f>IFERROR('σ и σw, МПа'!T108*$BG$2,"-")</f>
        <v>141</v>
      </c>
      <c r="AH108" s="32">
        <f>IFERROR('σ и σw, МПа'!U108*$BG$2,"-")</f>
        <v>135.6</v>
      </c>
      <c r="AI108" s="32">
        <f>IFERROR('σ и σw, МПа'!V108*$BG$2,"-")</f>
        <v>135.6</v>
      </c>
      <c r="AJ108" s="32">
        <f>IFERROR('σ и σw, МПа'!W108*$BG$2,"-")</f>
        <v>129.6</v>
      </c>
      <c r="AK108" s="32">
        <f>IFERROR('σ и σw, МПа'!X108*$BG$2,"-")</f>
        <v>123.6</v>
      </c>
      <c r="AL108" s="32">
        <f>IFERROR('σ и σw, МПа'!Y108*$BG$2,"-")</f>
        <v>117.6</v>
      </c>
      <c r="AM108" s="32">
        <f>IFERROR('σ и σw, МПа'!Z108*$BG$2,"-")</f>
        <v>88.2</v>
      </c>
      <c r="AN108" s="32">
        <f>IFERROR('σ и σw, МПа'!AA108*$BG$2,"-")</f>
        <v>106.2</v>
      </c>
      <c r="AO108" s="32" t="str">
        <f>IFERROR('σ и σw, МПа'!AB108*$BG$2,"-")</f>
        <v>-</v>
      </c>
      <c r="AP108" s="33" t="str">
        <f>IFERROR('σ и σw, МПа'!AC108*$BG$2,"-")</f>
        <v>-</v>
      </c>
      <c r="AQ108" s="31">
        <f>IFERROR('σ и σw, МПа'!Q108*$BH$2,"-")</f>
        <v>235</v>
      </c>
      <c r="AR108" s="32">
        <f>IFERROR('σ и σw, МПа'!R108*$BH$2,"-")</f>
        <v>235</v>
      </c>
      <c r="AS108" s="32">
        <f>IFERROR('σ и σw, МПа'!S108*$BH$2,"-")</f>
        <v>235</v>
      </c>
      <c r="AT108" s="32">
        <f>IFERROR('σ и σw, МПа'!T108*$BH$2,"-")</f>
        <v>235</v>
      </c>
      <c r="AU108" s="32">
        <f>IFERROR('σ и σw, МПа'!U108*$BH$2,"-")</f>
        <v>226</v>
      </c>
      <c r="AV108" s="32">
        <f>IFERROR('σ и σw, МПа'!V108*$BH$2,"-")</f>
        <v>226</v>
      </c>
      <c r="AW108" s="32">
        <f>IFERROR('σ и σw, МПа'!W108*$BH$2,"-")</f>
        <v>216</v>
      </c>
      <c r="AX108" s="32">
        <f>IFERROR('σ и σw, МПа'!X108*$BH$2,"-")</f>
        <v>206</v>
      </c>
      <c r="AY108" s="32">
        <f>IFERROR('σ и σw, МПа'!Y108*$BH$2,"-")</f>
        <v>196</v>
      </c>
      <c r="AZ108" s="32">
        <f>IFERROR('σ и σw, МПа'!Z108*$BH$2,"-")</f>
        <v>147</v>
      </c>
      <c r="BA108" s="32">
        <f>IFERROR('σ и σw, МПа'!AA108*$BH$2,"-")</f>
        <v>177</v>
      </c>
      <c r="BB108" s="32" t="str">
        <f>IFERROR('σ и σw, МПа'!AB108*$BH$2,"-")</f>
        <v>-</v>
      </c>
      <c r="BC108" s="33" t="str">
        <f>IFERROR('σ и σw, МПа'!AC108*$BH$2,"-")</f>
        <v>-</v>
      </c>
    </row>
    <row r="109" spans="1:55" ht="38.25" x14ac:dyDescent="0.25">
      <c r="A109" s="10" t="str">
        <f>INDEX('Обработка исходного'!B:B,ROW($B$3)+4*(ROW($B109)-ROW($B$3)))</f>
        <v>Сталь легированная</v>
      </c>
      <c r="B109" s="47" t="str">
        <f>INDEX('Обработка исходного'!D:D,ROW($B$3)+4*(ROW($B109)-ROW($B$3)))</f>
        <v>15ХМ</v>
      </c>
      <c r="C109" s="27" t="str">
        <f>'Rp0,2, МПа'!C109</f>
        <v>Трубы бесшовные горячекатаные наружным диаметром от 10 до 465 мм с толщиной стенки от 2 до 32 мм</v>
      </c>
      <c r="D109" s="31">
        <f>IFERROR('σ и σw, МПа'!D109*$BE$2,"-")</f>
        <v>180.79999999999998</v>
      </c>
      <c r="E109" s="32">
        <f>IFERROR('σ и σw, МПа'!E109*$BE$2,"-")</f>
        <v>180.79999999999998</v>
      </c>
      <c r="F109" s="32">
        <f>IFERROR('σ и σw, МПа'!F109*$BE$2,"-")</f>
        <v>180.79999999999998</v>
      </c>
      <c r="G109" s="32">
        <f>IFERROR('σ и σw, МПа'!G109*$BE$2,"-")</f>
        <v>180.79999999999998</v>
      </c>
      <c r="H109" s="32">
        <f>IFERROR('σ и σw, МПа'!H109*$BE$2,"-")</f>
        <v>180.79999999999998</v>
      </c>
      <c r="I109" s="32">
        <f>IFERROR('σ и σw, МПа'!I109*$BE$2,"-")</f>
        <v>180.79999999999998</v>
      </c>
      <c r="J109" s="32">
        <f>IFERROR('σ и σw, МПа'!J109*$BE$2,"-")</f>
        <v>172.79999999999998</v>
      </c>
      <c r="K109" s="32">
        <f>IFERROR('σ и σw, МПа'!K109*$BE$2,"-")</f>
        <v>164.8</v>
      </c>
      <c r="L109" s="32">
        <f>IFERROR('σ и σw, МПа'!L109*$BE$2,"-")</f>
        <v>156.79999999999998</v>
      </c>
      <c r="M109" s="32">
        <f>IFERROR('σ и σw, МПа'!M109*$BE$2,"-")</f>
        <v>152.79999999999998</v>
      </c>
      <c r="N109" s="32">
        <f>IFERROR('σ и σw, МПа'!N109*$BE$2,"-")</f>
        <v>135.69230769230768</v>
      </c>
      <c r="O109" s="32" t="str">
        <f>IFERROR('σ и σw, МПа'!O109*$BE$2,"-")</f>
        <v>-</v>
      </c>
      <c r="P109" s="33" t="str">
        <f>IFERROR('σ и σw, МПа'!P109*$BE$2,"-")</f>
        <v>-</v>
      </c>
      <c r="Q109" s="31">
        <f>IFERROR('σ и σw, МПа'!D109*$BF$2,"-")</f>
        <v>241.06666666666666</v>
      </c>
      <c r="R109" s="32">
        <f>IFERROR('σ и σw, МПа'!E109*$BF$2,"-")</f>
        <v>241.06666666666666</v>
      </c>
      <c r="S109" s="32">
        <f>IFERROR('σ и σw, МПа'!F109*$BF$2,"-")</f>
        <v>241.06666666666666</v>
      </c>
      <c r="T109" s="32">
        <f>IFERROR('σ и σw, МПа'!G109*$BF$2,"-")</f>
        <v>241.06666666666666</v>
      </c>
      <c r="U109" s="32">
        <f>IFERROR('σ и σw, МПа'!H109*$BF$2,"-")</f>
        <v>241.06666666666666</v>
      </c>
      <c r="V109" s="32">
        <f>IFERROR('σ и σw, МПа'!I109*$BF$2,"-")</f>
        <v>241.06666666666666</v>
      </c>
      <c r="W109" s="32">
        <f>IFERROR('σ и σw, МПа'!J109*$BF$2,"-")</f>
        <v>230.4</v>
      </c>
      <c r="X109" s="32">
        <f>IFERROR('σ и σw, МПа'!K109*$BF$2,"-")</f>
        <v>219.73333333333335</v>
      </c>
      <c r="Y109" s="32">
        <f>IFERROR('σ и σw, МПа'!L109*$BF$2,"-")</f>
        <v>209.06666666666666</v>
      </c>
      <c r="Z109" s="32">
        <f>IFERROR('σ и σw, МПа'!M109*$BF$2,"-")</f>
        <v>203.73333333333335</v>
      </c>
      <c r="AA109" s="32">
        <f>IFERROR('σ и σw, МПа'!N109*$BF$2,"-")</f>
        <v>180.92307692307691</v>
      </c>
      <c r="AB109" s="32" t="str">
        <f>IFERROR('σ и σw, МПа'!O109*$BF$2,"-")</f>
        <v>-</v>
      </c>
      <c r="AC109" s="33" t="str">
        <f>IFERROR('σ и σw, МПа'!P109*$BF$2,"-")</f>
        <v>-</v>
      </c>
      <c r="AD109" s="31">
        <f>IFERROR('σ и σw, МПа'!Q109*$BG$2,"-")</f>
        <v>135.6</v>
      </c>
      <c r="AE109" s="32">
        <f>IFERROR('σ и σw, МПа'!R109*$BG$2,"-")</f>
        <v>135.6</v>
      </c>
      <c r="AF109" s="32">
        <f>IFERROR('σ и σw, МПа'!S109*$BG$2,"-")</f>
        <v>135.6</v>
      </c>
      <c r="AG109" s="32">
        <f>IFERROR('σ и σw, МПа'!T109*$BG$2,"-")</f>
        <v>135.6</v>
      </c>
      <c r="AH109" s="32">
        <f>IFERROR('σ и σw, МПа'!U109*$BG$2,"-")</f>
        <v>135.6</v>
      </c>
      <c r="AI109" s="32">
        <f>IFERROR('σ и σw, МПа'!V109*$BG$2,"-")</f>
        <v>135.6</v>
      </c>
      <c r="AJ109" s="32">
        <f>IFERROR('σ и σw, МПа'!W109*$BG$2,"-")</f>
        <v>129.6</v>
      </c>
      <c r="AK109" s="32">
        <f>IFERROR('σ и σw, МПа'!X109*$BG$2,"-")</f>
        <v>123.6</v>
      </c>
      <c r="AL109" s="32">
        <f>IFERROR('σ и σw, МПа'!Y109*$BG$2,"-")</f>
        <v>117.6</v>
      </c>
      <c r="AM109" s="32">
        <f>IFERROR('σ и σw, МПа'!Z109*$BG$2,"-")</f>
        <v>114.6</v>
      </c>
      <c r="AN109" s="32">
        <f>IFERROR('σ и σw, МПа'!AA109*$BG$2,"-")</f>
        <v>111.6</v>
      </c>
      <c r="AO109" s="32" t="str">
        <f>IFERROR('σ и σw, МПа'!AB109*$BG$2,"-")</f>
        <v>-</v>
      </c>
      <c r="AP109" s="33" t="str">
        <f>IFERROR('σ и σw, МПа'!AC109*$BG$2,"-")</f>
        <v>-</v>
      </c>
      <c r="AQ109" s="31">
        <f>IFERROR('σ и σw, МПа'!Q109*$BH$2,"-")</f>
        <v>226</v>
      </c>
      <c r="AR109" s="32">
        <f>IFERROR('σ и σw, МПа'!R109*$BH$2,"-")</f>
        <v>226</v>
      </c>
      <c r="AS109" s="32">
        <f>IFERROR('σ и σw, МПа'!S109*$BH$2,"-")</f>
        <v>226</v>
      </c>
      <c r="AT109" s="32">
        <f>IFERROR('σ и σw, МПа'!T109*$BH$2,"-")</f>
        <v>226</v>
      </c>
      <c r="AU109" s="32">
        <f>IFERROR('σ и σw, МПа'!U109*$BH$2,"-")</f>
        <v>226</v>
      </c>
      <c r="AV109" s="32">
        <f>IFERROR('σ и σw, МПа'!V109*$BH$2,"-")</f>
        <v>226</v>
      </c>
      <c r="AW109" s="32">
        <f>IFERROR('σ и σw, МПа'!W109*$BH$2,"-")</f>
        <v>216</v>
      </c>
      <c r="AX109" s="32">
        <f>IFERROR('σ и σw, МПа'!X109*$BH$2,"-")</f>
        <v>206</v>
      </c>
      <c r="AY109" s="32">
        <f>IFERROR('σ и σw, МПа'!Y109*$BH$2,"-")</f>
        <v>196</v>
      </c>
      <c r="AZ109" s="32">
        <f>IFERROR('σ и σw, МПа'!Z109*$BH$2,"-")</f>
        <v>191</v>
      </c>
      <c r="BA109" s="32">
        <f>IFERROR('σ и σw, МПа'!AA109*$BH$2,"-")</f>
        <v>186</v>
      </c>
      <c r="BB109" s="32" t="str">
        <f>IFERROR('σ и σw, МПа'!AB109*$BH$2,"-")</f>
        <v>-</v>
      </c>
      <c r="BC109" s="33" t="str">
        <f>IFERROR('σ и σw, МПа'!AC109*$BH$2,"-")</f>
        <v>-</v>
      </c>
    </row>
    <row r="110" spans="1:55" ht="25.5" x14ac:dyDescent="0.25">
      <c r="A110" s="10" t="str">
        <f>INDEX('Обработка исходного'!B:B,ROW($B$3)+4*(ROW($B110)-ROW($B$3)))</f>
        <v>Сталь легированная</v>
      </c>
      <c r="B110" s="47" t="str">
        <f>INDEX('Обработка исходного'!D:D,ROW($B$3)+4*(ROW($B110)-ROW($B$3)))</f>
        <v>15ХМ</v>
      </c>
      <c r="C110" s="27" t="str">
        <f>'Rp0,2, МПа'!C110</f>
        <v>Поковки толщиной или диаметром от 100 до 300 мм, КП195*</v>
      </c>
      <c r="D110" s="31">
        <f>IFERROR('σ и σw, МПа'!D110*$BE$2,"-")</f>
        <v>156</v>
      </c>
      <c r="E110" s="32">
        <f>IFERROR('σ и σw, МПа'!E110*$BE$2,"-")</f>
        <v>156</v>
      </c>
      <c r="F110" s="32">
        <f>IFERROR('σ и σw, МПа'!F110*$BE$2,"-")</f>
        <v>156</v>
      </c>
      <c r="G110" s="32">
        <f>IFERROR('σ и σw, МПа'!G110*$BE$2,"-")</f>
        <v>156</v>
      </c>
      <c r="H110" s="32">
        <f>IFERROR('σ и σw, МПа'!H110*$BE$2,"-")</f>
        <v>156</v>
      </c>
      <c r="I110" s="32">
        <f>IFERROR('σ и σw, МПа'!I110*$BE$2,"-")</f>
        <v>156</v>
      </c>
      <c r="J110" s="32">
        <f>IFERROR('σ и σw, МПа'!J110*$BE$2,"-")</f>
        <v>148.79999999999998</v>
      </c>
      <c r="K110" s="32">
        <f>IFERROR('σ и σw, МПа'!K110*$BE$2,"-")</f>
        <v>141.6</v>
      </c>
      <c r="L110" s="32">
        <f>IFERROR('σ и σw, МПа'!L110*$BE$2,"-")</f>
        <v>133.6</v>
      </c>
      <c r="M110" s="32">
        <f>IFERROR('σ и σw, МПа'!M110*$BE$2,"-")</f>
        <v>109.6</v>
      </c>
      <c r="N110" s="32">
        <f>IFERROR('σ и σw, МПа'!N110*$BE$2,"-")</f>
        <v>101.60000000000001</v>
      </c>
      <c r="O110" s="32" t="str">
        <f>IFERROR('σ и σw, МПа'!O110*$BE$2,"-")</f>
        <v>-</v>
      </c>
      <c r="P110" s="33" t="str">
        <f>IFERROR('σ и σw, МПа'!P110*$BE$2,"-")</f>
        <v>-</v>
      </c>
      <c r="Q110" s="31">
        <f>IFERROR('σ и σw, МПа'!D110*$BF$2,"-")</f>
        <v>208</v>
      </c>
      <c r="R110" s="32">
        <f>IFERROR('σ и σw, МПа'!E110*$BF$2,"-")</f>
        <v>208</v>
      </c>
      <c r="S110" s="32">
        <f>IFERROR('σ и σw, МПа'!F110*$BF$2,"-")</f>
        <v>208</v>
      </c>
      <c r="T110" s="32">
        <f>IFERROR('σ и σw, МПа'!G110*$BF$2,"-")</f>
        <v>208</v>
      </c>
      <c r="U110" s="32">
        <f>IFERROR('σ и σw, МПа'!H110*$BF$2,"-")</f>
        <v>208</v>
      </c>
      <c r="V110" s="32">
        <f>IFERROR('σ и σw, МПа'!I110*$BF$2,"-")</f>
        <v>208</v>
      </c>
      <c r="W110" s="32">
        <f>IFERROR('σ и σw, МПа'!J110*$BF$2,"-")</f>
        <v>198.4</v>
      </c>
      <c r="X110" s="32">
        <f>IFERROR('σ и σw, МПа'!K110*$BF$2,"-")</f>
        <v>188.8</v>
      </c>
      <c r="Y110" s="32">
        <f>IFERROR('σ и σw, МПа'!L110*$BF$2,"-")</f>
        <v>178.13333333333333</v>
      </c>
      <c r="Z110" s="32">
        <f>IFERROR('σ и σw, МПа'!M110*$BF$2,"-")</f>
        <v>146.13333333333333</v>
      </c>
      <c r="AA110" s="32">
        <f>IFERROR('σ и σw, МПа'!N110*$BF$2,"-")</f>
        <v>135.46666666666667</v>
      </c>
      <c r="AB110" s="32" t="str">
        <f>IFERROR('σ и σw, МПа'!O110*$BF$2,"-")</f>
        <v>-</v>
      </c>
      <c r="AC110" s="33" t="str">
        <f>IFERROR('σ и σw, МПа'!P110*$BF$2,"-")</f>
        <v>-</v>
      </c>
      <c r="AD110" s="31">
        <f>IFERROR('σ и σw, МПа'!Q110*$BG$2,"-")</f>
        <v>117</v>
      </c>
      <c r="AE110" s="32">
        <f>IFERROR('σ и σw, МПа'!R110*$BG$2,"-")</f>
        <v>117</v>
      </c>
      <c r="AF110" s="32">
        <f>IFERROR('σ и σw, МПа'!S110*$BG$2,"-")</f>
        <v>117</v>
      </c>
      <c r="AG110" s="32">
        <f>IFERROR('σ и σw, МПа'!T110*$BG$2,"-")</f>
        <v>117</v>
      </c>
      <c r="AH110" s="32">
        <f>IFERROR('σ и σw, МПа'!U110*$BG$2,"-")</f>
        <v>117</v>
      </c>
      <c r="AI110" s="32">
        <f>IFERROR('σ и σw, МПа'!V110*$BG$2,"-")</f>
        <v>117</v>
      </c>
      <c r="AJ110" s="32">
        <f>IFERROR('σ и σw, МПа'!W110*$BG$2,"-")</f>
        <v>111.6</v>
      </c>
      <c r="AK110" s="32">
        <f>IFERROR('σ и σw, МПа'!X110*$BG$2,"-")</f>
        <v>106.2</v>
      </c>
      <c r="AL110" s="32">
        <f>IFERROR('σ и σw, МПа'!Y110*$BG$2,"-")</f>
        <v>100.2</v>
      </c>
      <c r="AM110" s="32">
        <f>IFERROR('σ и σw, МПа'!Z110*$BG$2,"-")</f>
        <v>82.2</v>
      </c>
      <c r="AN110" s="32">
        <f>IFERROR('σ и σw, МПа'!AA110*$BG$2,"-")</f>
        <v>76.2</v>
      </c>
      <c r="AO110" s="32" t="str">
        <f>IFERROR('σ и σw, МПа'!AB110*$BG$2,"-")</f>
        <v>-</v>
      </c>
      <c r="AP110" s="33" t="str">
        <f>IFERROR('σ и σw, МПа'!AC110*$BG$2,"-")</f>
        <v>-</v>
      </c>
      <c r="AQ110" s="31">
        <f>IFERROR('σ и σw, МПа'!Q110*$BH$2,"-")</f>
        <v>195</v>
      </c>
      <c r="AR110" s="32">
        <f>IFERROR('σ и σw, МПа'!R110*$BH$2,"-")</f>
        <v>195</v>
      </c>
      <c r="AS110" s="32">
        <f>IFERROR('σ и σw, МПа'!S110*$BH$2,"-")</f>
        <v>195</v>
      </c>
      <c r="AT110" s="32">
        <f>IFERROR('σ и σw, МПа'!T110*$BH$2,"-")</f>
        <v>195</v>
      </c>
      <c r="AU110" s="32">
        <f>IFERROR('σ и σw, МПа'!U110*$BH$2,"-")</f>
        <v>195</v>
      </c>
      <c r="AV110" s="32">
        <f>IFERROR('σ и σw, МПа'!V110*$BH$2,"-")</f>
        <v>195</v>
      </c>
      <c r="AW110" s="32">
        <f>IFERROR('σ и σw, МПа'!W110*$BH$2,"-")</f>
        <v>186</v>
      </c>
      <c r="AX110" s="32">
        <f>IFERROR('σ и σw, МПа'!X110*$BH$2,"-")</f>
        <v>177</v>
      </c>
      <c r="AY110" s="32">
        <f>IFERROR('σ и σw, МПа'!Y110*$BH$2,"-")</f>
        <v>167</v>
      </c>
      <c r="AZ110" s="32">
        <f>IFERROR('σ и σw, МПа'!Z110*$BH$2,"-")</f>
        <v>137</v>
      </c>
      <c r="BA110" s="32">
        <f>IFERROR('σ и σw, МПа'!AA110*$BH$2,"-")</f>
        <v>127</v>
      </c>
      <c r="BB110" s="32" t="str">
        <f>IFERROR('σ и σw, МПа'!AB110*$BH$2,"-")</f>
        <v>-</v>
      </c>
      <c r="BC110" s="33" t="str">
        <f>IFERROR('σ и σw, МПа'!AC110*$BH$2,"-")</f>
        <v>-</v>
      </c>
    </row>
    <row r="111" spans="1:55" ht="25.5" x14ac:dyDescent="0.25">
      <c r="A111" s="10" t="str">
        <f>INDEX('Обработка исходного'!B:B,ROW($B$3)+4*(ROW($B111)-ROW($B$3)))</f>
        <v>Сталь легированная</v>
      </c>
      <c r="B111" s="47" t="str">
        <f>INDEX('Обработка исходного'!D:D,ROW($B$3)+4*(ROW($B111)-ROW($B$3)))</f>
        <v>15ХМ</v>
      </c>
      <c r="C111" s="27" t="str">
        <f>'Rp0,2, МПа'!C111</f>
        <v>Поковки толщиной или диаметром от 100 до 300 мм, КП215*</v>
      </c>
      <c r="D111" s="31">
        <f>IFERROR('σ и σw, МПа'!D111*$BE$2,"-")</f>
        <v>172</v>
      </c>
      <c r="E111" s="32">
        <f>IFERROR('σ и σw, МПа'!E111*$BE$2,"-")</f>
        <v>172</v>
      </c>
      <c r="F111" s="32">
        <f>IFERROR('σ и σw, МПа'!F111*$BE$2,"-")</f>
        <v>172</v>
      </c>
      <c r="G111" s="32">
        <f>IFERROR('σ и σw, МПа'!G111*$BE$2,"-")</f>
        <v>172</v>
      </c>
      <c r="H111" s="32">
        <f>IFERROR('σ и σw, МПа'!H111*$BE$2,"-")</f>
        <v>172</v>
      </c>
      <c r="I111" s="32">
        <f>IFERROR('σ и σw, МПа'!I111*$BE$2,"-")</f>
        <v>172</v>
      </c>
      <c r="J111" s="32">
        <f>IFERROR('σ и σw, МПа'!J111*$BE$2,"-")</f>
        <v>164.8</v>
      </c>
      <c r="K111" s="32">
        <f>IFERROR('σ и σw, МПа'!K111*$BE$2,"-")</f>
        <v>156.79999999999998</v>
      </c>
      <c r="L111" s="32">
        <f>IFERROR('σ и σw, МПа'!L111*$BE$2,"-")</f>
        <v>148.79999999999998</v>
      </c>
      <c r="M111" s="32">
        <f>IFERROR('σ и σw, МПа'!M111*$BE$2,"-")</f>
        <v>117.6</v>
      </c>
      <c r="N111" s="32">
        <f>IFERROR('σ и σw, МПа'!N111*$BE$2,"-")</f>
        <v>117.6</v>
      </c>
      <c r="O111" s="32" t="str">
        <f>IFERROR('σ и σw, МПа'!O111*$BE$2,"-")</f>
        <v>-</v>
      </c>
      <c r="P111" s="33" t="str">
        <f>IFERROR('σ и σw, МПа'!P111*$BE$2,"-")</f>
        <v>-</v>
      </c>
      <c r="Q111" s="31">
        <f>IFERROR('σ и σw, МПа'!D111*$BF$2,"-")</f>
        <v>229.33333333333337</v>
      </c>
      <c r="R111" s="32">
        <f>IFERROR('σ и σw, МПа'!E111*$BF$2,"-")</f>
        <v>229.33333333333337</v>
      </c>
      <c r="S111" s="32">
        <f>IFERROR('σ и σw, МПа'!F111*$BF$2,"-")</f>
        <v>229.33333333333337</v>
      </c>
      <c r="T111" s="32">
        <f>IFERROR('σ и σw, МПа'!G111*$BF$2,"-")</f>
        <v>229.33333333333337</v>
      </c>
      <c r="U111" s="32">
        <f>IFERROR('σ и σw, МПа'!H111*$BF$2,"-")</f>
        <v>229.33333333333337</v>
      </c>
      <c r="V111" s="32">
        <f>IFERROR('σ и σw, МПа'!I111*$BF$2,"-")</f>
        <v>229.33333333333337</v>
      </c>
      <c r="W111" s="32">
        <f>IFERROR('σ и σw, МПа'!J111*$BF$2,"-")</f>
        <v>219.73333333333335</v>
      </c>
      <c r="X111" s="32">
        <f>IFERROR('σ и σw, МПа'!K111*$BF$2,"-")</f>
        <v>209.06666666666666</v>
      </c>
      <c r="Y111" s="32">
        <f>IFERROR('σ и σw, МПа'!L111*$BF$2,"-")</f>
        <v>198.4</v>
      </c>
      <c r="Z111" s="32">
        <f>IFERROR('σ и σw, МПа'!M111*$BF$2,"-")</f>
        <v>156.80000000000001</v>
      </c>
      <c r="AA111" s="32">
        <f>IFERROR('σ и σw, МПа'!N111*$BF$2,"-")</f>
        <v>156.80000000000001</v>
      </c>
      <c r="AB111" s="32" t="str">
        <f>IFERROR('σ и σw, МПа'!O111*$BF$2,"-")</f>
        <v>-</v>
      </c>
      <c r="AC111" s="33" t="str">
        <f>IFERROR('σ и σw, МПа'!P111*$BF$2,"-")</f>
        <v>-</v>
      </c>
      <c r="AD111" s="31">
        <f>IFERROR('σ и σw, МПа'!Q111*$BG$2,"-")</f>
        <v>129</v>
      </c>
      <c r="AE111" s="32">
        <f>IFERROR('σ и σw, МПа'!R111*$BG$2,"-")</f>
        <v>129</v>
      </c>
      <c r="AF111" s="32">
        <f>IFERROR('σ и σw, МПа'!S111*$BG$2,"-")</f>
        <v>129</v>
      </c>
      <c r="AG111" s="32">
        <f>IFERROR('σ и σw, МПа'!T111*$BG$2,"-")</f>
        <v>129</v>
      </c>
      <c r="AH111" s="32">
        <f>IFERROR('σ и σw, МПа'!U111*$BG$2,"-")</f>
        <v>129</v>
      </c>
      <c r="AI111" s="32">
        <f>IFERROR('σ и σw, МПа'!V111*$BG$2,"-")</f>
        <v>129</v>
      </c>
      <c r="AJ111" s="32">
        <f>IFERROR('σ и σw, МПа'!W111*$BG$2,"-")</f>
        <v>123.6</v>
      </c>
      <c r="AK111" s="32">
        <f>IFERROR('σ и σw, МПа'!X111*$BG$2,"-")</f>
        <v>117.6</v>
      </c>
      <c r="AL111" s="32">
        <f>IFERROR('σ и σw, МПа'!Y111*$BG$2,"-")</f>
        <v>111.6</v>
      </c>
      <c r="AM111" s="32">
        <f>IFERROR('σ и σw, МПа'!Z111*$BG$2,"-")</f>
        <v>88.2</v>
      </c>
      <c r="AN111" s="32">
        <f>IFERROR('σ и σw, МПа'!AA111*$BG$2,"-")</f>
        <v>88.2</v>
      </c>
      <c r="AO111" s="32" t="str">
        <f>IFERROR('σ и σw, МПа'!AB111*$BG$2,"-")</f>
        <v>-</v>
      </c>
      <c r="AP111" s="33" t="str">
        <f>IFERROR('σ и σw, МПа'!AC111*$BG$2,"-")</f>
        <v>-</v>
      </c>
      <c r="AQ111" s="31">
        <f>IFERROR('σ и σw, МПа'!Q111*$BH$2,"-")</f>
        <v>215</v>
      </c>
      <c r="AR111" s="32">
        <f>IFERROR('σ и σw, МПа'!R111*$BH$2,"-")</f>
        <v>215</v>
      </c>
      <c r="AS111" s="32">
        <f>IFERROR('σ и σw, МПа'!S111*$BH$2,"-")</f>
        <v>215</v>
      </c>
      <c r="AT111" s="32">
        <f>IFERROR('σ и σw, МПа'!T111*$BH$2,"-")</f>
        <v>215</v>
      </c>
      <c r="AU111" s="32">
        <f>IFERROR('σ и σw, МПа'!U111*$BH$2,"-")</f>
        <v>215</v>
      </c>
      <c r="AV111" s="32">
        <f>IFERROR('σ и σw, МПа'!V111*$BH$2,"-")</f>
        <v>215</v>
      </c>
      <c r="AW111" s="32">
        <f>IFERROR('σ и σw, МПа'!W111*$BH$2,"-")</f>
        <v>206</v>
      </c>
      <c r="AX111" s="32">
        <f>IFERROR('σ и σw, МПа'!X111*$BH$2,"-")</f>
        <v>196</v>
      </c>
      <c r="AY111" s="32">
        <f>IFERROR('σ и σw, МПа'!Y111*$BH$2,"-")</f>
        <v>186</v>
      </c>
      <c r="AZ111" s="32">
        <f>IFERROR('σ и σw, МПа'!Z111*$BH$2,"-")</f>
        <v>147</v>
      </c>
      <c r="BA111" s="32">
        <f>IFERROR('σ и σw, МПа'!AA111*$BH$2,"-")</f>
        <v>147</v>
      </c>
      <c r="BB111" s="32" t="str">
        <f>IFERROR('σ и σw, МПа'!AB111*$BH$2,"-")</f>
        <v>-</v>
      </c>
      <c r="BC111" s="33" t="str">
        <f>IFERROR('σ и σw, МПа'!AC111*$BH$2,"-")</f>
        <v>-</v>
      </c>
    </row>
    <row r="112" spans="1:55" x14ac:dyDescent="0.25">
      <c r="A112" s="10" t="str">
        <f>INDEX('Обработка исходного'!B:B,ROW($B$3)+4*(ROW($B112)-ROW($B$3)))</f>
        <v>Сталь легированная</v>
      </c>
      <c r="B112" s="47" t="str">
        <f>INDEX('Обработка исходного'!D:D,ROW($B$3)+4*(ROW($B112)-ROW($B$3)))</f>
        <v>15ХМ</v>
      </c>
      <c r="C112" s="27" t="str">
        <f>'Rp0,2, МПа'!C112</f>
        <v>Поковки толщиной или диаметром до 300 мм, КП245*</v>
      </c>
      <c r="D112" s="31">
        <f>IFERROR('σ и σw, МПа'!D112*$BE$2,"-")</f>
        <v>196</v>
      </c>
      <c r="E112" s="32">
        <f>IFERROR('σ и σw, МПа'!E112*$BE$2,"-")</f>
        <v>196</v>
      </c>
      <c r="F112" s="32">
        <f>IFERROR('σ и σw, МПа'!F112*$BE$2,"-")</f>
        <v>196</v>
      </c>
      <c r="G112" s="32">
        <f>IFERROR('σ и σw, МПа'!G112*$BE$2,"-")</f>
        <v>196</v>
      </c>
      <c r="H112" s="32">
        <f>IFERROR('σ и σw, МПа'!H112*$BE$2,"-")</f>
        <v>196</v>
      </c>
      <c r="I112" s="32">
        <f>IFERROR('σ и σw, МПа'!I112*$BE$2,"-")</f>
        <v>196</v>
      </c>
      <c r="J112" s="32">
        <f>IFERROR('σ и σw, МПа'!J112*$BE$2,"-")</f>
        <v>187.99999999999997</v>
      </c>
      <c r="K112" s="32">
        <f>IFERROR('σ и σw, МПа'!K112*$BE$2,"-")</f>
        <v>180.79999999999998</v>
      </c>
      <c r="L112" s="32">
        <f>IFERROR('σ и σw, МПа'!L112*$BE$2,"-")</f>
        <v>172.79999999999998</v>
      </c>
      <c r="M112" s="32">
        <f>IFERROR('σ и σw, МПа'!M112*$BE$2,"-")</f>
        <v>133.6</v>
      </c>
      <c r="N112" s="32">
        <f>IFERROR('σ и σw, МПа'!N112*$BE$2,"-")</f>
        <v>133.6</v>
      </c>
      <c r="O112" s="32" t="str">
        <f>IFERROR('σ и σw, МПа'!O112*$BE$2,"-")</f>
        <v>-</v>
      </c>
      <c r="P112" s="33" t="str">
        <f>IFERROR('σ и σw, МПа'!P112*$BE$2,"-")</f>
        <v>-</v>
      </c>
      <c r="Q112" s="31">
        <f>IFERROR('σ и σw, МПа'!D112*$BF$2,"-")</f>
        <v>261.33333333333337</v>
      </c>
      <c r="R112" s="32">
        <f>IFERROR('σ и σw, МПа'!E112*$BF$2,"-")</f>
        <v>261.33333333333337</v>
      </c>
      <c r="S112" s="32">
        <f>IFERROR('σ и σw, МПа'!F112*$BF$2,"-")</f>
        <v>261.33333333333337</v>
      </c>
      <c r="T112" s="32">
        <f>IFERROR('σ и σw, МПа'!G112*$BF$2,"-")</f>
        <v>261.33333333333337</v>
      </c>
      <c r="U112" s="32">
        <f>IFERROR('σ и σw, МПа'!H112*$BF$2,"-")</f>
        <v>261.33333333333337</v>
      </c>
      <c r="V112" s="32">
        <f>IFERROR('σ и σw, МПа'!I112*$BF$2,"-")</f>
        <v>261.33333333333337</v>
      </c>
      <c r="W112" s="32">
        <f>IFERROR('σ и σw, МПа'!J112*$BF$2,"-")</f>
        <v>250.66666666666666</v>
      </c>
      <c r="X112" s="32">
        <f>IFERROR('σ и σw, МПа'!K112*$BF$2,"-")</f>
        <v>241.06666666666666</v>
      </c>
      <c r="Y112" s="32">
        <f>IFERROR('σ и σw, МПа'!L112*$BF$2,"-")</f>
        <v>230.4</v>
      </c>
      <c r="Z112" s="32">
        <f>IFERROR('σ и σw, МПа'!M112*$BF$2,"-")</f>
        <v>178.13333333333333</v>
      </c>
      <c r="AA112" s="32">
        <f>IFERROR('σ и σw, МПа'!N112*$BF$2,"-")</f>
        <v>178.13333333333333</v>
      </c>
      <c r="AB112" s="32" t="str">
        <f>IFERROR('σ и σw, МПа'!O112*$BF$2,"-")</f>
        <v>-</v>
      </c>
      <c r="AC112" s="33" t="str">
        <f>IFERROR('σ и σw, МПа'!P112*$BF$2,"-")</f>
        <v>-</v>
      </c>
      <c r="AD112" s="31">
        <f>IFERROR('σ и σw, МПа'!Q112*$BG$2,"-")</f>
        <v>147</v>
      </c>
      <c r="AE112" s="32">
        <f>IFERROR('σ и σw, МПа'!R112*$BG$2,"-")</f>
        <v>147</v>
      </c>
      <c r="AF112" s="32">
        <f>IFERROR('σ и σw, МПа'!S112*$BG$2,"-")</f>
        <v>147</v>
      </c>
      <c r="AG112" s="32">
        <f>IFERROR('σ и σw, МПа'!T112*$BG$2,"-")</f>
        <v>147</v>
      </c>
      <c r="AH112" s="32">
        <f>IFERROR('σ и σw, МПа'!U112*$BG$2,"-")</f>
        <v>147</v>
      </c>
      <c r="AI112" s="32">
        <f>IFERROR('σ и σw, МПа'!V112*$BG$2,"-")</f>
        <v>147</v>
      </c>
      <c r="AJ112" s="32">
        <f>IFERROR('σ и σw, МПа'!W112*$BG$2,"-")</f>
        <v>141</v>
      </c>
      <c r="AK112" s="32">
        <f>IFERROR('σ и σw, МПа'!X112*$BG$2,"-")</f>
        <v>135.6</v>
      </c>
      <c r="AL112" s="32">
        <f>IFERROR('σ и σw, МПа'!Y112*$BG$2,"-")</f>
        <v>129.6</v>
      </c>
      <c r="AM112" s="32">
        <f>IFERROR('σ и σw, МПа'!Z112*$BG$2,"-")</f>
        <v>100.2</v>
      </c>
      <c r="AN112" s="32">
        <f>IFERROR('σ и σw, МПа'!AA112*$BG$2,"-")</f>
        <v>100.2</v>
      </c>
      <c r="AO112" s="32" t="str">
        <f>IFERROR('σ и σw, МПа'!AB112*$BG$2,"-")</f>
        <v>-</v>
      </c>
      <c r="AP112" s="33" t="str">
        <f>IFERROR('σ и σw, МПа'!AC112*$BG$2,"-")</f>
        <v>-</v>
      </c>
      <c r="AQ112" s="31">
        <f>IFERROR('σ и σw, МПа'!Q112*$BH$2,"-")</f>
        <v>245</v>
      </c>
      <c r="AR112" s="32">
        <f>IFERROR('σ и σw, МПа'!R112*$BH$2,"-")</f>
        <v>245</v>
      </c>
      <c r="AS112" s="32">
        <f>IFERROR('σ и σw, МПа'!S112*$BH$2,"-")</f>
        <v>245</v>
      </c>
      <c r="AT112" s="32">
        <f>IFERROR('σ и σw, МПа'!T112*$BH$2,"-")</f>
        <v>245</v>
      </c>
      <c r="AU112" s="32">
        <f>IFERROR('σ и σw, МПа'!U112*$BH$2,"-")</f>
        <v>245</v>
      </c>
      <c r="AV112" s="32">
        <f>IFERROR('σ и σw, МПа'!V112*$BH$2,"-")</f>
        <v>245</v>
      </c>
      <c r="AW112" s="32">
        <f>IFERROR('σ и σw, МПа'!W112*$BH$2,"-")</f>
        <v>235</v>
      </c>
      <c r="AX112" s="32">
        <f>IFERROR('σ и σw, МПа'!X112*$BH$2,"-")</f>
        <v>226</v>
      </c>
      <c r="AY112" s="32">
        <f>IFERROR('σ и σw, МПа'!Y112*$BH$2,"-")</f>
        <v>216</v>
      </c>
      <c r="AZ112" s="32">
        <f>IFERROR('σ и σw, МПа'!Z112*$BH$2,"-")</f>
        <v>167</v>
      </c>
      <c r="BA112" s="32">
        <f>IFERROR('σ и σw, МПа'!AA112*$BH$2,"-")</f>
        <v>167</v>
      </c>
      <c r="BB112" s="32" t="str">
        <f>IFERROR('σ и σw, МПа'!AB112*$BH$2,"-")</f>
        <v>-</v>
      </c>
      <c r="BC112" s="33" t="str">
        <f>IFERROR('σ и σw, МПа'!AC112*$BH$2,"-")</f>
        <v>-</v>
      </c>
    </row>
    <row r="113" spans="1:55" x14ac:dyDescent="0.25">
      <c r="A113" s="10" t="str">
        <f>INDEX('Обработка исходного'!B:B,ROW($B$3)+4*(ROW($B113)-ROW($B$3)))</f>
        <v>Сталь легированная</v>
      </c>
      <c r="B113" s="47" t="str">
        <f>INDEX('Обработка исходного'!D:D,ROW($B$3)+4*(ROW($B113)-ROW($B$3)))</f>
        <v>15ХМ</v>
      </c>
      <c r="C113" s="27" t="str">
        <f>'Rp0,2, МПа'!C113</f>
        <v>Поковки толщиной или диаметром до 500 мм, КП275*</v>
      </c>
      <c r="D113" s="31">
        <f>IFERROR('σ и σw, МПа'!D113*$BE$2,"-")</f>
        <v>220</v>
      </c>
      <c r="E113" s="32">
        <f>IFERROR('σ и σw, МПа'!E113*$BE$2,"-")</f>
        <v>220</v>
      </c>
      <c r="F113" s="32">
        <f>IFERROR('σ и σw, МПа'!F113*$BE$2,"-")</f>
        <v>220</v>
      </c>
      <c r="G113" s="32">
        <f>IFERROR('σ и σw, МПа'!G113*$BE$2,"-")</f>
        <v>220</v>
      </c>
      <c r="H113" s="32">
        <f>IFERROR('σ и σw, МПа'!H113*$BE$2,"-")</f>
        <v>220</v>
      </c>
      <c r="I113" s="32">
        <f>IFERROR('σ и σw, МПа'!I113*$BE$2,"-")</f>
        <v>220</v>
      </c>
      <c r="J113" s="32">
        <f>IFERROR('σ и σw, МПа'!J113*$BE$2,"-")</f>
        <v>211.99999999999997</v>
      </c>
      <c r="K113" s="32">
        <f>IFERROR('σ и σw, МПа'!K113*$BE$2,"-")</f>
        <v>204</v>
      </c>
      <c r="L113" s="32">
        <f>IFERROR('σ и σw, МПа'!L113*$BE$2,"-")</f>
        <v>187.99999999999997</v>
      </c>
      <c r="M113" s="32">
        <f>IFERROR('σ и σw, МПа'!M113*$BE$2,"-")</f>
        <v>156.79999999999998</v>
      </c>
      <c r="N113" s="32">
        <f>IFERROR('σ и σw, МПа'!N113*$BE$2,"-")</f>
        <v>156.79999999999998</v>
      </c>
      <c r="O113" s="32" t="str">
        <f>IFERROR('σ и σw, МПа'!O113*$BE$2,"-")</f>
        <v>-</v>
      </c>
      <c r="P113" s="33" t="str">
        <f>IFERROR('σ и σw, МПа'!P113*$BE$2,"-")</f>
        <v>-</v>
      </c>
      <c r="Q113" s="31">
        <f>IFERROR('σ и σw, МПа'!D113*$BF$2,"-")</f>
        <v>293.33333333333337</v>
      </c>
      <c r="R113" s="32">
        <f>IFERROR('σ и σw, МПа'!E113*$BF$2,"-")</f>
        <v>293.33333333333337</v>
      </c>
      <c r="S113" s="32">
        <f>IFERROR('σ и σw, МПа'!F113*$BF$2,"-")</f>
        <v>293.33333333333337</v>
      </c>
      <c r="T113" s="32">
        <f>IFERROR('σ и σw, МПа'!G113*$BF$2,"-")</f>
        <v>293.33333333333337</v>
      </c>
      <c r="U113" s="32">
        <f>IFERROR('σ и σw, МПа'!H113*$BF$2,"-")</f>
        <v>293.33333333333337</v>
      </c>
      <c r="V113" s="32">
        <f>IFERROR('σ и σw, МПа'!I113*$BF$2,"-")</f>
        <v>293.33333333333337</v>
      </c>
      <c r="W113" s="32">
        <f>IFERROR('σ и σw, МПа'!J113*$BF$2,"-")</f>
        <v>282.66666666666669</v>
      </c>
      <c r="X113" s="32">
        <f>IFERROR('σ и σw, МПа'!K113*$BF$2,"-")</f>
        <v>272</v>
      </c>
      <c r="Y113" s="32">
        <f>IFERROR('σ и σw, МПа'!L113*$BF$2,"-")</f>
        <v>250.66666666666666</v>
      </c>
      <c r="Z113" s="32">
        <f>IFERROR('σ и σw, МПа'!M113*$BF$2,"-")</f>
        <v>209.06666666666666</v>
      </c>
      <c r="AA113" s="32">
        <f>IFERROR('σ и σw, МПа'!N113*$BF$2,"-")</f>
        <v>209.06666666666666</v>
      </c>
      <c r="AB113" s="32" t="str">
        <f>IFERROR('σ и σw, МПа'!O113*$BF$2,"-")</f>
        <v>-</v>
      </c>
      <c r="AC113" s="33" t="str">
        <f>IFERROR('σ и σw, МПа'!P113*$BF$2,"-")</f>
        <v>-</v>
      </c>
      <c r="AD113" s="31">
        <f>IFERROR('σ и σw, МПа'!Q113*$BG$2,"-")</f>
        <v>165</v>
      </c>
      <c r="AE113" s="32">
        <f>IFERROR('σ и σw, МПа'!R113*$BG$2,"-")</f>
        <v>165</v>
      </c>
      <c r="AF113" s="32">
        <f>IFERROR('σ и σw, МПа'!S113*$BG$2,"-")</f>
        <v>165</v>
      </c>
      <c r="AG113" s="32">
        <f>IFERROR('σ и σw, МПа'!T113*$BG$2,"-")</f>
        <v>165</v>
      </c>
      <c r="AH113" s="32">
        <f>IFERROR('σ и σw, МПа'!U113*$BG$2,"-")</f>
        <v>165</v>
      </c>
      <c r="AI113" s="32">
        <f>IFERROR('σ и σw, МПа'!V113*$BG$2,"-")</f>
        <v>165</v>
      </c>
      <c r="AJ113" s="32">
        <f>IFERROR('σ и σw, МПа'!W113*$BG$2,"-")</f>
        <v>159</v>
      </c>
      <c r="AK113" s="32">
        <f>IFERROR('σ и σw, МПа'!X113*$BG$2,"-")</f>
        <v>153</v>
      </c>
      <c r="AL113" s="32">
        <f>IFERROR('σ и σw, МПа'!Y113*$BG$2,"-")</f>
        <v>141</v>
      </c>
      <c r="AM113" s="32">
        <f>IFERROR('σ и σw, МПа'!Z113*$BG$2,"-")</f>
        <v>117.6</v>
      </c>
      <c r="AN113" s="32">
        <f>IFERROR('σ и σw, МПа'!AA113*$BG$2,"-")</f>
        <v>117.6</v>
      </c>
      <c r="AO113" s="32" t="str">
        <f>IFERROR('σ и σw, МПа'!AB113*$BG$2,"-")</f>
        <v>-</v>
      </c>
      <c r="AP113" s="33" t="str">
        <f>IFERROR('σ и σw, МПа'!AC113*$BG$2,"-")</f>
        <v>-</v>
      </c>
      <c r="AQ113" s="31">
        <f>IFERROR('σ и σw, МПа'!Q113*$BH$2,"-")</f>
        <v>275</v>
      </c>
      <c r="AR113" s="32">
        <f>IFERROR('σ и σw, МПа'!R113*$BH$2,"-")</f>
        <v>275</v>
      </c>
      <c r="AS113" s="32">
        <f>IFERROR('σ и σw, МПа'!S113*$BH$2,"-")</f>
        <v>275</v>
      </c>
      <c r="AT113" s="32">
        <f>IFERROR('σ и σw, МПа'!T113*$BH$2,"-")</f>
        <v>275</v>
      </c>
      <c r="AU113" s="32">
        <f>IFERROR('σ и σw, МПа'!U113*$BH$2,"-")</f>
        <v>275</v>
      </c>
      <c r="AV113" s="32">
        <f>IFERROR('σ и σw, МПа'!V113*$BH$2,"-")</f>
        <v>275</v>
      </c>
      <c r="AW113" s="32">
        <f>IFERROR('σ и σw, МПа'!W113*$BH$2,"-")</f>
        <v>265</v>
      </c>
      <c r="AX113" s="32">
        <f>IFERROR('σ и σw, МПа'!X113*$BH$2,"-")</f>
        <v>255</v>
      </c>
      <c r="AY113" s="32">
        <f>IFERROR('σ и σw, МПа'!Y113*$BH$2,"-")</f>
        <v>235</v>
      </c>
      <c r="AZ113" s="32">
        <f>IFERROR('σ и σw, МПа'!Z113*$BH$2,"-")</f>
        <v>196</v>
      </c>
      <c r="BA113" s="32">
        <f>IFERROR('σ и σw, МПа'!AA113*$BH$2,"-")</f>
        <v>196</v>
      </c>
      <c r="BB113" s="32" t="str">
        <f>IFERROR('σ и σw, МПа'!AB113*$BH$2,"-")</f>
        <v>-</v>
      </c>
      <c r="BC113" s="33" t="str">
        <f>IFERROR('σ и σw, МПа'!AC113*$BH$2,"-")</f>
        <v>-</v>
      </c>
    </row>
    <row r="114" spans="1:55" x14ac:dyDescent="0.25">
      <c r="A114" s="10" t="str">
        <f>INDEX('Обработка исходного'!B:B,ROW($B$3)+4*(ROW($B114)-ROW($B$3)))</f>
        <v>Сталь легированная</v>
      </c>
      <c r="B114" s="47" t="str">
        <f>INDEX('Обработка исходного'!D:D,ROW($B$3)+4*(ROW($B114)-ROW($B$3)))</f>
        <v>15ХМ</v>
      </c>
      <c r="C114" s="27" t="str">
        <f>'Rp0,2, МПа'!C114</f>
        <v>Поковки толщиной или диаметром до 100 мм, КП315*</v>
      </c>
      <c r="D114" s="31">
        <f>IFERROR('σ и σw, МПа'!D114*$BE$2,"-")</f>
        <v>252</v>
      </c>
      <c r="E114" s="32">
        <f>IFERROR('σ и σw, МПа'!E114*$BE$2,"-")</f>
        <v>251.2</v>
      </c>
      <c r="F114" s="32">
        <f>IFERROR('σ и σw, МПа'!F114*$BE$2,"-")</f>
        <v>251.2</v>
      </c>
      <c r="G114" s="32">
        <f>IFERROR('σ и σw, МПа'!G114*$BE$2,"-")</f>
        <v>251.2</v>
      </c>
      <c r="H114" s="32">
        <f>IFERROR('σ и σw, МПа'!H114*$BE$2,"-")</f>
        <v>251.2</v>
      </c>
      <c r="I114" s="32">
        <f>IFERROR('σ и σw, МПа'!I114*$BE$2,"-")</f>
        <v>249.2307692307692</v>
      </c>
      <c r="J114" s="32">
        <f>IFERROR('σ и σw, МПа'!J114*$BE$2,"-")</f>
        <v>243.2</v>
      </c>
      <c r="K114" s="32">
        <f>IFERROR('σ и σw, МПа'!K114*$BE$2,"-")</f>
        <v>227.20000000000002</v>
      </c>
      <c r="L114" s="32">
        <f>IFERROR('σ и σw, МПа'!L114*$BE$2,"-")</f>
        <v>220</v>
      </c>
      <c r="M114" s="32">
        <f>IFERROR('σ и σw, МПа'!M114*$BE$2,"-")</f>
        <v>172.79999999999998</v>
      </c>
      <c r="N114" s="32">
        <f>IFERROR('σ и σw, МПа'!N114*$BE$2,"-")</f>
        <v>172.79999999999998</v>
      </c>
      <c r="O114" s="32" t="str">
        <f>IFERROR('σ и σw, МПа'!O114*$BE$2,"-")</f>
        <v>-</v>
      </c>
      <c r="P114" s="33" t="str">
        <f>IFERROR('σ и σw, МПа'!P114*$BE$2,"-")</f>
        <v>-</v>
      </c>
      <c r="Q114" s="31">
        <f>IFERROR('σ и σw, МПа'!D114*$BF$2,"-")</f>
        <v>336</v>
      </c>
      <c r="R114" s="32">
        <f>IFERROR('σ и σw, МПа'!E114*$BF$2,"-")</f>
        <v>334.93333333333339</v>
      </c>
      <c r="S114" s="32">
        <f>IFERROR('σ и σw, МПа'!F114*$BF$2,"-")</f>
        <v>334.93333333333339</v>
      </c>
      <c r="T114" s="32">
        <f>IFERROR('σ и σw, МПа'!G114*$BF$2,"-")</f>
        <v>334.93333333333339</v>
      </c>
      <c r="U114" s="32">
        <f>IFERROR('σ и σw, МПа'!H114*$BF$2,"-")</f>
        <v>334.93333333333339</v>
      </c>
      <c r="V114" s="32">
        <f>IFERROR('σ и σw, МПа'!I114*$BF$2,"-")</f>
        <v>332.30769230769232</v>
      </c>
      <c r="W114" s="32">
        <f>IFERROR('σ и σw, МПа'!J114*$BF$2,"-")</f>
        <v>324.26666666666665</v>
      </c>
      <c r="X114" s="32">
        <f>IFERROR('σ и σw, МПа'!K114*$BF$2,"-")</f>
        <v>302.93333333333334</v>
      </c>
      <c r="Y114" s="32">
        <f>IFERROR('σ и σw, МПа'!L114*$BF$2,"-")</f>
        <v>293.33333333333337</v>
      </c>
      <c r="Z114" s="32">
        <f>IFERROR('σ и σw, МПа'!M114*$BF$2,"-")</f>
        <v>230.4</v>
      </c>
      <c r="AA114" s="32">
        <f>IFERROR('σ и σw, МПа'!N114*$BF$2,"-")</f>
        <v>230.4</v>
      </c>
      <c r="AB114" s="32" t="str">
        <f>IFERROR('σ и σw, МПа'!O114*$BF$2,"-")</f>
        <v>-</v>
      </c>
      <c r="AC114" s="33" t="str">
        <f>IFERROR('σ и σw, МПа'!P114*$BF$2,"-")</f>
        <v>-</v>
      </c>
      <c r="AD114" s="31">
        <f>IFERROR('σ и σw, МПа'!Q114*$BG$2,"-")</f>
        <v>189</v>
      </c>
      <c r="AE114" s="32">
        <f>IFERROR('σ и σw, МПа'!R114*$BG$2,"-")</f>
        <v>188.4</v>
      </c>
      <c r="AF114" s="32">
        <f>IFERROR('σ и σw, МПа'!S114*$BG$2,"-")</f>
        <v>188.4</v>
      </c>
      <c r="AG114" s="32">
        <f>IFERROR('σ и σw, МПа'!T114*$BG$2,"-")</f>
        <v>188.4</v>
      </c>
      <c r="AH114" s="32">
        <f>IFERROR('σ и σw, МПа'!U114*$BG$2,"-")</f>
        <v>188.4</v>
      </c>
      <c r="AI114" s="32">
        <f>IFERROR('σ и σw, МПа'!V114*$BG$2,"-")</f>
        <v>188.4</v>
      </c>
      <c r="AJ114" s="32">
        <f>IFERROR('σ и σw, МПа'!W114*$BG$2,"-")</f>
        <v>182.4</v>
      </c>
      <c r="AK114" s="32">
        <f>IFERROR('σ и σw, МПа'!X114*$BG$2,"-")</f>
        <v>170.4</v>
      </c>
      <c r="AL114" s="32">
        <f>IFERROR('σ и σw, МПа'!Y114*$BG$2,"-")</f>
        <v>165</v>
      </c>
      <c r="AM114" s="32">
        <f>IFERROR('σ и σw, МПа'!Z114*$BG$2,"-")</f>
        <v>129.6</v>
      </c>
      <c r="AN114" s="32">
        <f>IFERROR('σ и σw, МПа'!AA114*$BG$2,"-")</f>
        <v>129.6</v>
      </c>
      <c r="AO114" s="32" t="str">
        <f>IFERROR('σ и σw, МПа'!AB114*$BG$2,"-")</f>
        <v>-</v>
      </c>
      <c r="AP114" s="33" t="str">
        <f>IFERROR('σ и σw, МПа'!AC114*$BG$2,"-")</f>
        <v>-</v>
      </c>
      <c r="AQ114" s="31">
        <f>IFERROR('σ и σw, МПа'!Q114*$BH$2,"-")</f>
        <v>315</v>
      </c>
      <c r="AR114" s="32">
        <f>IFERROR('σ и σw, МПа'!R114*$BH$2,"-")</f>
        <v>314</v>
      </c>
      <c r="AS114" s="32">
        <f>IFERROR('σ и σw, МПа'!S114*$BH$2,"-")</f>
        <v>314</v>
      </c>
      <c r="AT114" s="32">
        <f>IFERROR('σ и σw, МПа'!T114*$BH$2,"-")</f>
        <v>314</v>
      </c>
      <c r="AU114" s="32">
        <f>IFERROR('σ и σw, МПа'!U114*$BH$2,"-")</f>
        <v>314</v>
      </c>
      <c r="AV114" s="32">
        <f>IFERROR('σ и σw, МПа'!V114*$BH$2,"-")</f>
        <v>314</v>
      </c>
      <c r="AW114" s="32">
        <f>IFERROR('σ и σw, МПа'!W114*$BH$2,"-")</f>
        <v>304</v>
      </c>
      <c r="AX114" s="32">
        <f>IFERROR('σ и σw, МПа'!X114*$BH$2,"-")</f>
        <v>284</v>
      </c>
      <c r="AY114" s="32">
        <f>IFERROR('σ и σw, МПа'!Y114*$BH$2,"-")</f>
        <v>275</v>
      </c>
      <c r="AZ114" s="32">
        <f>IFERROR('σ и σw, МПа'!Z114*$BH$2,"-")</f>
        <v>216</v>
      </c>
      <c r="BA114" s="32">
        <f>IFERROR('σ и σw, МПа'!AA114*$BH$2,"-")</f>
        <v>216</v>
      </c>
      <c r="BB114" s="32" t="str">
        <f>IFERROR('σ и σw, МПа'!AB114*$BH$2,"-")</f>
        <v>-</v>
      </c>
      <c r="BC114" s="33" t="str">
        <f>IFERROR('σ и σw, МПа'!AC114*$BH$2,"-")</f>
        <v>-</v>
      </c>
    </row>
    <row r="115" spans="1:55" x14ac:dyDescent="0.25">
      <c r="A115" s="10" t="str">
        <f>INDEX('Обработка исходного'!B:B,ROW($B$3)+4*(ROW($B115)-ROW($B$3)))</f>
        <v>Сталь легированная</v>
      </c>
      <c r="B115" s="47" t="str">
        <f>INDEX('Обработка исходного'!D:D,ROW($B$3)+4*(ROW($B115)-ROW($B$3)))</f>
        <v>15ХМ</v>
      </c>
      <c r="C115" s="27" t="str">
        <f>'Rp0,2, МПа'!C115</f>
        <v>Поковки толщиной или диаметром до 300 мм, КП345*</v>
      </c>
      <c r="D115" s="31">
        <f>IFERROR('σ и σw, МПа'!D115*$BE$2,"-")</f>
        <v>272.30769230769226</v>
      </c>
      <c r="E115" s="32">
        <f>IFERROR('σ и σw, МПа'!E115*$BE$2,"-")</f>
        <v>271.84615384615381</v>
      </c>
      <c r="F115" s="32">
        <f>IFERROR('σ и σw, МПа'!F115*$BE$2,"-")</f>
        <v>271.84615384615381</v>
      </c>
      <c r="G115" s="32">
        <f>IFERROR('σ и σw, МПа'!G115*$BE$2,"-")</f>
        <v>267.23076923076923</v>
      </c>
      <c r="H115" s="32">
        <f>IFERROR('σ и σw, МПа'!H115*$BE$2,"-")</f>
        <v>267.23076923076923</v>
      </c>
      <c r="I115" s="32">
        <f>IFERROR('σ и σw, МПа'!I115*$BE$2,"-")</f>
        <v>258</v>
      </c>
      <c r="J115" s="32">
        <f>IFERROR('σ и σw, МПа'!J115*$BE$2,"-")</f>
        <v>253.38461538461539</v>
      </c>
      <c r="K115" s="32">
        <f>IFERROR('σ и σw, МПа'!K115*$BE$2,"-")</f>
        <v>251.2</v>
      </c>
      <c r="L115" s="32">
        <f>IFERROR('σ и σw, МПа'!L115*$BE$2,"-")</f>
        <v>235.2</v>
      </c>
      <c r="M115" s="32">
        <f>IFERROR('σ и σw, МПа'!M115*$BE$2,"-")</f>
        <v>187.99999999999997</v>
      </c>
      <c r="N115" s="32">
        <f>IFERROR('σ и σw, МПа'!N115*$BE$2,"-")</f>
        <v>187.99999999999997</v>
      </c>
      <c r="O115" s="32" t="str">
        <f>IFERROR('σ и σw, МПа'!O115*$BE$2,"-")</f>
        <v>-</v>
      </c>
      <c r="P115" s="33" t="str">
        <f>IFERROR('σ и σw, МПа'!P115*$BE$2,"-")</f>
        <v>-</v>
      </c>
      <c r="Q115" s="31">
        <f>IFERROR('σ и σw, МПа'!D115*$BF$2,"-")</f>
        <v>363.07692307692309</v>
      </c>
      <c r="R115" s="32">
        <f>IFERROR('σ и σw, МПа'!E115*$BF$2,"-")</f>
        <v>362.46153846153845</v>
      </c>
      <c r="S115" s="32">
        <f>IFERROR('σ и σw, МПа'!F115*$BF$2,"-")</f>
        <v>362.46153846153845</v>
      </c>
      <c r="T115" s="32">
        <f>IFERROR('σ и σw, МПа'!G115*$BF$2,"-")</f>
        <v>356.30769230769232</v>
      </c>
      <c r="U115" s="32">
        <f>IFERROR('σ и σw, МПа'!H115*$BF$2,"-")</f>
        <v>356.30769230769232</v>
      </c>
      <c r="V115" s="32">
        <f>IFERROR('σ и σw, МПа'!I115*$BF$2,"-")</f>
        <v>344</v>
      </c>
      <c r="W115" s="32">
        <f>IFERROR('σ и σw, МПа'!J115*$BF$2,"-")</f>
        <v>337.84615384615387</v>
      </c>
      <c r="X115" s="32">
        <f>IFERROR('σ и σw, МПа'!K115*$BF$2,"-")</f>
        <v>334.93333333333339</v>
      </c>
      <c r="Y115" s="32">
        <f>IFERROR('σ и σw, МПа'!L115*$BF$2,"-")</f>
        <v>313.60000000000002</v>
      </c>
      <c r="Z115" s="32">
        <f>IFERROR('σ и σw, МПа'!M115*$BF$2,"-")</f>
        <v>250.66666666666666</v>
      </c>
      <c r="AA115" s="32">
        <f>IFERROR('σ и σw, МПа'!N115*$BF$2,"-")</f>
        <v>250.66666666666666</v>
      </c>
      <c r="AB115" s="32" t="str">
        <f>IFERROR('σ и σw, МПа'!O115*$BF$2,"-")</f>
        <v>-</v>
      </c>
      <c r="AC115" s="33" t="str">
        <f>IFERROR('σ и σw, МПа'!P115*$BF$2,"-")</f>
        <v>-</v>
      </c>
      <c r="AD115" s="31">
        <f>IFERROR('σ и σw, МПа'!Q115*$BG$2,"-")</f>
        <v>207</v>
      </c>
      <c r="AE115" s="32">
        <f>IFERROR('σ и σw, МПа'!R115*$BG$2,"-")</f>
        <v>205.79999999999998</v>
      </c>
      <c r="AF115" s="32">
        <f>IFERROR('σ и σw, МПа'!S115*$BG$2,"-")</f>
        <v>205.79999999999998</v>
      </c>
      <c r="AG115" s="32">
        <f>IFERROR('σ и σw, МПа'!T115*$BG$2,"-")</f>
        <v>205.79999999999998</v>
      </c>
      <c r="AH115" s="32">
        <f>IFERROR('σ и σw, МПа'!U115*$BG$2,"-")</f>
        <v>205.79999999999998</v>
      </c>
      <c r="AI115" s="32">
        <f>IFERROR('σ и σw, МПа'!V115*$BG$2,"-")</f>
        <v>205.79999999999998</v>
      </c>
      <c r="AJ115" s="32">
        <f>IFERROR('σ и σw, МПа'!W115*$BG$2,"-")</f>
        <v>193.79999999999998</v>
      </c>
      <c r="AK115" s="32">
        <f>IFERROR('σ и σw, МПа'!X115*$BG$2,"-")</f>
        <v>188.4</v>
      </c>
      <c r="AL115" s="32">
        <f>IFERROR('σ и σw, МПа'!Y115*$BG$2,"-")</f>
        <v>176.4</v>
      </c>
      <c r="AM115" s="32">
        <f>IFERROR('σ и σw, МПа'!Z115*$BG$2,"-")</f>
        <v>141</v>
      </c>
      <c r="AN115" s="32">
        <f>IFERROR('σ и σw, МПа'!AA115*$BG$2,"-")</f>
        <v>141</v>
      </c>
      <c r="AO115" s="32" t="str">
        <f>IFERROR('σ и σw, МПа'!AB115*$BG$2,"-")</f>
        <v>-</v>
      </c>
      <c r="AP115" s="33" t="str">
        <f>IFERROR('σ и σw, МПа'!AC115*$BG$2,"-")</f>
        <v>-</v>
      </c>
      <c r="AQ115" s="31">
        <f>IFERROR('σ и σw, МПа'!Q115*$BH$2,"-")</f>
        <v>345</v>
      </c>
      <c r="AR115" s="32">
        <f>IFERROR('σ и σw, МПа'!R115*$BH$2,"-")</f>
        <v>343</v>
      </c>
      <c r="AS115" s="32">
        <f>IFERROR('σ и σw, МПа'!S115*$BH$2,"-")</f>
        <v>343</v>
      </c>
      <c r="AT115" s="32">
        <f>IFERROR('σ и σw, МПа'!T115*$BH$2,"-")</f>
        <v>343</v>
      </c>
      <c r="AU115" s="32">
        <f>IFERROR('σ и σw, МПа'!U115*$BH$2,"-")</f>
        <v>343</v>
      </c>
      <c r="AV115" s="32">
        <f>IFERROR('σ и σw, МПа'!V115*$BH$2,"-")</f>
        <v>343</v>
      </c>
      <c r="AW115" s="32">
        <f>IFERROR('σ и σw, МПа'!W115*$BH$2,"-")</f>
        <v>323</v>
      </c>
      <c r="AX115" s="32">
        <f>IFERROR('σ и σw, МПа'!X115*$BH$2,"-")</f>
        <v>314</v>
      </c>
      <c r="AY115" s="32">
        <f>IFERROR('σ и σw, МПа'!Y115*$BH$2,"-")</f>
        <v>294</v>
      </c>
      <c r="AZ115" s="32">
        <f>IFERROR('σ и σw, МПа'!Z115*$BH$2,"-")</f>
        <v>235</v>
      </c>
      <c r="BA115" s="32">
        <f>IFERROR('σ и σw, МПа'!AA115*$BH$2,"-")</f>
        <v>235</v>
      </c>
      <c r="BB115" s="32" t="str">
        <f>IFERROR('σ и σw, МПа'!AB115*$BH$2,"-")</f>
        <v>-</v>
      </c>
      <c r="BC115" s="33" t="str">
        <f>IFERROR('σ и σw, МПа'!AC115*$BH$2,"-")</f>
        <v>-</v>
      </c>
    </row>
    <row r="116" spans="1:55" x14ac:dyDescent="0.25">
      <c r="A116" s="10" t="str">
        <f>INDEX('Обработка исходного'!B:B,ROW($B$3)+4*(ROW($B116)-ROW($B$3)))</f>
        <v>Сталь легированная</v>
      </c>
      <c r="B116" s="47" t="str">
        <f>INDEX('Обработка исходного'!D:D,ROW($B$3)+4*(ROW($B116)-ROW($B$3)))</f>
        <v>15ХМ</v>
      </c>
      <c r="C116" s="27" t="str">
        <f>'Rp0,2, МПа'!C116</f>
        <v>Поковки толщиной или диаметром до 100 мм, КП395*</v>
      </c>
      <c r="D116" s="31">
        <f>IFERROR('σ и σw, МПа'!D116*$BE$2,"-")</f>
        <v>283.84615384615381</v>
      </c>
      <c r="E116" s="32">
        <f>IFERROR('σ и σw, МПа'!E116*$BE$2,"-")</f>
        <v>283.84615384615381</v>
      </c>
      <c r="F116" s="32">
        <f>IFERROR('σ и σw, МПа'!F116*$BE$2,"-")</f>
        <v>283.84615384615381</v>
      </c>
      <c r="G116" s="32">
        <f>IFERROR('σ и σw, МПа'!G116*$BE$2,"-")</f>
        <v>280.61538461538458</v>
      </c>
      <c r="H116" s="32">
        <f>IFERROR('σ и σw, МПа'!H116*$BE$2,"-")</f>
        <v>280.61538461538458</v>
      </c>
      <c r="I116" s="32">
        <f>IFERROR('σ и σw, МПа'!I116*$BE$2,"-")</f>
        <v>271.84615384615381</v>
      </c>
      <c r="J116" s="32">
        <f>IFERROR('σ и σw, МПа'!J116*$BE$2,"-")</f>
        <v>267.23076923076923</v>
      </c>
      <c r="K116" s="32">
        <f>IFERROR('σ и σw, МПа'!K116*$BE$2,"-")</f>
        <v>267.23076923076923</v>
      </c>
      <c r="L116" s="32">
        <f>IFERROR('σ и σw, МПа'!L116*$BE$2,"-")</f>
        <v>267.23076923076923</v>
      </c>
      <c r="M116" s="32">
        <f>IFERROR('σ и σw, МПа'!M116*$BE$2,"-")</f>
        <v>220</v>
      </c>
      <c r="N116" s="32">
        <f>IFERROR('σ и σw, МПа'!N116*$BE$2,"-")</f>
        <v>220</v>
      </c>
      <c r="O116" s="32" t="str">
        <f>IFERROR('σ и σw, МПа'!O116*$BE$2,"-")</f>
        <v>-</v>
      </c>
      <c r="P116" s="33" t="str">
        <f>IFERROR('σ и σw, МПа'!P116*$BE$2,"-")</f>
        <v>-</v>
      </c>
      <c r="Q116" s="31">
        <f>IFERROR('σ и σw, МПа'!D116*$BF$2,"-")</f>
        <v>378.46153846153845</v>
      </c>
      <c r="R116" s="32">
        <f>IFERROR('σ и σw, МПа'!E116*$BF$2,"-")</f>
        <v>378.46153846153845</v>
      </c>
      <c r="S116" s="32">
        <f>IFERROR('σ и σw, МПа'!F116*$BF$2,"-")</f>
        <v>378.46153846153845</v>
      </c>
      <c r="T116" s="32">
        <f>IFERROR('σ и σw, МПа'!G116*$BF$2,"-")</f>
        <v>374.15384615384619</v>
      </c>
      <c r="U116" s="32">
        <f>IFERROR('σ и σw, МПа'!H116*$BF$2,"-")</f>
        <v>374.15384615384619</v>
      </c>
      <c r="V116" s="32">
        <f>IFERROR('σ и σw, МПа'!I116*$BF$2,"-")</f>
        <v>362.46153846153845</v>
      </c>
      <c r="W116" s="32">
        <f>IFERROR('σ и σw, МПа'!J116*$BF$2,"-")</f>
        <v>356.30769230769232</v>
      </c>
      <c r="X116" s="32">
        <f>IFERROR('σ и σw, МПа'!K116*$BF$2,"-")</f>
        <v>356.30769230769232</v>
      </c>
      <c r="Y116" s="32">
        <f>IFERROR('σ и σw, МПа'!L116*$BF$2,"-")</f>
        <v>356.30769230769232</v>
      </c>
      <c r="Z116" s="32">
        <f>IFERROR('σ и σw, МПа'!M116*$BF$2,"-")</f>
        <v>293.33333333333337</v>
      </c>
      <c r="AA116" s="32">
        <f>IFERROR('σ и σw, МПа'!N116*$BF$2,"-")</f>
        <v>293.33333333333337</v>
      </c>
      <c r="AB116" s="32" t="str">
        <f>IFERROR('σ и σw, МПа'!O116*$BF$2,"-")</f>
        <v>-</v>
      </c>
      <c r="AC116" s="33" t="str">
        <f>IFERROR('σ и σw, МПа'!P116*$BF$2,"-")</f>
        <v>-</v>
      </c>
      <c r="AD116" s="31">
        <f>IFERROR('σ и σw, МПа'!Q116*$BG$2,"-")</f>
        <v>237</v>
      </c>
      <c r="AE116" s="32">
        <f>IFERROR('σ и σw, МПа'!R116*$BG$2,"-")</f>
        <v>237</v>
      </c>
      <c r="AF116" s="32">
        <f>IFERROR('σ и σw, МПа'!S116*$BG$2,"-")</f>
        <v>237</v>
      </c>
      <c r="AG116" s="32">
        <f>IFERROR('σ и σw, МПа'!T116*$BG$2,"-")</f>
        <v>237</v>
      </c>
      <c r="AH116" s="32">
        <f>IFERROR('σ и σw, МПа'!U116*$BG$2,"-")</f>
        <v>237</v>
      </c>
      <c r="AI116" s="32">
        <f>IFERROR('σ и σw, МПа'!V116*$BG$2,"-")</f>
        <v>237</v>
      </c>
      <c r="AJ116" s="32">
        <f>IFERROR('σ и σw, МПа'!W116*$BG$2,"-")</f>
        <v>223.79999999999998</v>
      </c>
      <c r="AK116" s="32">
        <f>IFERROR('σ и σw, МПа'!X116*$BG$2,"-")</f>
        <v>211.79999999999998</v>
      </c>
      <c r="AL116" s="32">
        <f>IFERROR('σ и σw, МПа'!Y116*$BG$2,"-")</f>
        <v>205.79999999999998</v>
      </c>
      <c r="AM116" s="32">
        <f>IFERROR('σ и σw, МПа'!Z116*$BG$2,"-")</f>
        <v>165</v>
      </c>
      <c r="AN116" s="32">
        <f>IFERROR('σ и σw, МПа'!AA116*$BG$2,"-")</f>
        <v>165</v>
      </c>
      <c r="AO116" s="32" t="str">
        <f>IFERROR('σ и σw, МПа'!AB116*$BG$2,"-")</f>
        <v>-</v>
      </c>
      <c r="AP116" s="33" t="str">
        <f>IFERROR('σ и σw, МПа'!AC116*$BG$2,"-")</f>
        <v>-</v>
      </c>
      <c r="AQ116" s="31">
        <f>IFERROR('σ и σw, МПа'!Q116*$BH$2,"-")</f>
        <v>395</v>
      </c>
      <c r="AR116" s="32">
        <f>IFERROR('σ и σw, МПа'!R116*$BH$2,"-")</f>
        <v>395</v>
      </c>
      <c r="AS116" s="32">
        <f>IFERROR('σ и σw, МПа'!S116*$BH$2,"-")</f>
        <v>395</v>
      </c>
      <c r="AT116" s="32">
        <f>IFERROR('σ и σw, МПа'!T116*$BH$2,"-")</f>
        <v>395</v>
      </c>
      <c r="AU116" s="32">
        <f>IFERROR('σ и σw, МПа'!U116*$BH$2,"-")</f>
        <v>395</v>
      </c>
      <c r="AV116" s="32">
        <f>IFERROR('σ и σw, МПа'!V116*$BH$2,"-")</f>
        <v>395</v>
      </c>
      <c r="AW116" s="32">
        <f>IFERROR('σ и σw, МПа'!W116*$BH$2,"-")</f>
        <v>373</v>
      </c>
      <c r="AX116" s="32">
        <f>IFERROR('σ и σw, МПа'!X116*$BH$2,"-")</f>
        <v>353</v>
      </c>
      <c r="AY116" s="32">
        <f>IFERROR('σ и σw, МПа'!Y116*$BH$2,"-")</f>
        <v>343</v>
      </c>
      <c r="AZ116" s="32">
        <f>IFERROR('σ и σw, МПа'!Z116*$BH$2,"-")</f>
        <v>275</v>
      </c>
      <c r="BA116" s="32">
        <f>IFERROR('σ и σw, МПа'!AA116*$BH$2,"-")</f>
        <v>275</v>
      </c>
      <c r="BB116" s="32" t="str">
        <f>IFERROR('σ и σw, МПа'!AB116*$BH$2,"-")</f>
        <v>-</v>
      </c>
      <c r="BC116" s="33" t="str">
        <f>IFERROR('σ и σw, МПа'!AC116*$BH$2,"-")</f>
        <v>-</v>
      </c>
    </row>
    <row r="117" spans="1:55" x14ac:dyDescent="0.25">
      <c r="A117" s="10" t="str">
        <f>INDEX('Обработка исходного'!B:B,ROW($B$3)+4*(ROW($B117)-ROW($B$3)))</f>
        <v>Сталь легированная</v>
      </c>
      <c r="B117" s="47" t="str">
        <f>INDEX('Обработка исходного'!D:D,ROW($B$3)+4*(ROW($B117)-ROW($B$3)))</f>
        <v>15ХМ</v>
      </c>
      <c r="C117" s="27" t="str">
        <f>'Rp0,2, МПа'!C117</f>
        <v>Поковки толщиной или диаметром до 100 мм, КП440*</v>
      </c>
      <c r="D117" s="31">
        <f>IFERROR('σ и σw, МПа'!D117*$BE$2,"-")</f>
        <v>293.07692307692304</v>
      </c>
      <c r="E117" s="32">
        <f>IFERROR('σ и σw, МПа'!E117*$BE$2,"-")</f>
        <v>293.07692307692304</v>
      </c>
      <c r="F117" s="32">
        <f>IFERROR('σ и σw, МПа'!F117*$BE$2,"-")</f>
        <v>293.07692307692304</v>
      </c>
      <c r="G117" s="32">
        <f>IFERROR('σ и σw, МПа'!G117*$BE$2,"-")</f>
        <v>289.84615384615381</v>
      </c>
      <c r="H117" s="32">
        <f>IFERROR('σ и σw, МПа'!H117*$BE$2,"-")</f>
        <v>289.84615384615381</v>
      </c>
      <c r="I117" s="32">
        <f>IFERROR('σ и σw, МПа'!I117*$BE$2,"-")</f>
        <v>280.61538461538458</v>
      </c>
      <c r="J117" s="32">
        <f>IFERROR('σ и σw, МПа'!J117*$BE$2,"-")</f>
        <v>276</v>
      </c>
      <c r="K117" s="32">
        <f>IFERROR('σ и σw, МПа'!K117*$BE$2,"-")</f>
        <v>276</v>
      </c>
      <c r="L117" s="32">
        <f>IFERROR('σ и σw, МПа'!L117*$BE$2,"-")</f>
        <v>276</v>
      </c>
      <c r="M117" s="32">
        <f>IFERROR('σ и σw, МПа'!M117*$BE$2,"-")</f>
        <v>243.2</v>
      </c>
      <c r="N117" s="32">
        <f>IFERROR('σ и σw, МПа'!N117*$BE$2,"-")</f>
        <v>226.61538461538461</v>
      </c>
      <c r="O117" s="32" t="str">
        <f>IFERROR('σ и σw, МПа'!O117*$BE$2,"-")</f>
        <v>-</v>
      </c>
      <c r="P117" s="33" t="str">
        <f>IFERROR('σ и σw, МПа'!P117*$BE$2,"-")</f>
        <v>-</v>
      </c>
      <c r="Q117" s="31">
        <f>IFERROR('σ и σw, МПа'!D117*$BF$2,"-")</f>
        <v>390.76923076923077</v>
      </c>
      <c r="R117" s="32">
        <f>IFERROR('σ и σw, МПа'!E117*$BF$2,"-")</f>
        <v>390.76923076923077</v>
      </c>
      <c r="S117" s="32">
        <f>IFERROR('σ и σw, МПа'!F117*$BF$2,"-")</f>
        <v>390.76923076923077</v>
      </c>
      <c r="T117" s="32">
        <f>IFERROR('σ и σw, МПа'!G117*$BF$2,"-")</f>
        <v>386.46153846153845</v>
      </c>
      <c r="U117" s="32">
        <f>IFERROR('σ и σw, МПа'!H117*$BF$2,"-")</f>
        <v>386.46153846153845</v>
      </c>
      <c r="V117" s="32">
        <f>IFERROR('σ и σw, МПа'!I117*$BF$2,"-")</f>
        <v>374.15384615384619</v>
      </c>
      <c r="W117" s="32">
        <f>IFERROR('σ и σw, МПа'!J117*$BF$2,"-")</f>
        <v>368</v>
      </c>
      <c r="X117" s="32">
        <f>IFERROR('σ и σw, МПа'!K117*$BF$2,"-")</f>
        <v>368</v>
      </c>
      <c r="Y117" s="32">
        <f>IFERROR('σ и σw, МПа'!L117*$BF$2,"-")</f>
        <v>368</v>
      </c>
      <c r="Z117" s="32">
        <f>IFERROR('σ и σw, МПа'!M117*$BF$2,"-")</f>
        <v>324.26666666666665</v>
      </c>
      <c r="AA117" s="32">
        <f>IFERROR('σ и σw, МПа'!N117*$BF$2,"-")</f>
        <v>302.15384615384613</v>
      </c>
      <c r="AB117" s="32" t="str">
        <f>IFERROR('σ и σw, МПа'!O117*$BF$2,"-")</f>
        <v>-</v>
      </c>
      <c r="AC117" s="33" t="str">
        <f>IFERROR('σ и σw, МПа'!P117*$BF$2,"-")</f>
        <v>-</v>
      </c>
      <c r="AD117" s="31">
        <f>IFERROR('σ и σw, МПа'!Q117*$BG$2,"-")</f>
        <v>264</v>
      </c>
      <c r="AE117" s="32">
        <f>IFERROR('σ и σw, МПа'!R117*$BG$2,"-")</f>
        <v>264</v>
      </c>
      <c r="AF117" s="32">
        <f>IFERROR('σ и σw, МПа'!S117*$BG$2,"-")</f>
        <v>264</v>
      </c>
      <c r="AG117" s="32">
        <f>IFERROR('σ и σw, МПа'!T117*$BG$2,"-")</f>
        <v>264</v>
      </c>
      <c r="AH117" s="32">
        <f>IFERROR('σ и σw, МПа'!U117*$BG$2,"-")</f>
        <v>264</v>
      </c>
      <c r="AI117" s="32">
        <f>IFERROR('σ и σw, МПа'!V117*$BG$2,"-")</f>
        <v>264</v>
      </c>
      <c r="AJ117" s="32">
        <f>IFERROR('σ и σw, МПа'!W117*$BG$2,"-")</f>
        <v>253.2</v>
      </c>
      <c r="AK117" s="32">
        <f>IFERROR('σ и σw, МПа'!X117*$BG$2,"-")</f>
        <v>241.2</v>
      </c>
      <c r="AL117" s="32">
        <f>IFERROR('σ и σw, МПа'!Y117*$BG$2,"-")</f>
        <v>229.79999999999998</v>
      </c>
      <c r="AM117" s="32">
        <f>IFERROR('σ и σw, МПа'!Z117*$BG$2,"-")</f>
        <v>182.4</v>
      </c>
      <c r="AN117" s="32">
        <f>IFERROR('σ и σw, МПа'!AA117*$BG$2,"-")</f>
        <v>182.4</v>
      </c>
      <c r="AO117" s="32" t="str">
        <f>IFERROR('σ и σw, МПа'!AB117*$BG$2,"-")</f>
        <v>-</v>
      </c>
      <c r="AP117" s="33" t="str">
        <f>IFERROR('σ и σw, МПа'!AC117*$BG$2,"-")</f>
        <v>-</v>
      </c>
      <c r="AQ117" s="31">
        <f>IFERROR('σ и σw, МПа'!Q117*$BH$2,"-")</f>
        <v>440</v>
      </c>
      <c r="AR117" s="32">
        <f>IFERROR('σ и σw, МПа'!R117*$BH$2,"-")</f>
        <v>440</v>
      </c>
      <c r="AS117" s="32">
        <f>IFERROR('σ и σw, МПа'!S117*$BH$2,"-")</f>
        <v>440</v>
      </c>
      <c r="AT117" s="32">
        <f>IFERROR('σ и σw, МПа'!T117*$BH$2,"-")</f>
        <v>440</v>
      </c>
      <c r="AU117" s="32">
        <f>IFERROR('σ и σw, МПа'!U117*$BH$2,"-")</f>
        <v>440</v>
      </c>
      <c r="AV117" s="32">
        <f>IFERROR('σ и σw, МПа'!V117*$BH$2,"-")</f>
        <v>440</v>
      </c>
      <c r="AW117" s="32">
        <f>IFERROR('σ и σw, МПа'!W117*$BH$2,"-")</f>
        <v>422</v>
      </c>
      <c r="AX117" s="32">
        <f>IFERROR('σ и σw, МПа'!X117*$BH$2,"-")</f>
        <v>402</v>
      </c>
      <c r="AY117" s="32">
        <f>IFERROR('σ и σw, МПа'!Y117*$BH$2,"-")</f>
        <v>383</v>
      </c>
      <c r="AZ117" s="32">
        <f>IFERROR('σ и σw, МПа'!Z117*$BH$2,"-")</f>
        <v>304</v>
      </c>
      <c r="BA117" s="32">
        <f>IFERROR('σ и σw, МПа'!AA117*$BH$2,"-")</f>
        <v>304</v>
      </c>
      <c r="BB117" s="32" t="str">
        <f>IFERROR('σ и σw, МПа'!AB117*$BH$2,"-")</f>
        <v>-</v>
      </c>
      <c r="BC117" s="33" t="str">
        <f>IFERROR('σ и σw, МПа'!AC117*$BH$2,"-")</f>
        <v>-</v>
      </c>
    </row>
    <row r="118" spans="1:55" x14ac:dyDescent="0.25">
      <c r="A118" s="10" t="str">
        <f>INDEX('Обработка исходного'!B:B,ROW($B$3)+4*(ROW($B118)-ROW($B$3)))</f>
        <v>Сталь легированная</v>
      </c>
      <c r="B118" s="47" t="str">
        <f>INDEX('Обработка исходного'!D:D,ROW($B$3)+4*(ROW($B118)-ROW($B$3)))</f>
        <v>15ХМ</v>
      </c>
      <c r="C118" s="27" t="str">
        <f>'Rp0,2, МПа'!C118</f>
        <v>Поковки толщиной или диаметром до 100 мм, КП490*</v>
      </c>
      <c r="D118" s="31">
        <f>IFERROR('σ и σw, МПа'!D118*$BE$2,"-")</f>
        <v>302.30769230769226</v>
      </c>
      <c r="E118" s="32">
        <f>IFERROR('σ и σw, МПа'!E118*$BE$2,"-")</f>
        <v>302.30769230769226</v>
      </c>
      <c r="F118" s="32">
        <f>IFERROR('σ и σw, МПа'!F118*$BE$2,"-")</f>
        <v>302.30769230769226</v>
      </c>
      <c r="G118" s="32">
        <f>IFERROR('σ и σw, МПа'!G118*$BE$2,"-")</f>
        <v>298.61538461538458</v>
      </c>
      <c r="H118" s="32">
        <f>IFERROR('σ и σw, МПа'!H118*$BE$2,"-")</f>
        <v>298.61538461538458</v>
      </c>
      <c r="I118" s="32">
        <f>IFERROR('σ и σw, МПа'!I118*$BE$2,"-")</f>
        <v>289.84615384615381</v>
      </c>
      <c r="J118" s="32">
        <f>IFERROR('σ и σw, МПа'!J118*$BE$2,"-")</f>
        <v>285.23076923076923</v>
      </c>
      <c r="K118" s="32">
        <f>IFERROR('σ и σw, МПа'!K118*$BE$2,"-")</f>
        <v>285.23076923076923</v>
      </c>
      <c r="L118" s="32">
        <f>IFERROR('σ и σw, МПа'!L118*$BE$2,"-")</f>
        <v>285.23076923076923</v>
      </c>
      <c r="M118" s="32">
        <f>IFERROR('σ и σw, МПа'!M118*$BE$2,"-")</f>
        <v>274.39999999999998</v>
      </c>
      <c r="N118" s="32">
        <f>IFERROR('σ и σw, МПа'!N118*$BE$2,"-")</f>
        <v>226.61538461538461</v>
      </c>
      <c r="O118" s="32" t="str">
        <f>IFERROR('σ и σw, МПа'!O118*$BE$2,"-")</f>
        <v>-</v>
      </c>
      <c r="P118" s="33" t="str">
        <f>IFERROR('σ и σw, МПа'!P118*$BE$2,"-")</f>
        <v>-</v>
      </c>
      <c r="Q118" s="31">
        <f>IFERROR('σ и σw, МПа'!D118*$BF$2,"-")</f>
        <v>403.07692307692309</v>
      </c>
      <c r="R118" s="32">
        <f>IFERROR('σ и σw, МПа'!E118*$BF$2,"-")</f>
        <v>403.07692307692309</v>
      </c>
      <c r="S118" s="32">
        <f>IFERROR('σ и σw, МПа'!F118*$BF$2,"-")</f>
        <v>403.07692307692309</v>
      </c>
      <c r="T118" s="32">
        <f>IFERROR('σ и σw, МПа'!G118*$BF$2,"-")</f>
        <v>398.15384615384619</v>
      </c>
      <c r="U118" s="32">
        <f>IFERROR('σ и σw, МПа'!H118*$BF$2,"-")</f>
        <v>398.15384615384619</v>
      </c>
      <c r="V118" s="32">
        <f>IFERROR('σ и σw, МПа'!I118*$BF$2,"-")</f>
        <v>386.46153846153845</v>
      </c>
      <c r="W118" s="32">
        <f>IFERROR('σ и σw, МПа'!J118*$BF$2,"-")</f>
        <v>380.30769230769232</v>
      </c>
      <c r="X118" s="32">
        <f>IFERROR('σ и σw, МПа'!K118*$BF$2,"-")</f>
        <v>380.30769230769232</v>
      </c>
      <c r="Y118" s="32">
        <f>IFERROR('σ и σw, МПа'!L118*$BF$2,"-")</f>
        <v>380.30769230769232</v>
      </c>
      <c r="Z118" s="32">
        <f>IFERROR('σ и σw, МПа'!M118*$BF$2,"-")</f>
        <v>365.86666666666667</v>
      </c>
      <c r="AA118" s="32">
        <f>IFERROR('σ и σw, МПа'!N118*$BF$2,"-")</f>
        <v>302.15384615384613</v>
      </c>
      <c r="AB118" s="32" t="str">
        <f>IFERROR('σ и σw, МПа'!O118*$BF$2,"-")</f>
        <v>-</v>
      </c>
      <c r="AC118" s="33" t="str">
        <f>IFERROR('σ и σw, МПа'!P118*$BF$2,"-")</f>
        <v>-</v>
      </c>
      <c r="AD118" s="31">
        <f>IFERROR('σ и σw, МПа'!Q118*$BG$2,"-")</f>
        <v>294</v>
      </c>
      <c r="AE118" s="32">
        <f>IFERROR('σ и σw, МПа'!R118*$BG$2,"-")</f>
        <v>294</v>
      </c>
      <c r="AF118" s="32">
        <f>IFERROR('σ и σw, МПа'!S118*$BG$2,"-")</f>
        <v>294</v>
      </c>
      <c r="AG118" s="32">
        <f>IFERROR('σ и σw, МПа'!T118*$BG$2,"-")</f>
        <v>294</v>
      </c>
      <c r="AH118" s="32">
        <f>IFERROR('σ и σw, МПа'!U118*$BG$2,"-")</f>
        <v>294</v>
      </c>
      <c r="AI118" s="32">
        <f>IFERROR('σ и σw, МПа'!V118*$BG$2,"-")</f>
        <v>294</v>
      </c>
      <c r="AJ118" s="32">
        <f>IFERROR('σ и σw, МПа'!W118*$BG$2,"-")</f>
        <v>282.59999999999997</v>
      </c>
      <c r="AK118" s="32">
        <f>IFERROR('σ и σw, МПа'!X118*$BG$2,"-")</f>
        <v>270.59999999999997</v>
      </c>
      <c r="AL118" s="32">
        <f>IFERROR('σ и σw, МПа'!Y118*$BG$2,"-")</f>
        <v>253.2</v>
      </c>
      <c r="AM118" s="32">
        <f>IFERROR('σ и σw, МПа'!Z118*$BG$2,"-")</f>
        <v>205.79999999999998</v>
      </c>
      <c r="AN118" s="32">
        <f>IFERROR('σ и σw, МПа'!AA118*$BG$2,"-")</f>
        <v>205.79999999999998</v>
      </c>
      <c r="AO118" s="32" t="str">
        <f>IFERROR('σ и σw, МПа'!AB118*$BG$2,"-")</f>
        <v>-</v>
      </c>
      <c r="AP118" s="33" t="str">
        <f>IFERROR('σ и σw, МПа'!AC118*$BG$2,"-")</f>
        <v>-</v>
      </c>
      <c r="AQ118" s="31">
        <f>IFERROR('σ и σw, МПа'!Q118*$BH$2,"-")</f>
        <v>490</v>
      </c>
      <c r="AR118" s="32">
        <f>IFERROR('σ и σw, МПа'!R118*$BH$2,"-")</f>
        <v>490</v>
      </c>
      <c r="AS118" s="32">
        <f>IFERROR('σ и σw, МПа'!S118*$BH$2,"-")</f>
        <v>490</v>
      </c>
      <c r="AT118" s="32">
        <f>IFERROR('σ и σw, МПа'!T118*$BH$2,"-")</f>
        <v>490</v>
      </c>
      <c r="AU118" s="32">
        <f>IFERROR('σ и σw, МПа'!U118*$BH$2,"-")</f>
        <v>490</v>
      </c>
      <c r="AV118" s="32">
        <f>IFERROR('σ и σw, МПа'!V118*$BH$2,"-")</f>
        <v>490</v>
      </c>
      <c r="AW118" s="32">
        <f>IFERROR('σ и σw, МПа'!W118*$BH$2,"-")</f>
        <v>471</v>
      </c>
      <c r="AX118" s="32">
        <f>IFERROR('σ и σw, МПа'!X118*$BH$2,"-")</f>
        <v>451</v>
      </c>
      <c r="AY118" s="32">
        <f>IFERROR('σ и σw, МПа'!Y118*$BH$2,"-")</f>
        <v>422</v>
      </c>
      <c r="AZ118" s="32">
        <f>IFERROR('σ и σw, МПа'!Z118*$BH$2,"-")</f>
        <v>343</v>
      </c>
      <c r="BA118" s="32">
        <f>IFERROR('σ и σw, МПа'!AA118*$BH$2,"-")</f>
        <v>343</v>
      </c>
      <c r="BB118" s="32" t="str">
        <f>IFERROR('σ и σw, МПа'!AB118*$BH$2,"-")</f>
        <v>-</v>
      </c>
      <c r="BC118" s="33" t="str">
        <f>IFERROR('σ и σw, МПа'!AC118*$BH$2,"-")</f>
        <v>-</v>
      </c>
    </row>
    <row r="119" spans="1:55" x14ac:dyDescent="0.25">
      <c r="A119" s="10" t="str">
        <f>INDEX('Обработка исходного'!B:B,ROW($B$3)+4*(ROW($B119)-ROW($B$3)))</f>
        <v>Сталь легированная</v>
      </c>
      <c r="B119" s="47" t="str">
        <f>INDEX('Обработка исходного'!D:D,ROW($B$3)+4*(ROW($B119)-ROW($B$3)))</f>
        <v>20ХМ</v>
      </c>
      <c r="C119" s="27" t="str">
        <f>'Rp0,2, МПа'!C119</f>
        <v>Поковки толщиной до 100 мм, КП345*</v>
      </c>
      <c r="D119" s="31">
        <f>IFERROR('σ и σw, МПа'!D119*$BE$2,"-")</f>
        <v>272.30769230769226</v>
      </c>
      <c r="E119" s="32">
        <f>IFERROR('σ и σw, МПа'!E119*$BE$2,"-")</f>
        <v>267.23076923076923</v>
      </c>
      <c r="F119" s="32">
        <f>IFERROR('σ и σw, МПа'!F119*$BE$2,"-")</f>
        <v>267.23076923076923</v>
      </c>
      <c r="G119" s="32">
        <f>IFERROR('σ и σw, МПа'!G119*$BE$2,"-")</f>
        <v>262.61538461538458</v>
      </c>
      <c r="H119" s="32">
        <f>IFERROR('σ и σw, МПа'!H119*$BE$2,"-")</f>
        <v>262.61538461538458</v>
      </c>
      <c r="I119" s="32">
        <f>IFERROR('σ и σw, МПа'!I119*$BE$2,"-")</f>
        <v>258</v>
      </c>
      <c r="J119" s="32">
        <f>IFERROR('σ и σw, МПа'!J119*$BE$2,"-")</f>
        <v>258</v>
      </c>
      <c r="K119" s="32">
        <f>IFERROR('σ и σw, МПа'!K119*$BE$2,"-")</f>
        <v>258</v>
      </c>
      <c r="L119" s="32">
        <f>IFERROR('σ и σw, МПа'!L119*$BE$2,"-")</f>
        <v>258</v>
      </c>
      <c r="M119" s="32">
        <f>IFERROR('σ и σw, МПа'!M119*$BE$2,"-")</f>
        <v>230.76923076923075</v>
      </c>
      <c r="N119" s="32">
        <f>IFERROR('σ и σw, МПа'!N119*$BE$2,"-")</f>
        <v>212.76923076923075</v>
      </c>
      <c r="O119" s="32">
        <f>IFERROR('σ и σw, МПа'!O119*$BE$2,"-")</f>
        <v>208.15384615384613</v>
      </c>
      <c r="P119" s="33" t="str">
        <f>IFERROR('σ и σw, МПа'!P119*$BE$2,"-")</f>
        <v>-</v>
      </c>
      <c r="Q119" s="31">
        <f>IFERROR('σ и σw, МПа'!D119*$BF$2,"-")</f>
        <v>363.07692307692309</v>
      </c>
      <c r="R119" s="32">
        <f>IFERROR('σ и σw, МПа'!E119*$BF$2,"-")</f>
        <v>356.30769230769232</v>
      </c>
      <c r="S119" s="32">
        <f>IFERROR('σ и σw, МПа'!F119*$BF$2,"-")</f>
        <v>356.30769230769232</v>
      </c>
      <c r="T119" s="32">
        <f>IFERROR('σ и σw, МПа'!G119*$BF$2,"-")</f>
        <v>350.15384615384619</v>
      </c>
      <c r="U119" s="32">
        <f>IFERROR('σ и σw, МПа'!H119*$BF$2,"-")</f>
        <v>350.15384615384619</v>
      </c>
      <c r="V119" s="32">
        <f>IFERROR('σ и σw, МПа'!I119*$BF$2,"-")</f>
        <v>344</v>
      </c>
      <c r="W119" s="32">
        <f>IFERROR('σ и σw, МПа'!J119*$BF$2,"-")</f>
        <v>344</v>
      </c>
      <c r="X119" s="32">
        <f>IFERROR('σ и σw, МПа'!K119*$BF$2,"-")</f>
        <v>344</v>
      </c>
      <c r="Y119" s="32">
        <f>IFERROR('σ и σw, МПа'!L119*$BF$2,"-")</f>
        <v>344</v>
      </c>
      <c r="Z119" s="32">
        <f>IFERROR('σ и σw, МПа'!M119*$BF$2,"-")</f>
        <v>307.69230769230768</v>
      </c>
      <c r="AA119" s="32">
        <f>IFERROR('σ и σw, МПа'!N119*$BF$2,"-")</f>
        <v>283.69230769230768</v>
      </c>
      <c r="AB119" s="32">
        <f>IFERROR('σ и σw, МПа'!O119*$BF$2,"-")</f>
        <v>277.53846153846155</v>
      </c>
      <c r="AC119" s="33" t="str">
        <f>IFERROR('σ и σw, МПа'!P119*$BF$2,"-")</f>
        <v>-</v>
      </c>
      <c r="AD119" s="31">
        <f>IFERROR('σ и σw, МПа'!Q119*$BG$2,"-")</f>
        <v>207</v>
      </c>
      <c r="AE119" s="32">
        <f>IFERROR('σ и σw, МПа'!R119*$BG$2,"-")</f>
        <v>207</v>
      </c>
      <c r="AF119" s="32">
        <f>IFERROR('σ и σw, МПа'!S119*$BG$2,"-")</f>
        <v>207</v>
      </c>
      <c r="AG119" s="32">
        <f>IFERROR('σ и σw, МПа'!T119*$BG$2,"-")</f>
        <v>207</v>
      </c>
      <c r="AH119" s="32">
        <f>IFERROR('σ и σw, МПа'!U119*$BG$2,"-")</f>
        <v>199.79999999999998</v>
      </c>
      <c r="AI119" s="32">
        <f>IFERROR('σ и σw, МПа'!V119*$BG$2,"-")</f>
        <v>199.79999999999998</v>
      </c>
      <c r="AJ119" s="32">
        <f>IFERROR('σ и σw, МПа'!W119*$BG$2,"-")</f>
        <v>199.79999999999998</v>
      </c>
      <c r="AK119" s="32">
        <f>IFERROR('σ и σw, МПа'!X119*$BG$2,"-")</f>
        <v>199.79999999999998</v>
      </c>
      <c r="AL119" s="32">
        <f>IFERROR('σ и σw, МПа'!Y119*$BG$2,"-")</f>
        <v>199.79999999999998</v>
      </c>
      <c r="AM119" s="32">
        <f>IFERROR('σ и σw, МПа'!Z119*$BG$2,"-")</f>
        <v>182.4</v>
      </c>
      <c r="AN119" s="32">
        <f>IFERROR('σ и σw, МПа'!AA119*$BG$2,"-")</f>
        <v>170.4</v>
      </c>
      <c r="AO119" s="32">
        <f>IFERROR('σ и σw, МПа'!AB119*$BG$2,"-")</f>
        <v>159</v>
      </c>
      <c r="AP119" s="33" t="str">
        <f>IFERROR('σ и σw, МПа'!AC119*$BG$2,"-")</f>
        <v>-</v>
      </c>
      <c r="AQ119" s="31">
        <f>IFERROR('σ и σw, МПа'!Q119*$BH$2,"-")</f>
        <v>345</v>
      </c>
      <c r="AR119" s="32">
        <f>IFERROR('σ и σw, МПа'!R119*$BH$2,"-")</f>
        <v>345</v>
      </c>
      <c r="AS119" s="32">
        <f>IFERROR('σ и σw, МПа'!S119*$BH$2,"-")</f>
        <v>345</v>
      </c>
      <c r="AT119" s="32">
        <f>IFERROR('σ и σw, МПа'!T119*$BH$2,"-")</f>
        <v>345</v>
      </c>
      <c r="AU119" s="32">
        <f>IFERROR('σ и σw, МПа'!U119*$BH$2,"-")</f>
        <v>333</v>
      </c>
      <c r="AV119" s="32">
        <f>IFERROR('σ и σw, МПа'!V119*$BH$2,"-")</f>
        <v>333</v>
      </c>
      <c r="AW119" s="32">
        <f>IFERROR('σ и σw, МПа'!W119*$BH$2,"-")</f>
        <v>333</v>
      </c>
      <c r="AX119" s="32">
        <f>IFERROR('σ и σw, МПа'!X119*$BH$2,"-")</f>
        <v>333</v>
      </c>
      <c r="AY119" s="32">
        <f>IFERROR('σ и σw, МПа'!Y119*$BH$2,"-")</f>
        <v>333</v>
      </c>
      <c r="AZ119" s="32">
        <f>IFERROR('σ и σw, МПа'!Z119*$BH$2,"-")</f>
        <v>304</v>
      </c>
      <c r="BA119" s="32">
        <f>IFERROR('σ и σw, МПа'!AA119*$BH$2,"-")</f>
        <v>284</v>
      </c>
      <c r="BB119" s="32">
        <f>IFERROR('σ и σw, МПа'!AB119*$BH$2,"-")</f>
        <v>265</v>
      </c>
      <c r="BC119" s="33" t="str">
        <f>IFERROR('σ и σw, МПа'!AC119*$BH$2,"-")</f>
        <v>-</v>
      </c>
    </row>
    <row r="120" spans="1:55" x14ac:dyDescent="0.25">
      <c r="A120" s="10" t="str">
        <f>INDEX('Обработка исходного'!B:B,ROW($B$3)+4*(ROW($B120)-ROW($B$3)))</f>
        <v>Сталь легированная</v>
      </c>
      <c r="B120" s="47" t="str">
        <f>INDEX('Обработка исходного'!D:D,ROW($B$3)+4*(ROW($B120)-ROW($B$3)))</f>
        <v>20ХМ</v>
      </c>
      <c r="C120" s="27" t="str">
        <f>'Rp0,2, МПа'!C120</f>
        <v>Поковки толщиной до 50 мм, КП395*</v>
      </c>
      <c r="D120" s="31">
        <f>IFERROR('σ и σw, МПа'!D120*$BE$2,"-")</f>
        <v>283.84615384615381</v>
      </c>
      <c r="E120" s="32">
        <f>IFERROR('σ и σw, МПа'!E120*$BE$2,"-")</f>
        <v>280.61538461538458</v>
      </c>
      <c r="F120" s="32">
        <f>IFERROR('σ и σw, МПа'!F120*$BE$2,"-")</f>
        <v>280.61538461538458</v>
      </c>
      <c r="G120" s="32">
        <f>IFERROR('σ и σw, МПа'!G120*$BE$2,"-")</f>
        <v>276</v>
      </c>
      <c r="H120" s="32">
        <f>IFERROR('σ и σw, МПа'!H120*$BE$2,"-")</f>
        <v>276</v>
      </c>
      <c r="I120" s="32">
        <f>IFERROR('σ и σw, МПа'!I120*$BE$2,"-")</f>
        <v>271.84615384615381</v>
      </c>
      <c r="J120" s="32">
        <f>IFERROR('σ и σw, МПа'!J120*$BE$2,"-")</f>
        <v>271.84615384615381</v>
      </c>
      <c r="K120" s="32">
        <f>IFERROR('σ и σw, МПа'!K120*$BE$2,"-")</f>
        <v>271.84615384615381</v>
      </c>
      <c r="L120" s="32">
        <f>IFERROR('σ и σw, МПа'!L120*$BE$2,"-")</f>
        <v>271.84615384615381</v>
      </c>
      <c r="M120" s="32">
        <f>IFERROR('σ и σw, МПа'!M120*$BE$2,"-")</f>
        <v>222</v>
      </c>
      <c r="N120" s="32">
        <f>IFERROR('σ и σw, МПа'!N120*$BE$2,"-")</f>
        <v>217.38461538461539</v>
      </c>
      <c r="O120" s="32" t="str">
        <f>IFERROR('σ и σw, МПа'!O120*$BE$2,"-")</f>
        <v>-</v>
      </c>
      <c r="P120" s="33" t="str">
        <f>IFERROR('σ и σw, МПа'!P120*$BE$2,"-")</f>
        <v>-</v>
      </c>
      <c r="Q120" s="31">
        <f>IFERROR('σ и σw, МПа'!D120*$BF$2,"-")</f>
        <v>378.46153846153845</v>
      </c>
      <c r="R120" s="32">
        <f>IFERROR('σ и σw, МПа'!E120*$BF$2,"-")</f>
        <v>374.15384615384619</v>
      </c>
      <c r="S120" s="32">
        <f>IFERROR('σ и σw, МПа'!F120*$BF$2,"-")</f>
        <v>374.15384615384619</v>
      </c>
      <c r="T120" s="32">
        <f>IFERROR('σ и σw, МПа'!G120*$BF$2,"-")</f>
        <v>368</v>
      </c>
      <c r="U120" s="32">
        <f>IFERROR('σ и σw, МПа'!H120*$BF$2,"-")</f>
        <v>368</v>
      </c>
      <c r="V120" s="32">
        <f>IFERROR('σ и σw, МПа'!I120*$BF$2,"-")</f>
        <v>362.46153846153845</v>
      </c>
      <c r="W120" s="32">
        <f>IFERROR('σ и σw, МПа'!J120*$BF$2,"-")</f>
        <v>362.46153846153845</v>
      </c>
      <c r="X120" s="32">
        <f>IFERROR('σ и σw, МПа'!K120*$BF$2,"-")</f>
        <v>362.46153846153845</v>
      </c>
      <c r="Y120" s="32">
        <f>IFERROR('σ и σw, МПа'!L120*$BF$2,"-")</f>
        <v>362.46153846153845</v>
      </c>
      <c r="Z120" s="32">
        <f>IFERROR('σ и σw, МПа'!M120*$BF$2,"-")</f>
        <v>296</v>
      </c>
      <c r="AA120" s="32">
        <f>IFERROR('σ и σw, МПа'!N120*$BF$2,"-")</f>
        <v>289.84615384615387</v>
      </c>
      <c r="AB120" s="32" t="str">
        <f>IFERROR('σ и σw, МПа'!O120*$BF$2,"-")</f>
        <v>-</v>
      </c>
      <c r="AC120" s="33" t="str">
        <f>IFERROR('σ и σw, МПа'!P120*$BF$2,"-")</f>
        <v>-</v>
      </c>
      <c r="AD120" s="31">
        <f>IFERROR('σ и σw, МПа'!Q120*$BG$2,"-")</f>
        <v>237</v>
      </c>
      <c r="AE120" s="32">
        <f>IFERROR('σ и σw, МПа'!R120*$BG$2,"-")</f>
        <v>237</v>
      </c>
      <c r="AF120" s="32">
        <f>IFERROR('σ и σw, МПа'!S120*$BG$2,"-")</f>
        <v>237</v>
      </c>
      <c r="AG120" s="32">
        <f>IFERROR('σ и σw, МПа'!T120*$BG$2,"-")</f>
        <v>237</v>
      </c>
      <c r="AH120" s="32">
        <f>IFERROR('σ и σw, МПа'!U120*$BG$2,"-")</f>
        <v>229.79999999999998</v>
      </c>
      <c r="AI120" s="32">
        <f>IFERROR('σ и σw, МПа'!V120*$BG$2,"-")</f>
        <v>229.79999999999998</v>
      </c>
      <c r="AJ120" s="32">
        <f>IFERROR('σ и σw, МПа'!W120*$BG$2,"-")</f>
        <v>229.79999999999998</v>
      </c>
      <c r="AK120" s="32">
        <f>IFERROR('σ и σw, МПа'!X120*$BG$2,"-")</f>
        <v>229.79999999999998</v>
      </c>
      <c r="AL120" s="32">
        <f>IFERROR('σ и σw, МПа'!Y120*$BG$2,"-")</f>
        <v>205.79999999999998</v>
      </c>
      <c r="AM120" s="32">
        <f>IFERROR('σ и σw, МПа'!Z120*$BG$2,"-")</f>
        <v>193.79999999999998</v>
      </c>
      <c r="AN120" s="32">
        <f>IFERROR('σ и σw, МПа'!AA120*$BG$2,"-")</f>
        <v>182.4</v>
      </c>
      <c r="AO120" s="32" t="str">
        <f>IFERROR('σ и σw, МПа'!AB120*$BG$2,"-")</f>
        <v>-</v>
      </c>
      <c r="AP120" s="33" t="str">
        <f>IFERROR('σ и σw, МПа'!AC120*$BG$2,"-")</f>
        <v>-</v>
      </c>
      <c r="AQ120" s="31">
        <f>IFERROR('σ и σw, МПа'!Q120*$BH$2,"-")</f>
        <v>395</v>
      </c>
      <c r="AR120" s="32">
        <f>IFERROR('σ и σw, МПа'!R120*$BH$2,"-")</f>
        <v>395</v>
      </c>
      <c r="AS120" s="32">
        <f>IFERROR('σ и σw, МПа'!S120*$BH$2,"-")</f>
        <v>395</v>
      </c>
      <c r="AT120" s="32">
        <f>IFERROR('σ и σw, МПа'!T120*$BH$2,"-")</f>
        <v>395</v>
      </c>
      <c r="AU120" s="32">
        <f>IFERROR('σ и σw, МПа'!U120*$BH$2,"-")</f>
        <v>383</v>
      </c>
      <c r="AV120" s="32">
        <f>IFERROR('σ и σw, МПа'!V120*$BH$2,"-")</f>
        <v>383</v>
      </c>
      <c r="AW120" s="32">
        <f>IFERROR('σ и σw, МПа'!W120*$BH$2,"-")</f>
        <v>383</v>
      </c>
      <c r="AX120" s="32">
        <f>IFERROR('σ и σw, МПа'!X120*$BH$2,"-")</f>
        <v>383</v>
      </c>
      <c r="AY120" s="32">
        <f>IFERROR('σ и σw, МПа'!Y120*$BH$2,"-")</f>
        <v>343</v>
      </c>
      <c r="AZ120" s="32">
        <f>IFERROR('σ и σw, МПа'!Z120*$BH$2,"-")</f>
        <v>323</v>
      </c>
      <c r="BA120" s="32">
        <f>IFERROR('σ и σw, МПа'!AA120*$BH$2,"-")</f>
        <v>304</v>
      </c>
      <c r="BB120" s="32" t="str">
        <f>IFERROR('σ и σw, МПа'!AB120*$BH$2,"-")</f>
        <v>-</v>
      </c>
      <c r="BC120" s="33" t="str">
        <f>IFERROR('σ и σw, МПа'!AC120*$BH$2,"-")</f>
        <v>-</v>
      </c>
    </row>
    <row r="121" spans="1:55" x14ac:dyDescent="0.25">
      <c r="A121" s="10" t="str">
        <f>INDEX('Обработка исходного'!B:B,ROW($B$3)+4*(ROW($B121)-ROW($B$3)))</f>
        <v>Сталь легированная</v>
      </c>
      <c r="B121" s="47" t="str">
        <f>INDEX('Обработка исходного'!D:D,ROW($B$3)+4*(ROW($B121)-ROW($B$3)))</f>
        <v>20ХМА</v>
      </c>
      <c r="C121" s="27" t="str">
        <f>'Rp0,2, МПа'!C121</f>
        <v>Поковки и листы толщиной от 150 до 300 мм, КП345*</v>
      </c>
      <c r="D121" s="31">
        <f>IFERROR('σ и σw, МПа'!D121*$BE$2,"-")</f>
        <v>272.30769230769226</v>
      </c>
      <c r="E121" s="32">
        <f>IFERROR('σ и σw, МПа'!E121*$BE$2,"-")</f>
        <v>265.84615384615381</v>
      </c>
      <c r="F121" s="32">
        <f>IFERROR('σ и σw, МПа'!F121*$BE$2,"-")</f>
        <v>251.07692307692307</v>
      </c>
      <c r="G121" s="32">
        <f>IFERROR('σ и σw, МПа'!G121*$BE$2,"-")</f>
        <v>240</v>
      </c>
      <c r="H121" s="32">
        <f>IFERROR('σ и σw, МПа'!H121*$BE$2,"-")</f>
        <v>223.38461538461539</v>
      </c>
      <c r="I121" s="32">
        <f>IFERROR('σ и σw, МПа'!I121*$BE$2,"-")</f>
        <v>208.61538461538461</v>
      </c>
      <c r="J121" s="32">
        <f>IFERROR('σ и σw, МПа'!J121*$BE$2,"-")</f>
        <v>203.07692307692307</v>
      </c>
      <c r="K121" s="32">
        <f>IFERROR('σ и σw, МПа'!K121*$BE$2,"-")</f>
        <v>180.92307692307693</v>
      </c>
      <c r="L121" s="32">
        <f>IFERROR('σ и σw, МПа'!L121*$BE$2,"-")</f>
        <v>164.30769230769229</v>
      </c>
      <c r="M121" s="32">
        <f>IFERROR('σ и σw, МПа'!M121*$BE$2,"-")</f>
        <v>149.07692307692307</v>
      </c>
      <c r="N121" s="32">
        <f>IFERROR('σ и σw, МПа'!N121*$BE$2,"-")</f>
        <v>132.92307692307691</v>
      </c>
      <c r="O121" s="32" t="str">
        <f>IFERROR('σ и σw, МПа'!O121*$BE$2,"-")</f>
        <v>-</v>
      </c>
      <c r="P121" s="33" t="str">
        <f>IFERROR('σ и σw, МПа'!P121*$BE$2,"-")</f>
        <v>-</v>
      </c>
      <c r="Q121" s="31">
        <f>IFERROR('σ и σw, МПа'!D121*$BF$2,"-")</f>
        <v>363.07692307692309</v>
      </c>
      <c r="R121" s="32">
        <f>IFERROR('σ и σw, МПа'!E121*$BF$2,"-")</f>
        <v>354.46153846153845</v>
      </c>
      <c r="S121" s="32">
        <f>IFERROR('σ и σw, МПа'!F121*$BF$2,"-")</f>
        <v>334.76923076923077</v>
      </c>
      <c r="T121" s="32">
        <f>IFERROR('σ и σw, МПа'!G121*$BF$2,"-")</f>
        <v>320</v>
      </c>
      <c r="U121" s="32">
        <f>IFERROR('σ и σw, МПа'!H121*$BF$2,"-")</f>
        <v>297.84615384615387</v>
      </c>
      <c r="V121" s="32">
        <f>IFERROR('σ и σw, МПа'!I121*$BF$2,"-")</f>
        <v>278.15384615384613</v>
      </c>
      <c r="W121" s="32">
        <f>IFERROR('σ и σw, МПа'!J121*$BF$2,"-")</f>
        <v>270.76923076923077</v>
      </c>
      <c r="X121" s="32">
        <f>IFERROR('σ и σw, МПа'!K121*$BF$2,"-")</f>
        <v>241.23076923076925</v>
      </c>
      <c r="Y121" s="32">
        <f>IFERROR('σ и σw, МПа'!L121*$BF$2,"-")</f>
        <v>219.07692307692307</v>
      </c>
      <c r="Z121" s="32">
        <f>IFERROR('σ и σw, МПа'!M121*$BF$2,"-")</f>
        <v>198.76923076923077</v>
      </c>
      <c r="AA121" s="32">
        <f>IFERROR('σ и σw, МПа'!N121*$BF$2,"-")</f>
        <v>177.23076923076923</v>
      </c>
      <c r="AB121" s="32" t="str">
        <f>IFERROR('σ и σw, МПа'!O121*$BF$2,"-")</f>
        <v>-</v>
      </c>
      <c r="AC121" s="33" t="str">
        <f>IFERROR('σ и σw, МПа'!P121*$BF$2,"-")</f>
        <v>-</v>
      </c>
      <c r="AD121" s="31">
        <f>IFERROR('σ и σw, МПа'!Q121*$BG$2,"-")</f>
        <v>207</v>
      </c>
      <c r="AE121" s="32">
        <f>IFERROR('σ и σw, МПа'!R121*$BG$2,"-")</f>
        <v>207</v>
      </c>
      <c r="AF121" s="32">
        <f>IFERROR('σ и σw, МПа'!S121*$BG$2,"-")</f>
        <v>203.4</v>
      </c>
      <c r="AG121" s="32">
        <f>IFERROR('σ и σw, МПа'!T121*$BG$2,"-")</f>
        <v>199.79999999999998</v>
      </c>
      <c r="AH121" s="32">
        <f>IFERROR('σ и σw, МПа'!U121*$BG$2,"-")</f>
        <v>193.79999999999998</v>
      </c>
      <c r="AI121" s="32">
        <f>IFERROR('σ и σw, МПа'!V121*$BG$2,"-")</f>
        <v>189.6</v>
      </c>
      <c r="AJ121" s="32">
        <f>IFERROR('σ и σw, МПа'!W121*$BG$2,"-")</f>
        <v>182.4</v>
      </c>
      <c r="AK121" s="32">
        <f>IFERROR('σ и σw, МПа'!X121*$BG$2,"-")</f>
        <v>176.4</v>
      </c>
      <c r="AL121" s="32">
        <f>IFERROR('σ и σw, МПа'!Y121*$BG$2,"-")</f>
        <v>176.4</v>
      </c>
      <c r="AM121" s="32">
        <f>IFERROR('σ и σw, МПа'!Z121*$BG$2,"-")</f>
        <v>160.79999999999998</v>
      </c>
      <c r="AN121" s="32">
        <f>IFERROR('σ и σw, МПа'!AA121*$BG$2,"-")</f>
        <v>148.79999999999998</v>
      </c>
      <c r="AO121" s="32" t="str">
        <f>IFERROR('σ и σw, МПа'!AB121*$BG$2,"-")</f>
        <v>-</v>
      </c>
      <c r="AP121" s="33" t="str">
        <f>IFERROR('σ и σw, МПа'!AC121*$BG$2,"-")</f>
        <v>-</v>
      </c>
      <c r="AQ121" s="31">
        <f>IFERROR('σ и σw, МПа'!Q121*$BH$2,"-")</f>
        <v>345</v>
      </c>
      <c r="AR121" s="32">
        <f>IFERROR('σ и σw, МПа'!R121*$BH$2,"-")</f>
        <v>345</v>
      </c>
      <c r="AS121" s="32">
        <f>IFERROR('σ и σw, МПа'!S121*$BH$2,"-")</f>
        <v>339</v>
      </c>
      <c r="AT121" s="32">
        <f>IFERROR('σ и σw, МПа'!T121*$BH$2,"-")</f>
        <v>333</v>
      </c>
      <c r="AU121" s="32">
        <f>IFERROR('σ и σw, МПа'!U121*$BH$2,"-")</f>
        <v>323</v>
      </c>
      <c r="AV121" s="32">
        <f>IFERROR('σ и σw, МПа'!V121*$BH$2,"-")</f>
        <v>316</v>
      </c>
      <c r="AW121" s="32">
        <f>IFERROR('σ и σw, МПа'!W121*$BH$2,"-")</f>
        <v>304</v>
      </c>
      <c r="AX121" s="32">
        <f>IFERROR('σ и σw, МПа'!X121*$BH$2,"-")</f>
        <v>294</v>
      </c>
      <c r="AY121" s="32">
        <f>IFERROR('σ и σw, МПа'!Y121*$BH$2,"-")</f>
        <v>294</v>
      </c>
      <c r="AZ121" s="32">
        <f>IFERROR('σ и σw, МПа'!Z121*$BH$2,"-")</f>
        <v>268</v>
      </c>
      <c r="BA121" s="32">
        <f>IFERROR('σ и σw, МПа'!AA121*$BH$2,"-")</f>
        <v>248</v>
      </c>
      <c r="BB121" s="32" t="str">
        <f>IFERROR('σ и σw, МПа'!AB121*$BH$2,"-")</f>
        <v>-</v>
      </c>
      <c r="BC121" s="33" t="str">
        <f>IFERROR('σ и σw, МПа'!AC121*$BH$2,"-")</f>
        <v>-</v>
      </c>
    </row>
    <row r="122" spans="1:55" x14ac:dyDescent="0.25">
      <c r="A122" s="10" t="str">
        <f>INDEX('Обработка исходного'!B:B,ROW($B$3)+4*(ROW($B122)-ROW($B$3)))</f>
        <v>Сталь легированная</v>
      </c>
      <c r="B122" s="47" t="str">
        <f>INDEX('Обработка исходного'!D:D,ROW($B$3)+4*(ROW($B122)-ROW($B$3)))</f>
        <v>20ХМА</v>
      </c>
      <c r="C122" s="27" t="str">
        <f>'Rp0,2, МПа'!C122</f>
        <v>Поковки и листы толщиной до 150 мм, КП440*</v>
      </c>
      <c r="D122" s="31">
        <f>IFERROR('σ и σw, МПа'!D122*$BE$2,"-")</f>
        <v>293.07692307692304</v>
      </c>
      <c r="E122" s="32">
        <f>IFERROR('σ и σw, МПа'!E122*$BE$2,"-")</f>
        <v>289.84615384615381</v>
      </c>
      <c r="F122" s="32">
        <f>IFERROR('σ и σw, МПа'!F122*$BE$2,"-")</f>
        <v>289.84615384615381</v>
      </c>
      <c r="G122" s="32">
        <f>IFERROR('σ и σw, МПа'!G122*$BE$2,"-")</f>
        <v>285.23076923076923</v>
      </c>
      <c r="H122" s="32">
        <f>IFERROR('σ и σw, МПа'!H122*$BE$2,"-")</f>
        <v>271.38461538461536</v>
      </c>
      <c r="I122" s="32">
        <f>IFERROR('σ и σw, МПа'!I122*$BE$2,"-")</f>
        <v>249.2307692307692</v>
      </c>
      <c r="J122" s="32">
        <f>IFERROR('σ и σw, МПа'!J122*$BE$2,"-")</f>
        <v>238.15384615384613</v>
      </c>
      <c r="K122" s="32">
        <f>IFERROR('σ и σw, МПа'!K122*$BE$2,"-")</f>
        <v>226.15384615384613</v>
      </c>
      <c r="L122" s="32">
        <f>IFERROR('σ и σw, МПа'!L122*$BE$2,"-")</f>
        <v>212.30769230769229</v>
      </c>
      <c r="M122" s="32">
        <f>IFERROR('σ и σw, МПа'!M122*$BE$2,"-")</f>
        <v>193.84615384615381</v>
      </c>
      <c r="N122" s="32">
        <f>IFERROR('σ и σw, МПа'!N122*$BE$2,"-")</f>
        <v>175.38461538461539</v>
      </c>
      <c r="O122" s="32" t="str">
        <f>IFERROR('σ и σw, МПа'!O122*$BE$2,"-")</f>
        <v>-</v>
      </c>
      <c r="P122" s="33" t="str">
        <f>IFERROR('σ и σw, МПа'!P122*$BE$2,"-")</f>
        <v>-</v>
      </c>
      <c r="Q122" s="31">
        <f>IFERROR('σ и σw, МПа'!D122*$BF$2,"-")</f>
        <v>390.76923076923077</v>
      </c>
      <c r="R122" s="32">
        <f>IFERROR('σ и σw, МПа'!E122*$BF$2,"-")</f>
        <v>386.46153846153845</v>
      </c>
      <c r="S122" s="32">
        <f>IFERROR('σ и σw, МПа'!F122*$BF$2,"-")</f>
        <v>386.46153846153845</v>
      </c>
      <c r="T122" s="32">
        <f>IFERROR('σ и σw, МПа'!G122*$BF$2,"-")</f>
        <v>380.30769230769232</v>
      </c>
      <c r="U122" s="32">
        <f>IFERROR('σ и σw, МПа'!H122*$BF$2,"-")</f>
        <v>361.84615384615381</v>
      </c>
      <c r="V122" s="32">
        <f>IFERROR('σ и σw, МПа'!I122*$BF$2,"-")</f>
        <v>332.30769230769232</v>
      </c>
      <c r="W122" s="32">
        <f>IFERROR('σ и σw, МПа'!J122*$BF$2,"-")</f>
        <v>317.53846153846155</v>
      </c>
      <c r="X122" s="32">
        <f>IFERROR('σ и σw, МПа'!K122*$BF$2,"-")</f>
        <v>301.53846153846155</v>
      </c>
      <c r="Y122" s="32">
        <f>IFERROR('σ и σw, МПа'!L122*$BF$2,"-")</f>
        <v>283.07692307692304</v>
      </c>
      <c r="Z122" s="32">
        <f>IFERROR('σ и σw, МПа'!M122*$BF$2,"-")</f>
        <v>258.46153846153845</v>
      </c>
      <c r="AA122" s="32">
        <f>IFERROR('σ и σw, МПа'!N122*$BF$2,"-")</f>
        <v>233.84615384615387</v>
      </c>
      <c r="AB122" s="32" t="str">
        <f>IFERROR('σ и σw, МПа'!O122*$BF$2,"-")</f>
        <v>-</v>
      </c>
      <c r="AC122" s="33" t="str">
        <f>IFERROR('σ и σw, МПа'!P122*$BF$2,"-")</f>
        <v>-</v>
      </c>
      <c r="AD122" s="31">
        <f>IFERROR('σ и σw, МПа'!Q122*$BG$2,"-")</f>
        <v>264</v>
      </c>
      <c r="AE122" s="32">
        <f>IFERROR('σ и σw, МПа'!R122*$BG$2,"-")</f>
        <v>264</v>
      </c>
      <c r="AF122" s="32">
        <f>IFERROR('σ и σw, МПа'!S122*$BG$2,"-")</f>
        <v>264</v>
      </c>
      <c r="AG122" s="32">
        <f>IFERROR('σ и σw, МПа'!T122*$BG$2,"-")</f>
        <v>261</v>
      </c>
      <c r="AH122" s="32">
        <f>IFERROR('σ и σw, МПа'!U122*$BG$2,"-")</f>
        <v>256.8</v>
      </c>
      <c r="AI122" s="32">
        <f>IFERROR('σ и σw, МПа'!V122*$BG$2,"-")</f>
        <v>252</v>
      </c>
      <c r="AJ122" s="32">
        <f>IFERROR('σ и σw, МПа'!W122*$BG$2,"-")</f>
        <v>241.2</v>
      </c>
      <c r="AK122" s="32">
        <f>IFERROR('σ и σw, МПа'!X122*$BG$2,"-")</f>
        <v>235.2</v>
      </c>
      <c r="AL122" s="32">
        <f>IFERROR('σ и σw, МПа'!Y122*$BG$2,"-")</f>
        <v>223.2</v>
      </c>
      <c r="AM122" s="32">
        <f>IFERROR('σ и σw, МПа'!Z122*$BG$2,"-")</f>
        <v>208.79999999999998</v>
      </c>
      <c r="AN122" s="32">
        <f>IFERROR('σ и σw, МПа'!AA122*$BG$2,"-")</f>
        <v>193.79999999999998</v>
      </c>
      <c r="AO122" s="32" t="str">
        <f>IFERROR('σ и σw, МПа'!AB122*$BG$2,"-")</f>
        <v>-</v>
      </c>
      <c r="AP122" s="33" t="str">
        <f>IFERROR('σ и σw, МПа'!AC122*$BG$2,"-")</f>
        <v>-</v>
      </c>
      <c r="AQ122" s="31">
        <f>IFERROR('σ и σw, МПа'!Q122*$BH$2,"-")</f>
        <v>440</v>
      </c>
      <c r="AR122" s="32">
        <f>IFERROR('σ и σw, МПа'!R122*$BH$2,"-")</f>
        <v>440</v>
      </c>
      <c r="AS122" s="32">
        <f>IFERROR('σ и σw, МПа'!S122*$BH$2,"-")</f>
        <v>440</v>
      </c>
      <c r="AT122" s="32">
        <f>IFERROR('σ и σw, МПа'!T122*$BH$2,"-")</f>
        <v>435</v>
      </c>
      <c r="AU122" s="32">
        <f>IFERROR('σ и σw, МПа'!U122*$BH$2,"-")</f>
        <v>428</v>
      </c>
      <c r="AV122" s="32">
        <f>IFERROR('σ и σw, МПа'!V122*$BH$2,"-")</f>
        <v>420</v>
      </c>
      <c r="AW122" s="32">
        <f>IFERROR('σ и σw, МПа'!W122*$BH$2,"-")</f>
        <v>402</v>
      </c>
      <c r="AX122" s="32">
        <f>IFERROR('σ и σw, МПа'!X122*$BH$2,"-")</f>
        <v>392</v>
      </c>
      <c r="AY122" s="32">
        <f>IFERROR('σ и σw, МПа'!Y122*$BH$2,"-")</f>
        <v>372</v>
      </c>
      <c r="AZ122" s="32">
        <f>IFERROR('σ и σw, МПа'!Z122*$BH$2,"-")</f>
        <v>348</v>
      </c>
      <c r="BA122" s="32">
        <f>IFERROR('σ и σw, МПа'!AA122*$BH$2,"-")</f>
        <v>323</v>
      </c>
      <c r="BB122" s="32" t="str">
        <f>IFERROR('σ и σw, МПа'!AB122*$BH$2,"-")</f>
        <v>-</v>
      </c>
      <c r="BC122" s="33" t="str">
        <f>IFERROR('σ и σw, МПа'!AC122*$BH$2,"-")</f>
        <v>-</v>
      </c>
    </row>
    <row r="123" spans="1:55" x14ac:dyDescent="0.25">
      <c r="A123" s="10" t="str">
        <f>INDEX('Обработка исходного'!B:B,ROW($B$3)+4*(ROW($B123)-ROW($B$3)))</f>
        <v>Сталь легированная</v>
      </c>
      <c r="B123" s="47" t="str">
        <f>INDEX('Обработка исходного'!D:D,ROW($B$3)+4*(ROW($B123)-ROW($B$3)))</f>
        <v>20ХМЛ</v>
      </c>
      <c r="C123" s="27" t="str">
        <f>'Rp0,2, МПа'!C123</f>
        <v>Отливки</v>
      </c>
      <c r="D123" s="31">
        <f>IFERROR('σ и σw, МПа'!D123*$BE$2,"-")</f>
        <v>230.76923076923075</v>
      </c>
      <c r="E123" s="32">
        <f>IFERROR('σ и σw, МПа'!E123*$BE$2,"-")</f>
        <v>226.15384615384613</v>
      </c>
      <c r="F123" s="32">
        <f>IFERROR('σ и σw, МПа'!F123*$BE$2,"-")</f>
        <v>221.53846153846152</v>
      </c>
      <c r="G123" s="32">
        <f>IFERROR('σ и σw, МПа'!G123*$BE$2,"-")</f>
        <v>219.2307692307692</v>
      </c>
      <c r="H123" s="32">
        <f>IFERROR('σ и σw, МПа'!H123*$BE$2,"-")</f>
        <v>216.92307692307693</v>
      </c>
      <c r="I123" s="32">
        <f>IFERROR('σ и σw, МПа'!I123*$BE$2,"-")</f>
        <v>212.30769230769229</v>
      </c>
      <c r="J123" s="32">
        <f>IFERROR('σ и σw, МПа'!J123*$BE$2,"-")</f>
        <v>207.69230769230768</v>
      </c>
      <c r="K123" s="32">
        <f>IFERROR('σ и σw, МПа'!K123*$BE$2,"-")</f>
        <v>203.07692307692307</v>
      </c>
      <c r="L123" s="32">
        <f>IFERROR('σ и σw, МПа'!L123*$BE$2,"-")</f>
        <v>198.46153846153845</v>
      </c>
      <c r="M123" s="32">
        <f>IFERROR('σ и σw, МПа'!M123*$BE$2,"-")</f>
        <v>196.15384615384613</v>
      </c>
      <c r="N123" s="32">
        <f>IFERROR('σ и σw, МПа'!N123*$BE$2,"-")</f>
        <v>189.2307692307692</v>
      </c>
      <c r="O123" s="32" t="str">
        <f>IFERROR('σ и σw, МПа'!O123*$BE$2,"-")</f>
        <v>-</v>
      </c>
      <c r="P123" s="33" t="str">
        <f>IFERROR('σ и σw, МПа'!P123*$BE$2,"-")</f>
        <v>-</v>
      </c>
      <c r="Q123" s="31">
        <f>IFERROR('σ и σw, МПа'!D123*$BF$2,"-")</f>
        <v>307.69230769230768</v>
      </c>
      <c r="R123" s="32">
        <f>IFERROR('σ и σw, МПа'!E123*$BF$2,"-")</f>
        <v>301.53846153846155</v>
      </c>
      <c r="S123" s="32">
        <f>IFERROR('σ и σw, МПа'!F123*$BF$2,"-")</f>
        <v>295.38461538461542</v>
      </c>
      <c r="T123" s="32">
        <f>IFERROR('σ и σw, МПа'!G123*$BF$2,"-")</f>
        <v>292.30769230769232</v>
      </c>
      <c r="U123" s="32">
        <f>IFERROR('σ и σw, МПа'!H123*$BF$2,"-")</f>
        <v>289.23076923076923</v>
      </c>
      <c r="V123" s="32">
        <f>IFERROR('σ и σw, МПа'!I123*$BF$2,"-")</f>
        <v>283.07692307692304</v>
      </c>
      <c r="W123" s="32">
        <f>IFERROR('σ и σw, МПа'!J123*$BF$2,"-")</f>
        <v>276.92307692307691</v>
      </c>
      <c r="X123" s="32">
        <f>IFERROR('σ и σw, МПа'!K123*$BF$2,"-")</f>
        <v>270.76923076923077</v>
      </c>
      <c r="Y123" s="32">
        <f>IFERROR('σ и σw, МПа'!L123*$BF$2,"-")</f>
        <v>264.61538461538464</v>
      </c>
      <c r="Z123" s="32">
        <f>IFERROR('σ и σw, МПа'!M123*$BF$2,"-")</f>
        <v>261.53846153846155</v>
      </c>
      <c r="AA123" s="32">
        <f>IFERROR('σ и σw, МПа'!N123*$BF$2,"-")</f>
        <v>252.30769230769229</v>
      </c>
      <c r="AB123" s="32" t="str">
        <f>IFERROR('σ и σw, МПа'!O123*$BF$2,"-")</f>
        <v>-</v>
      </c>
      <c r="AC123" s="33" t="str">
        <f>IFERROR('σ и σw, МПа'!P123*$BF$2,"-")</f>
        <v>-</v>
      </c>
      <c r="AD123" s="31">
        <f>IFERROR('σ и σw, МПа'!Q123*$BG$2,"-")</f>
        <v>240</v>
      </c>
      <c r="AE123" s="32">
        <f>IFERROR('σ и σw, МПа'!R123*$BG$2,"-")</f>
        <v>237</v>
      </c>
      <c r="AF123" s="32">
        <f>IFERROR('σ и σw, МПа'!S123*$BG$2,"-")</f>
        <v>234</v>
      </c>
      <c r="AG123" s="32">
        <f>IFERROR('σ и σw, МПа'!T123*$BG$2,"-")</f>
        <v>231</v>
      </c>
      <c r="AH123" s="32">
        <f>IFERROR('σ и σw, МПа'!U123*$BG$2,"-")</f>
        <v>228</v>
      </c>
      <c r="AI123" s="32">
        <f>IFERROR('σ и σw, МПа'!V123*$BG$2,"-")</f>
        <v>222</v>
      </c>
      <c r="AJ123" s="32">
        <f>IFERROR('σ и σw, МПа'!W123*$BG$2,"-")</f>
        <v>216</v>
      </c>
      <c r="AK123" s="32">
        <f>IFERROR('σ и σw, МПа'!X123*$BG$2,"-")</f>
        <v>210</v>
      </c>
      <c r="AL123" s="32">
        <f>IFERROR('σ и σw, МПа'!Y123*$BG$2,"-")</f>
        <v>204</v>
      </c>
      <c r="AM123" s="32">
        <f>IFERROR('σ и σw, МПа'!Z123*$BG$2,"-")</f>
        <v>193.79999999999998</v>
      </c>
      <c r="AN123" s="32">
        <f>IFERROR('σ и σw, МПа'!AA123*$BG$2,"-")</f>
        <v>193.79999999999998</v>
      </c>
      <c r="AO123" s="32" t="str">
        <f>IFERROR('σ и σw, МПа'!AB123*$BG$2,"-")</f>
        <v>-</v>
      </c>
      <c r="AP123" s="33" t="str">
        <f>IFERROR('σ и σw, МПа'!AC123*$BG$2,"-")</f>
        <v>-</v>
      </c>
      <c r="AQ123" s="31">
        <f>IFERROR('σ и σw, МПа'!Q123*$BH$2,"-")</f>
        <v>400</v>
      </c>
      <c r="AR123" s="32">
        <f>IFERROR('σ и σw, МПа'!R123*$BH$2,"-")</f>
        <v>395</v>
      </c>
      <c r="AS123" s="32">
        <f>IFERROR('σ и σw, МПа'!S123*$BH$2,"-")</f>
        <v>390</v>
      </c>
      <c r="AT123" s="32">
        <f>IFERROR('σ и σw, МПа'!T123*$BH$2,"-")</f>
        <v>385</v>
      </c>
      <c r="AU123" s="32">
        <f>IFERROR('σ и σw, МПа'!U123*$BH$2,"-")</f>
        <v>380</v>
      </c>
      <c r="AV123" s="32">
        <f>IFERROR('σ и σw, МПа'!V123*$BH$2,"-")</f>
        <v>370</v>
      </c>
      <c r="AW123" s="32">
        <f>IFERROR('σ и σw, МПа'!W123*$BH$2,"-")</f>
        <v>360</v>
      </c>
      <c r="AX123" s="32">
        <f>IFERROR('σ и σw, МПа'!X123*$BH$2,"-")</f>
        <v>350</v>
      </c>
      <c r="AY123" s="32">
        <f>IFERROR('σ и σw, МПа'!Y123*$BH$2,"-")</f>
        <v>340</v>
      </c>
      <c r="AZ123" s="32">
        <f>IFERROR('σ и σw, МПа'!Z123*$BH$2,"-")</f>
        <v>323</v>
      </c>
      <c r="BA123" s="32">
        <f>IFERROR('σ и σw, МПа'!AA123*$BH$2,"-")</f>
        <v>323</v>
      </c>
      <c r="BB123" s="32" t="str">
        <f>IFERROR('σ и σw, МПа'!AB123*$BH$2,"-")</f>
        <v>-</v>
      </c>
      <c r="BC123" s="33" t="str">
        <f>IFERROR('σ и σw, МПа'!AC123*$BH$2,"-")</f>
        <v>-</v>
      </c>
    </row>
    <row r="124" spans="1:55" x14ac:dyDescent="0.25">
      <c r="A124" s="10" t="str">
        <f>INDEX('Обработка исходного'!B:B,ROW($B$3)+4*(ROW($B124)-ROW($B$3)))</f>
        <v>Сталь легированная</v>
      </c>
      <c r="B124" s="47" t="str">
        <f>INDEX('Обработка исходного'!D:D,ROW($B$3)+4*(ROW($B124)-ROW($B$3)))</f>
        <v>20ХМФЛ</v>
      </c>
      <c r="C124" s="27" t="str">
        <f>'Rp0,2, МПа'!C124</f>
        <v>Отливки</v>
      </c>
      <c r="D124" s="31">
        <f>IFERROR('σ и σw, МПа'!D124*$BE$2,"-")</f>
        <v>226.61538461538461</v>
      </c>
      <c r="E124" s="32">
        <f>IFERROR('σ и σw, МПа'!E124*$BE$2,"-")</f>
        <v>226.61538461538461</v>
      </c>
      <c r="F124" s="32">
        <f>IFERROR('σ и σw, МПа'!F124*$BE$2,"-")</f>
        <v>226.61538461538461</v>
      </c>
      <c r="G124" s="32">
        <f>IFERROR('σ и σw, МПа'!G124*$BE$2,"-")</f>
        <v>226.61538461538461</v>
      </c>
      <c r="H124" s="32">
        <f>IFERROR('σ и σw, МПа'!H124*$BE$2,"-")</f>
        <v>226.61538461538461</v>
      </c>
      <c r="I124" s="32">
        <f>IFERROR('σ и σw, МПа'!I124*$BE$2,"-")</f>
        <v>223.84615384615381</v>
      </c>
      <c r="J124" s="32">
        <f>IFERROR('σ и σw, МПа'!J124*$BE$2,"-")</f>
        <v>216</v>
      </c>
      <c r="K124" s="32">
        <f>IFERROR('σ и σw, МПа'!K124*$BE$2,"-")</f>
        <v>216</v>
      </c>
      <c r="L124" s="32">
        <f>IFERROR('σ и σw, МПа'!L124*$BE$2,"-")</f>
        <v>212.76923076923075</v>
      </c>
      <c r="M124" s="32">
        <f>IFERROR('σ и σw, МПа'!M124*$BE$2,"-")</f>
        <v>208.61538461538461</v>
      </c>
      <c r="N124" s="32">
        <f>IFERROR('σ и σw, МПа'!N124*$BE$2,"-")</f>
        <v>184.61538461538461</v>
      </c>
      <c r="O124" s="32" t="str">
        <f>IFERROR('σ и σw, МПа'!O124*$BE$2,"-")</f>
        <v>-</v>
      </c>
      <c r="P124" s="33" t="str">
        <f>IFERROR('σ и σw, МПа'!P124*$BE$2,"-")</f>
        <v>-</v>
      </c>
      <c r="Q124" s="31">
        <f>IFERROR('σ и σw, МПа'!D124*$BF$2,"-")</f>
        <v>302.15384615384613</v>
      </c>
      <c r="R124" s="32">
        <f>IFERROR('σ и σw, МПа'!E124*$BF$2,"-")</f>
        <v>302.15384615384613</v>
      </c>
      <c r="S124" s="32">
        <f>IFERROR('σ и σw, МПа'!F124*$BF$2,"-")</f>
        <v>302.15384615384613</v>
      </c>
      <c r="T124" s="32">
        <f>IFERROR('σ и σw, МПа'!G124*$BF$2,"-")</f>
        <v>302.15384615384613</v>
      </c>
      <c r="U124" s="32">
        <f>IFERROR('σ и σw, МПа'!H124*$BF$2,"-")</f>
        <v>302.15384615384613</v>
      </c>
      <c r="V124" s="32">
        <f>IFERROR('σ и σw, МПа'!I124*$BF$2,"-")</f>
        <v>298.46153846153845</v>
      </c>
      <c r="W124" s="32">
        <f>IFERROR('σ и σw, МПа'!J124*$BF$2,"-")</f>
        <v>288</v>
      </c>
      <c r="X124" s="32">
        <f>IFERROR('σ и σw, МПа'!K124*$BF$2,"-")</f>
        <v>288</v>
      </c>
      <c r="Y124" s="32">
        <f>IFERROR('σ и σw, МПа'!L124*$BF$2,"-")</f>
        <v>283.69230769230768</v>
      </c>
      <c r="Z124" s="32">
        <f>IFERROR('σ и σw, МПа'!M124*$BF$2,"-")</f>
        <v>278.15384615384613</v>
      </c>
      <c r="AA124" s="32">
        <f>IFERROR('σ и σw, МПа'!N124*$BF$2,"-")</f>
        <v>246.15384615384616</v>
      </c>
      <c r="AB124" s="32" t="str">
        <f>IFERROR('σ и σw, МПа'!O124*$BF$2,"-")</f>
        <v>-</v>
      </c>
      <c r="AC124" s="33" t="str">
        <f>IFERROR('σ и σw, МПа'!P124*$BF$2,"-")</f>
        <v>-</v>
      </c>
      <c r="AD124" s="31">
        <f>IFERROR('σ и σw, МПа'!Q124*$BG$2,"-")</f>
        <v>188.4</v>
      </c>
      <c r="AE124" s="32">
        <f>IFERROR('σ и σw, МПа'!R124*$BG$2,"-")</f>
        <v>188.4</v>
      </c>
      <c r="AF124" s="32">
        <f>IFERROR('σ и σw, МПа'!S124*$BG$2,"-")</f>
        <v>188.4</v>
      </c>
      <c r="AG124" s="32">
        <f>IFERROR('σ и σw, МПа'!T124*$BG$2,"-")</f>
        <v>188.4</v>
      </c>
      <c r="AH124" s="32">
        <f>IFERROR('σ и σw, МПа'!U124*$BG$2,"-")</f>
        <v>174</v>
      </c>
      <c r="AI124" s="32">
        <f>IFERROR('σ и σw, МПа'!V124*$BG$2,"-")</f>
        <v>168</v>
      </c>
      <c r="AJ124" s="32">
        <f>IFERROR('σ и σw, МПа'!W124*$BG$2,"-")</f>
        <v>162</v>
      </c>
      <c r="AK124" s="32">
        <f>IFERROR('σ и σw, МПа'!X124*$BG$2,"-")</f>
        <v>162</v>
      </c>
      <c r="AL124" s="32">
        <f>IFERROR('σ и σw, МПа'!Y124*$BG$2,"-")</f>
        <v>162</v>
      </c>
      <c r="AM124" s="32">
        <f>IFERROR('σ и σw, МПа'!Z124*$BG$2,"-")</f>
        <v>162</v>
      </c>
      <c r="AN124" s="32">
        <f>IFERROR('σ и σw, МПа'!AA124*$BG$2,"-")</f>
        <v>162</v>
      </c>
      <c r="AO124" s="32" t="str">
        <f>IFERROR('σ и σw, МПа'!AB124*$BG$2,"-")</f>
        <v>-</v>
      </c>
      <c r="AP124" s="33" t="str">
        <f>IFERROR('σ и σw, МПа'!AC124*$BG$2,"-")</f>
        <v>-</v>
      </c>
      <c r="AQ124" s="31">
        <f>IFERROR('σ и σw, МПа'!Q124*$BH$2,"-")</f>
        <v>314</v>
      </c>
      <c r="AR124" s="32">
        <f>IFERROR('σ и σw, МПа'!R124*$BH$2,"-")</f>
        <v>314</v>
      </c>
      <c r="AS124" s="32">
        <f>IFERROR('σ и σw, МПа'!S124*$BH$2,"-")</f>
        <v>314</v>
      </c>
      <c r="AT124" s="32">
        <f>IFERROR('σ и σw, МПа'!T124*$BH$2,"-")</f>
        <v>314</v>
      </c>
      <c r="AU124" s="32">
        <f>IFERROR('σ и σw, МПа'!U124*$BH$2,"-")</f>
        <v>290</v>
      </c>
      <c r="AV124" s="32">
        <f>IFERROR('σ и σw, МПа'!V124*$BH$2,"-")</f>
        <v>280</v>
      </c>
      <c r="AW124" s="32">
        <f>IFERROR('σ и σw, МПа'!W124*$BH$2,"-")</f>
        <v>270</v>
      </c>
      <c r="AX124" s="32">
        <f>IFERROR('σ и σw, МПа'!X124*$BH$2,"-")</f>
        <v>270</v>
      </c>
      <c r="AY124" s="32">
        <f>IFERROR('σ и σw, МПа'!Y124*$BH$2,"-")</f>
        <v>270</v>
      </c>
      <c r="AZ124" s="32">
        <f>IFERROR('σ и σw, МПа'!Z124*$BH$2,"-")</f>
        <v>270</v>
      </c>
      <c r="BA124" s="32">
        <f>IFERROR('σ и σw, МПа'!AA124*$BH$2,"-")</f>
        <v>270</v>
      </c>
      <c r="BB124" s="32" t="str">
        <f>IFERROR('σ и σw, МПа'!AB124*$BH$2,"-")</f>
        <v>-</v>
      </c>
      <c r="BC124" s="33" t="str">
        <f>IFERROR('σ и σw, МПа'!AC124*$BH$2,"-")</f>
        <v>-</v>
      </c>
    </row>
    <row r="125" spans="1:55" x14ac:dyDescent="0.25">
      <c r="A125" s="10" t="str">
        <f>INDEX('Обработка исходного'!B:B,ROW($B$3)+4*(ROW($B125)-ROW($B$3)))</f>
        <v>Сталь легированная</v>
      </c>
      <c r="B125" s="47" t="str">
        <f>INDEX('Обработка исходного'!D:D,ROW($B$3)+4*(ROW($B125)-ROW($B$3)))</f>
        <v>20ХМФЛ</v>
      </c>
      <c r="C125" s="27" t="str">
        <f>'Rp0,2, МПа'!C125</f>
        <v>Прутки и полосы толщиной или диаметром до 80 мм</v>
      </c>
      <c r="D125" s="31">
        <f>IFERROR('σ и σw, МПа'!D125*$BE$2,"-")</f>
        <v>430.15384615384613</v>
      </c>
      <c r="E125" s="32">
        <f>IFERROR('σ и σw, МПа'!E125*$BE$2,"-")</f>
        <v>416.76923076923077</v>
      </c>
      <c r="F125" s="32">
        <f>IFERROR('σ и σw, МПа'!F125*$BE$2,"-")</f>
        <v>412.15384615384613</v>
      </c>
      <c r="G125" s="32">
        <f>IFERROR('σ и σw, МПа'!G125*$BE$2,"-")</f>
        <v>398.30769230769226</v>
      </c>
      <c r="H125" s="32">
        <f>IFERROR('σ и σw, МПа'!H125*$BE$2,"-")</f>
        <v>393.69230769230762</v>
      </c>
      <c r="I125" s="32">
        <f>IFERROR('σ и σw, МПа'!I125*$BE$2,"-")</f>
        <v>380.30769230769226</v>
      </c>
      <c r="J125" s="32">
        <f>IFERROR('σ и σw, МПа'!J125*$BE$2,"-")</f>
        <v>375.69230769230768</v>
      </c>
      <c r="K125" s="32">
        <f>IFERROR('σ и σw, МПа'!K125*$BE$2,"-")</f>
        <v>339.69230769230768</v>
      </c>
      <c r="L125" s="32">
        <f>IFERROR('σ и σw, МПа'!L125*$BE$2,"-")</f>
        <v>339.69230769230768</v>
      </c>
      <c r="M125" s="32">
        <f>IFERROR('σ и σw, МПа'!M125*$BE$2,"-")</f>
        <v>339.69230769230768</v>
      </c>
      <c r="N125" s="32">
        <f>IFERROR('σ и σw, МПа'!N125*$BE$2,"-")</f>
        <v>294.46153846153845</v>
      </c>
      <c r="O125" s="32" t="str">
        <f>IFERROR('σ и σw, МПа'!O125*$BE$2,"-")</f>
        <v>-</v>
      </c>
      <c r="P125" s="33" t="str">
        <f>IFERROR('σ и σw, МПа'!P125*$BE$2,"-")</f>
        <v>-</v>
      </c>
      <c r="Q125" s="31">
        <f>IFERROR('σ и σw, МПа'!D125*$BF$2,"-")</f>
        <v>573.53846153846155</v>
      </c>
      <c r="R125" s="32">
        <f>IFERROR('σ и σw, МПа'!E125*$BF$2,"-")</f>
        <v>555.69230769230774</v>
      </c>
      <c r="S125" s="32">
        <f>IFERROR('σ и σw, МПа'!F125*$BF$2,"-")</f>
        <v>549.53846153846155</v>
      </c>
      <c r="T125" s="32">
        <f>IFERROR('σ и σw, МПа'!G125*$BF$2,"-")</f>
        <v>531.07692307692309</v>
      </c>
      <c r="U125" s="32">
        <f>IFERROR('σ и σw, МПа'!H125*$BF$2,"-")</f>
        <v>524.92307692307691</v>
      </c>
      <c r="V125" s="32">
        <f>IFERROR('σ и σw, МПа'!I125*$BF$2,"-")</f>
        <v>507.07692307692309</v>
      </c>
      <c r="W125" s="32">
        <f>IFERROR('σ и σw, МПа'!J125*$BF$2,"-")</f>
        <v>500.92307692307696</v>
      </c>
      <c r="X125" s="32">
        <f>IFERROR('σ и σw, МПа'!K125*$BF$2,"-")</f>
        <v>452.92307692307696</v>
      </c>
      <c r="Y125" s="32">
        <f>IFERROR('σ и σw, МПа'!L125*$BF$2,"-")</f>
        <v>452.92307692307696</v>
      </c>
      <c r="Z125" s="32">
        <f>IFERROR('σ и σw, МПа'!M125*$BF$2,"-")</f>
        <v>452.92307692307696</v>
      </c>
      <c r="AA125" s="32">
        <f>IFERROR('σ и σw, МПа'!N125*$BF$2,"-")</f>
        <v>392.61538461538464</v>
      </c>
      <c r="AB125" s="32" t="str">
        <f>IFERROR('σ и σw, МПа'!O125*$BF$2,"-")</f>
        <v>-</v>
      </c>
      <c r="AC125" s="33" t="str">
        <f>IFERROR('σ и σw, МПа'!P125*$BF$2,"-")</f>
        <v>-</v>
      </c>
      <c r="AD125" s="31">
        <f>IFERROR('σ и σw, МПа'!Q125*$BG$2,"-")</f>
        <v>441.59999999999997</v>
      </c>
      <c r="AE125" s="32">
        <f>IFERROR('σ и σw, МПа'!R125*$BG$2,"-")</f>
        <v>441.59999999999997</v>
      </c>
      <c r="AF125" s="32">
        <f>IFERROR('σ и σw, МПа'!S125*$BG$2,"-")</f>
        <v>423.59999999999997</v>
      </c>
      <c r="AG125" s="32">
        <f>IFERROR('σ и σw, МПа'!T125*$BG$2,"-")</f>
        <v>412.2</v>
      </c>
      <c r="AH125" s="32">
        <f>IFERROR('σ и σw, МПа'!U125*$BG$2,"-")</f>
        <v>406.2</v>
      </c>
      <c r="AI125" s="32">
        <f>IFERROR('σ и σw, МПа'!V125*$BG$2,"-")</f>
        <v>394.2</v>
      </c>
      <c r="AJ125" s="32">
        <f>IFERROR('σ и σw, МПа'!W125*$BG$2,"-")</f>
        <v>388.2</v>
      </c>
      <c r="AK125" s="32">
        <f>IFERROR('σ и σw, МПа'!X125*$BG$2,"-")</f>
        <v>376.8</v>
      </c>
      <c r="AL125" s="32">
        <f>IFERROR('σ и σw, МПа'!Y125*$BG$2,"-")</f>
        <v>358.8</v>
      </c>
      <c r="AM125" s="32">
        <f>IFERROR('σ и σw, МПа'!Z125*$BG$2,"-")</f>
        <v>335.4</v>
      </c>
      <c r="AN125" s="32">
        <f>IFERROR('σ и σw, МПа'!AA125*$BG$2,"-")</f>
        <v>306</v>
      </c>
      <c r="AO125" s="32" t="str">
        <f>IFERROR('σ и σw, МПа'!AB125*$BG$2,"-")</f>
        <v>-</v>
      </c>
      <c r="AP125" s="33" t="str">
        <f>IFERROR('σ и σw, МПа'!AC125*$BG$2,"-")</f>
        <v>-</v>
      </c>
      <c r="AQ125" s="31">
        <f>IFERROR('σ и σw, МПа'!Q125*$BH$2,"-")</f>
        <v>736</v>
      </c>
      <c r="AR125" s="32">
        <f>IFERROR('σ и σw, МПа'!R125*$BH$2,"-")</f>
        <v>736</v>
      </c>
      <c r="AS125" s="32">
        <f>IFERROR('σ и σw, МПа'!S125*$BH$2,"-")</f>
        <v>706</v>
      </c>
      <c r="AT125" s="32">
        <f>IFERROR('σ и σw, МПа'!T125*$BH$2,"-")</f>
        <v>687</v>
      </c>
      <c r="AU125" s="32">
        <f>IFERROR('σ и σw, МПа'!U125*$BH$2,"-")</f>
        <v>677</v>
      </c>
      <c r="AV125" s="32">
        <f>IFERROR('σ и σw, МПа'!V125*$BH$2,"-")</f>
        <v>657</v>
      </c>
      <c r="AW125" s="32">
        <f>IFERROR('σ и σw, МПа'!W125*$BH$2,"-")</f>
        <v>647</v>
      </c>
      <c r="AX125" s="32">
        <f>IFERROR('σ и σw, МПа'!X125*$BH$2,"-")</f>
        <v>628</v>
      </c>
      <c r="AY125" s="32">
        <f>IFERROR('σ и σw, МПа'!Y125*$BH$2,"-")</f>
        <v>598</v>
      </c>
      <c r="AZ125" s="32">
        <f>IFERROR('σ и σw, МПа'!Z125*$BH$2,"-")</f>
        <v>559</v>
      </c>
      <c r="BA125" s="32">
        <f>IFERROR('σ и σw, МПа'!AA125*$BH$2,"-")</f>
        <v>510</v>
      </c>
      <c r="BB125" s="32" t="str">
        <f>IFERROR('σ и σw, МПа'!AB125*$BH$2,"-")</f>
        <v>-</v>
      </c>
      <c r="BC125" s="33" t="str">
        <f>IFERROR('σ и σw, МПа'!AC125*$BH$2,"-")</f>
        <v>-</v>
      </c>
    </row>
    <row r="126" spans="1:55" ht="25.5" x14ac:dyDescent="0.25">
      <c r="A126" s="10" t="str">
        <f>INDEX('Обработка исходного'!B:B,ROW($B$3)+4*(ROW($B126)-ROW($B$3)))</f>
        <v>Сталь легированная</v>
      </c>
      <c r="B126" s="47" t="str">
        <f>INDEX('Обработка исходного'!D:D,ROW($B$3)+4*(ROW($B126)-ROW($B$3)))</f>
        <v>20ХМФЛ</v>
      </c>
      <c r="C126" s="27" t="str">
        <f>'Rp0,2, МПа'!C126</f>
        <v>Прутки и полосы толщиной или диаметром от 80 до 150 мм</v>
      </c>
      <c r="D126" s="31">
        <f>IFERROR('σ и σw, МПа'!D126*$BE$2,"-")</f>
        <v>430.15384615384613</v>
      </c>
      <c r="E126" s="32">
        <f>IFERROR('σ и σw, МПа'!E126*$BE$2,"-")</f>
        <v>416.76923076923077</v>
      </c>
      <c r="F126" s="32">
        <f>IFERROR('σ и σw, МПа'!F126*$BE$2,"-")</f>
        <v>412.15384615384613</v>
      </c>
      <c r="G126" s="32">
        <f>IFERROR('σ и σw, МПа'!G126*$BE$2,"-")</f>
        <v>398.30769230769226</v>
      </c>
      <c r="H126" s="32">
        <f>IFERROR('σ и σw, МПа'!H126*$BE$2,"-")</f>
        <v>393.69230769230762</v>
      </c>
      <c r="I126" s="32">
        <f>IFERROR('σ и σw, МПа'!I126*$BE$2,"-")</f>
        <v>380.30769230769226</v>
      </c>
      <c r="J126" s="32">
        <f>IFERROR('σ и σw, МПа'!J126*$BE$2,"-")</f>
        <v>375.69230769230768</v>
      </c>
      <c r="K126" s="32">
        <f>IFERROR('σ и σw, МПа'!K126*$BE$2,"-")</f>
        <v>339.69230769230768</v>
      </c>
      <c r="L126" s="32">
        <f>IFERROR('σ и σw, МПа'!L126*$BE$2,"-")</f>
        <v>339.69230769230768</v>
      </c>
      <c r="M126" s="32">
        <f>IFERROR('σ и σw, МПа'!M126*$BE$2,"-")</f>
        <v>339.69230769230768</v>
      </c>
      <c r="N126" s="32">
        <f>IFERROR('σ и σw, МПа'!N126*$BE$2,"-")</f>
        <v>294.46153846153845</v>
      </c>
      <c r="O126" s="32" t="str">
        <f>IFERROR('σ и σw, МПа'!O126*$BE$2,"-")</f>
        <v>-</v>
      </c>
      <c r="P126" s="33" t="str">
        <f>IFERROR('σ и σw, МПа'!P126*$BE$2,"-")</f>
        <v>-</v>
      </c>
      <c r="Q126" s="31">
        <f>IFERROR('σ и σw, МПа'!D126*$BF$2,"-")</f>
        <v>573.53846153846155</v>
      </c>
      <c r="R126" s="32">
        <f>IFERROR('σ и σw, МПа'!E126*$BF$2,"-")</f>
        <v>555.69230769230774</v>
      </c>
      <c r="S126" s="32">
        <f>IFERROR('σ и σw, МПа'!F126*$BF$2,"-")</f>
        <v>549.53846153846155</v>
      </c>
      <c r="T126" s="32">
        <f>IFERROR('σ и σw, МПа'!G126*$BF$2,"-")</f>
        <v>531.07692307692309</v>
      </c>
      <c r="U126" s="32">
        <f>IFERROR('σ и σw, МПа'!H126*$BF$2,"-")</f>
        <v>524.92307692307691</v>
      </c>
      <c r="V126" s="32">
        <f>IFERROR('σ и σw, МПа'!I126*$BF$2,"-")</f>
        <v>507.07692307692309</v>
      </c>
      <c r="W126" s="32">
        <f>IFERROR('σ и σw, МПа'!J126*$BF$2,"-")</f>
        <v>500.92307692307696</v>
      </c>
      <c r="X126" s="32">
        <f>IFERROR('σ и σw, МПа'!K126*$BF$2,"-")</f>
        <v>452.92307692307696</v>
      </c>
      <c r="Y126" s="32">
        <f>IFERROR('σ и σw, МПа'!L126*$BF$2,"-")</f>
        <v>452.92307692307696</v>
      </c>
      <c r="Z126" s="32">
        <f>IFERROR('σ и σw, МПа'!M126*$BF$2,"-")</f>
        <v>452.92307692307696</v>
      </c>
      <c r="AA126" s="32">
        <f>IFERROR('σ и σw, МПа'!N126*$BF$2,"-")</f>
        <v>392.61538461538464</v>
      </c>
      <c r="AB126" s="32" t="str">
        <f>IFERROR('σ и σw, МПа'!O126*$BF$2,"-")</f>
        <v>-</v>
      </c>
      <c r="AC126" s="33" t="str">
        <f>IFERROR('σ и σw, МПа'!P126*$BF$2,"-")</f>
        <v>-</v>
      </c>
      <c r="AD126" s="31">
        <f>IFERROR('σ и σw, МПа'!Q126*$BG$2,"-")</f>
        <v>441.59999999999997</v>
      </c>
      <c r="AE126" s="32">
        <f>IFERROR('σ и σw, МПа'!R126*$BG$2,"-")</f>
        <v>441.59999999999997</v>
      </c>
      <c r="AF126" s="32">
        <f>IFERROR('σ и σw, МПа'!S126*$BG$2,"-")</f>
        <v>423.59999999999997</v>
      </c>
      <c r="AG126" s="32">
        <f>IFERROR('σ и σw, МПа'!T126*$BG$2,"-")</f>
        <v>412.2</v>
      </c>
      <c r="AH126" s="32">
        <f>IFERROR('σ и σw, МПа'!U126*$BG$2,"-")</f>
        <v>406.2</v>
      </c>
      <c r="AI126" s="32">
        <f>IFERROR('σ и σw, МПа'!V126*$BG$2,"-")</f>
        <v>394.2</v>
      </c>
      <c r="AJ126" s="32">
        <f>IFERROR('σ и σw, МПа'!W126*$BG$2,"-")</f>
        <v>388.2</v>
      </c>
      <c r="AK126" s="32">
        <f>IFERROR('σ и σw, МПа'!X126*$BG$2,"-")</f>
        <v>376.8</v>
      </c>
      <c r="AL126" s="32">
        <f>IFERROR('σ и σw, МПа'!Y126*$BG$2,"-")</f>
        <v>358.8</v>
      </c>
      <c r="AM126" s="32">
        <f>IFERROR('σ и σw, МПа'!Z126*$BG$2,"-")</f>
        <v>335.4</v>
      </c>
      <c r="AN126" s="32">
        <f>IFERROR('σ и σw, МПа'!AA126*$BG$2,"-")</f>
        <v>306</v>
      </c>
      <c r="AO126" s="32" t="str">
        <f>IFERROR('σ и σw, МПа'!AB126*$BG$2,"-")</f>
        <v>-</v>
      </c>
      <c r="AP126" s="33" t="str">
        <f>IFERROR('σ и σw, МПа'!AC126*$BG$2,"-")</f>
        <v>-</v>
      </c>
      <c r="AQ126" s="31">
        <f>IFERROR('σ и σw, МПа'!Q126*$BH$2,"-")</f>
        <v>736</v>
      </c>
      <c r="AR126" s="32">
        <f>IFERROR('σ и σw, МПа'!R126*$BH$2,"-")</f>
        <v>736</v>
      </c>
      <c r="AS126" s="32">
        <f>IFERROR('σ и σw, МПа'!S126*$BH$2,"-")</f>
        <v>706</v>
      </c>
      <c r="AT126" s="32">
        <f>IFERROR('σ и σw, МПа'!T126*$BH$2,"-")</f>
        <v>687</v>
      </c>
      <c r="AU126" s="32">
        <f>IFERROR('σ и σw, МПа'!U126*$BH$2,"-")</f>
        <v>677</v>
      </c>
      <c r="AV126" s="32">
        <f>IFERROR('σ и σw, МПа'!V126*$BH$2,"-")</f>
        <v>657</v>
      </c>
      <c r="AW126" s="32">
        <f>IFERROR('σ и σw, МПа'!W126*$BH$2,"-")</f>
        <v>647</v>
      </c>
      <c r="AX126" s="32">
        <f>IFERROR('σ и σw, МПа'!X126*$BH$2,"-")</f>
        <v>628</v>
      </c>
      <c r="AY126" s="32">
        <f>IFERROR('σ и σw, МПа'!Y126*$BH$2,"-")</f>
        <v>598</v>
      </c>
      <c r="AZ126" s="32">
        <f>IFERROR('σ и σw, МПа'!Z126*$BH$2,"-")</f>
        <v>559</v>
      </c>
      <c r="BA126" s="32">
        <f>IFERROR('σ и σw, МПа'!AA126*$BH$2,"-")</f>
        <v>510</v>
      </c>
      <c r="BB126" s="32" t="str">
        <f>IFERROR('σ и σw, МПа'!AB126*$BH$2,"-")</f>
        <v>-</v>
      </c>
      <c r="BC126" s="33" t="str">
        <f>IFERROR('σ и σw, МПа'!AC126*$BH$2,"-")</f>
        <v>-</v>
      </c>
    </row>
    <row r="127" spans="1:55" ht="25.5" x14ac:dyDescent="0.25">
      <c r="A127" s="10" t="str">
        <f>INDEX('Обработка исходного'!B:B,ROW($B$3)+4*(ROW($B127)-ROW($B$3)))</f>
        <v>Сталь легированная</v>
      </c>
      <c r="B127" s="47" t="str">
        <f>INDEX('Обработка исходного'!D:D,ROW($B$3)+4*(ROW($B127)-ROW($B$3)))</f>
        <v>20ХМФЛ</v>
      </c>
      <c r="C127" s="27" t="str">
        <f>'Rp0,2, МПа'!C127</f>
        <v>Прутки и полосы толщиной или диаметром от 150 до 250 мм</v>
      </c>
      <c r="D127" s="31">
        <f>IFERROR('σ и σw, МПа'!D127*$BE$2,"-")</f>
        <v>430.15384615384613</v>
      </c>
      <c r="E127" s="32">
        <f>IFERROR('σ и σw, МПа'!E127*$BE$2,"-")</f>
        <v>416.76923076923077</v>
      </c>
      <c r="F127" s="32">
        <f>IFERROR('σ и σw, МПа'!F127*$BE$2,"-")</f>
        <v>412.15384615384613</v>
      </c>
      <c r="G127" s="32">
        <f>IFERROR('σ и σw, МПа'!G127*$BE$2,"-")</f>
        <v>398.30769230769226</v>
      </c>
      <c r="H127" s="32">
        <f>IFERROR('σ и σw, МПа'!H127*$BE$2,"-")</f>
        <v>393.69230769230762</v>
      </c>
      <c r="I127" s="32">
        <f>IFERROR('σ и σw, МПа'!I127*$BE$2,"-")</f>
        <v>380.30769230769226</v>
      </c>
      <c r="J127" s="32">
        <f>IFERROR('σ и σw, МПа'!J127*$BE$2,"-")</f>
        <v>375.69230769230768</v>
      </c>
      <c r="K127" s="32">
        <f>IFERROR('σ и σw, МПа'!K127*$BE$2,"-")</f>
        <v>339.69230769230768</v>
      </c>
      <c r="L127" s="32">
        <f>IFERROR('σ и σw, МПа'!L127*$BE$2,"-")</f>
        <v>339.69230769230768</v>
      </c>
      <c r="M127" s="32">
        <f>IFERROR('σ и σw, МПа'!M127*$BE$2,"-")</f>
        <v>339.69230769230768</v>
      </c>
      <c r="N127" s="32">
        <f>IFERROR('σ и σw, МПа'!N127*$BE$2,"-")</f>
        <v>294.46153846153845</v>
      </c>
      <c r="O127" s="32" t="str">
        <f>IFERROR('σ и σw, МПа'!O127*$BE$2,"-")</f>
        <v>-</v>
      </c>
      <c r="P127" s="33" t="str">
        <f>IFERROR('σ и σw, МПа'!P127*$BE$2,"-")</f>
        <v>-</v>
      </c>
      <c r="Q127" s="31">
        <f>IFERROR('σ и σw, МПа'!D127*$BF$2,"-")</f>
        <v>573.53846153846155</v>
      </c>
      <c r="R127" s="32">
        <f>IFERROR('σ и σw, МПа'!E127*$BF$2,"-")</f>
        <v>555.69230769230774</v>
      </c>
      <c r="S127" s="32">
        <f>IFERROR('σ и σw, МПа'!F127*$BF$2,"-")</f>
        <v>549.53846153846155</v>
      </c>
      <c r="T127" s="32">
        <f>IFERROR('σ и σw, МПа'!G127*$BF$2,"-")</f>
        <v>531.07692307692309</v>
      </c>
      <c r="U127" s="32">
        <f>IFERROR('σ и σw, МПа'!H127*$BF$2,"-")</f>
        <v>524.92307692307691</v>
      </c>
      <c r="V127" s="32">
        <f>IFERROR('σ и σw, МПа'!I127*$BF$2,"-")</f>
        <v>507.07692307692309</v>
      </c>
      <c r="W127" s="32">
        <f>IFERROR('σ и σw, МПа'!J127*$BF$2,"-")</f>
        <v>500.92307692307696</v>
      </c>
      <c r="X127" s="32">
        <f>IFERROR('σ и σw, МПа'!K127*$BF$2,"-")</f>
        <v>452.92307692307696</v>
      </c>
      <c r="Y127" s="32">
        <f>IFERROR('σ и σw, МПа'!L127*$BF$2,"-")</f>
        <v>452.92307692307696</v>
      </c>
      <c r="Z127" s="32">
        <f>IFERROR('σ и σw, МПа'!M127*$BF$2,"-")</f>
        <v>452.92307692307696</v>
      </c>
      <c r="AA127" s="32">
        <f>IFERROR('σ и σw, МПа'!N127*$BF$2,"-")</f>
        <v>392.61538461538464</v>
      </c>
      <c r="AB127" s="32" t="str">
        <f>IFERROR('σ и σw, МПа'!O127*$BF$2,"-")</f>
        <v>-</v>
      </c>
      <c r="AC127" s="33" t="str">
        <f>IFERROR('σ и σw, МПа'!P127*$BF$2,"-")</f>
        <v>-</v>
      </c>
      <c r="AD127" s="31">
        <f>IFERROR('σ и σw, МПа'!Q127*$BG$2,"-")</f>
        <v>441.59999999999997</v>
      </c>
      <c r="AE127" s="32">
        <f>IFERROR('σ и σw, МПа'!R127*$BG$2,"-")</f>
        <v>441.59999999999997</v>
      </c>
      <c r="AF127" s="32">
        <f>IFERROR('σ и σw, МПа'!S127*$BG$2,"-")</f>
        <v>423.59999999999997</v>
      </c>
      <c r="AG127" s="32">
        <f>IFERROR('σ и σw, МПа'!T127*$BG$2,"-")</f>
        <v>412.2</v>
      </c>
      <c r="AH127" s="32">
        <f>IFERROR('σ и σw, МПа'!U127*$BG$2,"-")</f>
        <v>406.2</v>
      </c>
      <c r="AI127" s="32">
        <f>IFERROR('σ и σw, МПа'!V127*$BG$2,"-")</f>
        <v>390.59999999999997</v>
      </c>
      <c r="AJ127" s="32">
        <f>IFERROR('σ и σw, МПа'!W127*$BG$2,"-")</f>
        <v>388.2</v>
      </c>
      <c r="AK127" s="32">
        <f>IFERROR('σ и σw, МПа'!X127*$BG$2,"-")</f>
        <v>376.8</v>
      </c>
      <c r="AL127" s="32">
        <f>IFERROR('σ и σw, МПа'!Y127*$BG$2,"-")</f>
        <v>358.8</v>
      </c>
      <c r="AM127" s="32">
        <f>IFERROR('σ и σw, МПа'!Z127*$BG$2,"-")</f>
        <v>335.4</v>
      </c>
      <c r="AN127" s="32">
        <f>IFERROR('σ и σw, МПа'!AA127*$BG$2,"-")</f>
        <v>306</v>
      </c>
      <c r="AO127" s="32" t="str">
        <f>IFERROR('σ и σw, МПа'!AB127*$BG$2,"-")</f>
        <v>-</v>
      </c>
      <c r="AP127" s="33" t="str">
        <f>IFERROR('σ и σw, МПа'!AC127*$BG$2,"-")</f>
        <v>-</v>
      </c>
      <c r="AQ127" s="31">
        <f>IFERROR('σ и σw, МПа'!Q127*$BH$2,"-")</f>
        <v>736</v>
      </c>
      <c r="AR127" s="32">
        <f>IFERROR('σ и σw, МПа'!R127*$BH$2,"-")</f>
        <v>736</v>
      </c>
      <c r="AS127" s="32">
        <f>IFERROR('σ и σw, МПа'!S127*$BH$2,"-")</f>
        <v>706</v>
      </c>
      <c r="AT127" s="32">
        <f>IFERROR('σ и σw, МПа'!T127*$BH$2,"-")</f>
        <v>687</v>
      </c>
      <c r="AU127" s="32">
        <f>IFERROR('σ и σw, МПа'!U127*$BH$2,"-")</f>
        <v>677</v>
      </c>
      <c r="AV127" s="32">
        <f>IFERROR('σ и σw, МПа'!V127*$BH$2,"-")</f>
        <v>651</v>
      </c>
      <c r="AW127" s="32">
        <f>IFERROR('σ и σw, МПа'!W127*$BH$2,"-")</f>
        <v>647</v>
      </c>
      <c r="AX127" s="32">
        <f>IFERROR('σ и σw, МПа'!X127*$BH$2,"-")</f>
        <v>628</v>
      </c>
      <c r="AY127" s="32">
        <f>IFERROR('σ и σw, МПа'!Y127*$BH$2,"-")</f>
        <v>598</v>
      </c>
      <c r="AZ127" s="32">
        <f>IFERROR('σ и σw, МПа'!Z127*$BH$2,"-")</f>
        <v>559</v>
      </c>
      <c r="BA127" s="32">
        <f>IFERROR('σ и σw, МПа'!AA127*$BH$2,"-")</f>
        <v>510</v>
      </c>
      <c r="BB127" s="32" t="str">
        <f>IFERROR('σ и σw, МПа'!AB127*$BH$2,"-")</f>
        <v>-</v>
      </c>
      <c r="BC127" s="33" t="str">
        <f>IFERROR('σ и σw, МПа'!AC127*$BH$2,"-")</f>
        <v>-</v>
      </c>
    </row>
    <row r="128" spans="1:55" ht="25.5" x14ac:dyDescent="0.25">
      <c r="A128" s="10" t="str">
        <f>INDEX('Обработка исходного'!B:B,ROW($B$3)+4*(ROW($B128)-ROW($B$3)))</f>
        <v>Сталь легированная</v>
      </c>
      <c r="B128" s="47" t="str">
        <f>INDEX('Обработка исходного'!D:D,ROW($B$3)+4*(ROW($B128)-ROW($B$3)))</f>
        <v>30ХМА</v>
      </c>
      <c r="C128" s="27" t="str">
        <f>'Rp0,2, МПа'!C128</f>
        <v>Трубы наружным диаметром от 25 до 710 мм с толщиной стенки от 2,5 до 50 мм</v>
      </c>
      <c r="D128" s="31">
        <f>IFERROR('σ и σw, МПа'!D128*$BE$2,"-")</f>
        <v>271.84615384615381</v>
      </c>
      <c r="E128" s="32">
        <f>IFERROR('σ и σw, МПа'!E128*$BE$2,"-")</f>
        <v>262.61538461538458</v>
      </c>
      <c r="F128" s="32">
        <f>IFERROR('σ и σw, МПа'!F128*$BE$2,"-")</f>
        <v>258</v>
      </c>
      <c r="G128" s="32">
        <f>IFERROR('σ и σw, МПа'!G128*$BE$2,"-")</f>
        <v>249.2307692307692</v>
      </c>
      <c r="H128" s="32">
        <f>IFERROR('σ и σw, МПа'!H128*$BE$2,"-")</f>
        <v>244.61538461538458</v>
      </c>
      <c r="I128" s="32">
        <f>IFERROR('σ и σw, МПа'!I128*$BE$2,"-")</f>
        <v>244.61538461538458</v>
      </c>
      <c r="J128" s="32">
        <f>IFERROR('σ и σw, МПа'!J128*$BE$2,"-")</f>
        <v>244.61538461538458</v>
      </c>
      <c r="K128" s="32">
        <f>IFERROR('σ и σw, МПа'!K128*$BE$2,"-")</f>
        <v>240</v>
      </c>
      <c r="L128" s="32">
        <f>IFERROR('σ и σw, МПа'!L128*$BE$2,"-")</f>
        <v>235.38461538461539</v>
      </c>
      <c r="M128" s="32">
        <f>IFERROR('σ и σw, МПа'!M128*$BE$2,"-")</f>
        <v>199.38461538461539</v>
      </c>
      <c r="N128" s="32">
        <f>IFERROR('σ и σw, МПа'!N128*$BE$2,"-")</f>
        <v>185.53846153846152</v>
      </c>
      <c r="O128" s="32" t="str">
        <f>IFERROR('σ и σw, МПа'!O128*$BE$2,"-")</f>
        <v>-</v>
      </c>
      <c r="P128" s="33" t="str">
        <f>IFERROR('σ и σw, МПа'!P128*$BE$2,"-")</f>
        <v>-</v>
      </c>
      <c r="Q128" s="31">
        <f>IFERROR('σ и σw, МПа'!D128*$BF$2,"-")</f>
        <v>362.46153846153845</v>
      </c>
      <c r="R128" s="32">
        <f>IFERROR('σ и σw, МПа'!E128*$BF$2,"-")</f>
        <v>350.15384615384619</v>
      </c>
      <c r="S128" s="32">
        <f>IFERROR('σ и σw, МПа'!F128*$BF$2,"-")</f>
        <v>344</v>
      </c>
      <c r="T128" s="32">
        <f>IFERROR('σ и σw, МПа'!G128*$BF$2,"-")</f>
        <v>332.30769230769232</v>
      </c>
      <c r="U128" s="32">
        <f>IFERROR('σ и σw, МПа'!H128*$BF$2,"-")</f>
        <v>326.15384615384619</v>
      </c>
      <c r="V128" s="32">
        <f>IFERROR('σ и σw, МПа'!I128*$BF$2,"-")</f>
        <v>326.15384615384619</v>
      </c>
      <c r="W128" s="32">
        <f>IFERROR('σ и σw, МПа'!J128*$BF$2,"-")</f>
        <v>326.15384615384619</v>
      </c>
      <c r="X128" s="32">
        <f>IFERROR('σ и σw, МПа'!K128*$BF$2,"-")</f>
        <v>320</v>
      </c>
      <c r="Y128" s="32">
        <f>IFERROR('σ и σw, МПа'!L128*$BF$2,"-")</f>
        <v>313.84615384615387</v>
      </c>
      <c r="Z128" s="32">
        <f>IFERROR('σ и σw, МПа'!M128*$BF$2,"-")</f>
        <v>265.84615384615387</v>
      </c>
      <c r="AA128" s="32">
        <f>IFERROR('σ и σw, МПа'!N128*$BF$2,"-")</f>
        <v>247.38461538461539</v>
      </c>
      <c r="AB128" s="32" t="str">
        <f>IFERROR('σ и σw, МПа'!O128*$BF$2,"-")</f>
        <v>-</v>
      </c>
      <c r="AC128" s="33" t="str">
        <f>IFERROR('σ и σw, МПа'!P128*$BF$2,"-")</f>
        <v>-</v>
      </c>
      <c r="AD128" s="31">
        <f>IFERROR('σ и σw, МПа'!Q128*$BG$2,"-")</f>
        <v>235.2</v>
      </c>
      <c r="AE128" s="32">
        <f>IFERROR('σ и σw, МПа'!R128*$BG$2,"-")</f>
        <v>235.2</v>
      </c>
      <c r="AF128" s="32">
        <f>IFERROR('σ и σw, МПа'!S128*$BG$2,"-")</f>
        <v>223.79999999999998</v>
      </c>
      <c r="AG128" s="32">
        <f>IFERROR('σ и σw, МПа'!T128*$BG$2,"-")</f>
        <v>205.79999999999998</v>
      </c>
      <c r="AH128" s="32">
        <f>IFERROR('σ и σw, МПа'!U128*$BG$2,"-")</f>
        <v>194.4</v>
      </c>
      <c r="AI128" s="32">
        <f>IFERROR('σ и σw, МПа'!V128*$BG$2,"-")</f>
        <v>194.4</v>
      </c>
      <c r="AJ128" s="32">
        <f>IFERROR('σ и σw, МПа'!W128*$BG$2,"-")</f>
        <v>194.4</v>
      </c>
      <c r="AK128" s="32">
        <f>IFERROR('σ и σw, МПа'!X128*$BG$2,"-")</f>
        <v>188.4</v>
      </c>
      <c r="AL128" s="32">
        <f>IFERROR('σ и σw, МПа'!Y128*$BG$2,"-")</f>
        <v>188.4</v>
      </c>
      <c r="AM128" s="32">
        <f>IFERROR('σ и σw, МПа'!Z128*$BG$2,"-")</f>
        <v>176.4</v>
      </c>
      <c r="AN128" s="32">
        <f>IFERROR('σ и σw, МПа'!AA128*$BG$2,"-")</f>
        <v>176.4</v>
      </c>
      <c r="AO128" s="32" t="str">
        <f>IFERROR('σ и σw, МПа'!AB128*$BG$2,"-")</f>
        <v>-</v>
      </c>
      <c r="AP128" s="33" t="str">
        <f>IFERROR('σ и σw, МПа'!AC128*$BG$2,"-")</f>
        <v>-</v>
      </c>
      <c r="AQ128" s="31">
        <f>IFERROR('σ и σw, МПа'!Q128*$BH$2,"-")</f>
        <v>392</v>
      </c>
      <c r="AR128" s="32">
        <f>IFERROR('σ и σw, МПа'!R128*$BH$2,"-")</f>
        <v>392</v>
      </c>
      <c r="AS128" s="32">
        <f>IFERROR('σ и σw, МПа'!S128*$BH$2,"-")</f>
        <v>373</v>
      </c>
      <c r="AT128" s="32">
        <f>IFERROR('σ и σw, МПа'!T128*$BH$2,"-")</f>
        <v>343</v>
      </c>
      <c r="AU128" s="32">
        <f>IFERROR('σ и σw, МПа'!U128*$BH$2,"-")</f>
        <v>324</v>
      </c>
      <c r="AV128" s="32">
        <f>IFERROR('σ и σw, МПа'!V128*$BH$2,"-")</f>
        <v>324</v>
      </c>
      <c r="AW128" s="32">
        <f>IFERROR('σ и σw, МПа'!W128*$BH$2,"-")</f>
        <v>324</v>
      </c>
      <c r="AX128" s="32">
        <f>IFERROR('σ и σw, МПа'!X128*$BH$2,"-")</f>
        <v>314</v>
      </c>
      <c r="AY128" s="32">
        <f>IFERROR('σ и σw, МПа'!Y128*$BH$2,"-")</f>
        <v>314</v>
      </c>
      <c r="AZ128" s="32">
        <f>IFERROR('σ и σw, МПа'!Z128*$BH$2,"-")</f>
        <v>294</v>
      </c>
      <c r="BA128" s="32">
        <f>IFERROR('σ и σw, МПа'!AA128*$BH$2,"-")</f>
        <v>294</v>
      </c>
      <c r="BB128" s="32" t="str">
        <f>IFERROR('σ и σw, МПа'!AB128*$BH$2,"-")</f>
        <v>-</v>
      </c>
      <c r="BC128" s="33" t="str">
        <f>IFERROR('σ и σw, МПа'!AC128*$BH$2,"-")</f>
        <v>-</v>
      </c>
    </row>
    <row r="129" spans="1:55" ht="25.5" x14ac:dyDescent="0.25">
      <c r="A129" s="10" t="str">
        <f>INDEX('Обработка исходного'!B:B,ROW($B$3)+4*(ROW($B129)-ROW($B$3)))</f>
        <v>Сталь легированная</v>
      </c>
      <c r="B129" s="47" t="str">
        <f>INDEX('Обработка исходного'!D:D,ROW($B$3)+4*(ROW($B129)-ROW($B$3)))</f>
        <v>30ХМА</v>
      </c>
      <c r="C129" s="27" t="str">
        <f>'Rp0,2, МПа'!C129</f>
        <v>Заготовки крепежных деталей толщиной или диаметром до 100 мм, КП395*</v>
      </c>
      <c r="D129" s="31">
        <f>IFERROR('σ и σw, МПа'!D129*$BE$2,"-")</f>
        <v>285.23076923076923</v>
      </c>
      <c r="E129" s="32">
        <f>IFERROR('σ и σw, МПа'!E129*$BE$2,"-")</f>
        <v>280.61538461538458</v>
      </c>
      <c r="F129" s="32">
        <f>IFERROR('σ и σw, МПа'!F129*$BE$2,"-")</f>
        <v>276</v>
      </c>
      <c r="G129" s="32">
        <f>IFERROR('σ и σw, МПа'!G129*$BE$2,"-")</f>
        <v>271.84615384615381</v>
      </c>
      <c r="H129" s="32">
        <f>IFERROR('σ и σw, МПа'!H129*$BE$2,"-")</f>
        <v>258</v>
      </c>
      <c r="I129" s="32">
        <f>IFERROR('σ и σw, МПа'!I129*$BE$2,"-")</f>
        <v>253.38461538461539</v>
      </c>
      <c r="J129" s="32">
        <f>IFERROR('σ и σw, МПа'!J129*$BE$2,"-")</f>
        <v>249.2307692307692</v>
      </c>
      <c r="K129" s="32">
        <f>IFERROR('σ и σw, МПа'!K129*$BE$2,"-")</f>
        <v>249.2307692307692</v>
      </c>
      <c r="L129" s="32">
        <f>IFERROR('σ и σw, МПа'!L129*$BE$2,"-")</f>
        <v>244.61538461538458</v>
      </c>
      <c r="M129" s="32">
        <f>IFERROR('σ и σw, МПа'!M129*$BE$2,"-")</f>
        <v>217.38461538461539</v>
      </c>
      <c r="N129" s="32">
        <f>IFERROR('σ и σw, МПа'!N129*$BE$2,"-")</f>
        <v>194.76923076923075</v>
      </c>
      <c r="O129" s="32" t="str">
        <f>IFERROR('σ и σw, МПа'!O129*$BE$2,"-")</f>
        <v>-</v>
      </c>
      <c r="P129" s="33" t="str">
        <f>IFERROR('σ и σw, МПа'!P129*$BE$2,"-")</f>
        <v>-</v>
      </c>
      <c r="Q129" s="31">
        <f>IFERROR('σ и σw, МПа'!D129*$BF$2,"-")</f>
        <v>380.30769230769232</v>
      </c>
      <c r="R129" s="32">
        <f>IFERROR('σ и σw, МПа'!E129*$BF$2,"-")</f>
        <v>374.15384615384619</v>
      </c>
      <c r="S129" s="32">
        <f>IFERROR('σ и σw, МПа'!F129*$BF$2,"-")</f>
        <v>368</v>
      </c>
      <c r="T129" s="32">
        <f>IFERROR('σ и σw, МПа'!G129*$BF$2,"-")</f>
        <v>362.46153846153845</v>
      </c>
      <c r="U129" s="32">
        <f>IFERROR('σ и σw, МПа'!H129*$BF$2,"-")</f>
        <v>344</v>
      </c>
      <c r="V129" s="32">
        <f>IFERROR('σ и σw, МПа'!I129*$BF$2,"-")</f>
        <v>337.84615384615387</v>
      </c>
      <c r="W129" s="32">
        <f>IFERROR('σ и σw, МПа'!J129*$BF$2,"-")</f>
        <v>332.30769230769232</v>
      </c>
      <c r="X129" s="32">
        <f>IFERROR('σ и σw, МПа'!K129*$BF$2,"-")</f>
        <v>332.30769230769232</v>
      </c>
      <c r="Y129" s="32">
        <f>IFERROR('σ и σw, МПа'!L129*$BF$2,"-")</f>
        <v>326.15384615384619</v>
      </c>
      <c r="Z129" s="32">
        <f>IFERROR('σ и σw, МПа'!M129*$BF$2,"-")</f>
        <v>289.84615384615387</v>
      </c>
      <c r="AA129" s="32">
        <f>IFERROR('σ и σw, МПа'!N129*$BF$2,"-")</f>
        <v>259.69230769230768</v>
      </c>
      <c r="AB129" s="32" t="str">
        <f>IFERROR('σ и σw, МПа'!O129*$BF$2,"-")</f>
        <v>-</v>
      </c>
      <c r="AC129" s="33" t="str">
        <f>IFERROR('σ и σw, МПа'!P129*$BF$2,"-")</f>
        <v>-</v>
      </c>
      <c r="AD129" s="31">
        <f>IFERROR('σ и σw, МПа'!Q129*$BG$2,"-")</f>
        <v>237</v>
      </c>
      <c r="AE129" s="32">
        <f>IFERROR('σ и σw, МПа'!R129*$BG$2,"-")</f>
        <v>237</v>
      </c>
      <c r="AF129" s="32">
        <f>IFERROR('σ и σw, МПа'!S129*$BG$2,"-")</f>
        <v>223.79999999999998</v>
      </c>
      <c r="AG129" s="32">
        <f>IFERROR('σ и σw, МПа'!T129*$BG$2,"-")</f>
        <v>211.79999999999998</v>
      </c>
      <c r="AH129" s="32">
        <f>IFERROR('σ и σw, МПа'!U129*$BG$2,"-")</f>
        <v>193.79999999999998</v>
      </c>
      <c r="AI129" s="32">
        <f>IFERROR('σ и σw, МПа'!V129*$BG$2,"-")</f>
        <v>193.79999999999998</v>
      </c>
      <c r="AJ129" s="32">
        <f>IFERROR('σ и σw, МПа'!W129*$BG$2,"-")</f>
        <v>193.79999999999998</v>
      </c>
      <c r="AK129" s="32">
        <f>IFERROR('σ и σw, МПа'!X129*$BG$2,"-")</f>
        <v>188.4</v>
      </c>
      <c r="AL129" s="32">
        <f>IFERROR('σ и σw, МПа'!Y129*$BG$2,"-")</f>
        <v>188.4</v>
      </c>
      <c r="AM129" s="32">
        <f>IFERROR('σ и σw, МПа'!Z129*$BG$2,"-")</f>
        <v>176.4</v>
      </c>
      <c r="AN129" s="32">
        <f>IFERROR('σ и σw, МПа'!AA129*$BG$2,"-")</f>
        <v>165</v>
      </c>
      <c r="AO129" s="32" t="str">
        <f>IFERROR('σ и σw, МПа'!AB129*$BG$2,"-")</f>
        <v>-</v>
      </c>
      <c r="AP129" s="33" t="str">
        <f>IFERROR('σ и σw, МПа'!AC129*$BG$2,"-")</f>
        <v>-</v>
      </c>
      <c r="AQ129" s="31">
        <f>IFERROR('σ и σw, МПа'!Q129*$BH$2,"-")</f>
        <v>395</v>
      </c>
      <c r="AR129" s="32">
        <f>IFERROR('σ и σw, МПа'!R129*$BH$2,"-")</f>
        <v>395</v>
      </c>
      <c r="AS129" s="32">
        <f>IFERROR('σ и σw, МПа'!S129*$BH$2,"-")</f>
        <v>373</v>
      </c>
      <c r="AT129" s="32">
        <f>IFERROR('σ и σw, МПа'!T129*$BH$2,"-")</f>
        <v>353</v>
      </c>
      <c r="AU129" s="32">
        <f>IFERROR('σ и σw, МПа'!U129*$BH$2,"-")</f>
        <v>323</v>
      </c>
      <c r="AV129" s="32">
        <f>IFERROR('σ и σw, МПа'!V129*$BH$2,"-")</f>
        <v>323</v>
      </c>
      <c r="AW129" s="32">
        <f>IFERROR('σ и σw, МПа'!W129*$BH$2,"-")</f>
        <v>323</v>
      </c>
      <c r="AX129" s="32">
        <f>IFERROR('σ и σw, МПа'!X129*$BH$2,"-")</f>
        <v>314</v>
      </c>
      <c r="AY129" s="32">
        <f>IFERROR('σ и σw, МПа'!Y129*$BH$2,"-")</f>
        <v>314</v>
      </c>
      <c r="AZ129" s="32">
        <f>IFERROR('σ и σw, МПа'!Z129*$BH$2,"-")</f>
        <v>294</v>
      </c>
      <c r="BA129" s="32">
        <f>IFERROR('σ и σw, МПа'!AA129*$BH$2,"-")</f>
        <v>275</v>
      </c>
      <c r="BB129" s="32" t="str">
        <f>IFERROR('σ и σw, МПа'!AB129*$BH$2,"-")</f>
        <v>-</v>
      </c>
      <c r="BC129" s="33" t="str">
        <f>IFERROR('σ и σw, МПа'!AC129*$BH$2,"-")</f>
        <v>-</v>
      </c>
    </row>
    <row r="130" spans="1:55" ht="25.5" x14ac:dyDescent="0.25">
      <c r="A130" s="10" t="str">
        <f>INDEX('Обработка исходного'!B:B,ROW($B$3)+4*(ROW($B130)-ROW($B$3)))</f>
        <v>Сталь легированная</v>
      </c>
      <c r="B130" s="47" t="str">
        <f>INDEX('Обработка исходного'!D:D,ROW($B$3)+4*(ROW($B130)-ROW($B$3)))</f>
        <v>30ХМА</v>
      </c>
      <c r="C130" s="27" t="str">
        <f>'Rp0,2, МПа'!C130</f>
        <v>Заготовки крепежных деталей толщиной или диаметром до 300 мм, КП440*</v>
      </c>
      <c r="D130" s="31">
        <f>IFERROR('σ и σw, МПа'!D130*$BE$2,"-")</f>
        <v>226.61538461538461</v>
      </c>
      <c r="E130" s="32">
        <f>IFERROR('σ и σw, МПа'!E130*$BE$2,"-")</f>
        <v>222.46153846153845</v>
      </c>
      <c r="F130" s="32">
        <f>IFERROR('σ и σw, МПа'!F130*$BE$2,"-")</f>
        <v>218.76923076923075</v>
      </c>
      <c r="G130" s="32">
        <f>IFERROR('σ и σw, МПа'!G130*$BE$2,"-")</f>
        <v>215.53846153846152</v>
      </c>
      <c r="H130" s="32">
        <f>IFERROR('σ и σw, МПа'!H130*$BE$2,"-")</f>
        <v>204.46153846153845</v>
      </c>
      <c r="I130" s="32">
        <f>IFERROR('σ и σw, МПа'!I130*$BE$2,"-")</f>
        <v>200.76923076923075</v>
      </c>
      <c r="J130" s="32">
        <f>IFERROR('σ и σw, МПа'!J130*$BE$2,"-")</f>
        <v>197.53846153846152</v>
      </c>
      <c r="K130" s="32">
        <f>IFERROR('σ и σw, МПа'!K130*$BE$2,"-")</f>
        <v>197.53846153846152</v>
      </c>
      <c r="L130" s="32">
        <f>IFERROR('σ и σw, МПа'!L130*$BE$2,"-")</f>
        <v>198</v>
      </c>
      <c r="M130" s="32">
        <f>IFERROR('σ и σw, МПа'!M130*$BE$2,"-")</f>
        <v>172.61538461538461</v>
      </c>
      <c r="N130" s="32">
        <f>IFERROR('σ и σw, МПа'!N130*$BE$2,"-")</f>
        <v>153.69230769230768</v>
      </c>
      <c r="O130" s="32" t="str">
        <f>IFERROR('σ и σw, МПа'!O130*$BE$2,"-")</f>
        <v>-</v>
      </c>
      <c r="P130" s="33" t="str">
        <f>IFERROR('σ и σw, МПа'!P130*$BE$2,"-")</f>
        <v>-</v>
      </c>
      <c r="Q130" s="31">
        <f>IFERROR('σ и σw, МПа'!D130*$BF$2,"-")</f>
        <v>302.15384615384613</v>
      </c>
      <c r="R130" s="32">
        <f>IFERROR('σ и σw, МПа'!E130*$BF$2,"-")</f>
        <v>296.61538461538464</v>
      </c>
      <c r="S130" s="32">
        <f>IFERROR('σ и σw, МПа'!F130*$BF$2,"-")</f>
        <v>291.69230769230768</v>
      </c>
      <c r="T130" s="32">
        <f>IFERROR('σ и σw, МПа'!G130*$BF$2,"-")</f>
        <v>287.38461538461542</v>
      </c>
      <c r="U130" s="32">
        <f>IFERROR('σ и σw, МПа'!H130*$BF$2,"-")</f>
        <v>272.61538461538464</v>
      </c>
      <c r="V130" s="32">
        <f>IFERROR('σ и σw, МПа'!I130*$BF$2,"-")</f>
        <v>267.69230769230768</v>
      </c>
      <c r="W130" s="32">
        <f>IFERROR('σ и σw, МПа'!J130*$BF$2,"-")</f>
        <v>263.38461538461542</v>
      </c>
      <c r="X130" s="32">
        <f>IFERROR('σ и σw, МПа'!K130*$BF$2,"-")</f>
        <v>263.38461538461542</v>
      </c>
      <c r="Y130" s="32">
        <f>IFERROR('σ и σw, МПа'!L130*$BF$2,"-")</f>
        <v>264</v>
      </c>
      <c r="Z130" s="32">
        <f>IFERROR('σ и σw, МПа'!M130*$BF$2,"-")</f>
        <v>230.15384615384616</v>
      </c>
      <c r="AA130" s="32">
        <f>IFERROR('σ и σw, МПа'!N130*$BF$2,"-")</f>
        <v>204.92307692307691</v>
      </c>
      <c r="AB130" s="32" t="str">
        <f>IFERROR('σ и σw, МПа'!O130*$BF$2,"-")</f>
        <v>-</v>
      </c>
      <c r="AC130" s="33" t="str">
        <f>IFERROR('σ и σw, МПа'!P130*$BF$2,"-")</f>
        <v>-</v>
      </c>
      <c r="AD130" s="31">
        <f>IFERROR('σ и σw, МПа'!Q130*$BG$2,"-")</f>
        <v>264</v>
      </c>
      <c r="AE130" s="32">
        <f>IFERROR('σ и σw, МПа'!R130*$BG$2,"-")</f>
        <v>255</v>
      </c>
      <c r="AF130" s="32">
        <f>IFERROR('σ и σw, МПа'!S130*$BG$2,"-")</f>
        <v>249</v>
      </c>
      <c r="AG130" s="32">
        <f>IFERROR('σ и σw, МПа'!T130*$BG$2,"-")</f>
        <v>234</v>
      </c>
      <c r="AH130" s="32">
        <f>IFERROR('σ и σw, МПа'!U130*$BG$2,"-")</f>
        <v>219</v>
      </c>
      <c r="AI130" s="32">
        <f>IFERROR('σ и σw, МПа'!V130*$BG$2,"-")</f>
        <v>207</v>
      </c>
      <c r="AJ130" s="32">
        <f>IFERROR('σ и σw, МПа'!W130*$BG$2,"-")</f>
        <v>193.79999999999998</v>
      </c>
      <c r="AK130" s="32">
        <f>IFERROR('σ и σw, МПа'!X130*$BG$2,"-")</f>
        <v>176.4</v>
      </c>
      <c r="AL130" s="32">
        <f>IFERROR('σ и σw, МПа'!Y130*$BG$2,"-")</f>
        <v>165</v>
      </c>
      <c r="AM130" s="32">
        <f>IFERROR('σ и σw, МПа'!Z130*$BG$2,"-")</f>
        <v>159</v>
      </c>
      <c r="AN130" s="32">
        <f>IFERROR('σ и σw, МПа'!AA130*$BG$2,"-")</f>
        <v>153</v>
      </c>
      <c r="AO130" s="32" t="str">
        <f>IFERROR('σ и σw, МПа'!AB130*$BG$2,"-")</f>
        <v>-</v>
      </c>
      <c r="AP130" s="33" t="str">
        <f>IFERROR('σ и σw, МПа'!AC130*$BG$2,"-")</f>
        <v>-</v>
      </c>
      <c r="AQ130" s="31">
        <f>IFERROR('σ и σw, МПа'!Q130*$BH$2,"-")</f>
        <v>440</v>
      </c>
      <c r="AR130" s="32">
        <f>IFERROR('σ и σw, МПа'!R130*$BH$2,"-")</f>
        <v>425</v>
      </c>
      <c r="AS130" s="32">
        <f>IFERROR('σ и σw, МПа'!S130*$BH$2,"-")</f>
        <v>415</v>
      </c>
      <c r="AT130" s="32">
        <f>IFERROR('σ и σw, МПа'!T130*$BH$2,"-")</f>
        <v>390</v>
      </c>
      <c r="AU130" s="32">
        <f>IFERROR('σ и σw, МПа'!U130*$BH$2,"-")</f>
        <v>365</v>
      </c>
      <c r="AV130" s="32">
        <f>IFERROR('σ и σw, МПа'!V130*$BH$2,"-")</f>
        <v>345</v>
      </c>
      <c r="AW130" s="32">
        <f>IFERROR('σ и σw, МПа'!W130*$BH$2,"-")</f>
        <v>323</v>
      </c>
      <c r="AX130" s="32">
        <f>IFERROR('σ и σw, МПа'!X130*$BH$2,"-")</f>
        <v>294</v>
      </c>
      <c r="AY130" s="32">
        <f>IFERROR('σ и σw, МПа'!Y130*$BH$2,"-")</f>
        <v>275</v>
      </c>
      <c r="AZ130" s="32">
        <f>IFERROR('σ и σw, МПа'!Z130*$BH$2,"-")</f>
        <v>265</v>
      </c>
      <c r="BA130" s="32">
        <f>IFERROR('σ и σw, МПа'!AA130*$BH$2,"-")</f>
        <v>255</v>
      </c>
      <c r="BB130" s="32" t="str">
        <f>IFERROR('σ и σw, МПа'!AB130*$BH$2,"-")</f>
        <v>-</v>
      </c>
      <c r="BC130" s="33" t="str">
        <f>IFERROR('σ и σw, МПа'!AC130*$BH$2,"-")</f>
        <v>-</v>
      </c>
    </row>
    <row r="131" spans="1:55" ht="25.5" x14ac:dyDescent="0.25">
      <c r="A131" s="10" t="str">
        <f>INDEX('Обработка исходного'!B:B,ROW($B$3)+4*(ROW($B131)-ROW($B$3)))</f>
        <v>Сталь легированная</v>
      </c>
      <c r="B131" s="47" t="str">
        <f>INDEX('Обработка исходного'!D:D,ROW($B$3)+4*(ROW($B131)-ROW($B$3)))</f>
        <v>30ХМА</v>
      </c>
      <c r="C131" s="27" t="str">
        <f>'Rp0,2, МПа'!C131</f>
        <v>Заготовки крепежных деталей толщиной или диаметром от 100 до 200 мм, КП490*</v>
      </c>
      <c r="D131" s="31">
        <f>IFERROR('σ и σw, МПа'!D131*$BE$2,"-")</f>
        <v>271.38461538461536</v>
      </c>
      <c r="E131" s="32">
        <f>IFERROR('σ и σw, МПа'!E131*$BE$2,"-")</f>
        <v>266.76923076923072</v>
      </c>
      <c r="F131" s="32">
        <f>IFERROR('σ и σw, МПа'!F131*$BE$2,"-")</f>
        <v>262.15384615384613</v>
      </c>
      <c r="G131" s="32">
        <f>IFERROR('σ и σw, МПа'!G131*$BE$2,"-")</f>
        <v>258</v>
      </c>
      <c r="H131" s="32">
        <f>IFERROR('σ и σw, МПа'!H131*$BE$2,"-")</f>
        <v>248.76923076923075</v>
      </c>
      <c r="I131" s="32">
        <f>IFERROR('σ и σw, МПа'!I131*$BE$2,"-")</f>
        <v>244.15384615384613</v>
      </c>
      <c r="J131" s="32">
        <f>IFERROR('σ и σw, МПа'!J131*$BE$2,"-")</f>
        <v>244.15384615384613</v>
      </c>
      <c r="K131" s="32">
        <f>IFERROR('σ и σw, МПа'!K131*$BE$2,"-")</f>
        <v>239.53846153846152</v>
      </c>
      <c r="L131" s="32">
        <f>IFERROR('σ и σw, МПа'!L131*$BE$2,"-")</f>
        <v>230.76923076923075</v>
      </c>
      <c r="M131" s="32">
        <f>IFERROR('σ и σw, МПа'!M131*$BE$2,"-")</f>
        <v>212.76923076923075</v>
      </c>
      <c r="N131" s="32">
        <f>IFERROR('σ и σw, МПа'!N131*$BE$2,"-")</f>
        <v>190.15384615384613</v>
      </c>
      <c r="O131" s="32" t="str">
        <f>IFERROR('σ и σw, МПа'!O131*$BE$2,"-")</f>
        <v>-</v>
      </c>
      <c r="P131" s="33" t="str">
        <f>IFERROR('σ и σw, МПа'!P131*$BE$2,"-")</f>
        <v>-</v>
      </c>
      <c r="Q131" s="31">
        <f>IFERROR('σ и σw, МПа'!D131*$BF$2,"-")</f>
        <v>361.84615384615381</v>
      </c>
      <c r="R131" s="32">
        <f>IFERROR('σ и σw, МПа'!E131*$BF$2,"-")</f>
        <v>355.69230769230768</v>
      </c>
      <c r="S131" s="32">
        <f>IFERROR('σ и σw, МПа'!F131*$BF$2,"-")</f>
        <v>349.53846153846155</v>
      </c>
      <c r="T131" s="32">
        <f>IFERROR('σ и σw, МПа'!G131*$BF$2,"-")</f>
        <v>344</v>
      </c>
      <c r="U131" s="32">
        <f>IFERROR('σ и σw, МПа'!H131*$BF$2,"-")</f>
        <v>331.69230769230768</v>
      </c>
      <c r="V131" s="32">
        <f>IFERROR('σ и σw, МПа'!I131*$BF$2,"-")</f>
        <v>325.53846153846155</v>
      </c>
      <c r="W131" s="32">
        <f>IFERROR('σ и σw, МПа'!J131*$BF$2,"-")</f>
        <v>325.53846153846155</v>
      </c>
      <c r="X131" s="32">
        <f>IFERROR('σ и σw, МПа'!K131*$BF$2,"-")</f>
        <v>319.38461538461542</v>
      </c>
      <c r="Y131" s="32">
        <f>IFERROR('σ и σw, МПа'!L131*$BF$2,"-")</f>
        <v>307.69230769230768</v>
      </c>
      <c r="Z131" s="32">
        <f>IFERROR('σ и σw, МПа'!M131*$BF$2,"-")</f>
        <v>283.69230769230768</v>
      </c>
      <c r="AA131" s="32">
        <f>IFERROR('σ и σw, МПа'!N131*$BF$2,"-")</f>
        <v>253.53846153846155</v>
      </c>
      <c r="AB131" s="32" t="str">
        <f>IFERROR('σ и σw, МПа'!O131*$BF$2,"-")</f>
        <v>-</v>
      </c>
      <c r="AC131" s="33" t="str">
        <f>IFERROR('σ и σw, МПа'!P131*$BF$2,"-")</f>
        <v>-</v>
      </c>
      <c r="AD131" s="31">
        <f>IFERROR('σ и σw, МПа'!Q131*$BG$2,"-")</f>
        <v>294</v>
      </c>
      <c r="AE131" s="32">
        <f>IFERROR('σ и σw, МПа'!R131*$BG$2,"-")</f>
        <v>294</v>
      </c>
      <c r="AF131" s="32">
        <f>IFERROR('σ и σw, МПа'!S131*$BG$2,"-")</f>
        <v>276.59999999999997</v>
      </c>
      <c r="AG131" s="32">
        <f>IFERROR('σ и σw, МПа'!T131*$BG$2,"-")</f>
        <v>264.59999999999997</v>
      </c>
      <c r="AH131" s="32">
        <f>IFERROR('σ и σw, МПа'!U131*$BG$2,"-")</f>
        <v>241.2</v>
      </c>
      <c r="AI131" s="32">
        <f>IFERROR('σ и σw, МПа'!V131*$BG$2,"-")</f>
        <v>229.2</v>
      </c>
      <c r="AJ131" s="32">
        <f>IFERROR('σ и σw, МПа'!W131*$BG$2,"-")</f>
        <v>220.2</v>
      </c>
      <c r="AK131" s="32">
        <f>IFERROR('σ и σw, МПа'!X131*$BG$2,"-")</f>
        <v>205.79999999999998</v>
      </c>
      <c r="AL131" s="32">
        <f>IFERROR('σ и σw, МПа'!Y131*$BG$2,"-")</f>
        <v>193.79999999999998</v>
      </c>
      <c r="AM131" s="32">
        <f>IFERROR('σ и σw, МПа'!Z131*$BG$2,"-")</f>
        <v>182.4</v>
      </c>
      <c r="AN131" s="32">
        <f>IFERROR('σ и σw, МПа'!AA131*$BG$2,"-")</f>
        <v>176.4</v>
      </c>
      <c r="AO131" s="32" t="str">
        <f>IFERROR('σ и σw, МПа'!AB131*$BG$2,"-")</f>
        <v>-</v>
      </c>
      <c r="AP131" s="33" t="str">
        <f>IFERROR('σ и σw, МПа'!AC131*$BG$2,"-")</f>
        <v>-</v>
      </c>
      <c r="AQ131" s="31">
        <f>IFERROR('σ и σw, МПа'!Q131*$BH$2,"-")</f>
        <v>490</v>
      </c>
      <c r="AR131" s="32">
        <f>IFERROR('σ и σw, МПа'!R131*$BH$2,"-")</f>
        <v>490</v>
      </c>
      <c r="AS131" s="32">
        <f>IFERROR('σ и σw, МПа'!S131*$BH$2,"-")</f>
        <v>461</v>
      </c>
      <c r="AT131" s="32">
        <f>IFERROR('σ и σw, МПа'!T131*$BH$2,"-")</f>
        <v>441</v>
      </c>
      <c r="AU131" s="32">
        <f>IFERROR('σ и σw, МПа'!U131*$BH$2,"-")</f>
        <v>402</v>
      </c>
      <c r="AV131" s="32">
        <f>IFERROR('σ и σw, МПа'!V131*$BH$2,"-")</f>
        <v>382</v>
      </c>
      <c r="AW131" s="32">
        <f>IFERROR('σ и σw, МПа'!W131*$BH$2,"-")</f>
        <v>367</v>
      </c>
      <c r="AX131" s="32">
        <f>IFERROR('σ и σw, МПа'!X131*$BH$2,"-")</f>
        <v>343</v>
      </c>
      <c r="AY131" s="32">
        <f>IFERROR('σ и σw, МПа'!Y131*$BH$2,"-")</f>
        <v>323</v>
      </c>
      <c r="AZ131" s="32">
        <f>IFERROR('σ и σw, МПа'!Z131*$BH$2,"-")</f>
        <v>304</v>
      </c>
      <c r="BA131" s="32">
        <f>IFERROR('σ и σw, МПа'!AA131*$BH$2,"-")</f>
        <v>294</v>
      </c>
      <c r="BB131" s="32" t="str">
        <f>IFERROR('σ и σw, МПа'!AB131*$BH$2,"-")</f>
        <v>-</v>
      </c>
      <c r="BC131" s="33" t="str">
        <f>IFERROR('σ и σw, МПа'!AC131*$BH$2,"-")</f>
        <v>-</v>
      </c>
    </row>
    <row r="132" spans="1:55" ht="25.5" x14ac:dyDescent="0.25">
      <c r="A132" s="10" t="str">
        <f>INDEX('Обработка исходного'!B:B,ROW($B$3)+4*(ROW($B132)-ROW($B$3)))</f>
        <v>Сталь легированная</v>
      </c>
      <c r="B132" s="47" t="str">
        <f>INDEX('Обработка исходного'!D:D,ROW($B$3)+4*(ROW($B132)-ROW($B$3)))</f>
        <v>30ХМА</v>
      </c>
      <c r="C132" s="27" t="str">
        <f>'Rp0,2, МПа'!C132</f>
        <v>Заготовки крепежных деталей толщиной или диаметром до 100 мм КП590*</v>
      </c>
      <c r="D132" s="31">
        <f>IFERROR('σ и σw, МПа'!D132*$BE$2,"-")</f>
        <v>339.69230769230768</v>
      </c>
      <c r="E132" s="32">
        <f>IFERROR('σ и σw, МПа'!E132*$BE$2,"-")</f>
        <v>330.4615384615384</v>
      </c>
      <c r="F132" s="32">
        <f>IFERROR('σ и σw, МПа'!F132*$BE$2,"-")</f>
        <v>330.4615384615384</v>
      </c>
      <c r="G132" s="32">
        <f>IFERROR('σ и σw, МПа'!G132*$BE$2,"-")</f>
        <v>317.07692307692304</v>
      </c>
      <c r="H132" s="32">
        <f>IFERROR('σ и σw, МПа'!H132*$BE$2,"-")</f>
        <v>312</v>
      </c>
      <c r="I132" s="32">
        <f>IFERROR('σ и σw, МПа'!I132*$BE$2,"-")</f>
        <v>307.84615384615387</v>
      </c>
      <c r="J132" s="32">
        <f>IFERROR('σ и σw, МПа'!J132*$BE$2,"-")</f>
        <v>303.23076923076923</v>
      </c>
      <c r="K132" s="32">
        <f>IFERROR('σ и σw, МПа'!K132*$BE$2,"-")</f>
        <v>298.61538461538458</v>
      </c>
      <c r="L132" s="32">
        <f>IFERROR('σ и σw, МПа'!L132*$BE$2,"-")</f>
        <v>294.46153846153845</v>
      </c>
      <c r="M132" s="32">
        <f>IFERROR('σ и σw, МПа'!M132*$BE$2,"-")</f>
        <v>258</v>
      </c>
      <c r="N132" s="32">
        <f>IFERROR('σ и σw, МПа'!N132*$BE$2,"-")</f>
        <v>230.76923076923075</v>
      </c>
      <c r="O132" s="32" t="str">
        <f>IFERROR('σ и σw, МПа'!O132*$BE$2,"-")</f>
        <v>-</v>
      </c>
      <c r="P132" s="33" t="str">
        <f>IFERROR('σ и σw, МПа'!P132*$BE$2,"-")</f>
        <v>-</v>
      </c>
      <c r="Q132" s="31">
        <f>IFERROR('σ и σw, МПа'!D132*$BF$2,"-")</f>
        <v>452.92307692307696</v>
      </c>
      <c r="R132" s="32">
        <f>IFERROR('σ и σw, МПа'!E132*$BF$2,"-")</f>
        <v>440.61538461538458</v>
      </c>
      <c r="S132" s="32">
        <f>IFERROR('σ и σw, МПа'!F132*$BF$2,"-")</f>
        <v>440.61538461538458</v>
      </c>
      <c r="T132" s="32">
        <f>IFERROR('σ и σw, МПа'!G132*$BF$2,"-")</f>
        <v>422.76923076923077</v>
      </c>
      <c r="U132" s="32">
        <f>IFERROR('σ и σw, МПа'!H132*$BF$2,"-")</f>
        <v>416</v>
      </c>
      <c r="V132" s="32">
        <f>IFERROR('σ и σw, МПа'!I132*$BF$2,"-")</f>
        <v>410.46153846153851</v>
      </c>
      <c r="W132" s="32">
        <f>IFERROR('σ и σw, МПа'!J132*$BF$2,"-")</f>
        <v>404.30769230769232</v>
      </c>
      <c r="X132" s="32">
        <f>IFERROR('σ и σw, МПа'!K132*$BF$2,"-")</f>
        <v>398.15384615384619</v>
      </c>
      <c r="Y132" s="32">
        <f>IFERROR('σ и σw, МПа'!L132*$BF$2,"-")</f>
        <v>392.61538461538464</v>
      </c>
      <c r="Z132" s="32">
        <f>IFERROR('σ и σw, МПа'!M132*$BF$2,"-")</f>
        <v>344</v>
      </c>
      <c r="AA132" s="32">
        <f>IFERROR('σ и σw, МПа'!N132*$BF$2,"-")</f>
        <v>307.69230769230768</v>
      </c>
      <c r="AB132" s="32" t="str">
        <f>IFERROR('σ и σw, МПа'!O132*$BF$2,"-")</f>
        <v>-</v>
      </c>
      <c r="AC132" s="33" t="str">
        <f>IFERROR('σ и σw, МПа'!P132*$BF$2,"-")</f>
        <v>-</v>
      </c>
      <c r="AD132" s="31">
        <f>IFERROR('σ и σw, МПа'!Q132*$BG$2,"-")</f>
        <v>354</v>
      </c>
      <c r="AE132" s="32">
        <f>IFERROR('σ и σw, МПа'!R132*$BG$2,"-")</f>
        <v>341.4</v>
      </c>
      <c r="AF132" s="32">
        <f>IFERROR('σ и σw, МПа'!S132*$BG$2,"-")</f>
        <v>335.4</v>
      </c>
      <c r="AG132" s="32">
        <f>IFERROR('σ и σw, МПа'!T132*$BG$2,"-")</f>
        <v>306</v>
      </c>
      <c r="AH132" s="32">
        <f>IFERROR('σ и σw, МПа'!U132*$BG$2,"-")</f>
        <v>276.59999999999997</v>
      </c>
      <c r="AI132" s="32">
        <f>IFERROR('σ и σw, МПа'!V132*$BG$2,"-")</f>
        <v>288.59999999999997</v>
      </c>
      <c r="AJ132" s="32">
        <f>IFERROR('σ и σw, МПа'!W132*$BG$2,"-")</f>
        <v>247.2</v>
      </c>
      <c r="AK132" s="32">
        <f>IFERROR('σ и σw, МПа'!X132*$BG$2,"-")</f>
        <v>235.2</v>
      </c>
      <c r="AL132" s="32">
        <f>IFERROR('σ и σw, МПа'!Y132*$BG$2,"-")</f>
        <v>235.2</v>
      </c>
      <c r="AM132" s="32">
        <f>IFERROR('σ и σw, МПа'!Z132*$BG$2,"-")</f>
        <v>211.79999999999998</v>
      </c>
      <c r="AN132" s="32">
        <f>IFERROR('σ и σw, МПа'!AA132*$BG$2,"-")</f>
        <v>205.79999999999998</v>
      </c>
      <c r="AO132" s="32" t="str">
        <f>IFERROR('σ и σw, МПа'!AB132*$BG$2,"-")</f>
        <v>-</v>
      </c>
      <c r="AP132" s="33" t="str">
        <f>IFERROR('σ и σw, МПа'!AC132*$BG$2,"-")</f>
        <v>-</v>
      </c>
      <c r="AQ132" s="31">
        <f>IFERROR('σ и σw, МПа'!Q132*$BH$2,"-")</f>
        <v>590</v>
      </c>
      <c r="AR132" s="32">
        <f>IFERROR('σ и σw, МПа'!R132*$BH$2,"-")</f>
        <v>569</v>
      </c>
      <c r="AS132" s="32">
        <f>IFERROR('σ и σw, МПа'!S132*$BH$2,"-")</f>
        <v>559</v>
      </c>
      <c r="AT132" s="32">
        <f>IFERROR('σ и σw, МПа'!T132*$BH$2,"-")</f>
        <v>510</v>
      </c>
      <c r="AU132" s="32">
        <f>IFERROR('σ и σw, МПа'!U132*$BH$2,"-")</f>
        <v>461</v>
      </c>
      <c r="AV132" s="32">
        <f>IFERROR('σ и σw, МПа'!V132*$BH$2,"-")</f>
        <v>481</v>
      </c>
      <c r="AW132" s="32">
        <f>IFERROR('σ и σw, МПа'!W132*$BH$2,"-")</f>
        <v>412</v>
      </c>
      <c r="AX132" s="32">
        <f>IFERROR('σ и σw, МПа'!X132*$BH$2,"-")</f>
        <v>392</v>
      </c>
      <c r="AY132" s="32">
        <f>IFERROR('σ и σw, МПа'!Y132*$BH$2,"-")</f>
        <v>392</v>
      </c>
      <c r="AZ132" s="32">
        <f>IFERROR('σ и σw, МПа'!Z132*$BH$2,"-")</f>
        <v>353</v>
      </c>
      <c r="BA132" s="32">
        <f>IFERROR('σ и σw, МПа'!AA132*$BH$2,"-")</f>
        <v>343</v>
      </c>
      <c r="BB132" s="32" t="str">
        <f>IFERROR('σ и σw, МПа'!AB132*$BH$2,"-")</f>
        <v>-</v>
      </c>
      <c r="BC132" s="33" t="str">
        <f>IFERROR('σ и σw, МПа'!AC132*$BH$2,"-")</f>
        <v>-</v>
      </c>
    </row>
    <row r="133" spans="1:55" ht="25.5" x14ac:dyDescent="0.25">
      <c r="A133" s="10" t="str">
        <f>INDEX('Обработка исходного'!B:B,ROW($B$3)+4*(ROW($B133)-ROW($B$3)))</f>
        <v>Сталь легированная</v>
      </c>
      <c r="B133" s="47" t="str">
        <f>INDEX('Обработка исходного'!D:D,ROW($B$3)+4*(ROW($B133)-ROW($B$3)))</f>
        <v>30ХМА</v>
      </c>
      <c r="C133" s="27" t="str">
        <f>'Rp0,2, МПа'!C133</f>
        <v>Заготовки крепежных деталей толщиной или диаметром до 300 мм, КП640*</v>
      </c>
      <c r="D133" s="31">
        <f>IFERROR('σ и σw, МПа'!D133*$BE$2,"-")</f>
        <v>362.30769230769226</v>
      </c>
      <c r="E133" s="32">
        <f>IFERROR('σ и σw, МПа'!E133*$BE$2,"-")</f>
        <v>357.69230769230768</v>
      </c>
      <c r="F133" s="32">
        <f>IFERROR('σ и σw, МПа'!F133*$BE$2,"-")</f>
        <v>348.4615384615384</v>
      </c>
      <c r="G133" s="32">
        <f>IFERROR('σ и σw, МПа'!G133*$BE$2,"-")</f>
        <v>344.30769230769226</v>
      </c>
      <c r="H133" s="32">
        <f>IFERROR('σ и σw, МПа'!H133*$BE$2,"-")</f>
        <v>325.84615384615387</v>
      </c>
      <c r="I133" s="32">
        <f>IFERROR('σ и σw, МПа'!I133*$BE$2,"-")</f>
        <v>321.69230769230768</v>
      </c>
      <c r="J133" s="32">
        <f>IFERROR('σ и σw, МПа'!J133*$BE$2,"-")</f>
        <v>317.07692307692304</v>
      </c>
      <c r="K133" s="32">
        <f>IFERROR('σ и σw, МПа'!K133*$BE$2,"-")</f>
        <v>317.07692307692304</v>
      </c>
      <c r="L133" s="32">
        <f>IFERROR('σ и σw, МПа'!L133*$BE$2,"-")</f>
        <v>308.76923076923077</v>
      </c>
      <c r="M133" s="32">
        <f>IFERROR('σ и σw, МПа'!M133*$BE$2,"-")</f>
        <v>276</v>
      </c>
      <c r="N133" s="32">
        <f>IFERROR('σ и σw, МПа'!N133*$BE$2,"-")</f>
        <v>244.61538461538458</v>
      </c>
      <c r="O133" s="32" t="str">
        <f>IFERROR('σ и σw, МПа'!O133*$BE$2,"-")</f>
        <v>-</v>
      </c>
      <c r="P133" s="33" t="str">
        <f>IFERROR('σ и σw, МПа'!P133*$BE$2,"-")</f>
        <v>-</v>
      </c>
      <c r="Q133" s="31">
        <f>IFERROR('σ и σw, МПа'!D133*$BF$2,"-")</f>
        <v>483.07692307692309</v>
      </c>
      <c r="R133" s="32">
        <f>IFERROR('σ и σw, МПа'!E133*$BF$2,"-")</f>
        <v>476.92307692307696</v>
      </c>
      <c r="S133" s="32">
        <f>IFERROR('σ и σw, МПа'!F133*$BF$2,"-")</f>
        <v>464.61538461538458</v>
      </c>
      <c r="T133" s="32">
        <f>IFERROR('σ и σw, МПа'!G133*$BF$2,"-")</f>
        <v>459.07692307692309</v>
      </c>
      <c r="U133" s="32">
        <f>IFERROR('σ и σw, МПа'!H133*$BF$2,"-")</f>
        <v>434.46153846153851</v>
      </c>
      <c r="V133" s="32">
        <f>IFERROR('σ и σw, МПа'!I133*$BF$2,"-")</f>
        <v>428.92307692307696</v>
      </c>
      <c r="W133" s="32">
        <f>IFERROR('σ и σw, МПа'!J133*$BF$2,"-")</f>
        <v>422.76923076923077</v>
      </c>
      <c r="X133" s="32">
        <f>IFERROR('σ и σw, МПа'!K133*$BF$2,"-")</f>
        <v>422.76923076923077</v>
      </c>
      <c r="Y133" s="32">
        <f>IFERROR('σ и σw, МПа'!L133*$BF$2,"-")</f>
        <v>411.69230769230774</v>
      </c>
      <c r="Z133" s="32">
        <f>IFERROR('σ и σw, МПа'!M133*$BF$2,"-")</f>
        <v>368</v>
      </c>
      <c r="AA133" s="32">
        <f>IFERROR('σ и σw, МПа'!N133*$BF$2,"-")</f>
        <v>326.15384615384619</v>
      </c>
      <c r="AB133" s="32" t="str">
        <f>IFERROR('σ и σw, МПа'!O133*$BF$2,"-")</f>
        <v>-</v>
      </c>
      <c r="AC133" s="33" t="str">
        <f>IFERROR('σ и σw, МПа'!P133*$BF$2,"-")</f>
        <v>-</v>
      </c>
      <c r="AD133" s="31">
        <f>IFERROR('σ и σw, МПа'!Q133*$BG$2,"-")</f>
        <v>384</v>
      </c>
      <c r="AE133" s="32">
        <f>IFERROR('σ и σw, МПа'!R133*$BG$2,"-")</f>
        <v>370.2</v>
      </c>
      <c r="AF133" s="32">
        <f>IFERROR('σ и σw, МПа'!S133*$BG$2,"-")</f>
        <v>364.8</v>
      </c>
      <c r="AG133" s="32">
        <f>IFERROR('σ и σw, МПа'!T133*$BG$2,"-")</f>
        <v>340.8</v>
      </c>
      <c r="AH133" s="32">
        <f>IFERROR('σ и σw, МПа'!U133*$BG$2,"-")</f>
        <v>317.39999999999998</v>
      </c>
      <c r="AI133" s="32">
        <f>IFERROR('σ и σw, МПа'!V133*$BG$2,"-")</f>
        <v>288</v>
      </c>
      <c r="AJ133" s="32">
        <f>IFERROR('σ и σw, МПа'!W133*$BG$2,"-")</f>
        <v>276.59999999999997</v>
      </c>
      <c r="AK133" s="32">
        <f>IFERROR('σ и σw, МПа'!X133*$BG$2,"-")</f>
        <v>264.59999999999997</v>
      </c>
      <c r="AL133" s="32">
        <f>IFERROR('σ и σw, МПа'!Y133*$BG$2,"-")</f>
        <v>264.59999999999997</v>
      </c>
      <c r="AM133" s="32">
        <f>IFERROR('σ и σw, МПа'!Z133*$BG$2,"-")</f>
        <v>247.2</v>
      </c>
      <c r="AN133" s="32">
        <f>IFERROR('σ и σw, МПа'!AA133*$BG$2,"-")</f>
        <v>229.2</v>
      </c>
      <c r="AO133" s="32" t="str">
        <f>IFERROR('σ и σw, МПа'!AB133*$BG$2,"-")</f>
        <v>-</v>
      </c>
      <c r="AP133" s="33" t="str">
        <f>IFERROR('σ и σw, МПа'!AC133*$BG$2,"-")</f>
        <v>-</v>
      </c>
      <c r="AQ133" s="31">
        <f>IFERROR('σ и σw, МПа'!Q133*$BH$2,"-")</f>
        <v>640</v>
      </c>
      <c r="AR133" s="32">
        <f>IFERROR('σ и σw, МПа'!R133*$BH$2,"-")</f>
        <v>617</v>
      </c>
      <c r="AS133" s="32">
        <f>IFERROR('σ и σw, МПа'!S133*$BH$2,"-")</f>
        <v>608</v>
      </c>
      <c r="AT133" s="32">
        <f>IFERROR('σ и σw, МПа'!T133*$BH$2,"-")</f>
        <v>568</v>
      </c>
      <c r="AU133" s="32">
        <f>IFERROR('σ и σw, МПа'!U133*$BH$2,"-")</f>
        <v>529</v>
      </c>
      <c r="AV133" s="32">
        <f>IFERROR('σ и σw, МПа'!V133*$BH$2,"-")</f>
        <v>480</v>
      </c>
      <c r="AW133" s="32">
        <f>IFERROR('σ и σw, МПа'!W133*$BH$2,"-")</f>
        <v>461</v>
      </c>
      <c r="AX133" s="32">
        <f>IFERROR('σ и σw, МПа'!X133*$BH$2,"-")</f>
        <v>441</v>
      </c>
      <c r="AY133" s="32">
        <f>IFERROR('σ и σw, МПа'!Y133*$BH$2,"-")</f>
        <v>441</v>
      </c>
      <c r="AZ133" s="32">
        <f>IFERROR('σ и σw, МПа'!Z133*$BH$2,"-")</f>
        <v>412</v>
      </c>
      <c r="BA133" s="32">
        <f>IFERROR('σ и σw, МПа'!AA133*$BH$2,"-")</f>
        <v>382</v>
      </c>
      <c r="BB133" s="32" t="str">
        <f>IFERROR('σ и σw, МПа'!AB133*$BH$2,"-")</f>
        <v>-</v>
      </c>
      <c r="BC133" s="33" t="str">
        <f>IFERROR('σ и σw, МПа'!AC133*$BH$2,"-")</f>
        <v>-</v>
      </c>
    </row>
    <row r="134" spans="1:55" x14ac:dyDescent="0.25">
      <c r="A134" s="10" t="str">
        <f>INDEX('Обработка исходного'!B:B,ROW($B$3)+4*(ROW($B134)-ROW($B$3)))</f>
        <v>Сталь легированная</v>
      </c>
      <c r="B134" s="47" t="str">
        <f>INDEX('Обработка исходного'!D:D,ROW($B$3)+4*(ROW($B134)-ROW($B$3)))</f>
        <v>30ХМА</v>
      </c>
      <c r="C134" s="27" t="str">
        <f>'Rp0,2, МПа'!C134</f>
        <v>Прутки и полосы толщиной или диаметром до 80 мм</v>
      </c>
      <c r="D134" s="31">
        <f>IFERROR('σ и σw, МПа'!D134*$BE$2,"-")</f>
        <v>430.15384615384613</v>
      </c>
      <c r="E134" s="32">
        <f>IFERROR('σ и σw, МПа'!E134*$BE$2,"-")</f>
        <v>420.92307692307691</v>
      </c>
      <c r="F134" s="32">
        <f>IFERROR('σ и σw, МПа'!F134*$BE$2,"-")</f>
        <v>416.76923076923077</v>
      </c>
      <c r="G134" s="32">
        <f>IFERROR('σ и σw, МПа'!G134*$BE$2,"-")</f>
        <v>402.92307692307691</v>
      </c>
      <c r="H134" s="32">
        <f>IFERROR('σ и σw, МПа'!H134*$BE$2,"-")</f>
        <v>389.53846153846149</v>
      </c>
      <c r="I134" s="32">
        <f>IFERROR('σ и σw, МПа'!I134*$BE$2,"-")</f>
        <v>389.53846153846149</v>
      </c>
      <c r="J134" s="32">
        <f>IFERROR('σ и σw, МПа'!J134*$BE$2,"-")</f>
        <v>380.30769230769226</v>
      </c>
      <c r="K134" s="32">
        <f>IFERROR('σ и σw, МПа'!K134*$BE$2,"-")</f>
        <v>380.30769230769226</v>
      </c>
      <c r="L134" s="32">
        <f>IFERROR('σ и σw, МПа'!L134*$BE$2,"-")</f>
        <v>371.07692307692304</v>
      </c>
      <c r="M134" s="32">
        <f>IFERROR('σ и σw, МПа'!M134*$BE$2,"-")</f>
        <v>325.84615384615387</v>
      </c>
      <c r="N134" s="32">
        <f>IFERROR('σ и σw, МПа'!N134*$BE$2,"-")</f>
        <v>294.46153846153845</v>
      </c>
      <c r="O134" s="32" t="str">
        <f>IFERROR('σ и σw, МПа'!O134*$BE$2,"-")</f>
        <v>-</v>
      </c>
      <c r="P134" s="33" t="str">
        <f>IFERROR('σ и σw, МПа'!P134*$BE$2,"-")</f>
        <v>-</v>
      </c>
      <c r="Q134" s="31">
        <f>IFERROR('σ и σw, МПа'!D134*$BF$2,"-")</f>
        <v>573.53846153846155</v>
      </c>
      <c r="R134" s="32">
        <f>IFERROR('σ и σw, МПа'!E134*$BF$2,"-")</f>
        <v>561.23076923076928</v>
      </c>
      <c r="S134" s="32">
        <f>IFERROR('σ и σw, МПа'!F134*$BF$2,"-")</f>
        <v>555.69230769230774</v>
      </c>
      <c r="T134" s="32">
        <f>IFERROR('σ и σw, МПа'!G134*$BF$2,"-")</f>
        <v>537.23076923076928</v>
      </c>
      <c r="U134" s="32">
        <f>IFERROR('σ и σw, МПа'!H134*$BF$2,"-")</f>
        <v>519.38461538461536</v>
      </c>
      <c r="V134" s="32">
        <f>IFERROR('σ и σw, МПа'!I134*$BF$2,"-")</f>
        <v>519.38461538461536</v>
      </c>
      <c r="W134" s="32">
        <f>IFERROR('σ и σw, МПа'!J134*$BF$2,"-")</f>
        <v>507.07692307692309</v>
      </c>
      <c r="X134" s="32">
        <f>IFERROR('σ и σw, МПа'!K134*$BF$2,"-")</f>
        <v>507.07692307692309</v>
      </c>
      <c r="Y134" s="32">
        <f>IFERROR('σ и σw, МПа'!L134*$BF$2,"-")</f>
        <v>494.76923076923077</v>
      </c>
      <c r="Z134" s="32">
        <f>IFERROR('σ и σw, МПа'!M134*$BF$2,"-")</f>
        <v>434.46153846153851</v>
      </c>
      <c r="AA134" s="32">
        <f>IFERROR('σ и σw, МПа'!N134*$BF$2,"-")</f>
        <v>392.61538461538464</v>
      </c>
      <c r="AB134" s="32" t="str">
        <f>IFERROR('σ и σw, МПа'!O134*$BF$2,"-")</f>
        <v>-</v>
      </c>
      <c r="AC134" s="33" t="str">
        <f>IFERROR('σ и σw, МПа'!P134*$BF$2,"-")</f>
        <v>-</v>
      </c>
      <c r="AD134" s="31">
        <f>IFERROR('σ и σw, МПа'!Q134*$BG$2,"-")</f>
        <v>441.59999999999997</v>
      </c>
      <c r="AE134" s="32">
        <f>IFERROR('σ и σw, МПа'!R134*$BG$2,"-")</f>
        <v>429.59999999999997</v>
      </c>
      <c r="AF134" s="32">
        <f>IFERROR('σ и σw, МПа'!S134*$BG$2,"-")</f>
        <v>418.2</v>
      </c>
      <c r="AG134" s="32">
        <f>IFERROR('σ и σw, МПа'!T134*$BG$2,"-")</f>
        <v>394.2</v>
      </c>
      <c r="AH134" s="32">
        <f>IFERROR('σ и σw, МПа'!U134*$BG$2,"-")</f>
        <v>364.8</v>
      </c>
      <c r="AI134" s="32">
        <f>IFERROR('σ и σw, МПа'!V134*$BG$2,"-")</f>
        <v>364.8</v>
      </c>
      <c r="AJ134" s="32">
        <f>IFERROR('σ и σw, МПа'!W134*$BG$2,"-")</f>
        <v>358.8</v>
      </c>
      <c r="AK134" s="32">
        <f>IFERROR('σ и σw, МПа'!X134*$BG$2,"-")</f>
        <v>358.8</v>
      </c>
      <c r="AL134" s="32">
        <f>IFERROR('σ и σw, МПа'!Y134*$BG$2,"-")</f>
        <v>358.8</v>
      </c>
      <c r="AM134" s="32">
        <f>IFERROR('σ и σw, МПа'!Z134*$BG$2,"-")</f>
        <v>335.4</v>
      </c>
      <c r="AN134" s="32">
        <f>IFERROR('σ и σw, МПа'!AA134*$BG$2,"-")</f>
        <v>312</v>
      </c>
      <c r="AO134" s="32" t="str">
        <f>IFERROR('σ и σw, МПа'!AB134*$BG$2,"-")</f>
        <v>-</v>
      </c>
      <c r="AP134" s="33" t="str">
        <f>IFERROR('σ и σw, МПа'!AC134*$BG$2,"-")</f>
        <v>-</v>
      </c>
      <c r="AQ134" s="31">
        <f>IFERROR('σ и σw, МПа'!Q134*$BH$2,"-")</f>
        <v>736</v>
      </c>
      <c r="AR134" s="32">
        <f>IFERROR('σ и σw, МПа'!R134*$BH$2,"-")</f>
        <v>716</v>
      </c>
      <c r="AS134" s="32">
        <f>IFERROR('σ и σw, МПа'!S134*$BH$2,"-")</f>
        <v>697</v>
      </c>
      <c r="AT134" s="32">
        <f>IFERROR('σ и σw, МПа'!T134*$BH$2,"-")</f>
        <v>657</v>
      </c>
      <c r="AU134" s="32">
        <f>IFERROR('σ и σw, МПа'!U134*$BH$2,"-")</f>
        <v>608</v>
      </c>
      <c r="AV134" s="32">
        <f>IFERROR('σ и σw, МПа'!V134*$BH$2,"-")</f>
        <v>608</v>
      </c>
      <c r="AW134" s="32">
        <f>IFERROR('σ и σw, МПа'!W134*$BH$2,"-")</f>
        <v>598</v>
      </c>
      <c r="AX134" s="32">
        <f>IFERROR('σ и σw, МПа'!X134*$BH$2,"-")</f>
        <v>598</v>
      </c>
      <c r="AY134" s="32">
        <f>IFERROR('σ и σw, МПа'!Y134*$BH$2,"-")</f>
        <v>598</v>
      </c>
      <c r="AZ134" s="32">
        <f>IFERROR('σ и σw, МПа'!Z134*$BH$2,"-")</f>
        <v>559</v>
      </c>
      <c r="BA134" s="32">
        <f>IFERROR('σ и σw, МПа'!AA134*$BH$2,"-")</f>
        <v>520</v>
      </c>
      <c r="BB134" s="32" t="str">
        <f>IFERROR('σ и σw, МПа'!AB134*$BH$2,"-")</f>
        <v>-</v>
      </c>
      <c r="BC134" s="33" t="str">
        <f>IFERROR('σ и σw, МПа'!AC134*$BH$2,"-")</f>
        <v>-</v>
      </c>
    </row>
    <row r="135" spans="1:55" ht="25.5" x14ac:dyDescent="0.25">
      <c r="A135" s="10" t="str">
        <f>INDEX('Обработка исходного'!B:B,ROW($B$3)+4*(ROW($B135)-ROW($B$3)))</f>
        <v>Сталь легированная</v>
      </c>
      <c r="B135" s="47" t="str">
        <f>INDEX('Обработка исходного'!D:D,ROW($B$3)+4*(ROW($B135)-ROW($B$3)))</f>
        <v>30ХМА</v>
      </c>
      <c r="C135" s="27" t="str">
        <f>'Rp0,2, МПа'!C135</f>
        <v>Прутки и полосы толщиной или диаметром от 80 мм до 150 мм</v>
      </c>
      <c r="D135" s="31">
        <f>IFERROR('σ и σw, МПа'!D135*$BE$2,"-")</f>
        <v>430.15384615384613</v>
      </c>
      <c r="E135" s="32">
        <f>IFERROR('σ и σw, МПа'!E135*$BE$2,"-")</f>
        <v>420.92307692307691</v>
      </c>
      <c r="F135" s="32">
        <f>IFERROR('σ и σw, МПа'!F135*$BE$2,"-")</f>
        <v>416.76923076923077</v>
      </c>
      <c r="G135" s="32">
        <f>IFERROR('σ и σw, МПа'!G135*$BE$2,"-")</f>
        <v>402.92307692307691</v>
      </c>
      <c r="H135" s="32">
        <f>IFERROR('σ и σw, МПа'!H135*$BE$2,"-")</f>
        <v>389.53846153846149</v>
      </c>
      <c r="I135" s="32">
        <f>IFERROR('σ и σw, МПа'!I135*$BE$2,"-")</f>
        <v>389.53846153846149</v>
      </c>
      <c r="J135" s="32">
        <f>IFERROR('σ и σw, МПа'!J135*$BE$2,"-")</f>
        <v>380.30769230769226</v>
      </c>
      <c r="K135" s="32">
        <f>IFERROR('σ и σw, МПа'!K135*$BE$2,"-")</f>
        <v>380.30769230769226</v>
      </c>
      <c r="L135" s="32">
        <f>IFERROR('σ и σw, МПа'!L135*$BE$2,"-")</f>
        <v>371.07692307692304</v>
      </c>
      <c r="M135" s="32">
        <f>IFERROR('σ и σw, МПа'!M135*$BE$2,"-")</f>
        <v>325.84615384615387</v>
      </c>
      <c r="N135" s="32">
        <f>IFERROR('σ и σw, МПа'!N135*$BE$2,"-")</f>
        <v>294.46153846153845</v>
      </c>
      <c r="O135" s="32" t="str">
        <f>IFERROR('σ и σw, МПа'!O135*$BE$2,"-")</f>
        <v>-</v>
      </c>
      <c r="P135" s="33" t="str">
        <f>IFERROR('σ и σw, МПа'!P135*$BE$2,"-")</f>
        <v>-</v>
      </c>
      <c r="Q135" s="31">
        <f>IFERROR('σ и σw, МПа'!D135*$BF$2,"-")</f>
        <v>573.53846153846155</v>
      </c>
      <c r="R135" s="32">
        <f>IFERROR('σ и σw, МПа'!E135*$BF$2,"-")</f>
        <v>561.23076923076928</v>
      </c>
      <c r="S135" s="32">
        <f>IFERROR('σ и σw, МПа'!F135*$BF$2,"-")</f>
        <v>555.69230769230774</v>
      </c>
      <c r="T135" s="32">
        <f>IFERROR('σ и σw, МПа'!G135*$BF$2,"-")</f>
        <v>537.23076923076928</v>
      </c>
      <c r="U135" s="32">
        <f>IFERROR('σ и σw, МПа'!H135*$BF$2,"-")</f>
        <v>519.38461538461536</v>
      </c>
      <c r="V135" s="32">
        <f>IFERROR('σ и σw, МПа'!I135*$BF$2,"-")</f>
        <v>519.38461538461536</v>
      </c>
      <c r="W135" s="32">
        <f>IFERROR('σ и σw, МПа'!J135*$BF$2,"-")</f>
        <v>507.07692307692309</v>
      </c>
      <c r="X135" s="32">
        <f>IFERROR('σ и σw, МПа'!K135*$BF$2,"-")</f>
        <v>507.07692307692309</v>
      </c>
      <c r="Y135" s="32">
        <f>IFERROR('σ и σw, МПа'!L135*$BF$2,"-")</f>
        <v>494.76923076923077</v>
      </c>
      <c r="Z135" s="32">
        <f>IFERROR('σ и σw, МПа'!M135*$BF$2,"-")</f>
        <v>434.46153846153851</v>
      </c>
      <c r="AA135" s="32">
        <f>IFERROR('σ и σw, МПа'!N135*$BF$2,"-")</f>
        <v>392.61538461538464</v>
      </c>
      <c r="AB135" s="32" t="str">
        <f>IFERROR('σ и σw, МПа'!O135*$BF$2,"-")</f>
        <v>-</v>
      </c>
      <c r="AC135" s="33" t="str">
        <f>IFERROR('σ и σw, МПа'!P135*$BF$2,"-")</f>
        <v>-</v>
      </c>
      <c r="AD135" s="31">
        <f>IFERROR('σ и σw, МПа'!Q135*$BG$2,"-")</f>
        <v>441.59999999999997</v>
      </c>
      <c r="AE135" s="32">
        <f>IFERROR('σ и σw, МПа'!R135*$BG$2,"-")</f>
        <v>429.59999999999997</v>
      </c>
      <c r="AF135" s="32">
        <f>IFERROR('σ и σw, МПа'!S135*$BG$2,"-")</f>
        <v>418.2</v>
      </c>
      <c r="AG135" s="32">
        <f>IFERROR('σ и σw, МПа'!T135*$BG$2,"-")</f>
        <v>394.2</v>
      </c>
      <c r="AH135" s="32">
        <f>IFERROR('σ и σw, МПа'!U135*$BG$2,"-")</f>
        <v>364.8</v>
      </c>
      <c r="AI135" s="32">
        <f>IFERROR('σ и σw, МПа'!V135*$BG$2,"-")</f>
        <v>364.8</v>
      </c>
      <c r="AJ135" s="32">
        <f>IFERROR('σ и σw, МПа'!W135*$BG$2,"-")</f>
        <v>358.8</v>
      </c>
      <c r="AK135" s="32">
        <f>IFERROR('σ и σw, МПа'!X135*$BG$2,"-")</f>
        <v>358.8</v>
      </c>
      <c r="AL135" s="32">
        <f>IFERROR('σ и σw, МПа'!Y135*$BG$2,"-")</f>
        <v>358.8</v>
      </c>
      <c r="AM135" s="32">
        <f>IFERROR('σ и σw, МПа'!Z135*$BG$2,"-")</f>
        <v>335.4</v>
      </c>
      <c r="AN135" s="32">
        <f>IFERROR('σ и σw, МПа'!AA135*$BG$2,"-")</f>
        <v>312</v>
      </c>
      <c r="AO135" s="32" t="str">
        <f>IFERROR('σ и σw, МПа'!AB135*$BG$2,"-")</f>
        <v>-</v>
      </c>
      <c r="AP135" s="33" t="str">
        <f>IFERROR('σ и σw, МПа'!AC135*$BG$2,"-")</f>
        <v>-</v>
      </c>
      <c r="AQ135" s="31">
        <f>IFERROR('σ и σw, МПа'!Q135*$BH$2,"-")</f>
        <v>736</v>
      </c>
      <c r="AR135" s="32">
        <f>IFERROR('σ и σw, МПа'!R135*$BH$2,"-")</f>
        <v>716</v>
      </c>
      <c r="AS135" s="32">
        <f>IFERROR('σ и σw, МПа'!S135*$BH$2,"-")</f>
        <v>697</v>
      </c>
      <c r="AT135" s="32">
        <f>IFERROR('σ и σw, МПа'!T135*$BH$2,"-")</f>
        <v>657</v>
      </c>
      <c r="AU135" s="32">
        <f>IFERROR('σ и σw, МПа'!U135*$BH$2,"-")</f>
        <v>608</v>
      </c>
      <c r="AV135" s="32">
        <f>IFERROR('σ и σw, МПа'!V135*$BH$2,"-")</f>
        <v>608</v>
      </c>
      <c r="AW135" s="32">
        <f>IFERROR('σ и σw, МПа'!W135*$BH$2,"-")</f>
        <v>598</v>
      </c>
      <c r="AX135" s="32">
        <f>IFERROR('σ и σw, МПа'!X135*$BH$2,"-")</f>
        <v>598</v>
      </c>
      <c r="AY135" s="32">
        <f>IFERROR('σ и σw, МПа'!Y135*$BH$2,"-")</f>
        <v>598</v>
      </c>
      <c r="AZ135" s="32">
        <f>IFERROR('σ и σw, МПа'!Z135*$BH$2,"-")</f>
        <v>559</v>
      </c>
      <c r="BA135" s="32">
        <f>IFERROR('σ и σw, МПа'!AA135*$BH$2,"-")</f>
        <v>520</v>
      </c>
      <c r="BB135" s="32" t="str">
        <f>IFERROR('σ и σw, МПа'!AB135*$BH$2,"-")</f>
        <v>-</v>
      </c>
      <c r="BC135" s="33" t="str">
        <f>IFERROR('σ и σw, МПа'!AC135*$BH$2,"-")</f>
        <v>-</v>
      </c>
    </row>
    <row r="136" spans="1:55" ht="25.5" x14ac:dyDescent="0.25">
      <c r="A136" s="10" t="str">
        <f>INDEX('Обработка исходного'!B:B,ROW($B$3)+4*(ROW($B136)-ROW($B$3)))</f>
        <v>Сталь легированная</v>
      </c>
      <c r="B136" s="47" t="str">
        <f>INDEX('Обработка исходного'!D:D,ROW($B$3)+4*(ROW($B136)-ROW($B$3)))</f>
        <v>30ХМА</v>
      </c>
      <c r="C136" s="27" t="str">
        <f>'Rp0,2, МПа'!C136</f>
        <v>Прутки и полосы толщиной или диаметром от 150 до 250 мм</v>
      </c>
      <c r="D136" s="31">
        <f>IFERROR('σ и σw, МПа'!D136*$BE$2,"-")</f>
        <v>430.15384615384613</v>
      </c>
      <c r="E136" s="32">
        <f>IFERROR('σ и σw, МПа'!E136*$BE$2,"-")</f>
        <v>420.92307692307691</v>
      </c>
      <c r="F136" s="32">
        <f>IFERROR('σ и σw, МПа'!F136*$BE$2,"-")</f>
        <v>416.76923076923077</v>
      </c>
      <c r="G136" s="32">
        <f>IFERROR('σ и σw, МПа'!G136*$BE$2,"-")</f>
        <v>402.92307692307691</v>
      </c>
      <c r="H136" s="32">
        <f>IFERROR('σ и σw, МПа'!H136*$BE$2,"-")</f>
        <v>389.53846153846149</v>
      </c>
      <c r="I136" s="32">
        <f>IFERROR('σ и σw, МПа'!I136*$BE$2,"-")</f>
        <v>389.53846153846149</v>
      </c>
      <c r="J136" s="32">
        <f>IFERROR('σ и σw, МПа'!J136*$BE$2,"-")</f>
        <v>380.30769230769226</v>
      </c>
      <c r="K136" s="32">
        <f>IFERROR('σ и σw, МПа'!K136*$BE$2,"-")</f>
        <v>380.30769230769226</v>
      </c>
      <c r="L136" s="32">
        <f>IFERROR('σ и σw, МПа'!L136*$BE$2,"-")</f>
        <v>371.07692307692304</v>
      </c>
      <c r="M136" s="32">
        <f>IFERROR('σ и σw, МПа'!M136*$BE$2,"-")</f>
        <v>325.84615384615387</v>
      </c>
      <c r="N136" s="32">
        <f>IFERROR('σ и σw, МПа'!N136*$BE$2,"-")</f>
        <v>294.46153846153845</v>
      </c>
      <c r="O136" s="32" t="str">
        <f>IFERROR('σ и σw, МПа'!O136*$BE$2,"-")</f>
        <v>-</v>
      </c>
      <c r="P136" s="33" t="str">
        <f>IFERROR('σ и σw, МПа'!P136*$BE$2,"-")</f>
        <v>-</v>
      </c>
      <c r="Q136" s="31">
        <f>IFERROR('σ и σw, МПа'!D136*$BF$2,"-")</f>
        <v>573.53846153846155</v>
      </c>
      <c r="R136" s="32">
        <f>IFERROR('σ и σw, МПа'!E136*$BF$2,"-")</f>
        <v>561.23076923076928</v>
      </c>
      <c r="S136" s="32">
        <f>IFERROR('σ и σw, МПа'!F136*$BF$2,"-")</f>
        <v>555.69230769230774</v>
      </c>
      <c r="T136" s="32">
        <f>IFERROR('σ и σw, МПа'!G136*$BF$2,"-")</f>
        <v>537.23076923076928</v>
      </c>
      <c r="U136" s="32">
        <f>IFERROR('σ и σw, МПа'!H136*$BF$2,"-")</f>
        <v>519.38461538461536</v>
      </c>
      <c r="V136" s="32">
        <f>IFERROR('σ и σw, МПа'!I136*$BF$2,"-")</f>
        <v>519.38461538461536</v>
      </c>
      <c r="W136" s="32">
        <f>IFERROR('σ и σw, МПа'!J136*$BF$2,"-")</f>
        <v>507.07692307692309</v>
      </c>
      <c r="X136" s="32">
        <f>IFERROR('σ и σw, МПа'!K136*$BF$2,"-")</f>
        <v>507.07692307692309</v>
      </c>
      <c r="Y136" s="32">
        <f>IFERROR('σ и σw, МПа'!L136*$BF$2,"-")</f>
        <v>494.76923076923077</v>
      </c>
      <c r="Z136" s="32">
        <f>IFERROR('σ и σw, МПа'!M136*$BF$2,"-")</f>
        <v>434.46153846153851</v>
      </c>
      <c r="AA136" s="32">
        <f>IFERROR('σ и σw, МПа'!N136*$BF$2,"-")</f>
        <v>392.61538461538464</v>
      </c>
      <c r="AB136" s="32" t="str">
        <f>IFERROR('σ и σw, МПа'!O136*$BF$2,"-")</f>
        <v>-</v>
      </c>
      <c r="AC136" s="33" t="str">
        <f>IFERROR('σ и σw, МПа'!P136*$BF$2,"-")</f>
        <v>-</v>
      </c>
      <c r="AD136" s="31">
        <f>IFERROR('σ и σw, МПа'!Q136*$BG$2,"-")</f>
        <v>441.59999999999997</v>
      </c>
      <c r="AE136" s="32">
        <f>IFERROR('σ и σw, МПа'!R136*$BG$2,"-")</f>
        <v>429.59999999999997</v>
      </c>
      <c r="AF136" s="32">
        <f>IFERROR('σ и σw, МПа'!S136*$BG$2,"-")</f>
        <v>418.2</v>
      </c>
      <c r="AG136" s="32">
        <f>IFERROR('σ и σw, МПа'!T136*$BG$2,"-")</f>
        <v>394.2</v>
      </c>
      <c r="AH136" s="32">
        <f>IFERROR('σ и σw, МПа'!U136*$BG$2,"-")</f>
        <v>364.8</v>
      </c>
      <c r="AI136" s="32">
        <f>IFERROR('σ и σw, МПа'!V136*$BG$2,"-")</f>
        <v>364.8</v>
      </c>
      <c r="AJ136" s="32">
        <f>IFERROR('σ и σw, МПа'!W136*$BG$2,"-")</f>
        <v>358.8</v>
      </c>
      <c r="AK136" s="32">
        <f>IFERROR('σ и σw, МПа'!X136*$BG$2,"-")</f>
        <v>358.8</v>
      </c>
      <c r="AL136" s="32">
        <f>IFERROR('σ и σw, МПа'!Y136*$BG$2,"-")</f>
        <v>358.8</v>
      </c>
      <c r="AM136" s="32">
        <f>IFERROR('σ и σw, МПа'!Z136*$BG$2,"-")</f>
        <v>335.4</v>
      </c>
      <c r="AN136" s="32">
        <f>IFERROR('σ и σw, МПа'!AA136*$BG$2,"-")</f>
        <v>312</v>
      </c>
      <c r="AO136" s="32" t="str">
        <f>IFERROR('σ и σw, МПа'!AB136*$BG$2,"-")</f>
        <v>-</v>
      </c>
      <c r="AP136" s="33" t="str">
        <f>IFERROR('σ и σw, МПа'!AC136*$BG$2,"-")</f>
        <v>-</v>
      </c>
      <c r="AQ136" s="31">
        <f>IFERROR('σ и σw, МПа'!Q136*$BH$2,"-")</f>
        <v>736</v>
      </c>
      <c r="AR136" s="32">
        <f>IFERROR('σ и σw, МПа'!R136*$BH$2,"-")</f>
        <v>716</v>
      </c>
      <c r="AS136" s="32">
        <f>IFERROR('σ и σw, МПа'!S136*$BH$2,"-")</f>
        <v>697</v>
      </c>
      <c r="AT136" s="32">
        <f>IFERROR('σ и σw, МПа'!T136*$BH$2,"-")</f>
        <v>657</v>
      </c>
      <c r="AU136" s="32">
        <f>IFERROR('σ и σw, МПа'!U136*$BH$2,"-")</f>
        <v>608</v>
      </c>
      <c r="AV136" s="32">
        <f>IFERROR('σ и σw, МПа'!V136*$BH$2,"-")</f>
        <v>608</v>
      </c>
      <c r="AW136" s="32">
        <f>IFERROR('σ и σw, МПа'!W136*$BH$2,"-")</f>
        <v>598</v>
      </c>
      <c r="AX136" s="32">
        <f>IFERROR('σ и σw, МПа'!X136*$BH$2,"-")</f>
        <v>598</v>
      </c>
      <c r="AY136" s="32">
        <f>IFERROR('σ и σw, МПа'!Y136*$BH$2,"-")</f>
        <v>598</v>
      </c>
      <c r="AZ136" s="32">
        <f>IFERROR('σ и σw, МПа'!Z136*$BH$2,"-")</f>
        <v>559</v>
      </c>
      <c r="BA136" s="32">
        <f>IFERROR('σ и σw, МПа'!AA136*$BH$2,"-")</f>
        <v>520</v>
      </c>
      <c r="BB136" s="32" t="str">
        <f>IFERROR('σ и σw, МПа'!AB136*$BH$2,"-")</f>
        <v>-</v>
      </c>
      <c r="BC136" s="33" t="str">
        <f>IFERROR('σ и σw, МПа'!AC136*$BH$2,"-")</f>
        <v>-</v>
      </c>
    </row>
    <row r="137" spans="1:55" ht="25.5" x14ac:dyDescent="0.25">
      <c r="A137" s="10" t="str">
        <f>INDEX('Обработка исходного'!B:B,ROW($B$3)+4*(ROW($B137)-ROW($B$3)))</f>
        <v>Сталь легированная</v>
      </c>
      <c r="B137" s="47" t="str">
        <f>INDEX('Обработка исходного'!D:D,ROW($B$3)+4*(ROW($B137)-ROW($B$3)))</f>
        <v>35ХМ</v>
      </c>
      <c r="C137" s="27" t="str">
        <f>'Rp0,2, МПа'!C137</f>
        <v>Поковки толщиной или диаметром от 300 до 800 мм, КП245*</v>
      </c>
      <c r="D137" s="31">
        <f>IFERROR('σ и σw, МПа'!D137*$BE$2,"-")</f>
        <v>196</v>
      </c>
      <c r="E137" s="32">
        <f>IFERROR('σ и σw, МПа'!E137*$BE$2,"-")</f>
        <v>187.99999999999997</v>
      </c>
      <c r="F137" s="32">
        <f>IFERROR('σ и σw, МПа'!F137*$BE$2,"-")</f>
        <v>180.79999999999998</v>
      </c>
      <c r="G137" s="32">
        <f>IFERROR('σ и σw, МПа'!G137*$BE$2,"-")</f>
        <v>180.79999999999998</v>
      </c>
      <c r="H137" s="32">
        <f>IFERROR('σ и σw, МПа'!H137*$BE$2,"-")</f>
        <v>180.79999999999998</v>
      </c>
      <c r="I137" s="32">
        <f>IFERROR('σ и σw, МПа'!I137*$BE$2,"-")</f>
        <v>172.79999999999998</v>
      </c>
      <c r="J137" s="32">
        <f>IFERROR('σ и σw, МПа'!J137*$BE$2,"-")</f>
        <v>164.8</v>
      </c>
      <c r="K137" s="32">
        <f>IFERROR('σ и σw, МПа'!K137*$BE$2,"-")</f>
        <v>156.79999999999998</v>
      </c>
      <c r="L137" s="32">
        <f>IFERROR('σ и σw, МПа'!L137*$BE$2,"-")</f>
        <v>148.79999999999998</v>
      </c>
      <c r="M137" s="32">
        <f>IFERROR('σ и σw, МПа'!M137*$BE$2,"-")</f>
        <v>141.6</v>
      </c>
      <c r="N137" s="32">
        <f>IFERROR('σ и σw, МПа'!N137*$BE$2,"-")</f>
        <v>125.6</v>
      </c>
      <c r="O137" s="32" t="str">
        <f>IFERROR('σ и σw, МПа'!O137*$BE$2,"-")</f>
        <v>-</v>
      </c>
      <c r="P137" s="33" t="str">
        <f>IFERROR('σ и σw, МПа'!P137*$BE$2,"-")</f>
        <v>-</v>
      </c>
      <c r="Q137" s="31">
        <f>IFERROR('σ и σw, МПа'!D137*$BF$2,"-")</f>
        <v>261.33333333333337</v>
      </c>
      <c r="R137" s="32">
        <f>IFERROR('σ и σw, МПа'!E137*$BF$2,"-")</f>
        <v>250.66666666666666</v>
      </c>
      <c r="S137" s="32">
        <f>IFERROR('σ и σw, МПа'!F137*$BF$2,"-")</f>
        <v>241.06666666666666</v>
      </c>
      <c r="T137" s="32">
        <f>IFERROR('σ и σw, МПа'!G137*$BF$2,"-")</f>
        <v>241.06666666666666</v>
      </c>
      <c r="U137" s="32">
        <f>IFERROR('σ и σw, МПа'!H137*$BF$2,"-")</f>
        <v>241.06666666666666</v>
      </c>
      <c r="V137" s="32">
        <f>IFERROR('σ и σw, МПа'!I137*$BF$2,"-")</f>
        <v>230.4</v>
      </c>
      <c r="W137" s="32">
        <f>IFERROR('σ и σw, МПа'!J137*$BF$2,"-")</f>
        <v>219.73333333333335</v>
      </c>
      <c r="X137" s="32">
        <f>IFERROR('σ и σw, МПа'!K137*$BF$2,"-")</f>
        <v>209.06666666666666</v>
      </c>
      <c r="Y137" s="32">
        <f>IFERROR('σ и σw, МПа'!L137*$BF$2,"-")</f>
        <v>198.4</v>
      </c>
      <c r="Z137" s="32">
        <f>IFERROR('σ и σw, МПа'!M137*$BF$2,"-")</f>
        <v>188.8</v>
      </c>
      <c r="AA137" s="32">
        <f>IFERROR('σ и σw, МПа'!N137*$BF$2,"-")</f>
        <v>167.4666666666667</v>
      </c>
      <c r="AB137" s="32" t="str">
        <f>IFERROR('σ и σw, МПа'!O137*$BF$2,"-")</f>
        <v>-</v>
      </c>
      <c r="AC137" s="33" t="str">
        <f>IFERROR('σ и σw, МПа'!P137*$BF$2,"-")</f>
        <v>-</v>
      </c>
      <c r="AD137" s="31">
        <f>IFERROR('σ и σw, МПа'!Q137*$BG$2,"-")</f>
        <v>147</v>
      </c>
      <c r="AE137" s="32">
        <f>IFERROR('σ и σw, МПа'!R137*$BG$2,"-")</f>
        <v>141</v>
      </c>
      <c r="AF137" s="32">
        <f>IFERROR('σ и σw, МПа'!S137*$BG$2,"-")</f>
        <v>135.6</v>
      </c>
      <c r="AG137" s="32">
        <f>IFERROR('σ и σw, МПа'!T137*$BG$2,"-")</f>
        <v>135.6</v>
      </c>
      <c r="AH137" s="32">
        <f>IFERROR('σ и σw, МПа'!U137*$BG$2,"-")</f>
        <v>135.6</v>
      </c>
      <c r="AI137" s="32">
        <f>IFERROR('σ и σw, МПа'!V137*$BG$2,"-")</f>
        <v>129.6</v>
      </c>
      <c r="AJ137" s="32">
        <f>IFERROR('σ и σw, МПа'!W137*$BG$2,"-")</f>
        <v>123.6</v>
      </c>
      <c r="AK137" s="32">
        <f>IFERROR('σ и σw, МПа'!X137*$BG$2,"-")</f>
        <v>117.6</v>
      </c>
      <c r="AL137" s="32">
        <f>IFERROR('σ и σw, МПа'!Y137*$BG$2,"-")</f>
        <v>111.6</v>
      </c>
      <c r="AM137" s="32">
        <f>IFERROR('σ и σw, МПа'!Z137*$BG$2,"-")</f>
        <v>106.2</v>
      </c>
      <c r="AN137" s="32">
        <f>IFERROR('σ и σw, МПа'!AA137*$BG$2,"-")</f>
        <v>94.2</v>
      </c>
      <c r="AO137" s="32" t="str">
        <f>IFERROR('σ и σw, МПа'!AB137*$BG$2,"-")</f>
        <v>-</v>
      </c>
      <c r="AP137" s="33" t="str">
        <f>IFERROR('σ и σw, МПа'!AC137*$BG$2,"-")</f>
        <v>-</v>
      </c>
      <c r="AQ137" s="31">
        <f>IFERROR('σ и σw, МПа'!Q137*$BH$2,"-")</f>
        <v>245</v>
      </c>
      <c r="AR137" s="32">
        <f>IFERROR('σ и σw, МПа'!R137*$BH$2,"-")</f>
        <v>235</v>
      </c>
      <c r="AS137" s="32">
        <f>IFERROR('σ и σw, МПа'!S137*$BH$2,"-")</f>
        <v>226</v>
      </c>
      <c r="AT137" s="32">
        <f>IFERROR('σ и σw, МПа'!T137*$BH$2,"-")</f>
        <v>226</v>
      </c>
      <c r="AU137" s="32">
        <f>IFERROR('σ и σw, МПа'!U137*$BH$2,"-")</f>
        <v>226</v>
      </c>
      <c r="AV137" s="32">
        <f>IFERROR('σ и σw, МПа'!V137*$BH$2,"-")</f>
        <v>216</v>
      </c>
      <c r="AW137" s="32">
        <f>IFERROR('σ и σw, МПа'!W137*$BH$2,"-")</f>
        <v>206</v>
      </c>
      <c r="AX137" s="32">
        <f>IFERROR('σ и σw, МПа'!X137*$BH$2,"-")</f>
        <v>196</v>
      </c>
      <c r="AY137" s="32">
        <f>IFERROR('σ и σw, МПа'!Y137*$BH$2,"-")</f>
        <v>186</v>
      </c>
      <c r="AZ137" s="32">
        <f>IFERROR('σ и σw, МПа'!Z137*$BH$2,"-")</f>
        <v>177</v>
      </c>
      <c r="BA137" s="32">
        <f>IFERROR('σ и σw, МПа'!AA137*$BH$2,"-")</f>
        <v>157</v>
      </c>
      <c r="BB137" s="32" t="str">
        <f>IFERROR('σ и σw, МПа'!AB137*$BH$2,"-")</f>
        <v>-</v>
      </c>
      <c r="BC137" s="33" t="str">
        <f>IFERROR('σ и σw, МПа'!AC137*$BH$2,"-")</f>
        <v>-</v>
      </c>
    </row>
    <row r="138" spans="1:55" ht="25.5" x14ac:dyDescent="0.25">
      <c r="A138" s="10" t="str">
        <f>INDEX('Обработка исходного'!B:B,ROW($B$3)+4*(ROW($B138)-ROW($B$3)))</f>
        <v>Сталь легированная</v>
      </c>
      <c r="B138" s="47" t="str">
        <f>INDEX('Обработка исходного'!D:D,ROW($B$3)+4*(ROW($B138)-ROW($B$3)))</f>
        <v>35ХМ</v>
      </c>
      <c r="C138" s="27" t="str">
        <f>'Rp0,2, МПа'!C138</f>
        <v>Поковки толщиной или диаметром от 300 до 800 мм, КП275*</v>
      </c>
      <c r="D138" s="31">
        <f>IFERROR('σ и σw, МПа'!D138*$BE$2,"-")</f>
        <v>220</v>
      </c>
      <c r="E138" s="32">
        <f>IFERROR('σ и σw, МПа'!E138*$BE$2,"-")</f>
        <v>211.99999999999997</v>
      </c>
      <c r="F138" s="32">
        <f>IFERROR('σ и σw, МПа'!F138*$BE$2,"-")</f>
        <v>211.99999999999997</v>
      </c>
      <c r="G138" s="32">
        <f>IFERROR('σ и σw, МПа'!G138*$BE$2,"-")</f>
        <v>204</v>
      </c>
      <c r="H138" s="32">
        <f>IFERROR('σ и σw, МПа'!H138*$BE$2,"-")</f>
        <v>196</v>
      </c>
      <c r="I138" s="32">
        <f>IFERROR('σ и σw, МПа'!I138*$BE$2,"-")</f>
        <v>196</v>
      </c>
      <c r="J138" s="32">
        <f>IFERROR('σ и σw, МПа'!J138*$BE$2,"-")</f>
        <v>187.99999999999997</v>
      </c>
      <c r="K138" s="32">
        <f>IFERROR('σ и σw, МПа'!K138*$BE$2,"-")</f>
        <v>180.79999999999998</v>
      </c>
      <c r="L138" s="32">
        <f>IFERROR('σ и σw, МПа'!L138*$BE$2,"-")</f>
        <v>164.8</v>
      </c>
      <c r="M138" s="32">
        <f>IFERROR('σ и σw, МПа'!M138*$BE$2,"-")</f>
        <v>156.79999999999998</v>
      </c>
      <c r="N138" s="32">
        <f>IFERROR('σ и σw, МПа'!N138*$BE$2,"-")</f>
        <v>141.6</v>
      </c>
      <c r="O138" s="32" t="str">
        <f>IFERROR('σ и σw, МПа'!O138*$BE$2,"-")</f>
        <v>-</v>
      </c>
      <c r="P138" s="33" t="str">
        <f>IFERROR('σ и σw, МПа'!P138*$BE$2,"-")</f>
        <v>-</v>
      </c>
      <c r="Q138" s="31">
        <f>IFERROR('σ и σw, МПа'!D138*$BF$2,"-")</f>
        <v>293.33333333333337</v>
      </c>
      <c r="R138" s="32">
        <f>IFERROR('σ и σw, МПа'!E138*$BF$2,"-")</f>
        <v>282.66666666666669</v>
      </c>
      <c r="S138" s="32">
        <f>IFERROR('σ и σw, МПа'!F138*$BF$2,"-")</f>
        <v>282.66666666666669</v>
      </c>
      <c r="T138" s="32">
        <f>IFERROR('σ и σw, МПа'!G138*$BF$2,"-")</f>
        <v>272</v>
      </c>
      <c r="U138" s="32">
        <f>IFERROR('σ и σw, МПа'!H138*$BF$2,"-")</f>
        <v>261.33333333333337</v>
      </c>
      <c r="V138" s="32">
        <f>IFERROR('σ и σw, МПа'!I138*$BF$2,"-")</f>
        <v>261.33333333333337</v>
      </c>
      <c r="W138" s="32">
        <f>IFERROR('σ и σw, МПа'!J138*$BF$2,"-")</f>
        <v>250.66666666666666</v>
      </c>
      <c r="X138" s="32">
        <f>IFERROR('σ и σw, МПа'!K138*$BF$2,"-")</f>
        <v>241.06666666666666</v>
      </c>
      <c r="Y138" s="32">
        <f>IFERROR('σ и σw, МПа'!L138*$BF$2,"-")</f>
        <v>219.73333333333335</v>
      </c>
      <c r="Z138" s="32">
        <f>IFERROR('σ и σw, МПа'!M138*$BF$2,"-")</f>
        <v>209.06666666666666</v>
      </c>
      <c r="AA138" s="32">
        <f>IFERROR('σ и σw, МПа'!N138*$BF$2,"-")</f>
        <v>188.8</v>
      </c>
      <c r="AB138" s="32" t="str">
        <f>IFERROR('σ и σw, МПа'!O138*$BF$2,"-")</f>
        <v>-</v>
      </c>
      <c r="AC138" s="33" t="str">
        <f>IFERROR('σ и σw, МПа'!P138*$BF$2,"-")</f>
        <v>-</v>
      </c>
      <c r="AD138" s="31">
        <f>IFERROR('σ и σw, МПа'!Q138*$BG$2,"-")</f>
        <v>165</v>
      </c>
      <c r="AE138" s="32">
        <f>IFERROR('σ и σw, МПа'!R138*$BG$2,"-")</f>
        <v>159</v>
      </c>
      <c r="AF138" s="32">
        <f>IFERROR('σ и σw, МПа'!S138*$BG$2,"-")</f>
        <v>159</v>
      </c>
      <c r="AG138" s="32">
        <f>IFERROR('σ и σw, МПа'!T138*$BG$2,"-")</f>
        <v>153</v>
      </c>
      <c r="AH138" s="32">
        <f>IFERROR('σ и σw, МПа'!U138*$BG$2,"-")</f>
        <v>147</v>
      </c>
      <c r="AI138" s="32">
        <f>IFERROR('σ и σw, МПа'!V138*$BG$2,"-")</f>
        <v>147</v>
      </c>
      <c r="AJ138" s="32">
        <f>IFERROR('σ и σw, МПа'!W138*$BG$2,"-")</f>
        <v>141</v>
      </c>
      <c r="AK138" s="32">
        <f>IFERROR('σ и σw, МПа'!X138*$BG$2,"-")</f>
        <v>135.6</v>
      </c>
      <c r="AL138" s="32">
        <f>IFERROR('σ и σw, МПа'!Y138*$BG$2,"-")</f>
        <v>123.6</v>
      </c>
      <c r="AM138" s="32">
        <f>IFERROR('σ и σw, МПа'!Z138*$BG$2,"-")</f>
        <v>117.6</v>
      </c>
      <c r="AN138" s="32">
        <f>IFERROR('σ и σw, МПа'!AA138*$BG$2,"-")</f>
        <v>106.2</v>
      </c>
      <c r="AO138" s="32" t="str">
        <f>IFERROR('σ и σw, МПа'!AB138*$BG$2,"-")</f>
        <v>-</v>
      </c>
      <c r="AP138" s="33" t="str">
        <f>IFERROR('σ и σw, МПа'!AC138*$BG$2,"-")</f>
        <v>-</v>
      </c>
      <c r="AQ138" s="31">
        <f>IFERROR('σ и σw, МПа'!Q138*$BH$2,"-")</f>
        <v>275</v>
      </c>
      <c r="AR138" s="32">
        <f>IFERROR('σ и σw, МПа'!R138*$BH$2,"-")</f>
        <v>265</v>
      </c>
      <c r="AS138" s="32">
        <f>IFERROR('σ и σw, МПа'!S138*$BH$2,"-")</f>
        <v>265</v>
      </c>
      <c r="AT138" s="32">
        <f>IFERROR('σ и σw, МПа'!T138*$BH$2,"-")</f>
        <v>255</v>
      </c>
      <c r="AU138" s="32">
        <f>IFERROR('σ и σw, МПа'!U138*$BH$2,"-")</f>
        <v>245</v>
      </c>
      <c r="AV138" s="32">
        <f>IFERROR('σ и σw, МПа'!V138*$BH$2,"-")</f>
        <v>245</v>
      </c>
      <c r="AW138" s="32">
        <f>IFERROR('σ и σw, МПа'!W138*$BH$2,"-")</f>
        <v>235</v>
      </c>
      <c r="AX138" s="32">
        <f>IFERROR('σ и σw, МПа'!X138*$BH$2,"-")</f>
        <v>226</v>
      </c>
      <c r="AY138" s="32">
        <f>IFERROR('σ и σw, МПа'!Y138*$BH$2,"-")</f>
        <v>206</v>
      </c>
      <c r="AZ138" s="32">
        <f>IFERROR('σ и σw, МПа'!Z138*$BH$2,"-")</f>
        <v>196</v>
      </c>
      <c r="BA138" s="32">
        <f>IFERROR('σ и σw, МПа'!AA138*$BH$2,"-")</f>
        <v>177</v>
      </c>
      <c r="BB138" s="32" t="str">
        <f>IFERROR('σ и σw, МПа'!AB138*$BH$2,"-")</f>
        <v>-</v>
      </c>
      <c r="BC138" s="33" t="str">
        <f>IFERROR('σ и σw, МПа'!AC138*$BH$2,"-")</f>
        <v>-</v>
      </c>
    </row>
    <row r="139" spans="1:55" x14ac:dyDescent="0.25">
      <c r="A139" s="10" t="str">
        <f>INDEX('Обработка исходного'!B:B,ROW($B$3)+4*(ROW($B139)-ROW($B$3)))</f>
        <v>Сталь легированная</v>
      </c>
      <c r="B139" s="47" t="str">
        <f>INDEX('Обработка исходного'!D:D,ROW($B$3)+4*(ROW($B139)-ROW($B$3)))</f>
        <v>35ХМ</v>
      </c>
      <c r="C139" s="27" t="str">
        <f>'Rp0,2, МПа'!C139</f>
        <v>Поковки толщиной или диаметром до 800 мм, КП315*</v>
      </c>
      <c r="D139" s="31">
        <f>IFERROR('σ и σw, МПа'!D139*$BE$2,"-")</f>
        <v>252</v>
      </c>
      <c r="E139" s="32">
        <f>IFERROR('σ и σw, МПа'!E139*$BE$2,"-")</f>
        <v>243.2</v>
      </c>
      <c r="F139" s="32">
        <f>IFERROR('σ и σw, МПа'!F139*$BE$2,"-")</f>
        <v>235.2</v>
      </c>
      <c r="G139" s="32">
        <f>IFERROR('σ и σw, МПа'!G139*$BE$2,"-")</f>
        <v>235.2</v>
      </c>
      <c r="H139" s="32">
        <f>IFERROR('σ и σw, МПа'!H139*$BE$2,"-")</f>
        <v>227.20000000000002</v>
      </c>
      <c r="I139" s="32">
        <f>IFERROR('σ и σw, МПа'!I139*$BE$2,"-")</f>
        <v>220</v>
      </c>
      <c r="J139" s="32">
        <f>IFERROR('σ и σw, МПа'!J139*$BE$2,"-")</f>
        <v>211.99999999999997</v>
      </c>
      <c r="K139" s="32">
        <f>IFERROR('σ и σw, МПа'!K139*$BE$2,"-")</f>
        <v>196</v>
      </c>
      <c r="L139" s="32">
        <f>IFERROR('σ и σw, МПа'!L139*$BE$2,"-")</f>
        <v>187.99999999999997</v>
      </c>
      <c r="M139" s="32">
        <f>IFERROR('σ и σw, МПа'!M139*$BE$2,"-")</f>
        <v>180.79999999999998</v>
      </c>
      <c r="N139" s="32">
        <f>IFERROR('σ и σw, МПа'!N139*$BE$2,"-")</f>
        <v>156.79999999999998</v>
      </c>
      <c r="O139" s="32" t="str">
        <f>IFERROR('σ и σw, МПа'!O139*$BE$2,"-")</f>
        <v>-</v>
      </c>
      <c r="P139" s="33" t="str">
        <f>IFERROR('σ и σw, МПа'!P139*$BE$2,"-")</f>
        <v>-</v>
      </c>
      <c r="Q139" s="31">
        <f>IFERROR('σ и σw, МПа'!D139*$BF$2,"-")</f>
        <v>336</v>
      </c>
      <c r="R139" s="32">
        <f>IFERROR('σ и σw, МПа'!E139*$BF$2,"-")</f>
        <v>324.26666666666665</v>
      </c>
      <c r="S139" s="32">
        <f>IFERROR('σ и σw, МПа'!F139*$BF$2,"-")</f>
        <v>313.60000000000002</v>
      </c>
      <c r="T139" s="32">
        <f>IFERROR('σ и σw, МПа'!G139*$BF$2,"-")</f>
        <v>313.60000000000002</v>
      </c>
      <c r="U139" s="32">
        <f>IFERROR('σ и σw, МПа'!H139*$BF$2,"-")</f>
        <v>302.93333333333334</v>
      </c>
      <c r="V139" s="32">
        <f>IFERROR('σ и σw, МПа'!I139*$BF$2,"-")</f>
        <v>293.33333333333337</v>
      </c>
      <c r="W139" s="32">
        <f>IFERROR('σ и σw, МПа'!J139*$BF$2,"-")</f>
        <v>282.66666666666669</v>
      </c>
      <c r="X139" s="32">
        <f>IFERROR('σ и σw, МПа'!K139*$BF$2,"-")</f>
        <v>261.33333333333337</v>
      </c>
      <c r="Y139" s="32">
        <f>IFERROR('σ и σw, МПа'!L139*$BF$2,"-")</f>
        <v>250.66666666666666</v>
      </c>
      <c r="Z139" s="32">
        <f>IFERROR('σ и σw, МПа'!M139*$BF$2,"-")</f>
        <v>241.06666666666666</v>
      </c>
      <c r="AA139" s="32">
        <f>IFERROR('σ и σw, МПа'!N139*$BF$2,"-")</f>
        <v>209.06666666666666</v>
      </c>
      <c r="AB139" s="32" t="str">
        <f>IFERROR('σ и σw, МПа'!O139*$BF$2,"-")</f>
        <v>-</v>
      </c>
      <c r="AC139" s="33" t="str">
        <f>IFERROR('σ и σw, МПа'!P139*$BF$2,"-")</f>
        <v>-</v>
      </c>
      <c r="AD139" s="31">
        <f>IFERROR('σ и σw, МПа'!Q139*$BG$2,"-")</f>
        <v>189</v>
      </c>
      <c r="AE139" s="32">
        <f>IFERROR('σ и σw, МПа'!R139*$BG$2,"-")</f>
        <v>182.4</v>
      </c>
      <c r="AF139" s="32">
        <f>IFERROR('σ и σw, МПа'!S139*$BG$2,"-")</f>
        <v>176.4</v>
      </c>
      <c r="AG139" s="32">
        <f>IFERROR('σ и σw, МПа'!T139*$BG$2,"-")</f>
        <v>176.4</v>
      </c>
      <c r="AH139" s="32">
        <f>IFERROR('σ и σw, МПа'!U139*$BG$2,"-")</f>
        <v>170.4</v>
      </c>
      <c r="AI139" s="32">
        <f>IFERROR('σ и σw, МПа'!V139*$BG$2,"-")</f>
        <v>165</v>
      </c>
      <c r="AJ139" s="32">
        <f>IFERROR('σ и σw, МПа'!W139*$BG$2,"-")</f>
        <v>159</v>
      </c>
      <c r="AK139" s="32">
        <f>IFERROR('σ и σw, МПа'!X139*$BG$2,"-")</f>
        <v>147</v>
      </c>
      <c r="AL139" s="32">
        <f>IFERROR('σ и σw, МПа'!Y139*$BG$2,"-")</f>
        <v>141</v>
      </c>
      <c r="AM139" s="32">
        <f>IFERROR('σ и σw, МПа'!Z139*$BG$2,"-")</f>
        <v>135.6</v>
      </c>
      <c r="AN139" s="32">
        <f>IFERROR('σ и σw, МПа'!AA139*$BG$2,"-")</f>
        <v>117.6</v>
      </c>
      <c r="AO139" s="32" t="str">
        <f>IFERROR('σ и σw, МПа'!AB139*$BG$2,"-")</f>
        <v>-</v>
      </c>
      <c r="AP139" s="33" t="str">
        <f>IFERROR('σ и σw, МПа'!AC139*$BG$2,"-")</f>
        <v>-</v>
      </c>
      <c r="AQ139" s="31">
        <f>IFERROR('σ и σw, МПа'!Q139*$BH$2,"-")</f>
        <v>315</v>
      </c>
      <c r="AR139" s="32">
        <f>IFERROR('σ и σw, МПа'!R139*$BH$2,"-")</f>
        <v>304</v>
      </c>
      <c r="AS139" s="32">
        <f>IFERROR('σ и σw, МПа'!S139*$BH$2,"-")</f>
        <v>294</v>
      </c>
      <c r="AT139" s="32">
        <f>IFERROR('σ и σw, МПа'!T139*$BH$2,"-")</f>
        <v>294</v>
      </c>
      <c r="AU139" s="32">
        <f>IFERROR('σ и σw, МПа'!U139*$BH$2,"-")</f>
        <v>284</v>
      </c>
      <c r="AV139" s="32">
        <f>IFERROR('σ и σw, МПа'!V139*$BH$2,"-")</f>
        <v>275</v>
      </c>
      <c r="AW139" s="32">
        <f>IFERROR('σ и σw, МПа'!W139*$BH$2,"-")</f>
        <v>265</v>
      </c>
      <c r="AX139" s="32">
        <f>IFERROR('σ и σw, МПа'!X139*$BH$2,"-")</f>
        <v>245</v>
      </c>
      <c r="AY139" s="32">
        <f>IFERROR('σ и σw, МПа'!Y139*$BH$2,"-")</f>
        <v>235</v>
      </c>
      <c r="AZ139" s="32">
        <f>IFERROR('σ и σw, МПа'!Z139*$BH$2,"-")</f>
        <v>226</v>
      </c>
      <c r="BA139" s="32">
        <f>IFERROR('σ и σw, МПа'!AA139*$BH$2,"-")</f>
        <v>196</v>
      </c>
      <c r="BB139" s="32" t="str">
        <f>IFERROR('σ и σw, МПа'!AB139*$BH$2,"-")</f>
        <v>-</v>
      </c>
      <c r="BC139" s="33" t="str">
        <f>IFERROR('σ и σw, МПа'!AC139*$BH$2,"-")</f>
        <v>-</v>
      </c>
    </row>
    <row r="140" spans="1:55" x14ac:dyDescent="0.25">
      <c r="A140" s="10" t="str">
        <f>INDEX('Обработка исходного'!B:B,ROW($B$3)+4*(ROW($B140)-ROW($B$3)))</f>
        <v>Сталь легированная</v>
      </c>
      <c r="B140" s="47" t="str">
        <f>INDEX('Обработка исходного'!D:D,ROW($B$3)+4*(ROW($B140)-ROW($B$3)))</f>
        <v>35ХМ</v>
      </c>
      <c r="C140" s="27" t="str">
        <f>'Rp0,2, МПа'!C140</f>
        <v>Поковки толщиной или диаметром до 800 мм, КП345*</v>
      </c>
      <c r="D140" s="31">
        <f>IFERROR('σ и σw, МПа'!D140*$BE$2,"-")</f>
        <v>272.30769230769226</v>
      </c>
      <c r="E140" s="32">
        <f>IFERROR('σ и σw, МПа'!E140*$BE$2,"-")</f>
        <v>266.39999999999998</v>
      </c>
      <c r="F140" s="32">
        <f>IFERROR('σ и σw, МПа'!F140*$BE$2,"-")</f>
        <v>258.39999999999998</v>
      </c>
      <c r="G140" s="32">
        <f>IFERROR('σ и σw, МПа'!G140*$BE$2,"-")</f>
        <v>251.2</v>
      </c>
      <c r="H140" s="32">
        <f>IFERROR('σ и σw, МПа'!H140*$BE$2,"-")</f>
        <v>251.2</v>
      </c>
      <c r="I140" s="32">
        <f>IFERROR('σ и σw, МПа'!I140*$BE$2,"-")</f>
        <v>235.2</v>
      </c>
      <c r="J140" s="32">
        <f>IFERROR('σ и σw, МПа'!J140*$BE$2,"-")</f>
        <v>235.2</v>
      </c>
      <c r="K140" s="32">
        <f>IFERROR('σ и σw, МПа'!K140*$BE$2,"-")</f>
        <v>235.2</v>
      </c>
      <c r="L140" s="32">
        <f>IFERROR('σ и σw, МПа'!L140*$BE$2,"-")</f>
        <v>196</v>
      </c>
      <c r="M140" s="32">
        <f>IFERROR('σ и σw, МПа'!M140*$BE$2,"-")</f>
        <v>196</v>
      </c>
      <c r="N140" s="32">
        <f>IFERROR('σ и σw, МПа'!N140*$BE$2,"-")</f>
        <v>172.15384615384613</v>
      </c>
      <c r="O140" s="32" t="str">
        <f>IFERROR('σ и σw, МПа'!O140*$BE$2,"-")</f>
        <v>-</v>
      </c>
      <c r="P140" s="33" t="str">
        <f>IFERROR('σ и σw, МПа'!P140*$BE$2,"-")</f>
        <v>-</v>
      </c>
      <c r="Q140" s="31">
        <f>IFERROR('σ и σw, МПа'!D140*$BF$2,"-")</f>
        <v>363.07692307692309</v>
      </c>
      <c r="R140" s="32">
        <f>IFERROR('σ и σw, МПа'!E140*$BF$2,"-")</f>
        <v>355.20000000000005</v>
      </c>
      <c r="S140" s="32">
        <f>IFERROR('σ и σw, МПа'!F140*$BF$2,"-")</f>
        <v>344.53333333333336</v>
      </c>
      <c r="T140" s="32">
        <f>IFERROR('σ и σw, МПа'!G140*$BF$2,"-")</f>
        <v>334.93333333333339</v>
      </c>
      <c r="U140" s="32">
        <f>IFERROR('σ и σw, МПа'!H140*$BF$2,"-")</f>
        <v>334.93333333333339</v>
      </c>
      <c r="V140" s="32">
        <f>IFERROR('σ и σw, МПа'!I140*$BF$2,"-")</f>
        <v>313.60000000000002</v>
      </c>
      <c r="W140" s="32">
        <f>IFERROR('σ и σw, МПа'!J140*$BF$2,"-")</f>
        <v>313.60000000000002</v>
      </c>
      <c r="X140" s="32">
        <f>IFERROR('σ и σw, МПа'!K140*$BF$2,"-")</f>
        <v>313.60000000000002</v>
      </c>
      <c r="Y140" s="32">
        <f>IFERROR('σ и σw, МПа'!L140*$BF$2,"-")</f>
        <v>261.33333333333337</v>
      </c>
      <c r="Z140" s="32">
        <f>IFERROR('σ и σw, МПа'!M140*$BF$2,"-")</f>
        <v>261.33333333333337</v>
      </c>
      <c r="AA140" s="32">
        <f>IFERROR('σ и σw, МПа'!N140*$BF$2,"-")</f>
        <v>229.53846153846155</v>
      </c>
      <c r="AB140" s="32" t="str">
        <f>IFERROR('σ и σw, МПа'!O140*$BF$2,"-")</f>
        <v>-</v>
      </c>
      <c r="AC140" s="33" t="str">
        <f>IFERROR('σ и σw, МПа'!P140*$BF$2,"-")</f>
        <v>-</v>
      </c>
      <c r="AD140" s="31">
        <f>IFERROR('σ и σw, МПа'!Q140*$BG$2,"-")</f>
        <v>207</v>
      </c>
      <c r="AE140" s="32">
        <f>IFERROR('σ и σw, МПа'!R140*$BG$2,"-")</f>
        <v>199.79999999999998</v>
      </c>
      <c r="AF140" s="32">
        <f>IFERROR('σ и σw, МПа'!S140*$BG$2,"-")</f>
        <v>193.79999999999998</v>
      </c>
      <c r="AG140" s="32">
        <f>IFERROR('σ и σw, МПа'!T140*$BG$2,"-")</f>
        <v>188.4</v>
      </c>
      <c r="AH140" s="32">
        <f>IFERROR('σ и σw, МПа'!U140*$BG$2,"-")</f>
        <v>188.4</v>
      </c>
      <c r="AI140" s="32">
        <f>IFERROR('σ и σw, МПа'!V140*$BG$2,"-")</f>
        <v>176.4</v>
      </c>
      <c r="AJ140" s="32">
        <f>IFERROR('σ и σw, МПа'!W140*$BG$2,"-")</f>
        <v>176.4</v>
      </c>
      <c r="AK140" s="32">
        <f>IFERROR('σ и σw, МПа'!X140*$BG$2,"-")</f>
        <v>176.4</v>
      </c>
      <c r="AL140" s="32">
        <f>IFERROR('σ и σw, МПа'!Y140*$BG$2,"-")</f>
        <v>147</v>
      </c>
      <c r="AM140" s="32">
        <f>IFERROR('σ и σw, МПа'!Z140*$BG$2,"-")</f>
        <v>147</v>
      </c>
      <c r="AN140" s="32">
        <f>IFERROR('σ и σw, МПа'!AA140*$BG$2,"-")</f>
        <v>129.6</v>
      </c>
      <c r="AO140" s="32" t="str">
        <f>IFERROR('σ и σw, МПа'!AB140*$BG$2,"-")</f>
        <v>-</v>
      </c>
      <c r="AP140" s="33" t="str">
        <f>IFERROR('σ и σw, МПа'!AC140*$BG$2,"-")</f>
        <v>-</v>
      </c>
      <c r="AQ140" s="31">
        <f>IFERROR('σ и σw, МПа'!Q140*$BH$2,"-")</f>
        <v>345</v>
      </c>
      <c r="AR140" s="32">
        <f>IFERROR('σ и σw, МПа'!R140*$BH$2,"-")</f>
        <v>333</v>
      </c>
      <c r="AS140" s="32">
        <f>IFERROR('σ и σw, МПа'!S140*$BH$2,"-")</f>
        <v>323</v>
      </c>
      <c r="AT140" s="32">
        <f>IFERROR('σ и σw, МПа'!T140*$BH$2,"-")</f>
        <v>314</v>
      </c>
      <c r="AU140" s="32">
        <f>IFERROR('σ и σw, МПа'!U140*$BH$2,"-")</f>
        <v>314</v>
      </c>
      <c r="AV140" s="32">
        <f>IFERROR('σ и σw, МПа'!V140*$BH$2,"-")</f>
        <v>294</v>
      </c>
      <c r="AW140" s="32">
        <f>IFERROR('σ и σw, МПа'!W140*$BH$2,"-")</f>
        <v>294</v>
      </c>
      <c r="AX140" s="32">
        <f>IFERROR('σ и σw, МПа'!X140*$BH$2,"-")</f>
        <v>294</v>
      </c>
      <c r="AY140" s="32">
        <f>IFERROR('σ и σw, МПа'!Y140*$BH$2,"-")</f>
        <v>245</v>
      </c>
      <c r="AZ140" s="32">
        <f>IFERROR('σ и σw, МПа'!Z140*$BH$2,"-")</f>
        <v>245</v>
      </c>
      <c r="BA140" s="32">
        <f>IFERROR('σ и σw, МПа'!AA140*$BH$2,"-")</f>
        <v>216</v>
      </c>
      <c r="BB140" s="32" t="str">
        <f>IFERROR('σ и σw, МПа'!AB140*$BH$2,"-")</f>
        <v>-</v>
      </c>
      <c r="BC140" s="33" t="str">
        <f>IFERROR('σ и σw, МПа'!AC140*$BH$2,"-")</f>
        <v>-</v>
      </c>
    </row>
    <row r="141" spans="1:55" ht="25.5" x14ac:dyDescent="0.25">
      <c r="A141" s="10" t="str">
        <f>INDEX('Обработка исходного'!B:B,ROW($B$3)+4*(ROW($B141)-ROW($B$3)))</f>
        <v>Сталь легированная</v>
      </c>
      <c r="B141" s="47" t="str">
        <f>INDEX('Обработка исходного'!D:D,ROW($B$3)+4*(ROW($B141)-ROW($B$3)))</f>
        <v>35ХМ</v>
      </c>
      <c r="C141" s="27" t="str">
        <f>'Rp0,2, МПа'!C141</f>
        <v>Поковки толщиной или диаметром от 50 до 800 мм, КП395*</v>
      </c>
      <c r="D141" s="31">
        <f>IFERROR('σ и σw, МПа'!D141*$BE$2,"-")</f>
        <v>283.84615384615381</v>
      </c>
      <c r="E141" s="32">
        <f>IFERROR('σ и σw, МПа'!E141*$BE$2,"-")</f>
        <v>280.61538461538458</v>
      </c>
      <c r="F141" s="32">
        <f>IFERROR('σ и σw, МПа'!F141*$BE$2,"-")</f>
        <v>275.07692307692304</v>
      </c>
      <c r="G141" s="32">
        <f>IFERROR('σ и σw, МПа'!G141*$BE$2,"-")</f>
        <v>271.84615384615381</v>
      </c>
      <c r="H141" s="32">
        <f>IFERROR('σ и σw, МПа'!H141*$BE$2,"-")</f>
        <v>271.84615384615381</v>
      </c>
      <c r="I141" s="32">
        <f>IFERROR('σ и σw, МПа'!I141*$BE$2,"-")</f>
        <v>262.61538461538458</v>
      </c>
      <c r="J141" s="32">
        <f>IFERROR('σ и σw, МПа'!J141*$BE$2,"-")</f>
        <v>258</v>
      </c>
      <c r="K141" s="32">
        <f>IFERROR('σ и σw, МПа'!K141*$BE$2,"-")</f>
        <v>253.38461538461539</v>
      </c>
      <c r="L141" s="32">
        <f>IFERROR('σ и σw, МПа'!L141*$BE$2,"-")</f>
        <v>235.2</v>
      </c>
      <c r="M141" s="32">
        <f>IFERROR('σ и σw, МПа'!M141*$BE$2,"-")</f>
        <v>217.38461538461539</v>
      </c>
      <c r="N141" s="32">
        <f>IFERROR('σ и σw, МПа'!N141*$BE$2,"-")</f>
        <v>180.92307692307693</v>
      </c>
      <c r="O141" s="32" t="str">
        <f>IFERROR('σ и σw, МПа'!O141*$BE$2,"-")</f>
        <v>-</v>
      </c>
      <c r="P141" s="33" t="str">
        <f>IFERROR('σ и σw, МПа'!P141*$BE$2,"-")</f>
        <v>-</v>
      </c>
      <c r="Q141" s="31">
        <f>IFERROR('σ и σw, МПа'!D141*$BF$2,"-")</f>
        <v>378.46153846153845</v>
      </c>
      <c r="R141" s="32">
        <f>IFERROR('σ и σw, МПа'!E141*$BF$2,"-")</f>
        <v>374.15384615384619</v>
      </c>
      <c r="S141" s="32">
        <f>IFERROR('σ и σw, МПа'!F141*$BF$2,"-")</f>
        <v>366.76923076923077</v>
      </c>
      <c r="T141" s="32">
        <f>IFERROR('σ и σw, МПа'!G141*$BF$2,"-")</f>
        <v>362.46153846153845</v>
      </c>
      <c r="U141" s="32">
        <f>IFERROR('σ и σw, МПа'!H141*$BF$2,"-")</f>
        <v>362.46153846153845</v>
      </c>
      <c r="V141" s="32">
        <f>IFERROR('σ и σw, МПа'!I141*$BF$2,"-")</f>
        <v>350.15384615384619</v>
      </c>
      <c r="W141" s="32">
        <f>IFERROR('σ и σw, МПа'!J141*$BF$2,"-")</f>
        <v>344</v>
      </c>
      <c r="X141" s="32">
        <f>IFERROR('σ и σw, МПа'!K141*$BF$2,"-")</f>
        <v>337.84615384615387</v>
      </c>
      <c r="Y141" s="32">
        <f>IFERROR('σ и σw, МПа'!L141*$BF$2,"-")</f>
        <v>313.60000000000002</v>
      </c>
      <c r="Z141" s="32">
        <f>IFERROR('σ и σw, МПа'!M141*$BF$2,"-")</f>
        <v>289.84615384615387</v>
      </c>
      <c r="AA141" s="32">
        <f>IFERROR('σ и σw, МПа'!N141*$BF$2,"-")</f>
        <v>241.23076923076925</v>
      </c>
      <c r="AB141" s="32" t="str">
        <f>IFERROR('σ и σw, МПа'!O141*$BF$2,"-")</f>
        <v>-</v>
      </c>
      <c r="AC141" s="33" t="str">
        <f>IFERROR('σ и σw, МПа'!P141*$BF$2,"-")</f>
        <v>-</v>
      </c>
      <c r="AD141" s="31">
        <f>IFERROR('σ и σw, МПа'!Q141*$BG$2,"-")</f>
        <v>237</v>
      </c>
      <c r="AE141" s="32">
        <f>IFERROR('σ и σw, МПа'!R141*$BG$2,"-")</f>
        <v>237</v>
      </c>
      <c r="AF141" s="32">
        <f>IFERROR('σ и σw, МПа'!S141*$BG$2,"-")</f>
        <v>223.79999999999998</v>
      </c>
      <c r="AG141" s="32">
        <f>IFERROR('σ и σw, МПа'!T141*$BG$2,"-")</f>
        <v>217.79999999999998</v>
      </c>
      <c r="AH141" s="32">
        <f>IFERROR('σ и σw, МПа'!U141*$BG$2,"-")</f>
        <v>211.79999999999998</v>
      </c>
      <c r="AI141" s="32">
        <f>IFERROR('σ и σw, МПа'!V141*$BG$2,"-")</f>
        <v>205.79999999999998</v>
      </c>
      <c r="AJ141" s="32">
        <f>IFERROR('σ и σw, МПа'!W141*$BG$2,"-")</f>
        <v>199.79999999999998</v>
      </c>
      <c r="AK141" s="32">
        <f>IFERROR('σ и σw, МПа'!X141*$BG$2,"-")</f>
        <v>193.79999999999998</v>
      </c>
      <c r="AL141" s="32">
        <f>IFERROR('σ и σw, МПа'!Y141*$BG$2,"-")</f>
        <v>176.4</v>
      </c>
      <c r="AM141" s="32">
        <f>IFERROR('σ и σw, МПа'!Z141*$BG$2,"-")</f>
        <v>176.4</v>
      </c>
      <c r="AN141" s="32">
        <f>IFERROR('σ и σw, МПа'!AA141*$BG$2,"-")</f>
        <v>147</v>
      </c>
      <c r="AO141" s="32" t="str">
        <f>IFERROR('σ и σw, МПа'!AB141*$BG$2,"-")</f>
        <v>-</v>
      </c>
      <c r="AP141" s="33" t="str">
        <f>IFERROR('σ и σw, МПа'!AC141*$BG$2,"-")</f>
        <v>-</v>
      </c>
      <c r="AQ141" s="31">
        <f>IFERROR('σ и σw, МПа'!Q141*$BH$2,"-")</f>
        <v>395</v>
      </c>
      <c r="AR141" s="32">
        <f>IFERROR('σ и σw, МПа'!R141*$BH$2,"-")</f>
        <v>395</v>
      </c>
      <c r="AS141" s="32">
        <f>IFERROR('σ и σw, МПа'!S141*$BH$2,"-")</f>
        <v>373</v>
      </c>
      <c r="AT141" s="32">
        <f>IFERROR('σ и σw, МПа'!T141*$BH$2,"-")</f>
        <v>363</v>
      </c>
      <c r="AU141" s="32">
        <f>IFERROR('σ и σw, МПа'!U141*$BH$2,"-")</f>
        <v>353</v>
      </c>
      <c r="AV141" s="32">
        <f>IFERROR('σ и σw, МПа'!V141*$BH$2,"-")</f>
        <v>343</v>
      </c>
      <c r="AW141" s="32">
        <f>IFERROR('σ и σw, МПа'!W141*$BH$2,"-")</f>
        <v>333</v>
      </c>
      <c r="AX141" s="32">
        <f>IFERROR('σ и σw, МПа'!X141*$BH$2,"-")</f>
        <v>323</v>
      </c>
      <c r="AY141" s="32">
        <f>IFERROR('σ и σw, МПа'!Y141*$BH$2,"-")</f>
        <v>294</v>
      </c>
      <c r="AZ141" s="32">
        <f>IFERROR('σ и σw, МПа'!Z141*$BH$2,"-")</f>
        <v>294</v>
      </c>
      <c r="BA141" s="32">
        <f>IFERROR('σ и σw, МПа'!AA141*$BH$2,"-")</f>
        <v>245</v>
      </c>
      <c r="BB141" s="32" t="str">
        <f>IFERROR('σ и σw, МПа'!AB141*$BH$2,"-")</f>
        <v>-</v>
      </c>
      <c r="BC141" s="33" t="str">
        <f>IFERROR('σ и σw, МПа'!AC141*$BH$2,"-")</f>
        <v>-</v>
      </c>
    </row>
    <row r="142" spans="1:55" ht="25.5" x14ac:dyDescent="0.25">
      <c r="A142" s="10" t="str">
        <f>INDEX('Обработка исходного'!B:B,ROW($B$3)+4*(ROW($B142)-ROW($B$3)))</f>
        <v>Сталь легированная</v>
      </c>
      <c r="B142" s="47" t="str">
        <f>INDEX('Обработка исходного'!D:D,ROW($B$3)+4*(ROW($B142)-ROW($B$3)))</f>
        <v>35ХМ</v>
      </c>
      <c r="C142" s="27" t="str">
        <f>'Rp0,2, МПа'!C142</f>
        <v>Поковки толщиной или диаметром от 50 до 500 мм, КП440*</v>
      </c>
      <c r="D142" s="31">
        <f>IFERROR('σ и σw, МПа'!D142*$BE$2,"-")</f>
        <v>293.07692307692304</v>
      </c>
      <c r="E142" s="32">
        <f>IFERROR('σ и σw, МПа'!E142*$BE$2,"-")</f>
        <v>289.84615384615381</v>
      </c>
      <c r="F142" s="32">
        <f>IFERROR('σ и σw, МПа'!F142*$BE$2,"-")</f>
        <v>285.23076923076923</v>
      </c>
      <c r="G142" s="32">
        <f>IFERROR('σ и σw, МПа'!G142*$BE$2,"-")</f>
        <v>276</v>
      </c>
      <c r="H142" s="32">
        <f>IFERROR('σ и σw, МПа'!H142*$BE$2,"-")</f>
        <v>276</v>
      </c>
      <c r="I142" s="32">
        <f>IFERROR('σ и σw, МПа'!I142*$BE$2,"-")</f>
        <v>271.84615384615381</v>
      </c>
      <c r="J142" s="32">
        <f>IFERROR('σ и σw, МПа'!J142*$BE$2,"-")</f>
        <v>271.84615384615381</v>
      </c>
      <c r="K142" s="32">
        <f>IFERROR('σ и σw, МПа'!K142*$BE$2,"-")</f>
        <v>258</v>
      </c>
      <c r="L142" s="32">
        <f>IFERROR('σ и σw, МПа'!L142*$BE$2,"-")</f>
        <v>244.61538461538458</v>
      </c>
      <c r="M142" s="32">
        <f>IFERROR('σ и σw, МПа'!M142*$BE$2,"-")</f>
        <v>226.61538461538461</v>
      </c>
      <c r="N142" s="32">
        <f>IFERROR('σ и σw, МПа'!N142*$BE$2,"-")</f>
        <v>180.92307692307693</v>
      </c>
      <c r="O142" s="32" t="str">
        <f>IFERROR('σ и σw, МПа'!O142*$BE$2,"-")</f>
        <v>-</v>
      </c>
      <c r="P142" s="33" t="str">
        <f>IFERROR('σ и σw, МПа'!P142*$BE$2,"-")</f>
        <v>-</v>
      </c>
      <c r="Q142" s="31">
        <f>IFERROR('σ и σw, МПа'!D142*$BF$2,"-")</f>
        <v>390.76923076923077</v>
      </c>
      <c r="R142" s="32">
        <f>IFERROR('σ и σw, МПа'!E142*$BF$2,"-")</f>
        <v>386.46153846153845</v>
      </c>
      <c r="S142" s="32">
        <f>IFERROR('σ и σw, МПа'!F142*$BF$2,"-")</f>
        <v>380.30769230769232</v>
      </c>
      <c r="T142" s="32">
        <f>IFERROR('σ и σw, МПа'!G142*$BF$2,"-")</f>
        <v>368</v>
      </c>
      <c r="U142" s="32">
        <f>IFERROR('σ и σw, МПа'!H142*$BF$2,"-")</f>
        <v>368</v>
      </c>
      <c r="V142" s="32">
        <f>IFERROR('σ и σw, МПа'!I142*$BF$2,"-")</f>
        <v>362.46153846153845</v>
      </c>
      <c r="W142" s="32">
        <f>IFERROR('σ и σw, МПа'!J142*$BF$2,"-")</f>
        <v>362.46153846153845</v>
      </c>
      <c r="X142" s="32">
        <f>IFERROR('σ и σw, МПа'!K142*$BF$2,"-")</f>
        <v>344</v>
      </c>
      <c r="Y142" s="32">
        <f>IFERROR('σ и σw, МПа'!L142*$BF$2,"-")</f>
        <v>326.15384615384619</v>
      </c>
      <c r="Z142" s="32">
        <f>IFERROR('σ и σw, МПа'!M142*$BF$2,"-")</f>
        <v>302.15384615384613</v>
      </c>
      <c r="AA142" s="32">
        <f>IFERROR('σ и σw, МПа'!N142*$BF$2,"-")</f>
        <v>241.23076923076925</v>
      </c>
      <c r="AB142" s="32" t="str">
        <f>IFERROR('σ и σw, МПа'!O142*$BF$2,"-")</f>
        <v>-</v>
      </c>
      <c r="AC142" s="33" t="str">
        <f>IFERROR('σ и σw, МПа'!P142*$BF$2,"-")</f>
        <v>-</v>
      </c>
      <c r="AD142" s="31">
        <f>IFERROR('σ и σw, МПа'!Q142*$BG$2,"-")</f>
        <v>264</v>
      </c>
      <c r="AE142" s="32">
        <f>IFERROR('σ и σw, МПа'!R142*$BG$2,"-")</f>
        <v>259.2</v>
      </c>
      <c r="AF142" s="32">
        <f>IFERROR('σ и σw, МПа'!S142*$BG$2,"-")</f>
        <v>253.2</v>
      </c>
      <c r="AG142" s="32">
        <f>IFERROR('σ и σw, МПа'!T142*$BG$2,"-")</f>
        <v>247.2</v>
      </c>
      <c r="AH142" s="32">
        <f>IFERROR('σ и σw, МПа'!U142*$BG$2,"-")</f>
        <v>241.2</v>
      </c>
      <c r="AI142" s="32">
        <f>IFERROR('σ и σw, МПа'!V142*$BG$2,"-")</f>
        <v>235.2</v>
      </c>
      <c r="AJ142" s="32">
        <f>IFERROR('σ и σw, МПа'!W142*$BG$2,"-")</f>
        <v>235.2</v>
      </c>
      <c r="AK142" s="32">
        <f>IFERROR('σ и σw, МПа'!X142*$BG$2,"-")</f>
        <v>217.79999999999998</v>
      </c>
      <c r="AL142" s="32">
        <f>IFERROR('σ и σw, МПа'!Y142*$BG$2,"-")</f>
        <v>193.79999999999998</v>
      </c>
      <c r="AM142" s="32">
        <f>IFERROR('σ и σw, МПа'!Z142*$BG$2,"-")</f>
        <v>188.4</v>
      </c>
      <c r="AN142" s="32">
        <f>IFERROR('σ и σw, МПа'!AA142*$BG$2,"-")</f>
        <v>176.4</v>
      </c>
      <c r="AO142" s="32" t="str">
        <f>IFERROR('σ и σw, МПа'!AB142*$BG$2,"-")</f>
        <v>-</v>
      </c>
      <c r="AP142" s="33" t="str">
        <f>IFERROR('σ и σw, МПа'!AC142*$BG$2,"-")</f>
        <v>-</v>
      </c>
      <c r="AQ142" s="31">
        <f>IFERROR('σ и σw, МПа'!Q142*$BH$2,"-")</f>
        <v>440</v>
      </c>
      <c r="AR142" s="32">
        <f>IFERROR('σ и σw, МПа'!R142*$BH$2,"-")</f>
        <v>432</v>
      </c>
      <c r="AS142" s="32">
        <f>IFERROR('σ и σw, МПа'!S142*$BH$2,"-")</f>
        <v>422</v>
      </c>
      <c r="AT142" s="32">
        <f>IFERROR('σ и σw, МПа'!T142*$BH$2,"-")</f>
        <v>412</v>
      </c>
      <c r="AU142" s="32">
        <f>IFERROR('σ и σw, МПа'!U142*$BH$2,"-")</f>
        <v>402</v>
      </c>
      <c r="AV142" s="32">
        <f>IFERROR('σ и σw, МПа'!V142*$BH$2,"-")</f>
        <v>392</v>
      </c>
      <c r="AW142" s="32">
        <f>IFERROR('σ и σw, МПа'!W142*$BH$2,"-")</f>
        <v>392</v>
      </c>
      <c r="AX142" s="32">
        <f>IFERROR('σ и σw, МПа'!X142*$BH$2,"-")</f>
        <v>363</v>
      </c>
      <c r="AY142" s="32">
        <f>IFERROR('σ и σw, МПа'!Y142*$BH$2,"-")</f>
        <v>323</v>
      </c>
      <c r="AZ142" s="32">
        <f>IFERROR('σ и σw, МПа'!Z142*$BH$2,"-")</f>
        <v>314</v>
      </c>
      <c r="BA142" s="32">
        <f>IFERROR('σ и σw, МПа'!AA142*$BH$2,"-")</f>
        <v>294</v>
      </c>
      <c r="BB142" s="32" t="str">
        <f>IFERROR('σ и σw, МПа'!AB142*$BH$2,"-")</f>
        <v>-</v>
      </c>
      <c r="BC142" s="33" t="str">
        <f>IFERROR('σ и σw, МПа'!AC142*$BH$2,"-")</f>
        <v>-</v>
      </c>
    </row>
    <row r="143" spans="1:55" x14ac:dyDescent="0.25">
      <c r="A143" s="10" t="str">
        <f>INDEX('Обработка исходного'!B:B,ROW($B$3)+4*(ROW($B143)-ROW($B$3)))</f>
        <v>Сталь легированная</v>
      </c>
      <c r="B143" s="47" t="str">
        <f>INDEX('Обработка исходного'!D:D,ROW($B$3)+4*(ROW($B143)-ROW($B$3)))</f>
        <v>35ХМ</v>
      </c>
      <c r="C143" s="27" t="str">
        <f>'Rp0,2, МПа'!C143</f>
        <v>Поковки толщиной или диаметром до 300 мм, КП490*</v>
      </c>
      <c r="D143" s="31">
        <f>IFERROR('σ и σw, МПа'!D143*$BE$2,"-")</f>
        <v>303.23076923076923</v>
      </c>
      <c r="E143" s="32">
        <f>IFERROR('σ и σw, МПа'!E143*$BE$2,"-")</f>
        <v>298.61538461538458</v>
      </c>
      <c r="F143" s="32">
        <f>IFERROR('σ и σw, МПа'!F143*$BE$2,"-")</f>
        <v>294.46153846153845</v>
      </c>
      <c r="G143" s="32">
        <f>IFERROR('σ и σw, МПа'!G143*$BE$2,"-")</f>
        <v>289.84615384615381</v>
      </c>
      <c r="H143" s="32">
        <f>IFERROR('σ и σw, МПа'!H143*$BE$2,"-")</f>
        <v>280.61538461538458</v>
      </c>
      <c r="I143" s="32">
        <f>IFERROR('σ и σw, МПа'!I143*$BE$2,"-")</f>
        <v>276</v>
      </c>
      <c r="J143" s="32">
        <f>IFERROR('σ и σw, МПа'!J143*$BE$2,"-")</f>
        <v>271.84615384615381</v>
      </c>
      <c r="K143" s="32">
        <f>IFERROR('σ и σw, МПа'!K143*$BE$2,"-")</f>
        <v>267.23076923076923</v>
      </c>
      <c r="L143" s="32">
        <f>IFERROR('σ и σw, МПа'!L143*$BE$2,"-")</f>
        <v>249.2307692307692</v>
      </c>
      <c r="M143" s="32">
        <f>IFERROR('σ и σw, МПа'!M143*$BE$2,"-")</f>
        <v>230.76923076923075</v>
      </c>
      <c r="N143" s="32">
        <f>IFERROR('σ и σw, МПа'!N143*$BE$2,"-")</f>
        <v>194.76923076923075</v>
      </c>
      <c r="O143" s="32" t="str">
        <f>IFERROR('σ и σw, МПа'!O143*$BE$2,"-")</f>
        <v>-</v>
      </c>
      <c r="P143" s="33" t="str">
        <f>IFERROR('σ и σw, МПа'!P143*$BE$2,"-")</f>
        <v>-</v>
      </c>
      <c r="Q143" s="31">
        <f>IFERROR('σ и σw, МПа'!D143*$BF$2,"-")</f>
        <v>404.30769230769232</v>
      </c>
      <c r="R143" s="32">
        <f>IFERROR('σ и σw, МПа'!E143*$BF$2,"-")</f>
        <v>398.15384615384619</v>
      </c>
      <c r="S143" s="32">
        <f>IFERROR('σ и σw, МПа'!F143*$BF$2,"-")</f>
        <v>392.61538461538464</v>
      </c>
      <c r="T143" s="32">
        <f>IFERROR('σ и σw, МПа'!G143*$BF$2,"-")</f>
        <v>386.46153846153845</v>
      </c>
      <c r="U143" s="32">
        <f>IFERROR('σ и σw, МПа'!H143*$BF$2,"-")</f>
        <v>374.15384615384619</v>
      </c>
      <c r="V143" s="32">
        <f>IFERROR('σ и σw, МПа'!I143*$BF$2,"-")</f>
        <v>368</v>
      </c>
      <c r="W143" s="32">
        <f>IFERROR('σ и σw, МПа'!J143*$BF$2,"-")</f>
        <v>362.46153846153845</v>
      </c>
      <c r="X143" s="32">
        <f>IFERROR('σ и σw, МПа'!K143*$BF$2,"-")</f>
        <v>356.30769230769232</v>
      </c>
      <c r="Y143" s="32">
        <f>IFERROR('σ и σw, МПа'!L143*$BF$2,"-")</f>
        <v>332.30769230769232</v>
      </c>
      <c r="Z143" s="32">
        <f>IFERROR('σ и σw, МПа'!M143*$BF$2,"-")</f>
        <v>307.69230769230768</v>
      </c>
      <c r="AA143" s="32">
        <f>IFERROR('σ и σw, МПа'!N143*$BF$2,"-")</f>
        <v>259.69230769230768</v>
      </c>
      <c r="AB143" s="32" t="str">
        <f>IFERROR('σ и σw, МПа'!O143*$BF$2,"-")</f>
        <v>-</v>
      </c>
      <c r="AC143" s="33" t="str">
        <f>IFERROR('σ и σw, МПа'!P143*$BF$2,"-")</f>
        <v>-</v>
      </c>
      <c r="AD143" s="31">
        <f>IFERROR('σ и σw, МПа'!Q143*$BG$2,"-")</f>
        <v>294</v>
      </c>
      <c r="AE143" s="32">
        <f>IFERROR('σ и σw, МПа'!R143*$BG$2,"-")</f>
        <v>282.59999999999997</v>
      </c>
      <c r="AF143" s="32">
        <f>IFERROR('σ и σw, МПа'!S143*$BG$2,"-")</f>
        <v>276.59999999999997</v>
      </c>
      <c r="AG143" s="32">
        <f>IFERROR('σ и σw, МПа'!T143*$BG$2,"-")</f>
        <v>276.59999999999997</v>
      </c>
      <c r="AH143" s="32">
        <f>IFERROR('σ и σw, МПа'!U143*$BG$2,"-")</f>
        <v>264.59999999999997</v>
      </c>
      <c r="AI143" s="32">
        <f>IFERROR('σ и σw, МПа'!V143*$BG$2,"-")</f>
        <v>259.2</v>
      </c>
      <c r="AJ143" s="32">
        <f>IFERROR('σ и σw, МПа'!W143*$BG$2,"-")</f>
        <v>247.2</v>
      </c>
      <c r="AK143" s="32">
        <f>IFERROR('σ и σw, МПа'!X143*$BG$2,"-")</f>
        <v>241.2</v>
      </c>
      <c r="AL143" s="32">
        <f>IFERROR('σ и σw, МПа'!Y143*$BG$2,"-")</f>
        <v>217.79999999999998</v>
      </c>
      <c r="AM143" s="32">
        <f>IFERROR('σ и σw, МПа'!Z143*$BG$2,"-")</f>
        <v>211.79999999999998</v>
      </c>
      <c r="AN143" s="32">
        <f>IFERROR('σ и σw, МПа'!AA143*$BG$2,"-")</f>
        <v>182.4</v>
      </c>
      <c r="AO143" s="32" t="str">
        <f>IFERROR('σ и σw, МПа'!AB143*$BG$2,"-")</f>
        <v>-</v>
      </c>
      <c r="AP143" s="33" t="str">
        <f>IFERROR('σ и σw, МПа'!AC143*$BG$2,"-")</f>
        <v>-</v>
      </c>
      <c r="AQ143" s="31">
        <f>IFERROR('σ и σw, МПа'!Q143*$BH$2,"-")</f>
        <v>490</v>
      </c>
      <c r="AR143" s="32">
        <f>IFERROR('σ и σw, МПа'!R143*$BH$2,"-")</f>
        <v>471</v>
      </c>
      <c r="AS143" s="32">
        <f>IFERROR('σ и σw, МПа'!S143*$BH$2,"-")</f>
        <v>461</v>
      </c>
      <c r="AT143" s="32">
        <f>IFERROR('σ и σw, МПа'!T143*$BH$2,"-")</f>
        <v>461</v>
      </c>
      <c r="AU143" s="32">
        <f>IFERROR('σ и σw, МПа'!U143*$BH$2,"-")</f>
        <v>441</v>
      </c>
      <c r="AV143" s="32">
        <f>IFERROR('σ и σw, МПа'!V143*$BH$2,"-")</f>
        <v>432</v>
      </c>
      <c r="AW143" s="32">
        <f>IFERROR('σ и σw, МПа'!W143*$BH$2,"-")</f>
        <v>412</v>
      </c>
      <c r="AX143" s="32">
        <f>IFERROR('σ и σw, МПа'!X143*$BH$2,"-")</f>
        <v>402</v>
      </c>
      <c r="AY143" s="32">
        <f>IFERROR('σ и σw, МПа'!Y143*$BH$2,"-")</f>
        <v>363</v>
      </c>
      <c r="AZ143" s="32">
        <f>IFERROR('σ и σw, МПа'!Z143*$BH$2,"-")</f>
        <v>353</v>
      </c>
      <c r="BA143" s="32">
        <f>IFERROR('σ и σw, МПа'!AA143*$BH$2,"-")</f>
        <v>304</v>
      </c>
      <c r="BB143" s="32" t="str">
        <f>IFERROR('σ и σw, МПа'!AB143*$BH$2,"-")</f>
        <v>-</v>
      </c>
      <c r="BC143" s="33" t="str">
        <f>IFERROR('σ и σw, МПа'!AC143*$BH$2,"-")</f>
        <v>-</v>
      </c>
    </row>
    <row r="144" spans="1:55" x14ac:dyDescent="0.25">
      <c r="A144" s="10" t="str">
        <f>INDEX('Обработка исходного'!B:B,ROW($B$3)+4*(ROW($B144)-ROW($B$3)))</f>
        <v>Сталь легированная</v>
      </c>
      <c r="B144" s="47" t="str">
        <f>INDEX('Обработка исходного'!D:D,ROW($B$3)+4*(ROW($B144)-ROW($B$3)))</f>
        <v>35ХМ</v>
      </c>
      <c r="C144" s="27" t="str">
        <f>'Rp0,2, МПа'!C144</f>
        <v>Поковки толщиной или диаметром до 50 мм, КП540*</v>
      </c>
      <c r="D144" s="31">
        <f>IFERROR('σ и σw, МПа'!D144*$BE$2,"-")</f>
        <v>316.15384615384613</v>
      </c>
      <c r="E144" s="32">
        <f>IFERROR('σ и σw, МПа'!E144*$BE$2,"-")</f>
        <v>316.15384615384613</v>
      </c>
      <c r="F144" s="32">
        <f>IFERROR('σ и σw, МПа'!F144*$BE$2,"-")</f>
        <v>307.84615384615387</v>
      </c>
      <c r="G144" s="32">
        <f>IFERROR('σ и σw, МПа'!G144*$BE$2,"-")</f>
        <v>298.61538461538458</v>
      </c>
      <c r="H144" s="32">
        <f>IFERROR('σ и σw, МПа'!H144*$BE$2,"-")</f>
        <v>294.46153846153845</v>
      </c>
      <c r="I144" s="32">
        <f>IFERROR('σ и σw, МПа'!I144*$BE$2,"-")</f>
        <v>289.84615384615381</v>
      </c>
      <c r="J144" s="32">
        <f>IFERROR('σ и σw, МПа'!J144*$BE$2,"-")</f>
        <v>285.23076923076923</v>
      </c>
      <c r="K144" s="32">
        <f>IFERROR('σ и σw, МПа'!K144*$BE$2,"-")</f>
        <v>280.61538461538458</v>
      </c>
      <c r="L144" s="32">
        <f>IFERROR('σ и σw, МПа'!L144*$BE$2,"-")</f>
        <v>262.61538461538458</v>
      </c>
      <c r="M144" s="32">
        <f>IFERROR('σ и σw, МПа'!M144*$BE$2,"-")</f>
        <v>244.61538461538458</v>
      </c>
      <c r="N144" s="32">
        <f>IFERROR('σ и σw, МПа'!N144*$BE$2,"-")</f>
        <v>199.38461538461539</v>
      </c>
      <c r="O144" s="32" t="str">
        <f>IFERROR('σ и σw, МПа'!O144*$BE$2,"-")</f>
        <v>-</v>
      </c>
      <c r="P144" s="33" t="str">
        <f>IFERROR('σ и σw, МПа'!P144*$BE$2,"-")</f>
        <v>-</v>
      </c>
      <c r="Q144" s="31">
        <f>IFERROR('σ и σw, МПа'!D144*$BF$2,"-")</f>
        <v>421.53846153846155</v>
      </c>
      <c r="R144" s="32">
        <f>IFERROR('σ и σw, МПа'!E144*$BF$2,"-")</f>
        <v>421.53846153846155</v>
      </c>
      <c r="S144" s="32">
        <f>IFERROR('σ и σw, МПа'!F144*$BF$2,"-")</f>
        <v>410.46153846153851</v>
      </c>
      <c r="T144" s="32">
        <f>IFERROR('σ и σw, МПа'!G144*$BF$2,"-")</f>
        <v>398.15384615384619</v>
      </c>
      <c r="U144" s="32">
        <f>IFERROR('σ и σw, МПа'!H144*$BF$2,"-")</f>
        <v>392.61538461538464</v>
      </c>
      <c r="V144" s="32">
        <f>IFERROR('σ и σw, МПа'!I144*$BF$2,"-")</f>
        <v>386.46153846153845</v>
      </c>
      <c r="W144" s="32">
        <f>IFERROR('σ и σw, МПа'!J144*$BF$2,"-")</f>
        <v>380.30769230769232</v>
      </c>
      <c r="X144" s="32">
        <f>IFERROR('σ и σw, МПа'!K144*$BF$2,"-")</f>
        <v>374.15384615384619</v>
      </c>
      <c r="Y144" s="32">
        <f>IFERROR('σ и σw, МПа'!L144*$BF$2,"-")</f>
        <v>350.15384615384619</v>
      </c>
      <c r="Z144" s="32">
        <f>IFERROR('σ и σw, МПа'!M144*$BF$2,"-")</f>
        <v>326.15384615384619</v>
      </c>
      <c r="AA144" s="32">
        <f>IFERROR('σ и σw, МПа'!N144*$BF$2,"-")</f>
        <v>265.84615384615387</v>
      </c>
      <c r="AB144" s="32" t="str">
        <f>IFERROR('σ и σw, МПа'!O144*$BF$2,"-")</f>
        <v>-</v>
      </c>
      <c r="AC144" s="33" t="str">
        <f>IFERROR('σ и σw, МПа'!P144*$BF$2,"-")</f>
        <v>-</v>
      </c>
      <c r="AD144" s="31">
        <f>IFERROR('σ и σw, МПа'!Q144*$BG$2,"-")</f>
        <v>324</v>
      </c>
      <c r="AE144" s="32">
        <f>IFERROR('σ и σw, МПа'!R144*$BG$2,"-")</f>
        <v>312</v>
      </c>
      <c r="AF144" s="32">
        <f>IFERROR('σ и σw, МПа'!S144*$BG$2,"-")</f>
        <v>306</v>
      </c>
      <c r="AG144" s="32">
        <f>IFERROR('σ и σw, МПа'!T144*$BG$2,"-")</f>
        <v>300</v>
      </c>
      <c r="AH144" s="32">
        <f>IFERROR('σ и σw, МПа'!U144*$BG$2,"-")</f>
        <v>294.59999999999997</v>
      </c>
      <c r="AI144" s="32">
        <f>IFERROR('σ и σw, МПа'!V144*$BG$2,"-")</f>
        <v>282.59999999999997</v>
      </c>
      <c r="AJ144" s="32">
        <f>IFERROR('σ и σw, МПа'!W144*$BG$2,"-")</f>
        <v>276.59999999999997</v>
      </c>
      <c r="AK144" s="32">
        <f>IFERROR('σ и σw, МПа'!X144*$BG$2,"-")</f>
        <v>264.59999999999997</v>
      </c>
      <c r="AL144" s="32">
        <f>IFERROR('σ и σw, МПа'!Y144*$BG$2,"-")</f>
        <v>235.2</v>
      </c>
      <c r="AM144" s="32">
        <f>IFERROR('σ и σw, МПа'!Z144*$BG$2,"-")</f>
        <v>235.2</v>
      </c>
      <c r="AN144" s="32">
        <f>IFERROR('σ и σw, МПа'!AA144*$BG$2,"-")</f>
        <v>205.79999999999998</v>
      </c>
      <c r="AO144" s="32" t="str">
        <f>IFERROR('σ и σw, МПа'!AB144*$BG$2,"-")</f>
        <v>-</v>
      </c>
      <c r="AP144" s="33" t="str">
        <f>IFERROR('σ и σw, МПа'!AC144*$BG$2,"-")</f>
        <v>-</v>
      </c>
      <c r="AQ144" s="31">
        <f>IFERROR('σ и σw, МПа'!Q144*$BH$2,"-")</f>
        <v>540</v>
      </c>
      <c r="AR144" s="32">
        <f>IFERROR('σ и σw, МПа'!R144*$BH$2,"-")</f>
        <v>520</v>
      </c>
      <c r="AS144" s="32">
        <f>IFERROR('σ и σw, МПа'!S144*$BH$2,"-")</f>
        <v>510</v>
      </c>
      <c r="AT144" s="32">
        <f>IFERROR('σ и σw, МПа'!T144*$BH$2,"-")</f>
        <v>500</v>
      </c>
      <c r="AU144" s="32">
        <f>IFERROR('σ и σw, МПа'!U144*$BH$2,"-")</f>
        <v>491</v>
      </c>
      <c r="AV144" s="32">
        <f>IFERROR('σ и σw, МПа'!V144*$BH$2,"-")</f>
        <v>471</v>
      </c>
      <c r="AW144" s="32">
        <f>IFERROR('σ и σw, МПа'!W144*$BH$2,"-")</f>
        <v>461</v>
      </c>
      <c r="AX144" s="32">
        <f>IFERROR('σ и σw, МПа'!X144*$BH$2,"-")</f>
        <v>441</v>
      </c>
      <c r="AY144" s="32">
        <f>IFERROR('σ и σw, МПа'!Y144*$BH$2,"-")</f>
        <v>392</v>
      </c>
      <c r="AZ144" s="32">
        <f>IFERROR('σ и σw, МПа'!Z144*$BH$2,"-")</f>
        <v>392</v>
      </c>
      <c r="BA144" s="32">
        <f>IFERROR('σ и σw, МПа'!AA144*$BH$2,"-")</f>
        <v>343</v>
      </c>
      <c r="BB144" s="32" t="str">
        <f>IFERROR('σ и σw, МПа'!AB144*$BH$2,"-")</f>
        <v>-</v>
      </c>
      <c r="BC144" s="33" t="str">
        <f>IFERROR('σ и σw, МПа'!AC144*$BH$2,"-")</f>
        <v>-</v>
      </c>
    </row>
    <row r="145" spans="1:55" x14ac:dyDescent="0.25">
      <c r="A145" s="10" t="str">
        <f>INDEX('Обработка исходного'!B:B,ROW($B$3)+4*(ROW($B145)-ROW($B$3)))</f>
        <v>Сталь легированная</v>
      </c>
      <c r="B145" s="47" t="str">
        <f>INDEX('Обработка исходного'!D:D,ROW($B$3)+4*(ROW($B145)-ROW($B$3)))</f>
        <v>35ХМ</v>
      </c>
      <c r="C145" s="27" t="str">
        <f>'Rp0,2, МПа'!C145</f>
        <v>Поковки толщиной или диаметром до 100 мм, КП590*</v>
      </c>
      <c r="D145" s="31">
        <f>IFERROR('σ и σw, МПа'!D145*$BE$2,"-")</f>
        <v>339.23076923076923</v>
      </c>
      <c r="E145" s="32">
        <f>IFERROR('σ и σw, МПа'!E145*$BE$2,"-")</f>
        <v>335.07692307692304</v>
      </c>
      <c r="F145" s="32">
        <f>IFERROR('σ и σw, МПа'!F145*$BE$2,"-")</f>
        <v>330.4615384615384</v>
      </c>
      <c r="G145" s="32">
        <f>IFERROR('σ и σw, МПа'!G145*$BE$2,"-")</f>
        <v>321.69230769230768</v>
      </c>
      <c r="H145" s="32">
        <f>IFERROR('σ и σw, МПа'!H145*$BE$2,"-")</f>
        <v>317.07692307692304</v>
      </c>
      <c r="I145" s="32">
        <f>IFERROR('σ и σw, МПа'!I145*$BE$2,"-")</f>
        <v>317.07692307692304</v>
      </c>
      <c r="J145" s="32">
        <f>IFERROR('σ и σw, МПа'!J145*$BE$2,"-")</f>
        <v>307.84615384615387</v>
      </c>
      <c r="K145" s="32">
        <f>IFERROR('σ и σw, МПа'!K145*$BE$2,"-")</f>
        <v>298.61538461538458</v>
      </c>
      <c r="L145" s="32">
        <f>IFERROR('σ и σw, МПа'!L145*$BE$2,"-")</f>
        <v>280.61538461538458</v>
      </c>
      <c r="M145" s="32">
        <f>IFERROR('σ и σw, МПа'!M145*$BE$2,"-")</f>
        <v>262.61538461538458</v>
      </c>
      <c r="N145" s="32">
        <f>IFERROR('σ и σw, МПа'!N145*$BE$2,"-")</f>
        <v>212.76923076923075</v>
      </c>
      <c r="O145" s="32" t="str">
        <f>IFERROR('σ и σw, МПа'!O145*$BE$2,"-")</f>
        <v>-</v>
      </c>
      <c r="P145" s="33" t="str">
        <f>IFERROR('σ и σw, МПа'!P145*$BE$2,"-")</f>
        <v>-</v>
      </c>
      <c r="Q145" s="31">
        <f>IFERROR('σ и σw, МПа'!D145*$BF$2,"-")</f>
        <v>452.30769230769232</v>
      </c>
      <c r="R145" s="32">
        <f>IFERROR('σ и σw, МПа'!E145*$BF$2,"-")</f>
        <v>446.76923076923077</v>
      </c>
      <c r="S145" s="32">
        <f>IFERROR('σ и σw, МПа'!F145*$BF$2,"-")</f>
        <v>440.61538461538458</v>
      </c>
      <c r="T145" s="32">
        <f>IFERROR('σ и σw, МПа'!G145*$BF$2,"-")</f>
        <v>428.92307692307696</v>
      </c>
      <c r="U145" s="32">
        <f>IFERROR('σ и σw, МПа'!H145*$BF$2,"-")</f>
        <v>422.76923076923077</v>
      </c>
      <c r="V145" s="32">
        <f>IFERROR('σ и σw, МПа'!I145*$BF$2,"-")</f>
        <v>422.76923076923077</v>
      </c>
      <c r="W145" s="32">
        <f>IFERROR('σ и σw, МПа'!J145*$BF$2,"-")</f>
        <v>410.46153846153851</v>
      </c>
      <c r="X145" s="32">
        <f>IFERROR('σ и σw, МПа'!K145*$BF$2,"-")</f>
        <v>398.15384615384619</v>
      </c>
      <c r="Y145" s="32">
        <f>IFERROR('σ и σw, МПа'!L145*$BF$2,"-")</f>
        <v>374.15384615384619</v>
      </c>
      <c r="Z145" s="32">
        <f>IFERROR('σ и σw, МПа'!M145*$BF$2,"-")</f>
        <v>350.15384615384619</v>
      </c>
      <c r="AA145" s="32">
        <f>IFERROR('σ и σw, МПа'!N145*$BF$2,"-")</f>
        <v>283.69230769230768</v>
      </c>
      <c r="AB145" s="32" t="str">
        <f>IFERROR('σ и σw, МПа'!O145*$BF$2,"-")</f>
        <v>-</v>
      </c>
      <c r="AC145" s="33" t="str">
        <f>IFERROR('σ и σw, МПа'!P145*$BF$2,"-")</f>
        <v>-</v>
      </c>
      <c r="AD145" s="31">
        <f>IFERROR('σ и σw, МПа'!Q145*$BG$2,"-")</f>
        <v>354</v>
      </c>
      <c r="AE145" s="32">
        <f>IFERROR('σ и σw, МПа'!R145*$BG$2,"-")</f>
        <v>341.4</v>
      </c>
      <c r="AF145" s="32">
        <f>IFERROR('σ и σw, МПа'!S145*$BG$2,"-")</f>
        <v>335.4</v>
      </c>
      <c r="AG145" s="32">
        <f>IFERROR('σ и σw, МПа'!T145*$BG$2,"-")</f>
        <v>329.4</v>
      </c>
      <c r="AH145" s="32">
        <f>IFERROR('σ и σw, МПа'!U145*$BG$2,"-")</f>
        <v>318</v>
      </c>
      <c r="AI145" s="32">
        <f>IFERROR('σ и σw, МПа'!V145*$BG$2,"-")</f>
        <v>312</v>
      </c>
      <c r="AJ145" s="32">
        <f>IFERROR('σ и σw, МПа'!W145*$BG$2,"-")</f>
        <v>294.59999999999997</v>
      </c>
      <c r="AK145" s="32">
        <f>IFERROR('σ и σw, МПа'!X145*$BG$2,"-")</f>
        <v>294.59999999999997</v>
      </c>
      <c r="AL145" s="32">
        <f>IFERROR('σ и σw, МПа'!Y145*$BG$2,"-")</f>
        <v>259.2</v>
      </c>
      <c r="AM145" s="32">
        <f>IFERROR('σ и σw, МПа'!Z145*$BG$2,"-")</f>
        <v>253.2</v>
      </c>
      <c r="AN145" s="32">
        <f>IFERROR('σ и σw, МПа'!AA145*$BG$2,"-")</f>
        <v>223.79999999999998</v>
      </c>
      <c r="AO145" s="32" t="str">
        <f>IFERROR('σ и σw, МПа'!AB145*$BG$2,"-")</f>
        <v>-</v>
      </c>
      <c r="AP145" s="33" t="str">
        <f>IFERROR('σ и σw, МПа'!AC145*$BG$2,"-")</f>
        <v>-</v>
      </c>
      <c r="AQ145" s="31">
        <f>IFERROR('σ и σw, МПа'!Q145*$BH$2,"-")</f>
        <v>590</v>
      </c>
      <c r="AR145" s="32">
        <f>IFERROR('σ и σw, МПа'!R145*$BH$2,"-")</f>
        <v>569</v>
      </c>
      <c r="AS145" s="32">
        <f>IFERROR('σ и σw, МПа'!S145*$BH$2,"-")</f>
        <v>559</v>
      </c>
      <c r="AT145" s="32">
        <f>IFERROR('σ и σw, МПа'!T145*$BH$2,"-")</f>
        <v>549</v>
      </c>
      <c r="AU145" s="32">
        <f>IFERROR('σ и σw, МПа'!U145*$BH$2,"-")</f>
        <v>530</v>
      </c>
      <c r="AV145" s="32">
        <f>IFERROR('σ и σw, МПа'!V145*$BH$2,"-")</f>
        <v>520</v>
      </c>
      <c r="AW145" s="32">
        <f>IFERROR('σ и σw, МПа'!W145*$BH$2,"-")</f>
        <v>491</v>
      </c>
      <c r="AX145" s="32">
        <f>IFERROR('σ и σw, МПа'!X145*$BH$2,"-")</f>
        <v>491</v>
      </c>
      <c r="AY145" s="32">
        <f>IFERROR('σ и σw, МПа'!Y145*$BH$2,"-")</f>
        <v>432</v>
      </c>
      <c r="AZ145" s="32">
        <f>IFERROR('σ и σw, МПа'!Z145*$BH$2,"-")</f>
        <v>422</v>
      </c>
      <c r="BA145" s="32">
        <f>IFERROR('σ и σw, МПа'!AA145*$BH$2,"-")</f>
        <v>373</v>
      </c>
      <c r="BB145" s="32" t="str">
        <f>IFERROR('σ и σw, МПа'!AB145*$BH$2,"-")</f>
        <v>-</v>
      </c>
      <c r="BC145" s="33" t="str">
        <f>IFERROR('σ и σw, МПа'!AC145*$BH$2,"-")</f>
        <v>-</v>
      </c>
    </row>
    <row r="146" spans="1:55" x14ac:dyDescent="0.25">
      <c r="A146" s="10" t="str">
        <f>INDEX('Обработка исходного'!B:B,ROW($B$3)+4*(ROW($B146)-ROW($B$3)))</f>
        <v>Сталь легированная</v>
      </c>
      <c r="B146" s="47" t="str">
        <f>INDEX('Обработка исходного'!D:D,ROW($B$3)+4*(ROW($B146)-ROW($B$3)))</f>
        <v>35ХМ</v>
      </c>
      <c r="C146" s="27" t="str">
        <f>'Rp0,2, МПа'!C146</f>
        <v>Прутки и полосы толщиной или диаметром до 80 мм</v>
      </c>
      <c r="D146" s="31">
        <f>IFERROR('σ и σw, МПа'!D146*$BE$2,"-")</f>
        <v>430.15384615384613</v>
      </c>
      <c r="E146" s="32">
        <f>IFERROR('σ и σw, МПа'!E146*$BE$2,"-")</f>
        <v>420.92307692307691</v>
      </c>
      <c r="F146" s="32">
        <f>IFERROR('σ и σw, МПа'!F146*$BE$2,"-")</f>
        <v>416.76923076923077</v>
      </c>
      <c r="G146" s="32">
        <f>IFERROR('σ и σw, МПа'!G146*$BE$2,"-")</f>
        <v>407.53846153846149</v>
      </c>
      <c r="H146" s="32">
        <f>IFERROR('σ и σw, МПа'!H146*$BE$2,"-")</f>
        <v>407.53846153846149</v>
      </c>
      <c r="I146" s="32">
        <f>IFERROR('σ и σw, МПа'!I146*$BE$2,"-")</f>
        <v>393.69230769230762</v>
      </c>
      <c r="J146" s="32">
        <f>IFERROR('σ и σw, МПа'!J146*$BE$2,"-")</f>
        <v>389.53846153846149</v>
      </c>
      <c r="K146" s="32">
        <f>IFERROR('σ и σw, МПа'!K146*$BE$2,"-")</f>
        <v>380.30769230769226</v>
      </c>
      <c r="L146" s="32">
        <f>IFERROR('σ и σw, МПа'!L146*$BE$2,"-")</f>
        <v>362.30769230769226</v>
      </c>
      <c r="M146" s="32">
        <f>IFERROR('σ и σw, МПа'!M146*$BE$2,"-")</f>
        <v>330.4615384615384</v>
      </c>
      <c r="N146" s="32">
        <f>IFERROR('σ и σw, МПа'!N146*$BE$2,"-")</f>
        <v>271.84615384615381</v>
      </c>
      <c r="O146" s="32" t="str">
        <f>IFERROR('σ и σw, МПа'!O146*$BE$2,"-")</f>
        <v>-</v>
      </c>
      <c r="P146" s="33" t="str">
        <f>IFERROR('σ и σw, МПа'!P146*$BE$2,"-")</f>
        <v>-</v>
      </c>
      <c r="Q146" s="31">
        <f>IFERROR('σ и σw, МПа'!D146*$BF$2,"-")</f>
        <v>573.53846153846155</v>
      </c>
      <c r="R146" s="32">
        <f>IFERROR('σ и σw, МПа'!E146*$BF$2,"-")</f>
        <v>561.23076923076928</v>
      </c>
      <c r="S146" s="32">
        <f>IFERROR('σ и σw, МПа'!F146*$BF$2,"-")</f>
        <v>555.69230769230774</v>
      </c>
      <c r="T146" s="32">
        <f>IFERROR('σ и σw, МПа'!G146*$BF$2,"-")</f>
        <v>543.38461538461536</v>
      </c>
      <c r="U146" s="32">
        <f>IFERROR('σ и σw, МПа'!H146*$BF$2,"-")</f>
        <v>543.38461538461536</v>
      </c>
      <c r="V146" s="32">
        <f>IFERROR('σ и σw, МПа'!I146*$BF$2,"-")</f>
        <v>524.92307692307691</v>
      </c>
      <c r="W146" s="32">
        <f>IFERROR('σ и σw, МПа'!J146*$BF$2,"-")</f>
        <v>519.38461538461536</v>
      </c>
      <c r="X146" s="32">
        <f>IFERROR('σ и σw, МПа'!K146*$BF$2,"-")</f>
        <v>507.07692307692309</v>
      </c>
      <c r="Y146" s="32">
        <f>IFERROR('σ и σw, МПа'!L146*$BF$2,"-")</f>
        <v>483.07692307692309</v>
      </c>
      <c r="Z146" s="32">
        <f>IFERROR('σ и σw, МПа'!M146*$BF$2,"-")</f>
        <v>440.61538461538458</v>
      </c>
      <c r="AA146" s="32">
        <f>IFERROR('σ и σw, МПа'!N146*$BF$2,"-")</f>
        <v>362.46153846153845</v>
      </c>
      <c r="AB146" s="32" t="str">
        <f>IFERROR('σ и σw, МПа'!O146*$BF$2,"-")</f>
        <v>-</v>
      </c>
      <c r="AC146" s="33" t="str">
        <f>IFERROR('σ и σw, МПа'!P146*$BF$2,"-")</f>
        <v>-</v>
      </c>
      <c r="AD146" s="31">
        <f>IFERROR('σ и σw, МПа'!Q146*$BG$2,"-")</f>
        <v>500.4</v>
      </c>
      <c r="AE146" s="32">
        <f>IFERROR('σ и σw, МПа'!R146*$BG$2,"-")</f>
        <v>488.4</v>
      </c>
      <c r="AF146" s="32">
        <f>IFERROR('σ и σw, МПа'!S146*$BG$2,"-")</f>
        <v>477</v>
      </c>
      <c r="AG146" s="32">
        <f>IFERROR('σ и σw, МПа'!T146*$BG$2,"-")</f>
        <v>471</v>
      </c>
      <c r="AH146" s="32">
        <f>IFERROR('σ и σw, МПа'!U146*$BG$2,"-")</f>
        <v>453</v>
      </c>
      <c r="AI146" s="32">
        <f>IFERROR('σ и σw, МПа'!V146*$BG$2,"-")</f>
        <v>441.59999999999997</v>
      </c>
      <c r="AJ146" s="32">
        <f>IFERROR('σ и σw, МПа'!W146*$BG$2,"-")</f>
        <v>429.59999999999997</v>
      </c>
      <c r="AK146" s="32">
        <f>IFERROR('σ и σw, МПа'!X146*$BG$2,"-")</f>
        <v>412.2</v>
      </c>
      <c r="AL146" s="32">
        <f>IFERROR('σ и σw, МПа'!Y146*$BG$2,"-")</f>
        <v>370.8</v>
      </c>
      <c r="AM146" s="32">
        <f>IFERROR('σ и σw, МПа'!Z146*$BG$2,"-")</f>
        <v>358.8</v>
      </c>
      <c r="AN146" s="32">
        <f>IFERROR('σ и σw, МПа'!AA146*$BG$2,"-")</f>
        <v>318</v>
      </c>
      <c r="AO146" s="32" t="str">
        <f>IFERROR('σ и σw, МПа'!AB146*$BG$2,"-")</f>
        <v>-</v>
      </c>
      <c r="AP146" s="33" t="str">
        <f>IFERROR('σ и σw, МПа'!AC146*$BG$2,"-")</f>
        <v>-</v>
      </c>
      <c r="AQ146" s="31">
        <f>IFERROR('σ и σw, МПа'!Q146*$BH$2,"-")</f>
        <v>834</v>
      </c>
      <c r="AR146" s="32">
        <f>IFERROR('σ и σw, МПа'!R146*$BH$2,"-")</f>
        <v>814</v>
      </c>
      <c r="AS146" s="32">
        <f>IFERROR('σ и σw, МПа'!S146*$BH$2,"-")</f>
        <v>795</v>
      </c>
      <c r="AT146" s="32">
        <f>IFERROR('σ и σw, МПа'!T146*$BH$2,"-")</f>
        <v>785</v>
      </c>
      <c r="AU146" s="32">
        <f>IFERROR('σ и σw, МПа'!U146*$BH$2,"-")</f>
        <v>755</v>
      </c>
      <c r="AV146" s="32">
        <f>IFERROR('σ и σw, МПа'!V146*$BH$2,"-")</f>
        <v>736</v>
      </c>
      <c r="AW146" s="32">
        <f>IFERROR('σ и σw, МПа'!W146*$BH$2,"-")</f>
        <v>716</v>
      </c>
      <c r="AX146" s="32">
        <f>IFERROR('σ и σw, МПа'!X146*$BH$2,"-")</f>
        <v>687</v>
      </c>
      <c r="AY146" s="32">
        <f>IFERROR('σ и σw, МПа'!Y146*$BH$2,"-")</f>
        <v>618</v>
      </c>
      <c r="AZ146" s="32">
        <f>IFERROR('σ и σw, МПа'!Z146*$BH$2,"-")</f>
        <v>598</v>
      </c>
      <c r="BA146" s="32">
        <f>IFERROR('σ и σw, МПа'!AA146*$BH$2,"-")</f>
        <v>530</v>
      </c>
      <c r="BB146" s="32" t="str">
        <f>IFERROR('σ и σw, МПа'!AB146*$BH$2,"-")</f>
        <v>-</v>
      </c>
      <c r="BC146" s="33" t="str">
        <f>IFERROR('σ и σw, МПа'!AC146*$BH$2,"-")</f>
        <v>-</v>
      </c>
    </row>
    <row r="147" spans="1:55" ht="25.5" x14ac:dyDescent="0.25">
      <c r="A147" s="10" t="str">
        <f>INDEX('Обработка исходного'!B:B,ROW($B$3)+4*(ROW($B147)-ROW($B$3)))</f>
        <v>Сталь легированная</v>
      </c>
      <c r="B147" s="47" t="str">
        <f>INDEX('Обработка исходного'!D:D,ROW($B$3)+4*(ROW($B147)-ROW($B$3)))</f>
        <v>35ХМ</v>
      </c>
      <c r="C147" s="27" t="str">
        <f>'Rp0,2, МПа'!C147</f>
        <v>Прутки и полосы толщиной или диаметром от 80 до 150 мм</v>
      </c>
      <c r="D147" s="31">
        <f>IFERROR('σ и σw, МПа'!D147*$BE$2,"-")</f>
        <v>430.15384615384613</v>
      </c>
      <c r="E147" s="32">
        <f>IFERROR('σ и σw, МПа'!E147*$BE$2,"-")</f>
        <v>420.92307692307691</v>
      </c>
      <c r="F147" s="32">
        <f>IFERROR('σ и σw, МПа'!F147*$BE$2,"-")</f>
        <v>416.76923076923077</v>
      </c>
      <c r="G147" s="32">
        <f>IFERROR('σ и σw, МПа'!G147*$BE$2,"-")</f>
        <v>407.53846153846149</v>
      </c>
      <c r="H147" s="32">
        <f>IFERROR('σ и σw, МПа'!H147*$BE$2,"-")</f>
        <v>407.53846153846149</v>
      </c>
      <c r="I147" s="32">
        <f>IFERROR('σ и σw, МПа'!I147*$BE$2,"-")</f>
        <v>393.69230769230762</v>
      </c>
      <c r="J147" s="32">
        <f>IFERROR('σ и σw, МПа'!J147*$BE$2,"-")</f>
        <v>389.53846153846149</v>
      </c>
      <c r="K147" s="32">
        <f>IFERROR('σ и σw, МПа'!K147*$BE$2,"-")</f>
        <v>380.30769230769226</v>
      </c>
      <c r="L147" s="32">
        <f>IFERROR('σ и σw, МПа'!L147*$BE$2,"-")</f>
        <v>362.30769230769226</v>
      </c>
      <c r="M147" s="32">
        <f>IFERROR('σ и σw, МПа'!M147*$BE$2,"-")</f>
        <v>330.4615384615384</v>
      </c>
      <c r="N147" s="32">
        <f>IFERROR('σ и σw, МПа'!N147*$BE$2,"-")</f>
        <v>271.84615384615381</v>
      </c>
      <c r="O147" s="32" t="str">
        <f>IFERROR('σ и σw, МПа'!O147*$BE$2,"-")</f>
        <v>-</v>
      </c>
      <c r="P147" s="33" t="str">
        <f>IFERROR('σ и σw, МПа'!P147*$BE$2,"-")</f>
        <v>-</v>
      </c>
      <c r="Q147" s="31">
        <f>IFERROR('σ и σw, МПа'!D147*$BF$2,"-")</f>
        <v>573.53846153846155</v>
      </c>
      <c r="R147" s="32">
        <f>IFERROR('σ и σw, МПа'!E147*$BF$2,"-")</f>
        <v>561.23076923076928</v>
      </c>
      <c r="S147" s="32">
        <f>IFERROR('σ и σw, МПа'!F147*$BF$2,"-")</f>
        <v>555.69230769230774</v>
      </c>
      <c r="T147" s="32">
        <f>IFERROR('σ и σw, МПа'!G147*$BF$2,"-")</f>
        <v>543.38461538461536</v>
      </c>
      <c r="U147" s="32">
        <f>IFERROR('σ и σw, МПа'!H147*$BF$2,"-")</f>
        <v>543.38461538461536</v>
      </c>
      <c r="V147" s="32">
        <f>IFERROR('σ и σw, МПа'!I147*$BF$2,"-")</f>
        <v>524.92307692307691</v>
      </c>
      <c r="W147" s="32">
        <f>IFERROR('σ и σw, МПа'!J147*$BF$2,"-")</f>
        <v>519.38461538461536</v>
      </c>
      <c r="X147" s="32">
        <f>IFERROR('σ и σw, МПа'!K147*$BF$2,"-")</f>
        <v>507.07692307692309</v>
      </c>
      <c r="Y147" s="32">
        <f>IFERROR('σ и σw, МПа'!L147*$BF$2,"-")</f>
        <v>483.07692307692309</v>
      </c>
      <c r="Z147" s="32">
        <f>IFERROR('σ и σw, МПа'!M147*$BF$2,"-")</f>
        <v>440.61538461538458</v>
      </c>
      <c r="AA147" s="32">
        <f>IFERROR('σ и σw, МПа'!N147*$BF$2,"-")</f>
        <v>362.46153846153845</v>
      </c>
      <c r="AB147" s="32" t="str">
        <f>IFERROR('σ и σw, МПа'!O147*$BF$2,"-")</f>
        <v>-</v>
      </c>
      <c r="AC147" s="33" t="str">
        <f>IFERROR('σ и σw, МПа'!P147*$BF$2,"-")</f>
        <v>-</v>
      </c>
      <c r="AD147" s="31">
        <f>IFERROR('σ и σw, МПа'!Q147*$BG$2,"-")</f>
        <v>500.4</v>
      </c>
      <c r="AE147" s="32">
        <f>IFERROR('σ и σw, МПа'!R147*$BG$2,"-")</f>
        <v>488.4</v>
      </c>
      <c r="AF147" s="32">
        <f>IFERROR('σ и σw, МПа'!S147*$BG$2,"-")</f>
        <v>477</v>
      </c>
      <c r="AG147" s="32">
        <f>IFERROR('σ и σw, МПа'!T147*$BG$2,"-")</f>
        <v>471</v>
      </c>
      <c r="AH147" s="32">
        <f>IFERROR('σ и σw, МПа'!U147*$BG$2,"-")</f>
        <v>453</v>
      </c>
      <c r="AI147" s="32">
        <f>IFERROR('σ и σw, МПа'!V147*$BG$2,"-")</f>
        <v>441.59999999999997</v>
      </c>
      <c r="AJ147" s="32">
        <f>IFERROR('σ и σw, МПа'!W147*$BG$2,"-")</f>
        <v>429.59999999999997</v>
      </c>
      <c r="AK147" s="32">
        <f>IFERROR('σ и σw, МПа'!X147*$BG$2,"-")</f>
        <v>412.2</v>
      </c>
      <c r="AL147" s="32">
        <f>IFERROR('σ и σw, МПа'!Y147*$BG$2,"-")</f>
        <v>370.8</v>
      </c>
      <c r="AM147" s="32">
        <f>IFERROR('σ и σw, МПа'!Z147*$BG$2,"-")</f>
        <v>358.8</v>
      </c>
      <c r="AN147" s="32">
        <f>IFERROR('σ и σw, МПа'!AA147*$BG$2,"-")</f>
        <v>318</v>
      </c>
      <c r="AO147" s="32" t="str">
        <f>IFERROR('σ и σw, МПа'!AB147*$BG$2,"-")</f>
        <v>-</v>
      </c>
      <c r="AP147" s="33" t="str">
        <f>IFERROR('σ и σw, МПа'!AC147*$BG$2,"-")</f>
        <v>-</v>
      </c>
      <c r="AQ147" s="31">
        <f>IFERROR('σ и σw, МПа'!Q147*$BH$2,"-")</f>
        <v>834</v>
      </c>
      <c r="AR147" s="32">
        <f>IFERROR('σ и σw, МПа'!R147*$BH$2,"-")</f>
        <v>814</v>
      </c>
      <c r="AS147" s="32">
        <f>IFERROR('σ и σw, МПа'!S147*$BH$2,"-")</f>
        <v>795</v>
      </c>
      <c r="AT147" s="32">
        <f>IFERROR('σ и σw, МПа'!T147*$BH$2,"-")</f>
        <v>785</v>
      </c>
      <c r="AU147" s="32">
        <f>IFERROR('σ и σw, МПа'!U147*$BH$2,"-")</f>
        <v>755</v>
      </c>
      <c r="AV147" s="32">
        <f>IFERROR('σ и σw, МПа'!V147*$BH$2,"-")</f>
        <v>736</v>
      </c>
      <c r="AW147" s="32">
        <f>IFERROR('σ и σw, МПа'!W147*$BH$2,"-")</f>
        <v>716</v>
      </c>
      <c r="AX147" s="32">
        <f>IFERROR('σ и σw, МПа'!X147*$BH$2,"-")</f>
        <v>687</v>
      </c>
      <c r="AY147" s="32">
        <f>IFERROR('σ и σw, МПа'!Y147*$BH$2,"-")</f>
        <v>618</v>
      </c>
      <c r="AZ147" s="32">
        <f>IFERROR('σ и σw, МПа'!Z147*$BH$2,"-")</f>
        <v>598</v>
      </c>
      <c r="BA147" s="32">
        <f>IFERROR('σ и σw, МПа'!AA147*$BH$2,"-")</f>
        <v>530</v>
      </c>
      <c r="BB147" s="32" t="str">
        <f>IFERROR('σ и σw, МПа'!AB147*$BH$2,"-")</f>
        <v>-</v>
      </c>
      <c r="BC147" s="33" t="str">
        <f>IFERROR('σ и σw, МПа'!AC147*$BH$2,"-")</f>
        <v>-</v>
      </c>
    </row>
    <row r="148" spans="1:55" ht="25.5" x14ac:dyDescent="0.25">
      <c r="A148" s="10" t="str">
        <f>INDEX('Обработка исходного'!B:B,ROW($B$3)+4*(ROW($B148)-ROW($B$3)))</f>
        <v>Сталь легированная</v>
      </c>
      <c r="B148" s="47" t="str">
        <f>INDEX('Обработка исходного'!D:D,ROW($B$3)+4*(ROW($B148)-ROW($B$3)))</f>
        <v>35ХМ</v>
      </c>
      <c r="C148" s="27" t="str">
        <f>'Rp0,2, МПа'!C148</f>
        <v>Прутки и полосы толщиной или диаметром от 150 до 250 мм</v>
      </c>
      <c r="D148" s="31">
        <f>IFERROR('σ и σw, МПа'!D148*$BE$2,"-")</f>
        <v>430.15384615384613</v>
      </c>
      <c r="E148" s="32">
        <f>IFERROR('σ и σw, МПа'!E148*$BE$2,"-")</f>
        <v>420.92307692307691</v>
      </c>
      <c r="F148" s="32">
        <f>IFERROR('σ и σw, МПа'!F148*$BE$2,"-")</f>
        <v>416.76923076923077</v>
      </c>
      <c r="G148" s="32">
        <f>IFERROR('σ и σw, МПа'!G148*$BE$2,"-")</f>
        <v>407.53846153846149</v>
      </c>
      <c r="H148" s="32">
        <f>IFERROR('σ и σw, МПа'!H148*$BE$2,"-")</f>
        <v>407.53846153846149</v>
      </c>
      <c r="I148" s="32">
        <f>IFERROR('σ и σw, МПа'!I148*$BE$2,"-")</f>
        <v>393.69230769230762</v>
      </c>
      <c r="J148" s="32">
        <f>IFERROR('σ и σw, МПа'!J148*$BE$2,"-")</f>
        <v>389.53846153846149</v>
      </c>
      <c r="K148" s="32">
        <f>IFERROR('σ и σw, МПа'!K148*$BE$2,"-")</f>
        <v>380.30769230769226</v>
      </c>
      <c r="L148" s="32">
        <f>IFERROR('σ и σw, МПа'!L148*$BE$2,"-")</f>
        <v>362.30769230769226</v>
      </c>
      <c r="M148" s="32">
        <f>IFERROR('σ и σw, МПа'!M148*$BE$2,"-")</f>
        <v>330.4615384615384</v>
      </c>
      <c r="N148" s="32">
        <f>IFERROR('σ и σw, МПа'!N148*$BE$2,"-")</f>
        <v>271.84615384615381</v>
      </c>
      <c r="O148" s="32" t="str">
        <f>IFERROR('σ и σw, МПа'!O148*$BE$2,"-")</f>
        <v>-</v>
      </c>
      <c r="P148" s="33" t="str">
        <f>IFERROR('σ и σw, МПа'!P148*$BE$2,"-")</f>
        <v>-</v>
      </c>
      <c r="Q148" s="31">
        <f>IFERROR('σ и σw, МПа'!D148*$BF$2,"-")</f>
        <v>573.53846153846155</v>
      </c>
      <c r="R148" s="32">
        <f>IFERROR('σ и σw, МПа'!E148*$BF$2,"-")</f>
        <v>561.23076923076928</v>
      </c>
      <c r="S148" s="32">
        <f>IFERROR('σ и σw, МПа'!F148*$BF$2,"-")</f>
        <v>555.69230769230774</v>
      </c>
      <c r="T148" s="32">
        <f>IFERROR('σ и σw, МПа'!G148*$BF$2,"-")</f>
        <v>543.38461538461536</v>
      </c>
      <c r="U148" s="32">
        <f>IFERROR('σ и σw, МПа'!H148*$BF$2,"-")</f>
        <v>543.38461538461536</v>
      </c>
      <c r="V148" s="32">
        <f>IFERROR('σ и σw, МПа'!I148*$BF$2,"-")</f>
        <v>524.92307692307691</v>
      </c>
      <c r="W148" s="32">
        <f>IFERROR('σ и σw, МПа'!J148*$BF$2,"-")</f>
        <v>519.38461538461536</v>
      </c>
      <c r="X148" s="32">
        <f>IFERROR('σ и σw, МПа'!K148*$BF$2,"-")</f>
        <v>507.07692307692309</v>
      </c>
      <c r="Y148" s="32">
        <f>IFERROR('σ и σw, МПа'!L148*$BF$2,"-")</f>
        <v>483.07692307692309</v>
      </c>
      <c r="Z148" s="32">
        <f>IFERROR('σ и σw, МПа'!M148*$BF$2,"-")</f>
        <v>440.61538461538458</v>
      </c>
      <c r="AA148" s="32">
        <f>IFERROR('σ и σw, МПа'!N148*$BF$2,"-")</f>
        <v>362.46153846153845</v>
      </c>
      <c r="AB148" s="32" t="str">
        <f>IFERROR('σ и σw, МПа'!O148*$BF$2,"-")</f>
        <v>-</v>
      </c>
      <c r="AC148" s="33" t="str">
        <f>IFERROR('σ и σw, МПа'!P148*$BF$2,"-")</f>
        <v>-</v>
      </c>
      <c r="AD148" s="31">
        <f>IFERROR('σ и σw, МПа'!Q148*$BG$2,"-")</f>
        <v>500.4</v>
      </c>
      <c r="AE148" s="32">
        <f>IFERROR('σ и σw, МПа'!R148*$BG$2,"-")</f>
        <v>488.4</v>
      </c>
      <c r="AF148" s="32">
        <f>IFERROR('σ и σw, МПа'!S148*$BG$2,"-")</f>
        <v>477</v>
      </c>
      <c r="AG148" s="32">
        <f>IFERROR('σ и σw, МПа'!T148*$BG$2,"-")</f>
        <v>471</v>
      </c>
      <c r="AH148" s="32">
        <f>IFERROR('σ и σw, МПа'!U148*$BG$2,"-")</f>
        <v>453</v>
      </c>
      <c r="AI148" s="32">
        <f>IFERROR('σ и σw, МПа'!V148*$BG$2,"-")</f>
        <v>441.59999999999997</v>
      </c>
      <c r="AJ148" s="32">
        <f>IFERROR('σ и σw, МПа'!W148*$BG$2,"-")</f>
        <v>429.59999999999997</v>
      </c>
      <c r="AK148" s="32">
        <f>IFERROR('σ и σw, МПа'!X148*$BG$2,"-")</f>
        <v>412.2</v>
      </c>
      <c r="AL148" s="32">
        <f>IFERROR('σ и σw, МПа'!Y148*$BG$2,"-")</f>
        <v>370.8</v>
      </c>
      <c r="AM148" s="32">
        <f>IFERROR('σ и σw, МПа'!Z148*$BG$2,"-")</f>
        <v>418.8</v>
      </c>
      <c r="AN148" s="32">
        <f>IFERROR('σ и σw, МПа'!AA148*$BG$2,"-")</f>
        <v>318</v>
      </c>
      <c r="AO148" s="32" t="str">
        <f>IFERROR('σ и σw, МПа'!AB148*$BG$2,"-")</f>
        <v>-</v>
      </c>
      <c r="AP148" s="33" t="str">
        <f>IFERROR('σ и σw, МПа'!AC148*$BG$2,"-")</f>
        <v>-</v>
      </c>
      <c r="AQ148" s="31">
        <f>IFERROR('σ и σw, МПа'!Q148*$BH$2,"-")</f>
        <v>834</v>
      </c>
      <c r="AR148" s="32">
        <f>IFERROR('σ и σw, МПа'!R148*$BH$2,"-")</f>
        <v>814</v>
      </c>
      <c r="AS148" s="32">
        <f>IFERROR('σ и σw, МПа'!S148*$BH$2,"-")</f>
        <v>795</v>
      </c>
      <c r="AT148" s="32">
        <f>IFERROR('σ и σw, МПа'!T148*$BH$2,"-")</f>
        <v>785</v>
      </c>
      <c r="AU148" s="32">
        <f>IFERROR('σ и σw, МПа'!U148*$BH$2,"-")</f>
        <v>755</v>
      </c>
      <c r="AV148" s="32">
        <f>IFERROR('σ и σw, МПа'!V148*$BH$2,"-")</f>
        <v>736</v>
      </c>
      <c r="AW148" s="32">
        <f>IFERROR('σ и σw, МПа'!W148*$BH$2,"-")</f>
        <v>716</v>
      </c>
      <c r="AX148" s="32">
        <f>IFERROR('σ и σw, МПа'!X148*$BH$2,"-")</f>
        <v>687</v>
      </c>
      <c r="AY148" s="32">
        <f>IFERROR('σ и σw, МПа'!Y148*$BH$2,"-")</f>
        <v>618</v>
      </c>
      <c r="AZ148" s="32">
        <f>IFERROR('σ и σw, МПа'!Z148*$BH$2,"-")</f>
        <v>698</v>
      </c>
      <c r="BA148" s="32">
        <f>IFERROR('σ и σw, МПа'!AA148*$BH$2,"-")</f>
        <v>530</v>
      </c>
      <c r="BB148" s="32" t="str">
        <f>IFERROR('σ и σw, МПа'!AB148*$BH$2,"-")</f>
        <v>-</v>
      </c>
      <c r="BC148" s="33" t="str">
        <f>IFERROR('σ и σw, МПа'!AC148*$BH$2,"-")</f>
        <v>-</v>
      </c>
    </row>
    <row r="149" spans="1:55" ht="25.5" x14ac:dyDescent="0.25">
      <c r="A149" s="10" t="str">
        <f>INDEX('Обработка исходного'!B:B,ROW($B$3)+4*(ROW($B149)-ROW($B$3)))</f>
        <v>Сталь легированная</v>
      </c>
      <c r="B149" s="47" t="str">
        <f>INDEX('Обработка исходного'!D:D,ROW($B$3)+4*(ROW($B149)-ROW($B$3)))</f>
        <v>35ХМ</v>
      </c>
      <c r="C149" s="27" t="str">
        <f>'Rp0,2, МПа'!C149</f>
        <v>Заготовки крепежных деталей толщиной или диаметром до 300 мм, КП440*</v>
      </c>
      <c r="D149" s="31">
        <f>IFERROR('σ и σw, МПа'!D149*$BE$2,"-")</f>
        <v>226.61538461538461</v>
      </c>
      <c r="E149" s="32">
        <f>IFERROR('σ и σw, МПа'!E149*$BE$2,"-")</f>
        <v>221.07692307692307</v>
      </c>
      <c r="F149" s="32">
        <f>IFERROR('σ и σw, МПа'!F149*$BE$2,"-")</f>
        <v>216.46153846153845</v>
      </c>
      <c r="G149" s="32">
        <f>IFERROR('σ и σw, МПа'!G149*$BE$2,"-")</f>
        <v>211.84615384615381</v>
      </c>
      <c r="H149" s="32">
        <f>IFERROR('σ и σw, МПа'!H149*$BE$2,"-")</f>
        <v>211.84615384615381</v>
      </c>
      <c r="I149" s="32">
        <f>IFERROR('σ и σw, МПа'!I149*$BE$2,"-")</f>
        <v>207.2307692307692</v>
      </c>
      <c r="J149" s="32">
        <f>IFERROR('σ и σw, МПа'!J149*$BE$2,"-")</f>
        <v>202.61538461538461</v>
      </c>
      <c r="K149" s="32">
        <f>IFERROR('σ и σw, МПа'!K149*$BE$2,"-")</f>
        <v>197.53846153846152</v>
      </c>
      <c r="L149" s="32">
        <f>IFERROR('σ и σw, МПа'!L149*$BE$2,"-")</f>
        <v>188.30769230769229</v>
      </c>
      <c r="M149" s="32">
        <f>IFERROR('σ и σw, МПа'!M149*$BE$2,"-")</f>
        <v>169.38461538461539</v>
      </c>
      <c r="N149" s="32">
        <f>IFERROR('σ и σw, МПа'!N149*$BE$2,"-")</f>
        <v>145.84615384615384</v>
      </c>
      <c r="O149" s="32" t="str">
        <f>IFERROR('σ и σw, МПа'!O149*$BE$2,"-")</f>
        <v>-</v>
      </c>
      <c r="P149" s="33" t="str">
        <f>IFERROR('σ и σw, МПа'!P149*$BE$2,"-")</f>
        <v>-</v>
      </c>
      <c r="Q149" s="31">
        <f>IFERROR('σ и σw, МПа'!D149*$BF$2,"-")</f>
        <v>302.15384615384613</v>
      </c>
      <c r="R149" s="32">
        <f>IFERROR('σ и σw, МПа'!E149*$BF$2,"-")</f>
        <v>294.76923076923077</v>
      </c>
      <c r="S149" s="32">
        <f>IFERROR('σ и σw, МПа'!F149*$BF$2,"-")</f>
        <v>288.61538461538464</v>
      </c>
      <c r="T149" s="32">
        <f>IFERROR('σ и σw, МПа'!G149*$BF$2,"-")</f>
        <v>282.46153846153845</v>
      </c>
      <c r="U149" s="32">
        <f>IFERROR('σ и σw, МПа'!H149*$BF$2,"-")</f>
        <v>282.46153846153845</v>
      </c>
      <c r="V149" s="32">
        <f>IFERROR('σ и σw, МПа'!I149*$BF$2,"-")</f>
        <v>276.30769230769232</v>
      </c>
      <c r="W149" s="32">
        <f>IFERROR('σ и σw, МПа'!J149*$BF$2,"-")</f>
        <v>270.15384615384613</v>
      </c>
      <c r="X149" s="32">
        <f>IFERROR('σ и σw, МПа'!K149*$BF$2,"-")</f>
        <v>263.38461538461542</v>
      </c>
      <c r="Y149" s="32">
        <f>IFERROR('σ и σw, МПа'!L149*$BF$2,"-")</f>
        <v>251.07692307692307</v>
      </c>
      <c r="Z149" s="32">
        <f>IFERROR('σ и σw, МПа'!M149*$BF$2,"-")</f>
        <v>225.84615384615387</v>
      </c>
      <c r="AA149" s="32">
        <f>IFERROR('σ и σw, МПа'!N149*$BF$2,"-")</f>
        <v>194.46153846153845</v>
      </c>
      <c r="AB149" s="32" t="str">
        <f>IFERROR('σ и σw, МПа'!O149*$BF$2,"-")</f>
        <v>-</v>
      </c>
      <c r="AC149" s="33" t="str">
        <f>IFERROR('σ и σw, МПа'!P149*$BF$2,"-")</f>
        <v>-</v>
      </c>
      <c r="AD149" s="31">
        <f>IFERROR('σ и σw, МПа'!Q149*$BG$2,"-")</f>
        <v>264</v>
      </c>
      <c r="AE149" s="32">
        <f>IFERROR('σ и σw, МПа'!R149*$BG$2,"-")</f>
        <v>253.79999999999998</v>
      </c>
      <c r="AF149" s="32">
        <f>IFERROR('σ и σw, МПа'!S149*$BG$2,"-")</f>
        <v>244.2</v>
      </c>
      <c r="AG149" s="32">
        <f>IFERROR('σ и σw, МПа'!T149*$BG$2,"-")</f>
        <v>244.2</v>
      </c>
      <c r="AH149" s="32">
        <f>IFERROR('σ и σw, МПа'!U149*$BG$2,"-")</f>
        <v>244.2</v>
      </c>
      <c r="AI149" s="32">
        <f>IFERROR('σ и σw, МПа'!V149*$BG$2,"-")</f>
        <v>233.39999999999998</v>
      </c>
      <c r="AJ149" s="32">
        <f>IFERROR('σ и σw, МПа'!W149*$BG$2,"-")</f>
        <v>222.6</v>
      </c>
      <c r="AK149" s="32">
        <f>IFERROR('σ и σw, МПа'!X149*$BG$2,"-")</f>
        <v>211.79999999999998</v>
      </c>
      <c r="AL149" s="32">
        <f>IFERROR('σ и σw, МПа'!Y149*$BG$2,"-")</f>
        <v>199.79999999999998</v>
      </c>
      <c r="AM149" s="32">
        <f>IFERROR('σ и σw, МПа'!Z149*$BG$2,"-")</f>
        <v>191.4</v>
      </c>
      <c r="AN149" s="32">
        <f>IFERROR('σ и σw, МПа'!AA149*$BG$2,"-")</f>
        <v>169.79999999999998</v>
      </c>
      <c r="AO149" s="32" t="str">
        <f>IFERROR('σ и σw, МПа'!AB149*$BG$2,"-")</f>
        <v>-</v>
      </c>
      <c r="AP149" s="33" t="str">
        <f>IFERROR('σ и σw, МПа'!AC149*$BG$2,"-")</f>
        <v>-</v>
      </c>
      <c r="AQ149" s="31">
        <f>IFERROR('σ и σw, МПа'!Q149*$BH$2,"-")</f>
        <v>440</v>
      </c>
      <c r="AR149" s="32">
        <f>IFERROR('σ и σw, МПа'!R149*$BH$2,"-")</f>
        <v>423</v>
      </c>
      <c r="AS149" s="32">
        <f>IFERROR('σ и σw, МПа'!S149*$BH$2,"-")</f>
        <v>407</v>
      </c>
      <c r="AT149" s="32">
        <f>IFERROR('σ и σw, МПа'!T149*$BH$2,"-")</f>
        <v>407</v>
      </c>
      <c r="AU149" s="32">
        <f>IFERROR('σ и σw, МПа'!U149*$BH$2,"-")</f>
        <v>407</v>
      </c>
      <c r="AV149" s="32">
        <f>IFERROR('σ и σw, МПа'!V149*$BH$2,"-")</f>
        <v>389</v>
      </c>
      <c r="AW149" s="32">
        <f>IFERROR('σ и σw, МПа'!W149*$BH$2,"-")</f>
        <v>371</v>
      </c>
      <c r="AX149" s="32">
        <f>IFERROR('σ и σw, МПа'!X149*$BH$2,"-")</f>
        <v>353</v>
      </c>
      <c r="AY149" s="32">
        <f>IFERROR('σ и σw, МПа'!Y149*$BH$2,"-")</f>
        <v>333</v>
      </c>
      <c r="AZ149" s="32">
        <f>IFERROR('σ и σw, МПа'!Z149*$BH$2,"-")</f>
        <v>319</v>
      </c>
      <c r="BA149" s="32">
        <f>IFERROR('σ и σw, МПа'!AA149*$BH$2,"-")</f>
        <v>283</v>
      </c>
      <c r="BB149" s="32" t="str">
        <f>IFERROR('σ и σw, МПа'!AB149*$BH$2,"-")</f>
        <v>-</v>
      </c>
      <c r="BC149" s="33" t="str">
        <f>IFERROR('σ и σw, МПа'!AC149*$BH$2,"-")</f>
        <v>-</v>
      </c>
    </row>
    <row r="150" spans="1:55" ht="25.5" x14ac:dyDescent="0.25">
      <c r="A150" s="10" t="str">
        <f>INDEX('Обработка исходного'!B:B,ROW($B$3)+4*(ROW($B150)-ROW($B$3)))</f>
        <v>Сталь легированная</v>
      </c>
      <c r="B150" s="47" t="str">
        <f>INDEX('Обработка исходного'!D:D,ROW($B$3)+4*(ROW($B150)-ROW($B$3)))</f>
        <v>35ХМ</v>
      </c>
      <c r="C150" s="27" t="str">
        <f>'Rp0,2, МПа'!C150</f>
        <v>Заготовки крепежных деталей толщиной или диаметром до 300 мм, КП640*</v>
      </c>
      <c r="D150" s="31">
        <f>IFERROR('σ и σw, МПа'!D150*$BE$2,"-")</f>
        <v>361.84615384615387</v>
      </c>
      <c r="E150" s="32">
        <f>IFERROR('σ и σw, МПа'!E150*$BE$2,"-")</f>
        <v>353.07692307692304</v>
      </c>
      <c r="F150" s="32">
        <f>IFERROR('σ и σw, МПа'!F150*$BE$2,"-")</f>
        <v>345.69230769230768</v>
      </c>
      <c r="G150" s="32">
        <f>IFERROR('σ и σw, МПа'!G150*$BE$2,"-")</f>
        <v>337.84615384615387</v>
      </c>
      <c r="H150" s="32">
        <f>IFERROR('σ и σw, МПа'!H150*$BE$2,"-")</f>
        <v>337.84615384615387</v>
      </c>
      <c r="I150" s="32">
        <f>IFERROR('σ и σw, МПа'!I150*$BE$2,"-")</f>
        <v>330.92307692307691</v>
      </c>
      <c r="J150" s="32">
        <f>IFERROR('σ и σw, МПа'!J150*$BE$2,"-")</f>
        <v>323.53846153846149</v>
      </c>
      <c r="K150" s="32">
        <f>IFERROR('σ и σw, МПа'!K150*$BE$2,"-")</f>
        <v>323.53846153846149</v>
      </c>
      <c r="L150" s="32">
        <f>IFERROR('σ и σw, МПа'!L150*$BE$2,"-")</f>
        <v>300.46153846153845</v>
      </c>
      <c r="M150" s="32">
        <f>IFERROR('σ и σw, МПа'!M150*$BE$2,"-")</f>
        <v>270.46153846153845</v>
      </c>
      <c r="N150" s="32">
        <f>IFERROR('σ и σw, МПа'!N150*$BE$2,"-")</f>
        <v>233.07692307692307</v>
      </c>
      <c r="O150" s="32" t="str">
        <f>IFERROR('σ и σw, МПа'!O150*$BE$2,"-")</f>
        <v>-</v>
      </c>
      <c r="P150" s="33" t="str">
        <f>IFERROR('σ и σw, МПа'!P150*$BE$2,"-")</f>
        <v>-</v>
      </c>
      <c r="Q150" s="31">
        <f>IFERROR('σ и σw, МПа'!D150*$BF$2,"-")</f>
        <v>482.46153846153851</v>
      </c>
      <c r="R150" s="32">
        <f>IFERROR('σ и σw, МПа'!E150*$BF$2,"-")</f>
        <v>470.76923076923077</v>
      </c>
      <c r="S150" s="32">
        <f>IFERROR('σ и σw, МПа'!F150*$BF$2,"-")</f>
        <v>460.92307692307696</v>
      </c>
      <c r="T150" s="32">
        <f>IFERROR('σ и σw, МПа'!G150*$BF$2,"-")</f>
        <v>450.46153846153851</v>
      </c>
      <c r="U150" s="32">
        <f>IFERROR('σ и σw, МПа'!H150*$BF$2,"-")</f>
        <v>450.46153846153851</v>
      </c>
      <c r="V150" s="32">
        <f>IFERROR('σ и σw, МПа'!I150*$BF$2,"-")</f>
        <v>441.23076923076928</v>
      </c>
      <c r="W150" s="32">
        <f>IFERROR('σ и σw, МПа'!J150*$BF$2,"-")</f>
        <v>431.38461538461536</v>
      </c>
      <c r="X150" s="32">
        <f>IFERROR('σ и σw, МПа'!K150*$BF$2,"-")</f>
        <v>431.38461538461536</v>
      </c>
      <c r="Y150" s="32">
        <f>IFERROR('σ и σw, МПа'!L150*$BF$2,"-")</f>
        <v>400.61538461538464</v>
      </c>
      <c r="Z150" s="32">
        <f>IFERROR('σ и σw, МПа'!M150*$BF$2,"-")</f>
        <v>360.61538461538464</v>
      </c>
      <c r="AA150" s="32">
        <f>IFERROR('σ и σw, МПа'!N150*$BF$2,"-")</f>
        <v>310.76923076923077</v>
      </c>
      <c r="AB150" s="32" t="str">
        <f>IFERROR('σ и σw, МПа'!O150*$BF$2,"-")</f>
        <v>-</v>
      </c>
      <c r="AC150" s="33" t="str">
        <f>IFERROR('σ и σw, МПа'!P150*$BF$2,"-")</f>
        <v>-</v>
      </c>
      <c r="AD150" s="31">
        <f>IFERROR('σ и σw, МПа'!Q150*$BG$2,"-")</f>
        <v>384</v>
      </c>
      <c r="AE150" s="32">
        <f>IFERROR('σ и σw, МПа'!R150*$BG$2,"-")</f>
        <v>366.59999999999997</v>
      </c>
      <c r="AF150" s="32">
        <f>IFERROR('σ и σw, МПа'!S150*$BG$2,"-")</f>
        <v>352.8</v>
      </c>
      <c r="AG150" s="32">
        <f>IFERROR('σ и σw, МПа'!T150*$BG$2,"-")</f>
        <v>352.8</v>
      </c>
      <c r="AH150" s="32">
        <f>IFERROR('σ и σw, МПа'!U150*$BG$2,"-")</f>
        <v>352.8</v>
      </c>
      <c r="AI150" s="32">
        <f>IFERROR('σ и σw, МПа'!V150*$BG$2,"-")</f>
        <v>337.2</v>
      </c>
      <c r="AJ150" s="32">
        <f>IFERROR('σ и σw, МПа'!W150*$BG$2,"-")</f>
        <v>321.59999999999997</v>
      </c>
      <c r="AK150" s="32">
        <f>IFERROR('σ и σw, МПа'!X150*$BG$2,"-")</f>
        <v>300</v>
      </c>
      <c r="AL150" s="32">
        <f>IFERROR('σ и σw, МПа'!Y150*$BG$2,"-")</f>
        <v>290.39999999999998</v>
      </c>
      <c r="AM150" s="32">
        <f>IFERROR('σ и σw, МПа'!Z150*$BG$2,"-")</f>
        <v>276</v>
      </c>
      <c r="AN150" s="32">
        <f>IFERROR('σ и σw, МПа'!AA150*$BG$2,"-")</f>
        <v>244.79999999999998</v>
      </c>
      <c r="AO150" s="32" t="str">
        <f>IFERROR('σ и σw, МПа'!AB150*$BG$2,"-")</f>
        <v>-</v>
      </c>
      <c r="AP150" s="33" t="str">
        <f>IFERROR('σ и σw, МПа'!AC150*$BG$2,"-")</f>
        <v>-</v>
      </c>
      <c r="AQ150" s="31">
        <f>IFERROR('σ и σw, МПа'!Q150*$BH$2,"-")</f>
        <v>640</v>
      </c>
      <c r="AR150" s="32">
        <f>IFERROR('σ и σw, МПа'!R150*$BH$2,"-")</f>
        <v>611</v>
      </c>
      <c r="AS150" s="32">
        <f>IFERROR('σ и σw, МПа'!S150*$BH$2,"-")</f>
        <v>588</v>
      </c>
      <c r="AT150" s="32">
        <f>IFERROR('σ и σw, МПа'!T150*$BH$2,"-")</f>
        <v>588</v>
      </c>
      <c r="AU150" s="32">
        <f>IFERROR('σ и σw, МПа'!U150*$BH$2,"-")</f>
        <v>588</v>
      </c>
      <c r="AV150" s="32">
        <f>IFERROR('σ и σw, МПа'!V150*$BH$2,"-")</f>
        <v>562</v>
      </c>
      <c r="AW150" s="32">
        <f>IFERROR('σ и σw, МПа'!W150*$BH$2,"-")</f>
        <v>536</v>
      </c>
      <c r="AX150" s="32">
        <f>IFERROR('σ и σw, МПа'!X150*$BH$2,"-")</f>
        <v>500</v>
      </c>
      <c r="AY150" s="32">
        <f>IFERROR('σ и σw, МПа'!Y150*$BH$2,"-")</f>
        <v>484</v>
      </c>
      <c r="AZ150" s="32">
        <f>IFERROR('σ и σw, МПа'!Z150*$BH$2,"-")</f>
        <v>460</v>
      </c>
      <c r="BA150" s="32">
        <f>IFERROR('σ и σw, МПа'!AA150*$BH$2,"-")</f>
        <v>408</v>
      </c>
      <c r="BB150" s="32" t="str">
        <f>IFERROR('σ и σw, МПа'!AB150*$BH$2,"-")</f>
        <v>-</v>
      </c>
      <c r="BC150" s="33" t="str">
        <f>IFERROR('σ и σw, МПа'!AC150*$BH$2,"-")</f>
        <v>-</v>
      </c>
    </row>
    <row r="151" spans="1:55" x14ac:dyDescent="0.25">
      <c r="A151" s="10" t="str">
        <f>INDEX('Обработка исходного'!B:B,ROW($B$3)+4*(ROW($B151)-ROW($B$3)))</f>
        <v>Сталь легированная</v>
      </c>
      <c r="B151" s="47" t="str">
        <f>INDEX('Обработка исходного'!D:D,ROW($B$3)+4*(ROW($B151)-ROW($B$3)))</f>
        <v>35ХМА</v>
      </c>
      <c r="C151" s="27" t="str">
        <f>'Rp0,2, МПа'!C151</f>
        <v>Поковки толщиной от 100 до 300 мм, КП440*</v>
      </c>
      <c r="D151" s="31">
        <f>IFERROR('σ и σw, МПа'!D151*$BE$2,"-")</f>
        <v>293.07692307692304</v>
      </c>
      <c r="E151" s="32">
        <f>IFERROR('σ и σw, МПа'!E151*$BE$2,"-")</f>
        <v>285.23076923076923</v>
      </c>
      <c r="F151" s="32">
        <f>IFERROR('σ и σw, МПа'!F151*$BE$2,"-")</f>
        <v>280.61538461538458</v>
      </c>
      <c r="G151" s="32">
        <f>IFERROR('σ и σw, МПа'!G151*$BE$2,"-")</f>
        <v>276</v>
      </c>
      <c r="H151" s="32">
        <f>IFERROR('σ и σw, МПа'!H151*$BE$2,"-")</f>
        <v>276</v>
      </c>
      <c r="I151" s="32">
        <f>IFERROR('σ и σw, МПа'!I151*$BE$2,"-")</f>
        <v>267.23076923076923</v>
      </c>
      <c r="J151" s="32">
        <f>IFERROR('σ и σw, МПа'!J151*$BE$2,"-")</f>
        <v>262.61538461538458</v>
      </c>
      <c r="K151" s="32">
        <f>IFERROR('σ и σw, МПа'!K151*$BE$2,"-")</f>
        <v>258</v>
      </c>
      <c r="L151" s="32">
        <f>IFERROR('σ и σw, МПа'!L151*$BE$2,"-")</f>
        <v>244.61538461538458</v>
      </c>
      <c r="M151" s="32">
        <f>IFERROR('σ и σw, МПа'!M151*$BE$2,"-")</f>
        <v>225.69230769230768</v>
      </c>
      <c r="N151" s="32">
        <f>IFERROR('σ и σw, МПа'!N151*$BE$2,"-")</f>
        <v>190.15384615384613</v>
      </c>
      <c r="O151" s="32" t="str">
        <f>IFERROR('σ и σw, МПа'!O151*$BE$2,"-")</f>
        <v>-</v>
      </c>
      <c r="P151" s="33" t="str">
        <f>IFERROR('σ и σw, МПа'!P151*$BE$2,"-")</f>
        <v>-</v>
      </c>
      <c r="Q151" s="31">
        <f>IFERROR('σ и σw, МПа'!D151*$BF$2,"-")</f>
        <v>390.76923076923077</v>
      </c>
      <c r="R151" s="32">
        <f>IFERROR('σ и σw, МПа'!E151*$BF$2,"-")</f>
        <v>380.30769230769232</v>
      </c>
      <c r="S151" s="32">
        <f>IFERROR('σ и σw, МПа'!F151*$BF$2,"-")</f>
        <v>374.15384615384619</v>
      </c>
      <c r="T151" s="32">
        <f>IFERROR('σ и σw, МПа'!G151*$BF$2,"-")</f>
        <v>368</v>
      </c>
      <c r="U151" s="32">
        <f>IFERROR('σ и σw, МПа'!H151*$BF$2,"-")</f>
        <v>368</v>
      </c>
      <c r="V151" s="32">
        <f>IFERROR('σ и σw, МПа'!I151*$BF$2,"-")</f>
        <v>356.30769230769232</v>
      </c>
      <c r="W151" s="32">
        <f>IFERROR('σ и σw, МПа'!J151*$BF$2,"-")</f>
        <v>350.15384615384619</v>
      </c>
      <c r="X151" s="32">
        <f>IFERROR('σ и σw, МПа'!K151*$BF$2,"-")</f>
        <v>344</v>
      </c>
      <c r="Y151" s="32">
        <f>IFERROR('σ и σw, МПа'!L151*$BF$2,"-")</f>
        <v>326.15384615384619</v>
      </c>
      <c r="Z151" s="32">
        <f>IFERROR('σ и σw, МПа'!M151*$BF$2,"-")</f>
        <v>300.92307692307691</v>
      </c>
      <c r="AA151" s="32">
        <f>IFERROR('σ и σw, МПа'!N151*$BF$2,"-")</f>
        <v>253.53846153846155</v>
      </c>
      <c r="AB151" s="32" t="str">
        <f>IFERROR('σ и σw, МПа'!O151*$BF$2,"-")</f>
        <v>-</v>
      </c>
      <c r="AC151" s="33" t="str">
        <f>IFERROR('σ и σw, МПа'!P151*$BF$2,"-")</f>
        <v>-</v>
      </c>
      <c r="AD151" s="31">
        <f>IFERROR('σ и σw, МПа'!Q151*$BG$2,"-")</f>
        <v>264</v>
      </c>
      <c r="AE151" s="32">
        <f>IFERROR('σ и σw, МПа'!R151*$BG$2,"-")</f>
        <v>253.2</v>
      </c>
      <c r="AF151" s="32">
        <f>IFERROR('σ и σw, МПа'!S151*$BG$2,"-")</f>
        <v>241.2</v>
      </c>
      <c r="AG151" s="32">
        <f>IFERROR('σ и σw, МПа'!T151*$BG$2,"-")</f>
        <v>241.2</v>
      </c>
      <c r="AH151" s="32">
        <f>IFERROR('σ и σw, МПа'!U151*$BG$2,"-")</f>
        <v>241.2</v>
      </c>
      <c r="AI151" s="32">
        <f>IFERROR('σ и σw, МПа'!V151*$BG$2,"-")</f>
        <v>235.2</v>
      </c>
      <c r="AJ151" s="32">
        <f>IFERROR('σ и σw, МПа'!W151*$BG$2,"-")</f>
        <v>223.79999999999998</v>
      </c>
      <c r="AK151" s="32">
        <f>IFERROR('σ и σw, МПа'!X151*$BG$2,"-")</f>
        <v>211.79999999999998</v>
      </c>
      <c r="AL151" s="32">
        <f>IFERROR('σ и σw, МПа'!Y151*$BG$2,"-")</f>
        <v>199.79999999999998</v>
      </c>
      <c r="AM151" s="32">
        <f>IFERROR('σ и σw, МПа'!Z151*$BG$2,"-")</f>
        <v>188.4</v>
      </c>
      <c r="AN151" s="32">
        <f>IFERROR('σ и σw, МПа'!AA151*$BG$2,"-")</f>
        <v>170.4</v>
      </c>
      <c r="AO151" s="32" t="str">
        <f>IFERROR('σ и σw, МПа'!AB151*$BG$2,"-")</f>
        <v>-</v>
      </c>
      <c r="AP151" s="33" t="str">
        <f>IFERROR('σ и σw, МПа'!AC151*$BG$2,"-")</f>
        <v>-</v>
      </c>
      <c r="AQ151" s="31">
        <f>IFERROR('σ и σw, МПа'!Q151*$BH$2,"-")</f>
        <v>440</v>
      </c>
      <c r="AR151" s="32">
        <f>IFERROR('σ и σw, МПа'!R151*$BH$2,"-")</f>
        <v>422</v>
      </c>
      <c r="AS151" s="32">
        <f>IFERROR('σ и σw, МПа'!S151*$BH$2,"-")</f>
        <v>402</v>
      </c>
      <c r="AT151" s="32">
        <f>IFERROR('σ и σw, МПа'!T151*$BH$2,"-")</f>
        <v>402</v>
      </c>
      <c r="AU151" s="32">
        <f>IFERROR('σ и σw, МПа'!U151*$BH$2,"-")</f>
        <v>402</v>
      </c>
      <c r="AV151" s="32">
        <f>IFERROR('σ и σw, МПа'!V151*$BH$2,"-")</f>
        <v>392</v>
      </c>
      <c r="AW151" s="32">
        <f>IFERROR('σ и σw, МПа'!W151*$BH$2,"-")</f>
        <v>373</v>
      </c>
      <c r="AX151" s="32">
        <f>IFERROR('σ и σw, МПа'!X151*$BH$2,"-")</f>
        <v>353</v>
      </c>
      <c r="AY151" s="32">
        <f>IFERROR('σ и σw, МПа'!Y151*$BH$2,"-")</f>
        <v>333</v>
      </c>
      <c r="AZ151" s="32">
        <f>IFERROR('σ и σw, МПа'!Z151*$BH$2,"-")</f>
        <v>314</v>
      </c>
      <c r="BA151" s="32">
        <f>IFERROR('σ и σw, МПа'!AA151*$BH$2,"-")</f>
        <v>284</v>
      </c>
      <c r="BB151" s="32" t="str">
        <f>IFERROR('σ и σw, МПа'!AB151*$BH$2,"-")</f>
        <v>-</v>
      </c>
      <c r="BC151" s="33" t="str">
        <f>IFERROR('σ и σw, МПа'!AC151*$BH$2,"-")</f>
        <v>-</v>
      </c>
    </row>
    <row r="152" spans="1:55" ht="25.5" x14ac:dyDescent="0.25">
      <c r="A152" s="10" t="str">
        <f>INDEX('Обработка исходного'!B:B,ROW($B$3)+4*(ROW($B152)-ROW($B$3)))</f>
        <v>Сталь легированная</v>
      </c>
      <c r="B152" s="47" t="str">
        <f>INDEX('Обработка исходного'!D:D,ROW($B$3)+4*(ROW($B152)-ROW($B$3)))</f>
        <v>35ХМА</v>
      </c>
      <c r="C152" s="27" t="str">
        <f>'Rp0,2, МПа'!C152</f>
        <v>Заготовки крепежных деталей толщиной или диаметром от 100 до 300 мм, КП395*</v>
      </c>
      <c r="D152" s="31">
        <f>IFERROR('σ и σw, МПа'!D152*$BE$2,"-")</f>
        <v>285.23076923076923</v>
      </c>
      <c r="E152" s="32">
        <f>IFERROR('σ и σw, МПа'!E152*$BE$2,"-")</f>
        <v>276</v>
      </c>
      <c r="F152" s="32">
        <f>IFERROR('σ и σw, МПа'!F152*$BE$2,"-")</f>
        <v>271.84615384615381</v>
      </c>
      <c r="G152" s="32">
        <f>IFERROR('σ и σw, МПа'!G152*$BE$2,"-")</f>
        <v>267.23076923076923</v>
      </c>
      <c r="H152" s="32">
        <f>IFERROR('σ и σw, МПа'!H152*$BE$2,"-")</f>
        <v>267.23076923076923</v>
      </c>
      <c r="I152" s="32">
        <f>IFERROR('σ и σw, МПа'!I152*$BE$2,"-")</f>
        <v>258</v>
      </c>
      <c r="J152" s="32">
        <f>IFERROR('σ и σw, МПа'!J152*$BE$2,"-")</f>
        <v>253.38461538461539</v>
      </c>
      <c r="K152" s="32">
        <f>IFERROR('σ и σw, МПа'!K152*$BE$2,"-")</f>
        <v>249.2307692307692</v>
      </c>
      <c r="L152" s="32">
        <f>IFERROR('σ и σw, МПа'!L152*$BE$2,"-")</f>
        <v>235.2</v>
      </c>
      <c r="M152" s="32">
        <f>IFERROR('σ и σw, МПа'!M152*$BE$2,"-")</f>
        <v>212.76923076923075</v>
      </c>
      <c r="N152" s="32">
        <f>IFERROR('σ и σw, МПа'!N152*$BE$2,"-")</f>
        <v>185.53846153846152</v>
      </c>
      <c r="O152" s="32" t="str">
        <f>IFERROR('σ и σw, МПа'!O152*$BE$2,"-")</f>
        <v>-</v>
      </c>
      <c r="P152" s="33" t="str">
        <f>IFERROR('σ и σw, МПа'!P152*$BE$2,"-")</f>
        <v>-</v>
      </c>
      <c r="Q152" s="31">
        <f>IFERROR('σ и σw, МПа'!D152*$BF$2,"-")</f>
        <v>380.30769230769232</v>
      </c>
      <c r="R152" s="32">
        <f>IFERROR('σ и σw, МПа'!E152*$BF$2,"-")</f>
        <v>368</v>
      </c>
      <c r="S152" s="32">
        <f>IFERROR('σ и σw, МПа'!F152*$BF$2,"-")</f>
        <v>362.46153846153845</v>
      </c>
      <c r="T152" s="32">
        <f>IFERROR('σ и σw, МПа'!G152*$BF$2,"-")</f>
        <v>356.30769230769232</v>
      </c>
      <c r="U152" s="32">
        <f>IFERROR('σ и σw, МПа'!H152*$BF$2,"-")</f>
        <v>356.30769230769232</v>
      </c>
      <c r="V152" s="32">
        <f>IFERROR('σ и σw, МПа'!I152*$BF$2,"-")</f>
        <v>344</v>
      </c>
      <c r="W152" s="32">
        <f>IFERROR('σ и σw, МПа'!J152*$BF$2,"-")</f>
        <v>337.84615384615387</v>
      </c>
      <c r="X152" s="32">
        <f>IFERROR('σ и σw, МПа'!K152*$BF$2,"-")</f>
        <v>332.30769230769232</v>
      </c>
      <c r="Y152" s="32">
        <f>IFERROR('σ и σw, МПа'!L152*$BF$2,"-")</f>
        <v>313.60000000000002</v>
      </c>
      <c r="Z152" s="32">
        <f>IFERROR('σ и σw, МПа'!M152*$BF$2,"-")</f>
        <v>283.69230769230768</v>
      </c>
      <c r="AA152" s="32">
        <f>IFERROR('σ и σw, МПа'!N152*$BF$2,"-")</f>
        <v>247.38461538461539</v>
      </c>
      <c r="AB152" s="32" t="str">
        <f>IFERROR('σ и σw, МПа'!O152*$BF$2,"-")</f>
        <v>-</v>
      </c>
      <c r="AC152" s="33" t="str">
        <f>IFERROR('σ и σw, МПа'!P152*$BF$2,"-")</f>
        <v>-</v>
      </c>
      <c r="AD152" s="31">
        <f>IFERROR('σ и σw, МПа'!Q152*$BG$2,"-")</f>
        <v>237</v>
      </c>
      <c r="AE152" s="32">
        <f>IFERROR('σ и σw, МПа'!R152*$BG$2,"-")</f>
        <v>223.79999999999998</v>
      </c>
      <c r="AF152" s="32">
        <f>IFERROR('σ и σw, МПа'!S152*$BG$2,"-")</f>
        <v>211.79999999999998</v>
      </c>
      <c r="AG152" s="32">
        <f>IFERROR('σ и σw, МПа'!T152*$BG$2,"-")</f>
        <v>211.79999999999998</v>
      </c>
      <c r="AH152" s="32">
        <f>IFERROR('σ и σw, МПа'!U152*$BG$2,"-")</f>
        <v>211.79999999999998</v>
      </c>
      <c r="AI152" s="32">
        <f>IFERROR('σ и σw, МПа'!V152*$BG$2,"-")</f>
        <v>211.79999999999998</v>
      </c>
      <c r="AJ152" s="32">
        <f>IFERROR('σ и σw, МПа'!W152*$BG$2,"-")</f>
        <v>199.79999999999998</v>
      </c>
      <c r="AK152" s="32">
        <f>IFERROR('σ и σw, МПа'!X152*$BG$2,"-")</f>
        <v>188.4</v>
      </c>
      <c r="AL152" s="32">
        <f>IFERROR('σ и σw, МПа'!Y152*$BG$2,"-")</f>
        <v>176.4</v>
      </c>
      <c r="AM152" s="32">
        <f>IFERROR('σ и σw, МПа'!Z152*$BG$2,"-")</f>
        <v>165</v>
      </c>
      <c r="AN152" s="32">
        <f>IFERROR('σ и σw, МПа'!AA152*$BG$2,"-")</f>
        <v>153</v>
      </c>
      <c r="AO152" s="32" t="str">
        <f>IFERROR('σ и σw, МПа'!AB152*$BG$2,"-")</f>
        <v>-</v>
      </c>
      <c r="AP152" s="33" t="str">
        <f>IFERROR('σ и σw, МПа'!AC152*$BG$2,"-")</f>
        <v>-</v>
      </c>
      <c r="AQ152" s="31">
        <f>IFERROR('σ и σw, МПа'!Q152*$BH$2,"-")</f>
        <v>395</v>
      </c>
      <c r="AR152" s="32">
        <f>IFERROR('σ и σw, МПа'!R152*$BH$2,"-")</f>
        <v>373</v>
      </c>
      <c r="AS152" s="32">
        <f>IFERROR('σ и σw, МПа'!S152*$BH$2,"-")</f>
        <v>353</v>
      </c>
      <c r="AT152" s="32">
        <f>IFERROR('σ и σw, МПа'!T152*$BH$2,"-")</f>
        <v>353</v>
      </c>
      <c r="AU152" s="32">
        <f>IFERROR('σ и σw, МПа'!U152*$BH$2,"-")</f>
        <v>353</v>
      </c>
      <c r="AV152" s="32">
        <f>IFERROR('σ и σw, МПа'!V152*$BH$2,"-")</f>
        <v>353</v>
      </c>
      <c r="AW152" s="32">
        <f>IFERROR('σ и σw, МПа'!W152*$BH$2,"-")</f>
        <v>333</v>
      </c>
      <c r="AX152" s="32">
        <f>IFERROR('σ и σw, МПа'!X152*$BH$2,"-")</f>
        <v>314</v>
      </c>
      <c r="AY152" s="32">
        <f>IFERROR('σ и σw, МПа'!Y152*$BH$2,"-")</f>
        <v>294</v>
      </c>
      <c r="AZ152" s="32">
        <f>IFERROR('σ и σw, МПа'!Z152*$BH$2,"-")</f>
        <v>275</v>
      </c>
      <c r="BA152" s="32">
        <f>IFERROR('σ и σw, МПа'!AA152*$BH$2,"-")</f>
        <v>255</v>
      </c>
      <c r="BB152" s="32" t="str">
        <f>IFERROR('σ и σw, МПа'!AB152*$BH$2,"-")</f>
        <v>-</v>
      </c>
      <c r="BC152" s="33" t="str">
        <f>IFERROR('σ и σw, МПа'!AC152*$BH$2,"-")</f>
        <v>-</v>
      </c>
    </row>
    <row r="153" spans="1:55" ht="25.5" x14ac:dyDescent="0.25">
      <c r="A153" s="10" t="str">
        <f>INDEX('Обработка исходного'!B:B,ROW($B$3)+4*(ROW($B153)-ROW($B$3)))</f>
        <v>Сталь легированная</v>
      </c>
      <c r="B153" s="47" t="str">
        <f>INDEX('Обработка исходного'!D:D,ROW($B$3)+4*(ROW($B153)-ROW($B$3)))</f>
        <v>35ХМА</v>
      </c>
      <c r="C153" s="27" t="str">
        <f>'Rp0,2, МПа'!C153</f>
        <v>Заготовки крепежных деталей толщиной или диаметром от 100 до 200 мм, КП490*</v>
      </c>
      <c r="D153" s="31">
        <f>IFERROR('σ и σw, МПа'!D153*$BE$2,"-")</f>
        <v>294.46153846153845</v>
      </c>
      <c r="E153" s="32">
        <f>IFERROR('σ и σw, МПа'!E153*$BE$2,"-")</f>
        <v>285.23076923076923</v>
      </c>
      <c r="F153" s="32">
        <f>IFERROR('σ и σw, МПа'!F153*$BE$2,"-")</f>
        <v>280.61538461538458</v>
      </c>
      <c r="G153" s="32">
        <f>IFERROR('σ и σw, МПа'!G153*$BE$2,"-")</f>
        <v>276</v>
      </c>
      <c r="H153" s="32">
        <f>IFERROR('σ и σw, МПа'!H153*$BE$2,"-")</f>
        <v>276</v>
      </c>
      <c r="I153" s="32">
        <f>IFERROR('σ и σw, МПа'!I153*$BE$2,"-")</f>
        <v>267.23076923076923</v>
      </c>
      <c r="J153" s="32">
        <f>IFERROR('σ и σw, МПа'!J153*$BE$2,"-")</f>
        <v>262.61538461538458</v>
      </c>
      <c r="K153" s="32">
        <f>IFERROR('σ и σw, МПа'!K153*$BE$2,"-")</f>
        <v>258</v>
      </c>
      <c r="L153" s="32">
        <f>IFERROR('σ и σw, МПа'!L153*$BE$2,"-")</f>
        <v>244.61538461538458</v>
      </c>
      <c r="M153" s="32">
        <f>IFERROR('σ и σw, МПа'!M153*$BE$2,"-")</f>
        <v>222</v>
      </c>
      <c r="N153" s="32">
        <f>IFERROR('σ и σw, МПа'!N153*$BE$2,"-")</f>
        <v>190.15384615384613</v>
      </c>
      <c r="O153" s="32" t="str">
        <f>IFERROR('σ и σw, МПа'!O153*$BE$2,"-")</f>
        <v>-</v>
      </c>
      <c r="P153" s="33" t="str">
        <f>IFERROR('σ и σw, МПа'!P153*$BE$2,"-")</f>
        <v>-</v>
      </c>
      <c r="Q153" s="31">
        <f>IFERROR('σ и σw, МПа'!D153*$BF$2,"-")</f>
        <v>392.61538461538464</v>
      </c>
      <c r="R153" s="32">
        <f>IFERROR('σ и σw, МПа'!E153*$BF$2,"-")</f>
        <v>380.30769230769232</v>
      </c>
      <c r="S153" s="32">
        <f>IFERROR('σ и σw, МПа'!F153*$BF$2,"-")</f>
        <v>374.15384615384619</v>
      </c>
      <c r="T153" s="32">
        <f>IFERROR('σ и σw, МПа'!G153*$BF$2,"-")</f>
        <v>368</v>
      </c>
      <c r="U153" s="32">
        <f>IFERROR('σ и σw, МПа'!H153*$BF$2,"-")</f>
        <v>368</v>
      </c>
      <c r="V153" s="32">
        <f>IFERROR('σ и σw, МПа'!I153*$BF$2,"-")</f>
        <v>356.30769230769232</v>
      </c>
      <c r="W153" s="32">
        <f>IFERROR('σ и σw, МПа'!J153*$BF$2,"-")</f>
        <v>350.15384615384619</v>
      </c>
      <c r="X153" s="32">
        <f>IFERROR('σ и σw, МПа'!K153*$BF$2,"-")</f>
        <v>344</v>
      </c>
      <c r="Y153" s="32">
        <f>IFERROR('σ и σw, МПа'!L153*$BF$2,"-")</f>
        <v>326.15384615384619</v>
      </c>
      <c r="Z153" s="32">
        <f>IFERROR('σ и σw, МПа'!M153*$BF$2,"-")</f>
        <v>296</v>
      </c>
      <c r="AA153" s="32">
        <f>IFERROR('σ и σw, МПа'!N153*$BF$2,"-")</f>
        <v>253.53846153846155</v>
      </c>
      <c r="AB153" s="32" t="str">
        <f>IFERROR('σ и σw, МПа'!O153*$BF$2,"-")</f>
        <v>-</v>
      </c>
      <c r="AC153" s="33" t="str">
        <f>IFERROR('σ и σw, МПа'!P153*$BF$2,"-")</f>
        <v>-</v>
      </c>
      <c r="AD153" s="31">
        <f>IFERROR('σ и σw, МПа'!Q153*$BG$2,"-")</f>
        <v>294</v>
      </c>
      <c r="AE153" s="32">
        <f>IFERROR('σ и σw, МПа'!R153*$BG$2,"-")</f>
        <v>282.59999999999997</v>
      </c>
      <c r="AF153" s="32">
        <f>IFERROR('σ и σw, МПа'!S153*$BG$2,"-")</f>
        <v>264.59999999999997</v>
      </c>
      <c r="AG153" s="32">
        <f>IFERROR('σ и σw, МПа'!T153*$BG$2,"-")</f>
        <v>264.59999999999997</v>
      </c>
      <c r="AH153" s="32">
        <f>IFERROR('σ и σw, МПа'!U153*$BG$2,"-")</f>
        <v>264.59999999999997</v>
      </c>
      <c r="AI153" s="32">
        <f>IFERROR('σ и σw, МПа'!V153*$BG$2,"-")</f>
        <v>259.2</v>
      </c>
      <c r="AJ153" s="32">
        <f>IFERROR('σ и σw, МПа'!W153*$BG$2,"-")</f>
        <v>247.2</v>
      </c>
      <c r="AK153" s="32">
        <f>IFERROR('σ и σw, МПа'!X153*$BG$2,"-")</f>
        <v>235.2</v>
      </c>
      <c r="AL153" s="32">
        <f>IFERROR('σ и σw, МПа'!Y153*$BG$2,"-")</f>
        <v>223.79999999999998</v>
      </c>
      <c r="AM153" s="32">
        <f>IFERROR('σ и σw, МПа'!Z153*$BG$2,"-")</f>
        <v>205.79999999999998</v>
      </c>
      <c r="AN153" s="32">
        <f>IFERROR('σ и σw, МПа'!AA153*$BG$2,"-")</f>
        <v>188.4</v>
      </c>
      <c r="AO153" s="32" t="str">
        <f>IFERROR('σ и σw, МПа'!AB153*$BG$2,"-")</f>
        <v>-</v>
      </c>
      <c r="AP153" s="33" t="str">
        <f>IFERROR('σ и σw, МПа'!AC153*$BG$2,"-")</f>
        <v>-</v>
      </c>
      <c r="AQ153" s="31">
        <f>IFERROR('σ и σw, МПа'!Q153*$BH$2,"-")</f>
        <v>490</v>
      </c>
      <c r="AR153" s="32">
        <f>IFERROR('σ и σw, МПа'!R153*$BH$2,"-")</f>
        <v>471</v>
      </c>
      <c r="AS153" s="32">
        <f>IFERROR('σ и σw, МПа'!S153*$BH$2,"-")</f>
        <v>441</v>
      </c>
      <c r="AT153" s="32">
        <f>IFERROR('σ и σw, МПа'!T153*$BH$2,"-")</f>
        <v>441</v>
      </c>
      <c r="AU153" s="32">
        <f>IFERROR('σ и σw, МПа'!U153*$BH$2,"-")</f>
        <v>441</v>
      </c>
      <c r="AV153" s="32">
        <f>IFERROR('σ и σw, МПа'!V153*$BH$2,"-")</f>
        <v>432</v>
      </c>
      <c r="AW153" s="32">
        <f>IFERROR('σ и σw, МПа'!W153*$BH$2,"-")</f>
        <v>412</v>
      </c>
      <c r="AX153" s="32">
        <f>IFERROR('σ и σw, МПа'!X153*$BH$2,"-")</f>
        <v>392</v>
      </c>
      <c r="AY153" s="32">
        <f>IFERROR('σ и σw, МПа'!Y153*$BH$2,"-")</f>
        <v>373</v>
      </c>
      <c r="AZ153" s="32">
        <f>IFERROR('σ и σw, МПа'!Z153*$BH$2,"-")</f>
        <v>343</v>
      </c>
      <c r="BA153" s="32">
        <f>IFERROR('σ и σw, МПа'!AA153*$BH$2,"-")</f>
        <v>314</v>
      </c>
      <c r="BB153" s="32" t="str">
        <f>IFERROR('σ и σw, МПа'!AB153*$BH$2,"-")</f>
        <v>-</v>
      </c>
      <c r="BC153" s="33" t="str">
        <f>IFERROR('σ и σw, МПа'!AC153*$BH$2,"-")</f>
        <v>-</v>
      </c>
    </row>
    <row r="154" spans="1:55" ht="25.5" x14ac:dyDescent="0.25">
      <c r="A154" s="10" t="str">
        <f>INDEX('Обработка исходного'!B:B,ROW($B$3)+4*(ROW($B154)-ROW($B$3)))</f>
        <v>Сталь легированная</v>
      </c>
      <c r="B154" s="47" t="str">
        <f>INDEX('Обработка исходного'!D:D,ROW($B$3)+4*(ROW($B154)-ROW($B$3)))</f>
        <v>35ХМА</v>
      </c>
      <c r="C154" s="27" t="str">
        <f>'Rp0,2, МПа'!C154</f>
        <v>Заготовки крепежных деталей толщиной или диаметром до 100 мм, КП590*</v>
      </c>
      <c r="D154" s="31">
        <f>IFERROR('σ и σw, МПа'!D154*$BE$2,"-")</f>
        <v>339.69230769230768</v>
      </c>
      <c r="E154" s="32">
        <f>IFERROR('σ и σw, МПа'!E154*$BE$2,"-")</f>
        <v>325.84615384615387</v>
      </c>
      <c r="F154" s="32">
        <f>IFERROR('σ и σw, МПа'!F154*$BE$2,"-")</f>
        <v>321.69230769230768</v>
      </c>
      <c r="G154" s="32">
        <f>IFERROR('σ и σw, МПа'!G154*$BE$2,"-")</f>
        <v>317.07692307692304</v>
      </c>
      <c r="H154" s="32">
        <f>IFERROR('σ и σw, МПа'!H154*$BE$2,"-")</f>
        <v>317.07692307692304</v>
      </c>
      <c r="I154" s="32">
        <f>IFERROR('σ и σw, МПа'!I154*$BE$2,"-")</f>
        <v>307.84615384615387</v>
      </c>
      <c r="J154" s="32">
        <f>IFERROR('σ и σw, МПа'!J154*$BE$2,"-")</f>
        <v>303.23076923076923</v>
      </c>
      <c r="K154" s="32">
        <f>IFERROR('σ и σw, МПа'!K154*$BE$2,"-")</f>
        <v>298.61538461538458</v>
      </c>
      <c r="L154" s="32">
        <f>IFERROR('σ и σw, МПа'!L154*$BE$2,"-")</f>
        <v>280.61538461538458</v>
      </c>
      <c r="M154" s="32">
        <f>IFERROR('σ и σw, МПа'!M154*$BE$2,"-")</f>
        <v>253.38461538461539</v>
      </c>
      <c r="N154" s="32">
        <f>IFERROR('σ и σw, МПа'!N154*$BE$2,"-")</f>
        <v>217.38461538461539</v>
      </c>
      <c r="O154" s="32" t="str">
        <f>IFERROR('σ и σw, МПа'!O154*$BE$2,"-")</f>
        <v>-</v>
      </c>
      <c r="P154" s="33" t="str">
        <f>IFERROR('σ и σw, МПа'!P154*$BE$2,"-")</f>
        <v>-</v>
      </c>
      <c r="Q154" s="31">
        <f>IFERROR('σ и σw, МПа'!D154*$BF$2,"-")</f>
        <v>452.92307692307696</v>
      </c>
      <c r="R154" s="32">
        <f>IFERROR('σ и σw, МПа'!E154*$BF$2,"-")</f>
        <v>434.46153846153851</v>
      </c>
      <c r="S154" s="32">
        <f>IFERROR('σ и σw, МПа'!F154*$BF$2,"-")</f>
        <v>428.92307692307696</v>
      </c>
      <c r="T154" s="32">
        <f>IFERROR('σ и σw, МПа'!G154*$BF$2,"-")</f>
        <v>422.76923076923077</v>
      </c>
      <c r="U154" s="32">
        <f>IFERROR('σ и σw, МПа'!H154*$BF$2,"-")</f>
        <v>422.76923076923077</v>
      </c>
      <c r="V154" s="32">
        <f>IFERROR('σ и σw, МПа'!I154*$BF$2,"-")</f>
        <v>410.46153846153851</v>
      </c>
      <c r="W154" s="32">
        <f>IFERROR('σ и σw, МПа'!J154*$BF$2,"-")</f>
        <v>404.30769230769232</v>
      </c>
      <c r="X154" s="32">
        <f>IFERROR('σ и σw, МПа'!K154*$BF$2,"-")</f>
        <v>398.15384615384619</v>
      </c>
      <c r="Y154" s="32">
        <f>IFERROR('σ и σw, МПа'!L154*$BF$2,"-")</f>
        <v>374.15384615384619</v>
      </c>
      <c r="Z154" s="32">
        <f>IFERROR('σ и σw, МПа'!M154*$BF$2,"-")</f>
        <v>337.84615384615387</v>
      </c>
      <c r="AA154" s="32">
        <f>IFERROR('σ и σw, МПа'!N154*$BF$2,"-")</f>
        <v>289.84615384615387</v>
      </c>
      <c r="AB154" s="32" t="str">
        <f>IFERROR('σ и σw, МПа'!O154*$BF$2,"-")</f>
        <v>-</v>
      </c>
      <c r="AC154" s="33" t="str">
        <f>IFERROR('σ и σw, МПа'!P154*$BF$2,"-")</f>
        <v>-</v>
      </c>
      <c r="AD154" s="31">
        <f>IFERROR('σ и σw, МПа'!Q154*$BG$2,"-")</f>
        <v>354</v>
      </c>
      <c r="AE154" s="32">
        <f>IFERROR('σ и σw, МПа'!R154*$BG$2,"-")</f>
        <v>335.4</v>
      </c>
      <c r="AF154" s="32">
        <f>IFERROR('σ и σw, МПа'!S154*$BG$2,"-")</f>
        <v>318</v>
      </c>
      <c r="AG154" s="32">
        <f>IFERROR('σ и σw, МПа'!T154*$BG$2,"-")</f>
        <v>318</v>
      </c>
      <c r="AH154" s="32">
        <f>IFERROR('σ и σw, МПа'!U154*$BG$2,"-")</f>
        <v>318</v>
      </c>
      <c r="AI154" s="32">
        <f>IFERROR('σ и σw, МПа'!V154*$BG$2,"-")</f>
        <v>312</v>
      </c>
      <c r="AJ154" s="32">
        <f>IFERROR('σ и σw, МПа'!W154*$BG$2,"-")</f>
        <v>294.59999999999997</v>
      </c>
      <c r="AK154" s="32">
        <f>IFERROR('σ и σw, МПа'!X154*$BG$2,"-")</f>
        <v>282.59999999999997</v>
      </c>
      <c r="AL154" s="32">
        <f>IFERROR('σ и σw, МПа'!Y154*$BG$2,"-")</f>
        <v>264.59999999999997</v>
      </c>
      <c r="AM154" s="32">
        <f>IFERROR('σ и σw, МПа'!Z154*$BG$2,"-")</f>
        <v>253.2</v>
      </c>
      <c r="AN154" s="32">
        <f>IFERROR('σ и σw, МПа'!AA154*$BG$2,"-")</f>
        <v>229.79999999999998</v>
      </c>
      <c r="AO154" s="32" t="str">
        <f>IFERROR('σ и σw, МПа'!AB154*$BG$2,"-")</f>
        <v>-</v>
      </c>
      <c r="AP154" s="33" t="str">
        <f>IFERROR('σ и σw, МПа'!AC154*$BG$2,"-")</f>
        <v>-</v>
      </c>
      <c r="AQ154" s="31">
        <f>IFERROR('σ и σw, МПа'!Q154*$BH$2,"-")</f>
        <v>590</v>
      </c>
      <c r="AR154" s="32">
        <f>IFERROR('σ и σw, МПа'!R154*$BH$2,"-")</f>
        <v>559</v>
      </c>
      <c r="AS154" s="32">
        <f>IFERROR('σ и σw, МПа'!S154*$BH$2,"-")</f>
        <v>530</v>
      </c>
      <c r="AT154" s="32">
        <f>IFERROR('σ и σw, МПа'!T154*$BH$2,"-")</f>
        <v>530</v>
      </c>
      <c r="AU154" s="32">
        <f>IFERROR('σ и σw, МПа'!U154*$BH$2,"-")</f>
        <v>530</v>
      </c>
      <c r="AV154" s="32">
        <f>IFERROR('σ и σw, МПа'!V154*$BH$2,"-")</f>
        <v>520</v>
      </c>
      <c r="AW154" s="32">
        <f>IFERROR('σ и σw, МПа'!W154*$BH$2,"-")</f>
        <v>491</v>
      </c>
      <c r="AX154" s="32">
        <f>IFERROR('σ и σw, МПа'!X154*$BH$2,"-")</f>
        <v>471</v>
      </c>
      <c r="AY154" s="32">
        <f>IFERROR('σ и σw, МПа'!Y154*$BH$2,"-")</f>
        <v>441</v>
      </c>
      <c r="AZ154" s="32">
        <f>IFERROR('σ и σw, МПа'!Z154*$BH$2,"-")</f>
        <v>422</v>
      </c>
      <c r="BA154" s="32">
        <f>IFERROR('σ и σw, МПа'!AA154*$BH$2,"-")</f>
        <v>383</v>
      </c>
      <c r="BB154" s="32" t="str">
        <f>IFERROR('σ и σw, МПа'!AB154*$BH$2,"-")</f>
        <v>-</v>
      </c>
      <c r="BC154" s="33" t="str">
        <f>IFERROR('σ и σw, МПа'!AC154*$BH$2,"-")</f>
        <v>-</v>
      </c>
    </row>
    <row r="155" spans="1:55" ht="25.5" x14ac:dyDescent="0.25">
      <c r="A155" s="10" t="str">
        <f>INDEX('Обработка исходного'!B:B,ROW($B$3)+4*(ROW($B155)-ROW($B$3)))</f>
        <v>Сталь легированная</v>
      </c>
      <c r="B155" s="47" t="str">
        <f>INDEX('Обработка исходного'!D:D,ROW($B$3)+4*(ROW($B155)-ROW($B$3)))</f>
        <v>35ХМА</v>
      </c>
      <c r="C155" s="27" t="str">
        <f>'Rp0,2, МПа'!C155</f>
        <v>Заготовки крепежных деталей толщиной или диаметром до 300 мм, КП640*</v>
      </c>
      <c r="D155" s="31">
        <f>IFERROR('σ и σw, МПа'!D155*$BE$2,"-")</f>
        <v>362.30769230769226</v>
      </c>
      <c r="E155" s="32">
        <f>IFERROR('σ и σw, МПа'!E155*$BE$2,"-")</f>
        <v>353.07692307692304</v>
      </c>
      <c r="F155" s="32">
        <f>IFERROR('σ и σw, МПа'!F155*$BE$2,"-")</f>
        <v>348.4615384615384</v>
      </c>
      <c r="G155" s="32">
        <f>IFERROR('σ и σw, МПа'!G155*$BE$2,"-")</f>
        <v>339.69230769230768</v>
      </c>
      <c r="H155" s="32">
        <f>IFERROR('σ и σw, МПа'!H155*$BE$2,"-")</f>
        <v>335.07692307692304</v>
      </c>
      <c r="I155" s="32">
        <f>IFERROR('σ и σw, МПа'!I155*$BE$2,"-")</f>
        <v>335.07692307692304</v>
      </c>
      <c r="J155" s="32">
        <f>IFERROR('σ и σw, МПа'!J155*$BE$2,"-")</f>
        <v>335.07692307692304</v>
      </c>
      <c r="K155" s="32">
        <f>IFERROR('σ и σw, МПа'!K155*$BE$2,"-")</f>
        <v>321.69230769230768</v>
      </c>
      <c r="L155" s="32">
        <f>IFERROR('σ и σw, МПа'!L155*$BE$2,"-")</f>
        <v>300.46153846153845</v>
      </c>
      <c r="M155" s="32">
        <f>IFERROR('σ и σw, МПа'!M155*$BE$2,"-")</f>
        <v>276</v>
      </c>
      <c r="N155" s="32">
        <f>IFERROR('σ и σw, МПа'!N155*$BE$2,"-")</f>
        <v>226.61538461538461</v>
      </c>
      <c r="O155" s="32" t="str">
        <f>IFERROR('σ и σw, МПа'!O155*$BE$2,"-")</f>
        <v>-</v>
      </c>
      <c r="P155" s="33" t="str">
        <f>IFERROR('σ и σw, МПа'!P155*$BE$2,"-")</f>
        <v>-</v>
      </c>
      <c r="Q155" s="31">
        <f>IFERROR('σ и σw, МПа'!D155*$BF$2,"-")</f>
        <v>483.07692307692309</v>
      </c>
      <c r="R155" s="32">
        <f>IFERROR('σ и σw, МПа'!E155*$BF$2,"-")</f>
        <v>470.76923076923077</v>
      </c>
      <c r="S155" s="32">
        <f>IFERROR('σ и σw, МПа'!F155*$BF$2,"-")</f>
        <v>464.61538461538458</v>
      </c>
      <c r="T155" s="32">
        <f>IFERROR('σ и σw, МПа'!G155*$BF$2,"-")</f>
        <v>452.92307692307696</v>
      </c>
      <c r="U155" s="32">
        <f>IFERROR('σ и σw, МПа'!H155*$BF$2,"-")</f>
        <v>446.76923076923077</v>
      </c>
      <c r="V155" s="32">
        <f>IFERROR('σ и σw, МПа'!I155*$BF$2,"-")</f>
        <v>446.76923076923077</v>
      </c>
      <c r="W155" s="32">
        <f>IFERROR('σ и σw, МПа'!J155*$BF$2,"-")</f>
        <v>446.76923076923077</v>
      </c>
      <c r="X155" s="32">
        <f>IFERROR('σ и σw, МПа'!K155*$BF$2,"-")</f>
        <v>428.92307692307696</v>
      </c>
      <c r="Y155" s="32">
        <f>IFERROR('σ и σw, МПа'!L155*$BF$2,"-")</f>
        <v>400.61538461538464</v>
      </c>
      <c r="Z155" s="32">
        <f>IFERROR('σ и σw, МПа'!M155*$BF$2,"-")</f>
        <v>368</v>
      </c>
      <c r="AA155" s="32">
        <f>IFERROR('σ и σw, МПа'!N155*$BF$2,"-")</f>
        <v>302.15384615384613</v>
      </c>
      <c r="AB155" s="32" t="str">
        <f>IFERROR('σ и σw, МПа'!O155*$BF$2,"-")</f>
        <v>-</v>
      </c>
      <c r="AC155" s="33" t="str">
        <f>IFERROR('σ и σw, МПа'!P155*$BF$2,"-")</f>
        <v>-</v>
      </c>
      <c r="AD155" s="31">
        <f>IFERROR('σ и σw, МПа'!Q155*$BG$2,"-")</f>
        <v>384</v>
      </c>
      <c r="AE155" s="32">
        <f>IFERROR('σ и σw, МПа'!R155*$BG$2,"-")</f>
        <v>370.8</v>
      </c>
      <c r="AF155" s="32">
        <f>IFERROR('σ и σw, МПа'!S155*$BG$2,"-")</f>
        <v>370.8</v>
      </c>
      <c r="AG155" s="32">
        <f>IFERROR('σ и σw, МПа'!T155*$BG$2,"-")</f>
        <v>353.4</v>
      </c>
      <c r="AH155" s="32">
        <f>IFERROR('σ и σw, МПа'!U155*$BG$2,"-")</f>
        <v>341.4</v>
      </c>
      <c r="AI155" s="32">
        <f>IFERROR('σ и σw, МПа'!V155*$BG$2,"-")</f>
        <v>341.4</v>
      </c>
      <c r="AJ155" s="32">
        <f>IFERROR('σ и σw, МПа'!W155*$BG$2,"-")</f>
        <v>329.4</v>
      </c>
      <c r="AK155" s="32">
        <f>IFERROR('σ и σw, МПа'!X155*$BG$2,"-")</f>
        <v>312</v>
      </c>
      <c r="AL155" s="32">
        <f>IFERROR('σ и σw, МПа'!Y155*$BG$2,"-")</f>
        <v>288.59999999999997</v>
      </c>
      <c r="AM155" s="32">
        <f>IFERROR('σ и σw, МПа'!Z155*$BG$2,"-")</f>
        <v>270.59999999999997</v>
      </c>
      <c r="AN155" s="32">
        <f>IFERROR('σ и σw, МПа'!AA155*$BG$2,"-")</f>
        <v>247.2</v>
      </c>
      <c r="AO155" s="32" t="str">
        <f>IFERROR('σ и σw, МПа'!AB155*$BG$2,"-")</f>
        <v>-</v>
      </c>
      <c r="AP155" s="33" t="str">
        <f>IFERROR('σ и σw, МПа'!AC155*$BG$2,"-")</f>
        <v>-</v>
      </c>
      <c r="AQ155" s="31">
        <f>IFERROR('σ и σw, МПа'!Q155*$BH$2,"-")</f>
        <v>640</v>
      </c>
      <c r="AR155" s="32">
        <f>IFERROR('σ и σw, МПа'!R155*$BH$2,"-")</f>
        <v>618</v>
      </c>
      <c r="AS155" s="32">
        <f>IFERROR('σ и σw, МПа'!S155*$BH$2,"-")</f>
        <v>618</v>
      </c>
      <c r="AT155" s="32">
        <f>IFERROR('σ и σw, МПа'!T155*$BH$2,"-")</f>
        <v>589</v>
      </c>
      <c r="AU155" s="32">
        <f>IFERROR('σ и σw, МПа'!U155*$BH$2,"-")</f>
        <v>569</v>
      </c>
      <c r="AV155" s="32">
        <f>IFERROR('σ и σw, МПа'!V155*$BH$2,"-")</f>
        <v>569</v>
      </c>
      <c r="AW155" s="32">
        <f>IFERROR('σ и σw, МПа'!W155*$BH$2,"-")</f>
        <v>549</v>
      </c>
      <c r="AX155" s="32">
        <f>IFERROR('σ и σw, МПа'!X155*$BH$2,"-")</f>
        <v>520</v>
      </c>
      <c r="AY155" s="32">
        <f>IFERROR('σ и σw, МПа'!Y155*$BH$2,"-")</f>
        <v>481</v>
      </c>
      <c r="AZ155" s="32">
        <f>IFERROR('σ и σw, МПа'!Z155*$BH$2,"-")</f>
        <v>451</v>
      </c>
      <c r="BA155" s="32">
        <f>IFERROR('σ и σw, МПа'!AA155*$BH$2,"-")</f>
        <v>412</v>
      </c>
      <c r="BB155" s="32" t="str">
        <f>IFERROR('σ и σw, МПа'!AB155*$BH$2,"-")</f>
        <v>-</v>
      </c>
      <c r="BC155" s="33" t="str">
        <f>IFERROR('σ и σw, МПа'!AC155*$BH$2,"-")</f>
        <v>-</v>
      </c>
    </row>
    <row r="156" spans="1:55" x14ac:dyDescent="0.25">
      <c r="A156" s="10" t="str">
        <f>INDEX('Обработка исходного'!B:B,ROW($B$3)+4*(ROW($B156)-ROW($B$3)))</f>
        <v>Сталь легированная</v>
      </c>
      <c r="B156" s="47" t="str">
        <f>INDEX('Обработка исходного'!D:D,ROW($B$3)+4*(ROW($B156)-ROW($B$3)))</f>
        <v>10Х2М</v>
      </c>
      <c r="C156" s="27" t="str">
        <f>'Rp0,2, МПа'!C156</f>
        <v>Листы толщиной от 6 до 50 мм</v>
      </c>
      <c r="D156" s="31">
        <f>IFERROR('σ и σw, МПа'!D156*$BE$2,"-")</f>
        <v>180.92307692307693</v>
      </c>
      <c r="E156" s="32">
        <f>IFERROR('σ и σw, МПа'!E156*$BE$2,"-")</f>
        <v>172.15384615384613</v>
      </c>
      <c r="F156" s="32">
        <f>IFERROR('σ и σw, МПа'!F156*$BE$2,"-")</f>
        <v>167.53846153846152</v>
      </c>
      <c r="G156" s="32">
        <f>IFERROR('σ и σw, МПа'!G156*$BE$2,"-")</f>
        <v>162.92307692307693</v>
      </c>
      <c r="H156" s="32">
        <f>IFERROR('σ и σw, МПа'!H156*$BE$2,"-")</f>
        <v>158.30769230769229</v>
      </c>
      <c r="I156" s="32">
        <f>IFERROR('σ и σw, МПа'!I156*$BE$2,"-")</f>
        <v>153.69230769230768</v>
      </c>
      <c r="J156" s="32">
        <f>IFERROR('σ и σw, МПа'!J156*$BE$2,"-")</f>
        <v>149.07692307692307</v>
      </c>
      <c r="K156" s="32">
        <f>IFERROR('σ и σw, МПа'!K156*$BE$2,"-")</f>
        <v>144.92307692307691</v>
      </c>
      <c r="L156" s="32">
        <f>IFERROR('σ и σw, МПа'!L156*$BE$2,"-")</f>
        <v>140.30769230769229</v>
      </c>
      <c r="M156" s="32">
        <f>IFERROR('σ и σw, МПа'!M156*$BE$2,"-")</f>
        <v>135.69230769230768</v>
      </c>
      <c r="N156" s="32">
        <f>IFERROR('σ и σw, МПа'!N156*$BE$2,"-")</f>
        <v>117.69230769230769</v>
      </c>
      <c r="O156" s="32" t="str">
        <f>IFERROR('σ и σw, МПа'!O156*$BE$2,"-")</f>
        <v>-</v>
      </c>
      <c r="P156" s="33" t="str">
        <f>IFERROR('σ и σw, МПа'!P156*$BE$2,"-")</f>
        <v>-</v>
      </c>
      <c r="Q156" s="31">
        <f>IFERROR('σ и σw, МПа'!D156*$BF$2,"-")</f>
        <v>241.23076923076925</v>
      </c>
      <c r="R156" s="32">
        <f>IFERROR('σ и σw, МПа'!E156*$BF$2,"-")</f>
        <v>229.53846153846155</v>
      </c>
      <c r="S156" s="32">
        <f>IFERROR('σ и σw, МПа'!F156*$BF$2,"-")</f>
        <v>223.38461538461539</v>
      </c>
      <c r="T156" s="32">
        <f>IFERROR('σ и σw, МПа'!G156*$BF$2,"-")</f>
        <v>217.23076923076925</v>
      </c>
      <c r="U156" s="32">
        <f>IFERROR('σ и σw, МПа'!H156*$BF$2,"-")</f>
        <v>211.07692307692307</v>
      </c>
      <c r="V156" s="32">
        <f>IFERROR('σ и σw, МПа'!I156*$BF$2,"-")</f>
        <v>204.92307692307691</v>
      </c>
      <c r="W156" s="32">
        <f>IFERROR('σ и σw, МПа'!J156*$BF$2,"-")</f>
        <v>198.76923076923077</v>
      </c>
      <c r="X156" s="32">
        <f>IFERROR('σ и σw, МПа'!K156*$BF$2,"-")</f>
        <v>193.23076923076923</v>
      </c>
      <c r="Y156" s="32">
        <f>IFERROR('σ и σw, МПа'!L156*$BF$2,"-")</f>
        <v>187.07692307692309</v>
      </c>
      <c r="Z156" s="32">
        <f>IFERROR('σ и σw, МПа'!M156*$BF$2,"-")</f>
        <v>180.92307692307691</v>
      </c>
      <c r="AA156" s="32">
        <f>IFERROR('σ и σw, МПа'!N156*$BF$2,"-")</f>
        <v>156.92307692307693</v>
      </c>
      <c r="AB156" s="32" t="str">
        <f>IFERROR('σ и σw, МПа'!O156*$BF$2,"-")</f>
        <v>-</v>
      </c>
      <c r="AC156" s="33" t="str">
        <f>IFERROR('σ и σw, МПа'!P156*$BF$2,"-")</f>
        <v>-</v>
      </c>
      <c r="AD156" s="31">
        <f>IFERROR('σ и σw, МПа'!Q156*$BG$2,"-")</f>
        <v>176.4</v>
      </c>
      <c r="AE156" s="32">
        <f>IFERROR('σ и σw, МПа'!R156*$BG$2,"-")</f>
        <v>176.4</v>
      </c>
      <c r="AF156" s="32">
        <f>IFERROR('σ и σw, МПа'!S156*$BG$2,"-")</f>
        <v>165</v>
      </c>
      <c r="AG156" s="32">
        <f>IFERROR('σ и σw, МПа'!T156*$BG$2,"-")</f>
        <v>159</v>
      </c>
      <c r="AH156" s="32">
        <f>IFERROR('σ и σw, МПа'!U156*$BG$2,"-")</f>
        <v>153</v>
      </c>
      <c r="AI156" s="32">
        <f>IFERROR('σ и σw, МПа'!V156*$BG$2,"-")</f>
        <v>147</v>
      </c>
      <c r="AJ156" s="32">
        <f>IFERROR('σ и σw, МПа'!W156*$BG$2,"-")</f>
        <v>147</v>
      </c>
      <c r="AK156" s="32">
        <f>IFERROR('σ и σw, МПа'!X156*$BG$2,"-")</f>
        <v>147</v>
      </c>
      <c r="AL156" s="32">
        <f>IFERROR('σ и σw, МПа'!Y156*$BG$2,"-")</f>
        <v>147</v>
      </c>
      <c r="AM156" s="32">
        <f>IFERROR('σ и σw, МПа'!Z156*$BG$2,"-")</f>
        <v>147</v>
      </c>
      <c r="AN156" s="32">
        <f>IFERROR('σ и σw, МПа'!AA156*$BG$2,"-")</f>
        <v>129.6</v>
      </c>
      <c r="AO156" s="32" t="str">
        <f>IFERROR('σ и σw, МПа'!AB156*$BG$2,"-")</f>
        <v>-</v>
      </c>
      <c r="AP156" s="33" t="str">
        <f>IFERROR('σ и σw, МПа'!AC156*$BG$2,"-")</f>
        <v>-</v>
      </c>
      <c r="AQ156" s="31">
        <f>IFERROR('σ и σw, МПа'!Q156*$BH$2,"-")</f>
        <v>294</v>
      </c>
      <c r="AR156" s="32">
        <f>IFERROR('σ и σw, МПа'!R156*$BH$2,"-")</f>
        <v>294</v>
      </c>
      <c r="AS156" s="32">
        <f>IFERROR('σ и σw, МПа'!S156*$BH$2,"-")</f>
        <v>275</v>
      </c>
      <c r="AT156" s="32">
        <f>IFERROR('σ и σw, МПа'!T156*$BH$2,"-")</f>
        <v>265</v>
      </c>
      <c r="AU156" s="32">
        <f>IFERROR('σ и σw, МПа'!U156*$BH$2,"-")</f>
        <v>255</v>
      </c>
      <c r="AV156" s="32">
        <f>IFERROR('σ и σw, МПа'!V156*$BH$2,"-")</f>
        <v>245</v>
      </c>
      <c r="AW156" s="32">
        <f>IFERROR('σ и σw, МПа'!W156*$BH$2,"-")</f>
        <v>245</v>
      </c>
      <c r="AX156" s="32">
        <f>IFERROR('σ и σw, МПа'!X156*$BH$2,"-")</f>
        <v>245</v>
      </c>
      <c r="AY156" s="32">
        <f>IFERROR('σ и σw, МПа'!Y156*$BH$2,"-")</f>
        <v>245</v>
      </c>
      <c r="AZ156" s="32">
        <f>IFERROR('σ и σw, МПа'!Z156*$BH$2,"-")</f>
        <v>245</v>
      </c>
      <c r="BA156" s="32">
        <f>IFERROR('σ и σw, МПа'!AA156*$BH$2,"-")</f>
        <v>216</v>
      </c>
      <c r="BB156" s="32" t="str">
        <f>IFERROR('σ и σw, МПа'!AB156*$BH$2,"-")</f>
        <v>-</v>
      </c>
      <c r="BC156" s="33" t="str">
        <f>IFERROR('σ и σw, МПа'!AC156*$BH$2,"-")</f>
        <v>-</v>
      </c>
    </row>
    <row r="157" spans="1:55" x14ac:dyDescent="0.25">
      <c r="A157" s="10" t="str">
        <f>INDEX('Обработка исходного'!B:B,ROW($B$3)+4*(ROW($B157)-ROW($B$3)))</f>
        <v>Сталь легированная</v>
      </c>
      <c r="B157" s="47" t="str">
        <f>INDEX('Обработка исходного'!D:D,ROW($B$3)+4*(ROW($B157)-ROW($B$3)))</f>
        <v>10Х2М</v>
      </c>
      <c r="C157" s="27" t="str">
        <f>'Rp0,2, МПа'!C157</f>
        <v>Листы толщиной от 50 до 150 мм</v>
      </c>
      <c r="D157" s="31">
        <f>IFERROR('σ и σw, МПа'!D157*$BE$2,"-")</f>
        <v>156.79999999999998</v>
      </c>
      <c r="E157" s="32">
        <f>IFERROR('σ и σw, МПа'!E157*$BE$2,"-")</f>
        <v>153.69230769230768</v>
      </c>
      <c r="F157" s="32">
        <f>IFERROR('σ и σw, МПа'!F157*$BE$2,"-")</f>
        <v>153.69230769230768</v>
      </c>
      <c r="G157" s="32">
        <f>IFERROR('σ и σw, МПа'!G157*$BE$2,"-")</f>
        <v>149.07692307692307</v>
      </c>
      <c r="H157" s="32">
        <f>IFERROR('σ и σw, МПа'!H157*$BE$2,"-")</f>
        <v>149.07692307692307</v>
      </c>
      <c r="I157" s="32">
        <f>IFERROR('σ и σw, МПа'!I157*$BE$2,"-")</f>
        <v>141.6</v>
      </c>
      <c r="J157" s="32">
        <f>IFERROR('σ и σw, МПа'!J157*$BE$2,"-")</f>
        <v>141.6</v>
      </c>
      <c r="K157" s="32">
        <f>IFERROR('σ и σw, МПа'!K157*$BE$2,"-")</f>
        <v>133.6</v>
      </c>
      <c r="L157" s="32">
        <f>IFERROR('σ и σw, МПа'!L157*$BE$2,"-")</f>
        <v>133.6</v>
      </c>
      <c r="M157" s="32">
        <f>IFERROR('σ и σw, МПа'!M157*$BE$2,"-")</f>
        <v>133.6</v>
      </c>
      <c r="N157" s="32">
        <f>IFERROR('σ и σw, МПа'!N157*$BE$2,"-")</f>
        <v>113.60000000000001</v>
      </c>
      <c r="O157" s="32" t="str">
        <f>IFERROR('σ и σw, МПа'!O157*$BE$2,"-")</f>
        <v>-</v>
      </c>
      <c r="P157" s="33" t="str">
        <f>IFERROR('σ и σw, МПа'!P157*$BE$2,"-")</f>
        <v>-</v>
      </c>
      <c r="Q157" s="31">
        <f>IFERROR('σ и σw, МПа'!D157*$BF$2,"-")</f>
        <v>209.06666666666666</v>
      </c>
      <c r="R157" s="32">
        <f>IFERROR('σ и σw, МПа'!E157*$BF$2,"-")</f>
        <v>204.92307692307691</v>
      </c>
      <c r="S157" s="32">
        <f>IFERROR('σ и σw, МПа'!F157*$BF$2,"-")</f>
        <v>204.92307692307691</v>
      </c>
      <c r="T157" s="32">
        <f>IFERROR('σ и σw, МПа'!G157*$BF$2,"-")</f>
        <v>198.76923076923077</v>
      </c>
      <c r="U157" s="32">
        <f>IFERROR('σ и σw, МПа'!H157*$BF$2,"-")</f>
        <v>198.76923076923077</v>
      </c>
      <c r="V157" s="32">
        <f>IFERROR('σ и σw, МПа'!I157*$BF$2,"-")</f>
        <v>188.8</v>
      </c>
      <c r="W157" s="32">
        <f>IFERROR('σ и σw, МПа'!J157*$BF$2,"-")</f>
        <v>188.8</v>
      </c>
      <c r="X157" s="32">
        <f>IFERROR('σ и σw, МПа'!K157*$BF$2,"-")</f>
        <v>178.13333333333333</v>
      </c>
      <c r="Y157" s="32">
        <f>IFERROR('σ и σw, МПа'!L157*$BF$2,"-")</f>
        <v>178.13333333333333</v>
      </c>
      <c r="Z157" s="32">
        <f>IFERROR('σ и σw, МПа'!M157*$BF$2,"-")</f>
        <v>178.13333333333333</v>
      </c>
      <c r="AA157" s="32">
        <f>IFERROR('σ и σw, МПа'!N157*$BF$2,"-")</f>
        <v>151.46666666666667</v>
      </c>
      <c r="AB157" s="32" t="str">
        <f>IFERROR('σ и σw, МПа'!O157*$BF$2,"-")</f>
        <v>-</v>
      </c>
      <c r="AC157" s="33" t="str">
        <f>IFERROR('σ и σw, МПа'!P157*$BF$2,"-")</f>
        <v>-</v>
      </c>
      <c r="AD157" s="31">
        <f>IFERROR('σ и σw, МПа'!Q157*$BG$2,"-")</f>
        <v>117.6</v>
      </c>
      <c r="AE157" s="32">
        <f>IFERROR('σ и σw, МПа'!R157*$BG$2,"-")</f>
        <v>117.6</v>
      </c>
      <c r="AF157" s="32">
        <f>IFERROR('σ и σw, МПа'!S157*$BG$2,"-")</f>
        <v>117.6</v>
      </c>
      <c r="AG157" s="32">
        <f>IFERROR('σ и σw, МПа'!T157*$BG$2,"-")</f>
        <v>117.6</v>
      </c>
      <c r="AH157" s="32">
        <f>IFERROR('σ и σw, МПа'!U157*$BG$2,"-")</f>
        <v>117.6</v>
      </c>
      <c r="AI157" s="32">
        <f>IFERROR('σ и σw, МПа'!V157*$BG$2,"-")</f>
        <v>106.2</v>
      </c>
      <c r="AJ157" s="32">
        <f>IFERROR('σ и σw, МПа'!W157*$BG$2,"-")</f>
        <v>106.2</v>
      </c>
      <c r="AK157" s="32">
        <f>IFERROR('σ и σw, МПа'!X157*$BG$2,"-")</f>
        <v>100.2</v>
      </c>
      <c r="AL157" s="32">
        <f>IFERROR('σ и σw, МПа'!Y157*$BG$2,"-")</f>
        <v>100.2</v>
      </c>
      <c r="AM157" s="32">
        <f>IFERROR('σ и σw, МПа'!Z157*$BG$2,"-")</f>
        <v>100.2</v>
      </c>
      <c r="AN157" s="32">
        <f>IFERROR('σ и σw, МПа'!AA157*$BG$2,"-")</f>
        <v>85.2</v>
      </c>
      <c r="AO157" s="32" t="str">
        <f>IFERROR('σ и σw, МПа'!AB157*$BG$2,"-")</f>
        <v>-</v>
      </c>
      <c r="AP157" s="33" t="str">
        <f>IFERROR('σ и σw, МПа'!AC157*$BG$2,"-")</f>
        <v>-</v>
      </c>
      <c r="AQ157" s="31">
        <f>IFERROR('σ и σw, МПа'!Q157*$BH$2,"-")</f>
        <v>196</v>
      </c>
      <c r="AR157" s="32">
        <f>IFERROR('σ и σw, МПа'!R157*$BH$2,"-")</f>
        <v>196</v>
      </c>
      <c r="AS157" s="32">
        <f>IFERROR('σ и σw, МПа'!S157*$BH$2,"-")</f>
        <v>196</v>
      </c>
      <c r="AT157" s="32">
        <f>IFERROR('σ и σw, МПа'!T157*$BH$2,"-")</f>
        <v>196</v>
      </c>
      <c r="AU157" s="32">
        <f>IFERROR('σ и σw, МПа'!U157*$BH$2,"-")</f>
        <v>196</v>
      </c>
      <c r="AV157" s="32">
        <f>IFERROR('σ и σw, МПа'!V157*$BH$2,"-")</f>
        <v>177</v>
      </c>
      <c r="AW157" s="32">
        <f>IFERROR('σ и σw, МПа'!W157*$BH$2,"-")</f>
        <v>177</v>
      </c>
      <c r="AX157" s="32">
        <f>IFERROR('σ и σw, МПа'!X157*$BH$2,"-")</f>
        <v>167</v>
      </c>
      <c r="AY157" s="32">
        <f>IFERROR('σ и σw, МПа'!Y157*$BH$2,"-")</f>
        <v>167</v>
      </c>
      <c r="AZ157" s="32">
        <f>IFERROR('σ и σw, МПа'!Z157*$BH$2,"-")</f>
        <v>167</v>
      </c>
      <c r="BA157" s="32">
        <f>IFERROR('σ и σw, МПа'!AA157*$BH$2,"-")</f>
        <v>142</v>
      </c>
      <c r="BB157" s="32" t="str">
        <f>IFERROR('σ и σw, МПа'!AB157*$BH$2,"-")</f>
        <v>-</v>
      </c>
      <c r="BC157" s="33" t="str">
        <f>IFERROR('σ и σw, МПа'!AC157*$BH$2,"-")</f>
        <v>-</v>
      </c>
    </row>
    <row r="158" spans="1:55" ht="25.5" x14ac:dyDescent="0.25">
      <c r="A158" s="10" t="str">
        <f>INDEX('Обработка исходного'!B:B,ROW($B$3)+4*(ROW($B158)-ROW($B$3)))</f>
        <v>Сталь легированная</v>
      </c>
      <c r="B158" s="47" t="str">
        <f>INDEX('Обработка исходного'!D:D,ROW($B$3)+4*(ROW($B158)-ROW($B$3)))</f>
        <v>10Х2М</v>
      </c>
      <c r="C158" s="27" t="str">
        <f>'Rp0,2, МПа'!C158</f>
        <v>Бесшовные холоднокатаные трубы диаметром от 12 до 60 мм</v>
      </c>
      <c r="D158" s="31">
        <f>IFERROR('σ и σw, МПа'!D158*$BE$2,"-")</f>
        <v>180.92307692307693</v>
      </c>
      <c r="E158" s="32">
        <f>IFERROR('σ и σw, МПа'!E158*$BE$2,"-")</f>
        <v>180.92307692307693</v>
      </c>
      <c r="F158" s="32">
        <f>IFERROR('σ и σw, МПа'!F158*$BE$2,"-")</f>
        <v>167.53846153846152</v>
      </c>
      <c r="G158" s="32">
        <f>IFERROR('σ и σw, МПа'!G158*$BE$2,"-")</f>
        <v>162.92307692307693</v>
      </c>
      <c r="H158" s="32">
        <f>IFERROR('σ и σw, МПа'!H158*$BE$2,"-")</f>
        <v>158.30769230769229</v>
      </c>
      <c r="I158" s="32">
        <f>IFERROR('σ и σw, МПа'!I158*$BE$2,"-")</f>
        <v>153.69230769230768</v>
      </c>
      <c r="J158" s="32">
        <f>IFERROR('σ и σw, МПа'!J158*$BE$2,"-")</f>
        <v>149.07692307692307</v>
      </c>
      <c r="K158" s="32">
        <f>IFERROR('σ и σw, МПа'!K158*$BE$2,"-")</f>
        <v>144.92307692307691</v>
      </c>
      <c r="L158" s="32">
        <f>IFERROR('σ и σw, МПа'!L158*$BE$2,"-")</f>
        <v>140.30769230769229</v>
      </c>
      <c r="M158" s="32">
        <f>IFERROR('σ и σw, МПа'!M158*$BE$2,"-")</f>
        <v>135.69230769230768</v>
      </c>
      <c r="N158" s="32">
        <f>IFERROR('σ и σw, МПа'!N158*$BE$2,"-")</f>
        <v>113.60000000000001</v>
      </c>
      <c r="O158" s="32" t="str">
        <f>IFERROR('σ и σw, МПа'!O158*$BE$2,"-")</f>
        <v>-</v>
      </c>
      <c r="P158" s="33" t="str">
        <f>IFERROR('σ и σw, МПа'!P158*$BE$2,"-")</f>
        <v>-</v>
      </c>
      <c r="Q158" s="31">
        <f>IFERROR('σ и σw, МПа'!D158*$BF$2,"-")</f>
        <v>241.23076923076925</v>
      </c>
      <c r="R158" s="32">
        <f>IFERROR('σ и σw, МПа'!E158*$BF$2,"-")</f>
        <v>241.23076923076925</v>
      </c>
      <c r="S158" s="32">
        <f>IFERROR('σ и σw, МПа'!F158*$BF$2,"-")</f>
        <v>223.38461538461539</v>
      </c>
      <c r="T158" s="32">
        <f>IFERROR('σ и σw, МПа'!G158*$BF$2,"-")</f>
        <v>217.23076923076925</v>
      </c>
      <c r="U158" s="32">
        <f>IFERROR('σ и σw, МПа'!H158*$BF$2,"-")</f>
        <v>211.07692307692307</v>
      </c>
      <c r="V158" s="32">
        <f>IFERROR('σ и σw, МПа'!I158*$BF$2,"-")</f>
        <v>204.92307692307691</v>
      </c>
      <c r="W158" s="32">
        <f>IFERROR('σ и σw, МПа'!J158*$BF$2,"-")</f>
        <v>198.76923076923077</v>
      </c>
      <c r="X158" s="32">
        <f>IFERROR('σ и σw, МПа'!K158*$BF$2,"-")</f>
        <v>193.23076923076923</v>
      </c>
      <c r="Y158" s="32">
        <f>IFERROR('σ и σw, МПа'!L158*$BF$2,"-")</f>
        <v>187.07692307692309</v>
      </c>
      <c r="Z158" s="32">
        <f>IFERROR('σ и σw, МПа'!M158*$BF$2,"-")</f>
        <v>180.92307692307691</v>
      </c>
      <c r="AA158" s="32">
        <f>IFERROR('σ и σw, МПа'!N158*$BF$2,"-")</f>
        <v>151.46666666666667</v>
      </c>
      <c r="AB158" s="32" t="str">
        <f>IFERROR('σ и σw, МПа'!O158*$BF$2,"-")</f>
        <v>-</v>
      </c>
      <c r="AC158" s="33" t="str">
        <f>IFERROR('σ и σw, МПа'!P158*$BF$2,"-")</f>
        <v>-</v>
      </c>
      <c r="AD158" s="31">
        <f>IFERROR('σ и σw, МПа'!Q158*$BG$2,"-")</f>
        <v>147</v>
      </c>
      <c r="AE158" s="32">
        <f>IFERROR('σ и σw, МПа'!R158*$BG$2,"-")</f>
        <v>141</v>
      </c>
      <c r="AF158" s="32">
        <f>IFERROR('σ и σw, МПа'!S158*$BG$2,"-")</f>
        <v>135.6</v>
      </c>
      <c r="AG158" s="32">
        <f>IFERROR('σ и σw, МПа'!T158*$BG$2,"-")</f>
        <v>129.6</v>
      </c>
      <c r="AH158" s="32">
        <f>IFERROR('σ и σw, МПа'!U158*$BG$2,"-")</f>
        <v>129.6</v>
      </c>
      <c r="AI158" s="32">
        <f>IFERROR('σ и σw, МПа'!V158*$BG$2,"-")</f>
        <v>129.6</v>
      </c>
      <c r="AJ158" s="32">
        <f>IFERROR('σ и σw, МПа'!W158*$BG$2,"-")</f>
        <v>129.6</v>
      </c>
      <c r="AK158" s="32">
        <f>IFERROR('σ и σw, МПа'!X158*$BG$2,"-")</f>
        <v>129.6</v>
      </c>
      <c r="AL158" s="32">
        <f>IFERROR('σ и σw, МПа'!Y158*$BG$2,"-")</f>
        <v>123.6</v>
      </c>
      <c r="AM158" s="32">
        <f>IFERROR('σ и σw, МПа'!Z158*$BG$2,"-")</f>
        <v>105.6</v>
      </c>
      <c r="AN158" s="32">
        <f>IFERROR('σ и σw, МПа'!AA158*$BG$2,"-")</f>
        <v>85.2</v>
      </c>
      <c r="AO158" s="32" t="str">
        <f>IFERROR('σ и σw, МПа'!AB158*$BG$2,"-")</f>
        <v>-</v>
      </c>
      <c r="AP158" s="33" t="str">
        <f>IFERROR('σ и σw, МПа'!AC158*$BG$2,"-")</f>
        <v>-</v>
      </c>
      <c r="AQ158" s="31">
        <f>IFERROR('σ и σw, МПа'!Q158*$BH$2,"-")</f>
        <v>245</v>
      </c>
      <c r="AR158" s="32">
        <f>IFERROR('σ и σw, МПа'!R158*$BH$2,"-")</f>
        <v>235</v>
      </c>
      <c r="AS158" s="32">
        <f>IFERROR('σ и σw, МПа'!S158*$BH$2,"-")</f>
        <v>226</v>
      </c>
      <c r="AT158" s="32">
        <f>IFERROR('σ и σw, МПа'!T158*$BH$2,"-")</f>
        <v>216</v>
      </c>
      <c r="AU158" s="32">
        <f>IFERROR('σ и σw, МПа'!U158*$BH$2,"-")</f>
        <v>216</v>
      </c>
      <c r="AV158" s="32">
        <f>IFERROR('σ и σw, МПа'!V158*$BH$2,"-")</f>
        <v>216</v>
      </c>
      <c r="AW158" s="32">
        <f>IFERROR('σ и σw, МПа'!W158*$BH$2,"-")</f>
        <v>216</v>
      </c>
      <c r="AX158" s="32">
        <f>IFERROR('σ и σw, МПа'!X158*$BH$2,"-")</f>
        <v>216</v>
      </c>
      <c r="AY158" s="32">
        <f>IFERROR('σ и σw, МПа'!Y158*$BH$2,"-")</f>
        <v>206</v>
      </c>
      <c r="AZ158" s="32">
        <f>IFERROR('σ и σw, МПа'!Z158*$BH$2,"-")</f>
        <v>176</v>
      </c>
      <c r="BA158" s="32">
        <f>IFERROR('σ и σw, МПа'!AA158*$BH$2,"-")</f>
        <v>142</v>
      </c>
      <c r="BB158" s="32" t="str">
        <f>IFERROR('σ и σw, МПа'!AB158*$BH$2,"-")</f>
        <v>-</v>
      </c>
      <c r="BC158" s="33" t="str">
        <f>IFERROR('σ и σw, МПа'!AC158*$BH$2,"-")</f>
        <v>-</v>
      </c>
    </row>
    <row r="159" spans="1:55" x14ac:dyDescent="0.25">
      <c r="A159" s="10" t="str">
        <f>INDEX('Обработка исходного'!B:B,ROW($B$3)+4*(ROW($B159)-ROW($B$3)))</f>
        <v>Сталь легированная</v>
      </c>
      <c r="B159" s="47" t="str">
        <f>INDEX('Обработка исходного'!D:D,ROW($B$3)+4*(ROW($B159)-ROW($B$3)))</f>
        <v>10Х2М</v>
      </c>
      <c r="C159" s="27" t="str">
        <f>'Rp0,2, МПа'!C159</f>
        <v>Поковки толщиной до 400 мм</v>
      </c>
      <c r="D159" s="31">
        <f>IFERROR('σ и σw, МПа'!D159*$BE$2,"-")</f>
        <v>156.79999999999998</v>
      </c>
      <c r="E159" s="32">
        <f>IFERROR('σ и σw, МПа'!E159*$BE$2,"-")</f>
        <v>148.79999999999998</v>
      </c>
      <c r="F159" s="32">
        <f>IFERROR('σ и σw, МПа'!F159*$BE$2,"-")</f>
        <v>148.79999999999998</v>
      </c>
      <c r="G159" s="32">
        <f>IFERROR('σ и σw, МПа'!G159*$BE$2,"-")</f>
        <v>141.6</v>
      </c>
      <c r="H159" s="32">
        <f>IFERROR('σ и σw, МПа'!H159*$BE$2,"-")</f>
        <v>141.6</v>
      </c>
      <c r="I159" s="32">
        <f>IFERROR('σ и σw, МПа'!I159*$BE$2,"-")</f>
        <v>141.6</v>
      </c>
      <c r="J159" s="32">
        <f>IFERROR('σ и σw, МПа'!J159*$BE$2,"-")</f>
        <v>141.6</v>
      </c>
      <c r="K159" s="32">
        <f>IFERROR('σ и σw, МПа'!K159*$BE$2,"-")</f>
        <v>140.30769230769229</v>
      </c>
      <c r="L159" s="32">
        <f>IFERROR('σ и σw, МПа'!L159*$BE$2,"-")</f>
        <v>140.30769230769229</v>
      </c>
      <c r="M159" s="32">
        <f>IFERROR('σ и σw, МПа'!M159*$BE$2,"-")</f>
        <v>135.69230769230768</v>
      </c>
      <c r="N159" s="32">
        <f>IFERROR('σ и σw, МПа'!N159*$BE$2,"-")</f>
        <v>113.60000000000001</v>
      </c>
      <c r="O159" s="32" t="str">
        <f>IFERROR('σ и σw, МПа'!O159*$BE$2,"-")</f>
        <v>-</v>
      </c>
      <c r="P159" s="33" t="str">
        <f>IFERROR('σ и σw, МПа'!P159*$BE$2,"-")</f>
        <v>-</v>
      </c>
      <c r="Q159" s="31">
        <f>IFERROR('σ и σw, МПа'!D159*$BF$2,"-")</f>
        <v>209.06666666666666</v>
      </c>
      <c r="R159" s="32">
        <f>IFERROR('σ и σw, МПа'!E159*$BF$2,"-")</f>
        <v>198.4</v>
      </c>
      <c r="S159" s="32">
        <f>IFERROR('σ и σw, МПа'!F159*$BF$2,"-")</f>
        <v>198.4</v>
      </c>
      <c r="T159" s="32">
        <f>IFERROR('σ и σw, МПа'!G159*$BF$2,"-")</f>
        <v>188.8</v>
      </c>
      <c r="U159" s="32">
        <f>IFERROR('σ и σw, МПа'!H159*$BF$2,"-")</f>
        <v>188.8</v>
      </c>
      <c r="V159" s="32">
        <f>IFERROR('σ и σw, МПа'!I159*$BF$2,"-")</f>
        <v>188.8</v>
      </c>
      <c r="W159" s="32">
        <f>IFERROR('σ и σw, МПа'!J159*$BF$2,"-")</f>
        <v>188.8</v>
      </c>
      <c r="X159" s="32">
        <f>IFERROR('σ и σw, МПа'!K159*$BF$2,"-")</f>
        <v>187.07692307692309</v>
      </c>
      <c r="Y159" s="32">
        <f>IFERROR('σ и σw, МПа'!L159*$BF$2,"-")</f>
        <v>187.07692307692309</v>
      </c>
      <c r="Z159" s="32">
        <f>IFERROR('σ и σw, МПа'!M159*$BF$2,"-")</f>
        <v>180.92307692307691</v>
      </c>
      <c r="AA159" s="32">
        <f>IFERROR('σ и σw, МПа'!N159*$BF$2,"-")</f>
        <v>151.46666666666667</v>
      </c>
      <c r="AB159" s="32" t="str">
        <f>IFERROR('σ и σw, МПа'!O159*$BF$2,"-")</f>
        <v>-</v>
      </c>
      <c r="AC159" s="33" t="str">
        <f>IFERROR('σ и σw, МПа'!P159*$BF$2,"-")</f>
        <v>-</v>
      </c>
      <c r="AD159" s="31">
        <f>IFERROR('σ и σw, МПа'!Q159*$BG$2,"-")</f>
        <v>117.6</v>
      </c>
      <c r="AE159" s="32">
        <f>IFERROR('σ и σw, МПа'!R159*$BG$2,"-")</f>
        <v>111.6</v>
      </c>
      <c r="AF159" s="32">
        <f>IFERROR('σ и σw, МПа'!S159*$BG$2,"-")</f>
        <v>111.6</v>
      </c>
      <c r="AG159" s="32">
        <f>IFERROR('σ и σw, МПа'!T159*$BG$2,"-")</f>
        <v>106.2</v>
      </c>
      <c r="AH159" s="32">
        <f>IFERROR('σ и σw, МПа'!U159*$BG$2,"-")</f>
        <v>106.2</v>
      </c>
      <c r="AI159" s="32">
        <f>IFERROR('σ и σw, МПа'!V159*$BG$2,"-")</f>
        <v>106.2</v>
      </c>
      <c r="AJ159" s="32">
        <f>IFERROR('σ и σw, МПа'!W159*$BG$2,"-")</f>
        <v>106.2</v>
      </c>
      <c r="AK159" s="32">
        <f>IFERROR('σ и σw, МПа'!X159*$BG$2,"-")</f>
        <v>106.2</v>
      </c>
      <c r="AL159" s="32">
        <f>IFERROR('σ и σw, МПа'!Y159*$BG$2,"-")</f>
        <v>106.2</v>
      </c>
      <c r="AM159" s="32">
        <f>IFERROR('σ и σw, МПа'!Z159*$BG$2,"-")</f>
        <v>106.2</v>
      </c>
      <c r="AN159" s="32">
        <f>IFERROR('σ и σw, МПа'!AA159*$BG$2,"-")</f>
        <v>85.2</v>
      </c>
      <c r="AO159" s="32" t="str">
        <f>IFERROR('σ и σw, МПа'!AB159*$BG$2,"-")</f>
        <v>-</v>
      </c>
      <c r="AP159" s="33" t="str">
        <f>IFERROR('σ и σw, МПа'!AC159*$BG$2,"-")</f>
        <v>-</v>
      </c>
      <c r="AQ159" s="31">
        <f>IFERROR('σ и σw, МПа'!Q159*$BH$2,"-")</f>
        <v>196</v>
      </c>
      <c r="AR159" s="32">
        <f>IFERROR('σ и σw, МПа'!R159*$BH$2,"-")</f>
        <v>186</v>
      </c>
      <c r="AS159" s="32">
        <f>IFERROR('σ и σw, МПа'!S159*$BH$2,"-")</f>
        <v>186</v>
      </c>
      <c r="AT159" s="32">
        <f>IFERROR('σ и σw, МПа'!T159*$BH$2,"-")</f>
        <v>177</v>
      </c>
      <c r="AU159" s="32">
        <f>IFERROR('σ и σw, МПа'!U159*$BH$2,"-")</f>
        <v>177</v>
      </c>
      <c r="AV159" s="32">
        <f>IFERROR('σ и σw, МПа'!V159*$BH$2,"-")</f>
        <v>177</v>
      </c>
      <c r="AW159" s="32">
        <f>IFERROR('σ и σw, МПа'!W159*$BH$2,"-")</f>
        <v>177</v>
      </c>
      <c r="AX159" s="32">
        <f>IFERROR('σ и σw, МПа'!X159*$BH$2,"-")</f>
        <v>177</v>
      </c>
      <c r="AY159" s="32">
        <f>IFERROR('σ и σw, МПа'!Y159*$BH$2,"-")</f>
        <v>177</v>
      </c>
      <c r="AZ159" s="32">
        <f>IFERROR('σ и σw, МПа'!Z159*$BH$2,"-")</f>
        <v>177</v>
      </c>
      <c r="BA159" s="32">
        <f>IFERROR('σ и σw, МПа'!AA159*$BH$2,"-")</f>
        <v>142</v>
      </c>
      <c r="BB159" s="32" t="str">
        <f>IFERROR('σ и σw, МПа'!AB159*$BH$2,"-")</f>
        <v>-</v>
      </c>
      <c r="BC159" s="33" t="str">
        <f>IFERROR('σ и σw, МПа'!AC159*$BH$2,"-")</f>
        <v>-</v>
      </c>
    </row>
    <row r="160" spans="1:55" x14ac:dyDescent="0.25">
      <c r="A160" s="10" t="str">
        <f>INDEX('Обработка исходного'!B:B,ROW($B$3)+4*(ROW($B160)-ROW($B$3)))</f>
        <v>Сталь легированная</v>
      </c>
      <c r="B160" s="47" t="str">
        <f>INDEX('Обработка исходного'!D:D,ROW($B$3)+4*(ROW($B160)-ROW($B$3)))</f>
        <v>12X2M</v>
      </c>
      <c r="C160" s="27" t="str">
        <f>'Rp0,2, МПа'!C160</f>
        <v>Поковки толщиной до 400 мм</v>
      </c>
      <c r="D160" s="31">
        <f>IFERROR('σ и σw, МПа'!D160*$BE$2,"-")</f>
        <v>156.79999999999998</v>
      </c>
      <c r="E160" s="32">
        <f>IFERROR('σ и σw, МПа'!E160*$BE$2,"-")</f>
        <v>148.79999999999998</v>
      </c>
      <c r="F160" s="32">
        <f>IFERROR('σ и σw, МПа'!F160*$BE$2,"-")</f>
        <v>148.79999999999998</v>
      </c>
      <c r="G160" s="32">
        <f>IFERROR('σ и σw, МПа'!G160*$BE$2,"-")</f>
        <v>141.6</v>
      </c>
      <c r="H160" s="32">
        <f>IFERROR('σ и σw, МПа'!H160*$BE$2,"-")</f>
        <v>141.6</v>
      </c>
      <c r="I160" s="32">
        <f>IFERROR('σ и σw, МПа'!I160*$BE$2,"-")</f>
        <v>141.6</v>
      </c>
      <c r="J160" s="32">
        <f>IFERROR('σ и σw, МПа'!J160*$BE$2,"-")</f>
        <v>141.6</v>
      </c>
      <c r="K160" s="32">
        <f>IFERROR('σ и σw, МПа'!K160*$BE$2,"-")</f>
        <v>140.30769230769229</v>
      </c>
      <c r="L160" s="32">
        <f>IFERROR('σ и σw, МПа'!L160*$BE$2,"-")</f>
        <v>140.30769230769229</v>
      </c>
      <c r="M160" s="32">
        <f>IFERROR('σ и σw, МПа'!M160*$BE$2,"-")</f>
        <v>135.69230769230768</v>
      </c>
      <c r="N160" s="32">
        <f>IFERROR('σ и σw, МПа'!N160*$BE$2,"-")</f>
        <v>113.60000000000001</v>
      </c>
      <c r="O160" s="32" t="str">
        <f>IFERROR('σ и σw, МПа'!O160*$BE$2,"-")</f>
        <v>-</v>
      </c>
      <c r="P160" s="33" t="str">
        <f>IFERROR('σ и σw, МПа'!P160*$BE$2,"-")</f>
        <v>-</v>
      </c>
      <c r="Q160" s="31">
        <f>IFERROR('σ и σw, МПа'!D160*$BF$2,"-")</f>
        <v>209.06666666666666</v>
      </c>
      <c r="R160" s="32">
        <f>IFERROR('σ и σw, МПа'!E160*$BF$2,"-")</f>
        <v>198.4</v>
      </c>
      <c r="S160" s="32">
        <f>IFERROR('σ и σw, МПа'!F160*$BF$2,"-")</f>
        <v>198.4</v>
      </c>
      <c r="T160" s="32">
        <f>IFERROR('σ и σw, МПа'!G160*$BF$2,"-")</f>
        <v>188.8</v>
      </c>
      <c r="U160" s="32">
        <f>IFERROR('σ и σw, МПа'!H160*$BF$2,"-")</f>
        <v>188.8</v>
      </c>
      <c r="V160" s="32">
        <f>IFERROR('σ и σw, МПа'!I160*$BF$2,"-")</f>
        <v>188.8</v>
      </c>
      <c r="W160" s="32">
        <f>IFERROR('σ и σw, МПа'!J160*$BF$2,"-")</f>
        <v>188.8</v>
      </c>
      <c r="X160" s="32">
        <f>IFERROR('σ и σw, МПа'!K160*$BF$2,"-")</f>
        <v>187.07692307692309</v>
      </c>
      <c r="Y160" s="32">
        <f>IFERROR('σ и σw, МПа'!L160*$BF$2,"-")</f>
        <v>187.07692307692309</v>
      </c>
      <c r="Z160" s="32">
        <f>IFERROR('σ и σw, МПа'!M160*$BF$2,"-")</f>
        <v>180.92307692307691</v>
      </c>
      <c r="AA160" s="32">
        <f>IFERROR('σ и σw, МПа'!N160*$BF$2,"-")</f>
        <v>151.46666666666667</v>
      </c>
      <c r="AB160" s="32" t="str">
        <f>IFERROR('σ и σw, МПа'!O160*$BF$2,"-")</f>
        <v>-</v>
      </c>
      <c r="AC160" s="33" t="str">
        <f>IFERROR('σ и σw, МПа'!P160*$BF$2,"-")</f>
        <v>-</v>
      </c>
      <c r="AD160" s="31">
        <f>IFERROR('σ и σw, МПа'!Q160*$BG$2,"-")</f>
        <v>117.6</v>
      </c>
      <c r="AE160" s="32">
        <f>IFERROR('σ и σw, МПа'!R160*$BG$2,"-")</f>
        <v>111.6</v>
      </c>
      <c r="AF160" s="32">
        <f>IFERROR('σ и σw, МПа'!S160*$BG$2,"-")</f>
        <v>111.6</v>
      </c>
      <c r="AG160" s="32">
        <f>IFERROR('σ и σw, МПа'!T160*$BG$2,"-")</f>
        <v>106.2</v>
      </c>
      <c r="AH160" s="32">
        <f>IFERROR('σ и σw, МПа'!U160*$BG$2,"-")</f>
        <v>106.2</v>
      </c>
      <c r="AI160" s="32">
        <f>IFERROR('σ и σw, МПа'!V160*$BG$2,"-")</f>
        <v>106.2</v>
      </c>
      <c r="AJ160" s="32">
        <f>IFERROR('σ и σw, МПа'!W160*$BG$2,"-")</f>
        <v>106.2</v>
      </c>
      <c r="AK160" s="32">
        <f>IFERROR('σ и σw, МПа'!X160*$BG$2,"-")</f>
        <v>106.2</v>
      </c>
      <c r="AL160" s="32">
        <f>IFERROR('σ и σw, МПа'!Y160*$BG$2,"-")</f>
        <v>106.2</v>
      </c>
      <c r="AM160" s="32">
        <f>IFERROR('σ и σw, МПа'!Z160*$BG$2,"-")</f>
        <v>106.2</v>
      </c>
      <c r="AN160" s="32">
        <f>IFERROR('σ и σw, МПа'!AA160*$BG$2,"-")</f>
        <v>85.2</v>
      </c>
      <c r="AO160" s="32" t="str">
        <f>IFERROR('σ и σw, МПа'!AB160*$BG$2,"-")</f>
        <v>-</v>
      </c>
      <c r="AP160" s="33" t="str">
        <f>IFERROR('σ и σw, МПа'!AC160*$BG$2,"-")</f>
        <v>-</v>
      </c>
      <c r="AQ160" s="31">
        <f>IFERROR('σ и σw, МПа'!Q160*$BH$2,"-")</f>
        <v>196</v>
      </c>
      <c r="AR160" s="32">
        <f>IFERROR('σ и σw, МПа'!R160*$BH$2,"-")</f>
        <v>186</v>
      </c>
      <c r="AS160" s="32">
        <f>IFERROR('σ и σw, МПа'!S160*$BH$2,"-")</f>
        <v>186</v>
      </c>
      <c r="AT160" s="32">
        <f>IFERROR('σ и σw, МПа'!T160*$BH$2,"-")</f>
        <v>177</v>
      </c>
      <c r="AU160" s="32">
        <f>IFERROR('σ и σw, МПа'!U160*$BH$2,"-")</f>
        <v>177</v>
      </c>
      <c r="AV160" s="32">
        <f>IFERROR('σ и σw, МПа'!V160*$BH$2,"-")</f>
        <v>177</v>
      </c>
      <c r="AW160" s="32">
        <f>IFERROR('σ и σw, МПа'!W160*$BH$2,"-")</f>
        <v>177</v>
      </c>
      <c r="AX160" s="32">
        <f>IFERROR('σ и σw, МПа'!X160*$BH$2,"-")</f>
        <v>177</v>
      </c>
      <c r="AY160" s="32">
        <f>IFERROR('σ и σw, МПа'!Y160*$BH$2,"-")</f>
        <v>177</v>
      </c>
      <c r="AZ160" s="32">
        <f>IFERROR('σ и σw, МПа'!Z160*$BH$2,"-")</f>
        <v>177</v>
      </c>
      <c r="BA160" s="32">
        <f>IFERROR('σ и σw, МПа'!AA160*$BH$2,"-")</f>
        <v>142</v>
      </c>
      <c r="BB160" s="32" t="str">
        <f>IFERROR('σ и σw, МПа'!AB160*$BH$2,"-")</f>
        <v>-</v>
      </c>
      <c r="BC160" s="33" t="str">
        <f>IFERROR('σ и σw, МПа'!AC160*$BH$2,"-")</f>
        <v>-</v>
      </c>
    </row>
    <row r="161" spans="1:55" x14ac:dyDescent="0.25">
      <c r="A161" s="10" t="str">
        <f>INDEX('Обработка исходного'!B:B,ROW($B$3)+4*(ROW($B161)-ROW($B$3)))</f>
        <v>Сталь легированная</v>
      </c>
      <c r="B161" s="47" t="str">
        <f>INDEX('Обработка исходного'!D:D,ROW($B$3)+4*(ROW($B161)-ROW($B$3)))</f>
        <v>12MX</v>
      </c>
      <c r="C161" s="27" t="str">
        <f>'Rp0,2, МПа'!C161</f>
        <v>Поковки толщиной от 20 до 130 мм</v>
      </c>
      <c r="D161" s="31">
        <f>IFERROR('σ и σw, МПа'!D161*$BE$2,"-")</f>
        <v>187.99999999999997</v>
      </c>
      <c r="E161" s="32">
        <f>IFERROR('σ и σw, МПа'!E161*$BE$2,"-")</f>
        <v>187.99999999999997</v>
      </c>
      <c r="F161" s="32">
        <f>IFERROR('σ и σw, МПа'!F161*$BE$2,"-")</f>
        <v>187.99999999999997</v>
      </c>
      <c r="G161" s="32">
        <f>IFERROR('σ и σw, МПа'!G161*$BE$2,"-")</f>
        <v>187.99999999999997</v>
      </c>
      <c r="H161" s="32">
        <f>IFERROR('σ и σw, МПа'!H161*$BE$2,"-")</f>
        <v>187.99999999999997</v>
      </c>
      <c r="I161" s="32">
        <f>IFERROR('σ и σw, МПа'!I161*$BE$2,"-")</f>
        <v>187.99999999999997</v>
      </c>
      <c r="J161" s="32">
        <f>IFERROR('σ и σw, МПа'!J161*$BE$2,"-")</f>
        <v>187.99999999999997</v>
      </c>
      <c r="K161" s="32">
        <f>IFERROR('σ и σw, МПа'!K161*$BE$2,"-")</f>
        <v>172.79999999999998</v>
      </c>
      <c r="L161" s="32">
        <f>IFERROR('σ и σw, МПа'!L161*$BE$2,"-")</f>
        <v>164.8</v>
      </c>
      <c r="M161" s="32">
        <f>IFERROR('σ и σw, МПа'!M161*$BE$2,"-")</f>
        <v>153.69230769230768</v>
      </c>
      <c r="N161" s="32">
        <f>IFERROR('σ и σw, МПа'!N161*$BE$2,"-")</f>
        <v>135.69230769230768</v>
      </c>
      <c r="O161" s="32" t="str">
        <f>IFERROR('σ и σw, МПа'!O161*$BE$2,"-")</f>
        <v>-</v>
      </c>
      <c r="P161" s="33" t="str">
        <f>IFERROR('σ и σw, МПа'!P161*$BE$2,"-")</f>
        <v>-</v>
      </c>
      <c r="Q161" s="31">
        <f>IFERROR('σ и σw, МПа'!D161*$BF$2,"-")</f>
        <v>250.66666666666666</v>
      </c>
      <c r="R161" s="32">
        <f>IFERROR('σ и σw, МПа'!E161*$BF$2,"-")</f>
        <v>250.66666666666666</v>
      </c>
      <c r="S161" s="32">
        <f>IFERROR('σ и σw, МПа'!F161*$BF$2,"-")</f>
        <v>250.66666666666666</v>
      </c>
      <c r="T161" s="32">
        <f>IFERROR('σ и σw, МПа'!G161*$BF$2,"-")</f>
        <v>250.66666666666666</v>
      </c>
      <c r="U161" s="32">
        <f>IFERROR('σ и σw, МПа'!H161*$BF$2,"-")</f>
        <v>250.66666666666666</v>
      </c>
      <c r="V161" s="32">
        <f>IFERROR('σ и σw, МПа'!I161*$BF$2,"-")</f>
        <v>250.66666666666666</v>
      </c>
      <c r="W161" s="32">
        <f>IFERROR('σ и σw, МПа'!J161*$BF$2,"-")</f>
        <v>250.66666666666666</v>
      </c>
      <c r="X161" s="32">
        <f>IFERROR('σ и σw, МПа'!K161*$BF$2,"-")</f>
        <v>230.4</v>
      </c>
      <c r="Y161" s="32">
        <f>IFERROR('σ и σw, МПа'!L161*$BF$2,"-")</f>
        <v>219.73333333333335</v>
      </c>
      <c r="Z161" s="32">
        <f>IFERROR('σ и σw, МПа'!M161*$BF$2,"-")</f>
        <v>204.92307692307691</v>
      </c>
      <c r="AA161" s="32">
        <f>IFERROR('σ и σw, МПа'!N161*$BF$2,"-")</f>
        <v>180.92307692307691</v>
      </c>
      <c r="AB161" s="32" t="str">
        <f>IFERROR('σ и σw, МПа'!O161*$BF$2,"-")</f>
        <v>-</v>
      </c>
      <c r="AC161" s="33" t="str">
        <f>IFERROR('σ и σw, МПа'!P161*$BF$2,"-")</f>
        <v>-</v>
      </c>
      <c r="AD161" s="31">
        <f>IFERROR('σ и σw, МПа'!Q161*$BG$2,"-")</f>
        <v>141</v>
      </c>
      <c r="AE161" s="32">
        <f>IFERROR('σ и σw, МПа'!R161*$BG$2,"-")</f>
        <v>141</v>
      </c>
      <c r="AF161" s="32">
        <f>IFERROR('σ и σw, МПа'!S161*$BG$2,"-")</f>
        <v>141</v>
      </c>
      <c r="AG161" s="32">
        <f>IFERROR('σ и σw, МПа'!T161*$BG$2,"-")</f>
        <v>141</v>
      </c>
      <c r="AH161" s="32">
        <f>IFERROR('σ и σw, МПа'!U161*$BG$2,"-")</f>
        <v>141</v>
      </c>
      <c r="AI161" s="32">
        <f>IFERROR('σ и σw, МПа'!V161*$BG$2,"-")</f>
        <v>141</v>
      </c>
      <c r="AJ161" s="32">
        <f>IFERROR('σ и σw, МПа'!W161*$BG$2,"-")</f>
        <v>141</v>
      </c>
      <c r="AK161" s="32">
        <f>IFERROR('σ и σw, МПа'!X161*$BG$2,"-")</f>
        <v>129.6</v>
      </c>
      <c r="AL161" s="32">
        <f>IFERROR('σ и σw, МПа'!Y161*$BG$2,"-")</f>
        <v>123.6</v>
      </c>
      <c r="AM161" s="32">
        <f>IFERROR('σ и σw, МПа'!Z161*$BG$2,"-")</f>
        <v>123.6</v>
      </c>
      <c r="AN161" s="32">
        <f>IFERROR('σ и σw, МПа'!AA161*$BG$2,"-")</f>
        <v>117.6</v>
      </c>
      <c r="AO161" s="32" t="str">
        <f>IFERROR('σ и σw, МПа'!AB161*$BG$2,"-")</f>
        <v>-</v>
      </c>
      <c r="AP161" s="33" t="str">
        <f>IFERROR('σ и σw, МПа'!AC161*$BG$2,"-")</f>
        <v>-</v>
      </c>
      <c r="AQ161" s="31">
        <f>IFERROR('σ и σw, МПа'!Q161*$BH$2,"-")</f>
        <v>235</v>
      </c>
      <c r="AR161" s="32">
        <f>IFERROR('σ и σw, МПа'!R161*$BH$2,"-")</f>
        <v>235</v>
      </c>
      <c r="AS161" s="32">
        <f>IFERROR('σ и σw, МПа'!S161*$BH$2,"-")</f>
        <v>235</v>
      </c>
      <c r="AT161" s="32">
        <f>IFERROR('σ и σw, МПа'!T161*$BH$2,"-")</f>
        <v>235</v>
      </c>
      <c r="AU161" s="32">
        <f>IFERROR('σ и σw, МПа'!U161*$BH$2,"-")</f>
        <v>235</v>
      </c>
      <c r="AV161" s="32">
        <f>IFERROR('σ и σw, МПа'!V161*$BH$2,"-")</f>
        <v>235</v>
      </c>
      <c r="AW161" s="32">
        <f>IFERROR('σ и σw, МПа'!W161*$BH$2,"-")</f>
        <v>235</v>
      </c>
      <c r="AX161" s="32">
        <f>IFERROR('σ и σw, МПа'!X161*$BH$2,"-")</f>
        <v>216</v>
      </c>
      <c r="AY161" s="32">
        <f>IFERROR('σ и σw, МПа'!Y161*$BH$2,"-")</f>
        <v>206</v>
      </c>
      <c r="AZ161" s="32">
        <f>IFERROR('σ и σw, МПа'!Z161*$BH$2,"-")</f>
        <v>206</v>
      </c>
      <c r="BA161" s="32">
        <f>IFERROR('σ и σw, МПа'!AA161*$BH$2,"-")</f>
        <v>196</v>
      </c>
      <c r="BB161" s="32" t="str">
        <f>IFERROR('σ и σw, МПа'!AB161*$BH$2,"-")</f>
        <v>-</v>
      </c>
      <c r="BC161" s="33" t="str">
        <f>IFERROR('σ и σw, МПа'!AC161*$BH$2,"-")</f>
        <v>-</v>
      </c>
    </row>
    <row r="162" spans="1:55" x14ac:dyDescent="0.25">
      <c r="A162" s="10" t="str">
        <f>INDEX('Обработка исходного'!B:B,ROW($B$3)+4*(ROW($B162)-ROW($B$3)))</f>
        <v>Сталь легированная</v>
      </c>
      <c r="B162" s="47" t="str">
        <f>INDEX('Обработка исходного'!D:D,ROW($B$3)+4*(ROW($B162)-ROW($B$3)))</f>
        <v>12MX</v>
      </c>
      <c r="C162" s="27" t="str">
        <f>'Rp0,2, МПа'!C162</f>
        <v>Поковки толщиной до 25 мм</v>
      </c>
      <c r="D162" s="31">
        <f>IFERROR('σ и σw, МПа'!D162*$BE$2,"-")</f>
        <v>187.99999999999997</v>
      </c>
      <c r="E162" s="32">
        <f>IFERROR('σ и σw, МПа'!E162*$BE$2,"-")</f>
        <v>187.99999999999997</v>
      </c>
      <c r="F162" s="32">
        <f>IFERROR('σ и σw, МПа'!F162*$BE$2,"-")</f>
        <v>185.53846153846152</v>
      </c>
      <c r="G162" s="32">
        <f>IFERROR('σ и σw, МПа'!G162*$BE$2,"-")</f>
        <v>185.53846153846152</v>
      </c>
      <c r="H162" s="32">
        <f>IFERROR('σ и σw, МПа'!H162*$BE$2,"-")</f>
        <v>180.92307692307693</v>
      </c>
      <c r="I162" s="32">
        <f>IFERROR('σ и σw, МПа'!I162*$BE$2,"-")</f>
        <v>176.76923076923075</v>
      </c>
      <c r="J162" s="32">
        <f>IFERROR('σ и σw, МПа'!J162*$BE$2,"-")</f>
        <v>176.76923076923075</v>
      </c>
      <c r="K162" s="32">
        <f>IFERROR('σ и σw, МПа'!K162*$BE$2,"-")</f>
        <v>172.15384615384613</v>
      </c>
      <c r="L162" s="32">
        <f>IFERROR('σ и σw, МПа'!L162*$BE$2,"-")</f>
        <v>162.92307692307693</v>
      </c>
      <c r="M162" s="32">
        <f>IFERROR('σ и σw, МПа'!M162*$BE$2,"-")</f>
        <v>144.92307692307691</v>
      </c>
      <c r="N162" s="32">
        <f>IFERROR('σ и σw, МПа'!N162*$BE$2,"-")</f>
        <v>126.92307692307691</v>
      </c>
      <c r="O162" s="32" t="str">
        <f>IFERROR('σ и σw, МПа'!O162*$BE$2,"-")</f>
        <v>-</v>
      </c>
      <c r="P162" s="33" t="str">
        <f>IFERROR('σ и σw, МПа'!P162*$BE$2,"-")</f>
        <v>-</v>
      </c>
      <c r="Q162" s="31">
        <f>IFERROR('σ и σw, МПа'!D162*$BF$2,"-")</f>
        <v>250.66666666666666</v>
      </c>
      <c r="R162" s="32">
        <f>IFERROR('σ и σw, МПа'!E162*$BF$2,"-")</f>
        <v>250.66666666666666</v>
      </c>
      <c r="S162" s="32">
        <f>IFERROR('σ и σw, МПа'!F162*$BF$2,"-")</f>
        <v>247.38461538461539</v>
      </c>
      <c r="T162" s="32">
        <f>IFERROR('σ и σw, МПа'!G162*$BF$2,"-")</f>
        <v>247.38461538461539</v>
      </c>
      <c r="U162" s="32">
        <f>IFERROR('σ и σw, МПа'!H162*$BF$2,"-")</f>
        <v>241.23076923076925</v>
      </c>
      <c r="V162" s="32">
        <f>IFERROR('σ и σw, МПа'!I162*$BF$2,"-")</f>
        <v>235.69230769230768</v>
      </c>
      <c r="W162" s="32">
        <f>IFERROR('σ и σw, МПа'!J162*$BF$2,"-")</f>
        <v>235.69230769230768</v>
      </c>
      <c r="X162" s="32">
        <f>IFERROR('σ и σw, МПа'!K162*$BF$2,"-")</f>
        <v>229.53846153846155</v>
      </c>
      <c r="Y162" s="32">
        <f>IFERROR('σ и σw, МПа'!L162*$BF$2,"-")</f>
        <v>217.23076923076925</v>
      </c>
      <c r="Z162" s="32">
        <f>IFERROR('σ и σw, МПа'!M162*$BF$2,"-")</f>
        <v>193.23076923076923</v>
      </c>
      <c r="AA162" s="32">
        <f>IFERROR('σ и σw, МПа'!N162*$BF$2,"-")</f>
        <v>169.23076923076923</v>
      </c>
      <c r="AB162" s="32" t="str">
        <f>IFERROR('σ и σw, МПа'!O162*$BF$2,"-")</f>
        <v>-</v>
      </c>
      <c r="AC162" s="33" t="str">
        <f>IFERROR('σ и σw, МПа'!P162*$BF$2,"-")</f>
        <v>-</v>
      </c>
      <c r="AD162" s="31">
        <f>IFERROR('σ и σw, МПа'!Q162*$BG$2,"-")</f>
        <v>141</v>
      </c>
      <c r="AE162" s="32">
        <f>IFERROR('σ и σw, МПа'!R162*$BG$2,"-")</f>
        <v>141</v>
      </c>
      <c r="AF162" s="32">
        <f>IFERROR('σ и σw, МПа'!S162*$BG$2,"-")</f>
        <v>141</v>
      </c>
      <c r="AG162" s="32">
        <f>IFERROR('σ и σw, МПа'!T162*$BG$2,"-")</f>
        <v>141</v>
      </c>
      <c r="AH162" s="32">
        <f>IFERROR('σ и σw, МПа'!U162*$BG$2,"-")</f>
        <v>141</v>
      </c>
      <c r="AI162" s="32">
        <f>IFERROR('σ и σw, МПа'!V162*$BG$2,"-")</f>
        <v>141</v>
      </c>
      <c r="AJ162" s="32">
        <f>IFERROR('σ и σw, МПа'!W162*$BG$2,"-")</f>
        <v>141</v>
      </c>
      <c r="AK162" s="32">
        <f>IFERROR('σ и σw, МПа'!X162*$BG$2,"-")</f>
        <v>129.6</v>
      </c>
      <c r="AL162" s="32">
        <f>IFERROR('σ и σw, МПа'!Y162*$BG$2,"-")</f>
        <v>123.6</v>
      </c>
      <c r="AM162" s="32">
        <f>IFERROR('σ и σw, МПа'!Z162*$BG$2,"-")</f>
        <v>123.6</v>
      </c>
      <c r="AN162" s="32">
        <f>IFERROR('σ и σw, МПа'!AA162*$BG$2,"-")</f>
        <v>117.6</v>
      </c>
      <c r="AO162" s="32" t="str">
        <f>IFERROR('σ и σw, МПа'!AB162*$BG$2,"-")</f>
        <v>-</v>
      </c>
      <c r="AP162" s="33" t="str">
        <f>IFERROR('σ и σw, МПа'!AC162*$BG$2,"-")</f>
        <v>-</v>
      </c>
      <c r="AQ162" s="31">
        <f>IFERROR('σ и σw, МПа'!Q162*$BH$2,"-")</f>
        <v>235</v>
      </c>
      <c r="AR162" s="32">
        <f>IFERROR('σ и σw, МПа'!R162*$BH$2,"-")</f>
        <v>235</v>
      </c>
      <c r="AS162" s="32">
        <f>IFERROR('σ и σw, МПа'!S162*$BH$2,"-")</f>
        <v>235</v>
      </c>
      <c r="AT162" s="32">
        <f>IFERROR('σ и σw, МПа'!T162*$BH$2,"-")</f>
        <v>235</v>
      </c>
      <c r="AU162" s="32">
        <f>IFERROR('σ и σw, МПа'!U162*$BH$2,"-")</f>
        <v>235</v>
      </c>
      <c r="AV162" s="32">
        <f>IFERROR('σ и σw, МПа'!V162*$BH$2,"-")</f>
        <v>235</v>
      </c>
      <c r="AW162" s="32">
        <f>IFERROR('σ и σw, МПа'!W162*$BH$2,"-")</f>
        <v>235</v>
      </c>
      <c r="AX162" s="32">
        <f>IFERROR('σ и σw, МПа'!X162*$BH$2,"-")</f>
        <v>216</v>
      </c>
      <c r="AY162" s="32">
        <f>IFERROR('σ и σw, МПа'!Y162*$BH$2,"-")</f>
        <v>206</v>
      </c>
      <c r="AZ162" s="32">
        <f>IFERROR('σ и σw, МПа'!Z162*$BH$2,"-")</f>
        <v>206</v>
      </c>
      <c r="BA162" s="32">
        <f>IFERROR('σ и σw, МПа'!AA162*$BH$2,"-")</f>
        <v>196</v>
      </c>
      <c r="BB162" s="32" t="str">
        <f>IFERROR('σ и σw, МПа'!AB162*$BH$2,"-")</f>
        <v>-</v>
      </c>
      <c r="BC162" s="33" t="str">
        <f>IFERROR('σ и σw, МПа'!AC162*$BH$2,"-")</f>
        <v>-</v>
      </c>
    </row>
    <row r="163" spans="1:55" x14ac:dyDescent="0.25">
      <c r="A163" s="10" t="str">
        <f>INDEX('Обработка исходного'!B:B,ROW($B$3)+4*(ROW($B163)-ROW($B$3)))</f>
        <v>Сталь легированная</v>
      </c>
      <c r="B163" s="47" t="str">
        <f>INDEX('Обработка исходного'!D:D,ROW($B$3)+4*(ROW($B163)-ROW($B$3)))</f>
        <v>12MX</v>
      </c>
      <c r="C163" s="27" t="str">
        <f>'Rp0,2, МПа'!C163</f>
        <v>Прутки, полосы толщиной или диаметром до 90 мм</v>
      </c>
      <c r="D163" s="31">
        <f>IFERROR('σ и σw, МПа'!D163*$BE$2,"-")</f>
        <v>187.99999999999997</v>
      </c>
      <c r="E163" s="32">
        <f>IFERROR('σ и σw, МПа'!E163*$BE$2,"-")</f>
        <v>187.99999999999997</v>
      </c>
      <c r="F163" s="32">
        <f>IFERROR('σ и σw, МПа'!F163*$BE$2,"-")</f>
        <v>185.53846153846152</v>
      </c>
      <c r="G163" s="32">
        <f>IFERROR('σ и σw, МПа'!G163*$BE$2,"-")</f>
        <v>185.53846153846152</v>
      </c>
      <c r="H163" s="32">
        <f>IFERROR('σ и σw, МПа'!H163*$BE$2,"-")</f>
        <v>180.92307692307693</v>
      </c>
      <c r="I163" s="32">
        <f>IFERROR('σ и σw, МПа'!I163*$BE$2,"-")</f>
        <v>176.76923076923075</v>
      </c>
      <c r="J163" s="32">
        <f>IFERROR('σ и σw, МПа'!J163*$BE$2,"-")</f>
        <v>176.76923076923075</v>
      </c>
      <c r="K163" s="32">
        <f>IFERROR('σ и σw, МПа'!K163*$BE$2,"-")</f>
        <v>172.15384615384613</v>
      </c>
      <c r="L163" s="32">
        <f>IFERROR('σ и σw, МПа'!L163*$BE$2,"-")</f>
        <v>162.92307692307693</v>
      </c>
      <c r="M163" s="32">
        <f>IFERROR('σ и σw, МПа'!M163*$BE$2,"-")</f>
        <v>144.92307692307691</v>
      </c>
      <c r="N163" s="32">
        <f>IFERROR('σ и σw, МПа'!N163*$BE$2,"-")</f>
        <v>126.92307692307691</v>
      </c>
      <c r="O163" s="32" t="str">
        <f>IFERROR('σ и σw, МПа'!O163*$BE$2,"-")</f>
        <v>-</v>
      </c>
      <c r="P163" s="33" t="str">
        <f>IFERROR('σ и σw, МПа'!P163*$BE$2,"-")</f>
        <v>-</v>
      </c>
      <c r="Q163" s="31">
        <f>IFERROR('σ и σw, МПа'!D163*$BF$2,"-")</f>
        <v>250.66666666666666</v>
      </c>
      <c r="R163" s="32">
        <f>IFERROR('σ и σw, МПа'!E163*$BF$2,"-")</f>
        <v>250.66666666666666</v>
      </c>
      <c r="S163" s="32">
        <f>IFERROR('σ и σw, МПа'!F163*$BF$2,"-")</f>
        <v>247.38461538461539</v>
      </c>
      <c r="T163" s="32">
        <f>IFERROR('σ и σw, МПа'!G163*$BF$2,"-")</f>
        <v>247.38461538461539</v>
      </c>
      <c r="U163" s="32">
        <f>IFERROR('σ и σw, МПа'!H163*$BF$2,"-")</f>
        <v>241.23076923076925</v>
      </c>
      <c r="V163" s="32">
        <f>IFERROR('σ и σw, МПа'!I163*$BF$2,"-")</f>
        <v>235.69230769230768</v>
      </c>
      <c r="W163" s="32">
        <f>IFERROR('σ и σw, МПа'!J163*$BF$2,"-")</f>
        <v>235.69230769230768</v>
      </c>
      <c r="X163" s="32">
        <f>IFERROR('σ и σw, МПа'!K163*$BF$2,"-")</f>
        <v>229.53846153846155</v>
      </c>
      <c r="Y163" s="32">
        <f>IFERROR('σ и σw, МПа'!L163*$BF$2,"-")</f>
        <v>217.23076923076925</v>
      </c>
      <c r="Z163" s="32">
        <f>IFERROR('σ и σw, МПа'!M163*$BF$2,"-")</f>
        <v>193.23076923076923</v>
      </c>
      <c r="AA163" s="32">
        <f>IFERROR('σ и σw, МПа'!N163*$BF$2,"-")</f>
        <v>169.23076923076923</v>
      </c>
      <c r="AB163" s="32" t="str">
        <f>IFERROR('σ и σw, МПа'!O163*$BF$2,"-")</f>
        <v>-</v>
      </c>
      <c r="AC163" s="33" t="str">
        <f>IFERROR('σ и σw, МПа'!P163*$BF$2,"-")</f>
        <v>-</v>
      </c>
      <c r="AD163" s="31">
        <f>IFERROR('σ и σw, МПа'!Q163*$BG$2,"-")</f>
        <v>141</v>
      </c>
      <c r="AE163" s="32">
        <f>IFERROR('σ и σw, МПа'!R163*$BG$2,"-")</f>
        <v>141</v>
      </c>
      <c r="AF163" s="32">
        <f>IFERROR('σ и σw, МПа'!S163*$BG$2,"-")</f>
        <v>141</v>
      </c>
      <c r="AG163" s="32">
        <f>IFERROR('σ и σw, МПа'!T163*$BG$2,"-")</f>
        <v>141</v>
      </c>
      <c r="AH163" s="32">
        <f>IFERROR('σ и σw, МПа'!U163*$BG$2,"-")</f>
        <v>141</v>
      </c>
      <c r="AI163" s="32">
        <f>IFERROR('σ и σw, МПа'!V163*$BG$2,"-")</f>
        <v>141</v>
      </c>
      <c r="AJ163" s="32">
        <f>IFERROR('σ и σw, МПа'!W163*$BG$2,"-")</f>
        <v>141</v>
      </c>
      <c r="AK163" s="32">
        <f>IFERROR('σ и σw, МПа'!X163*$BG$2,"-")</f>
        <v>129.6</v>
      </c>
      <c r="AL163" s="32">
        <f>IFERROR('σ и σw, МПа'!Y163*$BG$2,"-")</f>
        <v>123.6</v>
      </c>
      <c r="AM163" s="32">
        <f>IFERROR('σ и σw, МПа'!Z163*$BG$2,"-")</f>
        <v>123.6</v>
      </c>
      <c r="AN163" s="32">
        <f>IFERROR('σ и σw, МПа'!AA163*$BG$2,"-")</f>
        <v>117.6</v>
      </c>
      <c r="AO163" s="32" t="str">
        <f>IFERROR('σ и σw, МПа'!AB163*$BG$2,"-")</f>
        <v>-</v>
      </c>
      <c r="AP163" s="33" t="str">
        <f>IFERROR('σ и σw, МПа'!AC163*$BG$2,"-")</f>
        <v>-</v>
      </c>
      <c r="AQ163" s="31">
        <f>IFERROR('σ и σw, МПа'!Q163*$BH$2,"-")</f>
        <v>235</v>
      </c>
      <c r="AR163" s="32">
        <f>IFERROR('σ и σw, МПа'!R163*$BH$2,"-")</f>
        <v>235</v>
      </c>
      <c r="AS163" s="32">
        <f>IFERROR('σ и σw, МПа'!S163*$BH$2,"-")</f>
        <v>235</v>
      </c>
      <c r="AT163" s="32">
        <f>IFERROR('σ и σw, МПа'!T163*$BH$2,"-")</f>
        <v>235</v>
      </c>
      <c r="AU163" s="32">
        <f>IFERROR('σ и σw, МПа'!U163*$BH$2,"-")</f>
        <v>235</v>
      </c>
      <c r="AV163" s="32">
        <f>IFERROR('σ и σw, МПа'!V163*$BH$2,"-")</f>
        <v>235</v>
      </c>
      <c r="AW163" s="32">
        <f>IFERROR('σ и σw, МПа'!W163*$BH$2,"-")</f>
        <v>235</v>
      </c>
      <c r="AX163" s="32">
        <f>IFERROR('σ и σw, МПа'!X163*$BH$2,"-")</f>
        <v>216</v>
      </c>
      <c r="AY163" s="32">
        <f>IFERROR('σ и σw, МПа'!Y163*$BH$2,"-")</f>
        <v>206</v>
      </c>
      <c r="AZ163" s="32">
        <f>IFERROR('σ и σw, МПа'!Z163*$BH$2,"-")</f>
        <v>206</v>
      </c>
      <c r="BA163" s="32">
        <f>IFERROR('σ и σw, МПа'!AA163*$BH$2,"-")</f>
        <v>196</v>
      </c>
      <c r="BB163" s="32" t="str">
        <f>IFERROR('σ и σw, МПа'!AB163*$BH$2,"-")</f>
        <v>-</v>
      </c>
      <c r="BC163" s="33" t="str">
        <f>IFERROR('σ и σw, МПа'!AC163*$BH$2,"-")</f>
        <v>-</v>
      </c>
    </row>
    <row r="164" spans="1:55" ht="25.5" x14ac:dyDescent="0.25">
      <c r="A164" s="10" t="str">
        <f>INDEX('Обработка исходного'!B:B,ROW($B$3)+4*(ROW($B164)-ROW($B$3)))</f>
        <v>Сталь легированная</v>
      </c>
      <c r="B164" s="47" t="str">
        <f>INDEX('Обработка исходного'!D:D,ROW($B$3)+4*(ROW($B164)-ROW($B$3)))</f>
        <v>12MX</v>
      </c>
      <c r="C164" s="27" t="str">
        <f>'Rp0,2, МПа'!C164</f>
        <v>Прутки, полосы толщиной или диаметром от 90 до 150 мм</v>
      </c>
      <c r="D164" s="31">
        <f>IFERROR('σ и σw, МПа'!D164*$BE$2,"-")</f>
        <v>187.99999999999997</v>
      </c>
      <c r="E164" s="32">
        <f>IFERROR('σ и σw, МПа'!E164*$BE$2,"-")</f>
        <v>187.99999999999997</v>
      </c>
      <c r="F164" s="32">
        <f>IFERROR('σ и σw, МПа'!F164*$BE$2,"-")</f>
        <v>185.53846153846152</v>
      </c>
      <c r="G164" s="32">
        <f>IFERROR('σ и σw, МПа'!G164*$BE$2,"-")</f>
        <v>185.53846153846152</v>
      </c>
      <c r="H164" s="32">
        <f>IFERROR('σ и σw, МПа'!H164*$BE$2,"-")</f>
        <v>180.79999999999998</v>
      </c>
      <c r="I164" s="32">
        <f>IFERROR('σ и σw, МПа'!I164*$BE$2,"-")</f>
        <v>176.76923076923075</v>
      </c>
      <c r="J164" s="32">
        <f>IFERROR('σ и σw, МПа'!J164*$BE$2,"-")</f>
        <v>172.79999999999998</v>
      </c>
      <c r="K164" s="32">
        <f>IFERROR('σ и σw, МПа'!K164*$BE$2,"-")</f>
        <v>164.8</v>
      </c>
      <c r="L164" s="32">
        <f>IFERROR('σ и σw, МПа'!L164*$BE$2,"-")</f>
        <v>156.79999999999998</v>
      </c>
      <c r="M164" s="32">
        <f>IFERROR('σ и σw, МПа'!M164*$BE$2,"-")</f>
        <v>144.92307692307691</v>
      </c>
      <c r="N164" s="32">
        <f>IFERROR('σ и σw, МПа'!N164*$BE$2,"-")</f>
        <v>126.92307692307691</v>
      </c>
      <c r="O164" s="32" t="str">
        <f>IFERROR('σ и σw, МПа'!O164*$BE$2,"-")</f>
        <v>-</v>
      </c>
      <c r="P164" s="33" t="str">
        <f>IFERROR('σ и σw, МПа'!P164*$BE$2,"-")</f>
        <v>-</v>
      </c>
      <c r="Q164" s="31">
        <f>IFERROR('σ и σw, МПа'!D164*$BF$2,"-")</f>
        <v>250.66666666666666</v>
      </c>
      <c r="R164" s="32">
        <f>IFERROR('σ и σw, МПа'!E164*$BF$2,"-")</f>
        <v>250.66666666666666</v>
      </c>
      <c r="S164" s="32">
        <f>IFERROR('σ и σw, МПа'!F164*$BF$2,"-")</f>
        <v>247.38461538461539</v>
      </c>
      <c r="T164" s="32">
        <f>IFERROR('σ и σw, МПа'!G164*$BF$2,"-")</f>
        <v>247.38461538461539</v>
      </c>
      <c r="U164" s="32">
        <f>IFERROR('σ и σw, МПа'!H164*$BF$2,"-")</f>
        <v>241.06666666666666</v>
      </c>
      <c r="V164" s="32">
        <f>IFERROR('σ и σw, МПа'!I164*$BF$2,"-")</f>
        <v>235.69230769230768</v>
      </c>
      <c r="W164" s="32">
        <f>IFERROR('σ и σw, МПа'!J164*$BF$2,"-")</f>
        <v>230.4</v>
      </c>
      <c r="X164" s="32">
        <f>IFERROR('σ и σw, МПа'!K164*$BF$2,"-")</f>
        <v>219.73333333333335</v>
      </c>
      <c r="Y164" s="32">
        <f>IFERROR('σ и σw, МПа'!L164*$BF$2,"-")</f>
        <v>209.06666666666666</v>
      </c>
      <c r="Z164" s="32">
        <f>IFERROR('σ и σw, МПа'!M164*$BF$2,"-")</f>
        <v>193.23076923076923</v>
      </c>
      <c r="AA164" s="32">
        <f>IFERROR('σ и σw, МПа'!N164*$BF$2,"-")</f>
        <v>169.23076923076923</v>
      </c>
      <c r="AB164" s="32" t="str">
        <f>IFERROR('σ и σw, МПа'!O164*$BF$2,"-")</f>
        <v>-</v>
      </c>
      <c r="AC164" s="33" t="str">
        <f>IFERROR('σ и σw, МПа'!P164*$BF$2,"-")</f>
        <v>-</v>
      </c>
      <c r="AD164" s="31">
        <f>IFERROR('σ и σw, МПа'!Q164*$BG$2,"-")</f>
        <v>141</v>
      </c>
      <c r="AE164" s="32">
        <f>IFERROR('σ и σw, МПа'!R164*$BG$2,"-")</f>
        <v>141</v>
      </c>
      <c r="AF164" s="32">
        <f>IFERROR('σ и σw, МПа'!S164*$BG$2,"-")</f>
        <v>141</v>
      </c>
      <c r="AG164" s="32">
        <f>IFERROR('σ и σw, МПа'!T164*$BG$2,"-")</f>
        <v>141</v>
      </c>
      <c r="AH164" s="32">
        <f>IFERROR('σ и σw, МПа'!U164*$BG$2,"-")</f>
        <v>135.6</v>
      </c>
      <c r="AI164" s="32">
        <f>IFERROR('σ и σw, МПа'!V164*$BG$2,"-")</f>
        <v>135.6</v>
      </c>
      <c r="AJ164" s="32">
        <f>IFERROR('σ и σw, МПа'!W164*$BG$2,"-")</f>
        <v>129.6</v>
      </c>
      <c r="AK164" s="32">
        <f>IFERROR('σ и σw, МПа'!X164*$BG$2,"-")</f>
        <v>123.6</v>
      </c>
      <c r="AL164" s="32">
        <f>IFERROR('σ и σw, МПа'!Y164*$BG$2,"-")</f>
        <v>117.6</v>
      </c>
      <c r="AM164" s="32">
        <f>IFERROR('σ и σw, МПа'!Z164*$BG$2,"-")</f>
        <v>111.6</v>
      </c>
      <c r="AN164" s="32">
        <f>IFERROR('σ и σw, МПа'!AA164*$BG$2,"-")</f>
        <v>106.2</v>
      </c>
      <c r="AO164" s="32" t="str">
        <f>IFERROR('σ и σw, МПа'!AB164*$BG$2,"-")</f>
        <v>-</v>
      </c>
      <c r="AP164" s="33" t="str">
        <f>IFERROR('σ и σw, МПа'!AC164*$BG$2,"-")</f>
        <v>-</v>
      </c>
      <c r="AQ164" s="31">
        <f>IFERROR('σ и σw, МПа'!Q164*$BH$2,"-")</f>
        <v>235</v>
      </c>
      <c r="AR164" s="32">
        <f>IFERROR('σ и σw, МПа'!R164*$BH$2,"-")</f>
        <v>235</v>
      </c>
      <c r="AS164" s="32">
        <f>IFERROR('σ и σw, МПа'!S164*$BH$2,"-")</f>
        <v>235</v>
      </c>
      <c r="AT164" s="32">
        <f>IFERROR('σ и σw, МПа'!T164*$BH$2,"-")</f>
        <v>235</v>
      </c>
      <c r="AU164" s="32">
        <f>IFERROR('σ и σw, МПа'!U164*$BH$2,"-")</f>
        <v>226</v>
      </c>
      <c r="AV164" s="32">
        <f>IFERROR('σ и σw, МПа'!V164*$BH$2,"-")</f>
        <v>226</v>
      </c>
      <c r="AW164" s="32">
        <f>IFERROR('σ и σw, МПа'!W164*$BH$2,"-")</f>
        <v>216</v>
      </c>
      <c r="AX164" s="32">
        <f>IFERROR('σ и σw, МПа'!X164*$BH$2,"-")</f>
        <v>206</v>
      </c>
      <c r="AY164" s="32">
        <f>IFERROR('σ и σw, МПа'!Y164*$BH$2,"-")</f>
        <v>196</v>
      </c>
      <c r="AZ164" s="32">
        <f>IFERROR('σ и σw, МПа'!Z164*$BH$2,"-")</f>
        <v>186</v>
      </c>
      <c r="BA164" s="32">
        <f>IFERROR('σ и σw, МПа'!AA164*$BH$2,"-")</f>
        <v>177</v>
      </c>
      <c r="BB164" s="32" t="str">
        <f>IFERROR('σ и σw, МПа'!AB164*$BH$2,"-")</f>
        <v>-</v>
      </c>
      <c r="BC164" s="33" t="str">
        <f>IFERROR('σ и σw, МПа'!AC164*$BH$2,"-")</f>
        <v>-</v>
      </c>
    </row>
    <row r="165" spans="1:55" ht="25.5" x14ac:dyDescent="0.25">
      <c r="A165" s="10" t="str">
        <f>INDEX('Обработка исходного'!B:B,ROW($B$3)+4*(ROW($B165)-ROW($B$3)))</f>
        <v>Сталь легированная</v>
      </c>
      <c r="B165" s="47" t="str">
        <f>INDEX('Обработка исходного'!D:D,ROW($B$3)+4*(ROW($B165)-ROW($B$3)))</f>
        <v>12MX</v>
      </c>
      <c r="C165" s="27" t="str">
        <f>'Rp0,2, МПа'!C165</f>
        <v>Прутки, полосы толщиной или диаметром от 150 до 200 мм</v>
      </c>
      <c r="D165" s="31">
        <f>IFERROR('σ и σw, МПа'!D165*$BE$2,"-")</f>
        <v>187.99999999999997</v>
      </c>
      <c r="E165" s="32">
        <f>IFERROR('σ и σw, МПа'!E165*$BE$2,"-")</f>
        <v>187.99999999999997</v>
      </c>
      <c r="F165" s="32">
        <f>IFERROR('σ и σw, МПа'!F165*$BE$2,"-")</f>
        <v>185.53846153846152</v>
      </c>
      <c r="G165" s="32">
        <f>IFERROR('σ и σw, МПа'!G165*$BE$2,"-")</f>
        <v>185.53846153846152</v>
      </c>
      <c r="H165" s="32">
        <f>IFERROR('σ и σw, МПа'!H165*$BE$2,"-")</f>
        <v>180.79999999999998</v>
      </c>
      <c r="I165" s="32">
        <f>IFERROR('σ и σw, МПа'!I165*$BE$2,"-")</f>
        <v>176.76923076923075</v>
      </c>
      <c r="J165" s="32">
        <f>IFERROR('σ и σw, МПа'!J165*$BE$2,"-")</f>
        <v>172.79999999999998</v>
      </c>
      <c r="K165" s="32">
        <f>IFERROR('σ и σw, МПа'!K165*$BE$2,"-")</f>
        <v>164.8</v>
      </c>
      <c r="L165" s="32">
        <f>IFERROR('σ и σw, МПа'!L165*$BE$2,"-")</f>
        <v>156.79999999999998</v>
      </c>
      <c r="M165" s="32">
        <f>IFERROR('σ и σw, МПа'!M165*$BE$2,"-")</f>
        <v>144.92307692307691</v>
      </c>
      <c r="N165" s="32">
        <f>IFERROR('σ и σw, МПа'!N165*$BE$2,"-")</f>
        <v>126.92307692307691</v>
      </c>
      <c r="O165" s="32" t="str">
        <f>IFERROR('σ и σw, МПа'!O165*$BE$2,"-")</f>
        <v>-</v>
      </c>
      <c r="P165" s="33" t="str">
        <f>IFERROR('σ и σw, МПа'!P165*$BE$2,"-")</f>
        <v>-</v>
      </c>
      <c r="Q165" s="31">
        <f>IFERROR('σ и σw, МПа'!D165*$BF$2,"-")</f>
        <v>250.66666666666666</v>
      </c>
      <c r="R165" s="32">
        <f>IFERROR('σ и σw, МПа'!E165*$BF$2,"-")</f>
        <v>250.66666666666666</v>
      </c>
      <c r="S165" s="32">
        <f>IFERROR('σ и σw, МПа'!F165*$BF$2,"-")</f>
        <v>247.38461538461539</v>
      </c>
      <c r="T165" s="32">
        <f>IFERROR('σ и σw, МПа'!G165*$BF$2,"-")</f>
        <v>247.38461538461539</v>
      </c>
      <c r="U165" s="32">
        <f>IFERROR('σ и σw, МПа'!H165*$BF$2,"-")</f>
        <v>241.06666666666666</v>
      </c>
      <c r="V165" s="32">
        <f>IFERROR('σ и σw, МПа'!I165*$BF$2,"-")</f>
        <v>235.69230769230768</v>
      </c>
      <c r="W165" s="32">
        <f>IFERROR('σ и σw, МПа'!J165*$BF$2,"-")</f>
        <v>230.4</v>
      </c>
      <c r="X165" s="32">
        <f>IFERROR('σ и σw, МПа'!K165*$BF$2,"-")</f>
        <v>219.73333333333335</v>
      </c>
      <c r="Y165" s="32">
        <f>IFERROR('σ и σw, МПа'!L165*$BF$2,"-")</f>
        <v>209.06666666666666</v>
      </c>
      <c r="Z165" s="32">
        <f>IFERROR('σ и σw, МПа'!M165*$BF$2,"-")</f>
        <v>193.23076923076923</v>
      </c>
      <c r="AA165" s="32">
        <f>IFERROR('σ и σw, МПа'!N165*$BF$2,"-")</f>
        <v>169.23076923076923</v>
      </c>
      <c r="AB165" s="32" t="str">
        <f>IFERROR('σ и σw, МПа'!O165*$BF$2,"-")</f>
        <v>-</v>
      </c>
      <c r="AC165" s="33" t="str">
        <f>IFERROR('σ и σw, МПа'!P165*$BF$2,"-")</f>
        <v>-</v>
      </c>
      <c r="AD165" s="31">
        <f>IFERROR('σ и σw, МПа'!Q165*$BG$2,"-")</f>
        <v>141</v>
      </c>
      <c r="AE165" s="32">
        <f>IFERROR('σ и σw, МПа'!R165*$BG$2,"-")</f>
        <v>141</v>
      </c>
      <c r="AF165" s="32">
        <f>IFERROR('σ и σw, МПа'!S165*$BG$2,"-")</f>
        <v>141</v>
      </c>
      <c r="AG165" s="32">
        <f>IFERROR('σ и σw, МПа'!T165*$BG$2,"-")</f>
        <v>141</v>
      </c>
      <c r="AH165" s="32">
        <f>IFERROR('σ и σw, МПа'!U165*$BG$2,"-")</f>
        <v>135.6</v>
      </c>
      <c r="AI165" s="32">
        <f>IFERROR('σ и σw, МПа'!V165*$BG$2,"-")</f>
        <v>135.6</v>
      </c>
      <c r="AJ165" s="32">
        <f>IFERROR('σ и σw, МПа'!W165*$BG$2,"-")</f>
        <v>129.6</v>
      </c>
      <c r="AK165" s="32">
        <f>IFERROR('σ и σw, МПа'!X165*$BG$2,"-")</f>
        <v>123.6</v>
      </c>
      <c r="AL165" s="32">
        <f>IFERROR('σ и σw, МПа'!Y165*$BG$2,"-")</f>
        <v>117.6</v>
      </c>
      <c r="AM165" s="32">
        <f>IFERROR('σ и σw, МПа'!Z165*$BG$2,"-")</f>
        <v>111.6</v>
      </c>
      <c r="AN165" s="32">
        <f>IFERROR('σ и σw, МПа'!AA165*$BG$2,"-")</f>
        <v>106.2</v>
      </c>
      <c r="AO165" s="32" t="str">
        <f>IFERROR('σ и σw, МПа'!AB165*$BG$2,"-")</f>
        <v>-</v>
      </c>
      <c r="AP165" s="33" t="str">
        <f>IFERROR('σ и σw, МПа'!AC165*$BG$2,"-")</f>
        <v>-</v>
      </c>
      <c r="AQ165" s="31">
        <f>IFERROR('σ и σw, МПа'!Q165*$BH$2,"-")</f>
        <v>235</v>
      </c>
      <c r="AR165" s="32">
        <f>IFERROR('σ и σw, МПа'!R165*$BH$2,"-")</f>
        <v>235</v>
      </c>
      <c r="AS165" s="32">
        <f>IFERROR('σ и σw, МПа'!S165*$BH$2,"-")</f>
        <v>235</v>
      </c>
      <c r="AT165" s="32">
        <f>IFERROR('σ и σw, МПа'!T165*$BH$2,"-")</f>
        <v>235</v>
      </c>
      <c r="AU165" s="32">
        <f>IFERROR('σ и σw, МПа'!U165*$BH$2,"-")</f>
        <v>226</v>
      </c>
      <c r="AV165" s="32">
        <f>IFERROR('σ и σw, МПа'!V165*$BH$2,"-")</f>
        <v>226</v>
      </c>
      <c r="AW165" s="32">
        <f>IFERROR('σ и σw, МПа'!W165*$BH$2,"-")</f>
        <v>216</v>
      </c>
      <c r="AX165" s="32">
        <f>IFERROR('σ и σw, МПа'!X165*$BH$2,"-")</f>
        <v>206</v>
      </c>
      <c r="AY165" s="32">
        <f>IFERROR('σ и σw, МПа'!Y165*$BH$2,"-")</f>
        <v>196</v>
      </c>
      <c r="AZ165" s="32">
        <f>IFERROR('σ и σw, МПа'!Z165*$BH$2,"-")</f>
        <v>186</v>
      </c>
      <c r="BA165" s="32">
        <f>IFERROR('σ и σw, МПа'!AA165*$BH$2,"-")</f>
        <v>177</v>
      </c>
      <c r="BB165" s="32" t="str">
        <f>IFERROR('σ и σw, МПа'!AB165*$BH$2,"-")</f>
        <v>-</v>
      </c>
      <c r="BC165" s="33" t="str">
        <f>IFERROR('σ и σw, МПа'!AC165*$BH$2,"-")</f>
        <v>-</v>
      </c>
    </row>
    <row r="166" spans="1:55" x14ac:dyDescent="0.25">
      <c r="A166" s="10" t="str">
        <f>INDEX('Обработка исходного'!B:B,ROW($B$3)+4*(ROW($B166)-ROW($B$3)))</f>
        <v>Сталь легированная</v>
      </c>
      <c r="B166" s="47" t="str">
        <f>INDEX('Обработка исходного'!D:D,ROW($B$3)+4*(ROW($B166)-ROW($B$3)))</f>
        <v>12МХ</v>
      </c>
      <c r="C166" s="27" t="str">
        <f>'Rp0,2, МПа'!C166</f>
        <v>Листы толщиной от 4 до 6 мм</v>
      </c>
      <c r="D166" s="31">
        <f>IFERROR('σ и σw, МПа'!D166*$BE$2,"-")</f>
        <v>187.99999999999997</v>
      </c>
      <c r="E166" s="32">
        <f>IFERROR('σ и σw, МПа'!E166*$BE$2,"-")</f>
        <v>187.99999999999997</v>
      </c>
      <c r="F166" s="32">
        <f>IFERROR('σ и σw, МПа'!F166*$BE$2,"-")</f>
        <v>187.99999999999997</v>
      </c>
      <c r="G166" s="32">
        <f>IFERROR('σ и σw, МПа'!G166*$BE$2,"-")</f>
        <v>187.99999999999997</v>
      </c>
      <c r="H166" s="32">
        <f>IFERROR('σ и σw, МПа'!H166*$BE$2,"-")</f>
        <v>180.79999999999998</v>
      </c>
      <c r="I166" s="32">
        <f>IFERROR('σ и σw, МПа'!I166*$BE$2,"-")</f>
        <v>180.79999999999998</v>
      </c>
      <c r="J166" s="32">
        <f>IFERROR('σ и σw, МПа'!J166*$BE$2,"-")</f>
        <v>172.79999999999998</v>
      </c>
      <c r="K166" s="32">
        <f>IFERROR('σ и σw, МПа'!K166*$BE$2,"-")</f>
        <v>164.8</v>
      </c>
      <c r="L166" s="32">
        <f>IFERROR('σ и σw, МПа'!L166*$BE$2,"-")</f>
        <v>156.79999999999998</v>
      </c>
      <c r="M166" s="32">
        <f>IFERROR('σ и σw, МПа'!M166*$BE$2,"-")</f>
        <v>148.79999999999998</v>
      </c>
      <c r="N166" s="32">
        <f>IFERROR('σ и σw, МПа'!N166*$BE$2,"-")</f>
        <v>135.69230769230768</v>
      </c>
      <c r="O166" s="32" t="str">
        <f>IFERROR('σ и σw, МПа'!O166*$BE$2,"-")</f>
        <v>-</v>
      </c>
      <c r="P166" s="33" t="str">
        <f>IFERROR('σ и σw, МПа'!P166*$BE$2,"-")</f>
        <v>-</v>
      </c>
      <c r="Q166" s="31">
        <f>IFERROR('σ и σw, МПа'!D166*$BF$2,"-")</f>
        <v>250.66666666666666</v>
      </c>
      <c r="R166" s="32">
        <f>IFERROR('σ и σw, МПа'!E166*$BF$2,"-")</f>
        <v>250.66666666666666</v>
      </c>
      <c r="S166" s="32">
        <f>IFERROR('σ и σw, МПа'!F166*$BF$2,"-")</f>
        <v>250.66666666666666</v>
      </c>
      <c r="T166" s="32">
        <f>IFERROR('σ и σw, МПа'!G166*$BF$2,"-")</f>
        <v>250.66666666666666</v>
      </c>
      <c r="U166" s="32">
        <f>IFERROR('σ и σw, МПа'!H166*$BF$2,"-")</f>
        <v>241.06666666666666</v>
      </c>
      <c r="V166" s="32">
        <f>IFERROR('σ и σw, МПа'!I166*$BF$2,"-")</f>
        <v>241.06666666666666</v>
      </c>
      <c r="W166" s="32">
        <f>IFERROR('σ и σw, МПа'!J166*$BF$2,"-")</f>
        <v>230.4</v>
      </c>
      <c r="X166" s="32">
        <f>IFERROR('σ и σw, МПа'!K166*$BF$2,"-")</f>
        <v>219.73333333333335</v>
      </c>
      <c r="Y166" s="32">
        <f>IFERROR('σ и σw, МПа'!L166*$BF$2,"-")</f>
        <v>209.06666666666666</v>
      </c>
      <c r="Z166" s="32">
        <f>IFERROR('σ и σw, МПа'!M166*$BF$2,"-")</f>
        <v>198.4</v>
      </c>
      <c r="AA166" s="32">
        <f>IFERROR('σ и σw, МПа'!N166*$BF$2,"-")</f>
        <v>180.92307692307691</v>
      </c>
      <c r="AB166" s="32" t="str">
        <f>IFERROR('σ и σw, МПа'!O166*$BF$2,"-")</f>
        <v>-</v>
      </c>
      <c r="AC166" s="33" t="str">
        <f>IFERROR('σ и σw, МПа'!P166*$BF$2,"-")</f>
        <v>-</v>
      </c>
      <c r="AD166" s="31">
        <f>IFERROR('σ и σw, МПа'!Q166*$BG$2,"-")</f>
        <v>141</v>
      </c>
      <c r="AE166" s="32">
        <f>IFERROR('σ и σw, МПа'!R166*$BG$2,"-")</f>
        <v>141</v>
      </c>
      <c r="AF166" s="32">
        <f>IFERROR('σ и σw, МПа'!S166*$BG$2,"-")</f>
        <v>141</v>
      </c>
      <c r="AG166" s="32">
        <f>IFERROR('σ и σw, МПа'!T166*$BG$2,"-")</f>
        <v>141</v>
      </c>
      <c r="AH166" s="32">
        <f>IFERROR('σ и σw, МПа'!U166*$BG$2,"-")</f>
        <v>135.6</v>
      </c>
      <c r="AI166" s="32">
        <f>IFERROR('σ и σw, МПа'!V166*$BG$2,"-")</f>
        <v>135.6</v>
      </c>
      <c r="AJ166" s="32">
        <f>IFERROR('σ и σw, МПа'!W166*$BG$2,"-")</f>
        <v>129.6</v>
      </c>
      <c r="AK166" s="32">
        <f>IFERROR('σ и σw, МПа'!X166*$BG$2,"-")</f>
        <v>123.6</v>
      </c>
      <c r="AL166" s="32">
        <f>IFERROR('σ и σw, МПа'!Y166*$BG$2,"-")</f>
        <v>117.6</v>
      </c>
      <c r="AM166" s="32">
        <f>IFERROR('σ и σw, МПа'!Z166*$BG$2,"-")</f>
        <v>111.6</v>
      </c>
      <c r="AN166" s="32">
        <f>IFERROR('σ и σw, МПа'!AA166*$BG$2,"-")</f>
        <v>106.2</v>
      </c>
      <c r="AO166" s="32" t="str">
        <f>IFERROR('σ и σw, МПа'!AB166*$BG$2,"-")</f>
        <v>-</v>
      </c>
      <c r="AP166" s="33" t="str">
        <f>IFERROR('σ и σw, МПа'!AC166*$BG$2,"-")</f>
        <v>-</v>
      </c>
      <c r="AQ166" s="31">
        <f>IFERROR('σ и σw, МПа'!Q166*$BH$2,"-")</f>
        <v>235</v>
      </c>
      <c r="AR166" s="32">
        <f>IFERROR('σ и σw, МПа'!R166*$BH$2,"-")</f>
        <v>235</v>
      </c>
      <c r="AS166" s="32">
        <f>IFERROR('σ и σw, МПа'!S166*$BH$2,"-")</f>
        <v>235</v>
      </c>
      <c r="AT166" s="32">
        <f>IFERROR('σ и σw, МПа'!T166*$BH$2,"-")</f>
        <v>235</v>
      </c>
      <c r="AU166" s="32">
        <f>IFERROR('σ и σw, МПа'!U166*$BH$2,"-")</f>
        <v>226</v>
      </c>
      <c r="AV166" s="32">
        <f>IFERROR('σ и σw, МПа'!V166*$BH$2,"-")</f>
        <v>226</v>
      </c>
      <c r="AW166" s="32">
        <f>IFERROR('σ и σw, МПа'!W166*$BH$2,"-")</f>
        <v>216</v>
      </c>
      <c r="AX166" s="32">
        <f>IFERROR('σ и σw, МПа'!X166*$BH$2,"-")</f>
        <v>206</v>
      </c>
      <c r="AY166" s="32">
        <f>IFERROR('σ и σw, МПа'!Y166*$BH$2,"-")</f>
        <v>196</v>
      </c>
      <c r="AZ166" s="32">
        <f>IFERROR('σ и σw, МПа'!Z166*$BH$2,"-")</f>
        <v>186</v>
      </c>
      <c r="BA166" s="32">
        <f>IFERROR('σ и σw, МПа'!AA166*$BH$2,"-")</f>
        <v>177</v>
      </c>
      <c r="BB166" s="32" t="str">
        <f>IFERROR('σ и σw, МПа'!AB166*$BH$2,"-")</f>
        <v>-</v>
      </c>
      <c r="BC166" s="33" t="str">
        <f>IFERROR('σ и σw, МПа'!AC166*$BH$2,"-")</f>
        <v>-</v>
      </c>
    </row>
    <row r="167" spans="1:55" x14ac:dyDescent="0.25">
      <c r="A167" s="10" t="str">
        <f>INDEX('Обработка исходного'!B:B,ROW($B$3)+4*(ROW($B167)-ROW($B$3)))</f>
        <v>Сталь легированная</v>
      </c>
      <c r="B167" s="47" t="str">
        <f>INDEX('Обработка исходного'!D:D,ROW($B$3)+4*(ROW($B167)-ROW($B$3)))</f>
        <v>12МХ</v>
      </c>
      <c r="C167" s="27" t="str">
        <f>'Rp0,2, МПа'!C167</f>
        <v>Листы толщиной от 20 до 60 мм</v>
      </c>
      <c r="D167" s="31">
        <f>IFERROR('σ и σw, МПа'!D167*$BE$2,"-")</f>
        <v>187.99999999999997</v>
      </c>
      <c r="E167" s="32">
        <f>IFERROR('σ и σw, МПа'!E167*$BE$2,"-")</f>
        <v>187.99999999999997</v>
      </c>
      <c r="F167" s="32">
        <f>IFERROR('σ и σw, МПа'!F167*$BE$2,"-")</f>
        <v>187.99999999999997</v>
      </c>
      <c r="G167" s="32">
        <f>IFERROR('σ и σw, МПа'!G167*$BE$2,"-")</f>
        <v>187.99999999999997</v>
      </c>
      <c r="H167" s="32">
        <f>IFERROR('σ и σw, МПа'!H167*$BE$2,"-")</f>
        <v>180.79999999999998</v>
      </c>
      <c r="I167" s="32">
        <f>IFERROR('σ и σw, МПа'!I167*$BE$2,"-")</f>
        <v>180.79999999999998</v>
      </c>
      <c r="J167" s="32">
        <f>IFERROR('σ и σw, МПа'!J167*$BE$2,"-")</f>
        <v>172.79999999999998</v>
      </c>
      <c r="K167" s="32">
        <f>IFERROR('σ и σw, МПа'!K167*$BE$2,"-")</f>
        <v>164.8</v>
      </c>
      <c r="L167" s="32">
        <f>IFERROR('σ и σw, МПа'!L167*$BE$2,"-")</f>
        <v>156.79999999999998</v>
      </c>
      <c r="M167" s="32">
        <f>IFERROR('σ и σw, МПа'!M167*$BE$2,"-")</f>
        <v>148.79999999999998</v>
      </c>
      <c r="N167" s="32">
        <f>IFERROR('σ и σw, МПа'!N167*$BE$2,"-")</f>
        <v>135.69230769230768</v>
      </c>
      <c r="O167" s="32" t="str">
        <f>IFERROR('σ и σw, МПа'!O167*$BE$2,"-")</f>
        <v>-</v>
      </c>
      <c r="P167" s="33" t="str">
        <f>IFERROR('σ и σw, МПа'!P167*$BE$2,"-")</f>
        <v>-</v>
      </c>
      <c r="Q167" s="31">
        <f>IFERROR('σ и σw, МПа'!D167*$BF$2,"-")</f>
        <v>250.66666666666666</v>
      </c>
      <c r="R167" s="32">
        <f>IFERROR('σ и σw, МПа'!E167*$BF$2,"-")</f>
        <v>250.66666666666666</v>
      </c>
      <c r="S167" s="32">
        <f>IFERROR('σ и σw, МПа'!F167*$BF$2,"-")</f>
        <v>250.66666666666666</v>
      </c>
      <c r="T167" s="32">
        <f>IFERROR('σ и σw, МПа'!G167*$BF$2,"-")</f>
        <v>250.66666666666666</v>
      </c>
      <c r="U167" s="32">
        <f>IFERROR('σ и σw, МПа'!H167*$BF$2,"-")</f>
        <v>241.06666666666666</v>
      </c>
      <c r="V167" s="32">
        <f>IFERROR('σ и σw, МПа'!I167*$BF$2,"-")</f>
        <v>241.06666666666666</v>
      </c>
      <c r="W167" s="32">
        <f>IFERROR('σ и σw, МПа'!J167*$BF$2,"-")</f>
        <v>230.4</v>
      </c>
      <c r="X167" s="32">
        <f>IFERROR('σ и σw, МПа'!K167*$BF$2,"-")</f>
        <v>219.73333333333335</v>
      </c>
      <c r="Y167" s="32">
        <f>IFERROR('σ и σw, МПа'!L167*$BF$2,"-")</f>
        <v>209.06666666666666</v>
      </c>
      <c r="Z167" s="32">
        <f>IFERROR('σ и σw, МПа'!M167*$BF$2,"-")</f>
        <v>198.4</v>
      </c>
      <c r="AA167" s="32">
        <f>IFERROR('σ и σw, МПа'!N167*$BF$2,"-")</f>
        <v>180.92307692307691</v>
      </c>
      <c r="AB167" s="32" t="str">
        <f>IFERROR('σ и σw, МПа'!O167*$BF$2,"-")</f>
        <v>-</v>
      </c>
      <c r="AC167" s="33" t="str">
        <f>IFERROR('σ и σw, МПа'!P167*$BF$2,"-")</f>
        <v>-</v>
      </c>
      <c r="AD167" s="31">
        <f>IFERROR('σ и σw, МПа'!Q167*$BG$2,"-")</f>
        <v>141</v>
      </c>
      <c r="AE167" s="32">
        <f>IFERROR('σ и σw, МПа'!R167*$BG$2,"-")</f>
        <v>141</v>
      </c>
      <c r="AF167" s="32">
        <f>IFERROR('σ и σw, МПа'!S167*$BG$2,"-")</f>
        <v>141</v>
      </c>
      <c r="AG167" s="32">
        <f>IFERROR('σ и σw, МПа'!T167*$BG$2,"-")</f>
        <v>141</v>
      </c>
      <c r="AH167" s="32">
        <f>IFERROR('σ и σw, МПа'!U167*$BG$2,"-")</f>
        <v>135.6</v>
      </c>
      <c r="AI167" s="32">
        <f>IFERROR('σ и σw, МПа'!V167*$BG$2,"-")</f>
        <v>135.6</v>
      </c>
      <c r="AJ167" s="32">
        <f>IFERROR('σ и σw, МПа'!W167*$BG$2,"-")</f>
        <v>129.6</v>
      </c>
      <c r="AK167" s="32">
        <f>IFERROR('σ и σw, МПа'!X167*$BG$2,"-")</f>
        <v>123.6</v>
      </c>
      <c r="AL167" s="32">
        <f>IFERROR('σ и σw, МПа'!Y167*$BG$2,"-")</f>
        <v>117.6</v>
      </c>
      <c r="AM167" s="32">
        <f>IFERROR('σ и σw, МПа'!Z167*$BG$2,"-")</f>
        <v>111.6</v>
      </c>
      <c r="AN167" s="32">
        <f>IFERROR('σ и σw, МПа'!AA167*$BG$2,"-")</f>
        <v>106.2</v>
      </c>
      <c r="AO167" s="32" t="str">
        <f>IFERROR('σ и σw, МПа'!AB167*$BG$2,"-")</f>
        <v>-</v>
      </c>
      <c r="AP167" s="33" t="str">
        <f>IFERROR('σ и σw, МПа'!AC167*$BG$2,"-")</f>
        <v>-</v>
      </c>
      <c r="AQ167" s="31">
        <f>IFERROR('σ и σw, МПа'!Q167*$BH$2,"-")</f>
        <v>235</v>
      </c>
      <c r="AR167" s="32">
        <f>IFERROR('σ и σw, МПа'!R167*$BH$2,"-")</f>
        <v>235</v>
      </c>
      <c r="AS167" s="32">
        <f>IFERROR('σ и σw, МПа'!S167*$BH$2,"-")</f>
        <v>235</v>
      </c>
      <c r="AT167" s="32">
        <f>IFERROR('σ и σw, МПа'!T167*$BH$2,"-")</f>
        <v>235</v>
      </c>
      <c r="AU167" s="32">
        <f>IFERROR('σ и σw, МПа'!U167*$BH$2,"-")</f>
        <v>226</v>
      </c>
      <c r="AV167" s="32">
        <f>IFERROR('σ и σw, МПа'!V167*$BH$2,"-")</f>
        <v>226</v>
      </c>
      <c r="AW167" s="32">
        <f>IFERROR('σ и σw, МПа'!W167*$BH$2,"-")</f>
        <v>216</v>
      </c>
      <c r="AX167" s="32">
        <f>IFERROR('σ и σw, МПа'!X167*$BH$2,"-")</f>
        <v>206</v>
      </c>
      <c r="AY167" s="32">
        <f>IFERROR('σ и σw, МПа'!Y167*$BH$2,"-")</f>
        <v>196</v>
      </c>
      <c r="AZ167" s="32">
        <f>IFERROR('σ и σw, МПа'!Z167*$BH$2,"-")</f>
        <v>186</v>
      </c>
      <c r="BA167" s="32">
        <f>IFERROR('σ и σw, МПа'!AA167*$BH$2,"-")</f>
        <v>177</v>
      </c>
      <c r="BB167" s="32" t="str">
        <f>IFERROR('σ и σw, МПа'!AB167*$BH$2,"-")</f>
        <v>-</v>
      </c>
      <c r="BC167" s="33" t="str">
        <f>IFERROR('σ и σw, МПа'!AC167*$BH$2,"-")</f>
        <v>-</v>
      </c>
    </row>
    <row r="168" spans="1:55" x14ac:dyDescent="0.25">
      <c r="A168" s="10" t="str">
        <f>INDEX('Обработка исходного'!B:B,ROW($B$3)+4*(ROW($B168)-ROW($B$3)))</f>
        <v>Сталь легированная</v>
      </c>
      <c r="B168" s="47" t="str">
        <f>INDEX('Обработка исходного'!D:D,ROW($B$3)+4*(ROW($B168)-ROW($B$3)))</f>
        <v>30ХГСА</v>
      </c>
      <c r="C168" s="27" t="str">
        <f>'Rp0,2, МПа'!C168</f>
        <v>Поковки диаметром от 50 до 100 мм, КП440*</v>
      </c>
      <c r="D168" s="31">
        <f>IFERROR('σ и σw, МПа'!D168*$BE$2,"-")</f>
        <v>293.07692307692304</v>
      </c>
      <c r="E168" s="32">
        <f>IFERROR('σ и σw, МПа'!E168*$BE$2,"-")</f>
        <v>289.84615384615381</v>
      </c>
      <c r="F168" s="32">
        <f>IFERROR('σ и σw, МПа'!F168*$BE$2,"-")</f>
        <v>280.61538461538458</v>
      </c>
      <c r="G168" s="32">
        <f>IFERROR('σ и σw, МПа'!G168*$BE$2,"-")</f>
        <v>276</v>
      </c>
      <c r="H168" s="32" t="str">
        <f>IFERROR('σ и σw, МПа'!H168*$BE$2,"-")</f>
        <v>-</v>
      </c>
      <c r="I168" s="32" t="str">
        <f>IFERROR('σ и σw, МПа'!I168*$BE$2,"-")</f>
        <v>-</v>
      </c>
      <c r="J168" s="32" t="str">
        <f>IFERROR('σ и σw, МПа'!J168*$BE$2,"-")</f>
        <v>-</v>
      </c>
      <c r="K168" s="32" t="str">
        <f>IFERROR('σ и σw, МПа'!K168*$BE$2,"-")</f>
        <v>-</v>
      </c>
      <c r="L168" s="32" t="str">
        <f>IFERROR('σ и σw, МПа'!L168*$BE$2,"-")</f>
        <v>-</v>
      </c>
      <c r="M168" s="32" t="str">
        <f>IFERROR('σ и σw, МПа'!M168*$BE$2,"-")</f>
        <v>-</v>
      </c>
      <c r="N168" s="32" t="str">
        <f>IFERROR('σ и σw, МПа'!N168*$BE$2,"-")</f>
        <v>-</v>
      </c>
      <c r="O168" s="32" t="str">
        <f>IFERROR('σ и σw, МПа'!O168*$BE$2,"-")</f>
        <v>-</v>
      </c>
      <c r="P168" s="33" t="str">
        <f>IFERROR('σ и σw, МПа'!P168*$BE$2,"-")</f>
        <v>-</v>
      </c>
      <c r="Q168" s="31">
        <f>IFERROR('σ и σw, МПа'!D168*$BF$2,"-")</f>
        <v>390.76923076923077</v>
      </c>
      <c r="R168" s="32">
        <f>IFERROR('σ и σw, МПа'!E168*$BF$2,"-")</f>
        <v>386.46153846153845</v>
      </c>
      <c r="S168" s="32">
        <f>IFERROR('σ и σw, МПа'!F168*$BF$2,"-")</f>
        <v>374.15384615384619</v>
      </c>
      <c r="T168" s="32">
        <f>IFERROR('σ и σw, МПа'!G168*$BF$2,"-")</f>
        <v>368</v>
      </c>
      <c r="U168" s="32" t="str">
        <f>IFERROR('σ и σw, МПа'!H168*$BF$2,"-")</f>
        <v>-</v>
      </c>
      <c r="V168" s="32" t="str">
        <f>IFERROR('σ и σw, МПа'!I168*$BF$2,"-")</f>
        <v>-</v>
      </c>
      <c r="W168" s="32" t="str">
        <f>IFERROR('σ и σw, МПа'!J168*$BF$2,"-")</f>
        <v>-</v>
      </c>
      <c r="X168" s="32" t="str">
        <f>IFERROR('σ и σw, МПа'!K168*$BF$2,"-")</f>
        <v>-</v>
      </c>
      <c r="Y168" s="32" t="str">
        <f>IFERROR('σ и σw, МПа'!L168*$BF$2,"-")</f>
        <v>-</v>
      </c>
      <c r="Z168" s="32" t="str">
        <f>IFERROR('σ и σw, МПа'!M168*$BF$2,"-")</f>
        <v>-</v>
      </c>
      <c r="AA168" s="32" t="str">
        <f>IFERROR('σ и σw, МПа'!N168*$BF$2,"-")</f>
        <v>-</v>
      </c>
      <c r="AB168" s="32" t="str">
        <f>IFERROR('σ и σw, МПа'!O168*$BF$2,"-")</f>
        <v>-</v>
      </c>
      <c r="AC168" s="33" t="str">
        <f>IFERROR('σ и σw, МПа'!P168*$BF$2,"-")</f>
        <v>-</v>
      </c>
      <c r="AD168" s="31">
        <f>IFERROR('σ и σw, МПа'!Q168*$BG$2,"-")</f>
        <v>264</v>
      </c>
      <c r="AE168" s="32">
        <f>IFERROR('σ и σw, МПа'!R168*$BG$2,"-")</f>
        <v>264</v>
      </c>
      <c r="AF168" s="32">
        <f>IFERROR('σ и σw, МПа'!S168*$BG$2,"-")</f>
        <v>253.2</v>
      </c>
      <c r="AG168" s="32">
        <f>IFERROR('σ и σw, МПа'!T168*$BG$2,"-")</f>
        <v>241.2</v>
      </c>
      <c r="AH168" s="32" t="str">
        <f>IFERROR('σ и σw, МПа'!U168*$BG$2,"-")</f>
        <v>-</v>
      </c>
      <c r="AI168" s="32" t="str">
        <f>IFERROR('σ и σw, МПа'!V168*$BG$2,"-")</f>
        <v>-</v>
      </c>
      <c r="AJ168" s="32" t="str">
        <f>IFERROR('σ и σw, МПа'!W168*$BG$2,"-")</f>
        <v>-</v>
      </c>
      <c r="AK168" s="32" t="str">
        <f>IFERROR('σ и σw, МПа'!X168*$BG$2,"-")</f>
        <v>-</v>
      </c>
      <c r="AL168" s="32" t="str">
        <f>IFERROR('σ и σw, МПа'!Y168*$BG$2,"-")</f>
        <v>-</v>
      </c>
      <c r="AM168" s="32" t="str">
        <f>IFERROR('σ и σw, МПа'!Z168*$BG$2,"-")</f>
        <v>-</v>
      </c>
      <c r="AN168" s="32" t="str">
        <f>IFERROR('σ и σw, МПа'!AA168*$BG$2,"-")</f>
        <v>-</v>
      </c>
      <c r="AO168" s="32" t="str">
        <f>IFERROR('σ и σw, МПа'!AB168*$BG$2,"-")</f>
        <v>-</v>
      </c>
      <c r="AP168" s="33" t="str">
        <f>IFERROR('σ и σw, МПа'!AC168*$BG$2,"-")</f>
        <v>-</v>
      </c>
      <c r="AQ168" s="31">
        <f>IFERROR('σ и σw, МПа'!Q168*$BH$2,"-")</f>
        <v>440</v>
      </c>
      <c r="AR168" s="32">
        <f>IFERROR('σ и σw, МПа'!R168*$BH$2,"-")</f>
        <v>440</v>
      </c>
      <c r="AS168" s="32">
        <f>IFERROR('σ и σw, МПа'!S168*$BH$2,"-")</f>
        <v>422</v>
      </c>
      <c r="AT168" s="32">
        <f>IFERROR('σ и σw, МПа'!T168*$BH$2,"-")</f>
        <v>402</v>
      </c>
      <c r="AU168" s="32" t="str">
        <f>IFERROR('σ и σw, МПа'!U168*$BH$2,"-")</f>
        <v>-</v>
      </c>
      <c r="AV168" s="32" t="str">
        <f>IFERROR('σ и σw, МПа'!V168*$BH$2,"-")</f>
        <v>-</v>
      </c>
      <c r="AW168" s="32" t="str">
        <f>IFERROR('σ и σw, МПа'!W168*$BH$2,"-")</f>
        <v>-</v>
      </c>
      <c r="AX168" s="32" t="str">
        <f>IFERROR('σ и σw, МПа'!X168*$BH$2,"-")</f>
        <v>-</v>
      </c>
      <c r="AY168" s="32" t="str">
        <f>IFERROR('σ и σw, МПа'!Y168*$BH$2,"-")</f>
        <v>-</v>
      </c>
      <c r="AZ168" s="32" t="str">
        <f>IFERROR('σ и σw, МПа'!Z168*$BH$2,"-")</f>
        <v>-</v>
      </c>
      <c r="BA168" s="32" t="str">
        <f>IFERROR('σ и σw, МПа'!AA168*$BH$2,"-")</f>
        <v>-</v>
      </c>
      <c r="BB168" s="32" t="str">
        <f>IFERROR('σ и σw, МПа'!AB168*$BH$2,"-")</f>
        <v>-</v>
      </c>
      <c r="BC168" s="33" t="str">
        <f>IFERROR('σ и σw, МПа'!AC168*$BH$2,"-")</f>
        <v>-</v>
      </c>
    </row>
    <row r="169" spans="1:55" x14ac:dyDescent="0.25">
      <c r="A169" s="10" t="str">
        <f>INDEX('Обработка исходного'!B:B,ROW($B$3)+4*(ROW($B169)-ROW($B$3)))</f>
        <v>Сталь легированная</v>
      </c>
      <c r="B169" s="47" t="str">
        <f>INDEX('Обработка исходного'!D:D,ROW($B$3)+4*(ROW($B169)-ROW($B$3)))</f>
        <v>30ХГСА</v>
      </c>
      <c r="C169" s="27" t="str">
        <f>'Rp0,2, МПа'!C169</f>
        <v>Поковки диаметром до 300 мм, КП490*</v>
      </c>
      <c r="D169" s="31">
        <f>IFERROR('σ и σw, МПа'!D169*$BE$2,"-")</f>
        <v>302.30769230769226</v>
      </c>
      <c r="E169" s="32">
        <f>IFERROR('σ и σw, МПа'!E169*$BE$2,"-")</f>
        <v>298.61538461538458</v>
      </c>
      <c r="F169" s="32">
        <f>IFERROR('σ и σw, МПа'!F169*$BE$2,"-")</f>
        <v>289.84615384615381</v>
      </c>
      <c r="G169" s="32">
        <f>IFERROR('σ и σw, МПа'!G169*$BE$2,"-")</f>
        <v>285.23076923076923</v>
      </c>
      <c r="H169" s="32" t="str">
        <f>IFERROR('σ и σw, МПа'!H169*$BE$2,"-")</f>
        <v>-</v>
      </c>
      <c r="I169" s="32" t="str">
        <f>IFERROR('σ и σw, МПа'!I169*$BE$2,"-")</f>
        <v>-</v>
      </c>
      <c r="J169" s="32" t="str">
        <f>IFERROR('σ и σw, МПа'!J169*$BE$2,"-")</f>
        <v>-</v>
      </c>
      <c r="K169" s="32" t="str">
        <f>IFERROR('σ и σw, МПа'!K169*$BE$2,"-")</f>
        <v>-</v>
      </c>
      <c r="L169" s="32" t="str">
        <f>IFERROR('σ и σw, МПа'!L169*$BE$2,"-")</f>
        <v>-</v>
      </c>
      <c r="M169" s="32" t="str">
        <f>IFERROR('σ и σw, МПа'!M169*$BE$2,"-")</f>
        <v>-</v>
      </c>
      <c r="N169" s="32" t="str">
        <f>IFERROR('σ и σw, МПа'!N169*$BE$2,"-")</f>
        <v>-</v>
      </c>
      <c r="O169" s="32" t="str">
        <f>IFERROR('σ и σw, МПа'!O169*$BE$2,"-")</f>
        <v>-</v>
      </c>
      <c r="P169" s="33" t="str">
        <f>IFERROR('σ и σw, МПа'!P169*$BE$2,"-")</f>
        <v>-</v>
      </c>
      <c r="Q169" s="31">
        <f>IFERROR('σ и σw, МПа'!D169*$BF$2,"-")</f>
        <v>403.07692307692309</v>
      </c>
      <c r="R169" s="32">
        <f>IFERROR('σ и σw, МПа'!E169*$BF$2,"-")</f>
        <v>398.15384615384619</v>
      </c>
      <c r="S169" s="32">
        <f>IFERROR('σ и σw, МПа'!F169*$BF$2,"-")</f>
        <v>386.46153846153845</v>
      </c>
      <c r="T169" s="32">
        <f>IFERROR('σ и σw, МПа'!G169*$BF$2,"-")</f>
        <v>380.30769230769232</v>
      </c>
      <c r="U169" s="32" t="str">
        <f>IFERROR('σ и σw, МПа'!H169*$BF$2,"-")</f>
        <v>-</v>
      </c>
      <c r="V169" s="32" t="str">
        <f>IFERROR('σ и σw, МПа'!I169*$BF$2,"-")</f>
        <v>-</v>
      </c>
      <c r="W169" s="32" t="str">
        <f>IFERROR('σ и σw, МПа'!J169*$BF$2,"-")</f>
        <v>-</v>
      </c>
      <c r="X169" s="32" t="str">
        <f>IFERROR('σ и σw, МПа'!K169*$BF$2,"-")</f>
        <v>-</v>
      </c>
      <c r="Y169" s="32" t="str">
        <f>IFERROR('σ и σw, МПа'!L169*$BF$2,"-")</f>
        <v>-</v>
      </c>
      <c r="Z169" s="32" t="str">
        <f>IFERROR('σ и σw, МПа'!M169*$BF$2,"-")</f>
        <v>-</v>
      </c>
      <c r="AA169" s="32" t="str">
        <f>IFERROR('σ и σw, МПа'!N169*$BF$2,"-")</f>
        <v>-</v>
      </c>
      <c r="AB169" s="32" t="str">
        <f>IFERROR('σ и σw, МПа'!O169*$BF$2,"-")</f>
        <v>-</v>
      </c>
      <c r="AC169" s="33" t="str">
        <f>IFERROR('σ и σw, МПа'!P169*$BF$2,"-")</f>
        <v>-</v>
      </c>
      <c r="AD169" s="31">
        <f>IFERROR('σ и σw, МПа'!Q169*$BG$2,"-")</f>
        <v>294</v>
      </c>
      <c r="AE169" s="32">
        <f>IFERROR('σ и σw, МПа'!R169*$BG$2,"-")</f>
        <v>294</v>
      </c>
      <c r="AF169" s="32">
        <f>IFERROR('σ и σw, МПа'!S169*$BG$2,"-")</f>
        <v>282.59999999999997</v>
      </c>
      <c r="AG169" s="32">
        <f>IFERROR('σ и σw, МПа'!T169*$BG$2,"-")</f>
        <v>270.59999999999997</v>
      </c>
      <c r="AH169" s="32" t="str">
        <f>IFERROR('σ и σw, МПа'!U169*$BG$2,"-")</f>
        <v>-</v>
      </c>
      <c r="AI169" s="32" t="str">
        <f>IFERROR('σ и σw, МПа'!V169*$BG$2,"-")</f>
        <v>-</v>
      </c>
      <c r="AJ169" s="32" t="str">
        <f>IFERROR('σ и σw, МПа'!W169*$BG$2,"-")</f>
        <v>-</v>
      </c>
      <c r="AK169" s="32" t="str">
        <f>IFERROR('σ и σw, МПа'!X169*$BG$2,"-")</f>
        <v>-</v>
      </c>
      <c r="AL169" s="32" t="str">
        <f>IFERROR('σ и σw, МПа'!Y169*$BG$2,"-")</f>
        <v>-</v>
      </c>
      <c r="AM169" s="32" t="str">
        <f>IFERROR('σ и σw, МПа'!Z169*$BG$2,"-")</f>
        <v>-</v>
      </c>
      <c r="AN169" s="32" t="str">
        <f>IFERROR('σ и σw, МПа'!AA169*$BG$2,"-")</f>
        <v>-</v>
      </c>
      <c r="AO169" s="32" t="str">
        <f>IFERROR('σ и σw, МПа'!AB169*$BG$2,"-")</f>
        <v>-</v>
      </c>
      <c r="AP169" s="33" t="str">
        <f>IFERROR('σ и σw, МПа'!AC169*$BG$2,"-")</f>
        <v>-</v>
      </c>
      <c r="AQ169" s="31">
        <f>IFERROR('σ и σw, МПа'!Q169*$BH$2,"-")</f>
        <v>490</v>
      </c>
      <c r="AR169" s="32">
        <f>IFERROR('σ и σw, МПа'!R169*$BH$2,"-")</f>
        <v>490</v>
      </c>
      <c r="AS169" s="32">
        <f>IFERROR('σ и σw, МПа'!S169*$BH$2,"-")</f>
        <v>471</v>
      </c>
      <c r="AT169" s="32">
        <f>IFERROR('σ и σw, МПа'!T169*$BH$2,"-")</f>
        <v>451</v>
      </c>
      <c r="AU169" s="32" t="str">
        <f>IFERROR('σ и σw, МПа'!U169*$BH$2,"-")</f>
        <v>-</v>
      </c>
      <c r="AV169" s="32" t="str">
        <f>IFERROR('σ и σw, МПа'!V169*$BH$2,"-")</f>
        <v>-</v>
      </c>
      <c r="AW169" s="32" t="str">
        <f>IFERROR('σ и σw, МПа'!W169*$BH$2,"-")</f>
        <v>-</v>
      </c>
      <c r="AX169" s="32" t="str">
        <f>IFERROR('σ и σw, МПа'!X169*$BH$2,"-")</f>
        <v>-</v>
      </c>
      <c r="AY169" s="32" t="str">
        <f>IFERROR('σ и σw, МПа'!Y169*$BH$2,"-")</f>
        <v>-</v>
      </c>
      <c r="AZ169" s="32" t="str">
        <f>IFERROR('σ и σw, МПа'!Z169*$BH$2,"-")</f>
        <v>-</v>
      </c>
      <c r="BA169" s="32" t="str">
        <f>IFERROR('σ и σw, МПа'!AA169*$BH$2,"-")</f>
        <v>-</v>
      </c>
      <c r="BB169" s="32" t="str">
        <f>IFERROR('σ и σw, МПа'!AB169*$BH$2,"-")</f>
        <v>-</v>
      </c>
      <c r="BC169" s="33" t="str">
        <f>IFERROR('σ и σw, МПа'!AC169*$BH$2,"-")</f>
        <v>-</v>
      </c>
    </row>
    <row r="170" spans="1:55" x14ac:dyDescent="0.25">
      <c r="A170" s="10" t="str">
        <f>INDEX('Обработка исходного'!B:B,ROW($B$3)+4*(ROW($B170)-ROW($B$3)))</f>
        <v>Сталь легированная</v>
      </c>
      <c r="B170" s="47" t="str">
        <f>INDEX('Обработка исходного'!D:D,ROW($B$3)+4*(ROW($B170)-ROW($B$3)))</f>
        <v>30ХГСА</v>
      </c>
      <c r="C170" s="27" t="str">
        <f>'Rp0,2, МПа'!C170</f>
        <v>Поковки диаметром до 100 мм, КП540*</v>
      </c>
      <c r="D170" s="31">
        <f>IFERROR('σ и σw, МПа'!D170*$BE$2,"-")</f>
        <v>316.15384615384613</v>
      </c>
      <c r="E170" s="32">
        <f>IFERROR('σ и σw, МПа'!E170*$BE$2,"-")</f>
        <v>312.4615384615384</v>
      </c>
      <c r="F170" s="32">
        <f>IFERROR('σ и σw, МПа'!F170*$BE$2,"-")</f>
        <v>303.23076923076923</v>
      </c>
      <c r="G170" s="32">
        <f>IFERROR('σ и σw, МПа'!G170*$BE$2,"-")</f>
        <v>298.61538461538458</v>
      </c>
      <c r="H170" s="32" t="str">
        <f>IFERROR('σ и σw, МПа'!H170*$BE$2,"-")</f>
        <v>-</v>
      </c>
      <c r="I170" s="32" t="str">
        <f>IFERROR('σ и σw, МПа'!I170*$BE$2,"-")</f>
        <v>-</v>
      </c>
      <c r="J170" s="32" t="str">
        <f>IFERROR('σ и σw, МПа'!J170*$BE$2,"-")</f>
        <v>-</v>
      </c>
      <c r="K170" s="32" t="str">
        <f>IFERROR('σ и σw, МПа'!K170*$BE$2,"-")</f>
        <v>-</v>
      </c>
      <c r="L170" s="32" t="str">
        <f>IFERROR('σ и σw, МПа'!L170*$BE$2,"-")</f>
        <v>-</v>
      </c>
      <c r="M170" s="32" t="str">
        <f>IFERROR('σ и σw, МПа'!M170*$BE$2,"-")</f>
        <v>-</v>
      </c>
      <c r="N170" s="32" t="str">
        <f>IFERROR('σ и σw, МПа'!N170*$BE$2,"-")</f>
        <v>-</v>
      </c>
      <c r="O170" s="32" t="str">
        <f>IFERROR('σ и σw, МПа'!O170*$BE$2,"-")</f>
        <v>-</v>
      </c>
      <c r="P170" s="33" t="str">
        <f>IFERROR('σ и σw, МПа'!P170*$BE$2,"-")</f>
        <v>-</v>
      </c>
      <c r="Q170" s="31">
        <f>IFERROR('σ и σw, МПа'!D170*$BF$2,"-")</f>
        <v>421.53846153846155</v>
      </c>
      <c r="R170" s="32">
        <f>IFERROR('σ и σw, МПа'!E170*$BF$2,"-")</f>
        <v>416.61538461538458</v>
      </c>
      <c r="S170" s="32">
        <f>IFERROR('σ и σw, МПа'!F170*$BF$2,"-")</f>
        <v>404.30769230769232</v>
      </c>
      <c r="T170" s="32">
        <f>IFERROR('σ и σw, МПа'!G170*$BF$2,"-")</f>
        <v>398.15384615384619</v>
      </c>
      <c r="U170" s="32" t="str">
        <f>IFERROR('σ и σw, МПа'!H170*$BF$2,"-")</f>
        <v>-</v>
      </c>
      <c r="V170" s="32" t="str">
        <f>IFERROR('σ и σw, МПа'!I170*$BF$2,"-")</f>
        <v>-</v>
      </c>
      <c r="W170" s="32" t="str">
        <f>IFERROR('σ и σw, МПа'!J170*$BF$2,"-")</f>
        <v>-</v>
      </c>
      <c r="X170" s="32" t="str">
        <f>IFERROR('σ и σw, МПа'!K170*$BF$2,"-")</f>
        <v>-</v>
      </c>
      <c r="Y170" s="32" t="str">
        <f>IFERROR('σ и σw, МПа'!L170*$BF$2,"-")</f>
        <v>-</v>
      </c>
      <c r="Z170" s="32" t="str">
        <f>IFERROR('σ и σw, МПа'!M170*$BF$2,"-")</f>
        <v>-</v>
      </c>
      <c r="AA170" s="32" t="str">
        <f>IFERROR('σ и σw, МПа'!N170*$BF$2,"-")</f>
        <v>-</v>
      </c>
      <c r="AB170" s="32" t="str">
        <f>IFERROR('σ и σw, МПа'!O170*$BF$2,"-")</f>
        <v>-</v>
      </c>
      <c r="AC170" s="33" t="str">
        <f>IFERROR('σ и σw, МПа'!P170*$BF$2,"-")</f>
        <v>-</v>
      </c>
      <c r="AD170" s="31">
        <f>IFERROR('σ и σw, МПа'!Q170*$BG$2,"-")</f>
        <v>324</v>
      </c>
      <c r="AE170" s="32">
        <f>IFERROR('σ и σw, МПа'!R170*$BG$2,"-")</f>
        <v>324</v>
      </c>
      <c r="AF170" s="32">
        <f>IFERROR('σ и σw, МПа'!S170*$BG$2,"-")</f>
        <v>306</v>
      </c>
      <c r="AG170" s="32">
        <f>IFERROR('σ и σw, МПа'!T170*$BG$2,"-")</f>
        <v>300</v>
      </c>
      <c r="AH170" s="32" t="str">
        <f>IFERROR('σ и σw, МПа'!U170*$BG$2,"-")</f>
        <v>-</v>
      </c>
      <c r="AI170" s="32" t="str">
        <f>IFERROR('σ и σw, МПа'!V170*$BG$2,"-")</f>
        <v>-</v>
      </c>
      <c r="AJ170" s="32" t="str">
        <f>IFERROR('σ и σw, МПа'!W170*$BG$2,"-")</f>
        <v>-</v>
      </c>
      <c r="AK170" s="32" t="str">
        <f>IFERROR('σ и σw, МПа'!X170*$BG$2,"-")</f>
        <v>-</v>
      </c>
      <c r="AL170" s="32" t="str">
        <f>IFERROR('σ и σw, МПа'!Y170*$BG$2,"-")</f>
        <v>-</v>
      </c>
      <c r="AM170" s="32" t="str">
        <f>IFERROR('σ и σw, МПа'!Z170*$BG$2,"-")</f>
        <v>-</v>
      </c>
      <c r="AN170" s="32" t="str">
        <f>IFERROR('σ и σw, МПа'!AA170*$BG$2,"-")</f>
        <v>-</v>
      </c>
      <c r="AO170" s="32" t="str">
        <f>IFERROR('σ и σw, МПа'!AB170*$BG$2,"-")</f>
        <v>-</v>
      </c>
      <c r="AP170" s="33" t="str">
        <f>IFERROR('σ и σw, МПа'!AC170*$BG$2,"-")</f>
        <v>-</v>
      </c>
      <c r="AQ170" s="31">
        <f>IFERROR('σ и σw, МПа'!Q170*$BH$2,"-")</f>
        <v>540</v>
      </c>
      <c r="AR170" s="32">
        <f>IFERROR('σ и σw, МПа'!R170*$BH$2,"-")</f>
        <v>540</v>
      </c>
      <c r="AS170" s="32">
        <f>IFERROR('σ и σw, МПа'!S170*$BH$2,"-")</f>
        <v>510</v>
      </c>
      <c r="AT170" s="32">
        <f>IFERROR('σ и σw, МПа'!T170*$BH$2,"-")</f>
        <v>500</v>
      </c>
      <c r="AU170" s="32" t="str">
        <f>IFERROR('σ и σw, МПа'!U170*$BH$2,"-")</f>
        <v>-</v>
      </c>
      <c r="AV170" s="32" t="str">
        <f>IFERROR('σ и σw, МПа'!V170*$BH$2,"-")</f>
        <v>-</v>
      </c>
      <c r="AW170" s="32" t="str">
        <f>IFERROR('σ и σw, МПа'!W170*$BH$2,"-")</f>
        <v>-</v>
      </c>
      <c r="AX170" s="32" t="str">
        <f>IFERROR('σ и σw, МПа'!X170*$BH$2,"-")</f>
        <v>-</v>
      </c>
      <c r="AY170" s="32" t="str">
        <f>IFERROR('σ и σw, МПа'!Y170*$BH$2,"-")</f>
        <v>-</v>
      </c>
      <c r="AZ170" s="32" t="str">
        <f>IFERROR('σ и σw, МПа'!Z170*$BH$2,"-")</f>
        <v>-</v>
      </c>
      <c r="BA170" s="32" t="str">
        <f>IFERROR('σ и σw, МПа'!AA170*$BH$2,"-")</f>
        <v>-</v>
      </c>
      <c r="BB170" s="32" t="str">
        <f>IFERROR('σ и σw, МПа'!AB170*$BH$2,"-")</f>
        <v>-</v>
      </c>
      <c r="BC170" s="33" t="str">
        <f>IFERROR('σ и σw, МПа'!AC170*$BH$2,"-")</f>
        <v>-</v>
      </c>
    </row>
    <row r="171" spans="1:55" x14ac:dyDescent="0.25">
      <c r="A171" s="10" t="str">
        <f>INDEX('Обработка исходного'!B:B,ROW($B$3)+4*(ROW($B171)-ROW($B$3)))</f>
        <v>Сталь легированная</v>
      </c>
      <c r="B171" s="47" t="str">
        <f>INDEX('Обработка исходного'!D:D,ROW($B$3)+4*(ROW($B171)-ROW($B$3)))</f>
        <v>30ХГСА</v>
      </c>
      <c r="C171" s="27" t="str">
        <f>'Rp0,2, МПа'!C171</f>
        <v>Поковки диаметром до 100 мм, КП590*</v>
      </c>
      <c r="D171" s="31">
        <f>IFERROR('σ и σw, МПа'!D171*$BE$2,"-")</f>
        <v>339.23076923076923</v>
      </c>
      <c r="E171" s="32">
        <f>IFERROR('σ и σw, МПа'!E171*$BE$2,"-")</f>
        <v>335.07692307692304</v>
      </c>
      <c r="F171" s="32">
        <f>IFERROR('σ и σw, МПа'!F171*$BE$2,"-")</f>
        <v>325.84615384615387</v>
      </c>
      <c r="G171" s="32">
        <f>IFERROR('σ и σw, МПа'!G171*$BE$2,"-")</f>
        <v>321.69230769230768</v>
      </c>
      <c r="H171" s="32" t="str">
        <f>IFERROR('σ и σw, МПа'!H171*$BE$2,"-")</f>
        <v>-</v>
      </c>
      <c r="I171" s="32" t="str">
        <f>IFERROR('σ и σw, МПа'!I171*$BE$2,"-")</f>
        <v>-</v>
      </c>
      <c r="J171" s="32" t="str">
        <f>IFERROR('σ и σw, МПа'!J171*$BE$2,"-")</f>
        <v>-</v>
      </c>
      <c r="K171" s="32" t="str">
        <f>IFERROR('σ и σw, МПа'!K171*$BE$2,"-")</f>
        <v>-</v>
      </c>
      <c r="L171" s="32" t="str">
        <f>IFERROR('σ и σw, МПа'!L171*$BE$2,"-")</f>
        <v>-</v>
      </c>
      <c r="M171" s="32" t="str">
        <f>IFERROR('σ и σw, МПа'!M171*$BE$2,"-")</f>
        <v>-</v>
      </c>
      <c r="N171" s="32" t="str">
        <f>IFERROR('σ и σw, МПа'!N171*$BE$2,"-")</f>
        <v>-</v>
      </c>
      <c r="O171" s="32" t="str">
        <f>IFERROR('σ и σw, МПа'!O171*$BE$2,"-")</f>
        <v>-</v>
      </c>
      <c r="P171" s="33" t="str">
        <f>IFERROR('σ и σw, МПа'!P171*$BE$2,"-")</f>
        <v>-</v>
      </c>
      <c r="Q171" s="31">
        <f>IFERROR('σ и σw, МПа'!D171*$BF$2,"-")</f>
        <v>452.30769230769232</v>
      </c>
      <c r="R171" s="32">
        <f>IFERROR('σ и σw, МПа'!E171*$BF$2,"-")</f>
        <v>446.76923076923077</v>
      </c>
      <c r="S171" s="32">
        <f>IFERROR('σ и σw, МПа'!F171*$BF$2,"-")</f>
        <v>434.46153846153851</v>
      </c>
      <c r="T171" s="32">
        <f>IFERROR('σ и σw, МПа'!G171*$BF$2,"-")</f>
        <v>428.92307692307696</v>
      </c>
      <c r="U171" s="32" t="str">
        <f>IFERROR('σ и σw, МПа'!H171*$BF$2,"-")</f>
        <v>-</v>
      </c>
      <c r="V171" s="32" t="str">
        <f>IFERROR('σ и σw, МПа'!I171*$BF$2,"-")</f>
        <v>-</v>
      </c>
      <c r="W171" s="32" t="str">
        <f>IFERROR('σ и σw, МПа'!J171*$BF$2,"-")</f>
        <v>-</v>
      </c>
      <c r="X171" s="32" t="str">
        <f>IFERROR('σ и σw, МПа'!K171*$BF$2,"-")</f>
        <v>-</v>
      </c>
      <c r="Y171" s="32" t="str">
        <f>IFERROR('σ и σw, МПа'!L171*$BF$2,"-")</f>
        <v>-</v>
      </c>
      <c r="Z171" s="32" t="str">
        <f>IFERROR('σ и σw, МПа'!M171*$BF$2,"-")</f>
        <v>-</v>
      </c>
      <c r="AA171" s="32" t="str">
        <f>IFERROR('σ и σw, МПа'!N171*$BF$2,"-")</f>
        <v>-</v>
      </c>
      <c r="AB171" s="32" t="str">
        <f>IFERROR('σ и σw, МПа'!O171*$BF$2,"-")</f>
        <v>-</v>
      </c>
      <c r="AC171" s="33" t="str">
        <f>IFERROR('σ и σw, МПа'!P171*$BF$2,"-")</f>
        <v>-</v>
      </c>
      <c r="AD171" s="31">
        <f>IFERROR('σ и σw, МПа'!Q171*$BG$2,"-")</f>
        <v>354</v>
      </c>
      <c r="AE171" s="32">
        <f>IFERROR('σ и σw, МПа'!R171*$BG$2,"-")</f>
        <v>354</v>
      </c>
      <c r="AF171" s="32">
        <f>IFERROR('σ и σw, МПа'!S171*$BG$2,"-")</f>
        <v>335.4</v>
      </c>
      <c r="AG171" s="32">
        <f>IFERROR('σ и σw, МПа'!T171*$BG$2,"-")</f>
        <v>324</v>
      </c>
      <c r="AH171" s="32" t="str">
        <f>IFERROR('σ и σw, МПа'!U171*$BG$2,"-")</f>
        <v>-</v>
      </c>
      <c r="AI171" s="32" t="str">
        <f>IFERROR('σ и σw, МПа'!V171*$BG$2,"-")</f>
        <v>-</v>
      </c>
      <c r="AJ171" s="32" t="str">
        <f>IFERROR('σ и σw, МПа'!W171*$BG$2,"-")</f>
        <v>-</v>
      </c>
      <c r="AK171" s="32" t="str">
        <f>IFERROR('σ и σw, МПа'!X171*$BG$2,"-")</f>
        <v>-</v>
      </c>
      <c r="AL171" s="32" t="str">
        <f>IFERROR('σ и σw, МПа'!Y171*$BG$2,"-")</f>
        <v>-</v>
      </c>
      <c r="AM171" s="32" t="str">
        <f>IFERROR('σ и σw, МПа'!Z171*$BG$2,"-")</f>
        <v>-</v>
      </c>
      <c r="AN171" s="32" t="str">
        <f>IFERROR('σ и σw, МПа'!AA171*$BG$2,"-")</f>
        <v>-</v>
      </c>
      <c r="AO171" s="32" t="str">
        <f>IFERROR('σ и σw, МПа'!AB171*$BG$2,"-")</f>
        <v>-</v>
      </c>
      <c r="AP171" s="33" t="str">
        <f>IFERROR('σ и σw, МПа'!AC171*$BG$2,"-")</f>
        <v>-</v>
      </c>
      <c r="AQ171" s="31">
        <f>IFERROR('σ и σw, МПа'!Q171*$BH$2,"-")</f>
        <v>590</v>
      </c>
      <c r="AR171" s="32">
        <f>IFERROR('σ и σw, МПа'!R171*$BH$2,"-")</f>
        <v>590</v>
      </c>
      <c r="AS171" s="32">
        <f>IFERROR('σ и σw, МПа'!S171*$BH$2,"-")</f>
        <v>559</v>
      </c>
      <c r="AT171" s="32">
        <f>IFERROR('σ и σw, МПа'!T171*$BH$2,"-")</f>
        <v>540</v>
      </c>
      <c r="AU171" s="32" t="str">
        <f>IFERROR('σ и σw, МПа'!U171*$BH$2,"-")</f>
        <v>-</v>
      </c>
      <c r="AV171" s="32" t="str">
        <f>IFERROR('σ и σw, МПа'!V171*$BH$2,"-")</f>
        <v>-</v>
      </c>
      <c r="AW171" s="32" t="str">
        <f>IFERROR('σ и σw, МПа'!W171*$BH$2,"-")</f>
        <v>-</v>
      </c>
      <c r="AX171" s="32" t="str">
        <f>IFERROR('σ и σw, МПа'!X171*$BH$2,"-")</f>
        <v>-</v>
      </c>
      <c r="AY171" s="32" t="str">
        <f>IFERROR('σ и σw, МПа'!Y171*$BH$2,"-")</f>
        <v>-</v>
      </c>
      <c r="AZ171" s="32" t="str">
        <f>IFERROR('σ и σw, МПа'!Z171*$BH$2,"-")</f>
        <v>-</v>
      </c>
      <c r="BA171" s="32" t="str">
        <f>IFERROR('σ и σw, МПа'!AA171*$BH$2,"-")</f>
        <v>-</v>
      </c>
      <c r="BB171" s="32" t="str">
        <f>IFERROR('σ и σw, МПа'!AB171*$BH$2,"-")</f>
        <v>-</v>
      </c>
      <c r="BC171" s="33" t="str">
        <f>IFERROR('σ и σw, МПа'!AC171*$BH$2,"-")</f>
        <v>-</v>
      </c>
    </row>
    <row r="172" spans="1:55" x14ac:dyDescent="0.25">
      <c r="A172" s="10" t="str">
        <f>INDEX('Обработка исходного'!B:B,ROW($B$3)+4*(ROW($B172)-ROW($B$3)))</f>
        <v>Сталь легированная</v>
      </c>
      <c r="B172" s="47" t="str">
        <f>INDEX('Обработка исходного'!D:D,ROW($B$3)+4*(ROW($B172)-ROW($B$3)))</f>
        <v>30ХГСА</v>
      </c>
      <c r="C172" s="27" t="str">
        <f>'Rp0,2, МПа'!C172</f>
        <v>Поковки диаметром до 100 мм, КП640*</v>
      </c>
      <c r="D172" s="31">
        <f>IFERROR('σ и σw, МПа'!D172*$BE$2,"-")</f>
        <v>362.30769230769226</v>
      </c>
      <c r="E172" s="32">
        <f>IFERROR('σ и σw, МПа'!E172*$BE$2,"-")</f>
        <v>353.07692307692304</v>
      </c>
      <c r="F172" s="32">
        <f>IFERROR('σ и σw, МПа'!F172*$BE$2,"-")</f>
        <v>348.4615384615384</v>
      </c>
      <c r="G172" s="32">
        <f>IFERROR('σ и σw, МПа'!G172*$BE$2,"-")</f>
        <v>344.30769230769226</v>
      </c>
      <c r="H172" s="32" t="str">
        <f>IFERROR('σ и σw, МПа'!H172*$BE$2,"-")</f>
        <v>-</v>
      </c>
      <c r="I172" s="32" t="str">
        <f>IFERROR('σ и σw, МПа'!I172*$BE$2,"-")</f>
        <v>-</v>
      </c>
      <c r="J172" s="32" t="str">
        <f>IFERROR('σ и σw, МПа'!J172*$BE$2,"-")</f>
        <v>-</v>
      </c>
      <c r="K172" s="32" t="str">
        <f>IFERROR('σ и σw, МПа'!K172*$BE$2,"-")</f>
        <v>-</v>
      </c>
      <c r="L172" s="32" t="str">
        <f>IFERROR('σ и σw, МПа'!L172*$BE$2,"-")</f>
        <v>-</v>
      </c>
      <c r="M172" s="32" t="str">
        <f>IFERROR('σ и σw, МПа'!M172*$BE$2,"-")</f>
        <v>-</v>
      </c>
      <c r="N172" s="32" t="str">
        <f>IFERROR('σ и σw, МПа'!N172*$BE$2,"-")</f>
        <v>-</v>
      </c>
      <c r="O172" s="32" t="str">
        <f>IFERROR('σ и σw, МПа'!O172*$BE$2,"-")</f>
        <v>-</v>
      </c>
      <c r="P172" s="33" t="str">
        <f>IFERROR('σ и σw, МПа'!P172*$BE$2,"-")</f>
        <v>-</v>
      </c>
      <c r="Q172" s="31">
        <f>IFERROR('σ и σw, МПа'!D172*$BF$2,"-")</f>
        <v>483.07692307692309</v>
      </c>
      <c r="R172" s="32">
        <f>IFERROR('σ и σw, МПа'!E172*$BF$2,"-")</f>
        <v>470.76923076923077</v>
      </c>
      <c r="S172" s="32">
        <f>IFERROR('σ и σw, МПа'!F172*$BF$2,"-")</f>
        <v>464.61538461538458</v>
      </c>
      <c r="T172" s="32">
        <f>IFERROR('σ и σw, МПа'!G172*$BF$2,"-")</f>
        <v>459.07692307692309</v>
      </c>
      <c r="U172" s="32" t="str">
        <f>IFERROR('σ и σw, МПа'!H172*$BF$2,"-")</f>
        <v>-</v>
      </c>
      <c r="V172" s="32" t="str">
        <f>IFERROR('σ и σw, МПа'!I172*$BF$2,"-")</f>
        <v>-</v>
      </c>
      <c r="W172" s="32" t="str">
        <f>IFERROR('σ и σw, МПа'!J172*$BF$2,"-")</f>
        <v>-</v>
      </c>
      <c r="X172" s="32" t="str">
        <f>IFERROR('σ и σw, МПа'!K172*$BF$2,"-")</f>
        <v>-</v>
      </c>
      <c r="Y172" s="32" t="str">
        <f>IFERROR('σ и σw, МПа'!L172*$BF$2,"-")</f>
        <v>-</v>
      </c>
      <c r="Z172" s="32" t="str">
        <f>IFERROR('σ и σw, МПа'!M172*$BF$2,"-")</f>
        <v>-</v>
      </c>
      <c r="AA172" s="32" t="str">
        <f>IFERROR('σ и σw, МПа'!N172*$BF$2,"-")</f>
        <v>-</v>
      </c>
      <c r="AB172" s="32" t="str">
        <f>IFERROR('σ и σw, МПа'!O172*$BF$2,"-")</f>
        <v>-</v>
      </c>
      <c r="AC172" s="33" t="str">
        <f>IFERROR('σ и σw, МПа'!P172*$BF$2,"-")</f>
        <v>-</v>
      </c>
      <c r="AD172" s="31">
        <f>IFERROR('σ и σw, МПа'!Q172*$BG$2,"-")</f>
        <v>384</v>
      </c>
      <c r="AE172" s="32">
        <f>IFERROR('σ и σw, МПа'!R172*$BG$2,"-")</f>
        <v>384</v>
      </c>
      <c r="AF172" s="32">
        <f>IFERROR('σ и σw, МПа'!S172*$BG$2,"-")</f>
        <v>364.8</v>
      </c>
      <c r="AG172" s="32">
        <f>IFERROR('σ и σw, МПа'!T172*$BG$2,"-")</f>
        <v>353.4</v>
      </c>
      <c r="AH172" s="32" t="str">
        <f>IFERROR('σ и σw, МПа'!U172*$BG$2,"-")</f>
        <v>-</v>
      </c>
      <c r="AI172" s="32" t="str">
        <f>IFERROR('σ и σw, МПа'!V172*$BG$2,"-")</f>
        <v>-</v>
      </c>
      <c r="AJ172" s="32" t="str">
        <f>IFERROR('σ и σw, МПа'!W172*$BG$2,"-")</f>
        <v>-</v>
      </c>
      <c r="AK172" s="32" t="str">
        <f>IFERROR('σ и σw, МПа'!X172*$BG$2,"-")</f>
        <v>-</v>
      </c>
      <c r="AL172" s="32" t="str">
        <f>IFERROR('σ и σw, МПа'!Y172*$BG$2,"-")</f>
        <v>-</v>
      </c>
      <c r="AM172" s="32" t="str">
        <f>IFERROR('σ и σw, МПа'!Z172*$BG$2,"-")</f>
        <v>-</v>
      </c>
      <c r="AN172" s="32" t="str">
        <f>IFERROR('σ и σw, МПа'!AA172*$BG$2,"-")</f>
        <v>-</v>
      </c>
      <c r="AO172" s="32" t="str">
        <f>IFERROR('σ и σw, МПа'!AB172*$BG$2,"-")</f>
        <v>-</v>
      </c>
      <c r="AP172" s="33" t="str">
        <f>IFERROR('σ и σw, МПа'!AC172*$BG$2,"-")</f>
        <v>-</v>
      </c>
      <c r="AQ172" s="31">
        <f>IFERROR('σ и σw, МПа'!Q172*$BH$2,"-")</f>
        <v>640</v>
      </c>
      <c r="AR172" s="32">
        <f>IFERROR('σ и σw, МПа'!R172*$BH$2,"-")</f>
        <v>640</v>
      </c>
      <c r="AS172" s="32">
        <f>IFERROR('σ и σw, МПа'!S172*$BH$2,"-")</f>
        <v>608</v>
      </c>
      <c r="AT172" s="32">
        <f>IFERROR('σ и σw, МПа'!T172*$BH$2,"-")</f>
        <v>589</v>
      </c>
      <c r="AU172" s="32" t="str">
        <f>IFERROR('σ и σw, МПа'!U172*$BH$2,"-")</f>
        <v>-</v>
      </c>
      <c r="AV172" s="32" t="str">
        <f>IFERROR('σ и σw, МПа'!V172*$BH$2,"-")</f>
        <v>-</v>
      </c>
      <c r="AW172" s="32" t="str">
        <f>IFERROR('σ и σw, МПа'!W172*$BH$2,"-")</f>
        <v>-</v>
      </c>
      <c r="AX172" s="32" t="str">
        <f>IFERROR('σ и σw, МПа'!X172*$BH$2,"-")</f>
        <v>-</v>
      </c>
      <c r="AY172" s="32" t="str">
        <f>IFERROR('σ и σw, МПа'!Y172*$BH$2,"-")</f>
        <v>-</v>
      </c>
      <c r="AZ172" s="32" t="str">
        <f>IFERROR('σ и σw, МПа'!Z172*$BH$2,"-")</f>
        <v>-</v>
      </c>
      <c r="BA172" s="32" t="str">
        <f>IFERROR('σ и σw, МПа'!AA172*$BH$2,"-")</f>
        <v>-</v>
      </c>
      <c r="BB172" s="32" t="str">
        <f>IFERROR('σ и σw, МПа'!AB172*$BH$2,"-")</f>
        <v>-</v>
      </c>
      <c r="BC172" s="33" t="str">
        <f>IFERROR('σ и σw, МПа'!AC172*$BH$2,"-")</f>
        <v>-</v>
      </c>
    </row>
    <row r="173" spans="1:55" x14ac:dyDescent="0.25">
      <c r="A173" s="10" t="str">
        <f>INDEX('Обработка исходного'!B:B,ROW($B$3)+4*(ROW($B173)-ROW($B$3)))</f>
        <v>Сталь легированная</v>
      </c>
      <c r="B173" s="47" t="str">
        <f>INDEX('Обработка исходного'!D:D,ROW($B$3)+4*(ROW($B173)-ROW($B$3)))</f>
        <v>30ХГСА</v>
      </c>
      <c r="C173" s="27" t="str">
        <f>'Rp0,2, МПа'!C173</f>
        <v>Поковки диаметром до 100 мм, КП685*</v>
      </c>
      <c r="D173" s="31">
        <f>IFERROR('σ и σw, МПа'!D173*$BE$2,"-")</f>
        <v>385.38461538461536</v>
      </c>
      <c r="E173" s="32">
        <f>IFERROR('σ и σw, МПа'!E173*$BE$2,"-")</f>
        <v>380.30769230769226</v>
      </c>
      <c r="F173" s="32">
        <f>IFERROR('σ и σw, МПа'!F173*$BE$2,"-")</f>
        <v>366.92307692307691</v>
      </c>
      <c r="G173" s="32">
        <f>IFERROR('σ и σw, МПа'!G173*$BE$2,"-")</f>
        <v>362.30769230769226</v>
      </c>
      <c r="H173" s="32" t="str">
        <f>IFERROR('σ и σw, МПа'!H173*$BE$2,"-")</f>
        <v>-</v>
      </c>
      <c r="I173" s="32" t="str">
        <f>IFERROR('σ и σw, МПа'!I173*$BE$2,"-")</f>
        <v>-</v>
      </c>
      <c r="J173" s="32" t="str">
        <f>IFERROR('σ и σw, МПа'!J173*$BE$2,"-")</f>
        <v>-</v>
      </c>
      <c r="K173" s="32" t="str">
        <f>IFERROR('σ и σw, МПа'!K173*$BE$2,"-")</f>
        <v>-</v>
      </c>
      <c r="L173" s="32" t="str">
        <f>IFERROR('σ и σw, МПа'!L173*$BE$2,"-")</f>
        <v>-</v>
      </c>
      <c r="M173" s="32" t="str">
        <f>IFERROR('σ и σw, МПа'!M173*$BE$2,"-")</f>
        <v>-</v>
      </c>
      <c r="N173" s="32" t="str">
        <f>IFERROR('σ и σw, МПа'!N173*$BE$2,"-")</f>
        <v>-</v>
      </c>
      <c r="O173" s="32" t="str">
        <f>IFERROR('σ и σw, МПа'!O173*$BE$2,"-")</f>
        <v>-</v>
      </c>
      <c r="P173" s="33" t="str">
        <f>IFERROR('σ и σw, МПа'!P173*$BE$2,"-")</f>
        <v>-</v>
      </c>
      <c r="Q173" s="31">
        <f>IFERROR('σ и σw, МПа'!D173*$BF$2,"-")</f>
        <v>513.84615384615381</v>
      </c>
      <c r="R173" s="32">
        <f>IFERROR('σ и σw, МПа'!E173*$BF$2,"-")</f>
        <v>507.07692307692309</v>
      </c>
      <c r="S173" s="32">
        <f>IFERROR('σ и σw, МПа'!F173*$BF$2,"-")</f>
        <v>489.23076923076928</v>
      </c>
      <c r="T173" s="32">
        <f>IFERROR('σ и σw, МПа'!G173*$BF$2,"-")</f>
        <v>483.07692307692309</v>
      </c>
      <c r="U173" s="32" t="str">
        <f>IFERROR('σ и σw, МПа'!H173*$BF$2,"-")</f>
        <v>-</v>
      </c>
      <c r="V173" s="32" t="str">
        <f>IFERROR('σ и σw, МПа'!I173*$BF$2,"-")</f>
        <v>-</v>
      </c>
      <c r="W173" s="32" t="str">
        <f>IFERROR('σ и σw, МПа'!J173*$BF$2,"-")</f>
        <v>-</v>
      </c>
      <c r="X173" s="32" t="str">
        <f>IFERROR('σ и σw, МПа'!K173*$BF$2,"-")</f>
        <v>-</v>
      </c>
      <c r="Y173" s="32" t="str">
        <f>IFERROR('σ и σw, МПа'!L173*$BF$2,"-")</f>
        <v>-</v>
      </c>
      <c r="Z173" s="32" t="str">
        <f>IFERROR('σ и σw, МПа'!M173*$BF$2,"-")</f>
        <v>-</v>
      </c>
      <c r="AA173" s="32" t="str">
        <f>IFERROR('σ и σw, МПа'!N173*$BF$2,"-")</f>
        <v>-</v>
      </c>
      <c r="AB173" s="32" t="str">
        <f>IFERROR('σ и σw, МПа'!O173*$BF$2,"-")</f>
        <v>-</v>
      </c>
      <c r="AC173" s="33" t="str">
        <f>IFERROR('σ и σw, МПа'!P173*$BF$2,"-")</f>
        <v>-</v>
      </c>
      <c r="AD173" s="31">
        <f>IFERROR('σ и σw, МПа'!Q173*$BG$2,"-")</f>
        <v>411</v>
      </c>
      <c r="AE173" s="32">
        <f>IFERROR('σ и σw, МПа'!R173*$BG$2,"-")</f>
        <v>411</v>
      </c>
      <c r="AF173" s="32">
        <f>IFERROR('σ и σw, МПа'!S173*$BG$2,"-")</f>
        <v>394.2</v>
      </c>
      <c r="AG173" s="32">
        <f>IFERROR('σ и σw, МПа'!T173*$BG$2,"-")</f>
        <v>376.8</v>
      </c>
      <c r="AH173" s="32" t="str">
        <f>IFERROR('σ и σw, МПа'!U173*$BG$2,"-")</f>
        <v>-</v>
      </c>
      <c r="AI173" s="32" t="str">
        <f>IFERROR('σ и σw, МПа'!V173*$BG$2,"-")</f>
        <v>-</v>
      </c>
      <c r="AJ173" s="32" t="str">
        <f>IFERROR('σ и σw, МПа'!W173*$BG$2,"-")</f>
        <v>-</v>
      </c>
      <c r="AK173" s="32" t="str">
        <f>IFERROR('σ и σw, МПа'!X173*$BG$2,"-")</f>
        <v>-</v>
      </c>
      <c r="AL173" s="32" t="str">
        <f>IFERROR('σ и σw, МПа'!Y173*$BG$2,"-")</f>
        <v>-</v>
      </c>
      <c r="AM173" s="32" t="str">
        <f>IFERROR('σ и σw, МПа'!Z173*$BG$2,"-")</f>
        <v>-</v>
      </c>
      <c r="AN173" s="32" t="str">
        <f>IFERROR('σ и σw, МПа'!AA173*$BG$2,"-")</f>
        <v>-</v>
      </c>
      <c r="AO173" s="32" t="str">
        <f>IFERROR('σ и σw, МПа'!AB173*$BG$2,"-")</f>
        <v>-</v>
      </c>
      <c r="AP173" s="33" t="str">
        <f>IFERROR('σ и σw, МПа'!AC173*$BG$2,"-")</f>
        <v>-</v>
      </c>
      <c r="AQ173" s="31">
        <f>IFERROR('σ и σw, МПа'!Q173*$BH$2,"-")</f>
        <v>685</v>
      </c>
      <c r="AR173" s="32">
        <f>IFERROR('σ и σw, МПа'!R173*$BH$2,"-")</f>
        <v>685</v>
      </c>
      <c r="AS173" s="32">
        <f>IFERROR('σ и σw, МПа'!S173*$BH$2,"-")</f>
        <v>657</v>
      </c>
      <c r="AT173" s="32">
        <f>IFERROR('σ и σw, МПа'!T173*$BH$2,"-")</f>
        <v>628</v>
      </c>
      <c r="AU173" s="32" t="str">
        <f>IFERROR('σ и σw, МПа'!U173*$BH$2,"-")</f>
        <v>-</v>
      </c>
      <c r="AV173" s="32" t="str">
        <f>IFERROR('σ и σw, МПа'!V173*$BH$2,"-")</f>
        <v>-</v>
      </c>
      <c r="AW173" s="32" t="str">
        <f>IFERROR('σ и σw, МПа'!W173*$BH$2,"-")</f>
        <v>-</v>
      </c>
      <c r="AX173" s="32" t="str">
        <f>IFERROR('σ и σw, МПа'!X173*$BH$2,"-")</f>
        <v>-</v>
      </c>
      <c r="AY173" s="32" t="str">
        <f>IFERROR('σ и σw, МПа'!Y173*$BH$2,"-")</f>
        <v>-</v>
      </c>
      <c r="AZ173" s="32" t="str">
        <f>IFERROR('σ и σw, МПа'!Z173*$BH$2,"-")</f>
        <v>-</v>
      </c>
      <c r="BA173" s="32" t="str">
        <f>IFERROR('σ и σw, МПа'!AA173*$BH$2,"-")</f>
        <v>-</v>
      </c>
      <c r="BB173" s="32" t="str">
        <f>IFERROR('σ и σw, МПа'!AB173*$BH$2,"-")</f>
        <v>-</v>
      </c>
      <c r="BC173" s="33" t="str">
        <f>IFERROR('σ и σw, МПа'!AC173*$BH$2,"-")</f>
        <v>-</v>
      </c>
    </row>
    <row r="174" spans="1:55" ht="25.5" x14ac:dyDescent="0.25">
      <c r="A174" s="10" t="str">
        <f>INDEX('Обработка исходного'!B:B,ROW($B$3)+4*(ROW($B174)-ROW($B$3)))</f>
        <v>Сталь легированная</v>
      </c>
      <c r="B174" s="47" t="str">
        <f>INDEX('Обработка исходного'!D:D,ROW($B$3)+4*(ROW($B174)-ROW($B$3)))</f>
        <v>30ХГСА</v>
      </c>
      <c r="C174" s="27" t="str">
        <f>'Rp0,2, МПа'!C174</f>
        <v>Штамповки, прутки и полосы диаметром или толщиной до 80 мм</v>
      </c>
      <c r="D174" s="31">
        <f>IFERROR('σ и σw, МПа'!D174*$BE$2,"-")</f>
        <v>498.4615384615384</v>
      </c>
      <c r="E174" s="32">
        <f>IFERROR('σ и σw, МПа'!E174*$BE$2,"-")</f>
        <v>489.23076923076917</v>
      </c>
      <c r="F174" s="32">
        <f>IFERROR('σ и σw, МПа'!F174*$BE$2,"-")</f>
        <v>470.76923076923077</v>
      </c>
      <c r="G174" s="32">
        <f>IFERROR('σ и σw, МПа'!G174*$BE$2,"-")</f>
        <v>466.15384615384613</v>
      </c>
      <c r="H174" s="32" t="str">
        <f>IFERROR('σ и σw, МПа'!H174*$BE$2,"-")</f>
        <v>-</v>
      </c>
      <c r="I174" s="32" t="str">
        <f>IFERROR('σ и σw, МПа'!I174*$BE$2,"-")</f>
        <v>-</v>
      </c>
      <c r="J174" s="32" t="str">
        <f>IFERROR('σ и σw, МПа'!J174*$BE$2,"-")</f>
        <v>-</v>
      </c>
      <c r="K174" s="32" t="str">
        <f>IFERROR('σ и σw, МПа'!K174*$BE$2,"-")</f>
        <v>-</v>
      </c>
      <c r="L174" s="32" t="str">
        <f>IFERROR('σ и σw, МПа'!L174*$BE$2,"-")</f>
        <v>-</v>
      </c>
      <c r="M174" s="32" t="str">
        <f>IFERROR('σ и σw, МПа'!M174*$BE$2,"-")</f>
        <v>-</v>
      </c>
      <c r="N174" s="32" t="str">
        <f>IFERROR('σ и σw, МПа'!N174*$BE$2,"-")</f>
        <v>-</v>
      </c>
      <c r="O174" s="32" t="str">
        <f>IFERROR('σ и σw, МПа'!O174*$BE$2,"-")</f>
        <v>-</v>
      </c>
      <c r="P174" s="33" t="str">
        <f>IFERROR('σ и σw, МПа'!P174*$BE$2,"-")</f>
        <v>-</v>
      </c>
      <c r="Q174" s="31">
        <f>IFERROR('σ и σw, МПа'!D174*$BF$2,"-")</f>
        <v>664.61538461538464</v>
      </c>
      <c r="R174" s="32">
        <f>IFERROR('σ и σw, МПа'!E174*$BF$2,"-")</f>
        <v>652.30769230769238</v>
      </c>
      <c r="S174" s="32">
        <f>IFERROR('σ и σw, МПа'!F174*$BF$2,"-")</f>
        <v>627.69230769230774</v>
      </c>
      <c r="T174" s="32">
        <f>IFERROR('σ и σw, МПа'!G174*$BF$2,"-")</f>
        <v>621.53846153846155</v>
      </c>
      <c r="U174" s="32" t="str">
        <f>IFERROR('σ и σw, МПа'!H174*$BF$2,"-")</f>
        <v>-</v>
      </c>
      <c r="V174" s="32" t="str">
        <f>IFERROR('σ и σw, МПа'!I174*$BF$2,"-")</f>
        <v>-</v>
      </c>
      <c r="W174" s="32" t="str">
        <f>IFERROR('σ и σw, МПа'!J174*$BF$2,"-")</f>
        <v>-</v>
      </c>
      <c r="X174" s="32" t="str">
        <f>IFERROR('σ и σw, МПа'!K174*$BF$2,"-")</f>
        <v>-</v>
      </c>
      <c r="Y174" s="32" t="str">
        <f>IFERROR('σ и σw, МПа'!L174*$BF$2,"-")</f>
        <v>-</v>
      </c>
      <c r="Z174" s="32" t="str">
        <f>IFERROR('σ и σw, МПа'!M174*$BF$2,"-")</f>
        <v>-</v>
      </c>
      <c r="AA174" s="32" t="str">
        <f>IFERROR('σ и σw, МПа'!N174*$BF$2,"-")</f>
        <v>-</v>
      </c>
      <c r="AB174" s="32" t="str">
        <f>IFERROR('σ и σw, МПа'!O174*$BF$2,"-")</f>
        <v>-</v>
      </c>
      <c r="AC174" s="33" t="str">
        <f>IFERROR('σ и σw, МПа'!P174*$BF$2,"-")</f>
        <v>-</v>
      </c>
      <c r="AD174" s="31">
        <f>IFERROR('σ и σw, МПа'!Q174*$BG$2,"-")</f>
        <v>500.4</v>
      </c>
      <c r="AE174" s="32">
        <f>IFERROR('σ и σw, МПа'!R174*$BG$2,"-")</f>
        <v>500.4</v>
      </c>
      <c r="AF174" s="32">
        <f>IFERROR('σ и σw, МПа'!S174*$BG$2,"-")</f>
        <v>477</v>
      </c>
      <c r="AG174" s="32">
        <f>IFERROR('σ и σw, МПа'!T174*$BG$2,"-")</f>
        <v>453</v>
      </c>
      <c r="AH174" s="32" t="str">
        <f>IFERROR('σ и σw, МПа'!U174*$BG$2,"-")</f>
        <v>-</v>
      </c>
      <c r="AI174" s="32" t="str">
        <f>IFERROR('σ и σw, МПа'!V174*$BG$2,"-")</f>
        <v>-</v>
      </c>
      <c r="AJ174" s="32" t="str">
        <f>IFERROR('σ и σw, МПа'!W174*$BG$2,"-")</f>
        <v>-</v>
      </c>
      <c r="AK174" s="32" t="str">
        <f>IFERROR('σ и σw, МПа'!X174*$BG$2,"-")</f>
        <v>-</v>
      </c>
      <c r="AL174" s="32" t="str">
        <f>IFERROR('σ и σw, МПа'!Y174*$BG$2,"-")</f>
        <v>-</v>
      </c>
      <c r="AM174" s="32" t="str">
        <f>IFERROR('σ и σw, МПа'!Z174*$BG$2,"-")</f>
        <v>-</v>
      </c>
      <c r="AN174" s="32" t="str">
        <f>IFERROR('σ и σw, МПа'!AA174*$BG$2,"-")</f>
        <v>-</v>
      </c>
      <c r="AO174" s="32" t="str">
        <f>IFERROR('σ и σw, МПа'!AB174*$BG$2,"-")</f>
        <v>-</v>
      </c>
      <c r="AP174" s="33" t="str">
        <f>IFERROR('σ и σw, МПа'!AC174*$BG$2,"-")</f>
        <v>-</v>
      </c>
      <c r="AQ174" s="31">
        <f>IFERROR('σ и σw, МПа'!Q174*$BH$2,"-")</f>
        <v>834</v>
      </c>
      <c r="AR174" s="32">
        <f>IFERROR('σ и σw, МПа'!R174*$BH$2,"-")</f>
        <v>834</v>
      </c>
      <c r="AS174" s="32">
        <f>IFERROR('σ и σw, МПа'!S174*$BH$2,"-")</f>
        <v>795</v>
      </c>
      <c r="AT174" s="32">
        <f>IFERROR('σ и σw, МПа'!T174*$BH$2,"-")</f>
        <v>755</v>
      </c>
      <c r="AU174" s="32" t="str">
        <f>IFERROR('σ и σw, МПа'!U174*$BH$2,"-")</f>
        <v>-</v>
      </c>
      <c r="AV174" s="32" t="str">
        <f>IFERROR('σ и σw, МПа'!V174*$BH$2,"-")</f>
        <v>-</v>
      </c>
      <c r="AW174" s="32" t="str">
        <f>IFERROR('σ и σw, МПа'!W174*$BH$2,"-")</f>
        <v>-</v>
      </c>
      <c r="AX174" s="32" t="str">
        <f>IFERROR('σ и σw, МПа'!X174*$BH$2,"-")</f>
        <v>-</v>
      </c>
      <c r="AY174" s="32" t="str">
        <f>IFERROR('σ и σw, МПа'!Y174*$BH$2,"-")</f>
        <v>-</v>
      </c>
      <c r="AZ174" s="32" t="str">
        <f>IFERROR('σ и σw, МПа'!Z174*$BH$2,"-")</f>
        <v>-</v>
      </c>
      <c r="BA174" s="32" t="str">
        <f>IFERROR('σ и σw, МПа'!AA174*$BH$2,"-")</f>
        <v>-</v>
      </c>
      <c r="BB174" s="32" t="str">
        <f>IFERROR('σ и σw, МПа'!AB174*$BH$2,"-")</f>
        <v>-</v>
      </c>
      <c r="BC174" s="33" t="str">
        <f>IFERROR('σ и σw, МПа'!AC174*$BH$2,"-")</f>
        <v>-</v>
      </c>
    </row>
    <row r="175" spans="1:55" ht="25.5" x14ac:dyDescent="0.25">
      <c r="A175" s="10" t="str">
        <f>INDEX('Обработка исходного'!B:B,ROW($B$3)+4*(ROW($B175)-ROW($B$3)))</f>
        <v>Сталь легированная</v>
      </c>
      <c r="B175" s="47" t="str">
        <f>INDEX('Обработка исходного'!D:D,ROW($B$3)+4*(ROW($B175)-ROW($B$3)))</f>
        <v>30ХГСА</v>
      </c>
      <c r="C175" s="27" t="str">
        <f>'Rp0,2, МПа'!C175</f>
        <v>Штамповки, прутки и полосы диаметром или толщиной от 80 до 150 мм</v>
      </c>
      <c r="D175" s="31">
        <f>IFERROR('σ и σw, МПа'!D175*$BE$2,"-")</f>
        <v>498.4615384615384</v>
      </c>
      <c r="E175" s="32">
        <f>IFERROR('σ и σw, МПа'!E175*$BE$2,"-")</f>
        <v>489.23076923076917</v>
      </c>
      <c r="F175" s="32">
        <f>IFERROR('σ и σw, МПа'!F175*$BE$2,"-")</f>
        <v>470.76923076923077</v>
      </c>
      <c r="G175" s="32">
        <f>IFERROR('σ и σw, МПа'!G175*$BE$2,"-")</f>
        <v>466.15384615384613</v>
      </c>
      <c r="H175" s="32" t="str">
        <f>IFERROR('σ и σw, МПа'!H175*$BE$2,"-")</f>
        <v>-</v>
      </c>
      <c r="I175" s="32" t="str">
        <f>IFERROR('σ и σw, МПа'!I175*$BE$2,"-")</f>
        <v>-</v>
      </c>
      <c r="J175" s="32" t="str">
        <f>IFERROR('σ и σw, МПа'!J175*$BE$2,"-")</f>
        <v>-</v>
      </c>
      <c r="K175" s="32" t="str">
        <f>IFERROR('σ и σw, МПа'!K175*$BE$2,"-")</f>
        <v>-</v>
      </c>
      <c r="L175" s="32" t="str">
        <f>IFERROR('σ и σw, МПа'!L175*$BE$2,"-")</f>
        <v>-</v>
      </c>
      <c r="M175" s="32" t="str">
        <f>IFERROR('σ и σw, МПа'!M175*$BE$2,"-")</f>
        <v>-</v>
      </c>
      <c r="N175" s="32" t="str">
        <f>IFERROR('σ и σw, МПа'!N175*$BE$2,"-")</f>
        <v>-</v>
      </c>
      <c r="O175" s="32" t="str">
        <f>IFERROR('σ и σw, МПа'!O175*$BE$2,"-")</f>
        <v>-</v>
      </c>
      <c r="P175" s="33" t="str">
        <f>IFERROR('σ и σw, МПа'!P175*$BE$2,"-")</f>
        <v>-</v>
      </c>
      <c r="Q175" s="31">
        <f>IFERROR('σ и σw, МПа'!D175*$BF$2,"-")</f>
        <v>664.61538461538464</v>
      </c>
      <c r="R175" s="32">
        <f>IFERROR('σ и σw, МПа'!E175*$BF$2,"-")</f>
        <v>652.30769230769238</v>
      </c>
      <c r="S175" s="32">
        <f>IFERROR('σ и σw, МПа'!F175*$BF$2,"-")</f>
        <v>627.69230769230774</v>
      </c>
      <c r="T175" s="32">
        <f>IFERROR('σ и σw, МПа'!G175*$BF$2,"-")</f>
        <v>621.53846153846155</v>
      </c>
      <c r="U175" s="32" t="str">
        <f>IFERROR('σ и σw, МПа'!H175*$BF$2,"-")</f>
        <v>-</v>
      </c>
      <c r="V175" s="32" t="str">
        <f>IFERROR('σ и σw, МПа'!I175*$BF$2,"-")</f>
        <v>-</v>
      </c>
      <c r="W175" s="32" t="str">
        <f>IFERROR('σ и σw, МПа'!J175*$BF$2,"-")</f>
        <v>-</v>
      </c>
      <c r="X175" s="32" t="str">
        <f>IFERROR('σ и σw, МПа'!K175*$BF$2,"-")</f>
        <v>-</v>
      </c>
      <c r="Y175" s="32" t="str">
        <f>IFERROR('σ и σw, МПа'!L175*$BF$2,"-")</f>
        <v>-</v>
      </c>
      <c r="Z175" s="32" t="str">
        <f>IFERROR('σ и σw, МПа'!M175*$BF$2,"-")</f>
        <v>-</v>
      </c>
      <c r="AA175" s="32" t="str">
        <f>IFERROR('σ и σw, МПа'!N175*$BF$2,"-")</f>
        <v>-</v>
      </c>
      <c r="AB175" s="32" t="str">
        <f>IFERROR('σ и σw, МПа'!O175*$BF$2,"-")</f>
        <v>-</v>
      </c>
      <c r="AC175" s="33" t="str">
        <f>IFERROR('σ и σw, МПа'!P175*$BF$2,"-")</f>
        <v>-</v>
      </c>
      <c r="AD175" s="31">
        <f>IFERROR('σ и σw, МПа'!Q175*$BG$2,"-")</f>
        <v>500.4</v>
      </c>
      <c r="AE175" s="32">
        <f>IFERROR('σ и σw, МПа'!R175*$BG$2,"-")</f>
        <v>500.4</v>
      </c>
      <c r="AF175" s="32">
        <f>IFERROR('σ и σw, МПа'!S175*$BG$2,"-")</f>
        <v>477</v>
      </c>
      <c r="AG175" s="32">
        <f>IFERROR('σ и σw, МПа'!T175*$BG$2,"-")</f>
        <v>453</v>
      </c>
      <c r="AH175" s="32" t="str">
        <f>IFERROR('σ и σw, МПа'!U175*$BG$2,"-")</f>
        <v>-</v>
      </c>
      <c r="AI175" s="32" t="str">
        <f>IFERROR('σ и σw, МПа'!V175*$BG$2,"-")</f>
        <v>-</v>
      </c>
      <c r="AJ175" s="32" t="str">
        <f>IFERROR('σ и σw, МПа'!W175*$BG$2,"-")</f>
        <v>-</v>
      </c>
      <c r="AK175" s="32" t="str">
        <f>IFERROR('σ и σw, МПа'!X175*$BG$2,"-")</f>
        <v>-</v>
      </c>
      <c r="AL175" s="32" t="str">
        <f>IFERROR('σ и σw, МПа'!Y175*$BG$2,"-")</f>
        <v>-</v>
      </c>
      <c r="AM175" s="32" t="str">
        <f>IFERROR('σ и σw, МПа'!Z175*$BG$2,"-")</f>
        <v>-</v>
      </c>
      <c r="AN175" s="32" t="str">
        <f>IFERROR('σ и σw, МПа'!AA175*$BG$2,"-")</f>
        <v>-</v>
      </c>
      <c r="AO175" s="32" t="str">
        <f>IFERROR('σ и σw, МПа'!AB175*$BG$2,"-")</f>
        <v>-</v>
      </c>
      <c r="AP175" s="33" t="str">
        <f>IFERROR('σ и σw, МПа'!AC175*$BG$2,"-")</f>
        <v>-</v>
      </c>
      <c r="AQ175" s="31">
        <f>IFERROR('σ и σw, МПа'!Q175*$BH$2,"-")</f>
        <v>834</v>
      </c>
      <c r="AR175" s="32">
        <f>IFERROR('σ и σw, МПа'!R175*$BH$2,"-")</f>
        <v>834</v>
      </c>
      <c r="AS175" s="32">
        <f>IFERROR('σ и σw, МПа'!S175*$BH$2,"-")</f>
        <v>795</v>
      </c>
      <c r="AT175" s="32">
        <f>IFERROR('σ и σw, МПа'!T175*$BH$2,"-")</f>
        <v>755</v>
      </c>
      <c r="AU175" s="32" t="str">
        <f>IFERROR('σ и σw, МПа'!U175*$BH$2,"-")</f>
        <v>-</v>
      </c>
      <c r="AV175" s="32" t="str">
        <f>IFERROR('σ и σw, МПа'!V175*$BH$2,"-")</f>
        <v>-</v>
      </c>
      <c r="AW175" s="32" t="str">
        <f>IFERROR('σ и σw, МПа'!W175*$BH$2,"-")</f>
        <v>-</v>
      </c>
      <c r="AX175" s="32" t="str">
        <f>IFERROR('σ и σw, МПа'!X175*$BH$2,"-")</f>
        <v>-</v>
      </c>
      <c r="AY175" s="32" t="str">
        <f>IFERROR('σ и σw, МПа'!Y175*$BH$2,"-")</f>
        <v>-</v>
      </c>
      <c r="AZ175" s="32" t="str">
        <f>IFERROR('σ и σw, МПа'!Z175*$BH$2,"-")</f>
        <v>-</v>
      </c>
      <c r="BA175" s="32" t="str">
        <f>IFERROR('σ и σw, МПа'!AA175*$BH$2,"-")</f>
        <v>-</v>
      </c>
      <c r="BB175" s="32" t="str">
        <f>IFERROR('σ и σw, МПа'!AB175*$BH$2,"-")</f>
        <v>-</v>
      </c>
      <c r="BC175" s="33" t="str">
        <f>IFERROR('σ и σw, МПа'!AC175*$BH$2,"-")</f>
        <v>-</v>
      </c>
    </row>
    <row r="176" spans="1:55" ht="25.5" x14ac:dyDescent="0.25">
      <c r="A176" s="10" t="str">
        <f>INDEX('Обработка исходного'!B:B,ROW($B$3)+4*(ROW($B176)-ROW($B$3)))</f>
        <v>Сталь легированная</v>
      </c>
      <c r="B176" s="47" t="str">
        <f>INDEX('Обработка исходного'!D:D,ROW($B$3)+4*(ROW($B176)-ROW($B$3)))</f>
        <v>30ХГСА</v>
      </c>
      <c r="C176" s="27" t="str">
        <f>'Rp0,2, МПа'!C176</f>
        <v>Штамповки, прутки и полосы диаметром или толщиной от 150 до 250 мм</v>
      </c>
      <c r="D176" s="31">
        <f>IFERROR('σ и σw, МПа'!D176*$BE$2,"-")</f>
        <v>498.4615384615384</v>
      </c>
      <c r="E176" s="32">
        <f>IFERROR('σ и σw, МПа'!E176*$BE$2,"-")</f>
        <v>489.23076923076917</v>
      </c>
      <c r="F176" s="32">
        <f>IFERROR('σ и σw, МПа'!F176*$BE$2,"-")</f>
        <v>470.76923076923077</v>
      </c>
      <c r="G176" s="32">
        <f>IFERROR('σ и σw, МПа'!G176*$BE$2,"-")</f>
        <v>466.15384615384613</v>
      </c>
      <c r="H176" s="32" t="str">
        <f>IFERROR('σ и σw, МПа'!H176*$BE$2,"-")</f>
        <v>-</v>
      </c>
      <c r="I176" s="32" t="str">
        <f>IFERROR('σ и σw, МПа'!I176*$BE$2,"-")</f>
        <v>-</v>
      </c>
      <c r="J176" s="32" t="str">
        <f>IFERROR('σ и σw, МПа'!J176*$BE$2,"-")</f>
        <v>-</v>
      </c>
      <c r="K176" s="32" t="str">
        <f>IFERROR('σ и σw, МПа'!K176*$BE$2,"-")</f>
        <v>-</v>
      </c>
      <c r="L176" s="32" t="str">
        <f>IFERROR('σ и σw, МПа'!L176*$BE$2,"-")</f>
        <v>-</v>
      </c>
      <c r="M176" s="32" t="str">
        <f>IFERROR('σ и σw, МПа'!M176*$BE$2,"-")</f>
        <v>-</v>
      </c>
      <c r="N176" s="32" t="str">
        <f>IFERROR('σ и σw, МПа'!N176*$BE$2,"-")</f>
        <v>-</v>
      </c>
      <c r="O176" s="32" t="str">
        <f>IFERROR('σ и σw, МПа'!O176*$BE$2,"-")</f>
        <v>-</v>
      </c>
      <c r="P176" s="33" t="str">
        <f>IFERROR('σ и σw, МПа'!P176*$BE$2,"-")</f>
        <v>-</v>
      </c>
      <c r="Q176" s="31">
        <f>IFERROR('σ и σw, МПа'!D176*$BF$2,"-")</f>
        <v>664.61538461538464</v>
      </c>
      <c r="R176" s="32">
        <f>IFERROR('σ и σw, МПа'!E176*$BF$2,"-")</f>
        <v>652.30769230769238</v>
      </c>
      <c r="S176" s="32">
        <f>IFERROR('σ и σw, МПа'!F176*$BF$2,"-")</f>
        <v>627.69230769230774</v>
      </c>
      <c r="T176" s="32">
        <f>IFERROR('σ и σw, МПа'!G176*$BF$2,"-")</f>
        <v>621.53846153846155</v>
      </c>
      <c r="U176" s="32" t="str">
        <f>IFERROR('σ и σw, МПа'!H176*$BF$2,"-")</f>
        <v>-</v>
      </c>
      <c r="V176" s="32" t="str">
        <f>IFERROR('σ и σw, МПа'!I176*$BF$2,"-")</f>
        <v>-</v>
      </c>
      <c r="W176" s="32" t="str">
        <f>IFERROR('σ и σw, МПа'!J176*$BF$2,"-")</f>
        <v>-</v>
      </c>
      <c r="X176" s="32" t="str">
        <f>IFERROR('σ и σw, МПа'!K176*$BF$2,"-")</f>
        <v>-</v>
      </c>
      <c r="Y176" s="32" t="str">
        <f>IFERROR('σ и σw, МПа'!L176*$BF$2,"-")</f>
        <v>-</v>
      </c>
      <c r="Z176" s="32" t="str">
        <f>IFERROR('σ и σw, МПа'!M176*$BF$2,"-")</f>
        <v>-</v>
      </c>
      <c r="AA176" s="32" t="str">
        <f>IFERROR('σ и σw, МПа'!N176*$BF$2,"-")</f>
        <v>-</v>
      </c>
      <c r="AB176" s="32" t="str">
        <f>IFERROR('σ и σw, МПа'!O176*$BF$2,"-")</f>
        <v>-</v>
      </c>
      <c r="AC176" s="33" t="str">
        <f>IFERROR('σ и σw, МПа'!P176*$BF$2,"-")</f>
        <v>-</v>
      </c>
      <c r="AD176" s="31">
        <f>IFERROR('σ и σw, МПа'!Q176*$BG$2,"-")</f>
        <v>500.4</v>
      </c>
      <c r="AE176" s="32">
        <f>IFERROR('σ и σw, МПа'!R176*$BG$2,"-")</f>
        <v>500.4</v>
      </c>
      <c r="AF176" s="32">
        <f>IFERROR('σ и σw, МПа'!S176*$BG$2,"-")</f>
        <v>477</v>
      </c>
      <c r="AG176" s="32">
        <f>IFERROR('σ и σw, МПа'!T176*$BG$2,"-")</f>
        <v>453</v>
      </c>
      <c r="AH176" s="32" t="str">
        <f>IFERROR('σ и σw, МПа'!U176*$BG$2,"-")</f>
        <v>-</v>
      </c>
      <c r="AI176" s="32" t="str">
        <f>IFERROR('σ и σw, МПа'!V176*$BG$2,"-")</f>
        <v>-</v>
      </c>
      <c r="AJ176" s="32" t="str">
        <f>IFERROR('σ и σw, МПа'!W176*$BG$2,"-")</f>
        <v>-</v>
      </c>
      <c r="AK176" s="32" t="str">
        <f>IFERROR('σ и σw, МПа'!X176*$BG$2,"-")</f>
        <v>-</v>
      </c>
      <c r="AL176" s="32" t="str">
        <f>IFERROR('σ и σw, МПа'!Y176*$BG$2,"-")</f>
        <v>-</v>
      </c>
      <c r="AM176" s="32" t="str">
        <f>IFERROR('σ и σw, МПа'!Z176*$BG$2,"-")</f>
        <v>-</v>
      </c>
      <c r="AN176" s="32" t="str">
        <f>IFERROR('σ и σw, МПа'!AA176*$BG$2,"-")</f>
        <v>-</v>
      </c>
      <c r="AO176" s="32" t="str">
        <f>IFERROR('σ и σw, МПа'!AB176*$BG$2,"-")</f>
        <v>-</v>
      </c>
      <c r="AP176" s="33" t="str">
        <f>IFERROR('σ и σw, МПа'!AC176*$BG$2,"-")</f>
        <v>-</v>
      </c>
      <c r="AQ176" s="31">
        <f>IFERROR('σ и σw, МПа'!Q176*$BH$2,"-")</f>
        <v>834</v>
      </c>
      <c r="AR176" s="32">
        <f>IFERROR('σ и σw, МПа'!R176*$BH$2,"-")</f>
        <v>834</v>
      </c>
      <c r="AS176" s="32">
        <f>IFERROR('σ и σw, МПа'!S176*$BH$2,"-")</f>
        <v>795</v>
      </c>
      <c r="AT176" s="32">
        <f>IFERROR('σ и σw, МПа'!T176*$BH$2,"-")</f>
        <v>755</v>
      </c>
      <c r="AU176" s="32" t="str">
        <f>IFERROR('σ и σw, МПа'!U176*$BH$2,"-")</f>
        <v>-</v>
      </c>
      <c r="AV176" s="32" t="str">
        <f>IFERROR('σ и σw, МПа'!V176*$BH$2,"-")</f>
        <v>-</v>
      </c>
      <c r="AW176" s="32" t="str">
        <f>IFERROR('σ и σw, МПа'!W176*$BH$2,"-")</f>
        <v>-</v>
      </c>
      <c r="AX176" s="32" t="str">
        <f>IFERROR('σ и σw, МПа'!X176*$BH$2,"-")</f>
        <v>-</v>
      </c>
      <c r="AY176" s="32" t="str">
        <f>IFERROR('σ и σw, МПа'!Y176*$BH$2,"-")</f>
        <v>-</v>
      </c>
      <c r="AZ176" s="32" t="str">
        <f>IFERROR('σ и σw, МПа'!Z176*$BH$2,"-")</f>
        <v>-</v>
      </c>
      <c r="BA176" s="32" t="str">
        <f>IFERROR('σ и σw, МПа'!AA176*$BH$2,"-")</f>
        <v>-</v>
      </c>
      <c r="BB176" s="32" t="str">
        <f>IFERROR('σ и σw, МПа'!AB176*$BH$2,"-")</f>
        <v>-</v>
      </c>
      <c r="BC176" s="33" t="str">
        <f>IFERROR('σ и σw, МПа'!AC176*$BH$2,"-")</f>
        <v>-</v>
      </c>
    </row>
    <row r="177" spans="1:55" ht="38.25" x14ac:dyDescent="0.25">
      <c r="A177" s="10" t="str">
        <f>INDEX('Обработка исходного'!B:B,ROW($B$3)+4*(ROW($B177)-ROW($B$3)))</f>
        <v>Сталь легированная</v>
      </c>
      <c r="B177" s="47" t="str">
        <f>INDEX('Обработка исходного'!D:D,ROW($B$3)+4*(ROW($B177)-ROW($B$3)))</f>
        <v>10ХСНД</v>
      </c>
      <c r="C177" s="27" t="str">
        <f>'Rp0,2, МПа'!C177</f>
        <v>Холодно и горячекатаные трубы наружным диаметром от 60 до 168 мм с толщиной стенки от 6 до 11 мм</v>
      </c>
      <c r="D177" s="31">
        <f>IFERROR('σ и σw, МПа'!D177*$BE$2,"-")</f>
        <v>212.76923076923075</v>
      </c>
      <c r="E177" s="32">
        <f>IFERROR('σ и σw, МПа'!E177*$BE$2,"-")</f>
        <v>203.53846153846152</v>
      </c>
      <c r="F177" s="32">
        <f>IFERROR('σ и σw, МПа'!F177*$BE$2,"-")</f>
        <v>199.38461538461539</v>
      </c>
      <c r="G177" s="32">
        <f>IFERROR('σ и σw, МПа'!G177*$BE$2,"-")</f>
        <v>194.76923076923075</v>
      </c>
      <c r="H177" s="32">
        <f>IFERROR('σ и σw, МПа'!H177*$BE$2,"-")</f>
        <v>194.76923076923075</v>
      </c>
      <c r="I177" s="32">
        <f>IFERROR('σ и σw, МПа'!I177*$BE$2,"-")</f>
        <v>194.76923076923075</v>
      </c>
      <c r="J177" s="32">
        <f>IFERROR('σ и σw, МПа'!J177*$BE$2,"-")</f>
        <v>194.76923076923075</v>
      </c>
      <c r="K177" s="32">
        <f>IFERROR('σ и σw, МПа'!K177*$BE$2,"-")</f>
        <v>180.79999999999998</v>
      </c>
      <c r="L177" s="32">
        <f>IFERROR('σ и σw, МПа'!L177*$BE$2,"-")</f>
        <v>164.8</v>
      </c>
      <c r="M177" s="32" t="str">
        <f>IFERROR('σ и σw, МПа'!M177*$BE$2,"-")</f>
        <v>-</v>
      </c>
      <c r="N177" s="32" t="str">
        <f>IFERROR('σ и σw, МПа'!N177*$BE$2,"-")</f>
        <v>-</v>
      </c>
      <c r="O177" s="32" t="str">
        <f>IFERROR('σ и σw, МПа'!O177*$BE$2,"-")</f>
        <v>-</v>
      </c>
      <c r="P177" s="33" t="str">
        <f>IFERROR('σ и σw, МПа'!P177*$BE$2,"-")</f>
        <v>-</v>
      </c>
      <c r="Q177" s="31">
        <f>IFERROR('σ и σw, МПа'!D177*$BF$2,"-")</f>
        <v>283.69230769230768</v>
      </c>
      <c r="R177" s="32">
        <f>IFERROR('σ и σw, МПа'!E177*$BF$2,"-")</f>
        <v>271.38461538461542</v>
      </c>
      <c r="S177" s="32">
        <f>IFERROR('σ и σw, МПа'!F177*$BF$2,"-")</f>
        <v>265.84615384615387</v>
      </c>
      <c r="T177" s="32">
        <f>IFERROR('σ и σw, МПа'!G177*$BF$2,"-")</f>
        <v>259.69230769230768</v>
      </c>
      <c r="U177" s="32">
        <f>IFERROR('σ и σw, МПа'!H177*$BF$2,"-")</f>
        <v>259.69230769230768</v>
      </c>
      <c r="V177" s="32">
        <f>IFERROR('σ и σw, МПа'!I177*$BF$2,"-")</f>
        <v>259.69230769230768</v>
      </c>
      <c r="W177" s="32">
        <f>IFERROR('σ и σw, МПа'!J177*$BF$2,"-")</f>
        <v>259.69230769230768</v>
      </c>
      <c r="X177" s="32">
        <f>IFERROR('σ и σw, МПа'!K177*$BF$2,"-")</f>
        <v>241.06666666666666</v>
      </c>
      <c r="Y177" s="32">
        <f>IFERROR('σ и σw, МПа'!L177*$BF$2,"-")</f>
        <v>219.73333333333335</v>
      </c>
      <c r="Z177" s="32" t="str">
        <f>IFERROR('σ и σw, МПа'!M177*$BF$2,"-")</f>
        <v>-</v>
      </c>
      <c r="AA177" s="32" t="str">
        <f>IFERROR('σ и σw, МПа'!N177*$BF$2,"-")</f>
        <v>-</v>
      </c>
      <c r="AB177" s="32" t="str">
        <f>IFERROR('σ и σw, МПа'!O177*$BF$2,"-")</f>
        <v>-</v>
      </c>
      <c r="AC177" s="33" t="str">
        <f>IFERROR('σ и σw, МПа'!P177*$BF$2,"-")</f>
        <v>-</v>
      </c>
      <c r="AD177" s="31">
        <f>IFERROR('σ и σw, МПа'!Q177*$BG$2,"-")</f>
        <v>188.4</v>
      </c>
      <c r="AE177" s="32">
        <f>IFERROR('σ и σw, МПа'!R177*$BG$2,"-")</f>
        <v>176.4</v>
      </c>
      <c r="AF177" s="32">
        <f>IFERROR('σ и σw, МПа'!S177*$BG$2,"-")</f>
        <v>165</v>
      </c>
      <c r="AG177" s="32">
        <f>IFERROR('σ и σw, МПа'!T177*$BG$2,"-")</f>
        <v>153</v>
      </c>
      <c r="AH177" s="32">
        <f>IFERROR('σ и σw, МПа'!U177*$BG$2,"-")</f>
        <v>147</v>
      </c>
      <c r="AI177" s="32">
        <f>IFERROR('σ и σw, МПа'!V177*$BG$2,"-")</f>
        <v>147</v>
      </c>
      <c r="AJ177" s="32">
        <f>IFERROR('σ и σw, МПа'!W177*$BG$2,"-")</f>
        <v>147</v>
      </c>
      <c r="AK177" s="32">
        <f>IFERROR('σ и σw, МПа'!X177*$BG$2,"-")</f>
        <v>135.6</v>
      </c>
      <c r="AL177" s="32">
        <f>IFERROR('σ и σw, МПа'!Y177*$BG$2,"-")</f>
        <v>123.6</v>
      </c>
      <c r="AM177" s="32" t="str">
        <f>IFERROR('σ и σw, МПа'!Z177*$BG$2,"-")</f>
        <v>-</v>
      </c>
      <c r="AN177" s="32" t="str">
        <f>IFERROR('σ и σw, МПа'!AA177*$BG$2,"-")</f>
        <v>-</v>
      </c>
      <c r="AO177" s="32" t="str">
        <f>IFERROR('σ и σw, МПа'!AB177*$BG$2,"-")</f>
        <v>-</v>
      </c>
      <c r="AP177" s="33" t="str">
        <f>IFERROR('σ и σw, МПа'!AC177*$BG$2,"-")</f>
        <v>-</v>
      </c>
      <c r="AQ177" s="31">
        <f>IFERROR('σ и σw, МПа'!Q177*$BH$2,"-")</f>
        <v>314</v>
      </c>
      <c r="AR177" s="32">
        <f>IFERROR('σ и σw, МПа'!R177*$BH$2,"-")</f>
        <v>294</v>
      </c>
      <c r="AS177" s="32">
        <f>IFERROR('σ и σw, МПа'!S177*$BH$2,"-")</f>
        <v>275</v>
      </c>
      <c r="AT177" s="32">
        <f>IFERROR('σ и σw, МПа'!T177*$BH$2,"-")</f>
        <v>255</v>
      </c>
      <c r="AU177" s="32">
        <f>IFERROR('σ и σw, МПа'!U177*$BH$2,"-")</f>
        <v>245</v>
      </c>
      <c r="AV177" s="32">
        <f>IFERROR('σ и σw, МПа'!V177*$BH$2,"-")</f>
        <v>245</v>
      </c>
      <c r="AW177" s="32">
        <f>IFERROR('σ и σw, МПа'!W177*$BH$2,"-")</f>
        <v>245</v>
      </c>
      <c r="AX177" s="32">
        <f>IFERROR('σ и σw, МПа'!X177*$BH$2,"-")</f>
        <v>226</v>
      </c>
      <c r="AY177" s="32">
        <f>IFERROR('σ и σw, МПа'!Y177*$BH$2,"-")</f>
        <v>206</v>
      </c>
      <c r="AZ177" s="32" t="str">
        <f>IFERROR('σ и σw, МПа'!Z177*$BH$2,"-")</f>
        <v>-</v>
      </c>
      <c r="BA177" s="32" t="str">
        <f>IFERROR('σ и σw, МПа'!AA177*$BH$2,"-")</f>
        <v>-</v>
      </c>
      <c r="BB177" s="32" t="str">
        <f>IFERROR('σ и σw, МПа'!AB177*$BH$2,"-")</f>
        <v>-</v>
      </c>
      <c r="BC177" s="33" t="str">
        <f>IFERROR('σ и σw, МПа'!AC177*$BH$2,"-")</f>
        <v>-</v>
      </c>
    </row>
    <row r="178" spans="1:55" x14ac:dyDescent="0.25">
      <c r="A178" s="10" t="str">
        <f>INDEX('Обработка исходного'!B:B,ROW($B$3)+4*(ROW($B178)-ROW($B$3)))</f>
        <v>Сталь легированная</v>
      </c>
      <c r="B178" s="47" t="str">
        <f>INDEX('Обработка исходного'!D:D,ROW($B$3)+4*(ROW($B178)-ROW($B$3)))</f>
        <v>10ХСНД</v>
      </c>
      <c r="C178" s="27" t="str">
        <f>'Rp0,2, МПа'!C178</f>
        <v>Фасонные профили сечением от 5 до 250 мм</v>
      </c>
      <c r="D178" s="31">
        <f>IFERROR('σ и σw, МПа'!D178*$BE$2,"-")</f>
        <v>244.61538461538458</v>
      </c>
      <c r="E178" s="32">
        <f>IFERROR('σ и σw, МПа'!E178*$BE$2,"-")</f>
        <v>235.38461538461539</v>
      </c>
      <c r="F178" s="32">
        <f>IFERROR('σ и σw, МПа'!F178*$BE$2,"-")</f>
        <v>230.76923076923075</v>
      </c>
      <c r="G178" s="32">
        <f>IFERROR('σ и σw, МПа'!G178*$BE$2,"-")</f>
        <v>226.61538461538461</v>
      </c>
      <c r="H178" s="32">
        <f>IFERROR('σ и σw, МПа'!H178*$BE$2,"-")</f>
        <v>226.61538461538461</v>
      </c>
      <c r="I178" s="32">
        <f>IFERROR('σ и σw, МПа'!I178*$BE$2,"-")</f>
        <v>226.61538461538461</v>
      </c>
      <c r="J178" s="32">
        <f>IFERROR('σ и σw, МПа'!J178*$BE$2,"-")</f>
        <v>226.61538461538461</v>
      </c>
      <c r="K178" s="32">
        <f>IFERROR('σ и σw, МПа'!K178*$BE$2,"-")</f>
        <v>226.61538461538461</v>
      </c>
      <c r="L178" s="32">
        <f>IFERROR('σ и σw, МПа'!L178*$BE$2,"-")</f>
        <v>220</v>
      </c>
      <c r="M178" s="32" t="str">
        <f>IFERROR('σ и σw, МПа'!M178*$BE$2,"-")</f>
        <v>-</v>
      </c>
      <c r="N178" s="32" t="str">
        <f>IFERROR('σ и σw, МПа'!N178*$BE$2,"-")</f>
        <v>-</v>
      </c>
      <c r="O178" s="32" t="str">
        <f>IFERROR('σ и σw, МПа'!O178*$BE$2,"-")</f>
        <v>-</v>
      </c>
      <c r="P178" s="33" t="str">
        <f>IFERROR('σ и σw, МПа'!P178*$BE$2,"-")</f>
        <v>-</v>
      </c>
      <c r="Q178" s="31">
        <f>IFERROR('σ и σw, МПа'!D178*$BF$2,"-")</f>
        <v>326.15384615384619</v>
      </c>
      <c r="R178" s="32">
        <f>IFERROR('σ и σw, МПа'!E178*$BF$2,"-")</f>
        <v>313.84615384615387</v>
      </c>
      <c r="S178" s="32">
        <f>IFERROR('σ и σw, МПа'!F178*$BF$2,"-")</f>
        <v>307.69230769230768</v>
      </c>
      <c r="T178" s="32">
        <f>IFERROR('σ и σw, МПа'!G178*$BF$2,"-")</f>
        <v>302.15384615384613</v>
      </c>
      <c r="U178" s="32">
        <f>IFERROR('σ и σw, МПа'!H178*$BF$2,"-")</f>
        <v>302.15384615384613</v>
      </c>
      <c r="V178" s="32">
        <f>IFERROR('σ и σw, МПа'!I178*$BF$2,"-")</f>
        <v>302.15384615384613</v>
      </c>
      <c r="W178" s="32">
        <f>IFERROR('σ и σw, МПа'!J178*$BF$2,"-")</f>
        <v>302.15384615384613</v>
      </c>
      <c r="X178" s="32">
        <f>IFERROR('σ и σw, МПа'!K178*$BF$2,"-")</f>
        <v>302.15384615384613</v>
      </c>
      <c r="Y178" s="32">
        <f>IFERROR('σ и σw, МПа'!L178*$BF$2,"-")</f>
        <v>293.33333333333337</v>
      </c>
      <c r="Z178" s="32" t="str">
        <f>IFERROR('σ и σw, МПа'!M178*$BF$2,"-")</f>
        <v>-</v>
      </c>
      <c r="AA178" s="32" t="str">
        <f>IFERROR('σ и σw, МПа'!N178*$BF$2,"-")</f>
        <v>-</v>
      </c>
      <c r="AB178" s="32" t="str">
        <f>IFERROR('σ и σw, МПа'!O178*$BF$2,"-")</f>
        <v>-</v>
      </c>
      <c r="AC178" s="33" t="str">
        <f>IFERROR('σ и σw, МПа'!P178*$BF$2,"-")</f>
        <v>-</v>
      </c>
      <c r="AD178" s="31">
        <f>IFERROR('σ и σw, МПа'!Q178*$BG$2,"-")</f>
        <v>235.2</v>
      </c>
      <c r="AE178" s="32">
        <f>IFERROR('σ и σw, МПа'!R178*$BG$2,"-")</f>
        <v>223.79999999999998</v>
      </c>
      <c r="AF178" s="32">
        <f>IFERROR('σ и σw, МПа'!S178*$BG$2,"-")</f>
        <v>211.79999999999998</v>
      </c>
      <c r="AG178" s="32">
        <f>IFERROR('σ и σw, МПа'!T178*$BG$2,"-")</f>
        <v>199.79999999999998</v>
      </c>
      <c r="AH178" s="32">
        <f>IFERROR('σ и σw, МПа'!U178*$BG$2,"-")</f>
        <v>193.79999999999998</v>
      </c>
      <c r="AI178" s="32">
        <f>IFERROR('σ и σw, МПа'!V178*$BG$2,"-")</f>
        <v>193.79999999999998</v>
      </c>
      <c r="AJ178" s="32">
        <f>IFERROR('σ и σw, МПа'!W178*$BG$2,"-")</f>
        <v>193.79999999999998</v>
      </c>
      <c r="AK178" s="32">
        <f>IFERROR('σ и σw, МПа'!X178*$BG$2,"-")</f>
        <v>193.79999999999998</v>
      </c>
      <c r="AL178" s="32">
        <f>IFERROR('σ и σw, МПа'!Y178*$BG$2,"-")</f>
        <v>165</v>
      </c>
      <c r="AM178" s="32" t="str">
        <f>IFERROR('σ и σw, МПа'!Z178*$BG$2,"-")</f>
        <v>-</v>
      </c>
      <c r="AN178" s="32" t="str">
        <f>IFERROR('σ и σw, МПа'!AA178*$BG$2,"-")</f>
        <v>-</v>
      </c>
      <c r="AO178" s="32" t="str">
        <f>IFERROR('σ и σw, МПа'!AB178*$BG$2,"-")</f>
        <v>-</v>
      </c>
      <c r="AP178" s="33" t="str">
        <f>IFERROR('σ и σw, МПа'!AC178*$BG$2,"-")</f>
        <v>-</v>
      </c>
      <c r="AQ178" s="31">
        <f>IFERROR('σ и σw, МПа'!Q178*$BH$2,"-")</f>
        <v>392</v>
      </c>
      <c r="AR178" s="32">
        <f>IFERROR('σ и σw, МПа'!R178*$BH$2,"-")</f>
        <v>373</v>
      </c>
      <c r="AS178" s="32">
        <f>IFERROR('σ и σw, МПа'!S178*$BH$2,"-")</f>
        <v>353</v>
      </c>
      <c r="AT178" s="32">
        <f>IFERROR('σ и σw, МПа'!T178*$BH$2,"-")</f>
        <v>333</v>
      </c>
      <c r="AU178" s="32">
        <f>IFERROR('σ и σw, МПа'!U178*$BH$2,"-")</f>
        <v>323</v>
      </c>
      <c r="AV178" s="32">
        <f>IFERROR('σ и σw, МПа'!V178*$BH$2,"-")</f>
        <v>323</v>
      </c>
      <c r="AW178" s="32">
        <f>IFERROR('σ и σw, МПа'!W178*$BH$2,"-")</f>
        <v>323</v>
      </c>
      <c r="AX178" s="32">
        <f>IFERROR('σ и σw, МПа'!X178*$BH$2,"-")</f>
        <v>323</v>
      </c>
      <c r="AY178" s="32">
        <f>IFERROR('σ и σw, МПа'!Y178*$BH$2,"-")</f>
        <v>275</v>
      </c>
      <c r="AZ178" s="32" t="str">
        <f>IFERROR('σ и σw, МПа'!Z178*$BH$2,"-")</f>
        <v>-</v>
      </c>
      <c r="BA178" s="32" t="str">
        <f>IFERROR('σ и σw, МПа'!AA178*$BH$2,"-")</f>
        <v>-</v>
      </c>
      <c r="BB178" s="32" t="str">
        <f>IFERROR('σ и σw, МПа'!AB178*$BH$2,"-")</f>
        <v>-</v>
      </c>
      <c r="BC178" s="33" t="str">
        <f>IFERROR('σ и σw, МПа'!AC178*$BH$2,"-")</f>
        <v>-</v>
      </c>
    </row>
    <row r="179" spans="1:55" x14ac:dyDescent="0.25">
      <c r="A179" s="10" t="str">
        <f>INDEX('Обработка исходного'!B:B,ROW($B$3)+4*(ROW($B179)-ROW($B$3)))</f>
        <v>Сталь легированная</v>
      </c>
      <c r="B179" s="47" t="str">
        <f>INDEX('Обработка исходного'!D:D,ROW($B$3)+4*(ROW($B179)-ROW($B$3)))</f>
        <v>10ХСНД</v>
      </c>
      <c r="C179" s="27" t="str">
        <f>'Rp0,2, МПа'!C179</f>
        <v>Прокат, толстолистовая сталь толщиной от 4 до 40 мм</v>
      </c>
      <c r="D179" s="31">
        <f>IFERROR('σ и σw, МПа'!D179*$BE$2,"-")</f>
        <v>235.38461538461539</v>
      </c>
      <c r="E179" s="32">
        <f>IFERROR('σ и σw, МПа'!E179*$BE$2,"-")</f>
        <v>230.76923076923075</v>
      </c>
      <c r="F179" s="32">
        <f>IFERROR('σ и σw, МПа'!F179*$BE$2,"-")</f>
        <v>222</v>
      </c>
      <c r="G179" s="32">
        <f>IFERROR('σ и σw, МПа'!G179*$BE$2,"-")</f>
        <v>217.38461538461539</v>
      </c>
      <c r="H179" s="32">
        <f>IFERROR('σ и σw, МПа'!H179*$BE$2,"-")</f>
        <v>217.38461538461539</v>
      </c>
      <c r="I179" s="32">
        <f>IFERROR('σ и σw, МПа'!I179*$BE$2,"-")</f>
        <v>217.38461538461539</v>
      </c>
      <c r="J179" s="32">
        <f>IFERROR('σ и σw, МПа'!J179*$BE$2,"-")</f>
        <v>217.38461538461539</v>
      </c>
      <c r="K179" s="32">
        <f>IFERROR('σ и σw, МПа'!K179*$BE$2,"-")</f>
        <v>217.38461538461539</v>
      </c>
      <c r="L179" s="32">
        <f>IFERROR('σ и σw, МПа'!L179*$BE$2,"-")</f>
        <v>212.76923076923075</v>
      </c>
      <c r="M179" s="32" t="str">
        <f>IFERROR('σ и σw, МПа'!M179*$BE$2,"-")</f>
        <v>-</v>
      </c>
      <c r="N179" s="32" t="str">
        <f>IFERROR('σ и σw, МПа'!N179*$BE$2,"-")</f>
        <v>-</v>
      </c>
      <c r="O179" s="32" t="str">
        <f>IFERROR('σ и σw, МПа'!O179*$BE$2,"-")</f>
        <v>-</v>
      </c>
      <c r="P179" s="33" t="str">
        <f>IFERROR('σ и σw, МПа'!P179*$BE$2,"-")</f>
        <v>-</v>
      </c>
      <c r="Q179" s="31">
        <f>IFERROR('σ и σw, МПа'!D179*$BF$2,"-")</f>
        <v>313.84615384615387</v>
      </c>
      <c r="R179" s="32">
        <f>IFERROR('σ и σw, МПа'!E179*$BF$2,"-")</f>
        <v>307.69230769230768</v>
      </c>
      <c r="S179" s="32">
        <f>IFERROR('σ и σw, МПа'!F179*$BF$2,"-")</f>
        <v>296</v>
      </c>
      <c r="T179" s="32">
        <f>IFERROR('σ и σw, МПа'!G179*$BF$2,"-")</f>
        <v>289.84615384615387</v>
      </c>
      <c r="U179" s="32">
        <f>IFERROR('σ и σw, МПа'!H179*$BF$2,"-")</f>
        <v>289.84615384615387</v>
      </c>
      <c r="V179" s="32">
        <f>IFERROR('σ и σw, МПа'!I179*$BF$2,"-")</f>
        <v>289.84615384615387</v>
      </c>
      <c r="W179" s="32">
        <f>IFERROR('σ и σw, МПа'!J179*$BF$2,"-")</f>
        <v>289.84615384615387</v>
      </c>
      <c r="X179" s="32">
        <f>IFERROR('σ и σw, МПа'!K179*$BF$2,"-")</f>
        <v>289.84615384615387</v>
      </c>
      <c r="Y179" s="32">
        <f>IFERROR('σ и σw, МПа'!L179*$BF$2,"-")</f>
        <v>283.69230769230768</v>
      </c>
      <c r="Z179" s="32" t="str">
        <f>IFERROR('σ и σw, МПа'!M179*$BF$2,"-")</f>
        <v>-</v>
      </c>
      <c r="AA179" s="32" t="str">
        <f>IFERROR('σ и σw, МПа'!N179*$BF$2,"-")</f>
        <v>-</v>
      </c>
      <c r="AB179" s="32" t="str">
        <f>IFERROR('σ и σw, МПа'!O179*$BF$2,"-")</f>
        <v>-</v>
      </c>
      <c r="AC179" s="33" t="str">
        <f>IFERROR('σ и σw, МПа'!P179*$BF$2,"-")</f>
        <v>-</v>
      </c>
      <c r="AD179" s="31">
        <f>IFERROR('σ и σw, МПа'!Q179*$BG$2,"-")</f>
        <v>235.2</v>
      </c>
      <c r="AE179" s="32">
        <f>IFERROR('σ и σw, МПа'!R179*$BG$2,"-")</f>
        <v>223.79999999999998</v>
      </c>
      <c r="AF179" s="32">
        <f>IFERROR('σ и σw, МПа'!S179*$BG$2,"-")</f>
        <v>211.79999999999998</v>
      </c>
      <c r="AG179" s="32">
        <f>IFERROR('σ и σw, МПа'!T179*$BG$2,"-")</f>
        <v>193.79999999999998</v>
      </c>
      <c r="AH179" s="32">
        <f>IFERROR('σ и σw, МПа'!U179*$BG$2,"-")</f>
        <v>188.4</v>
      </c>
      <c r="AI179" s="32">
        <f>IFERROR('σ и σw, МПа'!V179*$BG$2,"-")</f>
        <v>188.4</v>
      </c>
      <c r="AJ179" s="32">
        <f>IFERROR('σ и σw, МПа'!W179*$BG$2,"-")</f>
        <v>188.4</v>
      </c>
      <c r="AK179" s="32">
        <f>IFERROR('σ и σw, МПа'!X179*$BG$2,"-")</f>
        <v>188.4</v>
      </c>
      <c r="AL179" s="32">
        <f>IFERROR('σ и σw, МПа'!Y179*$BG$2,"-")</f>
        <v>170.4</v>
      </c>
      <c r="AM179" s="32" t="str">
        <f>IFERROR('σ и σw, МПа'!Z179*$BG$2,"-")</f>
        <v>-</v>
      </c>
      <c r="AN179" s="32" t="str">
        <f>IFERROR('σ и σw, МПа'!AA179*$BG$2,"-")</f>
        <v>-</v>
      </c>
      <c r="AO179" s="32" t="str">
        <f>IFERROR('σ и σw, МПа'!AB179*$BG$2,"-")</f>
        <v>-</v>
      </c>
      <c r="AP179" s="33" t="str">
        <f>IFERROR('σ и σw, МПа'!AC179*$BG$2,"-")</f>
        <v>-</v>
      </c>
      <c r="AQ179" s="31">
        <f>IFERROR('σ и σw, МПа'!Q179*$BH$2,"-")</f>
        <v>392</v>
      </c>
      <c r="AR179" s="32">
        <f>IFERROR('σ и σw, МПа'!R179*$BH$2,"-")</f>
        <v>373</v>
      </c>
      <c r="AS179" s="32">
        <f>IFERROR('σ и σw, МПа'!S179*$BH$2,"-")</f>
        <v>353</v>
      </c>
      <c r="AT179" s="32">
        <f>IFERROR('σ и σw, МПа'!T179*$BH$2,"-")</f>
        <v>323</v>
      </c>
      <c r="AU179" s="32">
        <f>IFERROR('σ и σw, МПа'!U179*$BH$2,"-")</f>
        <v>314</v>
      </c>
      <c r="AV179" s="32">
        <f>IFERROR('σ и σw, МПа'!V179*$BH$2,"-")</f>
        <v>314</v>
      </c>
      <c r="AW179" s="32">
        <f>IFERROR('σ и σw, МПа'!W179*$BH$2,"-")</f>
        <v>314</v>
      </c>
      <c r="AX179" s="32">
        <f>IFERROR('σ и σw, МПа'!X179*$BH$2,"-")</f>
        <v>314</v>
      </c>
      <c r="AY179" s="32">
        <f>IFERROR('σ и σw, МПа'!Y179*$BH$2,"-")</f>
        <v>284</v>
      </c>
      <c r="AZ179" s="32" t="str">
        <f>IFERROR('σ и σw, МПа'!Z179*$BH$2,"-")</f>
        <v>-</v>
      </c>
      <c r="BA179" s="32" t="str">
        <f>IFERROR('σ и σw, МПа'!AA179*$BH$2,"-")</f>
        <v>-</v>
      </c>
      <c r="BB179" s="32" t="str">
        <f>IFERROR('σ и σw, МПа'!AB179*$BH$2,"-")</f>
        <v>-</v>
      </c>
      <c r="BC179" s="33" t="str">
        <f>IFERROR('σ и σw, МПа'!AC179*$BH$2,"-")</f>
        <v>-</v>
      </c>
    </row>
    <row r="180" spans="1:55" x14ac:dyDescent="0.25">
      <c r="A180" s="10" t="str">
        <f>INDEX('Обработка исходного'!B:B,ROW($B$3)+4*(ROW($B180)-ROW($B$3)))</f>
        <v>Сталь легированная</v>
      </c>
      <c r="B180" s="47" t="str">
        <f>INDEX('Обработка исходного'!D:D,ROW($B$3)+4*(ROW($B180)-ROW($B$3)))</f>
        <v>10ХН1М</v>
      </c>
      <c r="C180" s="27" t="str">
        <f>'Rp0,2, МПа'!C180</f>
        <v>Лист толщиной от 6 до 40 мм</v>
      </c>
      <c r="D180" s="31">
        <f>IFERROR('σ и σw, МПа'!D180*$BE$2,"-")</f>
        <v>249.2307692307692</v>
      </c>
      <c r="E180" s="32">
        <f>IFERROR('σ и σw, МПа'!E180*$BE$2,"-")</f>
        <v>244.61538461538458</v>
      </c>
      <c r="F180" s="32">
        <f>IFERROR('σ и σw, МПа'!F180*$BE$2,"-")</f>
        <v>240</v>
      </c>
      <c r="G180" s="32">
        <f>IFERROR('σ и σw, МПа'!G180*$BE$2,"-")</f>
        <v>230.76923076923075</v>
      </c>
      <c r="H180" s="32">
        <f>IFERROR('σ и σw, МПа'!H180*$BE$2,"-")</f>
        <v>226.61538461538461</v>
      </c>
      <c r="I180" s="32">
        <f>IFERROR('σ и σw, МПа'!I180*$BE$2,"-")</f>
        <v>226.61538461538461</v>
      </c>
      <c r="J180" s="32">
        <f>IFERROR('σ и σw, МПа'!J180*$BE$2,"-")</f>
        <v>212.76923076923075</v>
      </c>
      <c r="K180" s="32">
        <f>IFERROR('σ и σw, МПа'!K180*$BE$2,"-")</f>
        <v>208.15384615384613</v>
      </c>
      <c r="L180" s="32">
        <f>IFERROR('σ и σw, МПа'!L180*$BE$2,"-")</f>
        <v>203.53846153846152</v>
      </c>
      <c r="M180" s="32" t="str">
        <f>IFERROR('σ и σw, МПа'!M180*$BE$2,"-")</f>
        <v>-</v>
      </c>
      <c r="N180" s="32" t="str">
        <f>IFERROR('σ и σw, МПа'!N180*$BE$2,"-")</f>
        <v>-</v>
      </c>
      <c r="O180" s="32" t="str">
        <f>IFERROR('σ и σw, МПа'!O180*$BE$2,"-")</f>
        <v>-</v>
      </c>
      <c r="P180" s="33" t="str">
        <f>IFERROR('σ и σw, МПа'!P180*$BE$2,"-")</f>
        <v>-</v>
      </c>
      <c r="Q180" s="31">
        <f>IFERROR('σ и σw, МПа'!D180*$BF$2,"-")</f>
        <v>332.30769230769232</v>
      </c>
      <c r="R180" s="32">
        <f>IFERROR('σ и σw, МПа'!E180*$BF$2,"-")</f>
        <v>326.15384615384619</v>
      </c>
      <c r="S180" s="32">
        <f>IFERROR('σ и σw, МПа'!F180*$BF$2,"-")</f>
        <v>320</v>
      </c>
      <c r="T180" s="32">
        <f>IFERROR('σ и σw, МПа'!G180*$BF$2,"-")</f>
        <v>307.69230769230768</v>
      </c>
      <c r="U180" s="32">
        <f>IFERROR('σ и σw, МПа'!H180*$BF$2,"-")</f>
        <v>302.15384615384613</v>
      </c>
      <c r="V180" s="32">
        <f>IFERROR('σ и σw, МПа'!I180*$BF$2,"-")</f>
        <v>302.15384615384613</v>
      </c>
      <c r="W180" s="32">
        <f>IFERROR('σ и σw, МПа'!J180*$BF$2,"-")</f>
        <v>283.69230769230768</v>
      </c>
      <c r="X180" s="32">
        <f>IFERROR('σ и σw, МПа'!K180*$BF$2,"-")</f>
        <v>277.53846153846155</v>
      </c>
      <c r="Y180" s="32">
        <f>IFERROR('σ и σw, МПа'!L180*$BF$2,"-")</f>
        <v>271.38461538461542</v>
      </c>
      <c r="Z180" s="32" t="str">
        <f>IFERROR('σ и σw, МПа'!M180*$BF$2,"-")</f>
        <v>-</v>
      </c>
      <c r="AA180" s="32" t="str">
        <f>IFERROR('σ и σw, МПа'!N180*$BF$2,"-")</f>
        <v>-</v>
      </c>
      <c r="AB180" s="32" t="str">
        <f>IFERROR('σ и σw, МПа'!O180*$BF$2,"-")</f>
        <v>-</v>
      </c>
      <c r="AC180" s="33" t="str">
        <f>IFERROR('σ и σw, МПа'!P180*$BF$2,"-")</f>
        <v>-</v>
      </c>
      <c r="AD180" s="31">
        <f>IFERROR('σ и σw, МПа'!Q180*$BG$2,"-")</f>
        <v>264.59999999999997</v>
      </c>
      <c r="AE180" s="32">
        <f>IFERROR('σ и σw, МПа'!R180*$BG$2,"-")</f>
        <v>259.2</v>
      </c>
      <c r="AF180" s="32">
        <f>IFERROR('σ и σw, МПа'!S180*$BG$2,"-")</f>
        <v>253.2</v>
      </c>
      <c r="AG180" s="32">
        <f>IFERROR('σ и σw, МПа'!T180*$BG$2,"-")</f>
        <v>247.2</v>
      </c>
      <c r="AH180" s="32">
        <f>IFERROR('σ и σw, МПа'!U180*$BG$2,"-")</f>
        <v>241.2</v>
      </c>
      <c r="AI180" s="32">
        <f>IFERROR('σ и σw, МПа'!V180*$BG$2,"-")</f>
        <v>235.2</v>
      </c>
      <c r="AJ180" s="32">
        <f>IFERROR('σ и σw, МПа'!W180*$BG$2,"-")</f>
        <v>223.79999999999998</v>
      </c>
      <c r="AK180" s="32">
        <f>IFERROR('σ и σw, МПа'!X180*$BG$2,"-")</f>
        <v>217.79999999999998</v>
      </c>
      <c r="AL180" s="32">
        <f>IFERROR('σ и σw, МПа'!Y180*$BG$2,"-")</f>
        <v>211.79999999999998</v>
      </c>
      <c r="AM180" s="32" t="str">
        <f>IFERROR('σ и σw, МПа'!Z180*$BG$2,"-")</f>
        <v>-</v>
      </c>
      <c r="AN180" s="32" t="str">
        <f>IFERROR('σ и σw, МПа'!AA180*$BG$2,"-")</f>
        <v>-</v>
      </c>
      <c r="AO180" s="32" t="str">
        <f>IFERROR('σ и σw, МПа'!AB180*$BG$2,"-")</f>
        <v>-</v>
      </c>
      <c r="AP180" s="33" t="str">
        <f>IFERROR('σ и σw, МПа'!AC180*$BG$2,"-")</f>
        <v>-</v>
      </c>
      <c r="AQ180" s="31">
        <f>IFERROR('σ и σw, МПа'!Q180*$BH$2,"-")</f>
        <v>441</v>
      </c>
      <c r="AR180" s="32">
        <f>IFERROR('σ и σw, МПа'!R180*$BH$2,"-")</f>
        <v>432</v>
      </c>
      <c r="AS180" s="32">
        <f>IFERROR('σ и σw, МПа'!S180*$BH$2,"-")</f>
        <v>422</v>
      </c>
      <c r="AT180" s="32">
        <f>IFERROR('σ и σw, МПа'!T180*$BH$2,"-")</f>
        <v>412</v>
      </c>
      <c r="AU180" s="32">
        <f>IFERROR('σ и σw, МПа'!U180*$BH$2,"-")</f>
        <v>402</v>
      </c>
      <c r="AV180" s="32">
        <f>IFERROR('σ и σw, МПа'!V180*$BH$2,"-")</f>
        <v>392</v>
      </c>
      <c r="AW180" s="32">
        <f>IFERROR('σ и σw, МПа'!W180*$BH$2,"-")</f>
        <v>373</v>
      </c>
      <c r="AX180" s="32">
        <f>IFERROR('σ и σw, МПа'!X180*$BH$2,"-")</f>
        <v>363</v>
      </c>
      <c r="AY180" s="32">
        <f>IFERROR('σ и σw, МПа'!Y180*$BH$2,"-")</f>
        <v>353</v>
      </c>
      <c r="AZ180" s="32" t="str">
        <f>IFERROR('σ и σw, МПа'!Z180*$BH$2,"-")</f>
        <v>-</v>
      </c>
      <c r="BA180" s="32" t="str">
        <f>IFERROR('σ и σw, МПа'!AA180*$BH$2,"-")</f>
        <v>-</v>
      </c>
      <c r="BB180" s="32" t="str">
        <f>IFERROR('σ и σw, МПа'!AB180*$BH$2,"-")</f>
        <v>-</v>
      </c>
      <c r="BC180" s="33" t="str">
        <f>IFERROR('σ и σw, МПа'!AC180*$BH$2,"-")</f>
        <v>-</v>
      </c>
    </row>
    <row r="181" spans="1:55" ht="38.25" x14ac:dyDescent="0.25">
      <c r="A181" s="10" t="str">
        <f>INDEX('Обработка исходного'!B:B,ROW($B$3)+4*(ROW($B181)-ROW($B$3)))</f>
        <v>Сталь легированная</v>
      </c>
      <c r="B181" s="47" t="str">
        <f>INDEX('Обработка исходного'!D:D,ROW($B$3)+4*(ROW($B181)-ROW($B$3)))</f>
        <v>10ХН1М</v>
      </c>
      <c r="C181" s="27" t="str">
        <f>'Rp0,2, МПа'!C181</f>
        <v>Трубы бесшовные горячедеформированные наружным диаметром от 60 до 168 мм с толщиной стенки от 6 до 32 мм </v>
      </c>
      <c r="D181" s="31">
        <f>IFERROR('σ и σw, МПа'!D181*$BE$2,"-")</f>
        <v>226.61538461538461</v>
      </c>
      <c r="E181" s="32">
        <f>IFERROR('σ и σw, МПа'!E181*$BE$2,"-")</f>
        <v>226.61538461538461</v>
      </c>
      <c r="F181" s="32">
        <f>IFERROR('σ и σw, МПа'!F181*$BE$2,"-")</f>
        <v>217.38461538461539</v>
      </c>
      <c r="G181" s="32">
        <f>IFERROR('σ и σw, МПа'!G181*$BE$2,"-")</f>
        <v>208.15384615384613</v>
      </c>
      <c r="H181" s="32">
        <f>IFERROR('σ и σw, МПа'!H181*$BE$2,"-")</f>
        <v>203.53846153846152</v>
      </c>
      <c r="I181" s="32">
        <f>IFERROR('σ и σw, МПа'!I181*$BE$2,"-")</f>
        <v>199.38461538461539</v>
      </c>
      <c r="J181" s="32">
        <f>IFERROR('σ и σw, МПа'!J181*$BE$2,"-")</f>
        <v>190.15384615384613</v>
      </c>
      <c r="K181" s="32">
        <f>IFERROR('σ и σw, МПа'!K181*$BE$2,"-")</f>
        <v>185.53846153846152</v>
      </c>
      <c r="L181" s="32">
        <f>IFERROR('σ и σw, МПа'!L181*$BE$2,"-")</f>
        <v>180.92307692307693</v>
      </c>
      <c r="M181" s="32" t="str">
        <f>IFERROR('σ и σw, МПа'!M181*$BE$2,"-")</f>
        <v>-</v>
      </c>
      <c r="N181" s="32" t="str">
        <f>IFERROR('σ и σw, МПа'!N181*$BE$2,"-")</f>
        <v>-</v>
      </c>
      <c r="O181" s="32" t="str">
        <f>IFERROR('σ и σw, МПа'!O181*$BE$2,"-")</f>
        <v>-</v>
      </c>
      <c r="P181" s="33" t="str">
        <f>IFERROR('σ и σw, МПа'!P181*$BE$2,"-")</f>
        <v>-</v>
      </c>
      <c r="Q181" s="31">
        <f>IFERROR('σ и σw, МПа'!D181*$BF$2,"-")</f>
        <v>302.15384615384613</v>
      </c>
      <c r="R181" s="32">
        <f>IFERROR('σ и σw, МПа'!E181*$BF$2,"-")</f>
        <v>302.15384615384613</v>
      </c>
      <c r="S181" s="32">
        <f>IFERROR('σ и σw, МПа'!F181*$BF$2,"-")</f>
        <v>289.84615384615387</v>
      </c>
      <c r="T181" s="32">
        <f>IFERROR('σ и σw, МПа'!G181*$BF$2,"-")</f>
        <v>277.53846153846155</v>
      </c>
      <c r="U181" s="32">
        <f>IFERROR('σ и σw, МПа'!H181*$BF$2,"-")</f>
        <v>271.38461538461542</v>
      </c>
      <c r="V181" s="32">
        <f>IFERROR('σ и σw, МПа'!I181*$BF$2,"-")</f>
        <v>265.84615384615387</v>
      </c>
      <c r="W181" s="32">
        <f>IFERROR('σ и σw, МПа'!J181*$BF$2,"-")</f>
        <v>253.53846153846155</v>
      </c>
      <c r="X181" s="32">
        <f>IFERROR('σ и σw, МПа'!K181*$BF$2,"-")</f>
        <v>247.38461538461539</v>
      </c>
      <c r="Y181" s="32">
        <f>IFERROR('σ и σw, МПа'!L181*$BF$2,"-")</f>
        <v>241.23076923076925</v>
      </c>
      <c r="Z181" s="32" t="str">
        <f>IFERROR('σ и σw, МПа'!M181*$BF$2,"-")</f>
        <v>-</v>
      </c>
      <c r="AA181" s="32" t="str">
        <f>IFERROR('σ и σw, МПа'!N181*$BF$2,"-")</f>
        <v>-</v>
      </c>
      <c r="AB181" s="32" t="str">
        <f>IFERROR('σ и σw, МПа'!O181*$BF$2,"-")</f>
        <v>-</v>
      </c>
      <c r="AC181" s="33" t="str">
        <f>IFERROR('σ и σw, МПа'!P181*$BF$2,"-")</f>
        <v>-</v>
      </c>
      <c r="AD181" s="31">
        <f>IFERROR('σ и σw, МПа'!Q181*$BG$2,"-")</f>
        <v>205.79999999999998</v>
      </c>
      <c r="AE181" s="32">
        <f>IFERROR('σ и σw, МПа'!R181*$BG$2,"-")</f>
        <v>199.79999999999998</v>
      </c>
      <c r="AF181" s="32">
        <f>IFERROR('σ и σw, МПа'!S181*$BG$2,"-")</f>
        <v>193.79999999999998</v>
      </c>
      <c r="AG181" s="32">
        <f>IFERROR('σ и σw, МПа'!T181*$BG$2,"-")</f>
        <v>188.4</v>
      </c>
      <c r="AH181" s="32">
        <f>IFERROR('σ и σw, МПа'!U181*$BG$2,"-")</f>
        <v>182.4</v>
      </c>
      <c r="AI181" s="32">
        <f>IFERROR('σ и σw, МПа'!V181*$BG$2,"-")</f>
        <v>176.4</v>
      </c>
      <c r="AJ181" s="32">
        <f>IFERROR('σ и σw, МПа'!W181*$BG$2,"-")</f>
        <v>176.4</v>
      </c>
      <c r="AK181" s="32">
        <f>IFERROR('σ и σw, МПа'!X181*$BG$2,"-")</f>
        <v>176.4</v>
      </c>
      <c r="AL181" s="32">
        <f>IFERROR('σ и σw, МПа'!Y181*$BG$2,"-")</f>
        <v>165</v>
      </c>
      <c r="AM181" s="32" t="str">
        <f>IFERROR('σ и σw, МПа'!Z181*$BG$2,"-")</f>
        <v>-</v>
      </c>
      <c r="AN181" s="32" t="str">
        <f>IFERROR('σ и σw, МПа'!AA181*$BG$2,"-")</f>
        <v>-</v>
      </c>
      <c r="AO181" s="32" t="str">
        <f>IFERROR('σ и σw, МПа'!AB181*$BG$2,"-")</f>
        <v>-</v>
      </c>
      <c r="AP181" s="33" t="str">
        <f>IFERROR('σ и σw, МПа'!AC181*$BG$2,"-")</f>
        <v>-</v>
      </c>
      <c r="AQ181" s="31">
        <f>IFERROR('σ и σw, МПа'!Q181*$BH$2,"-")</f>
        <v>343</v>
      </c>
      <c r="AR181" s="32">
        <f>IFERROR('σ и σw, МПа'!R181*$BH$2,"-")</f>
        <v>333</v>
      </c>
      <c r="AS181" s="32">
        <f>IFERROR('σ и σw, МПа'!S181*$BH$2,"-")</f>
        <v>323</v>
      </c>
      <c r="AT181" s="32">
        <f>IFERROR('σ и σw, МПа'!T181*$BH$2,"-")</f>
        <v>314</v>
      </c>
      <c r="AU181" s="32">
        <f>IFERROR('σ и σw, МПа'!U181*$BH$2,"-")</f>
        <v>304</v>
      </c>
      <c r="AV181" s="32">
        <f>IFERROR('σ и σw, МПа'!V181*$BH$2,"-")</f>
        <v>294</v>
      </c>
      <c r="AW181" s="32">
        <f>IFERROR('σ и σw, МПа'!W181*$BH$2,"-")</f>
        <v>294</v>
      </c>
      <c r="AX181" s="32">
        <f>IFERROR('σ и σw, МПа'!X181*$BH$2,"-")</f>
        <v>294</v>
      </c>
      <c r="AY181" s="32">
        <f>IFERROR('σ и σw, МПа'!Y181*$BH$2,"-")</f>
        <v>275</v>
      </c>
      <c r="AZ181" s="32" t="str">
        <f>IFERROR('σ и σw, МПа'!Z181*$BH$2,"-")</f>
        <v>-</v>
      </c>
      <c r="BA181" s="32" t="str">
        <f>IFERROR('σ и σw, МПа'!AA181*$BH$2,"-")</f>
        <v>-</v>
      </c>
      <c r="BB181" s="32" t="str">
        <f>IFERROR('σ и σw, МПа'!AB181*$BH$2,"-")</f>
        <v>-</v>
      </c>
      <c r="BC181" s="33" t="str">
        <f>IFERROR('σ и σw, МПа'!AC181*$BH$2,"-")</f>
        <v>-</v>
      </c>
    </row>
    <row r="182" spans="1:55" x14ac:dyDescent="0.25">
      <c r="A182" s="10" t="str">
        <f>INDEX('Обработка исходного'!B:B,ROW($B$3)+4*(ROW($B182)-ROW($B$3)))</f>
        <v>Сталь легированная</v>
      </c>
      <c r="B182" s="47" t="str">
        <f>INDEX('Обработка исходного'!D:D,ROW($B$3)+4*(ROW($B182)-ROW($B$3)))</f>
        <v>16ГНМА</v>
      </c>
      <c r="C182" s="27" t="str">
        <f>'Rp0,2, МПа'!C182</f>
        <v>Листы</v>
      </c>
      <c r="D182" s="31">
        <f>IFERROR('σ и σw, МПа'!D182*$BE$2,"-")</f>
        <v>226.61538461538461</v>
      </c>
      <c r="E182" s="32">
        <f>IFERROR('σ и σw, МПа'!E182*$BE$2,"-")</f>
        <v>226.61538461538461</v>
      </c>
      <c r="F182" s="32">
        <f>IFERROR('σ и σw, МПа'!F182*$BE$2,"-")</f>
        <v>226.61538461538461</v>
      </c>
      <c r="G182" s="32">
        <f>IFERROR('σ и σw, МПа'!G182*$BE$2,"-")</f>
        <v>226.61538461538461</v>
      </c>
      <c r="H182" s="32">
        <f>IFERROR('σ и σw, МПа'!H182*$BE$2,"-")</f>
        <v>217.38461538461539</v>
      </c>
      <c r="I182" s="32">
        <f>IFERROR('σ и σw, МПа'!I182*$BE$2,"-")</f>
        <v>211.99999999999997</v>
      </c>
      <c r="J182" s="32">
        <f>IFERROR('σ и σw, МПа'!J182*$BE$2,"-")</f>
        <v>204</v>
      </c>
      <c r="K182" s="32">
        <f>IFERROR('σ и σw, МПа'!K182*$BE$2,"-")</f>
        <v>204</v>
      </c>
      <c r="L182" s="32">
        <f>IFERROR('σ и σw, МПа'!L182*$BE$2,"-")</f>
        <v>196</v>
      </c>
      <c r="M182" s="32" t="str">
        <f>IFERROR('σ и σw, МПа'!M182*$BE$2,"-")</f>
        <v>-</v>
      </c>
      <c r="N182" s="32" t="str">
        <f>IFERROR('σ и σw, МПа'!N182*$BE$2,"-")</f>
        <v>-</v>
      </c>
      <c r="O182" s="32" t="str">
        <f>IFERROR('σ и σw, МПа'!O182*$BE$2,"-")</f>
        <v>-</v>
      </c>
      <c r="P182" s="33" t="str">
        <f>IFERROR('σ и σw, МПа'!P182*$BE$2,"-")</f>
        <v>-</v>
      </c>
      <c r="Q182" s="31">
        <f>IFERROR('σ и σw, МПа'!D182*$BF$2,"-")</f>
        <v>302.15384615384613</v>
      </c>
      <c r="R182" s="32">
        <f>IFERROR('σ и σw, МПа'!E182*$BF$2,"-")</f>
        <v>302.15384615384613</v>
      </c>
      <c r="S182" s="32">
        <f>IFERROR('σ и σw, МПа'!F182*$BF$2,"-")</f>
        <v>302.15384615384613</v>
      </c>
      <c r="T182" s="32">
        <f>IFERROR('σ и σw, МПа'!G182*$BF$2,"-")</f>
        <v>302.15384615384613</v>
      </c>
      <c r="U182" s="32">
        <f>IFERROR('σ и σw, МПа'!H182*$BF$2,"-")</f>
        <v>289.84615384615387</v>
      </c>
      <c r="V182" s="32">
        <f>IFERROR('σ и σw, МПа'!I182*$BF$2,"-")</f>
        <v>282.66666666666669</v>
      </c>
      <c r="W182" s="32">
        <f>IFERROR('σ и σw, МПа'!J182*$BF$2,"-")</f>
        <v>272</v>
      </c>
      <c r="X182" s="32">
        <f>IFERROR('σ и σw, МПа'!K182*$BF$2,"-")</f>
        <v>272</v>
      </c>
      <c r="Y182" s="32">
        <f>IFERROR('σ и σw, МПа'!L182*$BF$2,"-")</f>
        <v>261.33333333333337</v>
      </c>
      <c r="Z182" s="32" t="str">
        <f>IFERROR('σ и σw, МПа'!M182*$BF$2,"-")</f>
        <v>-</v>
      </c>
      <c r="AA182" s="32" t="str">
        <f>IFERROR('σ и σw, МПа'!N182*$BF$2,"-")</f>
        <v>-</v>
      </c>
      <c r="AB182" s="32" t="str">
        <f>IFERROR('σ и σw, МПа'!O182*$BF$2,"-")</f>
        <v>-</v>
      </c>
      <c r="AC182" s="33" t="str">
        <f>IFERROR('σ и σw, МПа'!P182*$BF$2,"-")</f>
        <v>-</v>
      </c>
      <c r="AD182" s="31">
        <f>IFERROR('σ и σw, МПа'!Q182*$BG$2,"-")</f>
        <v>193.79999999999998</v>
      </c>
      <c r="AE182" s="32">
        <f>IFERROR('σ и σw, МПа'!R182*$BG$2,"-")</f>
        <v>193.79999999999998</v>
      </c>
      <c r="AF182" s="32">
        <f>IFERROR('σ и σw, МПа'!S182*$BG$2,"-")</f>
        <v>188.4</v>
      </c>
      <c r="AG182" s="32">
        <f>IFERROR('σ и σw, МПа'!T182*$BG$2,"-")</f>
        <v>176.4</v>
      </c>
      <c r="AH182" s="32">
        <f>IFERROR('σ и σw, МПа'!U182*$BG$2,"-")</f>
        <v>165</v>
      </c>
      <c r="AI182" s="32">
        <f>IFERROR('σ и σw, МПа'!V182*$BG$2,"-")</f>
        <v>159</v>
      </c>
      <c r="AJ182" s="32">
        <f>IFERROR('σ и σw, МПа'!W182*$BG$2,"-")</f>
        <v>153</v>
      </c>
      <c r="AK182" s="32">
        <f>IFERROR('σ и σw, МПа'!X182*$BG$2,"-")</f>
        <v>153</v>
      </c>
      <c r="AL182" s="32">
        <f>IFERROR('σ и σw, МПа'!Y182*$BG$2,"-")</f>
        <v>147</v>
      </c>
      <c r="AM182" s="32" t="str">
        <f>IFERROR('σ и σw, МПа'!Z182*$BG$2,"-")</f>
        <v>-</v>
      </c>
      <c r="AN182" s="32" t="str">
        <f>IFERROR('σ и σw, МПа'!AA182*$BG$2,"-")</f>
        <v>-</v>
      </c>
      <c r="AO182" s="32" t="str">
        <f>IFERROR('σ и σw, МПа'!AB182*$BG$2,"-")</f>
        <v>-</v>
      </c>
      <c r="AP182" s="33" t="str">
        <f>IFERROR('σ и σw, МПа'!AC182*$BG$2,"-")</f>
        <v>-</v>
      </c>
      <c r="AQ182" s="31">
        <f>IFERROR('σ и σw, МПа'!Q182*$BH$2,"-")</f>
        <v>323</v>
      </c>
      <c r="AR182" s="32">
        <f>IFERROR('σ и σw, МПа'!R182*$BH$2,"-")</f>
        <v>323</v>
      </c>
      <c r="AS182" s="32">
        <f>IFERROR('σ и σw, МПа'!S182*$BH$2,"-")</f>
        <v>314</v>
      </c>
      <c r="AT182" s="32">
        <f>IFERROR('σ и σw, МПа'!T182*$BH$2,"-")</f>
        <v>294</v>
      </c>
      <c r="AU182" s="32">
        <f>IFERROR('σ и σw, МПа'!U182*$BH$2,"-")</f>
        <v>275</v>
      </c>
      <c r="AV182" s="32">
        <f>IFERROR('σ и σw, МПа'!V182*$BH$2,"-")</f>
        <v>265</v>
      </c>
      <c r="AW182" s="32">
        <f>IFERROR('σ и σw, МПа'!W182*$BH$2,"-")</f>
        <v>255</v>
      </c>
      <c r="AX182" s="32">
        <f>IFERROR('σ и σw, МПа'!X182*$BH$2,"-")</f>
        <v>255</v>
      </c>
      <c r="AY182" s="32">
        <f>IFERROR('σ и σw, МПа'!Y182*$BH$2,"-")</f>
        <v>245</v>
      </c>
      <c r="AZ182" s="32" t="str">
        <f>IFERROR('σ и σw, МПа'!Z182*$BH$2,"-")</f>
        <v>-</v>
      </c>
      <c r="BA182" s="32" t="str">
        <f>IFERROR('σ и σw, МПа'!AA182*$BH$2,"-")</f>
        <v>-</v>
      </c>
      <c r="BB182" s="32" t="str">
        <f>IFERROR('σ и σw, МПа'!AB182*$BH$2,"-")</f>
        <v>-</v>
      </c>
      <c r="BC182" s="33" t="str">
        <f>IFERROR('σ и σw, МПа'!AC182*$BH$2,"-")</f>
        <v>-</v>
      </c>
    </row>
    <row r="183" spans="1:55" x14ac:dyDescent="0.25">
      <c r="A183" s="10" t="str">
        <f>INDEX('Обработка исходного'!B:B,ROW($B$3)+4*(ROW($B183)-ROW($B$3)))</f>
        <v>Сталь легированная</v>
      </c>
      <c r="B183" s="47" t="str">
        <f>INDEX('Обработка исходного'!D:D,ROW($B$3)+4*(ROW($B183)-ROW($B$3)))</f>
        <v>10ГН2МФА</v>
      </c>
      <c r="C183" s="27" t="str">
        <f>'Rp0,2, МПа'!C183</f>
        <v>Поковки, листы толщиной до 300 мм</v>
      </c>
      <c r="D183" s="31">
        <f>IFERROR('σ и σw, МПа'!D183*$BE$2,"-")</f>
        <v>249.2307692307692</v>
      </c>
      <c r="E183" s="32">
        <f>IFERROR('σ и σw, МПа'!E183*$BE$2,"-")</f>
        <v>240</v>
      </c>
      <c r="F183" s="32">
        <f>IFERROR('σ и σw, МПа'!F183*$BE$2,"-")</f>
        <v>235.38461538461539</v>
      </c>
      <c r="G183" s="32">
        <f>IFERROR('σ и σw, МПа'!G183*$BE$2,"-")</f>
        <v>235.38461538461539</v>
      </c>
      <c r="H183" s="32">
        <f>IFERROR('σ и σw, МПа'!H183*$BE$2,"-")</f>
        <v>235.38461538461539</v>
      </c>
      <c r="I183" s="32">
        <f>IFERROR('σ и σw, МПа'!I183*$BE$2,"-")</f>
        <v>226.61538461538461</v>
      </c>
      <c r="J183" s="32">
        <f>IFERROR('σ и σw, МПа'!J183*$BE$2,"-")</f>
        <v>226.61538461538461</v>
      </c>
      <c r="K183" s="32">
        <f>IFERROR('σ и σw, МПа'!K183*$BE$2,"-")</f>
        <v>226.61538461538461</v>
      </c>
      <c r="L183" s="32" t="str">
        <f>IFERROR('σ и σw, МПа'!L183*$BE$2,"-")</f>
        <v>-</v>
      </c>
      <c r="M183" s="32" t="str">
        <f>IFERROR('σ и σw, МПа'!M183*$BE$2,"-")</f>
        <v>-</v>
      </c>
      <c r="N183" s="32" t="str">
        <f>IFERROR('σ и σw, МПа'!N183*$BE$2,"-")</f>
        <v>-</v>
      </c>
      <c r="O183" s="32" t="str">
        <f>IFERROR('σ и σw, МПа'!O183*$BE$2,"-")</f>
        <v>-</v>
      </c>
      <c r="P183" s="33" t="str">
        <f>IFERROR('σ и σw, МПа'!P183*$BE$2,"-")</f>
        <v>-</v>
      </c>
      <c r="Q183" s="31">
        <f>IFERROR('σ и σw, МПа'!D183*$BF$2,"-")</f>
        <v>332.30769230769232</v>
      </c>
      <c r="R183" s="32">
        <f>IFERROR('σ и σw, МПа'!E183*$BF$2,"-")</f>
        <v>320</v>
      </c>
      <c r="S183" s="32">
        <f>IFERROR('σ и σw, МПа'!F183*$BF$2,"-")</f>
        <v>313.84615384615387</v>
      </c>
      <c r="T183" s="32">
        <f>IFERROR('σ и σw, МПа'!G183*$BF$2,"-")</f>
        <v>313.84615384615387</v>
      </c>
      <c r="U183" s="32">
        <f>IFERROR('σ и σw, МПа'!H183*$BF$2,"-")</f>
        <v>313.84615384615387</v>
      </c>
      <c r="V183" s="32">
        <f>IFERROR('σ и σw, МПа'!I183*$BF$2,"-")</f>
        <v>302.15384615384613</v>
      </c>
      <c r="W183" s="32">
        <f>IFERROR('σ и σw, МПа'!J183*$BF$2,"-")</f>
        <v>302.15384615384613</v>
      </c>
      <c r="X183" s="32">
        <f>IFERROR('σ и σw, МПа'!K183*$BF$2,"-")</f>
        <v>302.15384615384613</v>
      </c>
      <c r="Y183" s="32" t="str">
        <f>IFERROR('σ и σw, МПа'!L183*$BF$2,"-")</f>
        <v>-</v>
      </c>
      <c r="Z183" s="32" t="str">
        <f>IFERROR('σ и σw, МПа'!M183*$BF$2,"-")</f>
        <v>-</v>
      </c>
      <c r="AA183" s="32" t="str">
        <f>IFERROR('σ и σw, МПа'!N183*$BF$2,"-")</f>
        <v>-</v>
      </c>
      <c r="AB183" s="32" t="str">
        <f>IFERROR('σ и σw, МПа'!O183*$BF$2,"-")</f>
        <v>-</v>
      </c>
      <c r="AC183" s="33" t="str">
        <f>IFERROR('σ и σw, МПа'!P183*$BF$2,"-")</f>
        <v>-</v>
      </c>
      <c r="AD183" s="31">
        <f>IFERROR('σ и σw, МПа'!Q183*$BG$2,"-")</f>
        <v>205.79999999999998</v>
      </c>
      <c r="AE183" s="32">
        <f>IFERROR('σ и σw, МПа'!R183*$BG$2,"-")</f>
        <v>199.79999999999998</v>
      </c>
      <c r="AF183" s="32">
        <f>IFERROR('σ и σw, МПа'!S183*$BG$2,"-")</f>
        <v>193.79999999999998</v>
      </c>
      <c r="AG183" s="32">
        <f>IFERROR('σ и σw, МПа'!T183*$BG$2,"-")</f>
        <v>188.4</v>
      </c>
      <c r="AH183" s="32">
        <f>IFERROR('σ и σw, МПа'!U183*$BG$2,"-")</f>
        <v>182.4</v>
      </c>
      <c r="AI183" s="32">
        <f>IFERROR('σ и σw, МПа'!V183*$BG$2,"-")</f>
        <v>182.4</v>
      </c>
      <c r="AJ183" s="32">
        <f>IFERROR('σ и σw, МПа'!W183*$BG$2,"-")</f>
        <v>182.4</v>
      </c>
      <c r="AK183" s="32">
        <f>IFERROR('σ и σw, МПа'!X183*$BG$2,"-")</f>
        <v>176.4</v>
      </c>
      <c r="AL183" s="32" t="str">
        <f>IFERROR('σ и σw, МПа'!Y183*$BG$2,"-")</f>
        <v>-</v>
      </c>
      <c r="AM183" s="32" t="str">
        <f>IFERROR('σ и σw, МПа'!Z183*$BG$2,"-")</f>
        <v>-</v>
      </c>
      <c r="AN183" s="32" t="str">
        <f>IFERROR('σ и σw, МПа'!AA183*$BG$2,"-")</f>
        <v>-</v>
      </c>
      <c r="AO183" s="32" t="str">
        <f>IFERROR('σ и σw, МПа'!AB183*$BG$2,"-")</f>
        <v>-</v>
      </c>
      <c r="AP183" s="33" t="str">
        <f>IFERROR('σ и σw, МПа'!AC183*$BG$2,"-")</f>
        <v>-</v>
      </c>
      <c r="AQ183" s="31">
        <f>IFERROR('σ и σw, МПа'!Q183*$BH$2,"-")</f>
        <v>343</v>
      </c>
      <c r="AR183" s="32">
        <f>IFERROR('σ и σw, МПа'!R183*$BH$2,"-")</f>
        <v>333</v>
      </c>
      <c r="AS183" s="32">
        <f>IFERROR('σ и σw, МПа'!S183*$BH$2,"-")</f>
        <v>323</v>
      </c>
      <c r="AT183" s="32">
        <f>IFERROR('σ и σw, МПа'!T183*$BH$2,"-")</f>
        <v>314</v>
      </c>
      <c r="AU183" s="32">
        <f>IFERROR('σ и σw, МПа'!U183*$BH$2,"-")</f>
        <v>304</v>
      </c>
      <c r="AV183" s="32">
        <f>IFERROR('σ и σw, МПа'!V183*$BH$2,"-")</f>
        <v>304</v>
      </c>
      <c r="AW183" s="32">
        <f>IFERROR('σ и σw, МПа'!W183*$BH$2,"-")</f>
        <v>304</v>
      </c>
      <c r="AX183" s="32">
        <f>IFERROR('σ и σw, МПа'!X183*$BH$2,"-")</f>
        <v>294</v>
      </c>
      <c r="AY183" s="32" t="str">
        <f>IFERROR('σ и σw, МПа'!Y183*$BH$2,"-")</f>
        <v>-</v>
      </c>
      <c r="AZ183" s="32" t="str">
        <f>IFERROR('σ и σw, МПа'!Z183*$BH$2,"-")</f>
        <v>-</v>
      </c>
      <c r="BA183" s="32" t="str">
        <f>IFERROR('σ и σw, МПа'!AA183*$BH$2,"-")</f>
        <v>-</v>
      </c>
      <c r="BB183" s="32" t="str">
        <f>IFERROR('σ и σw, МПа'!AB183*$BH$2,"-")</f>
        <v>-</v>
      </c>
      <c r="BC183" s="33" t="str">
        <f>IFERROR('σ и σw, МПа'!AC183*$BH$2,"-")</f>
        <v>-</v>
      </c>
    </row>
    <row r="184" spans="1:55" x14ac:dyDescent="0.25">
      <c r="A184" s="10" t="str">
        <f>INDEX('Обработка исходного'!B:B,ROW($B$3)+4*(ROW($B184)-ROW($B$3)))</f>
        <v>Сталь легированная</v>
      </c>
      <c r="B184" s="47" t="str">
        <f>INDEX('Обработка исходного'!D:D,ROW($B$3)+4*(ROW($B184)-ROW($B$3)))</f>
        <v>10ГН2МФАЛ</v>
      </c>
      <c r="C184" s="27" t="str">
        <f>'Rp0,2, МПа'!C184</f>
        <v>Отливки</v>
      </c>
      <c r="D184" s="31">
        <f>IFERROR('σ и σw, МПа'!D184*$BE$2,"-")</f>
        <v>249.2307692307692</v>
      </c>
      <c r="E184" s="32">
        <f>IFERROR('σ и σw, МПа'!E184*$BE$2,"-")</f>
        <v>244.61538461538458</v>
      </c>
      <c r="F184" s="32">
        <f>IFERROR('σ и σw, МПа'!F184*$BE$2,"-")</f>
        <v>235.38461538461539</v>
      </c>
      <c r="G184" s="32">
        <f>IFERROR('σ и σw, МПа'!G184*$BE$2,"-")</f>
        <v>235.38461538461539</v>
      </c>
      <c r="H184" s="32">
        <f>IFERROR('σ и σw, МПа'!H184*$BE$2,"-")</f>
        <v>235.38461538461539</v>
      </c>
      <c r="I184" s="32">
        <f>IFERROR('σ и σw, МПа'!I184*$BE$2,"-")</f>
        <v>226.61538461538461</v>
      </c>
      <c r="J184" s="32">
        <f>IFERROR('σ и σw, МПа'!J184*$BE$2,"-")</f>
        <v>226.61538461538461</v>
      </c>
      <c r="K184" s="32">
        <f>IFERROR('σ и σw, МПа'!K184*$BE$2,"-")</f>
        <v>226.61538461538461</v>
      </c>
      <c r="L184" s="32" t="str">
        <f>IFERROR('σ и σw, МПа'!L184*$BE$2,"-")</f>
        <v>-</v>
      </c>
      <c r="M184" s="32" t="str">
        <f>IFERROR('σ и σw, МПа'!M184*$BE$2,"-")</f>
        <v>-</v>
      </c>
      <c r="N184" s="32" t="str">
        <f>IFERROR('σ и σw, МПа'!N184*$BE$2,"-")</f>
        <v>-</v>
      </c>
      <c r="O184" s="32" t="str">
        <f>IFERROR('σ и σw, МПа'!O184*$BE$2,"-")</f>
        <v>-</v>
      </c>
      <c r="P184" s="33" t="str">
        <f>IFERROR('σ и σw, МПа'!P184*$BE$2,"-")</f>
        <v>-</v>
      </c>
      <c r="Q184" s="31">
        <f>IFERROR('σ и σw, МПа'!D184*$BF$2,"-")</f>
        <v>332.30769230769232</v>
      </c>
      <c r="R184" s="32">
        <f>IFERROR('σ и σw, МПа'!E184*$BF$2,"-")</f>
        <v>326.15384615384619</v>
      </c>
      <c r="S184" s="32">
        <f>IFERROR('σ и σw, МПа'!F184*$BF$2,"-")</f>
        <v>313.84615384615387</v>
      </c>
      <c r="T184" s="32">
        <f>IFERROR('σ и σw, МПа'!G184*$BF$2,"-")</f>
        <v>313.84615384615387</v>
      </c>
      <c r="U184" s="32">
        <f>IFERROR('σ и σw, МПа'!H184*$BF$2,"-")</f>
        <v>313.84615384615387</v>
      </c>
      <c r="V184" s="32">
        <f>IFERROR('σ и σw, МПа'!I184*$BF$2,"-")</f>
        <v>302.15384615384613</v>
      </c>
      <c r="W184" s="32">
        <f>IFERROR('σ и σw, МПа'!J184*$BF$2,"-")</f>
        <v>302.15384615384613</v>
      </c>
      <c r="X184" s="32">
        <f>IFERROR('σ и σw, МПа'!K184*$BF$2,"-")</f>
        <v>302.15384615384613</v>
      </c>
      <c r="Y184" s="32" t="str">
        <f>IFERROR('σ и σw, МПа'!L184*$BF$2,"-")</f>
        <v>-</v>
      </c>
      <c r="Z184" s="32" t="str">
        <f>IFERROR('σ и σw, МПа'!M184*$BF$2,"-")</f>
        <v>-</v>
      </c>
      <c r="AA184" s="32" t="str">
        <f>IFERROR('σ и σw, МПа'!N184*$BF$2,"-")</f>
        <v>-</v>
      </c>
      <c r="AB184" s="32" t="str">
        <f>IFERROR('σ и σw, МПа'!O184*$BF$2,"-")</f>
        <v>-</v>
      </c>
      <c r="AC184" s="33" t="str">
        <f>IFERROR('σ и σw, МПа'!P184*$BF$2,"-")</f>
        <v>-</v>
      </c>
      <c r="AD184" s="31">
        <f>IFERROR('σ и σw, МПа'!Q184*$BG$2,"-")</f>
        <v>205.79999999999998</v>
      </c>
      <c r="AE184" s="32">
        <f>IFERROR('σ и σw, МПа'!R184*$BG$2,"-")</f>
        <v>199.79999999999998</v>
      </c>
      <c r="AF184" s="32">
        <f>IFERROR('σ и σw, МПа'!S184*$BG$2,"-")</f>
        <v>193.79999999999998</v>
      </c>
      <c r="AG184" s="32">
        <f>IFERROR('σ и σw, МПа'!T184*$BG$2,"-")</f>
        <v>188.4</v>
      </c>
      <c r="AH184" s="32">
        <f>IFERROR('σ и σw, МПа'!U184*$BG$2,"-")</f>
        <v>182.4</v>
      </c>
      <c r="AI184" s="32">
        <f>IFERROR('σ и σw, МПа'!V184*$BG$2,"-")</f>
        <v>182.4</v>
      </c>
      <c r="AJ184" s="32">
        <f>IFERROR('σ и σw, МПа'!W184*$BG$2,"-")</f>
        <v>182.4</v>
      </c>
      <c r="AK184" s="32">
        <f>IFERROR('σ и σw, МПа'!X184*$BG$2,"-")</f>
        <v>176.4</v>
      </c>
      <c r="AL184" s="32" t="str">
        <f>IFERROR('σ и σw, МПа'!Y184*$BG$2,"-")</f>
        <v>-</v>
      </c>
      <c r="AM184" s="32" t="str">
        <f>IFERROR('σ и σw, МПа'!Z184*$BG$2,"-")</f>
        <v>-</v>
      </c>
      <c r="AN184" s="32" t="str">
        <f>IFERROR('σ и σw, МПа'!AA184*$BG$2,"-")</f>
        <v>-</v>
      </c>
      <c r="AO184" s="32" t="str">
        <f>IFERROR('σ и σw, МПа'!AB184*$BG$2,"-")</f>
        <v>-</v>
      </c>
      <c r="AP184" s="33" t="str">
        <f>IFERROR('σ и σw, МПа'!AC184*$BG$2,"-")</f>
        <v>-</v>
      </c>
      <c r="AQ184" s="31">
        <f>IFERROR('σ и σw, МПа'!Q184*$BH$2,"-")</f>
        <v>343</v>
      </c>
      <c r="AR184" s="32">
        <f>IFERROR('σ и σw, МПа'!R184*$BH$2,"-")</f>
        <v>333</v>
      </c>
      <c r="AS184" s="32">
        <f>IFERROR('σ и σw, МПа'!S184*$BH$2,"-")</f>
        <v>323</v>
      </c>
      <c r="AT184" s="32">
        <f>IFERROR('σ и σw, МПа'!T184*$BH$2,"-")</f>
        <v>314</v>
      </c>
      <c r="AU184" s="32">
        <f>IFERROR('σ и σw, МПа'!U184*$BH$2,"-")</f>
        <v>304</v>
      </c>
      <c r="AV184" s="32">
        <f>IFERROR('σ и σw, МПа'!V184*$BH$2,"-")</f>
        <v>304</v>
      </c>
      <c r="AW184" s="32">
        <f>IFERROR('σ и σw, МПа'!W184*$BH$2,"-")</f>
        <v>304</v>
      </c>
      <c r="AX184" s="32">
        <f>IFERROR('σ и σw, МПа'!X184*$BH$2,"-")</f>
        <v>294</v>
      </c>
      <c r="AY184" s="32" t="str">
        <f>IFERROR('σ и σw, МПа'!Y184*$BH$2,"-")</f>
        <v>-</v>
      </c>
      <c r="AZ184" s="32" t="str">
        <f>IFERROR('σ и σw, МПа'!Z184*$BH$2,"-")</f>
        <v>-</v>
      </c>
      <c r="BA184" s="32" t="str">
        <f>IFERROR('σ и σw, МПа'!AA184*$BH$2,"-")</f>
        <v>-</v>
      </c>
      <c r="BB184" s="32" t="str">
        <f>IFERROR('σ и σw, МПа'!AB184*$BH$2,"-")</f>
        <v>-</v>
      </c>
      <c r="BC184" s="33" t="str">
        <f>IFERROR('σ и σw, МПа'!AC184*$BH$2,"-")</f>
        <v>-</v>
      </c>
    </row>
    <row r="185" spans="1:55" ht="25.5" x14ac:dyDescent="0.25">
      <c r="A185" s="10" t="str">
        <f>INDEX('Обработка исходного'!B:B,ROW($B$3)+4*(ROW($B185)-ROW($B$3)))</f>
        <v>Сталь легированная хромомолибденованадиевая</v>
      </c>
      <c r="B185" s="47" t="str">
        <f>INDEX('Обработка исходного'!D:D,ROW($B$3)+4*(ROW($B185)-ROW($B$3)))</f>
        <v>12Х1МФ</v>
      </c>
      <c r="C185" s="27" t="str">
        <f>'Rp0,2, МПа'!C185</f>
        <v>Горячекатаная сталь толщиной или диаметром до 90 мм</v>
      </c>
      <c r="D185" s="31">
        <f>IFERROR('σ и σw, МПа'!D185*$BE$2,"-")</f>
        <v>204</v>
      </c>
      <c r="E185" s="32">
        <f>IFERROR('σ и σw, МПа'!E185*$BE$2,"-")</f>
        <v>204</v>
      </c>
      <c r="F185" s="32">
        <f>IFERROR('σ и σw, МПа'!F185*$BE$2,"-")</f>
        <v>204</v>
      </c>
      <c r="G185" s="32">
        <f>IFERROR('σ и σw, МПа'!G185*$BE$2,"-")</f>
        <v>204</v>
      </c>
      <c r="H185" s="32">
        <f>IFERROR('σ и σw, МПа'!H185*$BE$2,"-")</f>
        <v>204</v>
      </c>
      <c r="I185" s="32">
        <f>IFERROR('σ и σw, МПа'!I185*$BE$2,"-")</f>
        <v>196</v>
      </c>
      <c r="J185" s="32">
        <f>IFERROR('σ и σw, МПа'!J185*$BE$2,"-")</f>
        <v>187.99999999999997</v>
      </c>
      <c r="K185" s="32">
        <f>IFERROR('σ и σw, МПа'!K185*$BE$2,"-")</f>
        <v>180.79999999999998</v>
      </c>
      <c r="L185" s="32">
        <f>IFERROR('σ и σw, МПа'!L185*$BE$2,"-")</f>
        <v>164.8</v>
      </c>
      <c r="M185" s="32">
        <f>IFERROR('σ и σw, МПа'!M185*$BE$2,"-")</f>
        <v>164.8</v>
      </c>
      <c r="N185" s="32">
        <f>IFERROR('σ и σw, МПа'!N185*$BE$2,"-")</f>
        <v>141.6</v>
      </c>
      <c r="O185" s="32" t="str">
        <f>IFERROR('σ и σw, МПа'!O185*$BE$2,"-")</f>
        <v>-</v>
      </c>
      <c r="P185" s="33" t="str">
        <f>IFERROR('σ и σw, МПа'!P185*$BE$2,"-")</f>
        <v>-</v>
      </c>
      <c r="Q185" s="31">
        <f>IFERROR('σ и σw, МПа'!D185*$BF$2,"-")</f>
        <v>272</v>
      </c>
      <c r="R185" s="32">
        <f>IFERROR('σ и σw, МПа'!E185*$BF$2,"-")</f>
        <v>272</v>
      </c>
      <c r="S185" s="32">
        <f>IFERROR('σ и σw, МПа'!F185*$BF$2,"-")</f>
        <v>272</v>
      </c>
      <c r="T185" s="32">
        <f>IFERROR('σ и σw, МПа'!G185*$BF$2,"-")</f>
        <v>272</v>
      </c>
      <c r="U185" s="32">
        <f>IFERROR('σ и σw, МПа'!H185*$BF$2,"-")</f>
        <v>272</v>
      </c>
      <c r="V185" s="32">
        <f>IFERROR('σ и σw, МПа'!I185*$BF$2,"-")</f>
        <v>261.33333333333337</v>
      </c>
      <c r="W185" s="32">
        <f>IFERROR('σ и σw, МПа'!J185*$BF$2,"-")</f>
        <v>250.66666666666666</v>
      </c>
      <c r="X185" s="32">
        <f>IFERROR('σ и σw, МПа'!K185*$BF$2,"-")</f>
        <v>241.06666666666666</v>
      </c>
      <c r="Y185" s="32">
        <f>IFERROR('σ и σw, МПа'!L185*$BF$2,"-")</f>
        <v>219.73333333333335</v>
      </c>
      <c r="Z185" s="32">
        <f>IFERROR('σ и σw, МПа'!M185*$BF$2,"-")</f>
        <v>219.73333333333335</v>
      </c>
      <c r="AA185" s="32">
        <f>IFERROR('σ и σw, МПа'!N185*$BF$2,"-")</f>
        <v>188.8</v>
      </c>
      <c r="AB185" s="32" t="str">
        <f>IFERROR('σ и σw, МПа'!O185*$BF$2,"-")</f>
        <v>-</v>
      </c>
      <c r="AC185" s="33" t="str">
        <f>IFERROR('σ и σw, МПа'!P185*$BF$2,"-")</f>
        <v>-</v>
      </c>
      <c r="AD185" s="31">
        <f>IFERROR('σ и σw, МПа'!Q185*$BG$2,"-")</f>
        <v>153</v>
      </c>
      <c r="AE185" s="32">
        <f>IFERROR('σ и σw, МПа'!R185*$BG$2,"-")</f>
        <v>153</v>
      </c>
      <c r="AF185" s="32">
        <f>IFERROR('σ и σw, МПа'!S185*$BG$2,"-")</f>
        <v>153</v>
      </c>
      <c r="AG185" s="32">
        <f>IFERROR('σ и σw, МПа'!T185*$BG$2,"-")</f>
        <v>153</v>
      </c>
      <c r="AH185" s="32">
        <f>IFERROR('σ и σw, МПа'!U185*$BG$2,"-")</f>
        <v>153</v>
      </c>
      <c r="AI185" s="32">
        <f>IFERROR('σ и σw, МПа'!V185*$BG$2,"-")</f>
        <v>147</v>
      </c>
      <c r="AJ185" s="32">
        <f>IFERROR('σ и σw, МПа'!W185*$BG$2,"-")</f>
        <v>141</v>
      </c>
      <c r="AK185" s="32">
        <f>IFERROR('σ и σw, МПа'!X185*$BG$2,"-")</f>
        <v>135.6</v>
      </c>
      <c r="AL185" s="32">
        <f>IFERROR('σ и σw, МПа'!Y185*$BG$2,"-")</f>
        <v>123.6</v>
      </c>
      <c r="AM185" s="32">
        <f>IFERROR('σ и σw, МПа'!Z185*$BG$2,"-")</f>
        <v>123.6</v>
      </c>
      <c r="AN185" s="32">
        <f>IFERROR('σ и σw, МПа'!AA185*$BG$2,"-")</f>
        <v>106.2</v>
      </c>
      <c r="AO185" s="32" t="str">
        <f>IFERROR('σ и σw, МПа'!AB185*$BG$2,"-")</f>
        <v>-</v>
      </c>
      <c r="AP185" s="33" t="str">
        <f>IFERROR('σ и σw, МПа'!AC185*$BG$2,"-")</f>
        <v>-</v>
      </c>
      <c r="AQ185" s="31">
        <f>IFERROR('σ и σw, МПа'!Q185*$BH$2,"-")</f>
        <v>255</v>
      </c>
      <c r="AR185" s="32">
        <f>IFERROR('σ и σw, МПа'!R185*$BH$2,"-")</f>
        <v>255</v>
      </c>
      <c r="AS185" s="32">
        <f>IFERROR('σ и σw, МПа'!S185*$BH$2,"-")</f>
        <v>255</v>
      </c>
      <c r="AT185" s="32">
        <f>IFERROR('σ и σw, МПа'!T185*$BH$2,"-")</f>
        <v>255</v>
      </c>
      <c r="AU185" s="32">
        <f>IFERROR('σ и σw, МПа'!U185*$BH$2,"-")</f>
        <v>255</v>
      </c>
      <c r="AV185" s="32">
        <f>IFERROR('σ и σw, МПа'!V185*$BH$2,"-")</f>
        <v>245</v>
      </c>
      <c r="AW185" s="32">
        <f>IFERROR('σ и σw, МПа'!W185*$BH$2,"-")</f>
        <v>235</v>
      </c>
      <c r="AX185" s="32">
        <f>IFERROR('σ и σw, МПа'!X185*$BH$2,"-")</f>
        <v>226</v>
      </c>
      <c r="AY185" s="32">
        <f>IFERROR('σ и σw, МПа'!Y185*$BH$2,"-")</f>
        <v>206</v>
      </c>
      <c r="AZ185" s="32">
        <f>IFERROR('σ и σw, МПа'!Z185*$BH$2,"-")</f>
        <v>206</v>
      </c>
      <c r="BA185" s="32">
        <f>IFERROR('σ и σw, МПа'!AA185*$BH$2,"-")</f>
        <v>177</v>
      </c>
      <c r="BB185" s="32" t="str">
        <f>IFERROR('σ и σw, МПа'!AB185*$BH$2,"-")</f>
        <v>-</v>
      </c>
      <c r="BC185" s="33" t="str">
        <f>IFERROR('σ и σw, МПа'!AC185*$BH$2,"-")</f>
        <v>-</v>
      </c>
    </row>
    <row r="186" spans="1:55" ht="25.5" x14ac:dyDescent="0.25">
      <c r="A186" s="10" t="str">
        <f>INDEX('Обработка исходного'!B:B,ROW($B$3)+4*(ROW($B186)-ROW($B$3)))</f>
        <v>Сталь легированная хромомолибденованадиевая</v>
      </c>
      <c r="B186" s="47" t="str">
        <f>INDEX('Обработка исходного'!D:D,ROW($B$3)+4*(ROW($B186)-ROW($B$3)))</f>
        <v>12Х1МФ</v>
      </c>
      <c r="C186" s="27" t="str">
        <f>'Rp0,2, МПа'!C186</f>
        <v>Горячекатаная сталь толщиной или диаметром от 90 до 150 мм</v>
      </c>
      <c r="D186" s="31">
        <f>IFERROR('σ и σw, МПа'!D186*$BE$2,"-")</f>
        <v>204</v>
      </c>
      <c r="E186" s="32">
        <f>IFERROR('σ и σw, МПа'!E186*$BE$2,"-")</f>
        <v>204</v>
      </c>
      <c r="F186" s="32">
        <f>IFERROR('σ и σw, МПа'!F186*$BE$2,"-")</f>
        <v>204</v>
      </c>
      <c r="G186" s="32">
        <f>IFERROR('σ и σw, МПа'!G186*$BE$2,"-")</f>
        <v>204</v>
      </c>
      <c r="H186" s="32">
        <f>IFERROR('σ и σw, МПа'!H186*$BE$2,"-")</f>
        <v>204</v>
      </c>
      <c r="I186" s="32">
        <f>IFERROR('σ и σw, МПа'!I186*$BE$2,"-")</f>
        <v>196</v>
      </c>
      <c r="J186" s="32">
        <f>IFERROR('σ и σw, МПа'!J186*$BE$2,"-")</f>
        <v>187.99999999999997</v>
      </c>
      <c r="K186" s="32">
        <f>IFERROR('σ и σw, МПа'!K186*$BE$2,"-")</f>
        <v>180.79999999999998</v>
      </c>
      <c r="L186" s="32">
        <f>IFERROR('σ и σw, МПа'!L186*$BE$2,"-")</f>
        <v>164.8</v>
      </c>
      <c r="M186" s="32">
        <f>IFERROR('σ и σw, МПа'!M186*$BE$2,"-")</f>
        <v>164.8</v>
      </c>
      <c r="N186" s="32">
        <f>IFERROR('σ и σw, МПа'!N186*$BE$2,"-")</f>
        <v>141.6</v>
      </c>
      <c r="O186" s="32" t="str">
        <f>IFERROR('σ и σw, МПа'!O186*$BE$2,"-")</f>
        <v>-</v>
      </c>
      <c r="P186" s="33" t="str">
        <f>IFERROR('σ и σw, МПа'!P186*$BE$2,"-")</f>
        <v>-</v>
      </c>
      <c r="Q186" s="31">
        <f>IFERROR('σ и σw, МПа'!D186*$BF$2,"-")</f>
        <v>272</v>
      </c>
      <c r="R186" s="32">
        <f>IFERROR('σ и σw, МПа'!E186*$BF$2,"-")</f>
        <v>272</v>
      </c>
      <c r="S186" s="32">
        <f>IFERROR('σ и σw, МПа'!F186*$BF$2,"-")</f>
        <v>272</v>
      </c>
      <c r="T186" s="32">
        <f>IFERROR('σ и σw, МПа'!G186*$BF$2,"-")</f>
        <v>272</v>
      </c>
      <c r="U186" s="32">
        <f>IFERROR('σ и σw, МПа'!H186*$BF$2,"-")</f>
        <v>272</v>
      </c>
      <c r="V186" s="32">
        <f>IFERROR('σ и σw, МПа'!I186*$BF$2,"-")</f>
        <v>261.33333333333337</v>
      </c>
      <c r="W186" s="32">
        <f>IFERROR('σ и σw, МПа'!J186*$BF$2,"-")</f>
        <v>250.66666666666666</v>
      </c>
      <c r="X186" s="32">
        <f>IFERROR('σ и σw, МПа'!K186*$BF$2,"-")</f>
        <v>241.06666666666666</v>
      </c>
      <c r="Y186" s="32">
        <f>IFERROR('σ и σw, МПа'!L186*$BF$2,"-")</f>
        <v>219.73333333333335</v>
      </c>
      <c r="Z186" s="32">
        <f>IFERROR('σ и σw, МПа'!M186*$BF$2,"-")</f>
        <v>219.73333333333335</v>
      </c>
      <c r="AA186" s="32">
        <f>IFERROR('σ и σw, МПа'!N186*$BF$2,"-")</f>
        <v>188.8</v>
      </c>
      <c r="AB186" s="32" t="str">
        <f>IFERROR('σ и σw, МПа'!O186*$BF$2,"-")</f>
        <v>-</v>
      </c>
      <c r="AC186" s="33" t="str">
        <f>IFERROR('σ и σw, МПа'!P186*$BF$2,"-")</f>
        <v>-</v>
      </c>
      <c r="AD186" s="31">
        <f>IFERROR('σ и σw, МПа'!Q186*$BG$2,"-")</f>
        <v>153</v>
      </c>
      <c r="AE186" s="32">
        <f>IFERROR('σ и σw, МПа'!R186*$BG$2,"-")</f>
        <v>153</v>
      </c>
      <c r="AF186" s="32">
        <f>IFERROR('σ и σw, МПа'!S186*$BG$2,"-")</f>
        <v>153</v>
      </c>
      <c r="AG186" s="32">
        <f>IFERROR('σ и σw, МПа'!T186*$BG$2,"-")</f>
        <v>153</v>
      </c>
      <c r="AH186" s="32">
        <f>IFERROR('σ и σw, МПа'!U186*$BG$2,"-")</f>
        <v>153</v>
      </c>
      <c r="AI186" s="32">
        <f>IFERROR('σ и σw, МПа'!V186*$BG$2,"-")</f>
        <v>147</v>
      </c>
      <c r="AJ186" s="32">
        <f>IFERROR('σ и σw, МПа'!W186*$BG$2,"-")</f>
        <v>141</v>
      </c>
      <c r="AK186" s="32">
        <f>IFERROR('σ и σw, МПа'!X186*$BG$2,"-")</f>
        <v>135.6</v>
      </c>
      <c r="AL186" s="32">
        <f>IFERROR('σ и σw, МПа'!Y186*$BG$2,"-")</f>
        <v>123.6</v>
      </c>
      <c r="AM186" s="32">
        <f>IFERROR('σ и σw, МПа'!Z186*$BG$2,"-")</f>
        <v>123.6</v>
      </c>
      <c r="AN186" s="32">
        <f>IFERROR('σ и σw, МПа'!AA186*$BG$2,"-")</f>
        <v>106.2</v>
      </c>
      <c r="AO186" s="32" t="str">
        <f>IFERROR('σ и σw, МПа'!AB186*$BG$2,"-")</f>
        <v>-</v>
      </c>
      <c r="AP186" s="33" t="str">
        <f>IFERROR('σ и σw, МПа'!AC186*$BG$2,"-")</f>
        <v>-</v>
      </c>
      <c r="AQ186" s="31">
        <f>IFERROR('σ и σw, МПа'!Q186*$BH$2,"-")</f>
        <v>255</v>
      </c>
      <c r="AR186" s="32">
        <f>IFERROR('σ и σw, МПа'!R186*$BH$2,"-")</f>
        <v>255</v>
      </c>
      <c r="AS186" s="32">
        <f>IFERROR('σ и σw, МПа'!S186*$BH$2,"-")</f>
        <v>255</v>
      </c>
      <c r="AT186" s="32">
        <f>IFERROR('σ и σw, МПа'!T186*$BH$2,"-")</f>
        <v>255</v>
      </c>
      <c r="AU186" s="32">
        <f>IFERROR('σ и σw, МПа'!U186*$BH$2,"-")</f>
        <v>255</v>
      </c>
      <c r="AV186" s="32">
        <f>IFERROR('σ и σw, МПа'!V186*$BH$2,"-")</f>
        <v>245</v>
      </c>
      <c r="AW186" s="32">
        <f>IFERROR('σ и σw, МПа'!W186*$BH$2,"-")</f>
        <v>235</v>
      </c>
      <c r="AX186" s="32">
        <f>IFERROR('σ и σw, МПа'!X186*$BH$2,"-")</f>
        <v>226</v>
      </c>
      <c r="AY186" s="32">
        <f>IFERROR('σ и σw, МПа'!Y186*$BH$2,"-")</f>
        <v>206</v>
      </c>
      <c r="AZ186" s="32">
        <f>IFERROR('σ и σw, МПа'!Z186*$BH$2,"-")</f>
        <v>206</v>
      </c>
      <c r="BA186" s="32">
        <f>IFERROR('σ и σw, МПа'!AA186*$BH$2,"-")</f>
        <v>177</v>
      </c>
      <c r="BB186" s="32" t="str">
        <f>IFERROR('σ и σw, МПа'!AB186*$BH$2,"-")</f>
        <v>-</v>
      </c>
      <c r="BC186" s="33" t="str">
        <f>IFERROR('σ и σw, МПа'!AC186*$BH$2,"-")</f>
        <v>-</v>
      </c>
    </row>
    <row r="187" spans="1:55" ht="25.5" x14ac:dyDescent="0.25">
      <c r="A187" s="10" t="str">
        <f>INDEX('Обработка исходного'!B:B,ROW($B$3)+4*(ROW($B187)-ROW($B$3)))</f>
        <v>Сталь легированная хромомолибденованадиевая</v>
      </c>
      <c r="B187" s="47" t="str">
        <f>INDEX('Обработка исходного'!D:D,ROW($B$3)+4*(ROW($B187)-ROW($B$3)))</f>
        <v>12Х1МФ</v>
      </c>
      <c r="C187" s="27" t="str">
        <f>'Rp0,2, МПа'!C187</f>
        <v>Горячекатаная сталь толщиной или диаметром от 150 до 200 мм</v>
      </c>
      <c r="D187" s="31">
        <f>IFERROR('σ и σw, МПа'!D187*$BE$2,"-")</f>
        <v>204</v>
      </c>
      <c r="E187" s="32">
        <f>IFERROR('σ и σw, МПа'!E187*$BE$2,"-")</f>
        <v>204</v>
      </c>
      <c r="F187" s="32">
        <f>IFERROR('σ и σw, МПа'!F187*$BE$2,"-")</f>
        <v>204</v>
      </c>
      <c r="G187" s="32">
        <f>IFERROR('σ и σw, МПа'!G187*$BE$2,"-")</f>
        <v>204</v>
      </c>
      <c r="H187" s="32">
        <f>IFERROR('σ и σw, МПа'!H187*$BE$2,"-")</f>
        <v>204</v>
      </c>
      <c r="I187" s="32">
        <f>IFERROR('σ и σw, МПа'!I187*$BE$2,"-")</f>
        <v>196</v>
      </c>
      <c r="J187" s="32">
        <f>IFERROR('σ и σw, МПа'!J187*$BE$2,"-")</f>
        <v>187.99999999999997</v>
      </c>
      <c r="K187" s="32">
        <f>IFERROR('σ и σw, МПа'!K187*$BE$2,"-")</f>
        <v>180.79999999999998</v>
      </c>
      <c r="L187" s="32">
        <f>IFERROR('σ и σw, МПа'!L187*$BE$2,"-")</f>
        <v>164.8</v>
      </c>
      <c r="M187" s="32">
        <f>IFERROR('σ и σw, МПа'!M187*$BE$2,"-")</f>
        <v>164.8</v>
      </c>
      <c r="N187" s="32">
        <f>IFERROR('σ и σw, МПа'!N187*$BE$2,"-")</f>
        <v>141.6</v>
      </c>
      <c r="O187" s="32" t="str">
        <f>IFERROR('σ и σw, МПа'!O187*$BE$2,"-")</f>
        <v>-</v>
      </c>
      <c r="P187" s="33" t="str">
        <f>IFERROR('σ и σw, МПа'!P187*$BE$2,"-")</f>
        <v>-</v>
      </c>
      <c r="Q187" s="31">
        <f>IFERROR('σ и σw, МПа'!D187*$BF$2,"-")</f>
        <v>272</v>
      </c>
      <c r="R187" s="32">
        <f>IFERROR('σ и σw, МПа'!E187*$BF$2,"-")</f>
        <v>272</v>
      </c>
      <c r="S187" s="32">
        <f>IFERROR('σ и σw, МПа'!F187*$BF$2,"-")</f>
        <v>272</v>
      </c>
      <c r="T187" s="32">
        <f>IFERROR('σ и σw, МПа'!G187*$BF$2,"-")</f>
        <v>272</v>
      </c>
      <c r="U187" s="32">
        <f>IFERROR('σ и σw, МПа'!H187*$BF$2,"-")</f>
        <v>272</v>
      </c>
      <c r="V187" s="32">
        <f>IFERROR('σ и σw, МПа'!I187*$BF$2,"-")</f>
        <v>261.33333333333337</v>
      </c>
      <c r="W187" s="32">
        <f>IFERROR('σ и σw, МПа'!J187*$BF$2,"-")</f>
        <v>250.66666666666666</v>
      </c>
      <c r="X187" s="32">
        <f>IFERROR('σ и σw, МПа'!K187*$BF$2,"-")</f>
        <v>241.06666666666666</v>
      </c>
      <c r="Y187" s="32">
        <f>IFERROR('σ и σw, МПа'!L187*$BF$2,"-")</f>
        <v>219.73333333333335</v>
      </c>
      <c r="Z187" s="32">
        <f>IFERROR('σ и σw, МПа'!M187*$BF$2,"-")</f>
        <v>219.73333333333335</v>
      </c>
      <c r="AA187" s="32">
        <f>IFERROR('σ и σw, МПа'!N187*$BF$2,"-")</f>
        <v>188.8</v>
      </c>
      <c r="AB187" s="32" t="str">
        <f>IFERROR('σ и σw, МПа'!O187*$BF$2,"-")</f>
        <v>-</v>
      </c>
      <c r="AC187" s="33" t="str">
        <f>IFERROR('σ и σw, МПа'!P187*$BF$2,"-")</f>
        <v>-</v>
      </c>
      <c r="AD187" s="31">
        <f>IFERROR('σ и σw, МПа'!Q187*$BG$2,"-")</f>
        <v>153</v>
      </c>
      <c r="AE187" s="32">
        <f>IFERROR('σ и σw, МПа'!R187*$BG$2,"-")</f>
        <v>153</v>
      </c>
      <c r="AF187" s="32">
        <f>IFERROR('σ и σw, МПа'!S187*$BG$2,"-")</f>
        <v>153</v>
      </c>
      <c r="AG187" s="32">
        <f>IFERROR('σ и σw, МПа'!T187*$BG$2,"-")</f>
        <v>153</v>
      </c>
      <c r="AH187" s="32">
        <f>IFERROR('σ и σw, МПа'!U187*$BG$2,"-")</f>
        <v>153</v>
      </c>
      <c r="AI187" s="32">
        <f>IFERROR('σ и σw, МПа'!V187*$BG$2,"-")</f>
        <v>147</v>
      </c>
      <c r="AJ187" s="32">
        <f>IFERROR('σ и σw, МПа'!W187*$BG$2,"-")</f>
        <v>141</v>
      </c>
      <c r="AK187" s="32">
        <f>IFERROR('σ и σw, МПа'!X187*$BG$2,"-")</f>
        <v>135.6</v>
      </c>
      <c r="AL187" s="32">
        <f>IFERROR('σ и σw, МПа'!Y187*$BG$2,"-")</f>
        <v>123.6</v>
      </c>
      <c r="AM187" s="32">
        <f>IFERROR('σ и σw, МПа'!Z187*$BG$2,"-")</f>
        <v>123.6</v>
      </c>
      <c r="AN187" s="32">
        <f>IFERROR('σ и σw, МПа'!AA187*$BG$2,"-")</f>
        <v>106.2</v>
      </c>
      <c r="AO187" s="32" t="str">
        <f>IFERROR('σ и σw, МПа'!AB187*$BG$2,"-")</f>
        <v>-</v>
      </c>
      <c r="AP187" s="33" t="str">
        <f>IFERROR('σ и σw, МПа'!AC187*$BG$2,"-")</f>
        <v>-</v>
      </c>
      <c r="AQ187" s="31">
        <f>IFERROR('σ и σw, МПа'!Q187*$BH$2,"-")</f>
        <v>255</v>
      </c>
      <c r="AR187" s="32">
        <f>IFERROR('σ и σw, МПа'!R187*$BH$2,"-")</f>
        <v>255</v>
      </c>
      <c r="AS187" s="32">
        <f>IFERROR('σ и σw, МПа'!S187*$BH$2,"-")</f>
        <v>255</v>
      </c>
      <c r="AT187" s="32">
        <f>IFERROR('σ и σw, МПа'!T187*$BH$2,"-")</f>
        <v>255</v>
      </c>
      <c r="AU187" s="32">
        <f>IFERROR('σ и σw, МПа'!U187*$BH$2,"-")</f>
        <v>255</v>
      </c>
      <c r="AV187" s="32">
        <f>IFERROR('σ и σw, МПа'!V187*$BH$2,"-")</f>
        <v>245</v>
      </c>
      <c r="AW187" s="32">
        <f>IFERROR('σ и σw, МПа'!W187*$BH$2,"-")</f>
        <v>235</v>
      </c>
      <c r="AX187" s="32">
        <f>IFERROR('σ и σw, МПа'!X187*$BH$2,"-")</f>
        <v>226</v>
      </c>
      <c r="AY187" s="32">
        <f>IFERROR('σ и σw, МПа'!Y187*$BH$2,"-")</f>
        <v>206</v>
      </c>
      <c r="AZ187" s="32">
        <f>IFERROR('σ и σw, МПа'!Z187*$BH$2,"-")</f>
        <v>206</v>
      </c>
      <c r="BA187" s="32">
        <f>IFERROR('σ и σw, МПа'!AA187*$BH$2,"-")</f>
        <v>177</v>
      </c>
      <c r="BB187" s="32" t="str">
        <f>IFERROR('σ и σw, МПа'!AB187*$BH$2,"-")</f>
        <v>-</v>
      </c>
      <c r="BC187" s="33" t="str">
        <f>IFERROR('σ и σw, МПа'!AC187*$BH$2,"-")</f>
        <v>-</v>
      </c>
    </row>
    <row r="188" spans="1:55" ht="25.5" x14ac:dyDescent="0.25">
      <c r="A188" s="10" t="str">
        <f>INDEX('Обработка исходного'!B:B,ROW($B$3)+4*(ROW($B188)-ROW($B$3)))</f>
        <v>Сталь легированная хромомолибденованадиевая</v>
      </c>
      <c r="B188" s="47" t="str">
        <f>INDEX('Обработка исходного'!D:D,ROW($B$3)+4*(ROW($B188)-ROW($B$3)))</f>
        <v>12Х1МФ</v>
      </c>
      <c r="C188" s="27" t="str">
        <f>'Rp0,2, МПа'!C188</f>
        <v>Поковки толщиной от 100 до 300 мм, КП195*</v>
      </c>
      <c r="D188" s="31">
        <f>IFERROR('σ и σw, МПа'!D188*$BE$2,"-")</f>
        <v>156</v>
      </c>
      <c r="E188" s="32">
        <f>IFERROR('σ и σw, МПа'!E188*$BE$2,"-")</f>
        <v>156</v>
      </c>
      <c r="F188" s="32">
        <f>IFERROR('σ и σw, МПа'!F188*$BE$2,"-")</f>
        <v>156</v>
      </c>
      <c r="G188" s="32">
        <f>IFERROR('σ и σw, МПа'!G188*$BE$2,"-")</f>
        <v>156</v>
      </c>
      <c r="H188" s="32">
        <f>IFERROR('σ и σw, МПа'!H188*$BE$2,"-")</f>
        <v>156</v>
      </c>
      <c r="I188" s="32">
        <f>IFERROR('σ и σw, МПа'!I188*$BE$2,"-")</f>
        <v>148.79999999999998</v>
      </c>
      <c r="J188" s="32">
        <f>IFERROR('σ и σw, МПа'!J188*$BE$2,"-")</f>
        <v>141.6</v>
      </c>
      <c r="K188" s="32">
        <f>IFERROR('σ и σw, МПа'!K188*$BE$2,"-")</f>
        <v>141.6</v>
      </c>
      <c r="L188" s="32">
        <f>IFERROR('σ и σw, МПа'!L188*$BE$2,"-")</f>
        <v>125.6</v>
      </c>
      <c r="M188" s="32">
        <f>IFERROR('σ и σw, МПа'!M188*$BE$2,"-")</f>
        <v>125.6</v>
      </c>
      <c r="N188" s="32">
        <f>IFERROR('σ и σw, МПа'!N188*$BE$2,"-")</f>
        <v>109.6</v>
      </c>
      <c r="O188" s="32" t="str">
        <f>IFERROR('σ и σw, МПа'!O188*$BE$2,"-")</f>
        <v>-</v>
      </c>
      <c r="P188" s="33" t="str">
        <f>IFERROR('σ и σw, МПа'!P188*$BE$2,"-")</f>
        <v>-</v>
      </c>
      <c r="Q188" s="31">
        <f>IFERROR('σ и σw, МПа'!D188*$BF$2,"-")</f>
        <v>208</v>
      </c>
      <c r="R188" s="32">
        <f>IFERROR('σ и σw, МПа'!E188*$BF$2,"-")</f>
        <v>208</v>
      </c>
      <c r="S188" s="32">
        <f>IFERROR('σ и σw, МПа'!F188*$BF$2,"-")</f>
        <v>208</v>
      </c>
      <c r="T188" s="32">
        <f>IFERROR('σ и σw, МПа'!G188*$BF$2,"-")</f>
        <v>208</v>
      </c>
      <c r="U188" s="32">
        <f>IFERROR('σ и σw, МПа'!H188*$BF$2,"-")</f>
        <v>208</v>
      </c>
      <c r="V188" s="32">
        <f>IFERROR('σ и σw, МПа'!I188*$BF$2,"-")</f>
        <v>198.4</v>
      </c>
      <c r="W188" s="32">
        <f>IFERROR('σ и σw, МПа'!J188*$BF$2,"-")</f>
        <v>188.8</v>
      </c>
      <c r="X188" s="32">
        <f>IFERROR('σ и σw, МПа'!K188*$BF$2,"-")</f>
        <v>188.8</v>
      </c>
      <c r="Y188" s="32">
        <f>IFERROR('σ и σw, МПа'!L188*$BF$2,"-")</f>
        <v>167.4666666666667</v>
      </c>
      <c r="Z188" s="32">
        <f>IFERROR('σ и σw, МПа'!M188*$BF$2,"-")</f>
        <v>167.4666666666667</v>
      </c>
      <c r="AA188" s="32">
        <f>IFERROR('σ и σw, МПа'!N188*$BF$2,"-")</f>
        <v>146.13333333333333</v>
      </c>
      <c r="AB188" s="32" t="str">
        <f>IFERROR('σ и σw, МПа'!O188*$BF$2,"-")</f>
        <v>-</v>
      </c>
      <c r="AC188" s="33" t="str">
        <f>IFERROR('σ и σw, МПа'!P188*$BF$2,"-")</f>
        <v>-</v>
      </c>
      <c r="AD188" s="31">
        <f>IFERROR('σ и σw, МПа'!Q188*$BG$2,"-")</f>
        <v>117</v>
      </c>
      <c r="AE188" s="32">
        <f>IFERROR('σ и σw, МПа'!R188*$BG$2,"-")</f>
        <v>117</v>
      </c>
      <c r="AF188" s="32">
        <f>IFERROR('σ и σw, МПа'!S188*$BG$2,"-")</f>
        <v>117</v>
      </c>
      <c r="AG188" s="32">
        <f>IFERROR('σ и σw, МПа'!T188*$BG$2,"-")</f>
        <v>117</v>
      </c>
      <c r="AH188" s="32">
        <f>IFERROR('σ и σw, МПа'!U188*$BG$2,"-")</f>
        <v>117</v>
      </c>
      <c r="AI188" s="32">
        <f>IFERROR('σ и σw, МПа'!V188*$BG$2,"-")</f>
        <v>111.6</v>
      </c>
      <c r="AJ188" s="32">
        <f>IFERROR('σ и σw, МПа'!W188*$BG$2,"-")</f>
        <v>106.2</v>
      </c>
      <c r="AK188" s="32">
        <f>IFERROR('σ и σw, МПа'!X188*$BG$2,"-")</f>
        <v>106.2</v>
      </c>
      <c r="AL188" s="32">
        <f>IFERROR('σ и σw, МПа'!Y188*$BG$2,"-")</f>
        <v>94.2</v>
      </c>
      <c r="AM188" s="32">
        <f>IFERROR('σ и σw, МПа'!Z188*$BG$2,"-")</f>
        <v>94.2</v>
      </c>
      <c r="AN188" s="32">
        <f>IFERROR('σ и σw, МПа'!AA188*$BG$2,"-")</f>
        <v>82.2</v>
      </c>
      <c r="AO188" s="32" t="str">
        <f>IFERROR('σ и σw, МПа'!AB188*$BG$2,"-")</f>
        <v>-</v>
      </c>
      <c r="AP188" s="33" t="str">
        <f>IFERROR('σ и σw, МПа'!AC188*$BG$2,"-")</f>
        <v>-</v>
      </c>
      <c r="AQ188" s="31">
        <f>IFERROR('σ и σw, МПа'!Q188*$BH$2,"-")</f>
        <v>195</v>
      </c>
      <c r="AR188" s="32">
        <f>IFERROR('σ и σw, МПа'!R188*$BH$2,"-")</f>
        <v>195</v>
      </c>
      <c r="AS188" s="32">
        <f>IFERROR('σ и σw, МПа'!S188*$BH$2,"-")</f>
        <v>195</v>
      </c>
      <c r="AT188" s="32">
        <f>IFERROR('σ и σw, МПа'!T188*$BH$2,"-")</f>
        <v>195</v>
      </c>
      <c r="AU188" s="32">
        <f>IFERROR('σ и σw, МПа'!U188*$BH$2,"-")</f>
        <v>195</v>
      </c>
      <c r="AV188" s="32">
        <f>IFERROR('σ и σw, МПа'!V188*$BH$2,"-")</f>
        <v>186</v>
      </c>
      <c r="AW188" s="32">
        <f>IFERROR('σ и σw, МПа'!W188*$BH$2,"-")</f>
        <v>177</v>
      </c>
      <c r="AX188" s="32">
        <f>IFERROR('σ и σw, МПа'!X188*$BH$2,"-")</f>
        <v>177</v>
      </c>
      <c r="AY188" s="32">
        <f>IFERROR('σ и σw, МПа'!Y188*$BH$2,"-")</f>
        <v>157</v>
      </c>
      <c r="AZ188" s="32">
        <f>IFERROR('σ и σw, МПа'!Z188*$BH$2,"-")</f>
        <v>157</v>
      </c>
      <c r="BA188" s="32">
        <f>IFERROR('σ и σw, МПа'!AA188*$BH$2,"-")</f>
        <v>137</v>
      </c>
      <c r="BB188" s="32" t="str">
        <f>IFERROR('σ и σw, МПа'!AB188*$BH$2,"-")</f>
        <v>-</v>
      </c>
      <c r="BC188" s="33" t="str">
        <f>IFERROR('σ и σw, МПа'!AC188*$BH$2,"-")</f>
        <v>-</v>
      </c>
    </row>
    <row r="189" spans="1:55" ht="25.5" x14ac:dyDescent="0.25">
      <c r="A189" s="10" t="str">
        <f>INDEX('Обработка исходного'!B:B,ROW($B$3)+4*(ROW($B189)-ROW($B$3)))</f>
        <v>Сталь легированная хромомолибденованадиевая</v>
      </c>
      <c r="B189" s="47" t="str">
        <f>INDEX('Обработка исходного'!D:D,ROW($B$3)+4*(ROW($B189)-ROW($B$3)))</f>
        <v>12Х1МФ</v>
      </c>
      <c r="C189" s="27" t="str">
        <f>'Rp0,2, МПа'!C189</f>
        <v>Поковки толщиной до 800 мм, КП215*</v>
      </c>
      <c r="D189" s="31">
        <f>IFERROR('σ и σw, МПа'!D189*$BE$2,"-")</f>
        <v>172</v>
      </c>
      <c r="E189" s="32">
        <f>IFERROR('σ и σw, МПа'!E189*$BE$2,"-")</f>
        <v>172</v>
      </c>
      <c r="F189" s="32">
        <f>IFERROR('σ и σw, МПа'!F189*$BE$2,"-")</f>
        <v>172</v>
      </c>
      <c r="G189" s="32">
        <f>IFERROR('σ и σw, МПа'!G189*$BE$2,"-")</f>
        <v>172</v>
      </c>
      <c r="H189" s="32">
        <f>IFERROR('σ и σw, МПа'!H189*$BE$2,"-")</f>
        <v>172</v>
      </c>
      <c r="I189" s="32">
        <f>IFERROR('σ и σw, МПа'!I189*$BE$2,"-")</f>
        <v>164.8</v>
      </c>
      <c r="J189" s="32">
        <f>IFERROR('σ и σw, МПа'!J189*$BE$2,"-")</f>
        <v>156.79999999999998</v>
      </c>
      <c r="K189" s="32">
        <f>IFERROR('σ и σw, МПа'!K189*$BE$2,"-")</f>
        <v>156.79999999999998</v>
      </c>
      <c r="L189" s="32">
        <f>IFERROR('σ и σw, МПа'!L189*$BE$2,"-")</f>
        <v>141.6</v>
      </c>
      <c r="M189" s="32">
        <f>IFERROR('σ и σw, МПа'!M189*$BE$2,"-")</f>
        <v>141.6</v>
      </c>
      <c r="N189" s="32">
        <f>IFERROR('σ и σw, МПа'!N189*$BE$2,"-")</f>
        <v>117.6</v>
      </c>
      <c r="O189" s="32" t="str">
        <f>IFERROR('σ и σw, МПа'!O189*$BE$2,"-")</f>
        <v>-</v>
      </c>
      <c r="P189" s="33" t="str">
        <f>IFERROR('σ и σw, МПа'!P189*$BE$2,"-")</f>
        <v>-</v>
      </c>
      <c r="Q189" s="31">
        <f>IFERROR('σ и σw, МПа'!D189*$BF$2,"-")</f>
        <v>229.33333333333337</v>
      </c>
      <c r="R189" s="32">
        <f>IFERROR('σ и σw, МПа'!E189*$BF$2,"-")</f>
        <v>229.33333333333337</v>
      </c>
      <c r="S189" s="32">
        <f>IFERROR('σ и σw, МПа'!F189*$BF$2,"-")</f>
        <v>229.33333333333337</v>
      </c>
      <c r="T189" s="32">
        <f>IFERROR('σ и σw, МПа'!G189*$BF$2,"-")</f>
        <v>229.33333333333337</v>
      </c>
      <c r="U189" s="32">
        <f>IFERROR('σ и σw, МПа'!H189*$BF$2,"-")</f>
        <v>229.33333333333337</v>
      </c>
      <c r="V189" s="32">
        <f>IFERROR('σ и σw, МПа'!I189*$BF$2,"-")</f>
        <v>219.73333333333335</v>
      </c>
      <c r="W189" s="32">
        <f>IFERROR('σ и σw, МПа'!J189*$BF$2,"-")</f>
        <v>209.06666666666666</v>
      </c>
      <c r="X189" s="32">
        <f>IFERROR('σ и σw, МПа'!K189*$BF$2,"-")</f>
        <v>209.06666666666666</v>
      </c>
      <c r="Y189" s="32">
        <f>IFERROR('σ и σw, МПа'!L189*$BF$2,"-")</f>
        <v>188.8</v>
      </c>
      <c r="Z189" s="32">
        <f>IFERROR('σ и σw, МПа'!M189*$BF$2,"-")</f>
        <v>188.8</v>
      </c>
      <c r="AA189" s="32">
        <f>IFERROR('σ и σw, МПа'!N189*$BF$2,"-")</f>
        <v>156.80000000000001</v>
      </c>
      <c r="AB189" s="32" t="str">
        <f>IFERROR('σ и σw, МПа'!O189*$BF$2,"-")</f>
        <v>-</v>
      </c>
      <c r="AC189" s="33" t="str">
        <f>IFERROR('σ и σw, МПа'!P189*$BF$2,"-")</f>
        <v>-</v>
      </c>
      <c r="AD189" s="31">
        <f>IFERROR('σ и σw, МПа'!Q189*$BG$2,"-")</f>
        <v>129</v>
      </c>
      <c r="AE189" s="32">
        <f>IFERROR('σ и σw, МПа'!R189*$BG$2,"-")</f>
        <v>129</v>
      </c>
      <c r="AF189" s="32">
        <f>IFERROR('σ и σw, МПа'!S189*$BG$2,"-")</f>
        <v>129</v>
      </c>
      <c r="AG189" s="32">
        <f>IFERROR('σ и σw, МПа'!T189*$BG$2,"-")</f>
        <v>129</v>
      </c>
      <c r="AH189" s="32">
        <f>IFERROR('σ и σw, МПа'!U189*$BG$2,"-")</f>
        <v>129</v>
      </c>
      <c r="AI189" s="32">
        <f>IFERROR('σ и σw, МПа'!V189*$BG$2,"-")</f>
        <v>123.6</v>
      </c>
      <c r="AJ189" s="32">
        <f>IFERROR('σ и σw, МПа'!W189*$BG$2,"-")</f>
        <v>117.6</v>
      </c>
      <c r="AK189" s="32">
        <f>IFERROR('σ и σw, МПа'!X189*$BG$2,"-")</f>
        <v>117.6</v>
      </c>
      <c r="AL189" s="32">
        <f>IFERROR('σ и σw, МПа'!Y189*$BG$2,"-")</f>
        <v>106.2</v>
      </c>
      <c r="AM189" s="32">
        <f>IFERROR('σ и σw, МПа'!Z189*$BG$2,"-")</f>
        <v>106.2</v>
      </c>
      <c r="AN189" s="32">
        <f>IFERROR('σ и σw, МПа'!AA189*$BG$2,"-")</f>
        <v>88.2</v>
      </c>
      <c r="AO189" s="32" t="str">
        <f>IFERROR('σ и σw, МПа'!AB189*$BG$2,"-")</f>
        <v>-</v>
      </c>
      <c r="AP189" s="33" t="str">
        <f>IFERROR('σ и σw, МПа'!AC189*$BG$2,"-")</f>
        <v>-</v>
      </c>
      <c r="AQ189" s="31">
        <f>IFERROR('σ и σw, МПа'!Q189*$BH$2,"-")</f>
        <v>215</v>
      </c>
      <c r="AR189" s="32">
        <f>IFERROR('σ и σw, МПа'!R189*$BH$2,"-")</f>
        <v>215</v>
      </c>
      <c r="AS189" s="32">
        <f>IFERROR('σ и σw, МПа'!S189*$BH$2,"-")</f>
        <v>215</v>
      </c>
      <c r="AT189" s="32">
        <f>IFERROR('σ и σw, МПа'!T189*$BH$2,"-")</f>
        <v>215</v>
      </c>
      <c r="AU189" s="32">
        <f>IFERROR('σ и σw, МПа'!U189*$BH$2,"-")</f>
        <v>215</v>
      </c>
      <c r="AV189" s="32">
        <f>IFERROR('σ и σw, МПа'!V189*$BH$2,"-")</f>
        <v>206</v>
      </c>
      <c r="AW189" s="32">
        <f>IFERROR('σ и σw, МПа'!W189*$BH$2,"-")</f>
        <v>196</v>
      </c>
      <c r="AX189" s="32">
        <f>IFERROR('σ и σw, МПа'!X189*$BH$2,"-")</f>
        <v>196</v>
      </c>
      <c r="AY189" s="32">
        <f>IFERROR('σ и σw, МПа'!Y189*$BH$2,"-")</f>
        <v>177</v>
      </c>
      <c r="AZ189" s="32">
        <f>IFERROR('σ и σw, МПа'!Z189*$BH$2,"-")</f>
        <v>177</v>
      </c>
      <c r="BA189" s="32">
        <f>IFERROR('σ и σw, МПа'!AA189*$BH$2,"-")</f>
        <v>147</v>
      </c>
      <c r="BB189" s="32" t="str">
        <f>IFERROR('σ и σw, МПа'!AB189*$BH$2,"-")</f>
        <v>-</v>
      </c>
      <c r="BC189" s="33" t="str">
        <f>IFERROR('σ и σw, МПа'!AC189*$BH$2,"-")</f>
        <v>-</v>
      </c>
    </row>
    <row r="190" spans="1:55" ht="25.5" x14ac:dyDescent="0.25">
      <c r="A190" s="10" t="str">
        <f>INDEX('Обработка исходного'!B:B,ROW($B$3)+4*(ROW($B190)-ROW($B$3)))</f>
        <v>Сталь легированная хромомолибденованадиевая</v>
      </c>
      <c r="B190" s="47" t="str">
        <f>INDEX('Обработка исходного'!D:D,ROW($B$3)+4*(ROW($B190)-ROW($B$3)))</f>
        <v>12Х1МФ</v>
      </c>
      <c r="C190" s="27" t="str">
        <f>'Rp0,2, МПа'!C190</f>
        <v>Поковки толщиной от 100 до 500 мм, КП245*</v>
      </c>
      <c r="D190" s="31">
        <f>IFERROR('σ и σw, МПа'!D190*$BE$2,"-")</f>
        <v>196</v>
      </c>
      <c r="E190" s="32">
        <f>IFERROR('σ и σw, МПа'!E190*$BE$2,"-")</f>
        <v>196</v>
      </c>
      <c r="F190" s="32">
        <f>IFERROR('σ и σw, МПа'!F190*$BE$2,"-")</f>
        <v>196</v>
      </c>
      <c r="G190" s="32">
        <f>IFERROR('σ и σw, МПа'!G190*$BE$2,"-")</f>
        <v>196</v>
      </c>
      <c r="H190" s="32">
        <f>IFERROR('σ и σw, МПа'!H190*$BE$2,"-")</f>
        <v>196</v>
      </c>
      <c r="I190" s="32">
        <f>IFERROR('σ и σw, МПа'!I190*$BE$2,"-")</f>
        <v>187.99999999999997</v>
      </c>
      <c r="J190" s="32">
        <f>IFERROR('σ и σw, МПа'!J190*$BE$2,"-")</f>
        <v>172.79999999999998</v>
      </c>
      <c r="K190" s="32">
        <f>IFERROR('σ и σw, МПа'!K190*$BE$2,"-")</f>
        <v>172.79999999999998</v>
      </c>
      <c r="L190" s="32">
        <f>IFERROR('σ и σw, МПа'!L190*$BE$2,"-")</f>
        <v>156.79999999999998</v>
      </c>
      <c r="M190" s="32">
        <f>IFERROR('σ и σw, МПа'!M190*$BE$2,"-")</f>
        <v>156.79999999999998</v>
      </c>
      <c r="N190" s="32">
        <f>IFERROR('σ и σw, МПа'!N190*$BE$2,"-")</f>
        <v>133.6</v>
      </c>
      <c r="O190" s="32" t="str">
        <f>IFERROR('σ и σw, МПа'!O190*$BE$2,"-")</f>
        <v>-</v>
      </c>
      <c r="P190" s="33" t="str">
        <f>IFERROR('σ и σw, МПа'!P190*$BE$2,"-")</f>
        <v>-</v>
      </c>
      <c r="Q190" s="31">
        <f>IFERROR('σ и σw, МПа'!D190*$BF$2,"-")</f>
        <v>261.33333333333337</v>
      </c>
      <c r="R190" s="32">
        <f>IFERROR('σ и σw, МПа'!E190*$BF$2,"-")</f>
        <v>261.33333333333337</v>
      </c>
      <c r="S190" s="32">
        <f>IFERROR('σ и σw, МПа'!F190*$BF$2,"-")</f>
        <v>261.33333333333337</v>
      </c>
      <c r="T190" s="32">
        <f>IFERROR('σ и σw, МПа'!G190*$BF$2,"-")</f>
        <v>261.33333333333337</v>
      </c>
      <c r="U190" s="32">
        <f>IFERROR('σ и σw, МПа'!H190*$BF$2,"-")</f>
        <v>261.33333333333337</v>
      </c>
      <c r="V190" s="32">
        <f>IFERROR('σ и σw, МПа'!I190*$BF$2,"-")</f>
        <v>250.66666666666666</v>
      </c>
      <c r="W190" s="32">
        <f>IFERROR('σ и σw, МПа'!J190*$BF$2,"-")</f>
        <v>230.4</v>
      </c>
      <c r="X190" s="32">
        <f>IFERROR('σ и σw, МПа'!K190*$BF$2,"-")</f>
        <v>230.4</v>
      </c>
      <c r="Y190" s="32">
        <f>IFERROR('σ и σw, МПа'!L190*$BF$2,"-")</f>
        <v>209.06666666666666</v>
      </c>
      <c r="Z190" s="32">
        <f>IFERROR('σ и σw, МПа'!M190*$BF$2,"-")</f>
        <v>209.06666666666666</v>
      </c>
      <c r="AA190" s="32">
        <f>IFERROR('σ и σw, МПа'!N190*$BF$2,"-")</f>
        <v>178.13333333333333</v>
      </c>
      <c r="AB190" s="32" t="str">
        <f>IFERROR('σ и σw, МПа'!O190*$BF$2,"-")</f>
        <v>-</v>
      </c>
      <c r="AC190" s="33" t="str">
        <f>IFERROR('σ и σw, МПа'!P190*$BF$2,"-")</f>
        <v>-</v>
      </c>
      <c r="AD190" s="31">
        <f>IFERROR('σ и σw, МПа'!Q190*$BG$2,"-")</f>
        <v>147</v>
      </c>
      <c r="AE190" s="32">
        <f>IFERROR('σ и σw, МПа'!R190*$BG$2,"-")</f>
        <v>147</v>
      </c>
      <c r="AF190" s="32">
        <f>IFERROR('σ и σw, МПа'!S190*$BG$2,"-")</f>
        <v>147</v>
      </c>
      <c r="AG190" s="32">
        <f>IFERROR('σ и σw, МПа'!T190*$BG$2,"-")</f>
        <v>147</v>
      </c>
      <c r="AH190" s="32">
        <f>IFERROR('σ и σw, МПа'!U190*$BG$2,"-")</f>
        <v>147</v>
      </c>
      <c r="AI190" s="32">
        <f>IFERROR('σ и σw, МПа'!V190*$BG$2,"-")</f>
        <v>141</v>
      </c>
      <c r="AJ190" s="32">
        <f>IFERROR('σ и σw, МПа'!W190*$BG$2,"-")</f>
        <v>129.6</v>
      </c>
      <c r="AK190" s="32">
        <f>IFERROR('σ и σw, МПа'!X190*$BG$2,"-")</f>
        <v>129.6</v>
      </c>
      <c r="AL190" s="32">
        <f>IFERROR('σ и σw, МПа'!Y190*$BG$2,"-")</f>
        <v>117.6</v>
      </c>
      <c r="AM190" s="32">
        <f>IFERROR('σ и σw, МПа'!Z190*$BG$2,"-")</f>
        <v>117.6</v>
      </c>
      <c r="AN190" s="32">
        <f>IFERROR('σ и σw, МПа'!AA190*$BG$2,"-")</f>
        <v>100.2</v>
      </c>
      <c r="AO190" s="32" t="str">
        <f>IFERROR('σ и σw, МПа'!AB190*$BG$2,"-")</f>
        <v>-</v>
      </c>
      <c r="AP190" s="33" t="str">
        <f>IFERROR('σ и σw, МПа'!AC190*$BG$2,"-")</f>
        <v>-</v>
      </c>
      <c r="AQ190" s="31">
        <f>IFERROR('σ и σw, МПа'!Q190*$BH$2,"-")</f>
        <v>245</v>
      </c>
      <c r="AR190" s="32">
        <f>IFERROR('σ и σw, МПа'!R190*$BH$2,"-")</f>
        <v>245</v>
      </c>
      <c r="AS190" s="32">
        <f>IFERROR('σ и σw, МПа'!S190*$BH$2,"-")</f>
        <v>245</v>
      </c>
      <c r="AT190" s="32">
        <f>IFERROR('σ и σw, МПа'!T190*$BH$2,"-")</f>
        <v>245</v>
      </c>
      <c r="AU190" s="32">
        <f>IFERROR('σ и σw, МПа'!U190*$BH$2,"-")</f>
        <v>245</v>
      </c>
      <c r="AV190" s="32">
        <f>IFERROR('σ и σw, МПа'!V190*$BH$2,"-")</f>
        <v>235</v>
      </c>
      <c r="AW190" s="32">
        <f>IFERROR('σ и σw, МПа'!W190*$BH$2,"-")</f>
        <v>216</v>
      </c>
      <c r="AX190" s="32">
        <f>IFERROR('σ и σw, МПа'!X190*$BH$2,"-")</f>
        <v>216</v>
      </c>
      <c r="AY190" s="32">
        <f>IFERROR('σ и σw, МПа'!Y190*$BH$2,"-")</f>
        <v>196</v>
      </c>
      <c r="AZ190" s="32">
        <f>IFERROR('σ и σw, МПа'!Z190*$BH$2,"-")</f>
        <v>196</v>
      </c>
      <c r="BA190" s="32">
        <f>IFERROR('σ и σw, МПа'!AA190*$BH$2,"-")</f>
        <v>167</v>
      </c>
      <c r="BB190" s="32" t="str">
        <f>IFERROR('σ и σw, МПа'!AB190*$BH$2,"-")</f>
        <v>-</v>
      </c>
      <c r="BC190" s="33" t="str">
        <f>IFERROR('σ и σw, МПа'!AC190*$BH$2,"-")</f>
        <v>-</v>
      </c>
    </row>
    <row r="191" spans="1:55" ht="25.5" x14ac:dyDescent="0.25">
      <c r="A191" s="10" t="str">
        <f>INDEX('Обработка исходного'!B:B,ROW($B$3)+4*(ROW($B191)-ROW($B$3)))</f>
        <v>Сталь легированная хромомолибденованадиевая</v>
      </c>
      <c r="B191" s="47" t="str">
        <f>INDEX('Обработка исходного'!D:D,ROW($B$3)+4*(ROW($B191)-ROW($B$3)))</f>
        <v>12Х1МФ</v>
      </c>
      <c r="C191" s="27" t="str">
        <f>'Rp0,2, МПа'!C191</f>
        <v>Трубы бесшовные горячекатаные диаметром от 57 до 465 мм с толщиной стенки от 3,5 до 60 мм</v>
      </c>
      <c r="D191" s="31">
        <f>IFERROR('σ и σw, МПа'!D191*$BE$2,"-")</f>
        <v>203.53846153846152</v>
      </c>
      <c r="E191" s="32">
        <f>IFERROR('σ и σw, МПа'!E191*$BE$2,"-")</f>
        <v>199.38461538461539</v>
      </c>
      <c r="F191" s="32">
        <f>IFERROR('σ и σw, МПа'!F191*$BE$2,"-")</f>
        <v>199.38461538461539</v>
      </c>
      <c r="G191" s="32">
        <f>IFERROR('σ и σw, МПа'!G191*$BE$2,"-")</f>
        <v>194.76923076923075</v>
      </c>
      <c r="H191" s="32">
        <f>IFERROR('σ и σw, МПа'!H191*$BE$2,"-")</f>
        <v>194.76923076923075</v>
      </c>
      <c r="I191" s="32">
        <f>IFERROR('σ и σw, МПа'!I191*$BE$2,"-")</f>
        <v>190.15384615384613</v>
      </c>
      <c r="J191" s="32">
        <f>IFERROR('σ и σw, МПа'!J191*$BE$2,"-")</f>
        <v>190.15384615384613</v>
      </c>
      <c r="K191" s="32">
        <f>IFERROR('σ и σw, МПа'!K191*$BE$2,"-")</f>
        <v>180.92307692307693</v>
      </c>
      <c r="L191" s="32">
        <f>IFERROR('σ и σw, МПа'!L191*$BE$2,"-")</f>
        <v>171.69230769230768</v>
      </c>
      <c r="M191" s="32">
        <f>IFERROR('σ и σw, МПа'!M191*$BE$2,"-")</f>
        <v>158.30769230769229</v>
      </c>
      <c r="N191" s="32">
        <f>IFERROR('σ и σw, МПа'!N191*$BE$2,"-")</f>
        <v>135.69230769230768</v>
      </c>
      <c r="O191" s="32" t="str">
        <f>IFERROR('σ и σw, МПа'!O191*$BE$2,"-")</f>
        <v>-</v>
      </c>
      <c r="P191" s="33" t="str">
        <f>IFERROR('σ и σw, МПа'!P191*$BE$2,"-")</f>
        <v>-</v>
      </c>
      <c r="Q191" s="31">
        <f>IFERROR('σ и σw, МПа'!D191*$BF$2,"-")</f>
        <v>271.38461538461542</v>
      </c>
      <c r="R191" s="32">
        <f>IFERROR('σ и σw, МПа'!E191*$BF$2,"-")</f>
        <v>265.84615384615387</v>
      </c>
      <c r="S191" s="32">
        <f>IFERROR('σ и σw, МПа'!F191*$BF$2,"-")</f>
        <v>265.84615384615387</v>
      </c>
      <c r="T191" s="32">
        <f>IFERROR('σ и σw, МПа'!G191*$BF$2,"-")</f>
        <v>259.69230769230768</v>
      </c>
      <c r="U191" s="32">
        <f>IFERROR('σ и σw, МПа'!H191*$BF$2,"-")</f>
        <v>259.69230769230768</v>
      </c>
      <c r="V191" s="32">
        <f>IFERROR('σ и σw, МПа'!I191*$BF$2,"-")</f>
        <v>253.53846153846155</v>
      </c>
      <c r="W191" s="32">
        <f>IFERROR('σ и σw, МПа'!J191*$BF$2,"-")</f>
        <v>253.53846153846155</v>
      </c>
      <c r="X191" s="32">
        <f>IFERROR('σ и σw, МПа'!K191*$BF$2,"-")</f>
        <v>241.23076923076925</v>
      </c>
      <c r="Y191" s="32">
        <f>IFERROR('σ и σw, МПа'!L191*$BF$2,"-")</f>
        <v>228.92307692307691</v>
      </c>
      <c r="Z191" s="32">
        <f>IFERROR('σ и σw, МПа'!M191*$BF$2,"-")</f>
        <v>211.07692307692307</v>
      </c>
      <c r="AA191" s="32">
        <f>IFERROR('σ и σw, МПа'!N191*$BF$2,"-")</f>
        <v>180.92307692307691</v>
      </c>
      <c r="AB191" s="32" t="str">
        <f>IFERROR('σ и σw, МПа'!O191*$BF$2,"-")</f>
        <v>-</v>
      </c>
      <c r="AC191" s="33" t="str">
        <f>IFERROR('σ и σw, МПа'!P191*$BF$2,"-")</f>
        <v>-</v>
      </c>
      <c r="AD191" s="31">
        <f>IFERROR('σ и σw, МПа'!Q191*$BG$2,"-")</f>
        <v>165</v>
      </c>
      <c r="AE191" s="32">
        <f>IFERROR('σ и σw, МПа'!R191*$BG$2,"-")</f>
        <v>165</v>
      </c>
      <c r="AF191" s="32">
        <f>IFERROR('σ и σw, МПа'!S191*$BG$2,"-")</f>
        <v>165</v>
      </c>
      <c r="AG191" s="32">
        <f>IFERROR('σ и σw, МПа'!T191*$BG$2,"-")</f>
        <v>165</v>
      </c>
      <c r="AH191" s="32">
        <f>IFERROR('σ и σw, МПа'!U191*$BG$2,"-")</f>
        <v>165</v>
      </c>
      <c r="AI191" s="32">
        <f>IFERROR('σ и σw, МПа'!V191*$BG$2,"-")</f>
        <v>159</v>
      </c>
      <c r="AJ191" s="32">
        <f>IFERROR('σ и σw, МПа'!W191*$BG$2,"-")</f>
        <v>153</v>
      </c>
      <c r="AK191" s="32">
        <f>IFERROR('σ и σw, МПа'!X191*$BG$2,"-")</f>
        <v>147</v>
      </c>
      <c r="AL191" s="32">
        <f>IFERROR('σ и σw, МПа'!Y191*$BG$2,"-")</f>
        <v>129.6</v>
      </c>
      <c r="AM191" s="32">
        <f>IFERROR('σ и σw, МПа'!Z191*$BG$2,"-")</f>
        <v>128.4</v>
      </c>
      <c r="AN191" s="32">
        <f>IFERROR('σ и σw, МПа'!AA191*$BG$2,"-")</f>
        <v>111.6</v>
      </c>
      <c r="AO191" s="32" t="str">
        <f>IFERROR('σ и σw, МПа'!AB191*$BG$2,"-")</f>
        <v>-</v>
      </c>
      <c r="AP191" s="33" t="str">
        <f>IFERROR('σ и σw, МПа'!AC191*$BG$2,"-")</f>
        <v>-</v>
      </c>
      <c r="AQ191" s="31">
        <f>IFERROR('σ и σw, МПа'!Q191*$BH$2,"-")</f>
        <v>275</v>
      </c>
      <c r="AR191" s="32">
        <f>IFERROR('σ и σw, МПа'!R191*$BH$2,"-")</f>
        <v>275</v>
      </c>
      <c r="AS191" s="32">
        <f>IFERROR('σ и σw, МПа'!S191*$BH$2,"-")</f>
        <v>275</v>
      </c>
      <c r="AT191" s="32">
        <f>IFERROR('σ и σw, МПа'!T191*$BH$2,"-")</f>
        <v>275</v>
      </c>
      <c r="AU191" s="32">
        <f>IFERROR('σ и σw, МПа'!U191*$BH$2,"-")</f>
        <v>275</v>
      </c>
      <c r="AV191" s="32">
        <f>IFERROR('σ и σw, МПа'!V191*$BH$2,"-")</f>
        <v>265</v>
      </c>
      <c r="AW191" s="32">
        <f>IFERROR('σ и σw, МПа'!W191*$BH$2,"-")</f>
        <v>255</v>
      </c>
      <c r="AX191" s="32">
        <f>IFERROR('σ и σw, МПа'!X191*$BH$2,"-")</f>
        <v>245</v>
      </c>
      <c r="AY191" s="32">
        <f>IFERROR('σ и σw, МПа'!Y191*$BH$2,"-")</f>
        <v>216</v>
      </c>
      <c r="AZ191" s="32">
        <f>IFERROR('σ и σw, МПа'!Z191*$BH$2,"-")</f>
        <v>214</v>
      </c>
      <c r="BA191" s="32">
        <f>IFERROR('σ и σw, МПа'!AA191*$BH$2,"-")</f>
        <v>186</v>
      </c>
      <c r="BB191" s="32" t="str">
        <f>IFERROR('σ и σw, МПа'!AB191*$BH$2,"-")</f>
        <v>-</v>
      </c>
      <c r="BC191" s="33" t="str">
        <f>IFERROR('σ и σw, МПа'!AC191*$BH$2,"-")</f>
        <v>-</v>
      </c>
    </row>
    <row r="192" spans="1:55" ht="25.5" x14ac:dyDescent="0.25">
      <c r="A192" s="10" t="str">
        <f>INDEX('Обработка исходного'!B:B,ROW($B$3)+4*(ROW($B192)-ROW($B$3)))</f>
        <v>Сталь легированная хромомолибденованадиевая</v>
      </c>
      <c r="B192" s="47" t="str">
        <f>INDEX('Обработка исходного'!D:D,ROW($B$3)+4*(ROW($B192)-ROW($B$3)))</f>
        <v>12Х1МФ</v>
      </c>
      <c r="C192" s="27" t="str">
        <f>'Rp0,2, МПа'!C192</f>
        <v>Трубы холоднодеформируемые диаметром от 10 до 108 мм с толщиной стенки от 2 до 13 мм</v>
      </c>
      <c r="D192" s="31">
        <f>IFERROR('σ и σw, МПа'!D192*$BE$2,"-")</f>
        <v>203.53846153846152</v>
      </c>
      <c r="E192" s="32">
        <f>IFERROR('σ и σw, МПа'!E192*$BE$2,"-")</f>
        <v>199.38461538461539</v>
      </c>
      <c r="F192" s="32">
        <f>IFERROR('σ и σw, МПа'!F192*$BE$2,"-")</f>
        <v>199.38461538461539</v>
      </c>
      <c r="G192" s="32">
        <f>IFERROR('σ и σw, МПа'!G192*$BE$2,"-")</f>
        <v>194.76923076923075</v>
      </c>
      <c r="H192" s="32">
        <f>IFERROR('σ и σw, МПа'!H192*$BE$2,"-")</f>
        <v>194.76923076923075</v>
      </c>
      <c r="I192" s="32">
        <f>IFERROR('σ и σw, МПа'!I192*$BE$2,"-")</f>
        <v>190.15384615384613</v>
      </c>
      <c r="J192" s="32">
        <f>IFERROR('σ и σw, МПа'!J192*$BE$2,"-")</f>
        <v>190.15384615384613</v>
      </c>
      <c r="K192" s="32">
        <f>IFERROR('σ и σw, МПа'!K192*$BE$2,"-")</f>
        <v>180.92307692307693</v>
      </c>
      <c r="L192" s="32">
        <f>IFERROR('σ и σw, МПа'!L192*$BE$2,"-")</f>
        <v>171.69230769230768</v>
      </c>
      <c r="M192" s="32">
        <f>IFERROR('σ и σw, МПа'!M192*$BE$2,"-")</f>
        <v>158.30769230769229</v>
      </c>
      <c r="N192" s="32">
        <f>IFERROR('σ и σw, МПа'!N192*$BE$2,"-")</f>
        <v>135.69230769230768</v>
      </c>
      <c r="O192" s="32" t="str">
        <f>IFERROR('σ и σw, МПа'!O192*$BE$2,"-")</f>
        <v>-</v>
      </c>
      <c r="P192" s="33" t="str">
        <f>IFERROR('σ и σw, МПа'!P192*$BE$2,"-")</f>
        <v>-</v>
      </c>
      <c r="Q192" s="31">
        <f>IFERROR('σ и σw, МПа'!D192*$BF$2,"-")</f>
        <v>271.38461538461542</v>
      </c>
      <c r="R192" s="32">
        <f>IFERROR('σ и σw, МПа'!E192*$BF$2,"-")</f>
        <v>265.84615384615387</v>
      </c>
      <c r="S192" s="32">
        <f>IFERROR('σ и σw, МПа'!F192*$BF$2,"-")</f>
        <v>265.84615384615387</v>
      </c>
      <c r="T192" s="32">
        <f>IFERROR('σ и σw, МПа'!G192*$BF$2,"-")</f>
        <v>259.69230769230768</v>
      </c>
      <c r="U192" s="32">
        <f>IFERROR('σ и σw, МПа'!H192*$BF$2,"-")</f>
        <v>259.69230769230768</v>
      </c>
      <c r="V192" s="32">
        <f>IFERROR('σ и σw, МПа'!I192*$BF$2,"-")</f>
        <v>253.53846153846155</v>
      </c>
      <c r="W192" s="32">
        <f>IFERROR('σ и σw, МПа'!J192*$BF$2,"-")</f>
        <v>253.53846153846155</v>
      </c>
      <c r="X192" s="32">
        <f>IFERROR('σ и σw, МПа'!K192*$BF$2,"-")</f>
        <v>241.23076923076925</v>
      </c>
      <c r="Y192" s="32">
        <f>IFERROR('σ и σw, МПа'!L192*$BF$2,"-")</f>
        <v>228.92307692307691</v>
      </c>
      <c r="Z192" s="32">
        <f>IFERROR('σ и σw, МПа'!M192*$BF$2,"-")</f>
        <v>211.07692307692307</v>
      </c>
      <c r="AA192" s="32">
        <f>IFERROR('σ и σw, МПа'!N192*$BF$2,"-")</f>
        <v>180.92307692307691</v>
      </c>
      <c r="AB192" s="32" t="str">
        <f>IFERROR('σ и σw, МПа'!O192*$BF$2,"-")</f>
        <v>-</v>
      </c>
      <c r="AC192" s="33" t="str">
        <f>IFERROR('σ и σw, МПа'!P192*$BF$2,"-")</f>
        <v>-</v>
      </c>
      <c r="AD192" s="31">
        <f>IFERROR('σ и σw, МПа'!Q192*$BG$2,"-")</f>
        <v>165</v>
      </c>
      <c r="AE192" s="32">
        <f>IFERROR('σ и σw, МПа'!R192*$BG$2,"-")</f>
        <v>165</v>
      </c>
      <c r="AF192" s="32">
        <f>IFERROR('σ и σw, МПа'!S192*$BG$2,"-")</f>
        <v>165</v>
      </c>
      <c r="AG192" s="32">
        <f>IFERROR('σ и σw, МПа'!T192*$BG$2,"-")</f>
        <v>165</v>
      </c>
      <c r="AH192" s="32">
        <f>IFERROR('σ и σw, МПа'!U192*$BG$2,"-")</f>
        <v>165</v>
      </c>
      <c r="AI192" s="32">
        <f>IFERROR('σ и σw, МПа'!V192*$BG$2,"-")</f>
        <v>159</v>
      </c>
      <c r="AJ192" s="32">
        <f>IFERROR('σ и σw, МПа'!W192*$BG$2,"-")</f>
        <v>153</v>
      </c>
      <c r="AK192" s="32">
        <f>IFERROR('σ и σw, МПа'!X192*$BG$2,"-")</f>
        <v>147</v>
      </c>
      <c r="AL192" s="32">
        <f>IFERROR('σ и σw, МПа'!Y192*$BG$2,"-")</f>
        <v>129.6</v>
      </c>
      <c r="AM192" s="32">
        <f>IFERROR('σ и σw, МПа'!Z192*$BG$2,"-")</f>
        <v>128.4</v>
      </c>
      <c r="AN192" s="32">
        <f>IFERROR('σ и σw, МПа'!AA192*$BG$2,"-")</f>
        <v>111.6</v>
      </c>
      <c r="AO192" s="32" t="str">
        <f>IFERROR('σ и σw, МПа'!AB192*$BG$2,"-")</f>
        <v>-</v>
      </c>
      <c r="AP192" s="33" t="str">
        <f>IFERROR('σ и σw, МПа'!AC192*$BG$2,"-")</f>
        <v>-</v>
      </c>
      <c r="AQ192" s="31">
        <f>IFERROR('σ и σw, МПа'!Q192*$BH$2,"-")</f>
        <v>275</v>
      </c>
      <c r="AR192" s="32">
        <f>IFERROR('σ и σw, МПа'!R192*$BH$2,"-")</f>
        <v>275</v>
      </c>
      <c r="AS192" s="32">
        <f>IFERROR('σ и σw, МПа'!S192*$BH$2,"-")</f>
        <v>275</v>
      </c>
      <c r="AT192" s="32">
        <f>IFERROR('σ и σw, МПа'!T192*$BH$2,"-")</f>
        <v>275</v>
      </c>
      <c r="AU192" s="32">
        <f>IFERROR('σ и σw, МПа'!U192*$BH$2,"-")</f>
        <v>275</v>
      </c>
      <c r="AV192" s="32">
        <f>IFERROR('σ и σw, МПа'!V192*$BH$2,"-")</f>
        <v>265</v>
      </c>
      <c r="AW192" s="32">
        <f>IFERROR('σ и σw, МПа'!W192*$BH$2,"-")</f>
        <v>255</v>
      </c>
      <c r="AX192" s="32">
        <f>IFERROR('σ и σw, МПа'!X192*$BH$2,"-")</f>
        <v>245</v>
      </c>
      <c r="AY192" s="32">
        <f>IFERROR('σ и σw, МПа'!Y192*$BH$2,"-")</f>
        <v>216</v>
      </c>
      <c r="AZ192" s="32">
        <f>IFERROR('σ и σw, МПа'!Z192*$BH$2,"-")</f>
        <v>214</v>
      </c>
      <c r="BA192" s="32">
        <f>IFERROR('σ и σw, МПа'!AA192*$BH$2,"-")</f>
        <v>186</v>
      </c>
      <c r="BB192" s="32" t="str">
        <f>IFERROR('σ и σw, МПа'!AB192*$BH$2,"-")</f>
        <v>-</v>
      </c>
      <c r="BC192" s="33" t="str">
        <f>IFERROR('σ и σw, МПа'!AC192*$BH$2,"-")</f>
        <v>-</v>
      </c>
    </row>
    <row r="193" spans="1:55" ht="25.5" x14ac:dyDescent="0.25">
      <c r="A193" s="10" t="str">
        <f>INDEX('Обработка исходного'!B:B,ROW($B$3)+4*(ROW($B193)-ROW($B$3)))</f>
        <v>Сталь легированная хромомолибденованадиевая</v>
      </c>
      <c r="B193" s="47" t="str">
        <f>INDEX('Обработка исходного'!D:D,ROW($B$3)+4*(ROW($B193)-ROW($B$3)))</f>
        <v>25Х1МФ</v>
      </c>
      <c r="C193" s="27" t="str">
        <f>'Rp0,2, МПа'!C193</f>
        <v>Сталь горячекатаная, кованая, калиброванная диаметром или стороной квадрата до 90 мм</v>
      </c>
      <c r="D193" s="31">
        <f>IFERROR('σ и σw, МПа'!D193*$BE$2,"-")</f>
        <v>407.53846153846149</v>
      </c>
      <c r="E193" s="32">
        <f>IFERROR('σ и σw, МПа'!E193*$BE$2,"-")</f>
        <v>402.92307692307691</v>
      </c>
      <c r="F193" s="32">
        <f>IFERROR('σ и σw, МПа'!F193*$BE$2,"-")</f>
        <v>384.92307692307691</v>
      </c>
      <c r="G193" s="32">
        <f>IFERROR('σ и σw, МПа'!G193*$BE$2,"-")</f>
        <v>375.69230769230768</v>
      </c>
      <c r="H193" s="32">
        <f>IFERROR('σ и σw, МПа'!H193*$BE$2,"-")</f>
        <v>371.07692307692304</v>
      </c>
      <c r="I193" s="32">
        <f>IFERROR('σ и σw, МПа'!I193*$BE$2,"-")</f>
        <v>357.69230769230768</v>
      </c>
      <c r="J193" s="32">
        <f>IFERROR('σ и σw, МПа'!J193*$BE$2,"-")</f>
        <v>353.07692307692304</v>
      </c>
      <c r="K193" s="32">
        <f>IFERROR('σ и σw, МПа'!K193*$BE$2,"-")</f>
        <v>335.07692307692304</v>
      </c>
      <c r="L193" s="32">
        <f>IFERROR('σ и σw, МПа'!L193*$BE$2,"-")</f>
        <v>330.4615384615384</v>
      </c>
      <c r="M193" s="32">
        <f>IFERROR('σ и σw, МПа'!M193*$BE$2,"-")</f>
        <v>314.30769230769226</v>
      </c>
      <c r="N193" s="32">
        <f>IFERROR('σ и σw, МПа'!N193*$BE$2,"-")</f>
        <v>289.84615384615381</v>
      </c>
      <c r="O193" s="32" t="str">
        <f>IFERROR('σ и σw, МПа'!O193*$BE$2,"-")</f>
        <v>-</v>
      </c>
      <c r="P193" s="33" t="str">
        <f>IFERROR('σ и σw, МПа'!P193*$BE$2,"-")</f>
        <v>-</v>
      </c>
      <c r="Q193" s="31">
        <f>IFERROR('σ и σw, МПа'!D193*$BF$2,"-")</f>
        <v>543.38461538461536</v>
      </c>
      <c r="R193" s="32">
        <f>IFERROR('σ и σw, МПа'!E193*$BF$2,"-")</f>
        <v>537.23076923076928</v>
      </c>
      <c r="S193" s="32">
        <f>IFERROR('σ и σw, МПа'!F193*$BF$2,"-")</f>
        <v>513.23076923076928</v>
      </c>
      <c r="T193" s="32">
        <f>IFERROR('σ и σw, МПа'!G193*$BF$2,"-")</f>
        <v>500.92307692307696</v>
      </c>
      <c r="U193" s="32">
        <f>IFERROR('σ и σw, МПа'!H193*$BF$2,"-")</f>
        <v>494.76923076923077</v>
      </c>
      <c r="V193" s="32">
        <f>IFERROR('σ и σw, МПа'!I193*$BF$2,"-")</f>
        <v>476.92307692307696</v>
      </c>
      <c r="W193" s="32">
        <f>IFERROR('σ и σw, МПа'!J193*$BF$2,"-")</f>
        <v>470.76923076923077</v>
      </c>
      <c r="X193" s="32">
        <f>IFERROR('σ и σw, МПа'!K193*$BF$2,"-")</f>
        <v>446.76923076923077</v>
      </c>
      <c r="Y193" s="32">
        <f>IFERROR('σ и σw, МПа'!L193*$BF$2,"-")</f>
        <v>440.61538461538458</v>
      </c>
      <c r="Z193" s="32">
        <f>IFERROR('σ и σw, МПа'!M193*$BF$2,"-")</f>
        <v>419.07692307692309</v>
      </c>
      <c r="AA193" s="32">
        <f>IFERROR('σ и σw, МПа'!N193*$BF$2,"-")</f>
        <v>386.46153846153845</v>
      </c>
      <c r="AB193" s="32" t="str">
        <f>IFERROR('σ и σw, МПа'!O193*$BF$2,"-")</f>
        <v>-</v>
      </c>
      <c r="AC193" s="33" t="str">
        <f>IFERROR('σ и σw, МПа'!P193*$BF$2,"-")</f>
        <v>-</v>
      </c>
      <c r="AD193" s="31">
        <f>IFERROR('σ и σw, МПа'!Q193*$BG$2,"-")</f>
        <v>441.59999999999997</v>
      </c>
      <c r="AE193" s="32">
        <f>IFERROR('σ и σw, МПа'!R193*$BG$2,"-")</f>
        <v>423.59999999999997</v>
      </c>
      <c r="AF193" s="32">
        <f>IFERROR('σ и σw, МПа'!S193*$BG$2,"-")</f>
        <v>418.2</v>
      </c>
      <c r="AG193" s="32">
        <f>IFERROR('σ и σw, МПа'!T193*$BG$2,"-")</f>
        <v>394.2</v>
      </c>
      <c r="AH193" s="32">
        <f>IFERROR('σ и σw, МПа'!U193*$BG$2,"-")</f>
        <v>388.2</v>
      </c>
      <c r="AI193" s="32">
        <f>IFERROR('σ и σw, МПа'!V193*$BG$2,"-")</f>
        <v>370.8</v>
      </c>
      <c r="AJ193" s="32">
        <f>IFERROR('σ и σw, МПа'!W193*$BG$2,"-")</f>
        <v>364.8</v>
      </c>
      <c r="AK193" s="32">
        <f>IFERROR('σ и σw, МПа'!X193*$BG$2,"-")</f>
        <v>341.4</v>
      </c>
      <c r="AL193" s="32">
        <f>IFERROR('σ и σw, МПа'!Y193*$BG$2,"-")</f>
        <v>335.4</v>
      </c>
      <c r="AM193" s="32">
        <f>IFERROR('σ и σw, МПа'!Z193*$BG$2,"-")</f>
        <v>324</v>
      </c>
      <c r="AN193" s="32">
        <f>IFERROR('σ и σw, МПа'!AA193*$BG$2,"-")</f>
        <v>318</v>
      </c>
      <c r="AO193" s="32" t="str">
        <f>IFERROR('σ и σw, МПа'!AB193*$BG$2,"-")</f>
        <v>-</v>
      </c>
      <c r="AP193" s="33" t="str">
        <f>IFERROR('σ и σw, МПа'!AC193*$BG$2,"-")</f>
        <v>-</v>
      </c>
      <c r="AQ193" s="31">
        <f>IFERROR('σ и σw, МПа'!Q193*$BH$2,"-")</f>
        <v>736</v>
      </c>
      <c r="AR193" s="32">
        <f>IFERROR('σ и σw, МПа'!R193*$BH$2,"-")</f>
        <v>706</v>
      </c>
      <c r="AS193" s="32">
        <f>IFERROR('σ и σw, МПа'!S193*$BH$2,"-")</f>
        <v>697</v>
      </c>
      <c r="AT193" s="32">
        <f>IFERROR('σ и σw, МПа'!T193*$BH$2,"-")</f>
        <v>657</v>
      </c>
      <c r="AU193" s="32">
        <f>IFERROR('σ и σw, МПа'!U193*$BH$2,"-")</f>
        <v>647</v>
      </c>
      <c r="AV193" s="32">
        <f>IFERROR('σ и σw, МПа'!V193*$BH$2,"-")</f>
        <v>618</v>
      </c>
      <c r="AW193" s="32">
        <f>IFERROR('σ и σw, МПа'!W193*$BH$2,"-")</f>
        <v>608</v>
      </c>
      <c r="AX193" s="32">
        <f>IFERROR('σ и σw, МПа'!X193*$BH$2,"-")</f>
        <v>569</v>
      </c>
      <c r="AY193" s="32">
        <f>IFERROR('σ и σw, МПа'!Y193*$BH$2,"-")</f>
        <v>559</v>
      </c>
      <c r="AZ193" s="32">
        <f>IFERROR('σ и σw, МПа'!Z193*$BH$2,"-")</f>
        <v>540</v>
      </c>
      <c r="BA193" s="32">
        <f>IFERROR('σ и σw, МПа'!AA193*$BH$2,"-")</f>
        <v>530</v>
      </c>
      <c r="BB193" s="32" t="str">
        <f>IFERROR('σ и σw, МПа'!AB193*$BH$2,"-")</f>
        <v>-</v>
      </c>
      <c r="BC193" s="33" t="str">
        <f>IFERROR('σ и σw, МПа'!AC193*$BH$2,"-")</f>
        <v>-</v>
      </c>
    </row>
    <row r="194" spans="1:55" ht="25.5" x14ac:dyDescent="0.25">
      <c r="A194" s="10" t="str">
        <f>INDEX('Обработка исходного'!B:B,ROW($B$3)+4*(ROW($B194)-ROW($B$3)))</f>
        <v>Сталь легированная хромомолибденованадиевая</v>
      </c>
      <c r="B194" s="47" t="str">
        <f>INDEX('Обработка исходного'!D:D,ROW($B$3)+4*(ROW($B194)-ROW($B$3)))</f>
        <v>25Х1МФ</v>
      </c>
      <c r="C194" s="27" t="str">
        <f>'Rp0,2, МПа'!C194</f>
        <v>Сталь горячекатаная, кованая, калиброванная диаметром или стороной квадрата от 90 до 150 мм</v>
      </c>
      <c r="D194" s="31">
        <f>IFERROR('σ и σw, МПа'!D194*$BE$2,"-")</f>
        <v>407.53846153846149</v>
      </c>
      <c r="E194" s="32">
        <f>IFERROR('σ и σw, МПа'!E194*$BE$2,"-")</f>
        <v>402.92307692307691</v>
      </c>
      <c r="F194" s="32">
        <f>IFERROR('σ и σw, МПа'!F194*$BE$2,"-")</f>
        <v>384.92307692307691</v>
      </c>
      <c r="G194" s="32">
        <f>IFERROR('σ и σw, МПа'!G194*$BE$2,"-")</f>
        <v>375.69230769230768</v>
      </c>
      <c r="H194" s="32">
        <f>IFERROR('σ и σw, МПа'!H194*$BE$2,"-")</f>
        <v>371.07692307692304</v>
      </c>
      <c r="I194" s="32">
        <f>IFERROR('σ и σw, МПа'!I194*$BE$2,"-")</f>
        <v>357.69230769230768</v>
      </c>
      <c r="J194" s="32">
        <f>IFERROR('σ и σw, МПа'!J194*$BE$2,"-")</f>
        <v>353.07692307692304</v>
      </c>
      <c r="K194" s="32">
        <f>IFERROR('σ и σw, МПа'!K194*$BE$2,"-")</f>
        <v>335.07692307692304</v>
      </c>
      <c r="L194" s="32">
        <f>IFERROR('σ и σw, МПа'!L194*$BE$2,"-")</f>
        <v>330.4615384615384</v>
      </c>
      <c r="M194" s="32">
        <f>IFERROR('σ и σw, МПа'!M194*$BE$2,"-")</f>
        <v>314.30769230769226</v>
      </c>
      <c r="N194" s="32">
        <f>IFERROR('σ и σw, МПа'!N194*$BE$2,"-")</f>
        <v>289.84615384615381</v>
      </c>
      <c r="O194" s="32" t="str">
        <f>IFERROR('σ и σw, МПа'!O194*$BE$2,"-")</f>
        <v>-</v>
      </c>
      <c r="P194" s="33" t="str">
        <f>IFERROR('σ и σw, МПа'!P194*$BE$2,"-")</f>
        <v>-</v>
      </c>
      <c r="Q194" s="31">
        <f>IFERROR('σ и σw, МПа'!D194*$BF$2,"-")</f>
        <v>543.38461538461536</v>
      </c>
      <c r="R194" s="32">
        <f>IFERROR('σ и σw, МПа'!E194*$BF$2,"-")</f>
        <v>537.23076923076928</v>
      </c>
      <c r="S194" s="32">
        <f>IFERROR('σ и σw, МПа'!F194*$BF$2,"-")</f>
        <v>513.23076923076928</v>
      </c>
      <c r="T194" s="32">
        <f>IFERROR('σ и σw, МПа'!G194*$BF$2,"-")</f>
        <v>500.92307692307696</v>
      </c>
      <c r="U194" s="32">
        <f>IFERROR('σ и σw, МПа'!H194*$BF$2,"-")</f>
        <v>494.76923076923077</v>
      </c>
      <c r="V194" s="32">
        <f>IFERROR('σ и σw, МПа'!I194*$BF$2,"-")</f>
        <v>476.92307692307696</v>
      </c>
      <c r="W194" s="32">
        <f>IFERROR('σ и σw, МПа'!J194*$BF$2,"-")</f>
        <v>470.76923076923077</v>
      </c>
      <c r="X194" s="32">
        <f>IFERROR('σ и σw, МПа'!K194*$BF$2,"-")</f>
        <v>446.76923076923077</v>
      </c>
      <c r="Y194" s="32">
        <f>IFERROR('σ и σw, МПа'!L194*$BF$2,"-")</f>
        <v>440.61538461538458</v>
      </c>
      <c r="Z194" s="32">
        <f>IFERROR('σ и σw, МПа'!M194*$BF$2,"-")</f>
        <v>419.07692307692309</v>
      </c>
      <c r="AA194" s="32">
        <f>IFERROR('σ и σw, МПа'!N194*$BF$2,"-")</f>
        <v>386.46153846153845</v>
      </c>
      <c r="AB194" s="32" t="str">
        <f>IFERROR('σ и σw, МПа'!O194*$BF$2,"-")</f>
        <v>-</v>
      </c>
      <c r="AC194" s="33" t="str">
        <f>IFERROR('σ и σw, МПа'!P194*$BF$2,"-")</f>
        <v>-</v>
      </c>
      <c r="AD194" s="31">
        <f>IFERROR('σ и σw, МПа'!Q194*$BG$2,"-")</f>
        <v>441.59999999999997</v>
      </c>
      <c r="AE194" s="32">
        <f>IFERROR('σ и σw, МПа'!R194*$BG$2,"-")</f>
        <v>423.59999999999997</v>
      </c>
      <c r="AF194" s="32">
        <f>IFERROR('σ и σw, МПа'!S194*$BG$2,"-")</f>
        <v>418.2</v>
      </c>
      <c r="AG194" s="32">
        <f>IFERROR('σ и σw, МПа'!T194*$BG$2,"-")</f>
        <v>394.2</v>
      </c>
      <c r="AH194" s="32">
        <f>IFERROR('σ и σw, МПа'!U194*$BG$2,"-")</f>
        <v>388.2</v>
      </c>
      <c r="AI194" s="32">
        <f>IFERROR('σ и σw, МПа'!V194*$BG$2,"-")</f>
        <v>370.8</v>
      </c>
      <c r="AJ194" s="32">
        <f>IFERROR('σ и σw, МПа'!W194*$BG$2,"-")</f>
        <v>364.8</v>
      </c>
      <c r="AK194" s="32">
        <f>IFERROR('σ и σw, МПа'!X194*$BG$2,"-")</f>
        <v>341.4</v>
      </c>
      <c r="AL194" s="32">
        <f>IFERROR('σ и σw, МПа'!Y194*$BG$2,"-")</f>
        <v>335.4</v>
      </c>
      <c r="AM194" s="32">
        <f>IFERROR('σ и σw, МПа'!Z194*$BG$2,"-")</f>
        <v>324</v>
      </c>
      <c r="AN194" s="32">
        <f>IFERROR('σ и σw, МПа'!AA194*$BG$2,"-")</f>
        <v>318</v>
      </c>
      <c r="AO194" s="32" t="str">
        <f>IFERROR('σ и σw, МПа'!AB194*$BG$2,"-")</f>
        <v>-</v>
      </c>
      <c r="AP194" s="33" t="str">
        <f>IFERROR('σ и σw, МПа'!AC194*$BG$2,"-")</f>
        <v>-</v>
      </c>
      <c r="AQ194" s="31">
        <f>IFERROR('σ и σw, МПа'!Q194*$BH$2,"-")</f>
        <v>736</v>
      </c>
      <c r="AR194" s="32">
        <f>IFERROR('σ и σw, МПа'!R194*$BH$2,"-")</f>
        <v>706</v>
      </c>
      <c r="AS194" s="32">
        <f>IFERROR('σ и σw, МПа'!S194*$BH$2,"-")</f>
        <v>697</v>
      </c>
      <c r="AT194" s="32">
        <f>IFERROR('σ и σw, МПа'!T194*$BH$2,"-")</f>
        <v>657</v>
      </c>
      <c r="AU194" s="32">
        <f>IFERROR('σ и σw, МПа'!U194*$BH$2,"-")</f>
        <v>647</v>
      </c>
      <c r="AV194" s="32">
        <f>IFERROR('σ и σw, МПа'!V194*$BH$2,"-")</f>
        <v>618</v>
      </c>
      <c r="AW194" s="32">
        <f>IFERROR('σ и σw, МПа'!W194*$BH$2,"-")</f>
        <v>608</v>
      </c>
      <c r="AX194" s="32">
        <f>IFERROR('σ и σw, МПа'!X194*$BH$2,"-")</f>
        <v>569</v>
      </c>
      <c r="AY194" s="32">
        <f>IFERROR('σ и σw, МПа'!Y194*$BH$2,"-")</f>
        <v>559</v>
      </c>
      <c r="AZ194" s="32">
        <f>IFERROR('σ и σw, МПа'!Z194*$BH$2,"-")</f>
        <v>540</v>
      </c>
      <c r="BA194" s="32">
        <f>IFERROR('σ и σw, МПа'!AA194*$BH$2,"-")</f>
        <v>530</v>
      </c>
      <c r="BB194" s="32" t="str">
        <f>IFERROR('σ и σw, МПа'!AB194*$BH$2,"-")</f>
        <v>-</v>
      </c>
      <c r="BC194" s="33" t="str">
        <f>IFERROR('σ и σw, МПа'!AC194*$BH$2,"-")</f>
        <v>-</v>
      </c>
    </row>
    <row r="195" spans="1:55" ht="25.5" x14ac:dyDescent="0.25">
      <c r="A195" s="10" t="str">
        <f>INDEX('Обработка исходного'!B:B,ROW($B$3)+4*(ROW($B195)-ROW($B$3)))</f>
        <v>Сталь легированная хромомолибденованадиевая</v>
      </c>
      <c r="B195" s="47" t="str">
        <f>INDEX('Обработка исходного'!D:D,ROW($B$3)+4*(ROW($B195)-ROW($B$3)))</f>
        <v>25Х1МФ</v>
      </c>
      <c r="C195" s="27" t="str">
        <f>'Rp0,2, МПа'!C195</f>
        <v>Сталь горячекатаная, кованая, калиброванная диаметром или стороной квадрата от 150 до 200 мм</v>
      </c>
      <c r="D195" s="31">
        <f>IFERROR('σ и σw, МПа'!D195*$BE$2,"-")</f>
        <v>407.53846153846149</v>
      </c>
      <c r="E195" s="32">
        <f>IFERROR('σ и σw, МПа'!E195*$BE$2,"-")</f>
        <v>402.92307692307691</v>
      </c>
      <c r="F195" s="32">
        <f>IFERROR('σ и σw, МПа'!F195*$BE$2,"-")</f>
        <v>384.92307692307691</v>
      </c>
      <c r="G195" s="32">
        <f>IFERROR('σ и σw, МПа'!G195*$BE$2,"-")</f>
        <v>375.69230769230768</v>
      </c>
      <c r="H195" s="32">
        <f>IFERROR('σ и σw, МПа'!H195*$BE$2,"-")</f>
        <v>371.07692307692304</v>
      </c>
      <c r="I195" s="32">
        <f>IFERROR('σ и σw, МПа'!I195*$BE$2,"-")</f>
        <v>357.69230769230768</v>
      </c>
      <c r="J195" s="32">
        <f>IFERROR('σ и σw, МПа'!J195*$BE$2,"-")</f>
        <v>353.07692307692304</v>
      </c>
      <c r="K195" s="32">
        <f>IFERROR('σ и σw, МПа'!K195*$BE$2,"-")</f>
        <v>335.07692307692304</v>
      </c>
      <c r="L195" s="32">
        <f>IFERROR('σ и σw, МПа'!L195*$BE$2,"-")</f>
        <v>330.4615384615384</v>
      </c>
      <c r="M195" s="32">
        <f>IFERROR('σ и σw, МПа'!M195*$BE$2,"-")</f>
        <v>317.07692307692304</v>
      </c>
      <c r="N195" s="32">
        <f>IFERROR('σ и σw, МПа'!N195*$BE$2,"-")</f>
        <v>289.84615384615381</v>
      </c>
      <c r="O195" s="32" t="str">
        <f>IFERROR('σ и σw, МПа'!O195*$BE$2,"-")</f>
        <v>-</v>
      </c>
      <c r="P195" s="33" t="str">
        <f>IFERROR('σ и σw, МПа'!P195*$BE$2,"-")</f>
        <v>-</v>
      </c>
      <c r="Q195" s="31">
        <f>IFERROR('σ и σw, МПа'!D195*$BF$2,"-")</f>
        <v>543.38461538461536</v>
      </c>
      <c r="R195" s="32">
        <f>IFERROR('σ и σw, МПа'!E195*$BF$2,"-")</f>
        <v>537.23076923076928</v>
      </c>
      <c r="S195" s="32">
        <f>IFERROR('σ и σw, МПа'!F195*$BF$2,"-")</f>
        <v>513.23076923076928</v>
      </c>
      <c r="T195" s="32">
        <f>IFERROR('σ и σw, МПа'!G195*$BF$2,"-")</f>
        <v>500.92307692307696</v>
      </c>
      <c r="U195" s="32">
        <f>IFERROR('σ и σw, МПа'!H195*$BF$2,"-")</f>
        <v>494.76923076923077</v>
      </c>
      <c r="V195" s="32">
        <f>IFERROR('σ и σw, МПа'!I195*$BF$2,"-")</f>
        <v>476.92307692307696</v>
      </c>
      <c r="W195" s="32">
        <f>IFERROR('σ и σw, МПа'!J195*$BF$2,"-")</f>
        <v>470.76923076923077</v>
      </c>
      <c r="X195" s="32">
        <f>IFERROR('σ и σw, МПа'!K195*$BF$2,"-")</f>
        <v>446.76923076923077</v>
      </c>
      <c r="Y195" s="32">
        <f>IFERROR('σ и σw, МПа'!L195*$BF$2,"-")</f>
        <v>440.61538461538458</v>
      </c>
      <c r="Z195" s="32">
        <f>IFERROR('σ и σw, МПа'!M195*$BF$2,"-")</f>
        <v>422.76923076923077</v>
      </c>
      <c r="AA195" s="32">
        <f>IFERROR('σ и σw, МПа'!N195*$BF$2,"-")</f>
        <v>386.46153846153845</v>
      </c>
      <c r="AB195" s="32" t="str">
        <f>IFERROR('σ и σw, МПа'!O195*$BF$2,"-")</f>
        <v>-</v>
      </c>
      <c r="AC195" s="33" t="str">
        <f>IFERROR('σ и σw, МПа'!P195*$BF$2,"-")</f>
        <v>-</v>
      </c>
      <c r="AD195" s="31">
        <f>IFERROR('σ и σw, МПа'!Q195*$BG$2,"-")</f>
        <v>441.59999999999997</v>
      </c>
      <c r="AE195" s="32">
        <f>IFERROR('σ и σw, МПа'!R195*$BG$2,"-")</f>
        <v>423.59999999999997</v>
      </c>
      <c r="AF195" s="32">
        <f>IFERROR('σ и σw, МПа'!S195*$BG$2,"-")</f>
        <v>418.2</v>
      </c>
      <c r="AG195" s="32">
        <f>IFERROR('σ и σw, МПа'!T195*$BG$2,"-")</f>
        <v>394.2</v>
      </c>
      <c r="AH195" s="32">
        <f>IFERROR('σ и σw, МПа'!U195*$BG$2,"-")</f>
        <v>388.2</v>
      </c>
      <c r="AI195" s="32">
        <f>IFERROR('σ и σw, МПа'!V195*$BG$2,"-")</f>
        <v>370.8</v>
      </c>
      <c r="AJ195" s="32">
        <f>IFERROR('σ и σw, МПа'!W195*$BG$2,"-")</f>
        <v>364.8</v>
      </c>
      <c r="AK195" s="32">
        <f>IFERROR('σ и σw, МПа'!X195*$BG$2,"-")</f>
        <v>341.4</v>
      </c>
      <c r="AL195" s="32">
        <f>IFERROR('σ и σw, МПа'!Y195*$BG$2,"-")</f>
        <v>335.4</v>
      </c>
      <c r="AM195" s="32">
        <f>IFERROR('σ и σw, МПа'!Z195*$BG$2,"-")</f>
        <v>324</v>
      </c>
      <c r="AN195" s="32">
        <f>IFERROR('σ и σw, МПа'!AA195*$BG$2,"-")</f>
        <v>318</v>
      </c>
      <c r="AO195" s="32" t="str">
        <f>IFERROR('σ и σw, МПа'!AB195*$BG$2,"-")</f>
        <v>-</v>
      </c>
      <c r="AP195" s="33" t="str">
        <f>IFERROR('σ и σw, МПа'!AC195*$BG$2,"-")</f>
        <v>-</v>
      </c>
      <c r="AQ195" s="31">
        <f>IFERROR('σ и σw, МПа'!Q195*$BH$2,"-")</f>
        <v>736</v>
      </c>
      <c r="AR195" s="32">
        <f>IFERROR('σ и σw, МПа'!R195*$BH$2,"-")</f>
        <v>706</v>
      </c>
      <c r="AS195" s="32">
        <f>IFERROR('σ и σw, МПа'!S195*$BH$2,"-")</f>
        <v>697</v>
      </c>
      <c r="AT195" s="32">
        <f>IFERROR('σ и σw, МПа'!T195*$BH$2,"-")</f>
        <v>657</v>
      </c>
      <c r="AU195" s="32">
        <f>IFERROR('σ и σw, МПа'!U195*$BH$2,"-")</f>
        <v>647</v>
      </c>
      <c r="AV195" s="32">
        <f>IFERROR('σ и σw, МПа'!V195*$BH$2,"-")</f>
        <v>618</v>
      </c>
      <c r="AW195" s="32">
        <f>IFERROR('σ и σw, МПа'!W195*$BH$2,"-")</f>
        <v>608</v>
      </c>
      <c r="AX195" s="32">
        <f>IFERROR('σ и σw, МПа'!X195*$BH$2,"-")</f>
        <v>569</v>
      </c>
      <c r="AY195" s="32">
        <f>IFERROR('σ и σw, МПа'!Y195*$BH$2,"-")</f>
        <v>559</v>
      </c>
      <c r="AZ195" s="32">
        <f>IFERROR('σ и σw, МПа'!Z195*$BH$2,"-")</f>
        <v>540</v>
      </c>
      <c r="BA195" s="32">
        <f>IFERROR('σ и σw, МПа'!AA195*$BH$2,"-")</f>
        <v>530</v>
      </c>
      <c r="BB195" s="32" t="str">
        <f>IFERROR('σ и σw, МПа'!AB195*$BH$2,"-")</f>
        <v>-</v>
      </c>
      <c r="BC195" s="33" t="str">
        <f>IFERROR('σ и σw, МПа'!AC195*$BH$2,"-")</f>
        <v>-</v>
      </c>
    </row>
    <row r="196" spans="1:55" ht="25.5" x14ac:dyDescent="0.25">
      <c r="A196" s="10" t="str">
        <f>INDEX('Обработка исходного'!B:B,ROW($B$3)+4*(ROW($B196)-ROW($B$3)))</f>
        <v>Сталь легированная хромомолибденованадиевая</v>
      </c>
      <c r="B196" s="47" t="str">
        <f>INDEX('Обработка исходного'!D:D,ROW($B$3)+4*(ROW($B196)-ROW($B$3)))</f>
        <v>25Х1МФ</v>
      </c>
      <c r="C196" s="27" t="str">
        <f>'Rp0,2, МПа'!C196</f>
        <v>Заготовки крепежных деталей толщиной или диаметром до 200 мм, КП490*</v>
      </c>
      <c r="D196" s="31">
        <f>IFERROR('σ и σw, МПа'!D196*$BE$2,"-")</f>
        <v>271.84615384615381</v>
      </c>
      <c r="E196" s="32">
        <f>IFERROR('σ и σw, МПа'!E196*$BE$2,"-")</f>
        <v>267.23076923076923</v>
      </c>
      <c r="F196" s="32">
        <f>IFERROR('σ и σw, МПа'!F196*$BE$2,"-")</f>
        <v>253.38461538461539</v>
      </c>
      <c r="G196" s="32">
        <f>IFERROR('σ и σw, МПа'!G196*$BE$2,"-")</f>
        <v>249.2307692307692</v>
      </c>
      <c r="H196" s="32">
        <f>IFERROR('σ и σw, МПа'!H196*$BE$2,"-")</f>
        <v>249.2307692307692</v>
      </c>
      <c r="I196" s="32">
        <f>IFERROR('σ и σw, МПа'!I196*$BE$2,"-")</f>
        <v>235.38461538461539</v>
      </c>
      <c r="J196" s="32">
        <f>IFERROR('σ и σw, МПа'!J196*$BE$2,"-")</f>
        <v>235.38461538461539</v>
      </c>
      <c r="K196" s="32">
        <f>IFERROR('σ и σw, МПа'!K196*$BE$2,"-")</f>
        <v>222</v>
      </c>
      <c r="L196" s="32">
        <f>IFERROR('σ и σw, МПа'!L196*$BE$2,"-")</f>
        <v>217.38461538461539</v>
      </c>
      <c r="M196" s="32">
        <f>IFERROR('σ и σw, МПа'!M196*$BE$2,"-")</f>
        <v>212.76923076923075</v>
      </c>
      <c r="N196" s="32">
        <f>IFERROR('σ и σw, МПа'!N196*$BE$2,"-")</f>
        <v>190.15384615384613</v>
      </c>
      <c r="O196" s="32" t="str">
        <f>IFERROR('σ и σw, МПа'!O196*$BE$2,"-")</f>
        <v>-</v>
      </c>
      <c r="P196" s="33" t="str">
        <f>IFERROR('σ и σw, МПа'!P196*$BE$2,"-")</f>
        <v>-</v>
      </c>
      <c r="Q196" s="31">
        <f>IFERROR('σ и σw, МПа'!D196*$BF$2,"-")</f>
        <v>362.46153846153845</v>
      </c>
      <c r="R196" s="32">
        <f>IFERROR('σ и σw, МПа'!E196*$BF$2,"-")</f>
        <v>356.30769230769232</v>
      </c>
      <c r="S196" s="32">
        <f>IFERROR('σ и σw, МПа'!F196*$BF$2,"-")</f>
        <v>337.84615384615387</v>
      </c>
      <c r="T196" s="32">
        <f>IFERROR('σ и σw, МПа'!G196*$BF$2,"-")</f>
        <v>332.30769230769232</v>
      </c>
      <c r="U196" s="32">
        <f>IFERROR('σ и σw, МПа'!H196*$BF$2,"-")</f>
        <v>332.30769230769232</v>
      </c>
      <c r="V196" s="32">
        <f>IFERROR('σ и σw, МПа'!I196*$BF$2,"-")</f>
        <v>313.84615384615387</v>
      </c>
      <c r="W196" s="32">
        <f>IFERROR('σ и σw, МПа'!J196*$BF$2,"-")</f>
        <v>313.84615384615387</v>
      </c>
      <c r="X196" s="32">
        <f>IFERROR('σ и σw, МПа'!K196*$BF$2,"-")</f>
        <v>296</v>
      </c>
      <c r="Y196" s="32">
        <f>IFERROR('σ и σw, МПа'!L196*$BF$2,"-")</f>
        <v>289.84615384615387</v>
      </c>
      <c r="Z196" s="32">
        <f>IFERROR('σ и σw, МПа'!M196*$BF$2,"-")</f>
        <v>283.69230769230768</v>
      </c>
      <c r="AA196" s="32">
        <f>IFERROR('σ и σw, МПа'!N196*$BF$2,"-")</f>
        <v>253.53846153846155</v>
      </c>
      <c r="AB196" s="32" t="str">
        <f>IFERROR('σ и σw, МПа'!O196*$BF$2,"-")</f>
        <v>-</v>
      </c>
      <c r="AC196" s="33" t="str">
        <f>IFERROR('σ и σw, МПа'!P196*$BF$2,"-")</f>
        <v>-</v>
      </c>
      <c r="AD196" s="31">
        <f>IFERROR('σ и σw, МПа'!Q196*$BG$2,"-")</f>
        <v>294</v>
      </c>
      <c r="AE196" s="32">
        <f>IFERROR('σ и σw, МПа'!R196*$BG$2,"-")</f>
        <v>282.59999999999997</v>
      </c>
      <c r="AF196" s="32">
        <f>IFERROR('σ и σw, МПа'!S196*$BG$2,"-")</f>
        <v>276.59999999999997</v>
      </c>
      <c r="AG196" s="32">
        <f>IFERROR('σ и σw, МПа'!T196*$BG$2,"-")</f>
        <v>259.2</v>
      </c>
      <c r="AH196" s="32">
        <f>IFERROR('σ и σw, МПа'!U196*$BG$2,"-")</f>
        <v>259.2</v>
      </c>
      <c r="AI196" s="32">
        <f>IFERROR('σ и σw, МПа'!V196*$BG$2,"-")</f>
        <v>247.2</v>
      </c>
      <c r="AJ196" s="32">
        <f>IFERROR('σ и σw, МПа'!W196*$BG$2,"-")</f>
        <v>241.2</v>
      </c>
      <c r="AK196" s="32">
        <f>IFERROR('σ и σw, МПа'!X196*$BG$2,"-")</f>
        <v>205.79999999999998</v>
      </c>
      <c r="AL196" s="32">
        <f>IFERROR('σ и σw, МПа'!Y196*$BG$2,"-")</f>
        <v>205.79999999999998</v>
      </c>
      <c r="AM196" s="32">
        <f>IFERROR('σ и σw, МПа'!Z196*$BG$2,"-")</f>
        <v>193.79999999999998</v>
      </c>
      <c r="AN196" s="32">
        <f>IFERROR('σ и σw, МПа'!AA196*$BG$2,"-")</f>
        <v>193.79999999999998</v>
      </c>
      <c r="AO196" s="32" t="str">
        <f>IFERROR('σ и σw, МПа'!AB196*$BG$2,"-")</f>
        <v>-</v>
      </c>
      <c r="AP196" s="33" t="str">
        <f>IFERROR('σ и σw, МПа'!AC196*$BG$2,"-")</f>
        <v>-</v>
      </c>
      <c r="AQ196" s="31">
        <f>IFERROR('σ и σw, МПа'!Q196*$BH$2,"-")</f>
        <v>490</v>
      </c>
      <c r="AR196" s="32">
        <f>IFERROR('σ и σw, МПа'!R196*$BH$2,"-")</f>
        <v>471</v>
      </c>
      <c r="AS196" s="32">
        <f>IFERROR('σ и σw, МПа'!S196*$BH$2,"-")</f>
        <v>461</v>
      </c>
      <c r="AT196" s="32">
        <f>IFERROR('σ и σw, МПа'!T196*$BH$2,"-")</f>
        <v>432</v>
      </c>
      <c r="AU196" s="32">
        <f>IFERROR('σ и σw, МПа'!U196*$BH$2,"-")</f>
        <v>432</v>
      </c>
      <c r="AV196" s="32">
        <f>IFERROR('σ и σw, МПа'!V196*$BH$2,"-")</f>
        <v>412</v>
      </c>
      <c r="AW196" s="32">
        <f>IFERROR('σ и σw, МПа'!W196*$BH$2,"-")</f>
        <v>402</v>
      </c>
      <c r="AX196" s="32">
        <f>IFERROR('σ и σw, МПа'!X196*$BH$2,"-")</f>
        <v>343</v>
      </c>
      <c r="AY196" s="32">
        <f>IFERROR('σ и σw, МПа'!Y196*$BH$2,"-")</f>
        <v>343</v>
      </c>
      <c r="AZ196" s="32">
        <f>IFERROR('σ и σw, МПа'!Z196*$BH$2,"-")</f>
        <v>323</v>
      </c>
      <c r="BA196" s="32">
        <f>IFERROR('σ и σw, МПа'!AA196*$BH$2,"-")</f>
        <v>323</v>
      </c>
      <c r="BB196" s="32" t="str">
        <f>IFERROR('σ и σw, МПа'!AB196*$BH$2,"-")</f>
        <v>-</v>
      </c>
      <c r="BC196" s="33" t="str">
        <f>IFERROR('σ и σw, МПа'!AC196*$BH$2,"-")</f>
        <v>-</v>
      </c>
    </row>
    <row r="197" spans="1:55" ht="25.5" x14ac:dyDescent="0.25">
      <c r="A197" s="10" t="str">
        <f>INDEX('Обработка исходного'!B:B,ROW($B$3)+4*(ROW($B197)-ROW($B$3)))</f>
        <v>Сталь легированная хромомолибденованадиевая</v>
      </c>
      <c r="B197" s="47" t="str">
        <f>INDEX('Обработка исходного'!D:D,ROW($B$3)+4*(ROW($B197)-ROW($B$3)))</f>
        <v>25Х1МФ</v>
      </c>
      <c r="C197" s="27" t="str">
        <f>'Rp0,2, МПа'!C197</f>
        <v>Заготовки крепежных деталей толщиной или диаметром до 200 мм КП590*</v>
      </c>
      <c r="D197" s="31">
        <f>IFERROR('σ и σw, МПа'!D197*$BE$2,"-")</f>
        <v>339.69230769230768</v>
      </c>
      <c r="E197" s="32">
        <f>IFERROR('σ и σw, МПа'!E197*$BE$2,"-")</f>
        <v>330.4615384615384</v>
      </c>
      <c r="F197" s="32">
        <f>IFERROR('σ и σw, МПа'!F197*$BE$2,"-")</f>
        <v>317.07692307692304</v>
      </c>
      <c r="G197" s="32">
        <f>IFERROR('σ и σw, МПа'!G197*$BE$2,"-")</f>
        <v>307.84615384615387</v>
      </c>
      <c r="H197" s="32">
        <f>IFERROR('σ и σw, МПа'!H197*$BE$2,"-")</f>
        <v>307.84615384615387</v>
      </c>
      <c r="I197" s="32">
        <f>IFERROR('σ и σw, МПа'!I197*$BE$2,"-")</f>
        <v>289.84615384615381</v>
      </c>
      <c r="J197" s="32">
        <f>IFERROR('σ и σw, МПа'!J197*$BE$2,"-")</f>
        <v>289.84615384615381</v>
      </c>
      <c r="K197" s="32">
        <f>IFERROR('σ и σw, МПа'!K197*$BE$2,"-")</f>
        <v>276</v>
      </c>
      <c r="L197" s="32">
        <f>IFERROR('σ и σw, МПа'!L197*$BE$2,"-")</f>
        <v>271.84615384615381</v>
      </c>
      <c r="M197" s="32">
        <f>IFERROR('σ и σw, МПа'!M197*$BE$2,"-")</f>
        <v>262.61538461538458</v>
      </c>
      <c r="N197" s="32">
        <f>IFERROR('σ и σw, МПа'!N197*$BE$2,"-")</f>
        <v>235.38461538461539</v>
      </c>
      <c r="O197" s="32" t="str">
        <f>IFERROR('σ и σw, МПа'!O197*$BE$2,"-")</f>
        <v>-</v>
      </c>
      <c r="P197" s="33" t="str">
        <f>IFERROR('σ и σw, МПа'!P197*$BE$2,"-")</f>
        <v>-</v>
      </c>
      <c r="Q197" s="31">
        <f>IFERROR('σ и σw, МПа'!D197*$BF$2,"-")</f>
        <v>452.92307692307696</v>
      </c>
      <c r="R197" s="32">
        <f>IFERROR('σ и σw, МПа'!E197*$BF$2,"-")</f>
        <v>440.61538461538458</v>
      </c>
      <c r="S197" s="32">
        <f>IFERROR('σ и σw, МПа'!F197*$BF$2,"-")</f>
        <v>422.76923076923077</v>
      </c>
      <c r="T197" s="32">
        <f>IFERROR('σ и σw, МПа'!G197*$BF$2,"-")</f>
        <v>410.46153846153851</v>
      </c>
      <c r="U197" s="32">
        <f>IFERROR('σ и σw, МПа'!H197*$BF$2,"-")</f>
        <v>410.46153846153851</v>
      </c>
      <c r="V197" s="32">
        <f>IFERROR('σ и σw, МПа'!I197*$BF$2,"-")</f>
        <v>386.46153846153845</v>
      </c>
      <c r="W197" s="32">
        <f>IFERROR('σ и σw, МПа'!J197*$BF$2,"-")</f>
        <v>386.46153846153845</v>
      </c>
      <c r="X197" s="32">
        <f>IFERROR('σ и σw, МПа'!K197*$BF$2,"-")</f>
        <v>368</v>
      </c>
      <c r="Y197" s="32">
        <f>IFERROR('σ и σw, МПа'!L197*$BF$2,"-")</f>
        <v>362.46153846153845</v>
      </c>
      <c r="Z197" s="32">
        <f>IFERROR('σ и σw, МПа'!M197*$BF$2,"-")</f>
        <v>350.15384615384619</v>
      </c>
      <c r="AA197" s="32">
        <f>IFERROR('σ и σw, МПа'!N197*$BF$2,"-")</f>
        <v>313.84615384615387</v>
      </c>
      <c r="AB197" s="32" t="str">
        <f>IFERROR('σ и σw, МПа'!O197*$BF$2,"-")</f>
        <v>-</v>
      </c>
      <c r="AC197" s="33" t="str">
        <f>IFERROR('σ и σw, МПа'!P197*$BF$2,"-")</f>
        <v>-</v>
      </c>
      <c r="AD197" s="31">
        <f>IFERROR('σ и σw, МПа'!Q197*$BG$2,"-")</f>
        <v>354</v>
      </c>
      <c r="AE197" s="32">
        <f>IFERROR('σ и σw, МПа'!R197*$BG$2,"-")</f>
        <v>335.4</v>
      </c>
      <c r="AF197" s="32">
        <f>IFERROR('σ и σw, МПа'!S197*$BG$2,"-")</f>
        <v>329.4</v>
      </c>
      <c r="AG197" s="32">
        <f>IFERROR('σ и σw, МПа'!T197*$BG$2,"-")</f>
        <v>312</v>
      </c>
      <c r="AH197" s="32">
        <f>IFERROR('σ и σw, МПа'!U197*$BG$2,"-")</f>
        <v>306</v>
      </c>
      <c r="AI197" s="32">
        <f>IFERROR('σ и σw, МПа'!V197*$BG$2,"-")</f>
        <v>294.59999999999997</v>
      </c>
      <c r="AJ197" s="32">
        <f>IFERROR('σ и σw, МПа'!W197*$BG$2,"-")</f>
        <v>288.59999999999997</v>
      </c>
      <c r="AK197" s="32">
        <f>IFERROR('σ и σw, МПа'!X197*$BG$2,"-")</f>
        <v>270.59999999999997</v>
      </c>
      <c r="AL197" s="32">
        <f>IFERROR('σ и σw, МПа'!Y197*$BG$2,"-")</f>
        <v>264.59999999999997</v>
      </c>
      <c r="AM197" s="32">
        <f>IFERROR('σ и σw, МПа'!Z197*$BG$2,"-")</f>
        <v>259.2</v>
      </c>
      <c r="AN197" s="32">
        <f>IFERROR('σ и σw, МПа'!AA197*$BG$2,"-")</f>
        <v>253.2</v>
      </c>
      <c r="AO197" s="32" t="str">
        <f>IFERROR('σ и σw, МПа'!AB197*$BG$2,"-")</f>
        <v>-</v>
      </c>
      <c r="AP197" s="33" t="str">
        <f>IFERROR('σ и σw, МПа'!AC197*$BG$2,"-")</f>
        <v>-</v>
      </c>
      <c r="AQ197" s="31">
        <f>IFERROR('σ и σw, МПа'!Q197*$BH$2,"-")</f>
        <v>590</v>
      </c>
      <c r="AR197" s="32">
        <f>IFERROR('σ и σw, МПа'!R197*$BH$2,"-")</f>
        <v>559</v>
      </c>
      <c r="AS197" s="32">
        <f>IFERROR('σ и σw, МПа'!S197*$BH$2,"-")</f>
        <v>549</v>
      </c>
      <c r="AT197" s="32">
        <f>IFERROR('σ и σw, МПа'!T197*$BH$2,"-")</f>
        <v>520</v>
      </c>
      <c r="AU197" s="32">
        <f>IFERROR('σ и σw, МПа'!U197*$BH$2,"-")</f>
        <v>510</v>
      </c>
      <c r="AV197" s="32">
        <f>IFERROR('σ и σw, МПа'!V197*$BH$2,"-")</f>
        <v>491</v>
      </c>
      <c r="AW197" s="32">
        <f>IFERROR('σ и σw, МПа'!W197*$BH$2,"-")</f>
        <v>481</v>
      </c>
      <c r="AX197" s="32">
        <f>IFERROR('σ и σw, МПа'!X197*$BH$2,"-")</f>
        <v>451</v>
      </c>
      <c r="AY197" s="32">
        <f>IFERROR('σ и σw, МПа'!Y197*$BH$2,"-")</f>
        <v>441</v>
      </c>
      <c r="AZ197" s="32">
        <f>IFERROR('σ и σw, МПа'!Z197*$BH$2,"-")</f>
        <v>432</v>
      </c>
      <c r="BA197" s="32">
        <f>IFERROR('σ и σw, МПа'!AA197*$BH$2,"-")</f>
        <v>422</v>
      </c>
      <c r="BB197" s="32" t="str">
        <f>IFERROR('σ и σw, МПа'!AB197*$BH$2,"-")</f>
        <v>-</v>
      </c>
      <c r="BC197" s="33" t="str">
        <f>IFERROR('σ и σw, МПа'!AC197*$BH$2,"-")</f>
        <v>-</v>
      </c>
    </row>
    <row r="198" spans="1:55" ht="25.5" x14ac:dyDescent="0.25">
      <c r="A198" s="10" t="str">
        <f>INDEX('Обработка исходного'!B:B,ROW($B$3)+4*(ROW($B198)-ROW($B$3)))</f>
        <v>Сталь легированная хромомолибденованадиевая</v>
      </c>
      <c r="B198" s="47" t="str">
        <f>INDEX('Обработка исходного'!D:D,ROW($B$3)+4*(ROW($B198)-ROW($B$3)))</f>
        <v>25Х1МФ</v>
      </c>
      <c r="C198" s="27" t="str">
        <f>'Rp0,2, МПа'!C198</f>
        <v>Заготовки крепежных деталей толщиной или диаметром до 200 мм, КП640*</v>
      </c>
      <c r="D198" s="31">
        <f>IFERROR('σ и σw, МПа'!D198*$BE$2,"-")</f>
        <v>362.30769230769226</v>
      </c>
      <c r="E198" s="32">
        <f>IFERROR('σ и σw, МПа'!E198*$BE$2,"-")</f>
        <v>357.69230769230768</v>
      </c>
      <c r="F198" s="32">
        <f>IFERROR('σ и σw, МПа'!F198*$BE$2,"-")</f>
        <v>339.69230769230768</v>
      </c>
      <c r="G198" s="32">
        <f>IFERROR('σ и σw, МПа'!G198*$BE$2,"-")</f>
        <v>330.4615384615384</v>
      </c>
      <c r="H198" s="32">
        <f>IFERROR('σ и σw, МПа'!H198*$BE$2,"-")</f>
        <v>325.84615384615387</v>
      </c>
      <c r="I198" s="32">
        <f>IFERROR('σ и σw, МПа'!I198*$BE$2,"-")</f>
        <v>317.07692307692304</v>
      </c>
      <c r="J198" s="32">
        <f>IFERROR('σ и σw, МПа'!J198*$BE$2,"-")</f>
        <v>317.07692307692304</v>
      </c>
      <c r="K198" s="32">
        <f>IFERROR('σ и σw, МПа'!K198*$BE$2,"-")</f>
        <v>294.46153846153845</v>
      </c>
      <c r="L198" s="32">
        <f>IFERROR('σ и σw, МПа'!L198*$BE$2,"-")</f>
        <v>289.84615384615381</v>
      </c>
      <c r="M198" s="32">
        <f>IFERROR('σ и σw, МПа'!M198*$BE$2,"-")</f>
        <v>280.61538461538458</v>
      </c>
      <c r="N198" s="32">
        <f>IFERROR('σ и σw, МПа'!N198*$BE$2,"-")</f>
        <v>253.38461538461539</v>
      </c>
      <c r="O198" s="32" t="str">
        <f>IFERROR('σ и σw, МПа'!O198*$BE$2,"-")</f>
        <v>-</v>
      </c>
      <c r="P198" s="33" t="str">
        <f>IFERROR('σ и σw, МПа'!P198*$BE$2,"-")</f>
        <v>-</v>
      </c>
      <c r="Q198" s="31">
        <f>IFERROR('σ и σw, МПа'!D198*$BF$2,"-")</f>
        <v>483.07692307692309</v>
      </c>
      <c r="R198" s="32">
        <f>IFERROR('σ и σw, МПа'!E198*$BF$2,"-")</f>
        <v>476.92307692307696</v>
      </c>
      <c r="S198" s="32">
        <f>IFERROR('σ и σw, МПа'!F198*$BF$2,"-")</f>
        <v>452.92307692307696</v>
      </c>
      <c r="T198" s="32">
        <f>IFERROR('σ и σw, МПа'!G198*$BF$2,"-")</f>
        <v>440.61538461538458</v>
      </c>
      <c r="U198" s="32">
        <f>IFERROR('σ и σw, МПа'!H198*$BF$2,"-")</f>
        <v>434.46153846153851</v>
      </c>
      <c r="V198" s="32">
        <f>IFERROR('σ и σw, МПа'!I198*$BF$2,"-")</f>
        <v>422.76923076923077</v>
      </c>
      <c r="W198" s="32">
        <f>IFERROR('σ и σw, МПа'!J198*$BF$2,"-")</f>
        <v>422.76923076923077</v>
      </c>
      <c r="X198" s="32">
        <f>IFERROR('σ и σw, МПа'!K198*$BF$2,"-")</f>
        <v>392.61538461538464</v>
      </c>
      <c r="Y198" s="32">
        <f>IFERROR('σ и σw, МПа'!L198*$BF$2,"-")</f>
        <v>386.46153846153845</v>
      </c>
      <c r="Z198" s="32">
        <f>IFERROR('σ и σw, МПа'!M198*$BF$2,"-")</f>
        <v>374.15384615384619</v>
      </c>
      <c r="AA198" s="32">
        <f>IFERROR('σ и σw, МПа'!N198*$BF$2,"-")</f>
        <v>337.84615384615387</v>
      </c>
      <c r="AB198" s="32" t="str">
        <f>IFERROR('σ и σw, МПа'!O198*$BF$2,"-")</f>
        <v>-</v>
      </c>
      <c r="AC198" s="33" t="str">
        <f>IFERROR('σ и σw, МПа'!P198*$BF$2,"-")</f>
        <v>-</v>
      </c>
      <c r="AD198" s="31">
        <f>IFERROR('σ и σw, МПа'!Q198*$BG$2,"-")</f>
        <v>384</v>
      </c>
      <c r="AE198" s="32">
        <f>IFERROR('σ и σw, МПа'!R198*$BG$2,"-")</f>
        <v>364.8</v>
      </c>
      <c r="AF198" s="32">
        <f>IFERROR('σ и σw, МПа'!S198*$BG$2,"-")</f>
        <v>358.8</v>
      </c>
      <c r="AG198" s="32">
        <f>IFERROR('σ и σw, МПа'!T198*$BG$2,"-")</f>
        <v>341.4</v>
      </c>
      <c r="AH198" s="32">
        <f>IFERROR('σ и σw, МПа'!U198*$BG$2,"-")</f>
        <v>335.4</v>
      </c>
      <c r="AI198" s="32">
        <f>IFERROR('σ и σw, МПа'!V198*$BG$2,"-")</f>
        <v>324</v>
      </c>
      <c r="AJ198" s="32">
        <f>IFERROR('σ и σw, МПа'!W198*$BG$2,"-")</f>
        <v>318</v>
      </c>
      <c r="AK198" s="32">
        <f>IFERROR('σ и σw, МПа'!X198*$BG$2,"-")</f>
        <v>294.59999999999997</v>
      </c>
      <c r="AL198" s="32">
        <f>IFERROR('σ и σw, МПа'!Y198*$BG$2,"-")</f>
        <v>288.59999999999997</v>
      </c>
      <c r="AM198" s="32">
        <f>IFERROR('σ и σw, МПа'!Z198*$BG$2,"-")</f>
        <v>282.59999999999997</v>
      </c>
      <c r="AN198" s="32">
        <f>IFERROR('σ и σw, МПа'!AA198*$BG$2,"-")</f>
        <v>276.59999999999997</v>
      </c>
      <c r="AO198" s="32" t="str">
        <f>IFERROR('σ и σw, МПа'!AB198*$BG$2,"-")</f>
        <v>-</v>
      </c>
      <c r="AP198" s="33" t="str">
        <f>IFERROR('σ и σw, МПа'!AC198*$BG$2,"-")</f>
        <v>-</v>
      </c>
      <c r="AQ198" s="31">
        <f>IFERROR('σ и σw, МПа'!Q198*$BH$2,"-")</f>
        <v>640</v>
      </c>
      <c r="AR198" s="32">
        <f>IFERROR('σ и σw, МПа'!R198*$BH$2,"-")</f>
        <v>608</v>
      </c>
      <c r="AS198" s="32">
        <f>IFERROR('σ и σw, МПа'!S198*$BH$2,"-")</f>
        <v>598</v>
      </c>
      <c r="AT198" s="32">
        <f>IFERROR('σ и σw, МПа'!T198*$BH$2,"-")</f>
        <v>569</v>
      </c>
      <c r="AU198" s="32">
        <f>IFERROR('σ и σw, МПа'!U198*$BH$2,"-")</f>
        <v>559</v>
      </c>
      <c r="AV198" s="32">
        <f>IFERROR('σ и σw, МПа'!V198*$BH$2,"-")</f>
        <v>540</v>
      </c>
      <c r="AW198" s="32">
        <f>IFERROR('σ и σw, МПа'!W198*$BH$2,"-")</f>
        <v>530</v>
      </c>
      <c r="AX198" s="32">
        <f>IFERROR('σ и σw, МПа'!X198*$BH$2,"-")</f>
        <v>491</v>
      </c>
      <c r="AY198" s="32">
        <f>IFERROR('σ и σw, МПа'!Y198*$BH$2,"-")</f>
        <v>481</v>
      </c>
      <c r="AZ198" s="32">
        <f>IFERROR('σ и σw, МПа'!Z198*$BH$2,"-")</f>
        <v>471</v>
      </c>
      <c r="BA198" s="32">
        <f>IFERROR('σ и σw, МПа'!AA198*$BH$2,"-")</f>
        <v>461</v>
      </c>
      <c r="BB198" s="32" t="str">
        <f>IFERROR('σ и σw, МПа'!AB198*$BH$2,"-")</f>
        <v>-</v>
      </c>
      <c r="BC198" s="33" t="str">
        <f>IFERROR('σ и σw, МПа'!AC198*$BH$2,"-")</f>
        <v>-</v>
      </c>
    </row>
    <row r="199" spans="1:55" ht="25.5" x14ac:dyDescent="0.25">
      <c r="A199" s="10" t="str">
        <f>INDEX('Обработка исходного'!B:B,ROW($B$3)+4*(ROW($B199)-ROW($B$3)))</f>
        <v>Сталь легированная хромомолибденованадиевая</v>
      </c>
      <c r="B199" s="47" t="str">
        <f>INDEX('Обработка исходного'!D:D,ROW($B$3)+4*(ROW($B199)-ROW($B$3)))</f>
        <v>25Х1МФ</v>
      </c>
      <c r="C199" s="27" t="str">
        <f>'Rp0,2, МПа'!C199</f>
        <v>Заготовки крепежных деталей толщиной или диаметром до 200 мм, КП670*</v>
      </c>
      <c r="D199" s="31">
        <f>IFERROR('σ и σw, МПа'!D199*$BE$2,"-")</f>
        <v>362.30769230769226</v>
      </c>
      <c r="E199" s="32">
        <f>IFERROR('σ и σw, МПа'!E199*$BE$2,"-")</f>
        <v>357.69230769230768</v>
      </c>
      <c r="F199" s="32">
        <f>IFERROR('σ и σw, МПа'!F199*$BE$2,"-")</f>
        <v>357.69230769230768</v>
      </c>
      <c r="G199" s="32">
        <f>IFERROR('σ и σw, МПа'!G199*$BE$2,"-")</f>
        <v>353.07692307692304</v>
      </c>
      <c r="H199" s="32">
        <f>IFERROR('σ и σw, МПа'!H199*$BE$2,"-")</f>
        <v>353.07692307692304</v>
      </c>
      <c r="I199" s="32">
        <f>IFERROR('σ и σw, МПа'!I199*$BE$2,"-")</f>
        <v>348.4615384615384</v>
      </c>
      <c r="J199" s="32">
        <f>IFERROR('σ и σw, МПа'!J199*$BE$2,"-")</f>
        <v>334.61538461538458</v>
      </c>
      <c r="K199" s="32">
        <f>IFERROR('σ и σw, МПа'!K199*$BE$2,"-")</f>
        <v>320.76923076923077</v>
      </c>
      <c r="L199" s="32">
        <f>IFERROR('σ и σw, МПа'!L199*$BE$2,"-")</f>
        <v>297.69230769230768</v>
      </c>
      <c r="M199" s="32">
        <f>IFERROR('σ и σw, МПа'!M199*$BE$2,"-")</f>
        <v>271.84615384615381</v>
      </c>
      <c r="N199" s="32">
        <f>IFERROR('σ и σw, МПа'!N199*$BE$2,"-")</f>
        <v>244.15384615384613</v>
      </c>
      <c r="O199" s="32" t="str">
        <f>IFERROR('σ и σw, МПа'!O199*$BE$2,"-")</f>
        <v>-</v>
      </c>
      <c r="P199" s="33" t="str">
        <f>IFERROR('σ и σw, МПа'!P199*$BE$2,"-")</f>
        <v>-</v>
      </c>
      <c r="Q199" s="31">
        <f>IFERROR('σ и σw, МПа'!D199*$BF$2,"-")</f>
        <v>483.07692307692309</v>
      </c>
      <c r="R199" s="32">
        <f>IFERROR('σ и σw, МПа'!E199*$BF$2,"-")</f>
        <v>476.92307692307696</v>
      </c>
      <c r="S199" s="32">
        <f>IFERROR('σ и σw, МПа'!F199*$BF$2,"-")</f>
        <v>476.92307692307696</v>
      </c>
      <c r="T199" s="32">
        <f>IFERROR('σ и σw, МПа'!G199*$BF$2,"-")</f>
        <v>470.76923076923077</v>
      </c>
      <c r="U199" s="32">
        <f>IFERROR('σ и σw, МПа'!H199*$BF$2,"-")</f>
        <v>470.76923076923077</v>
      </c>
      <c r="V199" s="32">
        <f>IFERROR('σ и σw, МПа'!I199*$BF$2,"-")</f>
        <v>464.61538461538458</v>
      </c>
      <c r="W199" s="32">
        <f>IFERROR('σ и σw, МПа'!J199*$BF$2,"-")</f>
        <v>446.15384615384613</v>
      </c>
      <c r="X199" s="32">
        <f>IFERROR('σ и σw, МПа'!K199*$BF$2,"-")</f>
        <v>427.69230769230774</v>
      </c>
      <c r="Y199" s="32">
        <f>IFERROR('σ и σw, МПа'!L199*$BF$2,"-")</f>
        <v>396.92307692307691</v>
      </c>
      <c r="Z199" s="32">
        <f>IFERROR('σ и σw, МПа'!M199*$BF$2,"-")</f>
        <v>362.46153846153845</v>
      </c>
      <c r="AA199" s="32">
        <f>IFERROR('σ и σw, МПа'!N199*$BF$2,"-")</f>
        <v>325.53846153846155</v>
      </c>
      <c r="AB199" s="32" t="str">
        <f>IFERROR('σ и σw, МПа'!O199*$BF$2,"-")</f>
        <v>-</v>
      </c>
      <c r="AC199" s="33" t="str">
        <f>IFERROR('σ и σw, МПа'!P199*$BF$2,"-")</f>
        <v>-</v>
      </c>
      <c r="AD199" s="31">
        <f>IFERROR('σ и σw, МПа'!Q199*$BG$2,"-")</f>
        <v>402</v>
      </c>
      <c r="AE199" s="32">
        <f>IFERROR('σ и σw, МПа'!R199*$BG$2,"-")</f>
        <v>382.8</v>
      </c>
      <c r="AF199" s="32">
        <f>IFERROR('σ и σw, МПа'!S199*$BG$2,"-")</f>
        <v>382.8</v>
      </c>
      <c r="AG199" s="32">
        <f>IFERROR('σ и σw, МПа'!T199*$BG$2,"-")</f>
        <v>376.8</v>
      </c>
      <c r="AH199" s="32">
        <f>IFERROR('σ и σw, МПа'!U199*$BG$2,"-")</f>
        <v>364.8</v>
      </c>
      <c r="AI199" s="32">
        <f>IFERROR('σ и σw, МПа'!V199*$BG$2,"-")</f>
        <v>353.4</v>
      </c>
      <c r="AJ199" s="32">
        <f>IFERROR('σ и σw, МПа'!W199*$BG$2,"-")</f>
        <v>335.4</v>
      </c>
      <c r="AK199" s="32">
        <f>IFERROR('σ и σw, МПа'!X199*$BG$2,"-")</f>
        <v>312</v>
      </c>
      <c r="AL199" s="32">
        <f>IFERROR('σ и σw, МПа'!Y199*$BG$2,"-")</f>
        <v>294</v>
      </c>
      <c r="AM199" s="32">
        <f>IFERROR('σ и σw, МПа'!Z199*$BG$2,"-")</f>
        <v>271.2</v>
      </c>
      <c r="AN199" s="32">
        <f>IFERROR('σ и σw, МПа'!AA199*$BG$2,"-")</f>
        <v>241.2</v>
      </c>
      <c r="AO199" s="32" t="str">
        <f>IFERROR('σ и σw, МПа'!AB199*$BG$2,"-")</f>
        <v>-</v>
      </c>
      <c r="AP199" s="33" t="str">
        <f>IFERROR('σ и σw, МПа'!AC199*$BG$2,"-")</f>
        <v>-</v>
      </c>
      <c r="AQ199" s="31">
        <f>IFERROR('σ и σw, МПа'!Q199*$BH$2,"-")</f>
        <v>670</v>
      </c>
      <c r="AR199" s="32">
        <f>IFERROR('σ и σw, МПа'!R199*$BH$2,"-")</f>
        <v>638</v>
      </c>
      <c r="AS199" s="32">
        <f>IFERROR('σ и σw, МПа'!S199*$BH$2,"-")</f>
        <v>638</v>
      </c>
      <c r="AT199" s="32">
        <f>IFERROR('σ и σw, МПа'!T199*$BH$2,"-")</f>
        <v>628</v>
      </c>
      <c r="AU199" s="32">
        <f>IFERROR('σ и σw, МПа'!U199*$BH$2,"-")</f>
        <v>608</v>
      </c>
      <c r="AV199" s="32">
        <f>IFERROR('σ и σw, МПа'!V199*$BH$2,"-")</f>
        <v>589</v>
      </c>
      <c r="AW199" s="32">
        <f>IFERROR('σ и σw, МПа'!W199*$BH$2,"-")</f>
        <v>559</v>
      </c>
      <c r="AX199" s="32">
        <f>IFERROR('σ и σw, МПа'!X199*$BH$2,"-")</f>
        <v>520</v>
      </c>
      <c r="AY199" s="32">
        <f>IFERROR('σ и σw, МПа'!Y199*$BH$2,"-")</f>
        <v>490</v>
      </c>
      <c r="AZ199" s="32">
        <f>IFERROR('σ и σw, МПа'!Z199*$BH$2,"-")</f>
        <v>452</v>
      </c>
      <c r="BA199" s="32">
        <f>IFERROR('σ и σw, МПа'!AA199*$BH$2,"-")</f>
        <v>402</v>
      </c>
      <c r="BB199" s="32" t="str">
        <f>IFERROR('σ и σw, МПа'!AB199*$BH$2,"-")</f>
        <v>-</v>
      </c>
      <c r="BC199" s="33" t="str">
        <f>IFERROR('σ и σw, МПа'!AC199*$BH$2,"-")</f>
        <v>-</v>
      </c>
    </row>
    <row r="200" spans="1:55" ht="38.25" x14ac:dyDescent="0.25">
      <c r="A200" s="10" t="str">
        <f>INDEX('Обработка исходного'!B:B,ROW($B$3)+4*(ROW($B200)-ROW($B$3)))</f>
        <v>Сталь легированная хромомолибденованадиевая</v>
      </c>
      <c r="B200" s="47" t="str">
        <f>INDEX('Обработка исходного'!D:D,ROW($B$3)+4*(ROW($B200)-ROW($B$3)))</f>
        <v>15Х1М1Ф</v>
      </c>
      <c r="C200" s="27" t="str">
        <f>'Rp0,2, МПа'!C200</f>
        <v>Трубы бесшовные горячекатаные с наружным диаметром от 57 до 465 мм с толщиной стенки от 3,5 до 60 мм</v>
      </c>
      <c r="D200" s="31">
        <f>IFERROR('σ и σw, МПа'!D200*$BE$2,"-")</f>
        <v>226.61538461538461</v>
      </c>
      <c r="E200" s="32">
        <f>IFERROR('σ и σw, МПа'!E200*$BE$2,"-")</f>
        <v>226.61538461538461</v>
      </c>
      <c r="F200" s="32">
        <f>IFERROR('σ и σw, МПа'!F200*$BE$2,"-")</f>
        <v>226.61538461538461</v>
      </c>
      <c r="G200" s="32">
        <f>IFERROR('σ и σw, МПа'!G200*$BE$2,"-")</f>
        <v>226.61538461538461</v>
      </c>
      <c r="H200" s="32">
        <f>IFERROR('σ и σw, МПа'!H200*$BE$2,"-")</f>
        <v>226.61538461538461</v>
      </c>
      <c r="I200" s="32">
        <f>IFERROR('σ и σw, МПа'!I200*$BE$2,"-")</f>
        <v>217.38461538461539</v>
      </c>
      <c r="J200" s="32">
        <f>IFERROR('σ и σw, МПа'!J200*$BE$2,"-")</f>
        <v>211.99999999999997</v>
      </c>
      <c r="K200" s="32">
        <f>IFERROR('σ и σw, МПа'!K200*$BE$2,"-")</f>
        <v>203.53846153846152</v>
      </c>
      <c r="L200" s="32">
        <f>IFERROR('σ и σw, МПа'!L200*$BE$2,"-")</f>
        <v>187.99999999999997</v>
      </c>
      <c r="M200" s="32">
        <f>IFERROR('σ и σw, МПа'!M200*$BE$2,"-")</f>
        <v>180.79999999999998</v>
      </c>
      <c r="N200" s="32">
        <f>IFERROR('σ и σw, МПа'!N200*$BE$2,"-")</f>
        <v>153.69230769230768</v>
      </c>
      <c r="O200" s="32">
        <f>IFERROR('σ и σw, МПа'!O200*$BE$2,"-")</f>
        <v>149.07692307692307</v>
      </c>
      <c r="P200" s="33" t="str">
        <f>IFERROR('σ и σw, МПа'!P200*$BE$2,"-")</f>
        <v>-</v>
      </c>
      <c r="Q200" s="31">
        <f>IFERROR('σ и σw, МПа'!D200*$BF$2,"-")</f>
        <v>302.15384615384613</v>
      </c>
      <c r="R200" s="32">
        <f>IFERROR('σ и σw, МПа'!E200*$BF$2,"-")</f>
        <v>302.15384615384613</v>
      </c>
      <c r="S200" s="32">
        <f>IFERROR('σ и σw, МПа'!F200*$BF$2,"-")</f>
        <v>302.15384615384613</v>
      </c>
      <c r="T200" s="32">
        <f>IFERROR('σ и σw, МПа'!G200*$BF$2,"-")</f>
        <v>302.15384615384613</v>
      </c>
      <c r="U200" s="32">
        <f>IFERROR('σ и σw, МПа'!H200*$BF$2,"-")</f>
        <v>302.15384615384613</v>
      </c>
      <c r="V200" s="32">
        <f>IFERROR('σ и σw, МПа'!I200*$BF$2,"-")</f>
        <v>289.84615384615387</v>
      </c>
      <c r="W200" s="32">
        <f>IFERROR('σ и σw, МПа'!J200*$BF$2,"-")</f>
        <v>282.66666666666669</v>
      </c>
      <c r="X200" s="32">
        <f>IFERROR('σ и σw, МПа'!K200*$BF$2,"-")</f>
        <v>271.38461538461542</v>
      </c>
      <c r="Y200" s="32">
        <f>IFERROR('σ и σw, МПа'!L200*$BF$2,"-")</f>
        <v>250.66666666666666</v>
      </c>
      <c r="Z200" s="32">
        <f>IFERROR('σ и σw, МПа'!M200*$BF$2,"-")</f>
        <v>241.06666666666666</v>
      </c>
      <c r="AA200" s="32">
        <f>IFERROR('σ и σw, МПа'!N200*$BF$2,"-")</f>
        <v>204.92307692307691</v>
      </c>
      <c r="AB200" s="32">
        <f>IFERROR('σ и σw, МПа'!O200*$BF$2,"-")</f>
        <v>198.76923076923077</v>
      </c>
      <c r="AC200" s="33" t="str">
        <f>IFERROR('σ и σw, МПа'!P200*$BF$2,"-")</f>
        <v>-</v>
      </c>
      <c r="AD200" s="31">
        <f>IFERROR('σ и σw, МПа'!Q200*$BG$2,"-")</f>
        <v>188.4</v>
      </c>
      <c r="AE200" s="32">
        <f>IFERROR('σ и σw, МПа'!R200*$BG$2,"-")</f>
        <v>182.4</v>
      </c>
      <c r="AF200" s="32">
        <f>IFERROR('σ и σw, МПа'!S200*$BG$2,"-")</f>
        <v>182.4</v>
      </c>
      <c r="AG200" s="32">
        <f>IFERROR('σ и σw, МПа'!T200*$BG$2,"-")</f>
        <v>182.4</v>
      </c>
      <c r="AH200" s="32">
        <f>IFERROR('σ и σw, МПа'!U200*$BG$2,"-")</f>
        <v>170.4</v>
      </c>
      <c r="AI200" s="32">
        <f>IFERROR('σ и σw, МПа'!V200*$BG$2,"-")</f>
        <v>165</v>
      </c>
      <c r="AJ200" s="32">
        <f>IFERROR('σ и σw, МПа'!W200*$BG$2,"-")</f>
        <v>159</v>
      </c>
      <c r="AK200" s="32">
        <f>IFERROR('σ и σw, МПа'!X200*$BG$2,"-")</f>
        <v>153</v>
      </c>
      <c r="AL200" s="32">
        <f>IFERROR('σ и σw, МПа'!Y200*$BG$2,"-")</f>
        <v>141</v>
      </c>
      <c r="AM200" s="32">
        <f>IFERROR('σ и σw, МПа'!Z200*$BG$2,"-")</f>
        <v>135.6</v>
      </c>
      <c r="AN200" s="32">
        <f>IFERROR('σ и σw, МПа'!AA200*$BG$2,"-")</f>
        <v>123</v>
      </c>
      <c r="AO200" s="32">
        <f>IFERROR('σ и σw, МПа'!AB200*$BG$2,"-")</f>
        <v>117.6</v>
      </c>
      <c r="AP200" s="33" t="str">
        <f>IFERROR('σ и σw, МПа'!AC200*$BG$2,"-")</f>
        <v>-</v>
      </c>
      <c r="AQ200" s="31">
        <f>IFERROR('σ и σw, МПа'!Q200*$BH$2,"-")</f>
        <v>314</v>
      </c>
      <c r="AR200" s="32">
        <f>IFERROR('σ и σw, МПа'!R200*$BH$2,"-")</f>
        <v>304</v>
      </c>
      <c r="AS200" s="32">
        <f>IFERROR('σ и σw, МПа'!S200*$BH$2,"-")</f>
        <v>304</v>
      </c>
      <c r="AT200" s="32">
        <f>IFERROR('σ и σw, МПа'!T200*$BH$2,"-")</f>
        <v>304</v>
      </c>
      <c r="AU200" s="32">
        <f>IFERROR('σ и σw, МПа'!U200*$BH$2,"-")</f>
        <v>284</v>
      </c>
      <c r="AV200" s="32">
        <f>IFERROR('σ и σw, МПа'!V200*$BH$2,"-")</f>
        <v>275</v>
      </c>
      <c r="AW200" s="32">
        <f>IFERROR('σ и σw, МПа'!W200*$BH$2,"-")</f>
        <v>265</v>
      </c>
      <c r="AX200" s="32">
        <f>IFERROR('σ и σw, МПа'!X200*$BH$2,"-")</f>
        <v>255</v>
      </c>
      <c r="AY200" s="32">
        <f>IFERROR('σ и σw, МПа'!Y200*$BH$2,"-")</f>
        <v>235</v>
      </c>
      <c r="AZ200" s="32">
        <f>IFERROR('σ и σw, МПа'!Z200*$BH$2,"-")</f>
        <v>226</v>
      </c>
      <c r="BA200" s="32">
        <f>IFERROR('σ и σw, МПа'!AA200*$BH$2,"-")</f>
        <v>205</v>
      </c>
      <c r="BB200" s="32">
        <f>IFERROR('σ и σw, МПа'!AB200*$BH$2,"-")</f>
        <v>196</v>
      </c>
      <c r="BC200" s="33" t="str">
        <f>IFERROR('σ и σw, МПа'!AC200*$BH$2,"-")</f>
        <v>-</v>
      </c>
    </row>
    <row r="201" spans="1:55" ht="25.5" x14ac:dyDescent="0.25">
      <c r="A201" s="10" t="str">
        <f>INDEX('Обработка исходного'!B:B,ROW($B$3)+4*(ROW($B201)-ROW($B$3)))</f>
        <v>Сталь легированная хромомолибденованадиевая</v>
      </c>
      <c r="B201" s="47" t="str">
        <f>INDEX('Обработка исходного'!D:D,ROW($B$3)+4*(ROW($B201)-ROW($B$3)))</f>
        <v>15Х1М1ФЛ</v>
      </c>
      <c r="C201" s="27" t="str">
        <f>'Rp0,2, МПа'!C201</f>
        <v>Отливки</v>
      </c>
      <c r="D201" s="31">
        <f>IFERROR('σ и σw, МПа'!D201*$BE$2,"-")</f>
        <v>203.53846153846152</v>
      </c>
      <c r="E201" s="32">
        <f>IFERROR('σ и σw, МПа'!E201*$BE$2,"-")</f>
        <v>203.53846153846152</v>
      </c>
      <c r="F201" s="32">
        <f>IFERROR('σ и σw, МПа'!F201*$BE$2,"-")</f>
        <v>203.53846153846152</v>
      </c>
      <c r="G201" s="32">
        <f>IFERROR('σ и σw, МПа'!G201*$BE$2,"-")</f>
        <v>203.53846153846152</v>
      </c>
      <c r="H201" s="32">
        <f>IFERROR('σ и σw, МПа'!H201*$BE$2,"-")</f>
        <v>203.53846153846152</v>
      </c>
      <c r="I201" s="32">
        <f>IFERROR('σ и σw, МПа'!I201*$BE$2,"-")</f>
        <v>203.53846153846152</v>
      </c>
      <c r="J201" s="32">
        <f>IFERROR('σ и σw, МПа'!J201*$BE$2,"-")</f>
        <v>194.76923076923075</v>
      </c>
      <c r="K201" s="32">
        <f>IFERROR('σ и σw, МПа'!K201*$BE$2,"-")</f>
        <v>190.15384615384613</v>
      </c>
      <c r="L201" s="32">
        <f>IFERROR('σ и σw, МПа'!L201*$BE$2,"-")</f>
        <v>185.53846153846152</v>
      </c>
      <c r="M201" s="32">
        <f>IFERROR('σ и σw, МПа'!M201*$BE$2,"-")</f>
        <v>180.79999999999998</v>
      </c>
      <c r="N201" s="32">
        <f>IFERROR('σ и σw, МПа'!N201*$BE$2,"-")</f>
        <v>141.6</v>
      </c>
      <c r="O201" s="32">
        <f>IFERROR('σ и σw, МПа'!O201*$BE$2,"-")</f>
        <v>132.80000000000001</v>
      </c>
      <c r="P201" s="33" t="str">
        <f>IFERROR('σ и σw, МПа'!P201*$BE$2,"-")</f>
        <v>-</v>
      </c>
      <c r="Q201" s="31">
        <f>IFERROR('σ и σw, МПа'!D201*$BF$2,"-")</f>
        <v>271.38461538461542</v>
      </c>
      <c r="R201" s="32">
        <f>IFERROR('σ и σw, МПа'!E201*$BF$2,"-")</f>
        <v>271.38461538461542</v>
      </c>
      <c r="S201" s="32">
        <f>IFERROR('σ и σw, МПа'!F201*$BF$2,"-")</f>
        <v>271.38461538461542</v>
      </c>
      <c r="T201" s="32">
        <f>IFERROR('σ и σw, МПа'!G201*$BF$2,"-")</f>
        <v>271.38461538461542</v>
      </c>
      <c r="U201" s="32">
        <f>IFERROR('σ и σw, МПа'!H201*$BF$2,"-")</f>
        <v>271.38461538461542</v>
      </c>
      <c r="V201" s="32">
        <f>IFERROR('σ и σw, МПа'!I201*$BF$2,"-")</f>
        <v>271.38461538461542</v>
      </c>
      <c r="W201" s="32">
        <f>IFERROR('σ и σw, МПа'!J201*$BF$2,"-")</f>
        <v>259.69230769230768</v>
      </c>
      <c r="X201" s="32">
        <f>IFERROR('σ и σw, МПа'!K201*$BF$2,"-")</f>
        <v>253.53846153846155</v>
      </c>
      <c r="Y201" s="32">
        <f>IFERROR('σ и σw, МПа'!L201*$BF$2,"-")</f>
        <v>247.38461538461539</v>
      </c>
      <c r="Z201" s="32">
        <f>IFERROR('σ и σw, МПа'!M201*$BF$2,"-")</f>
        <v>241.06666666666666</v>
      </c>
      <c r="AA201" s="32">
        <f>IFERROR('σ и σw, МПа'!N201*$BF$2,"-")</f>
        <v>188.8</v>
      </c>
      <c r="AB201" s="32">
        <f>IFERROR('σ и σw, МПа'!O201*$BF$2,"-")</f>
        <v>177.06666666666669</v>
      </c>
      <c r="AC201" s="33" t="str">
        <f>IFERROR('σ и σw, МПа'!P201*$BF$2,"-")</f>
        <v>-</v>
      </c>
      <c r="AD201" s="31">
        <f>IFERROR('σ и σw, МПа'!Q201*$BG$2,"-")</f>
        <v>188.4</v>
      </c>
      <c r="AE201" s="32">
        <f>IFERROR('σ и σw, МПа'!R201*$BG$2,"-")</f>
        <v>182.4</v>
      </c>
      <c r="AF201" s="32">
        <f>IFERROR('σ и σw, МПа'!S201*$BG$2,"-")</f>
        <v>182.4</v>
      </c>
      <c r="AG201" s="32">
        <f>IFERROR('σ и σw, МПа'!T201*$BG$2,"-")</f>
        <v>176.4</v>
      </c>
      <c r="AH201" s="32">
        <f>IFERROR('σ и σw, МПа'!U201*$BG$2,"-")</f>
        <v>170.4</v>
      </c>
      <c r="AI201" s="32">
        <f>IFERROR('σ и σw, МПа'!V201*$BG$2,"-")</f>
        <v>165</v>
      </c>
      <c r="AJ201" s="32">
        <f>IFERROR('σ и σw, МПа'!W201*$BG$2,"-")</f>
        <v>153</v>
      </c>
      <c r="AK201" s="32">
        <f>IFERROR('σ и σw, МПа'!X201*$BG$2,"-")</f>
        <v>153</v>
      </c>
      <c r="AL201" s="32">
        <f>IFERROR('σ и σw, МПа'!Y201*$BG$2,"-")</f>
        <v>141</v>
      </c>
      <c r="AM201" s="32">
        <f>IFERROR('σ и σw, МПа'!Z201*$BG$2,"-")</f>
        <v>135.6</v>
      </c>
      <c r="AN201" s="32">
        <f>IFERROR('σ и σw, МПа'!AA201*$BG$2,"-")</f>
        <v>106.2</v>
      </c>
      <c r="AO201" s="32">
        <f>IFERROR('σ и σw, МПа'!AB201*$BG$2,"-")</f>
        <v>99.6</v>
      </c>
      <c r="AP201" s="33" t="str">
        <f>IFERROR('σ и σw, МПа'!AC201*$BG$2,"-")</f>
        <v>-</v>
      </c>
      <c r="AQ201" s="31">
        <f>IFERROR('σ и σw, МПа'!Q201*$BH$2,"-")</f>
        <v>314</v>
      </c>
      <c r="AR201" s="32">
        <f>IFERROR('σ и σw, МПа'!R201*$BH$2,"-")</f>
        <v>304</v>
      </c>
      <c r="AS201" s="32">
        <f>IFERROR('σ и σw, МПа'!S201*$BH$2,"-")</f>
        <v>304</v>
      </c>
      <c r="AT201" s="32">
        <f>IFERROR('σ и σw, МПа'!T201*$BH$2,"-")</f>
        <v>294</v>
      </c>
      <c r="AU201" s="32">
        <f>IFERROR('σ и σw, МПа'!U201*$BH$2,"-")</f>
        <v>284</v>
      </c>
      <c r="AV201" s="32">
        <f>IFERROR('σ и σw, МПа'!V201*$BH$2,"-")</f>
        <v>275</v>
      </c>
      <c r="AW201" s="32">
        <f>IFERROR('σ и σw, МПа'!W201*$BH$2,"-")</f>
        <v>255</v>
      </c>
      <c r="AX201" s="32">
        <f>IFERROR('σ и σw, МПа'!X201*$BH$2,"-")</f>
        <v>255</v>
      </c>
      <c r="AY201" s="32">
        <f>IFERROR('σ и σw, МПа'!Y201*$BH$2,"-")</f>
        <v>235</v>
      </c>
      <c r="AZ201" s="32">
        <f>IFERROR('σ и σw, МПа'!Z201*$BH$2,"-")</f>
        <v>226</v>
      </c>
      <c r="BA201" s="32">
        <f>IFERROR('σ и σw, МПа'!AA201*$BH$2,"-")</f>
        <v>177</v>
      </c>
      <c r="BB201" s="32">
        <f>IFERROR('σ и σw, МПа'!AB201*$BH$2,"-")</f>
        <v>166</v>
      </c>
      <c r="BC201" s="33" t="str">
        <f>IFERROR('σ и σw, МПа'!AC201*$BH$2,"-")</f>
        <v>-</v>
      </c>
    </row>
    <row r="202" spans="1:55" ht="25.5" x14ac:dyDescent="0.25">
      <c r="A202" s="10" t="str">
        <f>INDEX('Обработка исходного'!B:B,ROW($B$3)+4*(ROW($B202)-ROW($B$3)))</f>
        <v>Сталь легированная хромомолибденованадиевая</v>
      </c>
      <c r="B202" s="47" t="str">
        <f>INDEX('Обработка исходного'!D:D,ROW($B$3)+4*(ROW($B202)-ROW($B$3)))</f>
        <v>12Х2МФА</v>
      </c>
      <c r="C202" s="27" t="str">
        <f>'Rp0,2, МПа'!C202</f>
        <v>Листы толщиной до 180 мм, КП395**</v>
      </c>
      <c r="D202" s="31">
        <f>IFERROR('σ и σw, МПа'!D202*$BE$2,"-")</f>
        <v>249.2307692307692</v>
      </c>
      <c r="E202" s="32">
        <f>IFERROR('σ и σw, МПа'!E202*$BE$2,"-")</f>
        <v>244.61538461538458</v>
      </c>
      <c r="F202" s="32">
        <f>IFERROR('σ и σw, МПа'!F202*$BE$2,"-")</f>
        <v>240</v>
      </c>
      <c r="G202" s="32">
        <f>IFERROR('σ и σw, МПа'!G202*$BE$2,"-")</f>
        <v>230.76923076923075</v>
      </c>
      <c r="H202" s="32">
        <f>IFERROR('σ и σw, МПа'!H202*$BE$2,"-")</f>
        <v>230.76923076923075</v>
      </c>
      <c r="I202" s="32">
        <f>IFERROR('σ и σw, МПа'!I202*$BE$2,"-")</f>
        <v>226.61538461538461</v>
      </c>
      <c r="J202" s="32">
        <f>IFERROR('σ и σw, МПа'!J202*$BE$2,"-")</f>
        <v>226.61538461538461</v>
      </c>
      <c r="K202" s="32">
        <f>IFERROR('σ и σw, МПа'!K202*$BE$2,"-")</f>
        <v>226.61538461538461</v>
      </c>
      <c r="L202" s="32">
        <f>IFERROR('σ и σw, МПа'!L202*$BE$2,"-")</f>
        <v>212.76923076923075</v>
      </c>
      <c r="M202" s="32">
        <f>IFERROR('σ и σw, МПа'!M202*$BE$2,"-")</f>
        <v>199.38461538461539</v>
      </c>
      <c r="N202" s="32">
        <f>IFERROR('σ и σw, МПа'!N202*$BE$2,"-")</f>
        <v>190.15384615384613</v>
      </c>
      <c r="O202" s="32" t="str">
        <f>IFERROR('σ и σw, МПа'!O202*$BE$2,"-")</f>
        <v>-</v>
      </c>
      <c r="P202" s="33" t="str">
        <f>IFERROR('σ и σw, МПа'!P202*$BE$2,"-")</f>
        <v>-</v>
      </c>
      <c r="Q202" s="31">
        <f>IFERROR('σ и σw, МПа'!D202*$BF$2,"-")</f>
        <v>332.30769230769232</v>
      </c>
      <c r="R202" s="32">
        <f>IFERROR('σ и σw, МПа'!E202*$BF$2,"-")</f>
        <v>326.15384615384619</v>
      </c>
      <c r="S202" s="32">
        <f>IFERROR('σ и σw, МПа'!F202*$BF$2,"-")</f>
        <v>320</v>
      </c>
      <c r="T202" s="32">
        <f>IFERROR('σ и σw, МПа'!G202*$BF$2,"-")</f>
        <v>307.69230769230768</v>
      </c>
      <c r="U202" s="32">
        <f>IFERROR('σ и σw, МПа'!H202*$BF$2,"-")</f>
        <v>307.69230769230768</v>
      </c>
      <c r="V202" s="32">
        <f>IFERROR('σ и σw, МПа'!I202*$BF$2,"-")</f>
        <v>302.15384615384613</v>
      </c>
      <c r="W202" s="32">
        <f>IFERROR('σ и σw, МПа'!J202*$BF$2,"-")</f>
        <v>302.15384615384613</v>
      </c>
      <c r="X202" s="32">
        <f>IFERROR('σ и σw, МПа'!K202*$BF$2,"-")</f>
        <v>302.15384615384613</v>
      </c>
      <c r="Y202" s="32">
        <f>IFERROR('σ и σw, МПа'!L202*$BF$2,"-")</f>
        <v>283.69230769230768</v>
      </c>
      <c r="Z202" s="32">
        <f>IFERROR('σ и σw, МПа'!M202*$BF$2,"-")</f>
        <v>265.84615384615387</v>
      </c>
      <c r="AA202" s="32">
        <f>IFERROR('σ и σw, МПа'!N202*$BF$2,"-")</f>
        <v>253.53846153846155</v>
      </c>
      <c r="AB202" s="32" t="str">
        <f>IFERROR('σ и σw, МПа'!O202*$BF$2,"-")</f>
        <v>-</v>
      </c>
      <c r="AC202" s="33" t="str">
        <f>IFERROR('σ и σw, МПа'!P202*$BF$2,"-")</f>
        <v>-</v>
      </c>
      <c r="AD202" s="31">
        <f>IFERROR('σ и σw, МПа'!Q202*$BG$2,"-")</f>
        <v>259.2</v>
      </c>
      <c r="AE202" s="32">
        <f>IFERROR('σ и σw, МПа'!R202*$BG$2,"-")</f>
        <v>253.2</v>
      </c>
      <c r="AF202" s="32">
        <f>IFERROR('σ и σw, МПа'!S202*$BG$2,"-")</f>
        <v>253.2</v>
      </c>
      <c r="AG202" s="32">
        <f>IFERROR('σ и σw, МПа'!T202*$BG$2,"-")</f>
        <v>247.2</v>
      </c>
      <c r="AH202" s="32">
        <f>IFERROR('σ и σw, МПа'!U202*$BG$2,"-")</f>
        <v>247.2</v>
      </c>
      <c r="AI202" s="32">
        <f>IFERROR('σ и σw, МПа'!V202*$BG$2,"-")</f>
        <v>241.2</v>
      </c>
      <c r="AJ202" s="32">
        <f>IFERROR('σ и σw, МПа'!W202*$BG$2,"-")</f>
        <v>237</v>
      </c>
      <c r="AK202" s="32">
        <f>IFERROR('σ и σw, МПа'!X202*$BG$2,"-")</f>
        <v>237</v>
      </c>
      <c r="AL202" s="32">
        <f>IFERROR('σ и σw, МПа'!Y202*$BG$2,"-")</f>
        <v>237</v>
      </c>
      <c r="AM202" s="32">
        <f>IFERROR('σ и σw, МПа'!Z202*$BG$2,"-")</f>
        <v>237</v>
      </c>
      <c r="AN202" s="32">
        <f>IFERROR('σ и σw, МПа'!AA202*$BG$2,"-")</f>
        <v>235.2</v>
      </c>
      <c r="AO202" s="32" t="str">
        <f>IFERROR('σ и σw, МПа'!AB202*$BG$2,"-")</f>
        <v>-</v>
      </c>
      <c r="AP202" s="33" t="str">
        <f>IFERROR('σ и σw, МПа'!AC202*$BG$2,"-")</f>
        <v>-</v>
      </c>
      <c r="AQ202" s="31">
        <f>IFERROR('σ и σw, МПа'!Q202*$BH$2,"-")</f>
        <v>432</v>
      </c>
      <c r="AR202" s="32">
        <f>IFERROR('σ и σw, МПа'!R202*$BH$2,"-")</f>
        <v>422</v>
      </c>
      <c r="AS202" s="32">
        <f>IFERROR('σ и σw, МПа'!S202*$BH$2,"-")</f>
        <v>422</v>
      </c>
      <c r="AT202" s="32">
        <f>IFERROR('σ и σw, МПа'!T202*$BH$2,"-")</f>
        <v>412</v>
      </c>
      <c r="AU202" s="32">
        <f>IFERROR('σ и σw, МПа'!U202*$BH$2,"-")</f>
        <v>412</v>
      </c>
      <c r="AV202" s="32">
        <f>IFERROR('σ и σw, МПа'!V202*$BH$2,"-")</f>
        <v>402</v>
      </c>
      <c r="AW202" s="32">
        <f>IFERROR('σ и σw, МПа'!W202*$BH$2,"-")</f>
        <v>395</v>
      </c>
      <c r="AX202" s="32">
        <f>IFERROR('σ и σw, МПа'!X202*$BH$2,"-")</f>
        <v>395</v>
      </c>
      <c r="AY202" s="32">
        <f>IFERROR('σ и σw, МПа'!Y202*$BH$2,"-")</f>
        <v>395</v>
      </c>
      <c r="AZ202" s="32">
        <f>IFERROR('σ и σw, МПа'!Z202*$BH$2,"-")</f>
        <v>395</v>
      </c>
      <c r="BA202" s="32">
        <f>IFERROR('σ и σw, МПа'!AA202*$BH$2,"-")</f>
        <v>392</v>
      </c>
      <c r="BB202" s="32" t="str">
        <f>IFERROR('σ и σw, МПа'!AB202*$BH$2,"-")</f>
        <v>-</v>
      </c>
      <c r="BC202" s="33" t="str">
        <f>IFERROR('σ и σw, МПа'!AC202*$BH$2,"-")</f>
        <v>-</v>
      </c>
    </row>
    <row r="203" spans="1:55" ht="25.5" x14ac:dyDescent="0.25">
      <c r="A203" s="10" t="str">
        <f>INDEX('Обработка исходного'!B:B,ROW($B$3)+4*(ROW($B203)-ROW($B$3)))</f>
        <v>Сталь легированная хромомолибденованадиевая</v>
      </c>
      <c r="B203" s="47" t="str">
        <f>INDEX('Обработка исходного'!D:D,ROW($B$3)+4*(ROW($B203)-ROW($B$3)))</f>
        <v>12Х2МФА</v>
      </c>
      <c r="C203" s="27" t="str">
        <f>'Rp0,2, МПа'!C203</f>
        <v>Поковки толщиной до 150 мм, КП395**</v>
      </c>
      <c r="D203" s="31">
        <f>IFERROR('σ и σw, МПа'!D203*$BE$2,"-")</f>
        <v>249.2307692307692</v>
      </c>
      <c r="E203" s="32">
        <f>IFERROR('σ и σw, МПа'!E203*$BE$2,"-")</f>
        <v>244.61538461538458</v>
      </c>
      <c r="F203" s="32">
        <f>IFERROR('σ и σw, МПа'!F203*$BE$2,"-")</f>
        <v>240</v>
      </c>
      <c r="G203" s="32">
        <f>IFERROR('σ и σw, МПа'!G203*$BE$2,"-")</f>
        <v>230.76923076923075</v>
      </c>
      <c r="H203" s="32">
        <f>IFERROR('σ и σw, МПа'!H203*$BE$2,"-")</f>
        <v>230.76923076923075</v>
      </c>
      <c r="I203" s="32">
        <f>IFERROR('σ и σw, МПа'!I203*$BE$2,"-")</f>
        <v>226.61538461538461</v>
      </c>
      <c r="J203" s="32">
        <f>IFERROR('σ и σw, МПа'!J203*$BE$2,"-")</f>
        <v>226.61538461538461</v>
      </c>
      <c r="K203" s="32">
        <f>IFERROR('σ и σw, МПа'!K203*$BE$2,"-")</f>
        <v>226.61538461538461</v>
      </c>
      <c r="L203" s="32">
        <f>IFERROR('σ и σw, МПа'!L203*$BE$2,"-")</f>
        <v>212.76923076923075</v>
      </c>
      <c r="M203" s="32">
        <f>IFERROR('σ и σw, МПа'!M203*$BE$2,"-")</f>
        <v>199.38461538461539</v>
      </c>
      <c r="N203" s="32">
        <f>IFERROR('σ и σw, МПа'!N203*$BE$2,"-")</f>
        <v>190.15384615384613</v>
      </c>
      <c r="O203" s="32" t="str">
        <f>IFERROR('σ и σw, МПа'!O203*$BE$2,"-")</f>
        <v>-</v>
      </c>
      <c r="P203" s="33" t="str">
        <f>IFERROR('σ и σw, МПа'!P203*$BE$2,"-")</f>
        <v>-</v>
      </c>
      <c r="Q203" s="31">
        <f>IFERROR('σ и σw, МПа'!D203*$BF$2,"-")</f>
        <v>332.30769230769232</v>
      </c>
      <c r="R203" s="32">
        <f>IFERROR('σ и σw, МПа'!E203*$BF$2,"-")</f>
        <v>326.15384615384619</v>
      </c>
      <c r="S203" s="32">
        <f>IFERROR('σ и σw, МПа'!F203*$BF$2,"-")</f>
        <v>320</v>
      </c>
      <c r="T203" s="32">
        <f>IFERROR('σ и σw, МПа'!G203*$BF$2,"-")</f>
        <v>307.69230769230768</v>
      </c>
      <c r="U203" s="32">
        <f>IFERROR('σ и σw, МПа'!H203*$BF$2,"-")</f>
        <v>307.69230769230768</v>
      </c>
      <c r="V203" s="32">
        <f>IFERROR('σ и σw, МПа'!I203*$BF$2,"-")</f>
        <v>302.15384615384613</v>
      </c>
      <c r="W203" s="32">
        <f>IFERROR('σ и σw, МПа'!J203*$BF$2,"-")</f>
        <v>302.15384615384613</v>
      </c>
      <c r="X203" s="32">
        <f>IFERROR('σ и σw, МПа'!K203*$BF$2,"-")</f>
        <v>302.15384615384613</v>
      </c>
      <c r="Y203" s="32">
        <f>IFERROR('σ и σw, МПа'!L203*$BF$2,"-")</f>
        <v>283.69230769230768</v>
      </c>
      <c r="Z203" s="32">
        <f>IFERROR('σ и σw, МПа'!M203*$BF$2,"-")</f>
        <v>265.84615384615387</v>
      </c>
      <c r="AA203" s="32">
        <f>IFERROR('σ и σw, МПа'!N203*$BF$2,"-")</f>
        <v>253.53846153846155</v>
      </c>
      <c r="AB203" s="32" t="str">
        <f>IFERROR('σ и σw, МПа'!O203*$BF$2,"-")</f>
        <v>-</v>
      </c>
      <c r="AC203" s="33" t="str">
        <f>IFERROR('σ и σw, МПа'!P203*$BF$2,"-")</f>
        <v>-</v>
      </c>
      <c r="AD203" s="31">
        <f>IFERROR('σ и σw, МПа'!Q203*$BG$2,"-")</f>
        <v>259.2</v>
      </c>
      <c r="AE203" s="32">
        <f>IFERROR('σ и σw, МПа'!R203*$BG$2,"-")</f>
        <v>253.2</v>
      </c>
      <c r="AF203" s="32">
        <f>IFERROR('σ и σw, МПа'!S203*$BG$2,"-")</f>
        <v>253.2</v>
      </c>
      <c r="AG203" s="32">
        <f>IFERROR('σ и σw, МПа'!T203*$BG$2,"-")</f>
        <v>247.2</v>
      </c>
      <c r="AH203" s="32">
        <f>IFERROR('σ и σw, МПа'!U203*$BG$2,"-")</f>
        <v>247.2</v>
      </c>
      <c r="AI203" s="32">
        <f>IFERROR('σ и σw, МПа'!V203*$BG$2,"-")</f>
        <v>241.2</v>
      </c>
      <c r="AJ203" s="32">
        <f>IFERROR('σ и σw, МПа'!W203*$BG$2,"-")</f>
        <v>237</v>
      </c>
      <c r="AK203" s="32">
        <f>IFERROR('σ и σw, МПа'!X203*$BG$2,"-")</f>
        <v>237</v>
      </c>
      <c r="AL203" s="32">
        <f>IFERROR('σ и σw, МПа'!Y203*$BG$2,"-")</f>
        <v>237</v>
      </c>
      <c r="AM203" s="32">
        <f>IFERROR('σ и σw, МПа'!Z203*$BG$2,"-")</f>
        <v>237</v>
      </c>
      <c r="AN203" s="32">
        <f>IFERROR('σ и σw, МПа'!AA203*$BG$2,"-")</f>
        <v>235.2</v>
      </c>
      <c r="AO203" s="32" t="str">
        <f>IFERROR('σ и σw, МПа'!AB203*$BG$2,"-")</f>
        <v>-</v>
      </c>
      <c r="AP203" s="33" t="str">
        <f>IFERROR('σ и σw, МПа'!AC203*$BG$2,"-")</f>
        <v>-</v>
      </c>
      <c r="AQ203" s="31">
        <f>IFERROR('σ и σw, МПа'!Q203*$BH$2,"-")</f>
        <v>432</v>
      </c>
      <c r="AR203" s="32">
        <f>IFERROR('σ и σw, МПа'!R203*$BH$2,"-")</f>
        <v>422</v>
      </c>
      <c r="AS203" s="32">
        <f>IFERROR('σ и σw, МПа'!S203*$BH$2,"-")</f>
        <v>422</v>
      </c>
      <c r="AT203" s="32">
        <f>IFERROR('σ и σw, МПа'!T203*$BH$2,"-")</f>
        <v>412</v>
      </c>
      <c r="AU203" s="32">
        <f>IFERROR('σ и σw, МПа'!U203*$BH$2,"-")</f>
        <v>412</v>
      </c>
      <c r="AV203" s="32">
        <f>IFERROR('σ и σw, МПа'!V203*$BH$2,"-")</f>
        <v>402</v>
      </c>
      <c r="AW203" s="32">
        <f>IFERROR('σ и σw, МПа'!W203*$BH$2,"-")</f>
        <v>395</v>
      </c>
      <c r="AX203" s="32">
        <f>IFERROR('σ и σw, МПа'!X203*$BH$2,"-")</f>
        <v>395</v>
      </c>
      <c r="AY203" s="32">
        <f>IFERROR('σ и σw, МПа'!Y203*$BH$2,"-")</f>
        <v>395</v>
      </c>
      <c r="AZ203" s="32">
        <f>IFERROR('σ и σw, МПа'!Z203*$BH$2,"-")</f>
        <v>395</v>
      </c>
      <c r="BA203" s="32">
        <f>IFERROR('σ и σw, МПа'!AA203*$BH$2,"-")</f>
        <v>392</v>
      </c>
      <c r="BB203" s="32" t="str">
        <f>IFERROR('σ и σw, МПа'!AB203*$BH$2,"-")</f>
        <v>-</v>
      </c>
      <c r="BC203" s="33" t="str">
        <f>IFERROR('σ и σw, МПа'!AC203*$BH$2,"-")</f>
        <v>-</v>
      </c>
    </row>
    <row r="204" spans="1:55" ht="25.5" x14ac:dyDescent="0.25">
      <c r="A204" s="10" t="str">
        <f>INDEX('Обработка исходного'!B:B,ROW($B$3)+4*(ROW($B204)-ROW($B$3)))</f>
        <v>Сталь легированная хромомолибденованадиевая</v>
      </c>
      <c r="B204" s="47" t="str">
        <f>INDEX('Обработка исходного'!D:D,ROW($B$3)+4*(ROW($B204)-ROW($B$3)))</f>
        <v>12Х2МФА</v>
      </c>
      <c r="C204" s="27" t="str">
        <f>'Rp0,2, МПа'!C204</f>
        <v>Листы толщиной до 180 мм, КП490**</v>
      </c>
      <c r="D204" s="31">
        <f>IFERROR('σ и σw, МПа'!D204*$BE$2,"-")</f>
        <v>294.46153846153845</v>
      </c>
      <c r="E204" s="32">
        <f>IFERROR('σ и σw, МПа'!E204*$BE$2,"-")</f>
        <v>285.23076923076923</v>
      </c>
      <c r="F204" s="32">
        <f>IFERROR('σ и σw, МПа'!F204*$BE$2,"-")</f>
        <v>280.61538461538458</v>
      </c>
      <c r="G204" s="32">
        <f>IFERROR('σ и σw, МПа'!G204*$BE$2,"-")</f>
        <v>276</v>
      </c>
      <c r="H204" s="32">
        <f>IFERROR('σ и σw, МПа'!H204*$BE$2,"-")</f>
        <v>271.84615384615381</v>
      </c>
      <c r="I204" s="32">
        <f>IFERROR('σ и σw, МПа'!I204*$BE$2,"-")</f>
        <v>262.61538461538458</v>
      </c>
      <c r="J204" s="32">
        <f>IFERROR('σ и σw, МПа'!J204*$BE$2,"-")</f>
        <v>258</v>
      </c>
      <c r="K204" s="32">
        <f>IFERROR('σ и σw, МПа'!K204*$BE$2,"-")</f>
        <v>253.38461538461539</v>
      </c>
      <c r="L204" s="32">
        <f>IFERROR('σ и σw, МПа'!L204*$BE$2,"-")</f>
        <v>249.2307692307692</v>
      </c>
      <c r="M204" s="32">
        <f>IFERROR('σ и σw, МПа'!M204*$BE$2,"-")</f>
        <v>230.76923076923075</v>
      </c>
      <c r="N204" s="32">
        <f>IFERROR('σ и σw, МПа'!N204*$BE$2,"-")</f>
        <v>222</v>
      </c>
      <c r="O204" s="32" t="str">
        <f>IFERROR('σ и σw, МПа'!O204*$BE$2,"-")</f>
        <v>-</v>
      </c>
      <c r="P204" s="33" t="str">
        <f>IFERROR('σ и σw, МПа'!P204*$BE$2,"-")</f>
        <v>-</v>
      </c>
      <c r="Q204" s="31">
        <f>IFERROR('σ и σw, МПа'!D204*$BF$2,"-")</f>
        <v>392.61538461538464</v>
      </c>
      <c r="R204" s="32">
        <f>IFERROR('σ и σw, МПа'!E204*$BF$2,"-")</f>
        <v>380.30769230769232</v>
      </c>
      <c r="S204" s="32">
        <f>IFERROR('σ и σw, МПа'!F204*$BF$2,"-")</f>
        <v>374.15384615384619</v>
      </c>
      <c r="T204" s="32">
        <f>IFERROR('σ и σw, МПа'!G204*$BF$2,"-")</f>
        <v>368</v>
      </c>
      <c r="U204" s="32">
        <f>IFERROR('σ и σw, МПа'!H204*$BF$2,"-")</f>
        <v>362.46153846153845</v>
      </c>
      <c r="V204" s="32">
        <f>IFERROR('σ и σw, МПа'!I204*$BF$2,"-")</f>
        <v>350.15384615384619</v>
      </c>
      <c r="W204" s="32">
        <f>IFERROR('σ и σw, МПа'!J204*$BF$2,"-")</f>
        <v>344</v>
      </c>
      <c r="X204" s="32">
        <f>IFERROR('σ и σw, МПа'!K204*$BF$2,"-")</f>
        <v>337.84615384615387</v>
      </c>
      <c r="Y204" s="32">
        <f>IFERROR('σ и σw, МПа'!L204*$BF$2,"-")</f>
        <v>332.30769230769232</v>
      </c>
      <c r="Z204" s="32">
        <f>IFERROR('σ и σw, МПа'!M204*$BF$2,"-")</f>
        <v>307.69230769230768</v>
      </c>
      <c r="AA204" s="32">
        <f>IFERROR('σ и σw, МПа'!N204*$BF$2,"-")</f>
        <v>296</v>
      </c>
      <c r="AB204" s="32" t="str">
        <f>IFERROR('σ и σw, МПа'!O204*$BF$2,"-")</f>
        <v>-</v>
      </c>
      <c r="AC204" s="33" t="str">
        <f>IFERROR('σ и σw, МПа'!P204*$BF$2,"-")</f>
        <v>-</v>
      </c>
      <c r="AD204" s="31">
        <f>IFERROR('σ и σw, МПа'!Q204*$BG$2,"-")</f>
        <v>318</v>
      </c>
      <c r="AE204" s="32">
        <f>IFERROR('σ и σw, МПа'!R204*$BG$2,"-")</f>
        <v>312</v>
      </c>
      <c r="AF204" s="32">
        <f>IFERROR('σ и σw, МПа'!S204*$BG$2,"-")</f>
        <v>312</v>
      </c>
      <c r="AG204" s="32">
        <f>IFERROR('σ и σw, МПа'!T204*$BG$2,"-")</f>
        <v>306</v>
      </c>
      <c r="AH204" s="32">
        <f>IFERROR('σ и σw, МПа'!U204*$BG$2,"-")</f>
        <v>300</v>
      </c>
      <c r="AI204" s="32">
        <f>IFERROR('σ и σw, МПа'!V204*$BG$2,"-")</f>
        <v>300</v>
      </c>
      <c r="AJ204" s="32">
        <f>IFERROR('σ и σw, МПа'!W204*$BG$2,"-")</f>
        <v>294</v>
      </c>
      <c r="AK204" s="32">
        <f>IFERROR('σ и σw, МПа'!X204*$BG$2,"-")</f>
        <v>294</v>
      </c>
      <c r="AL204" s="32">
        <f>IFERROR('σ и σw, МПа'!Y204*$BG$2,"-")</f>
        <v>294</v>
      </c>
      <c r="AM204" s="32">
        <f>IFERROR('σ и σw, МПа'!Z204*$BG$2,"-")</f>
        <v>288</v>
      </c>
      <c r="AN204" s="32">
        <f>IFERROR('σ и σw, МПа'!AA204*$BG$2,"-")</f>
        <v>276.59999999999997</v>
      </c>
      <c r="AO204" s="32" t="str">
        <f>IFERROR('σ и σw, МПа'!AB204*$BG$2,"-")</f>
        <v>-</v>
      </c>
      <c r="AP204" s="33" t="str">
        <f>IFERROR('σ и σw, МПа'!AC204*$BG$2,"-")</f>
        <v>-</v>
      </c>
      <c r="AQ204" s="31">
        <f>IFERROR('σ и σw, МПа'!Q204*$BH$2,"-")</f>
        <v>530</v>
      </c>
      <c r="AR204" s="32">
        <f>IFERROR('σ и σw, МПа'!R204*$BH$2,"-")</f>
        <v>520</v>
      </c>
      <c r="AS204" s="32">
        <f>IFERROR('σ и σw, МПа'!S204*$BH$2,"-")</f>
        <v>520</v>
      </c>
      <c r="AT204" s="32">
        <f>IFERROR('σ и σw, МПа'!T204*$BH$2,"-")</f>
        <v>510</v>
      </c>
      <c r="AU204" s="32">
        <f>IFERROR('σ и σw, МПа'!U204*$BH$2,"-")</f>
        <v>500</v>
      </c>
      <c r="AV204" s="32">
        <f>IFERROR('σ и σw, МПа'!V204*$BH$2,"-")</f>
        <v>500</v>
      </c>
      <c r="AW204" s="32">
        <f>IFERROR('σ и σw, МПа'!W204*$BH$2,"-")</f>
        <v>490</v>
      </c>
      <c r="AX204" s="32">
        <f>IFERROR('σ и σw, МПа'!X204*$BH$2,"-")</f>
        <v>490</v>
      </c>
      <c r="AY204" s="32">
        <f>IFERROR('σ и σw, МПа'!Y204*$BH$2,"-")</f>
        <v>490</v>
      </c>
      <c r="AZ204" s="32">
        <f>IFERROR('σ и σw, МПа'!Z204*$BH$2,"-")</f>
        <v>480</v>
      </c>
      <c r="BA204" s="32">
        <f>IFERROR('σ и σw, МПа'!AA204*$BH$2,"-")</f>
        <v>461</v>
      </c>
      <c r="BB204" s="32" t="str">
        <f>IFERROR('σ и σw, МПа'!AB204*$BH$2,"-")</f>
        <v>-</v>
      </c>
      <c r="BC204" s="33" t="str">
        <f>IFERROR('σ и σw, МПа'!AC204*$BH$2,"-")</f>
        <v>-</v>
      </c>
    </row>
    <row r="205" spans="1:55" ht="25.5" x14ac:dyDescent="0.25">
      <c r="A205" s="10" t="str">
        <f>INDEX('Обработка исходного'!B:B,ROW($B$3)+4*(ROW($B205)-ROW($B$3)))</f>
        <v>Сталь легированная хромомолибденованадиевая</v>
      </c>
      <c r="B205" s="47" t="str">
        <f>INDEX('Обработка исходного'!D:D,ROW($B$3)+4*(ROW($B205)-ROW($B$3)))</f>
        <v>12Х2МФА</v>
      </c>
      <c r="C205" s="27" t="str">
        <f>'Rp0,2, МПа'!C205</f>
        <v>Поковки толщиной до 150 мм, КП490**</v>
      </c>
      <c r="D205" s="31">
        <f>IFERROR('σ и σw, МПа'!D205*$BE$2,"-")</f>
        <v>294.46153846153845</v>
      </c>
      <c r="E205" s="32">
        <f>IFERROR('σ и σw, МПа'!E205*$BE$2,"-")</f>
        <v>285.23076923076923</v>
      </c>
      <c r="F205" s="32">
        <f>IFERROR('σ и σw, МПа'!F205*$BE$2,"-")</f>
        <v>280.61538461538458</v>
      </c>
      <c r="G205" s="32">
        <f>IFERROR('σ и σw, МПа'!G205*$BE$2,"-")</f>
        <v>276</v>
      </c>
      <c r="H205" s="32">
        <f>IFERROR('σ и σw, МПа'!H205*$BE$2,"-")</f>
        <v>271.84615384615381</v>
      </c>
      <c r="I205" s="32">
        <f>IFERROR('σ и σw, МПа'!I205*$BE$2,"-")</f>
        <v>262.61538461538458</v>
      </c>
      <c r="J205" s="32">
        <f>IFERROR('σ и σw, МПа'!J205*$BE$2,"-")</f>
        <v>258</v>
      </c>
      <c r="K205" s="32">
        <f>IFERROR('σ и σw, МПа'!K205*$BE$2,"-")</f>
        <v>253.38461538461539</v>
      </c>
      <c r="L205" s="32">
        <f>IFERROR('σ и σw, МПа'!L205*$BE$2,"-")</f>
        <v>249.2307692307692</v>
      </c>
      <c r="M205" s="32">
        <f>IFERROR('σ и σw, МПа'!M205*$BE$2,"-")</f>
        <v>230.76923076923075</v>
      </c>
      <c r="N205" s="32">
        <f>IFERROR('σ и σw, МПа'!N205*$BE$2,"-")</f>
        <v>222</v>
      </c>
      <c r="O205" s="32" t="str">
        <f>IFERROR('σ и σw, МПа'!O205*$BE$2,"-")</f>
        <v>-</v>
      </c>
      <c r="P205" s="33" t="str">
        <f>IFERROR('σ и σw, МПа'!P205*$BE$2,"-")</f>
        <v>-</v>
      </c>
      <c r="Q205" s="31">
        <f>IFERROR('σ и σw, МПа'!D205*$BF$2,"-")</f>
        <v>392.61538461538464</v>
      </c>
      <c r="R205" s="32">
        <f>IFERROR('σ и σw, МПа'!E205*$BF$2,"-")</f>
        <v>380.30769230769232</v>
      </c>
      <c r="S205" s="32">
        <f>IFERROR('σ и σw, МПа'!F205*$BF$2,"-")</f>
        <v>374.15384615384619</v>
      </c>
      <c r="T205" s="32">
        <f>IFERROR('σ и σw, МПа'!G205*$BF$2,"-")</f>
        <v>368</v>
      </c>
      <c r="U205" s="32">
        <f>IFERROR('σ и σw, МПа'!H205*$BF$2,"-")</f>
        <v>362.46153846153845</v>
      </c>
      <c r="V205" s="32">
        <f>IFERROR('σ и σw, МПа'!I205*$BF$2,"-")</f>
        <v>350.15384615384619</v>
      </c>
      <c r="W205" s="32">
        <f>IFERROR('σ и σw, МПа'!J205*$BF$2,"-")</f>
        <v>344</v>
      </c>
      <c r="X205" s="32">
        <f>IFERROR('σ и σw, МПа'!K205*$BF$2,"-")</f>
        <v>337.84615384615387</v>
      </c>
      <c r="Y205" s="32">
        <f>IFERROR('σ и σw, МПа'!L205*$BF$2,"-")</f>
        <v>332.30769230769232</v>
      </c>
      <c r="Z205" s="32">
        <f>IFERROR('σ и σw, МПа'!M205*$BF$2,"-")</f>
        <v>307.69230769230768</v>
      </c>
      <c r="AA205" s="32">
        <f>IFERROR('σ и σw, МПа'!N205*$BF$2,"-")</f>
        <v>296</v>
      </c>
      <c r="AB205" s="32" t="str">
        <f>IFERROR('σ и σw, МПа'!O205*$BF$2,"-")</f>
        <v>-</v>
      </c>
      <c r="AC205" s="33" t="str">
        <f>IFERROR('σ и σw, МПа'!P205*$BF$2,"-")</f>
        <v>-</v>
      </c>
      <c r="AD205" s="31">
        <f>IFERROR('σ и σw, МПа'!Q205*$BG$2,"-")</f>
        <v>318</v>
      </c>
      <c r="AE205" s="32">
        <f>IFERROR('σ и σw, МПа'!R205*$BG$2,"-")</f>
        <v>312</v>
      </c>
      <c r="AF205" s="32">
        <f>IFERROR('σ и σw, МПа'!S205*$BG$2,"-")</f>
        <v>312</v>
      </c>
      <c r="AG205" s="32">
        <f>IFERROR('σ и σw, МПа'!T205*$BG$2,"-")</f>
        <v>306</v>
      </c>
      <c r="AH205" s="32">
        <f>IFERROR('σ и σw, МПа'!U205*$BG$2,"-")</f>
        <v>300</v>
      </c>
      <c r="AI205" s="32">
        <f>IFERROR('σ и σw, МПа'!V205*$BG$2,"-")</f>
        <v>300</v>
      </c>
      <c r="AJ205" s="32">
        <f>IFERROR('σ и σw, МПа'!W205*$BG$2,"-")</f>
        <v>294</v>
      </c>
      <c r="AK205" s="32">
        <f>IFERROR('σ и σw, МПа'!X205*$BG$2,"-")</f>
        <v>294</v>
      </c>
      <c r="AL205" s="32">
        <f>IFERROR('σ и σw, МПа'!Y205*$BG$2,"-")</f>
        <v>294</v>
      </c>
      <c r="AM205" s="32">
        <f>IFERROR('σ и σw, МПа'!Z205*$BG$2,"-")</f>
        <v>288</v>
      </c>
      <c r="AN205" s="32">
        <f>IFERROR('σ и σw, МПа'!AA205*$BG$2,"-")</f>
        <v>276.59999999999997</v>
      </c>
      <c r="AO205" s="32" t="str">
        <f>IFERROR('σ и σw, МПа'!AB205*$BG$2,"-")</f>
        <v>-</v>
      </c>
      <c r="AP205" s="33" t="str">
        <f>IFERROR('σ и σw, МПа'!AC205*$BG$2,"-")</f>
        <v>-</v>
      </c>
      <c r="AQ205" s="31">
        <f>IFERROR('σ и σw, МПа'!Q205*$BH$2,"-")</f>
        <v>530</v>
      </c>
      <c r="AR205" s="32">
        <f>IFERROR('σ и σw, МПа'!R205*$BH$2,"-")</f>
        <v>520</v>
      </c>
      <c r="AS205" s="32">
        <f>IFERROR('σ и σw, МПа'!S205*$BH$2,"-")</f>
        <v>520</v>
      </c>
      <c r="AT205" s="32">
        <f>IFERROR('σ и σw, МПа'!T205*$BH$2,"-")</f>
        <v>510</v>
      </c>
      <c r="AU205" s="32">
        <f>IFERROR('σ и σw, МПа'!U205*$BH$2,"-")</f>
        <v>500</v>
      </c>
      <c r="AV205" s="32">
        <f>IFERROR('σ и σw, МПа'!V205*$BH$2,"-")</f>
        <v>500</v>
      </c>
      <c r="AW205" s="32">
        <f>IFERROR('σ и σw, МПа'!W205*$BH$2,"-")</f>
        <v>490</v>
      </c>
      <c r="AX205" s="32">
        <f>IFERROR('σ и σw, МПа'!X205*$BH$2,"-")</f>
        <v>490</v>
      </c>
      <c r="AY205" s="32">
        <f>IFERROR('σ и σw, МПа'!Y205*$BH$2,"-")</f>
        <v>490</v>
      </c>
      <c r="AZ205" s="32">
        <f>IFERROR('σ и σw, МПа'!Z205*$BH$2,"-")</f>
        <v>480</v>
      </c>
      <c r="BA205" s="32">
        <f>IFERROR('σ и σw, МПа'!AA205*$BH$2,"-")</f>
        <v>461</v>
      </c>
      <c r="BB205" s="32" t="str">
        <f>IFERROR('σ и σw, МПа'!AB205*$BH$2,"-")</f>
        <v>-</v>
      </c>
      <c r="BC205" s="33" t="str">
        <f>IFERROR('σ и σw, МПа'!AC205*$BH$2,"-")</f>
        <v>-</v>
      </c>
    </row>
    <row r="206" spans="1:55" ht="25.5" x14ac:dyDescent="0.25">
      <c r="A206" s="10" t="str">
        <f>INDEX('Обработка исходного'!B:B,ROW($B$3)+4*(ROW($B206)-ROW($B$3)))</f>
        <v>Сталь легированная хромомолибденованадиевая</v>
      </c>
      <c r="B206" s="47" t="str">
        <f>INDEX('Обработка исходного'!D:D,ROW($B$3)+4*(ROW($B206)-ROW($B$3)))</f>
        <v>12Х2МФА-А</v>
      </c>
      <c r="C206" s="27" t="str">
        <f>'Rp0,2, МПа'!C206</f>
        <v>Листы толщиной до 180 мм, КП395**</v>
      </c>
      <c r="D206" s="31">
        <f>IFERROR('σ и σw, МПа'!D206*$BE$2,"-")</f>
        <v>249.2307692307692</v>
      </c>
      <c r="E206" s="32">
        <f>IFERROR('σ и σw, МПа'!E206*$BE$2,"-")</f>
        <v>244.61538461538458</v>
      </c>
      <c r="F206" s="32">
        <f>IFERROR('σ и σw, МПа'!F206*$BE$2,"-")</f>
        <v>240</v>
      </c>
      <c r="G206" s="32">
        <f>IFERROR('σ и σw, МПа'!G206*$BE$2,"-")</f>
        <v>230.76923076923075</v>
      </c>
      <c r="H206" s="32">
        <f>IFERROR('σ и σw, МПа'!H206*$BE$2,"-")</f>
        <v>230.76923076923075</v>
      </c>
      <c r="I206" s="32">
        <f>IFERROR('σ и σw, МПа'!I206*$BE$2,"-")</f>
        <v>226.61538461538461</v>
      </c>
      <c r="J206" s="32">
        <f>IFERROR('σ и σw, МПа'!J206*$BE$2,"-")</f>
        <v>226.61538461538461</v>
      </c>
      <c r="K206" s="32">
        <f>IFERROR('σ и σw, МПа'!K206*$BE$2,"-")</f>
        <v>226.61538461538461</v>
      </c>
      <c r="L206" s="32">
        <f>IFERROR('σ и σw, МПа'!L206*$BE$2,"-")</f>
        <v>212.76923076923075</v>
      </c>
      <c r="M206" s="32">
        <f>IFERROR('σ и σw, МПа'!M206*$BE$2,"-")</f>
        <v>199.38461538461539</v>
      </c>
      <c r="N206" s="32">
        <f>IFERROR('σ и σw, МПа'!N206*$BE$2,"-")</f>
        <v>190.15384615384613</v>
      </c>
      <c r="O206" s="32" t="str">
        <f>IFERROR('σ и σw, МПа'!O206*$BE$2,"-")</f>
        <v>-</v>
      </c>
      <c r="P206" s="33" t="str">
        <f>IFERROR('σ и σw, МПа'!P206*$BE$2,"-")</f>
        <v>-</v>
      </c>
      <c r="Q206" s="31">
        <f>IFERROR('σ и σw, МПа'!D206*$BF$2,"-")</f>
        <v>332.30769230769232</v>
      </c>
      <c r="R206" s="32">
        <f>IFERROR('σ и σw, МПа'!E206*$BF$2,"-")</f>
        <v>326.15384615384619</v>
      </c>
      <c r="S206" s="32">
        <f>IFERROR('σ и σw, МПа'!F206*$BF$2,"-")</f>
        <v>320</v>
      </c>
      <c r="T206" s="32">
        <f>IFERROR('σ и σw, МПа'!G206*$BF$2,"-")</f>
        <v>307.69230769230768</v>
      </c>
      <c r="U206" s="32">
        <f>IFERROR('σ и σw, МПа'!H206*$BF$2,"-")</f>
        <v>307.69230769230768</v>
      </c>
      <c r="V206" s="32">
        <f>IFERROR('σ и σw, МПа'!I206*$BF$2,"-")</f>
        <v>302.15384615384613</v>
      </c>
      <c r="W206" s="32">
        <f>IFERROR('σ и σw, МПа'!J206*$BF$2,"-")</f>
        <v>302.15384615384613</v>
      </c>
      <c r="X206" s="32">
        <f>IFERROR('σ и σw, МПа'!K206*$BF$2,"-")</f>
        <v>302.15384615384613</v>
      </c>
      <c r="Y206" s="32">
        <f>IFERROR('σ и σw, МПа'!L206*$BF$2,"-")</f>
        <v>283.69230769230768</v>
      </c>
      <c r="Z206" s="32">
        <f>IFERROR('σ и σw, МПа'!M206*$BF$2,"-")</f>
        <v>265.84615384615387</v>
      </c>
      <c r="AA206" s="32">
        <f>IFERROR('σ и σw, МПа'!N206*$BF$2,"-")</f>
        <v>253.53846153846155</v>
      </c>
      <c r="AB206" s="32" t="str">
        <f>IFERROR('σ и σw, МПа'!O206*$BF$2,"-")</f>
        <v>-</v>
      </c>
      <c r="AC206" s="33" t="str">
        <f>IFERROR('σ и σw, МПа'!P206*$BF$2,"-")</f>
        <v>-</v>
      </c>
      <c r="AD206" s="31">
        <f>IFERROR('σ и σw, МПа'!Q206*$BG$2,"-")</f>
        <v>259.2</v>
      </c>
      <c r="AE206" s="32">
        <f>IFERROR('σ и σw, МПа'!R206*$BG$2,"-")</f>
        <v>253.2</v>
      </c>
      <c r="AF206" s="32">
        <f>IFERROR('σ и σw, МПа'!S206*$BG$2,"-")</f>
        <v>253.2</v>
      </c>
      <c r="AG206" s="32">
        <f>IFERROR('σ и σw, МПа'!T206*$BG$2,"-")</f>
        <v>247.2</v>
      </c>
      <c r="AH206" s="32">
        <f>IFERROR('σ и σw, МПа'!U206*$BG$2,"-")</f>
        <v>247.2</v>
      </c>
      <c r="AI206" s="32">
        <f>IFERROR('σ и σw, МПа'!V206*$BG$2,"-")</f>
        <v>241.2</v>
      </c>
      <c r="AJ206" s="32">
        <f>IFERROR('σ и σw, МПа'!W206*$BG$2,"-")</f>
        <v>237</v>
      </c>
      <c r="AK206" s="32">
        <f>IFERROR('σ и σw, МПа'!X206*$BG$2,"-")</f>
        <v>237</v>
      </c>
      <c r="AL206" s="32">
        <f>IFERROR('σ и σw, МПа'!Y206*$BG$2,"-")</f>
        <v>237</v>
      </c>
      <c r="AM206" s="32">
        <f>IFERROR('σ и σw, МПа'!Z206*$BG$2,"-")</f>
        <v>237</v>
      </c>
      <c r="AN206" s="32">
        <f>IFERROR('σ и σw, МПа'!AA206*$BG$2,"-")</f>
        <v>235.2</v>
      </c>
      <c r="AO206" s="32" t="str">
        <f>IFERROR('σ и σw, МПа'!AB206*$BG$2,"-")</f>
        <v>-</v>
      </c>
      <c r="AP206" s="33" t="str">
        <f>IFERROR('σ и σw, МПа'!AC206*$BG$2,"-")</f>
        <v>-</v>
      </c>
      <c r="AQ206" s="31">
        <f>IFERROR('σ и σw, МПа'!Q206*$BH$2,"-")</f>
        <v>432</v>
      </c>
      <c r="AR206" s="32">
        <f>IFERROR('σ и σw, МПа'!R206*$BH$2,"-")</f>
        <v>422</v>
      </c>
      <c r="AS206" s="32">
        <f>IFERROR('σ и σw, МПа'!S206*$BH$2,"-")</f>
        <v>422</v>
      </c>
      <c r="AT206" s="32">
        <f>IFERROR('σ и σw, МПа'!T206*$BH$2,"-")</f>
        <v>412</v>
      </c>
      <c r="AU206" s="32">
        <f>IFERROR('σ и σw, МПа'!U206*$BH$2,"-")</f>
        <v>412</v>
      </c>
      <c r="AV206" s="32">
        <f>IFERROR('σ и σw, МПа'!V206*$BH$2,"-")</f>
        <v>402</v>
      </c>
      <c r="AW206" s="32">
        <f>IFERROR('σ и σw, МПа'!W206*$BH$2,"-")</f>
        <v>395</v>
      </c>
      <c r="AX206" s="32">
        <f>IFERROR('σ и σw, МПа'!X206*$BH$2,"-")</f>
        <v>395</v>
      </c>
      <c r="AY206" s="32">
        <f>IFERROR('σ и σw, МПа'!Y206*$BH$2,"-")</f>
        <v>395</v>
      </c>
      <c r="AZ206" s="32">
        <f>IFERROR('σ и σw, МПа'!Z206*$BH$2,"-")</f>
        <v>395</v>
      </c>
      <c r="BA206" s="32">
        <f>IFERROR('σ и σw, МПа'!AA206*$BH$2,"-")</f>
        <v>392</v>
      </c>
      <c r="BB206" s="32" t="str">
        <f>IFERROR('σ и σw, МПа'!AB206*$BH$2,"-")</f>
        <v>-</v>
      </c>
      <c r="BC206" s="33" t="str">
        <f>IFERROR('σ и σw, МПа'!AC206*$BH$2,"-")</f>
        <v>-</v>
      </c>
    </row>
    <row r="207" spans="1:55" ht="25.5" x14ac:dyDescent="0.25">
      <c r="A207" s="10" t="str">
        <f>INDEX('Обработка исходного'!B:B,ROW($B$3)+4*(ROW($B207)-ROW($B$3)))</f>
        <v>Сталь легированная хромомолибденованадиевая</v>
      </c>
      <c r="B207" s="47" t="str">
        <f>INDEX('Обработка исходного'!D:D,ROW($B$3)+4*(ROW($B207)-ROW($B$3)))</f>
        <v>12Х2МФА-А</v>
      </c>
      <c r="C207" s="27" t="str">
        <f>'Rp0,2, МПа'!C207</f>
        <v>Поковки толщиной до 150 мм, КП395**</v>
      </c>
      <c r="D207" s="31">
        <f>IFERROR('σ и σw, МПа'!D207*$BE$2,"-")</f>
        <v>249.2307692307692</v>
      </c>
      <c r="E207" s="32">
        <f>IFERROR('σ и σw, МПа'!E207*$BE$2,"-")</f>
        <v>244.61538461538458</v>
      </c>
      <c r="F207" s="32">
        <f>IFERROR('σ и σw, МПа'!F207*$BE$2,"-")</f>
        <v>240</v>
      </c>
      <c r="G207" s="32">
        <f>IFERROR('σ и σw, МПа'!G207*$BE$2,"-")</f>
        <v>230.76923076923075</v>
      </c>
      <c r="H207" s="32">
        <f>IFERROR('σ и σw, МПа'!H207*$BE$2,"-")</f>
        <v>230.76923076923075</v>
      </c>
      <c r="I207" s="32">
        <f>IFERROR('σ и σw, МПа'!I207*$BE$2,"-")</f>
        <v>226.61538461538461</v>
      </c>
      <c r="J207" s="32">
        <f>IFERROR('σ и σw, МПа'!J207*$BE$2,"-")</f>
        <v>226.61538461538461</v>
      </c>
      <c r="K207" s="32">
        <f>IFERROR('σ и σw, МПа'!K207*$BE$2,"-")</f>
        <v>226.61538461538461</v>
      </c>
      <c r="L207" s="32">
        <f>IFERROR('σ и σw, МПа'!L207*$BE$2,"-")</f>
        <v>212.76923076923075</v>
      </c>
      <c r="M207" s="32">
        <f>IFERROR('σ и σw, МПа'!M207*$BE$2,"-")</f>
        <v>199.38461538461539</v>
      </c>
      <c r="N207" s="32">
        <f>IFERROR('σ и σw, МПа'!N207*$BE$2,"-")</f>
        <v>190.15384615384613</v>
      </c>
      <c r="O207" s="32" t="str">
        <f>IFERROR('σ и σw, МПа'!O207*$BE$2,"-")</f>
        <v>-</v>
      </c>
      <c r="P207" s="33" t="str">
        <f>IFERROR('σ и σw, МПа'!P207*$BE$2,"-")</f>
        <v>-</v>
      </c>
      <c r="Q207" s="31">
        <f>IFERROR('σ и σw, МПа'!D207*$BF$2,"-")</f>
        <v>332.30769230769232</v>
      </c>
      <c r="R207" s="32">
        <f>IFERROR('σ и σw, МПа'!E207*$BF$2,"-")</f>
        <v>326.15384615384619</v>
      </c>
      <c r="S207" s="32">
        <f>IFERROR('σ и σw, МПа'!F207*$BF$2,"-")</f>
        <v>320</v>
      </c>
      <c r="T207" s="32">
        <f>IFERROR('σ и σw, МПа'!G207*$BF$2,"-")</f>
        <v>307.69230769230768</v>
      </c>
      <c r="U207" s="32">
        <f>IFERROR('σ и σw, МПа'!H207*$BF$2,"-")</f>
        <v>307.69230769230768</v>
      </c>
      <c r="V207" s="32">
        <f>IFERROR('σ и σw, МПа'!I207*$BF$2,"-")</f>
        <v>302.15384615384613</v>
      </c>
      <c r="W207" s="32">
        <f>IFERROR('σ и σw, МПа'!J207*$BF$2,"-")</f>
        <v>302.15384615384613</v>
      </c>
      <c r="X207" s="32">
        <f>IFERROR('σ и σw, МПа'!K207*$BF$2,"-")</f>
        <v>302.15384615384613</v>
      </c>
      <c r="Y207" s="32">
        <f>IFERROR('σ и σw, МПа'!L207*$BF$2,"-")</f>
        <v>283.69230769230768</v>
      </c>
      <c r="Z207" s="32">
        <f>IFERROR('σ и σw, МПа'!M207*$BF$2,"-")</f>
        <v>265.84615384615387</v>
      </c>
      <c r="AA207" s="32">
        <f>IFERROR('σ и σw, МПа'!N207*$BF$2,"-")</f>
        <v>253.53846153846155</v>
      </c>
      <c r="AB207" s="32" t="str">
        <f>IFERROR('σ и σw, МПа'!O207*$BF$2,"-")</f>
        <v>-</v>
      </c>
      <c r="AC207" s="33" t="str">
        <f>IFERROR('σ и σw, МПа'!P207*$BF$2,"-")</f>
        <v>-</v>
      </c>
      <c r="AD207" s="31">
        <f>IFERROR('σ и σw, МПа'!Q207*$BG$2,"-")</f>
        <v>259.2</v>
      </c>
      <c r="AE207" s="32">
        <f>IFERROR('σ и σw, МПа'!R207*$BG$2,"-")</f>
        <v>253.2</v>
      </c>
      <c r="AF207" s="32">
        <f>IFERROR('σ и σw, МПа'!S207*$BG$2,"-")</f>
        <v>253.2</v>
      </c>
      <c r="AG207" s="32">
        <f>IFERROR('σ и σw, МПа'!T207*$BG$2,"-")</f>
        <v>247.2</v>
      </c>
      <c r="AH207" s="32">
        <f>IFERROR('σ и σw, МПа'!U207*$BG$2,"-")</f>
        <v>247.2</v>
      </c>
      <c r="AI207" s="32">
        <f>IFERROR('σ и σw, МПа'!V207*$BG$2,"-")</f>
        <v>241.2</v>
      </c>
      <c r="AJ207" s="32">
        <f>IFERROR('σ и σw, МПа'!W207*$BG$2,"-")</f>
        <v>237</v>
      </c>
      <c r="AK207" s="32">
        <f>IFERROR('σ и σw, МПа'!X207*$BG$2,"-")</f>
        <v>237</v>
      </c>
      <c r="AL207" s="32">
        <f>IFERROR('σ и σw, МПа'!Y207*$BG$2,"-")</f>
        <v>237</v>
      </c>
      <c r="AM207" s="32">
        <f>IFERROR('σ и σw, МПа'!Z207*$BG$2,"-")</f>
        <v>237</v>
      </c>
      <c r="AN207" s="32">
        <f>IFERROR('σ и σw, МПа'!AA207*$BG$2,"-")</f>
        <v>235.2</v>
      </c>
      <c r="AO207" s="32" t="str">
        <f>IFERROR('σ и σw, МПа'!AB207*$BG$2,"-")</f>
        <v>-</v>
      </c>
      <c r="AP207" s="33" t="str">
        <f>IFERROR('σ и σw, МПа'!AC207*$BG$2,"-")</f>
        <v>-</v>
      </c>
      <c r="AQ207" s="31">
        <f>IFERROR('σ и σw, МПа'!Q207*$BH$2,"-")</f>
        <v>432</v>
      </c>
      <c r="AR207" s="32">
        <f>IFERROR('σ и σw, МПа'!R207*$BH$2,"-")</f>
        <v>422</v>
      </c>
      <c r="AS207" s="32">
        <f>IFERROR('σ и σw, МПа'!S207*$BH$2,"-")</f>
        <v>422</v>
      </c>
      <c r="AT207" s="32">
        <f>IFERROR('σ и σw, МПа'!T207*$BH$2,"-")</f>
        <v>412</v>
      </c>
      <c r="AU207" s="32">
        <f>IFERROR('σ и σw, МПа'!U207*$BH$2,"-")</f>
        <v>412</v>
      </c>
      <c r="AV207" s="32">
        <f>IFERROR('σ и σw, МПа'!V207*$BH$2,"-")</f>
        <v>402</v>
      </c>
      <c r="AW207" s="32">
        <f>IFERROR('σ и σw, МПа'!W207*$BH$2,"-")</f>
        <v>395</v>
      </c>
      <c r="AX207" s="32">
        <f>IFERROR('σ и σw, МПа'!X207*$BH$2,"-")</f>
        <v>395</v>
      </c>
      <c r="AY207" s="32">
        <f>IFERROR('σ и σw, МПа'!Y207*$BH$2,"-")</f>
        <v>395</v>
      </c>
      <c r="AZ207" s="32">
        <f>IFERROR('σ и σw, МПа'!Z207*$BH$2,"-")</f>
        <v>395</v>
      </c>
      <c r="BA207" s="32">
        <f>IFERROR('σ и σw, МПа'!AA207*$BH$2,"-")</f>
        <v>392</v>
      </c>
      <c r="BB207" s="32" t="str">
        <f>IFERROR('σ и σw, МПа'!AB207*$BH$2,"-")</f>
        <v>-</v>
      </c>
      <c r="BC207" s="33" t="str">
        <f>IFERROR('σ и σw, МПа'!AC207*$BH$2,"-")</f>
        <v>-</v>
      </c>
    </row>
    <row r="208" spans="1:55" ht="25.5" x14ac:dyDescent="0.25">
      <c r="A208" s="10" t="str">
        <f>INDEX('Обработка исходного'!B:B,ROW($B$3)+4*(ROW($B208)-ROW($B$3)))</f>
        <v>Сталь легированная хромомолибденованадиевая</v>
      </c>
      <c r="B208" s="47" t="str">
        <f>INDEX('Обработка исходного'!D:D,ROW($B$3)+4*(ROW($B208)-ROW($B$3)))</f>
        <v>12Х2МФА-А</v>
      </c>
      <c r="C208" s="27" t="str">
        <f>'Rp0,2, МПа'!C208</f>
        <v>Листы толщиной до 180 мм, КП490**</v>
      </c>
      <c r="D208" s="31">
        <f>IFERROR('σ и σw, МПа'!D208*$BE$2,"-")</f>
        <v>294.46153846153845</v>
      </c>
      <c r="E208" s="32">
        <f>IFERROR('σ и σw, МПа'!E208*$BE$2,"-")</f>
        <v>285.23076923076923</v>
      </c>
      <c r="F208" s="32">
        <f>IFERROR('σ и σw, МПа'!F208*$BE$2,"-")</f>
        <v>280.61538461538458</v>
      </c>
      <c r="G208" s="32">
        <f>IFERROR('σ и σw, МПа'!G208*$BE$2,"-")</f>
        <v>276</v>
      </c>
      <c r="H208" s="32">
        <f>IFERROR('σ и σw, МПа'!H208*$BE$2,"-")</f>
        <v>271.84615384615381</v>
      </c>
      <c r="I208" s="32">
        <f>IFERROR('σ и σw, МПа'!I208*$BE$2,"-")</f>
        <v>262.61538461538458</v>
      </c>
      <c r="J208" s="32">
        <f>IFERROR('σ и σw, МПа'!J208*$BE$2,"-")</f>
        <v>258</v>
      </c>
      <c r="K208" s="32">
        <f>IFERROR('σ и σw, МПа'!K208*$BE$2,"-")</f>
        <v>253.38461538461539</v>
      </c>
      <c r="L208" s="32">
        <f>IFERROR('σ и σw, МПа'!L208*$BE$2,"-")</f>
        <v>249.2307692307692</v>
      </c>
      <c r="M208" s="32">
        <f>IFERROR('σ и σw, МПа'!M208*$BE$2,"-")</f>
        <v>230.76923076923075</v>
      </c>
      <c r="N208" s="32">
        <f>IFERROR('σ и σw, МПа'!N208*$BE$2,"-")</f>
        <v>222</v>
      </c>
      <c r="O208" s="32" t="str">
        <f>IFERROR('σ и σw, МПа'!O208*$BE$2,"-")</f>
        <v>-</v>
      </c>
      <c r="P208" s="33" t="str">
        <f>IFERROR('σ и σw, МПа'!P208*$BE$2,"-")</f>
        <v>-</v>
      </c>
      <c r="Q208" s="31">
        <f>IFERROR('σ и σw, МПа'!D208*$BF$2,"-")</f>
        <v>392.61538461538464</v>
      </c>
      <c r="R208" s="32">
        <f>IFERROR('σ и σw, МПа'!E208*$BF$2,"-")</f>
        <v>380.30769230769232</v>
      </c>
      <c r="S208" s="32">
        <f>IFERROR('σ и σw, МПа'!F208*$BF$2,"-")</f>
        <v>374.15384615384619</v>
      </c>
      <c r="T208" s="32">
        <f>IFERROR('σ и σw, МПа'!G208*$BF$2,"-")</f>
        <v>368</v>
      </c>
      <c r="U208" s="32">
        <f>IFERROR('σ и σw, МПа'!H208*$BF$2,"-")</f>
        <v>362.46153846153845</v>
      </c>
      <c r="V208" s="32">
        <f>IFERROR('σ и σw, МПа'!I208*$BF$2,"-")</f>
        <v>350.15384615384619</v>
      </c>
      <c r="W208" s="32">
        <f>IFERROR('σ и σw, МПа'!J208*$BF$2,"-")</f>
        <v>344</v>
      </c>
      <c r="X208" s="32">
        <f>IFERROR('σ и σw, МПа'!K208*$BF$2,"-")</f>
        <v>337.84615384615387</v>
      </c>
      <c r="Y208" s="32">
        <f>IFERROR('σ и σw, МПа'!L208*$BF$2,"-")</f>
        <v>332.30769230769232</v>
      </c>
      <c r="Z208" s="32">
        <f>IFERROR('σ и σw, МПа'!M208*$BF$2,"-")</f>
        <v>307.69230769230768</v>
      </c>
      <c r="AA208" s="32">
        <f>IFERROR('σ и σw, МПа'!N208*$BF$2,"-")</f>
        <v>296</v>
      </c>
      <c r="AB208" s="32" t="str">
        <f>IFERROR('σ и σw, МПа'!O208*$BF$2,"-")</f>
        <v>-</v>
      </c>
      <c r="AC208" s="33" t="str">
        <f>IFERROR('σ и σw, МПа'!P208*$BF$2,"-")</f>
        <v>-</v>
      </c>
      <c r="AD208" s="31">
        <f>IFERROR('σ и σw, МПа'!Q208*$BG$2,"-")</f>
        <v>318</v>
      </c>
      <c r="AE208" s="32">
        <f>IFERROR('σ и σw, МПа'!R208*$BG$2,"-")</f>
        <v>312</v>
      </c>
      <c r="AF208" s="32">
        <f>IFERROR('σ и σw, МПа'!S208*$BG$2,"-")</f>
        <v>312</v>
      </c>
      <c r="AG208" s="32">
        <f>IFERROR('σ и σw, МПа'!T208*$BG$2,"-")</f>
        <v>306</v>
      </c>
      <c r="AH208" s="32">
        <f>IFERROR('σ и σw, МПа'!U208*$BG$2,"-")</f>
        <v>300</v>
      </c>
      <c r="AI208" s="32">
        <f>IFERROR('σ и σw, МПа'!V208*$BG$2,"-")</f>
        <v>300</v>
      </c>
      <c r="AJ208" s="32">
        <f>IFERROR('σ и σw, МПа'!W208*$BG$2,"-")</f>
        <v>294</v>
      </c>
      <c r="AK208" s="32">
        <f>IFERROR('σ и σw, МПа'!X208*$BG$2,"-")</f>
        <v>294</v>
      </c>
      <c r="AL208" s="32">
        <f>IFERROR('σ и σw, МПа'!Y208*$BG$2,"-")</f>
        <v>294</v>
      </c>
      <c r="AM208" s="32">
        <f>IFERROR('σ и σw, МПа'!Z208*$BG$2,"-")</f>
        <v>288</v>
      </c>
      <c r="AN208" s="32">
        <f>IFERROR('σ и σw, МПа'!AA208*$BG$2,"-")</f>
        <v>276.59999999999997</v>
      </c>
      <c r="AO208" s="32" t="str">
        <f>IFERROR('σ и σw, МПа'!AB208*$BG$2,"-")</f>
        <v>-</v>
      </c>
      <c r="AP208" s="33" t="str">
        <f>IFERROR('σ и σw, МПа'!AC208*$BG$2,"-")</f>
        <v>-</v>
      </c>
      <c r="AQ208" s="31">
        <f>IFERROR('σ и σw, МПа'!Q208*$BH$2,"-")</f>
        <v>530</v>
      </c>
      <c r="AR208" s="32">
        <f>IFERROR('σ и σw, МПа'!R208*$BH$2,"-")</f>
        <v>520</v>
      </c>
      <c r="AS208" s="32">
        <f>IFERROR('σ и σw, МПа'!S208*$BH$2,"-")</f>
        <v>520</v>
      </c>
      <c r="AT208" s="32">
        <f>IFERROR('σ и σw, МПа'!T208*$BH$2,"-")</f>
        <v>510</v>
      </c>
      <c r="AU208" s="32">
        <f>IFERROR('σ и σw, МПа'!U208*$BH$2,"-")</f>
        <v>500</v>
      </c>
      <c r="AV208" s="32">
        <f>IFERROR('σ и σw, МПа'!V208*$BH$2,"-")</f>
        <v>500</v>
      </c>
      <c r="AW208" s="32">
        <f>IFERROR('σ и σw, МПа'!W208*$BH$2,"-")</f>
        <v>490</v>
      </c>
      <c r="AX208" s="32">
        <f>IFERROR('σ и σw, МПа'!X208*$BH$2,"-")</f>
        <v>490</v>
      </c>
      <c r="AY208" s="32">
        <f>IFERROR('σ и σw, МПа'!Y208*$BH$2,"-")</f>
        <v>490</v>
      </c>
      <c r="AZ208" s="32">
        <f>IFERROR('σ и σw, МПа'!Z208*$BH$2,"-")</f>
        <v>480</v>
      </c>
      <c r="BA208" s="32">
        <f>IFERROR('σ и σw, МПа'!AA208*$BH$2,"-")</f>
        <v>461</v>
      </c>
      <c r="BB208" s="32" t="str">
        <f>IFERROR('σ и σw, МПа'!AB208*$BH$2,"-")</f>
        <v>-</v>
      </c>
      <c r="BC208" s="33" t="str">
        <f>IFERROR('σ и σw, МПа'!AC208*$BH$2,"-")</f>
        <v>-</v>
      </c>
    </row>
    <row r="209" spans="1:55" ht="25.5" x14ac:dyDescent="0.25">
      <c r="A209" s="10" t="str">
        <f>INDEX('Обработка исходного'!B:B,ROW($B$3)+4*(ROW($B209)-ROW($B$3)))</f>
        <v>Сталь легированная хромомолибденованадиевая</v>
      </c>
      <c r="B209" s="47" t="str">
        <f>INDEX('Обработка исходного'!D:D,ROW($B$3)+4*(ROW($B209)-ROW($B$3)))</f>
        <v>12Х2МФА-А</v>
      </c>
      <c r="C209" s="27" t="str">
        <f>'Rp0,2, МПа'!C209</f>
        <v>Поковки толщиной до 150 мм, КП490**</v>
      </c>
      <c r="D209" s="31">
        <f>IFERROR('σ и σw, МПа'!D209*$BE$2,"-")</f>
        <v>294.46153846153845</v>
      </c>
      <c r="E209" s="32">
        <f>IFERROR('σ и σw, МПа'!E209*$BE$2,"-")</f>
        <v>285.23076923076923</v>
      </c>
      <c r="F209" s="32">
        <f>IFERROR('σ и σw, МПа'!F209*$BE$2,"-")</f>
        <v>280.61538461538458</v>
      </c>
      <c r="G209" s="32">
        <f>IFERROR('σ и σw, МПа'!G209*$BE$2,"-")</f>
        <v>276</v>
      </c>
      <c r="H209" s="32">
        <f>IFERROR('σ и σw, МПа'!H209*$BE$2,"-")</f>
        <v>271.84615384615381</v>
      </c>
      <c r="I209" s="32">
        <f>IFERROR('σ и σw, МПа'!I209*$BE$2,"-")</f>
        <v>262.61538461538458</v>
      </c>
      <c r="J209" s="32">
        <f>IFERROR('σ и σw, МПа'!J209*$BE$2,"-")</f>
        <v>258</v>
      </c>
      <c r="K209" s="32">
        <f>IFERROR('σ и σw, МПа'!K209*$BE$2,"-")</f>
        <v>253.38461538461539</v>
      </c>
      <c r="L209" s="32">
        <f>IFERROR('σ и σw, МПа'!L209*$BE$2,"-")</f>
        <v>249.2307692307692</v>
      </c>
      <c r="M209" s="32">
        <f>IFERROR('σ и σw, МПа'!M209*$BE$2,"-")</f>
        <v>230.76923076923075</v>
      </c>
      <c r="N209" s="32">
        <f>IFERROR('σ и σw, МПа'!N209*$BE$2,"-")</f>
        <v>222</v>
      </c>
      <c r="O209" s="32" t="str">
        <f>IFERROR('σ и σw, МПа'!O209*$BE$2,"-")</f>
        <v>-</v>
      </c>
      <c r="P209" s="33" t="str">
        <f>IFERROR('σ и σw, МПа'!P209*$BE$2,"-")</f>
        <v>-</v>
      </c>
      <c r="Q209" s="31">
        <f>IFERROR('σ и σw, МПа'!D209*$BF$2,"-")</f>
        <v>392.61538461538464</v>
      </c>
      <c r="R209" s="32">
        <f>IFERROR('σ и σw, МПа'!E209*$BF$2,"-")</f>
        <v>380.30769230769232</v>
      </c>
      <c r="S209" s="32">
        <f>IFERROR('σ и σw, МПа'!F209*$BF$2,"-")</f>
        <v>374.15384615384619</v>
      </c>
      <c r="T209" s="32">
        <f>IFERROR('σ и σw, МПа'!G209*$BF$2,"-")</f>
        <v>368</v>
      </c>
      <c r="U209" s="32">
        <f>IFERROR('σ и σw, МПа'!H209*$BF$2,"-")</f>
        <v>362.46153846153845</v>
      </c>
      <c r="V209" s="32">
        <f>IFERROR('σ и σw, МПа'!I209*$BF$2,"-")</f>
        <v>350.15384615384619</v>
      </c>
      <c r="W209" s="32">
        <f>IFERROR('σ и σw, МПа'!J209*$BF$2,"-")</f>
        <v>344</v>
      </c>
      <c r="X209" s="32">
        <f>IFERROR('σ и σw, МПа'!K209*$BF$2,"-")</f>
        <v>337.84615384615387</v>
      </c>
      <c r="Y209" s="32">
        <f>IFERROR('σ и σw, МПа'!L209*$BF$2,"-")</f>
        <v>332.30769230769232</v>
      </c>
      <c r="Z209" s="32">
        <f>IFERROR('σ и σw, МПа'!M209*$BF$2,"-")</f>
        <v>307.69230769230768</v>
      </c>
      <c r="AA209" s="32">
        <f>IFERROR('σ и σw, МПа'!N209*$BF$2,"-")</f>
        <v>296</v>
      </c>
      <c r="AB209" s="32" t="str">
        <f>IFERROR('σ и σw, МПа'!O209*$BF$2,"-")</f>
        <v>-</v>
      </c>
      <c r="AC209" s="33" t="str">
        <f>IFERROR('σ и σw, МПа'!P209*$BF$2,"-")</f>
        <v>-</v>
      </c>
      <c r="AD209" s="31">
        <f>IFERROR('σ и σw, МПа'!Q209*$BG$2,"-")</f>
        <v>318</v>
      </c>
      <c r="AE209" s="32">
        <f>IFERROR('σ и σw, МПа'!R209*$BG$2,"-")</f>
        <v>312</v>
      </c>
      <c r="AF209" s="32">
        <f>IFERROR('σ и σw, МПа'!S209*$BG$2,"-")</f>
        <v>312</v>
      </c>
      <c r="AG209" s="32">
        <f>IFERROR('σ и σw, МПа'!T209*$BG$2,"-")</f>
        <v>306</v>
      </c>
      <c r="AH209" s="32">
        <f>IFERROR('σ и σw, МПа'!U209*$BG$2,"-")</f>
        <v>300</v>
      </c>
      <c r="AI209" s="32">
        <f>IFERROR('σ и σw, МПа'!V209*$BG$2,"-")</f>
        <v>300</v>
      </c>
      <c r="AJ209" s="32">
        <f>IFERROR('σ и σw, МПа'!W209*$BG$2,"-")</f>
        <v>294</v>
      </c>
      <c r="AK209" s="32">
        <f>IFERROR('σ и σw, МПа'!X209*$BG$2,"-")</f>
        <v>294</v>
      </c>
      <c r="AL209" s="32">
        <f>IFERROR('σ и σw, МПа'!Y209*$BG$2,"-")</f>
        <v>294</v>
      </c>
      <c r="AM209" s="32">
        <f>IFERROR('σ и σw, МПа'!Z209*$BG$2,"-")</f>
        <v>288</v>
      </c>
      <c r="AN209" s="32">
        <f>IFERROR('σ и σw, МПа'!AA209*$BG$2,"-")</f>
        <v>276.59999999999997</v>
      </c>
      <c r="AO209" s="32" t="str">
        <f>IFERROR('σ и σw, МПа'!AB209*$BG$2,"-")</f>
        <v>-</v>
      </c>
      <c r="AP209" s="33" t="str">
        <f>IFERROR('σ и σw, МПа'!AC209*$BG$2,"-")</f>
        <v>-</v>
      </c>
      <c r="AQ209" s="31">
        <f>IFERROR('σ и σw, МПа'!Q209*$BH$2,"-")</f>
        <v>530</v>
      </c>
      <c r="AR209" s="32">
        <f>IFERROR('σ и σw, МПа'!R209*$BH$2,"-")</f>
        <v>520</v>
      </c>
      <c r="AS209" s="32">
        <f>IFERROR('σ и σw, МПа'!S209*$BH$2,"-")</f>
        <v>520</v>
      </c>
      <c r="AT209" s="32">
        <f>IFERROR('σ и σw, МПа'!T209*$BH$2,"-")</f>
        <v>510</v>
      </c>
      <c r="AU209" s="32">
        <f>IFERROR('σ и σw, МПа'!U209*$BH$2,"-")</f>
        <v>500</v>
      </c>
      <c r="AV209" s="32">
        <f>IFERROR('σ и σw, МПа'!V209*$BH$2,"-")</f>
        <v>500</v>
      </c>
      <c r="AW209" s="32">
        <f>IFERROR('σ и σw, МПа'!W209*$BH$2,"-")</f>
        <v>490</v>
      </c>
      <c r="AX209" s="32">
        <f>IFERROR('σ и σw, МПа'!X209*$BH$2,"-")</f>
        <v>490</v>
      </c>
      <c r="AY209" s="32">
        <f>IFERROR('σ и σw, МПа'!Y209*$BH$2,"-")</f>
        <v>490</v>
      </c>
      <c r="AZ209" s="32">
        <f>IFERROR('σ и σw, МПа'!Z209*$BH$2,"-")</f>
        <v>480</v>
      </c>
      <c r="BA209" s="32">
        <f>IFERROR('σ и σw, МПа'!AA209*$BH$2,"-")</f>
        <v>461</v>
      </c>
      <c r="BB209" s="32" t="str">
        <f>IFERROR('σ и σw, МПа'!AB209*$BH$2,"-")</f>
        <v>-</v>
      </c>
      <c r="BC209" s="33" t="str">
        <f>IFERROR('σ и σw, МПа'!AC209*$BH$2,"-")</f>
        <v>-</v>
      </c>
    </row>
    <row r="210" spans="1:55" ht="25.5" x14ac:dyDescent="0.25">
      <c r="A210" s="10" t="str">
        <f>INDEX('Обработка исходного'!B:B,ROW($B$3)+4*(ROW($B210)-ROW($B$3)))</f>
        <v>Сталь легированная хромомолибденованадиевая</v>
      </c>
      <c r="B210" s="47" t="str">
        <f>INDEX('Обработка исходного'!D:D,ROW($B$3)+4*(ROW($B210)-ROW($B$3)))</f>
        <v>18Х2МФА</v>
      </c>
      <c r="C210" s="27" t="str">
        <f>'Rp0,2, МПа'!C210</f>
        <v>Листы, поковки толщиной от 160 до 400 мм, КП490**</v>
      </c>
      <c r="D210" s="31">
        <f>IFERROR('σ и σw, МПа'!D210*$BE$2,"-")</f>
        <v>294.46153846153845</v>
      </c>
      <c r="E210" s="32">
        <f>IFERROR('σ и σw, МПа'!E210*$BE$2,"-")</f>
        <v>285.23076923076923</v>
      </c>
      <c r="F210" s="32">
        <f>IFERROR('σ и σw, МПа'!F210*$BE$2,"-")</f>
        <v>280.61538461538458</v>
      </c>
      <c r="G210" s="32">
        <f>IFERROR('σ и σw, МПа'!G210*$BE$2,"-")</f>
        <v>276</v>
      </c>
      <c r="H210" s="32">
        <f>IFERROR('σ и σw, МПа'!H210*$BE$2,"-")</f>
        <v>271.84615384615381</v>
      </c>
      <c r="I210" s="32">
        <f>IFERROR('σ и σw, МПа'!I210*$BE$2,"-")</f>
        <v>262.61538461538458</v>
      </c>
      <c r="J210" s="32">
        <f>IFERROR('σ и σw, МПа'!J210*$BE$2,"-")</f>
        <v>258</v>
      </c>
      <c r="K210" s="32">
        <f>IFERROR('σ и σw, МПа'!K210*$BE$2,"-")</f>
        <v>253.38461538461539</v>
      </c>
      <c r="L210" s="32">
        <f>IFERROR('σ и σw, МПа'!L210*$BE$2,"-")</f>
        <v>249.2307692307692</v>
      </c>
      <c r="M210" s="32">
        <f>IFERROR('σ и σw, МПа'!M210*$BE$2,"-")</f>
        <v>244.61538461538458</v>
      </c>
      <c r="N210" s="32">
        <f>IFERROR('σ и σw, МПа'!N210*$BE$2,"-")</f>
        <v>240</v>
      </c>
      <c r="O210" s="32" t="str">
        <f>IFERROR('σ и σw, МПа'!O210*$BE$2,"-")</f>
        <v>-</v>
      </c>
      <c r="P210" s="33" t="str">
        <f>IFERROR('σ и σw, МПа'!P210*$BE$2,"-")</f>
        <v>-</v>
      </c>
      <c r="Q210" s="31">
        <f>IFERROR('σ и σw, МПа'!D210*$BF$2,"-")</f>
        <v>392.61538461538464</v>
      </c>
      <c r="R210" s="32">
        <f>IFERROR('σ и σw, МПа'!E210*$BF$2,"-")</f>
        <v>380.30769230769232</v>
      </c>
      <c r="S210" s="32">
        <f>IFERROR('σ и σw, МПа'!F210*$BF$2,"-")</f>
        <v>374.15384615384619</v>
      </c>
      <c r="T210" s="32">
        <f>IFERROR('σ и σw, МПа'!G210*$BF$2,"-")</f>
        <v>368</v>
      </c>
      <c r="U210" s="32">
        <f>IFERROR('σ и σw, МПа'!H210*$BF$2,"-")</f>
        <v>362.46153846153845</v>
      </c>
      <c r="V210" s="32">
        <f>IFERROR('σ и σw, МПа'!I210*$BF$2,"-")</f>
        <v>350.15384615384619</v>
      </c>
      <c r="W210" s="32">
        <f>IFERROR('σ и σw, МПа'!J210*$BF$2,"-")</f>
        <v>344</v>
      </c>
      <c r="X210" s="32">
        <f>IFERROR('σ и σw, МПа'!K210*$BF$2,"-")</f>
        <v>337.84615384615387</v>
      </c>
      <c r="Y210" s="32">
        <f>IFERROR('σ и σw, МПа'!L210*$BF$2,"-")</f>
        <v>332.30769230769232</v>
      </c>
      <c r="Z210" s="32">
        <f>IFERROR('σ и σw, МПа'!M210*$BF$2,"-")</f>
        <v>326.15384615384619</v>
      </c>
      <c r="AA210" s="32">
        <f>IFERROR('σ и σw, МПа'!N210*$BF$2,"-")</f>
        <v>320</v>
      </c>
      <c r="AB210" s="32" t="str">
        <f>IFERROR('σ и σw, МПа'!O210*$BF$2,"-")</f>
        <v>-</v>
      </c>
      <c r="AC210" s="33" t="str">
        <f>IFERROR('σ и σw, МПа'!P210*$BF$2,"-")</f>
        <v>-</v>
      </c>
      <c r="AD210" s="31">
        <f>IFERROR('σ и σw, МПа'!Q210*$BG$2,"-")</f>
        <v>318</v>
      </c>
      <c r="AE210" s="32">
        <f>IFERROR('σ и σw, МПа'!R210*$BG$2,"-")</f>
        <v>312</v>
      </c>
      <c r="AF210" s="32">
        <f>IFERROR('σ и σw, МПа'!S210*$BG$2,"-")</f>
        <v>312</v>
      </c>
      <c r="AG210" s="32">
        <f>IFERROR('σ и σw, МПа'!T210*$BG$2,"-")</f>
        <v>306</v>
      </c>
      <c r="AH210" s="32">
        <f>IFERROR('σ и σw, МПа'!U210*$BG$2,"-")</f>
        <v>300</v>
      </c>
      <c r="AI210" s="32">
        <f>IFERROR('σ и σw, МПа'!V210*$BG$2,"-")</f>
        <v>300</v>
      </c>
      <c r="AJ210" s="32">
        <f>IFERROR('σ и σw, МПа'!W210*$BG$2,"-")</f>
        <v>294</v>
      </c>
      <c r="AK210" s="32">
        <f>IFERROR('σ и σw, МПа'!X210*$BG$2,"-")</f>
        <v>294</v>
      </c>
      <c r="AL210" s="32">
        <f>IFERROR('σ и σw, МПа'!Y210*$BG$2,"-")</f>
        <v>294</v>
      </c>
      <c r="AM210" s="32">
        <f>IFERROR('σ и σw, МПа'!Z210*$BG$2,"-")</f>
        <v>288.59999999999997</v>
      </c>
      <c r="AN210" s="32">
        <f>IFERROR('σ и σw, МПа'!AA210*$BG$2,"-")</f>
        <v>276.59999999999997</v>
      </c>
      <c r="AO210" s="32" t="str">
        <f>IFERROR('σ и σw, МПа'!AB210*$BG$2,"-")</f>
        <v>-</v>
      </c>
      <c r="AP210" s="33" t="str">
        <f>IFERROR('σ и σw, МПа'!AC210*$BG$2,"-")</f>
        <v>-</v>
      </c>
      <c r="AQ210" s="31">
        <f>IFERROR('σ и σw, МПа'!Q210*$BH$2,"-")</f>
        <v>530</v>
      </c>
      <c r="AR210" s="32">
        <f>IFERROR('σ и σw, МПа'!R210*$BH$2,"-")</f>
        <v>520</v>
      </c>
      <c r="AS210" s="32">
        <f>IFERROR('σ и σw, МПа'!S210*$BH$2,"-")</f>
        <v>520</v>
      </c>
      <c r="AT210" s="32">
        <f>IFERROR('σ и σw, МПа'!T210*$BH$2,"-")</f>
        <v>510</v>
      </c>
      <c r="AU210" s="32">
        <f>IFERROR('σ и σw, МПа'!U210*$BH$2,"-")</f>
        <v>500</v>
      </c>
      <c r="AV210" s="32">
        <f>IFERROR('σ и σw, МПа'!V210*$BH$2,"-")</f>
        <v>500</v>
      </c>
      <c r="AW210" s="32">
        <f>IFERROR('σ и σw, МПа'!W210*$BH$2,"-")</f>
        <v>490</v>
      </c>
      <c r="AX210" s="32">
        <f>IFERROR('σ и σw, МПа'!X210*$BH$2,"-")</f>
        <v>490</v>
      </c>
      <c r="AY210" s="32">
        <f>IFERROR('σ и σw, МПа'!Y210*$BH$2,"-")</f>
        <v>490</v>
      </c>
      <c r="AZ210" s="32">
        <f>IFERROR('σ и σw, МПа'!Z210*$BH$2,"-")</f>
        <v>481</v>
      </c>
      <c r="BA210" s="32">
        <f>IFERROR('σ и σw, МПа'!AA210*$BH$2,"-")</f>
        <v>461</v>
      </c>
      <c r="BB210" s="32" t="str">
        <f>IFERROR('σ и σw, МПа'!AB210*$BH$2,"-")</f>
        <v>-</v>
      </c>
      <c r="BC210" s="33" t="str">
        <f>IFERROR('σ и σw, МПа'!AC210*$BH$2,"-")</f>
        <v>-</v>
      </c>
    </row>
    <row r="211" spans="1:55" ht="25.5" x14ac:dyDescent="0.25">
      <c r="A211" s="10" t="str">
        <f>INDEX('Обработка исходного'!B:B,ROW($B$3)+4*(ROW($B211)-ROW($B$3)))</f>
        <v>Сталь легированная хромомолибденованадиевая</v>
      </c>
      <c r="B211" s="47" t="str">
        <f>INDEX('Обработка исходного'!D:D,ROW($B$3)+4*(ROW($B211)-ROW($B$3)))</f>
        <v>15Х2МФА</v>
      </c>
      <c r="C211" s="27" t="str">
        <f>'Rp0,2, МПа'!C211</f>
        <v>Листы, поковки толщиной от 400 до 650 мм, КП295**</v>
      </c>
      <c r="D211" s="31">
        <f>IFERROR('σ и σw, МПа'!D211*$BE$2,"-")</f>
        <v>203.53846153846152</v>
      </c>
      <c r="E211" s="32">
        <f>IFERROR('σ и σw, МПа'!E211*$BE$2,"-")</f>
        <v>199.38461538461539</v>
      </c>
      <c r="F211" s="32">
        <f>IFERROR('σ и σw, МПа'!F211*$BE$2,"-")</f>
        <v>194.76923076923075</v>
      </c>
      <c r="G211" s="32">
        <f>IFERROR('σ и σw, МПа'!G211*$BE$2,"-")</f>
        <v>190.15384615384613</v>
      </c>
      <c r="H211" s="32">
        <f>IFERROR('σ и σw, МПа'!H211*$BE$2,"-")</f>
        <v>185.53846153846152</v>
      </c>
      <c r="I211" s="32">
        <f>IFERROR('σ и σw, МПа'!I211*$BE$2,"-")</f>
        <v>180.92307692307693</v>
      </c>
      <c r="J211" s="32">
        <f>IFERROR('σ и σw, МПа'!J211*$BE$2,"-")</f>
        <v>180.92307692307693</v>
      </c>
      <c r="K211" s="32">
        <f>IFERROR('σ и σw, МПа'!K211*$BE$2,"-")</f>
        <v>180.92307692307693</v>
      </c>
      <c r="L211" s="32">
        <f>IFERROR('σ и σw, МПа'!L211*$BE$2,"-")</f>
        <v>172.15384615384613</v>
      </c>
      <c r="M211" s="32">
        <f>IFERROR('σ и σw, МПа'!M211*$BE$2,"-")</f>
        <v>162.92307692307693</v>
      </c>
      <c r="N211" s="32">
        <f>IFERROR('σ и σw, МПа'!N211*$BE$2,"-")</f>
        <v>153.69230769230768</v>
      </c>
      <c r="O211" s="32" t="str">
        <f>IFERROR('σ и σw, МПа'!O211*$BE$2,"-")</f>
        <v>-</v>
      </c>
      <c r="P211" s="33" t="str">
        <f>IFERROR('σ и σw, МПа'!P211*$BE$2,"-")</f>
        <v>-</v>
      </c>
      <c r="Q211" s="31">
        <f>IFERROR('σ и σw, МПа'!D211*$BF$2,"-")</f>
        <v>271.38461538461542</v>
      </c>
      <c r="R211" s="32">
        <f>IFERROR('σ и σw, МПа'!E211*$BF$2,"-")</f>
        <v>265.84615384615387</v>
      </c>
      <c r="S211" s="32">
        <f>IFERROR('σ и σw, МПа'!F211*$BF$2,"-")</f>
        <v>259.69230769230768</v>
      </c>
      <c r="T211" s="32">
        <f>IFERROR('σ и σw, МПа'!G211*$BF$2,"-")</f>
        <v>253.53846153846155</v>
      </c>
      <c r="U211" s="32">
        <f>IFERROR('σ и σw, МПа'!H211*$BF$2,"-")</f>
        <v>247.38461538461539</v>
      </c>
      <c r="V211" s="32">
        <f>IFERROR('σ и σw, МПа'!I211*$BF$2,"-")</f>
        <v>241.23076923076925</v>
      </c>
      <c r="W211" s="32">
        <f>IFERROR('σ и σw, МПа'!J211*$BF$2,"-")</f>
        <v>241.23076923076925</v>
      </c>
      <c r="X211" s="32">
        <f>IFERROR('σ и σw, МПа'!K211*$BF$2,"-")</f>
        <v>241.23076923076925</v>
      </c>
      <c r="Y211" s="32">
        <f>IFERROR('σ и σw, МПа'!L211*$BF$2,"-")</f>
        <v>229.53846153846155</v>
      </c>
      <c r="Z211" s="32">
        <f>IFERROR('σ и σw, МПа'!M211*$BF$2,"-")</f>
        <v>217.23076923076925</v>
      </c>
      <c r="AA211" s="32">
        <f>IFERROR('σ и σw, МПа'!N211*$BF$2,"-")</f>
        <v>204.92307692307691</v>
      </c>
      <c r="AB211" s="32" t="str">
        <f>IFERROR('σ и σw, МПа'!O211*$BF$2,"-")</f>
        <v>-</v>
      </c>
      <c r="AC211" s="33" t="str">
        <f>IFERROR('σ и σw, МПа'!P211*$BF$2,"-")</f>
        <v>-</v>
      </c>
      <c r="AD211" s="31">
        <f>IFERROR('σ и σw, МПа'!Q211*$BG$2,"-")</f>
        <v>235.2</v>
      </c>
      <c r="AE211" s="32">
        <f>IFERROR('σ и σw, МПа'!R211*$BG$2,"-")</f>
        <v>229.79999999999998</v>
      </c>
      <c r="AF211" s="32">
        <f>IFERROR('σ и σw, МПа'!S211*$BG$2,"-")</f>
        <v>217.79999999999998</v>
      </c>
      <c r="AG211" s="32">
        <f>IFERROR('σ и σw, МПа'!T211*$BG$2,"-")</f>
        <v>211.79999999999998</v>
      </c>
      <c r="AH211" s="32">
        <f>IFERROR('σ и σw, МПа'!U211*$BG$2,"-")</f>
        <v>200.4</v>
      </c>
      <c r="AI211" s="32">
        <f>IFERROR('σ и σw, МПа'!V211*$BG$2,"-")</f>
        <v>194.4</v>
      </c>
      <c r="AJ211" s="32">
        <f>IFERROR('σ и σw, МПа'!W211*$BG$2,"-")</f>
        <v>182.4</v>
      </c>
      <c r="AK211" s="32">
        <f>IFERROR('σ и σw, МПа'!X211*$BG$2,"-")</f>
        <v>177</v>
      </c>
      <c r="AL211" s="32">
        <f>IFERROR('σ и σw, МПа'!Y211*$BG$2,"-")</f>
        <v>170.4</v>
      </c>
      <c r="AM211" s="32">
        <f>IFERROR('σ и σw, МПа'!Z211*$BG$2,"-")</f>
        <v>159</v>
      </c>
      <c r="AN211" s="32">
        <f>IFERROR('σ и σw, МПа'!AA211*$BG$2,"-")</f>
        <v>153</v>
      </c>
      <c r="AO211" s="32" t="str">
        <f>IFERROR('σ и σw, МПа'!AB211*$BG$2,"-")</f>
        <v>-</v>
      </c>
      <c r="AP211" s="33" t="str">
        <f>IFERROR('σ и σw, МПа'!AC211*$BG$2,"-")</f>
        <v>-</v>
      </c>
      <c r="AQ211" s="31">
        <f>IFERROR('σ и σw, МПа'!Q211*$BH$2,"-")</f>
        <v>392</v>
      </c>
      <c r="AR211" s="32">
        <f>IFERROR('σ и σw, МПа'!R211*$BH$2,"-")</f>
        <v>383</v>
      </c>
      <c r="AS211" s="32">
        <f>IFERROR('σ и σw, МПа'!S211*$BH$2,"-")</f>
        <v>363</v>
      </c>
      <c r="AT211" s="32">
        <f>IFERROR('σ и σw, МПа'!T211*$BH$2,"-")</f>
        <v>353</v>
      </c>
      <c r="AU211" s="32">
        <f>IFERROR('σ и σw, МПа'!U211*$BH$2,"-")</f>
        <v>334</v>
      </c>
      <c r="AV211" s="32">
        <f>IFERROR('σ и σw, МПа'!V211*$BH$2,"-")</f>
        <v>324</v>
      </c>
      <c r="AW211" s="32">
        <f>IFERROR('σ и σw, МПа'!W211*$BH$2,"-")</f>
        <v>304</v>
      </c>
      <c r="AX211" s="32">
        <f>IFERROR('σ и σw, МПа'!X211*$BH$2,"-")</f>
        <v>295</v>
      </c>
      <c r="AY211" s="32">
        <f>IFERROR('σ и σw, МПа'!Y211*$BH$2,"-")</f>
        <v>284</v>
      </c>
      <c r="AZ211" s="32">
        <f>IFERROR('σ и σw, МПа'!Z211*$BH$2,"-")</f>
        <v>265</v>
      </c>
      <c r="BA211" s="32">
        <f>IFERROR('σ и σw, МПа'!AA211*$BH$2,"-")</f>
        <v>255</v>
      </c>
      <c r="BB211" s="32" t="str">
        <f>IFERROR('σ и σw, МПа'!AB211*$BH$2,"-")</f>
        <v>-</v>
      </c>
      <c r="BC211" s="33" t="str">
        <f>IFERROR('σ и σw, МПа'!AC211*$BH$2,"-")</f>
        <v>-</v>
      </c>
    </row>
    <row r="212" spans="1:55" ht="25.5" x14ac:dyDescent="0.25">
      <c r="A212" s="10" t="str">
        <f>INDEX('Обработка исходного'!B:B,ROW($B$3)+4*(ROW($B212)-ROW($B$3)))</f>
        <v>Сталь легированная хромомолибденованадиевая</v>
      </c>
      <c r="B212" s="47" t="str">
        <f>INDEX('Обработка исходного'!D:D,ROW($B$3)+4*(ROW($B212)-ROW($B$3)))</f>
        <v>15Х2МФА</v>
      </c>
      <c r="C212" s="27" t="str">
        <f>'Rp0,2, МПа'!C212</f>
        <v>Листы, поковки толщиной от 161 до 400 мм, КП395**</v>
      </c>
      <c r="D212" s="31">
        <f>IFERROR('σ и σw, МПа'!D212*$BE$2,"-")</f>
        <v>249.2307692307692</v>
      </c>
      <c r="E212" s="32">
        <f>IFERROR('σ и σw, МПа'!E212*$BE$2,"-")</f>
        <v>244.61538461538458</v>
      </c>
      <c r="F212" s="32">
        <f>IFERROR('σ и σw, МПа'!F212*$BE$2,"-")</f>
        <v>240</v>
      </c>
      <c r="G212" s="32">
        <f>IFERROR('σ и σw, МПа'!G212*$BE$2,"-")</f>
        <v>230.76923076923075</v>
      </c>
      <c r="H212" s="32">
        <f>IFERROR('σ и σw, МПа'!H212*$BE$2,"-")</f>
        <v>226.61538461538461</v>
      </c>
      <c r="I212" s="32">
        <f>IFERROR('σ и σw, МПа'!I212*$BE$2,"-")</f>
        <v>222</v>
      </c>
      <c r="J212" s="32">
        <f>IFERROR('σ и σw, МПа'!J212*$BE$2,"-")</f>
        <v>217.38461538461539</v>
      </c>
      <c r="K212" s="32">
        <f>IFERROR('σ и σw, МПа'!K212*$BE$2,"-")</f>
        <v>212.76923076923075</v>
      </c>
      <c r="L212" s="32">
        <f>IFERROR('σ и σw, МПа'!L212*$BE$2,"-")</f>
        <v>212.76923076923075</v>
      </c>
      <c r="M212" s="32">
        <f>IFERROR('σ и σw, МПа'!M212*$BE$2,"-")</f>
        <v>199.38461538461539</v>
      </c>
      <c r="N212" s="32">
        <f>IFERROR('σ и σw, МПа'!N212*$BE$2,"-")</f>
        <v>190.15384615384613</v>
      </c>
      <c r="O212" s="32" t="str">
        <f>IFERROR('σ и σw, МПа'!O212*$BE$2,"-")</f>
        <v>-</v>
      </c>
      <c r="P212" s="33" t="str">
        <f>IFERROR('σ и σw, МПа'!P212*$BE$2,"-")</f>
        <v>-</v>
      </c>
      <c r="Q212" s="31">
        <f>IFERROR('σ и σw, МПа'!D212*$BF$2,"-")</f>
        <v>332.30769230769232</v>
      </c>
      <c r="R212" s="32">
        <f>IFERROR('σ и σw, МПа'!E212*$BF$2,"-")</f>
        <v>326.15384615384619</v>
      </c>
      <c r="S212" s="32">
        <f>IFERROR('σ и σw, МПа'!F212*$BF$2,"-")</f>
        <v>320</v>
      </c>
      <c r="T212" s="32">
        <f>IFERROR('σ и σw, МПа'!G212*$BF$2,"-")</f>
        <v>307.69230769230768</v>
      </c>
      <c r="U212" s="32">
        <f>IFERROR('σ и σw, МПа'!H212*$BF$2,"-")</f>
        <v>302.15384615384613</v>
      </c>
      <c r="V212" s="32">
        <f>IFERROR('σ и σw, МПа'!I212*$BF$2,"-")</f>
        <v>296</v>
      </c>
      <c r="W212" s="32">
        <f>IFERROR('σ и σw, МПа'!J212*$BF$2,"-")</f>
        <v>289.84615384615387</v>
      </c>
      <c r="X212" s="32">
        <f>IFERROR('σ и σw, МПа'!K212*$BF$2,"-")</f>
        <v>283.69230769230768</v>
      </c>
      <c r="Y212" s="32">
        <f>IFERROR('σ и σw, МПа'!L212*$BF$2,"-")</f>
        <v>283.69230769230768</v>
      </c>
      <c r="Z212" s="32">
        <f>IFERROR('σ и σw, МПа'!M212*$BF$2,"-")</f>
        <v>265.84615384615387</v>
      </c>
      <c r="AA212" s="32">
        <f>IFERROR('σ и σw, МПа'!N212*$BF$2,"-")</f>
        <v>253.53846153846155</v>
      </c>
      <c r="AB212" s="32" t="str">
        <f>IFERROR('σ и σw, МПа'!O212*$BF$2,"-")</f>
        <v>-</v>
      </c>
      <c r="AC212" s="33" t="str">
        <f>IFERROR('σ и σw, МПа'!P212*$BF$2,"-")</f>
        <v>-</v>
      </c>
      <c r="AD212" s="31">
        <f>IFERROR('σ и σw, МПа'!Q212*$BG$2,"-")</f>
        <v>259.2</v>
      </c>
      <c r="AE212" s="32">
        <f>IFERROR('σ и σw, МПа'!R212*$BG$2,"-")</f>
        <v>253.2</v>
      </c>
      <c r="AF212" s="32">
        <f>IFERROR('σ и σw, МПа'!S212*$BG$2,"-")</f>
        <v>253.2</v>
      </c>
      <c r="AG212" s="32">
        <f>IFERROR('σ и σw, МПа'!T212*$BG$2,"-")</f>
        <v>253.2</v>
      </c>
      <c r="AH212" s="32">
        <f>IFERROR('σ и σw, МПа'!U212*$BG$2,"-")</f>
        <v>247.2</v>
      </c>
      <c r="AI212" s="32">
        <f>IFERROR('σ и σw, МПа'!V212*$BG$2,"-")</f>
        <v>241.2</v>
      </c>
      <c r="AJ212" s="32">
        <f>IFERROR('σ и σw, МПа'!W212*$BG$2,"-")</f>
        <v>241.2</v>
      </c>
      <c r="AK212" s="32">
        <f>IFERROR('σ и σw, МПа'!X212*$BG$2,"-")</f>
        <v>237</v>
      </c>
      <c r="AL212" s="32">
        <f>IFERROR('σ и σw, МПа'!Y212*$BG$2,"-")</f>
        <v>237</v>
      </c>
      <c r="AM212" s="32">
        <f>IFERROR('σ и σw, МПа'!Z212*$BG$2,"-")</f>
        <v>237</v>
      </c>
      <c r="AN212" s="32">
        <f>IFERROR('σ и σw, МПа'!AA212*$BG$2,"-")</f>
        <v>217.79999999999998</v>
      </c>
      <c r="AO212" s="32" t="str">
        <f>IFERROR('σ и σw, МПа'!AB212*$BG$2,"-")</f>
        <v>-</v>
      </c>
      <c r="AP212" s="33" t="str">
        <f>IFERROR('σ и σw, МПа'!AC212*$BG$2,"-")</f>
        <v>-</v>
      </c>
      <c r="AQ212" s="31">
        <f>IFERROR('σ и σw, МПа'!Q212*$BH$2,"-")</f>
        <v>432</v>
      </c>
      <c r="AR212" s="32">
        <f>IFERROR('σ и σw, МПа'!R212*$BH$2,"-")</f>
        <v>422</v>
      </c>
      <c r="AS212" s="32">
        <f>IFERROR('σ и σw, МПа'!S212*$BH$2,"-")</f>
        <v>422</v>
      </c>
      <c r="AT212" s="32">
        <f>IFERROR('σ и σw, МПа'!T212*$BH$2,"-")</f>
        <v>422</v>
      </c>
      <c r="AU212" s="32">
        <f>IFERROR('σ и σw, МПа'!U212*$BH$2,"-")</f>
        <v>412</v>
      </c>
      <c r="AV212" s="32">
        <f>IFERROR('σ и σw, МПа'!V212*$BH$2,"-")</f>
        <v>402</v>
      </c>
      <c r="AW212" s="32">
        <f>IFERROR('σ и σw, МПа'!W212*$BH$2,"-")</f>
        <v>402</v>
      </c>
      <c r="AX212" s="32">
        <f>IFERROR('σ и σw, МПа'!X212*$BH$2,"-")</f>
        <v>395</v>
      </c>
      <c r="AY212" s="32">
        <f>IFERROR('σ и σw, МПа'!Y212*$BH$2,"-")</f>
        <v>395</v>
      </c>
      <c r="AZ212" s="32">
        <f>IFERROR('σ и σw, МПа'!Z212*$BH$2,"-")</f>
        <v>395</v>
      </c>
      <c r="BA212" s="32">
        <f>IFERROR('σ и σw, МПа'!AA212*$BH$2,"-")</f>
        <v>363</v>
      </c>
      <c r="BB212" s="32" t="str">
        <f>IFERROR('σ и σw, МПа'!AB212*$BH$2,"-")</f>
        <v>-</v>
      </c>
      <c r="BC212" s="33" t="str">
        <f>IFERROR('σ и σw, МПа'!AC212*$BH$2,"-")</f>
        <v>-</v>
      </c>
    </row>
    <row r="213" spans="1:55" ht="25.5" x14ac:dyDescent="0.25">
      <c r="A213" s="10" t="str">
        <f>INDEX('Обработка исходного'!B:B,ROW($B$3)+4*(ROW($B213)-ROW($B$3)))</f>
        <v>Сталь легированная хромомолибденованадиевая</v>
      </c>
      <c r="B213" s="47" t="str">
        <f>INDEX('Обработка исходного'!D:D,ROW($B$3)+4*(ROW($B213)-ROW($B$3)))</f>
        <v>15Х2МФА-А</v>
      </c>
      <c r="C213" s="27" t="str">
        <f>'Rp0,2, МПа'!C213</f>
        <v>Листы, поковки толщиной от 400 до 650 мм, КП295**</v>
      </c>
      <c r="D213" s="31">
        <f>IFERROR('σ и σw, МПа'!D213*$BE$2,"-")</f>
        <v>203.53846153846152</v>
      </c>
      <c r="E213" s="32">
        <f>IFERROR('σ и σw, МПа'!E213*$BE$2,"-")</f>
        <v>199.38461538461539</v>
      </c>
      <c r="F213" s="32">
        <f>IFERROR('σ и σw, МПа'!F213*$BE$2,"-")</f>
        <v>194.76923076923075</v>
      </c>
      <c r="G213" s="32">
        <f>IFERROR('σ и σw, МПа'!G213*$BE$2,"-")</f>
        <v>190.15384615384613</v>
      </c>
      <c r="H213" s="32">
        <f>IFERROR('σ и σw, МПа'!H213*$BE$2,"-")</f>
        <v>185.53846153846152</v>
      </c>
      <c r="I213" s="32">
        <f>IFERROR('σ и σw, МПа'!I213*$BE$2,"-")</f>
        <v>180.92307692307693</v>
      </c>
      <c r="J213" s="32">
        <f>IFERROR('σ и σw, МПа'!J213*$BE$2,"-")</f>
        <v>180.92307692307693</v>
      </c>
      <c r="K213" s="32">
        <f>IFERROR('σ и σw, МПа'!K213*$BE$2,"-")</f>
        <v>180.92307692307693</v>
      </c>
      <c r="L213" s="32">
        <f>IFERROR('σ и σw, МПа'!L213*$BE$2,"-")</f>
        <v>172.15384615384613</v>
      </c>
      <c r="M213" s="32">
        <f>IFERROR('σ и σw, МПа'!M213*$BE$2,"-")</f>
        <v>162.92307692307693</v>
      </c>
      <c r="N213" s="32">
        <f>IFERROR('σ и σw, МПа'!N213*$BE$2,"-")</f>
        <v>153.69230769230768</v>
      </c>
      <c r="O213" s="32" t="str">
        <f>IFERROR('σ и σw, МПа'!O213*$BE$2,"-")</f>
        <v>-</v>
      </c>
      <c r="P213" s="33" t="str">
        <f>IFERROR('σ и σw, МПа'!P213*$BE$2,"-")</f>
        <v>-</v>
      </c>
      <c r="Q213" s="31">
        <f>IFERROR('σ и σw, МПа'!D213*$BF$2,"-")</f>
        <v>271.38461538461542</v>
      </c>
      <c r="R213" s="32">
        <f>IFERROR('σ и σw, МПа'!E213*$BF$2,"-")</f>
        <v>265.84615384615387</v>
      </c>
      <c r="S213" s="32">
        <f>IFERROR('σ и σw, МПа'!F213*$BF$2,"-")</f>
        <v>259.69230769230768</v>
      </c>
      <c r="T213" s="32">
        <f>IFERROR('σ и σw, МПа'!G213*$BF$2,"-")</f>
        <v>253.53846153846155</v>
      </c>
      <c r="U213" s="32">
        <f>IFERROR('σ и σw, МПа'!H213*$BF$2,"-")</f>
        <v>247.38461538461539</v>
      </c>
      <c r="V213" s="32">
        <f>IFERROR('σ и σw, МПа'!I213*$BF$2,"-")</f>
        <v>241.23076923076925</v>
      </c>
      <c r="W213" s="32">
        <f>IFERROR('σ и σw, МПа'!J213*$BF$2,"-")</f>
        <v>241.23076923076925</v>
      </c>
      <c r="X213" s="32">
        <f>IFERROR('σ и σw, МПа'!K213*$BF$2,"-")</f>
        <v>241.23076923076925</v>
      </c>
      <c r="Y213" s="32">
        <f>IFERROR('σ и σw, МПа'!L213*$BF$2,"-")</f>
        <v>229.53846153846155</v>
      </c>
      <c r="Z213" s="32">
        <f>IFERROR('σ и σw, МПа'!M213*$BF$2,"-")</f>
        <v>217.23076923076925</v>
      </c>
      <c r="AA213" s="32">
        <f>IFERROR('σ и σw, МПа'!N213*$BF$2,"-")</f>
        <v>204.92307692307691</v>
      </c>
      <c r="AB213" s="32" t="str">
        <f>IFERROR('σ и σw, МПа'!O213*$BF$2,"-")</f>
        <v>-</v>
      </c>
      <c r="AC213" s="33" t="str">
        <f>IFERROR('σ и σw, МПа'!P213*$BF$2,"-")</f>
        <v>-</v>
      </c>
      <c r="AD213" s="31">
        <f>IFERROR('σ и σw, МПа'!Q213*$BG$2,"-")</f>
        <v>235.2</v>
      </c>
      <c r="AE213" s="32">
        <f>IFERROR('σ и σw, МПа'!R213*$BG$2,"-")</f>
        <v>229.79999999999998</v>
      </c>
      <c r="AF213" s="32">
        <f>IFERROR('σ и σw, МПа'!S213*$BG$2,"-")</f>
        <v>217.79999999999998</v>
      </c>
      <c r="AG213" s="32">
        <f>IFERROR('σ и σw, МПа'!T213*$BG$2,"-")</f>
        <v>211.79999999999998</v>
      </c>
      <c r="AH213" s="32">
        <f>IFERROR('σ и σw, МПа'!U213*$BG$2,"-")</f>
        <v>200.4</v>
      </c>
      <c r="AI213" s="32">
        <f>IFERROR('σ и σw, МПа'!V213*$BG$2,"-")</f>
        <v>194.4</v>
      </c>
      <c r="AJ213" s="32">
        <f>IFERROR('σ и σw, МПа'!W213*$BG$2,"-")</f>
        <v>182.4</v>
      </c>
      <c r="AK213" s="32">
        <f>IFERROR('σ и σw, МПа'!X213*$BG$2,"-")</f>
        <v>177</v>
      </c>
      <c r="AL213" s="32">
        <f>IFERROR('σ и σw, МПа'!Y213*$BG$2,"-")</f>
        <v>170.4</v>
      </c>
      <c r="AM213" s="32">
        <f>IFERROR('σ и σw, МПа'!Z213*$BG$2,"-")</f>
        <v>159</v>
      </c>
      <c r="AN213" s="32">
        <f>IFERROR('σ и σw, МПа'!AA213*$BG$2,"-")</f>
        <v>153</v>
      </c>
      <c r="AO213" s="32" t="str">
        <f>IFERROR('σ и σw, МПа'!AB213*$BG$2,"-")</f>
        <v>-</v>
      </c>
      <c r="AP213" s="33" t="str">
        <f>IFERROR('σ и σw, МПа'!AC213*$BG$2,"-")</f>
        <v>-</v>
      </c>
      <c r="AQ213" s="31">
        <f>IFERROR('σ и σw, МПа'!Q213*$BH$2,"-")</f>
        <v>392</v>
      </c>
      <c r="AR213" s="32">
        <f>IFERROR('σ и σw, МПа'!R213*$BH$2,"-")</f>
        <v>383</v>
      </c>
      <c r="AS213" s="32">
        <f>IFERROR('σ и σw, МПа'!S213*$BH$2,"-")</f>
        <v>363</v>
      </c>
      <c r="AT213" s="32">
        <f>IFERROR('σ и σw, МПа'!T213*$BH$2,"-")</f>
        <v>353</v>
      </c>
      <c r="AU213" s="32">
        <f>IFERROR('σ и σw, МПа'!U213*$BH$2,"-")</f>
        <v>334</v>
      </c>
      <c r="AV213" s="32">
        <f>IFERROR('σ и σw, МПа'!V213*$BH$2,"-")</f>
        <v>324</v>
      </c>
      <c r="AW213" s="32">
        <f>IFERROR('σ и σw, МПа'!W213*$BH$2,"-")</f>
        <v>304</v>
      </c>
      <c r="AX213" s="32">
        <f>IFERROR('σ и σw, МПа'!X213*$BH$2,"-")</f>
        <v>295</v>
      </c>
      <c r="AY213" s="32">
        <f>IFERROR('σ и σw, МПа'!Y213*$BH$2,"-")</f>
        <v>284</v>
      </c>
      <c r="AZ213" s="32">
        <f>IFERROR('σ и σw, МПа'!Z213*$BH$2,"-")</f>
        <v>265</v>
      </c>
      <c r="BA213" s="32">
        <f>IFERROR('σ и σw, МПа'!AA213*$BH$2,"-")</f>
        <v>255</v>
      </c>
      <c r="BB213" s="32" t="str">
        <f>IFERROR('σ и σw, МПа'!AB213*$BH$2,"-")</f>
        <v>-</v>
      </c>
      <c r="BC213" s="33" t="str">
        <f>IFERROR('σ и σw, МПа'!AC213*$BH$2,"-")</f>
        <v>-</v>
      </c>
    </row>
    <row r="214" spans="1:55" ht="25.5" x14ac:dyDescent="0.25">
      <c r="A214" s="10" t="str">
        <f>INDEX('Обработка исходного'!B:B,ROW($B$3)+4*(ROW($B214)-ROW($B$3)))</f>
        <v>Сталь легированная хромомолибденованадиевая</v>
      </c>
      <c r="B214" s="47" t="str">
        <f>INDEX('Обработка исходного'!D:D,ROW($B$3)+4*(ROW($B214)-ROW($B$3)))</f>
        <v>15Х2МФА-А</v>
      </c>
      <c r="C214" s="27" t="str">
        <f>'Rp0,2, МПа'!C214</f>
        <v>Листы, поковки толщиной от 161 до 400 мм, КП395**</v>
      </c>
      <c r="D214" s="31">
        <f>IFERROR('σ и σw, МПа'!D214*$BE$2,"-")</f>
        <v>249.2307692307692</v>
      </c>
      <c r="E214" s="32">
        <f>IFERROR('σ и σw, МПа'!E214*$BE$2,"-")</f>
        <v>244.61538461538458</v>
      </c>
      <c r="F214" s="32">
        <f>IFERROR('σ и σw, МПа'!F214*$BE$2,"-")</f>
        <v>240</v>
      </c>
      <c r="G214" s="32">
        <f>IFERROR('σ и σw, МПа'!G214*$BE$2,"-")</f>
        <v>230.76923076923075</v>
      </c>
      <c r="H214" s="32">
        <f>IFERROR('σ и σw, МПа'!H214*$BE$2,"-")</f>
        <v>226.61538461538461</v>
      </c>
      <c r="I214" s="32">
        <f>IFERROR('σ и σw, МПа'!I214*$BE$2,"-")</f>
        <v>222</v>
      </c>
      <c r="J214" s="32">
        <f>IFERROR('σ и σw, МПа'!J214*$BE$2,"-")</f>
        <v>217.38461538461539</v>
      </c>
      <c r="K214" s="32">
        <f>IFERROR('σ и σw, МПа'!K214*$BE$2,"-")</f>
        <v>212.76923076923075</v>
      </c>
      <c r="L214" s="32">
        <f>IFERROR('σ и σw, МПа'!L214*$BE$2,"-")</f>
        <v>212.76923076923075</v>
      </c>
      <c r="M214" s="32">
        <f>IFERROR('σ и σw, МПа'!M214*$BE$2,"-")</f>
        <v>199.38461538461539</v>
      </c>
      <c r="N214" s="32">
        <f>IFERROR('σ и σw, МПа'!N214*$BE$2,"-")</f>
        <v>190.15384615384613</v>
      </c>
      <c r="O214" s="32" t="str">
        <f>IFERROR('σ и σw, МПа'!O214*$BE$2,"-")</f>
        <v>-</v>
      </c>
      <c r="P214" s="33" t="str">
        <f>IFERROR('σ и σw, МПа'!P214*$BE$2,"-")</f>
        <v>-</v>
      </c>
      <c r="Q214" s="31">
        <f>IFERROR('σ и σw, МПа'!D214*$BF$2,"-")</f>
        <v>332.30769230769232</v>
      </c>
      <c r="R214" s="32">
        <f>IFERROR('σ и σw, МПа'!E214*$BF$2,"-")</f>
        <v>326.15384615384619</v>
      </c>
      <c r="S214" s="32">
        <f>IFERROR('σ и σw, МПа'!F214*$BF$2,"-")</f>
        <v>320</v>
      </c>
      <c r="T214" s="32">
        <f>IFERROR('σ и σw, МПа'!G214*$BF$2,"-")</f>
        <v>307.69230769230768</v>
      </c>
      <c r="U214" s="32">
        <f>IFERROR('σ и σw, МПа'!H214*$BF$2,"-")</f>
        <v>302.15384615384613</v>
      </c>
      <c r="V214" s="32">
        <f>IFERROR('σ и σw, МПа'!I214*$BF$2,"-")</f>
        <v>296</v>
      </c>
      <c r="W214" s="32">
        <f>IFERROR('σ и σw, МПа'!J214*$BF$2,"-")</f>
        <v>289.84615384615387</v>
      </c>
      <c r="X214" s="32">
        <f>IFERROR('σ и σw, МПа'!K214*$BF$2,"-")</f>
        <v>283.69230769230768</v>
      </c>
      <c r="Y214" s="32">
        <f>IFERROR('σ и σw, МПа'!L214*$BF$2,"-")</f>
        <v>283.69230769230768</v>
      </c>
      <c r="Z214" s="32">
        <f>IFERROR('σ и σw, МПа'!M214*$BF$2,"-")</f>
        <v>265.84615384615387</v>
      </c>
      <c r="AA214" s="32">
        <f>IFERROR('σ и σw, МПа'!N214*$BF$2,"-")</f>
        <v>253.53846153846155</v>
      </c>
      <c r="AB214" s="32" t="str">
        <f>IFERROR('σ и σw, МПа'!O214*$BF$2,"-")</f>
        <v>-</v>
      </c>
      <c r="AC214" s="33" t="str">
        <f>IFERROR('σ и σw, МПа'!P214*$BF$2,"-")</f>
        <v>-</v>
      </c>
      <c r="AD214" s="31">
        <f>IFERROR('σ и σw, МПа'!Q214*$BG$2,"-")</f>
        <v>259.2</v>
      </c>
      <c r="AE214" s="32">
        <f>IFERROR('σ и σw, МПа'!R214*$BG$2,"-")</f>
        <v>253.2</v>
      </c>
      <c r="AF214" s="32">
        <f>IFERROR('σ и σw, МПа'!S214*$BG$2,"-")</f>
        <v>253.2</v>
      </c>
      <c r="AG214" s="32">
        <f>IFERROR('σ и σw, МПа'!T214*$BG$2,"-")</f>
        <v>253.2</v>
      </c>
      <c r="AH214" s="32">
        <f>IFERROR('σ и σw, МПа'!U214*$BG$2,"-")</f>
        <v>247.2</v>
      </c>
      <c r="AI214" s="32">
        <f>IFERROR('σ и σw, МПа'!V214*$BG$2,"-")</f>
        <v>241.2</v>
      </c>
      <c r="AJ214" s="32">
        <f>IFERROR('σ и σw, МПа'!W214*$BG$2,"-")</f>
        <v>241.2</v>
      </c>
      <c r="AK214" s="32">
        <f>IFERROR('σ и σw, МПа'!X214*$BG$2,"-")</f>
        <v>237</v>
      </c>
      <c r="AL214" s="32">
        <f>IFERROR('σ и σw, МПа'!Y214*$BG$2,"-")</f>
        <v>237</v>
      </c>
      <c r="AM214" s="32">
        <f>IFERROR('σ и σw, МПа'!Z214*$BG$2,"-")</f>
        <v>237</v>
      </c>
      <c r="AN214" s="32">
        <f>IFERROR('σ и σw, МПа'!AA214*$BG$2,"-")</f>
        <v>217.79999999999998</v>
      </c>
      <c r="AO214" s="32" t="str">
        <f>IFERROR('σ и σw, МПа'!AB214*$BG$2,"-")</f>
        <v>-</v>
      </c>
      <c r="AP214" s="33" t="str">
        <f>IFERROR('σ и σw, МПа'!AC214*$BG$2,"-")</f>
        <v>-</v>
      </c>
      <c r="AQ214" s="31">
        <f>IFERROR('σ и σw, МПа'!Q214*$BH$2,"-")</f>
        <v>432</v>
      </c>
      <c r="AR214" s="32">
        <f>IFERROR('σ и σw, МПа'!R214*$BH$2,"-")</f>
        <v>422</v>
      </c>
      <c r="AS214" s="32">
        <f>IFERROR('σ и σw, МПа'!S214*$BH$2,"-")</f>
        <v>422</v>
      </c>
      <c r="AT214" s="32">
        <f>IFERROR('σ и σw, МПа'!T214*$BH$2,"-")</f>
        <v>422</v>
      </c>
      <c r="AU214" s="32">
        <f>IFERROR('σ и σw, МПа'!U214*$BH$2,"-")</f>
        <v>412</v>
      </c>
      <c r="AV214" s="32">
        <f>IFERROR('σ и σw, МПа'!V214*$BH$2,"-")</f>
        <v>402</v>
      </c>
      <c r="AW214" s="32">
        <f>IFERROR('σ и σw, МПа'!W214*$BH$2,"-")</f>
        <v>402</v>
      </c>
      <c r="AX214" s="32">
        <f>IFERROR('σ и σw, МПа'!X214*$BH$2,"-")</f>
        <v>395</v>
      </c>
      <c r="AY214" s="32">
        <f>IFERROR('σ и σw, МПа'!Y214*$BH$2,"-")</f>
        <v>395</v>
      </c>
      <c r="AZ214" s="32">
        <f>IFERROR('σ и σw, МПа'!Z214*$BH$2,"-")</f>
        <v>395</v>
      </c>
      <c r="BA214" s="32">
        <f>IFERROR('σ и σw, МПа'!AA214*$BH$2,"-")</f>
        <v>363</v>
      </c>
      <c r="BB214" s="32" t="str">
        <f>IFERROR('σ и σw, МПа'!AB214*$BH$2,"-")</f>
        <v>-</v>
      </c>
      <c r="BC214" s="33" t="str">
        <f>IFERROR('σ и σw, МПа'!AC214*$BH$2,"-")</f>
        <v>-</v>
      </c>
    </row>
    <row r="215" spans="1:55" ht="38.25" x14ac:dyDescent="0.25">
      <c r="A215" s="10" t="str">
        <f>INDEX('Обработка исходного'!B:B,ROW($B$3)+4*(ROW($B215)-ROW($B$3)))</f>
        <v>Сталь легированная хромомолибденованадиевая</v>
      </c>
      <c r="B215" s="47" t="str">
        <f>INDEX('Обработка исходного'!D:D,ROW($B$3)+4*(ROW($B215)-ROW($B$3)))</f>
        <v>25Х2МФА</v>
      </c>
      <c r="C215" s="27" t="str">
        <f>'Rp0,2, МПа'!C215</f>
        <v>Поковки, листы (плиты), листовые и штампованные заготовки диаметром или толщиной до 70 мм, КП395**</v>
      </c>
      <c r="D215" s="31">
        <f>IFERROR('σ и σw, МПа'!D215*$BE$2,"-")</f>
        <v>249.2307692307692</v>
      </c>
      <c r="E215" s="32">
        <f>IFERROR('σ и σw, МПа'!E215*$BE$2,"-")</f>
        <v>244.61538461538458</v>
      </c>
      <c r="F215" s="32">
        <f>IFERROR('σ и σw, МПа'!F215*$BE$2,"-")</f>
        <v>240</v>
      </c>
      <c r="G215" s="32">
        <f>IFERROR('σ и σw, МПа'!G215*$BE$2,"-")</f>
        <v>230.76923076923075</v>
      </c>
      <c r="H215" s="32">
        <f>IFERROR('σ и σw, МПа'!H215*$BE$2,"-")</f>
        <v>226.61538461538461</v>
      </c>
      <c r="I215" s="32">
        <f>IFERROR('σ и σw, МПа'!I215*$BE$2,"-")</f>
        <v>222</v>
      </c>
      <c r="J215" s="32">
        <f>IFERROR('σ и σw, МПа'!J215*$BE$2,"-")</f>
        <v>217.38461538461539</v>
      </c>
      <c r="K215" s="32">
        <f>IFERROR('σ и σw, МПа'!K215*$BE$2,"-")</f>
        <v>212.76923076923075</v>
      </c>
      <c r="L215" s="32">
        <f>IFERROR('σ и σw, МПа'!L215*$BE$2,"-")</f>
        <v>212.76923076923075</v>
      </c>
      <c r="M215" s="32">
        <f>IFERROR('σ и σw, МПа'!M215*$BE$2,"-")</f>
        <v>203.53846153846152</v>
      </c>
      <c r="N215" s="32">
        <f>IFERROR('σ и σw, МПа'!N215*$BE$2,"-")</f>
        <v>203.53846153846152</v>
      </c>
      <c r="O215" s="32" t="str">
        <f>IFERROR('σ и σw, МПа'!O215*$BE$2,"-")</f>
        <v>-</v>
      </c>
      <c r="P215" s="33" t="str">
        <f>IFERROR('σ и σw, МПа'!P215*$BE$2,"-")</f>
        <v>-</v>
      </c>
      <c r="Q215" s="31">
        <f>IFERROR('σ и σw, МПа'!D215*$BF$2,"-")</f>
        <v>332.30769230769232</v>
      </c>
      <c r="R215" s="32">
        <f>IFERROR('σ и σw, МПа'!E215*$BF$2,"-")</f>
        <v>326.15384615384619</v>
      </c>
      <c r="S215" s="32">
        <f>IFERROR('σ и σw, МПа'!F215*$BF$2,"-")</f>
        <v>320</v>
      </c>
      <c r="T215" s="32">
        <f>IFERROR('σ и σw, МПа'!G215*$BF$2,"-")</f>
        <v>307.69230769230768</v>
      </c>
      <c r="U215" s="32">
        <f>IFERROR('σ и σw, МПа'!H215*$BF$2,"-")</f>
        <v>302.15384615384613</v>
      </c>
      <c r="V215" s="32">
        <f>IFERROR('σ и σw, МПа'!I215*$BF$2,"-")</f>
        <v>296</v>
      </c>
      <c r="W215" s="32">
        <f>IFERROR('σ и σw, МПа'!J215*$BF$2,"-")</f>
        <v>289.84615384615387</v>
      </c>
      <c r="X215" s="32">
        <f>IFERROR('σ и σw, МПа'!K215*$BF$2,"-")</f>
        <v>283.69230769230768</v>
      </c>
      <c r="Y215" s="32">
        <f>IFERROR('σ и σw, МПа'!L215*$BF$2,"-")</f>
        <v>283.69230769230768</v>
      </c>
      <c r="Z215" s="32">
        <f>IFERROR('σ и σw, МПа'!M215*$BF$2,"-")</f>
        <v>271.38461538461542</v>
      </c>
      <c r="AA215" s="32">
        <f>IFERROR('σ и σw, МПа'!N215*$BF$2,"-")</f>
        <v>271.38461538461542</v>
      </c>
      <c r="AB215" s="32" t="str">
        <f>IFERROR('σ и σw, МПа'!O215*$BF$2,"-")</f>
        <v>-</v>
      </c>
      <c r="AC215" s="33" t="str">
        <f>IFERROR('σ и σw, МПа'!P215*$BF$2,"-")</f>
        <v>-</v>
      </c>
      <c r="AD215" s="31">
        <f>IFERROR('σ и σw, МПа'!Q215*$BG$2,"-")</f>
        <v>259.2</v>
      </c>
      <c r="AE215" s="32">
        <f>IFERROR('σ и σw, МПа'!R215*$BG$2,"-")</f>
        <v>259.2</v>
      </c>
      <c r="AF215" s="32">
        <f>IFERROR('σ и σw, МПа'!S215*$BG$2,"-")</f>
        <v>253.2</v>
      </c>
      <c r="AG215" s="32">
        <f>IFERROR('σ и σw, МПа'!T215*$BG$2,"-")</f>
        <v>247.2</v>
      </c>
      <c r="AH215" s="32">
        <f>IFERROR('σ и σw, МПа'!U215*$BG$2,"-")</f>
        <v>241.2</v>
      </c>
      <c r="AI215" s="32">
        <f>IFERROR('σ и σw, МПа'!V215*$BG$2,"-")</f>
        <v>241.2</v>
      </c>
      <c r="AJ215" s="32">
        <f>IFERROR('σ и σw, МПа'!W215*$BG$2,"-")</f>
        <v>237</v>
      </c>
      <c r="AK215" s="32">
        <f>IFERROR('σ и σw, МПа'!X215*$BG$2,"-")</f>
        <v>237</v>
      </c>
      <c r="AL215" s="32">
        <f>IFERROR('σ и σw, МПа'!Y215*$BG$2,"-")</f>
        <v>237</v>
      </c>
      <c r="AM215" s="32">
        <f>IFERROR('σ и σw, МПа'!Z215*$BG$2,"-")</f>
        <v>223.79999999999998</v>
      </c>
      <c r="AN215" s="32">
        <f>IFERROR('σ и σw, МПа'!AA215*$BG$2,"-")</f>
        <v>223.79999999999998</v>
      </c>
      <c r="AO215" s="32" t="str">
        <f>IFERROR('σ и σw, МПа'!AB215*$BG$2,"-")</f>
        <v>-</v>
      </c>
      <c r="AP215" s="33" t="str">
        <f>IFERROR('σ и σw, МПа'!AC215*$BG$2,"-")</f>
        <v>-</v>
      </c>
      <c r="AQ215" s="31">
        <f>IFERROR('σ и σw, МПа'!Q215*$BH$2,"-")</f>
        <v>432</v>
      </c>
      <c r="AR215" s="32">
        <f>IFERROR('σ и σw, МПа'!R215*$BH$2,"-")</f>
        <v>432</v>
      </c>
      <c r="AS215" s="32">
        <f>IFERROR('σ и σw, МПа'!S215*$BH$2,"-")</f>
        <v>422</v>
      </c>
      <c r="AT215" s="32">
        <f>IFERROR('σ и σw, МПа'!T215*$BH$2,"-")</f>
        <v>412</v>
      </c>
      <c r="AU215" s="32">
        <f>IFERROR('σ и σw, МПа'!U215*$BH$2,"-")</f>
        <v>402</v>
      </c>
      <c r="AV215" s="32">
        <f>IFERROR('σ и σw, МПа'!V215*$BH$2,"-")</f>
        <v>402</v>
      </c>
      <c r="AW215" s="32">
        <f>IFERROR('σ и σw, МПа'!W215*$BH$2,"-")</f>
        <v>395</v>
      </c>
      <c r="AX215" s="32">
        <f>IFERROR('σ и σw, МПа'!X215*$BH$2,"-")</f>
        <v>395</v>
      </c>
      <c r="AY215" s="32">
        <f>IFERROR('σ и σw, МПа'!Y215*$BH$2,"-")</f>
        <v>395</v>
      </c>
      <c r="AZ215" s="32">
        <f>IFERROR('σ и σw, МПа'!Z215*$BH$2,"-")</f>
        <v>373</v>
      </c>
      <c r="BA215" s="32">
        <f>IFERROR('σ и σw, МПа'!AA215*$BH$2,"-")</f>
        <v>373</v>
      </c>
      <c r="BB215" s="32" t="str">
        <f>IFERROR('σ и σw, МПа'!AB215*$BH$2,"-")</f>
        <v>-</v>
      </c>
      <c r="BC215" s="33" t="str">
        <f>IFERROR('σ и σw, МПа'!AC215*$BH$2,"-")</f>
        <v>-</v>
      </c>
    </row>
    <row r="216" spans="1:55" ht="38.25" x14ac:dyDescent="0.25">
      <c r="A216" s="10" t="str">
        <f>INDEX('Обработка исходного'!B:B,ROW($B$3)+4*(ROW($B216)-ROW($B$3)))</f>
        <v>Сталь легированная хромомолибденованадиевая</v>
      </c>
      <c r="B216" s="47" t="str">
        <f>INDEX('Обработка исходного'!D:D,ROW($B$3)+4*(ROW($B216)-ROW($B$3)))</f>
        <v>25Х2МФА</v>
      </c>
      <c r="C216" s="27" t="str">
        <f>'Rp0,2, МПа'!C216</f>
        <v>Поковки, листы (плиты), листовые и штампованные заготовки диаметром или толщиной до 750 мм, КП490**</v>
      </c>
      <c r="D216" s="31">
        <f>IFERROR('σ и σw, МПа'!D216*$BE$2,"-")</f>
        <v>294.46153846153845</v>
      </c>
      <c r="E216" s="32">
        <f>IFERROR('σ и σw, МПа'!E216*$BE$2,"-")</f>
        <v>285.23076923076923</v>
      </c>
      <c r="F216" s="32">
        <f>IFERROR('σ и σw, МПа'!F216*$BE$2,"-")</f>
        <v>280.61538461538458</v>
      </c>
      <c r="G216" s="32">
        <f>IFERROR('σ и σw, МПа'!G216*$BE$2,"-")</f>
        <v>276</v>
      </c>
      <c r="H216" s="32">
        <f>IFERROR('σ и σw, МПа'!H216*$BE$2,"-")</f>
        <v>271.84615384615381</v>
      </c>
      <c r="I216" s="32">
        <f>IFERROR('σ и σw, МПа'!I216*$BE$2,"-")</f>
        <v>262.61538461538458</v>
      </c>
      <c r="J216" s="32">
        <f>IFERROR('σ и σw, МПа'!J216*$BE$2,"-")</f>
        <v>258</v>
      </c>
      <c r="K216" s="32">
        <f>IFERROR('σ и σw, МПа'!K216*$BE$2,"-")</f>
        <v>253.38461538461539</v>
      </c>
      <c r="L216" s="32">
        <f>IFERROR('σ и σw, МПа'!L216*$BE$2,"-")</f>
        <v>249.2307692307692</v>
      </c>
      <c r="M216" s="32">
        <f>IFERROR('σ и σw, МПа'!M216*$BE$2,"-")</f>
        <v>244.61538461538458</v>
      </c>
      <c r="N216" s="32">
        <f>IFERROR('σ и σw, МПа'!N216*$BE$2,"-")</f>
        <v>240</v>
      </c>
      <c r="O216" s="32" t="str">
        <f>IFERROR('σ и σw, МПа'!O216*$BE$2,"-")</f>
        <v>-</v>
      </c>
      <c r="P216" s="33" t="str">
        <f>IFERROR('σ и σw, МПа'!P216*$BE$2,"-")</f>
        <v>-</v>
      </c>
      <c r="Q216" s="31">
        <f>IFERROR('σ и σw, МПа'!D216*$BF$2,"-")</f>
        <v>392.61538461538464</v>
      </c>
      <c r="R216" s="32">
        <f>IFERROR('σ и σw, МПа'!E216*$BF$2,"-")</f>
        <v>380.30769230769232</v>
      </c>
      <c r="S216" s="32">
        <f>IFERROR('σ и σw, МПа'!F216*$BF$2,"-")</f>
        <v>374.15384615384619</v>
      </c>
      <c r="T216" s="32">
        <f>IFERROR('σ и σw, МПа'!G216*$BF$2,"-")</f>
        <v>368</v>
      </c>
      <c r="U216" s="32">
        <f>IFERROR('σ и σw, МПа'!H216*$BF$2,"-")</f>
        <v>362.46153846153845</v>
      </c>
      <c r="V216" s="32">
        <f>IFERROR('σ и σw, МПа'!I216*$BF$2,"-")</f>
        <v>350.15384615384619</v>
      </c>
      <c r="W216" s="32">
        <f>IFERROR('σ и σw, МПа'!J216*$BF$2,"-")</f>
        <v>344</v>
      </c>
      <c r="X216" s="32">
        <f>IFERROR('σ и σw, МПа'!K216*$BF$2,"-")</f>
        <v>337.84615384615387</v>
      </c>
      <c r="Y216" s="32">
        <f>IFERROR('σ и σw, МПа'!L216*$BF$2,"-")</f>
        <v>332.30769230769232</v>
      </c>
      <c r="Z216" s="32">
        <f>IFERROR('σ и σw, МПа'!M216*$BF$2,"-")</f>
        <v>326.15384615384619</v>
      </c>
      <c r="AA216" s="32">
        <f>IFERROR('σ и σw, МПа'!N216*$BF$2,"-")</f>
        <v>320</v>
      </c>
      <c r="AB216" s="32" t="str">
        <f>IFERROR('σ и σw, МПа'!O216*$BF$2,"-")</f>
        <v>-</v>
      </c>
      <c r="AC216" s="33" t="str">
        <f>IFERROR('σ и σw, МПа'!P216*$BF$2,"-")</f>
        <v>-</v>
      </c>
      <c r="AD216" s="31">
        <f>IFERROR('σ и σw, МПа'!Q216*$BG$2,"-")</f>
        <v>318</v>
      </c>
      <c r="AE216" s="32">
        <f>IFERROR('σ и σw, МПа'!R216*$BG$2,"-")</f>
        <v>318</v>
      </c>
      <c r="AF216" s="32">
        <f>IFERROR('σ и σw, МПа'!S216*$BG$2,"-")</f>
        <v>312</v>
      </c>
      <c r="AG216" s="32">
        <f>IFERROR('σ и σw, МПа'!T216*$BG$2,"-")</f>
        <v>306</v>
      </c>
      <c r="AH216" s="32">
        <f>IFERROR('σ и σw, МПа'!U216*$BG$2,"-")</f>
        <v>300</v>
      </c>
      <c r="AI216" s="32">
        <f>IFERROR('σ и σw, МПа'!V216*$BG$2,"-")</f>
        <v>300</v>
      </c>
      <c r="AJ216" s="32">
        <f>IFERROR('σ и σw, МПа'!W216*$BG$2,"-")</f>
        <v>294</v>
      </c>
      <c r="AK216" s="32">
        <f>IFERROR('σ и σw, МПа'!X216*$BG$2,"-")</f>
        <v>294</v>
      </c>
      <c r="AL216" s="32">
        <f>IFERROR('σ и σw, МПа'!Y216*$BG$2,"-")</f>
        <v>282.59999999999997</v>
      </c>
      <c r="AM216" s="32">
        <f>IFERROR('σ и σw, МПа'!Z216*$BG$2,"-")</f>
        <v>276.59999999999997</v>
      </c>
      <c r="AN216" s="32">
        <f>IFERROR('σ и σw, МПа'!AA216*$BG$2,"-")</f>
        <v>276.59999999999997</v>
      </c>
      <c r="AO216" s="32" t="str">
        <f>IFERROR('σ и σw, МПа'!AB216*$BG$2,"-")</f>
        <v>-</v>
      </c>
      <c r="AP216" s="33" t="str">
        <f>IFERROR('σ и σw, МПа'!AC216*$BG$2,"-")</f>
        <v>-</v>
      </c>
      <c r="AQ216" s="31">
        <f>IFERROR('σ и σw, МПа'!Q216*$BH$2,"-")</f>
        <v>530</v>
      </c>
      <c r="AR216" s="32">
        <f>IFERROR('σ и σw, МПа'!R216*$BH$2,"-")</f>
        <v>530</v>
      </c>
      <c r="AS216" s="32">
        <f>IFERROR('σ и σw, МПа'!S216*$BH$2,"-")</f>
        <v>520</v>
      </c>
      <c r="AT216" s="32">
        <f>IFERROR('σ и σw, МПа'!T216*$BH$2,"-")</f>
        <v>510</v>
      </c>
      <c r="AU216" s="32">
        <f>IFERROR('σ и σw, МПа'!U216*$BH$2,"-")</f>
        <v>500</v>
      </c>
      <c r="AV216" s="32">
        <f>IFERROR('σ и σw, МПа'!V216*$BH$2,"-")</f>
        <v>500</v>
      </c>
      <c r="AW216" s="32">
        <f>IFERROR('σ и σw, МПа'!W216*$BH$2,"-")</f>
        <v>490</v>
      </c>
      <c r="AX216" s="32">
        <f>IFERROR('σ и σw, МПа'!X216*$BH$2,"-")</f>
        <v>490</v>
      </c>
      <c r="AY216" s="32">
        <f>IFERROR('σ и σw, МПа'!Y216*$BH$2,"-")</f>
        <v>471</v>
      </c>
      <c r="AZ216" s="32">
        <f>IFERROR('σ и σw, МПа'!Z216*$BH$2,"-")</f>
        <v>461</v>
      </c>
      <c r="BA216" s="32">
        <f>IFERROR('σ и σw, МПа'!AA216*$BH$2,"-")</f>
        <v>461</v>
      </c>
      <c r="BB216" s="32" t="str">
        <f>IFERROR('σ и σw, МПа'!AB216*$BH$2,"-")</f>
        <v>-</v>
      </c>
      <c r="BC216" s="33" t="str">
        <f>IFERROR('σ и σw, МПа'!AC216*$BH$2,"-")</f>
        <v>-</v>
      </c>
    </row>
    <row r="217" spans="1:55" ht="38.25" x14ac:dyDescent="0.25">
      <c r="A217" s="10" t="str">
        <f>INDEX('Обработка исходного'!B:B,ROW($B$3)+4*(ROW($B217)-ROW($B$3)))</f>
        <v>Сталь легированная хромомолибденованадиевая</v>
      </c>
      <c r="B217" s="47" t="str">
        <f>INDEX('Обработка исходного'!D:D,ROW($B$3)+4*(ROW($B217)-ROW($B$3)))</f>
        <v>25Х2МФА</v>
      </c>
      <c r="C217" s="27" t="str">
        <f>'Rp0,2, МПа'!C217</f>
        <v>Поковки, листы (плиты), листовые и штампованные заготовки диаметром или толщиной до 750 мм, КП590**</v>
      </c>
      <c r="D217" s="31">
        <f>IFERROR('σ и σw, МПа'!D217*$BE$2,"-")</f>
        <v>339.69230769230768</v>
      </c>
      <c r="E217" s="32">
        <f>IFERROR('σ и σw, МПа'!E217*$BE$2,"-")</f>
        <v>330.4615384615384</v>
      </c>
      <c r="F217" s="32">
        <f>IFERROR('σ и σw, МПа'!F217*$BE$2,"-")</f>
        <v>325.84615384615387</v>
      </c>
      <c r="G217" s="32">
        <f>IFERROR('σ и σw, МПа'!G217*$BE$2,"-")</f>
        <v>321.69230769230768</v>
      </c>
      <c r="H217" s="32">
        <f>IFERROR('σ и σw, МПа'!H217*$BE$2,"-")</f>
        <v>312.4615384615384</v>
      </c>
      <c r="I217" s="32">
        <f>IFERROR('σ и σw, МПа'!I217*$BE$2,"-")</f>
        <v>307.84615384615387</v>
      </c>
      <c r="J217" s="32">
        <f>IFERROR('σ и σw, МПа'!J217*$BE$2,"-")</f>
        <v>298.61538461538458</v>
      </c>
      <c r="K217" s="32">
        <f>IFERROR('σ и σw, МПа'!K217*$BE$2,"-")</f>
        <v>294.46153846153845</v>
      </c>
      <c r="L217" s="32">
        <f>IFERROR('σ и σw, МПа'!L217*$BE$2,"-")</f>
        <v>285.23076923076923</v>
      </c>
      <c r="M217" s="32">
        <f>IFERROR('σ и σw, МПа'!M217*$BE$2,"-")</f>
        <v>280.61538461538458</v>
      </c>
      <c r="N217" s="32">
        <f>IFERROR('σ и σw, МПа'!N217*$BE$2,"-")</f>
        <v>276</v>
      </c>
      <c r="O217" s="32" t="str">
        <f>IFERROR('σ и σw, МПа'!O217*$BE$2,"-")</f>
        <v>-</v>
      </c>
      <c r="P217" s="33" t="str">
        <f>IFERROR('σ и σw, МПа'!P217*$BE$2,"-")</f>
        <v>-</v>
      </c>
      <c r="Q217" s="31">
        <f>IFERROR('σ и σw, МПа'!D217*$BF$2,"-")</f>
        <v>452.92307692307696</v>
      </c>
      <c r="R217" s="32">
        <f>IFERROR('σ и σw, МПа'!E217*$BF$2,"-")</f>
        <v>440.61538461538458</v>
      </c>
      <c r="S217" s="32">
        <f>IFERROR('σ и σw, МПа'!F217*$BF$2,"-")</f>
        <v>434.46153846153851</v>
      </c>
      <c r="T217" s="32">
        <f>IFERROR('σ и σw, МПа'!G217*$BF$2,"-")</f>
        <v>428.92307692307696</v>
      </c>
      <c r="U217" s="32">
        <f>IFERROR('σ и σw, МПа'!H217*$BF$2,"-")</f>
        <v>416.61538461538458</v>
      </c>
      <c r="V217" s="32">
        <f>IFERROR('σ и σw, МПа'!I217*$BF$2,"-")</f>
        <v>410.46153846153851</v>
      </c>
      <c r="W217" s="32">
        <f>IFERROR('σ и σw, МПа'!J217*$BF$2,"-")</f>
        <v>398.15384615384619</v>
      </c>
      <c r="X217" s="32">
        <f>IFERROR('σ и σw, МПа'!K217*$BF$2,"-")</f>
        <v>392.61538461538464</v>
      </c>
      <c r="Y217" s="32">
        <f>IFERROR('σ и σw, МПа'!L217*$BF$2,"-")</f>
        <v>380.30769230769232</v>
      </c>
      <c r="Z217" s="32">
        <f>IFERROR('σ и σw, МПа'!M217*$BF$2,"-")</f>
        <v>374.15384615384619</v>
      </c>
      <c r="AA217" s="32">
        <f>IFERROR('σ и σw, МПа'!N217*$BF$2,"-")</f>
        <v>368</v>
      </c>
      <c r="AB217" s="32" t="str">
        <f>IFERROR('σ и σw, МПа'!O217*$BF$2,"-")</f>
        <v>-</v>
      </c>
      <c r="AC217" s="33" t="str">
        <f>IFERROR('σ и σw, МПа'!P217*$BF$2,"-")</f>
        <v>-</v>
      </c>
      <c r="AD217" s="31">
        <f>IFERROR('σ и σw, МПа'!Q217*$BG$2,"-")</f>
        <v>376.8</v>
      </c>
      <c r="AE217" s="32">
        <f>IFERROR('σ и σw, МПа'!R217*$BG$2,"-")</f>
        <v>376.8</v>
      </c>
      <c r="AF217" s="32">
        <f>IFERROR('σ и σw, МПа'!S217*$BG$2,"-")</f>
        <v>370.8</v>
      </c>
      <c r="AG217" s="32">
        <f>IFERROR('σ и σw, МПа'!T217*$BG$2,"-")</f>
        <v>364.8</v>
      </c>
      <c r="AH217" s="32">
        <f>IFERROR('σ и σw, МПа'!U217*$BG$2,"-")</f>
        <v>358.8</v>
      </c>
      <c r="AI217" s="32">
        <f>IFERROR('σ и σw, МПа'!V217*$BG$2,"-")</f>
        <v>358.8</v>
      </c>
      <c r="AJ217" s="32">
        <f>IFERROR('σ и σw, МПа'!W217*$BG$2,"-")</f>
        <v>354</v>
      </c>
      <c r="AK217" s="32">
        <f>IFERROR('σ и σw, МПа'!X217*$BG$2,"-")</f>
        <v>354</v>
      </c>
      <c r="AL217" s="32">
        <f>IFERROR('σ и σw, МПа'!Y217*$BG$2,"-")</f>
        <v>329.4</v>
      </c>
      <c r="AM217" s="32">
        <f>IFERROR('σ и σw, МПа'!Z217*$BG$2,"-")</f>
        <v>324</v>
      </c>
      <c r="AN217" s="32">
        <f>IFERROR('σ и σw, МПа'!AA217*$BG$2,"-")</f>
        <v>324</v>
      </c>
      <c r="AO217" s="32" t="str">
        <f>IFERROR('σ и σw, МПа'!AB217*$BG$2,"-")</f>
        <v>-</v>
      </c>
      <c r="AP217" s="33" t="str">
        <f>IFERROR('σ и σw, МПа'!AC217*$BG$2,"-")</f>
        <v>-</v>
      </c>
      <c r="AQ217" s="31">
        <f>IFERROR('σ и σw, МПа'!Q217*$BH$2,"-")</f>
        <v>628</v>
      </c>
      <c r="AR217" s="32">
        <f>IFERROR('σ и σw, МПа'!R217*$BH$2,"-")</f>
        <v>628</v>
      </c>
      <c r="AS217" s="32">
        <f>IFERROR('σ и σw, МПа'!S217*$BH$2,"-")</f>
        <v>618</v>
      </c>
      <c r="AT217" s="32">
        <f>IFERROR('σ и σw, МПа'!T217*$BH$2,"-")</f>
        <v>608</v>
      </c>
      <c r="AU217" s="32">
        <f>IFERROR('σ и σw, МПа'!U217*$BH$2,"-")</f>
        <v>598</v>
      </c>
      <c r="AV217" s="32">
        <f>IFERROR('σ и σw, МПа'!V217*$BH$2,"-")</f>
        <v>598</v>
      </c>
      <c r="AW217" s="32">
        <f>IFERROR('σ и σw, МПа'!W217*$BH$2,"-")</f>
        <v>590</v>
      </c>
      <c r="AX217" s="32">
        <f>IFERROR('σ и σw, МПа'!X217*$BH$2,"-")</f>
        <v>590</v>
      </c>
      <c r="AY217" s="32">
        <f>IFERROR('σ и σw, МПа'!Y217*$BH$2,"-")</f>
        <v>549</v>
      </c>
      <c r="AZ217" s="32">
        <f>IFERROR('σ и σw, МПа'!Z217*$BH$2,"-")</f>
        <v>540</v>
      </c>
      <c r="BA217" s="32">
        <f>IFERROR('σ и σw, МПа'!AA217*$BH$2,"-")</f>
        <v>540</v>
      </c>
      <c r="BB217" s="32" t="str">
        <f>IFERROR('σ и σw, МПа'!AB217*$BH$2,"-")</f>
        <v>-</v>
      </c>
      <c r="BC217" s="33" t="str">
        <f>IFERROR('σ и σw, МПа'!AC217*$BH$2,"-")</f>
        <v>-</v>
      </c>
    </row>
    <row r="218" spans="1:55" ht="25.5" x14ac:dyDescent="0.25">
      <c r="A218" s="10" t="str">
        <f>INDEX('Обработка исходного'!B:B,ROW($B$3)+4*(ROW($B218)-ROW($B$3)))</f>
        <v>Сталь легированная хромомолибденованадиевая</v>
      </c>
      <c r="B218" s="47" t="str">
        <f>INDEX('Обработка исходного'!D:D,ROW($B$3)+4*(ROW($B218)-ROW($B$3)))</f>
        <v>25Х2М1Ф</v>
      </c>
      <c r="C218" s="27" t="str">
        <f>'Rp0,2, МПа'!C218</f>
        <v>Горячекатаные и кованые прутки и полосы диаметром или толщиной 90 мм</v>
      </c>
      <c r="D218" s="31">
        <f>IFERROR('σ и σw, МПа'!D218*$BE$2,"-")</f>
        <v>362.30769230769226</v>
      </c>
      <c r="E218" s="32">
        <f>IFERROR('σ и σw, МПа'!E218*$BE$2,"-")</f>
        <v>353.07692307692304</v>
      </c>
      <c r="F218" s="32">
        <f>IFERROR('σ и σw, МПа'!F218*$BE$2,"-")</f>
        <v>353.07692307692304</v>
      </c>
      <c r="G218" s="32">
        <f>IFERROR('σ и σw, МПа'!G218*$BE$2,"-")</f>
        <v>348.4615384615384</v>
      </c>
      <c r="H218" s="32">
        <f>IFERROR('σ и σw, МПа'!H218*$BE$2,"-")</f>
        <v>343.84615384615387</v>
      </c>
      <c r="I218" s="32">
        <f>IFERROR('σ и σw, МПа'!I218*$BE$2,"-")</f>
        <v>339.23076923076923</v>
      </c>
      <c r="J218" s="32">
        <f>IFERROR('σ и σw, МПа'!J218*$BE$2,"-")</f>
        <v>334.61538461538458</v>
      </c>
      <c r="K218" s="32">
        <f>IFERROR('σ и σw, МПа'!K218*$BE$2,"-")</f>
        <v>317.07692307692304</v>
      </c>
      <c r="L218" s="32">
        <f>IFERROR('σ и σw, МПа'!L218*$BE$2,"-")</f>
        <v>312.4615384615384</v>
      </c>
      <c r="M218" s="32">
        <f>IFERROR('σ и σw, МПа'!M218*$BE$2,"-")</f>
        <v>298.61538461538458</v>
      </c>
      <c r="N218" s="32">
        <f>IFERROR('σ и σw, МПа'!N218*$BE$2,"-")</f>
        <v>280.61538461538458</v>
      </c>
      <c r="O218" s="32" t="str">
        <f>IFERROR('σ и σw, МПа'!O218*$BE$2,"-")</f>
        <v>-</v>
      </c>
      <c r="P218" s="33" t="str">
        <f>IFERROR('σ и σw, МПа'!P218*$BE$2,"-")</f>
        <v>-</v>
      </c>
      <c r="Q218" s="31">
        <f>IFERROR('σ и σw, МПа'!D218*$BF$2,"-")</f>
        <v>483.07692307692309</v>
      </c>
      <c r="R218" s="32">
        <f>IFERROR('σ и σw, МПа'!E218*$BF$2,"-")</f>
        <v>470.76923076923077</v>
      </c>
      <c r="S218" s="32">
        <f>IFERROR('σ и σw, МПа'!F218*$BF$2,"-")</f>
        <v>470.76923076923077</v>
      </c>
      <c r="T218" s="32">
        <f>IFERROR('σ и σw, МПа'!G218*$BF$2,"-")</f>
        <v>464.61538461538458</v>
      </c>
      <c r="U218" s="32">
        <f>IFERROR('σ и σw, МПа'!H218*$BF$2,"-")</f>
        <v>458.46153846153851</v>
      </c>
      <c r="V218" s="32">
        <f>IFERROR('σ и σw, МПа'!I218*$BF$2,"-")</f>
        <v>452.30769230769232</v>
      </c>
      <c r="W218" s="32">
        <f>IFERROR('σ и σw, МПа'!J218*$BF$2,"-")</f>
        <v>446.15384615384613</v>
      </c>
      <c r="X218" s="32">
        <f>IFERROR('σ и σw, МПа'!K218*$BF$2,"-")</f>
        <v>422.76923076923077</v>
      </c>
      <c r="Y218" s="32">
        <f>IFERROR('σ и σw, МПа'!L218*$BF$2,"-")</f>
        <v>416.61538461538458</v>
      </c>
      <c r="Z218" s="32">
        <f>IFERROR('σ и σw, МПа'!M218*$BF$2,"-")</f>
        <v>398.15384615384619</v>
      </c>
      <c r="AA218" s="32">
        <f>IFERROR('σ и σw, МПа'!N218*$BF$2,"-")</f>
        <v>374.15384615384619</v>
      </c>
      <c r="AB218" s="32" t="str">
        <f>IFERROR('σ и σw, МПа'!O218*$BF$2,"-")</f>
        <v>-</v>
      </c>
      <c r="AC218" s="33" t="str">
        <f>IFERROR('σ и σw, МПа'!P218*$BF$2,"-")</f>
        <v>-</v>
      </c>
      <c r="AD218" s="31">
        <f>IFERROR('σ и σw, МПа'!Q218*$BG$2,"-")</f>
        <v>400.2</v>
      </c>
      <c r="AE218" s="32">
        <f>IFERROR('σ и σw, МПа'!R218*$BG$2,"-")</f>
        <v>400.2</v>
      </c>
      <c r="AF218" s="32">
        <f>IFERROR('σ и σw, МПа'!S218*$BG$2,"-")</f>
        <v>390.59999999999997</v>
      </c>
      <c r="AG218" s="32">
        <f>IFERROR('σ и σw, МПа'!T218*$BG$2,"-")</f>
        <v>388.2</v>
      </c>
      <c r="AH218" s="32">
        <f>IFERROR('σ и σw, МПа'!U218*$BG$2,"-")</f>
        <v>388.2</v>
      </c>
      <c r="AI218" s="32">
        <f>IFERROR('σ и σw, МПа'!V218*$BG$2,"-")</f>
        <v>376.8</v>
      </c>
      <c r="AJ218" s="32">
        <f>IFERROR('σ и σw, МПа'!W218*$BG$2,"-")</f>
        <v>370.8</v>
      </c>
      <c r="AK218" s="32">
        <f>IFERROR('σ и σw, МПа'!X218*$BG$2,"-")</f>
        <v>358.8</v>
      </c>
      <c r="AL218" s="32">
        <f>IFERROR('σ и σw, МПа'!Y218*$BG$2,"-")</f>
        <v>346.8</v>
      </c>
      <c r="AM218" s="32">
        <f>IFERROR('σ и σw, МПа'!Z218*$BG$2,"-")</f>
        <v>335.4</v>
      </c>
      <c r="AN218" s="32">
        <f>IFERROR('σ и σw, МПа'!AA218*$BG$2,"-")</f>
        <v>323.39999999999998</v>
      </c>
      <c r="AO218" s="32" t="str">
        <f>IFERROR('σ и σw, МПа'!AB218*$BG$2,"-")</f>
        <v>-</v>
      </c>
      <c r="AP218" s="33" t="str">
        <f>IFERROR('σ и σw, МПа'!AC218*$BG$2,"-")</f>
        <v>-</v>
      </c>
      <c r="AQ218" s="31">
        <f>IFERROR('σ и σw, МПа'!Q218*$BH$2,"-")</f>
        <v>667</v>
      </c>
      <c r="AR218" s="32">
        <f>IFERROR('σ и σw, МПа'!R218*$BH$2,"-")</f>
        <v>667</v>
      </c>
      <c r="AS218" s="32">
        <f>IFERROR('σ и σw, МПа'!S218*$BH$2,"-")</f>
        <v>651</v>
      </c>
      <c r="AT218" s="32">
        <f>IFERROR('σ и σw, МПа'!T218*$BH$2,"-")</f>
        <v>647</v>
      </c>
      <c r="AU218" s="32">
        <f>IFERROR('σ и σw, МПа'!U218*$BH$2,"-")</f>
        <v>647</v>
      </c>
      <c r="AV218" s="32">
        <f>IFERROR('σ и σw, МПа'!V218*$BH$2,"-")</f>
        <v>628</v>
      </c>
      <c r="AW218" s="32">
        <f>IFERROR('σ и σw, МПа'!W218*$BH$2,"-")</f>
        <v>618</v>
      </c>
      <c r="AX218" s="32">
        <f>IFERROR('σ и σw, МПа'!X218*$BH$2,"-")</f>
        <v>598</v>
      </c>
      <c r="AY218" s="32">
        <f>IFERROR('σ и σw, МПа'!Y218*$BH$2,"-")</f>
        <v>578</v>
      </c>
      <c r="AZ218" s="32">
        <f>IFERROR('σ и σw, МПа'!Z218*$BH$2,"-")</f>
        <v>559</v>
      </c>
      <c r="BA218" s="32">
        <f>IFERROR('σ и σw, МПа'!AA218*$BH$2,"-")</f>
        <v>539</v>
      </c>
      <c r="BB218" s="32" t="str">
        <f>IFERROR('σ и σw, МПа'!AB218*$BH$2,"-")</f>
        <v>-</v>
      </c>
      <c r="BC218" s="33" t="str">
        <f>IFERROR('σ и σw, МПа'!AC218*$BH$2,"-")</f>
        <v>-</v>
      </c>
    </row>
    <row r="219" spans="1:55" ht="25.5" x14ac:dyDescent="0.25">
      <c r="A219" s="10" t="str">
        <f>INDEX('Обработка исходного'!B:B,ROW($B$3)+4*(ROW($B219)-ROW($B$3)))</f>
        <v>Сталь легированная хромомолибденованадиевая</v>
      </c>
      <c r="B219" s="47" t="str">
        <f>INDEX('Обработка исходного'!D:D,ROW($B$3)+4*(ROW($B219)-ROW($B$3)))</f>
        <v>25Х2М1Ф</v>
      </c>
      <c r="C219" s="27" t="str">
        <f>'Rp0,2, МПа'!C219</f>
        <v>Заготовки крепежных деталей диаметром или толщиной до 200 мм</v>
      </c>
      <c r="D219" s="31">
        <f>IFERROR('σ и σw, МПа'!D219*$BE$2,"-")</f>
        <v>362.30769230769226</v>
      </c>
      <c r="E219" s="32">
        <f>IFERROR('σ и σw, МПа'!E219*$BE$2,"-")</f>
        <v>353.07692307692304</v>
      </c>
      <c r="F219" s="32">
        <f>IFERROR('σ и σw, МПа'!F219*$BE$2,"-")</f>
        <v>353.07692307692304</v>
      </c>
      <c r="G219" s="32">
        <f>IFERROR('σ и σw, МПа'!G219*$BE$2,"-")</f>
        <v>348.4615384615384</v>
      </c>
      <c r="H219" s="32">
        <f>IFERROR('σ и σw, МПа'!H219*$BE$2,"-")</f>
        <v>343.84615384615387</v>
      </c>
      <c r="I219" s="32">
        <f>IFERROR('σ и σw, МПа'!I219*$BE$2,"-")</f>
        <v>339.23076923076923</v>
      </c>
      <c r="J219" s="32">
        <f>IFERROR('σ и σw, МПа'!J219*$BE$2,"-")</f>
        <v>334.61538461538458</v>
      </c>
      <c r="K219" s="32">
        <f>IFERROR('σ и σw, МПа'!K219*$BE$2,"-")</f>
        <v>317.07692307692304</v>
      </c>
      <c r="L219" s="32">
        <f>IFERROR('σ и σw, МПа'!L219*$BE$2,"-")</f>
        <v>312.4615384615384</v>
      </c>
      <c r="M219" s="32">
        <f>IFERROR('σ и σw, МПа'!M219*$BE$2,"-")</f>
        <v>298.61538461538458</v>
      </c>
      <c r="N219" s="32">
        <f>IFERROR('σ и σw, МПа'!N219*$BE$2,"-")</f>
        <v>280.61538461538458</v>
      </c>
      <c r="O219" s="32" t="str">
        <f>IFERROR('σ и σw, МПа'!O219*$BE$2,"-")</f>
        <v>-</v>
      </c>
      <c r="P219" s="33" t="str">
        <f>IFERROR('σ и σw, МПа'!P219*$BE$2,"-")</f>
        <v>-</v>
      </c>
      <c r="Q219" s="31">
        <f>IFERROR('σ и σw, МПа'!D219*$BF$2,"-")</f>
        <v>483.07692307692309</v>
      </c>
      <c r="R219" s="32">
        <f>IFERROR('σ и σw, МПа'!E219*$BF$2,"-")</f>
        <v>470.76923076923077</v>
      </c>
      <c r="S219" s="32">
        <f>IFERROR('σ и σw, МПа'!F219*$BF$2,"-")</f>
        <v>470.76923076923077</v>
      </c>
      <c r="T219" s="32">
        <f>IFERROR('σ и σw, МПа'!G219*$BF$2,"-")</f>
        <v>464.61538461538458</v>
      </c>
      <c r="U219" s="32">
        <f>IFERROR('σ и σw, МПа'!H219*$BF$2,"-")</f>
        <v>458.46153846153851</v>
      </c>
      <c r="V219" s="32">
        <f>IFERROR('σ и σw, МПа'!I219*$BF$2,"-")</f>
        <v>452.30769230769232</v>
      </c>
      <c r="W219" s="32">
        <f>IFERROR('σ и σw, МПа'!J219*$BF$2,"-")</f>
        <v>446.15384615384613</v>
      </c>
      <c r="X219" s="32">
        <f>IFERROR('σ и σw, МПа'!K219*$BF$2,"-")</f>
        <v>422.76923076923077</v>
      </c>
      <c r="Y219" s="32">
        <f>IFERROR('σ и σw, МПа'!L219*$BF$2,"-")</f>
        <v>416.61538461538458</v>
      </c>
      <c r="Z219" s="32">
        <f>IFERROR('σ и σw, МПа'!M219*$BF$2,"-")</f>
        <v>398.15384615384619</v>
      </c>
      <c r="AA219" s="32">
        <f>IFERROR('σ и σw, МПа'!N219*$BF$2,"-")</f>
        <v>374.15384615384619</v>
      </c>
      <c r="AB219" s="32" t="str">
        <f>IFERROR('σ и σw, МПа'!O219*$BF$2,"-")</f>
        <v>-</v>
      </c>
      <c r="AC219" s="33" t="str">
        <f>IFERROR('σ и σw, МПа'!P219*$BF$2,"-")</f>
        <v>-</v>
      </c>
      <c r="AD219" s="31">
        <f>IFERROR('σ и σw, МПа'!Q219*$BG$2,"-")</f>
        <v>400.2</v>
      </c>
      <c r="AE219" s="32">
        <f>IFERROR('σ и σw, МПа'!R219*$BG$2,"-")</f>
        <v>400.2</v>
      </c>
      <c r="AF219" s="32">
        <f>IFERROR('σ и σw, МПа'!S219*$BG$2,"-")</f>
        <v>390.59999999999997</v>
      </c>
      <c r="AG219" s="32">
        <f>IFERROR('σ и σw, МПа'!T219*$BG$2,"-")</f>
        <v>388.2</v>
      </c>
      <c r="AH219" s="32">
        <f>IFERROR('σ и σw, МПа'!U219*$BG$2,"-")</f>
        <v>388.2</v>
      </c>
      <c r="AI219" s="32">
        <f>IFERROR('σ и σw, МПа'!V219*$BG$2,"-")</f>
        <v>376.8</v>
      </c>
      <c r="AJ219" s="32">
        <f>IFERROR('σ и σw, МПа'!W219*$BG$2,"-")</f>
        <v>370.8</v>
      </c>
      <c r="AK219" s="32">
        <f>IFERROR('σ и σw, МПа'!X219*$BG$2,"-")</f>
        <v>358.8</v>
      </c>
      <c r="AL219" s="32">
        <f>IFERROR('σ и σw, МПа'!Y219*$BG$2,"-")</f>
        <v>346.8</v>
      </c>
      <c r="AM219" s="32">
        <f>IFERROR('σ и σw, МПа'!Z219*$BG$2,"-")</f>
        <v>335.4</v>
      </c>
      <c r="AN219" s="32">
        <f>IFERROR('σ и σw, МПа'!AA219*$BG$2,"-")</f>
        <v>323.39999999999998</v>
      </c>
      <c r="AO219" s="32" t="str">
        <f>IFERROR('σ и σw, МПа'!AB219*$BG$2,"-")</f>
        <v>-</v>
      </c>
      <c r="AP219" s="33" t="str">
        <f>IFERROR('σ и σw, МПа'!AC219*$BG$2,"-")</f>
        <v>-</v>
      </c>
      <c r="AQ219" s="31">
        <f>IFERROR('σ и σw, МПа'!Q219*$BH$2,"-")</f>
        <v>667</v>
      </c>
      <c r="AR219" s="32">
        <f>IFERROR('σ и σw, МПа'!R219*$BH$2,"-")</f>
        <v>667</v>
      </c>
      <c r="AS219" s="32">
        <f>IFERROR('σ и σw, МПа'!S219*$BH$2,"-")</f>
        <v>651</v>
      </c>
      <c r="AT219" s="32">
        <f>IFERROR('σ и σw, МПа'!T219*$BH$2,"-")</f>
        <v>647</v>
      </c>
      <c r="AU219" s="32">
        <f>IFERROR('σ и σw, МПа'!U219*$BH$2,"-")</f>
        <v>647</v>
      </c>
      <c r="AV219" s="32">
        <f>IFERROR('σ и σw, МПа'!V219*$BH$2,"-")</f>
        <v>628</v>
      </c>
      <c r="AW219" s="32">
        <f>IFERROR('σ и σw, МПа'!W219*$BH$2,"-")</f>
        <v>618</v>
      </c>
      <c r="AX219" s="32">
        <f>IFERROR('σ и σw, МПа'!X219*$BH$2,"-")</f>
        <v>598</v>
      </c>
      <c r="AY219" s="32">
        <f>IFERROR('σ и σw, МПа'!Y219*$BH$2,"-")</f>
        <v>578</v>
      </c>
      <c r="AZ219" s="32">
        <f>IFERROR('σ и σw, МПа'!Z219*$BH$2,"-")</f>
        <v>559</v>
      </c>
      <c r="BA219" s="32">
        <f>IFERROR('σ и σw, МПа'!AA219*$BH$2,"-")</f>
        <v>539</v>
      </c>
      <c r="BB219" s="32" t="str">
        <f>IFERROR('σ и σw, МПа'!AB219*$BH$2,"-")</f>
        <v>-</v>
      </c>
      <c r="BC219" s="33" t="str">
        <f>IFERROR('σ и σw, МПа'!AC219*$BH$2,"-")</f>
        <v>-</v>
      </c>
    </row>
    <row r="220" spans="1:55" ht="25.5" x14ac:dyDescent="0.25">
      <c r="A220" s="10" t="str">
        <f>INDEX('Обработка исходного'!B:B,ROW($B$3)+4*(ROW($B220)-ROW($B$3)))</f>
        <v>Сталь легированная хромомолибденованадиевая</v>
      </c>
      <c r="B220" s="47" t="str">
        <f>INDEX('Обработка исходного'!D:D,ROW($B$3)+4*(ROW($B220)-ROW($B$3)))</f>
        <v>25Х2М1Ф</v>
      </c>
      <c r="C220" s="27" t="str">
        <f>'Rp0,2, МПа'!C220</f>
        <v>Горячекатаные и кованые прутки и полосы диаметром или толщиной от 90 до 150 мм</v>
      </c>
      <c r="D220" s="31">
        <f>IFERROR('σ и σw, МПа'!D220*$BE$2,"-")</f>
        <v>362.30769230769226</v>
      </c>
      <c r="E220" s="32">
        <f>IFERROR('σ и σw, МПа'!E220*$BE$2,"-")</f>
        <v>353.07692307692304</v>
      </c>
      <c r="F220" s="32">
        <f>IFERROR('σ и σw, МПа'!F220*$BE$2,"-")</f>
        <v>348.4615384615384</v>
      </c>
      <c r="G220" s="32">
        <f>IFERROR('σ и σw, МПа'!G220*$BE$2,"-")</f>
        <v>339.69230769230768</v>
      </c>
      <c r="H220" s="32">
        <f>IFERROR('σ и σw, МПа'!H220*$BE$2,"-")</f>
        <v>335.07692307692304</v>
      </c>
      <c r="I220" s="32">
        <f>IFERROR('σ и σw, МПа'!I220*$BE$2,"-")</f>
        <v>321.69230769230768</v>
      </c>
      <c r="J220" s="32">
        <f>IFERROR('σ и σw, МПа'!J220*$BE$2,"-")</f>
        <v>317.07692307692304</v>
      </c>
      <c r="K220" s="32">
        <f>IFERROR('σ и σw, МПа'!K220*$BE$2,"-")</f>
        <v>312.4615384615384</v>
      </c>
      <c r="L220" s="32">
        <f>IFERROR('σ и σw, МПа'!L220*$BE$2,"-")</f>
        <v>303.23076923076923</v>
      </c>
      <c r="M220" s="32">
        <f>IFERROR('σ и σw, МПа'!M220*$BE$2,"-")</f>
        <v>298.61538461538458</v>
      </c>
      <c r="N220" s="32">
        <f>IFERROR('σ и σw, МПа'!N220*$BE$2,"-")</f>
        <v>294.46153846153845</v>
      </c>
      <c r="O220" s="32" t="str">
        <f>IFERROR('σ и σw, МПа'!O220*$BE$2,"-")</f>
        <v>-</v>
      </c>
      <c r="P220" s="33" t="str">
        <f>IFERROR('σ и σw, МПа'!P220*$BE$2,"-")</f>
        <v>-</v>
      </c>
      <c r="Q220" s="31">
        <f>IFERROR('σ и σw, МПа'!D220*$BF$2,"-")</f>
        <v>483.07692307692309</v>
      </c>
      <c r="R220" s="32">
        <f>IFERROR('σ и σw, МПа'!E220*$BF$2,"-")</f>
        <v>470.76923076923077</v>
      </c>
      <c r="S220" s="32">
        <f>IFERROR('σ и σw, МПа'!F220*$BF$2,"-")</f>
        <v>464.61538461538458</v>
      </c>
      <c r="T220" s="32">
        <f>IFERROR('σ и σw, МПа'!G220*$BF$2,"-")</f>
        <v>452.92307692307696</v>
      </c>
      <c r="U220" s="32">
        <f>IFERROR('σ и σw, МПа'!H220*$BF$2,"-")</f>
        <v>446.76923076923077</v>
      </c>
      <c r="V220" s="32">
        <f>IFERROR('σ и σw, МПа'!I220*$BF$2,"-")</f>
        <v>428.92307692307696</v>
      </c>
      <c r="W220" s="32">
        <f>IFERROR('σ и σw, МПа'!J220*$BF$2,"-")</f>
        <v>422.76923076923077</v>
      </c>
      <c r="X220" s="32">
        <f>IFERROR('σ и σw, МПа'!K220*$BF$2,"-")</f>
        <v>416.61538461538458</v>
      </c>
      <c r="Y220" s="32">
        <f>IFERROR('σ и σw, МПа'!L220*$BF$2,"-")</f>
        <v>404.30769230769232</v>
      </c>
      <c r="Z220" s="32">
        <f>IFERROR('σ и σw, МПа'!M220*$BF$2,"-")</f>
        <v>398.15384615384619</v>
      </c>
      <c r="AA220" s="32">
        <f>IFERROR('σ и σw, МПа'!N220*$BF$2,"-")</f>
        <v>392.61538461538464</v>
      </c>
      <c r="AB220" s="32" t="str">
        <f>IFERROR('σ и σw, МПа'!O220*$BF$2,"-")</f>
        <v>-</v>
      </c>
      <c r="AC220" s="33" t="str">
        <f>IFERROR('σ и σw, МПа'!P220*$BF$2,"-")</f>
        <v>-</v>
      </c>
      <c r="AD220" s="31">
        <f>IFERROR('σ и σw, МПа'!Q220*$BG$2,"-")</f>
        <v>400.2</v>
      </c>
      <c r="AE220" s="32">
        <f>IFERROR('σ и σw, МПа'!R220*$BG$2,"-")</f>
        <v>400.2</v>
      </c>
      <c r="AF220" s="32">
        <f>IFERROR('σ и σw, МПа'!S220*$BG$2,"-")</f>
        <v>400.2</v>
      </c>
      <c r="AG220" s="32">
        <f>IFERROR('σ и σw, МПа'!T220*$BG$2,"-")</f>
        <v>388.2</v>
      </c>
      <c r="AH220" s="32">
        <f>IFERROR('σ и σw, МПа'!U220*$BG$2,"-")</f>
        <v>382.8</v>
      </c>
      <c r="AI220" s="32">
        <f>IFERROR('σ и σw, МПа'!V220*$BG$2,"-")</f>
        <v>370.8</v>
      </c>
      <c r="AJ220" s="32">
        <f>IFERROR('σ и σw, МПа'!W220*$BG$2,"-")</f>
        <v>364.8</v>
      </c>
      <c r="AK220" s="32">
        <f>IFERROR('σ и σw, МПа'!X220*$BG$2,"-")</f>
        <v>358.8</v>
      </c>
      <c r="AL220" s="32">
        <f>IFERROR('σ и σw, МПа'!Y220*$BG$2,"-")</f>
        <v>353.4</v>
      </c>
      <c r="AM220" s="32">
        <f>IFERROR('σ и σw, МПа'!Z220*$BG$2,"-")</f>
        <v>347.4</v>
      </c>
      <c r="AN220" s="32">
        <f>IFERROR('σ и σw, МПа'!AA220*$BG$2,"-")</f>
        <v>347.4</v>
      </c>
      <c r="AO220" s="32" t="str">
        <f>IFERROR('σ и σw, МПа'!AB220*$BG$2,"-")</f>
        <v>-</v>
      </c>
      <c r="AP220" s="33" t="str">
        <f>IFERROR('σ и σw, МПа'!AC220*$BG$2,"-")</f>
        <v>-</v>
      </c>
      <c r="AQ220" s="31">
        <f>IFERROR('σ и σw, МПа'!Q220*$BH$2,"-")</f>
        <v>667</v>
      </c>
      <c r="AR220" s="32">
        <f>IFERROR('σ и σw, МПа'!R220*$BH$2,"-")</f>
        <v>667</v>
      </c>
      <c r="AS220" s="32">
        <f>IFERROR('σ и σw, МПа'!S220*$BH$2,"-")</f>
        <v>667</v>
      </c>
      <c r="AT220" s="32">
        <f>IFERROR('σ и σw, МПа'!T220*$BH$2,"-")</f>
        <v>647</v>
      </c>
      <c r="AU220" s="32">
        <f>IFERROR('σ и σw, МПа'!U220*$BH$2,"-")</f>
        <v>638</v>
      </c>
      <c r="AV220" s="32">
        <f>IFERROR('σ и σw, МПа'!V220*$BH$2,"-")</f>
        <v>618</v>
      </c>
      <c r="AW220" s="32">
        <f>IFERROR('σ и σw, МПа'!W220*$BH$2,"-")</f>
        <v>608</v>
      </c>
      <c r="AX220" s="32">
        <f>IFERROR('σ и σw, МПа'!X220*$BH$2,"-")</f>
        <v>598</v>
      </c>
      <c r="AY220" s="32">
        <f>IFERROR('σ и σw, МПа'!Y220*$BH$2,"-")</f>
        <v>589</v>
      </c>
      <c r="AZ220" s="32">
        <f>IFERROR('σ и σw, МПа'!Z220*$BH$2,"-")</f>
        <v>579</v>
      </c>
      <c r="BA220" s="32">
        <f>IFERROR('σ и σw, МПа'!AA220*$BH$2,"-")</f>
        <v>579</v>
      </c>
      <c r="BB220" s="32" t="str">
        <f>IFERROR('σ и σw, МПа'!AB220*$BH$2,"-")</f>
        <v>-</v>
      </c>
      <c r="BC220" s="33" t="str">
        <f>IFERROR('σ и σw, МПа'!AC220*$BH$2,"-")</f>
        <v>-</v>
      </c>
    </row>
    <row r="221" spans="1:55" ht="25.5" x14ac:dyDescent="0.25">
      <c r="A221" s="10" t="str">
        <f>INDEX('Обработка исходного'!B:B,ROW($B$3)+4*(ROW($B221)-ROW($B$3)))</f>
        <v>Сталь легированная хромомолибденованадиевая</v>
      </c>
      <c r="B221" s="47" t="str">
        <f>INDEX('Обработка исходного'!D:D,ROW($B$3)+4*(ROW($B221)-ROW($B$3)))</f>
        <v>25Х2М1Ф</v>
      </c>
      <c r="C221" s="27" t="str">
        <f>'Rp0,2, МПа'!C221</f>
        <v>Горячекатаные и кованые прутки и полосы диаметром или толщиной от 150 до 200 мм</v>
      </c>
      <c r="D221" s="31">
        <f>IFERROR('σ и σw, МПа'!D221*$BE$2,"-")</f>
        <v>362.30769230769226</v>
      </c>
      <c r="E221" s="32">
        <f>IFERROR('σ и σw, МПа'!E221*$BE$2,"-")</f>
        <v>353.07692307692304</v>
      </c>
      <c r="F221" s="32">
        <f>IFERROR('σ и σw, МПа'!F221*$BE$2,"-")</f>
        <v>353.07692307692304</v>
      </c>
      <c r="G221" s="32">
        <f>IFERROR('σ и σw, МПа'!G221*$BE$2,"-")</f>
        <v>339.69230769230768</v>
      </c>
      <c r="H221" s="32">
        <f>IFERROR('σ и σw, МПа'!H221*$BE$2,"-")</f>
        <v>335.07692307692304</v>
      </c>
      <c r="I221" s="32">
        <f>IFERROR('σ и σw, МПа'!I221*$BE$2,"-")</f>
        <v>321.69230769230768</v>
      </c>
      <c r="J221" s="32">
        <f>IFERROR('σ и σw, МПа'!J221*$BE$2,"-")</f>
        <v>317.07692307692304</v>
      </c>
      <c r="K221" s="32">
        <f>IFERROR('σ и σw, МПа'!K221*$BE$2,"-")</f>
        <v>312.4615384615384</v>
      </c>
      <c r="L221" s="32">
        <f>IFERROR('σ и σw, МПа'!L221*$BE$2,"-")</f>
        <v>303.23076923076923</v>
      </c>
      <c r="M221" s="32">
        <f>IFERROR('σ и σw, МПа'!M221*$BE$2,"-")</f>
        <v>298.61538461538458</v>
      </c>
      <c r="N221" s="32">
        <f>IFERROR('σ и σw, МПа'!N221*$BE$2,"-")</f>
        <v>294.46153846153845</v>
      </c>
      <c r="O221" s="32" t="str">
        <f>IFERROR('σ и σw, МПа'!O221*$BE$2,"-")</f>
        <v>-</v>
      </c>
      <c r="P221" s="33" t="str">
        <f>IFERROR('σ и σw, МПа'!P221*$BE$2,"-")</f>
        <v>-</v>
      </c>
      <c r="Q221" s="31">
        <f>IFERROR('σ и σw, МПа'!D221*$BF$2,"-")</f>
        <v>483.07692307692309</v>
      </c>
      <c r="R221" s="32">
        <f>IFERROR('σ и σw, МПа'!E221*$BF$2,"-")</f>
        <v>470.76923076923077</v>
      </c>
      <c r="S221" s="32">
        <f>IFERROR('σ и σw, МПа'!F221*$BF$2,"-")</f>
        <v>470.76923076923077</v>
      </c>
      <c r="T221" s="32">
        <f>IFERROR('σ и σw, МПа'!G221*$BF$2,"-")</f>
        <v>452.92307692307696</v>
      </c>
      <c r="U221" s="32">
        <f>IFERROR('σ и σw, МПа'!H221*$BF$2,"-")</f>
        <v>446.76923076923077</v>
      </c>
      <c r="V221" s="32">
        <f>IFERROR('σ и σw, МПа'!I221*$BF$2,"-")</f>
        <v>428.92307692307696</v>
      </c>
      <c r="W221" s="32">
        <f>IFERROR('σ и σw, МПа'!J221*$BF$2,"-")</f>
        <v>422.76923076923077</v>
      </c>
      <c r="X221" s="32">
        <f>IFERROR('σ и σw, МПа'!K221*$BF$2,"-")</f>
        <v>416.61538461538458</v>
      </c>
      <c r="Y221" s="32">
        <f>IFERROR('σ и σw, МПа'!L221*$BF$2,"-")</f>
        <v>404.30769230769232</v>
      </c>
      <c r="Z221" s="32">
        <f>IFERROR('σ и σw, МПа'!M221*$BF$2,"-")</f>
        <v>398.15384615384619</v>
      </c>
      <c r="AA221" s="32">
        <f>IFERROR('σ и σw, МПа'!N221*$BF$2,"-")</f>
        <v>392.61538461538464</v>
      </c>
      <c r="AB221" s="32" t="str">
        <f>IFERROR('σ и σw, МПа'!O221*$BF$2,"-")</f>
        <v>-</v>
      </c>
      <c r="AC221" s="33" t="str">
        <f>IFERROR('σ и σw, МПа'!P221*$BF$2,"-")</f>
        <v>-</v>
      </c>
      <c r="AD221" s="31">
        <f>IFERROR('σ и σw, МПа'!Q221*$BG$2,"-")</f>
        <v>400.2</v>
      </c>
      <c r="AE221" s="32">
        <f>IFERROR('σ и σw, МПа'!R221*$BG$2,"-")</f>
        <v>400.2</v>
      </c>
      <c r="AF221" s="32">
        <f>IFERROR('σ и σw, МПа'!S221*$BG$2,"-")</f>
        <v>400.2</v>
      </c>
      <c r="AG221" s="32">
        <f>IFERROR('σ и σw, МПа'!T221*$BG$2,"-")</f>
        <v>388.2</v>
      </c>
      <c r="AH221" s="32">
        <f>IFERROR('σ и σw, МПа'!U221*$BG$2,"-")</f>
        <v>382.8</v>
      </c>
      <c r="AI221" s="32">
        <f>IFERROR('σ и σw, МПа'!V221*$BG$2,"-")</f>
        <v>370.8</v>
      </c>
      <c r="AJ221" s="32">
        <f>IFERROR('σ и σw, МПа'!W221*$BG$2,"-")</f>
        <v>364.8</v>
      </c>
      <c r="AK221" s="32">
        <f>IFERROR('σ и σw, МПа'!X221*$BG$2,"-")</f>
        <v>358.8</v>
      </c>
      <c r="AL221" s="32">
        <f>IFERROR('σ и σw, МПа'!Y221*$BG$2,"-")</f>
        <v>353.4</v>
      </c>
      <c r="AM221" s="32">
        <f>IFERROR('σ и σw, МПа'!Z221*$BG$2,"-")</f>
        <v>347.4</v>
      </c>
      <c r="AN221" s="32">
        <f>IFERROR('σ и σw, МПа'!AA221*$BG$2,"-")</f>
        <v>347.4</v>
      </c>
      <c r="AO221" s="32" t="str">
        <f>IFERROR('σ и σw, МПа'!AB221*$BG$2,"-")</f>
        <v>-</v>
      </c>
      <c r="AP221" s="33" t="str">
        <f>IFERROR('σ и σw, МПа'!AC221*$BG$2,"-")</f>
        <v>-</v>
      </c>
      <c r="AQ221" s="31">
        <f>IFERROR('σ и σw, МПа'!Q221*$BH$2,"-")</f>
        <v>667</v>
      </c>
      <c r="AR221" s="32">
        <f>IFERROR('σ и σw, МПа'!R221*$BH$2,"-")</f>
        <v>667</v>
      </c>
      <c r="AS221" s="32">
        <f>IFERROR('σ и σw, МПа'!S221*$BH$2,"-")</f>
        <v>667</v>
      </c>
      <c r="AT221" s="32">
        <f>IFERROR('σ и σw, МПа'!T221*$BH$2,"-")</f>
        <v>647</v>
      </c>
      <c r="AU221" s="32">
        <f>IFERROR('σ и σw, МПа'!U221*$BH$2,"-")</f>
        <v>638</v>
      </c>
      <c r="AV221" s="32">
        <f>IFERROR('σ и σw, МПа'!V221*$BH$2,"-")</f>
        <v>618</v>
      </c>
      <c r="AW221" s="32">
        <f>IFERROR('σ и σw, МПа'!W221*$BH$2,"-")</f>
        <v>608</v>
      </c>
      <c r="AX221" s="32">
        <f>IFERROR('σ и σw, МПа'!X221*$BH$2,"-")</f>
        <v>598</v>
      </c>
      <c r="AY221" s="32">
        <f>IFERROR('σ и σw, МПа'!Y221*$BH$2,"-")</f>
        <v>589</v>
      </c>
      <c r="AZ221" s="32">
        <f>IFERROR('σ и σw, МПа'!Z221*$BH$2,"-")</f>
        <v>579</v>
      </c>
      <c r="BA221" s="32">
        <f>IFERROR('σ и σw, МПа'!AA221*$BH$2,"-")</f>
        <v>579</v>
      </c>
      <c r="BB221" s="32" t="str">
        <f>IFERROR('σ и σw, МПа'!AB221*$BH$2,"-")</f>
        <v>-</v>
      </c>
      <c r="BC221" s="33" t="str">
        <f>IFERROR('σ и σw, МПа'!AC221*$BH$2,"-")</f>
        <v>-</v>
      </c>
    </row>
    <row r="222" spans="1:55" ht="25.5" x14ac:dyDescent="0.25">
      <c r="A222" s="10" t="str">
        <f>INDEX('Обработка исходного'!B:B,ROW($B$3)+4*(ROW($B222)-ROW($B$3)))</f>
        <v>Сталь легированная хромомолибденованадиевая</v>
      </c>
      <c r="B222" s="47" t="str">
        <f>INDEX('Обработка исходного'!D:D,ROW($B$3)+4*(ROW($B222)-ROW($B$3)))</f>
        <v>25Х2М1Ф</v>
      </c>
      <c r="C222" s="27" t="str">
        <f>'Rp0,2, МПа'!C222</f>
        <v>Поковки толщиной или диаметром от 100 до 300 мм, КП490*</v>
      </c>
      <c r="D222" s="31">
        <f>IFERROR('σ и σw, МПа'!D222*$BE$2,"-")</f>
        <v>303.23076923076923</v>
      </c>
      <c r="E222" s="32">
        <f>IFERROR('σ и σw, МПа'!E222*$BE$2,"-")</f>
        <v>294.46153846153845</v>
      </c>
      <c r="F222" s="32">
        <f>IFERROR('σ и σw, МПа'!F222*$BE$2,"-")</f>
        <v>289.84615384615381</v>
      </c>
      <c r="G222" s="32">
        <f>IFERROR('σ и σw, МПа'!G222*$BE$2,"-")</f>
        <v>280.61538461538458</v>
      </c>
      <c r="H222" s="32">
        <f>IFERROR('σ и σw, МПа'!H222*$BE$2,"-")</f>
        <v>276</v>
      </c>
      <c r="I222" s="32">
        <f>IFERROR('σ и σw, МПа'!I222*$BE$2,"-")</f>
        <v>267.23076923076923</v>
      </c>
      <c r="J222" s="32">
        <f>IFERROR('σ и σw, МПа'!J222*$BE$2,"-")</f>
        <v>262.61538461538458</v>
      </c>
      <c r="K222" s="32">
        <f>IFERROR('σ и σw, МПа'!K222*$BE$2,"-")</f>
        <v>258</v>
      </c>
      <c r="L222" s="32">
        <f>IFERROR('σ и σw, МПа'!L222*$BE$2,"-")</f>
        <v>249.2307692307692</v>
      </c>
      <c r="M222" s="32">
        <f>IFERROR('σ и σw, МПа'!M222*$BE$2,"-")</f>
        <v>230.76923076923075</v>
      </c>
      <c r="N222" s="32">
        <f>IFERROR('σ и σw, МПа'!N222*$BE$2,"-")</f>
        <v>230.76923076923075</v>
      </c>
      <c r="O222" s="32" t="str">
        <f>IFERROR('σ и σw, МПа'!O222*$BE$2,"-")</f>
        <v>-</v>
      </c>
      <c r="P222" s="33" t="str">
        <f>IFERROR('σ и σw, МПа'!P222*$BE$2,"-")</f>
        <v>-</v>
      </c>
      <c r="Q222" s="31">
        <f>IFERROR('σ и σw, МПа'!D222*$BF$2,"-")</f>
        <v>404.30769230769232</v>
      </c>
      <c r="R222" s="32">
        <f>IFERROR('σ и σw, МПа'!E222*$BF$2,"-")</f>
        <v>392.61538461538464</v>
      </c>
      <c r="S222" s="32">
        <f>IFERROR('σ и σw, МПа'!F222*$BF$2,"-")</f>
        <v>386.46153846153845</v>
      </c>
      <c r="T222" s="32">
        <f>IFERROR('σ и σw, МПа'!G222*$BF$2,"-")</f>
        <v>374.15384615384619</v>
      </c>
      <c r="U222" s="32">
        <f>IFERROR('σ и σw, МПа'!H222*$BF$2,"-")</f>
        <v>368</v>
      </c>
      <c r="V222" s="32">
        <f>IFERROR('σ и σw, МПа'!I222*$BF$2,"-")</f>
        <v>356.30769230769232</v>
      </c>
      <c r="W222" s="32">
        <f>IFERROR('σ и σw, МПа'!J222*$BF$2,"-")</f>
        <v>350.15384615384619</v>
      </c>
      <c r="X222" s="32">
        <f>IFERROR('σ и σw, МПа'!K222*$BF$2,"-")</f>
        <v>344</v>
      </c>
      <c r="Y222" s="32">
        <f>IFERROR('σ и σw, МПа'!L222*$BF$2,"-")</f>
        <v>332.30769230769232</v>
      </c>
      <c r="Z222" s="32">
        <f>IFERROR('σ и σw, МПа'!M222*$BF$2,"-")</f>
        <v>307.69230769230768</v>
      </c>
      <c r="AA222" s="32">
        <f>IFERROR('σ и σw, МПа'!N222*$BF$2,"-")</f>
        <v>307.69230769230768</v>
      </c>
      <c r="AB222" s="32" t="str">
        <f>IFERROR('σ и σw, МПа'!O222*$BF$2,"-")</f>
        <v>-</v>
      </c>
      <c r="AC222" s="33" t="str">
        <f>IFERROR('σ и σw, МПа'!P222*$BF$2,"-")</f>
        <v>-</v>
      </c>
      <c r="AD222" s="31">
        <f>IFERROR('σ и σw, МПа'!Q222*$BG$2,"-")</f>
        <v>294</v>
      </c>
      <c r="AE222" s="32">
        <f>IFERROR('σ и σw, МПа'!R222*$BG$2,"-")</f>
        <v>294</v>
      </c>
      <c r="AF222" s="32">
        <f>IFERROR('σ и σw, МПа'!S222*$BG$2,"-")</f>
        <v>282.59999999999997</v>
      </c>
      <c r="AG222" s="32">
        <f>IFERROR('σ и σw, МПа'!T222*$BG$2,"-")</f>
        <v>276.59999999999997</v>
      </c>
      <c r="AH222" s="32">
        <f>IFERROR('σ и σw, МПа'!U222*$BG$2,"-")</f>
        <v>270.59999999999997</v>
      </c>
      <c r="AI222" s="32">
        <f>IFERROR('σ и σw, МПа'!V222*$BG$2,"-")</f>
        <v>264.59999999999997</v>
      </c>
      <c r="AJ222" s="32">
        <f>IFERROR('σ и σw, МПа'!W222*$BG$2,"-")</f>
        <v>259.2</v>
      </c>
      <c r="AK222" s="32">
        <f>IFERROR('σ и σw, МПа'!X222*$BG$2,"-")</f>
        <v>253.2</v>
      </c>
      <c r="AL222" s="32">
        <f>IFERROR('σ и σw, МПа'!Y222*$BG$2,"-")</f>
        <v>247.2</v>
      </c>
      <c r="AM222" s="32">
        <f>IFERROR('σ и σw, МПа'!Z222*$BG$2,"-")</f>
        <v>235.2</v>
      </c>
      <c r="AN222" s="32">
        <f>IFERROR('σ и σw, МПа'!AA222*$BG$2,"-")</f>
        <v>235.2</v>
      </c>
      <c r="AO222" s="32" t="str">
        <f>IFERROR('σ и σw, МПа'!AB222*$BG$2,"-")</f>
        <v>-</v>
      </c>
      <c r="AP222" s="33" t="str">
        <f>IFERROR('σ и σw, МПа'!AC222*$BG$2,"-")</f>
        <v>-</v>
      </c>
      <c r="AQ222" s="31">
        <f>IFERROR('σ и σw, МПа'!Q222*$BH$2,"-")</f>
        <v>490</v>
      </c>
      <c r="AR222" s="32">
        <f>IFERROR('σ и σw, МПа'!R222*$BH$2,"-")</f>
        <v>490</v>
      </c>
      <c r="AS222" s="32">
        <f>IFERROR('σ и σw, МПа'!S222*$BH$2,"-")</f>
        <v>471</v>
      </c>
      <c r="AT222" s="32">
        <f>IFERROR('σ и σw, МПа'!T222*$BH$2,"-")</f>
        <v>461</v>
      </c>
      <c r="AU222" s="32">
        <f>IFERROR('σ и σw, МПа'!U222*$BH$2,"-")</f>
        <v>451</v>
      </c>
      <c r="AV222" s="32">
        <f>IFERROR('σ и σw, МПа'!V222*$BH$2,"-")</f>
        <v>441</v>
      </c>
      <c r="AW222" s="32">
        <f>IFERROR('σ и σw, МПа'!W222*$BH$2,"-")</f>
        <v>432</v>
      </c>
      <c r="AX222" s="32">
        <f>IFERROR('σ и σw, МПа'!X222*$BH$2,"-")</f>
        <v>422</v>
      </c>
      <c r="AY222" s="32">
        <f>IFERROR('σ и σw, МПа'!Y222*$BH$2,"-")</f>
        <v>412</v>
      </c>
      <c r="AZ222" s="32">
        <f>IFERROR('σ и σw, МПа'!Z222*$BH$2,"-")</f>
        <v>392</v>
      </c>
      <c r="BA222" s="32">
        <f>IFERROR('σ и σw, МПа'!AA222*$BH$2,"-")</f>
        <v>392</v>
      </c>
      <c r="BB222" s="32" t="str">
        <f>IFERROR('σ и σw, МПа'!AB222*$BH$2,"-")</f>
        <v>-</v>
      </c>
      <c r="BC222" s="33" t="str">
        <f>IFERROR('σ и σw, МПа'!AC222*$BH$2,"-")</f>
        <v>-</v>
      </c>
    </row>
    <row r="223" spans="1:55" ht="25.5" x14ac:dyDescent="0.25">
      <c r="A223" s="10" t="str">
        <f>INDEX('Обработка исходного'!B:B,ROW($B$3)+4*(ROW($B223)-ROW($B$3)))</f>
        <v>Сталь легированная хромомолибденованадиевая</v>
      </c>
      <c r="B223" s="47" t="str">
        <f>INDEX('Обработка исходного'!D:D,ROW($B$3)+4*(ROW($B223)-ROW($B$3)))</f>
        <v>25Х3МФА</v>
      </c>
      <c r="C223" s="27" t="str">
        <f>'Rp0,2, МПа'!C223</f>
        <v>Поковки, листы (плиты), листовые и штампованные заготовки толщиной от 450 до 600 мм, КП395**</v>
      </c>
      <c r="D223" s="31">
        <f>IFERROR('σ и σw, МПа'!D223*$BE$2,"-")</f>
        <v>249.2307692307692</v>
      </c>
      <c r="E223" s="32">
        <f>IFERROR('σ и σw, МПа'!E223*$BE$2,"-")</f>
        <v>244.61538461538458</v>
      </c>
      <c r="F223" s="32">
        <f>IFERROR('σ и σw, МПа'!F223*$BE$2,"-")</f>
        <v>240</v>
      </c>
      <c r="G223" s="32">
        <f>IFERROR('σ и σw, МПа'!G223*$BE$2,"-")</f>
        <v>230.76923076923075</v>
      </c>
      <c r="H223" s="32">
        <f>IFERROR('σ и σw, МПа'!H223*$BE$2,"-")</f>
        <v>226.61538461538461</v>
      </c>
      <c r="I223" s="32">
        <f>IFERROR('σ и σw, МПа'!I223*$BE$2,"-")</f>
        <v>222</v>
      </c>
      <c r="J223" s="32">
        <f>IFERROR('σ и σw, МПа'!J223*$BE$2,"-")</f>
        <v>217.38461538461539</v>
      </c>
      <c r="K223" s="32">
        <f>IFERROR('σ и σw, МПа'!K223*$BE$2,"-")</f>
        <v>212.76923076923075</v>
      </c>
      <c r="L223" s="32">
        <f>IFERROR('σ и σw, МПа'!L223*$BE$2,"-")</f>
        <v>212.76923076923075</v>
      </c>
      <c r="M223" s="32">
        <f>IFERROR('σ и σw, МПа'!M223*$BE$2,"-")</f>
        <v>203.53846153846152</v>
      </c>
      <c r="N223" s="32">
        <f>IFERROR('σ и σw, МПа'!N223*$BE$2,"-")</f>
        <v>203.53846153846152</v>
      </c>
      <c r="O223" s="32" t="str">
        <f>IFERROR('σ и σw, МПа'!O223*$BE$2,"-")</f>
        <v>-</v>
      </c>
      <c r="P223" s="33" t="str">
        <f>IFERROR('σ и σw, МПа'!P223*$BE$2,"-")</f>
        <v>-</v>
      </c>
      <c r="Q223" s="31">
        <f>IFERROR('σ и σw, МПа'!D223*$BF$2,"-")</f>
        <v>332.30769230769232</v>
      </c>
      <c r="R223" s="32">
        <f>IFERROR('σ и σw, МПа'!E223*$BF$2,"-")</f>
        <v>326.15384615384619</v>
      </c>
      <c r="S223" s="32">
        <f>IFERROR('σ и σw, МПа'!F223*$BF$2,"-")</f>
        <v>320</v>
      </c>
      <c r="T223" s="32">
        <f>IFERROR('σ и σw, МПа'!G223*$BF$2,"-")</f>
        <v>307.69230769230768</v>
      </c>
      <c r="U223" s="32">
        <f>IFERROR('σ и σw, МПа'!H223*$BF$2,"-")</f>
        <v>302.15384615384613</v>
      </c>
      <c r="V223" s="32">
        <f>IFERROR('σ и σw, МПа'!I223*$BF$2,"-")</f>
        <v>296</v>
      </c>
      <c r="W223" s="32">
        <f>IFERROR('σ и σw, МПа'!J223*$BF$2,"-")</f>
        <v>289.84615384615387</v>
      </c>
      <c r="X223" s="32">
        <f>IFERROR('σ и σw, МПа'!K223*$BF$2,"-")</f>
        <v>283.69230769230768</v>
      </c>
      <c r="Y223" s="32">
        <f>IFERROR('σ и σw, МПа'!L223*$BF$2,"-")</f>
        <v>283.69230769230768</v>
      </c>
      <c r="Z223" s="32">
        <f>IFERROR('σ и σw, МПа'!M223*$BF$2,"-")</f>
        <v>271.38461538461542</v>
      </c>
      <c r="AA223" s="32">
        <f>IFERROR('σ и σw, МПа'!N223*$BF$2,"-")</f>
        <v>271.38461538461542</v>
      </c>
      <c r="AB223" s="32" t="str">
        <f>IFERROR('σ и σw, МПа'!O223*$BF$2,"-")</f>
        <v>-</v>
      </c>
      <c r="AC223" s="33" t="str">
        <f>IFERROR('σ и σw, МПа'!P223*$BF$2,"-")</f>
        <v>-</v>
      </c>
      <c r="AD223" s="31">
        <f>IFERROR('σ и σw, МПа'!Q223*$BG$2,"-")</f>
        <v>259.2</v>
      </c>
      <c r="AE223" s="32">
        <f>IFERROR('σ и σw, МПа'!R223*$BG$2,"-")</f>
        <v>259.2</v>
      </c>
      <c r="AF223" s="32">
        <f>IFERROR('σ и σw, МПа'!S223*$BG$2,"-")</f>
        <v>253.2</v>
      </c>
      <c r="AG223" s="32">
        <f>IFERROR('σ и σw, МПа'!T223*$BG$2,"-")</f>
        <v>247.2</v>
      </c>
      <c r="AH223" s="32">
        <f>IFERROR('σ и σw, МПа'!U223*$BG$2,"-")</f>
        <v>241.2</v>
      </c>
      <c r="AI223" s="32">
        <f>IFERROR('σ и σw, МПа'!V223*$BG$2,"-")</f>
        <v>241.2</v>
      </c>
      <c r="AJ223" s="32">
        <f>IFERROR('σ и σw, МПа'!W223*$BG$2,"-")</f>
        <v>237</v>
      </c>
      <c r="AK223" s="32">
        <f>IFERROR('σ и σw, МПа'!X223*$BG$2,"-")</f>
        <v>237</v>
      </c>
      <c r="AL223" s="32">
        <f>IFERROR('σ и σw, МПа'!Y223*$BG$2,"-")</f>
        <v>237</v>
      </c>
      <c r="AM223" s="32">
        <f>IFERROR('σ и σw, МПа'!Z223*$BG$2,"-")</f>
        <v>223.79999999999998</v>
      </c>
      <c r="AN223" s="32">
        <f>IFERROR('σ и σw, МПа'!AA223*$BG$2,"-")</f>
        <v>223.79999999999998</v>
      </c>
      <c r="AO223" s="32" t="str">
        <f>IFERROR('σ и σw, МПа'!AB223*$BG$2,"-")</f>
        <v>-</v>
      </c>
      <c r="AP223" s="33" t="str">
        <f>IFERROR('σ и σw, МПа'!AC223*$BG$2,"-")</f>
        <v>-</v>
      </c>
      <c r="AQ223" s="31">
        <f>IFERROR('σ и σw, МПа'!Q223*$BH$2,"-")</f>
        <v>432</v>
      </c>
      <c r="AR223" s="32">
        <f>IFERROR('σ и σw, МПа'!R223*$BH$2,"-")</f>
        <v>432</v>
      </c>
      <c r="AS223" s="32">
        <f>IFERROR('σ и σw, МПа'!S223*$BH$2,"-")</f>
        <v>422</v>
      </c>
      <c r="AT223" s="32">
        <f>IFERROR('σ и σw, МПа'!T223*$BH$2,"-")</f>
        <v>412</v>
      </c>
      <c r="AU223" s="32">
        <f>IFERROR('σ и σw, МПа'!U223*$BH$2,"-")</f>
        <v>402</v>
      </c>
      <c r="AV223" s="32">
        <f>IFERROR('σ и σw, МПа'!V223*$BH$2,"-")</f>
        <v>402</v>
      </c>
      <c r="AW223" s="32">
        <f>IFERROR('σ и σw, МПа'!W223*$BH$2,"-")</f>
        <v>395</v>
      </c>
      <c r="AX223" s="32">
        <f>IFERROR('σ и σw, МПа'!X223*$BH$2,"-")</f>
        <v>395</v>
      </c>
      <c r="AY223" s="32">
        <f>IFERROR('σ и σw, МПа'!Y223*$BH$2,"-")</f>
        <v>395</v>
      </c>
      <c r="AZ223" s="32">
        <f>IFERROR('σ и σw, МПа'!Z223*$BH$2,"-")</f>
        <v>373</v>
      </c>
      <c r="BA223" s="32">
        <f>IFERROR('σ и σw, МПа'!AA223*$BH$2,"-")</f>
        <v>373</v>
      </c>
      <c r="BB223" s="32" t="str">
        <f>IFERROR('σ и σw, МПа'!AB223*$BH$2,"-")</f>
        <v>-</v>
      </c>
      <c r="BC223" s="33" t="str">
        <f>IFERROR('σ и σw, МПа'!AC223*$BH$2,"-")</f>
        <v>-</v>
      </c>
    </row>
    <row r="224" spans="1:55" ht="25.5" x14ac:dyDescent="0.25">
      <c r="A224" s="10" t="str">
        <f>INDEX('Обработка исходного'!B:B,ROW($B$3)+4*(ROW($B224)-ROW($B$3)))</f>
        <v>Сталь легированная хромомолибденованадиевая</v>
      </c>
      <c r="B224" s="47" t="str">
        <f>INDEX('Обработка исходного'!D:D,ROW($B$3)+4*(ROW($B224)-ROW($B$3)))</f>
        <v>25Х3МФА</v>
      </c>
      <c r="C224" s="27" t="str">
        <f>'Rp0,2, МПа'!C224</f>
        <v>Поковки, листы (плиты), листовые и штампованные заготовки толщиной от 450 до 600 мм, КП490**</v>
      </c>
      <c r="D224" s="31">
        <f>IFERROR('σ и σw, МПа'!D224*$BE$2,"-")</f>
        <v>294.46153846153845</v>
      </c>
      <c r="E224" s="32">
        <f>IFERROR('σ и σw, МПа'!E224*$BE$2,"-")</f>
        <v>285.23076923076923</v>
      </c>
      <c r="F224" s="32">
        <f>IFERROR('σ и σw, МПа'!F224*$BE$2,"-")</f>
        <v>280.61538461538458</v>
      </c>
      <c r="G224" s="32">
        <f>IFERROR('σ и σw, МПа'!G224*$BE$2,"-")</f>
        <v>276</v>
      </c>
      <c r="H224" s="32">
        <f>IFERROR('σ и σw, МПа'!H224*$BE$2,"-")</f>
        <v>271.84615384615381</v>
      </c>
      <c r="I224" s="32">
        <f>IFERROR('σ и σw, МПа'!I224*$BE$2,"-")</f>
        <v>262.61538461538458</v>
      </c>
      <c r="J224" s="32">
        <f>IFERROR('σ и σw, МПа'!J224*$BE$2,"-")</f>
        <v>258</v>
      </c>
      <c r="K224" s="32">
        <f>IFERROR('σ и σw, МПа'!K224*$BE$2,"-")</f>
        <v>253.38461538461539</v>
      </c>
      <c r="L224" s="32">
        <f>IFERROR('σ и σw, МПа'!L224*$BE$2,"-")</f>
        <v>249.2307692307692</v>
      </c>
      <c r="M224" s="32">
        <f>IFERROR('σ и σw, МПа'!M224*$BE$2,"-")</f>
        <v>244.61538461538458</v>
      </c>
      <c r="N224" s="32">
        <f>IFERROR('σ и σw, МПа'!N224*$BE$2,"-")</f>
        <v>240</v>
      </c>
      <c r="O224" s="32" t="str">
        <f>IFERROR('σ и σw, МПа'!O224*$BE$2,"-")</f>
        <v>-</v>
      </c>
      <c r="P224" s="33" t="str">
        <f>IFERROR('σ и σw, МПа'!P224*$BE$2,"-")</f>
        <v>-</v>
      </c>
      <c r="Q224" s="31">
        <f>IFERROR('σ и σw, МПа'!D224*$BF$2,"-")</f>
        <v>392.61538461538464</v>
      </c>
      <c r="R224" s="32">
        <f>IFERROR('σ и σw, МПа'!E224*$BF$2,"-")</f>
        <v>380.30769230769232</v>
      </c>
      <c r="S224" s="32">
        <f>IFERROR('σ и σw, МПа'!F224*$BF$2,"-")</f>
        <v>374.15384615384619</v>
      </c>
      <c r="T224" s="32">
        <f>IFERROR('σ и σw, МПа'!G224*$BF$2,"-")</f>
        <v>368</v>
      </c>
      <c r="U224" s="32">
        <f>IFERROR('σ и σw, МПа'!H224*$BF$2,"-")</f>
        <v>362.46153846153845</v>
      </c>
      <c r="V224" s="32">
        <f>IFERROR('σ и σw, МПа'!I224*$BF$2,"-")</f>
        <v>350.15384615384619</v>
      </c>
      <c r="W224" s="32">
        <f>IFERROR('σ и σw, МПа'!J224*$BF$2,"-")</f>
        <v>344</v>
      </c>
      <c r="X224" s="32">
        <f>IFERROR('σ и σw, МПа'!K224*$BF$2,"-")</f>
        <v>337.84615384615387</v>
      </c>
      <c r="Y224" s="32">
        <f>IFERROR('σ и σw, МПа'!L224*$BF$2,"-")</f>
        <v>332.30769230769232</v>
      </c>
      <c r="Z224" s="32">
        <f>IFERROR('σ и σw, МПа'!M224*$BF$2,"-")</f>
        <v>326.15384615384619</v>
      </c>
      <c r="AA224" s="32">
        <f>IFERROR('σ и σw, МПа'!N224*$BF$2,"-")</f>
        <v>320</v>
      </c>
      <c r="AB224" s="32" t="str">
        <f>IFERROR('σ и σw, МПа'!O224*$BF$2,"-")</f>
        <v>-</v>
      </c>
      <c r="AC224" s="33" t="str">
        <f>IFERROR('σ и σw, МПа'!P224*$BF$2,"-")</f>
        <v>-</v>
      </c>
      <c r="AD224" s="31">
        <f>IFERROR('σ и σw, МПа'!Q224*$BG$2,"-")</f>
        <v>318</v>
      </c>
      <c r="AE224" s="32">
        <f>IFERROR('σ и σw, МПа'!R224*$BG$2,"-")</f>
        <v>318</v>
      </c>
      <c r="AF224" s="32">
        <f>IFERROR('σ и σw, МПа'!S224*$BG$2,"-")</f>
        <v>312</v>
      </c>
      <c r="AG224" s="32">
        <f>IFERROR('σ и σw, МПа'!T224*$BG$2,"-")</f>
        <v>306</v>
      </c>
      <c r="AH224" s="32">
        <f>IFERROR('σ и σw, МПа'!U224*$BG$2,"-")</f>
        <v>300</v>
      </c>
      <c r="AI224" s="32">
        <f>IFERROR('σ и σw, МПа'!V224*$BG$2,"-")</f>
        <v>300</v>
      </c>
      <c r="AJ224" s="32">
        <f>IFERROR('σ и σw, МПа'!W224*$BG$2,"-")</f>
        <v>294</v>
      </c>
      <c r="AK224" s="32">
        <f>IFERROR('σ и σw, МПа'!X224*$BG$2,"-")</f>
        <v>294</v>
      </c>
      <c r="AL224" s="32">
        <f>IFERROR('σ и σw, МПа'!Y224*$BG$2,"-")</f>
        <v>282.59999999999997</v>
      </c>
      <c r="AM224" s="32">
        <f>IFERROR('σ и σw, МПа'!Z224*$BG$2,"-")</f>
        <v>276.59999999999997</v>
      </c>
      <c r="AN224" s="32">
        <f>IFERROR('σ и σw, МПа'!AA224*$BG$2,"-")</f>
        <v>276.59999999999997</v>
      </c>
      <c r="AO224" s="32" t="str">
        <f>IFERROR('σ и σw, МПа'!AB224*$BG$2,"-")</f>
        <v>-</v>
      </c>
      <c r="AP224" s="33" t="str">
        <f>IFERROR('σ и σw, МПа'!AC224*$BG$2,"-")</f>
        <v>-</v>
      </c>
      <c r="AQ224" s="31">
        <f>IFERROR('σ и σw, МПа'!Q224*$BH$2,"-")</f>
        <v>530</v>
      </c>
      <c r="AR224" s="32">
        <f>IFERROR('σ и σw, МПа'!R224*$BH$2,"-")</f>
        <v>530</v>
      </c>
      <c r="AS224" s="32">
        <f>IFERROR('σ и σw, МПа'!S224*$BH$2,"-")</f>
        <v>520</v>
      </c>
      <c r="AT224" s="32">
        <f>IFERROR('σ и σw, МПа'!T224*$BH$2,"-")</f>
        <v>510</v>
      </c>
      <c r="AU224" s="32">
        <f>IFERROR('σ и σw, МПа'!U224*$BH$2,"-")</f>
        <v>500</v>
      </c>
      <c r="AV224" s="32">
        <f>IFERROR('σ и σw, МПа'!V224*$BH$2,"-")</f>
        <v>500</v>
      </c>
      <c r="AW224" s="32">
        <f>IFERROR('σ и σw, МПа'!W224*$BH$2,"-")</f>
        <v>490</v>
      </c>
      <c r="AX224" s="32">
        <f>IFERROR('σ и σw, МПа'!X224*$BH$2,"-")</f>
        <v>490</v>
      </c>
      <c r="AY224" s="32">
        <f>IFERROR('σ и σw, МПа'!Y224*$BH$2,"-")</f>
        <v>471</v>
      </c>
      <c r="AZ224" s="32">
        <f>IFERROR('σ и σw, МПа'!Z224*$BH$2,"-")</f>
        <v>461</v>
      </c>
      <c r="BA224" s="32">
        <f>IFERROR('σ и σw, МПа'!AA224*$BH$2,"-")</f>
        <v>461</v>
      </c>
      <c r="BB224" s="32" t="str">
        <f>IFERROR('σ и σw, МПа'!AB224*$BH$2,"-")</f>
        <v>-</v>
      </c>
      <c r="BC224" s="33" t="str">
        <f>IFERROR('σ и σw, МПа'!AC224*$BH$2,"-")</f>
        <v>-</v>
      </c>
    </row>
    <row r="225" spans="1:55" ht="25.5" x14ac:dyDescent="0.25">
      <c r="A225" s="10" t="str">
        <f>INDEX('Обработка исходного'!B:B,ROW($B$3)+4*(ROW($B225)-ROW($B$3)))</f>
        <v>Сталь легированная хромомолибденованадиевая</v>
      </c>
      <c r="B225" s="47" t="str">
        <f>INDEX('Обработка исходного'!D:D,ROW($B$3)+4*(ROW($B225)-ROW($B$3)))</f>
        <v>25Х3МФА</v>
      </c>
      <c r="C225" s="27" t="str">
        <f>'Rp0,2, МПа'!C225</f>
        <v>Поковки, листы (плиты), листовые и штампованные заготовки толщиной от 450 до 600 мм, КП590**</v>
      </c>
      <c r="D225" s="31">
        <f>IFERROR('σ и σw, МПа'!D225*$BE$2,"-")</f>
        <v>339.69230769230768</v>
      </c>
      <c r="E225" s="32">
        <f>IFERROR('σ и σw, МПа'!E225*$BE$2,"-")</f>
        <v>330.4615384615384</v>
      </c>
      <c r="F225" s="32">
        <f>IFERROR('σ и σw, МПа'!F225*$BE$2,"-")</f>
        <v>325.84615384615387</v>
      </c>
      <c r="G225" s="32">
        <f>IFERROR('σ и σw, МПа'!G225*$BE$2,"-")</f>
        <v>321.69230769230768</v>
      </c>
      <c r="H225" s="32">
        <f>IFERROR('σ и σw, МПа'!H225*$BE$2,"-")</f>
        <v>317.07692307692304</v>
      </c>
      <c r="I225" s="32">
        <f>IFERROR('σ и σw, МПа'!I225*$BE$2,"-")</f>
        <v>307.84615384615387</v>
      </c>
      <c r="J225" s="32">
        <f>IFERROR('σ и σw, МПа'!J225*$BE$2,"-")</f>
        <v>298.61538461538458</v>
      </c>
      <c r="K225" s="32">
        <f>IFERROR('σ и σw, МПа'!K225*$BE$2,"-")</f>
        <v>294.46153846153845</v>
      </c>
      <c r="L225" s="32">
        <f>IFERROR('σ и σw, МПа'!L225*$BE$2,"-")</f>
        <v>285.23076923076923</v>
      </c>
      <c r="M225" s="32">
        <f>IFERROR('σ и σw, МПа'!M225*$BE$2,"-")</f>
        <v>280.61538461538458</v>
      </c>
      <c r="N225" s="32">
        <f>IFERROR('σ и σw, МПа'!N225*$BE$2,"-")</f>
        <v>276</v>
      </c>
      <c r="O225" s="32" t="str">
        <f>IFERROR('σ и σw, МПа'!O225*$BE$2,"-")</f>
        <v>-</v>
      </c>
      <c r="P225" s="33" t="str">
        <f>IFERROR('σ и σw, МПа'!P225*$BE$2,"-")</f>
        <v>-</v>
      </c>
      <c r="Q225" s="31">
        <f>IFERROR('σ и σw, МПа'!D225*$BF$2,"-")</f>
        <v>452.92307692307696</v>
      </c>
      <c r="R225" s="32">
        <f>IFERROR('σ и σw, МПа'!E225*$BF$2,"-")</f>
        <v>440.61538461538458</v>
      </c>
      <c r="S225" s="32">
        <f>IFERROR('σ и σw, МПа'!F225*$BF$2,"-")</f>
        <v>434.46153846153851</v>
      </c>
      <c r="T225" s="32">
        <f>IFERROR('σ и σw, МПа'!G225*$BF$2,"-")</f>
        <v>428.92307692307696</v>
      </c>
      <c r="U225" s="32">
        <f>IFERROR('σ и σw, МПа'!H225*$BF$2,"-")</f>
        <v>422.76923076923077</v>
      </c>
      <c r="V225" s="32">
        <f>IFERROR('σ и σw, МПа'!I225*$BF$2,"-")</f>
        <v>410.46153846153851</v>
      </c>
      <c r="W225" s="32">
        <f>IFERROR('σ и σw, МПа'!J225*$BF$2,"-")</f>
        <v>398.15384615384619</v>
      </c>
      <c r="X225" s="32">
        <f>IFERROR('σ и σw, МПа'!K225*$BF$2,"-")</f>
        <v>392.61538461538464</v>
      </c>
      <c r="Y225" s="32">
        <f>IFERROR('σ и σw, МПа'!L225*$BF$2,"-")</f>
        <v>380.30769230769232</v>
      </c>
      <c r="Z225" s="32">
        <f>IFERROR('σ и σw, МПа'!M225*$BF$2,"-")</f>
        <v>374.15384615384619</v>
      </c>
      <c r="AA225" s="32">
        <f>IFERROR('σ и σw, МПа'!N225*$BF$2,"-")</f>
        <v>368</v>
      </c>
      <c r="AB225" s="32" t="str">
        <f>IFERROR('σ и σw, МПа'!O225*$BF$2,"-")</f>
        <v>-</v>
      </c>
      <c r="AC225" s="33" t="str">
        <f>IFERROR('σ и σw, МПа'!P225*$BF$2,"-")</f>
        <v>-</v>
      </c>
      <c r="AD225" s="31">
        <f>IFERROR('σ и σw, МПа'!Q225*$BG$2,"-")</f>
        <v>376.8</v>
      </c>
      <c r="AE225" s="32">
        <f>IFERROR('σ и σw, МПа'!R225*$BG$2,"-")</f>
        <v>376.8</v>
      </c>
      <c r="AF225" s="32">
        <f>IFERROR('σ и σw, МПа'!S225*$BG$2,"-")</f>
        <v>370.8</v>
      </c>
      <c r="AG225" s="32">
        <f>IFERROR('σ и σw, МПа'!T225*$BG$2,"-")</f>
        <v>364.8</v>
      </c>
      <c r="AH225" s="32">
        <f>IFERROR('σ и σw, МПа'!U225*$BG$2,"-")</f>
        <v>358.8</v>
      </c>
      <c r="AI225" s="32">
        <f>IFERROR('σ и σw, МПа'!V225*$BG$2,"-")</f>
        <v>358.8</v>
      </c>
      <c r="AJ225" s="32">
        <f>IFERROR('σ и σw, МПа'!W225*$BG$2,"-")</f>
        <v>354</v>
      </c>
      <c r="AK225" s="32">
        <f>IFERROR('σ и σw, МПа'!X225*$BG$2,"-")</f>
        <v>354</v>
      </c>
      <c r="AL225" s="32">
        <f>IFERROR('σ и σw, МПа'!Y225*$BG$2,"-")</f>
        <v>329.4</v>
      </c>
      <c r="AM225" s="32">
        <f>IFERROR('σ и σw, МПа'!Z225*$BG$2,"-")</f>
        <v>324</v>
      </c>
      <c r="AN225" s="32">
        <f>IFERROR('σ и σw, МПа'!AA225*$BG$2,"-")</f>
        <v>324</v>
      </c>
      <c r="AO225" s="32" t="str">
        <f>IFERROR('σ и σw, МПа'!AB225*$BG$2,"-")</f>
        <v>-</v>
      </c>
      <c r="AP225" s="33" t="str">
        <f>IFERROR('σ и σw, МПа'!AC225*$BG$2,"-")</f>
        <v>-</v>
      </c>
      <c r="AQ225" s="31">
        <f>IFERROR('σ и σw, МПа'!Q225*$BH$2,"-")</f>
        <v>628</v>
      </c>
      <c r="AR225" s="32">
        <f>IFERROR('σ и σw, МПа'!R225*$BH$2,"-")</f>
        <v>628</v>
      </c>
      <c r="AS225" s="32">
        <f>IFERROR('σ и σw, МПа'!S225*$BH$2,"-")</f>
        <v>618</v>
      </c>
      <c r="AT225" s="32">
        <f>IFERROR('σ и σw, МПа'!T225*$BH$2,"-")</f>
        <v>608</v>
      </c>
      <c r="AU225" s="32">
        <f>IFERROR('σ и σw, МПа'!U225*$BH$2,"-")</f>
        <v>598</v>
      </c>
      <c r="AV225" s="32">
        <f>IFERROR('σ и σw, МПа'!V225*$BH$2,"-")</f>
        <v>598</v>
      </c>
      <c r="AW225" s="32">
        <f>IFERROR('σ и σw, МПа'!W225*$BH$2,"-")</f>
        <v>590</v>
      </c>
      <c r="AX225" s="32">
        <f>IFERROR('σ и σw, МПа'!X225*$BH$2,"-")</f>
        <v>590</v>
      </c>
      <c r="AY225" s="32">
        <f>IFERROR('σ и σw, МПа'!Y225*$BH$2,"-")</f>
        <v>549</v>
      </c>
      <c r="AZ225" s="32">
        <f>IFERROR('σ и σw, МПа'!Z225*$BH$2,"-")</f>
        <v>540</v>
      </c>
      <c r="BA225" s="32">
        <f>IFERROR('σ и σw, МПа'!AA225*$BH$2,"-")</f>
        <v>540</v>
      </c>
      <c r="BB225" s="32" t="str">
        <f>IFERROR('σ и σw, МПа'!AB225*$BH$2,"-")</f>
        <v>-</v>
      </c>
      <c r="BC225" s="33" t="str">
        <f>IFERROR('σ и σw, МПа'!AC225*$BH$2,"-")</f>
        <v>-</v>
      </c>
    </row>
    <row r="226" spans="1:55" ht="25.5" x14ac:dyDescent="0.25">
      <c r="A226" s="10" t="str">
        <f>INDEX('Обработка исходного'!B:B,ROW($B$3)+4*(ROW($B226)-ROW($B$3)))</f>
        <v>Сталь легированная хромомолибденованадиевая</v>
      </c>
      <c r="B226" s="47" t="str">
        <f>INDEX('Обработка исходного'!D:D,ROW($B$3)+4*(ROW($B226)-ROW($B$3)))</f>
        <v>25Х3МФА</v>
      </c>
      <c r="C226" s="27" t="str">
        <f>'Rp0,2, МПа'!C226</f>
        <v>Поковки, листы (плиты), листовые и штампованные заготовки толщиной от 450 до 600 мм, КП685**</v>
      </c>
      <c r="D226" s="31">
        <f>IFERROR('σ и σw, МПа'!D226*$BE$2,"-")</f>
        <v>384.92307692307691</v>
      </c>
      <c r="E226" s="32">
        <f>IFERROR('σ и σw, МПа'!E226*$BE$2,"-")</f>
        <v>375.69230769230768</v>
      </c>
      <c r="F226" s="32">
        <f>IFERROR('σ и σw, МПа'!F226*$BE$2,"-")</f>
        <v>371.07692307692304</v>
      </c>
      <c r="G226" s="32">
        <f>IFERROR('σ и σw, МПа'!G226*$BE$2,"-")</f>
        <v>366.92307692307691</v>
      </c>
      <c r="H226" s="32">
        <f>IFERROR('σ и σw, МПа'!H226*$BE$2,"-")</f>
        <v>362.30769230769226</v>
      </c>
      <c r="I226" s="32">
        <f>IFERROR('σ и σw, МПа'!I226*$BE$2,"-")</f>
        <v>353.07692307692304</v>
      </c>
      <c r="J226" s="32">
        <f>IFERROR('σ и σw, МПа'!J226*$BE$2,"-")</f>
        <v>344.30769230769226</v>
      </c>
      <c r="K226" s="32">
        <f>IFERROR('σ и σw, МПа'!K226*$BE$2,"-")</f>
        <v>339.69230769230768</v>
      </c>
      <c r="L226" s="32">
        <f>IFERROR('σ и σw, МПа'!L226*$BE$2,"-")</f>
        <v>321.69230769230768</v>
      </c>
      <c r="M226" s="32">
        <f>IFERROR('σ и σw, МПа'!M226*$BE$2,"-")</f>
        <v>317.07692307692304</v>
      </c>
      <c r="N226" s="32">
        <f>IFERROR('σ и σw, МПа'!N226*$BE$2,"-")</f>
        <v>312.4615384615384</v>
      </c>
      <c r="O226" s="32" t="str">
        <f>IFERROR('σ и σw, МПа'!O226*$BE$2,"-")</f>
        <v>-</v>
      </c>
      <c r="P226" s="33" t="str">
        <f>IFERROR('σ и σw, МПа'!P226*$BE$2,"-")</f>
        <v>-</v>
      </c>
      <c r="Q226" s="31">
        <f>IFERROR('σ и σw, МПа'!D226*$BF$2,"-")</f>
        <v>513.23076923076928</v>
      </c>
      <c r="R226" s="32">
        <f>IFERROR('σ и σw, МПа'!E226*$BF$2,"-")</f>
        <v>500.92307692307696</v>
      </c>
      <c r="S226" s="32">
        <f>IFERROR('σ и σw, МПа'!F226*$BF$2,"-")</f>
        <v>494.76923076923077</v>
      </c>
      <c r="T226" s="32">
        <f>IFERROR('σ и σw, МПа'!G226*$BF$2,"-")</f>
        <v>489.23076923076928</v>
      </c>
      <c r="U226" s="32">
        <f>IFERROR('σ и σw, МПа'!H226*$BF$2,"-")</f>
        <v>483.07692307692309</v>
      </c>
      <c r="V226" s="32">
        <f>IFERROR('σ и σw, МПа'!I226*$BF$2,"-")</f>
        <v>470.76923076923077</v>
      </c>
      <c r="W226" s="32">
        <f>IFERROR('σ и σw, МПа'!J226*$BF$2,"-")</f>
        <v>459.07692307692309</v>
      </c>
      <c r="X226" s="32">
        <f>IFERROR('σ и σw, МПа'!K226*$BF$2,"-")</f>
        <v>452.92307692307696</v>
      </c>
      <c r="Y226" s="32">
        <f>IFERROR('σ и σw, МПа'!L226*$BF$2,"-")</f>
        <v>428.92307692307696</v>
      </c>
      <c r="Z226" s="32">
        <f>IFERROR('σ и σw, МПа'!M226*$BF$2,"-")</f>
        <v>422.76923076923077</v>
      </c>
      <c r="AA226" s="32">
        <f>IFERROR('σ и σw, МПа'!N226*$BF$2,"-")</f>
        <v>416.61538461538458</v>
      </c>
      <c r="AB226" s="32" t="str">
        <f>IFERROR('σ и σw, МПа'!O226*$BF$2,"-")</f>
        <v>-</v>
      </c>
      <c r="AC226" s="33" t="str">
        <f>IFERROR('σ и σw, МПа'!P226*$BF$2,"-")</f>
        <v>-</v>
      </c>
      <c r="AD226" s="31">
        <f>IFERROR('σ и σw, МПа'!Q226*$BG$2,"-")</f>
        <v>437.4</v>
      </c>
      <c r="AE226" s="32">
        <f>IFERROR('σ и σw, МПа'!R226*$BG$2,"-")</f>
        <v>437.4</v>
      </c>
      <c r="AF226" s="32">
        <f>IFERROR('σ и σw, МПа'!S226*$BG$2,"-")</f>
        <v>429.59999999999997</v>
      </c>
      <c r="AG226" s="32">
        <f>IFERROR('σ и σw, МПа'!T226*$BG$2,"-")</f>
        <v>423.59999999999997</v>
      </c>
      <c r="AH226" s="32">
        <f>IFERROR('σ и σw, МПа'!U226*$BG$2,"-")</f>
        <v>423.59999999999997</v>
      </c>
      <c r="AI226" s="32">
        <f>IFERROR('σ и σw, МПа'!V226*$BG$2,"-")</f>
        <v>418.2</v>
      </c>
      <c r="AJ226" s="32">
        <f>IFERROR('σ и σw, МПа'!W226*$BG$2,"-")</f>
        <v>411</v>
      </c>
      <c r="AK226" s="32">
        <f>IFERROR('σ и σw, МПа'!X226*$BG$2,"-")</f>
        <v>411</v>
      </c>
      <c r="AL226" s="32">
        <f>IFERROR('σ и σw, МПа'!Y226*$BG$2,"-")</f>
        <v>382.8</v>
      </c>
      <c r="AM226" s="32">
        <f>IFERROR('σ и σw, МПа'!Z226*$BG$2,"-")</f>
        <v>376.8</v>
      </c>
      <c r="AN226" s="32">
        <f>IFERROR('σ и σw, МПа'!AA226*$BG$2,"-")</f>
        <v>376.8</v>
      </c>
      <c r="AO226" s="32" t="str">
        <f>IFERROR('σ и σw, МПа'!AB226*$BG$2,"-")</f>
        <v>-</v>
      </c>
      <c r="AP226" s="33" t="str">
        <f>IFERROR('σ и σw, МПа'!AC226*$BG$2,"-")</f>
        <v>-</v>
      </c>
      <c r="AQ226" s="31">
        <f>IFERROR('σ и σw, МПа'!Q226*$BH$2,"-")</f>
        <v>729</v>
      </c>
      <c r="AR226" s="32">
        <f>IFERROR('σ и σw, МПа'!R226*$BH$2,"-")</f>
        <v>729</v>
      </c>
      <c r="AS226" s="32">
        <f>IFERROR('σ и σw, МПа'!S226*$BH$2,"-")</f>
        <v>716</v>
      </c>
      <c r="AT226" s="32">
        <f>IFERROR('σ и σw, МПа'!T226*$BH$2,"-")</f>
        <v>706</v>
      </c>
      <c r="AU226" s="32">
        <f>IFERROR('σ и σw, МПа'!U226*$BH$2,"-")</f>
        <v>706</v>
      </c>
      <c r="AV226" s="32">
        <f>IFERROR('σ и σw, МПа'!V226*$BH$2,"-")</f>
        <v>697</v>
      </c>
      <c r="AW226" s="32">
        <f>IFERROR('σ и σw, МПа'!W226*$BH$2,"-")</f>
        <v>685</v>
      </c>
      <c r="AX226" s="32">
        <f>IFERROR('σ и σw, МПа'!X226*$BH$2,"-")</f>
        <v>685</v>
      </c>
      <c r="AY226" s="32">
        <f>IFERROR('σ и σw, МПа'!Y226*$BH$2,"-")</f>
        <v>638</v>
      </c>
      <c r="AZ226" s="32">
        <f>IFERROR('σ и σw, МПа'!Z226*$BH$2,"-")</f>
        <v>628</v>
      </c>
      <c r="BA226" s="32">
        <f>IFERROR('σ и σw, МПа'!AA226*$BH$2,"-")</f>
        <v>628</v>
      </c>
      <c r="BB226" s="32" t="str">
        <f>IFERROR('σ и σw, МПа'!AB226*$BH$2,"-")</f>
        <v>-</v>
      </c>
      <c r="BC226" s="33" t="str">
        <f>IFERROR('σ и σw, МПа'!AC226*$BH$2,"-")</f>
        <v>-</v>
      </c>
    </row>
    <row r="227" spans="1:55" ht="25.5" x14ac:dyDescent="0.25">
      <c r="A227" s="10" t="str">
        <f>INDEX('Обработка исходного'!B:B,ROW($B$3)+4*(ROW($B227)-ROW($B$3)))</f>
        <v>Сталь легированная хромомолибденованадиевая</v>
      </c>
      <c r="B227" s="47" t="str">
        <f>INDEX('Обработка исходного'!D:D,ROW($B$3)+4*(ROW($B227)-ROW($B$3)))</f>
        <v>10Х2М1ФБ</v>
      </c>
      <c r="C227" s="27" t="str">
        <f>'Rp0,2, МПа'!C227</f>
        <v>Поковки толщиной от 100 до 400 мм, КП195*</v>
      </c>
      <c r="D227" s="31">
        <f>IFERROR('σ и σw, МПа'!D227*$BE$2,"-")</f>
        <v>156</v>
      </c>
      <c r="E227" s="32">
        <f>IFERROR('σ и σw, МПа'!E227*$BE$2,"-")</f>
        <v>154.39999999999998</v>
      </c>
      <c r="F227" s="32">
        <f>IFERROR('σ и σw, МПа'!F227*$BE$2,"-")</f>
        <v>151.19999999999999</v>
      </c>
      <c r="G227" s="32">
        <f>IFERROR('σ и σw, МПа'!G227*$BE$2,"-")</f>
        <v>147.23076923076923</v>
      </c>
      <c r="H227" s="32">
        <f>IFERROR('σ и σw, МПа'!H227*$BE$2,"-")</f>
        <v>143.07692307692307</v>
      </c>
      <c r="I227" s="32">
        <f>IFERROR('σ и σw, МПа'!I227*$BE$2,"-")</f>
        <v>138.92307692307691</v>
      </c>
      <c r="J227" s="32">
        <f>IFERROR('σ и σw, МПа'!J227*$BE$2,"-")</f>
        <v>134.76923076923077</v>
      </c>
      <c r="K227" s="32">
        <f>IFERROR('σ и σw, МПа'!K227*$BE$2,"-")</f>
        <v>130.15384615384613</v>
      </c>
      <c r="L227" s="32">
        <f>IFERROR('σ и σw, МПа'!L227*$BE$2,"-")</f>
        <v>126</v>
      </c>
      <c r="M227" s="32">
        <f>IFERROR('σ и σw, МПа'!M227*$BE$2,"-")</f>
        <v>121.84615384615384</v>
      </c>
      <c r="N227" s="32">
        <f>IFERROR('σ и σw, МПа'!N227*$BE$2,"-")</f>
        <v>117.69230769230769</v>
      </c>
      <c r="O227" s="32" t="str">
        <f>IFERROR('σ и σw, МПа'!O227*$BE$2,"-")</f>
        <v>-</v>
      </c>
      <c r="P227" s="33" t="str">
        <f>IFERROR('σ и σw, МПа'!P227*$BE$2,"-")</f>
        <v>-</v>
      </c>
      <c r="Q227" s="31">
        <f>IFERROR('σ и σw, МПа'!D227*$BF$2,"-")</f>
        <v>208</v>
      </c>
      <c r="R227" s="32">
        <f>IFERROR('σ и σw, МПа'!E227*$BF$2,"-")</f>
        <v>205.86666666666667</v>
      </c>
      <c r="S227" s="32">
        <f>IFERROR('σ и σw, МПа'!F227*$BF$2,"-")</f>
        <v>201.60000000000002</v>
      </c>
      <c r="T227" s="32">
        <f>IFERROR('σ и σw, МПа'!G227*$BF$2,"-")</f>
        <v>196.30769230769232</v>
      </c>
      <c r="U227" s="32">
        <f>IFERROR('σ и σw, МПа'!H227*$BF$2,"-")</f>
        <v>190.76923076923077</v>
      </c>
      <c r="V227" s="32">
        <f>IFERROR('σ и σw, МПа'!I227*$BF$2,"-")</f>
        <v>185.23076923076923</v>
      </c>
      <c r="W227" s="32">
        <f>IFERROR('σ и σw, МПа'!J227*$BF$2,"-")</f>
        <v>179.69230769230771</v>
      </c>
      <c r="X227" s="32">
        <f>IFERROR('σ и σw, МПа'!K227*$BF$2,"-")</f>
        <v>173.53846153846155</v>
      </c>
      <c r="Y227" s="32">
        <f>IFERROR('σ и σw, МПа'!L227*$BF$2,"-")</f>
        <v>168</v>
      </c>
      <c r="Z227" s="32">
        <f>IFERROR('σ и σw, МПа'!M227*$BF$2,"-")</f>
        <v>162.46153846153845</v>
      </c>
      <c r="AA227" s="32">
        <f>IFERROR('σ и σw, МПа'!N227*$BF$2,"-")</f>
        <v>156.92307692307693</v>
      </c>
      <c r="AB227" s="32" t="str">
        <f>IFERROR('σ и σw, МПа'!O227*$BF$2,"-")</f>
        <v>-</v>
      </c>
      <c r="AC227" s="33" t="str">
        <f>IFERROR('σ и σw, МПа'!P227*$BF$2,"-")</f>
        <v>-</v>
      </c>
      <c r="AD227" s="31">
        <f>IFERROR('σ и σw, МПа'!Q227*$BG$2,"-")</f>
        <v>117</v>
      </c>
      <c r="AE227" s="32">
        <f>IFERROR('σ и σw, МПа'!R227*$BG$2,"-")</f>
        <v>115.8</v>
      </c>
      <c r="AF227" s="32">
        <f>IFERROR('σ и σw, МПа'!S227*$BG$2,"-")</f>
        <v>113.39999999999999</v>
      </c>
      <c r="AG227" s="32">
        <f>IFERROR('σ и σw, МПа'!T227*$BG$2,"-")</f>
        <v>113.39999999999999</v>
      </c>
      <c r="AH227" s="32">
        <f>IFERROR('σ и σw, МПа'!U227*$BG$2,"-")</f>
        <v>107.39999999999999</v>
      </c>
      <c r="AI227" s="32">
        <f>IFERROR('σ и σw, МПа'!V227*$BG$2,"-")</f>
        <v>107.39999999999999</v>
      </c>
      <c r="AJ227" s="32">
        <f>IFERROR('σ и σw, МПа'!W227*$BG$2,"-")</f>
        <v>102</v>
      </c>
      <c r="AK227" s="32">
        <f>IFERROR('σ и σw, МПа'!X227*$BG$2,"-")</f>
        <v>99.6</v>
      </c>
      <c r="AL227" s="32">
        <f>IFERROR('σ и σw, МПа'!Y227*$BG$2,"-")</f>
        <v>96.6</v>
      </c>
      <c r="AM227" s="32">
        <f>IFERROR('σ и σw, МПа'!Z227*$BG$2,"-")</f>
        <v>93.6</v>
      </c>
      <c r="AN227" s="32">
        <f>IFERROR('σ и σw, МПа'!AA227*$BG$2,"-")</f>
        <v>91.2</v>
      </c>
      <c r="AO227" s="32" t="str">
        <f>IFERROR('σ и σw, МПа'!AB227*$BG$2,"-")</f>
        <v>-</v>
      </c>
      <c r="AP227" s="33" t="str">
        <f>IFERROR('σ и σw, МПа'!AC227*$BG$2,"-")</f>
        <v>-</v>
      </c>
      <c r="AQ227" s="31">
        <f>IFERROR('σ и σw, МПа'!Q227*$BH$2,"-")</f>
        <v>195</v>
      </c>
      <c r="AR227" s="32">
        <f>IFERROR('σ и σw, МПа'!R227*$BH$2,"-")</f>
        <v>193</v>
      </c>
      <c r="AS227" s="32">
        <f>IFERROR('σ и σw, МПа'!S227*$BH$2,"-")</f>
        <v>189</v>
      </c>
      <c r="AT227" s="32">
        <f>IFERROR('σ и σw, МПа'!T227*$BH$2,"-")</f>
        <v>189</v>
      </c>
      <c r="AU227" s="32">
        <f>IFERROR('σ и σw, МПа'!U227*$BH$2,"-")</f>
        <v>179</v>
      </c>
      <c r="AV227" s="32">
        <f>IFERROR('σ и σw, МПа'!V227*$BH$2,"-")</f>
        <v>179</v>
      </c>
      <c r="AW227" s="32">
        <f>IFERROR('σ и σw, МПа'!W227*$BH$2,"-")</f>
        <v>170</v>
      </c>
      <c r="AX227" s="32">
        <f>IFERROR('σ и σw, МПа'!X227*$BH$2,"-")</f>
        <v>166</v>
      </c>
      <c r="AY227" s="32">
        <f>IFERROR('σ и σw, МПа'!Y227*$BH$2,"-")</f>
        <v>161</v>
      </c>
      <c r="AZ227" s="32">
        <f>IFERROR('σ и σw, МПа'!Z227*$BH$2,"-")</f>
        <v>156</v>
      </c>
      <c r="BA227" s="32">
        <f>IFERROR('σ и σw, МПа'!AA227*$BH$2,"-")</f>
        <v>152</v>
      </c>
      <c r="BB227" s="32" t="str">
        <f>IFERROR('σ и σw, МПа'!AB227*$BH$2,"-")</f>
        <v>-</v>
      </c>
      <c r="BC227" s="33" t="str">
        <f>IFERROR('σ и σw, МПа'!AC227*$BH$2,"-")</f>
        <v>-</v>
      </c>
    </row>
    <row r="228" spans="1:55" ht="25.5" x14ac:dyDescent="0.25">
      <c r="A228" s="10" t="str">
        <f>INDEX('Обработка исходного'!B:B,ROW($B$3)+4*(ROW($B228)-ROW($B$3)))</f>
        <v>Сталь легированная хромомолибденованадиевая</v>
      </c>
      <c r="B228" s="47" t="str">
        <f>INDEX('Обработка исходного'!D:D,ROW($B$3)+4*(ROW($B228)-ROW($B$3)))</f>
        <v>10Х2М1ФБ</v>
      </c>
      <c r="C228" s="27" t="str">
        <f>'Rp0,2, МПа'!C228</f>
        <v>Поковки толщиной от 100 до 400 мм, КП245*</v>
      </c>
      <c r="D228" s="31">
        <f>IFERROR('σ и σw, МПа'!D228*$BE$2,"-")</f>
        <v>180.92307692307693</v>
      </c>
      <c r="E228" s="32">
        <f>IFERROR('σ и σw, МПа'!E228*$BE$2,"-")</f>
        <v>175.84615384615384</v>
      </c>
      <c r="F228" s="32">
        <f>IFERROR('σ и σw, МПа'!F228*$BE$2,"-")</f>
        <v>167.53846153846152</v>
      </c>
      <c r="G228" s="32">
        <f>IFERROR('σ и σw, МПа'!G228*$BE$2,"-")</f>
        <v>159.2307692307692</v>
      </c>
      <c r="H228" s="32">
        <f>IFERROR('σ и σw, МПа'!H228*$BE$2,"-")</f>
        <v>151.38461538461536</v>
      </c>
      <c r="I228" s="32">
        <f>IFERROR('σ и σw, МПа'!I228*$BE$2,"-")</f>
        <v>143.07692307692307</v>
      </c>
      <c r="J228" s="32">
        <f>IFERROR('σ и σw, МПа'!J228*$BE$2,"-")</f>
        <v>134.76923076923077</v>
      </c>
      <c r="K228" s="32">
        <f>IFERROR('σ и σw, МПа'!K228*$BE$2,"-")</f>
        <v>126.46153846153845</v>
      </c>
      <c r="L228" s="32">
        <f>IFERROR('σ и σw, МПа'!L228*$BE$2,"-")</f>
        <v>123.23076923076923</v>
      </c>
      <c r="M228" s="32">
        <f>IFERROR('σ и σw, МПа'!M228*$BE$2,"-")</f>
        <v>123.23076923076923</v>
      </c>
      <c r="N228" s="32">
        <f>IFERROR('σ и σw, МПа'!N228*$BE$2,"-")</f>
        <v>116.30769230769229</v>
      </c>
      <c r="O228" s="32" t="str">
        <f>IFERROR('σ и σw, МПа'!O228*$BE$2,"-")</f>
        <v>-</v>
      </c>
      <c r="P228" s="33" t="str">
        <f>IFERROR('σ и σw, МПа'!P228*$BE$2,"-")</f>
        <v>-</v>
      </c>
      <c r="Q228" s="31">
        <f>IFERROR('σ и σw, МПа'!D228*$BF$2,"-")</f>
        <v>241.23076923076925</v>
      </c>
      <c r="R228" s="32">
        <f>IFERROR('σ и σw, МПа'!E228*$BF$2,"-")</f>
        <v>234.46153846153848</v>
      </c>
      <c r="S228" s="32">
        <f>IFERROR('σ и σw, МПа'!F228*$BF$2,"-")</f>
        <v>223.38461538461539</v>
      </c>
      <c r="T228" s="32">
        <f>IFERROR('σ и σw, МПа'!G228*$BF$2,"-")</f>
        <v>212.30769230769229</v>
      </c>
      <c r="U228" s="32">
        <f>IFERROR('σ и σw, МПа'!H228*$BF$2,"-")</f>
        <v>201.84615384615384</v>
      </c>
      <c r="V228" s="32">
        <f>IFERROR('σ и σw, МПа'!I228*$BF$2,"-")</f>
        <v>190.76923076923077</v>
      </c>
      <c r="W228" s="32">
        <f>IFERROR('σ и σw, МПа'!J228*$BF$2,"-")</f>
        <v>179.69230769230771</v>
      </c>
      <c r="X228" s="32">
        <f>IFERROR('σ и σw, МПа'!K228*$BF$2,"-")</f>
        <v>168.61538461538464</v>
      </c>
      <c r="Y228" s="32">
        <f>IFERROR('σ и σw, МПа'!L228*$BF$2,"-")</f>
        <v>164.30769230769232</v>
      </c>
      <c r="Z228" s="32">
        <f>IFERROR('σ и σw, МПа'!M228*$BF$2,"-")</f>
        <v>164.30769230769232</v>
      </c>
      <c r="AA228" s="32">
        <f>IFERROR('σ и σw, МПа'!N228*$BF$2,"-")</f>
        <v>155.07692307692309</v>
      </c>
      <c r="AB228" s="32" t="str">
        <f>IFERROR('σ и σw, МПа'!O228*$BF$2,"-")</f>
        <v>-</v>
      </c>
      <c r="AC228" s="33" t="str">
        <f>IFERROR('σ и σw, МПа'!P228*$BF$2,"-")</f>
        <v>-</v>
      </c>
      <c r="AD228" s="31">
        <f>IFERROR('σ и σw, МПа'!Q228*$BG$2,"-")</f>
        <v>147</v>
      </c>
      <c r="AE228" s="32">
        <f>IFERROR('σ и σw, МПа'!R228*$BG$2,"-")</f>
        <v>145.19999999999999</v>
      </c>
      <c r="AF228" s="32">
        <f>IFERROR('σ и σw, МПа'!S228*$BG$2,"-")</f>
        <v>142.79999999999998</v>
      </c>
      <c r="AG228" s="32">
        <f>IFERROR('σ и σw, МПа'!T228*$BG$2,"-")</f>
        <v>139.79999999999998</v>
      </c>
      <c r="AH228" s="32">
        <f>IFERROR('σ и σw, МПа'!U228*$BG$2,"-")</f>
        <v>137.4</v>
      </c>
      <c r="AI228" s="32">
        <f>IFERROR('σ и σw, МПа'!V228*$BG$2,"-")</f>
        <v>135</v>
      </c>
      <c r="AJ228" s="32">
        <f>IFERROR('σ и σw, МПа'!W228*$BG$2,"-")</f>
        <v>132</v>
      </c>
      <c r="AK228" s="32">
        <f>IFERROR('σ и σw, МПа'!X228*$BG$2,"-")</f>
        <v>129</v>
      </c>
      <c r="AL228" s="32">
        <f>IFERROR('σ и σw, МПа'!Y228*$BG$2,"-")</f>
        <v>123.6</v>
      </c>
      <c r="AM228" s="32">
        <f>IFERROR('σ и σw, МПа'!Z228*$BG$2,"-")</f>
        <v>117.6</v>
      </c>
      <c r="AN228" s="32">
        <f>IFERROR('σ и σw, МПа'!AA228*$BG$2,"-")</f>
        <v>111.6</v>
      </c>
      <c r="AO228" s="32" t="str">
        <f>IFERROR('σ и σw, МПа'!AB228*$BG$2,"-")</f>
        <v>-</v>
      </c>
      <c r="AP228" s="33" t="str">
        <f>IFERROR('σ и σw, МПа'!AC228*$BG$2,"-")</f>
        <v>-</v>
      </c>
      <c r="AQ228" s="31">
        <f>IFERROR('σ и σw, МПа'!Q228*$BH$2,"-")</f>
        <v>245</v>
      </c>
      <c r="AR228" s="32">
        <f>IFERROR('σ и σw, МПа'!R228*$BH$2,"-")</f>
        <v>242</v>
      </c>
      <c r="AS228" s="32">
        <f>IFERROR('σ и σw, МПа'!S228*$BH$2,"-")</f>
        <v>238</v>
      </c>
      <c r="AT228" s="32">
        <f>IFERROR('σ и σw, МПа'!T228*$BH$2,"-")</f>
        <v>233</v>
      </c>
      <c r="AU228" s="32">
        <f>IFERROR('σ и σw, МПа'!U228*$BH$2,"-")</f>
        <v>229</v>
      </c>
      <c r="AV228" s="32">
        <f>IFERROR('σ и σw, МПа'!V228*$BH$2,"-")</f>
        <v>225</v>
      </c>
      <c r="AW228" s="32">
        <f>IFERROR('σ и σw, МПа'!W228*$BH$2,"-")</f>
        <v>220</v>
      </c>
      <c r="AX228" s="32">
        <f>IFERROR('σ и σw, МПа'!X228*$BH$2,"-")</f>
        <v>215</v>
      </c>
      <c r="AY228" s="32">
        <f>IFERROR('σ и σw, МПа'!Y228*$BH$2,"-")</f>
        <v>206</v>
      </c>
      <c r="AZ228" s="32">
        <f>IFERROR('σ и σw, МПа'!Z228*$BH$2,"-")</f>
        <v>196</v>
      </c>
      <c r="BA228" s="32">
        <f>IFERROR('σ и σw, МПа'!AA228*$BH$2,"-")</f>
        <v>186</v>
      </c>
      <c r="BB228" s="32" t="str">
        <f>IFERROR('σ и σw, МПа'!AB228*$BH$2,"-")</f>
        <v>-</v>
      </c>
      <c r="BC228" s="33" t="str">
        <f>IFERROR('σ и σw, МПа'!AC228*$BH$2,"-")</f>
        <v>-</v>
      </c>
    </row>
    <row r="229" spans="1:55" ht="25.5" x14ac:dyDescent="0.25">
      <c r="A229" s="10" t="str">
        <f>INDEX('Обработка исходного'!B:B,ROW($B$3)+4*(ROW($B229)-ROW($B$3)))</f>
        <v>Сталь легированная хромомолибденованадиевая</v>
      </c>
      <c r="B229" s="47" t="str">
        <f>INDEX('Обработка исходного'!D:D,ROW($B$3)+4*(ROW($B229)-ROW($B$3)))</f>
        <v>10Х2М1ФБ</v>
      </c>
      <c r="C229" s="27" t="str">
        <f>'Rp0,2, МПа'!C229</f>
        <v>Листы толщиной до 150 мм, КП195*</v>
      </c>
      <c r="D229" s="31">
        <f>IFERROR('σ и σw, МПа'!D229*$BE$2,"-")</f>
        <v>156</v>
      </c>
      <c r="E229" s="32">
        <f>IFERROR('σ и σw, МПа'!E229*$BE$2,"-")</f>
        <v>154.39999999999998</v>
      </c>
      <c r="F229" s="32">
        <f>IFERROR('σ и σw, МПа'!F229*$BE$2,"-")</f>
        <v>150.39999999999998</v>
      </c>
      <c r="G229" s="32">
        <f>IFERROR('σ и σw, МПа'!G229*$BE$2,"-")</f>
        <v>147.23076923076923</v>
      </c>
      <c r="H229" s="32">
        <f>IFERROR('σ и σw, МПа'!H229*$BE$2,"-")</f>
        <v>143.07692307692307</v>
      </c>
      <c r="I229" s="32">
        <f>IFERROR('σ и σw, МПа'!I229*$BE$2,"-")</f>
        <v>138.46153846153845</v>
      </c>
      <c r="J229" s="32">
        <f>IFERROR('σ и σw, МПа'!J229*$BE$2,"-")</f>
        <v>134.30769230769229</v>
      </c>
      <c r="K229" s="32">
        <f>IFERROR('σ и σw, МПа'!K229*$BE$2,"-")</f>
        <v>130.15384615384613</v>
      </c>
      <c r="L229" s="32">
        <f>IFERROR('σ и σw, МПа'!L229*$BE$2,"-")</f>
        <v>126</v>
      </c>
      <c r="M229" s="32">
        <f>IFERROR('σ и σw, МПа'!M229*$BE$2,"-")</f>
        <v>121.38461538461537</v>
      </c>
      <c r="N229" s="32">
        <f>IFERROR('σ и σw, МПа'!N229*$BE$2,"-")</f>
        <v>117.23076923076923</v>
      </c>
      <c r="O229" s="32" t="str">
        <f>IFERROR('σ и σw, МПа'!O229*$BE$2,"-")</f>
        <v>-</v>
      </c>
      <c r="P229" s="33" t="str">
        <f>IFERROR('σ и σw, МПа'!P229*$BE$2,"-")</f>
        <v>-</v>
      </c>
      <c r="Q229" s="31">
        <f>IFERROR('σ и σw, МПа'!D229*$BF$2,"-")</f>
        <v>208</v>
      </c>
      <c r="R229" s="32">
        <f>IFERROR('σ и σw, МПа'!E229*$BF$2,"-")</f>
        <v>205.86666666666667</v>
      </c>
      <c r="S229" s="32">
        <f>IFERROR('σ и σw, МПа'!F229*$BF$2,"-")</f>
        <v>200.53333333333333</v>
      </c>
      <c r="T229" s="32">
        <f>IFERROR('σ и σw, МПа'!G229*$BF$2,"-")</f>
        <v>196.30769230769232</v>
      </c>
      <c r="U229" s="32">
        <f>IFERROR('σ и σw, МПа'!H229*$BF$2,"-")</f>
        <v>190.76923076923077</v>
      </c>
      <c r="V229" s="32">
        <f>IFERROR('σ и σw, МПа'!I229*$BF$2,"-")</f>
        <v>184.61538461538464</v>
      </c>
      <c r="W229" s="32">
        <f>IFERROR('σ и σw, МПа'!J229*$BF$2,"-")</f>
        <v>179.07692307692309</v>
      </c>
      <c r="X229" s="32">
        <f>IFERROR('σ и σw, МПа'!K229*$BF$2,"-")</f>
        <v>173.53846153846155</v>
      </c>
      <c r="Y229" s="32">
        <f>IFERROR('σ и σw, МПа'!L229*$BF$2,"-")</f>
        <v>168</v>
      </c>
      <c r="Z229" s="32">
        <f>IFERROR('σ и σw, МПа'!M229*$BF$2,"-")</f>
        <v>161.84615384615384</v>
      </c>
      <c r="AA229" s="32">
        <f>IFERROR('σ и σw, МПа'!N229*$BF$2,"-")</f>
        <v>156.30769230769232</v>
      </c>
      <c r="AB229" s="32" t="str">
        <f>IFERROR('σ и σw, МПа'!O229*$BF$2,"-")</f>
        <v>-</v>
      </c>
      <c r="AC229" s="33" t="str">
        <f>IFERROR('σ и σw, МПа'!P229*$BF$2,"-")</f>
        <v>-</v>
      </c>
      <c r="AD229" s="31">
        <f>IFERROR('σ и σw, МПа'!Q229*$BG$2,"-")</f>
        <v>117</v>
      </c>
      <c r="AE229" s="32">
        <f>IFERROR('σ и σw, МПа'!R229*$BG$2,"-")</f>
        <v>115.8</v>
      </c>
      <c r="AF229" s="32">
        <f>IFERROR('σ и σw, МПа'!S229*$BG$2,"-")</f>
        <v>112.8</v>
      </c>
      <c r="AG229" s="32">
        <f>IFERROR('σ и σw, МПа'!T229*$BG$2,"-")</f>
        <v>112.8</v>
      </c>
      <c r="AH229" s="32">
        <f>IFERROR('σ и σw, МПа'!U229*$BG$2,"-")</f>
        <v>107.39999999999999</v>
      </c>
      <c r="AI229" s="32">
        <f>IFERROR('σ и σw, МПа'!V229*$BG$2,"-")</f>
        <v>107.39999999999999</v>
      </c>
      <c r="AJ229" s="32">
        <f>IFERROR('σ и σw, МПа'!W229*$BG$2,"-")</f>
        <v>102</v>
      </c>
      <c r="AK229" s="32">
        <f>IFERROR('σ и σw, МПа'!X229*$BG$2,"-")</f>
        <v>99</v>
      </c>
      <c r="AL229" s="32">
        <f>IFERROR('σ и σw, МПа'!Y229*$BG$2,"-")</f>
        <v>96.6</v>
      </c>
      <c r="AM229" s="32">
        <f>IFERROR('σ и σw, МПа'!Z229*$BG$2,"-")</f>
        <v>93.6</v>
      </c>
      <c r="AN229" s="32">
        <f>IFERROR('σ и σw, МПа'!AA229*$BG$2,"-")</f>
        <v>91.2</v>
      </c>
      <c r="AO229" s="32" t="str">
        <f>IFERROR('σ и σw, МПа'!AB229*$BG$2,"-")</f>
        <v>-</v>
      </c>
      <c r="AP229" s="33" t="str">
        <f>IFERROR('σ и σw, МПа'!AC229*$BG$2,"-")</f>
        <v>-</v>
      </c>
      <c r="AQ229" s="31">
        <f>IFERROR('σ и σw, МПа'!Q229*$BH$2,"-")</f>
        <v>195</v>
      </c>
      <c r="AR229" s="32">
        <f>IFERROR('σ и σw, МПа'!R229*$BH$2,"-")</f>
        <v>193</v>
      </c>
      <c r="AS229" s="32">
        <f>IFERROR('σ и σw, МПа'!S229*$BH$2,"-")</f>
        <v>188</v>
      </c>
      <c r="AT229" s="32">
        <f>IFERROR('σ и σw, МПа'!T229*$BH$2,"-")</f>
        <v>188</v>
      </c>
      <c r="AU229" s="32">
        <f>IFERROR('σ и σw, МПа'!U229*$BH$2,"-")</f>
        <v>179</v>
      </c>
      <c r="AV229" s="32">
        <f>IFERROR('σ и σw, МПа'!V229*$BH$2,"-")</f>
        <v>179</v>
      </c>
      <c r="AW229" s="32">
        <f>IFERROR('σ и σw, МПа'!W229*$BH$2,"-")</f>
        <v>170</v>
      </c>
      <c r="AX229" s="32">
        <f>IFERROR('σ и σw, МПа'!X229*$BH$2,"-")</f>
        <v>165</v>
      </c>
      <c r="AY229" s="32">
        <f>IFERROR('σ и σw, МПа'!Y229*$BH$2,"-")</f>
        <v>161</v>
      </c>
      <c r="AZ229" s="32">
        <f>IFERROR('σ и σw, МПа'!Z229*$BH$2,"-")</f>
        <v>156</v>
      </c>
      <c r="BA229" s="32">
        <f>IFERROR('σ и σw, МПа'!AA229*$BH$2,"-")</f>
        <v>152</v>
      </c>
      <c r="BB229" s="32" t="str">
        <f>IFERROR('σ и σw, МПа'!AB229*$BH$2,"-")</f>
        <v>-</v>
      </c>
      <c r="BC229" s="33" t="str">
        <f>IFERROR('σ и σw, МПа'!AC229*$BH$2,"-")</f>
        <v>-</v>
      </c>
    </row>
    <row r="230" spans="1:55" ht="25.5" x14ac:dyDescent="0.25">
      <c r="A230" s="10" t="str">
        <f>INDEX('Обработка исходного'!B:B,ROW($B$3)+4*(ROW($B230)-ROW($B$3)))</f>
        <v>Сталь легированная хромомолибденованадиевая</v>
      </c>
      <c r="B230" s="47" t="str">
        <f>INDEX('Обработка исходного'!D:D,ROW($B$3)+4*(ROW($B230)-ROW($B$3)))</f>
        <v>10Х2М1ФБ</v>
      </c>
      <c r="C230" s="27" t="str">
        <f>'Rp0,2, МПа'!C230</f>
        <v>Листы толщиной до 150 мм, КП245*</v>
      </c>
      <c r="D230" s="31">
        <f>IFERROR('σ и σw, МПа'!D230*$BE$2,"-")</f>
        <v>180.92307692307693</v>
      </c>
      <c r="E230" s="32">
        <f>IFERROR('σ и σw, МПа'!E230*$BE$2,"-")</f>
        <v>177.69230769230768</v>
      </c>
      <c r="F230" s="32">
        <f>IFERROR('σ и σw, МПа'!F230*$BE$2,"-")</f>
        <v>173.53846153846152</v>
      </c>
      <c r="G230" s="32">
        <f>IFERROR('σ и σw, МПа'!G230*$BE$2,"-")</f>
        <v>168</v>
      </c>
      <c r="H230" s="32">
        <f>IFERROR('σ и σw, МПа'!H230*$BE$2,"-")</f>
        <v>162.92307692307693</v>
      </c>
      <c r="I230" s="32">
        <f>IFERROR('σ и σw, МПа'!I230*$BE$2,"-")</f>
        <v>157.84615384615384</v>
      </c>
      <c r="J230" s="32">
        <f>IFERROR('σ и σw, МПа'!J230*$BE$2,"-")</f>
        <v>152.76923076923077</v>
      </c>
      <c r="K230" s="32">
        <f>IFERROR('σ и σw, МПа'!K230*$BE$2,"-")</f>
        <v>147.69230769230768</v>
      </c>
      <c r="L230" s="32">
        <f>IFERROR('σ и σw, МПа'!L230*$BE$2,"-")</f>
        <v>142.61538461538461</v>
      </c>
      <c r="M230" s="32">
        <f>IFERROR('σ и σw, МПа'!M230*$BE$2,"-")</f>
        <v>137.53846153846152</v>
      </c>
      <c r="N230" s="32">
        <f>IFERROR('σ и σw, МПа'!N230*$BE$2,"-")</f>
        <v>135.69230769230768</v>
      </c>
      <c r="O230" s="32" t="str">
        <f>IFERROR('σ и σw, МПа'!O230*$BE$2,"-")</f>
        <v>-</v>
      </c>
      <c r="P230" s="33" t="str">
        <f>IFERROR('σ и σw, МПа'!P230*$BE$2,"-")</f>
        <v>-</v>
      </c>
      <c r="Q230" s="31">
        <f>IFERROR('σ и σw, МПа'!D230*$BF$2,"-")</f>
        <v>241.23076923076925</v>
      </c>
      <c r="R230" s="32">
        <f>IFERROR('σ и σw, МПа'!E230*$BF$2,"-")</f>
        <v>236.92307692307691</v>
      </c>
      <c r="S230" s="32">
        <f>IFERROR('σ и σw, МПа'!F230*$BF$2,"-")</f>
        <v>231.38461538461539</v>
      </c>
      <c r="T230" s="32">
        <f>IFERROR('σ и σw, МПа'!G230*$BF$2,"-")</f>
        <v>224</v>
      </c>
      <c r="U230" s="32">
        <f>IFERROR('σ и σw, МПа'!H230*$BF$2,"-")</f>
        <v>217.23076923076925</v>
      </c>
      <c r="V230" s="32">
        <f>IFERROR('σ и σw, МПа'!I230*$BF$2,"-")</f>
        <v>210.46153846153848</v>
      </c>
      <c r="W230" s="32">
        <f>IFERROR('σ и σw, МПа'!J230*$BF$2,"-")</f>
        <v>203.69230769230771</v>
      </c>
      <c r="X230" s="32">
        <f>IFERROR('σ и σw, МПа'!K230*$BF$2,"-")</f>
        <v>196.92307692307691</v>
      </c>
      <c r="Y230" s="32">
        <f>IFERROR('σ и σw, МПа'!L230*$BF$2,"-")</f>
        <v>190.15384615384616</v>
      </c>
      <c r="Z230" s="32">
        <f>IFERROR('σ и σw, МПа'!M230*$BF$2,"-")</f>
        <v>183.38461538461539</v>
      </c>
      <c r="AA230" s="32">
        <f>IFERROR('σ и σw, МПа'!N230*$BF$2,"-")</f>
        <v>180.92307692307691</v>
      </c>
      <c r="AB230" s="32" t="str">
        <f>IFERROR('σ и σw, МПа'!O230*$BF$2,"-")</f>
        <v>-</v>
      </c>
      <c r="AC230" s="33" t="str">
        <f>IFERROR('σ и σw, МПа'!P230*$BF$2,"-")</f>
        <v>-</v>
      </c>
      <c r="AD230" s="31">
        <f>IFERROR('σ и σw, МПа'!Q230*$BG$2,"-")</f>
        <v>147</v>
      </c>
      <c r="AE230" s="32">
        <f>IFERROR('σ и σw, МПа'!R230*$BG$2,"-")</f>
        <v>146.4</v>
      </c>
      <c r="AF230" s="32">
        <f>IFERROR('σ и σw, МПа'!S230*$BG$2,"-")</f>
        <v>144.6</v>
      </c>
      <c r="AG230" s="32">
        <f>IFERROR('σ и σw, МПа'!T230*$BG$2,"-")</f>
        <v>142.79999999999998</v>
      </c>
      <c r="AH230" s="32">
        <f>IFERROR('σ и σw, МПа'!U230*$BG$2,"-")</f>
        <v>141</v>
      </c>
      <c r="AI230" s="32">
        <f>IFERROR('σ и σw, МПа'!V230*$BG$2,"-")</f>
        <v>138.6</v>
      </c>
      <c r="AJ230" s="32">
        <f>IFERROR('σ и σw, МПа'!W230*$BG$2,"-")</f>
        <v>136.79999999999998</v>
      </c>
      <c r="AK230" s="32">
        <f>IFERROR('σ и σw, МПа'!X230*$BG$2,"-")</f>
        <v>135</v>
      </c>
      <c r="AL230" s="32">
        <f>IFERROR('σ и σw, МПа'!Y230*$BG$2,"-")</f>
        <v>133.19999999999999</v>
      </c>
      <c r="AM230" s="32">
        <f>IFERROR('σ и σw, МПа'!Z230*$BG$2,"-")</f>
        <v>130.79999999999998</v>
      </c>
      <c r="AN230" s="32">
        <f>IFERROR('σ и σw, МПа'!AA230*$BG$2,"-")</f>
        <v>124.8</v>
      </c>
      <c r="AO230" s="32" t="str">
        <f>IFERROR('σ и σw, МПа'!AB230*$BG$2,"-")</f>
        <v>-</v>
      </c>
      <c r="AP230" s="33" t="str">
        <f>IFERROR('σ и σw, МПа'!AC230*$BG$2,"-")</f>
        <v>-</v>
      </c>
      <c r="AQ230" s="31">
        <f>IFERROR('σ и σw, МПа'!Q230*$BH$2,"-")</f>
        <v>245</v>
      </c>
      <c r="AR230" s="32">
        <f>IFERROR('σ и σw, МПа'!R230*$BH$2,"-")</f>
        <v>244</v>
      </c>
      <c r="AS230" s="32">
        <f>IFERROR('σ и σw, МПа'!S230*$BH$2,"-")</f>
        <v>241</v>
      </c>
      <c r="AT230" s="32">
        <f>IFERROR('σ и σw, МПа'!T230*$BH$2,"-")</f>
        <v>238</v>
      </c>
      <c r="AU230" s="32">
        <f>IFERROR('σ и σw, МПа'!U230*$BH$2,"-")</f>
        <v>235</v>
      </c>
      <c r="AV230" s="32">
        <f>IFERROR('σ и σw, МПа'!V230*$BH$2,"-")</f>
        <v>231</v>
      </c>
      <c r="AW230" s="32">
        <f>IFERROR('σ и σw, МПа'!W230*$BH$2,"-")</f>
        <v>228</v>
      </c>
      <c r="AX230" s="32">
        <f>IFERROR('σ и σw, МПа'!X230*$BH$2,"-")</f>
        <v>225</v>
      </c>
      <c r="AY230" s="32">
        <f>IFERROR('σ и σw, МПа'!Y230*$BH$2,"-")</f>
        <v>222</v>
      </c>
      <c r="AZ230" s="32">
        <f>IFERROR('σ и σw, МПа'!Z230*$BH$2,"-")</f>
        <v>218</v>
      </c>
      <c r="BA230" s="32">
        <f>IFERROR('σ и σw, МПа'!AA230*$BH$2,"-")</f>
        <v>208</v>
      </c>
      <c r="BB230" s="32" t="str">
        <f>IFERROR('σ и σw, МПа'!AB230*$BH$2,"-")</f>
        <v>-</v>
      </c>
      <c r="BC230" s="33" t="str">
        <f>IFERROR('σ и σw, МПа'!AC230*$BH$2,"-")</f>
        <v>-</v>
      </c>
    </row>
    <row r="231" spans="1:55" ht="25.5" x14ac:dyDescent="0.25">
      <c r="A231" s="10" t="str">
        <f>INDEX('Обработка исходного'!B:B,ROW($B$3)+4*(ROW($B231)-ROW($B$3)))</f>
        <v>Сталь легированная хромомолибденованадиевая</v>
      </c>
      <c r="B231" s="47" t="str">
        <f>INDEX('Обработка исходного'!D:D,ROW($B$3)+4*(ROW($B231)-ROW($B$3)))</f>
        <v>15Х2НМФА</v>
      </c>
      <c r="C231" s="27" t="str">
        <f>'Rp0,2, МПа'!C231</f>
        <v>Поковки, листы, штамповки диаметром или толщиной от 400 до 650 мм, КП395**</v>
      </c>
      <c r="D231" s="31">
        <f>IFERROR('σ и σw, МПа'!D231*$BE$2,"-")</f>
        <v>253.38461538461539</v>
      </c>
      <c r="E231" s="32">
        <f>IFERROR('σ и σw, МПа'!E231*$BE$2,"-")</f>
        <v>248.76923076923075</v>
      </c>
      <c r="F231" s="32">
        <f>IFERROR('σ и σw, МПа'!F231*$BE$2,"-")</f>
        <v>244.15384615384613</v>
      </c>
      <c r="G231" s="32">
        <f>IFERROR('σ и σw, МПа'!G231*$BE$2,"-")</f>
        <v>239.53846153846152</v>
      </c>
      <c r="H231" s="32">
        <f>IFERROR('σ и σw, МПа'!H231*$BE$2,"-")</f>
        <v>235.38461538461539</v>
      </c>
      <c r="I231" s="32">
        <f>IFERROR('σ и σw, МПа'!I231*$BE$2,"-")</f>
        <v>230.76923076923075</v>
      </c>
      <c r="J231" s="32">
        <f>IFERROR('σ и σw, МПа'!J231*$BE$2,"-")</f>
        <v>230.76923076923075</v>
      </c>
      <c r="K231" s="32">
        <f>IFERROR('σ и σw, МПа'!K231*$BE$2,"-")</f>
        <v>226.61538461538461</v>
      </c>
      <c r="L231" s="32" t="str">
        <f>IFERROR('σ и σw, МПа'!L231*$BE$2,"-")</f>
        <v>-</v>
      </c>
      <c r="M231" s="32" t="str">
        <f>IFERROR('σ и σw, МПа'!M231*$BE$2,"-")</f>
        <v>-</v>
      </c>
      <c r="N231" s="32" t="str">
        <f>IFERROR('σ и σw, МПа'!N231*$BE$2,"-")</f>
        <v>-</v>
      </c>
      <c r="O231" s="32" t="str">
        <f>IFERROR('σ и σw, МПа'!O231*$BE$2,"-")</f>
        <v>-</v>
      </c>
      <c r="P231" s="33" t="str">
        <f>IFERROR('σ и σw, МПа'!P231*$BE$2,"-")</f>
        <v>-</v>
      </c>
      <c r="Q231" s="31">
        <f>IFERROR('σ и σw, МПа'!D231*$BF$2,"-")</f>
        <v>337.84615384615387</v>
      </c>
      <c r="R231" s="32">
        <f>IFERROR('σ и σw, МПа'!E231*$BF$2,"-")</f>
        <v>331.69230769230768</v>
      </c>
      <c r="S231" s="32">
        <f>IFERROR('σ и σw, МПа'!F231*$BF$2,"-")</f>
        <v>325.53846153846155</v>
      </c>
      <c r="T231" s="32">
        <f>IFERROR('σ и σw, МПа'!G231*$BF$2,"-")</f>
        <v>319.38461538461542</v>
      </c>
      <c r="U231" s="32">
        <f>IFERROR('σ и σw, МПа'!H231*$BF$2,"-")</f>
        <v>313.84615384615387</v>
      </c>
      <c r="V231" s="32">
        <f>IFERROR('σ и σw, МПа'!I231*$BF$2,"-")</f>
        <v>307.69230769230768</v>
      </c>
      <c r="W231" s="32">
        <f>IFERROR('σ и σw, МПа'!J231*$BF$2,"-")</f>
        <v>307.69230769230768</v>
      </c>
      <c r="X231" s="32">
        <f>IFERROR('σ и σw, МПа'!K231*$BF$2,"-")</f>
        <v>302.15384615384613</v>
      </c>
      <c r="Y231" s="32" t="str">
        <f>IFERROR('σ и σw, МПа'!L231*$BF$2,"-")</f>
        <v>-</v>
      </c>
      <c r="Z231" s="32" t="str">
        <f>IFERROR('σ и σw, МПа'!M231*$BF$2,"-")</f>
        <v>-</v>
      </c>
      <c r="AA231" s="32" t="str">
        <f>IFERROR('σ и σw, МПа'!N231*$BF$2,"-")</f>
        <v>-</v>
      </c>
      <c r="AB231" s="32" t="str">
        <f>IFERROR('σ и σw, МПа'!O231*$BF$2,"-")</f>
        <v>-</v>
      </c>
      <c r="AC231" s="33" t="str">
        <f>IFERROR('σ и σw, МПа'!P231*$BF$2,"-")</f>
        <v>-</v>
      </c>
      <c r="AD231" s="31">
        <f>IFERROR('σ и σw, МПа'!Q231*$BG$2,"-")</f>
        <v>264.59999999999997</v>
      </c>
      <c r="AE231" s="32">
        <f>IFERROR('σ и σw, МПа'!R231*$BG$2,"-")</f>
        <v>258.59999999999997</v>
      </c>
      <c r="AF231" s="32">
        <f>IFERROR('σ и σw, МПа'!S231*$BG$2,"-")</f>
        <v>252.6</v>
      </c>
      <c r="AG231" s="32">
        <f>IFERROR('σ и σw, МПа'!T231*$BG$2,"-")</f>
        <v>247.2</v>
      </c>
      <c r="AH231" s="32">
        <f>IFERROR('σ и σw, МПа'!U231*$BG$2,"-")</f>
        <v>241.2</v>
      </c>
      <c r="AI231" s="32">
        <f>IFERROR('σ и σw, МПа'!V231*$BG$2,"-")</f>
        <v>241.2</v>
      </c>
      <c r="AJ231" s="32">
        <f>IFERROR('σ и σw, МПа'!W231*$BG$2,"-")</f>
        <v>241.2</v>
      </c>
      <c r="AK231" s="32">
        <f>IFERROR('σ и σw, МПа'!X231*$BG$2,"-")</f>
        <v>237</v>
      </c>
      <c r="AL231" s="32" t="str">
        <f>IFERROR('σ и σw, МПа'!Y231*$BG$2,"-")</f>
        <v>-</v>
      </c>
      <c r="AM231" s="32" t="str">
        <f>IFERROR('σ и σw, МПа'!Z231*$BG$2,"-")</f>
        <v>-</v>
      </c>
      <c r="AN231" s="32" t="str">
        <f>IFERROR('σ и σw, МПа'!AA231*$BG$2,"-")</f>
        <v>-</v>
      </c>
      <c r="AO231" s="32" t="str">
        <f>IFERROR('σ и σw, МПа'!AB231*$BG$2,"-")</f>
        <v>-</v>
      </c>
      <c r="AP231" s="33" t="str">
        <f>IFERROR('σ и σw, МПа'!AC231*$BG$2,"-")</f>
        <v>-</v>
      </c>
      <c r="AQ231" s="31">
        <f>IFERROR('σ и σw, МПа'!Q231*$BH$2,"-")</f>
        <v>441</v>
      </c>
      <c r="AR231" s="32">
        <f>IFERROR('σ и σw, МПа'!R231*$BH$2,"-")</f>
        <v>431</v>
      </c>
      <c r="AS231" s="32">
        <f>IFERROR('σ и σw, МПа'!S231*$BH$2,"-")</f>
        <v>421</v>
      </c>
      <c r="AT231" s="32">
        <f>IFERROR('σ и σw, МПа'!T231*$BH$2,"-")</f>
        <v>412</v>
      </c>
      <c r="AU231" s="32">
        <f>IFERROR('σ и σw, МПа'!U231*$BH$2,"-")</f>
        <v>402</v>
      </c>
      <c r="AV231" s="32">
        <f>IFERROR('σ и σw, МПа'!V231*$BH$2,"-")</f>
        <v>402</v>
      </c>
      <c r="AW231" s="32">
        <f>IFERROR('σ и σw, МПа'!W231*$BH$2,"-")</f>
        <v>402</v>
      </c>
      <c r="AX231" s="32">
        <f>IFERROR('σ и σw, МПа'!X231*$BH$2,"-")</f>
        <v>395</v>
      </c>
      <c r="AY231" s="32" t="str">
        <f>IFERROR('σ и σw, МПа'!Y231*$BH$2,"-")</f>
        <v>-</v>
      </c>
      <c r="AZ231" s="32" t="str">
        <f>IFERROR('σ и σw, МПа'!Z231*$BH$2,"-")</f>
        <v>-</v>
      </c>
      <c r="BA231" s="32" t="str">
        <f>IFERROR('σ и σw, МПа'!AA231*$BH$2,"-")</f>
        <v>-</v>
      </c>
      <c r="BB231" s="32" t="str">
        <f>IFERROR('σ и σw, МПа'!AB231*$BH$2,"-")</f>
        <v>-</v>
      </c>
      <c r="BC231" s="33" t="str">
        <f>IFERROR('σ и σw, МПа'!AC231*$BH$2,"-")</f>
        <v>-</v>
      </c>
    </row>
    <row r="232" spans="1:55" ht="25.5" x14ac:dyDescent="0.25">
      <c r="A232" s="10" t="str">
        <f>INDEX('Обработка исходного'!B:B,ROW($B$3)+4*(ROW($B232)-ROW($B$3)))</f>
        <v>Сталь легированная хромомолибденованадиевая</v>
      </c>
      <c r="B232" s="47" t="str">
        <f>INDEX('Обработка исходного'!D:D,ROW($B$3)+4*(ROW($B232)-ROW($B$3)))</f>
        <v>15Х2НМФА</v>
      </c>
      <c r="C232" s="27" t="str">
        <f>'Rp0,2, МПа'!C232</f>
        <v>Поковки, листы, штамповки диаметром или толщиной от 160 до 400 мм, КП490*</v>
      </c>
      <c r="D232" s="31">
        <f>IFERROR('σ и σw, МПа'!D232*$BE$2,"-")</f>
        <v>280.61538461538458</v>
      </c>
      <c r="E232" s="32">
        <f>IFERROR('σ и σw, МПа'!E232*$BE$2,"-")</f>
        <v>273.69230769230768</v>
      </c>
      <c r="F232" s="32">
        <f>IFERROR('σ и σw, МПа'!F232*$BE$2,"-")</f>
        <v>271.38461538461536</v>
      </c>
      <c r="G232" s="32">
        <f>IFERROR('σ и σw, МПа'!G232*$BE$2,"-")</f>
        <v>266.76923076923072</v>
      </c>
      <c r="H232" s="32">
        <f>IFERROR('σ и σw, МПа'!H232*$BE$2,"-")</f>
        <v>262.15384615384613</v>
      </c>
      <c r="I232" s="32">
        <f>IFERROR('σ и σw, МПа'!I232*$BE$2,"-")</f>
        <v>258</v>
      </c>
      <c r="J232" s="32">
        <f>IFERROR('σ и σw, МПа'!J232*$BE$2,"-")</f>
        <v>253.38461538461539</v>
      </c>
      <c r="K232" s="32">
        <f>IFERROR('σ и σw, МПа'!K232*$BE$2,"-")</f>
        <v>248.76923076923075</v>
      </c>
      <c r="L232" s="32" t="str">
        <f>IFERROR('σ и σw, МПа'!L232*$BE$2,"-")</f>
        <v>-</v>
      </c>
      <c r="M232" s="32" t="str">
        <f>IFERROR('σ и σw, МПа'!M232*$BE$2,"-")</f>
        <v>-</v>
      </c>
      <c r="N232" s="32" t="str">
        <f>IFERROR('σ и σw, МПа'!N232*$BE$2,"-")</f>
        <v>-</v>
      </c>
      <c r="O232" s="32" t="str">
        <f>IFERROR('σ и σw, МПа'!O232*$BE$2,"-")</f>
        <v>-</v>
      </c>
      <c r="P232" s="33" t="str">
        <f>IFERROR('σ и σw, МПа'!P232*$BE$2,"-")</f>
        <v>-</v>
      </c>
      <c r="Q232" s="31">
        <f>IFERROR('σ и σw, МПа'!D232*$BF$2,"-")</f>
        <v>374.15384615384619</v>
      </c>
      <c r="R232" s="32">
        <f>IFERROR('σ и σw, МПа'!E232*$BF$2,"-")</f>
        <v>364.92307692307691</v>
      </c>
      <c r="S232" s="32">
        <f>IFERROR('σ и σw, МПа'!F232*$BF$2,"-")</f>
        <v>361.84615384615381</v>
      </c>
      <c r="T232" s="32">
        <f>IFERROR('σ и σw, МПа'!G232*$BF$2,"-")</f>
        <v>355.69230769230768</v>
      </c>
      <c r="U232" s="32">
        <f>IFERROR('σ и σw, МПа'!H232*$BF$2,"-")</f>
        <v>349.53846153846155</v>
      </c>
      <c r="V232" s="32">
        <f>IFERROR('σ и σw, МПа'!I232*$BF$2,"-")</f>
        <v>344</v>
      </c>
      <c r="W232" s="32">
        <f>IFERROR('σ и σw, МПа'!J232*$BF$2,"-")</f>
        <v>337.84615384615387</v>
      </c>
      <c r="X232" s="32">
        <f>IFERROR('σ и σw, МПа'!K232*$BF$2,"-")</f>
        <v>331.69230769230768</v>
      </c>
      <c r="Y232" s="32" t="str">
        <f>IFERROR('σ и σw, МПа'!L232*$BF$2,"-")</f>
        <v>-</v>
      </c>
      <c r="Z232" s="32" t="str">
        <f>IFERROR('σ и σw, МПа'!M232*$BF$2,"-")</f>
        <v>-</v>
      </c>
      <c r="AA232" s="32" t="str">
        <f>IFERROR('σ и σw, МПа'!N232*$BF$2,"-")</f>
        <v>-</v>
      </c>
      <c r="AB232" s="32" t="str">
        <f>IFERROR('σ и σw, МПа'!O232*$BF$2,"-")</f>
        <v>-</v>
      </c>
      <c r="AC232" s="33" t="str">
        <f>IFERROR('σ и σw, МПа'!P232*$BF$2,"-")</f>
        <v>-</v>
      </c>
      <c r="AD232" s="31">
        <f>IFERROR('σ и σw, МПа'!Q232*$BG$2,"-")</f>
        <v>294</v>
      </c>
      <c r="AE232" s="32">
        <f>IFERROR('σ и σw, МПа'!R232*$BG$2,"-")</f>
        <v>288</v>
      </c>
      <c r="AF232" s="32">
        <f>IFERROR('σ и σw, МПа'!S232*$BG$2,"-")</f>
        <v>282</v>
      </c>
      <c r="AG232" s="32">
        <f>IFERROR('σ и σw, МПа'!T232*$BG$2,"-")</f>
        <v>276.59999999999997</v>
      </c>
      <c r="AH232" s="32">
        <f>IFERROR('σ и σw, МПа'!U232*$BG$2,"-")</f>
        <v>270.59999999999997</v>
      </c>
      <c r="AI232" s="32">
        <f>IFERROR('σ и σw, МПа'!V232*$BG$2,"-")</f>
        <v>270.59999999999997</v>
      </c>
      <c r="AJ232" s="32">
        <f>IFERROR('σ и σw, МПа'!W232*$BG$2,"-")</f>
        <v>270.59999999999997</v>
      </c>
      <c r="AK232" s="32">
        <f>IFERROR('σ и σw, МПа'!X232*$BG$2,"-")</f>
        <v>264.59999999999997</v>
      </c>
      <c r="AL232" s="32" t="str">
        <f>IFERROR('σ и σw, МПа'!Y232*$BG$2,"-")</f>
        <v>-</v>
      </c>
      <c r="AM232" s="32" t="str">
        <f>IFERROR('σ и σw, МПа'!Z232*$BG$2,"-")</f>
        <v>-</v>
      </c>
      <c r="AN232" s="32" t="str">
        <f>IFERROR('σ и σw, МПа'!AA232*$BG$2,"-")</f>
        <v>-</v>
      </c>
      <c r="AO232" s="32" t="str">
        <f>IFERROR('σ и σw, МПа'!AB232*$BG$2,"-")</f>
        <v>-</v>
      </c>
      <c r="AP232" s="33" t="str">
        <f>IFERROR('σ и σw, МПа'!AC232*$BG$2,"-")</f>
        <v>-</v>
      </c>
      <c r="AQ232" s="31">
        <f>IFERROR('σ и σw, МПа'!Q232*$BH$2,"-")</f>
        <v>490</v>
      </c>
      <c r="AR232" s="32">
        <f>IFERROR('σ и σw, МПа'!R232*$BH$2,"-")</f>
        <v>480</v>
      </c>
      <c r="AS232" s="32">
        <f>IFERROR('σ и σw, МПа'!S232*$BH$2,"-")</f>
        <v>470</v>
      </c>
      <c r="AT232" s="32">
        <f>IFERROR('σ и σw, МПа'!T232*$BH$2,"-")</f>
        <v>461</v>
      </c>
      <c r="AU232" s="32">
        <f>IFERROR('σ и σw, МПа'!U232*$BH$2,"-")</f>
        <v>451</v>
      </c>
      <c r="AV232" s="32">
        <f>IFERROR('σ и σw, МПа'!V232*$BH$2,"-")</f>
        <v>451</v>
      </c>
      <c r="AW232" s="32">
        <f>IFERROR('σ и σw, МПа'!W232*$BH$2,"-")</f>
        <v>451</v>
      </c>
      <c r="AX232" s="32">
        <f>IFERROR('σ и σw, МПа'!X232*$BH$2,"-")</f>
        <v>441</v>
      </c>
      <c r="AY232" s="32" t="str">
        <f>IFERROR('σ и σw, МПа'!Y232*$BH$2,"-")</f>
        <v>-</v>
      </c>
      <c r="AZ232" s="32" t="str">
        <f>IFERROR('σ и σw, МПа'!Z232*$BH$2,"-")</f>
        <v>-</v>
      </c>
      <c r="BA232" s="32" t="str">
        <f>IFERROR('σ и σw, МПа'!AA232*$BH$2,"-")</f>
        <v>-</v>
      </c>
      <c r="BB232" s="32" t="str">
        <f>IFERROR('σ и σw, МПа'!AB232*$BH$2,"-")</f>
        <v>-</v>
      </c>
      <c r="BC232" s="33" t="str">
        <f>IFERROR('σ и σw, МПа'!AC232*$BH$2,"-")</f>
        <v>-</v>
      </c>
    </row>
    <row r="233" spans="1:55" ht="25.5" x14ac:dyDescent="0.25">
      <c r="A233" s="10" t="str">
        <f>INDEX('Обработка исходного'!B:B,ROW($B$3)+4*(ROW($B233)-ROW($B$3)))</f>
        <v>Сталь легированная хромомолибденованадиевая</v>
      </c>
      <c r="B233" s="47" t="str">
        <f>INDEX('Обработка исходного'!D:D,ROW($B$3)+4*(ROW($B233)-ROW($B$3)))</f>
        <v>15Х2НМФА</v>
      </c>
      <c r="C233" s="27" t="str">
        <f>'Rp0,2, МПа'!C233</f>
        <v>Поковки, листы штамповки диаметром или толщиной от 400 до 650 мм, КП295*</v>
      </c>
      <c r="D233" s="31">
        <f>IFERROR('σ и σw, МПа'!D233*$BE$2,"-")</f>
        <v>203.53846153846152</v>
      </c>
      <c r="E233" s="32">
        <f>IFERROR('σ и σw, МПа'!E233*$BE$2,"-")</f>
        <v>199.38461538461539</v>
      </c>
      <c r="F233" s="32">
        <f>IFERROR('σ и σw, МПа'!F233*$BE$2,"-")</f>
        <v>194.76923076923075</v>
      </c>
      <c r="G233" s="32">
        <f>IFERROR('σ и σw, МПа'!G233*$BE$2,"-")</f>
        <v>190.15384615384613</v>
      </c>
      <c r="H233" s="32">
        <f>IFERROR('σ и σw, МПа'!H233*$BE$2,"-")</f>
        <v>185.53846153846152</v>
      </c>
      <c r="I233" s="32">
        <f>IFERROR('σ и σw, МПа'!I233*$BE$2,"-")</f>
        <v>185.53846153846152</v>
      </c>
      <c r="J233" s="32">
        <f>IFERROR('σ и σw, МПа'!J233*$BE$2,"-")</f>
        <v>185.53846153846152</v>
      </c>
      <c r="K233" s="32">
        <f>IFERROR('σ и σw, МПа'!K233*$BE$2,"-")</f>
        <v>180.92307692307693</v>
      </c>
      <c r="L233" s="32" t="str">
        <f>IFERROR('σ и σw, МПа'!L233*$BE$2,"-")</f>
        <v>-</v>
      </c>
      <c r="M233" s="32" t="str">
        <f>IFERROR('σ и σw, МПа'!M233*$BE$2,"-")</f>
        <v>-</v>
      </c>
      <c r="N233" s="32" t="str">
        <f>IFERROR('σ и σw, МПа'!N233*$BE$2,"-")</f>
        <v>-</v>
      </c>
      <c r="O233" s="32" t="str">
        <f>IFERROR('σ и σw, МПа'!O233*$BE$2,"-")</f>
        <v>-</v>
      </c>
      <c r="P233" s="33" t="str">
        <f>IFERROR('σ и σw, МПа'!P233*$BE$2,"-")</f>
        <v>-</v>
      </c>
      <c r="Q233" s="31">
        <f>IFERROR('σ и σw, МПа'!D233*$BF$2,"-")</f>
        <v>271.38461538461542</v>
      </c>
      <c r="R233" s="32">
        <f>IFERROR('σ и σw, МПа'!E233*$BF$2,"-")</f>
        <v>265.84615384615387</v>
      </c>
      <c r="S233" s="32">
        <f>IFERROR('σ и σw, МПа'!F233*$BF$2,"-")</f>
        <v>259.69230769230768</v>
      </c>
      <c r="T233" s="32">
        <f>IFERROR('σ и σw, МПа'!G233*$BF$2,"-")</f>
        <v>253.53846153846155</v>
      </c>
      <c r="U233" s="32">
        <f>IFERROR('σ и σw, МПа'!H233*$BF$2,"-")</f>
        <v>247.38461538461539</v>
      </c>
      <c r="V233" s="32">
        <f>IFERROR('σ и σw, МПа'!I233*$BF$2,"-")</f>
        <v>247.38461538461539</v>
      </c>
      <c r="W233" s="32">
        <f>IFERROR('σ и σw, МПа'!J233*$BF$2,"-")</f>
        <v>247.38461538461539</v>
      </c>
      <c r="X233" s="32">
        <f>IFERROR('σ и σw, МПа'!K233*$BF$2,"-")</f>
        <v>241.23076923076925</v>
      </c>
      <c r="Y233" s="32" t="str">
        <f>IFERROR('σ и σw, МПа'!L233*$BF$2,"-")</f>
        <v>-</v>
      </c>
      <c r="Z233" s="32" t="str">
        <f>IFERROR('σ и σw, МПа'!M233*$BF$2,"-")</f>
        <v>-</v>
      </c>
      <c r="AA233" s="32" t="str">
        <f>IFERROR('σ и σw, МПа'!N233*$BF$2,"-")</f>
        <v>-</v>
      </c>
      <c r="AB233" s="32" t="str">
        <f>IFERROR('σ и σw, МПа'!O233*$BF$2,"-")</f>
        <v>-</v>
      </c>
      <c r="AC233" s="33" t="str">
        <f>IFERROR('σ и σw, МПа'!P233*$BF$2,"-")</f>
        <v>-</v>
      </c>
      <c r="AD233" s="31">
        <f>IFERROR('σ и σw, МПа'!Q233*$BG$2,"-")</f>
        <v>235.2</v>
      </c>
      <c r="AE233" s="32">
        <f>IFERROR('σ и σw, МПа'!R233*$BG$2,"-")</f>
        <v>235.2</v>
      </c>
      <c r="AF233" s="32">
        <f>IFERROR('σ и σw, МПа'!S233*$BG$2,"-")</f>
        <v>223.79999999999998</v>
      </c>
      <c r="AG233" s="32">
        <f>IFERROR('σ и σw, МПа'!T233*$BG$2,"-")</f>
        <v>217.79999999999998</v>
      </c>
      <c r="AH233" s="32">
        <f>IFERROR('σ и σw, МПа'!U233*$BG$2,"-")</f>
        <v>217.79999999999998</v>
      </c>
      <c r="AI233" s="32">
        <f>IFERROR('σ и σw, МПа'!V233*$BG$2,"-")</f>
        <v>217.79999999999998</v>
      </c>
      <c r="AJ233" s="32">
        <f>IFERROR('σ и σw, МПа'!W233*$BG$2,"-")</f>
        <v>211.79999999999998</v>
      </c>
      <c r="AK233" s="32">
        <f>IFERROR('σ и σw, МПа'!X233*$BG$2,"-")</f>
        <v>177</v>
      </c>
      <c r="AL233" s="32" t="str">
        <f>IFERROR('σ и σw, МПа'!Y233*$BG$2,"-")</f>
        <v>-</v>
      </c>
      <c r="AM233" s="32" t="str">
        <f>IFERROR('σ и σw, МПа'!Z233*$BG$2,"-")</f>
        <v>-</v>
      </c>
      <c r="AN233" s="32" t="str">
        <f>IFERROR('σ и σw, МПа'!AA233*$BG$2,"-")</f>
        <v>-</v>
      </c>
      <c r="AO233" s="32" t="str">
        <f>IFERROR('σ и σw, МПа'!AB233*$BG$2,"-")</f>
        <v>-</v>
      </c>
      <c r="AP233" s="33" t="str">
        <f>IFERROR('σ и σw, МПа'!AC233*$BG$2,"-")</f>
        <v>-</v>
      </c>
      <c r="AQ233" s="31">
        <f>IFERROR('σ и σw, МПа'!Q233*$BH$2,"-")</f>
        <v>392</v>
      </c>
      <c r="AR233" s="32">
        <f>IFERROR('σ и σw, МПа'!R233*$BH$2,"-")</f>
        <v>392</v>
      </c>
      <c r="AS233" s="32">
        <f>IFERROR('σ и σw, МПа'!S233*$BH$2,"-")</f>
        <v>373</v>
      </c>
      <c r="AT233" s="32">
        <f>IFERROR('σ и σw, МПа'!T233*$BH$2,"-")</f>
        <v>363</v>
      </c>
      <c r="AU233" s="32">
        <f>IFERROR('σ и σw, МПа'!U233*$BH$2,"-")</f>
        <v>363</v>
      </c>
      <c r="AV233" s="32">
        <f>IFERROR('σ и σw, МПа'!V233*$BH$2,"-")</f>
        <v>363</v>
      </c>
      <c r="AW233" s="32">
        <f>IFERROR('σ и σw, МПа'!W233*$BH$2,"-")</f>
        <v>353</v>
      </c>
      <c r="AX233" s="32">
        <f>IFERROR('σ и σw, МПа'!X233*$BH$2,"-")</f>
        <v>295</v>
      </c>
      <c r="AY233" s="32" t="str">
        <f>IFERROR('σ и σw, МПа'!Y233*$BH$2,"-")</f>
        <v>-</v>
      </c>
      <c r="AZ233" s="32" t="str">
        <f>IFERROR('σ и σw, МПа'!Z233*$BH$2,"-")</f>
        <v>-</v>
      </c>
      <c r="BA233" s="32" t="str">
        <f>IFERROR('σ и σw, МПа'!AA233*$BH$2,"-")</f>
        <v>-</v>
      </c>
      <c r="BB233" s="32" t="str">
        <f>IFERROR('σ и σw, МПа'!AB233*$BH$2,"-")</f>
        <v>-</v>
      </c>
      <c r="BC233" s="33" t="str">
        <f>IFERROR('σ и σw, МПа'!AC233*$BH$2,"-")</f>
        <v>-</v>
      </c>
    </row>
    <row r="234" spans="1:55" ht="25.5" x14ac:dyDescent="0.25">
      <c r="A234" s="10" t="str">
        <f>INDEX('Обработка исходного'!B:B,ROW($B$3)+4*(ROW($B234)-ROW($B$3)))</f>
        <v>Сталь легированная хромомолибденованадиевая</v>
      </c>
      <c r="B234" s="47" t="str">
        <f>INDEX('Обработка исходного'!D:D,ROW($B$3)+4*(ROW($B234)-ROW($B$3)))</f>
        <v>15Х2НМФА</v>
      </c>
      <c r="C234" s="27" t="str">
        <f>'Rp0,2, МПа'!C234</f>
        <v>Поковки, листы штамповки диаметром или толщиной от 160 до 400 мм, КП395**</v>
      </c>
      <c r="D234" s="31">
        <f>IFERROR('σ и σw, МПа'!D234*$BE$2,"-")</f>
        <v>253.38461538461539</v>
      </c>
      <c r="E234" s="32">
        <f>IFERROR('σ и σw, МПа'!E234*$BE$2,"-")</f>
        <v>253.38461538461539</v>
      </c>
      <c r="F234" s="32">
        <f>IFERROR('σ и σw, МПа'!F234*$BE$2,"-")</f>
        <v>253.38461538461539</v>
      </c>
      <c r="G234" s="32">
        <f>IFERROR('σ и σw, МПа'!G234*$BE$2,"-")</f>
        <v>244.61538461538458</v>
      </c>
      <c r="H234" s="32">
        <f>IFERROR('σ и σw, МПа'!H234*$BE$2,"-")</f>
        <v>240</v>
      </c>
      <c r="I234" s="32">
        <f>IFERROR('σ и σw, МПа'!I234*$BE$2,"-")</f>
        <v>235.38461538461539</v>
      </c>
      <c r="J234" s="32">
        <f>IFERROR('σ и σw, МПа'!J234*$BE$2,"-")</f>
        <v>235.38461538461539</v>
      </c>
      <c r="K234" s="32">
        <f>IFERROR('σ и σw, МПа'!K234*$BE$2,"-")</f>
        <v>226.61538461538461</v>
      </c>
      <c r="L234" s="32" t="str">
        <f>IFERROR('σ и σw, МПа'!L234*$BE$2,"-")</f>
        <v>-</v>
      </c>
      <c r="M234" s="32" t="str">
        <f>IFERROR('σ и σw, МПа'!M234*$BE$2,"-")</f>
        <v>-</v>
      </c>
      <c r="N234" s="32" t="str">
        <f>IFERROR('σ и σw, МПа'!N234*$BE$2,"-")</f>
        <v>-</v>
      </c>
      <c r="O234" s="32" t="str">
        <f>IFERROR('σ и σw, МПа'!O234*$BE$2,"-")</f>
        <v>-</v>
      </c>
      <c r="P234" s="33" t="str">
        <f>IFERROR('σ и σw, МПа'!P234*$BE$2,"-")</f>
        <v>-</v>
      </c>
      <c r="Q234" s="31">
        <f>IFERROR('σ и σw, МПа'!D234*$BF$2,"-")</f>
        <v>337.84615384615387</v>
      </c>
      <c r="R234" s="32">
        <f>IFERROR('σ и σw, МПа'!E234*$BF$2,"-")</f>
        <v>337.84615384615387</v>
      </c>
      <c r="S234" s="32">
        <f>IFERROR('σ и σw, МПа'!F234*$BF$2,"-")</f>
        <v>337.84615384615387</v>
      </c>
      <c r="T234" s="32">
        <f>IFERROR('σ и σw, МПа'!G234*$BF$2,"-")</f>
        <v>326.15384615384619</v>
      </c>
      <c r="U234" s="32">
        <f>IFERROR('σ и σw, МПа'!H234*$BF$2,"-")</f>
        <v>320</v>
      </c>
      <c r="V234" s="32">
        <f>IFERROR('σ и σw, МПа'!I234*$BF$2,"-")</f>
        <v>313.84615384615387</v>
      </c>
      <c r="W234" s="32">
        <f>IFERROR('σ и σw, МПа'!J234*$BF$2,"-")</f>
        <v>313.84615384615387</v>
      </c>
      <c r="X234" s="32">
        <f>IFERROR('σ и σw, МПа'!K234*$BF$2,"-")</f>
        <v>302.15384615384613</v>
      </c>
      <c r="Y234" s="32" t="str">
        <f>IFERROR('σ и σw, МПа'!L234*$BF$2,"-")</f>
        <v>-</v>
      </c>
      <c r="Z234" s="32" t="str">
        <f>IFERROR('σ и σw, МПа'!M234*$BF$2,"-")</f>
        <v>-</v>
      </c>
      <c r="AA234" s="32" t="str">
        <f>IFERROR('σ и σw, МПа'!N234*$BF$2,"-")</f>
        <v>-</v>
      </c>
      <c r="AB234" s="32" t="str">
        <f>IFERROR('σ и σw, МПа'!O234*$BF$2,"-")</f>
        <v>-</v>
      </c>
      <c r="AC234" s="33" t="str">
        <f>IFERROR('σ и σw, МПа'!P234*$BF$2,"-")</f>
        <v>-</v>
      </c>
      <c r="AD234" s="31">
        <f>IFERROR('σ и σw, МПа'!Q234*$BG$2,"-")</f>
        <v>264.59999999999997</v>
      </c>
      <c r="AE234" s="32">
        <f>IFERROR('σ и σw, МПа'!R234*$BG$2,"-")</f>
        <v>259.2</v>
      </c>
      <c r="AF234" s="32">
        <f>IFERROR('σ и σw, МПа'!S234*$BG$2,"-")</f>
        <v>247.2</v>
      </c>
      <c r="AG234" s="32">
        <f>IFERROR('σ и σw, МПа'!T234*$BG$2,"-")</f>
        <v>241.2</v>
      </c>
      <c r="AH234" s="32">
        <f>IFERROR('σ и σw, МПа'!U234*$BG$2,"-")</f>
        <v>237</v>
      </c>
      <c r="AI234" s="32">
        <f>IFERROR('σ и σw, МПа'!V234*$BG$2,"-")</f>
        <v>237</v>
      </c>
      <c r="AJ234" s="32">
        <f>IFERROR('σ и σw, МПа'!W234*$BG$2,"-")</f>
        <v>237</v>
      </c>
      <c r="AK234" s="32">
        <f>IFERROR('σ и σw, МПа'!X234*$BG$2,"-")</f>
        <v>237</v>
      </c>
      <c r="AL234" s="32" t="str">
        <f>IFERROR('σ и σw, МПа'!Y234*$BG$2,"-")</f>
        <v>-</v>
      </c>
      <c r="AM234" s="32" t="str">
        <f>IFERROR('σ и σw, МПа'!Z234*$BG$2,"-")</f>
        <v>-</v>
      </c>
      <c r="AN234" s="32" t="str">
        <f>IFERROR('σ и σw, МПа'!AA234*$BG$2,"-")</f>
        <v>-</v>
      </c>
      <c r="AO234" s="32" t="str">
        <f>IFERROR('σ и σw, МПа'!AB234*$BG$2,"-")</f>
        <v>-</v>
      </c>
      <c r="AP234" s="33" t="str">
        <f>IFERROR('σ и σw, МПа'!AC234*$BG$2,"-")</f>
        <v>-</v>
      </c>
      <c r="AQ234" s="31">
        <f>IFERROR('σ и σw, МПа'!Q234*$BH$2,"-")</f>
        <v>441</v>
      </c>
      <c r="AR234" s="32">
        <f>IFERROR('σ и σw, МПа'!R234*$BH$2,"-")</f>
        <v>432</v>
      </c>
      <c r="AS234" s="32">
        <f>IFERROR('σ и σw, МПа'!S234*$BH$2,"-")</f>
        <v>412</v>
      </c>
      <c r="AT234" s="32">
        <f>IFERROR('σ и σw, МПа'!T234*$BH$2,"-")</f>
        <v>402</v>
      </c>
      <c r="AU234" s="32">
        <f>IFERROR('σ и σw, МПа'!U234*$BH$2,"-")</f>
        <v>395</v>
      </c>
      <c r="AV234" s="32">
        <f>IFERROR('σ и σw, МПа'!V234*$BH$2,"-")</f>
        <v>395</v>
      </c>
      <c r="AW234" s="32">
        <f>IFERROR('σ и σw, МПа'!W234*$BH$2,"-")</f>
        <v>395</v>
      </c>
      <c r="AX234" s="32">
        <f>IFERROR('σ и σw, МПа'!X234*$BH$2,"-")</f>
        <v>395</v>
      </c>
      <c r="AY234" s="32" t="str">
        <f>IFERROR('σ и σw, МПа'!Y234*$BH$2,"-")</f>
        <v>-</v>
      </c>
      <c r="AZ234" s="32" t="str">
        <f>IFERROR('σ и σw, МПа'!Z234*$BH$2,"-")</f>
        <v>-</v>
      </c>
      <c r="BA234" s="32" t="str">
        <f>IFERROR('σ и σw, МПа'!AA234*$BH$2,"-")</f>
        <v>-</v>
      </c>
      <c r="BB234" s="32" t="str">
        <f>IFERROR('σ и σw, МПа'!AB234*$BH$2,"-")</f>
        <v>-</v>
      </c>
      <c r="BC234" s="33" t="str">
        <f>IFERROR('σ и σw, МПа'!AC234*$BH$2,"-")</f>
        <v>-</v>
      </c>
    </row>
    <row r="235" spans="1:55" ht="25.5" x14ac:dyDescent="0.25">
      <c r="A235" s="10" t="str">
        <f>INDEX('Обработка исходного'!B:B,ROW($B$3)+4*(ROW($B235)-ROW($B$3)))</f>
        <v>Сталь легированная хромомолибденованадиевая</v>
      </c>
      <c r="B235" s="47" t="str">
        <f>INDEX('Обработка исходного'!D:D,ROW($B$3)+4*(ROW($B235)-ROW($B$3)))</f>
        <v>15ХНМФА-А</v>
      </c>
      <c r="C235" s="27" t="str">
        <f>'Rp0,2, МПа'!C235</f>
        <v>Поковки, листы, штамповки диаметром или толщиной от 400 до 650 мм, КП395**</v>
      </c>
      <c r="D235" s="31">
        <f>IFERROR('σ и σw, МПа'!D235*$BE$2,"-")</f>
        <v>253.38461538461539</v>
      </c>
      <c r="E235" s="32">
        <f>IFERROR('σ и σw, МПа'!E235*$BE$2,"-")</f>
        <v>248.76923076923075</v>
      </c>
      <c r="F235" s="32">
        <f>IFERROR('σ и σw, МПа'!F235*$BE$2,"-")</f>
        <v>244.15384615384613</v>
      </c>
      <c r="G235" s="32">
        <f>IFERROR('σ и σw, МПа'!G235*$BE$2,"-")</f>
        <v>239.53846153846152</v>
      </c>
      <c r="H235" s="32">
        <f>IFERROR('σ и σw, МПа'!H235*$BE$2,"-")</f>
        <v>235.38461538461539</v>
      </c>
      <c r="I235" s="32">
        <f>IFERROR('σ и σw, МПа'!I235*$BE$2,"-")</f>
        <v>230.76923076923075</v>
      </c>
      <c r="J235" s="32">
        <f>IFERROR('σ и σw, МПа'!J235*$BE$2,"-")</f>
        <v>230.76923076923075</v>
      </c>
      <c r="K235" s="32">
        <f>IFERROR('σ и σw, МПа'!K235*$BE$2,"-")</f>
        <v>226.61538461538461</v>
      </c>
      <c r="L235" s="32" t="str">
        <f>IFERROR('σ и σw, МПа'!L235*$BE$2,"-")</f>
        <v>-</v>
      </c>
      <c r="M235" s="32" t="str">
        <f>IFERROR('σ и σw, МПа'!M235*$BE$2,"-")</f>
        <v>-</v>
      </c>
      <c r="N235" s="32" t="str">
        <f>IFERROR('σ и σw, МПа'!N235*$BE$2,"-")</f>
        <v>-</v>
      </c>
      <c r="O235" s="32" t="str">
        <f>IFERROR('σ и σw, МПа'!O235*$BE$2,"-")</f>
        <v>-</v>
      </c>
      <c r="P235" s="33" t="str">
        <f>IFERROR('σ и σw, МПа'!P235*$BE$2,"-")</f>
        <v>-</v>
      </c>
      <c r="Q235" s="31">
        <f>IFERROR('σ и σw, МПа'!D235*$BF$2,"-")</f>
        <v>337.84615384615387</v>
      </c>
      <c r="R235" s="32">
        <f>IFERROR('σ и σw, МПа'!E235*$BF$2,"-")</f>
        <v>331.69230769230768</v>
      </c>
      <c r="S235" s="32">
        <f>IFERROR('σ и σw, МПа'!F235*$BF$2,"-")</f>
        <v>325.53846153846155</v>
      </c>
      <c r="T235" s="32">
        <f>IFERROR('σ и σw, МПа'!G235*$BF$2,"-")</f>
        <v>319.38461538461542</v>
      </c>
      <c r="U235" s="32">
        <f>IFERROR('σ и σw, МПа'!H235*$BF$2,"-")</f>
        <v>313.84615384615387</v>
      </c>
      <c r="V235" s="32">
        <f>IFERROR('σ и σw, МПа'!I235*$BF$2,"-")</f>
        <v>307.69230769230768</v>
      </c>
      <c r="W235" s="32">
        <f>IFERROR('σ и σw, МПа'!J235*$BF$2,"-")</f>
        <v>307.69230769230768</v>
      </c>
      <c r="X235" s="32">
        <f>IFERROR('σ и σw, МПа'!K235*$BF$2,"-")</f>
        <v>302.15384615384613</v>
      </c>
      <c r="Y235" s="32" t="str">
        <f>IFERROR('σ и σw, МПа'!L235*$BF$2,"-")</f>
        <v>-</v>
      </c>
      <c r="Z235" s="32" t="str">
        <f>IFERROR('σ и σw, МПа'!M235*$BF$2,"-")</f>
        <v>-</v>
      </c>
      <c r="AA235" s="32" t="str">
        <f>IFERROR('σ и σw, МПа'!N235*$BF$2,"-")</f>
        <v>-</v>
      </c>
      <c r="AB235" s="32" t="str">
        <f>IFERROR('σ и σw, МПа'!O235*$BF$2,"-")</f>
        <v>-</v>
      </c>
      <c r="AC235" s="33" t="str">
        <f>IFERROR('σ и σw, МПа'!P235*$BF$2,"-")</f>
        <v>-</v>
      </c>
      <c r="AD235" s="31">
        <f>IFERROR('σ и σw, МПа'!Q235*$BG$2,"-")</f>
        <v>264.59999999999997</v>
      </c>
      <c r="AE235" s="32">
        <f>IFERROR('σ и σw, МПа'!R235*$BG$2,"-")</f>
        <v>258.59999999999997</v>
      </c>
      <c r="AF235" s="32">
        <f>IFERROR('σ и σw, МПа'!S235*$BG$2,"-")</f>
        <v>252.6</v>
      </c>
      <c r="AG235" s="32">
        <f>IFERROR('σ и σw, МПа'!T235*$BG$2,"-")</f>
        <v>247.2</v>
      </c>
      <c r="AH235" s="32">
        <f>IFERROR('σ и σw, МПа'!U235*$BG$2,"-")</f>
        <v>241.2</v>
      </c>
      <c r="AI235" s="32">
        <f>IFERROR('σ и σw, МПа'!V235*$BG$2,"-")</f>
        <v>241.2</v>
      </c>
      <c r="AJ235" s="32">
        <f>IFERROR('σ и σw, МПа'!W235*$BG$2,"-")</f>
        <v>241.2</v>
      </c>
      <c r="AK235" s="32">
        <f>IFERROR('σ и σw, МПа'!X235*$BG$2,"-")</f>
        <v>237</v>
      </c>
      <c r="AL235" s="32" t="str">
        <f>IFERROR('σ и σw, МПа'!Y235*$BG$2,"-")</f>
        <v>-</v>
      </c>
      <c r="AM235" s="32" t="str">
        <f>IFERROR('σ и σw, МПа'!Z235*$BG$2,"-")</f>
        <v>-</v>
      </c>
      <c r="AN235" s="32" t="str">
        <f>IFERROR('σ и σw, МПа'!AA235*$BG$2,"-")</f>
        <v>-</v>
      </c>
      <c r="AO235" s="32" t="str">
        <f>IFERROR('σ и σw, МПа'!AB235*$BG$2,"-")</f>
        <v>-</v>
      </c>
      <c r="AP235" s="33" t="str">
        <f>IFERROR('σ и σw, МПа'!AC235*$BG$2,"-")</f>
        <v>-</v>
      </c>
      <c r="AQ235" s="31">
        <f>IFERROR('σ и σw, МПа'!Q235*$BH$2,"-")</f>
        <v>441</v>
      </c>
      <c r="AR235" s="32">
        <f>IFERROR('σ и σw, МПа'!R235*$BH$2,"-")</f>
        <v>431</v>
      </c>
      <c r="AS235" s="32">
        <f>IFERROR('σ и σw, МПа'!S235*$BH$2,"-")</f>
        <v>421</v>
      </c>
      <c r="AT235" s="32">
        <f>IFERROR('σ и σw, МПа'!T235*$BH$2,"-")</f>
        <v>412</v>
      </c>
      <c r="AU235" s="32">
        <f>IFERROR('σ и σw, МПа'!U235*$BH$2,"-")</f>
        <v>402</v>
      </c>
      <c r="AV235" s="32">
        <f>IFERROR('σ и σw, МПа'!V235*$BH$2,"-")</f>
        <v>402</v>
      </c>
      <c r="AW235" s="32">
        <f>IFERROR('σ и σw, МПа'!W235*$BH$2,"-")</f>
        <v>402</v>
      </c>
      <c r="AX235" s="32">
        <f>IFERROR('σ и σw, МПа'!X235*$BH$2,"-")</f>
        <v>395</v>
      </c>
      <c r="AY235" s="32" t="str">
        <f>IFERROR('σ и σw, МПа'!Y235*$BH$2,"-")</f>
        <v>-</v>
      </c>
      <c r="AZ235" s="32" t="str">
        <f>IFERROR('σ и σw, МПа'!Z235*$BH$2,"-")</f>
        <v>-</v>
      </c>
      <c r="BA235" s="32" t="str">
        <f>IFERROR('σ и σw, МПа'!AA235*$BH$2,"-")</f>
        <v>-</v>
      </c>
      <c r="BB235" s="32" t="str">
        <f>IFERROR('σ и σw, МПа'!AB235*$BH$2,"-")</f>
        <v>-</v>
      </c>
      <c r="BC235" s="33" t="str">
        <f>IFERROR('σ и σw, МПа'!AC235*$BH$2,"-")</f>
        <v>-</v>
      </c>
    </row>
    <row r="236" spans="1:55" ht="25.5" x14ac:dyDescent="0.25">
      <c r="A236" s="10" t="str">
        <f>INDEX('Обработка исходного'!B:B,ROW($B$3)+4*(ROW($B236)-ROW($B$3)))</f>
        <v>Сталь легированная хромомолибденованадиевая</v>
      </c>
      <c r="B236" s="47" t="str">
        <f>INDEX('Обработка исходного'!D:D,ROW($B$3)+4*(ROW($B236)-ROW($B$3)))</f>
        <v>15ХНМФА-А</v>
      </c>
      <c r="C236" s="27" t="str">
        <f>'Rp0,2, МПа'!C236</f>
        <v>Поковки, листы, штамповки диаметром или толщиной от 160 до 400 мм, КП490*</v>
      </c>
      <c r="D236" s="31">
        <f>IFERROR('σ и σw, МПа'!D236*$BE$2,"-")</f>
        <v>280.61538461538458</v>
      </c>
      <c r="E236" s="32">
        <f>IFERROR('σ и σw, МПа'!E236*$BE$2,"-")</f>
        <v>273.69230769230768</v>
      </c>
      <c r="F236" s="32">
        <f>IFERROR('σ и σw, МПа'!F236*$BE$2,"-")</f>
        <v>271.38461538461536</v>
      </c>
      <c r="G236" s="32">
        <f>IFERROR('σ и σw, МПа'!G236*$BE$2,"-")</f>
        <v>266.76923076923072</v>
      </c>
      <c r="H236" s="32">
        <f>IFERROR('σ и σw, МПа'!H236*$BE$2,"-")</f>
        <v>262.15384615384613</v>
      </c>
      <c r="I236" s="32">
        <f>IFERROR('σ и σw, МПа'!I236*$BE$2,"-")</f>
        <v>258</v>
      </c>
      <c r="J236" s="32">
        <f>IFERROR('σ и σw, МПа'!J236*$BE$2,"-")</f>
        <v>253.38461538461539</v>
      </c>
      <c r="K236" s="32">
        <f>IFERROR('σ и σw, МПа'!K236*$BE$2,"-")</f>
        <v>248.76923076923075</v>
      </c>
      <c r="L236" s="32" t="str">
        <f>IFERROR('σ и σw, МПа'!L236*$BE$2,"-")</f>
        <v>-</v>
      </c>
      <c r="M236" s="32" t="str">
        <f>IFERROR('σ и σw, МПа'!M236*$BE$2,"-")</f>
        <v>-</v>
      </c>
      <c r="N236" s="32" t="str">
        <f>IFERROR('σ и σw, МПа'!N236*$BE$2,"-")</f>
        <v>-</v>
      </c>
      <c r="O236" s="32" t="str">
        <f>IFERROR('σ и σw, МПа'!O236*$BE$2,"-")</f>
        <v>-</v>
      </c>
      <c r="P236" s="33" t="str">
        <f>IFERROR('σ и σw, МПа'!P236*$BE$2,"-")</f>
        <v>-</v>
      </c>
      <c r="Q236" s="31">
        <f>IFERROR('σ и σw, МПа'!D236*$BF$2,"-")</f>
        <v>374.15384615384619</v>
      </c>
      <c r="R236" s="32">
        <f>IFERROR('σ и σw, МПа'!E236*$BF$2,"-")</f>
        <v>364.92307692307691</v>
      </c>
      <c r="S236" s="32">
        <f>IFERROR('σ и σw, МПа'!F236*$BF$2,"-")</f>
        <v>361.84615384615381</v>
      </c>
      <c r="T236" s="32">
        <f>IFERROR('σ и σw, МПа'!G236*$BF$2,"-")</f>
        <v>355.69230769230768</v>
      </c>
      <c r="U236" s="32">
        <f>IFERROR('σ и σw, МПа'!H236*$BF$2,"-")</f>
        <v>349.53846153846155</v>
      </c>
      <c r="V236" s="32">
        <f>IFERROR('σ и σw, МПа'!I236*$BF$2,"-")</f>
        <v>344</v>
      </c>
      <c r="W236" s="32">
        <f>IFERROR('σ и σw, МПа'!J236*$BF$2,"-")</f>
        <v>337.84615384615387</v>
      </c>
      <c r="X236" s="32">
        <f>IFERROR('σ и σw, МПа'!K236*$BF$2,"-")</f>
        <v>331.69230769230768</v>
      </c>
      <c r="Y236" s="32" t="str">
        <f>IFERROR('σ и σw, МПа'!L236*$BF$2,"-")</f>
        <v>-</v>
      </c>
      <c r="Z236" s="32" t="str">
        <f>IFERROR('σ и σw, МПа'!M236*$BF$2,"-")</f>
        <v>-</v>
      </c>
      <c r="AA236" s="32" t="str">
        <f>IFERROR('σ и σw, МПа'!N236*$BF$2,"-")</f>
        <v>-</v>
      </c>
      <c r="AB236" s="32" t="str">
        <f>IFERROR('σ и σw, МПа'!O236*$BF$2,"-")</f>
        <v>-</v>
      </c>
      <c r="AC236" s="33" t="str">
        <f>IFERROR('σ и σw, МПа'!P236*$BF$2,"-")</f>
        <v>-</v>
      </c>
      <c r="AD236" s="31">
        <f>IFERROR('σ и σw, МПа'!Q236*$BG$2,"-")</f>
        <v>294</v>
      </c>
      <c r="AE236" s="32">
        <f>IFERROR('σ и σw, МПа'!R236*$BG$2,"-")</f>
        <v>288</v>
      </c>
      <c r="AF236" s="32">
        <f>IFERROR('σ и σw, МПа'!S236*$BG$2,"-")</f>
        <v>282</v>
      </c>
      <c r="AG236" s="32">
        <f>IFERROR('σ и σw, МПа'!T236*$BG$2,"-")</f>
        <v>276.59999999999997</v>
      </c>
      <c r="AH236" s="32">
        <f>IFERROR('σ и σw, МПа'!U236*$BG$2,"-")</f>
        <v>270.59999999999997</v>
      </c>
      <c r="AI236" s="32">
        <f>IFERROR('σ и σw, МПа'!V236*$BG$2,"-")</f>
        <v>270.59999999999997</v>
      </c>
      <c r="AJ236" s="32">
        <f>IFERROR('σ и σw, МПа'!W236*$BG$2,"-")</f>
        <v>270.59999999999997</v>
      </c>
      <c r="AK236" s="32">
        <f>IFERROR('σ и σw, МПа'!X236*$BG$2,"-")</f>
        <v>264.59999999999997</v>
      </c>
      <c r="AL236" s="32" t="str">
        <f>IFERROR('σ и σw, МПа'!Y236*$BG$2,"-")</f>
        <v>-</v>
      </c>
      <c r="AM236" s="32" t="str">
        <f>IFERROR('σ и σw, МПа'!Z236*$BG$2,"-")</f>
        <v>-</v>
      </c>
      <c r="AN236" s="32" t="str">
        <f>IFERROR('σ и σw, МПа'!AA236*$BG$2,"-")</f>
        <v>-</v>
      </c>
      <c r="AO236" s="32" t="str">
        <f>IFERROR('σ и σw, МПа'!AB236*$BG$2,"-")</f>
        <v>-</v>
      </c>
      <c r="AP236" s="33" t="str">
        <f>IFERROR('σ и σw, МПа'!AC236*$BG$2,"-")</f>
        <v>-</v>
      </c>
      <c r="AQ236" s="31">
        <f>IFERROR('σ и σw, МПа'!Q236*$BH$2,"-")</f>
        <v>490</v>
      </c>
      <c r="AR236" s="32">
        <f>IFERROR('σ и σw, МПа'!R236*$BH$2,"-")</f>
        <v>480</v>
      </c>
      <c r="AS236" s="32">
        <f>IFERROR('σ и σw, МПа'!S236*$BH$2,"-")</f>
        <v>470</v>
      </c>
      <c r="AT236" s="32">
        <f>IFERROR('σ и σw, МПа'!T236*$BH$2,"-")</f>
        <v>461</v>
      </c>
      <c r="AU236" s="32">
        <f>IFERROR('σ и σw, МПа'!U236*$BH$2,"-")</f>
        <v>451</v>
      </c>
      <c r="AV236" s="32">
        <f>IFERROR('σ и σw, МПа'!V236*$BH$2,"-")</f>
        <v>451</v>
      </c>
      <c r="AW236" s="32">
        <f>IFERROR('σ и σw, МПа'!W236*$BH$2,"-")</f>
        <v>451</v>
      </c>
      <c r="AX236" s="32">
        <f>IFERROR('σ и σw, МПа'!X236*$BH$2,"-")</f>
        <v>441</v>
      </c>
      <c r="AY236" s="32" t="str">
        <f>IFERROR('σ и σw, МПа'!Y236*$BH$2,"-")</f>
        <v>-</v>
      </c>
      <c r="AZ236" s="32" t="str">
        <f>IFERROR('σ и σw, МПа'!Z236*$BH$2,"-")</f>
        <v>-</v>
      </c>
      <c r="BA236" s="32" t="str">
        <f>IFERROR('σ и σw, МПа'!AA236*$BH$2,"-")</f>
        <v>-</v>
      </c>
      <c r="BB236" s="32" t="str">
        <f>IFERROR('σ и σw, МПа'!AB236*$BH$2,"-")</f>
        <v>-</v>
      </c>
      <c r="BC236" s="33" t="str">
        <f>IFERROR('σ и σw, МПа'!AC236*$BH$2,"-")</f>
        <v>-</v>
      </c>
    </row>
    <row r="237" spans="1:55" ht="25.5" x14ac:dyDescent="0.25">
      <c r="A237" s="10" t="str">
        <f>INDEX('Обработка исходного'!B:B,ROW($B$3)+4*(ROW($B237)-ROW($B$3)))</f>
        <v>Сталь легированная хромомолибденованадиевая</v>
      </c>
      <c r="B237" s="47" t="str">
        <f>INDEX('Обработка исходного'!D:D,ROW($B$3)+4*(ROW($B237)-ROW($B$3)))</f>
        <v>15ХНМФА-А</v>
      </c>
      <c r="C237" s="27" t="str">
        <f>'Rp0,2, МПа'!C237</f>
        <v>Поковки, листы штамповки диаметром или толщиной от 400 до 650 мм, КП295*</v>
      </c>
      <c r="D237" s="31">
        <f>IFERROR('σ и σw, МПа'!D237*$BE$2,"-")</f>
        <v>203.53846153846152</v>
      </c>
      <c r="E237" s="32">
        <f>IFERROR('σ и σw, МПа'!E237*$BE$2,"-")</f>
        <v>199.38461538461539</v>
      </c>
      <c r="F237" s="32">
        <f>IFERROR('σ и σw, МПа'!F237*$BE$2,"-")</f>
        <v>194.76923076923075</v>
      </c>
      <c r="G237" s="32">
        <f>IFERROR('σ и σw, МПа'!G237*$BE$2,"-")</f>
        <v>190.15384615384613</v>
      </c>
      <c r="H237" s="32">
        <f>IFERROR('σ и σw, МПа'!H237*$BE$2,"-")</f>
        <v>185.53846153846152</v>
      </c>
      <c r="I237" s="32">
        <f>IFERROR('σ и σw, МПа'!I237*$BE$2,"-")</f>
        <v>185.53846153846152</v>
      </c>
      <c r="J237" s="32">
        <f>IFERROR('σ и σw, МПа'!J237*$BE$2,"-")</f>
        <v>185.53846153846152</v>
      </c>
      <c r="K237" s="32">
        <f>IFERROR('σ и σw, МПа'!K237*$BE$2,"-")</f>
        <v>180.92307692307693</v>
      </c>
      <c r="L237" s="32" t="str">
        <f>IFERROR('σ и σw, МПа'!L237*$BE$2,"-")</f>
        <v>-</v>
      </c>
      <c r="M237" s="32" t="str">
        <f>IFERROR('σ и σw, МПа'!M237*$BE$2,"-")</f>
        <v>-</v>
      </c>
      <c r="N237" s="32" t="str">
        <f>IFERROR('σ и σw, МПа'!N237*$BE$2,"-")</f>
        <v>-</v>
      </c>
      <c r="O237" s="32" t="str">
        <f>IFERROR('σ и σw, МПа'!O237*$BE$2,"-")</f>
        <v>-</v>
      </c>
      <c r="P237" s="33" t="str">
        <f>IFERROR('σ и σw, МПа'!P237*$BE$2,"-")</f>
        <v>-</v>
      </c>
      <c r="Q237" s="31">
        <f>IFERROR('σ и σw, МПа'!D237*$BF$2,"-")</f>
        <v>271.38461538461542</v>
      </c>
      <c r="R237" s="32">
        <f>IFERROR('σ и σw, МПа'!E237*$BF$2,"-")</f>
        <v>265.84615384615387</v>
      </c>
      <c r="S237" s="32">
        <f>IFERROR('σ и σw, МПа'!F237*$BF$2,"-")</f>
        <v>259.69230769230768</v>
      </c>
      <c r="T237" s="32">
        <f>IFERROR('σ и σw, МПа'!G237*$BF$2,"-")</f>
        <v>253.53846153846155</v>
      </c>
      <c r="U237" s="32">
        <f>IFERROR('σ и σw, МПа'!H237*$BF$2,"-")</f>
        <v>247.38461538461539</v>
      </c>
      <c r="V237" s="32">
        <f>IFERROR('σ и σw, МПа'!I237*$BF$2,"-")</f>
        <v>247.38461538461539</v>
      </c>
      <c r="W237" s="32">
        <f>IFERROR('σ и σw, МПа'!J237*$BF$2,"-")</f>
        <v>247.38461538461539</v>
      </c>
      <c r="X237" s="32">
        <f>IFERROR('σ и σw, МПа'!K237*$BF$2,"-")</f>
        <v>241.23076923076925</v>
      </c>
      <c r="Y237" s="32" t="str">
        <f>IFERROR('σ и σw, МПа'!L237*$BF$2,"-")</f>
        <v>-</v>
      </c>
      <c r="Z237" s="32" t="str">
        <f>IFERROR('σ и σw, МПа'!M237*$BF$2,"-")</f>
        <v>-</v>
      </c>
      <c r="AA237" s="32" t="str">
        <f>IFERROR('σ и σw, МПа'!N237*$BF$2,"-")</f>
        <v>-</v>
      </c>
      <c r="AB237" s="32" t="str">
        <f>IFERROR('σ и σw, МПа'!O237*$BF$2,"-")</f>
        <v>-</v>
      </c>
      <c r="AC237" s="33" t="str">
        <f>IFERROR('σ и σw, МПа'!P237*$BF$2,"-")</f>
        <v>-</v>
      </c>
      <c r="AD237" s="31">
        <f>IFERROR('σ и σw, МПа'!Q237*$BG$2,"-")</f>
        <v>235.2</v>
      </c>
      <c r="AE237" s="32">
        <f>IFERROR('σ и σw, МПа'!R237*$BG$2,"-")</f>
        <v>235.2</v>
      </c>
      <c r="AF237" s="32">
        <f>IFERROR('σ и σw, МПа'!S237*$BG$2,"-")</f>
        <v>223.79999999999998</v>
      </c>
      <c r="AG237" s="32">
        <f>IFERROR('σ и σw, МПа'!T237*$BG$2,"-")</f>
        <v>217.79999999999998</v>
      </c>
      <c r="AH237" s="32">
        <f>IFERROR('σ и σw, МПа'!U237*$BG$2,"-")</f>
        <v>217.79999999999998</v>
      </c>
      <c r="AI237" s="32">
        <f>IFERROR('σ и σw, МПа'!V237*$BG$2,"-")</f>
        <v>217.79999999999998</v>
      </c>
      <c r="AJ237" s="32">
        <f>IFERROR('σ и σw, МПа'!W237*$BG$2,"-")</f>
        <v>211.79999999999998</v>
      </c>
      <c r="AK237" s="32">
        <f>IFERROR('σ и σw, МПа'!X237*$BG$2,"-")</f>
        <v>177</v>
      </c>
      <c r="AL237" s="32" t="str">
        <f>IFERROR('σ и σw, МПа'!Y237*$BG$2,"-")</f>
        <v>-</v>
      </c>
      <c r="AM237" s="32" t="str">
        <f>IFERROR('σ и σw, МПа'!Z237*$BG$2,"-")</f>
        <v>-</v>
      </c>
      <c r="AN237" s="32" t="str">
        <f>IFERROR('σ и σw, МПа'!AA237*$BG$2,"-")</f>
        <v>-</v>
      </c>
      <c r="AO237" s="32" t="str">
        <f>IFERROR('σ и σw, МПа'!AB237*$BG$2,"-")</f>
        <v>-</v>
      </c>
      <c r="AP237" s="33" t="str">
        <f>IFERROR('σ и σw, МПа'!AC237*$BG$2,"-")</f>
        <v>-</v>
      </c>
      <c r="AQ237" s="31">
        <f>IFERROR('σ и σw, МПа'!Q237*$BH$2,"-")</f>
        <v>392</v>
      </c>
      <c r="AR237" s="32">
        <f>IFERROR('σ и σw, МПа'!R237*$BH$2,"-")</f>
        <v>392</v>
      </c>
      <c r="AS237" s="32">
        <f>IFERROR('σ и σw, МПа'!S237*$BH$2,"-")</f>
        <v>373</v>
      </c>
      <c r="AT237" s="32">
        <f>IFERROR('σ и σw, МПа'!T237*$BH$2,"-")</f>
        <v>363</v>
      </c>
      <c r="AU237" s="32">
        <f>IFERROR('σ и σw, МПа'!U237*$BH$2,"-")</f>
        <v>363</v>
      </c>
      <c r="AV237" s="32">
        <f>IFERROR('σ и σw, МПа'!V237*$BH$2,"-")</f>
        <v>363</v>
      </c>
      <c r="AW237" s="32">
        <f>IFERROR('σ и σw, МПа'!W237*$BH$2,"-")</f>
        <v>353</v>
      </c>
      <c r="AX237" s="32">
        <f>IFERROR('σ и σw, МПа'!X237*$BH$2,"-")</f>
        <v>295</v>
      </c>
      <c r="AY237" s="32" t="str">
        <f>IFERROR('σ и σw, МПа'!Y237*$BH$2,"-")</f>
        <v>-</v>
      </c>
      <c r="AZ237" s="32" t="str">
        <f>IFERROR('σ и σw, МПа'!Z237*$BH$2,"-")</f>
        <v>-</v>
      </c>
      <c r="BA237" s="32" t="str">
        <f>IFERROR('σ и σw, МПа'!AA237*$BH$2,"-")</f>
        <v>-</v>
      </c>
      <c r="BB237" s="32" t="str">
        <f>IFERROR('σ и σw, МПа'!AB237*$BH$2,"-")</f>
        <v>-</v>
      </c>
      <c r="BC237" s="33" t="str">
        <f>IFERROR('σ и σw, МПа'!AC237*$BH$2,"-")</f>
        <v>-</v>
      </c>
    </row>
    <row r="238" spans="1:55" ht="25.5" x14ac:dyDescent="0.25">
      <c r="A238" s="10" t="str">
        <f>INDEX('Обработка исходного'!B:B,ROW($B$3)+4*(ROW($B238)-ROW($B$3)))</f>
        <v>Сталь легированная хромомолибденованадиевая</v>
      </c>
      <c r="B238" s="47" t="str">
        <f>INDEX('Обработка исходного'!D:D,ROW($B$3)+4*(ROW($B238)-ROW($B$3)))</f>
        <v>15ХНМФА-А</v>
      </c>
      <c r="C238" s="27" t="str">
        <f>'Rp0,2, МПа'!C238</f>
        <v>Поковки, листы штамповки диаметром или толщиной от 160 до 400 мм, КП395**</v>
      </c>
      <c r="D238" s="31">
        <f>IFERROR('σ и σw, МПа'!D238*$BE$2,"-")</f>
        <v>253.38461538461539</v>
      </c>
      <c r="E238" s="32">
        <f>IFERROR('σ и σw, МПа'!E238*$BE$2,"-")</f>
        <v>253.38461538461539</v>
      </c>
      <c r="F238" s="32">
        <f>IFERROR('σ и σw, МПа'!F238*$BE$2,"-")</f>
        <v>253.38461538461539</v>
      </c>
      <c r="G238" s="32">
        <f>IFERROR('σ и σw, МПа'!G238*$BE$2,"-")</f>
        <v>244.61538461538458</v>
      </c>
      <c r="H238" s="32">
        <f>IFERROR('σ и σw, МПа'!H238*$BE$2,"-")</f>
        <v>240</v>
      </c>
      <c r="I238" s="32">
        <f>IFERROR('σ и σw, МПа'!I238*$BE$2,"-")</f>
        <v>235.38461538461539</v>
      </c>
      <c r="J238" s="32">
        <f>IFERROR('σ и σw, МПа'!J238*$BE$2,"-")</f>
        <v>235.38461538461539</v>
      </c>
      <c r="K238" s="32">
        <f>IFERROR('σ и σw, МПа'!K238*$BE$2,"-")</f>
        <v>226.61538461538461</v>
      </c>
      <c r="L238" s="32" t="str">
        <f>IFERROR('σ и σw, МПа'!L238*$BE$2,"-")</f>
        <v>-</v>
      </c>
      <c r="M238" s="32" t="str">
        <f>IFERROR('σ и σw, МПа'!M238*$BE$2,"-")</f>
        <v>-</v>
      </c>
      <c r="N238" s="32" t="str">
        <f>IFERROR('σ и σw, МПа'!N238*$BE$2,"-")</f>
        <v>-</v>
      </c>
      <c r="O238" s="32" t="str">
        <f>IFERROR('σ и σw, МПа'!O238*$BE$2,"-")</f>
        <v>-</v>
      </c>
      <c r="P238" s="33" t="str">
        <f>IFERROR('σ и σw, МПа'!P238*$BE$2,"-")</f>
        <v>-</v>
      </c>
      <c r="Q238" s="31">
        <f>IFERROR('σ и σw, МПа'!D238*$BF$2,"-")</f>
        <v>337.84615384615387</v>
      </c>
      <c r="R238" s="32">
        <f>IFERROR('σ и σw, МПа'!E238*$BF$2,"-")</f>
        <v>337.84615384615387</v>
      </c>
      <c r="S238" s="32">
        <f>IFERROR('σ и σw, МПа'!F238*$BF$2,"-")</f>
        <v>337.84615384615387</v>
      </c>
      <c r="T238" s="32">
        <f>IFERROR('σ и σw, МПа'!G238*$BF$2,"-")</f>
        <v>326.15384615384619</v>
      </c>
      <c r="U238" s="32">
        <f>IFERROR('σ и σw, МПа'!H238*$BF$2,"-")</f>
        <v>320</v>
      </c>
      <c r="V238" s="32">
        <f>IFERROR('σ и σw, МПа'!I238*$BF$2,"-")</f>
        <v>313.84615384615387</v>
      </c>
      <c r="W238" s="32">
        <f>IFERROR('σ и σw, МПа'!J238*$BF$2,"-")</f>
        <v>313.84615384615387</v>
      </c>
      <c r="X238" s="32">
        <f>IFERROR('σ и σw, МПа'!K238*$BF$2,"-")</f>
        <v>302.15384615384613</v>
      </c>
      <c r="Y238" s="32" t="str">
        <f>IFERROR('σ и σw, МПа'!L238*$BF$2,"-")</f>
        <v>-</v>
      </c>
      <c r="Z238" s="32" t="str">
        <f>IFERROR('σ и σw, МПа'!M238*$BF$2,"-")</f>
        <v>-</v>
      </c>
      <c r="AA238" s="32" t="str">
        <f>IFERROR('σ и σw, МПа'!N238*$BF$2,"-")</f>
        <v>-</v>
      </c>
      <c r="AB238" s="32" t="str">
        <f>IFERROR('σ и σw, МПа'!O238*$BF$2,"-")</f>
        <v>-</v>
      </c>
      <c r="AC238" s="33" t="str">
        <f>IFERROR('σ и σw, МПа'!P238*$BF$2,"-")</f>
        <v>-</v>
      </c>
      <c r="AD238" s="31">
        <f>IFERROR('σ и σw, МПа'!Q238*$BG$2,"-")</f>
        <v>264.59999999999997</v>
      </c>
      <c r="AE238" s="32">
        <f>IFERROR('σ и σw, МПа'!R238*$BG$2,"-")</f>
        <v>259.2</v>
      </c>
      <c r="AF238" s="32">
        <f>IFERROR('σ и σw, МПа'!S238*$BG$2,"-")</f>
        <v>247.2</v>
      </c>
      <c r="AG238" s="32">
        <f>IFERROR('σ и σw, МПа'!T238*$BG$2,"-")</f>
        <v>241.2</v>
      </c>
      <c r="AH238" s="32">
        <f>IFERROR('σ и σw, МПа'!U238*$BG$2,"-")</f>
        <v>237</v>
      </c>
      <c r="AI238" s="32">
        <f>IFERROR('σ и σw, МПа'!V238*$BG$2,"-")</f>
        <v>237</v>
      </c>
      <c r="AJ238" s="32">
        <f>IFERROR('σ и σw, МПа'!W238*$BG$2,"-")</f>
        <v>237</v>
      </c>
      <c r="AK238" s="32">
        <f>IFERROR('σ и σw, МПа'!X238*$BG$2,"-")</f>
        <v>237</v>
      </c>
      <c r="AL238" s="32" t="str">
        <f>IFERROR('σ и σw, МПа'!Y238*$BG$2,"-")</f>
        <v>-</v>
      </c>
      <c r="AM238" s="32" t="str">
        <f>IFERROR('σ и σw, МПа'!Z238*$BG$2,"-")</f>
        <v>-</v>
      </c>
      <c r="AN238" s="32" t="str">
        <f>IFERROR('σ и σw, МПа'!AA238*$BG$2,"-")</f>
        <v>-</v>
      </c>
      <c r="AO238" s="32" t="str">
        <f>IFERROR('σ и σw, МПа'!AB238*$BG$2,"-")</f>
        <v>-</v>
      </c>
      <c r="AP238" s="33" t="str">
        <f>IFERROR('σ и σw, МПа'!AC238*$BG$2,"-")</f>
        <v>-</v>
      </c>
      <c r="AQ238" s="31">
        <f>IFERROR('σ и σw, МПа'!Q238*$BH$2,"-")</f>
        <v>441</v>
      </c>
      <c r="AR238" s="32">
        <f>IFERROR('σ и σw, МПа'!R238*$BH$2,"-")</f>
        <v>432</v>
      </c>
      <c r="AS238" s="32">
        <f>IFERROR('σ и σw, МПа'!S238*$BH$2,"-")</f>
        <v>412</v>
      </c>
      <c r="AT238" s="32">
        <f>IFERROR('σ и σw, МПа'!T238*$BH$2,"-")</f>
        <v>402</v>
      </c>
      <c r="AU238" s="32">
        <f>IFERROR('σ и σw, МПа'!U238*$BH$2,"-")</f>
        <v>395</v>
      </c>
      <c r="AV238" s="32">
        <f>IFERROR('σ и σw, МПа'!V238*$BH$2,"-")</f>
        <v>395</v>
      </c>
      <c r="AW238" s="32">
        <f>IFERROR('σ и σw, МПа'!W238*$BH$2,"-")</f>
        <v>395</v>
      </c>
      <c r="AX238" s="32">
        <f>IFERROR('σ и σw, МПа'!X238*$BH$2,"-")</f>
        <v>395</v>
      </c>
      <c r="AY238" s="32" t="str">
        <f>IFERROR('σ и σw, МПа'!Y238*$BH$2,"-")</f>
        <v>-</v>
      </c>
      <c r="AZ238" s="32" t="str">
        <f>IFERROR('σ и σw, МПа'!Z238*$BH$2,"-")</f>
        <v>-</v>
      </c>
      <c r="BA238" s="32" t="str">
        <f>IFERROR('σ и σw, МПа'!AA238*$BH$2,"-")</f>
        <v>-</v>
      </c>
      <c r="BB238" s="32" t="str">
        <f>IFERROR('σ и σw, МПа'!AB238*$BH$2,"-")</f>
        <v>-</v>
      </c>
      <c r="BC238" s="33" t="str">
        <f>IFERROR('σ и σw, МПа'!AC238*$BH$2,"-")</f>
        <v>-</v>
      </c>
    </row>
    <row r="239" spans="1:55" ht="25.5" x14ac:dyDescent="0.25">
      <c r="A239" s="10" t="str">
        <f>INDEX('Обработка исходного'!B:B,ROW($B$3)+4*(ROW($B239)-ROW($B$3)))</f>
        <v>Сталь легированная хромомолибденованадиевая</v>
      </c>
      <c r="B239" s="47" t="str">
        <f>INDEX('Обработка исходного'!D:D,ROW($B$3)+4*(ROW($B239)-ROW($B$3)))</f>
        <v>15Х3НМФА</v>
      </c>
      <c r="C239" s="27" t="str">
        <f>'Rp0,2, МПа'!C239</f>
        <v>Листы, поковки толщиной до 450 мм</v>
      </c>
      <c r="D239" s="31">
        <f>IFERROR('σ и σw, МПа'!D239*$BE$2,"-")</f>
        <v>271.84615384615381</v>
      </c>
      <c r="E239" s="32">
        <f>IFERROR('σ и σw, МПа'!E239*$BE$2,"-")</f>
        <v>262.61538461538458</v>
      </c>
      <c r="F239" s="32">
        <f>IFERROR('σ и σw, МПа'!F239*$BE$2,"-")</f>
        <v>249.2307692307692</v>
      </c>
      <c r="G239" s="32">
        <f>IFERROR('σ и σw, МПа'!G239*$BE$2,"-")</f>
        <v>240</v>
      </c>
      <c r="H239" s="32">
        <f>IFERROR('σ и σw, МПа'!H239*$BE$2,"-")</f>
        <v>240</v>
      </c>
      <c r="I239" s="32">
        <f>IFERROR('σ и σw, МПа'!I239*$BE$2,"-")</f>
        <v>235.38461538461539</v>
      </c>
      <c r="J239" s="32">
        <f>IFERROR('σ и σw, МПа'!J239*$BE$2,"-")</f>
        <v>230.76923076923075</v>
      </c>
      <c r="K239" s="32">
        <f>IFERROR('σ и σw, МПа'!K239*$BE$2,"-")</f>
        <v>226.61538461538461</v>
      </c>
      <c r="L239" s="32" t="str">
        <f>IFERROR('σ и σw, МПа'!L239*$BE$2,"-")</f>
        <v>-</v>
      </c>
      <c r="M239" s="32" t="str">
        <f>IFERROR('σ и σw, МПа'!M239*$BE$2,"-")</f>
        <v>-</v>
      </c>
      <c r="N239" s="32" t="str">
        <f>IFERROR('σ и σw, МПа'!N239*$BE$2,"-")</f>
        <v>-</v>
      </c>
      <c r="O239" s="32" t="str">
        <f>IFERROR('σ и σw, МПа'!O239*$BE$2,"-")</f>
        <v>-</v>
      </c>
      <c r="P239" s="33" t="str">
        <f>IFERROR('σ и σw, МПа'!P239*$BE$2,"-")</f>
        <v>-</v>
      </c>
      <c r="Q239" s="31">
        <f>IFERROR('σ и σw, МПа'!D239*$BF$2,"-")</f>
        <v>362.46153846153845</v>
      </c>
      <c r="R239" s="32">
        <f>IFERROR('σ и σw, МПа'!E239*$BF$2,"-")</f>
        <v>350.15384615384619</v>
      </c>
      <c r="S239" s="32">
        <f>IFERROR('σ и σw, МПа'!F239*$BF$2,"-")</f>
        <v>332.30769230769232</v>
      </c>
      <c r="T239" s="32">
        <f>IFERROR('σ и σw, МПа'!G239*$BF$2,"-")</f>
        <v>320</v>
      </c>
      <c r="U239" s="32">
        <f>IFERROR('σ и σw, МПа'!H239*$BF$2,"-")</f>
        <v>320</v>
      </c>
      <c r="V239" s="32">
        <f>IFERROR('σ и σw, МПа'!I239*$BF$2,"-")</f>
        <v>313.84615384615387</v>
      </c>
      <c r="W239" s="32">
        <f>IFERROR('σ и σw, МПа'!J239*$BF$2,"-")</f>
        <v>307.69230769230768</v>
      </c>
      <c r="X239" s="32">
        <f>IFERROR('σ и σw, МПа'!K239*$BF$2,"-")</f>
        <v>302.15384615384613</v>
      </c>
      <c r="Y239" s="32" t="str">
        <f>IFERROR('σ и σw, МПа'!L239*$BF$2,"-")</f>
        <v>-</v>
      </c>
      <c r="Z239" s="32" t="str">
        <f>IFERROR('σ и σw, МПа'!M239*$BF$2,"-")</f>
        <v>-</v>
      </c>
      <c r="AA239" s="32" t="str">
        <f>IFERROR('σ и σw, МПа'!N239*$BF$2,"-")</f>
        <v>-</v>
      </c>
      <c r="AB239" s="32" t="str">
        <f>IFERROR('σ и σw, МПа'!O239*$BF$2,"-")</f>
        <v>-</v>
      </c>
      <c r="AC239" s="33" t="str">
        <f>IFERROR('σ и σw, МПа'!P239*$BF$2,"-")</f>
        <v>-</v>
      </c>
      <c r="AD239" s="31">
        <f>IFERROR('σ и σw, МПа'!Q239*$BG$2,"-")</f>
        <v>294.59999999999997</v>
      </c>
      <c r="AE239" s="32">
        <f>IFERROR('σ и σw, МПа'!R239*$BG$2,"-")</f>
        <v>282.59999999999997</v>
      </c>
      <c r="AF239" s="32">
        <f>IFERROR('σ и σw, МПа'!S239*$BG$2,"-")</f>
        <v>270.59999999999997</v>
      </c>
      <c r="AG239" s="32">
        <f>IFERROR('σ и σw, МПа'!T239*$BG$2,"-")</f>
        <v>264.59999999999997</v>
      </c>
      <c r="AH239" s="32">
        <f>IFERROR('σ и σw, МПа'!U239*$BG$2,"-")</f>
        <v>264.59999999999997</v>
      </c>
      <c r="AI239" s="32">
        <f>IFERROR('σ и σw, МПа'!V239*$BG$2,"-")</f>
        <v>264.59999999999997</v>
      </c>
      <c r="AJ239" s="32">
        <f>IFERROR('σ и σw, МПа'!W239*$BG$2,"-")</f>
        <v>253.2</v>
      </c>
      <c r="AK239" s="32">
        <f>IFERROR('σ и σw, МПа'!X239*$BG$2,"-")</f>
        <v>235.2</v>
      </c>
      <c r="AL239" s="32" t="str">
        <f>IFERROR('σ и σw, МПа'!Y239*$BG$2,"-")</f>
        <v>-</v>
      </c>
      <c r="AM239" s="32" t="str">
        <f>IFERROR('σ и σw, МПа'!Z239*$BG$2,"-")</f>
        <v>-</v>
      </c>
      <c r="AN239" s="32" t="str">
        <f>IFERROR('σ и σw, МПа'!AA239*$BG$2,"-")</f>
        <v>-</v>
      </c>
      <c r="AO239" s="32" t="str">
        <f>IFERROR('σ и σw, МПа'!AB239*$BG$2,"-")</f>
        <v>-</v>
      </c>
      <c r="AP239" s="33" t="str">
        <f>IFERROR('σ и σw, МПа'!AC239*$BG$2,"-")</f>
        <v>-</v>
      </c>
      <c r="AQ239" s="31">
        <f>IFERROR('σ и σw, МПа'!Q239*$BH$2,"-")</f>
        <v>491</v>
      </c>
      <c r="AR239" s="32">
        <f>IFERROR('σ и σw, МПа'!R239*$BH$2,"-")</f>
        <v>471</v>
      </c>
      <c r="AS239" s="32">
        <f>IFERROR('σ и σw, МПа'!S239*$BH$2,"-")</f>
        <v>451</v>
      </c>
      <c r="AT239" s="32">
        <f>IFERROR('σ и σw, МПа'!T239*$BH$2,"-")</f>
        <v>441</v>
      </c>
      <c r="AU239" s="32">
        <f>IFERROR('σ и σw, МПа'!U239*$BH$2,"-")</f>
        <v>441</v>
      </c>
      <c r="AV239" s="32">
        <f>IFERROR('σ и σw, МПа'!V239*$BH$2,"-")</f>
        <v>441</v>
      </c>
      <c r="AW239" s="32">
        <f>IFERROR('σ и σw, МПа'!W239*$BH$2,"-")</f>
        <v>422</v>
      </c>
      <c r="AX239" s="32">
        <f>IFERROR('σ и σw, МПа'!X239*$BH$2,"-")</f>
        <v>392</v>
      </c>
      <c r="AY239" s="32" t="str">
        <f>IFERROR('σ и σw, МПа'!Y239*$BH$2,"-")</f>
        <v>-</v>
      </c>
      <c r="AZ239" s="32" t="str">
        <f>IFERROR('σ и σw, МПа'!Z239*$BH$2,"-")</f>
        <v>-</v>
      </c>
      <c r="BA239" s="32" t="str">
        <f>IFERROR('σ и σw, МПа'!AA239*$BH$2,"-")</f>
        <v>-</v>
      </c>
      <c r="BB239" s="32" t="str">
        <f>IFERROR('σ и σw, МПа'!AB239*$BH$2,"-")</f>
        <v>-</v>
      </c>
      <c r="BC239" s="33" t="str">
        <f>IFERROR('σ и σw, МПа'!AC239*$BH$2,"-")</f>
        <v>-</v>
      </c>
    </row>
    <row r="240" spans="1:55" ht="25.5" x14ac:dyDescent="0.25">
      <c r="A240" s="10" t="str">
        <f>INDEX('Обработка исходного'!B:B,ROW($B$3)+4*(ROW($B240)-ROW($B$3)))</f>
        <v>Сталь легированная хромомолибденованадиевая</v>
      </c>
      <c r="B240" s="47" t="str">
        <f>INDEX('Обработка исходного'!D:D,ROW($B$3)+4*(ROW($B240)-ROW($B$3)))</f>
        <v>15Х3НМФА-А</v>
      </c>
      <c r="C240" s="27" t="str">
        <f>'Rp0,2, МПа'!C240</f>
        <v>Листы, поковки толщиной до 450 мм</v>
      </c>
      <c r="D240" s="31">
        <f>IFERROR('σ и σw, МПа'!D240*$BE$2,"-")</f>
        <v>271.84615384615381</v>
      </c>
      <c r="E240" s="32">
        <f>IFERROR('σ и σw, МПа'!E240*$BE$2,"-")</f>
        <v>262.61538461538458</v>
      </c>
      <c r="F240" s="32">
        <f>IFERROR('σ и σw, МПа'!F240*$BE$2,"-")</f>
        <v>249.2307692307692</v>
      </c>
      <c r="G240" s="32">
        <f>IFERROR('σ и σw, МПа'!G240*$BE$2,"-")</f>
        <v>240</v>
      </c>
      <c r="H240" s="32">
        <f>IFERROR('σ и σw, МПа'!H240*$BE$2,"-")</f>
        <v>240</v>
      </c>
      <c r="I240" s="32">
        <f>IFERROR('σ и σw, МПа'!I240*$BE$2,"-")</f>
        <v>235.38461538461539</v>
      </c>
      <c r="J240" s="32">
        <f>IFERROR('σ и σw, МПа'!J240*$BE$2,"-")</f>
        <v>230.76923076923075</v>
      </c>
      <c r="K240" s="32">
        <f>IFERROR('σ и σw, МПа'!K240*$BE$2,"-")</f>
        <v>226.61538461538461</v>
      </c>
      <c r="L240" s="32" t="str">
        <f>IFERROR('σ и σw, МПа'!L240*$BE$2,"-")</f>
        <v>-</v>
      </c>
      <c r="M240" s="32" t="str">
        <f>IFERROR('σ и σw, МПа'!M240*$BE$2,"-")</f>
        <v>-</v>
      </c>
      <c r="N240" s="32" t="str">
        <f>IFERROR('σ и σw, МПа'!N240*$BE$2,"-")</f>
        <v>-</v>
      </c>
      <c r="O240" s="32" t="str">
        <f>IFERROR('σ и σw, МПа'!O240*$BE$2,"-")</f>
        <v>-</v>
      </c>
      <c r="P240" s="33" t="str">
        <f>IFERROR('σ и σw, МПа'!P240*$BE$2,"-")</f>
        <v>-</v>
      </c>
      <c r="Q240" s="31">
        <f>IFERROR('σ и σw, МПа'!D240*$BF$2,"-")</f>
        <v>362.46153846153845</v>
      </c>
      <c r="R240" s="32">
        <f>IFERROR('σ и σw, МПа'!E240*$BF$2,"-")</f>
        <v>350.15384615384619</v>
      </c>
      <c r="S240" s="32">
        <f>IFERROR('σ и σw, МПа'!F240*$BF$2,"-")</f>
        <v>332.30769230769232</v>
      </c>
      <c r="T240" s="32">
        <f>IFERROR('σ и σw, МПа'!G240*$BF$2,"-")</f>
        <v>320</v>
      </c>
      <c r="U240" s="32">
        <f>IFERROR('σ и σw, МПа'!H240*$BF$2,"-")</f>
        <v>320</v>
      </c>
      <c r="V240" s="32">
        <f>IFERROR('σ и σw, МПа'!I240*$BF$2,"-")</f>
        <v>313.84615384615387</v>
      </c>
      <c r="W240" s="32">
        <f>IFERROR('σ и σw, МПа'!J240*$BF$2,"-")</f>
        <v>307.69230769230768</v>
      </c>
      <c r="X240" s="32">
        <f>IFERROR('σ и σw, МПа'!K240*$BF$2,"-")</f>
        <v>302.15384615384613</v>
      </c>
      <c r="Y240" s="32" t="str">
        <f>IFERROR('σ и σw, МПа'!L240*$BF$2,"-")</f>
        <v>-</v>
      </c>
      <c r="Z240" s="32" t="str">
        <f>IFERROR('σ и σw, МПа'!M240*$BF$2,"-")</f>
        <v>-</v>
      </c>
      <c r="AA240" s="32" t="str">
        <f>IFERROR('σ и σw, МПа'!N240*$BF$2,"-")</f>
        <v>-</v>
      </c>
      <c r="AB240" s="32" t="str">
        <f>IFERROR('σ и σw, МПа'!O240*$BF$2,"-")</f>
        <v>-</v>
      </c>
      <c r="AC240" s="33" t="str">
        <f>IFERROR('σ и σw, МПа'!P240*$BF$2,"-")</f>
        <v>-</v>
      </c>
      <c r="AD240" s="31">
        <f>IFERROR('σ и σw, МПа'!Q240*$BG$2,"-")</f>
        <v>294.59999999999997</v>
      </c>
      <c r="AE240" s="32">
        <f>IFERROR('σ и σw, МПа'!R240*$BG$2,"-")</f>
        <v>282.59999999999997</v>
      </c>
      <c r="AF240" s="32">
        <f>IFERROR('σ и σw, МПа'!S240*$BG$2,"-")</f>
        <v>270.59999999999997</v>
      </c>
      <c r="AG240" s="32">
        <f>IFERROR('σ и σw, МПа'!T240*$BG$2,"-")</f>
        <v>264.59999999999997</v>
      </c>
      <c r="AH240" s="32">
        <f>IFERROR('σ и σw, МПа'!U240*$BG$2,"-")</f>
        <v>264.59999999999997</v>
      </c>
      <c r="AI240" s="32">
        <f>IFERROR('σ и σw, МПа'!V240*$BG$2,"-")</f>
        <v>264.59999999999997</v>
      </c>
      <c r="AJ240" s="32">
        <f>IFERROR('σ и σw, МПа'!W240*$BG$2,"-")</f>
        <v>253.2</v>
      </c>
      <c r="AK240" s="32">
        <f>IFERROR('σ и σw, МПа'!X240*$BG$2,"-")</f>
        <v>235.2</v>
      </c>
      <c r="AL240" s="32" t="str">
        <f>IFERROR('σ и σw, МПа'!Y240*$BG$2,"-")</f>
        <v>-</v>
      </c>
      <c r="AM240" s="32" t="str">
        <f>IFERROR('σ и σw, МПа'!Z240*$BG$2,"-")</f>
        <v>-</v>
      </c>
      <c r="AN240" s="32" t="str">
        <f>IFERROR('σ и σw, МПа'!AA240*$BG$2,"-")</f>
        <v>-</v>
      </c>
      <c r="AO240" s="32" t="str">
        <f>IFERROR('σ и σw, МПа'!AB240*$BG$2,"-")</f>
        <v>-</v>
      </c>
      <c r="AP240" s="33" t="str">
        <f>IFERROR('σ и σw, МПа'!AC240*$BG$2,"-")</f>
        <v>-</v>
      </c>
      <c r="AQ240" s="31">
        <f>IFERROR('σ и σw, МПа'!Q240*$BH$2,"-")</f>
        <v>491</v>
      </c>
      <c r="AR240" s="32">
        <f>IFERROR('σ и σw, МПа'!R240*$BH$2,"-")</f>
        <v>471</v>
      </c>
      <c r="AS240" s="32">
        <f>IFERROR('σ и σw, МПа'!S240*$BH$2,"-")</f>
        <v>451</v>
      </c>
      <c r="AT240" s="32">
        <f>IFERROR('σ и σw, МПа'!T240*$BH$2,"-")</f>
        <v>441</v>
      </c>
      <c r="AU240" s="32">
        <f>IFERROR('σ и σw, МПа'!U240*$BH$2,"-")</f>
        <v>441</v>
      </c>
      <c r="AV240" s="32">
        <f>IFERROR('σ и σw, МПа'!V240*$BH$2,"-")</f>
        <v>441</v>
      </c>
      <c r="AW240" s="32">
        <f>IFERROR('σ и σw, МПа'!W240*$BH$2,"-")</f>
        <v>422</v>
      </c>
      <c r="AX240" s="32">
        <f>IFERROR('σ и σw, МПа'!X240*$BH$2,"-")</f>
        <v>392</v>
      </c>
      <c r="AY240" s="32" t="str">
        <f>IFERROR('σ и σw, МПа'!Y240*$BH$2,"-")</f>
        <v>-</v>
      </c>
      <c r="AZ240" s="32" t="str">
        <f>IFERROR('σ и σw, МПа'!Z240*$BH$2,"-")</f>
        <v>-</v>
      </c>
      <c r="BA240" s="32" t="str">
        <f>IFERROR('σ и σw, МПа'!AA240*$BH$2,"-")</f>
        <v>-</v>
      </c>
      <c r="BB240" s="32" t="str">
        <f>IFERROR('σ и σw, МПа'!AB240*$BH$2,"-")</f>
        <v>-</v>
      </c>
      <c r="BC240" s="33" t="str">
        <f>IFERROR('σ и σw, МПа'!AC240*$BH$2,"-")</f>
        <v>-</v>
      </c>
    </row>
    <row r="241" spans="1:55" ht="25.5" x14ac:dyDescent="0.25">
      <c r="A241" s="10" t="str">
        <f>INDEX('Обработка исходного'!B:B,ROW($B$3)+4*(ROW($B241)-ROW($B$3)))</f>
        <v>Сталь легированная хромомолибденованадиевая</v>
      </c>
      <c r="B241" s="47" t="str">
        <f>INDEX('Обработка исходного'!D:D,ROW($B$3)+4*(ROW($B241)-ROW($B$3)))</f>
        <v>36Х2Н2МФА</v>
      </c>
      <c r="C241" s="27" t="str">
        <f>'Rp0,2, МПа'!C241</f>
        <v>Заготовки крепежных деталей толщиной до 200 мм, КП395*</v>
      </c>
      <c r="D241" s="31">
        <f>IFERROR('σ и σw, МПа'!D241*$BE$2,"-")</f>
        <v>285.23076923076923</v>
      </c>
      <c r="E241" s="32">
        <f>IFERROR('σ и σw, МПа'!E241*$BE$2,"-")</f>
        <v>285.23076923076923</v>
      </c>
      <c r="F241" s="32">
        <f>IFERROR('σ и σw, МПа'!F241*$BE$2,"-")</f>
        <v>285.23076923076923</v>
      </c>
      <c r="G241" s="32">
        <f>IFERROR('σ и σw, МПа'!G241*$BE$2,"-")</f>
        <v>276</v>
      </c>
      <c r="H241" s="32">
        <f>IFERROR('σ и σw, МПа'!H241*$BE$2,"-")</f>
        <v>262.61538461538458</v>
      </c>
      <c r="I241" s="32">
        <f>IFERROR('σ и σw, МПа'!I241*$BE$2,"-")</f>
        <v>262.61538461538458</v>
      </c>
      <c r="J241" s="32">
        <f>IFERROR('σ и σw, МПа'!J241*$BE$2,"-")</f>
        <v>249.2307692307692</v>
      </c>
      <c r="K241" s="32">
        <f>IFERROR('σ и σw, МПа'!K241*$BE$2,"-")</f>
        <v>196</v>
      </c>
      <c r="L241" s="32" t="str">
        <f>IFERROR('σ и σw, МПа'!L241*$BE$2,"-")</f>
        <v>-</v>
      </c>
      <c r="M241" s="32" t="str">
        <f>IFERROR('σ и σw, МПа'!M241*$BE$2,"-")</f>
        <v>-</v>
      </c>
      <c r="N241" s="32" t="str">
        <f>IFERROR('σ и σw, МПа'!N241*$BE$2,"-")</f>
        <v>-</v>
      </c>
      <c r="O241" s="32" t="str">
        <f>IFERROR('σ и σw, МПа'!O241*$BE$2,"-")</f>
        <v>-</v>
      </c>
      <c r="P241" s="33" t="str">
        <f>IFERROR('σ и σw, МПа'!P241*$BE$2,"-")</f>
        <v>-</v>
      </c>
      <c r="Q241" s="31">
        <f>IFERROR('σ и σw, МПа'!D241*$BF$2,"-")</f>
        <v>380.30769230769232</v>
      </c>
      <c r="R241" s="32">
        <f>IFERROR('σ и σw, МПа'!E241*$BF$2,"-")</f>
        <v>380.30769230769232</v>
      </c>
      <c r="S241" s="32">
        <f>IFERROR('σ и σw, МПа'!F241*$BF$2,"-")</f>
        <v>380.30769230769232</v>
      </c>
      <c r="T241" s="32">
        <f>IFERROR('σ и σw, МПа'!G241*$BF$2,"-")</f>
        <v>368</v>
      </c>
      <c r="U241" s="32">
        <f>IFERROR('σ и σw, МПа'!H241*$BF$2,"-")</f>
        <v>350.15384615384619</v>
      </c>
      <c r="V241" s="32">
        <f>IFERROR('σ и σw, МПа'!I241*$BF$2,"-")</f>
        <v>350.15384615384619</v>
      </c>
      <c r="W241" s="32">
        <f>IFERROR('σ и σw, МПа'!J241*$BF$2,"-")</f>
        <v>332.30769230769232</v>
      </c>
      <c r="X241" s="32">
        <f>IFERROR('σ и σw, МПа'!K241*$BF$2,"-")</f>
        <v>261.33333333333337</v>
      </c>
      <c r="Y241" s="32" t="str">
        <f>IFERROR('σ и σw, МПа'!L241*$BF$2,"-")</f>
        <v>-</v>
      </c>
      <c r="Z241" s="32" t="str">
        <f>IFERROR('σ и σw, МПа'!M241*$BF$2,"-")</f>
        <v>-</v>
      </c>
      <c r="AA241" s="32" t="str">
        <f>IFERROR('σ и σw, МПа'!N241*$BF$2,"-")</f>
        <v>-</v>
      </c>
      <c r="AB241" s="32" t="str">
        <f>IFERROR('σ и σw, МПа'!O241*$BF$2,"-")</f>
        <v>-</v>
      </c>
      <c r="AC241" s="33" t="str">
        <f>IFERROR('σ и σw, МПа'!P241*$BF$2,"-")</f>
        <v>-</v>
      </c>
      <c r="AD241" s="31">
        <f>IFERROR('σ и σw, МПа'!Q241*$BG$2,"-")</f>
        <v>237</v>
      </c>
      <c r="AE241" s="32">
        <f>IFERROR('σ и σw, МПа'!R241*$BG$2,"-")</f>
        <v>237</v>
      </c>
      <c r="AF241" s="32">
        <f>IFERROR('σ и σw, МПа'!S241*$BG$2,"-")</f>
        <v>237</v>
      </c>
      <c r="AG241" s="32">
        <f>IFERROR('σ и σw, МПа'!T241*$BG$2,"-")</f>
        <v>229.79999999999998</v>
      </c>
      <c r="AH241" s="32">
        <f>IFERROR('σ и σw, МПа'!U241*$BG$2,"-")</f>
        <v>217.79999999999998</v>
      </c>
      <c r="AI241" s="32">
        <f>IFERROR('σ и σw, МПа'!V241*$BG$2,"-")</f>
        <v>211.79999999999998</v>
      </c>
      <c r="AJ241" s="32">
        <f>IFERROR('σ и σw, МПа'!W241*$BG$2,"-")</f>
        <v>205.79999999999998</v>
      </c>
      <c r="AK241" s="32">
        <f>IFERROR('σ и σw, МПа'!X241*$BG$2,"-")</f>
        <v>147</v>
      </c>
      <c r="AL241" s="32" t="str">
        <f>IFERROR('σ и σw, МПа'!Y241*$BG$2,"-")</f>
        <v>-</v>
      </c>
      <c r="AM241" s="32" t="str">
        <f>IFERROR('σ и σw, МПа'!Z241*$BG$2,"-")</f>
        <v>-</v>
      </c>
      <c r="AN241" s="32" t="str">
        <f>IFERROR('σ и σw, МПа'!AA241*$BG$2,"-")</f>
        <v>-</v>
      </c>
      <c r="AO241" s="32" t="str">
        <f>IFERROR('σ и σw, МПа'!AB241*$BG$2,"-")</f>
        <v>-</v>
      </c>
      <c r="AP241" s="33" t="str">
        <f>IFERROR('σ и σw, МПа'!AC241*$BG$2,"-")</f>
        <v>-</v>
      </c>
      <c r="AQ241" s="31">
        <f>IFERROR('σ и σw, МПа'!Q241*$BH$2,"-")</f>
        <v>395</v>
      </c>
      <c r="AR241" s="32">
        <f>IFERROR('σ и σw, МПа'!R241*$BH$2,"-")</f>
        <v>395</v>
      </c>
      <c r="AS241" s="32">
        <f>IFERROR('σ и σw, МПа'!S241*$BH$2,"-")</f>
        <v>395</v>
      </c>
      <c r="AT241" s="32">
        <f>IFERROR('σ и σw, МПа'!T241*$BH$2,"-")</f>
        <v>383</v>
      </c>
      <c r="AU241" s="32">
        <f>IFERROR('σ и σw, МПа'!U241*$BH$2,"-")</f>
        <v>363</v>
      </c>
      <c r="AV241" s="32">
        <f>IFERROR('σ и σw, МПа'!V241*$BH$2,"-")</f>
        <v>353</v>
      </c>
      <c r="AW241" s="32">
        <f>IFERROR('σ и σw, МПа'!W241*$BH$2,"-")</f>
        <v>343</v>
      </c>
      <c r="AX241" s="32">
        <f>IFERROR('σ и σw, МПа'!X241*$BH$2,"-")</f>
        <v>245</v>
      </c>
      <c r="AY241" s="32" t="str">
        <f>IFERROR('σ и σw, МПа'!Y241*$BH$2,"-")</f>
        <v>-</v>
      </c>
      <c r="AZ241" s="32" t="str">
        <f>IFERROR('σ и σw, МПа'!Z241*$BH$2,"-")</f>
        <v>-</v>
      </c>
      <c r="BA241" s="32" t="str">
        <f>IFERROR('σ и σw, МПа'!AA241*$BH$2,"-")</f>
        <v>-</v>
      </c>
      <c r="BB241" s="32" t="str">
        <f>IFERROR('σ и σw, МПа'!AB241*$BH$2,"-")</f>
        <v>-</v>
      </c>
      <c r="BC241" s="33" t="str">
        <f>IFERROR('σ и σw, МПа'!AC241*$BH$2,"-")</f>
        <v>-</v>
      </c>
    </row>
    <row r="242" spans="1:55" ht="25.5" x14ac:dyDescent="0.25">
      <c r="A242" s="10" t="str">
        <f>INDEX('Обработка исходного'!B:B,ROW($B$3)+4*(ROW($B242)-ROW($B$3)))</f>
        <v>Сталь легированная хромомолибденованадиевая</v>
      </c>
      <c r="B242" s="47" t="str">
        <f>INDEX('Обработка исходного'!D:D,ROW($B$3)+4*(ROW($B242)-ROW($B$3)))</f>
        <v>36Х2Н2МФА</v>
      </c>
      <c r="C242" s="27" t="str">
        <f>'Rp0,2, МПа'!C242</f>
        <v>Заготовки крепежных деталей толщиной до 200 мм, КП490*</v>
      </c>
      <c r="D242" s="31">
        <f>IFERROR('σ и σw, МПа'!D242*$BE$2,"-")</f>
        <v>303.23076923076923</v>
      </c>
      <c r="E242" s="32">
        <f>IFERROR('σ и σw, МПа'!E242*$BE$2,"-")</f>
        <v>303.23076923076923</v>
      </c>
      <c r="F242" s="32">
        <f>IFERROR('σ и σw, МПа'!F242*$BE$2,"-")</f>
        <v>303.23076923076923</v>
      </c>
      <c r="G242" s="32">
        <f>IFERROR('σ и σw, МПа'!G242*$BE$2,"-")</f>
        <v>294.46153846153845</v>
      </c>
      <c r="H242" s="32">
        <f>IFERROR('σ и σw, МПа'!H242*$BE$2,"-")</f>
        <v>276</v>
      </c>
      <c r="I242" s="32">
        <f>IFERROR('σ и σw, МПа'!I242*$BE$2,"-")</f>
        <v>276</v>
      </c>
      <c r="J242" s="32">
        <f>IFERROR('σ и σw, МПа'!J242*$BE$2,"-")</f>
        <v>262.61538461538458</v>
      </c>
      <c r="K242" s="32">
        <f>IFERROR('σ и σw, МПа'!K242*$BE$2,"-")</f>
        <v>249.2307692307692</v>
      </c>
      <c r="L242" s="32" t="str">
        <f>IFERROR('σ и σw, МПа'!L242*$BE$2,"-")</f>
        <v>-</v>
      </c>
      <c r="M242" s="32" t="str">
        <f>IFERROR('σ и σw, МПа'!M242*$BE$2,"-")</f>
        <v>-</v>
      </c>
      <c r="N242" s="32" t="str">
        <f>IFERROR('σ и σw, МПа'!N242*$BE$2,"-")</f>
        <v>-</v>
      </c>
      <c r="O242" s="32" t="str">
        <f>IFERROR('σ и σw, МПа'!O242*$BE$2,"-")</f>
        <v>-</v>
      </c>
      <c r="P242" s="33" t="str">
        <f>IFERROR('σ и σw, МПа'!P242*$BE$2,"-")</f>
        <v>-</v>
      </c>
      <c r="Q242" s="31">
        <f>IFERROR('σ и σw, МПа'!D242*$BF$2,"-")</f>
        <v>404.30769230769232</v>
      </c>
      <c r="R242" s="32">
        <f>IFERROR('σ и σw, МПа'!E242*$BF$2,"-")</f>
        <v>404.30769230769232</v>
      </c>
      <c r="S242" s="32">
        <f>IFERROR('σ и σw, МПа'!F242*$BF$2,"-")</f>
        <v>404.30769230769232</v>
      </c>
      <c r="T242" s="32">
        <f>IFERROR('σ и σw, МПа'!G242*$BF$2,"-")</f>
        <v>392.61538461538464</v>
      </c>
      <c r="U242" s="32">
        <f>IFERROR('σ и σw, МПа'!H242*$BF$2,"-")</f>
        <v>368</v>
      </c>
      <c r="V242" s="32">
        <f>IFERROR('σ и σw, МПа'!I242*$BF$2,"-")</f>
        <v>368</v>
      </c>
      <c r="W242" s="32">
        <f>IFERROR('σ и σw, МПа'!J242*$BF$2,"-")</f>
        <v>350.15384615384619</v>
      </c>
      <c r="X242" s="32">
        <f>IFERROR('σ и σw, МПа'!K242*$BF$2,"-")</f>
        <v>332.30769230769232</v>
      </c>
      <c r="Y242" s="32" t="str">
        <f>IFERROR('σ и σw, МПа'!L242*$BF$2,"-")</f>
        <v>-</v>
      </c>
      <c r="Z242" s="32" t="str">
        <f>IFERROR('σ и σw, МПа'!M242*$BF$2,"-")</f>
        <v>-</v>
      </c>
      <c r="AA242" s="32" t="str">
        <f>IFERROR('σ и σw, МПа'!N242*$BF$2,"-")</f>
        <v>-</v>
      </c>
      <c r="AB242" s="32" t="str">
        <f>IFERROR('σ и σw, МПа'!O242*$BF$2,"-")</f>
        <v>-</v>
      </c>
      <c r="AC242" s="33" t="str">
        <f>IFERROR('σ и σw, МПа'!P242*$BF$2,"-")</f>
        <v>-</v>
      </c>
      <c r="AD242" s="31">
        <f>IFERROR('σ и σw, МПа'!Q242*$BG$2,"-")</f>
        <v>294</v>
      </c>
      <c r="AE242" s="32">
        <f>IFERROR('σ и σw, МПа'!R242*$BG$2,"-")</f>
        <v>294</v>
      </c>
      <c r="AF242" s="32">
        <f>IFERROR('σ и σw, МПа'!S242*$BG$2,"-")</f>
        <v>294</v>
      </c>
      <c r="AG242" s="32">
        <f>IFERROR('σ и σw, МПа'!T242*$BG$2,"-")</f>
        <v>288.59999999999997</v>
      </c>
      <c r="AH242" s="32">
        <f>IFERROR('σ и σw, МПа'!U242*$BG$2,"-")</f>
        <v>270.59999999999997</v>
      </c>
      <c r="AI242" s="32">
        <f>IFERROR('σ и σw, МПа'!V242*$BG$2,"-")</f>
        <v>264.59999999999997</v>
      </c>
      <c r="AJ242" s="32">
        <f>IFERROR('σ и σw, МПа'!W242*$BG$2,"-")</f>
        <v>259.2</v>
      </c>
      <c r="AK242" s="32">
        <f>IFERROR('σ и σw, МПа'!X242*$BG$2,"-")</f>
        <v>241.2</v>
      </c>
      <c r="AL242" s="32" t="str">
        <f>IFERROR('σ и σw, МПа'!Y242*$BG$2,"-")</f>
        <v>-</v>
      </c>
      <c r="AM242" s="32" t="str">
        <f>IFERROR('σ и σw, МПа'!Z242*$BG$2,"-")</f>
        <v>-</v>
      </c>
      <c r="AN242" s="32" t="str">
        <f>IFERROR('σ и σw, МПа'!AA242*$BG$2,"-")</f>
        <v>-</v>
      </c>
      <c r="AO242" s="32" t="str">
        <f>IFERROR('σ и σw, МПа'!AB242*$BG$2,"-")</f>
        <v>-</v>
      </c>
      <c r="AP242" s="33" t="str">
        <f>IFERROR('σ и σw, МПа'!AC242*$BG$2,"-")</f>
        <v>-</v>
      </c>
      <c r="AQ242" s="31">
        <f>IFERROR('σ и σw, МПа'!Q242*$BH$2,"-")</f>
        <v>490</v>
      </c>
      <c r="AR242" s="32">
        <f>IFERROR('σ и σw, МПа'!R242*$BH$2,"-")</f>
        <v>490</v>
      </c>
      <c r="AS242" s="32">
        <f>IFERROR('σ и σw, МПа'!S242*$BH$2,"-")</f>
        <v>490</v>
      </c>
      <c r="AT242" s="32">
        <f>IFERROR('σ и σw, МПа'!T242*$BH$2,"-")</f>
        <v>481</v>
      </c>
      <c r="AU242" s="32">
        <f>IFERROR('σ и σw, МПа'!U242*$BH$2,"-")</f>
        <v>451</v>
      </c>
      <c r="AV242" s="32">
        <f>IFERROR('σ и σw, МПа'!V242*$BH$2,"-")</f>
        <v>441</v>
      </c>
      <c r="AW242" s="32">
        <f>IFERROR('σ и σw, МПа'!W242*$BH$2,"-")</f>
        <v>432</v>
      </c>
      <c r="AX242" s="32">
        <f>IFERROR('σ и σw, МПа'!X242*$BH$2,"-")</f>
        <v>402</v>
      </c>
      <c r="AY242" s="32" t="str">
        <f>IFERROR('σ и σw, МПа'!Y242*$BH$2,"-")</f>
        <v>-</v>
      </c>
      <c r="AZ242" s="32" t="str">
        <f>IFERROR('σ и σw, МПа'!Z242*$BH$2,"-")</f>
        <v>-</v>
      </c>
      <c r="BA242" s="32" t="str">
        <f>IFERROR('σ и σw, МПа'!AA242*$BH$2,"-")</f>
        <v>-</v>
      </c>
      <c r="BB242" s="32" t="str">
        <f>IFERROR('σ и σw, МПа'!AB242*$BH$2,"-")</f>
        <v>-</v>
      </c>
      <c r="BC242" s="33" t="str">
        <f>IFERROR('σ и σw, МПа'!AC242*$BH$2,"-")</f>
        <v>-</v>
      </c>
    </row>
    <row r="243" spans="1:55" ht="25.5" x14ac:dyDescent="0.25">
      <c r="A243" s="10" t="str">
        <f>INDEX('Обработка исходного'!B:B,ROW($B$3)+4*(ROW($B243)-ROW($B$3)))</f>
        <v>Сталь легированная хромомолибденованадиевая</v>
      </c>
      <c r="B243" s="47" t="str">
        <f>INDEX('Обработка исходного'!D:D,ROW($B$3)+4*(ROW($B243)-ROW($B$3)))</f>
        <v>36Х2Н2МФА</v>
      </c>
      <c r="C243" s="27" t="str">
        <f>'Rp0,2, МПа'!C243</f>
        <v>Заготовки крепежных деталей толщиной до 200 мм, КП590*</v>
      </c>
      <c r="D243" s="31">
        <f>IFERROR('σ и σw, МПа'!D243*$BE$2,"-")</f>
        <v>317.07692307692304</v>
      </c>
      <c r="E243" s="32">
        <f>IFERROR('σ и σw, МПа'!E243*$BE$2,"-")</f>
        <v>317.07692307692304</v>
      </c>
      <c r="F243" s="32">
        <f>IFERROR('σ и σw, МПа'!F243*$BE$2,"-")</f>
        <v>317.07692307692304</v>
      </c>
      <c r="G243" s="32">
        <f>IFERROR('σ и σw, МПа'!G243*$BE$2,"-")</f>
        <v>307.84615384615387</v>
      </c>
      <c r="H243" s="32">
        <f>IFERROR('σ и σw, МПа'!H243*$BE$2,"-")</f>
        <v>294.46153846153845</v>
      </c>
      <c r="I243" s="32">
        <f>IFERROR('σ и σw, МПа'!I243*$BE$2,"-")</f>
        <v>289.84615384615381</v>
      </c>
      <c r="J243" s="32">
        <f>IFERROR('σ и σw, МПа'!J243*$BE$2,"-")</f>
        <v>276</v>
      </c>
      <c r="K243" s="32">
        <f>IFERROR('σ и σw, МПа'!K243*$BE$2,"-")</f>
        <v>262.61538461538458</v>
      </c>
      <c r="L243" s="32" t="str">
        <f>IFERROR('σ и σw, МПа'!L243*$BE$2,"-")</f>
        <v>-</v>
      </c>
      <c r="M243" s="32" t="str">
        <f>IFERROR('σ и σw, МПа'!M243*$BE$2,"-")</f>
        <v>-</v>
      </c>
      <c r="N243" s="32" t="str">
        <f>IFERROR('σ и σw, МПа'!N243*$BE$2,"-")</f>
        <v>-</v>
      </c>
      <c r="O243" s="32" t="str">
        <f>IFERROR('σ и σw, МПа'!O243*$BE$2,"-")</f>
        <v>-</v>
      </c>
      <c r="P243" s="33" t="str">
        <f>IFERROR('σ и σw, МПа'!P243*$BE$2,"-")</f>
        <v>-</v>
      </c>
      <c r="Q243" s="31">
        <f>IFERROR('σ и σw, МПа'!D243*$BF$2,"-")</f>
        <v>422.76923076923077</v>
      </c>
      <c r="R243" s="32">
        <f>IFERROR('σ и σw, МПа'!E243*$BF$2,"-")</f>
        <v>422.76923076923077</v>
      </c>
      <c r="S243" s="32">
        <f>IFERROR('σ и σw, МПа'!F243*$BF$2,"-")</f>
        <v>422.76923076923077</v>
      </c>
      <c r="T243" s="32">
        <f>IFERROR('σ и σw, МПа'!G243*$BF$2,"-")</f>
        <v>410.46153846153851</v>
      </c>
      <c r="U243" s="32">
        <f>IFERROR('σ и σw, МПа'!H243*$BF$2,"-")</f>
        <v>392.61538461538464</v>
      </c>
      <c r="V243" s="32">
        <f>IFERROR('σ и σw, МПа'!I243*$BF$2,"-")</f>
        <v>386.46153846153845</v>
      </c>
      <c r="W243" s="32">
        <f>IFERROR('σ и σw, МПа'!J243*$BF$2,"-")</f>
        <v>368</v>
      </c>
      <c r="X243" s="32">
        <f>IFERROR('σ и σw, МПа'!K243*$BF$2,"-")</f>
        <v>350.15384615384619</v>
      </c>
      <c r="Y243" s="32" t="str">
        <f>IFERROR('σ и σw, МПа'!L243*$BF$2,"-")</f>
        <v>-</v>
      </c>
      <c r="Z243" s="32" t="str">
        <f>IFERROR('σ и σw, МПа'!M243*$BF$2,"-")</f>
        <v>-</v>
      </c>
      <c r="AA243" s="32" t="str">
        <f>IFERROR('σ и σw, МПа'!N243*$BF$2,"-")</f>
        <v>-</v>
      </c>
      <c r="AB243" s="32" t="str">
        <f>IFERROR('σ и σw, МПа'!O243*$BF$2,"-")</f>
        <v>-</v>
      </c>
      <c r="AC243" s="33" t="str">
        <f>IFERROR('σ и σw, МПа'!P243*$BF$2,"-")</f>
        <v>-</v>
      </c>
      <c r="AD243" s="31">
        <f>IFERROR('σ и σw, МПа'!Q243*$BG$2,"-")</f>
        <v>354</v>
      </c>
      <c r="AE243" s="32">
        <f>IFERROR('σ и σw, МПа'!R243*$BG$2,"-")</f>
        <v>354</v>
      </c>
      <c r="AF243" s="32">
        <f>IFERROR('σ и σw, МПа'!S243*$BG$2,"-")</f>
        <v>354</v>
      </c>
      <c r="AG243" s="32">
        <f>IFERROR('σ и σw, МПа'!T243*$BG$2,"-")</f>
        <v>341.4</v>
      </c>
      <c r="AH243" s="32">
        <f>IFERROR('σ и σw, МПа'!U243*$BG$2,"-")</f>
        <v>324</v>
      </c>
      <c r="AI243" s="32">
        <f>IFERROR('σ и σw, МПа'!V243*$BG$2,"-")</f>
        <v>318</v>
      </c>
      <c r="AJ243" s="32">
        <f>IFERROR('σ и σw, МПа'!W243*$BG$2,"-")</f>
        <v>306</v>
      </c>
      <c r="AK243" s="32">
        <f>IFERROR('σ и σw, МПа'!X243*$BG$2,"-")</f>
        <v>264.59999999999997</v>
      </c>
      <c r="AL243" s="32" t="str">
        <f>IFERROR('σ и σw, МПа'!Y243*$BG$2,"-")</f>
        <v>-</v>
      </c>
      <c r="AM243" s="32" t="str">
        <f>IFERROR('σ и σw, МПа'!Z243*$BG$2,"-")</f>
        <v>-</v>
      </c>
      <c r="AN243" s="32" t="str">
        <f>IFERROR('σ и σw, МПа'!AA243*$BG$2,"-")</f>
        <v>-</v>
      </c>
      <c r="AO243" s="32" t="str">
        <f>IFERROR('σ и σw, МПа'!AB243*$BG$2,"-")</f>
        <v>-</v>
      </c>
      <c r="AP243" s="33" t="str">
        <f>IFERROR('σ и σw, МПа'!AC243*$BG$2,"-")</f>
        <v>-</v>
      </c>
      <c r="AQ243" s="31">
        <f>IFERROR('σ и σw, МПа'!Q243*$BH$2,"-")</f>
        <v>590</v>
      </c>
      <c r="AR243" s="32">
        <f>IFERROR('σ и σw, МПа'!R243*$BH$2,"-")</f>
        <v>590</v>
      </c>
      <c r="AS243" s="32">
        <f>IFERROR('σ и σw, МПа'!S243*$BH$2,"-")</f>
        <v>590</v>
      </c>
      <c r="AT243" s="32">
        <f>IFERROR('σ и σw, МПа'!T243*$BH$2,"-")</f>
        <v>569</v>
      </c>
      <c r="AU243" s="32">
        <f>IFERROR('σ и σw, МПа'!U243*$BH$2,"-")</f>
        <v>540</v>
      </c>
      <c r="AV243" s="32">
        <f>IFERROR('σ и σw, МПа'!V243*$BH$2,"-")</f>
        <v>530</v>
      </c>
      <c r="AW243" s="32">
        <f>IFERROR('σ и σw, МПа'!W243*$BH$2,"-")</f>
        <v>510</v>
      </c>
      <c r="AX243" s="32">
        <f>IFERROR('σ и σw, МПа'!X243*$BH$2,"-")</f>
        <v>441</v>
      </c>
      <c r="AY243" s="32" t="str">
        <f>IFERROR('σ и σw, МПа'!Y243*$BH$2,"-")</f>
        <v>-</v>
      </c>
      <c r="AZ243" s="32" t="str">
        <f>IFERROR('σ и σw, МПа'!Z243*$BH$2,"-")</f>
        <v>-</v>
      </c>
      <c r="BA243" s="32" t="str">
        <f>IFERROR('σ и σw, МПа'!AA243*$BH$2,"-")</f>
        <v>-</v>
      </c>
      <c r="BB243" s="32" t="str">
        <f>IFERROR('σ и σw, МПа'!AB243*$BH$2,"-")</f>
        <v>-</v>
      </c>
      <c r="BC243" s="33" t="str">
        <f>IFERROR('σ и σw, МПа'!AC243*$BH$2,"-")</f>
        <v>-</v>
      </c>
    </row>
    <row r="244" spans="1:55" ht="25.5" x14ac:dyDescent="0.25">
      <c r="A244" s="10" t="str">
        <f>INDEX('Обработка исходного'!B:B,ROW($B$3)+4*(ROW($B244)-ROW($B$3)))</f>
        <v>Сталь легированная хромомолибденованадиевая</v>
      </c>
      <c r="B244" s="47" t="str">
        <f>INDEX('Обработка исходного'!D:D,ROW($B$3)+4*(ROW($B244)-ROW($B$3)))</f>
        <v>36Х2Н2МФА</v>
      </c>
      <c r="C244" s="27" t="str">
        <f>'Rp0,2, МПа'!C244</f>
        <v>Заготовки крепежных деталей толщиной до 200 мм, КП640</v>
      </c>
      <c r="D244" s="31">
        <f>IFERROR('σ и σw, МПа'!D244*$BE$2,"-")</f>
        <v>316.61538461538458</v>
      </c>
      <c r="E244" s="32">
        <f>IFERROR('σ и σw, МПа'!E244*$BE$2,"-")</f>
        <v>316.61538461538458</v>
      </c>
      <c r="F244" s="32">
        <f>IFERROR('σ и σw, МПа'!F244*$BE$2,"-")</f>
        <v>302.76923076923072</v>
      </c>
      <c r="G244" s="32">
        <f>IFERROR('σ и σw, МПа'!G244*$BE$2,"-")</f>
        <v>289.38461538461536</v>
      </c>
      <c r="H244" s="32">
        <f>IFERROR('σ и σw, МПа'!H244*$BE$2,"-")</f>
        <v>289.38461538461536</v>
      </c>
      <c r="I244" s="32">
        <f>IFERROR('σ и σw, МПа'!I244*$BE$2,"-")</f>
        <v>280.15384615384613</v>
      </c>
      <c r="J244" s="32">
        <f>IFERROR('σ и σw, МПа'!J244*$BE$2,"-")</f>
        <v>275.53846153846155</v>
      </c>
      <c r="K244" s="32">
        <f>IFERROR('σ и σw, МПа'!K244*$BE$2,"-")</f>
        <v>266.76923076923072</v>
      </c>
      <c r="L244" s="32" t="str">
        <f>IFERROR('σ и σw, МПа'!L244*$BE$2,"-")</f>
        <v>-</v>
      </c>
      <c r="M244" s="32" t="str">
        <f>IFERROR('σ и σw, МПа'!M244*$BE$2,"-")</f>
        <v>-</v>
      </c>
      <c r="N244" s="32" t="str">
        <f>IFERROR('σ и σw, МПа'!N244*$BE$2,"-")</f>
        <v>-</v>
      </c>
      <c r="O244" s="32" t="str">
        <f>IFERROR('σ и σw, МПа'!O244*$BE$2,"-")</f>
        <v>-</v>
      </c>
      <c r="P244" s="33" t="str">
        <f>IFERROR('σ и σw, МПа'!P244*$BE$2,"-")</f>
        <v>-</v>
      </c>
      <c r="Q244" s="31">
        <f>IFERROR('σ и σw, МПа'!D244*$BF$2,"-")</f>
        <v>422.15384615384613</v>
      </c>
      <c r="R244" s="32">
        <f>IFERROR('σ и σw, МПа'!E244*$BF$2,"-")</f>
        <v>422.15384615384613</v>
      </c>
      <c r="S244" s="32">
        <f>IFERROR('σ и σw, МПа'!F244*$BF$2,"-")</f>
        <v>403.69230769230768</v>
      </c>
      <c r="T244" s="32">
        <f>IFERROR('σ и σw, МПа'!G244*$BF$2,"-")</f>
        <v>385.84615384615381</v>
      </c>
      <c r="U244" s="32">
        <f>IFERROR('σ и σw, МПа'!H244*$BF$2,"-")</f>
        <v>385.84615384615381</v>
      </c>
      <c r="V244" s="32">
        <f>IFERROR('σ и σw, МПа'!I244*$BF$2,"-")</f>
        <v>373.53846153846155</v>
      </c>
      <c r="W244" s="32">
        <f>IFERROR('σ и σw, МПа'!J244*$BF$2,"-")</f>
        <v>367.38461538461542</v>
      </c>
      <c r="X244" s="32">
        <f>IFERROR('σ и σw, МПа'!K244*$BF$2,"-")</f>
        <v>355.69230769230768</v>
      </c>
      <c r="Y244" s="32" t="str">
        <f>IFERROR('σ и σw, МПа'!L244*$BF$2,"-")</f>
        <v>-</v>
      </c>
      <c r="Z244" s="32" t="str">
        <f>IFERROR('σ и σw, МПа'!M244*$BF$2,"-")</f>
        <v>-</v>
      </c>
      <c r="AA244" s="32" t="str">
        <f>IFERROR('σ и σw, МПа'!N244*$BF$2,"-")</f>
        <v>-</v>
      </c>
      <c r="AB244" s="32" t="str">
        <f>IFERROR('σ и σw, МПа'!O244*$BF$2,"-")</f>
        <v>-</v>
      </c>
      <c r="AC244" s="33" t="str">
        <f>IFERROR('σ и σw, МПа'!P244*$BF$2,"-")</f>
        <v>-</v>
      </c>
      <c r="AD244" s="31">
        <f>IFERROR('σ и σw, МПа'!Q244*$BG$2,"-")</f>
        <v>384</v>
      </c>
      <c r="AE244" s="32">
        <f>IFERROR('σ и σw, МПа'!R244*$BG$2,"-")</f>
        <v>384</v>
      </c>
      <c r="AF244" s="32">
        <f>IFERROR('σ и σw, МПа'!S244*$BG$2,"-")</f>
        <v>369</v>
      </c>
      <c r="AG244" s="32">
        <f>IFERROR('σ и σw, МПа'!T244*$BG$2,"-")</f>
        <v>349.8</v>
      </c>
      <c r="AH244" s="32">
        <f>IFERROR('σ и σw, МПа'!U244*$BG$2,"-")</f>
        <v>349.8</v>
      </c>
      <c r="AI244" s="32">
        <f>IFERROR('σ и σw, МПа'!V244*$BG$2,"-")</f>
        <v>337.2</v>
      </c>
      <c r="AJ244" s="32">
        <f>IFERROR('σ и σw, МПа'!W244*$BG$2,"-")</f>
        <v>330.59999999999997</v>
      </c>
      <c r="AK244" s="32">
        <f>IFERROR('σ и σw, МПа'!X244*$BG$2,"-")</f>
        <v>285.59999999999997</v>
      </c>
      <c r="AL244" s="32" t="str">
        <f>IFERROR('σ и σw, МПа'!Y244*$BG$2,"-")</f>
        <v>-</v>
      </c>
      <c r="AM244" s="32" t="str">
        <f>IFERROR('σ и σw, МПа'!Z244*$BG$2,"-")</f>
        <v>-</v>
      </c>
      <c r="AN244" s="32" t="str">
        <f>IFERROR('σ и σw, МПа'!AA244*$BG$2,"-")</f>
        <v>-</v>
      </c>
      <c r="AO244" s="32" t="str">
        <f>IFERROR('σ и σw, МПа'!AB244*$BG$2,"-")</f>
        <v>-</v>
      </c>
      <c r="AP244" s="33" t="str">
        <f>IFERROR('σ и σw, МПа'!AC244*$BG$2,"-")</f>
        <v>-</v>
      </c>
      <c r="AQ244" s="31">
        <f>IFERROR('σ и σw, МПа'!Q244*$BH$2,"-")</f>
        <v>640</v>
      </c>
      <c r="AR244" s="32">
        <f>IFERROR('σ и σw, МПа'!R244*$BH$2,"-")</f>
        <v>640</v>
      </c>
      <c r="AS244" s="32">
        <f>IFERROR('σ и σw, МПа'!S244*$BH$2,"-")</f>
        <v>615</v>
      </c>
      <c r="AT244" s="32">
        <f>IFERROR('σ и σw, МПа'!T244*$BH$2,"-")</f>
        <v>583</v>
      </c>
      <c r="AU244" s="32">
        <f>IFERROR('σ и σw, МПа'!U244*$BH$2,"-")</f>
        <v>583</v>
      </c>
      <c r="AV244" s="32">
        <f>IFERROR('σ и σw, МПа'!V244*$BH$2,"-")</f>
        <v>562</v>
      </c>
      <c r="AW244" s="32">
        <f>IFERROR('σ и σw, МПа'!W244*$BH$2,"-")</f>
        <v>551</v>
      </c>
      <c r="AX244" s="32">
        <f>IFERROR('σ и σw, МПа'!X244*$BH$2,"-")</f>
        <v>476</v>
      </c>
      <c r="AY244" s="32" t="str">
        <f>IFERROR('σ и σw, МПа'!Y244*$BH$2,"-")</f>
        <v>-</v>
      </c>
      <c r="AZ244" s="32" t="str">
        <f>IFERROR('σ и σw, МПа'!Z244*$BH$2,"-")</f>
        <v>-</v>
      </c>
      <c r="BA244" s="32" t="str">
        <f>IFERROR('σ и σw, МПа'!AA244*$BH$2,"-")</f>
        <v>-</v>
      </c>
      <c r="BB244" s="32" t="str">
        <f>IFERROR('σ и σw, МПа'!AB244*$BH$2,"-")</f>
        <v>-</v>
      </c>
      <c r="BC244" s="33" t="str">
        <f>IFERROR('σ и σw, МПа'!AC244*$BH$2,"-")</f>
        <v>-</v>
      </c>
    </row>
    <row r="245" spans="1:55" ht="25.5" x14ac:dyDescent="0.25">
      <c r="A245" s="10" t="str">
        <f>INDEX('Обработка исходного'!B:B,ROW($B$3)+4*(ROW($B245)-ROW($B$3)))</f>
        <v>Сталь легированная хромомолибденованадиевая</v>
      </c>
      <c r="B245" s="47" t="str">
        <f>INDEX('Обработка исходного'!D:D,ROW($B$3)+4*(ROW($B245)-ROW($B$3)))</f>
        <v>36Х2Н2МФА</v>
      </c>
      <c r="C245" s="27" t="str">
        <f>'Rp0,2, МПа'!C245</f>
        <v>Заготовки крепежных деталей толщиной до 200 мм, КП685*</v>
      </c>
      <c r="D245" s="31">
        <f>IFERROR('σ и σw, МПа'!D245*$BE$2,"-")</f>
        <v>362.30769230769226</v>
      </c>
      <c r="E245" s="32">
        <f>IFERROR('σ и σw, МПа'!E245*$BE$2,"-")</f>
        <v>362.30769230769226</v>
      </c>
      <c r="F245" s="32">
        <f>IFERROR('σ и σw, МПа'!F245*$BE$2,"-")</f>
        <v>362.30769230769226</v>
      </c>
      <c r="G245" s="32">
        <f>IFERROR('σ и σw, МПа'!G245*$BE$2,"-")</f>
        <v>348.4615384615384</v>
      </c>
      <c r="H245" s="32">
        <f>IFERROR('σ и σw, МПа'!H245*$BE$2,"-")</f>
        <v>339.69230769230768</v>
      </c>
      <c r="I245" s="32">
        <f>IFERROR('σ и σw, МПа'!I245*$BE$2,"-")</f>
        <v>335.07692307692304</v>
      </c>
      <c r="J245" s="32">
        <f>IFERROR('σ и σw, МПа'!J245*$BE$2,"-")</f>
        <v>317.07692307692304</v>
      </c>
      <c r="K245" s="32">
        <f>IFERROR('σ и σw, МПа'!K245*$BE$2,"-")</f>
        <v>303.23076923076923</v>
      </c>
      <c r="L245" s="32" t="str">
        <f>IFERROR('σ и σw, МПа'!L245*$BE$2,"-")</f>
        <v>-</v>
      </c>
      <c r="M245" s="32" t="str">
        <f>IFERROR('σ и σw, МПа'!M245*$BE$2,"-")</f>
        <v>-</v>
      </c>
      <c r="N245" s="32" t="str">
        <f>IFERROR('σ и σw, МПа'!N245*$BE$2,"-")</f>
        <v>-</v>
      </c>
      <c r="O245" s="32" t="str">
        <f>IFERROR('σ и σw, МПа'!O245*$BE$2,"-")</f>
        <v>-</v>
      </c>
      <c r="P245" s="33" t="str">
        <f>IFERROR('σ и σw, МПа'!P245*$BE$2,"-")</f>
        <v>-</v>
      </c>
      <c r="Q245" s="31">
        <f>IFERROR('σ и σw, МПа'!D245*$BF$2,"-")</f>
        <v>483.07692307692309</v>
      </c>
      <c r="R245" s="32">
        <f>IFERROR('σ и σw, МПа'!E245*$BF$2,"-")</f>
        <v>483.07692307692309</v>
      </c>
      <c r="S245" s="32">
        <f>IFERROR('σ и σw, МПа'!F245*$BF$2,"-")</f>
        <v>483.07692307692309</v>
      </c>
      <c r="T245" s="32">
        <f>IFERROR('σ и σw, МПа'!G245*$BF$2,"-")</f>
        <v>464.61538461538458</v>
      </c>
      <c r="U245" s="32">
        <f>IFERROR('σ и σw, МПа'!H245*$BF$2,"-")</f>
        <v>452.92307692307696</v>
      </c>
      <c r="V245" s="32">
        <f>IFERROR('σ и σw, МПа'!I245*$BF$2,"-")</f>
        <v>446.76923076923077</v>
      </c>
      <c r="W245" s="32">
        <f>IFERROR('σ и σw, МПа'!J245*$BF$2,"-")</f>
        <v>422.76923076923077</v>
      </c>
      <c r="X245" s="32">
        <f>IFERROR('σ и σw, МПа'!K245*$BF$2,"-")</f>
        <v>404.30769230769232</v>
      </c>
      <c r="Y245" s="32" t="str">
        <f>IFERROR('σ и σw, МПа'!L245*$BF$2,"-")</f>
        <v>-</v>
      </c>
      <c r="Z245" s="32" t="str">
        <f>IFERROR('σ и σw, МПа'!M245*$BF$2,"-")</f>
        <v>-</v>
      </c>
      <c r="AA245" s="32" t="str">
        <f>IFERROR('σ и σw, МПа'!N245*$BF$2,"-")</f>
        <v>-</v>
      </c>
      <c r="AB245" s="32" t="str">
        <f>IFERROR('σ и σw, МПа'!O245*$BF$2,"-")</f>
        <v>-</v>
      </c>
      <c r="AC245" s="33" t="str">
        <f>IFERROR('σ и σw, МПа'!P245*$BF$2,"-")</f>
        <v>-</v>
      </c>
      <c r="AD245" s="31">
        <f>IFERROR('σ и σw, МПа'!Q245*$BG$2,"-")</f>
        <v>411</v>
      </c>
      <c r="AE245" s="32">
        <f>IFERROR('σ и σw, МПа'!R245*$BG$2,"-")</f>
        <v>411</v>
      </c>
      <c r="AF245" s="32">
        <f>IFERROR('σ и σw, МПа'!S245*$BG$2,"-")</f>
        <v>411</v>
      </c>
      <c r="AG245" s="32">
        <f>IFERROR('σ и σw, МПа'!T245*$BG$2,"-")</f>
        <v>394.2</v>
      </c>
      <c r="AH245" s="32">
        <f>IFERROR('σ и σw, МПа'!U245*$BG$2,"-")</f>
        <v>382.8</v>
      </c>
      <c r="AI245" s="32">
        <f>IFERROR('σ и σw, МПа'!V245*$BG$2,"-")</f>
        <v>376.8</v>
      </c>
      <c r="AJ245" s="32">
        <f>IFERROR('σ и σw, МПа'!W245*$BG$2,"-")</f>
        <v>353.4</v>
      </c>
      <c r="AK245" s="32">
        <f>IFERROR('σ и σw, МПа'!X245*$BG$2,"-")</f>
        <v>324</v>
      </c>
      <c r="AL245" s="32" t="str">
        <f>IFERROR('σ и σw, МПа'!Y245*$BG$2,"-")</f>
        <v>-</v>
      </c>
      <c r="AM245" s="32" t="str">
        <f>IFERROR('σ и σw, МПа'!Z245*$BG$2,"-")</f>
        <v>-</v>
      </c>
      <c r="AN245" s="32" t="str">
        <f>IFERROR('σ и σw, МПа'!AA245*$BG$2,"-")</f>
        <v>-</v>
      </c>
      <c r="AO245" s="32" t="str">
        <f>IFERROR('σ и σw, МПа'!AB245*$BG$2,"-")</f>
        <v>-</v>
      </c>
      <c r="AP245" s="33" t="str">
        <f>IFERROR('σ и σw, МПа'!AC245*$BG$2,"-")</f>
        <v>-</v>
      </c>
      <c r="AQ245" s="31">
        <f>IFERROR('σ и σw, МПа'!Q245*$BH$2,"-")</f>
        <v>685</v>
      </c>
      <c r="AR245" s="32">
        <f>IFERROR('σ и σw, МПа'!R245*$BH$2,"-")</f>
        <v>685</v>
      </c>
      <c r="AS245" s="32">
        <f>IFERROR('σ и σw, МПа'!S245*$BH$2,"-")</f>
        <v>685</v>
      </c>
      <c r="AT245" s="32">
        <f>IFERROR('σ и σw, МПа'!T245*$BH$2,"-")</f>
        <v>657</v>
      </c>
      <c r="AU245" s="32">
        <f>IFERROR('σ и σw, МПа'!U245*$BH$2,"-")</f>
        <v>638</v>
      </c>
      <c r="AV245" s="32">
        <f>IFERROR('σ и σw, МПа'!V245*$BH$2,"-")</f>
        <v>628</v>
      </c>
      <c r="AW245" s="32">
        <f>IFERROR('σ и σw, МПа'!W245*$BH$2,"-")</f>
        <v>589</v>
      </c>
      <c r="AX245" s="32">
        <f>IFERROR('σ и σw, МПа'!X245*$BH$2,"-")</f>
        <v>540</v>
      </c>
      <c r="AY245" s="32" t="str">
        <f>IFERROR('σ и σw, МПа'!Y245*$BH$2,"-")</f>
        <v>-</v>
      </c>
      <c r="AZ245" s="32" t="str">
        <f>IFERROR('σ и σw, МПа'!Z245*$BH$2,"-")</f>
        <v>-</v>
      </c>
      <c r="BA245" s="32" t="str">
        <f>IFERROR('σ и σw, МПа'!AA245*$BH$2,"-")</f>
        <v>-</v>
      </c>
      <c r="BB245" s="32" t="str">
        <f>IFERROR('σ и σw, МПа'!AB245*$BH$2,"-")</f>
        <v>-</v>
      </c>
      <c r="BC245" s="33" t="str">
        <f>IFERROR('σ и σw, МПа'!AC245*$BH$2,"-")</f>
        <v>-</v>
      </c>
    </row>
    <row r="246" spans="1:55" ht="25.5" x14ac:dyDescent="0.25">
      <c r="A246" s="10" t="str">
        <f>INDEX('Обработка исходного'!B:B,ROW($B$3)+4*(ROW($B246)-ROW($B$3)))</f>
        <v>Сталь легированная хромомолибденованадиевая</v>
      </c>
      <c r="B246" s="47" t="str">
        <f>INDEX('Обработка исходного'!D:D,ROW($B$3)+4*(ROW($B246)-ROW($B$3)))</f>
        <v>36Х2Н2МФА</v>
      </c>
      <c r="C246" s="27" t="str">
        <f>'Rp0,2, МПа'!C246</f>
        <v>Заготовки крепежных деталей толщиной до 200 мм, КП785*</v>
      </c>
      <c r="D246" s="31">
        <f>IFERROR('σ и σw, МПа'!D246*$BE$2,"-")</f>
        <v>407.53846153846149</v>
      </c>
      <c r="E246" s="32">
        <f>IFERROR('σ и σw, МПа'!E246*$BE$2,"-")</f>
        <v>407.53846153846149</v>
      </c>
      <c r="F246" s="32">
        <f>IFERROR('σ и σw, МПа'!F246*$BE$2,"-")</f>
        <v>407.53846153846149</v>
      </c>
      <c r="G246" s="32">
        <f>IFERROR('σ и σw, МПа'!G246*$BE$2,"-")</f>
        <v>393.69230769230762</v>
      </c>
      <c r="H246" s="32">
        <f>IFERROR('σ и σw, МПа'!H246*$BE$2,"-")</f>
        <v>380.30769230769226</v>
      </c>
      <c r="I246" s="32">
        <f>IFERROR('σ и σw, МПа'!I246*$BE$2,"-")</f>
        <v>375.69230769230768</v>
      </c>
      <c r="J246" s="32">
        <f>IFERROR('σ и σw, МПа'!J246*$BE$2,"-")</f>
        <v>362.30769230769226</v>
      </c>
      <c r="K246" s="32">
        <f>IFERROR('σ и σw, МПа'!K246*$BE$2,"-")</f>
        <v>339.69230769230768</v>
      </c>
      <c r="L246" s="32" t="str">
        <f>IFERROR('σ и σw, МПа'!L246*$BE$2,"-")</f>
        <v>-</v>
      </c>
      <c r="M246" s="32" t="str">
        <f>IFERROR('σ и σw, МПа'!M246*$BE$2,"-")</f>
        <v>-</v>
      </c>
      <c r="N246" s="32" t="str">
        <f>IFERROR('σ и σw, МПа'!N246*$BE$2,"-")</f>
        <v>-</v>
      </c>
      <c r="O246" s="32" t="str">
        <f>IFERROR('σ и σw, МПа'!O246*$BE$2,"-")</f>
        <v>-</v>
      </c>
      <c r="P246" s="33" t="str">
        <f>IFERROR('σ и σw, МПа'!P246*$BE$2,"-")</f>
        <v>-</v>
      </c>
      <c r="Q246" s="31">
        <f>IFERROR('σ и σw, МПа'!D246*$BF$2,"-")</f>
        <v>543.38461538461536</v>
      </c>
      <c r="R246" s="32">
        <f>IFERROR('σ и σw, МПа'!E246*$BF$2,"-")</f>
        <v>543.38461538461536</v>
      </c>
      <c r="S246" s="32">
        <f>IFERROR('σ и σw, МПа'!F246*$BF$2,"-")</f>
        <v>543.38461538461536</v>
      </c>
      <c r="T246" s="32">
        <f>IFERROR('σ и σw, МПа'!G246*$BF$2,"-")</f>
        <v>524.92307692307691</v>
      </c>
      <c r="U246" s="32">
        <f>IFERROR('σ и σw, МПа'!H246*$BF$2,"-")</f>
        <v>507.07692307692309</v>
      </c>
      <c r="V246" s="32">
        <f>IFERROR('σ и σw, МПа'!I246*$BF$2,"-")</f>
        <v>500.92307692307696</v>
      </c>
      <c r="W246" s="32">
        <f>IFERROR('σ и σw, МПа'!J246*$BF$2,"-")</f>
        <v>483.07692307692309</v>
      </c>
      <c r="X246" s="32">
        <f>IFERROR('σ и σw, МПа'!K246*$BF$2,"-")</f>
        <v>452.92307692307696</v>
      </c>
      <c r="Y246" s="32" t="str">
        <f>IFERROR('σ и σw, МПа'!L246*$BF$2,"-")</f>
        <v>-</v>
      </c>
      <c r="Z246" s="32" t="str">
        <f>IFERROR('σ и σw, МПа'!M246*$BF$2,"-")</f>
        <v>-</v>
      </c>
      <c r="AA246" s="32" t="str">
        <f>IFERROR('σ и σw, МПа'!N246*$BF$2,"-")</f>
        <v>-</v>
      </c>
      <c r="AB246" s="32" t="str">
        <f>IFERROR('σ и σw, МПа'!O246*$BF$2,"-")</f>
        <v>-</v>
      </c>
      <c r="AC246" s="33" t="str">
        <f>IFERROR('σ и σw, МПа'!P246*$BF$2,"-")</f>
        <v>-</v>
      </c>
      <c r="AD246" s="31">
        <f>IFERROR('σ и σw, МПа'!Q246*$BG$2,"-")</f>
        <v>471</v>
      </c>
      <c r="AE246" s="32">
        <f>IFERROR('σ и σw, МПа'!R246*$BG$2,"-")</f>
        <v>471</v>
      </c>
      <c r="AF246" s="32">
        <f>IFERROR('σ и σw, МПа'!S246*$BG$2,"-")</f>
        <v>471</v>
      </c>
      <c r="AG246" s="32">
        <f>IFERROR('σ и σw, МПа'!T246*$BG$2,"-")</f>
        <v>453</v>
      </c>
      <c r="AH246" s="32">
        <f>IFERROR('σ и σw, МПа'!U246*$BG$2,"-")</f>
        <v>435.59999999999997</v>
      </c>
      <c r="AI246" s="32">
        <f>IFERROR('σ и σw, МПа'!V246*$BG$2,"-")</f>
        <v>429.59999999999997</v>
      </c>
      <c r="AJ246" s="32">
        <f>IFERROR('σ и σw, МПа'!W246*$BG$2,"-")</f>
        <v>412.2</v>
      </c>
      <c r="AK246" s="32">
        <f>IFERROR('σ и σw, МПа'!X246*$BG$2,"-")</f>
        <v>382.8</v>
      </c>
      <c r="AL246" s="32" t="str">
        <f>IFERROR('σ и σw, МПа'!Y246*$BG$2,"-")</f>
        <v>-</v>
      </c>
      <c r="AM246" s="32" t="str">
        <f>IFERROR('σ и σw, МПа'!Z246*$BG$2,"-")</f>
        <v>-</v>
      </c>
      <c r="AN246" s="32" t="str">
        <f>IFERROR('σ и σw, МПа'!AA246*$BG$2,"-")</f>
        <v>-</v>
      </c>
      <c r="AO246" s="32" t="str">
        <f>IFERROR('σ и σw, МПа'!AB246*$BG$2,"-")</f>
        <v>-</v>
      </c>
      <c r="AP246" s="33" t="str">
        <f>IFERROR('σ и σw, МПа'!AC246*$BG$2,"-")</f>
        <v>-</v>
      </c>
      <c r="AQ246" s="31">
        <f>IFERROR('σ и σw, МПа'!Q246*$BH$2,"-")</f>
        <v>785</v>
      </c>
      <c r="AR246" s="32">
        <f>IFERROR('σ и σw, МПа'!R246*$BH$2,"-")</f>
        <v>785</v>
      </c>
      <c r="AS246" s="32">
        <f>IFERROR('σ и σw, МПа'!S246*$BH$2,"-")</f>
        <v>785</v>
      </c>
      <c r="AT246" s="32">
        <f>IFERROR('σ и σw, МПа'!T246*$BH$2,"-")</f>
        <v>755</v>
      </c>
      <c r="AU246" s="32">
        <f>IFERROR('σ и σw, МПа'!U246*$BH$2,"-")</f>
        <v>726</v>
      </c>
      <c r="AV246" s="32">
        <f>IFERROR('σ и σw, МПа'!V246*$BH$2,"-")</f>
        <v>716</v>
      </c>
      <c r="AW246" s="32">
        <f>IFERROR('σ и σw, МПа'!W246*$BH$2,"-")</f>
        <v>687</v>
      </c>
      <c r="AX246" s="32">
        <f>IFERROR('σ и σw, МПа'!X246*$BH$2,"-")</f>
        <v>638</v>
      </c>
      <c r="AY246" s="32" t="str">
        <f>IFERROR('σ и σw, МПа'!Y246*$BH$2,"-")</f>
        <v>-</v>
      </c>
      <c r="AZ246" s="32" t="str">
        <f>IFERROR('σ и σw, МПа'!Z246*$BH$2,"-")</f>
        <v>-</v>
      </c>
      <c r="BA246" s="32" t="str">
        <f>IFERROR('σ и σw, МПа'!AA246*$BH$2,"-")</f>
        <v>-</v>
      </c>
      <c r="BB246" s="32" t="str">
        <f>IFERROR('σ и σw, МПа'!AB246*$BH$2,"-")</f>
        <v>-</v>
      </c>
      <c r="BC246" s="33" t="str">
        <f>IFERROR('σ и σw, МПа'!AC246*$BH$2,"-")</f>
        <v>-</v>
      </c>
    </row>
    <row r="247" spans="1:55" ht="25.5" x14ac:dyDescent="0.25">
      <c r="A247" s="10" t="str">
        <f>INDEX('Обработка исходного'!B:B,ROW($B$3)+4*(ROW($B247)-ROW($B$3)))</f>
        <v>Сталь легированная хромомолибденованадиевая</v>
      </c>
      <c r="B247" s="47" t="str">
        <f>INDEX('Обработка исходного'!D:D,ROW($B$3)+4*(ROW($B247)-ROW($B$3)))</f>
        <v>38ХН3МФА</v>
      </c>
      <c r="C247" s="27" t="str">
        <f>'Rp0,2, МПа'!C247</f>
        <v>Заготовки крепежных деталей толщиной до 200 мм, КП490*</v>
      </c>
      <c r="D247" s="31">
        <f>IFERROR('σ и σw, МПа'!D247*$BE$2,"-")</f>
        <v>303.23076923076923</v>
      </c>
      <c r="E247" s="32">
        <f>IFERROR('σ и σw, МПа'!E247*$BE$2,"-")</f>
        <v>303.23076923076923</v>
      </c>
      <c r="F247" s="32">
        <f>IFERROR('σ и σw, МПа'!F247*$BE$2,"-")</f>
        <v>289.84615384615381</v>
      </c>
      <c r="G247" s="32">
        <f>IFERROR('σ и σw, МПа'!G247*$BE$2,"-")</f>
        <v>280.61538461538458</v>
      </c>
      <c r="H247" s="32">
        <f>IFERROR('σ и σw, МПа'!H247*$BE$2,"-")</f>
        <v>280.61538461538458</v>
      </c>
      <c r="I247" s="32">
        <f>IFERROR('σ и σw, МПа'!I247*$BE$2,"-")</f>
        <v>271.84615384615381</v>
      </c>
      <c r="J247" s="32">
        <f>IFERROR('σ и σw, МПа'!J247*$BE$2,"-")</f>
        <v>267.23076923076923</v>
      </c>
      <c r="K247" s="32">
        <f>IFERROR('σ и σw, МПа'!K247*$BE$2,"-")</f>
        <v>258</v>
      </c>
      <c r="L247" s="32" t="str">
        <f>IFERROR('σ и σw, МПа'!L247*$BE$2,"-")</f>
        <v>-</v>
      </c>
      <c r="M247" s="32" t="str">
        <f>IFERROR('σ и σw, МПа'!M247*$BE$2,"-")</f>
        <v>-</v>
      </c>
      <c r="N247" s="32" t="str">
        <f>IFERROR('σ и σw, МПа'!N247*$BE$2,"-")</f>
        <v>-</v>
      </c>
      <c r="O247" s="32" t="str">
        <f>IFERROR('σ и σw, МПа'!O247*$BE$2,"-")</f>
        <v>-</v>
      </c>
      <c r="P247" s="33" t="str">
        <f>IFERROR('σ и σw, МПа'!P247*$BE$2,"-")</f>
        <v>-</v>
      </c>
      <c r="Q247" s="31">
        <f>IFERROR('σ и σw, МПа'!D247*$BF$2,"-")</f>
        <v>404.30769230769232</v>
      </c>
      <c r="R247" s="32">
        <f>IFERROR('σ и σw, МПа'!E247*$BF$2,"-")</f>
        <v>404.30769230769232</v>
      </c>
      <c r="S247" s="32">
        <f>IFERROR('σ и σw, МПа'!F247*$BF$2,"-")</f>
        <v>386.46153846153845</v>
      </c>
      <c r="T247" s="32">
        <f>IFERROR('σ и σw, МПа'!G247*$BF$2,"-")</f>
        <v>374.15384615384619</v>
      </c>
      <c r="U247" s="32">
        <f>IFERROR('σ и σw, МПа'!H247*$BF$2,"-")</f>
        <v>374.15384615384619</v>
      </c>
      <c r="V247" s="32">
        <f>IFERROR('σ и σw, МПа'!I247*$BF$2,"-")</f>
        <v>362.46153846153845</v>
      </c>
      <c r="W247" s="32">
        <f>IFERROR('σ и σw, МПа'!J247*$BF$2,"-")</f>
        <v>356.30769230769232</v>
      </c>
      <c r="X247" s="32">
        <f>IFERROR('σ и σw, МПа'!K247*$BF$2,"-")</f>
        <v>344</v>
      </c>
      <c r="Y247" s="32" t="str">
        <f>IFERROR('σ и σw, МПа'!L247*$BF$2,"-")</f>
        <v>-</v>
      </c>
      <c r="Z247" s="32" t="str">
        <f>IFERROR('σ и σw, МПа'!M247*$BF$2,"-")</f>
        <v>-</v>
      </c>
      <c r="AA247" s="32" t="str">
        <f>IFERROR('σ и σw, МПа'!N247*$BF$2,"-")</f>
        <v>-</v>
      </c>
      <c r="AB247" s="32" t="str">
        <f>IFERROR('σ и σw, МПа'!O247*$BF$2,"-")</f>
        <v>-</v>
      </c>
      <c r="AC247" s="33" t="str">
        <f>IFERROR('σ и σw, МПа'!P247*$BF$2,"-")</f>
        <v>-</v>
      </c>
      <c r="AD247" s="31">
        <f>IFERROR('σ и σw, МПа'!Q247*$BG$2,"-")</f>
        <v>294</v>
      </c>
      <c r="AE247" s="32">
        <f>IFERROR('σ и σw, МПа'!R247*$BG$2,"-")</f>
        <v>294</v>
      </c>
      <c r="AF247" s="32">
        <f>IFERROR('σ и σw, МПа'!S247*$BG$2,"-")</f>
        <v>282.59999999999997</v>
      </c>
      <c r="AG247" s="32">
        <f>IFERROR('σ и σw, МПа'!T247*$BG$2,"-")</f>
        <v>270.59999999999997</v>
      </c>
      <c r="AH247" s="32">
        <f>IFERROR('σ и σw, МПа'!U247*$BG$2,"-")</f>
        <v>270.59999999999997</v>
      </c>
      <c r="AI247" s="32">
        <f>IFERROR('σ и σw, МПа'!V247*$BG$2,"-")</f>
        <v>259.2</v>
      </c>
      <c r="AJ247" s="32">
        <f>IFERROR('σ и σw, МПа'!W247*$BG$2,"-")</f>
        <v>253.2</v>
      </c>
      <c r="AK247" s="32">
        <f>IFERROR('σ и σw, МПа'!X247*$BG$2,"-")</f>
        <v>205.79999999999998</v>
      </c>
      <c r="AL247" s="32" t="str">
        <f>IFERROR('σ и σw, МПа'!Y247*$BG$2,"-")</f>
        <v>-</v>
      </c>
      <c r="AM247" s="32" t="str">
        <f>IFERROR('σ и σw, МПа'!Z247*$BG$2,"-")</f>
        <v>-</v>
      </c>
      <c r="AN247" s="32" t="str">
        <f>IFERROR('σ и σw, МПа'!AA247*$BG$2,"-")</f>
        <v>-</v>
      </c>
      <c r="AO247" s="32" t="str">
        <f>IFERROR('σ и σw, МПа'!AB247*$BG$2,"-")</f>
        <v>-</v>
      </c>
      <c r="AP247" s="33" t="str">
        <f>IFERROR('σ и σw, МПа'!AC247*$BG$2,"-")</f>
        <v>-</v>
      </c>
      <c r="AQ247" s="31">
        <f>IFERROR('σ и σw, МПа'!Q247*$BH$2,"-")</f>
        <v>490</v>
      </c>
      <c r="AR247" s="32">
        <f>IFERROR('σ и σw, МПа'!R247*$BH$2,"-")</f>
        <v>490</v>
      </c>
      <c r="AS247" s="32">
        <f>IFERROR('σ и σw, МПа'!S247*$BH$2,"-")</f>
        <v>471</v>
      </c>
      <c r="AT247" s="32">
        <f>IFERROR('σ и σw, МПа'!T247*$BH$2,"-")</f>
        <v>451</v>
      </c>
      <c r="AU247" s="32">
        <f>IFERROR('σ и σw, МПа'!U247*$BH$2,"-")</f>
        <v>451</v>
      </c>
      <c r="AV247" s="32">
        <f>IFERROR('σ и σw, МПа'!V247*$BH$2,"-")</f>
        <v>432</v>
      </c>
      <c r="AW247" s="32">
        <f>IFERROR('σ и σw, МПа'!W247*$BH$2,"-")</f>
        <v>422</v>
      </c>
      <c r="AX247" s="32">
        <f>IFERROR('σ и σw, МПа'!X247*$BH$2,"-")</f>
        <v>343</v>
      </c>
      <c r="AY247" s="32" t="str">
        <f>IFERROR('σ и σw, МПа'!Y247*$BH$2,"-")</f>
        <v>-</v>
      </c>
      <c r="AZ247" s="32" t="str">
        <f>IFERROR('σ и σw, МПа'!Z247*$BH$2,"-")</f>
        <v>-</v>
      </c>
      <c r="BA247" s="32" t="str">
        <f>IFERROR('σ и σw, МПа'!AA247*$BH$2,"-")</f>
        <v>-</v>
      </c>
      <c r="BB247" s="32" t="str">
        <f>IFERROR('σ и σw, МПа'!AB247*$BH$2,"-")</f>
        <v>-</v>
      </c>
      <c r="BC247" s="33" t="str">
        <f>IFERROR('σ и σw, МПа'!AC247*$BH$2,"-")</f>
        <v>-</v>
      </c>
    </row>
    <row r="248" spans="1:55" ht="25.5" x14ac:dyDescent="0.25">
      <c r="A248" s="10" t="str">
        <f>INDEX('Обработка исходного'!B:B,ROW($B$3)+4*(ROW($B248)-ROW($B$3)))</f>
        <v>Сталь легированная хромомолибденованадиевая</v>
      </c>
      <c r="B248" s="47" t="str">
        <f>INDEX('Обработка исходного'!D:D,ROW($B$3)+4*(ROW($B248)-ROW($B$3)))</f>
        <v>38ХН3МФА</v>
      </c>
      <c r="C248" s="27" t="str">
        <f>'Rp0,2, МПа'!C248</f>
        <v>Заготовки крепежных деталей толщиной до 200 мм, КП590*</v>
      </c>
      <c r="D248" s="31">
        <f>IFERROR('σ и σw, МПа'!D248*$BE$2,"-")</f>
        <v>317.07692307692304</v>
      </c>
      <c r="E248" s="32">
        <f>IFERROR('σ и σw, МПа'!E248*$BE$2,"-")</f>
        <v>317.07692307692304</v>
      </c>
      <c r="F248" s="32">
        <f>IFERROR('σ и σw, МПа'!F248*$BE$2,"-")</f>
        <v>303.23076923076923</v>
      </c>
      <c r="G248" s="32">
        <f>IFERROR('σ и σw, МПа'!G248*$BE$2,"-")</f>
        <v>289.84615384615381</v>
      </c>
      <c r="H248" s="32">
        <f>IFERROR('σ и σw, МПа'!H248*$BE$2,"-")</f>
        <v>289.84615384615381</v>
      </c>
      <c r="I248" s="32">
        <f>IFERROR('σ и σw, МПа'!I248*$BE$2,"-")</f>
        <v>280.61538461538458</v>
      </c>
      <c r="J248" s="32">
        <f>IFERROR('σ и σw, МПа'!J248*$BE$2,"-")</f>
        <v>276</v>
      </c>
      <c r="K248" s="32">
        <f>IFERROR('σ и σw, МПа'!K248*$BE$2,"-")</f>
        <v>267.23076923076923</v>
      </c>
      <c r="L248" s="32" t="str">
        <f>IFERROR('σ и σw, МПа'!L248*$BE$2,"-")</f>
        <v>-</v>
      </c>
      <c r="M248" s="32" t="str">
        <f>IFERROR('σ и σw, МПа'!M248*$BE$2,"-")</f>
        <v>-</v>
      </c>
      <c r="N248" s="32" t="str">
        <f>IFERROR('σ и σw, МПа'!N248*$BE$2,"-")</f>
        <v>-</v>
      </c>
      <c r="O248" s="32" t="str">
        <f>IFERROR('σ и σw, МПа'!O248*$BE$2,"-")</f>
        <v>-</v>
      </c>
      <c r="P248" s="33" t="str">
        <f>IFERROR('σ и σw, МПа'!P248*$BE$2,"-")</f>
        <v>-</v>
      </c>
      <c r="Q248" s="31">
        <f>IFERROR('σ и σw, МПа'!D248*$BF$2,"-")</f>
        <v>422.76923076923077</v>
      </c>
      <c r="R248" s="32">
        <f>IFERROR('σ и σw, МПа'!E248*$BF$2,"-")</f>
        <v>422.76923076923077</v>
      </c>
      <c r="S248" s="32">
        <f>IFERROR('σ и σw, МПа'!F248*$BF$2,"-")</f>
        <v>404.30769230769232</v>
      </c>
      <c r="T248" s="32">
        <f>IFERROR('σ и σw, МПа'!G248*$BF$2,"-")</f>
        <v>386.46153846153845</v>
      </c>
      <c r="U248" s="32">
        <f>IFERROR('σ и σw, МПа'!H248*$BF$2,"-")</f>
        <v>386.46153846153845</v>
      </c>
      <c r="V248" s="32">
        <f>IFERROR('σ и σw, МПа'!I248*$BF$2,"-")</f>
        <v>374.15384615384619</v>
      </c>
      <c r="W248" s="32">
        <f>IFERROR('σ и σw, МПа'!J248*$BF$2,"-")</f>
        <v>368</v>
      </c>
      <c r="X248" s="32">
        <f>IFERROR('σ и σw, МПа'!K248*$BF$2,"-")</f>
        <v>356.30769230769232</v>
      </c>
      <c r="Y248" s="32" t="str">
        <f>IFERROR('σ и σw, МПа'!L248*$BF$2,"-")</f>
        <v>-</v>
      </c>
      <c r="Z248" s="32" t="str">
        <f>IFERROR('σ и σw, МПа'!M248*$BF$2,"-")</f>
        <v>-</v>
      </c>
      <c r="AA248" s="32" t="str">
        <f>IFERROR('σ и σw, МПа'!N248*$BF$2,"-")</f>
        <v>-</v>
      </c>
      <c r="AB248" s="32" t="str">
        <f>IFERROR('σ и σw, МПа'!O248*$BF$2,"-")</f>
        <v>-</v>
      </c>
      <c r="AC248" s="33" t="str">
        <f>IFERROR('σ и σw, МПа'!P248*$BF$2,"-")</f>
        <v>-</v>
      </c>
      <c r="AD248" s="31">
        <f>IFERROR('σ и σw, МПа'!Q248*$BG$2,"-")</f>
        <v>354</v>
      </c>
      <c r="AE248" s="32">
        <f>IFERROR('σ и σw, МПа'!R248*$BG$2,"-")</f>
        <v>354</v>
      </c>
      <c r="AF248" s="32">
        <f>IFERROR('σ и σw, МПа'!S248*$BG$2,"-")</f>
        <v>341.4</v>
      </c>
      <c r="AG248" s="32">
        <f>IFERROR('σ и σw, МПа'!T248*$BG$2,"-")</f>
        <v>324</v>
      </c>
      <c r="AH248" s="32">
        <f>IFERROR('σ и σw, МПа'!U248*$BG$2,"-")</f>
        <v>324</v>
      </c>
      <c r="AI248" s="32">
        <f>IFERROR('σ и σw, МПа'!V248*$BG$2,"-")</f>
        <v>312</v>
      </c>
      <c r="AJ248" s="32">
        <f>IFERROR('σ и σw, МПа'!W248*$BG$2,"-")</f>
        <v>306</v>
      </c>
      <c r="AK248" s="32">
        <f>IFERROR('σ и σw, МПа'!X248*$BG$2,"-")</f>
        <v>264.59999999999997</v>
      </c>
      <c r="AL248" s="32" t="str">
        <f>IFERROR('σ и σw, МПа'!Y248*$BG$2,"-")</f>
        <v>-</v>
      </c>
      <c r="AM248" s="32" t="str">
        <f>IFERROR('σ и σw, МПа'!Z248*$BG$2,"-")</f>
        <v>-</v>
      </c>
      <c r="AN248" s="32" t="str">
        <f>IFERROR('σ и σw, МПа'!AA248*$BG$2,"-")</f>
        <v>-</v>
      </c>
      <c r="AO248" s="32" t="str">
        <f>IFERROR('σ и σw, МПа'!AB248*$BG$2,"-")</f>
        <v>-</v>
      </c>
      <c r="AP248" s="33" t="str">
        <f>IFERROR('σ и σw, МПа'!AC248*$BG$2,"-")</f>
        <v>-</v>
      </c>
      <c r="AQ248" s="31">
        <f>IFERROR('σ и σw, МПа'!Q248*$BH$2,"-")</f>
        <v>590</v>
      </c>
      <c r="AR248" s="32">
        <f>IFERROR('σ и σw, МПа'!R248*$BH$2,"-")</f>
        <v>590</v>
      </c>
      <c r="AS248" s="32">
        <f>IFERROR('σ и σw, МПа'!S248*$BH$2,"-")</f>
        <v>569</v>
      </c>
      <c r="AT248" s="32">
        <f>IFERROR('σ и σw, МПа'!T248*$BH$2,"-")</f>
        <v>540</v>
      </c>
      <c r="AU248" s="32">
        <f>IFERROR('σ и σw, МПа'!U248*$BH$2,"-")</f>
        <v>540</v>
      </c>
      <c r="AV248" s="32">
        <f>IFERROR('σ и σw, МПа'!V248*$BH$2,"-")</f>
        <v>520</v>
      </c>
      <c r="AW248" s="32">
        <f>IFERROR('σ и σw, МПа'!W248*$BH$2,"-")</f>
        <v>510</v>
      </c>
      <c r="AX248" s="32">
        <f>IFERROR('σ и σw, МПа'!X248*$BH$2,"-")</f>
        <v>441</v>
      </c>
      <c r="AY248" s="32" t="str">
        <f>IFERROR('σ и σw, МПа'!Y248*$BH$2,"-")</f>
        <v>-</v>
      </c>
      <c r="AZ248" s="32" t="str">
        <f>IFERROR('σ и σw, МПа'!Z248*$BH$2,"-")</f>
        <v>-</v>
      </c>
      <c r="BA248" s="32" t="str">
        <f>IFERROR('σ и σw, МПа'!AA248*$BH$2,"-")</f>
        <v>-</v>
      </c>
      <c r="BB248" s="32" t="str">
        <f>IFERROR('σ и σw, МПа'!AB248*$BH$2,"-")</f>
        <v>-</v>
      </c>
      <c r="BC248" s="33" t="str">
        <f>IFERROR('σ и σw, МПа'!AC248*$BH$2,"-")</f>
        <v>-</v>
      </c>
    </row>
    <row r="249" spans="1:55" ht="25.5" x14ac:dyDescent="0.25">
      <c r="A249" s="10" t="str">
        <f>INDEX('Обработка исходного'!B:B,ROW($B$3)+4*(ROW($B249)-ROW($B$3)))</f>
        <v>Сталь легированная хромомолибденованадиевая</v>
      </c>
      <c r="B249" s="47" t="str">
        <f>INDEX('Обработка исходного'!D:D,ROW($B$3)+4*(ROW($B249)-ROW($B$3)))</f>
        <v>38ХН3МФА</v>
      </c>
      <c r="C249" s="27" t="str">
        <f>'Rp0,2, МПа'!C249</f>
        <v>Заготовки крепежных деталей толщиной до 200 мм, КП640*</v>
      </c>
      <c r="D249" s="31">
        <f>IFERROR('σ и σw, МПа'!D249*$BE$2,"-")</f>
        <v>317.07692307692304</v>
      </c>
      <c r="E249" s="32">
        <f>IFERROR('σ и σw, МПа'!E249*$BE$2,"-")</f>
        <v>317.07692307692304</v>
      </c>
      <c r="F249" s="32">
        <f>IFERROR('σ и σw, МПа'!F249*$BE$2,"-")</f>
        <v>303.23076923076923</v>
      </c>
      <c r="G249" s="32">
        <f>IFERROR('σ и σw, МПа'!G249*$BE$2,"-")</f>
        <v>289.84615384615381</v>
      </c>
      <c r="H249" s="32">
        <f>IFERROR('σ и σw, МПа'!H249*$BE$2,"-")</f>
        <v>289.84615384615381</v>
      </c>
      <c r="I249" s="32">
        <f>IFERROR('σ и σw, МПа'!I249*$BE$2,"-")</f>
        <v>280.61538461538458</v>
      </c>
      <c r="J249" s="32">
        <f>IFERROR('σ и σw, МПа'!J249*$BE$2,"-")</f>
        <v>276</v>
      </c>
      <c r="K249" s="32">
        <f>IFERROR('σ и σw, МПа'!K249*$BE$2,"-")</f>
        <v>267.23076923076923</v>
      </c>
      <c r="L249" s="32" t="str">
        <f>IFERROR('σ и σw, МПа'!L249*$BE$2,"-")</f>
        <v>-</v>
      </c>
      <c r="M249" s="32" t="str">
        <f>IFERROR('σ и σw, МПа'!M249*$BE$2,"-")</f>
        <v>-</v>
      </c>
      <c r="N249" s="32" t="str">
        <f>IFERROR('σ и σw, МПа'!N249*$BE$2,"-")</f>
        <v>-</v>
      </c>
      <c r="O249" s="32" t="str">
        <f>IFERROR('σ и σw, МПа'!O249*$BE$2,"-")</f>
        <v>-</v>
      </c>
      <c r="P249" s="33" t="str">
        <f>IFERROR('σ и σw, МПа'!P249*$BE$2,"-")</f>
        <v>-</v>
      </c>
      <c r="Q249" s="31">
        <f>IFERROR('σ и σw, МПа'!D249*$BF$2,"-")</f>
        <v>422.76923076923077</v>
      </c>
      <c r="R249" s="32">
        <f>IFERROR('σ и σw, МПа'!E249*$BF$2,"-")</f>
        <v>422.76923076923077</v>
      </c>
      <c r="S249" s="32">
        <f>IFERROR('σ и σw, МПа'!F249*$BF$2,"-")</f>
        <v>404.30769230769232</v>
      </c>
      <c r="T249" s="32">
        <f>IFERROR('σ и σw, МПа'!G249*$BF$2,"-")</f>
        <v>386.46153846153845</v>
      </c>
      <c r="U249" s="32">
        <f>IFERROR('σ и σw, МПа'!H249*$BF$2,"-")</f>
        <v>386.46153846153845</v>
      </c>
      <c r="V249" s="32">
        <f>IFERROR('σ и σw, МПа'!I249*$BF$2,"-")</f>
        <v>374.15384615384619</v>
      </c>
      <c r="W249" s="32">
        <f>IFERROR('σ и σw, МПа'!J249*$BF$2,"-")</f>
        <v>368</v>
      </c>
      <c r="X249" s="32">
        <f>IFERROR('σ и σw, МПа'!K249*$BF$2,"-")</f>
        <v>356.30769230769232</v>
      </c>
      <c r="Y249" s="32" t="str">
        <f>IFERROR('σ и σw, МПа'!L249*$BF$2,"-")</f>
        <v>-</v>
      </c>
      <c r="Z249" s="32" t="str">
        <f>IFERROR('σ и σw, МПа'!M249*$BF$2,"-")</f>
        <v>-</v>
      </c>
      <c r="AA249" s="32" t="str">
        <f>IFERROR('σ и σw, МПа'!N249*$BF$2,"-")</f>
        <v>-</v>
      </c>
      <c r="AB249" s="32" t="str">
        <f>IFERROR('σ и σw, МПа'!O249*$BF$2,"-")</f>
        <v>-</v>
      </c>
      <c r="AC249" s="33" t="str">
        <f>IFERROR('σ и σw, МПа'!P249*$BF$2,"-")</f>
        <v>-</v>
      </c>
      <c r="AD249" s="31">
        <f>IFERROR('σ и σw, МПа'!Q249*$BG$2,"-")</f>
        <v>384</v>
      </c>
      <c r="AE249" s="32">
        <f>IFERROR('σ и σw, МПа'!R249*$BG$2,"-")</f>
        <v>384</v>
      </c>
      <c r="AF249" s="32">
        <f>IFERROR('σ и σw, МПа'!S249*$BG$2,"-")</f>
        <v>369</v>
      </c>
      <c r="AG249" s="32">
        <f>IFERROR('σ и σw, МПа'!T249*$BG$2,"-")</f>
        <v>349.8</v>
      </c>
      <c r="AH249" s="32">
        <f>IFERROR('σ и σw, МПа'!U249*$BG$2,"-")</f>
        <v>349.8</v>
      </c>
      <c r="AI249" s="32">
        <f>IFERROR('σ и σw, МПа'!V249*$BG$2,"-")</f>
        <v>337.2</v>
      </c>
      <c r="AJ249" s="32">
        <f>IFERROR('σ и σw, МПа'!W249*$BG$2,"-")</f>
        <v>330.59999999999997</v>
      </c>
      <c r="AK249" s="32">
        <f>IFERROR('σ и σw, МПа'!X249*$BG$2,"-")</f>
        <v>285.59999999999997</v>
      </c>
      <c r="AL249" s="32" t="str">
        <f>IFERROR('σ и σw, МПа'!Y249*$BG$2,"-")</f>
        <v>-</v>
      </c>
      <c r="AM249" s="32" t="str">
        <f>IFERROR('σ и σw, МПа'!Z249*$BG$2,"-")</f>
        <v>-</v>
      </c>
      <c r="AN249" s="32" t="str">
        <f>IFERROR('σ и σw, МПа'!AA249*$BG$2,"-")</f>
        <v>-</v>
      </c>
      <c r="AO249" s="32" t="str">
        <f>IFERROR('σ и σw, МПа'!AB249*$BG$2,"-")</f>
        <v>-</v>
      </c>
      <c r="AP249" s="33" t="str">
        <f>IFERROR('σ и σw, МПа'!AC249*$BG$2,"-")</f>
        <v>-</v>
      </c>
      <c r="AQ249" s="31">
        <f>IFERROR('σ и σw, МПа'!Q249*$BH$2,"-")</f>
        <v>640</v>
      </c>
      <c r="AR249" s="32">
        <f>IFERROR('σ и σw, МПа'!R249*$BH$2,"-")</f>
        <v>640</v>
      </c>
      <c r="AS249" s="32">
        <f>IFERROR('σ и σw, МПа'!S249*$BH$2,"-")</f>
        <v>615</v>
      </c>
      <c r="AT249" s="32">
        <f>IFERROR('σ и σw, МПа'!T249*$BH$2,"-")</f>
        <v>583</v>
      </c>
      <c r="AU249" s="32">
        <f>IFERROR('σ и σw, МПа'!U249*$BH$2,"-")</f>
        <v>583</v>
      </c>
      <c r="AV249" s="32">
        <f>IFERROR('σ и σw, МПа'!V249*$BH$2,"-")</f>
        <v>562</v>
      </c>
      <c r="AW249" s="32">
        <f>IFERROR('σ и σw, МПа'!W249*$BH$2,"-")</f>
        <v>551</v>
      </c>
      <c r="AX249" s="32">
        <f>IFERROR('σ и σw, МПа'!X249*$BH$2,"-")</f>
        <v>476</v>
      </c>
      <c r="AY249" s="32" t="str">
        <f>IFERROR('σ и σw, МПа'!Y249*$BH$2,"-")</f>
        <v>-</v>
      </c>
      <c r="AZ249" s="32" t="str">
        <f>IFERROR('σ и σw, МПа'!Z249*$BH$2,"-")</f>
        <v>-</v>
      </c>
      <c r="BA249" s="32" t="str">
        <f>IFERROR('σ и σw, МПа'!AA249*$BH$2,"-")</f>
        <v>-</v>
      </c>
      <c r="BB249" s="32" t="str">
        <f>IFERROR('σ и σw, МПа'!AB249*$BH$2,"-")</f>
        <v>-</v>
      </c>
      <c r="BC249" s="33" t="str">
        <f>IFERROR('σ и σw, МПа'!AC249*$BH$2,"-")</f>
        <v>-</v>
      </c>
    </row>
    <row r="250" spans="1:55" ht="25.5" x14ac:dyDescent="0.25">
      <c r="A250" s="10" t="str">
        <f>INDEX('Обработка исходного'!B:B,ROW($B$3)+4*(ROW($B250)-ROW($B$3)))</f>
        <v>Сталь легированная хромомолибденованадиевая</v>
      </c>
      <c r="B250" s="47" t="str">
        <f>INDEX('Обработка исходного'!D:D,ROW($B$3)+4*(ROW($B250)-ROW($B$3)))</f>
        <v>38ХН3МФА</v>
      </c>
      <c r="C250" s="27" t="str">
        <f>'Rp0,2, МПа'!C250</f>
        <v>Заготовки крепежных деталей толщиной до 200 мм, КП685*</v>
      </c>
      <c r="D250" s="31">
        <f>IFERROR('σ и σw, МПа'!D250*$BE$2,"-")</f>
        <v>362.30769230769226</v>
      </c>
      <c r="E250" s="32">
        <f>IFERROR('σ и σw, МПа'!E250*$BE$2,"-")</f>
        <v>362.30769230769226</v>
      </c>
      <c r="F250" s="32">
        <f>IFERROR('σ и σw, МПа'!F250*$BE$2,"-")</f>
        <v>348.4615384615384</v>
      </c>
      <c r="G250" s="32">
        <f>IFERROR('σ и σw, МПа'!G250*$BE$2,"-")</f>
        <v>335.07692307692304</v>
      </c>
      <c r="H250" s="32">
        <f>IFERROR('σ и σw, МПа'!H250*$BE$2,"-")</f>
        <v>335.07692307692304</v>
      </c>
      <c r="I250" s="32">
        <f>IFERROR('σ и σw, МПа'!I250*$BE$2,"-")</f>
        <v>325.84615384615387</v>
      </c>
      <c r="J250" s="32">
        <f>IFERROR('σ и σw, МПа'!J250*$BE$2,"-")</f>
        <v>317.07692307692304</v>
      </c>
      <c r="K250" s="32">
        <f>IFERROR('σ и σw, МПа'!K250*$BE$2,"-")</f>
        <v>307.84615384615387</v>
      </c>
      <c r="L250" s="32" t="str">
        <f>IFERROR('σ и σw, МПа'!L250*$BE$2,"-")</f>
        <v>-</v>
      </c>
      <c r="M250" s="32" t="str">
        <f>IFERROR('σ и σw, МПа'!M250*$BE$2,"-")</f>
        <v>-</v>
      </c>
      <c r="N250" s="32" t="str">
        <f>IFERROR('σ и σw, МПа'!N250*$BE$2,"-")</f>
        <v>-</v>
      </c>
      <c r="O250" s="32" t="str">
        <f>IFERROR('σ и σw, МПа'!O250*$BE$2,"-")</f>
        <v>-</v>
      </c>
      <c r="P250" s="33" t="str">
        <f>IFERROR('σ и σw, МПа'!P250*$BE$2,"-")</f>
        <v>-</v>
      </c>
      <c r="Q250" s="31">
        <f>IFERROR('σ и σw, МПа'!D250*$BF$2,"-")</f>
        <v>483.07692307692309</v>
      </c>
      <c r="R250" s="32">
        <f>IFERROR('σ и σw, МПа'!E250*$BF$2,"-")</f>
        <v>483.07692307692309</v>
      </c>
      <c r="S250" s="32">
        <f>IFERROR('σ и σw, МПа'!F250*$BF$2,"-")</f>
        <v>464.61538461538458</v>
      </c>
      <c r="T250" s="32">
        <f>IFERROR('σ и σw, МПа'!G250*$BF$2,"-")</f>
        <v>446.76923076923077</v>
      </c>
      <c r="U250" s="32">
        <f>IFERROR('σ и σw, МПа'!H250*$BF$2,"-")</f>
        <v>446.76923076923077</v>
      </c>
      <c r="V250" s="32">
        <f>IFERROR('σ и σw, МПа'!I250*$BF$2,"-")</f>
        <v>434.46153846153851</v>
      </c>
      <c r="W250" s="32">
        <f>IFERROR('σ и σw, МПа'!J250*$BF$2,"-")</f>
        <v>422.76923076923077</v>
      </c>
      <c r="X250" s="32">
        <f>IFERROR('σ и σw, МПа'!K250*$BF$2,"-")</f>
        <v>410.46153846153851</v>
      </c>
      <c r="Y250" s="32" t="str">
        <f>IFERROR('σ и σw, МПа'!L250*$BF$2,"-")</f>
        <v>-</v>
      </c>
      <c r="Z250" s="32" t="str">
        <f>IFERROR('σ и σw, МПа'!M250*$BF$2,"-")</f>
        <v>-</v>
      </c>
      <c r="AA250" s="32" t="str">
        <f>IFERROR('σ и σw, МПа'!N250*$BF$2,"-")</f>
        <v>-</v>
      </c>
      <c r="AB250" s="32" t="str">
        <f>IFERROR('σ и σw, МПа'!O250*$BF$2,"-")</f>
        <v>-</v>
      </c>
      <c r="AC250" s="33" t="str">
        <f>IFERROR('σ и σw, МПа'!P250*$BF$2,"-")</f>
        <v>-</v>
      </c>
      <c r="AD250" s="31">
        <f>IFERROR('σ и σw, МПа'!Q250*$BG$2,"-")</f>
        <v>411</v>
      </c>
      <c r="AE250" s="32">
        <f>IFERROR('σ и σw, МПа'!R250*$BG$2,"-")</f>
        <v>411</v>
      </c>
      <c r="AF250" s="32">
        <f>IFERROR('σ и σw, МПа'!S250*$BG$2,"-")</f>
        <v>394.2</v>
      </c>
      <c r="AG250" s="32">
        <f>IFERROR('σ и σw, МПа'!T250*$BG$2,"-")</f>
        <v>382.8</v>
      </c>
      <c r="AH250" s="32">
        <f>IFERROR('σ и σw, МПа'!U250*$BG$2,"-")</f>
        <v>376.8</v>
      </c>
      <c r="AI250" s="32">
        <f>IFERROR('σ и σw, МПа'!V250*$BG$2,"-")</f>
        <v>364.8</v>
      </c>
      <c r="AJ250" s="32">
        <f>IFERROR('σ и σw, МПа'!W250*$BG$2,"-")</f>
        <v>353.4</v>
      </c>
      <c r="AK250" s="32">
        <f>IFERROR('σ и σw, МПа'!X250*$BG$2,"-")</f>
        <v>324</v>
      </c>
      <c r="AL250" s="32" t="str">
        <f>IFERROR('σ и σw, МПа'!Y250*$BG$2,"-")</f>
        <v>-</v>
      </c>
      <c r="AM250" s="32" t="str">
        <f>IFERROR('σ и σw, МПа'!Z250*$BG$2,"-")</f>
        <v>-</v>
      </c>
      <c r="AN250" s="32" t="str">
        <f>IFERROR('σ и σw, МПа'!AA250*$BG$2,"-")</f>
        <v>-</v>
      </c>
      <c r="AO250" s="32" t="str">
        <f>IFERROR('σ и σw, МПа'!AB250*$BG$2,"-")</f>
        <v>-</v>
      </c>
      <c r="AP250" s="33" t="str">
        <f>IFERROR('σ и σw, МПа'!AC250*$BG$2,"-")</f>
        <v>-</v>
      </c>
      <c r="AQ250" s="31">
        <f>IFERROR('σ и σw, МПа'!Q250*$BH$2,"-")</f>
        <v>685</v>
      </c>
      <c r="AR250" s="32">
        <f>IFERROR('σ и σw, МПа'!R250*$BH$2,"-")</f>
        <v>685</v>
      </c>
      <c r="AS250" s="32">
        <f>IFERROR('σ и σw, МПа'!S250*$BH$2,"-")</f>
        <v>657</v>
      </c>
      <c r="AT250" s="32">
        <f>IFERROR('σ и σw, МПа'!T250*$BH$2,"-")</f>
        <v>638</v>
      </c>
      <c r="AU250" s="32">
        <f>IFERROR('σ и σw, МПа'!U250*$BH$2,"-")</f>
        <v>628</v>
      </c>
      <c r="AV250" s="32">
        <f>IFERROR('σ и σw, МПа'!V250*$BH$2,"-")</f>
        <v>608</v>
      </c>
      <c r="AW250" s="32">
        <f>IFERROR('σ и σw, МПа'!W250*$BH$2,"-")</f>
        <v>589</v>
      </c>
      <c r="AX250" s="32">
        <f>IFERROR('σ и σw, МПа'!X250*$BH$2,"-")</f>
        <v>540</v>
      </c>
      <c r="AY250" s="32" t="str">
        <f>IFERROR('σ и σw, МПа'!Y250*$BH$2,"-")</f>
        <v>-</v>
      </c>
      <c r="AZ250" s="32" t="str">
        <f>IFERROR('σ и σw, МПа'!Z250*$BH$2,"-")</f>
        <v>-</v>
      </c>
      <c r="BA250" s="32" t="str">
        <f>IFERROR('σ и σw, МПа'!AA250*$BH$2,"-")</f>
        <v>-</v>
      </c>
      <c r="BB250" s="32" t="str">
        <f>IFERROR('σ и σw, МПа'!AB250*$BH$2,"-")</f>
        <v>-</v>
      </c>
      <c r="BC250" s="33" t="str">
        <f>IFERROR('σ и σw, МПа'!AC250*$BH$2,"-")</f>
        <v>-</v>
      </c>
    </row>
    <row r="251" spans="1:55" ht="25.5" x14ac:dyDescent="0.25">
      <c r="A251" s="10" t="str">
        <f>INDEX('Обработка исходного'!B:B,ROW($B$3)+4*(ROW($B251)-ROW($B$3)))</f>
        <v>Сталь легированная хромомолибденованадиевая</v>
      </c>
      <c r="B251" s="47" t="str">
        <f>INDEX('Обработка исходного'!D:D,ROW($B$3)+4*(ROW($B251)-ROW($B$3)))</f>
        <v>38ХН3МФА</v>
      </c>
      <c r="C251" s="27" t="str">
        <f>'Rp0,2, МПа'!C251</f>
        <v>Заготовки крепежных деталей толщиной до 200 мм, КП785*</v>
      </c>
      <c r="D251" s="31">
        <f>IFERROR('σ и σw, МПа'!D251*$BE$2,"-")</f>
        <v>407.53846153846149</v>
      </c>
      <c r="E251" s="32">
        <f>IFERROR('σ и σw, МПа'!E251*$BE$2,"-")</f>
        <v>407.53846153846149</v>
      </c>
      <c r="F251" s="32">
        <f>IFERROR('σ и σw, МПа'!F251*$BE$2,"-")</f>
        <v>389.53846153846149</v>
      </c>
      <c r="G251" s="32">
        <f>IFERROR('σ и σw, МПа'!G251*$BE$2,"-")</f>
        <v>380.30769230769226</v>
      </c>
      <c r="H251" s="32">
        <f>IFERROR('σ и σw, МПа'!H251*$BE$2,"-")</f>
        <v>375.69230769230768</v>
      </c>
      <c r="I251" s="32">
        <f>IFERROR('σ и σw, МПа'!I251*$BE$2,"-")</f>
        <v>362.30769230769226</v>
      </c>
      <c r="J251" s="32">
        <f>IFERROR('σ и σw, МПа'!J251*$BE$2,"-")</f>
        <v>362.30769230769226</v>
      </c>
      <c r="K251" s="32">
        <f>IFERROR('σ и σw, МПа'!K251*$BE$2,"-")</f>
        <v>344.30769230769226</v>
      </c>
      <c r="L251" s="32" t="str">
        <f>IFERROR('σ и σw, МПа'!L251*$BE$2,"-")</f>
        <v>-</v>
      </c>
      <c r="M251" s="32" t="str">
        <f>IFERROR('σ и σw, МПа'!M251*$BE$2,"-")</f>
        <v>-</v>
      </c>
      <c r="N251" s="32" t="str">
        <f>IFERROR('σ и σw, МПа'!N251*$BE$2,"-")</f>
        <v>-</v>
      </c>
      <c r="O251" s="32" t="str">
        <f>IFERROR('σ и σw, МПа'!O251*$BE$2,"-")</f>
        <v>-</v>
      </c>
      <c r="P251" s="33" t="str">
        <f>IFERROR('σ и σw, МПа'!P251*$BE$2,"-")</f>
        <v>-</v>
      </c>
      <c r="Q251" s="31">
        <f>IFERROR('σ и σw, МПа'!D251*$BF$2,"-")</f>
        <v>543.38461538461536</v>
      </c>
      <c r="R251" s="32">
        <f>IFERROR('σ и σw, МПа'!E251*$BF$2,"-")</f>
        <v>543.38461538461536</v>
      </c>
      <c r="S251" s="32">
        <f>IFERROR('σ и σw, МПа'!F251*$BF$2,"-")</f>
        <v>519.38461538461536</v>
      </c>
      <c r="T251" s="32">
        <f>IFERROR('σ и σw, МПа'!G251*$BF$2,"-")</f>
        <v>507.07692307692309</v>
      </c>
      <c r="U251" s="32">
        <f>IFERROR('σ и σw, МПа'!H251*$BF$2,"-")</f>
        <v>500.92307692307696</v>
      </c>
      <c r="V251" s="32">
        <f>IFERROR('σ и σw, МПа'!I251*$BF$2,"-")</f>
        <v>483.07692307692309</v>
      </c>
      <c r="W251" s="32">
        <f>IFERROR('σ и σw, МПа'!J251*$BF$2,"-")</f>
        <v>483.07692307692309</v>
      </c>
      <c r="X251" s="32">
        <f>IFERROR('σ и σw, МПа'!K251*$BF$2,"-")</f>
        <v>459.07692307692309</v>
      </c>
      <c r="Y251" s="32" t="str">
        <f>IFERROR('σ и σw, МПа'!L251*$BF$2,"-")</f>
        <v>-</v>
      </c>
      <c r="Z251" s="32" t="str">
        <f>IFERROR('σ и σw, МПа'!M251*$BF$2,"-")</f>
        <v>-</v>
      </c>
      <c r="AA251" s="32" t="str">
        <f>IFERROR('σ и σw, МПа'!N251*$BF$2,"-")</f>
        <v>-</v>
      </c>
      <c r="AB251" s="32" t="str">
        <f>IFERROR('σ и σw, МПа'!O251*$BF$2,"-")</f>
        <v>-</v>
      </c>
      <c r="AC251" s="33" t="str">
        <f>IFERROR('σ и σw, МПа'!P251*$BF$2,"-")</f>
        <v>-</v>
      </c>
      <c r="AD251" s="31">
        <f>IFERROR('σ и σw, МПа'!Q251*$BG$2,"-")</f>
        <v>471</v>
      </c>
      <c r="AE251" s="32">
        <f>IFERROR('σ и σw, МПа'!R251*$BG$2,"-")</f>
        <v>471</v>
      </c>
      <c r="AF251" s="32">
        <f>IFERROR('σ и σw, МПа'!S251*$BG$2,"-")</f>
        <v>447.59999999999997</v>
      </c>
      <c r="AG251" s="32">
        <f>IFERROR('σ и σw, МПа'!T251*$BG$2,"-")</f>
        <v>435.59999999999997</v>
      </c>
      <c r="AH251" s="32">
        <f>IFERROR('σ и σw, МПа'!U251*$BG$2,"-")</f>
        <v>429.59999999999997</v>
      </c>
      <c r="AI251" s="32">
        <f>IFERROR('σ и σw, МПа'!V251*$BG$2,"-")</f>
        <v>418.2</v>
      </c>
      <c r="AJ251" s="32">
        <f>IFERROR('σ и σw, МПа'!W251*$BG$2,"-")</f>
        <v>406.2</v>
      </c>
      <c r="AK251" s="32">
        <f>IFERROR('σ и σw, МПа'!X251*$BG$2,"-")</f>
        <v>382.8</v>
      </c>
      <c r="AL251" s="32" t="str">
        <f>IFERROR('σ и σw, МПа'!Y251*$BG$2,"-")</f>
        <v>-</v>
      </c>
      <c r="AM251" s="32" t="str">
        <f>IFERROR('σ и σw, МПа'!Z251*$BG$2,"-")</f>
        <v>-</v>
      </c>
      <c r="AN251" s="32" t="str">
        <f>IFERROR('σ и σw, МПа'!AA251*$BG$2,"-")</f>
        <v>-</v>
      </c>
      <c r="AO251" s="32" t="str">
        <f>IFERROR('σ и σw, МПа'!AB251*$BG$2,"-")</f>
        <v>-</v>
      </c>
      <c r="AP251" s="33" t="str">
        <f>IFERROR('σ и σw, МПа'!AC251*$BG$2,"-")</f>
        <v>-</v>
      </c>
      <c r="AQ251" s="31">
        <f>IFERROR('σ и σw, МПа'!Q251*$BH$2,"-")</f>
        <v>785</v>
      </c>
      <c r="AR251" s="32">
        <f>IFERROR('σ и σw, МПа'!R251*$BH$2,"-")</f>
        <v>785</v>
      </c>
      <c r="AS251" s="32">
        <f>IFERROR('σ и σw, МПа'!S251*$BH$2,"-")</f>
        <v>746</v>
      </c>
      <c r="AT251" s="32">
        <f>IFERROR('σ и σw, МПа'!T251*$BH$2,"-")</f>
        <v>726</v>
      </c>
      <c r="AU251" s="32">
        <f>IFERROR('σ и σw, МПа'!U251*$BH$2,"-")</f>
        <v>716</v>
      </c>
      <c r="AV251" s="32">
        <f>IFERROR('σ и σw, МПа'!V251*$BH$2,"-")</f>
        <v>697</v>
      </c>
      <c r="AW251" s="32">
        <f>IFERROR('σ и σw, МПа'!W251*$BH$2,"-")</f>
        <v>677</v>
      </c>
      <c r="AX251" s="32">
        <f>IFERROR('σ и σw, МПа'!X251*$BH$2,"-")</f>
        <v>638</v>
      </c>
      <c r="AY251" s="32" t="str">
        <f>IFERROR('σ и σw, МПа'!Y251*$BH$2,"-")</f>
        <v>-</v>
      </c>
      <c r="AZ251" s="32" t="str">
        <f>IFERROR('σ и σw, МПа'!Z251*$BH$2,"-")</f>
        <v>-</v>
      </c>
      <c r="BA251" s="32" t="str">
        <f>IFERROR('σ и σw, МПа'!AA251*$BH$2,"-")</f>
        <v>-</v>
      </c>
      <c r="BB251" s="32" t="str">
        <f>IFERROR('σ и σw, МПа'!AB251*$BH$2,"-")</f>
        <v>-</v>
      </c>
      <c r="BC251" s="33" t="str">
        <f>IFERROR('σ и σw, МПа'!AC251*$BH$2,"-")</f>
        <v>-</v>
      </c>
    </row>
    <row r="252" spans="1:55" ht="25.5" x14ac:dyDescent="0.25">
      <c r="A252" s="10" t="str">
        <f>INDEX('Обработка исходного'!B:B,ROW($B$3)+4*(ROW($B252)-ROW($B$3)))</f>
        <v>Сталь легированная хромомолибденованадиевая</v>
      </c>
      <c r="B252" s="47" t="str">
        <f>INDEX('Обработка исходного'!D:D,ROW($B$3)+4*(ROW($B252)-ROW($B$3)))</f>
        <v>38ХН3МФА</v>
      </c>
      <c r="C252" s="27" t="str">
        <f>'Rp0,2, МПа'!C252</f>
        <v>Заготовки крепежных деталей толщиной до 200 мм, КП880*</v>
      </c>
      <c r="D252" s="31">
        <f>IFERROR('σ и σw, МПа'!D252*$BE$2,"-")</f>
        <v>452.76923076923077</v>
      </c>
      <c r="E252" s="32">
        <f>IFERROR('σ и σw, МПа'!E252*$BE$2,"-")</f>
        <v>452.76923076923077</v>
      </c>
      <c r="F252" s="32">
        <f>IFERROR('σ и σw, МПа'!F252*$BE$2,"-")</f>
        <v>434.76923076923077</v>
      </c>
      <c r="G252" s="32">
        <f>IFERROR('σ и σw, МПа'!G252*$BE$2,"-")</f>
        <v>420.92307692307691</v>
      </c>
      <c r="H252" s="32">
        <f>IFERROR('σ и σw, МПа'!H252*$BE$2,"-")</f>
        <v>416.76923076923077</v>
      </c>
      <c r="I252" s="32">
        <f>IFERROR('σ и σw, МПа'!I252*$BE$2,"-")</f>
        <v>407.53846153846149</v>
      </c>
      <c r="J252" s="32">
        <f>IFERROR('σ и σw, МПа'!J252*$BE$2,"-")</f>
        <v>398.30769230769226</v>
      </c>
      <c r="K252" s="32">
        <f>IFERROR('σ и σw, МПа'!K252*$BE$2,"-")</f>
        <v>384.92307692307691</v>
      </c>
      <c r="L252" s="32" t="str">
        <f>IFERROR('σ и σw, МПа'!L252*$BE$2,"-")</f>
        <v>-</v>
      </c>
      <c r="M252" s="32" t="str">
        <f>IFERROR('σ и σw, МПа'!M252*$BE$2,"-")</f>
        <v>-</v>
      </c>
      <c r="N252" s="32" t="str">
        <f>IFERROR('σ и σw, МПа'!N252*$BE$2,"-")</f>
        <v>-</v>
      </c>
      <c r="O252" s="32" t="str">
        <f>IFERROR('σ и σw, МПа'!O252*$BE$2,"-")</f>
        <v>-</v>
      </c>
      <c r="P252" s="33" t="str">
        <f>IFERROR('σ и σw, МПа'!P252*$BE$2,"-")</f>
        <v>-</v>
      </c>
      <c r="Q252" s="31">
        <f>IFERROR('σ и σw, МПа'!D252*$BF$2,"-")</f>
        <v>603.69230769230774</v>
      </c>
      <c r="R252" s="32">
        <f>IFERROR('σ и σw, МПа'!E252*$BF$2,"-")</f>
        <v>603.69230769230774</v>
      </c>
      <c r="S252" s="32">
        <f>IFERROR('σ и σw, МПа'!F252*$BF$2,"-")</f>
        <v>579.69230769230774</v>
      </c>
      <c r="T252" s="32">
        <f>IFERROR('σ и σw, МПа'!G252*$BF$2,"-")</f>
        <v>561.23076923076928</v>
      </c>
      <c r="U252" s="32">
        <f>IFERROR('σ и σw, МПа'!H252*$BF$2,"-")</f>
        <v>555.69230769230774</v>
      </c>
      <c r="V252" s="32">
        <f>IFERROR('σ и σw, МПа'!I252*$BF$2,"-")</f>
        <v>543.38461538461536</v>
      </c>
      <c r="W252" s="32">
        <f>IFERROR('σ и σw, МПа'!J252*$BF$2,"-")</f>
        <v>531.07692307692309</v>
      </c>
      <c r="X252" s="32">
        <f>IFERROR('σ и σw, МПа'!K252*$BF$2,"-")</f>
        <v>513.23076923076928</v>
      </c>
      <c r="Y252" s="32" t="str">
        <f>IFERROR('σ и σw, МПа'!L252*$BF$2,"-")</f>
        <v>-</v>
      </c>
      <c r="Z252" s="32" t="str">
        <f>IFERROR('σ и σw, МПа'!M252*$BF$2,"-")</f>
        <v>-</v>
      </c>
      <c r="AA252" s="32" t="str">
        <f>IFERROR('σ и σw, МПа'!N252*$BF$2,"-")</f>
        <v>-</v>
      </c>
      <c r="AB252" s="32" t="str">
        <f>IFERROR('σ и σw, МПа'!O252*$BF$2,"-")</f>
        <v>-</v>
      </c>
      <c r="AC252" s="33" t="str">
        <f>IFERROR('σ и σw, МПа'!P252*$BF$2,"-")</f>
        <v>-</v>
      </c>
      <c r="AD252" s="31">
        <f>IFERROR('σ и σw, МПа'!Q252*$BG$2,"-")</f>
        <v>528</v>
      </c>
      <c r="AE252" s="32">
        <f>IFERROR('σ и σw, МПа'!R252*$BG$2,"-")</f>
        <v>528</v>
      </c>
      <c r="AF252" s="32">
        <f>IFERROR('σ и σw, МПа'!S252*$BG$2,"-")</f>
        <v>506.4</v>
      </c>
      <c r="AG252" s="32">
        <f>IFERROR('σ и σw, МПа'!T252*$BG$2,"-")</f>
        <v>488.4</v>
      </c>
      <c r="AH252" s="32">
        <f>IFERROR('σ и σw, МПа'!U252*$BG$2,"-")</f>
        <v>482.4</v>
      </c>
      <c r="AI252" s="32">
        <f>IFERROR('σ и σw, МПа'!V252*$BG$2,"-")</f>
        <v>471</v>
      </c>
      <c r="AJ252" s="32">
        <f>IFERROR('σ и σw, МПа'!W252*$BG$2,"-")</f>
        <v>459</v>
      </c>
      <c r="AK252" s="32">
        <f>IFERROR('σ и σw, МПа'!X252*$BG$2,"-")</f>
        <v>447.59999999999997</v>
      </c>
      <c r="AL252" s="32" t="str">
        <f>IFERROR('σ и σw, МПа'!Y252*$BG$2,"-")</f>
        <v>-</v>
      </c>
      <c r="AM252" s="32" t="str">
        <f>IFERROR('σ и σw, МПа'!Z252*$BG$2,"-")</f>
        <v>-</v>
      </c>
      <c r="AN252" s="32" t="str">
        <f>IFERROR('σ и σw, МПа'!AA252*$BG$2,"-")</f>
        <v>-</v>
      </c>
      <c r="AO252" s="32" t="str">
        <f>IFERROR('σ и σw, МПа'!AB252*$BG$2,"-")</f>
        <v>-</v>
      </c>
      <c r="AP252" s="33" t="str">
        <f>IFERROR('σ и σw, МПа'!AC252*$BG$2,"-")</f>
        <v>-</v>
      </c>
      <c r="AQ252" s="31">
        <f>IFERROR('σ и σw, МПа'!Q252*$BH$2,"-")</f>
        <v>880</v>
      </c>
      <c r="AR252" s="32">
        <f>IFERROR('σ и σw, МПа'!R252*$BH$2,"-")</f>
        <v>880</v>
      </c>
      <c r="AS252" s="32">
        <f>IFERROR('σ и σw, МПа'!S252*$BH$2,"-")</f>
        <v>844</v>
      </c>
      <c r="AT252" s="32">
        <f>IFERROR('σ и σw, МПа'!T252*$BH$2,"-")</f>
        <v>814</v>
      </c>
      <c r="AU252" s="32">
        <f>IFERROR('σ и σw, МПа'!U252*$BH$2,"-")</f>
        <v>804</v>
      </c>
      <c r="AV252" s="32">
        <f>IFERROR('σ и σw, МПа'!V252*$BH$2,"-")</f>
        <v>785</v>
      </c>
      <c r="AW252" s="32">
        <f>IFERROR('σ и σw, МПа'!W252*$BH$2,"-")</f>
        <v>765</v>
      </c>
      <c r="AX252" s="32">
        <f>IFERROR('σ и σw, МПа'!X252*$BH$2,"-")</f>
        <v>746</v>
      </c>
      <c r="AY252" s="32" t="str">
        <f>IFERROR('σ и σw, МПа'!Y252*$BH$2,"-")</f>
        <v>-</v>
      </c>
      <c r="AZ252" s="32" t="str">
        <f>IFERROR('σ и σw, МПа'!Z252*$BH$2,"-")</f>
        <v>-</v>
      </c>
      <c r="BA252" s="32" t="str">
        <f>IFERROR('σ и σw, МПа'!AA252*$BH$2,"-")</f>
        <v>-</v>
      </c>
      <c r="BB252" s="32" t="str">
        <f>IFERROR('σ и σw, МПа'!AB252*$BH$2,"-")</f>
        <v>-</v>
      </c>
      <c r="BC252" s="33" t="str">
        <f>IFERROR('σ и σw, МПа'!AC252*$BH$2,"-")</f>
        <v>-</v>
      </c>
    </row>
    <row r="253" spans="1:55" ht="25.5" x14ac:dyDescent="0.25">
      <c r="A253" s="10" t="str">
        <f>INDEX('Обработка исходного'!B:B,ROW($B$3)+4*(ROW($B253)-ROW($B$3)))</f>
        <v>Сталь легированная хромомолибденованадиевая</v>
      </c>
      <c r="B253" s="47" t="str">
        <f>INDEX('Обработка исходного'!D:D,ROW($B$3)+4*(ROW($B253)-ROW($B$3)))</f>
        <v>20Х1М1Ф1БР</v>
      </c>
      <c r="C253" s="27" t="str">
        <f>'Rp0,2, МПа'!C253</f>
        <v>Заготовки крепежных деталей толщиной до 200 мм, КП670*</v>
      </c>
      <c r="D253" s="31">
        <f>IFERROR('σ и σw, МПа'!D253*$BE$2,"-")</f>
        <v>362.30769230769226</v>
      </c>
      <c r="E253" s="32">
        <f>IFERROR('σ и σw, МПа'!E253*$BE$2,"-")</f>
        <v>357.69230769230768</v>
      </c>
      <c r="F253" s="32">
        <f>IFERROR('σ и σw, МПа'!F253*$BE$2,"-")</f>
        <v>353.07692307692304</v>
      </c>
      <c r="G253" s="32">
        <f>IFERROR('σ и σw, МПа'!G253*$BE$2,"-")</f>
        <v>348.4615384615384</v>
      </c>
      <c r="H253" s="32">
        <f>IFERROR('σ и σw, МПа'!H253*$BE$2,"-")</f>
        <v>344.30769230769226</v>
      </c>
      <c r="I253" s="32">
        <f>IFERROR('σ и σw, МПа'!I253*$BE$2,"-")</f>
        <v>339.69230769230768</v>
      </c>
      <c r="J253" s="32">
        <f>IFERROR('σ и σw, МПа'!J253*$BE$2,"-")</f>
        <v>335.07692307692304</v>
      </c>
      <c r="K253" s="32">
        <f>IFERROR('σ и σw, МПа'!K253*$BE$2,"-")</f>
        <v>330.4615384615384</v>
      </c>
      <c r="L253" s="32">
        <f>IFERROR('σ и σw, МПа'!L253*$BE$2,"-")</f>
        <v>321.69230769230768</v>
      </c>
      <c r="M253" s="32">
        <f>IFERROR('σ и σw, МПа'!M253*$BE$2,"-")</f>
        <v>298.61538461538458</v>
      </c>
      <c r="N253" s="32">
        <f>IFERROR('σ и σw, МПа'!N253*$BE$2,"-")</f>
        <v>276</v>
      </c>
      <c r="O253" s="32" t="str">
        <f>IFERROR('σ и σw, МПа'!O253*$BE$2,"-")</f>
        <v>-</v>
      </c>
      <c r="P253" s="33" t="str">
        <f>IFERROR('σ и σw, МПа'!P253*$BE$2,"-")</f>
        <v>-</v>
      </c>
      <c r="Q253" s="31">
        <f>IFERROR('σ и σw, МПа'!D253*$BF$2,"-")</f>
        <v>483.07692307692309</v>
      </c>
      <c r="R253" s="32">
        <f>IFERROR('σ и σw, МПа'!E253*$BF$2,"-")</f>
        <v>476.92307692307696</v>
      </c>
      <c r="S253" s="32">
        <f>IFERROR('σ и σw, МПа'!F253*$BF$2,"-")</f>
        <v>470.76923076923077</v>
      </c>
      <c r="T253" s="32">
        <f>IFERROR('σ и σw, МПа'!G253*$BF$2,"-")</f>
        <v>464.61538461538458</v>
      </c>
      <c r="U253" s="32">
        <f>IFERROR('σ и σw, МПа'!H253*$BF$2,"-")</f>
        <v>459.07692307692309</v>
      </c>
      <c r="V253" s="32">
        <f>IFERROR('σ и σw, МПа'!I253*$BF$2,"-")</f>
        <v>452.92307692307696</v>
      </c>
      <c r="W253" s="32">
        <f>IFERROR('σ и σw, МПа'!J253*$BF$2,"-")</f>
        <v>446.76923076923077</v>
      </c>
      <c r="X253" s="32">
        <f>IFERROR('σ и σw, МПа'!K253*$BF$2,"-")</f>
        <v>440.61538461538458</v>
      </c>
      <c r="Y253" s="32">
        <f>IFERROR('σ и σw, МПа'!L253*$BF$2,"-")</f>
        <v>428.92307692307696</v>
      </c>
      <c r="Z253" s="32">
        <f>IFERROR('σ и σw, МПа'!M253*$BF$2,"-")</f>
        <v>398.15384615384619</v>
      </c>
      <c r="AA253" s="32">
        <f>IFERROR('σ и σw, МПа'!N253*$BF$2,"-")</f>
        <v>368</v>
      </c>
      <c r="AB253" s="32" t="str">
        <f>IFERROR('σ и σw, МПа'!O253*$BF$2,"-")</f>
        <v>-</v>
      </c>
      <c r="AC253" s="33" t="str">
        <f>IFERROR('σ и σw, МПа'!P253*$BF$2,"-")</f>
        <v>-</v>
      </c>
      <c r="AD253" s="31">
        <f>IFERROR('σ и σw, МПа'!Q253*$BG$2,"-")</f>
        <v>402</v>
      </c>
      <c r="AE253" s="32">
        <f>IFERROR('σ и σw, МПа'!R253*$BG$2,"-")</f>
        <v>402</v>
      </c>
      <c r="AF253" s="32">
        <f>IFERROR('σ и σw, МПа'!S253*$BG$2,"-")</f>
        <v>394.2</v>
      </c>
      <c r="AG253" s="32">
        <f>IFERROR('σ и σw, МПа'!T253*$BG$2,"-")</f>
        <v>388.2</v>
      </c>
      <c r="AH253" s="32">
        <f>IFERROR('σ и σw, МПа'!U253*$BG$2,"-")</f>
        <v>376.2</v>
      </c>
      <c r="AI253" s="32">
        <f>IFERROR('σ и σw, МПа'!V253*$BG$2,"-")</f>
        <v>358.8</v>
      </c>
      <c r="AJ253" s="32">
        <f>IFERROR('σ и σw, МПа'!W253*$BG$2,"-")</f>
        <v>340.8</v>
      </c>
      <c r="AK253" s="32">
        <f>IFERROR('σ и σw, МПа'!X253*$BG$2,"-")</f>
        <v>311.39999999999998</v>
      </c>
      <c r="AL253" s="32">
        <f>IFERROR('σ и σw, МПа'!Y253*$BG$2,"-")</f>
        <v>306</v>
      </c>
      <c r="AM253" s="32">
        <f>IFERROR('σ и σw, МПа'!Z253*$BG$2,"-")</f>
        <v>294</v>
      </c>
      <c r="AN253" s="32">
        <f>IFERROR('σ и σw, МПа'!AA253*$BG$2,"-")</f>
        <v>282</v>
      </c>
      <c r="AO253" s="32" t="str">
        <f>IFERROR('σ и σw, МПа'!AB253*$BG$2,"-")</f>
        <v>-</v>
      </c>
      <c r="AP253" s="33" t="str">
        <f>IFERROR('σ и σw, МПа'!AC253*$BG$2,"-")</f>
        <v>-</v>
      </c>
      <c r="AQ253" s="31">
        <f>IFERROR('σ и σw, МПа'!Q253*$BH$2,"-")</f>
        <v>670</v>
      </c>
      <c r="AR253" s="32">
        <f>IFERROR('σ и σw, МПа'!R253*$BH$2,"-")</f>
        <v>670</v>
      </c>
      <c r="AS253" s="32">
        <f>IFERROR('σ и σw, МПа'!S253*$BH$2,"-")</f>
        <v>657</v>
      </c>
      <c r="AT253" s="32">
        <f>IFERROR('σ и σw, МПа'!T253*$BH$2,"-")</f>
        <v>647</v>
      </c>
      <c r="AU253" s="32">
        <f>IFERROR('σ и σw, МПа'!U253*$BH$2,"-")</f>
        <v>627</v>
      </c>
      <c r="AV253" s="32">
        <f>IFERROR('σ и σw, МПа'!V253*$BH$2,"-")</f>
        <v>598</v>
      </c>
      <c r="AW253" s="32">
        <f>IFERROR('σ и σw, МПа'!W253*$BH$2,"-")</f>
        <v>568</v>
      </c>
      <c r="AX253" s="32">
        <f>IFERROR('σ и σw, МПа'!X253*$BH$2,"-")</f>
        <v>519</v>
      </c>
      <c r="AY253" s="32">
        <f>IFERROR('σ и σw, МПа'!Y253*$BH$2,"-")</f>
        <v>510</v>
      </c>
      <c r="AZ253" s="32">
        <f>IFERROR('σ и σw, МПа'!Z253*$BH$2,"-")</f>
        <v>490</v>
      </c>
      <c r="BA253" s="32">
        <f>IFERROR('σ и σw, МПа'!AA253*$BH$2,"-")</f>
        <v>470</v>
      </c>
      <c r="BB253" s="32" t="str">
        <f>IFERROR('σ и σw, МПа'!AB253*$BH$2,"-")</f>
        <v>-</v>
      </c>
      <c r="BC253" s="33" t="str">
        <f>IFERROR('σ и σw, МПа'!AC253*$BH$2,"-")</f>
        <v>-</v>
      </c>
    </row>
    <row r="254" spans="1:55" ht="38.25" x14ac:dyDescent="0.25">
      <c r="A254" s="10" t="str">
        <f>INDEX('Обработка исходного'!B:B,ROW($B$3)+4*(ROW($B254)-ROW($B$3)))</f>
        <v>Сталь легированная кремнемарганцовистая</v>
      </c>
      <c r="B254" s="47" t="str">
        <f>INDEX('Обработка исходного'!D:D,ROW($B$3)+4*(ROW($B254)-ROW($B$3)))</f>
        <v>15ГС</v>
      </c>
      <c r="C254" s="27" t="str">
        <f>'Rp0,2, МПа'!C254</f>
        <v>Трубы бесшовные горячекатаные наружным диаметром от 10 до 465 мм с толщиной стенки от 2 до 60 мм</v>
      </c>
      <c r="D254" s="31">
        <f>IFERROR('σ и σw, МПа'!D254*$BE$2,"-")</f>
        <v>220</v>
      </c>
      <c r="E254" s="32">
        <f>IFERROR('σ и σw, МПа'!E254*$BE$2,"-")</f>
        <v>211.99999999999997</v>
      </c>
      <c r="F254" s="32">
        <f>IFERROR('σ и σw, МПа'!F254*$BE$2,"-")</f>
        <v>211.99999999999997</v>
      </c>
      <c r="G254" s="32">
        <f>IFERROR('σ и σw, МПа'!G254*$BE$2,"-")</f>
        <v>204</v>
      </c>
      <c r="H254" s="32">
        <f>IFERROR('σ и σw, МПа'!H254*$BE$2,"-")</f>
        <v>203.53846153846152</v>
      </c>
      <c r="I254" s="32">
        <f>IFERROR('σ и σw, МПа'!I254*$BE$2,"-")</f>
        <v>194.76923076923075</v>
      </c>
      <c r="J254" s="32">
        <f>IFERROR('σ и σw, МПа'!J254*$BE$2,"-")</f>
        <v>180.79999999999998</v>
      </c>
      <c r="K254" s="32">
        <f>IFERROR('σ и σw, МПа'!K254*$BE$2,"-")</f>
        <v>156.79999999999998</v>
      </c>
      <c r="L254" s="32">
        <f>IFERROR('σ и σw, МПа'!L254*$BE$2,"-")</f>
        <v>133.6</v>
      </c>
      <c r="M254" s="32" t="str">
        <f>IFERROR('σ и σw, МПа'!M254*$BE$2,"-")</f>
        <v>-</v>
      </c>
      <c r="N254" s="32" t="str">
        <f>IFERROR('σ и σw, МПа'!N254*$BE$2,"-")</f>
        <v>-</v>
      </c>
      <c r="O254" s="32" t="str">
        <f>IFERROR('σ и σw, МПа'!O254*$BE$2,"-")</f>
        <v>-</v>
      </c>
      <c r="P254" s="33" t="str">
        <f>IFERROR('σ и σw, МПа'!P254*$BE$2,"-")</f>
        <v>-</v>
      </c>
      <c r="Q254" s="31">
        <f>IFERROR('σ и σw, МПа'!D254*$BF$2,"-")</f>
        <v>293.33333333333337</v>
      </c>
      <c r="R254" s="32">
        <f>IFERROR('σ и σw, МПа'!E254*$BF$2,"-")</f>
        <v>282.66666666666669</v>
      </c>
      <c r="S254" s="32">
        <f>IFERROR('σ и σw, МПа'!F254*$BF$2,"-")</f>
        <v>282.66666666666669</v>
      </c>
      <c r="T254" s="32">
        <f>IFERROR('σ и σw, МПа'!G254*$BF$2,"-")</f>
        <v>272</v>
      </c>
      <c r="U254" s="32">
        <f>IFERROR('σ и σw, МПа'!H254*$BF$2,"-")</f>
        <v>271.38461538461542</v>
      </c>
      <c r="V254" s="32">
        <f>IFERROR('σ и σw, МПа'!I254*$BF$2,"-")</f>
        <v>259.69230769230768</v>
      </c>
      <c r="W254" s="32">
        <f>IFERROR('σ и σw, МПа'!J254*$BF$2,"-")</f>
        <v>241.06666666666666</v>
      </c>
      <c r="X254" s="32">
        <f>IFERROR('σ и σw, МПа'!K254*$BF$2,"-")</f>
        <v>209.06666666666666</v>
      </c>
      <c r="Y254" s="32">
        <f>IFERROR('σ и σw, МПа'!L254*$BF$2,"-")</f>
        <v>178.13333333333333</v>
      </c>
      <c r="Z254" s="32" t="str">
        <f>IFERROR('σ и σw, МПа'!M254*$BF$2,"-")</f>
        <v>-</v>
      </c>
      <c r="AA254" s="32" t="str">
        <f>IFERROR('σ и σw, МПа'!N254*$BF$2,"-")</f>
        <v>-</v>
      </c>
      <c r="AB254" s="32" t="str">
        <f>IFERROR('σ и σw, МПа'!O254*$BF$2,"-")</f>
        <v>-</v>
      </c>
      <c r="AC254" s="33" t="str">
        <f>IFERROR('σ и σw, МПа'!P254*$BF$2,"-")</f>
        <v>-</v>
      </c>
      <c r="AD254" s="31">
        <f>IFERROR('σ и σw, МПа'!Q254*$BG$2,"-")</f>
        <v>165</v>
      </c>
      <c r="AE254" s="32">
        <f>IFERROR('σ и σw, МПа'!R254*$BG$2,"-")</f>
        <v>159</v>
      </c>
      <c r="AF254" s="32">
        <f>IFERROR('σ и σw, МПа'!S254*$BG$2,"-")</f>
        <v>159</v>
      </c>
      <c r="AG254" s="32">
        <f>IFERROR('σ и σw, МПа'!T254*$BG$2,"-")</f>
        <v>153</v>
      </c>
      <c r="AH254" s="32">
        <f>IFERROR('σ и σw, МПа'!U254*$BG$2,"-")</f>
        <v>153</v>
      </c>
      <c r="AI254" s="32">
        <f>IFERROR('σ и σw, МПа'!V254*$BG$2,"-")</f>
        <v>147</v>
      </c>
      <c r="AJ254" s="32">
        <f>IFERROR('σ и σw, МПа'!W254*$BG$2,"-")</f>
        <v>135.6</v>
      </c>
      <c r="AK254" s="32">
        <f>IFERROR('σ и σw, МПа'!X254*$BG$2,"-")</f>
        <v>117.6</v>
      </c>
      <c r="AL254" s="32">
        <f>IFERROR('σ и σw, МПа'!Y254*$BG$2,"-")</f>
        <v>100.2</v>
      </c>
      <c r="AM254" s="32" t="str">
        <f>IFERROR('σ и σw, МПа'!Z254*$BG$2,"-")</f>
        <v>-</v>
      </c>
      <c r="AN254" s="32" t="str">
        <f>IFERROR('σ и σw, МПа'!AA254*$BG$2,"-")</f>
        <v>-</v>
      </c>
      <c r="AO254" s="32" t="str">
        <f>IFERROR('σ и σw, МПа'!AB254*$BG$2,"-")</f>
        <v>-</v>
      </c>
      <c r="AP254" s="33" t="str">
        <f>IFERROR('σ и σw, МПа'!AC254*$BG$2,"-")</f>
        <v>-</v>
      </c>
      <c r="AQ254" s="31">
        <f>IFERROR('σ и σw, МПа'!Q254*$BH$2,"-")</f>
        <v>275</v>
      </c>
      <c r="AR254" s="32">
        <f>IFERROR('σ и σw, МПа'!R254*$BH$2,"-")</f>
        <v>265</v>
      </c>
      <c r="AS254" s="32">
        <f>IFERROR('σ и σw, МПа'!S254*$BH$2,"-")</f>
        <v>265</v>
      </c>
      <c r="AT254" s="32">
        <f>IFERROR('σ и σw, МПа'!T254*$BH$2,"-")</f>
        <v>255</v>
      </c>
      <c r="AU254" s="32">
        <f>IFERROR('σ и σw, МПа'!U254*$BH$2,"-")</f>
        <v>255</v>
      </c>
      <c r="AV254" s="32">
        <f>IFERROR('σ и σw, МПа'!V254*$BH$2,"-")</f>
        <v>245</v>
      </c>
      <c r="AW254" s="32">
        <f>IFERROR('σ и σw, МПа'!W254*$BH$2,"-")</f>
        <v>226</v>
      </c>
      <c r="AX254" s="32">
        <f>IFERROR('σ и σw, МПа'!X254*$BH$2,"-")</f>
        <v>196</v>
      </c>
      <c r="AY254" s="32">
        <f>IFERROR('σ и σw, МПа'!Y254*$BH$2,"-")</f>
        <v>167</v>
      </c>
      <c r="AZ254" s="32" t="str">
        <f>IFERROR('σ и σw, МПа'!Z254*$BH$2,"-")</f>
        <v>-</v>
      </c>
      <c r="BA254" s="32" t="str">
        <f>IFERROR('σ и σw, МПа'!AA254*$BH$2,"-")</f>
        <v>-</v>
      </c>
      <c r="BB254" s="32" t="str">
        <f>IFERROR('σ и σw, МПа'!AB254*$BH$2,"-")</f>
        <v>-</v>
      </c>
      <c r="BC254" s="33" t="str">
        <f>IFERROR('σ и σw, МПа'!AC254*$BH$2,"-")</f>
        <v>-</v>
      </c>
    </row>
    <row r="255" spans="1:55" ht="25.5" x14ac:dyDescent="0.25">
      <c r="A255" s="10" t="str">
        <f>INDEX('Обработка исходного'!B:B,ROW($B$3)+4*(ROW($B255)-ROW($B$3)))</f>
        <v>Сталь легированная кремнемарганцовистая</v>
      </c>
      <c r="B255" s="47" t="str">
        <f>INDEX('Обработка исходного'!D:D,ROW($B$3)+4*(ROW($B255)-ROW($B$3)))</f>
        <v>16ГС</v>
      </c>
      <c r="C255" s="27" t="str">
        <f>'Rp0,2, МПа'!C255</f>
        <v>Листы горячекатаные толщиной от 2 до 160 мм</v>
      </c>
      <c r="D255" s="31">
        <f>IFERROR('σ и σw, МПа'!D255*$BE$2,"-")</f>
        <v>196</v>
      </c>
      <c r="E255" s="32">
        <f>IFERROR('σ и σw, МПа'!E255*$BE$2,"-")</f>
        <v>187.99999999999997</v>
      </c>
      <c r="F255" s="32">
        <f>IFERROR('σ и σw, МПа'!F255*$BE$2,"-")</f>
        <v>180.92307692307693</v>
      </c>
      <c r="G255" s="32">
        <f>IFERROR('σ и σw, МПа'!G255*$BE$2,"-")</f>
        <v>180.79999999999998</v>
      </c>
      <c r="H255" s="32">
        <f>IFERROR('σ и σw, МПа'!H255*$BE$2,"-")</f>
        <v>172.79999999999998</v>
      </c>
      <c r="I255" s="32">
        <f>IFERROR('σ и σw, МПа'!I255*$BE$2,"-")</f>
        <v>172.79999999999998</v>
      </c>
      <c r="J255" s="32">
        <f>IFERROR('σ и σw, МПа'!J255*$BE$2,"-")</f>
        <v>156.79999999999998</v>
      </c>
      <c r="K255" s="32">
        <f>IFERROR('σ и σw, МПа'!K255*$BE$2,"-")</f>
        <v>141.6</v>
      </c>
      <c r="L255" s="32" t="str">
        <f>IFERROR('σ и σw, МПа'!L255*$BE$2,"-")</f>
        <v>-</v>
      </c>
      <c r="M255" s="32" t="str">
        <f>IFERROR('σ и σw, МПа'!M255*$BE$2,"-")</f>
        <v>-</v>
      </c>
      <c r="N255" s="32" t="str">
        <f>IFERROR('σ и σw, МПа'!N255*$BE$2,"-")</f>
        <v>-</v>
      </c>
      <c r="O255" s="32" t="str">
        <f>IFERROR('σ и σw, МПа'!O255*$BE$2,"-")</f>
        <v>-</v>
      </c>
      <c r="P255" s="33" t="str">
        <f>IFERROR('σ и σw, МПа'!P255*$BE$2,"-")</f>
        <v>-</v>
      </c>
      <c r="Q255" s="31">
        <f>IFERROR('σ и σw, МПа'!D255*$BF$2,"-")</f>
        <v>261.33333333333337</v>
      </c>
      <c r="R255" s="32">
        <f>IFERROR('σ и σw, МПа'!E255*$BF$2,"-")</f>
        <v>250.66666666666666</v>
      </c>
      <c r="S255" s="32">
        <f>IFERROR('σ и σw, МПа'!F255*$BF$2,"-")</f>
        <v>241.23076923076925</v>
      </c>
      <c r="T255" s="32">
        <f>IFERROR('σ и σw, МПа'!G255*$BF$2,"-")</f>
        <v>241.06666666666666</v>
      </c>
      <c r="U255" s="32">
        <f>IFERROR('σ и σw, МПа'!H255*$BF$2,"-")</f>
        <v>230.4</v>
      </c>
      <c r="V255" s="32">
        <f>IFERROR('σ и σw, МПа'!I255*$BF$2,"-")</f>
        <v>230.4</v>
      </c>
      <c r="W255" s="32">
        <f>IFERROR('σ и σw, МПа'!J255*$BF$2,"-")</f>
        <v>209.06666666666666</v>
      </c>
      <c r="X255" s="32">
        <f>IFERROR('σ и σw, МПа'!K255*$BF$2,"-")</f>
        <v>188.8</v>
      </c>
      <c r="Y255" s="32" t="str">
        <f>IFERROR('σ и σw, МПа'!L255*$BF$2,"-")</f>
        <v>-</v>
      </c>
      <c r="Z255" s="32" t="str">
        <f>IFERROR('σ и σw, МПа'!M255*$BF$2,"-")</f>
        <v>-</v>
      </c>
      <c r="AA255" s="32" t="str">
        <f>IFERROR('σ и σw, МПа'!N255*$BF$2,"-")</f>
        <v>-</v>
      </c>
      <c r="AB255" s="32" t="str">
        <f>IFERROR('σ и σw, МПа'!O255*$BF$2,"-")</f>
        <v>-</v>
      </c>
      <c r="AC255" s="33" t="str">
        <f>IFERROR('σ и σw, МПа'!P255*$BF$2,"-")</f>
        <v>-</v>
      </c>
      <c r="AD255" s="31">
        <f>IFERROR('σ и σw, МПа'!Q255*$BG$2,"-")</f>
        <v>147</v>
      </c>
      <c r="AE255" s="32">
        <f>IFERROR('σ и σw, МПа'!R255*$BG$2,"-")</f>
        <v>141</v>
      </c>
      <c r="AF255" s="32">
        <f>IFERROR('σ и σw, МПа'!S255*$BG$2,"-")</f>
        <v>141</v>
      </c>
      <c r="AG255" s="32">
        <f>IFERROR('σ и σw, МПа'!T255*$BG$2,"-")</f>
        <v>135.6</v>
      </c>
      <c r="AH255" s="32">
        <f>IFERROR('σ и σw, МПа'!U255*$BG$2,"-")</f>
        <v>129.6</v>
      </c>
      <c r="AI255" s="32">
        <f>IFERROR('σ и σw, МПа'!V255*$BG$2,"-")</f>
        <v>129.6</v>
      </c>
      <c r="AJ255" s="32">
        <f>IFERROR('σ и σw, МПа'!W255*$BG$2,"-")</f>
        <v>117.6</v>
      </c>
      <c r="AK255" s="32">
        <f>IFERROR('σ и σw, МПа'!X255*$BG$2,"-")</f>
        <v>106.2</v>
      </c>
      <c r="AL255" s="32" t="str">
        <f>IFERROR('σ и σw, МПа'!Y255*$BG$2,"-")</f>
        <v>-</v>
      </c>
      <c r="AM255" s="32" t="str">
        <f>IFERROR('σ и σw, МПа'!Z255*$BG$2,"-")</f>
        <v>-</v>
      </c>
      <c r="AN255" s="32" t="str">
        <f>IFERROR('σ и σw, МПа'!AA255*$BG$2,"-")</f>
        <v>-</v>
      </c>
      <c r="AO255" s="32" t="str">
        <f>IFERROR('σ и σw, МПа'!AB255*$BG$2,"-")</f>
        <v>-</v>
      </c>
      <c r="AP255" s="33" t="str">
        <f>IFERROR('σ и σw, МПа'!AC255*$BG$2,"-")</f>
        <v>-</v>
      </c>
      <c r="AQ255" s="31">
        <f>IFERROR('σ и σw, МПа'!Q255*$BH$2,"-")</f>
        <v>245</v>
      </c>
      <c r="AR255" s="32">
        <f>IFERROR('σ и σw, МПа'!R255*$BH$2,"-")</f>
        <v>235</v>
      </c>
      <c r="AS255" s="32">
        <f>IFERROR('σ и σw, МПа'!S255*$BH$2,"-")</f>
        <v>235</v>
      </c>
      <c r="AT255" s="32">
        <f>IFERROR('σ и σw, МПа'!T255*$BH$2,"-")</f>
        <v>226</v>
      </c>
      <c r="AU255" s="32">
        <f>IFERROR('σ и σw, МПа'!U255*$BH$2,"-")</f>
        <v>216</v>
      </c>
      <c r="AV255" s="32">
        <f>IFERROR('σ и σw, МПа'!V255*$BH$2,"-")</f>
        <v>216</v>
      </c>
      <c r="AW255" s="32">
        <f>IFERROR('σ и σw, МПа'!W255*$BH$2,"-")</f>
        <v>196</v>
      </c>
      <c r="AX255" s="32">
        <f>IFERROR('σ и σw, МПа'!X255*$BH$2,"-")</f>
        <v>177</v>
      </c>
      <c r="AY255" s="32" t="str">
        <f>IFERROR('σ и σw, МПа'!Y255*$BH$2,"-")</f>
        <v>-</v>
      </c>
      <c r="AZ255" s="32" t="str">
        <f>IFERROR('σ и σw, МПа'!Z255*$BH$2,"-")</f>
        <v>-</v>
      </c>
      <c r="BA255" s="32" t="str">
        <f>IFERROR('σ и σw, МПа'!AA255*$BH$2,"-")</f>
        <v>-</v>
      </c>
      <c r="BB255" s="32" t="str">
        <f>IFERROR('σ и σw, МПа'!AB255*$BH$2,"-")</f>
        <v>-</v>
      </c>
      <c r="BC255" s="33" t="str">
        <f>IFERROR('σ и σw, МПа'!AC255*$BH$2,"-")</f>
        <v>-</v>
      </c>
    </row>
    <row r="256" spans="1:55" ht="25.5" x14ac:dyDescent="0.25">
      <c r="A256" s="10" t="str">
        <f>INDEX('Обработка исходного'!B:B,ROW($B$3)+4*(ROW($B256)-ROW($B$3)))</f>
        <v>Сталь легированная кремнемарганцовистая</v>
      </c>
      <c r="B256" s="47" t="str">
        <f>INDEX('Обработка исходного'!D:D,ROW($B$3)+4*(ROW($B256)-ROW($B$3)))</f>
        <v>20ГСЛ</v>
      </c>
      <c r="C256" s="27" t="str">
        <f>'Rp0,2, МПа'!C256</f>
        <v>Отливки</v>
      </c>
      <c r="D256" s="31">
        <f>IFERROR('σ и σw, МПа'!D256*$BE$2,"-")</f>
        <v>220</v>
      </c>
      <c r="E256" s="32">
        <f>IFERROR('σ и σw, МПа'!E256*$BE$2,"-")</f>
        <v>217.38461538461539</v>
      </c>
      <c r="F256" s="32">
        <f>IFERROR('σ и σw, МПа'!F256*$BE$2,"-")</f>
        <v>203.53846153846152</v>
      </c>
      <c r="G256" s="32">
        <f>IFERROR('σ и σw, МПа'!G256*$BE$2,"-")</f>
        <v>187.99999999999997</v>
      </c>
      <c r="H256" s="32">
        <f>IFERROR('σ и σw, МПа'!H256*$BE$2,"-")</f>
        <v>180.79999999999998</v>
      </c>
      <c r="I256" s="32">
        <f>IFERROR('σ и σw, МПа'!I256*$BE$2,"-")</f>
        <v>156.79999999999998</v>
      </c>
      <c r="J256" s="32">
        <f>IFERROR('σ и σw, МПа'!J256*$BE$2,"-")</f>
        <v>148.79999999999998</v>
      </c>
      <c r="K256" s="32">
        <f>IFERROR('σ и σw, МПа'!K256*$BE$2,"-")</f>
        <v>148.79999999999998</v>
      </c>
      <c r="L256" s="32" t="str">
        <f>IFERROR('σ и σw, МПа'!L256*$BE$2,"-")</f>
        <v>-</v>
      </c>
      <c r="M256" s="32" t="str">
        <f>IFERROR('σ и σw, МПа'!M256*$BE$2,"-")</f>
        <v>-</v>
      </c>
      <c r="N256" s="32" t="str">
        <f>IFERROR('σ и σw, МПа'!N256*$BE$2,"-")</f>
        <v>-</v>
      </c>
      <c r="O256" s="32" t="str">
        <f>IFERROR('σ и σw, МПа'!O256*$BE$2,"-")</f>
        <v>-</v>
      </c>
      <c r="P256" s="33" t="str">
        <f>IFERROR('σ и σw, МПа'!P256*$BE$2,"-")</f>
        <v>-</v>
      </c>
      <c r="Q256" s="31">
        <f>IFERROR('σ и σw, МПа'!D256*$BF$2,"-")</f>
        <v>293.33333333333337</v>
      </c>
      <c r="R256" s="32">
        <f>IFERROR('σ и σw, МПа'!E256*$BF$2,"-")</f>
        <v>289.84615384615387</v>
      </c>
      <c r="S256" s="32">
        <f>IFERROR('σ и σw, МПа'!F256*$BF$2,"-")</f>
        <v>271.38461538461542</v>
      </c>
      <c r="T256" s="32">
        <f>IFERROR('σ и σw, МПа'!G256*$BF$2,"-")</f>
        <v>250.66666666666666</v>
      </c>
      <c r="U256" s="32">
        <f>IFERROR('σ и σw, МПа'!H256*$BF$2,"-")</f>
        <v>241.06666666666666</v>
      </c>
      <c r="V256" s="32">
        <f>IFERROR('σ и σw, МПа'!I256*$BF$2,"-")</f>
        <v>209.06666666666666</v>
      </c>
      <c r="W256" s="32">
        <f>IFERROR('σ и σw, МПа'!J256*$BF$2,"-")</f>
        <v>198.4</v>
      </c>
      <c r="X256" s="32">
        <f>IFERROR('σ и σw, МПа'!K256*$BF$2,"-")</f>
        <v>198.4</v>
      </c>
      <c r="Y256" s="32" t="str">
        <f>IFERROR('σ и σw, МПа'!L256*$BF$2,"-")</f>
        <v>-</v>
      </c>
      <c r="Z256" s="32" t="str">
        <f>IFERROR('σ и σw, МПа'!M256*$BF$2,"-")</f>
        <v>-</v>
      </c>
      <c r="AA256" s="32" t="str">
        <f>IFERROR('σ и σw, МПа'!N256*$BF$2,"-")</f>
        <v>-</v>
      </c>
      <c r="AB256" s="32" t="str">
        <f>IFERROR('σ и σw, МПа'!O256*$BF$2,"-")</f>
        <v>-</v>
      </c>
      <c r="AC256" s="33" t="str">
        <f>IFERROR('σ и σw, МПа'!P256*$BF$2,"-")</f>
        <v>-</v>
      </c>
      <c r="AD256" s="31">
        <f>IFERROR('σ и σw, МПа'!Q256*$BG$2,"-")</f>
        <v>165</v>
      </c>
      <c r="AE256" s="32">
        <f>IFERROR('σ и σw, МПа'!R256*$BG$2,"-")</f>
        <v>165</v>
      </c>
      <c r="AF256" s="32">
        <f>IFERROR('σ и σw, МПа'!S256*$BG$2,"-")</f>
        <v>153</v>
      </c>
      <c r="AG256" s="32">
        <f>IFERROR('σ и σw, МПа'!T256*$BG$2,"-")</f>
        <v>141</v>
      </c>
      <c r="AH256" s="32">
        <f>IFERROR('σ и σw, МПа'!U256*$BG$2,"-")</f>
        <v>135.6</v>
      </c>
      <c r="AI256" s="32">
        <f>IFERROR('σ и σw, МПа'!V256*$BG$2,"-")</f>
        <v>117.6</v>
      </c>
      <c r="AJ256" s="32">
        <f>IFERROR('σ и σw, МПа'!W256*$BG$2,"-")</f>
        <v>111.6</v>
      </c>
      <c r="AK256" s="32">
        <f>IFERROR('σ и σw, МПа'!X256*$BG$2,"-")</f>
        <v>111.6</v>
      </c>
      <c r="AL256" s="32" t="str">
        <f>IFERROR('σ и σw, МПа'!Y256*$BG$2,"-")</f>
        <v>-</v>
      </c>
      <c r="AM256" s="32" t="str">
        <f>IFERROR('σ и σw, МПа'!Z256*$BG$2,"-")</f>
        <v>-</v>
      </c>
      <c r="AN256" s="32" t="str">
        <f>IFERROR('σ и σw, МПа'!AA256*$BG$2,"-")</f>
        <v>-</v>
      </c>
      <c r="AO256" s="32" t="str">
        <f>IFERROR('σ и σw, МПа'!AB256*$BG$2,"-")</f>
        <v>-</v>
      </c>
      <c r="AP256" s="33" t="str">
        <f>IFERROR('σ и σw, МПа'!AC256*$BG$2,"-")</f>
        <v>-</v>
      </c>
      <c r="AQ256" s="31">
        <f>IFERROR('σ и σw, МПа'!Q256*$BH$2,"-")</f>
        <v>275</v>
      </c>
      <c r="AR256" s="32">
        <f>IFERROR('σ и σw, МПа'!R256*$BH$2,"-")</f>
        <v>275</v>
      </c>
      <c r="AS256" s="32">
        <f>IFERROR('σ и σw, МПа'!S256*$BH$2,"-")</f>
        <v>255</v>
      </c>
      <c r="AT256" s="32">
        <f>IFERROR('σ и σw, МПа'!T256*$BH$2,"-")</f>
        <v>235</v>
      </c>
      <c r="AU256" s="32">
        <f>IFERROR('σ и σw, МПа'!U256*$BH$2,"-")</f>
        <v>226</v>
      </c>
      <c r="AV256" s="32">
        <f>IFERROR('σ и σw, МПа'!V256*$BH$2,"-")</f>
        <v>196</v>
      </c>
      <c r="AW256" s="32">
        <f>IFERROR('σ и σw, МПа'!W256*$BH$2,"-")</f>
        <v>186</v>
      </c>
      <c r="AX256" s="32">
        <f>IFERROR('σ и σw, МПа'!X256*$BH$2,"-")</f>
        <v>186</v>
      </c>
      <c r="AY256" s="32" t="str">
        <f>IFERROR('σ и σw, МПа'!Y256*$BH$2,"-")</f>
        <v>-</v>
      </c>
      <c r="AZ256" s="32" t="str">
        <f>IFERROR('σ и σw, МПа'!Z256*$BH$2,"-")</f>
        <v>-</v>
      </c>
      <c r="BA256" s="32" t="str">
        <f>IFERROR('σ и σw, МПа'!AA256*$BH$2,"-")</f>
        <v>-</v>
      </c>
      <c r="BB256" s="32" t="str">
        <f>IFERROR('σ и σw, МПа'!AB256*$BH$2,"-")</f>
        <v>-</v>
      </c>
      <c r="BC256" s="33" t="str">
        <f>IFERROR('σ и σw, МПа'!AC256*$BH$2,"-")</f>
        <v>-</v>
      </c>
    </row>
    <row r="257" spans="1:55" ht="25.5" x14ac:dyDescent="0.25">
      <c r="A257" s="10" t="str">
        <f>INDEX('Обработка исходного'!B:B,ROW($B$3)+4*(ROW($B257)-ROW($B$3)))</f>
        <v>Сталь легированная кремнемарганцовистая</v>
      </c>
      <c r="B257" s="47" t="str">
        <f>INDEX('Обработка исходного'!D:D,ROW($B$3)+4*(ROW($B257)-ROW($B$3)))</f>
        <v>09Г2С</v>
      </c>
      <c r="C257" s="27" t="str">
        <f>'Rp0,2, МПа'!C257</f>
        <v>Прокат толщиной от 4 до 160 мм</v>
      </c>
      <c r="D257" s="31">
        <f>IFERROR('σ и σw, МПа'!D257*$BE$2,"-")</f>
        <v>196</v>
      </c>
      <c r="E257" s="32">
        <f>IFERROR('σ и σw, МПа'!E257*$BE$2,"-")</f>
        <v>187.99999999999997</v>
      </c>
      <c r="F257" s="32">
        <f>IFERROR('σ и σw, МПа'!F257*$BE$2,"-")</f>
        <v>187.99999999999997</v>
      </c>
      <c r="G257" s="32">
        <f>IFERROR('σ и σw, МПа'!G257*$BE$2,"-")</f>
        <v>180.79999999999998</v>
      </c>
      <c r="H257" s="32">
        <f>IFERROR('σ и σw, МПа'!H257*$BE$2,"-")</f>
        <v>172.79999999999998</v>
      </c>
      <c r="I257" s="32">
        <f>IFERROR('σ и σw, МПа'!I257*$BE$2,"-")</f>
        <v>172.79999999999998</v>
      </c>
      <c r="J257" s="32">
        <f>IFERROR('σ и σw, МПа'!J257*$BE$2,"-")</f>
        <v>156.79999999999998</v>
      </c>
      <c r="K257" s="32">
        <f>IFERROR('σ и σw, МПа'!K257*$BE$2,"-")</f>
        <v>141.6</v>
      </c>
      <c r="L257" s="32">
        <f>IFERROR('σ и σw, МПа'!L257*$BE$2,"-")</f>
        <v>125.6</v>
      </c>
      <c r="M257" s="32">
        <f>IFERROR('σ и σw, МПа'!M257*$BE$2,"-")</f>
        <v>125.6</v>
      </c>
      <c r="N257" s="32" t="str">
        <f>IFERROR('σ и σw, МПа'!N257*$BE$2,"-")</f>
        <v>-</v>
      </c>
      <c r="O257" s="32" t="str">
        <f>IFERROR('σ и σw, МПа'!O257*$BE$2,"-")</f>
        <v>-</v>
      </c>
      <c r="P257" s="33" t="str">
        <f>IFERROR('σ и σw, МПа'!P257*$BE$2,"-")</f>
        <v>-</v>
      </c>
      <c r="Q257" s="31">
        <f>IFERROR('σ и σw, МПа'!D257*$BF$2,"-")</f>
        <v>261.33333333333337</v>
      </c>
      <c r="R257" s="32">
        <f>IFERROR('σ и σw, МПа'!E257*$BF$2,"-")</f>
        <v>250.66666666666666</v>
      </c>
      <c r="S257" s="32">
        <f>IFERROR('σ и σw, МПа'!F257*$BF$2,"-")</f>
        <v>250.66666666666666</v>
      </c>
      <c r="T257" s="32">
        <f>IFERROR('σ и σw, МПа'!G257*$BF$2,"-")</f>
        <v>241.06666666666666</v>
      </c>
      <c r="U257" s="32">
        <f>IFERROR('σ и σw, МПа'!H257*$BF$2,"-")</f>
        <v>230.4</v>
      </c>
      <c r="V257" s="32">
        <f>IFERROR('σ и σw, МПа'!I257*$BF$2,"-")</f>
        <v>230.4</v>
      </c>
      <c r="W257" s="32">
        <f>IFERROR('σ и σw, МПа'!J257*$BF$2,"-")</f>
        <v>209.06666666666666</v>
      </c>
      <c r="X257" s="32">
        <f>IFERROR('σ и σw, МПа'!K257*$BF$2,"-")</f>
        <v>188.8</v>
      </c>
      <c r="Y257" s="32">
        <f>IFERROR('σ и σw, МПа'!L257*$BF$2,"-")</f>
        <v>167.4666666666667</v>
      </c>
      <c r="Z257" s="32">
        <f>IFERROR('σ и σw, МПа'!M257*$BF$2,"-")</f>
        <v>167.4666666666667</v>
      </c>
      <c r="AA257" s="32" t="str">
        <f>IFERROR('σ и σw, МПа'!N257*$BF$2,"-")</f>
        <v>-</v>
      </c>
      <c r="AB257" s="32" t="str">
        <f>IFERROR('σ и σw, МПа'!O257*$BF$2,"-")</f>
        <v>-</v>
      </c>
      <c r="AC257" s="33" t="str">
        <f>IFERROR('σ и σw, МПа'!P257*$BF$2,"-")</f>
        <v>-</v>
      </c>
      <c r="AD257" s="31">
        <f>IFERROR('σ и σw, МПа'!Q257*$BG$2,"-")</f>
        <v>147</v>
      </c>
      <c r="AE257" s="32">
        <f>IFERROR('σ и σw, МПа'!R257*$BG$2,"-")</f>
        <v>141</v>
      </c>
      <c r="AF257" s="32">
        <f>IFERROR('σ и σw, МПа'!S257*$BG$2,"-")</f>
        <v>141</v>
      </c>
      <c r="AG257" s="32">
        <f>IFERROR('σ и σw, МПа'!T257*$BG$2,"-")</f>
        <v>135.6</v>
      </c>
      <c r="AH257" s="32">
        <f>IFERROR('σ и σw, МПа'!U257*$BG$2,"-")</f>
        <v>129.6</v>
      </c>
      <c r="AI257" s="32">
        <f>IFERROR('σ и σw, МПа'!V257*$BG$2,"-")</f>
        <v>129.6</v>
      </c>
      <c r="AJ257" s="32">
        <f>IFERROR('σ и σw, МПа'!W257*$BG$2,"-")</f>
        <v>117.6</v>
      </c>
      <c r="AK257" s="32">
        <f>IFERROR('σ и σw, МПа'!X257*$BG$2,"-")</f>
        <v>106.2</v>
      </c>
      <c r="AL257" s="32">
        <f>IFERROR('σ и σw, МПа'!Y257*$BG$2,"-")</f>
        <v>94.2</v>
      </c>
      <c r="AM257" s="32">
        <f>IFERROR('σ и σw, МПа'!Z257*$BG$2,"-")</f>
        <v>94.2</v>
      </c>
      <c r="AN257" s="32" t="str">
        <f>IFERROR('σ и σw, МПа'!AA257*$BG$2,"-")</f>
        <v>-</v>
      </c>
      <c r="AO257" s="32" t="str">
        <f>IFERROR('σ и σw, МПа'!AB257*$BG$2,"-")</f>
        <v>-</v>
      </c>
      <c r="AP257" s="33" t="str">
        <f>IFERROR('σ и σw, МПа'!AC257*$BG$2,"-")</f>
        <v>-</v>
      </c>
      <c r="AQ257" s="31">
        <f>IFERROR('σ и σw, МПа'!Q257*$BH$2,"-")</f>
        <v>245</v>
      </c>
      <c r="AR257" s="32">
        <f>IFERROR('σ и σw, МПа'!R257*$BH$2,"-")</f>
        <v>235</v>
      </c>
      <c r="AS257" s="32">
        <f>IFERROR('σ и σw, МПа'!S257*$BH$2,"-")</f>
        <v>235</v>
      </c>
      <c r="AT257" s="32">
        <f>IFERROR('σ и σw, МПа'!T257*$BH$2,"-")</f>
        <v>226</v>
      </c>
      <c r="AU257" s="32">
        <f>IFERROR('σ и σw, МПа'!U257*$BH$2,"-")</f>
        <v>216</v>
      </c>
      <c r="AV257" s="32">
        <f>IFERROR('σ и σw, МПа'!V257*$BH$2,"-")</f>
        <v>216</v>
      </c>
      <c r="AW257" s="32">
        <f>IFERROR('σ и σw, МПа'!W257*$BH$2,"-")</f>
        <v>196</v>
      </c>
      <c r="AX257" s="32">
        <f>IFERROR('σ и σw, МПа'!X257*$BH$2,"-")</f>
        <v>177</v>
      </c>
      <c r="AY257" s="32">
        <f>IFERROR('σ и σw, МПа'!Y257*$BH$2,"-")</f>
        <v>157</v>
      </c>
      <c r="AZ257" s="32">
        <f>IFERROR('σ и σw, МПа'!Z257*$BH$2,"-")</f>
        <v>157</v>
      </c>
      <c r="BA257" s="32" t="str">
        <f>IFERROR('σ и σw, МПа'!AA257*$BH$2,"-")</f>
        <v>-</v>
      </c>
      <c r="BB257" s="32" t="str">
        <f>IFERROR('σ и σw, МПа'!AB257*$BH$2,"-")</f>
        <v>-</v>
      </c>
      <c r="BC257" s="33" t="str">
        <f>IFERROR('σ и σw, МПа'!AC257*$BH$2,"-")</f>
        <v>-</v>
      </c>
    </row>
    <row r="258" spans="1:55" x14ac:dyDescent="0.25">
      <c r="A258" s="10" t="str">
        <f>INDEX('Обработка исходного'!B:B,ROW($B$3)+4*(ROW($B258)-ROW($B$3)))</f>
        <v>Сталь высокохромистая</v>
      </c>
      <c r="B258" s="47" t="str">
        <f>INDEX('Обработка исходного'!D:D,ROW($B$3)+4*(ROW($B258)-ROW($B$3)))</f>
        <v>08Х13</v>
      </c>
      <c r="C258" s="27" t="str">
        <f>'Rp0,2, МПа'!C258</f>
        <v>Листы толщиной от 4 до 50 мм</v>
      </c>
      <c r="D258" s="31">
        <f>IFERROR('σ и σw, МПа'!D258*$BE$2,"-")</f>
        <v>194.76923076923075</v>
      </c>
      <c r="E258" s="32">
        <f>IFERROR('σ и σw, МПа'!E258*$BE$2,"-")</f>
        <v>185.53846153846152</v>
      </c>
      <c r="F258" s="32">
        <f>IFERROR('σ и σw, МПа'!F258*$BE$2,"-")</f>
        <v>180.92307692307693</v>
      </c>
      <c r="G258" s="32">
        <f>IFERROR('σ и σw, МПа'!G258*$BE$2,"-")</f>
        <v>172.15384615384613</v>
      </c>
      <c r="H258" s="32">
        <f>IFERROR('σ и σw, МПа'!H258*$BE$2,"-")</f>
        <v>167.53846153846152</v>
      </c>
      <c r="I258" s="32">
        <f>IFERROR('σ и σw, МПа'!I258*$BE$2,"-")</f>
        <v>162.92307692307693</v>
      </c>
      <c r="J258" s="32">
        <f>IFERROR('σ и σw, МПа'!J258*$BE$2,"-")</f>
        <v>158.30769230769229</v>
      </c>
      <c r="K258" s="32" t="str">
        <f>IFERROR('σ и σw, МПа'!K258*$BE$2,"-")</f>
        <v>-</v>
      </c>
      <c r="L258" s="32" t="str">
        <f>IFERROR('σ и σw, МПа'!L258*$BE$2,"-")</f>
        <v>-</v>
      </c>
      <c r="M258" s="32" t="str">
        <f>IFERROR('σ и σw, МПа'!M258*$BE$2,"-")</f>
        <v>-</v>
      </c>
      <c r="N258" s="32" t="str">
        <f>IFERROR('σ и σw, МПа'!N258*$BE$2,"-")</f>
        <v>-</v>
      </c>
      <c r="O258" s="32" t="str">
        <f>IFERROR('σ и σw, МПа'!O258*$BE$2,"-")</f>
        <v>-</v>
      </c>
      <c r="P258" s="33" t="str">
        <f>IFERROR('σ и σw, МПа'!P258*$BE$2,"-")</f>
        <v>-</v>
      </c>
      <c r="Q258" s="31">
        <f>IFERROR('σ и σw, МПа'!D258*$BF$2,"-")</f>
        <v>259.69230769230768</v>
      </c>
      <c r="R258" s="32">
        <f>IFERROR('σ и σw, МПа'!E258*$BF$2,"-")</f>
        <v>247.38461538461539</v>
      </c>
      <c r="S258" s="32">
        <f>IFERROR('σ и σw, МПа'!F258*$BF$2,"-")</f>
        <v>241.23076923076925</v>
      </c>
      <c r="T258" s="32">
        <f>IFERROR('σ и σw, МПа'!G258*$BF$2,"-")</f>
        <v>229.53846153846155</v>
      </c>
      <c r="U258" s="32">
        <f>IFERROR('σ и σw, МПа'!H258*$BF$2,"-")</f>
        <v>223.38461538461539</v>
      </c>
      <c r="V258" s="32">
        <f>IFERROR('σ и σw, МПа'!I258*$BF$2,"-")</f>
        <v>217.23076923076925</v>
      </c>
      <c r="W258" s="32">
        <f>IFERROR('σ и σw, МПа'!J258*$BF$2,"-")</f>
        <v>211.07692307692307</v>
      </c>
      <c r="X258" s="32" t="str">
        <f>IFERROR('σ и σw, МПа'!K258*$BF$2,"-")</f>
        <v>-</v>
      </c>
      <c r="Y258" s="32" t="str">
        <f>IFERROR('σ и σw, МПа'!L258*$BF$2,"-")</f>
        <v>-</v>
      </c>
      <c r="Z258" s="32" t="str">
        <f>IFERROR('σ и σw, МПа'!M258*$BF$2,"-")</f>
        <v>-</v>
      </c>
      <c r="AA258" s="32" t="str">
        <f>IFERROR('σ и σw, МПа'!N258*$BF$2,"-")</f>
        <v>-</v>
      </c>
      <c r="AB258" s="32" t="str">
        <f>IFERROR('σ и σw, МПа'!O258*$BF$2,"-")</f>
        <v>-</v>
      </c>
      <c r="AC258" s="33" t="str">
        <f>IFERROR('σ и σw, МПа'!P258*$BF$2,"-")</f>
        <v>-</v>
      </c>
      <c r="AD258" s="31">
        <f>IFERROR('σ и σw, МПа'!Q258*$BG$2,"-")</f>
        <v>165</v>
      </c>
      <c r="AE258" s="32">
        <f>IFERROR('σ и σw, МПа'!R258*$BG$2,"-")</f>
        <v>165</v>
      </c>
      <c r="AF258" s="32">
        <f>IFERROR('σ и σw, МПа'!S258*$BG$2,"-")</f>
        <v>165</v>
      </c>
      <c r="AG258" s="32">
        <f>IFERROR('σ и σw, МПа'!T258*$BG$2,"-")</f>
        <v>153</v>
      </c>
      <c r="AH258" s="32">
        <f>IFERROR('σ и σw, МПа'!U258*$BG$2,"-")</f>
        <v>147</v>
      </c>
      <c r="AI258" s="32">
        <f>IFERROR('σ и σw, МПа'!V258*$BG$2,"-")</f>
        <v>141</v>
      </c>
      <c r="AJ258" s="32">
        <f>IFERROR('σ и σw, МПа'!W258*$BG$2,"-")</f>
        <v>141</v>
      </c>
      <c r="AK258" s="32" t="str">
        <f>IFERROR('σ и σw, МПа'!X258*$BG$2,"-")</f>
        <v>-</v>
      </c>
      <c r="AL258" s="32" t="str">
        <f>IFERROR('σ и σw, МПа'!Y258*$BG$2,"-")</f>
        <v>-</v>
      </c>
      <c r="AM258" s="32" t="str">
        <f>IFERROR('σ и σw, МПа'!Z258*$BG$2,"-")</f>
        <v>-</v>
      </c>
      <c r="AN258" s="32" t="str">
        <f>IFERROR('σ и σw, МПа'!AA258*$BG$2,"-")</f>
        <v>-</v>
      </c>
      <c r="AO258" s="32" t="str">
        <f>IFERROR('σ и σw, МПа'!AB258*$BG$2,"-")</f>
        <v>-</v>
      </c>
      <c r="AP258" s="33" t="str">
        <f>IFERROR('σ и σw, МПа'!AC258*$BG$2,"-")</f>
        <v>-</v>
      </c>
      <c r="AQ258" s="31">
        <f>IFERROR('σ и σw, МПа'!Q258*$BH$2,"-")</f>
        <v>275</v>
      </c>
      <c r="AR258" s="32">
        <f>IFERROR('σ и σw, МПа'!R258*$BH$2,"-")</f>
        <v>275</v>
      </c>
      <c r="AS258" s="32">
        <f>IFERROR('σ и σw, МПа'!S258*$BH$2,"-")</f>
        <v>275</v>
      </c>
      <c r="AT258" s="32">
        <f>IFERROR('σ и σw, МПа'!T258*$BH$2,"-")</f>
        <v>255</v>
      </c>
      <c r="AU258" s="32">
        <f>IFERROR('σ и σw, МПа'!U258*$BH$2,"-")</f>
        <v>245</v>
      </c>
      <c r="AV258" s="32">
        <f>IFERROR('σ и σw, МПа'!V258*$BH$2,"-")</f>
        <v>235</v>
      </c>
      <c r="AW258" s="32">
        <f>IFERROR('σ и σw, МПа'!W258*$BH$2,"-")</f>
        <v>235</v>
      </c>
      <c r="AX258" s="32" t="str">
        <f>IFERROR('σ и σw, МПа'!X258*$BH$2,"-")</f>
        <v>-</v>
      </c>
      <c r="AY258" s="32" t="str">
        <f>IFERROR('σ и σw, МПа'!Y258*$BH$2,"-")</f>
        <v>-</v>
      </c>
      <c r="AZ258" s="32" t="str">
        <f>IFERROR('σ и σw, МПа'!Z258*$BH$2,"-")</f>
        <v>-</v>
      </c>
      <c r="BA258" s="32" t="str">
        <f>IFERROR('σ и σw, МПа'!AA258*$BH$2,"-")</f>
        <v>-</v>
      </c>
      <c r="BB258" s="32" t="str">
        <f>IFERROR('σ и σw, МПа'!AB258*$BH$2,"-")</f>
        <v>-</v>
      </c>
      <c r="BC258" s="33" t="str">
        <f>IFERROR('σ и σw, МПа'!AC258*$BH$2,"-")</f>
        <v>-</v>
      </c>
    </row>
    <row r="259" spans="1:55" ht="25.5" x14ac:dyDescent="0.25">
      <c r="A259" s="10" t="str">
        <f>INDEX('Обработка исходного'!B:B,ROW($B$3)+4*(ROW($B259)-ROW($B$3)))</f>
        <v>Сталь высокохромистая</v>
      </c>
      <c r="B259" s="47" t="str">
        <f>INDEX('Обработка исходного'!D:D,ROW($B$3)+4*(ROW($B259)-ROW($B$3)))</f>
        <v>08Х13</v>
      </c>
      <c r="C259" s="27" t="str">
        <f>'Rp0,2, МПа'!C259</f>
        <v>Трубы наружным диаметром от 5 до 250 мм с толщиной стенки от 0,2 до 22 мм</v>
      </c>
      <c r="D259" s="31">
        <f>IFERROR('σ и σw, МПа'!D259*$BE$2,"-")</f>
        <v>172.15384615384613</v>
      </c>
      <c r="E259" s="32">
        <f>IFERROR('σ и σw, МПа'!E259*$BE$2,"-")</f>
        <v>167.53846153846152</v>
      </c>
      <c r="F259" s="32">
        <f>IFERROR('σ и σw, МПа'!F259*$BE$2,"-")</f>
        <v>162.92307692307693</v>
      </c>
      <c r="G259" s="32">
        <f>IFERROR('σ и σw, МПа'!G259*$BE$2,"-")</f>
        <v>153.69230769230768</v>
      </c>
      <c r="H259" s="32">
        <f>IFERROR('σ и σw, МПа'!H259*$BE$2,"-")</f>
        <v>149.07692307692307</v>
      </c>
      <c r="I259" s="32">
        <f>IFERROR('σ и σw, МПа'!I259*$BE$2,"-")</f>
        <v>144.92307692307691</v>
      </c>
      <c r="J259" s="32">
        <f>IFERROR('σ и σw, МПа'!J259*$BE$2,"-")</f>
        <v>144.92307692307691</v>
      </c>
      <c r="K259" s="32" t="str">
        <f>IFERROR('σ и σw, МПа'!K259*$BE$2,"-")</f>
        <v>-</v>
      </c>
      <c r="L259" s="32" t="str">
        <f>IFERROR('σ и σw, МПа'!L259*$BE$2,"-")</f>
        <v>-</v>
      </c>
      <c r="M259" s="32" t="str">
        <f>IFERROR('σ и σw, МПа'!M259*$BE$2,"-")</f>
        <v>-</v>
      </c>
      <c r="N259" s="32" t="str">
        <f>IFERROR('σ и σw, МПа'!N259*$BE$2,"-")</f>
        <v>-</v>
      </c>
      <c r="O259" s="32" t="str">
        <f>IFERROR('σ и σw, МПа'!O259*$BE$2,"-")</f>
        <v>-</v>
      </c>
      <c r="P259" s="33" t="str">
        <f>IFERROR('σ и σw, МПа'!P259*$BE$2,"-")</f>
        <v>-</v>
      </c>
      <c r="Q259" s="31">
        <f>IFERROR('σ и σw, МПа'!D259*$BF$2,"-")</f>
        <v>229.53846153846155</v>
      </c>
      <c r="R259" s="32">
        <f>IFERROR('σ и σw, МПа'!E259*$BF$2,"-")</f>
        <v>223.38461538461539</v>
      </c>
      <c r="S259" s="32">
        <f>IFERROR('σ и σw, МПа'!F259*$BF$2,"-")</f>
        <v>217.23076923076925</v>
      </c>
      <c r="T259" s="32">
        <f>IFERROR('σ и σw, МПа'!G259*$BF$2,"-")</f>
        <v>204.92307692307691</v>
      </c>
      <c r="U259" s="32">
        <f>IFERROR('σ и σw, МПа'!H259*$BF$2,"-")</f>
        <v>198.76923076923077</v>
      </c>
      <c r="V259" s="32">
        <f>IFERROR('σ и σw, МПа'!I259*$BF$2,"-")</f>
        <v>193.23076923076923</v>
      </c>
      <c r="W259" s="32">
        <f>IFERROR('σ и σw, МПа'!J259*$BF$2,"-")</f>
        <v>193.23076923076923</v>
      </c>
      <c r="X259" s="32" t="str">
        <f>IFERROR('σ и σw, МПа'!K259*$BF$2,"-")</f>
        <v>-</v>
      </c>
      <c r="Y259" s="32" t="str">
        <f>IFERROR('σ и σw, МПа'!L259*$BF$2,"-")</f>
        <v>-</v>
      </c>
      <c r="Z259" s="32" t="str">
        <f>IFERROR('σ и σw, МПа'!M259*$BF$2,"-")</f>
        <v>-</v>
      </c>
      <c r="AA259" s="32" t="str">
        <f>IFERROR('σ и σw, МПа'!N259*$BF$2,"-")</f>
        <v>-</v>
      </c>
      <c r="AB259" s="32" t="str">
        <f>IFERROR('σ и σw, МПа'!O259*$BF$2,"-")</f>
        <v>-</v>
      </c>
      <c r="AC259" s="33" t="str">
        <f>IFERROR('σ и σw, МПа'!P259*$BF$2,"-")</f>
        <v>-</v>
      </c>
      <c r="AD259" s="31">
        <f>IFERROR('σ и σw, МПа'!Q259*$BG$2,"-")</f>
        <v>147</v>
      </c>
      <c r="AE259" s="32">
        <f>IFERROR('σ и σw, МПа'!R259*$BG$2,"-")</f>
        <v>147</v>
      </c>
      <c r="AF259" s="32">
        <f>IFERROR('σ и σw, МПа'!S259*$BG$2,"-")</f>
        <v>147</v>
      </c>
      <c r="AG259" s="32">
        <f>IFERROR('σ и σw, МПа'!T259*$BG$2,"-")</f>
        <v>135.6</v>
      </c>
      <c r="AH259" s="32">
        <f>IFERROR('σ и σw, МПа'!U259*$BG$2,"-")</f>
        <v>129.6</v>
      </c>
      <c r="AI259" s="32">
        <f>IFERROR('σ и σw, МПа'!V259*$BG$2,"-")</f>
        <v>129.6</v>
      </c>
      <c r="AJ259" s="32">
        <f>IFERROR('σ и σw, МПа'!W259*$BG$2,"-")</f>
        <v>129.6</v>
      </c>
      <c r="AK259" s="32" t="str">
        <f>IFERROR('σ и σw, МПа'!X259*$BG$2,"-")</f>
        <v>-</v>
      </c>
      <c r="AL259" s="32" t="str">
        <f>IFERROR('σ и σw, МПа'!Y259*$BG$2,"-")</f>
        <v>-</v>
      </c>
      <c r="AM259" s="32" t="str">
        <f>IFERROR('σ и σw, МПа'!Z259*$BG$2,"-")</f>
        <v>-</v>
      </c>
      <c r="AN259" s="32" t="str">
        <f>IFERROR('σ и σw, МПа'!AA259*$BG$2,"-")</f>
        <v>-</v>
      </c>
      <c r="AO259" s="32" t="str">
        <f>IFERROR('σ и σw, МПа'!AB259*$BG$2,"-")</f>
        <v>-</v>
      </c>
      <c r="AP259" s="33" t="str">
        <f>IFERROR('σ и σw, МПа'!AC259*$BG$2,"-")</f>
        <v>-</v>
      </c>
      <c r="AQ259" s="31">
        <f>IFERROR('σ и σw, МПа'!Q259*$BH$2,"-")</f>
        <v>245</v>
      </c>
      <c r="AR259" s="32">
        <f>IFERROR('σ и σw, МПа'!R259*$BH$2,"-")</f>
        <v>245</v>
      </c>
      <c r="AS259" s="32">
        <f>IFERROR('σ и σw, МПа'!S259*$BH$2,"-")</f>
        <v>245</v>
      </c>
      <c r="AT259" s="32">
        <f>IFERROR('σ и σw, МПа'!T259*$BH$2,"-")</f>
        <v>226</v>
      </c>
      <c r="AU259" s="32">
        <f>IFERROR('σ и σw, МПа'!U259*$BH$2,"-")</f>
        <v>216</v>
      </c>
      <c r="AV259" s="32">
        <f>IFERROR('σ и σw, МПа'!V259*$BH$2,"-")</f>
        <v>216</v>
      </c>
      <c r="AW259" s="32">
        <f>IFERROR('σ и σw, МПа'!W259*$BH$2,"-")</f>
        <v>216</v>
      </c>
      <c r="AX259" s="32" t="str">
        <f>IFERROR('σ и σw, МПа'!X259*$BH$2,"-")</f>
        <v>-</v>
      </c>
      <c r="AY259" s="32" t="str">
        <f>IFERROR('σ и σw, МПа'!Y259*$BH$2,"-")</f>
        <v>-</v>
      </c>
      <c r="AZ259" s="32" t="str">
        <f>IFERROR('σ и σw, МПа'!Z259*$BH$2,"-")</f>
        <v>-</v>
      </c>
      <c r="BA259" s="32" t="str">
        <f>IFERROR('σ и σw, МПа'!AA259*$BH$2,"-")</f>
        <v>-</v>
      </c>
      <c r="BB259" s="32" t="str">
        <f>IFERROR('σ и σw, МПа'!AB259*$BH$2,"-")</f>
        <v>-</v>
      </c>
      <c r="BC259" s="33" t="str">
        <f>IFERROR('σ и σw, МПа'!AC259*$BH$2,"-")</f>
        <v>-</v>
      </c>
    </row>
    <row r="260" spans="1:55" x14ac:dyDescent="0.25">
      <c r="A260" s="10" t="str">
        <f>INDEX('Обработка исходного'!B:B,ROW($B$3)+4*(ROW($B260)-ROW($B$3)))</f>
        <v>Сталь высокохромистая</v>
      </c>
      <c r="B260" s="47" t="str">
        <f>INDEX('Обработка исходного'!D:D,ROW($B$3)+4*(ROW($B260)-ROW($B$3)))</f>
        <v>20Х13</v>
      </c>
      <c r="C260" s="27" t="str">
        <f>'Rp0,2, МПа'!C260</f>
        <v>Поковки диаметром или толщиной до 300 мм</v>
      </c>
      <c r="D260" s="31">
        <f>IFERROR('σ и σw, МПа'!D260*$BE$2,"-")</f>
        <v>298.61538461538458</v>
      </c>
      <c r="E260" s="32">
        <f>IFERROR('σ и σw, МПа'!E260*$BE$2,"-")</f>
        <v>289.84615384615381</v>
      </c>
      <c r="F260" s="32">
        <f>IFERROR('σ и σw, МПа'!F260*$BE$2,"-")</f>
        <v>280.61538461538458</v>
      </c>
      <c r="G260" s="32">
        <f>IFERROR('σ и σw, МПа'!G260*$BE$2,"-")</f>
        <v>271.84615384615381</v>
      </c>
      <c r="H260" s="32">
        <f>IFERROR('σ и σw, МПа'!H260*$BE$2,"-")</f>
        <v>262.61538461538458</v>
      </c>
      <c r="I260" s="32">
        <f>IFERROR('σ и σw, МПа'!I260*$BE$2,"-")</f>
        <v>253.38461538461539</v>
      </c>
      <c r="J260" s="32">
        <f>IFERROR('σ и σw, МПа'!J260*$BE$2,"-")</f>
        <v>244.61538461538458</v>
      </c>
      <c r="K260" s="32" t="str">
        <f>IFERROR('σ и σw, МПа'!K260*$BE$2,"-")</f>
        <v>-</v>
      </c>
      <c r="L260" s="32" t="str">
        <f>IFERROR('σ и σw, МПа'!L260*$BE$2,"-")</f>
        <v>-</v>
      </c>
      <c r="M260" s="32" t="str">
        <f>IFERROR('σ и σw, МПа'!M260*$BE$2,"-")</f>
        <v>-</v>
      </c>
      <c r="N260" s="32" t="str">
        <f>IFERROR('σ и σw, МПа'!N260*$BE$2,"-")</f>
        <v>-</v>
      </c>
      <c r="O260" s="32" t="str">
        <f>IFERROR('σ и σw, МПа'!O260*$BE$2,"-")</f>
        <v>-</v>
      </c>
      <c r="P260" s="33" t="str">
        <f>IFERROR('σ и σw, МПа'!P260*$BE$2,"-")</f>
        <v>-</v>
      </c>
      <c r="Q260" s="31">
        <f>IFERROR('σ и σw, МПа'!D260*$BF$2,"-")</f>
        <v>398.15384615384619</v>
      </c>
      <c r="R260" s="32">
        <f>IFERROR('σ и σw, МПа'!E260*$BF$2,"-")</f>
        <v>386.46153846153845</v>
      </c>
      <c r="S260" s="32">
        <f>IFERROR('σ и σw, МПа'!F260*$BF$2,"-")</f>
        <v>374.15384615384619</v>
      </c>
      <c r="T260" s="32">
        <f>IFERROR('σ и σw, МПа'!G260*$BF$2,"-")</f>
        <v>362.46153846153845</v>
      </c>
      <c r="U260" s="32">
        <f>IFERROR('σ и σw, МПа'!H260*$BF$2,"-")</f>
        <v>350.15384615384619</v>
      </c>
      <c r="V260" s="32">
        <f>IFERROR('σ и σw, МПа'!I260*$BF$2,"-")</f>
        <v>337.84615384615387</v>
      </c>
      <c r="W260" s="32">
        <f>IFERROR('σ и σw, МПа'!J260*$BF$2,"-")</f>
        <v>326.15384615384619</v>
      </c>
      <c r="X260" s="32" t="str">
        <f>IFERROR('σ и σw, МПа'!K260*$BF$2,"-")</f>
        <v>-</v>
      </c>
      <c r="Y260" s="32" t="str">
        <f>IFERROR('σ и σw, МПа'!L260*$BF$2,"-")</f>
        <v>-</v>
      </c>
      <c r="Z260" s="32" t="str">
        <f>IFERROR('σ и σw, МПа'!M260*$BF$2,"-")</f>
        <v>-</v>
      </c>
      <c r="AA260" s="32" t="str">
        <f>IFERROR('σ и σw, МПа'!N260*$BF$2,"-")</f>
        <v>-</v>
      </c>
      <c r="AB260" s="32" t="str">
        <f>IFERROR('σ и σw, МПа'!O260*$BF$2,"-")</f>
        <v>-</v>
      </c>
      <c r="AC260" s="33" t="str">
        <f>IFERROR('σ и σw, МПа'!P260*$BF$2,"-")</f>
        <v>-</v>
      </c>
      <c r="AD260" s="31">
        <f>IFERROR('σ и σw, МПа'!Q260*$BG$2,"-")</f>
        <v>264.59999999999997</v>
      </c>
      <c r="AE260" s="32">
        <f>IFERROR('σ и σw, МПа'!R260*$BG$2,"-")</f>
        <v>253.2</v>
      </c>
      <c r="AF260" s="32">
        <f>IFERROR('σ и σw, МПа'!S260*$BG$2,"-")</f>
        <v>247.2</v>
      </c>
      <c r="AG260" s="32">
        <f>IFERROR('σ и σw, МПа'!T260*$BG$2,"-")</f>
        <v>235.2</v>
      </c>
      <c r="AH260" s="32">
        <f>IFERROR('σ и σw, МПа'!U260*$BG$2,"-")</f>
        <v>235.2</v>
      </c>
      <c r="AI260" s="32">
        <f>IFERROR('σ и σw, МПа'!V260*$BG$2,"-")</f>
        <v>217.79999999999998</v>
      </c>
      <c r="AJ260" s="32">
        <f>IFERROR('σ и σw, МПа'!W260*$BG$2,"-")</f>
        <v>211.79999999999998</v>
      </c>
      <c r="AK260" s="32" t="str">
        <f>IFERROR('σ и σw, МПа'!X260*$BG$2,"-")</f>
        <v>-</v>
      </c>
      <c r="AL260" s="32" t="str">
        <f>IFERROR('σ и σw, МПа'!Y260*$BG$2,"-")</f>
        <v>-</v>
      </c>
      <c r="AM260" s="32" t="str">
        <f>IFERROR('σ и σw, МПа'!Z260*$BG$2,"-")</f>
        <v>-</v>
      </c>
      <c r="AN260" s="32" t="str">
        <f>IFERROR('σ и σw, МПа'!AA260*$BG$2,"-")</f>
        <v>-</v>
      </c>
      <c r="AO260" s="32" t="str">
        <f>IFERROR('σ и σw, МПа'!AB260*$BG$2,"-")</f>
        <v>-</v>
      </c>
      <c r="AP260" s="33" t="str">
        <f>IFERROR('σ и σw, МПа'!AC260*$BG$2,"-")</f>
        <v>-</v>
      </c>
      <c r="AQ260" s="31">
        <f>IFERROR('σ и σw, МПа'!Q260*$BH$2,"-")</f>
        <v>441</v>
      </c>
      <c r="AR260" s="32">
        <f>IFERROR('σ и σw, МПа'!R260*$BH$2,"-")</f>
        <v>422</v>
      </c>
      <c r="AS260" s="32">
        <f>IFERROR('σ и σw, МПа'!S260*$BH$2,"-")</f>
        <v>412</v>
      </c>
      <c r="AT260" s="32">
        <f>IFERROR('σ и σw, МПа'!T260*$BH$2,"-")</f>
        <v>392</v>
      </c>
      <c r="AU260" s="32">
        <f>IFERROR('σ и σw, МПа'!U260*$BH$2,"-")</f>
        <v>392</v>
      </c>
      <c r="AV260" s="32">
        <f>IFERROR('σ и σw, МПа'!V260*$BH$2,"-")</f>
        <v>363</v>
      </c>
      <c r="AW260" s="32">
        <f>IFERROR('σ и σw, МПа'!W260*$BH$2,"-")</f>
        <v>353</v>
      </c>
      <c r="AX260" s="32" t="str">
        <f>IFERROR('σ и σw, МПа'!X260*$BH$2,"-")</f>
        <v>-</v>
      </c>
      <c r="AY260" s="32" t="str">
        <f>IFERROR('σ и σw, МПа'!Y260*$BH$2,"-")</f>
        <v>-</v>
      </c>
      <c r="AZ260" s="32" t="str">
        <f>IFERROR('σ и σw, МПа'!Z260*$BH$2,"-")</f>
        <v>-</v>
      </c>
      <c r="BA260" s="32" t="str">
        <f>IFERROR('σ и σw, МПа'!AA260*$BH$2,"-")</f>
        <v>-</v>
      </c>
      <c r="BB260" s="32" t="str">
        <f>IFERROR('σ и σw, МПа'!AB260*$BH$2,"-")</f>
        <v>-</v>
      </c>
      <c r="BC260" s="33" t="str">
        <f>IFERROR('σ и σw, МПа'!AC260*$BH$2,"-")</f>
        <v>-</v>
      </c>
    </row>
    <row r="261" spans="1:55" ht="25.5" x14ac:dyDescent="0.25">
      <c r="A261" s="10" t="str">
        <f>INDEX('Обработка исходного'!B:B,ROW($B$3)+4*(ROW($B261)-ROW($B$3)))</f>
        <v>Сталь высокохромистая</v>
      </c>
      <c r="B261" s="47" t="str">
        <f>INDEX('Обработка исходного'!D:D,ROW($B$3)+4*(ROW($B261)-ROW($B$3)))</f>
        <v>20Х13</v>
      </c>
      <c r="C261" s="27" t="str">
        <f>'Rp0,2, МПа'!C261</f>
        <v>Калиброванная сталь диаметром или стороной квадрата до 70 мм</v>
      </c>
      <c r="D261" s="31">
        <f>IFERROR('σ и σw, МПа'!D261*$BE$2,"-")</f>
        <v>298.61538461538458</v>
      </c>
      <c r="E261" s="32">
        <f>IFERROR('σ и σw, МПа'!E261*$BE$2,"-")</f>
        <v>289.84615384615381</v>
      </c>
      <c r="F261" s="32">
        <f>IFERROR('σ и σw, МПа'!F261*$BE$2,"-")</f>
        <v>280.61538461538458</v>
      </c>
      <c r="G261" s="32">
        <f>IFERROR('σ и σw, МПа'!G261*$BE$2,"-")</f>
        <v>271.84615384615381</v>
      </c>
      <c r="H261" s="32">
        <f>IFERROR('σ и σw, МПа'!H261*$BE$2,"-")</f>
        <v>262.61538461538458</v>
      </c>
      <c r="I261" s="32">
        <f>IFERROR('σ и σw, МПа'!I261*$BE$2,"-")</f>
        <v>253.38461538461539</v>
      </c>
      <c r="J261" s="32">
        <f>IFERROR('σ и σw, МПа'!J261*$BE$2,"-")</f>
        <v>244.61538461538458</v>
      </c>
      <c r="K261" s="32" t="str">
        <f>IFERROR('σ и σw, МПа'!K261*$BE$2,"-")</f>
        <v>-</v>
      </c>
      <c r="L261" s="32" t="str">
        <f>IFERROR('σ и σw, МПа'!L261*$BE$2,"-")</f>
        <v>-</v>
      </c>
      <c r="M261" s="32" t="str">
        <f>IFERROR('σ и σw, МПа'!M261*$BE$2,"-")</f>
        <v>-</v>
      </c>
      <c r="N261" s="32" t="str">
        <f>IFERROR('σ и σw, МПа'!N261*$BE$2,"-")</f>
        <v>-</v>
      </c>
      <c r="O261" s="32" t="str">
        <f>IFERROR('σ и σw, МПа'!O261*$BE$2,"-")</f>
        <v>-</v>
      </c>
      <c r="P261" s="33" t="str">
        <f>IFERROR('σ и σw, МПа'!P261*$BE$2,"-")</f>
        <v>-</v>
      </c>
      <c r="Q261" s="31">
        <f>IFERROR('σ и σw, МПа'!D261*$BF$2,"-")</f>
        <v>398.15384615384619</v>
      </c>
      <c r="R261" s="32">
        <f>IFERROR('σ и σw, МПа'!E261*$BF$2,"-")</f>
        <v>386.46153846153845</v>
      </c>
      <c r="S261" s="32">
        <f>IFERROR('σ и σw, МПа'!F261*$BF$2,"-")</f>
        <v>374.15384615384619</v>
      </c>
      <c r="T261" s="32">
        <f>IFERROR('σ и σw, МПа'!G261*$BF$2,"-")</f>
        <v>362.46153846153845</v>
      </c>
      <c r="U261" s="32">
        <f>IFERROR('σ и σw, МПа'!H261*$BF$2,"-")</f>
        <v>350.15384615384619</v>
      </c>
      <c r="V261" s="32">
        <f>IFERROR('σ и σw, МПа'!I261*$BF$2,"-")</f>
        <v>337.84615384615387</v>
      </c>
      <c r="W261" s="32">
        <f>IFERROR('σ и σw, МПа'!J261*$BF$2,"-")</f>
        <v>326.15384615384619</v>
      </c>
      <c r="X261" s="32" t="str">
        <f>IFERROR('σ и σw, МПа'!K261*$BF$2,"-")</f>
        <v>-</v>
      </c>
      <c r="Y261" s="32" t="str">
        <f>IFERROR('σ и σw, МПа'!L261*$BF$2,"-")</f>
        <v>-</v>
      </c>
      <c r="Z261" s="32" t="str">
        <f>IFERROR('σ и σw, МПа'!M261*$BF$2,"-")</f>
        <v>-</v>
      </c>
      <c r="AA261" s="32" t="str">
        <f>IFERROR('σ и σw, МПа'!N261*$BF$2,"-")</f>
        <v>-</v>
      </c>
      <c r="AB261" s="32" t="str">
        <f>IFERROR('σ и σw, МПа'!O261*$BF$2,"-")</f>
        <v>-</v>
      </c>
      <c r="AC261" s="33" t="str">
        <f>IFERROR('σ и σw, МПа'!P261*$BF$2,"-")</f>
        <v>-</v>
      </c>
      <c r="AD261" s="31">
        <f>IFERROR('σ и σw, МПа'!Q261*$BG$2,"-")</f>
        <v>264.59999999999997</v>
      </c>
      <c r="AE261" s="32">
        <f>IFERROR('σ и σw, МПа'!R261*$BG$2,"-")</f>
        <v>253.2</v>
      </c>
      <c r="AF261" s="32">
        <f>IFERROR('σ и σw, МПа'!S261*$BG$2,"-")</f>
        <v>247.2</v>
      </c>
      <c r="AG261" s="32">
        <f>IFERROR('σ и σw, МПа'!T261*$BG$2,"-")</f>
        <v>235.2</v>
      </c>
      <c r="AH261" s="32">
        <f>IFERROR('σ и σw, МПа'!U261*$BG$2,"-")</f>
        <v>235.2</v>
      </c>
      <c r="AI261" s="32">
        <f>IFERROR('σ и σw, МПа'!V261*$BG$2,"-")</f>
        <v>217.79999999999998</v>
      </c>
      <c r="AJ261" s="32">
        <f>IFERROR('σ и σw, МПа'!W261*$BG$2,"-")</f>
        <v>211.79999999999998</v>
      </c>
      <c r="AK261" s="32" t="str">
        <f>IFERROR('σ и σw, МПа'!X261*$BG$2,"-")</f>
        <v>-</v>
      </c>
      <c r="AL261" s="32" t="str">
        <f>IFERROR('σ и σw, МПа'!Y261*$BG$2,"-")</f>
        <v>-</v>
      </c>
      <c r="AM261" s="32" t="str">
        <f>IFERROR('σ и σw, МПа'!Z261*$BG$2,"-")</f>
        <v>-</v>
      </c>
      <c r="AN261" s="32" t="str">
        <f>IFERROR('σ и σw, МПа'!AA261*$BG$2,"-")</f>
        <v>-</v>
      </c>
      <c r="AO261" s="32" t="str">
        <f>IFERROR('σ и σw, МПа'!AB261*$BG$2,"-")</f>
        <v>-</v>
      </c>
      <c r="AP261" s="33" t="str">
        <f>IFERROR('σ и σw, МПа'!AC261*$BG$2,"-")</f>
        <v>-</v>
      </c>
      <c r="AQ261" s="31">
        <f>IFERROR('σ и σw, МПа'!Q261*$BH$2,"-")</f>
        <v>441</v>
      </c>
      <c r="AR261" s="32">
        <f>IFERROR('σ и σw, МПа'!R261*$BH$2,"-")</f>
        <v>422</v>
      </c>
      <c r="AS261" s="32">
        <f>IFERROR('σ и σw, МПа'!S261*$BH$2,"-")</f>
        <v>412</v>
      </c>
      <c r="AT261" s="32">
        <f>IFERROR('σ и σw, МПа'!T261*$BH$2,"-")</f>
        <v>392</v>
      </c>
      <c r="AU261" s="32">
        <f>IFERROR('σ и σw, МПа'!U261*$BH$2,"-")</f>
        <v>392</v>
      </c>
      <c r="AV261" s="32">
        <f>IFERROR('σ и σw, МПа'!V261*$BH$2,"-")</f>
        <v>363</v>
      </c>
      <c r="AW261" s="32">
        <f>IFERROR('σ и σw, МПа'!W261*$BH$2,"-")</f>
        <v>353</v>
      </c>
      <c r="AX261" s="32" t="str">
        <f>IFERROR('σ и σw, МПа'!X261*$BH$2,"-")</f>
        <v>-</v>
      </c>
      <c r="AY261" s="32" t="str">
        <f>IFERROR('σ и σw, МПа'!Y261*$BH$2,"-")</f>
        <v>-</v>
      </c>
      <c r="AZ261" s="32" t="str">
        <f>IFERROR('σ и σw, МПа'!Z261*$BH$2,"-")</f>
        <v>-</v>
      </c>
      <c r="BA261" s="32" t="str">
        <f>IFERROR('σ и σw, МПа'!AA261*$BH$2,"-")</f>
        <v>-</v>
      </c>
      <c r="BB261" s="32" t="str">
        <f>IFERROR('σ и σw, МПа'!AB261*$BH$2,"-")</f>
        <v>-</v>
      </c>
      <c r="BC261" s="33" t="str">
        <f>IFERROR('σ и σw, МПа'!AC261*$BH$2,"-")</f>
        <v>-</v>
      </c>
    </row>
    <row r="262" spans="1:55" ht="25.5" x14ac:dyDescent="0.25">
      <c r="A262" s="10" t="str">
        <f>INDEX('Обработка исходного'!B:B,ROW($B$3)+4*(ROW($B262)-ROW($B$3)))</f>
        <v>Сталь высокохромистая</v>
      </c>
      <c r="B262" s="47" t="str">
        <f>INDEX('Обработка исходного'!D:D,ROW($B$3)+4*(ROW($B262)-ROW($B$3)))</f>
        <v>20Х13</v>
      </c>
      <c r="C262" s="27" t="str">
        <f>'Rp0,2, МПа'!C262</f>
        <v>Горячекатаная сталь диаметром, стороной квадрата или толщиной до 60 мм</v>
      </c>
      <c r="D262" s="31">
        <f>IFERROR('σ и σw, МПа'!D262*$BE$2,"-")</f>
        <v>298.61538461538458</v>
      </c>
      <c r="E262" s="32">
        <f>IFERROR('σ и σw, МПа'!E262*$BE$2,"-")</f>
        <v>289.84615384615381</v>
      </c>
      <c r="F262" s="32">
        <f>IFERROR('σ и σw, МПа'!F262*$BE$2,"-")</f>
        <v>280.61538461538458</v>
      </c>
      <c r="G262" s="32">
        <f>IFERROR('σ и σw, МПа'!G262*$BE$2,"-")</f>
        <v>271.84615384615381</v>
      </c>
      <c r="H262" s="32">
        <f>IFERROR('σ и σw, МПа'!H262*$BE$2,"-")</f>
        <v>262.61538461538458</v>
      </c>
      <c r="I262" s="32">
        <f>IFERROR('σ и σw, МПа'!I262*$BE$2,"-")</f>
        <v>253.38461538461539</v>
      </c>
      <c r="J262" s="32">
        <f>IFERROR('σ и σw, МПа'!J262*$BE$2,"-")</f>
        <v>244.61538461538458</v>
      </c>
      <c r="K262" s="32" t="str">
        <f>IFERROR('σ и σw, МПа'!K262*$BE$2,"-")</f>
        <v>-</v>
      </c>
      <c r="L262" s="32" t="str">
        <f>IFERROR('σ и σw, МПа'!L262*$BE$2,"-")</f>
        <v>-</v>
      </c>
      <c r="M262" s="32" t="str">
        <f>IFERROR('σ и σw, МПа'!M262*$BE$2,"-")</f>
        <v>-</v>
      </c>
      <c r="N262" s="32" t="str">
        <f>IFERROR('σ и σw, МПа'!N262*$BE$2,"-")</f>
        <v>-</v>
      </c>
      <c r="O262" s="32" t="str">
        <f>IFERROR('σ и σw, МПа'!O262*$BE$2,"-")</f>
        <v>-</v>
      </c>
      <c r="P262" s="33" t="str">
        <f>IFERROR('σ и σw, МПа'!P262*$BE$2,"-")</f>
        <v>-</v>
      </c>
      <c r="Q262" s="31">
        <f>IFERROR('σ и σw, МПа'!D262*$BF$2,"-")</f>
        <v>398.15384615384619</v>
      </c>
      <c r="R262" s="32">
        <f>IFERROR('σ и σw, МПа'!E262*$BF$2,"-")</f>
        <v>386.46153846153845</v>
      </c>
      <c r="S262" s="32">
        <f>IFERROR('σ и σw, МПа'!F262*$BF$2,"-")</f>
        <v>374.15384615384619</v>
      </c>
      <c r="T262" s="32">
        <f>IFERROR('σ и σw, МПа'!G262*$BF$2,"-")</f>
        <v>362.46153846153845</v>
      </c>
      <c r="U262" s="32">
        <f>IFERROR('σ и σw, МПа'!H262*$BF$2,"-")</f>
        <v>350.15384615384619</v>
      </c>
      <c r="V262" s="32">
        <f>IFERROR('σ и σw, МПа'!I262*$BF$2,"-")</f>
        <v>337.84615384615387</v>
      </c>
      <c r="W262" s="32">
        <f>IFERROR('σ и σw, МПа'!J262*$BF$2,"-")</f>
        <v>326.15384615384619</v>
      </c>
      <c r="X262" s="32" t="str">
        <f>IFERROR('σ и σw, МПа'!K262*$BF$2,"-")</f>
        <v>-</v>
      </c>
      <c r="Y262" s="32" t="str">
        <f>IFERROR('σ и σw, МПа'!L262*$BF$2,"-")</f>
        <v>-</v>
      </c>
      <c r="Z262" s="32" t="str">
        <f>IFERROR('σ и σw, МПа'!M262*$BF$2,"-")</f>
        <v>-</v>
      </c>
      <c r="AA262" s="32" t="str">
        <f>IFERROR('σ и σw, МПа'!N262*$BF$2,"-")</f>
        <v>-</v>
      </c>
      <c r="AB262" s="32" t="str">
        <f>IFERROR('σ и σw, МПа'!O262*$BF$2,"-")</f>
        <v>-</v>
      </c>
      <c r="AC262" s="33" t="str">
        <f>IFERROR('σ и σw, МПа'!P262*$BF$2,"-")</f>
        <v>-</v>
      </c>
      <c r="AD262" s="31">
        <f>IFERROR('σ и σw, МПа'!Q262*$BG$2,"-")</f>
        <v>264.59999999999997</v>
      </c>
      <c r="AE262" s="32">
        <f>IFERROR('σ и σw, МПа'!R262*$BG$2,"-")</f>
        <v>253.2</v>
      </c>
      <c r="AF262" s="32">
        <f>IFERROR('σ и σw, МПа'!S262*$BG$2,"-")</f>
        <v>247.2</v>
      </c>
      <c r="AG262" s="32">
        <f>IFERROR('σ и σw, МПа'!T262*$BG$2,"-")</f>
        <v>235.2</v>
      </c>
      <c r="AH262" s="32">
        <f>IFERROR('σ и σw, МПа'!U262*$BG$2,"-")</f>
        <v>235.2</v>
      </c>
      <c r="AI262" s="32">
        <f>IFERROR('σ и σw, МПа'!V262*$BG$2,"-")</f>
        <v>217.79999999999998</v>
      </c>
      <c r="AJ262" s="32">
        <f>IFERROR('σ и σw, МПа'!W262*$BG$2,"-")</f>
        <v>211.79999999999998</v>
      </c>
      <c r="AK262" s="32" t="str">
        <f>IFERROR('σ и σw, МПа'!X262*$BG$2,"-")</f>
        <v>-</v>
      </c>
      <c r="AL262" s="32" t="str">
        <f>IFERROR('σ и σw, МПа'!Y262*$BG$2,"-")</f>
        <v>-</v>
      </c>
      <c r="AM262" s="32" t="str">
        <f>IFERROR('σ и σw, МПа'!Z262*$BG$2,"-")</f>
        <v>-</v>
      </c>
      <c r="AN262" s="32" t="str">
        <f>IFERROR('σ и σw, МПа'!AA262*$BG$2,"-")</f>
        <v>-</v>
      </c>
      <c r="AO262" s="32" t="str">
        <f>IFERROR('σ и σw, МПа'!AB262*$BG$2,"-")</f>
        <v>-</v>
      </c>
      <c r="AP262" s="33" t="str">
        <f>IFERROR('σ и σw, МПа'!AC262*$BG$2,"-")</f>
        <v>-</v>
      </c>
      <c r="AQ262" s="31">
        <f>IFERROR('σ и σw, МПа'!Q262*$BH$2,"-")</f>
        <v>441</v>
      </c>
      <c r="AR262" s="32">
        <f>IFERROR('σ и σw, МПа'!R262*$BH$2,"-")</f>
        <v>422</v>
      </c>
      <c r="AS262" s="32">
        <f>IFERROR('σ и σw, МПа'!S262*$BH$2,"-")</f>
        <v>412</v>
      </c>
      <c r="AT262" s="32">
        <f>IFERROR('σ и σw, МПа'!T262*$BH$2,"-")</f>
        <v>392</v>
      </c>
      <c r="AU262" s="32">
        <f>IFERROR('σ и σw, МПа'!U262*$BH$2,"-")</f>
        <v>392</v>
      </c>
      <c r="AV262" s="32">
        <f>IFERROR('σ и σw, МПа'!V262*$BH$2,"-")</f>
        <v>363</v>
      </c>
      <c r="AW262" s="32">
        <f>IFERROR('σ и σw, МПа'!W262*$BH$2,"-")</f>
        <v>353</v>
      </c>
      <c r="AX262" s="32" t="str">
        <f>IFERROR('σ и σw, МПа'!X262*$BH$2,"-")</f>
        <v>-</v>
      </c>
      <c r="AY262" s="32" t="str">
        <f>IFERROR('σ и σw, МПа'!Y262*$BH$2,"-")</f>
        <v>-</v>
      </c>
      <c r="AZ262" s="32" t="str">
        <f>IFERROR('σ и σw, МПа'!Z262*$BH$2,"-")</f>
        <v>-</v>
      </c>
      <c r="BA262" s="32" t="str">
        <f>IFERROR('σ и σw, МПа'!AA262*$BH$2,"-")</f>
        <v>-</v>
      </c>
      <c r="BB262" s="32" t="str">
        <f>IFERROR('σ и σw, МПа'!AB262*$BH$2,"-")</f>
        <v>-</v>
      </c>
      <c r="BC262" s="33" t="str">
        <f>IFERROR('σ и σw, МПа'!AC262*$BH$2,"-")</f>
        <v>-</v>
      </c>
    </row>
    <row r="263" spans="1:55" ht="25.5" x14ac:dyDescent="0.25">
      <c r="A263" s="10" t="str">
        <f>INDEX('Обработка исходного'!B:B,ROW($B$3)+4*(ROW($B263)-ROW($B$3)))</f>
        <v>Сталь высокохромистая</v>
      </c>
      <c r="B263" s="47" t="str">
        <f>INDEX('Обработка исходного'!D:D,ROW($B$3)+4*(ROW($B263)-ROW($B$3)))</f>
        <v>20Х13</v>
      </c>
      <c r="C263" s="27" t="str">
        <f>'Rp0,2, МПа'!C263</f>
        <v>Горячекатаная сталь диаметром, стороной квадрата или толщиной от 60 до 100 мм</v>
      </c>
      <c r="D263" s="31">
        <f>IFERROR('σ и σw, МПа'!D263*$BE$2,"-")</f>
        <v>298.61538461538458</v>
      </c>
      <c r="E263" s="32">
        <f>IFERROR('σ и σw, МПа'!E263*$BE$2,"-")</f>
        <v>289.84615384615381</v>
      </c>
      <c r="F263" s="32">
        <f>IFERROR('σ и σw, МПа'!F263*$BE$2,"-")</f>
        <v>280.61538461538458</v>
      </c>
      <c r="G263" s="32">
        <f>IFERROR('σ и σw, МПа'!G263*$BE$2,"-")</f>
        <v>271.84615384615381</v>
      </c>
      <c r="H263" s="32">
        <f>IFERROR('σ и σw, МПа'!H263*$BE$2,"-")</f>
        <v>262.61538461538458</v>
      </c>
      <c r="I263" s="32">
        <f>IFERROR('σ и σw, МПа'!I263*$BE$2,"-")</f>
        <v>253.38461538461539</v>
      </c>
      <c r="J263" s="32">
        <f>IFERROR('σ и σw, МПа'!J263*$BE$2,"-")</f>
        <v>244.61538461538458</v>
      </c>
      <c r="K263" s="32" t="str">
        <f>IFERROR('σ и σw, МПа'!K263*$BE$2,"-")</f>
        <v>-</v>
      </c>
      <c r="L263" s="32" t="str">
        <f>IFERROR('σ и σw, МПа'!L263*$BE$2,"-")</f>
        <v>-</v>
      </c>
      <c r="M263" s="32" t="str">
        <f>IFERROR('σ и σw, МПа'!M263*$BE$2,"-")</f>
        <v>-</v>
      </c>
      <c r="N263" s="32" t="str">
        <f>IFERROR('σ и σw, МПа'!N263*$BE$2,"-")</f>
        <v>-</v>
      </c>
      <c r="O263" s="32" t="str">
        <f>IFERROR('σ и σw, МПа'!O263*$BE$2,"-")</f>
        <v>-</v>
      </c>
      <c r="P263" s="33" t="str">
        <f>IFERROR('σ и σw, МПа'!P263*$BE$2,"-")</f>
        <v>-</v>
      </c>
      <c r="Q263" s="31">
        <f>IFERROR('σ и σw, МПа'!D263*$BF$2,"-")</f>
        <v>398.15384615384619</v>
      </c>
      <c r="R263" s="32">
        <f>IFERROR('σ и σw, МПа'!E263*$BF$2,"-")</f>
        <v>386.46153846153845</v>
      </c>
      <c r="S263" s="32">
        <f>IFERROR('σ и σw, МПа'!F263*$BF$2,"-")</f>
        <v>374.15384615384619</v>
      </c>
      <c r="T263" s="32">
        <f>IFERROR('σ и σw, МПа'!G263*$BF$2,"-")</f>
        <v>362.46153846153845</v>
      </c>
      <c r="U263" s="32">
        <f>IFERROR('σ и σw, МПа'!H263*$BF$2,"-")</f>
        <v>350.15384615384619</v>
      </c>
      <c r="V263" s="32">
        <f>IFERROR('σ и σw, МПа'!I263*$BF$2,"-")</f>
        <v>337.84615384615387</v>
      </c>
      <c r="W263" s="32">
        <f>IFERROR('σ и σw, МПа'!J263*$BF$2,"-")</f>
        <v>326.15384615384619</v>
      </c>
      <c r="X263" s="32" t="str">
        <f>IFERROR('σ и σw, МПа'!K263*$BF$2,"-")</f>
        <v>-</v>
      </c>
      <c r="Y263" s="32" t="str">
        <f>IFERROR('σ и σw, МПа'!L263*$BF$2,"-")</f>
        <v>-</v>
      </c>
      <c r="Z263" s="32" t="str">
        <f>IFERROR('σ и σw, МПа'!M263*$BF$2,"-")</f>
        <v>-</v>
      </c>
      <c r="AA263" s="32" t="str">
        <f>IFERROR('σ и σw, МПа'!N263*$BF$2,"-")</f>
        <v>-</v>
      </c>
      <c r="AB263" s="32" t="str">
        <f>IFERROR('σ и σw, МПа'!O263*$BF$2,"-")</f>
        <v>-</v>
      </c>
      <c r="AC263" s="33" t="str">
        <f>IFERROR('σ и σw, МПа'!P263*$BF$2,"-")</f>
        <v>-</v>
      </c>
      <c r="AD263" s="31">
        <f>IFERROR('σ и σw, МПа'!Q263*$BG$2,"-")</f>
        <v>264.59999999999997</v>
      </c>
      <c r="AE263" s="32">
        <f>IFERROR('σ и σw, МПа'!R263*$BG$2,"-")</f>
        <v>253.2</v>
      </c>
      <c r="AF263" s="32">
        <f>IFERROR('σ и σw, МПа'!S263*$BG$2,"-")</f>
        <v>247.2</v>
      </c>
      <c r="AG263" s="32">
        <f>IFERROR('σ и σw, МПа'!T263*$BG$2,"-")</f>
        <v>235.2</v>
      </c>
      <c r="AH263" s="32">
        <f>IFERROR('σ и σw, МПа'!U263*$BG$2,"-")</f>
        <v>235.2</v>
      </c>
      <c r="AI263" s="32">
        <f>IFERROR('σ и σw, МПа'!V263*$BG$2,"-")</f>
        <v>217.79999999999998</v>
      </c>
      <c r="AJ263" s="32">
        <f>IFERROR('σ и σw, МПа'!W263*$BG$2,"-")</f>
        <v>211.79999999999998</v>
      </c>
      <c r="AK263" s="32" t="str">
        <f>IFERROR('σ и σw, МПа'!X263*$BG$2,"-")</f>
        <v>-</v>
      </c>
      <c r="AL263" s="32" t="str">
        <f>IFERROR('σ и σw, МПа'!Y263*$BG$2,"-")</f>
        <v>-</v>
      </c>
      <c r="AM263" s="32" t="str">
        <f>IFERROR('σ и σw, МПа'!Z263*$BG$2,"-")</f>
        <v>-</v>
      </c>
      <c r="AN263" s="32" t="str">
        <f>IFERROR('σ и σw, МПа'!AA263*$BG$2,"-")</f>
        <v>-</v>
      </c>
      <c r="AO263" s="32" t="str">
        <f>IFERROR('σ и σw, МПа'!AB263*$BG$2,"-")</f>
        <v>-</v>
      </c>
      <c r="AP263" s="33" t="str">
        <f>IFERROR('σ и σw, МПа'!AC263*$BG$2,"-")</f>
        <v>-</v>
      </c>
      <c r="AQ263" s="31">
        <f>IFERROR('σ и σw, МПа'!Q263*$BH$2,"-")</f>
        <v>441</v>
      </c>
      <c r="AR263" s="32">
        <f>IFERROR('σ и σw, МПа'!R263*$BH$2,"-")</f>
        <v>422</v>
      </c>
      <c r="AS263" s="32">
        <f>IFERROR('σ и σw, МПа'!S263*$BH$2,"-")</f>
        <v>412</v>
      </c>
      <c r="AT263" s="32">
        <f>IFERROR('σ и σw, МПа'!T263*$BH$2,"-")</f>
        <v>392</v>
      </c>
      <c r="AU263" s="32">
        <f>IFERROR('σ и σw, МПа'!U263*$BH$2,"-")</f>
        <v>392</v>
      </c>
      <c r="AV263" s="32">
        <f>IFERROR('σ и σw, МПа'!V263*$BH$2,"-")</f>
        <v>363</v>
      </c>
      <c r="AW263" s="32">
        <f>IFERROR('σ и σw, МПа'!W263*$BH$2,"-")</f>
        <v>353</v>
      </c>
      <c r="AX263" s="32" t="str">
        <f>IFERROR('σ и σw, МПа'!X263*$BH$2,"-")</f>
        <v>-</v>
      </c>
      <c r="AY263" s="32" t="str">
        <f>IFERROR('σ и σw, МПа'!Y263*$BH$2,"-")</f>
        <v>-</v>
      </c>
      <c r="AZ263" s="32" t="str">
        <f>IFERROR('σ и σw, МПа'!Z263*$BH$2,"-")</f>
        <v>-</v>
      </c>
      <c r="BA263" s="32" t="str">
        <f>IFERROR('σ и σw, МПа'!AA263*$BH$2,"-")</f>
        <v>-</v>
      </c>
      <c r="BB263" s="32" t="str">
        <f>IFERROR('σ и σw, МПа'!AB263*$BH$2,"-")</f>
        <v>-</v>
      </c>
      <c r="BC263" s="33" t="str">
        <f>IFERROR('σ и σw, МПа'!AC263*$BH$2,"-")</f>
        <v>-</v>
      </c>
    </row>
    <row r="264" spans="1:55" ht="25.5" x14ac:dyDescent="0.25">
      <c r="A264" s="10" t="str">
        <f>INDEX('Обработка исходного'!B:B,ROW($B$3)+4*(ROW($B264)-ROW($B$3)))</f>
        <v>Сталь высокохромистая</v>
      </c>
      <c r="B264" s="47" t="str">
        <f>INDEX('Обработка исходного'!D:D,ROW($B$3)+4*(ROW($B264)-ROW($B$3)))</f>
        <v>20Х13</v>
      </c>
      <c r="C264" s="27" t="str">
        <f>'Rp0,2, МПа'!C264</f>
        <v>Горячекатаная сталь со стороной квадрата или толщиной от 100 до 150 мм</v>
      </c>
      <c r="D264" s="31">
        <f>IFERROR('σ и σw, МПа'!D264*$BE$2,"-")</f>
        <v>298.61538461538458</v>
      </c>
      <c r="E264" s="32">
        <f>IFERROR('σ и σw, МПа'!E264*$BE$2,"-")</f>
        <v>289.84615384615381</v>
      </c>
      <c r="F264" s="32">
        <f>IFERROR('σ и σw, МПа'!F264*$BE$2,"-")</f>
        <v>280.61538461538458</v>
      </c>
      <c r="G264" s="32">
        <f>IFERROR('σ и σw, МПа'!G264*$BE$2,"-")</f>
        <v>271.84615384615381</v>
      </c>
      <c r="H264" s="32">
        <f>IFERROR('σ и σw, МПа'!H264*$BE$2,"-")</f>
        <v>262.61538461538458</v>
      </c>
      <c r="I264" s="32">
        <f>IFERROR('σ и σw, МПа'!I264*$BE$2,"-")</f>
        <v>253.38461538461539</v>
      </c>
      <c r="J264" s="32">
        <f>IFERROR('σ и σw, МПа'!J264*$BE$2,"-")</f>
        <v>244.61538461538458</v>
      </c>
      <c r="K264" s="32" t="str">
        <f>IFERROR('σ и σw, МПа'!K264*$BE$2,"-")</f>
        <v>-</v>
      </c>
      <c r="L264" s="32" t="str">
        <f>IFERROR('σ и σw, МПа'!L264*$BE$2,"-")</f>
        <v>-</v>
      </c>
      <c r="M264" s="32" t="str">
        <f>IFERROR('σ и σw, МПа'!M264*$BE$2,"-")</f>
        <v>-</v>
      </c>
      <c r="N264" s="32" t="str">
        <f>IFERROR('σ и σw, МПа'!N264*$BE$2,"-")</f>
        <v>-</v>
      </c>
      <c r="O264" s="32" t="str">
        <f>IFERROR('σ и σw, МПа'!O264*$BE$2,"-")</f>
        <v>-</v>
      </c>
      <c r="P264" s="33" t="str">
        <f>IFERROR('σ и σw, МПа'!P264*$BE$2,"-")</f>
        <v>-</v>
      </c>
      <c r="Q264" s="31">
        <f>IFERROR('σ и σw, МПа'!D264*$BF$2,"-")</f>
        <v>398.15384615384619</v>
      </c>
      <c r="R264" s="32">
        <f>IFERROR('σ и σw, МПа'!E264*$BF$2,"-")</f>
        <v>386.46153846153845</v>
      </c>
      <c r="S264" s="32">
        <f>IFERROR('σ и σw, МПа'!F264*$BF$2,"-")</f>
        <v>374.15384615384619</v>
      </c>
      <c r="T264" s="32">
        <f>IFERROR('σ и σw, МПа'!G264*$BF$2,"-")</f>
        <v>362.46153846153845</v>
      </c>
      <c r="U264" s="32">
        <f>IFERROR('σ и σw, МПа'!H264*$BF$2,"-")</f>
        <v>350.15384615384619</v>
      </c>
      <c r="V264" s="32">
        <f>IFERROR('σ и σw, МПа'!I264*$BF$2,"-")</f>
        <v>337.84615384615387</v>
      </c>
      <c r="W264" s="32">
        <f>IFERROR('σ и σw, МПа'!J264*$BF$2,"-")</f>
        <v>326.15384615384619</v>
      </c>
      <c r="X264" s="32" t="str">
        <f>IFERROR('σ и σw, МПа'!K264*$BF$2,"-")</f>
        <v>-</v>
      </c>
      <c r="Y264" s="32" t="str">
        <f>IFERROR('σ и σw, МПа'!L264*$BF$2,"-")</f>
        <v>-</v>
      </c>
      <c r="Z264" s="32" t="str">
        <f>IFERROR('σ и σw, МПа'!M264*$BF$2,"-")</f>
        <v>-</v>
      </c>
      <c r="AA264" s="32" t="str">
        <f>IFERROR('σ и σw, МПа'!N264*$BF$2,"-")</f>
        <v>-</v>
      </c>
      <c r="AB264" s="32" t="str">
        <f>IFERROR('σ и σw, МПа'!O264*$BF$2,"-")</f>
        <v>-</v>
      </c>
      <c r="AC264" s="33" t="str">
        <f>IFERROR('σ и σw, МПа'!P264*$BF$2,"-")</f>
        <v>-</v>
      </c>
      <c r="AD264" s="31">
        <f>IFERROR('σ и σw, МПа'!Q264*$BG$2,"-")</f>
        <v>264.59999999999997</v>
      </c>
      <c r="AE264" s="32">
        <f>IFERROR('σ и σw, МПа'!R264*$BG$2,"-")</f>
        <v>253.2</v>
      </c>
      <c r="AF264" s="32">
        <f>IFERROR('σ и σw, МПа'!S264*$BG$2,"-")</f>
        <v>247.2</v>
      </c>
      <c r="AG264" s="32">
        <f>IFERROR('σ и σw, МПа'!T264*$BG$2,"-")</f>
        <v>235.2</v>
      </c>
      <c r="AH264" s="32">
        <f>IFERROR('σ и σw, МПа'!U264*$BG$2,"-")</f>
        <v>235.2</v>
      </c>
      <c r="AI264" s="32">
        <f>IFERROR('σ и σw, МПа'!V264*$BG$2,"-")</f>
        <v>217.79999999999998</v>
      </c>
      <c r="AJ264" s="32">
        <f>IFERROR('σ и σw, МПа'!W264*$BG$2,"-")</f>
        <v>211.79999999999998</v>
      </c>
      <c r="AK264" s="32" t="str">
        <f>IFERROR('σ и σw, МПа'!X264*$BG$2,"-")</f>
        <v>-</v>
      </c>
      <c r="AL264" s="32" t="str">
        <f>IFERROR('σ и σw, МПа'!Y264*$BG$2,"-")</f>
        <v>-</v>
      </c>
      <c r="AM264" s="32" t="str">
        <f>IFERROR('σ и σw, МПа'!Z264*$BG$2,"-")</f>
        <v>-</v>
      </c>
      <c r="AN264" s="32" t="str">
        <f>IFERROR('σ и σw, МПа'!AA264*$BG$2,"-")</f>
        <v>-</v>
      </c>
      <c r="AO264" s="32" t="str">
        <f>IFERROR('σ и σw, МПа'!AB264*$BG$2,"-")</f>
        <v>-</v>
      </c>
      <c r="AP264" s="33" t="str">
        <f>IFERROR('σ и σw, МПа'!AC264*$BG$2,"-")</f>
        <v>-</v>
      </c>
      <c r="AQ264" s="31">
        <f>IFERROR('σ и σw, МПа'!Q264*$BH$2,"-")</f>
        <v>441</v>
      </c>
      <c r="AR264" s="32">
        <f>IFERROR('σ и σw, МПа'!R264*$BH$2,"-")</f>
        <v>422</v>
      </c>
      <c r="AS264" s="32">
        <f>IFERROR('σ и σw, МПа'!S264*$BH$2,"-")</f>
        <v>412</v>
      </c>
      <c r="AT264" s="32">
        <f>IFERROR('σ и σw, МПа'!T264*$BH$2,"-")</f>
        <v>392</v>
      </c>
      <c r="AU264" s="32">
        <f>IFERROR('σ и σw, МПа'!U264*$BH$2,"-")</f>
        <v>392</v>
      </c>
      <c r="AV264" s="32">
        <f>IFERROR('σ и σw, МПа'!V264*$BH$2,"-")</f>
        <v>363</v>
      </c>
      <c r="AW264" s="32">
        <f>IFERROR('σ и σw, МПа'!W264*$BH$2,"-")</f>
        <v>353</v>
      </c>
      <c r="AX264" s="32" t="str">
        <f>IFERROR('σ и σw, МПа'!X264*$BH$2,"-")</f>
        <v>-</v>
      </c>
      <c r="AY264" s="32" t="str">
        <f>IFERROR('σ и σw, МПа'!Y264*$BH$2,"-")</f>
        <v>-</v>
      </c>
      <c r="AZ264" s="32" t="str">
        <f>IFERROR('σ и σw, МПа'!Z264*$BH$2,"-")</f>
        <v>-</v>
      </c>
      <c r="BA264" s="32" t="str">
        <f>IFERROR('σ и σw, МПа'!AA264*$BH$2,"-")</f>
        <v>-</v>
      </c>
      <c r="BB264" s="32" t="str">
        <f>IFERROR('σ и σw, МПа'!AB264*$BH$2,"-")</f>
        <v>-</v>
      </c>
      <c r="BC264" s="33" t="str">
        <f>IFERROR('σ и σw, МПа'!AC264*$BH$2,"-")</f>
        <v>-</v>
      </c>
    </row>
    <row r="265" spans="1:55" x14ac:dyDescent="0.25">
      <c r="A265" s="10" t="str">
        <f>INDEX('Обработка исходного'!B:B,ROW($B$3)+4*(ROW($B265)-ROW($B$3)))</f>
        <v>Сталь высокохромистая</v>
      </c>
      <c r="B265" s="47" t="str">
        <f>INDEX('Обработка исходного'!D:D,ROW($B$3)+4*(ROW($B265)-ROW($B$3)))</f>
        <v>20Х13</v>
      </c>
      <c r="C265" s="27" t="str">
        <f>'Rp0,2, МПа'!C265</f>
        <v>Заготовки крепежных деталей, КП590*</v>
      </c>
      <c r="D265" s="31">
        <f>IFERROR('σ и σw, МПа'!D265*$BE$2,"-")</f>
        <v>362.30769230769226</v>
      </c>
      <c r="E265" s="32">
        <f>IFERROR('σ и σw, МПа'!E265*$BE$2,"-")</f>
        <v>348.4615384615384</v>
      </c>
      <c r="F265" s="32">
        <f>IFERROR('σ и σw, МПа'!F265*$BE$2,"-")</f>
        <v>339.69230769230768</v>
      </c>
      <c r="G265" s="32">
        <f>IFERROR('σ и σw, МПа'!G265*$BE$2,"-")</f>
        <v>330.4615384615384</v>
      </c>
      <c r="H265" s="32">
        <f>IFERROR('σ и σw, МПа'!H265*$BE$2,"-")</f>
        <v>317.07692307692304</v>
      </c>
      <c r="I265" s="32">
        <f>IFERROR('σ и σw, МПа'!I265*$BE$2,"-")</f>
        <v>307.84615384615387</v>
      </c>
      <c r="J265" s="32">
        <f>IFERROR('σ и σw, МПа'!J265*$BE$2,"-")</f>
        <v>294.46153846153845</v>
      </c>
      <c r="K265" s="32" t="str">
        <f>IFERROR('σ и σw, МПа'!K265*$BE$2,"-")</f>
        <v>-</v>
      </c>
      <c r="L265" s="32" t="str">
        <f>IFERROR('σ и σw, МПа'!L265*$BE$2,"-")</f>
        <v>-</v>
      </c>
      <c r="M265" s="32" t="str">
        <f>IFERROR('σ и σw, МПа'!M265*$BE$2,"-")</f>
        <v>-</v>
      </c>
      <c r="N265" s="32" t="str">
        <f>IFERROR('σ и σw, МПа'!N265*$BE$2,"-")</f>
        <v>-</v>
      </c>
      <c r="O265" s="32" t="str">
        <f>IFERROR('σ и σw, МПа'!O265*$BE$2,"-")</f>
        <v>-</v>
      </c>
      <c r="P265" s="33" t="str">
        <f>IFERROR('σ и σw, МПа'!P265*$BE$2,"-")</f>
        <v>-</v>
      </c>
      <c r="Q265" s="31">
        <f>IFERROR('σ и σw, МПа'!D265*$BF$2,"-")</f>
        <v>483.07692307692309</v>
      </c>
      <c r="R265" s="32">
        <f>IFERROR('σ и σw, МПа'!E265*$BF$2,"-")</f>
        <v>464.61538461538458</v>
      </c>
      <c r="S265" s="32">
        <f>IFERROR('σ и σw, МПа'!F265*$BF$2,"-")</f>
        <v>452.92307692307696</v>
      </c>
      <c r="T265" s="32">
        <f>IFERROR('σ и σw, МПа'!G265*$BF$2,"-")</f>
        <v>440.61538461538458</v>
      </c>
      <c r="U265" s="32">
        <f>IFERROR('σ и σw, МПа'!H265*$BF$2,"-")</f>
        <v>422.76923076923077</v>
      </c>
      <c r="V265" s="32">
        <f>IFERROR('σ и σw, МПа'!I265*$BF$2,"-")</f>
        <v>410.46153846153851</v>
      </c>
      <c r="W265" s="32">
        <f>IFERROR('σ и σw, МПа'!J265*$BF$2,"-")</f>
        <v>392.61538461538464</v>
      </c>
      <c r="X265" s="32" t="str">
        <f>IFERROR('σ и σw, МПа'!K265*$BF$2,"-")</f>
        <v>-</v>
      </c>
      <c r="Y265" s="32" t="str">
        <f>IFERROR('σ и σw, МПа'!L265*$BF$2,"-")</f>
        <v>-</v>
      </c>
      <c r="Z265" s="32" t="str">
        <f>IFERROR('σ и σw, МПа'!M265*$BF$2,"-")</f>
        <v>-</v>
      </c>
      <c r="AA265" s="32" t="str">
        <f>IFERROR('σ и σw, МПа'!N265*$BF$2,"-")</f>
        <v>-</v>
      </c>
      <c r="AB265" s="32" t="str">
        <f>IFERROR('σ и σw, МПа'!O265*$BF$2,"-")</f>
        <v>-</v>
      </c>
      <c r="AC265" s="33" t="str">
        <f>IFERROR('σ и σw, МПа'!P265*$BF$2,"-")</f>
        <v>-</v>
      </c>
      <c r="AD265" s="31">
        <f>IFERROR('σ и σw, МПа'!Q265*$BG$2,"-")</f>
        <v>354</v>
      </c>
      <c r="AE265" s="32">
        <f>IFERROR('σ и σw, МПа'!R265*$BG$2,"-")</f>
        <v>335.4</v>
      </c>
      <c r="AF265" s="32">
        <f>IFERROR('σ и σw, МПа'!S265*$BG$2,"-")</f>
        <v>329.4</v>
      </c>
      <c r="AG265" s="32">
        <f>IFERROR('σ и σw, МПа'!T265*$BG$2,"-")</f>
        <v>312</v>
      </c>
      <c r="AH265" s="32">
        <f>IFERROR('σ и σw, МПа'!U265*$BG$2,"-")</f>
        <v>312</v>
      </c>
      <c r="AI265" s="32">
        <f>IFERROR('σ и σw, МПа'!V265*$BG$2,"-")</f>
        <v>288.59999999999997</v>
      </c>
      <c r="AJ265" s="32">
        <f>IFERROR('σ и σw, МПа'!W265*$BG$2,"-")</f>
        <v>282.59999999999997</v>
      </c>
      <c r="AK265" s="32" t="str">
        <f>IFERROR('σ и σw, МПа'!X265*$BG$2,"-")</f>
        <v>-</v>
      </c>
      <c r="AL265" s="32" t="str">
        <f>IFERROR('σ и σw, МПа'!Y265*$BG$2,"-")</f>
        <v>-</v>
      </c>
      <c r="AM265" s="32" t="str">
        <f>IFERROR('σ и σw, МПа'!Z265*$BG$2,"-")</f>
        <v>-</v>
      </c>
      <c r="AN265" s="32" t="str">
        <f>IFERROR('σ и σw, МПа'!AA265*$BG$2,"-")</f>
        <v>-</v>
      </c>
      <c r="AO265" s="32" t="str">
        <f>IFERROR('σ и σw, МПа'!AB265*$BG$2,"-")</f>
        <v>-</v>
      </c>
      <c r="AP265" s="33" t="str">
        <f>IFERROR('σ и σw, МПа'!AC265*$BG$2,"-")</f>
        <v>-</v>
      </c>
      <c r="AQ265" s="31">
        <f>IFERROR('σ и σw, МПа'!Q265*$BH$2,"-")</f>
        <v>590</v>
      </c>
      <c r="AR265" s="32">
        <f>IFERROR('σ и σw, МПа'!R265*$BH$2,"-")</f>
        <v>559</v>
      </c>
      <c r="AS265" s="32">
        <f>IFERROR('σ и σw, МПа'!S265*$BH$2,"-")</f>
        <v>549</v>
      </c>
      <c r="AT265" s="32">
        <f>IFERROR('σ и σw, МПа'!T265*$BH$2,"-")</f>
        <v>520</v>
      </c>
      <c r="AU265" s="32">
        <f>IFERROR('σ и σw, МПа'!U265*$BH$2,"-")</f>
        <v>520</v>
      </c>
      <c r="AV265" s="32">
        <f>IFERROR('σ и σw, МПа'!V265*$BH$2,"-")</f>
        <v>481</v>
      </c>
      <c r="AW265" s="32">
        <f>IFERROR('σ и σw, МПа'!W265*$BH$2,"-")</f>
        <v>471</v>
      </c>
      <c r="AX265" s="32" t="str">
        <f>IFERROR('σ и σw, МПа'!X265*$BH$2,"-")</f>
        <v>-</v>
      </c>
      <c r="AY265" s="32" t="str">
        <f>IFERROR('σ и σw, МПа'!Y265*$BH$2,"-")</f>
        <v>-</v>
      </c>
      <c r="AZ265" s="32" t="str">
        <f>IFERROR('σ и σw, МПа'!Z265*$BH$2,"-")</f>
        <v>-</v>
      </c>
      <c r="BA265" s="32" t="str">
        <f>IFERROR('σ и σw, МПа'!AA265*$BH$2,"-")</f>
        <v>-</v>
      </c>
      <c r="BB265" s="32" t="str">
        <f>IFERROR('σ и σw, МПа'!AB265*$BH$2,"-")</f>
        <v>-</v>
      </c>
      <c r="BC265" s="33" t="str">
        <f>IFERROR('σ и σw, МПа'!AC265*$BH$2,"-")</f>
        <v>-</v>
      </c>
    </row>
    <row r="266" spans="1:55" x14ac:dyDescent="0.25">
      <c r="A266" s="10" t="str">
        <f>INDEX('Обработка исходного'!B:B,ROW($B$3)+4*(ROW($B266)-ROW($B$3)))</f>
        <v>Сталь высокохромистая</v>
      </c>
      <c r="B266" s="47" t="str">
        <f>INDEX('Обработка исходного'!D:D,ROW($B$3)+4*(ROW($B266)-ROW($B$3)))</f>
        <v>20Х13</v>
      </c>
      <c r="C266" s="27" t="str">
        <f>'Rp0,2, МПа'!C266</f>
        <v>Листы толщиной от 4 до 50 мм</v>
      </c>
      <c r="D266" s="31">
        <f>IFERROR('σ и σw, МПа'!D266*$BE$2,"-")</f>
        <v>235.38461538461539</v>
      </c>
      <c r="E266" s="32">
        <f>IFERROR('σ и σw, МПа'!E266*$BE$2,"-")</f>
        <v>226.61538461538461</v>
      </c>
      <c r="F266" s="32">
        <f>IFERROR('σ и σw, МПа'!F266*$BE$2,"-")</f>
        <v>222</v>
      </c>
      <c r="G266" s="32">
        <f>IFERROR('σ и σw, МПа'!G266*$BE$2,"-")</f>
        <v>217.38461538461539</v>
      </c>
      <c r="H266" s="32">
        <f>IFERROR('σ и σw, МПа'!H266*$BE$2,"-")</f>
        <v>203.53846153846152</v>
      </c>
      <c r="I266" s="32">
        <f>IFERROR('σ и σw, МПа'!I266*$BE$2,"-")</f>
        <v>199.38461538461539</v>
      </c>
      <c r="J266" s="32">
        <f>IFERROR('σ и σw, МПа'!J266*$BE$2,"-")</f>
        <v>190.15384615384613</v>
      </c>
      <c r="K266" s="32" t="str">
        <f>IFERROR('σ и σw, МПа'!K266*$BE$2,"-")</f>
        <v>-</v>
      </c>
      <c r="L266" s="32" t="str">
        <f>IFERROR('σ и σw, МПа'!L266*$BE$2,"-")</f>
        <v>-</v>
      </c>
      <c r="M266" s="32" t="str">
        <f>IFERROR('σ и σw, МПа'!M266*$BE$2,"-")</f>
        <v>-</v>
      </c>
      <c r="N266" s="32" t="str">
        <f>IFERROR('σ и σw, МПа'!N266*$BE$2,"-")</f>
        <v>-</v>
      </c>
      <c r="O266" s="32" t="str">
        <f>IFERROR('σ и σw, МПа'!O266*$BE$2,"-")</f>
        <v>-</v>
      </c>
      <c r="P266" s="33" t="str">
        <f>IFERROR('σ и σw, МПа'!P266*$BE$2,"-")</f>
        <v>-</v>
      </c>
      <c r="Q266" s="31">
        <f>IFERROR('σ и σw, МПа'!D266*$BF$2,"-")</f>
        <v>313.84615384615387</v>
      </c>
      <c r="R266" s="32">
        <f>IFERROR('σ и σw, МПа'!E266*$BF$2,"-")</f>
        <v>302.15384615384613</v>
      </c>
      <c r="S266" s="32">
        <f>IFERROR('σ и σw, МПа'!F266*$BF$2,"-")</f>
        <v>296</v>
      </c>
      <c r="T266" s="32">
        <f>IFERROR('σ и σw, МПа'!G266*$BF$2,"-")</f>
        <v>289.84615384615387</v>
      </c>
      <c r="U266" s="32">
        <f>IFERROR('σ и σw, МПа'!H266*$BF$2,"-")</f>
        <v>271.38461538461542</v>
      </c>
      <c r="V266" s="32">
        <f>IFERROR('σ и σw, МПа'!I266*$BF$2,"-")</f>
        <v>265.84615384615387</v>
      </c>
      <c r="W266" s="32">
        <f>IFERROR('σ и σw, МПа'!J266*$BF$2,"-")</f>
        <v>253.53846153846155</v>
      </c>
      <c r="X266" s="32" t="str">
        <f>IFERROR('σ и σw, МПа'!K266*$BF$2,"-")</f>
        <v>-</v>
      </c>
      <c r="Y266" s="32" t="str">
        <f>IFERROR('σ и σw, МПа'!L266*$BF$2,"-")</f>
        <v>-</v>
      </c>
      <c r="Z266" s="32" t="str">
        <f>IFERROR('σ и σw, МПа'!M266*$BF$2,"-")</f>
        <v>-</v>
      </c>
      <c r="AA266" s="32" t="str">
        <f>IFERROR('σ и σw, МПа'!N266*$BF$2,"-")</f>
        <v>-</v>
      </c>
      <c r="AB266" s="32" t="str">
        <f>IFERROR('σ и σw, МПа'!O266*$BF$2,"-")</f>
        <v>-</v>
      </c>
      <c r="AC266" s="33" t="str">
        <f>IFERROR('σ и σw, МПа'!P266*$BF$2,"-")</f>
        <v>-</v>
      </c>
      <c r="AD266" s="31">
        <f>IFERROR('σ и σw, МПа'!Q266*$BG$2,"-")</f>
        <v>223.79999999999998</v>
      </c>
      <c r="AE266" s="32">
        <f>IFERROR('σ и σw, МПа'!R266*$BG$2,"-")</f>
        <v>211.79999999999998</v>
      </c>
      <c r="AF266" s="32">
        <f>IFERROR('σ и σw, МПа'!S266*$BG$2,"-")</f>
        <v>205.79999999999998</v>
      </c>
      <c r="AG266" s="32">
        <f>IFERROR('σ и σw, МПа'!T266*$BG$2,"-")</f>
        <v>193.79999999999998</v>
      </c>
      <c r="AH266" s="32">
        <f>IFERROR('σ и σw, МПа'!U266*$BG$2,"-")</f>
        <v>193.79999999999998</v>
      </c>
      <c r="AI266" s="32">
        <f>IFERROR('σ и σw, МПа'!V266*$BG$2,"-")</f>
        <v>182.4</v>
      </c>
      <c r="AJ266" s="32">
        <f>IFERROR('σ и σw, МПа'!W266*$BG$2,"-")</f>
        <v>176.4</v>
      </c>
      <c r="AK266" s="32" t="str">
        <f>IFERROR('σ и σw, МПа'!X266*$BG$2,"-")</f>
        <v>-</v>
      </c>
      <c r="AL266" s="32" t="str">
        <f>IFERROR('σ и σw, МПа'!Y266*$BG$2,"-")</f>
        <v>-</v>
      </c>
      <c r="AM266" s="32" t="str">
        <f>IFERROR('σ и σw, МПа'!Z266*$BG$2,"-")</f>
        <v>-</v>
      </c>
      <c r="AN266" s="32" t="str">
        <f>IFERROR('σ и σw, МПа'!AA266*$BG$2,"-")</f>
        <v>-</v>
      </c>
      <c r="AO266" s="32" t="str">
        <f>IFERROR('σ и σw, МПа'!AB266*$BG$2,"-")</f>
        <v>-</v>
      </c>
      <c r="AP266" s="33" t="str">
        <f>IFERROR('σ и σw, МПа'!AC266*$BG$2,"-")</f>
        <v>-</v>
      </c>
      <c r="AQ266" s="31">
        <f>IFERROR('σ и σw, МПа'!Q266*$BH$2,"-")</f>
        <v>373</v>
      </c>
      <c r="AR266" s="32">
        <f>IFERROR('σ и σw, МПа'!R266*$BH$2,"-")</f>
        <v>353</v>
      </c>
      <c r="AS266" s="32">
        <f>IFERROR('σ и σw, МПа'!S266*$BH$2,"-")</f>
        <v>343</v>
      </c>
      <c r="AT266" s="32">
        <f>IFERROR('σ и σw, МПа'!T266*$BH$2,"-")</f>
        <v>323</v>
      </c>
      <c r="AU266" s="32">
        <f>IFERROR('σ и σw, МПа'!U266*$BH$2,"-")</f>
        <v>323</v>
      </c>
      <c r="AV266" s="32">
        <f>IFERROR('σ и σw, МПа'!V266*$BH$2,"-")</f>
        <v>304</v>
      </c>
      <c r="AW266" s="32">
        <f>IFERROR('σ и σw, МПа'!W266*$BH$2,"-")</f>
        <v>294</v>
      </c>
      <c r="AX266" s="32" t="str">
        <f>IFERROR('σ и σw, МПа'!X266*$BH$2,"-")</f>
        <v>-</v>
      </c>
      <c r="AY266" s="32" t="str">
        <f>IFERROR('σ и σw, МПа'!Y266*$BH$2,"-")</f>
        <v>-</v>
      </c>
      <c r="AZ266" s="32" t="str">
        <f>IFERROR('σ и σw, МПа'!Z266*$BH$2,"-")</f>
        <v>-</v>
      </c>
      <c r="BA266" s="32" t="str">
        <f>IFERROR('σ и σw, МПа'!AA266*$BH$2,"-")</f>
        <v>-</v>
      </c>
      <c r="BB266" s="32" t="str">
        <f>IFERROR('σ и σw, МПа'!AB266*$BH$2,"-")</f>
        <v>-</v>
      </c>
      <c r="BC266" s="33" t="str">
        <f>IFERROR('σ и σw, МПа'!AC266*$BH$2,"-")</f>
        <v>-</v>
      </c>
    </row>
    <row r="267" spans="1:55" ht="25.5" x14ac:dyDescent="0.25">
      <c r="A267" s="10" t="str">
        <f>INDEX('Обработка исходного'!B:B,ROW($B$3)+4*(ROW($B267)-ROW($B$3)))</f>
        <v>Сталь высокохромистая</v>
      </c>
      <c r="B267" s="47" t="str">
        <f>INDEX('Обработка исходного'!D:D,ROW($B$3)+4*(ROW($B267)-ROW($B$3)))</f>
        <v>20Х12ВНМФ</v>
      </c>
      <c r="C267" s="27" t="str">
        <f>'Rp0,2, МПа'!C267</f>
        <v>Заготовки крепежных деталей толщиной до 200 мм, КП670*</v>
      </c>
      <c r="D267" s="31">
        <f>IFERROR('σ и σw, МПа'!D267*$BE$2,"-")</f>
        <v>362.30769230769226</v>
      </c>
      <c r="E267" s="32">
        <f>IFERROR('σ и σw, МПа'!E267*$BE$2,"-")</f>
        <v>357.69230769230768</v>
      </c>
      <c r="F267" s="32">
        <f>IFERROR('σ и σw, МПа'!F267*$BE$2,"-")</f>
        <v>348.4615384615384</v>
      </c>
      <c r="G267" s="32">
        <f>IFERROR('σ и σw, МПа'!G267*$BE$2,"-")</f>
        <v>339.69230769230768</v>
      </c>
      <c r="H267" s="32">
        <f>IFERROR('σ и σw, МПа'!H267*$BE$2,"-")</f>
        <v>330.4615384615384</v>
      </c>
      <c r="I267" s="32">
        <f>IFERROR('σ и σw, МПа'!I267*$BE$2,"-")</f>
        <v>321.69230769230768</v>
      </c>
      <c r="J267" s="32">
        <f>IFERROR('σ и σw, МПа'!J267*$BE$2,"-")</f>
        <v>312.4615384615384</v>
      </c>
      <c r="K267" s="32">
        <f>IFERROR('σ и σw, МПа'!K267*$BE$2,"-")</f>
        <v>298.61538461538458</v>
      </c>
      <c r="L267" s="32">
        <f>IFERROR('σ и σw, МПа'!L267*$BE$2,"-")</f>
        <v>289.84615384615381</v>
      </c>
      <c r="M267" s="32">
        <f>IFERROR('σ и σw, МПа'!M267*$BE$2,"-")</f>
        <v>271.38461538461536</v>
      </c>
      <c r="N267" s="32">
        <f>IFERROR('σ и σw, МПа'!N267*$BE$2,"-")</f>
        <v>244.15384615384613</v>
      </c>
      <c r="O267" s="32" t="str">
        <f>IFERROR('σ и σw, МПа'!O267*$BE$2,"-")</f>
        <v>-</v>
      </c>
      <c r="P267" s="33" t="str">
        <f>IFERROR('σ и σw, МПа'!P267*$BE$2,"-")</f>
        <v>-</v>
      </c>
      <c r="Q267" s="31">
        <f>IFERROR('σ и σw, МПа'!D267*$BF$2,"-")</f>
        <v>483.07692307692309</v>
      </c>
      <c r="R267" s="32">
        <f>IFERROR('σ и σw, МПа'!E267*$BF$2,"-")</f>
        <v>476.92307692307696</v>
      </c>
      <c r="S267" s="32">
        <f>IFERROR('σ и σw, МПа'!F267*$BF$2,"-")</f>
        <v>464.61538461538458</v>
      </c>
      <c r="T267" s="32">
        <f>IFERROR('σ и σw, МПа'!G267*$BF$2,"-")</f>
        <v>452.92307692307696</v>
      </c>
      <c r="U267" s="32">
        <f>IFERROR('σ и σw, МПа'!H267*$BF$2,"-")</f>
        <v>440.61538461538458</v>
      </c>
      <c r="V267" s="32">
        <f>IFERROR('σ и σw, МПа'!I267*$BF$2,"-")</f>
        <v>428.92307692307696</v>
      </c>
      <c r="W267" s="32">
        <f>IFERROR('σ и σw, МПа'!J267*$BF$2,"-")</f>
        <v>416.61538461538458</v>
      </c>
      <c r="X267" s="32">
        <f>IFERROR('σ и σw, МПа'!K267*$BF$2,"-")</f>
        <v>398.15384615384619</v>
      </c>
      <c r="Y267" s="32">
        <f>IFERROR('σ и σw, МПа'!L267*$BF$2,"-")</f>
        <v>386.46153846153845</v>
      </c>
      <c r="Z267" s="32">
        <f>IFERROR('σ и σw, МПа'!M267*$BF$2,"-")</f>
        <v>361.84615384615381</v>
      </c>
      <c r="AA267" s="32">
        <f>IFERROR('σ и σw, МПа'!N267*$BF$2,"-")</f>
        <v>325.53846153846155</v>
      </c>
      <c r="AB267" s="32" t="str">
        <f>IFERROR('σ и σw, МПа'!O267*$BF$2,"-")</f>
        <v>-</v>
      </c>
      <c r="AC267" s="33" t="str">
        <f>IFERROR('σ и σw, МПа'!P267*$BF$2,"-")</f>
        <v>-</v>
      </c>
      <c r="AD267" s="31">
        <f>IFERROR('σ и σw, МПа'!Q267*$BG$2,"-")</f>
        <v>402</v>
      </c>
      <c r="AE267" s="32">
        <f>IFERROR('σ и σw, МПа'!R267*$BG$2,"-")</f>
        <v>394.2</v>
      </c>
      <c r="AF267" s="32">
        <f>IFERROR('σ и σw, МПа'!S267*$BG$2,"-")</f>
        <v>382.8</v>
      </c>
      <c r="AG267" s="32">
        <f>IFERROR('σ и σw, МПа'!T267*$BG$2,"-")</f>
        <v>370.8</v>
      </c>
      <c r="AH267" s="32">
        <f>IFERROR('σ и σw, МПа'!U267*$BG$2,"-")</f>
        <v>364.8</v>
      </c>
      <c r="AI267" s="32">
        <f>IFERROR('σ и σw, МПа'!V267*$BG$2,"-")</f>
        <v>353.4</v>
      </c>
      <c r="AJ267" s="32">
        <f>IFERROR('σ и σw, МПа'!W267*$BG$2,"-")</f>
        <v>341.4</v>
      </c>
      <c r="AK267" s="32">
        <f>IFERROR('σ и σw, МПа'!X267*$BG$2,"-")</f>
        <v>312</v>
      </c>
      <c r="AL267" s="32">
        <f>IFERROR('σ и σw, МПа'!Y267*$BG$2,"-")</f>
        <v>306</v>
      </c>
      <c r="AM267" s="32">
        <f>IFERROR('σ и σw, МПа'!Z267*$BG$2,"-")</f>
        <v>288.59999999999997</v>
      </c>
      <c r="AN267" s="32">
        <f>IFERROR('σ и σw, МПа'!AA267*$BG$2,"-")</f>
        <v>276.59999999999997</v>
      </c>
      <c r="AO267" s="32">
        <f>IFERROR('σ и σw, МПа'!AB267*$BG$2,"-")</f>
        <v>0</v>
      </c>
      <c r="AP267" s="33">
        <f>IFERROR('σ и σw, МПа'!AC267*$BG$2,"-")</f>
        <v>0</v>
      </c>
      <c r="AQ267" s="31">
        <f>IFERROR('σ и σw, МПа'!Q267*$BH$2,"-")</f>
        <v>670</v>
      </c>
      <c r="AR267" s="32">
        <f>IFERROR('σ и σw, МПа'!R267*$BH$2,"-")</f>
        <v>657</v>
      </c>
      <c r="AS267" s="32">
        <f>IFERROR('σ и σw, МПа'!S267*$BH$2,"-")</f>
        <v>638</v>
      </c>
      <c r="AT267" s="32">
        <f>IFERROR('σ и σw, МПа'!T267*$BH$2,"-")</f>
        <v>618</v>
      </c>
      <c r="AU267" s="32">
        <f>IFERROR('σ и σw, МПа'!U267*$BH$2,"-")</f>
        <v>608</v>
      </c>
      <c r="AV267" s="32">
        <f>IFERROR('σ и σw, МПа'!V267*$BH$2,"-")</f>
        <v>589</v>
      </c>
      <c r="AW267" s="32">
        <f>IFERROR('σ и σw, МПа'!W267*$BH$2,"-")</f>
        <v>569</v>
      </c>
      <c r="AX267" s="32">
        <f>IFERROR('σ и σw, МПа'!X267*$BH$2,"-")</f>
        <v>520</v>
      </c>
      <c r="AY267" s="32">
        <f>IFERROR('σ и σw, МПа'!Y267*$BH$2,"-")</f>
        <v>510</v>
      </c>
      <c r="AZ267" s="32">
        <f>IFERROR('σ и σw, МПа'!Z267*$BH$2,"-")</f>
        <v>481</v>
      </c>
      <c r="BA267" s="32">
        <f>IFERROR('σ и σw, МПа'!AA267*$BH$2,"-")</f>
        <v>461</v>
      </c>
      <c r="BB267" s="32">
        <f>IFERROR('σ и σw, МПа'!AB267*$BH$2,"-")</f>
        <v>0</v>
      </c>
      <c r="BC267" s="33">
        <f>IFERROR('σ и σw, МПа'!AC267*$BH$2,"-")</f>
        <v>0</v>
      </c>
    </row>
    <row r="268" spans="1:55" ht="25.5" x14ac:dyDescent="0.25">
      <c r="A268" s="10" t="str">
        <f>INDEX('Обработка исходного'!B:B,ROW($B$3)+4*(ROW($B268)-ROW($B$3)))</f>
        <v>Сталь высокохромистая</v>
      </c>
      <c r="B268" s="47" t="str">
        <f>INDEX('Обработка исходного'!D:D,ROW($B$3)+4*(ROW($B268)-ROW($B$3)))</f>
        <v>09Х17Н</v>
      </c>
      <c r="C268" s="27" t="str">
        <f>'Rp0,2, МПа'!C268</f>
        <v>Поковки диаметром или толщиной под термическую обработку до 200 мм</v>
      </c>
      <c r="D268" s="31">
        <f>IFERROR('σ и σw, МПа'!D268*$BE$2,"-")</f>
        <v>203.53846153846152</v>
      </c>
      <c r="E268" s="32">
        <f>IFERROR('σ и σw, МПа'!E268*$BE$2,"-")</f>
        <v>199.38461538461539</v>
      </c>
      <c r="F268" s="32">
        <f>IFERROR('σ и σw, МПа'!F268*$BE$2,"-")</f>
        <v>194.76923076923075</v>
      </c>
      <c r="G268" s="32">
        <f>IFERROR('σ и σw, МПа'!G268*$BE$2,"-")</f>
        <v>190.15384615384613</v>
      </c>
      <c r="H268" s="32">
        <f>IFERROR('σ и σw, МПа'!H268*$BE$2,"-")</f>
        <v>185.53846153846152</v>
      </c>
      <c r="I268" s="32">
        <f>IFERROR('σ и σw, МПа'!I268*$BE$2,"-")</f>
        <v>180.92307692307693</v>
      </c>
      <c r="J268" s="32">
        <f>IFERROR('σ и σw, МПа'!J268*$BE$2,"-")</f>
        <v>172.15384615384613</v>
      </c>
      <c r="K268" s="32">
        <f>IFERROR('σ и σw, МПа'!K268*$BE$2,"-")</f>
        <v>172.15384615384613</v>
      </c>
      <c r="L268" s="32" t="str">
        <f>IFERROR('σ и σw, МПа'!L268*$BE$2,"-")</f>
        <v>-</v>
      </c>
      <c r="M268" s="32" t="str">
        <f>IFERROR('σ и σw, МПа'!M268*$BE$2,"-")</f>
        <v>-</v>
      </c>
      <c r="N268" s="32" t="str">
        <f>IFERROR('σ и σw, МПа'!N268*$BE$2,"-")</f>
        <v>-</v>
      </c>
      <c r="O268" s="32" t="str">
        <f>IFERROR('σ и σw, МПа'!O268*$BE$2,"-")</f>
        <v>-</v>
      </c>
      <c r="P268" s="33" t="str">
        <f>IFERROR('σ и σw, МПа'!P268*$BE$2,"-")</f>
        <v>-</v>
      </c>
      <c r="Q268" s="31">
        <f>IFERROR('σ и σw, МПа'!D268*$BF$2,"-")</f>
        <v>271.38461538461542</v>
      </c>
      <c r="R268" s="32">
        <f>IFERROR('σ и σw, МПа'!E268*$BF$2,"-")</f>
        <v>265.84615384615387</v>
      </c>
      <c r="S268" s="32">
        <f>IFERROR('σ и σw, МПа'!F268*$BF$2,"-")</f>
        <v>259.69230769230768</v>
      </c>
      <c r="T268" s="32">
        <f>IFERROR('σ и σw, МПа'!G268*$BF$2,"-")</f>
        <v>253.53846153846155</v>
      </c>
      <c r="U268" s="32">
        <f>IFERROR('σ и σw, МПа'!H268*$BF$2,"-")</f>
        <v>247.38461538461539</v>
      </c>
      <c r="V268" s="32">
        <f>IFERROR('σ и σw, МПа'!I268*$BF$2,"-")</f>
        <v>241.23076923076925</v>
      </c>
      <c r="W268" s="32">
        <f>IFERROR('σ и σw, МПа'!J268*$BF$2,"-")</f>
        <v>229.53846153846155</v>
      </c>
      <c r="X268" s="32">
        <f>IFERROR('σ и σw, МПа'!K268*$BF$2,"-")</f>
        <v>229.53846153846155</v>
      </c>
      <c r="Y268" s="32" t="str">
        <f>IFERROR('σ и σw, МПа'!L268*$BF$2,"-")</f>
        <v>-</v>
      </c>
      <c r="Z268" s="32" t="str">
        <f>IFERROR('σ и σw, МПа'!M268*$BF$2,"-")</f>
        <v>-</v>
      </c>
      <c r="AA268" s="32" t="str">
        <f>IFERROR('σ и σw, МПа'!N268*$BF$2,"-")</f>
        <v>-</v>
      </c>
      <c r="AB268" s="32" t="str">
        <f>IFERROR('σ и σw, МПа'!O268*$BF$2,"-")</f>
        <v>-</v>
      </c>
      <c r="AC268" s="33" t="str">
        <f>IFERROR('σ и σw, МПа'!P268*$BF$2,"-")</f>
        <v>-</v>
      </c>
      <c r="AD268" s="31">
        <f>IFERROR('σ и σw, МПа'!Q268*$BG$2,"-")</f>
        <v>205.79999999999998</v>
      </c>
      <c r="AE268" s="32">
        <f>IFERROR('σ и σw, МПа'!R268*$BG$2,"-")</f>
        <v>205.79999999999998</v>
      </c>
      <c r="AF268" s="32">
        <f>IFERROR('σ и σw, МПа'!S268*$BG$2,"-")</f>
        <v>199.79999999999998</v>
      </c>
      <c r="AG268" s="32">
        <f>IFERROR('σ и σw, МПа'!T268*$BG$2,"-")</f>
        <v>193.79999999999998</v>
      </c>
      <c r="AH268" s="32">
        <f>IFERROR('σ и σw, МПа'!U268*$BG$2,"-")</f>
        <v>188.4</v>
      </c>
      <c r="AI268" s="32">
        <f>IFERROR('σ и σw, МПа'!V268*$BG$2,"-")</f>
        <v>182.4</v>
      </c>
      <c r="AJ268" s="32">
        <f>IFERROR('σ и σw, МПа'!W268*$BG$2,"-")</f>
        <v>182.4</v>
      </c>
      <c r="AK268" s="32">
        <f>IFERROR('σ и σw, МПа'!X268*$BG$2,"-")</f>
        <v>176.4</v>
      </c>
      <c r="AL268" s="32" t="str">
        <f>IFERROR('σ и σw, МПа'!Y268*$BG$2,"-")</f>
        <v>-</v>
      </c>
      <c r="AM268" s="32" t="str">
        <f>IFERROR('σ и σw, МПа'!Z268*$BG$2,"-")</f>
        <v>-</v>
      </c>
      <c r="AN268" s="32" t="str">
        <f>IFERROR('σ и σw, МПа'!AA268*$BG$2,"-")</f>
        <v>-</v>
      </c>
      <c r="AO268" s="32" t="str">
        <f>IFERROR('σ и σw, МПа'!AB268*$BG$2,"-")</f>
        <v>-</v>
      </c>
      <c r="AP268" s="33" t="str">
        <f>IFERROR('σ и σw, МПа'!AC268*$BG$2,"-")</f>
        <v>-</v>
      </c>
      <c r="AQ268" s="31">
        <f>IFERROR('σ и σw, МПа'!Q268*$BH$2,"-")</f>
        <v>343</v>
      </c>
      <c r="AR268" s="32">
        <f>IFERROR('σ и σw, МПа'!R268*$BH$2,"-")</f>
        <v>343</v>
      </c>
      <c r="AS268" s="32">
        <f>IFERROR('σ и σw, МПа'!S268*$BH$2,"-")</f>
        <v>333</v>
      </c>
      <c r="AT268" s="32">
        <f>IFERROR('σ и σw, МПа'!T268*$BH$2,"-")</f>
        <v>323</v>
      </c>
      <c r="AU268" s="32">
        <f>IFERROR('σ и σw, МПа'!U268*$BH$2,"-")</f>
        <v>314</v>
      </c>
      <c r="AV268" s="32">
        <f>IFERROR('σ и σw, МПа'!V268*$BH$2,"-")</f>
        <v>304</v>
      </c>
      <c r="AW268" s="32">
        <f>IFERROR('σ и σw, МПа'!W268*$BH$2,"-")</f>
        <v>304</v>
      </c>
      <c r="AX268" s="32">
        <f>IFERROR('σ и σw, МПа'!X268*$BH$2,"-")</f>
        <v>294</v>
      </c>
      <c r="AY268" s="32" t="str">
        <f>IFERROR('σ и σw, МПа'!Y268*$BH$2,"-")</f>
        <v>-</v>
      </c>
      <c r="AZ268" s="32" t="str">
        <f>IFERROR('σ и σw, МПа'!Z268*$BH$2,"-")</f>
        <v>-</v>
      </c>
      <c r="BA268" s="32" t="str">
        <f>IFERROR('σ и σw, МПа'!AA268*$BH$2,"-")</f>
        <v>-</v>
      </c>
      <c r="BB268" s="32" t="str">
        <f>IFERROR('σ и σw, МПа'!AB268*$BH$2,"-")</f>
        <v>-</v>
      </c>
      <c r="BC268" s="33" t="str">
        <f>IFERROR('σ и σw, МПа'!AC268*$BH$2,"-")</f>
        <v>-</v>
      </c>
    </row>
    <row r="269" spans="1:55" ht="38.25" x14ac:dyDescent="0.25">
      <c r="A269" s="10" t="str">
        <f>INDEX('Обработка исходного'!B:B,ROW($B$3)+4*(ROW($B269)-ROW($B$3)))</f>
        <v>Сталь высокохромистая</v>
      </c>
      <c r="B269" s="47" t="str">
        <f>INDEX('Обработка исходного'!D:D,ROW($B$3)+4*(ROW($B269)-ROW($B$3)))</f>
        <v>09Х17Н</v>
      </c>
      <c r="C269" s="27" t="str">
        <f>'Rp0,2, МПа'!C269</f>
        <v>Заготовки в виде поковок, штамповок и прутков круглого сечения от 5 до 250 мм, квадратного от 40 до 200 мм</v>
      </c>
      <c r="D269" s="31">
        <f>IFERROR('σ и σw, МПа'!D269*$BE$2,"-")</f>
        <v>249.2307692307692</v>
      </c>
      <c r="E269" s="32">
        <f>IFERROR('σ и σw, МПа'!E269*$BE$2,"-")</f>
        <v>244.61538461538458</v>
      </c>
      <c r="F269" s="32">
        <f>IFERROR('σ и σw, МПа'!F269*$BE$2,"-")</f>
        <v>230.76923076923075</v>
      </c>
      <c r="G269" s="32">
        <f>IFERROR('σ и σw, МПа'!G269*$BE$2,"-")</f>
        <v>226.61538461538461</v>
      </c>
      <c r="H269" s="32">
        <f>IFERROR('σ и σw, МПа'!H269*$BE$2,"-")</f>
        <v>217.38461538461539</v>
      </c>
      <c r="I269" s="32">
        <f>IFERROR('σ и σw, МПа'!I269*$BE$2,"-")</f>
        <v>208.15384615384613</v>
      </c>
      <c r="J269" s="32">
        <f>IFERROR('σ и σw, МПа'!J269*$BE$2,"-")</f>
        <v>199.38461538461539</v>
      </c>
      <c r="K269" s="32">
        <f>IFERROR('σ и σw, МПа'!K269*$BE$2,"-")</f>
        <v>194.76923076923075</v>
      </c>
      <c r="L269" s="32" t="str">
        <f>IFERROR('σ и σw, МПа'!L269*$BE$2,"-")</f>
        <v>-</v>
      </c>
      <c r="M269" s="32" t="str">
        <f>IFERROR('σ и σw, МПа'!M269*$BE$2,"-")</f>
        <v>-</v>
      </c>
      <c r="N269" s="32" t="str">
        <f>IFERROR('σ и σw, МПа'!N269*$BE$2,"-")</f>
        <v>-</v>
      </c>
      <c r="O269" s="32" t="str">
        <f>IFERROR('σ и σw, МПа'!O269*$BE$2,"-")</f>
        <v>-</v>
      </c>
      <c r="P269" s="33" t="str">
        <f>IFERROR('σ и σw, МПа'!P269*$BE$2,"-")</f>
        <v>-</v>
      </c>
      <c r="Q269" s="31">
        <f>IFERROR('σ и σw, МПа'!D269*$BF$2,"-")</f>
        <v>332.30769230769232</v>
      </c>
      <c r="R269" s="32">
        <f>IFERROR('σ и σw, МПа'!E269*$BF$2,"-")</f>
        <v>326.15384615384619</v>
      </c>
      <c r="S269" s="32">
        <f>IFERROR('σ и σw, МПа'!F269*$BF$2,"-")</f>
        <v>307.69230769230768</v>
      </c>
      <c r="T269" s="32">
        <f>IFERROR('σ и σw, МПа'!G269*$BF$2,"-")</f>
        <v>302.15384615384613</v>
      </c>
      <c r="U269" s="32">
        <f>IFERROR('σ и σw, МПа'!H269*$BF$2,"-")</f>
        <v>289.84615384615387</v>
      </c>
      <c r="V269" s="32">
        <f>IFERROR('σ и σw, МПа'!I269*$BF$2,"-")</f>
        <v>277.53846153846155</v>
      </c>
      <c r="W269" s="32">
        <f>IFERROR('σ и σw, МПа'!J269*$BF$2,"-")</f>
        <v>265.84615384615387</v>
      </c>
      <c r="X269" s="32">
        <f>IFERROR('σ и σw, МПа'!K269*$BF$2,"-")</f>
        <v>259.69230769230768</v>
      </c>
      <c r="Y269" s="32" t="str">
        <f>IFERROR('σ и σw, МПа'!L269*$BF$2,"-")</f>
        <v>-</v>
      </c>
      <c r="Z269" s="32" t="str">
        <f>IFERROR('σ и σw, МПа'!M269*$BF$2,"-")</f>
        <v>-</v>
      </c>
      <c r="AA269" s="32" t="str">
        <f>IFERROR('σ и σw, МПа'!N269*$BF$2,"-")</f>
        <v>-</v>
      </c>
      <c r="AB269" s="32" t="str">
        <f>IFERROR('σ и σw, МПа'!O269*$BF$2,"-")</f>
        <v>-</v>
      </c>
      <c r="AC269" s="33" t="str">
        <f>IFERROR('σ и σw, МПа'!P269*$BF$2,"-")</f>
        <v>-</v>
      </c>
      <c r="AD269" s="31">
        <f>IFERROR('σ и σw, МПа'!Q269*$BG$2,"-")</f>
        <v>235.2</v>
      </c>
      <c r="AE269" s="32">
        <f>IFERROR('σ и σw, МПа'!R269*$BG$2,"-")</f>
        <v>211.79999999999998</v>
      </c>
      <c r="AF269" s="32">
        <f>IFERROR('σ и σw, МПа'!S269*$BG$2,"-")</f>
        <v>217.79999999999998</v>
      </c>
      <c r="AG269" s="32">
        <f>IFERROR('σ и σw, МПа'!T269*$BG$2,"-")</f>
        <v>211.79999999999998</v>
      </c>
      <c r="AH269" s="32">
        <f>IFERROR('σ и σw, МПа'!U269*$BG$2,"-")</f>
        <v>199.79999999999998</v>
      </c>
      <c r="AI269" s="32">
        <f>IFERROR('σ и σw, МПа'!V269*$BG$2,"-")</f>
        <v>193.79999999999998</v>
      </c>
      <c r="AJ269" s="32">
        <f>IFERROR('σ и σw, МПа'!W269*$BG$2,"-")</f>
        <v>188.4</v>
      </c>
      <c r="AK269" s="32">
        <f>IFERROR('σ и σw, МПа'!X269*$BG$2,"-")</f>
        <v>176.4</v>
      </c>
      <c r="AL269" s="32" t="str">
        <f>IFERROR('σ и σw, МПа'!Y269*$BG$2,"-")</f>
        <v>-</v>
      </c>
      <c r="AM269" s="32" t="str">
        <f>IFERROR('σ и σw, МПа'!Z269*$BG$2,"-")</f>
        <v>-</v>
      </c>
      <c r="AN269" s="32" t="str">
        <f>IFERROR('σ и σw, МПа'!AA269*$BG$2,"-")</f>
        <v>-</v>
      </c>
      <c r="AO269" s="32" t="str">
        <f>IFERROR('σ и σw, МПа'!AB269*$BG$2,"-")</f>
        <v>-</v>
      </c>
      <c r="AP269" s="33" t="str">
        <f>IFERROR('σ и σw, МПа'!AC269*$BG$2,"-")</f>
        <v>-</v>
      </c>
      <c r="AQ269" s="31">
        <f>IFERROR('σ и σw, МПа'!Q269*$BH$2,"-")</f>
        <v>392</v>
      </c>
      <c r="AR269" s="32">
        <f>IFERROR('σ и σw, МПа'!R269*$BH$2,"-")</f>
        <v>353</v>
      </c>
      <c r="AS269" s="32">
        <f>IFERROR('σ и σw, МПа'!S269*$BH$2,"-")</f>
        <v>363</v>
      </c>
      <c r="AT269" s="32">
        <f>IFERROR('σ и σw, МПа'!T269*$BH$2,"-")</f>
        <v>353</v>
      </c>
      <c r="AU269" s="32">
        <f>IFERROR('σ и σw, МПа'!U269*$BH$2,"-")</f>
        <v>333</v>
      </c>
      <c r="AV269" s="32">
        <f>IFERROR('σ и σw, МПа'!V269*$BH$2,"-")</f>
        <v>323</v>
      </c>
      <c r="AW269" s="32">
        <f>IFERROR('σ и σw, МПа'!W269*$BH$2,"-")</f>
        <v>314</v>
      </c>
      <c r="AX269" s="32">
        <f>IFERROR('σ и σw, МПа'!X269*$BH$2,"-")</f>
        <v>294</v>
      </c>
      <c r="AY269" s="32" t="str">
        <f>IFERROR('σ и σw, МПа'!Y269*$BH$2,"-")</f>
        <v>-</v>
      </c>
      <c r="AZ269" s="32" t="str">
        <f>IFERROR('σ и σw, МПа'!Z269*$BH$2,"-")</f>
        <v>-</v>
      </c>
      <c r="BA269" s="32" t="str">
        <f>IFERROR('σ и σw, МПа'!AA269*$BH$2,"-")</f>
        <v>-</v>
      </c>
      <c r="BB269" s="32" t="str">
        <f>IFERROR('σ и σw, МПа'!AB269*$BH$2,"-")</f>
        <v>-</v>
      </c>
      <c r="BC269" s="33" t="str">
        <f>IFERROR('σ и σw, МПа'!AC269*$BH$2,"-")</f>
        <v>-</v>
      </c>
    </row>
    <row r="270" spans="1:55" ht="25.5" x14ac:dyDescent="0.25">
      <c r="A270" s="10" t="str">
        <f>INDEX('Обработка исходного'!B:B,ROW($B$3)+4*(ROW($B270)-ROW($B$3)))</f>
        <v>Сталь высокохромистая</v>
      </c>
      <c r="B270" s="47" t="str">
        <f>INDEX('Обработка исходного'!D:D,ROW($B$3)+4*(ROW($B270)-ROW($B$3)))</f>
        <v>30Х13</v>
      </c>
      <c r="C270" s="27" t="str">
        <f>'Rp0,2, МПа'!C270</f>
        <v>Заготовки крепежных деталей толщиной или диаметром до 200 мм, КП590*</v>
      </c>
      <c r="D270" s="31">
        <f>IFERROR('σ и σw, МПа'!D270*$BE$2,"-")</f>
        <v>362.30769230769226</v>
      </c>
      <c r="E270" s="32">
        <f>IFERROR('σ и σw, МПа'!E270*$BE$2,"-")</f>
        <v>348.4615384615384</v>
      </c>
      <c r="F270" s="32">
        <f>IFERROR('σ и σw, МПа'!F270*$BE$2,"-")</f>
        <v>339.69230769230768</v>
      </c>
      <c r="G270" s="32">
        <f>IFERROR('σ и σw, МПа'!G270*$BE$2,"-")</f>
        <v>330.4615384615384</v>
      </c>
      <c r="H270" s="32">
        <f>IFERROR('σ и σw, МПа'!H270*$BE$2,"-")</f>
        <v>317.07692307692304</v>
      </c>
      <c r="I270" s="32">
        <f>IFERROR('σ и σw, МПа'!I270*$BE$2,"-")</f>
        <v>307.84615384615387</v>
      </c>
      <c r="J270" s="32">
        <f>IFERROR('σ и σw, МПа'!J270*$BE$2,"-")</f>
        <v>298.61538461538458</v>
      </c>
      <c r="K270" s="32" t="str">
        <f>IFERROR('σ и σw, МПа'!K270*$BE$2,"-")</f>
        <v>-</v>
      </c>
      <c r="L270" s="32" t="str">
        <f>IFERROR('σ и σw, МПа'!L270*$BE$2,"-")</f>
        <v>-</v>
      </c>
      <c r="M270" s="32" t="str">
        <f>IFERROR('σ и σw, МПа'!M270*$BE$2,"-")</f>
        <v>-</v>
      </c>
      <c r="N270" s="32" t="str">
        <f>IFERROR('σ и σw, МПа'!N270*$BE$2,"-")</f>
        <v>-</v>
      </c>
      <c r="O270" s="32" t="str">
        <f>IFERROR('σ и σw, МПа'!O270*$BE$2,"-")</f>
        <v>-</v>
      </c>
      <c r="P270" s="33" t="str">
        <f>IFERROR('σ и σw, МПа'!P270*$BE$2,"-")</f>
        <v>-</v>
      </c>
      <c r="Q270" s="31">
        <f>IFERROR('σ и σw, МПа'!D270*$BF$2,"-")</f>
        <v>483.07692307692309</v>
      </c>
      <c r="R270" s="32">
        <f>IFERROR('σ и σw, МПа'!E270*$BF$2,"-")</f>
        <v>464.61538461538458</v>
      </c>
      <c r="S270" s="32">
        <f>IFERROR('σ и σw, МПа'!F270*$BF$2,"-")</f>
        <v>452.92307692307696</v>
      </c>
      <c r="T270" s="32">
        <f>IFERROR('σ и σw, МПа'!G270*$BF$2,"-")</f>
        <v>440.61538461538458</v>
      </c>
      <c r="U270" s="32">
        <f>IFERROR('σ и σw, МПа'!H270*$BF$2,"-")</f>
        <v>422.76923076923077</v>
      </c>
      <c r="V270" s="32">
        <f>IFERROR('σ и σw, МПа'!I270*$BF$2,"-")</f>
        <v>410.46153846153851</v>
      </c>
      <c r="W270" s="32">
        <f>IFERROR('σ и σw, МПа'!J270*$BF$2,"-")</f>
        <v>398.15384615384619</v>
      </c>
      <c r="X270" s="32" t="str">
        <f>IFERROR('σ и σw, МПа'!K270*$BF$2,"-")</f>
        <v>-</v>
      </c>
      <c r="Y270" s="32" t="str">
        <f>IFERROR('σ и σw, МПа'!L270*$BF$2,"-")</f>
        <v>-</v>
      </c>
      <c r="Z270" s="32" t="str">
        <f>IFERROR('σ и σw, МПа'!M270*$BF$2,"-")</f>
        <v>-</v>
      </c>
      <c r="AA270" s="32" t="str">
        <f>IFERROR('σ и σw, МПа'!N270*$BF$2,"-")</f>
        <v>-</v>
      </c>
      <c r="AB270" s="32" t="str">
        <f>IFERROR('σ и σw, МПа'!O270*$BF$2,"-")</f>
        <v>-</v>
      </c>
      <c r="AC270" s="33" t="str">
        <f>IFERROR('σ и σw, МПа'!P270*$BF$2,"-")</f>
        <v>-</v>
      </c>
      <c r="AD270" s="31">
        <f>IFERROR('σ и σw, МПа'!Q270*$BG$2,"-")</f>
        <v>354</v>
      </c>
      <c r="AE270" s="32">
        <f>IFERROR('σ и σw, МПа'!R270*$BG$2,"-")</f>
        <v>347.4</v>
      </c>
      <c r="AF270" s="32">
        <f>IFERROR('σ и σw, МПа'!S270*$BG$2,"-")</f>
        <v>341.4</v>
      </c>
      <c r="AG270" s="32">
        <f>IFERROR('σ и σw, МПа'!T270*$BG$2,"-")</f>
        <v>335.4</v>
      </c>
      <c r="AH270" s="32">
        <f>IFERROR('σ и σw, МПа'!U270*$BG$2,"-")</f>
        <v>329.4</v>
      </c>
      <c r="AI270" s="32">
        <f>IFERROR('σ и σw, МПа'!V270*$BG$2,"-")</f>
        <v>324</v>
      </c>
      <c r="AJ270" s="32">
        <f>IFERROR('σ и σw, МПа'!W270*$BG$2,"-")</f>
        <v>318</v>
      </c>
      <c r="AK270" s="32" t="str">
        <f>IFERROR('σ и σw, МПа'!X270*$BG$2,"-")</f>
        <v>-</v>
      </c>
      <c r="AL270" s="32" t="str">
        <f>IFERROR('σ и σw, МПа'!Y270*$BG$2,"-")</f>
        <v>-</v>
      </c>
      <c r="AM270" s="32" t="str">
        <f>IFERROR('σ и σw, МПа'!Z270*$BG$2,"-")</f>
        <v>-</v>
      </c>
      <c r="AN270" s="32" t="str">
        <f>IFERROR('σ и σw, МПа'!AA270*$BG$2,"-")</f>
        <v>-</v>
      </c>
      <c r="AO270" s="32" t="str">
        <f>IFERROR('σ и σw, МПа'!AB270*$BG$2,"-")</f>
        <v>-</v>
      </c>
      <c r="AP270" s="33" t="str">
        <f>IFERROR('σ и σw, МПа'!AC270*$BG$2,"-")</f>
        <v>-</v>
      </c>
      <c r="AQ270" s="31">
        <f>IFERROR('σ и σw, МПа'!Q270*$BH$2,"-")</f>
        <v>590</v>
      </c>
      <c r="AR270" s="32">
        <f>IFERROR('σ и σw, МПа'!R270*$BH$2,"-")</f>
        <v>579</v>
      </c>
      <c r="AS270" s="32">
        <f>IFERROR('σ и σw, МПа'!S270*$BH$2,"-")</f>
        <v>569</v>
      </c>
      <c r="AT270" s="32">
        <f>IFERROR('σ и σw, МПа'!T270*$BH$2,"-")</f>
        <v>559</v>
      </c>
      <c r="AU270" s="32">
        <f>IFERROR('σ и σw, МПа'!U270*$BH$2,"-")</f>
        <v>549</v>
      </c>
      <c r="AV270" s="32">
        <f>IFERROR('σ и σw, МПа'!V270*$BH$2,"-")</f>
        <v>540</v>
      </c>
      <c r="AW270" s="32">
        <f>IFERROR('σ и σw, МПа'!W270*$BH$2,"-")</f>
        <v>530</v>
      </c>
      <c r="AX270" s="32" t="str">
        <f>IFERROR('σ и σw, МПа'!X270*$BH$2,"-")</f>
        <v>-</v>
      </c>
      <c r="AY270" s="32" t="str">
        <f>IFERROR('σ и σw, МПа'!Y270*$BH$2,"-")</f>
        <v>-</v>
      </c>
      <c r="AZ270" s="32" t="str">
        <f>IFERROR('σ и σw, МПа'!Z270*$BH$2,"-")</f>
        <v>-</v>
      </c>
      <c r="BA270" s="32" t="str">
        <f>IFERROR('σ и σw, МПа'!AA270*$BH$2,"-")</f>
        <v>-</v>
      </c>
      <c r="BB270" s="32" t="str">
        <f>IFERROR('σ и σw, МПа'!AB270*$BH$2,"-")</f>
        <v>-</v>
      </c>
      <c r="BC270" s="33" t="str">
        <f>IFERROR('σ и σw, МПа'!AC270*$BH$2,"-")</f>
        <v>-</v>
      </c>
    </row>
    <row r="271" spans="1:55" ht="25.5" x14ac:dyDescent="0.25">
      <c r="A271" s="10" t="str">
        <f>INDEX('Обработка исходного'!B:B,ROW($B$3)+4*(ROW($B271)-ROW($B$3)))</f>
        <v>Сталь высокохромистая</v>
      </c>
      <c r="B271" s="47" t="str">
        <f>INDEX('Обработка исходного'!D:D,ROW($B$3)+4*(ROW($B271)-ROW($B$3)))</f>
        <v>30Х13</v>
      </c>
      <c r="C271" s="27" t="str">
        <f>'Rp0,2, МПа'!C271</f>
        <v>Заготовки крепежных деталей толщиной или диаметром до 200 мм, КП685*</v>
      </c>
      <c r="D271" s="31">
        <f>IFERROR('σ и σw, МПа'!D271*$BE$2,"-")</f>
        <v>407.53846153846149</v>
      </c>
      <c r="E271" s="32">
        <f>IFERROR('σ и σw, МПа'!E271*$BE$2,"-")</f>
        <v>393.69230769230762</v>
      </c>
      <c r="F271" s="32">
        <f>IFERROR('σ и σw, МПа'!F271*$BE$2,"-")</f>
        <v>380.30769230769226</v>
      </c>
      <c r="G271" s="32">
        <f>IFERROR('σ и σw, МПа'!G271*$BE$2,"-")</f>
        <v>366.92307692307691</v>
      </c>
      <c r="H271" s="32">
        <f>IFERROR('σ и σw, МПа'!H271*$BE$2,"-")</f>
        <v>353.07692307692304</v>
      </c>
      <c r="I271" s="32">
        <f>IFERROR('σ и σw, МПа'!I271*$BE$2,"-")</f>
        <v>344.30769230769226</v>
      </c>
      <c r="J271" s="32">
        <f>IFERROR('σ и σw, МПа'!J271*$BE$2,"-")</f>
        <v>335.07692307692304</v>
      </c>
      <c r="K271" s="32" t="str">
        <f>IFERROR('σ и σw, МПа'!K271*$BE$2,"-")</f>
        <v>-</v>
      </c>
      <c r="L271" s="32" t="str">
        <f>IFERROR('σ и σw, МПа'!L271*$BE$2,"-")</f>
        <v>-</v>
      </c>
      <c r="M271" s="32" t="str">
        <f>IFERROR('σ и σw, МПа'!M271*$BE$2,"-")</f>
        <v>-</v>
      </c>
      <c r="N271" s="32" t="str">
        <f>IFERROR('σ и σw, МПа'!N271*$BE$2,"-")</f>
        <v>-</v>
      </c>
      <c r="O271" s="32" t="str">
        <f>IFERROR('σ и σw, МПа'!O271*$BE$2,"-")</f>
        <v>-</v>
      </c>
      <c r="P271" s="33" t="str">
        <f>IFERROR('σ и σw, МПа'!P271*$BE$2,"-")</f>
        <v>-</v>
      </c>
      <c r="Q271" s="31">
        <f>IFERROR('σ и σw, МПа'!D271*$BF$2,"-")</f>
        <v>543.38461538461536</v>
      </c>
      <c r="R271" s="32">
        <f>IFERROR('σ и σw, МПа'!E271*$BF$2,"-")</f>
        <v>524.92307692307691</v>
      </c>
      <c r="S271" s="32">
        <f>IFERROR('σ и σw, МПа'!F271*$BF$2,"-")</f>
        <v>507.07692307692309</v>
      </c>
      <c r="T271" s="32">
        <f>IFERROR('σ и σw, МПа'!G271*$BF$2,"-")</f>
        <v>489.23076923076928</v>
      </c>
      <c r="U271" s="32">
        <f>IFERROR('σ и σw, МПа'!H271*$BF$2,"-")</f>
        <v>470.76923076923077</v>
      </c>
      <c r="V271" s="32">
        <f>IFERROR('σ и σw, МПа'!I271*$BF$2,"-")</f>
        <v>459.07692307692309</v>
      </c>
      <c r="W271" s="32">
        <f>IFERROR('σ и σw, МПа'!J271*$BF$2,"-")</f>
        <v>446.76923076923077</v>
      </c>
      <c r="X271" s="32" t="str">
        <f>IFERROR('σ и σw, МПа'!K271*$BF$2,"-")</f>
        <v>-</v>
      </c>
      <c r="Y271" s="32" t="str">
        <f>IFERROR('σ и σw, МПа'!L271*$BF$2,"-")</f>
        <v>-</v>
      </c>
      <c r="Z271" s="32" t="str">
        <f>IFERROR('σ и σw, МПа'!M271*$BF$2,"-")</f>
        <v>-</v>
      </c>
      <c r="AA271" s="32" t="str">
        <f>IFERROR('σ и σw, МПа'!N271*$BF$2,"-")</f>
        <v>-</v>
      </c>
      <c r="AB271" s="32" t="str">
        <f>IFERROR('σ и σw, МПа'!O271*$BF$2,"-")</f>
        <v>-</v>
      </c>
      <c r="AC271" s="33" t="str">
        <f>IFERROR('σ и σw, МПа'!P271*$BF$2,"-")</f>
        <v>-</v>
      </c>
      <c r="AD271" s="31">
        <f>IFERROR('σ и σw, МПа'!Q271*$BG$2,"-")</f>
        <v>411</v>
      </c>
      <c r="AE271" s="32">
        <f>IFERROR('σ и σw, МПа'!R271*$BG$2,"-")</f>
        <v>411</v>
      </c>
      <c r="AF271" s="32">
        <f>IFERROR('σ и σw, МПа'!S271*$BG$2,"-")</f>
        <v>406.2</v>
      </c>
      <c r="AG271" s="32">
        <f>IFERROR('σ и σw, МПа'!T271*$BG$2,"-")</f>
        <v>400.2</v>
      </c>
      <c r="AH271" s="32">
        <f>IFERROR('σ и σw, МПа'!U271*$BG$2,"-")</f>
        <v>394.2</v>
      </c>
      <c r="AI271" s="32">
        <f>IFERROR('σ и σw, МПа'!V271*$BG$2,"-")</f>
        <v>382.8</v>
      </c>
      <c r="AJ271" s="32">
        <f>IFERROR('σ и σw, МПа'!W271*$BG$2,"-")</f>
        <v>376.8</v>
      </c>
      <c r="AK271" s="32" t="str">
        <f>IFERROR('σ и σw, МПа'!X271*$BG$2,"-")</f>
        <v>-</v>
      </c>
      <c r="AL271" s="32" t="str">
        <f>IFERROR('σ и σw, МПа'!Y271*$BG$2,"-")</f>
        <v>-</v>
      </c>
      <c r="AM271" s="32" t="str">
        <f>IFERROR('σ и σw, МПа'!Z271*$BG$2,"-")</f>
        <v>-</v>
      </c>
      <c r="AN271" s="32" t="str">
        <f>IFERROR('σ и σw, МПа'!AA271*$BG$2,"-")</f>
        <v>-</v>
      </c>
      <c r="AO271" s="32" t="str">
        <f>IFERROR('σ и σw, МПа'!AB271*$BG$2,"-")</f>
        <v>-</v>
      </c>
      <c r="AP271" s="33" t="str">
        <f>IFERROR('σ и σw, МПа'!AC271*$BG$2,"-")</f>
        <v>-</v>
      </c>
      <c r="AQ271" s="31">
        <f>IFERROR('σ и σw, МПа'!Q271*$BH$2,"-")</f>
        <v>685</v>
      </c>
      <c r="AR271" s="32">
        <f>IFERROR('σ и σw, МПа'!R271*$BH$2,"-")</f>
        <v>685</v>
      </c>
      <c r="AS271" s="32">
        <f>IFERROR('σ и σw, МПа'!S271*$BH$2,"-")</f>
        <v>677</v>
      </c>
      <c r="AT271" s="32">
        <f>IFERROR('σ и σw, МПа'!T271*$BH$2,"-")</f>
        <v>667</v>
      </c>
      <c r="AU271" s="32">
        <f>IFERROR('σ и σw, МПа'!U271*$BH$2,"-")</f>
        <v>657</v>
      </c>
      <c r="AV271" s="32">
        <f>IFERROR('σ и σw, МПа'!V271*$BH$2,"-")</f>
        <v>638</v>
      </c>
      <c r="AW271" s="32">
        <f>IFERROR('σ и σw, МПа'!W271*$BH$2,"-")</f>
        <v>628</v>
      </c>
      <c r="AX271" s="32" t="str">
        <f>IFERROR('σ и σw, МПа'!X271*$BH$2,"-")</f>
        <v>-</v>
      </c>
      <c r="AY271" s="32" t="str">
        <f>IFERROR('σ и σw, МПа'!Y271*$BH$2,"-")</f>
        <v>-</v>
      </c>
      <c r="AZ271" s="32" t="str">
        <f>IFERROR('σ и σw, МПа'!Z271*$BH$2,"-")</f>
        <v>-</v>
      </c>
      <c r="BA271" s="32" t="str">
        <f>IFERROR('σ и σw, МПа'!AA271*$BH$2,"-")</f>
        <v>-</v>
      </c>
      <c r="BB271" s="32" t="str">
        <f>IFERROR('σ и σw, МПа'!AB271*$BH$2,"-")</f>
        <v>-</v>
      </c>
      <c r="BC271" s="33" t="str">
        <f>IFERROR('σ и σw, МПа'!AC271*$BH$2,"-")</f>
        <v>-</v>
      </c>
    </row>
    <row r="272" spans="1:55" ht="25.5" x14ac:dyDescent="0.25">
      <c r="A272" s="10" t="str">
        <f>INDEX('Обработка исходного'!B:B,ROW($B$3)+4*(ROW($B272)-ROW($B$3)))</f>
        <v>Сталь высокохромистая</v>
      </c>
      <c r="B272" s="47" t="str">
        <f>INDEX('Обработка исходного'!D:D,ROW($B$3)+4*(ROW($B272)-ROW($B$3)))</f>
        <v>30Х13</v>
      </c>
      <c r="C272" s="27" t="str">
        <f>'Rp0,2, МПа'!C272</f>
        <v>Заготовки крепежных деталей толщиной или диаметром до 200 мм, КП785*</v>
      </c>
      <c r="D272" s="31">
        <f>IFERROR('σ и σw, МПа'!D272*$BE$2,"-")</f>
        <v>452.76923076923077</v>
      </c>
      <c r="E272" s="32">
        <f>IFERROR('σ и σw, МПа'!E272*$BE$2,"-")</f>
        <v>434.76923076923077</v>
      </c>
      <c r="F272" s="32">
        <f>IFERROR('σ и σw, МПа'!F272*$BE$2,"-")</f>
        <v>425.53846153846149</v>
      </c>
      <c r="G272" s="32">
        <f>IFERROR('σ и σw, МПа'!G272*$BE$2,"-")</f>
        <v>407.53846153846149</v>
      </c>
      <c r="H272" s="32">
        <f>IFERROR('σ и σw, МПа'!H272*$BE$2,"-")</f>
        <v>393.69230769230762</v>
      </c>
      <c r="I272" s="32">
        <f>IFERROR('σ и σw, МПа'!I272*$BE$2,"-")</f>
        <v>380.30769230769226</v>
      </c>
      <c r="J272" s="32">
        <f>IFERROR('σ и σw, МПа'!J272*$BE$2,"-")</f>
        <v>371.07692307692304</v>
      </c>
      <c r="K272" s="32" t="str">
        <f>IFERROR('σ и σw, МПа'!K272*$BE$2,"-")</f>
        <v>-</v>
      </c>
      <c r="L272" s="32" t="str">
        <f>IFERROR('σ и σw, МПа'!L272*$BE$2,"-")</f>
        <v>-</v>
      </c>
      <c r="M272" s="32" t="str">
        <f>IFERROR('σ и σw, МПа'!M272*$BE$2,"-")</f>
        <v>-</v>
      </c>
      <c r="N272" s="32" t="str">
        <f>IFERROR('σ и σw, МПа'!N272*$BE$2,"-")</f>
        <v>-</v>
      </c>
      <c r="O272" s="32" t="str">
        <f>IFERROR('σ и σw, МПа'!O272*$BE$2,"-")</f>
        <v>-</v>
      </c>
      <c r="P272" s="33" t="str">
        <f>IFERROR('σ и σw, МПа'!P272*$BE$2,"-")</f>
        <v>-</v>
      </c>
      <c r="Q272" s="31">
        <f>IFERROR('σ и σw, МПа'!D272*$BF$2,"-")</f>
        <v>603.69230769230774</v>
      </c>
      <c r="R272" s="32">
        <f>IFERROR('σ и σw, МПа'!E272*$BF$2,"-")</f>
        <v>579.69230769230774</v>
      </c>
      <c r="S272" s="32">
        <f>IFERROR('σ и σw, МПа'!F272*$BF$2,"-")</f>
        <v>567.38461538461536</v>
      </c>
      <c r="T272" s="32">
        <f>IFERROR('σ и σw, МПа'!G272*$BF$2,"-")</f>
        <v>543.38461538461536</v>
      </c>
      <c r="U272" s="32">
        <f>IFERROR('σ и σw, МПа'!H272*$BF$2,"-")</f>
        <v>524.92307692307691</v>
      </c>
      <c r="V272" s="32">
        <f>IFERROR('σ и σw, МПа'!I272*$BF$2,"-")</f>
        <v>507.07692307692309</v>
      </c>
      <c r="W272" s="32">
        <f>IFERROR('σ и σw, МПа'!J272*$BF$2,"-")</f>
        <v>494.76923076923077</v>
      </c>
      <c r="X272" s="32" t="str">
        <f>IFERROR('σ и σw, МПа'!K272*$BF$2,"-")</f>
        <v>-</v>
      </c>
      <c r="Y272" s="32" t="str">
        <f>IFERROR('σ и σw, МПа'!L272*$BF$2,"-")</f>
        <v>-</v>
      </c>
      <c r="Z272" s="32" t="str">
        <f>IFERROR('σ и σw, МПа'!M272*$BF$2,"-")</f>
        <v>-</v>
      </c>
      <c r="AA272" s="32" t="str">
        <f>IFERROR('σ и σw, МПа'!N272*$BF$2,"-")</f>
        <v>-</v>
      </c>
      <c r="AB272" s="32" t="str">
        <f>IFERROR('σ и σw, МПа'!O272*$BF$2,"-")</f>
        <v>-</v>
      </c>
      <c r="AC272" s="33" t="str">
        <f>IFERROR('σ и σw, МПа'!P272*$BF$2,"-")</f>
        <v>-</v>
      </c>
      <c r="AD272" s="31">
        <f>IFERROR('σ и σw, МПа'!Q272*$BG$2,"-")</f>
        <v>471</v>
      </c>
      <c r="AE272" s="32">
        <f>IFERROR('σ и σw, МПа'!R272*$BG$2,"-")</f>
        <v>465</v>
      </c>
      <c r="AF272" s="32">
        <f>IFERROR('σ и σw, МПа'!S272*$BG$2,"-")</f>
        <v>459</v>
      </c>
      <c r="AG272" s="32">
        <f>IFERROR('σ и σw, МПа'!T272*$BG$2,"-")</f>
        <v>447.59999999999997</v>
      </c>
      <c r="AH272" s="32">
        <f>IFERROR('σ и σw, МПа'!U272*$BG$2,"-")</f>
        <v>441.59999999999997</v>
      </c>
      <c r="AI272" s="32">
        <f>IFERROR('σ и σw, МПа'!V272*$BG$2,"-")</f>
        <v>429.59999999999997</v>
      </c>
      <c r="AJ272" s="32">
        <f>IFERROR('σ и σw, МПа'!W272*$BG$2,"-")</f>
        <v>423.59999999999997</v>
      </c>
      <c r="AK272" s="32" t="str">
        <f>IFERROR('σ и σw, МПа'!X272*$BG$2,"-")</f>
        <v>-</v>
      </c>
      <c r="AL272" s="32" t="str">
        <f>IFERROR('σ и σw, МПа'!Y272*$BG$2,"-")</f>
        <v>-</v>
      </c>
      <c r="AM272" s="32" t="str">
        <f>IFERROR('σ и σw, МПа'!Z272*$BG$2,"-")</f>
        <v>-</v>
      </c>
      <c r="AN272" s="32" t="str">
        <f>IFERROR('σ и σw, МПа'!AA272*$BG$2,"-")</f>
        <v>-</v>
      </c>
      <c r="AO272" s="32" t="str">
        <f>IFERROR('σ и σw, МПа'!AB272*$BG$2,"-")</f>
        <v>-</v>
      </c>
      <c r="AP272" s="33" t="str">
        <f>IFERROR('σ и σw, МПа'!AC272*$BG$2,"-")</f>
        <v>-</v>
      </c>
      <c r="AQ272" s="31">
        <f>IFERROR('σ и σw, МПа'!Q272*$BH$2,"-")</f>
        <v>785</v>
      </c>
      <c r="AR272" s="32">
        <f>IFERROR('σ и σw, МПа'!R272*$BH$2,"-")</f>
        <v>775</v>
      </c>
      <c r="AS272" s="32">
        <f>IFERROR('σ и σw, МПа'!S272*$BH$2,"-")</f>
        <v>765</v>
      </c>
      <c r="AT272" s="32">
        <f>IFERROR('σ и σw, МПа'!T272*$BH$2,"-")</f>
        <v>746</v>
      </c>
      <c r="AU272" s="32">
        <f>IFERROR('σ и σw, МПа'!U272*$BH$2,"-")</f>
        <v>736</v>
      </c>
      <c r="AV272" s="32">
        <f>IFERROR('σ и σw, МПа'!V272*$BH$2,"-")</f>
        <v>716</v>
      </c>
      <c r="AW272" s="32">
        <f>IFERROR('σ и σw, МПа'!W272*$BH$2,"-")</f>
        <v>706</v>
      </c>
      <c r="AX272" s="32" t="str">
        <f>IFERROR('σ и σw, МПа'!X272*$BH$2,"-")</f>
        <v>-</v>
      </c>
      <c r="AY272" s="32" t="str">
        <f>IFERROR('σ и σw, МПа'!Y272*$BH$2,"-")</f>
        <v>-</v>
      </c>
      <c r="AZ272" s="32" t="str">
        <f>IFERROR('σ и σw, МПа'!Z272*$BH$2,"-")</f>
        <v>-</v>
      </c>
      <c r="BA272" s="32" t="str">
        <f>IFERROR('σ и σw, МПа'!AA272*$BH$2,"-")</f>
        <v>-</v>
      </c>
      <c r="BB272" s="32" t="str">
        <f>IFERROR('σ и σw, МПа'!AB272*$BH$2,"-")</f>
        <v>-</v>
      </c>
      <c r="BC272" s="33" t="str">
        <f>IFERROR('σ и σw, МПа'!AC272*$BH$2,"-")</f>
        <v>-</v>
      </c>
    </row>
    <row r="273" spans="1:55" ht="38.25" x14ac:dyDescent="0.25">
      <c r="A273" s="10" t="str">
        <f>INDEX('Обработка исходного'!B:B,ROW($B$3)+4*(ROW($B273)-ROW($B$3)))</f>
        <v>Сталь высокохромистая</v>
      </c>
      <c r="B273" s="47" t="str">
        <f>INDEX('Обработка исходного'!D:D,ROW($B$3)+4*(ROW($B273)-ROW($B$3)))</f>
        <v>14Х17Н2</v>
      </c>
      <c r="C273" s="27" t="str">
        <f>'Rp0,2, МПа'!C273</f>
        <v>Сортовой прокат, заготовки крепежных деталей, поковки диаметром или толщиной под термообработку до 60 мм</v>
      </c>
      <c r="D273" s="31">
        <f>IFERROR('σ и σw, МПа'!D273*$BE$2,"-")</f>
        <v>498.4615384615384</v>
      </c>
      <c r="E273" s="32">
        <f>IFERROR('σ и σw, МПа'!E273*$BE$2,"-")</f>
        <v>489.23076923076917</v>
      </c>
      <c r="F273" s="32">
        <f>IFERROR('σ и σw, МПа'!F273*$BE$2,"-")</f>
        <v>484.61538461538453</v>
      </c>
      <c r="G273" s="32">
        <f>IFERROR('σ и σw, МПа'!G273*$BE$2,"-")</f>
        <v>480</v>
      </c>
      <c r="H273" s="32">
        <f>IFERROR('σ и σw, МПа'!H273*$BE$2,"-")</f>
        <v>475.38461538461536</v>
      </c>
      <c r="I273" s="32">
        <f>IFERROR('σ и σw, МПа'!I273*$BE$2,"-")</f>
        <v>466.15384615384613</v>
      </c>
      <c r="J273" s="32">
        <f>IFERROR('σ и σw, МПа'!J273*$BE$2,"-")</f>
        <v>461.53846153846149</v>
      </c>
      <c r="K273" s="32">
        <f>IFERROR('σ и σw, МПа'!K273*$BE$2,"-")</f>
        <v>443.53846153846149</v>
      </c>
      <c r="L273" s="32" t="str">
        <f>IFERROR('σ и σw, МПа'!L273*$BE$2,"-")</f>
        <v>-</v>
      </c>
      <c r="M273" s="32" t="str">
        <f>IFERROR('σ и σw, МПа'!M273*$BE$2,"-")</f>
        <v>-</v>
      </c>
      <c r="N273" s="32" t="str">
        <f>IFERROR('σ и σw, МПа'!N273*$BE$2,"-")</f>
        <v>-</v>
      </c>
      <c r="O273" s="32" t="str">
        <f>IFERROR('σ и σw, МПа'!O273*$BE$2,"-")</f>
        <v>-</v>
      </c>
      <c r="P273" s="33" t="str">
        <f>IFERROR('σ и σw, МПа'!P273*$BE$2,"-")</f>
        <v>-</v>
      </c>
      <c r="Q273" s="31">
        <f>IFERROR('σ и σw, МПа'!D273*$BF$2,"-")</f>
        <v>664.61538461538464</v>
      </c>
      <c r="R273" s="32">
        <f>IFERROR('σ и σw, МПа'!E273*$BF$2,"-")</f>
        <v>652.30769230769238</v>
      </c>
      <c r="S273" s="32">
        <f>IFERROR('σ и σw, МПа'!F273*$BF$2,"-")</f>
        <v>646.15384615384619</v>
      </c>
      <c r="T273" s="32">
        <f>IFERROR('σ и σw, МПа'!G273*$BF$2,"-")</f>
        <v>640</v>
      </c>
      <c r="U273" s="32">
        <f>IFERROR('σ и σw, МПа'!H273*$BF$2,"-")</f>
        <v>633.84615384615381</v>
      </c>
      <c r="V273" s="32">
        <f>IFERROR('σ и σw, МПа'!I273*$BF$2,"-")</f>
        <v>621.53846153846155</v>
      </c>
      <c r="W273" s="32">
        <f>IFERROR('σ и σw, МПа'!J273*$BF$2,"-")</f>
        <v>615.38461538461536</v>
      </c>
      <c r="X273" s="32">
        <f>IFERROR('σ и σw, МПа'!K273*$BF$2,"-")</f>
        <v>591.38461538461536</v>
      </c>
      <c r="Y273" s="32" t="str">
        <f>IFERROR('σ и σw, МПа'!L273*$BF$2,"-")</f>
        <v>-</v>
      </c>
      <c r="Z273" s="32" t="str">
        <f>IFERROR('σ и σw, МПа'!M273*$BF$2,"-")</f>
        <v>-</v>
      </c>
      <c r="AA273" s="32" t="str">
        <f>IFERROR('σ и σw, МПа'!N273*$BF$2,"-")</f>
        <v>-</v>
      </c>
      <c r="AB273" s="32" t="str">
        <f>IFERROR('σ и σw, МПа'!O273*$BF$2,"-")</f>
        <v>-</v>
      </c>
      <c r="AC273" s="33" t="str">
        <f>IFERROR('σ и σw, МПа'!P273*$BF$2,"-")</f>
        <v>-</v>
      </c>
      <c r="AD273" s="31">
        <f>IFERROR('σ и σw, МПа'!Q273*$BG$2,"-")</f>
        <v>500.4</v>
      </c>
      <c r="AE273" s="32">
        <f>IFERROR('σ и σw, МПа'!R273*$BG$2,"-")</f>
        <v>494.4</v>
      </c>
      <c r="AF273" s="32">
        <f>IFERROR('σ и σw, МПа'!S273*$BG$2,"-")</f>
        <v>494.4</v>
      </c>
      <c r="AG273" s="32">
        <f>IFERROR('σ и σw, МПа'!T273*$BG$2,"-")</f>
        <v>488.4</v>
      </c>
      <c r="AH273" s="32">
        <f>IFERROR('σ и σw, МПа'!U273*$BG$2,"-")</f>
        <v>482.4</v>
      </c>
      <c r="AI273" s="32">
        <f>IFERROR('σ и σw, МПа'!V273*$BG$2,"-")</f>
        <v>477</v>
      </c>
      <c r="AJ273" s="32">
        <f>IFERROR('σ и σw, МПа'!W273*$BG$2,"-")</f>
        <v>471</v>
      </c>
      <c r="AK273" s="32">
        <f>IFERROR('σ и σw, МПа'!X273*$BG$2,"-")</f>
        <v>471</v>
      </c>
      <c r="AL273" s="32" t="str">
        <f>IFERROR('σ и σw, МПа'!Y273*$BG$2,"-")</f>
        <v>-</v>
      </c>
      <c r="AM273" s="32" t="str">
        <f>IFERROR('σ и σw, МПа'!Z273*$BG$2,"-")</f>
        <v>-</v>
      </c>
      <c r="AN273" s="32" t="str">
        <f>IFERROR('σ и σw, МПа'!AA273*$BG$2,"-")</f>
        <v>-</v>
      </c>
      <c r="AO273" s="32" t="str">
        <f>IFERROR('σ и σw, МПа'!AB273*$BG$2,"-")</f>
        <v>-</v>
      </c>
      <c r="AP273" s="33" t="str">
        <f>IFERROR('σ и σw, МПа'!AC273*$BG$2,"-")</f>
        <v>-</v>
      </c>
      <c r="AQ273" s="31">
        <f>IFERROR('σ и σw, МПа'!Q273*$BH$2,"-")</f>
        <v>834</v>
      </c>
      <c r="AR273" s="32">
        <f>IFERROR('σ и σw, МПа'!R273*$BH$2,"-")</f>
        <v>824</v>
      </c>
      <c r="AS273" s="32">
        <f>IFERROR('σ и σw, МПа'!S273*$BH$2,"-")</f>
        <v>824</v>
      </c>
      <c r="AT273" s="32">
        <f>IFERROR('σ и σw, МПа'!T273*$BH$2,"-")</f>
        <v>814</v>
      </c>
      <c r="AU273" s="32">
        <f>IFERROR('σ и σw, МПа'!U273*$BH$2,"-")</f>
        <v>804</v>
      </c>
      <c r="AV273" s="32">
        <f>IFERROR('σ и σw, МПа'!V273*$BH$2,"-")</f>
        <v>795</v>
      </c>
      <c r="AW273" s="32">
        <f>IFERROR('σ и σw, МПа'!W273*$BH$2,"-")</f>
        <v>785</v>
      </c>
      <c r="AX273" s="32">
        <f>IFERROR('σ и σw, МПа'!X273*$BH$2,"-")</f>
        <v>785</v>
      </c>
      <c r="AY273" s="32" t="str">
        <f>IFERROR('σ и σw, МПа'!Y273*$BH$2,"-")</f>
        <v>-</v>
      </c>
      <c r="AZ273" s="32" t="str">
        <f>IFERROR('σ и σw, МПа'!Z273*$BH$2,"-")</f>
        <v>-</v>
      </c>
      <c r="BA273" s="32" t="str">
        <f>IFERROR('σ и σw, МПа'!AA273*$BH$2,"-")</f>
        <v>-</v>
      </c>
      <c r="BB273" s="32" t="str">
        <f>IFERROR('σ и σw, МПа'!AB273*$BH$2,"-")</f>
        <v>-</v>
      </c>
      <c r="BC273" s="33" t="str">
        <f>IFERROR('σ и σw, МПа'!AC273*$BH$2,"-")</f>
        <v>-</v>
      </c>
    </row>
    <row r="274" spans="1:55" ht="38.25" x14ac:dyDescent="0.25">
      <c r="A274" s="10" t="str">
        <f>INDEX('Обработка исходного'!B:B,ROW($B$3)+4*(ROW($B274)-ROW($B$3)))</f>
        <v>Сталь высокохромистая</v>
      </c>
      <c r="B274" s="47" t="str">
        <f>INDEX('Обработка исходного'!D:D,ROW($B$3)+4*(ROW($B274)-ROW($B$3)))</f>
        <v>14Х17Н2</v>
      </c>
      <c r="C274" s="27" t="str">
        <f>'Rp0,2, МПа'!C274</f>
        <v>Сортовой прокат, заготовки крепежных деталей, поковки диаметром или толщиной под термообработку более 60 мм, КП540*</v>
      </c>
      <c r="D274" s="31">
        <f>IFERROR('σ и σw, МПа'!D274*$BE$2,"-")</f>
        <v>317.07692307692304</v>
      </c>
      <c r="E274" s="32">
        <f>IFERROR('σ и σw, МПа'!E274*$BE$2,"-")</f>
        <v>317.07692307692304</v>
      </c>
      <c r="F274" s="32">
        <f>IFERROR('σ и σw, МПа'!F274*$BE$2,"-")</f>
        <v>307.84615384615387</v>
      </c>
      <c r="G274" s="32">
        <f>IFERROR('σ и σw, МПа'!G274*$BE$2,"-")</f>
        <v>303.23076923076923</v>
      </c>
      <c r="H274" s="32">
        <f>IFERROR('σ и σw, МПа'!H274*$BE$2,"-")</f>
        <v>303.23076923076923</v>
      </c>
      <c r="I274" s="32">
        <f>IFERROR('σ и σw, МПа'!I274*$BE$2,"-")</f>
        <v>294.46153846153845</v>
      </c>
      <c r="J274" s="32">
        <f>IFERROR('σ и σw, МПа'!J274*$BE$2,"-")</f>
        <v>294.46153846153845</v>
      </c>
      <c r="K274" s="32">
        <f>IFERROR('σ и σw, МПа'!K274*$BE$2,"-")</f>
        <v>280.61538461538458</v>
      </c>
      <c r="L274" s="32" t="str">
        <f>IFERROR('σ и σw, МПа'!L274*$BE$2,"-")</f>
        <v>-</v>
      </c>
      <c r="M274" s="32" t="str">
        <f>IFERROR('σ и σw, МПа'!M274*$BE$2,"-")</f>
        <v>-</v>
      </c>
      <c r="N274" s="32" t="str">
        <f>IFERROR('σ и σw, МПа'!N274*$BE$2,"-")</f>
        <v>-</v>
      </c>
      <c r="O274" s="32" t="str">
        <f>IFERROR('σ и σw, МПа'!O274*$BE$2,"-")</f>
        <v>-</v>
      </c>
      <c r="P274" s="33" t="str">
        <f>IFERROR('σ и σw, МПа'!P274*$BE$2,"-")</f>
        <v>-</v>
      </c>
      <c r="Q274" s="31">
        <f>IFERROR('σ и σw, МПа'!D274*$BF$2,"-")</f>
        <v>422.76923076923077</v>
      </c>
      <c r="R274" s="32">
        <f>IFERROR('σ и σw, МПа'!E274*$BF$2,"-")</f>
        <v>422.76923076923077</v>
      </c>
      <c r="S274" s="32">
        <f>IFERROR('σ и σw, МПа'!F274*$BF$2,"-")</f>
        <v>410.46153846153851</v>
      </c>
      <c r="T274" s="32">
        <f>IFERROR('σ и σw, МПа'!G274*$BF$2,"-")</f>
        <v>404.30769230769232</v>
      </c>
      <c r="U274" s="32">
        <f>IFERROR('σ и σw, МПа'!H274*$BF$2,"-")</f>
        <v>404.30769230769232</v>
      </c>
      <c r="V274" s="32">
        <f>IFERROR('σ и σw, МПа'!I274*$BF$2,"-")</f>
        <v>392.61538461538464</v>
      </c>
      <c r="W274" s="32">
        <f>IFERROR('σ и σw, МПа'!J274*$BF$2,"-")</f>
        <v>392.61538461538464</v>
      </c>
      <c r="X274" s="32">
        <f>IFERROR('σ и σw, МПа'!K274*$BF$2,"-")</f>
        <v>374.15384615384619</v>
      </c>
      <c r="Y274" s="32" t="str">
        <f>IFERROR('σ и σw, МПа'!L274*$BF$2,"-")</f>
        <v>-</v>
      </c>
      <c r="Z274" s="32" t="str">
        <f>IFERROR('σ и σw, МПа'!M274*$BF$2,"-")</f>
        <v>-</v>
      </c>
      <c r="AA274" s="32" t="str">
        <f>IFERROR('σ и σw, МПа'!N274*$BF$2,"-")</f>
        <v>-</v>
      </c>
      <c r="AB274" s="32" t="str">
        <f>IFERROR('σ и σw, МПа'!O274*$BF$2,"-")</f>
        <v>-</v>
      </c>
      <c r="AC274" s="33" t="str">
        <f>IFERROR('σ и σw, МПа'!P274*$BF$2,"-")</f>
        <v>-</v>
      </c>
      <c r="AD274" s="31">
        <f>IFERROR('σ и σw, МПа'!Q274*$BG$2,"-")</f>
        <v>324</v>
      </c>
      <c r="AE274" s="32">
        <f>IFERROR('σ и σw, МПа'!R274*$BG$2,"-")</f>
        <v>318</v>
      </c>
      <c r="AF274" s="32">
        <f>IFERROR('σ и σw, МПа'!S274*$BG$2,"-")</f>
        <v>318</v>
      </c>
      <c r="AG274" s="32">
        <f>IFERROR('σ и σw, МПа'!T274*$BG$2,"-")</f>
        <v>312</v>
      </c>
      <c r="AH274" s="32">
        <f>IFERROR('σ и σw, МПа'!U274*$BG$2,"-")</f>
        <v>312</v>
      </c>
      <c r="AI274" s="32">
        <f>IFERROR('σ и σw, МПа'!V274*$BG$2,"-")</f>
        <v>306</v>
      </c>
      <c r="AJ274" s="32">
        <f>IFERROR('σ и σw, МПа'!W274*$BG$2,"-")</f>
        <v>306</v>
      </c>
      <c r="AK274" s="32">
        <f>IFERROR('σ и σw, МПа'!X274*$BG$2,"-")</f>
        <v>306</v>
      </c>
      <c r="AL274" s="32" t="str">
        <f>IFERROR('σ и σw, МПа'!Y274*$BG$2,"-")</f>
        <v>-</v>
      </c>
      <c r="AM274" s="32" t="str">
        <f>IFERROR('σ и σw, МПа'!Z274*$BG$2,"-")</f>
        <v>-</v>
      </c>
      <c r="AN274" s="32" t="str">
        <f>IFERROR('σ и σw, МПа'!AA274*$BG$2,"-")</f>
        <v>-</v>
      </c>
      <c r="AO274" s="32" t="str">
        <f>IFERROR('σ и σw, МПа'!AB274*$BG$2,"-")</f>
        <v>-</v>
      </c>
      <c r="AP274" s="33" t="str">
        <f>IFERROR('σ и σw, МПа'!AC274*$BG$2,"-")</f>
        <v>-</v>
      </c>
      <c r="AQ274" s="31">
        <f>IFERROR('σ и σw, МПа'!Q274*$BH$2,"-")</f>
        <v>540</v>
      </c>
      <c r="AR274" s="32">
        <f>IFERROR('σ и σw, МПа'!R274*$BH$2,"-")</f>
        <v>530</v>
      </c>
      <c r="AS274" s="32">
        <f>IFERROR('σ и σw, МПа'!S274*$BH$2,"-")</f>
        <v>530</v>
      </c>
      <c r="AT274" s="32">
        <f>IFERROR('σ и σw, МПа'!T274*$BH$2,"-")</f>
        <v>520</v>
      </c>
      <c r="AU274" s="32">
        <f>IFERROR('σ и σw, МПа'!U274*$BH$2,"-")</f>
        <v>520</v>
      </c>
      <c r="AV274" s="32">
        <f>IFERROR('σ и σw, МПа'!V274*$BH$2,"-")</f>
        <v>510</v>
      </c>
      <c r="AW274" s="32">
        <f>IFERROR('σ и σw, МПа'!W274*$BH$2,"-")</f>
        <v>510</v>
      </c>
      <c r="AX274" s="32">
        <f>IFERROR('σ и σw, МПа'!X274*$BH$2,"-")</f>
        <v>510</v>
      </c>
      <c r="AY274" s="32" t="str">
        <f>IFERROR('σ и σw, МПа'!Y274*$BH$2,"-")</f>
        <v>-</v>
      </c>
      <c r="AZ274" s="32" t="str">
        <f>IFERROR('σ и σw, МПа'!Z274*$BH$2,"-")</f>
        <v>-</v>
      </c>
      <c r="BA274" s="32" t="str">
        <f>IFERROR('σ и σw, МПа'!AA274*$BH$2,"-")</f>
        <v>-</v>
      </c>
      <c r="BB274" s="32" t="str">
        <f>IFERROR('σ и σw, МПа'!AB274*$BH$2,"-")</f>
        <v>-</v>
      </c>
      <c r="BC274" s="33" t="str">
        <f>IFERROR('σ и σw, МПа'!AC274*$BH$2,"-")</f>
        <v>-</v>
      </c>
    </row>
    <row r="275" spans="1:55" x14ac:dyDescent="0.25">
      <c r="A275" s="10" t="str">
        <f>INDEX('Обработка исходного'!B:B,ROW($B$3)+4*(ROW($B275)-ROW($B$3)))</f>
        <v>Сталь высокохромистая</v>
      </c>
      <c r="B275" s="47" t="str">
        <f>INDEX('Обработка исходного'!D:D,ROW($B$3)+4*(ROW($B275)-ROW($B$3)))</f>
        <v>08Х14МФ</v>
      </c>
      <c r="C275" s="27" t="str">
        <f>'Rp0,2, МПа'!C275</f>
        <v>Поковки, заготовки трубы, листы</v>
      </c>
      <c r="D275" s="31">
        <f>IFERROR('σ и σw, МПа'!D275*$BE$2,"-")</f>
        <v>248.76923076923075</v>
      </c>
      <c r="E275" s="32">
        <f>IFERROR('σ и σw, МПа'!E275*$BE$2,"-")</f>
        <v>239.53846153846152</v>
      </c>
      <c r="F275" s="32">
        <f>IFERROR('σ и σw, МПа'!F275*$BE$2,"-")</f>
        <v>235.38461538461539</v>
      </c>
      <c r="G275" s="32">
        <f>IFERROR('σ и σw, МПа'!G275*$BE$2,"-")</f>
        <v>226.61538461538461</v>
      </c>
      <c r="H275" s="32">
        <f>IFERROR('σ и σw, МПа'!H275*$BE$2,"-")</f>
        <v>226.61538461538461</v>
      </c>
      <c r="I275" s="32">
        <f>IFERROR('σ и σw, МПа'!I275*$BE$2,"-")</f>
        <v>226.61538461538461</v>
      </c>
      <c r="J275" s="32">
        <f>IFERROR('σ и σw, МПа'!J275*$BE$2,"-")</f>
        <v>226.61538461538461</v>
      </c>
      <c r="K275" s="32">
        <f>IFERROR('σ и σw, МПа'!K275*$BE$2,"-")</f>
        <v>198.92307692307693</v>
      </c>
      <c r="L275" s="32" t="str">
        <f>IFERROR('σ и σw, МПа'!L275*$BE$2,"-")</f>
        <v>-</v>
      </c>
      <c r="M275" s="32" t="str">
        <f>IFERROR('σ и σw, МПа'!M275*$BE$2,"-")</f>
        <v>-</v>
      </c>
      <c r="N275" s="32" t="str">
        <f>IFERROR('σ и σw, МПа'!N275*$BE$2,"-")</f>
        <v>-</v>
      </c>
      <c r="O275" s="32" t="str">
        <f>IFERROR('σ и σw, МПа'!O275*$BE$2,"-")</f>
        <v>-</v>
      </c>
      <c r="P275" s="33" t="str">
        <f>IFERROR('σ и σw, МПа'!P275*$BE$2,"-")</f>
        <v>-</v>
      </c>
      <c r="Q275" s="31">
        <f>IFERROR('σ и σw, МПа'!D275*$BF$2,"-")</f>
        <v>331.69230769230768</v>
      </c>
      <c r="R275" s="32">
        <f>IFERROR('σ и σw, МПа'!E275*$BF$2,"-")</f>
        <v>319.38461538461542</v>
      </c>
      <c r="S275" s="32">
        <f>IFERROR('σ и σw, МПа'!F275*$BF$2,"-")</f>
        <v>313.84615384615387</v>
      </c>
      <c r="T275" s="32">
        <f>IFERROR('σ и σw, МПа'!G275*$BF$2,"-")</f>
        <v>302.15384615384613</v>
      </c>
      <c r="U275" s="32">
        <f>IFERROR('σ и σw, МПа'!H275*$BF$2,"-")</f>
        <v>302.15384615384613</v>
      </c>
      <c r="V275" s="32">
        <f>IFERROR('σ и σw, МПа'!I275*$BF$2,"-")</f>
        <v>302.15384615384613</v>
      </c>
      <c r="W275" s="32">
        <f>IFERROR('σ и σw, МПа'!J275*$BF$2,"-")</f>
        <v>302.15384615384613</v>
      </c>
      <c r="X275" s="32">
        <f>IFERROR('σ и σw, МПа'!K275*$BF$2,"-")</f>
        <v>265.23076923076923</v>
      </c>
      <c r="Y275" s="32" t="str">
        <f>IFERROR('σ и σw, МПа'!L275*$BF$2,"-")</f>
        <v>-</v>
      </c>
      <c r="Z275" s="32" t="str">
        <f>IFERROR('σ и σw, МПа'!M275*$BF$2,"-")</f>
        <v>-</v>
      </c>
      <c r="AA275" s="32" t="str">
        <f>IFERROR('σ и σw, МПа'!N275*$BF$2,"-")</f>
        <v>-</v>
      </c>
      <c r="AB275" s="32" t="str">
        <f>IFERROR('σ и σw, МПа'!O275*$BF$2,"-")</f>
        <v>-</v>
      </c>
      <c r="AC275" s="33" t="str">
        <f>IFERROR('σ и σw, МПа'!P275*$BF$2,"-")</f>
        <v>-</v>
      </c>
      <c r="AD275" s="31">
        <f>IFERROR('σ и σw, МПа'!Q275*$BG$2,"-")</f>
        <v>205.79999999999998</v>
      </c>
      <c r="AE275" s="32">
        <f>IFERROR('σ и σw, МПа'!R275*$BG$2,"-")</f>
        <v>199.79999999999998</v>
      </c>
      <c r="AF275" s="32">
        <f>IFERROR('σ и σw, МПа'!S275*$BG$2,"-")</f>
        <v>193.79999999999998</v>
      </c>
      <c r="AG275" s="32">
        <f>IFERROR('σ и σw, МПа'!T275*$BG$2,"-")</f>
        <v>188.4</v>
      </c>
      <c r="AH275" s="32">
        <f>IFERROR('σ и σw, МПа'!U275*$BG$2,"-")</f>
        <v>182.4</v>
      </c>
      <c r="AI275" s="32">
        <f>IFERROR('σ и σw, МПа'!V275*$BG$2,"-")</f>
        <v>176.4</v>
      </c>
      <c r="AJ275" s="32">
        <f>IFERROR('σ и σw, МПа'!W275*$BG$2,"-")</f>
        <v>176.4</v>
      </c>
      <c r="AK275" s="32">
        <f>IFERROR('σ и σw, МПа'!X275*$BG$2,"-")</f>
        <v>170.4</v>
      </c>
      <c r="AL275" s="32" t="str">
        <f>IFERROR('σ и σw, МПа'!Y275*$BG$2,"-")</f>
        <v>-</v>
      </c>
      <c r="AM275" s="32" t="str">
        <f>IFERROR('σ и σw, МПа'!Z275*$BG$2,"-")</f>
        <v>-</v>
      </c>
      <c r="AN275" s="32" t="str">
        <f>IFERROR('σ и σw, МПа'!AA275*$BG$2,"-")</f>
        <v>-</v>
      </c>
      <c r="AO275" s="32" t="str">
        <f>IFERROR('σ и σw, МПа'!AB275*$BG$2,"-")</f>
        <v>-</v>
      </c>
      <c r="AP275" s="33" t="str">
        <f>IFERROR('σ и σw, МПа'!AC275*$BG$2,"-")</f>
        <v>-</v>
      </c>
      <c r="AQ275" s="31">
        <f>IFERROR('σ и σw, МПа'!Q275*$BH$2,"-")</f>
        <v>343</v>
      </c>
      <c r="AR275" s="32">
        <f>IFERROR('σ и σw, МПа'!R275*$BH$2,"-")</f>
        <v>333</v>
      </c>
      <c r="AS275" s="32">
        <f>IFERROR('σ и σw, МПа'!S275*$BH$2,"-")</f>
        <v>323</v>
      </c>
      <c r="AT275" s="32">
        <f>IFERROR('σ и σw, МПа'!T275*$BH$2,"-")</f>
        <v>314</v>
      </c>
      <c r="AU275" s="32">
        <f>IFERROR('σ и σw, МПа'!U275*$BH$2,"-")</f>
        <v>304</v>
      </c>
      <c r="AV275" s="32">
        <f>IFERROR('σ и σw, МПа'!V275*$BH$2,"-")</f>
        <v>294</v>
      </c>
      <c r="AW275" s="32">
        <f>IFERROR('σ и σw, МПа'!W275*$BH$2,"-")</f>
        <v>294</v>
      </c>
      <c r="AX275" s="32">
        <f>IFERROR('σ и σw, МПа'!X275*$BH$2,"-")</f>
        <v>284</v>
      </c>
      <c r="AY275" s="32" t="str">
        <f>IFERROR('σ и σw, МПа'!Y275*$BH$2,"-")</f>
        <v>-</v>
      </c>
      <c r="AZ275" s="32" t="str">
        <f>IFERROR('σ и σw, МПа'!Z275*$BH$2,"-")</f>
        <v>-</v>
      </c>
      <c r="BA275" s="32" t="str">
        <f>IFERROR('σ и σw, МПа'!AA275*$BH$2,"-")</f>
        <v>-</v>
      </c>
      <c r="BB275" s="32" t="str">
        <f>IFERROR('σ и σw, МПа'!AB275*$BH$2,"-")</f>
        <v>-</v>
      </c>
      <c r="BC275" s="33" t="str">
        <f>IFERROR('σ и σw, МПа'!AC275*$BH$2,"-")</f>
        <v>-</v>
      </c>
    </row>
    <row r="276" spans="1:55" ht="25.5" x14ac:dyDescent="0.25">
      <c r="A276" s="10" t="str">
        <f>INDEX('Обработка исходного'!B:B,ROW($B$3)+4*(ROW($B276)-ROW($B$3)))</f>
        <v>Сталь высокохромистая</v>
      </c>
      <c r="B276" s="47" t="str">
        <f>INDEX('Обработка исходного'!D:D,ROW($B$3)+4*(ROW($B276)-ROW($B$3)))</f>
        <v>08Х14МФ</v>
      </c>
      <c r="C276" s="27" t="str">
        <f>'Rp0,2, МПа'!C276</f>
        <v>Трубы, листы, предназначенные для развальцовки и штамповки</v>
      </c>
      <c r="D276" s="31">
        <f>IFERROR('σ и σw, МПа'!D276*$BE$2,"-")</f>
        <v>196</v>
      </c>
      <c r="E276" s="32">
        <f>IFERROR('σ и σw, МПа'!E276*$BE$2,"-")</f>
        <v>196</v>
      </c>
      <c r="F276" s="32">
        <f>IFERROR('σ и σw, МПа'!F276*$BE$2,"-")</f>
        <v>187.99999999999997</v>
      </c>
      <c r="G276" s="32">
        <f>IFERROR('σ и σw, МПа'!G276*$BE$2,"-")</f>
        <v>180</v>
      </c>
      <c r="H276" s="32">
        <f>IFERROR('σ и σw, МПа'!H276*$BE$2,"-")</f>
        <v>172.79999999999998</v>
      </c>
      <c r="I276" s="32">
        <f>IFERROR('σ и σw, МПа'!I276*$BE$2,"-")</f>
        <v>156.79999999999998</v>
      </c>
      <c r="J276" s="32">
        <f>IFERROR('σ и σw, МПа'!J276*$BE$2,"-")</f>
        <v>156.79999999999998</v>
      </c>
      <c r="K276" s="32">
        <f>IFERROR('σ и σw, МПа'!K276*$BE$2,"-")</f>
        <v>156.79999999999998</v>
      </c>
      <c r="L276" s="32" t="str">
        <f>IFERROR('σ и σw, МПа'!L276*$BE$2,"-")</f>
        <v>-</v>
      </c>
      <c r="M276" s="32" t="str">
        <f>IFERROR('σ и σw, МПа'!M276*$BE$2,"-")</f>
        <v>-</v>
      </c>
      <c r="N276" s="32" t="str">
        <f>IFERROR('σ и σw, МПа'!N276*$BE$2,"-")</f>
        <v>-</v>
      </c>
      <c r="O276" s="32" t="str">
        <f>IFERROR('σ и σw, МПа'!O276*$BE$2,"-")</f>
        <v>-</v>
      </c>
      <c r="P276" s="33" t="str">
        <f>IFERROR('σ и σw, МПа'!P276*$BE$2,"-")</f>
        <v>-</v>
      </c>
      <c r="Q276" s="31">
        <f>IFERROR('σ и σw, МПа'!D276*$BF$2,"-")</f>
        <v>261.33333333333337</v>
      </c>
      <c r="R276" s="32">
        <f>IFERROR('σ и σw, МПа'!E276*$BF$2,"-")</f>
        <v>261.33333333333337</v>
      </c>
      <c r="S276" s="32">
        <f>IFERROR('σ и σw, МПа'!F276*$BF$2,"-")</f>
        <v>250.66666666666666</v>
      </c>
      <c r="T276" s="32">
        <f>IFERROR('σ и σw, МПа'!G276*$BF$2,"-")</f>
        <v>240</v>
      </c>
      <c r="U276" s="32">
        <f>IFERROR('σ и σw, МПа'!H276*$BF$2,"-")</f>
        <v>230.4</v>
      </c>
      <c r="V276" s="32">
        <f>IFERROR('σ и σw, МПа'!I276*$BF$2,"-")</f>
        <v>209.06666666666666</v>
      </c>
      <c r="W276" s="32">
        <f>IFERROR('σ и σw, МПа'!J276*$BF$2,"-")</f>
        <v>209.06666666666666</v>
      </c>
      <c r="X276" s="32">
        <f>IFERROR('σ и σw, МПа'!K276*$BF$2,"-")</f>
        <v>209.06666666666666</v>
      </c>
      <c r="Y276" s="32" t="str">
        <f>IFERROR('σ и σw, МПа'!L276*$BF$2,"-")</f>
        <v>-</v>
      </c>
      <c r="Z276" s="32" t="str">
        <f>IFERROR('σ и σw, МПа'!M276*$BF$2,"-")</f>
        <v>-</v>
      </c>
      <c r="AA276" s="32" t="str">
        <f>IFERROR('σ и σw, МПа'!N276*$BF$2,"-")</f>
        <v>-</v>
      </c>
      <c r="AB276" s="32" t="str">
        <f>IFERROR('σ и σw, МПа'!O276*$BF$2,"-")</f>
        <v>-</v>
      </c>
      <c r="AC276" s="33" t="str">
        <f>IFERROR('σ и σw, МПа'!P276*$BF$2,"-")</f>
        <v>-</v>
      </c>
      <c r="AD276" s="31">
        <f>IFERROR('σ и σw, МПа'!Q276*$BG$2,"-")</f>
        <v>147</v>
      </c>
      <c r="AE276" s="32">
        <f>IFERROR('σ и σw, МПа'!R276*$BG$2,"-")</f>
        <v>147</v>
      </c>
      <c r="AF276" s="32">
        <f>IFERROR('σ и σw, МПа'!S276*$BG$2,"-")</f>
        <v>141</v>
      </c>
      <c r="AG276" s="32">
        <f>IFERROR('σ и σw, МПа'!T276*$BG$2,"-")</f>
        <v>135</v>
      </c>
      <c r="AH276" s="32">
        <f>IFERROR('σ и σw, МПа'!U276*$BG$2,"-")</f>
        <v>129.6</v>
      </c>
      <c r="AI276" s="32">
        <f>IFERROR('σ и σw, МПа'!V276*$BG$2,"-")</f>
        <v>117.6</v>
      </c>
      <c r="AJ276" s="32">
        <f>IFERROR('σ и σw, МПа'!W276*$BG$2,"-")</f>
        <v>117.6</v>
      </c>
      <c r="AK276" s="32">
        <f>IFERROR('σ и σw, МПа'!X276*$BG$2,"-")</f>
        <v>117.6</v>
      </c>
      <c r="AL276" s="32" t="str">
        <f>IFERROR('σ и σw, МПа'!Y276*$BG$2,"-")</f>
        <v>-</v>
      </c>
      <c r="AM276" s="32" t="str">
        <f>IFERROR('σ и σw, МПа'!Z276*$BG$2,"-")</f>
        <v>-</v>
      </c>
      <c r="AN276" s="32" t="str">
        <f>IFERROR('σ и σw, МПа'!AA276*$BG$2,"-")</f>
        <v>-</v>
      </c>
      <c r="AO276" s="32" t="str">
        <f>IFERROR('σ и σw, МПа'!AB276*$BG$2,"-")</f>
        <v>-</v>
      </c>
      <c r="AP276" s="33" t="str">
        <f>IFERROR('σ и σw, МПа'!AC276*$BG$2,"-")</f>
        <v>-</v>
      </c>
      <c r="AQ276" s="31">
        <f>IFERROR('σ и σw, МПа'!Q276*$BH$2,"-")</f>
        <v>245</v>
      </c>
      <c r="AR276" s="32">
        <f>IFERROR('σ и σw, МПа'!R276*$BH$2,"-")</f>
        <v>245</v>
      </c>
      <c r="AS276" s="32">
        <f>IFERROR('σ и σw, МПа'!S276*$BH$2,"-")</f>
        <v>235</v>
      </c>
      <c r="AT276" s="32">
        <f>IFERROR('σ и σw, МПа'!T276*$BH$2,"-")</f>
        <v>225</v>
      </c>
      <c r="AU276" s="32">
        <f>IFERROR('σ и σw, МПа'!U276*$BH$2,"-")</f>
        <v>216</v>
      </c>
      <c r="AV276" s="32">
        <f>IFERROR('σ и σw, МПа'!V276*$BH$2,"-")</f>
        <v>196</v>
      </c>
      <c r="AW276" s="32">
        <f>IFERROR('σ и σw, МПа'!W276*$BH$2,"-")</f>
        <v>196</v>
      </c>
      <c r="AX276" s="32">
        <f>IFERROR('σ и σw, МПа'!X276*$BH$2,"-")</f>
        <v>196</v>
      </c>
      <c r="AY276" s="32" t="str">
        <f>IFERROR('σ и σw, МПа'!Y276*$BH$2,"-")</f>
        <v>-</v>
      </c>
      <c r="AZ276" s="32" t="str">
        <f>IFERROR('σ и σw, МПа'!Z276*$BH$2,"-")</f>
        <v>-</v>
      </c>
      <c r="BA276" s="32" t="str">
        <f>IFERROR('σ и σw, МПа'!AA276*$BH$2,"-")</f>
        <v>-</v>
      </c>
      <c r="BB276" s="32" t="str">
        <f>IFERROR('σ и σw, МПа'!AB276*$BH$2,"-")</f>
        <v>-</v>
      </c>
      <c r="BC276" s="33" t="str">
        <f>IFERROR('σ и σw, МПа'!AC276*$BH$2,"-")</f>
        <v>-</v>
      </c>
    </row>
    <row r="277" spans="1:55" x14ac:dyDescent="0.25">
      <c r="A277" s="10" t="str">
        <f>INDEX('Обработка исходного'!B:B,ROW($B$3)+4*(ROW($B277)-ROW($B$3)))</f>
        <v>Сталь высокохромистая</v>
      </c>
      <c r="B277" s="47" t="str">
        <f>INDEX('Обработка исходного'!D:D,ROW($B$3)+4*(ROW($B277)-ROW($B$3)))</f>
        <v>1Х12В2МФ</v>
      </c>
      <c r="C277" s="27" t="str">
        <f>'Rp0,2, МПа'!C277</f>
        <v>Трубы</v>
      </c>
      <c r="D277" s="31">
        <f>IFERROR('σ и σw, МПа'!D277*$BE$2,"-")</f>
        <v>226.61538461538461</v>
      </c>
      <c r="E277" s="32">
        <f>IFERROR('σ и σw, МПа'!E277*$BE$2,"-")</f>
        <v>203.53846153846152</v>
      </c>
      <c r="F277" s="32">
        <f>IFERROR('σ и σw, МПа'!F277*$BE$2,"-")</f>
        <v>194.76923076923075</v>
      </c>
      <c r="G277" s="32">
        <f>IFERROR('σ и σw, МПа'!G277*$BE$2,"-")</f>
        <v>190.15384615384613</v>
      </c>
      <c r="H277" s="32">
        <f>IFERROR('σ и σw, МПа'!H277*$BE$2,"-")</f>
        <v>185.53846153846152</v>
      </c>
      <c r="I277" s="32">
        <f>IFERROR('σ и σw, МПа'!I277*$BE$2,"-")</f>
        <v>180.92307692307693</v>
      </c>
      <c r="J277" s="32">
        <f>IFERROR('σ и σw, МПа'!J277*$BE$2,"-")</f>
        <v>180.92307692307693</v>
      </c>
      <c r="K277" s="32">
        <f>IFERROR('σ и σw, МПа'!K277*$BE$2,"-")</f>
        <v>172.15384615384613</v>
      </c>
      <c r="L277" s="32">
        <f>IFERROR('σ и σw, МПа'!L277*$BE$2,"-")</f>
        <v>172.15384615384613</v>
      </c>
      <c r="M277" s="32">
        <f>IFERROR('σ и σw, МПа'!M277*$BE$2,"-")</f>
        <v>167.53846153846152</v>
      </c>
      <c r="N277" s="32">
        <f>IFERROR('σ и σw, МПа'!N277*$BE$2,"-")</f>
        <v>158.30769230769229</v>
      </c>
      <c r="O277" s="32">
        <f>IFERROR('σ и σw, МПа'!O277*$BE$2,"-")</f>
        <v>135.69230769230768</v>
      </c>
      <c r="P277" s="33" t="str">
        <f>IFERROR('σ и σw, МПа'!P277*$BE$2,"-")</f>
        <v>-</v>
      </c>
      <c r="Q277" s="31">
        <f>IFERROR('σ и σw, МПа'!D277*$BF$2,"-")</f>
        <v>302.15384615384613</v>
      </c>
      <c r="R277" s="32">
        <f>IFERROR('σ и σw, МПа'!E277*$BF$2,"-")</f>
        <v>271.38461538461542</v>
      </c>
      <c r="S277" s="32">
        <f>IFERROR('σ и σw, МПа'!F277*$BF$2,"-")</f>
        <v>259.69230769230768</v>
      </c>
      <c r="T277" s="32">
        <f>IFERROR('σ и σw, МПа'!G277*$BF$2,"-")</f>
        <v>253.53846153846155</v>
      </c>
      <c r="U277" s="32">
        <f>IFERROR('σ и σw, МПа'!H277*$BF$2,"-")</f>
        <v>247.38461538461539</v>
      </c>
      <c r="V277" s="32">
        <f>IFERROR('σ и σw, МПа'!I277*$BF$2,"-")</f>
        <v>241.23076923076925</v>
      </c>
      <c r="W277" s="32">
        <f>IFERROR('σ и σw, МПа'!J277*$BF$2,"-")</f>
        <v>241.23076923076925</v>
      </c>
      <c r="X277" s="32">
        <f>IFERROR('σ и σw, МПа'!K277*$BF$2,"-")</f>
        <v>229.53846153846155</v>
      </c>
      <c r="Y277" s="32">
        <f>IFERROR('σ и σw, МПа'!L277*$BF$2,"-")</f>
        <v>229.53846153846155</v>
      </c>
      <c r="Z277" s="32">
        <f>IFERROR('σ и σw, МПа'!M277*$BF$2,"-")</f>
        <v>223.38461538461539</v>
      </c>
      <c r="AA277" s="32">
        <f>IFERROR('σ и σw, МПа'!N277*$BF$2,"-")</f>
        <v>211.07692307692307</v>
      </c>
      <c r="AB277" s="32">
        <f>IFERROR('σ и σw, МПа'!O277*$BF$2,"-")</f>
        <v>180.92307692307691</v>
      </c>
      <c r="AC277" s="33" t="str">
        <f>IFERROR('σ и σw, МПа'!P277*$BF$2,"-")</f>
        <v>-</v>
      </c>
      <c r="AD277" s="31">
        <f>IFERROR('σ и σw, МПа'!Q277*$BG$2,"-")</f>
        <v>176.4</v>
      </c>
      <c r="AE277" s="32">
        <f>IFERROR('σ и σw, МПа'!R277*$BG$2,"-")</f>
        <v>176.4</v>
      </c>
      <c r="AF277" s="32">
        <f>IFERROR('σ и σw, МПа'!S277*$BG$2,"-")</f>
        <v>170.4</v>
      </c>
      <c r="AG277" s="32">
        <f>IFERROR('σ и σw, МПа'!T277*$BG$2,"-")</f>
        <v>165</v>
      </c>
      <c r="AH277" s="32">
        <f>IFERROR('σ и σw, МПа'!U277*$BG$2,"-")</f>
        <v>159</v>
      </c>
      <c r="AI277" s="32">
        <f>IFERROR('σ и σw, МПа'!V277*$BG$2,"-")</f>
        <v>153</v>
      </c>
      <c r="AJ277" s="32">
        <f>IFERROR('σ и σw, МПа'!W277*$BG$2,"-")</f>
        <v>147</v>
      </c>
      <c r="AK277" s="32">
        <f>IFERROR('σ и σw, МПа'!X277*$BG$2,"-")</f>
        <v>141</v>
      </c>
      <c r="AL277" s="32">
        <f>IFERROR('σ и σw, МПа'!Y277*$BG$2,"-")</f>
        <v>141</v>
      </c>
      <c r="AM277" s="32">
        <f>IFERROR('σ и σw, МПа'!Z277*$BG$2,"-")</f>
        <v>141</v>
      </c>
      <c r="AN277" s="32">
        <f>IFERROR('σ и σw, МПа'!AA277*$BG$2,"-")</f>
        <v>141</v>
      </c>
      <c r="AO277" s="32">
        <f>IFERROR('σ и σw, МПа'!AB277*$BG$2,"-")</f>
        <v>117.6</v>
      </c>
      <c r="AP277" s="33" t="str">
        <f>IFERROR('σ и σw, МПа'!AC277*$BG$2,"-")</f>
        <v>-</v>
      </c>
      <c r="AQ277" s="31">
        <f>IFERROR('σ и σw, МПа'!Q277*$BH$2,"-")</f>
        <v>294</v>
      </c>
      <c r="AR277" s="32">
        <f>IFERROR('σ и σw, МПа'!R277*$BH$2,"-")</f>
        <v>294</v>
      </c>
      <c r="AS277" s="32">
        <f>IFERROR('σ и σw, МПа'!S277*$BH$2,"-")</f>
        <v>284</v>
      </c>
      <c r="AT277" s="32">
        <f>IFERROR('σ и σw, МПа'!T277*$BH$2,"-")</f>
        <v>275</v>
      </c>
      <c r="AU277" s="32">
        <f>IFERROR('σ и σw, МПа'!U277*$BH$2,"-")</f>
        <v>265</v>
      </c>
      <c r="AV277" s="32">
        <f>IFERROR('σ и σw, МПа'!V277*$BH$2,"-")</f>
        <v>255</v>
      </c>
      <c r="AW277" s="32">
        <f>IFERROR('σ и σw, МПа'!W277*$BH$2,"-")</f>
        <v>245</v>
      </c>
      <c r="AX277" s="32">
        <f>IFERROR('σ и σw, МПа'!X277*$BH$2,"-")</f>
        <v>235</v>
      </c>
      <c r="AY277" s="32">
        <f>IFERROR('σ и σw, МПа'!Y277*$BH$2,"-")</f>
        <v>235</v>
      </c>
      <c r="AZ277" s="32">
        <f>IFERROR('σ и σw, МПа'!Z277*$BH$2,"-")</f>
        <v>235</v>
      </c>
      <c r="BA277" s="32">
        <f>IFERROR('σ и σw, МПа'!AA277*$BH$2,"-")</f>
        <v>235</v>
      </c>
      <c r="BB277" s="32">
        <f>IFERROR('σ и σw, МПа'!AB277*$BH$2,"-")</f>
        <v>196</v>
      </c>
      <c r="BC277" s="33" t="str">
        <f>IFERROR('σ и σw, МПа'!AC277*$BH$2,"-")</f>
        <v>-</v>
      </c>
    </row>
    <row r="278" spans="1:55" ht="25.5" x14ac:dyDescent="0.25">
      <c r="A278" s="10" t="str">
        <f>INDEX('Обработка исходного'!B:B,ROW($B$3)+4*(ROW($B278)-ROW($B$3)))</f>
        <v>Сталь высокохромистая</v>
      </c>
      <c r="B278" s="47" t="str">
        <f>INDEX('Обработка исходного'!D:D,ROW($B$3)+4*(ROW($B278)-ROW($B$3)))</f>
        <v>18Х12ВМБФР</v>
      </c>
      <c r="C278" s="27" t="str">
        <f>'Rp0,2, МПа'!C278</f>
        <v>Заготовки крепежных деталей толщиной или диаметром 200 мм, КП670*</v>
      </c>
      <c r="D278" s="31">
        <f>IFERROR('σ и σw, МПа'!D278*$BE$2,"-")</f>
        <v>362.30769230769226</v>
      </c>
      <c r="E278" s="32">
        <f>IFERROR('σ и σw, МПа'!E278*$BE$2,"-")</f>
        <v>357.69230769230768</v>
      </c>
      <c r="F278" s="32">
        <f>IFERROR('σ и σw, МПа'!F278*$BE$2,"-")</f>
        <v>348.4615384615384</v>
      </c>
      <c r="G278" s="32">
        <f>IFERROR('σ и σw, МПа'!G278*$BE$2,"-")</f>
        <v>344.30769230769226</v>
      </c>
      <c r="H278" s="32">
        <f>IFERROR('σ и σw, МПа'!H278*$BE$2,"-")</f>
        <v>335.07692307692304</v>
      </c>
      <c r="I278" s="32">
        <f>IFERROR('σ и σw, МПа'!I278*$BE$2,"-")</f>
        <v>325.84615384615387</v>
      </c>
      <c r="J278" s="32">
        <f>IFERROR('σ и σw, МПа'!J278*$BE$2,"-")</f>
        <v>317.07692307692304</v>
      </c>
      <c r="K278" s="32">
        <f>IFERROR('σ и σw, МПа'!K278*$BE$2,"-")</f>
        <v>307.84615384615387</v>
      </c>
      <c r="L278" s="32">
        <f>IFERROR('σ и σw, МПа'!L278*$BE$2,"-")</f>
        <v>289.84615384615381</v>
      </c>
      <c r="M278" s="32">
        <f>IFERROR('σ и σw, МПа'!M278*$BE$2,"-")</f>
        <v>271.84615384615381</v>
      </c>
      <c r="N278" s="32">
        <f>IFERROR('σ и σw, МПа'!N278*$BE$2,"-")</f>
        <v>253.38461538461539</v>
      </c>
      <c r="O278" s="32" t="str">
        <f>IFERROR('σ и σw, МПа'!O278*$BE$2,"-")</f>
        <v>-</v>
      </c>
      <c r="P278" s="33" t="str">
        <f>IFERROR('σ и σw, МПа'!P278*$BE$2,"-")</f>
        <v>-</v>
      </c>
      <c r="Q278" s="31">
        <f>IFERROR('σ и σw, МПа'!D278*$BF$2,"-")</f>
        <v>483.07692307692309</v>
      </c>
      <c r="R278" s="32">
        <f>IFERROR('σ и σw, МПа'!E278*$BF$2,"-")</f>
        <v>476.92307692307696</v>
      </c>
      <c r="S278" s="32">
        <f>IFERROR('σ и σw, МПа'!F278*$BF$2,"-")</f>
        <v>464.61538461538458</v>
      </c>
      <c r="T278" s="32">
        <f>IFERROR('σ и σw, МПа'!G278*$BF$2,"-")</f>
        <v>459.07692307692309</v>
      </c>
      <c r="U278" s="32">
        <f>IFERROR('σ и σw, МПа'!H278*$BF$2,"-")</f>
        <v>446.76923076923077</v>
      </c>
      <c r="V278" s="32">
        <f>IFERROR('σ и σw, МПа'!I278*$BF$2,"-")</f>
        <v>434.46153846153851</v>
      </c>
      <c r="W278" s="32">
        <f>IFERROR('σ и σw, МПа'!J278*$BF$2,"-")</f>
        <v>422.76923076923077</v>
      </c>
      <c r="X278" s="32">
        <f>IFERROR('σ и σw, МПа'!K278*$BF$2,"-")</f>
        <v>410.46153846153851</v>
      </c>
      <c r="Y278" s="32">
        <f>IFERROR('σ и σw, МПа'!L278*$BF$2,"-")</f>
        <v>386.46153846153845</v>
      </c>
      <c r="Z278" s="32">
        <f>IFERROR('σ и σw, МПа'!M278*$BF$2,"-")</f>
        <v>362.46153846153845</v>
      </c>
      <c r="AA278" s="32">
        <f>IFERROR('σ и σw, МПа'!N278*$BF$2,"-")</f>
        <v>337.84615384615387</v>
      </c>
      <c r="AB278" s="32" t="str">
        <f>IFERROR('σ и σw, МПа'!O278*$BF$2,"-")</f>
        <v>-</v>
      </c>
      <c r="AC278" s="33" t="str">
        <f>IFERROR('σ и σw, МПа'!P278*$BF$2,"-")</f>
        <v>-</v>
      </c>
      <c r="AD278" s="31">
        <f>IFERROR('σ и σw, МПа'!Q278*$BG$2,"-")</f>
        <v>402</v>
      </c>
      <c r="AE278" s="32">
        <f>IFERROR('σ и σw, МПа'!R278*$BG$2,"-")</f>
        <v>400.2</v>
      </c>
      <c r="AF278" s="32">
        <f>IFERROR('σ и σw, МПа'!S278*$BG$2,"-")</f>
        <v>394.2</v>
      </c>
      <c r="AG278" s="32">
        <f>IFERROR('σ и σw, МПа'!T278*$BG$2,"-")</f>
        <v>388.2</v>
      </c>
      <c r="AH278" s="32">
        <f>IFERROR('σ и σw, МПа'!U278*$BG$2,"-")</f>
        <v>388.2</v>
      </c>
      <c r="AI278" s="32">
        <f>IFERROR('σ и σw, МПа'!V278*$BG$2,"-")</f>
        <v>382.8</v>
      </c>
      <c r="AJ278" s="32">
        <f>IFERROR('σ и σw, МПа'!W278*$BG$2,"-")</f>
        <v>382.8</v>
      </c>
      <c r="AK278" s="32">
        <f>IFERROR('σ и σw, МПа'!X278*$BG$2,"-")</f>
        <v>370.8</v>
      </c>
      <c r="AL278" s="32">
        <f>IFERROR('σ и σw, МПа'!Y278*$BG$2,"-")</f>
        <v>358.8</v>
      </c>
      <c r="AM278" s="32">
        <f>IFERROR('σ и σw, МПа'!Z278*$BG$2,"-")</f>
        <v>341.4</v>
      </c>
      <c r="AN278" s="32">
        <f>IFERROR('σ и σw, МПа'!AA278*$BG$2,"-")</f>
        <v>318</v>
      </c>
      <c r="AO278" s="32" t="str">
        <f>IFERROR('σ и σw, МПа'!AB278*$BG$2,"-")</f>
        <v>-</v>
      </c>
      <c r="AP278" s="33" t="str">
        <f>IFERROR('σ и σw, МПа'!AC278*$BG$2,"-")</f>
        <v>-</v>
      </c>
      <c r="AQ278" s="31">
        <f>IFERROR('σ и σw, МПа'!Q278*$BH$2,"-")</f>
        <v>670</v>
      </c>
      <c r="AR278" s="32">
        <f>IFERROR('σ и σw, МПа'!R278*$BH$2,"-")</f>
        <v>667</v>
      </c>
      <c r="AS278" s="32">
        <f>IFERROR('σ и σw, МПа'!S278*$BH$2,"-")</f>
        <v>657</v>
      </c>
      <c r="AT278" s="32">
        <f>IFERROR('σ и σw, МПа'!T278*$BH$2,"-")</f>
        <v>647</v>
      </c>
      <c r="AU278" s="32">
        <f>IFERROR('σ и σw, МПа'!U278*$BH$2,"-")</f>
        <v>647</v>
      </c>
      <c r="AV278" s="32">
        <f>IFERROR('σ и σw, МПа'!V278*$BH$2,"-")</f>
        <v>638</v>
      </c>
      <c r="AW278" s="32">
        <f>IFERROR('σ и σw, МПа'!W278*$BH$2,"-")</f>
        <v>638</v>
      </c>
      <c r="AX278" s="32">
        <f>IFERROR('σ и σw, МПа'!X278*$BH$2,"-")</f>
        <v>618</v>
      </c>
      <c r="AY278" s="32">
        <f>IFERROR('σ и σw, МПа'!Y278*$BH$2,"-")</f>
        <v>598</v>
      </c>
      <c r="AZ278" s="32">
        <f>IFERROR('σ и σw, МПа'!Z278*$BH$2,"-")</f>
        <v>569</v>
      </c>
      <c r="BA278" s="32">
        <f>IFERROR('σ и σw, МПа'!AA278*$BH$2,"-")</f>
        <v>530</v>
      </c>
      <c r="BB278" s="32" t="str">
        <f>IFERROR('σ и σw, МПа'!AB278*$BH$2,"-")</f>
        <v>-</v>
      </c>
      <c r="BC278" s="33" t="str">
        <f>IFERROR('σ и σw, МПа'!AC278*$BH$2,"-")</f>
        <v>-</v>
      </c>
    </row>
    <row r="279" spans="1:55" x14ac:dyDescent="0.25">
      <c r="A279" s="10" t="str">
        <f>INDEX('Обработка исходного'!B:B,ROW($B$3)+4*(ROW($B279)-ROW($B$3)))</f>
        <v>Сталь высокохромистая</v>
      </c>
      <c r="B279" s="47" t="str">
        <f>INDEX('Обработка исходного'!D:D,ROW($B$3)+4*(ROW($B279)-ROW($B$3)))</f>
        <v>05Х12Н2М-ВИ</v>
      </c>
      <c r="C279" s="27" t="str">
        <f>'Rp0,2, МПа'!C279</f>
        <v>Трубы</v>
      </c>
      <c r="D279" s="31">
        <f>IFERROR('σ и σw, МПа'!D279*$BE$2,"-")</f>
        <v>248.76923076923075</v>
      </c>
      <c r="E279" s="32">
        <f>IFERROR('σ и σw, МПа'!E279*$BE$2,"-")</f>
        <v>248.76923076923075</v>
      </c>
      <c r="F279" s="32">
        <f>IFERROR('σ и σw, МПа'!F279*$BE$2,"-")</f>
        <v>248.76923076923075</v>
      </c>
      <c r="G279" s="32">
        <f>IFERROR('σ и σw, МПа'!G279*$BE$2,"-")</f>
        <v>248.76923076923075</v>
      </c>
      <c r="H279" s="32">
        <f>IFERROR('σ и σw, МПа'!H279*$BE$2,"-")</f>
        <v>239.53846153846152</v>
      </c>
      <c r="I279" s="32">
        <f>IFERROR('σ и σw, МПа'!I279*$BE$2,"-")</f>
        <v>230.76923076923075</v>
      </c>
      <c r="J279" s="32">
        <f>IFERROR('σ и σw, МПа'!J279*$BE$2,"-")</f>
        <v>221.53846153846152</v>
      </c>
      <c r="K279" s="32">
        <f>IFERROR('σ и σw, МПа'!K279*$BE$2,"-")</f>
        <v>216.92307692307693</v>
      </c>
      <c r="L279" s="32">
        <f>IFERROR('σ и σw, МПа'!L279*$BE$2,"-")</f>
        <v>208.15384615384613</v>
      </c>
      <c r="M279" s="32">
        <f>IFERROR('σ и σw, МПа'!M279*$BE$2,"-")</f>
        <v>198.92307692307693</v>
      </c>
      <c r="N279" s="32">
        <f>IFERROR('σ и σw, МПа'!N279*$BE$2,"-")</f>
        <v>190.15384615384613</v>
      </c>
      <c r="O279" s="32">
        <f>IFERROR('σ и σw, МПа'!O279*$BE$2,"-")</f>
        <v>180.92307692307693</v>
      </c>
      <c r="P279" s="33" t="str">
        <f>IFERROR('σ и σw, МПа'!P279*$BE$2,"-")</f>
        <v>-</v>
      </c>
      <c r="Q279" s="31">
        <f>IFERROR('σ и σw, МПа'!D279*$BF$2,"-")</f>
        <v>331.69230769230768</v>
      </c>
      <c r="R279" s="32">
        <f>IFERROR('σ и σw, МПа'!E279*$BF$2,"-")</f>
        <v>331.69230769230768</v>
      </c>
      <c r="S279" s="32">
        <f>IFERROR('σ и σw, МПа'!F279*$BF$2,"-")</f>
        <v>331.69230769230768</v>
      </c>
      <c r="T279" s="32">
        <f>IFERROR('σ и σw, МПа'!G279*$BF$2,"-")</f>
        <v>331.69230769230768</v>
      </c>
      <c r="U279" s="32">
        <f>IFERROR('σ и σw, МПа'!H279*$BF$2,"-")</f>
        <v>319.38461538461542</v>
      </c>
      <c r="V279" s="32">
        <f>IFERROR('σ и σw, МПа'!I279*$BF$2,"-")</f>
        <v>307.69230769230768</v>
      </c>
      <c r="W279" s="32">
        <f>IFERROR('σ и σw, МПа'!J279*$BF$2,"-")</f>
        <v>295.38461538461542</v>
      </c>
      <c r="X279" s="32">
        <f>IFERROR('σ и σw, МПа'!K279*$BF$2,"-")</f>
        <v>289.23076923076923</v>
      </c>
      <c r="Y279" s="32">
        <f>IFERROR('σ и σw, МПа'!L279*$BF$2,"-")</f>
        <v>277.53846153846155</v>
      </c>
      <c r="Z279" s="32">
        <f>IFERROR('σ и σw, МПа'!M279*$BF$2,"-")</f>
        <v>265.23076923076923</v>
      </c>
      <c r="AA279" s="32">
        <f>IFERROR('σ и σw, МПа'!N279*$BF$2,"-")</f>
        <v>253.53846153846155</v>
      </c>
      <c r="AB279" s="32">
        <f>IFERROR('σ и σw, МПа'!O279*$BF$2,"-")</f>
        <v>241.23076923076925</v>
      </c>
      <c r="AC279" s="33" t="str">
        <f>IFERROR('σ и σw, МПа'!P279*$BF$2,"-")</f>
        <v>-</v>
      </c>
      <c r="AD279" s="31">
        <f>IFERROR('σ и σw, МПа'!Q279*$BG$2,"-")</f>
        <v>223.2</v>
      </c>
      <c r="AE279" s="32">
        <f>IFERROR('σ и σw, МПа'!R279*$BG$2,"-")</f>
        <v>223.2</v>
      </c>
      <c r="AF279" s="32">
        <f>IFERROR('σ и σw, МПа'!S279*$BG$2,"-")</f>
        <v>223.2</v>
      </c>
      <c r="AG279" s="32">
        <f>IFERROR('σ и σw, МПа'!T279*$BG$2,"-")</f>
        <v>223.2</v>
      </c>
      <c r="AH279" s="32">
        <f>IFERROR('σ и σw, МПа'!U279*$BG$2,"-")</f>
        <v>217.79999999999998</v>
      </c>
      <c r="AI279" s="32">
        <f>IFERROR('σ и σw, МПа'!V279*$BG$2,"-")</f>
        <v>211.79999999999998</v>
      </c>
      <c r="AJ279" s="32">
        <f>IFERROR('σ и σw, МПа'!W279*$BG$2,"-")</f>
        <v>199.79999999999998</v>
      </c>
      <c r="AK279" s="32">
        <f>IFERROR('σ и σw, МПа'!X279*$BG$2,"-")</f>
        <v>199.79999999999998</v>
      </c>
      <c r="AL279" s="32">
        <f>IFERROR('σ и σw, МПа'!Y279*$BG$2,"-")</f>
        <v>188.4</v>
      </c>
      <c r="AM279" s="32">
        <f>IFERROR('σ и σw, МПа'!Z279*$BG$2,"-")</f>
        <v>182.4</v>
      </c>
      <c r="AN279" s="32">
        <f>IFERROR('σ и σw, МПа'!AA279*$BG$2,"-")</f>
        <v>170.4</v>
      </c>
      <c r="AO279" s="32">
        <f>IFERROR('σ и σw, МПа'!AB279*$BG$2,"-")</f>
        <v>164.4</v>
      </c>
      <c r="AP279" s="33" t="str">
        <f>IFERROR('σ и σw, МПа'!AC279*$BG$2,"-")</f>
        <v>-</v>
      </c>
      <c r="AQ279" s="31">
        <f>IFERROR('σ и σw, МПа'!Q279*$BH$2,"-")</f>
        <v>372</v>
      </c>
      <c r="AR279" s="32">
        <f>IFERROR('σ и σw, МПа'!R279*$BH$2,"-")</f>
        <v>372</v>
      </c>
      <c r="AS279" s="32">
        <f>IFERROR('σ и σw, МПа'!S279*$BH$2,"-")</f>
        <v>372</v>
      </c>
      <c r="AT279" s="32">
        <f>IFERROR('σ и σw, МПа'!T279*$BH$2,"-")</f>
        <v>372</v>
      </c>
      <c r="AU279" s="32">
        <f>IFERROR('σ и σw, МПа'!U279*$BH$2,"-")</f>
        <v>363</v>
      </c>
      <c r="AV279" s="32">
        <f>IFERROR('σ и σw, МПа'!V279*$BH$2,"-")</f>
        <v>353</v>
      </c>
      <c r="AW279" s="32">
        <f>IFERROR('σ и σw, МПа'!W279*$BH$2,"-")</f>
        <v>333</v>
      </c>
      <c r="AX279" s="32">
        <f>IFERROR('σ и σw, МПа'!X279*$BH$2,"-")</f>
        <v>333</v>
      </c>
      <c r="AY279" s="32">
        <f>IFERROR('σ и σw, МПа'!Y279*$BH$2,"-")</f>
        <v>314</v>
      </c>
      <c r="AZ279" s="32">
        <f>IFERROR('σ и σw, МПа'!Z279*$BH$2,"-")</f>
        <v>304</v>
      </c>
      <c r="BA279" s="32">
        <f>IFERROR('σ и σw, МПа'!AA279*$BH$2,"-")</f>
        <v>284</v>
      </c>
      <c r="BB279" s="32">
        <f>IFERROR('σ и σw, МПа'!AB279*$BH$2,"-")</f>
        <v>274</v>
      </c>
      <c r="BC279" s="33" t="str">
        <f>IFERROR('σ и σw, МПа'!AC279*$BH$2,"-")</f>
        <v>-</v>
      </c>
    </row>
    <row r="280" spans="1:55" x14ac:dyDescent="0.25">
      <c r="A280" s="10" t="str">
        <f>INDEX('Обработка исходного'!B:B,ROW($B$3)+4*(ROW($B280)-ROW($B$3)))</f>
        <v>Сталь высокохромистая</v>
      </c>
      <c r="B280" s="47" t="str">
        <f>INDEX('Обработка исходного'!D:D,ROW($B$3)+4*(ROW($B280)-ROW($B$3)))</f>
        <v>05Х12Н2М</v>
      </c>
      <c r="C280" s="27" t="str">
        <f>'Rp0,2, МПа'!C280</f>
        <v>Трубы</v>
      </c>
      <c r="D280" s="31">
        <f>IFERROR('σ и σw, МПа'!D280*$BE$2,"-")</f>
        <v>248.76923076923075</v>
      </c>
      <c r="E280" s="32">
        <f>IFERROR('σ и σw, МПа'!E280*$BE$2,"-")</f>
        <v>248.76923076923075</v>
      </c>
      <c r="F280" s="32">
        <f>IFERROR('σ и σw, МПа'!F280*$BE$2,"-")</f>
        <v>248.76923076923075</v>
      </c>
      <c r="G280" s="32">
        <f>IFERROR('σ и σw, МПа'!G280*$BE$2,"-")</f>
        <v>248.76923076923075</v>
      </c>
      <c r="H280" s="32">
        <f>IFERROR('σ и σw, МПа'!H280*$BE$2,"-")</f>
        <v>239.53846153846152</v>
      </c>
      <c r="I280" s="32">
        <f>IFERROR('σ и σw, МПа'!I280*$BE$2,"-")</f>
        <v>230.76923076923075</v>
      </c>
      <c r="J280" s="32">
        <f>IFERROR('σ и σw, МПа'!J280*$BE$2,"-")</f>
        <v>221.53846153846152</v>
      </c>
      <c r="K280" s="32">
        <f>IFERROR('σ и σw, МПа'!K280*$BE$2,"-")</f>
        <v>216.92307692307693</v>
      </c>
      <c r="L280" s="32">
        <f>IFERROR('σ и σw, МПа'!L280*$BE$2,"-")</f>
        <v>208.15384615384613</v>
      </c>
      <c r="M280" s="32">
        <f>IFERROR('σ и σw, МПа'!M280*$BE$2,"-")</f>
        <v>198.92307692307693</v>
      </c>
      <c r="N280" s="32">
        <f>IFERROR('σ и σw, МПа'!N280*$BE$2,"-")</f>
        <v>190.15384615384613</v>
      </c>
      <c r="O280" s="32">
        <f>IFERROR('σ и σw, МПа'!O280*$BE$2,"-")</f>
        <v>180.92307692307693</v>
      </c>
      <c r="P280" s="33" t="str">
        <f>IFERROR('σ и σw, МПа'!P280*$BE$2,"-")</f>
        <v>-</v>
      </c>
      <c r="Q280" s="31">
        <f>IFERROR('σ и σw, МПа'!D280*$BF$2,"-")</f>
        <v>331.69230769230768</v>
      </c>
      <c r="R280" s="32">
        <f>IFERROR('σ и σw, МПа'!E280*$BF$2,"-")</f>
        <v>331.69230769230768</v>
      </c>
      <c r="S280" s="32">
        <f>IFERROR('σ и σw, МПа'!F280*$BF$2,"-")</f>
        <v>331.69230769230768</v>
      </c>
      <c r="T280" s="32">
        <f>IFERROR('σ и σw, МПа'!G280*$BF$2,"-")</f>
        <v>331.69230769230768</v>
      </c>
      <c r="U280" s="32">
        <f>IFERROR('σ и σw, МПа'!H280*$BF$2,"-")</f>
        <v>319.38461538461542</v>
      </c>
      <c r="V280" s="32">
        <f>IFERROR('σ и σw, МПа'!I280*$BF$2,"-")</f>
        <v>307.69230769230768</v>
      </c>
      <c r="W280" s="32">
        <f>IFERROR('σ и σw, МПа'!J280*$BF$2,"-")</f>
        <v>295.38461538461542</v>
      </c>
      <c r="X280" s="32">
        <f>IFERROR('σ и σw, МПа'!K280*$BF$2,"-")</f>
        <v>289.23076923076923</v>
      </c>
      <c r="Y280" s="32">
        <f>IFERROR('σ и σw, МПа'!L280*$BF$2,"-")</f>
        <v>277.53846153846155</v>
      </c>
      <c r="Z280" s="32">
        <f>IFERROR('σ и σw, МПа'!M280*$BF$2,"-")</f>
        <v>265.23076923076923</v>
      </c>
      <c r="AA280" s="32">
        <f>IFERROR('σ и σw, МПа'!N280*$BF$2,"-")</f>
        <v>253.53846153846155</v>
      </c>
      <c r="AB280" s="32">
        <f>IFERROR('σ и σw, МПа'!O280*$BF$2,"-")</f>
        <v>241.23076923076925</v>
      </c>
      <c r="AC280" s="33" t="str">
        <f>IFERROR('σ и σw, МПа'!P280*$BF$2,"-")</f>
        <v>-</v>
      </c>
      <c r="AD280" s="31">
        <f>IFERROR('σ и σw, МПа'!Q280*$BG$2,"-")</f>
        <v>223.2</v>
      </c>
      <c r="AE280" s="32">
        <f>IFERROR('σ и σw, МПа'!R280*$BG$2,"-")</f>
        <v>223.2</v>
      </c>
      <c r="AF280" s="32">
        <f>IFERROR('σ и σw, МПа'!S280*$BG$2,"-")</f>
        <v>223.2</v>
      </c>
      <c r="AG280" s="32">
        <f>IFERROR('σ и σw, МПа'!T280*$BG$2,"-")</f>
        <v>223.2</v>
      </c>
      <c r="AH280" s="32">
        <f>IFERROR('σ и σw, МПа'!U280*$BG$2,"-")</f>
        <v>217.79999999999998</v>
      </c>
      <c r="AI280" s="32">
        <f>IFERROR('σ и σw, МПа'!V280*$BG$2,"-")</f>
        <v>211.79999999999998</v>
      </c>
      <c r="AJ280" s="32">
        <f>IFERROR('σ и σw, МПа'!W280*$BG$2,"-")</f>
        <v>199.79999999999998</v>
      </c>
      <c r="AK280" s="32">
        <f>IFERROR('σ и σw, МПа'!X280*$BG$2,"-")</f>
        <v>199.79999999999998</v>
      </c>
      <c r="AL280" s="32">
        <f>IFERROR('σ и σw, МПа'!Y280*$BG$2,"-")</f>
        <v>188.4</v>
      </c>
      <c r="AM280" s="32">
        <f>IFERROR('σ и σw, МПа'!Z280*$BG$2,"-")</f>
        <v>182.4</v>
      </c>
      <c r="AN280" s="32">
        <f>IFERROR('σ и σw, МПа'!AA280*$BG$2,"-")</f>
        <v>170.4</v>
      </c>
      <c r="AO280" s="32">
        <f>IFERROR('σ и σw, МПа'!AB280*$BG$2,"-")</f>
        <v>164.4</v>
      </c>
      <c r="AP280" s="33" t="str">
        <f>IFERROR('σ и σw, МПа'!AC280*$BG$2,"-")</f>
        <v>-</v>
      </c>
      <c r="AQ280" s="31">
        <f>IFERROR('σ и σw, МПа'!Q280*$BH$2,"-")</f>
        <v>372</v>
      </c>
      <c r="AR280" s="32">
        <f>IFERROR('σ и σw, МПа'!R280*$BH$2,"-")</f>
        <v>372</v>
      </c>
      <c r="AS280" s="32">
        <f>IFERROR('σ и σw, МПа'!S280*$BH$2,"-")</f>
        <v>372</v>
      </c>
      <c r="AT280" s="32">
        <f>IFERROR('σ и σw, МПа'!T280*$BH$2,"-")</f>
        <v>372</v>
      </c>
      <c r="AU280" s="32">
        <f>IFERROR('σ и σw, МПа'!U280*$BH$2,"-")</f>
        <v>363</v>
      </c>
      <c r="AV280" s="32">
        <f>IFERROR('σ и σw, МПа'!V280*$BH$2,"-")</f>
        <v>353</v>
      </c>
      <c r="AW280" s="32">
        <f>IFERROR('σ и σw, МПа'!W280*$BH$2,"-")</f>
        <v>333</v>
      </c>
      <c r="AX280" s="32">
        <f>IFERROR('σ и σw, МПа'!X280*$BH$2,"-")</f>
        <v>333</v>
      </c>
      <c r="AY280" s="32">
        <f>IFERROR('σ и σw, МПа'!Y280*$BH$2,"-")</f>
        <v>314</v>
      </c>
      <c r="AZ280" s="32">
        <f>IFERROR('σ и σw, МПа'!Z280*$BH$2,"-")</f>
        <v>304</v>
      </c>
      <c r="BA280" s="32">
        <f>IFERROR('σ и σw, МПа'!AA280*$BH$2,"-")</f>
        <v>284</v>
      </c>
      <c r="BB280" s="32">
        <f>IFERROR('σ и σw, МПа'!AB280*$BH$2,"-")</f>
        <v>274</v>
      </c>
      <c r="BC280" s="33" t="str">
        <f>IFERROR('σ и σw, МПа'!AC280*$BH$2,"-")</f>
        <v>-</v>
      </c>
    </row>
    <row r="281" spans="1:55" x14ac:dyDescent="0.25">
      <c r="A281" s="10" t="str">
        <f>INDEX('Обработка исходного'!B:B,ROW($B$3)+4*(ROW($B281)-ROW($B$3)))</f>
        <v>Сталь высокохромистая</v>
      </c>
      <c r="B281" s="47" t="str">
        <f>INDEX('Обработка исходного'!D:D,ROW($B$3)+4*(ROW($B281)-ROW($B$3)))</f>
        <v>05Х12Н2М</v>
      </c>
      <c r="C281" s="27" t="str">
        <f>'Rp0,2, МПа'!C281</f>
        <v>Поковки, лист</v>
      </c>
      <c r="D281" s="31">
        <f>IFERROR('σ и σw, МПа'!D281*$BE$2,"-")</f>
        <v>248.76923076923075</v>
      </c>
      <c r="E281" s="32">
        <f>IFERROR('σ и σw, МПа'!E281*$BE$2,"-")</f>
        <v>248.76923076923075</v>
      </c>
      <c r="F281" s="32">
        <f>IFERROR('σ и σw, МПа'!F281*$BE$2,"-")</f>
        <v>248.76923076923075</v>
      </c>
      <c r="G281" s="32">
        <f>IFERROR('σ и σw, МПа'!G281*$BE$2,"-")</f>
        <v>248.76923076923075</v>
      </c>
      <c r="H281" s="32">
        <f>IFERROR('σ и σw, МПа'!H281*$BE$2,"-")</f>
        <v>248.76923076923075</v>
      </c>
      <c r="I281" s="32">
        <f>IFERROR('σ и σw, МПа'!I281*$BE$2,"-")</f>
        <v>239.53846153846152</v>
      </c>
      <c r="J281" s="32">
        <f>IFERROR('σ и σw, МПа'!J281*$BE$2,"-")</f>
        <v>230.76923076923075</v>
      </c>
      <c r="K281" s="32">
        <f>IFERROR('σ и σw, МПа'!K281*$BE$2,"-")</f>
        <v>221.53846153846152</v>
      </c>
      <c r="L281" s="32">
        <f>IFERROR('σ и σw, МПа'!L281*$BE$2,"-")</f>
        <v>212.76923076923075</v>
      </c>
      <c r="M281" s="32">
        <f>IFERROR('σ и σw, МПа'!M281*$BE$2,"-")</f>
        <v>194.30769230769229</v>
      </c>
      <c r="N281" s="32">
        <f>IFERROR('σ и σw, МПа'!N281*$BE$2,"-")</f>
        <v>171.69230769230768</v>
      </c>
      <c r="O281" s="32">
        <f>IFERROR('σ и σw, МПа'!O281*$BE$2,"-")</f>
        <v>162.92307692307693</v>
      </c>
      <c r="P281" s="33" t="str">
        <f>IFERROR('σ и σw, МПа'!P281*$BE$2,"-")</f>
        <v>-</v>
      </c>
      <c r="Q281" s="31">
        <f>IFERROR('σ и σw, МПа'!D281*$BF$2,"-")</f>
        <v>331.69230769230768</v>
      </c>
      <c r="R281" s="32">
        <f>IFERROR('σ и σw, МПа'!E281*$BF$2,"-")</f>
        <v>331.69230769230768</v>
      </c>
      <c r="S281" s="32">
        <f>IFERROR('σ и σw, МПа'!F281*$BF$2,"-")</f>
        <v>331.69230769230768</v>
      </c>
      <c r="T281" s="32">
        <f>IFERROR('σ и σw, МПа'!G281*$BF$2,"-")</f>
        <v>331.69230769230768</v>
      </c>
      <c r="U281" s="32">
        <f>IFERROR('σ и σw, МПа'!H281*$BF$2,"-")</f>
        <v>331.69230769230768</v>
      </c>
      <c r="V281" s="32">
        <f>IFERROR('σ и σw, МПа'!I281*$BF$2,"-")</f>
        <v>319.38461538461542</v>
      </c>
      <c r="W281" s="32">
        <f>IFERROR('σ и σw, МПа'!J281*$BF$2,"-")</f>
        <v>307.69230769230768</v>
      </c>
      <c r="X281" s="32">
        <f>IFERROR('σ и σw, МПа'!K281*$BF$2,"-")</f>
        <v>295.38461538461542</v>
      </c>
      <c r="Y281" s="32">
        <f>IFERROR('σ и σw, МПа'!L281*$BF$2,"-")</f>
        <v>283.69230769230768</v>
      </c>
      <c r="Z281" s="32">
        <f>IFERROR('σ и σw, МПа'!M281*$BF$2,"-")</f>
        <v>259.07692307692304</v>
      </c>
      <c r="AA281" s="32">
        <f>IFERROR('σ и σw, МПа'!N281*$BF$2,"-")</f>
        <v>228.92307692307691</v>
      </c>
      <c r="AB281" s="32">
        <f>IFERROR('σ и σw, МПа'!O281*$BF$2,"-")</f>
        <v>217.23076923076925</v>
      </c>
      <c r="AC281" s="33" t="str">
        <f>IFERROR('σ и σw, МПа'!P281*$BF$2,"-")</f>
        <v>-</v>
      </c>
      <c r="AD281" s="31">
        <f>IFERROR('σ и σw, МПа'!Q281*$BG$2,"-")</f>
        <v>223.2</v>
      </c>
      <c r="AE281" s="32">
        <f>IFERROR('σ и σw, МПа'!R281*$BG$2,"-")</f>
        <v>223.2</v>
      </c>
      <c r="AF281" s="32">
        <f>IFERROR('σ и σw, МПа'!S281*$BG$2,"-")</f>
        <v>223.2</v>
      </c>
      <c r="AG281" s="32">
        <f>IFERROR('σ и σw, МПа'!T281*$BG$2,"-")</f>
        <v>223.2</v>
      </c>
      <c r="AH281" s="32">
        <f>IFERROR('σ и σw, МПа'!U281*$BG$2,"-")</f>
        <v>223.2</v>
      </c>
      <c r="AI281" s="32">
        <f>IFERROR('σ и σw, МПа'!V281*$BG$2,"-")</f>
        <v>217.79999999999998</v>
      </c>
      <c r="AJ281" s="32">
        <f>IFERROR('σ и σw, МПа'!W281*$BG$2,"-")</f>
        <v>217.79999999999998</v>
      </c>
      <c r="AK281" s="32">
        <f>IFERROR('σ и σw, МПа'!X281*$BG$2,"-")</f>
        <v>199.79999999999998</v>
      </c>
      <c r="AL281" s="32">
        <f>IFERROR('σ и σw, МПа'!Y281*$BG$2,"-")</f>
        <v>193.79999999999998</v>
      </c>
      <c r="AM281" s="32">
        <f>IFERROR('σ и σw, МПа'!Z281*$BG$2,"-")</f>
        <v>188.4</v>
      </c>
      <c r="AN281" s="32">
        <f>IFERROR('σ и σw, МПа'!AA281*$BG$2,"-")</f>
        <v>159</v>
      </c>
      <c r="AO281" s="32">
        <f>IFERROR('σ и σw, МПа'!AB281*$BG$2,"-")</f>
        <v>147</v>
      </c>
      <c r="AP281" s="33" t="str">
        <f>IFERROR('σ и σw, МПа'!AC281*$BG$2,"-")</f>
        <v>-</v>
      </c>
      <c r="AQ281" s="31">
        <f>IFERROR('σ и σw, МПа'!Q281*$BH$2,"-")</f>
        <v>372</v>
      </c>
      <c r="AR281" s="32">
        <f>IFERROR('σ и σw, МПа'!R281*$BH$2,"-")</f>
        <v>372</v>
      </c>
      <c r="AS281" s="32">
        <f>IFERROR('σ и σw, МПа'!S281*$BH$2,"-")</f>
        <v>372</v>
      </c>
      <c r="AT281" s="32">
        <f>IFERROR('σ и σw, МПа'!T281*$BH$2,"-")</f>
        <v>372</v>
      </c>
      <c r="AU281" s="32">
        <f>IFERROR('σ и σw, МПа'!U281*$BH$2,"-")</f>
        <v>372</v>
      </c>
      <c r="AV281" s="32">
        <f>IFERROR('σ и σw, МПа'!V281*$BH$2,"-")</f>
        <v>363</v>
      </c>
      <c r="AW281" s="32">
        <f>IFERROR('σ и σw, МПа'!W281*$BH$2,"-")</f>
        <v>363</v>
      </c>
      <c r="AX281" s="32">
        <f>IFERROR('σ и σw, МПа'!X281*$BH$2,"-")</f>
        <v>333</v>
      </c>
      <c r="AY281" s="32">
        <f>IFERROR('σ и σw, МПа'!Y281*$BH$2,"-")</f>
        <v>323</v>
      </c>
      <c r="AZ281" s="32">
        <f>IFERROR('σ и σw, МПа'!Z281*$BH$2,"-")</f>
        <v>314</v>
      </c>
      <c r="BA281" s="32">
        <f>IFERROR('σ и σw, МПа'!AA281*$BH$2,"-")</f>
        <v>265</v>
      </c>
      <c r="BB281" s="32">
        <f>IFERROR('σ и σw, МПа'!AB281*$BH$2,"-")</f>
        <v>245</v>
      </c>
      <c r="BC281" s="33" t="str">
        <f>IFERROR('σ и σw, МПа'!AC281*$BH$2,"-")</f>
        <v>-</v>
      </c>
    </row>
    <row r="282" spans="1:55" x14ac:dyDescent="0.25">
      <c r="A282" s="10" t="str">
        <f>INDEX('Обработка исходного'!B:B,ROW($B$3)+4*(ROW($B282)-ROW($B$3)))</f>
        <v>Сталь высокохромистая</v>
      </c>
      <c r="B282" s="47" t="str">
        <f>INDEX('Обработка исходного'!D:D,ROW($B$3)+4*(ROW($B282)-ROW($B$3)))</f>
        <v>05Х12Н2М-ВД</v>
      </c>
      <c r="C282" s="27" t="str">
        <f>'Rp0,2, МПа'!C282</f>
        <v>Поковки, лист</v>
      </c>
      <c r="D282" s="31">
        <f>IFERROR('σ и σw, МПа'!D282*$BE$2,"-")</f>
        <v>248.76923076923075</v>
      </c>
      <c r="E282" s="32">
        <f>IFERROR('σ и σw, МПа'!E282*$BE$2,"-")</f>
        <v>248.76923076923075</v>
      </c>
      <c r="F282" s="32">
        <f>IFERROR('σ и σw, МПа'!F282*$BE$2,"-")</f>
        <v>248.76923076923075</v>
      </c>
      <c r="G282" s="32">
        <f>IFERROR('σ и σw, МПа'!G282*$BE$2,"-")</f>
        <v>248.76923076923075</v>
      </c>
      <c r="H282" s="32">
        <f>IFERROR('σ и σw, МПа'!H282*$BE$2,"-")</f>
        <v>248.76923076923075</v>
      </c>
      <c r="I282" s="32">
        <f>IFERROR('σ и σw, МПа'!I282*$BE$2,"-")</f>
        <v>239.53846153846152</v>
      </c>
      <c r="J282" s="32">
        <f>IFERROR('σ и σw, МПа'!J282*$BE$2,"-")</f>
        <v>230.76923076923075</v>
      </c>
      <c r="K282" s="32">
        <f>IFERROR('σ и σw, МПа'!K282*$BE$2,"-")</f>
        <v>221.53846153846152</v>
      </c>
      <c r="L282" s="32">
        <f>IFERROR('σ и σw, МПа'!L282*$BE$2,"-")</f>
        <v>212.76923076923075</v>
      </c>
      <c r="M282" s="32">
        <f>IFERROR('σ и σw, МПа'!M282*$BE$2,"-")</f>
        <v>194.30769230769229</v>
      </c>
      <c r="N282" s="32">
        <f>IFERROR('σ и σw, МПа'!N282*$BE$2,"-")</f>
        <v>171.69230769230768</v>
      </c>
      <c r="O282" s="32">
        <f>IFERROR('σ и σw, МПа'!O282*$BE$2,"-")</f>
        <v>162.92307692307693</v>
      </c>
      <c r="P282" s="33" t="str">
        <f>IFERROR('σ и σw, МПа'!P282*$BE$2,"-")</f>
        <v>-</v>
      </c>
      <c r="Q282" s="31">
        <f>IFERROR('σ и σw, МПа'!D282*$BF$2,"-")</f>
        <v>331.69230769230768</v>
      </c>
      <c r="R282" s="32">
        <f>IFERROR('σ и σw, МПа'!E282*$BF$2,"-")</f>
        <v>331.69230769230768</v>
      </c>
      <c r="S282" s="32">
        <f>IFERROR('σ и σw, МПа'!F282*$BF$2,"-")</f>
        <v>331.69230769230768</v>
      </c>
      <c r="T282" s="32">
        <f>IFERROR('σ и σw, МПа'!G282*$BF$2,"-")</f>
        <v>331.69230769230768</v>
      </c>
      <c r="U282" s="32">
        <f>IFERROR('σ и σw, МПа'!H282*$BF$2,"-")</f>
        <v>331.69230769230768</v>
      </c>
      <c r="V282" s="32">
        <f>IFERROR('σ и σw, МПа'!I282*$BF$2,"-")</f>
        <v>319.38461538461542</v>
      </c>
      <c r="W282" s="32">
        <f>IFERROR('σ и σw, МПа'!J282*$BF$2,"-")</f>
        <v>307.69230769230768</v>
      </c>
      <c r="X282" s="32">
        <f>IFERROR('σ и σw, МПа'!K282*$BF$2,"-")</f>
        <v>295.38461538461542</v>
      </c>
      <c r="Y282" s="32">
        <f>IFERROR('σ и σw, МПа'!L282*$BF$2,"-")</f>
        <v>283.69230769230768</v>
      </c>
      <c r="Z282" s="32">
        <f>IFERROR('σ и σw, МПа'!M282*$BF$2,"-")</f>
        <v>259.07692307692304</v>
      </c>
      <c r="AA282" s="32">
        <f>IFERROR('σ и σw, МПа'!N282*$BF$2,"-")</f>
        <v>228.92307692307691</v>
      </c>
      <c r="AB282" s="32">
        <f>IFERROR('σ и σw, МПа'!O282*$BF$2,"-")</f>
        <v>217.23076923076925</v>
      </c>
      <c r="AC282" s="33" t="str">
        <f>IFERROR('σ и σw, МПа'!P282*$BF$2,"-")</f>
        <v>-</v>
      </c>
      <c r="AD282" s="31">
        <f>IFERROR('σ и σw, МПа'!Q282*$BG$2,"-")</f>
        <v>223.2</v>
      </c>
      <c r="AE282" s="32">
        <f>IFERROR('σ и σw, МПа'!R282*$BG$2,"-")</f>
        <v>223.2</v>
      </c>
      <c r="AF282" s="32">
        <f>IFERROR('σ и σw, МПа'!S282*$BG$2,"-")</f>
        <v>223.2</v>
      </c>
      <c r="AG282" s="32">
        <f>IFERROR('σ и σw, МПа'!T282*$BG$2,"-")</f>
        <v>223.2</v>
      </c>
      <c r="AH282" s="32">
        <f>IFERROR('σ и σw, МПа'!U282*$BG$2,"-")</f>
        <v>223.2</v>
      </c>
      <c r="AI282" s="32">
        <f>IFERROR('σ и σw, МПа'!V282*$BG$2,"-")</f>
        <v>217.79999999999998</v>
      </c>
      <c r="AJ282" s="32">
        <f>IFERROR('σ и σw, МПа'!W282*$BG$2,"-")</f>
        <v>217.79999999999998</v>
      </c>
      <c r="AK282" s="32">
        <f>IFERROR('σ и σw, МПа'!X282*$BG$2,"-")</f>
        <v>199.79999999999998</v>
      </c>
      <c r="AL282" s="32">
        <f>IFERROR('σ и σw, МПа'!Y282*$BG$2,"-")</f>
        <v>193.79999999999998</v>
      </c>
      <c r="AM282" s="32">
        <f>IFERROR('σ и σw, МПа'!Z282*$BG$2,"-")</f>
        <v>188.4</v>
      </c>
      <c r="AN282" s="32">
        <f>IFERROR('σ и σw, МПа'!AA282*$BG$2,"-")</f>
        <v>159</v>
      </c>
      <c r="AO282" s="32">
        <f>IFERROR('σ и σw, МПа'!AB282*$BG$2,"-")</f>
        <v>147</v>
      </c>
      <c r="AP282" s="33" t="str">
        <f>IFERROR('σ и σw, МПа'!AC282*$BG$2,"-")</f>
        <v>-</v>
      </c>
      <c r="AQ282" s="31">
        <f>IFERROR('σ и σw, МПа'!Q282*$BH$2,"-")</f>
        <v>372</v>
      </c>
      <c r="AR282" s="32">
        <f>IFERROR('σ и σw, МПа'!R282*$BH$2,"-")</f>
        <v>372</v>
      </c>
      <c r="AS282" s="32">
        <f>IFERROR('σ и σw, МПа'!S282*$BH$2,"-")</f>
        <v>372</v>
      </c>
      <c r="AT282" s="32">
        <f>IFERROR('σ и σw, МПа'!T282*$BH$2,"-")</f>
        <v>372</v>
      </c>
      <c r="AU282" s="32">
        <f>IFERROR('σ и σw, МПа'!U282*$BH$2,"-")</f>
        <v>372</v>
      </c>
      <c r="AV282" s="32">
        <f>IFERROR('σ и σw, МПа'!V282*$BH$2,"-")</f>
        <v>363</v>
      </c>
      <c r="AW282" s="32">
        <f>IFERROR('σ и σw, МПа'!W282*$BH$2,"-")</f>
        <v>363</v>
      </c>
      <c r="AX282" s="32">
        <f>IFERROR('σ и σw, МПа'!X282*$BH$2,"-")</f>
        <v>333</v>
      </c>
      <c r="AY282" s="32">
        <f>IFERROR('σ и σw, МПа'!Y282*$BH$2,"-")</f>
        <v>323</v>
      </c>
      <c r="AZ282" s="32">
        <f>IFERROR('σ и σw, МПа'!Z282*$BH$2,"-")</f>
        <v>314</v>
      </c>
      <c r="BA282" s="32">
        <f>IFERROR('σ и σw, МПа'!AA282*$BH$2,"-")</f>
        <v>265</v>
      </c>
      <c r="BB282" s="32">
        <f>IFERROR('σ и σw, МПа'!AB282*$BH$2,"-")</f>
        <v>245</v>
      </c>
      <c r="BC282" s="33" t="str">
        <f>IFERROR('σ и σw, МПа'!AC282*$BH$2,"-")</f>
        <v>-</v>
      </c>
    </row>
    <row r="283" spans="1:55" ht="25.5" x14ac:dyDescent="0.25">
      <c r="A283" s="10" t="str">
        <f>INDEX('Обработка исходного'!B:B,ROW($B$3)+4*(ROW($B283)-ROW($B$3)))</f>
        <v>Сталь высокохромистая</v>
      </c>
      <c r="B283" s="47" t="str">
        <f>INDEX('Обработка исходного'!D:D,ROW($B$3)+4*(ROW($B283)-ROW($B$3)))</f>
        <v>06Х13Н7Д2</v>
      </c>
      <c r="C283" s="27" t="str">
        <f>'Rp0,2, МПа'!C283</f>
        <v>Горячекатаные и кованые прутки диаметром от 16 до 160 мм</v>
      </c>
      <c r="D283" s="31">
        <f>IFERROR('σ и σw, МПа'!D283*$BE$2,"-")</f>
        <v>407.07692307692304</v>
      </c>
      <c r="E283" s="32">
        <f>IFERROR('σ и σw, МПа'!E283*$BE$2,"-")</f>
        <v>393.69230769230762</v>
      </c>
      <c r="F283" s="32">
        <f>IFERROR('σ и σw, МПа'!F283*$BE$2,"-")</f>
        <v>371.07692307692304</v>
      </c>
      <c r="G283" s="32">
        <f>IFERROR('σ и σw, МПа'!G283*$BE$2,"-")</f>
        <v>352.61538461538458</v>
      </c>
      <c r="H283" s="32">
        <f>IFERROR('σ и σw, МПа'!H283*$BE$2,"-")</f>
        <v>334.61538461538458</v>
      </c>
      <c r="I283" s="32">
        <f>IFERROR('σ и σw, МПа'!I283*$BE$2,"-")</f>
        <v>316.61538461538458</v>
      </c>
      <c r="J283" s="32">
        <f>IFERROR('σ и σw, МПа'!J283*$BE$2,"-")</f>
        <v>312</v>
      </c>
      <c r="K283" s="32" t="str">
        <f>IFERROR('σ и σw, МПа'!K283*$BE$2,"-")</f>
        <v>-</v>
      </c>
      <c r="L283" s="32" t="str">
        <f>IFERROR('σ и σw, МПа'!L283*$BE$2,"-")</f>
        <v>-</v>
      </c>
      <c r="M283" s="32" t="str">
        <f>IFERROR('σ и σw, МПа'!M283*$BE$2,"-")</f>
        <v>-</v>
      </c>
      <c r="N283" s="32" t="str">
        <f>IFERROR('σ и σw, МПа'!N283*$BE$2,"-")</f>
        <v>-</v>
      </c>
      <c r="O283" s="32" t="str">
        <f>IFERROR('σ и σw, МПа'!O283*$BE$2,"-")</f>
        <v>-</v>
      </c>
      <c r="P283" s="33" t="str">
        <f>IFERROR('σ и σw, МПа'!P283*$BE$2,"-")</f>
        <v>-</v>
      </c>
      <c r="Q283" s="31">
        <f>IFERROR('σ и σw, МПа'!D283*$BF$2,"-")</f>
        <v>542.76923076923083</v>
      </c>
      <c r="R283" s="32">
        <f>IFERROR('σ и σw, МПа'!E283*$BF$2,"-")</f>
        <v>524.92307692307691</v>
      </c>
      <c r="S283" s="32">
        <f>IFERROR('σ и σw, МПа'!F283*$BF$2,"-")</f>
        <v>494.76923076923077</v>
      </c>
      <c r="T283" s="32">
        <f>IFERROR('σ и σw, МПа'!G283*$BF$2,"-")</f>
        <v>470.15384615384613</v>
      </c>
      <c r="U283" s="32">
        <f>IFERROR('σ и σw, МПа'!H283*$BF$2,"-")</f>
        <v>446.15384615384613</v>
      </c>
      <c r="V283" s="32">
        <f>IFERROR('σ и σw, МПа'!I283*$BF$2,"-")</f>
        <v>422.15384615384613</v>
      </c>
      <c r="W283" s="32">
        <f>IFERROR('σ и σw, МПа'!J283*$BF$2,"-")</f>
        <v>416</v>
      </c>
      <c r="X283" s="32" t="str">
        <f>IFERROR('σ и σw, МПа'!K283*$BF$2,"-")</f>
        <v>-</v>
      </c>
      <c r="Y283" s="32" t="str">
        <f>IFERROR('σ и σw, МПа'!L283*$BF$2,"-")</f>
        <v>-</v>
      </c>
      <c r="Z283" s="32" t="str">
        <f>IFERROR('σ и σw, МПа'!M283*$BF$2,"-")</f>
        <v>-</v>
      </c>
      <c r="AA283" s="32" t="str">
        <f>IFERROR('σ и σw, МПа'!N283*$BF$2,"-")</f>
        <v>-</v>
      </c>
      <c r="AB283" s="32" t="str">
        <f>IFERROR('σ и σw, МПа'!O283*$BF$2,"-")</f>
        <v>-</v>
      </c>
      <c r="AC283" s="33" t="str">
        <f>IFERROR('σ и σw, МПа'!P283*$BF$2,"-")</f>
        <v>-</v>
      </c>
      <c r="AD283" s="31">
        <f>IFERROR('σ и σw, МПа'!Q283*$BG$2,"-")</f>
        <v>482.4</v>
      </c>
      <c r="AE283" s="32">
        <f>IFERROR('σ и σw, МПа'!R283*$BG$2,"-")</f>
        <v>470.4</v>
      </c>
      <c r="AF283" s="32">
        <f>IFERROR('σ и σw, МПа'!S283*$BG$2,"-")</f>
        <v>441</v>
      </c>
      <c r="AG283" s="32">
        <f>IFERROR('σ и σw, МПа'!T283*$BG$2,"-")</f>
        <v>417.59999999999997</v>
      </c>
      <c r="AH283" s="32">
        <f>IFERROR('σ и σw, МПа'!U283*$BG$2,"-")</f>
        <v>394.2</v>
      </c>
      <c r="AI283" s="32">
        <f>IFERROR('σ и σw, МПа'!V283*$BG$2,"-")</f>
        <v>376.2</v>
      </c>
      <c r="AJ283" s="32">
        <f>IFERROR('σ и σw, МПа'!W283*$BG$2,"-")</f>
        <v>370.2</v>
      </c>
      <c r="AK283" s="32" t="str">
        <f>IFERROR('σ и σw, МПа'!X283*$BG$2,"-")</f>
        <v>-</v>
      </c>
      <c r="AL283" s="32" t="str">
        <f>IFERROR('σ и σw, МПа'!Y283*$BG$2,"-")</f>
        <v>-</v>
      </c>
      <c r="AM283" s="32" t="str">
        <f>IFERROR('σ и σw, МПа'!Z283*$BG$2,"-")</f>
        <v>-</v>
      </c>
      <c r="AN283" s="32" t="str">
        <f>IFERROR('σ и σw, МПа'!AA283*$BG$2,"-")</f>
        <v>-</v>
      </c>
      <c r="AO283" s="32" t="str">
        <f>IFERROR('σ и σw, МПа'!AB283*$BG$2,"-")</f>
        <v>-</v>
      </c>
      <c r="AP283" s="33" t="str">
        <f>IFERROR('σ и σw, МПа'!AC283*$BG$2,"-")</f>
        <v>-</v>
      </c>
      <c r="AQ283" s="31">
        <f>IFERROR('σ и σw, МПа'!Q283*$BH$2,"-")</f>
        <v>804</v>
      </c>
      <c r="AR283" s="32">
        <f>IFERROR('σ и σw, МПа'!R283*$BH$2,"-")</f>
        <v>784</v>
      </c>
      <c r="AS283" s="32">
        <f>IFERROR('σ и σw, МПа'!S283*$BH$2,"-")</f>
        <v>735</v>
      </c>
      <c r="AT283" s="32">
        <f>IFERROR('σ и σw, МПа'!T283*$BH$2,"-")</f>
        <v>696</v>
      </c>
      <c r="AU283" s="32">
        <f>IFERROR('σ и σw, МПа'!U283*$BH$2,"-")</f>
        <v>657</v>
      </c>
      <c r="AV283" s="32">
        <f>IFERROR('σ и σw, МПа'!V283*$BH$2,"-")</f>
        <v>627</v>
      </c>
      <c r="AW283" s="32">
        <f>IFERROR('σ и σw, МПа'!W283*$BH$2,"-")</f>
        <v>617</v>
      </c>
      <c r="AX283" s="32" t="str">
        <f>IFERROR('σ и σw, МПа'!X283*$BH$2,"-")</f>
        <v>-</v>
      </c>
      <c r="AY283" s="32" t="str">
        <f>IFERROR('σ и σw, МПа'!Y283*$BH$2,"-")</f>
        <v>-</v>
      </c>
      <c r="AZ283" s="32" t="str">
        <f>IFERROR('σ и σw, МПа'!Z283*$BH$2,"-")</f>
        <v>-</v>
      </c>
      <c r="BA283" s="32" t="str">
        <f>IFERROR('σ и σw, МПа'!AA283*$BH$2,"-")</f>
        <v>-</v>
      </c>
      <c r="BB283" s="32" t="str">
        <f>IFERROR('σ и σw, МПа'!AB283*$BH$2,"-")</f>
        <v>-</v>
      </c>
      <c r="BC283" s="33" t="str">
        <f>IFERROR('σ и σw, МПа'!AC283*$BH$2,"-")</f>
        <v>-</v>
      </c>
    </row>
    <row r="284" spans="1:55" x14ac:dyDescent="0.25">
      <c r="A284" s="10" t="str">
        <f>INDEX('Обработка исходного'!B:B,ROW($B$3)+4*(ROW($B284)-ROW($B$3)))</f>
        <v>Сталь высокохромистая</v>
      </c>
      <c r="B284" s="47" t="str">
        <f>INDEX('Обработка исходного'!D:D,ROW($B$3)+4*(ROW($B284)-ROW($B$3)))</f>
        <v>06Х13Н7Д2</v>
      </c>
      <c r="C284" s="27" t="str">
        <f>'Rp0,2, МПа'!C284</f>
        <v>Кованая полоса толщиной 80 мм</v>
      </c>
      <c r="D284" s="31">
        <f>IFERROR('σ и σw, МПа'!D284*$BE$2,"-")</f>
        <v>407.07692307692304</v>
      </c>
      <c r="E284" s="32">
        <f>IFERROR('σ и σw, МПа'!E284*$BE$2,"-")</f>
        <v>393.69230769230762</v>
      </c>
      <c r="F284" s="32">
        <f>IFERROR('σ и σw, МПа'!F284*$BE$2,"-")</f>
        <v>371.07692307692304</v>
      </c>
      <c r="G284" s="32">
        <f>IFERROR('σ и σw, МПа'!G284*$BE$2,"-")</f>
        <v>352.61538461538458</v>
      </c>
      <c r="H284" s="32">
        <f>IFERROR('σ и σw, МПа'!H284*$BE$2,"-")</f>
        <v>334.61538461538458</v>
      </c>
      <c r="I284" s="32">
        <f>IFERROR('σ и σw, МПа'!I284*$BE$2,"-")</f>
        <v>316.61538461538458</v>
      </c>
      <c r="J284" s="32">
        <f>IFERROR('σ и σw, МПа'!J284*$BE$2,"-")</f>
        <v>312</v>
      </c>
      <c r="K284" s="32" t="str">
        <f>IFERROR('σ и σw, МПа'!K284*$BE$2,"-")</f>
        <v>-</v>
      </c>
      <c r="L284" s="32" t="str">
        <f>IFERROR('σ и σw, МПа'!L284*$BE$2,"-")</f>
        <v>-</v>
      </c>
      <c r="M284" s="32" t="str">
        <f>IFERROR('σ и σw, МПа'!M284*$BE$2,"-")</f>
        <v>-</v>
      </c>
      <c r="N284" s="32" t="str">
        <f>IFERROR('σ и σw, МПа'!N284*$BE$2,"-")</f>
        <v>-</v>
      </c>
      <c r="O284" s="32" t="str">
        <f>IFERROR('σ и σw, МПа'!O284*$BE$2,"-")</f>
        <v>-</v>
      </c>
      <c r="P284" s="33" t="str">
        <f>IFERROR('σ и σw, МПа'!P284*$BE$2,"-")</f>
        <v>-</v>
      </c>
      <c r="Q284" s="31">
        <f>IFERROR('σ и σw, МПа'!D284*$BF$2,"-")</f>
        <v>542.76923076923083</v>
      </c>
      <c r="R284" s="32">
        <f>IFERROR('σ и σw, МПа'!E284*$BF$2,"-")</f>
        <v>524.92307692307691</v>
      </c>
      <c r="S284" s="32">
        <f>IFERROR('σ и σw, МПа'!F284*$BF$2,"-")</f>
        <v>494.76923076923077</v>
      </c>
      <c r="T284" s="32">
        <f>IFERROR('σ и σw, МПа'!G284*$BF$2,"-")</f>
        <v>470.15384615384613</v>
      </c>
      <c r="U284" s="32">
        <f>IFERROR('σ и σw, МПа'!H284*$BF$2,"-")</f>
        <v>446.15384615384613</v>
      </c>
      <c r="V284" s="32">
        <f>IFERROR('σ и σw, МПа'!I284*$BF$2,"-")</f>
        <v>422.15384615384613</v>
      </c>
      <c r="W284" s="32">
        <f>IFERROR('σ и σw, МПа'!J284*$BF$2,"-")</f>
        <v>416</v>
      </c>
      <c r="X284" s="32" t="str">
        <f>IFERROR('σ и σw, МПа'!K284*$BF$2,"-")</f>
        <v>-</v>
      </c>
      <c r="Y284" s="32" t="str">
        <f>IFERROR('σ и σw, МПа'!L284*$BF$2,"-")</f>
        <v>-</v>
      </c>
      <c r="Z284" s="32" t="str">
        <f>IFERROR('σ и σw, МПа'!M284*$BF$2,"-")</f>
        <v>-</v>
      </c>
      <c r="AA284" s="32" t="str">
        <f>IFERROR('σ и σw, МПа'!N284*$BF$2,"-")</f>
        <v>-</v>
      </c>
      <c r="AB284" s="32" t="str">
        <f>IFERROR('σ и σw, МПа'!O284*$BF$2,"-")</f>
        <v>-</v>
      </c>
      <c r="AC284" s="33" t="str">
        <f>IFERROR('σ и σw, МПа'!P284*$BF$2,"-")</f>
        <v>-</v>
      </c>
      <c r="AD284" s="31">
        <f>IFERROR('σ и σw, МПа'!Q284*$BG$2,"-")</f>
        <v>482.4</v>
      </c>
      <c r="AE284" s="32">
        <f>IFERROR('σ и σw, МПа'!R284*$BG$2,"-")</f>
        <v>470.4</v>
      </c>
      <c r="AF284" s="32">
        <f>IFERROR('σ и σw, МПа'!S284*$BG$2,"-")</f>
        <v>441</v>
      </c>
      <c r="AG284" s="32">
        <f>IFERROR('σ и σw, МПа'!T284*$BG$2,"-")</f>
        <v>417.59999999999997</v>
      </c>
      <c r="AH284" s="32">
        <f>IFERROR('σ и σw, МПа'!U284*$BG$2,"-")</f>
        <v>394.2</v>
      </c>
      <c r="AI284" s="32">
        <f>IFERROR('σ и σw, МПа'!V284*$BG$2,"-")</f>
        <v>376.2</v>
      </c>
      <c r="AJ284" s="32">
        <f>IFERROR('σ и σw, МПа'!W284*$BG$2,"-")</f>
        <v>370.2</v>
      </c>
      <c r="AK284" s="32" t="str">
        <f>IFERROR('σ и σw, МПа'!X284*$BG$2,"-")</f>
        <v>-</v>
      </c>
      <c r="AL284" s="32" t="str">
        <f>IFERROR('σ и σw, МПа'!Y284*$BG$2,"-")</f>
        <v>-</v>
      </c>
      <c r="AM284" s="32" t="str">
        <f>IFERROR('σ и σw, МПа'!Z284*$BG$2,"-")</f>
        <v>-</v>
      </c>
      <c r="AN284" s="32" t="str">
        <f>IFERROR('σ и σw, МПа'!AA284*$BG$2,"-")</f>
        <v>-</v>
      </c>
      <c r="AO284" s="32" t="str">
        <f>IFERROR('σ и σw, МПа'!AB284*$BG$2,"-")</f>
        <v>-</v>
      </c>
      <c r="AP284" s="33" t="str">
        <f>IFERROR('σ и σw, МПа'!AC284*$BG$2,"-")</f>
        <v>-</v>
      </c>
      <c r="AQ284" s="31">
        <f>IFERROR('σ и σw, МПа'!Q284*$BH$2,"-")</f>
        <v>804</v>
      </c>
      <c r="AR284" s="32">
        <f>IFERROR('σ и σw, МПа'!R284*$BH$2,"-")</f>
        <v>784</v>
      </c>
      <c r="AS284" s="32">
        <f>IFERROR('σ и σw, МПа'!S284*$BH$2,"-")</f>
        <v>735</v>
      </c>
      <c r="AT284" s="32">
        <f>IFERROR('σ и σw, МПа'!T284*$BH$2,"-")</f>
        <v>696</v>
      </c>
      <c r="AU284" s="32">
        <f>IFERROR('σ и σw, МПа'!U284*$BH$2,"-")</f>
        <v>657</v>
      </c>
      <c r="AV284" s="32">
        <f>IFERROR('σ и σw, МПа'!V284*$BH$2,"-")</f>
        <v>627</v>
      </c>
      <c r="AW284" s="32">
        <f>IFERROR('σ и σw, МПа'!W284*$BH$2,"-")</f>
        <v>617</v>
      </c>
      <c r="AX284" s="32" t="str">
        <f>IFERROR('σ и σw, МПа'!X284*$BH$2,"-")</f>
        <v>-</v>
      </c>
      <c r="AY284" s="32" t="str">
        <f>IFERROR('σ и σw, МПа'!Y284*$BH$2,"-")</f>
        <v>-</v>
      </c>
      <c r="AZ284" s="32" t="str">
        <f>IFERROR('σ и σw, МПа'!Z284*$BH$2,"-")</f>
        <v>-</v>
      </c>
      <c r="BA284" s="32" t="str">
        <f>IFERROR('σ и σw, МПа'!AA284*$BH$2,"-")</f>
        <v>-</v>
      </c>
      <c r="BB284" s="32" t="str">
        <f>IFERROR('σ и σw, МПа'!AB284*$BH$2,"-")</f>
        <v>-</v>
      </c>
      <c r="BC284" s="33" t="str">
        <f>IFERROR('σ и σw, МПа'!AC284*$BH$2,"-")</f>
        <v>-</v>
      </c>
    </row>
    <row r="285" spans="1:55" x14ac:dyDescent="0.25">
      <c r="A285" s="10" t="str">
        <f>INDEX('Обработка исходного'!B:B,ROW($B$3)+4*(ROW($B285)-ROW($B$3)))</f>
        <v>Сталь высокохромистая</v>
      </c>
      <c r="B285" s="47" t="str">
        <f>INDEX('Обработка исходного'!D:D,ROW($B$3)+4*(ROW($B285)-ROW($B$3)))</f>
        <v>06Х13Н7Д2</v>
      </c>
      <c r="C285" s="27" t="str">
        <f>'Rp0,2, МПа'!C285</f>
        <v>Заготовки крепежных деталей диаметром до 160 мм</v>
      </c>
      <c r="D285" s="31">
        <f>IFERROR('σ и σw, МПа'!D285*$BE$2,"-")</f>
        <v>407.07692307692304</v>
      </c>
      <c r="E285" s="32">
        <f>IFERROR('σ и σw, МПа'!E285*$BE$2,"-")</f>
        <v>393.69230769230762</v>
      </c>
      <c r="F285" s="32">
        <f>IFERROR('σ и σw, МПа'!F285*$BE$2,"-")</f>
        <v>371.07692307692304</v>
      </c>
      <c r="G285" s="32">
        <f>IFERROR('σ и σw, МПа'!G285*$BE$2,"-")</f>
        <v>352.61538461538458</v>
      </c>
      <c r="H285" s="32">
        <f>IFERROR('σ и σw, МПа'!H285*$BE$2,"-")</f>
        <v>334.61538461538458</v>
      </c>
      <c r="I285" s="32">
        <f>IFERROR('σ и σw, МПа'!I285*$BE$2,"-")</f>
        <v>316.61538461538458</v>
      </c>
      <c r="J285" s="32">
        <f>IFERROR('σ и σw, МПа'!J285*$BE$2,"-")</f>
        <v>312</v>
      </c>
      <c r="K285" s="32" t="str">
        <f>IFERROR('σ и σw, МПа'!K285*$BE$2,"-")</f>
        <v>-</v>
      </c>
      <c r="L285" s="32" t="str">
        <f>IFERROR('σ и σw, МПа'!L285*$BE$2,"-")</f>
        <v>-</v>
      </c>
      <c r="M285" s="32" t="str">
        <f>IFERROR('σ и σw, МПа'!M285*$BE$2,"-")</f>
        <v>-</v>
      </c>
      <c r="N285" s="32" t="str">
        <f>IFERROR('σ и σw, МПа'!N285*$BE$2,"-")</f>
        <v>-</v>
      </c>
      <c r="O285" s="32" t="str">
        <f>IFERROR('σ и σw, МПа'!O285*$BE$2,"-")</f>
        <v>-</v>
      </c>
      <c r="P285" s="33" t="str">
        <f>IFERROR('σ и σw, МПа'!P285*$BE$2,"-")</f>
        <v>-</v>
      </c>
      <c r="Q285" s="31">
        <f>IFERROR('σ и σw, МПа'!D285*$BF$2,"-")</f>
        <v>542.76923076923083</v>
      </c>
      <c r="R285" s="32">
        <f>IFERROR('σ и σw, МПа'!E285*$BF$2,"-")</f>
        <v>524.92307692307691</v>
      </c>
      <c r="S285" s="32">
        <f>IFERROR('σ и σw, МПа'!F285*$BF$2,"-")</f>
        <v>494.76923076923077</v>
      </c>
      <c r="T285" s="32">
        <f>IFERROR('σ и σw, МПа'!G285*$BF$2,"-")</f>
        <v>470.15384615384613</v>
      </c>
      <c r="U285" s="32">
        <f>IFERROR('σ и σw, МПа'!H285*$BF$2,"-")</f>
        <v>446.15384615384613</v>
      </c>
      <c r="V285" s="32">
        <f>IFERROR('σ и σw, МПа'!I285*$BF$2,"-")</f>
        <v>422.15384615384613</v>
      </c>
      <c r="W285" s="32">
        <f>IFERROR('σ и σw, МПа'!J285*$BF$2,"-")</f>
        <v>416</v>
      </c>
      <c r="X285" s="32" t="str">
        <f>IFERROR('σ и σw, МПа'!K285*$BF$2,"-")</f>
        <v>-</v>
      </c>
      <c r="Y285" s="32" t="str">
        <f>IFERROR('σ и σw, МПа'!L285*$BF$2,"-")</f>
        <v>-</v>
      </c>
      <c r="Z285" s="32" t="str">
        <f>IFERROR('σ и σw, МПа'!M285*$BF$2,"-")</f>
        <v>-</v>
      </c>
      <c r="AA285" s="32" t="str">
        <f>IFERROR('σ и σw, МПа'!N285*$BF$2,"-")</f>
        <v>-</v>
      </c>
      <c r="AB285" s="32" t="str">
        <f>IFERROR('σ и σw, МПа'!O285*$BF$2,"-")</f>
        <v>-</v>
      </c>
      <c r="AC285" s="33" t="str">
        <f>IFERROR('σ и σw, МПа'!P285*$BF$2,"-")</f>
        <v>-</v>
      </c>
      <c r="AD285" s="31">
        <f>IFERROR('σ и σw, МПа'!Q285*$BG$2,"-")</f>
        <v>482.4</v>
      </c>
      <c r="AE285" s="32">
        <f>IFERROR('σ и σw, МПа'!R285*$BG$2,"-")</f>
        <v>470.4</v>
      </c>
      <c r="AF285" s="32">
        <f>IFERROR('σ и σw, МПа'!S285*$BG$2,"-")</f>
        <v>441</v>
      </c>
      <c r="AG285" s="32">
        <f>IFERROR('σ и σw, МПа'!T285*$BG$2,"-")</f>
        <v>417.59999999999997</v>
      </c>
      <c r="AH285" s="32">
        <f>IFERROR('σ и σw, МПа'!U285*$BG$2,"-")</f>
        <v>394.2</v>
      </c>
      <c r="AI285" s="32">
        <f>IFERROR('σ и σw, МПа'!V285*$BG$2,"-")</f>
        <v>376.2</v>
      </c>
      <c r="AJ285" s="32">
        <f>IFERROR('σ и σw, МПа'!W285*$BG$2,"-")</f>
        <v>370.2</v>
      </c>
      <c r="AK285" s="32" t="str">
        <f>IFERROR('σ и σw, МПа'!X285*$BG$2,"-")</f>
        <v>-</v>
      </c>
      <c r="AL285" s="32" t="str">
        <f>IFERROR('σ и σw, МПа'!Y285*$BG$2,"-")</f>
        <v>-</v>
      </c>
      <c r="AM285" s="32" t="str">
        <f>IFERROR('σ и σw, МПа'!Z285*$BG$2,"-")</f>
        <v>-</v>
      </c>
      <c r="AN285" s="32" t="str">
        <f>IFERROR('σ и σw, МПа'!AA285*$BG$2,"-")</f>
        <v>-</v>
      </c>
      <c r="AO285" s="32" t="str">
        <f>IFERROR('σ и σw, МПа'!AB285*$BG$2,"-")</f>
        <v>-</v>
      </c>
      <c r="AP285" s="33" t="str">
        <f>IFERROR('σ и σw, МПа'!AC285*$BG$2,"-")</f>
        <v>-</v>
      </c>
      <c r="AQ285" s="31">
        <f>IFERROR('σ и σw, МПа'!Q285*$BH$2,"-")</f>
        <v>804</v>
      </c>
      <c r="AR285" s="32">
        <f>IFERROR('σ и σw, МПа'!R285*$BH$2,"-")</f>
        <v>784</v>
      </c>
      <c r="AS285" s="32">
        <f>IFERROR('σ и σw, МПа'!S285*$BH$2,"-")</f>
        <v>735</v>
      </c>
      <c r="AT285" s="32">
        <f>IFERROR('σ и σw, МПа'!T285*$BH$2,"-")</f>
        <v>696</v>
      </c>
      <c r="AU285" s="32">
        <f>IFERROR('σ и σw, МПа'!U285*$BH$2,"-")</f>
        <v>657</v>
      </c>
      <c r="AV285" s="32">
        <f>IFERROR('σ и σw, МПа'!V285*$BH$2,"-")</f>
        <v>627</v>
      </c>
      <c r="AW285" s="32">
        <f>IFERROR('σ и σw, МПа'!W285*$BH$2,"-")</f>
        <v>617</v>
      </c>
      <c r="AX285" s="32" t="str">
        <f>IFERROR('σ и σw, МПа'!X285*$BH$2,"-")</f>
        <v>-</v>
      </c>
      <c r="AY285" s="32" t="str">
        <f>IFERROR('σ и σw, МПа'!Y285*$BH$2,"-")</f>
        <v>-</v>
      </c>
      <c r="AZ285" s="32" t="str">
        <f>IFERROR('σ и σw, МПа'!Z285*$BH$2,"-")</f>
        <v>-</v>
      </c>
      <c r="BA285" s="32" t="str">
        <f>IFERROR('σ и σw, МПа'!AA285*$BH$2,"-")</f>
        <v>-</v>
      </c>
      <c r="BB285" s="32" t="str">
        <f>IFERROR('σ и σw, МПа'!AB285*$BH$2,"-")</f>
        <v>-</v>
      </c>
      <c r="BC285" s="33" t="str">
        <f>IFERROR('σ и σw, МПа'!AC285*$BH$2,"-")</f>
        <v>-</v>
      </c>
    </row>
    <row r="286" spans="1:55" x14ac:dyDescent="0.25">
      <c r="A286" s="10" t="str">
        <f>INDEX('Обработка исходного'!B:B,ROW($B$3)+4*(ROW($B286)-ROW($B$3)))</f>
        <v>Сталь высокохромистая</v>
      </c>
      <c r="B286" s="47" t="str">
        <f>INDEX('Обработка исходного'!D:D,ROW($B$3)+4*(ROW($B286)-ROW($B$3)))</f>
        <v>06Х12Н3ДЛ</v>
      </c>
      <c r="C286" s="27" t="str">
        <f>'Rp0,2, МПа'!C286</f>
        <v>Отливки</v>
      </c>
      <c r="D286" s="31">
        <f>IFERROR('σ и σw, МПа'!D286*$BE$2,"-")</f>
        <v>294</v>
      </c>
      <c r="E286" s="32">
        <f>IFERROR('σ и σw, МПа'!E286*$BE$2,"-")</f>
        <v>290.76923076923072</v>
      </c>
      <c r="F286" s="32">
        <f>IFERROR('σ и σw, МПа'!F286*$BE$2,"-")</f>
        <v>285.23076923076923</v>
      </c>
      <c r="G286" s="32">
        <f>IFERROR('σ и σw, МПа'!G286*$BE$2,"-")</f>
        <v>280.61538461538458</v>
      </c>
      <c r="H286" s="32">
        <f>IFERROR('σ и σw, МПа'!H286*$BE$2,"-")</f>
        <v>271.84615384615381</v>
      </c>
      <c r="I286" s="32">
        <f>IFERROR('σ и σw, МПа'!I286*$BE$2,"-")</f>
        <v>267.23076923076923</v>
      </c>
      <c r="J286" s="32">
        <f>IFERROR('σ и σw, МПа'!J286*$BE$2,"-")</f>
        <v>258</v>
      </c>
      <c r="K286" s="32">
        <f>IFERROR('σ и σw, МПа'!K286*$BE$2,"-")</f>
        <v>248.76923076923075</v>
      </c>
      <c r="L286" s="32" t="str">
        <f>IFERROR('σ и σw, МПа'!L286*$BE$2,"-")</f>
        <v>-</v>
      </c>
      <c r="M286" s="32" t="str">
        <f>IFERROR('σ и σw, МПа'!M286*$BE$2,"-")</f>
        <v>-</v>
      </c>
      <c r="N286" s="32" t="str">
        <f>IFERROR('σ и σw, МПа'!N286*$BE$2,"-")</f>
        <v>-</v>
      </c>
      <c r="O286" s="32" t="str">
        <f>IFERROR('σ и σw, МПа'!O286*$BE$2,"-")</f>
        <v>-</v>
      </c>
      <c r="P286" s="33" t="str">
        <f>IFERROR('σ и σw, МПа'!P286*$BE$2,"-")</f>
        <v>-</v>
      </c>
      <c r="Q286" s="31">
        <f>IFERROR('σ и σw, МПа'!D286*$BF$2,"-")</f>
        <v>392</v>
      </c>
      <c r="R286" s="32">
        <f>IFERROR('σ и σw, МПа'!E286*$BF$2,"-")</f>
        <v>387.69230769230768</v>
      </c>
      <c r="S286" s="32">
        <f>IFERROR('σ и σw, МПа'!F286*$BF$2,"-")</f>
        <v>380.30769230769232</v>
      </c>
      <c r="T286" s="32">
        <f>IFERROR('σ и σw, МПа'!G286*$BF$2,"-")</f>
        <v>374.15384615384619</v>
      </c>
      <c r="U286" s="32">
        <f>IFERROR('σ и σw, МПа'!H286*$BF$2,"-")</f>
        <v>362.46153846153845</v>
      </c>
      <c r="V286" s="32">
        <f>IFERROR('σ и σw, МПа'!I286*$BF$2,"-")</f>
        <v>356.30769230769232</v>
      </c>
      <c r="W286" s="32">
        <f>IFERROR('σ и σw, МПа'!J286*$BF$2,"-")</f>
        <v>344</v>
      </c>
      <c r="X286" s="32">
        <f>IFERROR('σ и σw, МПа'!K286*$BF$2,"-")</f>
        <v>331.69230769230768</v>
      </c>
      <c r="Y286" s="32" t="str">
        <f>IFERROR('σ и σw, МПа'!L286*$BF$2,"-")</f>
        <v>-</v>
      </c>
      <c r="Z286" s="32" t="str">
        <f>IFERROR('σ и σw, МПа'!M286*$BF$2,"-")</f>
        <v>-</v>
      </c>
      <c r="AA286" s="32" t="str">
        <f>IFERROR('σ и σw, МПа'!N286*$BF$2,"-")</f>
        <v>-</v>
      </c>
      <c r="AB286" s="32" t="str">
        <f>IFERROR('σ и σw, МПа'!O286*$BF$2,"-")</f>
        <v>-</v>
      </c>
      <c r="AC286" s="33" t="str">
        <f>IFERROR('σ и σw, МПа'!P286*$BF$2,"-")</f>
        <v>-</v>
      </c>
      <c r="AD286" s="31">
        <f>IFERROR('σ и σw, МПа'!Q286*$BG$2,"-")</f>
        <v>294</v>
      </c>
      <c r="AE286" s="32">
        <f>IFERROR('σ и σw, МПа'!R286*$BG$2,"-")</f>
        <v>291.59999999999997</v>
      </c>
      <c r="AF286" s="32">
        <f>IFERROR('σ и σw, МПа'!S286*$BG$2,"-")</f>
        <v>288.59999999999997</v>
      </c>
      <c r="AG286" s="32">
        <f>IFERROR('σ и σw, МПа'!T286*$BG$2,"-")</f>
        <v>288.59999999999997</v>
      </c>
      <c r="AH286" s="32">
        <f>IFERROR('σ и σw, МПа'!U286*$BG$2,"-")</f>
        <v>282.59999999999997</v>
      </c>
      <c r="AI286" s="32">
        <f>IFERROR('σ и σw, МПа'!V286*$BG$2,"-")</f>
        <v>276.59999999999997</v>
      </c>
      <c r="AJ286" s="32">
        <f>IFERROR('σ и σw, МПа'!W286*$BG$2,"-")</f>
        <v>270.59999999999997</v>
      </c>
      <c r="AK286" s="32">
        <f>IFERROR('σ и σw, МПа'!X286*$BG$2,"-")</f>
        <v>264.59999999999997</v>
      </c>
      <c r="AL286" s="32" t="str">
        <f>IFERROR('σ и σw, МПа'!Y286*$BG$2,"-")</f>
        <v>-</v>
      </c>
      <c r="AM286" s="32" t="str">
        <f>IFERROR('σ и σw, МПа'!Z286*$BG$2,"-")</f>
        <v>-</v>
      </c>
      <c r="AN286" s="32" t="str">
        <f>IFERROR('σ и σw, МПа'!AA286*$BG$2,"-")</f>
        <v>-</v>
      </c>
      <c r="AO286" s="32" t="str">
        <f>IFERROR('σ и σw, МПа'!AB286*$BG$2,"-")</f>
        <v>-</v>
      </c>
      <c r="AP286" s="33" t="str">
        <f>IFERROR('σ и σw, МПа'!AC286*$BG$2,"-")</f>
        <v>-</v>
      </c>
      <c r="AQ286" s="31">
        <f>IFERROR('σ и σw, МПа'!Q286*$BH$2,"-")</f>
        <v>490</v>
      </c>
      <c r="AR286" s="32">
        <f>IFERROR('σ и σw, МПа'!R286*$BH$2,"-")</f>
        <v>486</v>
      </c>
      <c r="AS286" s="32">
        <f>IFERROR('σ и σw, МПа'!S286*$BH$2,"-")</f>
        <v>481</v>
      </c>
      <c r="AT286" s="32">
        <f>IFERROR('σ и σw, МПа'!T286*$BH$2,"-")</f>
        <v>481</v>
      </c>
      <c r="AU286" s="32">
        <f>IFERROR('σ и σw, МПа'!U286*$BH$2,"-")</f>
        <v>471</v>
      </c>
      <c r="AV286" s="32">
        <f>IFERROR('σ и σw, МПа'!V286*$BH$2,"-")</f>
        <v>461</v>
      </c>
      <c r="AW286" s="32">
        <f>IFERROR('σ и σw, МПа'!W286*$BH$2,"-")</f>
        <v>451</v>
      </c>
      <c r="AX286" s="32">
        <f>IFERROR('σ и σw, МПа'!X286*$BH$2,"-")</f>
        <v>441</v>
      </c>
      <c r="AY286" s="32" t="str">
        <f>IFERROR('σ и σw, МПа'!Y286*$BH$2,"-")</f>
        <v>-</v>
      </c>
      <c r="AZ286" s="32" t="str">
        <f>IFERROR('σ и σw, МПа'!Z286*$BH$2,"-")</f>
        <v>-</v>
      </c>
      <c r="BA286" s="32" t="str">
        <f>IFERROR('σ и σw, МПа'!AA286*$BH$2,"-")</f>
        <v>-</v>
      </c>
      <c r="BB286" s="32" t="str">
        <f>IFERROR('σ и σw, МПа'!AB286*$BH$2,"-")</f>
        <v>-</v>
      </c>
      <c r="BC286" s="33" t="str">
        <f>IFERROR('σ и σw, МПа'!AC286*$BH$2,"-")</f>
        <v>-</v>
      </c>
    </row>
    <row r="287" spans="1:55" x14ac:dyDescent="0.25">
      <c r="A287" s="10" t="str">
        <f>INDEX('Обработка исходного'!B:B,ROW($B$3)+4*(ROW($B287)-ROW($B$3)))</f>
        <v>Сталь высокохромистая</v>
      </c>
      <c r="B287" s="47" t="str">
        <f>INDEX('Обработка исходного'!D:D,ROW($B$3)+4*(ROW($B287)-ROW($B$3)))</f>
        <v>06Х12Н3Д</v>
      </c>
      <c r="C287" s="27" t="str">
        <f>'Rp0,2, МПа'!C287</f>
        <v>Поковки КП540*</v>
      </c>
      <c r="D287" s="31">
        <f>IFERROR('σ и σw, МПа'!D287*$BE$2,"-")</f>
        <v>294</v>
      </c>
      <c r="E287" s="32">
        <f>IFERROR('σ и σw, МПа'!E287*$BE$2,"-")</f>
        <v>290.76923076923072</v>
      </c>
      <c r="F287" s="32">
        <f>IFERROR('σ и σw, МПа'!F287*$BE$2,"-")</f>
        <v>285.23076923076923</v>
      </c>
      <c r="G287" s="32">
        <f>IFERROR('σ и σw, МПа'!G287*$BE$2,"-")</f>
        <v>271.84615384615381</v>
      </c>
      <c r="H287" s="32">
        <f>IFERROR('σ и σw, МПа'!H287*$BE$2,"-")</f>
        <v>271.84615384615381</v>
      </c>
      <c r="I287" s="32">
        <f>IFERROR('σ и σw, МПа'!I287*$BE$2,"-")</f>
        <v>267.23076923076923</v>
      </c>
      <c r="J287" s="32">
        <f>IFERROR('σ и σw, МПа'!J287*$BE$2,"-")</f>
        <v>258</v>
      </c>
      <c r="K287" s="32">
        <f>IFERROR('σ и σw, МПа'!K287*$BE$2,"-")</f>
        <v>248.76923076923075</v>
      </c>
      <c r="L287" s="32" t="str">
        <f>IFERROR('σ и σw, МПа'!L287*$BE$2,"-")</f>
        <v>-</v>
      </c>
      <c r="M287" s="32" t="str">
        <f>IFERROR('σ и σw, МПа'!M287*$BE$2,"-")</f>
        <v>-</v>
      </c>
      <c r="N287" s="32" t="str">
        <f>IFERROR('σ и σw, МПа'!N287*$BE$2,"-")</f>
        <v>-</v>
      </c>
      <c r="O287" s="32" t="str">
        <f>IFERROR('σ и σw, МПа'!O287*$BE$2,"-")</f>
        <v>-</v>
      </c>
      <c r="P287" s="33" t="str">
        <f>IFERROR('σ и σw, МПа'!P287*$BE$2,"-")</f>
        <v>-</v>
      </c>
      <c r="Q287" s="31">
        <f>IFERROR('σ и σw, МПа'!D287*$BF$2,"-")</f>
        <v>392</v>
      </c>
      <c r="R287" s="32">
        <f>IFERROR('σ и σw, МПа'!E287*$BF$2,"-")</f>
        <v>387.69230769230768</v>
      </c>
      <c r="S287" s="32">
        <f>IFERROR('σ и σw, МПа'!F287*$BF$2,"-")</f>
        <v>380.30769230769232</v>
      </c>
      <c r="T287" s="32">
        <f>IFERROR('σ и σw, МПа'!G287*$BF$2,"-")</f>
        <v>362.46153846153845</v>
      </c>
      <c r="U287" s="32">
        <f>IFERROR('σ и σw, МПа'!H287*$BF$2,"-")</f>
        <v>362.46153846153845</v>
      </c>
      <c r="V287" s="32">
        <f>IFERROR('σ и σw, МПа'!I287*$BF$2,"-")</f>
        <v>356.30769230769232</v>
      </c>
      <c r="W287" s="32">
        <f>IFERROR('σ и σw, МПа'!J287*$BF$2,"-")</f>
        <v>344</v>
      </c>
      <c r="X287" s="32">
        <f>IFERROR('σ и σw, МПа'!K287*$BF$2,"-")</f>
        <v>331.69230769230768</v>
      </c>
      <c r="Y287" s="32" t="str">
        <f>IFERROR('σ и σw, МПа'!L287*$BF$2,"-")</f>
        <v>-</v>
      </c>
      <c r="Z287" s="32" t="str">
        <f>IFERROR('σ и σw, МПа'!M287*$BF$2,"-")</f>
        <v>-</v>
      </c>
      <c r="AA287" s="32" t="str">
        <f>IFERROR('σ и σw, МПа'!N287*$BF$2,"-")</f>
        <v>-</v>
      </c>
      <c r="AB287" s="32" t="str">
        <f>IFERROR('σ и σw, МПа'!O287*$BF$2,"-")</f>
        <v>-</v>
      </c>
      <c r="AC287" s="33" t="str">
        <f>IFERROR('σ и σw, МПа'!P287*$BF$2,"-")</f>
        <v>-</v>
      </c>
      <c r="AD287" s="31">
        <f>IFERROR('σ и σw, МПа'!Q287*$BG$2,"-")</f>
        <v>324</v>
      </c>
      <c r="AE287" s="32">
        <f>IFERROR('σ и σw, МПа'!R287*$BG$2,"-")</f>
        <v>318</v>
      </c>
      <c r="AF287" s="32">
        <f>IFERROR('σ и σw, МПа'!S287*$BG$2,"-")</f>
        <v>311.39999999999998</v>
      </c>
      <c r="AG287" s="32">
        <f>IFERROR('σ и σw, МПа'!T287*$BG$2,"-")</f>
        <v>300</v>
      </c>
      <c r="AH287" s="32">
        <f>IFERROR('σ и σw, МПа'!U287*$BG$2,"-")</f>
        <v>288</v>
      </c>
      <c r="AI287" s="32">
        <f>IFERROR('σ и σw, МПа'!V287*$BG$2,"-")</f>
        <v>276.59999999999997</v>
      </c>
      <c r="AJ287" s="32">
        <f>IFERROR('σ и σw, МПа'!W287*$BG$2,"-")</f>
        <v>264.59999999999997</v>
      </c>
      <c r="AK287" s="32">
        <f>IFERROR('σ и σw, МПа'!X287*$BG$2,"-")</f>
        <v>264.59999999999997</v>
      </c>
      <c r="AL287" s="32" t="str">
        <f>IFERROR('σ и σw, МПа'!Y287*$BG$2,"-")</f>
        <v>-</v>
      </c>
      <c r="AM287" s="32" t="str">
        <f>IFERROR('σ и σw, МПа'!Z287*$BG$2,"-")</f>
        <v>-</v>
      </c>
      <c r="AN287" s="32" t="str">
        <f>IFERROR('σ и σw, МПа'!AA287*$BG$2,"-")</f>
        <v>-</v>
      </c>
      <c r="AO287" s="32" t="str">
        <f>IFERROR('σ и σw, МПа'!AB287*$BG$2,"-")</f>
        <v>-</v>
      </c>
      <c r="AP287" s="33" t="str">
        <f>IFERROR('σ и σw, МПа'!AC287*$BG$2,"-")</f>
        <v>-</v>
      </c>
      <c r="AQ287" s="31">
        <f>IFERROR('σ и σw, МПа'!Q287*$BH$2,"-")</f>
        <v>540</v>
      </c>
      <c r="AR287" s="32">
        <f>IFERROR('σ и σw, МПа'!R287*$BH$2,"-")</f>
        <v>530</v>
      </c>
      <c r="AS287" s="32">
        <f>IFERROR('σ и σw, МПа'!S287*$BH$2,"-")</f>
        <v>519</v>
      </c>
      <c r="AT287" s="32">
        <f>IFERROR('σ и σw, МПа'!T287*$BH$2,"-")</f>
        <v>500</v>
      </c>
      <c r="AU287" s="32">
        <f>IFERROR('σ и σw, МПа'!U287*$BH$2,"-")</f>
        <v>480</v>
      </c>
      <c r="AV287" s="32">
        <f>IFERROR('σ и σw, МПа'!V287*$BH$2,"-")</f>
        <v>461</v>
      </c>
      <c r="AW287" s="32">
        <f>IFERROR('σ и σw, МПа'!W287*$BH$2,"-")</f>
        <v>441</v>
      </c>
      <c r="AX287" s="32">
        <f>IFERROR('σ и σw, МПа'!X287*$BH$2,"-")</f>
        <v>441</v>
      </c>
      <c r="AY287" s="32" t="str">
        <f>IFERROR('σ и σw, МПа'!Y287*$BH$2,"-")</f>
        <v>-</v>
      </c>
      <c r="AZ287" s="32" t="str">
        <f>IFERROR('σ и σw, МПа'!Z287*$BH$2,"-")</f>
        <v>-</v>
      </c>
      <c r="BA287" s="32" t="str">
        <f>IFERROR('σ и σw, МПа'!AA287*$BH$2,"-")</f>
        <v>-</v>
      </c>
      <c r="BB287" s="32" t="str">
        <f>IFERROR('σ и σw, МПа'!AB287*$BH$2,"-")</f>
        <v>-</v>
      </c>
      <c r="BC287" s="33" t="str">
        <f>IFERROR('σ и σw, МПа'!AC287*$BH$2,"-")</f>
        <v>-</v>
      </c>
    </row>
    <row r="288" spans="1:55" x14ac:dyDescent="0.25">
      <c r="A288" s="10" t="str">
        <f>INDEX('Обработка исходного'!B:B,ROW($B$3)+4*(ROW($B288)-ROW($B$3)))</f>
        <v>Сталь высокохромистая</v>
      </c>
      <c r="B288" s="47" t="str">
        <f>INDEX('Обработка исходного'!D:D,ROW($B$3)+4*(ROW($B288)-ROW($B$3)))</f>
        <v>06Х12Н3Д</v>
      </c>
      <c r="C288" s="27" t="str">
        <f>'Rp0,2, МПа'!C288</f>
        <v>Поковки КП590*</v>
      </c>
      <c r="D288" s="31">
        <f>IFERROR('σ и σw, МПа'!D288*$BE$2,"-")</f>
        <v>316.61538461538458</v>
      </c>
      <c r="E288" s="32">
        <f>IFERROR('σ и σw, МПа'!E288*$BE$2,"-")</f>
        <v>309.23076923076923</v>
      </c>
      <c r="F288" s="32">
        <f>IFERROR('σ и σw, МПа'!F288*$BE$2,"-")</f>
        <v>303.23076923076923</v>
      </c>
      <c r="G288" s="32">
        <f>IFERROR('σ и σw, МПа'!G288*$BE$2,"-")</f>
        <v>298.61538461538458</v>
      </c>
      <c r="H288" s="32">
        <f>IFERROR('σ и σw, МПа'!H288*$BE$2,"-")</f>
        <v>294.46153846153845</v>
      </c>
      <c r="I288" s="32">
        <f>IFERROR('σ и σw, МПа'!I288*$BE$2,"-")</f>
        <v>285.23076923076923</v>
      </c>
      <c r="J288" s="32">
        <f>IFERROR('σ и σw, МПа'!J288*$BE$2,"-")</f>
        <v>271.38461538461536</v>
      </c>
      <c r="K288" s="32">
        <f>IFERROR('σ и σw, МПа'!K288*$BE$2,"-")</f>
        <v>271.38461538461536</v>
      </c>
      <c r="L288" s="32" t="str">
        <f>IFERROR('σ и σw, МПа'!L288*$BE$2,"-")</f>
        <v>-</v>
      </c>
      <c r="M288" s="32" t="str">
        <f>IFERROR('σ и σw, МПа'!M288*$BE$2,"-")</f>
        <v>-</v>
      </c>
      <c r="N288" s="32" t="str">
        <f>IFERROR('σ и σw, МПа'!N288*$BE$2,"-")</f>
        <v>-</v>
      </c>
      <c r="O288" s="32" t="str">
        <f>IFERROR('σ и σw, МПа'!O288*$BE$2,"-")</f>
        <v>-</v>
      </c>
      <c r="P288" s="33" t="str">
        <f>IFERROR('σ и σw, МПа'!P288*$BE$2,"-")</f>
        <v>-</v>
      </c>
      <c r="Q288" s="31">
        <f>IFERROR('σ и σw, МПа'!D288*$BF$2,"-")</f>
        <v>422.15384615384613</v>
      </c>
      <c r="R288" s="32">
        <f>IFERROR('σ и σw, МПа'!E288*$BF$2,"-")</f>
        <v>412.30769230769232</v>
      </c>
      <c r="S288" s="32">
        <f>IFERROR('σ и σw, МПа'!F288*$BF$2,"-")</f>
        <v>404.30769230769232</v>
      </c>
      <c r="T288" s="32">
        <f>IFERROR('σ и σw, МПа'!G288*$BF$2,"-")</f>
        <v>398.15384615384619</v>
      </c>
      <c r="U288" s="32">
        <f>IFERROR('σ и σw, МПа'!H288*$BF$2,"-")</f>
        <v>392.61538461538464</v>
      </c>
      <c r="V288" s="32">
        <f>IFERROR('σ и σw, МПа'!I288*$BF$2,"-")</f>
        <v>380.30769230769232</v>
      </c>
      <c r="W288" s="32">
        <f>IFERROR('σ и σw, МПа'!J288*$BF$2,"-")</f>
        <v>361.84615384615381</v>
      </c>
      <c r="X288" s="32">
        <f>IFERROR('σ и σw, МПа'!K288*$BF$2,"-")</f>
        <v>361.84615384615381</v>
      </c>
      <c r="Y288" s="32" t="str">
        <f>IFERROR('σ и σw, МПа'!L288*$BF$2,"-")</f>
        <v>-</v>
      </c>
      <c r="Z288" s="32" t="str">
        <f>IFERROR('σ и σw, МПа'!M288*$BF$2,"-")</f>
        <v>-</v>
      </c>
      <c r="AA288" s="32" t="str">
        <f>IFERROR('σ и σw, МПа'!N288*$BF$2,"-")</f>
        <v>-</v>
      </c>
      <c r="AB288" s="32" t="str">
        <f>IFERROR('σ и σw, МПа'!O288*$BF$2,"-")</f>
        <v>-</v>
      </c>
      <c r="AC288" s="33" t="str">
        <f>IFERROR('σ и σw, МПа'!P288*$BF$2,"-")</f>
        <v>-</v>
      </c>
      <c r="AD288" s="31">
        <f>IFERROR('σ и σw, МПа'!Q288*$BG$2,"-")</f>
        <v>354</v>
      </c>
      <c r="AE288" s="32">
        <f>IFERROR('σ и σw, МПа'!R288*$BG$2,"-")</f>
        <v>345</v>
      </c>
      <c r="AF288" s="32">
        <f>IFERROR('σ и σw, МПа'!S288*$BG$2,"-")</f>
        <v>335.4</v>
      </c>
      <c r="AG288" s="32">
        <f>IFERROR('σ и σw, МПа'!T288*$BG$2,"-")</f>
        <v>329.4</v>
      </c>
      <c r="AH288" s="32">
        <f>IFERROR('σ и σw, МПа'!U288*$BG$2,"-")</f>
        <v>323.39999999999998</v>
      </c>
      <c r="AI288" s="32">
        <f>IFERROR('σ и σw, МПа'!V288*$BG$2,"-")</f>
        <v>311.39999999999998</v>
      </c>
      <c r="AJ288" s="32">
        <f>IFERROR('σ и σw, МПа'!W288*$BG$2,"-")</f>
        <v>294.59999999999997</v>
      </c>
      <c r="AK288" s="32">
        <f>IFERROR('σ и σw, МПа'!X288*$BG$2,"-")</f>
        <v>294.59999999999997</v>
      </c>
      <c r="AL288" s="32" t="str">
        <f>IFERROR('σ и σw, МПа'!Y288*$BG$2,"-")</f>
        <v>-</v>
      </c>
      <c r="AM288" s="32" t="str">
        <f>IFERROR('σ и σw, МПа'!Z288*$BG$2,"-")</f>
        <v>-</v>
      </c>
      <c r="AN288" s="32" t="str">
        <f>IFERROR('σ и σw, МПа'!AA288*$BG$2,"-")</f>
        <v>-</v>
      </c>
      <c r="AO288" s="32" t="str">
        <f>IFERROR('σ и σw, МПа'!AB288*$BG$2,"-")</f>
        <v>-</v>
      </c>
      <c r="AP288" s="33" t="str">
        <f>IFERROR('σ и σw, МПа'!AC288*$BG$2,"-")</f>
        <v>-</v>
      </c>
      <c r="AQ288" s="31">
        <f>IFERROR('σ и σw, МПа'!Q288*$BH$2,"-")</f>
        <v>590</v>
      </c>
      <c r="AR288" s="32">
        <f>IFERROR('σ и σw, МПа'!R288*$BH$2,"-")</f>
        <v>575</v>
      </c>
      <c r="AS288" s="32">
        <f>IFERROR('σ и σw, МПа'!S288*$BH$2,"-")</f>
        <v>559</v>
      </c>
      <c r="AT288" s="32">
        <f>IFERROR('σ и σw, МПа'!T288*$BH$2,"-")</f>
        <v>549</v>
      </c>
      <c r="AU288" s="32">
        <f>IFERROR('σ и σw, МПа'!U288*$BH$2,"-")</f>
        <v>539</v>
      </c>
      <c r="AV288" s="32">
        <f>IFERROR('σ и σw, МПа'!V288*$BH$2,"-")</f>
        <v>519</v>
      </c>
      <c r="AW288" s="32">
        <f>IFERROR('σ и σw, МПа'!W288*$BH$2,"-")</f>
        <v>491</v>
      </c>
      <c r="AX288" s="32">
        <f>IFERROR('σ и σw, МПа'!X288*$BH$2,"-")</f>
        <v>491</v>
      </c>
      <c r="AY288" s="32" t="str">
        <f>IFERROR('σ и σw, МПа'!Y288*$BH$2,"-")</f>
        <v>-</v>
      </c>
      <c r="AZ288" s="32" t="str">
        <f>IFERROR('σ и σw, МПа'!Z288*$BH$2,"-")</f>
        <v>-</v>
      </c>
      <c r="BA288" s="32" t="str">
        <f>IFERROR('σ и σw, МПа'!AA288*$BH$2,"-")</f>
        <v>-</v>
      </c>
      <c r="BB288" s="32" t="str">
        <f>IFERROR('σ и σw, МПа'!AB288*$BH$2,"-")</f>
        <v>-</v>
      </c>
      <c r="BC288" s="33" t="str">
        <f>IFERROR('σ и σw, МПа'!AC288*$BH$2,"-")</f>
        <v>-</v>
      </c>
    </row>
    <row r="289" spans="1:55" x14ac:dyDescent="0.25">
      <c r="A289" s="10" t="str">
        <f>INDEX('Обработка исходного'!B:B,ROW($B$3)+4*(ROW($B289)-ROW($B$3)))</f>
        <v>Сталь высокохромистая</v>
      </c>
      <c r="B289" s="47" t="str">
        <f>INDEX('Обработка исходного'!D:D,ROW($B$3)+4*(ROW($B289)-ROW($B$3)))</f>
        <v>06Х12Н3Д</v>
      </c>
      <c r="C289" s="27" t="str">
        <f>'Rp0,2, МПа'!C289</f>
        <v>Листы толщиной от 25 до 250 мм</v>
      </c>
      <c r="D289" s="31">
        <f>IFERROR('σ и σw, МПа'!D289*$BE$2,"-")</f>
        <v>316.61538461538458</v>
      </c>
      <c r="E289" s="32">
        <f>IFERROR('σ и σw, МПа'!E289*$BE$2,"-")</f>
        <v>309.23076923076923</v>
      </c>
      <c r="F289" s="32">
        <f>IFERROR('σ и σw, МПа'!F289*$BE$2,"-")</f>
        <v>303.23076923076923</v>
      </c>
      <c r="G289" s="32">
        <f>IFERROR('σ и σw, МПа'!G289*$BE$2,"-")</f>
        <v>298.61538461538458</v>
      </c>
      <c r="H289" s="32">
        <f>IFERROR('σ и σw, МПа'!H289*$BE$2,"-")</f>
        <v>294.46153846153845</v>
      </c>
      <c r="I289" s="32">
        <f>IFERROR('σ и σw, МПа'!I289*$BE$2,"-")</f>
        <v>285.23076923076923</v>
      </c>
      <c r="J289" s="32">
        <f>IFERROR('σ и σw, МПа'!J289*$BE$2,"-")</f>
        <v>271.38461538461536</v>
      </c>
      <c r="K289" s="32">
        <f>IFERROR('σ и σw, МПа'!K289*$BE$2,"-")</f>
        <v>271.38461538461536</v>
      </c>
      <c r="L289" s="32" t="str">
        <f>IFERROR('σ и σw, МПа'!L289*$BE$2,"-")</f>
        <v>-</v>
      </c>
      <c r="M289" s="32" t="str">
        <f>IFERROR('σ и σw, МПа'!M289*$BE$2,"-")</f>
        <v>-</v>
      </c>
      <c r="N289" s="32" t="str">
        <f>IFERROR('σ и σw, МПа'!N289*$BE$2,"-")</f>
        <v>-</v>
      </c>
      <c r="O289" s="32" t="str">
        <f>IFERROR('σ и σw, МПа'!O289*$BE$2,"-")</f>
        <v>-</v>
      </c>
      <c r="P289" s="33" t="str">
        <f>IFERROR('σ и σw, МПа'!P289*$BE$2,"-")</f>
        <v>-</v>
      </c>
      <c r="Q289" s="31">
        <f>IFERROR('σ и σw, МПа'!D289*$BF$2,"-")</f>
        <v>422.15384615384613</v>
      </c>
      <c r="R289" s="32">
        <f>IFERROR('σ и σw, МПа'!E289*$BF$2,"-")</f>
        <v>412.30769230769232</v>
      </c>
      <c r="S289" s="32">
        <f>IFERROR('σ и σw, МПа'!F289*$BF$2,"-")</f>
        <v>404.30769230769232</v>
      </c>
      <c r="T289" s="32">
        <f>IFERROR('σ и σw, МПа'!G289*$BF$2,"-")</f>
        <v>398.15384615384619</v>
      </c>
      <c r="U289" s="32">
        <f>IFERROR('σ и σw, МПа'!H289*$BF$2,"-")</f>
        <v>392.61538461538464</v>
      </c>
      <c r="V289" s="32">
        <f>IFERROR('σ и σw, МПа'!I289*$BF$2,"-")</f>
        <v>380.30769230769232</v>
      </c>
      <c r="W289" s="32">
        <f>IFERROR('σ и σw, МПа'!J289*$BF$2,"-")</f>
        <v>361.84615384615381</v>
      </c>
      <c r="X289" s="32">
        <f>IFERROR('σ и σw, МПа'!K289*$BF$2,"-")</f>
        <v>361.84615384615381</v>
      </c>
      <c r="Y289" s="32" t="str">
        <f>IFERROR('σ и σw, МПа'!L289*$BF$2,"-")</f>
        <v>-</v>
      </c>
      <c r="Z289" s="32" t="str">
        <f>IFERROR('σ и σw, МПа'!M289*$BF$2,"-")</f>
        <v>-</v>
      </c>
      <c r="AA289" s="32" t="str">
        <f>IFERROR('σ и σw, МПа'!N289*$BF$2,"-")</f>
        <v>-</v>
      </c>
      <c r="AB289" s="32" t="str">
        <f>IFERROR('σ и σw, МПа'!O289*$BF$2,"-")</f>
        <v>-</v>
      </c>
      <c r="AC289" s="33" t="str">
        <f>IFERROR('σ и σw, МПа'!P289*$BF$2,"-")</f>
        <v>-</v>
      </c>
      <c r="AD289" s="31">
        <f>IFERROR('σ и σw, МПа'!Q289*$BG$2,"-")</f>
        <v>323.39999999999998</v>
      </c>
      <c r="AE289" s="32">
        <f>IFERROR('σ и σw, МПа'!R289*$BG$2,"-")</f>
        <v>320.39999999999998</v>
      </c>
      <c r="AF289" s="32">
        <f>IFERROR('σ и σw, МПа'!S289*$BG$2,"-")</f>
        <v>317.39999999999998</v>
      </c>
      <c r="AG289" s="32">
        <f>IFERROR('σ и σw, МПа'!T289*$BG$2,"-")</f>
        <v>317.39999999999998</v>
      </c>
      <c r="AH289" s="32">
        <f>IFERROR('σ и σw, МПа'!U289*$BG$2,"-")</f>
        <v>311.39999999999998</v>
      </c>
      <c r="AI289" s="32">
        <f>IFERROR('σ и σw, МПа'!V289*$BG$2,"-")</f>
        <v>300</v>
      </c>
      <c r="AJ289" s="32">
        <f>IFERROR('σ и σw, МПа'!W289*$BG$2,"-")</f>
        <v>294.59999999999997</v>
      </c>
      <c r="AK289" s="32">
        <f>IFERROR('σ и σw, МПа'!X289*$BG$2,"-")</f>
        <v>294.59999999999997</v>
      </c>
      <c r="AL289" s="32" t="str">
        <f>IFERROR('σ и σw, МПа'!Y289*$BG$2,"-")</f>
        <v>-</v>
      </c>
      <c r="AM289" s="32" t="str">
        <f>IFERROR('σ и σw, МПа'!Z289*$BG$2,"-")</f>
        <v>-</v>
      </c>
      <c r="AN289" s="32" t="str">
        <f>IFERROR('σ и σw, МПа'!AA289*$BG$2,"-")</f>
        <v>-</v>
      </c>
      <c r="AO289" s="32" t="str">
        <f>IFERROR('σ и σw, МПа'!AB289*$BG$2,"-")</f>
        <v>-</v>
      </c>
      <c r="AP289" s="33" t="str">
        <f>IFERROR('σ и σw, МПа'!AC289*$BG$2,"-")</f>
        <v>-</v>
      </c>
      <c r="AQ289" s="31">
        <f>IFERROR('σ и σw, МПа'!Q289*$BH$2,"-")</f>
        <v>539</v>
      </c>
      <c r="AR289" s="32">
        <f>IFERROR('σ и σw, МПа'!R289*$BH$2,"-")</f>
        <v>534</v>
      </c>
      <c r="AS289" s="32">
        <f>IFERROR('σ и σw, МПа'!S289*$BH$2,"-")</f>
        <v>529</v>
      </c>
      <c r="AT289" s="32">
        <f>IFERROR('σ и σw, МПа'!T289*$BH$2,"-")</f>
        <v>529</v>
      </c>
      <c r="AU289" s="32">
        <f>IFERROR('σ и σw, МПа'!U289*$BH$2,"-")</f>
        <v>519</v>
      </c>
      <c r="AV289" s="32">
        <f>IFERROR('σ и σw, МПа'!V289*$BH$2,"-")</f>
        <v>500</v>
      </c>
      <c r="AW289" s="32">
        <f>IFERROR('σ и σw, МПа'!W289*$BH$2,"-")</f>
        <v>491</v>
      </c>
      <c r="AX289" s="32">
        <f>IFERROR('σ и σw, МПа'!X289*$BH$2,"-")</f>
        <v>491</v>
      </c>
      <c r="AY289" s="32" t="str">
        <f>IFERROR('σ и σw, МПа'!Y289*$BH$2,"-")</f>
        <v>-</v>
      </c>
      <c r="AZ289" s="32" t="str">
        <f>IFERROR('σ и σw, МПа'!Z289*$BH$2,"-")</f>
        <v>-</v>
      </c>
      <c r="BA289" s="32" t="str">
        <f>IFERROR('σ и σw, МПа'!AA289*$BH$2,"-")</f>
        <v>-</v>
      </c>
      <c r="BB289" s="32" t="str">
        <f>IFERROR('σ и σw, МПа'!AB289*$BH$2,"-")</f>
        <v>-</v>
      </c>
      <c r="BC289" s="33" t="str">
        <f>IFERROR('σ и σw, МПа'!AC289*$BH$2,"-")</f>
        <v>-</v>
      </c>
    </row>
    <row r="290" spans="1:55" ht="25.5" x14ac:dyDescent="0.25">
      <c r="A290" s="10" t="str">
        <f>INDEX('Обработка исходного'!B:B,ROW($B$3)+4*(ROW($B290)-ROW($B$3)))</f>
        <v>Сталь высокохромистая</v>
      </c>
      <c r="B290" s="47" t="str">
        <f>INDEX('Обработка исходного'!D:D,ROW($B$3)+4*(ROW($B290)-ROW($B$3)))</f>
        <v>07Х16Н4Б</v>
      </c>
      <c r="C290" s="27" t="str">
        <f>'Rp0,2, МПа'!C290</f>
        <v>Сортовой прокат диаметром или стороной квадрата от 30 до 180 мм</v>
      </c>
      <c r="D290" s="31">
        <f>IFERROR('σ и σw, МПа'!D290*$BE$2,"-")</f>
        <v>407.07692307692304</v>
      </c>
      <c r="E290" s="32">
        <f>IFERROR('σ и σw, МПа'!E290*$BE$2,"-")</f>
        <v>406.15384615384613</v>
      </c>
      <c r="F290" s="32">
        <f>IFERROR('σ и σw, МПа'!F290*$BE$2,"-")</f>
        <v>392.30769230769226</v>
      </c>
      <c r="G290" s="32">
        <f>IFERROR('σ и σw, МПа'!G290*$BE$2,"-")</f>
        <v>383.07692307692304</v>
      </c>
      <c r="H290" s="32">
        <f>IFERROR('σ и σw, МПа'!H290*$BE$2,"-")</f>
        <v>355.38461538461536</v>
      </c>
      <c r="I290" s="32">
        <f>IFERROR('σ и σw, МПа'!I290*$BE$2,"-")</f>
        <v>350.76923076923077</v>
      </c>
      <c r="J290" s="32">
        <f>IFERROR('σ и σw, МПа'!J290*$BE$2,"-")</f>
        <v>336.92307692307691</v>
      </c>
      <c r="K290" s="32">
        <f>IFERROR('σ и σw, МПа'!K290*$BE$2,"-")</f>
        <v>332.30769230769226</v>
      </c>
      <c r="L290" s="32" t="str">
        <f>IFERROR('σ и σw, МПа'!L290*$BE$2,"-")</f>
        <v>-</v>
      </c>
      <c r="M290" s="32" t="str">
        <f>IFERROR('σ и σw, МПа'!M290*$BE$2,"-")</f>
        <v>-</v>
      </c>
      <c r="N290" s="32" t="str">
        <f>IFERROR('σ и σw, МПа'!N290*$BE$2,"-")</f>
        <v>-</v>
      </c>
      <c r="O290" s="32" t="str">
        <f>IFERROR('σ и σw, МПа'!O290*$BE$2,"-")</f>
        <v>-</v>
      </c>
      <c r="P290" s="33" t="str">
        <f>IFERROR('σ и σw, МПа'!P290*$BE$2,"-")</f>
        <v>-</v>
      </c>
      <c r="Q290" s="31">
        <f>IFERROR('σ и σw, МПа'!D290*$BF$2,"-")</f>
        <v>542.76923076923083</v>
      </c>
      <c r="R290" s="32">
        <f>IFERROR('σ и σw, МПа'!E290*$BF$2,"-")</f>
        <v>541.53846153846155</v>
      </c>
      <c r="S290" s="32">
        <f>IFERROR('σ и σw, МПа'!F290*$BF$2,"-")</f>
        <v>523.07692307692309</v>
      </c>
      <c r="T290" s="32">
        <f>IFERROR('σ и σw, МПа'!G290*$BF$2,"-")</f>
        <v>510.76923076923077</v>
      </c>
      <c r="U290" s="32">
        <f>IFERROR('σ и σw, МПа'!H290*$BF$2,"-")</f>
        <v>473.84615384615381</v>
      </c>
      <c r="V290" s="32">
        <f>IFERROR('σ и σw, МПа'!I290*$BF$2,"-")</f>
        <v>467.69230769230774</v>
      </c>
      <c r="W290" s="32">
        <f>IFERROR('σ и σw, МПа'!J290*$BF$2,"-")</f>
        <v>449.23076923076928</v>
      </c>
      <c r="X290" s="32">
        <f>IFERROR('σ и σw, МПа'!K290*$BF$2,"-")</f>
        <v>443.07692307692309</v>
      </c>
      <c r="Y290" s="32" t="str">
        <f>IFERROR('σ и σw, МПа'!L290*$BF$2,"-")</f>
        <v>-</v>
      </c>
      <c r="Z290" s="32" t="str">
        <f>IFERROR('σ и σw, МПа'!M290*$BF$2,"-")</f>
        <v>-</v>
      </c>
      <c r="AA290" s="32" t="str">
        <f>IFERROR('σ и σw, МПа'!N290*$BF$2,"-")</f>
        <v>-</v>
      </c>
      <c r="AB290" s="32" t="str">
        <f>IFERROR('σ и σw, МПа'!O290*$BF$2,"-")</f>
        <v>-</v>
      </c>
      <c r="AC290" s="33" t="str">
        <f>IFERROR('σ и σw, МПа'!P290*$BF$2,"-")</f>
        <v>-</v>
      </c>
      <c r="AD290" s="31">
        <f>IFERROR('σ и σw, МПа'!Q290*$BG$2,"-")</f>
        <v>441</v>
      </c>
      <c r="AE290" s="32">
        <f>IFERROR('σ и σw, МПа'!R290*$BG$2,"-")</f>
        <v>441</v>
      </c>
      <c r="AF290" s="32">
        <f>IFERROR('σ и σw, МПа'!S290*$BG$2,"-")</f>
        <v>432</v>
      </c>
      <c r="AG290" s="32">
        <f>IFERROR('σ и σw, МПа'!T290*$BG$2,"-")</f>
        <v>426</v>
      </c>
      <c r="AH290" s="32">
        <f>IFERROR('σ и σw, МПа'!U290*$BG$2,"-")</f>
        <v>420</v>
      </c>
      <c r="AI290" s="32">
        <f>IFERROR('σ и σw, МПа'!V290*$BG$2,"-")</f>
        <v>408</v>
      </c>
      <c r="AJ290" s="32">
        <f>IFERROR('σ и σw, МПа'!W290*$BG$2,"-")</f>
        <v>402</v>
      </c>
      <c r="AK290" s="32">
        <f>IFERROR('σ и σw, МПа'!X290*$BG$2,"-")</f>
        <v>390</v>
      </c>
      <c r="AL290" s="32" t="str">
        <f>IFERROR('σ и σw, МПа'!Y290*$BG$2,"-")</f>
        <v>-</v>
      </c>
      <c r="AM290" s="32" t="str">
        <f>IFERROR('σ и σw, МПа'!Z290*$BG$2,"-")</f>
        <v>-</v>
      </c>
      <c r="AN290" s="32" t="str">
        <f>IFERROR('σ и σw, МПа'!AA290*$BG$2,"-")</f>
        <v>-</v>
      </c>
      <c r="AO290" s="32" t="str">
        <f>IFERROR('σ и σw, МПа'!AB290*$BG$2,"-")</f>
        <v>-</v>
      </c>
      <c r="AP290" s="33" t="str">
        <f>IFERROR('σ и σw, МПа'!AC290*$BG$2,"-")</f>
        <v>-</v>
      </c>
      <c r="AQ290" s="31">
        <f>IFERROR('σ и σw, МПа'!Q290*$BH$2,"-")</f>
        <v>735</v>
      </c>
      <c r="AR290" s="32">
        <f>IFERROR('σ и σw, МПа'!R290*$BH$2,"-")</f>
        <v>735</v>
      </c>
      <c r="AS290" s="32">
        <f>IFERROR('σ и σw, МПа'!S290*$BH$2,"-")</f>
        <v>720</v>
      </c>
      <c r="AT290" s="32">
        <f>IFERROR('σ и σw, МПа'!T290*$BH$2,"-")</f>
        <v>710</v>
      </c>
      <c r="AU290" s="32">
        <f>IFERROR('σ и σw, МПа'!U290*$BH$2,"-")</f>
        <v>700</v>
      </c>
      <c r="AV290" s="32">
        <f>IFERROR('σ и σw, МПа'!V290*$BH$2,"-")</f>
        <v>680</v>
      </c>
      <c r="AW290" s="32">
        <f>IFERROR('σ и σw, МПа'!W290*$BH$2,"-")</f>
        <v>670</v>
      </c>
      <c r="AX290" s="32">
        <f>IFERROR('σ и σw, МПа'!X290*$BH$2,"-")</f>
        <v>650</v>
      </c>
      <c r="AY290" s="32" t="str">
        <f>IFERROR('σ и σw, МПа'!Y290*$BH$2,"-")</f>
        <v>-</v>
      </c>
      <c r="AZ290" s="32" t="str">
        <f>IFERROR('σ и σw, МПа'!Z290*$BH$2,"-")</f>
        <v>-</v>
      </c>
      <c r="BA290" s="32" t="str">
        <f>IFERROR('σ и σw, МПа'!AA290*$BH$2,"-")</f>
        <v>-</v>
      </c>
      <c r="BB290" s="32" t="str">
        <f>IFERROR('σ и σw, МПа'!AB290*$BH$2,"-")</f>
        <v>-</v>
      </c>
      <c r="BC290" s="33" t="str">
        <f>IFERROR('σ и σw, МПа'!AC290*$BH$2,"-")</f>
        <v>-</v>
      </c>
    </row>
    <row r="291" spans="1:55" ht="25.5" x14ac:dyDescent="0.25">
      <c r="A291" s="10" t="str">
        <f>INDEX('Обработка исходного'!B:B,ROW($B$3)+4*(ROW($B291)-ROW($B$3)))</f>
        <v>Сталь высокохромистая</v>
      </c>
      <c r="B291" s="47" t="str">
        <f>INDEX('Обработка исходного'!D:D,ROW($B$3)+4*(ROW($B291)-ROW($B$3)))</f>
        <v>07Х16Н4Б</v>
      </c>
      <c r="C291" s="27" t="str">
        <f>'Rp0,2, МПа'!C291</f>
        <v>Поковки диаметром или стороной квадрата от 180 до 400 мм</v>
      </c>
      <c r="D291" s="31">
        <f>IFERROR('σ и σw, МПа'!D291*$BE$2,"-")</f>
        <v>407.07692307692304</v>
      </c>
      <c r="E291" s="32">
        <f>IFERROR('σ и σw, МПа'!E291*$BE$2,"-")</f>
        <v>406.15384615384613</v>
      </c>
      <c r="F291" s="32">
        <f>IFERROR('σ и σw, МПа'!F291*$BE$2,"-")</f>
        <v>392.30769230769226</v>
      </c>
      <c r="G291" s="32">
        <f>IFERROR('σ и σw, МПа'!G291*$BE$2,"-")</f>
        <v>383.07692307692304</v>
      </c>
      <c r="H291" s="32">
        <f>IFERROR('σ и σw, МПа'!H291*$BE$2,"-")</f>
        <v>355.38461538461536</v>
      </c>
      <c r="I291" s="32">
        <f>IFERROR('σ и σw, МПа'!I291*$BE$2,"-")</f>
        <v>350.76923076923077</v>
      </c>
      <c r="J291" s="32">
        <f>IFERROR('σ и σw, МПа'!J291*$BE$2,"-")</f>
        <v>336.92307692307691</v>
      </c>
      <c r="K291" s="32">
        <f>IFERROR('σ и σw, МПа'!K291*$BE$2,"-")</f>
        <v>332.30769230769226</v>
      </c>
      <c r="L291" s="32" t="str">
        <f>IFERROR('σ и σw, МПа'!L291*$BE$2,"-")</f>
        <v>-</v>
      </c>
      <c r="M291" s="32" t="str">
        <f>IFERROR('σ и σw, МПа'!M291*$BE$2,"-")</f>
        <v>-</v>
      </c>
      <c r="N291" s="32" t="str">
        <f>IFERROR('σ и σw, МПа'!N291*$BE$2,"-")</f>
        <v>-</v>
      </c>
      <c r="O291" s="32" t="str">
        <f>IFERROR('σ и σw, МПа'!O291*$BE$2,"-")</f>
        <v>-</v>
      </c>
      <c r="P291" s="33" t="str">
        <f>IFERROR('σ и σw, МПа'!P291*$BE$2,"-")</f>
        <v>-</v>
      </c>
      <c r="Q291" s="31">
        <f>IFERROR('σ и σw, МПа'!D291*$BF$2,"-")</f>
        <v>542.76923076923083</v>
      </c>
      <c r="R291" s="32">
        <f>IFERROR('σ и σw, МПа'!E291*$BF$2,"-")</f>
        <v>541.53846153846155</v>
      </c>
      <c r="S291" s="32">
        <f>IFERROR('σ и σw, МПа'!F291*$BF$2,"-")</f>
        <v>523.07692307692309</v>
      </c>
      <c r="T291" s="32">
        <f>IFERROR('σ и σw, МПа'!G291*$BF$2,"-")</f>
        <v>510.76923076923077</v>
      </c>
      <c r="U291" s="32">
        <f>IFERROR('σ и σw, МПа'!H291*$BF$2,"-")</f>
        <v>473.84615384615381</v>
      </c>
      <c r="V291" s="32">
        <f>IFERROR('σ и σw, МПа'!I291*$BF$2,"-")</f>
        <v>467.69230769230774</v>
      </c>
      <c r="W291" s="32">
        <f>IFERROR('σ и σw, МПа'!J291*$BF$2,"-")</f>
        <v>449.23076923076928</v>
      </c>
      <c r="X291" s="32">
        <f>IFERROR('σ и σw, МПа'!K291*$BF$2,"-")</f>
        <v>443.07692307692309</v>
      </c>
      <c r="Y291" s="32" t="str">
        <f>IFERROR('σ и σw, МПа'!L291*$BF$2,"-")</f>
        <v>-</v>
      </c>
      <c r="Z291" s="32" t="str">
        <f>IFERROR('σ и σw, МПа'!M291*$BF$2,"-")</f>
        <v>-</v>
      </c>
      <c r="AA291" s="32" t="str">
        <f>IFERROR('σ и σw, МПа'!N291*$BF$2,"-")</f>
        <v>-</v>
      </c>
      <c r="AB291" s="32" t="str">
        <f>IFERROR('σ и σw, МПа'!O291*$BF$2,"-")</f>
        <v>-</v>
      </c>
      <c r="AC291" s="33" t="str">
        <f>IFERROR('σ и σw, МПа'!P291*$BF$2,"-")</f>
        <v>-</v>
      </c>
      <c r="AD291" s="31">
        <f>IFERROR('σ и σw, МПа'!Q291*$BG$2,"-")</f>
        <v>441</v>
      </c>
      <c r="AE291" s="32">
        <f>IFERROR('σ и σw, МПа'!R291*$BG$2,"-")</f>
        <v>441</v>
      </c>
      <c r="AF291" s="32">
        <f>IFERROR('σ и σw, МПа'!S291*$BG$2,"-")</f>
        <v>432</v>
      </c>
      <c r="AG291" s="32">
        <f>IFERROR('σ и σw, МПа'!T291*$BG$2,"-")</f>
        <v>426</v>
      </c>
      <c r="AH291" s="32">
        <f>IFERROR('σ и σw, МПа'!U291*$BG$2,"-")</f>
        <v>420</v>
      </c>
      <c r="AI291" s="32">
        <f>IFERROR('σ и σw, МПа'!V291*$BG$2,"-")</f>
        <v>408</v>
      </c>
      <c r="AJ291" s="32">
        <f>IFERROR('σ и σw, МПа'!W291*$BG$2,"-")</f>
        <v>402</v>
      </c>
      <c r="AK291" s="32">
        <f>IFERROR('σ и σw, МПа'!X291*$BG$2,"-")</f>
        <v>390</v>
      </c>
      <c r="AL291" s="32" t="str">
        <f>IFERROR('σ и σw, МПа'!Y291*$BG$2,"-")</f>
        <v>-</v>
      </c>
      <c r="AM291" s="32" t="str">
        <f>IFERROR('σ и σw, МПа'!Z291*$BG$2,"-")</f>
        <v>-</v>
      </c>
      <c r="AN291" s="32" t="str">
        <f>IFERROR('σ и σw, МПа'!AA291*$BG$2,"-")</f>
        <v>-</v>
      </c>
      <c r="AO291" s="32" t="str">
        <f>IFERROR('σ и σw, МПа'!AB291*$BG$2,"-")</f>
        <v>-</v>
      </c>
      <c r="AP291" s="33" t="str">
        <f>IFERROR('σ и σw, МПа'!AC291*$BG$2,"-")</f>
        <v>-</v>
      </c>
      <c r="AQ291" s="31">
        <f>IFERROR('σ и σw, МПа'!Q291*$BH$2,"-")</f>
        <v>735</v>
      </c>
      <c r="AR291" s="32">
        <f>IFERROR('σ и σw, МПа'!R291*$BH$2,"-")</f>
        <v>735</v>
      </c>
      <c r="AS291" s="32">
        <f>IFERROR('σ и σw, МПа'!S291*$BH$2,"-")</f>
        <v>720</v>
      </c>
      <c r="AT291" s="32">
        <f>IFERROR('σ и σw, МПа'!T291*$BH$2,"-")</f>
        <v>710</v>
      </c>
      <c r="AU291" s="32">
        <f>IFERROR('σ и σw, МПа'!U291*$BH$2,"-")</f>
        <v>700</v>
      </c>
      <c r="AV291" s="32">
        <f>IFERROR('σ и σw, МПа'!V291*$BH$2,"-")</f>
        <v>680</v>
      </c>
      <c r="AW291" s="32">
        <f>IFERROR('σ и σw, МПа'!W291*$BH$2,"-")</f>
        <v>670</v>
      </c>
      <c r="AX291" s="32">
        <f>IFERROR('σ и σw, МПа'!X291*$BH$2,"-")</f>
        <v>650</v>
      </c>
      <c r="AY291" s="32" t="str">
        <f>IFERROR('σ и σw, МПа'!Y291*$BH$2,"-")</f>
        <v>-</v>
      </c>
      <c r="AZ291" s="32" t="str">
        <f>IFERROR('σ и σw, МПа'!Z291*$BH$2,"-")</f>
        <v>-</v>
      </c>
      <c r="BA291" s="32" t="str">
        <f>IFERROR('σ и σw, МПа'!AA291*$BH$2,"-")</f>
        <v>-</v>
      </c>
      <c r="BB291" s="32" t="str">
        <f>IFERROR('σ и σw, МПа'!AB291*$BH$2,"-")</f>
        <v>-</v>
      </c>
      <c r="BC291" s="33" t="str">
        <f>IFERROR('σ и σw, МПа'!AC291*$BH$2,"-")</f>
        <v>-</v>
      </c>
    </row>
    <row r="292" spans="1:55" ht="38.25" x14ac:dyDescent="0.25">
      <c r="A292" s="10" t="str">
        <f>INDEX('Обработка исходного'!B:B,ROW($B$3)+4*(ROW($B292)-ROW($B$3)))</f>
        <v>Сталь хромоникелевая коррозионно-стойкого аустенитного класса</v>
      </c>
      <c r="B292" s="47" t="str">
        <f>INDEX('Обработка исходного'!D:D,ROW($B$3)+4*(ROW($B292)-ROW($B$3)))</f>
        <v>09Х18Н9</v>
      </c>
      <c r="C292" s="27" t="str">
        <f>'Rp0,2, МПа'!C292</f>
        <v>Листы толщиной от 6 до 160 мм</v>
      </c>
      <c r="D292" s="31">
        <f>IFERROR('σ и σw, МПа'!D292*$BE$2,"-")</f>
        <v>156.79999999999998</v>
      </c>
      <c r="E292" s="32">
        <f>IFERROR('σ и σw, МПа'!E292*$BE$2,"-")</f>
        <v>156.79999999999998</v>
      </c>
      <c r="F292" s="32">
        <f>IFERROR('σ и σw, МПа'!F292*$BE$2,"-")</f>
        <v>141.6</v>
      </c>
      <c r="G292" s="32">
        <f>IFERROR('σ и σw, МПа'!G292*$BE$2,"-")</f>
        <v>133.6</v>
      </c>
      <c r="H292" s="32">
        <f>IFERROR('σ и σw, МПа'!H292*$BE$2,"-")</f>
        <v>125.6</v>
      </c>
      <c r="I292" s="32">
        <f>IFERROR('σ и σw, МПа'!I292*$BE$2,"-")</f>
        <v>117.6</v>
      </c>
      <c r="J292" s="32">
        <f>IFERROR('σ и σw, МПа'!J292*$BE$2,"-")</f>
        <v>109.6</v>
      </c>
      <c r="K292" s="32">
        <f>IFERROR('σ и σw, МПа'!K292*$BE$2,"-")</f>
        <v>109.6</v>
      </c>
      <c r="L292" s="32">
        <f>IFERROR('σ и σw, МПа'!L292*$BE$2,"-")</f>
        <v>102.39999999999999</v>
      </c>
      <c r="M292" s="32">
        <f>IFERROR('σ и σw, МПа'!M292*$BE$2,"-")</f>
        <v>102.39999999999999</v>
      </c>
      <c r="N292" s="32">
        <f>IFERROR('σ и σw, МПа'!N292*$BE$2,"-")</f>
        <v>94.4</v>
      </c>
      <c r="O292" s="32">
        <f>IFERROR('σ и σw, МПа'!O292*$BE$2,"-")</f>
        <v>86.399999999999991</v>
      </c>
      <c r="P292" s="33">
        <f>IFERROR('σ и σw, МПа'!P292*$BE$2,"-")</f>
        <v>86.399999999999991</v>
      </c>
      <c r="Q292" s="31">
        <f>IFERROR('σ и σw, МПа'!D292*$BF$2,"-")</f>
        <v>209.06666666666666</v>
      </c>
      <c r="R292" s="32">
        <f>IFERROR('σ и σw, МПа'!E292*$BF$2,"-")</f>
        <v>209.06666666666666</v>
      </c>
      <c r="S292" s="32">
        <f>IFERROR('σ и σw, МПа'!F292*$BF$2,"-")</f>
        <v>188.8</v>
      </c>
      <c r="T292" s="32">
        <f>IFERROR('σ и σw, МПа'!G292*$BF$2,"-")</f>
        <v>178.13333333333333</v>
      </c>
      <c r="U292" s="32">
        <f>IFERROR('σ и σw, МПа'!H292*$BF$2,"-")</f>
        <v>167.4666666666667</v>
      </c>
      <c r="V292" s="32">
        <f>IFERROR('σ и σw, МПа'!I292*$BF$2,"-")</f>
        <v>156.80000000000001</v>
      </c>
      <c r="W292" s="32">
        <f>IFERROR('σ и σw, МПа'!J292*$BF$2,"-")</f>
        <v>146.13333333333333</v>
      </c>
      <c r="X292" s="32">
        <f>IFERROR('σ и σw, МПа'!K292*$BF$2,"-")</f>
        <v>146.13333333333333</v>
      </c>
      <c r="Y292" s="32">
        <f>IFERROR('σ и σw, МПа'!L292*$BF$2,"-")</f>
        <v>136.53333333333333</v>
      </c>
      <c r="Z292" s="32">
        <f>IFERROR('σ и σw, МПа'!M292*$BF$2,"-")</f>
        <v>136.53333333333333</v>
      </c>
      <c r="AA292" s="32">
        <f>IFERROR('σ и σw, МПа'!N292*$BF$2,"-")</f>
        <v>125.86666666666667</v>
      </c>
      <c r="AB292" s="32">
        <f>IFERROR('σ и σw, МПа'!O292*$BF$2,"-")</f>
        <v>115.2</v>
      </c>
      <c r="AC292" s="33">
        <f>IFERROR('σ и σw, МПа'!P292*$BF$2,"-")</f>
        <v>115.2</v>
      </c>
      <c r="AD292" s="31">
        <f>IFERROR('σ и σw, МПа'!Q292*$BG$2,"-")</f>
        <v>117.6</v>
      </c>
      <c r="AE292" s="32">
        <f>IFERROR('σ и σw, МПа'!R292*$BG$2,"-")</f>
        <v>117.6</v>
      </c>
      <c r="AF292" s="32">
        <f>IFERROR('σ и σw, МПа'!S292*$BG$2,"-")</f>
        <v>106.2</v>
      </c>
      <c r="AG292" s="32">
        <f>IFERROR('σ и σw, МПа'!T292*$BG$2,"-")</f>
        <v>100.2</v>
      </c>
      <c r="AH292" s="32">
        <f>IFERROR('σ и σw, МПа'!U292*$BG$2,"-")</f>
        <v>94.2</v>
      </c>
      <c r="AI292" s="32">
        <f>IFERROR('σ и σw, МПа'!V292*$BG$2,"-")</f>
        <v>88.2</v>
      </c>
      <c r="AJ292" s="32">
        <f>IFERROR('σ и σw, МПа'!W292*$BG$2,"-")</f>
        <v>82.2</v>
      </c>
      <c r="AK292" s="32">
        <f>IFERROR('σ и σw, МПа'!X292*$BG$2,"-")</f>
        <v>82.2</v>
      </c>
      <c r="AL292" s="32">
        <f>IFERROR('σ и σw, МПа'!Y292*$BG$2,"-")</f>
        <v>76.8</v>
      </c>
      <c r="AM292" s="32">
        <f>IFERROR('σ и σw, МПа'!Z292*$BG$2,"-")</f>
        <v>76.8</v>
      </c>
      <c r="AN292" s="32">
        <f>IFERROR('σ и σw, МПа'!AA292*$BG$2,"-")</f>
        <v>70.8</v>
      </c>
      <c r="AO292" s="32">
        <f>IFERROR('σ и σw, МПа'!AB292*$BG$2,"-")</f>
        <v>64.8</v>
      </c>
      <c r="AP292" s="33">
        <f>IFERROR('σ и σw, МПа'!AC292*$BG$2,"-")</f>
        <v>64.8</v>
      </c>
      <c r="AQ292" s="31">
        <f>IFERROR('σ и σw, МПа'!Q292*$BH$2,"-")</f>
        <v>196</v>
      </c>
      <c r="AR292" s="32">
        <f>IFERROR('σ и σw, МПа'!R292*$BH$2,"-")</f>
        <v>196</v>
      </c>
      <c r="AS292" s="32">
        <f>IFERROR('σ и σw, МПа'!S292*$BH$2,"-")</f>
        <v>177</v>
      </c>
      <c r="AT292" s="32">
        <f>IFERROR('σ и σw, МПа'!T292*$BH$2,"-")</f>
        <v>167</v>
      </c>
      <c r="AU292" s="32">
        <f>IFERROR('σ и σw, МПа'!U292*$BH$2,"-")</f>
        <v>157</v>
      </c>
      <c r="AV292" s="32">
        <f>IFERROR('σ и σw, МПа'!V292*$BH$2,"-")</f>
        <v>147</v>
      </c>
      <c r="AW292" s="32">
        <f>IFERROR('σ и σw, МПа'!W292*$BH$2,"-")</f>
        <v>137</v>
      </c>
      <c r="AX292" s="32">
        <f>IFERROR('σ и σw, МПа'!X292*$BH$2,"-")</f>
        <v>137</v>
      </c>
      <c r="AY292" s="32">
        <f>IFERROR('σ и σw, МПа'!Y292*$BH$2,"-")</f>
        <v>128</v>
      </c>
      <c r="AZ292" s="32">
        <f>IFERROR('σ и σw, МПа'!Z292*$BH$2,"-")</f>
        <v>128</v>
      </c>
      <c r="BA292" s="32">
        <f>IFERROR('σ и σw, МПа'!AA292*$BH$2,"-")</f>
        <v>118</v>
      </c>
      <c r="BB292" s="32">
        <f>IFERROR('σ и σw, МПа'!AB292*$BH$2,"-")</f>
        <v>108</v>
      </c>
      <c r="BC292" s="33">
        <f>IFERROR('σ и σw, МПа'!AC292*$BH$2,"-")</f>
        <v>108</v>
      </c>
    </row>
    <row r="293" spans="1:55" ht="38.25" x14ac:dyDescent="0.25">
      <c r="A293" s="10" t="str">
        <f>INDEX('Обработка исходного'!B:B,ROW($B$3)+4*(ROW($B293)-ROW($B$3)))</f>
        <v>Сталь хромоникелевая коррозионно-стойкого аустенитного класса</v>
      </c>
      <c r="B293" s="47" t="str">
        <f>INDEX('Обработка исходного'!D:D,ROW($B$3)+4*(ROW($B293)-ROW($B$3)))</f>
        <v>09Х18Н9</v>
      </c>
      <c r="C293" s="27" t="str">
        <f>'Rp0,2, МПа'!C293</f>
        <v>Поковки толщиной до 60 мм</v>
      </c>
      <c r="D293" s="31">
        <f>IFERROR('σ и σw, МПа'!D293*$BE$2,"-")</f>
        <v>156.79999999999998</v>
      </c>
      <c r="E293" s="32">
        <f>IFERROR('σ и σw, МПа'!E293*$BE$2,"-")</f>
        <v>156.79999999999998</v>
      </c>
      <c r="F293" s="32">
        <f>IFERROR('σ и σw, МПа'!F293*$BE$2,"-")</f>
        <v>141.6</v>
      </c>
      <c r="G293" s="32">
        <f>IFERROR('σ и σw, МПа'!G293*$BE$2,"-")</f>
        <v>125.6</v>
      </c>
      <c r="H293" s="32">
        <f>IFERROR('σ и σw, МПа'!H293*$BE$2,"-")</f>
        <v>117.6</v>
      </c>
      <c r="I293" s="32">
        <f>IFERROR('σ и σw, МПа'!I293*$BE$2,"-")</f>
        <v>109.6</v>
      </c>
      <c r="J293" s="32">
        <f>IFERROR('σ и σw, МПа'!J293*$BE$2,"-")</f>
        <v>102.39999999999999</v>
      </c>
      <c r="K293" s="32">
        <f>IFERROR('σ и σw, МПа'!K293*$BE$2,"-")</f>
        <v>94.4</v>
      </c>
      <c r="L293" s="32">
        <f>IFERROR('σ и σw, МПа'!L293*$BE$2,"-")</f>
        <v>94.4</v>
      </c>
      <c r="M293" s="32">
        <f>IFERROR('σ и σw, МПа'!M293*$BE$2,"-")</f>
        <v>86.399999999999991</v>
      </c>
      <c r="N293" s="32">
        <f>IFERROR('σ и σw, МПа'!N293*$BE$2,"-")</f>
        <v>78.399999999999991</v>
      </c>
      <c r="O293" s="32">
        <f>IFERROR('σ и σw, МПа'!O293*$BE$2,"-")</f>
        <v>78.399999999999991</v>
      </c>
      <c r="P293" s="33">
        <f>IFERROR('σ и σw, МПа'!P293*$BE$2,"-")</f>
        <v>78.399999999999991</v>
      </c>
      <c r="Q293" s="31">
        <f>IFERROR('σ и σw, МПа'!D293*$BF$2,"-")</f>
        <v>209.06666666666666</v>
      </c>
      <c r="R293" s="32">
        <f>IFERROR('σ и σw, МПа'!E293*$BF$2,"-")</f>
        <v>209.06666666666666</v>
      </c>
      <c r="S293" s="32">
        <f>IFERROR('σ и σw, МПа'!F293*$BF$2,"-")</f>
        <v>188.8</v>
      </c>
      <c r="T293" s="32">
        <f>IFERROR('σ и σw, МПа'!G293*$BF$2,"-")</f>
        <v>167.4666666666667</v>
      </c>
      <c r="U293" s="32">
        <f>IFERROR('σ и σw, МПа'!H293*$BF$2,"-")</f>
        <v>156.80000000000001</v>
      </c>
      <c r="V293" s="32">
        <f>IFERROR('σ и σw, МПа'!I293*$BF$2,"-")</f>
        <v>146.13333333333333</v>
      </c>
      <c r="W293" s="32">
        <f>IFERROR('σ и σw, МПа'!J293*$BF$2,"-")</f>
        <v>136.53333333333333</v>
      </c>
      <c r="X293" s="32">
        <f>IFERROR('σ и σw, МПа'!K293*$BF$2,"-")</f>
        <v>125.86666666666667</v>
      </c>
      <c r="Y293" s="32">
        <f>IFERROR('σ и σw, МПа'!L293*$BF$2,"-")</f>
        <v>125.86666666666667</v>
      </c>
      <c r="Z293" s="32">
        <f>IFERROR('σ и σw, МПа'!M293*$BF$2,"-")</f>
        <v>115.2</v>
      </c>
      <c r="AA293" s="32">
        <f>IFERROR('σ и σw, МПа'!N293*$BF$2,"-")</f>
        <v>104.53333333333333</v>
      </c>
      <c r="AB293" s="32">
        <f>IFERROR('σ и σw, МПа'!O293*$BF$2,"-")</f>
        <v>104.53333333333333</v>
      </c>
      <c r="AC293" s="33">
        <f>IFERROR('σ и σw, МПа'!P293*$BF$2,"-")</f>
        <v>104.53333333333333</v>
      </c>
      <c r="AD293" s="31">
        <f>IFERROR('σ и σw, МПа'!Q293*$BG$2,"-")</f>
        <v>117.6</v>
      </c>
      <c r="AE293" s="32">
        <f>IFERROR('σ и σw, МПа'!R293*$BG$2,"-")</f>
        <v>117.6</v>
      </c>
      <c r="AF293" s="32">
        <f>IFERROR('σ и σw, МПа'!S293*$BG$2,"-")</f>
        <v>106.2</v>
      </c>
      <c r="AG293" s="32">
        <f>IFERROR('σ и σw, МПа'!T293*$BG$2,"-")</f>
        <v>94.2</v>
      </c>
      <c r="AH293" s="32">
        <f>IFERROR('σ и σw, МПа'!U293*$BG$2,"-")</f>
        <v>88.2</v>
      </c>
      <c r="AI293" s="32">
        <f>IFERROR('σ и σw, МПа'!V293*$BG$2,"-")</f>
        <v>82.2</v>
      </c>
      <c r="AJ293" s="32">
        <f>IFERROR('σ и σw, МПа'!W293*$BG$2,"-")</f>
        <v>76.8</v>
      </c>
      <c r="AK293" s="32">
        <f>IFERROR('σ и σw, МПа'!X293*$BG$2,"-")</f>
        <v>70.8</v>
      </c>
      <c r="AL293" s="32">
        <f>IFERROR('σ и σw, МПа'!Y293*$BG$2,"-")</f>
        <v>70.8</v>
      </c>
      <c r="AM293" s="32">
        <f>IFERROR('σ и σw, МПа'!Z293*$BG$2,"-")</f>
        <v>64.8</v>
      </c>
      <c r="AN293" s="32">
        <f>IFERROR('σ и σw, МПа'!AA293*$BG$2,"-")</f>
        <v>58.8</v>
      </c>
      <c r="AO293" s="32">
        <f>IFERROR('σ и σw, МПа'!AB293*$BG$2,"-")</f>
        <v>58.8</v>
      </c>
      <c r="AP293" s="33">
        <f>IFERROR('σ и σw, МПа'!AC293*$BG$2,"-")</f>
        <v>58.8</v>
      </c>
      <c r="AQ293" s="31">
        <f>IFERROR('σ и σw, МПа'!Q293*$BH$2,"-")</f>
        <v>196</v>
      </c>
      <c r="AR293" s="32">
        <f>IFERROR('σ и σw, МПа'!R293*$BH$2,"-")</f>
        <v>196</v>
      </c>
      <c r="AS293" s="32">
        <f>IFERROR('σ и σw, МПа'!S293*$BH$2,"-")</f>
        <v>177</v>
      </c>
      <c r="AT293" s="32">
        <f>IFERROR('σ и σw, МПа'!T293*$BH$2,"-")</f>
        <v>157</v>
      </c>
      <c r="AU293" s="32">
        <f>IFERROR('σ и σw, МПа'!U293*$BH$2,"-")</f>
        <v>147</v>
      </c>
      <c r="AV293" s="32">
        <f>IFERROR('σ и σw, МПа'!V293*$BH$2,"-")</f>
        <v>137</v>
      </c>
      <c r="AW293" s="32">
        <f>IFERROR('σ и σw, МПа'!W293*$BH$2,"-")</f>
        <v>128</v>
      </c>
      <c r="AX293" s="32">
        <f>IFERROR('σ и σw, МПа'!X293*$BH$2,"-")</f>
        <v>118</v>
      </c>
      <c r="AY293" s="32">
        <f>IFERROR('σ и σw, МПа'!Y293*$BH$2,"-")</f>
        <v>118</v>
      </c>
      <c r="AZ293" s="32">
        <f>IFERROR('σ и σw, МПа'!Z293*$BH$2,"-")</f>
        <v>108</v>
      </c>
      <c r="BA293" s="32">
        <f>IFERROR('σ и σw, МПа'!AA293*$BH$2,"-")</f>
        <v>98</v>
      </c>
      <c r="BB293" s="32">
        <f>IFERROR('σ и σw, МПа'!AB293*$BH$2,"-")</f>
        <v>98</v>
      </c>
      <c r="BC293" s="33">
        <f>IFERROR('σ и σw, МПа'!AC293*$BH$2,"-")</f>
        <v>98</v>
      </c>
    </row>
    <row r="294" spans="1:55" ht="38.25" x14ac:dyDescent="0.25">
      <c r="A294" s="10" t="str">
        <f>INDEX('Обработка исходного'!B:B,ROW($B$3)+4*(ROW($B294)-ROW($B$3)))</f>
        <v>Сталь хромоникелевая коррозионно-стойкого аустенитного класса</v>
      </c>
      <c r="B294" s="47" t="str">
        <f>INDEX('Обработка исходного'!D:D,ROW($B$3)+4*(ROW($B294)-ROW($B$3)))</f>
        <v>09Х18Н9</v>
      </c>
      <c r="C294" s="27" t="str">
        <f>'Rp0,2, МПа'!C294</f>
        <v>Поковки толщиной от 60 до 300 мм</v>
      </c>
      <c r="D294" s="31">
        <f>IFERROR('σ и σw, МПа'!D294*$BE$2,"-")</f>
        <v>156.79999999999998</v>
      </c>
      <c r="E294" s="32">
        <f>IFERROR('σ и σw, МПа'!E294*$BE$2,"-")</f>
        <v>156.79999999999998</v>
      </c>
      <c r="F294" s="32">
        <f>IFERROR('σ и σw, МПа'!F294*$BE$2,"-")</f>
        <v>141.6</v>
      </c>
      <c r="G294" s="32">
        <f>IFERROR('σ и σw, МПа'!G294*$BE$2,"-")</f>
        <v>125.6</v>
      </c>
      <c r="H294" s="32">
        <f>IFERROR('σ и σw, МПа'!H294*$BE$2,"-")</f>
        <v>117.6</v>
      </c>
      <c r="I294" s="32">
        <f>IFERROR('σ и σw, МПа'!I294*$BE$2,"-")</f>
        <v>109.6</v>
      </c>
      <c r="J294" s="32">
        <f>IFERROR('σ и σw, МПа'!J294*$BE$2,"-")</f>
        <v>102.39999999999999</v>
      </c>
      <c r="K294" s="32">
        <f>IFERROR('σ и σw, МПа'!K294*$BE$2,"-")</f>
        <v>94.4</v>
      </c>
      <c r="L294" s="32">
        <f>IFERROR('σ и σw, МПа'!L294*$BE$2,"-")</f>
        <v>94.4</v>
      </c>
      <c r="M294" s="32">
        <f>IFERROR('σ и σw, МПа'!M294*$BE$2,"-")</f>
        <v>86.399999999999991</v>
      </c>
      <c r="N294" s="32">
        <f>IFERROR('σ и σw, МПа'!N294*$BE$2,"-")</f>
        <v>78.399999999999991</v>
      </c>
      <c r="O294" s="32">
        <f>IFERROR('σ и σw, МПа'!O294*$BE$2,"-")</f>
        <v>78.399999999999991</v>
      </c>
      <c r="P294" s="33">
        <f>IFERROR('σ и σw, МПа'!P294*$BE$2,"-")</f>
        <v>78.399999999999991</v>
      </c>
      <c r="Q294" s="31">
        <f>IFERROR('σ и σw, МПа'!D294*$BF$2,"-")</f>
        <v>209.06666666666666</v>
      </c>
      <c r="R294" s="32">
        <f>IFERROR('σ и σw, МПа'!E294*$BF$2,"-")</f>
        <v>209.06666666666666</v>
      </c>
      <c r="S294" s="32">
        <f>IFERROR('σ и σw, МПа'!F294*$BF$2,"-")</f>
        <v>188.8</v>
      </c>
      <c r="T294" s="32">
        <f>IFERROR('σ и σw, МПа'!G294*$BF$2,"-")</f>
        <v>167.4666666666667</v>
      </c>
      <c r="U294" s="32">
        <f>IFERROR('σ и σw, МПа'!H294*$BF$2,"-")</f>
        <v>156.80000000000001</v>
      </c>
      <c r="V294" s="32">
        <f>IFERROR('σ и σw, МПа'!I294*$BF$2,"-")</f>
        <v>146.13333333333333</v>
      </c>
      <c r="W294" s="32">
        <f>IFERROR('σ и σw, МПа'!J294*$BF$2,"-")</f>
        <v>136.53333333333333</v>
      </c>
      <c r="X294" s="32">
        <f>IFERROR('σ и σw, МПа'!K294*$BF$2,"-")</f>
        <v>125.86666666666667</v>
      </c>
      <c r="Y294" s="32">
        <f>IFERROR('σ и σw, МПа'!L294*$BF$2,"-")</f>
        <v>125.86666666666667</v>
      </c>
      <c r="Z294" s="32">
        <f>IFERROR('σ и σw, МПа'!M294*$BF$2,"-")</f>
        <v>115.2</v>
      </c>
      <c r="AA294" s="32">
        <f>IFERROR('σ и σw, МПа'!N294*$BF$2,"-")</f>
        <v>104.53333333333333</v>
      </c>
      <c r="AB294" s="32">
        <f>IFERROR('σ и σw, МПа'!O294*$BF$2,"-")</f>
        <v>104.53333333333333</v>
      </c>
      <c r="AC294" s="33">
        <f>IFERROR('σ и σw, МПа'!P294*$BF$2,"-")</f>
        <v>104.53333333333333</v>
      </c>
      <c r="AD294" s="31">
        <f>IFERROR('σ и σw, МПа'!Q294*$BG$2,"-")</f>
        <v>117.6</v>
      </c>
      <c r="AE294" s="32">
        <f>IFERROR('σ и σw, МПа'!R294*$BG$2,"-")</f>
        <v>117.6</v>
      </c>
      <c r="AF294" s="32">
        <f>IFERROR('σ и σw, МПа'!S294*$BG$2,"-")</f>
        <v>106.2</v>
      </c>
      <c r="AG294" s="32">
        <f>IFERROR('σ и σw, МПа'!T294*$BG$2,"-")</f>
        <v>94.2</v>
      </c>
      <c r="AH294" s="32">
        <f>IFERROR('σ и σw, МПа'!U294*$BG$2,"-")</f>
        <v>88.2</v>
      </c>
      <c r="AI294" s="32">
        <f>IFERROR('σ и σw, МПа'!V294*$BG$2,"-")</f>
        <v>82.2</v>
      </c>
      <c r="AJ294" s="32">
        <f>IFERROR('σ и σw, МПа'!W294*$BG$2,"-")</f>
        <v>76.8</v>
      </c>
      <c r="AK294" s="32">
        <f>IFERROR('σ и σw, МПа'!X294*$BG$2,"-")</f>
        <v>70.8</v>
      </c>
      <c r="AL294" s="32">
        <f>IFERROR('σ и σw, МПа'!Y294*$BG$2,"-")</f>
        <v>70.8</v>
      </c>
      <c r="AM294" s="32">
        <f>IFERROR('σ и σw, МПа'!Z294*$BG$2,"-")</f>
        <v>64.8</v>
      </c>
      <c r="AN294" s="32">
        <f>IFERROR('σ и σw, МПа'!AA294*$BG$2,"-")</f>
        <v>58.8</v>
      </c>
      <c r="AO294" s="32">
        <f>IFERROR('σ и σw, МПа'!AB294*$BG$2,"-")</f>
        <v>58.8</v>
      </c>
      <c r="AP294" s="33">
        <f>IFERROR('σ и σw, МПа'!AC294*$BG$2,"-")</f>
        <v>58.8</v>
      </c>
      <c r="AQ294" s="31">
        <f>IFERROR('σ и σw, МПа'!Q294*$BH$2,"-")</f>
        <v>196</v>
      </c>
      <c r="AR294" s="32">
        <f>IFERROR('σ и σw, МПа'!R294*$BH$2,"-")</f>
        <v>196</v>
      </c>
      <c r="AS294" s="32">
        <f>IFERROR('σ и σw, МПа'!S294*$BH$2,"-")</f>
        <v>177</v>
      </c>
      <c r="AT294" s="32">
        <f>IFERROR('σ и σw, МПа'!T294*$BH$2,"-")</f>
        <v>157</v>
      </c>
      <c r="AU294" s="32">
        <f>IFERROR('σ и σw, МПа'!U294*$BH$2,"-")</f>
        <v>147</v>
      </c>
      <c r="AV294" s="32">
        <f>IFERROR('σ и σw, МПа'!V294*$BH$2,"-")</f>
        <v>137</v>
      </c>
      <c r="AW294" s="32">
        <f>IFERROR('σ и σw, МПа'!W294*$BH$2,"-")</f>
        <v>128</v>
      </c>
      <c r="AX294" s="32">
        <f>IFERROR('σ и σw, МПа'!X294*$BH$2,"-")</f>
        <v>118</v>
      </c>
      <c r="AY294" s="32">
        <f>IFERROR('σ и σw, МПа'!Y294*$BH$2,"-")</f>
        <v>118</v>
      </c>
      <c r="AZ294" s="32">
        <f>IFERROR('σ и σw, МПа'!Z294*$BH$2,"-")</f>
        <v>108</v>
      </c>
      <c r="BA294" s="32">
        <f>IFERROR('σ и σw, МПа'!AA294*$BH$2,"-")</f>
        <v>98</v>
      </c>
      <c r="BB294" s="32">
        <f>IFERROR('σ и σw, МПа'!AB294*$BH$2,"-")</f>
        <v>98</v>
      </c>
      <c r="BC294" s="33">
        <f>IFERROR('σ и σw, МПа'!AC294*$BH$2,"-")</f>
        <v>98</v>
      </c>
    </row>
    <row r="295" spans="1:55" ht="38.25" x14ac:dyDescent="0.25">
      <c r="A295" s="10" t="str">
        <f>INDEX('Обработка исходного'!B:B,ROW($B$3)+4*(ROW($B295)-ROW($B$3)))</f>
        <v>Сталь хромоникелевая коррозионно-стойкого аустенитного класса</v>
      </c>
      <c r="B295" s="47" t="str">
        <f>INDEX('Обработка исходного'!D:D,ROW($B$3)+4*(ROW($B295)-ROW($B$3)))</f>
        <v>09Х18Н9</v>
      </c>
      <c r="C295" s="27" t="str">
        <f>'Rp0,2, МПа'!C295</f>
        <v>Трубы бесшовные холоднокатаные наружным диаметром от 16 до 70 мм с толщиной стенки от 2,5 до 12 мм</v>
      </c>
      <c r="D295" s="31">
        <f>IFERROR('σ и σw, МПа'!D295*$BE$2,"-")</f>
        <v>156.79999999999998</v>
      </c>
      <c r="E295" s="32">
        <f>IFERROR('σ и σw, МПа'!E295*$BE$2,"-")</f>
        <v>156.79999999999998</v>
      </c>
      <c r="F295" s="32">
        <f>IFERROR('σ и σw, МПа'!F295*$BE$2,"-")</f>
        <v>141.6</v>
      </c>
      <c r="G295" s="32">
        <f>IFERROR('σ и σw, МПа'!G295*$BE$2,"-")</f>
        <v>133.6</v>
      </c>
      <c r="H295" s="32">
        <f>IFERROR('σ и σw, МПа'!H295*$BE$2,"-")</f>
        <v>125.6</v>
      </c>
      <c r="I295" s="32">
        <f>IFERROR('σ и σw, МПа'!I295*$BE$2,"-")</f>
        <v>117.6</v>
      </c>
      <c r="J295" s="32">
        <f>IFERROR('σ и σw, МПа'!J295*$BE$2,"-")</f>
        <v>109.6</v>
      </c>
      <c r="K295" s="32">
        <f>IFERROR('σ и σw, МПа'!K295*$BE$2,"-")</f>
        <v>102.39999999999999</v>
      </c>
      <c r="L295" s="32">
        <f>IFERROR('σ и σw, МПа'!L295*$BE$2,"-")</f>
        <v>94.4</v>
      </c>
      <c r="M295" s="32">
        <f>IFERROR('σ и σw, МПа'!M295*$BE$2,"-")</f>
        <v>94.4</v>
      </c>
      <c r="N295" s="32">
        <f>IFERROR('σ и σw, МПа'!N295*$BE$2,"-")</f>
        <v>86.399999999999991</v>
      </c>
      <c r="O295" s="32">
        <f>IFERROR('σ и σw, МПа'!O295*$BE$2,"-")</f>
        <v>78.399999999999991</v>
      </c>
      <c r="P295" s="33">
        <f>IFERROR('σ и σw, МПа'!P295*$BE$2,"-")</f>
        <v>78.399999999999991</v>
      </c>
      <c r="Q295" s="31">
        <f>IFERROR('σ и σw, МПа'!D295*$BF$2,"-")</f>
        <v>209.06666666666666</v>
      </c>
      <c r="R295" s="32">
        <f>IFERROR('σ и σw, МПа'!E295*$BF$2,"-")</f>
        <v>209.06666666666666</v>
      </c>
      <c r="S295" s="32">
        <f>IFERROR('σ и σw, МПа'!F295*$BF$2,"-")</f>
        <v>188.8</v>
      </c>
      <c r="T295" s="32">
        <f>IFERROR('σ и σw, МПа'!G295*$BF$2,"-")</f>
        <v>178.13333333333333</v>
      </c>
      <c r="U295" s="32">
        <f>IFERROR('σ и σw, МПа'!H295*$BF$2,"-")</f>
        <v>167.4666666666667</v>
      </c>
      <c r="V295" s="32">
        <f>IFERROR('σ и σw, МПа'!I295*$BF$2,"-")</f>
        <v>156.80000000000001</v>
      </c>
      <c r="W295" s="32">
        <f>IFERROR('σ и σw, МПа'!J295*$BF$2,"-")</f>
        <v>146.13333333333333</v>
      </c>
      <c r="X295" s="32">
        <f>IFERROR('σ и σw, МПа'!K295*$BF$2,"-")</f>
        <v>136.53333333333333</v>
      </c>
      <c r="Y295" s="32">
        <f>IFERROR('σ и σw, МПа'!L295*$BF$2,"-")</f>
        <v>125.86666666666667</v>
      </c>
      <c r="Z295" s="32">
        <f>IFERROR('σ и σw, МПа'!M295*$BF$2,"-")</f>
        <v>125.86666666666667</v>
      </c>
      <c r="AA295" s="32">
        <f>IFERROR('σ и σw, МПа'!N295*$BF$2,"-")</f>
        <v>115.2</v>
      </c>
      <c r="AB295" s="32">
        <f>IFERROR('σ и σw, МПа'!O295*$BF$2,"-")</f>
        <v>104.53333333333333</v>
      </c>
      <c r="AC295" s="33">
        <f>IFERROR('σ и σw, МПа'!P295*$BF$2,"-")</f>
        <v>104.53333333333333</v>
      </c>
      <c r="AD295" s="31">
        <f>IFERROR('σ и σw, МПа'!Q295*$BG$2,"-")</f>
        <v>117.6</v>
      </c>
      <c r="AE295" s="32">
        <f>IFERROR('σ и σw, МПа'!R295*$BG$2,"-")</f>
        <v>117.6</v>
      </c>
      <c r="AF295" s="32">
        <f>IFERROR('σ и σw, МПа'!S295*$BG$2,"-")</f>
        <v>106.2</v>
      </c>
      <c r="AG295" s="32">
        <f>IFERROR('σ и σw, МПа'!T295*$BG$2,"-")</f>
        <v>100.2</v>
      </c>
      <c r="AH295" s="32">
        <f>IFERROR('σ и σw, МПа'!U295*$BG$2,"-")</f>
        <v>94.2</v>
      </c>
      <c r="AI295" s="32">
        <f>IFERROR('σ и σw, МПа'!V295*$BG$2,"-")</f>
        <v>88.2</v>
      </c>
      <c r="AJ295" s="32">
        <f>IFERROR('σ и σw, МПа'!W295*$BG$2,"-")</f>
        <v>82.2</v>
      </c>
      <c r="AK295" s="32">
        <f>IFERROR('σ и σw, МПа'!X295*$BG$2,"-")</f>
        <v>76.8</v>
      </c>
      <c r="AL295" s="32">
        <f>IFERROR('σ и σw, МПа'!Y295*$BG$2,"-")</f>
        <v>70.8</v>
      </c>
      <c r="AM295" s="32">
        <f>IFERROR('σ и σw, МПа'!Z295*$BG$2,"-")</f>
        <v>70.8</v>
      </c>
      <c r="AN295" s="32">
        <f>IFERROR('σ и σw, МПа'!AA295*$BG$2,"-")</f>
        <v>64.8</v>
      </c>
      <c r="AO295" s="32">
        <f>IFERROR('σ и σw, МПа'!AB295*$BG$2,"-")</f>
        <v>58.8</v>
      </c>
      <c r="AP295" s="33">
        <f>IFERROR('σ и σw, МПа'!AC295*$BG$2,"-")</f>
        <v>58.8</v>
      </c>
      <c r="AQ295" s="31">
        <f>IFERROR('σ и σw, МПа'!Q295*$BH$2,"-")</f>
        <v>196</v>
      </c>
      <c r="AR295" s="32">
        <f>IFERROR('σ и σw, МПа'!R295*$BH$2,"-")</f>
        <v>196</v>
      </c>
      <c r="AS295" s="32">
        <f>IFERROR('σ и σw, МПа'!S295*$BH$2,"-")</f>
        <v>177</v>
      </c>
      <c r="AT295" s="32">
        <f>IFERROR('σ и σw, МПа'!T295*$BH$2,"-")</f>
        <v>167</v>
      </c>
      <c r="AU295" s="32">
        <f>IFERROR('σ и σw, МПа'!U295*$BH$2,"-")</f>
        <v>157</v>
      </c>
      <c r="AV295" s="32">
        <f>IFERROR('σ и σw, МПа'!V295*$BH$2,"-")</f>
        <v>147</v>
      </c>
      <c r="AW295" s="32">
        <f>IFERROR('σ и σw, МПа'!W295*$BH$2,"-")</f>
        <v>137</v>
      </c>
      <c r="AX295" s="32">
        <f>IFERROR('σ и σw, МПа'!X295*$BH$2,"-")</f>
        <v>128</v>
      </c>
      <c r="AY295" s="32">
        <f>IFERROR('σ и σw, МПа'!Y295*$BH$2,"-")</f>
        <v>118</v>
      </c>
      <c r="AZ295" s="32">
        <f>IFERROR('σ и σw, МПа'!Z295*$BH$2,"-")</f>
        <v>118</v>
      </c>
      <c r="BA295" s="32">
        <f>IFERROR('σ и σw, МПа'!AA295*$BH$2,"-")</f>
        <v>108</v>
      </c>
      <c r="BB295" s="32">
        <f>IFERROR('σ и σw, МПа'!AB295*$BH$2,"-")</f>
        <v>98</v>
      </c>
      <c r="BC295" s="33">
        <f>IFERROR('σ и σw, МПа'!AC295*$BH$2,"-")</f>
        <v>98</v>
      </c>
    </row>
    <row r="296" spans="1:55" ht="38.25" x14ac:dyDescent="0.25">
      <c r="A296" s="10" t="str">
        <f>INDEX('Обработка исходного'!B:B,ROW($B$3)+4*(ROW($B296)-ROW($B$3)))</f>
        <v>Сталь хромоникелевая коррозионно-стойкого аустенитного класса</v>
      </c>
      <c r="B296" s="47" t="str">
        <f>INDEX('Обработка исходного'!D:D,ROW($B$3)+4*(ROW($B296)-ROW($B$3)))</f>
        <v>10Х18Н9</v>
      </c>
      <c r="C296" s="27" t="str">
        <f>'Rp0,2, МПа'!C296</f>
        <v>Листы толщиной от 6 до 160 мм</v>
      </c>
      <c r="D296" s="31">
        <f>IFERROR('σ и σw, МПа'!D296*$BE$2,"-")</f>
        <v>156.79999999999998</v>
      </c>
      <c r="E296" s="32">
        <f>IFERROR('σ и σw, МПа'!E296*$BE$2,"-")</f>
        <v>156.79999999999998</v>
      </c>
      <c r="F296" s="32">
        <f>IFERROR('σ и σw, МПа'!F296*$BE$2,"-")</f>
        <v>141.6</v>
      </c>
      <c r="G296" s="32">
        <f>IFERROR('σ и σw, МПа'!G296*$BE$2,"-")</f>
        <v>133.6</v>
      </c>
      <c r="H296" s="32">
        <f>IFERROR('σ и σw, МПа'!H296*$BE$2,"-")</f>
        <v>125.6</v>
      </c>
      <c r="I296" s="32">
        <f>IFERROR('σ и σw, МПа'!I296*$BE$2,"-")</f>
        <v>117.6</v>
      </c>
      <c r="J296" s="32">
        <f>IFERROR('σ и σw, МПа'!J296*$BE$2,"-")</f>
        <v>109.6</v>
      </c>
      <c r="K296" s="32">
        <f>IFERROR('σ и σw, МПа'!K296*$BE$2,"-")</f>
        <v>109.6</v>
      </c>
      <c r="L296" s="32">
        <f>IFERROR('σ и σw, МПа'!L296*$BE$2,"-")</f>
        <v>102.39999999999999</v>
      </c>
      <c r="M296" s="32">
        <f>IFERROR('σ и σw, МПа'!M296*$BE$2,"-")</f>
        <v>102.39999999999999</v>
      </c>
      <c r="N296" s="32">
        <f>IFERROR('σ и σw, МПа'!N296*$BE$2,"-")</f>
        <v>94.4</v>
      </c>
      <c r="O296" s="32">
        <f>IFERROR('σ и σw, МПа'!O296*$BE$2,"-")</f>
        <v>86.399999999999991</v>
      </c>
      <c r="P296" s="33">
        <f>IFERROR('σ и σw, МПа'!P296*$BE$2,"-")</f>
        <v>86.399999999999991</v>
      </c>
      <c r="Q296" s="31">
        <f>IFERROR('σ и σw, МПа'!D296*$BF$2,"-")</f>
        <v>209.06666666666666</v>
      </c>
      <c r="R296" s="32">
        <f>IFERROR('σ и σw, МПа'!E296*$BF$2,"-")</f>
        <v>209.06666666666666</v>
      </c>
      <c r="S296" s="32">
        <f>IFERROR('σ и σw, МПа'!F296*$BF$2,"-")</f>
        <v>188.8</v>
      </c>
      <c r="T296" s="32">
        <f>IFERROR('σ и σw, МПа'!G296*$BF$2,"-")</f>
        <v>178.13333333333333</v>
      </c>
      <c r="U296" s="32">
        <f>IFERROR('σ и σw, МПа'!H296*$BF$2,"-")</f>
        <v>167.4666666666667</v>
      </c>
      <c r="V296" s="32">
        <f>IFERROR('σ и σw, МПа'!I296*$BF$2,"-")</f>
        <v>156.80000000000001</v>
      </c>
      <c r="W296" s="32">
        <f>IFERROR('σ и σw, МПа'!J296*$BF$2,"-")</f>
        <v>146.13333333333333</v>
      </c>
      <c r="X296" s="32">
        <f>IFERROR('σ и σw, МПа'!K296*$BF$2,"-")</f>
        <v>146.13333333333333</v>
      </c>
      <c r="Y296" s="32">
        <f>IFERROR('σ и σw, МПа'!L296*$BF$2,"-")</f>
        <v>136.53333333333333</v>
      </c>
      <c r="Z296" s="32">
        <f>IFERROR('σ и σw, МПа'!M296*$BF$2,"-")</f>
        <v>136.53333333333333</v>
      </c>
      <c r="AA296" s="32">
        <f>IFERROR('σ и σw, МПа'!N296*$BF$2,"-")</f>
        <v>125.86666666666667</v>
      </c>
      <c r="AB296" s="32">
        <f>IFERROR('σ и σw, МПа'!O296*$BF$2,"-")</f>
        <v>115.2</v>
      </c>
      <c r="AC296" s="33">
        <f>IFERROR('σ и σw, МПа'!P296*$BF$2,"-")</f>
        <v>115.2</v>
      </c>
      <c r="AD296" s="31">
        <f>IFERROR('σ и σw, МПа'!Q296*$BG$2,"-")</f>
        <v>117.6</v>
      </c>
      <c r="AE296" s="32">
        <f>IFERROR('σ и σw, МПа'!R296*$BG$2,"-")</f>
        <v>117.6</v>
      </c>
      <c r="AF296" s="32">
        <f>IFERROR('σ и σw, МПа'!S296*$BG$2,"-")</f>
        <v>106.2</v>
      </c>
      <c r="AG296" s="32">
        <f>IFERROR('σ и σw, МПа'!T296*$BG$2,"-")</f>
        <v>100.2</v>
      </c>
      <c r="AH296" s="32">
        <f>IFERROR('σ и σw, МПа'!U296*$BG$2,"-")</f>
        <v>94.2</v>
      </c>
      <c r="AI296" s="32">
        <f>IFERROR('σ и σw, МПа'!V296*$BG$2,"-")</f>
        <v>88.2</v>
      </c>
      <c r="AJ296" s="32">
        <f>IFERROR('σ и σw, МПа'!W296*$BG$2,"-")</f>
        <v>82.2</v>
      </c>
      <c r="AK296" s="32">
        <f>IFERROR('σ и σw, МПа'!X296*$BG$2,"-")</f>
        <v>82.2</v>
      </c>
      <c r="AL296" s="32">
        <f>IFERROR('σ и σw, МПа'!Y296*$BG$2,"-")</f>
        <v>76.8</v>
      </c>
      <c r="AM296" s="32">
        <f>IFERROR('σ и σw, МПа'!Z296*$BG$2,"-")</f>
        <v>76.8</v>
      </c>
      <c r="AN296" s="32">
        <f>IFERROR('σ и σw, МПа'!AA296*$BG$2,"-")</f>
        <v>70.8</v>
      </c>
      <c r="AO296" s="32">
        <f>IFERROR('σ и σw, МПа'!AB296*$BG$2,"-")</f>
        <v>64.8</v>
      </c>
      <c r="AP296" s="33">
        <f>IFERROR('σ и σw, МПа'!AC296*$BG$2,"-")</f>
        <v>64.8</v>
      </c>
      <c r="AQ296" s="31">
        <f>IFERROR('σ и σw, МПа'!Q296*$BH$2,"-")</f>
        <v>196</v>
      </c>
      <c r="AR296" s="32">
        <f>IFERROR('σ и σw, МПа'!R296*$BH$2,"-")</f>
        <v>196</v>
      </c>
      <c r="AS296" s="32">
        <f>IFERROR('σ и σw, МПа'!S296*$BH$2,"-")</f>
        <v>177</v>
      </c>
      <c r="AT296" s="32">
        <f>IFERROR('σ и σw, МПа'!T296*$BH$2,"-")</f>
        <v>167</v>
      </c>
      <c r="AU296" s="32">
        <f>IFERROR('σ и σw, МПа'!U296*$BH$2,"-")</f>
        <v>157</v>
      </c>
      <c r="AV296" s="32">
        <f>IFERROR('σ и σw, МПа'!V296*$BH$2,"-")</f>
        <v>147</v>
      </c>
      <c r="AW296" s="32">
        <f>IFERROR('σ и σw, МПа'!W296*$BH$2,"-")</f>
        <v>137</v>
      </c>
      <c r="AX296" s="32">
        <f>IFERROR('σ и σw, МПа'!X296*$BH$2,"-")</f>
        <v>137</v>
      </c>
      <c r="AY296" s="32">
        <f>IFERROR('σ и σw, МПа'!Y296*$BH$2,"-")</f>
        <v>128</v>
      </c>
      <c r="AZ296" s="32">
        <f>IFERROR('σ и σw, МПа'!Z296*$BH$2,"-")</f>
        <v>128</v>
      </c>
      <c r="BA296" s="32">
        <f>IFERROR('σ и σw, МПа'!AA296*$BH$2,"-")</f>
        <v>118</v>
      </c>
      <c r="BB296" s="32">
        <f>IFERROR('σ и σw, МПа'!AB296*$BH$2,"-")</f>
        <v>108</v>
      </c>
      <c r="BC296" s="33">
        <f>IFERROR('σ и σw, МПа'!AC296*$BH$2,"-")</f>
        <v>108</v>
      </c>
    </row>
    <row r="297" spans="1:55" ht="38.25" x14ac:dyDescent="0.25">
      <c r="A297" s="10" t="str">
        <f>INDEX('Обработка исходного'!B:B,ROW($B$3)+4*(ROW($B297)-ROW($B$3)))</f>
        <v>Сталь хромоникелевая коррозионно-стойкого аустенитного класса</v>
      </c>
      <c r="B297" s="47" t="str">
        <f>INDEX('Обработка исходного'!D:D,ROW($B$3)+4*(ROW($B297)-ROW($B$3)))</f>
        <v>10Х18Н9</v>
      </c>
      <c r="C297" s="27" t="str">
        <f>'Rp0,2, МПа'!C297</f>
        <v>Поковки толщиной до 60 мм</v>
      </c>
      <c r="D297" s="31">
        <f>IFERROR('σ и σw, МПа'!D297*$BE$2,"-")</f>
        <v>156.79999999999998</v>
      </c>
      <c r="E297" s="32">
        <f>IFERROR('σ и σw, МПа'!E297*$BE$2,"-")</f>
        <v>156.79999999999998</v>
      </c>
      <c r="F297" s="32">
        <f>IFERROR('σ и σw, МПа'!F297*$BE$2,"-")</f>
        <v>141.6</v>
      </c>
      <c r="G297" s="32">
        <f>IFERROR('σ и σw, МПа'!G297*$BE$2,"-")</f>
        <v>125.6</v>
      </c>
      <c r="H297" s="32">
        <f>IFERROR('σ и σw, МПа'!H297*$BE$2,"-")</f>
        <v>117.6</v>
      </c>
      <c r="I297" s="32">
        <f>IFERROR('σ и σw, МПа'!I297*$BE$2,"-")</f>
        <v>109.6</v>
      </c>
      <c r="J297" s="32">
        <f>IFERROR('σ и σw, МПа'!J297*$BE$2,"-")</f>
        <v>102.39999999999999</v>
      </c>
      <c r="K297" s="32">
        <f>IFERROR('σ и σw, МПа'!K297*$BE$2,"-")</f>
        <v>94.4</v>
      </c>
      <c r="L297" s="32">
        <f>IFERROR('σ и σw, МПа'!L297*$BE$2,"-")</f>
        <v>94.4</v>
      </c>
      <c r="M297" s="32">
        <f>IFERROR('σ и σw, МПа'!M297*$BE$2,"-")</f>
        <v>86.399999999999991</v>
      </c>
      <c r="N297" s="32">
        <f>IFERROR('σ и σw, МПа'!N297*$BE$2,"-")</f>
        <v>78.399999999999991</v>
      </c>
      <c r="O297" s="32">
        <f>IFERROR('σ и σw, МПа'!O297*$BE$2,"-")</f>
        <v>78.399999999999991</v>
      </c>
      <c r="P297" s="33">
        <f>IFERROR('σ и σw, МПа'!P297*$BE$2,"-")</f>
        <v>78.399999999999991</v>
      </c>
      <c r="Q297" s="31">
        <f>IFERROR('σ и σw, МПа'!D297*$BF$2,"-")</f>
        <v>209.06666666666666</v>
      </c>
      <c r="R297" s="32">
        <f>IFERROR('σ и σw, МПа'!E297*$BF$2,"-")</f>
        <v>209.06666666666666</v>
      </c>
      <c r="S297" s="32">
        <f>IFERROR('σ и σw, МПа'!F297*$BF$2,"-")</f>
        <v>188.8</v>
      </c>
      <c r="T297" s="32">
        <f>IFERROR('σ и σw, МПа'!G297*$BF$2,"-")</f>
        <v>167.4666666666667</v>
      </c>
      <c r="U297" s="32">
        <f>IFERROR('σ и σw, МПа'!H297*$BF$2,"-")</f>
        <v>156.80000000000001</v>
      </c>
      <c r="V297" s="32">
        <f>IFERROR('σ и σw, МПа'!I297*$BF$2,"-")</f>
        <v>146.13333333333333</v>
      </c>
      <c r="W297" s="32">
        <f>IFERROR('σ и σw, МПа'!J297*$BF$2,"-")</f>
        <v>136.53333333333333</v>
      </c>
      <c r="X297" s="32">
        <f>IFERROR('σ и σw, МПа'!K297*$BF$2,"-")</f>
        <v>125.86666666666667</v>
      </c>
      <c r="Y297" s="32">
        <f>IFERROR('σ и σw, МПа'!L297*$BF$2,"-")</f>
        <v>125.86666666666667</v>
      </c>
      <c r="Z297" s="32">
        <f>IFERROR('σ и σw, МПа'!M297*$BF$2,"-")</f>
        <v>115.2</v>
      </c>
      <c r="AA297" s="32">
        <f>IFERROR('σ и σw, МПа'!N297*$BF$2,"-")</f>
        <v>104.53333333333333</v>
      </c>
      <c r="AB297" s="32">
        <f>IFERROR('σ и σw, МПа'!O297*$BF$2,"-")</f>
        <v>104.53333333333333</v>
      </c>
      <c r="AC297" s="33">
        <f>IFERROR('σ и σw, МПа'!P297*$BF$2,"-")</f>
        <v>104.53333333333333</v>
      </c>
      <c r="AD297" s="31">
        <f>IFERROR('σ и σw, МПа'!Q297*$BG$2,"-")</f>
        <v>117.6</v>
      </c>
      <c r="AE297" s="32">
        <f>IFERROR('σ и σw, МПа'!R297*$BG$2,"-")</f>
        <v>117.6</v>
      </c>
      <c r="AF297" s="32">
        <f>IFERROR('σ и σw, МПа'!S297*$BG$2,"-")</f>
        <v>106.2</v>
      </c>
      <c r="AG297" s="32">
        <f>IFERROR('σ и σw, МПа'!T297*$BG$2,"-")</f>
        <v>94.2</v>
      </c>
      <c r="AH297" s="32">
        <f>IFERROR('σ и σw, МПа'!U297*$BG$2,"-")</f>
        <v>88.2</v>
      </c>
      <c r="AI297" s="32">
        <f>IFERROR('σ и σw, МПа'!V297*$BG$2,"-")</f>
        <v>82.2</v>
      </c>
      <c r="AJ297" s="32">
        <f>IFERROR('σ и σw, МПа'!W297*$BG$2,"-")</f>
        <v>76.8</v>
      </c>
      <c r="AK297" s="32">
        <f>IFERROR('σ и σw, МПа'!X297*$BG$2,"-")</f>
        <v>70.8</v>
      </c>
      <c r="AL297" s="32">
        <f>IFERROR('σ и σw, МПа'!Y297*$BG$2,"-")</f>
        <v>70.8</v>
      </c>
      <c r="AM297" s="32">
        <f>IFERROR('σ и σw, МПа'!Z297*$BG$2,"-")</f>
        <v>64.8</v>
      </c>
      <c r="AN297" s="32">
        <f>IFERROR('σ и σw, МПа'!AA297*$BG$2,"-")</f>
        <v>58.8</v>
      </c>
      <c r="AO297" s="32">
        <f>IFERROR('σ и σw, МПа'!AB297*$BG$2,"-")</f>
        <v>58.8</v>
      </c>
      <c r="AP297" s="33">
        <f>IFERROR('σ и σw, МПа'!AC297*$BG$2,"-")</f>
        <v>58.8</v>
      </c>
      <c r="AQ297" s="31">
        <f>IFERROR('σ и σw, МПа'!Q297*$BH$2,"-")</f>
        <v>196</v>
      </c>
      <c r="AR297" s="32">
        <f>IFERROR('σ и σw, МПа'!R297*$BH$2,"-")</f>
        <v>196</v>
      </c>
      <c r="AS297" s="32">
        <f>IFERROR('σ и σw, МПа'!S297*$BH$2,"-")</f>
        <v>177</v>
      </c>
      <c r="AT297" s="32">
        <f>IFERROR('σ и σw, МПа'!T297*$BH$2,"-")</f>
        <v>157</v>
      </c>
      <c r="AU297" s="32">
        <f>IFERROR('σ и σw, МПа'!U297*$BH$2,"-")</f>
        <v>147</v>
      </c>
      <c r="AV297" s="32">
        <f>IFERROR('σ и σw, МПа'!V297*$BH$2,"-")</f>
        <v>137</v>
      </c>
      <c r="AW297" s="32">
        <f>IFERROR('σ и σw, МПа'!W297*$BH$2,"-")</f>
        <v>128</v>
      </c>
      <c r="AX297" s="32">
        <f>IFERROR('σ и σw, МПа'!X297*$BH$2,"-")</f>
        <v>118</v>
      </c>
      <c r="AY297" s="32">
        <f>IFERROR('σ и σw, МПа'!Y297*$BH$2,"-")</f>
        <v>118</v>
      </c>
      <c r="AZ297" s="32">
        <f>IFERROR('σ и σw, МПа'!Z297*$BH$2,"-")</f>
        <v>108</v>
      </c>
      <c r="BA297" s="32">
        <f>IFERROR('σ и σw, МПа'!AA297*$BH$2,"-")</f>
        <v>98</v>
      </c>
      <c r="BB297" s="32">
        <f>IFERROR('σ и σw, МПа'!AB297*$BH$2,"-")</f>
        <v>98</v>
      </c>
      <c r="BC297" s="33">
        <f>IFERROR('σ и σw, МПа'!AC297*$BH$2,"-")</f>
        <v>98</v>
      </c>
    </row>
    <row r="298" spans="1:55" ht="38.25" x14ac:dyDescent="0.25">
      <c r="A298" s="10" t="str">
        <f>INDEX('Обработка исходного'!B:B,ROW($B$3)+4*(ROW($B298)-ROW($B$3)))</f>
        <v>Сталь хромоникелевая коррозионно-стойкого аустенитного класса</v>
      </c>
      <c r="B298" s="47" t="str">
        <f>INDEX('Обработка исходного'!D:D,ROW($B$3)+4*(ROW($B298)-ROW($B$3)))</f>
        <v>10Х18Н9</v>
      </c>
      <c r="C298" s="27" t="str">
        <f>'Rp0,2, МПа'!C298</f>
        <v>Поковки толщиной от 60 до 300 мм</v>
      </c>
      <c r="D298" s="31">
        <f>IFERROR('σ и σw, МПа'!D298*$BE$2,"-")</f>
        <v>156.79999999999998</v>
      </c>
      <c r="E298" s="32">
        <f>IFERROR('σ и σw, МПа'!E298*$BE$2,"-")</f>
        <v>156.79999999999998</v>
      </c>
      <c r="F298" s="32">
        <f>IFERROR('σ и σw, МПа'!F298*$BE$2,"-")</f>
        <v>141.6</v>
      </c>
      <c r="G298" s="32">
        <f>IFERROR('σ и σw, МПа'!G298*$BE$2,"-")</f>
        <v>125.6</v>
      </c>
      <c r="H298" s="32">
        <f>IFERROR('σ и σw, МПа'!H298*$BE$2,"-")</f>
        <v>117.6</v>
      </c>
      <c r="I298" s="32">
        <f>IFERROR('σ и σw, МПа'!I298*$BE$2,"-")</f>
        <v>109.6</v>
      </c>
      <c r="J298" s="32">
        <f>IFERROR('σ и σw, МПа'!J298*$BE$2,"-")</f>
        <v>102.39999999999999</v>
      </c>
      <c r="K298" s="32">
        <f>IFERROR('σ и σw, МПа'!K298*$BE$2,"-")</f>
        <v>94.4</v>
      </c>
      <c r="L298" s="32">
        <f>IFERROR('σ и σw, МПа'!L298*$BE$2,"-")</f>
        <v>94.4</v>
      </c>
      <c r="M298" s="32">
        <f>IFERROR('σ и σw, МПа'!M298*$BE$2,"-")</f>
        <v>86.399999999999991</v>
      </c>
      <c r="N298" s="32">
        <f>IFERROR('σ и σw, МПа'!N298*$BE$2,"-")</f>
        <v>78.399999999999991</v>
      </c>
      <c r="O298" s="32">
        <f>IFERROR('σ и σw, МПа'!O298*$BE$2,"-")</f>
        <v>78.399999999999991</v>
      </c>
      <c r="P298" s="33">
        <f>IFERROR('σ и σw, МПа'!P298*$BE$2,"-")</f>
        <v>78.399999999999991</v>
      </c>
      <c r="Q298" s="31">
        <f>IFERROR('σ и σw, МПа'!D298*$BF$2,"-")</f>
        <v>209.06666666666666</v>
      </c>
      <c r="R298" s="32">
        <f>IFERROR('σ и σw, МПа'!E298*$BF$2,"-")</f>
        <v>209.06666666666666</v>
      </c>
      <c r="S298" s="32">
        <f>IFERROR('σ и σw, МПа'!F298*$BF$2,"-")</f>
        <v>188.8</v>
      </c>
      <c r="T298" s="32">
        <f>IFERROR('σ и σw, МПа'!G298*$BF$2,"-")</f>
        <v>167.4666666666667</v>
      </c>
      <c r="U298" s="32">
        <f>IFERROR('σ и σw, МПа'!H298*$BF$2,"-")</f>
        <v>156.80000000000001</v>
      </c>
      <c r="V298" s="32">
        <f>IFERROR('σ и σw, МПа'!I298*$BF$2,"-")</f>
        <v>146.13333333333333</v>
      </c>
      <c r="W298" s="32">
        <f>IFERROR('σ и σw, МПа'!J298*$BF$2,"-")</f>
        <v>136.53333333333333</v>
      </c>
      <c r="X298" s="32">
        <f>IFERROR('σ и σw, МПа'!K298*$BF$2,"-")</f>
        <v>125.86666666666667</v>
      </c>
      <c r="Y298" s="32">
        <f>IFERROR('σ и σw, МПа'!L298*$BF$2,"-")</f>
        <v>125.86666666666667</v>
      </c>
      <c r="Z298" s="32">
        <f>IFERROR('σ и σw, МПа'!M298*$BF$2,"-")</f>
        <v>115.2</v>
      </c>
      <c r="AA298" s="32">
        <f>IFERROR('σ и σw, МПа'!N298*$BF$2,"-")</f>
        <v>104.53333333333333</v>
      </c>
      <c r="AB298" s="32">
        <f>IFERROR('σ и σw, МПа'!O298*$BF$2,"-")</f>
        <v>104.53333333333333</v>
      </c>
      <c r="AC298" s="33">
        <f>IFERROR('σ и σw, МПа'!P298*$BF$2,"-")</f>
        <v>104.53333333333333</v>
      </c>
      <c r="AD298" s="31">
        <f>IFERROR('σ и σw, МПа'!Q298*$BG$2,"-")</f>
        <v>117.6</v>
      </c>
      <c r="AE298" s="32">
        <f>IFERROR('σ и σw, МПа'!R298*$BG$2,"-")</f>
        <v>117.6</v>
      </c>
      <c r="AF298" s="32">
        <f>IFERROR('σ и σw, МПа'!S298*$BG$2,"-")</f>
        <v>106.2</v>
      </c>
      <c r="AG298" s="32">
        <f>IFERROR('σ и σw, МПа'!T298*$BG$2,"-")</f>
        <v>94.2</v>
      </c>
      <c r="AH298" s="32">
        <f>IFERROR('σ и σw, МПа'!U298*$BG$2,"-")</f>
        <v>88.2</v>
      </c>
      <c r="AI298" s="32">
        <f>IFERROR('σ и σw, МПа'!V298*$BG$2,"-")</f>
        <v>82.2</v>
      </c>
      <c r="AJ298" s="32">
        <f>IFERROR('σ и σw, МПа'!W298*$BG$2,"-")</f>
        <v>76.8</v>
      </c>
      <c r="AK298" s="32">
        <f>IFERROR('σ и σw, МПа'!X298*$BG$2,"-")</f>
        <v>70.8</v>
      </c>
      <c r="AL298" s="32">
        <f>IFERROR('σ и σw, МПа'!Y298*$BG$2,"-")</f>
        <v>70.8</v>
      </c>
      <c r="AM298" s="32">
        <f>IFERROR('σ и σw, МПа'!Z298*$BG$2,"-")</f>
        <v>64.8</v>
      </c>
      <c r="AN298" s="32">
        <f>IFERROR('σ и σw, МПа'!AA298*$BG$2,"-")</f>
        <v>58.8</v>
      </c>
      <c r="AO298" s="32">
        <f>IFERROR('σ и σw, МПа'!AB298*$BG$2,"-")</f>
        <v>58.8</v>
      </c>
      <c r="AP298" s="33">
        <f>IFERROR('σ и σw, МПа'!AC298*$BG$2,"-")</f>
        <v>58.8</v>
      </c>
      <c r="AQ298" s="31">
        <f>IFERROR('σ и σw, МПа'!Q298*$BH$2,"-")</f>
        <v>196</v>
      </c>
      <c r="AR298" s="32">
        <f>IFERROR('σ и σw, МПа'!R298*$BH$2,"-")</f>
        <v>196</v>
      </c>
      <c r="AS298" s="32">
        <f>IFERROR('σ и σw, МПа'!S298*$BH$2,"-")</f>
        <v>177</v>
      </c>
      <c r="AT298" s="32">
        <f>IFERROR('σ и σw, МПа'!T298*$BH$2,"-")</f>
        <v>157</v>
      </c>
      <c r="AU298" s="32">
        <f>IFERROR('σ и σw, МПа'!U298*$BH$2,"-")</f>
        <v>147</v>
      </c>
      <c r="AV298" s="32">
        <f>IFERROR('σ и σw, МПа'!V298*$BH$2,"-")</f>
        <v>137</v>
      </c>
      <c r="AW298" s="32">
        <f>IFERROR('σ и σw, МПа'!W298*$BH$2,"-")</f>
        <v>128</v>
      </c>
      <c r="AX298" s="32">
        <f>IFERROR('σ и σw, МПа'!X298*$BH$2,"-")</f>
        <v>118</v>
      </c>
      <c r="AY298" s="32">
        <f>IFERROR('σ и σw, МПа'!Y298*$BH$2,"-")</f>
        <v>118</v>
      </c>
      <c r="AZ298" s="32">
        <f>IFERROR('σ и σw, МПа'!Z298*$BH$2,"-")</f>
        <v>108</v>
      </c>
      <c r="BA298" s="32">
        <f>IFERROR('σ и σw, МПа'!AA298*$BH$2,"-")</f>
        <v>98</v>
      </c>
      <c r="BB298" s="32">
        <f>IFERROR('σ и σw, МПа'!AB298*$BH$2,"-")</f>
        <v>98</v>
      </c>
      <c r="BC298" s="33">
        <f>IFERROR('σ и σw, МПа'!AC298*$BH$2,"-")</f>
        <v>98</v>
      </c>
    </row>
    <row r="299" spans="1:55" ht="38.25" x14ac:dyDescent="0.25">
      <c r="A299" s="10" t="str">
        <f>INDEX('Обработка исходного'!B:B,ROW($B$3)+4*(ROW($B299)-ROW($B$3)))</f>
        <v>Сталь хромоникелевая коррозионно-стойкого аустенитного класса</v>
      </c>
      <c r="B299" s="47" t="str">
        <f>INDEX('Обработка исходного'!D:D,ROW($B$3)+4*(ROW($B299)-ROW($B$3)))</f>
        <v>10Х18Н9</v>
      </c>
      <c r="C299" s="27" t="str">
        <f>'Rp0,2, МПа'!C299</f>
        <v>Трубы бесшовные холоднокатаные наружным диаметром от 16 до 70 мм с толщиной стенки от 2,5 до 12 мм</v>
      </c>
      <c r="D299" s="31">
        <f>IFERROR('σ и σw, МПа'!D299*$BE$2,"-")</f>
        <v>156.79999999999998</v>
      </c>
      <c r="E299" s="32">
        <f>IFERROR('σ и σw, МПа'!E299*$BE$2,"-")</f>
        <v>156.79999999999998</v>
      </c>
      <c r="F299" s="32">
        <f>IFERROR('σ и σw, МПа'!F299*$BE$2,"-")</f>
        <v>141.6</v>
      </c>
      <c r="G299" s="32">
        <f>IFERROR('σ и σw, МПа'!G299*$BE$2,"-")</f>
        <v>133.6</v>
      </c>
      <c r="H299" s="32">
        <f>IFERROR('σ и σw, МПа'!H299*$BE$2,"-")</f>
        <v>125.6</v>
      </c>
      <c r="I299" s="32">
        <f>IFERROR('σ и σw, МПа'!I299*$BE$2,"-")</f>
        <v>117.6</v>
      </c>
      <c r="J299" s="32">
        <f>IFERROR('σ и σw, МПа'!J299*$BE$2,"-")</f>
        <v>109.6</v>
      </c>
      <c r="K299" s="32">
        <f>IFERROR('σ и σw, МПа'!K299*$BE$2,"-")</f>
        <v>102.39999999999999</v>
      </c>
      <c r="L299" s="32">
        <f>IFERROR('σ и σw, МПа'!L299*$BE$2,"-")</f>
        <v>94.4</v>
      </c>
      <c r="M299" s="32">
        <f>IFERROR('σ и σw, МПа'!M299*$BE$2,"-")</f>
        <v>94.4</v>
      </c>
      <c r="N299" s="32">
        <f>IFERROR('σ и σw, МПа'!N299*$BE$2,"-")</f>
        <v>86.399999999999991</v>
      </c>
      <c r="O299" s="32">
        <f>IFERROR('σ и σw, МПа'!O299*$BE$2,"-")</f>
        <v>78.399999999999991</v>
      </c>
      <c r="P299" s="33">
        <f>IFERROR('σ и σw, МПа'!P299*$BE$2,"-")</f>
        <v>78.399999999999991</v>
      </c>
      <c r="Q299" s="31">
        <f>IFERROR('σ и σw, МПа'!D299*$BF$2,"-")</f>
        <v>209.06666666666666</v>
      </c>
      <c r="R299" s="32">
        <f>IFERROR('σ и σw, МПа'!E299*$BF$2,"-")</f>
        <v>209.06666666666666</v>
      </c>
      <c r="S299" s="32">
        <f>IFERROR('σ и σw, МПа'!F299*$BF$2,"-")</f>
        <v>188.8</v>
      </c>
      <c r="T299" s="32">
        <f>IFERROR('σ и σw, МПа'!G299*$BF$2,"-")</f>
        <v>178.13333333333333</v>
      </c>
      <c r="U299" s="32">
        <f>IFERROR('σ и σw, МПа'!H299*$BF$2,"-")</f>
        <v>167.4666666666667</v>
      </c>
      <c r="V299" s="32">
        <f>IFERROR('σ и σw, МПа'!I299*$BF$2,"-")</f>
        <v>156.80000000000001</v>
      </c>
      <c r="W299" s="32">
        <f>IFERROR('σ и σw, МПа'!J299*$BF$2,"-")</f>
        <v>146.13333333333333</v>
      </c>
      <c r="X299" s="32">
        <f>IFERROR('σ и σw, МПа'!K299*$BF$2,"-")</f>
        <v>136.53333333333333</v>
      </c>
      <c r="Y299" s="32">
        <f>IFERROR('σ и σw, МПа'!L299*$BF$2,"-")</f>
        <v>125.86666666666667</v>
      </c>
      <c r="Z299" s="32">
        <f>IFERROR('σ и σw, МПа'!M299*$BF$2,"-")</f>
        <v>125.86666666666667</v>
      </c>
      <c r="AA299" s="32">
        <f>IFERROR('σ и σw, МПа'!N299*$BF$2,"-")</f>
        <v>115.2</v>
      </c>
      <c r="AB299" s="32">
        <f>IFERROR('σ и σw, МПа'!O299*$BF$2,"-")</f>
        <v>104.53333333333333</v>
      </c>
      <c r="AC299" s="33">
        <f>IFERROR('σ и σw, МПа'!P299*$BF$2,"-")</f>
        <v>104.53333333333333</v>
      </c>
      <c r="AD299" s="31">
        <f>IFERROR('σ и σw, МПа'!Q299*$BG$2,"-")</f>
        <v>117.6</v>
      </c>
      <c r="AE299" s="32">
        <f>IFERROR('σ и σw, МПа'!R299*$BG$2,"-")</f>
        <v>117.6</v>
      </c>
      <c r="AF299" s="32">
        <f>IFERROR('σ и σw, МПа'!S299*$BG$2,"-")</f>
        <v>106.2</v>
      </c>
      <c r="AG299" s="32">
        <f>IFERROR('σ и σw, МПа'!T299*$BG$2,"-")</f>
        <v>100.2</v>
      </c>
      <c r="AH299" s="32">
        <f>IFERROR('σ и σw, МПа'!U299*$BG$2,"-")</f>
        <v>94.2</v>
      </c>
      <c r="AI299" s="32">
        <f>IFERROR('σ и σw, МПа'!V299*$BG$2,"-")</f>
        <v>88.2</v>
      </c>
      <c r="AJ299" s="32">
        <f>IFERROR('σ и σw, МПа'!W299*$BG$2,"-")</f>
        <v>82.2</v>
      </c>
      <c r="AK299" s="32">
        <f>IFERROR('σ и σw, МПа'!X299*$BG$2,"-")</f>
        <v>76.8</v>
      </c>
      <c r="AL299" s="32">
        <f>IFERROR('σ и σw, МПа'!Y299*$BG$2,"-")</f>
        <v>70.8</v>
      </c>
      <c r="AM299" s="32">
        <f>IFERROR('σ и σw, МПа'!Z299*$BG$2,"-")</f>
        <v>70.8</v>
      </c>
      <c r="AN299" s="32">
        <f>IFERROR('σ и σw, МПа'!AA299*$BG$2,"-")</f>
        <v>64.8</v>
      </c>
      <c r="AO299" s="32">
        <f>IFERROR('σ и σw, МПа'!AB299*$BG$2,"-")</f>
        <v>58.8</v>
      </c>
      <c r="AP299" s="33">
        <f>IFERROR('σ и σw, МПа'!AC299*$BG$2,"-")</f>
        <v>58.8</v>
      </c>
      <c r="AQ299" s="31">
        <f>IFERROR('σ и σw, МПа'!Q299*$BH$2,"-")</f>
        <v>196</v>
      </c>
      <c r="AR299" s="32">
        <f>IFERROR('σ и σw, МПа'!R299*$BH$2,"-")</f>
        <v>196</v>
      </c>
      <c r="AS299" s="32">
        <f>IFERROR('σ и σw, МПа'!S299*$BH$2,"-")</f>
        <v>177</v>
      </c>
      <c r="AT299" s="32">
        <f>IFERROR('σ и σw, МПа'!T299*$BH$2,"-")</f>
        <v>167</v>
      </c>
      <c r="AU299" s="32">
        <f>IFERROR('σ и σw, МПа'!U299*$BH$2,"-")</f>
        <v>157</v>
      </c>
      <c r="AV299" s="32">
        <f>IFERROR('σ и σw, МПа'!V299*$BH$2,"-")</f>
        <v>147</v>
      </c>
      <c r="AW299" s="32">
        <f>IFERROR('σ и σw, МПа'!W299*$BH$2,"-")</f>
        <v>137</v>
      </c>
      <c r="AX299" s="32">
        <f>IFERROR('σ и σw, МПа'!X299*$BH$2,"-")</f>
        <v>128</v>
      </c>
      <c r="AY299" s="32">
        <f>IFERROR('σ и σw, МПа'!Y299*$BH$2,"-")</f>
        <v>118</v>
      </c>
      <c r="AZ299" s="32">
        <f>IFERROR('σ и σw, МПа'!Z299*$BH$2,"-")</f>
        <v>118</v>
      </c>
      <c r="BA299" s="32">
        <f>IFERROR('σ и σw, МПа'!AA299*$BH$2,"-")</f>
        <v>108</v>
      </c>
      <c r="BB299" s="32">
        <f>IFERROR('σ и σw, МПа'!AB299*$BH$2,"-")</f>
        <v>98</v>
      </c>
      <c r="BC299" s="33">
        <f>IFERROR('σ и σw, МПа'!AC299*$BH$2,"-")</f>
        <v>98</v>
      </c>
    </row>
    <row r="300" spans="1:55" ht="38.25" x14ac:dyDescent="0.25">
      <c r="A300" s="10" t="str">
        <f>INDEX('Обработка исходного'!B:B,ROW($B$3)+4*(ROW($B300)-ROW($B$3)))</f>
        <v>Сталь хромоникелевая коррозионно-стойкого аустенитного класса</v>
      </c>
      <c r="B300" s="47" t="str">
        <f>INDEX('Обработка исходного'!D:D,ROW($B$3)+4*(ROW($B300)-ROW($B$3)))</f>
        <v>12Х18Н9</v>
      </c>
      <c r="C300" s="27" t="str">
        <f>'Rp0,2, МПа'!C300</f>
        <v>Трубы бесшовные холоднокатаные наружным диаметром от 16 до 70 мм с толщиной стенки от 2,5 до 12 мм</v>
      </c>
      <c r="D300" s="31">
        <f>IFERROR('σ и σw, МПа'!D300*$BE$2,"-")</f>
        <v>156.79999999999998</v>
      </c>
      <c r="E300" s="32">
        <f>IFERROR('σ и σw, МПа'!E300*$BE$2,"-")</f>
        <v>156.79999999999998</v>
      </c>
      <c r="F300" s="32">
        <f>IFERROR('σ и σw, МПа'!F300*$BE$2,"-")</f>
        <v>141.6</v>
      </c>
      <c r="G300" s="32">
        <f>IFERROR('σ и σw, МПа'!G300*$BE$2,"-")</f>
        <v>133.6</v>
      </c>
      <c r="H300" s="32">
        <f>IFERROR('σ и σw, МПа'!H300*$BE$2,"-")</f>
        <v>125.6</v>
      </c>
      <c r="I300" s="32">
        <f>IFERROR('σ и σw, МПа'!I300*$BE$2,"-")</f>
        <v>117.6</v>
      </c>
      <c r="J300" s="32">
        <f>IFERROR('σ и σw, МПа'!J300*$BE$2,"-")</f>
        <v>109.6</v>
      </c>
      <c r="K300" s="32">
        <f>IFERROR('σ и σw, МПа'!K300*$BE$2,"-")</f>
        <v>102.39999999999999</v>
      </c>
      <c r="L300" s="32">
        <f>IFERROR('σ и σw, МПа'!L300*$BE$2,"-")</f>
        <v>94.4</v>
      </c>
      <c r="M300" s="32">
        <f>IFERROR('σ и σw, МПа'!M300*$BE$2,"-")</f>
        <v>94.4</v>
      </c>
      <c r="N300" s="32">
        <f>IFERROR('σ и σw, МПа'!N300*$BE$2,"-")</f>
        <v>86.399999999999991</v>
      </c>
      <c r="O300" s="32">
        <f>IFERROR('σ и σw, МПа'!O300*$BE$2,"-")</f>
        <v>78.399999999999991</v>
      </c>
      <c r="P300" s="33">
        <f>IFERROR('σ и σw, МПа'!P300*$BE$2,"-")</f>
        <v>78.399999999999991</v>
      </c>
      <c r="Q300" s="31">
        <f>IFERROR('σ и σw, МПа'!D300*$BF$2,"-")</f>
        <v>209.06666666666666</v>
      </c>
      <c r="R300" s="32">
        <f>IFERROR('σ и σw, МПа'!E300*$BF$2,"-")</f>
        <v>209.06666666666666</v>
      </c>
      <c r="S300" s="32">
        <f>IFERROR('σ и σw, МПа'!F300*$BF$2,"-")</f>
        <v>188.8</v>
      </c>
      <c r="T300" s="32">
        <f>IFERROR('σ и σw, МПа'!G300*$BF$2,"-")</f>
        <v>178.13333333333333</v>
      </c>
      <c r="U300" s="32">
        <f>IFERROR('σ и σw, МПа'!H300*$BF$2,"-")</f>
        <v>167.4666666666667</v>
      </c>
      <c r="V300" s="32">
        <f>IFERROR('σ и σw, МПа'!I300*$BF$2,"-")</f>
        <v>156.80000000000001</v>
      </c>
      <c r="W300" s="32">
        <f>IFERROR('σ и σw, МПа'!J300*$BF$2,"-")</f>
        <v>146.13333333333333</v>
      </c>
      <c r="X300" s="32">
        <f>IFERROR('σ и σw, МПа'!K300*$BF$2,"-")</f>
        <v>136.53333333333333</v>
      </c>
      <c r="Y300" s="32">
        <f>IFERROR('σ и σw, МПа'!L300*$BF$2,"-")</f>
        <v>125.86666666666667</v>
      </c>
      <c r="Z300" s="32">
        <f>IFERROR('σ и σw, МПа'!M300*$BF$2,"-")</f>
        <v>125.86666666666667</v>
      </c>
      <c r="AA300" s="32">
        <f>IFERROR('σ и σw, МПа'!N300*$BF$2,"-")</f>
        <v>115.2</v>
      </c>
      <c r="AB300" s="32">
        <f>IFERROR('σ и σw, МПа'!O300*$BF$2,"-")</f>
        <v>104.53333333333333</v>
      </c>
      <c r="AC300" s="33">
        <f>IFERROR('σ и σw, МПа'!P300*$BF$2,"-")</f>
        <v>104.53333333333333</v>
      </c>
      <c r="AD300" s="31">
        <f>IFERROR('σ и σw, МПа'!Q300*$BG$2,"-")</f>
        <v>117.6</v>
      </c>
      <c r="AE300" s="32">
        <f>IFERROR('σ и σw, МПа'!R300*$BG$2,"-")</f>
        <v>117.6</v>
      </c>
      <c r="AF300" s="32">
        <f>IFERROR('σ и σw, МПа'!S300*$BG$2,"-")</f>
        <v>106.2</v>
      </c>
      <c r="AG300" s="32">
        <f>IFERROR('σ и σw, МПа'!T300*$BG$2,"-")</f>
        <v>100.2</v>
      </c>
      <c r="AH300" s="32">
        <f>IFERROR('σ и σw, МПа'!U300*$BG$2,"-")</f>
        <v>94.2</v>
      </c>
      <c r="AI300" s="32">
        <f>IFERROR('σ и σw, МПа'!V300*$BG$2,"-")</f>
        <v>88.2</v>
      </c>
      <c r="AJ300" s="32">
        <f>IFERROR('σ и σw, МПа'!W300*$BG$2,"-")</f>
        <v>82.2</v>
      </c>
      <c r="AK300" s="32">
        <f>IFERROR('σ и σw, МПа'!X300*$BG$2,"-")</f>
        <v>76.8</v>
      </c>
      <c r="AL300" s="32">
        <f>IFERROR('σ и σw, МПа'!Y300*$BG$2,"-")</f>
        <v>70.8</v>
      </c>
      <c r="AM300" s="32">
        <f>IFERROR('σ и σw, МПа'!Z300*$BG$2,"-")</f>
        <v>70.8</v>
      </c>
      <c r="AN300" s="32">
        <f>IFERROR('σ и σw, МПа'!AA300*$BG$2,"-")</f>
        <v>64.8</v>
      </c>
      <c r="AO300" s="32">
        <f>IFERROR('σ и σw, МПа'!AB300*$BG$2,"-")</f>
        <v>58.8</v>
      </c>
      <c r="AP300" s="33">
        <f>IFERROR('σ и σw, МПа'!AC300*$BG$2,"-")</f>
        <v>58.8</v>
      </c>
      <c r="AQ300" s="31">
        <f>IFERROR('σ и σw, МПа'!Q300*$BH$2,"-")</f>
        <v>196</v>
      </c>
      <c r="AR300" s="32">
        <f>IFERROR('σ и σw, МПа'!R300*$BH$2,"-")</f>
        <v>196</v>
      </c>
      <c r="AS300" s="32">
        <f>IFERROR('σ и σw, МПа'!S300*$BH$2,"-")</f>
        <v>177</v>
      </c>
      <c r="AT300" s="32">
        <f>IFERROR('σ и σw, МПа'!T300*$BH$2,"-")</f>
        <v>167</v>
      </c>
      <c r="AU300" s="32">
        <f>IFERROR('σ и σw, МПа'!U300*$BH$2,"-")</f>
        <v>157</v>
      </c>
      <c r="AV300" s="32">
        <f>IFERROR('σ и σw, МПа'!V300*$BH$2,"-")</f>
        <v>147</v>
      </c>
      <c r="AW300" s="32">
        <f>IFERROR('σ и σw, МПа'!W300*$BH$2,"-")</f>
        <v>137</v>
      </c>
      <c r="AX300" s="32">
        <f>IFERROR('σ и σw, МПа'!X300*$BH$2,"-")</f>
        <v>128</v>
      </c>
      <c r="AY300" s="32">
        <f>IFERROR('σ и σw, МПа'!Y300*$BH$2,"-")</f>
        <v>118</v>
      </c>
      <c r="AZ300" s="32">
        <f>IFERROR('σ и σw, МПа'!Z300*$BH$2,"-")</f>
        <v>118</v>
      </c>
      <c r="BA300" s="32">
        <f>IFERROR('σ и σw, МПа'!AA300*$BH$2,"-")</f>
        <v>108</v>
      </c>
      <c r="BB300" s="32">
        <f>IFERROR('σ и σw, МПа'!AB300*$BH$2,"-")</f>
        <v>98</v>
      </c>
      <c r="BC300" s="33">
        <f>IFERROR('σ и σw, МПа'!AC300*$BH$2,"-")</f>
        <v>98</v>
      </c>
    </row>
    <row r="301" spans="1:55" ht="38.25" x14ac:dyDescent="0.25">
      <c r="A301" s="10" t="str">
        <f>INDEX('Обработка исходного'!B:B,ROW($B$3)+4*(ROW($B301)-ROW($B$3)))</f>
        <v>Сталь хромоникелевая коррозионно-стойкого аустенитного класса</v>
      </c>
      <c r="B301" s="47" t="str">
        <f>INDEX('Обработка исходного'!D:D,ROW($B$3)+4*(ROW($B301)-ROW($B$3)))</f>
        <v>08Х18Н10Т</v>
      </c>
      <c r="C301" s="27" t="str">
        <f>'Rp0,2, МПа'!C301</f>
        <v>Сортовой прокат и поковки из него толщиной или диаметром до 200 мм</v>
      </c>
      <c r="D301" s="31">
        <f>IFERROR('σ и σw, МПа'!D301*$BE$2,"-")</f>
        <v>156.79999999999998</v>
      </c>
      <c r="E301" s="32">
        <f>IFERROR('σ и σw, МПа'!E301*$BE$2,"-")</f>
        <v>152.79999999999998</v>
      </c>
      <c r="F301" s="32">
        <f>IFERROR('σ и σw, МПа'!F301*$BE$2,"-")</f>
        <v>151.19999999999999</v>
      </c>
      <c r="G301" s="32">
        <f>IFERROR('σ и σw, МПа'!G301*$BE$2,"-")</f>
        <v>148.79999999999998</v>
      </c>
      <c r="H301" s="32">
        <f>IFERROR('σ и σw, МПа'!H301*$BE$2,"-")</f>
        <v>144.80000000000001</v>
      </c>
      <c r="I301" s="32">
        <f>IFERROR('σ и σw, МПа'!I301*$BE$2,"-")</f>
        <v>140.79999999999998</v>
      </c>
      <c r="J301" s="32">
        <f>IFERROR('σ и σw, МПа'!J301*$BE$2,"-")</f>
        <v>137.6</v>
      </c>
      <c r="K301" s="32">
        <f>IFERROR('σ и σw, МПа'!K301*$BE$2,"-")</f>
        <v>133.6</v>
      </c>
      <c r="L301" s="32">
        <f>IFERROR('σ и σw, МПа'!L301*$BE$2,"-")</f>
        <v>129.6</v>
      </c>
      <c r="M301" s="32">
        <f>IFERROR('σ и σw, МПа'!M301*$BE$2,"-")</f>
        <v>125.6</v>
      </c>
      <c r="N301" s="32">
        <f>IFERROR('σ и σw, МПа'!N301*$BE$2,"-")</f>
        <v>121.6</v>
      </c>
      <c r="O301" s="32">
        <f>IFERROR('σ и σw, МПа'!O301*$BE$2,"-")</f>
        <v>120</v>
      </c>
      <c r="P301" s="33">
        <f>IFERROR('σ и σw, МПа'!P301*$BE$2,"-")</f>
        <v>115.38461538461537</v>
      </c>
      <c r="Q301" s="31">
        <f>IFERROR('σ и σw, МПа'!D301*$BF$2,"-")</f>
        <v>209.06666666666666</v>
      </c>
      <c r="R301" s="32">
        <f>IFERROR('σ и σw, МПа'!E301*$BF$2,"-")</f>
        <v>203.73333333333335</v>
      </c>
      <c r="S301" s="32">
        <f>IFERROR('σ и σw, МПа'!F301*$BF$2,"-")</f>
        <v>201.60000000000002</v>
      </c>
      <c r="T301" s="32">
        <f>IFERROR('σ и σw, МПа'!G301*$BF$2,"-")</f>
        <v>198.4</v>
      </c>
      <c r="U301" s="32">
        <f>IFERROR('σ и σw, МПа'!H301*$BF$2,"-")</f>
        <v>193.06666666666669</v>
      </c>
      <c r="V301" s="32">
        <f>IFERROR('σ и σw, МПа'!I301*$BF$2,"-")</f>
        <v>187.73333333333335</v>
      </c>
      <c r="W301" s="32">
        <f>IFERROR('σ и σw, МПа'!J301*$BF$2,"-")</f>
        <v>183.4666666666667</v>
      </c>
      <c r="X301" s="32">
        <f>IFERROR('σ и σw, МПа'!K301*$BF$2,"-")</f>
        <v>178.13333333333333</v>
      </c>
      <c r="Y301" s="32">
        <f>IFERROR('σ и σw, МПа'!L301*$BF$2,"-")</f>
        <v>172.8</v>
      </c>
      <c r="Z301" s="32">
        <f>IFERROR('σ и σw, МПа'!M301*$BF$2,"-")</f>
        <v>167.4666666666667</v>
      </c>
      <c r="AA301" s="32">
        <f>IFERROR('σ и σw, МПа'!N301*$BF$2,"-")</f>
        <v>162.13333333333333</v>
      </c>
      <c r="AB301" s="32">
        <f>IFERROR('σ и σw, МПа'!O301*$BF$2,"-")</f>
        <v>160</v>
      </c>
      <c r="AC301" s="33">
        <f>IFERROR('σ и σw, МПа'!P301*$BF$2,"-")</f>
        <v>153.84615384615384</v>
      </c>
      <c r="AD301" s="31">
        <f>IFERROR('σ и σw, МПа'!Q301*$BG$2,"-")</f>
        <v>117.6</v>
      </c>
      <c r="AE301" s="32">
        <f>IFERROR('σ и σw, МПа'!R301*$BG$2,"-")</f>
        <v>114.6</v>
      </c>
      <c r="AF301" s="32">
        <f>IFERROR('σ и σw, МПа'!S301*$BG$2,"-")</f>
        <v>113.39999999999999</v>
      </c>
      <c r="AG301" s="32">
        <f>IFERROR('σ и σw, МПа'!T301*$BG$2,"-")</f>
        <v>111.6</v>
      </c>
      <c r="AH301" s="32">
        <f>IFERROR('σ и σw, МПа'!U301*$BG$2,"-")</f>
        <v>108.6</v>
      </c>
      <c r="AI301" s="32">
        <f>IFERROR('σ и σw, МПа'!V301*$BG$2,"-")</f>
        <v>105.6</v>
      </c>
      <c r="AJ301" s="32">
        <f>IFERROR('σ и σw, МПа'!W301*$BG$2,"-")</f>
        <v>103.2</v>
      </c>
      <c r="AK301" s="32">
        <f>IFERROR('σ и σw, МПа'!X301*$BG$2,"-")</f>
        <v>100.2</v>
      </c>
      <c r="AL301" s="32">
        <f>IFERROR('σ и σw, МПа'!Y301*$BG$2,"-")</f>
        <v>97.2</v>
      </c>
      <c r="AM301" s="32">
        <f>IFERROR('σ и σw, МПа'!Z301*$BG$2,"-")</f>
        <v>94.2</v>
      </c>
      <c r="AN301" s="32">
        <f>IFERROR('σ и σw, МПа'!AA301*$BG$2,"-")</f>
        <v>91.2</v>
      </c>
      <c r="AO301" s="32">
        <f>IFERROR('σ и σw, МПа'!AB301*$BG$2,"-")</f>
        <v>90</v>
      </c>
      <c r="AP301" s="33">
        <f>IFERROR('σ и σw, МПа'!AC301*$BG$2,"-")</f>
        <v>88.2</v>
      </c>
      <c r="AQ301" s="31">
        <f>IFERROR('σ и σw, МПа'!Q301*$BH$2,"-")</f>
        <v>196</v>
      </c>
      <c r="AR301" s="32">
        <f>IFERROR('σ и σw, МПа'!R301*$BH$2,"-")</f>
        <v>191</v>
      </c>
      <c r="AS301" s="32">
        <f>IFERROR('σ и σw, МПа'!S301*$BH$2,"-")</f>
        <v>189</v>
      </c>
      <c r="AT301" s="32">
        <f>IFERROR('σ и σw, МПа'!T301*$BH$2,"-")</f>
        <v>186</v>
      </c>
      <c r="AU301" s="32">
        <f>IFERROR('σ и σw, МПа'!U301*$BH$2,"-")</f>
        <v>181</v>
      </c>
      <c r="AV301" s="32">
        <f>IFERROR('σ и σw, МПа'!V301*$BH$2,"-")</f>
        <v>176</v>
      </c>
      <c r="AW301" s="32">
        <f>IFERROR('σ и σw, МПа'!W301*$BH$2,"-")</f>
        <v>172</v>
      </c>
      <c r="AX301" s="32">
        <f>IFERROR('σ и σw, МПа'!X301*$BH$2,"-")</f>
        <v>167</v>
      </c>
      <c r="AY301" s="32">
        <f>IFERROR('σ и σw, МПа'!Y301*$BH$2,"-")</f>
        <v>162</v>
      </c>
      <c r="AZ301" s="32">
        <f>IFERROR('σ и σw, МПа'!Z301*$BH$2,"-")</f>
        <v>157</v>
      </c>
      <c r="BA301" s="32">
        <f>IFERROR('σ и σw, МПа'!AA301*$BH$2,"-")</f>
        <v>152</v>
      </c>
      <c r="BB301" s="32">
        <f>IFERROR('σ и σw, МПа'!AB301*$BH$2,"-")</f>
        <v>150</v>
      </c>
      <c r="BC301" s="33">
        <f>IFERROR('σ и σw, МПа'!AC301*$BH$2,"-")</f>
        <v>147</v>
      </c>
    </row>
    <row r="302" spans="1:55" ht="38.25" x14ac:dyDescent="0.25">
      <c r="A302" s="10" t="str">
        <f>INDEX('Обработка исходного'!B:B,ROW($B$3)+4*(ROW($B302)-ROW($B$3)))</f>
        <v>Сталь хромоникелевая коррозионно-стойкого аустенитного класса</v>
      </c>
      <c r="B302" s="47" t="str">
        <f>INDEX('Обработка исходного'!D:D,ROW($B$3)+4*(ROW($B302)-ROW($B$3)))</f>
        <v>08Х18Н10Т</v>
      </c>
      <c r="C302" s="27" t="str">
        <f>'Rp0,2, МПа'!C302</f>
        <v>Плиты, поковки из слитка, листовые заготовки и штамповки диаметром от 40 до 200 мм</v>
      </c>
      <c r="D302" s="31">
        <f>IFERROR('σ и σw, МПа'!D302*$BE$2,"-")</f>
        <v>156.79999999999998</v>
      </c>
      <c r="E302" s="32">
        <f>IFERROR('σ и σw, МПа'!E302*$BE$2,"-")</f>
        <v>154.39999999999998</v>
      </c>
      <c r="F302" s="32">
        <f>IFERROR('σ и σw, МПа'!F302*$BE$2,"-")</f>
        <v>148.79999999999998</v>
      </c>
      <c r="G302" s="32">
        <f>IFERROR('σ и σw, МПа'!G302*$BE$2,"-")</f>
        <v>144.80000000000001</v>
      </c>
      <c r="H302" s="32">
        <f>IFERROR('σ и σw, МПа'!H302*$BE$2,"-")</f>
        <v>140.79999999999998</v>
      </c>
      <c r="I302" s="32">
        <f>IFERROR('σ и σw, МПа'!I302*$BE$2,"-")</f>
        <v>133.6</v>
      </c>
      <c r="J302" s="32">
        <f>IFERROR('σ и σw, МПа'!J302*$BE$2,"-")</f>
        <v>129.6</v>
      </c>
      <c r="K302" s="32">
        <f>IFERROR('σ и σw, МПа'!K302*$BE$2,"-")</f>
        <v>125.6</v>
      </c>
      <c r="L302" s="32">
        <f>IFERROR('σ и σw, МПа'!L302*$BE$2,"-")</f>
        <v>121.6</v>
      </c>
      <c r="M302" s="32">
        <f>IFERROR('σ и σw, МПа'!M302*$BE$2,"-")</f>
        <v>115.19999999999999</v>
      </c>
      <c r="N302" s="32">
        <f>IFERROR('σ и σw, МПа'!N302*$BE$2,"-")</f>
        <v>109.6</v>
      </c>
      <c r="O302" s="32">
        <f>IFERROR('σ и σw, МПа'!O302*$BE$2,"-")</f>
        <v>105.6</v>
      </c>
      <c r="P302" s="33">
        <f>IFERROR('σ и σw, МПа'!P302*$BE$2,"-")</f>
        <v>99.692307692307693</v>
      </c>
      <c r="Q302" s="31">
        <f>IFERROR('σ и σw, МПа'!D302*$BF$2,"-")</f>
        <v>209.06666666666666</v>
      </c>
      <c r="R302" s="32">
        <f>IFERROR('σ и σw, МПа'!E302*$BF$2,"-")</f>
        <v>205.86666666666667</v>
      </c>
      <c r="S302" s="32">
        <f>IFERROR('σ и σw, МПа'!F302*$BF$2,"-")</f>
        <v>198.4</v>
      </c>
      <c r="T302" s="32">
        <f>IFERROR('σ и σw, МПа'!G302*$BF$2,"-")</f>
        <v>193.06666666666669</v>
      </c>
      <c r="U302" s="32">
        <f>IFERROR('σ и σw, МПа'!H302*$BF$2,"-")</f>
        <v>187.73333333333335</v>
      </c>
      <c r="V302" s="32">
        <f>IFERROR('σ и σw, МПа'!I302*$BF$2,"-")</f>
        <v>178.13333333333333</v>
      </c>
      <c r="W302" s="32">
        <f>IFERROR('σ и σw, МПа'!J302*$BF$2,"-")</f>
        <v>172.8</v>
      </c>
      <c r="X302" s="32">
        <f>IFERROR('σ и σw, МПа'!K302*$BF$2,"-")</f>
        <v>167.4666666666667</v>
      </c>
      <c r="Y302" s="32">
        <f>IFERROR('σ и σw, МПа'!L302*$BF$2,"-")</f>
        <v>162.13333333333333</v>
      </c>
      <c r="Z302" s="32">
        <f>IFERROR('σ и σw, МПа'!M302*$BF$2,"-")</f>
        <v>153.60000000000002</v>
      </c>
      <c r="AA302" s="32">
        <f>IFERROR('σ и σw, МПа'!N302*$BF$2,"-")</f>
        <v>146.13333333333333</v>
      </c>
      <c r="AB302" s="32">
        <f>IFERROR('σ и σw, МПа'!O302*$BF$2,"-")</f>
        <v>140.80000000000001</v>
      </c>
      <c r="AC302" s="33">
        <f>IFERROR('σ и σw, МПа'!P302*$BF$2,"-")</f>
        <v>132.92307692307693</v>
      </c>
      <c r="AD302" s="31">
        <f>IFERROR('σ и σw, МПа'!Q302*$BG$2,"-")</f>
        <v>117.6</v>
      </c>
      <c r="AE302" s="32">
        <f>IFERROR('σ и σw, МПа'!R302*$BG$2,"-")</f>
        <v>115.8</v>
      </c>
      <c r="AF302" s="32">
        <f>IFERROR('σ и σw, МПа'!S302*$BG$2,"-")</f>
        <v>111.6</v>
      </c>
      <c r="AG302" s="32">
        <f>IFERROR('σ и σw, МПа'!T302*$BG$2,"-")</f>
        <v>108.6</v>
      </c>
      <c r="AH302" s="32">
        <f>IFERROR('σ и σw, МПа'!U302*$BG$2,"-")</f>
        <v>105.6</v>
      </c>
      <c r="AI302" s="32">
        <f>IFERROR('σ и σw, МПа'!V302*$BG$2,"-")</f>
        <v>100.2</v>
      </c>
      <c r="AJ302" s="32">
        <f>IFERROR('σ и σw, МПа'!W302*$BG$2,"-")</f>
        <v>97.2</v>
      </c>
      <c r="AK302" s="32">
        <f>IFERROR('σ и σw, МПа'!X302*$BG$2,"-")</f>
        <v>94.2</v>
      </c>
      <c r="AL302" s="32">
        <f>IFERROR('σ и σw, МПа'!Y302*$BG$2,"-")</f>
        <v>91.2</v>
      </c>
      <c r="AM302" s="32">
        <f>IFERROR('σ и σw, МПа'!Z302*$BG$2,"-")</f>
        <v>86.399999999999991</v>
      </c>
      <c r="AN302" s="32">
        <f>IFERROR('σ и σw, МПа'!AA302*$BG$2,"-")</f>
        <v>82.2</v>
      </c>
      <c r="AO302" s="32">
        <f>IFERROR('σ и σw, МПа'!AB302*$BG$2,"-")</f>
        <v>79.2</v>
      </c>
      <c r="AP302" s="33">
        <f>IFERROR('σ и σw, МПа'!AC302*$BG$2,"-")</f>
        <v>76.2</v>
      </c>
      <c r="AQ302" s="31">
        <f>IFERROR('σ и σw, МПа'!Q302*$BH$2,"-")</f>
        <v>196</v>
      </c>
      <c r="AR302" s="32">
        <f>IFERROR('σ и σw, МПа'!R302*$BH$2,"-")</f>
        <v>193</v>
      </c>
      <c r="AS302" s="32">
        <f>IFERROR('σ и σw, МПа'!S302*$BH$2,"-")</f>
        <v>186</v>
      </c>
      <c r="AT302" s="32">
        <f>IFERROR('σ и σw, МПа'!T302*$BH$2,"-")</f>
        <v>181</v>
      </c>
      <c r="AU302" s="32">
        <f>IFERROR('σ и σw, МПа'!U302*$BH$2,"-")</f>
        <v>176</v>
      </c>
      <c r="AV302" s="32">
        <f>IFERROR('σ и σw, МПа'!V302*$BH$2,"-")</f>
        <v>167</v>
      </c>
      <c r="AW302" s="32">
        <f>IFERROR('σ и σw, МПа'!W302*$BH$2,"-")</f>
        <v>162</v>
      </c>
      <c r="AX302" s="32">
        <f>IFERROR('σ и σw, МПа'!X302*$BH$2,"-")</f>
        <v>157</v>
      </c>
      <c r="AY302" s="32">
        <f>IFERROR('σ и σw, МПа'!Y302*$BH$2,"-")</f>
        <v>152</v>
      </c>
      <c r="AZ302" s="32">
        <f>IFERROR('σ и σw, МПа'!Z302*$BH$2,"-")</f>
        <v>144</v>
      </c>
      <c r="BA302" s="32">
        <f>IFERROR('σ и σw, МПа'!AA302*$BH$2,"-")</f>
        <v>137</v>
      </c>
      <c r="BB302" s="32">
        <f>IFERROR('σ и σw, МПа'!AB302*$BH$2,"-")</f>
        <v>132</v>
      </c>
      <c r="BC302" s="33">
        <f>IFERROR('σ и σw, МПа'!AC302*$BH$2,"-")</f>
        <v>127</v>
      </c>
    </row>
    <row r="303" spans="1:55" ht="38.25" x14ac:dyDescent="0.25">
      <c r="A303" s="10" t="str">
        <f>INDEX('Обработка исходного'!B:B,ROW($B$3)+4*(ROW($B303)-ROW($B$3)))</f>
        <v>Сталь хромоникелевая коррозионно-стойкого аустенитного класса</v>
      </c>
      <c r="B303" s="47" t="str">
        <f>INDEX('Обработка исходного'!D:D,ROW($B$3)+4*(ROW($B303)-ROW($B$3)))</f>
        <v>08Х18Н10Т</v>
      </c>
      <c r="C303" s="27" t="str">
        <f>'Rp0,2, МПа'!C303</f>
        <v>Плиты, поковки из слитка, листовые заготовки и штамповки диаметром более 200 мм</v>
      </c>
      <c r="D303" s="31">
        <f>IFERROR('σ и σw, МПа'!D303*$BE$2,"-")</f>
        <v>156.79999999999998</v>
      </c>
      <c r="E303" s="32">
        <f>IFERROR('σ и σw, МПа'!E303*$BE$2,"-")</f>
        <v>152.79999999999998</v>
      </c>
      <c r="F303" s="32">
        <f>IFERROR('σ и σw, МПа'!F303*$BE$2,"-")</f>
        <v>144.80000000000001</v>
      </c>
      <c r="G303" s="32">
        <f>IFERROR('σ и σw, МПа'!G303*$BE$2,"-")</f>
        <v>137.6</v>
      </c>
      <c r="H303" s="32">
        <f>IFERROR('σ и σw, МПа'!H303*$BE$2,"-")</f>
        <v>131.19999999999999</v>
      </c>
      <c r="I303" s="32">
        <f>IFERROR('σ и σw, МПа'!I303*$BE$2,"-")</f>
        <v>121.6</v>
      </c>
      <c r="J303" s="32">
        <f>IFERROR('σ и σw, МПа'!J303*$BE$2,"-")</f>
        <v>117.6</v>
      </c>
      <c r="K303" s="32">
        <f>IFERROR('σ и σw, МПа'!K303*$BE$2,"-")</f>
        <v>109.6</v>
      </c>
      <c r="L303" s="32">
        <f>IFERROR('σ и σw, МПа'!L303*$BE$2,"-")</f>
        <v>105.6</v>
      </c>
      <c r="M303" s="32">
        <f>IFERROR('σ и σw, МПа'!M303*$BE$2,"-")</f>
        <v>98.399999999999991</v>
      </c>
      <c r="N303" s="32">
        <f>IFERROR('σ и σw, МПа'!N303*$BE$2,"-")</f>
        <v>90.399999999999991</v>
      </c>
      <c r="O303" s="32">
        <f>IFERROR('σ и σw, МПа'!O303*$BE$2,"-")</f>
        <v>82.4</v>
      </c>
      <c r="P303" s="33">
        <f>IFERROR('σ и σw, МПа'!P303*$BE$2,"-")</f>
        <v>78.399999999999991</v>
      </c>
      <c r="Q303" s="31">
        <f>IFERROR('σ и σw, МПа'!D303*$BF$2,"-")</f>
        <v>209.06666666666666</v>
      </c>
      <c r="R303" s="32">
        <f>IFERROR('σ и σw, МПа'!E303*$BF$2,"-")</f>
        <v>203.73333333333335</v>
      </c>
      <c r="S303" s="32">
        <f>IFERROR('σ и σw, МПа'!F303*$BF$2,"-")</f>
        <v>193.06666666666669</v>
      </c>
      <c r="T303" s="32">
        <f>IFERROR('σ и σw, МПа'!G303*$BF$2,"-")</f>
        <v>183.4666666666667</v>
      </c>
      <c r="U303" s="32">
        <f>IFERROR('σ и σw, МПа'!H303*$BF$2,"-")</f>
        <v>174.93333333333334</v>
      </c>
      <c r="V303" s="32">
        <f>IFERROR('σ и σw, МПа'!I303*$BF$2,"-")</f>
        <v>162.13333333333333</v>
      </c>
      <c r="W303" s="32">
        <f>IFERROR('σ и σw, МПа'!J303*$BF$2,"-")</f>
        <v>156.80000000000001</v>
      </c>
      <c r="X303" s="32">
        <f>IFERROR('σ и σw, МПа'!K303*$BF$2,"-")</f>
        <v>146.13333333333333</v>
      </c>
      <c r="Y303" s="32">
        <f>IFERROR('σ и σw, МПа'!L303*$BF$2,"-")</f>
        <v>140.80000000000001</v>
      </c>
      <c r="Z303" s="32">
        <f>IFERROR('σ и σw, МПа'!M303*$BF$2,"-")</f>
        <v>131.20000000000002</v>
      </c>
      <c r="AA303" s="32">
        <f>IFERROR('σ и σw, МПа'!N303*$BF$2,"-")</f>
        <v>120.53333333333333</v>
      </c>
      <c r="AB303" s="32">
        <f>IFERROR('σ и σw, МПа'!O303*$BF$2,"-")</f>
        <v>109.86666666666667</v>
      </c>
      <c r="AC303" s="33">
        <f>IFERROR('σ и σw, МПа'!P303*$BF$2,"-")</f>
        <v>104.53333333333333</v>
      </c>
      <c r="AD303" s="31">
        <f>IFERROR('σ и σw, МПа'!Q303*$BG$2,"-")</f>
        <v>117.6</v>
      </c>
      <c r="AE303" s="32">
        <f>IFERROR('σ и σw, МПа'!R303*$BG$2,"-")</f>
        <v>114.6</v>
      </c>
      <c r="AF303" s="32">
        <f>IFERROR('σ и σw, МПа'!S303*$BG$2,"-")</f>
        <v>108.6</v>
      </c>
      <c r="AG303" s="32">
        <f>IFERROR('σ и σw, МПа'!T303*$BG$2,"-")</f>
        <v>103.2</v>
      </c>
      <c r="AH303" s="32">
        <f>IFERROR('σ и σw, МПа'!U303*$BG$2,"-")</f>
        <v>98.399999999999991</v>
      </c>
      <c r="AI303" s="32">
        <f>IFERROR('σ и σw, МПа'!V303*$BG$2,"-")</f>
        <v>91.2</v>
      </c>
      <c r="AJ303" s="32">
        <f>IFERROR('σ и σw, МПа'!W303*$BG$2,"-")</f>
        <v>88.2</v>
      </c>
      <c r="AK303" s="32">
        <f>IFERROR('σ и σw, МПа'!X303*$BG$2,"-")</f>
        <v>82.2</v>
      </c>
      <c r="AL303" s="32">
        <f>IFERROR('σ и σw, МПа'!Y303*$BG$2,"-")</f>
        <v>79.2</v>
      </c>
      <c r="AM303" s="32">
        <f>IFERROR('σ и σw, МПа'!Z303*$BG$2,"-")</f>
        <v>73.8</v>
      </c>
      <c r="AN303" s="32">
        <f>IFERROR('σ и σw, МПа'!AA303*$BG$2,"-")</f>
        <v>67.8</v>
      </c>
      <c r="AO303" s="32">
        <f>IFERROR('σ и σw, МПа'!AB303*$BG$2,"-")</f>
        <v>61.8</v>
      </c>
      <c r="AP303" s="33">
        <f>IFERROR('σ и σw, МПа'!AC303*$BG$2,"-")</f>
        <v>58.8</v>
      </c>
      <c r="AQ303" s="31">
        <f>IFERROR('σ и σw, МПа'!Q303*$BH$2,"-")</f>
        <v>196</v>
      </c>
      <c r="AR303" s="32">
        <f>IFERROR('σ и σw, МПа'!R303*$BH$2,"-")</f>
        <v>191</v>
      </c>
      <c r="AS303" s="32">
        <f>IFERROR('σ и σw, МПа'!S303*$BH$2,"-")</f>
        <v>181</v>
      </c>
      <c r="AT303" s="32">
        <f>IFERROR('σ и σw, МПа'!T303*$BH$2,"-")</f>
        <v>172</v>
      </c>
      <c r="AU303" s="32">
        <f>IFERROR('σ и σw, МПа'!U303*$BH$2,"-")</f>
        <v>164</v>
      </c>
      <c r="AV303" s="32">
        <f>IFERROR('σ и σw, МПа'!V303*$BH$2,"-")</f>
        <v>152</v>
      </c>
      <c r="AW303" s="32">
        <f>IFERROR('σ и σw, МПа'!W303*$BH$2,"-")</f>
        <v>147</v>
      </c>
      <c r="AX303" s="32">
        <f>IFERROR('σ и σw, МПа'!X303*$BH$2,"-")</f>
        <v>137</v>
      </c>
      <c r="AY303" s="32">
        <f>IFERROR('σ и σw, МПа'!Y303*$BH$2,"-")</f>
        <v>132</v>
      </c>
      <c r="AZ303" s="32">
        <f>IFERROR('σ и σw, МПа'!Z303*$BH$2,"-")</f>
        <v>123</v>
      </c>
      <c r="BA303" s="32">
        <f>IFERROR('σ и σw, МПа'!AA303*$BH$2,"-")</f>
        <v>113</v>
      </c>
      <c r="BB303" s="32">
        <f>IFERROR('σ и σw, МПа'!AB303*$BH$2,"-")</f>
        <v>103</v>
      </c>
      <c r="BC303" s="33">
        <f>IFERROR('σ и σw, МПа'!AC303*$BH$2,"-")</f>
        <v>98</v>
      </c>
    </row>
    <row r="304" spans="1:55" ht="38.25" x14ac:dyDescent="0.25">
      <c r="A304" s="10" t="str">
        <f>INDEX('Обработка исходного'!B:B,ROW($B$3)+4*(ROW($B304)-ROW($B$3)))</f>
        <v>Сталь хромоникелевая коррозионно-стойкого аустенитного класса</v>
      </c>
      <c r="B304" s="47" t="str">
        <f>INDEX('Обработка исходного'!D:D,ROW($B$3)+4*(ROW($B304)-ROW($B$3)))</f>
        <v>08Х18Н10Т</v>
      </c>
      <c r="C304" s="27" t="str">
        <f>'Rp0,2, МПа'!C304</f>
        <v>Трубы</v>
      </c>
      <c r="D304" s="31">
        <f>IFERROR('σ и σw, МПа'!D304*$BE$2,"-")</f>
        <v>172.79999999999998</v>
      </c>
      <c r="E304" s="32">
        <f>IFERROR('σ и σw, МПа'!E304*$BE$2,"-")</f>
        <v>164.8</v>
      </c>
      <c r="F304" s="32">
        <f>IFERROR('σ и σw, МПа'!F304*$BE$2,"-")</f>
        <v>164.8</v>
      </c>
      <c r="G304" s="32">
        <f>IFERROR('σ и σw, МПа'!G304*$BE$2,"-")</f>
        <v>156.79999999999998</v>
      </c>
      <c r="H304" s="32">
        <f>IFERROR('σ и σw, МПа'!H304*$BE$2,"-")</f>
        <v>149.6</v>
      </c>
      <c r="I304" s="32">
        <f>IFERROR('σ и σw, МПа'!I304*$BE$2,"-")</f>
        <v>149.6</v>
      </c>
      <c r="J304" s="32">
        <f>IFERROR('σ и σw, МПа'!J304*$BE$2,"-")</f>
        <v>141.6</v>
      </c>
      <c r="K304" s="32">
        <f>IFERROR('σ и σw, МПа'!K304*$BE$2,"-")</f>
        <v>141.6</v>
      </c>
      <c r="L304" s="32">
        <f>IFERROR('σ и σw, МПа'!L304*$BE$2,"-")</f>
        <v>133.6</v>
      </c>
      <c r="M304" s="32">
        <f>IFERROR('σ и σw, МПа'!M304*$BE$2,"-")</f>
        <v>125.6</v>
      </c>
      <c r="N304" s="32">
        <f>IFERROR('σ и σw, МПа'!N304*$BE$2,"-")</f>
        <v>117.6</v>
      </c>
      <c r="O304" s="32">
        <f>IFERROR('σ и σw, МПа'!O304*$BE$2,"-")</f>
        <v>117.6</v>
      </c>
      <c r="P304" s="33">
        <f>IFERROR('σ и σw, МПа'!P304*$BE$2,"-")</f>
        <v>109.6</v>
      </c>
      <c r="Q304" s="31">
        <f>IFERROR('σ и σw, МПа'!D304*$BF$2,"-")</f>
        <v>230.4</v>
      </c>
      <c r="R304" s="32">
        <f>IFERROR('σ и σw, МПа'!E304*$BF$2,"-")</f>
        <v>219.73333333333335</v>
      </c>
      <c r="S304" s="32">
        <f>IFERROR('σ и σw, МПа'!F304*$BF$2,"-")</f>
        <v>219.73333333333335</v>
      </c>
      <c r="T304" s="32">
        <f>IFERROR('σ и σw, МПа'!G304*$BF$2,"-")</f>
        <v>209.06666666666666</v>
      </c>
      <c r="U304" s="32">
        <f>IFERROR('σ и σw, МПа'!H304*$BF$2,"-")</f>
        <v>199.4666666666667</v>
      </c>
      <c r="V304" s="32">
        <f>IFERROR('σ и σw, МПа'!I304*$BF$2,"-")</f>
        <v>199.4666666666667</v>
      </c>
      <c r="W304" s="32">
        <f>IFERROR('σ и σw, МПа'!J304*$BF$2,"-")</f>
        <v>188.8</v>
      </c>
      <c r="X304" s="32">
        <f>IFERROR('σ и σw, МПа'!K304*$BF$2,"-")</f>
        <v>188.8</v>
      </c>
      <c r="Y304" s="32">
        <f>IFERROR('σ и σw, МПа'!L304*$BF$2,"-")</f>
        <v>178.13333333333333</v>
      </c>
      <c r="Z304" s="32">
        <f>IFERROR('σ и σw, МПа'!M304*$BF$2,"-")</f>
        <v>167.4666666666667</v>
      </c>
      <c r="AA304" s="32">
        <f>IFERROR('σ и σw, МПа'!N304*$BF$2,"-")</f>
        <v>156.80000000000001</v>
      </c>
      <c r="AB304" s="32">
        <f>IFERROR('σ и σw, МПа'!O304*$BF$2,"-")</f>
        <v>156.80000000000001</v>
      </c>
      <c r="AC304" s="33">
        <f>IFERROR('σ и σw, МПа'!P304*$BF$2,"-")</f>
        <v>146.13333333333333</v>
      </c>
      <c r="AD304" s="31">
        <f>IFERROR('σ и σw, МПа'!Q304*$BG$2,"-")</f>
        <v>129.6</v>
      </c>
      <c r="AE304" s="32">
        <f>IFERROR('σ и σw, МПа'!R304*$BG$2,"-")</f>
        <v>123.6</v>
      </c>
      <c r="AF304" s="32">
        <f>IFERROR('σ и σw, МПа'!S304*$BG$2,"-")</f>
        <v>123.6</v>
      </c>
      <c r="AG304" s="32">
        <f>IFERROR('σ и σw, МПа'!T304*$BG$2,"-")</f>
        <v>117.6</v>
      </c>
      <c r="AH304" s="32">
        <f>IFERROR('σ и σw, МПа'!U304*$BG$2,"-")</f>
        <v>112.2</v>
      </c>
      <c r="AI304" s="32">
        <f>IFERROR('σ и σw, МПа'!V304*$BG$2,"-")</f>
        <v>112.2</v>
      </c>
      <c r="AJ304" s="32">
        <f>IFERROR('σ и σw, МПа'!W304*$BG$2,"-")</f>
        <v>106.2</v>
      </c>
      <c r="AK304" s="32">
        <f>IFERROR('σ и σw, МПа'!X304*$BG$2,"-")</f>
        <v>106.2</v>
      </c>
      <c r="AL304" s="32">
        <f>IFERROR('σ и σw, МПа'!Y304*$BG$2,"-")</f>
        <v>100.2</v>
      </c>
      <c r="AM304" s="32">
        <f>IFERROR('σ и σw, МПа'!Z304*$BG$2,"-")</f>
        <v>94.2</v>
      </c>
      <c r="AN304" s="32">
        <f>IFERROR('σ и σw, МПа'!AA304*$BG$2,"-")</f>
        <v>88.2</v>
      </c>
      <c r="AO304" s="32">
        <f>IFERROR('σ и σw, МПа'!AB304*$BG$2,"-")</f>
        <v>88.2</v>
      </c>
      <c r="AP304" s="33">
        <f>IFERROR('σ и σw, МПа'!AC304*$BG$2,"-")</f>
        <v>82.2</v>
      </c>
      <c r="AQ304" s="31">
        <f>IFERROR('σ и σw, МПа'!Q304*$BH$2,"-")</f>
        <v>216</v>
      </c>
      <c r="AR304" s="32">
        <f>IFERROR('σ и σw, МПа'!R304*$BH$2,"-")</f>
        <v>206</v>
      </c>
      <c r="AS304" s="32">
        <f>IFERROR('σ и σw, МПа'!S304*$BH$2,"-")</f>
        <v>206</v>
      </c>
      <c r="AT304" s="32">
        <f>IFERROR('σ и σw, МПа'!T304*$BH$2,"-")</f>
        <v>196</v>
      </c>
      <c r="AU304" s="32">
        <f>IFERROR('σ и σw, МПа'!U304*$BH$2,"-")</f>
        <v>187</v>
      </c>
      <c r="AV304" s="32">
        <f>IFERROR('σ и σw, МПа'!V304*$BH$2,"-")</f>
        <v>187</v>
      </c>
      <c r="AW304" s="32">
        <f>IFERROR('σ и σw, МПа'!W304*$BH$2,"-")</f>
        <v>177</v>
      </c>
      <c r="AX304" s="32">
        <f>IFERROR('σ и σw, МПа'!X304*$BH$2,"-")</f>
        <v>177</v>
      </c>
      <c r="AY304" s="32">
        <f>IFERROR('σ и σw, МПа'!Y304*$BH$2,"-")</f>
        <v>167</v>
      </c>
      <c r="AZ304" s="32">
        <f>IFERROR('σ и σw, МПа'!Z304*$BH$2,"-")</f>
        <v>157</v>
      </c>
      <c r="BA304" s="32">
        <f>IFERROR('σ и σw, МПа'!AA304*$BH$2,"-")</f>
        <v>147</v>
      </c>
      <c r="BB304" s="32">
        <f>IFERROR('σ и σw, МПа'!AB304*$BH$2,"-")</f>
        <v>147</v>
      </c>
      <c r="BC304" s="33">
        <f>IFERROR('σ и σw, МПа'!AC304*$BH$2,"-")</f>
        <v>137</v>
      </c>
    </row>
    <row r="305" spans="1:55" ht="38.25" x14ac:dyDescent="0.25">
      <c r="A305" s="10" t="str">
        <f>INDEX('Обработка исходного'!B:B,ROW($B$3)+4*(ROW($B305)-ROW($B$3)))</f>
        <v>Сталь хромоникелевая коррозионно-стойкого аустенитного класса</v>
      </c>
      <c r="B305" s="47" t="str">
        <f>INDEX('Обработка исходного'!D:D,ROW($B$3)+4*(ROW($B305)-ROW($B$3)))</f>
        <v>12Х18Н10Т</v>
      </c>
      <c r="C305" s="27" t="str">
        <f>'Rp0,2, МПа'!C305</f>
        <v>Сортовой прокат и поковки из него толщиной или диаметром до 200 мм</v>
      </c>
      <c r="D305" s="31">
        <f>IFERROR('σ и σw, МПа'!D305*$BE$2,"-")</f>
        <v>156.79999999999998</v>
      </c>
      <c r="E305" s="32">
        <f>IFERROR('σ и σw, МПа'!E305*$BE$2,"-")</f>
        <v>152.79999999999998</v>
      </c>
      <c r="F305" s="32">
        <f>IFERROR('σ и σw, МПа'!F305*$BE$2,"-")</f>
        <v>151.19999999999999</v>
      </c>
      <c r="G305" s="32">
        <f>IFERROR('σ и σw, МПа'!G305*$BE$2,"-")</f>
        <v>148.79999999999998</v>
      </c>
      <c r="H305" s="32">
        <f>IFERROR('σ и σw, МПа'!H305*$BE$2,"-")</f>
        <v>144.80000000000001</v>
      </c>
      <c r="I305" s="32">
        <f>IFERROR('σ и σw, МПа'!I305*$BE$2,"-")</f>
        <v>140.79999999999998</v>
      </c>
      <c r="J305" s="32">
        <f>IFERROR('σ и σw, МПа'!J305*$BE$2,"-")</f>
        <v>137.6</v>
      </c>
      <c r="K305" s="32">
        <f>IFERROR('σ и σw, МПа'!K305*$BE$2,"-")</f>
        <v>133.6</v>
      </c>
      <c r="L305" s="32">
        <f>IFERROR('σ и σw, МПа'!L305*$BE$2,"-")</f>
        <v>129.6</v>
      </c>
      <c r="M305" s="32">
        <f>IFERROR('σ и σw, МПа'!M305*$BE$2,"-")</f>
        <v>125.6</v>
      </c>
      <c r="N305" s="32">
        <f>IFERROR('σ и σw, МПа'!N305*$BE$2,"-")</f>
        <v>121.6</v>
      </c>
      <c r="O305" s="32">
        <f>IFERROR('σ и σw, МПа'!O305*$BE$2,"-")</f>
        <v>120</v>
      </c>
      <c r="P305" s="33">
        <f>IFERROR('σ и σw, МПа'!P305*$BE$2,"-")</f>
        <v>115.38461538461537</v>
      </c>
      <c r="Q305" s="31">
        <f>IFERROR('σ и σw, МПа'!D305*$BF$2,"-")</f>
        <v>209.06666666666666</v>
      </c>
      <c r="R305" s="32">
        <f>IFERROR('σ и σw, МПа'!E305*$BF$2,"-")</f>
        <v>203.73333333333335</v>
      </c>
      <c r="S305" s="32">
        <f>IFERROR('σ и σw, МПа'!F305*$BF$2,"-")</f>
        <v>201.60000000000002</v>
      </c>
      <c r="T305" s="32">
        <f>IFERROR('σ и σw, МПа'!G305*$BF$2,"-")</f>
        <v>198.4</v>
      </c>
      <c r="U305" s="32">
        <f>IFERROR('σ и σw, МПа'!H305*$BF$2,"-")</f>
        <v>193.06666666666669</v>
      </c>
      <c r="V305" s="32">
        <f>IFERROR('σ и σw, МПа'!I305*$BF$2,"-")</f>
        <v>187.73333333333335</v>
      </c>
      <c r="W305" s="32">
        <f>IFERROR('σ и σw, МПа'!J305*$BF$2,"-")</f>
        <v>183.4666666666667</v>
      </c>
      <c r="X305" s="32">
        <f>IFERROR('σ и σw, МПа'!K305*$BF$2,"-")</f>
        <v>178.13333333333333</v>
      </c>
      <c r="Y305" s="32">
        <f>IFERROR('σ и σw, МПа'!L305*$BF$2,"-")</f>
        <v>172.8</v>
      </c>
      <c r="Z305" s="32">
        <f>IFERROR('σ и σw, МПа'!M305*$BF$2,"-")</f>
        <v>167.4666666666667</v>
      </c>
      <c r="AA305" s="32">
        <f>IFERROR('σ и σw, МПа'!N305*$BF$2,"-")</f>
        <v>162.13333333333333</v>
      </c>
      <c r="AB305" s="32">
        <f>IFERROR('σ и σw, МПа'!O305*$BF$2,"-")</f>
        <v>160</v>
      </c>
      <c r="AC305" s="33">
        <f>IFERROR('σ и σw, МПа'!P305*$BF$2,"-")</f>
        <v>153.84615384615384</v>
      </c>
      <c r="AD305" s="31">
        <f>IFERROR('σ и σw, МПа'!Q305*$BG$2,"-")</f>
        <v>117.6</v>
      </c>
      <c r="AE305" s="32">
        <f>IFERROR('σ и σw, МПа'!R305*$BG$2,"-")</f>
        <v>114.6</v>
      </c>
      <c r="AF305" s="32">
        <f>IFERROR('σ и σw, МПа'!S305*$BG$2,"-")</f>
        <v>113.39999999999999</v>
      </c>
      <c r="AG305" s="32">
        <f>IFERROR('σ и σw, МПа'!T305*$BG$2,"-")</f>
        <v>111.6</v>
      </c>
      <c r="AH305" s="32">
        <f>IFERROR('σ и σw, МПа'!U305*$BG$2,"-")</f>
        <v>108.6</v>
      </c>
      <c r="AI305" s="32">
        <f>IFERROR('σ и σw, МПа'!V305*$BG$2,"-")</f>
        <v>105.6</v>
      </c>
      <c r="AJ305" s="32">
        <f>IFERROR('σ и σw, МПа'!W305*$BG$2,"-")</f>
        <v>103.2</v>
      </c>
      <c r="AK305" s="32">
        <f>IFERROR('σ и σw, МПа'!X305*$BG$2,"-")</f>
        <v>100.2</v>
      </c>
      <c r="AL305" s="32">
        <f>IFERROR('σ и σw, МПа'!Y305*$BG$2,"-")</f>
        <v>97.2</v>
      </c>
      <c r="AM305" s="32">
        <f>IFERROR('σ и σw, МПа'!Z305*$BG$2,"-")</f>
        <v>94.2</v>
      </c>
      <c r="AN305" s="32">
        <f>IFERROR('σ и σw, МПа'!AA305*$BG$2,"-")</f>
        <v>91.2</v>
      </c>
      <c r="AO305" s="32">
        <f>IFERROR('σ и σw, МПа'!AB305*$BG$2,"-")</f>
        <v>90</v>
      </c>
      <c r="AP305" s="33">
        <f>IFERROR('σ и σw, МПа'!AC305*$BG$2,"-")</f>
        <v>88.2</v>
      </c>
      <c r="AQ305" s="31">
        <f>IFERROR('σ и σw, МПа'!Q305*$BH$2,"-")</f>
        <v>196</v>
      </c>
      <c r="AR305" s="32">
        <f>IFERROR('σ и σw, МПа'!R305*$BH$2,"-")</f>
        <v>191</v>
      </c>
      <c r="AS305" s="32">
        <f>IFERROR('σ и σw, МПа'!S305*$BH$2,"-")</f>
        <v>189</v>
      </c>
      <c r="AT305" s="32">
        <f>IFERROR('σ и σw, МПа'!T305*$BH$2,"-")</f>
        <v>186</v>
      </c>
      <c r="AU305" s="32">
        <f>IFERROR('σ и σw, МПа'!U305*$BH$2,"-")</f>
        <v>181</v>
      </c>
      <c r="AV305" s="32">
        <f>IFERROR('σ и σw, МПа'!V305*$BH$2,"-")</f>
        <v>176</v>
      </c>
      <c r="AW305" s="32">
        <f>IFERROR('σ и σw, МПа'!W305*$BH$2,"-")</f>
        <v>172</v>
      </c>
      <c r="AX305" s="32">
        <f>IFERROR('σ и σw, МПа'!X305*$BH$2,"-")</f>
        <v>167</v>
      </c>
      <c r="AY305" s="32">
        <f>IFERROR('σ и σw, МПа'!Y305*$BH$2,"-")</f>
        <v>162</v>
      </c>
      <c r="AZ305" s="32">
        <f>IFERROR('σ и σw, МПа'!Z305*$BH$2,"-")</f>
        <v>157</v>
      </c>
      <c r="BA305" s="32">
        <f>IFERROR('σ и σw, МПа'!AA305*$BH$2,"-")</f>
        <v>152</v>
      </c>
      <c r="BB305" s="32">
        <f>IFERROR('σ и σw, МПа'!AB305*$BH$2,"-")</f>
        <v>150</v>
      </c>
      <c r="BC305" s="33">
        <f>IFERROR('σ и σw, МПа'!AC305*$BH$2,"-")</f>
        <v>147</v>
      </c>
    </row>
    <row r="306" spans="1:55" ht="38.25" x14ac:dyDescent="0.25">
      <c r="A306" s="10" t="str">
        <f>INDEX('Обработка исходного'!B:B,ROW($B$3)+4*(ROW($B306)-ROW($B$3)))</f>
        <v>Сталь хромоникелевая коррозионно-стойкого аустенитного класса</v>
      </c>
      <c r="B306" s="47" t="str">
        <f>INDEX('Обработка исходного'!D:D,ROW($B$3)+4*(ROW($B306)-ROW($B$3)))</f>
        <v>12Х18Н10Т</v>
      </c>
      <c r="C306" s="27" t="str">
        <f>'Rp0,2, МПа'!C306</f>
        <v>Плиты, поковки из слитка, листовые заготовки и штамповки диаметром от 40 до 200 мм</v>
      </c>
      <c r="D306" s="31">
        <f>IFERROR('σ и σw, МПа'!D306*$BE$2,"-")</f>
        <v>156.79999999999998</v>
      </c>
      <c r="E306" s="32">
        <f>IFERROR('σ и σw, МПа'!E306*$BE$2,"-")</f>
        <v>154.39999999999998</v>
      </c>
      <c r="F306" s="32">
        <f>IFERROR('σ и σw, МПа'!F306*$BE$2,"-")</f>
        <v>148.79999999999998</v>
      </c>
      <c r="G306" s="32">
        <f>IFERROR('σ и σw, МПа'!G306*$BE$2,"-")</f>
        <v>144.80000000000001</v>
      </c>
      <c r="H306" s="32">
        <f>IFERROR('σ и σw, МПа'!H306*$BE$2,"-")</f>
        <v>140.79999999999998</v>
      </c>
      <c r="I306" s="32">
        <f>IFERROR('σ и σw, МПа'!I306*$BE$2,"-")</f>
        <v>133.6</v>
      </c>
      <c r="J306" s="32">
        <f>IFERROR('σ и σw, МПа'!J306*$BE$2,"-")</f>
        <v>129.6</v>
      </c>
      <c r="K306" s="32">
        <f>IFERROR('σ и σw, МПа'!K306*$BE$2,"-")</f>
        <v>125.6</v>
      </c>
      <c r="L306" s="32">
        <f>IFERROR('σ и σw, МПа'!L306*$BE$2,"-")</f>
        <v>121.6</v>
      </c>
      <c r="M306" s="32">
        <f>IFERROR('σ и σw, МПа'!M306*$BE$2,"-")</f>
        <v>115.19999999999999</v>
      </c>
      <c r="N306" s="32">
        <f>IFERROR('σ и σw, МПа'!N306*$BE$2,"-")</f>
        <v>109.6</v>
      </c>
      <c r="O306" s="32">
        <f>IFERROR('σ и σw, МПа'!O306*$BE$2,"-")</f>
        <v>105.6</v>
      </c>
      <c r="P306" s="33">
        <f>IFERROR('σ и σw, МПа'!P306*$BE$2,"-")</f>
        <v>99.692307692307693</v>
      </c>
      <c r="Q306" s="31">
        <f>IFERROR('σ и σw, МПа'!D306*$BF$2,"-")</f>
        <v>209.06666666666666</v>
      </c>
      <c r="R306" s="32">
        <f>IFERROR('σ и σw, МПа'!E306*$BF$2,"-")</f>
        <v>205.86666666666667</v>
      </c>
      <c r="S306" s="32">
        <f>IFERROR('σ и σw, МПа'!F306*$BF$2,"-")</f>
        <v>198.4</v>
      </c>
      <c r="T306" s="32">
        <f>IFERROR('σ и σw, МПа'!G306*$BF$2,"-")</f>
        <v>193.06666666666669</v>
      </c>
      <c r="U306" s="32">
        <f>IFERROR('σ и σw, МПа'!H306*$BF$2,"-")</f>
        <v>187.73333333333335</v>
      </c>
      <c r="V306" s="32">
        <f>IFERROR('σ и σw, МПа'!I306*$BF$2,"-")</f>
        <v>178.13333333333333</v>
      </c>
      <c r="W306" s="32">
        <f>IFERROR('σ и σw, МПа'!J306*$BF$2,"-")</f>
        <v>172.8</v>
      </c>
      <c r="X306" s="32">
        <f>IFERROR('σ и σw, МПа'!K306*$BF$2,"-")</f>
        <v>167.4666666666667</v>
      </c>
      <c r="Y306" s="32">
        <f>IFERROR('σ и σw, МПа'!L306*$BF$2,"-")</f>
        <v>162.13333333333333</v>
      </c>
      <c r="Z306" s="32">
        <f>IFERROR('σ и σw, МПа'!M306*$BF$2,"-")</f>
        <v>153.60000000000002</v>
      </c>
      <c r="AA306" s="32">
        <f>IFERROR('σ и σw, МПа'!N306*$BF$2,"-")</f>
        <v>146.13333333333333</v>
      </c>
      <c r="AB306" s="32">
        <f>IFERROR('σ и σw, МПа'!O306*$BF$2,"-")</f>
        <v>140.80000000000001</v>
      </c>
      <c r="AC306" s="33">
        <f>IFERROR('σ и σw, МПа'!P306*$BF$2,"-")</f>
        <v>132.92307692307693</v>
      </c>
      <c r="AD306" s="31">
        <f>IFERROR('σ и σw, МПа'!Q306*$BG$2,"-")</f>
        <v>117.6</v>
      </c>
      <c r="AE306" s="32">
        <f>IFERROR('σ и σw, МПа'!R306*$BG$2,"-")</f>
        <v>115.8</v>
      </c>
      <c r="AF306" s="32">
        <f>IFERROR('σ и σw, МПа'!S306*$BG$2,"-")</f>
        <v>111.6</v>
      </c>
      <c r="AG306" s="32">
        <f>IFERROR('σ и σw, МПа'!T306*$BG$2,"-")</f>
        <v>108.6</v>
      </c>
      <c r="AH306" s="32">
        <f>IFERROR('σ и σw, МПа'!U306*$BG$2,"-")</f>
        <v>105.6</v>
      </c>
      <c r="AI306" s="32">
        <f>IFERROR('σ и σw, МПа'!V306*$BG$2,"-")</f>
        <v>100.2</v>
      </c>
      <c r="AJ306" s="32">
        <f>IFERROR('σ и σw, МПа'!W306*$BG$2,"-")</f>
        <v>97.2</v>
      </c>
      <c r="AK306" s="32">
        <f>IFERROR('σ и σw, МПа'!X306*$BG$2,"-")</f>
        <v>94.2</v>
      </c>
      <c r="AL306" s="32">
        <f>IFERROR('σ и σw, МПа'!Y306*$BG$2,"-")</f>
        <v>91.2</v>
      </c>
      <c r="AM306" s="32">
        <f>IFERROR('σ и σw, МПа'!Z306*$BG$2,"-")</f>
        <v>86.399999999999991</v>
      </c>
      <c r="AN306" s="32">
        <f>IFERROR('σ и σw, МПа'!AA306*$BG$2,"-")</f>
        <v>82.2</v>
      </c>
      <c r="AO306" s="32">
        <f>IFERROR('σ и σw, МПа'!AB306*$BG$2,"-")</f>
        <v>79.2</v>
      </c>
      <c r="AP306" s="33">
        <f>IFERROR('σ и σw, МПа'!AC306*$BG$2,"-")</f>
        <v>76.2</v>
      </c>
      <c r="AQ306" s="31">
        <f>IFERROR('σ и σw, МПа'!Q306*$BH$2,"-")</f>
        <v>196</v>
      </c>
      <c r="AR306" s="32">
        <f>IFERROR('σ и σw, МПа'!R306*$BH$2,"-")</f>
        <v>193</v>
      </c>
      <c r="AS306" s="32">
        <f>IFERROR('σ и σw, МПа'!S306*$BH$2,"-")</f>
        <v>186</v>
      </c>
      <c r="AT306" s="32">
        <f>IFERROR('σ и σw, МПа'!T306*$BH$2,"-")</f>
        <v>181</v>
      </c>
      <c r="AU306" s="32">
        <f>IFERROR('σ и σw, МПа'!U306*$BH$2,"-")</f>
        <v>176</v>
      </c>
      <c r="AV306" s="32">
        <f>IFERROR('σ и σw, МПа'!V306*$BH$2,"-")</f>
        <v>167</v>
      </c>
      <c r="AW306" s="32">
        <f>IFERROR('σ и σw, МПа'!W306*$BH$2,"-")</f>
        <v>162</v>
      </c>
      <c r="AX306" s="32">
        <f>IFERROR('σ и σw, МПа'!X306*$BH$2,"-")</f>
        <v>157</v>
      </c>
      <c r="AY306" s="32">
        <f>IFERROR('σ и σw, МПа'!Y306*$BH$2,"-")</f>
        <v>152</v>
      </c>
      <c r="AZ306" s="32">
        <f>IFERROR('σ и σw, МПа'!Z306*$BH$2,"-")</f>
        <v>144</v>
      </c>
      <c r="BA306" s="32">
        <f>IFERROR('σ и σw, МПа'!AA306*$BH$2,"-")</f>
        <v>137</v>
      </c>
      <c r="BB306" s="32">
        <f>IFERROR('σ и σw, МПа'!AB306*$BH$2,"-")</f>
        <v>132</v>
      </c>
      <c r="BC306" s="33">
        <f>IFERROR('σ и σw, МПа'!AC306*$BH$2,"-")</f>
        <v>127</v>
      </c>
    </row>
    <row r="307" spans="1:55" ht="38.25" x14ac:dyDescent="0.25">
      <c r="A307" s="10" t="str">
        <f>INDEX('Обработка исходного'!B:B,ROW($B$3)+4*(ROW($B307)-ROW($B$3)))</f>
        <v>Сталь хромоникелевая коррозионно-стойкого аустенитного класса</v>
      </c>
      <c r="B307" s="47" t="str">
        <f>INDEX('Обработка исходного'!D:D,ROW($B$3)+4*(ROW($B307)-ROW($B$3)))</f>
        <v>12Х18Н10Т</v>
      </c>
      <c r="C307" s="27" t="str">
        <f>'Rp0,2, МПа'!C307</f>
        <v>Плиты, поковки из слитка, листовые заготовки и штамповки диаметром более 200 мм</v>
      </c>
      <c r="D307" s="31">
        <f>IFERROR('σ и σw, МПа'!D307*$BE$2,"-")</f>
        <v>156.79999999999998</v>
      </c>
      <c r="E307" s="32">
        <f>IFERROR('σ и σw, МПа'!E307*$BE$2,"-")</f>
        <v>152.79999999999998</v>
      </c>
      <c r="F307" s="32">
        <f>IFERROR('σ и σw, МПа'!F307*$BE$2,"-")</f>
        <v>144.80000000000001</v>
      </c>
      <c r="G307" s="32">
        <f>IFERROR('σ и σw, МПа'!G307*$BE$2,"-")</f>
        <v>137.6</v>
      </c>
      <c r="H307" s="32">
        <f>IFERROR('σ и σw, МПа'!H307*$BE$2,"-")</f>
        <v>131.19999999999999</v>
      </c>
      <c r="I307" s="32">
        <f>IFERROR('σ и σw, МПа'!I307*$BE$2,"-")</f>
        <v>121.6</v>
      </c>
      <c r="J307" s="32">
        <f>IFERROR('σ и σw, МПа'!J307*$BE$2,"-")</f>
        <v>117.6</v>
      </c>
      <c r="K307" s="32">
        <f>IFERROR('σ и σw, МПа'!K307*$BE$2,"-")</f>
        <v>109.6</v>
      </c>
      <c r="L307" s="32">
        <f>IFERROR('σ и σw, МПа'!L307*$BE$2,"-")</f>
        <v>105.6</v>
      </c>
      <c r="M307" s="32">
        <f>IFERROR('σ и σw, МПа'!M307*$BE$2,"-")</f>
        <v>98.399999999999991</v>
      </c>
      <c r="N307" s="32">
        <f>IFERROR('σ и σw, МПа'!N307*$BE$2,"-")</f>
        <v>90.399999999999991</v>
      </c>
      <c r="O307" s="32">
        <f>IFERROR('σ и σw, МПа'!O307*$BE$2,"-")</f>
        <v>82.4</v>
      </c>
      <c r="P307" s="33">
        <f>IFERROR('σ и σw, МПа'!P307*$BE$2,"-")</f>
        <v>78.399999999999991</v>
      </c>
      <c r="Q307" s="31">
        <f>IFERROR('σ и σw, МПа'!D307*$BF$2,"-")</f>
        <v>209.06666666666666</v>
      </c>
      <c r="R307" s="32">
        <f>IFERROR('σ и σw, МПа'!E307*$BF$2,"-")</f>
        <v>203.73333333333335</v>
      </c>
      <c r="S307" s="32">
        <f>IFERROR('σ и σw, МПа'!F307*$BF$2,"-")</f>
        <v>193.06666666666669</v>
      </c>
      <c r="T307" s="32">
        <f>IFERROR('σ и σw, МПа'!G307*$BF$2,"-")</f>
        <v>183.4666666666667</v>
      </c>
      <c r="U307" s="32">
        <f>IFERROR('σ и σw, МПа'!H307*$BF$2,"-")</f>
        <v>174.93333333333334</v>
      </c>
      <c r="V307" s="32">
        <f>IFERROR('σ и σw, МПа'!I307*$BF$2,"-")</f>
        <v>162.13333333333333</v>
      </c>
      <c r="W307" s="32">
        <f>IFERROR('σ и σw, МПа'!J307*$BF$2,"-")</f>
        <v>156.80000000000001</v>
      </c>
      <c r="X307" s="32">
        <f>IFERROR('σ и σw, МПа'!K307*$BF$2,"-")</f>
        <v>146.13333333333333</v>
      </c>
      <c r="Y307" s="32">
        <f>IFERROR('σ и σw, МПа'!L307*$BF$2,"-")</f>
        <v>140.80000000000001</v>
      </c>
      <c r="Z307" s="32">
        <f>IFERROR('σ и σw, МПа'!M307*$BF$2,"-")</f>
        <v>131.20000000000002</v>
      </c>
      <c r="AA307" s="32">
        <f>IFERROR('σ и σw, МПа'!N307*$BF$2,"-")</f>
        <v>120.53333333333333</v>
      </c>
      <c r="AB307" s="32">
        <f>IFERROR('σ и σw, МПа'!O307*$BF$2,"-")</f>
        <v>109.86666666666667</v>
      </c>
      <c r="AC307" s="33">
        <f>IFERROR('σ и σw, МПа'!P307*$BF$2,"-")</f>
        <v>104.53333333333333</v>
      </c>
      <c r="AD307" s="31">
        <f>IFERROR('σ и σw, МПа'!Q307*$BG$2,"-")</f>
        <v>117.6</v>
      </c>
      <c r="AE307" s="32">
        <f>IFERROR('σ и σw, МПа'!R307*$BG$2,"-")</f>
        <v>114.6</v>
      </c>
      <c r="AF307" s="32">
        <f>IFERROR('σ и σw, МПа'!S307*$BG$2,"-")</f>
        <v>108.6</v>
      </c>
      <c r="AG307" s="32">
        <f>IFERROR('σ и σw, МПа'!T307*$BG$2,"-")</f>
        <v>103.2</v>
      </c>
      <c r="AH307" s="32">
        <f>IFERROR('σ и σw, МПа'!U307*$BG$2,"-")</f>
        <v>98.399999999999991</v>
      </c>
      <c r="AI307" s="32">
        <f>IFERROR('σ и σw, МПа'!V307*$BG$2,"-")</f>
        <v>91.2</v>
      </c>
      <c r="AJ307" s="32">
        <f>IFERROR('σ и σw, МПа'!W307*$BG$2,"-")</f>
        <v>88.2</v>
      </c>
      <c r="AK307" s="32">
        <f>IFERROR('σ и σw, МПа'!X307*$BG$2,"-")</f>
        <v>82.2</v>
      </c>
      <c r="AL307" s="32">
        <f>IFERROR('σ и σw, МПа'!Y307*$BG$2,"-")</f>
        <v>79.2</v>
      </c>
      <c r="AM307" s="32">
        <f>IFERROR('σ и σw, МПа'!Z307*$BG$2,"-")</f>
        <v>73.8</v>
      </c>
      <c r="AN307" s="32">
        <f>IFERROR('σ и σw, МПа'!AA307*$BG$2,"-")</f>
        <v>67.8</v>
      </c>
      <c r="AO307" s="32">
        <f>IFERROR('σ и σw, МПа'!AB307*$BG$2,"-")</f>
        <v>61.8</v>
      </c>
      <c r="AP307" s="33">
        <f>IFERROR('σ и σw, МПа'!AC307*$BG$2,"-")</f>
        <v>58.8</v>
      </c>
      <c r="AQ307" s="31">
        <f>IFERROR('σ и σw, МПа'!Q307*$BH$2,"-")</f>
        <v>196</v>
      </c>
      <c r="AR307" s="32">
        <f>IFERROR('σ и σw, МПа'!R307*$BH$2,"-")</f>
        <v>191</v>
      </c>
      <c r="AS307" s="32">
        <f>IFERROR('σ и σw, МПа'!S307*$BH$2,"-")</f>
        <v>181</v>
      </c>
      <c r="AT307" s="32">
        <f>IFERROR('σ и σw, МПа'!T307*$BH$2,"-")</f>
        <v>172</v>
      </c>
      <c r="AU307" s="32">
        <f>IFERROR('σ и σw, МПа'!U307*$BH$2,"-")</f>
        <v>164</v>
      </c>
      <c r="AV307" s="32">
        <f>IFERROR('σ и σw, МПа'!V307*$BH$2,"-")</f>
        <v>152</v>
      </c>
      <c r="AW307" s="32">
        <f>IFERROR('σ и σw, МПа'!W307*$BH$2,"-")</f>
        <v>147</v>
      </c>
      <c r="AX307" s="32">
        <f>IFERROR('σ и σw, МПа'!X307*$BH$2,"-")</f>
        <v>137</v>
      </c>
      <c r="AY307" s="32">
        <f>IFERROR('σ и σw, МПа'!Y307*$BH$2,"-")</f>
        <v>132</v>
      </c>
      <c r="AZ307" s="32">
        <f>IFERROR('σ и σw, МПа'!Z307*$BH$2,"-")</f>
        <v>123</v>
      </c>
      <c r="BA307" s="32">
        <f>IFERROR('σ и σw, МПа'!AA307*$BH$2,"-")</f>
        <v>113</v>
      </c>
      <c r="BB307" s="32">
        <f>IFERROR('σ и σw, МПа'!AB307*$BH$2,"-")</f>
        <v>103</v>
      </c>
      <c r="BC307" s="33">
        <f>IFERROR('σ и σw, МПа'!AC307*$BH$2,"-")</f>
        <v>98</v>
      </c>
    </row>
    <row r="308" spans="1:55" ht="38.25" x14ac:dyDescent="0.25">
      <c r="A308" s="10" t="str">
        <f>INDEX('Обработка исходного'!B:B,ROW($B$3)+4*(ROW($B308)-ROW($B$3)))</f>
        <v>Сталь хромоникелевая коррозионно-стойкого аустенитного класса</v>
      </c>
      <c r="B308" s="47" t="str">
        <f>INDEX('Обработка исходного'!D:D,ROW($B$3)+4*(ROW($B308)-ROW($B$3)))</f>
        <v>12Х18Н10Т</v>
      </c>
      <c r="C308" s="27" t="str">
        <f>'Rp0,2, МПа'!C308</f>
        <v>Трубы</v>
      </c>
      <c r="D308" s="31">
        <f>IFERROR('σ и σw, МПа'!D308*$BE$2,"-")</f>
        <v>172.79999999999998</v>
      </c>
      <c r="E308" s="32">
        <f>IFERROR('σ и σw, МПа'!E308*$BE$2,"-")</f>
        <v>164.8</v>
      </c>
      <c r="F308" s="32">
        <f>IFERROR('σ и σw, МПа'!F308*$BE$2,"-")</f>
        <v>164.8</v>
      </c>
      <c r="G308" s="32">
        <f>IFERROR('σ и σw, МПа'!G308*$BE$2,"-")</f>
        <v>156.79999999999998</v>
      </c>
      <c r="H308" s="32">
        <f>IFERROR('σ и σw, МПа'!H308*$BE$2,"-")</f>
        <v>149.6</v>
      </c>
      <c r="I308" s="32">
        <f>IFERROR('σ и σw, МПа'!I308*$BE$2,"-")</f>
        <v>149.6</v>
      </c>
      <c r="J308" s="32">
        <f>IFERROR('σ и σw, МПа'!J308*$BE$2,"-")</f>
        <v>141.6</v>
      </c>
      <c r="K308" s="32">
        <f>IFERROR('σ и σw, МПа'!K308*$BE$2,"-")</f>
        <v>141.6</v>
      </c>
      <c r="L308" s="32">
        <f>IFERROR('σ и σw, МПа'!L308*$BE$2,"-")</f>
        <v>133.6</v>
      </c>
      <c r="M308" s="32">
        <f>IFERROR('σ и σw, МПа'!M308*$BE$2,"-")</f>
        <v>125.6</v>
      </c>
      <c r="N308" s="32">
        <f>IFERROR('σ и σw, МПа'!N308*$BE$2,"-")</f>
        <v>117.6</v>
      </c>
      <c r="O308" s="32">
        <f>IFERROR('σ и σw, МПа'!O308*$BE$2,"-")</f>
        <v>117.6</v>
      </c>
      <c r="P308" s="33">
        <f>IFERROR('σ и σw, МПа'!P308*$BE$2,"-")</f>
        <v>109.6</v>
      </c>
      <c r="Q308" s="31">
        <f>IFERROR('σ и σw, МПа'!D308*$BF$2,"-")</f>
        <v>230.4</v>
      </c>
      <c r="R308" s="32">
        <f>IFERROR('σ и σw, МПа'!E308*$BF$2,"-")</f>
        <v>219.73333333333335</v>
      </c>
      <c r="S308" s="32">
        <f>IFERROR('σ и σw, МПа'!F308*$BF$2,"-")</f>
        <v>219.73333333333335</v>
      </c>
      <c r="T308" s="32">
        <f>IFERROR('σ и σw, МПа'!G308*$BF$2,"-")</f>
        <v>209.06666666666666</v>
      </c>
      <c r="U308" s="32">
        <f>IFERROR('σ и σw, МПа'!H308*$BF$2,"-")</f>
        <v>199.4666666666667</v>
      </c>
      <c r="V308" s="32">
        <f>IFERROR('σ и σw, МПа'!I308*$BF$2,"-")</f>
        <v>199.4666666666667</v>
      </c>
      <c r="W308" s="32">
        <f>IFERROR('σ и σw, МПа'!J308*$BF$2,"-")</f>
        <v>188.8</v>
      </c>
      <c r="X308" s="32">
        <f>IFERROR('σ и σw, МПа'!K308*$BF$2,"-")</f>
        <v>188.8</v>
      </c>
      <c r="Y308" s="32">
        <f>IFERROR('σ и σw, МПа'!L308*$BF$2,"-")</f>
        <v>178.13333333333333</v>
      </c>
      <c r="Z308" s="32">
        <f>IFERROR('σ и σw, МПа'!M308*$BF$2,"-")</f>
        <v>167.4666666666667</v>
      </c>
      <c r="AA308" s="32">
        <f>IFERROR('σ и σw, МПа'!N308*$BF$2,"-")</f>
        <v>156.80000000000001</v>
      </c>
      <c r="AB308" s="32">
        <f>IFERROR('σ и σw, МПа'!O308*$BF$2,"-")</f>
        <v>156.80000000000001</v>
      </c>
      <c r="AC308" s="33">
        <f>IFERROR('σ и σw, МПа'!P308*$BF$2,"-")</f>
        <v>146.13333333333333</v>
      </c>
      <c r="AD308" s="31">
        <f>IFERROR('σ и σw, МПа'!Q308*$BG$2,"-")</f>
        <v>129.6</v>
      </c>
      <c r="AE308" s="32">
        <f>IFERROR('σ и σw, МПа'!R308*$BG$2,"-")</f>
        <v>123.6</v>
      </c>
      <c r="AF308" s="32">
        <f>IFERROR('σ и σw, МПа'!S308*$BG$2,"-")</f>
        <v>123.6</v>
      </c>
      <c r="AG308" s="32">
        <f>IFERROR('σ и σw, МПа'!T308*$BG$2,"-")</f>
        <v>117.6</v>
      </c>
      <c r="AH308" s="32">
        <f>IFERROR('σ и σw, МПа'!U308*$BG$2,"-")</f>
        <v>112.2</v>
      </c>
      <c r="AI308" s="32">
        <f>IFERROR('σ и σw, МПа'!V308*$BG$2,"-")</f>
        <v>112.2</v>
      </c>
      <c r="AJ308" s="32">
        <f>IFERROR('σ и σw, МПа'!W308*$BG$2,"-")</f>
        <v>106.2</v>
      </c>
      <c r="AK308" s="32">
        <f>IFERROR('σ и σw, МПа'!X308*$BG$2,"-")</f>
        <v>106.2</v>
      </c>
      <c r="AL308" s="32">
        <f>IFERROR('σ и σw, МПа'!Y308*$BG$2,"-")</f>
        <v>100.2</v>
      </c>
      <c r="AM308" s="32">
        <f>IFERROR('σ и σw, МПа'!Z308*$BG$2,"-")</f>
        <v>94.2</v>
      </c>
      <c r="AN308" s="32">
        <f>IFERROR('σ и σw, МПа'!AA308*$BG$2,"-")</f>
        <v>88.2</v>
      </c>
      <c r="AO308" s="32">
        <f>IFERROR('σ и σw, МПа'!AB308*$BG$2,"-")</f>
        <v>88.2</v>
      </c>
      <c r="AP308" s="33">
        <f>IFERROR('σ и σw, МПа'!AC308*$BG$2,"-")</f>
        <v>82.2</v>
      </c>
      <c r="AQ308" s="31">
        <f>IFERROR('σ и σw, МПа'!Q308*$BH$2,"-")</f>
        <v>216</v>
      </c>
      <c r="AR308" s="32">
        <f>IFERROR('σ и σw, МПа'!R308*$BH$2,"-")</f>
        <v>206</v>
      </c>
      <c r="AS308" s="32">
        <f>IFERROR('σ и σw, МПа'!S308*$BH$2,"-")</f>
        <v>206</v>
      </c>
      <c r="AT308" s="32">
        <f>IFERROR('σ и σw, МПа'!T308*$BH$2,"-")</f>
        <v>196</v>
      </c>
      <c r="AU308" s="32">
        <f>IFERROR('σ и σw, МПа'!U308*$BH$2,"-")</f>
        <v>187</v>
      </c>
      <c r="AV308" s="32">
        <f>IFERROR('σ и σw, МПа'!V308*$BH$2,"-")</f>
        <v>187</v>
      </c>
      <c r="AW308" s="32">
        <f>IFERROR('σ и σw, МПа'!W308*$BH$2,"-")</f>
        <v>177</v>
      </c>
      <c r="AX308" s="32">
        <f>IFERROR('σ и σw, МПа'!X308*$BH$2,"-")</f>
        <v>177</v>
      </c>
      <c r="AY308" s="32">
        <f>IFERROR('σ и σw, МПа'!Y308*$BH$2,"-")</f>
        <v>167</v>
      </c>
      <c r="AZ308" s="32">
        <f>IFERROR('σ и σw, МПа'!Z308*$BH$2,"-")</f>
        <v>157</v>
      </c>
      <c r="BA308" s="32">
        <f>IFERROR('σ и σw, МПа'!AA308*$BH$2,"-")</f>
        <v>147</v>
      </c>
      <c r="BB308" s="32">
        <f>IFERROR('σ и σw, МПа'!AB308*$BH$2,"-")</f>
        <v>147</v>
      </c>
      <c r="BC308" s="33">
        <f>IFERROR('σ и σw, МПа'!AC308*$BH$2,"-")</f>
        <v>137</v>
      </c>
    </row>
    <row r="309" spans="1:55" ht="38.25" x14ac:dyDescent="0.25">
      <c r="A309" s="10" t="str">
        <f>INDEX('Обработка исходного'!B:B,ROW($B$3)+4*(ROW($B309)-ROW($B$3)))</f>
        <v>Сталь хромоникелевая коррозионно-стойкого аустенитного класса</v>
      </c>
      <c r="B309" s="47" t="str">
        <f>INDEX('Обработка исходного'!D:D,ROW($B$3)+4*(ROW($B309)-ROW($B$3)))</f>
        <v>08Х18Н12Т</v>
      </c>
      <c r="C309" s="27" t="str">
        <f>'Rp0,2, МПа'!C309</f>
        <v>Толстолистовая сталь толщиной от 4 до 160 мм</v>
      </c>
      <c r="D309" s="31">
        <f>IFERROR('σ и σw, МПа'!D309*$BE$2,"-")</f>
        <v>164.8</v>
      </c>
      <c r="E309" s="32">
        <f>IFERROR('σ и σw, МПа'!E309*$BE$2,"-")</f>
        <v>156.79999999999998</v>
      </c>
      <c r="F309" s="32">
        <f>IFERROR('σ и σw, МПа'!F309*$BE$2,"-")</f>
        <v>141.6</v>
      </c>
      <c r="G309" s="32">
        <f>IFERROR('σ и σw, МПа'!G309*$BE$2,"-")</f>
        <v>133.6</v>
      </c>
      <c r="H309" s="32">
        <f>IFERROR('σ и σw, МПа'!H309*$BE$2,"-")</f>
        <v>133.6</v>
      </c>
      <c r="I309" s="32">
        <f>IFERROR('σ и σw, МПа'!I309*$BE$2,"-")</f>
        <v>125.6</v>
      </c>
      <c r="J309" s="32">
        <f>IFERROR('σ и σw, МПа'!J309*$BE$2,"-")</f>
        <v>125.6</v>
      </c>
      <c r="K309" s="32">
        <f>IFERROR('σ и σw, МПа'!K309*$BE$2,"-")</f>
        <v>125.6</v>
      </c>
      <c r="L309" s="32">
        <f>IFERROR('σ и σw, МПа'!L309*$BE$2,"-")</f>
        <v>117.6</v>
      </c>
      <c r="M309" s="32">
        <f>IFERROR('σ и σw, МПа'!M309*$BE$2,"-")</f>
        <v>109.6</v>
      </c>
      <c r="N309" s="32">
        <f>IFERROR('σ и σw, МПа'!N309*$BE$2,"-")</f>
        <v>102.39999999999999</v>
      </c>
      <c r="O309" s="32">
        <f>IFERROR('σ и σw, МПа'!O309*$BE$2,"-")</f>
        <v>102.39999999999999</v>
      </c>
      <c r="P309" s="33">
        <f>IFERROR('σ и σw, МПа'!P309*$BE$2,"-")</f>
        <v>94.4</v>
      </c>
      <c r="Q309" s="31">
        <f>IFERROR('σ и σw, МПа'!D309*$BF$2,"-")</f>
        <v>219.73333333333335</v>
      </c>
      <c r="R309" s="32">
        <f>IFERROR('σ и σw, МПа'!E309*$BF$2,"-")</f>
        <v>209.06666666666666</v>
      </c>
      <c r="S309" s="32">
        <f>IFERROR('σ и σw, МПа'!F309*$BF$2,"-")</f>
        <v>188.8</v>
      </c>
      <c r="T309" s="32">
        <f>IFERROR('σ и σw, МПа'!G309*$BF$2,"-")</f>
        <v>178.13333333333333</v>
      </c>
      <c r="U309" s="32">
        <f>IFERROR('σ и σw, МПа'!H309*$BF$2,"-")</f>
        <v>178.13333333333333</v>
      </c>
      <c r="V309" s="32">
        <f>IFERROR('σ и σw, МПа'!I309*$BF$2,"-")</f>
        <v>167.4666666666667</v>
      </c>
      <c r="W309" s="32">
        <f>IFERROR('σ и σw, МПа'!J309*$BF$2,"-")</f>
        <v>167.4666666666667</v>
      </c>
      <c r="X309" s="32">
        <f>IFERROR('σ и σw, МПа'!K309*$BF$2,"-")</f>
        <v>167.4666666666667</v>
      </c>
      <c r="Y309" s="32">
        <f>IFERROR('σ и σw, МПа'!L309*$BF$2,"-")</f>
        <v>156.80000000000001</v>
      </c>
      <c r="Z309" s="32">
        <f>IFERROR('σ и σw, МПа'!M309*$BF$2,"-")</f>
        <v>146.13333333333333</v>
      </c>
      <c r="AA309" s="32">
        <f>IFERROR('σ и σw, МПа'!N309*$BF$2,"-")</f>
        <v>136.53333333333333</v>
      </c>
      <c r="AB309" s="32">
        <f>IFERROR('σ и σw, МПа'!O309*$BF$2,"-")</f>
        <v>136.53333333333333</v>
      </c>
      <c r="AC309" s="33">
        <f>IFERROR('σ и σw, МПа'!P309*$BF$2,"-")</f>
        <v>125.86666666666667</v>
      </c>
      <c r="AD309" s="31">
        <f>IFERROR('σ и σw, МПа'!Q309*$BG$2,"-")</f>
        <v>123.6</v>
      </c>
      <c r="AE309" s="32">
        <f>IFERROR('σ и σw, МПа'!R309*$BG$2,"-")</f>
        <v>117.6</v>
      </c>
      <c r="AF309" s="32">
        <f>IFERROR('σ и σw, МПа'!S309*$BG$2,"-")</f>
        <v>106.2</v>
      </c>
      <c r="AG309" s="32">
        <f>IFERROR('σ и σw, МПа'!T309*$BG$2,"-")</f>
        <v>100.2</v>
      </c>
      <c r="AH309" s="32">
        <f>IFERROR('σ и σw, МПа'!U309*$BG$2,"-")</f>
        <v>100.2</v>
      </c>
      <c r="AI309" s="32">
        <f>IFERROR('σ и σw, МПа'!V309*$BG$2,"-")</f>
        <v>94.2</v>
      </c>
      <c r="AJ309" s="32">
        <f>IFERROR('σ и σw, МПа'!W309*$BG$2,"-")</f>
        <v>94.2</v>
      </c>
      <c r="AK309" s="32">
        <f>IFERROR('σ и σw, МПа'!X309*$BG$2,"-")</f>
        <v>94.2</v>
      </c>
      <c r="AL309" s="32">
        <f>IFERROR('σ и σw, МПа'!Y309*$BG$2,"-")</f>
        <v>88.2</v>
      </c>
      <c r="AM309" s="32">
        <f>IFERROR('σ и σw, МПа'!Z309*$BG$2,"-")</f>
        <v>82.2</v>
      </c>
      <c r="AN309" s="32">
        <f>IFERROR('σ и σw, МПа'!AA309*$BG$2,"-")</f>
        <v>76.8</v>
      </c>
      <c r="AO309" s="32">
        <f>IFERROR('σ и σw, МПа'!AB309*$BG$2,"-")</f>
        <v>76.8</v>
      </c>
      <c r="AP309" s="33">
        <f>IFERROR('σ и σw, МПа'!AC309*$BG$2,"-")</f>
        <v>70.8</v>
      </c>
      <c r="AQ309" s="31">
        <f>IFERROR('σ и σw, МПа'!Q309*$BH$2,"-")</f>
        <v>206</v>
      </c>
      <c r="AR309" s="32">
        <f>IFERROR('σ и σw, МПа'!R309*$BH$2,"-")</f>
        <v>196</v>
      </c>
      <c r="AS309" s="32">
        <f>IFERROR('σ и σw, МПа'!S309*$BH$2,"-")</f>
        <v>177</v>
      </c>
      <c r="AT309" s="32">
        <f>IFERROR('σ и σw, МПа'!T309*$BH$2,"-")</f>
        <v>167</v>
      </c>
      <c r="AU309" s="32">
        <f>IFERROR('σ и σw, МПа'!U309*$BH$2,"-")</f>
        <v>167</v>
      </c>
      <c r="AV309" s="32">
        <f>IFERROR('σ и σw, МПа'!V309*$BH$2,"-")</f>
        <v>157</v>
      </c>
      <c r="AW309" s="32">
        <f>IFERROR('σ и σw, МПа'!W309*$BH$2,"-")</f>
        <v>157</v>
      </c>
      <c r="AX309" s="32">
        <f>IFERROR('σ и σw, МПа'!X309*$BH$2,"-")</f>
        <v>157</v>
      </c>
      <c r="AY309" s="32">
        <f>IFERROR('σ и σw, МПа'!Y309*$BH$2,"-")</f>
        <v>147</v>
      </c>
      <c r="AZ309" s="32">
        <f>IFERROR('σ и σw, МПа'!Z309*$BH$2,"-")</f>
        <v>137</v>
      </c>
      <c r="BA309" s="32">
        <f>IFERROR('σ и σw, МПа'!AA309*$BH$2,"-")</f>
        <v>128</v>
      </c>
      <c r="BB309" s="32">
        <f>IFERROR('σ и σw, МПа'!AB309*$BH$2,"-")</f>
        <v>128</v>
      </c>
      <c r="BC309" s="33">
        <f>IFERROR('σ и σw, МПа'!AC309*$BH$2,"-")</f>
        <v>118</v>
      </c>
    </row>
    <row r="310" spans="1:55" ht="38.25" x14ac:dyDescent="0.25">
      <c r="A310" s="10" t="str">
        <f>INDEX('Обработка исходного'!B:B,ROW($B$3)+4*(ROW($B310)-ROW($B$3)))</f>
        <v>Сталь хромоникелевая коррозионно-стойкого аустенитного класса</v>
      </c>
      <c r="B310" s="47" t="str">
        <f>INDEX('Обработка исходного'!D:D,ROW($B$3)+4*(ROW($B310)-ROW($B$3)))</f>
        <v>08Х18Н12Т</v>
      </c>
      <c r="C310" s="27" t="str">
        <f>'Rp0,2, МПа'!C310</f>
        <v>Поковки, листы листовые и объемные штамповки, ковано-катаные заготовки толщиной до 60 мм</v>
      </c>
      <c r="D310" s="31">
        <f>IFERROR('σ и σw, МПа'!D310*$BE$2,"-")</f>
        <v>156.79999999999998</v>
      </c>
      <c r="E310" s="32">
        <f>IFERROR('σ и σw, МПа'!E310*$BE$2,"-")</f>
        <v>156.79999999999998</v>
      </c>
      <c r="F310" s="32">
        <f>IFERROR('σ и σw, МПа'!F310*$BE$2,"-")</f>
        <v>133.6</v>
      </c>
      <c r="G310" s="32">
        <f>IFERROR('σ и σw, МПа'!G310*$BE$2,"-")</f>
        <v>125.6</v>
      </c>
      <c r="H310" s="32">
        <f>IFERROR('σ и σw, МПа'!H310*$BE$2,"-")</f>
        <v>125.6</v>
      </c>
      <c r="I310" s="32">
        <f>IFERROR('σ и σw, МПа'!I310*$BE$2,"-")</f>
        <v>117.6</v>
      </c>
      <c r="J310" s="32">
        <f>IFERROR('σ и σw, МПа'!J310*$BE$2,"-")</f>
        <v>117.6</v>
      </c>
      <c r="K310" s="32">
        <f>IFERROR('σ и σw, МПа'!K310*$BE$2,"-")</f>
        <v>117.6</v>
      </c>
      <c r="L310" s="32">
        <f>IFERROR('σ и σw, МПа'!L310*$BE$2,"-")</f>
        <v>109.6</v>
      </c>
      <c r="M310" s="32">
        <f>IFERROR('σ и σw, МПа'!M310*$BE$2,"-")</f>
        <v>102.39999999999999</v>
      </c>
      <c r="N310" s="32">
        <f>IFERROR('σ и σw, МПа'!N310*$BE$2,"-")</f>
        <v>94.4</v>
      </c>
      <c r="O310" s="32">
        <f>IFERROR('σ и σw, МПа'!O310*$BE$2,"-")</f>
        <v>94.4</v>
      </c>
      <c r="P310" s="33">
        <f>IFERROR('σ и σw, МПа'!P310*$BE$2,"-")</f>
        <v>86.399999999999991</v>
      </c>
      <c r="Q310" s="31">
        <f>IFERROR('σ и σw, МПа'!D310*$BF$2,"-")</f>
        <v>209.06666666666666</v>
      </c>
      <c r="R310" s="32">
        <f>IFERROR('σ и σw, МПа'!E310*$BF$2,"-")</f>
        <v>209.06666666666666</v>
      </c>
      <c r="S310" s="32">
        <f>IFERROR('σ и σw, МПа'!F310*$BF$2,"-")</f>
        <v>178.13333333333333</v>
      </c>
      <c r="T310" s="32">
        <f>IFERROR('σ и σw, МПа'!G310*$BF$2,"-")</f>
        <v>167.4666666666667</v>
      </c>
      <c r="U310" s="32">
        <f>IFERROR('σ и σw, МПа'!H310*$BF$2,"-")</f>
        <v>167.4666666666667</v>
      </c>
      <c r="V310" s="32">
        <f>IFERROR('σ и σw, МПа'!I310*$BF$2,"-")</f>
        <v>156.80000000000001</v>
      </c>
      <c r="W310" s="32">
        <f>IFERROR('σ и σw, МПа'!J310*$BF$2,"-")</f>
        <v>156.80000000000001</v>
      </c>
      <c r="X310" s="32">
        <f>IFERROR('σ и σw, МПа'!K310*$BF$2,"-")</f>
        <v>156.80000000000001</v>
      </c>
      <c r="Y310" s="32">
        <f>IFERROR('σ и σw, МПа'!L310*$BF$2,"-")</f>
        <v>146.13333333333333</v>
      </c>
      <c r="Z310" s="32">
        <f>IFERROR('σ и σw, МПа'!M310*$BF$2,"-")</f>
        <v>136.53333333333333</v>
      </c>
      <c r="AA310" s="32">
        <f>IFERROR('σ и σw, МПа'!N310*$BF$2,"-")</f>
        <v>125.86666666666667</v>
      </c>
      <c r="AB310" s="32">
        <f>IFERROR('σ и σw, МПа'!O310*$BF$2,"-")</f>
        <v>125.86666666666667</v>
      </c>
      <c r="AC310" s="33">
        <f>IFERROR('σ и σw, МПа'!P310*$BF$2,"-")</f>
        <v>115.2</v>
      </c>
      <c r="AD310" s="31">
        <f>IFERROR('σ и σw, МПа'!Q310*$BG$2,"-")</f>
        <v>117.6</v>
      </c>
      <c r="AE310" s="32">
        <f>IFERROR('σ и σw, МПа'!R310*$BG$2,"-")</f>
        <v>117.6</v>
      </c>
      <c r="AF310" s="32">
        <f>IFERROR('σ и σw, МПа'!S310*$BG$2,"-")</f>
        <v>100.2</v>
      </c>
      <c r="AG310" s="32">
        <f>IFERROR('σ и σw, МПа'!T310*$BG$2,"-")</f>
        <v>94.2</v>
      </c>
      <c r="AH310" s="32">
        <f>IFERROR('σ и σw, МПа'!U310*$BG$2,"-")</f>
        <v>94.2</v>
      </c>
      <c r="AI310" s="32">
        <f>IFERROR('σ и σw, МПа'!V310*$BG$2,"-")</f>
        <v>88.2</v>
      </c>
      <c r="AJ310" s="32">
        <f>IFERROR('σ и σw, МПа'!W310*$BG$2,"-")</f>
        <v>88.2</v>
      </c>
      <c r="AK310" s="32">
        <f>IFERROR('σ и σw, МПа'!X310*$BG$2,"-")</f>
        <v>88.2</v>
      </c>
      <c r="AL310" s="32">
        <f>IFERROR('σ и σw, МПа'!Y310*$BG$2,"-")</f>
        <v>82.2</v>
      </c>
      <c r="AM310" s="32">
        <f>IFERROR('σ и σw, МПа'!Z310*$BG$2,"-")</f>
        <v>76.8</v>
      </c>
      <c r="AN310" s="32">
        <f>IFERROR('σ и σw, МПа'!AA310*$BG$2,"-")</f>
        <v>70.8</v>
      </c>
      <c r="AO310" s="32">
        <f>IFERROR('σ и σw, МПа'!AB310*$BG$2,"-")</f>
        <v>70.8</v>
      </c>
      <c r="AP310" s="33">
        <f>IFERROR('σ и σw, МПа'!AC310*$BG$2,"-")</f>
        <v>64.8</v>
      </c>
      <c r="AQ310" s="31">
        <f>IFERROR('σ и σw, МПа'!Q310*$BH$2,"-")</f>
        <v>196</v>
      </c>
      <c r="AR310" s="32">
        <f>IFERROR('σ и σw, МПа'!R310*$BH$2,"-")</f>
        <v>196</v>
      </c>
      <c r="AS310" s="32">
        <f>IFERROR('σ и σw, МПа'!S310*$BH$2,"-")</f>
        <v>167</v>
      </c>
      <c r="AT310" s="32">
        <f>IFERROR('σ и σw, МПа'!T310*$BH$2,"-")</f>
        <v>157</v>
      </c>
      <c r="AU310" s="32">
        <f>IFERROR('σ и σw, МПа'!U310*$BH$2,"-")</f>
        <v>157</v>
      </c>
      <c r="AV310" s="32">
        <f>IFERROR('σ и σw, МПа'!V310*$BH$2,"-")</f>
        <v>147</v>
      </c>
      <c r="AW310" s="32">
        <f>IFERROR('σ и σw, МПа'!W310*$BH$2,"-")</f>
        <v>147</v>
      </c>
      <c r="AX310" s="32">
        <f>IFERROR('σ и σw, МПа'!X310*$BH$2,"-")</f>
        <v>147</v>
      </c>
      <c r="AY310" s="32">
        <f>IFERROR('σ и σw, МПа'!Y310*$BH$2,"-")</f>
        <v>137</v>
      </c>
      <c r="AZ310" s="32">
        <f>IFERROR('σ и σw, МПа'!Z310*$BH$2,"-")</f>
        <v>128</v>
      </c>
      <c r="BA310" s="32">
        <f>IFERROR('σ и σw, МПа'!AA310*$BH$2,"-")</f>
        <v>118</v>
      </c>
      <c r="BB310" s="32">
        <f>IFERROR('σ и σw, МПа'!AB310*$BH$2,"-")</f>
        <v>118</v>
      </c>
      <c r="BC310" s="33">
        <f>IFERROR('σ и σw, МПа'!AC310*$BH$2,"-")</f>
        <v>108</v>
      </c>
    </row>
    <row r="311" spans="1:55" ht="38.25" x14ac:dyDescent="0.25">
      <c r="A311" s="10" t="str">
        <f>INDEX('Обработка исходного'!B:B,ROW($B$3)+4*(ROW($B311)-ROW($B$3)))</f>
        <v>Сталь хромоникелевая коррозионно-стойкого аустенитного класса</v>
      </c>
      <c r="B311" s="47" t="str">
        <f>INDEX('Обработка исходного'!D:D,ROW($B$3)+4*(ROW($B311)-ROW($B$3)))</f>
        <v>08Х18Н12Т</v>
      </c>
      <c r="C311" s="27" t="str">
        <f>'Rp0,2, МПа'!C311</f>
        <v>Поковки, листы листовые и объемные штамповки, ковано-катаные заготовки толщиной от 60 до 300 мм</v>
      </c>
      <c r="D311" s="31">
        <f>IFERROR('σ и σw, МПа'!D311*$BE$2,"-")</f>
        <v>156.79999999999998</v>
      </c>
      <c r="E311" s="32">
        <f>IFERROR('σ и σw, МПа'!E311*$BE$2,"-")</f>
        <v>156.79999999999998</v>
      </c>
      <c r="F311" s="32">
        <f>IFERROR('σ и σw, МПа'!F311*$BE$2,"-")</f>
        <v>133.6</v>
      </c>
      <c r="G311" s="32">
        <f>IFERROR('σ и σw, МПа'!G311*$BE$2,"-")</f>
        <v>125.6</v>
      </c>
      <c r="H311" s="32">
        <f>IFERROR('σ и σw, МПа'!H311*$BE$2,"-")</f>
        <v>125.6</v>
      </c>
      <c r="I311" s="32">
        <f>IFERROR('σ и σw, МПа'!I311*$BE$2,"-")</f>
        <v>117.6</v>
      </c>
      <c r="J311" s="32">
        <f>IFERROR('σ и σw, МПа'!J311*$BE$2,"-")</f>
        <v>117.6</v>
      </c>
      <c r="K311" s="32">
        <f>IFERROR('σ и σw, МПа'!K311*$BE$2,"-")</f>
        <v>117.6</v>
      </c>
      <c r="L311" s="32">
        <f>IFERROR('σ и σw, МПа'!L311*$BE$2,"-")</f>
        <v>109.6</v>
      </c>
      <c r="M311" s="32">
        <f>IFERROR('σ и σw, МПа'!M311*$BE$2,"-")</f>
        <v>102.39999999999999</v>
      </c>
      <c r="N311" s="32">
        <f>IFERROR('σ и σw, МПа'!N311*$BE$2,"-")</f>
        <v>94.4</v>
      </c>
      <c r="O311" s="32">
        <f>IFERROR('σ и σw, МПа'!O311*$BE$2,"-")</f>
        <v>94.4</v>
      </c>
      <c r="P311" s="33">
        <f>IFERROR('σ и σw, МПа'!P311*$BE$2,"-")</f>
        <v>86.399999999999991</v>
      </c>
      <c r="Q311" s="31">
        <f>IFERROR('σ и σw, МПа'!D311*$BF$2,"-")</f>
        <v>209.06666666666666</v>
      </c>
      <c r="R311" s="32">
        <f>IFERROR('σ и σw, МПа'!E311*$BF$2,"-")</f>
        <v>209.06666666666666</v>
      </c>
      <c r="S311" s="32">
        <f>IFERROR('σ и σw, МПа'!F311*$BF$2,"-")</f>
        <v>178.13333333333333</v>
      </c>
      <c r="T311" s="32">
        <f>IFERROR('σ и σw, МПа'!G311*$BF$2,"-")</f>
        <v>167.4666666666667</v>
      </c>
      <c r="U311" s="32">
        <f>IFERROR('σ и σw, МПа'!H311*$BF$2,"-")</f>
        <v>167.4666666666667</v>
      </c>
      <c r="V311" s="32">
        <f>IFERROR('σ и σw, МПа'!I311*$BF$2,"-")</f>
        <v>156.80000000000001</v>
      </c>
      <c r="W311" s="32">
        <f>IFERROR('σ и σw, МПа'!J311*$BF$2,"-")</f>
        <v>156.80000000000001</v>
      </c>
      <c r="X311" s="32">
        <f>IFERROR('σ и σw, МПа'!K311*$BF$2,"-")</f>
        <v>156.80000000000001</v>
      </c>
      <c r="Y311" s="32">
        <f>IFERROR('σ и σw, МПа'!L311*$BF$2,"-")</f>
        <v>146.13333333333333</v>
      </c>
      <c r="Z311" s="32">
        <f>IFERROR('σ и σw, МПа'!M311*$BF$2,"-")</f>
        <v>136.53333333333333</v>
      </c>
      <c r="AA311" s="32">
        <f>IFERROR('σ и σw, МПа'!N311*$BF$2,"-")</f>
        <v>125.86666666666667</v>
      </c>
      <c r="AB311" s="32">
        <f>IFERROR('σ и σw, МПа'!O311*$BF$2,"-")</f>
        <v>125.86666666666667</v>
      </c>
      <c r="AC311" s="33">
        <f>IFERROR('σ и σw, МПа'!P311*$BF$2,"-")</f>
        <v>115.2</v>
      </c>
      <c r="AD311" s="31">
        <f>IFERROR('σ и σw, МПа'!Q311*$BG$2,"-")</f>
        <v>117.6</v>
      </c>
      <c r="AE311" s="32">
        <f>IFERROR('σ и σw, МПа'!R311*$BG$2,"-")</f>
        <v>117.6</v>
      </c>
      <c r="AF311" s="32">
        <f>IFERROR('σ и σw, МПа'!S311*$BG$2,"-")</f>
        <v>100.2</v>
      </c>
      <c r="AG311" s="32">
        <f>IFERROR('σ и σw, МПа'!T311*$BG$2,"-")</f>
        <v>94.2</v>
      </c>
      <c r="AH311" s="32">
        <f>IFERROR('σ и σw, МПа'!U311*$BG$2,"-")</f>
        <v>94.2</v>
      </c>
      <c r="AI311" s="32">
        <f>IFERROR('σ и σw, МПа'!V311*$BG$2,"-")</f>
        <v>88.2</v>
      </c>
      <c r="AJ311" s="32">
        <f>IFERROR('σ и σw, МПа'!W311*$BG$2,"-")</f>
        <v>88.2</v>
      </c>
      <c r="AK311" s="32">
        <f>IFERROR('σ и σw, МПа'!X311*$BG$2,"-")</f>
        <v>88.2</v>
      </c>
      <c r="AL311" s="32">
        <f>IFERROR('σ и σw, МПа'!Y311*$BG$2,"-")</f>
        <v>82.2</v>
      </c>
      <c r="AM311" s="32">
        <f>IFERROR('σ и σw, МПа'!Z311*$BG$2,"-")</f>
        <v>76.8</v>
      </c>
      <c r="AN311" s="32">
        <f>IFERROR('σ и σw, МПа'!AA311*$BG$2,"-")</f>
        <v>70.8</v>
      </c>
      <c r="AO311" s="32">
        <f>IFERROR('σ и σw, МПа'!AB311*$BG$2,"-")</f>
        <v>70.8</v>
      </c>
      <c r="AP311" s="33">
        <f>IFERROR('σ и σw, МПа'!AC311*$BG$2,"-")</f>
        <v>64.8</v>
      </c>
      <c r="AQ311" s="31">
        <f>IFERROR('σ и σw, МПа'!Q311*$BH$2,"-")</f>
        <v>196</v>
      </c>
      <c r="AR311" s="32">
        <f>IFERROR('σ и σw, МПа'!R311*$BH$2,"-")</f>
        <v>196</v>
      </c>
      <c r="AS311" s="32">
        <f>IFERROR('σ и σw, МПа'!S311*$BH$2,"-")</f>
        <v>167</v>
      </c>
      <c r="AT311" s="32">
        <f>IFERROR('σ и σw, МПа'!T311*$BH$2,"-")</f>
        <v>157</v>
      </c>
      <c r="AU311" s="32">
        <f>IFERROR('σ и σw, МПа'!U311*$BH$2,"-")</f>
        <v>157</v>
      </c>
      <c r="AV311" s="32">
        <f>IFERROR('σ и σw, МПа'!V311*$BH$2,"-")</f>
        <v>147</v>
      </c>
      <c r="AW311" s="32">
        <f>IFERROR('σ и σw, МПа'!W311*$BH$2,"-")</f>
        <v>147</v>
      </c>
      <c r="AX311" s="32">
        <f>IFERROR('σ и σw, МПа'!X311*$BH$2,"-")</f>
        <v>147</v>
      </c>
      <c r="AY311" s="32">
        <f>IFERROR('σ и σw, МПа'!Y311*$BH$2,"-")</f>
        <v>137</v>
      </c>
      <c r="AZ311" s="32">
        <f>IFERROR('σ и σw, МПа'!Z311*$BH$2,"-")</f>
        <v>128</v>
      </c>
      <c r="BA311" s="32">
        <f>IFERROR('σ и σw, МПа'!AA311*$BH$2,"-")</f>
        <v>118</v>
      </c>
      <c r="BB311" s="32">
        <f>IFERROR('σ и σw, МПа'!AB311*$BH$2,"-")</f>
        <v>118</v>
      </c>
      <c r="BC311" s="33">
        <f>IFERROR('σ и σw, МПа'!AC311*$BH$2,"-")</f>
        <v>108</v>
      </c>
    </row>
    <row r="312" spans="1:55" ht="38.25" x14ac:dyDescent="0.25">
      <c r="A312" s="10" t="str">
        <f>INDEX('Обработка исходного'!B:B,ROW($B$3)+4*(ROW($B312)-ROW($B$3)))</f>
        <v>Сталь хромоникелевая коррозионно-стойкого аустенитного класса</v>
      </c>
      <c r="B312" s="47" t="str">
        <f>INDEX('Обработка исходного'!D:D,ROW($B$3)+4*(ROW($B312)-ROW($B$3)))</f>
        <v>12Х18Н9Т</v>
      </c>
      <c r="C312" s="27" t="str">
        <f>'Rp0,2, МПа'!C312</f>
        <v>Заготовки в виде поковок и штамповок для листов и труб, поковки</v>
      </c>
      <c r="D312" s="31">
        <f>IFERROR('σ и σw, МПа'!D312*$BE$2,"-")</f>
        <v>156.79999999999998</v>
      </c>
      <c r="E312" s="32">
        <f>IFERROR('σ и σw, МПа'!E312*$BE$2,"-")</f>
        <v>156.79999999999998</v>
      </c>
      <c r="F312" s="32">
        <f>IFERROR('σ и σw, МПа'!F312*$BE$2,"-")</f>
        <v>133.6</v>
      </c>
      <c r="G312" s="32">
        <f>IFERROR('σ и σw, МПа'!G312*$BE$2,"-")</f>
        <v>125.6</v>
      </c>
      <c r="H312" s="32">
        <f>IFERROR('σ и σw, МПа'!H312*$BE$2,"-")</f>
        <v>125.6</v>
      </c>
      <c r="I312" s="32">
        <f>IFERROR('σ и σw, МПа'!I312*$BE$2,"-")</f>
        <v>117.6</v>
      </c>
      <c r="J312" s="32">
        <f>IFERROR('σ и σw, МПа'!J312*$BE$2,"-")</f>
        <v>117.6</v>
      </c>
      <c r="K312" s="32">
        <f>IFERROR('σ и σw, МПа'!K312*$BE$2,"-")</f>
        <v>117.6</v>
      </c>
      <c r="L312" s="32">
        <f>IFERROR('σ и σw, МПа'!L312*$BE$2,"-")</f>
        <v>109.6</v>
      </c>
      <c r="M312" s="32">
        <f>IFERROR('σ и σw, МПа'!M312*$BE$2,"-")</f>
        <v>102.39999999999999</v>
      </c>
      <c r="N312" s="32">
        <f>IFERROR('σ и σw, МПа'!N312*$BE$2,"-")</f>
        <v>94.4</v>
      </c>
      <c r="O312" s="32">
        <f>IFERROR('σ и σw, МПа'!O312*$BE$2,"-")</f>
        <v>94.4</v>
      </c>
      <c r="P312" s="33">
        <f>IFERROR('σ и σw, МПа'!P312*$BE$2,"-")</f>
        <v>86.399999999999991</v>
      </c>
      <c r="Q312" s="31">
        <f>IFERROR('σ и σw, МПа'!D312*$BF$2,"-")</f>
        <v>209.06666666666666</v>
      </c>
      <c r="R312" s="32">
        <f>IFERROR('σ и σw, МПа'!E312*$BF$2,"-")</f>
        <v>209.06666666666666</v>
      </c>
      <c r="S312" s="32">
        <f>IFERROR('σ и σw, МПа'!F312*$BF$2,"-")</f>
        <v>178.13333333333333</v>
      </c>
      <c r="T312" s="32">
        <f>IFERROR('σ и σw, МПа'!G312*$BF$2,"-")</f>
        <v>167.4666666666667</v>
      </c>
      <c r="U312" s="32">
        <f>IFERROR('σ и σw, МПа'!H312*$BF$2,"-")</f>
        <v>167.4666666666667</v>
      </c>
      <c r="V312" s="32">
        <f>IFERROR('σ и σw, МПа'!I312*$BF$2,"-")</f>
        <v>156.80000000000001</v>
      </c>
      <c r="W312" s="32">
        <f>IFERROR('σ и σw, МПа'!J312*$BF$2,"-")</f>
        <v>156.80000000000001</v>
      </c>
      <c r="X312" s="32">
        <f>IFERROR('σ и σw, МПа'!K312*$BF$2,"-")</f>
        <v>156.80000000000001</v>
      </c>
      <c r="Y312" s="32">
        <f>IFERROR('σ и σw, МПа'!L312*$BF$2,"-")</f>
        <v>146.13333333333333</v>
      </c>
      <c r="Z312" s="32">
        <f>IFERROR('σ и σw, МПа'!M312*$BF$2,"-")</f>
        <v>136.53333333333333</v>
      </c>
      <c r="AA312" s="32">
        <f>IFERROR('σ и σw, МПа'!N312*$BF$2,"-")</f>
        <v>125.86666666666667</v>
      </c>
      <c r="AB312" s="32">
        <f>IFERROR('σ и σw, МПа'!O312*$BF$2,"-")</f>
        <v>125.86666666666667</v>
      </c>
      <c r="AC312" s="33">
        <f>IFERROR('σ и σw, МПа'!P312*$BF$2,"-")</f>
        <v>115.2</v>
      </c>
      <c r="AD312" s="31">
        <f>IFERROR('σ и σw, МПа'!Q312*$BG$2,"-")</f>
        <v>117.6</v>
      </c>
      <c r="AE312" s="32">
        <f>IFERROR('σ и σw, МПа'!R312*$BG$2,"-")</f>
        <v>117.6</v>
      </c>
      <c r="AF312" s="32">
        <f>IFERROR('σ и σw, МПа'!S312*$BG$2,"-")</f>
        <v>100.2</v>
      </c>
      <c r="AG312" s="32">
        <f>IFERROR('σ и σw, МПа'!T312*$BG$2,"-")</f>
        <v>94.2</v>
      </c>
      <c r="AH312" s="32">
        <f>IFERROR('σ и σw, МПа'!U312*$BG$2,"-")</f>
        <v>94.2</v>
      </c>
      <c r="AI312" s="32">
        <f>IFERROR('σ и σw, МПа'!V312*$BG$2,"-")</f>
        <v>88.2</v>
      </c>
      <c r="AJ312" s="32">
        <f>IFERROR('σ и σw, МПа'!W312*$BG$2,"-")</f>
        <v>88.2</v>
      </c>
      <c r="AK312" s="32">
        <f>IFERROR('σ и σw, МПа'!X312*$BG$2,"-")</f>
        <v>88.2</v>
      </c>
      <c r="AL312" s="32">
        <f>IFERROR('σ и σw, МПа'!Y312*$BG$2,"-")</f>
        <v>82.2</v>
      </c>
      <c r="AM312" s="32">
        <f>IFERROR('σ и σw, МПа'!Z312*$BG$2,"-")</f>
        <v>76.8</v>
      </c>
      <c r="AN312" s="32">
        <f>IFERROR('σ и σw, МПа'!AA312*$BG$2,"-")</f>
        <v>70.8</v>
      </c>
      <c r="AO312" s="32">
        <f>IFERROR('σ и σw, МПа'!AB312*$BG$2,"-")</f>
        <v>70.8</v>
      </c>
      <c r="AP312" s="33">
        <f>IFERROR('σ и σw, МПа'!AC312*$BG$2,"-")</f>
        <v>64.8</v>
      </c>
      <c r="AQ312" s="31">
        <f>IFERROR('σ и σw, МПа'!Q312*$BH$2,"-")</f>
        <v>196</v>
      </c>
      <c r="AR312" s="32">
        <f>IFERROR('σ и σw, МПа'!R312*$BH$2,"-")</f>
        <v>196</v>
      </c>
      <c r="AS312" s="32">
        <f>IFERROR('σ и σw, МПа'!S312*$BH$2,"-")</f>
        <v>167</v>
      </c>
      <c r="AT312" s="32">
        <f>IFERROR('σ и σw, МПа'!T312*$BH$2,"-")</f>
        <v>157</v>
      </c>
      <c r="AU312" s="32">
        <f>IFERROR('σ и σw, МПа'!U312*$BH$2,"-")</f>
        <v>157</v>
      </c>
      <c r="AV312" s="32">
        <f>IFERROR('σ и σw, МПа'!V312*$BH$2,"-")</f>
        <v>147</v>
      </c>
      <c r="AW312" s="32">
        <f>IFERROR('σ и σw, МПа'!W312*$BH$2,"-")</f>
        <v>147</v>
      </c>
      <c r="AX312" s="32">
        <f>IFERROR('σ и σw, МПа'!X312*$BH$2,"-")</f>
        <v>147</v>
      </c>
      <c r="AY312" s="32">
        <f>IFERROR('σ и σw, МПа'!Y312*$BH$2,"-")</f>
        <v>137</v>
      </c>
      <c r="AZ312" s="32">
        <f>IFERROR('σ и σw, МПа'!Z312*$BH$2,"-")</f>
        <v>128</v>
      </c>
      <c r="BA312" s="32">
        <f>IFERROR('σ и σw, МПа'!AA312*$BH$2,"-")</f>
        <v>118</v>
      </c>
      <c r="BB312" s="32">
        <f>IFERROR('σ и σw, МПа'!AB312*$BH$2,"-")</f>
        <v>118</v>
      </c>
      <c r="BC312" s="33">
        <f>IFERROR('σ и σw, МПа'!AC312*$BH$2,"-")</f>
        <v>108</v>
      </c>
    </row>
    <row r="313" spans="1:55" ht="38.25" x14ac:dyDescent="0.25">
      <c r="A313" s="10" t="str">
        <f>INDEX('Обработка исходного'!B:B,ROW($B$3)+4*(ROW($B313)-ROW($B$3)))</f>
        <v>Сталь хромоникелевая коррозионно-стойкого аустенитного класса</v>
      </c>
      <c r="B313" s="47" t="str">
        <f>INDEX('Обработка исходного'!D:D,ROW($B$3)+4*(ROW($B313)-ROW($B$3)))</f>
        <v>12Х18Н9Т</v>
      </c>
      <c r="C313" s="27" t="str">
        <f>'Rp0,2, МПа'!C313</f>
        <v>Листы толщиной от 0,5 до 160 мм</v>
      </c>
      <c r="D313" s="31">
        <f>IFERROR('σ и σw, МПа'!D313*$BE$2,"-")</f>
        <v>187.99999999999997</v>
      </c>
      <c r="E313" s="32">
        <f>IFERROR('σ и σw, МПа'!E313*$BE$2,"-")</f>
        <v>187.99999999999997</v>
      </c>
      <c r="F313" s="32">
        <f>IFERROR('σ и σw, МПа'!F313*$BE$2,"-")</f>
        <v>156.79999999999998</v>
      </c>
      <c r="G313" s="32">
        <f>IFERROR('σ и σw, МПа'!G313*$BE$2,"-")</f>
        <v>148.79999999999998</v>
      </c>
      <c r="H313" s="32">
        <f>IFERROR('σ и σw, МПа'!H313*$BE$2,"-")</f>
        <v>148.79999999999998</v>
      </c>
      <c r="I313" s="32">
        <f>IFERROR('σ и σw, МПа'!I313*$BE$2,"-")</f>
        <v>141.6</v>
      </c>
      <c r="J313" s="32">
        <f>IFERROR('σ и σw, МПа'!J313*$BE$2,"-")</f>
        <v>141.6</v>
      </c>
      <c r="K313" s="32">
        <f>IFERROR('σ и σw, МПа'!K313*$BE$2,"-")</f>
        <v>141.6</v>
      </c>
      <c r="L313" s="32">
        <f>IFERROR('σ и σw, МПа'!L313*$BE$2,"-")</f>
        <v>133.6</v>
      </c>
      <c r="M313" s="32">
        <f>IFERROR('σ и σw, МПа'!M313*$BE$2,"-")</f>
        <v>125.6</v>
      </c>
      <c r="N313" s="32">
        <f>IFERROR('σ и σw, МПа'!N313*$BE$2,"-")</f>
        <v>109.6</v>
      </c>
      <c r="O313" s="32">
        <f>IFERROR('σ и σw, МПа'!O313*$BE$2,"-")</f>
        <v>109.6</v>
      </c>
      <c r="P313" s="33">
        <f>IFERROR('σ и σw, МПа'!P313*$BE$2,"-")</f>
        <v>102.39999999999999</v>
      </c>
      <c r="Q313" s="31">
        <f>IFERROR('σ и σw, МПа'!D313*$BF$2,"-")</f>
        <v>250.66666666666666</v>
      </c>
      <c r="R313" s="32">
        <f>IFERROR('σ и σw, МПа'!E313*$BF$2,"-")</f>
        <v>250.66666666666666</v>
      </c>
      <c r="S313" s="32">
        <f>IFERROR('σ и σw, МПа'!F313*$BF$2,"-")</f>
        <v>209.06666666666666</v>
      </c>
      <c r="T313" s="32">
        <f>IFERROR('σ и σw, МПа'!G313*$BF$2,"-")</f>
        <v>198.4</v>
      </c>
      <c r="U313" s="32">
        <f>IFERROR('σ и σw, МПа'!H313*$BF$2,"-")</f>
        <v>198.4</v>
      </c>
      <c r="V313" s="32">
        <f>IFERROR('σ и σw, МПа'!I313*$BF$2,"-")</f>
        <v>188.8</v>
      </c>
      <c r="W313" s="32">
        <f>IFERROR('σ и σw, МПа'!J313*$BF$2,"-")</f>
        <v>188.8</v>
      </c>
      <c r="X313" s="32">
        <f>IFERROR('σ и σw, МПа'!K313*$BF$2,"-")</f>
        <v>188.8</v>
      </c>
      <c r="Y313" s="32">
        <f>IFERROR('σ и σw, МПа'!L313*$BF$2,"-")</f>
        <v>178.13333333333333</v>
      </c>
      <c r="Z313" s="32">
        <f>IFERROR('σ и σw, МПа'!M313*$BF$2,"-")</f>
        <v>167.4666666666667</v>
      </c>
      <c r="AA313" s="32">
        <f>IFERROR('σ и σw, МПа'!N313*$BF$2,"-")</f>
        <v>146.13333333333333</v>
      </c>
      <c r="AB313" s="32">
        <f>IFERROR('σ и σw, МПа'!O313*$BF$2,"-")</f>
        <v>146.13333333333333</v>
      </c>
      <c r="AC313" s="33">
        <f>IFERROR('σ и σw, МПа'!P313*$BF$2,"-")</f>
        <v>136.53333333333333</v>
      </c>
      <c r="AD313" s="31">
        <f>IFERROR('σ и σw, МПа'!Q313*$BG$2,"-")</f>
        <v>141</v>
      </c>
      <c r="AE313" s="32">
        <f>IFERROR('σ и σw, МПа'!R313*$BG$2,"-")</f>
        <v>141</v>
      </c>
      <c r="AF313" s="32">
        <f>IFERROR('σ и σw, МПа'!S313*$BG$2,"-")</f>
        <v>117.6</v>
      </c>
      <c r="AG313" s="32">
        <f>IFERROR('σ и σw, МПа'!T313*$BG$2,"-")</f>
        <v>111.6</v>
      </c>
      <c r="AH313" s="32">
        <f>IFERROR('σ и σw, МПа'!U313*$BG$2,"-")</f>
        <v>111.6</v>
      </c>
      <c r="AI313" s="32">
        <f>IFERROR('σ и σw, МПа'!V313*$BG$2,"-")</f>
        <v>106.2</v>
      </c>
      <c r="AJ313" s="32">
        <f>IFERROR('σ и σw, МПа'!W313*$BG$2,"-")</f>
        <v>106.2</v>
      </c>
      <c r="AK313" s="32">
        <f>IFERROR('σ и σw, МПа'!X313*$BG$2,"-")</f>
        <v>106.2</v>
      </c>
      <c r="AL313" s="32">
        <f>IFERROR('σ и σw, МПа'!Y313*$BG$2,"-")</f>
        <v>100.2</v>
      </c>
      <c r="AM313" s="32">
        <f>IFERROR('σ и σw, МПа'!Z313*$BG$2,"-")</f>
        <v>94.2</v>
      </c>
      <c r="AN313" s="32">
        <f>IFERROR('σ и σw, МПа'!AA313*$BG$2,"-")</f>
        <v>82.2</v>
      </c>
      <c r="AO313" s="32">
        <f>IFERROR('σ и σw, МПа'!AB313*$BG$2,"-")</f>
        <v>82.2</v>
      </c>
      <c r="AP313" s="33">
        <f>IFERROR('σ и σw, МПа'!AC313*$BG$2,"-")</f>
        <v>76.8</v>
      </c>
      <c r="AQ313" s="31">
        <f>IFERROR('σ и σw, МПа'!Q313*$BH$2,"-")</f>
        <v>235</v>
      </c>
      <c r="AR313" s="32">
        <f>IFERROR('σ и σw, МПа'!R313*$BH$2,"-")</f>
        <v>235</v>
      </c>
      <c r="AS313" s="32">
        <f>IFERROR('σ и σw, МПа'!S313*$BH$2,"-")</f>
        <v>196</v>
      </c>
      <c r="AT313" s="32">
        <f>IFERROR('σ и σw, МПа'!T313*$BH$2,"-")</f>
        <v>186</v>
      </c>
      <c r="AU313" s="32">
        <f>IFERROR('σ и σw, МПа'!U313*$BH$2,"-")</f>
        <v>186</v>
      </c>
      <c r="AV313" s="32">
        <f>IFERROR('σ и σw, МПа'!V313*$BH$2,"-")</f>
        <v>177</v>
      </c>
      <c r="AW313" s="32">
        <f>IFERROR('σ и σw, МПа'!W313*$BH$2,"-")</f>
        <v>177</v>
      </c>
      <c r="AX313" s="32">
        <f>IFERROR('σ и σw, МПа'!X313*$BH$2,"-")</f>
        <v>177</v>
      </c>
      <c r="AY313" s="32">
        <f>IFERROR('σ и σw, МПа'!Y313*$BH$2,"-")</f>
        <v>167</v>
      </c>
      <c r="AZ313" s="32">
        <f>IFERROR('σ и σw, МПа'!Z313*$BH$2,"-")</f>
        <v>157</v>
      </c>
      <c r="BA313" s="32">
        <f>IFERROR('σ и σw, МПа'!AA313*$BH$2,"-")</f>
        <v>137</v>
      </c>
      <c r="BB313" s="32">
        <f>IFERROR('σ и σw, МПа'!AB313*$BH$2,"-")</f>
        <v>137</v>
      </c>
      <c r="BC313" s="33">
        <f>IFERROR('σ и σw, МПа'!AC313*$BH$2,"-")</f>
        <v>128</v>
      </c>
    </row>
    <row r="314" spans="1:55" ht="38.25" x14ac:dyDescent="0.25">
      <c r="A314" s="10" t="str">
        <f>INDEX('Обработка исходного'!B:B,ROW($B$3)+4*(ROW($B314)-ROW($B$3)))</f>
        <v>Сталь хромоникелевая коррозионно-стойкого аустенитного класса</v>
      </c>
      <c r="B314" s="47" t="str">
        <f>INDEX('Обработка исходного'!D:D,ROW($B$3)+4*(ROW($B314)-ROW($B$3)))</f>
        <v>12Х18Н9Т</v>
      </c>
      <c r="C314" s="27" t="str">
        <f>'Rp0,2, МПа'!C314</f>
        <v>Горячекатаная и кованая сталь диаметром, стороной квадрата или толщиной до 60 мм</v>
      </c>
      <c r="D314" s="31">
        <f>IFERROR('σ и σw, МПа'!D314*$BE$2,"-")</f>
        <v>156.79999999999998</v>
      </c>
      <c r="E314" s="32">
        <f>IFERROR('σ и σw, МПа'!E314*$BE$2,"-")</f>
        <v>156.79999999999998</v>
      </c>
      <c r="F314" s="32">
        <f>IFERROR('σ и σw, МПа'!F314*$BE$2,"-")</f>
        <v>133.6</v>
      </c>
      <c r="G314" s="32">
        <f>IFERROR('σ и σw, МПа'!G314*$BE$2,"-")</f>
        <v>125.6</v>
      </c>
      <c r="H314" s="32">
        <f>IFERROR('σ и σw, МПа'!H314*$BE$2,"-")</f>
        <v>125.6</v>
      </c>
      <c r="I314" s="32">
        <f>IFERROR('σ и σw, МПа'!I314*$BE$2,"-")</f>
        <v>117.6</v>
      </c>
      <c r="J314" s="32">
        <f>IFERROR('σ и σw, МПа'!J314*$BE$2,"-")</f>
        <v>117.6</v>
      </c>
      <c r="K314" s="32">
        <f>IFERROR('σ и σw, МПа'!K314*$BE$2,"-")</f>
        <v>117.6</v>
      </c>
      <c r="L314" s="32">
        <f>IFERROR('σ и σw, МПа'!L314*$BE$2,"-")</f>
        <v>109.6</v>
      </c>
      <c r="M314" s="32">
        <f>IFERROR('σ и σw, МПа'!M314*$BE$2,"-")</f>
        <v>102.39999999999999</v>
      </c>
      <c r="N314" s="32">
        <f>IFERROR('σ и σw, МПа'!N314*$BE$2,"-")</f>
        <v>94.4</v>
      </c>
      <c r="O314" s="32">
        <f>IFERROR('σ и σw, МПа'!O314*$BE$2,"-")</f>
        <v>94.4</v>
      </c>
      <c r="P314" s="33">
        <f>IFERROR('σ и σw, МПа'!P314*$BE$2,"-")</f>
        <v>86.399999999999991</v>
      </c>
      <c r="Q314" s="31">
        <f>IFERROR('σ и σw, МПа'!D314*$BF$2,"-")</f>
        <v>209.06666666666666</v>
      </c>
      <c r="R314" s="32">
        <f>IFERROR('σ и σw, МПа'!E314*$BF$2,"-")</f>
        <v>209.06666666666666</v>
      </c>
      <c r="S314" s="32">
        <f>IFERROR('σ и σw, МПа'!F314*$BF$2,"-")</f>
        <v>178.13333333333333</v>
      </c>
      <c r="T314" s="32">
        <f>IFERROR('σ и σw, МПа'!G314*$BF$2,"-")</f>
        <v>167.4666666666667</v>
      </c>
      <c r="U314" s="32">
        <f>IFERROR('σ и σw, МПа'!H314*$BF$2,"-")</f>
        <v>167.4666666666667</v>
      </c>
      <c r="V314" s="32">
        <f>IFERROR('σ и σw, МПа'!I314*$BF$2,"-")</f>
        <v>156.80000000000001</v>
      </c>
      <c r="W314" s="32">
        <f>IFERROR('σ и σw, МПа'!J314*$BF$2,"-")</f>
        <v>156.80000000000001</v>
      </c>
      <c r="X314" s="32">
        <f>IFERROR('σ и σw, МПа'!K314*$BF$2,"-")</f>
        <v>156.80000000000001</v>
      </c>
      <c r="Y314" s="32">
        <f>IFERROR('σ и σw, МПа'!L314*$BF$2,"-")</f>
        <v>146.13333333333333</v>
      </c>
      <c r="Z314" s="32">
        <f>IFERROR('σ и σw, МПа'!M314*$BF$2,"-")</f>
        <v>136.53333333333333</v>
      </c>
      <c r="AA314" s="32">
        <f>IFERROR('σ и σw, МПа'!N314*$BF$2,"-")</f>
        <v>125.86666666666667</v>
      </c>
      <c r="AB314" s="32">
        <f>IFERROR('σ и σw, МПа'!O314*$BF$2,"-")</f>
        <v>125.86666666666667</v>
      </c>
      <c r="AC314" s="33">
        <f>IFERROR('σ и σw, МПа'!P314*$BF$2,"-")</f>
        <v>115.2</v>
      </c>
      <c r="AD314" s="31">
        <f>IFERROR('σ и σw, МПа'!Q314*$BG$2,"-")</f>
        <v>117.6</v>
      </c>
      <c r="AE314" s="32">
        <f>IFERROR('σ и σw, МПа'!R314*$BG$2,"-")</f>
        <v>117.6</v>
      </c>
      <c r="AF314" s="32">
        <f>IFERROR('σ и σw, МПа'!S314*$BG$2,"-")</f>
        <v>100.2</v>
      </c>
      <c r="AG314" s="32">
        <f>IFERROR('σ и σw, МПа'!T314*$BG$2,"-")</f>
        <v>94.2</v>
      </c>
      <c r="AH314" s="32">
        <f>IFERROR('σ и σw, МПа'!U314*$BG$2,"-")</f>
        <v>94.2</v>
      </c>
      <c r="AI314" s="32">
        <f>IFERROR('σ и σw, МПа'!V314*$BG$2,"-")</f>
        <v>88.2</v>
      </c>
      <c r="AJ314" s="32">
        <f>IFERROR('σ и σw, МПа'!W314*$BG$2,"-")</f>
        <v>88.2</v>
      </c>
      <c r="AK314" s="32">
        <f>IFERROR('σ и σw, МПа'!X314*$BG$2,"-")</f>
        <v>88.2</v>
      </c>
      <c r="AL314" s="32">
        <f>IFERROR('σ и σw, МПа'!Y314*$BG$2,"-")</f>
        <v>82.2</v>
      </c>
      <c r="AM314" s="32">
        <f>IFERROR('σ и σw, МПа'!Z314*$BG$2,"-")</f>
        <v>76.8</v>
      </c>
      <c r="AN314" s="32">
        <f>IFERROR('σ и σw, МПа'!AA314*$BG$2,"-")</f>
        <v>70.8</v>
      </c>
      <c r="AO314" s="32">
        <f>IFERROR('σ и σw, МПа'!AB314*$BG$2,"-")</f>
        <v>70.8</v>
      </c>
      <c r="AP314" s="33">
        <f>IFERROR('σ и σw, МПа'!AC314*$BG$2,"-")</f>
        <v>64.8</v>
      </c>
      <c r="AQ314" s="31">
        <f>IFERROR('σ и σw, МПа'!Q314*$BH$2,"-")</f>
        <v>196</v>
      </c>
      <c r="AR314" s="32">
        <f>IFERROR('σ и σw, МПа'!R314*$BH$2,"-")</f>
        <v>196</v>
      </c>
      <c r="AS314" s="32">
        <f>IFERROR('σ и σw, МПа'!S314*$BH$2,"-")</f>
        <v>167</v>
      </c>
      <c r="AT314" s="32">
        <f>IFERROR('σ и σw, МПа'!T314*$BH$2,"-")</f>
        <v>157</v>
      </c>
      <c r="AU314" s="32">
        <f>IFERROR('σ и σw, МПа'!U314*$BH$2,"-")</f>
        <v>157</v>
      </c>
      <c r="AV314" s="32">
        <f>IFERROR('σ и σw, МПа'!V314*$BH$2,"-")</f>
        <v>147</v>
      </c>
      <c r="AW314" s="32">
        <f>IFERROR('σ и σw, МПа'!W314*$BH$2,"-")</f>
        <v>147</v>
      </c>
      <c r="AX314" s="32">
        <f>IFERROR('σ и σw, МПа'!X314*$BH$2,"-")</f>
        <v>147</v>
      </c>
      <c r="AY314" s="32">
        <f>IFERROR('σ и σw, МПа'!Y314*$BH$2,"-")</f>
        <v>137</v>
      </c>
      <c r="AZ314" s="32">
        <f>IFERROR('σ и σw, МПа'!Z314*$BH$2,"-")</f>
        <v>128</v>
      </c>
      <c r="BA314" s="32">
        <f>IFERROR('σ и σw, МПа'!AA314*$BH$2,"-")</f>
        <v>118</v>
      </c>
      <c r="BB314" s="32">
        <f>IFERROR('σ и σw, МПа'!AB314*$BH$2,"-")</f>
        <v>118</v>
      </c>
      <c r="BC314" s="33">
        <f>IFERROR('σ и σw, МПа'!AC314*$BH$2,"-")</f>
        <v>108</v>
      </c>
    </row>
    <row r="315" spans="1:55" ht="38.25" x14ac:dyDescent="0.25">
      <c r="A315" s="10" t="str">
        <f>INDEX('Обработка исходного'!B:B,ROW($B$3)+4*(ROW($B315)-ROW($B$3)))</f>
        <v>Сталь хромоникелевая коррозионно-стойкого аустенитного класса</v>
      </c>
      <c r="B315" s="47" t="str">
        <f>INDEX('Обработка исходного'!D:D,ROW($B$3)+4*(ROW($B315)-ROW($B$3)))</f>
        <v>12Х18Н9Т</v>
      </c>
      <c r="C315" s="27" t="str">
        <f>'Rp0,2, МПа'!C315</f>
        <v>Горячекатаная и кованая сталь диаметром, стороной квадрата или толщиной от 60 до 100 мм</v>
      </c>
      <c r="D315" s="31">
        <f>IFERROR('σ и σw, МПа'!D315*$BE$2,"-")</f>
        <v>156.79999999999998</v>
      </c>
      <c r="E315" s="32">
        <f>IFERROR('σ и σw, МПа'!E315*$BE$2,"-")</f>
        <v>156.79999999999998</v>
      </c>
      <c r="F315" s="32">
        <f>IFERROR('σ и σw, МПа'!F315*$BE$2,"-")</f>
        <v>133.6</v>
      </c>
      <c r="G315" s="32">
        <f>IFERROR('σ и σw, МПа'!G315*$BE$2,"-")</f>
        <v>125.6</v>
      </c>
      <c r="H315" s="32">
        <f>IFERROR('σ и σw, МПа'!H315*$BE$2,"-")</f>
        <v>125.6</v>
      </c>
      <c r="I315" s="32">
        <f>IFERROR('σ и σw, МПа'!I315*$BE$2,"-")</f>
        <v>117.6</v>
      </c>
      <c r="J315" s="32">
        <f>IFERROR('σ и σw, МПа'!J315*$BE$2,"-")</f>
        <v>117.6</v>
      </c>
      <c r="K315" s="32">
        <f>IFERROR('σ и σw, МПа'!K315*$BE$2,"-")</f>
        <v>117.6</v>
      </c>
      <c r="L315" s="32">
        <f>IFERROR('σ и σw, МПа'!L315*$BE$2,"-")</f>
        <v>109.6</v>
      </c>
      <c r="M315" s="32">
        <f>IFERROR('σ и σw, МПа'!M315*$BE$2,"-")</f>
        <v>102.39999999999999</v>
      </c>
      <c r="N315" s="32">
        <f>IFERROR('σ и σw, МПа'!N315*$BE$2,"-")</f>
        <v>94.4</v>
      </c>
      <c r="O315" s="32">
        <f>IFERROR('σ и σw, МПа'!O315*$BE$2,"-")</f>
        <v>94.4</v>
      </c>
      <c r="P315" s="33">
        <f>IFERROR('σ и σw, МПа'!P315*$BE$2,"-")</f>
        <v>86.399999999999991</v>
      </c>
      <c r="Q315" s="31">
        <f>IFERROR('σ и σw, МПа'!D315*$BF$2,"-")</f>
        <v>209.06666666666666</v>
      </c>
      <c r="R315" s="32">
        <f>IFERROR('σ и σw, МПа'!E315*$BF$2,"-")</f>
        <v>209.06666666666666</v>
      </c>
      <c r="S315" s="32">
        <f>IFERROR('σ и σw, МПа'!F315*$BF$2,"-")</f>
        <v>178.13333333333333</v>
      </c>
      <c r="T315" s="32">
        <f>IFERROR('σ и σw, МПа'!G315*$BF$2,"-")</f>
        <v>167.4666666666667</v>
      </c>
      <c r="U315" s="32">
        <f>IFERROR('σ и σw, МПа'!H315*$BF$2,"-")</f>
        <v>167.4666666666667</v>
      </c>
      <c r="V315" s="32">
        <f>IFERROR('σ и σw, МПа'!I315*$BF$2,"-")</f>
        <v>156.80000000000001</v>
      </c>
      <c r="W315" s="32">
        <f>IFERROR('σ и σw, МПа'!J315*$BF$2,"-")</f>
        <v>156.80000000000001</v>
      </c>
      <c r="X315" s="32">
        <f>IFERROR('σ и σw, МПа'!K315*$BF$2,"-")</f>
        <v>156.80000000000001</v>
      </c>
      <c r="Y315" s="32">
        <f>IFERROR('σ и σw, МПа'!L315*$BF$2,"-")</f>
        <v>146.13333333333333</v>
      </c>
      <c r="Z315" s="32">
        <f>IFERROR('σ и σw, МПа'!M315*$BF$2,"-")</f>
        <v>136.53333333333333</v>
      </c>
      <c r="AA315" s="32">
        <f>IFERROR('σ и σw, МПа'!N315*$BF$2,"-")</f>
        <v>125.86666666666667</v>
      </c>
      <c r="AB315" s="32">
        <f>IFERROR('σ и σw, МПа'!O315*$BF$2,"-")</f>
        <v>125.86666666666667</v>
      </c>
      <c r="AC315" s="33">
        <f>IFERROR('σ и σw, МПа'!P315*$BF$2,"-")</f>
        <v>115.2</v>
      </c>
      <c r="AD315" s="31">
        <f>IFERROR('σ и σw, МПа'!Q315*$BG$2,"-")</f>
        <v>117.6</v>
      </c>
      <c r="AE315" s="32">
        <f>IFERROR('σ и σw, МПа'!R315*$BG$2,"-")</f>
        <v>117.6</v>
      </c>
      <c r="AF315" s="32">
        <f>IFERROR('σ и σw, МПа'!S315*$BG$2,"-")</f>
        <v>100.2</v>
      </c>
      <c r="AG315" s="32">
        <f>IFERROR('σ и σw, МПа'!T315*$BG$2,"-")</f>
        <v>94.2</v>
      </c>
      <c r="AH315" s="32">
        <f>IFERROR('σ и σw, МПа'!U315*$BG$2,"-")</f>
        <v>94.2</v>
      </c>
      <c r="AI315" s="32">
        <f>IFERROR('σ и σw, МПа'!V315*$BG$2,"-")</f>
        <v>88.2</v>
      </c>
      <c r="AJ315" s="32">
        <f>IFERROR('σ и σw, МПа'!W315*$BG$2,"-")</f>
        <v>88.2</v>
      </c>
      <c r="AK315" s="32">
        <f>IFERROR('σ и σw, МПа'!X315*$BG$2,"-")</f>
        <v>88.2</v>
      </c>
      <c r="AL315" s="32">
        <f>IFERROR('σ и σw, МПа'!Y315*$BG$2,"-")</f>
        <v>82.2</v>
      </c>
      <c r="AM315" s="32">
        <f>IFERROR('σ и σw, МПа'!Z315*$BG$2,"-")</f>
        <v>76.8</v>
      </c>
      <c r="AN315" s="32">
        <f>IFERROR('σ и σw, МПа'!AA315*$BG$2,"-")</f>
        <v>70.8</v>
      </c>
      <c r="AO315" s="32">
        <f>IFERROR('σ и σw, МПа'!AB315*$BG$2,"-")</f>
        <v>70.8</v>
      </c>
      <c r="AP315" s="33">
        <f>IFERROR('σ и σw, МПа'!AC315*$BG$2,"-")</f>
        <v>64.8</v>
      </c>
      <c r="AQ315" s="31">
        <f>IFERROR('σ и σw, МПа'!Q315*$BH$2,"-")</f>
        <v>196</v>
      </c>
      <c r="AR315" s="32">
        <f>IFERROR('σ и σw, МПа'!R315*$BH$2,"-")</f>
        <v>196</v>
      </c>
      <c r="AS315" s="32">
        <f>IFERROR('σ и σw, МПа'!S315*$BH$2,"-")</f>
        <v>167</v>
      </c>
      <c r="AT315" s="32">
        <f>IFERROR('σ и σw, МПа'!T315*$BH$2,"-")</f>
        <v>157</v>
      </c>
      <c r="AU315" s="32">
        <f>IFERROR('σ и σw, МПа'!U315*$BH$2,"-")</f>
        <v>157</v>
      </c>
      <c r="AV315" s="32">
        <f>IFERROR('σ и σw, МПа'!V315*$BH$2,"-")</f>
        <v>147</v>
      </c>
      <c r="AW315" s="32">
        <f>IFERROR('σ и σw, МПа'!W315*$BH$2,"-")</f>
        <v>147</v>
      </c>
      <c r="AX315" s="32">
        <f>IFERROR('σ и σw, МПа'!X315*$BH$2,"-")</f>
        <v>147</v>
      </c>
      <c r="AY315" s="32">
        <f>IFERROR('σ и σw, МПа'!Y315*$BH$2,"-")</f>
        <v>137</v>
      </c>
      <c r="AZ315" s="32">
        <f>IFERROR('σ и σw, МПа'!Z315*$BH$2,"-")</f>
        <v>128</v>
      </c>
      <c r="BA315" s="32">
        <f>IFERROR('σ и σw, МПа'!AA315*$BH$2,"-")</f>
        <v>118</v>
      </c>
      <c r="BB315" s="32">
        <f>IFERROR('σ и σw, МПа'!AB315*$BH$2,"-")</f>
        <v>118</v>
      </c>
      <c r="BC315" s="33">
        <f>IFERROR('σ и σw, МПа'!AC315*$BH$2,"-")</f>
        <v>108</v>
      </c>
    </row>
    <row r="316" spans="1:55" ht="38.25" x14ac:dyDescent="0.25">
      <c r="A316" s="10" t="str">
        <f>INDEX('Обработка исходного'!B:B,ROW($B$3)+4*(ROW($B316)-ROW($B$3)))</f>
        <v>Сталь хромоникелевая коррозионно-стойкого аустенитного класса</v>
      </c>
      <c r="B316" s="47" t="str">
        <f>INDEX('Обработка исходного'!D:D,ROW($B$3)+4*(ROW($B316)-ROW($B$3)))</f>
        <v>12Х18Н9Т</v>
      </c>
      <c r="C316" s="27" t="str">
        <f>'Rp0,2, МПа'!C316</f>
        <v>Горячекатаная и кованая сталь диаметром, стороной квадрата или толщиной от 100 до 150 мм</v>
      </c>
      <c r="D316" s="31">
        <f>IFERROR('σ и σw, МПа'!D316*$BE$2,"-")</f>
        <v>156.79999999999998</v>
      </c>
      <c r="E316" s="32">
        <f>IFERROR('σ и σw, МПа'!E316*$BE$2,"-")</f>
        <v>156.79999999999998</v>
      </c>
      <c r="F316" s="32">
        <f>IFERROR('σ и σw, МПа'!F316*$BE$2,"-")</f>
        <v>133.6</v>
      </c>
      <c r="G316" s="32">
        <f>IFERROR('σ и σw, МПа'!G316*$BE$2,"-")</f>
        <v>125.6</v>
      </c>
      <c r="H316" s="32">
        <f>IFERROR('σ и σw, МПа'!H316*$BE$2,"-")</f>
        <v>125.6</v>
      </c>
      <c r="I316" s="32">
        <f>IFERROR('σ и σw, МПа'!I316*$BE$2,"-")</f>
        <v>117.6</v>
      </c>
      <c r="J316" s="32">
        <f>IFERROR('σ и σw, МПа'!J316*$BE$2,"-")</f>
        <v>117.6</v>
      </c>
      <c r="K316" s="32">
        <f>IFERROR('σ и σw, МПа'!K316*$BE$2,"-")</f>
        <v>117.6</v>
      </c>
      <c r="L316" s="32">
        <f>IFERROR('σ и σw, МПа'!L316*$BE$2,"-")</f>
        <v>109.6</v>
      </c>
      <c r="M316" s="32">
        <f>IFERROR('σ и σw, МПа'!M316*$BE$2,"-")</f>
        <v>102.39999999999999</v>
      </c>
      <c r="N316" s="32">
        <f>IFERROR('σ и σw, МПа'!N316*$BE$2,"-")</f>
        <v>94.4</v>
      </c>
      <c r="O316" s="32">
        <f>IFERROR('σ и σw, МПа'!O316*$BE$2,"-")</f>
        <v>94.4</v>
      </c>
      <c r="P316" s="33">
        <f>IFERROR('σ и σw, МПа'!P316*$BE$2,"-")</f>
        <v>86.399999999999991</v>
      </c>
      <c r="Q316" s="31">
        <f>IFERROR('σ и σw, МПа'!D316*$BF$2,"-")</f>
        <v>209.06666666666666</v>
      </c>
      <c r="R316" s="32">
        <f>IFERROR('σ и σw, МПа'!E316*$BF$2,"-")</f>
        <v>209.06666666666666</v>
      </c>
      <c r="S316" s="32">
        <f>IFERROR('σ и σw, МПа'!F316*$BF$2,"-")</f>
        <v>178.13333333333333</v>
      </c>
      <c r="T316" s="32">
        <f>IFERROR('σ и σw, МПа'!G316*$BF$2,"-")</f>
        <v>167.4666666666667</v>
      </c>
      <c r="U316" s="32">
        <f>IFERROR('σ и σw, МПа'!H316*$BF$2,"-")</f>
        <v>167.4666666666667</v>
      </c>
      <c r="V316" s="32">
        <f>IFERROR('σ и σw, МПа'!I316*$BF$2,"-")</f>
        <v>156.80000000000001</v>
      </c>
      <c r="W316" s="32">
        <f>IFERROR('σ и σw, МПа'!J316*$BF$2,"-")</f>
        <v>156.80000000000001</v>
      </c>
      <c r="X316" s="32">
        <f>IFERROR('σ и σw, МПа'!K316*$BF$2,"-")</f>
        <v>156.80000000000001</v>
      </c>
      <c r="Y316" s="32">
        <f>IFERROR('σ и σw, МПа'!L316*$BF$2,"-")</f>
        <v>146.13333333333333</v>
      </c>
      <c r="Z316" s="32">
        <f>IFERROR('σ и σw, МПа'!M316*$BF$2,"-")</f>
        <v>136.53333333333333</v>
      </c>
      <c r="AA316" s="32">
        <f>IFERROR('σ и σw, МПа'!N316*$BF$2,"-")</f>
        <v>125.86666666666667</v>
      </c>
      <c r="AB316" s="32">
        <f>IFERROR('σ и σw, МПа'!O316*$BF$2,"-")</f>
        <v>125.86666666666667</v>
      </c>
      <c r="AC316" s="33">
        <f>IFERROR('σ и σw, МПа'!P316*$BF$2,"-")</f>
        <v>115.2</v>
      </c>
      <c r="AD316" s="31">
        <f>IFERROR('σ и σw, МПа'!Q316*$BG$2,"-")</f>
        <v>117.6</v>
      </c>
      <c r="AE316" s="32">
        <f>IFERROR('σ и σw, МПа'!R316*$BG$2,"-")</f>
        <v>117.6</v>
      </c>
      <c r="AF316" s="32">
        <f>IFERROR('σ и σw, МПа'!S316*$BG$2,"-")</f>
        <v>100.2</v>
      </c>
      <c r="AG316" s="32">
        <f>IFERROR('σ и σw, МПа'!T316*$BG$2,"-")</f>
        <v>94.2</v>
      </c>
      <c r="AH316" s="32">
        <f>IFERROR('σ и σw, МПа'!U316*$BG$2,"-")</f>
        <v>94.2</v>
      </c>
      <c r="AI316" s="32">
        <f>IFERROR('σ и σw, МПа'!V316*$BG$2,"-")</f>
        <v>88.2</v>
      </c>
      <c r="AJ316" s="32">
        <f>IFERROR('σ и σw, МПа'!W316*$BG$2,"-")</f>
        <v>88.2</v>
      </c>
      <c r="AK316" s="32">
        <f>IFERROR('σ и σw, МПа'!X316*$BG$2,"-")</f>
        <v>88.2</v>
      </c>
      <c r="AL316" s="32">
        <f>IFERROR('σ и σw, МПа'!Y316*$BG$2,"-")</f>
        <v>82.2</v>
      </c>
      <c r="AM316" s="32">
        <f>IFERROR('σ и σw, МПа'!Z316*$BG$2,"-")</f>
        <v>76.8</v>
      </c>
      <c r="AN316" s="32">
        <f>IFERROR('σ и σw, МПа'!AA316*$BG$2,"-")</f>
        <v>70.8</v>
      </c>
      <c r="AO316" s="32">
        <f>IFERROR('σ и σw, МПа'!AB316*$BG$2,"-")</f>
        <v>70.8</v>
      </c>
      <c r="AP316" s="33">
        <f>IFERROR('σ и σw, МПа'!AC316*$BG$2,"-")</f>
        <v>64.8</v>
      </c>
      <c r="AQ316" s="31">
        <f>IFERROR('σ и σw, МПа'!Q316*$BH$2,"-")</f>
        <v>196</v>
      </c>
      <c r="AR316" s="32">
        <f>IFERROR('σ и σw, МПа'!R316*$BH$2,"-")</f>
        <v>196</v>
      </c>
      <c r="AS316" s="32">
        <f>IFERROR('σ и σw, МПа'!S316*$BH$2,"-")</f>
        <v>167</v>
      </c>
      <c r="AT316" s="32">
        <f>IFERROR('σ и σw, МПа'!T316*$BH$2,"-")</f>
        <v>157</v>
      </c>
      <c r="AU316" s="32">
        <f>IFERROR('σ и σw, МПа'!U316*$BH$2,"-")</f>
        <v>157</v>
      </c>
      <c r="AV316" s="32">
        <f>IFERROR('σ и σw, МПа'!V316*$BH$2,"-")</f>
        <v>147</v>
      </c>
      <c r="AW316" s="32">
        <f>IFERROR('σ и σw, МПа'!W316*$BH$2,"-")</f>
        <v>147</v>
      </c>
      <c r="AX316" s="32">
        <f>IFERROR('σ и σw, МПа'!X316*$BH$2,"-")</f>
        <v>147</v>
      </c>
      <c r="AY316" s="32">
        <f>IFERROR('σ и σw, МПа'!Y316*$BH$2,"-")</f>
        <v>137</v>
      </c>
      <c r="AZ316" s="32">
        <f>IFERROR('σ и σw, МПа'!Z316*$BH$2,"-")</f>
        <v>128</v>
      </c>
      <c r="BA316" s="32">
        <f>IFERROR('σ и σw, МПа'!AA316*$BH$2,"-")</f>
        <v>118</v>
      </c>
      <c r="BB316" s="32">
        <f>IFERROR('σ и σw, МПа'!AB316*$BH$2,"-")</f>
        <v>118</v>
      </c>
      <c r="BC316" s="33">
        <f>IFERROR('σ и σw, МПа'!AC316*$BH$2,"-")</f>
        <v>108</v>
      </c>
    </row>
    <row r="317" spans="1:55" ht="38.25" x14ac:dyDescent="0.25">
      <c r="A317" s="10" t="str">
        <f>INDEX('Обработка исходного'!B:B,ROW($B$3)+4*(ROW($B317)-ROW($B$3)))</f>
        <v>Сталь хромоникелевая коррозионно-стойкого аустенитного класса</v>
      </c>
      <c r="B317" s="47" t="str">
        <f>INDEX('Обработка исходного'!D:D,ROW($B$3)+4*(ROW($B317)-ROW($B$3)))</f>
        <v>12Х18Н12Т</v>
      </c>
      <c r="C317" s="27" t="str">
        <f>'Rp0,2, МПа'!C317</f>
        <v>Заготовки в виде поковок и штамповок для листов и труб, поковки</v>
      </c>
      <c r="D317" s="31">
        <f>IFERROR('σ и σw, МПа'!D317*$BE$2,"-")</f>
        <v>156.79999999999998</v>
      </c>
      <c r="E317" s="32">
        <f>IFERROR('σ и σw, МПа'!E317*$BE$2,"-")</f>
        <v>156.79999999999998</v>
      </c>
      <c r="F317" s="32">
        <f>IFERROR('σ и σw, МПа'!F317*$BE$2,"-")</f>
        <v>133.6</v>
      </c>
      <c r="G317" s="32">
        <f>IFERROR('σ и σw, МПа'!G317*$BE$2,"-")</f>
        <v>125.6</v>
      </c>
      <c r="H317" s="32">
        <f>IFERROR('σ и σw, МПа'!H317*$BE$2,"-")</f>
        <v>125.6</v>
      </c>
      <c r="I317" s="32">
        <f>IFERROR('σ и σw, МПа'!I317*$BE$2,"-")</f>
        <v>117.6</v>
      </c>
      <c r="J317" s="32">
        <f>IFERROR('σ и σw, МПа'!J317*$BE$2,"-")</f>
        <v>117.6</v>
      </c>
      <c r="K317" s="32">
        <f>IFERROR('σ и σw, МПа'!K317*$BE$2,"-")</f>
        <v>117.6</v>
      </c>
      <c r="L317" s="32">
        <f>IFERROR('σ и σw, МПа'!L317*$BE$2,"-")</f>
        <v>109.6</v>
      </c>
      <c r="M317" s="32">
        <f>IFERROR('σ и σw, МПа'!M317*$BE$2,"-")</f>
        <v>102.39999999999999</v>
      </c>
      <c r="N317" s="32">
        <f>IFERROR('σ и σw, МПа'!N317*$BE$2,"-")</f>
        <v>94.4</v>
      </c>
      <c r="O317" s="32">
        <f>IFERROR('σ и σw, МПа'!O317*$BE$2,"-")</f>
        <v>94.4</v>
      </c>
      <c r="P317" s="33">
        <f>IFERROR('σ и σw, МПа'!P317*$BE$2,"-")</f>
        <v>86.399999999999991</v>
      </c>
      <c r="Q317" s="31">
        <f>IFERROR('σ и σw, МПа'!D317*$BF$2,"-")</f>
        <v>209.06666666666666</v>
      </c>
      <c r="R317" s="32">
        <f>IFERROR('σ и σw, МПа'!E317*$BF$2,"-")</f>
        <v>209.06666666666666</v>
      </c>
      <c r="S317" s="32">
        <f>IFERROR('σ и σw, МПа'!F317*$BF$2,"-")</f>
        <v>178.13333333333333</v>
      </c>
      <c r="T317" s="32">
        <f>IFERROR('σ и σw, МПа'!G317*$BF$2,"-")</f>
        <v>167.4666666666667</v>
      </c>
      <c r="U317" s="32">
        <f>IFERROR('σ и σw, МПа'!H317*$BF$2,"-")</f>
        <v>167.4666666666667</v>
      </c>
      <c r="V317" s="32">
        <f>IFERROR('σ и σw, МПа'!I317*$BF$2,"-")</f>
        <v>156.80000000000001</v>
      </c>
      <c r="W317" s="32">
        <f>IFERROR('σ и σw, МПа'!J317*$BF$2,"-")</f>
        <v>156.80000000000001</v>
      </c>
      <c r="X317" s="32">
        <f>IFERROR('σ и σw, МПа'!K317*$BF$2,"-")</f>
        <v>156.80000000000001</v>
      </c>
      <c r="Y317" s="32">
        <f>IFERROR('σ и σw, МПа'!L317*$BF$2,"-")</f>
        <v>146.13333333333333</v>
      </c>
      <c r="Z317" s="32">
        <f>IFERROR('σ и σw, МПа'!M317*$BF$2,"-")</f>
        <v>136.53333333333333</v>
      </c>
      <c r="AA317" s="32">
        <f>IFERROR('σ и σw, МПа'!N317*$BF$2,"-")</f>
        <v>125.86666666666667</v>
      </c>
      <c r="AB317" s="32">
        <f>IFERROR('σ и σw, МПа'!O317*$BF$2,"-")</f>
        <v>125.86666666666667</v>
      </c>
      <c r="AC317" s="33">
        <f>IFERROR('σ и σw, МПа'!P317*$BF$2,"-")</f>
        <v>115.2</v>
      </c>
      <c r="AD317" s="31">
        <f>IFERROR('σ и σw, МПа'!Q317*$BG$2,"-")</f>
        <v>117.6</v>
      </c>
      <c r="AE317" s="32">
        <f>IFERROR('σ и σw, МПа'!R317*$BG$2,"-")</f>
        <v>117.6</v>
      </c>
      <c r="AF317" s="32">
        <f>IFERROR('σ и σw, МПа'!S317*$BG$2,"-")</f>
        <v>100.2</v>
      </c>
      <c r="AG317" s="32">
        <f>IFERROR('σ и σw, МПа'!T317*$BG$2,"-")</f>
        <v>94.2</v>
      </c>
      <c r="AH317" s="32">
        <f>IFERROR('σ и σw, МПа'!U317*$BG$2,"-")</f>
        <v>94.2</v>
      </c>
      <c r="AI317" s="32">
        <f>IFERROR('σ и σw, МПа'!V317*$BG$2,"-")</f>
        <v>88.2</v>
      </c>
      <c r="AJ317" s="32">
        <f>IFERROR('σ и σw, МПа'!W317*$BG$2,"-")</f>
        <v>88.2</v>
      </c>
      <c r="AK317" s="32">
        <f>IFERROR('σ и σw, МПа'!X317*$BG$2,"-")</f>
        <v>88.2</v>
      </c>
      <c r="AL317" s="32">
        <f>IFERROR('σ и σw, МПа'!Y317*$BG$2,"-")</f>
        <v>82.2</v>
      </c>
      <c r="AM317" s="32">
        <f>IFERROR('σ и σw, МПа'!Z317*$BG$2,"-")</f>
        <v>76.8</v>
      </c>
      <c r="AN317" s="32">
        <f>IFERROR('σ и σw, МПа'!AA317*$BG$2,"-")</f>
        <v>70.8</v>
      </c>
      <c r="AO317" s="32">
        <f>IFERROR('σ и σw, МПа'!AB317*$BG$2,"-")</f>
        <v>70.8</v>
      </c>
      <c r="AP317" s="33">
        <f>IFERROR('σ и σw, МПа'!AC317*$BG$2,"-")</f>
        <v>64.8</v>
      </c>
      <c r="AQ317" s="31">
        <f>IFERROR('σ и σw, МПа'!Q317*$BH$2,"-")</f>
        <v>196</v>
      </c>
      <c r="AR317" s="32">
        <f>IFERROR('σ и σw, МПа'!R317*$BH$2,"-")</f>
        <v>196</v>
      </c>
      <c r="AS317" s="32">
        <f>IFERROR('σ и σw, МПа'!S317*$BH$2,"-")</f>
        <v>167</v>
      </c>
      <c r="AT317" s="32">
        <f>IFERROR('σ и σw, МПа'!T317*$BH$2,"-")</f>
        <v>157</v>
      </c>
      <c r="AU317" s="32">
        <f>IFERROR('σ и σw, МПа'!U317*$BH$2,"-")</f>
        <v>157</v>
      </c>
      <c r="AV317" s="32">
        <f>IFERROR('σ и σw, МПа'!V317*$BH$2,"-")</f>
        <v>147</v>
      </c>
      <c r="AW317" s="32">
        <f>IFERROR('σ и σw, МПа'!W317*$BH$2,"-")</f>
        <v>147</v>
      </c>
      <c r="AX317" s="32">
        <f>IFERROR('σ и σw, МПа'!X317*$BH$2,"-")</f>
        <v>147</v>
      </c>
      <c r="AY317" s="32">
        <f>IFERROR('σ и σw, МПа'!Y317*$BH$2,"-")</f>
        <v>137</v>
      </c>
      <c r="AZ317" s="32">
        <f>IFERROR('σ и σw, МПа'!Z317*$BH$2,"-")</f>
        <v>128</v>
      </c>
      <c r="BA317" s="32">
        <f>IFERROR('σ и σw, МПа'!AA317*$BH$2,"-")</f>
        <v>118</v>
      </c>
      <c r="BB317" s="32">
        <f>IFERROR('σ и σw, МПа'!AB317*$BH$2,"-")</f>
        <v>118</v>
      </c>
      <c r="BC317" s="33">
        <f>IFERROR('σ и σw, МПа'!AC317*$BH$2,"-")</f>
        <v>108</v>
      </c>
    </row>
    <row r="318" spans="1:55" ht="38.25" x14ac:dyDescent="0.25">
      <c r="A318" s="10" t="str">
        <f>INDEX('Обработка исходного'!B:B,ROW($B$3)+4*(ROW($B318)-ROW($B$3)))</f>
        <v>Сталь хромоникелевая коррозионно-стойкого аустенитного класса</v>
      </c>
      <c r="B318" s="47" t="str">
        <f>INDEX('Обработка исходного'!D:D,ROW($B$3)+4*(ROW($B318)-ROW($B$3)))</f>
        <v>12Х18Н12Т</v>
      </c>
      <c r="C318" s="27" t="str">
        <f>'Rp0,2, МПа'!C318</f>
        <v>Листы толщиной от 0,5 до 160 мм</v>
      </c>
      <c r="D318" s="31">
        <f>IFERROR('σ и σw, МПа'!D318*$BE$2,"-")</f>
        <v>187.99999999999997</v>
      </c>
      <c r="E318" s="32">
        <f>IFERROR('σ и σw, МПа'!E318*$BE$2,"-")</f>
        <v>187.99999999999997</v>
      </c>
      <c r="F318" s="32">
        <f>IFERROR('σ и σw, МПа'!F318*$BE$2,"-")</f>
        <v>156.79999999999998</v>
      </c>
      <c r="G318" s="32">
        <f>IFERROR('σ и σw, МПа'!G318*$BE$2,"-")</f>
        <v>148.79999999999998</v>
      </c>
      <c r="H318" s="32">
        <f>IFERROR('σ и σw, МПа'!H318*$BE$2,"-")</f>
        <v>148.79999999999998</v>
      </c>
      <c r="I318" s="32">
        <f>IFERROR('σ и σw, МПа'!I318*$BE$2,"-")</f>
        <v>141.6</v>
      </c>
      <c r="J318" s="32">
        <f>IFERROR('σ и σw, МПа'!J318*$BE$2,"-")</f>
        <v>141.6</v>
      </c>
      <c r="K318" s="32">
        <f>IFERROR('σ и σw, МПа'!K318*$BE$2,"-")</f>
        <v>141.6</v>
      </c>
      <c r="L318" s="32">
        <f>IFERROR('σ и σw, МПа'!L318*$BE$2,"-")</f>
        <v>133.6</v>
      </c>
      <c r="M318" s="32">
        <f>IFERROR('σ и σw, МПа'!M318*$BE$2,"-")</f>
        <v>125.6</v>
      </c>
      <c r="N318" s="32">
        <f>IFERROR('σ и σw, МПа'!N318*$BE$2,"-")</f>
        <v>109.6</v>
      </c>
      <c r="O318" s="32">
        <f>IFERROR('σ и σw, МПа'!O318*$BE$2,"-")</f>
        <v>109.6</v>
      </c>
      <c r="P318" s="33">
        <f>IFERROR('σ и σw, МПа'!P318*$BE$2,"-")</f>
        <v>102.39999999999999</v>
      </c>
      <c r="Q318" s="31">
        <f>IFERROR('σ и σw, МПа'!D318*$BF$2,"-")</f>
        <v>250.66666666666666</v>
      </c>
      <c r="R318" s="32">
        <f>IFERROR('σ и σw, МПа'!E318*$BF$2,"-")</f>
        <v>250.66666666666666</v>
      </c>
      <c r="S318" s="32">
        <f>IFERROR('σ и σw, МПа'!F318*$BF$2,"-")</f>
        <v>209.06666666666666</v>
      </c>
      <c r="T318" s="32">
        <f>IFERROR('σ и σw, МПа'!G318*$BF$2,"-")</f>
        <v>198.4</v>
      </c>
      <c r="U318" s="32">
        <f>IFERROR('σ и σw, МПа'!H318*$BF$2,"-")</f>
        <v>198.4</v>
      </c>
      <c r="V318" s="32">
        <f>IFERROR('σ и σw, МПа'!I318*$BF$2,"-")</f>
        <v>188.8</v>
      </c>
      <c r="W318" s="32">
        <f>IFERROR('σ и σw, МПа'!J318*$BF$2,"-")</f>
        <v>188.8</v>
      </c>
      <c r="X318" s="32">
        <f>IFERROR('σ и σw, МПа'!K318*$BF$2,"-")</f>
        <v>188.8</v>
      </c>
      <c r="Y318" s="32">
        <f>IFERROR('σ и σw, МПа'!L318*$BF$2,"-")</f>
        <v>178.13333333333333</v>
      </c>
      <c r="Z318" s="32">
        <f>IFERROR('σ и σw, МПа'!M318*$BF$2,"-")</f>
        <v>167.4666666666667</v>
      </c>
      <c r="AA318" s="32">
        <f>IFERROR('σ и σw, МПа'!N318*$BF$2,"-")</f>
        <v>146.13333333333333</v>
      </c>
      <c r="AB318" s="32">
        <f>IFERROR('σ и σw, МПа'!O318*$BF$2,"-")</f>
        <v>146.13333333333333</v>
      </c>
      <c r="AC318" s="33">
        <f>IFERROR('σ и σw, МПа'!P318*$BF$2,"-")</f>
        <v>136.53333333333333</v>
      </c>
      <c r="AD318" s="31">
        <f>IFERROR('σ и σw, МПа'!Q318*$BG$2,"-")</f>
        <v>141</v>
      </c>
      <c r="AE318" s="32">
        <f>IFERROR('σ и σw, МПа'!R318*$BG$2,"-")</f>
        <v>141</v>
      </c>
      <c r="AF318" s="32">
        <f>IFERROR('σ и σw, МПа'!S318*$BG$2,"-")</f>
        <v>117.6</v>
      </c>
      <c r="AG318" s="32">
        <f>IFERROR('σ и σw, МПа'!T318*$BG$2,"-")</f>
        <v>111.6</v>
      </c>
      <c r="AH318" s="32">
        <f>IFERROR('σ и σw, МПа'!U318*$BG$2,"-")</f>
        <v>111.6</v>
      </c>
      <c r="AI318" s="32">
        <f>IFERROR('σ и σw, МПа'!V318*$BG$2,"-")</f>
        <v>106.2</v>
      </c>
      <c r="AJ318" s="32">
        <f>IFERROR('σ и σw, МПа'!W318*$BG$2,"-")</f>
        <v>106.2</v>
      </c>
      <c r="AK318" s="32">
        <f>IFERROR('σ и σw, МПа'!X318*$BG$2,"-")</f>
        <v>106.2</v>
      </c>
      <c r="AL318" s="32">
        <f>IFERROR('σ и σw, МПа'!Y318*$BG$2,"-")</f>
        <v>100.2</v>
      </c>
      <c r="AM318" s="32">
        <f>IFERROR('σ и σw, МПа'!Z318*$BG$2,"-")</f>
        <v>94.2</v>
      </c>
      <c r="AN318" s="32">
        <f>IFERROR('σ и σw, МПа'!AA318*$BG$2,"-")</f>
        <v>82.2</v>
      </c>
      <c r="AO318" s="32">
        <f>IFERROR('σ и σw, МПа'!AB318*$BG$2,"-")</f>
        <v>82.2</v>
      </c>
      <c r="AP318" s="33">
        <f>IFERROR('σ и σw, МПа'!AC318*$BG$2,"-")</f>
        <v>76.8</v>
      </c>
      <c r="AQ318" s="31">
        <f>IFERROR('σ и σw, МПа'!Q318*$BH$2,"-")</f>
        <v>235</v>
      </c>
      <c r="AR318" s="32">
        <f>IFERROR('σ и σw, МПа'!R318*$BH$2,"-")</f>
        <v>235</v>
      </c>
      <c r="AS318" s="32">
        <f>IFERROR('σ и σw, МПа'!S318*$BH$2,"-")</f>
        <v>196</v>
      </c>
      <c r="AT318" s="32">
        <f>IFERROR('σ и σw, МПа'!T318*$BH$2,"-")</f>
        <v>186</v>
      </c>
      <c r="AU318" s="32">
        <f>IFERROR('σ и σw, МПа'!U318*$BH$2,"-")</f>
        <v>186</v>
      </c>
      <c r="AV318" s="32">
        <f>IFERROR('σ и σw, МПа'!V318*$BH$2,"-")</f>
        <v>177</v>
      </c>
      <c r="AW318" s="32">
        <f>IFERROR('σ и σw, МПа'!W318*$BH$2,"-")</f>
        <v>177</v>
      </c>
      <c r="AX318" s="32">
        <f>IFERROR('σ и σw, МПа'!X318*$BH$2,"-")</f>
        <v>177</v>
      </c>
      <c r="AY318" s="32">
        <f>IFERROR('σ и σw, МПа'!Y318*$BH$2,"-")</f>
        <v>167</v>
      </c>
      <c r="AZ318" s="32">
        <f>IFERROR('σ и σw, МПа'!Z318*$BH$2,"-")</f>
        <v>157</v>
      </c>
      <c r="BA318" s="32">
        <f>IFERROR('σ и σw, МПа'!AA318*$BH$2,"-")</f>
        <v>137</v>
      </c>
      <c r="BB318" s="32">
        <f>IFERROR('σ и σw, МПа'!AB318*$BH$2,"-")</f>
        <v>137</v>
      </c>
      <c r="BC318" s="33">
        <f>IFERROR('σ и σw, МПа'!AC318*$BH$2,"-")</f>
        <v>128</v>
      </c>
    </row>
    <row r="319" spans="1:55" ht="38.25" x14ac:dyDescent="0.25">
      <c r="A319" s="10" t="str">
        <f>INDEX('Обработка исходного'!B:B,ROW($B$3)+4*(ROW($B319)-ROW($B$3)))</f>
        <v>Сталь хромоникелевая коррозионно-стойкого аустенитного класса</v>
      </c>
      <c r="B319" s="47" t="str">
        <f>INDEX('Обработка исходного'!D:D,ROW($B$3)+4*(ROW($B319)-ROW($B$3)))</f>
        <v>12Х18Н12Т</v>
      </c>
      <c r="C319" s="27" t="str">
        <f>'Rp0,2, МПа'!C319</f>
        <v>Горячекатаная и кованая сталь диаметром, стороной квадрата или толщиной до 60 мм</v>
      </c>
      <c r="D319" s="31">
        <f>IFERROR('σ и σw, МПа'!D319*$BE$2,"-")</f>
        <v>156.79999999999998</v>
      </c>
      <c r="E319" s="32">
        <f>IFERROR('σ и σw, МПа'!E319*$BE$2,"-")</f>
        <v>156.79999999999998</v>
      </c>
      <c r="F319" s="32">
        <f>IFERROR('σ и σw, МПа'!F319*$BE$2,"-")</f>
        <v>133.6</v>
      </c>
      <c r="G319" s="32">
        <f>IFERROR('σ и σw, МПа'!G319*$BE$2,"-")</f>
        <v>125.6</v>
      </c>
      <c r="H319" s="32">
        <f>IFERROR('σ и σw, МПа'!H319*$BE$2,"-")</f>
        <v>125.6</v>
      </c>
      <c r="I319" s="32">
        <f>IFERROR('σ и σw, МПа'!I319*$BE$2,"-")</f>
        <v>117.6</v>
      </c>
      <c r="J319" s="32">
        <f>IFERROR('σ и σw, МПа'!J319*$BE$2,"-")</f>
        <v>117.6</v>
      </c>
      <c r="K319" s="32">
        <f>IFERROR('σ и σw, МПа'!K319*$BE$2,"-")</f>
        <v>117.6</v>
      </c>
      <c r="L319" s="32">
        <f>IFERROR('σ и σw, МПа'!L319*$BE$2,"-")</f>
        <v>109.6</v>
      </c>
      <c r="M319" s="32">
        <f>IFERROR('σ и σw, МПа'!M319*$BE$2,"-")</f>
        <v>102.39999999999999</v>
      </c>
      <c r="N319" s="32">
        <f>IFERROR('σ и σw, МПа'!N319*$BE$2,"-")</f>
        <v>94.4</v>
      </c>
      <c r="O319" s="32">
        <f>IFERROR('σ и σw, МПа'!O319*$BE$2,"-")</f>
        <v>94.4</v>
      </c>
      <c r="P319" s="33">
        <f>IFERROR('σ и σw, МПа'!P319*$BE$2,"-")</f>
        <v>86.399999999999991</v>
      </c>
      <c r="Q319" s="31">
        <f>IFERROR('σ и σw, МПа'!D319*$BF$2,"-")</f>
        <v>209.06666666666666</v>
      </c>
      <c r="R319" s="32">
        <f>IFERROR('σ и σw, МПа'!E319*$BF$2,"-")</f>
        <v>209.06666666666666</v>
      </c>
      <c r="S319" s="32">
        <f>IFERROR('σ и σw, МПа'!F319*$BF$2,"-")</f>
        <v>178.13333333333333</v>
      </c>
      <c r="T319" s="32">
        <f>IFERROR('σ и σw, МПа'!G319*$BF$2,"-")</f>
        <v>167.4666666666667</v>
      </c>
      <c r="U319" s="32">
        <f>IFERROR('σ и σw, МПа'!H319*$BF$2,"-")</f>
        <v>167.4666666666667</v>
      </c>
      <c r="V319" s="32">
        <f>IFERROR('σ и σw, МПа'!I319*$BF$2,"-")</f>
        <v>156.80000000000001</v>
      </c>
      <c r="W319" s="32">
        <f>IFERROR('σ и σw, МПа'!J319*$BF$2,"-")</f>
        <v>156.80000000000001</v>
      </c>
      <c r="X319" s="32">
        <f>IFERROR('σ и σw, МПа'!K319*$BF$2,"-")</f>
        <v>156.80000000000001</v>
      </c>
      <c r="Y319" s="32">
        <f>IFERROR('σ и σw, МПа'!L319*$BF$2,"-")</f>
        <v>146.13333333333333</v>
      </c>
      <c r="Z319" s="32">
        <f>IFERROR('σ и σw, МПа'!M319*$BF$2,"-")</f>
        <v>136.53333333333333</v>
      </c>
      <c r="AA319" s="32">
        <f>IFERROR('σ и σw, МПа'!N319*$BF$2,"-")</f>
        <v>125.86666666666667</v>
      </c>
      <c r="AB319" s="32">
        <f>IFERROR('σ и σw, МПа'!O319*$BF$2,"-")</f>
        <v>125.86666666666667</v>
      </c>
      <c r="AC319" s="33">
        <f>IFERROR('σ и σw, МПа'!P319*$BF$2,"-")</f>
        <v>115.2</v>
      </c>
      <c r="AD319" s="31">
        <f>IFERROR('σ и σw, МПа'!Q319*$BG$2,"-")</f>
        <v>117.6</v>
      </c>
      <c r="AE319" s="32">
        <f>IFERROR('σ и σw, МПа'!R319*$BG$2,"-")</f>
        <v>117.6</v>
      </c>
      <c r="AF319" s="32">
        <f>IFERROR('σ и σw, МПа'!S319*$BG$2,"-")</f>
        <v>100.2</v>
      </c>
      <c r="AG319" s="32">
        <f>IFERROR('σ и σw, МПа'!T319*$BG$2,"-")</f>
        <v>94.2</v>
      </c>
      <c r="AH319" s="32">
        <f>IFERROR('σ и σw, МПа'!U319*$BG$2,"-")</f>
        <v>94.2</v>
      </c>
      <c r="AI319" s="32">
        <f>IFERROR('σ и σw, МПа'!V319*$BG$2,"-")</f>
        <v>88.2</v>
      </c>
      <c r="AJ319" s="32">
        <f>IFERROR('σ и σw, МПа'!W319*$BG$2,"-")</f>
        <v>88.2</v>
      </c>
      <c r="AK319" s="32">
        <f>IFERROR('σ и σw, МПа'!X319*$BG$2,"-")</f>
        <v>88.2</v>
      </c>
      <c r="AL319" s="32">
        <f>IFERROR('σ и σw, МПа'!Y319*$BG$2,"-")</f>
        <v>82.2</v>
      </c>
      <c r="AM319" s="32">
        <f>IFERROR('σ и σw, МПа'!Z319*$BG$2,"-")</f>
        <v>76.8</v>
      </c>
      <c r="AN319" s="32">
        <f>IFERROR('σ и σw, МПа'!AA319*$BG$2,"-")</f>
        <v>70.8</v>
      </c>
      <c r="AO319" s="32">
        <f>IFERROR('σ и σw, МПа'!AB319*$BG$2,"-")</f>
        <v>70.8</v>
      </c>
      <c r="AP319" s="33">
        <f>IFERROR('σ и σw, МПа'!AC319*$BG$2,"-")</f>
        <v>64.8</v>
      </c>
      <c r="AQ319" s="31">
        <f>IFERROR('σ и σw, МПа'!Q319*$BH$2,"-")</f>
        <v>196</v>
      </c>
      <c r="AR319" s="32">
        <f>IFERROR('σ и σw, МПа'!R319*$BH$2,"-")</f>
        <v>196</v>
      </c>
      <c r="AS319" s="32">
        <f>IFERROR('σ и σw, МПа'!S319*$BH$2,"-")</f>
        <v>167</v>
      </c>
      <c r="AT319" s="32">
        <f>IFERROR('σ и σw, МПа'!T319*$BH$2,"-")</f>
        <v>157</v>
      </c>
      <c r="AU319" s="32">
        <f>IFERROR('σ и σw, МПа'!U319*$BH$2,"-")</f>
        <v>157</v>
      </c>
      <c r="AV319" s="32">
        <f>IFERROR('σ и σw, МПа'!V319*$BH$2,"-")</f>
        <v>147</v>
      </c>
      <c r="AW319" s="32">
        <f>IFERROR('σ и σw, МПа'!W319*$BH$2,"-")</f>
        <v>147</v>
      </c>
      <c r="AX319" s="32">
        <f>IFERROR('σ и σw, МПа'!X319*$BH$2,"-")</f>
        <v>147</v>
      </c>
      <c r="AY319" s="32">
        <f>IFERROR('σ и σw, МПа'!Y319*$BH$2,"-")</f>
        <v>137</v>
      </c>
      <c r="AZ319" s="32">
        <f>IFERROR('σ и σw, МПа'!Z319*$BH$2,"-")</f>
        <v>128</v>
      </c>
      <c r="BA319" s="32">
        <f>IFERROR('σ и σw, МПа'!AA319*$BH$2,"-")</f>
        <v>118</v>
      </c>
      <c r="BB319" s="32">
        <f>IFERROR('σ и σw, МПа'!AB319*$BH$2,"-")</f>
        <v>118</v>
      </c>
      <c r="BC319" s="33">
        <f>IFERROR('σ и σw, МПа'!AC319*$BH$2,"-")</f>
        <v>108</v>
      </c>
    </row>
    <row r="320" spans="1:55" ht="38.25" x14ac:dyDescent="0.25">
      <c r="A320" s="10" t="str">
        <f>INDEX('Обработка исходного'!B:B,ROW($B$3)+4*(ROW($B320)-ROW($B$3)))</f>
        <v>Сталь хромоникелевая коррозионно-стойкого аустенитного класса</v>
      </c>
      <c r="B320" s="47" t="str">
        <f>INDEX('Обработка исходного'!D:D,ROW($B$3)+4*(ROW($B320)-ROW($B$3)))</f>
        <v>12Х18Н12Т</v>
      </c>
      <c r="C320" s="27" t="str">
        <f>'Rp0,2, МПа'!C320</f>
        <v>Горячекатаная и кованая сталь диаметром, стороной квадрата или толщиной от 60 до 100 мм</v>
      </c>
      <c r="D320" s="31">
        <f>IFERROR('σ и σw, МПа'!D320*$BE$2,"-")</f>
        <v>156.79999999999998</v>
      </c>
      <c r="E320" s="32">
        <f>IFERROR('σ и σw, МПа'!E320*$BE$2,"-")</f>
        <v>156.79999999999998</v>
      </c>
      <c r="F320" s="32">
        <f>IFERROR('σ и σw, МПа'!F320*$BE$2,"-")</f>
        <v>133.6</v>
      </c>
      <c r="G320" s="32">
        <f>IFERROR('σ и σw, МПа'!G320*$BE$2,"-")</f>
        <v>125.6</v>
      </c>
      <c r="H320" s="32">
        <f>IFERROR('σ и σw, МПа'!H320*$BE$2,"-")</f>
        <v>125.6</v>
      </c>
      <c r="I320" s="32">
        <f>IFERROR('σ и σw, МПа'!I320*$BE$2,"-")</f>
        <v>117.6</v>
      </c>
      <c r="J320" s="32">
        <f>IFERROR('σ и σw, МПа'!J320*$BE$2,"-")</f>
        <v>117.6</v>
      </c>
      <c r="K320" s="32">
        <f>IFERROR('σ и σw, МПа'!K320*$BE$2,"-")</f>
        <v>117.6</v>
      </c>
      <c r="L320" s="32">
        <f>IFERROR('σ и σw, МПа'!L320*$BE$2,"-")</f>
        <v>109.6</v>
      </c>
      <c r="M320" s="32">
        <f>IFERROR('σ и σw, МПа'!M320*$BE$2,"-")</f>
        <v>102.39999999999999</v>
      </c>
      <c r="N320" s="32">
        <f>IFERROR('σ и σw, МПа'!N320*$BE$2,"-")</f>
        <v>94.4</v>
      </c>
      <c r="O320" s="32">
        <f>IFERROR('σ и σw, МПа'!O320*$BE$2,"-")</f>
        <v>94.4</v>
      </c>
      <c r="P320" s="33">
        <f>IFERROR('σ и σw, МПа'!P320*$BE$2,"-")</f>
        <v>86.399999999999991</v>
      </c>
      <c r="Q320" s="31">
        <f>IFERROR('σ и σw, МПа'!D320*$BF$2,"-")</f>
        <v>209.06666666666666</v>
      </c>
      <c r="R320" s="32">
        <f>IFERROR('σ и σw, МПа'!E320*$BF$2,"-")</f>
        <v>209.06666666666666</v>
      </c>
      <c r="S320" s="32">
        <f>IFERROR('σ и σw, МПа'!F320*$BF$2,"-")</f>
        <v>178.13333333333333</v>
      </c>
      <c r="T320" s="32">
        <f>IFERROR('σ и σw, МПа'!G320*$BF$2,"-")</f>
        <v>167.4666666666667</v>
      </c>
      <c r="U320" s="32">
        <f>IFERROR('σ и σw, МПа'!H320*$BF$2,"-")</f>
        <v>167.4666666666667</v>
      </c>
      <c r="V320" s="32">
        <f>IFERROR('σ и σw, МПа'!I320*$BF$2,"-")</f>
        <v>156.80000000000001</v>
      </c>
      <c r="W320" s="32">
        <f>IFERROR('σ и σw, МПа'!J320*$BF$2,"-")</f>
        <v>156.80000000000001</v>
      </c>
      <c r="X320" s="32">
        <f>IFERROR('σ и σw, МПа'!K320*$BF$2,"-")</f>
        <v>156.80000000000001</v>
      </c>
      <c r="Y320" s="32">
        <f>IFERROR('σ и σw, МПа'!L320*$BF$2,"-")</f>
        <v>146.13333333333333</v>
      </c>
      <c r="Z320" s="32">
        <f>IFERROR('σ и σw, МПа'!M320*$BF$2,"-")</f>
        <v>136.53333333333333</v>
      </c>
      <c r="AA320" s="32">
        <f>IFERROR('σ и σw, МПа'!N320*$BF$2,"-")</f>
        <v>125.86666666666667</v>
      </c>
      <c r="AB320" s="32">
        <f>IFERROR('σ и σw, МПа'!O320*$BF$2,"-")</f>
        <v>125.86666666666667</v>
      </c>
      <c r="AC320" s="33">
        <f>IFERROR('σ и σw, МПа'!P320*$BF$2,"-")</f>
        <v>115.2</v>
      </c>
      <c r="AD320" s="31">
        <f>IFERROR('σ и σw, МПа'!Q320*$BG$2,"-")</f>
        <v>117.6</v>
      </c>
      <c r="AE320" s="32">
        <f>IFERROR('σ и σw, МПа'!R320*$BG$2,"-")</f>
        <v>117.6</v>
      </c>
      <c r="AF320" s="32">
        <f>IFERROR('σ и σw, МПа'!S320*$BG$2,"-")</f>
        <v>100.2</v>
      </c>
      <c r="AG320" s="32">
        <f>IFERROR('σ и σw, МПа'!T320*$BG$2,"-")</f>
        <v>94.2</v>
      </c>
      <c r="AH320" s="32">
        <f>IFERROR('σ и σw, МПа'!U320*$BG$2,"-")</f>
        <v>94.2</v>
      </c>
      <c r="AI320" s="32">
        <f>IFERROR('σ и σw, МПа'!V320*$BG$2,"-")</f>
        <v>88.2</v>
      </c>
      <c r="AJ320" s="32">
        <f>IFERROR('σ и σw, МПа'!W320*$BG$2,"-")</f>
        <v>88.2</v>
      </c>
      <c r="AK320" s="32">
        <f>IFERROR('σ и σw, МПа'!X320*$BG$2,"-")</f>
        <v>88.2</v>
      </c>
      <c r="AL320" s="32">
        <f>IFERROR('σ и σw, МПа'!Y320*$BG$2,"-")</f>
        <v>82.2</v>
      </c>
      <c r="AM320" s="32">
        <f>IFERROR('σ и σw, МПа'!Z320*$BG$2,"-")</f>
        <v>76.8</v>
      </c>
      <c r="AN320" s="32">
        <f>IFERROR('σ и σw, МПа'!AA320*$BG$2,"-")</f>
        <v>70.8</v>
      </c>
      <c r="AO320" s="32">
        <f>IFERROR('σ и σw, МПа'!AB320*$BG$2,"-")</f>
        <v>70.8</v>
      </c>
      <c r="AP320" s="33">
        <f>IFERROR('σ и σw, МПа'!AC320*$BG$2,"-")</f>
        <v>64.8</v>
      </c>
      <c r="AQ320" s="31">
        <f>IFERROR('σ и σw, МПа'!Q320*$BH$2,"-")</f>
        <v>196</v>
      </c>
      <c r="AR320" s="32">
        <f>IFERROR('σ и σw, МПа'!R320*$BH$2,"-")</f>
        <v>196</v>
      </c>
      <c r="AS320" s="32">
        <f>IFERROR('σ и σw, МПа'!S320*$BH$2,"-")</f>
        <v>167</v>
      </c>
      <c r="AT320" s="32">
        <f>IFERROR('σ и σw, МПа'!T320*$BH$2,"-")</f>
        <v>157</v>
      </c>
      <c r="AU320" s="32">
        <f>IFERROR('σ и σw, МПа'!U320*$BH$2,"-")</f>
        <v>157</v>
      </c>
      <c r="AV320" s="32">
        <f>IFERROR('σ и σw, МПа'!V320*$BH$2,"-")</f>
        <v>147</v>
      </c>
      <c r="AW320" s="32">
        <f>IFERROR('σ и σw, МПа'!W320*$BH$2,"-")</f>
        <v>147</v>
      </c>
      <c r="AX320" s="32">
        <f>IFERROR('σ и σw, МПа'!X320*$BH$2,"-")</f>
        <v>147</v>
      </c>
      <c r="AY320" s="32">
        <f>IFERROR('σ и σw, МПа'!Y320*$BH$2,"-")</f>
        <v>137</v>
      </c>
      <c r="AZ320" s="32">
        <f>IFERROR('σ и σw, МПа'!Z320*$BH$2,"-")</f>
        <v>128</v>
      </c>
      <c r="BA320" s="32">
        <f>IFERROR('σ и σw, МПа'!AA320*$BH$2,"-")</f>
        <v>118</v>
      </c>
      <c r="BB320" s="32">
        <f>IFERROR('σ и σw, МПа'!AB320*$BH$2,"-")</f>
        <v>118</v>
      </c>
      <c r="BC320" s="33">
        <f>IFERROR('σ и σw, МПа'!AC320*$BH$2,"-")</f>
        <v>108</v>
      </c>
    </row>
    <row r="321" spans="1:55" ht="38.25" x14ac:dyDescent="0.25">
      <c r="A321" s="10" t="str">
        <f>INDEX('Обработка исходного'!B:B,ROW($B$3)+4*(ROW($B321)-ROW($B$3)))</f>
        <v>Сталь хромоникелевая коррозионно-стойкого аустенитного класса</v>
      </c>
      <c r="B321" s="47" t="str">
        <f>INDEX('Обработка исходного'!D:D,ROW($B$3)+4*(ROW($B321)-ROW($B$3)))</f>
        <v>12Х18Н12Т</v>
      </c>
      <c r="C321" s="27" t="str">
        <f>'Rp0,2, МПа'!C321</f>
        <v>Горячекатаная и кованая сталь диаметром, стороной квадрата или толщиной от 100 до 150 мм</v>
      </c>
      <c r="D321" s="31">
        <f>IFERROR('σ и σw, МПа'!D321*$BE$2,"-")</f>
        <v>156.79999999999998</v>
      </c>
      <c r="E321" s="32">
        <f>IFERROR('σ и σw, МПа'!E321*$BE$2,"-")</f>
        <v>156.79999999999998</v>
      </c>
      <c r="F321" s="32">
        <f>IFERROR('σ и σw, МПа'!F321*$BE$2,"-")</f>
        <v>133.6</v>
      </c>
      <c r="G321" s="32">
        <f>IFERROR('σ и σw, МПа'!G321*$BE$2,"-")</f>
        <v>125.6</v>
      </c>
      <c r="H321" s="32">
        <f>IFERROR('σ и σw, МПа'!H321*$BE$2,"-")</f>
        <v>125.6</v>
      </c>
      <c r="I321" s="32">
        <f>IFERROR('σ и σw, МПа'!I321*$BE$2,"-")</f>
        <v>117.6</v>
      </c>
      <c r="J321" s="32">
        <f>IFERROR('σ и σw, МПа'!J321*$BE$2,"-")</f>
        <v>117.6</v>
      </c>
      <c r="K321" s="32">
        <f>IFERROR('σ и σw, МПа'!K321*$BE$2,"-")</f>
        <v>117.6</v>
      </c>
      <c r="L321" s="32">
        <f>IFERROR('σ и σw, МПа'!L321*$BE$2,"-")</f>
        <v>109.6</v>
      </c>
      <c r="M321" s="32">
        <f>IFERROR('σ и σw, МПа'!M321*$BE$2,"-")</f>
        <v>102.39999999999999</v>
      </c>
      <c r="N321" s="32">
        <f>IFERROR('σ и σw, МПа'!N321*$BE$2,"-")</f>
        <v>94.4</v>
      </c>
      <c r="O321" s="32">
        <f>IFERROR('σ и σw, МПа'!O321*$BE$2,"-")</f>
        <v>94.4</v>
      </c>
      <c r="P321" s="33">
        <f>IFERROR('σ и σw, МПа'!P321*$BE$2,"-")</f>
        <v>86.399999999999991</v>
      </c>
      <c r="Q321" s="31">
        <f>IFERROR('σ и σw, МПа'!D321*$BF$2,"-")</f>
        <v>209.06666666666666</v>
      </c>
      <c r="R321" s="32">
        <f>IFERROR('σ и σw, МПа'!E321*$BF$2,"-")</f>
        <v>209.06666666666666</v>
      </c>
      <c r="S321" s="32">
        <f>IFERROR('σ и σw, МПа'!F321*$BF$2,"-")</f>
        <v>178.13333333333333</v>
      </c>
      <c r="T321" s="32">
        <f>IFERROR('σ и σw, МПа'!G321*$BF$2,"-")</f>
        <v>167.4666666666667</v>
      </c>
      <c r="U321" s="32">
        <f>IFERROR('σ и σw, МПа'!H321*$BF$2,"-")</f>
        <v>167.4666666666667</v>
      </c>
      <c r="V321" s="32">
        <f>IFERROR('σ и σw, МПа'!I321*$BF$2,"-")</f>
        <v>156.80000000000001</v>
      </c>
      <c r="W321" s="32">
        <f>IFERROR('σ и σw, МПа'!J321*$BF$2,"-")</f>
        <v>156.80000000000001</v>
      </c>
      <c r="X321" s="32">
        <f>IFERROR('σ и σw, МПа'!K321*$BF$2,"-")</f>
        <v>156.80000000000001</v>
      </c>
      <c r="Y321" s="32">
        <f>IFERROR('σ и σw, МПа'!L321*$BF$2,"-")</f>
        <v>146.13333333333333</v>
      </c>
      <c r="Z321" s="32">
        <f>IFERROR('σ и σw, МПа'!M321*$BF$2,"-")</f>
        <v>136.53333333333333</v>
      </c>
      <c r="AA321" s="32">
        <f>IFERROR('σ и σw, МПа'!N321*$BF$2,"-")</f>
        <v>125.86666666666667</v>
      </c>
      <c r="AB321" s="32">
        <f>IFERROR('σ и σw, МПа'!O321*$BF$2,"-")</f>
        <v>125.86666666666667</v>
      </c>
      <c r="AC321" s="33">
        <f>IFERROR('σ и σw, МПа'!P321*$BF$2,"-")</f>
        <v>115.2</v>
      </c>
      <c r="AD321" s="31">
        <f>IFERROR('σ и σw, МПа'!Q321*$BG$2,"-")</f>
        <v>117.6</v>
      </c>
      <c r="AE321" s="32">
        <f>IFERROR('σ и σw, МПа'!R321*$BG$2,"-")</f>
        <v>117.6</v>
      </c>
      <c r="AF321" s="32">
        <f>IFERROR('σ и σw, МПа'!S321*$BG$2,"-")</f>
        <v>100.2</v>
      </c>
      <c r="AG321" s="32">
        <f>IFERROR('σ и σw, МПа'!T321*$BG$2,"-")</f>
        <v>94.2</v>
      </c>
      <c r="AH321" s="32">
        <f>IFERROR('σ и σw, МПа'!U321*$BG$2,"-")</f>
        <v>94.2</v>
      </c>
      <c r="AI321" s="32">
        <f>IFERROR('σ и σw, МПа'!V321*$BG$2,"-")</f>
        <v>88.2</v>
      </c>
      <c r="AJ321" s="32">
        <f>IFERROR('σ и σw, МПа'!W321*$BG$2,"-")</f>
        <v>88.2</v>
      </c>
      <c r="AK321" s="32">
        <f>IFERROR('σ и σw, МПа'!X321*$BG$2,"-")</f>
        <v>88.2</v>
      </c>
      <c r="AL321" s="32">
        <f>IFERROR('σ и σw, МПа'!Y321*$BG$2,"-")</f>
        <v>82.2</v>
      </c>
      <c r="AM321" s="32">
        <f>IFERROR('σ и σw, МПа'!Z321*$BG$2,"-")</f>
        <v>76.8</v>
      </c>
      <c r="AN321" s="32">
        <f>IFERROR('σ и σw, МПа'!AA321*$BG$2,"-")</f>
        <v>70.8</v>
      </c>
      <c r="AO321" s="32">
        <f>IFERROR('σ и σw, МПа'!AB321*$BG$2,"-")</f>
        <v>70.8</v>
      </c>
      <c r="AP321" s="33">
        <f>IFERROR('σ и σw, МПа'!AC321*$BG$2,"-")</f>
        <v>64.8</v>
      </c>
      <c r="AQ321" s="31">
        <f>IFERROR('σ и σw, МПа'!Q321*$BH$2,"-")</f>
        <v>196</v>
      </c>
      <c r="AR321" s="32">
        <f>IFERROR('σ и σw, МПа'!R321*$BH$2,"-")</f>
        <v>196</v>
      </c>
      <c r="AS321" s="32">
        <f>IFERROR('σ и σw, МПа'!S321*$BH$2,"-")</f>
        <v>167</v>
      </c>
      <c r="AT321" s="32">
        <f>IFERROR('σ и σw, МПа'!T321*$BH$2,"-")</f>
        <v>157</v>
      </c>
      <c r="AU321" s="32">
        <f>IFERROR('σ и σw, МПа'!U321*$BH$2,"-")</f>
        <v>157</v>
      </c>
      <c r="AV321" s="32">
        <f>IFERROR('σ и σw, МПа'!V321*$BH$2,"-")</f>
        <v>147</v>
      </c>
      <c r="AW321" s="32">
        <f>IFERROR('σ и σw, МПа'!W321*$BH$2,"-")</f>
        <v>147</v>
      </c>
      <c r="AX321" s="32">
        <f>IFERROR('σ и σw, МПа'!X321*$BH$2,"-")</f>
        <v>147</v>
      </c>
      <c r="AY321" s="32">
        <f>IFERROR('σ и σw, МПа'!Y321*$BH$2,"-")</f>
        <v>137</v>
      </c>
      <c r="AZ321" s="32">
        <f>IFERROR('σ и σw, МПа'!Z321*$BH$2,"-")</f>
        <v>128</v>
      </c>
      <c r="BA321" s="32">
        <f>IFERROR('σ и σw, МПа'!AA321*$BH$2,"-")</f>
        <v>118</v>
      </c>
      <c r="BB321" s="32">
        <f>IFERROR('σ и σw, МПа'!AB321*$BH$2,"-")</f>
        <v>118</v>
      </c>
      <c r="BC321" s="33">
        <f>IFERROR('σ и σw, МПа'!AC321*$BH$2,"-")</f>
        <v>108</v>
      </c>
    </row>
    <row r="322" spans="1:55" ht="38.25" x14ac:dyDescent="0.25">
      <c r="A322" s="10" t="str">
        <f>INDEX('Обработка исходного'!B:B,ROW($B$3)+4*(ROW($B322)-ROW($B$3)))</f>
        <v>Сталь хромоникелевая коррозионно-стойкого аустенитного класса</v>
      </c>
      <c r="B322" s="47" t="str">
        <f>INDEX('Обработка исходного'!D:D,ROW($B$3)+4*(ROW($B322)-ROW($B$3)))</f>
        <v>12Х18Н9ТЛ</v>
      </c>
      <c r="C322" s="27" t="str">
        <f>'Rp0,2, МПа'!C322</f>
        <v>Отливки</v>
      </c>
      <c r="D322" s="31">
        <f>IFERROR('σ и σw, МПа'!D322*$BE$2,"-")</f>
        <v>156.79999999999998</v>
      </c>
      <c r="E322" s="32">
        <f>IFERROR('σ и σw, МПа'!E322*$BE$2,"-")</f>
        <v>156.79999999999998</v>
      </c>
      <c r="F322" s="32">
        <f>IFERROR('σ и σw, МПа'!F322*$BE$2,"-")</f>
        <v>156.79999999999998</v>
      </c>
      <c r="G322" s="32">
        <f>IFERROR('σ и σw, МПа'!G322*$BE$2,"-")</f>
        <v>141.6</v>
      </c>
      <c r="H322" s="32">
        <f>IFERROR('σ и σw, МПа'!H322*$BE$2,"-")</f>
        <v>133.6</v>
      </c>
      <c r="I322" s="32">
        <f>IFERROR('σ и σw, МПа'!I322*$BE$2,"-")</f>
        <v>133.6</v>
      </c>
      <c r="J322" s="32">
        <f>IFERROR('σ и σw, МПа'!J322*$BE$2,"-")</f>
        <v>125.6</v>
      </c>
      <c r="K322" s="32">
        <f>IFERROR('σ и σw, МПа'!K322*$BE$2,"-")</f>
        <v>117.6</v>
      </c>
      <c r="L322" s="32">
        <f>IFERROR('σ и σw, МПа'!L322*$BE$2,"-")</f>
        <v>109.6</v>
      </c>
      <c r="M322" s="32">
        <f>IFERROR('σ и σw, МПа'!M322*$BE$2,"-")</f>
        <v>102.39999999999999</v>
      </c>
      <c r="N322" s="32">
        <f>IFERROR('σ и σw, МПа'!N322*$BE$2,"-")</f>
        <v>94.4</v>
      </c>
      <c r="O322" s="32">
        <f>IFERROR('σ и σw, МПа'!O322*$BE$2,"-")</f>
        <v>94.4</v>
      </c>
      <c r="P322" s="33">
        <f>IFERROR('σ и σw, МПа'!P322*$BE$2,"-")</f>
        <v>94.4</v>
      </c>
      <c r="Q322" s="31">
        <f>IFERROR('σ и σw, МПа'!D322*$BF$2,"-")</f>
        <v>209.06666666666666</v>
      </c>
      <c r="R322" s="32">
        <f>IFERROR('σ и σw, МПа'!E322*$BF$2,"-")</f>
        <v>209.06666666666666</v>
      </c>
      <c r="S322" s="32">
        <f>IFERROR('σ и σw, МПа'!F322*$BF$2,"-")</f>
        <v>209.06666666666666</v>
      </c>
      <c r="T322" s="32">
        <f>IFERROR('σ и σw, МПа'!G322*$BF$2,"-")</f>
        <v>188.8</v>
      </c>
      <c r="U322" s="32">
        <f>IFERROR('σ и σw, МПа'!H322*$BF$2,"-")</f>
        <v>178.13333333333333</v>
      </c>
      <c r="V322" s="32">
        <f>IFERROR('σ и σw, МПа'!I322*$BF$2,"-")</f>
        <v>178.13333333333333</v>
      </c>
      <c r="W322" s="32">
        <f>IFERROR('σ и σw, МПа'!J322*$BF$2,"-")</f>
        <v>167.4666666666667</v>
      </c>
      <c r="X322" s="32">
        <f>IFERROR('σ и σw, МПа'!K322*$BF$2,"-")</f>
        <v>156.80000000000001</v>
      </c>
      <c r="Y322" s="32">
        <f>IFERROR('σ и σw, МПа'!L322*$BF$2,"-")</f>
        <v>146.13333333333333</v>
      </c>
      <c r="Z322" s="32">
        <f>IFERROR('σ и σw, МПа'!M322*$BF$2,"-")</f>
        <v>136.53333333333333</v>
      </c>
      <c r="AA322" s="32">
        <f>IFERROR('σ и σw, МПа'!N322*$BF$2,"-")</f>
        <v>125.86666666666667</v>
      </c>
      <c r="AB322" s="32">
        <f>IFERROR('σ и σw, МПа'!O322*$BF$2,"-")</f>
        <v>125.86666666666667</v>
      </c>
      <c r="AC322" s="33">
        <f>IFERROR('σ и σw, МПа'!P322*$BF$2,"-")</f>
        <v>125.86666666666667</v>
      </c>
      <c r="AD322" s="31">
        <f>IFERROR('σ и σw, МПа'!Q322*$BG$2,"-")</f>
        <v>117.6</v>
      </c>
      <c r="AE322" s="32">
        <f>IFERROR('σ и σw, МПа'!R322*$BG$2,"-")</f>
        <v>117.6</v>
      </c>
      <c r="AF322" s="32">
        <f>IFERROR('σ и σw, МПа'!S322*$BG$2,"-")</f>
        <v>117.6</v>
      </c>
      <c r="AG322" s="32">
        <f>IFERROR('σ и σw, МПа'!T322*$BG$2,"-")</f>
        <v>106.2</v>
      </c>
      <c r="AH322" s="32">
        <f>IFERROR('σ и σw, МПа'!U322*$BG$2,"-")</f>
        <v>100.2</v>
      </c>
      <c r="AI322" s="32">
        <f>IFERROR('σ и σw, МПа'!V322*$BG$2,"-")</f>
        <v>100.2</v>
      </c>
      <c r="AJ322" s="32">
        <f>IFERROR('σ и σw, МПа'!W322*$BG$2,"-")</f>
        <v>94.2</v>
      </c>
      <c r="AK322" s="32">
        <f>IFERROR('σ и σw, МПа'!X322*$BG$2,"-")</f>
        <v>88.2</v>
      </c>
      <c r="AL322" s="32">
        <f>IFERROR('σ и σw, МПа'!Y322*$BG$2,"-")</f>
        <v>82.2</v>
      </c>
      <c r="AM322" s="32">
        <f>IFERROR('σ и σw, МПа'!Z322*$BG$2,"-")</f>
        <v>76.8</v>
      </c>
      <c r="AN322" s="32">
        <f>IFERROR('σ и σw, МПа'!AA322*$BG$2,"-")</f>
        <v>70.8</v>
      </c>
      <c r="AO322" s="32">
        <f>IFERROR('σ и σw, МПа'!AB322*$BG$2,"-")</f>
        <v>70.8</v>
      </c>
      <c r="AP322" s="33">
        <f>IFERROR('σ и σw, МПа'!AC322*$BG$2,"-")</f>
        <v>70.8</v>
      </c>
      <c r="AQ322" s="31">
        <f>IFERROR('σ и σw, МПа'!Q322*$BH$2,"-")</f>
        <v>196</v>
      </c>
      <c r="AR322" s="32">
        <f>IFERROR('σ и σw, МПа'!R322*$BH$2,"-")</f>
        <v>196</v>
      </c>
      <c r="AS322" s="32">
        <f>IFERROR('σ и σw, МПа'!S322*$BH$2,"-")</f>
        <v>196</v>
      </c>
      <c r="AT322" s="32">
        <f>IFERROR('σ и σw, МПа'!T322*$BH$2,"-")</f>
        <v>177</v>
      </c>
      <c r="AU322" s="32">
        <f>IFERROR('σ и σw, МПа'!U322*$BH$2,"-")</f>
        <v>167</v>
      </c>
      <c r="AV322" s="32">
        <f>IFERROR('σ и σw, МПа'!V322*$BH$2,"-")</f>
        <v>167</v>
      </c>
      <c r="AW322" s="32">
        <f>IFERROR('σ и σw, МПа'!W322*$BH$2,"-")</f>
        <v>157</v>
      </c>
      <c r="AX322" s="32">
        <f>IFERROR('σ и σw, МПа'!X322*$BH$2,"-")</f>
        <v>147</v>
      </c>
      <c r="AY322" s="32">
        <f>IFERROR('σ и σw, МПа'!Y322*$BH$2,"-")</f>
        <v>137</v>
      </c>
      <c r="AZ322" s="32">
        <f>IFERROR('σ и σw, МПа'!Z322*$BH$2,"-")</f>
        <v>128</v>
      </c>
      <c r="BA322" s="32">
        <f>IFERROR('σ и σw, МПа'!AA322*$BH$2,"-")</f>
        <v>118</v>
      </c>
      <c r="BB322" s="32">
        <f>IFERROR('σ и σw, МПа'!AB322*$BH$2,"-")</f>
        <v>118</v>
      </c>
      <c r="BC322" s="33">
        <f>IFERROR('σ и σw, МПа'!AC322*$BH$2,"-")</f>
        <v>118</v>
      </c>
    </row>
    <row r="323" spans="1:55" ht="38.25" x14ac:dyDescent="0.25">
      <c r="A323" s="10" t="str">
        <f>INDEX('Обработка исходного'!B:B,ROW($B$3)+4*(ROW($B323)-ROW($B$3)))</f>
        <v>Сталь хромоникелевая коррозионно-стойкого аустенитного класса</v>
      </c>
      <c r="B323" s="47" t="str">
        <f>INDEX('Обработка исходного'!D:D,ROW($B$3)+4*(ROW($B323)-ROW($B$3)))</f>
        <v>03Х16Н9М2</v>
      </c>
      <c r="C323" s="27" t="str">
        <f>'Rp0,2, МПа'!C323</f>
        <v>Листы толщиной от 40 до 150 мм</v>
      </c>
      <c r="D323" s="31">
        <f>IFERROR('σ и σw, МПа'!D323*$BE$2,"-")</f>
        <v>168</v>
      </c>
      <c r="E323" s="32">
        <f>IFERROR('σ и σw, МПа'!E323*$BE$2,"-")</f>
        <v>156.79999999999998</v>
      </c>
      <c r="F323" s="32">
        <f>IFERROR('σ и σw, МПа'!F323*$BE$2,"-")</f>
        <v>148</v>
      </c>
      <c r="G323" s="32">
        <f>IFERROR('σ и σw, МПа'!G323*$BE$2,"-")</f>
        <v>136</v>
      </c>
      <c r="H323" s="32">
        <f>IFERROR('σ и σw, МПа'!H323*$BE$2,"-")</f>
        <v>120</v>
      </c>
      <c r="I323" s="32">
        <f>IFERROR('σ и σw, МПа'!I323*$BE$2,"-")</f>
        <v>116</v>
      </c>
      <c r="J323" s="32">
        <f>IFERROR('σ и σw, МПа'!J323*$BE$2,"-")</f>
        <v>104</v>
      </c>
      <c r="K323" s="32">
        <f>IFERROR('σ и σw, МПа'!K323*$BE$2,"-")</f>
        <v>99.999999999999986</v>
      </c>
      <c r="L323" s="32">
        <f>IFERROR('σ и σw, МПа'!L323*$BE$2,"-")</f>
        <v>99.999999999999986</v>
      </c>
      <c r="M323" s="32">
        <f>IFERROR('σ и σw, МПа'!M323*$BE$2,"-")</f>
        <v>96</v>
      </c>
      <c r="N323" s="32">
        <f>IFERROR('σ и σw, МПа'!N323*$BE$2,"-")</f>
        <v>96</v>
      </c>
      <c r="O323" s="32">
        <f>IFERROR('σ и σw, МПа'!O323*$BE$2,"-")</f>
        <v>92</v>
      </c>
      <c r="P323" s="33">
        <f>IFERROR('σ и σw, МПа'!P323*$BE$2,"-")</f>
        <v>80</v>
      </c>
      <c r="Q323" s="31">
        <f>IFERROR('σ и σw, МПа'!D323*$BF$2,"-")</f>
        <v>224</v>
      </c>
      <c r="R323" s="32">
        <f>IFERROR('σ и σw, МПа'!E323*$BF$2,"-")</f>
        <v>209.06666666666666</v>
      </c>
      <c r="S323" s="32">
        <f>IFERROR('σ и σw, МПа'!F323*$BF$2,"-")</f>
        <v>197.33333333333334</v>
      </c>
      <c r="T323" s="32">
        <f>IFERROR('σ и σw, МПа'!G323*$BF$2,"-")</f>
        <v>181.33333333333334</v>
      </c>
      <c r="U323" s="32">
        <f>IFERROR('σ и σw, МПа'!H323*$BF$2,"-")</f>
        <v>160</v>
      </c>
      <c r="V323" s="32">
        <f>IFERROR('σ и σw, МПа'!I323*$BF$2,"-")</f>
        <v>154.66666666666669</v>
      </c>
      <c r="W323" s="32">
        <f>IFERROR('σ и σw, МПа'!J323*$BF$2,"-")</f>
        <v>138.66666666666669</v>
      </c>
      <c r="X323" s="32">
        <f>IFERROR('σ и σw, МПа'!K323*$BF$2,"-")</f>
        <v>133.33333333333334</v>
      </c>
      <c r="Y323" s="32">
        <f>IFERROR('σ и σw, МПа'!L323*$BF$2,"-")</f>
        <v>133.33333333333334</v>
      </c>
      <c r="Z323" s="32">
        <f>IFERROR('σ и σw, МПа'!M323*$BF$2,"-")</f>
        <v>128</v>
      </c>
      <c r="AA323" s="32">
        <f>IFERROR('σ и σw, МПа'!N323*$BF$2,"-")</f>
        <v>128</v>
      </c>
      <c r="AB323" s="32">
        <f>IFERROR('σ и σw, МПа'!O323*$BF$2,"-")</f>
        <v>122.66666666666669</v>
      </c>
      <c r="AC323" s="33">
        <f>IFERROR('σ и σw, МПа'!P323*$BF$2,"-")</f>
        <v>106.66666666666669</v>
      </c>
      <c r="AD323" s="31">
        <f>IFERROR('σ и σw, МПа'!Q323*$BG$2,"-")</f>
        <v>126</v>
      </c>
      <c r="AE323" s="32">
        <f>IFERROR('σ и σw, МПа'!R323*$BG$2,"-")</f>
        <v>117.6</v>
      </c>
      <c r="AF323" s="32">
        <f>IFERROR('σ и σw, МПа'!S323*$BG$2,"-")</f>
        <v>111</v>
      </c>
      <c r="AG323" s="32">
        <f>IFERROR('σ и σw, МПа'!T323*$BG$2,"-")</f>
        <v>102</v>
      </c>
      <c r="AH323" s="32">
        <f>IFERROR('σ и σw, МПа'!U323*$BG$2,"-")</f>
        <v>90</v>
      </c>
      <c r="AI323" s="32">
        <f>IFERROR('σ и σw, МПа'!V323*$BG$2,"-")</f>
        <v>87</v>
      </c>
      <c r="AJ323" s="32">
        <f>IFERROR('σ и σw, МПа'!W323*$BG$2,"-")</f>
        <v>78</v>
      </c>
      <c r="AK323" s="32">
        <f>IFERROR('σ и σw, МПа'!X323*$BG$2,"-")</f>
        <v>75</v>
      </c>
      <c r="AL323" s="32">
        <f>IFERROR('σ и σw, МПа'!Y323*$BG$2,"-")</f>
        <v>75</v>
      </c>
      <c r="AM323" s="32">
        <f>IFERROR('σ и σw, МПа'!Z323*$BG$2,"-")</f>
        <v>72</v>
      </c>
      <c r="AN323" s="32">
        <f>IFERROR('σ и σw, МПа'!AA323*$BG$2,"-")</f>
        <v>72</v>
      </c>
      <c r="AO323" s="32">
        <f>IFERROR('σ и σw, МПа'!AB323*$BG$2,"-")</f>
        <v>69</v>
      </c>
      <c r="AP323" s="33">
        <f>IFERROR('σ и σw, МПа'!AC323*$BG$2,"-")</f>
        <v>60</v>
      </c>
      <c r="AQ323" s="31">
        <f>IFERROR('σ и σw, МПа'!Q323*$BH$2,"-")</f>
        <v>210</v>
      </c>
      <c r="AR323" s="32">
        <f>IFERROR('σ и σw, МПа'!R323*$BH$2,"-")</f>
        <v>196</v>
      </c>
      <c r="AS323" s="32">
        <f>IFERROR('σ и σw, МПа'!S323*$BH$2,"-")</f>
        <v>185</v>
      </c>
      <c r="AT323" s="32">
        <f>IFERROR('σ и σw, МПа'!T323*$BH$2,"-")</f>
        <v>170</v>
      </c>
      <c r="AU323" s="32">
        <f>IFERROR('σ и σw, МПа'!U323*$BH$2,"-")</f>
        <v>150</v>
      </c>
      <c r="AV323" s="32">
        <f>IFERROR('σ и σw, МПа'!V323*$BH$2,"-")</f>
        <v>145</v>
      </c>
      <c r="AW323" s="32">
        <f>IFERROR('σ и σw, МПа'!W323*$BH$2,"-")</f>
        <v>130</v>
      </c>
      <c r="AX323" s="32">
        <f>IFERROR('σ и σw, МПа'!X323*$BH$2,"-")</f>
        <v>125</v>
      </c>
      <c r="AY323" s="32">
        <f>IFERROR('σ и σw, МПа'!Y323*$BH$2,"-")</f>
        <v>125</v>
      </c>
      <c r="AZ323" s="32">
        <f>IFERROR('σ и σw, МПа'!Z323*$BH$2,"-")</f>
        <v>120</v>
      </c>
      <c r="BA323" s="32">
        <f>IFERROR('σ и σw, МПа'!AA323*$BH$2,"-")</f>
        <v>120</v>
      </c>
      <c r="BB323" s="32">
        <f>IFERROR('σ и σw, МПа'!AB323*$BH$2,"-")</f>
        <v>115</v>
      </c>
      <c r="BC323" s="33">
        <f>IFERROR('σ и σw, МПа'!AC323*$BH$2,"-")</f>
        <v>100</v>
      </c>
    </row>
    <row r="324" spans="1:55" ht="38.25" x14ac:dyDescent="0.25">
      <c r="A324" s="10" t="str">
        <f>INDEX('Обработка исходного'!B:B,ROW($B$3)+4*(ROW($B324)-ROW($B$3)))</f>
        <v>Сталь хромоникелевая коррозионно-стойкого аустенитного класса</v>
      </c>
      <c r="B324" s="47" t="str">
        <f>INDEX('Обработка исходного'!D:D,ROW($B$3)+4*(ROW($B324)-ROW($B$3)))</f>
        <v>03Х16Н9М2</v>
      </c>
      <c r="C324" s="27" t="str">
        <f>'Rp0,2, МПа'!C324</f>
        <v>Поковки (из слитка) толщиной от 180 до 500 мм</v>
      </c>
      <c r="D324" s="31">
        <f>IFERROR('σ и σw, МПа'!D324*$BE$2,"-")</f>
        <v>160</v>
      </c>
      <c r="E324" s="32">
        <f>IFERROR('σ и σw, МПа'!E324*$BE$2,"-")</f>
        <v>148.79999999999998</v>
      </c>
      <c r="F324" s="32">
        <f>IFERROR('σ и σw, МПа'!F324*$BE$2,"-")</f>
        <v>144</v>
      </c>
      <c r="G324" s="32">
        <f>IFERROR('σ и σw, МПа'!G324*$BE$2,"-")</f>
        <v>140</v>
      </c>
      <c r="H324" s="32">
        <f>IFERROR('σ и σw, МПа'!H324*$BE$2,"-")</f>
        <v>111.99999999999999</v>
      </c>
      <c r="I324" s="32">
        <f>IFERROR('σ и σw, МПа'!I324*$BE$2,"-")</f>
        <v>104</v>
      </c>
      <c r="J324" s="32">
        <f>IFERROR('σ и σw, МПа'!J324*$BE$2,"-")</f>
        <v>99.999999999999986</v>
      </c>
      <c r="K324" s="32">
        <f>IFERROR('σ и σw, МПа'!K324*$BE$2,"-")</f>
        <v>87.999999999999986</v>
      </c>
      <c r="L324" s="32">
        <f>IFERROR('σ и σw, МПа'!L324*$BE$2,"-")</f>
        <v>87.999999999999986</v>
      </c>
      <c r="M324" s="32">
        <f>IFERROR('σ и σw, МПа'!M324*$BE$2,"-")</f>
        <v>84</v>
      </c>
      <c r="N324" s="32">
        <f>IFERROR('σ и σw, МПа'!N324*$BE$2,"-")</f>
        <v>80</v>
      </c>
      <c r="O324" s="32">
        <f>IFERROR('σ и σw, МПа'!O324*$BE$2,"-")</f>
        <v>80</v>
      </c>
      <c r="P324" s="33">
        <f>IFERROR('σ и σw, МПа'!P324*$BE$2,"-")</f>
        <v>76</v>
      </c>
      <c r="Q324" s="31">
        <f>IFERROR('σ и σw, МПа'!D324*$BF$2,"-")</f>
        <v>213.33333333333337</v>
      </c>
      <c r="R324" s="32">
        <f>IFERROR('σ и σw, МПа'!E324*$BF$2,"-")</f>
        <v>198.4</v>
      </c>
      <c r="S324" s="32">
        <f>IFERROR('σ и σw, МПа'!F324*$BF$2,"-")</f>
        <v>192</v>
      </c>
      <c r="T324" s="32">
        <f>IFERROR('σ и σw, МПа'!G324*$BF$2,"-")</f>
        <v>186.66666666666669</v>
      </c>
      <c r="U324" s="32">
        <f>IFERROR('σ и σw, МПа'!H324*$BF$2,"-")</f>
        <v>149.33333333333334</v>
      </c>
      <c r="V324" s="32">
        <f>IFERROR('σ и σw, МПа'!I324*$BF$2,"-")</f>
        <v>138.66666666666669</v>
      </c>
      <c r="W324" s="32">
        <f>IFERROR('σ и σw, МПа'!J324*$BF$2,"-")</f>
        <v>133.33333333333334</v>
      </c>
      <c r="X324" s="32">
        <f>IFERROR('σ и σw, МПа'!K324*$BF$2,"-")</f>
        <v>117.33333333333333</v>
      </c>
      <c r="Y324" s="32">
        <f>IFERROR('σ и σw, МПа'!L324*$BF$2,"-")</f>
        <v>117.33333333333333</v>
      </c>
      <c r="Z324" s="32">
        <f>IFERROR('σ и σw, МПа'!M324*$BF$2,"-")</f>
        <v>112</v>
      </c>
      <c r="AA324" s="32">
        <f>IFERROR('σ и σw, МПа'!N324*$BF$2,"-")</f>
        <v>106.66666666666669</v>
      </c>
      <c r="AB324" s="32">
        <f>IFERROR('σ и σw, МПа'!O324*$BF$2,"-")</f>
        <v>106.66666666666669</v>
      </c>
      <c r="AC324" s="33">
        <f>IFERROR('σ и σw, МПа'!P324*$BF$2,"-")</f>
        <v>101.33333333333334</v>
      </c>
      <c r="AD324" s="31">
        <f>IFERROR('σ и σw, МПа'!Q324*$BG$2,"-")</f>
        <v>120</v>
      </c>
      <c r="AE324" s="32">
        <f>IFERROR('σ и σw, МПа'!R324*$BG$2,"-")</f>
        <v>111.6</v>
      </c>
      <c r="AF324" s="32">
        <f>IFERROR('σ и σw, МПа'!S324*$BG$2,"-")</f>
        <v>108</v>
      </c>
      <c r="AG324" s="32">
        <f>IFERROR('σ и σw, МПа'!T324*$BG$2,"-")</f>
        <v>105</v>
      </c>
      <c r="AH324" s="32">
        <f>IFERROR('σ и σw, МПа'!U324*$BG$2,"-")</f>
        <v>84</v>
      </c>
      <c r="AI324" s="32">
        <f>IFERROR('σ и σw, МПа'!V324*$BG$2,"-")</f>
        <v>78</v>
      </c>
      <c r="AJ324" s="32">
        <f>IFERROR('σ и σw, МПа'!W324*$BG$2,"-")</f>
        <v>75</v>
      </c>
      <c r="AK324" s="32">
        <f>IFERROR('σ и σw, МПа'!X324*$BG$2,"-")</f>
        <v>66</v>
      </c>
      <c r="AL324" s="32">
        <f>IFERROR('σ и σw, МПа'!Y324*$BG$2,"-")</f>
        <v>66</v>
      </c>
      <c r="AM324" s="32">
        <f>IFERROR('σ и σw, МПа'!Z324*$BG$2,"-")</f>
        <v>63</v>
      </c>
      <c r="AN324" s="32">
        <f>IFERROR('σ и σw, МПа'!AA324*$BG$2,"-")</f>
        <v>60</v>
      </c>
      <c r="AO324" s="32">
        <f>IFERROR('σ и σw, МПа'!AB324*$BG$2,"-")</f>
        <v>60</v>
      </c>
      <c r="AP324" s="33">
        <f>IFERROR('σ и σw, МПа'!AC324*$BG$2,"-")</f>
        <v>57</v>
      </c>
      <c r="AQ324" s="31">
        <f>IFERROR('σ и σw, МПа'!Q324*$BH$2,"-")</f>
        <v>200</v>
      </c>
      <c r="AR324" s="32">
        <f>IFERROR('σ и σw, МПа'!R324*$BH$2,"-")</f>
        <v>186</v>
      </c>
      <c r="AS324" s="32">
        <f>IFERROR('σ и σw, МПа'!S324*$BH$2,"-")</f>
        <v>180</v>
      </c>
      <c r="AT324" s="32">
        <f>IFERROR('σ и σw, МПа'!T324*$BH$2,"-")</f>
        <v>175</v>
      </c>
      <c r="AU324" s="32">
        <f>IFERROR('σ и σw, МПа'!U324*$BH$2,"-")</f>
        <v>140</v>
      </c>
      <c r="AV324" s="32">
        <f>IFERROR('σ и σw, МПа'!V324*$BH$2,"-")</f>
        <v>130</v>
      </c>
      <c r="AW324" s="32">
        <f>IFERROR('σ и σw, МПа'!W324*$BH$2,"-")</f>
        <v>125</v>
      </c>
      <c r="AX324" s="32">
        <f>IFERROR('σ и σw, МПа'!X324*$BH$2,"-")</f>
        <v>110</v>
      </c>
      <c r="AY324" s="32">
        <f>IFERROR('σ и σw, МПа'!Y324*$BH$2,"-")</f>
        <v>110</v>
      </c>
      <c r="AZ324" s="32">
        <f>IFERROR('σ и σw, МПа'!Z324*$BH$2,"-")</f>
        <v>105</v>
      </c>
      <c r="BA324" s="32">
        <f>IFERROR('σ и σw, МПа'!AA324*$BH$2,"-")</f>
        <v>100</v>
      </c>
      <c r="BB324" s="32">
        <f>IFERROR('σ и σw, МПа'!AB324*$BH$2,"-")</f>
        <v>100</v>
      </c>
      <c r="BC324" s="33">
        <f>IFERROR('σ и σw, МПа'!AC324*$BH$2,"-")</f>
        <v>95</v>
      </c>
    </row>
    <row r="325" spans="1:55" ht="38.25" x14ac:dyDescent="0.25">
      <c r="A325" s="10" t="str">
        <f>INDEX('Обработка исходного'!B:B,ROW($B$3)+4*(ROW($B325)-ROW($B$3)))</f>
        <v>Сталь хромоникелевая коррозионно-стойкого аустенитного класса</v>
      </c>
      <c r="B325" s="47" t="str">
        <f>INDEX('Обработка исходного'!D:D,ROW($B$3)+4*(ROW($B325)-ROW($B$3)))</f>
        <v>08Х16Н11М3</v>
      </c>
      <c r="C325" s="27" t="str">
        <f>'Rp0,2, МПа'!C325</f>
        <v>Листы толщиной от 6 до 50 мм</v>
      </c>
      <c r="D325" s="31">
        <f>IFERROR('σ и σw, МПа'!D325*$BE$2,"-")</f>
        <v>164.8</v>
      </c>
      <c r="E325" s="32">
        <f>IFERROR('σ и σw, МПа'!E325*$BE$2,"-")</f>
        <v>156.79999999999998</v>
      </c>
      <c r="F325" s="32">
        <f>IFERROR('σ и σw, МПа'!F325*$BE$2,"-")</f>
        <v>156.79999999999998</v>
      </c>
      <c r="G325" s="32">
        <f>IFERROR('σ и σw, МПа'!G325*$BE$2,"-")</f>
        <v>133.6</v>
      </c>
      <c r="H325" s="32">
        <f>IFERROR('σ и σw, МПа'!H325*$BE$2,"-")</f>
        <v>125.6</v>
      </c>
      <c r="I325" s="32">
        <f>IFERROR('σ и σw, МПа'!I325*$BE$2,"-")</f>
        <v>125.6</v>
      </c>
      <c r="J325" s="32">
        <f>IFERROR('σ и σw, МПа'!J325*$BE$2,"-")</f>
        <v>117.6</v>
      </c>
      <c r="K325" s="32">
        <f>IFERROR('σ и σw, МПа'!K325*$BE$2,"-")</f>
        <v>117.6</v>
      </c>
      <c r="L325" s="32">
        <f>IFERROR('σ и σw, МПа'!L325*$BE$2,"-")</f>
        <v>109.6</v>
      </c>
      <c r="M325" s="32">
        <f>IFERROR('σ и σw, МПа'!M325*$BE$2,"-")</f>
        <v>109.6</v>
      </c>
      <c r="N325" s="32">
        <f>IFERROR('σ и σw, МПа'!N325*$BE$2,"-")</f>
        <v>102.39999999999999</v>
      </c>
      <c r="O325" s="32">
        <f>IFERROR('σ и σw, МПа'!O325*$BE$2,"-")</f>
        <v>94.4</v>
      </c>
      <c r="P325" s="33">
        <f>IFERROR('σ и σw, МПа'!P325*$BE$2,"-")</f>
        <v>94.4</v>
      </c>
      <c r="Q325" s="31">
        <f>IFERROR('σ и σw, МПа'!D325*$BF$2,"-")</f>
        <v>219.73333333333335</v>
      </c>
      <c r="R325" s="32">
        <f>IFERROR('σ и σw, МПа'!E325*$BF$2,"-")</f>
        <v>209.06666666666666</v>
      </c>
      <c r="S325" s="32">
        <f>IFERROR('σ и σw, МПа'!F325*$BF$2,"-")</f>
        <v>209.06666666666666</v>
      </c>
      <c r="T325" s="32">
        <f>IFERROR('σ и σw, МПа'!G325*$BF$2,"-")</f>
        <v>178.13333333333333</v>
      </c>
      <c r="U325" s="32">
        <f>IFERROR('σ и σw, МПа'!H325*$BF$2,"-")</f>
        <v>167.4666666666667</v>
      </c>
      <c r="V325" s="32">
        <f>IFERROR('σ и σw, МПа'!I325*$BF$2,"-")</f>
        <v>167.4666666666667</v>
      </c>
      <c r="W325" s="32">
        <f>IFERROR('σ и σw, МПа'!J325*$BF$2,"-")</f>
        <v>156.80000000000001</v>
      </c>
      <c r="X325" s="32">
        <f>IFERROR('σ и σw, МПа'!K325*$BF$2,"-")</f>
        <v>156.80000000000001</v>
      </c>
      <c r="Y325" s="32">
        <f>IFERROR('σ и σw, МПа'!L325*$BF$2,"-")</f>
        <v>146.13333333333333</v>
      </c>
      <c r="Z325" s="32">
        <f>IFERROR('σ и σw, МПа'!M325*$BF$2,"-")</f>
        <v>146.13333333333333</v>
      </c>
      <c r="AA325" s="32">
        <f>IFERROR('σ и σw, МПа'!N325*$BF$2,"-")</f>
        <v>136.53333333333333</v>
      </c>
      <c r="AB325" s="32">
        <f>IFERROR('σ и σw, МПа'!O325*$BF$2,"-")</f>
        <v>125.86666666666667</v>
      </c>
      <c r="AC325" s="33">
        <f>IFERROR('σ и σw, МПа'!P325*$BF$2,"-")</f>
        <v>125.86666666666667</v>
      </c>
      <c r="AD325" s="31">
        <f>IFERROR('σ и σw, МПа'!Q325*$BG$2,"-")</f>
        <v>123.6</v>
      </c>
      <c r="AE325" s="32">
        <f>IFERROR('σ и σw, МПа'!R325*$BG$2,"-")</f>
        <v>117.6</v>
      </c>
      <c r="AF325" s="32">
        <f>IFERROR('σ и σw, МПа'!S325*$BG$2,"-")</f>
        <v>117.6</v>
      </c>
      <c r="AG325" s="32">
        <f>IFERROR('σ и σw, МПа'!T325*$BG$2,"-")</f>
        <v>100.2</v>
      </c>
      <c r="AH325" s="32">
        <f>IFERROR('σ и σw, МПа'!U325*$BG$2,"-")</f>
        <v>94.2</v>
      </c>
      <c r="AI325" s="32">
        <f>IFERROR('σ и σw, МПа'!V325*$BG$2,"-")</f>
        <v>94.2</v>
      </c>
      <c r="AJ325" s="32">
        <f>IFERROR('σ и σw, МПа'!W325*$BG$2,"-")</f>
        <v>88.2</v>
      </c>
      <c r="AK325" s="32">
        <f>IFERROR('σ и σw, МПа'!X325*$BG$2,"-")</f>
        <v>88.2</v>
      </c>
      <c r="AL325" s="32">
        <f>IFERROR('σ и σw, МПа'!Y325*$BG$2,"-")</f>
        <v>82.2</v>
      </c>
      <c r="AM325" s="32">
        <f>IFERROR('σ и σw, МПа'!Z325*$BG$2,"-")</f>
        <v>82.2</v>
      </c>
      <c r="AN325" s="32">
        <f>IFERROR('σ и σw, МПа'!AA325*$BG$2,"-")</f>
        <v>76.8</v>
      </c>
      <c r="AO325" s="32">
        <f>IFERROR('σ и σw, МПа'!AB325*$BG$2,"-")</f>
        <v>70.8</v>
      </c>
      <c r="AP325" s="33">
        <f>IFERROR('σ и σw, МПа'!AC325*$BG$2,"-")</f>
        <v>70.8</v>
      </c>
      <c r="AQ325" s="31">
        <f>IFERROR('σ и σw, МПа'!Q325*$BH$2,"-")</f>
        <v>206</v>
      </c>
      <c r="AR325" s="32">
        <f>IFERROR('σ и σw, МПа'!R325*$BH$2,"-")</f>
        <v>196</v>
      </c>
      <c r="AS325" s="32">
        <f>IFERROR('σ и σw, МПа'!S325*$BH$2,"-")</f>
        <v>196</v>
      </c>
      <c r="AT325" s="32">
        <f>IFERROR('σ и σw, МПа'!T325*$BH$2,"-")</f>
        <v>167</v>
      </c>
      <c r="AU325" s="32">
        <f>IFERROR('σ и σw, МПа'!U325*$BH$2,"-")</f>
        <v>157</v>
      </c>
      <c r="AV325" s="32">
        <f>IFERROR('σ и σw, МПа'!V325*$BH$2,"-")</f>
        <v>157</v>
      </c>
      <c r="AW325" s="32">
        <f>IFERROR('σ и σw, МПа'!W325*$BH$2,"-")</f>
        <v>147</v>
      </c>
      <c r="AX325" s="32">
        <f>IFERROR('σ и σw, МПа'!X325*$BH$2,"-")</f>
        <v>147</v>
      </c>
      <c r="AY325" s="32">
        <f>IFERROR('σ и σw, МПа'!Y325*$BH$2,"-")</f>
        <v>137</v>
      </c>
      <c r="AZ325" s="32">
        <f>IFERROR('σ и σw, МПа'!Z325*$BH$2,"-")</f>
        <v>137</v>
      </c>
      <c r="BA325" s="32">
        <f>IFERROR('σ и σw, МПа'!AA325*$BH$2,"-")</f>
        <v>128</v>
      </c>
      <c r="BB325" s="32">
        <f>IFERROR('σ и σw, МПа'!AB325*$BH$2,"-")</f>
        <v>118</v>
      </c>
      <c r="BC325" s="33">
        <f>IFERROR('σ и σw, МПа'!AC325*$BH$2,"-")</f>
        <v>118</v>
      </c>
    </row>
    <row r="326" spans="1:55" ht="38.25" x14ac:dyDescent="0.25">
      <c r="A326" s="10" t="str">
        <f>INDEX('Обработка исходного'!B:B,ROW($B$3)+4*(ROW($B326)-ROW($B$3)))</f>
        <v>Сталь хромоникелевая коррозионно-стойкого аустенитного класса</v>
      </c>
      <c r="B326" s="47" t="str">
        <f>INDEX('Обработка исходного'!D:D,ROW($B$3)+4*(ROW($B326)-ROW($B$3)))</f>
        <v>10Х17Н13М2Т</v>
      </c>
      <c r="C326" s="27" t="str">
        <f>'Rp0,2, МПа'!C326</f>
        <v>Заготовки в виде поковок и штамповок из слитков массой не более 15 т толщиной до 60 мм</v>
      </c>
      <c r="D326" s="31">
        <f>IFERROR('σ и σw, МПа'!D326*$BE$2,"-")</f>
        <v>156.79999999999998</v>
      </c>
      <c r="E326" s="32">
        <f>IFERROR('σ и σw, МПа'!E326*$BE$2,"-")</f>
        <v>148.79999999999998</v>
      </c>
      <c r="F326" s="32">
        <f>IFERROR('σ и σw, МПа'!F326*$BE$2,"-")</f>
        <v>148.79999999999998</v>
      </c>
      <c r="G326" s="32">
        <f>IFERROR('σ и σw, МПа'!G326*$BE$2,"-")</f>
        <v>148.79999999999998</v>
      </c>
      <c r="H326" s="32">
        <f>IFERROR('σ и σw, МПа'!H326*$BE$2,"-")</f>
        <v>141.6</v>
      </c>
      <c r="I326" s="32">
        <f>IFERROR('σ и σw, МПа'!I326*$BE$2,"-")</f>
        <v>141.6</v>
      </c>
      <c r="J326" s="32">
        <f>IFERROR('σ и σw, МПа'!J326*$BE$2,"-")</f>
        <v>141.6</v>
      </c>
      <c r="K326" s="32">
        <f>IFERROR('σ и σw, МПа'!K326*$BE$2,"-")</f>
        <v>141.6</v>
      </c>
      <c r="L326" s="32">
        <f>IFERROR('σ и σw, МПа'!L326*$BE$2,"-")</f>
        <v>117.6</v>
      </c>
      <c r="M326" s="32">
        <f>IFERROR('σ и σw, МПа'!M326*$BE$2,"-")</f>
        <v>117.6</v>
      </c>
      <c r="N326" s="32">
        <f>IFERROR('σ и σw, МПа'!N326*$BE$2,"-")</f>
        <v>94.4</v>
      </c>
      <c r="O326" s="32">
        <f>IFERROR('σ и σw, МПа'!O326*$BE$2,"-")</f>
        <v>94.4</v>
      </c>
      <c r="P326" s="33">
        <f>IFERROR('σ и σw, МПа'!P326*$BE$2,"-")</f>
        <v>86.399999999999991</v>
      </c>
      <c r="Q326" s="31">
        <f>IFERROR('σ и σw, МПа'!D326*$BF$2,"-")</f>
        <v>209.06666666666666</v>
      </c>
      <c r="R326" s="32">
        <f>IFERROR('σ и σw, МПа'!E326*$BF$2,"-")</f>
        <v>198.4</v>
      </c>
      <c r="S326" s="32">
        <f>IFERROR('σ и σw, МПа'!F326*$BF$2,"-")</f>
        <v>198.4</v>
      </c>
      <c r="T326" s="32">
        <f>IFERROR('σ и σw, МПа'!G326*$BF$2,"-")</f>
        <v>198.4</v>
      </c>
      <c r="U326" s="32">
        <f>IFERROR('σ и σw, МПа'!H326*$BF$2,"-")</f>
        <v>188.8</v>
      </c>
      <c r="V326" s="32">
        <f>IFERROR('σ и σw, МПа'!I326*$BF$2,"-")</f>
        <v>188.8</v>
      </c>
      <c r="W326" s="32">
        <f>IFERROR('σ и σw, МПа'!J326*$BF$2,"-")</f>
        <v>188.8</v>
      </c>
      <c r="X326" s="32">
        <f>IFERROR('σ и σw, МПа'!K326*$BF$2,"-")</f>
        <v>188.8</v>
      </c>
      <c r="Y326" s="32">
        <f>IFERROR('σ и σw, МПа'!L326*$BF$2,"-")</f>
        <v>156.80000000000001</v>
      </c>
      <c r="Z326" s="32">
        <f>IFERROR('σ и σw, МПа'!M326*$BF$2,"-")</f>
        <v>156.80000000000001</v>
      </c>
      <c r="AA326" s="32">
        <f>IFERROR('σ и σw, МПа'!N326*$BF$2,"-")</f>
        <v>125.86666666666667</v>
      </c>
      <c r="AB326" s="32">
        <f>IFERROR('σ и σw, МПа'!O326*$BF$2,"-")</f>
        <v>125.86666666666667</v>
      </c>
      <c r="AC326" s="33">
        <f>IFERROR('σ и σw, МПа'!P326*$BF$2,"-")</f>
        <v>115.2</v>
      </c>
      <c r="AD326" s="31">
        <f>IFERROR('σ и σw, МПа'!Q326*$BG$2,"-")</f>
        <v>117.6</v>
      </c>
      <c r="AE326" s="32">
        <f>IFERROR('σ и σw, МПа'!R326*$BG$2,"-")</f>
        <v>111.6</v>
      </c>
      <c r="AF326" s="32">
        <f>IFERROR('σ и σw, МПа'!S326*$BG$2,"-")</f>
        <v>111.6</v>
      </c>
      <c r="AG326" s="32">
        <f>IFERROR('σ и σw, МПа'!T326*$BG$2,"-")</f>
        <v>111.6</v>
      </c>
      <c r="AH326" s="32">
        <f>IFERROR('σ и σw, МПа'!U326*$BG$2,"-")</f>
        <v>106.2</v>
      </c>
      <c r="AI326" s="32">
        <f>IFERROR('σ и σw, МПа'!V326*$BG$2,"-")</f>
        <v>106.2</v>
      </c>
      <c r="AJ326" s="32">
        <f>IFERROR('σ и σw, МПа'!W326*$BG$2,"-")</f>
        <v>106.2</v>
      </c>
      <c r="AK326" s="32">
        <f>IFERROR('σ и σw, МПа'!X326*$BG$2,"-")</f>
        <v>106.2</v>
      </c>
      <c r="AL326" s="32">
        <f>IFERROR('σ и σw, МПа'!Y326*$BG$2,"-")</f>
        <v>88.2</v>
      </c>
      <c r="AM326" s="32">
        <f>IFERROR('σ и σw, МПа'!Z326*$BG$2,"-")</f>
        <v>88.2</v>
      </c>
      <c r="AN326" s="32">
        <f>IFERROR('σ и σw, МПа'!AA326*$BG$2,"-")</f>
        <v>70.8</v>
      </c>
      <c r="AO326" s="32">
        <f>IFERROR('σ и σw, МПа'!AB326*$BG$2,"-")</f>
        <v>70.8</v>
      </c>
      <c r="AP326" s="33">
        <f>IFERROR('σ и σw, МПа'!AC326*$BG$2,"-")</f>
        <v>64.8</v>
      </c>
      <c r="AQ326" s="31">
        <f>IFERROR('σ и σw, МПа'!Q326*$BH$2,"-")</f>
        <v>196</v>
      </c>
      <c r="AR326" s="32">
        <f>IFERROR('σ и σw, МПа'!R326*$BH$2,"-")</f>
        <v>186</v>
      </c>
      <c r="AS326" s="32">
        <f>IFERROR('σ и σw, МПа'!S326*$BH$2,"-")</f>
        <v>186</v>
      </c>
      <c r="AT326" s="32">
        <f>IFERROR('σ и σw, МПа'!T326*$BH$2,"-")</f>
        <v>186</v>
      </c>
      <c r="AU326" s="32">
        <f>IFERROR('σ и σw, МПа'!U326*$BH$2,"-")</f>
        <v>177</v>
      </c>
      <c r="AV326" s="32">
        <f>IFERROR('σ и σw, МПа'!V326*$BH$2,"-")</f>
        <v>177</v>
      </c>
      <c r="AW326" s="32">
        <f>IFERROR('σ и σw, МПа'!W326*$BH$2,"-")</f>
        <v>177</v>
      </c>
      <c r="AX326" s="32">
        <f>IFERROR('σ и σw, МПа'!X326*$BH$2,"-")</f>
        <v>177</v>
      </c>
      <c r="AY326" s="32">
        <f>IFERROR('σ и σw, МПа'!Y326*$BH$2,"-")</f>
        <v>147</v>
      </c>
      <c r="AZ326" s="32">
        <f>IFERROR('σ и σw, МПа'!Z326*$BH$2,"-")</f>
        <v>147</v>
      </c>
      <c r="BA326" s="32">
        <f>IFERROR('σ и σw, МПа'!AA326*$BH$2,"-")</f>
        <v>118</v>
      </c>
      <c r="BB326" s="32">
        <f>IFERROR('σ и σw, МПа'!AB326*$BH$2,"-")</f>
        <v>118</v>
      </c>
      <c r="BC326" s="33">
        <f>IFERROR('σ и σw, МПа'!AC326*$BH$2,"-")</f>
        <v>108</v>
      </c>
    </row>
    <row r="327" spans="1:55" ht="38.25" x14ac:dyDescent="0.25">
      <c r="A327" s="10" t="str">
        <f>INDEX('Обработка исходного'!B:B,ROW($B$3)+4*(ROW($B327)-ROW($B$3)))</f>
        <v>Сталь хромоникелевая коррозионно-стойкого аустенитного класса</v>
      </c>
      <c r="B327" s="47" t="str">
        <f>INDEX('Обработка исходного'!D:D,ROW($B$3)+4*(ROW($B327)-ROW($B$3)))</f>
        <v>10Х17Н13М2Т</v>
      </c>
      <c r="C327" s="27" t="str">
        <f>'Rp0,2, МПа'!C327</f>
        <v>Листы и листовые штамповки, ковано-катаные заготовки толщиной до 60 мм</v>
      </c>
      <c r="D327" s="31">
        <f>IFERROR('σ и σw, МПа'!D327*$BE$2,"-")</f>
        <v>156.79999999999998</v>
      </c>
      <c r="E327" s="32">
        <f>IFERROR('σ и σw, МПа'!E327*$BE$2,"-")</f>
        <v>148.79999999999998</v>
      </c>
      <c r="F327" s="32">
        <f>IFERROR('σ и σw, МПа'!F327*$BE$2,"-")</f>
        <v>148.79999999999998</v>
      </c>
      <c r="G327" s="32">
        <f>IFERROR('σ и σw, МПа'!G327*$BE$2,"-")</f>
        <v>148.79999999999998</v>
      </c>
      <c r="H327" s="32">
        <f>IFERROR('σ и σw, МПа'!H327*$BE$2,"-")</f>
        <v>141.6</v>
      </c>
      <c r="I327" s="32">
        <f>IFERROR('σ и σw, МПа'!I327*$BE$2,"-")</f>
        <v>141.6</v>
      </c>
      <c r="J327" s="32">
        <f>IFERROR('σ и σw, МПа'!J327*$BE$2,"-")</f>
        <v>141.6</v>
      </c>
      <c r="K327" s="32">
        <f>IFERROR('σ и σw, МПа'!K327*$BE$2,"-")</f>
        <v>141.6</v>
      </c>
      <c r="L327" s="32">
        <f>IFERROR('σ и σw, МПа'!L327*$BE$2,"-")</f>
        <v>117.6</v>
      </c>
      <c r="M327" s="32">
        <f>IFERROR('σ и σw, МПа'!M327*$BE$2,"-")</f>
        <v>117.6</v>
      </c>
      <c r="N327" s="32">
        <f>IFERROR('σ и σw, МПа'!N327*$BE$2,"-")</f>
        <v>94.4</v>
      </c>
      <c r="O327" s="32">
        <f>IFERROR('σ и σw, МПа'!O327*$BE$2,"-")</f>
        <v>94.4</v>
      </c>
      <c r="P327" s="33">
        <f>IFERROR('σ и σw, МПа'!P327*$BE$2,"-")</f>
        <v>86.399999999999991</v>
      </c>
      <c r="Q327" s="31">
        <f>IFERROR('σ и σw, МПа'!D327*$BF$2,"-")</f>
        <v>209.06666666666666</v>
      </c>
      <c r="R327" s="32">
        <f>IFERROR('σ и σw, МПа'!E327*$BF$2,"-")</f>
        <v>198.4</v>
      </c>
      <c r="S327" s="32">
        <f>IFERROR('σ и σw, МПа'!F327*$BF$2,"-")</f>
        <v>198.4</v>
      </c>
      <c r="T327" s="32">
        <f>IFERROR('σ и σw, МПа'!G327*$BF$2,"-")</f>
        <v>198.4</v>
      </c>
      <c r="U327" s="32">
        <f>IFERROR('σ и σw, МПа'!H327*$BF$2,"-")</f>
        <v>188.8</v>
      </c>
      <c r="V327" s="32">
        <f>IFERROR('σ и σw, МПа'!I327*$BF$2,"-")</f>
        <v>188.8</v>
      </c>
      <c r="W327" s="32">
        <f>IFERROR('σ и σw, МПа'!J327*$BF$2,"-")</f>
        <v>188.8</v>
      </c>
      <c r="X327" s="32">
        <f>IFERROR('σ и σw, МПа'!K327*$BF$2,"-")</f>
        <v>188.8</v>
      </c>
      <c r="Y327" s="32">
        <f>IFERROR('σ и σw, МПа'!L327*$BF$2,"-")</f>
        <v>156.80000000000001</v>
      </c>
      <c r="Z327" s="32">
        <f>IFERROR('σ и σw, МПа'!M327*$BF$2,"-")</f>
        <v>156.80000000000001</v>
      </c>
      <c r="AA327" s="32">
        <f>IFERROR('σ и σw, МПа'!N327*$BF$2,"-")</f>
        <v>125.86666666666667</v>
      </c>
      <c r="AB327" s="32">
        <f>IFERROR('σ и σw, МПа'!O327*$BF$2,"-")</f>
        <v>125.86666666666667</v>
      </c>
      <c r="AC327" s="33">
        <f>IFERROR('σ и σw, МПа'!P327*$BF$2,"-")</f>
        <v>115.2</v>
      </c>
      <c r="AD327" s="31">
        <f>IFERROR('σ и σw, МПа'!Q327*$BG$2,"-")</f>
        <v>117.6</v>
      </c>
      <c r="AE327" s="32">
        <f>IFERROR('σ и σw, МПа'!R327*$BG$2,"-")</f>
        <v>111.6</v>
      </c>
      <c r="AF327" s="32">
        <f>IFERROR('σ и σw, МПа'!S327*$BG$2,"-")</f>
        <v>111.6</v>
      </c>
      <c r="AG327" s="32">
        <f>IFERROR('σ и σw, МПа'!T327*$BG$2,"-")</f>
        <v>111.6</v>
      </c>
      <c r="AH327" s="32">
        <f>IFERROR('σ и σw, МПа'!U327*$BG$2,"-")</f>
        <v>106.2</v>
      </c>
      <c r="AI327" s="32">
        <f>IFERROR('σ и σw, МПа'!V327*$BG$2,"-")</f>
        <v>106.2</v>
      </c>
      <c r="AJ327" s="32">
        <f>IFERROR('σ и σw, МПа'!W327*$BG$2,"-")</f>
        <v>106.2</v>
      </c>
      <c r="AK327" s="32">
        <f>IFERROR('σ и σw, МПа'!X327*$BG$2,"-")</f>
        <v>106.2</v>
      </c>
      <c r="AL327" s="32">
        <f>IFERROR('σ и σw, МПа'!Y327*$BG$2,"-")</f>
        <v>88.2</v>
      </c>
      <c r="AM327" s="32">
        <f>IFERROR('σ и σw, МПа'!Z327*$BG$2,"-")</f>
        <v>88.2</v>
      </c>
      <c r="AN327" s="32">
        <f>IFERROR('σ и σw, МПа'!AA327*$BG$2,"-")</f>
        <v>70.8</v>
      </c>
      <c r="AO327" s="32">
        <f>IFERROR('σ и σw, МПа'!AB327*$BG$2,"-")</f>
        <v>70.8</v>
      </c>
      <c r="AP327" s="33">
        <f>IFERROR('σ и σw, МПа'!AC327*$BG$2,"-")</f>
        <v>64.8</v>
      </c>
      <c r="AQ327" s="31">
        <f>IFERROR('σ и σw, МПа'!Q327*$BH$2,"-")</f>
        <v>196</v>
      </c>
      <c r="AR327" s="32">
        <f>IFERROR('σ и σw, МПа'!R327*$BH$2,"-")</f>
        <v>186</v>
      </c>
      <c r="AS327" s="32">
        <f>IFERROR('σ и σw, МПа'!S327*$BH$2,"-")</f>
        <v>186</v>
      </c>
      <c r="AT327" s="32">
        <f>IFERROR('σ и σw, МПа'!T327*$BH$2,"-")</f>
        <v>186</v>
      </c>
      <c r="AU327" s="32">
        <f>IFERROR('σ и σw, МПа'!U327*$BH$2,"-")</f>
        <v>177</v>
      </c>
      <c r="AV327" s="32">
        <f>IFERROR('σ и σw, МПа'!V327*$BH$2,"-")</f>
        <v>177</v>
      </c>
      <c r="AW327" s="32">
        <f>IFERROR('σ и σw, МПа'!W327*$BH$2,"-")</f>
        <v>177</v>
      </c>
      <c r="AX327" s="32">
        <f>IFERROR('σ и σw, МПа'!X327*$BH$2,"-")</f>
        <v>177</v>
      </c>
      <c r="AY327" s="32">
        <f>IFERROR('σ и σw, МПа'!Y327*$BH$2,"-")</f>
        <v>147</v>
      </c>
      <c r="AZ327" s="32">
        <f>IFERROR('σ и σw, МПа'!Z327*$BH$2,"-")</f>
        <v>147</v>
      </c>
      <c r="BA327" s="32">
        <f>IFERROR('σ и σw, МПа'!AA327*$BH$2,"-")</f>
        <v>118</v>
      </c>
      <c r="BB327" s="32">
        <f>IFERROR('σ и σw, МПа'!AB327*$BH$2,"-")</f>
        <v>118</v>
      </c>
      <c r="BC327" s="33">
        <f>IFERROR('σ и σw, МПа'!AC327*$BH$2,"-")</f>
        <v>108</v>
      </c>
    </row>
    <row r="328" spans="1:55" ht="38.25" x14ac:dyDescent="0.25">
      <c r="A328" s="10" t="str">
        <f>INDEX('Обработка исходного'!B:B,ROW($B$3)+4*(ROW($B328)-ROW($B$3)))</f>
        <v>Сталь хромоникелевая коррозионно-стойкого аустенитного класса</v>
      </c>
      <c r="B328" s="47" t="str">
        <f>INDEX('Обработка исходного'!D:D,ROW($B$3)+4*(ROW($B328)-ROW($B$3)))</f>
        <v>10Х17Н13М2Т</v>
      </c>
      <c r="C328" s="27" t="str">
        <f>'Rp0,2, МПа'!C328</f>
        <v>Заготовки в виде поковок и штамповок из слитков массой не более 15 т толщиной от 60 до 300 мм</v>
      </c>
      <c r="D328" s="31">
        <f>IFERROR('σ и σw, МПа'!D328*$BE$2,"-")</f>
        <v>156.79999999999998</v>
      </c>
      <c r="E328" s="32">
        <f>IFERROR('σ и σw, МПа'!E328*$BE$2,"-")</f>
        <v>148.79999999999998</v>
      </c>
      <c r="F328" s="32">
        <f>IFERROR('σ и σw, МПа'!F328*$BE$2,"-")</f>
        <v>148.79999999999998</v>
      </c>
      <c r="G328" s="32">
        <f>IFERROR('σ и σw, МПа'!G328*$BE$2,"-")</f>
        <v>148.79999999999998</v>
      </c>
      <c r="H328" s="32">
        <f>IFERROR('σ и σw, МПа'!H328*$BE$2,"-")</f>
        <v>141.6</v>
      </c>
      <c r="I328" s="32">
        <f>IFERROR('σ и σw, МПа'!I328*$BE$2,"-")</f>
        <v>141.6</v>
      </c>
      <c r="J328" s="32">
        <f>IFERROR('σ и σw, МПа'!J328*$BE$2,"-")</f>
        <v>141.6</v>
      </c>
      <c r="K328" s="32">
        <f>IFERROR('σ и σw, МПа'!K328*$BE$2,"-")</f>
        <v>141.6</v>
      </c>
      <c r="L328" s="32">
        <f>IFERROR('σ и σw, МПа'!L328*$BE$2,"-")</f>
        <v>117.6</v>
      </c>
      <c r="M328" s="32">
        <f>IFERROR('σ и σw, МПа'!M328*$BE$2,"-")</f>
        <v>117.6</v>
      </c>
      <c r="N328" s="32">
        <f>IFERROR('σ и σw, МПа'!N328*$BE$2,"-")</f>
        <v>94.4</v>
      </c>
      <c r="O328" s="32">
        <f>IFERROR('σ и σw, МПа'!O328*$BE$2,"-")</f>
        <v>94.4</v>
      </c>
      <c r="P328" s="33">
        <f>IFERROR('σ и σw, МПа'!P328*$BE$2,"-")</f>
        <v>86.399999999999991</v>
      </c>
      <c r="Q328" s="31">
        <f>IFERROR('σ и σw, МПа'!D328*$BF$2,"-")</f>
        <v>209.06666666666666</v>
      </c>
      <c r="R328" s="32">
        <f>IFERROR('σ и σw, МПа'!E328*$BF$2,"-")</f>
        <v>198.4</v>
      </c>
      <c r="S328" s="32">
        <f>IFERROR('σ и σw, МПа'!F328*$BF$2,"-")</f>
        <v>198.4</v>
      </c>
      <c r="T328" s="32">
        <f>IFERROR('σ и σw, МПа'!G328*$BF$2,"-")</f>
        <v>198.4</v>
      </c>
      <c r="U328" s="32">
        <f>IFERROR('σ и σw, МПа'!H328*$BF$2,"-")</f>
        <v>188.8</v>
      </c>
      <c r="V328" s="32">
        <f>IFERROR('σ и σw, МПа'!I328*$BF$2,"-")</f>
        <v>188.8</v>
      </c>
      <c r="W328" s="32">
        <f>IFERROR('σ и σw, МПа'!J328*$BF$2,"-")</f>
        <v>188.8</v>
      </c>
      <c r="X328" s="32">
        <f>IFERROR('σ и σw, МПа'!K328*$BF$2,"-")</f>
        <v>188.8</v>
      </c>
      <c r="Y328" s="32">
        <f>IFERROR('σ и σw, МПа'!L328*$BF$2,"-")</f>
        <v>156.80000000000001</v>
      </c>
      <c r="Z328" s="32">
        <f>IFERROR('σ и σw, МПа'!M328*$BF$2,"-")</f>
        <v>156.80000000000001</v>
      </c>
      <c r="AA328" s="32">
        <f>IFERROR('σ и σw, МПа'!N328*$BF$2,"-")</f>
        <v>125.86666666666667</v>
      </c>
      <c r="AB328" s="32">
        <f>IFERROR('σ и σw, МПа'!O328*$BF$2,"-")</f>
        <v>125.86666666666667</v>
      </c>
      <c r="AC328" s="33">
        <f>IFERROR('σ и σw, МПа'!P328*$BF$2,"-")</f>
        <v>115.2</v>
      </c>
      <c r="AD328" s="31">
        <f>IFERROR('σ и σw, МПа'!Q328*$BG$2,"-")</f>
        <v>117.6</v>
      </c>
      <c r="AE328" s="32">
        <f>IFERROR('σ и σw, МПа'!R328*$BG$2,"-")</f>
        <v>111.6</v>
      </c>
      <c r="AF328" s="32">
        <f>IFERROR('σ и σw, МПа'!S328*$BG$2,"-")</f>
        <v>111.6</v>
      </c>
      <c r="AG328" s="32">
        <f>IFERROR('σ и σw, МПа'!T328*$BG$2,"-")</f>
        <v>111.6</v>
      </c>
      <c r="AH328" s="32">
        <f>IFERROR('σ и σw, МПа'!U328*$BG$2,"-")</f>
        <v>106.2</v>
      </c>
      <c r="AI328" s="32">
        <f>IFERROR('σ и σw, МПа'!V328*$BG$2,"-")</f>
        <v>106.2</v>
      </c>
      <c r="AJ328" s="32">
        <f>IFERROR('σ и σw, МПа'!W328*$BG$2,"-")</f>
        <v>106.2</v>
      </c>
      <c r="AK328" s="32">
        <f>IFERROR('σ и σw, МПа'!X328*$BG$2,"-")</f>
        <v>106.2</v>
      </c>
      <c r="AL328" s="32">
        <f>IFERROR('σ и σw, МПа'!Y328*$BG$2,"-")</f>
        <v>88.2</v>
      </c>
      <c r="AM328" s="32">
        <f>IFERROR('σ и σw, МПа'!Z328*$BG$2,"-")</f>
        <v>88.2</v>
      </c>
      <c r="AN328" s="32">
        <f>IFERROR('σ и σw, МПа'!AA328*$BG$2,"-")</f>
        <v>70.8</v>
      </c>
      <c r="AO328" s="32">
        <f>IFERROR('σ и σw, МПа'!AB328*$BG$2,"-")</f>
        <v>70.8</v>
      </c>
      <c r="AP328" s="33">
        <f>IFERROR('σ и σw, МПа'!AC328*$BG$2,"-")</f>
        <v>64.8</v>
      </c>
      <c r="AQ328" s="31">
        <f>IFERROR('σ и σw, МПа'!Q328*$BH$2,"-")</f>
        <v>196</v>
      </c>
      <c r="AR328" s="32">
        <f>IFERROR('σ и σw, МПа'!R328*$BH$2,"-")</f>
        <v>186</v>
      </c>
      <c r="AS328" s="32">
        <f>IFERROR('σ и σw, МПа'!S328*$BH$2,"-")</f>
        <v>186</v>
      </c>
      <c r="AT328" s="32">
        <f>IFERROR('σ и σw, МПа'!T328*$BH$2,"-")</f>
        <v>186</v>
      </c>
      <c r="AU328" s="32">
        <f>IFERROR('σ и σw, МПа'!U328*$BH$2,"-")</f>
        <v>177</v>
      </c>
      <c r="AV328" s="32">
        <f>IFERROR('σ и σw, МПа'!V328*$BH$2,"-")</f>
        <v>177</v>
      </c>
      <c r="AW328" s="32">
        <f>IFERROR('σ и σw, МПа'!W328*$BH$2,"-")</f>
        <v>177</v>
      </c>
      <c r="AX328" s="32">
        <f>IFERROR('σ и σw, МПа'!X328*$BH$2,"-")</f>
        <v>177</v>
      </c>
      <c r="AY328" s="32">
        <f>IFERROR('σ и σw, МПа'!Y328*$BH$2,"-")</f>
        <v>147</v>
      </c>
      <c r="AZ328" s="32">
        <f>IFERROR('σ и σw, МПа'!Z328*$BH$2,"-")</f>
        <v>147</v>
      </c>
      <c r="BA328" s="32">
        <f>IFERROR('σ и σw, МПа'!AA328*$BH$2,"-")</f>
        <v>118</v>
      </c>
      <c r="BB328" s="32">
        <f>IFERROR('σ и σw, МПа'!AB328*$BH$2,"-")</f>
        <v>118</v>
      </c>
      <c r="BC328" s="33">
        <f>IFERROR('σ и σw, МПа'!AC328*$BH$2,"-")</f>
        <v>108</v>
      </c>
    </row>
    <row r="329" spans="1:55" ht="38.25" x14ac:dyDescent="0.25">
      <c r="A329" s="10" t="str">
        <f>INDEX('Обработка исходного'!B:B,ROW($B$3)+4*(ROW($B329)-ROW($B$3)))</f>
        <v>Сталь хромоникелевая коррозионно-стойкого аустенитного класса</v>
      </c>
      <c r="B329" s="47" t="str">
        <f>INDEX('Обработка исходного'!D:D,ROW($B$3)+4*(ROW($B329)-ROW($B$3)))</f>
        <v>10Х17Н13М2Т</v>
      </c>
      <c r="C329" s="27" t="str">
        <f>'Rp0,2, МПа'!C329</f>
        <v>Листы и листовые штамповки, ковано-катаные заготовки толщиной от 60 до 300 мм</v>
      </c>
      <c r="D329" s="31">
        <f>IFERROR('σ и σw, МПа'!D329*$BE$2,"-")</f>
        <v>156.79999999999998</v>
      </c>
      <c r="E329" s="32">
        <f>IFERROR('σ и σw, МПа'!E329*$BE$2,"-")</f>
        <v>148.79999999999998</v>
      </c>
      <c r="F329" s="32">
        <f>IFERROR('σ и σw, МПа'!F329*$BE$2,"-")</f>
        <v>148.79999999999998</v>
      </c>
      <c r="G329" s="32">
        <f>IFERROR('σ и σw, МПа'!G329*$BE$2,"-")</f>
        <v>148.79999999999998</v>
      </c>
      <c r="H329" s="32">
        <f>IFERROR('σ и σw, МПа'!H329*$BE$2,"-")</f>
        <v>141.6</v>
      </c>
      <c r="I329" s="32">
        <f>IFERROR('σ и σw, МПа'!I329*$BE$2,"-")</f>
        <v>141.6</v>
      </c>
      <c r="J329" s="32">
        <f>IFERROR('σ и σw, МПа'!J329*$BE$2,"-")</f>
        <v>141.6</v>
      </c>
      <c r="K329" s="32">
        <f>IFERROR('σ и σw, МПа'!K329*$BE$2,"-")</f>
        <v>141.6</v>
      </c>
      <c r="L329" s="32">
        <f>IFERROR('σ и σw, МПа'!L329*$BE$2,"-")</f>
        <v>117.6</v>
      </c>
      <c r="M329" s="32">
        <f>IFERROR('σ и σw, МПа'!M329*$BE$2,"-")</f>
        <v>117.6</v>
      </c>
      <c r="N329" s="32">
        <f>IFERROR('σ и σw, МПа'!N329*$BE$2,"-")</f>
        <v>94.4</v>
      </c>
      <c r="O329" s="32">
        <f>IFERROR('σ и σw, МПа'!O329*$BE$2,"-")</f>
        <v>94.4</v>
      </c>
      <c r="P329" s="33">
        <f>IFERROR('σ и σw, МПа'!P329*$BE$2,"-")</f>
        <v>86.399999999999991</v>
      </c>
      <c r="Q329" s="31">
        <f>IFERROR('σ и σw, МПа'!D329*$BF$2,"-")</f>
        <v>209.06666666666666</v>
      </c>
      <c r="R329" s="32">
        <f>IFERROR('σ и σw, МПа'!E329*$BF$2,"-")</f>
        <v>198.4</v>
      </c>
      <c r="S329" s="32">
        <f>IFERROR('σ и σw, МПа'!F329*$BF$2,"-")</f>
        <v>198.4</v>
      </c>
      <c r="T329" s="32">
        <f>IFERROR('σ и σw, МПа'!G329*$BF$2,"-")</f>
        <v>198.4</v>
      </c>
      <c r="U329" s="32">
        <f>IFERROR('σ и σw, МПа'!H329*$BF$2,"-")</f>
        <v>188.8</v>
      </c>
      <c r="V329" s="32">
        <f>IFERROR('σ и σw, МПа'!I329*$BF$2,"-")</f>
        <v>188.8</v>
      </c>
      <c r="W329" s="32">
        <f>IFERROR('σ и σw, МПа'!J329*$BF$2,"-")</f>
        <v>188.8</v>
      </c>
      <c r="X329" s="32">
        <f>IFERROR('σ и σw, МПа'!K329*$BF$2,"-")</f>
        <v>188.8</v>
      </c>
      <c r="Y329" s="32">
        <f>IFERROR('σ и σw, МПа'!L329*$BF$2,"-")</f>
        <v>156.80000000000001</v>
      </c>
      <c r="Z329" s="32">
        <f>IFERROR('σ и σw, МПа'!M329*$BF$2,"-")</f>
        <v>156.80000000000001</v>
      </c>
      <c r="AA329" s="32">
        <f>IFERROR('σ и σw, МПа'!N329*$BF$2,"-")</f>
        <v>125.86666666666667</v>
      </c>
      <c r="AB329" s="32">
        <f>IFERROR('σ и σw, МПа'!O329*$BF$2,"-")</f>
        <v>125.86666666666667</v>
      </c>
      <c r="AC329" s="33">
        <f>IFERROR('σ и σw, МПа'!P329*$BF$2,"-")</f>
        <v>115.2</v>
      </c>
      <c r="AD329" s="31">
        <f>IFERROR('σ и σw, МПа'!Q329*$BG$2,"-")</f>
        <v>117.6</v>
      </c>
      <c r="AE329" s="32">
        <f>IFERROR('σ и σw, МПа'!R329*$BG$2,"-")</f>
        <v>111.6</v>
      </c>
      <c r="AF329" s="32">
        <f>IFERROR('σ и σw, МПа'!S329*$BG$2,"-")</f>
        <v>111.6</v>
      </c>
      <c r="AG329" s="32">
        <f>IFERROR('σ и σw, МПа'!T329*$BG$2,"-")</f>
        <v>111.6</v>
      </c>
      <c r="AH329" s="32">
        <f>IFERROR('σ и σw, МПа'!U329*$BG$2,"-")</f>
        <v>106.2</v>
      </c>
      <c r="AI329" s="32">
        <f>IFERROR('σ и σw, МПа'!V329*$BG$2,"-")</f>
        <v>106.2</v>
      </c>
      <c r="AJ329" s="32">
        <f>IFERROR('σ и σw, МПа'!W329*$BG$2,"-")</f>
        <v>106.2</v>
      </c>
      <c r="AK329" s="32">
        <f>IFERROR('σ и σw, МПа'!X329*$BG$2,"-")</f>
        <v>106.2</v>
      </c>
      <c r="AL329" s="32">
        <f>IFERROR('σ и σw, МПа'!Y329*$BG$2,"-")</f>
        <v>88.2</v>
      </c>
      <c r="AM329" s="32">
        <f>IFERROR('σ и σw, МПа'!Z329*$BG$2,"-")</f>
        <v>88.2</v>
      </c>
      <c r="AN329" s="32">
        <f>IFERROR('σ и σw, МПа'!AA329*$BG$2,"-")</f>
        <v>70.8</v>
      </c>
      <c r="AO329" s="32">
        <f>IFERROR('σ и σw, МПа'!AB329*$BG$2,"-")</f>
        <v>70.8</v>
      </c>
      <c r="AP329" s="33">
        <f>IFERROR('σ и σw, МПа'!AC329*$BG$2,"-")</f>
        <v>64.8</v>
      </c>
      <c r="AQ329" s="31">
        <f>IFERROR('σ и σw, МПа'!Q329*$BH$2,"-")</f>
        <v>196</v>
      </c>
      <c r="AR329" s="32">
        <f>IFERROR('σ и σw, МПа'!R329*$BH$2,"-")</f>
        <v>186</v>
      </c>
      <c r="AS329" s="32">
        <f>IFERROR('σ и σw, МПа'!S329*$BH$2,"-")</f>
        <v>186</v>
      </c>
      <c r="AT329" s="32">
        <f>IFERROR('σ и σw, МПа'!T329*$BH$2,"-")</f>
        <v>186</v>
      </c>
      <c r="AU329" s="32">
        <f>IFERROR('σ и σw, МПа'!U329*$BH$2,"-")</f>
        <v>177</v>
      </c>
      <c r="AV329" s="32">
        <f>IFERROR('σ и σw, МПа'!V329*$BH$2,"-")</f>
        <v>177</v>
      </c>
      <c r="AW329" s="32">
        <f>IFERROR('σ и σw, МПа'!W329*$BH$2,"-")</f>
        <v>177</v>
      </c>
      <c r="AX329" s="32">
        <f>IFERROR('σ и σw, МПа'!X329*$BH$2,"-")</f>
        <v>177</v>
      </c>
      <c r="AY329" s="32">
        <f>IFERROR('σ и σw, МПа'!Y329*$BH$2,"-")</f>
        <v>147</v>
      </c>
      <c r="AZ329" s="32">
        <f>IFERROR('σ и σw, МПа'!Z329*$BH$2,"-")</f>
        <v>147</v>
      </c>
      <c r="BA329" s="32">
        <f>IFERROR('σ и σw, МПа'!AA329*$BH$2,"-")</f>
        <v>118</v>
      </c>
      <c r="BB329" s="32">
        <f>IFERROR('σ и σw, МПа'!AB329*$BH$2,"-")</f>
        <v>118</v>
      </c>
      <c r="BC329" s="33">
        <f>IFERROR('σ и σw, МПа'!AC329*$BH$2,"-")</f>
        <v>108</v>
      </c>
    </row>
    <row r="330" spans="1:55" ht="38.25" x14ac:dyDescent="0.25">
      <c r="A330" s="10" t="str">
        <f>INDEX('Обработка исходного'!B:B,ROW($B$3)+4*(ROW($B330)-ROW($B$3)))</f>
        <v>Сталь хромоникелевая коррозионно-стойкого аустенитного класса</v>
      </c>
      <c r="B330" s="47" t="str">
        <f>INDEX('Обработка исходного'!D:D,ROW($B$3)+4*(ROW($B330)-ROW($B$3)))</f>
        <v>10Х17Н13М2Т</v>
      </c>
      <c r="C330" s="27" t="str">
        <f>'Rp0,2, МПа'!C330</f>
        <v>Листы толщиной от 0,5 до 160 мм</v>
      </c>
      <c r="D330" s="31">
        <f>IFERROR('σ и σw, МПа'!D330*$BE$2,"-")</f>
        <v>187.99999999999997</v>
      </c>
      <c r="E330" s="32">
        <f>IFERROR('σ и σw, МПа'!E330*$BE$2,"-")</f>
        <v>180.79999999999998</v>
      </c>
      <c r="F330" s="32">
        <f>IFERROR('σ и σw, МПа'!F330*$BE$2,"-")</f>
        <v>180.79999999999998</v>
      </c>
      <c r="G330" s="32">
        <f>IFERROR('σ и σw, МПа'!G330*$BE$2,"-")</f>
        <v>180.79999999999998</v>
      </c>
      <c r="H330" s="32">
        <f>IFERROR('σ и σw, МПа'!H330*$BE$2,"-")</f>
        <v>172.79999999999998</v>
      </c>
      <c r="I330" s="32">
        <f>IFERROR('σ и σw, МПа'!I330*$BE$2,"-")</f>
        <v>172.79999999999998</v>
      </c>
      <c r="J330" s="32">
        <f>IFERROR('σ и σw, МПа'!J330*$BE$2,"-")</f>
        <v>167.53846153846152</v>
      </c>
      <c r="K330" s="32">
        <f>IFERROR('σ и σw, МПа'!K330*$BE$2,"-")</f>
        <v>167.53846153846152</v>
      </c>
      <c r="L330" s="32">
        <f>IFERROR('σ и σw, МПа'!L330*$BE$2,"-")</f>
        <v>141.6</v>
      </c>
      <c r="M330" s="32">
        <f>IFERROR('σ и σw, МПа'!M330*$BE$2,"-")</f>
        <v>141.6</v>
      </c>
      <c r="N330" s="32">
        <f>IFERROR('σ и σw, МПа'!N330*$BE$2,"-")</f>
        <v>109.6</v>
      </c>
      <c r="O330" s="32">
        <f>IFERROR('σ и σw, МПа'!O330*$BE$2,"-")</f>
        <v>109.6</v>
      </c>
      <c r="P330" s="33">
        <f>IFERROR('σ и σw, МПа'!P330*$BE$2,"-")</f>
        <v>109.6</v>
      </c>
      <c r="Q330" s="31">
        <f>IFERROR('σ и σw, МПа'!D330*$BF$2,"-")</f>
        <v>250.66666666666666</v>
      </c>
      <c r="R330" s="32">
        <f>IFERROR('σ и σw, МПа'!E330*$BF$2,"-")</f>
        <v>241.06666666666666</v>
      </c>
      <c r="S330" s="32">
        <f>IFERROR('σ и σw, МПа'!F330*$BF$2,"-")</f>
        <v>241.06666666666666</v>
      </c>
      <c r="T330" s="32">
        <f>IFERROR('σ и σw, МПа'!G330*$BF$2,"-")</f>
        <v>241.06666666666666</v>
      </c>
      <c r="U330" s="32">
        <f>IFERROR('σ и σw, МПа'!H330*$BF$2,"-")</f>
        <v>230.4</v>
      </c>
      <c r="V330" s="32">
        <f>IFERROR('σ и σw, МПа'!I330*$BF$2,"-")</f>
        <v>230.4</v>
      </c>
      <c r="W330" s="32">
        <f>IFERROR('σ и σw, МПа'!J330*$BF$2,"-")</f>
        <v>223.38461538461539</v>
      </c>
      <c r="X330" s="32">
        <f>IFERROR('σ и σw, МПа'!K330*$BF$2,"-")</f>
        <v>223.38461538461539</v>
      </c>
      <c r="Y330" s="32">
        <f>IFERROR('σ и σw, МПа'!L330*$BF$2,"-")</f>
        <v>188.8</v>
      </c>
      <c r="Z330" s="32">
        <f>IFERROR('σ и σw, МПа'!M330*$BF$2,"-")</f>
        <v>188.8</v>
      </c>
      <c r="AA330" s="32">
        <f>IFERROR('σ и σw, МПа'!N330*$BF$2,"-")</f>
        <v>146.13333333333333</v>
      </c>
      <c r="AB330" s="32">
        <f>IFERROR('σ и σw, МПа'!O330*$BF$2,"-")</f>
        <v>146.13333333333333</v>
      </c>
      <c r="AC330" s="33">
        <f>IFERROR('σ и σw, МПа'!P330*$BF$2,"-")</f>
        <v>146.13333333333333</v>
      </c>
      <c r="AD330" s="31">
        <f>IFERROR('σ и σw, МПа'!Q330*$BG$2,"-")</f>
        <v>141</v>
      </c>
      <c r="AE330" s="32">
        <f>IFERROR('σ и σw, МПа'!R330*$BG$2,"-")</f>
        <v>135.6</v>
      </c>
      <c r="AF330" s="32">
        <f>IFERROR('σ и σw, МПа'!S330*$BG$2,"-")</f>
        <v>135.6</v>
      </c>
      <c r="AG330" s="32">
        <f>IFERROR('σ и σw, МПа'!T330*$BG$2,"-")</f>
        <v>135.6</v>
      </c>
      <c r="AH330" s="32">
        <f>IFERROR('σ и σw, МПа'!U330*$BG$2,"-")</f>
        <v>129.6</v>
      </c>
      <c r="AI330" s="32">
        <f>IFERROR('σ и σw, МПа'!V330*$BG$2,"-")</f>
        <v>129.6</v>
      </c>
      <c r="AJ330" s="32">
        <f>IFERROR('σ и σw, МПа'!W330*$BG$2,"-")</f>
        <v>129.6</v>
      </c>
      <c r="AK330" s="32">
        <f>IFERROR('σ и σw, МПа'!X330*$BG$2,"-")</f>
        <v>129.6</v>
      </c>
      <c r="AL330" s="32">
        <f>IFERROR('σ и σw, МПа'!Y330*$BG$2,"-")</f>
        <v>106.2</v>
      </c>
      <c r="AM330" s="32">
        <f>IFERROR('σ и σw, МПа'!Z330*$BG$2,"-")</f>
        <v>106.2</v>
      </c>
      <c r="AN330" s="32">
        <f>IFERROR('σ и σw, МПа'!AA330*$BG$2,"-")</f>
        <v>82.2</v>
      </c>
      <c r="AO330" s="32">
        <f>IFERROR('σ и σw, МПа'!AB330*$BG$2,"-")</f>
        <v>82.2</v>
      </c>
      <c r="AP330" s="33">
        <f>IFERROR('σ и σw, МПа'!AC330*$BG$2,"-")</f>
        <v>82.2</v>
      </c>
      <c r="AQ330" s="31">
        <f>IFERROR('σ и σw, МПа'!Q330*$BH$2,"-")</f>
        <v>235</v>
      </c>
      <c r="AR330" s="32">
        <f>IFERROR('σ и σw, МПа'!R330*$BH$2,"-")</f>
        <v>226</v>
      </c>
      <c r="AS330" s="32">
        <f>IFERROR('σ и σw, МПа'!S330*$BH$2,"-")</f>
        <v>226</v>
      </c>
      <c r="AT330" s="32">
        <f>IFERROR('σ и σw, МПа'!T330*$BH$2,"-")</f>
        <v>226</v>
      </c>
      <c r="AU330" s="32">
        <f>IFERROR('σ и σw, МПа'!U330*$BH$2,"-")</f>
        <v>216</v>
      </c>
      <c r="AV330" s="32">
        <f>IFERROR('σ и σw, МПа'!V330*$BH$2,"-")</f>
        <v>216</v>
      </c>
      <c r="AW330" s="32">
        <f>IFERROR('σ и σw, МПа'!W330*$BH$2,"-")</f>
        <v>216</v>
      </c>
      <c r="AX330" s="32">
        <f>IFERROR('σ и σw, МПа'!X330*$BH$2,"-")</f>
        <v>216</v>
      </c>
      <c r="AY330" s="32">
        <f>IFERROR('σ и σw, МПа'!Y330*$BH$2,"-")</f>
        <v>177</v>
      </c>
      <c r="AZ330" s="32">
        <f>IFERROR('σ и σw, МПа'!Z330*$BH$2,"-")</f>
        <v>177</v>
      </c>
      <c r="BA330" s="32">
        <f>IFERROR('σ и σw, МПа'!AA330*$BH$2,"-")</f>
        <v>137</v>
      </c>
      <c r="BB330" s="32">
        <f>IFERROR('σ и σw, МПа'!AB330*$BH$2,"-")</f>
        <v>137</v>
      </c>
      <c r="BC330" s="33">
        <f>IFERROR('σ и σw, МПа'!AC330*$BH$2,"-")</f>
        <v>137</v>
      </c>
    </row>
    <row r="331" spans="1:55" ht="38.25" x14ac:dyDescent="0.25">
      <c r="A331" s="10" t="str">
        <f>INDEX('Обработка исходного'!B:B,ROW($B$3)+4*(ROW($B331)-ROW($B$3)))</f>
        <v>Сталь хромоникелевая коррозионно-стойкого аустенитного класса</v>
      </c>
      <c r="B331" s="47" t="str">
        <f>INDEX('Обработка исходного'!D:D,ROW($B$3)+4*(ROW($B331)-ROW($B$3)))</f>
        <v>10Х17Н13М2Т</v>
      </c>
      <c r="C331" s="27" t="str">
        <f>'Rp0,2, МПа'!C331</f>
        <v>Трубы бесшовные горячедеформированные диаметром от 57 до 325 мм с толщиной стенки от 3,5 до 32 мм</v>
      </c>
      <c r="D331" s="31">
        <f>IFERROR('σ и σw, МПа'!D331*$BE$2,"-")</f>
        <v>244.61538461538458</v>
      </c>
      <c r="E331" s="32">
        <f>IFERROR('σ и σw, МПа'!E331*$BE$2,"-")</f>
        <v>235.38461538461539</v>
      </c>
      <c r="F331" s="32">
        <f>IFERROR('σ и σw, МПа'!F331*$BE$2,"-")</f>
        <v>208.15384615384613</v>
      </c>
      <c r="G331" s="32">
        <f>IFERROR('σ и σw, МПа'!G331*$BE$2,"-")</f>
        <v>199.38461538461539</v>
      </c>
      <c r="H331" s="32">
        <f>IFERROR('σ и σw, МПа'!H331*$BE$2,"-")</f>
        <v>190.15384615384613</v>
      </c>
      <c r="I331" s="32">
        <f>IFERROR('σ и σw, МПа'!I331*$BE$2,"-")</f>
        <v>190.15384615384613</v>
      </c>
      <c r="J331" s="32">
        <f>IFERROR('σ и σw, МПа'!J331*$BE$2,"-")</f>
        <v>167.53846153846152</v>
      </c>
      <c r="K331" s="32">
        <f>IFERROR('σ и σw, МПа'!K331*$BE$2,"-")</f>
        <v>167.53846153846152</v>
      </c>
      <c r="L331" s="32">
        <f>IFERROR('σ и σw, МПа'!L331*$BE$2,"-")</f>
        <v>158.30769230769229</v>
      </c>
      <c r="M331" s="32">
        <f>IFERROR('σ и σw, МПа'!M331*$BE$2,"-")</f>
        <v>158.30769230769229</v>
      </c>
      <c r="N331" s="32">
        <f>IFERROR('σ и σw, МПа'!N331*$BE$2,"-")</f>
        <v>153.69230769230768</v>
      </c>
      <c r="O331" s="32">
        <f>IFERROR('σ и σw, МПа'!O331*$BE$2,"-")</f>
        <v>144.92307692307691</v>
      </c>
      <c r="P331" s="33">
        <f>IFERROR('σ и σw, МПа'!P331*$BE$2,"-")</f>
        <v>144.92307692307691</v>
      </c>
      <c r="Q331" s="31">
        <f>IFERROR('σ и σw, МПа'!D331*$BF$2,"-")</f>
        <v>326.15384615384619</v>
      </c>
      <c r="R331" s="32">
        <f>IFERROR('σ и σw, МПа'!E331*$BF$2,"-")</f>
        <v>313.84615384615387</v>
      </c>
      <c r="S331" s="32">
        <f>IFERROR('σ и σw, МПа'!F331*$BF$2,"-")</f>
        <v>277.53846153846155</v>
      </c>
      <c r="T331" s="32">
        <f>IFERROR('σ и σw, МПа'!G331*$BF$2,"-")</f>
        <v>265.84615384615387</v>
      </c>
      <c r="U331" s="32">
        <f>IFERROR('σ и σw, МПа'!H331*$BF$2,"-")</f>
        <v>253.53846153846155</v>
      </c>
      <c r="V331" s="32">
        <f>IFERROR('σ и σw, МПа'!I331*$BF$2,"-")</f>
        <v>253.53846153846155</v>
      </c>
      <c r="W331" s="32">
        <f>IFERROR('σ и σw, МПа'!J331*$BF$2,"-")</f>
        <v>223.38461538461539</v>
      </c>
      <c r="X331" s="32">
        <f>IFERROR('σ и σw, МПа'!K331*$BF$2,"-")</f>
        <v>223.38461538461539</v>
      </c>
      <c r="Y331" s="32">
        <f>IFERROR('σ и σw, МПа'!L331*$BF$2,"-")</f>
        <v>211.07692307692307</v>
      </c>
      <c r="Z331" s="32">
        <f>IFERROR('σ и σw, МПа'!M331*$BF$2,"-")</f>
        <v>211.07692307692307</v>
      </c>
      <c r="AA331" s="32">
        <f>IFERROR('σ и σw, МПа'!N331*$BF$2,"-")</f>
        <v>204.92307692307691</v>
      </c>
      <c r="AB331" s="32">
        <f>IFERROR('σ и σw, МПа'!O331*$BF$2,"-")</f>
        <v>193.23076923076923</v>
      </c>
      <c r="AC331" s="33">
        <f>IFERROR('σ и σw, МПа'!P331*$BF$2,"-")</f>
        <v>193.23076923076923</v>
      </c>
      <c r="AD331" s="31">
        <f>IFERROR('σ и σw, МПа'!Q331*$BG$2,"-")</f>
        <v>205.79999999999998</v>
      </c>
      <c r="AE331" s="32">
        <f>IFERROR('σ и σw, МПа'!R331*$BG$2,"-")</f>
        <v>199.79999999999998</v>
      </c>
      <c r="AF331" s="32">
        <f>IFERROR('σ и σw, МПа'!S331*$BG$2,"-")</f>
        <v>199.79999999999998</v>
      </c>
      <c r="AG331" s="32">
        <f>IFERROR('σ и σw, МПа'!T331*$BG$2,"-")</f>
        <v>199.79999999999998</v>
      </c>
      <c r="AH331" s="32">
        <f>IFERROR('σ и σw, МПа'!U331*$BG$2,"-")</f>
        <v>188.4</v>
      </c>
      <c r="AI331" s="32">
        <f>IFERROR('σ и σw, МПа'!V331*$BG$2,"-")</f>
        <v>188.4</v>
      </c>
      <c r="AJ331" s="32">
        <f>IFERROR('σ и σw, МПа'!W331*$BG$2,"-")</f>
        <v>188.4</v>
      </c>
      <c r="AK331" s="32">
        <f>IFERROR('σ и σw, МПа'!X331*$BG$2,"-")</f>
        <v>188.4</v>
      </c>
      <c r="AL331" s="32">
        <f>IFERROR('σ и σw, МПа'!Y331*$BG$2,"-")</f>
        <v>153</v>
      </c>
      <c r="AM331" s="32">
        <f>IFERROR('σ и σw, МПа'!Z331*$BG$2,"-")</f>
        <v>153</v>
      </c>
      <c r="AN331" s="32">
        <f>IFERROR('σ и σw, МПа'!AA331*$BG$2,"-")</f>
        <v>117.6</v>
      </c>
      <c r="AO331" s="32">
        <f>IFERROR('σ и σw, МПа'!AB331*$BG$2,"-")</f>
        <v>117.6</v>
      </c>
      <c r="AP331" s="33">
        <f>IFERROR('σ и σw, МПа'!AC331*$BG$2,"-")</f>
        <v>117.6</v>
      </c>
      <c r="AQ331" s="31">
        <f>IFERROR('σ и σw, МПа'!Q331*$BH$2,"-")</f>
        <v>343</v>
      </c>
      <c r="AR331" s="32">
        <f>IFERROR('σ и σw, МПа'!R331*$BH$2,"-")</f>
        <v>333</v>
      </c>
      <c r="AS331" s="32">
        <f>IFERROR('σ и σw, МПа'!S331*$BH$2,"-")</f>
        <v>333</v>
      </c>
      <c r="AT331" s="32">
        <f>IFERROR('σ и σw, МПа'!T331*$BH$2,"-")</f>
        <v>333</v>
      </c>
      <c r="AU331" s="32">
        <f>IFERROR('σ и σw, МПа'!U331*$BH$2,"-")</f>
        <v>314</v>
      </c>
      <c r="AV331" s="32">
        <f>IFERROR('σ и σw, МПа'!V331*$BH$2,"-")</f>
        <v>314</v>
      </c>
      <c r="AW331" s="32">
        <f>IFERROR('σ и σw, МПа'!W331*$BH$2,"-")</f>
        <v>314</v>
      </c>
      <c r="AX331" s="32">
        <f>IFERROR('σ и σw, МПа'!X331*$BH$2,"-")</f>
        <v>314</v>
      </c>
      <c r="AY331" s="32">
        <f>IFERROR('σ и σw, МПа'!Y331*$BH$2,"-")</f>
        <v>255</v>
      </c>
      <c r="AZ331" s="32">
        <f>IFERROR('σ и σw, МПа'!Z331*$BH$2,"-")</f>
        <v>255</v>
      </c>
      <c r="BA331" s="32">
        <f>IFERROR('σ и σw, МПа'!AA331*$BH$2,"-")</f>
        <v>196</v>
      </c>
      <c r="BB331" s="32">
        <f>IFERROR('σ и σw, МПа'!AB331*$BH$2,"-")</f>
        <v>196</v>
      </c>
      <c r="BC331" s="33">
        <f>IFERROR('σ и σw, МПа'!AC331*$BH$2,"-")</f>
        <v>196</v>
      </c>
    </row>
    <row r="332" spans="1:55" ht="38.25" x14ac:dyDescent="0.25">
      <c r="A332" s="10" t="str">
        <f>INDEX('Обработка исходного'!B:B,ROW($B$3)+4*(ROW($B332)-ROW($B$3)))</f>
        <v>Сталь хромоникелевая коррозионно-стойкого аустенитного класса</v>
      </c>
      <c r="B332" s="47" t="str">
        <f>INDEX('Обработка исходного'!D:D,ROW($B$3)+4*(ROW($B332)-ROW($B$3)))</f>
        <v>10Х17Н13М2Т</v>
      </c>
      <c r="C332" s="27" t="str">
        <f>'Rp0,2, МПа'!C332</f>
        <v>Трубы холодно- и теплодеформированные диаметром от 5 до 250 мм с толщиной стенки от 0,2 до 22 мм</v>
      </c>
      <c r="D332" s="31">
        <f>IFERROR('σ и σw, МПа'!D332*$BE$2,"-")</f>
        <v>244.61538461538458</v>
      </c>
      <c r="E332" s="32">
        <f>IFERROR('σ и σw, МПа'!E332*$BE$2,"-")</f>
        <v>235.38461538461539</v>
      </c>
      <c r="F332" s="32">
        <f>IFERROR('σ и σw, МПа'!F332*$BE$2,"-")</f>
        <v>208.15384615384613</v>
      </c>
      <c r="G332" s="32">
        <f>IFERROR('σ и σw, МПа'!G332*$BE$2,"-")</f>
        <v>199.38461538461539</v>
      </c>
      <c r="H332" s="32">
        <f>IFERROR('σ и σw, МПа'!H332*$BE$2,"-")</f>
        <v>190.15384615384613</v>
      </c>
      <c r="I332" s="32">
        <f>IFERROR('σ и σw, МПа'!I332*$BE$2,"-")</f>
        <v>190.15384615384613</v>
      </c>
      <c r="J332" s="32">
        <f>IFERROR('σ и σw, МПа'!J332*$BE$2,"-")</f>
        <v>167.53846153846152</v>
      </c>
      <c r="K332" s="32">
        <f>IFERROR('σ и σw, МПа'!K332*$BE$2,"-")</f>
        <v>167.53846153846152</v>
      </c>
      <c r="L332" s="32">
        <f>IFERROR('σ и σw, МПа'!L332*$BE$2,"-")</f>
        <v>158.30769230769229</v>
      </c>
      <c r="M332" s="32">
        <f>IFERROR('σ и σw, МПа'!M332*$BE$2,"-")</f>
        <v>158.30769230769229</v>
      </c>
      <c r="N332" s="32">
        <f>IFERROR('σ и σw, МПа'!N332*$BE$2,"-")</f>
        <v>153.69230769230768</v>
      </c>
      <c r="O332" s="32">
        <f>IFERROR('σ и σw, МПа'!O332*$BE$2,"-")</f>
        <v>144.92307692307691</v>
      </c>
      <c r="P332" s="33">
        <f>IFERROR('σ и σw, МПа'!P332*$BE$2,"-")</f>
        <v>144.92307692307691</v>
      </c>
      <c r="Q332" s="31">
        <f>IFERROR('σ и σw, МПа'!D332*$BF$2,"-")</f>
        <v>326.15384615384619</v>
      </c>
      <c r="R332" s="32">
        <f>IFERROR('σ и σw, МПа'!E332*$BF$2,"-")</f>
        <v>313.84615384615387</v>
      </c>
      <c r="S332" s="32">
        <f>IFERROR('σ и σw, МПа'!F332*$BF$2,"-")</f>
        <v>277.53846153846155</v>
      </c>
      <c r="T332" s="32">
        <f>IFERROR('σ и σw, МПа'!G332*$BF$2,"-")</f>
        <v>265.84615384615387</v>
      </c>
      <c r="U332" s="32">
        <f>IFERROR('σ и σw, МПа'!H332*$BF$2,"-")</f>
        <v>253.53846153846155</v>
      </c>
      <c r="V332" s="32">
        <f>IFERROR('σ и σw, МПа'!I332*$BF$2,"-")</f>
        <v>253.53846153846155</v>
      </c>
      <c r="W332" s="32">
        <f>IFERROR('σ и σw, МПа'!J332*$BF$2,"-")</f>
        <v>223.38461538461539</v>
      </c>
      <c r="X332" s="32">
        <f>IFERROR('σ и σw, МПа'!K332*$BF$2,"-")</f>
        <v>223.38461538461539</v>
      </c>
      <c r="Y332" s="32">
        <f>IFERROR('σ и σw, МПа'!L332*$BF$2,"-")</f>
        <v>211.07692307692307</v>
      </c>
      <c r="Z332" s="32">
        <f>IFERROR('σ и σw, МПа'!M332*$BF$2,"-")</f>
        <v>211.07692307692307</v>
      </c>
      <c r="AA332" s="32">
        <f>IFERROR('σ и σw, МПа'!N332*$BF$2,"-")</f>
        <v>204.92307692307691</v>
      </c>
      <c r="AB332" s="32">
        <f>IFERROR('σ и σw, МПа'!O332*$BF$2,"-")</f>
        <v>193.23076923076923</v>
      </c>
      <c r="AC332" s="33">
        <f>IFERROR('σ и σw, МПа'!P332*$BF$2,"-")</f>
        <v>193.23076923076923</v>
      </c>
      <c r="AD332" s="31">
        <f>IFERROR('σ и σw, МПа'!Q332*$BG$2,"-")</f>
        <v>205.79999999999998</v>
      </c>
      <c r="AE332" s="32">
        <f>IFERROR('σ и σw, МПа'!R332*$BG$2,"-")</f>
        <v>199.79999999999998</v>
      </c>
      <c r="AF332" s="32">
        <f>IFERROR('σ и σw, МПа'!S332*$BG$2,"-")</f>
        <v>199.79999999999998</v>
      </c>
      <c r="AG332" s="32">
        <f>IFERROR('σ и σw, МПа'!T332*$BG$2,"-")</f>
        <v>199.79999999999998</v>
      </c>
      <c r="AH332" s="32">
        <f>IFERROR('σ и σw, МПа'!U332*$BG$2,"-")</f>
        <v>188.4</v>
      </c>
      <c r="AI332" s="32">
        <f>IFERROR('σ и σw, МПа'!V332*$BG$2,"-")</f>
        <v>188.4</v>
      </c>
      <c r="AJ332" s="32">
        <f>IFERROR('σ и σw, МПа'!W332*$BG$2,"-")</f>
        <v>188.4</v>
      </c>
      <c r="AK332" s="32">
        <f>IFERROR('σ и σw, МПа'!X332*$BG$2,"-")</f>
        <v>188.4</v>
      </c>
      <c r="AL332" s="32">
        <f>IFERROR('σ и σw, МПа'!Y332*$BG$2,"-")</f>
        <v>153</v>
      </c>
      <c r="AM332" s="32">
        <f>IFERROR('σ и σw, МПа'!Z332*$BG$2,"-")</f>
        <v>153</v>
      </c>
      <c r="AN332" s="32">
        <f>IFERROR('σ и σw, МПа'!AA332*$BG$2,"-")</f>
        <v>117.6</v>
      </c>
      <c r="AO332" s="32">
        <f>IFERROR('σ и σw, МПа'!AB332*$BG$2,"-")</f>
        <v>117.6</v>
      </c>
      <c r="AP332" s="33">
        <f>IFERROR('σ и σw, МПа'!AC332*$BG$2,"-")</f>
        <v>117.6</v>
      </c>
      <c r="AQ332" s="31">
        <f>IFERROR('σ и σw, МПа'!Q332*$BH$2,"-")</f>
        <v>343</v>
      </c>
      <c r="AR332" s="32">
        <f>IFERROR('σ и σw, МПа'!R332*$BH$2,"-")</f>
        <v>333</v>
      </c>
      <c r="AS332" s="32">
        <f>IFERROR('σ и σw, МПа'!S332*$BH$2,"-")</f>
        <v>333</v>
      </c>
      <c r="AT332" s="32">
        <f>IFERROR('σ и σw, МПа'!T332*$BH$2,"-")</f>
        <v>333</v>
      </c>
      <c r="AU332" s="32">
        <f>IFERROR('σ и σw, МПа'!U332*$BH$2,"-")</f>
        <v>314</v>
      </c>
      <c r="AV332" s="32">
        <f>IFERROR('σ и σw, МПа'!V332*$BH$2,"-")</f>
        <v>314</v>
      </c>
      <c r="AW332" s="32">
        <f>IFERROR('σ и σw, МПа'!W332*$BH$2,"-")</f>
        <v>314</v>
      </c>
      <c r="AX332" s="32">
        <f>IFERROR('σ и σw, МПа'!X332*$BH$2,"-")</f>
        <v>314</v>
      </c>
      <c r="AY332" s="32">
        <f>IFERROR('σ и σw, МПа'!Y332*$BH$2,"-")</f>
        <v>255</v>
      </c>
      <c r="AZ332" s="32">
        <f>IFERROR('σ и σw, МПа'!Z332*$BH$2,"-")</f>
        <v>255</v>
      </c>
      <c r="BA332" s="32">
        <f>IFERROR('σ и σw, МПа'!AA332*$BH$2,"-")</f>
        <v>196</v>
      </c>
      <c r="BB332" s="32">
        <f>IFERROR('σ и σw, МПа'!AB332*$BH$2,"-")</f>
        <v>196</v>
      </c>
      <c r="BC332" s="33">
        <f>IFERROR('σ и σw, МПа'!AC332*$BH$2,"-")</f>
        <v>196</v>
      </c>
    </row>
    <row r="333" spans="1:55" ht="38.25" x14ac:dyDescent="0.25">
      <c r="A333" s="10" t="str">
        <f>INDEX('Обработка исходного'!B:B,ROW($B$3)+4*(ROW($B333)-ROW($B$3)))</f>
        <v>Сталь хромоникелевая коррозионно-стойкого аустенитного класса</v>
      </c>
      <c r="B333" s="47" t="str">
        <f>INDEX('Обработка исходного'!D:D,ROW($B$3)+4*(ROW($B333)-ROW($B$3)))</f>
        <v>12Х18Н12М3ТЛ</v>
      </c>
      <c r="C333" s="27" t="str">
        <f>'Rp0,2, МПа'!C333</f>
        <v>Отливки</v>
      </c>
      <c r="D333" s="31">
        <f>IFERROR('σ и σw, МПа'!D333*$BE$2,"-")</f>
        <v>172.79999999999998</v>
      </c>
      <c r="E333" s="32">
        <f>IFERROR('σ и σw, МПа'!E333*$BE$2,"-")</f>
        <v>156.79999999999998</v>
      </c>
      <c r="F333" s="32">
        <f>IFERROR('σ и σw, МПа'!F333*$BE$2,"-")</f>
        <v>136</v>
      </c>
      <c r="G333" s="32">
        <f>IFERROR('σ и σw, МПа'!G333*$BE$2,"-")</f>
        <v>132</v>
      </c>
      <c r="H333" s="32">
        <f>IFERROR('σ и σw, МПа'!H333*$BE$2,"-")</f>
        <v>128</v>
      </c>
      <c r="I333" s="32">
        <f>IFERROR('σ и σw, МПа'!I333*$BE$2,"-")</f>
        <v>123.99999999999999</v>
      </c>
      <c r="J333" s="32">
        <f>IFERROR('σ и σw, МПа'!J333*$BE$2,"-")</f>
        <v>120</v>
      </c>
      <c r="K333" s="32">
        <f>IFERROR('σ и σw, МПа'!K333*$BE$2,"-")</f>
        <v>111.99999999999999</v>
      </c>
      <c r="L333" s="32">
        <f>IFERROR('σ и σw, МПа'!L333*$BE$2,"-")</f>
        <v>110.39999999999999</v>
      </c>
      <c r="M333" s="32">
        <f>IFERROR('σ и σw, МПа'!M333*$BE$2,"-")</f>
        <v>108.8</v>
      </c>
      <c r="N333" s="32">
        <f>IFERROR('σ и σw, МПа'!N333*$BE$2,"-")</f>
        <v>107.19999999999999</v>
      </c>
      <c r="O333" s="32">
        <f>IFERROR('σ и σw, МПа'!O333*$BE$2,"-")</f>
        <v>105.6</v>
      </c>
      <c r="P333" s="33">
        <f>IFERROR('σ и σw, МПа'!P333*$BE$2,"-")</f>
        <v>104</v>
      </c>
      <c r="Q333" s="31">
        <f>IFERROR('σ и σw, МПа'!D333*$BF$2,"-")</f>
        <v>230.4</v>
      </c>
      <c r="R333" s="32">
        <f>IFERROR('σ и σw, МПа'!E333*$BF$2,"-")</f>
        <v>209.06666666666666</v>
      </c>
      <c r="S333" s="32">
        <f>IFERROR('σ и σw, МПа'!F333*$BF$2,"-")</f>
        <v>181.33333333333334</v>
      </c>
      <c r="T333" s="32">
        <f>IFERROR('σ и σw, МПа'!G333*$BF$2,"-")</f>
        <v>176</v>
      </c>
      <c r="U333" s="32">
        <f>IFERROR('σ и σw, МПа'!H333*$BF$2,"-")</f>
        <v>170.66666666666669</v>
      </c>
      <c r="V333" s="32">
        <f>IFERROR('σ и σw, МПа'!I333*$BF$2,"-")</f>
        <v>165.33333333333334</v>
      </c>
      <c r="W333" s="32">
        <f>IFERROR('σ и σw, МПа'!J333*$BF$2,"-")</f>
        <v>160</v>
      </c>
      <c r="X333" s="32">
        <f>IFERROR('σ и σw, МПа'!K333*$BF$2,"-")</f>
        <v>149.33333333333334</v>
      </c>
      <c r="Y333" s="32">
        <f>IFERROR('σ и σw, МПа'!L333*$BF$2,"-")</f>
        <v>147.20000000000002</v>
      </c>
      <c r="Z333" s="32">
        <f>IFERROR('σ и σw, МПа'!M333*$BF$2,"-")</f>
        <v>145.06666666666669</v>
      </c>
      <c r="AA333" s="32">
        <f>IFERROR('σ и σw, МПа'!N333*$BF$2,"-")</f>
        <v>142.93333333333334</v>
      </c>
      <c r="AB333" s="32">
        <f>IFERROR('σ и σw, МПа'!O333*$BF$2,"-")</f>
        <v>140.80000000000001</v>
      </c>
      <c r="AC333" s="33">
        <f>IFERROR('σ и σw, МПа'!P333*$BF$2,"-")</f>
        <v>138.66666666666669</v>
      </c>
      <c r="AD333" s="31">
        <f>IFERROR('σ и σw, МПа'!Q333*$BG$2,"-")</f>
        <v>129.6</v>
      </c>
      <c r="AE333" s="32">
        <f>IFERROR('σ и σw, МПа'!R333*$BG$2,"-")</f>
        <v>117.6</v>
      </c>
      <c r="AF333" s="32">
        <f>IFERROR('σ и σw, МПа'!S333*$BG$2,"-")</f>
        <v>102</v>
      </c>
      <c r="AG333" s="32">
        <f>IFERROR('σ и σw, МПа'!T333*$BG$2,"-")</f>
        <v>99</v>
      </c>
      <c r="AH333" s="32">
        <f>IFERROR('σ и σw, МПа'!U333*$BG$2,"-")</f>
        <v>96</v>
      </c>
      <c r="AI333" s="32">
        <f>IFERROR('σ и σw, МПа'!V333*$BG$2,"-")</f>
        <v>93</v>
      </c>
      <c r="AJ333" s="32">
        <f>IFERROR('σ и σw, МПа'!W333*$BG$2,"-")</f>
        <v>90</v>
      </c>
      <c r="AK333" s="32">
        <f>IFERROR('σ и σw, МПа'!X333*$BG$2,"-")</f>
        <v>84</v>
      </c>
      <c r="AL333" s="32">
        <f>IFERROR('σ и σw, МПа'!Y333*$BG$2,"-")</f>
        <v>82.8</v>
      </c>
      <c r="AM333" s="32">
        <f>IFERROR('σ и σw, МПа'!Z333*$BG$2,"-")</f>
        <v>81.599999999999994</v>
      </c>
      <c r="AN333" s="32">
        <f>IFERROR('σ и σw, МПа'!AA333*$BG$2,"-")</f>
        <v>80.399999999999991</v>
      </c>
      <c r="AO333" s="32">
        <f>IFERROR('σ и σw, МПа'!AB333*$BG$2,"-")</f>
        <v>79.2</v>
      </c>
      <c r="AP333" s="33">
        <f>IFERROR('σ и σw, МПа'!AC333*$BG$2,"-")</f>
        <v>78</v>
      </c>
      <c r="AQ333" s="31">
        <f>IFERROR('σ и σw, МПа'!Q333*$BH$2,"-")</f>
        <v>216</v>
      </c>
      <c r="AR333" s="32">
        <f>IFERROR('σ и σw, МПа'!R333*$BH$2,"-")</f>
        <v>196</v>
      </c>
      <c r="AS333" s="32">
        <f>IFERROR('σ и σw, МПа'!S333*$BH$2,"-")</f>
        <v>170</v>
      </c>
      <c r="AT333" s="32">
        <f>IFERROR('σ и σw, МПа'!T333*$BH$2,"-")</f>
        <v>165</v>
      </c>
      <c r="AU333" s="32">
        <f>IFERROR('σ и σw, МПа'!U333*$BH$2,"-")</f>
        <v>160</v>
      </c>
      <c r="AV333" s="32">
        <f>IFERROR('σ и σw, МПа'!V333*$BH$2,"-")</f>
        <v>155</v>
      </c>
      <c r="AW333" s="32">
        <f>IFERROR('σ и σw, МПа'!W333*$BH$2,"-")</f>
        <v>150</v>
      </c>
      <c r="AX333" s="32">
        <f>IFERROR('σ и σw, МПа'!X333*$BH$2,"-")</f>
        <v>140</v>
      </c>
      <c r="AY333" s="32">
        <f>IFERROR('σ и σw, МПа'!Y333*$BH$2,"-")</f>
        <v>138</v>
      </c>
      <c r="AZ333" s="32">
        <f>IFERROR('σ и σw, МПа'!Z333*$BH$2,"-")</f>
        <v>136</v>
      </c>
      <c r="BA333" s="32">
        <f>IFERROR('σ и σw, МПа'!AA333*$BH$2,"-")</f>
        <v>134</v>
      </c>
      <c r="BB333" s="32">
        <f>IFERROR('σ и σw, МПа'!AB333*$BH$2,"-")</f>
        <v>132</v>
      </c>
      <c r="BC333" s="33">
        <f>IFERROR('σ и σw, МПа'!AC333*$BH$2,"-")</f>
        <v>130</v>
      </c>
    </row>
    <row r="334" spans="1:55" ht="38.25" x14ac:dyDescent="0.25">
      <c r="A334" s="10" t="str">
        <f>INDEX('Обработка исходного'!B:B,ROW($B$3)+4*(ROW($B334)-ROW($B$3)))</f>
        <v>Сталь хромоникелевая коррозионно-стойкого аустенитного класса</v>
      </c>
      <c r="B334" s="47" t="str">
        <f>INDEX('Обработка исходного'!D:D,ROW($B$3)+4*(ROW($B334)-ROW($B$3)))</f>
        <v>10Х18Н12М3Л</v>
      </c>
      <c r="C334" s="27" t="str">
        <f>'Rp0,2, МПа'!C334</f>
        <v>Отливки</v>
      </c>
      <c r="D334" s="31">
        <f>IFERROR('σ и σw, МПа'!D334*$BE$2,"-")</f>
        <v>156.79999999999998</v>
      </c>
      <c r="E334" s="32">
        <f>IFERROR('σ и σw, МПа'!E334*$BE$2,"-")</f>
        <v>152.79999999999998</v>
      </c>
      <c r="F334" s="32">
        <f>IFERROR('σ и σw, МПа'!F334*$BE$2,"-")</f>
        <v>145.6</v>
      </c>
      <c r="G334" s="32">
        <f>IFERROR('σ и σw, МПа'!G334*$BE$2,"-")</f>
        <v>138.39999999999998</v>
      </c>
      <c r="H334" s="32">
        <f>IFERROR('σ и σw, МПа'!H334*$BE$2,"-")</f>
        <v>131.19999999999999</v>
      </c>
      <c r="I334" s="32">
        <f>IFERROR('σ и σw, МПа'!I334*$BE$2,"-")</f>
        <v>123.99999999999999</v>
      </c>
      <c r="J334" s="32">
        <f>IFERROR('σ и σw, МПа'!J334*$BE$2,"-")</f>
        <v>116.79999999999998</v>
      </c>
      <c r="K334" s="32">
        <f>IFERROR('σ и σw, МПа'!K334*$BE$2,"-")</f>
        <v>109.6</v>
      </c>
      <c r="L334" s="32">
        <f>IFERROR('σ и σw, МПа'!L334*$BE$2,"-")</f>
        <v>101.60000000000001</v>
      </c>
      <c r="M334" s="32">
        <f>IFERROR('σ и σw, МПа'!M334*$BE$2,"-")</f>
        <v>94.4</v>
      </c>
      <c r="N334" s="32">
        <f>IFERROR('σ и σw, МПа'!N334*$BE$2,"-")</f>
        <v>91.2</v>
      </c>
      <c r="O334" s="32">
        <f>IFERROR('σ и σw, МПа'!O334*$BE$2,"-")</f>
        <v>89.600000000000009</v>
      </c>
      <c r="P334" s="33">
        <f>IFERROR('σ и σw, МПа'!P334*$BE$2,"-")</f>
        <v>86.399999999999991</v>
      </c>
      <c r="Q334" s="31">
        <f>IFERROR('σ и σw, МПа'!D334*$BF$2,"-")</f>
        <v>209.06666666666666</v>
      </c>
      <c r="R334" s="32">
        <f>IFERROR('σ и σw, МПа'!E334*$BF$2,"-")</f>
        <v>203.73333333333335</v>
      </c>
      <c r="S334" s="32">
        <f>IFERROR('σ и σw, МПа'!F334*$BF$2,"-")</f>
        <v>194.13333333333333</v>
      </c>
      <c r="T334" s="32">
        <f>IFERROR('σ и σw, МПа'!G334*$BF$2,"-")</f>
        <v>184.53333333333333</v>
      </c>
      <c r="U334" s="32">
        <f>IFERROR('σ и σw, МПа'!H334*$BF$2,"-")</f>
        <v>174.93333333333334</v>
      </c>
      <c r="V334" s="32">
        <f>IFERROR('σ и σw, МПа'!I334*$BF$2,"-")</f>
        <v>165.33333333333334</v>
      </c>
      <c r="W334" s="32">
        <f>IFERROR('σ и σw, МПа'!J334*$BF$2,"-")</f>
        <v>155.73333333333335</v>
      </c>
      <c r="X334" s="32">
        <f>IFERROR('σ и σw, МПа'!K334*$BF$2,"-")</f>
        <v>146.13333333333333</v>
      </c>
      <c r="Y334" s="32">
        <f>IFERROR('σ и σw, МПа'!L334*$BF$2,"-")</f>
        <v>135.46666666666667</v>
      </c>
      <c r="Z334" s="32">
        <f>IFERROR('σ и σw, МПа'!M334*$BF$2,"-")</f>
        <v>125.86666666666667</v>
      </c>
      <c r="AA334" s="32">
        <f>IFERROR('σ и σw, МПа'!N334*$BF$2,"-")</f>
        <v>121.60000000000001</v>
      </c>
      <c r="AB334" s="32">
        <f>IFERROR('σ и σw, МПа'!O334*$BF$2,"-")</f>
        <v>119.46666666666668</v>
      </c>
      <c r="AC334" s="33">
        <f>IFERROR('σ и σw, МПа'!P334*$BF$2,"-")</f>
        <v>115.2</v>
      </c>
      <c r="AD334" s="31">
        <f>IFERROR('σ и σw, МПа'!Q334*$BG$2,"-")</f>
        <v>117.6</v>
      </c>
      <c r="AE334" s="32">
        <f>IFERROR('σ и σw, МПа'!R334*$BG$2,"-")</f>
        <v>114.6</v>
      </c>
      <c r="AF334" s="32">
        <f>IFERROR('σ и σw, МПа'!S334*$BG$2,"-")</f>
        <v>109.2</v>
      </c>
      <c r="AG334" s="32">
        <f>IFERROR('σ и σw, МПа'!T334*$BG$2,"-")</f>
        <v>103.8</v>
      </c>
      <c r="AH334" s="32">
        <f>IFERROR('σ и σw, МПа'!U334*$BG$2,"-")</f>
        <v>98.399999999999991</v>
      </c>
      <c r="AI334" s="32">
        <f>IFERROR('σ и σw, МПа'!V334*$BG$2,"-")</f>
        <v>93</v>
      </c>
      <c r="AJ334" s="32">
        <f>IFERROR('σ и σw, МПа'!W334*$BG$2,"-")</f>
        <v>87.6</v>
      </c>
      <c r="AK334" s="32">
        <f>IFERROR('σ и σw, МПа'!X334*$BG$2,"-")</f>
        <v>82.2</v>
      </c>
      <c r="AL334" s="32">
        <f>IFERROR('σ и σw, МПа'!Y334*$BG$2,"-")</f>
        <v>76.2</v>
      </c>
      <c r="AM334" s="32">
        <f>IFERROR('σ и σw, МПа'!Z334*$BG$2,"-")</f>
        <v>70.8</v>
      </c>
      <c r="AN334" s="32">
        <f>IFERROR('σ и σw, МПа'!AA334*$BG$2,"-")</f>
        <v>68.399999999999991</v>
      </c>
      <c r="AO334" s="32">
        <f>IFERROR('σ и σw, МПа'!AB334*$BG$2,"-")</f>
        <v>67.2</v>
      </c>
      <c r="AP334" s="33">
        <f>IFERROR('σ и σw, МПа'!AC334*$BG$2,"-")</f>
        <v>64.8</v>
      </c>
      <c r="AQ334" s="31">
        <f>IFERROR('σ и σw, МПа'!Q334*$BH$2,"-")</f>
        <v>196</v>
      </c>
      <c r="AR334" s="32">
        <f>IFERROR('σ и σw, МПа'!R334*$BH$2,"-")</f>
        <v>191</v>
      </c>
      <c r="AS334" s="32">
        <f>IFERROR('σ и σw, МПа'!S334*$BH$2,"-")</f>
        <v>182</v>
      </c>
      <c r="AT334" s="32">
        <f>IFERROR('σ и σw, МПа'!T334*$BH$2,"-")</f>
        <v>173</v>
      </c>
      <c r="AU334" s="32">
        <f>IFERROR('σ и σw, МПа'!U334*$BH$2,"-")</f>
        <v>164</v>
      </c>
      <c r="AV334" s="32">
        <f>IFERROR('σ и σw, МПа'!V334*$BH$2,"-")</f>
        <v>155</v>
      </c>
      <c r="AW334" s="32">
        <f>IFERROR('σ и σw, МПа'!W334*$BH$2,"-")</f>
        <v>146</v>
      </c>
      <c r="AX334" s="32">
        <f>IFERROR('σ и σw, МПа'!X334*$BH$2,"-")</f>
        <v>137</v>
      </c>
      <c r="AY334" s="32">
        <f>IFERROR('σ и σw, МПа'!Y334*$BH$2,"-")</f>
        <v>127</v>
      </c>
      <c r="AZ334" s="32">
        <f>IFERROR('σ и σw, МПа'!Z334*$BH$2,"-")</f>
        <v>118</v>
      </c>
      <c r="BA334" s="32">
        <f>IFERROR('σ и σw, МПа'!AA334*$BH$2,"-")</f>
        <v>114</v>
      </c>
      <c r="BB334" s="32">
        <f>IFERROR('σ и σw, МПа'!AB334*$BH$2,"-")</f>
        <v>112</v>
      </c>
      <c r="BC334" s="33">
        <f>IFERROR('σ и σw, МПа'!AC334*$BH$2,"-")</f>
        <v>108</v>
      </c>
    </row>
    <row r="335" spans="1:55" ht="38.25" x14ac:dyDescent="0.25">
      <c r="A335" s="10" t="str">
        <f>INDEX('Обработка исходного'!B:B,ROW($B$3)+4*(ROW($B335)-ROW($B$3)))</f>
        <v>Сталь хромоникелевая коррозионно-стойкого аустенитного класса</v>
      </c>
      <c r="B335" s="47" t="str">
        <f>INDEX('Обработка исходного'!D:D,ROW($B$3)+4*(ROW($B335)-ROW($B$3)))</f>
        <v>09Х16Н15М3Б</v>
      </c>
      <c r="C335" s="27" t="str">
        <f>'Rp0,2, МПа'!C335</f>
        <v>Заготовка трубная диаметром от 80 до 180 мм</v>
      </c>
      <c r="D335" s="31">
        <f>IFERROR('σ и σw, МПа'!D335*$BE$2,"-")</f>
        <v>196</v>
      </c>
      <c r="E335" s="32">
        <f>IFERROR('σ и σw, МПа'!E335*$BE$2,"-")</f>
        <v>187.99999999999997</v>
      </c>
      <c r="F335" s="32">
        <f>IFERROR('σ и σw, МПа'!F335*$BE$2,"-")</f>
        <v>187.99999999999997</v>
      </c>
      <c r="G335" s="32">
        <f>IFERROR('σ и σw, МПа'!G335*$BE$2,"-")</f>
        <v>180.79999999999998</v>
      </c>
      <c r="H335" s="32">
        <f>IFERROR('σ и σw, МПа'!H335*$BE$2,"-")</f>
        <v>180.79999999999998</v>
      </c>
      <c r="I335" s="32">
        <f>IFERROR('σ и σw, МПа'!I335*$BE$2,"-")</f>
        <v>180.79999999999998</v>
      </c>
      <c r="J335" s="32">
        <f>IFERROR('σ и σw, МПа'!J335*$BE$2,"-")</f>
        <v>156.79999999999998</v>
      </c>
      <c r="K335" s="32">
        <f>IFERROR('σ и σw, МПа'!K335*$BE$2,"-")</f>
        <v>148.79999999999998</v>
      </c>
      <c r="L335" s="32">
        <f>IFERROR('σ и σw, МПа'!L335*$BE$2,"-")</f>
        <v>133.6</v>
      </c>
      <c r="M335" s="32">
        <f>IFERROR('σ и σw, МПа'!M335*$BE$2,"-")</f>
        <v>133.6</v>
      </c>
      <c r="N335" s="32">
        <f>IFERROR('σ и σw, МПа'!N335*$BE$2,"-")</f>
        <v>133.6</v>
      </c>
      <c r="O335" s="32">
        <f>IFERROR('σ и σw, МПа'!O335*$BE$2,"-")</f>
        <v>133.6</v>
      </c>
      <c r="P335" s="33">
        <f>IFERROR('σ и σw, МПа'!P335*$BE$2,"-")</f>
        <v>133.6</v>
      </c>
      <c r="Q335" s="31">
        <f>IFERROR('σ и σw, МПа'!D335*$BF$2,"-")</f>
        <v>261.33333333333337</v>
      </c>
      <c r="R335" s="32">
        <f>IFERROR('σ и σw, МПа'!E335*$BF$2,"-")</f>
        <v>250.66666666666666</v>
      </c>
      <c r="S335" s="32">
        <f>IFERROR('σ и σw, МПа'!F335*$BF$2,"-")</f>
        <v>250.66666666666666</v>
      </c>
      <c r="T335" s="32">
        <f>IFERROR('σ и σw, МПа'!G335*$BF$2,"-")</f>
        <v>241.06666666666666</v>
      </c>
      <c r="U335" s="32">
        <f>IFERROR('σ и σw, МПа'!H335*$BF$2,"-")</f>
        <v>241.06666666666666</v>
      </c>
      <c r="V335" s="32">
        <f>IFERROR('σ и σw, МПа'!I335*$BF$2,"-")</f>
        <v>241.06666666666666</v>
      </c>
      <c r="W335" s="32">
        <f>IFERROR('σ и σw, МПа'!J335*$BF$2,"-")</f>
        <v>209.06666666666666</v>
      </c>
      <c r="X335" s="32">
        <f>IFERROR('σ и σw, МПа'!K335*$BF$2,"-")</f>
        <v>198.4</v>
      </c>
      <c r="Y335" s="32">
        <f>IFERROR('σ и σw, МПа'!L335*$BF$2,"-")</f>
        <v>178.13333333333333</v>
      </c>
      <c r="Z335" s="32">
        <f>IFERROR('σ и σw, МПа'!M335*$BF$2,"-")</f>
        <v>178.13333333333333</v>
      </c>
      <c r="AA335" s="32">
        <f>IFERROR('σ и σw, МПа'!N335*$BF$2,"-")</f>
        <v>178.13333333333333</v>
      </c>
      <c r="AB335" s="32">
        <f>IFERROR('σ и σw, МПа'!O335*$BF$2,"-")</f>
        <v>178.13333333333333</v>
      </c>
      <c r="AC335" s="33">
        <f>IFERROR('σ и σw, МПа'!P335*$BF$2,"-")</f>
        <v>178.13333333333333</v>
      </c>
      <c r="AD335" s="31">
        <f>IFERROR('σ и σw, МПа'!Q335*$BG$2,"-")</f>
        <v>147</v>
      </c>
      <c r="AE335" s="32">
        <f>IFERROR('σ и σw, МПа'!R335*$BG$2,"-")</f>
        <v>141</v>
      </c>
      <c r="AF335" s="32">
        <f>IFERROR('σ и σw, МПа'!S335*$BG$2,"-")</f>
        <v>141</v>
      </c>
      <c r="AG335" s="32">
        <f>IFERROR('σ и σw, МПа'!T335*$BG$2,"-")</f>
        <v>135.6</v>
      </c>
      <c r="AH335" s="32">
        <f>IFERROR('σ и σw, МПа'!U335*$BG$2,"-")</f>
        <v>135.6</v>
      </c>
      <c r="AI335" s="32">
        <f>IFERROR('σ и σw, МПа'!V335*$BG$2,"-")</f>
        <v>135.6</v>
      </c>
      <c r="AJ335" s="32">
        <f>IFERROR('σ и σw, МПа'!W335*$BG$2,"-")</f>
        <v>117.6</v>
      </c>
      <c r="AK335" s="32">
        <f>IFERROR('σ и σw, МПа'!X335*$BG$2,"-")</f>
        <v>111.6</v>
      </c>
      <c r="AL335" s="32">
        <f>IFERROR('σ и σw, МПа'!Y335*$BG$2,"-")</f>
        <v>100.2</v>
      </c>
      <c r="AM335" s="32">
        <f>IFERROR('σ и σw, МПа'!Z335*$BG$2,"-")</f>
        <v>100.2</v>
      </c>
      <c r="AN335" s="32">
        <f>IFERROR('σ и σw, МПа'!AA335*$BG$2,"-")</f>
        <v>100.2</v>
      </c>
      <c r="AO335" s="32">
        <f>IFERROR('σ и σw, МПа'!AB335*$BG$2,"-")</f>
        <v>100.2</v>
      </c>
      <c r="AP335" s="33">
        <f>IFERROR('σ и σw, МПа'!AC335*$BG$2,"-")</f>
        <v>100.2</v>
      </c>
      <c r="AQ335" s="31">
        <f>IFERROR('σ и σw, МПа'!Q335*$BH$2,"-")</f>
        <v>245</v>
      </c>
      <c r="AR335" s="32">
        <f>IFERROR('σ и σw, МПа'!R335*$BH$2,"-")</f>
        <v>235</v>
      </c>
      <c r="AS335" s="32">
        <f>IFERROR('σ и σw, МПа'!S335*$BH$2,"-")</f>
        <v>235</v>
      </c>
      <c r="AT335" s="32">
        <f>IFERROR('σ и σw, МПа'!T335*$BH$2,"-")</f>
        <v>226</v>
      </c>
      <c r="AU335" s="32">
        <f>IFERROR('σ и σw, МПа'!U335*$BH$2,"-")</f>
        <v>226</v>
      </c>
      <c r="AV335" s="32">
        <f>IFERROR('σ и σw, МПа'!V335*$BH$2,"-")</f>
        <v>226</v>
      </c>
      <c r="AW335" s="32">
        <f>IFERROR('σ и σw, МПа'!W335*$BH$2,"-")</f>
        <v>196</v>
      </c>
      <c r="AX335" s="32">
        <f>IFERROR('σ и σw, МПа'!X335*$BH$2,"-")</f>
        <v>186</v>
      </c>
      <c r="AY335" s="32">
        <f>IFERROR('σ и σw, МПа'!Y335*$BH$2,"-")</f>
        <v>167</v>
      </c>
      <c r="AZ335" s="32">
        <f>IFERROR('σ и σw, МПа'!Z335*$BH$2,"-")</f>
        <v>167</v>
      </c>
      <c r="BA335" s="32">
        <f>IFERROR('σ и σw, МПа'!AA335*$BH$2,"-")</f>
        <v>167</v>
      </c>
      <c r="BB335" s="32">
        <f>IFERROR('σ и σw, МПа'!AB335*$BH$2,"-")</f>
        <v>167</v>
      </c>
      <c r="BC335" s="33">
        <f>IFERROR('σ и σw, МПа'!AC335*$BH$2,"-")</f>
        <v>167</v>
      </c>
    </row>
    <row r="336" spans="1:55" ht="38.25" x14ac:dyDescent="0.25">
      <c r="A336" s="10" t="str">
        <f>INDEX('Обработка исходного'!B:B,ROW($B$3)+4*(ROW($B336)-ROW($B$3)))</f>
        <v>Сталь хромоникелевая коррозионно-стойкого аустенитного класса</v>
      </c>
      <c r="B336" s="47" t="str">
        <f>INDEX('Обработка исходного'!D:D,ROW($B$3)+4*(ROW($B336)-ROW($B$3)))</f>
        <v>45Х14Н14В2М</v>
      </c>
      <c r="C336" s="27" t="str">
        <f>'Rp0,2, МПа'!C336</f>
        <v>Горячекатаная и кованая сталь диаметром, стороной квадрата или толщиной до 60 мм</v>
      </c>
      <c r="D336" s="31">
        <f>IFERROR('σ и σw, МПа'!D336*$BE$2,"-")</f>
        <v>251.2</v>
      </c>
      <c r="E336" s="32">
        <f>IFERROR('σ и σw, МПа'!E336*$BE$2,"-")</f>
        <v>235.2</v>
      </c>
      <c r="F336" s="32">
        <f>IFERROR('σ и σw, МПа'!F336*$BE$2,"-")</f>
        <v>235.2</v>
      </c>
      <c r="G336" s="32">
        <f>IFERROR('σ и σw, МПа'!G336*$BE$2,"-")</f>
        <v>235.2</v>
      </c>
      <c r="H336" s="32">
        <f>IFERROR('σ и σw, МПа'!H336*$BE$2,"-")</f>
        <v>235.2</v>
      </c>
      <c r="I336" s="32">
        <f>IFERROR('σ и σw, МПа'!I336*$BE$2,"-")</f>
        <v>220</v>
      </c>
      <c r="J336" s="32">
        <f>IFERROR('σ и σw, МПа'!J336*$BE$2,"-")</f>
        <v>211.99999999999997</v>
      </c>
      <c r="K336" s="32">
        <f>IFERROR('σ и σw, МПа'!K336*$BE$2,"-")</f>
        <v>196</v>
      </c>
      <c r="L336" s="32">
        <f>IFERROR('σ и σw, МПа'!L336*$BE$2,"-")</f>
        <v>196</v>
      </c>
      <c r="M336" s="32">
        <f>IFERROR('σ и σw, МПа'!M336*$BE$2,"-")</f>
        <v>187.99999999999997</v>
      </c>
      <c r="N336" s="32">
        <f>IFERROR('σ и σw, МПа'!N336*$BE$2,"-")</f>
        <v>180.79999999999998</v>
      </c>
      <c r="O336" s="32">
        <f>IFERROR('σ и σw, МПа'!O336*$BE$2,"-")</f>
        <v>172.79999999999998</v>
      </c>
      <c r="P336" s="33" t="str">
        <f>IFERROR('σ и σw, МПа'!P336*$BE$2,"-")</f>
        <v>-</v>
      </c>
      <c r="Q336" s="31">
        <f>IFERROR('σ и σw, МПа'!D336*$BF$2,"-")</f>
        <v>334.93333333333339</v>
      </c>
      <c r="R336" s="32">
        <f>IFERROR('σ и σw, МПа'!E336*$BF$2,"-")</f>
        <v>313.60000000000002</v>
      </c>
      <c r="S336" s="32">
        <f>IFERROR('σ и σw, МПа'!F336*$BF$2,"-")</f>
        <v>313.60000000000002</v>
      </c>
      <c r="T336" s="32">
        <f>IFERROR('σ и σw, МПа'!G336*$BF$2,"-")</f>
        <v>313.60000000000002</v>
      </c>
      <c r="U336" s="32">
        <f>IFERROR('σ и σw, МПа'!H336*$BF$2,"-")</f>
        <v>313.60000000000002</v>
      </c>
      <c r="V336" s="32">
        <f>IFERROR('σ и σw, МПа'!I336*$BF$2,"-")</f>
        <v>293.33333333333337</v>
      </c>
      <c r="W336" s="32">
        <f>IFERROR('σ и σw, МПа'!J336*$BF$2,"-")</f>
        <v>282.66666666666669</v>
      </c>
      <c r="X336" s="32">
        <f>IFERROR('σ и σw, МПа'!K336*$BF$2,"-")</f>
        <v>261.33333333333337</v>
      </c>
      <c r="Y336" s="32">
        <f>IFERROR('σ и σw, МПа'!L336*$BF$2,"-")</f>
        <v>261.33333333333337</v>
      </c>
      <c r="Z336" s="32">
        <f>IFERROR('σ и σw, МПа'!M336*$BF$2,"-")</f>
        <v>250.66666666666666</v>
      </c>
      <c r="AA336" s="32">
        <f>IFERROR('σ и σw, МПа'!N336*$BF$2,"-")</f>
        <v>241.06666666666666</v>
      </c>
      <c r="AB336" s="32">
        <f>IFERROR('σ и σw, МПа'!O336*$BF$2,"-")</f>
        <v>230.4</v>
      </c>
      <c r="AC336" s="33" t="str">
        <f>IFERROR('σ и σw, МПа'!P336*$BF$2,"-")</f>
        <v>-</v>
      </c>
      <c r="AD336" s="31">
        <f>IFERROR('σ и σw, МПа'!Q336*$BG$2,"-")</f>
        <v>188.4</v>
      </c>
      <c r="AE336" s="32">
        <f>IFERROR('σ и σw, МПа'!R336*$BG$2,"-")</f>
        <v>176.4</v>
      </c>
      <c r="AF336" s="32">
        <f>IFERROR('σ и σw, МПа'!S336*$BG$2,"-")</f>
        <v>176.4</v>
      </c>
      <c r="AG336" s="32">
        <f>IFERROR('σ и σw, МПа'!T336*$BG$2,"-")</f>
        <v>176.4</v>
      </c>
      <c r="AH336" s="32">
        <f>IFERROR('σ и σw, МПа'!U336*$BG$2,"-")</f>
        <v>176.4</v>
      </c>
      <c r="AI336" s="32">
        <f>IFERROR('σ и σw, МПа'!V336*$BG$2,"-")</f>
        <v>165</v>
      </c>
      <c r="AJ336" s="32">
        <f>IFERROR('σ и σw, МПа'!W336*$BG$2,"-")</f>
        <v>159</v>
      </c>
      <c r="AK336" s="32">
        <f>IFERROR('σ и σw, МПа'!X336*$BG$2,"-")</f>
        <v>147</v>
      </c>
      <c r="AL336" s="32">
        <f>IFERROR('σ и σw, МПа'!Y336*$BG$2,"-")</f>
        <v>147</v>
      </c>
      <c r="AM336" s="32">
        <f>IFERROR('σ и σw, МПа'!Z336*$BG$2,"-")</f>
        <v>141</v>
      </c>
      <c r="AN336" s="32">
        <f>IFERROR('σ и σw, МПа'!AA336*$BG$2,"-")</f>
        <v>135.6</v>
      </c>
      <c r="AO336" s="32">
        <f>IFERROR('σ и σw, МПа'!AB336*$BG$2,"-")</f>
        <v>129.6</v>
      </c>
      <c r="AP336" s="33" t="str">
        <f>IFERROR('σ и σw, МПа'!AC336*$BG$2,"-")</f>
        <v>-</v>
      </c>
      <c r="AQ336" s="31">
        <f>IFERROR('σ и σw, МПа'!Q336*$BH$2,"-")</f>
        <v>314</v>
      </c>
      <c r="AR336" s="32">
        <f>IFERROR('σ и σw, МПа'!R336*$BH$2,"-")</f>
        <v>294</v>
      </c>
      <c r="AS336" s="32">
        <f>IFERROR('σ и σw, МПа'!S336*$BH$2,"-")</f>
        <v>294</v>
      </c>
      <c r="AT336" s="32">
        <f>IFERROR('σ и σw, МПа'!T336*$BH$2,"-")</f>
        <v>294</v>
      </c>
      <c r="AU336" s="32">
        <f>IFERROR('σ и σw, МПа'!U336*$BH$2,"-")</f>
        <v>294</v>
      </c>
      <c r="AV336" s="32">
        <f>IFERROR('σ и σw, МПа'!V336*$BH$2,"-")</f>
        <v>275</v>
      </c>
      <c r="AW336" s="32">
        <f>IFERROR('σ и σw, МПа'!W336*$BH$2,"-")</f>
        <v>265</v>
      </c>
      <c r="AX336" s="32">
        <f>IFERROR('σ и σw, МПа'!X336*$BH$2,"-")</f>
        <v>245</v>
      </c>
      <c r="AY336" s="32">
        <f>IFERROR('σ и σw, МПа'!Y336*$BH$2,"-")</f>
        <v>245</v>
      </c>
      <c r="AZ336" s="32">
        <f>IFERROR('σ и σw, МПа'!Z336*$BH$2,"-")</f>
        <v>235</v>
      </c>
      <c r="BA336" s="32">
        <f>IFERROR('σ и σw, МПа'!AA336*$BH$2,"-")</f>
        <v>226</v>
      </c>
      <c r="BB336" s="32">
        <f>IFERROR('σ и σw, МПа'!AB336*$BH$2,"-")</f>
        <v>216</v>
      </c>
      <c r="BC336" s="33" t="str">
        <f>IFERROR('σ и σw, МПа'!AC336*$BH$2,"-")</f>
        <v>-</v>
      </c>
    </row>
    <row r="337" spans="1:55" ht="38.25" x14ac:dyDescent="0.25">
      <c r="A337" s="10" t="str">
        <f>INDEX('Обработка исходного'!B:B,ROW($B$3)+4*(ROW($B337)-ROW($B$3)))</f>
        <v>Сталь хромоникелевая коррозионно-стойкого аустенитного класса</v>
      </c>
      <c r="B337" s="47" t="str">
        <f>INDEX('Обработка исходного'!D:D,ROW($B$3)+4*(ROW($B337)-ROW($B$3)))</f>
        <v>45Х14Н14В2М</v>
      </c>
      <c r="C337" s="27" t="str">
        <f>'Rp0,2, МПа'!C337</f>
        <v>Калиброванная сталь диаметром или стороной квадрата до 70 мм</v>
      </c>
      <c r="D337" s="31">
        <f>IFERROR('σ и σw, МПа'!D337*$BE$2,"-")</f>
        <v>251.2</v>
      </c>
      <c r="E337" s="32">
        <f>IFERROR('σ и σw, МПа'!E337*$BE$2,"-")</f>
        <v>235.2</v>
      </c>
      <c r="F337" s="32">
        <f>IFERROR('σ и σw, МПа'!F337*$BE$2,"-")</f>
        <v>235.2</v>
      </c>
      <c r="G337" s="32">
        <f>IFERROR('σ и σw, МПа'!G337*$BE$2,"-")</f>
        <v>235.2</v>
      </c>
      <c r="H337" s="32">
        <f>IFERROR('σ и σw, МПа'!H337*$BE$2,"-")</f>
        <v>235.2</v>
      </c>
      <c r="I337" s="32">
        <f>IFERROR('σ и σw, МПа'!I337*$BE$2,"-")</f>
        <v>220</v>
      </c>
      <c r="J337" s="32">
        <f>IFERROR('σ и σw, МПа'!J337*$BE$2,"-")</f>
        <v>211.99999999999997</v>
      </c>
      <c r="K337" s="32">
        <f>IFERROR('σ и σw, МПа'!K337*$BE$2,"-")</f>
        <v>196</v>
      </c>
      <c r="L337" s="32">
        <f>IFERROR('σ и σw, МПа'!L337*$BE$2,"-")</f>
        <v>196</v>
      </c>
      <c r="M337" s="32">
        <f>IFERROR('σ и σw, МПа'!M337*$BE$2,"-")</f>
        <v>187.99999999999997</v>
      </c>
      <c r="N337" s="32">
        <f>IFERROR('σ и σw, МПа'!N337*$BE$2,"-")</f>
        <v>180.79999999999998</v>
      </c>
      <c r="O337" s="32">
        <f>IFERROR('σ и σw, МПа'!O337*$BE$2,"-")</f>
        <v>172.79999999999998</v>
      </c>
      <c r="P337" s="33" t="str">
        <f>IFERROR('σ и σw, МПа'!P337*$BE$2,"-")</f>
        <v>-</v>
      </c>
      <c r="Q337" s="31">
        <f>IFERROR('σ и σw, МПа'!D337*$BF$2,"-")</f>
        <v>334.93333333333339</v>
      </c>
      <c r="R337" s="32">
        <f>IFERROR('σ и σw, МПа'!E337*$BF$2,"-")</f>
        <v>313.60000000000002</v>
      </c>
      <c r="S337" s="32">
        <f>IFERROR('σ и σw, МПа'!F337*$BF$2,"-")</f>
        <v>313.60000000000002</v>
      </c>
      <c r="T337" s="32">
        <f>IFERROR('σ и σw, МПа'!G337*$BF$2,"-")</f>
        <v>313.60000000000002</v>
      </c>
      <c r="U337" s="32">
        <f>IFERROR('σ и σw, МПа'!H337*$BF$2,"-")</f>
        <v>313.60000000000002</v>
      </c>
      <c r="V337" s="32">
        <f>IFERROR('σ и σw, МПа'!I337*$BF$2,"-")</f>
        <v>293.33333333333337</v>
      </c>
      <c r="W337" s="32">
        <f>IFERROR('σ и σw, МПа'!J337*$BF$2,"-")</f>
        <v>282.66666666666669</v>
      </c>
      <c r="X337" s="32">
        <f>IFERROR('σ и σw, МПа'!K337*$BF$2,"-")</f>
        <v>261.33333333333337</v>
      </c>
      <c r="Y337" s="32">
        <f>IFERROR('σ и σw, МПа'!L337*$BF$2,"-")</f>
        <v>261.33333333333337</v>
      </c>
      <c r="Z337" s="32">
        <f>IFERROR('σ и σw, МПа'!M337*$BF$2,"-")</f>
        <v>250.66666666666666</v>
      </c>
      <c r="AA337" s="32">
        <f>IFERROR('σ и σw, МПа'!N337*$BF$2,"-")</f>
        <v>241.06666666666666</v>
      </c>
      <c r="AB337" s="32">
        <f>IFERROR('σ и σw, МПа'!O337*$BF$2,"-")</f>
        <v>230.4</v>
      </c>
      <c r="AC337" s="33" t="str">
        <f>IFERROR('σ и σw, МПа'!P337*$BF$2,"-")</f>
        <v>-</v>
      </c>
      <c r="AD337" s="31">
        <f>IFERROR('σ и σw, МПа'!Q337*$BG$2,"-")</f>
        <v>188.4</v>
      </c>
      <c r="AE337" s="32">
        <f>IFERROR('σ и σw, МПа'!R337*$BG$2,"-")</f>
        <v>176.4</v>
      </c>
      <c r="AF337" s="32">
        <f>IFERROR('σ и σw, МПа'!S337*$BG$2,"-")</f>
        <v>176.4</v>
      </c>
      <c r="AG337" s="32">
        <f>IFERROR('σ и σw, МПа'!T337*$BG$2,"-")</f>
        <v>176.4</v>
      </c>
      <c r="AH337" s="32">
        <f>IFERROR('σ и σw, МПа'!U337*$BG$2,"-")</f>
        <v>176.4</v>
      </c>
      <c r="AI337" s="32">
        <f>IFERROR('σ и σw, МПа'!V337*$BG$2,"-")</f>
        <v>165</v>
      </c>
      <c r="AJ337" s="32">
        <f>IFERROR('σ и σw, МПа'!W337*$BG$2,"-")</f>
        <v>159</v>
      </c>
      <c r="AK337" s="32">
        <f>IFERROR('σ и σw, МПа'!X337*$BG$2,"-")</f>
        <v>147</v>
      </c>
      <c r="AL337" s="32">
        <f>IFERROR('σ и σw, МПа'!Y337*$BG$2,"-")</f>
        <v>147</v>
      </c>
      <c r="AM337" s="32">
        <f>IFERROR('σ и σw, МПа'!Z337*$BG$2,"-")</f>
        <v>141</v>
      </c>
      <c r="AN337" s="32">
        <f>IFERROR('σ и σw, МПа'!AA337*$BG$2,"-")</f>
        <v>135.6</v>
      </c>
      <c r="AO337" s="32">
        <f>IFERROR('σ и σw, МПа'!AB337*$BG$2,"-")</f>
        <v>129.6</v>
      </c>
      <c r="AP337" s="33" t="str">
        <f>IFERROR('σ и σw, МПа'!AC337*$BG$2,"-")</f>
        <v>-</v>
      </c>
      <c r="AQ337" s="31">
        <f>IFERROR('σ и σw, МПа'!Q337*$BH$2,"-")</f>
        <v>314</v>
      </c>
      <c r="AR337" s="32">
        <f>IFERROR('σ и σw, МПа'!R337*$BH$2,"-")</f>
        <v>294</v>
      </c>
      <c r="AS337" s="32">
        <f>IFERROR('σ и σw, МПа'!S337*$BH$2,"-")</f>
        <v>294</v>
      </c>
      <c r="AT337" s="32">
        <f>IFERROR('σ и σw, МПа'!T337*$BH$2,"-")</f>
        <v>294</v>
      </c>
      <c r="AU337" s="32">
        <f>IFERROR('σ и σw, МПа'!U337*$BH$2,"-")</f>
        <v>294</v>
      </c>
      <c r="AV337" s="32">
        <f>IFERROR('σ и σw, МПа'!V337*$BH$2,"-")</f>
        <v>275</v>
      </c>
      <c r="AW337" s="32">
        <f>IFERROR('σ и σw, МПа'!W337*$BH$2,"-")</f>
        <v>265</v>
      </c>
      <c r="AX337" s="32">
        <f>IFERROR('σ и σw, МПа'!X337*$BH$2,"-")</f>
        <v>245</v>
      </c>
      <c r="AY337" s="32">
        <f>IFERROR('σ и σw, МПа'!Y337*$BH$2,"-")</f>
        <v>245</v>
      </c>
      <c r="AZ337" s="32">
        <f>IFERROR('σ и σw, МПа'!Z337*$BH$2,"-")</f>
        <v>235</v>
      </c>
      <c r="BA337" s="32">
        <f>IFERROR('σ и σw, МПа'!AA337*$BH$2,"-")</f>
        <v>226</v>
      </c>
      <c r="BB337" s="32">
        <f>IFERROR('σ и σw, МПа'!AB337*$BH$2,"-")</f>
        <v>216</v>
      </c>
      <c r="BC337" s="33" t="str">
        <f>IFERROR('σ и σw, МПа'!AC337*$BH$2,"-")</f>
        <v>-</v>
      </c>
    </row>
    <row r="338" spans="1:55" ht="38.25" x14ac:dyDescent="0.25">
      <c r="A338" s="10" t="str">
        <f>INDEX('Обработка исходного'!B:B,ROW($B$3)+4*(ROW($B338)-ROW($B$3)))</f>
        <v>Сталь хромоникелевая коррозионно-стойкого аустенитного класса</v>
      </c>
      <c r="B338" s="47" t="str">
        <f>INDEX('Обработка исходного'!D:D,ROW($B$3)+4*(ROW($B338)-ROW($B$3)))</f>
        <v>45Х14Н14В2М</v>
      </c>
      <c r="C338" s="27" t="str">
        <f>'Rp0,2, МПа'!C338</f>
        <v>Горячекатаная и кованая сталь диаметром, стороной квадрата или толщиной от 60 до 100 мм</v>
      </c>
      <c r="D338" s="31">
        <f>IFERROR('σ и σw, МПа'!D338*$BE$2,"-")</f>
        <v>251.2</v>
      </c>
      <c r="E338" s="32">
        <f>IFERROR('σ и σw, МПа'!E338*$BE$2,"-")</f>
        <v>235.2</v>
      </c>
      <c r="F338" s="32">
        <f>IFERROR('σ и σw, МПа'!F338*$BE$2,"-")</f>
        <v>235.2</v>
      </c>
      <c r="G338" s="32">
        <f>IFERROR('σ и σw, МПа'!G338*$BE$2,"-")</f>
        <v>235.2</v>
      </c>
      <c r="H338" s="32">
        <f>IFERROR('σ и σw, МПа'!H338*$BE$2,"-")</f>
        <v>235.2</v>
      </c>
      <c r="I338" s="32">
        <f>IFERROR('σ и σw, МПа'!I338*$BE$2,"-")</f>
        <v>220</v>
      </c>
      <c r="J338" s="32">
        <f>IFERROR('σ и σw, МПа'!J338*$BE$2,"-")</f>
        <v>211.99999999999997</v>
      </c>
      <c r="K338" s="32">
        <f>IFERROR('σ и σw, МПа'!K338*$BE$2,"-")</f>
        <v>196</v>
      </c>
      <c r="L338" s="32">
        <f>IFERROR('σ и σw, МПа'!L338*$BE$2,"-")</f>
        <v>196</v>
      </c>
      <c r="M338" s="32">
        <f>IFERROR('σ и σw, МПа'!M338*$BE$2,"-")</f>
        <v>187.99999999999997</v>
      </c>
      <c r="N338" s="32">
        <f>IFERROR('σ и σw, МПа'!N338*$BE$2,"-")</f>
        <v>180.79999999999998</v>
      </c>
      <c r="O338" s="32">
        <f>IFERROR('σ и σw, МПа'!O338*$BE$2,"-")</f>
        <v>172.79999999999998</v>
      </c>
      <c r="P338" s="33" t="str">
        <f>IFERROR('σ и σw, МПа'!P338*$BE$2,"-")</f>
        <v>-</v>
      </c>
      <c r="Q338" s="31">
        <f>IFERROR('σ и σw, МПа'!D338*$BF$2,"-")</f>
        <v>334.93333333333339</v>
      </c>
      <c r="R338" s="32">
        <f>IFERROR('σ и σw, МПа'!E338*$BF$2,"-")</f>
        <v>313.60000000000002</v>
      </c>
      <c r="S338" s="32">
        <f>IFERROR('σ и σw, МПа'!F338*$BF$2,"-")</f>
        <v>313.60000000000002</v>
      </c>
      <c r="T338" s="32">
        <f>IFERROR('σ и σw, МПа'!G338*$BF$2,"-")</f>
        <v>313.60000000000002</v>
      </c>
      <c r="U338" s="32">
        <f>IFERROR('σ и σw, МПа'!H338*$BF$2,"-")</f>
        <v>313.60000000000002</v>
      </c>
      <c r="V338" s="32">
        <f>IFERROR('σ и σw, МПа'!I338*$BF$2,"-")</f>
        <v>293.33333333333337</v>
      </c>
      <c r="W338" s="32">
        <f>IFERROR('σ и σw, МПа'!J338*$BF$2,"-")</f>
        <v>282.66666666666669</v>
      </c>
      <c r="X338" s="32">
        <f>IFERROR('σ и σw, МПа'!K338*$BF$2,"-")</f>
        <v>261.33333333333337</v>
      </c>
      <c r="Y338" s="32">
        <f>IFERROR('σ и σw, МПа'!L338*$BF$2,"-")</f>
        <v>261.33333333333337</v>
      </c>
      <c r="Z338" s="32">
        <f>IFERROR('σ и σw, МПа'!M338*$BF$2,"-")</f>
        <v>250.66666666666666</v>
      </c>
      <c r="AA338" s="32">
        <f>IFERROR('σ и σw, МПа'!N338*$BF$2,"-")</f>
        <v>241.06666666666666</v>
      </c>
      <c r="AB338" s="32">
        <f>IFERROR('σ и σw, МПа'!O338*$BF$2,"-")</f>
        <v>230.4</v>
      </c>
      <c r="AC338" s="33" t="str">
        <f>IFERROR('σ и σw, МПа'!P338*$BF$2,"-")</f>
        <v>-</v>
      </c>
      <c r="AD338" s="31">
        <f>IFERROR('σ и σw, МПа'!Q338*$BG$2,"-")</f>
        <v>188.4</v>
      </c>
      <c r="AE338" s="32">
        <f>IFERROR('σ и σw, МПа'!R338*$BG$2,"-")</f>
        <v>176.4</v>
      </c>
      <c r="AF338" s="32">
        <f>IFERROR('σ и σw, МПа'!S338*$BG$2,"-")</f>
        <v>176.4</v>
      </c>
      <c r="AG338" s="32">
        <f>IFERROR('σ и σw, МПа'!T338*$BG$2,"-")</f>
        <v>176.4</v>
      </c>
      <c r="AH338" s="32">
        <f>IFERROR('σ и σw, МПа'!U338*$BG$2,"-")</f>
        <v>176.4</v>
      </c>
      <c r="AI338" s="32">
        <f>IFERROR('σ и σw, МПа'!V338*$BG$2,"-")</f>
        <v>165</v>
      </c>
      <c r="AJ338" s="32">
        <f>IFERROR('σ и σw, МПа'!W338*$BG$2,"-")</f>
        <v>159</v>
      </c>
      <c r="AK338" s="32">
        <f>IFERROR('σ и σw, МПа'!X338*$BG$2,"-")</f>
        <v>147</v>
      </c>
      <c r="AL338" s="32">
        <f>IFERROR('σ и σw, МПа'!Y338*$BG$2,"-")</f>
        <v>147</v>
      </c>
      <c r="AM338" s="32">
        <f>IFERROR('σ и σw, МПа'!Z338*$BG$2,"-")</f>
        <v>141</v>
      </c>
      <c r="AN338" s="32">
        <f>IFERROR('σ и σw, МПа'!AA338*$BG$2,"-")</f>
        <v>135.6</v>
      </c>
      <c r="AO338" s="32">
        <f>IFERROR('σ и σw, МПа'!AB338*$BG$2,"-")</f>
        <v>129.6</v>
      </c>
      <c r="AP338" s="33" t="str">
        <f>IFERROR('σ и σw, МПа'!AC338*$BG$2,"-")</f>
        <v>-</v>
      </c>
      <c r="AQ338" s="31">
        <f>IFERROR('σ и σw, МПа'!Q338*$BH$2,"-")</f>
        <v>314</v>
      </c>
      <c r="AR338" s="32">
        <f>IFERROR('σ и σw, МПа'!R338*$BH$2,"-")</f>
        <v>294</v>
      </c>
      <c r="AS338" s="32">
        <f>IFERROR('σ и σw, МПа'!S338*$BH$2,"-")</f>
        <v>294</v>
      </c>
      <c r="AT338" s="32">
        <f>IFERROR('σ и σw, МПа'!T338*$BH$2,"-")</f>
        <v>294</v>
      </c>
      <c r="AU338" s="32">
        <f>IFERROR('σ и σw, МПа'!U338*$BH$2,"-")</f>
        <v>294</v>
      </c>
      <c r="AV338" s="32">
        <f>IFERROR('σ и σw, МПа'!V338*$BH$2,"-")</f>
        <v>275</v>
      </c>
      <c r="AW338" s="32">
        <f>IFERROR('σ и σw, МПа'!W338*$BH$2,"-")</f>
        <v>265</v>
      </c>
      <c r="AX338" s="32">
        <f>IFERROR('σ и σw, МПа'!X338*$BH$2,"-")</f>
        <v>245</v>
      </c>
      <c r="AY338" s="32">
        <f>IFERROR('σ и σw, МПа'!Y338*$BH$2,"-")</f>
        <v>245</v>
      </c>
      <c r="AZ338" s="32">
        <f>IFERROR('σ и σw, МПа'!Z338*$BH$2,"-")</f>
        <v>235</v>
      </c>
      <c r="BA338" s="32">
        <f>IFERROR('σ и σw, МПа'!AA338*$BH$2,"-")</f>
        <v>226</v>
      </c>
      <c r="BB338" s="32">
        <f>IFERROR('σ и σw, МПа'!AB338*$BH$2,"-")</f>
        <v>216</v>
      </c>
      <c r="BC338" s="33" t="str">
        <f>IFERROR('σ и σw, МПа'!AC338*$BH$2,"-")</f>
        <v>-</v>
      </c>
    </row>
    <row r="339" spans="1:55" ht="38.25" x14ac:dyDescent="0.25">
      <c r="A339" s="10" t="str">
        <f>INDEX('Обработка исходного'!B:B,ROW($B$3)+4*(ROW($B339)-ROW($B$3)))</f>
        <v>Сталь хромоникелевая коррозионно-стойкого аустенитного класса</v>
      </c>
      <c r="B339" s="47" t="str">
        <f>INDEX('Обработка исходного'!D:D,ROW($B$3)+4*(ROW($B339)-ROW($B$3)))</f>
        <v>45Х14Н14В2М</v>
      </c>
      <c r="C339" s="27" t="str">
        <f>'Rp0,2, МПа'!C339</f>
        <v>Горячекатаная и кованая сталь диаметром, стороной квадрата или толщиной от 100 до 150 мм</v>
      </c>
      <c r="D339" s="31">
        <f>IFERROR('σ и σw, МПа'!D339*$BE$2,"-")</f>
        <v>251.2</v>
      </c>
      <c r="E339" s="32">
        <f>IFERROR('σ и σw, МПа'!E339*$BE$2,"-")</f>
        <v>235.2</v>
      </c>
      <c r="F339" s="32">
        <f>IFERROR('σ и σw, МПа'!F339*$BE$2,"-")</f>
        <v>235.2</v>
      </c>
      <c r="G339" s="32">
        <f>IFERROR('σ и σw, МПа'!G339*$BE$2,"-")</f>
        <v>235.2</v>
      </c>
      <c r="H339" s="32">
        <f>IFERROR('σ и σw, МПа'!H339*$BE$2,"-")</f>
        <v>235.2</v>
      </c>
      <c r="I339" s="32">
        <f>IFERROR('σ и σw, МПа'!I339*$BE$2,"-")</f>
        <v>220</v>
      </c>
      <c r="J339" s="32">
        <f>IFERROR('σ и σw, МПа'!J339*$BE$2,"-")</f>
        <v>211.99999999999997</v>
      </c>
      <c r="K339" s="32">
        <f>IFERROR('σ и σw, МПа'!K339*$BE$2,"-")</f>
        <v>196</v>
      </c>
      <c r="L339" s="32">
        <f>IFERROR('σ и σw, МПа'!L339*$BE$2,"-")</f>
        <v>196</v>
      </c>
      <c r="M339" s="32">
        <f>IFERROR('σ и σw, МПа'!M339*$BE$2,"-")</f>
        <v>187.99999999999997</v>
      </c>
      <c r="N339" s="32">
        <f>IFERROR('σ и σw, МПа'!N339*$BE$2,"-")</f>
        <v>180.79999999999998</v>
      </c>
      <c r="O339" s="32">
        <f>IFERROR('σ и σw, МПа'!O339*$BE$2,"-")</f>
        <v>172.79999999999998</v>
      </c>
      <c r="P339" s="33" t="str">
        <f>IFERROR('σ и σw, МПа'!P339*$BE$2,"-")</f>
        <v>-</v>
      </c>
      <c r="Q339" s="31">
        <f>IFERROR('σ и σw, МПа'!D339*$BF$2,"-")</f>
        <v>334.93333333333339</v>
      </c>
      <c r="R339" s="32">
        <f>IFERROR('σ и σw, МПа'!E339*$BF$2,"-")</f>
        <v>313.60000000000002</v>
      </c>
      <c r="S339" s="32">
        <f>IFERROR('σ и σw, МПа'!F339*$BF$2,"-")</f>
        <v>313.60000000000002</v>
      </c>
      <c r="T339" s="32">
        <f>IFERROR('σ и σw, МПа'!G339*$BF$2,"-")</f>
        <v>313.60000000000002</v>
      </c>
      <c r="U339" s="32">
        <f>IFERROR('σ и σw, МПа'!H339*$BF$2,"-")</f>
        <v>313.60000000000002</v>
      </c>
      <c r="V339" s="32">
        <f>IFERROR('σ и σw, МПа'!I339*$BF$2,"-")</f>
        <v>293.33333333333337</v>
      </c>
      <c r="W339" s="32">
        <f>IFERROR('σ и σw, МПа'!J339*$BF$2,"-")</f>
        <v>282.66666666666669</v>
      </c>
      <c r="X339" s="32">
        <f>IFERROR('σ и σw, МПа'!K339*$BF$2,"-")</f>
        <v>261.33333333333337</v>
      </c>
      <c r="Y339" s="32">
        <f>IFERROR('σ и σw, МПа'!L339*$BF$2,"-")</f>
        <v>261.33333333333337</v>
      </c>
      <c r="Z339" s="32">
        <f>IFERROR('σ и σw, МПа'!M339*$BF$2,"-")</f>
        <v>250.66666666666666</v>
      </c>
      <c r="AA339" s="32">
        <f>IFERROR('σ и σw, МПа'!N339*$BF$2,"-")</f>
        <v>241.06666666666666</v>
      </c>
      <c r="AB339" s="32">
        <f>IFERROR('σ и σw, МПа'!O339*$BF$2,"-")</f>
        <v>230.4</v>
      </c>
      <c r="AC339" s="33" t="str">
        <f>IFERROR('σ и σw, МПа'!P339*$BF$2,"-")</f>
        <v>-</v>
      </c>
      <c r="AD339" s="31">
        <f>IFERROR('σ и σw, МПа'!Q339*$BG$2,"-")</f>
        <v>188.4</v>
      </c>
      <c r="AE339" s="32">
        <f>IFERROR('σ и σw, МПа'!R339*$BG$2,"-")</f>
        <v>176.4</v>
      </c>
      <c r="AF339" s="32">
        <f>IFERROR('σ и σw, МПа'!S339*$BG$2,"-")</f>
        <v>176.4</v>
      </c>
      <c r="AG339" s="32">
        <f>IFERROR('σ и σw, МПа'!T339*$BG$2,"-")</f>
        <v>176.4</v>
      </c>
      <c r="AH339" s="32">
        <f>IFERROR('σ и σw, МПа'!U339*$BG$2,"-")</f>
        <v>176.4</v>
      </c>
      <c r="AI339" s="32">
        <f>IFERROR('σ и σw, МПа'!V339*$BG$2,"-")</f>
        <v>165</v>
      </c>
      <c r="AJ339" s="32">
        <f>IFERROR('σ и σw, МПа'!W339*$BG$2,"-")</f>
        <v>159</v>
      </c>
      <c r="AK339" s="32">
        <f>IFERROR('σ и σw, МПа'!X339*$BG$2,"-")</f>
        <v>147</v>
      </c>
      <c r="AL339" s="32">
        <f>IFERROR('σ и σw, МПа'!Y339*$BG$2,"-")</f>
        <v>147</v>
      </c>
      <c r="AM339" s="32">
        <f>IFERROR('σ и σw, МПа'!Z339*$BG$2,"-")</f>
        <v>141</v>
      </c>
      <c r="AN339" s="32">
        <f>IFERROR('σ и σw, МПа'!AA339*$BG$2,"-")</f>
        <v>135.6</v>
      </c>
      <c r="AO339" s="32">
        <f>IFERROR('σ и σw, МПа'!AB339*$BG$2,"-")</f>
        <v>129.6</v>
      </c>
      <c r="AP339" s="33" t="str">
        <f>IFERROR('σ и σw, МПа'!AC339*$BG$2,"-")</f>
        <v>-</v>
      </c>
      <c r="AQ339" s="31">
        <f>IFERROR('σ и σw, МПа'!Q339*$BH$2,"-")</f>
        <v>314</v>
      </c>
      <c r="AR339" s="32">
        <f>IFERROR('σ и σw, МПа'!R339*$BH$2,"-")</f>
        <v>294</v>
      </c>
      <c r="AS339" s="32">
        <f>IFERROR('σ и σw, МПа'!S339*$BH$2,"-")</f>
        <v>294</v>
      </c>
      <c r="AT339" s="32">
        <f>IFERROR('σ и σw, МПа'!T339*$BH$2,"-")</f>
        <v>294</v>
      </c>
      <c r="AU339" s="32">
        <f>IFERROR('σ и σw, МПа'!U339*$BH$2,"-")</f>
        <v>294</v>
      </c>
      <c r="AV339" s="32">
        <f>IFERROR('σ и σw, МПа'!V339*$BH$2,"-")</f>
        <v>275</v>
      </c>
      <c r="AW339" s="32">
        <f>IFERROR('σ и σw, МПа'!W339*$BH$2,"-")</f>
        <v>265</v>
      </c>
      <c r="AX339" s="32">
        <f>IFERROR('σ и σw, МПа'!X339*$BH$2,"-")</f>
        <v>245</v>
      </c>
      <c r="AY339" s="32">
        <f>IFERROR('σ и σw, МПа'!Y339*$BH$2,"-")</f>
        <v>245</v>
      </c>
      <c r="AZ339" s="32">
        <f>IFERROR('σ и σw, МПа'!Z339*$BH$2,"-")</f>
        <v>235</v>
      </c>
      <c r="BA339" s="32">
        <f>IFERROR('σ и σw, МПа'!AA339*$BH$2,"-")</f>
        <v>226</v>
      </c>
      <c r="BB339" s="32">
        <f>IFERROR('σ и σw, МПа'!AB339*$BH$2,"-")</f>
        <v>216</v>
      </c>
      <c r="BC339" s="33" t="str">
        <f>IFERROR('σ и σw, МПа'!AC339*$BH$2,"-")</f>
        <v>-</v>
      </c>
    </row>
    <row r="340" spans="1:55" ht="38.25" x14ac:dyDescent="0.25">
      <c r="A340" s="10" t="str">
        <f>INDEX('Обработка исходного'!B:B,ROW($B$3)+4*(ROW($B340)-ROW($B$3)))</f>
        <v>Сталь хромоникелевая коррозионно-стойкого аустенитного класса</v>
      </c>
      <c r="B340" s="47" t="str">
        <f>INDEX('Обработка исходного'!D:D,ROW($B$3)+4*(ROW($B340)-ROW($B$3)))</f>
        <v>Х18Н22В2Т2</v>
      </c>
      <c r="C340" s="27" t="str">
        <f>'Rp0,2, МПа'!C340</f>
        <v>Поковки из слитков массой до 10 т</v>
      </c>
      <c r="D340" s="31">
        <f>IFERROR('σ и σw, МПа'!D340*$BE$2,"-")</f>
        <v>274.39999999999998</v>
      </c>
      <c r="E340" s="32">
        <f>IFERROR('σ и σw, МПа'!E340*$BE$2,"-")</f>
        <v>274.39999999999998</v>
      </c>
      <c r="F340" s="32">
        <f>IFERROR('σ и σw, МПа'!F340*$BE$2,"-")</f>
        <v>274.39999999999998</v>
      </c>
      <c r="G340" s="32">
        <f>IFERROR('σ и σw, МПа'!G340*$BE$2,"-")</f>
        <v>258.39999999999998</v>
      </c>
      <c r="H340" s="32">
        <f>IFERROR('σ и σw, МПа'!H340*$BE$2,"-")</f>
        <v>258.39999999999998</v>
      </c>
      <c r="I340" s="32">
        <f>IFERROR('σ и σw, МПа'!I340*$BE$2,"-")</f>
        <v>258.39999999999998</v>
      </c>
      <c r="J340" s="32">
        <f>IFERROR('σ и σw, МПа'!J340*$BE$2,"-")</f>
        <v>258.39999999999998</v>
      </c>
      <c r="K340" s="32">
        <f>IFERROR('σ и σw, МПа'!K340*$BE$2,"-")</f>
        <v>258.39999999999998</v>
      </c>
      <c r="L340" s="32">
        <f>IFERROR('σ и σw, МПа'!L340*$BE$2,"-")</f>
        <v>258</v>
      </c>
      <c r="M340" s="32">
        <f>IFERROR('σ и σw, МПа'!M340*$BE$2,"-")</f>
        <v>251.2</v>
      </c>
      <c r="N340" s="32">
        <f>IFERROR('σ и σw, МПа'!N340*$BE$2,"-")</f>
        <v>235.2</v>
      </c>
      <c r="O340" s="32">
        <f>IFERROR('σ и σw, МПа'!O340*$BE$2,"-")</f>
        <v>235.2</v>
      </c>
      <c r="P340" s="33">
        <f>IFERROR('σ и σw, МПа'!P340*$BE$2,"-")</f>
        <v>235.2</v>
      </c>
      <c r="Q340" s="31">
        <f>IFERROR('σ и σw, МПа'!D340*$BF$2,"-")</f>
        <v>365.86666666666667</v>
      </c>
      <c r="R340" s="32">
        <f>IFERROR('σ и σw, МПа'!E340*$BF$2,"-")</f>
        <v>365.86666666666667</v>
      </c>
      <c r="S340" s="32">
        <f>IFERROR('σ и σw, МПа'!F340*$BF$2,"-")</f>
        <v>365.86666666666667</v>
      </c>
      <c r="T340" s="32">
        <f>IFERROR('σ и σw, МПа'!G340*$BF$2,"-")</f>
        <v>344.53333333333336</v>
      </c>
      <c r="U340" s="32">
        <f>IFERROR('σ и σw, МПа'!H340*$BF$2,"-")</f>
        <v>344.53333333333336</v>
      </c>
      <c r="V340" s="32">
        <f>IFERROR('σ и σw, МПа'!I340*$BF$2,"-")</f>
        <v>344.53333333333336</v>
      </c>
      <c r="W340" s="32">
        <f>IFERROR('σ и σw, МПа'!J340*$BF$2,"-")</f>
        <v>344.53333333333336</v>
      </c>
      <c r="X340" s="32">
        <f>IFERROR('σ и σw, МПа'!K340*$BF$2,"-")</f>
        <v>344.53333333333336</v>
      </c>
      <c r="Y340" s="32">
        <f>IFERROR('σ и σw, МПа'!L340*$BF$2,"-")</f>
        <v>344</v>
      </c>
      <c r="Z340" s="32">
        <f>IFERROR('σ и σw, МПа'!M340*$BF$2,"-")</f>
        <v>334.93333333333339</v>
      </c>
      <c r="AA340" s="32">
        <f>IFERROR('σ и σw, МПа'!N340*$BF$2,"-")</f>
        <v>313.60000000000002</v>
      </c>
      <c r="AB340" s="32">
        <f>IFERROR('σ и σw, МПа'!O340*$BF$2,"-")</f>
        <v>313.60000000000002</v>
      </c>
      <c r="AC340" s="33">
        <f>IFERROR('σ и σw, МПа'!P340*$BF$2,"-")</f>
        <v>313.60000000000002</v>
      </c>
      <c r="AD340" s="31">
        <f>IFERROR('σ и σw, МПа'!Q340*$BG$2,"-")</f>
        <v>205.79999999999998</v>
      </c>
      <c r="AE340" s="32">
        <f>IFERROR('σ и σw, МПа'!R340*$BG$2,"-")</f>
        <v>205.79999999999998</v>
      </c>
      <c r="AF340" s="32">
        <f>IFERROR('σ и σw, МПа'!S340*$BG$2,"-")</f>
        <v>205.79999999999998</v>
      </c>
      <c r="AG340" s="32">
        <f>IFERROR('σ и σw, МПа'!T340*$BG$2,"-")</f>
        <v>193.79999999999998</v>
      </c>
      <c r="AH340" s="32">
        <f>IFERROR('σ и σw, МПа'!U340*$BG$2,"-")</f>
        <v>193.79999999999998</v>
      </c>
      <c r="AI340" s="32">
        <f>IFERROR('σ и σw, МПа'!V340*$BG$2,"-")</f>
        <v>193.79999999999998</v>
      </c>
      <c r="AJ340" s="32">
        <f>IFERROR('σ и σw, МПа'!W340*$BG$2,"-")</f>
        <v>193.79999999999998</v>
      </c>
      <c r="AK340" s="32">
        <f>IFERROR('σ и σw, МПа'!X340*$BG$2,"-")</f>
        <v>193.79999999999998</v>
      </c>
      <c r="AL340" s="32">
        <f>IFERROR('σ и σw, МПа'!Y340*$BG$2,"-")</f>
        <v>193.79999999999998</v>
      </c>
      <c r="AM340" s="32">
        <f>IFERROR('σ и σw, МПа'!Z340*$BG$2,"-")</f>
        <v>188.4</v>
      </c>
      <c r="AN340" s="32">
        <f>IFERROR('σ и σw, МПа'!AA340*$BG$2,"-")</f>
        <v>176.4</v>
      </c>
      <c r="AO340" s="32">
        <f>IFERROR('σ и σw, МПа'!AB340*$BG$2,"-")</f>
        <v>176.4</v>
      </c>
      <c r="AP340" s="33">
        <f>IFERROR('σ и σw, МПа'!AC340*$BG$2,"-")</f>
        <v>176.4</v>
      </c>
      <c r="AQ340" s="31">
        <f>IFERROR('σ и σw, МПа'!Q340*$BH$2,"-")</f>
        <v>343</v>
      </c>
      <c r="AR340" s="32">
        <f>IFERROR('σ и σw, МПа'!R340*$BH$2,"-")</f>
        <v>343</v>
      </c>
      <c r="AS340" s="32">
        <f>IFERROR('σ и σw, МПа'!S340*$BH$2,"-")</f>
        <v>343</v>
      </c>
      <c r="AT340" s="32">
        <f>IFERROR('σ и σw, МПа'!T340*$BH$2,"-")</f>
        <v>323</v>
      </c>
      <c r="AU340" s="32">
        <f>IFERROR('σ и σw, МПа'!U340*$BH$2,"-")</f>
        <v>323</v>
      </c>
      <c r="AV340" s="32">
        <f>IFERROR('σ и σw, МПа'!V340*$BH$2,"-")</f>
        <v>323</v>
      </c>
      <c r="AW340" s="32">
        <f>IFERROR('σ и σw, МПа'!W340*$BH$2,"-")</f>
        <v>323</v>
      </c>
      <c r="AX340" s="32">
        <f>IFERROR('σ и σw, МПа'!X340*$BH$2,"-")</f>
        <v>323</v>
      </c>
      <c r="AY340" s="32">
        <f>IFERROR('σ и σw, МПа'!Y340*$BH$2,"-")</f>
        <v>323</v>
      </c>
      <c r="AZ340" s="32">
        <f>IFERROR('σ и σw, МПа'!Z340*$BH$2,"-")</f>
        <v>314</v>
      </c>
      <c r="BA340" s="32">
        <f>IFERROR('σ и σw, МПа'!AA340*$BH$2,"-")</f>
        <v>294</v>
      </c>
      <c r="BB340" s="32">
        <f>IFERROR('σ и σw, МПа'!AB340*$BH$2,"-")</f>
        <v>294</v>
      </c>
      <c r="BC340" s="33">
        <f>IFERROR('σ и σw, МПа'!AC340*$BH$2,"-")</f>
        <v>294</v>
      </c>
    </row>
    <row r="341" spans="1:55" ht="38.25" x14ac:dyDescent="0.25">
      <c r="A341" s="10" t="str">
        <f>INDEX('Обработка исходного'!B:B,ROW($B$3)+4*(ROW($B341)-ROW($B$3)))</f>
        <v>Сталь хромоникелевая коррозионно-стойкого аустенитного класса</v>
      </c>
      <c r="B341" s="47" t="str">
        <f>INDEX('Обработка исходного'!D:D,ROW($B$3)+4*(ROW($B341)-ROW($B$3)))</f>
        <v>31Х19Н9МВБТ</v>
      </c>
      <c r="C341" s="27" t="str">
        <f>'Rp0,2, МПа'!C341</f>
        <v>Заготовки крепежных деталей неограниченной толщины, КП315*</v>
      </c>
      <c r="D341" s="31">
        <f>IFERROR('σ и σw, МПа'!D341*$BE$2,"-")</f>
        <v>252</v>
      </c>
      <c r="E341" s="32">
        <f>IFERROR('σ и σw, МПа'!E341*$BE$2,"-")</f>
        <v>251.2</v>
      </c>
      <c r="F341" s="32">
        <f>IFERROR('σ и σw, МПа'!F341*$BE$2,"-")</f>
        <v>251.2</v>
      </c>
      <c r="G341" s="32">
        <f>IFERROR('σ и σw, МПа'!G341*$BE$2,"-")</f>
        <v>251.2</v>
      </c>
      <c r="H341" s="32">
        <f>IFERROR('σ и σw, МПа'!H341*$BE$2,"-")</f>
        <v>244.61538461538458</v>
      </c>
      <c r="I341" s="32">
        <f>IFERROR('σ и σw, МПа'!I341*$BE$2,"-")</f>
        <v>235.38461538461539</v>
      </c>
      <c r="J341" s="32">
        <f>IFERROR('σ и σw, МПа'!J341*$BE$2,"-")</f>
        <v>226.61538461538461</v>
      </c>
      <c r="K341" s="32">
        <f>IFERROR('σ и σw, МПа'!K341*$BE$2,"-")</f>
        <v>217.38461538461539</v>
      </c>
      <c r="L341" s="32">
        <f>IFERROR('σ и σw, МПа'!L341*$BE$2,"-")</f>
        <v>203.53846153846152</v>
      </c>
      <c r="M341" s="32">
        <f>IFERROR('σ и σw, МПа'!M341*$BE$2,"-")</f>
        <v>203.53846153846152</v>
      </c>
      <c r="N341" s="32">
        <f>IFERROR('σ и σw, МПа'!N341*$BE$2,"-")</f>
        <v>190.15384615384613</v>
      </c>
      <c r="O341" s="32">
        <f>IFERROR('σ и σw, МПа'!O341*$BE$2,"-")</f>
        <v>180.92307692307693</v>
      </c>
      <c r="P341" s="33">
        <f>IFERROR('σ и σw, МПа'!P341*$BE$2,"-")</f>
        <v>156.79999999999998</v>
      </c>
      <c r="Q341" s="31">
        <f>IFERROR('σ и σw, МПа'!D341*$BF$2,"-")</f>
        <v>336</v>
      </c>
      <c r="R341" s="32">
        <f>IFERROR('σ и σw, МПа'!E341*$BF$2,"-")</f>
        <v>334.93333333333339</v>
      </c>
      <c r="S341" s="32">
        <f>IFERROR('σ и σw, МПа'!F341*$BF$2,"-")</f>
        <v>334.93333333333339</v>
      </c>
      <c r="T341" s="32">
        <f>IFERROR('σ и σw, МПа'!G341*$BF$2,"-")</f>
        <v>334.93333333333339</v>
      </c>
      <c r="U341" s="32">
        <f>IFERROR('σ и σw, МПа'!H341*$BF$2,"-")</f>
        <v>326.15384615384619</v>
      </c>
      <c r="V341" s="32">
        <f>IFERROR('σ и σw, МПа'!I341*$BF$2,"-")</f>
        <v>313.84615384615387</v>
      </c>
      <c r="W341" s="32">
        <f>IFERROR('σ и σw, МПа'!J341*$BF$2,"-")</f>
        <v>302.15384615384613</v>
      </c>
      <c r="X341" s="32">
        <f>IFERROR('σ и σw, МПа'!K341*$BF$2,"-")</f>
        <v>289.84615384615387</v>
      </c>
      <c r="Y341" s="32">
        <f>IFERROR('σ и σw, МПа'!L341*$BF$2,"-")</f>
        <v>271.38461538461542</v>
      </c>
      <c r="Z341" s="32">
        <f>IFERROR('σ и σw, МПа'!M341*$BF$2,"-")</f>
        <v>271.38461538461542</v>
      </c>
      <c r="AA341" s="32">
        <f>IFERROR('σ и σw, МПа'!N341*$BF$2,"-")</f>
        <v>253.53846153846155</v>
      </c>
      <c r="AB341" s="32">
        <f>IFERROR('σ и σw, МПа'!O341*$BF$2,"-")</f>
        <v>241.23076923076925</v>
      </c>
      <c r="AC341" s="33">
        <f>IFERROR('σ и σw, МПа'!P341*$BF$2,"-")</f>
        <v>209.06666666666666</v>
      </c>
      <c r="AD341" s="31">
        <f>IFERROR('σ и σw, МПа'!Q341*$BG$2,"-")</f>
        <v>189</v>
      </c>
      <c r="AE341" s="32">
        <f>IFERROR('σ и σw, МПа'!R341*$BG$2,"-")</f>
        <v>188.4</v>
      </c>
      <c r="AF341" s="32">
        <f>IFERROR('σ и σw, МПа'!S341*$BG$2,"-")</f>
        <v>188.4</v>
      </c>
      <c r="AG341" s="32">
        <f>IFERROR('σ и σw, МПа'!T341*$BG$2,"-")</f>
        <v>188.4</v>
      </c>
      <c r="AH341" s="32">
        <f>IFERROR('σ и σw, МПа'!U341*$BG$2,"-")</f>
        <v>188.4</v>
      </c>
      <c r="AI341" s="32">
        <f>IFERROR('σ и σw, МПа'!V341*$BG$2,"-")</f>
        <v>188.4</v>
      </c>
      <c r="AJ341" s="32">
        <f>IFERROR('σ и σw, МПа'!W341*$BG$2,"-")</f>
        <v>188.4</v>
      </c>
      <c r="AK341" s="32">
        <f>IFERROR('σ и σw, МПа'!X341*$BG$2,"-")</f>
        <v>176.4</v>
      </c>
      <c r="AL341" s="32">
        <f>IFERROR('σ и σw, МПа'!Y341*$BG$2,"-")</f>
        <v>170.4</v>
      </c>
      <c r="AM341" s="32">
        <f>IFERROR('σ и σw, МПа'!Z341*$BG$2,"-")</f>
        <v>165</v>
      </c>
      <c r="AN341" s="32">
        <f>IFERROR('σ и σw, МПа'!AA341*$BG$2,"-")</f>
        <v>165</v>
      </c>
      <c r="AO341" s="32">
        <f>IFERROR('σ и σw, МПа'!AB341*$BG$2,"-")</f>
        <v>159</v>
      </c>
      <c r="AP341" s="33">
        <f>IFERROR('σ и σw, МПа'!AC341*$BG$2,"-")</f>
        <v>117.6</v>
      </c>
      <c r="AQ341" s="31">
        <f>IFERROR('σ и σw, МПа'!Q341*$BH$2,"-")</f>
        <v>315</v>
      </c>
      <c r="AR341" s="32">
        <f>IFERROR('σ и σw, МПа'!R341*$BH$2,"-")</f>
        <v>314</v>
      </c>
      <c r="AS341" s="32">
        <f>IFERROR('σ и σw, МПа'!S341*$BH$2,"-")</f>
        <v>314</v>
      </c>
      <c r="AT341" s="32">
        <f>IFERROR('σ и σw, МПа'!T341*$BH$2,"-")</f>
        <v>314</v>
      </c>
      <c r="AU341" s="32">
        <f>IFERROR('σ и σw, МПа'!U341*$BH$2,"-")</f>
        <v>314</v>
      </c>
      <c r="AV341" s="32">
        <f>IFERROR('σ и σw, МПа'!V341*$BH$2,"-")</f>
        <v>314</v>
      </c>
      <c r="AW341" s="32">
        <f>IFERROR('σ и σw, МПа'!W341*$BH$2,"-")</f>
        <v>314</v>
      </c>
      <c r="AX341" s="32">
        <f>IFERROR('σ и σw, МПа'!X341*$BH$2,"-")</f>
        <v>294</v>
      </c>
      <c r="AY341" s="32">
        <f>IFERROR('σ и σw, МПа'!Y341*$BH$2,"-")</f>
        <v>284</v>
      </c>
      <c r="AZ341" s="32">
        <f>IFERROR('σ и σw, МПа'!Z341*$BH$2,"-")</f>
        <v>275</v>
      </c>
      <c r="BA341" s="32">
        <f>IFERROR('σ и σw, МПа'!AA341*$BH$2,"-")</f>
        <v>275</v>
      </c>
      <c r="BB341" s="32">
        <f>IFERROR('σ и σw, МПа'!AB341*$BH$2,"-")</f>
        <v>265</v>
      </c>
      <c r="BC341" s="33">
        <f>IFERROR('σ и σw, МПа'!AC341*$BH$2,"-")</f>
        <v>196</v>
      </c>
    </row>
    <row r="342" spans="1:55" ht="38.25" x14ac:dyDescent="0.25">
      <c r="A342" s="10" t="str">
        <f>INDEX('Обработка исходного'!B:B,ROW($B$3)+4*(ROW($B342)-ROW($B$3)))</f>
        <v>Сталь хромоникелевая коррозионно-стойкого аустенитного класса</v>
      </c>
      <c r="B342" s="47" t="str">
        <f>INDEX('Обработка исходного'!D:D,ROW($B$3)+4*(ROW($B342)-ROW($B$3)))</f>
        <v>31Х19Н9МВБТ</v>
      </c>
      <c r="C342" s="27" t="str">
        <f>'Rp0,2, МПа'!C342</f>
        <v>Горячекатаная и кованая сталь диаметром, стороной квадрата или толщиной до 60 мм</v>
      </c>
      <c r="D342" s="31">
        <f>IFERROR('σ и σw, МПа'!D342*$BE$2,"-")</f>
        <v>235.2</v>
      </c>
      <c r="E342" s="32">
        <f>IFERROR('σ и σw, МПа'!E342*$BE$2,"-")</f>
        <v>235.2</v>
      </c>
      <c r="F342" s="32">
        <f>IFERROR('σ и σw, МПа'!F342*$BE$2,"-")</f>
        <v>235.2</v>
      </c>
      <c r="G342" s="32">
        <f>IFERROR('σ и σw, МПа'!G342*$BE$2,"-")</f>
        <v>235.2</v>
      </c>
      <c r="H342" s="32">
        <f>IFERROR('σ и σw, МПа'!H342*$BE$2,"-")</f>
        <v>235.2</v>
      </c>
      <c r="I342" s="32">
        <f>IFERROR('σ и σw, МПа'!I342*$BE$2,"-")</f>
        <v>235.2</v>
      </c>
      <c r="J342" s="32">
        <f>IFERROR('σ и σw, МПа'!J342*$BE$2,"-")</f>
        <v>226.61538461538461</v>
      </c>
      <c r="K342" s="32">
        <f>IFERROR('σ и σw, МПа'!K342*$BE$2,"-")</f>
        <v>217.38461538461539</v>
      </c>
      <c r="L342" s="32">
        <f>IFERROR('σ и σw, МПа'!L342*$BE$2,"-")</f>
        <v>203.53846153846152</v>
      </c>
      <c r="M342" s="32">
        <f>IFERROR('σ и σw, МПа'!M342*$BE$2,"-")</f>
        <v>203.53846153846152</v>
      </c>
      <c r="N342" s="32">
        <f>IFERROR('σ и σw, МПа'!N342*$BE$2,"-")</f>
        <v>190.15384615384613</v>
      </c>
      <c r="O342" s="32">
        <f>IFERROR('σ и σw, МПа'!O342*$BE$2,"-")</f>
        <v>180.92307692307693</v>
      </c>
      <c r="P342" s="33">
        <f>IFERROR('σ и σw, МПа'!P342*$BE$2,"-")</f>
        <v>180.92307692307693</v>
      </c>
      <c r="Q342" s="31">
        <f>IFERROR('σ и σw, МПа'!D342*$BF$2,"-")</f>
        <v>313.60000000000002</v>
      </c>
      <c r="R342" s="32">
        <f>IFERROR('σ и σw, МПа'!E342*$BF$2,"-")</f>
        <v>313.60000000000002</v>
      </c>
      <c r="S342" s="32">
        <f>IFERROR('σ и σw, МПа'!F342*$BF$2,"-")</f>
        <v>313.60000000000002</v>
      </c>
      <c r="T342" s="32">
        <f>IFERROR('σ и σw, МПа'!G342*$BF$2,"-")</f>
        <v>313.60000000000002</v>
      </c>
      <c r="U342" s="32">
        <f>IFERROR('σ и σw, МПа'!H342*$BF$2,"-")</f>
        <v>313.60000000000002</v>
      </c>
      <c r="V342" s="32">
        <f>IFERROR('σ и σw, МПа'!I342*$BF$2,"-")</f>
        <v>313.60000000000002</v>
      </c>
      <c r="W342" s="32">
        <f>IFERROR('σ и σw, МПа'!J342*$BF$2,"-")</f>
        <v>302.15384615384613</v>
      </c>
      <c r="X342" s="32">
        <f>IFERROR('σ и σw, МПа'!K342*$BF$2,"-")</f>
        <v>289.84615384615387</v>
      </c>
      <c r="Y342" s="32">
        <f>IFERROR('σ и σw, МПа'!L342*$BF$2,"-")</f>
        <v>271.38461538461542</v>
      </c>
      <c r="Z342" s="32">
        <f>IFERROR('σ и σw, МПа'!M342*$BF$2,"-")</f>
        <v>271.38461538461542</v>
      </c>
      <c r="AA342" s="32">
        <f>IFERROR('σ и σw, МПа'!N342*$BF$2,"-")</f>
        <v>253.53846153846155</v>
      </c>
      <c r="AB342" s="32">
        <f>IFERROR('σ и σw, МПа'!O342*$BF$2,"-")</f>
        <v>241.23076923076925</v>
      </c>
      <c r="AC342" s="33">
        <f>IFERROR('σ и σw, МПа'!P342*$BF$2,"-")</f>
        <v>241.23076923076925</v>
      </c>
      <c r="AD342" s="31">
        <f>IFERROR('σ и σw, МПа'!Q342*$BG$2,"-")</f>
        <v>176.4</v>
      </c>
      <c r="AE342" s="32">
        <f>IFERROR('σ и σw, МПа'!R342*$BG$2,"-")</f>
        <v>176.4</v>
      </c>
      <c r="AF342" s="32">
        <f>IFERROR('σ и σw, МПа'!S342*$BG$2,"-")</f>
        <v>176.4</v>
      </c>
      <c r="AG342" s="32">
        <f>IFERROR('σ и σw, МПа'!T342*$BG$2,"-")</f>
        <v>176.4</v>
      </c>
      <c r="AH342" s="32">
        <f>IFERROR('σ и σw, МПа'!U342*$BG$2,"-")</f>
        <v>176.4</v>
      </c>
      <c r="AI342" s="32">
        <f>IFERROR('σ и σw, МПа'!V342*$BG$2,"-")</f>
        <v>176.4</v>
      </c>
      <c r="AJ342" s="32">
        <f>IFERROR('σ и σw, МПа'!W342*$BG$2,"-")</f>
        <v>176.4</v>
      </c>
      <c r="AK342" s="32">
        <f>IFERROR('σ и σw, МПа'!X342*$BG$2,"-")</f>
        <v>176.4</v>
      </c>
      <c r="AL342" s="32">
        <f>IFERROR('σ и σw, МПа'!Y342*$BG$2,"-")</f>
        <v>176.4</v>
      </c>
      <c r="AM342" s="32">
        <f>IFERROR('σ и σw, МПа'!Z342*$BG$2,"-")</f>
        <v>165</v>
      </c>
      <c r="AN342" s="32">
        <f>IFERROR('σ и σw, МПа'!AA342*$BG$2,"-")</f>
        <v>165</v>
      </c>
      <c r="AO342" s="32">
        <f>IFERROR('σ и σw, МПа'!AB342*$BG$2,"-")</f>
        <v>159</v>
      </c>
      <c r="AP342" s="33">
        <f>IFERROR('σ и σw, МПа'!AC342*$BG$2,"-")</f>
        <v>159</v>
      </c>
      <c r="AQ342" s="31">
        <f>IFERROR('σ и σw, МПа'!Q342*$BH$2,"-")</f>
        <v>294</v>
      </c>
      <c r="AR342" s="32">
        <f>IFERROR('σ и σw, МПа'!R342*$BH$2,"-")</f>
        <v>294</v>
      </c>
      <c r="AS342" s="32">
        <f>IFERROR('σ и σw, МПа'!S342*$BH$2,"-")</f>
        <v>294</v>
      </c>
      <c r="AT342" s="32">
        <f>IFERROR('σ и σw, МПа'!T342*$BH$2,"-")</f>
        <v>294</v>
      </c>
      <c r="AU342" s="32">
        <f>IFERROR('σ и σw, МПа'!U342*$BH$2,"-")</f>
        <v>294</v>
      </c>
      <c r="AV342" s="32">
        <f>IFERROR('σ и σw, МПа'!V342*$BH$2,"-")</f>
        <v>294</v>
      </c>
      <c r="AW342" s="32">
        <f>IFERROR('σ и σw, МПа'!W342*$BH$2,"-")</f>
        <v>294</v>
      </c>
      <c r="AX342" s="32">
        <f>IFERROR('σ и σw, МПа'!X342*$BH$2,"-")</f>
        <v>294</v>
      </c>
      <c r="AY342" s="32">
        <f>IFERROR('σ и σw, МПа'!Y342*$BH$2,"-")</f>
        <v>294</v>
      </c>
      <c r="AZ342" s="32">
        <f>IFERROR('σ и σw, МПа'!Z342*$BH$2,"-")</f>
        <v>275</v>
      </c>
      <c r="BA342" s="32">
        <f>IFERROR('σ и σw, МПа'!AA342*$BH$2,"-")</f>
        <v>275</v>
      </c>
      <c r="BB342" s="32">
        <f>IFERROR('σ и σw, МПа'!AB342*$BH$2,"-")</f>
        <v>265</v>
      </c>
      <c r="BC342" s="33">
        <f>IFERROR('σ и σw, МПа'!AC342*$BH$2,"-")</f>
        <v>265</v>
      </c>
    </row>
    <row r="343" spans="1:55" ht="38.25" x14ac:dyDescent="0.25">
      <c r="A343" s="10" t="str">
        <f>INDEX('Обработка исходного'!B:B,ROW($B$3)+4*(ROW($B343)-ROW($B$3)))</f>
        <v>Сталь хромоникелевая коррозионно-стойкого аустенитного класса</v>
      </c>
      <c r="B343" s="47" t="str">
        <f>INDEX('Обработка исходного'!D:D,ROW($B$3)+4*(ROW($B343)-ROW($B$3)))</f>
        <v>31Х19Н9МВБТ</v>
      </c>
      <c r="C343" s="27" t="str">
        <f>'Rp0,2, МПа'!C343</f>
        <v>Горячекатаная и кованая сталь диаметром, стороной квадрата или толщиной от 60 до 100 мм</v>
      </c>
      <c r="D343" s="31">
        <f>IFERROR('σ и σw, МПа'!D343*$BE$2,"-")</f>
        <v>235.2</v>
      </c>
      <c r="E343" s="32">
        <f>IFERROR('σ и σw, МПа'!E343*$BE$2,"-")</f>
        <v>235.2</v>
      </c>
      <c r="F343" s="32">
        <f>IFERROR('σ и σw, МПа'!F343*$BE$2,"-")</f>
        <v>235.2</v>
      </c>
      <c r="G343" s="32">
        <f>IFERROR('σ и σw, МПа'!G343*$BE$2,"-")</f>
        <v>235.2</v>
      </c>
      <c r="H343" s="32">
        <f>IFERROR('σ и σw, МПа'!H343*$BE$2,"-")</f>
        <v>235.2</v>
      </c>
      <c r="I343" s="32">
        <f>IFERROR('σ и σw, МПа'!I343*$BE$2,"-")</f>
        <v>235.2</v>
      </c>
      <c r="J343" s="32">
        <f>IFERROR('σ и σw, МПа'!J343*$BE$2,"-")</f>
        <v>226.61538461538461</v>
      </c>
      <c r="K343" s="32">
        <f>IFERROR('σ и σw, МПа'!K343*$BE$2,"-")</f>
        <v>217.38461538461539</v>
      </c>
      <c r="L343" s="32">
        <f>IFERROR('σ и σw, МПа'!L343*$BE$2,"-")</f>
        <v>203.53846153846152</v>
      </c>
      <c r="M343" s="32">
        <f>IFERROR('σ и σw, МПа'!M343*$BE$2,"-")</f>
        <v>203.53846153846152</v>
      </c>
      <c r="N343" s="32">
        <f>IFERROR('σ и σw, МПа'!N343*$BE$2,"-")</f>
        <v>190.15384615384613</v>
      </c>
      <c r="O343" s="32">
        <f>IFERROR('σ и σw, МПа'!O343*$BE$2,"-")</f>
        <v>180.92307692307693</v>
      </c>
      <c r="P343" s="33">
        <f>IFERROR('σ и σw, МПа'!P343*$BE$2,"-")</f>
        <v>180.92307692307693</v>
      </c>
      <c r="Q343" s="31">
        <f>IFERROR('σ и σw, МПа'!D343*$BF$2,"-")</f>
        <v>313.60000000000002</v>
      </c>
      <c r="R343" s="32">
        <f>IFERROR('σ и σw, МПа'!E343*$BF$2,"-")</f>
        <v>313.60000000000002</v>
      </c>
      <c r="S343" s="32">
        <f>IFERROR('σ и σw, МПа'!F343*$BF$2,"-")</f>
        <v>313.60000000000002</v>
      </c>
      <c r="T343" s="32">
        <f>IFERROR('σ и σw, МПа'!G343*$BF$2,"-")</f>
        <v>313.60000000000002</v>
      </c>
      <c r="U343" s="32">
        <f>IFERROR('σ и σw, МПа'!H343*$BF$2,"-")</f>
        <v>313.60000000000002</v>
      </c>
      <c r="V343" s="32">
        <f>IFERROR('σ и σw, МПа'!I343*$BF$2,"-")</f>
        <v>313.60000000000002</v>
      </c>
      <c r="W343" s="32">
        <f>IFERROR('σ и σw, МПа'!J343*$BF$2,"-")</f>
        <v>302.15384615384613</v>
      </c>
      <c r="X343" s="32">
        <f>IFERROR('σ и σw, МПа'!K343*$BF$2,"-")</f>
        <v>289.84615384615387</v>
      </c>
      <c r="Y343" s="32">
        <f>IFERROR('σ и σw, МПа'!L343*$BF$2,"-")</f>
        <v>271.38461538461542</v>
      </c>
      <c r="Z343" s="32">
        <f>IFERROR('σ и σw, МПа'!M343*$BF$2,"-")</f>
        <v>271.38461538461542</v>
      </c>
      <c r="AA343" s="32">
        <f>IFERROR('σ и σw, МПа'!N343*$BF$2,"-")</f>
        <v>253.53846153846155</v>
      </c>
      <c r="AB343" s="32">
        <f>IFERROR('σ и σw, МПа'!O343*$BF$2,"-")</f>
        <v>241.23076923076925</v>
      </c>
      <c r="AC343" s="33">
        <f>IFERROR('σ и σw, МПа'!P343*$BF$2,"-")</f>
        <v>241.23076923076925</v>
      </c>
      <c r="AD343" s="31">
        <f>IFERROR('σ и σw, МПа'!Q343*$BG$2,"-")</f>
        <v>176.4</v>
      </c>
      <c r="AE343" s="32">
        <f>IFERROR('σ и σw, МПа'!R343*$BG$2,"-")</f>
        <v>176.4</v>
      </c>
      <c r="AF343" s="32">
        <f>IFERROR('σ и σw, МПа'!S343*$BG$2,"-")</f>
        <v>176.4</v>
      </c>
      <c r="AG343" s="32">
        <f>IFERROR('σ и σw, МПа'!T343*$BG$2,"-")</f>
        <v>176.4</v>
      </c>
      <c r="AH343" s="32">
        <f>IFERROR('σ и σw, МПа'!U343*$BG$2,"-")</f>
        <v>176.4</v>
      </c>
      <c r="AI343" s="32">
        <f>IFERROR('σ и σw, МПа'!V343*$BG$2,"-")</f>
        <v>176.4</v>
      </c>
      <c r="AJ343" s="32">
        <f>IFERROR('σ и σw, МПа'!W343*$BG$2,"-")</f>
        <v>176.4</v>
      </c>
      <c r="AK343" s="32">
        <f>IFERROR('σ и σw, МПа'!X343*$BG$2,"-")</f>
        <v>176.4</v>
      </c>
      <c r="AL343" s="32">
        <f>IFERROR('σ и σw, МПа'!Y343*$BG$2,"-")</f>
        <v>176.4</v>
      </c>
      <c r="AM343" s="32">
        <f>IFERROR('σ и σw, МПа'!Z343*$BG$2,"-")</f>
        <v>165</v>
      </c>
      <c r="AN343" s="32">
        <f>IFERROR('σ и σw, МПа'!AA343*$BG$2,"-")</f>
        <v>165</v>
      </c>
      <c r="AO343" s="32">
        <f>IFERROR('σ и σw, МПа'!AB343*$BG$2,"-")</f>
        <v>159</v>
      </c>
      <c r="AP343" s="33">
        <f>IFERROR('σ и σw, МПа'!AC343*$BG$2,"-")</f>
        <v>159</v>
      </c>
      <c r="AQ343" s="31">
        <f>IFERROR('σ и σw, МПа'!Q343*$BH$2,"-")</f>
        <v>294</v>
      </c>
      <c r="AR343" s="32">
        <f>IFERROR('σ и σw, МПа'!R343*$BH$2,"-")</f>
        <v>294</v>
      </c>
      <c r="AS343" s="32">
        <f>IFERROR('σ и σw, МПа'!S343*$BH$2,"-")</f>
        <v>294</v>
      </c>
      <c r="AT343" s="32">
        <f>IFERROR('σ и σw, МПа'!T343*$BH$2,"-")</f>
        <v>294</v>
      </c>
      <c r="AU343" s="32">
        <f>IFERROR('σ и σw, МПа'!U343*$BH$2,"-")</f>
        <v>294</v>
      </c>
      <c r="AV343" s="32">
        <f>IFERROR('σ и σw, МПа'!V343*$BH$2,"-")</f>
        <v>294</v>
      </c>
      <c r="AW343" s="32">
        <f>IFERROR('σ и σw, МПа'!W343*$BH$2,"-")</f>
        <v>294</v>
      </c>
      <c r="AX343" s="32">
        <f>IFERROR('σ и σw, МПа'!X343*$BH$2,"-")</f>
        <v>294</v>
      </c>
      <c r="AY343" s="32">
        <f>IFERROR('σ и σw, МПа'!Y343*$BH$2,"-")</f>
        <v>294</v>
      </c>
      <c r="AZ343" s="32">
        <f>IFERROR('σ и σw, МПа'!Z343*$BH$2,"-")</f>
        <v>275</v>
      </c>
      <c r="BA343" s="32">
        <f>IFERROR('σ и σw, МПа'!AA343*$BH$2,"-")</f>
        <v>275</v>
      </c>
      <c r="BB343" s="32">
        <f>IFERROR('σ и σw, МПа'!AB343*$BH$2,"-")</f>
        <v>265</v>
      </c>
      <c r="BC343" s="33">
        <f>IFERROR('σ и σw, МПа'!AC343*$BH$2,"-")</f>
        <v>265</v>
      </c>
    </row>
    <row r="344" spans="1:55" ht="38.25" x14ac:dyDescent="0.25">
      <c r="A344" s="10" t="str">
        <f>INDEX('Обработка исходного'!B:B,ROW($B$3)+4*(ROW($B344)-ROW($B$3)))</f>
        <v>Сталь хромоникелевая коррозионно-стойкого аустенитного класса</v>
      </c>
      <c r="B344" s="47" t="str">
        <f>INDEX('Обработка исходного'!D:D,ROW($B$3)+4*(ROW($B344)-ROW($B$3)))</f>
        <v>31Х19Н9МВБТ</v>
      </c>
      <c r="C344" s="27" t="str">
        <f>'Rp0,2, МПа'!C344</f>
        <v>Горячекатаная и кованая сталь диаметром, стороной квадрата или толщиной от 100 до 200 мм</v>
      </c>
      <c r="D344" s="31">
        <f>IFERROR('σ и σw, МПа'!D344*$BE$2,"-")</f>
        <v>235.2</v>
      </c>
      <c r="E344" s="32">
        <f>IFERROR('σ и σw, МПа'!E344*$BE$2,"-")</f>
        <v>235.2</v>
      </c>
      <c r="F344" s="32">
        <f>IFERROR('σ и σw, МПа'!F344*$BE$2,"-")</f>
        <v>235.2</v>
      </c>
      <c r="G344" s="32">
        <f>IFERROR('σ и σw, МПа'!G344*$BE$2,"-")</f>
        <v>235.2</v>
      </c>
      <c r="H344" s="32">
        <f>IFERROR('σ и σw, МПа'!H344*$BE$2,"-")</f>
        <v>235.2</v>
      </c>
      <c r="I344" s="32">
        <f>IFERROR('σ и σw, МПа'!I344*$BE$2,"-")</f>
        <v>235.2</v>
      </c>
      <c r="J344" s="32">
        <f>IFERROR('σ и σw, МПа'!J344*$BE$2,"-")</f>
        <v>226.61538461538461</v>
      </c>
      <c r="K344" s="32">
        <f>IFERROR('σ и σw, МПа'!K344*$BE$2,"-")</f>
        <v>217.38461538461539</v>
      </c>
      <c r="L344" s="32">
        <f>IFERROR('σ и σw, МПа'!L344*$BE$2,"-")</f>
        <v>203.53846153846152</v>
      </c>
      <c r="M344" s="32">
        <f>IFERROR('σ и σw, МПа'!M344*$BE$2,"-")</f>
        <v>203.53846153846152</v>
      </c>
      <c r="N344" s="32">
        <f>IFERROR('σ и σw, МПа'!N344*$BE$2,"-")</f>
        <v>190.15384615384613</v>
      </c>
      <c r="O344" s="32">
        <f>IFERROR('σ и σw, МПа'!O344*$BE$2,"-")</f>
        <v>180.92307692307693</v>
      </c>
      <c r="P344" s="33">
        <f>IFERROR('σ и σw, МПа'!P344*$BE$2,"-")</f>
        <v>180.92307692307693</v>
      </c>
      <c r="Q344" s="31">
        <f>IFERROR('σ и σw, МПа'!D344*$BF$2,"-")</f>
        <v>313.60000000000002</v>
      </c>
      <c r="R344" s="32">
        <f>IFERROR('σ и σw, МПа'!E344*$BF$2,"-")</f>
        <v>313.60000000000002</v>
      </c>
      <c r="S344" s="32">
        <f>IFERROR('σ и σw, МПа'!F344*$BF$2,"-")</f>
        <v>313.60000000000002</v>
      </c>
      <c r="T344" s="32">
        <f>IFERROR('σ и σw, МПа'!G344*$BF$2,"-")</f>
        <v>313.60000000000002</v>
      </c>
      <c r="U344" s="32">
        <f>IFERROR('σ и σw, МПа'!H344*$BF$2,"-")</f>
        <v>313.60000000000002</v>
      </c>
      <c r="V344" s="32">
        <f>IFERROR('σ и σw, МПа'!I344*$BF$2,"-")</f>
        <v>313.60000000000002</v>
      </c>
      <c r="W344" s="32">
        <f>IFERROR('σ и σw, МПа'!J344*$BF$2,"-")</f>
        <v>302.15384615384613</v>
      </c>
      <c r="X344" s="32">
        <f>IFERROR('σ и σw, МПа'!K344*$BF$2,"-")</f>
        <v>289.84615384615387</v>
      </c>
      <c r="Y344" s="32">
        <f>IFERROR('σ и σw, МПа'!L344*$BF$2,"-")</f>
        <v>271.38461538461542</v>
      </c>
      <c r="Z344" s="32">
        <f>IFERROR('σ и σw, МПа'!M344*$BF$2,"-")</f>
        <v>271.38461538461542</v>
      </c>
      <c r="AA344" s="32">
        <f>IFERROR('σ и σw, МПа'!N344*$BF$2,"-")</f>
        <v>253.53846153846155</v>
      </c>
      <c r="AB344" s="32">
        <f>IFERROR('σ и σw, МПа'!O344*$BF$2,"-")</f>
        <v>241.23076923076925</v>
      </c>
      <c r="AC344" s="33">
        <f>IFERROR('σ и σw, МПа'!P344*$BF$2,"-")</f>
        <v>241.23076923076925</v>
      </c>
      <c r="AD344" s="31">
        <f>IFERROR('σ и σw, МПа'!Q344*$BG$2,"-")</f>
        <v>176.4</v>
      </c>
      <c r="AE344" s="32">
        <f>IFERROR('σ и σw, МПа'!R344*$BG$2,"-")</f>
        <v>176.4</v>
      </c>
      <c r="AF344" s="32">
        <f>IFERROR('σ и σw, МПа'!S344*$BG$2,"-")</f>
        <v>176.4</v>
      </c>
      <c r="AG344" s="32">
        <f>IFERROR('σ и σw, МПа'!T344*$BG$2,"-")</f>
        <v>176.4</v>
      </c>
      <c r="AH344" s="32">
        <f>IFERROR('σ и σw, МПа'!U344*$BG$2,"-")</f>
        <v>176.4</v>
      </c>
      <c r="AI344" s="32">
        <f>IFERROR('σ и σw, МПа'!V344*$BG$2,"-")</f>
        <v>176.4</v>
      </c>
      <c r="AJ344" s="32">
        <f>IFERROR('σ и σw, МПа'!W344*$BG$2,"-")</f>
        <v>176.4</v>
      </c>
      <c r="AK344" s="32">
        <f>IFERROR('σ и σw, МПа'!X344*$BG$2,"-")</f>
        <v>176.4</v>
      </c>
      <c r="AL344" s="32">
        <f>IFERROR('σ и σw, МПа'!Y344*$BG$2,"-")</f>
        <v>176.4</v>
      </c>
      <c r="AM344" s="32">
        <f>IFERROR('σ и σw, МПа'!Z344*$BG$2,"-")</f>
        <v>165</v>
      </c>
      <c r="AN344" s="32">
        <f>IFERROR('σ и σw, МПа'!AA344*$BG$2,"-")</f>
        <v>165</v>
      </c>
      <c r="AO344" s="32">
        <f>IFERROR('σ и σw, МПа'!AB344*$BG$2,"-")</f>
        <v>159</v>
      </c>
      <c r="AP344" s="33">
        <f>IFERROR('σ и σw, МПа'!AC344*$BG$2,"-")</f>
        <v>159</v>
      </c>
      <c r="AQ344" s="31">
        <f>IFERROR('σ и σw, МПа'!Q344*$BH$2,"-")</f>
        <v>294</v>
      </c>
      <c r="AR344" s="32">
        <f>IFERROR('σ и σw, МПа'!R344*$BH$2,"-")</f>
        <v>294</v>
      </c>
      <c r="AS344" s="32">
        <f>IFERROR('σ и σw, МПа'!S344*$BH$2,"-")</f>
        <v>294</v>
      </c>
      <c r="AT344" s="32">
        <f>IFERROR('σ и σw, МПа'!T344*$BH$2,"-")</f>
        <v>294</v>
      </c>
      <c r="AU344" s="32">
        <f>IFERROR('σ и σw, МПа'!U344*$BH$2,"-")</f>
        <v>294</v>
      </c>
      <c r="AV344" s="32">
        <f>IFERROR('σ и σw, МПа'!V344*$BH$2,"-")</f>
        <v>294</v>
      </c>
      <c r="AW344" s="32">
        <f>IFERROR('σ и σw, МПа'!W344*$BH$2,"-")</f>
        <v>294</v>
      </c>
      <c r="AX344" s="32">
        <f>IFERROR('σ и σw, МПа'!X344*$BH$2,"-")</f>
        <v>294</v>
      </c>
      <c r="AY344" s="32">
        <f>IFERROR('σ и σw, МПа'!Y344*$BH$2,"-")</f>
        <v>294</v>
      </c>
      <c r="AZ344" s="32">
        <f>IFERROR('σ и σw, МПа'!Z344*$BH$2,"-")</f>
        <v>275</v>
      </c>
      <c r="BA344" s="32">
        <f>IFERROR('σ и σw, МПа'!AA344*$BH$2,"-")</f>
        <v>275</v>
      </c>
      <c r="BB344" s="32">
        <f>IFERROR('σ и σw, МПа'!AB344*$BH$2,"-")</f>
        <v>265</v>
      </c>
      <c r="BC344" s="33">
        <f>IFERROR('σ и σw, МПа'!AC344*$BH$2,"-")</f>
        <v>265</v>
      </c>
    </row>
    <row r="345" spans="1:55" ht="38.25" x14ac:dyDescent="0.25">
      <c r="A345" s="10" t="str">
        <f>INDEX('Обработка исходного'!B:B,ROW($B$3)+4*(ROW($B345)-ROW($B$3)))</f>
        <v>Сталь хромоникелевая коррозионно-стойкого аустенитного класса</v>
      </c>
      <c r="B345" s="47" t="str">
        <f>INDEX('Обработка исходного'!D:D,ROW($B$3)+4*(ROW($B345)-ROW($B$3)))</f>
        <v>10Х11Н20Т3Р</v>
      </c>
      <c r="C345" s="27" t="str">
        <f>'Rp0,2, МПа'!C345</f>
        <v>Горячекатаная и кованая сталь диаметром, стороной квадрата или толщиной от 60 до 100 мм</v>
      </c>
      <c r="D345" s="31">
        <f>IFERROR('σ и σw, МПа'!D345*$BE$2,"-")</f>
        <v>407.53846153846149</v>
      </c>
      <c r="E345" s="32">
        <f>IFERROR('σ и σw, МПа'!E345*$BE$2,"-")</f>
        <v>407.53846153846149</v>
      </c>
      <c r="F345" s="32">
        <f>IFERROR('σ и σw, МПа'!F345*$BE$2,"-")</f>
        <v>407.53846153846149</v>
      </c>
      <c r="G345" s="32">
        <f>IFERROR('σ и σw, МПа'!G345*$BE$2,"-")</f>
        <v>407.53846153846149</v>
      </c>
      <c r="H345" s="32">
        <f>IFERROR('σ и σw, МПа'!H345*$BE$2,"-")</f>
        <v>407.53846153846149</v>
      </c>
      <c r="I345" s="32">
        <f>IFERROR('σ и σw, МПа'!I345*$BE$2,"-")</f>
        <v>407.53846153846149</v>
      </c>
      <c r="J345" s="32">
        <f>IFERROR('σ и σw, МПа'!J345*$BE$2,"-")</f>
        <v>407.53846153846149</v>
      </c>
      <c r="K345" s="32">
        <f>IFERROR('σ и σw, МПа'!K345*$BE$2,"-")</f>
        <v>407.53846153846149</v>
      </c>
      <c r="L345" s="32">
        <f>IFERROR('σ и σw, МПа'!L345*$BE$2,"-")</f>
        <v>384.92307692307691</v>
      </c>
      <c r="M345" s="32">
        <f>IFERROR('σ и σw, МПа'!M345*$BE$2,"-")</f>
        <v>384.92307692307691</v>
      </c>
      <c r="N345" s="32">
        <f>IFERROR('σ и σw, МПа'!N345*$BE$2,"-")</f>
        <v>384.92307692307691</v>
      </c>
      <c r="O345" s="32">
        <f>IFERROR('σ и σw, МПа'!O345*$BE$2,"-")</f>
        <v>371.07692307692304</v>
      </c>
      <c r="P345" s="33">
        <f>IFERROR('σ и σw, МПа'!P345*$BE$2,"-")</f>
        <v>362.30769230769226</v>
      </c>
      <c r="Q345" s="31">
        <f>IFERROR('σ и σw, МПа'!D345*$BF$2,"-")</f>
        <v>543.38461538461536</v>
      </c>
      <c r="R345" s="32">
        <f>IFERROR('σ и σw, МПа'!E345*$BF$2,"-")</f>
        <v>543.38461538461536</v>
      </c>
      <c r="S345" s="32">
        <f>IFERROR('σ и σw, МПа'!F345*$BF$2,"-")</f>
        <v>543.38461538461536</v>
      </c>
      <c r="T345" s="32">
        <f>IFERROR('σ и σw, МПа'!G345*$BF$2,"-")</f>
        <v>543.38461538461536</v>
      </c>
      <c r="U345" s="32">
        <f>IFERROR('σ и σw, МПа'!H345*$BF$2,"-")</f>
        <v>543.38461538461536</v>
      </c>
      <c r="V345" s="32">
        <f>IFERROR('σ и σw, МПа'!I345*$BF$2,"-")</f>
        <v>543.38461538461536</v>
      </c>
      <c r="W345" s="32">
        <f>IFERROR('σ и σw, МПа'!J345*$BF$2,"-")</f>
        <v>543.38461538461536</v>
      </c>
      <c r="X345" s="32">
        <f>IFERROR('σ и σw, МПа'!K345*$BF$2,"-")</f>
        <v>543.38461538461536</v>
      </c>
      <c r="Y345" s="32">
        <f>IFERROR('σ и σw, МПа'!L345*$BF$2,"-")</f>
        <v>513.23076923076928</v>
      </c>
      <c r="Z345" s="32">
        <f>IFERROR('σ и σw, МПа'!M345*$BF$2,"-")</f>
        <v>513.23076923076928</v>
      </c>
      <c r="AA345" s="32">
        <f>IFERROR('σ и σw, МПа'!N345*$BF$2,"-")</f>
        <v>513.23076923076928</v>
      </c>
      <c r="AB345" s="32">
        <f>IFERROR('σ и σw, МПа'!O345*$BF$2,"-")</f>
        <v>494.76923076923077</v>
      </c>
      <c r="AC345" s="33">
        <f>IFERROR('σ и σw, МПа'!P345*$BF$2,"-")</f>
        <v>483.07692307692309</v>
      </c>
      <c r="AD345" s="31">
        <f>IFERROR('σ и σw, МПа'!Q345*$BG$2,"-")</f>
        <v>353.4</v>
      </c>
      <c r="AE345" s="32">
        <f>IFERROR('σ и σw, МПа'!R345*$BG$2,"-")</f>
        <v>353.4</v>
      </c>
      <c r="AF345" s="32">
        <f>IFERROR('σ и σw, МПа'!S345*$BG$2,"-")</f>
        <v>353.4</v>
      </c>
      <c r="AG345" s="32">
        <f>IFERROR('σ и σw, МПа'!T345*$BG$2,"-")</f>
        <v>353.4</v>
      </c>
      <c r="AH345" s="32">
        <f>IFERROR('σ и σw, МПа'!U345*$BG$2,"-")</f>
        <v>353.4</v>
      </c>
      <c r="AI345" s="32">
        <f>IFERROR('σ и σw, МПа'!V345*$BG$2,"-")</f>
        <v>353.4</v>
      </c>
      <c r="AJ345" s="32">
        <f>IFERROR('σ и σw, МПа'!W345*$BG$2,"-")</f>
        <v>353.4</v>
      </c>
      <c r="AK345" s="32">
        <f>IFERROR('σ и σw, МПа'!X345*$BG$2,"-")</f>
        <v>353.4</v>
      </c>
      <c r="AL345" s="32">
        <f>IFERROR('σ и σw, МПа'!Y345*$BG$2,"-")</f>
        <v>353.4</v>
      </c>
      <c r="AM345" s="32">
        <f>IFERROR('σ и σw, МПа'!Z345*$BG$2,"-")</f>
        <v>353.4</v>
      </c>
      <c r="AN345" s="32">
        <f>IFERROR('σ и σw, МПа'!AA345*$BG$2,"-")</f>
        <v>335.4</v>
      </c>
      <c r="AO345" s="32">
        <f>IFERROR('σ и σw, МПа'!AB345*$BG$2,"-")</f>
        <v>324</v>
      </c>
      <c r="AP345" s="33">
        <f>IFERROR('σ и σw, МПа'!AC345*$BG$2,"-")</f>
        <v>312</v>
      </c>
      <c r="AQ345" s="31">
        <f>IFERROR('σ и σw, МПа'!Q345*$BH$2,"-")</f>
        <v>589</v>
      </c>
      <c r="AR345" s="32">
        <f>IFERROR('σ и σw, МПа'!R345*$BH$2,"-")</f>
        <v>589</v>
      </c>
      <c r="AS345" s="32">
        <f>IFERROR('σ и σw, МПа'!S345*$BH$2,"-")</f>
        <v>589</v>
      </c>
      <c r="AT345" s="32">
        <f>IFERROR('σ и σw, МПа'!T345*$BH$2,"-")</f>
        <v>589</v>
      </c>
      <c r="AU345" s="32">
        <f>IFERROR('σ и σw, МПа'!U345*$BH$2,"-")</f>
        <v>589</v>
      </c>
      <c r="AV345" s="32">
        <f>IFERROR('σ и σw, МПа'!V345*$BH$2,"-")</f>
        <v>589</v>
      </c>
      <c r="AW345" s="32">
        <f>IFERROR('σ и σw, МПа'!W345*$BH$2,"-")</f>
        <v>589</v>
      </c>
      <c r="AX345" s="32">
        <f>IFERROR('σ и σw, МПа'!X345*$BH$2,"-")</f>
        <v>589</v>
      </c>
      <c r="AY345" s="32">
        <f>IFERROR('σ и σw, МПа'!Y345*$BH$2,"-")</f>
        <v>589</v>
      </c>
      <c r="AZ345" s="32">
        <f>IFERROR('σ и σw, МПа'!Z345*$BH$2,"-")</f>
        <v>589</v>
      </c>
      <c r="BA345" s="32">
        <f>IFERROR('σ и σw, МПа'!AA345*$BH$2,"-")</f>
        <v>559</v>
      </c>
      <c r="BB345" s="32">
        <f>IFERROR('σ и σw, МПа'!AB345*$BH$2,"-")</f>
        <v>540</v>
      </c>
      <c r="BC345" s="33">
        <f>IFERROR('σ и σw, МПа'!AC345*$BH$2,"-")</f>
        <v>520</v>
      </c>
    </row>
    <row r="346" spans="1:55" ht="38.25" x14ac:dyDescent="0.25">
      <c r="A346" s="10" t="str">
        <f>INDEX('Обработка исходного'!B:B,ROW($B$3)+4*(ROW($B346)-ROW($B$3)))</f>
        <v>Сталь хромоникелевая коррозионно-стойкого аустенитного класса</v>
      </c>
      <c r="B346" s="47" t="str">
        <f>INDEX('Обработка исходного'!D:D,ROW($B$3)+4*(ROW($B346)-ROW($B$3)))</f>
        <v>10Х11Н20Т3Р</v>
      </c>
      <c r="C346" s="27" t="str">
        <f>'Rp0,2, МПа'!C346</f>
        <v>Горячекатаная и кованая сталь диаметром, стороной квадрата или толщиной от 100 до 150 мм</v>
      </c>
      <c r="D346" s="31">
        <f>IFERROR('σ и σw, МПа'!D346*$BE$2,"-")</f>
        <v>407.53846153846149</v>
      </c>
      <c r="E346" s="32">
        <f>IFERROR('σ и σw, МПа'!E346*$BE$2,"-")</f>
        <v>407.53846153846149</v>
      </c>
      <c r="F346" s="32">
        <f>IFERROR('σ и σw, МПа'!F346*$BE$2,"-")</f>
        <v>407.53846153846149</v>
      </c>
      <c r="G346" s="32">
        <f>IFERROR('σ и σw, МПа'!G346*$BE$2,"-")</f>
        <v>407.53846153846149</v>
      </c>
      <c r="H346" s="32">
        <f>IFERROR('σ и σw, МПа'!H346*$BE$2,"-")</f>
        <v>407.53846153846149</v>
      </c>
      <c r="I346" s="32">
        <f>IFERROR('σ и σw, МПа'!I346*$BE$2,"-")</f>
        <v>407.53846153846149</v>
      </c>
      <c r="J346" s="32">
        <f>IFERROR('σ и σw, МПа'!J346*$BE$2,"-")</f>
        <v>407.53846153846149</v>
      </c>
      <c r="K346" s="32">
        <f>IFERROR('σ и σw, МПа'!K346*$BE$2,"-")</f>
        <v>407.53846153846149</v>
      </c>
      <c r="L346" s="32">
        <f>IFERROR('σ и σw, МПа'!L346*$BE$2,"-")</f>
        <v>384.92307692307691</v>
      </c>
      <c r="M346" s="32">
        <f>IFERROR('σ и σw, МПа'!M346*$BE$2,"-")</f>
        <v>384.92307692307691</v>
      </c>
      <c r="N346" s="32">
        <f>IFERROR('σ и σw, МПа'!N346*$BE$2,"-")</f>
        <v>384.92307692307691</v>
      </c>
      <c r="O346" s="32">
        <f>IFERROR('σ и σw, МПа'!O346*$BE$2,"-")</f>
        <v>371.07692307692304</v>
      </c>
      <c r="P346" s="33">
        <f>IFERROR('σ и σw, МПа'!P346*$BE$2,"-")</f>
        <v>362.30769230769226</v>
      </c>
      <c r="Q346" s="31">
        <f>IFERROR('σ и σw, МПа'!D346*$BF$2,"-")</f>
        <v>543.38461538461536</v>
      </c>
      <c r="R346" s="32">
        <f>IFERROR('σ и σw, МПа'!E346*$BF$2,"-")</f>
        <v>543.38461538461536</v>
      </c>
      <c r="S346" s="32">
        <f>IFERROR('σ и σw, МПа'!F346*$BF$2,"-")</f>
        <v>543.38461538461536</v>
      </c>
      <c r="T346" s="32">
        <f>IFERROR('σ и σw, МПа'!G346*$BF$2,"-")</f>
        <v>543.38461538461536</v>
      </c>
      <c r="U346" s="32">
        <f>IFERROR('σ и σw, МПа'!H346*$BF$2,"-")</f>
        <v>543.38461538461536</v>
      </c>
      <c r="V346" s="32">
        <f>IFERROR('σ и σw, МПа'!I346*$BF$2,"-")</f>
        <v>543.38461538461536</v>
      </c>
      <c r="W346" s="32">
        <f>IFERROR('σ и σw, МПа'!J346*$BF$2,"-")</f>
        <v>543.38461538461536</v>
      </c>
      <c r="X346" s="32">
        <f>IFERROR('σ и σw, МПа'!K346*$BF$2,"-")</f>
        <v>543.38461538461536</v>
      </c>
      <c r="Y346" s="32">
        <f>IFERROR('σ и σw, МПа'!L346*$BF$2,"-")</f>
        <v>513.23076923076928</v>
      </c>
      <c r="Z346" s="32">
        <f>IFERROR('σ и σw, МПа'!M346*$BF$2,"-")</f>
        <v>513.23076923076928</v>
      </c>
      <c r="AA346" s="32">
        <f>IFERROR('σ и σw, МПа'!N346*$BF$2,"-")</f>
        <v>513.23076923076928</v>
      </c>
      <c r="AB346" s="32">
        <f>IFERROR('σ и σw, МПа'!O346*$BF$2,"-")</f>
        <v>494.76923076923077</v>
      </c>
      <c r="AC346" s="33">
        <f>IFERROR('σ и σw, МПа'!P346*$BF$2,"-")</f>
        <v>483.07692307692309</v>
      </c>
      <c r="AD346" s="31">
        <f>IFERROR('σ и σw, МПа'!Q346*$BG$2,"-")</f>
        <v>353.4</v>
      </c>
      <c r="AE346" s="32">
        <f>IFERROR('σ и σw, МПа'!R346*$BG$2,"-")</f>
        <v>353.4</v>
      </c>
      <c r="AF346" s="32">
        <f>IFERROR('σ и σw, МПа'!S346*$BG$2,"-")</f>
        <v>353.4</v>
      </c>
      <c r="AG346" s="32">
        <f>IFERROR('σ и σw, МПа'!T346*$BG$2,"-")</f>
        <v>353.4</v>
      </c>
      <c r="AH346" s="32">
        <f>IFERROR('σ и σw, МПа'!U346*$BG$2,"-")</f>
        <v>353.4</v>
      </c>
      <c r="AI346" s="32">
        <f>IFERROR('σ и σw, МПа'!V346*$BG$2,"-")</f>
        <v>353.4</v>
      </c>
      <c r="AJ346" s="32">
        <f>IFERROR('σ и σw, МПа'!W346*$BG$2,"-")</f>
        <v>353.4</v>
      </c>
      <c r="AK346" s="32">
        <f>IFERROR('σ и σw, МПа'!X346*$BG$2,"-")</f>
        <v>353.4</v>
      </c>
      <c r="AL346" s="32">
        <f>IFERROR('σ и σw, МПа'!Y346*$BG$2,"-")</f>
        <v>353.4</v>
      </c>
      <c r="AM346" s="32">
        <f>IFERROR('σ и σw, МПа'!Z346*$BG$2,"-")</f>
        <v>353.4</v>
      </c>
      <c r="AN346" s="32">
        <f>IFERROR('σ и σw, МПа'!AA346*$BG$2,"-")</f>
        <v>335.4</v>
      </c>
      <c r="AO346" s="32">
        <f>IFERROR('σ и σw, МПа'!AB346*$BG$2,"-")</f>
        <v>324</v>
      </c>
      <c r="AP346" s="33">
        <f>IFERROR('σ и σw, МПа'!AC346*$BG$2,"-")</f>
        <v>312</v>
      </c>
      <c r="AQ346" s="31">
        <f>IFERROR('σ и σw, МПа'!Q346*$BH$2,"-")</f>
        <v>589</v>
      </c>
      <c r="AR346" s="32">
        <f>IFERROR('σ и σw, МПа'!R346*$BH$2,"-")</f>
        <v>589</v>
      </c>
      <c r="AS346" s="32">
        <f>IFERROR('σ и σw, МПа'!S346*$BH$2,"-")</f>
        <v>589</v>
      </c>
      <c r="AT346" s="32">
        <f>IFERROR('σ и σw, МПа'!T346*$BH$2,"-")</f>
        <v>589</v>
      </c>
      <c r="AU346" s="32">
        <f>IFERROR('σ и σw, МПа'!U346*$BH$2,"-")</f>
        <v>589</v>
      </c>
      <c r="AV346" s="32">
        <f>IFERROR('σ и σw, МПа'!V346*$BH$2,"-")</f>
        <v>589</v>
      </c>
      <c r="AW346" s="32">
        <f>IFERROR('σ и σw, МПа'!W346*$BH$2,"-")</f>
        <v>589</v>
      </c>
      <c r="AX346" s="32">
        <f>IFERROR('σ и σw, МПа'!X346*$BH$2,"-")</f>
        <v>589</v>
      </c>
      <c r="AY346" s="32">
        <f>IFERROR('σ и σw, МПа'!Y346*$BH$2,"-")</f>
        <v>589</v>
      </c>
      <c r="AZ346" s="32">
        <f>IFERROR('σ и σw, МПа'!Z346*$BH$2,"-")</f>
        <v>589</v>
      </c>
      <c r="BA346" s="32">
        <f>IFERROR('σ и σw, МПа'!AA346*$BH$2,"-")</f>
        <v>559</v>
      </c>
      <c r="BB346" s="32">
        <f>IFERROR('σ и σw, МПа'!AB346*$BH$2,"-")</f>
        <v>540</v>
      </c>
      <c r="BC346" s="33">
        <f>IFERROR('σ и σw, МПа'!AC346*$BH$2,"-")</f>
        <v>520</v>
      </c>
    </row>
    <row r="347" spans="1:55" ht="38.25" x14ac:dyDescent="0.25">
      <c r="A347" s="10" t="str">
        <f>INDEX('Обработка исходного'!B:B,ROW($B$3)+4*(ROW($B347)-ROW($B$3)))</f>
        <v>Сталь хромоникелевая коррозионно-стойкого аустенитного класса</v>
      </c>
      <c r="B347" s="47" t="str">
        <f>INDEX('Обработка исходного'!D:D,ROW($B$3)+4*(ROW($B347)-ROW($B$3)))</f>
        <v>10Х11Н20Т3Р</v>
      </c>
      <c r="C347" s="27" t="str">
        <f>'Rp0,2, МПа'!C347</f>
        <v>Заготовки крепежных деталей, КП490*</v>
      </c>
      <c r="D347" s="31">
        <f>IFERROR('σ и σw, МПа'!D347*$BE$2,"-")</f>
        <v>384.92307692307691</v>
      </c>
      <c r="E347" s="32">
        <f>IFERROR('σ и σw, МПа'!E347*$BE$2,"-")</f>
        <v>384.92307692307691</v>
      </c>
      <c r="F347" s="32">
        <f>IFERROR('σ и σw, МПа'!F347*$BE$2,"-")</f>
        <v>384.92307692307691</v>
      </c>
      <c r="G347" s="32">
        <f>IFERROR('σ и σw, МПа'!G347*$BE$2,"-")</f>
        <v>384.92307692307691</v>
      </c>
      <c r="H347" s="32">
        <f>IFERROR('σ и σw, МПа'!H347*$BE$2,"-")</f>
        <v>384.92307692307691</v>
      </c>
      <c r="I347" s="32">
        <f>IFERROR('σ и σw, МПа'!I347*$BE$2,"-")</f>
        <v>384.92307692307691</v>
      </c>
      <c r="J347" s="32">
        <f>IFERROR('σ и σw, МПа'!J347*$BE$2,"-")</f>
        <v>376.8</v>
      </c>
      <c r="K347" s="32">
        <f>IFERROR('σ и σw, МПа'!K347*$BE$2,"-")</f>
        <v>352.8</v>
      </c>
      <c r="L347" s="32">
        <f>IFERROR('σ и σw, МПа'!L347*$BE$2,"-")</f>
        <v>352.8</v>
      </c>
      <c r="M347" s="32">
        <f>IFERROR('σ и σw, МПа'!M347*$BE$2,"-")</f>
        <v>352.8</v>
      </c>
      <c r="N347" s="32">
        <f>IFERROR('σ и σw, МПа'!N347*$BE$2,"-")</f>
        <v>352.8</v>
      </c>
      <c r="O347" s="32">
        <f>IFERROR('σ и σw, МПа'!O347*$BE$2,"-")</f>
        <v>348.4615384615384</v>
      </c>
      <c r="P347" s="33">
        <f>IFERROR('σ и σw, МПа'!P347*$BE$2,"-")</f>
        <v>339.69230769230768</v>
      </c>
      <c r="Q347" s="31">
        <f>IFERROR('σ и σw, МПа'!D347*$BF$2,"-")</f>
        <v>513.23076923076928</v>
      </c>
      <c r="R347" s="32">
        <f>IFERROR('σ и σw, МПа'!E347*$BF$2,"-")</f>
        <v>513.23076923076928</v>
      </c>
      <c r="S347" s="32">
        <f>IFERROR('σ и σw, МПа'!F347*$BF$2,"-")</f>
        <v>513.23076923076928</v>
      </c>
      <c r="T347" s="32">
        <f>IFERROR('σ и σw, МПа'!G347*$BF$2,"-")</f>
        <v>513.23076923076928</v>
      </c>
      <c r="U347" s="32">
        <f>IFERROR('σ и σw, МПа'!H347*$BF$2,"-")</f>
        <v>513.23076923076928</v>
      </c>
      <c r="V347" s="32">
        <f>IFERROR('σ и σw, МПа'!I347*$BF$2,"-")</f>
        <v>513.23076923076928</v>
      </c>
      <c r="W347" s="32">
        <f>IFERROR('σ и σw, МПа'!J347*$BF$2,"-")</f>
        <v>502.40000000000003</v>
      </c>
      <c r="X347" s="32">
        <f>IFERROR('σ и σw, МПа'!K347*$BF$2,"-")</f>
        <v>470.40000000000003</v>
      </c>
      <c r="Y347" s="32">
        <f>IFERROR('σ и σw, МПа'!L347*$BF$2,"-")</f>
        <v>470.40000000000003</v>
      </c>
      <c r="Z347" s="32">
        <f>IFERROR('σ и σw, МПа'!M347*$BF$2,"-")</f>
        <v>470.40000000000003</v>
      </c>
      <c r="AA347" s="32">
        <f>IFERROR('σ и σw, МПа'!N347*$BF$2,"-")</f>
        <v>470.40000000000003</v>
      </c>
      <c r="AB347" s="32">
        <f>IFERROR('σ и σw, МПа'!O347*$BF$2,"-")</f>
        <v>464.61538461538458</v>
      </c>
      <c r="AC347" s="33">
        <f>IFERROR('σ и σw, МПа'!P347*$BF$2,"-")</f>
        <v>452.92307692307696</v>
      </c>
      <c r="AD347" s="31">
        <f>IFERROR('σ и σw, МПа'!Q347*$BG$2,"-")</f>
        <v>294</v>
      </c>
      <c r="AE347" s="32">
        <f>IFERROR('σ и σw, МПа'!R347*$BG$2,"-")</f>
        <v>294</v>
      </c>
      <c r="AF347" s="32">
        <f>IFERROR('σ и σw, МПа'!S347*$BG$2,"-")</f>
        <v>294</v>
      </c>
      <c r="AG347" s="32">
        <f>IFERROR('σ и σw, МПа'!T347*$BG$2,"-")</f>
        <v>294</v>
      </c>
      <c r="AH347" s="32">
        <f>IFERROR('σ и σw, МПа'!U347*$BG$2,"-")</f>
        <v>294</v>
      </c>
      <c r="AI347" s="32">
        <f>IFERROR('σ и σw, МПа'!V347*$BG$2,"-")</f>
        <v>294</v>
      </c>
      <c r="AJ347" s="32">
        <f>IFERROR('σ и σw, МПа'!W347*$BG$2,"-")</f>
        <v>282.59999999999997</v>
      </c>
      <c r="AK347" s="32">
        <f>IFERROR('σ и σw, МПа'!X347*$BG$2,"-")</f>
        <v>264.59999999999997</v>
      </c>
      <c r="AL347" s="32">
        <f>IFERROR('σ и σw, МПа'!Y347*$BG$2,"-")</f>
        <v>264.59999999999997</v>
      </c>
      <c r="AM347" s="32">
        <f>IFERROR('σ и σw, МПа'!Z347*$BG$2,"-")</f>
        <v>264.59999999999997</v>
      </c>
      <c r="AN347" s="32">
        <f>IFERROR('σ и σw, МПа'!AA347*$BG$2,"-")</f>
        <v>264.59999999999997</v>
      </c>
      <c r="AO347" s="32">
        <f>IFERROR('σ и σw, МПа'!AB347*$BG$2,"-")</f>
        <v>264.59999999999997</v>
      </c>
      <c r="AP347" s="33">
        <f>IFERROR('σ и σw, МПа'!AC347*$BG$2,"-")</f>
        <v>264.59999999999997</v>
      </c>
      <c r="AQ347" s="31">
        <f>IFERROR('σ и σw, МПа'!Q347*$BH$2,"-")</f>
        <v>490</v>
      </c>
      <c r="AR347" s="32">
        <f>IFERROR('σ и σw, МПа'!R347*$BH$2,"-")</f>
        <v>490</v>
      </c>
      <c r="AS347" s="32">
        <f>IFERROR('σ и σw, МПа'!S347*$BH$2,"-")</f>
        <v>490</v>
      </c>
      <c r="AT347" s="32">
        <f>IFERROR('σ и σw, МПа'!T347*$BH$2,"-")</f>
        <v>490</v>
      </c>
      <c r="AU347" s="32">
        <f>IFERROR('σ и σw, МПа'!U347*$BH$2,"-")</f>
        <v>490</v>
      </c>
      <c r="AV347" s="32">
        <f>IFERROR('σ и σw, МПа'!V347*$BH$2,"-")</f>
        <v>490</v>
      </c>
      <c r="AW347" s="32">
        <f>IFERROR('σ и σw, МПа'!W347*$BH$2,"-")</f>
        <v>471</v>
      </c>
      <c r="AX347" s="32">
        <f>IFERROR('σ и σw, МПа'!X347*$BH$2,"-")</f>
        <v>441</v>
      </c>
      <c r="AY347" s="32">
        <f>IFERROR('σ и σw, МПа'!Y347*$BH$2,"-")</f>
        <v>441</v>
      </c>
      <c r="AZ347" s="32">
        <f>IFERROR('σ и σw, МПа'!Z347*$BH$2,"-")</f>
        <v>441</v>
      </c>
      <c r="BA347" s="32">
        <f>IFERROR('σ и σw, МПа'!AA347*$BH$2,"-")</f>
        <v>441</v>
      </c>
      <c r="BB347" s="32">
        <f>IFERROR('σ и σw, МПа'!AB347*$BH$2,"-")</f>
        <v>441</v>
      </c>
      <c r="BC347" s="33">
        <f>IFERROR('σ и σw, МПа'!AC347*$BH$2,"-")</f>
        <v>441</v>
      </c>
    </row>
    <row r="348" spans="1:55" ht="38.25" x14ac:dyDescent="0.25">
      <c r="A348" s="10" t="str">
        <f>INDEX('Обработка исходного'!B:B,ROW($B$3)+4*(ROW($B348)-ROW($B$3)))</f>
        <v>Сталь хромоникелевая коррозионно-стойкого аустенитного класса</v>
      </c>
      <c r="B348" s="47" t="str">
        <f>INDEX('Обработка исходного'!D:D,ROW($B$3)+4*(ROW($B348)-ROW($B$3)))</f>
        <v>10Х11Н20Т3Р</v>
      </c>
      <c r="C348" s="27" t="str">
        <f>'Rp0,2, МПа'!C348</f>
        <v>Сортовой прокат, КП490*</v>
      </c>
      <c r="D348" s="31">
        <f>IFERROR('σ и σw, МПа'!D348*$BE$2,"-")</f>
        <v>384.92307692307691</v>
      </c>
      <c r="E348" s="32">
        <f>IFERROR('σ и σw, МПа'!E348*$BE$2,"-")</f>
        <v>384.92307692307691</v>
      </c>
      <c r="F348" s="32">
        <f>IFERROR('σ и σw, МПа'!F348*$BE$2,"-")</f>
        <v>384.92307692307691</v>
      </c>
      <c r="G348" s="32">
        <f>IFERROR('σ и σw, МПа'!G348*$BE$2,"-")</f>
        <v>384.92307692307691</v>
      </c>
      <c r="H348" s="32">
        <f>IFERROR('σ и σw, МПа'!H348*$BE$2,"-")</f>
        <v>384.92307692307691</v>
      </c>
      <c r="I348" s="32">
        <f>IFERROR('σ и σw, МПа'!I348*$BE$2,"-")</f>
        <v>384.92307692307691</v>
      </c>
      <c r="J348" s="32">
        <f>IFERROR('σ и σw, МПа'!J348*$BE$2,"-")</f>
        <v>376.8</v>
      </c>
      <c r="K348" s="32">
        <f>IFERROR('σ и σw, МПа'!K348*$BE$2,"-")</f>
        <v>352.8</v>
      </c>
      <c r="L348" s="32">
        <f>IFERROR('σ и σw, МПа'!L348*$BE$2,"-")</f>
        <v>352.8</v>
      </c>
      <c r="M348" s="32">
        <f>IFERROR('σ и σw, МПа'!M348*$BE$2,"-")</f>
        <v>352.8</v>
      </c>
      <c r="N348" s="32">
        <f>IFERROR('σ и σw, МПа'!N348*$BE$2,"-")</f>
        <v>352.8</v>
      </c>
      <c r="O348" s="32">
        <f>IFERROR('σ и σw, МПа'!O348*$BE$2,"-")</f>
        <v>348.4615384615384</v>
      </c>
      <c r="P348" s="33">
        <f>IFERROR('σ и σw, МПа'!P348*$BE$2,"-")</f>
        <v>339.69230769230768</v>
      </c>
      <c r="Q348" s="31">
        <f>IFERROR('σ и σw, МПа'!D348*$BF$2,"-")</f>
        <v>513.23076923076928</v>
      </c>
      <c r="R348" s="32">
        <f>IFERROR('σ и σw, МПа'!E348*$BF$2,"-")</f>
        <v>513.23076923076928</v>
      </c>
      <c r="S348" s="32">
        <f>IFERROR('σ и σw, МПа'!F348*$BF$2,"-")</f>
        <v>513.23076923076928</v>
      </c>
      <c r="T348" s="32">
        <f>IFERROR('σ и σw, МПа'!G348*$BF$2,"-")</f>
        <v>513.23076923076928</v>
      </c>
      <c r="U348" s="32">
        <f>IFERROR('σ и σw, МПа'!H348*$BF$2,"-")</f>
        <v>513.23076923076928</v>
      </c>
      <c r="V348" s="32">
        <f>IFERROR('σ и σw, МПа'!I348*$BF$2,"-")</f>
        <v>513.23076923076928</v>
      </c>
      <c r="W348" s="32">
        <f>IFERROR('σ и σw, МПа'!J348*$BF$2,"-")</f>
        <v>502.40000000000003</v>
      </c>
      <c r="X348" s="32">
        <f>IFERROR('σ и σw, МПа'!K348*$BF$2,"-")</f>
        <v>470.40000000000003</v>
      </c>
      <c r="Y348" s="32">
        <f>IFERROR('σ и σw, МПа'!L348*$BF$2,"-")</f>
        <v>470.40000000000003</v>
      </c>
      <c r="Z348" s="32">
        <f>IFERROR('σ и σw, МПа'!M348*$BF$2,"-")</f>
        <v>470.40000000000003</v>
      </c>
      <c r="AA348" s="32">
        <f>IFERROR('σ и σw, МПа'!N348*$BF$2,"-")</f>
        <v>470.40000000000003</v>
      </c>
      <c r="AB348" s="32">
        <f>IFERROR('σ и σw, МПа'!O348*$BF$2,"-")</f>
        <v>464.61538461538458</v>
      </c>
      <c r="AC348" s="33">
        <f>IFERROR('σ и σw, МПа'!P348*$BF$2,"-")</f>
        <v>452.92307692307696</v>
      </c>
      <c r="AD348" s="31">
        <f>IFERROR('σ и σw, МПа'!Q348*$BG$2,"-")</f>
        <v>294</v>
      </c>
      <c r="AE348" s="32">
        <f>IFERROR('σ и σw, МПа'!R348*$BG$2,"-")</f>
        <v>294</v>
      </c>
      <c r="AF348" s="32">
        <f>IFERROR('σ и σw, МПа'!S348*$BG$2,"-")</f>
        <v>294</v>
      </c>
      <c r="AG348" s="32">
        <f>IFERROR('σ и σw, МПа'!T348*$BG$2,"-")</f>
        <v>294</v>
      </c>
      <c r="AH348" s="32">
        <f>IFERROR('σ и σw, МПа'!U348*$BG$2,"-")</f>
        <v>294</v>
      </c>
      <c r="AI348" s="32">
        <f>IFERROR('σ и σw, МПа'!V348*$BG$2,"-")</f>
        <v>294</v>
      </c>
      <c r="AJ348" s="32">
        <f>IFERROR('σ и σw, МПа'!W348*$BG$2,"-")</f>
        <v>282.59999999999997</v>
      </c>
      <c r="AK348" s="32">
        <f>IFERROR('σ и σw, МПа'!X348*$BG$2,"-")</f>
        <v>264.59999999999997</v>
      </c>
      <c r="AL348" s="32">
        <f>IFERROR('σ и σw, МПа'!Y348*$BG$2,"-")</f>
        <v>264.59999999999997</v>
      </c>
      <c r="AM348" s="32">
        <f>IFERROR('σ и σw, МПа'!Z348*$BG$2,"-")</f>
        <v>264.59999999999997</v>
      </c>
      <c r="AN348" s="32">
        <f>IFERROR('σ и σw, МПа'!AA348*$BG$2,"-")</f>
        <v>264.59999999999997</v>
      </c>
      <c r="AO348" s="32">
        <f>IFERROR('σ и σw, МПа'!AB348*$BG$2,"-")</f>
        <v>264.59999999999997</v>
      </c>
      <c r="AP348" s="33">
        <f>IFERROR('σ и σw, МПа'!AC348*$BG$2,"-")</f>
        <v>264.59999999999997</v>
      </c>
      <c r="AQ348" s="31">
        <f>IFERROR('σ и σw, МПа'!Q348*$BH$2,"-")</f>
        <v>490</v>
      </c>
      <c r="AR348" s="32">
        <f>IFERROR('σ и σw, МПа'!R348*$BH$2,"-")</f>
        <v>490</v>
      </c>
      <c r="AS348" s="32">
        <f>IFERROR('σ и σw, МПа'!S348*$BH$2,"-")</f>
        <v>490</v>
      </c>
      <c r="AT348" s="32">
        <f>IFERROR('σ и σw, МПа'!T348*$BH$2,"-")</f>
        <v>490</v>
      </c>
      <c r="AU348" s="32">
        <f>IFERROR('σ и σw, МПа'!U348*$BH$2,"-")</f>
        <v>490</v>
      </c>
      <c r="AV348" s="32">
        <f>IFERROR('σ и σw, МПа'!V348*$BH$2,"-")</f>
        <v>490</v>
      </c>
      <c r="AW348" s="32">
        <f>IFERROR('σ и σw, МПа'!W348*$BH$2,"-")</f>
        <v>471</v>
      </c>
      <c r="AX348" s="32">
        <f>IFERROR('σ и σw, МПа'!X348*$BH$2,"-")</f>
        <v>441</v>
      </c>
      <c r="AY348" s="32">
        <f>IFERROR('σ и σw, МПа'!Y348*$BH$2,"-")</f>
        <v>441</v>
      </c>
      <c r="AZ348" s="32">
        <f>IFERROR('σ и σw, МПа'!Z348*$BH$2,"-")</f>
        <v>441</v>
      </c>
      <c r="BA348" s="32">
        <f>IFERROR('σ и σw, МПа'!AA348*$BH$2,"-")</f>
        <v>441</v>
      </c>
      <c r="BB348" s="32">
        <f>IFERROR('σ и σw, МПа'!AB348*$BH$2,"-")</f>
        <v>441</v>
      </c>
      <c r="BC348" s="33">
        <f>IFERROR('σ и σw, МПа'!AC348*$BH$2,"-")</f>
        <v>441</v>
      </c>
    </row>
    <row r="349" spans="1:55" ht="38.25" x14ac:dyDescent="0.25">
      <c r="A349" s="10" t="str">
        <f>INDEX('Обработка исходного'!B:B,ROW($B$3)+4*(ROW($B349)-ROW($B$3)))</f>
        <v>Сталь хромоникелевая коррозионно-стойкого аустенитного класса</v>
      </c>
      <c r="B349" s="47" t="str">
        <f>INDEX('Обработка исходного'!D:D,ROW($B$3)+4*(ROW($B349)-ROW($B$3)))</f>
        <v>10Х11Н20Т3Р</v>
      </c>
      <c r="C349" s="27" t="str">
        <f>'Rp0,2, МПа'!C349</f>
        <v>Горячекатаная и кованая сталь диаметром, стороной квадрата или толщиной до 60 мм</v>
      </c>
      <c r="D349" s="31">
        <f>IFERROR('σ и σw, МПа'!D349*$BE$2,"-")</f>
        <v>407.53846153846149</v>
      </c>
      <c r="E349" s="32">
        <f>IFERROR('σ и σw, МПа'!E349*$BE$2,"-")</f>
        <v>407.53846153846149</v>
      </c>
      <c r="F349" s="32">
        <f>IFERROR('σ и σw, МПа'!F349*$BE$2,"-")</f>
        <v>407.53846153846149</v>
      </c>
      <c r="G349" s="32">
        <f>IFERROR('σ и σw, МПа'!G349*$BE$2,"-")</f>
        <v>407.53846153846149</v>
      </c>
      <c r="H349" s="32">
        <f>IFERROR('σ и σw, МПа'!H349*$BE$2,"-")</f>
        <v>407.53846153846149</v>
      </c>
      <c r="I349" s="32">
        <f>IFERROR('σ и σw, МПа'!I349*$BE$2,"-")</f>
        <v>407.53846153846149</v>
      </c>
      <c r="J349" s="32">
        <f>IFERROR('σ и σw, МПа'!J349*$BE$2,"-")</f>
        <v>407.53846153846149</v>
      </c>
      <c r="K349" s="32">
        <f>IFERROR('σ и σw, МПа'!K349*$BE$2,"-")</f>
        <v>407.53846153846149</v>
      </c>
      <c r="L349" s="32">
        <f>IFERROR('σ и σw, МПа'!L349*$BE$2,"-")</f>
        <v>384.92307692307691</v>
      </c>
      <c r="M349" s="32">
        <f>IFERROR('σ и σw, МПа'!M349*$BE$2,"-")</f>
        <v>384.92307692307691</v>
      </c>
      <c r="N349" s="32">
        <f>IFERROR('σ и σw, МПа'!N349*$BE$2,"-")</f>
        <v>384.92307692307691</v>
      </c>
      <c r="O349" s="32">
        <f>IFERROR('σ и σw, МПа'!O349*$BE$2,"-")</f>
        <v>371.07692307692304</v>
      </c>
      <c r="P349" s="33">
        <f>IFERROR('σ и σw, МПа'!P349*$BE$2,"-")</f>
        <v>362.30769230769226</v>
      </c>
      <c r="Q349" s="31">
        <f>IFERROR('σ и σw, МПа'!D349*$BF$2,"-")</f>
        <v>543.38461538461536</v>
      </c>
      <c r="R349" s="32">
        <f>IFERROR('σ и σw, МПа'!E349*$BF$2,"-")</f>
        <v>543.38461538461536</v>
      </c>
      <c r="S349" s="32">
        <f>IFERROR('σ и σw, МПа'!F349*$BF$2,"-")</f>
        <v>543.38461538461536</v>
      </c>
      <c r="T349" s="32">
        <f>IFERROR('σ и σw, МПа'!G349*$BF$2,"-")</f>
        <v>543.38461538461536</v>
      </c>
      <c r="U349" s="32">
        <f>IFERROR('σ и σw, МПа'!H349*$BF$2,"-")</f>
        <v>543.38461538461536</v>
      </c>
      <c r="V349" s="32">
        <f>IFERROR('σ и σw, МПа'!I349*$BF$2,"-")</f>
        <v>543.38461538461536</v>
      </c>
      <c r="W349" s="32">
        <f>IFERROR('σ и σw, МПа'!J349*$BF$2,"-")</f>
        <v>543.38461538461536</v>
      </c>
      <c r="X349" s="32">
        <f>IFERROR('σ и σw, МПа'!K349*$BF$2,"-")</f>
        <v>543.38461538461536</v>
      </c>
      <c r="Y349" s="32">
        <f>IFERROR('σ и σw, МПа'!L349*$BF$2,"-")</f>
        <v>513.23076923076928</v>
      </c>
      <c r="Z349" s="32">
        <f>IFERROR('σ и σw, МПа'!M349*$BF$2,"-")</f>
        <v>513.23076923076928</v>
      </c>
      <c r="AA349" s="32">
        <f>IFERROR('σ и σw, МПа'!N349*$BF$2,"-")</f>
        <v>513.23076923076928</v>
      </c>
      <c r="AB349" s="32">
        <f>IFERROR('σ и σw, МПа'!O349*$BF$2,"-")</f>
        <v>494.76923076923077</v>
      </c>
      <c r="AC349" s="33">
        <f>IFERROR('σ и σw, МПа'!P349*$BF$2,"-")</f>
        <v>483.07692307692309</v>
      </c>
      <c r="AD349" s="31">
        <f>IFERROR('σ и σw, МПа'!Q349*$BG$2,"-")</f>
        <v>353.4</v>
      </c>
      <c r="AE349" s="32">
        <f>IFERROR('σ и σw, МПа'!R349*$BG$2,"-")</f>
        <v>353.4</v>
      </c>
      <c r="AF349" s="32">
        <f>IFERROR('σ и σw, МПа'!S349*$BG$2,"-")</f>
        <v>353.4</v>
      </c>
      <c r="AG349" s="32">
        <f>IFERROR('σ и σw, МПа'!T349*$BG$2,"-")</f>
        <v>353.4</v>
      </c>
      <c r="AH349" s="32">
        <f>IFERROR('σ и σw, МПа'!U349*$BG$2,"-")</f>
        <v>353.4</v>
      </c>
      <c r="AI349" s="32">
        <f>IFERROR('σ и σw, МПа'!V349*$BG$2,"-")</f>
        <v>353.4</v>
      </c>
      <c r="AJ349" s="32">
        <f>IFERROR('σ и σw, МПа'!W349*$BG$2,"-")</f>
        <v>353.4</v>
      </c>
      <c r="AK349" s="32">
        <f>IFERROR('σ и σw, МПа'!X349*$BG$2,"-")</f>
        <v>353.4</v>
      </c>
      <c r="AL349" s="32">
        <f>IFERROR('σ и σw, МПа'!Y349*$BG$2,"-")</f>
        <v>353.4</v>
      </c>
      <c r="AM349" s="32">
        <f>IFERROR('σ и σw, МПа'!Z349*$BG$2,"-")</f>
        <v>353.4</v>
      </c>
      <c r="AN349" s="32">
        <f>IFERROR('σ и σw, МПа'!AA349*$BG$2,"-")</f>
        <v>335.4</v>
      </c>
      <c r="AO349" s="32">
        <f>IFERROR('σ и σw, МПа'!AB349*$BG$2,"-")</f>
        <v>324</v>
      </c>
      <c r="AP349" s="33">
        <f>IFERROR('σ и σw, МПа'!AC349*$BG$2,"-")</f>
        <v>312</v>
      </c>
      <c r="AQ349" s="31">
        <f>IFERROR('σ и σw, МПа'!Q349*$BH$2,"-")</f>
        <v>589</v>
      </c>
      <c r="AR349" s="32">
        <f>IFERROR('σ и σw, МПа'!R349*$BH$2,"-")</f>
        <v>589</v>
      </c>
      <c r="AS349" s="32">
        <f>IFERROR('σ и σw, МПа'!S349*$BH$2,"-")</f>
        <v>589</v>
      </c>
      <c r="AT349" s="32">
        <f>IFERROR('σ и σw, МПа'!T349*$BH$2,"-")</f>
        <v>589</v>
      </c>
      <c r="AU349" s="32">
        <f>IFERROR('σ и σw, МПа'!U349*$BH$2,"-")</f>
        <v>589</v>
      </c>
      <c r="AV349" s="32">
        <f>IFERROR('σ и σw, МПа'!V349*$BH$2,"-")</f>
        <v>589</v>
      </c>
      <c r="AW349" s="32">
        <f>IFERROR('σ и σw, МПа'!W349*$BH$2,"-")</f>
        <v>589</v>
      </c>
      <c r="AX349" s="32">
        <f>IFERROR('σ и σw, МПа'!X349*$BH$2,"-")</f>
        <v>589</v>
      </c>
      <c r="AY349" s="32">
        <f>IFERROR('σ и σw, МПа'!Y349*$BH$2,"-")</f>
        <v>589</v>
      </c>
      <c r="AZ349" s="32">
        <f>IFERROR('σ и σw, МПа'!Z349*$BH$2,"-")</f>
        <v>589</v>
      </c>
      <c r="BA349" s="32">
        <f>IFERROR('σ и σw, МПа'!AA349*$BH$2,"-")</f>
        <v>559</v>
      </c>
      <c r="BB349" s="32">
        <f>IFERROR('σ и σw, МПа'!AB349*$BH$2,"-")</f>
        <v>540</v>
      </c>
      <c r="BC349" s="33">
        <f>IFERROR('σ и σw, МПа'!AC349*$BH$2,"-")</f>
        <v>520</v>
      </c>
    </row>
    <row r="350" spans="1:55" ht="25.5" x14ac:dyDescent="0.25">
      <c r="A350" s="10" t="str">
        <f>INDEX('Обработка исходного'!B:B,ROW($B$3)+4*(ROW($B350)-ROW($B$3)))</f>
        <v>Сплав на железоникелевой основе</v>
      </c>
      <c r="B350" s="47" t="str">
        <f>INDEX('Обработка исходного'!D:D,ROW($B$3)+4*(ROW($B350)-ROW($B$3)))</f>
        <v>1Х16Н36МБТЮР</v>
      </c>
      <c r="C350" s="27" t="str">
        <f>'Rp0,2, МПа'!C350</f>
        <v/>
      </c>
      <c r="D350" s="31">
        <f>IFERROR('σ и σw, МПа'!D350*$BE$2,"-")</f>
        <v>313.59999999999997</v>
      </c>
      <c r="E350" s="32">
        <f>IFERROR('σ и σw, МПа'!E350*$BE$2,"-")</f>
        <v>313.59999999999997</v>
      </c>
      <c r="F350" s="32">
        <f>IFERROR('σ и σw, МПа'!F350*$BE$2,"-")</f>
        <v>313.59999999999997</v>
      </c>
      <c r="G350" s="32">
        <f>IFERROR('σ и σw, МПа'!G350*$BE$2,"-")</f>
        <v>313.59999999999997</v>
      </c>
      <c r="H350" s="32">
        <f>IFERROR('σ и σw, МПа'!H350*$BE$2,"-")</f>
        <v>313.59999999999997</v>
      </c>
      <c r="I350" s="32">
        <f>IFERROR('σ и σw, МПа'!I350*$BE$2,"-")</f>
        <v>313.59999999999997</v>
      </c>
      <c r="J350" s="32">
        <f>IFERROR('σ и σw, МПа'!J350*$BE$2,"-")</f>
        <v>313.59999999999997</v>
      </c>
      <c r="K350" s="32">
        <f>IFERROR('σ и σw, МПа'!K350*$BE$2,"-")</f>
        <v>313.59999999999997</v>
      </c>
      <c r="L350" s="32">
        <f>IFERROR('σ и σw, МПа'!L350*$BE$2,"-")</f>
        <v>313.59999999999997</v>
      </c>
      <c r="M350" s="32">
        <f>IFERROR('σ и σw, МПа'!M350*$BE$2,"-")</f>
        <v>313.59999999999997</v>
      </c>
      <c r="N350" s="32">
        <f>IFERROR('σ и σw, МПа'!N350*$BE$2,"-")</f>
        <v>313.59999999999997</v>
      </c>
      <c r="O350" s="32">
        <f>IFERROR('σ и σw, МПа'!O350*$BE$2,"-")</f>
        <v>313.59999999999997</v>
      </c>
      <c r="P350" s="33" t="str">
        <f>IFERROR('σ и σw, МПа'!P350*$BE$2,"-")</f>
        <v>-</v>
      </c>
      <c r="Q350" s="31">
        <f>IFERROR('σ и σw, МПа'!D350*$BF$2,"-")</f>
        <v>418.13333333333333</v>
      </c>
      <c r="R350" s="32">
        <f>IFERROR('σ и σw, МПа'!E350*$BF$2,"-")</f>
        <v>418.13333333333333</v>
      </c>
      <c r="S350" s="32">
        <f>IFERROR('σ и σw, МПа'!F350*$BF$2,"-")</f>
        <v>418.13333333333333</v>
      </c>
      <c r="T350" s="32">
        <f>IFERROR('σ и σw, МПа'!G350*$BF$2,"-")</f>
        <v>418.13333333333333</v>
      </c>
      <c r="U350" s="32">
        <f>IFERROR('σ и σw, МПа'!H350*$BF$2,"-")</f>
        <v>418.13333333333333</v>
      </c>
      <c r="V350" s="32">
        <f>IFERROR('σ и σw, МПа'!I350*$BF$2,"-")</f>
        <v>418.13333333333333</v>
      </c>
      <c r="W350" s="32">
        <f>IFERROR('σ и σw, МПа'!J350*$BF$2,"-")</f>
        <v>418.13333333333333</v>
      </c>
      <c r="X350" s="32">
        <f>IFERROR('σ и σw, МПа'!K350*$BF$2,"-")</f>
        <v>418.13333333333333</v>
      </c>
      <c r="Y350" s="32">
        <f>IFERROR('σ и σw, МПа'!L350*$BF$2,"-")</f>
        <v>418.13333333333333</v>
      </c>
      <c r="Z350" s="32">
        <f>IFERROR('σ и σw, МПа'!M350*$BF$2,"-")</f>
        <v>418.13333333333333</v>
      </c>
      <c r="AA350" s="32">
        <f>IFERROR('σ и σw, МПа'!N350*$BF$2,"-")</f>
        <v>418.13333333333333</v>
      </c>
      <c r="AB350" s="32">
        <f>IFERROR('σ и σw, МПа'!O350*$BF$2,"-")</f>
        <v>418.13333333333333</v>
      </c>
      <c r="AC350" s="33" t="str">
        <f>IFERROR('σ и σw, МПа'!P350*$BF$2,"-")</f>
        <v>-</v>
      </c>
      <c r="AD350" s="31">
        <f>IFERROR('σ и σw, МПа'!Q350*$BG$2,"-")</f>
        <v>235.2</v>
      </c>
      <c r="AE350" s="32">
        <f>IFERROR('σ и σw, МПа'!R350*$BG$2,"-")</f>
        <v>235.2</v>
      </c>
      <c r="AF350" s="32">
        <f>IFERROR('σ и σw, МПа'!S350*$BG$2,"-")</f>
        <v>235.2</v>
      </c>
      <c r="AG350" s="32">
        <f>IFERROR('σ и σw, МПа'!T350*$BG$2,"-")</f>
        <v>235.2</v>
      </c>
      <c r="AH350" s="32">
        <f>IFERROR('σ и σw, МПа'!U350*$BG$2,"-")</f>
        <v>235.2</v>
      </c>
      <c r="AI350" s="32">
        <f>IFERROR('σ и σw, МПа'!V350*$BG$2,"-")</f>
        <v>235.2</v>
      </c>
      <c r="AJ350" s="32">
        <f>IFERROR('σ и σw, МПа'!W350*$BG$2,"-")</f>
        <v>235.2</v>
      </c>
      <c r="AK350" s="32">
        <f>IFERROR('σ и σw, МПа'!X350*$BG$2,"-")</f>
        <v>235.2</v>
      </c>
      <c r="AL350" s="32">
        <f>IFERROR('σ и σw, МПа'!Y350*$BG$2,"-")</f>
        <v>235.2</v>
      </c>
      <c r="AM350" s="32">
        <f>IFERROR('σ и σw, МПа'!Z350*$BG$2,"-")</f>
        <v>235.2</v>
      </c>
      <c r="AN350" s="32">
        <f>IFERROR('σ и σw, МПа'!AA350*$BG$2,"-")</f>
        <v>235.2</v>
      </c>
      <c r="AO350" s="32">
        <f>IFERROR('σ и σw, МПа'!AB350*$BG$2,"-")</f>
        <v>235.2</v>
      </c>
      <c r="AP350" s="33" t="str">
        <f>IFERROR('σ и σw, МПа'!AC350*$BG$2,"-")</f>
        <v>-</v>
      </c>
      <c r="AQ350" s="31">
        <f>IFERROR('σ и σw, МПа'!Q350*$BH$2,"-")</f>
        <v>392</v>
      </c>
      <c r="AR350" s="32">
        <f>IFERROR('σ и σw, МПа'!R350*$BH$2,"-")</f>
        <v>392</v>
      </c>
      <c r="AS350" s="32">
        <f>IFERROR('σ и σw, МПа'!S350*$BH$2,"-")</f>
        <v>392</v>
      </c>
      <c r="AT350" s="32">
        <f>IFERROR('σ и σw, МПа'!T350*$BH$2,"-")</f>
        <v>392</v>
      </c>
      <c r="AU350" s="32">
        <f>IFERROR('σ и σw, МПа'!U350*$BH$2,"-")</f>
        <v>392</v>
      </c>
      <c r="AV350" s="32">
        <f>IFERROR('σ и σw, МПа'!V350*$BH$2,"-")</f>
        <v>392</v>
      </c>
      <c r="AW350" s="32">
        <f>IFERROR('σ и σw, МПа'!W350*$BH$2,"-")</f>
        <v>392</v>
      </c>
      <c r="AX350" s="32">
        <f>IFERROR('σ и σw, МПа'!X350*$BH$2,"-")</f>
        <v>392</v>
      </c>
      <c r="AY350" s="32">
        <f>IFERROR('σ и σw, МПа'!Y350*$BH$2,"-")</f>
        <v>392</v>
      </c>
      <c r="AZ350" s="32">
        <f>IFERROR('σ и σw, МПа'!Z350*$BH$2,"-")</f>
        <v>392</v>
      </c>
      <c r="BA350" s="32">
        <f>IFERROR('σ и σw, МПа'!AA350*$BH$2,"-")</f>
        <v>392</v>
      </c>
      <c r="BB350" s="32">
        <f>IFERROR('σ и σw, МПа'!AB350*$BH$2,"-")</f>
        <v>392</v>
      </c>
      <c r="BC350" s="33" t="str">
        <f>IFERROR('σ и σw, МПа'!AC350*$BH$2,"-")</f>
        <v>-</v>
      </c>
    </row>
    <row r="351" spans="1:55" ht="25.5" x14ac:dyDescent="0.25">
      <c r="A351" s="10" t="str">
        <f>INDEX('Обработка исходного'!B:B,ROW($B$3)+4*(ROW($B351)-ROW($B$3)))</f>
        <v>Сплав на железоникелевой основе</v>
      </c>
      <c r="B351" s="47" t="str">
        <f>INDEX('Обработка исходного'!D:D,ROW($B$3)+4*(ROW($B351)-ROW($B$3)))</f>
        <v>03Х21Н32М3Б</v>
      </c>
      <c r="C351" s="27" t="str">
        <f>'Rp0,2, МПа'!C351</f>
        <v>Прутки, поковки</v>
      </c>
      <c r="D351" s="31">
        <f>IFERROR('σ и σw, МПа'!D351*$BE$2,"-")</f>
        <v>172.79999999999998</v>
      </c>
      <c r="E351" s="32">
        <f>IFERROR('σ и σw, МПа'!E351*$BE$2,"-")</f>
        <v>172.79999999999998</v>
      </c>
      <c r="F351" s="32">
        <f>IFERROR('σ и σw, МПа'!F351*$BE$2,"-")</f>
        <v>172.79999999999998</v>
      </c>
      <c r="G351" s="32">
        <f>IFERROR('σ и σw, МПа'!G351*$BE$2,"-")</f>
        <v>172.79999999999998</v>
      </c>
      <c r="H351" s="32">
        <f>IFERROR('σ и σw, МПа'!H351*$BE$2,"-")</f>
        <v>172.79999999999998</v>
      </c>
      <c r="I351" s="32">
        <f>IFERROR('σ и σw, МПа'!I351*$BE$2,"-")</f>
        <v>156.79999999999998</v>
      </c>
      <c r="J351" s="32">
        <f>IFERROR('σ и σw, МПа'!J351*$BE$2,"-")</f>
        <v>156.79999999999998</v>
      </c>
      <c r="K351" s="32">
        <f>IFERROR('σ и σw, МПа'!K351*$BE$2,"-")</f>
        <v>133.6</v>
      </c>
      <c r="L351" s="32">
        <f>IFERROR('σ и σw, МПа'!L351*$BE$2,"-")</f>
        <v>133.6</v>
      </c>
      <c r="M351" s="32">
        <f>IFERROR('σ и σw, МПа'!M351*$BE$2,"-")</f>
        <v>133.6</v>
      </c>
      <c r="N351" s="32">
        <f>IFERROR('σ и σw, МПа'!N351*$BE$2,"-")</f>
        <v>117.6</v>
      </c>
      <c r="O351" s="32">
        <f>IFERROR('σ и σw, МПа'!O351*$BE$2,"-")</f>
        <v>117.6</v>
      </c>
      <c r="P351" s="33" t="str">
        <f>IFERROR('σ и σw, МПа'!P351*$BE$2,"-")</f>
        <v>-</v>
      </c>
      <c r="Q351" s="31">
        <f>IFERROR('σ и σw, МПа'!D351*$BF$2,"-")</f>
        <v>230.4</v>
      </c>
      <c r="R351" s="32">
        <f>IFERROR('σ и σw, МПа'!E351*$BF$2,"-")</f>
        <v>230.4</v>
      </c>
      <c r="S351" s="32">
        <f>IFERROR('σ и σw, МПа'!F351*$BF$2,"-")</f>
        <v>230.4</v>
      </c>
      <c r="T351" s="32">
        <f>IFERROR('σ и σw, МПа'!G351*$BF$2,"-")</f>
        <v>230.4</v>
      </c>
      <c r="U351" s="32">
        <f>IFERROR('σ и σw, МПа'!H351*$BF$2,"-")</f>
        <v>230.4</v>
      </c>
      <c r="V351" s="32">
        <f>IFERROR('σ и σw, МПа'!I351*$BF$2,"-")</f>
        <v>209.06666666666666</v>
      </c>
      <c r="W351" s="32">
        <f>IFERROR('σ и σw, МПа'!J351*$BF$2,"-")</f>
        <v>209.06666666666666</v>
      </c>
      <c r="X351" s="32">
        <f>IFERROR('σ и σw, МПа'!K351*$BF$2,"-")</f>
        <v>178.13333333333333</v>
      </c>
      <c r="Y351" s="32">
        <f>IFERROR('σ и σw, МПа'!L351*$BF$2,"-")</f>
        <v>178.13333333333333</v>
      </c>
      <c r="Z351" s="32">
        <f>IFERROR('σ и σw, МПа'!M351*$BF$2,"-")</f>
        <v>178.13333333333333</v>
      </c>
      <c r="AA351" s="32">
        <f>IFERROR('σ и σw, МПа'!N351*$BF$2,"-")</f>
        <v>156.80000000000001</v>
      </c>
      <c r="AB351" s="32">
        <f>IFERROR('σ и σw, МПа'!O351*$BF$2,"-")</f>
        <v>156.80000000000001</v>
      </c>
      <c r="AC351" s="33" t="str">
        <f>IFERROR('σ и σw, МПа'!P351*$BF$2,"-")</f>
        <v>-</v>
      </c>
      <c r="AD351" s="31">
        <f>IFERROR('σ и σw, МПа'!Q351*$BG$2,"-")</f>
        <v>129.6</v>
      </c>
      <c r="AE351" s="32">
        <f>IFERROR('σ и σw, МПа'!R351*$BG$2,"-")</f>
        <v>129.6</v>
      </c>
      <c r="AF351" s="32">
        <f>IFERROR('σ и σw, МПа'!S351*$BG$2,"-")</f>
        <v>129.6</v>
      </c>
      <c r="AG351" s="32">
        <f>IFERROR('σ и σw, МПа'!T351*$BG$2,"-")</f>
        <v>129.6</v>
      </c>
      <c r="AH351" s="32">
        <f>IFERROR('σ и σw, МПа'!U351*$BG$2,"-")</f>
        <v>129.6</v>
      </c>
      <c r="AI351" s="32">
        <f>IFERROR('σ и σw, МПа'!V351*$BG$2,"-")</f>
        <v>117.6</v>
      </c>
      <c r="AJ351" s="32">
        <f>IFERROR('σ и σw, МПа'!W351*$BG$2,"-")</f>
        <v>117.6</v>
      </c>
      <c r="AK351" s="32">
        <f>IFERROR('σ и σw, МПа'!X351*$BG$2,"-")</f>
        <v>100.2</v>
      </c>
      <c r="AL351" s="32">
        <f>IFERROR('σ и σw, МПа'!Y351*$BG$2,"-")</f>
        <v>100.2</v>
      </c>
      <c r="AM351" s="32">
        <f>IFERROR('σ и σw, МПа'!Z351*$BG$2,"-")</f>
        <v>100.2</v>
      </c>
      <c r="AN351" s="32">
        <f>IFERROR('σ и σw, МПа'!AA351*$BG$2,"-")</f>
        <v>88.2</v>
      </c>
      <c r="AO351" s="32">
        <f>IFERROR('σ и σw, МПа'!AB351*$BG$2,"-")</f>
        <v>88.2</v>
      </c>
      <c r="AP351" s="33" t="str">
        <f>IFERROR('σ и σw, МПа'!AC351*$BG$2,"-")</f>
        <v>-</v>
      </c>
      <c r="AQ351" s="31">
        <f>IFERROR('σ и σw, МПа'!Q351*$BH$2,"-")</f>
        <v>216</v>
      </c>
      <c r="AR351" s="32">
        <f>IFERROR('σ и σw, МПа'!R351*$BH$2,"-")</f>
        <v>216</v>
      </c>
      <c r="AS351" s="32">
        <f>IFERROR('σ и σw, МПа'!S351*$BH$2,"-")</f>
        <v>216</v>
      </c>
      <c r="AT351" s="32">
        <f>IFERROR('σ и σw, МПа'!T351*$BH$2,"-")</f>
        <v>216</v>
      </c>
      <c r="AU351" s="32">
        <f>IFERROR('σ и σw, МПа'!U351*$BH$2,"-")</f>
        <v>216</v>
      </c>
      <c r="AV351" s="32">
        <f>IFERROR('σ и σw, МПа'!V351*$BH$2,"-")</f>
        <v>196</v>
      </c>
      <c r="AW351" s="32">
        <f>IFERROR('σ и σw, МПа'!W351*$BH$2,"-")</f>
        <v>196</v>
      </c>
      <c r="AX351" s="32">
        <f>IFERROR('σ и σw, МПа'!X351*$BH$2,"-")</f>
        <v>167</v>
      </c>
      <c r="AY351" s="32">
        <f>IFERROR('σ и σw, МПа'!Y351*$BH$2,"-")</f>
        <v>167</v>
      </c>
      <c r="AZ351" s="32">
        <f>IFERROR('σ и σw, МПа'!Z351*$BH$2,"-")</f>
        <v>167</v>
      </c>
      <c r="BA351" s="32">
        <f>IFERROR('σ и σw, МПа'!AA351*$BH$2,"-")</f>
        <v>147</v>
      </c>
      <c r="BB351" s="32">
        <f>IFERROR('σ и σw, МПа'!AB351*$BH$2,"-")</f>
        <v>147</v>
      </c>
      <c r="BC351" s="33" t="str">
        <f>IFERROR('σ и σw, МПа'!AC351*$BH$2,"-")</f>
        <v>-</v>
      </c>
    </row>
    <row r="352" spans="1:55" ht="25.5" x14ac:dyDescent="0.25">
      <c r="A352" s="10" t="str">
        <f>INDEX('Обработка исходного'!B:B,ROW($B$3)+4*(ROW($B352)-ROW($B$3)))</f>
        <v>Сплав на железоникелевой основе</v>
      </c>
      <c r="B352" s="47" t="str">
        <f>INDEX('Обработка исходного'!D:D,ROW($B$3)+4*(ROW($B352)-ROW($B$3)))</f>
        <v>03Х21Н32М3Б</v>
      </c>
      <c r="C352" s="27" t="str">
        <f>'Rp0,2, МПа'!C352</f>
        <v>Трубы</v>
      </c>
      <c r="D352" s="31">
        <f>IFERROR('σ и σw, МПа'!D352*$BE$2,"-")</f>
        <v>172.79999999999998</v>
      </c>
      <c r="E352" s="32">
        <f>IFERROR('σ и σw, МПа'!E352*$BE$2,"-")</f>
        <v>172.79999999999998</v>
      </c>
      <c r="F352" s="32">
        <f>IFERROR('σ и σw, МПа'!F352*$BE$2,"-")</f>
        <v>172.79999999999998</v>
      </c>
      <c r="G352" s="32">
        <f>IFERROR('σ и σw, МПа'!G352*$BE$2,"-")</f>
        <v>172.79999999999998</v>
      </c>
      <c r="H352" s="32">
        <f>IFERROR('σ и σw, МПа'!H352*$BE$2,"-")</f>
        <v>172.79999999999998</v>
      </c>
      <c r="I352" s="32">
        <f>IFERROR('σ и σw, МПа'!I352*$BE$2,"-")</f>
        <v>172.79999999999998</v>
      </c>
      <c r="J352" s="32">
        <f>IFERROR('σ и σw, МПа'!J352*$BE$2,"-")</f>
        <v>156.79999999999998</v>
      </c>
      <c r="K352" s="32">
        <f>IFERROR('σ и σw, МПа'!K352*$BE$2,"-")</f>
        <v>156.79999999999998</v>
      </c>
      <c r="L352" s="32">
        <f>IFERROR('σ и σw, МПа'!L352*$BE$2,"-")</f>
        <v>156.79999999999998</v>
      </c>
      <c r="M352" s="32">
        <f>IFERROR('σ и σw, МПа'!M352*$BE$2,"-")</f>
        <v>156.79999999999998</v>
      </c>
      <c r="N352" s="32">
        <f>IFERROR('σ и σw, МПа'!N352*$BE$2,"-")</f>
        <v>140.79999999999998</v>
      </c>
      <c r="O352" s="32">
        <f>IFERROR('σ и σw, МПа'!O352*$BE$2,"-")</f>
        <v>125.6</v>
      </c>
      <c r="P352" s="33" t="str">
        <f>IFERROR('σ и σw, МПа'!P352*$BE$2,"-")</f>
        <v>-</v>
      </c>
      <c r="Q352" s="31">
        <f>IFERROR('σ и σw, МПа'!D352*$BF$2,"-")</f>
        <v>230.4</v>
      </c>
      <c r="R352" s="32">
        <f>IFERROR('σ и σw, МПа'!E352*$BF$2,"-")</f>
        <v>230.4</v>
      </c>
      <c r="S352" s="32">
        <f>IFERROR('σ и σw, МПа'!F352*$BF$2,"-")</f>
        <v>230.4</v>
      </c>
      <c r="T352" s="32">
        <f>IFERROR('σ и σw, МПа'!G352*$BF$2,"-")</f>
        <v>230.4</v>
      </c>
      <c r="U352" s="32">
        <f>IFERROR('σ и σw, МПа'!H352*$BF$2,"-")</f>
        <v>230.4</v>
      </c>
      <c r="V352" s="32">
        <f>IFERROR('σ и σw, МПа'!I352*$BF$2,"-")</f>
        <v>230.4</v>
      </c>
      <c r="W352" s="32">
        <f>IFERROR('σ и σw, МПа'!J352*$BF$2,"-")</f>
        <v>209.06666666666666</v>
      </c>
      <c r="X352" s="32">
        <f>IFERROR('σ и σw, МПа'!K352*$BF$2,"-")</f>
        <v>209.06666666666666</v>
      </c>
      <c r="Y352" s="32">
        <f>IFERROR('σ и σw, МПа'!L352*$BF$2,"-")</f>
        <v>209.06666666666666</v>
      </c>
      <c r="Z352" s="32">
        <f>IFERROR('σ и σw, МПа'!M352*$BF$2,"-")</f>
        <v>209.06666666666666</v>
      </c>
      <c r="AA352" s="32">
        <f>IFERROR('σ и σw, МПа'!N352*$BF$2,"-")</f>
        <v>187.73333333333335</v>
      </c>
      <c r="AB352" s="32">
        <f>IFERROR('σ и σw, МПа'!O352*$BF$2,"-")</f>
        <v>167.4666666666667</v>
      </c>
      <c r="AC352" s="33" t="str">
        <f>IFERROR('σ и σw, МПа'!P352*$BF$2,"-")</f>
        <v>-</v>
      </c>
      <c r="AD352" s="31">
        <f>IFERROR('σ и σw, МПа'!Q352*$BG$2,"-")</f>
        <v>129.6</v>
      </c>
      <c r="AE352" s="32">
        <f>IFERROR('σ и σw, МПа'!R352*$BG$2,"-")</f>
        <v>129.6</v>
      </c>
      <c r="AF352" s="32">
        <f>IFERROR('σ и σw, МПа'!S352*$BG$2,"-")</f>
        <v>129.6</v>
      </c>
      <c r="AG352" s="32">
        <f>IFERROR('σ и σw, МПа'!T352*$BG$2,"-")</f>
        <v>129.6</v>
      </c>
      <c r="AH352" s="32">
        <f>IFERROR('σ и σw, МПа'!U352*$BG$2,"-")</f>
        <v>129.6</v>
      </c>
      <c r="AI352" s="32">
        <f>IFERROR('σ и σw, МПа'!V352*$BG$2,"-")</f>
        <v>129.6</v>
      </c>
      <c r="AJ352" s="32">
        <f>IFERROR('σ и σw, МПа'!W352*$BG$2,"-")</f>
        <v>117.6</v>
      </c>
      <c r="AK352" s="32">
        <f>IFERROR('σ и σw, МПа'!X352*$BG$2,"-")</f>
        <v>117.6</v>
      </c>
      <c r="AL352" s="32">
        <f>IFERROR('σ и σw, МПа'!Y352*$BG$2,"-")</f>
        <v>117.6</v>
      </c>
      <c r="AM352" s="32">
        <f>IFERROR('σ и σw, МПа'!Z352*$BG$2,"-")</f>
        <v>117.6</v>
      </c>
      <c r="AN352" s="32">
        <f>IFERROR('σ и σw, МПа'!AA352*$BG$2,"-")</f>
        <v>105.6</v>
      </c>
      <c r="AO352" s="32">
        <f>IFERROR('σ и σw, МПа'!AB352*$BG$2,"-")</f>
        <v>94.2</v>
      </c>
      <c r="AP352" s="33" t="str">
        <f>IFERROR('σ и σw, МПа'!AC352*$BG$2,"-")</f>
        <v>-</v>
      </c>
      <c r="AQ352" s="31">
        <f>IFERROR('σ и σw, МПа'!Q352*$BH$2,"-")</f>
        <v>216</v>
      </c>
      <c r="AR352" s="32">
        <f>IFERROR('σ и σw, МПа'!R352*$BH$2,"-")</f>
        <v>216</v>
      </c>
      <c r="AS352" s="32">
        <f>IFERROR('σ и σw, МПа'!S352*$BH$2,"-")</f>
        <v>216</v>
      </c>
      <c r="AT352" s="32">
        <f>IFERROR('σ и σw, МПа'!T352*$BH$2,"-")</f>
        <v>216</v>
      </c>
      <c r="AU352" s="32">
        <f>IFERROR('σ и σw, МПа'!U352*$BH$2,"-")</f>
        <v>216</v>
      </c>
      <c r="AV352" s="32">
        <f>IFERROR('σ и σw, МПа'!V352*$BH$2,"-")</f>
        <v>216</v>
      </c>
      <c r="AW352" s="32">
        <f>IFERROR('σ и σw, МПа'!W352*$BH$2,"-")</f>
        <v>196</v>
      </c>
      <c r="AX352" s="32">
        <f>IFERROR('σ и σw, МПа'!X352*$BH$2,"-")</f>
        <v>196</v>
      </c>
      <c r="AY352" s="32">
        <f>IFERROR('σ и σw, МПа'!Y352*$BH$2,"-")</f>
        <v>196</v>
      </c>
      <c r="AZ352" s="32">
        <f>IFERROR('σ и σw, МПа'!Z352*$BH$2,"-")</f>
        <v>196</v>
      </c>
      <c r="BA352" s="32">
        <f>IFERROR('σ и σw, МПа'!AA352*$BH$2,"-")</f>
        <v>176</v>
      </c>
      <c r="BB352" s="32">
        <f>IFERROR('σ и σw, МПа'!AB352*$BH$2,"-")</f>
        <v>157</v>
      </c>
      <c r="BC352" s="33" t="str">
        <f>IFERROR('σ и σw, МПа'!AC352*$BH$2,"-")</f>
        <v>-</v>
      </c>
    </row>
    <row r="353" spans="1:55" ht="25.5" x14ac:dyDescent="0.25">
      <c r="A353" s="10" t="str">
        <f>INDEX('Обработка исходного'!B:B,ROW($B$3)+4*(ROW($B353)-ROW($B$3)))</f>
        <v>Сплав на железоникелевой основе</v>
      </c>
      <c r="B353" s="47" t="str">
        <f>INDEX('Обработка исходного'!D:D,ROW($B$3)+4*(ROW($B353)-ROW($B$3)))</f>
        <v>Сплав ХН35ВТ</v>
      </c>
      <c r="C353" s="27" t="str">
        <f>'Rp0,2, МПа'!C353</f>
        <v>Заготовки крепежных деталей толщиной до 400 мм и от 620 до 650 мм, КП395*</v>
      </c>
      <c r="D353" s="31">
        <f>IFERROR('σ и σw, МПа'!D353*$BE$2,"-")</f>
        <v>315.99999999999994</v>
      </c>
      <c r="E353" s="32">
        <f>IFERROR('σ и σw, МПа'!E353*$BE$2,"-")</f>
        <v>315.99999999999994</v>
      </c>
      <c r="F353" s="32">
        <f>IFERROR('σ и σw, МПа'!F353*$BE$2,"-")</f>
        <v>298.39999999999998</v>
      </c>
      <c r="G353" s="32">
        <f>IFERROR('σ и σw, МПа'!G353*$BE$2,"-")</f>
        <v>290.39999999999998</v>
      </c>
      <c r="H353" s="32">
        <f>IFERROR('σ и σw, МПа'!H353*$BE$2,"-")</f>
        <v>282.39999999999998</v>
      </c>
      <c r="I353" s="32">
        <f>IFERROR('σ и σw, МПа'!I353*$BE$2,"-")</f>
        <v>282.39999999999998</v>
      </c>
      <c r="J353" s="32">
        <f>IFERROR('σ и σw, МПа'!J353*$BE$2,"-")</f>
        <v>282.39999999999998</v>
      </c>
      <c r="K353" s="32">
        <f>IFERROR('σ и σw, МПа'!K353*$BE$2,"-")</f>
        <v>282.39999999999998</v>
      </c>
      <c r="L353" s="32">
        <f>IFERROR('σ и σw, МПа'!L353*$BE$2,"-")</f>
        <v>282.39999999999998</v>
      </c>
      <c r="M353" s="32">
        <f>IFERROR('σ и σw, МПа'!M353*$BE$2,"-")</f>
        <v>282.39999999999998</v>
      </c>
      <c r="N353" s="32">
        <f>IFERROR('σ и σw, МПа'!N353*$BE$2,"-")</f>
        <v>276</v>
      </c>
      <c r="O353" s="32">
        <f>IFERROR('σ и σw, МПа'!O353*$BE$2,"-")</f>
        <v>262.15384615384613</v>
      </c>
      <c r="P353" s="33">
        <f>IFERROR('σ и σw, МПа'!P353*$BE$2,"-")</f>
        <v>248.76923076923075</v>
      </c>
      <c r="Q353" s="31">
        <f>IFERROR('σ и σw, МПа'!D353*$BF$2,"-")</f>
        <v>421.33333333333331</v>
      </c>
      <c r="R353" s="32">
        <f>IFERROR('σ и σw, МПа'!E353*$BF$2,"-")</f>
        <v>421.33333333333331</v>
      </c>
      <c r="S353" s="32">
        <f>IFERROR('σ и σw, МПа'!F353*$BF$2,"-")</f>
        <v>397.86666666666667</v>
      </c>
      <c r="T353" s="32">
        <f>IFERROR('σ и σw, МПа'!G353*$BF$2,"-")</f>
        <v>387.20000000000005</v>
      </c>
      <c r="U353" s="32">
        <f>IFERROR('σ и σw, МПа'!H353*$BF$2,"-")</f>
        <v>376.53333333333336</v>
      </c>
      <c r="V353" s="32">
        <f>IFERROR('σ и σw, МПа'!I353*$BF$2,"-")</f>
        <v>376.53333333333336</v>
      </c>
      <c r="W353" s="32">
        <f>IFERROR('σ и σw, МПа'!J353*$BF$2,"-")</f>
        <v>376.53333333333336</v>
      </c>
      <c r="X353" s="32">
        <f>IFERROR('σ и σw, МПа'!K353*$BF$2,"-")</f>
        <v>376.53333333333336</v>
      </c>
      <c r="Y353" s="32">
        <f>IFERROR('σ и σw, МПа'!L353*$BF$2,"-")</f>
        <v>376.53333333333336</v>
      </c>
      <c r="Z353" s="32">
        <f>IFERROR('σ и σw, МПа'!M353*$BF$2,"-")</f>
        <v>376.53333333333336</v>
      </c>
      <c r="AA353" s="32">
        <f>IFERROR('σ и σw, МПа'!N353*$BF$2,"-")</f>
        <v>368</v>
      </c>
      <c r="AB353" s="32">
        <f>IFERROR('σ и σw, МПа'!O353*$BF$2,"-")</f>
        <v>349.53846153846155</v>
      </c>
      <c r="AC353" s="33">
        <f>IFERROR('σ и σw, МПа'!P353*$BF$2,"-")</f>
        <v>331.69230769230768</v>
      </c>
      <c r="AD353" s="31">
        <f>IFERROR('σ и σw, МПа'!Q353*$BG$2,"-")</f>
        <v>237</v>
      </c>
      <c r="AE353" s="32">
        <f>IFERROR('σ и σw, МПа'!R353*$BG$2,"-")</f>
        <v>237</v>
      </c>
      <c r="AF353" s="32">
        <f>IFERROR('σ и σw, МПа'!S353*$BG$2,"-")</f>
        <v>223.79999999999998</v>
      </c>
      <c r="AG353" s="32">
        <f>IFERROR('σ и σw, МПа'!T353*$BG$2,"-")</f>
        <v>217.79999999999998</v>
      </c>
      <c r="AH353" s="32">
        <f>IFERROR('σ и σw, МПа'!U353*$BG$2,"-")</f>
        <v>211.79999999999998</v>
      </c>
      <c r="AI353" s="32">
        <f>IFERROR('σ и σw, МПа'!V353*$BG$2,"-")</f>
        <v>211.79999999999998</v>
      </c>
      <c r="AJ353" s="32">
        <f>IFERROR('σ и σw, МПа'!W353*$BG$2,"-")</f>
        <v>211.79999999999998</v>
      </c>
      <c r="AK353" s="32">
        <f>IFERROR('σ и σw, МПа'!X353*$BG$2,"-")</f>
        <v>211.79999999999998</v>
      </c>
      <c r="AL353" s="32">
        <f>IFERROR('σ и σw, МПа'!Y353*$BG$2,"-")</f>
        <v>211.79999999999998</v>
      </c>
      <c r="AM353" s="32">
        <f>IFERROR('σ и σw, МПа'!Z353*$BG$2,"-")</f>
        <v>211.79999999999998</v>
      </c>
      <c r="AN353" s="32">
        <f>IFERROR('σ и σw, МПа'!AA353*$BG$2,"-")</f>
        <v>211.79999999999998</v>
      </c>
      <c r="AO353" s="32">
        <f>IFERROR('σ и σw, МПа'!AB353*$BG$2,"-")</f>
        <v>205.79999999999998</v>
      </c>
      <c r="AP353" s="33">
        <f>IFERROR('σ и σw, МПа'!AC353*$BG$2,"-")</f>
        <v>199.79999999999998</v>
      </c>
      <c r="AQ353" s="31">
        <f>IFERROR('σ и σw, МПа'!Q353*$BH$2,"-")</f>
        <v>395</v>
      </c>
      <c r="AR353" s="32">
        <f>IFERROR('σ и σw, МПа'!R353*$BH$2,"-")</f>
        <v>395</v>
      </c>
      <c r="AS353" s="32">
        <f>IFERROR('σ и σw, МПа'!S353*$BH$2,"-")</f>
        <v>373</v>
      </c>
      <c r="AT353" s="32">
        <f>IFERROR('σ и σw, МПа'!T353*$BH$2,"-")</f>
        <v>363</v>
      </c>
      <c r="AU353" s="32">
        <f>IFERROR('σ и σw, МПа'!U353*$BH$2,"-")</f>
        <v>353</v>
      </c>
      <c r="AV353" s="32">
        <f>IFERROR('σ и σw, МПа'!V353*$BH$2,"-")</f>
        <v>353</v>
      </c>
      <c r="AW353" s="32">
        <f>IFERROR('σ и σw, МПа'!W353*$BH$2,"-")</f>
        <v>353</v>
      </c>
      <c r="AX353" s="32">
        <f>IFERROR('σ и σw, МПа'!X353*$BH$2,"-")</f>
        <v>353</v>
      </c>
      <c r="AY353" s="32">
        <f>IFERROR('σ и σw, МПа'!Y353*$BH$2,"-")</f>
        <v>353</v>
      </c>
      <c r="AZ353" s="32">
        <f>IFERROR('σ и σw, МПа'!Z353*$BH$2,"-")</f>
        <v>353</v>
      </c>
      <c r="BA353" s="32">
        <f>IFERROR('σ и σw, МПа'!AA353*$BH$2,"-")</f>
        <v>353</v>
      </c>
      <c r="BB353" s="32">
        <f>IFERROR('σ и σw, МПа'!AB353*$BH$2,"-")</f>
        <v>343</v>
      </c>
      <c r="BC353" s="33">
        <f>IFERROR('σ и σw, МПа'!AC353*$BH$2,"-")</f>
        <v>333</v>
      </c>
    </row>
    <row r="354" spans="1:55" ht="25.5" x14ac:dyDescent="0.25">
      <c r="A354" s="10" t="str">
        <f>INDEX('Обработка исходного'!B:B,ROW($B$3)+4*(ROW($B354)-ROW($B$3)))</f>
        <v>Сплав на железоникелевой основе</v>
      </c>
      <c r="B354" s="47" t="str">
        <f>INDEX('Обработка исходного'!D:D,ROW($B$3)+4*(ROW($B354)-ROW($B$3)))</f>
        <v>Сплав ХН35ВТ</v>
      </c>
      <c r="C354" s="27" t="str">
        <f>'Rp0,2, МПа'!C354</f>
        <v>Сортовой прокат толщиной до 100 мм</v>
      </c>
      <c r="D354" s="31">
        <f>IFERROR('σ и σw, МПа'!D354*$BE$2,"-")</f>
        <v>315.99999999999994</v>
      </c>
      <c r="E354" s="32">
        <f>IFERROR('σ и σw, МПа'!E354*$BE$2,"-")</f>
        <v>315.99999999999994</v>
      </c>
      <c r="F354" s="32">
        <f>IFERROR('σ и σw, МПа'!F354*$BE$2,"-")</f>
        <v>298.39999999999998</v>
      </c>
      <c r="G354" s="32">
        <f>IFERROR('σ и σw, МПа'!G354*$BE$2,"-")</f>
        <v>290.39999999999998</v>
      </c>
      <c r="H354" s="32">
        <f>IFERROR('σ и σw, МПа'!H354*$BE$2,"-")</f>
        <v>282.39999999999998</v>
      </c>
      <c r="I354" s="32">
        <f>IFERROR('σ и σw, МПа'!I354*$BE$2,"-")</f>
        <v>282.39999999999998</v>
      </c>
      <c r="J354" s="32">
        <f>IFERROR('σ и σw, МПа'!J354*$BE$2,"-")</f>
        <v>282.39999999999998</v>
      </c>
      <c r="K354" s="32">
        <f>IFERROR('σ и σw, МПа'!K354*$BE$2,"-")</f>
        <v>282.39999999999998</v>
      </c>
      <c r="L354" s="32">
        <f>IFERROR('σ и σw, МПа'!L354*$BE$2,"-")</f>
        <v>282.39999999999998</v>
      </c>
      <c r="M354" s="32">
        <f>IFERROR('σ и σw, МПа'!M354*$BE$2,"-")</f>
        <v>282.39999999999998</v>
      </c>
      <c r="N354" s="32">
        <f>IFERROR('σ и σw, МПа'!N354*$BE$2,"-")</f>
        <v>276</v>
      </c>
      <c r="O354" s="32">
        <f>IFERROR('σ и σw, МПа'!O354*$BE$2,"-")</f>
        <v>262.15384615384613</v>
      </c>
      <c r="P354" s="33">
        <f>IFERROR('σ и σw, МПа'!P354*$BE$2,"-")</f>
        <v>248.76923076923075</v>
      </c>
      <c r="Q354" s="31">
        <f>IFERROR('σ и σw, МПа'!D354*$BF$2,"-")</f>
        <v>421.33333333333331</v>
      </c>
      <c r="R354" s="32">
        <f>IFERROR('σ и σw, МПа'!E354*$BF$2,"-")</f>
        <v>421.33333333333331</v>
      </c>
      <c r="S354" s="32">
        <f>IFERROR('σ и σw, МПа'!F354*$BF$2,"-")</f>
        <v>397.86666666666667</v>
      </c>
      <c r="T354" s="32">
        <f>IFERROR('σ и σw, МПа'!G354*$BF$2,"-")</f>
        <v>387.20000000000005</v>
      </c>
      <c r="U354" s="32">
        <f>IFERROR('σ и σw, МПа'!H354*$BF$2,"-")</f>
        <v>376.53333333333336</v>
      </c>
      <c r="V354" s="32">
        <f>IFERROR('σ и σw, МПа'!I354*$BF$2,"-")</f>
        <v>376.53333333333336</v>
      </c>
      <c r="W354" s="32">
        <f>IFERROR('σ и σw, МПа'!J354*$BF$2,"-")</f>
        <v>376.53333333333336</v>
      </c>
      <c r="X354" s="32">
        <f>IFERROR('σ и σw, МПа'!K354*$BF$2,"-")</f>
        <v>376.53333333333336</v>
      </c>
      <c r="Y354" s="32">
        <f>IFERROR('σ и σw, МПа'!L354*$BF$2,"-")</f>
        <v>376.53333333333336</v>
      </c>
      <c r="Z354" s="32">
        <f>IFERROR('σ и σw, МПа'!M354*$BF$2,"-")</f>
        <v>376.53333333333336</v>
      </c>
      <c r="AA354" s="32">
        <f>IFERROR('σ и σw, МПа'!N354*$BF$2,"-")</f>
        <v>368</v>
      </c>
      <c r="AB354" s="32">
        <f>IFERROR('σ и σw, МПа'!O354*$BF$2,"-")</f>
        <v>349.53846153846155</v>
      </c>
      <c r="AC354" s="33">
        <f>IFERROR('σ и σw, МПа'!P354*$BF$2,"-")</f>
        <v>331.69230769230768</v>
      </c>
      <c r="AD354" s="31">
        <f>IFERROR('σ и σw, МПа'!Q354*$BG$2,"-")</f>
        <v>237</v>
      </c>
      <c r="AE354" s="32">
        <f>IFERROR('σ и σw, МПа'!R354*$BG$2,"-")</f>
        <v>237</v>
      </c>
      <c r="AF354" s="32">
        <f>IFERROR('σ и σw, МПа'!S354*$BG$2,"-")</f>
        <v>223.79999999999998</v>
      </c>
      <c r="AG354" s="32">
        <f>IFERROR('σ и σw, МПа'!T354*$BG$2,"-")</f>
        <v>217.79999999999998</v>
      </c>
      <c r="AH354" s="32">
        <f>IFERROR('σ и σw, МПа'!U354*$BG$2,"-")</f>
        <v>211.79999999999998</v>
      </c>
      <c r="AI354" s="32">
        <f>IFERROR('σ и σw, МПа'!V354*$BG$2,"-")</f>
        <v>211.79999999999998</v>
      </c>
      <c r="AJ354" s="32">
        <f>IFERROR('σ и σw, МПа'!W354*$BG$2,"-")</f>
        <v>211.79999999999998</v>
      </c>
      <c r="AK354" s="32">
        <f>IFERROR('σ и σw, МПа'!X354*$BG$2,"-")</f>
        <v>211.79999999999998</v>
      </c>
      <c r="AL354" s="32">
        <f>IFERROR('σ и σw, МПа'!Y354*$BG$2,"-")</f>
        <v>211.79999999999998</v>
      </c>
      <c r="AM354" s="32">
        <f>IFERROR('σ и σw, МПа'!Z354*$BG$2,"-")</f>
        <v>211.79999999999998</v>
      </c>
      <c r="AN354" s="32">
        <f>IFERROR('σ и σw, МПа'!AA354*$BG$2,"-")</f>
        <v>211.79999999999998</v>
      </c>
      <c r="AO354" s="32">
        <f>IFERROR('σ и σw, МПа'!AB354*$BG$2,"-")</f>
        <v>205.79999999999998</v>
      </c>
      <c r="AP354" s="33">
        <f>IFERROR('σ и σw, МПа'!AC354*$BG$2,"-")</f>
        <v>199.79999999999998</v>
      </c>
      <c r="AQ354" s="31">
        <f>IFERROR('σ и σw, МПа'!Q354*$BH$2,"-")</f>
        <v>395</v>
      </c>
      <c r="AR354" s="32">
        <f>IFERROR('σ и σw, МПа'!R354*$BH$2,"-")</f>
        <v>395</v>
      </c>
      <c r="AS354" s="32">
        <f>IFERROR('σ и σw, МПа'!S354*$BH$2,"-")</f>
        <v>373</v>
      </c>
      <c r="AT354" s="32">
        <f>IFERROR('σ и σw, МПа'!T354*$BH$2,"-")</f>
        <v>363</v>
      </c>
      <c r="AU354" s="32">
        <f>IFERROR('σ и σw, МПа'!U354*$BH$2,"-")</f>
        <v>353</v>
      </c>
      <c r="AV354" s="32">
        <f>IFERROR('σ и σw, МПа'!V354*$BH$2,"-")</f>
        <v>353</v>
      </c>
      <c r="AW354" s="32">
        <f>IFERROR('σ и σw, МПа'!W354*$BH$2,"-")</f>
        <v>353</v>
      </c>
      <c r="AX354" s="32">
        <f>IFERROR('σ и σw, МПа'!X354*$BH$2,"-")</f>
        <v>353</v>
      </c>
      <c r="AY354" s="32">
        <f>IFERROR('σ и σw, МПа'!Y354*$BH$2,"-")</f>
        <v>353</v>
      </c>
      <c r="AZ354" s="32">
        <f>IFERROR('σ и σw, МПа'!Z354*$BH$2,"-")</f>
        <v>353</v>
      </c>
      <c r="BA354" s="32">
        <f>IFERROR('σ и σw, МПа'!AA354*$BH$2,"-")</f>
        <v>353</v>
      </c>
      <c r="BB354" s="32">
        <f>IFERROR('σ и σw, МПа'!AB354*$BH$2,"-")</f>
        <v>343</v>
      </c>
      <c r="BC354" s="33">
        <f>IFERROR('σ и σw, МПа'!AC354*$BH$2,"-")</f>
        <v>333</v>
      </c>
    </row>
    <row r="355" spans="1:55" ht="25.5" x14ac:dyDescent="0.25">
      <c r="A355" s="10" t="str">
        <f>INDEX('Обработка исходного'!B:B,ROW($B$3)+4*(ROW($B355)-ROW($B$3)))</f>
        <v>Сплав на железоникелевой основе</v>
      </c>
      <c r="B355" s="47" t="str">
        <f>INDEX('Обработка исходного'!D:D,ROW($B$3)+4*(ROW($B355)-ROW($B$3)))</f>
        <v>Сплав ХН35ВТ-ВД</v>
      </c>
      <c r="C355" s="27" t="str">
        <f>'Rp0,2, МПа'!C355</f>
        <v>Кованый и горячекатаный пруток диаметром от 40 до 200 мм</v>
      </c>
      <c r="D355" s="31">
        <f>IFERROR('σ и σw, МПа'!D355*$BE$2,"-")</f>
        <v>384.92307692307691</v>
      </c>
      <c r="E355" s="32">
        <f>IFERROR('σ и σw, МПа'!E355*$BE$2,"-")</f>
        <v>375.69230769230768</v>
      </c>
      <c r="F355" s="32">
        <f>IFERROR('σ и σw, МПа'!F355*$BE$2,"-")</f>
        <v>368.79999999999995</v>
      </c>
      <c r="G355" s="32">
        <f>IFERROR('σ и σw, МПа'!G355*$BE$2,"-")</f>
        <v>360.8</v>
      </c>
      <c r="H355" s="32">
        <f>IFERROR('σ и σw, МПа'!H355*$BE$2,"-")</f>
        <v>352.8</v>
      </c>
      <c r="I355" s="32">
        <f>IFERROR('σ и σw, МПа'!I355*$BE$2,"-")</f>
        <v>352.8</v>
      </c>
      <c r="J355" s="32">
        <f>IFERROR('σ и σw, МПа'!J355*$BE$2,"-")</f>
        <v>348.4615384615384</v>
      </c>
      <c r="K355" s="32">
        <f>IFERROR('σ и σw, МПа'!K355*$BE$2,"-")</f>
        <v>344.30769230769226</v>
      </c>
      <c r="L355" s="32">
        <f>IFERROR('σ и σw, МПа'!L355*$BE$2,"-")</f>
        <v>339.69230769230768</v>
      </c>
      <c r="M355" s="32">
        <f>IFERROR('σ и σw, МПа'!M355*$BE$2,"-")</f>
        <v>339.69230769230768</v>
      </c>
      <c r="N355" s="32">
        <f>IFERROR('σ и σw, МПа'!N355*$BE$2,"-")</f>
        <v>339.69230769230768</v>
      </c>
      <c r="O355" s="32">
        <f>IFERROR('σ и σw, МПа'!O355*$BE$2,"-")</f>
        <v>325.84615384615387</v>
      </c>
      <c r="P355" s="33">
        <f>IFERROR('σ и σw, МПа'!P355*$BE$2,"-")</f>
        <v>307.84615384615387</v>
      </c>
      <c r="Q355" s="31">
        <f>IFERROR('σ и σw, МПа'!D355*$BF$2,"-")</f>
        <v>513.23076923076928</v>
      </c>
      <c r="R355" s="32">
        <f>IFERROR('σ и σw, МПа'!E355*$BF$2,"-")</f>
        <v>500.92307692307696</v>
      </c>
      <c r="S355" s="32">
        <f>IFERROR('σ и σw, МПа'!F355*$BF$2,"-")</f>
        <v>491.73333333333335</v>
      </c>
      <c r="T355" s="32">
        <f>IFERROR('σ и σw, МПа'!G355*$BF$2,"-")</f>
        <v>481.06666666666672</v>
      </c>
      <c r="U355" s="32">
        <f>IFERROR('σ и σw, МПа'!H355*$BF$2,"-")</f>
        <v>470.40000000000003</v>
      </c>
      <c r="V355" s="32">
        <f>IFERROR('σ и σw, МПа'!I355*$BF$2,"-")</f>
        <v>470.40000000000003</v>
      </c>
      <c r="W355" s="32">
        <f>IFERROR('σ и σw, МПа'!J355*$BF$2,"-")</f>
        <v>464.61538461538458</v>
      </c>
      <c r="X355" s="32">
        <f>IFERROR('σ и σw, МПа'!K355*$BF$2,"-")</f>
        <v>459.07692307692309</v>
      </c>
      <c r="Y355" s="32">
        <f>IFERROR('σ и σw, МПа'!L355*$BF$2,"-")</f>
        <v>452.92307692307696</v>
      </c>
      <c r="Z355" s="32">
        <f>IFERROR('σ и σw, МПа'!M355*$BF$2,"-")</f>
        <v>452.92307692307696</v>
      </c>
      <c r="AA355" s="32">
        <f>IFERROR('σ и σw, МПа'!N355*$BF$2,"-")</f>
        <v>452.92307692307696</v>
      </c>
      <c r="AB355" s="32">
        <f>IFERROR('σ и σw, МПа'!O355*$BF$2,"-")</f>
        <v>434.46153846153851</v>
      </c>
      <c r="AC355" s="33">
        <f>IFERROR('σ и σw, МПа'!P355*$BF$2,"-")</f>
        <v>410.46153846153851</v>
      </c>
      <c r="AD355" s="31">
        <f>IFERROR('σ и σw, МПа'!Q355*$BG$2,"-")</f>
        <v>294.59999999999997</v>
      </c>
      <c r="AE355" s="32">
        <f>IFERROR('σ и σw, МПа'!R355*$BG$2,"-")</f>
        <v>294.59999999999997</v>
      </c>
      <c r="AF355" s="32">
        <f>IFERROR('σ и σw, МПа'!S355*$BG$2,"-")</f>
        <v>276.59999999999997</v>
      </c>
      <c r="AG355" s="32">
        <f>IFERROR('σ и σw, МПа'!T355*$BG$2,"-")</f>
        <v>270.59999999999997</v>
      </c>
      <c r="AH355" s="32">
        <f>IFERROR('σ и σw, МПа'!U355*$BG$2,"-")</f>
        <v>264.59999999999997</v>
      </c>
      <c r="AI355" s="32">
        <f>IFERROR('σ и σw, МПа'!V355*$BG$2,"-")</f>
        <v>264.59999999999997</v>
      </c>
      <c r="AJ355" s="32">
        <f>IFERROR('σ и σw, МПа'!W355*$BG$2,"-")</f>
        <v>264.59999999999997</v>
      </c>
      <c r="AK355" s="32">
        <f>IFERROR('σ и σw, МПа'!X355*$BG$2,"-")</f>
        <v>264.59999999999997</v>
      </c>
      <c r="AL355" s="32">
        <f>IFERROR('σ и σw, МПа'!Y355*$BG$2,"-")</f>
        <v>264.59999999999997</v>
      </c>
      <c r="AM355" s="32">
        <f>IFERROR('σ и σw, МПа'!Z355*$BG$2,"-")</f>
        <v>264.59999999999997</v>
      </c>
      <c r="AN355" s="32">
        <f>IFERROR('σ и σw, МПа'!AA355*$BG$2,"-")</f>
        <v>264.59999999999997</v>
      </c>
      <c r="AO355" s="32">
        <f>IFERROR('σ и σw, МПа'!AB355*$BG$2,"-")</f>
        <v>264.59999999999997</v>
      </c>
      <c r="AP355" s="33">
        <f>IFERROR('σ и σw, МПа'!AC355*$BG$2,"-")</f>
        <v>247.2</v>
      </c>
      <c r="AQ355" s="31">
        <f>IFERROR('σ и σw, МПа'!Q355*$BH$2,"-")</f>
        <v>491</v>
      </c>
      <c r="AR355" s="32">
        <f>IFERROR('σ и σw, МПа'!R355*$BH$2,"-")</f>
        <v>491</v>
      </c>
      <c r="AS355" s="32">
        <f>IFERROR('σ и σw, МПа'!S355*$BH$2,"-")</f>
        <v>461</v>
      </c>
      <c r="AT355" s="32">
        <f>IFERROR('σ и σw, МПа'!T355*$BH$2,"-")</f>
        <v>451</v>
      </c>
      <c r="AU355" s="32">
        <f>IFERROR('σ и σw, МПа'!U355*$BH$2,"-")</f>
        <v>441</v>
      </c>
      <c r="AV355" s="32">
        <f>IFERROR('σ и σw, МПа'!V355*$BH$2,"-")</f>
        <v>441</v>
      </c>
      <c r="AW355" s="32">
        <f>IFERROR('σ и σw, МПа'!W355*$BH$2,"-")</f>
        <v>441</v>
      </c>
      <c r="AX355" s="32">
        <f>IFERROR('σ и σw, МПа'!X355*$BH$2,"-")</f>
        <v>441</v>
      </c>
      <c r="AY355" s="32">
        <f>IFERROR('σ и σw, МПа'!Y355*$BH$2,"-")</f>
        <v>441</v>
      </c>
      <c r="AZ355" s="32">
        <f>IFERROR('σ и σw, МПа'!Z355*$BH$2,"-")</f>
        <v>441</v>
      </c>
      <c r="BA355" s="32">
        <f>IFERROR('σ и σw, МПа'!AA355*$BH$2,"-")</f>
        <v>441</v>
      </c>
      <c r="BB355" s="32">
        <f>IFERROR('σ и σw, МПа'!AB355*$BH$2,"-")</f>
        <v>441</v>
      </c>
      <c r="BC355" s="33">
        <f>IFERROR('σ и σw, МПа'!AC355*$BH$2,"-")</f>
        <v>412</v>
      </c>
    </row>
    <row r="356" spans="1:55" ht="25.5" x14ac:dyDescent="0.25">
      <c r="A356" s="10" t="str">
        <f>INDEX('Обработка исходного'!B:B,ROW($B$3)+4*(ROW($B356)-ROW($B$3)))</f>
        <v>Сплав на железоникелевой основе</v>
      </c>
      <c r="B356" s="47" t="str">
        <f>INDEX('Обработка исходного'!D:D,ROW($B$3)+4*(ROW($B356)-ROW($B$3)))</f>
        <v>Сплав ХН35ВТ-ВД</v>
      </c>
      <c r="C356" s="27" t="str">
        <f>'Rp0,2, МПа'!C356</f>
        <v>Сортовой прокат до 100 мм</v>
      </c>
      <c r="D356" s="31">
        <f>IFERROR('σ и σw, МПа'!D356*$BE$2,"-")</f>
        <v>384.92307692307691</v>
      </c>
      <c r="E356" s="32">
        <f>IFERROR('σ и σw, МПа'!E356*$BE$2,"-")</f>
        <v>375.69230769230768</v>
      </c>
      <c r="F356" s="32">
        <f>IFERROR('σ и σw, МПа'!F356*$BE$2,"-")</f>
        <v>368.79999999999995</v>
      </c>
      <c r="G356" s="32">
        <f>IFERROR('σ и σw, МПа'!G356*$BE$2,"-")</f>
        <v>360.8</v>
      </c>
      <c r="H356" s="32">
        <f>IFERROR('σ и σw, МПа'!H356*$BE$2,"-")</f>
        <v>352.8</v>
      </c>
      <c r="I356" s="32">
        <f>IFERROR('σ и σw, МПа'!I356*$BE$2,"-")</f>
        <v>352.8</v>
      </c>
      <c r="J356" s="32">
        <f>IFERROR('σ и σw, МПа'!J356*$BE$2,"-")</f>
        <v>348.4615384615384</v>
      </c>
      <c r="K356" s="32">
        <f>IFERROR('σ и σw, МПа'!K356*$BE$2,"-")</f>
        <v>344.30769230769226</v>
      </c>
      <c r="L356" s="32">
        <f>IFERROR('σ и σw, МПа'!L356*$BE$2,"-")</f>
        <v>339.69230769230768</v>
      </c>
      <c r="M356" s="32">
        <f>IFERROR('σ и σw, МПа'!M356*$BE$2,"-")</f>
        <v>339.69230769230768</v>
      </c>
      <c r="N356" s="32">
        <f>IFERROR('σ и σw, МПа'!N356*$BE$2,"-")</f>
        <v>339.69230769230768</v>
      </c>
      <c r="O356" s="32">
        <f>IFERROR('σ и σw, МПа'!O356*$BE$2,"-")</f>
        <v>325.84615384615387</v>
      </c>
      <c r="P356" s="33">
        <f>IFERROR('σ и σw, МПа'!P356*$BE$2,"-")</f>
        <v>307.84615384615387</v>
      </c>
      <c r="Q356" s="31">
        <f>IFERROR('σ и σw, МПа'!D356*$BF$2,"-")</f>
        <v>513.23076923076928</v>
      </c>
      <c r="R356" s="32">
        <f>IFERROR('σ и σw, МПа'!E356*$BF$2,"-")</f>
        <v>500.92307692307696</v>
      </c>
      <c r="S356" s="32">
        <f>IFERROR('σ и σw, МПа'!F356*$BF$2,"-")</f>
        <v>491.73333333333335</v>
      </c>
      <c r="T356" s="32">
        <f>IFERROR('σ и σw, МПа'!G356*$BF$2,"-")</f>
        <v>481.06666666666672</v>
      </c>
      <c r="U356" s="32">
        <f>IFERROR('σ и σw, МПа'!H356*$BF$2,"-")</f>
        <v>470.40000000000003</v>
      </c>
      <c r="V356" s="32">
        <f>IFERROR('σ и σw, МПа'!I356*$BF$2,"-")</f>
        <v>470.40000000000003</v>
      </c>
      <c r="W356" s="32">
        <f>IFERROR('σ и σw, МПа'!J356*$BF$2,"-")</f>
        <v>464.61538461538458</v>
      </c>
      <c r="X356" s="32">
        <f>IFERROR('σ и σw, МПа'!K356*$BF$2,"-")</f>
        <v>459.07692307692309</v>
      </c>
      <c r="Y356" s="32">
        <f>IFERROR('σ и σw, МПа'!L356*$BF$2,"-")</f>
        <v>452.92307692307696</v>
      </c>
      <c r="Z356" s="32">
        <f>IFERROR('σ и σw, МПа'!M356*$BF$2,"-")</f>
        <v>452.92307692307696</v>
      </c>
      <c r="AA356" s="32">
        <f>IFERROR('σ и σw, МПа'!N356*$BF$2,"-")</f>
        <v>452.92307692307696</v>
      </c>
      <c r="AB356" s="32">
        <f>IFERROR('σ и σw, МПа'!O356*$BF$2,"-")</f>
        <v>434.46153846153851</v>
      </c>
      <c r="AC356" s="33">
        <f>IFERROR('σ и σw, МПа'!P356*$BF$2,"-")</f>
        <v>410.46153846153851</v>
      </c>
      <c r="AD356" s="31">
        <f>IFERROR('σ и σw, МПа'!Q356*$BG$2,"-")</f>
        <v>294.59999999999997</v>
      </c>
      <c r="AE356" s="32">
        <f>IFERROR('σ и σw, МПа'!R356*$BG$2,"-")</f>
        <v>294.59999999999997</v>
      </c>
      <c r="AF356" s="32">
        <f>IFERROR('σ и σw, МПа'!S356*$BG$2,"-")</f>
        <v>276.59999999999997</v>
      </c>
      <c r="AG356" s="32">
        <f>IFERROR('σ и σw, МПа'!T356*$BG$2,"-")</f>
        <v>270.59999999999997</v>
      </c>
      <c r="AH356" s="32">
        <f>IFERROR('σ и σw, МПа'!U356*$BG$2,"-")</f>
        <v>264.59999999999997</v>
      </c>
      <c r="AI356" s="32">
        <f>IFERROR('σ и σw, МПа'!V356*$BG$2,"-")</f>
        <v>264.59999999999997</v>
      </c>
      <c r="AJ356" s="32">
        <f>IFERROR('σ и σw, МПа'!W356*$BG$2,"-")</f>
        <v>264.59999999999997</v>
      </c>
      <c r="AK356" s="32">
        <f>IFERROR('σ и σw, МПа'!X356*$BG$2,"-")</f>
        <v>264.59999999999997</v>
      </c>
      <c r="AL356" s="32">
        <f>IFERROR('σ и σw, МПа'!Y356*$BG$2,"-")</f>
        <v>264.59999999999997</v>
      </c>
      <c r="AM356" s="32">
        <f>IFERROR('σ и σw, МПа'!Z356*$BG$2,"-")</f>
        <v>264.59999999999997</v>
      </c>
      <c r="AN356" s="32">
        <f>IFERROR('σ и σw, МПа'!AA356*$BG$2,"-")</f>
        <v>264.59999999999997</v>
      </c>
      <c r="AO356" s="32">
        <f>IFERROR('σ и σw, МПа'!AB356*$BG$2,"-")</f>
        <v>264.59999999999997</v>
      </c>
      <c r="AP356" s="33">
        <f>IFERROR('σ и σw, МПа'!AC356*$BG$2,"-")</f>
        <v>247.2</v>
      </c>
      <c r="AQ356" s="31">
        <f>IFERROR('σ и σw, МПа'!Q356*$BH$2,"-")</f>
        <v>491</v>
      </c>
      <c r="AR356" s="32">
        <f>IFERROR('σ и σw, МПа'!R356*$BH$2,"-")</f>
        <v>491</v>
      </c>
      <c r="AS356" s="32">
        <f>IFERROR('σ и σw, МПа'!S356*$BH$2,"-")</f>
        <v>461</v>
      </c>
      <c r="AT356" s="32">
        <f>IFERROR('σ и σw, МПа'!T356*$BH$2,"-")</f>
        <v>451</v>
      </c>
      <c r="AU356" s="32">
        <f>IFERROR('σ и σw, МПа'!U356*$BH$2,"-")</f>
        <v>441</v>
      </c>
      <c r="AV356" s="32">
        <f>IFERROR('σ и σw, МПа'!V356*$BH$2,"-")</f>
        <v>441</v>
      </c>
      <c r="AW356" s="32">
        <f>IFERROR('σ и σw, МПа'!W356*$BH$2,"-")</f>
        <v>441</v>
      </c>
      <c r="AX356" s="32">
        <f>IFERROR('σ и σw, МПа'!X356*$BH$2,"-")</f>
        <v>441</v>
      </c>
      <c r="AY356" s="32">
        <f>IFERROR('σ и σw, МПа'!Y356*$BH$2,"-")</f>
        <v>441</v>
      </c>
      <c r="AZ356" s="32">
        <f>IFERROR('σ и σw, МПа'!Z356*$BH$2,"-")</f>
        <v>441</v>
      </c>
      <c r="BA356" s="32">
        <f>IFERROR('σ и σw, МПа'!AA356*$BH$2,"-")</f>
        <v>441</v>
      </c>
      <c r="BB356" s="32">
        <f>IFERROR('σ и σw, МПа'!AB356*$BH$2,"-")</f>
        <v>441</v>
      </c>
      <c r="BC356" s="33">
        <f>IFERROR('σ и σw, МПа'!AC356*$BH$2,"-")</f>
        <v>412</v>
      </c>
    </row>
    <row r="357" spans="1:55" ht="25.5" x14ac:dyDescent="0.25">
      <c r="A357" s="10" t="str">
        <f>INDEX('Обработка исходного'!B:B,ROW($B$3)+4*(ROW($B357)-ROW($B$3)))</f>
        <v>Сплав на железоникелевой основе</v>
      </c>
      <c r="B357" s="47" t="str">
        <f>INDEX('Обработка исходного'!D:D,ROW($B$3)+4*(ROW($B357)-ROW($B$3)))</f>
        <v>Сплав ХН35ВТЮ</v>
      </c>
      <c r="C357" s="27" t="str">
        <f>'Rp0,2, МПа'!C357</f>
        <v/>
      </c>
      <c r="D357" s="31">
        <f>IFERROR('σ и σw, МПа'!D357*$BE$2,"-")</f>
        <v>407.53846153846149</v>
      </c>
      <c r="E357" s="32">
        <f>IFERROR('σ и σw, МПа'!E357*$BE$2,"-")</f>
        <v>407.53846153846149</v>
      </c>
      <c r="F357" s="32">
        <f>IFERROR('σ и σw, МПа'!F357*$BE$2,"-")</f>
        <v>407.53846153846149</v>
      </c>
      <c r="G357" s="32">
        <f>IFERROR('σ и σw, МПа'!G357*$BE$2,"-")</f>
        <v>407.53846153846149</v>
      </c>
      <c r="H357" s="32">
        <f>IFERROR('σ и σw, МПа'!H357*$BE$2,"-")</f>
        <v>407.53846153846149</v>
      </c>
      <c r="I357" s="32">
        <f>IFERROR('σ и σw, МПа'!I357*$BE$2,"-")</f>
        <v>407.53846153846149</v>
      </c>
      <c r="J357" s="32">
        <f>IFERROR('σ и σw, МПа'!J357*$BE$2,"-")</f>
        <v>407.53846153846149</v>
      </c>
      <c r="K357" s="32">
        <f>IFERROR('σ и σw, МПа'!K357*$BE$2,"-")</f>
        <v>407.53846153846149</v>
      </c>
      <c r="L357" s="32">
        <f>IFERROR('σ и σw, МПа'!L357*$BE$2,"-")</f>
        <v>407.53846153846149</v>
      </c>
      <c r="M357" s="32">
        <f>IFERROR('σ и σw, МПа'!M357*$BE$2,"-")</f>
        <v>407.53846153846149</v>
      </c>
      <c r="N357" s="32">
        <f>IFERROR('σ и σw, МПа'!N357*$BE$2,"-")</f>
        <v>407.53846153846149</v>
      </c>
      <c r="O357" s="32">
        <f>IFERROR('σ и σw, МПа'!O357*$BE$2,"-")</f>
        <v>407.53846153846149</v>
      </c>
      <c r="P357" s="33">
        <f>IFERROR('σ и σw, МПа'!P357*$BE$2,"-")</f>
        <v>407.53846153846149</v>
      </c>
      <c r="Q357" s="31">
        <f>IFERROR('σ и σw, МПа'!D357*$BF$2,"-")</f>
        <v>543.38461538461536</v>
      </c>
      <c r="R357" s="32">
        <f>IFERROR('σ и σw, МПа'!E357*$BF$2,"-")</f>
        <v>543.38461538461536</v>
      </c>
      <c r="S357" s="32">
        <f>IFERROR('σ и σw, МПа'!F357*$BF$2,"-")</f>
        <v>543.38461538461536</v>
      </c>
      <c r="T357" s="32">
        <f>IFERROR('σ и σw, МПа'!G357*$BF$2,"-")</f>
        <v>543.38461538461536</v>
      </c>
      <c r="U357" s="32">
        <f>IFERROR('σ и σw, МПа'!H357*$BF$2,"-")</f>
        <v>543.38461538461536</v>
      </c>
      <c r="V357" s="32">
        <f>IFERROR('σ и σw, МПа'!I357*$BF$2,"-")</f>
        <v>543.38461538461536</v>
      </c>
      <c r="W357" s="32">
        <f>IFERROR('σ и σw, МПа'!J357*$BF$2,"-")</f>
        <v>543.38461538461536</v>
      </c>
      <c r="X357" s="32">
        <f>IFERROR('σ и σw, МПа'!K357*$BF$2,"-")</f>
        <v>543.38461538461536</v>
      </c>
      <c r="Y357" s="32">
        <f>IFERROR('σ и σw, МПа'!L357*$BF$2,"-")</f>
        <v>543.38461538461536</v>
      </c>
      <c r="Z357" s="32">
        <f>IFERROR('σ и σw, МПа'!M357*$BF$2,"-")</f>
        <v>543.38461538461536</v>
      </c>
      <c r="AA357" s="32">
        <f>IFERROR('σ и σw, МПа'!N357*$BF$2,"-")</f>
        <v>543.38461538461536</v>
      </c>
      <c r="AB357" s="32">
        <f>IFERROR('σ и σw, МПа'!O357*$BF$2,"-")</f>
        <v>543.38461538461536</v>
      </c>
      <c r="AC357" s="33">
        <f>IFERROR('σ и σw, МПа'!P357*$BF$2,"-")</f>
        <v>543.38461538461536</v>
      </c>
      <c r="AD357" s="31">
        <f>IFERROR('σ и σw, МПа'!Q357*$BG$2,"-")</f>
        <v>353.4</v>
      </c>
      <c r="AE357" s="32">
        <f>IFERROR('σ и σw, МПа'!R357*$BG$2,"-")</f>
        <v>353.4</v>
      </c>
      <c r="AF357" s="32">
        <f>IFERROR('σ и σw, МПа'!S357*$BG$2,"-")</f>
        <v>353.4</v>
      </c>
      <c r="AG357" s="32">
        <f>IFERROR('σ и σw, МПа'!T357*$BG$2,"-")</f>
        <v>353.4</v>
      </c>
      <c r="AH357" s="32">
        <f>IFERROR('σ и σw, МПа'!U357*$BG$2,"-")</f>
        <v>353.4</v>
      </c>
      <c r="AI357" s="32">
        <f>IFERROR('σ и σw, МПа'!V357*$BG$2,"-")</f>
        <v>353.4</v>
      </c>
      <c r="AJ357" s="32">
        <f>IFERROR('σ и σw, МПа'!W357*$BG$2,"-")</f>
        <v>353.4</v>
      </c>
      <c r="AK357" s="32">
        <f>IFERROR('σ и σw, МПа'!X357*$BG$2,"-")</f>
        <v>353.4</v>
      </c>
      <c r="AL357" s="32">
        <f>IFERROR('σ и σw, МПа'!Y357*$BG$2,"-")</f>
        <v>353.4</v>
      </c>
      <c r="AM357" s="32">
        <f>IFERROR('σ и σw, МПа'!Z357*$BG$2,"-")</f>
        <v>353.4</v>
      </c>
      <c r="AN357" s="32">
        <f>IFERROR('σ и σw, МПа'!AA357*$BG$2,"-")</f>
        <v>353.4</v>
      </c>
      <c r="AO357" s="32">
        <f>IFERROR('σ и σw, МПа'!AB357*$BG$2,"-")</f>
        <v>353.4</v>
      </c>
      <c r="AP357" s="33">
        <f>IFERROR('σ и σw, МПа'!AC357*$BG$2,"-")</f>
        <v>347.4</v>
      </c>
      <c r="AQ357" s="31">
        <f>IFERROR('σ и σw, МПа'!Q357*$BH$2,"-")</f>
        <v>589</v>
      </c>
      <c r="AR357" s="32">
        <f>IFERROR('σ и σw, МПа'!R357*$BH$2,"-")</f>
        <v>589</v>
      </c>
      <c r="AS357" s="32">
        <f>IFERROR('σ и σw, МПа'!S357*$BH$2,"-")</f>
        <v>589</v>
      </c>
      <c r="AT357" s="32">
        <f>IFERROR('σ и σw, МПа'!T357*$BH$2,"-")</f>
        <v>589</v>
      </c>
      <c r="AU357" s="32">
        <f>IFERROR('σ и σw, МПа'!U357*$BH$2,"-")</f>
        <v>589</v>
      </c>
      <c r="AV357" s="32">
        <f>IFERROR('σ и σw, МПа'!V357*$BH$2,"-")</f>
        <v>589</v>
      </c>
      <c r="AW357" s="32">
        <f>IFERROR('σ и σw, МПа'!W357*$BH$2,"-")</f>
        <v>589</v>
      </c>
      <c r="AX357" s="32">
        <f>IFERROR('σ и σw, МПа'!X357*$BH$2,"-")</f>
        <v>589</v>
      </c>
      <c r="AY357" s="32">
        <f>IFERROR('σ и σw, МПа'!Y357*$BH$2,"-")</f>
        <v>589</v>
      </c>
      <c r="AZ357" s="32">
        <f>IFERROR('σ и σw, МПа'!Z357*$BH$2,"-")</f>
        <v>589</v>
      </c>
      <c r="BA357" s="32">
        <f>IFERROR('σ и σw, МПа'!AA357*$BH$2,"-")</f>
        <v>589</v>
      </c>
      <c r="BB357" s="32">
        <f>IFERROR('σ и σw, МПа'!AB357*$BH$2,"-")</f>
        <v>589</v>
      </c>
      <c r="BC357" s="33">
        <f>IFERROR('σ и σw, МПа'!AC357*$BH$2,"-")</f>
        <v>579</v>
      </c>
    </row>
    <row r="358" spans="1:55" ht="38.25" x14ac:dyDescent="0.25">
      <c r="A358" s="10" t="str">
        <f>INDEX('Обработка исходного'!B:B,ROW($B$3)+4*(ROW($B358)-ROW($B$3)))</f>
        <v>Сплав на железоникелевой основе</v>
      </c>
      <c r="B358" s="47" t="str">
        <f>INDEX('Обработка исходного'!D:D,ROW($B$3)+4*(ROW($B358)-ROW($B$3)))</f>
        <v>Сплав 0Х20Н46Б</v>
      </c>
      <c r="C358" s="27" t="str">
        <f>'Rp0,2, МПа'!C358</f>
        <v>Бесшовные трубы холодно и теплодеформированные наружным диаметром от 13 до 32 мм с толщиной стенки от 1,5 до 3 мм</v>
      </c>
      <c r="D358" s="31">
        <f>IFERROR('σ и σw, МПа'!D358*$BE$2,"-")</f>
        <v>156.79999999999998</v>
      </c>
      <c r="E358" s="32">
        <f>IFERROR('σ и σw, МПа'!E358*$BE$2,"-")</f>
        <v>148.79999999999998</v>
      </c>
      <c r="F358" s="32">
        <f>IFERROR('σ и σw, МПа'!F358*$BE$2,"-")</f>
        <v>148.79999999999998</v>
      </c>
      <c r="G358" s="32">
        <f>IFERROR('σ и σw, МПа'!G358*$BE$2,"-")</f>
        <v>141.6</v>
      </c>
      <c r="H358" s="32">
        <f>IFERROR('σ и σw, МПа'!H358*$BE$2,"-")</f>
        <v>133.6</v>
      </c>
      <c r="I358" s="32">
        <f>IFERROR('σ и σw, МПа'!I358*$BE$2,"-")</f>
        <v>133.6</v>
      </c>
      <c r="J358" s="32">
        <f>IFERROR('σ и σw, МПа'!J358*$BE$2,"-")</f>
        <v>133.6</v>
      </c>
      <c r="K358" s="32">
        <f>IFERROR('σ и σw, МПа'!K358*$BE$2,"-")</f>
        <v>125.6</v>
      </c>
      <c r="L358" s="32">
        <f>IFERROR('σ и σw, МПа'!L358*$BE$2,"-")</f>
        <v>125.6</v>
      </c>
      <c r="M358" s="32">
        <f>IFERROR('σ и σw, МПа'!M358*$BE$2,"-")</f>
        <v>125.6</v>
      </c>
      <c r="N358" s="32">
        <f>IFERROR('σ и σw, МПа'!N358*$BE$2,"-")</f>
        <v>125.6</v>
      </c>
      <c r="O358" s="32">
        <f>IFERROR('σ и σw, МПа'!O358*$BE$2,"-")</f>
        <v>125.6</v>
      </c>
      <c r="P358" s="33">
        <f>IFERROR('σ и σw, МПа'!P358*$BE$2,"-")</f>
        <v>117.6</v>
      </c>
      <c r="Q358" s="31">
        <f>IFERROR('σ и σw, МПа'!D358*$BF$2,"-")</f>
        <v>209.06666666666666</v>
      </c>
      <c r="R358" s="32">
        <f>IFERROR('σ и σw, МПа'!E358*$BF$2,"-")</f>
        <v>198.4</v>
      </c>
      <c r="S358" s="32">
        <f>IFERROR('σ и σw, МПа'!F358*$BF$2,"-")</f>
        <v>198.4</v>
      </c>
      <c r="T358" s="32">
        <f>IFERROR('σ и σw, МПа'!G358*$BF$2,"-")</f>
        <v>188.8</v>
      </c>
      <c r="U358" s="32">
        <f>IFERROR('σ и σw, МПа'!H358*$BF$2,"-")</f>
        <v>178.13333333333333</v>
      </c>
      <c r="V358" s="32">
        <f>IFERROR('σ и σw, МПа'!I358*$BF$2,"-")</f>
        <v>178.13333333333333</v>
      </c>
      <c r="W358" s="32">
        <f>IFERROR('σ и σw, МПа'!J358*$BF$2,"-")</f>
        <v>178.13333333333333</v>
      </c>
      <c r="X358" s="32">
        <f>IFERROR('σ и σw, МПа'!K358*$BF$2,"-")</f>
        <v>167.4666666666667</v>
      </c>
      <c r="Y358" s="32">
        <f>IFERROR('σ и σw, МПа'!L358*$BF$2,"-")</f>
        <v>167.4666666666667</v>
      </c>
      <c r="Z358" s="32">
        <f>IFERROR('σ и σw, МПа'!M358*$BF$2,"-")</f>
        <v>167.4666666666667</v>
      </c>
      <c r="AA358" s="32">
        <f>IFERROR('σ и σw, МПа'!N358*$BF$2,"-")</f>
        <v>167.4666666666667</v>
      </c>
      <c r="AB358" s="32">
        <f>IFERROR('σ и σw, МПа'!O358*$BF$2,"-")</f>
        <v>167.4666666666667</v>
      </c>
      <c r="AC358" s="33">
        <f>IFERROR('σ и σw, МПа'!P358*$BF$2,"-")</f>
        <v>156.80000000000001</v>
      </c>
      <c r="AD358" s="31">
        <f>IFERROR('σ и σw, МПа'!Q358*$BG$2,"-")</f>
        <v>117.6</v>
      </c>
      <c r="AE358" s="32">
        <f>IFERROR('σ и σw, МПа'!R358*$BG$2,"-")</f>
        <v>111.6</v>
      </c>
      <c r="AF358" s="32">
        <f>IFERROR('σ и σw, МПа'!S358*$BG$2,"-")</f>
        <v>111.6</v>
      </c>
      <c r="AG358" s="32">
        <f>IFERROR('σ и σw, МПа'!T358*$BG$2,"-")</f>
        <v>106.2</v>
      </c>
      <c r="AH358" s="32">
        <f>IFERROR('σ и σw, МПа'!U358*$BG$2,"-")</f>
        <v>100.2</v>
      </c>
      <c r="AI358" s="32">
        <f>IFERROR('σ и σw, МПа'!V358*$BG$2,"-")</f>
        <v>100.2</v>
      </c>
      <c r="AJ358" s="32">
        <f>IFERROR('σ и σw, МПа'!W358*$BG$2,"-")</f>
        <v>100.2</v>
      </c>
      <c r="AK358" s="32">
        <f>IFERROR('σ и σw, МПа'!X358*$BG$2,"-")</f>
        <v>94.2</v>
      </c>
      <c r="AL358" s="32">
        <f>IFERROR('σ и σw, МПа'!Y358*$BG$2,"-")</f>
        <v>94.2</v>
      </c>
      <c r="AM358" s="32">
        <f>IFERROR('σ и σw, МПа'!Z358*$BG$2,"-")</f>
        <v>94.2</v>
      </c>
      <c r="AN358" s="32">
        <f>IFERROR('σ и σw, МПа'!AA358*$BG$2,"-")</f>
        <v>94.2</v>
      </c>
      <c r="AO358" s="32">
        <f>IFERROR('σ и σw, МПа'!AB358*$BG$2,"-")</f>
        <v>94.2</v>
      </c>
      <c r="AP358" s="33">
        <f>IFERROR('σ и σw, МПа'!AC358*$BG$2,"-")</f>
        <v>88.2</v>
      </c>
      <c r="AQ358" s="31">
        <f>IFERROR('σ и σw, МПа'!Q358*$BH$2,"-")</f>
        <v>196</v>
      </c>
      <c r="AR358" s="32">
        <f>IFERROR('σ и σw, МПа'!R358*$BH$2,"-")</f>
        <v>186</v>
      </c>
      <c r="AS358" s="32">
        <f>IFERROR('σ и σw, МПа'!S358*$BH$2,"-")</f>
        <v>186</v>
      </c>
      <c r="AT358" s="32">
        <f>IFERROR('σ и σw, МПа'!T358*$BH$2,"-")</f>
        <v>177</v>
      </c>
      <c r="AU358" s="32">
        <f>IFERROR('σ и σw, МПа'!U358*$BH$2,"-")</f>
        <v>167</v>
      </c>
      <c r="AV358" s="32">
        <f>IFERROR('σ и σw, МПа'!V358*$BH$2,"-")</f>
        <v>167</v>
      </c>
      <c r="AW358" s="32">
        <f>IFERROR('σ и σw, МПа'!W358*$BH$2,"-")</f>
        <v>167</v>
      </c>
      <c r="AX358" s="32">
        <f>IFERROR('σ и σw, МПа'!X358*$BH$2,"-")</f>
        <v>157</v>
      </c>
      <c r="AY358" s="32">
        <f>IFERROR('σ и σw, МПа'!Y358*$BH$2,"-")</f>
        <v>157</v>
      </c>
      <c r="AZ358" s="32">
        <f>IFERROR('σ и σw, МПа'!Z358*$BH$2,"-")</f>
        <v>157</v>
      </c>
      <c r="BA358" s="32">
        <f>IFERROR('σ и σw, МПа'!AA358*$BH$2,"-")</f>
        <v>157</v>
      </c>
      <c r="BB358" s="32">
        <f>IFERROR('σ и σw, МПа'!AB358*$BH$2,"-")</f>
        <v>157</v>
      </c>
      <c r="BC358" s="33">
        <f>IFERROR('σ и σw, МПа'!AC358*$BH$2,"-")</f>
        <v>147</v>
      </c>
    </row>
    <row r="359" spans="1:55" ht="25.5" x14ac:dyDescent="0.25">
      <c r="A359" s="10" t="str">
        <f>INDEX('Обработка исходного'!B:B,ROW($B$3)+4*(ROW($B359)-ROW($B$3)))</f>
        <v>Сплав на железоникелевой основе</v>
      </c>
      <c r="B359" s="47" t="str">
        <f>INDEX('Обработка исходного'!D:D,ROW($B$3)+4*(ROW($B359)-ROW($B$3)))</f>
        <v>Сплав 0Х20Н46Б</v>
      </c>
      <c r="C359" s="27" t="str">
        <f>'Rp0,2, МПа'!C359</f>
        <v>Прутки круглого и квадратного сечения толщиной или диаметром от 30 до 170 мм</v>
      </c>
      <c r="D359" s="31">
        <f>IFERROR('σ и σw, МПа'!D359*$BE$2,"-")</f>
        <v>164.8</v>
      </c>
      <c r="E359" s="32">
        <f>IFERROR('σ и σw, МПа'!E359*$BE$2,"-")</f>
        <v>156.79999999999998</v>
      </c>
      <c r="F359" s="32">
        <f>IFERROR('σ и σw, МПа'!F359*$BE$2,"-")</f>
        <v>156.79999999999998</v>
      </c>
      <c r="G359" s="32">
        <f>IFERROR('σ и σw, МПа'!G359*$BE$2,"-")</f>
        <v>148.79999999999998</v>
      </c>
      <c r="H359" s="32">
        <f>IFERROR('σ и σw, МПа'!H359*$BE$2,"-")</f>
        <v>141.6</v>
      </c>
      <c r="I359" s="32">
        <f>IFERROR('σ и σw, МПа'!I359*$BE$2,"-")</f>
        <v>141.6</v>
      </c>
      <c r="J359" s="32">
        <f>IFERROR('σ и σw, МПа'!J359*$BE$2,"-")</f>
        <v>141.6</v>
      </c>
      <c r="K359" s="32">
        <f>IFERROR('σ и σw, МПа'!K359*$BE$2,"-")</f>
        <v>133.6</v>
      </c>
      <c r="L359" s="32">
        <f>IFERROR('σ и σw, МПа'!L359*$BE$2,"-")</f>
        <v>133.6</v>
      </c>
      <c r="M359" s="32">
        <f>IFERROR('σ и σw, МПа'!M359*$BE$2,"-")</f>
        <v>133.6</v>
      </c>
      <c r="N359" s="32">
        <f>IFERROR('σ и σw, МПа'!N359*$BE$2,"-")</f>
        <v>133.6</v>
      </c>
      <c r="O359" s="32">
        <f>IFERROR('σ и σw, МПа'!O359*$BE$2,"-")</f>
        <v>133.6</v>
      </c>
      <c r="P359" s="33">
        <f>IFERROR('σ и σw, МПа'!P359*$BE$2,"-")</f>
        <v>125.6</v>
      </c>
      <c r="Q359" s="31">
        <f>IFERROR('σ и σw, МПа'!D359*$BF$2,"-")</f>
        <v>219.73333333333335</v>
      </c>
      <c r="R359" s="32">
        <f>IFERROR('σ и σw, МПа'!E359*$BF$2,"-")</f>
        <v>209.06666666666666</v>
      </c>
      <c r="S359" s="32">
        <f>IFERROR('σ и σw, МПа'!F359*$BF$2,"-")</f>
        <v>209.06666666666666</v>
      </c>
      <c r="T359" s="32">
        <f>IFERROR('σ и σw, МПа'!G359*$BF$2,"-")</f>
        <v>198.4</v>
      </c>
      <c r="U359" s="32">
        <f>IFERROR('σ и σw, МПа'!H359*$BF$2,"-")</f>
        <v>188.8</v>
      </c>
      <c r="V359" s="32">
        <f>IFERROR('σ и σw, МПа'!I359*$BF$2,"-")</f>
        <v>188.8</v>
      </c>
      <c r="W359" s="32">
        <f>IFERROR('σ и σw, МПа'!J359*$BF$2,"-")</f>
        <v>188.8</v>
      </c>
      <c r="X359" s="32">
        <f>IFERROR('σ и σw, МПа'!K359*$BF$2,"-")</f>
        <v>178.13333333333333</v>
      </c>
      <c r="Y359" s="32">
        <f>IFERROR('σ и σw, МПа'!L359*$BF$2,"-")</f>
        <v>178.13333333333333</v>
      </c>
      <c r="Z359" s="32">
        <f>IFERROR('σ и σw, МПа'!M359*$BF$2,"-")</f>
        <v>178.13333333333333</v>
      </c>
      <c r="AA359" s="32">
        <f>IFERROR('σ и σw, МПа'!N359*$BF$2,"-")</f>
        <v>178.13333333333333</v>
      </c>
      <c r="AB359" s="32">
        <f>IFERROR('σ и σw, МПа'!O359*$BF$2,"-")</f>
        <v>178.13333333333333</v>
      </c>
      <c r="AC359" s="33">
        <f>IFERROR('σ и σw, МПа'!P359*$BF$2,"-")</f>
        <v>167.4666666666667</v>
      </c>
      <c r="AD359" s="31">
        <f>IFERROR('σ и σw, МПа'!Q359*$BG$2,"-")</f>
        <v>123.6</v>
      </c>
      <c r="AE359" s="32">
        <f>IFERROR('σ и σw, МПа'!R359*$BG$2,"-")</f>
        <v>117.6</v>
      </c>
      <c r="AF359" s="32">
        <f>IFERROR('σ и σw, МПа'!S359*$BG$2,"-")</f>
        <v>117.6</v>
      </c>
      <c r="AG359" s="32">
        <f>IFERROR('σ и σw, МПа'!T359*$BG$2,"-")</f>
        <v>111.6</v>
      </c>
      <c r="AH359" s="32">
        <f>IFERROR('σ и σw, МПа'!U359*$BG$2,"-")</f>
        <v>106.2</v>
      </c>
      <c r="AI359" s="32">
        <f>IFERROR('σ и σw, МПа'!V359*$BG$2,"-")</f>
        <v>106.2</v>
      </c>
      <c r="AJ359" s="32">
        <f>IFERROR('σ и σw, МПа'!W359*$BG$2,"-")</f>
        <v>106.2</v>
      </c>
      <c r="AK359" s="32">
        <f>IFERROR('σ и σw, МПа'!X359*$BG$2,"-")</f>
        <v>100.2</v>
      </c>
      <c r="AL359" s="32">
        <f>IFERROR('σ и σw, МПа'!Y359*$BG$2,"-")</f>
        <v>100.2</v>
      </c>
      <c r="AM359" s="32">
        <f>IFERROR('σ и σw, МПа'!Z359*$BG$2,"-")</f>
        <v>100.2</v>
      </c>
      <c r="AN359" s="32">
        <f>IFERROR('σ и σw, МПа'!AA359*$BG$2,"-")</f>
        <v>100.2</v>
      </c>
      <c r="AO359" s="32">
        <f>IFERROR('σ и σw, МПа'!AB359*$BG$2,"-")</f>
        <v>100.2</v>
      </c>
      <c r="AP359" s="33">
        <f>IFERROR('σ и σw, МПа'!AC359*$BG$2,"-")</f>
        <v>94.2</v>
      </c>
      <c r="AQ359" s="31">
        <f>IFERROR('σ и σw, МПа'!Q359*$BH$2,"-")</f>
        <v>206</v>
      </c>
      <c r="AR359" s="32">
        <f>IFERROR('σ и σw, МПа'!R359*$BH$2,"-")</f>
        <v>196</v>
      </c>
      <c r="AS359" s="32">
        <f>IFERROR('σ и σw, МПа'!S359*$BH$2,"-")</f>
        <v>196</v>
      </c>
      <c r="AT359" s="32">
        <f>IFERROR('σ и σw, МПа'!T359*$BH$2,"-")</f>
        <v>186</v>
      </c>
      <c r="AU359" s="32">
        <f>IFERROR('σ и σw, МПа'!U359*$BH$2,"-")</f>
        <v>177</v>
      </c>
      <c r="AV359" s="32">
        <f>IFERROR('σ и σw, МПа'!V359*$BH$2,"-")</f>
        <v>177</v>
      </c>
      <c r="AW359" s="32">
        <f>IFERROR('σ и σw, МПа'!W359*$BH$2,"-")</f>
        <v>177</v>
      </c>
      <c r="AX359" s="32">
        <f>IFERROR('σ и σw, МПа'!X359*$BH$2,"-")</f>
        <v>167</v>
      </c>
      <c r="AY359" s="32">
        <f>IFERROR('σ и σw, МПа'!Y359*$BH$2,"-")</f>
        <v>167</v>
      </c>
      <c r="AZ359" s="32">
        <f>IFERROR('σ и σw, МПа'!Z359*$BH$2,"-")</f>
        <v>167</v>
      </c>
      <c r="BA359" s="32">
        <f>IFERROR('σ и σw, МПа'!AA359*$BH$2,"-")</f>
        <v>167</v>
      </c>
      <c r="BB359" s="32">
        <f>IFERROR('σ и σw, МПа'!AB359*$BH$2,"-")</f>
        <v>167</v>
      </c>
      <c r="BC359" s="33">
        <f>IFERROR('σ и σw, МПа'!AC359*$BH$2,"-")</f>
        <v>157</v>
      </c>
    </row>
    <row r="360" spans="1:55" x14ac:dyDescent="0.25">
      <c r="A360" s="11"/>
      <c r="B360" s="11"/>
      <c r="C360" s="28"/>
    </row>
    <row r="361" spans="1:55" x14ac:dyDescent="0.25">
      <c r="A361" s="11"/>
      <c r="B361" s="11"/>
      <c r="C361" s="28"/>
    </row>
    <row r="362" spans="1:55" x14ac:dyDescent="0.25">
      <c r="A362" s="11"/>
      <c r="B362" s="11"/>
      <c r="C362" s="28"/>
    </row>
    <row r="363" spans="1:55" x14ac:dyDescent="0.25">
      <c r="A363" s="11"/>
      <c r="B363" s="11"/>
      <c r="C363" s="28"/>
    </row>
    <row r="364" spans="1:55" x14ac:dyDescent="0.25">
      <c r="A364" s="11"/>
      <c r="B364" s="11"/>
      <c r="C364" s="28"/>
    </row>
    <row r="365" spans="1:55" x14ac:dyDescent="0.25">
      <c r="A365" s="11"/>
      <c r="B365" s="11"/>
      <c r="C365" s="28"/>
    </row>
    <row r="366" spans="1:55" x14ac:dyDescent="0.25">
      <c r="A366" s="11"/>
      <c r="B366" s="11"/>
      <c r="C366" s="28"/>
    </row>
    <row r="367" spans="1:55" x14ac:dyDescent="0.25">
      <c r="A367" s="11"/>
      <c r="B367" s="11"/>
      <c r="C367" s="28"/>
    </row>
    <row r="368" spans="1:55" x14ac:dyDescent="0.25">
      <c r="A368" s="11"/>
      <c r="B368" s="11"/>
      <c r="C368" s="28"/>
    </row>
    <row r="369" spans="1:3" x14ac:dyDescent="0.25">
      <c r="A369" s="11"/>
      <c r="B369" s="11"/>
      <c r="C369" s="28"/>
    </row>
    <row r="370" spans="1:3" x14ac:dyDescent="0.25">
      <c r="A370" s="11"/>
      <c r="B370" s="11"/>
      <c r="C370" s="28"/>
    </row>
    <row r="371" spans="1:3" x14ac:dyDescent="0.25">
      <c r="A371" s="11"/>
      <c r="B371" s="11"/>
      <c r="C371" s="28"/>
    </row>
    <row r="372" spans="1:3" x14ac:dyDescent="0.25">
      <c r="A372" s="11"/>
      <c r="B372" s="11"/>
      <c r="C372" s="28"/>
    </row>
    <row r="373" spans="1:3" x14ac:dyDescent="0.25">
      <c r="A373" s="11"/>
      <c r="B373" s="11"/>
      <c r="C373" s="28"/>
    </row>
    <row r="374" spans="1:3" x14ac:dyDescent="0.25">
      <c r="A374" s="11"/>
      <c r="B374" s="11"/>
      <c r="C374" s="28"/>
    </row>
    <row r="375" spans="1:3" x14ac:dyDescent="0.25">
      <c r="A375" s="11"/>
      <c r="B375" s="11"/>
      <c r="C375" s="28"/>
    </row>
    <row r="376" spans="1:3" x14ac:dyDescent="0.25">
      <c r="A376" s="11"/>
      <c r="B376" s="11"/>
      <c r="C376" s="28"/>
    </row>
    <row r="377" spans="1:3" x14ac:dyDescent="0.25">
      <c r="A377" s="11"/>
      <c r="B377" s="11"/>
      <c r="C377" s="28"/>
    </row>
    <row r="378" spans="1:3" x14ac:dyDescent="0.25">
      <c r="A378" s="11"/>
      <c r="B378" s="11"/>
      <c r="C378" s="28"/>
    </row>
    <row r="379" spans="1:3" x14ac:dyDescent="0.25">
      <c r="A379" s="11"/>
      <c r="B379" s="11"/>
      <c r="C379" s="28"/>
    </row>
    <row r="380" spans="1:3" x14ac:dyDescent="0.25">
      <c r="A380" s="12"/>
      <c r="B380" s="12"/>
      <c r="C380" s="29"/>
    </row>
    <row r="381" spans="1:3" x14ac:dyDescent="0.25">
      <c r="A381" s="11"/>
      <c r="B381" s="11"/>
      <c r="C381" s="28"/>
    </row>
    <row r="382" spans="1:3" x14ac:dyDescent="0.25">
      <c r="A382" s="11"/>
      <c r="B382" s="11"/>
      <c r="C382" s="28"/>
    </row>
    <row r="383" spans="1:3" x14ac:dyDescent="0.25">
      <c r="A383" s="11"/>
      <c r="B383" s="11"/>
      <c r="C383" s="28"/>
    </row>
    <row r="384" spans="1:3" x14ac:dyDescent="0.25">
      <c r="A384" s="11"/>
      <c r="B384" s="11"/>
      <c r="C384" s="28"/>
    </row>
    <row r="385" spans="1:3" x14ac:dyDescent="0.25">
      <c r="A385" s="11"/>
      <c r="B385" s="11"/>
      <c r="C385" s="28"/>
    </row>
    <row r="386" spans="1:3" x14ac:dyDescent="0.25">
      <c r="A386" s="11"/>
      <c r="B386" s="11"/>
      <c r="C386" s="28"/>
    </row>
    <row r="387" spans="1:3" x14ac:dyDescent="0.25">
      <c r="A387" s="11"/>
      <c r="B387" s="11"/>
      <c r="C387" s="28"/>
    </row>
    <row r="388" spans="1:3" x14ac:dyDescent="0.25">
      <c r="A388" s="12"/>
      <c r="B388" s="12"/>
      <c r="C388" s="29"/>
    </row>
    <row r="389" spans="1:3" x14ac:dyDescent="0.25">
      <c r="A389" s="11"/>
      <c r="B389" s="11"/>
      <c r="C389" s="28"/>
    </row>
    <row r="390" spans="1:3" x14ac:dyDescent="0.25">
      <c r="A390" s="11"/>
      <c r="B390" s="11"/>
      <c r="C390" s="28"/>
    </row>
    <row r="391" spans="1:3" x14ac:dyDescent="0.25">
      <c r="A391" s="11"/>
      <c r="B391" s="11"/>
      <c r="C391" s="28"/>
    </row>
    <row r="392" spans="1:3" x14ac:dyDescent="0.25">
      <c r="A392" s="11"/>
      <c r="B392" s="11"/>
      <c r="C392" s="28"/>
    </row>
    <row r="393" spans="1:3" x14ac:dyDescent="0.25">
      <c r="A393" s="11"/>
      <c r="B393" s="11"/>
      <c r="C393" s="28"/>
    </row>
    <row r="394" spans="1:3" x14ac:dyDescent="0.25">
      <c r="A394" s="11"/>
      <c r="B394" s="11"/>
      <c r="C394" s="28"/>
    </row>
    <row r="395" spans="1:3" x14ac:dyDescent="0.25">
      <c r="A395" s="11"/>
      <c r="B395" s="11"/>
      <c r="C395" s="28"/>
    </row>
    <row r="396" spans="1:3" x14ac:dyDescent="0.25">
      <c r="A396" s="12"/>
      <c r="B396" s="12"/>
      <c r="C396" s="29"/>
    </row>
    <row r="397" spans="1:3" x14ac:dyDescent="0.25">
      <c r="A397" s="11"/>
      <c r="B397" s="11"/>
      <c r="C397" s="28"/>
    </row>
    <row r="398" spans="1:3" x14ac:dyDescent="0.25">
      <c r="A398" s="11"/>
      <c r="B398" s="11"/>
      <c r="C398" s="28"/>
    </row>
    <row r="399" spans="1:3" x14ac:dyDescent="0.25">
      <c r="A399" s="11"/>
      <c r="B399" s="11"/>
      <c r="C399" s="28"/>
    </row>
    <row r="400" spans="1:3" x14ac:dyDescent="0.25">
      <c r="A400" s="12"/>
      <c r="B400" s="12"/>
      <c r="C400" s="29"/>
    </row>
    <row r="401" spans="1:3" x14ac:dyDescent="0.25">
      <c r="A401" s="11"/>
      <c r="B401" s="11"/>
      <c r="C401" s="28"/>
    </row>
    <row r="402" spans="1:3" x14ac:dyDescent="0.25">
      <c r="A402" s="11"/>
      <c r="B402" s="11"/>
      <c r="C402" s="28"/>
    </row>
    <row r="403" spans="1:3" x14ac:dyDescent="0.25">
      <c r="A403" s="11"/>
      <c r="B403" s="11"/>
      <c r="C403" s="28"/>
    </row>
    <row r="404" spans="1:3" x14ac:dyDescent="0.25">
      <c r="A404" s="11"/>
      <c r="B404" s="11"/>
      <c r="C404" s="28"/>
    </row>
    <row r="405" spans="1:3" x14ac:dyDescent="0.25">
      <c r="A405" s="11"/>
      <c r="B405" s="11"/>
      <c r="C405" s="28"/>
    </row>
    <row r="406" spans="1:3" x14ac:dyDescent="0.25">
      <c r="A406" s="11"/>
      <c r="B406" s="11"/>
      <c r="C406" s="28"/>
    </row>
    <row r="407" spans="1:3" x14ac:dyDescent="0.25">
      <c r="A407" s="11"/>
      <c r="B407" s="11"/>
      <c r="C407" s="28"/>
    </row>
    <row r="408" spans="1:3" x14ac:dyDescent="0.25">
      <c r="A408" s="11"/>
      <c r="B408" s="11"/>
      <c r="C408" s="28"/>
    </row>
    <row r="409" spans="1:3" x14ac:dyDescent="0.25">
      <c r="A409" s="11"/>
      <c r="B409" s="11"/>
      <c r="C409" s="28"/>
    </row>
    <row r="410" spans="1:3" x14ac:dyDescent="0.25">
      <c r="A410" s="11"/>
      <c r="B410" s="11"/>
      <c r="C410" s="28"/>
    </row>
    <row r="411" spans="1:3" x14ac:dyDescent="0.25">
      <c r="A411" s="11"/>
      <c r="B411" s="11"/>
      <c r="C411" s="28"/>
    </row>
    <row r="412" spans="1:3" x14ac:dyDescent="0.25">
      <c r="A412" s="11"/>
      <c r="B412" s="11"/>
      <c r="C412" s="28"/>
    </row>
    <row r="413" spans="1:3" x14ac:dyDescent="0.25">
      <c r="A413" s="11"/>
      <c r="B413" s="11"/>
      <c r="C413" s="28"/>
    </row>
    <row r="414" spans="1:3" x14ac:dyDescent="0.25">
      <c r="A414" s="11"/>
      <c r="B414" s="11"/>
      <c r="C414" s="28"/>
    </row>
    <row r="415" spans="1:3" x14ac:dyDescent="0.25">
      <c r="A415" s="11"/>
      <c r="B415" s="11"/>
      <c r="C415" s="28"/>
    </row>
    <row r="416" spans="1:3" x14ac:dyDescent="0.25">
      <c r="A416" s="12"/>
      <c r="B416" s="12"/>
      <c r="C416" s="29"/>
    </row>
    <row r="417" spans="1:3" x14ac:dyDescent="0.25">
      <c r="A417" s="11"/>
      <c r="B417" s="11"/>
      <c r="C417" s="28"/>
    </row>
    <row r="418" spans="1:3" x14ac:dyDescent="0.25">
      <c r="A418" s="11"/>
      <c r="B418" s="11"/>
      <c r="C418" s="28"/>
    </row>
    <row r="419" spans="1:3" x14ac:dyDescent="0.25">
      <c r="A419" s="11"/>
      <c r="B419" s="11"/>
      <c r="C419" s="28"/>
    </row>
    <row r="420" spans="1:3" x14ac:dyDescent="0.25">
      <c r="A420" s="11"/>
      <c r="B420" s="11"/>
      <c r="C420" s="28"/>
    </row>
    <row r="421" spans="1:3" x14ac:dyDescent="0.25">
      <c r="A421" s="11"/>
      <c r="B421" s="11"/>
      <c r="C421" s="28"/>
    </row>
    <row r="422" spans="1:3" x14ac:dyDescent="0.25">
      <c r="A422" s="11"/>
      <c r="B422" s="11"/>
      <c r="C422" s="28"/>
    </row>
    <row r="423" spans="1:3" x14ac:dyDescent="0.25">
      <c r="A423" s="11"/>
      <c r="B423" s="11"/>
      <c r="C423" s="28"/>
    </row>
    <row r="424" spans="1:3" x14ac:dyDescent="0.25">
      <c r="A424" s="12"/>
      <c r="B424" s="12"/>
      <c r="C424" s="29"/>
    </row>
    <row r="425" spans="1:3" x14ac:dyDescent="0.25">
      <c r="A425" s="11"/>
      <c r="B425" s="11"/>
      <c r="C425" s="28"/>
    </row>
    <row r="426" spans="1:3" x14ac:dyDescent="0.25">
      <c r="A426" s="11"/>
      <c r="B426" s="11"/>
      <c r="C426" s="28"/>
    </row>
    <row r="427" spans="1:3" x14ac:dyDescent="0.25">
      <c r="A427" s="11"/>
      <c r="B427" s="11"/>
      <c r="C427" s="28"/>
    </row>
    <row r="428" spans="1:3" x14ac:dyDescent="0.25">
      <c r="A428" s="11"/>
      <c r="B428" s="11"/>
      <c r="C428" s="28"/>
    </row>
    <row r="429" spans="1:3" x14ac:dyDescent="0.25">
      <c r="A429" s="11"/>
      <c r="B429" s="11"/>
      <c r="C429" s="28"/>
    </row>
    <row r="430" spans="1:3" x14ac:dyDescent="0.25">
      <c r="A430" s="11"/>
      <c r="B430" s="11"/>
      <c r="C430" s="28"/>
    </row>
    <row r="431" spans="1:3" x14ac:dyDescent="0.25">
      <c r="A431" s="11"/>
      <c r="B431" s="11"/>
      <c r="C431" s="28"/>
    </row>
    <row r="432" spans="1:3" x14ac:dyDescent="0.25">
      <c r="A432" s="11"/>
      <c r="B432" s="11"/>
      <c r="C432" s="28"/>
    </row>
    <row r="433" spans="1:3" x14ac:dyDescent="0.25">
      <c r="A433" s="11"/>
      <c r="B433" s="11"/>
      <c r="C433" s="28"/>
    </row>
    <row r="434" spans="1:3" x14ac:dyDescent="0.25">
      <c r="A434" s="11"/>
      <c r="B434" s="11"/>
      <c r="C434" s="28"/>
    </row>
    <row r="435" spans="1:3" x14ac:dyDescent="0.25">
      <c r="A435" s="11"/>
      <c r="B435" s="11"/>
      <c r="C435" s="28"/>
    </row>
    <row r="436" spans="1:3" x14ac:dyDescent="0.25">
      <c r="A436" s="11"/>
      <c r="B436" s="11"/>
      <c r="C436" s="28"/>
    </row>
    <row r="437" spans="1:3" x14ac:dyDescent="0.25">
      <c r="A437" s="11"/>
      <c r="B437" s="11"/>
      <c r="C437" s="28"/>
    </row>
    <row r="438" spans="1:3" x14ac:dyDescent="0.25">
      <c r="A438" s="11"/>
      <c r="B438" s="11"/>
      <c r="C438" s="28"/>
    </row>
    <row r="439" spans="1:3" x14ac:dyDescent="0.25">
      <c r="A439" s="11"/>
      <c r="B439" s="11"/>
      <c r="C439" s="28"/>
    </row>
    <row r="440" spans="1:3" x14ac:dyDescent="0.25">
      <c r="A440" s="11"/>
      <c r="B440" s="11"/>
      <c r="C440" s="28"/>
    </row>
    <row r="441" spans="1:3" x14ac:dyDescent="0.25">
      <c r="A441" s="11"/>
      <c r="B441" s="11"/>
      <c r="C441" s="28"/>
    </row>
    <row r="442" spans="1:3" x14ac:dyDescent="0.25">
      <c r="A442" s="11"/>
      <c r="B442" s="11"/>
      <c r="C442" s="28"/>
    </row>
    <row r="443" spans="1:3" x14ac:dyDescent="0.25">
      <c r="A443" s="11"/>
      <c r="B443" s="11"/>
      <c r="C443" s="28"/>
    </row>
    <row r="444" spans="1:3" x14ac:dyDescent="0.25">
      <c r="A444" s="11"/>
      <c r="B444" s="11"/>
      <c r="C444" s="28"/>
    </row>
    <row r="445" spans="1:3" x14ac:dyDescent="0.25">
      <c r="A445" s="11"/>
      <c r="B445" s="11"/>
      <c r="C445" s="28"/>
    </row>
    <row r="446" spans="1:3" x14ac:dyDescent="0.25">
      <c r="A446" s="11"/>
      <c r="B446" s="11"/>
      <c r="C446" s="28"/>
    </row>
    <row r="447" spans="1:3" x14ac:dyDescent="0.25">
      <c r="A447" s="11"/>
      <c r="B447" s="11"/>
      <c r="C447" s="28"/>
    </row>
    <row r="448" spans="1:3" x14ac:dyDescent="0.25">
      <c r="A448" s="11"/>
      <c r="B448" s="11"/>
      <c r="C448" s="28"/>
    </row>
    <row r="449" spans="1:3" x14ac:dyDescent="0.25">
      <c r="A449" s="11"/>
      <c r="B449" s="11"/>
      <c r="C449" s="28"/>
    </row>
    <row r="450" spans="1:3" x14ac:dyDescent="0.25">
      <c r="A450" s="11"/>
      <c r="B450" s="11"/>
      <c r="C450" s="28"/>
    </row>
    <row r="451" spans="1:3" x14ac:dyDescent="0.25">
      <c r="A451" s="11"/>
      <c r="B451" s="11"/>
      <c r="C451" s="28"/>
    </row>
    <row r="452" spans="1:3" x14ac:dyDescent="0.25">
      <c r="A452" s="12"/>
      <c r="B452" s="12"/>
      <c r="C452" s="29"/>
    </row>
    <row r="453" spans="1:3" x14ac:dyDescent="0.25">
      <c r="A453" s="11"/>
      <c r="B453" s="11"/>
      <c r="C453" s="28"/>
    </row>
    <row r="454" spans="1:3" x14ac:dyDescent="0.25">
      <c r="A454" s="11"/>
      <c r="B454" s="11"/>
      <c r="C454" s="28"/>
    </row>
    <row r="455" spans="1:3" x14ac:dyDescent="0.25">
      <c r="A455" s="11"/>
      <c r="B455" s="11"/>
      <c r="C455" s="28"/>
    </row>
    <row r="456" spans="1:3" x14ac:dyDescent="0.25">
      <c r="A456" s="11"/>
      <c r="B456" s="11"/>
      <c r="C456" s="28"/>
    </row>
    <row r="457" spans="1:3" x14ac:dyDescent="0.25">
      <c r="A457" s="11"/>
      <c r="B457" s="11"/>
      <c r="C457" s="28"/>
    </row>
    <row r="458" spans="1:3" x14ac:dyDescent="0.25">
      <c r="A458" s="11"/>
      <c r="B458" s="11"/>
      <c r="C458" s="28"/>
    </row>
    <row r="459" spans="1:3" x14ac:dyDescent="0.25">
      <c r="A459" s="11"/>
      <c r="B459" s="11"/>
      <c r="C459" s="28"/>
    </row>
    <row r="460" spans="1:3" x14ac:dyDescent="0.25">
      <c r="A460" s="11"/>
      <c r="B460" s="11"/>
      <c r="C460" s="28"/>
    </row>
    <row r="461" spans="1:3" x14ac:dyDescent="0.25">
      <c r="A461" s="11"/>
      <c r="B461" s="11"/>
      <c r="C461" s="28"/>
    </row>
    <row r="462" spans="1:3" x14ac:dyDescent="0.25">
      <c r="A462" s="11"/>
      <c r="B462" s="11"/>
      <c r="C462" s="28"/>
    </row>
    <row r="463" spans="1:3" x14ac:dyDescent="0.25">
      <c r="A463" s="11"/>
      <c r="B463" s="11"/>
      <c r="C463" s="28"/>
    </row>
    <row r="464" spans="1:3" x14ac:dyDescent="0.25">
      <c r="A464" s="11"/>
      <c r="B464" s="11"/>
      <c r="C464" s="28"/>
    </row>
    <row r="465" spans="1:3" x14ac:dyDescent="0.25">
      <c r="A465" s="11"/>
      <c r="B465" s="11"/>
      <c r="C465" s="28"/>
    </row>
    <row r="466" spans="1:3" x14ac:dyDescent="0.25">
      <c r="A466" s="11"/>
      <c r="B466" s="11"/>
      <c r="C466" s="28"/>
    </row>
    <row r="467" spans="1:3" x14ac:dyDescent="0.25">
      <c r="A467" s="11"/>
      <c r="B467" s="11"/>
      <c r="C467" s="28"/>
    </row>
    <row r="468" spans="1:3" x14ac:dyDescent="0.25">
      <c r="A468" s="11"/>
      <c r="B468" s="11"/>
      <c r="C468" s="28"/>
    </row>
    <row r="469" spans="1:3" x14ac:dyDescent="0.25">
      <c r="A469" s="11"/>
      <c r="B469" s="11"/>
      <c r="C469" s="28"/>
    </row>
    <row r="470" spans="1:3" x14ac:dyDescent="0.25">
      <c r="A470" s="11"/>
      <c r="B470" s="11"/>
      <c r="C470" s="28"/>
    </row>
    <row r="471" spans="1:3" x14ac:dyDescent="0.25">
      <c r="A471" s="11"/>
      <c r="B471" s="11"/>
      <c r="C471" s="28"/>
    </row>
    <row r="472" spans="1:3" x14ac:dyDescent="0.25">
      <c r="A472" s="11"/>
      <c r="B472" s="11"/>
      <c r="C472" s="28"/>
    </row>
    <row r="473" spans="1:3" x14ac:dyDescent="0.25">
      <c r="A473" s="11"/>
      <c r="B473" s="11"/>
      <c r="C473" s="28"/>
    </row>
    <row r="474" spans="1:3" x14ac:dyDescent="0.25">
      <c r="A474" s="11"/>
      <c r="B474" s="11"/>
      <c r="C474" s="28"/>
    </row>
    <row r="475" spans="1:3" x14ac:dyDescent="0.25">
      <c r="A475" s="11"/>
      <c r="B475" s="11"/>
      <c r="C475" s="28"/>
    </row>
    <row r="476" spans="1:3" x14ac:dyDescent="0.25">
      <c r="A476" s="11"/>
      <c r="B476" s="11"/>
      <c r="C476" s="28"/>
    </row>
    <row r="477" spans="1:3" x14ac:dyDescent="0.25">
      <c r="A477" s="11"/>
      <c r="B477" s="11"/>
      <c r="C477" s="28"/>
    </row>
    <row r="478" spans="1:3" x14ac:dyDescent="0.25">
      <c r="A478" s="11"/>
      <c r="B478" s="11"/>
      <c r="C478" s="28"/>
    </row>
    <row r="479" spans="1:3" x14ac:dyDescent="0.25">
      <c r="A479" s="11"/>
      <c r="B479" s="11"/>
      <c r="C479" s="28"/>
    </row>
    <row r="480" spans="1:3" x14ac:dyDescent="0.25">
      <c r="A480" s="11"/>
      <c r="B480" s="11"/>
      <c r="C480" s="28"/>
    </row>
    <row r="481" spans="1:3" x14ac:dyDescent="0.25">
      <c r="A481" s="11"/>
      <c r="B481" s="11"/>
      <c r="C481" s="28"/>
    </row>
    <row r="482" spans="1:3" x14ac:dyDescent="0.25">
      <c r="A482" s="11"/>
      <c r="B482" s="11"/>
      <c r="C482" s="28"/>
    </row>
    <row r="483" spans="1:3" x14ac:dyDescent="0.25">
      <c r="A483" s="11"/>
      <c r="B483" s="11"/>
      <c r="C483" s="28"/>
    </row>
    <row r="484" spans="1:3" x14ac:dyDescent="0.25">
      <c r="A484" s="11"/>
      <c r="B484" s="11"/>
      <c r="C484" s="28"/>
    </row>
    <row r="485" spans="1:3" x14ac:dyDescent="0.25">
      <c r="A485" s="11"/>
      <c r="B485" s="11"/>
      <c r="C485" s="28"/>
    </row>
    <row r="486" spans="1:3" x14ac:dyDescent="0.25">
      <c r="A486" s="11"/>
      <c r="B486" s="11"/>
      <c r="C486" s="28"/>
    </row>
    <row r="487" spans="1:3" x14ac:dyDescent="0.25">
      <c r="A487" s="11"/>
      <c r="B487" s="11"/>
      <c r="C487" s="28"/>
    </row>
    <row r="488" spans="1:3" x14ac:dyDescent="0.25">
      <c r="A488" s="11"/>
      <c r="B488" s="11"/>
      <c r="C488" s="28"/>
    </row>
    <row r="489" spans="1:3" x14ac:dyDescent="0.25">
      <c r="A489" s="11"/>
      <c r="B489" s="11"/>
      <c r="C489" s="28"/>
    </row>
    <row r="490" spans="1:3" x14ac:dyDescent="0.25">
      <c r="A490" s="11"/>
      <c r="B490" s="11"/>
      <c r="C490" s="28"/>
    </row>
    <row r="491" spans="1:3" x14ac:dyDescent="0.25">
      <c r="A491" s="11"/>
      <c r="B491" s="11"/>
      <c r="C491" s="28"/>
    </row>
    <row r="492" spans="1:3" x14ac:dyDescent="0.25">
      <c r="A492" s="11"/>
      <c r="B492" s="11"/>
      <c r="C492" s="28"/>
    </row>
    <row r="493" spans="1:3" x14ac:dyDescent="0.25">
      <c r="A493" s="11"/>
      <c r="B493" s="11"/>
      <c r="C493" s="28"/>
    </row>
    <row r="494" spans="1:3" x14ac:dyDescent="0.25">
      <c r="A494" s="11"/>
      <c r="B494" s="11"/>
      <c r="C494" s="28"/>
    </row>
    <row r="495" spans="1:3" x14ac:dyDescent="0.25">
      <c r="A495" s="11"/>
      <c r="B495" s="11"/>
      <c r="C495" s="28"/>
    </row>
    <row r="496" spans="1:3" x14ac:dyDescent="0.25">
      <c r="A496" s="11"/>
      <c r="B496" s="11"/>
      <c r="C496" s="28"/>
    </row>
    <row r="497" spans="1:3" x14ac:dyDescent="0.25">
      <c r="A497" s="11"/>
      <c r="B497" s="11"/>
      <c r="C497" s="28"/>
    </row>
    <row r="498" spans="1:3" x14ac:dyDescent="0.25">
      <c r="A498" s="11"/>
      <c r="B498" s="11"/>
      <c r="C498" s="28"/>
    </row>
    <row r="499" spans="1:3" x14ac:dyDescent="0.25">
      <c r="A499" s="11"/>
      <c r="B499" s="11"/>
      <c r="C499" s="28"/>
    </row>
    <row r="500" spans="1:3" x14ac:dyDescent="0.25">
      <c r="A500" s="11"/>
      <c r="B500" s="11"/>
      <c r="C500" s="28"/>
    </row>
    <row r="501" spans="1:3" x14ac:dyDescent="0.25">
      <c r="A501" s="11"/>
      <c r="B501" s="11"/>
      <c r="C501" s="28"/>
    </row>
    <row r="502" spans="1:3" x14ac:dyDescent="0.25">
      <c r="A502" s="11"/>
      <c r="B502" s="11"/>
      <c r="C502" s="28"/>
    </row>
    <row r="503" spans="1:3" x14ac:dyDescent="0.25">
      <c r="A503" s="11"/>
      <c r="B503" s="11"/>
      <c r="C503" s="28"/>
    </row>
    <row r="504" spans="1:3" x14ac:dyDescent="0.25">
      <c r="A504" s="11"/>
      <c r="B504" s="11"/>
      <c r="C504" s="28"/>
    </row>
    <row r="505" spans="1:3" x14ac:dyDescent="0.25">
      <c r="A505" s="11"/>
      <c r="B505" s="11"/>
      <c r="C505" s="28"/>
    </row>
    <row r="506" spans="1:3" x14ac:dyDescent="0.25">
      <c r="A506" s="11"/>
      <c r="B506" s="11"/>
      <c r="C506" s="28"/>
    </row>
    <row r="507" spans="1:3" x14ac:dyDescent="0.25">
      <c r="A507" s="11"/>
      <c r="B507" s="11"/>
      <c r="C507" s="28"/>
    </row>
    <row r="508" spans="1:3" x14ac:dyDescent="0.25">
      <c r="A508" s="12"/>
      <c r="B508" s="12"/>
      <c r="C508" s="29"/>
    </row>
    <row r="509" spans="1:3" x14ac:dyDescent="0.25">
      <c r="A509" s="11"/>
      <c r="B509" s="11"/>
      <c r="C509" s="28"/>
    </row>
    <row r="510" spans="1:3" x14ac:dyDescent="0.25">
      <c r="A510" s="11"/>
      <c r="B510" s="11"/>
      <c r="C510" s="28"/>
    </row>
    <row r="511" spans="1:3" x14ac:dyDescent="0.25">
      <c r="A511" s="11"/>
      <c r="B511" s="11"/>
      <c r="C511" s="28"/>
    </row>
    <row r="512" spans="1:3" x14ac:dyDescent="0.25">
      <c r="A512" s="11"/>
      <c r="B512" s="11"/>
      <c r="C512" s="28"/>
    </row>
    <row r="513" spans="1:3" x14ac:dyDescent="0.25">
      <c r="A513" s="11"/>
      <c r="B513" s="11"/>
      <c r="C513" s="28"/>
    </row>
    <row r="514" spans="1:3" x14ac:dyDescent="0.25">
      <c r="A514" s="11"/>
      <c r="B514" s="11"/>
      <c r="C514" s="28"/>
    </row>
    <row r="515" spans="1:3" x14ac:dyDescent="0.25">
      <c r="A515" s="11"/>
      <c r="B515" s="11"/>
      <c r="C515" s="28"/>
    </row>
    <row r="516" spans="1:3" x14ac:dyDescent="0.25">
      <c r="A516" s="11"/>
      <c r="B516" s="11"/>
      <c r="C516" s="28"/>
    </row>
    <row r="517" spans="1:3" x14ac:dyDescent="0.25">
      <c r="A517" s="11"/>
      <c r="B517" s="11"/>
      <c r="C517" s="28"/>
    </row>
    <row r="518" spans="1:3" x14ac:dyDescent="0.25">
      <c r="A518" s="11"/>
      <c r="B518" s="11"/>
      <c r="C518" s="28"/>
    </row>
    <row r="519" spans="1:3" x14ac:dyDescent="0.25">
      <c r="A519" s="11"/>
      <c r="B519" s="11"/>
      <c r="C519" s="28"/>
    </row>
    <row r="520" spans="1:3" x14ac:dyDescent="0.25">
      <c r="A520" s="12"/>
      <c r="B520" s="12"/>
      <c r="C520" s="29"/>
    </row>
    <row r="521" spans="1:3" x14ac:dyDescent="0.25">
      <c r="A521" s="11"/>
      <c r="B521" s="11"/>
      <c r="C521" s="28"/>
    </row>
    <row r="522" spans="1:3" x14ac:dyDescent="0.25">
      <c r="A522" s="11"/>
      <c r="B522" s="11"/>
      <c r="C522" s="28"/>
    </row>
    <row r="523" spans="1:3" x14ac:dyDescent="0.25">
      <c r="A523" s="11"/>
      <c r="B523" s="11"/>
      <c r="C523" s="28"/>
    </row>
    <row r="524" spans="1:3" x14ac:dyDescent="0.25">
      <c r="A524" s="11"/>
      <c r="B524" s="11"/>
      <c r="C524" s="28"/>
    </row>
    <row r="525" spans="1:3" x14ac:dyDescent="0.25">
      <c r="A525" s="11"/>
      <c r="B525" s="11"/>
      <c r="C525" s="28"/>
    </row>
    <row r="526" spans="1:3" x14ac:dyDescent="0.25">
      <c r="A526" s="11"/>
      <c r="B526" s="11"/>
      <c r="C526" s="28"/>
    </row>
    <row r="527" spans="1:3" x14ac:dyDescent="0.25">
      <c r="A527" s="11"/>
      <c r="B527" s="11"/>
      <c r="C527" s="28"/>
    </row>
    <row r="528" spans="1:3" x14ac:dyDescent="0.25">
      <c r="A528" s="12"/>
      <c r="B528" s="12"/>
      <c r="C528" s="29"/>
    </row>
    <row r="529" spans="1:3" x14ac:dyDescent="0.25">
      <c r="A529" s="11"/>
      <c r="B529" s="11"/>
      <c r="C529" s="28"/>
    </row>
    <row r="530" spans="1:3" x14ac:dyDescent="0.25">
      <c r="A530" s="11"/>
      <c r="B530" s="11"/>
      <c r="C530" s="28"/>
    </row>
    <row r="531" spans="1:3" x14ac:dyDescent="0.25">
      <c r="A531" s="11"/>
      <c r="B531" s="11"/>
      <c r="C531" s="28"/>
    </row>
    <row r="532" spans="1:3" x14ac:dyDescent="0.25">
      <c r="A532" s="11"/>
      <c r="B532" s="11"/>
      <c r="C532" s="28"/>
    </row>
    <row r="533" spans="1:3" x14ac:dyDescent="0.25">
      <c r="A533" s="11"/>
      <c r="B533" s="11"/>
      <c r="C533" s="28"/>
    </row>
    <row r="534" spans="1:3" x14ac:dyDescent="0.25">
      <c r="A534" s="11"/>
      <c r="B534" s="11"/>
      <c r="C534" s="28"/>
    </row>
    <row r="535" spans="1:3" x14ac:dyDescent="0.25">
      <c r="A535" s="11"/>
      <c r="B535" s="11"/>
      <c r="C535" s="28"/>
    </row>
    <row r="536" spans="1:3" x14ac:dyDescent="0.25">
      <c r="A536" s="11"/>
      <c r="B536" s="11"/>
      <c r="C536" s="28"/>
    </row>
    <row r="537" spans="1:3" x14ac:dyDescent="0.25">
      <c r="A537" s="11"/>
      <c r="B537" s="11"/>
      <c r="C537" s="28"/>
    </row>
    <row r="538" spans="1:3" x14ac:dyDescent="0.25">
      <c r="A538" s="11"/>
      <c r="B538" s="11"/>
      <c r="C538" s="28"/>
    </row>
    <row r="539" spans="1:3" x14ac:dyDescent="0.25">
      <c r="A539" s="11"/>
      <c r="B539" s="11"/>
      <c r="C539" s="28"/>
    </row>
    <row r="540" spans="1:3" x14ac:dyDescent="0.25">
      <c r="A540" s="12"/>
      <c r="B540" s="12"/>
      <c r="C540" s="29"/>
    </row>
    <row r="541" spans="1:3" x14ac:dyDescent="0.25">
      <c r="A541" s="11"/>
      <c r="B541" s="11"/>
      <c r="C541" s="28"/>
    </row>
    <row r="542" spans="1:3" x14ac:dyDescent="0.25">
      <c r="A542" s="11"/>
      <c r="B542" s="11"/>
      <c r="C542" s="28"/>
    </row>
    <row r="543" spans="1:3" x14ac:dyDescent="0.25">
      <c r="A543" s="11"/>
      <c r="B543" s="11"/>
      <c r="C543" s="28"/>
    </row>
    <row r="544" spans="1:3" x14ac:dyDescent="0.25">
      <c r="A544" s="12"/>
      <c r="B544" s="12"/>
      <c r="C544" s="29"/>
    </row>
    <row r="545" spans="1:3" x14ac:dyDescent="0.25">
      <c r="A545" s="11"/>
      <c r="B545" s="11"/>
      <c r="C545" s="28"/>
    </row>
    <row r="546" spans="1:3" x14ac:dyDescent="0.25">
      <c r="A546" s="11"/>
      <c r="B546" s="11"/>
      <c r="C546" s="28"/>
    </row>
    <row r="547" spans="1:3" x14ac:dyDescent="0.25">
      <c r="A547" s="11"/>
      <c r="B547" s="11"/>
      <c r="C547" s="28"/>
    </row>
    <row r="548" spans="1:3" x14ac:dyDescent="0.25">
      <c r="A548" s="11"/>
      <c r="B548" s="11"/>
      <c r="C548" s="28"/>
    </row>
    <row r="549" spans="1:3" x14ac:dyDescent="0.25">
      <c r="A549" s="11"/>
      <c r="B549" s="11"/>
      <c r="C549" s="28"/>
    </row>
    <row r="550" spans="1:3" x14ac:dyDescent="0.25">
      <c r="A550" s="11"/>
      <c r="B550" s="11"/>
      <c r="C550" s="28"/>
    </row>
    <row r="551" spans="1:3" x14ac:dyDescent="0.25">
      <c r="A551" s="11"/>
      <c r="B551" s="11"/>
      <c r="C551" s="28"/>
    </row>
    <row r="552" spans="1:3" x14ac:dyDescent="0.25">
      <c r="A552" s="11"/>
      <c r="B552" s="11"/>
      <c r="C552" s="28"/>
    </row>
    <row r="553" spans="1:3" x14ac:dyDescent="0.25">
      <c r="A553" s="11"/>
      <c r="B553" s="11"/>
      <c r="C553" s="28"/>
    </row>
    <row r="554" spans="1:3" x14ac:dyDescent="0.25">
      <c r="A554" s="11"/>
      <c r="B554" s="11"/>
      <c r="C554" s="28"/>
    </row>
    <row r="555" spans="1:3" x14ac:dyDescent="0.25">
      <c r="A555" s="11"/>
      <c r="B555" s="11"/>
      <c r="C555" s="28"/>
    </row>
    <row r="556" spans="1:3" x14ac:dyDescent="0.25">
      <c r="A556" s="11"/>
      <c r="B556" s="11"/>
      <c r="C556" s="28"/>
    </row>
    <row r="557" spans="1:3" x14ac:dyDescent="0.25">
      <c r="A557" s="11"/>
      <c r="B557" s="11"/>
      <c r="C557" s="28"/>
    </row>
    <row r="558" spans="1:3" x14ac:dyDescent="0.25">
      <c r="A558" s="11"/>
      <c r="B558" s="11"/>
      <c r="C558" s="28"/>
    </row>
    <row r="559" spans="1:3" x14ac:dyDescent="0.25">
      <c r="A559" s="11"/>
      <c r="B559" s="11"/>
      <c r="C559" s="28"/>
    </row>
    <row r="560" spans="1:3" x14ac:dyDescent="0.25">
      <c r="A560" s="12"/>
      <c r="B560" s="12"/>
      <c r="C560" s="29"/>
    </row>
    <row r="561" spans="1:3" x14ac:dyDescent="0.25">
      <c r="A561" s="11"/>
      <c r="B561" s="11"/>
      <c r="C561" s="28"/>
    </row>
    <row r="562" spans="1:3" x14ac:dyDescent="0.25">
      <c r="A562" s="11"/>
      <c r="B562" s="11"/>
      <c r="C562" s="28"/>
    </row>
    <row r="563" spans="1:3" x14ac:dyDescent="0.25">
      <c r="A563" s="11"/>
      <c r="B563" s="11"/>
      <c r="C563" s="28"/>
    </row>
    <row r="564" spans="1:3" x14ac:dyDescent="0.25">
      <c r="A564" s="11"/>
      <c r="B564" s="11"/>
      <c r="C564" s="28"/>
    </row>
    <row r="565" spans="1:3" x14ac:dyDescent="0.25">
      <c r="A565" s="11"/>
      <c r="B565" s="11"/>
      <c r="C565" s="28"/>
    </row>
    <row r="566" spans="1:3" x14ac:dyDescent="0.25">
      <c r="A566" s="11"/>
      <c r="B566" s="11"/>
      <c r="C566" s="28"/>
    </row>
    <row r="567" spans="1:3" x14ac:dyDescent="0.25">
      <c r="A567" s="11"/>
      <c r="B567" s="11"/>
      <c r="C567" s="28"/>
    </row>
    <row r="568" spans="1:3" x14ac:dyDescent="0.25">
      <c r="A568" s="12"/>
      <c r="B568" s="12"/>
      <c r="C568" s="29"/>
    </row>
    <row r="569" spans="1:3" x14ac:dyDescent="0.25">
      <c r="A569" s="11"/>
      <c r="B569" s="11"/>
      <c r="C569" s="28"/>
    </row>
    <row r="570" spans="1:3" x14ac:dyDescent="0.25">
      <c r="A570" s="11"/>
      <c r="B570" s="11"/>
      <c r="C570" s="28"/>
    </row>
    <row r="571" spans="1:3" x14ac:dyDescent="0.25">
      <c r="A571" s="11"/>
      <c r="B571" s="11"/>
      <c r="C571" s="28"/>
    </row>
    <row r="572" spans="1:3" x14ac:dyDescent="0.25">
      <c r="A572" s="11"/>
      <c r="B572" s="11"/>
      <c r="C572" s="28"/>
    </row>
    <row r="573" spans="1:3" x14ac:dyDescent="0.25">
      <c r="A573" s="11"/>
      <c r="B573" s="11"/>
      <c r="C573" s="28"/>
    </row>
    <row r="574" spans="1:3" x14ac:dyDescent="0.25">
      <c r="A574" s="11"/>
      <c r="B574" s="11"/>
      <c r="C574" s="28"/>
    </row>
    <row r="575" spans="1:3" x14ac:dyDescent="0.25">
      <c r="A575" s="11"/>
      <c r="B575" s="11"/>
      <c r="C575" s="28"/>
    </row>
    <row r="576" spans="1:3" x14ac:dyDescent="0.25">
      <c r="A576" s="11"/>
      <c r="B576" s="11"/>
      <c r="C576" s="28"/>
    </row>
    <row r="577" spans="1:3" x14ac:dyDescent="0.25">
      <c r="A577" s="11"/>
      <c r="B577" s="11"/>
      <c r="C577" s="28"/>
    </row>
    <row r="578" spans="1:3" x14ac:dyDescent="0.25">
      <c r="A578" s="11"/>
      <c r="B578" s="11"/>
      <c r="C578" s="28"/>
    </row>
    <row r="579" spans="1:3" x14ac:dyDescent="0.25">
      <c r="A579" s="11"/>
      <c r="B579" s="11"/>
      <c r="C579" s="28"/>
    </row>
    <row r="580" spans="1:3" x14ac:dyDescent="0.25">
      <c r="A580" s="11"/>
      <c r="B580" s="11"/>
      <c r="C580" s="28"/>
    </row>
    <row r="581" spans="1:3" x14ac:dyDescent="0.25">
      <c r="A581" s="11"/>
      <c r="B581" s="11"/>
      <c r="C581" s="28"/>
    </row>
    <row r="582" spans="1:3" x14ac:dyDescent="0.25">
      <c r="A582" s="11"/>
      <c r="B582" s="11"/>
      <c r="C582" s="28"/>
    </row>
    <row r="583" spans="1:3" x14ac:dyDescent="0.25">
      <c r="A583" s="11"/>
      <c r="B583" s="11"/>
      <c r="C583" s="28"/>
    </row>
    <row r="584" spans="1:3" x14ac:dyDescent="0.25">
      <c r="A584" s="11"/>
      <c r="B584" s="11"/>
      <c r="C584" s="28"/>
    </row>
    <row r="585" spans="1:3" x14ac:dyDescent="0.25">
      <c r="A585" s="11"/>
      <c r="B585" s="11"/>
      <c r="C585" s="28"/>
    </row>
    <row r="586" spans="1:3" x14ac:dyDescent="0.25">
      <c r="A586" s="11"/>
      <c r="B586" s="11"/>
      <c r="C586" s="28"/>
    </row>
    <row r="587" spans="1:3" x14ac:dyDescent="0.25">
      <c r="A587" s="11"/>
      <c r="B587" s="11"/>
      <c r="C587" s="28"/>
    </row>
    <row r="588" spans="1:3" x14ac:dyDescent="0.25">
      <c r="A588" s="11"/>
      <c r="B588" s="11"/>
      <c r="C588" s="28"/>
    </row>
    <row r="589" spans="1:3" x14ac:dyDescent="0.25">
      <c r="A589" s="11"/>
      <c r="B589" s="11"/>
      <c r="C589" s="28"/>
    </row>
    <row r="590" spans="1:3" x14ac:dyDescent="0.25">
      <c r="A590" s="11"/>
      <c r="B590" s="11"/>
      <c r="C590" s="28"/>
    </row>
    <row r="591" spans="1:3" x14ac:dyDescent="0.25">
      <c r="A591" s="11"/>
      <c r="B591" s="11"/>
      <c r="C591" s="28"/>
    </row>
    <row r="592" spans="1:3" x14ac:dyDescent="0.25">
      <c r="A592" s="11"/>
      <c r="B592" s="11"/>
      <c r="C592" s="28"/>
    </row>
    <row r="593" spans="1:3" x14ac:dyDescent="0.25">
      <c r="A593" s="11"/>
      <c r="B593" s="11"/>
      <c r="C593" s="28"/>
    </row>
    <row r="594" spans="1:3" x14ac:dyDescent="0.25">
      <c r="A594" s="11"/>
      <c r="B594" s="11"/>
      <c r="C594" s="28"/>
    </row>
    <row r="595" spans="1:3" x14ac:dyDescent="0.25">
      <c r="A595" s="11"/>
      <c r="B595" s="11"/>
      <c r="C595" s="28"/>
    </row>
    <row r="596" spans="1:3" x14ac:dyDescent="0.25">
      <c r="A596" s="11"/>
      <c r="B596" s="11"/>
      <c r="C596" s="28"/>
    </row>
    <row r="597" spans="1:3" x14ac:dyDescent="0.25">
      <c r="A597" s="11"/>
      <c r="B597" s="11"/>
      <c r="C597" s="28"/>
    </row>
    <row r="598" spans="1:3" x14ac:dyDescent="0.25">
      <c r="A598" s="11"/>
      <c r="B598" s="11"/>
      <c r="C598" s="28"/>
    </row>
    <row r="599" spans="1:3" x14ac:dyDescent="0.25">
      <c r="A599" s="11"/>
      <c r="B599" s="11"/>
      <c r="C599" s="28"/>
    </row>
    <row r="600" spans="1:3" x14ac:dyDescent="0.25">
      <c r="A600" s="11"/>
      <c r="B600" s="11"/>
      <c r="C600" s="28"/>
    </row>
    <row r="601" spans="1:3" x14ac:dyDescent="0.25">
      <c r="A601" s="11"/>
      <c r="B601" s="11"/>
      <c r="C601" s="28"/>
    </row>
    <row r="602" spans="1:3" x14ac:dyDescent="0.25">
      <c r="A602" s="11"/>
      <c r="B602" s="11"/>
      <c r="C602" s="28"/>
    </row>
    <row r="603" spans="1:3" x14ac:dyDescent="0.25">
      <c r="A603" s="11"/>
      <c r="B603" s="11"/>
      <c r="C603" s="28"/>
    </row>
    <row r="604" spans="1:3" x14ac:dyDescent="0.25">
      <c r="A604" s="12"/>
      <c r="B604" s="12"/>
      <c r="C604" s="29"/>
    </row>
    <row r="605" spans="1:3" x14ac:dyDescent="0.25">
      <c r="A605" s="11"/>
      <c r="B605" s="11"/>
      <c r="C605" s="28"/>
    </row>
    <row r="606" spans="1:3" x14ac:dyDescent="0.25">
      <c r="A606" s="11"/>
      <c r="B606" s="11"/>
      <c r="C606" s="28"/>
    </row>
    <row r="607" spans="1:3" x14ac:dyDescent="0.25">
      <c r="A607" s="11"/>
      <c r="B607" s="11"/>
      <c r="C607" s="28"/>
    </row>
    <row r="608" spans="1:3" x14ac:dyDescent="0.25">
      <c r="A608" s="11"/>
      <c r="B608" s="11"/>
      <c r="C608" s="28"/>
    </row>
    <row r="609" spans="1:3" x14ac:dyDescent="0.25">
      <c r="A609" s="11"/>
      <c r="B609" s="11"/>
      <c r="C609" s="28"/>
    </row>
    <row r="610" spans="1:3" x14ac:dyDescent="0.25">
      <c r="A610" s="11"/>
      <c r="B610" s="11"/>
      <c r="C610" s="28"/>
    </row>
    <row r="611" spans="1:3" x14ac:dyDescent="0.25">
      <c r="A611" s="11"/>
      <c r="B611" s="11"/>
      <c r="C611" s="28"/>
    </row>
    <row r="612" spans="1:3" x14ac:dyDescent="0.25">
      <c r="A612" s="11"/>
      <c r="B612" s="11"/>
      <c r="C612" s="28"/>
    </row>
    <row r="613" spans="1:3" x14ac:dyDescent="0.25">
      <c r="A613" s="11"/>
      <c r="B613" s="11"/>
      <c r="C613" s="28"/>
    </row>
    <row r="614" spans="1:3" x14ac:dyDescent="0.25">
      <c r="A614" s="11"/>
      <c r="B614" s="11"/>
      <c r="C614" s="28"/>
    </row>
    <row r="615" spans="1:3" x14ac:dyDescent="0.25">
      <c r="A615" s="11"/>
      <c r="B615" s="11"/>
      <c r="C615" s="28"/>
    </row>
    <row r="616" spans="1:3" x14ac:dyDescent="0.25">
      <c r="A616" s="12"/>
      <c r="B616" s="12"/>
      <c r="C616" s="29"/>
    </row>
    <row r="617" spans="1:3" x14ac:dyDescent="0.25">
      <c r="A617" s="11"/>
      <c r="B617" s="11"/>
      <c r="C617" s="28"/>
    </row>
    <row r="618" spans="1:3" x14ac:dyDescent="0.25">
      <c r="A618" s="11"/>
      <c r="B618" s="11"/>
      <c r="C618" s="28"/>
    </row>
    <row r="619" spans="1:3" x14ac:dyDescent="0.25">
      <c r="A619" s="11"/>
      <c r="B619" s="11"/>
      <c r="C619" s="28"/>
    </row>
    <row r="620" spans="1:3" x14ac:dyDescent="0.25">
      <c r="A620" s="11"/>
      <c r="B620" s="11"/>
      <c r="C620" s="28"/>
    </row>
    <row r="621" spans="1:3" x14ac:dyDescent="0.25">
      <c r="A621" s="11"/>
      <c r="B621" s="11"/>
      <c r="C621" s="28"/>
    </row>
    <row r="622" spans="1:3" x14ac:dyDescent="0.25">
      <c r="A622" s="11"/>
      <c r="B622" s="11"/>
      <c r="C622" s="28"/>
    </row>
    <row r="623" spans="1:3" x14ac:dyDescent="0.25">
      <c r="A623" s="11"/>
      <c r="B623" s="11"/>
      <c r="C623" s="28"/>
    </row>
    <row r="624" spans="1:3" x14ac:dyDescent="0.25">
      <c r="A624" s="12"/>
      <c r="B624" s="12"/>
      <c r="C624" s="29"/>
    </row>
    <row r="625" spans="1:3" x14ac:dyDescent="0.25">
      <c r="A625" s="11"/>
      <c r="B625" s="11"/>
      <c r="C625" s="28"/>
    </row>
    <row r="626" spans="1:3" x14ac:dyDescent="0.25">
      <c r="A626" s="11"/>
      <c r="B626" s="11"/>
      <c r="C626" s="28"/>
    </row>
    <row r="627" spans="1:3" x14ac:dyDescent="0.25">
      <c r="A627" s="11"/>
      <c r="B627" s="11"/>
      <c r="C627" s="28"/>
    </row>
    <row r="628" spans="1:3" x14ac:dyDescent="0.25">
      <c r="A628" s="12"/>
      <c r="B628" s="12"/>
      <c r="C628" s="29"/>
    </row>
    <row r="629" spans="1:3" x14ac:dyDescent="0.25">
      <c r="A629" s="11"/>
      <c r="B629" s="11"/>
      <c r="C629" s="28"/>
    </row>
    <row r="630" spans="1:3" x14ac:dyDescent="0.25">
      <c r="A630" s="11"/>
      <c r="B630" s="11"/>
      <c r="C630" s="28"/>
    </row>
    <row r="631" spans="1:3" x14ac:dyDescent="0.25">
      <c r="A631" s="11"/>
      <c r="B631" s="11"/>
      <c r="C631" s="28"/>
    </row>
    <row r="632" spans="1:3" x14ac:dyDescent="0.25">
      <c r="A632" s="12"/>
      <c r="B632" s="12"/>
      <c r="C632" s="29"/>
    </row>
    <row r="633" spans="1:3" x14ac:dyDescent="0.25">
      <c r="A633" s="11"/>
      <c r="B633" s="11"/>
      <c r="C633" s="28"/>
    </row>
    <row r="634" spans="1:3" x14ac:dyDescent="0.25">
      <c r="A634" s="11"/>
      <c r="B634" s="11"/>
      <c r="C634" s="28"/>
    </row>
    <row r="635" spans="1:3" x14ac:dyDescent="0.25">
      <c r="A635" s="11"/>
      <c r="B635" s="11"/>
      <c r="C635" s="28"/>
    </row>
    <row r="636" spans="1:3" x14ac:dyDescent="0.25">
      <c r="A636" s="12"/>
      <c r="B636" s="12"/>
      <c r="C636" s="29"/>
    </row>
    <row r="637" spans="1:3" x14ac:dyDescent="0.25">
      <c r="A637" s="11"/>
      <c r="B637" s="11"/>
      <c r="C637" s="28"/>
    </row>
    <row r="638" spans="1:3" x14ac:dyDescent="0.25">
      <c r="A638" s="11"/>
      <c r="B638" s="11"/>
      <c r="C638" s="28"/>
    </row>
    <row r="639" spans="1:3" x14ac:dyDescent="0.25">
      <c r="A639" s="11"/>
      <c r="B639" s="11"/>
      <c r="C639" s="28"/>
    </row>
    <row r="640" spans="1:3" x14ac:dyDescent="0.25">
      <c r="A640" s="11"/>
      <c r="B640" s="11"/>
      <c r="C640" s="28"/>
    </row>
    <row r="641" spans="1:3" x14ac:dyDescent="0.25">
      <c r="A641" s="11"/>
      <c r="B641" s="11"/>
      <c r="C641" s="28"/>
    </row>
    <row r="642" spans="1:3" x14ac:dyDescent="0.25">
      <c r="A642" s="11"/>
      <c r="B642" s="11"/>
      <c r="C642" s="28"/>
    </row>
    <row r="643" spans="1:3" x14ac:dyDescent="0.25">
      <c r="A643" s="11"/>
      <c r="B643" s="11"/>
      <c r="C643" s="28"/>
    </row>
    <row r="644" spans="1:3" x14ac:dyDescent="0.25">
      <c r="A644" s="11"/>
      <c r="B644" s="11"/>
      <c r="C644" s="28"/>
    </row>
    <row r="645" spans="1:3" x14ac:dyDescent="0.25">
      <c r="A645" s="11"/>
      <c r="B645" s="11"/>
      <c r="C645" s="28"/>
    </row>
    <row r="646" spans="1:3" x14ac:dyDescent="0.25">
      <c r="A646" s="11"/>
      <c r="B646" s="11"/>
      <c r="C646" s="28"/>
    </row>
    <row r="647" spans="1:3" x14ac:dyDescent="0.25">
      <c r="A647" s="11"/>
      <c r="B647" s="11"/>
      <c r="C647" s="28"/>
    </row>
    <row r="648" spans="1:3" x14ac:dyDescent="0.25">
      <c r="A648" s="11"/>
      <c r="B648" s="11"/>
      <c r="C648" s="28"/>
    </row>
    <row r="649" spans="1:3" x14ac:dyDescent="0.25">
      <c r="A649" s="11"/>
      <c r="B649" s="11"/>
      <c r="C649" s="28"/>
    </row>
    <row r="650" spans="1:3" x14ac:dyDescent="0.25">
      <c r="A650" s="11"/>
      <c r="B650" s="11"/>
      <c r="C650" s="28"/>
    </row>
    <row r="651" spans="1:3" x14ac:dyDescent="0.25">
      <c r="A651" s="11"/>
      <c r="B651" s="11"/>
      <c r="C651" s="28"/>
    </row>
    <row r="652" spans="1:3" x14ac:dyDescent="0.25">
      <c r="A652" s="11"/>
      <c r="B652" s="11"/>
      <c r="C652" s="28"/>
    </row>
    <row r="653" spans="1:3" x14ac:dyDescent="0.25">
      <c r="A653" s="11"/>
      <c r="B653" s="11"/>
      <c r="C653" s="28"/>
    </row>
    <row r="654" spans="1:3" x14ac:dyDescent="0.25">
      <c r="A654" s="11"/>
      <c r="B654" s="11"/>
      <c r="C654" s="28"/>
    </row>
    <row r="655" spans="1:3" x14ac:dyDescent="0.25">
      <c r="A655" s="11"/>
      <c r="B655" s="11"/>
      <c r="C655" s="28"/>
    </row>
    <row r="656" spans="1:3" x14ac:dyDescent="0.25">
      <c r="A656" s="12"/>
      <c r="B656" s="12"/>
      <c r="C656" s="29"/>
    </row>
    <row r="657" spans="1:3" x14ac:dyDescent="0.25">
      <c r="A657" s="11"/>
      <c r="B657" s="11"/>
      <c r="C657" s="28"/>
    </row>
    <row r="658" spans="1:3" x14ac:dyDescent="0.25">
      <c r="A658" s="11"/>
      <c r="B658" s="11"/>
      <c r="C658" s="28"/>
    </row>
    <row r="659" spans="1:3" x14ac:dyDescent="0.25">
      <c r="A659" s="11"/>
      <c r="B659" s="11"/>
      <c r="C659" s="28"/>
    </row>
    <row r="660" spans="1:3" x14ac:dyDescent="0.25">
      <c r="A660" s="11"/>
      <c r="B660" s="11"/>
      <c r="C660" s="28"/>
    </row>
    <row r="661" spans="1:3" x14ac:dyDescent="0.25">
      <c r="A661" s="11"/>
      <c r="B661" s="11"/>
      <c r="C661" s="28"/>
    </row>
    <row r="662" spans="1:3" x14ac:dyDescent="0.25">
      <c r="A662" s="11"/>
      <c r="B662" s="11"/>
      <c r="C662" s="28"/>
    </row>
    <row r="663" spans="1:3" x14ac:dyDescent="0.25">
      <c r="A663" s="11"/>
      <c r="B663" s="11"/>
      <c r="C663" s="28"/>
    </row>
    <row r="664" spans="1:3" x14ac:dyDescent="0.25">
      <c r="A664" s="12"/>
      <c r="B664" s="12"/>
      <c r="C664" s="29"/>
    </row>
    <row r="665" spans="1:3" x14ac:dyDescent="0.25">
      <c r="A665" s="11"/>
      <c r="B665" s="11"/>
      <c r="C665" s="28"/>
    </row>
    <row r="666" spans="1:3" x14ac:dyDescent="0.25">
      <c r="A666" s="11"/>
      <c r="B666" s="11"/>
      <c r="C666" s="28"/>
    </row>
    <row r="667" spans="1:3" x14ac:dyDescent="0.25">
      <c r="A667" s="11"/>
      <c r="B667" s="11"/>
      <c r="C667" s="28"/>
    </row>
    <row r="668" spans="1:3" x14ac:dyDescent="0.25">
      <c r="A668" s="11"/>
      <c r="B668" s="11"/>
      <c r="C668" s="28"/>
    </row>
    <row r="669" spans="1:3" x14ac:dyDescent="0.25">
      <c r="A669" s="11"/>
      <c r="B669" s="11"/>
      <c r="C669" s="28"/>
    </row>
    <row r="670" spans="1:3" x14ac:dyDescent="0.25">
      <c r="A670" s="11"/>
      <c r="B670" s="11"/>
      <c r="C670" s="28"/>
    </row>
    <row r="671" spans="1:3" x14ac:dyDescent="0.25">
      <c r="A671" s="11"/>
      <c r="B671" s="11"/>
      <c r="C671" s="28"/>
    </row>
    <row r="672" spans="1:3" x14ac:dyDescent="0.25">
      <c r="A672" s="11"/>
      <c r="B672" s="11"/>
      <c r="C672" s="28"/>
    </row>
    <row r="673" spans="1:3" x14ac:dyDescent="0.25">
      <c r="A673" s="11"/>
      <c r="B673" s="11"/>
      <c r="C673" s="28"/>
    </row>
    <row r="674" spans="1:3" x14ac:dyDescent="0.25">
      <c r="A674" s="11"/>
      <c r="B674" s="11"/>
      <c r="C674" s="28"/>
    </row>
    <row r="675" spans="1:3" x14ac:dyDescent="0.25">
      <c r="A675" s="11"/>
      <c r="B675" s="11"/>
      <c r="C675" s="28"/>
    </row>
    <row r="676" spans="1:3" x14ac:dyDescent="0.25">
      <c r="A676" s="11"/>
      <c r="B676" s="11"/>
      <c r="C676" s="28"/>
    </row>
    <row r="677" spans="1:3" x14ac:dyDescent="0.25">
      <c r="A677" s="11"/>
      <c r="B677" s="11"/>
      <c r="C677" s="28"/>
    </row>
    <row r="678" spans="1:3" x14ac:dyDescent="0.25">
      <c r="A678" s="11"/>
      <c r="B678" s="11"/>
      <c r="C678" s="28"/>
    </row>
    <row r="679" spans="1:3" x14ac:dyDescent="0.25">
      <c r="A679" s="11"/>
      <c r="B679" s="11"/>
      <c r="C679" s="28"/>
    </row>
    <row r="680" spans="1:3" x14ac:dyDescent="0.25">
      <c r="A680" s="11"/>
      <c r="B680" s="11"/>
      <c r="C680" s="28"/>
    </row>
    <row r="681" spans="1:3" x14ac:dyDescent="0.25">
      <c r="A681" s="11"/>
      <c r="B681" s="11"/>
      <c r="C681" s="28"/>
    </row>
    <row r="682" spans="1:3" x14ac:dyDescent="0.25">
      <c r="A682" s="11"/>
      <c r="B682" s="11"/>
      <c r="C682" s="28"/>
    </row>
    <row r="683" spans="1:3" x14ac:dyDescent="0.25">
      <c r="A683" s="11"/>
      <c r="B683" s="11"/>
      <c r="C683" s="28"/>
    </row>
    <row r="684" spans="1:3" x14ac:dyDescent="0.25">
      <c r="A684" s="11"/>
      <c r="B684" s="11"/>
      <c r="C684" s="28"/>
    </row>
    <row r="685" spans="1:3" x14ac:dyDescent="0.25">
      <c r="A685" s="11"/>
      <c r="B685" s="11"/>
      <c r="C685" s="28"/>
    </row>
    <row r="686" spans="1:3" x14ac:dyDescent="0.25">
      <c r="A686" s="11"/>
      <c r="B686" s="11"/>
      <c r="C686" s="28"/>
    </row>
    <row r="687" spans="1:3" x14ac:dyDescent="0.25">
      <c r="A687" s="11"/>
      <c r="B687" s="11"/>
      <c r="C687" s="28"/>
    </row>
    <row r="688" spans="1:3" x14ac:dyDescent="0.25">
      <c r="A688" s="11"/>
      <c r="B688" s="11"/>
      <c r="C688" s="28"/>
    </row>
    <row r="689" spans="1:3" x14ac:dyDescent="0.25">
      <c r="A689" s="11"/>
      <c r="B689" s="11"/>
      <c r="C689" s="28"/>
    </row>
    <row r="690" spans="1:3" x14ac:dyDescent="0.25">
      <c r="A690" s="11"/>
      <c r="B690" s="11"/>
      <c r="C690" s="28"/>
    </row>
    <row r="691" spans="1:3" x14ac:dyDescent="0.25">
      <c r="A691" s="11"/>
      <c r="B691" s="11"/>
      <c r="C691" s="28"/>
    </row>
    <row r="692" spans="1:3" x14ac:dyDescent="0.25">
      <c r="A692" s="12"/>
      <c r="B692" s="12"/>
      <c r="C692" s="29"/>
    </row>
    <row r="693" spans="1:3" x14ac:dyDescent="0.25">
      <c r="A693" s="11"/>
      <c r="B693" s="11"/>
      <c r="C693" s="28"/>
    </row>
    <row r="694" spans="1:3" x14ac:dyDescent="0.25">
      <c r="A694" s="11"/>
      <c r="B694" s="11"/>
      <c r="C694" s="28"/>
    </row>
    <row r="695" spans="1:3" x14ac:dyDescent="0.25">
      <c r="A695" s="11"/>
      <c r="B695" s="11"/>
      <c r="C695" s="28"/>
    </row>
    <row r="696" spans="1:3" x14ac:dyDescent="0.25">
      <c r="A696" s="12"/>
      <c r="B696" s="12"/>
      <c r="C696" s="29"/>
    </row>
    <row r="697" spans="1:3" x14ac:dyDescent="0.25">
      <c r="A697" s="11"/>
      <c r="B697" s="11"/>
      <c r="C697" s="28"/>
    </row>
    <row r="698" spans="1:3" x14ac:dyDescent="0.25">
      <c r="A698" s="11"/>
      <c r="B698" s="11"/>
      <c r="C698" s="28"/>
    </row>
    <row r="699" spans="1:3" x14ac:dyDescent="0.25">
      <c r="A699" s="11"/>
      <c r="B699" s="11"/>
      <c r="C699" s="28"/>
    </row>
    <row r="700" spans="1:3" x14ac:dyDescent="0.25">
      <c r="A700" s="12"/>
      <c r="B700" s="12"/>
      <c r="C700" s="29"/>
    </row>
    <row r="701" spans="1:3" x14ac:dyDescent="0.25">
      <c r="A701" s="11"/>
      <c r="B701" s="11"/>
      <c r="C701" s="28"/>
    </row>
    <row r="702" spans="1:3" x14ac:dyDescent="0.25">
      <c r="A702" s="11"/>
      <c r="B702" s="11"/>
      <c r="C702" s="28"/>
    </row>
    <row r="703" spans="1:3" x14ac:dyDescent="0.25">
      <c r="A703" s="11"/>
      <c r="B703" s="11"/>
      <c r="C703" s="28"/>
    </row>
    <row r="704" spans="1:3" x14ac:dyDescent="0.25">
      <c r="A704" s="11"/>
      <c r="B704" s="11"/>
      <c r="C704" s="28"/>
    </row>
    <row r="705" spans="1:3" x14ac:dyDescent="0.25">
      <c r="A705" s="11"/>
      <c r="B705" s="11"/>
      <c r="C705" s="28"/>
    </row>
    <row r="706" spans="1:3" x14ac:dyDescent="0.25">
      <c r="A706" s="11"/>
      <c r="B706" s="11"/>
      <c r="C706" s="28"/>
    </row>
    <row r="707" spans="1:3" x14ac:dyDescent="0.25">
      <c r="A707" s="11"/>
      <c r="B707" s="11"/>
      <c r="C707" s="28"/>
    </row>
    <row r="708" spans="1:3" x14ac:dyDescent="0.25">
      <c r="A708" s="12"/>
      <c r="B708" s="12"/>
      <c r="C708" s="29"/>
    </row>
    <row r="709" spans="1:3" x14ac:dyDescent="0.25">
      <c r="A709" s="11"/>
      <c r="B709" s="11"/>
      <c r="C709" s="28"/>
    </row>
    <row r="710" spans="1:3" x14ac:dyDescent="0.25">
      <c r="A710" s="11"/>
      <c r="B710" s="11"/>
      <c r="C710" s="28"/>
    </row>
    <row r="711" spans="1:3" x14ac:dyDescent="0.25">
      <c r="A711" s="11"/>
      <c r="B711" s="11"/>
      <c r="C711" s="28"/>
    </row>
    <row r="712" spans="1:3" x14ac:dyDescent="0.25">
      <c r="A712" s="12"/>
      <c r="B712" s="12"/>
      <c r="C712" s="29"/>
    </row>
    <row r="713" spans="1:3" x14ac:dyDescent="0.25">
      <c r="A713" s="11"/>
      <c r="B713" s="11"/>
      <c r="C713" s="28"/>
    </row>
    <row r="714" spans="1:3" x14ac:dyDescent="0.25">
      <c r="A714" s="11"/>
      <c r="B714" s="11"/>
      <c r="C714" s="28"/>
    </row>
    <row r="715" spans="1:3" x14ac:dyDescent="0.25">
      <c r="A715" s="11"/>
      <c r="B715" s="11"/>
      <c r="C715" s="28"/>
    </row>
    <row r="716" spans="1:3" x14ac:dyDescent="0.25">
      <c r="A716" s="11"/>
      <c r="B716" s="11"/>
      <c r="C716" s="28"/>
    </row>
    <row r="717" spans="1:3" x14ac:dyDescent="0.25">
      <c r="A717" s="11"/>
      <c r="B717" s="11"/>
      <c r="C717" s="28"/>
    </row>
    <row r="718" spans="1:3" x14ac:dyDescent="0.25">
      <c r="A718" s="11"/>
      <c r="B718" s="11"/>
      <c r="C718" s="28"/>
    </row>
    <row r="719" spans="1:3" x14ac:dyDescent="0.25">
      <c r="A719" s="11"/>
      <c r="B719" s="11"/>
      <c r="C719" s="28"/>
    </row>
    <row r="720" spans="1:3" x14ac:dyDescent="0.25">
      <c r="A720" s="12"/>
      <c r="B720" s="12"/>
      <c r="C720" s="29"/>
    </row>
    <row r="721" spans="1:3" x14ac:dyDescent="0.25">
      <c r="A721" s="11"/>
      <c r="B721" s="11"/>
      <c r="C721" s="28"/>
    </row>
    <row r="722" spans="1:3" x14ac:dyDescent="0.25">
      <c r="A722" s="11"/>
      <c r="B722" s="11"/>
      <c r="C722" s="28"/>
    </row>
    <row r="723" spans="1:3" x14ac:dyDescent="0.25">
      <c r="A723" s="11"/>
      <c r="B723" s="11"/>
      <c r="C723" s="28"/>
    </row>
    <row r="724" spans="1:3" x14ac:dyDescent="0.25">
      <c r="A724" s="11"/>
      <c r="B724" s="11"/>
      <c r="C724" s="28"/>
    </row>
    <row r="725" spans="1:3" x14ac:dyDescent="0.25">
      <c r="A725" s="11"/>
      <c r="B725" s="11"/>
      <c r="C725" s="28"/>
    </row>
    <row r="726" spans="1:3" x14ac:dyDescent="0.25">
      <c r="A726" s="11"/>
      <c r="B726" s="11"/>
      <c r="C726" s="28"/>
    </row>
    <row r="727" spans="1:3" x14ac:dyDescent="0.25">
      <c r="A727" s="11"/>
      <c r="B727" s="11"/>
      <c r="C727" s="28"/>
    </row>
    <row r="728" spans="1:3" x14ac:dyDescent="0.25">
      <c r="A728" s="11"/>
      <c r="B728" s="11"/>
      <c r="C728" s="28"/>
    </row>
    <row r="729" spans="1:3" x14ac:dyDescent="0.25">
      <c r="A729" s="11"/>
      <c r="B729" s="11"/>
      <c r="C729" s="28"/>
    </row>
    <row r="730" spans="1:3" x14ac:dyDescent="0.25">
      <c r="A730" s="11"/>
      <c r="B730" s="11"/>
      <c r="C730" s="28"/>
    </row>
    <row r="731" spans="1:3" x14ac:dyDescent="0.25">
      <c r="A731" s="11"/>
      <c r="B731" s="11"/>
      <c r="C731" s="28"/>
    </row>
    <row r="732" spans="1:3" x14ac:dyDescent="0.25">
      <c r="A732" s="12"/>
      <c r="B732" s="12"/>
      <c r="C732" s="29"/>
    </row>
    <row r="733" spans="1:3" x14ac:dyDescent="0.25">
      <c r="A733" s="11"/>
      <c r="B733" s="11"/>
      <c r="C733" s="28"/>
    </row>
    <row r="734" spans="1:3" x14ac:dyDescent="0.25">
      <c r="A734" s="11"/>
      <c r="B734" s="11"/>
      <c r="C734" s="28"/>
    </row>
    <row r="735" spans="1:3" x14ac:dyDescent="0.25">
      <c r="A735" s="11"/>
      <c r="B735" s="11"/>
      <c r="C735" s="28"/>
    </row>
    <row r="736" spans="1:3" x14ac:dyDescent="0.25">
      <c r="A736" s="11"/>
      <c r="B736" s="11"/>
      <c r="C736" s="28"/>
    </row>
    <row r="737" spans="1:3" x14ac:dyDescent="0.25">
      <c r="A737" s="11"/>
      <c r="B737" s="11"/>
      <c r="C737" s="28"/>
    </row>
    <row r="738" spans="1:3" x14ac:dyDescent="0.25">
      <c r="A738" s="11"/>
      <c r="B738" s="11"/>
      <c r="C738" s="28"/>
    </row>
    <row r="739" spans="1:3" x14ac:dyDescent="0.25">
      <c r="A739" s="11"/>
      <c r="B739" s="11"/>
      <c r="C739" s="28"/>
    </row>
    <row r="740" spans="1:3" x14ac:dyDescent="0.25">
      <c r="A740" s="11"/>
      <c r="B740" s="11"/>
      <c r="C740" s="28"/>
    </row>
    <row r="741" spans="1:3" x14ac:dyDescent="0.25">
      <c r="A741" s="11"/>
      <c r="B741" s="11"/>
      <c r="C741" s="28"/>
    </row>
    <row r="742" spans="1:3" x14ac:dyDescent="0.25">
      <c r="A742" s="11"/>
      <c r="B742" s="11"/>
      <c r="C742" s="28"/>
    </row>
    <row r="743" spans="1:3" x14ac:dyDescent="0.25">
      <c r="A743" s="11"/>
      <c r="B743" s="11"/>
      <c r="C743" s="28"/>
    </row>
    <row r="744" spans="1:3" x14ac:dyDescent="0.25">
      <c r="A744" s="11"/>
      <c r="B744" s="11"/>
      <c r="C744" s="28"/>
    </row>
    <row r="745" spans="1:3" x14ac:dyDescent="0.25">
      <c r="A745" s="11"/>
      <c r="B745" s="11"/>
      <c r="C745" s="28"/>
    </row>
    <row r="746" spans="1:3" x14ac:dyDescent="0.25">
      <c r="A746" s="11"/>
      <c r="B746" s="11"/>
      <c r="C746" s="28"/>
    </row>
    <row r="747" spans="1:3" x14ac:dyDescent="0.25">
      <c r="A747" s="11"/>
      <c r="B747" s="11"/>
      <c r="C747" s="28"/>
    </row>
    <row r="748" spans="1:3" x14ac:dyDescent="0.25">
      <c r="A748" s="12"/>
      <c r="B748" s="12"/>
      <c r="C748" s="29"/>
    </row>
    <row r="749" spans="1:3" x14ac:dyDescent="0.25">
      <c r="A749" s="11"/>
      <c r="B749" s="11"/>
      <c r="C749" s="28"/>
    </row>
    <row r="750" spans="1:3" x14ac:dyDescent="0.25">
      <c r="A750" s="11"/>
      <c r="B750" s="11"/>
      <c r="C750" s="28"/>
    </row>
    <row r="751" spans="1:3" x14ac:dyDescent="0.25">
      <c r="A751" s="11"/>
      <c r="B751" s="11"/>
      <c r="C751" s="28"/>
    </row>
    <row r="752" spans="1:3" x14ac:dyDescent="0.25">
      <c r="A752" s="11"/>
      <c r="B752" s="11"/>
      <c r="C752" s="28"/>
    </row>
    <row r="753" spans="1:3" x14ac:dyDescent="0.25">
      <c r="A753" s="11"/>
      <c r="B753" s="11"/>
      <c r="C753" s="28"/>
    </row>
    <row r="754" spans="1:3" x14ac:dyDescent="0.25">
      <c r="A754" s="11"/>
      <c r="B754" s="11"/>
      <c r="C754" s="28"/>
    </row>
    <row r="755" spans="1:3" x14ac:dyDescent="0.25">
      <c r="A755" s="11"/>
      <c r="B755" s="11"/>
      <c r="C755" s="28"/>
    </row>
    <row r="756" spans="1:3" x14ac:dyDescent="0.25">
      <c r="A756" s="11"/>
      <c r="B756" s="11"/>
      <c r="C756" s="28"/>
    </row>
    <row r="757" spans="1:3" x14ac:dyDescent="0.25">
      <c r="A757" s="11"/>
      <c r="B757" s="11"/>
      <c r="C757" s="28"/>
    </row>
    <row r="758" spans="1:3" x14ac:dyDescent="0.25">
      <c r="A758" s="11"/>
      <c r="B758" s="11"/>
      <c r="C758" s="28"/>
    </row>
    <row r="759" spans="1:3" x14ac:dyDescent="0.25">
      <c r="A759" s="11"/>
      <c r="B759" s="11"/>
      <c r="C759" s="28"/>
    </row>
    <row r="760" spans="1:3" x14ac:dyDescent="0.25">
      <c r="A760" s="11"/>
      <c r="B760" s="11"/>
      <c r="C760" s="28"/>
    </row>
    <row r="761" spans="1:3" x14ac:dyDescent="0.25">
      <c r="A761" s="11"/>
      <c r="B761" s="11"/>
      <c r="C761" s="28"/>
    </row>
    <row r="762" spans="1:3" x14ac:dyDescent="0.25">
      <c r="A762" s="11"/>
      <c r="B762" s="11"/>
      <c r="C762" s="28"/>
    </row>
    <row r="763" spans="1:3" x14ac:dyDescent="0.25">
      <c r="A763" s="11"/>
      <c r="B763" s="11"/>
      <c r="C763" s="28"/>
    </row>
    <row r="764" spans="1:3" x14ac:dyDescent="0.25">
      <c r="A764" s="12"/>
      <c r="B764" s="12"/>
      <c r="C764" s="29"/>
    </row>
    <row r="765" spans="1:3" x14ac:dyDescent="0.25">
      <c r="A765" s="11"/>
      <c r="B765" s="11"/>
      <c r="C765" s="28"/>
    </row>
    <row r="766" spans="1:3" x14ac:dyDescent="0.25">
      <c r="A766" s="11"/>
      <c r="B766" s="11"/>
      <c r="C766" s="28"/>
    </row>
    <row r="767" spans="1:3" x14ac:dyDescent="0.25">
      <c r="A767" s="11"/>
      <c r="B767" s="11"/>
      <c r="C767" s="28"/>
    </row>
    <row r="768" spans="1:3" x14ac:dyDescent="0.25">
      <c r="A768" s="11"/>
      <c r="B768" s="11"/>
      <c r="C768" s="28"/>
    </row>
    <row r="769" spans="1:3" x14ac:dyDescent="0.25">
      <c r="A769" s="11"/>
      <c r="B769" s="11"/>
      <c r="C769" s="28"/>
    </row>
    <row r="770" spans="1:3" x14ac:dyDescent="0.25">
      <c r="A770" s="11"/>
      <c r="B770" s="11"/>
      <c r="C770" s="28"/>
    </row>
    <row r="771" spans="1:3" x14ac:dyDescent="0.25">
      <c r="A771" s="11"/>
      <c r="B771" s="11"/>
      <c r="C771" s="28"/>
    </row>
    <row r="772" spans="1:3" x14ac:dyDescent="0.25">
      <c r="A772" s="11"/>
      <c r="B772" s="11"/>
      <c r="C772" s="28"/>
    </row>
    <row r="773" spans="1:3" x14ac:dyDescent="0.25">
      <c r="A773" s="11"/>
      <c r="B773" s="11"/>
      <c r="C773" s="28"/>
    </row>
    <row r="774" spans="1:3" x14ac:dyDescent="0.25">
      <c r="A774" s="11"/>
      <c r="B774" s="11"/>
      <c r="C774" s="28"/>
    </row>
    <row r="775" spans="1:3" x14ac:dyDescent="0.25">
      <c r="A775" s="11"/>
      <c r="B775" s="11"/>
      <c r="C775" s="28"/>
    </row>
    <row r="776" spans="1:3" x14ac:dyDescent="0.25">
      <c r="A776" s="11"/>
      <c r="B776" s="11"/>
      <c r="C776" s="28"/>
    </row>
    <row r="777" spans="1:3" x14ac:dyDescent="0.25">
      <c r="A777" s="11"/>
      <c r="B777" s="11"/>
      <c r="C777" s="28"/>
    </row>
    <row r="778" spans="1:3" x14ac:dyDescent="0.25">
      <c r="A778" s="11"/>
      <c r="B778" s="11"/>
      <c r="C778" s="28"/>
    </row>
    <row r="779" spans="1:3" x14ac:dyDescent="0.25">
      <c r="A779" s="11"/>
      <c r="B779" s="11"/>
      <c r="C779" s="28"/>
    </row>
    <row r="780" spans="1:3" x14ac:dyDescent="0.25">
      <c r="A780" s="12"/>
      <c r="B780" s="12"/>
      <c r="C780" s="29"/>
    </row>
    <row r="781" spans="1:3" x14ac:dyDescent="0.25">
      <c r="A781" s="11"/>
      <c r="B781" s="11"/>
      <c r="C781" s="28"/>
    </row>
    <row r="782" spans="1:3" x14ac:dyDescent="0.25">
      <c r="A782" s="11"/>
      <c r="B782" s="11"/>
      <c r="C782" s="28"/>
    </row>
    <row r="783" spans="1:3" x14ac:dyDescent="0.25">
      <c r="A783" s="11"/>
      <c r="B783" s="11"/>
      <c r="C783" s="28"/>
    </row>
    <row r="784" spans="1:3" x14ac:dyDescent="0.25">
      <c r="A784" s="11"/>
      <c r="B784" s="11"/>
      <c r="C784" s="28"/>
    </row>
    <row r="785" spans="1:3" x14ac:dyDescent="0.25">
      <c r="A785" s="11"/>
      <c r="B785" s="11"/>
      <c r="C785" s="28"/>
    </row>
    <row r="786" spans="1:3" x14ac:dyDescent="0.25">
      <c r="A786" s="11"/>
      <c r="B786" s="11"/>
      <c r="C786" s="28"/>
    </row>
    <row r="787" spans="1:3" x14ac:dyDescent="0.25">
      <c r="A787" s="11"/>
      <c r="B787" s="11"/>
      <c r="C787" s="28"/>
    </row>
    <row r="788" spans="1:3" x14ac:dyDescent="0.25">
      <c r="A788" s="11"/>
      <c r="B788" s="11"/>
      <c r="C788" s="28"/>
    </row>
    <row r="789" spans="1:3" x14ac:dyDescent="0.25">
      <c r="A789" s="11"/>
      <c r="B789" s="11"/>
      <c r="C789" s="28"/>
    </row>
    <row r="790" spans="1:3" x14ac:dyDescent="0.25">
      <c r="A790" s="11"/>
      <c r="B790" s="11"/>
      <c r="C790" s="28"/>
    </row>
    <row r="791" spans="1:3" x14ac:dyDescent="0.25">
      <c r="A791" s="11"/>
      <c r="B791" s="11"/>
      <c r="C791" s="28"/>
    </row>
    <row r="792" spans="1:3" x14ac:dyDescent="0.25">
      <c r="A792" s="11"/>
      <c r="B792" s="11"/>
      <c r="C792" s="28"/>
    </row>
    <row r="793" spans="1:3" x14ac:dyDescent="0.25">
      <c r="A793" s="11"/>
      <c r="B793" s="11"/>
      <c r="C793" s="28"/>
    </row>
    <row r="794" spans="1:3" x14ac:dyDescent="0.25">
      <c r="A794" s="11"/>
      <c r="B794" s="11"/>
      <c r="C794" s="28"/>
    </row>
    <row r="795" spans="1:3" x14ac:dyDescent="0.25">
      <c r="A795" s="11"/>
      <c r="B795" s="11"/>
      <c r="C795" s="28"/>
    </row>
    <row r="796" spans="1:3" x14ac:dyDescent="0.25">
      <c r="A796" s="12"/>
      <c r="B796" s="12"/>
      <c r="C796" s="29"/>
    </row>
    <row r="797" spans="1:3" x14ac:dyDescent="0.25">
      <c r="A797" s="11"/>
      <c r="B797" s="11"/>
      <c r="C797" s="28"/>
    </row>
    <row r="798" spans="1:3" x14ac:dyDescent="0.25">
      <c r="A798" s="11"/>
      <c r="B798" s="11"/>
      <c r="C798" s="28"/>
    </row>
    <row r="799" spans="1:3" x14ac:dyDescent="0.25">
      <c r="A799" s="11"/>
      <c r="B799" s="11"/>
      <c r="C799" s="28"/>
    </row>
    <row r="800" spans="1:3" x14ac:dyDescent="0.25">
      <c r="A800" s="12"/>
      <c r="B800" s="12"/>
      <c r="C800" s="29"/>
    </row>
    <row r="801" spans="1:3" x14ac:dyDescent="0.25">
      <c r="A801" s="11"/>
      <c r="B801" s="11"/>
      <c r="C801" s="28"/>
    </row>
    <row r="802" spans="1:3" x14ac:dyDescent="0.25">
      <c r="A802" s="11"/>
      <c r="B802" s="11"/>
      <c r="C802" s="28"/>
    </row>
    <row r="803" spans="1:3" x14ac:dyDescent="0.25">
      <c r="A803" s="11"/>
      <c r="B803" s="11"/>
      <c r="C803" s="28"/>
    </row>
    <row r="804" spans="1:3" x14ac:dyDescent="0.25">
      <c r="A804" s="11"/>
      <c r="B804" s="11"/>
      <c r="C804" s="28"/>
    </row>
    <row r="805" spans="1:3" x14ac:dyDescent="0.25">
      <c r="A805" s="11"/>
      <c r="B805" s="11"/>
      <c r="C805" s="28"/>
    </row>
    <row r="806" spans="1:3" x14ac:dyDescent="0.25">
      <c r="A806" s="11"/>
      <c r="B806" s="11"/>
      <c r="C806" s="28"/>
    </row>
    <row r="807" spans="1:3" x14ac:dyDescent="0.25">
      <c r="A807" s="11"/>
      <c r="B807" s="11"/>
      <c r="C807" s="28"/>
    </row>
    <row r="808" spans="1:3" x14ac:dyDescent="0.25">
      <c r="A808" s="11"/>
      <c r="B808" s="11"/>
      <c r="C808" s="28"/>
    </row>
    <row r="809" spans="1:3" x14ac:dyDescent="0.25">
      <c r="A809" s="11"/>
      <c r="B809" s="11"/>
      <c r="C809" s="28"/>
    </row>
    <row r="810" spans="1:3" x14ac:dyDescent="0.25">
      <c r="A810" s="11"/>
      <c r="B810" s="11"/>
      <c r="C810" s="28"/>
    </row>
    <row r="811" spans="1:3" x14ac:dyDescent="0.25">
      <c r="A811" s="11"/>
      <c r="B811" s="11"/>
      <c r="C811" s="28"/>
    </row>
    <row r="812" spans="1:3" x14ac:dyDescent="0.25">
      <c r="A812" s="11"/>
      <c r="B812" s="11"/>
      <c r="C812" s="28"/>
    </row>
    <row r="813" spans="1:3" x14ac:dyDescent="0.25">
      <c r="A813" s="11"/>
      <c r="B813" s="11"/>
      <c r="C813" s="28"/>
    </row>
    <row r="814" spans="1:3" x14ac:dyDescent="0.25">
      <c r="A814" s="11"/>
      <c r="B814" s="11"/>
      <c r="C814" s="28"/>
    </row>
    <row r="815" spans="1:3" x14ac:dyDescent="0.25">
      <c r="A815" s="11"/>
      <c r="B815" s="11"/>
      <c r="C815" s="28"/>
    </row>
    <row r="816" spans="1:3" x14ac:dyDescent="0.25">
      <c r="A816" s="11"/>
      <c r="B816" s="11"/>
      <c r="C816" s="28"/>
    </row>
    <row r="817" spans="1:3" x14ac:dyDescent="0.25">
      <c r="A817" s="11"/>
      <c r="B817" s="11"/>
      <c r="C817" s="28"/>
    </row>
    <row r="818" spans="1:3" x14ac:dyDescent="0.25">
      <c r="A818" s="11"/>
      <c r="B818" s="11"/>
      <c r="C818" s="28"/>
    </row>
    <row r="819" spans="1:3" x14ac:dyDescent="0.25">
      <c r="A819" s="11"/>
      <c r="B819" s="11"/>
      <c r="C819" s="28"/>
    </row>
    <row r="820" spans="1:3" x14ac:dyDescent="0.25">
      <c r="A820" s="11"/>
      <c r="B820" s="11"/>
      <c r="C820" s="28"/>
    </row>
    <row r="821" spans="1:3" x14ac:dyDescent="0.25">
      <c r="A821" s="11"/>
      <c r="B821" s="11"/>
      <c r="C821" s="28"/>
    </row>
    <row r="822" spans="1:3" x14ac:dyDescent="0.25">
      <c r="A822" s="11"/>
      <c r="B822" s="11"/>
      <c r="C822" s="28"/>
    </row>
    <row r="823" spans="1:3" x14ac:dyDescent="0.25">
      <c r="A823" s="11"/>
      <c r="B823" s="11"/>
      <c r="C823" s="28"/>
    </row>
    <row r="824" spans="1:3" x14ac:dyDescent="0.25">
      <c r="A824" s="12"/>
      <c r="B824" s="12"/>
      <c r="C824" s="29"/>
    </row>
    <row r="825" spans="1:3" x14ac:dyDescent="0.25">
      <c r="A825" s="11"/>
      <c r="B825" s="11"/>
      <c r="C825" s="28"/>
    </row>
    <row r="826" spans="1:3" x14ac:dyDescent="0.25">
      <c r="A826" s="11"/>
      <c r="B826" s="11"/>
      <c r="C826" s="28"/>
    </row>
    <row r="827" spans="1:3" x14ac:dyDescent="0.25">
      <c r="A827" s="11"/>
      <c r="B827" s="11"/>
      <c r="C827" s="28"/>
    </row>
    <row r="828" spans="1:3" x14ac:dyDescent="0.25">
      <c r="A828" s="11"/>
      <c r="B828" s="11"/>
      <c r="C828" s="28"/>
    </row>
    <row r="829" spans="1:3" x14ac:dyDescent="0.25">
      <c r="A829" s="11"/>
      <c r="B829" s="11"/>
      <c r="C829" s="28"/>
    </row>
    <row r="830" spans="1:3" x14ac:dyDescent="0.25">
      <c r="A830" s="11"/>
      <c r="B830" s="11"/>
      <c r="C830" s="28"/>
    </row>
    <row r="831" spans="1:3" x14ac:dyDescent="0.25">
      <c r="A831" s="11"/>
      <c r="B831" s="11"/>
      <c r="C831" s="28"/>
    </row>
    <row r="832" spans="1:3" x14ac:dyDescent="0.25">
      <c r="A832" s="11"/>
      <c r="B832" s="11"/>
      <c r="C832" s="28"/>
    </row>
    <row r="833" spans="1:3" x14ac:dyDescent="0.25">
      <c r="A833" s="11"/>
      <c r="B833" s="11"/>
      <c r="C833" s="28"/>
    </row>
    <row r="834" spans="1:3" x14ac:dyDescent="0.25">
      <c r="A834" s="11"/>
      <c r="B834" s="11"/>
      <c r="C834" s="28"/>
    </row>
    <row r="835" spans="1:3" x14ac:dyDescent="0.25">
      <c r="A835" s="11"/>
      <c r="B835" s="11"/>
      <c r="C835" s="28"/>
    </row>
    <row r="836" spans="1:3" x14ac:dyDescent="0.25">
      <c r="A836" s="11"/>
      <c r="B836" s="11"/>
      <c r="C836" s="28"/>
    </row>
    <row r="837" spans="1:3" x14ac:dyDescent="0.25">
      <c r="A837" s="11"/>
      <c r="B837" s="11"/>
      <c r="C837" s="28"/>
    </row>
    <row r="838" spans="1:3" x14ac:dyDescent="0.25">
      <c r="A838" s="11"/>
      <c r="B838" s="11"/>
      <c r="C838" s="28"/>
    </row>
    <row r="839" spans="1:3" x14ac:dyDescent="0.25">
      <c r="A839" s="11"/>
      <c r="B839" s="11"/>
      <c r="C839" s="28"/>
    </row>
    <row r="840" spans="1:3" x14ac:dyDescent="0.25">
      <c r="A840" s="11"/>
      <c r="B840" s="11"/>
      <c r="C840" s="28"/>
    </row>
    <row r="841" spans="1:3" x14ac:dyDescent="0.25">
      <c r="A841" s="11"/>
      <c r="B841" s="11"/>
      <c r="C841" s="28"/>
    </row>
    <row r="842" spans="1:3" x14ac:dyDescent="0.25">
      <c r="A842" s="11"/>
      <c r="B842" s="11"/>
      <c r="C842" s="28"/>
    </row>
    <row r="843" spans="1:3" x14ac:dyDescent="0.25">
      <c r="A843" s="11"/>
      <c r="B843" s="11"/>
      <c r="C843" s="28"/>
    </row>
    <row r="844" spans="1:3" x14ac:dyDescent="0.25">
      <c r="A844" s="11"/>
      <c r="B844" s="11"/>
      <c r="C844" s="28"/>
    </row>
    <row r="845" spans="1:3" x14ac:dyDescent="0.25">
      <c r="A845" s="11"/>
      <c r="B845" s="11"/>
      <c r="C845" s="28"/>
    </row>
    <row r="846" spans="1:3" x14ac:dyDescent="0.25">
      <c r="A846" s="11"/>
      <c r="B846" s="11"/>
      <c r="C846" s="28"/>
    </row>
    <row r="847" spans="1:3" x14ac:dyDescent="0.25">
      <c r="A847" s="11"/>
      <c r="B847" s="11"/>
      <c r="C847" s="28"/>
    </row>
    <row r="848" spans="1:3" x14ac:dyDescent="0.25">
      <c r="A848" s="12"/>
      <c r="B848" s="12"/>
      <c r="C848" s="29"/>
    </row>
    <row r="849" spans="1:3" x14ac:dyDescent="0.25">
      <c r="A849" s="11"/>
      <c r="B849" s="11"/>
      <c r="C849" s="28"/>
    </row>
    <row r="850" spans="1:3" x14ac:dyDescent="0.25">
      <c r="A850" s="11"/>
      <c r="B850" s="11"/>
      <c r="C850" s="28"/>
    </row>
    <row r="851" spans="1:3" x14ac:dyDescent="0.25">
      <c r="A851" s="11"/>
      <c r="B851" s="11"/>
      <c r="C851" s="28"/>
    </row>
    <row r="852" spans="1:3" x14ac:dyDescent="0.25">
      <c r="A852" s="12"/>
      <c r="B852" s="12"/>
      <c r="C852" s="29"/>
    </row>
    <row r="853" spans="1:3" x14ac:dyDescent="0.25">
      <c r="A853" s="11"/>
      <c r="B853" s="11"/>
      <c r="C853" s="28"/>
    </row>
    <row r="854" spans="1:3" x14ac:dyDescent="0.25">
      <c r="A854" s="11"/>
      <c r="B854" s="11"/>
      <c r="C854" s="28"/>
    </row>
    <row r="855" spans="1:3" x14ac:dyDescent="0.25">
      <c r="A855" s="11"/>
      <c r="B855" s="11"/>
      <c r="C855" s="28"/>
    </row>
    <row r="856" spans="1:3" x14ac:dyDescent="0.25">
      <c r="A856" s="12"/>
      <c r="B856" s="12"/>
      <c r="C856" s="29"/>
    </row>
    <row r="857" spans="1:3" x14ac:dyDescent="0.25">
      <c r="A857" s="11"/>
      <c r="B857" s="11"/>
      <c r="C857" s="28"/>
    </row>
    <row r="858" spans="1:3" x14ac:dyDescent="0.25">
      <c r="A858" s="11"/>
      <c r="B858" s="11"/>
      <c r="C858" s="28"/>
    </row>
    <row r="859" spans="1:3" x14ac:dyDescent="0.25">
      <c r="A859" s="11"/>
      <c r="B859" s="11"/>
      <c r="C859" s="28"/>
    </row>
    <row r="860" spans="1:3" x14ac:dyDescent="0.25">
      <c r="A860" s="12"/>
      <c r="B860" s="12"/>
      <c r="C860" s="29"/>
    </row>
    <row r="861" spans="1:3" x14ac:dyDescent="0.25">
      <c r="A861" s="11"/>
      <c r="B861" s="11"/>
      <c r="C861" s="28"/>
    </row>
    <row r="862" spans="1:3" x14ac:dyDescent="0.25">
      <c r="A862" s="11"/>
      <c r="B862" s="11"/>
      <c r="C862" s="28"/>
    </row>
    <row r="863" spans="1:3" x14ac:dyDescent="0.25">
      <c r="A863" s="11"/>
      <c r="B863" s="11"/>
      <c r="C863" s="28"/>
    </row>
    <row r="864" spans="1:3" x14ac:dyDescent="0.25">
      <c r="A864" s="12"/>
      <c r="B864" s="12"/>
      <c r="C864" s="29"/>
    </row>
    <row r="865" spans="1:3" x14ac:dyDescent="0.25">
      <c r="A865" s="11"/>
      <c r="B865" s="11"/>
      <c r="C865" s="28"/>
    </row>
    <row r="866" spans="1:3" x14ac:dyDescent="0.25">
      <c r="A866" s="11"/>
      <c r="B866" s="11"/>
      <c r="C866" s="28"/>
    </row>
    <row r="867" spans="1:3" x14ac:dyDescent="0.25">
      <c r="A867" s="11"/>
      <c r="B867" s="11"/>
      <c r="C867" s="28"/>
    </row>
    <row r="868" spans="1:3" x14ac:dyDescent="0.25">
      <c r="A868" s="12"/>
      <c r="B868" s="12"/>
      <c r="C868" s="29"/>
    </row>
    <row r="869" spans="1:3" x14ac:dyDescent="0.25">
      <c r="A869" s="11"/>
      <c r="B869" s="11"/>
      <c r="C869" s="28"/>
    </row>
    <row r="870" spans="1:3" x14ac:dyDescent="0.25">
      <c r="A870" s="11"/>
      <c r="B870" s="11"/>
      <c r="C870" s="28"/>
    </row>
    <row r="871" spans="1:3" x14ac:dyDescent="0.25">
      <c r="A871" s="11"/>
      <c r="B871" s="11"/>
      <c r="C871" s="28"/>
    </row>
    <row r="872" spans="1:3" x14ac:dyDescent="0.25">
      <c r="A872" s="11"/>
      <c r="B872" s="11"/>
      <c r="C872" s="28"/>
    </row>
    <row r="873" spans="1:3" x14ac:dyDescent="0.25">
      <c r="A873" s="11"/>
      <c r="B873" s="11"/>
      <c r="C873" s="28"/>
    </row>
    <row r="874" spans="1:3" x14ac:dyDescent="0.25">
      <c r="A874" s="11"/>
      <c r="B874" s="11"/>
      <c r="C874" s="28"/>
    </row>
    <row r="875" spans="1:3" x14ac:dyDescent="0.25">
      <c r="A875" s="11"/>
      <c r="B875" s="11"/>
      <c r="C875" s="28"/>
    </row>
    <row r="876" spans="1:3" x14ac:dyDescent="0.25">
      <c r="A876" s="12"/>
      <c r="B876" s="12"/>
      <c r="C876" s="29"/>
    </row>
    <row r="877" spans="1:3" x14ac:dyDescent="0.25">
      <c r="A877" s="11"/>
      <c r="B877" s="11"/>
      <c r="C877" s="28"/>
    </row>
    <row r="878" spans="1:3" x14ac:dyDescent="0.25">
      <c r="A878" s="11"/>
      <c r="B878" s="11"/>
      <c r="C878" s="28"/>
    </row>
    <row r="879" spans="1:3" x14ac:dyDescent="0.25">
      <c r="A879" s="11"/>
      <c r="B879" s="11"/>
      <c r="C879" s="28"/>
    </row>
    <row r="880" spans="1:3" x14ac:dyDescent="0.25">
      <c r="A880" s="11"/>
      <c r="B880" s="11"/>
      <c r="C880" s="28"/>
    </row>
    <row r="881" spans="1:3" x14ac:dyDescent="0.25">
      <c r="A881" s="11"/>
      <c r="B881" s="11"/>
      <c r="C881" s="28"/>
    </row>
    <row r="882" spans="1:3" x14ac:dyDescent="0.25">
      <c r="A882" s="11"/>
      <c r="B882" s="11"/>
      <c r="C882" s="28"/>
    </row>
    <row r="883" spans="1:3" x14ac:dyDescent="0.25">
      <c r="A883" s="11"/>
      <c r="B883" s="11"/>
      <c r="C883" s="28"/>
    </row>
    <row r="884" spans="1:3" x14ac:dyDescent="0.25">
      <c r="A884" s="11"/>
      <c r="B884" s="11"/>
      <c r="C884" s="28"/>
    </row>
    <row r="885" spans="1:3" x14ac:dyDescent="0.25">
      <c r="A885" s="11"/>
      <c r="B885" s="11"/>
      <c r="C885" s="28"/>
    </row>
    <row r="886" spans="1:3" x14ac:dyDescent="0.25">
      <c r="A886" s="11"/>
      <c r="B886" s="11"/>
      <c r="C886" s="28"/>
    </row>
    <row r="887" spans="1:3" x14ac:dyDescent="0.25">
      <c r="A887" s="11"/>
      <c r="B887" s="11"/>
      <c r="C887" s="28"/>
    </row>
    <row r="888" spans="1:3" x14ac:dyDescent="0.25">
      <c r="A888" s="11"/>
      <c r="B888" s="11"/>
      <c r="C888" s="28"/>
    </row>
    <row r="889" spans="1:3" x14ac:dyDescent="0.25">
      <c r="A889" s="11"/>
      <c r="B889" s="11"/>
      <c r="C889" s="28"/>
    </row>
    <row r="890" spans="1:3" x14ac:dyDescent="0.25">
      <c r="A890" s="11"/>
      <c r="B890" s="11"/>
      <c r="C890" s="28"/>
    </row>
    <row r="891" spans="1:3" x14ac:dyDescent="0.25">
      <c r="A891" s="11"/>
      <c r="B891" s="11"/>
      <c r="C891" s="28"/>
    </row>
    <row r="892" spans="1:3" x14ac:dyDescent="0.25">
      <c r="A892" s="11"/>
      <c r="B892" s="11"/>
      <c r="C892" s="28"/>
    </row>
    <row r="893" spans="1:3" x14ac:dyDescent="0.25">
      <c r="A893" s="11"/>
      <c r="B893" s="11"/>
      <c r="C893" s="28"/>
    </row>
    <row r="894" spans="1:3" x14ac:dyDescent="0.25">
      <c r="A894" s="11"/>
      <c r="B894" s="11"/>
      <c r="C894" s="28"/>
    </row>
    <row r="895" spans="1:3" x14ac:dyDescent="0.25">
      <c r="A895" s="11"/>
      <c r="B895" s="11"/>
      <c r="C895" s="28"/>
    </row>
    <row r="896" spans="1:3" x14ac:dyDescent="0.25">
      <c r="A896" s="12"/>
      <c r="B896" s="12"/>
      <c r="C896" s="29"/>
    </row>
    <row r="897" spans="1:3" x14ac:dyDescent="0.25">
      <c r="A897" s="11"/>
      <c r="B897" s="11"/>
      <c r="C897" s="28"/>
    </row>
    <row r="898" spans="1:3" x14ac:dyDescent="0.25">
      <c r="A898" s="11"/>
      <c r="B898" s="11"/>
      <c r="C898" s="28"/>
    </row>
    <row r="899" spans="1:3" x14ac:dyDescent="0.25">
      <c r="A899" s="11"/>
      <c r="B899" s="11"/>
      <c r="C899" s="28"/>
    </row>
    <row r="900" spans="1:3" x14ac:dyDescent="0.25">
      <c r="A900" s="12"/>
      <c r="B900" s="12"/>
      <c r="C900" s="29"/>
    </row>
    <row r="901" spans="1:3" x14ac:dyDescent="0.25">
      <c r="A901" s="11"/>
      <c r="B901" s="11"/>
      <c r="C901" s="28"/>
    </row>
    <row r="902" spans="1:3" x14ac:dyDescent="0.25">
      <c r="A902" s="11"/>
      <c r="B902" s="11"/>
      <c r="C902" s="28"/>
    </row>
    <row r="903" spans="1:3" x14ac:dyDescent="0.25">
      <c r="A903" s="11"/>
      <c r="B903" s="11"/>
      <c r="C903" s="28"/>
    </row>
    <row r="904" spans="1:3" x14ac:dyDescent="0.25">
      <c r="A904" s="12"/>
      <c r="B904" s="12"/>
      <c r="C904" s="29"/>
    </row>
    <row r="905" spans="1:3" x14ac:dyDescent="0.25">
      <c r="A905" s="11"/>
      <c r="B905" s="11"/>
      <c r="C905" s="28"/>
    </row>
    <row r="906" spans="1:3" x14ac:dyDescent="0.25">
      <c r="A906" s="11"/>
      <c r="B906" s="11"/>
      <c r="C906" s="28"/>
    </row>
    <row r="907" spans="1:3" x14ac:dyDescent="0.25">
      <c r="A907" s="11"/>
      <c r="B907" s="11"/>
      <c r="C907" s="28"/>
    </row>
    <row r="908" spans="1:3" x14ac:dyDescent="0.25">
      <c r="A908" s="11"/>
      <c r="B908" s="11"/>
      <c r="C908" s="28"/>
    </row>
    <row r="909" spans="1:3" x14ac:dyDescent="0.25">
      <c r="A909" s="11"/>
      <c r="B909" s="11"/>
      <c r="C909" s="28"/>
    </row>
    <row r="910" spans="1:3" x14ac:dyDescent="0.25">
      <c r="A910" s="11"/>
      <c r="B910" s="11"/>
      <c r="C910" s="28"/>
    </row>
    <row r="911" spans="1:3" x14ac:dyDescent="0.25">
      <c r="A911" s="11"/>
      <c r="B911" s="11"/>
      <c r="C911" s="28"/>
    </row>
    <row r="912" spans="1:3" x14ac:dyDescent="0.25">
      <c r="A912" s="12"/>
      <c r="B912" s="12"/>
      <c r="C912" s="29"/>
    </row>
    <row r="913" spans="1:3" x14ac:dyDescent="0.25">
      <c r="A913" s="11"/>
      <c r="B913" s="11"/>
      <c r="C913" s="28"/>
    </row>
    <row r="914" spans="1:3" x14ac:dyDescent="0.25">
      <c r="A914" s="11"/>
      <c r="B914" s="11"/>
      <c r="C914" s="28"/>
    </row>
    <row r="915" spans="1:3" x14ac:dyDescent="0.25">
      <c r="A915" s="11"/>
      <c r="B915" s="11"/>
      <c r="C915" s="28"/>
    </row>
    <row r="916" spans="1:3" x14ac:dyDescent="0.25">
      <c r="A916" s="11"/>
      <c r="B916" s="11"/>
      <c r="C916" s="28"/>
    </row>
    <row r="917" spans="1:3" x14ac:dyDescent="0.25">
      <c r="A917" s="11"/>
      <c r="B917" s="11"/>
      <c r="C917" s="28"/>
    </row>
    <row r="918" spans="1:3" x14ac:dyDescent="0.25">
      <c r="A918" s="11"/>
      <c r="B918" s="11"/>
      <c r="C918" s="28"/>
    </row>
    <row r="919" spans="1:3" x14ac:dyDescent="0.25">
      <c r="A919" s="11"/>
      <c r="B919" s="11"/>
      <c r="C919" s="28"/>
    </row>
    <row r="920" spans="1:3" x14ac:dyDescent="0.25">
      <c r="A920" s="11"/>
      <c r="B920" s="11"/>
      <c r="C920" s="28"/>
    </row>
    <row r="921" spans="1:3" x14ac:dyDescent="0.25">
      <c r="A921" s="11"/>
      <c r="B921" s="11"/>
      <c r="C921" s="28"/>
    </row>
    <row r="922" spans="1:3" x14ac:dyDescent="0.25">
      <c r="A922" s="11"/>
      <c r="B922" s="11"/>
      <c r="C922" s="28"/>
    </row>
    <row r="923" spans="1:3" x14ac:dyDescent="0.25">
      <c r="A923" s="11"/>
      <c r="B923" s="11"/>
      <c r="C923" s="28"/>
    </row>
    <row r="924" spans="1:3" x14ac:dyDescent="0.25">
      <c r="A924" s="12"/>
      <c r="B924" s="12"/>
      <c r="C924" s="29"/>
    </row>
    <row r="925" spans="1:3" x14ac:dyDescent="0.25">
      <c r="A925" s="11"/>
      <c r="B925" s="11"/>
      <c r="C925" s="28"/>
    </row>
    <row r="926" spans="1:3" x14ac:dyDescent="0.25">
      <c r="A926" s="11"/>
      <c r="B926" s="11"/>
      <c r="C926" s="28"/>
    </row>
    <row r="927" spans="1:3" x14ac:dyDescent="0.25">
      <c r="A927" s="11"/>
      <c r="B927" s="11"/>
      <c r="C927" s="28"/>
    </row>
    <row r="928" spans="1:3" x14ac:dyDescent="0.25">
      <c r="A928" s="11"/>
      <c r="B928" s="11"/>
      <c r="C928" s="28"/>
    </row>
    <row r="929" spans="1:3" x14ac:dyDescent="0.25">
      <c r="A929" s="11"/>
      <c r="B929" s="11"/>
      <c r="C929" s="28"/>
    </row>
    <row r="930" spans="1:3" x14ac:dyDescent="0.25">
      <c r="A930" s="11"/>
      <c r="B930" s="11"/>
      <c r="C930" s="28"/>
    </row>
    <row r="931" spans="1:3" x14ac:dyDescent="0.25">
      <c r="A931" s="11"/>
      <c r="B931" s="11"/>
      <c r="C931" s="28"/>
    </row>
    <row r="932" spans="1:3" x14ac:dyDescent="0.25">
      <c r="A932" s="12"/>
      <c r="B932" s="12"/>
      <c r="C932" s="29"/>
    </row>
    <row r="933" spans="1:3" x14ac:dyDescent="0.25">
      <c r="A933" s="11"/>
      <c r="B933" s="11"/>
      <c r="C933" s="28"/>
    </row>
    <row r="934" spans="1:3" x14ac:dyDescent="0.25">
      <c r="A934" s="11"/>
      <c r="B934" s="11"/>
      <c r="C934" s="28"/>
    </row>
    <row r="935" spans="1:3" x14ac:dyDescent="0.25">
      <c r="A935" s="11"/>
      <c r="B935" s="11"/>
      <c r="C935" s="28"/>
    </row>
    <row r="936" spans="1:3" x14ac:dyDescent="0.25">
      <c r="A936" s="11"/>
      <c r="B936" s="11"/>
      <c r="C936" s="28"/>
    </row>
    <row r="937" spans="1:3" x14ac:dyDescent="0.25">
      <c r="A937" s="11"/>
      <c r="B937" s="11"/>
      <c r="C937" s="28"/>
    </row>
    <row r="938" spans="1:3" x14ac:dyDescent="0.25">
      <c r="A938" s="11"/>
      <c r="B938" s="11"/>
      <c r="C938" s="28"/>
    </row>
    <row r="939" spans="1:3" x14ac:dyDescent="0.25">
      <c r="A939" s="11"/>
      <c r="B939" s="11"/>
      <c r="C939" s="28"/>
    </row>
    <row r="940" spans="1:3" x14ac:dyDescent="0.25">
      <c r="A940" s="12"/>
      <c r="B940" s="12"/>
      <c r="C940" s="29"/>
    </row>
    <row r="941" spans="1:3" x14ac:dyDescent="0.25">
      <c r="A941" s="11"/>
      <c r="B941" s="11"/>
      <c r="C941" s="28"/>
    </row>
    <row r="942" spans="1:3" x14ac:dyDescent="0.25">
      <c r="A942" s="11"/>
      <c r="B942" s="11"/>
      <c r="C942" s="28"/>
    </row>
    <row r="943" spans="1:3" x14ac:dyDescent="0.25">
      <c r="A943" s="11"/>
      <c r="B943" s="11"/>
      <c r="C943" s="28"/>
    </row>
    <row r="944" spans="1:3" x14ac:dyDescent="0.25">
      <c r="A944" s="12"/>
      <c r="B944" s="12"/>
      <c r="C944" s="29"/>
    </row>
    <row r="945" spans="1:3" x14ac:dyDescent="0.25">
      <c r="A945" s="11"/>
      <c r="B945" s="11"/>
      <c r="C945" s="28"/>
    </row>
    <row r="946" spans="1:3" x14ac:dyDescent="0.25">
      <c r="A946" s="11"/>
      <c r="B946" s="11"/>
      <c r="C946" s="28"/>
    </row>
    <row r="947" spans="1:3" x14ac:dyDescent="0.25">
      <c r="A947" s="11"/>
      <c r="B947" s="11"/>
      <c r="C947" s="28"/>
    </row>
    <row r="948" spans="1:3" x14ac:dyDescent="0.25">
      <c r="A948" s="12"/>
      <c r="B948" s="12"/>
      <c r="C948" s="29"/>
    </row>
    <row r="949" spans="1:3" x14ac:dyDescent="0.25">
      <c r="A949" s="11"/>
      <c r="B949" s="11"/>
      <c r="C949" s="28"/>
    </row>
    <row r="950" spans="1:3" x14ac:dyDescent="0.25">
      <c r="A950" s="11"/>
      <c r="B950" s="11"/>
      <c r="C950" s="28"/>
    </row>
    <row r="951" spans="1:3" x14ac:dyDescent="0.25">
      <c r="A951" s="11"/>
      <c r="B951" s="11"/>
      <c r="C951" s="28"/>
    </row>
    <row r="952" spans="1:3" x14ac:dyDescent="0.25">
      <c r="A952" s="12"/>
      <c r="B952" s="12"/>
      <c r="C952" s="29"/>
    </row>
    <row r="953" spans="1:3" x14ac:dyDescent="0.25">
      <c r="A953" s="11"/>
      <c r="B953" s="11"/>
      <c r="C953" s="28"/>
    </row>
    <row r="954" spans="1:3" x14ac:dyDescent="0.25">
      <c r="A954" s="11"/>
      <c r="B954" s="11"/>
      <c r="C954" s="28"/>
    </row>
    <row r="955" spans="1:3" x14ac:dyDescent="0.25">
      <c r="A955" s="11"/>
      <c r="B955" s="11"/>
      <c r="C955" s="28"/>
    </row>
    <row r="956" spans="1:3" x14ac:dyDescent="0.25">
      <c r="A956" s="12"/>
      <c r="B956" s="12"/>
      <c r="C956" s="29"/>
    </row>
    <row r="957" spans="1:3" x14ac:dyDescent="0.25">
      <c r="A957" s="11"/>
      <c r="B957" s="11"/>
      <c r="C957" s="28"/>
    </row>
    <row r="958" spans="1:3" x14ac:dyDescent="0.25">
      <c r="A958" s="11"/>
      <c r="B958" s="11"/>
      <c r="C958" s="28"/>
    </row>
    <row r="959" spans="1:3" x14ac:dyDescent="0.25">
      <c r="A959" s="11"/>
      <c r="B959" s="11"/>
      <c r="C959" s="28"/>
    </row>
    <row r="960" spans="1:3" x14ac:dyDescent="0.25">
      <c r="A960" s="12"/>
      <c r="B960" s="12"/>
      <c r="C960" s="29"/>
    </row>
    <row r="961" spans="1:3" x14ac:dyDescent="0.25">
      <c r="A961" s="11"/>
      <c r="B961" s="11"/>
      <c r="C961" s="28"/>
    </row>
    <row r="962" spans="1:3" x14ac:dyDescent="0.25">
      <c r="A962" s="11"/>
      <c r="B962" s="11"/>
      <c r="C962" s="28"/>
    </row>
    <row r="963" spans="1:3" x14ac:dyDescent="0.25">
      <c r="A963" s="11"/>
      <c r="B963" s="11"/>
      <c r="C963" s="28"/>
    </row>
    <row r="964" spans="1:3" x14ac:dyDescent="0.25">
      <c r="A964" s="12"/>
      <c r="B964" s="12"/>
      <c r="C964" s="29"/>
    </row>
    <row r="965" spans="1:3" x14ac:dyDescent="0.25">
      <c r="A965" s="11"/>
      <c r="B965" s="11"/>
      <c r="C965" s="28"/>
    </row>
    <row r="966" spans="1:3" x14ac:dyDescent="0.25">
      <c r="A966" s="11"/>
      <c r="B966" s="11"/>
      <c r="C966" s="28"/>
    </row>
    <row r="967" spans="1:3" x14ac:dyDescent="0.25">
      <c r="A967" s="11"/>
      <c r="B967" s="11"/>
      <c r="C967" s="28"/>
    </row>
    <row r="968" spans="1:3" x14ac:dyDescent="0.25">
      <c r="A968" s="11"/>
      <c r="B968" s="11"/>
      <c r="C968" s="28"/>
    </row>
    <row r="969" spans="1:3" x14ac:dyDescent="0.25">
      <c r="A969" s="11"/>
      <c r="B969" s="11"/>
      <c r="C969" s="28"/>
    </row>
    <row r="970" spans="1:3" x14ac:dyDescent="0.25">
      <c r="A970" s="11"/>
      <c r="B970" s="11"/>
      <c r="C970" s="28"/>
    </row>
    <row r="971" spans="1:3" x14ac:dyDescent="0.25">
      <c r="A971" s="11"/>
      <c r="B971" s="11"/>
      <c r="C971" s="28"/>
    </row>
    <row r="972" spans="1:3" x14ac:dyDescent="0.25">
      <c r="A972" s="11"/>
      <c r="B972" s="11"/>
      <c r="C972" s="28"/>
    </row>
    <row r="973" spans="1:3" x14ac:dyDescent="0.25">
      <c r="A973" s="11"/>
      <c r="B973" s="11"/>
      <c r="C973" s="28"/>
    </row>
    <row r="974" spans="1:3" x14ac:dyDescent="0.25">
      <c r="A974" s="11"/>
      <c r="B974" s="11"/>
      <c r="C974" s="28"/>
    </row>
    <row r="975" spans="1:3" x14ac:dyDescent="0.25">
      <c r="A975" s="11"/>
      <c r="B975" s="11"/>
      <c r="C975" s="28"/>
    </row>
    <row r="976" spans="1:3" x14ac:dyDescent="0.25">
      <c r="A976" s="12"/>
      <c r="B976" s="12"/>
      <c r="C976" s="29"/>
    </row>
    <row r="977" spans="1:3" x14ac:dyDescent="0.25">
      <c r="A977" s="11"/>
      <c r="B977" s="11"/>
      <c r="C977" s="28"/>
    </row>
    <row r="978" spans="1:3" x14ac:dyDescent="0.25">
      <c r="A978" s="11"/>
      <c r="B978" s="11"/>
      <c r="C978" s="28"/>
    </row>
    <row r="979" spans="1:3" x14ac:dyDescent="0.25">
      <c r="A979" s="11"/>
      <c r="B979" s="11"/>
      <c r="C979" s="28"/>
    </row>
    <row r="980" spans="1:3" x14ac:dyDescent="0.25">
      <c r="A980" s="12"/>
      <c r="B980" s="12"/>
      <c r="C980" s="29"/>
    </row>
    <row r="981" spans="1:3" x14ac:dyDescent="0.25">
      <c r="A981" s="11"/>
      <c r="B981" s="11"/>
      <c r="C981" s="28"/>
    </row>
    <row r="982" spans="1:3" x14ac:dyDescent="0.25">
      <c r="A982" s="11"/>
      <c r="B982" s="11"/>
      <c r="C982" s="28"/>
    </row>
    <row r="983" spans="1:3" x14ac:dyDescent="0.25">
      <c r="A983" s="11"/>
      <c r="B983" s="11"/>
      <c r="C983" s="28"/>
    </row>
    <row r="984" spans="1:3" x14ac:dyDescent="0.25">
      <c r="A984" s="11"/>
      <c r="B984" s="11"/>
      <c r="C984" s="28"/>
    </row>
    <row r="985" spans="1:3" x14ac:dyDescent="0.25">
      <c r="A985" s="11"/>
      <c r="B985" s="11"/>
      <c r="C985" s="28"/>
    </row>
    <row r="986" spans="1:3" x14ac:dyDescent="0.25">
      <c r="A986" s="11"/>
      <c r="B986" s="11"/>
      <c r="C986" s="28"/>
    </row>
    <row r="987" spans="1:3" x14ac:dyDescent="0.25">
      <c r="A987" s="11"/>
      <c r="B987" s="11"/>
      <c r="C987" s="28"/>
    </row>
    <row r="988" spans="1:3" x14ac:dyDescent="0.25">
      <c r="A988" s="11"/>
      <c r="B988" s="11"/>
      <c r="C988" s="28"/>
    </row>
    <row r="989" spans="1:3" x14ac:dyDescent="0.25">
      <c r="A989" s="11"/>
      <c r="B989" s="11"/>
      <c r="C989" s="28"/>
    </row>
    <row r="990" spans="1:3" x14ac:dyDescent="0.25">
      <c r="A990" s="11"/>
      <c r="B990" s="11"/>
      <c r="C990" s="28"/>
    </row>
    <row r="991" spans="1:3" x14ac:dyDescent="0.25">
      <c r="A991" s="11"/>
      <c r="B991" s="11"/>
      <c r="C991" s="28"/>
    </row>
    <row r="992" spans="1:3" x14ac:dyDescent="0.25">
      <c r="A992" s="12"/>
      <c r="B992" s="12"/>
      <c r="C992" s="29"/>
    </row>
    <row r="993" spans="1:3" x14ac:dyDescent="0.25">
      <c r="A993" s="11"/>
      <c r="B993" s="11"/>
      <c r="C993" s="28"/>
    </row>
    <row r="994" spans="1:3" x14ac:dyDescent="0.25">
      <c r="A994" s="11"/>
      <c r="B994" s="11"/>
      <c r="C994" s="28"/>
    </row>
    <row r="995" spans="1:3" x14ac:dyDescent="0.25">
      <c r="A995" s="11"/>
      <c r="B995" s="11"/>
      <c r="C995" s="28"/>
    </row>
    <row r="996" spans="1:3" x14ac:dyDescent="0.25">
      <c r="A996" s="12"/>
      <c r="B996" s="12"/>
      <c r="C996" s="29"/>
    </row>
    <row r="997" spans="1:3" x14ac:dyDescent="0.25">
      <c r="A997" s="11"/>
      <c r="B997" s="11"/>
      <c r="C997" s="28"/>
    </row>
    <row r="998" spans="1:3" x14ac:dyDescent="0.25">
      <c r="A998" s="11"/>
      <c r="B998" s="11"/>
      <c r="C998" s="28"/>
    </row>
    <row r="999" spans="1:3" x14ac:dyDescent="0.25">
      <c r="A999" s="11"/>
      <c r="B999" s="11"/>
      <c r="C999" s="28"/>
    </row>
    <row r="1000" spans="1:3" x14ac:dyDescent="0.25">
      <c r="A1000" s="11"/>
      <c r="B1000" s="11"/>
      <c r="C1000" s="28"/>
    </row>
    <row r="1001" spans="1:3" x14ac:dyDescent="0.25">
      <c r="A1001" s="11"/>
      <c r="B1001" s="11"/>
      <c r="C1001" s="28"/>
    </row>
    <row r="1002" spans="1:3" x14ac:dyDescent="0.25">
      <c r="A1002" s="11"/>
      <c r="B1002" s="11"/>
      <c r="C1002" s="28"/>
    </row>
    <row r="1003" spans="1:3" x14ac:dyDescent="0.25">
      <c r="A1003" s="11"/>
      <c r="B1003" s="11"/>
      <c r="C1003" s="28"/>
    </row>
    <row r="1004" spans="1:3" x14ac:dyDescent="0.25">
      <c r="A1004" s="11"/>
      <c r="B1004" s="11"/>
      <c r="C1004" s="28"/>
    </row>
    <row r="1005" spans="1:3" x14ac:dyDescent="0.25">
      <c r="A1005" s="11"/>
      <c r="B1005" s="11"/>
      <c r="C1005" s="28"/>
    </row>
    <row r="1006" spans="1:3" x14ac:dyDescent="0.25">
      <c r="A1006" s="11"/>
      <c r="B1006" s="11"/>
      <c r="C1006" s="28"/>
    </row>
    <row r="1007" spans="1:3" x14ac:dyDescent="0.25">
      <c r="A1007" s="11"/>
      <c r="B1007" s="11"/>
      <c r="C1007" s="28"/>
    </row>
    <row r="1008" spans="1:3" x14ac:dyDescent="0.25">
      <c r="A1008" s="11"/>
      <c r="B1008" s="11"/>
      <c r="C1008" s="28"/>
    </row>
    <row r="1009" spans="1:3" x14ac:dyDescent="0.25">
      <c r="A1009" s="11"/>
      <c r="B1009" s="11"/>
      <c r="C1009" s="28"/>
    </row>
    <row r="1010" spans="1:3" x14ac:dyDescent="0.25">
      <c r="A1010" s="11"/>
      <c r="B1010" s="11"/>
      <c r="C1010" s="28"/>
    </row>
    <row r="1011" spans="1:3" x14ac:dyDescent="0.25">
      <c r="A1011" s="11"/>
      <c r="B1011" s="11"/>
      <c r="C1011" s="28"/>
    </row>
    <row r="1012" spans="1:3" x14ac:dyDescent="0.25">
      <c r="A1012" s="12"/>
      <c r="B1012" s="12"/>
      <c r="C1012" s="29"/>
    </row>
    <row r="1013" spans="1:3" x14ac:dyDescent="0.25">
      <c r="A1013" s="11"/>
      <c r="B1013" s="11"/>
      <c r="C1013" s="28"/>
    </row>
    <row r="1014" spans="1:3" x14ac:dyDescent="0.25">
      <c r="A1014" s="11"/>
      <c r="B1014" s="11"/>
      <c r="C1014" s="28"/>
    </row>
    <row r="1015" spans="1:3" x14ac:dyDescent="0.25">
      <c r="A1015" s="11"/>
      <c r="B1015" s="11"/>
      <c r="C1015" s="28"/>
    </row>
    <row r="1016" spans="1:3" x14ac:dyDescent="0.25">
      <c r="A1016" s="11"/>
      <c r="B1016" s="11"/>
      <c r="C1016" s="28"/>
    </row>
    <row r="1017" spans="1:3" x14ac:dyDescent="0.25">
      <c r="A1017" s="11"/>
      <c r="B1017" s="11"/>
      <c r="C1017" s="28"/>
    </row>
    <row r="1018" spans="1:3" x14ac:dyDescent="0.25">
      <c r="A1018" s="11"/>
      <c r="B1018" s="11"/>
      <c r="C1018" s="28"/>
    </row>
    <row r="1019" spans="1:3" x14ac:dyDescent="0.25">
      <c r="A1019" s="11"/>
      <c r="B1019" s="11"/>
      <c r="C1019" s="28"/>
    </row>
    <row r="1020" spans="1:3" x14ac:dyDescent="0.25">
      <c r="A1020" s="11"/>
      <c r="B1020" s="11"/>
      <c r="C1020" s="28"/>
    </row>
    <row r="1021" spans="1:3" x14ac:dyDescent="0.25">
      <c r="A1021" s="11"/>
      <c r="B1021" s="11"/>
      <c r="C1021" s="28"/>
    </row>
    <row r="1022" spans="1:3" x14ac:dyDescent="0.25">
      <c r="A1022" s="11"/>
      <c r="B1022" s="11"/>
      <c r="C1022" s="28"/>
    </row>
    <row r="1023" spans="1:3" x14ac:dyDescent="0.25">
      <c r="A1023" s="11"/>
      <c r="B1023" s="11"/>
      <c r="C1023" s="28"/>
    </row>
    <row r="1024" spans="1:3" x14ac:dyDescent="0.25">
      <c r="A1024" s="12"/>
      <c r="B1024" s="12"/>
      <c r="C1024" s="29"/>
    </row>
    <row r="1025" spans="1:3" x14ac:dyDescent="0.25">
      <c r="A1025" s="11"/>
      <c r="B1025" s="11"/>
      <c r="C1025" s="28"/>
    </row>
    <row r="1026" spans="1:3" x14ac:dyDescent="0.25">
      <c r="A1026" s="11"/>
      <c r="B1026" s="11"/>
      <c r="C1026" s="28"/>
    </row>
    <row r="1027" spans="1:3" x14ac:dyDescent="0.25">
      <c r="A1027" s="11"/>
      <c r="B1027" s="11"/>
      <c r="C1027" s="28"/>
    </row>
    <row r="1028" spans="1:3" x14ac:dyDescent="0.25">
      <c r="A1028" s="11"/>
      <c r="B1028" s="11"/>
      <c r="C1028" s="28"/>
    </row>
    <row r="1029" spans="1:3" x14ac:dyDescent="0.25">
      <c r="A1029" s="11"/>
      <c r="B1029" s="11"/>
      <c r="C1029" s="28"/>
    </row>
    <row r="1030" spans="1:3" x14ac:dyDescent="0.25">
      <c r="A1030" s="11"/>
      <c r="B1030" s="11"/>
      <c r="C1030" s="28"/>
    </row>
    <row r="1031" spans="1:3" x14ac:dyDescent="0.25">
      <c r="A1031" s="11"/>
      <c r="B1031" s="11"/>
      <c r="C1031" s="28"/>
    </row>
    <row r="1032" spans="1:3" x14ac:dyDescent="0.25">
      <c r="A1032" s="11"/>
      <c r="B1032" s="11"/>
      <c r="C1032" s="28"/>
    </row>
    <row r="1033" spans="1:3" x14ac:dyDescent="0.25">
      <c r="A1033" s="11"/>
      <c r="B1033" s="11"/>
      <c r="C1033" s="28"/>
    </row>
    <row r="1034" spans="1:3" x14ac:dyDescent="0.25">
      <c r="A1034" s="11"/>
      <c r="B1034" s="11"/>
      <c r="C1034" s="28"/>
    </row>
    <row r="1035" spans="1:3" x14ac:dyDescent="0.25">
      <c r="A1035" s="11"/>
      <c r="B1035" s="11"/>
      <c r="C1035" s="28"/>
    </row>
    <row r="1036" spans="1:3" x14ac:dyDescent="0.25">
      <c r="A1036" s="11"/>
      <c r="B1036" s="11"/>
      <c r="C1036" s="28"/>
    </row>
    <row r="1037" spans="1:3" x14ac:dyDescent="0.25">
      <c r="A1037" s="11"/>
      <c r="B1037" s="11"/>
      <c r="C1037" s="28"/>
    </row>
    <row r="1038" spans="1:3" x14ac:dyDescent="0.25">
      <c r="A1038" s="11"/>
      <c r="B1038" s="11"/>
      <c r="C1038" s="28"/>
    </row>
    <row r="1039" spans="1:3" x14ac:dyDescent="0.25">
      <c r="A1039" s="11"/>
      <c r="B1039" s="11"/>
      <c r="C1039" s="28"/>
    </row>
    <row r="1040" spans="1:3" x14ac:dyDescent="0.25">
      <c r="A1040" s="11"/>
      <c r="B1040" s="11"/>
      <c r="C1040" s="28"/>
    </row>
    <row r="1041" spans="1:3" x14ac:dyDescent="0.25">
      <c r="A1041" s="11"/>
      <c r="B1041" s="11"/>
      <c r="C1041" s="28"/>
    </row>
    <row r="1042" spans="1:3" x14ac:dyDescent="0.25">
      <c r="A1042" s="11"/>
      <c r="B1042" s="11"/>
      <c r="C1042" s="28"/>
    </row>
    <row r="1043" spans="1:3" x14ac:dyDescent="0.25">
      <c r="A1043" s="11"/>
      <c r="B1043" s="11"/>
      <c r="C1043" s="28"/>
    </row>
    <row r="1044" spans="1:3" x14ac:dyDescent="0.25">
      <c r="A1044" s="12"/>
      <c r="B1044" s="12"/>
      <c r="C1044" s="29"/>
    </row>
    <row r="1045" spans="1:3" x14ac:dyDescent="0.25">
      <c r="A1045" s="11"/>
      <c r="B1045" s="11"/>
      <c r="C1045" s="28"/>
    </row>
    <row r="1046" spans="1:3" x14ac:dyDescent="0.25">
      <c r="A1046" s="11"/>
      <c r="B1046" s="11"/>
      <c r="C1046" s="28"/>
    </row>
    <row r="1047" spans="1:3" x14ac:dyDescent="0.25">
      <c r="A1047" s="11"/>
      <c r="B1047" s="11"/>
      <c r="C1047" s="28"/>
    </row>
    <row r="1048" spans="1:3" x14ac:dyDescent="0.25">
      <c r="A1048" s="12"/>
      <c r="B1048" s="12"/>
      <c r="C1048" s="29"/>
    </row>
    <row r="1049" spans="1:3" x14ac:dyDescent="0.25">
      <c r="A1049" s="11"/>
      <c r="B1049" s="11"/>
      <c r="C1049" s="28"/>
    </row>
    <row r="1050" spans="1:3" x14ac:dyDescent="0.25">
      <c r="A1050" s="11"/>
      <c r="B1050" s="11"/>
      <c r="C1050" s="28"/>
    </row>
    <row r="1051" spans="1:3" x14ac:dyDescent="0.25">
      <c r="A1051" s="11"/>
      <c r="B1051" s="11"/>
      <c r="C1051" s="28"/>
    </row>
    <row r="1052" spans="1:3" x14ac:dyDescent="0.25">
      <c r="A1052" s="11"/>
      <c r="B1052" s="11"/>
      <c r="C1052" s="28"/>
    </row>
    <row r="1053" spans="1:3" x14ac:dyDescent="0.25">
      <c r="A1053" s="11"/>
      <c r="B1053" s="11"/>
      <c r="C1053" s="28"/>
    </row>
    <row r="1054" spans="1:3" x14ac:dyDescent="0.25">
      <c r="A1054" s="11"/>
      <c r="B1054" s="11"/>
      <c r="C1054" s="28"/>
    </row>
    <row r="1055" spans="1:3" x14ac:dyDescent="0.25">
      <c r="A1055" s="11"/>
      <c r="B1055" s="11"/>
      <c r="C1055" s="28"/>
    </row>
    <row r="1056" spans="1:3" x14ac:dyDescent="0.25">
      <c r="A1056" s="12"/>
      <c r="B1056" s="12"/>
      <c r="C1056" s="29"/>
    </row>
    <row r="1057" spans="1:3" x14ac:dyDescent="0.25">
      <c r="A1057" s="11"/>
      <c r="B1057" s="11"/>
      <c r="C1057" s="28"/>
    </row>
    <row r="1058" spans="1:3" x14ac:dyDescent="0.25">
      <c r="A1058" s="11"/>
      <c r="B1058" s="11"/>
      <c r="C1058" s="28"/>
    </row>
    <row r="1059" spans="1:3" x14ac:dyDescent="0.25">
      <c r="A1059" s="11"/>
      <c r="B1059" s="11"/>
      <c r="C1059" s="28"/>
    </row>
    <row r="1060" spans="1:3" x14ac:dyDescent="0.25">
      <c r="A1060" s="12"/>
      <c r="B1060" s="12"/>
      <c r="C1060" s="29"/>
    </row>
    <row r="1061" spans="1:3" x14ac:dyDescent="0.25">
      <c r="A1061" s="11"/>
      <c r="B1061" s="11"/>
      <c r="C1061" s="28"/>
    </row>
    <row r="1062" spans="1:3" x14ac:dyDescent="0.25">
      <c r="A1062" s="11"/>
      <c r="B1062" s="11"/>
      <c r="C1062" s="28"/>
    </row>
    <row r="1063" spans="1:3" x14ac:dyDescent="0.25">
      <c r="A1063" s="11"/>
      <c r="B1063" s="11"/>
      <c r="C1063" s="28"/>
    </row>
    <row r="1064" spans="1:3" x14ac:dyDescent="0.25">
      <c r="A1064" s="11"/>
      <c r="B1064" s="11"/>
      <c r="C1064" s="28"/>
    </row>
    <row r="1065" spans="1:3" x14ac:dyDescent="0.25">
      <c r="A1065" s="11"/>
      <c r="B1065" s="11"/>
      <c r="C1065" s="28"/>
    </row>
    <row r="1066" spans="1:3" x14ac:dyDescent="0.25">
      <c r="A1066" s="11"/>
      <c r="B1066" s="11"/>
      <c r="C1066" s="28"/>
    </row>
    <row r="1067" spans="1:3" x14ac:dyDescent="0.25">
      <c r="A1067" s="11"/>
      <c r="B1067" s="11"/>
      <c r="C1067" s="28"/>
    </row>
    <row r="1068" spans="1:3" x14ac:dyDescent="0.25">
      <c r="A1068" s="11"/>
      <c r="B1068" s="11"/>
      <c r="C1068" s="28"/>
    </row>
    <row r="1069" spans="1:3" x14ac:dyDescent="0.25">
      <c r="A1069" s="11"/>
      <c r="B1069" s="11"/>
      <c r="C1069" s="28"/>
    </row>
    <row r="1070" spans="1:3" x14ac:dyDescent="0.25">
      <c r="A1070" s="11"/>
      <c r="B1070" s="11"/>
      <c r="C1070" s="28"/>
    </row>
    <row r="1071" spans="1:3" x14ac:dyDescent="0.25">
      <c r="A1071" s="11"/>
      <c r="B1071" s="11"/>
      <c r="C1071" s="28"/>
    </row>
    <row r="1072" spans="1:3" x14ac:dyDescent="0.25">
      <c r="A1072" s="12"/>
      <c r="B1072" s="12"/>
      <c r="C1072" s="29"/>
    </row>
    <row r="1073" spans="1:3" x14ac:dyDescent="0.25">
      <c r="A1073" s="11"/>
      <c r="B1073" s="11"/>
      <c r="C1073" s="28"/>
    </row>
    <row r="1074" spans="1:3" x14ac:dyDescent="0.25">
      <c r="A1074" s="11"/>
      <c r="B1074" s="11"/>
      <c r="C1074" s="28"/>
    </row>
    <row r="1075" spans="1:3" x14ac:dyDescent="0.25">
      <c r="A1075" s="11"/>
      <c r="B1075" s="11"/>
      <c r="C1075" s="28"/>
    </row>
    <row r="1076" spans="1:3" x14ac:dyDescent="0.25">
      <c r="A1076" s="12"/>
      <c r="B1076" s="12"/>
      <c r="C1076" s="29"/>
    </row>
    <row r="1077" spans="1:3" x14ac:dyDescent="0.25">
      <c r="A1077" s="11"/>
      <c r="B1077" s="11"/>
      <c r="C1077" s="28"/>
    </row>
    <row r="1078" spans="1:3" x14ac:dyDescent="0.25">
      <c r="A1078" s="11"/>
      <c r="B1078" s="11"/>
      <c r="C1078" s="28"/>
    </row>
    <row r="1079" spans="1:3" x14ac:dyDescent="0.25">
      <c r="A1079" s="11"/>
      <c r="B1079" s="11"/>
      <c r="C1079" s="28"/>
    </row>
    <row r="1080" spans="1:3" x14ac:dyDescent="0.25">
      <c r="A1080" s="12"/>
      <c r="B1080" s="12"/>
      <c r="C1080" s="29"/>
    </row>
    <row r="1081" spans="1:3" x14ac:dyDescent="0.25">
      <c r="A1081" s="11"/>
      <c r="B1081" s="11"/>
      <c r="C1081" s="28"/>
    </row>
    <row r="1082" spans="1:3" x14ac:dyDescent="0.25">
      <c r="A1082" s="11"/>
      <c r="B1082" s="11"/>
      <c r="C1082" s="28"/>
    </row>
    <row r="1083" spans="1:3" x14ac:dyDescent="0.25">
      <c r="A1083" s="11"/>
      <c r="B1083" s="11"/>
      <c r="C1083" s="28"/>
    </row>
    <row r="1084" spans="1:3" x14ac:dyDescent="0.25">
      <c r="A1084" s="12"/>
      <c r="B1084" s="12"/>
      <c r="C1084" s="29"/>
    </row>
    <row r="1085" spans="1:3" x14ac:dyDescent="0.25">
      <c r="A1085" s="11"/>
      <c r="B1085" s="11"/>
      <c r="C1085" s="28"/>
    </row>
    <row r="1086" spans="1:3" x14ac:dyDescent="0.25">
      <c r="A1086" s="11"/>
      <c r="B1086" s="11"/>
      <c r="C1086" s="28"/>
    </row>
    <row r="1087" spans="1:3" x14ac:dyDescent="0.25">
      <c r="A1087" s="11"/>
      <c r="B1087" s="11"/>
      <c r="C1087" s="28"/>
    </row>
    <row r="1088" spans="1:3" x14ac:dyDescent="0.25">
      <c r="A1088" s="12"/>
      <c r="B1088" s="12"/>
      <c r="C1088" s="29"/>
    </row>
    <row r="1089" spans="1:3" x14ac:dyDescent="0.25">
      <c r="A1089" s="11"/>
      <c r="B1089" s="11"/>
      <c r="C1089" s="28"/>
    </row>
    <row r="1090" spans="1:3" x14ac:dyDescent="0.25">
      <c r="A1090" s="11"/>
      <c r="B1090" s="11"/>
      <c r="C1090" s="28"/>
    </row>
    <row r="1091" spans="1:3" x14ac:dyDescent="0.25">
      <c r="A1091" s="11"/>
      <c r="B1091" s="11"/>
      <c r="C1091" s="28"/>
    </row>
    <row r="1092" spans="1:3" x14ac:dyDescent="0.25">
      <c r="A1092" s="11"/>
      <c r="B1092" s="11"/>
      <c r="C1092" s="28"/>
    </row>
    <row r="1093" spans="1:3" x14ac:dyDescent="0.25">
      <c r="A1093" s="11"/>
      <c r="B1093" s="11"/>
      <c r="C1093" s="28"/>
    </row>
    <row r="1094" spans="1:3" x14ac:dyDescent="0.25">
      <c r="A1094" s="11"/>
      <c r="B1094" s="11"/>
      <c r="C1094" s="28"/>
    </row>
    <row r="1095" spans="1:3" x14ac:dyDescent="0.25">
      <c r="A1095" s="11"/>
      <c r="B1095" s="11"/>
      <c r="C1095" s="28"/>
    </row>
    <row r="1096" spans="1:3" x14ac:dyDescent="0.25">
      <c r="A1096" s="11"/>
      <c r="B1096" s="11"/>
      <c r="C1096" s="28"/>
    </row>
    <row r="1097" spans="1:3" x14ac:dyDescent="0.25">
      <c r="A1097" s="11"/>
      <c r="B1097" s="11"/>
      <c r="C1097" s="28"/>
    </row>
    <row r="1098" spans="1:3" x14ac:dyDescent="0.25">
      <c r="A1098" s="11"/>
      <c r="B1098" s="11"/>
      <c r="C1098" s="28"/>
    </row>
    <row r="1099" spans="1:3" x14ac:dyDescent="0.25">
      <c r="A1099" s="11"/>
      <c r="B1099" s="11"/>
      <c r="C1099" s="28"/>
    </row>
    <row r="1100" spans="1:3" x14ac:dyDescent="0.25">
      <c r="A1100" s="12"/>
      <c r="B1100" s="12"/>
      <c r="C1100" s="29"/>
    </row>
    <row r="1101" spans="1:3" x14ac:dyDescent="0.25">
      <c r="A1101" s="11"/>
      <c r="B1101" s="11"/>
      <c r="C1101" s="28"/>
    </row>
    <row r="1102" spans="1:3" x14ac:dyDescent="0.25">
      <c r="A1102" s="11"/>
      <c r="B1102" s="11"/>
      <c r="C1102" s="28"/>
    </row>
    <row r="1103" spans="1:3" x14ac:dyDescent="0.25">
      <c r="A1103" s="11"/>
      <c r="B1103" s="11"/>
      <c r="C1103" s="28"/>
    </row>
    <row r="1104" spans="1:3" x14ac:dyDescent="0.25">
      <c r="A1104" s="12"/>
      <c r="B1104" s="12"/>
      <c r="C1104" s="29"/>
    </row>
    <row r="1105" spans="1:3" x14ac:dyDescent="0.25">
      <c r="A1105" s="11"/>
      <c r="B1105" s="11"/>
      <c r="C1105" s="28"/>
    </row>
    <row r="1106" spans="1:3" x14ac:dyDescent="0.25">
      <c r="A1106" s="11"/>
      <c r="B1106" s="11"/>
      <c r="C1106" s="28"/>
    </row>
    <row r="1107" spans="1:3" x14ac:dyDescent="0.25">
      <c r="A1107" s="11"/>
      <c r="B1107" s="11"/>
      <c r="C1107" s="28"/>
    </row>
    <row r="1108" spans="1:3" x14ac:dyDescent="0.25">
      <c r="A1108" s="11"/>
      <c r="B1108" s="11"/>
      <c r="C1108" s="28"/>
    </row>
    <row r="1109" spans="1:3" x14ac:dyDescent="0.25">
      <c r="A1109" s="11"/>
      <c r="B1109" s="11"/>
      <c r="C1109" s="28"/>
    </row>
    <row r="1110" spans="1:3" x14ac:dyDescent="0.25">
      <c r="A1110" s="11"/>
      <c r="B1110" s="11"/>
      <c r="C1110" s="28"/>
    </row>
    <row r="1111" spans="1:3" x14ac:dyDescent="0.25">
      <c r="A1111" s="11"/>
      <c r="B1111" s="11"/>
      <c r="C1111" s="28"/>
    </row>
    <row r="1112" spans="1:3" x14ac:dyDescent="0.25">
      <c r="A1112" s="11"/>
      <c r="B1112" s="11"/>
      <c r="C1112" s="28"/>
    </row>
    <row r="1113" spans="1:3" x14ac:dyDescent="0.25">
      <c r="A1113" s="11"/>
      <c r="B1113" s="11"/>
      <c r="C1113" s="28"/>
    </row>
    <row r="1114" spans="1:3" x14ac:dyDescent="0.25">
      <c r="A1114" s="11"/>
      <c r="B1114" s="11"/>
      <c r="C1114" s="28"/>
    </row>
    <row r="1115" spans="1:3" x14ac:dyDescent="0.25">
      <c r="A1115" s="11"/>
      <c r="B1115" s="11"/>
      <c r="C1115" s="28"/>
    </row>
    <row r="1116" spans="1:3" x14ac:dyDescent="0.25">
      <c r="A1116" s="11"/>
      <c r="B1116" s="11"/>
      <c r="C1116" s="28"/>
    </row>
    <row r="1117" spans="1:3" x14ac:dyDescent="0.25">
      <c r="A1117" s="11"/>
      <c r="B1117" s="11"/>
      <c r="C1117" s="28"/>
    </row>
    <row r="1118" spans="1:3" x14ac:dyDescent="0.25">
      <c r="A1118" s="11"/>
      <c r="B1118" s="11"/>
      <c r="C1118" s="28"/>
    </row>
    <row r="1119" spans="1:3" x14ac:dyDescent="0.25">
      <c r="A1119" s="11"/>
      <c r="B1119" s="11"/>
      <c r="C1119" s="28"/>
    </row>
    <row r="1120" spans="1:3" x14ac:dyDescent="0.25">
      <c r="A1120" s="12"/>
      <c r="B1120" s="12"/>
      <c r="C1120" s="29"/>
    </row>
    <row r="1121" spans="1:3" x14ac:dyDescent="0.25">
      <c r="A1121" s="11"/>
      <c r="B1121" s="11"/>
      <c r="C1121" s="28"/>
    </row>
    <row r="1122" spans="1:3" x14ac:dyDescent="0.25">
      <c r="A1122" s="11"/>
      <c r="B1122" s="11"/>
      <c r="C1122" s="28"/>
    </row>
    <row r="1123" spans="1:3" x14ac:dyDescent="0.25">
      <c r="A1123" s="11"/>
      <c r="B1123" s="11"/>
      <c r="C1123" s="28"/>
    </row>
    <row r="1124" spans="1:3" x14ac:dyDescent="0.25">
      <c r="A1124" s="11"/>
      <c r="B1124" s="11"/>
      <c r="C1124" s="28"/>
    </row>
    <row r="1125" spans="1:3" x14ac:dyDescent="0.25">
      <c r="A1125" s="11"/>
      <c r="B1125" s="11"/>
      <c r="C1125" s="28"/>
    </row>
    <row r="1126" spans="1:3" x14ac:dyDescent="0.25">
      <c r="A1126" s="11"/>
      <c r="B1126" s="11"/>
      <c r="C1126" s="28"/>
    </row>
    <row r="1127" spans="1:3" x14ac:dyDescent="0.25">
      <c r="A1127" s="11"/>
      <c r="B1127" s="11"/>
      <c r="C1127" s="28"/>
    </row>
    <row r="1128" spans="1:3" x14ac:dyDescent="0.25">
      <c r="A1128" s="11"/>
      <c r="B1128" s="11"/>
      <c r="C1128" s="28"/>
    </row>
    <row r="1129" spans="1:3" x14ac:dyDescent="0.25">
      <c r="A1129" s="11"/>
      <c r="B1129" s="11"/>
      <c r="C1129" s="28"/>
    </row>
    <row r="1130" spans="1:3" x14ac:dyDescent="0.25">
      <c r="A1130" s="11"/>
      <c r="B1130" s="11"/>
      <c r="C1130" s="28"/>
    </row>
    <row r="1131" spans="1:3" x14ac:dyDescent="0.25">
      <c r="A1131" s="11"/>
      <c r="B1131" s="11"/>
      <c r="C1131" s="28"/>
    </row>
    <row r="1132" spans="1:3" x14ac:dyDescent="0.25">
      <c r="A1132" s="11"/>
      <c r="B1132" s="11"/>
      <c r="C1132" s="28"/>
    </row>
    <row r="1133" spans="1:3" x14ac:dyDescent="0.25">
      <c r="A1133" s="11"/>
      <c r="B1133" s="11"/>
      <c r="C1133" s="28"/>
    </row>
    <row r="1134" spans="1:3" x14ac:dyDescent="0.25">
      <c r="A1134" s="11"/>
      <c r="B1134" s="11"/>
      <c r="C1134" s="28"/>
    </row>
    <row r="1135" spans="1:3" x14ac:dyDescent="0.25">
      <c r="A1135" s="11"/>
      <c r="B1135" s="11"/>
      <c r="C1135" s="28"/>
    </row>
    <row r="1136" spans="1:3" x14ac:dyDescent="0.25">
      <c r="A1136" s="11"/>
      <c r="B1136" s="11"/>
      <c r="C1136" s="28"/>
    </row>
    <row r="1137" spans="1:3" x14ac:dyDescent="0.25">
      <c r="A1137" s="11"/>
      <c r="B1137" s="11"/>
      <c r="C1137" s="28"/>
    </row>
    <row r="1138" spans="1:3" x14ac:dyDescent="0.25">
      <c r="A1138" s="11"/>
      <c r="B1138" s="11"/>
      <c r="C1138" s="28"/>
    </row>
    <row r="1139" spans="1:3" x14ac:dyDescent="0.25">
      <c r="A1139" s="11"/>
      <c r="B1139" s="11"/>
      <c r="C1139" s="28"/>
    </row>
    <row r="1140" spans="1:3" x14ac:dyDescent="0.25">
      <c r="A1140" s="12"/>
      <c r="B1140" s="12"/>
      <c r="C1140" s="29"/>
    </row>
    <row r="1141" spans="1:3" x14ac:dyDescent="0.25">
      <c r="A1141" s="11"/>
      <c r="B1141" s="11"/>
      <c r="C1141" s="28"/>
    </row>
    <row r="1142" spans="1:3" x14ac:dyDescent="0.25">
      <c r="A1142" s="11"/>
      <c r="B1142" s="11"/>
      <c r="C1142" s="28"/>
    </row>
    <row r="1143" spans="1:3" x14ac:dyDescent="0.25">
      <c r="A1143" s="11"/>
      <c r="B1143" s="11"/>
      <c r="C1143" s="28"/>
    </row>
    <row r="1144" spans="1:3" x14ac:dyDescent="0.25">
      <c r="A1144" s="12"/>
      <c r="B1144" s="12"/>
      <c r="C1144" s="29"/>
    </row>
    <row r="1145" spans="1:3" x14ac:dyDescent="0.25">
      <c r="A1145" s="11"/>
      <c r="B1145" s="11"/>
      <c r="C1145" s="28"/>
    </row>
    <row r="1146" spans="1:3" x14ac:dyDescent="0.25">
      <c r="A1146" s="11"/>
      <c r="B1146" s="11"/>
      <c r="C1146" s="28"/>
    </row>
    <row r="1147" spans="1:3" x14ac:dyDescent="0.25">
      <c r="A1147" s="11"/>
      <c r="B1147" s="11"/>
      <c r="C1147" s="28"/>
    </row>
    <row r="1148" spans="1:3" x14ac:dyDescent="0.25">
      <c r="A1148" s="11"/>
      <c r="B1148" s="11"/>
      <c r="C1148" s="28"/>
    </row>
    <row r="1149" spans="1:3" x14ac:dyDescent="0.25">
      <c r="A1149" s="11"/>
      <c r="B1149" s="11"/>
      <c r="C1149" s="28"/>
    </row>
    <row r="1150" spans="1:3" x14ac:dyDescent="0.25">
      <c r="A1150" s="11"/>
      <c r="B1150" s="11"/>
      <c r="C1150" s="28"/>
    </row>
    <row r="1151" spans="1:3" x14ac:dyDescent="0.25">
      <c r="A1151" s="11"/>
      <c r="B1151" s="11"/>
      <c r="C1151" s="28"/>
    </row>
    <row r="1152" spans="1:3" x14ac:dyDescent="0.25">
      <c r="A1152" s="12"/>
      <c r="B1152" s="12"/>
      <c r="C1152" s="29"/>
    </row>
    <row r="1153" spans="1:3" x14ac:dyDescent="0.25">
      <c r="A1153" s="11"/>
      <c r="B1153" s="11"/>
      <c r="C1153" s="28"/>
    </row>
    <row r="1154" spans="1:3" x14ac:dyDescent="0.25">
      <c r="A1154" s="11"/>
      <c r="B1154" s="11"/>
      <c r="C1154" s="28"/>
    </row>
    <row r="1155" spans="1:3" x14ac:dyDescent="0.25">
      <c r="A1155" s="11"/>
      <c r="B1155" s="11"/>
      <c r="C1155" s="28"/>
    </row>
    <row r="1156" spans="1:3" x14ac:dyDescent="0.25">
      <c r="A1156" s="12"/>
      <c r="B1156" s="12"/>
      <c r="C1156" s="29"/>
    </row>
    <row r="1157" spans="1:3" x14ac:dyDescent="0.25">
      <c r="A1157" s="11"/>
      <c r="B1157" s="11"/>
      <c r="C1157" s="28"/>
    </row>
    <row r="1158" spans="1:3" x14ac:dyDescent="0.25">
      <c r="A1158" s="11"/>
      <c r="B1158" s="11"/>
      <c r="C1158" s="28"/>
    </row>
    <row r="1159" spans="1:3" x14ac:dyDescent="0.25">
      <c r="A1159" s="11"/>
      <c r="B1159" s="11"/>
      <c r="C1159" s="28"/>
    </row>
    <row r="1160" spans="1:3" x14ac:dyDescent="0.25">
      <c r="A1160" s="12"/>
      <c r="B1160" s="12"/>
      <c r="C1160" s="29"/>
    </row>
    <row r="1161" spans="1:3" x14ac:dyDescent="0.25">
      <c r="A1161" s="11"/>
      <c r="B1161" s="11"/>
      <c r="C1161" s="28"/>
    </row>
    <row r="1162" spans="1:3" x14ac:dyDescent="0.25">
      <c r="A1162" s="11"/>
      <c r="B1162" s="11"/>
      <c r="C1162" s="28"/>
    </row>
    <row r="1163" spans="1:3" x14ac:dyDescent="0.25">
      <c r="A1163" s="11"/>
      <c r="B1163" s="11"/>
      <c r="C1163" s="28"/>
    </row>
    <row r="1164" spans="1:3" x14ac:dyDescent="0.25">
      <c r="A1164" s="12"/>
      <c r="B1164" s="12"/>
      <c r="C1164" s="29"/>
    </row>
    <row r="1165" spans="1:3" x14ac:dyDescent="0.25">
      <c r="A1165" s="11"/>
      <c r="B1165" s="11"/>
      <c r="C1165" s="28"/>
    </row>
    <row r="1166" spans="1:3" x14ac:dyDescent="0.25">
      <c r="A1166" s="11"/>
      <c r="B1166" s="11"/>
      <c r="C1166" s="28"/>
    </row>
    <row r="1167" spans="1:3" x14ac:dyDescent="0.25">
      <c r="A1167" s="11"/>
      <c r="B1167" s="11"/>
      <c r="C1167" s="28"/>
    </row>
    <row r="1168" spans="1:3" x14ac:dyDescent="0.25">
      <c r="A1168" s="11"/>
      <c r="B1168" s="11"/>
      <c r="C1168" s="28"/>
    </row>
    <row r="1169" spans="1:3" x14ac:dyDescent="0.25">
      <c r="A1169" s="11"/>
      <c r="B1169" s="11"/>
      <c r="C1169" s="28"/>
    </row>
    <row r="1170" spans="1:3" x14ac:dyDescent="0.25">
      <c r="A1170" s="11"/>
      <c r="B1170" s="11"/>
      <c r="C1170" s="28"/>
    </row>
    <row r="1171" spans="1:3" x14ac:dyDescent="0.25">
      <c r="A1171" s="11"/>
      <c r="B1171" s="11"/>
      <c r="C1171" s="28"/>
    </row>
  </sheetData>
  <mergeCells count="7">
    <mergeCell ref="AQ1:BC1"/>
    <mergeCell ref="A1:A2"/>
    <mergeCell ref="B1:B2"/>
    <mergeCell ref="C1:C2"/>
    <mergeCell ref="D1:P1"/>
    <mergeCell ref="Q1:AC1"/>
    <mergeCell ref="AD1:AP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1171"/>
  <sheetViews>
    <sheetView zoomScaleNormal="100" workbookViewId="0">
      <selection activeCell="C5" sqref="C5"/>
    </sheetView>
  </sheetViews>
  <sheetFormatPr defaultRowHeight="15" x14ac:dyDescent="0.25"/>
  <cols>
    <col min="1" max="1" width="24.42578125" style="13" customWidth="1"/>
    <col min="2" max="2" width="24.85546875" style="50" bestFit="1" customWidth="1"/>
    <col min="3" max="3" width="46" style="30" customWidth="1"/>
    <col min="4" max="4" width="4.85546875" style="34" bestFit="1" customWidth="1"/>
    <col min="5" max="15" width="4.85546875" style="35" bestFit="1" customWidth="1"/>
    <col min="16" max="16" width="4.85546875" style="36" bestFit="1" customWidth="1"/>
    <col min="17" max="17" width="4.85546875" style="34" bestFit="1" customWidth="1"/>
    <col min="18" max="28" width="4.85546875" style="35" bestFit="1" customWidth="1"/>
    <col min="29" max="29" width="4.85546875" style="36" bestFit="1" customWidth="1"/>
    <col min="30" max="30" width="4.85546875" style="34" bestFit="1" customWidth="1"/>
    <col min="31" max="41" width="4.85546875" style="35" bestFit="1" customWidth="1"/>
    <col min="42" max="42" width="4.85546875" style="36" bestFit="1" customWidth="1"/>
    <col min="43" max="43" width="4.85546875" style="34" bestFit="1" customWidth="1"/>
    <col min="44" max="54" width="4.85546875" style="35" bestFit="1" customWidth="1"/>
    <col min="55" max="55" width="4.85546875" style="36" bestFit="1" customWidth="1"/>
    <col min="56" max="56" width="10.42578125" style="1" bestFit="1" customWidth="1"/>
    <col min="57" max="58" width="4" style="1" bestFit="1" customWidth="1"/>
    <col min="59" max="60" width="5.28515625" style="1" bestFit="1" customWidth="1"/>
    <col min="61" max="16384" width="9.140625" style="1"/>
  </cols>
  <sheetData>
    <row r="1" spans="1:60" ht="15" customHeight="1" x14ac:dyDescent="0.25">
      <c r="A1" s="60" t="s">
        <v>205</v>
      </c>
      <c r="B1" s="56" t="s">
        <v>0</v>
      </c>
      <c r="C1" s="58" t="s">
        <v>1</v>
      </c>
      <c r="D1" s="53" t="s">
        <v>376</v>
      </c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5"/>
      <c r="Q1" s="53" t="s">
        <v>377</v>
      </c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5"/>
      <c r="AD1" s="53" t="s">
        <v>375</v>
      </c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5"/>
      <c r="AQ1" s="53" t="s">
        <v>374</v>
      </c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5"/>
      <c r="BD1" s="32" t="s">
        <v>378</v>
      </c>
      <c r="BE1" s="32" t="s">
        <v>376</v>
      </c>
      <c r="BF1" s="32" t="s">
        <v>377</v>
      </c>
      <c r="BG1" s="32" t="s">
        <v>375</v>
      </c>
      <c r="BH1" s="32" t="s">
        <v>374</v>
      </c>
    </row>
    <row r="2" spans="1:60" ht="15.75" thickBot="1" x14ac:dyDescent="0.3">
      <c r="A2" s="61"/>
      <c r="B2" s="57"/>
      <c r="C2" s="59"/>
      <c r="D2" s="37">
        <v>20</v>
      </c>
      <c r="E2" s="38">
        <v>50</v>
      </c>
      <c r="F2" s="38">
        <v>100</v>
      </c>
      <c r="G2" s="38">
        <v>150</v>
      </c>
      <c r="H2" s="38">
        <v>200</v>
      </c>
      <c r="I2" s="38">
        <v>250</v>
      </c>
      <c r="J2" s="38">
        <v>300</v>
      </c>
      <c r="K2" s="38">
        <v>350</v>
      </c>
      <c r="L2" s="38">
        <v>400</v>
      </c>
      <c r="M2" s="38">
        <v>450</v>
      </c>
      <c r="N2" s="38">
        <v>500</v>
      </c>
      <c r="O2" s="38">
        <v>550</v>
      </c>
      <c r="P2" s="39">
        <v>600</v>
      </c>
      <c r="Q2" s="37">
        <v>20</v>
      </c>
      <c r="R2" s="38">
        <v>50</v>
      </c>
      <c r="S2" s="38">
        <v>100</v>
      </c>
      <c r="T2" s="38">
        <v>150</v>
      </c>
      <c r="U2" s="38">
        <v>200</v>
      </c>
      <c r="V2" s="38">
        <v>250</v>
      </c>
      <c r="W2" s="38">
        <v>300</v>
      </c>
      <c r="X2" s="38">
        <v>350</v>
      </c>
      <c r="Y2" s="38">
        <v>400</v>
      </c>
      <c r="Z2" s="38">
        <v>450</v>
      </c>
      <c r="AA2" s="38">
        <v>500</v>
      </c>
      <c r="AB2" s="38">
        <v>550</v>
      </c>
      <c r="AC2" s="39">
        <v>600</v>
      </c>
      <c r="AD2" s="37">
        <v>20</v>
      </c>
      <c r="AE2" s="38">
        <v>50</v>
      </c>
      <c r="AF2" s="38">
        <v>100</v>
      </c>
      <c r="AG2" s="38">
        <v>150</v>
      </c>
      <c r="AH2" s="38">
        <v>200</v>
      </c>
      <c r="AI2" s="38">
        <v>250</v>
      </c>
      <c r="AJ2" s="38">
        <v>300</v>
      </c>
      <c r="AK2" s="38">
        <v>350</v>
      </c>
      <c r="AL2" s="38">
        <v>400</v>
      </c>
      <c r="AM2" s="38">
        <v>450</v>
      </c>
      <c r="AN2" s="38">
        <v>500</v>
      </c>
      <c r="AO2" s="38">
        <v>550</v>
      </c>
      <c r="AP2" s="39">
        <v>600</v>
      </c>
      <c r="AQ2" s="37">
        <v>20</v>
      </c>
      <c r="AR2" s="38">
        <v>50</v>
      </c>
      <c r="AS2" s="38">
        <v>100</v>
      </c>
      <c r="AT2" s="38">
        <v>150</v>
      </c>
      <c r="AU2" s="38">
        <v>200</v>
      </c>
      <c r="AV2" s="38">
        <v>250</v>
      </c>
      <c r="AW2" s="38">
        <v>300</v>
      </c>
      <c r="AX2" s="38">
        <v>350</v>
      </c>
      <c r="AY2" s="38">
        <v>400</v>
      </c>
      <c r="AZ2" s="38">
        <v>450</v>
      </c>
      <c r="BA2" s="38">
        <v>500</v>
      </c>
      <c r="BB2" s="38">
        <v>550</v>
      </c>
      <c r="BC2" s="39">
        <v>600</v>
      </c>
      <c r="BD2" s="32"/>
      <c r="BE2" s="32">
        <v>1.4</v>
      </c>
      <c r="BF2" s="32">
        <v>1.8</v>
      </c>
      <c r="BG2" s="32">
        <v>1.4</v>
      </c>
      <c r="BH2" s="32">
        <v>2.2000000000000002</v>
      </c>
    </row>
    <row r="3" spans="1:60" ht="25.5" x14ac:dyDescent="0.25">
      <c r="A3" s="9" t="str">
        <f>INDEX('Обработка исходного'!B:B,ROW($B$3)+4*(ROW($B3)-ROW($B$3)))</f>
        <v>Сталь углеродистая</v>
      </c>
      <c r="B3" s="46" t="str">
        <f>INDEX('Обработка исходного'!D:D,ROW($B$3)+4*(ROW($B3)-ROW($B$3)))</f>
        <v>Ст3сп5</v>
      </c>
      <c r="C3" s="27" t="str">
        <f>'Rp0,2, МПа'!C3</f>
        <v>Горячекатаная сортовая фасонная и листовая сталь толщиной до 20 мм</v>
      </c>
      <c r="D3" s="31">
        <f>IFERROR('σ и σw, МПа'!D3*$BE$2,"-")</f>
        <v>200.84615384615381</v>
      </c>
      <c r="E3" s="32">
        <f>IFERROR('σ и σw, МПа'!E3*$BE$2,"-")</f>
        <v>195.46153846153845</v>
      </c>
      <c r="F3" s="32">
        <f>IFERROR('σ и σw, МПа'!F3*$BE$2,"-")</f>
        <v>190.07692307692307</v>
      </c>
      <c r="G3" s="32">
        <f>IFERROR('σ и σw, МПа'!G3*$BE$2,"-")</f>
        <v>190.07692307692307</v>
      </c>
      <c r="H3" s="32">
        <f>IFERROR('σ и σw, МПа'!H3*$BE$2,"-")</f>
        <v>184.69230769230765</v>
      </c>
      <c r="I3" s="32">
        <f>IFERROR('σ и σw, МПа'!I3*$BE$2,"-")</f>
        <v>173.92307692307691</v>
      </c>
      <c r="J3" s="32">
        <f>IFERROR('σ и σw, МПа'!J3*$BE$2,"-")</f>
        <v>152.92307692307691</v>
      </c>
      <c r="K3" s="32" t="str">
        <f>IFERROR('σ и σw, МПа'!K3*$BE$2,"-")</f>
        <v>-</v>
      </c>
      <c r="L3" s="32" t="str">
        <f>IFERROR('σ и σw, МПа'!L3*$BE$2,"-")</f>
        <v>-</v>
      </c>
      <c r="M3" s="32" t="str">
        <f>IFERROR('σ и σw, МПа'!M3*$BE$2,"-")</f>
        <v>-</v>
      </c>
      <c r="N3" s="32" t="str">
        <f>IFERROR('σ и σw, МПа'!N3*$BE$2,"-")</f>
        <v>-</v>
      </c>
      <c r="O3" s="32" t="str">
        <f>IFERROR('σ и σw, МПа'!O3*$BE$2,"-")</f>
        <v>-</v>
      </c>
      <c r="P3" s="33" t="str">
        <f>IFERROR('σ и σw, МПа'!P3*$BE$2,"-")</f>
        <v>-</v>
      </c>
      <c r="Q3" s="31">
        <f>IFERROR('σ и σw, МПа'!D3*$BF$2,"-")</f>
        <v>258.23076923076923</v>
      </c>
      <c r="R3" s="32">
        <f>IFERROR('σ и σw, МПа'!E3*$BF$2,"-")</f>
        <v>251.30769230769232</v>
      </c>
      <c r="S3" s="32">
        <f>IFERROR('σ и σw, МПа'!F3*$BF$2,"-")</f>
        <v>244.38461538461539</v>
      </c>
      <c r="T3" s="32">
        <f>IFERROR('σ и σw, МПа'!G3*$BF$2,"-")</f>
        <v>244.38461538461539</v>
      </c>
      <c r="U3" s="32">
        <f>IFERROR('σ и σw, МПа'!H3*$BF$2,"-")</f>
        <v>237.46153846153842</v>
      </c>
      <c r="V3" s="32">
        <f>IFERROR('σ и σw, МПа'!I3*$BF$2,"-")</f>
        <v>223.61538461538461</v>
      </c>
      <c r="W3" s="32">
        <f>IFERROR('σ и σw, МПа'!J3*$BF$2,"-")</f>
        <v>196.61538461538461</v>
      </c>
      <c r="X3" s="32" t="str">
        <f>IFERROR('σ и σw, МПа'!K3*$BF$2,"-")</f>
        <v>-</v>
      </c>
      <c r="Y3" s="32" t="str">
        <f>IFERROR('σ и σw, МПа'!L3*$BF$2,"-")</f>
        <v>-</v>
      </c>
      <c r="Z3" s="32" t="str">
        <f>IFERROR('σ и σw, МПа'!M3*$BF$2,"-")</f>
        <v>-</v>
      </c>
      <c r="AA3" s="32" t="str">
        <f>IFERROR('σ и σw, МПа'!N3*$BF$2,"-")</f>
        <v>-</v>
      </c>
      <c r="AB3" s="32" t="str">
        <f>IFERROR('σ и σw, МПа'!O3*$BF$2,"-")</f>
        <v>-</v>
      </c>
      <c r="AC3" s="33" t="str">
        <f>IFERROR('σ и σw, МПа'!P3*$BF$2,"-")</f>
        <v>-</v>
      </c>
      <c r="AD3" s="31">
        <f>IFERROR('σ и σw, МПа'!Q3*$BG$2,"-")</f>
        <v>171.5</v>
      </c>
      <c r="AE3" s="32">
        <f>IFERROR('σ и σw, МПа'!R3*$BG$2,"-")</f>
        <v>164.5</v>
      </c>
      <c r="AF3" s="32">
        <f>IFERROR('σ и σw, МПа'!S3*$BG$2,"-")</f>
        <v>164.5</v>
      </c>
      <c r="AG3" s="32">
        <f>IFERROR('σ и σw, МПа'!T3*$BG$2,"-")</f>
        <v>164.5</v>
      </c>
      <c r="AH3" s="32">
        <f>IFERROR('σ и σw, МПа'!U3*$BG$2,"-")</f>
        <v>164.5</v>
      </c>
      <c r="AI3" s="32">
        <f>IFERROR('σ и σw, МПа'!V3*$BG$2,"-")</f>
        <v>144.19999999999999</v>
      </c>
      <c r="AJ3" s="32">
        <f>IFERROR('σ и σw, МПа'!W3*$BG$2,"-")</f>
        <v>130.19999999999999</v>
      </c>
      <c r="AK3" s="32" t="str">
        <f>IFERROR('σ и σw, МПа'!X3*$BG$2,"-")</f>
        <v>-</v>
      </c>
      <c r="AL3" s="32" t="str">
        <f>IFERROR('σ и σw, МПа'!Y3*$BG$2,"-")</f>
        <v>-</v>
      </c>
      <c r="AM3" s="32" t="str">
        <f>IFERROR('σ и σw, МПа'!Z3*$BG$2,"-")</f>
        <v>-</v>
      </c>
      <c r="AN3" s="32" t="str">
        <f>IFERROR('σ и σw, МПа'!AA3*$BG$2,"-")</f>
        <v>-</v>
      </c>
      <c r="AO3" s="32" t="str">
        <f>IFERROR('σ и σw, МПа'!AB3*$BG$2,"-")</f>
        <v>-</v>
      </c>
      <c r="AP3" s="33" t="str">
        <f>IFERROR('σ и σw, МПа'!AC3*$BG$2,"-")</f>
        <v>-</v>
      </c>
      <c r="AQ3" s="31">
        <f>IFERROR('σ и σw, МПа'!Q3*$BH$2,"-")</f>
        <v>269.5</v>
      </c>
      <c r="AR3" s="32">
        <f>IFERROR('σ и σw, МПа'!R3*$BH$2,"-")</f>
        <v>258.5</v>
      </c>
      <c r="AS3" s="32">
        <f>IFERROR('σ и σw, МПа'!S3*$BH$2,"-")</f>
        <v>258.5</v>
      </c>
      <c r="AT3" s="32">
        <f>IFERROR('σ и σw, МПа'!T3*$BH$2,"-")</f>
        <v>258.5</v>
      </c>
      <c r="AU3" s="32">
        <f>IFERROR('σ и σw, МПа'!U3*$BH$2,"-")</f>
        <v>258.5</v>
      </c>
      <c r="AV3" s="32">
        <f>IFERROR('σ и σw, МПа'!V3*$BH$2,"-")</f>
        <v>226.60000000000002</v>
      </c>
      <c r="AW3" s="32">
        <f>IFERROR('σ и σw, МПа'!W3*$BH$2,"-")</f>
        <v>204.60000000000002</v>
      </c>
      <c r="AX3" s="32" t="str">
        <f>IFERROR('σ и σw, МПа'!X3*$BH$2,"-")</f>
        <v>-</v>
      </c>
      <c r="AY3" s="32" t="str">
        <f>IFERROR('σ и σw, МПа'!Y3*$BH$2,"-")</f>
        <v>-</v>
      </c>
      <c r="AZ3" s="32" t="str">
        <f>IFERROR('σ и σw, МПа'!Z3*$BH$2,"-")</f>
        <v>-</v>
      </c>
      <c r="BA3" s="32" t="str">
        <f>IFERROR('σ и σw, МПа'!AA3*$BH$2,"-")</f>
        <v>-</v>
      </c>
      <c r="BB3" s="32" t="str">
        <f>IFERROR('σ и σw, МПа'!AB3*$BH$2,"-")</f>
        <v>-</v>
      </c>
      <c r="BC3" s="33" t="str">
        <f>IFERROR('σ и σw, МПа'!AC3*$BH$2,"-")</f>
        <v>-</v>
      </c>
    </row>
    <row r="4" spans="1:60" ht="25.5" x14ac:dyDescent="0.25">
      <c r="A4" s="10" t="str">
        <f>INDEX('Обработка исходного'!B:B,ROW($B$3)+4*(ROW($B4)-ROW($B$3)))</f>
        <v>Сталь углеродистая</v>
      </c>
      <c r="B4" s="47" t="str">
        <f>INDEX('Обработка исходного'!D:D,ROW($B$3)+4*(ROW($B4)-ROW($B$3)))</f>
        <v>Ст3сп5</v>
      </c>
      <c r="C4" s="27" t="str">
        <f>'Rp0,2, МПа'!C4</f>
        <v>Горячекатаная сортовая фасонная и листовая сталь толщиной от 20 до 100 мм</v>
      </c>
      <c r="D4" s="31">
        <f>IFERROR('σ и σw, МПа'!D4*$BE$2,"-")</f>
        <v>192.26666666666668</v>
      </c>
      <c r="E4" s="32">
        <f>IFERROR('σ и σw, МПа'!E4*$BE$2,"-")</f>
        <v>182.93333333333331</v>
      </c>
      <c r="F4" s="32">
        <f>IFERROR('σ и σw, МПа'!F4*$BE$2,"-")</f>
        <v>182.93333333333331</v>
      </c>
      <c r="G4" s="32">
        <f>IFERROR('σ и σw, МПа'!G4*$BE$2,"-")</f>
        <v>182.93333333333331</v>
      </c>
      <c r="H4" s="32">
        <f>IFERROR('σ и σw, МПа'!H4*$BE$2,"-")</f>
        <v>182.93333333333331</v>
      </c>
      <c r="I4" s="32">
        <f>IFERROR('σ и σw, МПа'!I4*$BE$2,"-")</f>
        <v>165.2</v>
      </c>
      <c r="J4" s="32">
        <f>IFERROR('σ и σw, МПа'!J4*$BE$2,"-")</f>
        <v>146.53333333333333</v>
      </c>
      <c r="K4" s="32" t="str">
        <f>IFERROR('σ и σw, МПа'!K4*$BE$2,"-")</f>
        <v>-</v>
      </c>
      <c r="L4" s="32" t="str">
        <f>IFERROR('σ и σw, МПа'!L4*$BE$2,"-")</f>
        <v>-</v>
      </c>
      <c r="M4" s="32" t="str">
        <f>IFERROR('σ и σw, МПа'!M4*$BE$2,"-")</f>
        <v>-</v>
      </c>
      <c r="N4" s="32" t="str">
        <f>IFERROR('σ и σw, МПа'!N4*$BE$2,"-")</f>
        <v>-</v>
      </c>
      <c r="O4" s="32" t="str">
        <f>IFERROR('σ и σw, МПа'!O4*$BE$2,"-")</f>
        <v>-</v>
      </c>
      <c r="P4" s="33" t="str">
        <f>IFERROR('σ и σw, МПа'!P4*$BE$2,"-")</f>
        <v>-</v>
      </c>
      <c r="Q4" s="31">
        <f>IFERROR('σ и σw, МПа'!D4*$BF$2,"-")</f>
        <v>247.20000000000002</v>
      </c>
      <c r="R4" s="32">
        <f>IFERROR('σ и σw, МПа'!E4*$BF$2,"-")</f>
        <v>235.2</v>
      </c>
      <c r="S4" s="32">
        <f>IFERROR('σ и σw, МПа'!F4*$BF$2,"-")</f>
        <v>235.2</v>
      </c>
      <c r="T4" s="32">
        <f>IFERROR('σ и σw, МПа'!G4*$BF$2,"-")</f>
        <v>235.2</v>
      </c>
      <c r="U4" s="32">
        <f>IFERROR('σ и σw, МПа'!H4*$BF$2,"-")</f>
        <v>235.2</v>
      </c>
      <c r="V4" s="32">
        <f>IFERROR('σ и σw, МПа'!I4*$BF$2,"-")</f>
        <v>212.4</v>
      </c>
      <c r="W4" s="32">
        <f>IFERROR('σ и σw, МПа'!J4*$BF$2,"-")</f>
        <v>188.4</v>
      </c>
      <c r="X4" s="32" t="str">
        <f>IFERROR('σ и σw, МПа'!K4*$BF$2,"-")</f>
        <v>-</v>
      </c>
      <c r="Y4" s="32" t="str">
        <f>IFERROR('σ и σw, МПа'!L4*$BF$2,"-")</f>
        <v>-</v>
      </c>
      <c r="Z4" s="32" t="str">
        <f>IFERROR('σ и σw, МПа'!M4*$BF$2,"-")</f>
        <v>-</v>
      </c>
      <c r="AA4" s="32" t="str">
        <f>IFERROR('σ и σw, МПа'!N4*$BF$2,"-")</f>
        <v>-</v>
      </c>
      <c r="AB4" s="32" t="str">
        <f>IFERROR('σ и σw, МПа'!O4*$BF$2,"-")</f>
        <v>-</v>
      </c>
      <c r="AC4" s="33" t="str">
        <f>IFERROR('σ и σw, МПа'!P4*$BF$2,"-")</f>
        <v>-</v>
      </c>
      <c r="AD4" s="31">
        <f>IFERROR('σ и σw, МПа'!Q4*$BG$2,"-")</f>
        <v>144.19999999999999</v>
      </c>
      <c r="AE4" s="32">
        <f>IFERROR('σ и σw, МПа'!R4*$BG$2,"-")</f>
        <v>137.19999999999999</v>
      </c>
      <c r="AF4" s="32">
        <f>IFERROR('σ и σw, МПа'!S4*$BG$2,"-")</f>
        <v>137.19999999999999</v>
      </c>
      <c r="AG4" s="32">
        <f>IFERROR('σ и σw, МПа'!T4*$BG$2,"-")</f>
        <v>137.19999999999999</v>
      </c>
      <c r="AH4" s="32">
        <f>IFERROR('σ и σw, МПа'!U4*$BG$2,"-")</f>
        <v>137.19999999999999</v>
      </c>
      <c r="AI4" s="32">
        <f>IFERROR('σ и σw, МПа'!V4*$BG$2,"-")</f>
        <v>123.89999999999999</v>
      </c>
      <c r="AJ4" s="32">
        <f>IFERROR('σ и σw, МПа'!W4*$BG$2,"-")</f>
        <v>109.89999999999999</v>
      </c>
      <c r="AK4" s="32" t="str">
        <f>IFERROR('σ и σw, МПа'!X4*$BG$2,"-")</f>
        <v>-</v>
      </c>
      <c r="AL4" s="32" t="str">
        <f>IFERROR('σ и σw, МПа'!Y4*$BG$2,"-")</f>
        <v>-</v>
      </c>
      <c r="AM4" s="32" t="str">
        <f>IFERROR('σ и σw, МПа'!Z4*$BG$2,"-")</f>
        <v>-</v>
      </c>
      <c r="AN4" s="32" t="str">
        <f>IFERROR('σ и σw, МПа'!AA4*$BG$2,"-")</f>
        <v>-</v>
      </c>
      <c r="AO4" s="32" t="str">
        <f>IFERROR('σ и σw, МПа'!AB4*$BG$2,"-")</f>
        <v>-</v>
      </c>
      <c r="AP4" s="33" t="str">
        <f>IFERROR('σ и σw, МПа'!AC4*$BG$2,"-")</f>
        <v>-</v>
      </c>
      <c r="AQ4" s="31">
        <f>IFERROR('σ и σw, МПа'!Q4*$BH$2,"-")</f>
        <v>226.60000000000002</v>
      </c>
      <c r="AR4" s="32">
        <f>IFERROR('σ и σw, МПа'!R4*$BH$2,"-")</f>
        <v>215.60000000000002</v>
      </c>
      <c r="AS4" s="32">
        <f>IFERROR('σ и σw, МПа'!S4*$BH$2,"-")</f>
        <v>215.60000000000002</v>
      </c>
      <c r="AT4" s="32">
        <f>IFERROR('σ и σw, МПа'!T4*$BH$2,"-")</f>
        <v>215.60000000000002</v>
      </c>
      <c r="AU4" s="32">
        <f>IFERROR('σ и σw, МПа'!U4*$BH$2,"-")</f>
        <v>215.60000000000002</v>
      </c>
      <c r="AV4" s="32">
        <f>IFERROR('σ и σw, МПа'!V4*$BH$2,"-")</f>
        <v>194.70000000000002</v>
      </c>
      <c r="AW4" s="32">
        <f>IFERROR('σ и σw, МПа'!W4*$BH$2,"-")</f>
        <v>172.70000000000002</v>
      </c>
      <c r="AX4" s="32" t="str">
        <f>IFERROR('σ и σw, МПа'!X4*$BH$2,"-")</f>
        <v>-</v>
      </c>
      <c r="AY4" s="32" t="str">
        <f>IFERROR('σ и σw, МПа'!Y4*$BH$2,"-")</f>
        <v>-</v>
      </c>
      <c r="AZ4" s="32" t="str">
        <f>IFERROR('σ и σw, МПа'!Z4*$BH$2,"-")</f>
        <v>-</v>
      </c>
      <c r="BA4" s="32" t="str">
        <f>IFERROR('σ и σw, МПа'!AA4*$BH$2,"-")</f>
        <v>-</v>
      </c>
      <c r="BB4" s="32" t="str">
        <f>IFERROR('σ и σw, МПа'!AB4*$BH$2,"-")</f>
        <v>-</v>
      </c>
      <c r="BC4" s="33" t="str">
        <f>IFERROR('σ и σw, МПа'!AC4*$BH$2,"-")</f>
        <v>-</v>
      </c>
    </row>
    <row r="5" spans="1:60" ht="25.5" x14ac:dyDescent="0.25">
      <c r="A5" s="10" t="str">
        <f>INDEX('Обработка исходного'!B:B,ROW($B$3)+4*(ROW($B5)-ROW($B$3)))</f>
        <v>Сталь углеродистая</v>
      </c>
      <c r="B5" s="47" t="str">
        <f>INDEX('Обработка исходного'!D:D,ROW($B$3)+4*(ROW($B5)-ROW($B$3)))</f>
        <v>Ст3сп5</v>
      </c>
      <c r="C5" s="27" t="str">
        <f>'Rp0,2, МПа'!C5</f>
        <v>Горячекатаная сортовая фасонная и листовая сталь толщиной более 100 мм</v>
      </c>
      <c r="D5" s="31">
        <f>IFERROR('σ и σw, МПа'!D5*$BE$2,"-")</f>
        <v>192.26666666666668</v>
      </c>
      <c r="E5" s="32">
        <f>IFERROR('σ и σw, МПа'!E5*$BE$2,"-")</f>
        <v>182.93333333333331</v>
      </c>
      <c r="F5" s="32">
        <f>IFERROR('σ и σw, МПа'!F5*$BE$2,"-")</f>
        <v>182.93333333333331</v>
      </c>
      <c r="G5" s="32">
        <f>IFERROR('σ и σw, МПа'!G5*$BE$2,"-")</f>
        <v>182.93333333333331</v>
      </c>
      <c r="H5" s="32">
        <f>IFERROR('σ и σw, МПа'!H5*$BE$2,"-")</f>
        <v>182.93333333333331</v>
      </c>
      <c r="I5" s="32">
        <f>IFERROR('σ и σw, МПа'!I5*$BE$2,"-")</f>
        <v>165.2</v>
      </c>
      <c r="J5" s="32">
        <f>IFERROR('σ и σw, МПа'!J5*$BE$2,"-")</f>
        <v>146.53333333333333</v>
      </c>
      <c r="K5" s="32" t="str">
        <f>IFERROR('σ и σw, МПа'!K5*$BE$2,"-")</f>
        <v>-</v>
      </c>
      <c r="L5" s="32" t="str">
        <f>IFERROR('σ и σw, МПа'!L5*$BE$2,"-")</f>
        <v>-</v>
      </c>
      <c r="M5" s="32" t="str">
        <f>IFERROR('σ и σw, МПа'!M5*$BE$2,"-")</f>
        <v>-</v>
      </c>
      <c r="N5" s="32" t="str">
        <f>IFERROR('σ и σw, МПа'!N5*$BE$2,"-")</f>
        <v>-</v>
      </c>
      <c r="O5" s="32" t="str">
        <f>IFERROR('σ и σw, МПа'!O5*$BE$2,"-")</f>
        <v>-</v>
      </c>
      <c r="P5" s="33" t="str">
        <f>IFERROR('σ и σw, МПа'!P5*$BE$2,"-")</f>
        <v>-</v>
      </c>
      <c r="Q5" s="31">
        <f>IFERROR('σ и σw, МПа'!D5*$BF$2,"-")</f>
        <v>247.20000000000002</v>
      </c>
      <c r="R5" s="32">
        <f>IFERROR('σ и σw, МПа'!E5*$BF$2,"-")</f>
        <v>235.2</v>
      </c>
      <c r="S5" s="32">
        <f>IFERROR('σ и σw, МПа'!F5*$BF$2,"-")</f>
        <v>235.2</v>
      </c>
      <c r="T5" s="32">
        <f>IFERROR('σ и σw, МПа'!G5*$BF$2,"-")</f>
        <v>235.2</v>
      </c>
      <c r="U5" s="32">
        <f>IFERROR('σ и σw, МПа'!H5*$BF$2,"-")</f>
        <v>235.2</v>
      </c>
      <c r="V5" s="32">
        <f>IFERROR('σ и σw, МПа'!I5*$BF$2,"-")</f>
        <v>212.4</v>
      </c>
      <c r="W5" s="32">
        <f>IFERROR('σ и σw, МПа'!J5*$BF$2,"-")</f>
        <v>188.4</v>
      </c>
      <c r="X5" s="32" t="str">
        <f>IFERROR('σ и σw, МПа'!K5*$BF$2,"-")</f>
        <v>-</v>
      </c>
      <c r="Y5" s="32" t="str">
        <f>IFERROR('σ и σw, МПа'!L5*$BF$2,"-")</f>
        <v>-</v>
      </c>
      <c r="Z5" s="32" t="str">
        <f>IFERROR('σ и σw, МПа'!M5*$BF$2,"-")</f>
        <v>-</v>
      </c>
      <c r="AA5" s="32" t="str">
        <f>IFERROR('σ и σw, МПа'!N5*$BF$2,"-")</f>
        <v>-</v>
      </c>
      <c r="AB5" s="32" t="str">
        <f>IFERROR('σ и σw, МПа'!O5*$BF$2,"-")</f>
        <v>-</v>
      </c>
      <c r="AC5" s="33" t="str">
        <f>IFERROR('σ и σw, МПа'!P5*$BF$2,"-")</f>
        <v>-</v>
      </c>
      <c r="AD5" s="31">
        <f>IFERROR('σ и σw, МПа'!Q5*$BG$2,"-")</f>
        <v>144.19999999999999</v>
      </c>
      <c r="AE5" s="32">
        <f>IFERROR('σ и σw, МПа'!R5*$BG$2,"-")</f>
        <v>137.19999999999999</v>
      </c>
      <c r="AF5" s="32">
        <f>IFERROR('σ и σw, МПа'!S5*$BG$2,"-")</f>
        <v>137.19999999999999</v>
      </c>
      <c r="AG5" s="32">
        <f>IFERROR('σ и σw, МПа'!T5*$BG$2,"-")</f>
        <v>137.19999999999999</v>
      </c>
      <c r="AH5" s="32">
        <f>IFERROR('σ и σw, МПа'!U5*$BG$2,"-")</f>
        <v>137.19999999999999</v>
      </c>
      <c r="AI5" s="32">
        <f>IFERROR('σ и σw, МПа'!V5*$BG$2,"-")</f>
        <v>123.89999999999999</v>
      </c>
      <c r="AJ5" s="32">
        <f>IFERROR('σ и σw, МПа'!W5*$BG$2,"-")</f>
        <v>109.89999999999999</v>
      </c>
      <c r="AK5" s="32" t="str">
        <f>IFERROR('σ и σw, МПа'!X5*$BG$2,"-")</f>
        <v>-</v>
      </c>
      <c r="AL5" s="32" t="str">
        <f>IFERROR('σ и σw, МПа'!Y5*$BG$2,"-")</f>
        <v>-</v>
      </c>
      <c r="AM5" s="32" t="str">
        <f>IFERROR('σ и σw, МПа'!Z5*$BG$2,"-")</f>
        <v>-</v>
      </c>
      <c r="AN5" s="32" t="str">
        <f>IFERROR('σ и σw, МПа'!AA5*$BG$2,"-")</f>
        <v>-</v>
      </c>
      <c r="AO5" s="32" t="str">
        <f>IFERROR('σ и σw, МПа'!AB5*$BG$2,"-")</f>
        <v>-</v>
      </c>
      <c r="AP5" s="33" t="str">
        <f>IFERROR('σ и σw, МПа'!AC5*$BG$2,"-")</f>
        <v>-</v>
      </c>
      <c r="AQ5" s="31">
        <f>IFERROR('σ и σw, МПа'!Q5*$BH$2,"-")</f>
        <v>226.60000000000002</v>
      </c>
      <c r="AR5" s="32">
        <f>IFERROR('σ и σw, МПа'!R5*$BH$2,"-")</f>
        <v>215.60000000000002</v>
      </c>
      <c r="AS5" s="32">
        <f>IFERROR('σ и σw, МПа'!S5*$BH$2,"-")</f>
        <v>215.60000000000002</v>
      </c>
      <c r="AT5" s="32">
        <f>IFERROR('σ и σw, МПа'!T5*$BH$2,"-")</f>
        <v>215.60000000000002</v>
      </c>
      <c r="AU5" s="32">
        <f>IFERROR('σ и σw, МПа'!U5*$BH$2,"-")</f>
        <v>215.60000000000002</v>
      </c>
      <c r="AV5" s="32">
        <f>IFERROR('σ и σw, МПа'!V5*$BH$2,"-")</f>
        <v>194.70000000000002</v>
      </c>
      <c r="AW5" s="32">
        <f>IFERROR('σ и σw, МПа'!W5*$BH$2,"-")</f>
        <v>172.70000000000002</v>
      </c>
      <c r="AX5" s="32" t="str">
        <f>IFERROR('σ и σw, МПа'!X5*$BH$2,"-")</f>
        <v>-</v>
      </c>
      <c r="AY5" s="32" t="str">
        <f>IFERROR('σ и σw, МПа'!Y5*$BH$2,"-")</f>
        <v>-</v>
      </c>
      <c r="AZ5" s="32" t="str">
        <f>IFERROR('σ и σw, МПа'!Z5*$BH$2,"-")</f>
        <v>-</v>
      </c>
      <c r="BA5" s="32" t="str">
        <f>IFERROR('σ и σw, МПа'!AA5*$BH$2,"-")</f>
        <v>-</v>
      </c>
      <c r="BB5" s="32" t="str">
        <f>IFERROR('σ и σw, МПа'!AB5*$BH$2,"-")</f>
        <v>-</v>
      </c>
      <c r="BC5" s="33" t="str">
        <f>IFERROR('σ и σw, МПа'!AC5*$BH$2,"-")</f>
        <v>-</v>
      </c>
    </row>
    <row r="6" spans="1:60" x14ac:dyDescent="0.25">
      <c r="A6" s="10" t="str">
        <f>INDEX('Обработка исходного'!B:B,ROW($B$3)+4*(ROW($B6)-ROW($B$3)))</f>
        <v>Сталь углеродистая</v>
      </c>
      <c r="B6" s="47" t="str">
        <f>INDEX('Обработка исходного'!D:D,ROW($B$3)+4*(ROW($B6)-ROW($B$3)))</f>
        <v>Ст3сп5</v>
      </c>
      <c r="C6" s="27" t="str">
        <f>'Rp0,2, МПа'!C6</f>
        <v>Трубы</v>
      </c>
      <c r="D6" s="31">
        <f>IFERROR('σ и σw, МПа'!D6*$BE$2,"-")</f>
        <v>192.26666666666668</v>
      </c>
      <c r="E6" s="32">
        <f>IFERROR('σ и σw, МПа'!E6*$BE$2,"-")</f>
        <v>182.93333333333331</v>
      </c>
      <c r="F6" s="32">
        <f>IFERROR('σ и σw, МПа'!F6*$BE$2,"-")</f>
        <v>182.93333333333331</v>
      </c>
      <c r="G6" s="32">
        <f>IFERROR('σ и σw, МПа'!G6*$BE$2,"-")</f>
        <v>182.93333333333331</v>
      </c>
      <c r="H6" s="32">
        <f>IFERROR('σ и σw, МПа'!H6*$BE$2,"-")</f>
        <v>182.93333333333331</v>
      </c>
      <c r="I6" s="32">
        <f>IFERROR('σ и σw, МПа'!I6*$BE$2,"-")</f>
        <v>165.2</v>
      </c>
      <c r="J6" s="32">
        <f>IFERROR('σ и σw, МПа'!J6*$BE$2,"-")</f>
        <v>146.53333333333333</v>
      </c>
      <c r="K6" s="32" t="str">
        <f>IFERROR('σ и σw, МПа'!K6*$BE$2,"-")</f>
        <v>-</v>
      </c>
      <c r="L6" s="32" t="str">
        <f>IFERROR('σ и σw, МПа'!L6*$BE$2,"-")</f>
        <v>-</v>
      </c>
      <c r="M6" s="32" t="str">
        <f>IFERROR('σ и σw, МПа'!M6*$BE$2,"-")</f>
        <v>-</v>
      </c>
      <c r="N6" s="32" t="str">
        <f>IFERROR('σ и σw, МПа'!N6*$BE$2,"-")</f>
        <v>-</v>
      </c>
      <c r="O6" s="32" t="str">
        <f>IFERROR('σ и σw, МПа'!O6*$BE$2,"-")</f>
        <v>-</v>
      </c>
      <c r="P6" s="33" t="str">
        <f>IFERROR('σ и σw, МПа'!P6*$BE$2,"-")</f>
        <v>-</v>
      </c>
      <c r="Q6" s="31">
        <f>IFERROR('σ и σw, МПа'!D6*$BF$2,"-")</f>
        <v>247.20000000000002</v>
      </c>
      <c r="R6" s="32">
        <f>IFERROR('σ и σw, МПа'!E6*$BF$2,"-")</f>
        <v>235.2</v>
      </c>
      <c r="S6" s="32">
        <f>IFERROR('σ и σw, МПа'!F6*$BF$2,"-")</f>
        <v>235.2</v>
      </c>
      <c r="T6" s="32">
        <f>IFERROR('σ и σw, МПа'!G6*$BF$2,"-")</f>
        <v>235.2</v>
      </c>
      <c r="U6" s="32">
        <f>IFERROR('σ и σw, МПа'!H6*$BF$2,"-")</f>
        <v>235.2</v>
      </c>
      <c r="V6" s="32">
        <f>IFERROR('σ и σw, МПа'!I6*$BF$2,"-")</f>
        <v>212.4</v>
      </c>
      <c r="W6" s="32">
        <f>IFERROR('σ и σw, МПа'!J6*$BF$2,"-")</f>
        <v>188.4</v>
      </c>
      <c r="X6" s="32" t="str">
        <f>IFERROR('σ и σw, МПа'!K6*$BF$2,"-")</f>
        <v>-</v>
      </c>
      <c r="Y6" s="32" t="str">
        <f>IFERROR('σ и σw, МПа'!L6*$BF$2,"-")</f>
        <v>-</v>
      </c>
      <c r="Z6" s="32" t="str">
        <f>IFERROR('σ и σw, МПа'!M6*$BF$2,"-")</f>
        <v>-</v>
      </c>
      <c r="AA6" s="32" t="str">
        <f>IFERROR('σ и σw, МПа'!N6*$BF$2,"-")</f>
        <v>-</v>
      </c>
      <c r="AB6" s="32" t="str">
        <f>IFERROR('σ и σw, МПа'!O6*$BF$2,"-")</f>
        <v>-</v>
      </c>
      <c r="AC6" s="33" t="str">
        <f>IFERROR('σ и σw, МПа'!P6*$BF$2,"-")</f>
        <v>-</v>
      </c>
      <c r="AD6" s="31">
        <f>IFERROR('σ и σw, МПа'!Q6*$BG$2,"-")</f>
        <v>144.19999999999999</v>
      </c>
      <c r="AE6" s="32">
        <f>IFERROR('σ и σw, МПа'!R6*$BG$2,"-")</f>
        <v>137.19999999999999</v>
      </c>
      <c r="AF6" s="32">
        <f>IFERROR('σ и σw, МПа'!S6*$BG$2,"-")</f>
        <v>137.19999999999999</v>
      </c>
      <c r="AG6" s="32">
        <f>IFERROR('σ и σw, МПа'!T6*$BG$2,"-")</f>
        <v>137.19999999999999</v>
      </c>
      <c r="AH6" s="32">
        <f>IFERROR('σ и σw, МПа'!U6*$BG$2,"-")</f>
        <v>137.19999999999999</v>
      </c>
      <c r="AI6" s="32">
        <f>IFERROR('σ и σw, МПа'!V6*$BG$2,"-")</f>
        <v>123.89999999999999</v>
      </c>
      <c r="AJ6" s="32">
        <f>IFERROR('σ и σw, МПа'!W6*$BG$2,"-")</f>
        <v>109.89999999999999</v>
      </c>
      <c r="AK6" s="32" t="str">
        <f>IFERROR('σ и σw, МПа'!X6*$BG$2,"-")</f>
        <v>-</v>
      </c>
      <c r="AL6" s="32" t="str">
        <f>IFERROR('σ и σw, МПа'!Y6*$BG$2,"-")</f>
        <v>-</v>
      </c>
      <c r="AM6" s="32" t="str">
        <f>IFERROR('σ и σw, МПа'!Z6*$BG$2,"-")</f>
        <v>-</v>
      </c>
      <c r="AN6" s="32" t="str">
        <f>IFERROR('σ и σw, МПа'!AA6*$BG$2,"-")</f>
        <v>-</v>
      </c>
      <c r="AO6" s="32" t="str">
        <f>IFERROR('σ и σw, МПа'!AB6*$BG$2,"-")</f>
        <v>-</v>
      </c>
      <c r="AP6" s="33" t="str">
        <f>IFERROR('σ и σw, МПа'!AC6*$BG$2,"-")</f>
        <v>-</v>
      </c>
      <c r="AQ6" s="31">
        <f>IFERROR('σ и σw, МПа'!Q6*$BH$2,"-")</f>
        <v>226.60000000000002</v>
      </c>
      <c r="AR6" s="32">
        <f>IFERROR('σ и σw, МПа'!R6*$BH$2,"-")</f>
        <v>215.60000000000002</v>
      </c>
      <c r="AS6" s="32">
        <f>IFERROR('σ и σw, МПа'!S6*$BH$2,"-")</f>
        <v>215.60000000000002</v>
      </c>
      <c r="AT6" s="32">
        <f>IFERROR('σ и σw, МПа'!T6*$BH$2,"-")</f>
        <v>215.60000000000002</v>
      </c>
      <c r="AU6" s="32">
        <f>IFERROR('σ и σw, МПа'!U6*$BH$2,"-")</f>
        <v>215.60000000000002</v>
      </c>
      <c r="AV6" s="32">
        <f>IFERROR('σ и σw, МПа'!V6*$BH$2,"-")</f>
        <v>194.70000000000002</v>
      </c>
      <c r="AW6" s="32">
        <f>IFERROR('σ и σw, МПа'!W6*$BH$2,"-")</f>
        <v>172.70000000000002</v>
      </c>
      <c r="AX6" s="32" t="str">
        <f>IFERROR('σ и σw, МПа'!X6*$BH$2,"-")</f>
        <v>-</v>
      </c>
      <c r="AY6" s="32" t="str">
        <f>IFERROR('σ и σw, МПа'!Y6*$BH$2,"-")</f>
        <v>-</v>
      </c>
      <c r="AZ6" s="32" t="str">
        <f>IFERROR('σ и σw, МПа'!Z6*$BH$2,"-")</f>
        <v>-</v>
      </c>
      <c r="BA6" s="32" t="str">
        <f>IFERROR('σ и σw, МПа'!AA6*$BH$2,"-")</f>
        <v>-</v>
      </c>
      <c r="BB6" s="32" t="str">
        <f>IFERROR('σ и σw, МПа'!AB6*$BH$2,"-")</f>
        <v>-</v>
      </c>
      <c r="BC6" s="33" t="str">
        <f>IFERROR('σ и σw, МПа'!AC6*$BH$2,"-")</f>
        <v>-</v>
      </c>
    </row>
    <row r="7" spans="1:60" x14ac:dyDescent="0.25">
      <c r="A7" s="10" t="str">
        <f>INDEX('Обработка исходного'!B:B,ROW($B$3)+4*(ROW($B7)-ROW($B$3)))</f>
        <v>Сталь углеродистая</v>
      </c>
      <c r="B7" s="47" t="str">
        <f>INDEX('Обработка исходного'!D:D,ROW($B$3)+4*(ROW($B7)-ROW($B$3)))</f>
        <v>Ст3сп5</v>
      </c>
      <c r="C7" s="27" t="str">
        <f>'Rp0,2, МПа'!C7</f>
        <v>Поковки диаметром или толщиной до 300 мм, КП175*</v>
      </c>
      <c r="D7" s="31">
        <f>IFERROR('σ и σw, МПа'!D7*$BE$2,"-")</f>
        <v>163.33333333333334</v>
      </c>
      <c r="E7" s="32">
        <f>IFERROR('σ и σw, МПа'!E7*$BE$2,"-")</f>
        <v>155.86666666666665</v>
      </c>
      <c r="F7" s="32">
        <f>IFERROR('σ и σw, МПа'!F7*$BE$2,"-")</f>
        <v>155.86666666666665</v>
      </c>
      <c r="G7" s="32">
        <f>IFERROR('σ и σw, МПа'!G7*$BE$2,"-")</f>
        <v>155.86666666666665</v>
      </c>
      <c r="H7" s="32">
        <f>IFERROR('σ и σw, МПа'!H7*$BE$2,"-")</f>
        <v>146.53333333333333</v>
      </c>
      <c r="I7" s="32">
        <f>IFERROR('σ и σw, МПа'!I7*$BE$2,"-")</f>
        <v>137.19999999999999</v>
      </c>
      <c r="J7" s="32">
        <f>IFERROR('σ и σw, МПа'!J7*$BE$2,"-")</f>
        <v>127.86666666666665</v>
      </c>
      <c r="K7" s="32" t="str">
        <f>IFERROR('σ и σw, МПа'!K7*$BE$2,"-")</f>
        <v>-</v>
      </c>
      <c r="L7" s="32" t="str">
        <f>IFERROR('σ и σw, МПа'!L7*$BE$2,"-")</f>
        <v>-</v>
      </c>
      <c r="M7" s="32" t="str">
        <f>IFERROR('σ и σw, МПа'!M7*$BE$2,"-")</f>
        <v>-</v>
      </c>
      <c r="N7" s="32" t="str">
        <f>IFERROR('σ и σw, МПа'!N7*$BE$2,"-")</f>
        <v>-</v>
      </c>
      <c r="O7" s="32" t="str">
        <f>IFERROR('σ и σw, МПа'!O7*$BE$2,"-")</f>
        <v>-</v>
      </c>
      <c r="P7" s="33" t="str">
        <f>IFERROR('σ и σw, МПа'!P7*$BE$2,"-")</f>
        <v>-</v>
      </c>
      <c r="Q7" s="31">
        <f>IFERROR('σ и σw, МПа'!D7*$BF$2,"-")</f>
        <v>210</v>
      </c>
      <c r="R7" s="32">
        <f>IFERROR('σ и σw, МПа'!E7*$BF$2,"-")</f>
        <v>200.4</v>
      </c>
      <c r="S7" s="32">
        <f>IFERROR('σ и σw, МПа'!F7*$BF$2,"-")</f>
        <v>200.4</v>
      </c>
      <c r="T7" s="32">
        <f>IFERROR('σ и σw, МПа'!G7*$BF$2,"-")</f>
        <v>200.4</v>
      </c>
      <c r="U7" s="32">
        <f>IFERROR('σ и σw, МПа'!H7*$BF$2,"-")</f>
        <v>188.4</v>
      </c>
      <c r="V7" s="32">
        <f>IFERROR('σ и σw, МПа'!I7*$BF$2,"-")</f>
        <v>176.4</v>
      </c>
      <c r="W7" s="32">
        <f>IFERROR('σ и σw, МПа'!J7*$BF$2,"-")</f>
        <v>164.4</v>
      </c>
      <c r="X7" s="32" t="str">
        <f>IFERROR('σ и σw, МПа'!K7*$BF$2,"-")</f>
        <v>-</v>
      </c>
      <c r="Y7" s="32" t="str">
        <f>IFERROR('σ и σw, МПа'!L7*$BF$2,"-")</f>
        <v>-</v>
      </c>
      <c r="Z7" s="32" t="str">
        <f>IFERROR('σ и σw, МПа'!M7*$BF$2,"-")</f>
        <v>-</v>
      </c>
      <c r="AA7" s="32" t="str">
        <f>IFERROR('σ и σw, МПа'!N7*$BF$2,"-")</f>
        <v>-</v>
      </c>
      <c r="AB7" s="32" t="str">
        <f>IFERROR('σ и σw, МПа'!O7*$BF$2,"-")</f>
        <v>-</v>
      </c>
      <c r="AC7" s="33" t="str">
        <f>IFERROR('σ и σw, МПа'!P7*$BF$2,"-")</f>
        <v>-</v>
      </c>
      <c r="AD7" s="31">
        <f>IFERROR('σ и σw, МПа'!Q7*$BG$2,"-")</f>
        <v>122.49999999999999</v>
      </c>
      <c r="AE7" s="32">
        <f>IFERROR('σ и σw, МПа'!R7*$BG$2,"-")</f>
        <v>116.89999999999999</v>
      </c>
      <c r="AF7" s="32">
        <f>IFERROR('σ и σw, МПа'!S7*$BG$2,"-")</f>
        <v>116.89999999999999</v>
      </c>
      <c r="AG7" s="32">
        <f>IFERROR('σ и σw, МПа'!T7*$BG$2,"-")</f>
        <v>116.89999999999999</v>
      </c>
      <c r="AH7" s="32">
        <f>IFERROR('σ и σw, МПа'!U7*$BG$2,"-")</f>
        <v>109.89999999999999</v>
      </c>
      <c r="AI7" s="32">
        <f>IFERROR('σ и σw, МПа'!V7*$BG$2,"-")</f>
        <v>102.89999999999999</v>
      </c>
      <c r="AJ7" s="32">
        <f>IFERROR('σ и σw, МПа'!W7*$BG$2,"-")</f>
        <v>95.899999999999991</v>
      </c>
      <c r="AK7" s="32" t="str">
        <f>IFERROR('σ и σw, МПа'!X7*$BG$2,"-")</f>
        <v>-</v>
      </c>
      <c r="AL7" s="32" t="str">
        <f>IFERROR('σ и σw, МПа'!Y7*$BG$2,"-")</f>
        <v>-</v>
      </c>
      <c r="AM7" s="32" t="str">
        <f>IFERROR('σ и σw, МПа'!Z7*$BG$2,"-")</f>
        <v>-</v>
      </c>
      <c r="AN7" s="32" t="str">
        <f>IFERROR('σ и σw, МПа'!AA7*$BG$2,"-")</f>
        <v>-</v>
      </c>
      <c r="AO7" s="32" t="str">
        <f>IFERROR('σ и σw, МПа'!AB7*$BG$2,"-")</f>
        <v>-</v>
      </c>
      <c r="AP7" s="33" t="str">
        <f>IFERROR('σ и σw, МПа'!AC7*$BG$2,"-")</f>
        <v>-</v>
      </c>
      <c r="AQ7" s="31">
        <f>IFERROR('σ и σw, МПа'!Q7*$BH$2,"-")</f>
        <v>192.50000000000003</v>
      </c>
      <c r="AR7" s="32">
        <f>IFERROR('σ и σw, МПа'!R7*$BH$2,"-")</f>
        <v>183.70000000000002</v>
      </c>
      <c r="AS7" s="32">
        <f>IFERROR('σ и σw, МПа'!S7*$BH$2,"-")</f>
        <v>183.70000000000002</v>
      </c>
      <c r="AT7" s="32">
        <f>IFERROR('σ и σw, МПа'!T7*$BH$2,"-")</f>
        <v>183.70000000000002</v>
      </c>
      <c r="AU7" s="32">
        <f>IFERROR('σ и σw, МПа'!U7*$BH$2,"-")</f>
        <v>172.70000000000002</v>
      </c>
      <c r="AV7" s="32">
        <f>IFERROR('σ и σw, МПа'!V7*$BH$2,"-")</f>
        <v>161.70000000000002</v>
      </c>
      <c r="AW7" s="32">
        <f>IFERROR('σ и σw, МПа'!W7*$BH$2,"-")</f>
        <v>150.70000000000002</v>
      </c>
      <c r="AX7" s="32" t="str">
        <f>IFERROR('σ и σw, МПа'!X7*$BH$2,"-")</f>
        <v>-</v>
      </c>
      <c r="AY7" s="32" t="str">
        <f>IFERROR('σ и σw, МПа'!Y7*$BH$2,"-")</f>
        <v>-</v>
      </c>
      <c r="AZ7" s="32" t="str">
        <f>IFERROR('σ и σw, МПа'!Z7*$BH$2,"-")</f>
        <v>-</v>
      </c>
      <c r="BA7" s="32" t="str">
        <f>IFERROR('σ и σw, МПа'!AA7*$BH$2,"-")</f>
        <v>-</v>
      </c>
      <c r="BB7" s="32" t="str">
        <f>IFERROR('σ и σw, МПа'!AB7*$BH$2,"-")</f>
        <v>-</v>
      </c>
      <c r="BC7" s="33" t="str">
        <f>IFERROR('σ и σw, МПа'!AC7*$BH$2,"-")</f>
        <v>-</v>
      </c>
    </row>
    <row r="8" spans="1:60" x14ac:dyDescent="0.25">
      <c r="A8" s="10" t="str">
        <f>INDEX('Обработка исходного'!B:B,ROW($B$3)+4*(ROW($B8)-ROW($B$3)))</f>
        <v>Сталь углеродистая</v>
      </c>
      <c r="B8" s="47" t="str">
        <f>INDEX('Обработка исходного'!D:D,ROW($B$3)+4*(ROW($B8)-ROW($B$3)))</f>
        <v>Ст3сп5</v>
      </c>
      <c r="C8" s="27" t="str">
        <f>'Rp0,2, МПа'!C8</f>
        <v>Поковки диаметром или толщиной до 300 мм, КП195*</v>
      </c>
      <c r="D8" s="31">
        <f>IFERROR('σ и σw, МПа'!D8*$BE$2,"-")</f>
        <v>182</v>
      </c>
      <c r="E8" s="32">
        <f>IFERROR('σ и σw, МПа'!E8*$BE$2,"-")</f>
        <v>182</v>
      </c>
      <c r="F8" s="32">
        <f>IFERROR('σ и σw, МПа'!F8*$BE$2,"-")</f>
        <v>182</v>
      </c>
      <c r="G8" s="32">
        <f>IFERROR('σ и σw, МПа'!G8*$BE$2,"-")</f>
        <v>182</v>
      </c>
      <c r="H8" s="32">
        <f>IFERROR('σ и σw, МПа'!H8*$BE$2,"-")</f>
        <v>165.2</v>
      </c>
      <c r="I8" s="32">
        <f>IFERROR('σ и σw, МПа'!I8*$BE$2,"-")</f>
        <v>155.86666666666665</v>
      </c>
      <c r="J8" s="32">
        <f>IFERROR('σ и σw, МПа'!J8*$BE$2,"-")</f>
        <v>137.19999999999999</v>
      </c>
      <c r="K8" s="32" t="str">
        <f>IFERROR('σ и σw, МПа'!K8*$BE$2,"-")</f>
        <v>-</v>
      </c>
      <c r="L8" s="32" t="str">
        <f>IFERROR('σ и σw, МПа'!L8*$BE$2,"-")</f>
        <v>-</v>
      </c>
      <c r="M8" s="32" t="str">
        <f>IFERROR('σ и σw, МПа'!M8*$BE$2,"-")</f>
        <v>-</v>
      </c>
      <c r="N8" s="32" t="str">
        <f>IFERROR('σ и σw, МПа'!N8*$BE$2,"-")</f>
        <v>-</v>
      </c>
      <c r="O8" s="32" t="str">
        <f>IFERROR('σ и σw, МПа'!O8*$BE$2,"-")</f>
        <v>-</v>
      </c>
      <c r="P8" s="33" t="str">
        <f>IFERROR('σ и σw, МПа'!P8*$BE$2,"-")</f>
        <v>-</v>
      </c>
      <c r="Q8" s="31">
        <f>IFERROR('σ и σw, МПа'!D8*$BF$2,"-")</f>
        <v>234</v>
      </c>
      <c r="R8" s="32">
        <f>IFERROR('σ и σw, МПа'!E8*$BF$2,"-")</f>
        <v>234</v>
      </c>
      <c r="S8" s="32">
        <f>IFERROR('σ и σw, МПа'!F8*$BF$2,"-")</f>
        <v>234</v>
      </c>
      <c r="T8" s="32">
        <f>IFERROR('σ и σw, МПа'!G8*$BF$2,"-")</f>
        <v>234</v>
      </c>
      <c r="U8" s="32">
        <f>IFERROR('σ и σw, МПа'!H8*$BF$2,"-")</f>
        <v>212.4</v>
      </c>
      <c r="V8" s="32">
        <f>IFERROR('σ и σw, МПа'!I8*$BF$2,"-")</f>
        <v>200.4</v>
      </c>
      <c r="W8" s="32">
        <f>IFERROR('σ и σw, МПа'!J8*$BF$2,"-")</f>
        <v>176.4</v>
      </c>
      <c r="X8" s="32" t="str">
        <f>IFERROR('σ и σw, МПа'!K8*$BF$2,"-")</f>
        <v>-</v>
      </c>
      <c r="Y8" s="32" t="str">
        <f>IFERROR('σ и σw, МПа'!L8*$BF$2,"-")</f>
        <v>-</v>
      </c>
      <c r="Z8" s="32" t="str">
        <f>IFERROR('σ и σw, МПа'!M8*$BF$2,"-")</f>
        <v>-</v>
      </c>
      <c r="AA8" s="32" t="str">
        <f>IFERROR('σ и σw, МПа'!N8*$BF$2,"-")</f>
        <v>-</v>
      </c>
      <c r="AB8" s="32" t="str">
        <f>IFERROR('σ и σw, МПа'!O8*$BF$2,"-")</f>
        <v>-</v>
      </c>
      <c r="AC8" s="33" t="str">
        <f>IFERROR('σ и σw, МПа'!P8*$BF$2,"-")</f>
        <v>-</v>
      </c>
      <c r="AD8" s="31">
        <f>IFERROR('σ и σw, МПа'!Q8*$BG$2,"-")</f>
        <v>136.5</v>
      </c>
      <c r="AE8" s="32">
        <f>IFERROR('σ и σw, МПа'!R8*$BG$2,"-")</f>
        <v>136.5</v>
      </c>
      <c r="AF8" s="32">
        <f>IFERROR('σ и σw, МПа'!S8*$BG$2,"-")</f>
        <v>136.5</v>
      </c>
      <c r="AG8" s="32">
        <f>IFERROR('σ и σw, МПа'!T8*$BG$2,"-")</f>
        <v>136.5</v>
      </c>
      <c r="AH8" s="32">
        <f>IFERROR('σ и σw, МПа'!U8*$BG$2,"-")</f>
        <v>123.89999999999999</v>
      </c>
      <c r="AI8" s="32">
        <f>IFERROR('σ и σw, МПа'!V8*$BG$2,"-")</f>
        <v>116.89999999999999</v>
      </c>
      <c r="AJ8" s="32">
        <f>IFERROR('σ и σw, МПа'!W8*$BG$2,"-")</f>
        <v>102.89999999999999</v>
      </c>
      <c r="AK8" s="32" t="str">
        <f>IFERROR('σ и σw, МПа'!X8*$BG$2,"-")</f>
        <v>-</v>
      </c>
      <c r="AL8" s="32" t="str">
        <f>IFERROR('σ и σw, МПа'!Y8*$BG$2,"-")</f>
        <v>-</v>
      </c>
      <c r="AM8" s="32" t="str">
        <f>IFERROR('σ и σw, МПа'!Z8*$BG$2,"-")</f>
        <v>-</v>
      </c>
      <c r="AN8" s="32" t="str">
        <f>IFERROR('σ и σw, МПа'!AA8*$BG$2,"-")</f>
        <v>-</v>
      </c>
      <c r="AO8" s="32" t="str">
        <f>IFERROR('σ и σw, МПа'!AB8*$BG$2,"-")</f>
        <v>-</v>
      </c>
      <c r="AP8" s="33" t="str">
        <f>IFERROR('σ и σw, МПа'!AC8*$BG$2,"-")</f>
        <v>-</v>
      </c>
      <c r="AQ8" s="31">
        <f>IFERROR('σ и σw, МПа'!Q8*$BH$2,"-")</f>
        <v>214.50000000000003</v>
      </c>
      <c r="AR8" s="32">
        <f>IFERROR('σ и σw, МПа'!R8*$BH$2,"-")</f>
        <v>214.50000000000003</v>
      </c>
      <c r="AS8" s="32">
        <f>IFERROR('σ и σw, МПа'!S8*$BH$2,"-")</f>
        <v>214.50000000000003</v>
      </c>
      <c r="AT8" s="32">
        <f>IFERROR('σ и σw, МПа'!T8*$BH$2,"-")</f>
        <v>214.50000000000003</v>
      </c>
      <c r="AU8" s="32">
        <f>IFERROR('σ и σw, МПа'!U8*$BH$2,"-")</f>
        <v>194.70000000000002</v>
      </c>
      <c r="AV8" s="32">
        <f>IFERROR('σ и σw, МПа'!V8*$BH$2,"-")</f>
        <v>183.70000000000002</v>
      </c>
      <c r="AW8" s="32">
        <f>IFERROR('σ и σw, МПа'!W8*$BH$2,"-")</f>
        <v>161.70000000000002</v>
      </c>
      <c r="AX8" s="32" t="str">
        <f>IFERROR('σ и σw, МПа'!X8*$BH$2,"-")</f>
        <v>-</v>
      </c>
      <c r="AY8" s="32" t="str">
        <f>IFERROR('σ и σw, МПа'!Y8*$BH$2,"-")</f>
        <v>-</v>
      </c>
      <c r="AZ8" s="32" t="str">
        <f>IFERROR('σ и σw, МПа'!Z8*$BH$2,"-")</f>
        <v>-</v>
      </c>
      <c r="BA8" s="32" t="str">
        <f>IFERROR('σ и σw, МПа'!AA8*$BH$2,"-")</f>
        <v>-</v>
      </c>
      <c r="BB8" s="32" t="str">
        <f>IFERROR('σ и σw, МПа'!AB8*$BH$2,"-")</f>
        <v>-</v>
      </c>
      <c r="BC8" s="33" t="str">
        <f>IFERROR('σ и σw, МПа'!AC8*$BH$2,"-")</f>
        <v>-</v>
      </c>
    </row>
    <row r="9" spans="1:60" x14ac:dyDescent="0.25">
      <c r="A9" s="10" t="str">
        <f>INDEX('Обработка исходного'!B:B,ROW($B$3)+4*(ROW($B9)-ROW($B$3)))</f>
        <v>Сталь углеродистая</v>
      </c>
      <c r="B9" s="47" t="str">
        <f>INDEX('Обработка исходного'!D:D,ROW($B$3)+4*(ROW($B9)-ROW($B$3)))</f>
        <v>Ст3сп5</v>
      </c>
      <c r="C9" s="27" t="str">
        <f>'Rp0,2, МПа'!C9</f>
        <v>Поковки диаметром или толщиной до 50 мм, КП215*</v>
      </c>
      <c r="D9" s="31">
        <f>IFERROR('σ и σw, МПа'!D9*$BE$2,"-")</f>
        <v>200.66666666666666</v>
      </c>
      <c r="E9" s="32">
        <f>IFERROR('σ и σw, МПа'!E9*$BE$2,"-")</f>
        <v>192.26666666666668</v>
      </c>
      <c r="F9" s="32">
        <f>IFERROR('σ и σw, МПа'!F9*$BE$2,"-")</f>
        <v>192.26666666666668</v>
      </c>
      <c r="G9" s="32">
        <f>IFERROR('σ и σw, МПа'!G9*$BE$2,"-")</f>
        <v>192.26666666666668</v>
      </c>
      <c r="H9" s="32">
        <f>IFERROR('σ и σw, МПа'!H9*$BE$2,"-")</f>
        <v>182.93333333333331</v>
      </c>
      <c r="I9" s="32">
        <f>IFERROR('σ и σw, МПа'!I9*$BE$2,"-")</f>
        <v>182.93333333333331</v>
      </c>
      <c r="J9" s="32">
        <f>IFERROR('σ и σw, МПа'!J9*$BE$2,"-")</f>
        <v>155.86666666666665</v>
      </c>
      <c r="K9" s="32" t="str">
        <f>IFERROR('σ и σw, МПа'!K9*$BE$2,"-")</f>
        <v>-</v>
      </c>
      <c r="L9" s="32" t="str">
        <f>IFERROR('σ и σw, МПа'!L9*$BE$2,"-")</f>
        <v>-</v>
      </c>
      <c r="M9" s="32" t="str">
        <f>IFERROR('σ и σw, МПа'!M9*$BE$2,"-")</f>
        <v>-</v>
      </c>
      <c r="N9" s="32" t="str">
        <f>IFERROR('σ и σw, МПа'!N9*$BE$2,"-")</f>
        <v>-</v>
      </c>
      <c r="O9" s="32" t="str">
        <f>IFERROR('σ и σw, МПа'!O9*$BE$2,"-")</f>
        <v>-</v>
      </c>
      <c r="P9" s="33" t="str">
        <f>IFERROR('σ и σw, МПа'!P9*$BE$2,"-")</f>
        <v>-</v>
      </c>
      <c r="Q9" s="31">
        <f>IFERROR('σ и σw, МПа'!D9*$BF$2,"-")</f>
        <v>258</v>
      </c>
      <c r="R9" s="32">
        <f>IFERROR('σ и σw, МПа'!E9*$BF$2,"-")</f>
        <v>247.20000000000002</v>
      </c>
      <c r="S9" s="32">
        <f>IFERROR('σ и σw, МПа'!F9*$BF$2,"-")</f>
        <v>247.20000000000002</v>
      </c>
      <c r="T9" s="32">
        <f>IFERROR('σ и σw, МПа'!G9*$BF$2,"-")</f>
        <v>247.20000000000002</v>
      </c>
      <c r="U9" s="32">
        <f>IFERROR('σ и σw, МПа'!H9*$BF$2,"-")</f>
        <v>235.2</v>
      </c>
      <c r="V9" s="32">
        <f>IFERROR('σ и σw, МПа'!I9*$BF$2,"-")</f>
        <v>235.2</v>
      </c>
      <c r="W9" s="32">
        <f>IFERROR('σ и σw, МПа'!J9*$BF$2,"-")</f>
        <v>200.4</v>
      </c>
      <c r="X9" s="32" t="str">
        <f>IFERROR('σ и σw, МПа'!K9*$BF$2,"-")</f>
        <v>-</v>
      </c>
      <c r="Y9" s="32" t="str">
        <f>IFERROR('σ и σw, МПа'!L9*$BF$2,"-")</f>
        <v>-</v>
      </c>
      <c r="Z9" s="32" t="str">
        <f>IFERROR('σ и σw, МПа'!M9*$BF$2,"-")</f>
        <v>-</v>
      </c>
      <c r="AA9" s="32" t="str">
        <f>IFERROR('σ и σw, МПа'!N9*$BF$2,"-")</f>
        <v>-</v>
      </c>
      <c r="AB9" s="32" t="str">
        <f>IFERROR('σ и σw, МПа'!O9*$BF$2,"-")</f>
        <v>-</v>
      </c>
      <c r="AC9" s="33" t="str">
        <f>IFERROR('σ и σw, МПа'!P9*$BF$2,"-")</f>
        <v>-</v>
      </c>
      <c r="AD9" s="31">
        <f>IFERROR('σ и σw, МПа'!Q9*$BG$2,"-")</f>
        <v>150.5</v>
      </c>
      <c r="AE9" s="32">
        <f>IFERROR('σ и σw, МПа'!R9*$BG$2,"-")</f>
        <v>144.19999999999999</v>
      </c>
      <c r="AF9" s="32">
        <f>IFERROR('σ и σw, МПа'!S9*$BG$2,"-")</f>
        <v>144.19999999999999</v>
      </c>
      <c r="AG9" s="32">
        <f>IFERROR('σ и σw, МПа'!T9*$BG$2,"-")</f>
        <v>144.19999999999999</v>
      </c>
      <c r="AH9" s="32">
        <f>IFERROR('σ и σw, МПа'!U9*$BG$2,"-")</f>
        <v>137.19999999999999</v>
      </c>
      <c r="AI9" s="32">
        <f>IFERROR('σ и σw, МПа'!V9*$BG$2,"-")</f>
        <v>137.19999999999999</v>
      </c>
      <c r="AJ9" s="32">
        <f>IFERROR('σ и σw, МПа'!W9*$BG$2,"-")</f>
        <v>116.89999999999999</v>
      </c>
      <c r="AK9" s="32" t="str">
        <f>IFERROR('σ и σw, МПа'!X9*$BG$2,"-")</f>
        <v>-</v>
      </c>
      <c r="AL9" s="32" t="str">
        <f>IFERROR('σ и σw, МПа'!Y9*$BG$2,"-")</f>
        <v>-</v>
      </c>
      <c r="AM9" s="32" t="str">
        <f>IFERROR('σ и σw, МПа'!Z9*$BG$2,"-")</f>
        <v>-</v>
      </c>
      <c r="AN9" s="32" t="str">
        <f>IFERROR('σ и σw, МПа'!AA9*$BG$2,"-")</f>
        <v>-</v>
      </c>
      <c r="AO9" s="32" t="str">
        <f>IFERROR('σ и σw, МПа'!AB9*$BG$2,"-")</f>
        <v>-</v>
      </c>
      <c r="AP9" s="33" t="str">
        <f>IFERROR('σ и σw, МПа'!AC9*$BG$2,"-")</f>
        <v>-</v>
      </c>
      <c r="AQ9" s="31">
        <f>IFERROR('σ и σw, МПа'!Q9*$BH$2,"-")</f>
        <v>236.50000000000003</v>
      </c>
      <c r="AR9" s="32">
        <f>IFERROR('σ и σw, МПа'!R9*$BH$2,"-")</f>
        <v>226.60000000000002</v>
      </c>
      <c r="AS9" s="32">
        <f>IFERROR('σ и σw, МПа'!S9*$BH$2,"-")</f>
        <v>226.60000000000002</v>
      </c>
      <c r="AT9" s="32">
        <f>IFERROR('σ и σw, МПа'!T9*$BH$2,"-")</f>
        <v>226.60000000000002</v>
      </c>
      <c r="AU9" s="32">
        <f>IFERROR('σ и σw, МПа'!U9*$BH$2,"-")</f>
        <v>215.60000000000002</v>
      </c>
      <c r="AV9" s="32">
        <f>IFERROR('σ и σw, МПа'!V9*$BH$2,"-")</f>
        <v>215.60000000000002</v>
      </c>
      <c r="AW9" s="32">
        <f>IFERROR('σ и σw, МПа'!W9*$BH$2,"-")</f>
        <v>183.70000000000002</v>
      </c>
      <c r="AX9" s="32" t="str">
        <f>IFERROR('σ и σw, МПа'!X9*$BH$2,"-")</f>
        <v>-</v>
      </c>
      <c r="AY9" s="32" t="str">
        <f>IFERROR('σ и σw, МПа'!Y9*$BH$2,"-")</f>
        <v>-</v>
      </c>
      <c r="AZ9" s="32" t="str">
        <f>IFERROR('σ и σw, МПа'!Z9*$BH$2,"-")</f>
        <v>-</v>
      </c>
      <c r="BA9" s="32" t="str">
        <f>IFERROR('σ и σw, МПа'!AA9*$BH$2,"-")</f>
        <v>-</v>
      </c>
      <c r="BB9" s="32" t="str">
        <f>IFERROR('σ и σw, МПа'!AB9*$BH$2,"-")</f>
        <v>-</v>
      </c>
      <c r="BC9" s="33" t="str">
        <f>IFERROR('σ и σw, МПа'!AC9*$BH$2,"-")</f>
        <v>-</v>
      </c>
    </row>
    <row r="10" spans="1:60" x14ac:dyDescent="0.25">
      <c r="A10" s="10" t="str">
        <f>INDEX('Обработка исходного'!B:B,ROW($B$3)+4*(ROW($B10)-ROW($B$3)))</f>
        <v>Сталь углеродистая</v>
      </c>
      <c r="B10" s="47">
        <f>INDEX('Обработка исходного'!D:D,ROW($B$3)+4*(ROW($B10)-ROW($B$3)))</f>
        <v>10</v>
      </c>
      <c r="C10" s="27" t="str">
        <f>'Rp0,2, МПа'!C10</f>
        <v>Трубы холодно- и теплодеформированные бесшовные</v>
      </c>
      <c r="D10" s="31">
        <f>IFERROR('σ и σw, МПа'!D10*$BE$2,"-")</f>
        <v>184.69230769230765</v>
      </c>
      <c r="E10" s="32">
        <f>IFERROR('σ и σw, МПа'!E10*$BE$2,"-")</f>
        <v>179.30769230769229</v>
      </c>
      <c r="F10" s="32">
        <f>IFERROR('σ и σw, МПа'!F10*$BE$2,"-")</f>
        <v>179.30769230769229</v>
      </c>
      <c r="G10" s="32">
        <f>IFERROR('σ и σw, МПа'!G10*$BE$2,"-")</f>
        <v>168.93333333333334</v>
      </c>
      <c r="H10" s="32">
        <f>IFERROR('σ и σw, МПа'!H10*$BE$2,"-")</f>
        <v>164.26666666666665</v>
      </c>
      <c r="I10" s="32">
        <f>IFERROR('σ и σw, МПа'!I10*$BE$2,"-")</f>
        <v>146.53333333333333</v>
      </c>
      <c r="J10" s="32">
        <f>IFERROR('σ и σw, МПа'!J10*$BE$2,"-")</f>
        <v>127.86666666666665</v>
      </c>
      <c r="K10" s="32">
        <f>IFERROR('σ и σw, МПа'!K10*$BE$2,"-")</f>
        <v>110.13333333333334</v>
      </c>
      <c r="L10" s="32" t="str">
        <f>IFERROR('σ и σw, МПа'!L10*$BE$2,"-")</f>
        <v>-</v>
      </c>
      <c r="M10" s="32" t="str">
        <f>IFERROR('σ и σw, МПа'!M10*$BE$2,"-")</f>
        <v>-</v>
      </c>
      <c r="N10" s="32" t="str">
        <f>IFERROR('σ и σw, МПа'!N10*$BE$2,"-")</f>
        <v>-</v>
      </c>
      <c r="O10" s="32" t="str">
        <f>IFERROR('σ и σw, МПа'!O10*$BE$2,"-")</f>
        <v>-</v>
      </c>
      <c r="P10" s="33" t="str">
        <f>IFERROR('σ и σw, МПа'!P10*$BE$2,"-")</f>
        <v>-</v>
      </c>
      <c r="Q10" s="31">
        <f>IFERROR('σ и σw, МПа'!D10*$BF$2,"-")</f>
        <v>237.46153846153842</v>
      </c>
      <c r="R10" s="32">
        <f>IFERROR('σ и σw, МПа'!E10*$BF$2,"-")</f>
        <v>230.53846153846152</v>
      </c>
      <c r="S10" s="32">
        <f>IFERROR('σ и σw, МПа'!F10*$BF$2,"-")</f>
        <v>230.53846153846152</v>
      </c>
      <c r="T10" s="32">
        <f>IFERROR('σ и σw, МПа'!G10*$BF$2,"-")</f>
        <v>217.20000000000002</v>
      </c>
      <c r="U10" s="32">
        <f>IFERROR('σ и σw, МПа'!H10*$BF$2,"-")</f>
        <v>211.2</v>
      </c>
      <c r="V10" s="32">
        <f>IFERROR('σ и σw, МПа'!I10*$BF$2,"-")</f>
        <v>188.4</v>
      </c>
      <c r="W10" s="32">
        <f>IFERROR('σ и σw, МПа'!J10*$BF$2,"-")</f>
        <v>164.4</v>
      </c>
      <c r="X10" s="32">
        <f>IFERROR('σ и σw, МПа'!K10*$BF$2,"-")</f>
        <v>141.60000000000002</v>
      </c>
      <c r="Y10" s="32" t="str">
        <f>IFERROR('σ и σw, МПа'!L10*$BF$2,"-")</f>
        <v>-</v>
      </c>
      <c r="Z10" s="32" t="str">
        <f>IFERROR('σ и σw, МПа'!M10*$BF$2,"-")</f>
        <v>-</v>
      </c>
      <c r="AA10" s="32" t="str">
        <f>IFERROR('σ и σw, МПа'!N10*$BF$2,"-")</f>
        <v>-</v>
      </c>
      <c r="AB10" s="32" t="str">
        <f>IFERROR('σ и σw, МПа'!O10*$BF$2,"-")</f>
        <v>-</v>
      </c>
      <c r="AC10" s="33" t="str">
        <f>IFERROR('σ и σw, МПа'!P10*$BF$2,"-")</f>
        <v>-</v>
      </c>
      <c r="AD10" s="31">
        <f>IFERROR('σ и σw, МПа'!Q10*$BG$2,"-")</f>
        <v>144.19999999999999</v>
      </c>
      <c r="AE10" s="32">
        <f>IFERROR('σ и σw, МПа'!R10*$BG$2,"-")</f>
        <v>137.19999999999999</v>
      </c>
      <c r="AF10" s="32">
        <f>IFERROR('σ и σw, МПа'!S10*$BG$2,"-")</f>
        <v>136.5</v>
      </c>
      <c r="AG10" s="32">
        <f>IFERROR('σ и σw, МПа'!T10*$BG$2,"-")</f>
        <v>126.69999999999999</v>
      </c>
      <c r="AH10" s="32">
        <f>IFERROR('σ и σw, МПа'!U10*$BG$2,"-")</f>
        <v>123.19999999999999</v>
      </c>
      <c r="AI10" s="32">
        <f>IFERROR('σ и σw, МПа'!V10*$BG$2,"-")</f>
        <v>109.89999999999999</v>
      </c>
      <c r="AJ10" s="32">
        <f>IFERROR('σ и σw, МПа'!W10*$BG$2,"-")</f>
        <v>95.899999999999991</v>
      </c>
      <c r="AK10" s="32">
        <f>IFERROR('σ и σw, МПа'!X10*$BG$2,"-")</f>
        <v>82.6</v>
      </c>
      <c r="AL10" s="32" t="str">
        <f>IFERROR('σ и σw, МПа'!Y10*$BG$2,"-")</f>
        <v>-</v>
      </c>
      <c r="AM10" s="32" t="str">
        <f>IFERROR('σ и σw, МПа'!Z10*$BG$2,"-")</f>
        <v>-</v>
      </c>
      <c r="AN10" s="32" t="str">
        <f>IFERROR('σ и σw, МПа'!AA10*$BG$2,"-")</f>
        <v>-</v>
      </c>
      <c r="AO10" s="32" t="str">
        <f>IFERROR('σ и σw, МПа'!AB10*$BG$2,"-")</f>
        <v>-</v>
      </c>
      <c r="AP10" s="33" t="str">
        <f>IFERROR('σ и σw, МПа'!AC10*$BG$2,"-")</f>
        <v>-</v>
      </c>
      <c r="AQ10" s="31">
        <f>IFERROR('σ и σw, МПа'!Q10*$BH$2,"-")</f>
        <v>226.60000000000002</v>
      </c>
      <c r="AR10" s="32">
        <f>IFERROR('σ и σw, МПа'!R10*$BH$2,"-")</f>
        <v>215.60000000000002</v>
      </c>
      <c r="AS10" s="32">
        <f>IFERROR('σ и σw, МПа'!S10*$BH$2,"-")</f>
        <v>214.50000000000003</v>
      </c>
      <c r="AT10" s="32">
        <f>IFERROR('σ и σw, МПа'!T10*$BH$2,"-")</f>
        <v>199.10000000000002</v>
      </c>
      <c r="AU10" s="32">
        <f>IFERROR('σ и σw, МПа'!U10*$BH$2,"-")</f>
        <v>193.60000000000002</v>
      </c>
      <c r="AV10" s="32">
        <f>IFERROR('σ и σw, МПа'!V10*$BH$2,"-")</f>
        <v>172.70000000000002</v>
      </c>
      <c r="AW10" s="32">
        <f>IFERROR('σ и σw, МПа'!W10*$BH$2,"-")</f>
        <v>150.70000000000002</v>
      </c>
      <c r="AX10" s="32">
        <f>IFERROR('σ и σw, МПа'!X10*$BH$2,"-")</f>
        <v>129.80000000000001</v>
      </c>
      <c r="AY10" s="32" t="str">
        <f>IFERROR('σ и σw, МПа'!Y10*$BH$2,"-")</f>
        <v>-</v>
      </c>
      <c r="AZ10" s="32" t="str">
        <f>IFERROR('σ и σw, МПа'!Z10*$BH$2,"-")</f>
        <v>-</v>
      </c>
      <c r="BA10" s="32" t="str">
        <f>IFERROR('σ и σw, МПа'!AA10*$BH$2,"-")</f>
        <v>-</v>
      </c>
      <c r="BB10" s="32" t="str">
        <f>IFERROR('σ и σw, МПа'!AB10*$BH$2,"-")</f>
        <v>-</v>
      </c>
      <c r="BC10" s="33" t="str">
        <f>IFERROR('σ и σw, МПа'!AC10*$BH$2,"-")</f>
        <v>-</v>
      </c>
    </row>
    <row r="11" spans="1:60" ht="25.5" x14ac:dyDescent="0.25">
      <c r="A11" s="10" t="str">
        <f>INDEX('Обработка исходного'!B:B,ROW($B$3)+4*(ROW($B11)-ROW($B$3)))</f>
        <v>Сталь углеродистая</v>
      </c>
      <c r="B11" s="47">
        <f>INDEX('Обработка исходного'!D:D,ROW($B$3)+4*(ROW($B11)-ROW($B$3)))</f>
        <v>10</v>
      </c>
      <c r="C11" s="27" t="str">
        <f>'Rp0,2, МПа'!C11</f>
        <v>Сортовая горячекатаная и кованая сталь толщиной или диаметром до 80 мм</v>
      </c>
      <c r="D11" s="31">
        <f>IFERROR('σ и σw, МПа'!D11*$BE$2,"-")</f>
        <v>173.6</v>
      </c>
      <c r="E11" s="32">
        <f>IFERROR('σ и σw, МПа'!E11*$BE$2,"-")</f>
        <v>173.6</v>
      </c>
      <c r="F11" s="32">
        <f>IFERROR('σ и σw, МПа'!F11*$BE$2,"-")</f>
        <v>173.6</v>
      </c>
      <c r="G11" s="32">
        <f>IFERROR('σ и σw, МПа'!G11*$BE$2,"-")</f>
        <v>165.2</v>
      </c>
      <c r="H11" s="32">
        <f>IFERROR('σ и σw, МПа'!H11*$BE$2,"-")</f>
        <v>165.2</v>
      </c>
      <c r="I11" s="32">
        <f>IFERROR('σ и σw, МПа'!I11*$BE$2,"-")</f>
        <v>146.53333333333333</v>
      </c>
      <c r="J11" s="32">
        <f>IFERROR('σ и σw, МПа'!J11*$BE$2,"-")</f>
        <v>127.86666666666665</v>
      </c>
      <c r="K11" s="32">
        <f>IFERROR('σ и σw, МПа'!K11*$BE$2,"-")</f>
        <v>110.13333333333334</v>
      </c>
      <c r="L11" s="32" t="str">
        <f>IFERROR('σ и σw, МПа'!L11*$BE$2,"-")</f>
        <v>-</v>
      </c>
      <c r="M11" s="32" t="str">
        <f>IFERROR('σ и σw, МПа'!M11*$BE$2,"-")</f>
        <v>-</v>
      </c>
      <c r="N11" s="32" t="str">
        <f>IFERROR('σ и σw, МПа'!N11*$BE$2,"-")</f>
        <v>-</v>
      </c>
      <c r="O11" s="32" t="str">
        <f>IFERROR('σ и σw, МПа'!O11*$BE$2,"-")</f>
        <v>-</v>
      </c>
      <c r="P11" s="33" t="str">
        <f>IFERROR('σ и σw, МПа'!P11*$BE$2,"-")</f>
        <v>-</v>
      </c>
      <c r="Q11" s="31">
        <f>IFERROR('σ и σw, МПа'!D11*$BF$2,"-")</f>
        <v>223.20000000000002</v>
      </c>
      <c r="R11" s="32">
        <f>IFERROR('σ и σw, МПа'!E11*$BF$2,"-")</f>
        <v>223.20000000000002</v>
      </c>
      <c r="S11" s="32">
        <f>IFERROR('σ и σw, МПа'!F11*$BF$2,"-")</f>
        <v>223.20000000000002</v>
      </c>
      <c r="T11" s="32">
        <f>IFERROR('σ и σw, МПа'!G11*$BF$2,"-")</f>
        <v>212.4</v>
      </c>
      <c r="U11" s="32">
        <f>IFERROR('σ и σw, МПа'!H11*$BF$2,"-")</f>
        <v>212.4</v>
      </c>
      <c r="V11" s="32">
        <f>IFERROR('σ и σw, МПа'!I11*$BF$2,"-")</f>
        <v>188.4</v>
      </c>
      <c r="W11" s="32">
        <f>IFERROR('σ и σw, МПа'!J11*$BF$2,"-")</f>
        <v>164.4</v>
      </c>
      <c r="X11" s="32">
        <f>IFERROR('σ и σw, МПа'!K11*$BF$2,"-")</f>
        <v>141.60000000000002</v>
      </c>
      <c r="Y11" s="32" t="str">
        <f>IFERROR('σ и σw, МПа'!L11*$BF$2,"-")</f>
        <v>-</v>
      </c>
      <c r="Z11" s="32" t="str">
        <f>IFERROR('σ и σw, МПа'!M11*$BF$2,"-")</f>
        <v>-</v>
      </c>
      <c r="AA11" s="32" t="str">
        <f>IFERROR('σ и σw, МПа'!N11*$BF$2,"-")</f>
        <v>-</v>
      </c>
      <c r="AB11" s="32" t="str">
        <f>IFERROR('σ и σw, МПа'!O11*$BF$2,"-")</f>
        <v>-</v>
      </c>
      <c r="AC11" s="33" t="str">
        <f>IFERROR('σ и σw, МПа'!P11*$BF$2,"-")</f>
        <v>-</v>
      </c>
      <c r="AD11" s="31">
        <f>IFERROR('σ и σw, МПа'!Q11*$BG$2,"-")</f>
        <v>130.19999999999999</v>
      </c>
      <c r="AE11" s="32">
        <f>IFERROR('σ и σw, МПа'!R11*$BG$2,"-")</f>
        <v>130.19999999999999</v>
      </c>
      <c r="AF11" s="32">
        <f>IFERROR('σ и σw, МПа'!S11*$BG$2,"-")</f>
        <v>130.19999999999999</v>
      </c>
      <c r="AG11" s="32">
        <f>IFERROR('σ и σw, МПа'!T11*$BG$2,"-")</f>
        <v>123.89999999999999</v>
      </c>
      <c r="AH11" s="32">
        <f>IFERROR('σ и σw, МПа'!U11*$BG$2,"-")</f>
        <v>123.89999999999999</v>
      </c>
      <c r="AI11" s="32">
        <f>IFERROR('σ и σw, МПа'!V11*$BG$2,"-")</f>
        <v>109.89999999999999</v>
      </c>
      <c r="AJ11" s="32">
        <f>IFERROR('σ и σw, МПа'!W11*$BG$2,"-")</f>
        <v>95.899999999999991</v>
      </c>
      <c r="AK11" s="32">
        <f>IFERROR('σ и σw, МПа'!X11*$BG$2,"-")</f>
        <v>82.6</v>
      </c>
      <c r="AL11" s="32" t="str">
        <f>IFERROR('σ и σw, МПа'!Y11*$BG$2,"-")</f>
        <v>-</v>
      </c>
      <c r="AM11" s="32" t="str">
        <f>IFERROR('σ и σw, МПа'!Z11*$BG$2,"-")</f>
        <v>-</v>
      </c>
      <c r="AN11" s="32" t="str">
        <f>IFERROR('σ и σw, МПа'!AA11*$BG$2,"-")</f>
        <v>-</v>
      </c>
      <c r="AO11" s="32" t="str">
        <f>IFERROR('σ и σw, МПа'!AB11*$BG$2,"-")</f>
        <v>-</v>
      </c>
      <c r="AP11" s="33" t="str">
        <f>IFERROR('σ и σw, МПа'!AC11*$BG$2,"-")</f>
        <v>-</v>
      </c>
      <c r="AQ11" s="31">
        <f>IFERROR('σ и σw, МПа'!Q11*$BH$2,"-")</f>
        <v>204.60000000000002</v>
      </c>
      <c r="AR11" s="32">
        <f>IFERROR('σ и σw, МПа'!R11*$BH$2,"-")</f>
        <v>204.60000000000002</v>
      </c>
      <c r="AS11" s="32">
        <f>IFERROR('σ и σw, МПа'!S11*$BH$2,"-")</f>
        <v>204.60000000000002</v>
      </c>
      <c r="AT11" s="32">
        <f>IFERROR('σ и σw, МПа'!T11*$BH$2,"-")</f>
        <v>194.70000000000002</v>
      </c>
      <c r="AU11" s="32">
        <f>IFERROR('σ и σw, МПа'!U11*$BH$2,"-")</f>
        <v>194.70000000000002</v>
      </c>
      <c r="AV11" s="32">
        <f>IFERROR('σ и σw, МПа'!V11*$BH$2,"-")</f>
        <v>172.70000000000002</v>
      </c>
      <c r="AW11" s="32">
        <f>IFERROR('σ и σw, МПа'!W11*$BH$2,"-")</f>
        <v>150.70000000000002</v>
      </c>
      <c r="AX11" s="32">
        <f>IFERROR('σ и σw, МПа'!X11*$BH$2,"-")</f>
        <v>129.80000000000001</v>
      </c>
      <c r="AY11" s="32" t="str">
        <f>IFERROR('σ и σw, МПа'!Y11*$BH$2,"-")</f>
        <v>-</v>
      </c>
      <c r="AZ11" s="32" t="str">
        <f>IFERROR('σ и σw, МПа'!Z11*$BH$2,"-")</f>
        <v>-</v>
      </c>
      <c r="BA11" s="32" t="str">
        <f>IFERROR('σ и σw, МПа'!AA11*$BH$2,"-")</f>
        <v>-</v>
      </c>
      <c r="BB11" s="32" t="str">
        <f>IFERROR('σ и σw, МПа'!AB11*$BH$2,"-")</f>
        <v>-</v>
      </c>
      <c r="BC11" s="33" t="str">
        <f>IFERROR('σ и σw, МПа'!AC11*$BH$2,"-")</f>
        <v>-</v>
      </c>
    </row>
    <row r="12" spans="1:60" ht="25.5" x14ac:dyDescent="0.25">
      <c r="A12" s="10" t="str">
        <f>INDEX('Обработка исходного'!B:B,ROW($B$3)+4*(ROW($B12)-ROW($B$3)))</f>
        <v>Сталь углеродистая</v>
      </c>
      <c r="B12" s="47">
        <f>INDEX('Обработка исходного'!D:D,ROW($B$3)+4*(ROW($B12)-ROW($B$3)))</f>
        <v>15</v>
      </c>
      <c r="C12" s="27" t="str">
        <f>'Rp0,2, МПа'!C12</f>
        <v>Сортовая горячекатаная сталь толщиной или диаметром до 80 мм</v>
      </c>
      <c r="D12" s="31">
        <f>IFERROR('σ и σw, МПа'!D12*$BE$2,"-")</f>
        <v>200.84615384615381</v>
      </c>
      <c r="E12" s="32">
        <f>IFERROR('σ и σw, МПа'!E12*$BE$2,"-")</f>
        <v>200.84615384615381</v>
      </c>
      <c r="F12" s="32">
        <f>IFERROR('σ и σw, МПа'!F12*$BE$2,"-")</f>
        <v>195.46153846153845</v>
      </c>
      <c r="G12" s="32">
        <f>IFERROR('σ и σw, МПа'!G12*$BE$2,"-")</f>
        <v>182.93333333333331</v>
      </c>
      <c r="H12" s="32">
        <f>IFERROR('σ и σw, МПа'!H12*$BE$2,"-")</f>
        <v>182.93333333333331</v>
      </c>
      <c r="I12" s="32">
        <f>IFERROR('σ и σw, МПа'!I12*$BE$2,"-")</f>
        <v>179.30769230769229</v>
      </c>
      <c r="J12" s="32">
        <f>IFERROR('σ и σw, МПа'!J12*$BE$2,"-")</f>
        <v>179.30769230769229</v>
      </c>
      <c r="K12" s="32">
        <f>IFERROR('σ и σw, МПа'!K12*$BE$2,"-")</f>
        <v>179.30769230769229</v>
      </c>
      <c r="L12" s="32" t="str">
        <f>IFERROR('σ и σw, МПа'!L12*$BE$2,"-")</f>
        <v>-</v>
      </c>
      <c r="M12" s="32" t="str">
        <f>IFERROR('σ и σw, МПа'!M12*$BE$2,"-")</f>
        <v>-</v>
      </c>
      <c r="N12" s="32" t="str">
        <f>IFERROR('σ и σw, МПа'!N12*$BE$2,"-")</f>
        <v>-</v>
      </c>
      <c r="O12" s="32" t="str">
        <f>IFERROR('σ и σw, МПа'!O12*$BE$2,"-")</f>
        <v>-</v>
      </c>
      <c r="P12" s="33" t="str">
        <f>IFERROR('σ и σw, МПа'!P12*$BE$2,"-")</f>
        <v>-</v>
      </c>
      <c r="Q12" s="31">
        <f>IFERROR('σ и σw, МПа'!D12*$BF$2,"-")</f>
        <v>258.23076923076923</v>
      </c>
      <c r="R12" s="32">
        <f>IFERROR('σ и σw, МПа'!E12*$BF$2,"-")</f>
        <v>258.23076923076923</v>
      </c>
      <c r="S12" s="32">
        <f>IFERROR('σ и σw, МПа'!F12*$BF$2,"-")</f>
        <v>251.30769230769232</v>
      </c>
      <c r="T12" s="32">
        <f>IFERROR('σ и σw, МПа'!G12*$BF$2,"-")</f>
        <v>235.2</v>
      </c>
      <c r="U12" s="32">
        <f>IFERROR('σ и σw, МПа'!H12*$BF$2,"-")</f>
        <v>235.2</v>
      </c>
      <c r="V12" s="32">
        <f>IFERROR('σ и σw, МПа'!I12*$BF$2,"-")</f>
        <v>230.53846153846152</v>
      </c>
      <c r="W12" s="32">
        <f>IFERROR('σ и σw, МПа'!J12*$BF$2,"-")</f>
        <v>230.53846153846152</v>
      </c>
      <c r="X12" s="32">
        <f>IFERROR('σ и σw, МПа'!K12*$BF$2,"-")</f>
        <v>230.53846153846152</v>
      </c>
      <c r="Y12" s="32" t="str">
        <f>IFERROR('σ и σw, МПа'!L12*$BF$2,"-")</f>
        <v>-</v>
      </c>
      <c r="Z12" s="32" t="str">
        <f>IFERROR('σ и σw, МПа'!M12*$BF$2,"-")</f>
        <v>-</v>
      </c>
      <c r="AA12" s="32" t="str">
        <f>IFERROR('σ и σw, МПа'!N12*$BF$2,"-")</f>
        <v>-</v>
      </c>
      <c r="AB12" s="32" t="str">
        <f>IFERROR('σ и σw, МПа'!O12*$BF$2,"-")</f>
        <v>-</v>
      </c>
      <c r="AC12" s="33" t="str">
        <f>IFERROR('σ и σw, МПа'!P12*$BF$2,"-")</f>
        <v>-</v>
      </c>
      <c r="AD12" s="31">
        <f>IFERROR('σ и σw, МПа'!Q12*$BG$2,"-")</f>
        <v>158.19999999999999</v>
      </c>
      <c r="AE12" s="32">
        <f>IFERROR('σ и σw, МПа'!R12*$BG$2,"-")</f>
        <v>151.19999999999999</v>
      </c>
      <c r="AF12" s="32">
        <f>IFERROR('σ и σw, МПа'!S12*$BG$2,"-")</f>
        <v>151.19999999999999</v>
      </c>
      <c r="AG12" s="32">
        <f>IFERROR('σ и σw, МПа'!T12*$BG$2,"-")</f>
        <v>137.19999999999999</v>
      </c>
      <c r="AH12" s="32">
        <f>IFERROR('σ и σw, МПа'!U12*$BG$2,"-")</f>
        <v>137.19999999999999</v>
      </c>
      <c r="AI12" s="32">
        <f>IFERROR('σ и σw, МПа'!V12*$BG$2,"-")</f>
        <v>137.19999999999999</v>
      </c>
      <c r="AJ12" s="32">
        <f>IFERROR('σ и σw, МПа'!W12*$BG$2,"-")</f>
        <v>137.19999999999999</v>
      </c>
      <c r="AK12" s="32">
        <f>IFERROR('σ и σw, МПа'!X12*$BG$2,"-")</f>
        <v>137.19999999999999</v>
      </c>
      <c r="AL12" s="32" t="str">
        <f>IFERROR('σ и σw, МПа'!Y12*$BG$2,"-")</f>
        <v>-</v>
      </c>
      <c r="AM12" s="32" t="str">
        <f>IFERROR('σ и σw, МПа'!Z12*$BG$2,"-")</f>
        <v>-</v>
      </c>
      <c r="AN12" s="32" t="str">
        <f>IFERROR('σ и σw, МПа'!AA12*$BG$2,"-")</f>
        <v>-</v>
      </c>
      <c r="AO12" s="32" t="str">
        <f>IFERROR('σ и σw, МПа'!AB12*$BG$2,"-")</f>
        <v>-</v>
      </c>
      <c r="AP12" s="33" t="str">
        <f>IFERROR('σ и σw, МПа'!AC12*$BG$2,"-")</f>
        <v>-</v>
      </c>
      <c r="AQ12" s="31">
        <f>IFERROR('σ и σw, МПа'!Q12*$BH$2,"-")</f>
        <v>248.60000000000002</v>
      </c>
      <c r="AR12" s="32">
        <f>IFERROR('σ и σw, МПа'!R12*$BH$2,"-")</f>
        <v>237.60000000000002</v>
      </c>
      <c r="AS12" s="32">
        <f>IFERROR('σ и σw, МПа'!S12*$BH$2,"-")</f>
        <v>237.60000000000002</v>
      </c>
      <c r="AT12" s="32">
        <f>IFERROR('σ и σw, МПа'!T12*$BH$2,"-")</f>
        <v>215.60000000000002</v>
      </c>
      <c r="AU12" s="32">
        <f>IFERROR('σ и σw, МПа'!U12*$BH$2,"-")</f>
        <v>215.60000000000002</v>
      </c>
      <c r="AV12" s="32">
        <f>IFERROR('σ и σw, МПа'!V12*$BH$2,"-")</f>
        <v>215.60000000000002</v>
      </c>
      <c r="AW12" s="32">
        <f>IFERROR('σ и σw, МПа'!W12*$BH$2,"-")</f>
        <v>215.60000000000002</v>
      </c>
      <c r="AX12" s="32">
        <f>IFERROR('σ и σw, МПа'!X12*$BH$2,"-")</f>
        <v>215.60000000000002</v>
      </c>
      <c r="AY12" s="32" t="str">
        <f>IFERROR('σ и σw, МПа'!Y12*$BH$2,"-")</f>
        <v>-</v>
      </c>
      <c r="AZ12" s="32" t="str">
        <f>IFERROR('σ и σw, МПа'!Z12*$BH$2,"-")</f>
        <v>-</v>
      </c>
      <c r="BA12" s="32" t="str">
        <f>IFERROR('σ и σw, МПа'!AA12*$BH$2,"-")</f>
        <v>-</v>
      </c>
      <c r="BB12" s="32" t="str">
        <f>IFERROR('σ и σw, МПа'!AB12*$BH$2,"-")</f>
        <v>-</v>
      </c>
      <c r="BC12" s="33" t="str">
        <f>IFERROR('σ и σw, МПа'!AC12*$BH$2,"-")</f>
        <v>-</v>
      </c>
    </row>
    <row r="13" spans="1:60" x14ac:dyDescent="0.25">
      <c r="A13" s="10" t="str">
        <f>INDEX('Обработка исходного'!B:B,ROW($B$3)+4*(ROW($B13)-ROW($B$3)))</f>
        <v>Сталь углеродистая</v>
      </c>
      <c r="B13" s="47">
        <f>INDEX('Обработка исходного'!D:D,ROW($B$3)+4*(ROW($B13)-ROW($B$3)))</f>
        <v>15</v>
      </c>
      <c r="C13" s="27" t="str">
        <f>'Rp0,2, МПа'!C13</f>
        <v>Поковки диаметром до 300 мм, КП175*</v>
      </c>
      <c r="D13" s="31">
        <f>IFERROR('σ и σw, МПа'!D13*$BE$2,"-")</f>
        <v>163.33333333333334</v>
      </c>
      <c r="E13" s="32">
        <f>IFERROR('σ и σw, МПа'!E13*$BE$2,"-")</f>
        <v>155.86666666666665</v>
      </c>
      <c r="F13" s="32">
        <f>IFERROR('σ и σw, МПа'!F13*$BE$2,"-")</f>
        <v>146.53333333333333</v>
      </c>
      <c r="G13" s="32">
        <f>IFERROR('σ и σw, МПа'!G13*$BE$2,"-")</f>
        <v>137.19999999999999</v>
      </c>
      <c r="H13" s="32">
        <f>IFERROR('σ и σw, МПа'!H13*$BE$2,"-")</f>
        <v>137.19999999999999</v>
      </c>
      <c r="I13" s="32">
        <f>IFERROR('σ и σw, МПа'!I13*$BE$2,"-")</f>
        <v>119.46666666666665</v>
      </c>
      <c r="J13" s="32">
        <f>IFERROR('σ и σw, МПа'!J13*$BE$2,"-")</f>
        <v>110.13333333333334</v>
      </c>
      <c r="K13" s="32">
        <f>IFERROR('σ и σw, МПа'!K13*$BE$2,"-")</f>
        <v>110.13333333333334</v>
      </c>
      <c r="L13" s="32" t="str">
        <f>IFERROR('σ и σw, МПа'!L13*$BE$2,"-")</f>
        <v>-</v>
      </c>
      <c r="M13" s="32" t="str">
        <f>IFERROR('σ и σw, МПа'!M13*$BE$2,"-")</f>
        <v>-</v>
      </c>
      <c r="N13" s="32" t="str">
        <f>IFERROR('σ и σw, МПа'!N13*$BE$2,"-")</f>
        <v>-</v>
      </c>
      <c r="O13" s="32" t="str">
        <f>IFERROR('σ и σw, МПа'!O13*$BE$2,"-")</f>
        <v>-</v>
      </c>
      <c r="P13" s="33" t="str">
        <f>IFERROR('σ и σw, МПа'!P13*$BE$2,"-")</f>
        <v>-</v>
      </c>
      <c r="Q13" s="31">
        <f>IFERROR('σ и σw, МПа'!D13*$BF$2,"-")</f>
        <v>210</v>
      </c>
      <c r="R13" s="32">
        <f>IFERROR('σ и σw, МПа'!E13*$BF$2,"-")</f>
        <v>200.4</v>
      </c>
      <c r="S13" s="32">
        <f>IFERROR('σ и σw, МПа'!F13*$BF$2,"-")</f>
        <v>188.4</v>
      </c>
      <c r="T13" s="32">
        <f>IFERROR('σ и σw, МПа'!G13*$BF$2,"-")</f>
        <v>176.4</v>
      </c>
      <c r="U13" s="32">
        <f>IFERROR('σ и σw, МПа'!H13*$BF$2,"-")</f>
        <v>176.4</v>
      </c>
      <c r="V13" s="32">
        <f>IFERROR('σ и σw, МПа'!I13*$BF$2,"-")</f>
        <v>153.6</v>
      </c>
      <c r="W13" s="32">
        <f>IFERROR('σ и σw, МПа'!J13*$BF$2,"-")</f>
        <v>141.60000000000002</v>
      </c>
      <c r="X13" s="32">
        <f>IFERROR('σ и σw, МПа'!K13*$BF$2,"-")</f>
        <v>141.60000000000002</v>
      </c>
      <c r="Y13" s="32" t="str">
        <f>IFERROR('σ и σw, МПа'!L13*$BF$2,"-")</f>
        <v>-</v>
      </c>
      <c r="Z13" s="32" t="str">
        <f>IFERROR('σ и σw, МПа'!M13*$BF$2,"-")</f>
        <v>-</v>
      </c>
      <c r="AA13" s="32" t="str">
        <f>IFERROR('σ и σw, МПа'!N13*$BF$2,"-")</f>
        <v>-</v>
      </c>
      <c r="AB13" s="32" t="str">
        <f>IFERROR('σ и σw, МПа'!O13*$BF$2,"-")</f>
        <v>-</v>
      </c>
      <c r="AC13" s="33" t="str">
        <f>IFERROR('σ и σw, МПа'!P13*$BF$2,"-")</f>
        <v>-</v>
      </c>
      <c r="AD13" s="31">
        <f>IFERROR('σ и σw, МПа'!Q13*$BG$2,"-")</f>
        <v>122.49999999999999</v>
      </c>
      <c r="AE13" s="32">
        <f>IFERROR('σ и σw, МПа'!R13*$BG$2,"-")</f>
        <v>116.89999999999999</v>
      </c>
      <c r="AF13" s="32">
        <f>IFERROR('σ и σw, МПа'!S13*$BG$2,"-")</f>
        <v>109.89999999999999</v>
      </c>
      <c r="AG13" s="32">
        <f>IFERROR('σ и σw, МПа'!T13*$BG$2,"-")</f>
        <v>102.89999999999999</v>
      </c>
      <c r="AH13" s="32">
        <f>IFERROR('σ и σw, МПа'!U13*$BG$2,"-")</f>
        <v>102.89999999999999</v>
      </c>
      <c r="AI13" s="32">
        <f>IFERROR('σ и σw, МПа'!V13*$BG$2,"-")</f>
        <v>89.6</v>
      </c>
      <c r="AJ13" s="32">
        <f>IFERROR('σ и σw, МПа'!W13*$BG$2,"-")</f>
        <v>82.6</v>
      </c>
      <c r="AK13" s="32">
        <f>IFERROR('σ и σw, МПа'!X13*$BG$2,"-")</f>
        <v>82.6</v>
      </c>
      <c r="AL13" s="32" t="str">
        <f>IFERROR('σ и σw, МПа'!Y13*$BG$2,"-")</f>
        <v>-</v>
      </c>
      <c r="AM13" s="32" t="str">
        <f>IFERROR('σ и σw, МПа'!Z13*$BG$2,"-")</f>
        <v>-</v>
      </c>
      <c r="AN13" s="32" t="str">
        <f>IFERROR('σ и σw, МПа'!AA13*$BG$2,"-")</f>
        <v>-</v>
      </c>
      <c r="AO13" s="32" t="str">
        <f>IFERROR('σ и σw, МПа'!AB13*$BG$2,"-")</f>
        <v>-</v>
      </c>
      <c r="AP13" s="33" t="str">
        <f>IFERROR('σ и σw, МПа'!AC13*$BG$2,"-")</f>
        <v>-</v>
      </c>
      <c r="AQ13" s="31">
        <f>IFERROR('σ и σw, МПа'!Q13*$BH$2,"-")</f>
        <v>192.50000000000003</v>
      </c>
      <c r="AR13" s="32">
        <f>IFERROR('σ и σw, МПа'!R13*$BH$2,"-")</f>
        <v>183.70000000000002</v>
      </c>
      <c r="AS13" s="32">
        <f>IFERROR('σ и σw, МПа'!S13*$BH$2,"-")</f>
        <v>172.70000000000002</v>
      </c>
      <c r="AT13" s="32">
        <f>IFERROR('σ и σw, МПа'!T13*$BH$2,"-")</f>
        <v>161.70000000000002</v>
      </c>
      <c r="AU13" s="32">
        <f>IFERROR('σ и σw, МПа'!U13*$BH$2,"-")</f>
        <v>161.70000000000002</v>
      </c>
      <c r="AV13" s="32">
        <f>IFERROR('σ и σw, МПа'!V13*$BH$2,"-")</f>
        <v>140.80000000000001</v>
      </c>
      <c r="AW13" s="32">
        <f>IFERROR('σ и σw, МПа'!W13*$BH$2,"-")</f>
        <v>129.80000000000001</v>
      </c>
      <c r="AX13" s="32">
        <f>IFERROR('σ и σw, МПа'!X13*$BH$2,"-")</f>
        <v>129.80000000000001</v>
      </c>
      <c r="AY13" s="32" t="str">
        <f>IFERROR('σ и σw, МПа'!Y13*$BH$2,"-")</f>
        <v>-</v>
      </c>
      <c r="AZ13" s="32" t="str">
        <f>IFERROR('σ и σw, МПа'!Z13*$BH$2,"-")</f>
        <v>-</v>
      </c>
      <c r="BA13" s="32" t="str">
        <f>IFERROR('σ и σw, МПа'!AA13*$BH$2,"-")</f>
        <v>-</v>
      </c>
      <c r="BB13" s="32" t="str">
        <f>IFERROR('σ и σw, МПа'!AB13*$BH$2,"-")</f>
        <v>-</v>
      </c>
      <c r="BC13" s="33" t="str">
        <f>IFERROR('σ и σw, МПа'!AC13*$BH$2,"-")</f>
        <v>-</v>
      </c>
    </row>
    <row r="14" spans="1:60" x14ac:dyDescent="0.25">
      <c r="A14" s="10" t="str">
        <f>INDEX('Обработка исходного'!B:B,ROW($B$3)+4*(ROW($B14)-ROW($B$3)))</f>
        <v>Сталь углеродистая</v>
      </c>
      <c r="B14" s="47">
        <f>INDEX('Обработка исходного'!D:D,ROW($B$3)+4*(ROW($B14)-ROW($B$3)))</f>
        <v>15</v>
      </c>
      <c r="C14" s="27" t="str">
        <f>'Rp0,2, МПа'!C14</f>
        <v>Поковки диаметром до 100 мм, КП195*</v>
      </c>
      <c r="D14" s="31">
        <f>IFERROR('σ и σw, МПа'!D14*$BE$2,"-")</f>
        <v>182</v>
      </c>
      <c r="E14" s="32">
        <f>IFERROR('σ и σw, МПа'!E14*$BE$2,"-")</f>
        <v>182</v>
      </c>
      <c r="F14" s="32">
        <f>IFERROR('σ и σw, МПа'!F14*$BE$2,"-")</f>
        <v>165.2</v>
      </c>
      <c r="G14" s="32">
        <f>IFERROR('σ и σw, МПа'!G14*$BE$2,"-")</f>
        <v>155.86666666666665</v>
      </c>
      <c r="H14" s="32">
        <f>IFERROR('σ и σw, МПа'!H14*$BE$2,"-")</f>
        <v>155.86666666666665</v>
      </c>
      <c r="I14" s="32">
        <f>IFERROR('σ и σw, МПа'!I14*$BE$2,"-")</f>
        <v>137.19999999999999</v>
      </c>
      <c r="J14" s="32">
        <f>IFERROR('σ и σw, МПа'!J14*$BE$2,"-")</f>
        <v>119.46666666666665</v>
      </c>
      <c r="K14" s="32">
        <f>IFERROR('σ и σw, МПа'!K14*$BE$2,"-")</f>
        <v>119.46666666666665</v>
      </c>
      <c r="L14" s="32" t="str">
        <f>IFERROR('σ и σw, МПа'!L14*$BE$2,"-")</f>
        <v>-</v>
      </c>
      <c r="M14" s="32" t="str">
        <f>IFERROR('σ и σw, МПа'!M14*$BE$2,"-")</f>
        <v>-</v>
      </c>
      <c r="N14" s="32" t="str">
        <f>IFERROR('σ и σw, МПа'!N14*$BE$2,"-")</f>
        <v>-</v>
      </c>
      <c r="O14" s="32" t="str">
        <f>IFERROR('σ и σw, МПа'!O14*$BE$2,"-")</f>
        <v>-</v>
      </c>
      <c r="P14" s="33" t="str">
        <f>IFERROR('σ и σw, МПа'!P14*$BE$2,"-")</f>
        <v>-</v>
      </c>
      <c r="Q14" s="31">
        <f>IFERROR('σ и σw, МПа'!D14*$BF$2,"-")</f>
        <v>234</v>
      </c>
      <c r="R14" s="32">
        <f>IFERROR('σ и σw, МПа'!E14*$BF$2,"-")</f>
        <v>234</v>
      </c>
      <c r="S14" s="32">
        <f>IFERROR('σ и σw, МПа'!F14*$BF$2,"-")</f>
        <v>212.4</v>
      </c>
      <c r="T14" s="32">
        <f>IFERROR('σ и σw, МПа'!G14*$BF$2,"-")</f>
        <v>200.4</v>
      </c>
      <c r="U14" s="32">
        <f>IFERROR('σ и σw, МПа'!H14*$BF$2,"-")</f>
        <v>200.4</v>
      </c>
      <c r="V14" s="32">
        <f>IFERROR('σ и σw, МПа'!I14*$BF$2,"-")</f>
        <v>176.4</v>
      </c>
      <c r="W14" s="32">
        <f>IFERROR('σ и σw, МПа'!J14*$BF$2,"-")</f>
        <v>153.6</v>
      </c>
      <c r="X14" s="32">
        <f>IFERROR('σ и σw, МПа'!K14*$BF$2,"-")</f>
        <v>153.6</v>
      </c>
      <c r="Y14" s="32" t="str">
        <f>IFERROR('σ и σw, МПа'!L14*$BF$2,"-")</f>
        <v>-</v>
      </c>
      <c r="Z14" s="32" t="str">
        <f>IFERROR('σ и σw, МПа'!M14*$BF$2,"-")</f>
        <v>-</v>
      </c>
      <c r="AA14" s="32" t="str">
        <f>IFERROR('σ и σw, МПа'!N14*$BF$2,"-")</f>
        <v>-</v>
      </c>
      <c r="AB14" s="32" t="str">
        <f>IFERROR('σ и σw, МПа'!O14*$BF$2,"-")</f>
        <v>-</v>
      </c>
      <c r="AC14" s="33" t="str">
        <f>IFERROR('σ и σw, МПа'!P14*$BF$2,"-")</f>
        <v>-</v>
      </c>
      <c r="AD14" s="31">
        <f>IFERROR('σ и σw, МПа'!Q14*$BG$2,"-")</f>
        <v>136.5</v>
      </c>
      <c r="AE14" s="32">
        <f>IFERROR('σ и σw, МПа'!R14*$BG$2,"-")</f>
        <v>136.5</v>
      </c>
      <c r="AF14" s="32">
        <f>IFERROR('σ и σw, МПа'!S14*$BG$2,"-")</f>
        <v>123.89999999999999</v>
      </c>
      <c r="AG14" s="32">
        <f>IFERROR('σ и σw, МПа'!T14*$BG$2,"-")</f>
        <v>116.89999999999999</v>
      </c>
      <c r="AH14" s="32">
        <f>IFERROR('σ и σw, МПа'!U14*$BG$2,"-")</f>
        <v>116.89999999999999</v>
      </c>
      <c r="AI14" s="32">
        <f>IFERROR('σ и σw, МПа'!V14*$BG$2,"-")</f>
        <v>102.89999999999999</v>
      </c>
      <c r="AJ14" s="32">
        <f>IFERROR('σ и σw, МПа'!W14*$BG$2,"-")</f>
        <v>89.6</v>
      </c>
      <c r="AK14" s="32">
        <f>IFERROR('σ и σw, МПа'!X14*$BG$2,"-")</f>
        <v>89.6</v>
      </c>
      <c r="AL14" s="32" t="str">
        <f>IFERROR('σ и σw, МПа'!Y14*$BG$2,"-")</f>
        <v>-</v>
      </c>
      <c r="AM14" s="32" t="str">
        <f>IFERROR('σ и σw, МПа'!Z14*$BG$2,"-")</f>
        <v>-</v>
      </c>
      <c r="AN14" s="32" t="str">
        <f>IFERROR('σ и σw, МПа'!AA14*$BG$2,"-")</f>
        <v>-</v>
      </c>
      <c r="AO14" s="32" t="str">
        <f>IFERROR('σ и σw, МПа'!AB14*$BG$2,"-")</f>
        <v>-</v>
      </c>
      <c r="AP14" s="33" t="str">
        <f>IFERROR('σ и σw, МПа'!AC14*$BG$2,"-")</f>
        <v>-</v>
      </c>
      <c r="AQ14" s="31">
        <f>IFERROR('σ и σw, МПа'!Q14*$BH$2,"-")</f>
        <v>214.50000000000003</v>
      </c>
      <c r="AR14" s="32">
        <f>IFERROR('σ и σw, МПа'!R14*$BH$2,"-")</f>
        <v>214.50000000000003</v>
      </c>
      <c r="AS14" s="32">
        <f>IFERROR('σ и σw, МПа'!S14*$BH$2,"-")</f>
        <v>194.70000000000002</v>
      </c>
      <c r="AT14" s="32">
        <f>IFERROR('σ и σw, МПа'!T14*$BH$2,"-")</f>
        <v>183.70000000000002</v>
      </c>
      <c r="AU14" s="32">
        <f>IFERROR('σ и σw, МПа'!U14*$BH$2,"-")</f>
        <v>183.70000000000002</v>
      </c>
      <c r="AV14" s="32">
        <f>IFERROR('σ и σw, МПа'!V14*$BH$2,"-")</f>
        <v>161.70000000000002</v>
      </c>
      <c r="AW14" s="32">
        <f>IFERROR('σ и σw, МПа'!W14*$BH$2,"-")</f>
        <v>140.80000000000001</v>
      </c>
      <c r="AX14" s="32">
        <f>IFERROR('σ и σw, МПа'!X14*$BH$2,"-")</f>
        <v>140.80000000000001</v>
      </c>
      <c r="AY14" s="32" t="str">
        <f>IFERROR('σ и σw, МПа'!Y14*$BH$2,"-")</f>
        <v>-</v>
      </c>
      <c r="AZ14" s="32" t="str">
        <f>IFERROR('σ и σw, МПа'!Z14*$BH$2,"-")</f>
        <v>-</v>
      </c>
      <c r="BA14" s="32" t="str">
        <f>IFERROR('σ и σw, МПа'!AA14*$BH$2,"-")</f>
        <v>-</v>
      </c>
      <c r="BB14" s="32" t="str">
        <f>IFERROR('σ и σw, МПа'!AB14*$BH$2,"-")</f>
        <v>-</v>
      </c>
      <c r="BC14" s="33" t="str">
        <f>IFERROR('σ и σw, МПа'!AC14*$BH$2,"-")</f>
        <v>-</v>
      </c>
    </row>
    <row r="15" spans="1:60" x14ac:dyDescent="0.25">
      <c r="A15" s="10" t="str">
        <f>INDEX('Обработка исходного'!B:B,ROW($B$3)+4*(ROW($B15)-ROW($B$3)))</f>
        <v>Сталь углеродистая</v>
      </c>
      <c r="B15" s="47">
        <f>INDEX('Обработка исходного'!D:D,ROW($B$3)+4*(ROW($B15)-ROW($B$3)))</f>
        <v>15</v>
      </c>
      <c r="C15" s="27" t="str">
        <f>'Rp0,2, МПа'!C15</f>
        <v>Поковки диаметром до 50 мм, КП215*</v>
      </c>
      <c r="D15" s="31">
        <f>IFERROR('σ и σw, МПа'!D15*$BE$2,"-")</f>
        <v>200.66666666666666</v>
      </c>
      <c r="E15" s="32">
        <f>IFERROR('σ и σw, МПа'!E15*$BE$2,"-")</f>
        <v>192.26666666666668</v>
      </c>
      <c r="F15" s="32">
        <f>IFERROR('σ и σw, МПа'!F15*$BE$2,"-")</f>
        <v>173.6</v>
      </c>
      <c r="G15" s="32">
        <f>IFERROR('σ и σw, МПа'!G15*$BE$2,"-")</f>
        <v>165.2</v>
      </c>
      <c r="H15" s="32">
        <f>IFERROR('σ и σw, МПа'!H15*$BE$2,"-")</f>
        <v>165.2</v>
      </c>
      <c r="I15" s="32">
        <f>IFERROR('σ и σw, МПа'!I15*$BE$2,"-")</f>
        <v>146.53333333333333</v>
      </c>
      <c r="J15" s="32">
        <f>IFERROR('σ и σw, МПа'!J15*$BE$2,"-")</f>
        <v>137.19999999999999</v>
      </c>
      <c r="K15" s="32">
        <f>IFERROR('σ и σw, МПа'!K15*$BE$2,"-")</f>
        <v>137.19999999999999</v>
      </c>
      <c r="L15" s="32" t="str">
        <f>IFERROR('σ и σw, МПа'!L15*$BE$2,"-")</f>
        <v>-</v>
      </c>
      <c r="M15" s="32" t="str">
        <f>IFERROR('σ и σw, МПа'!M15*$BE$2,"-")</f>
        <v>-</v>
      </c>
      <c r="N15" s="32" t="str">
        <f>IFERROR('σ и σw, МПа'!N15*$BE$2,"-")</f>
        <v>-</v>
      </c>
      <c r="O15" s="32" t="str">
        <f>IFERROR('σ и σw, МПа'!O15*$BE$2,"-")</f>
        <v>-</v>
      </c>
      <c r="P15" s="33" t="str">
        <f>IFERROR('σ и σw, МПа'!P15*$BE$2,"-")</f>
        <v>-</v>
      </c>
      <c r="Q15" s="31">
        <f>IFERROR('σ и σw, МПа'!D15*$BF$2,"-")</f>
        <v>258</v>
      </c>
      <c r="R15" s="32">
        <f>IFERROR('σ и σw, МПа'!E15*$BF$2,"-")</f>
        <v>247.20000000000002</v>
      </c>
      <c r="S15" s="32">
        <f>IFERROR('σ и σw, МПа'!F15*$BF$2,"-")</f>
        <v>223.20000000000002</v>
      </c>
      <c r="T15" s="32">
        <f>IFERROR('σ и σw, МПа'!G15*$BF$2,"-")</f>
        <v>212.4</v>
      </c>
      <c r="U15" s="32">
        <f>IFERROR('σ и σw, МПа'!H15*$BF$2,"-")</f>
        <v>212.4</v>
      </c>
      <c r="V15" s="32">
        <f>IFERROR('σ и σw, МПа'!I15*$BF$2,"-")</f>
        <v>188.4</v>
      </c>
      <c r="W15" s="32">
        <f>IFERROR('σ и σw, МПа'!J15*$BF$2,"-")</f>
        <v>176.4</v>
      </c>
      <c r="X15" s="32">
        <f>IFERROR('σ и σw, МПа'!K15*$BF$2,"-")</f>
        <v>176.4</v>
      </c>
      <c r="Y15" s="32" t="str">
        <f>IFERROR('σ и σw, МПа'!L15*$BF$2,"-")</f>
        <v>-</v>
      </c>
      <c r="Z15" s="32" t="str">
        <f>IFERROR('σ и σw, МПа'!M15*$BF$2,"-")</f>
        <v>-</v>
      </c>
      <c r="AA15" s="32" t="str">
        <f>IFERROR('σ и σw, МПа'!N15*$BF$2,"-")</f>
        <v>-</v>
      </c>
      <c r="AB15" s="32" t="str">
        <f>IFERROR('σ и σw, МПа'!O15*$BF$2,"-")</f>
        <v>-</v>
      </c>
      <c r="AC15" s="33" t="str">
        <f>IFERROR('σ и σw, МПа'!P15*$BF$2,"-")</f>
        <v>-</v>
      </c>
      <c r="AD15" s="31">
        <f>IFERROR('σ и σw, МПа'!Q15*$BG$2,"-")</f>
        <v>150.5</v>
      </c>
      <c r="AE15" s="32">
        <f>IFERROR('σ и σw, МПа'!R15*$BG$2,"-")</f>
        <v>144.19999999999999</v>
      </c>
      <c r="AF15" s="32">
        <f>IFERROR('σ и σw, МПа'!S15*$BG$2,"-")</f>
        <v>130.19999999999999</v>
      </c>
      <c r="AG15" s="32">
        <f>IFERROR('σ и σw, МПа'!T15*$BG$2,"-")</f>
        <v>123.89999999999999</v>
      </c>
      <c r="AH15" s="32">
        <f>IFERROR('σ и σw, МПа'!U15*$BG$2,"-")</f>
        <v>123.89999999999999</v>
      </c>
      <c r="AI15" s="32">
        <f>IFERROR('σ и σw, МПа'!V15*$BG$2,"-")</f>
        <v>109.89999999999999</v>
      </c>
      <c r="AJ15" s="32">
        <f>IFERROR('σ и σw, МПа'!W15*$BG$2,"-")</f>
        <v>102.89999999999999</v>
      </c>
      <c r="AK15" s="32">
        <f>IFERROR('σ и σw, МПа'!X15*$BG$2,"-")</f>
        <v>102.89999999999999</v>
      </c>
      <c r="AL15" s="32" t="str">
        <f>IFERROR('σ и σw, МПа'!Y15*$BG$2,"-")</f>
        <v>-</v>
      </c>
      <c r="AM15" s="32" t="str">
        <f>IFERROR('σ и σw, МПа'!Z15*$BG$2,"-")</f>
        <v>-</v>
      </c>
      <c r="AN15" s="32" t="str">
        <f>IFERROR('σ и σw, МПа'!AA15*$BG$2,"-")</f>
        <v>-</v>
      </c>
      <c r="AO15" s="32" t="str">
        <f>IFERROR('σ и σw, МПа'!AB15*$BG$2,"-")</f>
        <v>-</v>
      </c>
      <c r="AP15" s="33" t="str">
        <f>IFERROR('σ и σw, МПа'!AC15*$BG$2,"-")</f>
        <v>-</v>
      </c>
      <c r="AQ15" s="31">
        <f>IFERROR('σ и σw, МПа'!Q15*$BH$2,"-")</f>
        <v>236.50000000000003</v>
      </c>
      <c r="AR15" s="32">
        <f>IFERROR('σ и σw, МПа'!R15*$BH$2,"-")</f>
        <v>226.60000000000002</v>
      </c>
      <c r="AS15" s="32">
        <f>IFERROR('σ и σw, МПа'!S15*$BH$2,"-")</f>
        <v>204.60000000000002</v>
      </c>
      <c r="AT15" s="32">
        <f>IFERROR('σ и σw, МПа'!T15*$BH$2,"-")</f>
        <v>194.70000000000002</v>
      </c>
      <c r="AU15" s="32">
        <f>IFERROR('σ и σw, МПа'!U15*$BH$2,"-")</f>
        <v>194.70000000000002</v>
      </c>
      <c r="AV15" s="32">
        <f>IFERROR('σ и σw, МПа'!V15*$BH$2,"-")</f>
        <v>172.70000000000002</v>
      </c>
      <c r="AW15" s="32">
        <f>IFERROR('σ и σw, МПа'!W15*$BH$2,"-")</f>
        <v>161.70000000000002</v>
      </c>
      <c r="AX15" s="32">
        <f>IFERROR('σ и σw, МПа'!X15*$BH$2,"-")</f>
        <v>161.70000000000002</v>
      </c>
      <c r="AY15" s="32" t="str">
        <f>IFERROR('σ и σw, МПа'!Y15*$BH$2,"-")</f>
        <v>-</v>
      </c>
      <c r="AZ15" s="32" t="str">
        <f>IFERROR('σ и σw, МПа'!Z15*$BH$2,"-")</f>
        <v>-</v>
      </c>
      <c r="BA15" s="32" t="str">
        <f>IFERROR('σ и σw, МПа'!AA15*$BH$2,"-")</f>
        <v>-</v>
      </c>
      <c r="BB15" s="32" t="str">
        <f>IFERROR('σ и σw, МПа'!AB15*$BH$2,"-")</f>
        <v>-</v>
      </c>
      <c r="BC15" s="33" t="str">
        <f>IFERROR('σ и σw, МПа'!AC15*$BH$2,"-")</f>
        <v>-</v>
      </c>
    </row>
    <row r="16" spans="1:60" x14ac:dyDescent="0.25">
      <c r="A16" s="10" t="str">
        <f>INDEX('Обработка исходного'!B:B,ROW($B$3)+4*(ROW($B16)-ROW($B$3)))</f>
        <v>Сталь углеродистая</v>
      </c>
      <c r="B16" s="47" t="str">
        <f>INDEX('Обработка исходного'!D:D,ROW($B$3)+4*(ROW($B16)-ROW($B$3)))</f>
        <v>15Л</v>
      </c>
      <c r="C16" s="27" t="str">
        <f>'Rp0,2, МПа'!C16</f>
        <v>Отливки с толщиной стенки до 100 мм</v>
      </c>
      <c r="D16" s="31">
        <f>IFERROR('σ и σw, МПа'!D16*$BE$2,"-")</f>
        <v>182.93333333333331</v>
      </c>
      <c r="E16" s="32">
        <f>IFERROR('σ и σw, МПа'!E16*$BE$2,"-")</f>
        <v>182.93333333333331</v>
      </c>
      <c r="F16" s="32">
        <f>IFERROR('σ и σw, МПа'!F16*$BE$2,"-")</f>
        <v>182.93333333333331</v>
      </c>
      <c r="G16" s="32">
        <f>IFERROR('σ и σw, МПа'!G16*$BE$2,"-")</f>
        <v>165.2</v>
      </c>
      <c r="H16" s="32">
        <f>IFERROR('σ и σw, МПа'!H16*$BE$2,"-")</f>
        <v>146.53333333333333</v>
      </c>
      <c r="I16" s="32">
        <f>IFERROR('σ и σw, МПа'!I16*$BE$2,"-")</f>
        <v>137.19999999999999</v>
      </c>
      <c r="J16" s="32">
        <f>IFERROR('σ и σw, МПа'!J16*$BE$2,"-")</f>
        <v>128.79999999999998</v>
      </c>
      <c r="K16" s="32">
        <f>IFERROR('σ и σw, МПа'!K16*$BE$2,"-")</f>
        <v>110.13333333333334</v>
      </c>
      <c r="L16" s="32" t="str">
        <f>IFERROR('σ и σw, МПа'!L16*$BE$2,"-")</f>
        <v>-</v>
      </c>
      <c r="M16" s="32" t="str">
        <f>IFERROR('σ и σw, МПа'!M16*$BE$2,"-")</f>
        <v>-</v>
      </c>
      <c r="N16" s="32" t="str">
        <f>IFERROR('σ и σw, МПа'!N16*$BE$2,"-")</f>
        <v>-</v>
      </c>
      <c r="O16" s="32" t="str">
        <f>IFERROR('σ и σw, МПа'!O16*$BE$2,"-")</f>
        <v>-</v>
      </c>
      <c r="P16" s="33" t="str">
        <f>IFERROR('σ и σw, МПа'!P16*$BE$2,"-")</f>
        <v>-</v>
      </c>
      <c r="Q16" s="31">
        <f>IFERROR('σ и σw, МПа'!D16*$BF$2,"-")</f>
        <v>235.2</v>
      </c>
      <c r="R16" s="32">
        <f>IFERROR('σ и σw, МПа'!E16*$BF$2,"-")</f>
        <v>235.2</v>
      </c>
      <c r="S16" s="32">
        <f>IFERROR('σ и σw, МПа'!F16*$BF$2,"-")</f>
        <v>235.2</v>
      </c>
      <c r="T16" s="32">
        <f>IFERROR('σ и σw, МПа'!G16*$BF$2,"-")</f>
        <v>212.4</v>
      </c>
      <c r="U16" s="32">
        <f>IFERROR('σ и σw, МПа'!H16*$BF$2,"-")</f>
        <v>188.4</v>
      </c>
      <c r="V16" s="32">
        <f>IFERROR('σ и σw, МПа'!I16*$BF$2,"-")</f>
        <v>176.4</v>
      </c>
      <c r="W16" s="32">
        <f>IFERROR('σ и σw, МПа'!J16*$BF$2,"-")</f>
        <v>165.6</v>
      </c>
      <c r="X16" s="32">
        <f>IFERROR('σ и σw, МПа'!K16*$BF$2,"-")</f>
        <v>141.60000000000002</v>
      </c>
      <c r="Y16" s="32" t="str">
        <f>IFERROR('σ и σw, МПа'!L16*$BF$2,"-")</f>
        <v>-</v>
      </c>
      <c r="Z16" s="32" t="str">
        <f>IFERROR('σ и σw, МПа'!M16*$BF$2,"-")</f>
        <v>-</v>
      </c>
      <c r="AA16" s="32" t="str">
        <f>IFERROR('σ и σw, МПа'!N16*$BF$2,"-")</f>
        <v>-</v>
      </c>
      <c r="AB16" s="32" t="str">
        <f>IFERROR('σ и σw, МПа'!O16*$BF$2,"-")</f>
        <v>-</v>
      </c>
      <c r="AC16" s="33" t="str">
        <f>IFERROR('σ и σw, МПа'!P16*$BF$2,"-")</f>
        <v>-</v>
      </c>
      <c r="AD16" s="31">
        <f>IFERROR('σ и σw, МПа'!Q16*$BG$2,"-")</f>
        <v>137.19999999999999</v>
      </c>
      <c r="AE16" s="32">
        <f>IFERROR('σ и σw, МПа'!R16*$BG$2,"-")</f>
        <v>137.19999999999999</v>
      </c>
      <c r="AF16" s="32">
        <f>IFERROR('σ и σw, МПа'!S16*$BG$2,"-")</f>
        <v>137.19999999999999</v>
      </c>
      <c r="AG16" s="32">
        <f>IFERROR('σ и σw, МПа'!T16*$BG$2,"-")</f>
        <v>123.89999999999999</v>
      </c>
      <c r="AH16" s="32">
        <f>IFERROR('σ и σw, МПа'!U16*$BG$2,"-")</f>
        <v>109.89999999999999</v>
      </c>
      <c r="AI16" s="32">
        <f>IFERROR('σ и σw, МПа'!V16*$BG$2,"-")</f>
        <v>102.89999999999999</v>
      </c>
      <c r="AJ16" s="32">
        <f>IFERROR('σ и σw, МПа'!W16*$BG$2,"-")</f>
        <v>96.6</v>
      </c>
      <c r="AK16" s="32">
        <f>IFERROR('σ и σw, МПа'!X16*$BG$2,"-")</f>
        <v>82.6</v>
      </c>
      <c r="AL16" s="32" t="str">
        <f>IFERROR('σ и σw, МПа'!Y16*$BG$2,"-")</f>
        <v>-</v>
      </c>
      <c r="AM16" s="32" t="str">
        <f>IFERROR('σ и σw, МПа'!Z16*$BG$2,"-")</f>
        <v>-</v>
      </c>
      <c r="AN16" s="32" t="str">
        <f>IFERROR('σ и σw, МПа'!AA16*$BG$2,"-")</f>
        <v>-</v>
      </c>
      <c r="AO16" s="32" t="str">
        <f>IFERROR('σ и σw, МПа'!AB16*$BG$2,"-")</f>
        <v>-</v>
      </c>
      <c r="AP16" s="33" t="str">
        <f>IFERROR('σ и σw, МПа'!AC16*$BG$2,"-")</f>
        <v>-</v>
      </c>
      <c r="AQ16" s="31">
        <f>IFERROR('σ и σw, МПа'!Q16*$BH$2,"-")</f>
        <v>215.60000000000002</v>
      </c>
      <c r="AR16" s="32">
        <f>IFERROR('σ и σw, МПа'!R16*$BH$2,"-")</f>
        <v>215.60000000000002</v>
      </c>
      <c r="AS16" s="32">
        <f>IFERROR('σ и σw, МПа'!S16*$BH$2,"-")</f>
        <v>215.60000000000002</v>
      </c>
      <c r="AT16" s="32">
        <f>IFERROR('σ и σw, МПа'!T16*$BH$2,"-")</f>
        <v>194.70000000000002</v>
      </c>
      <c r="AU16" s="32">
        <f>IFERROR('σ и σw, МПа'!U16*$BH$2,"-")</f>
        <v>172.70000000000002</v>
      </c>
      <c r="AV16" s="32">
        <f>IFERROR('σ и σw, МПа'!V16*$BH$2,"-")</f>
        <v>161.70000000000002</v>
      </c>
      <c r="AW16" s="32">
        <f>IFERROR('σ и σw, МПа'!W16*$BH$2,"-")</f>
        <v>151.80000000000001</v>
      </c>
      <c r="AX16" s="32">
        <f>IFERROR('σ и σw, МПа'!X16*$BH$2,"-")</f>
        <v>129.80000000000001</v>
      </c>
      <c r="AY16" s="32" t="str">
        <f>IFERROR('σ и σw, МПа'!Y16*$BH$2,"-")</f>
        <v>-</v>
      </c>
      <c r="AZ16" s="32" t="str">
        <f>IFERROR('σ и σw, МПа'!Z16*$BH$2,"-")</f>
        <v>-</v>
      </c>
      <c r="BA16" s="32" t="str">
        <f>IFERROR('σ и σw, МПа'!AA16*$BH$2,"-")</f>
        <v>-</v>
      </c>
      <c r="BB16" s="32" t="str">
        <f>IFERROR('σ и σw, МПа'!AB16*$BH$2,"-")</f>
        <v>-</v>
      </c>
      <c r="BC16" s="33" t="str">
        <f>IFERROR('σ и σw, МПа'!AC16*$BH$2,"-")</f>
        <v>-</v>
      </c>
    </row>
    <row r="17" spans="1:55" x14ac:dyDescent="0.25">
      <c r="A17" s="10" t="str">
        <f>INDEX('Обработка исходного'!B:B,ROW($B$3)+4*(ROW($B17)-ROW($B$3)))</f>
        <v>Сталь углеродистая</v>
      </c>
      <c r="B17" s="47">
        <f>INDEX('Обработка исходного'!D:D,ROW($B$3)+4*(ROW($B17)-ROW($B$3)))</f>
        <v>20</v>
      </c>
      <c r="C17" s="27" t="str">
        <f>'Rp0,2, МПа'!C17</f>
        <v>Поковки диаметром до 300 мм, КП175*</v>
      </c>
      <c r="D17" s="31">
        <f>IFERROR('σ и σw, МПа'!D17*$BE$2,"-")</f>
        <v>163.33333333333334</v>
      </c>
      <c r="E17" s="32">
        <f>IFERROR('σ и σw, МПа'!E17*$BE$2,"-")</f>
        <v>155.86666666666665</v>
      </c>
      <c r="F17" s="32">
        <f>IFERROR('σ и σw, МПа'!F17*$BE$2,"-")</f>
        <v>155.86666666666665</v>
      </c>
      <c r="G17" s="32">
        <f>IFERROR('σ и σw, МПа'!G17*$BE$2,"-")</f>
        <v>155.86666666666665</v>
      </c>
      <c r="H17" s="32">
        <f>IFERROR('σ и σw, МПа'!H17*$BE$2,"-")</f>
        <v>155.86666666666665</v>
      </c>
      <c r="I17" s="32">
        <f>IFERROR('σ и σw, МПа'!I17*$BE$2,"-")</f>
        <v>146.53333333333333</v>
      </c>
      <c r="J17" s="32">
        <f>IFERROR('σ и σw, МПа'!J17*$BE$2,"-")</f>
        <v>137.19999999999999</v>
      </c>
      <c r="K17" s="32">
        <f>IFERROR('σ и σw, МПа'!K17*$BE$2,"-")</f>
        <v>119.46666666666665</v>
      </c>
      <c r="L17" s="32" t="str">
        <f>IFERROR('σ и σw, МПа'!L17*$BE$2,"-")</f>
        <v>-</v>
      </c>
      <c r="M17" s="32" t="str">
        <f>IFERROR('σ и σw, МПа'!M17*$BE$2,"-")</f>
        <v>-</v>
      </c>
      <c r="N17" s="32" t="str">
        <f>IFERROR('σ и σw, МПа'!N17*$BE$2,"-")</f>
        <v>-</v>
      </c>
      <c r="O17" s="32" t="str">
        <f>IFERROR('σ и σw, МПа'!O17*$BE$2,"-")</f>
        <v>-</v>
      </c>
      <c r="P17" s="33" t="str">
        <f>IFERROR('σ и σw, МПа'!P17*$BE$2,"-")</f>
        <v>-</v>
      </c>
      <c r="Q17" s="31">
        <f>IFERROR('σ и σw, МПа'!D17*$BF$2,"-")</f>
        <v>210</v>
      </c>
      <c r="R17" s="32">
        <f>IFERROR('σ и σw, МПа'!E17*$BF$2,"-")</f>
        <v>200.4</v>
      </c>
      <c r="S17" s="32">
        <f>IFERROR('σ и σw, МПа'!F17*$BF$2,"-")</f>
        <v>200.4</v>
      </c>
      <c r="T17" s="32">
        <f>IFERROR('σ и σw, МПа'!G17*$BF$2,"-")</f>
        <v>200.4</v>
      </c>
      <c r="U17" s="32">
        <f>IFERROR('σ и σw, МПа'!H17*$BF$2,"-")</f>
        <v>200.4</v>
      </c>
      <c r="V17" s="32">
        <f>IFERROR('σ и σw, МПа'!I17*$BF$2,"-")</f>
        <v>188.4</v>
      </c>
      <c r="W17" s="32">
        <f>IFERROR('σ и σw, МПа'!J17*$BF$2,"-")</f>
        <v>176.4</v>
      </c>
      <c r="X17" s="32">
        <f>IFERROR('σ и σw, МПа'!K17*$BF$2,"-")</f>
        <v>153.6</v>
      </c>
      <c r="Y17" s="32" t="str">
        <f>IFERROR('σ и σw, МПа'!L17*$BF$2,"-")</f>
        <v>-</v>
      </c>
      <c r="Z17" s="32" t="str">
        <f>IFERROR('σ и σw, МПа'!M17*$BF$2,"-")</f>
        <v>-</v>
      </c>
      <c r="AA17" s="32" t="str">
        <f>IFERROR('σ и σw, МПа'!N17*$BF$2,"-")</f>
        <v>-</v>
      </c>
      <c r="AB17" s="32" t="str">
        <f>IFERROR('σ и σw, МПа'!O17*$BF$2,"-")</f>
        <v>-</v>
      </c>
      <c r="AC17" s="33" t="str">
        <f>IFERROR('σ и σw, МПа'!P17*$BF$2,"-")</f>
        <v>-</v>
      </c>
      <c r="AD17" s="31">
        <f>IFERROR('σ и σw, МПа'!Q17*$BG$2,"-")</f>
        <v>122.49999999999999</v>
      </c>
      <c r="AE17" s="32">
        <f>IFERROR('σ и σw, МПа'!R17*$BG$2,"-")</f>
        <v>116.89999999999999</v>
      </c>
      <c r="AF17" s="32">
        <f>IFERROR('σ и σw, МПа'!S17*$BG$2,"-")</f>
        <v>116.89999999999999</v>
      </c>
      <c r="AG17" s="32">
        <f>IFERROR('σ и σw, МПа'!T17*$BG$2,"-")</f>
        <v>116.89999999999999</v>
      </c>
      <c r="AH17" s="32">
        <f>IFERROR('σ и σw, МПа'!U17*$BG$2,"-")</f>
        <v>116.89999999999999</v>
      </c>
      <c r="AI17" s="32">
        <f>IFERROR('σ и σw, МПа'!V17*$BG$2,"-")</f>
        <v>109.89999999999999</v>
      </c>
      <c r="AJ17" s="32">
        <f>IFERROR('σ и σw, МПа'!W17*$BG$2,"-")</f>
        <v>102.89999999999999</v>
      </c>
      <c r="AK17" s="32">
        <f>IFERROR('σ и σw, МПа'!X17*$BG$2,"-")</f>
        <v>89.6</v>
      </c>
      <c r="AL17" s="32" t="str">
        <f>IFERROR('σ и σw, МПа'!Y17*$BG$2,"-")</f>
        <v>-</v>
      </c>
      <c r="AM17" s="32" t="str">
        <f>IFERROR('σ и σw, МПа'!Z17*$BG$2,"-")</f>
        <v>-</v>
      </c>
      <c r="AN17" s="32" t="str">
        <f>IFERROR('σ и σw, МПа'!AA17*$BG$2,"-")</f>
        <v>-</v>
      </c>
      <c r="AO17" s="32" t="str">
        <f>IFERROR('σ и σw, МПа'!AB17*$BG$2,"-")</f>
        <v>-</v>
      </c>
      <c r="AP17" s="33" t="str">
        <f>IFERROR('σ и σw, МПа'!AC17*$BG$2,"-")</f>
        <v>-</v>
      </c>
      <c r="AQ17" s="31">
        <f>IFERROR('σ и σw, МПа'!Q17*$BH$2,"-")</f>
        <v>192.50000000000003</v>
      </c>
      <c r="AR17" s="32">
        <f>IFERROR('σ и σw, МПа'!R17*$BH$2,"-")</f>
        <v>183.70000000000002</v>
      </c>
      <c r="AS17" s="32">
        <f>IFERROR('σ и σw, МПа'!S17*$BH$2,"-")</f>
        <v>183.70000000000002</v>
      </c>
      <c r="AT17" s="32">
        <f>IFERROR('σ и σw, МПа'!T17*$BH$2,"-")</f>
        <v>183.70000000000002</v>
      </c>
      <c r="AU17" s="32">
        <f>IFERROR('σ и σw, МПа'!U17*$BH$2,"-")</f>
        <v>183.70000000000002</v>
      </c>
      <c r="AV17" s="32">
        <f>IFERROR('σ и σw, МПа'!V17*$BH$2,"-")</f>
        <v>172.70000000000002</v>
      </c>
      <c r="AW17" s="32">
        <f>IFERROR('σ и σw, МПа'!W17*$BH$2,"-")</f>
        <v>161.70000000000002</v>
      </c>
      <c r="AX17" s="32">
        <f>IFERROR('σ и σw, МПа'!X17*$BH$2,"-")</f>
        <v>140.80000000000001</v>
      </c>
      <c r="AY17" s="32" t="str">
        <f>IFERROR('σ и σw, МПа'!Y17*$BH$2,"-")</f>
        <v>-</v>
      </c>
      <c r="AZ17" s="32" t="str">
        <f>IFERROR('σ и σw, МПа'!Z17*$BH$2,"-")</f>
        <v>-</v>
      </c>
      <c r="BA17" s="32" t="str">
        <f>IFERROR('σ и σw, МПа'!AA17*$BH$2,"-")</f>
        <v>-</v>
      </c>
      <c r="BB17" s="32" t="str">
        <f>IFERROR('σ и σw, МПа'!AB17*$BH$2,"-")</f>
        <v>-</v>
      </c>
      <c r="BC17" s="33" t="str">
        <f>IFERROR('σ и σw, МПа'!AC17*$BH$2,"-")</f>
        <v>-</v>
      </c>
    </row>
    <row r="18" spans="1:55" x14ac:dyDescent="0.25">
      <c r="A18" s="10" t="str">
        <f>INDEX('Обработка исходного'!B:B,ROW($B$3)+4*(ROW($B18)-ROW($B$3)))</f>
        <v>Сталь углеродистая</v>
      </c>
      <c r="B18" s="47">
        <f>INDEX('Обработка исходного'!D:D,ROW($B$3)+4*(ROW($B18)-ROW($B$3)))</f>
        <v>20</v>
      </c>
      <c r="C18" s="27" t="str">
        <f>'Rp0,2, МПа'!C18</f>
        <v>Поковки диаметром до 300 мм, КП195*</v>
      </c>
      <c r="D18" s="31">
        <f>IFERROR('σ и σw, МПа'!D18*$BE$2,"-")</f>
        <v>182</v>
      </c>
      <c r="E18" s="32">
        <f>IFERROR('σ и σw, МПа'!E18*$BE$2,"-")</f>
        <v>182</v>
      </c>
      <c r="F18" s="32">
        <f>IFERROR('σ и σw, МПа'!F18*$BE$2,"-")</f>
        <v>182</v>
      </c>
      <c r="G18" s="32">
        <f>IFERROR('σ и σw, МПа'!G18*$BE$2,"-")</f>
        <v>182</v>
      </c>
      <c r="H18" s="32">
        <f>IFERROR('σ и σw, МПа'!H18*$BE$2,"-")</f>
        <v>182</v>
      </c>
      <c r="I18" s="32">
        <f>IFERROR('σ и σw, МПа'!I18*$BE$2,"-")</f>
        <v>165.2</v>
      </c>
      <c r="J18" s="32">
        <f>IFERROR('σ и σw, МПа'!J18*$BE$2,"-")</f>
        <v>146.53333333333333</v>
      </c>
      <c r="K18" s="32">
        <f>IFERROR('σ и σw, МПа'!K18*$BE$2,"-")</f>
        <v>127.86666666666665</v>
      </c>
      <c r="L18" s="32" t="str">
        <f>IFERROR('σ и σw, МПа'!L18*$BE$2,"-")</f>
        <v>-</v>
      </c>
      <c r="M18" s="32" t="str">
        <f>IFERROR('σ и σw, МПа'!M18*$BE$2,"-")</f>
        <v>-</v>
      </c>
      <c r="N18" s="32" t="str">
        <f>IFERROR('σ и σw, МПа'!N18*$BE$2,"-")</f>
        <v>-</v>
      </c>
      <c r="O18" s="32" t="str">
        <f>IFERROR('σ и σw, МПа'!O18*$BE$2,"-")</f>
        <v>-</v>
      </c>
      <c r="P18" s="33" t="str">
        <f>IFERROR('σ и σw, МПа'!P18*$BE$2,"-")</f>
        <v>-</v>
      </c>
      <c r="Q18" s="31">
        <f>IFERROR('σ и σw, МПа'!D18*$BF$2,"-")</f>
        <v>234</v>
      </c>
      <c r="R18" s="32">
        <f>IFERROR('σ и σw, МПа'!E18*$BF$2,"-")</f>
        <v>234</v>
      </c>
      <c r="S18" s="32">
        <f>IFERROR('σ и σw, МПа'!F18*$BF$2,"-")</f>
        <v>234</v>
      </c>
      <c r="T18" s="32">
        <f>IFERROR('σ и σw, МПа'!G18*$BF$2,"-")</f>
        <v>234</v>
      </c>
      <c r="U18" s="32">
        <f>IFERROR('σ и σw, МПа'!H18*$BF$2,"-")</f>
        <v>234</v>
      </c>
      <c r="V18" s="32">
        <f>IFERROR('σ и σw, МПа'!I18*$BF$2,"-")</f>
        <v>212.4</v>
      </c>
      <c r="W18" s="32">
        <f>IFERROR('σ и σw, МПа'!J18*$BF$2,"-")</f>
        <v>188.4</v>
      </c>
      <c r="X18" s="32">
        <f>IFERROR('σ и σw, МПа'!K18*$BF$2,"-")</f>
        <v>164.4</v>
      </c>
      <c r="Y18" s="32" t="str">
        <f>IFERROR('σ и σw, МПа'!L18*$BF$2,"-")</f>
        <v>-</v>
      </c>
      <c r="Z18" s="32" t="str">
        <f>IFERROR('σ и σw, МПа'!M18*$BF$2,"-")</f>
        <v>-</v>
      </c>
      <c r="AA18" s="32" t="str">
        <f>IFERROR('σ и σw, МПа'!N18*$BF$2,"-")</f>
        <v>-</v>
      </c>
      <c r="AB18" s="32" t="str">
        <f>IFERROR('σ и σw, МПа'!O18*$BF$2,"-")</f>
        <v>-</v>
      </c>
      <c r="AC18" s="33" t="str">
        <f>IFERROR('σ и σw, МПа'!P18*$BF$2,"-")</f>
        <v>-</v>
      </c>
      <c r="AD18" s="31">
        <f>IFERROR('σ и σw, МПа'!Q18*$BG$2,"-")</f>
        <v>136.5</v>
      </c>
      <c r="AE18" s="32">
        <f>IFERROR('σ и σw, МПа'!R18*$BG$2,"-")</f>
        <v>136.5</v>
      </c>
      <c r="AF18" s="32">
        <f>IFERROR('σ и σw, МПа'!S18*$BG$2,"-")</f>
        <v>136.5</v>
      </c>
      <c r="AG18" s="32">
        <f>IFERROR('σ и σw, МПа'!T18*$BG$2,"-")</f>
        <v>136.5</v>
      </c>
      <c r="AH18" s="32">
        <f>IFERROR('σ и σw, МПа'!U18*$BG$2,"-")</f>
        <v>136.5</v>
      </c>
      <c r="AI18" s="32">
        <f>IFERROR('σ и σw, МПа'!V18*$BG$2,"-")</f>
        <v>123.89999999999999</v>
      </c>
      <c r="AJ18" s="32">
        <f>IFERROR('σ и σw, МПа'!W18*$BG$2,"-")</f>
        <v>109.89999999999999</v>
      </c>
      <c r="AK18" s="32">
        <f>IFERROR('σ и σw, МПа'!X18*$BG$2,"-")</f>
        <v>95.899999999999991</v>
      </c>
      <c r="AL18" s="32" t="str">
        <f>IFERROR('σ и σw, МПа'!Y18*$BG$2,"-")</f>
        <v>-</v>
      </c>
      <c r="AM18" s="32" t="str">
        <f>IFERROR('σ и σw, МПа'!Z18*$BG$2,"-")</f>
        <v>-</v>
      </c>
      <c r="AN18" s="32" t="str">
        <f>IFERROR('σ и σw, МПа'!AA18*$BG$2,"-")</f>
        <v>-</v>
      </c>
      <c r="AO18" s="32" t="str">
        <f>IFERROR('σ и σw, МПа'!AB18*$BG$2,"-")</f>
        <v>-</v>
      </c>
      <c r="AP18" s="33" t="str">
        <f>IFERROR('σ и σw, МПа'!AC18*$BG$2,"-")</f>
        <v>-</v>
      </c>
      <c r="AQ18" s="31">
        <f>IFERROR('σ и σw, МПа'!Q18*$BH$2,"-")</f>
        <v>214.50000000000003</v>
      </c>
      <c r="AR18" s="32">
        <f>IFERROR('σ и σw, МПа'!R18*$BH$2,"-")</f>
        <v>214.50000000000003</v>
      </c>
      <c r="AS18" s="32">
        <f>IFERROR('σ и σw, МПа'!S18*$BH$2,"-")</f>
        <v>214.50000000000003</v>
      </c>
      <c r="AT18" s="32">
        <f>IFERROR('σ и σw, МПа'!T18*$BH$2,"-")</f>
        <v>214.50000000000003</v>
      </c>
      <c r="AU18" s="32">
        <f>IFERROR('σ и σw, МПа'!U18*$BH$2,"-")</f>
        <v>214.50000000000003</v>
      </c>
      <c r="AV18" s="32">
        <f>IFERROR('σ и σw, МПа'!V18*$BH$2,"-")</f>
        <v>194.70000000000002</v>
      </c>
      <c r="AW18" s="32">
        <f>IFERROR('σ и σw, МПа'!W18*$BH$2,"-")</f>
        <v>172.70000000000002</v>
      </c>
      <c r="AX18" s="32">
        <f>IFERROR('σ и σw, МПа'!X18*$BH$2,"-")</f>
        <v>150.70000000000002</v>
      </c>
      <c r="AY18" s="32" t="str">
        <f>IFERROR('σ и σw, МПа'!Y18*$BH$2,"-")</f>
        <v>-</v>
      </c>
      <c r="AZ18" s="32" t="str">
        <f>IFERROR('σ и σw, МПа'!Z18*$BH$2,"-")</f>
        <v>-</v>
      </c>
      <c r="BA18" s="32" t="str">
        <f>IFERROR('σ и σw, МПа'!AA18*$BH$2,"-")</f>
        <v>-</v>
      </c>
      <c r="BB18" s="32" t="str">
        <f>IFERROR('σ и σw, МПа'!AB18*$BH$2,"-")</f>
        <v>-</v>
      </c>
      <c r="BC18" s="33" t="str">
        <f>IFERROR('σ и σw, МПа'!AC18*$BH$2,"-")</f>
        <v>-</v>
      </c>
    </row>
    <row r="19" spans="1:55" x14ac:dyDescent="0.25">
      <c r="A19" s="10" t="str">
        <f>INDEX('Обработка исходного'!B:B,ROW($B$3)+4*(ROW($B19)-ROW($B$3)))</f>
        <v>Сталь углеродистая</v>
      </c>
      <c r="B19" s="47">
        <f>INDEX('Обработка исходного'!D:D,ROW($B$3)+4*(ROW($B19)-ROW($B$3)))</f>
        <v>20</v>
      </c>
      <c r="C19" s="27" t="str">
        <f>'Rp0,2, МПа'!C19</f>
        <v>Поковки диаметром до 300 мм, КП215*</v>
      </c>
      <c r="D19" s="31">
        <f>IFERROR('σ и σw, МПа'!D19*$BE$2,"-")</f>
        <v>200.66666666666666</v>
      </c>
      <c r="E19" s="32">
        <f>IFERROR('σ и σw, МПа'!E19*$BE$2,"-")</f>
        <v>192.26666666666668</v>
      </c>
      <c r="F19" s="32">
        <f>IFERROR('σ и σw, МПа'!F19*$BE$2,"-")</f>
        <v>192.26666666666668</v>
      </c>
      <c r="G19" s="32">
        <f>IFERROR('σ и σw, МПа'!G19*$BE$2,"-")</f>
        <v>192.26666666666668</v>
      </c>
      <c r="H19" s="32">
        <f>IFERROR('σ и σw, МПа'!H19*$BE$2,"-")</f>
        <v>182.93333333333331</v>
      </c>
      <c r="I19" s="32">
        <f>IFERROR('σ и σw, МПа'!I19*$BE$2,"-")</f>
        <v>182.93333333333331</v>
      </c>
      <c r="J19" s="32">
        <f>IFERROR('σ и σw, МПа'!J19*$BE$2,"-")</f>
        <v>165.2</v>
      </c>
      <c r="K19" s="32">
        <f>IFERROR('σ и σw, МПа'!K19*$BE$2,"-")</f>
        <v>146.53333333333333</v>
      </c>
      <c r="L19" s="32" t="str">
        <f>IFERROR('σ и σw, МПа'!L19*$BE$2,"-")</f>
        <v>-</v>
      </c>
      <c r="M19" s="32" t="str">
        <f>IFERROR('σ и σw, МПа'!M19*$BE$2,"-")</f>
        <v>-</v>
      </c>
      <c r="N19" s="32" t="str">
        <f>IFERROR('σ и σw, МПа'!N19*$BE$2,"-")</f>
        <v>-</v>
      </c>
      <c r="O19" s="32" t="str">
        <f>IFERROR('σ и σw, МПа'!O19*$BE$2,"-")</f>
        <v>-</v>
      </c>
      <c r="P19" s="33" t="str">
        <f>IFERROR('σ и σw, МПа'!P19*$BE$2,"-")</f>
        <v>-</v>
      </c>
      <c r="Q19" s="31">
        <f>IFERROR('σ и σw, МПа'!D19*$BF$2,"-")</f>
        <v>258</v>
      </c>
      <c r="R19" s="32">
        <f>IFERROR('σ и σw, МПа'!E19*$BF$2,"-")</f>
        <v>247.20000000000002</v>
      </c>
      <c r="S19" s="32">
        <f>IFERROR('σ и σw, МПа'!F19*$BF$2,"-")</f>
        <v>247.20000000000002</v>
      </c>
      <c r="T19" s="32">
        <f>IFERROR('σ и σw, МПа'!G19*$BF$2,"-")</f>
        <v>247.20000000000002</v>
      </c>
      <c r="U19" s="32">
        <f>IFERROR('σ и σw, МПа'!H19*$BF$2,"-")</f>
        <v>235.2</v>
      </c>
      <c r="V19" s="32">
        <f>IFERROR('σ и σw, МПа'!I19*$BF$2,"-")</f>
        <v>235.2</v>
      </c>
      <c r="W19" s="32">
        <f>IFERROR('σ и σw, МПа'!J19*$BF$2,"-")</f>
        <v>212.4</v>
      </c>
      <c r="X19" s="32">
        <f>IFERROR('σ и σw, МПа'!K19*$BF$2,"-")</f>
        <v>188.4</v>
      </c>
      <c r="Y19" s="32" t="str">
        <f>IFERROR('σ и σw, МПа'!L19*$BF$2,"-")</f>
        <v>-</v>
      </c>
      <c r="Z19" s="32" t="str">
        <f>IFERROR('σ и σw, МПа'!M19*$BF$2,"-")</f>
        <v>-</v>
      </c>
      <c r="AA19" s="32" t="str">
        <f>IFERROR('σ и σw, МПа'!N19*$BF$2,"-")</f>
        <v>-</v>
      </c>
      <c r="AB19" s="32" t="str">
        <f>IFERROR('σ и σw, МПа'!O19*$BF$2,"-")</f>
        <v>-</v>
      </c>
      <c r="AC19" s="33" t="str">
        <f>IFERROR('σ и σw, МПа'!P19*$BF$2,"-")</f>
        <v>-</v>
      </c>
      <c r="AD19" s="31">
        <f>IFERROR('σ и σw, МПа'!Q19*$BG$2,"-")</f>
        <v>150.5</v>
      </c>
      <c r="AE19" s="32">
        <f>IFERROR('σ и σw, МПа'!R19*$BG$2,"-")</f>
        <v>144.19999999999999</v>
      </c>
      <c r="AF19" s="32">
        <f>IFERROR('σ и σw, МПа'!S19*$BG$2,"-")</f>
        <v>144.19999999999999</v>
      </c>
      <c r="AG19" s="32">
        <f>IFERROR('σ и σw, МПа'!T19*$BG$2,"-")</f>
        <v>144.19999999999999</v>
      </c>
      <c r="AH19" s="32">
        <f>IFERROR('σ и σw, МПа'!U19*$BG$2,"-")</f>
        <v>137.19999999999999</v>
      </c>
      <c r="AI19" s="32">
        <f>IFERROR('σ и σw, МПа'!V19*$BG$2,"-")</f>
        <v>137.19999999999999</v>
      </c>
      <c r="AJ19" s="32">
        <f>IFERROR('σ и σw, МПа'!W19*$BG$2,"-")</f>
        <v>123.89999999999999</v>
      </c>
      <c r="AK19" s="32">
        <f>IFERROR('σ и σw, МПа'!X19*$BG$2,"-")</f>
        <v>109.89999999999999</v>
      </c>
      <c r="AL19" s="32" t="str">
        <f>IFERROR('σ и σw, МПа'!Y19*$BG$2,"-")</f>
        <v>-</v>
      </c>
      <c r="AM19" s="32" t="str">
        <f>IFERROR('σ и σw, МПа'!Z19*$BG$2,"-")</f>
        <v>-</v>
      </c>
      <c r="AN19" s="32" t="str">
        <f>IFERROR('σ и σw, МПа'!AA19*$BG$2,"-")</f>
        <v>-</v>
      </c>
      <c r="AO19" s="32" t="str">
        <f>IFERROR('σ и σw, МПа'!AB19*$BG$2,"-")</f>
        <v>-</v>
      </c>
      <c r="AP19" s="33" t="str">
        <f>IFERROR('σ и σw, МПа'!AC19*$BG$2,"-")</f>
        <v>-</v>
      </c>
      <c r="AQ19" s="31">
        <f>IFERROR('σ и σw, МПа'!Q19*$BH$2,"-")</f>
        <v>236.50000000000003</v>
      </c>
      <c r="AR19" s="32">
        <f>IFERROR('σ и σw, МПа'!R19*$BH$2,"-")</f>
        <v>226.60000000000002</v>
      </c>
      <c r="AS19" s="32">
        <f>IFERROR('σ и σw, МПа'!S19*$BH$2,"-")</f>
        <v>226.60000000000002</v>
      </c>
      <c r="AT19" s="32">
        <f>IFERROR('σ и σw, МПа'!T19*$BH$2,"-")</f>
        <v>226.60000000000002</v>
      </c>
      <c r="AU19" s="32">
        <f>IFERROR('σ и σw, МПа'!U19*$BH$2,"-")</f>
        <v>215.60000000000002</v>
      </c>
      <c r="AV19" s="32">
        <f>IFERROR('σ и σw, МПа'!V19*$BH$2,"-")</f>
        <v>215.60000000000002</v>
      </c>
      <c r="AW19" s="32">
        <f>IFERROR('σ и σw, МПа'!W19*$BH$2,"-")</f>
        <v>194.70000000000002</v>
      </c>
      <c r="AX19" s="32">
        <f>IFERROR('σ и σw, МПа'!X19*$BH$2,"-")</f>
        <v>172.70000000000002</v>
      </c>
      <c r="AY19" s="32" t="str">
        <f>IFERROR('σ и σw, МПа'!Y19*$BH$2,"-")</f>
        <v>-</v>
      </c>
      <c r="AZ19" s="32" t="str">
        <f>IFERROR('σ и σw, МПа'!Z19*$BH$2,"-")</f>
        <v>-</v>
      </c>
      <c r="BA19" s="32" t="str">
        <f>IFERROR('σ и σw, МПа'!AA19*$BH$2,"-")</f>
        <v>-</v>
      </c>
      <c r="BB19" s="32" t="str">
        <f>IFERROR('σ и σw, МПа'!AB19*$BH$2,"-")</f>
        <v>-</v>
      </c>
      <c r="BC19" s="33" t="str">
        <f>IFERROR('σ и σw, МПа'!AC19*$BH$2,"-")</f>
        <v>-</v>
      </c>
    </row>
    <row r="20" spans="1:55" x14ac:dyDescent="0.25">
      <c r="A20" s="10" t="str">
        <f>INDEX('Обработка исходного'!B:B,ROW($B$3)+4*(ROW($B20)-ROW($B$3)))</f>
        <v>Сталь углеродистая</v>
      </c>
      <c r="B20" s="47">
        <f>INDEX('Обработка исходного'!D:D,ROW($B$3)+4*(ROW($B20)-ROW($B$3)))</f>
        <v>20</v>
      </c>
      <c r="C20" s="27" t="str">
        <f>'Rp0,2, МПа'!C20</f>
        <v>Поковки диаметром от 100 до 300 мм, КП245*</v>
      </c>
      <c r="D20" s="31">
        <f>IFERROR('σ и σw, МПа'!D20*$BE$2,"-")</f>
        <v>228.66666666666666</v>
      </c>
      <c r="E20" s="32">
        <f>IFERROR('σ и σw, МПа'!E20*$BE$2,"-")</f>
        <v>219.33333333333331</v>
      </c>
      <c r="F20" s="32">
        <f>IFERROR('σ и σw, МПа'!F20*$BE$2,"-")</f>
        <v>219.33333333333331</v>
      </c>
      <c r="G20" s="32">
        <f>IFERROR('σ и σw, МПа'!G20*$BE$2,"-")</f>
        <v>219.33333333333331</v>
      </c>
      <c r="H20" s="32">
        <f>IFERROR('σ и σw, МПа'!H20*$BE$2,"-")</f>
        <v>210.93333333333331</v>
      </c>
      <c r="I20" s="32">
        <f>IFERROR('σ и σw, МПа'!I20*$BE$2,"-")</f>
        <v>210.93333333333331</v>
      </c>
      <c r="J20" s="32">
        <f>IFERROR('σ и σw, МПа'!J20*$BE$2,"-")</f>
        <v>182.93333333333331</v>
      </c>
      <c r="K20" s="32">
        <f>IFERROR('σ и σw, МПа'!K20*$BE$2,"-")</f>
        <v>165.2</v>
      </c>
      <c r="L20" s="32" t="str">
        <f>IFERROR('σ и σw, МПа'!L20*$BE$2,"-")</f>
        <v>-</v>
      </c>
      <c r="M20" s="32" t="str">
        <f>IFERROR('σ и σw, МПа'!M20*$BE$2,"-")</f>
        <v>-</v>
      </c>
      <c r="N20" s="32" t="str">
        <f>IFERROR('σ и σw, МПа'!N20*$BE$2,"-")</f>
        <v>-</v>
      </c>
      <c r="O20" s="32" t="str">
        <f>IFERROR('σ и σw, МПа'!O20*$BE$2,"-")</f>
        <v>-</v>
      </c>
      <c r="P20" s="33" t="str">
        <f>IFERROR('σ и σw, МПа'!P20*$BE$2,"-")</f>
        <v>-</v>
      </c>
      <c r="Q20" s="31">
        <f>IFERROR('σ и σw, МПа'!D20*$BF$2,"-")</f>
        <v>294</v>
      </c>
      <c r="R20" s="32">
        <f>IFERROR('σ и σw, МПа'!E20*$BF$2,"-")</f>
        <v>282</v>
      </c>
      <c r="S20" s="32">
        <f>IFERROR('σ и σw, МПа'!F20*$BF$2,"-")</f>
        <v>282</v>
      </c>
      <c r="T20" s="32">
        <f>IFERROR('σ и σw, МПа'!G20*$BF$2,"-")</f>
        <v>282</v>
      </c>
      <c r="U20" s="32">
        <f>IFERROR('σ и σw, МПа'!H20*$BF$2,"-")</f>
        <v>271.2</v>
      </c>
      <c r="V20" s="32">
        <f>IFERROR('σ и σw, МПа'!I20*$BF$2,"-")</f>
        <v>271.2</v>
      </c>
      <c r="W20" s="32">
        <f>IFERROR('σ и σw, МПа'!J20*$BF$2,"-")</f>
        <v>235.2</v>
      </c>
      <c r="X20" s="32">
        <f>IFERROR('σ и σw, МПа'!K20*$BF$2,"-")</f>
        <v>212.4</v>
      </c>
      <c r="Y20" s="32" t="str">
        <f>IFERROR('σ и σw, МПа'!L20*$BF$2,"-")</f>
        <v>-</v>
      </c>
      <c r="Z20" s="32" t="str">
        <f>IFERROR('σ и σw, МПа'!M20*$BF$2,"-")</f>
        <v>-</v>
      </c>
      <c r="AA20" s="32" t="str">
        <f>IFERROR('σ и σw, МПа'!N20*$BF$2,"-")</f>
        <v>-</v>
      </c>
      <c r="AB20" s="32" t="str">
        <f>IFERROR('σ и σw, МПа'!O20*$BF$2,"-")</f>
        <v>-</v>
      </c>
      <c r="AC20" s="33" t="str">
        <f>IFERROR('σ и σw, МПа'!P20*$BF$2,"-")</f>
        <v>-</v>
      </c>
      <c r="AD20" s="31">
        <f>IFERROR('σ и σw, МПа'!Q20*$BG$2,"-")</f>
        <v>171.5</v>
      </c>
      <c r="AE20" s="32">
        <f>IFERROR('σ и σw, МПа'!R20*$BG$2,"-")</f>
        <v>164.5</v>
      </c>
      <c r="AF20" s="32">
        <f>IFERROR('σ и σw, МПа'!S20*$BG$2,"-")</f>
        <v>164.5</v>
      </c>
      <c r="AG20" s="32">
        <f>IFERROR('σ и σw, МПа'!T20*$BG$2,"-")</f>
        <v>164.5</v>
      </c>
      <c r="AH20" s="32">
        <f>IFERROR('σ и σw, МПа'!U20*$BG$2,"-")</f>
        <v>158.19999999999999</v>
      </c>
      <c r="AI20" s="32">
        <f>IFERROR('σ и σw, МПа'!V20*$BG$2,"-")</f>
        <v>158.19999999999999</v>
      </c>
      <c r="AJ20" s="32">
        <f>IFERROR('σ и σw, МПа'!W20*$BG$2,"-")</f>
        <v>137.19999999999999</v>
      </c>
      <c r="AK20" s="32">
        <f>IFERROR('σ и σw, МПа'!X20*$BG$2,"-")</f>
        <v>123.89999999999999</v>
      </c>
      <c r="AL20" s="32" t="str">
        <f>IFERROR('σ и σw, МПа'!Y20*$BG$2,"-")</f>
        <v>-</v>
      </c>
      <c r="AM20" s="32" t="str">
        <f>IFERROR('σ и σw, МПа'!Z20*$BG$2,"-")</f>
        <v>-</v>
      </c>
      <c r="AN20" s="32" t="str">
        <f>IFERROR('σ и σw, МПа'!AA20*$BG$2,"-")</f>
        <v>-</v>
      </c>
      <c r="AO20" s="32" t="str">
        <f>IFERROR('σ и σw, МПа'!AB20*$BG$2,"-")</f>
        <v>-</v>
      </c>
      <c r="AP20" s="33" t="str">
        <f>IFERROR('σ и σw, МПа'!AC20*$BG$2,"-")</f>
        <v>-</v>
      </c>
      <c r="AQ20" s="31">
        <f>IFERROR('σ и σw, МПа'!Q20*$BH$2,"-")</f>
        <v>269.5</v>
      </c>
      <c r="AR20" s="32">
        <f>IFERROR('σ и σw, МПа'!R20*$BH$2,"-")</f>
        <v>258.5</v>
      </c>
      <c r="AS20" s="32">
        <f>IFERROR('σ и σw, МПа'!S20*$BH$2,"-")</f>
        <v>258.5</v>
      </c>
      <c r="AT20" s="32">
        <f>IFERROR('σ и σw, МПа'!T20*$BH$2,"-")</f>
        <v>258.5</v>
      </c>
      <c r="AU20" s="32">
        <f>IFERROR('σ и σw, МПа'!U20*$BH$2,"-")</f>
        <v>248.60000000000002</v>
      </c>
      <c r="AV20" s="32">
        <f>IFERROR('σ и σw, МПа'!V20*$BH$2,"-")</f>
        <v>248.60000000000002</v>
      </c>
      <c r="AW20" s="32">
        <f>IFERROR('σ и σw, МПа'!W20*$BH$2,"-")</f>
        <v>215.60000000000002</v>
      </c>
      <c r="AX20" s="32">
        <f>IFERROR('σ и σw, МПа'!X20*$BH$2,"-")</f>
        <v>194.70000000000002</v>
      </c>
      <c r="AY20" s="32" t="str">
        <f>IFERROR('σ и σw, МПа'!Y20*$BH$2,"-")</f>
        <v>-</v>
      </c>
      <c r="AZ20" s="32" t="str">
        <f>IFERROR('σ и σw, МПа'!Z20*$BH$2,"-")</f>
        <v>-</v>
      </c>
      <c r="BA20" s="32" t="str">
        <f>IFERROR('σ и σw, МПа'!AA20*$BH$2,"-")</f>
        <v>-</v>
      </c>
      <c r="BB20" s="32" t="str">
        <f>IFERROR('σ и σw, МПа'!AB20*$BH$2,"-")</f>
        <v>-</v>
      </c>
      <c r="BC20" s="33" t="str">
        <f>IFERROR('σ и σw, МПа'!AC20*$BH$2,"-")</f>
        <v>-</v>
      </c>
    </row>
    <row r="21" spans="1:55" ht="25.5" x14ac:dyDescent="0.25">
      <c r="A21" s="10" t="str">
        <f>INDEX('Обработка исходного'!B:B,ROW($B$3)+4*(ROW($B21)-ROW($B$3)))</f>
        <v>Сталь углеродистая</v>
      </c>
      <c r="B21" s="47">
        <f>INDEX('Обработка исходного'!D:D,ROW($B$3)+4*(ROW($B21)-ROW($B$3)))</f>
        <v>20</v>
      </c>
      <c r="C21" s="27" t="str">
        <f>'Rp0,2, МПа'!C21</f>
        <v>Горячекатаная сталь толщиной или диаметром до 80 мм</v>
      </c>
      <c r="D21" s="31">
        <f>IFERROR('σ и σw, МПа'!D21*$BE$2,"-")</f>
        <v>201.6</v>
      </c>
      <c r="E21" s="32">
        <f>IFERROR('σ и σw, МПа'!E21*$BE$2,"-")</f>
        <v>192.26666666666668</v>
      </c>
      <c r="F21" s="32">
        <f>IFERROR('σ и σw, МПа'!F21*$BE$2,"-")</f>
        <v>192.26666666666668</v>
      </c>
      <c r="G21" s="32">
        <f>IFERROR('σ и σw, МПа'!G21*$BE$2,"-")</f>
        <v>192.26666666666668</v>
      </c>
      <c r="H21" s="32">
        <f>IFERROR('σ и σw, МПа'!H21*$BE$2,"-")</f>
        <v>182.93333333333331</v>
      </c>
      <c r="I21" s="32">
        <f>IFERROR('σ и σw, МПа'!I21*$BE$2,"-")</f>
        <v>182.93333333333331</v>
      </c>
      <c r="J21" s="32">
        <f>IFERROR('σ и σw, МПа'!J21*$BE$2,"-")</f>
        <v>165.2</v>
      </c>
      <c r="K21" s="32">
        <f>IFERROR('σ и σw, МПа'!K21*$BE$2,"-")</f>
        <v>146.53333333333333</v>
      </c>
      <c r="L21" s="32" t="str">
        <f>IFERROR('σ и σw, МПа'!L21*$BE$2,"-")</f>
        <v>-</v>
      </c>
      <c r="M21" s="32" t="str">
        <f>IFERROR('σ и σw, МПа'!M21*$BE$2,"-")</f>
        <v>-</v>
      </c>
      <c r="N21" s="32" t="str">
        <f>IFERROR('σ и σw, МПа'!N21*$BE$2,"-")</f>
        <v>-</v>
      </c>
      <c r="O21" s="32" t="str">
        <f>IFERROR('σ и σw, МПа'!O21*$BE$2,"-")</f>
        <v>-</v>
      </c>
      <c r="P21" s="33" t="str">
        <f>IFERROR('σ и σw, МПа'!P21*$BE$2,"-")</f>
        <v>-</v>
      </c>
      <c r="Q21" s="31">
        <f>IFERROR('σ и σw, МПа'!D21*$BF$2,"-")</f>
        <v>259.2</v>
      </c>
      <c r="R21" s="32">
        <f>IFERROR('σ и σw, МПа'!E21*$BF$2,"-")</f>
        <v>247.20000000000002</v>
      </c>
      <c r="S21" s="32">
        <f>IFERROR('σ и σw, МПа'!F21*$BF$2,"-")</f>
        <v>247.20000000000002</v>
      </c>
      <c r="T21" s="32">
        <f>IFERROR('σ и σw, МПа'!G21*$BF$2,"-")</f>
        <v>247.20000000000002</v>
      </c>
      <c r="U21" s="32">
        <f>IFERROR('σ и σw, МПа'!H21*$BF$2,"-")</f>
        <v>235.2</v>
      </c>
      <c r="V21" s="32">
        <f>IFERROR('σ и σw, МПа'!I21*$BF$2,"-")</f>
        <v>235.2</v>
      </c>
      <c r="W21" s="32">
        <f>IFERROR('σ и σw, МПа'!J21*$BF$2,"-")</f>
        <v>212.4</v>
      </c>
      <c r="X21" s="32">
        <f>IFERROR('σ и σw, МПа'!K21*$BF$2,"-")</f>
        <v>188.4</v>
      </c>
      <c r="Y21" s="32" t="str">
        <f>IFERROR('σ и σw, МПа'!L21*$BF$2,"-")</f>
        <v>-</v>
      </c>
      <c r="Z21" s="32" t="str">
        <f>IFERROR('σ и σw, МПа'!M21*$BF$2,"-")</f>
        <v>-</v>
      </c>
      <c r="AA21" s="32" t="str">
        <f>IFERROR('σ и σw, МПа'!N21*$BF$2,"-")</f>
        <v>-</v>
      </c>
      <c r="AB21" s="32" t="str">
        <f>IFERROR('σ и σw, МПа'!O21*$BF$2,"-")</f>
        <v>-</v>
      </c>
      <c r="AC21" s="33" t="str">
        <f>IFERROR('σ и σw, МПа'!P21*$BF$2,"-")</f>
        <v>-</v>
      </c>
      <c r="AD21" s="31">
        <f>IFERROR('σ и σw, МПа'!Q21*$BG$2,"-")</f>
        <v>151.19999999999999</v>
      </c>
      <c r="AE21" s="32">
        <f>IFERROR('σ и σw, МПа'!R21*$BG$2,"-")</f>
        <v>144.19999999999999</v>
      </c>
      <c r="AF21" s="32">
        <f>IFERROR('σ и σw, МПа'!S21*$BG$2,"-")</f>
        <v>144.19999999999999</v>
      </c>
      <c r="AG21" s="32">
        <f>IFERROR('σ и σw, МПа'!T21*$BG$2,"-")</f>
        <v>144.19999999999999</v>
      </c>
      <c r="AH21" s="32">
        <f>IFERROR('σ и σw, МПа'!U21*$BG$2,"-")</f>
        <v>137.19999999999999</v>
      </c>
      <c r="AI21" s="32">
        <f>IFERROR('σ и σw, МПа'!V21*$BG$2,"-")</f>
        <v>137.19999999999999</v>
      </c>
      <c r="AJ21" s="32">
        <f>IFERROR('σ и σw, МПа'!W21*$BG$2,"-")</f>
        <v>123.89999999999999</v>
      </c>
      <c r="AK21" s="32">
        <f>IFERROR('σ и σw, МПа'!X21*$BG$2,"-")</f>
        <v>109.89999999999999</v>
      </c>
      <c r="AL21" s="32" t="str">
        <f>IFERROR('σ и σw, МПа'!Y21*$BG$2,"-")</f>
        <v>-</v>
      </c>
      <c r="AM21" s="32" t="str">
        <f>IFERROR('σ и σw, МПа'!Z21*$BG$2,"-")</f>
        <v>-</v>
      </c>
      <c r="AN21" s="32" t="str">
        <f>IFERROR('σ и σw, МПа'!AA21*$BG$2,"-")</f>
        <v>-</v>
      </c>
      <c r="AO21" s="32" t="str">
        <f>IFERROR('σ и σw, МПа'!AB21*$BG$2,"-")</f>
        <v>-</v>
      </c>
      <c r="AP21" s="33" t="str">
        <f>IFERROR('σ и σw, МПа'!AC21*$BG$2,"-")</f>
        <v>-</v>
      </c>
      <c r="AQ21" s="31">
        <f>IFERROR('σ и σw, МПа'!Q21*$BH$2,"-")</f>
        <v>237.60000000000002</v>
      </c>
      <c r="AR21" s="32">
        <f>IFERROR('σ и σw, МПа'!R21*$BH$2,"-")</f>
        <v>226.60000000000002</v>
      </c>
      <c r="AS21" s="32">
        <f>IFERROR('σ и σw, МПа'!S21*$BH$2,"-")</f>
        <v>226.60000000000002</v>
      </c>
      <c r="AT21" s="32">
        <f>IFERROR('σ и σw, МПа'!T21*$BH$2,"-")</f>
        <v>226.60000000000002</v>
      </c>
      <c r="AU21" s="32">
        <f>IFERROR('σ и σw, МПа'!U21*$BH$2,"-")</f>
        <v>215.60000000000002</v>
      </c>
      <c r="AV21" s="32">
        <f>IFERROR('σ и σw, МПа'!V21*$BH$2,"-")</f>
        <v>215.60000000000002</v>
      </c>
      <c r="AW21" s="32">
        <f>IFERROR('σ и σw, МПа'!W21*$BH$2,"-")</f>
        <v>194.70000000000002</v>
      </c>
      <c r="AX21" s="32">
        <f>IFERROR('σ и σw, МПа'!X21*$BH$2,"-")</f>
        <v>172.70000000000002</v>
      </c>
      <c r="AY21" s="32" t="str">
        <f>IFERROR('σ и σw, МПа'!Y21*$BH$2,"-")</f>
        <v>-</v>
      </c>
      <c r="AZ21" s="32" t="str">
        <f>IFERROR('σ и σw, МПа'!Z21*$BH$2,"-")</f>
        <v>-</v>
      </c>
      <c r="BA21" s="32" t="str">
        <f>IFERROR('σ и σw, МПа'!AA21*$BH$2,"-")</f>
        <v>-</v>
      </c>
      <c r="BB21" s="32" t="str">
        <f>IFERROR('σ и σw, МПа'!AB21*$BH$2,"-")</f>
        <v>-</v>
      </c>
      <c r="BC21" s="33" t="str">
        <f>IFERROR('σ и σw, МПа'!AC21*$BH$2,"-")</f>
        <v>-</v>
      </c>
    </row>
    <row r="22" spans="1:55" ht="38.25" x14ac:dyDescent="0.25">
      <c r="A22" s="10" t="str">
        <f>INDEX('Обработка исходного'!B:B,ROW($B$3)+4*(ROW($B22)-ROW($B$3)))</f>
        <v>Сталь углеродистая</v>
      </c>
      <c r="B22" s="47">
        <f>INDEX('Обработка исходного'!D:D,ROW($B$3)+4*(ROW($B22)-ROW($B$3)))</f>
        <v>20</v>
      </c>
      <c r="C22" s="27" t="str">
        <f>'Rp0,2, МПа'!C22</f>
        <v>Трубы горячедеформированные наружным диаметром от 10 до 465 мм с толщиной стенки от 2 до 60 мм</v>
      </c>
      <c r="D22" s="31">
        <f>IFERROR('σ и σw, МПа'!D22*$BE$2,"-")</f>
        <v>201.6</v>
      </c>
      <c r="E22" s="32">
        <f>IFERROR('σ и σw, МПа'!E22*$BE$2,"-")</f>
        <v>192.26666666666668</v>
      </c>
      <c r="F22" s="32">
        <f>IFERROR('σ и σw, МПа'!F22*$BE$2,"-")</f>
        <v>192.26666666666668</v>
      </c>
      <c r="G22" s="32">
        <f>IFERROR('σ и σw, МПа'!G22*$BE$2,"-")</f>
        <v>192.26666666666668</v>
      </c>
      <c r="H22" s="32">
        <f>IFERROR('σ и σw, МПа'!H22*$BE$2,"-")</f>
        <v>182.93333333333331</v>
      </c>
      <c r="I22" s="32">
        <f>IFERROR('σ и σw, МПа'!I22*$BE$2,"-")</f>
        <v>182.93333333333331</v>
      </c>
      <c r="J22" s="32">
        <f>IFERROR('σ и σw, МПа'!J22*$BE$2,"-")</f>
        <v>165.2</v>
      </c>
      <c r="K22" s="32">
        <f>IFERROR('σ и σw, МПа'!K22*$BE$2,"-")</f>
        <v>146.53333333333333</v>
      </c>
      <c r="L22" s="32" t="str">
        <f>IFERROR('σ и σw, МПа'!L22*$BE$2,"-")</f>
        <v>-</v>
      </c>
      <c r="M22" s="32" t="str">
        <f>IFERROR('σ и σw, МПа'!M22*$BE$2,"-")</f>
        <v>-</v>
      </c>
      <c r="N22" s="32" t="str">
        <f>IFERROR('σ и σw, МПа'!N22*$BE$2,"-")</f>
        <v>-</v>
      </c>
      <c r="O22" s="32" t="str">
        <f>IFERROR('σ и σw, МПа'!O22*$BE$2,"-")</f>
        <v>-</v>
      </c>
      <c r="P22" s="33" t="str">
        <f>IFERROR('σ и σw, МПа'!P22*$BE$2,"-")</f>
        <v>-</v>
      </c>
      <c r="Q22" s="31">
        <f>IFERROR('σ и σw, МПа'!D22*$BF$2,"-")</f>
        <v>259.2</v>
      </c>
      <c r="R22" s="32">
        <f>IFERROR('σ и σw, МПа'!E22*$BF$2,"-")</f>
        <v>247.20000000000002</v>
      </c>
      <c r="S22" s="32">
        <f>IFERROR('σ и σw, МПа'!F22*$BF$2,"-")</f>
        <v>247.20000000000002</v>
      </c>
      <c r="T22" s="32">
        <f>IFERROR('σ и σw, МПа'!G22*$BF$2,"-")</f>
        <v>247.20000000000002</v>
      </c>
      <c r="U22" s="32">
        <f>IFERROR('σ и σw, МПа'!H22*$BF$2,"-")</f>
        <v>235.2</v>
      </c>
      <c r="V22" s="32">
        <f>IFERROR('σ и σw, МПа'!I22*$BF$2,"-")</f>
        <v>235.2</v>
      </c>
      <c r="W22" s="32">
        <f>IFERROR('σ и σw, МПа'!J22*$BF$2,"-")</f>
        <v>212.4</v>
      </c>
      <c r="X22" s="32">
        <f>IFERROR('σ и σw, МПа'!K22*$BF$2,"-")</f>
        <v>188.4</v>
      </c>
      <c r="Y22" s="32" t="str">
        <f>IFERROR('σ и σw, МПа'!L22*$BF$2,"-")</f>
        <v>-</v>
      </c>
      <c r="Z22" s="32" t="str">
        <f>IFERROR('σ и σw, МПа'!M22*$BF$2,"-")</f>
        <v>-</v>
      </c>
      <c r="AA22" s="32" t="str">
        <f>IFERROR('σ и σw, МПа'!N22*$BF$2,"-")</f>
        <v>-</v>
      </c>
      <c r="AB22" s="32" t="str">
        <f>IFERROR('σ и σw, МПа'!O22*$BF$2,"-")</f>
        <v>-</v>
      </c>
      <c r="AC22" s="33" t="str">
        <f>IFERROR('σ и σw, МПа'!P22*$BF$2,"-")</f>
        <v>-</v>
      </c>
      <c r="AD22" s="31">
        <f>IFERROR('σ и σw, МПа'!Q22*$BG$2,"-")</f>
        <v>151.19999999999999</v>
      </c>
      <c r="AE22" s="32">
        <f>IFERROR('σ и σw, МПа'!R22*$BG$2,"-")</f>
        <v>144.19999999999999</v>
      </c>
      <c r="AF22" s="32">
        <f>IFERROR('σ и σw, МПа'!S22*$BG$2,"-")</f>
        <v>144.19999999999999</v>
      </c>
      <c r="AG22" s="32">
        <f>IFERROR('σ и σw, МПа'!T22*$BG$2,"-")</f>
        <v>144.19999999999999</v>
      </c>
      <c r="AH22" s="32">
        <f>IFERROR('σ и σw, МПа'!U22*$BG$2,"-")</f>
        <v>137.19999999999999</v>
      </c>
      <c r="AI22" s="32">
        <f>IFERROR('σ и σw, МПа'!V22*$BG$2,"-")</f>
        <v>137.19999999999999</v>
      </c>
      <c r="AJ22" s="32">
        <f>IFERROR('σ и σw, МПа'!W22*$BG$2,"-")</f>
        <v>123.89999999999999</v>
      </c>
      <c r="AK22" s="32">
        <f>IFERROR('σ и σw, МПа'!X22*$BG$2,"-")</f>
        <v>109.89999999999999</v>
      </c>
      <c r="AL22" s="32" t="str">
        <f>IFERROR('σ и σw, МПа'!Y22*$BG$2,"-")</f>
        <v>-</v>
      </c>
      <c r="AM22" s="32" t="str">
        <f>IFERROR('σ и σw, МПа'!Z22*$BG$2,"-")</f>
        <v>-</v>
      </c>
      <c r="AN22" s="32" t="str">
        <f>IFERROR('σ и σw, МПа'!AA22*$BG$2,"-")</f>
        <v>-</v>
      </c>
      <c r="AO22" s="32" t="str">
        <f>IFERROR('σ и σw, МПа'!AB22*$BG$2,"-")</f>
        <v>-</v>
      </c>
      <c r="AP22" s="33" t="str">
        <f>IFERROR('σ и σw, МПа'!AC22*$BG$2,"-")</f>
        <v>-</v>
      </c>
      <c r="AQ22" s="31">
        <f>IFERROR('σ и σw, МПа'!Q22*$BH$2,"-")</f>
        <v>237.60000000000002</v>
      </c>
      <c r="AR22" s="32">
        <f>IFERROR('σ и σw, МПа'!R22*$BH$2,"-")</f>
        <v>226.60000000000002</v>
      </c>
      <c r="AS22" s="32">
        <f>IFERROR('σ и σw, МПа'!S22*$BH$2,"-")</f>
        <v>226.60000000000002</v>
      </c>
      <c r="AT22" s="32">
        <f>IFERROR('σ и σw, МПа'!T22*$BH$2,"-")</f>
        <v>226.60000000000002</v>
      </c>
      <c r="AU22" s="32">
        <f>IFERROR('σ и σw, МПа'!U22*$BH$2,"-")</f>
        <v>215.60000000000002</v>
      </c>
      <c r="AV22" s="32">
        <f>IFERROR('σ и σw, МПа'!V22*$BH$2,"-")</f>
        <v>215.60000000000002</v>
      </c>
      <c r="AW22" s="32">
        <f>IFERROR('σ и σw, МПа'!W22*$BH$2,"-")</f>
        <v>194.70000000000002</v>
      </c>
      <c r="AX22" s="32">
        <f>IFERROR('σ и σw, МПа'!X22*$BH$2,"-")</f>
        <v>172.70000000000002</v>
      </c>
      <c r="AY22" s="32" t="str">
        <f>IFERROR('σ и σw, МПа'!Y22*$BH$2,"-")</f>
        <v>-</v>
      </c>
      <c r="AZ22" s="32" t="str">
        <f>IFERROR('σ и σw, МПа'!Z22*$BH$2,"-")</f>
        <v>-</v>
      </c>
      <c r="BA22" s="32" t="str">
        <f>IFERROR('σ и σw, МПа'!AA22*$BH$2,"-")</f>
        <v>-</v>
      </c>
      <c r="BB22" s="32" t="str">
        <f>IFERROR('σ и σw, МПа'!AB22*$BH$2,"-")</f>
        <v>-</v>
      </c>
      <c r="BC22" s="33" t="str">
        <f>IFERROR('σ и σw, МПа'!AC22*$BH$2,"-")</f>
        <v>-</v>
      </c>
    </row>
    <row r="23" spans="1:55" ht="25.5" x14ac:dyDescent="0.25">
      <c r="A23" s="10" t="str">
        <f>INDEX('Обработка исходного'!B:B,ROW($B$3)+4*(ROW($B23)-ROW($B$3)))</f>
        <v>Сталь углеродистая</v>
      </c>
      <c r="B23" s="47">
        <f>INDEX('Обработка исходного'!D:D,ROW($B$3)+4*(ROW($B23)-ROW($B$3)))</f>
        <v>20</v>
      </c>
      <c r="C23" s="27" t="str">
        <f>'Rp0,2, МПа'!C23</f>
        <v>Отожженные, высокоотпущенные листы толщиной от 4 до 80 мм</v>
      </c>
      <c r="D23" s="31">
        <f>IFERROR('σ и σw, МПа'!D23*$BE$2,"-")</f>
        <v>200.84615384615381</v>
      </c>
      <c r="E23" s="32">
        <f>IFERROR('σ и σw, МПа'!E23*$BE$2,"-")</f>
        <v>195.46153846153845</v>
      </c>
      <c r="F23" s="32">
        <f>IFERROR('σ и σw, МПа'!F23*$BE$2,"-")</f>
        <v>190.07692307692307</v>
      </c>
      <c r="G23" s="32">
        <f>IFERROR('σ и σw, МПа'!G23*$BE$2,"-")</f>
        <v>184.69230769230765</v>
      </c>
      <c r="H23" s="32">
        <f>IFERROR('σ и σw, МПа'!H23*$BE$2,"-")</f>
        <v>184.69230769230765</v>
      </c>
      <c r="I23" s="32">
        <f>IFERROR('σ и σw, МПа'!I23*$BE$2,"-")</f>
        <v>179.30769230769229</v>
      </c>
      <c r="J23" s="32">
        <f>IFERROR('σ и σw, МПа'!J23*$BE$2,"-")</f>
        <v>164.26666666666665</v>
      </c>
      <c r="K23" s="32">
        <f>IFERROR('σ и σw, МПа'!K23*$BE$2,"-")</f>
        <v>146.53333333333333</v>
      </c>
      <c r="L23" s="32" t="str">
        <f>IFERROR('σ и σw, МПа'!L23*$BE$2,"-")</f>
        <v>-</v>
      </c>
      <c r="M23" s="32" t="str">
        <f>IFERROR('σ и σw, МПа'!M23*$BE$2,"-")</f>
        <v>-</v>
      </c>
      <c r="N23" s="32" t="str">
        <f>IFERROR('σ и σw, МПа'!N23*$BE$2,"-")</f>
        <v>-</v>
      </c>
      <c r="O23" s="32" t="str">
        <f>IFERROR('σ и σw, МПа'!O23*$BE$2,"-")</f>
        <v>-</v>
      </c>
      <c r="P23" s="33" t="str">
        <f>IFERROR('σ и σw, МПа'!P23*$BE$2,"-")</f>
        <v>-</v>
      </c>
      <c r="Q23" s="31">
        <f>IFERROR('σ и σw, МПа'!D23*$BF$2,"-")</f>
        <v>258.23076923076923</v>
      </c>
      <c r="R23" s="32">
        <f>IFERROR('σ и σw, МПа'!E23*$BF$2,"-")</f>
        <v>251.30769230769232</v>
      </c>
      <c r="S23" s="32">
        <f>IFERROR('σ и σw, МПа'!F23*$BF$2,"-")</f>
        <v>244.38461538461539</v>
      </c>
      <c r="T23" s="32">
        <f>IFERROR('σ и σw, МПа'!G23*$BF$2,"-")</f>
        <v>237.46153846153842</v>
      </c>
      <c r="U23" s="32">
        <f>IFERROR('σ и σw, МПа'!H23*$BF$2,"-")</f>
        <v>237.46153846153842</v>
      </c>
      <c r="V23" s="32">
        <f>IFERROR('σ и σw, МПа'!I23*$BF$2,"-")</f>
        <v>230.53846153846152</v>
      </c>
      <c r="W23" s="32">
        <f>IFERROR('σ и σw, МПа'!J23*$BF$2,"-")</f>
        <v>211.2</v>
      </c>
      <c r="X23" s="32">
        <f>IFERROR('σ и σw, МПа'!K23*$BF$2,"-")</f>
        <v>188.4</v>
      </c>
      <c r="Y23" s="32" t="str">
        <f>IFERROR('σ и σw, МПа'!L23*$BF$2,"-")</f>
        <v>-</v>
      </c>
      <c r="Z23" s="32" t="str">
        <f>IFERROR('σ и σw, МПа'!M23*$BF$2,"-")</f>
        <v>-</v>
      </c>
      <c r="AA23" s="32" t="str">
        <f>IFERROR('σ и σw, МПа'!N23*$BF$2,"-")</f>
        <v>-</v>
      </c>
      <c r="AB23" s="32" t="str">
        <f>IFERROR('σ и σw, МПа'!O23*$BF$2,"-")</f>
        <v>-</v>
      </c>
      <c r="AC23" s="33" t="str">
        <f>IFERROR('σ и σw, МПа'!P23*$BF$2,"-")</f>
        <v>-</v>
      </c>
      <c r="AD23" s="31">
        <f>IFERROR('σ и σw, МПа'!Q23*$BG$2,"-")</f>
        <v>151.19999999999999</v>
      </c>
      <c r="AE23" s="32">
        <f>IFERROR('σ и σw, МПа'!R23*$BG$2,"-")</f>
        <v>151.19999999999999</v>
      </c>
      <c r="AF23" s="32">
        <f>IFERROR('σ и σw, МПа'!S23*$BG$2,"-")</f>
        <v>151.19999999999999</v>
      </c>
      <c r="AG23" s="32">
        <f>IFERROR('σ и σw, МПа'!T23*$BG$2,"-")</f>
        <v>144.19999999999999</v>
      </c>
      <c r="AH23" s="32">
        <f>IFERROR('σ и σw, МПа'!U23*$BG$2,"-")</f>
        <v>144.19999999999999</v>
      </c>
      <c r="AI23" s="32">
        <f>IFERROR('σ и σw, МПа'!V23*$BG$2,"-")</f>
        <v>137.19999999999999</v>
      </c>
      <c r="AJ23" s="32">
        <f>IFERROR('σ и σw, МПа'!W23*$BG$2,"-")</f>
        <v>123.19999999999999</v>
      </c>
      <c r="AK23" s="32">
        <f>IFERROR('σ и σw, МПа'!X23*$BG$2,"-")</f>
        <v>109.89999999999999</v>
      </c>
      <c r="AL23" s="32" t="str">
        <f>IFERROR('σ и σw, МПа'!Y23*$BG$2,"-")</f>
        <v>-</v>
      </c>
      <c r="AM23" s="32" t="str">
        <f>IFERROR('σ и σw, МПа'!Z23*$BG$2,"-")</f>
        <v>-</v>
      </c>
      <c r="AN23" s="32" t="str">
        <f>IFERROR('σ и σw, МПа'!AA23*$BG$2,"-")</f>
        <v>-</v>
      </c>
      <c r="AO23" s="32" t="str">
        <f>IFERROR('σ и σw, МПа'!AB23*$BG$2,"-")</f>
        <v>-</v>
      </c>
      <c r="AP23" s="33" t="str">
        <f>IFERROR('σ и σw, МПа'!AC23*$BG$2,"-")</f>
        <v>-</v>
      </c>
      <c r="AQ23" s="31">
        <f>IFERROR('σ и σw, МПа'!Q23*$BH$2,"-")</f>
        <v>237.60000000000002</v>
      </c>
      <c r="AR23" s="32">
        <f>IFERROR('σ и σw, МПа'!R23*$BH$2,"-")</f>
        <v>237.60000000000002</v>
      </c>
      <c r="AS23" s="32">
        <f>IFERROR('σ и σw, МПа'!S23*$BH$2,"-")</f>
        <v>237.60000000000002</v>
      </c>
      <c r="AT23" s="32">
        <f>IFERROR('σ и σw, МПа'!T23*$BH$2,"-")</f>
        <v>226.60000000000002</v>
      </c>
      <c r="AU23" s="32">
        <f>IFERROR('σ и σw, МПа'!U23*$BH$2,"-")</f>
        <v>226.60000000000002</v>
      </c>
      <c r="AV23" s="32">
        <f>IFERROR('σ и σw, МПа'!V23*$BH$2,"-")</f>
        <v>215.60000000000002</v>
      </c>
      <c r="AW23" s="32">
        <f>IFERROR('σ и σw, МПа'!W23*$BH$2,"-")</f>
        <v>193.60000000000002</v>
      </c>
      <c r="AX23" s="32">
        <f>IFERROR('σ и σw, МПа'!X23*$BH$2,"-")</f>
        <v>172.70000000000002</v>
      </c>
      <c r="AY23" s="32" t="str">
        <f>IFERROR('σ и σw, МПа'!Y23*$BH$2,"-")</f>
        <v>-</v>
      </c>
      <c r="AZ23" s="32" t="str">
        <f>IFERROR('σ и σw, МПа'!Z23*$BH$2,"-")</f>
        <v>-</v>
      </c>
      <c r="BA23" s="32" t="str">
        <f>IFERROR('σ и σw, МПа'!AA23*$BH$2,"-")</f>
        <v>-</v>
      </c>
      <c r="BB23" s="32" t="str">
        <f>IFERROR('σ и σw, МПа'!AB23*$BH$2,"-")</f>
        <v>-</v>
      </c>
      <c r="BC23" s="33" t="str">
        <f>IFERROR('σ и σw, МПа'!AC23*$BH$2,"-")</f>
        <v>-</v>
      </c>
    </row>
    <row r="24" spans="1:55" x14ac:dyDescent="0.25">
      <c r="A24" s="10" t="str">
        <f>INDEX('Обработка исходного'!B:B,ROW($B$3)+4*(ROW($B24)-ROW($B$3)))</f>
        <v>Сталь углеродистая</v>
      </c>
      <c r="B24" s="47">
        <f>INDEX('Обработка исходного'!D:D,ROW($B$3)+4*(ROW($B24)-ROW($B$3)))</f>
        <v>20</v>
      </c>
      <c r="C24" s="27" t="str">
        <f>'Rp0,2, МПа'!C24</f>
        <v>Листовые заготовки толщиной от 20 до 250 мм</v>
      </c>
      <c r="D24" s="31">
        <f>IFERROR('σ и σw, МПа'!D24*$BE$2,"-")</f>
        <v>164.26666666666665</v>
      </c>
      <c r="E24" s="32">
        <f>IFERROR('σ и σw, МПа'!E24*$BE$2,"-")</f>
        <v>164.26666666666665</v>
      </c>
      <c r="F24" s="32">
        <f>IFERROR('σ и σw, МПа'!F24*$BE$2,"-")</f>
        <v>164.26666666666665</v>
      </c>
      <c r="G24" s="32">
        <f>IFERROR('σ и σw, МПа'!G24*$BE$2,"-")</f>
        <v>146.53333333333333</v>
      </c>
      <c r="H24" s="32">
        <f>IFERROR('σ и σw, МПа'!H24*$BE$2,"-")</f>
        <v>146.53333333333333</v>
      </c>
      <c r="I24" s="32">
        <f>IFERROR('σ и σw, МПа'!I24*$BE$2,"-")</f>
        <v>137.19999999999999</v>
      </c>
      <c r="J24" s="32">
        <f>IFERROR('σ и σw, МПа'!J24*$BE$2,"-")</f>
        <v>137.19999999999999</v>
      </c>
      <c r="K24" s="32">
        <f>IFERROR('σ и σw, МПа'!K24*$BE$2,"-")</f>
        <v>127.86666666666665</v>
      </c>
      <c r="L24" s="32" t="str">
        <f>IFERROR('σ и σw, МПа'!L24*$BE$2,"-")</f>
        <v>-</v>
      </c>
      <c r="M24" s="32" t="str">
        <f>IFERROR('σ и σw, МПа'!M24*$BE$2,"-")</f>
        <v>-</v>
      </c>
      <c r="N24" s="32" t="str">
        <f>IFERROR('σ и σw, МПа'!N24*$BE$2,"-")</f>
        <v>-</v>
      </c>
      <c r="O24" s="32" t="str">
        <f>IFERROR('σ и σw, МПа'!O24*$BE$2,"-")</f>
        <v>-</v>
      </c>
      <c r="P24" s="33" t="str">
        <f>IFERROR('σ и σw, МПа'!P24*$BE$2,"-")</f>
        <v>-</v>
      </c>
      <c r="Q24" s="31">
        <f>IFERROR('σ и σw, МПа'!D24*$BF$2,"-")</f>
        <v>211.2</v>
      </c>
      <c r="R24" s="32">
        <f>IFERROR('σ и σw, МПа'!E24*$BF$2,"-")</f>
        <v>211.2</v>
      </c>
      <c r="S24" s="32">
        <f>IFERROR('σ и σw, МПа'!F24*$BF$2,"-")</f>
        <v>211.2</v>
      </c>
      <c r="T24" s="32">
        <f>IFERROR('σ и σw, МПа'!G24*$BF$2,"-")</f>
        <v>188.4</v>
      </c>
      <c r="U24" s="32">
        <f>IFERROR('σ и σw, МПа'!H24*$BF$2,"-")</f>
        <v>188.4</v>
      </c>
      <c r="V24" s="32">
        <f>IFERROR('σ и σw, МПа'!I24*$BF$2,"-")</f>
        <v>176.4</v>
      </c>
      <c r="W24" s="32">
        <f>IFERROR('σ и σw, МПа'!J24*$BF$2,"-")</f>
        <v>176.4</v>
      </c>
      <c r="X24" s="32">
        <f>IFERROR('σ и σw, МПа'!K24*$BF$2,"-")</f>
        <v>164.4</v>
      </c>
      <c r="Y24" s="32" t="str">
        <f>IFERROR('σ и σw, МПа'!L24*$BF$2,"-")</f>
        <v>-</v>
      </c>
      <c r="Z24" s="32" t="str">
        <f>IFERROR('σ и σw, МПа'!M24*$BF$2,"-")</f>
        <v>-</v>
      </c>
      <c r="AA24" s="32" t="str">
        <f>IFERROR('σ и σw, МПа'!N24*$BF$2,"-")</f>
        <v>-</v>
      </c>
      <c r="AB24" s="32" t="str">
        <f>IFERROR('σ и σw, МПа'!O24*$BF$2,"-")</f>
        <v>-</v>
      </c>
      <c r="AC24" s="33" t="str">
        <f>IFERROR('σ и σw, МПа'!P24*$BF$2,"-")</f>
        <v>-</v>
      </c>
      <c r="AD24" s="31">
        <f>IFERROR('σ и σw, МПа'!Q24*$BG$2,"-")</f>
        <v>123.19999999999999</v>
      </c>
      <c r="AE24" s="32">
        <f>IFERROR('σ и σw, МПа'!R24*$BG$2,"-")</f>
        <v>123.19999999999999</v>
      </c>
      <c r="AF24" s="32">
        <f>IFERROR('σ и σw, МПа'!S24*$BG$2,"-")</f>
        <v>123.19999999999999</v>
      </c>
      <c r="AG24" s="32">
        <f>IFERROR('σ и σw, МПа'!T24*$BG$2,"-")</f>
        <v>109.89999999999999</v>
      </c>
      <c r="AH24" s="32">
        <f>IFERROR('σ и σw, МПа'!U24*$BG$2,"-")</f>
        <v>109.89999999999999</v>
      </c>
      <c r="AI24" s="32">
        <f>IFERROR('σ и σw, МПа'!V24*$BG$2,"-")</f>
        <v>102.89999999999999</v>
      </c>
      <c r="AJ24" s="32">
        <f>IFERROR('σ и σw, МПа'!W24*$BG$2,"-")</f>
        <v>102.89999999999999</v>
      </c>
      <c r="AK24" s="32">
        <f>IFERROR('σ и σw, МПа'!X24*$BG$2,"-")</f>
        <v>95.899999999999991</v>
      </c>
      <c r="AL24" s="32" t="str">
        <f>IFERROR('σ и σw, МПа'!Y24*$BG$2,"-")</f>
        <v>-</v>
      </c>
      <c r="AM24" s="32" t="str">
        <f>IFERROR('σ и σw, МПа'!Z24*$BG$2,"-")</f>
        <v>-</v>
      </c>
      <c r="AN24" s="32" t="str">
        <f>IFERROR('σ и σw, МПа'!AA24*$BG$2,"-")</f>
        <v>-</v>
      </c>
      <c r="AO24" s="32" t="str">
        <f>IFERROR('σ и σw, МПа'!AB24*$BG$2,"-")</f>
        <v>-</v>
      </c>
      <c r="AP24" s="33" t="str">
        <f>IFERROR('σ и σw, МПа'!AC24*$BG$2,"-")</f>
        <v>-</v>
      </c>
      <c r="AQ24" s="31">
        <f>IFERROR('σ и σw, МПа'!Q24*$BH$2,"-")</f>
        <v>193.60000000000002</v>
      </c>
      <c r="AR24" s="32">
        <f>IFERROR('σ и σw, МПа'!R24*$BH$2,"-")</f>
        <v>193.60000000000002</v>
      </c>
      <c r="AS24" s="32">
        <f>IFERROR('σ и σw, МПа'!S24*$BH$2,"-")</f>
        <v>193.60000000000002</v>
      </c>
      <c r="AT24" s="32">
        <f>IFERROR('σ и σw, МПа'!T24*$BH$2,"-")</f>
        <v>172.70000000000002</v>
      </c>
      <c r="AU24" s="32">
        <f>IFERROR('σ и σw, МПа'!U24*$BH$2,"-")</f>
        <v>172.70000000000002</v>
      </c>
      <c r="AV24" s="32">
        <f>IFERROR('σ и σw, МПа'!V24*$BH$2,"-")</f>
        <v>161.70000000000002</v>
      </c>
      <c r="AW24" s="32">
        <f>IFERROR('σ и σw, МПа'!W24*$BH$2,"-")</f>
        <v>161.70000000000002</v>
      </c>
      <c r="AX24" s="32">
        <f>IFERROR('σ и σw, МПа'!X24*$BH$2,"-")</f>
        <v>150.70000000000002</v>
      </c>
      <c r="AY24" s="32" t="str">
        <f>IFERROR('σ и σw, МПа'!Y24*$BH$2,"-")</f>
        <v>-</v>
      </c>
      <c r="AZ24" s="32" t="str">
        <f>IFERROR('σ и σw, МПа'!Z24*$BH$2,"-")</f>
        <v>-</v>
      </c>
      <c r="BA24" s="32" t="str">
        <f>IFERROR('σ и σw, МПа'!AA24*$BH$2,"-")</f>
        <v>-</v>
      </c>
      <c r="BB24" s="32" t="str">
        <f>IFERROR('σ и σw, МПа'!AB24*$BH$2,"-")</f>
        <v>-</v>
      </c>
      <c r="BC24" s="33" t="str">
        <f>IFERROR('σ и σw, МПа'!AC24*$BH$2,"-")</f>
        <v>-</v>
      </c>
    </row>
    <row r="25" spans="1:55" x14ac:dyDescent="0.25">
      <c r="A25" s="10" t="str">
        <f>INDEX('Обработка исходного'!B:B,ROW($B$3)+4*(ROW($B25)-ROW($B$3)))</f>
        <v>Сталь углеродистая</v>
      </c>
      <c r="B25" s="47" t="str">
        <f>INDEX('Обработка исходного'!D:D,ROW($B$3)+4*(ROW($B25)-ROW($B$3)))</f>
        <v>20Л</v>
      </c>
      <c r="C25" s="27" t="str">
        <f>'Rp0,2, МПа'!C25</f>
        <v>Отливки с толщиной стенки до 100 мм</v>
      </c>
      <c r="D25" s="31">
        <f>IFERROR('σ и σw, МПа'!D25*$BE$2,"-")</f>
        <v>201.6</v>
      </c>
      <c r="E25" s="32">
        <f>IFERROR('σ и σw, МПа'!E25*$BE$2,"-")</f>
        <v>201.6</v>
      </c>
      <c r="F25" s="32">
        <f>IFERROR('σ и σw, МПа'!F25*$BE$2,"-")</f>
        <v>182.93333333333331</v>
      </c>
      <c r="G25" s="32">
        <f>IFERROR('σ и σw, МПа'!G25*$BE$2,"-")</f>
        <v>164.26666666666665</v>
      </c>
      <c r="H25" s="32">
        <f>IFERROR('σ и σw, МПа'!H25*$BE$2,"-")</f>
        <v>158.66666666666666</v>
      </c>
      <c r="I25" s="32">
        <f>IFERROR('σ и σw, МПа'!I25*$BE$2,"-")</f>
        <v>154</v>
      </c>
      <c r="J25" s="32">
        <f>IFERROR('σ и σw, МПа'!J25*$BE$2,"-")</f>
        <v>146.53333333333333</v>
      </c>
      <c r="K25" s="32">
        <f>IFERROR('σ и σw, МПа'!K25*$BE$2,"-")</f>
        <v>127.86666666666665</v>
      </c>
      <c r="L25" s="32" t="str">
        <f>IFERROR('σ и σw, МПа'!L25*$BE$2,"-")</f>
        <v>-</v>
      </c>
      <c r="M25" s="32" t="str">
        <f>IFERROR('σ и σw, МПа'!M25*$BE$2,"-")</f>
        <v>-</v>
      </c>
      <c r="N25" s="32" t="str">
        <f>IFERROR('σ и σw, МПа'!N25*$BE$2,"-")</f>
        <v>-</v>
      </c>
      <c r="O25" s="32" t="str">
        <f>IFERROR('σ и σw, МПа'!O25*$BE$2,"-")</f>
        <v>-</v>
      </c>
      <c r="P25" s="33" t="str">
        <f>IFERROR('σ и σw, МПа'!P25*$BE$2,"-")</f>
        <v>-</v>
      </c>
      <c r="Q25" s="31">
        <f>IFERROR('σ и σw, МПа'!D25*$BF$2,"-")</f>
        <v>259.2</v>
      </c>
      <c r="R25" s="32">
        <f>IFERROR('σ и σw, МПа'!E25*$BF$2,"-")</f>
        <v>259.2</v>
      </c>
      <c r="S25" s="32">
        <f>IFERROR('σ и σw, МПа'!F25*$BF$2,"-")</f>
        <v>235.2</v>
      </c>
      <c r="T25" s="32">
        <f>IFERROR('σ и σw, МПа'!G25*$BF$2,"-")</f>
        <v>211.2</v>
      </c>
      <c r="U25" s="32">
        <f>IFERROR('σ и σw, МПа'!H25*$BF$2,"-")</f>
        <v>204</v>
      </c>
      <c r="V25" s="32">
        <f>IFERROR('σ и σw, МПа'!I25*$BF$2,"-")</f>
        <v>198</v>
      </c>
      <c r="W25" s="32">
        <f>IFERROR('σ и σw, МПа'!J25*$BF$2,"-")</f>
        <v>188.4</v>
      </c>
      <c r="X25" s="32">
        <f>IFERROR('σ и σw, МПа'!K25*$BF$2,"-")</f>
        <v>164.4</v>
      </c>
      <c r="Y25" s="32" t="str">
        <f>IFERROR('σ и σw, МПа'!L25*$BF$2,"-")</f>
        <v>-</v>
      </c>
      <c r="Z25" s="32" t="str">
        <f>IFERROR('σ и σw, МПа'!M25*$BF$2,"-")</f>
        <v>-</v>
      </c>
      <c r="AA25" s="32" t="str">
        <f>IFERROR('σ и σw, МПа'!N25*$BF$2,"-")</f>
        <v>-</v>
      </c>
      <c r="AB25" s="32" t="str">
        <f>IFERROR('σ и σw, МПа'!O25*$BF$2,"-")</f>
        <v>-</v>
      </c>
      <c r="AC25" s="33" t="str">
        <f>IFERROR('σ и σw, МПа'!P25*$BF$2,"-")</f>
        <v>-</v>
      </c>
      <c r="AD25" s="31">
        <f>IFERROR('σ и σw, МПа'!Q25*$BG$2,"-")</f>
        <v>151.19999999999999</v>
      </c>
      <c r="AE25" s="32">
        <f>IFERROR('σ и σw, МПа'!R25*$BG$2,"-")</f>
        <v>151.19999999999999</v>
      </c>
      <c r="AF25" s="32">
        <f>IFERROR('σ и σw, МПа'!S25*$BG$2,"-")</f>
        <v>137.19999999999999</v>
      </c>
      <c r="AG25" s="32">
        <f>IFERROR('σ и σw, МПа'!T25*$BG$2,"-")</f>
        <v>123.19999999999999</v>
      </c>
      <c r="AH25" s="32">
        <f>IFERROR('σ и σw, МПа'!U25*$BG$2,"-")</f>
        <v>118.99999999999999</v>
      </c>
      <c r="AI25" s="32">
        <f>IFERROR('σ и σw, МПа'!V25*$BG$2,"-")</f>
        <v>115.49999999999999</v>
      </c>
      <c r="AJ25" s="32">
        <f>IFERROR('σ и σw, МПа'!W25*$BG$2,"-")</f>
        <v>109.89999999999999</v>
      </c>
      <c r="AK25" s="32">
        <f>IFERROR('σ и σw, МПа'!X25*$BG$2,"-")</f>
        <v>95.899999999999991</v>
      </c>
      <c r="AL25" s="32" t="str">
        <f>IFERROR('σ и σw, МПа'!Y25*$BG$2,"-")</f>
        <v>-</v>
      </c>
      <c r="AM25" s="32" t="str">
        <f>IFERROR('σ и σw, МПа'!Z25*$BG$2,"-")</f>
        <v>-</v>
      </c>
      <c r="AN25" s="32" t="str">
        <f>IFERROR('σ и σw, МПа'!AA25*$BG$2,"-")</f>
        <v>-</v>
      </c>
      <c r="AO25" s="32" t="str">
        <f>IFERROR('σ и σw, МПа'!AB25*$BG$2,"-")</f>
        <v>-</v>
      </c>
      <c r="AP25" s="33" t="str">
        <f>IFERROR('σ и σw, МПа'!AC25*$BG$2,"-")</f>
        <v>-</v>
      </c>
      <c r="AQ25" s="31">
        <f>IFERROR('σ и σw, МПа'!Q25*$BH$2,"-")</f>
        <v>237.60000000000002</v>
      </c>
      <c r="AR25" s="32">
        <f>IFERROR('σ и σw, МПа'!R25*$BH$2,"-")</f>
        <v>237.60000000000002</v>
      </c>
      <c r="AS25" s="32">
        <f>IFERROR('σ и σw, МПа'!S25*$BH$2,"-")</f>
        <v>215.60000000000002</v>
      </c>
      <c r="AT25" s="32">
        <f>IFERROR('σ и σw, МПа'!T25*$BH$2,"-")</f>
        <v>193.60000000000002</v>
      </c>
      <c r="AU25" s="32">
        <f>IFERROR('σ и σw, МПа'!U25*$BH$2,"-")</f>
        <v>187.00000000000003</v>
      </c>
      <c r="AV25" s="32">
        <f>IFERROR('σ и σw, МПа'!V25*$BH$2,"-")</f>
        <v>181.50000000000003</v>
      </c>
      <c r="AW25" s="32">
        <f>IFERROR('σ и σw, МПа'!W25*$BH$2,"-")</f>
        <v>172.70000000000002</v>
      </c>
      <c r="AX25" s="32">
        <f>IFERROR('σ и σw, МПа'!X25*$BH$2,"-")</f>
        <v>150.70000000000002</v>
      </c>
      <c r="AY25" s="32" t="str">
        <f>IFERROR('σ и σw, МПа'!Y25*$BH$2,"-")</f>
        <v>-</v>
      </c>
      <c r="AZ25" s="32" t="str">
        <f>IFERROR('σ и σw, МПа'!Z25*$BH$2,"-")</f>
        <v>-</v>
      </c>
      <c r="BA25" s="32" t="str">
        <f>IFERROR('σ и σw, МПа'!AA25*$BH$2,"-")</f>
        <v>-</v>
      </c>
      <c r="BB25" s="32" t="str">
        <f>IFERROR('σ и σw, МПа'!AB25*$BH$2,"-")</f>
        <v>-</v>
      </c>
      <c r="BC25" s="33" t="str">
        <f>IFERROR('σ и σw, МПа'!AC25*$BH$2,"-")</f>
        <v>-</v>
      </c>
    </row>
    <row r="26" spans="1:55" x14ac:dyDescent="0.25">
      <c r="A26" s="10" t="str">
        <f>INDEX('Обработка исходного'!B:B,ROW($B$3)+4*(ROW($B26)-ROW($B$3)))</f>
        <v>Сталь углеродистая</v>
      </c>
      <c r="B26" s="47" t="str">
        <f>INDEX('Обработка исходного'!D:D,ROW($B$3)+4*(ROW($B26)-ROW($B$3)))</f>
        <v>20К</v>
      </c>
      <c r="C26" s="27" t="str">
        <f>'Rp0,2, МПа'!C26</f>
        <v>Листы толщиной от 4 до 60 мм</v>
      </c>
      <c r="D26" s="31">
        <f>IFERROR('σ и σw, МПа'!D26*$BE$2,"-")</f>
        <v>201.6</v>
      </c>
      <c r="E26" s="32">
        <f>IFERROR('σ и σw, МПа'!E26*$BE$2,"-")</f>
        <v>192.26666666666668</v>
      </c>
      <c r="F26" s="32">
        <f>IFERROR('σ и σw, МПа'!F26*$BE$2,"-")</f>
        <v>192.26666666666668</v>
      </c>
      <c r="G26" s="32">
        <f>IFERROR('σ и σw, МПа'!G26*$BE$2,"-")</f>
        <v>192.26666666666668</v>
      </c>
      <c r="H26" s="32">
        <f>IFERROR('σ и σw, МПа'!H26*$BE$2,"-")</f>
        <v>182.93333333333331</v>
      </c>
      <c r="I26" s="32">
        <f>IFERROR('σ и σw, МПа'!I26*$BE$2,"-")</f>
        <v>182.93333333333331</v>
      </c>
      <c r="J26" s="32">
        <f>IFERROR('σ и σw, МПа'!J26*$BE$2,"-")</f>
        <v>165.2</v>
      </c>
      <c r="K26" s="32">
        <f>IFERROR('σ и σw, МПа'!K26*$BE$2,"-")</f>
        <v>146.53333333333333</v>
      </c>
      <c r="L26" s="32" t="str">
        <f>IFERROR('σ и σw, МПа'!L26*$BE$2,"-")</f>
        <v>-</v>
      </c>
      <c r="M26" s="32" t="str">
        <f>IFERROR('σ и σw, МПа'!M26*$BE$2,"-")</f>
        <v>-</v>
      </c>
      <c r="N26" s="32" t="str">
        <f>IFERROR('σ и σw, МПа'!N26*$BE$2,"-")</f>
        <v>-</v>
      </c>
      <c r="O26" s="32" t="str">
        <f>IFERROR('σ и σw, МПа'!O26*$BE$2,"-")</f>
        <v>-</v>
      </c>
      <c r="P26" s="33" t="str">
        <f>IFERROR('σ и σw, МПа'!P26*$BE$2,"-")</f>
        <v>-</v>
      </c>
      <c r="Q26" s="31">
        <f>IFERROR('σ и σw, МПа'!D26*$BF$2,"-")</f>
        <v>259.2</v>
      </c>
      <c r="R26" s="32">
        <f>IFERROR('σ и σw, МПа'!E26*$BF$2,"-")</f>
        <v>247.20000000000002</v>
      </c>
      <c r="S26" s="32">
        <f>IFERROR('σ и σw, МПа'!F26*$BF$2,"-")</f>
        <v>247.20000000000002</v>
      </c>
      <c r="T26" s="32">
        <f>IFERROR('σ и σw, МПа'!G26*$BF$2,"-")</f>
        <v>247.20000000000002</v>
      </c>
      <c r="U26" s="32">
        <f>IFERROR('σ и σw, МПа'!H26*$BF$2,"-")</f>
        <v>235.2</v>
      </c>
      <c r="V26" s="32">
        <f>IFERROR('σ и σw, МПа'!I26*$BF$2,"-")</f>
        <v>235.2</v>
      </c>
      <c r="W26" s="32">
        <f>IFERROR('σ и σw, МПа'!J26*$BF$2,"-")</f>
        <v>212.4</v>
      </c>
      <c r="X26" s="32">
        <f>IFERROR('σ и σw, МПа'!K26*$BF$2,"-")</f>
        <v>188.4</v>
      </c>
      <c r="Y26" s="32" t="str">
        <f>IFERROR('σ и σw, МПа'!L26*$BF$2,"-")</f>
        <v>-</v>
      </c>
      <c r="Z26" s="32" t="str">
        <f>IFERROR('σ и σw, МПа'!M26*$BF$2,"-")</f>
        <v>-</v>
      </c>
      <c r="AA26" s="32" t="str">
        <f>IFERROR('σ и σw, МПа'!N26*$BF$2,"-")</f>
        <v>-</v>
      </c>
      <c r="AB26" s="32" t="str">
        <f>IFERROR('σ и σw, МПа'!O26*$BF$2,"-")</f>
        <v>-</v>
      </c>
      <c r="AC26" s="33" t="str">
        <f>IFERROR('σ и σw, МПа'!P26*$BF$2,"-")</f>
        <v>-</v>
      </c>
      <c r="AD26" s="31">
        <f>IFERROR('σ и σw, МПа'!Q26*$BG$2,"-")</f>
        <v>151.19999999999999</v>
      </c>
      <c r="AE26" s="32">
        <f>IFERROR('σ и σw, МПа'!R26*$BG$2,"-")</f>
        <v>144.19999999999999</v>
      </c>
      <c r="AF26" s="32">
        <f>IFERROR('σ и σw, МПа'!S26*$BG$2,"-")</f>
        <v>144.19999999999999</v>
      </c>
      <c r="AG26" s="32">
        <f>IFERROR('σ и σw, МПа'!T26*$BG$2,"-")</f>
        <v>144.19999999999999</v>
      </c>
      <c r="AH26" s="32">
        <f>IFERROR('σ и σw, МПа'!U26*$BG$2,"-")</f>
        <v>137.19999999999999</v>
      </c>
      <c r="AI26" s="32">
        <f>IFERROR('σ и σw, МПа'!V26*$BG$2,"-")</f>
        <v>137.19999999999999</v>
      </c>
      <c r="AJ26" s="32">
        <f>IFERROR('σ и σw, МПа'!W26*$BG$2,"-")</f>
        <v>123.89999999999999</v>
      </c>
      <c r="AK26" s="32">
        <f>IFERROR('σ и σw, МПа'!X26*$BG$2,"-")</f>
        <v>109.89999999999999</v>
      </c>
      <c r="AL26" s="32" t="str">
        <f>IFERROR('σ и σw, МПа'!Y26*$BG$2,"-")</f>
        <v>-</v>
      </c>
      <c r="AM26" s="32" t="str">
        <f>IFERROR('σ и σw, МПа'!Z26*$BG$2,"-")</f>
        <v>-</v>
      </c>
      <c r="AN26" s="32" t="str">
        <f>IFERROR('σ и σw, МПа'!AA26*$BG$2,"-")</f>
        <v>-</v>
      </c>
      <c r="AO26" s="32" t="str">
        <f>IFERROR('σ и σw, МПа'!AB26*$BG$2,"-")</f>
        <v>-</v>
      </c>
      <c r="AP26" s="33" t="str">
        <f>IFERROR('σ и σw, МПа'!AC26*$BG$2,"-")</f>
        <v>-</v>
      </c>
      <c r="AQ26" s="31">
        <f>IFERROR('σ и σw, МПа'!Q26*$BH$2,"-")</f>
        <v>237.60000000000002</v>
      </c>
      <c r="AR26" s="32">
        <f>IFERROR('σ и σw, МПа'!R26*$BH$2,"-")</f>
        <v>226.60000000000002</v>
      </c>
      <c r="AS26" s="32">
        <f>IFERROR('σ и σw, МПа'!S26*$BH$2,"-")</f>
        <v>226.60000000000002</v>
      </c>
      <c r="AT26" s="32">
        <f>IFERROR('σ и σw, МПа'!T26*$BH$2,"-")</f>
        <v>226.60000000000002</v>
      </c>
      <c r="AU26" s="32">
        <f>IFERROR('σ и σw, МПа'!U26*$BH$2,"-")</f>
        <v>215.60000000000002</v>
      </c>
      <c r="AV26" s="32">
        <f>IFERROR('σ и σw, МПа'!V26*$BH$2,"-")</f>
        <v>215.60000000000002</v>
      </c>
      <c r="AW26" s="32">
        <f>IFERROR('σ и σw, МПа'!W26*$BH$2,"-")</f>
        <v>194.70000000000002</v>
      </c>
      <c r="AX26" s="32">
        <f>IFERROR('σ и σw, МПа'!X26*$BH$2,"-")</f>
        <v>172.70000000000002</v>
      </c>
      <c r="AY26" s="32" t="str">
        <f>IFERROR('σ и σw, МПа'!Y26*$BH$2,"-")</f>
        <v>-</v>
      </c>
      <c r="AZ26" s="32" t="str">
        <f>IFERROR('σ и σw, МПа'!Z26*$BH$2,"-")</f>
        <v>-</v>
      </c>
      <c r="BA26" s="32" t="str">
        <f>IFERROR('σ и σw, МПа'!AA26*$BH$2,"-")</f>
        <v>-</v>
      </c>
      <c r="BB26" s="32" t="str">
        <f>IFERROR('σ и σw, МПа'!AB26*$BH$2,"-")</f>
        <v>-</v>
      </c>
      <c r="BC26" s="33" t="str">
        <f>IFERROR('σ и σw, МПа'!AC26*$BH$2,"-")</f>
        <v>-</v>
      </c>
    </row>
    <row r="27" spans="1:55" x14ac:dyDescent="0.25">
      <c r="A27" s="10" t="str">
        <f>INDEX('Обработка исходного'!B:B,ROW($B$3)+4*(ROW($B27)-ROW($B$3)))</f>
        <v>Сталь углеродистая</v>
      </c>
      <c r="B27" s="47" t="str">
        <f>INDEX('Обработка исходного'!D:D,ROW($B$3)+4*(ROW($B27)-ROW($B$3)))</f>
        <v>22К</v>
      </c>
      <c r="C27" s="27" t="str">
        <f>'Rp0,2, МПа'!C27</f>
        <v>Листы толщиной от 70 до 170 мм, КП215*</v>
      </c>
      <c r="D27" s="31">
        <f>IFERROR('σ и σw, МПа'!D27*$BE$2,"-")</f>
        <v>200.66666666666666</v>
      </c>
      <c r="E27" s="32">
        <f>IFERROR('σ и σw, МПа'!E27*$BE$2,"-")</f>
        <v>192.26666666666668</v>
      </c>
      <c r="F27" s="32">
        <f>IFERROR('σ и σw, МПа'!F27*$BE$2,"-")</f>
        <v>182.93333333333331</v>
      </c>
      <c r="G27" s="32">
        <f>IFERROR('σ и σw, МПа'!G27*$BE$2,"-")</f>
        <v>173.6</v>
      </c>
      <c r="H27" s="32">
        <f>IFERROR('σ и σw, МПа'!H27*$BE$2,"-")</f>
        <v>173.6</v>
      </c>
      <c r="I27" s="32">
        <f>IFERROR('σ и σw, МПа'!I27*$BE$2,"-")</f>
        <v>173.6</v>
      </c>
      <c r="J27" s="32">
        <f>IFERROR('σ и σw, МПа'!J27*$BE$2,"-")</f>
        <v>173.6</v>
      </c>
      <c r="K27" s="32">
        <f>IFERROR('σ и σw, МПа'!K27*$BE$2,"-")</f>
        <v>165.2</v>
      </c>
      <c r="L27" s="32" t="str">
        <f>IFERROR('σ и σw, МПа'!L27*$BE$2,"-")</f>
        <v>-</v>
      </c>
      <c r="M27" s="32" t="str">
        <f>IFERROR('σ и σw, МПа'!M27*$BE$2,"-")</f>
        <v>-</v>
      </c>
      <c r="N27" s="32" t="str">
        <f>IFERROR('σ и σw, МПа'!N27*$BE$2,"-")</f>
        <v>-</v>
      </c>
      <c r="O27" s="32" t="str">
        <f>IFERROR('σ и σw, МПа'!O27*$BE$2,"-")</f>
        <v>-</v>
      </c>
      <c r="P27" s="33" t="str">
        <f>IFERROR('σ и σw, МПа'!P27*$BE$2,"-")</f>
        <v>-</v>
      </c>
      <c r="Q27" s="31">
        <f>IFERROR('σ и σw, МПа'!D27*$BF$2,"-")</f>
        <v>258</v>
      </c>
      <c r="R27" s="32">
        <f>IFERROR('σ и σw, МПа'!E27*$BF$2,"-")</f>
        <v>247.20000000000002</v>
      </c>
      <c r="S27" s="32">
        <f>IFERROR('σ и σw, МПа'!F27*$BF$2,"-")</f>
        <v>235.2</v>
      </c>
      <c r="T27" s="32">
        <f>IFERROR('σ и σw, МПа'!G27*$BF$2,"-")</f>
        <v>223.20000000000002</v>
      </c>
      <c r="U27" s="32">
        <f>IFERROR('σ и σw, МПа'!H27*$BF$2,"-")</f>
        <v>223.20000000000002</v>
      </c>
      <c r="V27" s="32">
        <f>IFERROR('σ и σw, МПа'!I27*$BF$2,"-")</f>
        <v>223.20000000000002</v>
      </c>
      <c r="W27" s="32">
        <f>IFERROR('σ и σw, МПа'!J27*$BF$2,"-")</f>
        <v>223.20000000000002</v>
      </c>
      <c r="X27" s="32">
        <f>IFERROR('σ и σw, МПа'!K27*$BF$2,"-")</f>
        <v>212.4</v>
      </c>
      <c r="Y27" s="32" t="str">
        <f>IFERROR('σ и σw, МПа'!L27*$BF$2,"-")</f>
        <v>-</v>
      </c>
      <c r="Z27" s="32" t="str">
        <f>IFERROR('σ и σw, МПа'!M27*$BF$2,"-")</f>
        <v>-</v>
      </c>
      <c r="AA27" s="32" t="str">
        <f>IFERROR('σ и σw, МПа'!N27*$BF$2,"-")</f>
        <v>-</v>
      </c>
      <c r="AB27" s="32" t="str">
        <f>IFERROR('σ и σw, МПа'!O27*$BF$2,"-")</f>
        <v>-</v>
      </c>
      <c r="AC27" s="33" t="str">
        <f>IFERROR('σ и σw, МПа'!P27*$BF$2,"-")</f>
        <v>-</v>
      </c>
      <c r="AD27" s="31">
        <f>IFERROR('σ и σw, МПа'!Q27*$BG$2,"-")</f>
        <v>150.5</v>
      </c>
      <c r="AE27" s="32">
        <f>IFERROR('σ и σw, МПа'!R27*$BG$2,"-")</f>
        <v>144.19999999999999</v>
      </c>
      <c r="AF27" s="32">
        <f>IFERROR('σ и σw, МПа'!S27*$BG$2,"-")</f>
        <v>137.19999999999999</v>
      </c>
      <c r="AG27" s="32">
        <f>IFERROR('σ и σw, МПа'!T27*$BG$2,"-")</f>
        <v>130.19999999999999</v>
      </c>
      <c r="AH27" s="32">
        <f>IFERROR('σ и σw, МПа'!U27*$BG$2,"-")</f>
        <v>130.19999999999999</v>
      </c>
      <c r="AI27" s="32">
        <f>IFERROR('σ и σw, МПа'!V27*$BG$2,"-")</f>
        <v>130.19999999999999</v>
      </c>
      <c r="AJ27" s="32">
        <f>IFERROR('σ и σw, МПа'!W27*$BG$2,"-")</f>
        <v>130.19999999999999</v>
      </c>
      <c r="AK27" s="32">
        <f>IFERROR('σ и σw, МПа'!X27*$BG$2,"-")</f>
        <v>123.89999999999999</v>
      </c>
      <c r="AL27" s="32" t="str">
        <f>IFERROR('σ и σw, МПа'!Y27*$BG$2,"-")</f>
        <v>-</v>
      </c>
      <c r="AM27" s="32" t="str">
        <f>IFERROR('σ и σw, МПа'!Z27*$BG$2,"-")</f>
        <v>-</v>
      </c>
      <c r="AN27" s="32" t="str">
        <f>IFERROR('σ и σw, МПа'!AA27*$BG$2,"-")</f>
        <v>-</v>
      </c>
      <c r="AO27" s="32" t="str">
        <f>IFERROR('σ и σw, МПа'!AB27*$BG$2,"-")</f>
        <v>-</v>
      </c>
      <c r="AP27" s="33" t="str">
        <f>IFERROR('σ и σw, МПа'!AC27*$BG$2,"-")</f>
        <v>-</v>
      </c>
      <c r="AQ27" s="31">
        <f>IFERROR('σ и σw, МПа'!Q27*$BH$2,"-")</f>
        <v>236.50000000000003</v>
      </c>
      <c r="AR27" s="32">
        <f>IFERROR('σ и σw, МПа'!R27*$BH$2,"-")</f>
        <v>226.60000000000002</v>
      </c>
      <c r="AS27" s="32">
        <f>IFERROR('σ и σw, МПа'!S27*$BH$2,"-")</f>
        <v>215.60000000000002</v>
      </c>
      <c r="AT27" s="32">
        <f>IFERROR('σ и σw, МПа'!T27*$BH$2,"-")</f>
        <v>204.60000000000002</v>
      </c>
      <c r="AU27" s="32">
        <f>IFERROR('σ и σw, МПа'!U27*$BH$2,"-")</f>
        <v>204.60000000000002</v>
      </c>
      <c r="AV27" s="32">
        <f>IFERROR('σ и σw, МПа'!V27*$BH$2,"-")</f>
        <v>204.60000000000002</v>
      </c>
      <c r="AW27" s="32">
        <f>IFERROR('σ и σw, МПа'!W27*$BH$2,"-")</f>
        <v>204.60000000000002</v>
      </c>
      <c r="AX27" s="32">
        <f>IFERROR('σ и σw, МПа'!X27*$BH$2,"-")</f>
        <v>194.70000000000002</v>
      </c>
      <c r="AY27" s="32" t="str">
        <f>IFERROR('σ и σw, МПа'!Y27*$BH$2,"-")</f>
        <v>-</v>
      </c>
      <c r="AZ27" s="32" t="str">
        <f>IFERROR('σ и σw, МПа'!Z27*$BH$2,"-")</f>
        <v>-</v>
      </c>
      <c r="BA27" s="32" t="str">
        <f>IFERROR('σ и σw, МПа'!AA27*$BH$2,"-")</f>
        <v>-</v>
      </c>
      <c r="BB27" s="32" t="str">
        <f>IFERROR('σ и σw, МПа'!AB27*$BH$2,"-")</f>
        <v>-</v>
      </c>
      <c r="BC27" s="33" t="str">
        <f>IFERROR('σ и σw, МПа'!AC27*$BH$2,"-")</f>
        <v>-</v>
      </c>
    </row>
    <row r="28" spans="1:55" x14ac:dyDescent="0.25">
      <c r="A28" s="10" t="str">
        <f>INDEX('Обработка исходного'!B:B,ROW($B$3)+4*(ROW($B28)-ROW($B$3)))</f>
        <v>Сталь углеродистая</v>
      </c>
      <c r="B28" s="47" t="str">
        <f>INDEX('Обработка исходного'!D:D,ROW($B$3)+4*(ROW($B28)-ROW($B$3)))</f>
        <v>22К</v>
      </c>
      <c r="C28" s="27" t="str">
        <f>'Rp0,2, МПа'!C28</f>
        <v>Поковки диаметром от 300 до 800 мм, КП195*</v>
      </c>
      <c r="D28" s="31">
        <f>IFERROR('σ и σw, МПа'!D28*$BE$2,"-")</f>
        <v>182</v>
      </c>
      <c r="E28" s="32">
        <f>IFERROR('σ и σw, МПа'!E28*$BE$2,"-")</f>
        <v>173.6</v>
      </c>
      <c r="F28" s="32">
        <f>IFERROR('σ и σw, МПа'!F28*$BE$2,"-")</f>
        <v>165.2</v>
      </c>
      <c r="G28" s="32">
        <f>IFERROR('σ и σw, МПа'!G28*$BE$2,"-")</f>
        <v>155.86666666666665</v>
      </c>
      <c r="H28" s="32">
        <f>IFERROR('σ и σw, МПа'!H28*$BE$2,"-")</f>
        <v>155.86666666666665</v>
      </c>
      <c r="I28" s="32">
        <f>IFERROR('σ и σw, МПа'!I28*$BE$2,"-")</f>
        <v>146.53333333333333</v>
      </c>
      <c r="J28" s="32">
        <f>IFERROR('σ и σw, МПа'!J28*$BE$2,"-")</f>
        <v>146.53333333333333</v>
      </c>
      <c r="K28" s="32">
        <f>IFERROR('σ и σw, МПа'!K28*$BE$2,"-")</f>
        <v>127.86666666666665</v>
      </c>
      <c r="L28" s="32" t="str">
        <f>IFERROR('σ и σw, МПа'!L28*$BE$2,"-")</f>
        <v>-</v>
      </c>
      <c r="M28" s="32" t="str">
        <f>IFERROR('σ и σw, МПа'!M28*$BE$2,"-")</f>
        <v>-</v>
      </c>
      <c r="N28" s="32" t="str">
        <f>IFERROR('σ и σw, МПа'!N28*$BE$2,"-")</f>
        <v>-</v>
      </c>
      <c r="O28" s="32" t="str">
        <f>IFERROR('σ и σw, МПа'!O28*$BE$2,"-")</f>
        <v>-</v>
      </c>
      <c r="P28" s="33" t="str">
        <f>IFERROR('σ и σw, МПа'!P28*$BE$2,"-")</f>
        <v>-</v>
      </c>
      <c r="Q28" s="31">
        <f>IFERROR('σ и σw, МПа'!D28*$BF$2,"-")</f>
        <v>234</v>
      </c>
      <c r="R28" s="32">
        <f>IFERROR('σ и σw, МПа'!E28*$BF$2,"-")</f>
        <v>223.20000000000002</v>
      </c>
      <c r="S28" s="32">
        <f>IFERROR('σ и σw, МПа'!F28*$BF$2,"-")</f>
        <v>212.4</v>
      </c>
      <c r="T28" s="32">
        <f>IFERROR('σ и σw, МПа'!G28*$BF$2,"-")</f>
        <v>200.4</v>
      </c>
      <c r="U28" s="32">
        <f>IFERROR('σ и σw, МПа'!H28*$BF$2,"-")</f>
        <v>200.4</v>
      </c>
      <c r="V28" s="32">
        <f>IFERROR('σ и σw, МПа'!I28*$BF$2,"-")</f>
        <v>188.4</v>
      </c>
      <c r="W28" s="32">
        <f>IFERROR('σ и σw, МПа'!J28*$BF$2,"-")</f>
        <v>188.4</v>
      </c>
      <c r="X28" s="32">
        <f>IFERROR('σ и σw, МПа'!K28*$BF$2,"-")</f>
        <v>164.4</v>
      </c>
      <c r="Y28" s="32" t="str">
        <f>IFERROR('σ и σw, МПа'!L28*$BF$2,"-")</f>
        <v>-</v>
      </c>
      <c r="Z28" s="32" t="str">
        <f>IFERROR('σ и σw, МПа'!M28*$BF$2,"-")</f>
        <v>-</v>
      </c>
      <c r="AA28" s="32" t="str">
        <f>IFERROR('σ и σw, МПа'!N28*$BF$2,"-")</f>
        <v>-</v>
      </c>
      <c r="AB28" s="32" t="str">
        <f>IFERROR('σ и σw, МПа'!O28*$BF$2,"-")</f>
        <v>-</v>
      </c>
      <c r="AC28" s="33" t="str">
        <f>IFERROR('σ и σw, МПа'!P28*$BF$2,"-")</f>
        <v>-</v>
      </c>
      <c r="AD28" s="31">
        <f>IFERROR('σ и σw, МПа'!Q28*$BG$2,"-")</f>
        <v>136.5</v>
      </c>
      <c r="AE28" s="32">
        <f>IFERROR('σ и σw, МПа'!R28*$BG$2,"-")</f>
        <v>130.19999999999999</v>
      </c>
      <c r="AF28" s="32">
        <f>IFERROR('σ и σw, МПа'!S28*$BG$2,"-")</f>
        <v>123.89999999999999</v>
      </c>
      <c r="AG28" s="32">
        <f>IFERROR('σ и σw, МПа'!T28*$BG$2,"-")</f>
        <v>116.89999999999999</v>
      </c>
      <c r="AH28" s="32">
        <f>IFERROR('σ и σw, МПа'!U28*$BG$2,"-")</f>
        <v>116.89999999999999</v>
      </c>
      <c r="AI28" s="32">
        <f>IFERROR('σ и σw, МПа'!V28*$BG$2,"-")</f>
        <v>109.89999999999999</v>
      </c>
      <c r="AJ28" s="32">
        <f>IFERROR('σ и σw, МПа'!W28*$BG$2,"-")</f>
        <v>109.89999999999999</v>
      </c>
      <c r="AK28" s="32">
        <f>IFERROR('σ и σw, МПа'!X28*$BG$2,"-")</f>
        <v>95.899999999999991</v>
      </c>
      <c r="AL28" s="32" t="str">
        <f>IFERROR('σ и σw, МПа'!Y28*$BG$2,"-")</f>
        <v>-</v>
      </c>
      <c r="AM28" s="32" t="str">
        <f>IFERROR('σ и σw, МПа'!Z28*$BG$2,"-")</f>
        <v>-</v>
      </c>
      <c r="AN28" s="32" t="str">
        <f>IFERROR('σ и σw, МПа'!AA28*$BG$2,"-")</f>
        <v>-</v>
      </c>
      <c r="AO28" s="32" t="str">
        <f>IFERROR('σ и σw, МПа'!AB28*$BG$2,"-")</f>
        <v>-</v>
      </c>
      <c r="AP28" s="33" t="str">
        <f>IFERROR('σ и σw, МПа'!AC28*$BG$2,"-")</f>
        <v>-</v>
      </c>
      <c r="AQ28" s="31">
        <f>IFERROR('σ и σw, МПа'!Q28*$BH$2,"-")</f>
        <v>214.50000000000003</v>
      </c>
      <c r="AR28" s="32">
        <f>IFERROR('σ и σw, МПа'!R28*$BH$2,"-")</f>
        <v>204.60000000000002</v>
      </c>
      <c r="AS28" s="32">
        <f>IFERROR('σ и σw, МПа'!S28*$BH$2,"-")</f>
        <v>194.70000000000002</v>
      </c>
      <c r="AT28" s="32">
        <f>IFERROR('σ и σw, МПа'!T28*$BH$2,"-")</f>
        <v>183.70000000000002</v>
      </c>
      <c r="AU28" s="32">
        <f>IFERROR('σ и σw, МПа'!U28*$BH$2,"-")</f>
        <v>183.70000000000002</v>
      </c>
      <c r="AV28" s="32">
        <f>IFERROR('σ и σw, МПа'!V28*$BH$2,"-")</f>
        <v>172.70000000000002</v>
      </c>
      <c r="AW28" s="32">
        <f>IFERROR('σ и σw, МПа'!W28*$BH$2,"-")</f>
        <v>172.70000000000002</v>
      </c>
      <c r="AX28" s="32">
        <f>IFERROR('σ и σw, МПа'!X28*$BH$2,"-")</f>
        <v>150.70000000000002</v>
      </c>
      <c r="AY28" s="32" t="str">
        <f>IFERROR('σ и σw, МПа'!Y28*$BH$2,"-")</f>
        <v>-</v>
      </c>
      <c r="AZ28" s="32" t="str">
        <f>IFERROR('σ и σw, МПа'!Z28*$BH$2,"-")</f>
        <v>-</v>
      </c>
      <c r="BA28" s="32" t="str">
        <f>IFERROR('σ и σw, МПа'!AA28*$BH$2,"-")</f>
        <v>-</v>
      </c>
      <c r="BB28" s="32" t="str">
        <f>IFERROR('σ и σw, МПа'!AB28*$BH$2,"-")</f>
        <v>-</v>
      </c>
      <c r="BC28" s="33" t="str">
        <f>IFERROR('σ и σw, МПа'!AC28*$BH$2,"-")</f>
        <v>-</v>
      </c>
    </row>
    <row r="29" spans="1:55" x14ac:dyDescent="0.25">
      <c r="A29" s="10" t="str">
        <f>INDEX('Обработка исходного'!B:B,ROW($B$3)+4*(ROW($B29)-ROW($B$3)))</f>
        <v>Сталь углеродистая</v>
      </c>
      <c r="B29" s="47" t="str">
        <f>INDEX('Обработка исходного'!D:D,ROW($B$3)+4*(ROW($B29)-ROW($B$3)))</f>
        <v>22К</v>
      </c>
      <c r="C29" s="27" t="str">
        <f>'Rp0,2, МПа'!C29</f>
        <v>Поковки диаметром от 100 до 800 мм, КП215*</v>
      </c>
      <c r="D29" s="31">
        <f>IFERROR('σ и σw, МПа'!D29*$BE$2,"-")</f>
        <v>200.66666666666666</v>
      </c>
      <c r="E29" s="32">
        <f>IFERROR('σ и σw, МПа'!E29*$BE$2,"-")</f>
        <v>192.26666666666668</v>
      </c>
      <c r="F29" s="32">
        <f>IFERROR('σ и σw, МПа'!F29*$BE$2,"-")</f>
        <v>182.93333333333331</v>
      </c>
      <c r="G29" s="32">
        <f>IFERROR('σ и σw, МПа'!G29*$BE$2,"-")</f>
        <v>173.6</v>
      </c>
      <c r="H29" s="32">
        <f>IFERROR('σ и σw, МПа'!H29*$BE$2,"-")</f>
        <v>173.6</v>
      </c>
      <c r="I29" s="32">
        <f>IFERROR('σ и σw, МПа'!I29*$BE$2,"-")</f>
        <v>173.6</v>
      </c>
      <c r="J29" s="32">
        <f>IFERROR('σ и σw, МПа'!J29*$BE$2,"-")</f>
        <v>173.6</v>
      </c>
      <c r="K29" s="32">
        <f>IFERROR('σ и σw, МПа'!K29*$BE$2,"-")</f>
        <v>165.2</v>
      </c>
      <c r="L29" s="32" t="str">
        <f>IFERROR('σ и σw, МПа'!L29*$BE$2,"-")</f>
        <v>-</v>
      </c>
      <c r="M29" s="32" t="str">
        <f>IFERROR('σ и σw, МПа'!M29*$BE$2,"-")</f>
        <v>-</v>
      </c>
      <c r="N29" s="32" t="str">
        <f>IFERROR('σ и σw, МПа'!N29*$BE$2,"-")</f>
        <v>-</v>
      </c>
      <c r="O29" s="32" t="str">
        <f>IFERROR('σ и σw, МПа'!O29*$BE$2,"-")</f>
        <v>-</v>
      </c>
      <c r="P29" s="33" t="str">
        <f>IFERROR('σ и σw, МПа'!P29*$BE$2,"-")</f>
        <v>-</v>
      </c>
      <c r="Q29" s="31">
        <f>IFERROR('σ и σw, МПа'!D29*$BF$2,"-")</f>
        <v>258</v>
      </c>
      <c r="R29" s="32">
        <f>IFERROR('σ и σw, МПа'!E29*$BF$2,"-")</f>
        <v>247.20000000000002</v>
      </c>
      <c r="S29" s="32">
        <f>IFERROR('σ и σw, МПа'!F29*$BF$2,"-")</f>
        <v>235.2</v>
      </c>
      <c r="T29" s="32">
        <f>IFERROR('σ и σw, МПа'!G29*$BF$2,"-")</f>
        <v>223.20000000000002</v>
      </c>
      <c r="U29" s="32">
        <f>IFERROR('σ и σw, МПа'!H29*$BF$2,"-")</f>
        <v>223.20000000000002</v>
      </c>
      <c r="V29" s="32">
        <f>IFERROR('σ и σw, МПа'!I29*$BF$2,"-")</f>
        <v>223.20000000000002</v>
      </c>
      <c r="W29" s="32">
        <f>IFERROR('σ и σw, МПа'!J29*$BF$2,"-")</f>
        <v>223.20000000000002</v>
      </c>
      <c r="X29" s="32">
        <f>IFERROR('σ и σw, МПа'!K29*$BF$2,"-")</f>
        <v>212.4</v>
      </c>
      <c r="Y29" s="32" t="str">
        <f>IFERROR('σ и σw, МПа'!L29*$BF$2,"-")</f>
        <v>-</v>
      </c>
      <c r="Z29" s="32" t="str">
        <f>IFERROR('σ и σw, МПа'!M29*$BF$2,"-")</f>
        <v>-</v>
      </c>
      <c r="AA29" s="32" t="str">
        <f>IFERROR('σ и σw, МПа'!N29*$BF$2,"-")</f>
        <v>-</v>
      </c>
      <c r="AB29" s="32" t="str">
        <f>IFERROR('σ и σw, МПа'!O29*$BF$2,"-")</f>
        <v>-</v>
      </c>
      <c r="AC29" s="33" t="str">
        <f>IFERROR('σ и σw, МПа'!P29*$BF$2,"-")</f>
        <v>-</v>
      </c>
      <c r="AD29" s="31">
        <f>IFERROR('σ и σw, МПа'!Q29*$BG$2,"-")</f>
        <v>150.5</v>
      </c>
      <c r="AE29" s="32">
        <f>IFERROR('σ и σw, МПа'!R29*$BG$2,"-")</f>
        <v>144.19999999999999</v>
      </c>
      <c r="AF29" s="32">
        <f>IFERROR('σ и σw, МПа'!S29*$BG$2,"-")</f>
        <v>137.19999999999999</v>
      </c>
      <c r="AG29" s="32">
        <f>IFERROR('σ и σw, МПа'!T29*$BG$2,"-")</f>
        <v>130.19999999999999</v>
      </c>
      <c r="AH29" s="32">
        <f>IFERROR('σ и σw, МПа'!U29*$BG$2,"-")</f>
        <v>130.19999999999999</v>
      </c>
      <c r="AI29" s="32">
        <f>IFERROR('σ и σw, МПа'!V29*$BG$2,"-")</f>
        <v>130.19999999999999</v>
      </c>
      <c r="AJ29" s="32">
        <f>IFERROR('σ и σw, МПа'!W29*$BG$2,"-")</f>
        <v>130.19999999999999</v>
      </c>
      <c r="AK29" s="32">
        <f>IFERROR('σ и σw, МПа'!X29*$BG$2,"-")</f>
        <v>123.89999999999999</v>
      </c>
      <c r="AL29" s="32" t="str">
        <f>IFERROR('σ и σw, МПа'!Y29*$BG$2,"-")</f>
        <v>-</v>
      </c>
      <c r="AM29" s="32" t="str">
        <f>IFERROR('σ и σw, МПа'!Z29*$BG$2,"-")</f>
        <v>-</v>
      </c>
      <c r="AN29" s="32" t="str">
        <f>IFERROR('σ и σw, МПа'!AA29*$BG$2,"-")</f>
        <v>-</v>
      </c>
      <c r="AO29" s="32" t="str">
        <f>IFERROR('σ и σw, МПа'!AB29*$BG$2,"-")</f>
        <v>-</v>
      </c>
      <c r="AP29" s="33" t="str">
        <f>IFERROR('σ и σw, МПа'!AC29*$BG$2,"-")</f>
        <v>-</v>
      </c>
      <c r="AQ29" s="31">
        <f>IFERROR('σ и σw, МПа'!Q29*$BH$2,"-")</f>
        <v>236.50000000000003</v>
      </c>
      <c r="AR29" s="32">
        <f>IFERROR('σ и σw, МПа'!R29*$BH$2,"-")</f>
        <v>226.60000000000002</v>
      </c>
      <c r="AS29" s="32">
        <f>IFERROR('σ и σw, МПа'!S29*$BH$2,"-")</f>
        <v>215.60000000000002</v>
      </c>
      <c r="AT29" s="32">
        <f>IFERROR('σ и σw, МПа'!T29*$BH$2,"-")</f>
        <v>204.60000000000002</v>
      </c>
      <c r="AU29" s="32">
        <f>IFERROR('σ и σw, МПа'!U29*$BH$2,"-")</f>
        <v>204.60000000000002</v>
      </c>
      <c r="AV29" s="32">
        <f>IFERROR('σ и σw, МПа'!V29*$BH$2,"-")</f>
        <v>204.60000000000002</v>
      </c>
      <c r="AW29" s="32">
        <f>IFERROR('σ и σw, МПа'!W29*$BH$2,"-")</f>
        <v>204.60000000000002</v>
      </c>
      <c r="AX29" s="32">
        <f>IFERROR('σ и σw, МПа'!X29*$BH$2,"-")</f>
        <v>194.70000000000002</v>
      </c>
      <c r="AY29" s="32" t="str">
        <f>IFERROR('σ и σw, МПа'!Y29*$BH$2,"-")</f>
        <v>-</v>
      </c>
      <c r="AZ29" s="32" t="str">
        <f>IFERROR('σ и σw, МПа'!Z29*$BH$2,"-")</f>
        <v>-</v>
      </c>
      <c r="BA29" s="32" t="str">
        <f>IFERROR('σ и σw, МПа'!AA29*$BH$2,"-")</f>
        <v>-</v>
      </c>
      <c r="BB29" s="32" t="str">
        <f>IFERROR('σ и σw, МПа'!AB29*$BH$2,"-")</f>
        <v>-</v>
      </c>
      <c r="BC29" s="33" t="str">
        <f>IFERROR('σ и σw, МПа'!AC29*$BH$2,"-")</f>
        <v>-</v>
      </c>
    </row>
    <row r="30" spans="1:55" x14ac:dyDescent="0.25">
      <c r="A30" s="10" t="str">
        <f>INDEX('Обработка исходного'!B:B,ROW($B$3)+4*(ROW($B30)-ROW($B$3)))</f>
        <v>Сталь углеродистая</v>
      </c>
      <c r="B30" s="47">
        <f>INDEX('Обработка исходного'!D:D,ROW($B$3)+4*(ROW($B30)-ROW($B$3)))</f>
        <v>25</v>
      </c>
      <c r="C30" s="27" t="str">
        <f>'Rp0,2, МПа'!C30</f>
        <v>Поковки диаметром до 500 мм, КП175*</v>
      </c>
      <c r="D30" s="31">
        <f>IFERROR('σ и σw, МПа'!D30*$BE$2,"-")</f>
        <v>163.33333333333334</v>
      </c>
      <c r="E30" s="32">
        <f>IFERROR('σ и σw, МПа'!E30*$BE$2,"-")</f>
        <v>155.86666666666665</v>
      </c>
      <c r="F30" s="32">
        <f>IFERROR('σ и σw, МПа'!F30*$BE$2,"-")</f>
        <v>146.53333333333333</v>
      </c>
      <c r="G30" s="32">
        <f>IFERROR('σ и σw, МПа'!G30*$BE$2,"-")</f>
        <v>137.19999999999999</v>
      </c>
      <c r="H30" s="32">
        <f>IFERROR('σ и σw, МПа'!H30*$BE$2,"-")</f>
        <v>127.86666666666665</v>
      </c>
      <c r="I30" s="32">
        <f>IFERROR('σ и σw, МПа'!I30*$BE$2,"-")</f>
        <v>119.46666666666665</v>
      </c>
      <c r="J30" s="32">
        <f>IFERROR('σ и σw, МПа'!J30*$BE$2,"-")</f>
        <v>110.13333333333334</v>
      </c>
      <c r="K30" s="32">
        <f>IFERROR('σ и σw, МПа'!K30*$BE$2,"-")</f>
        <v>100.8</v>
      </c>
      <c r="L30" s="32" t="str">
        <f>IFERROR('σ и σw, МПа'!L30*$BE$2,"-")</f>
        <v>-</v>
      </c>
      <c r="M30" s="32" t="str">
        <f>IFERROR('σ и σw, МПа'!M30*$BE$2,"-")</f>
        <v>-</v>
      </c>
      <c r="N30" s="32" t="str">
        <f>IFERROR('σ и σw, МПа'!N30*$BE$2,"-")</f>
        <v>-</v>
      </c>
      <c r="O30" s="32" t="str">
        <f>IFERROR('σ и σw, МПа'!O30*$BE$2,"-")</f>
        <v>-</v>
      </c>
      <c r="P30" s="33" t="str">
        <f>IFERROR('σ и σw, МПа'!P30*$BE$2,"-")</f>
        <v>-</v>
      </c>
      <c r="Q30" s="31">
        <f>IFERROR('σ и σw, МПа'!D30*$BF$2,"-")</f>
        <v>210</v>
      </c>
      <c r="R30" s="32">
        <f>IFERROR('σ и σw, МПа'!E30*$BF$2,"-")</f>
        <v>200.4</v>
      </c>
      <c r="S30" s="32">
        <f>IFERROR('σ и σw, МПа'!F30*$BF$2,"-")</f>
        <v>188.4</v>
      </c>
      <c r="T30" s="32">
        <f>IFERROR('σ и σw, МПа'!G30*$BF$2,"-")</f>
        <v>176.4</v>
      </c>
      <c r="U30" s="32">
        <f>IFERROR('σ и σw, МПа'!H30*$BF$2,"-")</f>
        <v>164.4</v>
      </c>
      <c r="V30" s="32">
        <f>IFERROR('σ и σw, МПа'!I30*$BF$2,"-")</f>
        <v>153.6</v>
      </c>
      <c r="W30" s="32">
        <f>IFERROR('σ и σw, МПа'!J30*$BF$2,"-")</f>
        <v>141.60000000000002</v>
      </c>
      <c r="X30" s="32">
        <f>IFERROR('σ и σw, МПа'!K30*$BF$2,"-")</f>
        <v>129.6</v>
      </c>
      <c r="Y30" s="32" t="str">
        <f>IFERROR('σ и σw, МПа'!L30*$BF$2,"-")</f>
        <v>-</v>
      </c>
      <c r="Z30" s="32" t="str">
        <f>IFERROR('σ и σw, МПа'!M30*$BF$2,"-")</f>
        <v>-</v>
      </c>
      <c r="AA30" s="32" t="str">
        <f>IFERROR('σ и σw, МПа'!N30*$BF$2,"-")</f>
        <v>-</v>
      </c>
      <c r="AB30" s="32" t="str">
        <f>IFERROR('σ и σw, МПа'!O30*$BF$2,"-")</f>
        <v>-</v>
      </c>
      <c r="AC30" s="33" t="str">
        <f>IFERROR('σ и σw, МПа'!P30*$BF$2,"-")</f>
        <v>-</v>
      </c>
      <c r="AD30" s="31">
        <f>IFERROR('σ и σw, МПа'!Q30*$BG$2,"-")</f>
        <v>122.49999999999999</v>
      </c>
      <c r="AE30" s="32">
        <f>IFERROR('σ и σw, МПа'!R30*$BG$2,"-")</f>
        <v>116.89999999999999</v>
      </c>
      <c r="AF30" s="32">
        <f>IFERROR('σ и σw, МПа'!S30*$BG$2,"-")</f>
        <v>109.89999999999999</v>
      </c>
      <c r="AG30" s="32">
        <f>IFERROR('σ и σw, МПа'!T30*$BG$2,"-")</f>
        <v>102.89999999999999</v>
      </c>
      <c r="AH30" s="32">
        <f>IFERROR('σ и σw, МПа'!U30*$BG$2,"-")</f>
        <v>95.899999999999991</v>
      </c>
      <c r="AI30" s="32">
        <f>IFERROR('σ и σw, МПа'!V30*$BG$2,"-")</f>
        <v>89.6</v>
      </c>
      <c r="AJ30" s="32">
        <f>IFERROR('σ и σw, МПа'!W30*$BG$2,"-")</f>
        <v>82.6</v>
      </c>
      <c r="AK30" s="32">
        <f>IFERROR('σ и σw, МПа'!X30*$BG$2,"-")</f>
        <v>75.599999999999994</v>
      </c>
      <c r="AL30" s="32" t="str">
        <f>IFERROR('σ и σw, МПа'!Y30*$BG$2,"-")</f>
        <v>-</v>
      </c>
      <c r="AM30" s="32" t="str">
        <f>IFERROR('σ и σw, МПа'!Z30*$BG$2,"-")</f>
        <v>-</v>
      </c>
      <c r="AN30" s="32" t="str">
        <f>IFERROR('σ и σw, МПа'!AA30*$BG$2,"-")</f>
        <v>-</v>
      </c>
      <c r="AO30" s="32" t="str">
        <f>IFERROR('σ и σw, МПа'!AB30*$BG$2,"-")</f>
        <v>-</v>
      </c>
      <c r="AP30" s="33" t="str">
        <f>IFERROR('σ и σw, МПа'!AC30*$BG$2,"-")</f>
        <v>-</v>
      </c>
      <c r="AQ30" s="31">
        <f>IFERROR('σ и σw, МПа'!Q30*$BH$2,"-")</f>
        <v>192.50000000000003</v>
      </c>
      <c r="AR30" s="32">
        <f>IFERROR('σ и σw, МПа'!R30*$BH$2,"-")</f>
        <v>183.70000000000002</v>
      </c>
      <c r="AS30" s="32">
        <f>IFERROR('σ и σw, МПа'!S30*$BH$2,"-")</f>
        <v>172.70000000000002</v>
      </c>
      <c r="AT30" s="32">
        <f>IFERROR('σ и σw, МПа'!T30*$BH$2,"-")</f>
        <v>161.70000000000002</v>
      </c>
      <c r="AU30" s="32">
        <f>IFERROR('σ и σw, МПа'!U30*$BH$2,"-")</f>
        <v>150.70000000000002</v>
      </c>
      <c r="AV30" s="32">
        <f>IFERROR('σ и σw, МПа'!V30*$BH$2,"-")</f>
        <v>140.80000000000001</v>
      </c>
      <c r="AW30" s="32">
        <f>IFERROR('σ и σw, МПа'!W30*$BH$2,"-")</f>
        <v>129.80000000000001</v>
      </c>
      <c r="AX30" s="32">
        <f>IFERROR('σ и σw, МПа'!X30*$BH$2,"-")</f>
        <v>118.80000000000001</v>
      </c>
      <c r="AY30" s="32" t="str">
        <f>IFERROR('σ и σw, МПа'!Y30*$BH$2,"-")</f>
        <v>-</v>
      </c>
      <c r="AZ30" s="32" t="str">
        <f>IFERROR('σ и σw, МПа'!Z30*$BH$2,"-")</f>
        <v>-</v>
      </c>
      <c r="BA30" s="32" t="str">
        <f>IFERROR('σ и σw, МПа'!AA30*$BH$2,"-")</f>
        <v>-</v>
      </c>
      <c r="BB30" s="32" t="str">
        <f>IFERROR('σ и σw, МПа'!AB30*$BH$2,"-")</f>
        <v>-</v>
      </c>
      <c r="BC30" s="33" t="str">
        <f>IFERROR('σ и σw, МПа'!AC30*$BH$2,"-")</f>
        <v>-</v>
      </c>
    </row>
    <row r="31" spans="1:55" x14ac:dyDescent="0.25">
      <c r="A31" s="10" t="str">
        <f>INDEX('Обработка исходного'!B:B,ROW($B$3)+4*(ROW($B31)-ROW($B$3)))</f>
        <v>Сталь углеродистая</v>
      </c>
      <c r="B31" s="47">
        <f>INDEX('Обработка исходного'!D:D,ROW($B$3)+4*(ROW($B31)-ROW($B$3)))</f>
        <v>25</v>
      </c>
      <c r="C31" s="27" t="str">
        <f>'Rp0,2, МПа'!C31</f>
        <v>Поковки диаметром до 500 мм, КП195*</v>
      </c>
      <c r="D31" s="31">
        <f>IFERROR('σ и σw, МПа'!D31*$BE$2,"-")</f>
        <v>182</v>
      </c>
      <c r="E31" s="32">
        <f>IFERROR('σ и σw, МПа'!E31*$BE$2,"-")</f>
        <v>182</v>
      </c>
      <c r="F31" s="32">
        <f>IFERROR('σ и σw, МПа'!F31*$BE$2,"-")</f>
        <v>165.2</v>
      </c>
      <c r="G31" s="32">
        <f>IFERROR('σ и σw, МПа'!G31*$BE$2,"-")</f>
        <v>155.86666666666665</v>
      </c>
      <c r="H31" s="32">
        <f>IFERROR('σ и σw, МПа'!H31*$BE$2,"-")</f>
        <v>146.53333333333333</v>
      </c>
      <c r="I31" s="32">
        <f>IFERROR('σ и σw, МПа'!I31*$BE$2,"-")</f>
        <v>127.86666666666665</v>
      </c>
      <c r="J31" s="32">
        <f>IFERROR('σ и σw, МПа'!J31*$BE$2,"-")</f>
        <v>119.46666666666665</v>
      </c>
      <c r="K31" s="32">
        <f>IFERROR('σ и σw, МПа'!K31*$BE$2,"-")</f>
        <v>110.13333333333334</v>
      </c>
      <c r="L31" s="32" t="str">
        <f>IFERROR('σ и σw, МПа'!L31*$BE$2,"-")</f>
        <v>-</v>
      </c>
      <c r="M31" s="32" t="str">
        <f>IFERROR('σ и σw, МПа'!M31*$BE$2,"-")</f>
        <v>-</v>
      </c>
      <c r="N31" s="32" t="str">
        <f>IFERROR('σ и σw, МПа'!N31*$BE$2,"-")</f>
        <v>-</v>
      </c>
      <c r="O31" s="32" t="str">
        <f>IFERROR('σ и σw, МПа'!O31*$BE$2,"-")</f>
        <v>-</v>
      </c>
      <c r="P31" s="33" t="str">
        <f>IFERROR('σ и σw, МПа'!P31*$BE$2,"-")</f>
        <v>-</v>
      </c>
      <c r="Q31" s="31">
        <f>IFERROR('σ и σw, МПа'!D31*$BF$2,"-")</f>
        <v>234</v>
      </c>
      <c r="R31" s="32">
        <f>IFERROR('σ и σw, МПа'!E31*$BF$2,"-")</f>
        <v>234</v>
      </c>
      <c r="S31" s="32">
        <f>IFERROR('σ и σw, МПа'!F31*$BF$2,"-")</f>
        <v>212.4</v>
      </c>
      <c r="T31" s="32">
        <f>IFERROR('σ и σw, МПа'!G31*$BF$2,"-")</f>
        <v>200.4</v>
      </c>
      <c r="U31" s="32">
        <f>IFERROR('σ и σw, МПа'!H31*$BF$2,"-")</f>
        <v>188.4</v>
      </c>
      <c r="V31" s="32">
        <f>IFERROR('σ и σw, МПа'!I31*$BF$2,"-")</f>
        <v>164.4</v>
      </c>
      <c r="W31" s="32">
        <f>IFERROR('σ и σw, МПа'!J31*$BF$2,"-")</f>
        <v>153.6</v>
      </c>
      <c r="X31" s="32">
        <f>IFERROR('σ и σw, МПа'!K31*$BF$2,"-")</f>
        <v>141.60000000000002</v>
      </c>
      <c r="Y31" s="32" t="str">
        <f>IFERROR('σ и σw, МПа'!L31*$BF$2,"-")</f>
        <v>-</v>
      </c>
      <c r="Z31" s="32" t="str">
        <f>IFERROR('σ и σw, МПа'!M31*$BF$2,"-")</f>
        <v>-</v>
      </c>
      <c r="AA31" s="32" t="str">
        <f>IFERROR('σ и σw, МПа'!N31*$BF$2,"-")</f>
        <v>-</v>
      </c>
      <c r="AB31" s="32" t="str">
        <f>IFERROR('σ и σw, МПа'!O31*$BF$2,"-")</f>
        <v>-</v>
      </c>
      <c r="AC31" s="33" t="str">
        <f>IFERROR('σ и σw, МПа'!P31*$BF$2,"-")</f>
        <v>-</v>
      </c>
      <c r="AD31" s="31">
        <f>IFERROR('σ и σw, МПа'!Q31*$BG$2,"-")</f>
        <v>136.5</v>
      </c>
      <c r="AE31" s="32">
        <f>IFERROR('σ и σw, МПа'!R31*$BG$2,"-")</f>
        <v>136.5</v>
      </c>
      <c r="AF31" s="32">
        <f>IFERROR('σ и σw, МПа'!S31*$BG$2,"-")</f>
        <v>123.89999999999999</v>
      </c>
      <c r="AG31" s="32">
        <f>IFERROR('σ и σw, МПа'!T31*$BG$2,"-")</f>
        <v>116.89999999999999</v>
      </c>
      <c r="AH31" s="32">
        <f>IFERROR('σ и σw, МПа'!U31*$BG$2,"-")</f>
        <v>109.89999999999999</v>
      </c>
      <c r="AI31" s="32">
        <f>IFERROR('σ и σw, МПа'!V31*$BG$2,"-")</f>
        <v>95.899999999999991</v>
      </c>
      <c r="AJ31" s="32">
        <f>IFERROR('σ и σw, МПа'!W31*$BG$2,"-")</f>
        <v>89.6</v>
      </c>
      <c r="AK31" s="32">
        <f>IFERROR('σ и σw, МПа'!X31*$BG$2,"-")</f>
        <v>82.6</v>
      </c>
      <c r="AL31" s="32" t="str">
        <f>IFERROR('σ и σw, МПа'!Y31*$BG$2,"-")</f>
        <v>-</v>
      </c>
      <c r="AM31" s="32" t="str">
        <f>IFERROR('σ и σw, МПа'!Z31*$BG$2,"-")</f>
        <v>-</v>
      </c>
      <c r="AN31" s="32" t="str">
        <f>IFERROR('σ и σw, МПа'!AA31*$BG$2,"-")</f>
        <v>-</v>
      </c>
      <c r="AO31" s="32" t="str">
        <f>IFERROR('σ и σw, МПа'!AB31*$BG$2,"-")</f>
        <v>-</v>
      </c>
      <c r="AP31" s="33" t="str">
        <f>IFERROR('σ и σw, МПа'!AC31*$BG$2,"-")</f>
        <v>-</v>
      </c>
      <c r="AQ31" s="31">
        <f>IFERROR('σ и σw, МПа'!Q31*$BH$2,"-")</f>
        <v>214.50000000000003</v>
      </c>
      <c r="AR31" s="32">
        <f>IFERROR('σ и σw, МПа'!R31*$BH$2,"-")</f>
        <v>214.50000000000003</v>
      </c>
      <c r="AS31" s="32">
        <f>IFERROR('σ и σw, МПа'!S31*$BH$2,"-")</f>
        <v>194.70000000000002</v>
      </c>
      <c r="AT31" s="32">
        <f>IFERROR('σ и σw, МПа'!T31*$BH$2,"-")</f>
        <v>183.70000000000002</v>
      </c>
      <c r="AU31" s="32">
        <f>IFERROR('σ и σw, МПа'!U31*$BH$2,"-")</f>
        <v>172.70000000000002</v>
      </c>
      <c r="AV31" s="32">
        <f>IFERROR('σ и σw, МПа'!V31*$BH$2,"-")</f>
        <v>150.70000000000002</v>
      </c>
      <c r="AW31" s="32">
        <f>IFERROR('σ и σw, МПа'!W31*$BH$2,"-")</f>
        <v>140.80000000000001</v>
      </c>
      <c r="AX31" s="32">
        <f>IFERROR('σ и σw, МПа'!X31*$BH$2,"-")</f>
        <v>129.80000000000001</v>
      </c>
      <c r="AY31" s="32" t="str">
        <f>IFERROR('σ и σw, МПа'!Y31*$BH$2,"-")</f>
        <v>-</v>
      </c>
      <c r="AZ31" s="32" t="str">
        <f>IFERROR('σ и σw, МПа'!Z31*$BH$2,"-")</f>
        <v>-</v>
      </c>
      <c r="BA31" s="32" t="str">
        <f>IFERROR('σ и σw, МПа'!AA31*$BH$2,"-")</f>
        <v>-</v>
      </c>
      <c r="BB31" s="32" t="str">
        <f>IFERROR('σ и σw, МПа'!AB31*$BH$2,"-")</f>
        <v>-</v>
      </c>
      <c r="BC31" s="33" t="str">
        <f>IFERROR('σ и σw, МПа'!AC31*$BH$2,"-")</f>
        <v>-</v>
      </c>
    </row>
    <row r="32" spans="1:55" x14ac:dyDescent="0.25">
      <c r="A32" s="10" t="str">
        <f>INDEX('Обработка исходного'!B:B,ROW($B$3)+4*(ROW($B32)-ROW($B$3)))</f>
        <v>Сталь углеродистая</v>
      </c>
      <c r="B32" s="47">
        <f>INDEX('Обработка исходного'!D:D,ROW($B$3)+4*(ROW($B32)-ROW($B$3)))</f>
        <v>25</v>
      </c>
      <c r="C32" s="27" t="str">
        <f>'Rp0,2, МПа'!C32</f>
        <v>Поковки диаметром до 300 мм, КП215*</v>
      </c>
      <c r="D32" s="31">
        <f>IFERROR('σ и σw, МПа'!D32*$BE$2,"-")</f>
        <v>200.66666666666666</v>
      </c>
      <c r="E32" s="32">
        <f>IFERROR('σ и σw, МПа'!E32*$BE$2,"-")</f>
        <v>192.26666666666668</v>
      </c>
      <c r="F32" s="32">
        <f>IFERROR('σ и σw, МПа'!F32*$BE$2,"-")</f>
        <v>182.93333333333331</v>
      </c>
      <c r="G32" s="32">
        <f>IFERROR('σ и σw, МПа'!G32*$BE$2,"-")</f>
        <v>165.2</v>
      </c>
      <c r="H32" s="32">
        <f>IFERROR('σ и σw, МПа'!H32*$BE$2,"-")</f>
        <v>155.86666666666665</v>
      </c>
      <c r="I32" s="32">
        <f>IFERROR('σ и σw, МПа'!I32*$BE$2,"-")</f>
        <v>137.19999999999999</v>
      </c>
      <c r="J32" s="32">
        <f>IFERROR('σ и σw, МПа'!J32*$BE$2,"-")</f>
        <v>127.86666666666665</v>
      </c>
      <c r="K32" s="32">
        <f>IFERROR('σ и σw, МПа'!K32*$BE$2,"-")</f>
        <v>110.13333333333334</v>
      </c>
      <c r="L32" s="32" t="str">
        <f>IFERROR('σ и σw, МПа'!L32*$BE$2,"-")</f>
        <v>-</v>
      </c>
      <c r="M32" s="32" t="str">
        <f>IFERROR('σ и σw, МПа'!M32*$BE$2,"-")</f>
        <v>-</v>
      </c>
      <c r="N32" s="32" t="str">
        <f>IFERROR('σ и σw, МПа'!N32*$BE$2,"-")</f>
        <v>-</v>
      </c>
      <c r="O32" s="32" t="str">
        <f>IFERROR('σ и σw, МПа'!O32*$BE$2,"-")</f>
        <v>-</v>
      </c>
      <c r="P32" s="33" t="str">
        <f>IFERROR('σ и σw, МПа'!P32*$BE$2,"-")</f>
        <v>-</v>
      </c>
      <c r="Q32" s="31">
        <f>IFERROR('σ и σw, МПа'!D32*$BF$2,"-")</f>
        <v>258</v>
      </c>
      <c r="R32" s="32">
        <f>IFERROR('σ и σw, МПа'!E32*$BF$2,"-")</f>
        <v>247.20000000000002</v>
      </c>
      <c r="S32" s="32">
        <f>IFERROR('σ и σw, МПа'!F32*$BF$2,"-")</f>
        <v>235.2</v>
      </c>
      <c r="T32" s="32">
        <f>IFERROR('σ и σw, МПа'!G32*$BF$2,"-")</f>
        <v>212.4</v>
      </c>
      <c r="U32" s="32">
        <f>IFERROR('σ и σw, МПа'!H32*$BF$2,"-")</f>
        <v>200.4</v>
      </c>
      <c r="V32" s="32">
        <f>IFERROR('σ и σw, МПа'!I32*$BF$2,"-")</f>
        <v>176.4</v>
      </c>
      <c r="W32" s="32">
        <f>IFERROR('σ и σw, МПа'!J32*$BF$2,"-")</f>
        <v>164.4</v>
      </c>
      <c r="X32" s="32">
        <f>IFERROR('σ и σw, МПа'!K32*$BF$2,"-")</f>
        <v>141.60000000000002</v>
      </c>
      <c r="Y32" s="32" t="str">
        <f>IFERROR('σ и σw, МПа'!L32*$BF$2,"-")</f>
        <v>-</v>
      </c>
      <c r="Z32" s="32" t="str">
        <f>IFERROR('σ и σw, МПа'!M32*$BF$2,"-")</f>
        <v>-</v>
      </c>
      <c r="AA32" s="32" t="str">
        <f>IFERROR('σ и σw, МПа'!N32*$BF$2,"-")</f>
        <v>-</v>
      </c>
      <c r="AB32" s="32" t="str">
        <f>IFERROR('σ и σw, МПа'!O32*$BF$2,"-")</f>
        <v>-</v>
      </c>
      <c r="AC32" s="33" t="str">
        <f>IFERROR('σ и σw, МПа'!P32*$BF$2,"-")</f>
        <v>-</v>
      </c>
      <c r="AD32" s="31">
        <f>IFERROR('σ и σw, МПа'!Q32*$BG$2,"-")</f>
        <v>150.5</v>
      </c>
      <c r="AE32" s="32">
        <f>IFERROR('σ и σw, МПа'!R32*$BG$2,"-")</f>
        <v>144.19999999999999</v>
      </c>
      <c r="AF32" s="32">
        <f>IFERROR('σ и σw, МПа'!S32*$BG$2,"-")</f>
        <v>137.19999999999999</v>
      </c>
      <c r="AG32" s="32">
        <f>IFERROR('σ и σw, МПа'!T32*$BG$2,"-")</f>
        <v>123.89999999999999</v>
      </c>
      <c r="AH32" s="32">
        <f>IFERROR('σ и σw, МПа'!U32*$BG$2,"-")</f>
        <v>116.89999999999999</v>
      </c>
      <c r="AI32" s="32">
        <f>IFERROR('σ и σw, МПа'!V32*$BG$2,"-")</f>
        <v>102.89999999999999</v>
      </c>
      <c r="AJ32" s="32">
        <f>IFERROR('σ и σw, МПа'!W32*$BG$2,"-")</f>
        <v>95.899999999999991</v>
      </c>
      <c r="AK32" s="32">
        <f>IFERROR('σ и σw, МПа'!X32*$BG$2,"-")</f>
        <v>82.6</v>
      </c>
      <c r="AL32" s="32" t="str">
        <f>IFERROR('σ и σw, МПа'!Y32*$BG$2,"-")</f>
        <v>-</v>
      </c>
      <c r="AM32" s="32" t="str">
        <f>IFERROR('σ и σw, МПа'!Z32*$BG$2,"-")</f>
        <v>-</v>
      </c>
      <c r="AN32" s="32" t="str">
        <f>IFERROR('σ и σw, МПа'!AA32*$BG$2,"-")</f>
        <v>-</v>
      </c>
      <c r="AO32" s="32" t="str">
        <f>IFERROR('σ и σw, МПа'!AB32*$BG$2,"-")</f>
        <v>-</v>
      </c>
      <c r="AP32" s="33" t="str">
        <f>IFERROR('σ и σw, МПа'!AC32*$BG$2,"-")</f>
        <v>-</v>
      </c>
      <c r="AQ32" s="31">
        <f>IFERROR('σ и σw, МПа'!Q32*$BH$2,"-")</f>
        <v>236.50000000000003</v>
      </c>
      <c r="AR32" s="32">
        <f>IFERROR('σ и σw, МПа'!R32*$BH$2,"-")</f>
        <v>226.60000000000002</v>
      </c>
      <c r="AS32" s="32">
        <f>IFERROR('σ и σw, МПа'!S32*$BH$2,"-")</f>
        <v>215.60000000000002</v>
      </c>
      <c r="AT32" s="32">
        <f>IFERROR('σ и σw, МПа'!T32*$BH$2,"-")</f>
        <v>194.70000000000002</v>
      </c>
      <c r="AU32" s="32">
        <f>IFERROR('σ и σw, МПа'!U32*$BH$2,"-")</f>
        <v>183.70000000000002</v>
      </c>
      <c r="AV32" s="32">
        <f>IFERROR('σ и σw, МПа'!V32*$BH$2,"-")</f>
        <v>161.70000000000002</v>
      </c>
      <c r="AW32" s="32">
        <f>IFERROR('σ и σw, МПа'!W32*$BH$2,"-")</f>
        <v>150.70000000000002</v>
      </c>
      <c r="AX32" s="32">
        <f>IFERROR('σ и σw, МПа'!X32*$BH$2,"-")</f>
        <v>129.80000000000001</v>
      </c>
      <c r="AY32" s="32" t="str">
        <f>IFERROR('σ и σw, МПа'!Y32*$BH$2,"-")</f>
        <v>-</v>
      </c>
      <c r="AZ32" s="32" t="str">
        <f>IFERROR('σ и σw, МПа'!Z32*$BH$2,"-")</f>
        <v>-</v>
      </c>
      <c r="BA32" s="32" t="str">
        <f>IFERROR('σ и σw, МПа'!AA32*$BH$2,"-")</f>
        <v>-</v>
      </c>
      <c r="BB32" s="32" t="str">
        <f>IFERROR('σ и σw, МПа'!AB32*$BH$2,"-")</f>
        <v>-</v>
      </c>
      <c r="BC32" s="33" t="str">
        <f>IFERROR('σ и σw, МПа'!AC32*$BH$2,"-")</f>
        <v>-</v>
      </c>
    </row>
    <row r="33" spans="1:55" x14ac:dyDescent="0.25">
      <c r="A33" s="10" t="str">
        <f>INDEX('Обработка исходного'!B:B,ROW($B$3)+4*(ROW($B33)-ROW($B$3)))</f>
        <v>Сталь углеродистая</v>
      </c>
      <c r="B33" s="47">
        <f>INDEX('Обработка исходного'!D:D,ROW($B$3)+4*(ROW($B33)-ROW($B$3)))</f>
        <v>25</v>
      </c>
      <c r="C33" s="27" t="str">
        <f>'Rp0,2, МПа'!C33</f>
        <v>Поковки диаметром до 100 мм, КП245*</v>
      </c>
      <c r="D33" s="31">
        <f>IFERROR('σ и σw, МПа'!D33*$BE$2,"-")</f>
        <v>228.66666666666666</v>
      </c>
      <c r="E33" s="32">
        <f>IFERROR('σ и σw, МПа'!E33*$BE$2,"-")</f>
        <v>219.33333333333331</v>
      </c>
      <c r="F33" s="32">
        <f>IFERROR('σ и σw, МПа'!F33*$BE$2,"-")</f>
        <v>210.93333333333331</v>
      </c>
      <c r="G33" s="32">
        <f>IFERROR('σ и σw, МПа'!G33*$BE$2,"-")</f>
        <v>192.26666666666668</v>
      </c>
      <c r="H33" s="32">
        <f>IFERROR('σ и σw, МПа'!H33*$BE$2,"-")</f>
        <v>182.93333333333331</v>
      </c>
      <c r="I33" s="32">
        <f>IFERROR('σ и σw, МПа'!I33*$BE$2,"-")</f>
        <v>155.86666666666665</v>
      </c>
      <c r="J33" s="32">
        <f>IFERROR('σ и σw, МПа'!J33*$BE$2,"-")</f>
        <v>146.53333333333333</v>
      </c>
      <c r="K33" s="32">
        <f>IFERROR('σ и σw, МПа'!K33*$BE$2,"-")</f>
        <v>110.13333333333334</v>
      </c>
      <c r="L33" s="32" t="str">
        <f>IFERROR('σ и σw, МПа'!L33*$BE$2,"-")</f>
        <v>-</v>
      </c>
      <c r="M33" s="32" t="str">
        <f>IFERROR('σ и σw, МПа'!M33*$BE$2,"-")</f>
        <v>-</v>
      </c>
      <c r="N33" s="32" t="str">
        <f>IFERROR('σ и σw, МПа'!N33*$BE$2,"-")</f>
        <v>-</v>
      </c>
      <c r="O33" s="32" t="str">
        <f>IFERROR('σ и σw, МПа'!O33*$BE$2,"-")</f>
        <v>-</v>
      </c>
      <c r="P33" s="33" t="str">
        <f>IFERROR('σ и σw, МПа'!P33*$BE$2,"-")</f>
        <v>-</v>
      </c>
      <c r="Q33" s="31">
        <f>IFERROR('σ и σw, МПа'!D33*$BF$2,"-")</f>
        <v>294</v>
      </c>
      <c r="R33" s="32">
        <f>IFERROR('σ и σw, МПа'!E33*$BF$2,"-")</f>
        <v>282</v>
      </c>
      <c r="S33" s="32">
        <f>IFERROR('σ и σw, МПа'!F33*$BF$2,"-")</f>
        <v>271.2</v>
      </c>
      <c r="T33" s="32">
        <f>IFERROR('σ и σw, МПа'!G33*$BF$2,"-")</f>
        <v>247.20000000000002</v>
      </c>
      <c r="U33" s="32">
        <f>IFERROR('σ и σw, МПа'!H33*$BF$2,"-")</f>
        <v>235.2</v>
      </c>
      <c r="V33" s="32">
        <f>IFERROR('σ и σw, МПа'!I33*$BF$2,"-")</f>
        <v>200.4</v>
      </c>
      <c r="W33" s="32">
        <f>IFERROR('σ и σw, МПа'!J33*$BF$2,"-")</f>
        <v>188.4</v>
      </c>
      <c r="X33" s="32">
        <f>IFERROR('σ и σw, МПа'!K33*$BF$2,"-")</f>
        <v>141.60000000000002</v>
      </c>
      <c r="Y33" s="32" t="str">
        <f>IFERROR('σ и σw, МПа'!L33*$BF$2,"-")</f>
        <v>-</v>
      </c>
      <c r="Z33" s="32" t="str">
        <f>IFERROR('σ и σw, МПа'!M33*$BF$2,"-")</f>
        <v>-</v>
      </c>
      <c r="AA33" s="32" t="str">
        <f>IFERROR('σ и σw, МПа'!N33*$BF$2,"-")</f>
        <v>-</v>
      </c>
      <c r="AB33" s="32" t="str">
        <f>IFERROR('σ и σw, МПа'!O33*$BF$2,"-")</f>
        <v>-</v>
      </c>
      <c r="AC33" s="33" t="str">
        <f>IFERROR('σ и σw, МПа'!P33*$BF$2,"-")</f>
        <v>-</v>
      </c>
      <c r="AD33" s="31">
        <f>IFERROR('σ и σw, МПа'!Q33*$BG$2,"-")</f>
        <v>171.5</v>
      </c>
      <c r="AE33" s="32">
        <f>IFERROR('σ и σw, МПа'!R33*$BG$2,"-")</f>
        <v>164.5</v>
      </c>
      <c r="AF33" s="32">
        <f>IFERROR('σ и σw, МПа'!S33*$BG$2,"-")</f>
        <v>158.19999999999999</v>
      </c>
      <c r="AG33" s="32">
        <f>IFERROR('σ и σw, МПа'!T33*$BG$2,"-")</f>
        <v>144.19999999999999</v>
      </c>
      <c r="AH33" s="32">
        <f>IFERROR('σ и σw, МПа'!U33*$BG$2,"-")</f>
        <v>137.19999999999999</v>
      </c>
      <c r="AI33" s="32">
        <f>IFERROR('σ и σw, МПа'!V33*$BG$2,"-")</f>
        <v>116.89999999999999</v>
      </c>
      <c r="AJ33" s="32">
        <f>IFERROR('σ и σw, МПа'!W33*$BG$2,"-")</f>
        <v>109.89999999999999</v>
      </c>
      <c r="AK33" s="32">
        <f>IFERROR('σ и σw, МПа'!X33*$BG$2,"-")</f>
        <v>82.6</v>
      </c>
      <c r="AL33" s="32" t="str">
        <f>IFERROR('σ и σw, МПа'!Y33*$BG$2,"-")</f>
        <v>-</v>
      </c>
      <c r="AM33" s="32" t="str">
        <f>IFERROR('σ и σw, МПа'!Z33*$BG$2,"-")</f>
        <v>-</v>
      </c>
      <c r="AN33" s="32" t="str">
        <f>IFERROR('σ и σw, МПа'!AA33*$BG$2,"-")</f>
        <v>-</v>
      </c>
      <c r="AO33" s="32" t="str">
        <f>IFERROR('σ и σw, МПа'!AB33*$BG$2,"-")</f>
        <v>-</v>
      </c>
      <c r="AP33" s="33" t="str">
        <f>IFERROR('σ и σw, МПа'!AC33*$BG$2,"-")</f>
        <v>-</v>
      </c>
      <c r="AQ33" s="31">
        <f>IFERROR('σ и σw, МПа'!Q33*$BH$2,"-")</f>
        <v>269.5</v>
      </c>
      <c r="AR33" s="32">
        <f>IFERROR('σ и σw, МПа'!R33*$BH$2,"-")</f>
        <v>258.5</v>
      </c>
      <c r="AS33" s="32">
        <f>IFERROR('σ и σw, МПа'!S33*$BH$2,"-")</f>
        <v>248.60000000000002</v>
      </c>
      <c r="AT33" s="32">
        <f>IFERROR('σ и σw, МПа'!T33*$BH$2,"-")</f>
        <v>226.60000000000002</v>
      </c>
      <c r="AU33" s="32">
        <f>IFERROR('σ и σw, МПа'!U33*$BH$2,"-")</f>
        <v>215.60000000000002</v>
      </c>
      <c r="AV33" s="32">
        <f>IFERROR('σ и σw, МПа'!V33*$BH$2,"-")</f>
        <v>183.70000000000002</v>
      </c>
      <c r="AW33" s="32">
        <f>IFERROR('σ и σw, МПа'!W33*$BH$2,"-")</f>
        <v>172.70000000000002</v>
      </c>
      <c r="AX33" s="32">
        <f>IFERROR('σ и σw, МПа'!X33*$BH$2,"-")</f>
        <v>129.80000000000001</v>
      </c>
      <c r="AY33" s="32" t="str">
        <f>IFERROR('σ и σw, МПа'!Y33*$BH$2,"-")</f>
        <v>-</v>
      </c>
      <c r="AZ33" s="32" t="str">
        <f>IFERROR('σ и σw, МПа'!Z33*$BH$2,"-")</f>
        <v>-</v>
      </c>
      <c r="BA33" s="32" t="str">
        <f>IFERROR('σ и σw, МПа'!AA33*$BH$2,"-")</f>
        <v>-</v>
      </c>
      <c r="BB33" s="32" t="str">
        <f>IFERROR('σ и σw, МПа'!AB33*$BH$2,"-")</f>
        <v>-</v>
      </c>
      <c r="BC33" s="33" t="str">
        <f>IFERROR('σ и σw, МПа'!AC33*$BH$2,"-")</f>
        <v>-</v>
      </c>
    </row>
    <row r="34" spans="1:55" x14ac:dyDescent="0.25">
      <c r="A34" s="10" t="str">
        <f>INDEX('Обработка исходного'!B:B,ROW($B$3)+4*(ROW($B34)-ROW($B$3)))</f>
        <v>Сталь углеродистая</v>
      </c>
      <c r="B34" s="47">
        <f>INDEX('Обработка исходного'!D:D,ROW($B$3)+4*(ROW($B34)-ROW($B$3)))</f>
        <v>25</v>
      </c>
      <c r="C34" s="27" t="str">
        <f>'Rp0,2, МПа'!C34</f>
        <v>Поковки диаметром от 100 до 300 мм, КП275*</v>
      </c>
      <c r="D34" s="31">
        <f>IFERROR('σ и σw, МПа'!D34*$BE$2,"-")</f>
        <v>256.66666666666669</v>
      </c>
      <c r="E34" s="32">
        <f>IFERROR('σ и σw, МПа'!E34*$BE$2,"-")</f>
        <v>237.99999999999997</v>
      </c>
      <c r="F34" s="32">
        <f>IFERROR('σ и σw, МПа'!F34*$BE$2,"-")</f>
        <v>228.66666666666666</v>
      </c>
      <c r="G34" s="32">
        <f>IFERROR('σ и σw, МПа'!G34*$BE$2,"-")</f>
        <v>210.93333333333331</v>
      </c>
      <c r="H34" s="32">
        <f>IFERROR('σ и σw, МПа'!H34*$BE$2,"-")</f>
        <v>201.6</v>
      </c>
      <c r="I34" s="32">
        <f>IFERROR('σ и σw, МПа'!I34*$BE$2,"-")</f>
        <v>182.93333333333331</v>
      </c>
      <c r="J34" s="32">
        <f>IFERROR('σ и σw, МПа'!J34*$BE$2,"-")</f>
        <v>173.6</v>
      </c>
      <c r="K34" s="32">
        <f>IFERROR('σ и σw, МПа'!K34*$BE$2,"-")</f>
        <v>155.86666666666665</v>
      </c>
      <c r="L34" s="32" t="str">
        <f>IFERROR('σ и σw, МПа'!L34*$BE$2,"-")</f>
        <v>-</v>
      </c>
      <c r="M34" s="32" t="str">
        <f>IFERROR('σ и σw, МПа'!M34*$BE$2,"-")</f>
        <v>-</v>
      </c>
      <c r="N34" s="32" t="str">
        <f>IFERROR('σ и σw, МПа'!N34*$BE$2,"-")</f>
        <v>-</v>
      </c>
      <c r="O34" s="32" t="str">
        <f>IFERROR('σ и σw, МПа'!O34*$BE$2,"-")</f>
        <v>-</v>
      </c>
      <c r="P34" s="33" t="str">
        <f>IFERROR('σ и σw, МПа'!P34*$BE$2,"-")</f>
        <v>-</v>
      </c>
      <c r="Q34" s="31">
        <f>IFERROR('σ и σw, МПа'!D34*$BF$2,"-")</f>
        <v>330</v>
      </c>
      <c r="R34" s="32">
        <f>IFERROR('σ и σw, МПа'!E34*$BF$2,"-")</f>
        <v>306</v>
      </c>
      <c r="S34" s="32">
        <f>IFERROR('σ и σw, МПа'!F34*$BF$2,"-")</f>
        <v>294</v>
      </c>
      <c r="T34" s="32">
        <f>IFERROR('σ и σw, МПа'!G34*$BF$2,"-")</f>
        <v>271.2</v>
      </c>
      <c r="U34" s="32">
        <f>IFERROR('σ и σw, МПа'!H34*$BF$2,"-")</f>
        <v>259.2</v>
      </c>
      <c r="V34" s="32">
        <f>IFERROR('σ и σw, МПа'!I34*$BF$2,"-")</f>
        <v>235.2</v>
      </c>
      <c r="W34" s="32">
        <f>IFERROR('σ и σw, МПа'!J34*$BF$2,"-")</f>
        <v>223.20000000000002</v>
      </c>
      <c r="X34" s="32">
        <f>IFERROR('σ и σw, МПа'!K34*$BF$2,"-")</f>
        <v>200.4</v>
      </c>
      <c r="Y34" s="32" t="str">
        <f>IFERROR('σ и σw, МПа'!L34*$BF$2,"-")</f>
        <v>-</v>
      </c>
      <c r="Z34" s="32" t="str">
        <f>IFERROR('σ и σw, МПа'!M34*$BF$2,"-")</f>
        <v>-</v>
      </c>
      <c r="AA34" s="32" t="str">
        <f>IFERROR('σ и σw, МПа'!N34*$BF$2,"-")</f>
        <v>-</v>
      </c>
      <c r="AB34" s="32" t="str">
        <f>IFERROR('σ и σw, МПа'!O34*$BF$2,"-")</f>
        <v>-</v>
      </c>
      <c r="AC34" s="33" t="str">
        <f>IFERROR('σ и σw, МПа'!P34*$BF$2,"-")</f>
        <v>-</v>
      </c>
      <c r="AD34" s="31">
        <f>IFERROR('σ и σw, МПа'!Q34*$BG$2,"-")</f>
        <v>192.5</v>
      </c>
      <c r="AE34" s="32">
        <f>IFERROR('σ и σw, МПа'!R34*$BG$2,"-")</f>
        <v>178.5</v>
      </c>
      <c r="AF34" s="32">
        <f>IFERROR('σ и σw, МПа'!S34*$BG$2,"-")</f>
        <v>171.5</v>
      </c>
      <c r="AG34" s="32">
        <f>IFERROR('σ и σw, МПа'!T34*$BG$2,"-")</f>
        <v>158.19999999999999</v>
      </c>
      <c r="AH34" s="32">
        <f>IFERROR('σ и σw, МПа'!U34*$BG$2,"-")</f>
        <v>151.19999999999999</v>
      </c>
      <c r="AI34" s="32">
        <f>IFERROR('σ и σw, МПа'!V34*$BG$2,"-")</f>
        <v>137.19999999999999</v>
      </c>
      <c r="AJ34" s="32">
        <f>IFERROR('σ и σw, МПа'!W34*$BG$2,"-")</f>
        <v>130.19999999999999</v>
      </c>
      <c r="AK34" s="32">
        <f>IFERROR('σ и σw, МПа'!X34*$BG$2,"-")</f>
        <v>116.89999999999999</v>
      </c>
      <c r="AL34" s="32" t="str">
        <f>IFERROR('σ и σw, МПа'!Y34*$BG$2,"-")</f>
        <v>-</v>
      </c>
      <c r="AM34" s="32" t="str">
        <f>IFERROR('σ и σw, МПа'!Z34*$BG$2,"-")</f>
        <v>-</v>
      </c>
      <c r="AN34" s="32" t="str">
        <f>IFERROR('σ и σw, МПа'!AA34*$BG$2,"-")</f>
        <v>-</v>
      </c>
      <c r="AO34" s="32" t="str">
        <f>IFERROR('σ и σw, МПа'!AB34*$BG$2,"-")</f>
        <v>-</v>
      </c>
      <c r="AP34" s="33" t="str">
        <f>IFERROR('σ и σw, МПа'!AC34*$BG$2,"-")</f>
        <v>-</v>
      </c>
      <c r="AQ34" s="31">
        <f>IFERROR('σ и σw, МПа'!Q34*$BH$2,"-")</f>
        <v>302.5</v>
      </c>
      <c r="AR34" s="32">
        <f>IFERROR('σ и σw, МПа'!R34*$BH$2,"-")</f>
        <v>280.5</v>
      </c>
      <c r="AS34" s="32">
        <f>IFERROR('σ и σw, МПа'!S34*$BH$2,"-")</f>
        <v>269.5</v>
      </c>
      <c r="AT34" s="32">
        <f>IFERROR('σ и σw, МПа'!T34*$BH$2,"-")</f>
        <v>248.60000000000002</v>
      </c>
      <c r="AU34" s="32">
        <f>IFERROR('σ и σw, МПа'!U34*$BH$2,"-")</f>
        <v>237.60000000000002</v>
      </c>
      <c r="AV34" s="32">
        <f>IFERROR('σ и σw, МПа'!V34*$BH$2,"-")</f>
        <v>215.60000000000002</v>
      </c>
      <c r="AW34" s="32">
        <f>IFERROR('σ и σw, МПа'!W34*$BH$2,"-")</f>
        <v>204.60000000000002</v>
      </c>
      <c r="AX34" s="32">
        <f>IFERROR('σ и σw, МПа'!X34*$BH$2,"-")</f>
        <v>183.70000000000002</v>
      </c>
      <c r="AY34" s="32" t="str">
        <f>IFERROR('σ и σw, МПа'!Y34*$BH$2,"-")</f>
        <v>-</v>
      </c>
      <c r="AZ34" s="32" t="str">
        <f>IFERROR('σ и σw, МПа'!Z34*$BH$2,"-")</f>
        <v>-</v>
      </c>
      <c r="BA34" s="32" t="str">
        <f>IFERROR('σ и σw, МПа'!AA34*$BH$2,"-")</f>
        <v>-</v>
      </c>
      <c r="BB34" s="32" t="str">
        <f>IFERROR('σ и σw, МПа'!AB34*$BH$2,"-")</f>
        <v>-</v>
      </c>
      <c r="BC34" s="33" t="str">
        <f>IFERROR('σ и σw, МПа'!AC34*$BH$2,"-")</f>
        <v>-</v>
      </c>
    </row>
    <row r="35" spans="1:55" x14ac:dyDescent="0.25">
      <c r="A35" s="10" t="str">
        <f>INDEX('Обработка исходного'!B:B,ROW($B$3)+4*(ROW($B35)-ROW($B$3)))</f>
        <v>Сталь углеродистая</v>
      </c>
      <c r="B35" s="47" t="str">
        <f>INDEX('Обработка исходного'!D:D,ROW($B$3)+4*(ROW($B35)-ROW($B$3)))</f>
        <v>25Л</v>
      </c>
      <c r="C35" s="27" t="str">
        <f>'Rp0,2, МПа'!C35</f>
        <v>Отливки с толщиной стенки до 100 мм</v>
      </c>
      <c r="D35" s="31">
        <f>IFERROR('σ и σw, МПа'!D35*$BE$2,"-")</f>
        <v>219.33333333333331</v>
      </c>
      <c r="E35" s="32">
        <f>IFERROR('σ и σw, МПа'!E35*$BE$2,"-")</f>
        <v>210.93333333333331</v>
      </c>
      <c r="F35" s="32">
        <f>IFERROR('σ и σw, МПа'!F35*$BE$2,"-")</f>
        <v>201.6</v>
      </c>
      <c r="G35" s="32">
        <f>IFERROR('σ и σw, МПа'!G35*$BE$2,"-")</f>
        <v>182.93333333333331</v>
      </c>
      <c r="H35" s="32">
        <f>IFERROR('σ и σw, МПа'!H35*$BE$2,"-")</f>
        <v>168</v>
      </c>
      <c r="I35" s="32">
        <f>IFERROR('σ и σw, МПа'!I35*$BE$2,"-")</f>
        <v>163.33333333333334</v>
      </c>
      <c r="J35" s="32">
        <f>IFERROR('σ и σw, МПа'!J35*$BE$2,"-")</f>
        <v>158.66666666666666</v>
      </c>
      <c r="K35" s="32">
        <f>IFERROR('σ и σw, МПа'!K35*$BE$2,"-")</f>
        <v>140</v>
      </c>
      <c r="L35" s="32" t="str">
        <f>IFERROR('σ и σw, МПа'!L35*$BE$2,"-")</f>
        <v>-</v>
      </c>
      <c r="M35" s="32" t="str">
        <f>IFERROR('σ и σw, МПа'!M35*$BE$2,"-")</f>
        <v>-</v>
      </c>
      <c r="N35" s="32" t="str">
        <f>IFERROR('σ и σw, МПа'!N35*$BE$2,"-")</f>
        <v>-</v>
      </c>
      <c r="O35" s="32" t="str">
        <f>IFERROR('σ и σw, МПа'!O35*$BE$2,"-")</f>
        <v>-</v>
      </c>
      <c r="P35" s="33" t="str">
        <f>IFERROR('σ и σw, МПа'!P35*$BE$2,"-")</f>
        <v>-</v>
      </c>
      <c r="Q35" s="31">
        <f>IFERROR('σ и σw, МПа'!D35*$BF$2,"-")</f>
        <v>282</v>
      </c>
      <c r="R35" s="32">
        <f>IFERROR('σ и σw, МПа'!E35*$BF$2,"-")</f>
        <v>271.2</v>
      </c>
      <c r="S35" s="32">
        <f>IFERROR('σ и σw, МПа'!F35*$BF$2,"-")</f>
        <v>259.2</v>
      </c>
      <c r="T35" s="32">
        <f>IFERROR('σ и σw, МПа'!G35*$BF$2,"-")</f>
        <v>235.2</v>
      </c>
      <c r="U35" s="32">
        <f>IFERROR('σ и σw, МПа'!H35*$BF$2,"-")</f>
        <v>216</v>
      </c>
      <c r="V35" s="32">
        <f>IFERROR('σ и σw, МПа'!I35*$BF$2,"-")</f>
        <v>210</v>
      </c>
      <c r="W35" s="32">
        <f>IFERROR('σ и σw, МПа'!J35*$BF$2,"-")</f>
        <v>204</v>
      </c>
      <c r="X35" s="32">
        <f>IFERROR('σ и σw, МПа'!K35*$BF$2,"-")</f>
        <v>180</v>
      </c>
      <c r="Y35" s="32" t="str">
        <f>IFERROR('σ и σw, МПа'!L35*$BF$2,"-")</f>
        <v>-</v>
      </c>
      <c r="Z35" s="32" t="str">
        <f>IFERROR('σ и σw, МПа'!M35*$BF$2,"-")</f>
        <v>-</v>
      </c>
      <c r="AA35" s="32" t="str">
        <f>IFERROR('σ и σw, МПа'!N35*$BF$2,"-")</f>
        <v>-</v>
      </c>
      <c r="AB35" s="32" t="str">
        <f>IFERROR('σ и σw, МПа'!O35*$BF$2,"-")</f>
        <v>-</v>
      </c>
      <c r="AC35" s="33" t="str">
        <f>IFERROR('σ и σw, МПа'!P35*$BF$2,"-")</f>
        <v>-</v>
      </c>
      <c r="AD35" s="31">
        <f>IFERROR('σ и σw, МПа'!Q35*$BG$2,"-")</f>
        <v>164.5</v>
      </c>
      <c r="AE35" s="32">
        <f>IFERROR('σ и σw, МПа'!R35*$BG$2,"-")</f>
        <v>158.19999999999999</v>
      </c>
      <c r="AF35" s="32">
        <f>IFERROR('σ и σw, МПа'!S35*$BG$2,"-")</f>
        <v>151.19999999999999</v>
      </c>
      <c r="AG35" s="32">
        <f>IFERROR('σ и σw, МПа'!T35*$BG$2,"-")</f>
        <v>137.19999999999999</v>
      </c>
      <c r="AH35" s="32">
        <f>IFERROR('σ и σw, МПа'!U35*$BG$2,"-")</f>
        <v>125.99999999999999</v>
      </c>
      <c r="AI35" s="32">
        <f>IFERROR('σ и σw, МПа'!V35*$BG$2,"-")</f>
        <v>122.49999999999999</v>
      </c>
      <c r="AJ35" s="32">
        <f>IFERROR('σ и σw, МПа'!W35*$BG$2,"-")</f>
        <v>118.99999999999999</v>
      </c>
      <c r="AK35" s="32">
        <f>IFERROR('σ и σw, МПа'!X35*$BG$2,"-")</f>
        <v>105</v>
      </c>
      <c r="AL35" s="32" t="str">
        <f>IFERROR('σ и σw, МПа'!Y35*$BG$2,"-")</f>
        <v>-</v>
      </c>
      <c r="AM35" s="32" t="str">
        <f>IFERROR('σ и σw, МПа'!Z35*$BG$2,"-")</f>
        <v>-</v>
      </c>
      <c r="AN35" s="32" t="str">
        <f>IFERROR('σ и σw, МПа'!AA35*$BG$2,"-")</f>
        <v>-</v>
      </c>
      <c r="AO35" s="32" t="str">
        <f>IFERROR('σ и σw, МПа'!AB35*$BG$2,"-")</f>
        <v>-</v>
      </c>
      <c r="AP35" s="33" t="str">
        <f>IFERROR('σ и σw, МПа'!AC35*$BG$2,"-")</f>
        <v>-</v>
      </c>
      <c r="AQ35" s="31">
        <f>IFERROR('σ и σw, МПа'!Q35*$BH$2,"-")</f>
        <v>258.5</v>
      </c>
      <c r="AR35" s="32">
        <f>IFERROR('σ и σw, МПа'!R35*$BH$2,"-")</f>
        <v>248.60000000000002</v>
      </c>
      <c r="AS35" s="32">
        <f>IFERROR('σ и σw, МПа'!S35*$BH$2,"-")</f>
        <v>237.60000000000002</v>
      </c>
      <c r="AT35" s="32">
        <f>IFERROR('σ и σw, МПа'!T35*$BH$2,"-")</f>
        <v>215.60000000000002</v>
      </c>
      <c r="AU35" s="32">
        <f>IFERROR('σ и σw, МПа'!U35*$BH$2,"-")</f>
        <v>198.00000000000003</v>
      </c>
      <c r="AV35" s="32">
        <f>IFERROR('σ и σw, МПа'!V35*$BH$2,"-")</f>
        <v>192.50000000000003</v>
      </c>
      <c r="AW35" s="32">
        <f>IFERROR('σ и σw, МПа'!W35*$BH$2,"-")</f>
        <v>187.00000000000003</v>
      </c>
      <c r="AX35" s="32">
        <f>IFERROR('σ и σw, МПа'!X35*$BH$2,"-")</f>
        <v>165</v>
      </c>
      <c r="AY35" s="32" t="str">
        <f>IFERROR('σ и σw, МПа'!Y35*$BH$2,"-")</f>
        <v>-</v>
      </c>
      <c r="AZ35" s="32" t="str">
        <f>IFERROR('σ и σw, МПа'!Z35*$BH$2,"-")</f>
        <v>-</v>
      </c>
      <c r="BA35" s="32" t="str">
        <f>IFERROR('σ и σw, МПа'!AA35*$BH$2,"-")</f>
        <v>-</v>
      </c>
      <c r="BB35" s="32" t="str">
        <f>IFERROR('σ и σw, МПа'!AB35*$BH$2,"-")</f>
        <v>-</v>
      </c>
      <c r="BC35" s="33" t="str">
        <f>IFERROR('σ и σw, МПа'!AC35*$BH$2,"-")</f>
        <v>-</v>
      </c>
    </row>
    <row r="36" spans="1:55" x14ac:dyDescent="0.25">
      <c r="A36" s="10" t="str">
        <f>INDEX('Обработка исходного'!B:B,ROW($B$3)+4*(ROW($B36)-ROW($B$3)))</f>
        <v>Сталь углеродистая</v>
      </c>
      <c r="B36" s="47">
        <f>INDEX('Обработка исходного'!D:D,ROW($B$3)+4*(ROW($B36)-ROW($B$3)))</f>
        <v>30</v>
      </c>
      <c r="C36" s="27" t="str">
        <f>'Rp0,2, МПа'!C36</f>
        <v>Поковки диаметром от 300 до 800 мм, КП175*</v>
      </c>
      <c r="D36" s="31">
        <f>IFERROR('σ и σw, МПа'!D36*$BE$2,"-")</f>
        <v>163.33333333333334</v>
      </c>
      <c r="E36" s="32">
        <f>IFERROR('σ и σw, МПа'!E36*$BE$2,"-")</f>
        <v>163.33333333333334</v>
      </c>
      <c r="F36" s="32">
        <f>IFERROR('σ и σw, МПа'!F36*$BE$2,"-")</f>
        <v>163.33333333333334</v>
      </c>
      <c r="G36" s="32">
        <f>IFERROR('σ и σw, МПа'!G36*$BE$2,"-")</f>
        <v>163.33333333333334</v>
      </c>
      <c r="H36" s="32">
        <f>IFERROR('σ и σw, МПа'!H36*$BE$2,"-")</f>
        <v>155.86666666666665</v>
      </c>
      <c r="I36" s="32">
        <f>IFERROR('σ и σw, МПа'!I36*$BE$2,"-")</f>
        <v>127.86666666666665</v>
      </c>
      <c r="J36" s="32">
        <f>IFERROR('σ и σw, МПа'!J36*$BE$2,"-")</f>
        <v>100.8</v>
      </c>
      <c r="K36" s="32">
        <f>IFERROR('σ и σw, МПа'!K36*$BE$2,"-")</f>
        <v>91.466666666666654</v>
      </c>
      <c r="L36" s="32" t="str">
        <f>IFERROR('σ и σw, МПа'!L36*$BE$2,"-")</f>
        <v>-</v>
      </c>
      <c r="M36" s="32" t="str">
        <f>IFERROR('σ и σw, МПа'!M36*$BE$2,"-")</f>
        <v>-</v>
      </c>
      <c r="N36" s="32" t="str">
        <f>IFERROR('σ и σw, МПа'!N36*$BE$2,"-")</f>
        <v>-</v>
      </c>
      <c r="O36" s="32" t="str">
        <f>IFERROR('σ и σw, МПа'!O36*$BE$2,"-")</f>
        <v>-</v>
      </c>
      <c r="P36" s="33" t="str">
        <f>IFERROR('σ и σw, МПа'!P36*$BE$2,"-")</f>
        <v>-</v>
      </c>
      <c r="Q36" s="31">
        <f>IFERROR('σ и σw, МПа'!D36*$BF$2,"-")</f>
        <v>210</v>
      </c>
      <c r="R36" s="32">
        <f>IFERROR('σ и σw, МПа'!E36*$BF$2,"-")</f>
        <v>210</v>
      </c>
      <c r="S36" s="32">
        <f>IFERROR('σ и σw, МПа'!F36*$BF$2,"-")</f>
        <v>210</v>
      </c>
      <c r="T36" s="32">
        <f>IFERROR('σ и σw, МПа'!G36*$BF$2,"-")</f>
        <v>210</v>
      </c>
      <c r="U36" s="32">
        <f>IFERROR('σ и σw, МПа'!H36*$BF$2,"-")</f>
        <v>200.4</v>
      </c>
      <c r="V36" s="32">
        <f>IFERROR('σ и σw, МПа'!I36*$BF$2,"-")</f>
        <v>164.4</v>
      </c>
      <c r="W36" s="32">
        <f>IFERROR('σ и σw, МПа'!J36*$BF$2,"-")</f>
        <v>129.6</v>
      </c>
      <c r="X36" s="32">
        <f>IFERROR('σ и σw, МПа'!K36*$BF$2,"-")</f>
        <v>117.6</v>
      </c>
      <c r="Y36" s="32" t="str">
        <f>IFERROR('σ и σw, МПа'!L36*$BF$2,"-")</f>
        <v>-</v>
      </c>
      <c r="Z36" s="32" t="str">
        <f>IFERROR('σ и σw, МПа'!M36*$BF$2,"-")</f>
        <v>-</v>
      </c>
      <c r="AA36" s="32" t="str">
        <f>IFERROR('σ и σw, МПа'!N36*$BF$2,"-")</f>
        <v>-</v>
      </c>
      <c r="AB36" s="32" t="str">
        <f>IFERROR('σ и σw, МПа'!O36*$BF$2,"-")</f>
        <v>-</v>
      </c>
      <c r="AC36" s="33" t="str">
        <f>IFERROR('σ и σw, МПа'!P36*$BF$2,"-")</f>
        <v>-</v>
      </c>
      <c r="AD36" s="31">
        <f>IFERROR('σ и σw, МПа'!Q36*$BG$2,"-")</f>
        <v>122.49999999999999</v>
      </c>
      <c r="AE36" s="32">
        <f>IFERROR('σ и σw, МПа'!R36*$BG$2,"-")</f>
        <v>122.49999999999999</v>
      </c>
      <c r="AF36" s="32">
        <f>IFERROR('σ и σw, МПа'!S36*$BG$2,"-")</f>
        <v>122.49999999999999</v>
      </c>
      <c r="AG36" s="32">
        <f>IFERROR('σ и σw, МПа'!T36*$BG$2,"-")</f>
        <v>122.49999999999999</v>
      </c>
      <c r="AH36" s="32">
        <f>IFERROR('σ и σw, МПа'!U36*$BG$2,"-")</f>
        <v>116.89999999999999</v>
      </c>
      <c r="AI36" s="32">
        <f>IFERROR('σ и σw, МПа'!V36*$BG$2,"-")</f>
        <v>95.899999999999991</v>
      </c>
      <c r="AJ36" s="32">
        <f>IFERROR('σ и σw, МПа'!W36*$BG$2,"-")</f>
        <v>75.599999999999994</v>
      </c>
      <c r="AK36" s="32">
        <f>IFERROR('σ и σw, МПа'!X36*$BG$2,"-")</f>
        <v>68.599999999999994</v>
      </c>
      <c r="AL36" s="32" t="str">
        <f>IFERROR('σ и σw, МПа'!Y36*$BG$2,"-")</f>
        <v>-</v>
      </c>
      <c r="AM36" s="32" t="str">
        <f>IFERROR('σ и σw, МПа'!Z36*$BG$2,"-")</f>
        <v>-</v>
      </c>
      <c r="AN36" s="32" t="str">
        <f>IFERROR('σ и σw, МПа'!AA36*$BG$2,"-")</f>
        <v>-</v>
      </c>
      <c r="AO36" s="32" t="str">
        <f>IFERROR('σ и σw, МПа'!AB36*$BG$2,"-")</f>
        <v>-</v>
      </c>
      <c r="AP36" s="33" t="str">
        <f>IFERROR('σ и σw, МПа'!AC36*$BG$2,"-")</f>
        <v>-</v>
      </c>
      <c r="AQ36" s="31">
        <f>IFERROR('σ и σw, МПа'!Q36*$BH$2,"-")</f>
        <v>192.50000000000003</v>
      </c>
      <c r="AR36" s="32">
        <f>IFERROR('σ и σw, МПа'!R36*$BH$2,"-")</f>
        <v>192.50000000000003</v>
      </c>
      <c r="AS36" s="32">
        <f>IFERROR('σ и σw, МПа'!S36*$BH$2,"-")</f>
        <v>192.50000000000003</v>
      </c>
      <c r="AT36" s="32">
        <f>IFERROR('σ и σw, МПа'!T36*$BH$2,"-")</f>
        <v>192.50000000000003</v>
      </c>
      <c r="AU36" s="32">
        <f>IFERROR('σ и σw, МПа'!U36*$BH$2,"-")</f>
        <v>183.70000000000002</v>
      </c>
      <c r="AV36" s="32">
        <f>IFERROR('σ и σw, МПа'!V36*$BH$2,"-")</f>
        <v>150.70000000000002</v>
      </c>
      <c r="AW36" s="32">
        <f>IFERROR('σ и σw, МПа'!W36*$BH$2,"-")</f>
        <v>118.80000000000001</v>
      </c>
      <c r="AX36" s="32">
        <f>IFERROR('σ и σw, МПа'!X36*$BH$2,"-")</f>
        <v>107.80000000000001</v>
      </c>
      <c r="AY36" s="32" t="str">
        <f>IFERROR('σ и σw, МПа'!Y36*$BH$2,"-")</f>
        <v>-</v>
      </c>
      <c r="AZ36" s="32" t="str">
        <f>IFERROR('σ и σw, МПа'!Z36*$BH$2,"-")</f>
        <v>-</v>
      </c>
      <c r="BA36" s="32" t="str">
        <f>IFERROR('σ и σw, МПа'!AA36*$BH$2,"-")</f>
        <v>-</v>
      </c>
      <c r="BB36" s="32" t="str">
        <f>IFERROR('σ и σw, МПа'!AB36*$BH$2,"-")</f>
        <v>-</v>
      </c>
      <c r="BC36" s="33" t="str">
        <f>IFERROR('σ и σw, МПа'!AC36*$BH$2,"-")</f>
        <v>-</v>
      </c>
    </row>
    <row r="37" spans="1:55" x14ac:dyDescent="0.25">
      <c r="A37" s="10" t="str">
        <f>INDEX('Обработка исходного'!B:B,ROW($B$3)+4*(ROW($B37)-ROW($B$3)))</f>
        <v>Сталь углеродистая</v>
      </c>
      <c r="B37" s="47">
        <f>INDEX('Обработка исходного'!D:D,ROW($B$3)+4*(ROW($B37)-ROW($B$3)))</f>
        <v>30</v>
      </c>
      <c r="C37" s="27" t="str">
        <f>'Rp0,2, МПа'!C37</f>
        <v>Поковки диаметром от 100 до 800 мм, КП195*</v>
      </c>
      <c r="D37" s="31">
        <f>IFERROR('σ и σw, МПа'!D37*$BE$2,"-")</f>
        <v>182</v>
      </c>
      <c r="E37" s="32">
        <f>IFERROR('σ и σw, МПа'!E37*$BE$2,"-")</f>
        <v>182</v>
      </c>
      <c r="F37" s="32">
        <f>IFERROR('σ и σw, МПа'!F37*$BE$2,"-")</f>
        <v>182</v>
      </c>
      <c r="G37" s="32">
        <f>IFERROR('σ и σw, МПа'!G37*$BE$2,"-")</f>
        <v>182</v>
      </c>
      <c r="H37" s="32">
        <f>IFERROR('σ и σw, МПа'!H37*$BE$2,"-")</f>
        <v>182</v>
      </c>
      <c r="I37" s="32">
        <f>IFERROR('σ и σw, МПа'!I37*$BE$2,"-")</f>
        <v>137.19999999999999</v>
      </c>
      <c r="J37" s="32">
        <f>IFERROR('σ и σw, МПа'!J37*$BE$2,"-")</f>
        <v>110.13333333333334</v>
      </c>
      <c r="K37" s="32">
        <f>IFERROR('σ и σw, МПа'!K37*$BE$2,"-")</f>
        <v>100.8</v>
      </c>
      <c r="L37" s="32" t="str">
        <f>IFERROR('σ и σw, МПа'!L37*$BE$2,"-")</f>
        <v>-</v>
      </c>
      <c r="M37" s="32" t="str">
        <f>IFERROR('σ и σw, МПа'!M37*$BE$2,"-")</f>
        <v>-</v>
      </c>
      <c r="N37" s="32" t="str">
        <f>IFERROR('σ и σw, МПа'!N37*$BE$2,"-")</f>
        <v>-</v>
      </c>
      <c r="O37" s="32" t="str">
        <f>IFERROR('σ и σw, МПа'!O37*$BE$2,"-")</f>
        <v>-</v>
      </c>
      <c r="P37" s="33" t="str">
        <f>IFERROR('σ и σw, МПа'!P37*$BE$2,"-")</f>
        <v>-</v>
      </c>
      <c r="Q37" s="31">
        <f>IFERROR('σ и σw, МПа'!D37*$BF$2,"-")</f>
        <v>234</v>
      </c>
      <c r="R37" s="32">
        <f>IFERROR('σ и σw, МПа'!E37*$BF$2,"-")</f>
        <v>234</v>
      </c>
      <c r="S37" s="32">
        <f>IFERROR('σ и σw, МПа'!F37*$BF$2,"-")</f>
        <v>234</v>
      </c>
      <c r="T37" s="32">
        <f>IFERROR('σ и σw, МПа'!G37*$BF$2,"-")</f>
        <v>234</v>
      </c>
      <c r="U37" s="32">
        <f>IFERROR('σ и σw, МПа'!H37*$BF$2,"-")</f>
        <v>234</v>
      </c>
      <c r="V37" s="32">
        <f>IFERROR('σ и σw, МПа'!I37*$BF$2,"-")</f>
        <v>176.4</v>
      </c>
      <c r="W37" s="32">
        <f>IFERROR('σ и σw, МПа'!J37*$BF$2,"-")</f>
        <v>141.60000000000002</v>
      </c>
      <c r="X37" s="32">
        <f>IFERROR('σ и σw, МПа'!K37*$BF$2,"-")</f>
        <v>129.6</v>
      </c>
      <c r="Y37" s="32" t="str">
        <f>IFERROR('σ и σw, МПа'!L37*$BF$2,"-")</f>
        <v>-</v>
      </c>
      <c r="Z37" s="32" t="str">
        <f>IFERROR('σ и σw, МПа'!M37*$BF$2,"-")</f>
        <v>-</v>
      </c>
      <c r="AA37" s="32" t="str">
        <f>IFERROR('σ и σw, МПа'!N37*$BF$2,"-")</f>
        <v>-</v>
      </c>
      <c r="AB37" s="32" t="str">
        <f>IFERROR('σ и σw, МПа'!O37*$BF$2,"-")</f>
        <v>-</v>
      </c>
      <c r="AC37" s="33" t="str">
        <f>IFERROR('σ и σw, МПа'!P37*$BF$2,"-")</f>
        <v>-</v>
      </c>
      <c r="AD37" s="31">
        <f>IFERROR('σ и σw, МПа'!Q37*$BG$2,"-")</f>
        <v>136.5</v>
      </c>
      <c r="AE37" s="32">
        <f>IFERROR('σ и σw, МПа'!R37*$BG$2,"-")</f>
        <v>136.5</v>
      </c>
      <c r="AF37" s="32">
        <f>IFERROR('σ и σw, МПа'!S37*$BG$2,"-")</f>
        <v>136.5</v>
      </c>
      <c r="AG37" s="32">
        <f>IFERROR('σ и σw, МПа'!T37*$BG$2,"-")</f>
        <v>136.5</v>
      </c>
      <c r="AH37" s="32">
        <f>IFERROR('σ и σw, МПа'!U37*$BG$2,"-")</f>
        <v>136.5</v>
      </c>
      <c r="AI37" s="32">
        <f>IFERROR('σ и σw, МПа'!V37*$BG$2,"-")</f>
        <v>102.89999999999999</v>
      </c>
      <c r="AJ37" s="32">
        <f>IFERROR('σ и σw, МПа'!W37*$BG$2,"-")</f>
        <v>82.6</v>
      </c>
      <c r="AK37" s="32">
        <f>IFERROR('σ и σw, МПа'!X37*$BG$2,"-")</f>
        <v>75.599999999999994</v>
      </c>
      <c r="AL37" s="32" t="str">
        <f>IFERROR('σ и σw, МПа'!Y37*$BG$2,"-")</f>
        <v>-</v>
      </c>
      <c r="AM37" s="32" t="str">
        <f>IFERROR('σ и σw, МПа'!Z37*$BG$2,"-")</f>
        <v>-</v>
      </c>
      <c r="AN37" s="32" t="str">
        <f>IFERROR('σ и σw, МПа'!AA37*$BG$2,"-")</f>
        <v>-</v>
      </c>
      <c r="AO37" s="32" t="str">
        <f>IFERROR('σ и σw, МПа'!AB37*$BG$2,"-")</f>
        <v>-</v>
      </c>
      <c r="AP37" s="33" t="str">
        <f>IFERROR('σ и σw, МПа'!AC37*$BG$2,"-")</f>
        <v>-</v>
      </c>
      <c r="AQ37" s="31">
        <f>IFERROR('σ и σw, МПа'!Q37*$BH$2,"-")</f>
        <v>214.50000000000003</v>
      </c>
      <c r="AR37" s="32">
        <f>IFERROR('σ и σw, МПа'!R37*$BH$2,"-")</f>
        <v>214.50000000000003</v>
      </c>
      <c r="AS37" s="32">
        <f>IFERROR('σ и σw, МПа'!S37*$BH$2,"-")</f>
        <v>214.50000000000003</v>
      </c>
      <c r="AT37" s="32">
        <f>IFERROR('σ и σw, МПа'!T37*$BH$2,"-")</f>
        <v>214.50000000000003</v>
      </c>
      <c r="AU37" s="32">
        <f>IFERROR('σ и σw, МПа'!U37*$BH$2,"-")</f>
        <v>214.50000000000003</v>
      </c>
      <c r="AV37" s="32">
        <f>IFERROR('σ и σw, МПа'!V37*$BH$2,"-")</f>
        <v>161.70000000000002</v>
      </c>
      <c r="AW37" s="32">
        <f>IFERROR('σ и σw, МПа'!W37*$BH$2,"-")</f>
        <v>129.80000000000001</v>
      </c>
      <c r="AX37" s="32">
        <f>IFERROR('σ и σw, МПа'!X37*$BH$2,"-")</f>
        <v>118.80000000000001</v>
      </c>
      <c r="AY37" s="32" t="str">
        <f>IFERROR('σ и σw, МПа'!Y37*$BH$2,"-")</f>
        <v>-</v>
      </c>
      <c r="AZ37" s="32" t="str">
        <f>IFERROR('σ и σw, МПа'!Z37*$BH$2,"-")</f>
        <v>-</v>
      </c>
      <c r="BA37" s="32" t="str">
        <f>IFERROR('σ и σw, МПа'!AA37*$BH$2,"-")</f>
        <v>-</v>
      </c>
      <c r="BB37" s="32" t="str">
        <f>IFERROR('σ и σw, МПа'!AB37*$BH$2,"-")</f>
        <v>-</v>
      </c>
      <c r="BC37" s="33" t="str">
        <f>IFERROR('σ и σw, МПа'!AC37*$BH$2,"-")</f>
        <v>-</v>
      </c>
    </row>
    <row r="38" spans="1:55" x14ac:dyDescent="0.25">
      <c r="A38" s="10" t="str">
        <f>INDEX('Обработка исходного'!B:B,ROW($B$3)+4*(ROW($B38)-ROW($B$3)))</f>
        <v>Сталь углеродистая</v>
      </c>
      <c r="B38" s="47">
        <f>INDEX('Обработка исходного'!D:D,ROW($B$3)+4*(ROW($B38)-ROW($B$3)))</f>
        <v>30</v>
      </c>
      <c r="C38" s="27" t="str">
        <f>'Rp0,2, МПа'!C38</f>
        <v>Поковки диаметром от 100 до 800 мм, КП215*</v>
      </c>
      <c r="D38" s="31">
        <f>IFERROR('σ и σw, МПа'!D38*$BE$2,"-")</f>
        <v>200.66666666666666</v>
      </c>
      <c r="E38" s="32">
        <f>IFERROR('σ и σw, МПа'!E38*$BE$2,"-")</f>
        <v>200.66666666666666</v>
      </c>
      <c r="F38" s="32">
        <f>IFERROR('σ и σw, МПа'!F38*$BE$2,"-")</f>
        <v>200.66666666666666</v>
      </c>
      <c r="G38" s="32">
        <f>IFERROR('σ и σw, МПа'!G38*$BE$2,"-")</f>
        <v>200.66666666666666</v>
      </c>
      <c r="H38" s="32">
        <f>IFERROR('σ и σw, МПа'!H38*$BE$2,"-")</f>
        <v>192.26666666666668</v>
      </c>
      <c r="I38" s="32">
        <f>IFERROR('σ и σw, МПа'!I38*$BE$2,"-")</f>
        <v>155.86666666666665</v>
      </c>
      <c r="J38" s="32">
        <f>IFERROR('σ и σw, МПа'!J38*$BE$2,"-")</f>
        <v>119.46666666666665</v>
      </c>
      <c r="K38" s="32">
        <f>IFERROR('σ и σw, МПа'!K38*$BE$2,"-")</f>
        <v>110.13333333333334</v>
      </c>
      <c r="L38" s="32" t="str">
        <f>IFERROR('σ и σw, МПа'!L38*$BE$2,"-")</f>
        <v>-</v>
      </c>
      <c r="M38" s="32" t="str">
        <f>IFERROR('σ и σw, МПа'!M38*$BE$2,"-")</f>
        <v>-</v>
      </c>
      <c r="N38" s="32" t="str">
        <f>IFERROR('σ и σw, МПа'!N38*$BE$2,"-")</f>
        <v>-</v>
      </c>
      <c r="O38" s="32" t="str">
        <f>IFERROR('σ и σw, МПа'!O38*$BE$2,"-")</f>
        <v>-</v>
      </c>
      <c r="P38" s="33" t="str">
        <f>IFERROR('σ и σw, МПа'!P38*$BE$2,"-")</f>
        <v>-</v>
      </c>
      <c r="Q38" s="31">
        <f>IFERROR('σ и σw, МПа'!D38*$BF$2,"-")</f>
        <v>258</v>
      </c>
      <c r="R38" s="32">
        <f>IFERROR('σ и σw, МПа'!E38*$BF$2,"-")</f>
        <v>258</v>
      </c>
      <c r="S38" s="32">
        <f>IFERROR('σ и σw, МПа'!F38*$BF$2,"-")</f>
        <v>258</v>
      </c>
      <c r="T38" s="32">
        <f>IFERROR('σ и σw, МПа'!G38*$BF$2,"-")</f>
        <v>258</v>
      </c>
      <c r="U38" s="32">
        <f>IFERROR('σ и σw, МПа'!H38*$BF$2,"-")</f>
        <v>247.20000000000002</v>
      </c>
      <c r="V38" s="32">
        <f>IFERROR('σ и σw, МПа'!I38*$BF$2,"-")</f>
        <v>200.4</v>
      </c>
      <c r="W38" s="32">
        <f>IFERROR('σ и σw, МПа'!J38*$BF$2,"-")</f>
        <v>153.6</v>
      </c>
      <c r="X38" s="32">
        <f>IFERROR('σ и σw, МПа'!K38*$BF$2,"-")</f>
        <v>141.60000000000002</v>
      </c>
      <c r="Y38" s="32" t="str">
        <f>IFERROR('σ и σw, МПа'!L38*$BF$2,"-")</f>
        <v>-</v>
      </c>
      <c r="Z38" s="32" t="str">
        <f>IFERROR('σ и σw, МПа'!M38*$BF$2,"-")</f>
        <v>-</v>
      </c>
      <c r="AA38" s="32" t="str">
        <f>IFERROR('σ и σw, МПа'!N38*$BF$2,"-")</f>
        <v>-</v>
      </c>
      <c r="AB38" s="32" t="str">
        <f>IFERROR('σ и σw, МПа'!O38*$BF$2,"-")</f>
        <v>-</v>
      </c>
      <c r="AC38" s="33" t="str">
        <f>IFERROR('σ и σw, МПа'!P38*$BF$2,"-")</f>
        <v>-</v>
      </c>
      <c r="AD38" s="31">
        <f>IFERROR('σ и σw, МПа'!Q38*$BG$2,"-")</f>
        <v>150.5</v>
      </c>
      <c r="AE38" s="32">
        <f>IFERROR('σ и σw, МПа'!R38*$BG$2,"-")</f>
        <v>150.5</v>
      </c>
      <c r="AF38" s="32">
        <f>IFERROR('σ и σw, МПа'!S38*$BG$2,"-")</f>
        <v>150.5</v>
      </c>
      <c r="AG38" s="32">
        <f>IFERROR('σ и σw, МПа'!T38*$BG$2,"-")</f>
        <v>150.5</v>
      </c>
      <c r="AH38" s="32">
        <f>IFERROR('σ и σw, МПа'!U38*$BG$2,"-")</f>
        <v>144.19999999999999</v>
      </c>
      <c r="AI38" s="32">
        <f>IFERROR('σ и σw, МПа'!V38*$BG$2,"-")</f>
        <v>116.89999999999999</v>
      </c>
      <c r="AJ38" s="32">
        <f>IFERROR('σ и σw, МПа'!W38*$BG$2,"-")</f>
        <v>89.6</v>
      </c>
      <c r="AK38" s="32">
        <f>IFERROR('σ и σw, МПа'!X38*$BG$2,"-")</f>
        <v>82.6</v>
      </c>
      <c r="AL38" s="32" t="str">
        <f>IFERROR('σ и σw, МПа'!Y38*$BG$2,"-")</f>
        <v>-</v>
      </c>
      <c r="AM38" s="32" t="str">
        <f>IFERROR('σ и σw, МПа'!Z38*$BG$2,"-")</f>
        <v>-</v>
      </c>
      <c r="AN38" s="32" t="str">
        <f>IFERROR('σ и σw, МПа'!AA38*$BG$2,"-")</f>
        <v>-</v>
      </c>
      <c r="AO38" s="32" t="str">
        <f>IFERROR('σ и σw, МПа'!AB38*$BG$2,"-")</f>
        <v>-</v>
      </c>
      <c r="AP38" s="33" t="str">
        <f>IFERROR('σ и σw, МПа'!AC38*$BG$2,"-")</f>
        <v>-</v>
      </c>
      <c r="AQ38" s="31">
        <f>IFERROR('σ и σw, МПа'!Q38*$BH$2,"-")</f>
        <v>236.50000000000003</v>
      </c>
      <c r="AR38" s="32">
        <f>IFERROR('σ и σw, МПа'!R38*$BH$2,"-")</f>
        <v>236.50000000000003</v>
      </c>
      <c r="AS38" s="32">
        <f>IFERROR('σ и σw, МПа'!S38*$BH$2,"-")</f>
        <v>236.50000000000003</v>
      </c>
      <c r="AT38" s="32">
        <f>IFERROR('σ и σw, МПа'!T38*$BH$2,"-")</f>
        <v>236.50000000000003</v>
      </c>
      <c r="AU38" s="32">
        <f>IFERROR('σ и σw, МПа'!U38*$BH$2,"-")</f>
        <v>226.60000000000002</v>
      </c>
      <c r="AV38" s="32">
        <f>IFERROR('σ и σw, МПа'!V38*$BH$2,"-")</f>
        <v>183.70000000000002</v>
      </c>
      <c r="AW38" s="32">
        <f>IFERROR('σ и σw, МПа'!W38*$BH$2,"-")</f>
        <v>140.80000000000001</v>
      </c>
      <c r="AX38" s="32">
        <f>IFERROR('σ и σw, МПа'!X38*$BH$2,"-")</f>
        <v>129.80000000000001</v>
      </c>
      <c r="AY38" s="32" t="str">
        <f>IFERROR('σ и σw, МПа'!Y38*$BH$2,"-")</f>
        <v>-</v>
      </c>
      <c r="AZ38" s="32" t="str">
        <f>IFERROR('σ и σw, МПа'!Z38*$BH$2,"-")</f>
        <v>-</v>
      </c>
      <c r="BA38" s="32" t="str">
        <f>IFERROR('σ и σw, МПа'!AA38*$BH$2,"-")</f>
        <v>-</v>
      </c>
      <c r="BB38" s="32" t="str">
        <f>IFERROR('σ и σw, МПа'!AB38*$BH$2,"-")</f>
        <v>-</v>
      </c>
      <c r="BC38" s="33" t="str">
        <f>IFERROR('σ и σw, МПа'!AC38*$BH$2,"-")</f>
        <v>-</v>
      </c>
    </row>
    <row r="39" spans="1:55" x14ac:dyDescent="0.25">
      <c r="A39" s="10" t="str">
        <f>INDEX('Обработка исходного'!B:B,ROW($B$3)+4*(ROW($B39)-ROW($B$3)))</f>
        <v>Сталь углеродистая</v>
      </c>
      <c r="B39" s="47">
        <f>INDEX('Обработка исходного'!D:D,ROW($B$3)+4*(ROW($B39)-ROW($B$3)))</f>
        <v>30</v>
      </c>
      <c r="C39" s="27" t="str">
        <f>'Rp0,2, МПа'!C39</f>
        <v>Поковки диаметром до 500 мм, КП245*</v>
      </c>
      <c r="D39" s="31">
        <f>IFERROR('σ и σw, МПа'!D39*$BE$2,"-")</f>
        <v>228.66666666666666</v>
      </c>
      <c r="E39" s="32">
        <f>IFERROR('σ и σw, МПа'!E39*$BE$2,"-")</f>
        <v>228.66666666666666</v>
      </c>
      <c r="F39" s="32">
        <f>IFERROR('σ и σw, МПа'!F39*$BE$2,"-")</f>
        <v>228.66666666666666</v>
      </c>
      <c r="G39" s="32">
        <f>IFERROR('σ и σw, МПа'!G39*$BE$2,"-")</f>
        <v>228.66666666666666</v>
      </c>
      <c r="H39" s="32">
        <f>IFERROR('σ и σw, МПа'!H39*$BE$2,"-")</f>
        <v>219.33333333333331</v>
      </c>
      <c r="I39" s="32">
        <f>IFERROR('σ и σw, МПа'!I39*$BE$2,"-")</f>
        <v>182.93333333333331</v>
      </c>
      <c r="J39" s="32">
        <f>IFERROR('σ и σw, МПа'!J39*$BE$2,"-")</f>
        <v>137.19999999999999</v>
      </c>
      <c r="K39" s="32">
        <f>IFERROR('σ и σw, МПа'!K39*$BE$2,"-")</f>
        <v>127.86666666666665</v>
      </c>
      <c r="L39" s="32" t="str">
        <f>IFERROR('σ и σw, МПа'!L39*$BE$2,"-")</f>
        <v>-</v>
      </c>
      <c r="M39" s="32" t="str">
        <f>IFERROR('σ и σw, МПа'!M39*$BE$2,"-")</f>
        <v>-</v>
      </c>
      <c r="N39" s="32" t="str">
        <f>IFERROR('σ и σw, МПа'!N39*$BE$2,"-")</f>
        <v>-</v>
      </c>
      <c r="O39" s="32" t="str">
        <f>IFERROR('σ и σw, МПа'!O39*$BE$2,"-")</f>
        <v>-</v>
      </c>
      <c r="P39" s="33" t="str">
        <f>IFERROR('σ и σw, МПа'!P39*$BE$2,"-")</f>
        <v>-</v>
      </c>
      <c r="Q39" s="31">
        <f>IFERROR('σ и σw, МПа'!D39*$BF$2,"-")</f>
        <v>294</v>
      </c>
      <c r="R39" s="32">
        <f>IFERROR('σ и σw, МПа'!E39*$BF$2,"-")</f>
        <v>294</v>
      </c>
      <c r="S39" s="32">
        <f>IFERROR('σ и σw, МПа'!F39*$BF$2,"-")</f>
        <v>294</v>
      </c>
      <c r="T39" s="32">
        <f>IFERROR('σ и σw, МПа'!G39*$BF$2,"-")</f>
        <v>294</v>
      </c>
      <c r="U39" s="32">
        <f>IFERROR('σ и σw, МПа'!H39*$BF$2,"-")</f>
        <v>282</v>
      </c>
      <c r="V39" s="32">
        <f>IFERROR('σ и σw, МПа'!I39*$BF$2,"-")</f>
        <v>235.2</v>
      </c>
      <c r="W39" s="32">
        <f>IFERROR('σ и σw, МПа'!J39*$BF$2,"-")</f>
        <v>176.4</v>
      </c>
      <c r="X39" s="32">
        <f>IFERROR('σ и σw, МПа'!K39*$BF$2,"-")</f>
        <v>164.4</v>
      </c>
      <c r="Y39" s="32" t="str">
        <f>IFERROR('σ и σw, МПа'!L39*$BF$2,"-")</f>
        <v>-</v>
      </c>
      <c r="Z39" s="32" t="str">
        <f>IFERROR('σ и σw, МПа'!M39*$BF$2,"-")</f>
        <v>-</v>
      </c>
      <c r="AA39" s="32" t="str">
        <f>IFERROR('σ и σw, МПа'!N39*$BF$2,"-")</f>
        <v>-</v>
      </c>
      <c r="AB39" s="32" t="str">
        <f>IFERROR('σ и σw, МПа'!O39*$BF$2,"-")</f>
        <v>-</v>
      </c>
      <c r="AC39" s="33" t="str">
        <f>IFERROR('σ и σw, МПа'!P39*$BF$2,"-")</f>
        <v>-</v>
      </c>
      <c r="AD39" s="31">
        <f>IFERROR('σ и σw, МПа'!Q39*$BG$2,"-")</f>
        <v>171.5</v>
      </c>
      <c r="AE39" s="32">
        <f>IFERROR('σ и σw, МПа'!R39*$BG$2,"-")</f>
        <v>171.5</v>
      </c>
      <c r="AF39" s="32">
        <f>IFERROR('σ и σw, МПа'!S39*$BG$2,"-")</f>
        <v>171.5</v>
      </c>
      <c r="AG39" s="32">
        <f>IFERROR('σ и σw, МПа'!T39*$BG$2,"-")</f>
        <v>171.5</v>
      </c>
      <c r="AH39" s="32">
        <f>IFERROR('σ и σw, МПа'!U39*$BG$2,"-")</f>
        <v>164.5</v>
      </c>
      <c r="AI39" s="32">
        <f>IFERROR('σ и σw, МПа'!V39*$BG$2,"-")</f>
        <v>137.19999999999999</v>
      </c>
      <c r="AJ39" s="32">
        <f>IFERROR('σ и σw, МПа'!W39*$BG$2,"-")</f>
        <v>102.89999999999999</v>
      </c>
      <c r="AK39" s="32">
        <f>IFERROR('σ и σw, МПа'!X39*$BG$2,"-")</f>
        <v>95.899999999999991</v>
      </c>
      <c r="AL39" s="32" t="str">
        <f>IFERROR('σ и σw, МПа'!Y39*$BG$2,"-")</f>
        <v>-</v>
      </c>
      <c r="AM39" s="32" t="str">
        <f>IFERROR('σ и σw, МПа'!Z39*$BG$2,"-")</f>
        <v>-</v>
      </c>
      <c r="AN39" s="32" t="str">
        <f>IFERROR('σ и σw, МПа'!AA39*$BG$2,"-")</f>
        <v>-</v>
      </c>
      <c r="AO39" s="32" t="str">
        <f>IFERROR('σ и σw, МПа'!AB39*$BG$2,"-")</f>
        <v>-</v>
      </c>
      <c r="AP39" s="33" t="str">
        <f>IFERROR('σ и σw, МПа'!AC39*$BG$2,"-")</f>
        <v>-</v>
      </c>
      <c r="AQ39" s="31">
        <f>IFERROR('σ и σw, МПа'!Q39*$BH$2,"-")</f>
        <v>269.5</v>
      </c>
      <c r="AR39" s="32">
        <f>IFERROR('σ и σw, МПа'!R39*$BH$2,"-")</f>
        <v>269.5</v>
      </c>
      <c r="AS39" s="32">
        <f>IFERROR('σ и σw, МПа'!S39*$BH$2,"-")</f>
        <v>269.5</v>
      </c>
      <c r="AT39" s="32">
        <f>IFERROR('σ и σw, МПа'!T39*$BH$2,"-")</f>
        <v>269.5</v>
      </c>
      <c r="AU39" s="32">
        <f>IFERROR('σ и σw, МПа'!U39*$BH$2,"-")</f>
        <v>258.5</v>
      </c>
      <c r="AV39" s="32">
        <f>IFERROR('σ и σw, МПа'!V39*$BH$2,"-")</f>
        <v>215.60000000000002</v>
      </c>
      <c r="AW39" s="32">
        <f>IFERROR('σ и σw, МПа'!W39*$BH$2,"-")</f>
        <v>161.70000000000002</v>
      </c>
      <c r="AX39" s="32">
        <f>IFERROR('σ и σw, МПа'!X39*$BH$2,"-")</f>
        <v>150.70000000000002</v>
      </c>
      <c r="AY39" s="32" t="str">
        <f>IFERROR('σ и σw, МПа'!Y39*$BH$2,"-")</f>
        <v>-</v>
      </c>
      <c r="AZ39" s="32" t="str">
        <f>IFERROR('σ и σw, МПа'!Z39*$BH$2,"-")</f>
        <v>-</v>
      </c>
      <c r="BA39" s="32" t="str">
        <f>IFERROR('σ и σw, МПа'!AA39*$BH$2,"-")</f>
        <v>-</v>
      </c>
      <c r="BB39" s="32" t="str">
        <f>IFERROR('σ и σw, МПа'!AB39*$BH$2,"-")</f>
        <v>-</v>
      </c>
      <c r="BC39" s="33" t="str">
        <f>IFERROR('σ и σw, МПа'!AC39*$BH$2,"-")</f>
        <v>-</v>
      </c>
    </row>
    <row r="40" spans="1:55" ht="25.5" x14ac:dyDescent="0.25">
      <c r="A40" s="10" t="str">
        <f>INDEX('Обработка исходного'!B:B,ROW($B$3)+4*(ROW($B40)-ROW($B$3)))</f>
        <v>Сталь углеродистая</v>
      </c>
      <c r="B40" s="47">
        <f>INDEX('Обработка исходного'!D:D,ROW($B$3)+4*(ROW($B40)-ROW($B$3)))</f>
        <v>35</v>
      </c>
      <c r="C40" s="27" t="str">
        <f>'Rp0,2, МПа'!C40</f>
        <v>Сортовая горячекатаная сталь диаметром или толщиной до 80 мм</v>
      </c>
      <c r="D40" s="31">
        <f>IFERROR('σ и σw, МПа'!D40*$BE$2,"-")</f>
        <v>285.38461538461536</v>
      </c>
      <c r="E40" s="32">
        <f>IFERROR('σ и σw, МПа'!E40*$BE$2,"-")</f>
        <v>283.73333333333329</v>
      </c>
      <c r="F40" s="32">
        <f>IFERROR('σ и σw, МПа'!F40*$BE$2,"-")</f>
        <v>274.39999999999998</v>
      </c>
      <c r="G40" s="32">
        <f>IFERROR('σ и σw, МПа'!G40*$BE$2,"-")</f>
        <v>274.39999999999998</v>
      </c>
      <c r="H40" s="32">
        <f>IFERROR('σ и σw, МПа'!H40*$BE$2,"-")</f>
        <v>274.39999999999998</v>
      </c>
      <c r="I40" s="32">
        <f>IFERROR('σ и σw, МПа'!I40*$BE$2,"-")</f>
        <v>228.66666666666666</v>
      </c>
      <c r="J40" s="32">
        <f>IFERROR('σ и σw, МПа'!J40*$BE$2,"-")</f>
        <v>182.93333333333331</v>
      </c>
      <c r="K40" s="32">
        <f>IFERROR('σ и σw, МПа'!K40*$BE$2,"-")</f>
        <v>165.2</v>
      </c>
      <c r="L40" s="32" t="str">
        <f>IFERROR('σ и σw, МПа'!L40*$BE$2,"-")</f>
        <v>-</v>
      </c>
      <c r="M40" s="32" t="str">
        <f>IFERROR('σ и σw, МПа'!M40*$BE$2,"-")</f>
        <v>-</v>
      </c>
      <c r="N40" s="32" t="str">
        <f>IFERROR('σ и σw, МПа'!N40*$BE$2,"-")</f>
        <v>-</v>
      </c>
      <c r="O40" s="32" t="str">
        <f>IFERROR('σ и σw, МПа'!O40*$BE$2,"-")</f>
        <v>-</v>
      </c>
      <c r="P40" s="33" t="str">
        <f>IFERROR('σ и σw, МПа'!P40*$BE$2,"-")</f>
        <v>-</v>
      </c>
      <c r="Q40" s="31">
        <f>IFERROR('σ и σw, МПа'!D40*$BF$2,"-")</f>
        <v>366.92307692307691</v>
      </c>
      <c r="R40" s="32">
        <f>IFERROR('σ и σw, МПа'!E40*$BF$2,"-")</f>
        <v>364.8</v>
      </c>
      <c r="S40" s="32">
        <f>IFERROR('σ и σw, МПа'!F40*$BF$2,"-")</f>
        <v>352.8</v>
      </c>
      <c r="T40" s="32">
        <f>IFERROR('σ и σw, МПа'!G40*$BF$2,"-")</f>
        <v>352.8</v>
      </c>
      <c r="U40" s="32">
        <f>IFERROR('σ и σw, МПа'!H40*$BF$2,"-")</f>
        <v>352.8</v>
      </c>
      <c r="V40" s="32">
        <f>IFERROR('σ и σw, МПа'!I40*$BF$2,"-")</f>
        <v>294</v>
      </c>
      <c r="W40" s="32">
        <f>IFERROR('σ и σw, МПа'!J40*$BF$2,"-")</f>
        <v>235.2</v>
      </c>
      <c r="X40" s="32">
        <f>IFERROR('σ и σw, МПа'!K40*$BF$2,"-")</f>
        <v>212.4</v>
      </c>
      <c r="Y40" s="32" t="str">
        <f>IFERROR('σ и σw, МПа'!L40*$BF$2,"-")</f>
        <v>-</v>
      </c>
      <c r="Z40" s="32" t="str">
        <f>IFERROR('σ и σw, МПа'!M40*$BF$2,"-")</f>
        <v>-</v>
      </c>
      <c r="AA40" s="32" t="str">
        <f>IFERROR('σ и σw, МПа'!N40*$BF$2,"-")</f>
        <v>-</v>
      </c>
      <c r="AB40" s="32" t="str">
        <f>IFERROR('σ и σw, МПа'!O40*$BF$2,"-")</f>
        <v>-</v>
      </c>
      <c r="AC40" s="33" t="str">
        <f>IFERROR('σ и σw, МПа'!P40*$BF$2,"-")</f>
        <v>-</v>
      </c>
      <c r="AD40" s="31">
        <f>IFERROR('σ и σw, МПа'!Q40*$BG$2,"-")</f>
        <v>219.79999999999998</v>
      </c>
      <c r="AE40" s="32">
        <f>IFERROR('σ и σw, МПа'!R40*$BG$2,"-")</f>
        <v>212.79999999999998</v>
      </c>
      <c r="AF40" s="32">
        <f>IFERROR('σ и σw, МПа'!S40*$BG$2,"-")</f>
        <v>205.79999999999998</v>
      </c>
      <c r="AG40" s="32">
        <f>IFERROR('σ и σw, МПа'!T40*$BG$2,"-")</f>
        <v>205.79999999999998</v>
      </c>
      <c r="AH40" s="32">
        <f>IFERROR('σ и σw, МПа'!U40*$BG$2,"-")</f>
        <v>205.79999999999998</v>
      </c>
      <c r="AI40" s="32">
        <f>IFERROR('σ и σw, МПа'!V40*$BG$2,"-")</f>
        <v>171.5</v>
      </c>
      <c r="AJ40" s="32">
        <f>IFERROR('σ и σw, МПа'!W40*$BG$2,"-")</f>
        <v>137.19999999999999</v>
      </c>
      <c r="AK40" s="32">
        <f>IFERROR('σ и σw, МПа'!X40*$BG$2,"-")</f>
        <v>123.89999999999999</v>
      </c>
      <c r="AL40" s="32" t="str">
        <f>IFERROR('σ и σw, МПа'!Y40*$BG$2,"-")</f>
        <v>-</v>
      </c>
      <c r="AM40" s="32" t="str">
        <f>IFERROR('σ и σw, МПа'!Z40*$BG$2,"-")</f>
        <v>-</v>
      </c>
      <c r="AN40" s="32" t="str">
        <f>IFERROR('σ и σw, МПа'!AA40*$BG$2,"-")</f>
        <v>-</v>
      </c>
      <c r="AO40" s="32" t="str">
        <f>IFERROR('σ и σw, МПа'!AB40*$BG$2,"-")</f>
        <v>-</v>
      </c>
      <c r="AP40" s="33" t="str">
        <f>IFERROR('σ и σw, МПа'!AC40*$BG$2,"-")</f>
        <v>-</v>
      </c>
      <c r="AQ40" s="31">
        <f>IFERROR('σ и σw, МПа'!Q40*$BH$2,"-")</f>
        <v>345.40000000000003</v>
      </c>
      <c r="AR40" s="32">
        <f>IFERROR('σ и σw, МПа'!R40*$BH$2,"-")</f>
        <v>334.40000000000003</v>
      </c>
      <c r="AS40" s="32">
        <f>IFERROR('σ и σw, МПа'!S40*$BH$2,"-")</f>
        <v>323.40000000000003</v>
      </c>
      <c r="AT40" s="32">
        <f>IFERROR('σ и σw, МПа'!T40*$BH$2,"-")</f>
        <v>323.40000000000003</v>
      </c>
      <c r="AU40" s="32">
        <f>IFERROR('σ и σw, МПа'!U40*$BH$2,"-")</f>
        <v>323.40000000000003</v>
      </c>
      <c r="AV40" s="32">
        <f>IFERROR('σ и σw, МПа'!V40*$BH$2,"-")</f>
        <v>269.5</v>
      </c>
      <c r="AW40" s="32">
        <f>IFERROR('σ и σw, МПа'!W40*$BH$2,"-")</f>
        <v>215.60000000000002</v>
      </c>
      <c r="AX40" s="32">
        <f>IFERROR('σ и σw, МПа'!X40*$BH$2,"-")</f>
        <v>194.70000000000002</v>
      </c>
      <c r="AY40" s="32" t="str">
        <f>IFERROR('σ и σw, МПа'!Y40*$BH$2,"-")</f>
        <v>-</v>
      </c>
      <c r="AZ40" s="32" t="str">
        <f>IFERROR('σ и σw, МПа'!Z40*$BH$2,"-")</f>
        <v>-</v>
      </c>
      <c r="BA40" s="32" t="str">
        <f>IFERROR('σ и σw, МПа'!AA40*$BH$2,"-")</f>
        <v>-</v>
      </c>
      <c r="BB40" s="32" t="str">
        <f>IFERROR('σ и σw, МПа'!AB40*$BH$2,"-")</f>
        <v>-</v>
      </c>
      <c r="BC40" s="33" t="str">
        <f>IFERROR('σ и σw, МПа'!AC40*$BH$2,"-")</f>
        <v>-</v>
      </c>
    </row>
    <row r="41" spans="1:55" x14ac:dyDescent="0.25">
      <c r="A41" s="10" t="str">
        <f>INDEX('Обработка исходного'!B:B,ROW($B$3)+4*(ROW($B41)-ROW($B$3)))</f>
        <v>Сталь углеродистая</v>
      </c>
      <c r="B41" s="47">
        <f>INDEX('Обработка исходного'!D:D,ROW($B$3)+4*(ROW($B41)-ROW($B$3)))</f>
        <v>35</v>
      </c>
      <c r="C41" s="27" t="str">
        <f>'Rp0,2, МПа'!C41</f>
        <v>Поковки диаметром от 500 до 800 мм, КП175*</v>
      </c>
      <c r="D41" s="31">
        <f>IFERROR('σ и σw, МПа'!D41*$BE$2,"-")</f>
        <v>163.33333333333334</v>
      </c>
      <c r="E41" s="32">
        <f>IFERROR('σ и σw, МПа'!E41*$BE$2,"-")</f>
        <v>155.86666666666665</v>
      </c>
      <c r="F41" s="32">
        <f>IFERROR('σ и σw, МПа'!F41*$BE$2,"-")</f>
        <v>155.86666666666665</v>
      </c>
      <c r="G41" s="32">
        <f>IFERROR('σ и σw, МПа'!G41*$BE$2,"-")</f>
        <v>155.86666666666665</v>
      </c>
      <c r="H41" s="32">
        <f>IFERROR('σ и σw, МПа'!H41*$BE$2,"-")</f>
        <v>155.86666666666665</v>
      </c>
      <c r="I41" s="32">
        <f>IFERROR('σ и σw, МПа'!I41*$BE$2,"-")</f>
        <v>127.86666666666665</v>
      </c>
      <c r="J41" s="32">
        <f>IFERROR('σ и σw, МПа'!J41*$BE$2,"-")</f>
        <v>100.8</v>
      </c>
      <c r="K41" s="32">
        <f>IFERROR('σ и σw, МПа'!K41*$BE$2,"-")</f>
        <v>91.466666666666654</v>
      </c>
      <c r="L41" s="32" t="str">
        <f>IFERROR('σ и σw, МПа'!L41*$BE$2,"-")</f>
        <v>-</v>
      </c>
      <c r="M41" s="32" t="str">
        <f>IFERROR('σ и σw, МПа'!M41*$BE$2,"-")</f>
        <v>-</v>
      </c>
      <c r="N41" s="32" t="str">
        <f>IFERROR('σ и σw, МПа'!N41*$BE$2,"-")</f>
        <v>-</v>
      </c>
      <c r="O41" s="32" t="str">
        <f>IFERROR('σ и σw, МПа'!O41*$BE$2,"-")</f>
        <v>-</v>
      </c>
      <c r="P41" s="33" t="str">
        <f>IFERROR('σ и σw, МПа'!P41*$BE$2,"-")</f>
        <v>-</v>
      </c>
      <c r="Q41" s="31">
        <f>IFERROR('σ и σw, МПа'!D41*$BF$2,"-")</f>
        <v>210</v>
      </c>
      <c r="R41" s="32">
        <f>IFERROR('σ и σw, МПа'!E41*$BF$2,"-")</f>
        <v>200.4</v>
      </c>
      <c r="S41" s="32">
        <f>IFERROR('σ и σw, МПа'!F41*$BF$2,"-")</f>
        <v>200.4</v>
      </c>
      <c r="T41" s="32">
        <f>IFERROR('σ и σw, МПа'!G41*$BF$2,"-")</f>
        <v>200.4</v>
      </c>
      <c r="U41" s="32">
        <f>IFERROR('σ и σw, МПа'!H41*$BF$2,"-")</f>
        <v>200.4</v>
      </c>
      <c r="V41" s="32">
        <f>IFERROR('σ и σw, МПа'!I41*$BF$2,"-")</f>
        <v>164.4</v>
      </c>
      <c r="W41" s="32">
        <f>IFERROR('σ и σw, МПа'!J41*$BF$2,"-")</f>
        <v>129.6</v>
      </c>
      <c r="X41" s="32">
        <f>IFERROR('σ и σw, МПа'!K41*$BF$2,"-")</f>
        <v>117.6</v>
      </c>
      <c r="Y41" s="32" t="str">
        <f>IFERROR('σ и σw, МПа'!L41*$BF$2,"-")</f>
        <v>-</v>
      </c>
      <c r="Z41" s="32" t="str">
        <f>IFERROR('σ и σw, МПа'!M41*$BF$2,"-")</f>
        <v>-</v>
      </c>
      <c r="AA41" s="32" t="str">
        <f>IFERROR('σ и σw, МПа'!N41*$BF$2,"-")</f>
        <v>-</v>
      </c>
      <c r="AB41" s="32" t="str">
        <f>IFERROR('σ и σw, МПа'!O41*$BF$2,"-")</f>
        <v>-</v>
      </c>
      <c r="AC41" s="33" t="str">
        <f>IFERROR('σ и σw, МПа'!P41*$BF$2,"-")</f>
        <v>-</v>
      </c>
      <c r="AD41" s="31">
        <f>IFERROR('σ и σw, МПа'!Q41*$BG$2,"-")</f>
        <v>122.49999999999999</v>
      </c>
      <c r="AE41" s="32">
        <f>IFERROR('σ и σw, МПа'!R41*$BG$2,"-")</f>
        <v>116.89999999999999</v>
      </c>
      <c r="AF41" s="32">
        <f>IFERROR('σ и σw, МПа'!S41*$BG$2,"-")</f>
        <v>116.89999999999999</v>
      </c>
      <c r="AG41" s="32">
        <f>IFERROR('σ и σw, МПа'!T41*$BG$2,"-")</f>
        <v>116.89999999999999</v>
      </c>
      <c r="AH41" s="32">
        <f>IFERROR('σ и σw, МПа'!U41*$BG$2,"-")</f>
        <v>116.89999999999999</v>
      </c>
      <c r="AI41" s="32">
        <f>IFERROR('σ и σw, МПа'!V41*$BG$2,"-")</f>
        <v>95.899999999999991</v>
      </c>
      <c r="AJ41" s="32">
        <f>IFERROR('σ и σw, МПа'!W41*$BG$2,"-")</f>
        <v>75.599999999999994</v>
      </c>
      <c r="AK41" s="32">
        <f>IFERROR('σ и σw, МПа'!X41*$BG$2,"-")</f>
        <v>68.599999999999994</v>
      </c>
      <c r="AL41" s="32" t="str">
        <f>IFERROR('σ и σw, МПа'!Y41*$BG$2,"-")</f>
        <v>-</v>
      </c>
      <c r="AM41" s="32" t="str">
        <f>IFERROR('σ и σw, МПа'!Z41*$BG$2,"-")</f>
        <v>-</v>
      </c>
      <c r="AN41" s="32" t="str">
        <f>IFERROR('σ и σw, МПа'!AA41*$BG$2,"-")</f>
        <v>-</v>
      </c>
      <c r="AO41" s="32" t="str">
        <f>IFERROR('σ и σw, МПа'!AB41*$BG$2,"-")</f>
        <v>-</v>
      </c>
      <c r="AP41" s="33" t="str">
        <f>IFERROR('σ и σw, МПа'!AC41*$BG$2,"-")</f>
        <v>-</v>
      </c>
      <c r="AQ41" s="31">
        <f>IFERROR('σ и σw, МПа'!Q41*$BH$2,"-")</f>
        <v>192.50000000000003</v>
      </c>
      <c r="AR41" s="32">
        <f>IFERROR('σ и σw, МПа'!R41*$BH$2,"-")</f>
        <v>183.70000000000002</v>
      </c>
      <c r="AS41" s="32">
        <f>IFERROR('σ и σw, МПа'!S41*$BH$2,"-")</f>
        <v>183.70000000000002</v>
      </c>
      <c r="AT41" s="32">
        <f>IFERROR('σ и σw, МПа'!T41*$BH$2,"-")</f>
        <v>183.70000000000002</v>
      </c>
      <c r="AU41" s="32">
        <f>IFERROR('σ и σw, МПа'!U41*$BH$2,"-")</f>
        <v>183.70000000000002</v>
      </c>
      <c r="AV41" s="32">
        <f>IFERROR('σ и σw, МПа'!V41*$BH$2,"-")</f>
        <v>150.70000000000002</v>
      </c>
      <c r="AW41" s="32">
        <f>IFERROR('σ и σw, МПа'!W41*$BH$2,"-")</f>
        <v>118.80000000000001</v>
      </c>
      <c r="AX41" s="32">
        <f>IFERROR('σ и σw, МПа'!X41*$BH$2,"-")</f>
        <v>107.80000000000001</v>
      </c>
      <c r="AY41" s="32" t="str">
        <f>IFERROR('σ и σw, МПа'!Y41*$BH$2,"-")</f>
        <v>-</v>
      </c>
      <c r="AZ41" s="32" t="str">
        <f>IFERROR('σ и σw, МПа'!Z41*$BH$2,"-")</f>
        <v>-</v>
      </c>
      <c r="BA41" s="32" t="str">
        <f>IFERROR('σ и σw, МПа'!AA41*$BH$2,"-")</f>
        <v>-</v>
      </c>
      <c r="BB41" s="32" t="str">
        <f>IFERROR('σ и σw, МПа'!AB41*$BH$2,"-")</f>
        <v>-</v>
      </c>
      <c r="BC41" s="33" t="str">
        <f>IFERROR('σ и σw, МПа'!AC41*$BH$2,"-")</f>
        <v>-</v>
      </c>
    </row>
    <row r="42" spans="1:55" x14ac:dyDescent="0.25">
      <c r="A42" s="10" t="str">
        <f>INDEX('Обработка исходного'!B:B,ROW($B$3)+4*(ROW($B42)-ROW($B$3)))</f>
        <v>Сталь углеродистая</v>
      </c>
      <c r="B42" s="47">
        <f>INDEX('Обработка исходного'!D:D,ROW($B$3)+4*(ROW($B42)-ROW($B$3)))</f>
        <v>35</v>
      </c>
      <c r="C42" s="27" t="str">
        <f>'Rp0,2, МПа'!C42</f>
        <v>Поковки диаметром от 300 до 800 мм, КП195*</v>
      </c>
      <c r="D42" s="31">
        <f>IFERROR('σ и σw, МПа'!D42*$BE$2,"-")</f>
        <v>182</v>
      </c>
      <c r="E42" s="32">
        <f>IFERROR('σ и σw, МПа'!E42*$BE$2,"-")</f>
        <v>182</v>
      </c>
      <c r="F42" s="32">
        <f>IFERROR('σ и σw, МПа'!F42*$BE$2,"-")</f>
        <v>182</v>
      </c>
      <c r="G42" s="32">
        <f>IFERROR('σ и σw, МПа'!G42*$BE$2,"-")</f>
        <v>182</v>
      </c>
      <c r="H42" s="32">
        <f>IFERROR('σ и σw, МПа'!H42*$BE$2,"-")</f>
        <v>182</v>
      </c>
      <c r="I42" s="32">
        <f>IFERROR('σ и σw, МПа'!I42*$BE$2,"-")</f>
        <v>146.53333333333333</v>
      </c>
      <c r="J42" s="32">
        <f>IFERROR('σ и σw, МПа'!J42*$BE$2,"-")</f>
        <v>119.46666666666665</v>
      </c>
      <c r="K42" s="32">
        <f>IFERROR('σ и σw, МПа'!K42*$BE$2,"-")</f>
        <v>100.8</v>
      </c>
      <c r="L42" s="32" t="str">
        <f>IFERROR('σ и σw, МПа'!L42*$BE$2,"-")</f>
        <v>-</v>
      </c>
      <c r="M42" s="32" t="str">
        <f>IFERROR('σ и σw, МПа'!M42*$BE$2,"-")</f>
        <v>-</v>
      </c>
      <c r="N42" s="32" t="str">
        <f>IFERROR('σ и σw, МПа'!N42*$BE$2,"-")</f>
        <v>-</v>
      </c>
      <c r="O42" s="32" t="str">
        <f>IFERROR('σ и σw, МПа'!O42*$BE$2,"-")</f>
        <v>-</v>
      </c>
      <c r="P42" s="33" t="str">
        <f>IFERROR('σ и σw, МПа'!P42*$BE$2,"-")</f>
        <v>-</v>
      </c>
      <c r="Q42" s="31">
        <f>IFERROR('σ и σw, МПа'!D42*$BF$2,"-")</f>
        <v>234</v>
      </c>
      <c r="R42" s="32">
        <f>IFERROR('σ и σw, МПа'!E42*$BF$2,"-")</f>
        <v>234</v>
      </c>
      <c r="S42" s="32">
        <f>IFERROR('σ и σw, МПа'!F42*$BF$2,"-")</f>
        <v>234</v>
      </c>
      <c r="T42" s="32">
        <f>IFERROR('σ и σw, МПа'!G42*$BF$2,"-")</f>
        <v>234</v>
      </c>
      <c r="U42" s="32">
        <f>IFERROR('σ и σw, МПа'!H42*$BF$2,"-")</f>
        <v>234</v>
      </c>
      <c r="V42" s="32">
        <f>IFERROR('σ и σw, МПа'!I42*$BF$2,"-")</f>
        <v>188.4</v>
      </c>
      <c r="W42" s="32">
        <f>IFERROR('σ и σw, МПа'!J42*$BF$2,"-")</f>
        <v>153.6</v>
      </c>
      <c r="X42" s="32">
        <f>IFERROR('σ и σw, МПа'!K42*$BF$2,"-")</f>
        <v>129.6</v>
      </c>
      <c r="Y42" s="32" t="str">
        <f>IFERROR('σ и σw, МПа'!L42*$BF$2,"-")</f>
        <v>-</v>
      </c>
      <c r="Z42" s="32" t="str">
        <f>IFERROR('σ и σw, МПа'!M42*$BF$2,"-")</f>
        <v>-</v>
      </c>
      <c r="AA42" s="32" t="str">
        <f>IFERROR('σ и σw, МПа'!N42*$BF$2,"-")</f>
        <v>-</v>
      </c>
      <c r="AB42" s="32" t="str">
        <f>IFERROR('σ и σw, МПа'!O42*$BF$2,"-")</f>
        <v>-</v>
      </c>
      <c r="AC42" s="33" t="str">
        <f>IFERROR('σ и σw, МПа'!P42*$BF$2,"-")</f>
        <v>-</v>
      </c>
      <c r="AD42" s="31">
        <f>IFERROR('σ и σw, МПа'!Q42*$BG$2,"-")</f>
        <v>136.5</v>
      </c>
      <c r="AE42" s="32">
        <f>IFERROR('σ и σw, МПа'!R42*$BG$2,"-")</f>
        <v>136.5</v>
      </c>
      <c r="AF42" s="32">
        <f>IFERROR('σ и σw, МПа'!S42*$BG$2,"-")</f>
        <v>136.5</v>
      </c>
      <c r="AG42" s="32">
        <f>IFERROR('σ и σw, МПа'!T42*$BG$2,"-")</f>
        <v>136.5</v>
      </c>
      <c r="AH42" s="32">
        <f>IFERROR('σ и σw, МПа'!U42*$BG$2,"-")</f>
        <v>136.5</v>
      </c>
      <c r="AI42" s="32">
        <f>IFERROR('σ и σw, МПа'!V42*$BG$2,"-")</f>
        <v>109.89999999999999</v>
      </c>
      <c r="AJ42" s="32">
        <f>IFERROR('σ и σw, МПа'!W42*$BG$2,"-")</f>
        <v>89.6</v>
      </c>
      <c r="AK42" s="32">
        <f>IFERROR('σ и σw, МПа'!X42*$BG$2,"-")</f>
        <v>75.599999999999994</v>
      </c>
      <c r="AL42" s="32" t="str">
        <f>IFERROR('σ и σw, МПа'!Y42*$BG$2,"-")</f>
        <v>-</v>
      </c>
      <c r="AM42" s="32" t="str">
        <f>IFERROR('σ и σw, МПа'!Z42*$BG$2,"-")</f>
        <v>-</v>
      </c>
      <c r="AN42" s="32" t="str">
        <f>IFERROR('σ и σw, МПа'!AA42*$BG$2,"-")</f>
        <v>-</v>
      </c>
      <c r="AO42" s="32" t="str">
        <f>IFERROR('σ и σw, МПа'!AB42*$BG$2,"-")</f>
        <v>-</v>
      </c>
      <c r="AP42" s="33" t="str">
        <f>IFERROR('σ и σw, МПа'!AC42*$BG$2,"-")</f>
        <v>-</v>
      </c>
      <c r="AQ42" s="31">
        <f>IFERROR('σ и σw, МПа'!Q42*$BH$2,"-")</f>
        <v>214.50000000000003</v>
      </c>
      <c r="AR42" s="32">
        <f>IFERROR('σ и σw, МПа'!R42*$BH$2,"-")</f>
        <v>214.50000000000003</v>
      </c>
      <c r="AS42" s="32">
        <f>IFERROR('σ и σw, МПа'!S42*$BH$2,"-")</f>
        <v>214.50000000000003</v>
      </c>
      <c r="AT42" s="32">
        <f>IFERROR('σ и σw, МПа'!T42*$BH$2,"-")</f>
        <v>214.50000000000003</v>
      </c>
      <c r="AU42" s="32">
        <f>IFERROR('σ и σw, МПа'!U42*$BH$2,"-")</f>
        <v>214.50000000000003</v>
      </c>
      <c r="AV42" s="32">
        <f>IFERROR('σ и σw, МПа'!V42*$BH$2,"-")</f>
        <v>172.70000000000002</v>
      </c>
      <c r="AW42" s="32">
        <f>IFERROR('σ и σw, МПа'!W42*$BH$2,"-")</f>
        <v>140.80000000000001</v>
      </c>
      <c r="AX42" s="32">
        <f>IFERROR('σ и σw, МПа'!X42*$BH$2,"-")</f>
        <v>118.80000000000001</v>
      </c>
      <c r="AY42" s="32" t="str">
        <f>IFERROR('σ и σw, МПа'!Y42*$BH$2,"-")</f>
        <v>-</v>
      </c>
      <c r="AZ42" s="32" t="str">
        <f>IFERROR('σ и σw, МПа'!Z42*$BH$2,"-")</f>
        <v>-</v>
      </c>
      <c r="BA42" s="32" t="str">
        <f>IFERROR('σ и σw, МПа'!AA42*$BH$2,"-")</f>
        <v>-</v>
      </c>
      <c r="BB42" s="32" t="str">
        <f>IFERROR('σ и σw, МПа'!AB42*$BH$2,"-")</f>
        <v>-</v>
      </c>
      <c r="BC42" s="33" t="str">
        <f>IFERROR('σ и σw, МПа'!AC42*$BH$2,"-")</f>
        <v>-</v>
      </c>
    </row>
    <row r="43" spans="1:55" x14ac:dyDescent="0.25">
      <c r="A43" s="10" t="str">
        <f>INDEX('Обработка исходного'!B:B,ROW($B$3)+4*(ROW($B43)-ROW($B$3)))</f>
        <v>Сталь углеродистая</v>
      </c>
      <c r="B43" s="47">
        <f>INDEX('Обработка исходного'!D:D,ROW($B$3)+4*(ROW($B43)-ROW($B$3)))</f>
        <v>35</v>
      </c>
      <c r="C43" s="27" t="str">
        <f>'Rp0,2, МПа'!C43</f>
        <v>Поковки диаметром от 100 до 800 мм, КП215*</v>
      </c>
      <c r="D43" s="31">
        <f>IFERROR('σ и σw, МПа'!D43*$BE$2,"-")</f>
        <v>200.66666666666666</v>
      </c>
      <c r="E43" s="32">
        <f>IFERROR('σ и σw, МПа'!E43*$BE$2,"-")</f>
        <v>192.26666666666668</v>
      </c>
      <c r="F43" s="32">
        <f>IFERROR('σ и σw, МПа'!F43*$BE$2,"-")</f>
        <v>192.26666666666668</v>
      </c>
      <c r="G43" s="32">
        <f>IFERROR('σ и σw, МПа'!G43*$BE$2,"-")</f>
        <v>192.26666666666668</v>
      </c>
      <c r="H43" s="32">
        <f>IFERROR('σ и σw, МПа'!H43*$BE$2,"-")</f>
        <v>192.26666666666668</v>
      </c>
      <c r="I43" s="32">
        <f>IFERROR('σ и σw, МПа'!I43*$BE$2,"-")</f>
        <v>165.2</v>
      </c>
      <c r="J43" s="32">
        <f>IFERROR('σ и σw, МПа'!J43*$BE$2,"-")</f>
        <v>127.86666666666665</v>
      </c>
      <c r="K43" s="32">
        <f>IFERROR('σ и σw, МПа'!K43*$BE$2,"-")</f>
        <v>119.46666666666665</v>
      </c>
      <c r="L43" s="32" t="str">
        <f>IFERROR('σ и σw, МПа'!L43*$BE$2,"-")</f>
        <v>-</v>
      </c>
      <c r="M43" s="32" t="str">
        <f>IFERROR('σ и σw, МПа'!M43*$BE$2,"-")</f>
        <v>-</v>
      </c>
      <c r="N43" s="32" t="str">
        <f>IFERROR('σ и σw, МПа'!N43*$BE$2,"-")</f>
        <v>-</v>
      </c>
      <c r="O43" s="32" t="str">
        <f>IFERROR('σ и σw, МПа'!O43*$BE$2,"-")</f>
        <v>-</v>
      </c>
      <c r="P43" s="33" t="str">
        <f>IFERROR('σ и σw, МПа'!P43*$BE$2,"-")</f>
        <v>-</v>
      </c>
      <c r="Q43" s="31">
        <f>IFERROR('σ и σw, МПа'!D43*$BF$2,"-")</f>
        <v>258</v>
      </c>
      <c r="R43" s="32">
        <f>IFERROR('σ и σw, МПа'!E43*$BF$2,"-")</f>
        <v>247.20000000000002</v>
      </c>
      <c r="S43" s="32">
        <f>IFERROR('σ и σw, МПа'!F43*$BF$2,"-")</f>
        <v>247.20000000000002</v>
      </c>
      <c r="T43" s="32">
        <f>IFERROR('σ и σw, МПа'!G43*$BF$2,"-")</f>
        <v>247.20000000000002</v>
      </c>
      <c r="U43" s="32">
        <f>IFERROR('σ и σw, МПа'!H43*$BF$2,"-")</f>
        <v>247.20000000000002</v>
      </c>
      <c r="V43" s="32">
        <f>IFERROR('σ и σw, МПа'!I43*$BF$2,"-")</f>
        <v>212.4</v>
      </c>
      <c r="W43" s="32">
        <f>IFERROR('σ и σw, МПа'!J43*$BF$2,"-")</f>
        <v>164.4</v>
      </c>
      <c r="X43" s="32">
        <f>IFERROR('σ и σw, МПа'!K43*$BF$2,"-")</f>
        <v>153.6</v>
      </c>
      <c r="Y43" s="32" t="str">
        <f>IFERROR('σ и σw, МПа'!L43*$BF$2,"-")</f>
        <v>-</v>
      </c>
      <c r="Z43" s="32" t="str">
        <f>IFERROR('σ и σw, МПа'!M43*$BF$2,"-")</f>
        <v>-</v>
      </c>
      <c r="AA43" s="32" t="str">
        <f>IFERROR('σ и σw, МПа'!N43*$BF$2,"-")</f>
        <v>-</v>
      </c>
      <c r="AB43" s="32" t="str">
        <f>IFERROR('σ и σw, МПа'!O43*$BF$2,"-")</f>
        <v>-</v>
      </c>
      <c r="AC43" s="33" t="str">
        <f>IFERROR('σ и σw, МПа'!P43*$BF$2,"-")</f>
        <v>-</v>
      </c>
      <c r="AD43" s="31">
        <f>IFERROR('σ и σw, МПа'!Q43*$BG$2,"-")</f>
        <v>150.5</v>
      </c>
      <c r="AE43" s="32">
        <f>IFERROR('σ и σw, МПа'!R43*$BG$2,"-")</f>
        <v>144.19999999999999</v>
      </c>
      <c r="AF43" s="32">
        <f>IFERROR('σ и σw, МПа'!S43*$BG$2,"-")</f>
        <v>144.19999999999999</v>
      </c>
      <c r="AG43" s="32">
        <f>IFERROR('σ и σw, МПа'!T43*$BG$2,"-")</f>
        <v>144.19999999999999</v>
      </c>
      <c r="AH43" s="32">
        <f>IFERROR('σ и σw, МПа'!U43*$BG$2,"-")</f>
        <v>144.19999999999999</v>
      </c>
      <c r="AI43" s="32">
        <f>IFERROR('σ и σw, МПа'!V43*$BG$2,"-")</f>
        <v>123.89999999999999</v>
      </c>
      <c r="AJ43" s="32">
        <f>IFERROR('σ и σw, МПа'!W43*$BG$2,"-")</f>
        <v>95.899999999999991</v>
      </c>
      <c r="AK43" s="32">
        <f>IFERROR('σ и σw, МПа'!X43*$BG$2,"-")</f>
        <v>89.6</v>
      </c>
      <c r="AL43" s="32" t="str">
        <f>IFERROR('σ и σw, МПа'!Y43*$BG$2,"-")</f>
        <v>-</v>
      </c>
      <c r="AM43" s="32" t="str">
        <f>IFERROR('σ и σw, МПа'!Z43*$BG$2,"-")</f>
        <v>-</v>
      </c>
      <c r="AN43" s="32" t="str">
        <f>IFERROR('σ и σw, МПа'!AA43*$BG$2,"-")</f>
        <v>-</v>
      </c>
      <c r="AO43" s="32" t="str">
        <f>IFERROR('σ и σw, МПа'!AB43*$BG$2,"-")</f>
        <v>-</v>
      </c>
      <c r="AP43" s="33" t="str">
        <f>IFERROR('σ и σw, МПа'!AC43*$BG$2,"-")</f>
        <v>-</v>
      </c>
      <c r="AQ43" s="31">
        <f>IFERROR('σ и σw, МПа'!Q43*$BH$2,"-")</f>
        <v>236.50000000000003</v>
      </c>
      <c r="AR43" s="32">
        <f>IFERROR('σ и σw, МПа'!R43*$BH$2,"-")</f>
        <v>226.60000000000002</v>
      </c>
      <c r="AS43" s="32">
        <f>IFERROR('σ и σw, МПа'!S43*$BH$2,"-")</f>
        <v>226.60000000000002</v>
      </c>
      <c r="AT43" s="32">
        <f>IFERROR('σ и σw, МПа'!T43*$BH$2,"-")</f>
        <v>226.60000000000002</v>
      </c>
      <c r="AU43" s="32">
        <f>IFERROR('σ и σw, МПа'!U43*$BH$2,"-")</f>
        <v>226.60000000000002</v>
      </c>
      <c r="AV43" s="32">
        <f>IFERROR('σ и σw, МПа'!V43*$BH$2,"-")</f>
        <v>194.70000000000002</v>
      </c>
      <c r="AW43" s="32">
        <f>IFERROR('σ и σw, МПа'!W43*$BH$2,"-")</f>
        <v>150.70000000000002</v>
      </c>
      <c r="AX43" s="32">
        <f>IFERROR('σ и σw, МПа'!X43*$BH$2,"-")</f>
        <v>140.80000000000001</v>
      </c>
      <c r="AY43" s="32" t="str">
        <f>IFERROR('σ и σw, МПа'!Y43*$BH$2,"-")</f>
        <v>-</v>
      </c>
      <c r="AZ43" s="32" t="str">
        <f>IFERROR('σ и σw, МПа'!Z43*$BH$2,"-")</f>
        <v>-</v>
      </c>
      <c r="BA43" s="32" t="str">
        <f>IFERROR('σ и σw, МПа'!AA43*$BH$2,"-")</f>
        <v>-</v>
      </c>
      <c r="BB43" s="32" t="str">
        <f>IFERROR('σ и σw, МПа'!AB43*$BH$2,"-")</f>
        <v>-</v>
      </c>
      <c r="BC43" s="33" t="str">
        <f>IFERROR('σ и σw, МПа'!AC43*$BH$2,"-")</f>
        <v>-</v>
      </c>
    </row>
    <row r="44" spans="1:55" x14ac:dyDescent="0.25">
      <c r="A44" s="10" t="str">
        <f>INDEX('Обработка исходного'!B:B,ROW($B$3)+4*(ROW($B44)-ROW($B$3)))</f>
        <v>Сталь углеродистая</v>
      </c>
      <c r="B44" s="47">
        <f>INDEX('Обработка исходного'!D:D,ROW($B$3)+4*(ROW($B44)-ROW($B$3)))</f>
        <v>35</v>
      </c>
      <c r="C44" s="27" t="str">
        <f>'Rp0,2, МПа'!C44</f>
        <v>Поковки диаметром до 500 мм, КП245*</v>
      </c>
      <c r="D44" s="31">
        <f>IFERROR('σ и σw, МПа'!D44*$BE$2,"-")</f>
        <v>228.66666666666666</v>
      </c>
      <c r="E44" s="32">
        <f>IFERROR('σ и σw, МПа'!E44*$BE$2,"-")</f>
        <v>219.33333333333331</v>
      </c>
      <c r="F44" s="32">
        <f>IFERROR('σ и σw, МПа'!F44*$BE$2,"-")</f>
        <v>210.93333333333331</v>
      </c>
      <c r="G44" s="32">
        <f>IFERROR('σ и σw, МПа'!G44*$BE$2,"-")</f>
        <v>210.93333333333331</v>
      </c>
      <c r="H44" s="32">
        <f>IFERROR('σ и σw, МПа'!H44*$BE$2,"-")</f>
        <v>210.93333333333331</v>
      </c>
      <c r="I44" s="32">
        <f>IFERROR('σ и σw, МПа'!I44*$BE$2,"-")</f>
        <v>165.2</v>
      </c>
      <c r="J44" s="32">
        <f>IFERROR('σ и σw, МПа'!J44*$BE$2,"-")</f>
        <v>146.53333333333333</v>
      </c>
      <c r="K44" s="32">
        <f>IFERROR('σ и σw, МПа'!K44*$BE$2,"-")</f>
        <v>127.86666666666665</v>
      </c>
      <c r="L44" s="32" t="str">
        <f>IFERROR('σ и σw, МПа'!L44*$BE$2,"-")</f>
        <v>-</v>
      </c>
      <c r="M44" s="32" t="str">
        <f>IFERROR('σ и σw, МПа'!M44*$BE$2,"-")</f>
        <v>-</v>
      </c>
      <c r="N44" s="32" t="str">
        <f>IFERROR('σ и σw, МПа'!N44*$BE$2,"-")</f>
        <v>-</v>
      </c>
      <c r="O44" s="32" t="str">
        <f>IFERROR('σ и σw, МПа'!O44*$BE$2,"-")</f>
        <v>-</v>
      </c>
      <c r="P44" s="33" t="str">
        <f>IFERROR('σ и σw, МПа'!P44*$BE$2,"-")</f>
        <v>-</v>
      </c>
      <c r="Q44" s="31">
        <f>IFERROR('σ и σw, МПа'!D44*$BF$2,"-")</f>
        <v>294</v>
      </c>
      <c r="R44" s="32">
        <f>IFERROR('σ и σw, МПа'!E44*$BF$2,"-")</f>
        <v>282</v>
      </c>
      <c r="S44" s="32">
        <f>IFERROR('σ и σw, МПа'!F44*$BF$2,"-")</f>
        <v>271.2</v>
      </c>
      <c r="T44" s="32">
        <f>IFERROR('σ и σw, МПа'!G44*$BF$2,"-")</f>
        <v>271.2</v>
      </c>
      <c r="U44" s="32">
        <f>IFERROR('σ и σw, МПа'!H44*$BF$2,"-")</f>
        <v>271.2</v>
      </c>
      <c r="V44" s="32">
        <f>IFERROR('σ и σw, МПа'!I44*$BF$2,"-")</f>
        <v>212.4</v>
      </c>
      <c r="W44" s="32">
        <f>IFERROR('σ и σw, МПа'!J44*$BF$2,"-")</f>
        <v>188.4</v>
      </c>
      <c r="X44" s="32">
        <f>IFERROR('σ и σw, МПа'!K44*$BF$2,"-")</f>
        <v>164.4</v>
      </c>
      <c r="Y44" s="32" t="str">
        <f>IFERROR('σ и σw, МПа'!L44*$BF$2,"-")</f>
        <v>-</v>
      </c>
      <c r="Z44" s="32" t="str">
        <f>IFERROR('σ и σw, МПа'!M44*$BF$2,"-")</f>
        <v>-</v>
      </c>
      <c r="AA44" s="32" t="str">
        <f>IFERROR('σ и σw, МПа'!N44*$BF$2,"-")</f>
        <v>-</v>
      </c>
      <c r="AB44" s="32" t="str">
        <f>IFERROR('σ и σw, МПа'!O44*$BF$2,"-")</f>
        <v>-</v>
      </c>
      <c r="AC44" s="33" t="str">
        <f>IFERROR('σ и σw, МПа'!P44*$BF$2,"-")</f>
        <v>-</v>
      </c>
      <c r="AD44" s="31">
        <f>IFERROR('σ и σw, МПа'!Q44*$BG$2,"-")</f>
        <v>171.5</v>
      </c>
      <c r="AE44" s="32">
        <f>IFERROR('σ и σw, МПа'!R44*$BG$2,"-")</f>
        <v>164.5</v>
      </c>
      <c r="AF44" s="32">
        <f>IFERROR('σ и σw, МПа'!S44*$BG$2,"-")</f>
        <v>158.19999999999999</v>
      </c>
      <c r="AG44" s="32">
        <f>IFERROR('σ и σw, МПа'!T44*$BG$2,"-")</f>
        <v>158.19999999999999</v>
      </c>
      <c r="AH44" s="32">
        <f>IFERROR('σ и σw, МПа'!U44*$BG$2,"-")</f>
        <v>158.19999999999999</v>
      </c>
      <c r="AI44" s="32">
        <f>IFERROR('σ и σw, МПа'!V44*$BG$2,"-")</f>
        <v>123.89999999999999</v>
      </c>
      <c r="AJ44" s="32">
        <f>IFERROR('σ и σw, МПа'!W44*$BG$2,"-")</f>
        <v>109.89999999999999</v>
      </c>
      <c r="AK44" s="32">
        <f>IFERROR('σ и σw, МПа'!X44*$BG$2,"-")</f>
        <v>95.899999999999991</v>
      </c>
      <c r="AL44" s="32" t="str">
        <f>IFERROR('σ и σw, МПа'!Y44*$BG$2,"-")</f>
        <v>-</v>
      </c>
      <c r="AM44" s="32" t="str">
        <f>IFERROR('σ и σw, МПа'!Z44*$BG$2,"-")</f>
        <v>-</v>
      </c>
      <c r="AN44" s="32" t="str">
        <f>IFERROR('σ и σw, МПа'!AA44*$BG$2,"-")</f>
        <v>-</v>
      </c>
      <c r="AO44" s="32" t="str">
        <f>IFERROR('σ и σw, МПа'!AB44*$BG$2,"-")</f>
        <v>-</v>
      </c>
      <c r="AP44" s="33" t="str">
        <f>IFERROR('σ и σw, МПа'!AC44*$BG$2,"-")</f>
        <v>-</v>
      </c>
      <c r="AQ44" s="31">
        <f>IFERROR('σ и σw, МПа'!Q44*$BH$2,"-")</f>
        <v>269.5</v>
      </c>
      <c r="AR44" s="32">
        <f>IFERROR('σ и σw, МПа'!R44*$BH$2,"-")</f>
        <v>258.5</v>
      </c>
      <c r="AS44" s="32">
        <f>IFERROR('σ и σw, МПа'!S44*$BH$2,"-")</f>
        <v>248.60000000000002</v>
      </c>
      <c r="AT44" s="32">
        <f>IFERROR('σ и σw, МПа'!T44*$BH$2,"-")</f>
        <v>248.60000000000002</v>
      </c>
      <c r="AU44" s="32">
        <f>IFERROR('σ и σw, МПа'!U44*$BH$2,"-")</f>
        <v>248.60000000000002</v>
      </c>
      <c r="AV44" s="32">
        <f>IFERROR('σ и σw, МПа'!V44*$BH$2,"-")</f>
        <v>194.70000000000002</v>
      </c>
      <c r="AW44" s="32">
        <f>IFERROR('σ и σw, МПа'!W44*$BH$2,"-")</f>
        <v>172.70000000000002</v>
      </c>
      <c r="AX44" s="32">
        <f>IFERROR('σ и σw, МПа'!X44*$BH$2,"-")</f>
        <v>150.70000000000002</v>
      </c>
      <c r="AY44" s="32" t="str">
        <f>IFERROR('σ и σw, МПа'!Y44*$BH$2,"-")</f>
        <v>-</v>
      </c>
      <c r="AZ44" s="32" t="str">
        <f>IFERROR('σ и σw, МПа'!Z44*$BH$2,"-")</f>
        <v>-</v>
      </c>
      <c r="BA44" s="32" t="str">
        <f>IFERROR('σ и σw, МПа'!AA44*$BH$2,"-")</f>
        <v>-</v>
      </c>
      <c r="BB44" s="32" t="str">
        <f>IFERROR('σ и σw, МПа'!AB44*$BH$2,"-")</f>
        <v>-</v>
      </c>
      <c r="BC44" s="33" t="str">
        <f>IFERROR('σ и σw, МПа'!AC44*$BH$2,"-")</f>
        <v>-</v>
      </c>
    </row>
    <row r="45" spans="1:55" x14ac:dyDescent="0.25">
      <c r="A45" s="10" t="str">
        <f>INDEX('Обработка исходного'!B:B,ROW($B$3)+4*(ROW($B45)-ROW($B$3)))</f>
        <v>Сталь углеродистая</v>
      </c>
      <c r="B45" s="47">
        <f>INDEX('Обработка исходного'!D:D,ROW($B$3)+4*(ROW($B45)-ROW($B$3)))</f>
        <v>35</v>
      </c>
      <c r="C45" s="27" t="str">
        <f>'Rp0,2, МПа'!C45</f>
        <v>Поковки диаметром до 300 мм, КП275*</v>
      </c>
      <c r="D45" s="31">
        <f>IFERROR('σ и σw, МПа'!D45*$BE$2,"-")</f>
        <v>256.66666666666669</v>
      </c>
      <c r="E45" s="32">
        <f>IFERROR('σ и σw, МПа'!E45*$BE$2,"-")</f>
        <v>247.33333333333331</v>
      </c>
      <c r="F45" s="32">
        <f>IFERROR('σ и σw, МПа'!F45*$BE$2,"-")</f>
        <v>247.33333333333331</v>
      </c>
      <c r="G45" s="32">
        <f>IFERROR('σ и σw, МПа'!G45*$BE$2,"-")</f>
        <v>247.33333333333331</v>
      </c>
      <c r="H45" s="32">
        <f>IFERROR('σ и σw, МПа'!H45*$BE$2,"-")</f>
        <v>228.66666666666666</v>
      </c>
      <c r="I45" s="32">
        <f>IFERROR('σ и σw, МПа'!I45*$BE$2,"-")</f>
        <v>210</v>
      </c>
      <c r="J45" s="32">
        <f>IFERROR('σ и σw, МПа'!J45*$BE$2,"-")</f>
        <v>201.6</v>
      </c>
      <c r="K45" s="32">
        <f>IFERROR('σ и σw, МПа'!K45*$BE$2,"-")</f>
        <v>182.93333333333331</v>
      </c>
      <c r="L45" s="32" t="str">
        <f>IFERROR('σ и σw, МПа'!L45*$BE$2,"-")</f>
        <v>-</v>
      </c>
      <c r="M45" s="32" t="str">
        <f>IFERROR('σ и σw, МПа'!M45*$BE$2,"-")</f>
        <v>-</v>
      </c>
      <c r="N45" s="32" t="str">
        <f>IFERROR('σ и σw, МПа'!N45*$BE$2,"-")</f>
        <v>-</v>
      </c>
      <c r="O45" s="32" t="str">
        <f>IFERROR('σ и σw, МПа'!O45*$BE$2,"-")</f>
        <v>-</v>
      </c>
      <c r="P45" s="33" t="str">
        <f>IFERROR('σ и σw, МПа'!P45*$BE$2,"-")</f>
        <v>-</v>
      </c>
      <c r="Q45" s="31">
        <f>IFERROR('σ и σw, МПа'!D45*$BF$2,"-")</f>
        <v>330</v>
      </c>
      <c r="R45" s="32">
        <f>IFERROR('σ и σw, МПа'!E45*$BF$2,"-")</f>
        <v>318</v>
      </c>
      <c r="S45" s="32">
        <f>IFERROR('σ и σw, МПа'!F45*$BF$2,"-")</f>
        <v>318</v>
      </c>
      <c r="T45" s="32">
        <f>IFERROR('σ и σw, МПа'!G45*$BF$2,"-")</f>
        <v>318</v>
      </c>
      <c r="U45" s="32">
        <f>IFERROR('σ и σw, МПа'!H45*$BF$2,"-")</f>
        <v>294</v>
      </c>
      <c r="V45" s="32">
        <f>IFERROR('σ и σw, МПа'!I45*$BF$2,"-")</f>
        <v>270</v>
      </c>
      <c r="W45" s="32">
        <f>IFERROR('σ и σw, МПа'!J45*$BF$2,"-")</f>
        <v>259.2</v>
      </c>
      <c r="X45" s="32">
        <f>IFERROR('σ и σw, МПа'!K45*$BF$2,"-")</f>
        <v>235.2</v>
      </c>
      <c r="Y45" s="32" t="str">
        <f>IFERROR('σ и σw, МПа'!L45*$BF$2,"-")</f>
        <v>-</v>
      </c>
      <c r="Z45" s="32" t="str">
        <f>IFERROR('σ и σw, МПа'!M45*$BF$2,"-")</f>
        <v>-</v>
      </c>
      <c r="AA45" s="32" t="str">
        <f>IFERROR('σ и σw, МПа'!N45*$BF$2,"-")</f>
        <v>-</v>
      </c>
      <c r="AB45" s="32" t="str">
        <f>IFERROR('σ и σw, МПа'!O45*$BF$2,"-")</f>
        <v>-</v>
      </c>
      <c r="AC45" s="33" t="str">
        <f>IFERROR('σ и σw, МПа'!P45*$BF$2,"-")</f>
        <v>-</v>
      </c>
      <c r="AD45" s="31">
        <f>IFERROR('σ и σw, МПа'!Q45*$BG$2,"-")</f>
        <v>192.5</v>
      </c>
      <c r="AE45" s="32">
        <f>IFERROR('σ и σw, МПа'!R45*$BG$2,"-")</f>
        <v>185.5</v>
      </c>
      <c r="AF45" s="32">
        <f>IFERROR('σ и σw, МПа'!S45*$BG$2,"-")</f>
        <v>185.5</v>
      </c>
      <c r="AG45" s="32">
        <f>IFERROR('σ и σw, МПа'!T45*$BG$2,"-")</f>
        <v>185.5</v>
      </c>
      <c r="AH45" s="32">
        <f>IFERROR('σ и σw, МПа'!U45*$BG$2,"-")</f>
        <v>171.5</v>
      </c>
      <c r="AI45" s="32">
        <f>IFERROR('σ и σw, МПа'!V45*$BG$2,"-")</f>
        <v>157.5</v>
      </c>
      <c r="AJ45" s="32">
        <f>IFERROR('σ и σw, МПа'!W45*$BG$2,"-")</f>
        <v>151.19999999999999</v>
      </c>
      <c r="AK45" s="32">
        <f>IFERROR('σ и σw, МПа'!X45*$BG$2,"-")</f>
        <v>137.19999999999999</v>
      </c>
      <c r="AL45" s="32" t="str">
        <f>IFERROR('σ и σw, МПа'!Y45*$BG$2,"-")</f>
        <v>-</v>
      </c>
      <c r="AM45" s="32" t="str">
        <f>IFERROR('σ и σw, МПа'!Z45*$BG$2,"-")</f>
        <v>-</v>
      </c>
      <c r="AN45" s="32" t="str">
        <f>IFERROR('σ и σw, МПа'!AA45*$BG$2,"-")</f>
        <v>-</v>
      </c>
      <c r="AO45" s="32" t="str">
        <f>IFERROR('σ и σw, МПа'!AB45*$BG$2,"-")</f>
        <v>-</v>
      </c>
      <c r="AP45" s="33" t="str">
        <f>IFERROR('σ и σw, МПа'!AC45*$BG$2,"-")</f>
        <v>-</v>
      </c>
      <c r="AQ45" s="31">
        <f>IFERROR('σ и σw, МПа'!Q45*$BH$2,"-")</f>
        <v>302.5</v>
      </c>
      <c r="AR45" s="32">
        <f>IFERROR('σ и σw, МПа'!R45*$BH$2,"-")</f>
        <v>291.5</v>
      </c>
      <c r="AS45" s="32">
        <f>IFERROR('σ и σw, МПа'!S45*$BH$2,"-")</f>
        <v>291.5</v>
      </c>
      <c r="AT45" s="32">
        <f>IFERROR('σ и σw, МПа'!T45*$BH$2,"-")</f>
        <v>291.5</v>
      </c>
      <c r="AU45" s="32">
        <f>IFERROR('σ и σw, МПа'!U45*$BH$2,"-")</f>
        <v>269.5</v>
      </c>
      <c r="AV45" s="32">
        <f>IFERROR('σ и σw, МПа'!V45*$BH$2,"-")</f>
        <v>247.50000000000003</v>
      </c>
      <c r="AW45" s="32">
        <f>IFERROR('σ и σw, МПа'!W45*$BH$2,"-")</f>
        <v>237.60000000000002</v>
      </c>
      <c r="AX45" s="32">
        <f>IFERROR('σ и σw, МПа'!X45*$BH$2,"-")</f>
        <v>215.60000000000002</v>
      </c>
      <c r="AY45" s="32" t="str">
        <f>IFERROR('σ и σw, МПа'!Y45*$BH$2,"-")</f>
        <v>-</v>
      </c>
      <c r="AZ45" s="32" t="str">
        <f>IFERROR('σ и σw, МПа'!Z45*$BH$2,"-")</f>
        <v>-</v>
      </c>
      <c r="BA45" s="32" t="str">
        <f>IFERROR('σ и σw, МПа'!AA45*$BH$2,"-")</f>
        <v>-</v>
      </c>
      <c r="BB45" s="32" t="str">
        <f>IFERROR('σ и σw, МПа'!AB45*$BH$2,"-")</f>
        <v>-</v>
      </c>
      <c r="BC45" s="33" t="str">
        <f>IFERROR('σ и σw, МПа'!AC45*$BH$2,"-")</f>
        <v>-</v>
      </c>
    </row>
    <row r="46" spans="1:55" x14ac:dyDescent="0.25">
      <c r="A46" s="10" t="str">
        <f>INDEX('Обработка исходного'!B:B,ROW($B$3)+4*(ROW($B46)-ROW($B$3)))</f>
        <v>Сталь углеродистая</v>
      </c>
      <c r="B46" s="47">
        <f>INDEX('Обработка исходного'!D:D,ROW($B$3)+4*(ROW($B46)-ROW($B$3)))</f>
        <v>35</v>
      </c>
      <c r="C46" s="27" t="str">
        <f>'Rp0,2, МПа'!C46</f>
        <v>Поковки диаметром до 100 мм, КП315*</v>
      </c>
      <c r="D46" s="31">
        <f>IFERROR('σ и σw, МПа'!D46*$BE$2,"-")</f>
        <v>294</v>
      </c>
      <c r="E46" s="32">
        <f>IFERROR('σ и σw, МПа'!E46*$BE$2,"-")</f>
        <v>283.73333333333329</v>
      </c>
      <c r="F46" s="32">
        <f>IFERROR('σ и σw, МПа'!F46*$BE$2,"-")</f>
        <v>283.73333333333329</v>
      </c>
      <c r="G46" s="32">
        <f>IFERROR('σ и σw, МПа'!G46*$BE$2,"-")</f>
        <v>274.39999999999998</v>
      </c>
      <c r="H46" s="32">
        <f>IFERROR('σ и σw, МПа'!H46*$BE$2,"-")</f>
        <v>255.73333333333329</v>
      </c>
      <c r="I46" s="32">
        <f>IFERROR('σ и σw, МПа'!I46*$BE$2,"-")</f>
        <v>237.99999999999997</v>
      </c>
      <c r="J46" s="32">
        <f>IFERROR('σ и σw, МПа'!J46*$BE$2,"-")</f>
        <v>228.66666666666666</v>
      </c>
      <c r="K46" s="32">
        <f>IFERROR('σ и σw, МПа'!K46*$BE$2,"-")</f>
        <v>210</v>
      </c>
      <c r="L46" s="32" t="str">
        <f>IFERROR('σ и σw, МПа'!L46*$BE$2,"-")</f>
        <v>-</v>
      </c>
      <c r="M46" s="32" t="str">
        <f>IFERROR('σ и σw, МПа'!M46*$BE$2,"-")</f>
        <v>-</v>
      </c>
      <c r="N46" s="32" t="str">
        <f>IFERROR('σ и σw, МПа'!N46*$BE$2,"-")</f>
        <v>-</v>
      </c>
      <c r="O46" s="32" t="str">
        <f>IFERROR('σ и σw, МПа'!O46*$BE$2,"-")</f>
        <v>-</v>
      </c>
      <c r="P46" s="33" t="str">
        <f>IFERROR('σ и σw, МПа'!P46*$BE$2,"-")</f>
        <v>-</v>
      </c>
      <c r="Q46" s="31">
        <f>IFERROR('σ и σw, МПа'!D46*$BF$2,"-")</f>
        <v>378</v>
      </c>
      <c r="R46" s="32">
        <f>IFERROR('σ и σw, МПа'!E46*$BF$2,"-")</f>
        <v>364.8</v>
      </c>
      <c r="S46" s="32">
        <f>IFERROR('σ и σw, МПа'!F46*$BF$2,"-")</f>
        <v>364.8</v>
      </c>
      <c r="T46" s="32">
        <f>IFERROR('σ и σw, МПа'!G46*$BF$2,"-")</f>
        <v>352.8</v>
      </c>
      <c r="U46" s="32">
        <f>IFERROR('σ и σw, МПа'!H46*$BF$2,"-")</f>
        <v>328.8</v>
      </c>
      <c r="V46" s="32">
        <f>IFERROR('σ и σw, МПа'!I46*$BF$2,"-")</f>
        <v>306</v>
      </c>
      <c r="W46" s="32">
        <f>IFERROR('σ и σw, МПа'!J46*$BF$2,"-")</f>
        <v>294</v>
      </c>
      <c r="X46" s="32">
        <f>IFERROR('σ и σw, МПа'!K46*$BF$2,"-")</f>
        <v>270</v>
      </c>
      <c r="Y46" s="32" t="str">
        <f>IFERROR('σ и σw, МПа'!L46*$BF$2,"-")</f>
        <v>-</v>
      </c>
      <c r="Z46" s="32" t="str">
        <f>IFERROR('σ и σw, МПа'!M46*$BF$2,"-")</f>
        <v>-</v>
      </c>
      <c r="AA46" s="32" t="str">
        <f>IFERROR('σ и σw, МПа'!N46*$BF$2,"-")</f>
        <v>-</v>
      </c>
      <c r="AB46" s="32" t="str">
        <f>IFERROR('σ и σw, МПа'!O46*$BF$2,"-")</f>
        <v>-</v>
      </c>
      <c r="AC46" s="33" t="str">
        <f>IFERROR('σ и σw, МПа'!P46*$BF$2,"-")</f>
        <v>-</v>
      </c>
      <c r="AD46" s="31">
        <f>IFERROR('σ и σw, МПа'!Q46*$BG$2,"-")</f>
        <v>220.5</v>
      </c>
      <c r="AE46" s="32">
        <f>IFERROR('σ и σw, МПа'!R46*$BG$2,"-")</f>
        <v>212.79999999999998</v>
      </c>
      <c r="AF46" s="32">
        <f>IFERROR('σ и σw, МПа'!S46*$BG$2,"-")</f>
        <v>212.79999999999998</v>
      </c>
      <c r="AG46" s="32">
        <f>IFERROR('σ и σw, МПа'!T46*$BG$2,"-")</f>
        <v>205.79999999999998</v>
      </c>
      <c r="AH46" s="32">
        <f>IFERROR('σ и σw, МПа'!U46*$BG$2,"-")</f>
        <v>191.79999999999998</v>
      </c>
      <c r="AI46" s="32">
        <f>IFERROR('σ и σw, МПа'!V46*$BG$2,"-")</f>
        <v>178.5</v>
      </c>
      <c r="AJ46" s="32">
        <f>IFERROR('σ и σw, МПа'!W46*$BG$2,"-")</f>
        <v>171.5</v>
      </c>
      <c r="AK46" s="32">
        <f>IFERROR('σ и σw, МПа'!X46*$BG$2,"-")</f>
        <v>157.5</v>
      </c>
      <c r="AL46" s="32" t="str">
        <f>IFERROR('σ и σw, МПа'!Y46*$BG$2,"-")</f>
        <v>-</v>
      </c>
      <c r="AM46" s="32" t="str">
        <f>IFERROR('σ и σw, МПа'!Z46*$BG$2,"-")</f>
        <v>-</v>
      </c>
      <c r="AN46" s="32" t="str">
        <f>IFERROR('σ и σw, МПа'!AA46*$BG$2,"-")</f>
        <v>-</v>
      </c>
      <c r="AO46" s="32" t="str">
        <f>IFERROR('σ и σw, МПа'!AB46*$BG$2,"-")</f>
        <v>-</v>
      </c>
      <c r="AP46" s="33" t="str">
        <f>IFERROR('σ и σw, МПа'!AC46*$BG$2,"-")</f>
        <v>-</v>
      </c>
      <c r="AQ46" s="31">
        <f>IFERROR('σ и σw, МПа'!Q46*$BH$2,"-")</f>
        <v>346.5</v>
      </c>
      <c r="AR46" s="32">
        <f>IFERROR('σ и σw, МПа'!R46*$BH$2,"-")</f>
        <v>334.40000000000003</v>
      </c>
      <c r="AS46" s="32">
        <f>IFERROR('σ и σw, МПа'!S46*$BH$2,"-")</f>
        <v>334.40000000000003</v>
      </c>
      <c r="AT46" s="32">
        <f>IFERROR('σ и σw, МПа'!T46*$BH$2,"-")</f>
        <v>323.40000000000003</v>
      </c>
      <c r="AU46" s="32">
        <f>IFERROR('σ и σw, МПа'!U46*$BH$2,"-")</f>
        <v>301.40000000000003</v>
      </c>
      <c r="AV46" s="32">
        <f>IFERROR('σ и σw, МПа'!V46*$BH$2,"-")</f>
        <v>280.5</v>
      </c>
      <c r="AW46" s="32">
        <f>IFERROR('σ и σw, МПа'!W46*$BH$2,"-")</f>
        <v>269.5</v>
      </c>
      <c r="AX46" s="32">
        <f>IFERROR('σ и σw, МПа'!X46*$BH$2,"-")</f>
        <v>247.50000000000003</v>
      </c>
      <c r="AY46" s="32" t="str">
        <f>IFERROR('σ и σw, МПа'!Y46*$BH$2,"-")</f>
        <v>-</v>
      </c>
      <c r="AZ46" s="32" t="str">
        <f>IFERROR('σ и σw, МПа'!Z46*$BH$2,"-")</f>
        <v>-</v>
      </c>
      <c r="BA46" s="32" t="str">
        <f>IFERROR('σ и σw, МПа'!AA46*$BH$2,"-")</f>
        <v>-</v>
      </c>
      <c r="BB46" s="32" t="str">
        <f>IFERROR('σ и σw, МПа'!AB46*$BH$2,"-")</f>
        <v>-</v>
      </c>
      <c r="BC46" s="33" t="str">
        <f>IFERROR('σ и σw, МПа'!AC46*$BH$2,"-")</f>
        <v>-</v>
      </c>
    </row>
    <row r="47" spans="1:55" ht="25.5" x14ac:dyDescent="0.25">
      <c r="A47" s="10" t="str">
        <f>INDEX('Обработка исходного'!B:B,ROW($B$3)+4*(ROW($B47)-ROW($B$3)))</f>
        <v>Сталь углеродистая</v>
      </c>
      <c r="B47" s="47">
        <f>INDEX('Обработка исходного'!D:D,ROW($B$3)+4*(ROW($B47)-ROW($B$3)))</f>
        <v>35</v>
      </c>
      <c r="C47" s="27" t="str">
        <f>'Rp0,2, МПа'!C47</f>
        <v>Заготовки крепежных деталей диаметром до 300 мм, КП275*</v>
      </c>
      <c r="D47" s="31">
        <f>IFERROR('σ и σw, МПа'!D47*$BE$2,"-")</f>
        <v>256.66666666666669</v>
      </c>
      <c r="E47" s="32">
        <f>IFERROR('σ и σw, МПа'!E47*$BE$2,"-")</f>
        <v>237.99999999999997</v>
      </c>
      <c r="F47" s="32">
        <f>IFERROR('σ и σw, МПа'!F47*$BE$2,"-")</f>
        <v>219.33333333333331</v>
      </c>
      <c r="G47" s="32">
        <f>IFERROR('σ и σw, МПа'!G47*$BE$2,"-")</f>
        <v>210</v>
      </c>
      <c r="H47" s="32">
        <f>IFERROR('σ и σw, МПа'!H47*$BE$2,"-")</f>
        <v>210</v>
      </c>
      <c r="I47" s="32">
        <f>IFERROR('σ и σw, МПа'!I47*$BE$2,"-")</f>
        <v>173.6</v>
      </c>
      <c r="J47" s="32">
        <f>IFERROR('σ и σw, МПа'!J47*$BE$2,"-")</f>
        <v>137.19999999999999</v>
      </c>
      <c r="K47" s="32">
        <f>IFERROR('σ и σw, МПа'!K47*$BE$2,"-")</f>
        <v>118.53333333333333</v>
      </c>
      <c r="L47" s="32" t="str">
        <f>IFERROR('σ и σw, МПа'!L47*$BE$2,"-")</f>
        <v>-</v>
      </c>
      <c r="M47" s="32" t="str">
        <f>IFERROR('σ и σw, МПа'!M47*$BE$2,"-")</f>
        <v>-</v>
      </c>
      <c r="N47" s="32" t="str">
        <f>IFERROR('σ и σw, МПа'!N47*$BE$2,"-")</f>
        <v>-</v>
      </c>
      <c r="O47" s="32" t="str">
        <f>IFERROR('σ и σw, МПа'!O47*$BE$2,"-")</f>
        <v>-</v>
      </c>
      <c r="P47" s="33" t="str">
        <f>IFERROR('σ и σw, МПа'!P47*$BE$2,"-")</f>
        <v>-</v>
      </c>
      <c r="Q47" s="31">
        <f>IFERROR('σ и σw, МПа'!D47*$BF$2,"-")</f>
        <v>330</v>
      </c>
      <c r="R47" s="32">
        <f>IFERROR('σ и σw, МПа'!E47*$BF$2,"-")</f>
        <v>306</v>
      </c>
      <c r="S47" s="32">
        <f>IFERROR('σ и σw, МПа'!F47*$BF$2,"-")</f>
        <v>282</v>
      </c>
      <c r="T47" s="32">
        <f>IFERROR('σ и σw, МПа'!G47*$BF$2,"-")</f>
        <v>270</v>
      </c>
      <c r="U47" s="32">
        <f>IFERROR('σ и σw, МПа'!H47*$BF$2,"-")</f>
        <v>270</v>
      </c>
      <c r="V47" s="32">
        <f>IFERROR('σ и σw, МПа'!I47*$BF$2,"-")</f>
        <v>223.20000000000002</v>
      </c>
      <c r="W47" s="32">
        <f>IFERROR('σ и σw, МПа'!J47*$BF$2,"-")</f>
        <v>176.4</v>
      </c>
      <c r="X47" s="32">
        <f>IFERROR('σ и σw, МПа'!K47*$BF$2,"-")</f>
        <v>152.4</v>
      </c>
      <c r="Y47" s="32" t="str">
        <f>IFERROR('σ и σw, МПа'!L47*$BF$2,"-")</f>
        <v>-</v>
      </c>
      <c r="Z47" s="32" t="str">
        <f>IFERROR('σ и σw, МПа'!M47*$BF$2,"-")</f>
        <v>-</v>
      </c>
      <c r="AA47" s="32" t="str">
        <f>IFERROR('σ и σw, МПа'!N47*$BF$2,"-")</f>
        <v>-</v>
      </c>
      <c r="AB47" s="32" t="str">
        <f>IFERROR('σ и σw, МПа'!O47*$BF$2,"-")</f>
        <v>-</v>
      </c>
      <c r="AC47" s="33" t="str">
        <f>IFERROR('σ и σw, МПа'!P47*$BF$2,"-")</f>
        <v>-</v>
      </c>
      <c r="AD47" s="31">
        <f>IFERROR('σ и σw, МПа'!Q47*$BG$2,"-")</f>
        <v>192.5</v>
      </c>
      <c r="AE47" s="32">
        <f>IFERROR('σ и σw, МПа'!R47*$BG$2,"-")</f>
        <v>178.5</v>
      </c>
      <c r="AF47" s="32">
        <f>IFERROR('σ и σw, МПа'!S47*$BG$2,"-")</f>
        <v>164.5</v>
      </c>
      <c r="AG47" s="32">
        <f>IFERROR('σ и σw, МПа'!T47*$BG$2,"-")</f>
        <v>157.5</v>
      </c>
      <c r="AH47" s="32">
        <f>IFERROR('σ и σw, МПа'!U47*$BG$2,"-")</f>
        <v>157.5</v>
      </c>
      <c r="AI47" s="32">
        <f>IFERROR('σ и σw, МПа'!V47*$BG$2,"-")</f>
        <v>130.19999999999999</v>
      </c>
      <c r="AJ47" s="32">
        <f>IFERROR('σ и σw, МПа'!W47*$BG$2,"-")</f>
        <v>102.89999999999999</v>
      </c>
      <c r="AK47" s="32">
        <f>IFERROR('σ и σw, МПа'!X47*$BG$2,"-")</f>
        <v>88.899999999999991</v>
      </c>
      <c r="AL47" s="32" t="str">
        <f>IFERROR('σ и σw, МПа'!Y47*$BG$2,"-")</f>
        <v>-</v>
      </c>
      <c r="AM47" s="32" t="str">
        <f>IFERROR('σ и σw, МПа'!Z47*$BG$2,"-")</f>
        <v>-</v>
      </c>
      <c r="AN47" s="32" t="str">
        <f>IFERROR('σ и σw, МПа'!AA47*$BG$2,"-")</f>
        <v>-</v>
      </c>
      <c r="AO47" s="32" t="str">
        <f>IFERROR('σ и σw, МПа'!AB47*$BG$2,"-")</f>
        <v>-</v>
      </c>
      <c r="AP47" s="33" t="str">
        <f>IFERROR('σ и σw, МПа'!AC47*$BG$2,"-")</f>
        <v>-</v>
      </c>
      <c r="AQ47" s="31">
        <f>IFERROR('σ и σw, МПа'!Q47*$BH$2,"-")</f>
        <v>302.5</v>
      </c>
      <c r="AR47" s="32">
        <f>IFERROR('σ и σw, МПа'!R47*$BH$2,"-")</f>
        <v>280.5</v>
      </c>
      <c r="AS47" s="32">
        <f>IFERROR('σ и σw, МПа'!S47*$BH$2,"-")</f>
        <v>258.5</v>
      </c>
      <c r="AT47" s="32">
        <f>IFERROR('σ и σw, МПа'!T47*$BH$2,"-")</f>
        <v>247.50000000000003</v>
      </c>
      <c r="AU47" s="32">
        <f>IFERROR('σ и σw, МПа'!U47*$BH$2,"-")</f>
        <v>247.50000000000003</v>
      </c>
      <c r="AV47" s="32">
        <f>IFERROR('σ и σw, МПа'!V47*$BH$2,"-")</f>
        <v>204.60000000000002</v>
      </c>
      <c r="AW47" s="32">
        <f>IFERROR('σ и σw, МПа'!W47*$BH$2,"-")</f>
        <v>161.70000000000002</v>
      </c>
      <c r="AX47" s="32">
        <f>IFERROR('σ и σw, МПа'!X47*$BH$2,"-")</f>
        <v>139.70000000000002</v>
      </c>
      <c r="AY47" s="32" t="str">
        <f>IFERROR('σ и σw, МПа'!Y47*$BH$2,"-")</f>
        <v>-</v>
      </c>
      <c r="AZ47" s="32" t="str">
        <f>IFERROR('σ и σw, МПа'!Z47*$BH$2,"-")</f>
        <v>-</v>
      </c>
      <c r="BA47" s="32" t="str">
        <f>IFERROR('σ и σw, МПа'!AA47*$BH$2,"-")</f>
        <v>-</v>
      </c>
      <c r="BB47" s="32" t="str">
        <f>IFERROR('σ и σw, МПа'!AB47*$BH$2,"-")</f>
        <v>-</v>
      </c>
      <c r="BC47" s="33" t="str">
        <f>IFERROR('σ и σw, МПа'!AC47*$BH$2,"-")</f>
        <v>-</v>
      </c>
    </row>
    <row r="48" spans="1:55" x14ac:dyDescent="0.25">
      <c r="A48" s="10" t="str">
        <f>INDEX('Обработка исходного'!B:B,ROW($B$3)+4*(ROW($B48)-ROW($B$3)))</f>
        <v>Сталь углеродистая</v>
      </c>
      <c r="B48" s="47">
        <f>INDEX('Обработка исходного'!D:D,ROW($B$3)+4*(ROW($B48)-ROW($B$3)))</f>
        <v>40</v>
      </c>
      <c r="C48" s="27" t="str">
        <f>'Rp0,2, МПа'!C48</f>
        <v>Поковки диаметром от 300 до 800 мм, КП215*</v>
      </c>
      <c r="D48" s="31">
        <f>IFERROR('σ и σw, МПа'!D48*$BE$2,"-")</f>
        <v>200.66666666666666</v>
      </c>
      <c r="E48" s="32">
        <f>IFERROR('σ и σw, МПа'!E48*$BE$2,"-")</f>
        <v>182.93333333333331</v>
      </c>
      <c r="F48" s="32">
        <f>IFERROR('σ и σw, МПа'!F48*$BE$2,"-")</f>
        <v>173.6</v>
      </c>
      <c r="G48" s="32">
        <f>IFERROR('σ и σw, МПа'!G48*$BE$2,"-")</f>
        <v>165.2</v>
      </c>
      <c r="H48" s="32">
        <f>IFERROR('σ и σw, МПа'!H48*$BE$2,"-")</f>
        <v>146.53333333333333</v>
      </c>
      <c r="I48" s="32">
        <f>IFERROR('σ и σw, МПа'!I48*$BE$2,"-")</f>
        <v>146.53333333333333</v>
      </c>
      <c r="J48" s="32">
        <f>IFERROR('σ и σw, МПа'!J48*$BE$2,"-")</f>
        <v>146.53333333333333</v>
      </c>
      <c r="K48" s="32">
        <f>IFERROR('σ и σw, МПа'!K48*$BE$2,"-")</f>
        <v>137.19999999999999</v>
      </c>
      <c r="L48" s="32" t="str">
        <f>IFERROR('σ и σw, МПа'!L48*$BE$2,"-")</f>
        <v>-</v>
      </c>
      <c r="M48" s="32" t="str">
        <f>IFERROR('σ и σw, МПа'!M48*$BE$2,"-")</f>
        <v>-</v>
      </c>
      <c r="N48" s="32" t="str">
        <f>IFERROR('σ и σw, МПа'!N48*$BE$2,"-")</f>
        <v>-</v>
      </c>
      <c r="O48" s="32" t="str">
        <f>IFERROR('σ и σw, МПа'!O48*$BE$2,"-")</f>
        <v>-</v>
      </c>
      <c r="P48" s="33" t="str">
        <f>IFERROR('σ и σw, МПа'!P48*$BE$2,"-")</f>
        <v>-</v>
      </c>
      <c r="Q48" s="31">
        <f>IFERROR('σ и σw, МПа'!D48*$BF$2,"-")</f>
        <v>258</v>
      </c>
      <c r="R48" s="32">
        <f>IFERROR('σ и σw, МПа'!E48*$BF$2,"-")</f>
        <v>235.2</v>
      </c>
      <c r="S48" s="32">
        <f>IFERROR('σ и σw, МПа'!F48*$BF$2,"-")</f>
        <v>223.20000000000002</v>
      </c>
      <c r="T48" s="32">
        <f>IFERROR('σ и σw, МПа'!G48*$BF$2,"-")</f>
        <v>212.4</v>
      </c>
      <c r="U48" s="32">
        <f>IFERROR('σ и σw, МПа'!H48*$BF$2,"-")</f>
        <v>188.4</v>
      </c>
      <c r="V48" s="32">
        <f>IFERROR('σ и σw, МПа'!I48*$BF$2,"-")</f>
        <v>188.4</v>
      </c>
      <c r="W48" s="32">
        <f>IFERROR('σ и σw, МПа'!J48*$BF$2,"-")</f>
        <v>188.4</v>
      </c>
      <c r="X48" s="32">
        <f>IFERROR('σ и σw, МПа'!K48*$BF$2,"-")</f>
        <v>176.4</v>
      </c>
      <c r="Y48" s="32" t="str">
        <f>IFERROR('σ и σw, МПа'!L48*$BF$2,"-")</f>
        <v>-</v>
      </c>
      <c r="Z48" s="32" t="str">
        <f>IFERROR('σ и σw, МПа'!M48*$BF$2,"-")</f>
        <v>-</v>
      </c>
      <c r="AA48" s="32" t="str">
        <f>IFERROR('σ и σw, МПа'!N48*$BF$2,"-")</f>
        <v>-</v>
      </c>
      <c r="AB48" s="32" t="str">
        <f>IFERROR('σ и σw, МПа'!O48*$BF$2,"-")</f>
        <v>-</v>
      </c>
      <c r="AC48" s="33" t="str">
        <f>IFERROR('σ и σw, МПа'!P48*$BF$2,"-")</f>
        <v>-</v>
      </c>
      <c r="AD48" s="31">
        <f>IFERROR('σ и σw, МПа'!Q48*$BG$2,"-")</f>
        <v>150.5</v>
      </c>
      <c r="AE48" s="32">
        <f>IFERROR('σ и σw, МПа'!R48*$BG$2,"-")</f>
        <v>137.19999999999999</v>
      </c>
      <c r="AF48" s="32">
        <f>IFERROR('σ и σw, МПа'!S48*$BG$2,"-")</f>
        <v>130.19999999999999</v>
      </c>
      <c r="AG48" s="32">
        <f>IFERROR('σ и σw, МПа'!T48*$BG$2,"-")</f>
        <v>123.89999999999999</v>
      </c>
      <c r="AH48" s="32">
        <f>IFERROR('σ и σw, МПа'!U48*$BG$2,"-")</f>
        <v>109.89999999999999</v>
      </c>
      <c r="AI48" s="32">
        <f>IFERROR('σ и σw, МПа'!V48*$BG$2,"-")</f>
        <v>109.89999999999999</v>
      </c>
      <c r="AJ48" s="32">
        <f>IFERROR('σ и σw, МПа'!W48*$BG$2,"-")</f>
        <v>109.89999999999999</v>
      </c>
      <c r="AK48" s="32">
        <f>IFERROR('σ и σw, МПа'!X48*$BG$2,"-")</f>
        <v>102.89999999999999</v>
      </c>
      <c r="AL48" s="32" t="str">
        <f>IFERROR('σ и σw, МПа'!Y48*$BG$2,"-")</f>
        <v>-</v>
      </c>
      <c r="AM48" s="32" t="str">
        <f>IFERROR('σ и σw, МПа'!Z48*$BG$2,"-")</f>
        <v>-</v>
      </c>
      <c r="AN48" s="32" t="str">
        <f>IFERROR('σ и σw, МПа'!AA48*$BG$2,"-")</f>
        <v>-</v>
      </c>
      <c r="AO48" s="32" t="str">
        <f>IFERROR('σ и σw, МПа'!AB48*$BG$2,"-")</f>
        <v>-</v>
      </c>
      <c r="AP48" s="33" t="str">
        <f>IFERROR('σ и σw, МПа'!AC48*$BG$2,"-")</f>
        <v>-</v>
      </c>
      <c r="AQ48" s="31">
        <f>IFERROR('σ и σw, МПа'!Q48*$BH$2,"-")</f>
        <v>236.50000000000003</v>
      </c>
      <c r="AR48" s="32">
        <f>IFERROR('σ и σw, МПа'!R48*$BH$2,"-")</f>
        <v>215.60000000000002</v>
      </c>
      <c r="AS48" s="32">
        <f>IFERROR('σ и σw, МПа'!S48*$BH$2,"-")</f>
        <v>204.60000000000002</v>
      </c>
      <c r="AT48" s="32">
        <f>IFERROR('σ и σw, МПа'!T48*$BH$2,"-")</f>
        <v>194.70000000000002</v>
      </c>
      <c r="AU48" s="32">
        <f>IFERROR('σ и σw, МПа'!U48*$BH$2,"-")</f>
        <v>172.70000000000002</v>
      </c>
      <c r="AV48" s="32">
        <f>IFERROR('σ и σw, МПа'!V48*$BH$2,"-")</f>
        <v>172.70000000000002</v>
      </c>
      <c r="AW48" s="32">
        <f>IFERROR('σ и σw, МПа'!W48*$BH$2,"-")</f>
        <v>172.70000000000002</v>
      </c>
      <c r="AX48" s="32">
        <f>IFERROR('σ и σw, МПа'!X48*$BH$2,"-")</f>
        <v>161.70000000000002</v>
      </c>
      <c r="AY48" s="32" t="str">
        <f>IFERROR('σ и σw, МПа'!Y48*$BH$2,"-")</f>
        <v>-</v>
      </c>
      <c r="AZ48" s="32" t="str">
        <f>IFERROR('σ и σw, МПа'!Z48*$BH$2,"-")</f>
        <v>-</v>
      </c>
      <c r="BA48" s="32" t="str">
        <f>IFERROR('σ и σw, МПа'!AA48*$BH$2,"-")</f>
        <v>-</v>
      </c>
      <c r="BB48" s="32" t="str">
        <f>IFERROR('σ и σw, МПа'!AB48*$BH$2,"-")</f>
        <v>-</v>
      </c>
      <c r="BC48" s="33" t="str">
        <f>IFERROR('σ и σw, МПа'!AC48*$BH$2,"-")</f>
        <v>-</v>
      </c>
    </row>
    <row r="49" spans="1:55" x14ac:dyDescent="0.25">
      <c r="A49" s="10" t="str">
        <f>INDEX('Обработка исходного'!B:B,ROW($B$3)+4*(ROW($B49)-ROW($B$3)))</f>
        <v>Сталь углеродистая</v>
      </c>
      <c r="B49" s="47">
        <f>INDEX('Обработка исходного'!D:D,ROW($B$3)+4*(ROW($B49)-ROW($B$3)))</f>
        <v>40</v>
      </c>
      <c r="C49" s="27" t="str">
        <f>'Rp0,2, МПа'!C49</f>
        <v>Поковки диаметром от 100 до 500 мм, КП245*</v>
      </c>
      <c r="D49" s="31">
        <f>IFERROR('σ и σw, МПа'!D49*$BE$2,"-")</f>
        <v>228.66666666666666</v>
      </c>
      <c r="E49" s="32">
        <f>IFERROR('σ и σw, МПа'!E49*$BE$2,"-")</f>
        <v>210.93333333333331</v>
      </c>
      <c r="F49" s="32">
        <f>IFERROR('σ и σw, МПа'!F49*$BE$2,"-")</f>
        <v>192.26666666666668</v>
      </c>
      <c r="G49" s="32">
        <f>IFERROR('σ и σw, МПа'!G49*$BE$2,"-")</f>
        <v>182.93333333333331</v>
      </c>
      <c r="H49" s="32">
        <f>IFERROR('σ и σw, МПа'!H49*$BE$2,"-")</f>
        <v>182.93333333333331</v>
      </c>
      <c r="I49" s="32">
        <f>IFERROR('σ и σw, МПа'!I49*$BE$2,"-")</f>
        <v>165.2</v>
      </c>
      <c r="J49" s="32">
        <f>IFERROR('σ и σw, МПа'!J49*$BE$2,"-")</f>
        <v>165.2</v>
      </c>
      <c r="K49" s="32">
        <f>IFERROR('σ и σw, МПа'!K49*$BE$2,"-")</f>
        <v>155.86666666666665</v>
      </c>
      <c r="L49" s="32" t="str">
        <f>IFERROR('σ и σw, МПа'!L49*$BE$2,"-")</f>
        <v>-</v>
      </c>
      <c r="M49" s="32" t="str">
        <f>IFERROR('σ и σw, МПа'!M49*$BE$2,"-")</f>
        <v>-</v>
      </c>
      <c r="N49" s="32" t="str">
        <f>IFERROR('σ и σw, МПа'!N49*$BE$2,"-")</f>
        <v>-</v>
      </c>
      <c r="O49" s="32" t="str">
        <f>IFERROR('σ и σw, МПа'!O49*$BE$2,"-")</f>
        <v>-</v>
      </c>
      <c r="P49" s="33" t="str">
        <f>IFERROR('σ и σw, МПа'!P49*$BE$2,"-")</f>
        <v>-</v>
      </c>
      <c r="Q49" s="31">
        <f>IFERROR('σ и σw, МПа'!D49*$BF$2,"-")</f>
        <v>294</v>
      </c>
      <c r="R49" s="32">
        <f>IFERROR('σ и σw, МПа'!E49*$BF$2,"-")</f>
        <v>271.2</v>
      </c>
      <c r="S49" s="32">
        <f>IFERROR('σ и σw, МПа'!F49*$BF$2,"-")</f>
        <v>247.20000000000002</v>
      </c>
      <c r="T49" s="32">
        <f>IFERROR('σ и σw, МПа'!G49*$BF$2,"-")</f>
        <v>235.2</v>
      </c>
      <c r="U49" s="32">
        <f>IFERROR('σ и σw, МПа'!H49*$BF$2,"-")</f>
        <v>235.2</v>
      </c>
      <c r="V49" s="32">
        <f>IFERROR('σ и σw, МПа'!I49*$BF$2,"-")</f>
        <v>212.4</v>
      </c>
      <c r="W49" s="32">
        <f>IFERROR('σ и σw, МПа'!J49*$BF$2,"-")</f>
        <v>212.4</v>
      </c>
      <c r="X49" s="32">
        <f>IFERROR('σ и σw, МПа'!K49*$BF$2,"-")</f>
        <v>200.4</v>
      </c>
      <c r="Y49" s="32" t="str">
        <f>IFERROR('σ и σw, МПа'!L49*$BF$2,"-")</f>
        <v>-</v>
      </c>
      <c r="Z49" s="32" t="str">
        <f>IFERROR('σ и σw, МПа'!M49*$BF$2,"-")</f>
        <v>-</v>
      </c>
      <c r="AA49" s="32" t="str">
        <f>IFERROR('σ и σw, МПа'!N49*$BF$2,"-")</f>
        <v>-</v>
      </c>
      <c r="AB49" s="32" t="str">
        <f>IFERROR('σ и σw, МПа'!O49*$BF$2,"-")</f>
        <v>-</v>
      </c>
      <c r="AC49" s="33" t="str">
        <f>IFERROR('σ и σw, МПа'!P49*$BF$2,"-")</f>
        <v>-</v>
      </c>
      <c r="AD49" s="31">
        <f>IFERROR('σ и σw, МПа'!Q49*$BG$2,"-")</f>
        <v>171.5</v>
      </c>
      <c r="AE49" s="32">
        <f>IFERROR('σ и σw, МПа'!R49*$BG$2,"-")</f>
        <v>158.19999999999999</v>
      </c>
      <c r="AF49" s="32">
        <f>IFERROR('σ и σw, МПа'!S49*$BG$2,"-")</f>
        <v>144.19999999999999</v>
      </c>
      <c r="AG49" s="32">
        <f>IFERROR('σ и σw, МПа'!T49*$BG$2,"-")</f>
        <v>137.19999999999999</v>
      </c>
      <c r="AH49" s="32">
        <f>IFERROR('σ и σw, МПа'!U49*$BG$2,"-")</f>
        <v>137.19999999999999</v>
      </c>
      <c r="AI49" s="32">
        <f>IFERROR('σ и σw, МПа'!V49*$BG$2,"-")</f>
        <v>123.89999999999999</v>
      </c>
      <c r="AJ49" s="32">
        <f>IFERROR('σ и σw, МПа'!W49*$BG$2,"-")</f>
        <v>123.89999999999999</v>
      </c>
      <c r="AK49" s="32">
        <f>IFERROR('σ и σw, МПа'!X49*$BG$2,"-")</f>
        <v>116.89999999999999</v>
      </c>
      <c r="AL49" s="32" t="str">
        <f>IFERROR('σ и σw, МПа'!Y49*$BG$2,"-")</f>
        <v>-</v>
      </c>
      <c r="AM49" s="32" t="str">
        <f>IFERROR('σ и σw, МПа'!Z49*$BG$2,"-")</f>
        <v>-</v>
      </c>
      <c r="AN49" s="32" t="str">
        <f>IFERROR('σ и σw, МПа'!AA49*$BG$2,"-")</f>
        <v>-</v>
      </c>
      <c r="AO49" s="32" t="str">
        <f>IFERROR('σ и σw, МПа'!AB49*$BG$2,"-")</f>
        <v>-</v>
      </c>
      <c r="AP49" s="33" t="str">
        <f>IFERROR('σ и σw, МПа'!AC49*$BG$2,"-")</f>
        <v>-</v>
      </c>
      <c r="AQ49" s="31">
        <f>IFERROR('σ и σw, МПа'!Q49*$BH$2,"-")</f>
        <v>269.5</v>
      </c>
      <c r="AR49" s="32">
        <f>IFERROR('σ и σw, МПа'!R49*$BH$2,"-")</f>
        <v>248.60000000000002</v>
      </c>
      <c r="AS49" s="32">
        <f>IFERROR('σ и σw, МПа'!S49*$BH$2,"-")</f>
        <v>226.60000000000002</v>
      </c>
      <c r="AT49" s="32">
        <f>IFERROR('σ и σw, МПа'!T49*$BH$2,"-")</f>
        <v>215.60000000000002</v>
      </c>
      <c r="AU49" s="32">
        <f>IFERROR('σ и σw, МПа'!U49*$BH$2,"-")</f>
        <v>215.60000000000002</v>
      </c>
      <c r="AV49" s="32">
        <f>IFERROR('σ и σw, МПа'!V49*$BH$2,"-")</f>
        <v>194.70000000000002</v>
      </c>
      <c r="AW49" s="32">
        <f>IFERROR('σ и σw, МПа'!W49*$BH$2,"-")</f>
        <v>194.70000000000002</v>
      </c>
      <c r="AX49" s="32">
        <f>IFERROR('σ и σw, МПа'!X49*$BH$2,"-")</f>
        <v>183.70000000000002</v>
      </c>
      <c r="AY49" s="32" t="str">
        <f>IFERROR('σ и σw, МПа'!Y49*$BH$2,"-")</f>
        <v>-</v>
      </c>
      <c r="AZ49" s="32" t="str">
        <f>IFERROR('σ и σw, МПа'!Z49*$BH$2,"-")</f>
        <v>-</v>
      </c>
      <c r="BA49" s="32" t="str">
        <f>IFERROR('σ и σw, МПа'!AA49*$BH$2,"-")</f>
        <v>-</v>
      </c>
      <c r="BB49" s="32" t="str">
        <f>IFERROR('σ и σw, МПа'!AB49*$BH$2,"-")</f>
        <v>-</v>
      </c>
      <c r="BC49" s="33" t="str">
        <f>IFERROR('σ и σw, МПа'!AC49*$BH$2,"-")</f>
        <v>-</v>
      </c>
    </row>
    <row r="50" spans="1:55" x14ac:dyDescent="0.25">
      <c r="A50" s="10" t="str">
        <f>INDEX('Обработка исходного'!B:B,ROW($B$3)+4*(ROW($B50)-ROW($B$3)))</f>
        <v>Сталь углеродистая</v>
      </c>
      <c r="B50" s="47">
        <f>INDEX('Обработка исходного'!D:D,ROW($B$3)+4*(ROW($B50)-ROW($B$3)))</f>
        <v>40</v>
      </c>
      <c r="C50" s="27" t="str">
        <f>'Rp0,2, МПа'!C50</f>
        <v>Поковки диаметром до 800 мм, КП275*</v>
      </c>
      <c r="D50" s="31">
        <f>IFERROR('σ и σw, МПа'!D50*$BE$2,"-")</f>
        <v>256.66666666666669</v>
      </c>
      <c r="E50" s="32">
        <f>IFERROR('σ и σw, МПа'!E50*$BE$2,"-")</f>
        <v>237.99999999999997</v>
      </c>
      <c r="F50" s="32">
        <f>IFERROR('σ и σw, МПа'!F50*$BE$2,"-")</f>
        <v>219.33333333333331</v>
      </c>
      <c r="G50" s="32">
        <f>IFERROR('σ и σw, МПа'!G50*$BE$2,"-")</f>
        <v>201.6</v>
      </c>
      <c r="H50" s="32">
        <f>IFERROR('σ и σw, МПа'!H50*$BE$2,"-")</f>
        <v>192.26666666666668</v>
      </c>
      <c r="I50" s="32">
        <f>IFERROR('σ и σw, МПа'!I50*$BE$2,"-")</f>
        <v>182.93333333333331</v>
      </c>
      <c r="J50" s="32">
        <f>IFERROR('σ и σw, МПа'!J50*$BE$2,"-")</f>
        <v>182.93333333333331</v>
      </c>
      <c r="K50" s="32">
        <f>IFERROR('σ и σw, МПа'!K50*$BE$2,"-")</f>
        <v>182.93333333333331</v>
      </c>
      <c r="L50" s="32" t="str">
        <f>IFERROR('σ и σw, МПа'!L50*$BE$2,"-")</f>
        <v>-</v>
      </c>
      <c r="M50" s="32" t="str">
        <f>IFERROR('σ и σw, МПа'!M50*$BE$2,"-")</f>
        <v>-</v>
      </c>
      <c r="N50" s="32" t="str">
        <f>IFERROR('σ и σw, МПа'!N50*$BE$2,"-")</f>
        <v>-</v>
      </c>
      <c r="O50" s="32" t="str">
        <f>IFERROR('σ и σw, МПа'!O50*$BE$2,"-")</f>
        <v>-</v>
      </c>
      <c r="P50" s="33" t="str">
        <f>IFERROR('σ и σw, МПа'!P50*$BE$2,"-")</f>
        <v>-</v>
      </c>
      <c r="Q50" s="31">
        <f>IFERROR('σ и σw, МПа'!D50*$BF$2,"-")</f>
        <v>330</v>
      </c>
      <c r="R50" s="32">
        <f>IFERROR('σ и σw, МПа'!E50*$BF$2,"-")</f>
        <v>306</v>
      </c>
      <c r="S50" s="32">
        <f>IFERROR('σ и σw, МПа'!F50*$BF$2,"-")</f>
        <v>282</v>
      </c>
      <c r="T50" s="32">
        <f>IFERROR('σ и σw, МПа'!G50*$BF$2,"-")</f>
        <v>259.2</v>
      </c>
      <c r="U50" s="32">
        <f>IFERROR('σ и σw, МПа'!H50*$BF$2,"-")</f>
        <v>247.20000000000002</v>
      </c>
      <c r="V50" s="32">
        <f>IFERROR('σ и σw, МПа'!I50*$BF$2,"-")</f>
        <v>235.2</v>
      </c>
      <c r="W50" s="32">
        <f>IFERROR('σ и σw, МПа'!J50*$BF$2,"-")</f>
        <v>235.2</v>
      </c>
      <c r="X50" s="32">
        <f>IFERROR('σ и σw, МПа'!K50*$BF$2,"-")</f>
        <v>235.2</v>
      </c>
      <c r="Y50" s="32" t="str">
        <f>IFERROR('σ и σw, МПа'!L50*$BF$2,"-")</f>
        <v>-</v>
      </c>
      <c r="Z50" s="32" t="str">
        <f>IFERROR('σ и σw, МПа'!M50*$BF$2,"-")</f>
        <v>-</v>
      </c>
      <c r="AA50" s="32" t="str">
        <f>IFERROR('σ и σw, МПа'!N50*$BF$2,"-")</f>
        <v>-</v>
      </c>
      <c r="AB50" s="32" t="str">
        <f>IFERROR('σ и σw, МПа'!O50*$BF$2,"-")</f>
        <v>-</v>
      </c>
      <c r="AC50" s="33" t="str">
        <f>IFERROR('σ и σw, МПа'!P50*$BF$2,"-")</f>
        <v>-</v>
      </c>
      <c r="AD50" s="31">
        <f>IFERROR('σ и σw, МПа'!Q50*$BG$2,"-")</f>
        <v>192.5</v>
      </c>
      <c r="AE50" s="32">
        <f>IFERROR('σ и σw, МПа'!R50*$BG$2,"-")</f>
        <v>178.5</v>
      </c>
      <c r="AF50" s="32">
        <f>IFERROR('σ и σw, МПа'!S50*$BG$2,"-")</f>
        <v>164.5</v>
      </c>
      <c r="AG50" s="32">
        <f>IFERROR('σ и σw, МПа'!T50*$BG$2,"-")</f>
        <v>151.19999999999999</v>
      </c>
      <c r="AH50" s="32">
        <f>IFERROR('σ и σw, МПа'!U50*$BG$2,"-")</f>
        <v>144.19999999999999</v>
      </c>
      <c r="AI50" s="32">
        <f>IFERROR('σ и σw, МПа'!V50*$BG$2,"-")</f>
        <v>137.19999999999999</v>
      </c>
      <c r="AJ50" s="32">
        <f>IFERROR('σ и σw, МПа'!W50*$BG$2,"-")</f>
        <v>137.19999999999999</v>
      </c>
      <c r="AK50" s="32">
        <f>IFERROR('σ и σw, МПа'!X50*$BG$2,"-")</f>
        <v>137.19999999999999</v>
      </c>
      <c r="AL50" s="32" t="str">
        <f>IFERROR('σ и σw, МПа'!Y50*$BG$2,"-")</f>
        <v>-</v>
      </c>
      <c r="AM50" s="32" t="str">
        <f>IFERROR('σ и σw, МПа'!Z50*$BG$2,"-")</f>
        <v>-</v>
      </c>
      <c r="AN50" s="32" t="str">
        <f>IFERROR('σ и σw, МПа'!AA50*$BG$2,"-")</f>
        <v>-</v>
      </c>
      <c r="AO50" s="32" t="str">
        <f>IFERROR('σ и σw, МПа'!AB50*$BG$2,"-")</f>
        <v>-</v>
      </c>
      <c r="AP50" s="33" t="str">
        <f>IFERROR('σ и σw, МПа'!AC50*$BG$2,"-")</f>
        <v>-</v>
      </c>
      <c r="AQ50" s="31">
        <f>IFERROR('σ и σw, МПа'!Q50*$BH$2,"-")</f>
        <v>302.5</v>
      </c>
      <c r="AR50" s="32">
        <f>IFERROR('σ и σw, МПа'!R50*$BH$2,"-")</f>
        <v>280.5</v>
      </c>
      <c r="AS50" s="32">
        <f>IFERROR('σ и σw, МПа'!S50*$BH$2,"-")</f>
        <v>258.5</v>
      </c>
      <c r="AT50" s="32">
        <f>IFERROR('σ и σw, МПа'!T50*$BH$2,"-")</f>
        <v>237.60000000000002</v>
      </c>
      <c r="AU50" s="32">
        <f>IFERROR('σ и σw, МПа'!U50*$BH$2,"-")</f>
        <v>226.60000000000002</v>
      </c>
      <c r="AV50" s="32">
        <f>IFERROR('σ и σw, МПа'!V50*$BH$2,"-")</f>
        <v>215.60000000000002</v>
      </c>
      <c r="AW50" s="32">
        <f>IFERROR('σ и σw, МПа'!W50*$BH$2,"-")</f>
        <v>215.60000000000002</v>
      </c>
      <c r="AX50" s="32">
        <f>IFERROR('σ и σw, МПа'!X50*$BH$2,"-")</f>
        <v>215.60000000000002</v>
      </c>
      <c r="AY50" s="32" t="str">
        <f>IFERROR('σ и σw, МПа'!Y50*$BH$2,"-")</f>
        <v>-</v>
      </c>
      <c r="AZ50" s="32" t="str">
        <f>IFERROR('σ и σw, МПа'!Z50*$BH$2,"-")</f>
        <v>-</v>
      </c>
      <c r="BA50" s="32" t="str">
        <f>IFERROR('σ и σw, МПа'!AA50*$BH$2,"-")</f>
        <v>-</v>
      </c>
      <c r="BB50" s="32" t="str">
        <f>IFERROR('σ и σw, МПа'!AB50*$BH$2,"-")</f>
        <v>-</v>
      </c>
      <c r="BC50" s="33" t="str">
        <f>IFERROR('σ и σw, МПа'!AC50*$BH$2,"-")</f>
        <v>-</v>
      </c>
    </row>
    <row r="51" spans="1:55" x14ac:dyDescent="0.25">
      <c r="A51" s="10" t="str">
        <f>INDEX('Обработка исходного'!B:B,ROW($B$3)+4*(ROW($B51)-ROW($B$3)))</f>
        <v>Сталь углеродистая</v>
      </c>
      <c r="B51" s="47">
        <f>INDEX('Обработка исходного'!D:D,ROW($B$3)+4*(ROW($B51)-ROW($B$3)))</f>
        <v>40</v>
      </c>
      <c r="C51" s="27" t="str">
        <f>'Rp0,2, МПа'!C51</f>
        <v>Поковки диаметром от 100 до 300 мм, КП315*</v>
      </c>
      <c r="D51" s="31">
        <f>IFERROR('σ и σw, МПа'!D51*$BE$2,"-")</f>
        <v>294</v>
      </c>
      <c r="E51" s="32">
        <f>IFERROR('σ и σw, МПа'!E51*$BE$2,"-")</f>
        <v>274.39999999999998</v>
      </c>
      <c r="F51" s="32">
        <f>IFERROR('σ и σw, МПа'!F51*$BE$2,"-")</f>
        <v>237.99999999999997</v>
      </c>
      <c r="G51" s="32">
        <f>IFERROR('σ и σw, МПа'!G51*$BE$2,"-")</f>
        <v>228.66666666666666</v>
      </c>
      <c r="H51" s="32">
        <f>IFERROR('σ и σw, МПа'!H51*$BE$2,"-")</f>
        <v>219.33333333333331</v>
      </c>
      <c r="I51" s="32">
        <f>IFERROR('σ и σw, МПа'!I51*$BE$2,"-")</f>
        <v>210.93333333333331</v>
      </c>
      <c r="J51" s="32">
        <f>IFERROR('σ и σw, МПа'!J51*$BE$2,"-")</f>
        <v>210.93333333333331</v>
      </c>
      <c r="K51" s="32">
        <f>IFERROR('σ и σw, МПа'!K51*$BE$2,"-")</f>
        <v>201.6</v>
      </c>
      <c r="L51" s="32" t="str">
        <f>IFERROR('σ и σw, МПа'!L51*$BE$2,"-")</f>
        <v>-</v>
      </c>
      <c r="M51" s="32" t="str">
        <f>IFERROR('σ и σw, МПа'!M51*$BE$2,"-")</f>
        <v>-</v>
      </c>
      <c r="N51" s="32" t="str">
        <f>IFERROR('σ и σw, МПа'!N51*$BE$2,"-")</f>
        <v>-</v>
      </c>
      <c r="O51" s="32" t="str">
        <f>IFERROR('σ и σw, МПа'!O51*$BE$2,"-")</f>
        <v>-</v>
      </c>
      <c r="P51" s="33" t="str">
        <f>IFERROR('σ и σw, МПа'!P51*$BE$2,"-")</f>
        <v>-</v>
      </c>
      <c r="Q51" s="31">
        <f>IFERROR('σ и σw, МПа'!D51*$BF$2,"-")</f>
        <v>378</v>
      </c>
      <c r="R51" s="32">
        <f>IFERROR('σ и σw, МПа'!E51*$BF$2,"-")</f>
        <v>352.8</v>
      </c>
      <c r="S51" s="32">
        <f>IFERROR('σ и σw, МПа'!F51*$BF$2,"-")</f>
        <v>306</v>
      </c>
      <c r="T51" s="32">
        <f>IFERROR('σ и σw, МПа'!G51*$BF$2,"-")</f>
        <v>294</v>
      </c>
      <c r="U51" s="32">
        <f>IFERROR('σ и σw, МПа'!H51*$BF$2,"-")</f>
        <v>282</v>
      </c>
      <c r="V51" s="32">
        <f>IFERROR('σ и σw, МПа'!I51*$BF$2,"-")</f>
        <v>271.2</v>
      </c>
      <c r="W51" s="32">
        <f>IFERROR('σ и σw, МПа'!J51*$BF$2,"-")</f>
        <v>271.2</v>
      </c>
      <c r="X51" s="32">
        <f>IFERROR('σ и σw, МПа'!K51*$BF$2,"-")</f>
        <v>259.2</v>
      </c>
      <c r="Y51" s="32" t="str">
        <f>IFERROR('σ и σw, МПа'!L51*$BF$2,"-")</f>
        <v>-</v>
      </c>
      <c r="Z51" s="32" t="str">
        <f>IFERROR('σ и σw, МПа'!M51*$BF$2,"-")</f>
        <v>-</v>
      </c>
      <c r="AA51" s="32" t="str">
        <f>IFERROR('σ и σw, МПа'!N51*$BF$2,"-")</f>
        <v>-</v>
      </c>
      <c r="AB51" s="32" t="str">
        <f>IFERROR('σ и σw, МПа'!O51*$BF$2,"-")</f>
        <v>-</v>
      </c>
      <c r="AC51" s="33" t="str">
        <f>IFERROR('σ и σw, МПа'!P51*$BF$2,"-")</f>
        <v>-</v>
      </c>
      <c r="AD51" s="31">
        <f>IFERROR('σ и σw, МПа'!Q51*$BG$2,"-")</f>
        <v>220.5</v>
      </c>
      <c r="AE51" s="32">
        <f>IFERROR('σ и σw, МПа'!R51*$BG$2,"-")</f>
        <v>205.79999999999998</v>
      </c>
      <c r="AF51" s="32">
        <f>IFERROR('σ и σw, МПа'!S51*$BG$2,"-")</f>
        <v>178.5</v>
      </c>
      <c r="AG51" s="32">
        <f>IFERROR('σ и σw, МПа'!T51*$BG$2,"-")</f>
        <v>171.5</v>
      </c>
      <c r="AH51" s="32">
        <f>IFERROR('σ и σw, МПа'!U51*$BG$2,"-")</f>
        <v>164.5</v>
      </c>
      <c r="AI51" s="32">
        <f>IFERROR('σ и σw, МПа'!V51*$BG$2,"-")</f>
        <v>158.19999999999999</v>
      </c>
      <c r="AJ51" s="32">
        <f>IFERROR('σ и σw, МПа'!W51*$BG$2,"-")</f>
        <v>158.19999999999999</v>
      </c>
      <c r="AK51" s="32">
        <f>IFERROR('σ и σw, МПа'!X51*$BG$2,"-")</f>
        <v>151.19999999999999</v>
      </c>
      <c r="AL51" s="32" t="str">
        <f>IFERROR('σ и σw, МПа'!Y51*$BG$2,"-")</f>
        <v>-</v>
      </c>
      <c r="AM51" s="32" t="str">
        <f>IFERROR('σ и σw, МПа'!Z51*$BG$2,"-")</f>
        <v>-</v>
      </c>
      <c r="AN51" s="32" t="str">
        <f>IFERROR('σ и σw, МПа'!AA51*$BG$2,"-")</f>
        <v>-</v>
      </c>
      <c r="AO51" s="32" t="str">
        <f>IFERROR('σ и σw, МПа'!AB51*$BG$2,"-")</f>
        <v>-</v>
      </c>
      <c r="AP51" s="33" t="str">
        <f>IFERROR('σ и σw, МПа'!AC51*$BG$2,"-")</f>
        <v>-</v>
      </c>
      <c r="AQ51" s="31">
        <f>IFERROR('σ и σw, МПа'!Q51*$BH$2,"-")</f>
        <v>346.5</v>
      </c>
      <c r="AR51" s="32">
        <f>IFERROR('σ и σw, МПа'!R51*$BH$2,"-")</f>
        <v>323.40000000000003</v>
      </c>
      <c r="AS51" s="32">
        <f>IFERROR('σ и σw, МПа'!S51*$BH$2,"-")</f>
        <v>280.5</v>
      </c>
      <c r="AT51" s="32">
        <f>IFERROR('σ и σw, МПа'!T51*$BH$2,"-")</f>
        <v>269.5</v>
      </c>
      <c r="AU51" s="32">
        <f>IFERROR('σ и σw, МПа'!U51*$BH$2,"-")</f>
        <v>258.5</v>
      </c>
      <c r="AV51" s="32">
        <f>IFERROR('σ и σw, МПа'!V51*$BH$2,"-")</f>
        <v>248.60000000000002</v>
      </c>
      <c r="AW51" s="32">
        <f>IFERROR('σ и σw, МПа'!W51*$BH$2,"-")</f>
        <v>248.60000000000002</v>
      </c>
      <c r="AX51" s="32">
        <f>IFERROR('σ и σw, МПа'!X51*$BH$2,"-")</f>
        <v>237.60000000000002</v>
      </c>
      <c r="AY51" s="32" t="str">
        <f>IFERROR('σ и σw, МПа'!Y51*$BH$2,"-")</f>
        <v>-</v>
      </c>
      <c r="AZ51" s="32" t="str">
        <f>IFERROR('σ и σw, МПа'!Z51*$BH$2,"-")</f>
        <v>-</v>
      </c>
      <c r="BA51" s="32" t="str">
        <f>IFERROR('σ и σw, МПа'!AA51*$BH$2,"-")</f>
        <v>-</v>
      </c>
      <c r="BB51" s="32" t="str">
        <f>IFERROR('σ и σw, МПа'!AB51*$BH$2,"-")</f>
        <v>-</v>
      </c>
      <c r="BC51" s="33" t="str">
        <f>IFERROR('σ и σw, МПа'!AC51*$BH$2,"-")</f>
        <v>-</v>
      </c>
    </row>
    <row r="52" spans="1:55" x14ac:dyDescent="0.25">
      <c r="A52" s="10" t="str">
        <f>INDEX('Обработка исходного'!B:B,ROW($B$3)+4*(ROW($B52)-ROW($B$3)))</f>
        <v>Сталь углеродистая</v>
      </c>
      <c r="B52" s="47">
        <f>INDEX('Обработка исходного'!D:D,ROW($B$3)+4*(ROW($B52)-ROW($B$3)))</f>
        <v>40</v>
      </c>
      <c r="C52" s="27" t="str">
        <f>'Rp0,2, МПа'!C52</f>
        <v>Поковки диаметром до 100 мм, КП345*</v>
      </c>
      <c r="D52" s="31">
        <f>IFERROR('σ и σw, МПа'!D52*$BE$2,"-")</f>
        <v>317.69230769230762</v>
      </c>
      <c r="E52" s="32">
        <f>IFERROR('σ и σw, МПа'!E52*$BE$2,"-")</f>
        <v>291.2</v>
      </c>
      <c r="F52" s="32">
        <f>IFERROR('σ и σw, МПа'!F52*$BE$2,"-")</f>
        <v>274.39999999999998</v>
      </c>
      <c r="G52" s="32">
        <f>IFERROR('σ и σw, МПа'!G52*$BE$2,"-")</f>
        <v>256.66666666666669</v>
      </c>
      <c r="H52" s="32">
        <f>IFERROR('σ и σw, МПа'!H52*$BE$2,"-")</f>
        <v>237.99999999999997</v>
      </c>
      <c r="I52" s="32">
        <f>IFERROR('σ и σw, МПа'!I52*$BE$2,"-")</f>
        <v>228.66666666666666</v>
      </c>
      <c r="J52" s="32">
        <f>IFERROR('σ и σw, МПа'!J52*$BE$2,"-")</f>
        <v>228.66666666666666</v>
      </c>
      <c r="K52" s="32">
        <f>IFERROR('σ и σw, МПа'!K52*$BE$2,"-")</f>
        <v>219.33333333333331</v>
      </c>
      <c r="L52" s="32" t="str">
        <f>IFERROR('σ и σw, МПа'!L52*$BE$2,"-")</f>
        <v>-</v>
      </c>
      <c r="M52" s="32" t="str">
        <f>IFERROR('σ и σw, МПа'!M52*$BE$2,"-")</f>
        <v>-</v>
      </c>
      <c r="N52" s="32" t="str">
        <f>IFERROR('σ и σw, МПа'!N52*$BE$2,"-")</f>
        <v>-</v>
      </c>
      <c r="O52" s="32" t="str">
        <f>IFERROR('σ и σw, МПа'!O52*$BE$2,"-")</f>
        <v>-</v>
      </c>
      <c r="P52" s="33" t="str">
        <f>IFERROR('σ и σw, МПа'!P52*$BE$2,"-")</f>
        <v>-</v>
      </c>
      <c r="Q52" s="31">
        <f>IFERROR('σ и σw, МПа'!D52*$BF$2,"-")</f>
        <v>408.46153846153845</v>
      </c>
      <c r="R52" s="32">
        <f>IFERROR('σ и σw, МПа'!E52*$BF$2,"-")</f>
        <v>374.40000000000003</v>
      </c>
      <c r="S52" s="32">
        <f>IFERROR('σ и σw, МПа'!F52*$BF$2,"-")</f>
        <v>352.8</v>
      </c>
      <c r="T52" s="32">
        <f>IFERROR('σ и σw, МПа'!G52*$BF$2,"-")</f>
        <v>330</v>
      </c>
      <c r="U52" s="32">
        <f>IFERROR('σ и σw, МПа'!H52*$BF$2,"-")</f>
        <v>306</v>
      </c>
      <c r="V52" s="32">
        <f>IFERROR('σ и σw, МПа'!I52*$BF$2,"-")</f>
        <v>294</v>
      </c>
      <c r="W52" s="32">
        <f>IFERROR('σ и σw, МПа'!J52*$BF$2,"-")</f>
        <v>294</v>
      </c>
      <c r="X52" s="32">
        <f>IFERROR('σ и σw, МПа'!K52*$BF$2,"-")</f>
        <v>282</v>
      </c>
      <c r="Y52" s="32" t="str">
        <f>IFERROR('σ и σw, МПа'!L52*$BF$2,"-")</f>
        <v>-</v>
      </c>
      <c r="Z52" s="32" t="str">
        <f>IFERROR('σ и σw, МПа'!M52*$BF$2,"-")</f>
        <v>-</v>
      </c>
      <c r="AA52" s="32" t="str">
        <f>IFERROR('σ и σw, МПа'!N52*$BF$2,"-")</f>
        <v>-</v>
      </c>
      <c r="AB52" s="32" t="str">
        <f>IFERROR('σ и σw, МПа'!O52*$BF$2,"-")</f>
        <v>-</v>
      </c>
      <c r="AC52" s="33" t="str">
        <f>IFERROR('σ и σw, МПа'!P52*$BF$2,"-")</f>
        <v>-</v>
      </c>
      <c r="AD52" s="31">
        <f>IFERROR('σ и σw, МПа'!Q52*$BG$2,"-")</f>
        <v>241.49999999999997</v>
      </c>
      <c r="AE52" s="32">
        <f>IFERROR('σ и σw, МПа'!R52*$BG$2,"-")</f>
        <v>218.39999999999998</v>
      </c>
      <c r="AF52" s="32">
        <f>IFERROR('σ и σw, МПа'!S52*$BG$2,"-")</f>
        <v>205.79999999999998</v>
      </c>
      <c r="AG52" s="32">
        <f>IFERROR('σ и σw, МПа'!T52*$BG$2,"-")</f>
        <v>192.5</v>
      </c>
      <c r="AH52" s="32">
        <f>IFERROR('σ и σw, МПа'!U52*$BG$2,"-")</f>
        <v>178.5</v>
      </c>
      <c r="AI52" s="32">
        <f>IFERROR('σ и σw, МПа'!V52*$BG$2,"-")</f>
        <v>171.5</v>
      </c>
      <c r="AJ52" s="32">
        <f>IFERROR('σ и σw, МПа'!W52*$BG$2,"-")</f>
        <v>171.5</v>
      </c>
      <c r="AK52" s="32">
        <f>IFERROR('σ и σw, МПа'!X52*$BG$2,"-")</f>
        <v>164.5</v>
      </c>
      <c r="AL52" s="32" t="str">
        <f>IFERROR('σ и σw, МПа'!Y52*$BG$2,"-")</f>
        <v>-</v>
      </c>
      <c r="AM52" s="32" t="str">
        <f>IFERROR('σ и σw, МПа'!Z52*$BG$2,"-")</f>
        <v>-</v>
      </c>
      <c r="AN52" s="32" t="str">
        <f>IFERROR('σ и σw, МПа'!AA52*$BG$2,"-")</f>
        <v>-</v>
      </c>
      <c r="AO52" s="32" t="str">
        <f>IFERROR('σ и σw, МПа'!AB52*$BG$2,"-")</f>
        <v>-</v>
      </c>
      <c r="AP52" s="33" t="str">
        <f>IFERROR('σ и σw, МПа'!AC52*$BG$2,"-")</f>
        <v>-</v>
      </c>
      <c r="AQ52" s="31">
        <f>IFERROR('σ и σw, МПа'!Q52*$BH$2,"-")</f>
        <v>379.50000000000006</v>
      </c>
      <c r="AR52" s="32">
        <f>IFERROR('σ и σw, МПа'!R52*$BH$2,"-")</f>
        <v>343.20000000000005</v>
      </c>
      <c r="AS52" s="32">
        <f>IFERROR('σ и σw, МПа'!S52*$BH$2,"-")</f>
        <v>323.40000000000003</v>
      </c>
      <c r="AT52" s="32">
        <f>IFERROR('σ и σw, МПа'!T52*$BH$2,"-")</f>
        <v>302.5</v>
      </c>
      <c r="AU52" s="32">
        <f>IFERROR('σ и σw, МПа'!U52*$BH$2,"-")</f>
        <v>280.5</v>
      </c>
      <c r="AV52" s="32">
        <f>IFERROR('σ и σw, МПа'!V52*$BH$2,"-")</f>
        <v>269.5</v>
      </c>
      <c r="AW52" s="32">
        <f>IFERROR('σ и σw, МПа'!W52*$BH$2,"-")</f>
        <v>269.5</v>
      </c>
      <c r="AX52" s="32">
        <f>IFERROR('σ и σw, МПа'!X52*$BH$2,"-")</f>
        <v>258.5</v>
      </c>
      <c r="AY52" s="32" t="str">
        <f>IFERROR('σ и σw, МПа'!Y52*$BH$2,"-")</f>
        <v>-</v>
      </c>
      <c r="AZ52" s="32" t="str">
        <f>IFERROR('σ и σw, МПа'!Z52*$BH$2,"-")</f>
        <v>-</v>
      </c>
      <c r="BA52" s="32" t="str">
        <f>IFERROR('σ и σw, МПа'!AA52*$BH$2,"-")</f>
        <v>-</v>
      </c>
      <c r="BB52" s="32" t="str">
        <f>IFERROR('σ и σw, МПа'!AB52*$BH$2,"-")</f>
        <v>-</v>
      </c>
      <c r="BC52" s="33" t="str">
        <f>IFERROR('σ и σw, МПа'!AC52*$BH$2,"-")</f>
        <v>-</v>
      </c>
    </row>
    <row r="53" spans="1:55" ht="25.5" x14ac:dyDescent="0.25">
      <c r="A53" s="10" t="str">
        <f>INDEX('Обработка исходного'!B:B,ROW($B$3)+4*(ROW($B53)-ROW($B$3)))</f>
        <v>Сталь углеродистая</v>
      </c>
      <c r="B53" s="47">
        <f>INDEX('Обработка исходного'!D:D,ROW($B$3)+4*(ROW($B53)-ROW($B$3)))</f>
        <v>40</v>
      </c>
      <c r="C53" s="27" t="str">
        <f>'Rp0,2, МПа'!C53</f>
        <v>Заготовки крепежных деталей диаметром до 300 мм, КП295*</v>
      </c>
      <c r="D53" s="31">
        <f>IFERROR('σ и σw, МПа'!D53*$BE$2,"-")</f>
        <v>275.33333333333331</v>
      </c>
      <c r="E53" s="32">
        <f>IFERROR('σ и σw, МПа'!E53*$BE$2,"-")</f>
        <v>247.33333333333331</v>
      </c>
      <c r="F53" s="32">
        <f>IFERROR('σ и σw, МПа'!F53*$BE$2,"-")</f>
        <v>237.99999999999997</v>
      </c>
      <c r="G53" s="32">
        <f>IFERROR('σ и σw, МПа'!G53*$BE$2,"-")</f>
        <v>219.33333333333331</v>
      </c>
      <c r="H53" s="32">
        <f>IFERROR('σ и σw, МПа'!H53*$BE$2,"-")</f>
        <v>201.6</v>
      </c>
      <c r="I53" s="32">
        <f>IFERROR('σ и σw, МПа'!I53*$BE$2,"-")</f>
        <v>201.6</v>
      </c>
      <c r="J53" s="32">
        <f>IFERROR('σ и σw, МПа'!J53*$BE$2,"-")</f>
        <v>201.6</v>
      </c>
      <c r="K53" s="32">
        <f>IFERROR('σ и σw, МПа'!K53*$BE$2,"-")</f>
        <v>182.93333333333331</v>
      </c>
      <c r="L53" s="32" t="str">
        <f>IFERROR('σ и σw, МПа'!L53*$BE$2,"-")</f>
        <v>-</v>
      </c>
      <c r="M53" s="32" t="str">
        <f>IFERROR('σ и σw, МПа'!M53*$BE$2,"-")</f>
        <v>-</v>
      </c>
      <c r="N53" s="32" t="str">
        <f>IFERROR('σ и σw, МПа'!N53*$BE$2,"-")</f>
        <v>-</v>
      </c>
      <c r="O53" s="32" t="str">
        <f>IFERROR('σ и σw, МПа'!O53*$BE$2,"-")</f>
        <v>-</v>
      </c>
      <c r="P53" s="33" t="str">
        <f>IFERROR('σ и σw, МПа'!P53*$BE$2,"-")</f>
        <v>-</v>
      </c>
      <c r="Q53" s="31">
        <f>IFERROR('σ и σw, МПа'!D53*$BF$2,"-")</f>
        <v>354</v>
      </c>
      <c r="R53" s="32">
        <f>IFERROR('σ и σw, МПа'!E53*$BF$2,"-")</f>
        <v>318</v>
      </c>
      <c r="S53" s="32">
        <f>IFERROR('σ и σw, МПа'!F53*$BF$2,"-")</f>
        <v>306</v>
      </c>
      <c r="T53" s="32">
        <f>IFERROR('σ и σw, МПа'!G53*$BF$2,"-")</f>
        <v>282</v>
      </c>
      <c r="U53" s="32">
        <f>IFERROR('σ и σw, МПа'!H53*$BF$2,"-")</f>
        <v>259.2</v>
      </c>
      <c r="V53" s="32">
        <f>IFERROR('σ и σw, МПа'!I53*$BF$2,"-")</f>
        <v>259.2</v>
      </c>
      <c r="W53" s="32">
        <f>IFERROR('σ и σw, МПа'!J53*$BF$2,"-")</f>
        <v>259.2</v>
      </c>
      <c r="X53" s="32">
        <f>IFERROR('σ и σw, МПа'!K53*$BF$2,"-")</f>
        <v>235.2</v>
      </c>
      <c r="Y53" s="32" t="str">
        <f>IFERROR('σ и σw, МПа'!L53*$BF$2,"-")</f>
        <v>-</v>
      </c>
      <c r="Z53" s="32" t="str">
        <f>IFERROR('σ и σw, МПа'!M53*$BF$2,"-")</f>
        <v>-</v>
      </c>
      <c r="AA53" s="32" t="str">
        <f>IFERROR('σ и σw, МПа'!N53*$BF$2,"-")</f>
        <v>-</v>
      </c>
      <c r="AB53" s="32" t="str">
        <f>IFERROR('σ и σw, МПа'!O53*$BF$2,"-")</f>
        <v>-</v>
      </c>
      <c r="AC53" s="33" t="str">
        <f>IFERROR('σ и σw, МПа'!P53*$BF$2,"-")</f>
        <v>-</v>
      </c>
      <c r="AD53" s="31">
        <f>IFERROR('σ и σw, МПа'!Q53*$BG$2,"-")</f>
        <v>206.5</v>
      </c>
      <c r="AE53" s="32">
        <f>IFERROR('σ и σw, МПа'!R53*$BG$2,"-")</f>
        <v>185.5</v>
      </c>
      <c r="AF53" s="32">
        <f>IFERROR('σ и σw, МПа'!S53*$BG$2,"-")</f>
        <v>178.5</v>
      </c>
      <c r="AG53" s="32">
        <f>IFERROR('σ и σw, МПа'!T53*$BG$2,"-")</f>
        <v>164.5</v>
      </c>
      <c r="AH53" s="32">
        <f>IFERROR('σ и σw, МПа'!U53*$BG$2,"-")</f>
        <v>151.19999999999999</v>
      </c>
      <c r="AI53" s="32">
        <f>IFERROR('σ и σw, МПа'!V53*$BG$2,"-")</f>
        <v>151.19999999999999</v>
      </c>
      <c r="AJ53" s="32">
        <f>IFERROR('σ и σw, МПа'!W53*$BG$2,"-")</f>
        <v>151.19999999999999</v>
      </c>
      <c r="AK53" s="32">
        <f>IFERROR('σ и σw, МПа'!X53*$BG$2,"-")</f>
        <v>137.19999999999999</v>
      </c>
      <c r="AL53" s="32" t="str">
        <f>IFERROR('σ и σw, МПа'!Y53*$BG$2,"-")</f>
        <v>-</v>
      </c>
      <c r="AM53" s="32" t="str">
        <f>IFERROR('σ и σw, МПа'!Z53*$BG$2,"-")</f>
        <v>-</v>
      </c>
      <c r="AN53" s="32" t="str">
        <f>IFERROR('σ и σw, МПа'!AA53*$BG$2,"-")</f>
        <v>-</v>
      </c>
      <c r="AO53" s="32" t="str">
        <f>IFERROR('σ и σw, МПа'!AB53*$BG$2,"-")</f>
        <v>-</v>
      </c>
      <c r="AP53" s="33" t="str">
        <f>IFERROR('σ и σw, МПа'!AC53*$BG$2,"-")</f>
        <v>-</v>
      </c>
      <c r="AQ53" s="31">
        <f>IFERROR('σ и σw, МПа'!Q53*$BH$2,"-")</f>
        <v>324.5</v>
      </c>
      <c r="AR53" s="32">
        <f>IFERROR('σ и σw, МПа'!R53*$BH$2,"-")</f>
        <v>291.5</v>
      </c>
      <c r="AS53" s="32">
        <f>IFERROR('σ и σw, МПа'!S53*$BH$2,"-")</f>
        <v>280.5</v>
      </c>
      <c r="AT53" s="32">
        <f>IFERROR('σ и σw, МПа'!T53*$BH$2,"-")</f>
        <v>258.5</v>
      </c>
      <c r="AU53" s="32">
        <f>IFERROR('σ и σw, МПа'!U53*$BH$2,"-")</f>
        <v>237.60000000000002</v>
      </c>
      <c r="AV53" s="32">
        <f>IFERROR('σ и σw, МПа'!V53*$BH$2,"-")</f>
        <v>237.60000000000002</v>
      </c>
      <c r="AW53" s="32">
        <f>IFERROR('σ и σw, МПа'!W53*$BH$2,"-")</f>
        <v>237.60000000000002</v>
      </c>
      <c r="AX53" s="32">
        <f>IFERROR('σ и σw, МПа'!X53*$BH$2,"-")</f>
        <v>215.60000000000002</v>
      </c>
      <c r="AY53" s="32" t="str">
        <f>IFERROR('σ и σw, МПа'!Y53*$BH$2,"-")</f>
        <v>-</v>
      </c>
      <c r="AZ53" s="32" t="str">
        <f>IFERROR('σ и σw, МПа'!Z53*$BH$2,"-")</f>
        <v>-</v>
      </c>
      <c r="BA53" s="32" t="str">
        <f>IFERROR('σ и σw, МПа'!AA53*$BH$2,"-")</f>
        <v>-</v>
      </c>
      <c r="BB53" s="32" t="str">
        <f>IFERROR('σ и σw, МПа'!AB53*$BH$2,"-")</f>
        <v>-</v>
      </c>
      <c r="BC53" s="33" t="str">
        <f>IFERROR('σ и σw, МПа'!AC53*$BH$2,"-")</f>
        <v>-</v>
      </c>
    </row>
    <row r="54" spans="1:55" ht="25.5" x14ac:dyDescent="0.25">
      <c r="A54" s="10" t="str">
        <f>INDEX('Обработка исходного'!B:B,ROW($B$3)+4*(ROW($B54)-ROW($B$3)))</f>
        <v>Сталь углеродистая</v>
      </c>
      <c r="B54" s="47">
        <f>INDEX('Обработка исходного'!D:D,ROW($B$3)+4*(ROW($B54)-ROW($B$3)))</f>
        <v>45</v>
      </c>
      <c r="C54" s="27" t="str">
        <f>'Rp0,2, МПа'!C54</f>
        <v>Горячекатаная сортовая сталь толщиной или диаметром до 250 мм</v>
      </c>
      <c r="D54" s="31">
        <f>IFERROR('σ и σw, МПа'!D54*$BE$2,"-")</f>
        <v>322</v>
      </c>
      <c r="E54" s="32">
        <f>IFERROR('σ и σw, МПа'!E54*$BE$2,"-")</f>
        <v>320.13333333333333</v>
      </c>
      <c r="F54" s="32">
        <f>IFERROR('σ и σw, МПа'!F54*$BE$2,"-")</f>
        <v>320.13333333333333</v>
      </c>
      <c r="G54" s="32">
        <f>IFERROR('σ и σw, МПа'!G54*$BE$2,"-")</f>
        <v>320.13333333333333</v>
      </c>
      <c r="H54" s="32">
        <f>IFERROR('σ и σw, МПа'!H54*$BE$2,"-")</f>
        <v>320.13333333333333</v>
      </c>
      <c r="I54" s="32">
        <f>IFERROR('σ и σw, МПа'!I54*$BE$2,"-")</f>
        <v>274.39999999999998</v>
      </c>
      <c r="J54" s="32">
        <f>IFERROR('σ и σw, МПа'!J54*$BE$2,"-")</f>
        <v>237.99999999999997</v>
      </c>
      <c r="K54" s="32">
        <f>IFERROR('σ и σw, МПа'!K54*$BE$2,"-")</f>
        <v>219.33333333333331</v>
      </c>
      <c r="L54" s="32" t="str">
        <f>IFERROR('σ и σw, МПа'!L54*$BE$2,"-")</f>
        <v>-</v>
      </c>
      <c r="M54" s="32" t="str">
        <f>IFERROR('σ и σw, МПа'!M54*$BE$2,"-")</f>
        <v>-</v>
      </c>
      <c r="N54" s="32" t="str">
        <f>IFERROR('σ и σw, МПа'!N54*$BE$2,"-")</f>
        <v>-</v>
      </c>
      <c r="O54" s="32" t="str">
        <f>IFERROR('σ и σw, МПа'!O54*$BE$2,"-")</f>
        <v>-</v>
      </c>
      <c r="P54" s="33" t="str">
        <f>IFERROR('σ и σw, МПа'!P54*$BE$2,"-")</f>
        <v>-</v>
      </c>
      <c r="Q54" s="31">
        <f>IFERROR('σ и σw, МПа'!D54*$BF$2,"-")</f>
        <v>414</v>
      </c>
      <c r="R54" s="32">
        <f>IFERROR('σ и σw, МПа'!E54*$BF$2,"-")</f>
        <v>411.59999999999997</v>
      </c>
      <c r="S54" s="32">
        <f>IFERROR('σ и σw, МПа'!F54*$BF$2,"-")</f>
        <v>411.59999999999997</v>
      </c>
      <c r="T54" s="32">
        <f>IFERROR('σ и σw, МПа'!G54*$BF$2,"-")</f>
        <v>411.59999999999997</v>
      </c>
      <c r="U54" s="32">
        <f>IFERROR('σ и σw, МПа'!H54*$BF$2,"-")</f>
        <v>411.59999999999997</v>
      </c>
      <c r="V54" s="32">
        <f>IFERROR('σ и σw, МПа'!I54*$BF$2,"-")</f>
        <v>352.8</v>
      </c>
      <c r="W54" s="32">
        <f>IFERROR('σ и σw, МПа'!J54*$BF$2,"-")</f>
        <v>306</v>
      </c>
      <c r="X54" s="32">
        <f>IFERROR('σ и σw, МПа'!K54*$BF$2,"-")</f>
        <v>282</v>
      </c>
      <c r="Y54" s="32" t="str">
        <f>IFERROR('σ и σw, МПа'!L54*$BF$2,"-")</f>
        <v>-</v>
      </c>
      <c r="Z54" s="32" t="str">
        <f>IFERROR('σ и σw, МПа'!M54*$BF$2,"-")</f>
        <v>-</v>
      </c>
      <c r="AA54" s="32" t="str">
        <f>IFERROR('σ и σw, МПа'!N54*$BF$2,"-")</f>
        <v>-</v>
      </c>
      <c r="AB54" s="32" t="str">
        <f>IFERROR('σ и σw, МПа'!O54*$BF$2,"-")</f>
        <v>-</v>
      </c>
      <c r="AC54" s="33" t="str">
        <f>IFERROR('σ и σw, МПа'!P54*$BF$2,"-")</f>
        <v>-</v>
      </c>
      <c r="AD54" s="31">
        <f>IFERROR('σ и σw, МПа'!Q54*$BG$2,"-")</f>
        <v>247.1</v>
      </c>
      <c r="AE54" s="32">
        <f>IFERROR('σ и σw, МПа'!R54*$BG$2,"-")</f>
        <v>240.1</v>
      </c>
      <c r="AF54" s="32">
        <f>IFERROR('σ и σw, МПа'!S54*$BG$2,"-")</f>
        <v>240.1</v>
      </c>
      <c r="AG54" s="32">
        <f>IFERROR('σ и σw, МПа'!T54*$BG$2,"-")</f>
        <v>240.1</v>
      </c>
      <c r="AH54" s="32">
        <f>IFERROR('σ и σw, МПа'!U54*$BG$2,"-")</f>
        <v>240.1</v>
      </c>
      <c r="AI54" s="32">
        <f>IFERROR('σ и σw, МПа'!V54*$BG$2,"-")</f>
        <v>205.79999999999998</v>
      </c>
      <c r="AJ54" s="32">
        <f>IFERROR('σ и σw, МПа'!W54*$BG$2,"-")</f>
        <v>178.5</v>
      </c>
      <c r="AK54" s="32">
        <f>IFERROR('σ и σw, МПа'!X54*$BG$2,"-")</f>
        <v>164.5</v>
      </c>
      <c r="AL54" s="32" t="str">
        <f>IFERROR('σ и σw, МПа'!Y54*$BG$2,"-")</f>
        <v>-</v>
      </c>
      <c r="AM54" s="32" t="str">
        <f>IFERROR('σ и σw, МПа'!Z54*$BG$2,"-")</f>
        <v>-</v>
      </c>
      <c r="AN54" s="32" t="str">
        <f>IFERROR('σ и σw, МПа'!AA54*$BG$2,"-")</f>
        <v>-</v>
      </c>
      <c r="AO54" s="32" t="str">
        <f>IFERROR('σ и σw, МПа'!AB54*$BG$2,"-")</f>
        <v>-</v>
      </c>
      <c r="AP54" s="33" t="str">
        <f>IFERROR('σ и σw, МПа'!AC54*$BG$2,"-")</f>
        <v>-</v>
      </c>
      <c r="AQ54" s="31">
        <f>IFERROR('σ и σw, МПа'!Q54*$BH$2,"-")</f>
        <v>388.3</v>
      </c>
      <c r="AR54" s="32">
        <f>IFERROR('σ и σw, МПа'!R54*$BH$2,"-")</f>
        <v>377.3</v>
      </c>
      <c r="AS54" s="32">
        <f>IFERROR('σ и σw, МПа'!S54*$BH$2,"-")</f>
        <v>377.3</v>
      </c>
      <c r="AT54" s="32">
        <f>IFERROR('σ и σw, МПа'!T54*$BH$2,"-")</f>
        <v>377.3</v>
      </c>
      <c r="AU54" s="32">
        <f>IFERROR('σ и σw, МПа'!U54*$BH$2,"-")</f>
        <v>377.3</v>
      </c>
      <c r="AV54" s="32">
        <f>IFERROR('σ и σw, МПа'!V54*$BH$2,"-")</f>
        <v>323.40000000000003</v>
      </c>
      <c r="AW54" s="32">
        <f>IFERROR('σ и σw, МПа'!W54*$BH$2,"-")</f>
        <v>280.5</v>
      </c>
      <c r="AX54" s="32">
        <f>IFERROR('σ и σw, МПа'!X54*$BH$2,"-")</f>
        <v>258.5</v>
      </c>
      <c r="AY54" s="32" t="str">
        <f>IFERROR('σ и σw, МПа'!Y54*$BH$2,"-")</f>
        <v>-</v>
      </c>
      <c r="AZ54" s="32" t="str">
        <f>IFERROR('σ и σw, МПа'!Z54*$BH$2,"-")</f>
        <v>-</v>
      </c>
      <c r="BA54" s="32" t="str">
        <f>IFERROR('σ и σw, МПа'!AA54*$BH$2,"-")</f>
        <v>-</v>
      </c>
      <c r="BB54" s="32" t="str">
        <f>IFERROR('σ и σw, МПа'!AB54*$BH$2,"-")</f>
        <v>-</v>
      </c>
      <c r="BC54" s="33" t="str">
        <f>IFERROR('σ и σw, МПа'!AC54*$BH$2,"-")</f>
        <v>-</v>
      </c>
    </row>
    <row r="55" spans="1:55" ht="25.5" x14ac:dyDescent="0.25">
      <c r="A55" s="10" t="str">
        <f>INDEX('Обработка исходного'!B:B,ROW($B$3)+4*(ROW($B55)-ROW($B$3)))</f>
        <v>Сталь углеродистая</v>
      </c>
      <c r="B55" s="47">
        <f>INDEX('Обработка исходного'!D:D,ROW($B$3)+4*(ROW($B55)-ROW($B$3)))</f>
        <v>45</v>
      </c>
      <c r="C55" s="27" t="str">
        <f>'Rp0,2, МПа'!C55</f>
        <v>Заготовки крепежных деталей толщиной или диаметром до 300 мм, КП315*</v>
      </c>
      <c r="D55" s="31">
        <f>IFERROR('σ и σw, МПа'!D55*$BE$2,"-")</f>
        <v>294</v>
      </c>
      <c r="E55" s="32">
        <f>IFERROR('σ и σw, МПа'!E55*$BE$2,"-")</f>
        <v>283.73333333333329</v>
      </c>
      <c r="F55" s="32">
        <f>IFERROR('σ и σw, МПа'!F55*$BE$2,"-")</f>
        <v>283.73333333333329</v>
      </c>
      <c r="G55" s="32">
        <f>IFERROR('σ и σw, МПа'!G55*$BE$2,"-")</f>
        <v>274.39999999999998</v>
      </c>
      <c r="H55" s="32">
        <f>IFERROR('σ и σw, МПа'!H55*$BE$2,"-")</f>
        <v>255.73333333333329</v>
      </c>
      <c r="I55" s="32">
        <f>IFERROR('σ и σw, МПа'!I55*$BE$2,"-")</f>
        <v>237.99999999999997</v>
      </c>
      <c r="J55" s="32">
        <f>IFERROR('σ и σw, МПа'!J55*$BE$2,"-")</f>
        <v>228.66666666666666</v>
      </c>
      <c r="K55" s="32">
        <f>IFERROR('σ и σw, МПа'!K55*$BE$2,"-")</f>
        <v>210</v>
      </c>
      <c r="L55" s="32" t="str">
        <f>IFERROR('σ и σw, МПа'!L55*$BE$2,"-")</f>
        <v>-</v>
      </c>
      <c r="M55" s="32" t="str">
        <f>IFERROR('σ и σw, МПа'!M55*$BE$2,"-")</f>
        <v>-</v>
      </c>
      <c r="N55" s="32" t="str">
        <f>IFERROR('σ и σw, МПа'!N55*$BE$2,"-")</f>
        <v>-</v>
      </c>
      <c r="O55" s="32" t="str">
        <f>IFERROR('σ и σw, МПа'!O55*$BE$2,"-")</f>
        <v>-</v>
      </c>
      <c r="P55" s="33" t="str">
        <f>IFERROR('σ и σw, МПа'!P55*$BE$2,"-")</f>
        <v>-</v>
      </c>
      <c r="Q55" s="31">
        <f>IFERROR('σ и σw, МПа'!D55*$BF$2,"-")</f>
        <v>378</v>
      </c>
      <c r="R55" s="32">
        <f>IFERROR('σ и σw, МПа'!E55*$BF$2,"-")</f>
        <v>364.8</v>
      </c>
      <c r="S55" s="32">
        <f>IFERROR('σ и σw, МПа'!F55*$BF$2,"-")</f>
        <v>364.8</v>
      </c>
      <c r="T55" s="32">
        <f>IFERROR('σ и σw, МПа'!G55*$BF$2,"-")</f>
        <v>352.8</v>
      </c>
      <c r="U55" s="32">
        <f>IFERROR('σ и σw, МПа'!H55*$BF$2,"-")</f>
        <v>328.8</v>
      </c>
      <c r="V55" s="32">
        <f>IFERROR('σ и σw, МПа'!I55*$BF$2,"-")</f>
        <v>306</v>
      </c>
      <c r="W55" s="32">
        <f>IFERROR('σ и σw, МПа'!J55*$BF$2,"-")</f>
        <v>294</v>
      </c>
      <c r="X55" s="32">
        <f>IFERROR('σ и σw, МПа'!K55*$BF$2,"-")</f>
        <v>270</v>
      </c>
      <c r="Y55" s="32" t="str">
        <f>IFERROR('σ и σw, МПа'!L55*$BF$2,"-")</f>
        <v>-</v>
      </c>
      <c r="Z55" s="32" t="str">
        <f>IFERROR('σ и σw, МПа'!M55*$BF$2,"-")</f>
        <v>-</v>
      </c>
      <c r="AA55" s="32" t="str">
        <f>IFERROR('σ и σw, МПа'!N55*$BF$2,"-")</f>
        <v>-</v>
      </c>
      <c r="AB55" s="32" t="str">
        <f>IFERROR('σ и σw, МПа'!O55*$BF$2,"-")</f>
        <v>-</v>
      </c>
      <c r="AC55" s="33" t="str">
        <f>IFERROR('σ и σw, МПа'!P55*$BF$2,"-")</f>
        <v>-</v>
      </c>
      <c r="AD55" s="31">
        <f>IFERROR('σ и σw, МПа'!Q55*$BG$2,"-")</f>
        <v>220.5</v>
      </c>
      <c r="AE55" s="32">
        <f>IFERROR('σ и σw, МПа'!R55*$BG$2,"-")</f>
        <v>212.79999999999998</v>
      </c>
      <c r="AF55" s="32">
        <f>IFERROR('σ и σw, МПа'!S55*$BG$2,"-")</f>
        <v>212.79999999999998</v>
      </c>
      <c r="AG55" s="32">
        <f>IFERROR('σ и σw, МПа'!T55*$BG$2,"-")</f>
        <v>205.79999999999998</v>
      </c>
      <c r="AH55" s="32">
        <f>IFERROR('σ и σw, МПа'!U55*$BG$2,"-")</f>
        <v>191.79999999999998</v>
      </c>
      <c r="AI55" s="32">
        <f>IFERROR('σ и σw, МПа'!V55*$BG$2,"-")</f>
        <v>178.5</v>
      </c>
      <c r="AJ55" s="32">
        <f>IFERROR('σ и σw, МПа'!W55*$BG$2,"-")</f>
        <v>171.5</v>
      </c>
      <c r="AK55" s="32">
        <f>IFERROR('σ и σw, МПа'!X55*$BG$2,"-")</f>
        <v>157.5</v>
      </c>
      <c r="AL55" s="32" t="str">
        <f>IFERROR('σ и σw, МПа'!Y55*$BG$2,"-")</f>
        <v>-</v>
      </c>
      <c r="AM55" s="32" t="str">
        <f>IFERROR('σ и σw, МПа'!Z55*$BG$2,"-")</f>
        <v>-</v>
      </c>
      <c r="AN55" s="32" t="str">
        <f>IFERROR('σ и σw, МПа'!AA55*$BG$2,"-")</f>
        <v>-</v>
      </c>
      <c r="AO55" s="32" t="str">
        <f>IFERROR('σ и σw, МПа'!AB55*$BG$2,"-")</f>
        <v>-</v>
      </c>
      <c r="AP55" s="33" t="str">
        <f>IFERROR('σ и σw, МПа'!AC55*$BG$2,"-")</f>
        <v>-</v>
      </c>
      <c r="AQ55" s="31">
        <f>IFERROR('σ и σw, МПа'!Q55*$BH$2,"-")</f>
        <v>346.5</v>
      </c>
      <c r="AR55" s="32">
        <f>IFERROR('σ и σw, МПа'!R55*$BH$2,"-")</f>
        <v>334.40000000000003</v>
      </c>
      <c r="AS55" s="32">
        <f>IFERROR('σ и σw, МПа'!S55*$BH$2,"-")</f>
        <v>334.40000000000003</v>
      </c>
      <c r="AT55" s="32">
        <f>IFERROR('σ и σw, МПа'!T55*$BH$2,"-")</f>
        <v>323.40000000000003</v>
      </c>
      <c r="AU55" s="32">
        <f>IFERROR('σ и σw, МПа'!U55*$BH$2,"-")</f>
        <v>301.40000000000003</v>
      </c>
      <c r="AV55" s="32">
        <f>IFERROR('σ и σw, МПа'!V55*$BH$2,"-")</f>
        <v>280.5</v>
      </c>
      <c r="AW55" s="32">
        <f>IFERROR('σ и σw, МПа'!W55*$BH$2,"-")</f>
        <v>269.5</v>
      </c>
      <c r="AX55" s="32">
        <f>IFERROR('σ и σw, МПа'!X55*$BH$2,"-")</f>
        <v>247.50000000000003</v>
      </c>
      <c r="AY55" s="32" t="str">
        <f>IFERROR('σ и σw, МПа'!Y55*$BH$2,"-")</f>
        <v>-</v>
      </c>
      <c r="AZ55" s="32" t="str">
        <f>IFERROR('σ и σw, МПа'!Z55*$BH$2,"-")</f>
        <v>-</v>
      </c>
      <c r="BA55" s="32" t="str">
        <f>IFERROR('σ и σw, МПа'!AA55*$BH$2,"-")</f>
        <v>-</v>
      </c>
      <c r="BB55" s="32" t="str">
        <f>IFERROR('σ и σw, МПа'!AB55*$BH$2,"-")</f>
        <v>-</v>
      </c>
      <c r="BC55" s="33" t="str">
        <f>IFERROR('σ и σw, МПа'!AC55*$BH$2,"-")</f>
        <v>-</v>
      </c>
    </row>
    <row r="56" spans="1:55" x14ac:dyDescent="0.25">
      <c r="A56" s="10" t="str">
        <f>INDEX('Обработка исходного'!B:B,ROW($B$3)+4*(ROW($B56)-ROW($B$3)))</f>
        <v>Сталь углеродистая</v>
      </c>
      <c r="B56" s="47">
        <f>INDEX('Обработка исходного'!D:D,ROW($B$3)+4*(ROW($B56)-ROW($B$3)))</f>
        <v>45</v>
      </c>
      <c r="C56" s="27" t="str">
        <f>'Rp0,2, МПа'!C56</f>
        <v>Поковки диаметром от 100 до 800 мм, КП245*</v>
      </c>
      <c r="D56" s="31">
        <f>IFERROR('σ и σw, МПа'!D56*$BE$2,"-")</f>
        <v>228.66666666666666</v>
      </c>
      <c r="E56" s="32">
        <f>IFERROR('σ и σw, МПа'!E56*$BE$2,"-")</f>
        <v>219.33333333333331</v>
      </c>
      <c r="F56" s="32">
        <f>IFERROR('σ и σw, МПа'!F56*$BE$2,"-")</f>
        <v>219.33333333333331</v>
      </c>
      <c r="G56" s="32">
        <f>IFERROR('σ и σw, МПа'!G56*$BE$2,"-")</f>
        <v>219.33333333333331</v>
      </c>
      <c r="H56" s="32">
        <f>IFERROR('σ и σw, МПа'!H56*$BE$2,"-")</f>
        <v>219.33333333333331</v>
      </c>
      <c r="I56" s="32">
        <f>IFERROR('σ и σw, МПа'!I56*$BE$2,"-")</f>
        <v>192.26666666666668</v>
      </c>
      <c r="J56" s="32">
        <f>IFERROR('σ и σw, МПа'!J56*$BE$2,"-")</f>
        <v>165.2</v>
      </c>
      <c r="K56" s="32">
        <f>IFERROR('σ и σw, МПа'!K56*$BE$2,"-")</f>
        <v>155.86666666666665</v>
      </c>
      <c r="L56" s="32" t="str">
        <f>IFERROR('σ и σw, МПа'!L56*$BE$2,"-")</f>
        <v>-</v>
      </c>
      <c r="M56" s="32" t="str">
        <f>IFERROR('σ и σw, МПа'!M56*$BE$2,"-")</f>
        <v>-</v>
      </c>
      <c r="N56" s="32" t="str">
        <f>IFERROR('σ и σw, МПа'!N56*$BE$2,"-")</f>
        <v>-</v>
      </c>
      <c r="O56" s="32" t="str">
        <f>IFERROR('σ и σw, МПа'!O56*$BE$2,"-")</f>
        <v>-</v>
      </c>
      <c r="P56" s="33" t="str">
        <f>IFERROR('σ и σw, МПа'!P56*$BE$2,"-")</f>
        <v>-</v>
      </c>
      <c r="Q56" s="31">
        <f>IFERROR('σ и σw, МПа'!D56*$BF$2,"-")</f>
        <v>294</v>
      </c>
      <c r="R56" s="32">
        <f>IFERROR('σ и σw, МПа'!E56*$BF$2,"-")</f>
        <v>282</v>
      </c>
      <c r="S56" s="32">
        <f>IFERROR('σ и σw, МПа'!F56*$BF$2,"-")</f>
        <v>282</v>
      </c>
      <c r="T56" s="32">
        <f>IFERROR('σ и σw, МПа'!G56*$BF$2,"-")</f>
        <v>282</v>
      </c>
      <c r="U56" s="32">
        <f>IFERROR('σ и σw, МПа'!H56*$BF$2,"-")</f>
        <v>282</v>
      </c>
      <c r="V56" s="32">
        <f>IFERROR('σ и σw, МПа'!I56*$BF$2,"-")</f>
        <v>247.20000000000002</v>
      </c>
      <c r="W56" s="32">
        <f>IFERROR('σ и σw, МПа'!J56*$BF$2,"-")</f>
        <v>212.4</v>
      </c>
      <c r="X56" s="32">
        <f>IFERROR('σ и σw, МПа'!K56*$BF$2,"-")</f>
        <v>200.4</v>
      </c>
      <c r="Y56" s="32" t="str">
        <f>IFERROR('σ и σw, МПа'!L56*$BF$2,"-")</f>
        <v>-</v>
      </c>
      <c r="Z56" s="32" t="str">
        <f>IFERROR('σ и σw, МПа'!M56*$BF$2,"-")</f>
        <v>-</v>
      </c>
      <c r="AA56" s="32" t="str">
        <f>IFERROR('σ и σw, МПа'!N56*$BF$2,"-")</f>
        <v>-</v>
      </c>
      <c r="AB56" s="32" t="str">
        <f>IFERROR('σ и σw, МПа'!O56*$BF$2,"-")</f>
        <v>-</v>
      </c>
      <c r="AC56" s="33" t="str">
        <f>IFERROR('σ и σw, МПа'!P56*$BF$2,"-")</f>
        <v>-</v>
      </c>
      <c r="AD56" s="31">
        <f>IFERROR('σ и σw, МПа'!Q56*$BG$2,"-")</f>
        <v>171.5</v>
      </c>
      <c r="AE56" s="32">
        <f>IFERROR('σ и σw, МПа'!R56*$BG$2,"-")</f>
        <v>164.5</v>
      </c>
      <c r="AF56" s="32">
        <f>IFERROR('σ и σw, МПа'!S56*$BG$2,"-")</f>
        <v>164.5</v>
      </c>
      <c r="AG56" s="32">
        <f>IFERROR('σ и σw, МПа'!T56*$BG$2,"-")</f>
        <v>164.5</v>
      </c>
      <c r="AH56" s="32">
        <f>IFERROR('σ и σw, МПа'!U56*$BG$2,"-")</f>
        <v>164.5</v>
      </c>
      <c r="AI56" s="32">
        <f>IFERROR('σ и σw, МПа'!V56*$BG$2,"-")</f>
        <v>144.19999999999999</v>
      </c>
      <c r="AJ56" s="32">
        <f>IFERROR('σ и σw, МПа'!W56*$BG$2,"-")</f>
        <v>123.89999999999999</v>
      </c>
      <c r="AK56" s="32">
        <f>IFERROR('σ и σw, МПа'!X56*$BG$2,"-")</f>
        <v>116.89999999999999</v>
      </c>
      <c r="AL56" s="32" t="str">
        <f>IFERROR('σ и σw, МПа'!Y56*$BG$2,"-")</f>
        <v>-</v>
      </c>
      <c r="AM56" s="32" t="str">
        <f>IFERROR('σ и σw, МПа'!Z56*$BG$2,"-")</f>
        <v>-</v>
      </c>
      <c r="AN56" s="32" t="str">
        <f>IFERROR('σ и σw, МПа'!AA56*$BG$2,"-")</f>
        <v>-</v>
      </c>
      <c r="AO56" s="32" t="str">
        <f>IFERROR('σ и σw, МПа'!AB56*$BG$2,"-")</f>
        <v>-</v>
      </c>
      <c r="AP56" s="33" t="str">
        <f>IFERROR('σ и σw, МПа'!AC56*$BG$2,"-")</f>
        <v>-</v>
      </c>
      <c r="AQ56" s="31">
        <f>IFERROR('σ и σw, МПа'!Q56*$BH$2,"-")</f>
        <v>269.5</v>
      </c>
      <c r="AR56" s="32">
        <f>IFERROR('σ и σw, МПа'!R56*$BH$2,"-")</f>
        <v>258.5</v>
      </c>
      <c r="AS56" s="32">
        <f>IFERROR('σ и σw, МПа'!S56*$BH$2,"-")</f>
        <v>258.5</v>
      </c>
      <c r="AT56" s="32">
        <f>IFERROR('σ и σw, МПа'!T56*$BH$2,"-")</f>
        <v>258.5</v>
      </c>
      <c r="AU56" s="32">
        <f>IFERROR('σ и σw, МПа'!U56*$BH$2,"-")</f>
        <v>258.5</v>
      </c>
      <c r="AV56" s="32">
        <f>IFERROR('σ и σw, МПа'!V56*$BH$2,"-")</f>
        <v>226.60000000000002</v>
      </c>
      <c r="AW56" s="32">
        <f>IFERROR('σ и σw, МПа'!W56*$BH$2,"-")</f>
        <v>194.70000000000002</v>
      </c>
      <c r="AX56" s="32">
        <f>IFERROR('σ и σw, МПа'!X56*$BH$2,"-")</f>
        <v>183.70000000000002</v>
      </c>
      <c r="AY56" s="32" t="str">
        <f>IFERROR('σ и σw, МПа'!Y56*$BH$2,"-")</f>
        <v>-</v>
      </c>
      <c r="AZ56" s="32" t="str">
        <f>IFERROR('σ и σw, МПа'!Z56*$BH$2,"-")</f>
        <v>-</v>
      </c>
      <c r="BA56" s="32" t="str">
        <f>IFERROR('σ и σw, МПа'!AA56*$BH$2,"-")</f>
        <v>-</v>
      </c>
      <c r="BB56" s="32" t="str">
        <f>IFERROR('σ и σw, МПа'!AB56*$BH$2,"-")</f>
        <v>-</v>
      </c>
      <c r="BC56" s="33" t="str">
        <f>IFERROR('σ и σw, МПа'!AC56*$BH$2,"-")</f>
        <v>-</v>
      </c>
    </row>
    <row r="57" spans="1:55" x14ac:dyDescent="0.25">
      <c r="A57" s="10" t="str">
        <f>INDEX('Обработка исходного'!B:B,ROW($B$3)+4*(ROW($B57)-ROW($B$3)))</f>
        <v>Сталь углеродистая</v>
      </c>
      <c r="B57" s="47">
        <f>INDEX('Обработка исходного'!D:D,ROW($B$3)+4*(ROW($B57)-ROW($B$3)))</f>
        <v>45</v>
      </c>
      <c r="C57" s="27" t="str">
        <f>'Rp0,2, МПа'!C57</f>
        <v>Поковки диаметром до 800 мм, КП275*</v>
      </c>
      <c r="D57" s="31">
        <f>IFERROR('σ и σw, МПа'!D57*$BE$2,"-")</f>
        <v>256.66666666666669</v>
      </c>
      <c r="E57" s="32">
        <f>IFERROR('σ и σw, МПа'!E57*$BE$2,"-")</f>
        <v>247.33333333333331</v>
      </c>
      <c r="F57" s="32">
        <f>IFERROR('σ и σw, МПа'!F57*$BE$2,"-")</f>
        <v>247.33333333333331</v>
      </c>
      <c r="G57" s="32">
        <f>IFERROR('σ и σw, МПа'!G57*$BE$2,"-")</f>
        <v>247.33333333333331</v>
      </c>
      <c r="H57" s="32">
        <f>IFERROR('σ и σw, МПа'!H57*$BE$2,"-")</f>
        <v>247.33333333333331</v>
      </c>
      <c r="I57" s="32">
        <f>IFERROR('σ и σw, МПа'!I57*$BE$2,"-")</f>
        <v>210.93333333333331</v>
      </c>
      <c r="J57" s="32">
        <f>IFERROR('σ и σw, МПа'!J57*$BE$2,"-")</f>
        <v>182.93333333333331</v>
      </c>
      <c r="K57" s="32">
        <f>IFERROR('σ и σw, МПа'!K57*$BE$2,"-")</f>
        <v>182.93333333333331</v>
      </c>
      <c r="L57" s="32" t="str">
        <f>IFERROR('σ и σw, МПа'!L57*$BE$2,"-")</f>
        <v>-</v>
      </c>
      <c r="M57" s="32" t="str">
        <f>IFERROR('σ и σw, МПа'!M57*$BE$2,"-")</f>
        <v>-</v>
      </c>
      <c r="N57" s="32" t="str">
        <f>IFERROR('σ и σw, МПа'!N57*$BE$2,"-")</f>
        <v>-</v>
      </c>
      <c r="O57" s="32" t="str">
        <f>IFERROR('σ и σw, МПа'!O57*$BE$2,"-")</f>
        <v>-</v>
      </c>
      <c r="P57" s="33" t="str">
        <f>IFERROR('σ и σw, МПа'!P57*$BE$2,"-")</f>
        <v>-</v>
      </c>
      <c r="Q57" s="31">
        <f>IFERROR('σ и σw, МПа'!D57*$BF$2,"-")</f>
        <v>330</v>
      </c>
      <c r="R57" s="32">
        <f>IFERROR('σ и σw, МПа'!E57*$BF$2,"-")</f>
        <v>318</v>
      </c>
      <c r="S57" s="32">
        <f>IFERROR('σ и σw, МПа'!F57*$BF$2,"-")</f>
        <v>318</v>
      </c>
      <c r="T57" s="32">
        <f>IFERROR('σ и σw, МПа'!G57*$BF$2,"-")</f>
        <v>318</v>
      </c>
      <c r="U57" s="32">
        <f>IFERROR('σ и σw, МПа'!H57*$BF$2,"-")</f>
        <v>318</v>
      </c>
      <c r="V57" s="32">
        <f>IFERROR('σ и σw, МПа'!I57*$BF$2,"-")</f>
        <v>271.2</v>
      </c>
      <c r="W57" s="32">
        <f>IFERROR('σ и σw, МПа'!J57*$BF$2,"-")</f>
        <v>235.2</v>
      </c>
      <c r="X57" s="32">
        <f>IFERROR('σ и σw, МПа'!K57*$BF$2,"-")</f>
        <v>235.2</v>
      </c>
      <c r="Y57" s="32" t="str">
        <f>IFERROR('σ и σw, МПа'!L57*$BF$2,"-")</f>
        <v>-</v>
      </c>
      <c r="Z57" s="32" t="str">
        <f>IFERROR('σ и σw, МПа'!M57*$BF$2,"-")</f>
        <v>-</v>
      </c>
      <c r="AA57" s="32" t="str">
        <f>IFERROR('σ и σw, МПа'!N57*$BF$2,"-")</f>
        <v>-</v>
      </c>
      <c r="AB57" s="32" t="str">
        <f>IFERROR('σ и σw, МПа'!O57*$BF$2,"-")</f>
        <v>-</v>
      </c>
      <c r="AC57" s="33" t="str">
        <f>IFERROR('σ и σw, МПа'!P57*$BF$2,"-")</f>
        <v>-</v>
      </c>
      <c r="AD57" s="31">
        <f>IFERROR('σ и σw, МПа'!Q57*$BG$2,"-")</f>
        <v>192.5</v>
      </c>
      <c r="AE57" s="32">
        <f>IFERROR('σ и σw, МПа'!R57*$BG$2,"-")</f>
        <v>185.5</v>
      </c>
      <c r="AF57" s="32">
        <f>IFERROR('σ и σw, МПа'!S57*$BG$2,"-")</f>
        <v>185.5</v>
      </c>
      <c r="AG57" s="32">
        <f>IFERROR('σ и σw, МПа'!T57*$BG$2,"-")</f>
        <v>185.5</v>
      </c>
      <c r="AH57" s="32">
        <f>IFERROR('σ и σw, МПа'!U57*$BG$2,"-")</f>
        <v>185.5</v>
      </c>
      <c r="AI57" s="32">
        <f>IFERROR('σ и σw, МПа'!V57*$BG$2,"-")</f>
        <v>158.19999999999999</v>
      </c>
      <c r="AJ57" s="32">
        <f>IFERROR('σ и σw, МПа'!W57*$BG$2,"-")</f>
        <v>137.19999999999999</v>
      </c>
      <c r="AK57" s="32">
        <f>IFERROR('σ и σw, МПа'!X57*$BG$2,"-")</f>
        <v>137.19999999999999</v>
      </c>
      <c r="AL57" s="32" t="str">
        <f>IFERROR('σ и σw, МПа'!Y57*$BG$2,"-")</f>
        <v>-</v>
      </c>
      <c r="AM57" s="32" t="str">
        <f>IFERROR('σ и σw, МПа'!Z57*$BG$2,"-")</f>
        <v>-</v>
      </c>
      <c r="AN57" s="32" t="str">
        <f>IFERROR('σ и σw, МПа'!AA57*$BG$2,"-")</f>
        <v>-</v>
      </c>
      <c r="AO57" s="32" t="str">
        <f>IFERROR('σ и σw, МПа'!AB57*$BG$2,"-")</f>
        <v>-</v>
      </c>
      <c r="AP57" s="33" t="str">
        <f>IFERROR('σ и σw, МПа'!AC57*$BG$2,"-")</f>
        <v>-</v>
      </c>
      <c r="AQ57" s="31">
        <f>IFERROR('σ и σw, МПа'!Q57*$BH$2,"-")</f>
        <v>302.5</v>
      </c>
      <c r="AR57" s="32">
        <f>IFERROR('σ и σw, МПа'!R57*$BH$2,"-")</f>
        <v>291.5</v>
      </c>
      <c r="AS57" s="32">
        <f>IFERROR('σ и σw, МПа'!S57*$BH$2,"-")</f>
        <v>291.5</v>
      </c>
      <c r="AT57" s="32">
        <f>IFERROR('σ и σw, МПа'!T57*$BH$2,"-")</f>
        <v>291.5</v>
      </c>
      <c r="AU57" s="32">
        <f>IFERROR('σ и σw, МПа'!U57*$BH$2,"-")</f>
        <v>291.5</v>
      </c>
      <c r="AV57" s="32">
        <f>IFERROR('σ и σw, МПа'!V57*$BH$2,"-")</f>
        <v>248.60000000000002</v>
      </c>
      <c r="AW57" s="32">
        <f>IFERROR('σ и σw, МПа'!W57*$BH$2,"-")</f>
        <v>215.60000000000002</v>
      </c>
      <c r="AX57" s="32">
        <f>IFERROR('σ и σw, МПа'!X57*$BH$2,"-")</f>
        <v>215.60000000000002</v>
      </c>
      <c r="AY57" s="32" t="str">
        <f>IFERROR('σ и σw, МПа'!Y57*$BH$2,"-")</f>
        <v>-</v>
      </c>
      <c r="AZ57" s="32" t="str">
        <f>IFERROR('σ и σw, МПа'!Z57*$BH$2,"-")</f>
        <v>-</v>
      </c>
      <c r="BA57" s="32" t="str">
        <f>IFERROR('σ и σw, МПа'!AA57*$BH$2,"-")</f>
        <v>-</v>
      </c>
      <c r="BB57" s="32" t="str">
        <f>IFERROR('σ и σw, МПа'!AB57*$BH$2,"-")</f>
        <v>-</v>
      </c>
      <c r="BC57" s="33" t="str">
        <f>IFERROR('σ и σw, МПа'!AC57*$BH$2,"-")</f>
        <v>-</v>
      </c>
    </row>
    <row r="58" spans="1:55" x14ac:dyDescent="0.25">
      <c r="A58" s="10" t="str">
        <f>INDEX('Обработка исходного'!B:B,ROW($B$3)+4*(ROW($B58)-ROW($B$3)))</f>
        <v>Сталь углеродистая</v>
      </c>
      <c r="B58" s="47">
        <f>INDEX('Обработка исходного'!D:D,ROW($B$3)+4*(ROW($B58)-ROW($B$3)))</f>
        <v>45</v>
      </c>
      <c r="C58" s="27" t="str">
        <f>'Rp0,2, МПа'!C58</f>
        <v>Поковки диаметром до 800 мм, КП315*</v>
      </c>
      <c r="D58" s="31">
        <f>IFERROR('σ и σw, МПа'!D58*$BE$2,"-")</f>
        <v>294</v>
      </c>
      <c r="E58" s="32">
        <f>IFERROR('σ и σw, МПа'!E58*$BE$2,"-")</f>
        <v>283.73333333333329</v>
      </c>
      <c r="F58" s="32">
        <f>IFERROR('σ и σw, МПа'!F58*$BE$2,"-")</f>
        <v>283.73333333333329</v>
      </c>
      <c r="G58" s="32">
        <f>IFERROR('σ и σw, МПа'!G58*$BE$2,"-")</f>
        <v>283.73333333333329</v>
      </c>
      <c r="H58" s="32">
        <f>IFERROR('σ и σw, МПа'!H58*$BE$2,"-")</f>
        <v>283.73333333333329</v>
      </c>
      <c r="I58" s="32">
        <f>IFERROR('σ и σw, МПа'!I58*$BE$2,"-")</f>
        <v>237.99999999999997</v>
      </c>
      <c r="J58" s="32">
        <f>IFERROR('σ и σw, МПа'!J58*$BE$2,"-")</f>
        <v>210.93333333333331</v>
      </c>
      <c r="K58" s="32">
        <f>IFERROR('σ и σw, МПа'!K58*$BE$2,"-")</f>
        <v>192.26666666666668</v>
      </c>
      <c r="L58" s="32" t="str">
        <f>IFERROR('σ и σw, МПа'!L58*$BE$2,"-")</f>
        <v>-</v>
      </c>
      <c r="M58" s="32" t="str">
        <f>IFERROR('σ и σw, МПа'!M58*$BE$2,"-")</f>
        <v>-</v>
      </c>
      <c r="N58" s="32" t="str">
        <f>IFERROR('σ и σw, МПа'!N58*$BE$2,"-")</f>
        <v>-</v>
      </c>
      <c r="O58" s="32" t="str">
        <f>IFERROR('σ и σw, МПа'!O58*$BE$2,"-")</f>
        <v>-</v>
      </c>
      <c r="P58" s="33" t="str">
        <f>IFERROR('σ и σw, МПа'!P58*$BE$2,"-")</f>
        <v>-</v>
      </c>
      <c r="Q58" s="31">
        <f>IFERROR('σ и σw, МПа'!D58*$BF$2,"-")</f>
        <v>378</v>
      </c>
      <c r="R58" s="32">
        <f>IFERROR('σ и σw, МПа'!E58*$BF$2,"-")</f>
        <v>364.8</v>
      </c>
      <c r="S58" s="32">
        <f>IFERROR('σ и σw, МПа'!F58*$BF$2,"-")</f>
        <v>364.8</v>
      </c>
      <c r="T58" s="32">
        <f>IFERROR('σ и σw, МПа'!G58*$BF$2,"-")</f>
        <v>364.8</v>
      </c>
      <c r="U58" s="32">
        <f>IFERROR('σ и σw, МПа'!H58*$BF$2,"-")</f>
        <v>364.8</v>
      </c>
      <c r="V58" s="32">
        <f>IFERROR('σ и σw, МПа'!I58*$BF$2,"-")</f>
        <v>306</v>
      </c>
      <c r="W58" s="32">
        <f>IFERROR('σ и σw, МПа'!J58*$BF$2,"-")</f>
        <v>271.2</v>
      </c>
      <c r="X58" s="32">
        <f>IFERROR('σ и σw, МПа'!K58*$BF$2,"-")</f>
        <v>247.20000000000002</v>
      </c>
      <c r="Y58" s="32" t="str">
        <f>IFERROR('σ и σw, МПа'!L58*$BF$2,"-")</f>
        <v>-</v>
      </c>
      <c r="Z58" s="32" t="str">
        <f>IFERROR('σ и σw, МПа'!M58*$BF$2,"-")</f>
        <v>-</v>
      </c>
      <c r="AA58" s="32" t="str">
        <f>IFERROR('σ и σw, МПа'!N58*$BF$2,"-")</f>
        <v>-</v>
      </c>
      <c r="AB58" s="32" t="str">
        <f>IFERROR('σ и σw, МПа'!O58*$BF$2,"-")</f>
        <v>-</v>
      </c>
      <c r="AC58" s="33" t="str">
        <f>IFERROR('σ и σw, МПа'!P58*$BF$2,"-")</f>
        <v>-</v>
      </c>
      <c r="AD58" s="31">
        <f>IFERROR('σ и σw, МПа'!Q58*$BG$2,"-")</f>
        <v>220.5</v>
      </c>
      <c r="AE58" s="32">
        <f>IFERROR('σ и σw, МПа'!R58*$BG$2,"-")</f>
        <v>212.79999999999998</v>
      </c>
      <c r="AF58" s="32">
        <f>IFERROR('σ и σw, МПа'!S58*$BG$2,"-")</f>
        <v>212.79999999999998</v>
      </c>
      <c r="AG58" s="32">
        <f>IFERROR('σ и σw, МПа'!T58*$BG$2,"-")</f>
        <v>212.79999999999998</v>
      </c>
      <c r="AH58" s="32">
        <f>IFERROR('σ и σw, МПа'!U58*$BG$2,"-")</f>
        <v>212.79999999999998</v>
      </c>
      <c r="AI58" s="32">
        <f>IFERROR('σ и σw, МПа'!V58*$BG$2,"-")</f>
        <v>178.5</v>
      </c>
      <c r="AJ58" s="32">
        <f>IFERROR('σ и σw, МПа'!W58*$BG$2,"-")</f>
        <v>158.19999999999999</v>
      </c>
      <c r="AK58" s="32">
        <f>IFERROR('σ и σw, МПа'!X58*$BG$2,"-")</f>
        <v>144.19999999999999</v>
      </c>
      <c r="AL58" s="32" t="str">
        <f>IFERROR('σ и σw, МПа'!Y58*$BG$2,"-")</f>
        <v>-</v>
      </c>
      <c r="AM58" s="32" t="str">
        <f>IFERROR('σ и σw, МПа'!Z58*$BG$2,"-")</f>
        <v>-</v>
      </c>
      <c r="AN58" s="32" t="str">
        <f>IFERROR('σ и σw, МПа'!AA58*$BG$2,"-")</f>
        <v>-</v>
      </c>
      <c r="AO58" s="32" t="str">
        <f>IFERROR('σ и σw, МПа'!AB58*$BG$2,"-")</f>
        <v>-</v>
      </c>
      <c r="AP58" s="33" t="str">
        <f>IFERROR('σ и σw, МПа'!AC58*$BG$2,"-")</f>
        <v>-</v>
      </c>
      <c r="AQ58" s="31">
        <f>IFERROR('σ и σw, МПа'!Q58*$BH$2,"-")</f>
        <v>346.5</v>
      </c>
      <c r="AR58" s="32">
        <f>IFERROR('σ и σw, МПа'!R58*$BH$2,"-")</f>
        <v>334.40000000000003</v>
      </c>
      <c r="AS58" s="32">
        <f>IFERROR('σ и σw, МПа'!S58*$BH$2,"-")</f>
        <v>334.40000000000003</v>
      </c>
      <c r="AT58" s="32">
        <f>IFERROR('σ и σw, МПа'!T58*$BH$2,"-")</f>
        <v>334.40000000000003</v>
      </c>
      <c r="AU58" s="32">
        <f>IFERROR('σ и σw, МПа'!U58*$BH$2,"-")</f>
        <v>334.40000000000003</v>
      </c>
      <c r="AV58" s="32">
        <f>IFERROR('σ и σw, МПа'!V58*$BH$2,"-")</f>
        <v>280.5</v>
      </c>
      <c r="AW58" s="32">
        <f>IFERROR('σ и σw, МПа'!W58*$BH$2,"-")</f>
        <v>248.60000000000002</v>
      </c>
      <c r="AX58" s="32">
        <f>IFERROR('σ и σw, МПа'!X58*$BH$2,"-")</f>
        <v>226.60000000000002</v>
      </c>
      <c r="AY58" s="32" t="str">
        <f>IFERROR('σ и σw, МПа'!Y58*$BH$2,"-")</f>
        <v>-</v>
      </c>
      <c r="AZ58" s="32" t="str">
        <f>IFERROR('σ и σw, МПа'!Z58*$BH$2,"-")</f>
        <v>-</v>
      </c>
      <c r="BA58" s="32" t="str">
        <f>IFERROR('σ и σw, МПа'!AA58*$BH$2,"-")</f>
        <v>-</v>
      </c>
      <c r="BB58" s="32" t="str">
        <f>IFERROR('σ и σw, МПа'!AB58*$BH$2,"-")</f>
        <v>-</v>
      </c>
      <c r="BC58" s="33" t="str">
        <f>IFERROR('σ и σw, МПа'!AC58*$BH$2,"-")</f>
        <v>-</v>
      </c>
    </row>
    <row r="59" spans="1:55" x14ac:dyDescent="0.25">
      <c r="A59" s="10" t="str">
        <f>INDEX('Обработка исходного'!B:B,ROW($B$3)+4*(ROW($B59)-ROW($B$3)))</f>
        <v>Сталь углеродистая</v>
      </c>
      <c r="B59" s="47">
        <f>INDEX('Обработка исходного'!D:D,ROW($B$3)+4*(ROW($B59)-ROW($B$3)))</f>
        <v>45</v>
      </c>
      <c r="C59" s="27" t="str">
        <f>'Rp0,2, МПа'!C59</f>
        <v>Поковки диаметром до 300 мм, КП345*</v>
      </c>
      <c r="D59" s="31">
        <f>IFERROR('σ и σw, МПа'!D59*$BE$2,"-")</f>
        <v>317.69230769230762</v>
      </c>
      <c r="E59" s="32">
        <f>IFERROR('σ и σw, МПа'!E59*$BE$2,"-")</f>
        <v>310.79999999999995</v>
      </c>
      <c r="F59" s="32">
        <f>IFERROR('σ и σw, МПа'!F59*$BE$2,"-")</f>
        <v>310.79999999999995</v>
      </c>
      <c r="G59" s="32">
        <f>IFERROR('σ и σw, МПа'!G59*$BE$2,"-")</f>
        <v>310.79999999999995</v>
      </c>
      <c r="H59" s="32">
        <f>IFERROR('σ и σw, МПа'!H59*$BE$2,"-")</f>
        <v>310.79999999999995</v>
      </c>
      <c r="I59" s="32">
        <f>IFERROR('σ и σw, МПа'!I59*$BE$2,"-")</f>
        <v>265.06666666666666</v>
      </c>
      <c r="J59" s="32">
        <f>IFERROR('σ и σw, МПа'!J59*$BE$2,"-")</f>
        <v>228.66666666666666</v>
      </c>
      <c r="K59" s="32">
        <f>IFERROR('σ и σw, МПа'!K59*$BE$2,"-")</f>
        <v>210.93333333333331</v>
      </c>
      <c r="L59" s="32" t="str">
        <f>IFERROR('σ и σw, МПа'!L59*$BE$2,"-")</f>
        <v>-</v>
      </c>
      <c r="M59" s="32" t="str">
        <f>IFERROR('σ и σw, МПа'!M59*$BE$2,"-")</f>
        <v>-</v>
      </c>
      <c r="N59" s="32" t="str">
        <f>IFERROR('σ и σw, МПа'!N59*$BE$2,"-")</f>
        <v>-</v>
      </c>
      <c r="O59" s="32" t="str">
        <f>IFERROR('σ и σw, МПа'!O59*$BE$2,"-")</f>
        <v>-</v>
      </c>
      <c r="P59" s="33" t="str">
        <f>IFERROR('σ и σw, МПа'!P59*$BE$2,"-")</f>
        <v>-</v>
      </c>
      <c r="Q59" s="31">
        <f>IFERROR('σ и σw, МПа'!D59*$BF$2,"-")</f>
        <v>408.46153846153845</v>
      </c>
      <c r="R59" s="32">
        <f>IFERROR('σ и σw, МПа'!E59*$BF$2,"-")</f>
        <v>399.6</v>
      </c>
      <c r="S59" s="32">
        <f>IFERROR('σ и σw, МПа'!F59*$BF$2,"-")</f>
        <v>399.6</v>
      </c>
      <c r="T59" s="32">
        <f>IFERROR('σ и σw, МПа'!G59*$BF$2,"-")</f>
        <v>399.6</v>
      </c>
      <c r="U59" s="32">
        <f>IFERROR('σ и σw, МПа'!H59*$BF$2,"-")</f>
        <v>399.6</v>
      </c>
      <c r="V59" s="32">
        <f>IFERROR('σ и σw, МПа'!I59*$BF$2,"-")</f>
        <v>340.8</v>
      </c>
      <c r="W59" s="32">
        <f>IFERROR('σ и σw, МПа'!J59*$BF$2,"-")</f>
        <v>294</v>
      </c>
      <c r="X59" s="32">
        <f>IFERROR('σ и σw, МПа'!K59*$BF$2,"-")</f>
        <v>271.2</v>
      </c>
      <c r="Y59" s="32" t="str">
        <f>IFERROR('σ и σw, МПа'!L59*$BF$2,"-")</f>
        <v>-</v>
      </c>
      <c r="Z59" s="32" t="str">
        <f>IFERROR('σ и σw, МПа'!M59*$BF$2,"-")</f>
        <v>-</v>
      </c>
      <c r="AA59" s="32" t="str">
        <f>IFERROR('σ и σw, МПа'!N59*$BF$2,"-")</f>
        <v>-</v>
      </c>
      <c r="AB59" s="32" t="str">
        <f>IFERROR('σ и σw, МПа'!O59*$BF$2,"-")</f>
        <v>-</v>
      </c>
      <c r="AC59" s="33" t="str">
        <f>IFERROR('σ и σw, МПа'!P59*$BF$2,"-")</f>
        <v>-</v>
      </c>
      <c r="AD59" s="31">
        <f>IFERROR('σ и σw, МПа'!Q59*$BG$2,"-")</f>
        <v>241.49999999999997</v>
      </c>
      <c r="AE59" s="32">
        <f>IFERROR('σ и σw, МПа'!R59*$BG$2,"-")</f>
        <v>233.1</v>
      </c>
      <c r="AF59" s="32">
        <f>IFERROR('σ и σw, МПа'!S59*$BG$2,"-")</f>
        <v>233.1</v>
      </c>
      <c r="AG59" s="32">
        <f>IFERROR('σ и σw, МПа'!T59*$BG$2,"-")</f>
        <v>233.1</v>
      </c>
      <c r="AH59" s="32">
        <f>IFERROR('σ и σw, МПа'!U59*$BG$2,"-")</f>
        <v>233.1</v>
      </c>
      <c r="AI59" s="32">
        <f>IFERROR('σ и σw, МПа'!V59*$BG$2,"-")</f>
        <v>198.79999999999998</v>
      </c>
      <c r="AJ59" s="32">
        <f>IFERROR('σ и σw, МПа'!W59*$BG$2,"-")</f>
        <v>171.5</v>
      </c>
      <c r="AK59" s="32">
        <f>IFERROR('σ и σw, МПа'!X59*$BG$2,"-")</f>
        <v>158.19999999999999</v>
      </c>
      <c r="AL59" s="32" t="str">
        <f>IFERROR('σ и σw, МПа'!Y59*$BG$2,"-")</f>
        <v>-</v>
      </c>
      <c r="AM59" s="32" t="str">
        <f>IFERROR('σ и σw, МПа'!Z59*$BG$2,"-")</f>
        <v>-</v>
      </c>
      <c r="AN59" s="32" t="str">
        <f>IFERROR('σ и σw, МПа'!AA59*$BG$2,"-")</f>
        <v>-</v>
      </c>
      <c r="AO59" s="32" t="str">
        <f>IFERROR('σ и σw, МПа'!AB59*$BG$2,"-")</f>
        <v>-</v>
      </c>
      <c r="AP59" s="33" t="str">
        <f>IFERROR('σ и σw, МПа'!AC59*$BG$2,"-")</f>
        <v>-</v>
      </c>
      <c r="AQ59" s="31">
        <f>IFERROR('σ и σw, МПа'!Q59*$BH$2,"-")</f>
        <v>379.50000000000006</v>
      </c>
      <c r="AR59" s="32">
        <f>IFERROR('σ и σw, МПа'!R59*$BH$2,"-")</f>
        <v>366.3</v>
      </c>
      <c r="AS59" s="32">
        <f>IFERROR('σ и σw, МПа'!S59*$BH$2,"-")</f>
        <v>366.3</v>
      </c>
      <c r="AT59" s="32">
        <f>IFERROR('σ и σw, МПа'!T59*$BH$2,"-")</f>
        <v>366.3</v>
      </c>
      <c r="AU59" s="32">
        <f>IFERROR('σ и σw, МПа'!U59*$BH$2,"-")</f>
        <v>366.3</v>
      </c>
      <c r="AV59" s="32">
        <f>IFERROR('σ и σw, МПа'!V59*$BH$2,"-")</f>
        <v>312.40000000000003</v>
      </c>
      <c r="AW59" s="32">
        <f>IFERROR('σ и σw, МПа'!W59*$BH$2,"-")</f>
        <v>269.5</v>
      </c>
      <c r="AX59" s="32">
        <f>IFERROR('σ и σw, МПа'!X59*$BH$2,"-")</f>
        <v>248.60000000000002</v>
      </c>
      <c r="AY59" s="32" t="str">
        <f>IFERROR('σ и σw, МПа'!Y59*$BH$2,"-")</f>
        <v>-</v>
      </c>
      <c r="AZ59" s="32" t="str">
        <f>IFERROR('σ и σw, МПа'!Z59*$BH$2,"-")</f>
        <v>-</v>
      </c>
      <c r="BA59" s="32" t="str">
        <f>IFERROR('σ и σw, МПа'!AA59*$BH$2,"-")</f>
        <v>-</v>
      </c>
      <c r="BB59" s="32" t="str">
        <f>IFERROR('σ и σw, МПа'!AB59*$BH$2,"-")</f>
        <v>-</v>
      </c>
      <c r="BC59" s="33" t="str">
        <f>IFERROR('σ и σw, МПа'!AC59*$BH$2,"-")</f>
        <v>-</v>
      </c>
    </row>
    <row r="60" spans="1:55" x14ac:dyDescent="0.25">
      <c r="A60" s="10" t="str">
        <f>INDEX('Обработка исходного'!B:B,ROW($B$3)+4*(ROW($B60)-ROW($B$3)))</f>
        <v>Сталь углеродистая</v>
      </c>
      <c r="B60" s="47">
        <f>INDEX('Обработка исходного'!D:D,ROW($B$3)+4*(ROW($B60)-ROW($B$3)))</f>
        <v>45</v>
      </c>
      <c r="C60" s="27" t="str">
        <f>'Rp0,2, МПа'!C60</f>
        <v>Поковки диаметром до 100 мм, КП395*</v>
      </c>
      <c r="D60" s="31">
        <f>IFERROR('σ и σw, МПа'!D60*$BE$2,"-")</f>
        <v>331.15384615384613</v>
      </c>
      <c r="E60" s="32">
        <f>IFERROR('σ и σw, МПа'!E60*$BE$2,"-")</f>
        <v>331.15384615384613</v>
      </c>
      <c r="F60" s="32">
        <f>IFERROR('σ и σw, МПа'!F60*$BE$2,"-")</f>
        <v>331.15384615384613</v>
      </c>
      <c r="G60" s="32">
        <f>IFERROR('σ и σw, МПа'!G60*$BE$2,"-")</f>
        <v>331.15384615384613</v>
      </c>
      <c r="H60" s="32">
        <f>IFERROR('σ и σw, МПа'!H60*$BE$2,"-")</f>
        <v>331.15384615384613</v>
      </c>
      <c r="I60" s="32">
        <f>IFERROR('σ и σw, МПа'!I60*$BE$2,"-")</f>
        <v>310.79999999999995</v>
      </c>
      <c r="J60" s="32">
        <f>IFERROR('σ и σw, МПа'!J60*$BE$2,"-")</f>
        <v>274.39999999999998</v>
      </c>
      <c r="K60" s="32">
        <f>IFERROR('σ и σw, МПа'!K60*$BE$2,"-")</f>
        <v>256.66666666666669</v>
      </c>
      <c r="L60" s="32" t="str">
        <f>IFERROR('σ и σw, МПа'!L60*$BE$2,"-")</f>
        <v>-</v>
      </c>
      <c r="M60" s="32" t="str">
        <f>IFERROR('σ и σw, МПа'!M60*$BE$2,"-")</f>
        <v>-</v>
      </c>
      <c r="N60" s="32" t="str">
        <f>IFERROR('σ и σw, МПа'!N60*$BE$2,"-")</f>
        <v>-</v>
      </c>
      <c r="O60" s="32" t="str">
        <f>IFERROR('σ и σw, МПа'!O60*$BE$2,"-")</f>
        <v>-</v>
      </c>
      <c r="P60" s="33" t="str">
        <f>IFERROR('σ и σw, МПа'!P60*$BE$2,"-")</f>
        <v>-</v>
      </c>
      <c r="Q60" s="31">
        <f>IFERROR('σ и σw, МПа'!D60*$BF$2,"-")</f>
        <v>425.76923076923072</v>
      </c>
      <c r="R60" s="32">
        <f>IFERROR('σ и σw, МПа'!E60*$BF$2,"-")</f>
        <v>425.76923076923072</v>
      </c>
      <c r="S60" s="32">
        <f>IFERROR('σ и σw, МПа'!F60*$BF$2,"-")</f>
        <v>425.76923076923072</v>
      </c>
      <c r="T60" s="32">
        <f>IFERROR('σ и σw, МПа'!G60*$BF$2,"-")</f>
        <v>425.76923076923072</v>
      </c>
      <c r="U60" s="32">
        <f>IFERROR('σ и σw, МПа'!H60*$BF$2,"-")</f>
        <v>425.76923076923072</v>
      </c>
      <c r="V60" s="32">
        <f>IFERROR('σ и σw, МПа'!I60*$BF$2,"-")</f>
        <v>399.6</v>
      </c>
      <c r="W60" s="32">
        <f>IFERROR('σ и σw, МПа'!J60*$BF$2,"-")</f>
        <v>352.8</v>
      </c>
      <c r="X60" s="32">
        <f>IFERROR('σ и σw, МПа'!K60*$BF$2,"-")</f>
        <v>330</v>
      </c>
      <c r="Y60" s="32" t="str">
        <f>IFERROR('σ и σw, МПа'!L60*$BF$2,"-")</f>
        <v>-</v>
      </c>
      <c r="Z60" s="32" t="str">
        <f>IFERROR('σ и σw, МПа'!M60*$BF$2,"-")</f>
        <v>-</v>
      </c>
      <c r="AA60" s="32" t="str">
        <f>IFERROR('σ и σw, МПа'!N60*$BF$2,"-")</f>
        <v>-</v>
      </c>
      <c r="AB60" s="32" t="str">
        <f>IFERROR('σ и σw, МПа'!O60*$BF$2,"-")</f>
        <v>-</v>
      </c>
      <c r="AC60" s="33" t="str">
        <f>IFERROR('σ и σw, МПа'!P60*$BF$2,"-")</f>
        <v>-</v>
      </c>
      <c r="AD60" s="31">
        <f>IFERROR('σ и σw, МПа'!Q60*$BG$2,"-")</f>
        <v>276.5</v>
      </c>
      <c r="AE60" s="32">
        <f>IFERROR('σ и σw, МПа'!R60*$BG$2,"-")</f>
        <v>276.5</v>
      </c>
      <c r="AF60" s="32">
        <f>IFERROR('σ и σw, МПа'!S60*$BG$2,"-")</f>
        <v>276.5</v>
      </c>
      <c r="AG60" s="32">
        <f>IFERROR('σ и σw, МПа'!T60*$BG$2,"-")</f>
        <v>276.5</v>
      </c>
      <c r="AH60" s="32">
        <f>IFERROR('σ и σw, МПа'!U60*$BG$2,"-")</f>
        <v>276.5</v>
      </c>
      <c r="AI60" s="32">
        <f>IFERROR('σ и σw, МПа'!V60*$BG$2,"-")</f>
        <v>233.1</v>
      </c>
      <c r="AJ60" s="32">
        <f>IFERROR('σ и σw, МПа'!W60*$BG$2,"-")</f>
        <v>205.79999999999998</v>
      </c>
      <c r="AK60" s="32">
        <f>IFERROR('σ и σw, МПа'!X60*$BG$2,"-")</f>
        <v>192.5</v>
      </c>
      <c r="AL60" s="32" t="str">
        <f>IFERROR('σ и σw, МПа'!Y60*$BG$2,"-")</f>
        <v>-</v>
      </c>
      <c r="AM60" s="32" t="str">
        <f>IFERROR('σ и σw, МПа'!Z60*$BG$2,"-")</f>
        <v>-</v>
      </c>
      <c r="AN60" s="32" t="str">
        <f>IFERROR('σ и σw, МПа'!AA60*$BG$2,"-")</f>
        <v>-</v>
      </c>
      <c r="AO60" s="32" t="str">
        <f>IFERROR('σ и σw, МПа'!AB60*$BG$2,"-")</f>
        <v>-</v>
      </c>
      <c r="AP60" s="33" t="str">
        <f>IFERROR('σ и σw, МПа'!AC60*$BG$2,"-")</f>
        <v>-</v>
      </c>
      <c r="AQ60" s="31">
        <f>IFERROR('σ и σw, МПа'!Q60*$BH$2,"-")</f>
        <v>434.50000000000006</v>
      </c>
      <c r="AR60" s="32">
        <f>IFERROR('σ и σw, МПа'!R60*$BH$2,"-")</f>
        <v>434.50000000000006</v>
      </c>
      <c r="AS60" s="32">
        <f>IFERROR('σ и σw, МПа'!S60*$BH$2,"-")</f>
        <v>434.50000000000006</v>
      </c>
      <c r="AT60" s="32">
        <f>IFERROR('σ и σw, МПа'!T60*$BH$2,"-")</f>
        <v>434.50000000000006</v>
      </c>
      <c r="AU60" s="32">
        <f>IFERROR('σ и σw, МПа'!U60*$BH$2,"-")</f>
        <v>434.50000000000006</v>
      </c>
      <c r="AV60" s="32">
        <f>IFERROR('σ и σw, МПа'!V60*$BH$2,"-")</f>
        <v>366.3</v>
      </c>
      <c r="AW60" s="32">
        <f>IFERROR('σ и σw, МПа'!W60*$BH$2,"-")</f>
        <v>323.40000000000003</v>
      </c>
      <c r="AX60" s="32">
        <f>IFERROR('σ и σw, МПа'!X60*$BH$2,"-")</f>
        <v>302.5</v>
      </c>
      <c r="AY60" s="32" t="str">
        <f>IFERROR('σ и σw, МПа'!Y60*$BH$2,"-")</f>
        <v>-</v>
      </c>
      <c r="AZ60" s="32" t="str">
        <f>IFERROR('σ и σw, МПа'!Z60*$BH$2,"-")</f>
        <v>-</v>
      </c>
      <c r="BA60" s="32" t="str">
        <f>IFERROR('σ и σw, МПа'!AA60*$BH$2,"-")</f>
        <v>-</v>
      </c>
      <c r="BB60" s="32" t="str">
        <f>IFERROR('σ и σw, МПа'!AB60*$BH$2,"-")</f>
        <v>-</v>
      </c>
      <c r="BC60" s="33" t="str">
        <f>IFERROR('σ и σw, МПа'!AC60*$BH$2,"-")</f>
        <v>-</v>
      </c>
    </row>
    <row r="61" spans="1:55" x14ac:dyDescent="0.25">
      <c r="A61" s="10" t="str">
        <f>INDEX('Обработка исходного'!B:B,ROW($B$3)+4*(ROW($B61)-ROW($B$3)))</f>
        <v>Сталь легированная</v>
      </c>
      <c r="B61" s="47" t="str">
        <f>INDEX('Обработка исходного'!D:D,ROW($B$3)+4*(ROW($B61)-ROW($B$3)))</f>
        <v>20X</v>
      </c>
      <c r="C61" s="27" t="str">
        <f>'Rp0,2, МПа'!C61</f>
        <v>Прутки и полосы диаметром или толщиной до 80 мм</v>
      </c>
      <c r="D61" s="31">
        <f>IFERROR('σ и σw, МПа'!D61*$BE$2,"-")</f>
        <v>422.69230769230762</v>
      </c>
      <c r="E61" s="32">
        <f>IFERROR('σ и σw, МПа'!E61*$BE$2,"-")</f>
        <v>406.53846153846149</v>
      </c>
      <c r="F61" s="32">
        <f>IFERROR('σ и σw, МПа'!F61*$BE$2,"-")</f>
        <v>406.53846153846149</v>
      </c>
      <c r="G61" s="32">
        <f>IFERROR('σ и σw, МПа'!G61*$BE$2,"-")</f>
        <v>401.15384615384613</v>
      </c>
      <c r="H61" s="32">
        <f>IFERROR('σ и σw, МПа'!H61*$BE$2,"-")</f>
        <v>395.76923076923072</v>
      </c>
      <c r="I61" s="32">
        <f>IFERROR('σ и σw, МПа'!I61*$BE$2,"-")</f>
        <v>385</v>
      </c>
      <c r="J61" s="32">
        <f>IFERROR('σ и σw, МПа'!J61*$BE$2,"-")</f>
        <v>364</v>
      </c>
      <c r="K61" s="32">
        <f>IFERROR('σ и σw, МПа'!K61*$BE$2,"-")</f>
        <v>349.46153846153845</v>
      </c>
      <c r="L61" s="32">
        <f>IFERROR('σ и σw, МПа'!L61*$BE$2,"-")</f>
        <v>311.23076923076917</v>
      </c>
      <c r="M61" s="32">
        <f>IFERROR('σ и σw, МПа'!M61*$BE$2,"-")</f>
        <v>290.76923076923072</v>
      </c>
      <c r="N61" s="32">
        <f>IFERROR('σ и σw, МПа'!N61*$BE$2,"-")</f>
        <v>253.61538461538461</v>
      </c>
      <c r="O61" s="32" t="str">
        <f>IFERROR('σ и σw, МПа'!O61*$BE$2,"-")</f>
        <v>-</v>
      </c>
      <c r="P61" s="33" t="str">
        <f>IFERROR('σ и σw, МПа'!P61*$BE$2,"-")</f>
        <v>-</v>
      </c>
      <c r="Q61" s="31">
        <f>IFERROR('σ и σw, МПа'!D61*$BF$2,"-")</f>
        <v>543.46153846153845</v>
      </c>
      <c r="R61" s="32">
        <f>IFERROR('σ и σw, МПа'!E61*$BF$2,"-")</f>
        <v>522.69230769230762</v>
      </c>
      <c r="S61" s="32">
        <f>IFERROR('σ и σw, МПа'!F61*$BF$2,"-")</f>
        <v>522.69230769230762</v>
      </c>
      <c r="T61" s="32">
        <f>IFERROR('σ и σw, МПа'!G61*$BF$2,"-")</f>
        <v>515.76923076923083</v>
      </c>
      <c r="U61" s="32">
        <f>IFERROR('σ и σw, МПа'!H61*$BF$2,"-")</f>
        <v>508.84615384615381</v>
      </c>
      <c r="V61" s="32">
        <f>IFERROR('σ и σw, МПа'!I61*$BF$2,"-")</f>
        <v>495</v>
      </c>
      <c r="W61" s="32">
        <f>IFERROR('σ и σw, МПа'!J61*$BF$2,"-")</f>
        <v>468</v>
      </c>
      <c r="X61" s="32">
        <f>IFERROR('σ и σw, МПа'!K61*$BF$2,"-")</f>
        <v>449.30769230769232</v>
      </c>
      <c r="Y61" s="32">
        <f>IFERROR('σ и σw, МПа'!L61*$BF$2,"-")</f>
        <v>400.15384615384613</v>
      </c>
      <c r="Z61" s="32">
        <f>IFERROR('σ и σw, МПа'!M61*$BF$2,"-")</f>
        <v>373.84615384615381</v>
      </c>
      <c r="AA61" s="32">
        <f>IFERROR('σ и σw, МПа'!N61*$BF$2,"-")</f>
        <v>326.07692307692309</v>
      </c>
      <c r="AB61" s="32" t="str">
        <f>IFERROR('σ и σw, МПа'!O61*$BF$2,"-")</f>
        <v>-</v>
      </c>
      <c r="AC61" s="33" t="str">
        <f>IFERROR('σ и σw, МПа'!P61*$BF$2,"-")</f>
        <v>-</v>
      </c>
      <c r="AD61" s="31">
        <f>IFERROR('σ и σw, МПа'!Q61*$BG$2,"-")</f>
        <v>446.59999999999997</v>
      </c>
      <c r="AE61" s="32">
        <f>IFERROR('σ и σw, МПа'!R61*$BG$2,"-")</f>
        <v>412.29999999999995</v>
      </c>
      <c r="AF61" s="32">
        <f>IFERROR('σ и σw, МПа'!S61*$BG$2,"-")</f>
        <v>412.29999999999995</v>
      </c>
      <c r="AG61" s="32">
        <f>IFERROR('σ и σw, МПа'!T61*$BG$2,"-")</f>
        <v>397.59999999999997</v>
      </c>
      <c r="AH61" s="32">
        <f>IFERROR('σ и σw, МПа'!U61*$BG$2,"-")</f>
        <v>391.29999999999995</v>
      </c>
      <c r="AI61" s="32">
        <f>IFERROR('σ и σw, МПа'!V61*$BG$2,"-")</f>
        <v>370.29999999999995</v>
      </c>
      <c r="AJ61" s="32">
        <f>IFERROR('σ и σw, МПа'!W61*$BG$2,"-")</f>
        <v>357</v>
      </c>
      <c r="AK61" s="32">
        <f>IFERROR('σ и σw, МПа'!X61*$BG$2,"-")</f>
        <v>343</v>
      </c>
      <c r="AL61" s="32">
        <f>IFERROR('σ и σw, МПа'!Y61*$BG$2,"-")</f>
        <v>322.7</v>
      </c>
      <c r="AM61" s="32">
        <f>IFERROR('σ и σw, МПа'!Z61*$BG$2,"-")</f>
        <v>308.7</v>
      </c>
      <c r="AN61" s="32">
        <f>IFERROR('σ и σw, МПа'!AA61*$BG$2,"-")</f>
        <v>302.39999999999998</v>
      </c>
      <c r="AO61" s="32" t="str">
        <f>IFERROR('σ и σw, МПа'!AB61*$BG$2,"-")</f>
        <v>-</v>
      </c>
      <c r="AP61" s="33" t="str">
        <f>IFERROR('σ и σw, МПа'!AC61*$BG$2,"-")</f>
        <v>-</v>
      </c>
      <c r="AQ61" s="31">
        <f>IFERROR('σ и σw, МПа'!Q61*$BH$2,"-")</f>
        <v>701.80000000000007</v>
      </c>
      <c r="AR61" s="32">
        <f>IFERROR('σ и σw, МПа'!R61*$BH$2,"-")</f>
        <v>647.90000000000009</v>
      </c>
      <c r="AS61" s="32">
        <f>IFERROR('σ и σw, МПа'!S61*$BH$2,"-")</f>
        <v>647.90000000000009</v>
      </c>
      <c r="AT61" s="32">
        <f>IFERROR('σ и σw, МПа'!T61*$BH$2,"-")</f>
        <v>624.80000000000007</v>
      </c>
      <c r="AU61" s="32">
        <f>IFERROR('σ и σw, МПа'!U61*$BH$2,"-")</f>
        <v>614.90000000000009</v>
      </c>
      <c r="AV61" s="32">
        <f>IFERROR('σ и σw, МПа'!V61*$BH$2,"-")</f>
        <v>581.90000000000009</v>
      </c>
      <c r="AW61" s="32">
        <f>IFERROR('σ и σw, МПа'!W61*$BH$2,"-")</f>
        <v>561</v>
      </c>
      <c r="AX61" s="32">
        <f>IFERROR('σ и σw, МПа'!X61*$BH$2,"-")</f>
        <v>539</v>
      </c>
      <c r="AY61" s="32">
        <f>IFERROR('σ и σw, МПа'!Y61*$BH$2,"-")</f>
        <v>507.1</v>
      </c>
      <c r="AZ61" s="32">
        <f>IFERROR('σ и σw, МПа'!Z61*$BH$2,"-")</f>
        <v>485.1</v>
      </c>
      <c r="BA61" s="32">
        <f>IFERROR('σ и σw, МПа'!AA61*$BH$2,"-")</f>
        <v>475.20000000000005</v>
      </c>
      <c r="BB61" s="32" t="str">
        <f>IFERROR('σ и σw, МПа'!AB61*$BH$2,"-")</f>
        <v>-</v>
      </c>
      <c r="BC61" s="33" t="str">
        <f>IFERROR('σ и σw, МПа'!AC61*$BH$2,"-")</f>
        <v>-</v>
      </c>
    </row>
    <row r="62" spans="1:55" ht="25.5" x14ac:dyDescent="0.25">
      <c r="A62" s="10" t="str">
        <f>INDEX('Обработка исходного'!B:B,ROW($B$3)+4*(ROW($B62)-ROW($B$3)))</f>
        <v>Сталь легированная</v>
      </c>
      <c r="B62" s="47" t="str">
        <f>INDEX('Обработка исходного'!D:D,ROW($B$3)+4*(ROW($B62)-ROW($B$3)))</f>
        <v>20X</v>
      </c>
      <c r="C62" s="27" t="str">
        <f>'Rp0,2, МПа'!C62</f>
        <v>Прутки и полосы диаметром или толщиной от 80 до 150 мм</v>
      </c>
      <c r="D62" s="31">
        <f>IFERROR('σ и σw, МПа'!D62*$BE$2,"-")</f>
        <v>422.69230769230762</v>
      </c>
      <c r="E62" s="32">
        <f>IFERROR('σ и σw, МПа'!E62*$BE$2,"-")</f>
        <v>406.53846153846149</v>
      </c>
      <c r="F62" s="32">
        <f>IFERROR('σ и σw, МПа'!F62*$BE$2,"-")</f>
        <v>390.92307692307691</v>
      </c>
      <c r="G62" s="32">
        <f>IFERROR('σ и σw, МПа'!G62*$BE$2,"-")</f>
        <v>390.92307692307691</v>
      </c>
      <c r="H62" s="32">
        <f>IFERROR('σ и σw, МПа'!H62*$BE$2,"-")</f>
        <v>390.92307692307691</v>
      </c>
      <c r="I62" s="32">
        <f>IFERROR('σ и σw, МПа'!I62*$BE$2,"-")</f>
        <v>390.92307692307691</v>
      </c>
      <c r="J62" s="32">
        <f>IFERROR('σ и σw, МПа'!J62*$BE$2,"-")</f>
        <v>390.92307692307691</v>
      </c>
      <c r="K62" s="32">
        <f>IFERROR('σ и σw, МПа'!K62*$BE$2,"-")</f>
        <v>369.92307692307691</v>
      </c>
      <c r="L62" s="32">
        <f>IFERROR('σ и σw, МПа'!L62*$BE$2,"-")</f>
        <v>327.38461538461536</v>
      </c>
      <c r="M62" s="32">
        <f>IFERROR('σ и σw, МПа'!M62*$BE$2,"-")</f>
        <v>290.76923076923072</v>
      </c>
      <c r="N62" s="32">
        <f>IFERROR('σ и σw, МПа'!N62*$BE$2,"-")</f>
        <v>253.61538461538461</v>
      </c>
      <c r="O62" s="32" t="str">
        <f>IFERROR('σ и σw, МПа'!O62*$BE$2,"-")</f>
        <v>-</v>
      </c>
      <c r="P62" s="33" t="str">
        <f>IFERROR('σ и σw, МПа'!P62*$BE$2,"-")</f>
        <v>-</v>
      </c>
      <c r="Q62" s="31">
        <f>IFERROR('σ и σw, МПа'!D62*$BF$2,"-")</f>
        <v>543.46153846153845</v>
      </c>
      <c r="R62" s="32">
        <f>IFERROR('σ и σw, МПа'!E62*$BF$2,"-")</f>
        <v>522.69230769230762</v>
      </c>
      <c r="S62" s="32">
        <f>IFERROR('σ и σw, МПа'!F62*$BF$2,"-")</f>
        <v>502.61538461538464</v>
      </c>
      <c r="T62" s="32">
        <f>IFERROR('σ и σw, МПа'!G62*$BF$2,"-")</f>
        <v>502.61538461538464</v>
      </c>
      <c r="U62" s="32">
        <f>IFERROR('σ и σw, МПа'!H62*$BF$2,"-")</f>
        <v>502.61538461538464</v>
      </c>
      <c r="V62" s="32">
        <f>IFERROR('σ и σw, МПа'!I62*$BF$2,"-")</f>
        <v>502.61538461538464</v>
      </c>
      <c r="W62" s="32">
        <f>IFERROR('σ и σw, МПа'!J62*$BF$2,"-")</f>
        <v>502.61538461538464</v>
      </c>
      <c r="X62" s="32">
        <f>IFERROR('σ и σw, МПа'!K62*$BF$2,"-")</f>
        <v>475.61538461538464</v>
      </c>
      <c r="Y62" s="32">
        <f>IFERROR('σ и σw, МПа'!L62*$BF$2,"-")</f>
        <v>420.92307692307691</v>
      </c>
      <c r="Z62" s="32">
        <f>IFERROR('σ и σw, МПа'!M62*$BF$2,"-")</f>
        <v>373.84615384615381</v>
      </c>
      <c r="AA62" s="32">
        <f>IFERROR('σ и σw, МПа'!N62*$BF$2,"-")</f>
        <v>326.07692307692309</v>
      </c>
      <c r="AB62" s="32" t="str">
        <f>IFERROR('σ и σw, МПа'!O62*$BF$2,"-")</f>
        <v>-</v>
      </c>
      <c r="AC62" s="33" t="str">
        <f>IFERROR('σ и σw, МПа'!P62*$BF$2,"-")</f>
        <v>-</v>
      </c>
      <c r="AD62" s="31">
        <f>IFERROR('σ и σw, МПа'!Q62*$BG$2,"-")</f>
        <v>446.59999999999997</v>
      </c>
      <c r="AE62" s="32">
        <f>IFERROR('σ и σw, МПа'!R62*$BG$2,"-")</f>
        <v>412.29999999999995</v>
      </c>
      <c r="AF62" s="32">
        <f>IFERROR('σ и σw, МПа'!S62*$BG$2,"-")</f>
        <v>384.29999999999995</v>
      </c>
      <c r="AG62" s="32">
        <f>IFERROR('σ и σw, МПа'!T62*$BG$2,"-")</f>
        <v>378</v>
      </c>
      <c r="AH62" s="32">
        <f>IFERROR('σ и σw, МПа'!U62*$BG$2,"-")</f>
        <v>371</v>
      </c>
      <c r="AI62" s="32">
        <f>IFERROR('σ и σw, МПа'!V62*$BG$2,"-")</f>
        <v>371</v>
      </c>
      <c r="AJ62" s="32">
        <f>IFERROR('σ и σw, МПа'!W62*$BG$2,"-")</f>
        <v>371</v>
      </c>
      <c r="AK62" s="32">
        <f>IFERROR('σ и σw, МПа'!X62*$BG$2,"-")</f>
        <v>364</v>
      </c>
      <c r="AL62" s="32">
        <f>IFERROR('σ и σw, МПа'!Y62*$BG$2,"-")</f>
        <v>343.7</v>
      </c>
      <c r="AM62" s="32">
        <f>IFERROR('σ и σw, МПа'!Z62*$BG$2,"-")</f>
        <v>322.7</v>
      </c>
      <c r="AN62" s="32">
        <f>IFERROR('σ и σw, МПа'!AA62*$BG$2,"-")</f>
        <v>302.39999999999998</v>
      </c>
      <c r="AO62" s="32" t="str">
        <f>IFERROR('σ и σw, МПа'!AB62*$BG$2,"-")</f>
        <v>-</v>
      </c>
      <c r="AP62" s="33" t="str">
        <f>IFERROR('σ и σw, МПа'!AC62*$BG$2,"-")</f>
        <v>-</v>
      </c>
      <c r="AQ62" s="31">
        <f>IFERROR('σ и σw, МПа'!Q62*$BH$2,"-")</f>
        <v>701.80000000000007</v>
      </c>
      <c r="AR62" s="32">
        <f>IFERROR('σ и σw, МПа'!R62*$BH$2,"-")</f>
        <v>647.90000000000009</v>
      </c>
      <c r="AS62" s="32">
        <f>IFERROR('σ и σw, МПа'!S62*$BH$2,"-")</f>
        <v>603.90000000000009</v>
      </c>
      <c r="AT62" s="32">
        <f>IFERROR('σ и σw, МПа'!T62*$BH$2,"-")</f>
        <v>594</v>
      </c>
      <c r="AU62" s="32">
        <f>IFERROR('σ и σw, МПа'!U62*$BH$2,"-")</f>
        <v>583</v>
      </c>
      <c r="AV62" s="32">
        <f>IFERROR('σ и σw, МПа'!V62*$BH$2,"-")</f>
        <v>583</v>
      </c>
      <c r="AW62" s="32">
        <f>IFERROR('σ и σw, МПа'!W62*$BH$2,"-")</f>
        <v>583</v>
      </c>
      <c r="AX62" s="32">
        <f>IFERROR('σ и σw, МПа'!X62*$BH$2,"-")</f>
        <v>572</v>
      </c>
      <c r="AY62" s="32">
        <f>IFERROR('σ и σw, МПа'!Y62*$BH$2,"-")</f>
        <v>540.1</v>
      </c>
      <c r="AZ62" s="32">
        <f>IFERROR('σ и σw, МПа'!Z62*$BH$2,"-")</f>
        <v>507.1</v>
      </c>
      <c r="BA62" s="32">
        <f>IFERROR('σ и σw, МПа'!AA62*$BH$2,"-")</f>
        <v>475.20000000000005</v>
      </c>
      <c r="BB62" s="32" t="str">
        <f>IFERROR('σ и σw, МПа'!AB62*$BH$2,"-")</f>
        <v>-</v>
      </c>
      <c r="BC62" s="33" t="str">
        <f>IFERROR('σ и σw, МПа'!AC62*$BH$2,"-")</f>
        <v>-</v>
      </c>
    </row>
    <row r="63" spans="1:55" ht="25.5" x14ac:dyDescent="0.25">
      <c r="A63" s="10" t="str">
        <f>INDEX('Обработка исходного'!B:B,ROW($B$3)+4*(ROW($B63)-ROW($B$3)))</f>
        <v>Сталь легированная</v>
      </c>
      <c r="B63" s="47" t="str">
        <f>INDEX('Обработка исходного'!D:D,ROW($B$3)+4*(ROW($B63)-ROW($B$3)))</f>
        <v>20X</v>
      </c>
      <c r="C63" s="27" t="str">
        <f>'Rp0,2, МПа'!C63</f>
        <v>Прутки и полосы диаметром или толщиной от 150 до 250 мм</v>
      </c>
      <c r="D63" s="31">
        <f>IFERROR('σ и σw, МПа'!D63*$BE$2,"-")</f>
        <v>422.69230769230762</v>
      </c>
      <c r="E63" s="32">
        <f>IFERROR('σ и σw, МПа'!E63*$BE$2,"-")</f>
        <v>406.53846153846149</v>
      </c>
      <c r="F63" s="32">
        <f>IFERROR('σ и σw, МПа'!F63*$BE$2,"-")</f>
        <v>390.92307692307691</v>
      </c>
      <c r="G63" s="32">
        <f>IFERROR('σ и σw, МПа'!G63*$BE$2,"-")</f>
        <v>390.92307692307691</v>
      </c>
      <c r="H63" s="32">
        <f>IFERROR('σ и σw, МПа'!H63*$BE$2,"-")</f>
        <v>390.92307692307691</v>
      </c>
      <c r="I63" s="32">
        <f>IFERROR('σ и σw, МПа'!I63*$BE$2,"-")</f>
        <v>390.92307692307691</v>
      </c>
      <c r="J63" s="32">
        <f>IFERROR('σ и σw, МПа'!J63*$BE$2,"-")</f>
        <v>390.92307692307691</v>
      </c>
      <c r="K63" s="32">
        <f>IFERROR('σ и σw, МПа'!K63*$BE$2,"-")</f>
        <v>369.92307692307691</v>
      </c>
      <c r="L63" s="32">
        <f>IFERROR('σ и σw, МПа'!L63*$BE$2,"-")</f>
        <v>327.38461538461536</v>
      </c>
      <c r="M63" s="32">
        <f>IFERROR('σ и σw, МПа'!M63*$BE$2,"-")</f>
        <v>290.76923076923072</v>
      </c>
      <c r="N63" s="32">
        <f>IFERROR('σ и σw, МПа'!N63*$BE$2,"-")</f>
        <v>253.61538461538461</v>
      </c>
      <c r="O63" s="32" t="str">
        <f>IFERROR('σ и σw, МПа'!O63*$BE$2,"-")</f>
        <v>-</v>
      </c>
      <c r="P63" s="33" t="str">
        <f>IFERROR('σ и σw, МПа'!P63*$BE$2,"-")</f>
        <v>-</v>
      </c>
      <c r="Q63" s="31">
        <f>IFERROR('σ и σw, МПа'!D63*$BF$2,"-")</f>
        <v>543.46153846153845</v>
      </c>
      <c r="R63" s="32">
        <f>IFERROR('σ и σw, МПа'!E63*$BF$2,"-")</f>
        <v>522.69230769230762</v>
      </c>
      <c r="S63" s="32">
        <f>IFERROR('σ и σw, МПа'!F63*$BF$2,"-")</f>
        <v>502.61538461538464</v>
      </c>
      <c r="T63" s="32">
        <f>IFERROR('σ и σw, МПа'!G63*$BF$2,"-")</f>
        <v>502.61538461538464</v>
      </c>
      <c r="U63" s="32">
        <f>IFERROR('σ и σw, МПа'!H63*$BF$2,"-")</f>
        <v>502.61538461538464</v>
      </c>
      <c r="V63" s="32">
        <f>IFERROR('σ и σw, МПа'!I63*$BF$2,"-")</f>
        <v>502.61538461538464</v>
      </c>
      <c r="W63" s="32">
        <f>IFERROR('σ и σw, МПа'!J63*$BF$2,"-")</f>
        <v>502.61538461538464</v>
      </c>
      <c r="X63" s="32">
        <f>IFERROR('σ и σw, МПа'!K63*$BF$2,"-")</f>
        <v>475.61538461538464</v>
      </c>
      <c r="Y63" s="32">
        <f>IFERROR('σ и σw, МПа'!L63*$BF$2,"-")</f>
        <v>420.92307692307691</v>
      </c>
      <c r="Z63" s="32">
        <f>IFERROR('σ и σw, МПа'!M63*$BF$2,"-")</f>
        <v>373.84615384615381</v>
      </c>
      <c r="AA63" s="32">
        <f>IFERROR('σ и σw, МПа'!N63*$BF$2,"-")</f>
        <v>326.07692307692309</v>
      </c>
      <c r="AB63" s="32" t="str">
        <f>IFERROR('σ и σw, МПа'!O63*$BF$2,"-")</f>
        <v>-</v>
      </c>
      <c r="AC63" s="33" t="str">
        <f>IFERROR('σ и σw, МПа'!P63*$BF$2,"-")</f>
        <v>-</v>
      </c>
      <c r="AD63" s="31">
        <f>IFERROR('σ и σw, МПа'!Q63*$BG$2,"-")</f>
        <v>446.59999999999997</v>
      </c>
      <c r="AE63" s="32">
        <f>IFERROR('σ и σw, МПа'!R63*$BG$2,"-")</f>
        <v>412.29999999999995</v>
      </c>
      <c r="AF63" s="32">
        <f>IFERROR('σ и σw, МПа'!S63*$BG$2,"-")</f>
        <v>384.29999999999995</v>
      </c>
      <c r="AG63" s="32">
        <f>IFERROR('σ и σw, МПа'!T63*$BG$2,"-")</f>
        <v>378</v>
      </c>
      <c r="AH63" s="32">
        <f>IFERROR('σ и σw, МПа'!U63*$BG$2,"-")</f>
        <v>371</v>
      </c>
      <c r="AI63" s="32">
        <f>IFERROR('σ и σw, МПа'!V63*$BG$2,"-")</f>
        <v>371</v>
      </c>
      <c r="AJ63" s="32">
        <f>IFERROR('σ и σw, МПа'!W63*$BG$2,"-")</f>
        <v>371</v>
      </c>
      <c r="AK63" s="32">
        <f>IFERROR('σ и σw, МПа'!X63*$BG$2,"-")</f>
        <v>364</v>
      </c>
      <c r="AL63" s="32">
        <f>IFERROR('σ и σw, МПа'!Y63*$BG$2,"-")</f>
        <v>343.7</v>
      </c>
      <c r="AM63" s="32">
        <f>IFERROR('σ и σw, МПа'!Z63*$BG$2,"-")</f>
        <v>322.7</v>
      </c>
      <c r="AN63" s="32">
        <f>IFERROR('σ и σw, МПа'!AA63*$BG$2,"-")</f>
        <v>302.39999999999998</v>
      </c>
      <c r="AO63" s="32" t="str">
        <f>IFERROR('σ и σw, МПа'!AB63*$BG$2,"-")</f>
        <v>-</v>
      </c>
      <c r="AP63" s="33" t="str">
        <f>IFERROR('σ и σw, МПа'!AC63*$BG$2,"-")</f>
        <v>-</v>
      </c>
      <c r="AQ63" s="31">
        <f>IFERROR('σ и σw, МПа'!Q63*$BH$2,"-")</f>
        <v>701.80000000000007</v>
      </c>
      <c r="AR63" s="32">
        <f>IFERROR('σ и σw, МПа'!R63*$BH$2,"-")</f>
        <v>647.90000000000009</v>
      </c>
      <c r="AS63" s="32">
        <f>IFERROR('σ и σw, МПа'!S63*$BH$2,"-")</f>
        <v>603.90000000000009</v>
      </c>
      <c r="AT63" s="32">
        <f>IFERROR('σ и σw, МПа'!T63*$BH$2,"-")</f>
        <v>594</v>
      </c>
      <c r="AU63" s="32">
        <f>IFERROR('σ и σw, МПа'!U63*$BH$2,"-")</f>
        <v>583</v>
      </c>
      <c r="AV63" s="32">
        <f>IFERROR('σ и σw, МПа'!V63*$BH$2,"-")</f>
        <v>583</v>
      </c>
      <c r="AW63" s="32">
        <f>IFERROR('σ и σw, МПа'!W63*$BH$2,"-")</f>
        <v>583</v>
      </c>
      <c r="AX63" s="32">
        <f>IFERROR('σ и σw, МПа'!X63*$BH$2,"-")</f>
        <v>572</v>
      </c>
      <c r="AY63" s="32">
        <f>IFERROR('σ и σw, МПа'!Y63*$BH$2,"-")</f>
        <v>540.1</v>
      </c>
      <c r="AZ63" s="32">
        <f>IFERROR('σ и σw, МПа'!Z63*$BH$2,"-")</f>
        <v>507.1</v>
      </c>
      <c r="BA63" s="32">
        <f>IFERROR('σ и σw, МПа'!AA63*$BH$2,"-")</f>
        <v>475.20000000000005</v>
      </c>
      <c r="BB63" s="32" t="str">
        <f>IFERROR('σ и σw, МПа'!AB63*$BH$2,"-")</f>
        <v>-</v>
      </c>
      <c r="BC63" s="33" t="str">
        <f>IFERROR('σ и σw, МПа'!AC63*$BH$2,"-")</f>
        <v>-</v>
      </c>
    </row>
    <row r="64" spans="1:55" x14ac:dyDescent="0.25">
      <c r="A64" s="10" t="str">
        <f>INDEX('Обработка исходного'!B:B,ROW($B$3)+4*(ROW($B64)-ROW($B$3)))</f>
        <v>Сталь легированная</v>
      </c>
      <c r="B64" s="47" t="str">
        <f>INDEX('Обработка исходного'!D:D,ROW($B$3)+4*(ROW($B64)-ROW($B$3)))</f>
        <v>20X</v>
      </c>
      <c r="C64" s="27" t="str">
        <f>'Rp0,2, МПа'!C64</f>
        <v>Поковки диаметром до 500 мм, КП195*</v>
      </c>
      <c r="D64" s="31">
        <f>IFERROR('σ и σw, МПа'!D64*$BE$2,"-")</f>
        <v>182</v>
      </c>
      <c r="E64" s="32">
        <f>IFERROR('σ и σw, МПа'!E64*$BE$2,"-")</f>
        <v>165.2</v>
      </c>
      <c r="F64" s="32">
        <f>IFERROR('σ и σw, МПа'!F64*$BE$2,"-")</f>
        <v>155.86666666666665</v>
      </c>
      <c r="G64" s="32">
        <f>IFERROR('σ и σw, МПа'!G64*$BE$2,"-")</f>
        <v>155.86666666666665</v>
      </c>
      <c r="H64" s="32">
        <f>IFERROR('σ и σw, МПа'!H64*$BE$2,"-")</f>
        <v>155.86666666666665</v>
      </c>
      <c r="I64" s="32">
        <f>IFERROR('σ и σw, МПа'!I64*$BE$2,"-")</f>
        <v>155.86666666666665</v>
      </c>
      <c r="J64" s="32">
        <f>IFERROR('σ и σw, МПа'!J64*$BE$2,"-")</f>
        <v>155.86666666666665</v>
      </c>
      <c r="K64" s="32">
        <f>IFERROR('σ и σw, МПа'!K64*$BE$2,"-")</f>
        <v>146.53333333333333</v>
      </c>
      <c r="L64" s="32">
        <f>IFERROR('σ и σw, МПа'!L64*$BE$2,"-")</f>
        <v>137.19999999999999</v>
      </c>
      <c r="M64" s="32">
        <f>IFERROR('σ и σw, МПа'!M64*$BE$2,"-")</f>
        <v>127.86666666666665</v>
      </c>
      <c r="N64" s="32">
        <f>IFERROR('σ и σw, МПа'!N64*$BE$2,"-")</f>
        <v>119.46666666666665</v>
      </c>
      <c r="O64" s="32" t="str">
        <f>IFERROR('σ и σw, МПа'!O64*$BE$2,"-")</f>
        <v>-</v>
      </c>
      <c r="P64" s="33" t="str">
        <f>IFERROR('σ и σw, МПа'!P64*$BE$2,"-")</f>
        <v>-</v>
      </c>
      <c r="Q64" s="31">
        <f>IFERROR('σ и σw, МПа'!D64*$BF$2,"-")</f>
        <v>234</v>
      </c>
      <c r="R64" s="32">
        <f>IFERROR('σ и σw, МПа'!E64*$BF$2,"-")</f>
        <v>212.4</v>
      </c>
      <c r="S64" s="32">
        <f>IFERROR('σ и σw, МПа'!F64*$BF$2,"-")</f>
        <v>200.4</v>
      </c>
      <c r="T64" s="32">
        <f>IFERROR('σ и σw, МПа'!G64*$BF$2,"-")</f>
        <v>200.4</v>
      </c>
      <c r="U64" s="32">
        <f>IFERROR('σ и σw, МПа'!H64*$BF$2,"-")</f>
        <v>200.4</v>
      </c>
      <c r="V64" s="32">
        <f>IFERROR('σ и σw, МПа'!I64*$BF$2,"-")</f>
        <v>200.4</v>
      </c>
      <c r="W64" s="32">
        <f>IFERROR('σ и σw, МПа'!J64*$BF$2,"-")</f>
        <v>200.4</v>
      </c>
      <c r="X64" s="32">
        <f>IFERROR('σ и σw, МПа'!K64*$BF$2,"-")</f>
        <v>188.4</v>
      </c>
      <c r="Y64" s="32">
        <f>IFERROR('σ и σw, МПа'!L64*$BF$2,"-")</f>
        <v>176.4</v>
      </c>
      <c r="Z64" s="32">
        <f>IFERROR('σ и σw, МПа'!M64*$BF$2,"-")</f>
        <v>164.4</v>
      </c>
      <c r="AA64" s="32">
        <f>IFERROR('σ и σw, МПа'!N64*$BF$2,"-")</f>
        <v>153.6</v>
      </c>
      <c r="AB64" s="32" t="str">
        <f>IFERROR('σ и σw, МПа'!O64*$BF$2,"-")</f>
        <v>-</v>
      </c>
      <c r="AC64" s="33" t="str">
        <f>IFERROR('σ и σw, МПа'!P64*$BF$2,"-")</f>
        <v>-</v>
      </c>
      <c r="AD64" s="31">
        <f>IFERROR('σ и σw, МПа'!Q64*$BG$2,"-")</f>
        <v>136.5</v>
      </c>
      <c r="AE64" s="32">
        <f>IFERROR('σ и σw, МПа'!R64*$BG$2,"-")</f>
        <v>123.89999999999999</v>
      </c>
      <c r="AF64" s="32">
        <f>IFERROR('σ и σw, МПа'!S64*$BG$2,"-")</f>
        <v>116.89999999999999</v>
      </c>
      <c r="AG64" s="32">
        <f>IFERROR('σ и σw, МПа'!T64*$BG$2,"-")</f>
        <v>116.89999999999999</v>
      </c>
      <c r="AH64" s="32">
        <f>IFERROR('σ и σw, МПа'!U64*$BG$2,"-")</f>
        <v>116.89999999999999</v>
      </c>
      <c r="AI64" s="32">
        <f>IFERROR('σ и σw, МПа'!V64*$BG$2,"-")</f>
        <v>116.89999999999999</v>
      </c>
      <c r="AJ64" s="32">
        <f>IFERROR('σ и σw, МПа'!W64*$BG$2,"-")</f>
        <v>116.89999999999999</v>
      </c>
      <c r="AK64" s="32">
        <f>IFERROR('σ и σw, МПа'!X64*$BG$2,"-")</f>
        <v>109.89999999999999</v>
      </c>
      <c r="AL64" s="32">
        <f>IFERROR('σ и σw, МПа'!Y64*$BG$2,"-")</f>
        <v>102.89999999999999</v>
      </c>
      <c r="AM64" s="32">
        <f>IFERROR('σ и σw, МПа'!Z64*$BG$2,"-")</f>
        <v>95.899999999999991</v>
      </c>
      <c r="AN64" s="32">
        <f>IFERROR('σ и σw, МПа'!AA64*$BG$2,"-")</f>
        <v>89.6</v>
      </c>
      <c r="AO64" s="32" t="str">
        <f>IFERROR('σ и σw, МПа'!AB64*$BG$2,"-")</f>
        <v>-</v>
      </c>
      <c r="AP64" s="33" t="str">
        <f>IFERROR('σ и σw, МПа'!AC64*$BG$2,"-")</f>
        <v>-</v>
      </c>
      <c r="AQ64" s="31">
        <f>IFERROR('σ и σw, МПа'!Q64*$BH$2,"-")</f>
        <v>214.50000000000003</v>
      </c>
      <c r="AR64" s="32">
        <f>IFERROR('σ и σw, МПа'!R64*$BH$2,"-")</f>
        <v>194.70000000000002</v>
      </c>
      <c r="AS64" s="32">
        <f>IFERROR('σ и σw, МПа'!S64*$BH$2,"-")</f>
        <v>183.70000000000002</v>
      </c>
      <c r="AT64" s="32">
        <f>IFERROR('σ и σw, МПа'!T64*$BH$2,"-")</f>
        <v>183.70000000000002</v>
      </c>
      <c r="AU64" s="32">
        <f>IFERROR('σ и σw, МПа'!U64*$BH$2,"-")</f>
        <v>183.70000000000002</v>
      </c>
      <c r="AV64" s="32">
        <f>IFERROR('σ и σw, МПа'!V64*$BH$2,"-")</f>
        <v>183.70000000000002</v>
      </c>
      <c r="AW64" s="32">
        <f>IFERROR('σ и σw, МПа'!W64*$BH$2,"-")</f>
        <v>183.70000000000002</v>
      </c>
      <c r="AX64" s="32">
        <f>IFERROR('σ и σw, МПа'!X64*$BH$2,"-")</f>
        <v>172.70000000000002</v>
      </c>
      <c r="AY64" s="32">
        <f>IFERROR('σ и σw, МПа'!Y64*$BH$2,"-")</f>
        <v>161.70000000000002</v>
      </c>
      <c r="AZ64" s="32">
        <f>IFERROR('σ и σw, МПа'!Z64*$BH$2,"-")</f>
        <v>150.70000000000002</v>
      </c>
      <c r="BA64" s="32">
        <f>IFERROR('σ и σw, МПа'!AA64*$BH$2,"-")</f>
        <v>140.80000000000001</v>
      </c>
      <c r="BB64" s="32" t="str">
        <f>IFERROR('σ и σw, МПа'!AB64*$BH$2,"-")</f>
        <v>-</v>
      </c>
      <c r="BC64" s="33" t="str">
        <f>IFERROR('σ и σw, МПа'!AC64*$BH$2,"-")</f>
        <v>-</v>
      </c>
    </row>
    <row r="65" spans="1:55" x14ac:dyDescent="0.25">
      <c r="A65" s="10" t="str">
        <f>INDEX('Обработка исходного'!B:B,ROW($B$3)+4*(ROW($B65)-ROW($B$3)))</f>
        <v>Сталь легированная</v>
      </c>
      <c r="B65" s="47" t="str">
        <f>INDEX('Обработка исходного'!D:D,ROW($B$3)+4*(ROW($B65)-ROW($B$3)))</f>
        <v>20X</v>
      </c>
      <c r="C65" s="27" t="str">
        <f>'Rp0,2, МПа'!C65</f>
        <v>Поковки диаметром до 300 мм, КП215*</v>
      </c>
      <c r="D65" s="31">
        <f>IFERROR('σ и σw, МПа'!D65*$BE$2,"-")</f>
        <v>200.66666666666666</v>
      </c>
      <c r="E65" s="32">
        <f>IFERROR('σ и σw, МПа'!E65*$BE$2,"-")</f>
        <v>182.93333333333331</v>
      </c>
      <c r="F65" s="32">
        <f>IFERROR('σ и σw, МПа'!F65*$BE$2,"-")</f>
        <v>182.93333333333331</v>
      </c>
      <c r="G65" s="32">
        <f>IFERROR('σ и σw, МПа'!G65*$BE$2,"-")</f>
        <v>182.93333333333331</v>
      </c>
      <c r="H65" s="32">
        <f>IFERROR('σ и σw, МПа'!H65*$BE$2,"-")</f>
        <v>182.93333333333331</v>
      </c>
      <c r="I65" s="32">
        <f>IFERROR('σ и σw, МПа'!I65*$BE$2,"-")</f>
        <v>182.93333333333331</v>
      </c>
      <c r="J65" s="32">
        <f>IFERROR('σ и σw, МПа'!J65*$BE$2,"-")</f>
        <v>182.93333333333331</v>
      </c>
      <c r="K65" s="32">
        <f>IFERROR('σ и σw, МПа'!K65*$BE$2,"-")</f>
        <v>165.2</v>
      </c>
      <c r="L65" s="32">
        <f>IFERROR('σ и σw, МПа'!L65*$BE$2,"-")</f>
        <v>155.86666666666665</v>
      </c>
      <c r="M65" s="32">
        <f>IFERROR('σ и σw, МПа'!M65*$BE$2,"-")</f>
        <v>146.53333333333333</v>
      </c>
      <c r="N65" s="32">
        <f>IFERROR('σ и σw, МПа'!N65*$BE$2,"-")</f>
        <v>137.19999999999999</v>
      </c>
      <c r="O65" s="32" t="str">
        <f>IFERROR('σ и σw, МПа'!O65*$BE$2,"-")</f>
        <v>-</v>
      </c>
      <c r="P65" s="33" t="str">
        <f>IFERROR('σ и σw, МПа'!P65*$BE$2,"-")</f>
        <v>-</v>
      </c>
      <c r="Q65" s="31">
        <f>IFERROR('σ и σw, МПа'!D65*$BF$2,"-")</f>
        <v>258</v>
      </c>
      <c r="R65" s="32">
        <f>IFERROR('σ и σw, МПа'!E65*$BF$2,"-")</f>
        <v>235.2</v>
      </c>
      <c r="S65" s="32">
        <f>IFERROR('σ и σw, МПа'!F65*$BF$2,"-")</f>
        <v>235.2</v>
      </c>
      <c r="T65" s="32">
        <f>IFERROR('σ и σw, МПа'!G65*$BF$2,"-")</f>
        <v>235.2</v>
      </c>
      <c r="U65" s="32">
        <f>IFERROR('σ и σw, МПа'!H65*$BF$2,"-")</f>
        <v>235.2</v>
      </c>
      <c r="V65" s="32">
        <f>IFERROR('σ и σw, МПа'!I65*$BF$2,"-")</f>
        <v>235.2</v>
      </c>
      <c r="W65" s="32">
        <f>IFERROR('σ и σw, МПа'!J65*$BF$2,"-")</f>
        <v>235.2</v>
      </c>
      <c r="X65" s="32">
        <f>IFERROR('σ и σw, МПа'!K65*$BF$2,"-")</f>
        <v>212.4</v>
      </c>
      <c r="Y65" s="32">
        <f>IFERROR('σ и σw, МПа'!L65*$BF$2,"-")</f>
        <v>200.4</v>
      </c>
      <c r="Z65" s="32">
        <f>IFERROR('σ и σw, МПа'!M65*$BF$2,"-")</f>
        <v>188.4</v>
      </c>
      <c r="AA65" s="32">
        <f>IFERROR('σ и σw, МПа'!N65*$BF$2,"-")</f>
        <v>176.4</v>
      </c>
      <c r="AB65" s="32" t="str">
        <f>IFERROR('σ и σw, МПа'!O65*$BF$2,"-")</f>
        <v>-</v>
      </c>
      <c r="AC65" s="33" t="str">
        <f>IFERROR('σ и σw, МПа'!P65*$BF$2,"-")</f>
        <v>-</v>
      </c>
      <c r="AD65" s="31">
        <f>IFERROR('σ и σw, МПа'!Q65*$BG$2,"-")</f>
        <v>150.5</v>
      </c>
      <c r="AE65" s="32">
        <f>IFERROR('σ и σw, МПа'!R65*$BG$2,"-")</f>
        <v>137.19999999999999</v>
      </c>
      <c r="AF65" s="32">
        <f>IFERROR('σ и σw, МПа'!S65*$BG$2,"-")</f>
        <v>137.19999999999999</v>
      </c>
      <c r="AG65" s="32">
        <f>IFERROR('σ и σw, МПа'!T65*$BG$2,"-")</f>
        <v>137.19999999999999</v>
      </c>
      <c r="AH65" s="32">
        <f>IFERROR('σ и σw, МПа'!U65*$BG$2,"-")</f>
        <v>137.19999999999999</v>
      </c>
      <c r="AI65" s="32">
        <f>IFERROR('σ и σw, МПа'!V65*$BG$2,"-")</f>
        <v>137.19999999999999</v>
      </c>
      <c r="AJ65" s="32">
        <f>IFERROR('σ и σw, МПа'!W65*$BG$2,"-")</f>
        <v>137.19999999999999</v>
      </c>
      <c r="AK65" s="32">
        <f>IFERROR('σ и σw, МПа'!X65*$BG$2,"-")</f>
        <v>123.89999999999999</v>
      </c>
      <c r="AL65" s="32">
        <f>IFERROR('σ и σw, МПа'!Y65*$BG$2,"-")</f>
        <v>116.89999999999999</v>
      </c>
      <c r="AM65" s="32">
        <f>IFERROR('σ и σw, МПа'!Z65*$BG$2,"-")</f>
        <v>109.89999999999999</v>
      </c>
      <c r="AN65" s="32">
        <f>IFERROR('σ и σw, МПа'!AA65*$BG$2,"-")</f>
        <v>102.89999999999999</v>
      </c>
      <c r="AO65" s="32" t="str">
        <f>IFERROR('σ и σw, МПа'!AB65*$BG$2,"-")</f>
        <v>-</v>
      </c>
      <c r="AP65" s="33" t="str">
        <f>IFERROR('σ и σw, МПа'!AC65*$BG$2,"-")</f>
        <v>-</v>
      </c>
      <c r="AQ65" s="31">
        <f>IFERROR('σ и σw, МПа'!Q65*$BH$2,"-")</f>
        <v>236.50000000000003</v>
      </c>
      <c r="AR65" s="32">
        <f>IFERROR('σ и σw, МПа'!R65*$BH$2,"-")</f>
        <v>215.60000000000002</v>
      </c>
      <c r="AS65" s="32">
        <f>IFERROR('σ и σw, МПа'!S65*$BH$2,"-")</f>
        <v>215.60000000000002</v>
      </c>
      <c r="AT65" s="32">
        <f>IFERROR('σ и σw, МПа'!T65*$BH$2,"-")</f>
        <v>215.60000000000002</v>
      </c>
      <c r="AU65" s="32">
        <f>IFERROR('σ и σw, МПа'!U65*$BH$2,"-")</f>
        <v>215.60000000000002</v>
      </c>
      <c r="AV65" s="32">
        <f>IFERROR('σ и σw, МПа'!V65*$BH$2,"-")</f>
        <v>215.60000000000002</v>
      </c>
      <c r="AW65" s="32">
        <f>IFERROR('σ и σw, МПа'!W65*$BH$2,"-")</f>
        <v>215.60000000000002</v>
      </c>
      <c r="AX65" s="32">
        <f>IFERROR('σ и σw, МПа'!X65*$BH$2,"-")</f>
        <v>194.70000000000002</v>
      </c>
      <c r="AY65" s="32">
        <f>IFERROR('σ и σw, МПа'!Y65*$BH$2,"-")</f>
        <v>183.70000000000002</v>
      </c>
      <c r="AZ65" s="32">
        <f>IFERROR('σ и σw, МПа'!Z65*$BH$2,"-")</f>
        <v>172.70000000000002</v>
      </c>
      <c r="BA65" s="32">
        <f>IFERROR('σ и σw, МПа'!AA65*$BH$2,"-")</f>
        <v>161.70000000000002</v>
      </c>
      <c r="BB65" s="32" t="str">
        <f>IFERROR('σ и σw, МПа'!AB65*$BH$2,"-")</f>
        <v>-</v>
      </c>
      <c r="BC65" s="33" t="str">
        <f>IFERROR('σ и σw, МПа'!AC65*$BH$2,"-")</f>
        <v>-</v>
      </c>
    </row>
    <row r="66" spans="1:55" x14ac:dyDescent="0.25">
      <c r="A66" s="10" t="str">
        <f>INDEX('Обработка исходного'!B:B,ROW($B$3)+4*(ROW($B66)-ROW($B$3)))</f>
        <v>Сталь легированная</v>
      </c>
      <c r="B66" s="47" t="str">
        <f>INDEX('Обработка исходного'!D:D,ROW($B$3)+4*(ROW($B66)-ROW($B$3)))</f>
        <v>20X</v>
      </c>
      <c r="C66" s="27" t="str">
        <f>'Rp0,2, МПа'!C66</f>
        <v>Поковки диаметром до 300 мм, КП245*</v>
      </c>
      <c r="D66" s="31">
        <f>IFERROR('σ и σw, МПа'!D66*$BE$2,"-")</f>
        <v>228.66666666666666</v>
      </c>
      <c r="E66" s="32">
        <f>IFERROR('σ и σw, МПа'!E66*$BE$2,"-")</f>
        <v>210.93333333333331</v>
      </c>
      <c r="F66" s="32">
        <f>IFERROR('σ и σw, МПа'!F66*$BE$2,"-")</f>
        <v>192.26666666666668</v>
      </c>
      <c r="G66" s="32">
        <f>IFERROR('σ и σw, МПа'!G66*$BE$2,"-")</f>
        <v>192.26666666666668</v>
      </c>
      <c r="H66" s="32">
        <f>IFERROR('σ и σw, МПа'!H66*$BE$2,"-")</f>
        <v>192.26666666666668</v>
      </c>
      <c r="I66" s="32">
        <f>IFERROR('σ и σw, МПа'!I66*$BE$2,"-")</f>
        <v>192.26666666666668</v>
      </c>
      <c r="J66" s="32">
        <f>IFERROR('σ и σw, МПа'!J66*$BE$2,"-")</f>
        <v>192.26666666666668</v>
      </c>
      <c r="K66" s="32">
        <f>IFERROR('σ и σw, МПа'!K66*$BE$2,"-")</f>
        <v>182.93333333333331</v>
      </c>
      <c r="L66" s="32">
        <f>IFERROR('σ и σw, МПа'!L66*$BE$2,"-")</f>
        <v>182.93333333333331</v>
      </c>
      <c r="M66" s="32">
        <f>IFERROR('σ и σw, МПа'!M66*$BE$2,"-")</f>
        <v>165.2</v>
      </c>
      <c r="N66" s="32">
        <f>IFERROR('σ и σw, МПа'!N66*$BE$2,"-")</f>
        <v>155.86666666666665</v>
      </c>
      <c r="O66" s="32" t="str">
        <f>IFERROR('σ и σw, МПа'!O66*$BE$2,"-")</f>
        <v>-</v>
      </c>
      <c r="P66" s="33" t="str">
        <f>IFERROR('σ и σw, МПа'!P66*$BE$2,"-")</f>
        <v>-</v>
      </c>
      <c r="Q66" s="31">
        <f>IFERROR('σ и σw, МПа'!D66*$BF$2,"-")</f>
        <v>294</v>
      </c>
      <c r="R66" s="32">
        <f>IFERROR('σ и σw, МПа'!E66*$BF$2,"-")</f>
        <v>271.2</v>
      </c>
      <c r="S66" s="32">
        <f>IFERROR('σ и σw, МПа'!F66*$BF$2,"-")</f>
        <v>247.20000000000002</v>
      </c>
      <c r="T66" s="32">
        <f>IFERROR('σ и σw, МПа'!G66*$BF$2,"-")</f>
        <v>247.20000000000002</v>
      </c>
      <c r="U66" s="32">
        <f>IFERROR('σ и σw, МПа'!H66*$BF$2,"-")</f>
        <v>247.20000000000002</v>
      </c>
      <c r="V66" s="32">
        <f>IFERROR('σ и σw, МПа'!I66*$BF$2,"-")</f>
        <v>247.20000000000002</v>
      </c>
      <c r="W66" s="32">
        <f>IFERROR('σ и σw, МПа'!J66*$BF$2,"-")</f>
        <v>247.20000000000002</v>
      </c>
      <c r="X66" s="32">
        <f>IFERROR('σ и σw, МПа'!K66*$BF$2,"-")</f>
        <v>235.2</v>
      </c>
      <c r="Y66" s="32">
        <f>IFERROR('σ и σw, МПа'!L66*$BF$2,"-")</f>
        <v>235.2</v>
      </c>
      <c r="Z66" s="32">
        <f>IFERROR('σ и σw, МПа'!M66*$BF$2,"-")</f>
        <v>212.4</v>
      </c>
      <c r="AA66" s="32">
        <f>IFERROR('σ и σw, МПа'!N66*$BF$2,"-")</f>
        <v>200.4</v>
      </c>
      <c r="AB66" s="32" t="str">
        <f>IFERROR('σ и σw, МПа'!O66*$BF$2,"-")</f>
        <v>-</v>
      </c>
      <c r="AC66" s="33" t="str">
        <f>IFERROR('σ и σw, МПа'!P66*$BF$2,"-")</f>
        <v>-</v>
      </c>
      <c r="AD66" s="31">
        <f>IFERROR('σ и σw, МПа'!Q66*$BG$2,"-")</f>
        <v>171.5</v>
      </c>
      <c r="AE66" s="32">
        <f>IFERROR('σ и σw, МПа'!R66*$BG$2,"-")</f>
        <v>158.19999999999999</v>
      </c>
      <c r="AF66" s="32">
        <f>IFERROR('σ и σw, МПа'!S66*$BG$2,"-")</f>
        <v>144.19999999999999</v>
      </c>
      <c r="AG66" s="32">
        <f>IFERROR('σ и σw, МПа'!T66*$BG$2,"-")</f>
        <v>144.19999999999999</v>
      </c>
      <c r="AH66" s="32">
        <f>IFERROR('σ и σw, МПа'!U66*$BG$2,"-")</f>
        <v>144.19999999999999</v>
      </c>
      <c r="AI66" s="32">
        <f>IFERROR('σ и σw, МПа'!V66*$BG$2,"-")</f>
        <v>144.19999999999999</v>
      </c>
      <c r="AJ66" s="32">
        <f>IFERROR('σ и σw, МПа'!W66*$BG$2,"-")</f>
        <v>144.19999999999999</v>
      </c>
      <c r="AK66" s="32">
        <f>IFERROR('σ и σw, МПа'!X66*$BG$2,"-")</f>
        <v>137.19999999999999</v>
      </c>
      <c r="AL66" s="32">
        <f>IFERROR('σ и σw, МПа'!Y66*$BG$2,"-")</f>
        <v>137.19999999999999</v>
      </c>
      <c r="AM66" s="32">
        <f>IFERROR('σ и σw, МПа'!Z66*$BG$2,"-")</f>
        <v>123.89999999999999</v>
      </c>
      <c r="AN66" s="32">
        <f>IFERROR('σ и σw, МПа'!AA66*$BG$2,"-")</f>
        <v>116.89999999999999</v>
      </c>
      <c r="AO66" s="32" t="str">
        <f>IFERROR('σ и σw, МПа'!AB66*$BG$2,"-")</f>
        <v>-</v>
      </c>
      <c r="AP66" s="33" t="str">
        <f>IFERROR('σ и σw, МПа'!AC66*$BG$2,"-")</f>
        <v>-</v>
      </c>
      <c r="AQ66" s="31">
        <f>IFERROR('σ и σw, МПа'!Q66*$BH$2,"-")</f>
        <v>269.5</v>
      </c>
      <c r="AR66" s="32">
        <f>IFERROR('σ и σw, МПа'!R66*$BH$2,"-")</f>
        <v>248.60000000000002</v>
      </c>
      <c r="AS66" s="32">
        <f>IFERROR('σ и σw, МПа'!S66*$BH$2,"-")</f>
        <v>226.60000000000002</v>
      </c>
      <c r="AT66" s="32">
        <f>IFERROR('σ и σw, МПа'!T66*$BH$2,"-")</f>
        <v>226.60000000000002</v>
      </c>
      <c r="AU66" s="32">
        <f>IFERROR('σ и σw, МПа'!U66*$BH$2,"-")</f>
        <v>226.60000000000002</v>
      </c>
      <c r="AV66" s="32">
        <f>IFERROR('σ и σw, МПа'!V66*$BH$2,"-")</f>
        <v>226.60000000000002</v>
      </c>
      <c r="AW66" s="32">
        <f>IFERROR('σ и σw, МПа'!W66*$BH$2,"-")</f>
        <v>226.60000000000002</v>
      </c>
      <c r="AX66" s="32">
        <f>IFERROR('σ и σw, МПа'!X66*$BH$2,"-")</f>
        <v>215.60000000000002</v>
      </c>
      <c r="AY66" s="32">
        <f>IFERROR('σ и σw, МПа'!Y66*$BH$2,"-")</f>
        <v>215.60000000000002</v>
      </c>
      <c r="AZ66" s="32">
        <f>IFERROR('σ и σw, МПа'!Z66*$BH$2,"-")</f>
        <v>194.70000000000002</v>
      </c>
      <c r="BA66" s="32">
        <f>IFERROR('σ и σw, МПа'!AA66*$BH$2,"-")</f>
        <v>183.70000000000002</v>
      </c>
      <c r="BB66" s="32" t="str">
        <f>IFERROR('σ и σw, МПа'!AB66*$BH$2,"-")</f>
        <v>-</v>
      </c>
      <c r="BC66" s="33" t="str">
        <f>IFERROR('σ и σw, МПа'!AC66*$BH$2,"-")</f>
        <v>-</v>
      </c>
    </row>
    <row r="67" spans="1:55" x14ac:dyDescent="0.25">
      <c r="A67" s="10" t="str">
        <f>INDEX('Обработка исходного'!B:B,ROW($B$3)+4*(ROW($B67)-ROW($B$3)))</f>
        <v>Сталь легированная</v>
      </c>
      <c r="B67" s="47" t="str">
        <f>INDEX('Обработка исходного'!D:D,ROW($B$3)+4*(ROW($B67)-ROW($B$3)))</f>
        <v>20X</v>
      </c>
      <c r="C67" s="27" t="str">
        <f>'Rp0,2, МПа'!C67</f>
        <v>Поковки диаметром до 300 мм, КП275*</v>
      </c>
      <c r="D67" s="31">
        <f>IFERROR('σ и σw, МПа'!D67*$BE$2,"-")</f>
        <v>256.66666666666669</v>
      </c>
      <c r="E67" s="32">
        <f>IFERROR('σ и σw, МПа'!E67*$BE$2,"-")</f>
        <v>228.66666666666666</v>
      </c>
      <c r="F67" s="32">
        <f>IFERROR('σ и σw, МПа'!F67*$BE$2,"-")</f>
        <v>219.33333333333331</v>
      </c>
      <c r="G67" s="32">
        <f>IFERROR('σ и σw, МПа'!G67*$BE$2,"-")</f>
        <v>219.33333333333331</v>
      </c>
      <c r="H67" s="32">
        <f>IFERROR('σ и σw, МПа'!H67*$BE$2,"-")</f>
        <v>219.33333333333331</v>
      </c>
      <c r="I67" s="32">
        <f>IFERROR('σ и σw, МПа'!I67*$BE$2,"-")</f>
        <v>219.33333333333331</v>
      </c>
      <c r="J67" s="32">
        <f>IFERROR('σ и σw, МПа'!J67*$BE$2,"-")</f>
        <v>219.33333333333331</v>
      </c>
      <c r="K67" s="32">
        <f>IFERROR('σ и σw, МПа'!K67*$BE$2,"-")</f>
        <v>201.6</v>
      </c>
      <c r="L67" s="32">
        <f>IFERROR('σ и σw, МПа'!L67*$BE$2,"-")</f>
        <v>192.26666666666668</v>
      </c>
      <c r="M67" s="32">
        <f>IFERROR('σ и σw, МПа'!M67*$BE$2,"-")</f>
        <v>182.93333333333331</v>
      </c>
      <c r="N67" s="32">
        <f>IFERROR('σ и σw, МПа'!N67*$BE$2,"-")</f>
        <v>165.2</v>
      </c>
      <c r="O67" s="32" t="str">
        <f>IFERROR('σ и σw, МПа'!O67*$BE$2,"-")</f>
        <v>-</v>
      </c>
      <c r="P67" s="33" t="str">
        <f>IFERROR('σ и σw, МПа'!P67*$BE$2,"-")</f>
        <v>-</v>
      </c>
      <c r="Q67" s="31">
        <f>IFERROR('σ и σw, МПа'!D67*$BF$2,"-")</f>
        <v>330</v>
      </c>
      <c r="R67" s="32">
        <f>IFERROR('σ и σw, МПа'!E67*$BF$2,"-")</f>
        <v>294</v>
      </c>
      <c r="S67" s="32">
        <f>IFERROR('σ и σw, МПа'!F67*$BF$2,"-")</f>
        <v>282</v>
      </c>
      <c r="T67" s="32">
        <f>IFERROR('σ и σw, МПа'!G67*$BF$2,"-")</f>
        <v>282</v>
      </c>
      <c r="U67" s="32">
        <f>IFERROR('σ и σw, МПа'!H67*$BF$2,"-")</f>
        <v>282</v>
      </c>
      <c r="V67" s="32">
        <f>IFERROR('σ и σw, МПа'!I67*$BF$2,"-")</f>
        <v>282</v>
      </c>
      <c r="W67" s="32">
        <f>IFERROR('σ и σw, МПа'!J67*$BF$2,"-")</f>
        <v>282</v>
      </c>
      <c r="X67" s="32">
        <f>IFERROR('σ и σw, МПа'!K67*$BF$2,"-")</f>
        <v>259.2</v>
      </c>
      <c r="Y67" s="32">
        <f>IFERROR('σ и σw, МПа'!L67*$BF$2,"-")</f>
        <v>247.20000000000002</v>
      </c>
      <c r="Z67" s="32">
        <f>IFERROR('σ и σw, МПа'!M67*$BF$2,"-")</f>
        <v>235.2</v>
      </c>
      <c r="AA67" s="32">
        <f>IFERROR('σ и σw, МПа'!N67*$BF$2,"-")</f>
        <v>212.4</v>
      </c>
      <c r="AB67" s="32" t="str">
        <f>IFERROR('σ и σw, МПа'!O67*$BF$2,"-")</f>
        <v>-</v>
      </c>
      <c r="AC67" s="33" t="str">
        <f>IFERROR('σ и σw, МПа'!P67*$BF$2,"-")</f>
        <v>-</v>
      </c>
      <c r="AD67" s="31">
        <f>IFERROR('σ и σw, МПа'!Q67*$BG$2,"-")</f>
        <v>192.5</v>
      </c>
      <c r="AE67" s="32">
        <f>IFERROR('σ и σw, МПа'!R67*$BG$2,"-")</f>
        <v>171.5</v>
      </c>
      <c r="AF67" s="32">
        <f>IFERROR('σ и σw, МПа'!S67*$BG$2,"-")</f>
        <v>164.5</v>
      </c>
      <c r="AG67" s="32">
        <f>IFERROR('σ и σw, МПа'!T67*$BG$2,"-")</f>
        <v>164.5</v>
      </c>
      <c r="AH67" s="32">
        <f>IFERROR('σ и σw, МПа'!U67*$BG$2,"-")</f>
        <v>164.5</v>
      </c>
      <c r="AI67" s="32">
        <f>IFERROR('σ и σw, МПа'!V67*$BG$2,"-")</f>
        <v>164.5</v>
      </c>
      <c r="AJ67" s="32">
        <f>IFERROR('σ и σw, МПа'!W67*$BG$2,"-")</f>
        <v>164.5</v>
      </c>
      <c r="AK67" s="32">
        <f>IFERROR('σ и σw, МПа'!X67*$BG$2,"-")</f>
        <v>151.19999999999999</v>
      </c>
      <c r="AL67" s="32">
        <f>IFERROR('σ и σw, МПа'!Y67*$BG$2,"-")</f>
        <v>144.19999999999999</v>
      </c>
      <c r="AM67" s="32">
        <f>IFERROR('σ и σw, МПа'!Z67*$BG$2,"-")</f>
        <v>137.19999999999999</v>
      </c>
      <c r="AN67" s="32">
        <f>IFERROR('σ и σw, МПа'!AA67*$BG$2,"-")</f>
        <v>123.89999999999999</v>
      </c>
      <c r="AO67" s="32" t="str">
        <f>IFERROR('σ и σw, МПа'!AB67*$BG$2,"-")</f>
        <v>-</v>
      </c>
      <c r="AP67" s="33" t="str">
        <f>IFERROR('σ и σw, МПа'!AC67*$BG$2,"-")</f>
        <v>-</v>
      </c>
      <c r="AQ67" s="31">
        <f>IFERROR('σ и σw, МПа'!Q67*$BH$2,"-")</f>
        <v>302.5</v>
      </c>
      <c r="AR67" s="32">
        <f>IFERROR('σ и σw, МПа'!R67*$BH$2,"-")</f>
        <v>269.5</v>
      </c>
      <c r="AS67" s="32">
        <f>IFERROR('σ и σw, МПа'!S67*$BH$2,"-")</f>
        <v>258.5</v>
      </c>
      <c r="AT67" s="32">
        <f>IFERROR('σ и σw, МПа'!T67*$BH$2,"-")</f>
        <v>258.5</v>
      </c>
      <c r="AU67" s="32">
        <f>IFERROR('σ и σw, МПа'!U67*$BH$2,"-")</f>
        <v>258.5</v>
      </c>
      <c r="AV67" s="32">
        <f>IFERROR('σ и σw, МПа'!V67*$BH$2,"-")</f>
        <v>258.5</v>
      </c>
      <c r="AW67" s="32">
        <f>IFERROR('σ и σw, МПа'!W67*$BH$2,"-")</f>
        <v>258.5</v>
      </c>
      <c r="AX67" s="32">
        <f>IFERROR('σ и σw, МПа'!X67*$BH$2,"-")</f>
        <v>237.60000000000002</v>
      </c>
      <c r="AY67" s="32">
        <f>IFERROR('σ и σw, МПа'!Y67*$BH$2,"-")</f>
        <v>226.60000000000002</v>
      </c>
      <c r="AZ67" s="32">
        <f>IFERROR('σ и σw, МПа'!Z67*$BH$2,"-")</f>
        <v>215.60000000000002</v>
      </c>
      <c r="BA67" s="32">
        <f>IFERROR('σ и σw, МПа'!AA67*$BH$2,"-")</f>
        <v>194.70000000000002</v>
      </c>
      <c r="BB67" s="32" t="str">
        <f>IFERROR('σ и σw, МПа'!AB67*$BH$2,"-")</f>
        <v>-</v>
      </c>
      <c r="BC67" s="33" t="str">
        <f>IFERROR('σ и σw, МПа'!AC67*$BH$2,"-")</f>
        <v>-</v>
      </c>
    </row>
    <row r="68" spans="1:55" x14ac:dyDescent="0.25">
      <c r="A68" s="10" t="str">
        <f>INDEX('Обработка исходного'!B:B,ROW($B$3)+4*(ROW($B68)-ROW($B$3)))</f>
        <v>Сталь легированная</v>
      </c>
      <c r="B68" s="47" t="str">
        <f>INDEX('Обработка исходного'!D:D,ROW($B$3)+4*(ROW($B68)-ROW($B$3)))</f>
        <v>20X</v>
      </c>
      <c r="C68" s="27" t="str">
        <f>'Rp0,2, МПа'!C68</f>
        <v>Поковки диаметром от 100 до 300 мм, КП315*</v>
      </c>
      <c r="D68" s="31">
        <f>IFERROR('σ и σw, МПа'!D68*$BE$2,"-")</f>
        <v>294</v>
      </c>
      <c r="E68" s="32">
        <f>IFERROR('σ и σw, МПа'!E68*$BE$2,"-")</f>
        <v>256.66666666666669</v>
      </c>
      <c r="F68" s="32">
        <f>IFERROR('σ и σw, МПа'!F68*$BE$2,"-")</f>
        <v>247.33333333333331</v>
      </c>
      <c r="G68" s="32">
        <f>IFERROR('σ и σw, МПа'!G68*$BE$2,"-")</f>
        <v>247.33333333333331</v>
      </c>
      <c r="H68" s="32">
        <f>IFERROR('σ и σw, МПа'!H68*$BE$2,"-")</f>
        <v>247.33333333333331</v>
      </c>
      <c r="I68" s="32">
        <f>IFERROR('σ и σw, МПа'!I68*$BE$2,"-")</f>
        <v>247.33333333333331</v>
      </c>
      <c r="J68" s="32">
        <f>IFERROR('σ и σw, МПа'!J68*$BE$2,"-")</f>
        <v>247.33333333333331</v>
      </c>
      <c r="K68" s="32">
        <f>IFERROR('σ и σw, МПа'!K68*$BE$2,"-")</f>
        <v>228.66666666666666</v>
      </c>
      <c r="L68" s="32">
        <f>IFERROR('σ и σw, МПа'!L68*$BE$2,"-")</f>
        <v>219.33333333333331</v>
      </c>
      <c r="M68" s="32">
        <f>IFERROR('σ и σw, МПа'!M68*$BE$2,"-")</f>
        <v>200.84615384615381</v>
      </c>
      <c r="N68" s="32">
        <f>IFERROR('σ и σw, МПа'!N68*$BE$2,"-")</f>
        <v>182.93333333333331</v>
      </c>
      <c r="O68" s="32" t="str">
        <f>IFERROR('σ и σw, МПа'!O68*$BE$2,"-")</f>
        <v>-</v>
      </c>
      <c r="P68" s="33" t="str">
        <f>IFERROR('σ и σw, МПа'!P68*$BE$2,"-")</f>
        <v>-</v>
      </c>
      <c r="Q68" s="31">
        <f>IFERROR('σ и σw, МПа'!D68*$BF$2,"-")</f>
        <v>378</v>
      </c>
      <c r="R68" s="32">
        <f>IFERROR('σ и σw, МПа'!E68*$BF$2,"-")</f>
        <v>330</v>
      </c>
      <c r="S68" s="32">
        <f>IFERROR('σ и σw, МПа'!F68*$BF$2,"-")</f>
        <v>318</v>
      </c>
      <c r="T68" s="32">
        <f>IFERROR('σ и σw, МПа'!G68*$BF$2,"-")</f>
        <v>318</v>
      </c>
      <c r="U68" s="32">
        <f>IFERROR('σ и σw, МПа'!H68*$BF$2,"-")</f>
        <v>318</v>
      </c>
      <c r="V68" s="32">
        <f>IFERROR('σ и σw, МПа'!I68*$BF$2,"-")</f>
        <v>318</v>
      </c>
      <c r="W68" s="32">
        <f>IFERROR('σ и σw, МПа'!J68*$BF$2,"-")</f>
        <v>318</v>
      </c>
      <c r="X68" s="32">
        <f>IFERROR('σ и σw, МПа'!K68*$BF$2,"-")</f>
        <v>294</v>
      </c>
      <c r="Y68" s="32">
        <f>IFERROR('σ и σw, МПа'!L68*$BF$2,"-")</f>
        <v>282</v>
      </c>
      <c r="Z68" s="32">
        <f>IFERROR('σ и σw, МПа'!M68*$BF$2,"-")</f>
        <v>258.23076923076923</v>
      </c>
      <c r="AA68" s="32">
        <f>IFERROR('σ и σw, МПа'!N68*$BF$2,"-")</f>
        <v>235.2</v>
      </c>
      <c r="AB68" s="32" t="str">
        <f>IFERROR('σ и σw, МПа'!O68*$BF$2,"-")</f>
        <v>-</v>
      </c>
      <c r="AC68" s="33" t="str">
        <f>IFERROR('σ и σw, МПа'!P68*$BF$2,"-")</f>
        <v>-</v>
      </c>
      <c r="AD68" s="31">
        <f>IFERROR('σ и σw, МПа'!Q68*$BG$2,"-")</f>
        <v>220.5</v>
      </c>
      <c r="AE68" s="32">
        <f>IFERROR('σ и σw, МПа'!R68*$BG$2,"-")</f>
        <v>192.5</v>
      </c>
      <c r="AF68" s="32">
        <f>IFERROR('σ и σw, МПа'!S68*$BG$2,"-")</f>
        <v>185.5</v>
      </c>
      <c r="AG68" s="32">
        <f>IFERROR('σ и σw, МПа'!T68*$BG$2,"-")</f>
        <v>185.5</v>
      </c>
      <c r="AH68" s="32">
        <f>IFERROR('σ и σw, МПа'!U68*$BG$2,"-")</f>
        <v>185.5</v>
      </c>
      <c r="AI68" s="32">
        <f>IFERROR('σ и σw, МПа'!V68*$BG$2,"-")</f>
        <v>185.5</v>
      </c>
      <c r="AJ68" s="32">
        <f>IFERROR('σ и σw, МПа'!W68*$BG$2,"-")</f>
        <v>185.5</v>
      </c>
      <c r="AK68" s="32">
        <f>IFERROR('σ и σw, МПа'!X68*$BG$2,"-")</f>
        <v>171.5</v>
      </c>
      <c r="AL68" s="32">
        <f>IFERROR('σ и σw, МПа'!Y68*$BG$2,"-")</f>
        <v>164.5</v>
      </c>
      <c r="AM68" s="32">
        <f>IFERROR('σ и σw, МПа'!Z68*$BG$2,"-")</f>
        <v>158.19999999999999</v>
      </c>
      <c r="AN68" s="32">
        <f>IFERROR('σ и σw, МПа'!AA68*$BG$2,"-")</f>
        <v>137.19999999999999</v>
      </c>
      <c r="AO68" s="32" t="str">
        <f>IFERROR('σ и σw, МПа'!AB68*$BG$2,"-")</f>
        <v>-</v>
      </c>
      <c r="AP68" s="33" t="str">
        <f>IFERROR('σ и σw, МПа'!AC68*$BG$2,"-")</f>
        <v>-</v>
      </c>
      <c r="AQ68" s="31">
        <f>IFERROR('σ и σw, МПа'!Q68*$BH$2,"-")</f>
        <v>346.5</v>
      </c>
      <c r="AR68" s="32">
        <f>IFERROR('σ и σw, МПа'!R68*$BH$2,"-")</f>
        <v>302.5</v>
      </c>
      <c r="AS68" s="32">
        <f>IFERROR('σ и σw, МПа'!S68*$BH$2,"-")</f>
        <v>291.5</v>
      </c>
      <c r="AT68" s="32">
        <f>IFERROR('σ и σw, МПа'!T68*$BH$2,"-")</f>
        <v>291.5</v>
      </c>
      <c r="AU68" s="32">
        <f>IFERROR('σ и σw, МПа'!U68*$BH$2,"-")</f>
        <v>291.5</v>
      </c>
      <c r="AV68" s="32">
        <f>IFERROR('σ и σw, МПа'!V68*$BH$2,"-")</f>
        <v>291.5</v>
      </c>
      <c r="AW68" s="32">
        <f>IFERROR('σ и σw, МПа'!W68*$BH$2,"-")</f>
        <v>291.5</v>
      </c>
      <c r="AX68" s="32">
        <f>IFERROR('σ и σw, МПа'!X68*$BH$2,"-")</f>
        <v>269.5</v>
      </c>
      <c r="AY68" s="32">
        <f>IFERROR('σ и σw, МПа'!Y68*$BH$2,"-")</f>
        <v>258.5</v>
      </c>
      <c r="AZ68" s="32">
        <f>IFERROR('σ и σw, МПа'!Z68*$BH$2,"-")</f>
        <v>248.60000000000002</v>
      </c>
      <c r="BA68" s="32">
        <f>IFERROR('σ и σw, МПа'!AA68*$BH$2,"-")</f>
        <v>215.60000000000002</v>
      </c>
      <c r="BB68" s="32" t="str">
        <f>IFERROR('σ и σw, МПа'!AB68*$BH$2,"-")</f>
        <v>-</v>
      </c>
      <c r="BC68" s="33" t="str">
        <f>IFERROR('σ и σw, МПа'!AC68*$BH$2,"-")</f>
        <v>-</v>
      </c>
    </row>
    <row r="69" spans="1:55" x14ac:dyDescent="0.25">
      <c r="A69" s="10" t="str">
        <f>INDEX('Обработка исходного'!B:B,ROW($B$3)+4*(ROW($B69)-ROW($B$3)))</f>
        <v>Сталь легированная</v>
      </c>
      <c r="B69" s="47" t="str">
        <f>INDEX('Обработка исходного'!D:D,ROW($B$3)+4*(ROW($B69)-ROW($B$3)))</f>
        <v>20X</v>
      </c>
      <c r="C69" s="27" t="str">
        <f>'Rp0,2, МПа'!C69</f>
        <v>Поковки диаметром от 100 до 300 мм, КП345*</v>
      </c>
      <c r="D69" s="31">
        <f>IFERROR('σ и σw, МПа'!D69*$BE$2,"-")</f>
        <v>317.69230769230762</v>
      </c>
      <c r="E69" s="32">
        <f>IFERROR('σ и σw, МПа'!E69*$BE$2,"-")</f>
        <v>274.39999999999998</v>
      </c>
      <c r="F69" s="32">
        <f>IFERROR('σ и σw, МПа'!F69*$BE$2,"-")</f>
        <v>265.06666666666666</v>
      </c>
      <c r="G69" s="32">
        <f>IFERROR('σ и σw, МПа'!G69*$BE$2,"-")</f>
        <v>265.06666666666666</v>
      </c>
      <c r="H69" s="32">
        <f>IFERROR('σ и σw, МПа'!H69*$BE$2,"-")</f>
        <v>265.06666666666666</v>
      </c>
      <c r="I69" s="32">
        <f>IFERROR('σ и σw, МПа'!I69*$BE$2,"-")</f>
        <v>265.06666666666666</v>
      </c>
      <c r="J69" s="32">
        <f>IFERROR('σ и σw, МПа'!J69*$BE$2,"-")</f>
        <v>265.06666666666666</v>
      </c>
      <c r="K69" s="32">
        <f>IFERROR('σ и σw, МПа'!K69*$BE$2,"-")</f>
        <v>247.33333333333331</v>
      </c>
      <c r="L69" s="32">
        <f>IFERROR('σ и σw, МПа'!L69*$BE$2,"-")</f>
        <v>237.99999999999997</v>
      </c>
      <c r="M69" s="32">
        <f>IFERROR('σ и σw, МПа'!M69*$BE$2,"-")</f>
        <v>206.2307692307692</v>
      </c>
      <c r="N69" s="32">
        <f>IFERROR('σ и σw, МПа'!N69*$BE$2,"-")</f>
        <v>190.07692307692307</v>
      </c>
      <c r="O69" s="32" t="str">
        <f>IFERROR('σ и σw, МПа'!O69*$BE$2,"-")</f>
        <v>-</v>
      </c>
      <c r="P69" s="33" t="str">
        <f>IFERROR('σ и σw, МПа'!P69*$BE$2,"-")</f>
        <v>-</v>
      </c>
      <c r="Q69" s="31">
        <f>IFERROR('σ и σw, МПа'!D69*$BF$2,"-")</f>
        <v>408.46153846153845</v>
      </c>
      <c r="R69" s="32">
        <f>IFERROR('σ и σw, МПа'!E69*$BF$2,"-")</f>
        <v>352.8</v>
      </c>
      <c r="S69" s="32">
        <f>IFERROR('σ и σw, МПа'!F69*$BF$2,"-")</f>
        <v>340.8</v>
      </c>
      <c r="T69" s="32">
        <f>IFERROR('σ и σw, МПа'!G69*$BF$2,"-")</f>
        <v>340.8</v>
      </c>
      <c r="U69" s="32">
        <f>IFERROR('σ и σw, МПа'!H69*$BF$2,"-")</f>
        <v>340.8</v>
      </c>
      <c r="V69" s="32">
        <f>IFERROR('σ и σw, МПа'!I69*$BF$2,"-")</f>
        <v>340.8</v>
      </c>
      <c r="W69" s="32">
        <f>IFERROR('σ и σw, МПа'!J69*$BF$2,"-")</f>
        <v>340.8</v>
      </c>
      <c r="X69" s="32">
        <f>IFERROR('σ и σw, МПа'!K69*$BF$2,"-")</f>
        <v>318</v>
      </c>
      <c r="Y69" s="32">
        <f>IFERROR('σ и σw, МПа'!L69*$BF$2,"-")</f>
        <v>306</v>
      </c>
      <c r="Z69" s="32">
        <f>IFERROR('σ и σw, МПа'!M69*$BF$2,"-")</f>
        <v>265.15384615384613</v>
      </c>
      <c r="AA69" s="32">
        <f>IFERROR('σ и σw, МПа'!N69*$BF$2,"-")</f>
        <v>244.38461538461539</v>
      </c>
      <c r="AB69" s="32" t="str">
        <f>IFERROR('σ и σw, МПа'!O69*$BF$2,"-")</f>
        <v>-</v>
      </c>
      <c r="AC69" s="33" t="str">
        <f>IFERROR('σ и σw, МПа'!P69*$BF$2,"-")</f>
        <v>-</v>
      </c>
      <c r="AD69" s="31">
        <f>IFERROR('σ и σw, МПа'!Q69*$BG$2,"-")</f>
        <v>241.49999999999997</v>
      </c>
      <c r="AE69" s="32">
        <f>IFERROR('σ и σw, МПа'!R69*$BG$2,"-")</f>
        <v>205.79999999999998</v>
      </c>
      <c r="AF69" s="32">
        <f>IFERROR('σ и σw, МПа'!S69*$BG$2,"-")</f>
        <v>198.79999999999998</v>
      </c>
      <c r="AG69" s="32">
        <f>IFERROR('σ и σw, МПа'!T69*$BG$2,"-")</f>
        <v>198.79999999999998</v>
      </c>
      <c r="AH69" s="32">
        <f>IFERROR('σ и σw, МПа'!U69*$BG$2,"-")</f>
        <v>198.79999999999998</v>
      </c>
      <c r="AI69" s="32">
        <f>IFERROR('σ и σw, МПа'!V69*$BG$2,"-")</f>
        <v>198.79999999999998</v>
      </c>
      <c r="AJ69" s="32">
        <f>IFERROR('σ и σw, МПа'!W69*$BG$2,"-")</f>
        <v>198.79999999999998</v>
      </c>
      <c r="AK69" s="32">
        <f>IFERROR('σ и σw, МПа'!X69*$BG$2,"-")</f>
        <v>185.5</v>
      </c>
      <c r="AL69" s="32">
        <f>IFERROR('σ и σw, МПа'!Y69*$BG$2,"-")</f>
        <v>178.5</v>
      </c>
      <c r="AM69" s="32">
        <f>IFERROR('σ и σw, МПа'!Z69*$BG$2,"-")</f>
        <v>171.5</v>
      </c>
      <c r="AN69" s="32">
        <f>IFERROR('σ и σw, МПа'!AA69*$BG$2,"-")</f>
        <v>151.19999999999999</v>
      </c>
      <c r="AO69" s="32" t="str">
        <f>IFERROR('σ и σw, МПа'!AB69*$BG$2,"-")</f>
        <v>-</v>
      </c>
      <c r="AP69" s="33" t="str">
        <f>IFERROR('σ и σw, МПа'!AC69*$BG$2,"-")</f>
        <v>-</v>
      </c>
      <c r="AQ69" s="31">
        <f>IFERROR('σ и σw, МПа'!Q69*$BH$2,"-")</f>
        <v>379.50000000000006</v>
      </c>
      <c r="AR69" s="32">
        <f>IFERROR('σ и σw, МПа'!R69*$BH$2,"-")</f>
        <v>323.40000000000003</v>
      </c>
      <c r="AS69" s="32">
        <f>IFERROR('σ и σw, МПа'!S69*$BH$2,"-")</f>
        <v>312.40000000000003</v>
      </c>
      <c r="AT69" s="32">
        <f>IFERROR('σ и σw, МПа'!T69*$BH$2,"-")</f>
        <v>312.40000000000003</v>
      </c>
      <c r="AU69" s="32">
        <f>IFERROR('σ и σw, МПа'!U69*$BH$2,"-")</f>
        <v>312.40000000000003</v>
      </c>
      <c r="AV69" s="32">
        <f>IFERROR('σ и σw, МПа'!V69*$BH$2,"-")</f>
        <v>312.40000000000003</v>
      </c>
      <c r="AW69" s="32">
        <f>IFERROR('σ и σw, МПа'!W69*$BH$2,"-")</f>
        <v>312.40000000000003</v>
      </c>
      <c r="AX69" s="32">
        <f>IFERROR('σ и σw, МПа'!X69*$BH$2,"-")</f>
        <v>291.5</v>
      </c>
      <c r="AY69" s="32">
        <f>IFERROR('σ и σw, МПа'!Y69*$BH$2,"-")</f>
        <v>280.5</v>
      </c>
      <c r="AZ69" s="32">
        <f>IFERROR('σ и σw, МПа'!Z69*$BH$2,"-")</f>
        <v>269.5</v>
      </c>
      <c r="BA69" s="32">
        <f>IFERROR('σ и σw, МПа'!AA69*$BH$2,"-")</f>
        <v>237.60000000000002</v>
      </c>
      <c r="BB69" s="32" t="str">
        <f>IFERROR('σ и σw, МПа'!AB69*$BH$2,"-")</f>
        <v>-</v>
      </c>
      <c r="BC69" s="33" t="str">
        <f>IFERROR('σ и σw, МПа'!AC69*$BH$2,"-")</f>
        <v>-</v>
      </c>
    </row>
    <row r="70" spans="1:55" x14ac:dyDescent="0.25">
      <c r="A70" s="10" t="str">
        <f>INDEX('Обработка исходного'!B:B,ROW($B$3)+4*(ROW($B70)-ROW($B$3)))</f>
        <v>Сталь легированная</v>
      </c>
      <c r="B70" s="47" t="str">
        <f>INDEX('Обработка исходного'!D:D,ROW($B$3)+4*(ROW($B70)-ROW($B$3)))</f>
        <v>30Х</v>
      </c>
      <c r="C70" s="27" t="str">
        <f>'Rp0,2, МПа'!C70</f>
        <v>Прутки, полосы диаметром или толщиной до 80 мм</v>
      </c>
      <c r="D70" s="31">
        <f>IFERROR('σ и σw, МПа'!D70*$BE$2,"-")</f>
        <v>475.4615384615384</v>
      </c>
      <c r="E70" s="32">
        <f>IFERROR('σ и σw, МПа'!E70*$BE$2,"-")</f>
        <v>469.53846153846149</v>
      </c>
      <c r="F70" s="32">
        <f>IFERROR('σ и σw, МПа'!F70*$BE$2,"-")</f>
        <v>464.15384615384613</v>
      </c>
      <c r="G70" s="32">
        <f>IFERROR('σ и σw, МПа'!G70*$BE$2,"-")</f>
        <v>453.92307692307691</v>
      </c>
      <c r="H70" s="32">
        <f>IFERROR('σ и σw, МПа'!H70*$BE$2,"-")</f>
        <v>448.53846153846149</v>
      </c>
      <c r="I70" s="32">
        <f>IFERROR('σ и σw, МПа'!I70*$BE$2,"-")</f>
        <v>437.76923076923072</v>
      </c>
      <c r="J70" s="32">
        <f>IFERROR('σ и σw, МПа'!J70*$BE$2,"-")</f>
        <v>416.76923076923072</v>
      </c>
      <c r="K70" s="32">
        <f>IFERROR('σ и σw, МПа'!K70*$BE$2,"-")</f>
        <v>395.76923076923072</v>
      </c>
      <c r="L70" s="32">
        <f>IFERROR('σ и σw, МПа'!L70*$BE$2,"-")</f>
        <v>353.76923076923072</v>
      </c>
      <c r="M70" s="32">
        <f>IFERROR('σ и σw, МПа'!M70*$BE$2,"-")</f>
        <v>327.38461538461536</v>
      </c>
      <c r="N70" s="32">
        <f>IFERROR('σ и σw, МПа'!N70*$BE$2,"-")</f>
        <v>285.38461538461536</v>
      </c>
      <c r="O70" s="32" t="str">
        <f>IFERROR('σ и σw, МПа'!O70*$BE$2,"-")</f>
        <v>-</v>
      </c>
      <c r="P70" s="33" t="str">
        <f>IFERROR('σ и σw, МПа'!P70*$BE$2,"-")</f>
        <v>-</v>
      </c>
      <c r="Q70" s="31">
        <f>IFERROR('σ и σw, МПа'!D70*$BF$2,"-")</f>
        <v>611.30769230769226</v>
      </c>
      <c r="R70" s="32">
        <f>IFERROR('σ и σw, МПа'!E70*$BF$2,"-")</f>
        <v>603.69230769230762</v>
      </c>
      <c r="S70" s="32">
        <f>IFERROR('σ и σw, МПа'!F70*$BF$2,"-")</f>
        <v>596.76923076923083</v>
      </c>
      <c r="T70" s="32">
        <f>IFERROR('σ и σw, МПа'!G70*$BF$2,"-")</f>
        <v>583.61538461538464</v>
      </c>
      <c r="U70" s="32">
        <f>IFERROR('σ и σw, МПа'!H70*$BF$2,"-")</f>
        <v>576.69230769230762</v>
      </c>
      <c r="V70" s="32">
        <f>IFERROR('σ и σw, МПа'!I70*$BF$2,"-")</f>
        <v>562.84615384615381</v>
      </c>
      <c r="W70" s="32">
        <f>IFERROR('σ и σw, МПа'!J70*$BF$2,"-")</f>
        <v>535.84615384615381</v>
      </c>
      <c r="X70" s="32">
        <f>IFERROR('σ и σw, МПа'!K70*$BF$2,"-")</f>
        <v>508.84615384615381</v>
      </c>
      <c r="Y70" s="32">
        <f>IFERROR('σ и σw, МПа'!L70*$BF$2,"-")</f>
        <v>454.84615384615381</v>
      </c>
      <c r="Z70" s="32">
        <f>IFERROR('σ и σw, МПа'!M70*$BF$2,"-")</f>
        <v>420.92307692307691</v>
      </c>
      <c r="AA70" s="32">
        <f>IFERROR('σ и σw, МПа'!N70*$BF$2,"-")</f>
        <v>366.92307692307691</v>
      </c>
      <c r="AB70" s="32" t="str">
        <f>IFERROR('σ и σw, МПа'!O70*$BF$2,"-")</f>
        <v>-</v>
      </c>
      <c r="AC70" s="33" t="str">
        <f>IFERROR('σ и σw, МПа'!P70*$BF$2,"-")</f>
        <v>-</v>
      </c>
      <c r="AD70" s="31">
        <f>IFERROR('σ и σw, МПа'!Q70*$BG$2,"-")</f>
        <v>480.9</v>
      </c>
      <c r="AE70" s="32">
        <f>IFERROR('σ и σw, МПа'!R70*$BG$2,"-")</f>
        <v>446.59999999999997</v>
      </c>
      <c r="AF70" s="32">
        <f>IFERROR('σ и σw, МПа'!S70*$BG$2,"-")</f>
        <v>438.9</v>
      </c>
      <c r="AG70" s="32">
        <f>IFERROR('σ и σw, МПа'!T70*$BG$2,"-")</f>
        <v>425.59999999999997</v>
      </c>
      <c r="AH70" s="32">
        <f>IFERROR('σ и σw, МПа'!U70*$BG$2,"-")</f>
        <v>418.59999999999997</v>
      </c>
      <c r="AI70" s="32">
        <f>IFERROR('σ и σw, МПа'!V70*$BG$2,"-")</f>
        <v>404.59999999999997</v>
      </c>
      <c r="AJ70" s="32">
        <f>IFERROR('σ и σw, МПа'!W70*$BG$2,"-")</f>
        <v>391.29999999999995</v>
      </c>
      <c r="AK70" s="32">
        <f>IFERROR('σ и σw, МПа'!X70*$BG$2,"-")</f>
        <v>370.29999999999995</v>
      </c>
      <c r="AL70" s="32">
        <f>IFERROR('σ и σw, МПа'!Y70*$BG$2,"-")</f>
        <v>343</v>
      </c>
      <c r="AM70" s="32">
        <f>IFERROR('σ и σw, МПа'!Z70*$BG$2,"-")</f>
        <v>343</v>
      </c>
      <c r="AN70" s="32">
        <f>IFERROR('σ и σw, МПа'!AA70*$BG$2,"-")</f>
        <v>322.7</v>
      </c>
      <c r="AO70" s="32" t="str">
        <f>IFERROR('σ и σw, МПа'!AB70*$BG$2,"-")</f>
        <v>-</v>
      </c>
      <c r="AP70" s="33" t="str">
        <f>IFERROR('σ и σw, МПа'!AC70*$BG$2,"-")</f>
        <v>-</v>
      </c>
      <c r="AQ70" s="31">
        <f>IFERROR('σ и σw, МПа'!Q70*$BH$2,"-")</f>
        <v>755.7</v>
      </c>
      <c r="AR70" s="32">
        <f>IFERROR('σ и σw, МПа'!R70*$BH$2,"-")</f>
        <v>701.80000000000007</v>
      </c>
      <c r="AS70" s="32">
        <f>IFERROR('σ и σw, МПа'!S70*$BH$2,"-")</f>
        <v>689.7</v>
      </c>
      <c r="AT70" s="32">
        <f>IFERROR('σ и σw, МПа'!T70*$BH$2,"-")</f>
        <v>668.80000000000007</v>
      </c>
      <c r="AU70" s="32">
        <f>IFERROR('σ и σw, МПа'!U70*$BH$2,"-")</f>
        <v>657.80000000000007</v>
      </c>
      <c r="AV70" s="32">
        <f>IFERROR('σ и σw, МПа'!V70*$BH$2,"-")</f>
        <v>635.80000000000007</v>
      </c>
      <c r="AW70" s="32">
        <f>IFERROR('σ и σw, МПа'!W70*$BH$2,"-")</f>
        <v>614.90000000000009</v>
      </c>
      <c r="AX70" s="32">
        <f>IFERROR('σ и σw, МПа'!X70*$BH$2,"-")</f>
        <v>581.90000000000009</v>
      </c>
      <c r="AY70" s="32">
        <f>IFERROR('σ и σw, МПа'!Y70*$BH$2,"-")</f>
        <v>539</v>
      </c>
      <c r="AZ70" s="32">
        <f>IFERROR('σ и σw, МПа'!Z70*$BH$2,"-")</f>
        <v>539</v>
      </c>
      <c r="BA70" s="32">
        <f>IFERROR('σ и σw, МПа'!AA70*$BH$2,"-")</f>
        <v>507.1</v>
      </c>
      <c r="BB70" s="32" t="str">
        <f>IFERROR('σ и σw, МПа'!AB70*$BH$2,"-")</f>
        <v>-</v>
      </c>
      <c r="BC70" s="33" t="str">
        <f>IFERROR('σ и σw, МПа'!AC70*$BH$2,"-")</f>
        <v>-</v>
      </c>
    </row>
    <row r="71" spans="1:55" ht="25.5" x14ac:dyDescent="0.25">
      <c r="A71" s="10" t="str">
        <f>INDEX('Обработка исходного'!B:B,ROW($B$3)+4*(ROW($B71)-ROW($B$3)))</f>
        <v>Сталь легированная</v>
      </c>
      <c r="B71" s="47" t="str">
        <f>INDEX('Обработка исходного'!D:D,ROW($B$3)+4*(ROW($B71)-ROW($B$3)))</f>
        <v>30Х</v>
      </c>
      <c r="C71" s="27" t="str">
        <f>'Rp0,2, МПа'!C71</f>
        <v>Прутки, полосы диаметром или толщиной от 80 до 150 мм</v>
      </c>
      <c r="D71" s="31">
        <f>IFERROR('σ и σw, МПа'!D71*$BE$2,"-")</f>
        <v>475.4615384615384</v>
      </c>
      <c r="E71" s="32">
        <f>IFERROR('σ и σw, МПа'!E71*$BE$2,"-")</f>
        <v>454.4615384615384</v>
      </c>
      <c r="F71" s="32">
        <f>IFERROR('σ и σw, МПа'!F71*$BE$2,"-")</f>
        <v>438.30769230769232</v>
      </c>
      <c r="G71" s="32">
        <f>IFERROR('σ и σw, МПа'!G71*$BE$2,"-")</f>
        <v>438.30769230769232</v>
      </c>
      <c r="H71" s="32">
        <f>IFERROR('σ и σw, МПа'!H71*$BE$2,"-")</f>
        <v>422.69230769230762</v>
      </c>
      <c r="I71" s="32">
        <f>IFERROR('σ и σw, МПа'!I71*$BE$2,"-")</f>
        <v>406.53846153846149</v>
      </c>
      <c r="J71" s="32">
        <f>IFERROR('σ и σw, МПа'!J71*$BE$2,"-")</f>
        <v>390.92307692307691</v>
      </c>
      <c r="K71" s="32">
        <f>IFERROR('σ и σw, МПа'!K71*$BE$2,"-")</f>
        <v>380.15384615384613</v>
      </c>
      <c r="L71" s="32">
        <f>IFERROR('σ и σw, МПа'!L71*$BE$2,"-")</f>
        <v>369.92307692307691</v>
      </c>
      <c r="M71" s="32">
        <f>IFERROR('σ и σw, МПа'!M71*$BE$2,"-")</f>
        <v>327.38461538461536</v>
      </c>
      <c r="N71" s="32">
        <f>IFERROR('σ и σw, МПа'!N71*$BE$2,"-")</f>
        <v>285.38461538461536</v>
      </c>
      <c r="O71" s="32" t="str">
        <f>IFERROR('σ и σw, МПа'!O71*$BE$2,"-")</f>
        <v>-</v>
      </c>
      <c r="P71" s="33" t="str">
        <f>IFERROR('σ и σw, МПа'!P71*$BE$2,"-")</f>
        <v>-</v>
      </c>
      <c r="Q71" s="31">
        <f>IFERROR('σ и σw, МПа'!D71*$BF$2,"-")</f>
        <v>611.30769230769226</v>
      </c>
      <c r="R71" s="32">
        <f>IFERROR('σ и σw, МПа'!E71*$BF$2,"-")</f>
        <v>584.30769230769226</v>
      </c>
      <c r="S71" s="32">
        <f>IFERROR('σ и σw, МПа'!F71*$BF$2,"-")</f>
        <v>563.53846153846155</v>
      </c>
      <c r="T71" s="32">
        <f>IFERROR('σ и σw, МПа'!G71*$BF$2,"-")</f>
        <v>563.53846153846155</v>
      </c>
      <c r="U71" s="32">
        <f>IFERROR('σ и σw, МПа'!H71*$BF$2,"-")</f>
        <v>543.46153846153845</v>
      </c>
      <c r="V71" s="32">
        <f>IFERROR('σ и σw, МПа'!I71*$BF$2,"-")</f>
        <v>522.69230769230762</v>
      </c>
      <c r="W71" s="32">
        <f>IFERROR('σ и σw, МПа'!J71*$BF$2,"-")</f>
        <v>502.61538461538464</v>
      </c>
      <c r="X71" s="32">
        <f>IFERROR('σ и σw, МПа'!K71*$BF$2,"-")</f>
        <v>488.76923076923077</v>
      </c>
      <c r="Y71" s="32">
        <f>IFERROR('σ и σw, МПа'!L71*$BF$2,"-")</f>
        <v>475.61538461538464</v>
      </c>
      <c r="Z71" s="32">
        <f>IFERROR('σ и σw, МПа'!M71*$BF$2,"-")</f>
        <v>420.92307692307691</v>
      </c>
      <c r="AA71" s="32">
        <f>IFERROR('σ и σw, МПа'!N71*$BF$2,"-")</f>
        <v>366.92307692307691</v>
      </c>
      <c r="AB71" s="32" t="str">
        <f>IFERROR('σ и σw, МПа'!O71*$BF$2,"-")</f>
        <v>-</v>
      </c>
      <c r="AC71" s="33" t="str">
        <f>IFERROR('σ и σw, МПа'!P71*$BF$2,"-")</f>
        <v>-</v>
      </c>
      <c r="AD71" s="31">
        <f>IFERROR('σ и σw, МПа'!Q71*$BG$2,"-")</f>
        <v>480.9</v>
      </c>
      <c r="AE71" s="32">
        <f>IFERROR('σ и σw, МПа'!R71*$BG$2,"-")</f>
        <v>446.59999999999997</v>
      </c>
      <c r="AF71" s="32">
        <f>IFERROR('σ и σw, МПа'!S71*$BG$2,"-")</f>
        <v>418.59999999999997</v>
      </c>
      <c r="AG71" s="32">
        <f>IFERROR('σ и σw, МПа'!T71*$BG$2,"-")</f>
        <v>412.29999999999995</v>
      </c>
      <c r="AH71" s="32">
        <f>IFERROR('σ и σw, МПа'!U71*$BG$2,"-")</f>
        <v>412.29999999999995</v>
      </c>
      <c r="AI71" s="32">
        <f>IFERROR('σ и σw, МПа'!V71*$BG$2,"-")</f>
        <v>412.29999999999995</v>
      </c>
      <c r="AJ71" s="32">
        <f>IFERROR('σ и σw, МПа'!W71*$BG$2,"-")</f>
        <v>404.59999999999997</v>
      </c>
      <c r="AK71" s="32">
        <f>IFERROR('σ и σw, МПа'!X71*$BG$2,"-")</f>
        <v>397.59999999999997</v>
      </c>
      <c r="AL71" s="32">
        <f>IFERROR('σ и σw, МПа'!Y71*$BG$2,"-")</f>
        <v>371</v>
      </c>
      <c r="AM71" s="32">
        <f>IFERROR('σ и σw, МПа'!Z71*$BG$2,"-")</f>
        <v>343.7</v>
      </c>
      <c r="AN71" s="32">
        <f>IFERROR('σ и σw, МПа'!AA71*$BG$2,"-")</f>
        <v>322.7</v>
      </c>
      <c r="AO71" s="32" t="str">
        <f>IFERROR('σ и σw, МПа'!AB71*$BG$2,"-")</f>
        <v>-</v>
      </c>
      <c r="AP71" s="33" t="str">
        <f>IFERROR('σ и σw, МПа'!AC71*$BG$2,"-")</f>
        <v>-</v>
      </c>
      <c r="AQ71" s="31">
        <f>IFERROR('σ и σw, МПа'!Q71*$BH$2,"-")</f>
        <v>755.7</v>
      </c>
      <c r="AR71" s="32">
        <f>IFERROR('σ и σw, МПа'!R71*$BH$2,"-")</f>
        <v>701.80000000000007</v>
      </c>
      <c r="AS71" s="32">
        <f>IFERROR('σ и σw, МПа'!S71*$BH$2,"-")</f>
        <v>657.80000000000007</v>
      </c>
      <c r="AT71" s="32">
        <f>IFERROR('σ и σw, МПа'!T71*$BH$2,"-")</f>
        <v>647.90000000000009</v>
      </c>
      <c r="AU71" s="32">
        <f>IFERROR('σ и σw, МПа'!U71*$BH$2,"-")</f>
        <v>647.90000000000009</v>
      </c>
      <c r="AV71" s="32">
        <f>IFERROR('σ и σw, МПа'!V71*$BH$2,"-")</f>
        <v>647.90000000000009</v>
      </c>
      <c r="AW71" s="32">
        <f>IFERROR('σ и σw, МПа'!W71*$BH$2,"-")</f>
        <v>635.80000000000007</v>
      </c>
      <c r="AX71" s="32">
        <f>IFERROR('σ и σw, МПа'!X71*$BH$2,"-")</f>
        <v>624.80000000000007</v>
      </c>
      <c r="AY71" s="32">
        <f>IFERROR('σ и σw, МПа'!Y71*$BH$2,"-")</f>
        <v>583</v>
      </c>
      <c r="AZ71" s="32">
        <f>IFERROR('σ и σw, МПа'!Z71*$BH$2,"-")</f>
        <v>540.1</v>
      </c>
      <c r="BA71" s="32">
        <f>IFERROR('σ и σw, МПа'!AA71*$BH$2,"-")</f>
        <v>507.1</v>
      </c>
      <c r="BB71" s="32" t="str">
        <f>IFERROR('σ и σw, МПа'!AB71*$BH$2,"-")</f>
        <v>-</v>
      </c>
      <c r="BC71" s="33" t="str">
        <f>IFERROR('σ и σw, МПа'!AC71*$BH$2,"-")</f>
        <v>-</v>
      </c>
    </row>
    <row r="72" spans="1:55" ht="25.5" x14ac:dyDescent="0.25">
      <c r="A72" s="10" t="str">
        <f>INDEX('Обработка исходного'!B:B,ROW($B$3)+4*(ROW($B72)-ROW($B$3)))</f>
        <v>Сталь легированная</v>
      </c>
      <c r="B72" s="47" t="str">
        <f>INDEX('Обработка исходного'!D:D,ROW($B$3)+4*(ROW($B72)-ROW($B$3)))</f>
        <v>30Х</v>
      </c>
      <c r="C72" s="27" t="str">
        <f>'Rp0,2, МПа'!C72</f>
        <v>Прутки, полосы диаметром или толщиной от 150 до 250 мм</v>
      </c>
      <c r="D72" s="31">
        <f>IFERROR('σ и σw, МПа'!D72*$BE$2,"-")</f>
        <v>475.4615384615384</v>
      </c>
      <c r="E72" s="32">
        <f>IFERROR('σ и σw, МПа'!E72*$BE$2,"-")</f>
        <v>454.4615384615384</v>
      </c>
      <c r="F72" s="32">
        <f>IFERROR('σ и σw, МПа'!F72*$BE$2,"-")</f>
        <v>438.30769230769232</v>
      </c>
      <c r="G72" s="32">
        <f>IFERROR('σ и σw, МПа'!G72*$BE$2,"-")</f>
        <v>438.30769230769232</v>
      </c>
      <c r="H72" s="32">
        <f>IFERROR('σ и σw, МПа'!H72*$BE$2,"-")</f>
        <v>422.69230769230762</v>
      </c>
      <c r="I72" s="32">
        <f>IFERROR('σ и σw, МПа'!I72*$BE$2,"-")</f>
        <v>406.53846153846149</v>
      </c>
      <c r="J72" s="32">
        <f>IFERROR('σ и σw, МПа'!J72*$BE$2,"-")</f>
        <v>390.92307692307691</v>
      </c>
      <c r="K72" s="32">
        <f>IFERROR('σ и σw, МПа'!K72*$BE$2,"-")</f>
        <v>380.15384615384613</v>
      </c>
      <c r="L72" s="32">
        <f>IFERROR('σ и σw, МПа'!L72*$BE$2,"-")</f>
        <v>369.92307692307691</v>
      </c>
      <c r="M72" s="32">
        <f>IFERROR('σ и σw, МПа'!M72*$BE$2,"-")</f>
        <v>327.38461538461536</v>
      </c>
      <c r="N72" s="32">
        <f>IFERROR('σ и σw, МПа'!N72*$BE$2,"-")</f>
        <v>285.38461538461536</v>
      </c>
      <c r="O72" s="32" t="str">
        <f>IFERROR('σ и σw, МПа'!O72*$BE$2,"-")</f>
        <v>-</v>
      </c>
      <c r="P72" s="33" t="str">
        <f>IFERROR('σ и σw, МПа'!P72*$BE$2,"-")</f>
        <v>-</v>
      </c>
      <c r="Q72" s="31">
        <f>IFERROR('σ и σw, МПа'!D72*$BF$2,"-")</f>
        <v>611.30769230769226</v>
      </c>
      <c r="R72" s="32">
        <f>IFERROR('σ и σw, МПа'!E72*$BF$2,"-")</f>
        <v>584.30769230769226</v>
      </c>
      <c r="S72" s="32">
        <f>IFERROR('σ и σw, МПа'!F72*$BF$2,"-")</f>
        <v>563.53846153846155</v>
      </c>
      <c r="T72" s="32">
        <f>IFERROR('σ и σw, МПа'!G72*$BF$2,"-")</f>
        <v>563.53846153846155</v>
      </c>
      <c r="U72" s="32">
        <f>IFERROR('σ и σw, МПа'!H72*$BF$2,"-")</f>
        <v>543.46153846153845</v>
      </c>
      <c r="V72" s="32">
        <f>IFERROR('σ и σw, МПа'!I72*$BF$2,"-")</f>
        <v>522.69230769230762</v>
      </c>
      <c r="W72" s="32">
        <f>IFERROR('σ и σw, МПа'!J72*$BF$2,"-")</f>
        <v>502.61538461538464</v>
      </c>
      <c r="X72" s="32">
        <f>IFERROR('σ и σw, МПа'!K72*$BF$2,"-")</f>
        <v>488.76923076923077</v>
      </c>
      <c r="Y72" s="32">
        <f>IFERROR('σ и σw, МПа'!L72*$BF$2,"-")</f>
        <v>475.61538461538464</v>
      </c>
      <c r="Z72" s="32">
        <f>IFERROR('σ и σw, МПа'!M72*$BF$2,"-")</f>
        <v>420.92307692307691</v>
      </c>
      <c r="AA72" s="32">
        <f>IFERROR('σ и σw, МПа'!N72*$BF$2,"-")</f>
        <v>366.92307692307691</v>
      </c>
      <c r="AB72" s="32" t="str">
        <f>IFERROR('σ и σw, МПа'!O72*$BF$2,"-")</f>
        <v>-</v>
      </c>
      <c r="AC72" s="33" t="str">
        <f>IFERROR('σ и σw, МПа'!P72*$BF$2,"-")</f>
        <v>-</v>
      </c>
      <c r="AD72" s="31">
        <f>IFERROR('σ и σw, МПа'!Q72*$BG$2,"-")</f>
        <v>480.9</v>
      </c>
      <c r="AE72" s="32">
        <f>IFERROR('σ и σw, МПа'!R72*$BG$2,"-")</f>
        <v>446.59999999999997</v>
      </c>
      <c r="AF72" s="32">
        <f>IFERROR('σ и σw, МПа'!S72*$BG$2,"-")</f>
        <v>418.59999999999997</v>
      </c>
      <c r="AG72" s="32">
        <f>IFERROR('σ и σw, МПа'!T72*$BG$2,"-")</f>
        <v>412.29999999999995</v>
      </c>
      <c r="AH72" s="32">
        <f>IFERROR('σ и σw, МПа'!U72*$BG$2,"-")</f>
        <v>412.29999999999995</v>
      </c>
      <c r="AI72" s="32">
        <f>IFERROR('σ и σw, МПа'!V72*$BG$2,"-")</f>
        <v>412.29999999999995</v>
      </c>
      <c r="AJ72" s="32">
        <f>IFERROR('σ и σw, МПа'!W72*$BG$2,"-")</f>
        <v>412.29999999999995</v>
      </c>
      <c r="AK72" s="32">
        <f>IFERROR('σ и σw, МПа'!X72*$BG$2,"-")</f>
        <v>398.29999999999995</v>
      </c>
      <c r="AL72" s="32">
        <f>IFERROR('σ и σw, МПа'!Y72*$BG$2,"-")</f>
        <v>371</v>
      </c>
      <c r="AM72" s="32">
        <f>IFERROR('σ и σw, МПа'!Z72*$BG$2,"-")</f>
        <v>343.7</v>
      </c>
      <c r="AN72" s="32">
        <f>IFERROR('σ и σw, МПа'!AA72*$BG$2,"-")</f>
        <v>322.7</v>
      </c>
      <c r="AO72" s="32" t="str">
        <f>IFERROR('σ и σw, МПа'!AB72*$BG$2,"-")</f>
        <v>-</v>
      </c>
      <c r="AP72" s="33" t="str">
        <f>IFERROR('σ и σw, МПа'!AC72*$BG$2,"-")</f>
        <v>-</v>
      </c>
      <c r="AQ72" s="31">
        <f>IFERROR('σ и σw, МПа'!Q72*$BH$2,"-")</f>
        <v>755.7</v>
      </c>
      <c r="AR72" s="32">
        <f>IFERROR('σ и σw, МПа'!R72*$BH$2,"-")</f>
        <v>701.80000000000007</v>
      </c>
      <c r="AS72" s="32">
        <f>IFERROR('σ и σw, МПа'!S72*$BH$2,"-")</f>
        <v>657.80000000000007</v>
      </c>
      <c r="AT72" s="32">
        <f>IFERROR('σ и σw, МПа'!T72*$BH$2,"-")</f>
        <v>647.90000000000009</v>
      </c>
      <c r="AU72" s="32">
        <f>IFERROR('σ и σw, МПа'!U72*$BH$2,"-")</f>
        <v>647.90000000000009</v>
      </c>
      <c r="AV72" s="32">
        <f>IFERROR('σ и σw, МПа'!V72*$BH$2,"-")</f>
        <v>647.90000000000009</v>
      </c>
      <c r="AW72" s="32">
        <f>IFERROR('σ и σw, МПа'!W72*$BH$2,"-")</f>
        <v>647.90000000000009</v>
      </c>
      <c r="AX72" s="32">
        <f>IFERROR('σ и σw, МПа'!X72*$BH$2,"-")</f>
        <v>625.90000000000009</v>
      </c>
      <c r="AY72" s="32">
        <f>IFERROR('σ и σw, МПа'!Y72*$BH$2,"-")</f>
        <v>583</v>
      </c>
      <c r="AZ72" s="32">
        <f>IFERROR('σ и σw, МПа'!Z72*$BH$2,"-")</f>
        <v>540.1</v>
      </c>
      <c r="BA72" s="32">
        <f>IFERROR('σ и σw, МПа'!AA72*$BH$2,"-")</f>
        <v>507.1</v>
      </c>
      <c r="BB72" s="32" t="str">
        <f>IFERROR('σ и σw, МПа'!AB72*$BH$2,"-")</f>
        <v>-</v>
      </c>
      <c r="BC72" s="33" t="str">
        <f>IFERROR('σ и σw, МПа'!AC72*$BH$2,"-")</f>
        <v>-</v>
      </c>
    </row>
    <row r="73" spans="1:55" x14ac:dyDescent="0.25">
      <c r="A73" s="10" t="str">
        <f>INDEX('Обработка исходного'!B:B,ROW($B$3)+4*(ROW($B73)-ROW($B$3)))</f>
        <v>Сталь легированная</v>
      </c>
      <c r="B73" s="47" t="str">
        <f>INDEX('Обработка исходного'!D:D,ROW($B$3)+4*(ROW($B73)-ROW($B$3)))</f>
        <v>30Х</v>
      </c>
      <c r="C73" s="27" t="str">
        <f>'Rp0,2, МПа'!C73</f>
        <v>Поковки толщиной до 100 мм, КП395*</v>
      </c>
      <c r="D73" s="31">
        <f>IFERROR('σ и σw, МПа'!D73*$BE$2,"-")</f>
        <v>331.15384615384613</v>
      </c>
      <c r="E73" s="32">
        <f>IFERROR('σ и σw, МПа'!E73*$BE$2,"-")</f>
        <v>317.15384615384613</v>
      </c>
      <c r="F73" s="32">
        <f>IFERROR('σ и σw, МПа'!F73*$BE$2,"-")</f>
        <v>306.38461538461536</v>
      </c>
      <c r="G73" s="32">
        <f>IFERROR('σ и σw, МПа'!G73*$BE$2,"-")</f>
        <v>306.38461538461536</v>
      </c>
      <c r="H73" s="32">
        <f>IFERROR('σ и σw, МПа'!H73*$BE$2,"-")</f>
        <v>295.61538461538458</v>
      </c>
      <c r="I73" s="32">
        <f>IFERROR('σ и σw, МПа'!I73*$BE$2,"-")</f>
        <v>285.38461538461536</v>
      </c>
      <c r="J73" s="32">
        <f>IFERROR('σ и σw, МПа'!J73*$BE$2,"-")</f>
        <v>274.61538461538458</v>
      </c>
      <c r="K73" s="32">
        <f>IFERROR('σ и σw, МПа'!K73*$BE$2,"-")</f>
        <v>264.38461538461536</v>
      </c>
      <c r="L73" s="32">
        <f>IFERROR('σ и σw, МПа'!L73*$BE$2,"-")</f>
        <v>259</v>
      </c>
      <c r="M73" s="32">
        <f>IFERROR('σ и σw, МПа'!M73*$BE$2,"-")</f>
        <v>227.2307692307692</v>
      </c>
      <c r="N73" s="32">
        <f>IFERROR('σ и σw, МПа'!N73*$BE$2,"-")</f>
        <v>200.84615384615381</v>
      </c>
      <c r="O73" s="32" t="str">
        <f>IFERROR('σ и σw, МПа'!O73*$BE$2,"-")</f>
        <v>-</v>
      </c>
      <c r="P73" s="33" t="str">
        <f>IFERROR('σ и σw, МПа'!P73*$BE$2,"-")</f>
        <v>-</v>
      </c>
      <c r="Q73" s="31">
        <f>IFERROR('σ и σw, МПа'!D73*$BF$2,"-")</f>
        <v>425.76923076923072</v>
      </c>
      <c r="R73" s="32">
        <f>IFERROR('σ и σw, МПа'!E73*$BF$2,"-")</f>
        <v>407.76923076923072</v>
      </c>
      <c r="S73" s="32">
        <f>IFERROR('σ и σw, МПа'!F73*$BF$2,"-")</f>
        <v>393.92307692307691</v>
      </c>
      <c r="T73" s="32">
        <f>IFERROR('σ и σw, МПа'!G73*$BF$2,"-")</f>
        <v>393.92307692307691</v>
      </c>
      <c r="U73" s="32">
        <f>IFERROR('σ и σw, МПа'!H73*$BF$2,"-")</f>
        <v>380.07692307692309</v>
      </c>
      <c r="V73" s="32">
        <f>IFERROR('σ и σw, МПа'!I73*$BF$2,"-")</f>
        <v>366.92307692307691</v>
      </c>
      <c r="W73" s="32">
        <f>IFERROR('σ и σw, МПа'!J73*$BF$2,"-")</f>
        <v>353.07692307692309</v>
      </c>
      <c r="X73" s="32">
        <f>IFERROR('σ и σw, МПа'!K73*$BF$2,"-")</f>
        <v>339.92307692307691</v>
      </c>
      <c r="Y73" s="32">
        <f>IFERROR('σ и σw, МПа'!L73*$BF$2,"-")</f>
        <v>333</v>
      </c>
      <c r="Z73" s="32">
        <f>IFERROR('σ и σw, МПа'!M73*$BF$2,"-")</f>
        <v>292.15384615384613</v>
      </c>
      <c r="AA73" s="32">
        <f>IFERROR('σ и σw, МПа'!N73*$BF$2,"-")</f>
        <v>258.23076923076923</v>
      </c>
      <c r="AB73" s="32" t="str">
        <f>IFERROR('σ и σw, МПа'!O73*$BF$2,"-")</f>
        <v>-</v>
      </c>
      <c r="AC73" s="33" t="str">
        <f>IFERROR('σ и σw, МПа'!P73*$BF$2,"-")</f>
        <v>-</v>
      </c>
      <c r="AD73" s="31">
        <f>IFERROR('σ и σw, МПа'!Q73*$BG$2,"-")</f>
        <v>276.5</v>
      </c>
      <c r="AE73" s="32">
        <f>IFERROR('σ и σw, МПа'!R73*$BG$2,"-")</f>
        <v>254.1</v>
      </c>
      <c r="AF73" s="32">
        <f>IFERROR('σ и σw, МПа'!S73*$BG$2,"-")</f>
        <v>240.1</v>
      </c>
      <c r="AG73" s="32">
        <f>IFERROR('σ и σw, МПа'!T73*$BG$2,"-")</f>
        <v>233.1</v>
      </c>
      <c r="AH73" s="32">
        <f>IFERROR('σ и σw, МПа'!U73*$BG$2,"-")</f>
        <v>233.1</v>
      </c>
      <c r="AI73" s="32">
        <f>IFERROR('σ и σw, МПа'!V73*$BG$2,"-")</f>
        <v>233.1</v>
      </c>
      <c r="AJ73" s="32">
        <f>IFERROR('σ и σw, МПа'!W73*$BG$2,"-")</f>
        <v>226.1</v>
      </c>
      <c r="AK73" s="32">
        <f>IFERROR('σ и σw, МПа'!X73*$BG$2,"-")</f>
        <v>226.1</v>
      </c>
      <c r="AL73" s="32">
        <f>IFERROR('σ и σw, МПа'!Y73*$BG$2,"-")</f>
        <v>212.79999999999998</v>
      </c>
      <c r="AM73" s="32">
        <f>IFERROR('σ и σw, МПа'!Z73*$BG$2,"-")</f>
        <v>198.79999999999998</v>
      </c>
      <c r="AN73" s="32">
        <f>IFERROR('σ и σw, МПа'!AA73*$BG$2,"-")</f>
        <v>185.5</v>
      </c>
      <c r="AO73" s="32" t="str">
        <f>IFERROR('σ и σw, МПа'!AB73*$BG$2,"-")</f>
        <v>-</v>
      </c>
      <c r="AP73" s="33" t="str">
        <f>IFERROR('σ и σw, МПа'!AC73*$BG$2,"-")</f>
        <v>-</v>
      </c>
      <c r="AQ73" s="31">
        <f>IFERROR('σ и σw, МПа'!Q73*$BH$2,"-")</f>
        <v>434.50000000000006</v>
      </c>
      <c r="AR73" s="32">
        <f>IFERROR('σ и σw, МПа'!R73*$BH$2,"-")</f>
        <v>399.3</v>
      </c>
      <c r="AS73" s="32">
        <f>IFERROR('σ и σw, МПа'!S73*$BH$2,"-")</f>
        <v>377.3</v>
      </c>
      <c r="AT73" s="32">
        <f>IFERROR('σ и σw, МПа'!T73*$BH$2,"-")</f>
        <v>366.3</v>
      </c>
      <c r="AU73" s="32">
        <f>IFERROR('σ и σw, МПа'!U73*$BH$2,"-")</f>
        <v>366.3</v>
      </c>
      <c r="AV73" s="32">
        <f>IFERROR('σ и σw, МПа'!V73*$BH$2,"-")</f>
        <v>366.3</v>
      </c>
      <c r="AW73" s="32">
        <f>IFERROR('σ и σw, МПа'!W73*$BH$2,"-")</f>
        <v>355.3</v>
      </c>
      <c r="AX73" s="32">
        <f>IFERROR('σ и σw, МПа'!X73*$BH$2,"-")</f>
        <v>355.3</v>
      </c>
      <c r="AY73" s="32">
        <f>IFERROR('σ и σw, МПа'!Y73*$BH$2,"-")</f>
        <v>334.40000000000003</v>
      </c>
      <c r="AZ73" s="32">
        <f>IFERROR('σ и σw, МПа'!Z73*$BH$2,"-")</f>
        <v>312.40000000000003</v>
      </c>
      <c r="BA73" s="32">
        <f>IFERROR('σ и σw, МПа'!AA73*$BH$2,"-")</f>
        <v>291.5</v>
      </c>
      <c r="BB73" s="32" t="str">
        <f>IFERROR('σ и σw, МПа'!AB73*$BH$2,"-")</f>
        <v>-</v>
      </c>
      <c r="BC73" s="33" t="str">
        <f>IFERROR('σ и σw, МПа'!AC73*$BH$2,"-")</f>
        <v>-</v>
      </c>
    </row>
    <row r="74" spans="1:55" x14ac:dyDescent="0.25">
      <c r="A74" s="10" t="str">
        <f>INDEX('Обработка исходного'!B:B,ROW($B$3)+4*(ROW($B74)-ROW($B$3)))</f>
        <v>Сталь легированная</v>
      </c>
      <c r="B74" s="47" t="str">
        <f>INDEX('Обработка исходного'!D:D,ROW($B$3)+4*(ROW($B74)-ROW($B$3)))</f>
        <v>35Х</v>
      </c>
      <c r="C74" s="27" t="str">
        <f>'Rp0,2, МПа'!C74</f>
        <v>Поковки диаметром до 100 мм, КП275*</v>
      </c>
      <c r="D74" s="31">
        <f>IFERROR('σ и σw, МПа'!D74*$BE$2,"-")</f>
        <v>256.66666666666669</v>
      </c>
      <c r="E74" s="32">
        <f>IFERROR('σ и σw, МПа'!E74*$BE$2,"-")</f>
        <v>247.33333333333331</v>
      </c>
      <c r="F74" s="32">
        <f>IFERROR('σ и σw, МПа'!F74*$BE$2,"-")</f>
        <v>247.33333333333331</v>
      </c>
      <c r="G74" s="32">
        <f>IFERROR('σ и σw, МПа'!G74*$BE$2,"-")</f>
        <v>237.99999999999997</v>
      </c>
      <c r="H74" s="32">
        <f>IFERROR('σ и σw, МПа'!H74*$BE$2,"-")</f>
        <v>228.66666666666666</v>
      </c>
      <c r="I74" s="32">
        <f>IFERROR('σ и σw, МПа'!I74*$BE$2,"-")</f>
        <v>228.66666666666666</v>
      </c>
      <c r="J74" s="32">
        <f>IFERROR('σ и σw, МПа'!J74*$BE$2,"-")</f>
        <v>210.93333333333331</v>
      </c>
      <c r="K74" s="32">
        <f>IFERROR('σ и σw, МПа'!K74*$BE$2,"-")</f>
        <v>201.6</v>
      </c>
      <c r="L74" s="32">
        <f>IFERROR('σ и σw, МПа'!L74*$BE$2,"-")</f>
        <v>179.84615384615381</v>
      </c>
      <c r="M74" s="32">
        <f>IFERROR('σ и σw, МПа'!M74*$BE$2,"-")</f>
        <v>165.2</v>
      </c>
      <c r="N74" s="32">
        <f>IFERROR('σ и σw, МПа'!N74*$BE$2,"-")</f>
        <v>146.53333333333333</v>
      </c>
      <c r="O74" s="32" t="str">
        <f>IFERROR('σ и σw, МПа'!O74*$BE$2,"-")</f>
        <v>-</v>
      </c>
      <c r="P74" s="33" t="str">
        <f>IFERROR('σ и σw, МПа'!P74*$BE$2,"-")</f>
        <v>-</v>
      </c>
      <c r="Q74" s="31">
        <f>IFERROR('σ и σw, МПа'!D74*$BF$2,"-")</f>
        <v>330</v>
      </c>
      <c r="R74" s="32">
        <f>IFERROR('σ и σw, МПа'!E74*$BF$2,"-")</f>
        <v>318</v>
      </c>
      <c r="S74" s="32">
        <f>IFERROR('σ и σw, МПа'!F74*$BF$2,"-")</f>
        <v>318</v>
      </c>
      <c r="T74" s="32">
        <f>IFERROR('σ и σw, МПа'!G74*$BF$2,"-")</f>
        <v>306</v>
      </c>
      <c r="U74" s="32">
        <f>IFERROR('σ и σw, МПа'!H74*$BF$2,"-")</f>
        <v>294</v>
      </c>
      <c r="V74" s="32">
        <f>IFERROR('σ и σw, МПа'!I74*$BF$2,"-")</f>
        <v>294</v>
      </c>
      <c r="W74" s="32">
        <f>IFERROR('σ и σw, МПа'!J74*$BF$2,"-")</f>
        <v>271.2</v>
      </c>
      <c r="X74" s="32">
        <f>IFERROR('σ и σw, МПа'!K74*$BF$2,"-")</f>
        <v>259.2</v>
      </c>
      <c r="Y74" s="32">
        <f>IFERROR('σ и σw, МПа'!L74*$BF$2,"-")</f>
        <v>231.23076923076923</v>
      </c>
      <c r="Z74" s="32">
        <f>IFERROR('σ и σw, МПа'!M74*$BF$2,"-")</f>
        <v>212.4</v>
      </c>
      <c r="AA74" s="32">
        <f>IFERROR('σ и σw, МПа'!N74*$BF$2,"-")</f>
        <v>188.4</v>
      </c>
      <c r="AB74" s="32" t="str">
        <f>IFERROR('σ и σw, МПа'!O74*$BF$2,"-")</f>
        <v>-</v>
      </c>
      <c r="AC74" s="33" t="str">
        <f>IFERROR('σ и σw, МПа'!P74*$BF$2,"-")</f>
        <v>-</v>
      </c>
      <c r="AD74" s="31">
        <f>IFERROR('σ и σw, МПа'!Q74*$BG$2,"-")</f>
        <v>192.5</v>
      </c>
      <c r="AE74" s="32">
        <f>IFERROR('σ и σw, МПа'!R74*$BG$2,"-")</f>
        <v>185.5</v>
      </c>
      <c r="AF74" s="32">
        <f>IFERROR('σ и σw, МПа'!S74*$BG$2,"-")</f>
        <v>185.5</v>
      </c>
      <c r="AG74" s="32">
        <f>IFERROR('σ и σw, МПа'!T74*$BG$2,"-")</f>
        <v>178.5</v>
      </c>
      <c r="AH74" s="32">
        <f>IFERROR('σ и σw, МПа'!U74*$BG$2,"-")</f>
        <v>171.5</v>
      </c>
      <c r="AI74" s="32">
        <f>IFERROR('σ и σw, МПа'!V74*$BG$2,"-")</f>
        <v>171.5</v>
      </c>
      <c r="AJ74" s="32">
        <f>IFERROR('σ и σw, МПа'!W74*$BG$2,"-")</f>
        <v>158.19999999999999</v>
      </c>
      <c r="AK74" s="32">
        <f>IFERROR('σ и σw, МПа'!X74*$BG$2,"-")</f>
        <v>151.19999999999999</v>
      </c>
      <c r="AL74" s="32">
        <f>IFERROR('σ и σw, МПа'!Y74*$BG$2,"-")</f>
        <v>151.19999999999999</v>
      </c>
      <c r="AM74" s="32">
        <f>IFERROR('σ и σw, МПа'!Z74*$BG$2,"-")</f>
        <v>123.89999999999999</v>
      </c>
      <c r="AN74" s="32">
        <f>IFERROR('σ и σw, МПа'!AA74*$BG$2,"-")</f>
        <v>109.89999999999999</v>
      </c>
      <c r="AO74" s="32" t="str">
        <f>IFERROR('σ и σw, МПа'!AB74*$BG$2,"-")</f>
        <v>-</v>
      </c>
      <c r="AP74" s="33" t="str">
        <f>IFERROR('σ и σw, МПа'!AC74*$BG$2,"-")</f>
        <v>-</v>
      </c>
      <c r="AQ74" s="31">
        <f>IFERROR('σ и σw, МПа'!Q74*$BH$2,"-")</f>
        <v>302.5</v>
      </c>
      <c r="AR74" s="32">
        <f>IFERROR('σ и σw, МПа'!R74*$BH$2,"-")</f>
        <v>291.5</v>
      </c>
      <c r="AS74" s="32">
        <f>IFERROR('σ и σw, МПа'!S74*$BH$2,"-")</f>
        <v>291.5</v>
      </c>
      <c r="AT74" s="32">
        <f>IFERROR('σ и σw, МПа'!T74*$BH$2,"-")</f>
        <v>280.5</v>
      </c>
      <c r="AU74" s="32">
        <f>IFERROR('σ и σw, МПа'!U74*$BH$2,"-")</f>
        <v>269.5</v>
      </c>
      <c r="AV74" s="32">
        <f>IFERROR('σ и σw, МПа'!V74*$BH$2,"-")</f>
        <v>269.5</v>
      </c>
      <c r="AW74" s="32">
        <f>IFERROR('σ и σw, МПа'!W74*$BH$2,"-")</f>
        <v>248.60000000000002</v>
      </c>
      <c r="AX74" s="32">
        <f>IFERROR('σ и σw, МПа'!X74*$BH$2,"-")</f>
        <v>237.60000000000002</v>
      </c>
      <c r="AY74" s="32">
        <f>IFERROR('σ и σw, МПа'!Y74*$BH$2,"-")</f>
        <v>237.60000000000002</v>
      </c>
      <c r="AZ74" s="32">
        <f>IFERROR('σ и σw, МПа'!Z74*$BH$2,"-")</f>
        <v>194.70000000000002</v>
      </c>
      <c r="BA74" s="32">
        <f>IFERROR('σ и σw, МПа'!AA74*$BH$2,"-")</f>
        <v>172.70000000000002</v>
      </c>
      <c r="BB74" s="32" t="str">
        <f>IFERROR('σ и σw, МПа'!AB74*$BH$2,"-")</f>
        <v>-</v>
      </c>
      <c r="BC74" s="33" t="str">
        <f>IFERROR('σ и σw, МПа'!AC74*$BH$2,"-")</f>
        <v>-</v>
      </c>
    </row>
    <row r="75" spans="1:55" x14ac:dyDescent="0.25">
      <c r="A75" s="10" t="str">
        <f>INDEX('Обработка исходного'!B:B,ROW($B$3)+4*(ROW($B75)-ROW($B$3)))</f>
        <v>Сталь легированная</v>
      </c>
      <c r="B75" s="47" t="str">
        <f>INDEX('Обработка исходного'!D:D,ROW($B$3)+4*(ROW($B75)-ROW($B$3)))</f>
        <v>35Х</v>
      </c>
      <c r="C75" s="27" t="str">
        <f>'Rp0,2, МПа'!C75</f>
        <v>Поковки диаметром от 300 до 800 мм, КП275*</v>
      </c>
      <c r="D75" s="31">
        <f>IFERROR('σ и σw, МПа'!D75*$BE$2,"-")</f>
        <v>256.66666666666669</v>
      </c>
      <c r="E75" s="32">
        <f>IFERROR('σ и σw, МПа'!E75*$BE$2,"-")</f>
        <v>247.33333333333331</v>
      </c>
      <c r="F75" s="32">
        <f>IFERROR('σ и σw, МПа'!F75*$BE$2,"-")</f>
        <v>247.33333333333331</v>
      </c>
      <c r="G75" s="32">
        <f>IFERROR('σ и σw, МПа'!G75*$BE$2,"-")</f>
        <v>237.99999999999997</v>
      </c>
      <c r="H75" s="32">
        <f>IFERROR('σ и σw, МПа'!H75*$BE$2,"-")</f>
        <v>228.66666666666666</v>
      </c>
      <c r="I75" s="32">
        <f>IFERROR('σ и σw, МПа'!I75*$BE$2,"-")</f>
        <v>228.66666666666666</v>
      </c>
      <c r="J75" s="32">
        <f>IFERROR('σ и σw, МПа'!J75*$BE$2,"-")</f>
        <v>210.93333333333331</v>
      </c>
      <c r="K75" s="32">
        <f>IFERROR('σ и σw, МПа'!K75*$BE$2,"-")</f>
        <v>201.6</v>
      </c>
      <c r="L75" s="32">
        <f>IFERROR('σ и σw, МПа'!L75*$BE$2,"-")</f>
        <v>179.84615384615381</v>
      </c>
      <c r="M75" s="32">
        <f>IFERROR('σ и σw, МПа'!M75*$BE$2,"-")</f>
        <v>165.2</v>
      </c>
      <c r="N75" s="32">
        <f>IFERROR('σ и σw, МПа'!N75*$BE$2,"-")</f>
        <v>146.53333333333333</v>
      </c>
      <c r="O75" s="32" t="str">
        <f>IFERROR('σ и σw, МПа'!O75*$BE$2,"-")</f>
        <v>-</v>
      </c>
      <c r="P75" s="33" t="str">
        <f>IFERROR('σ и σw, МПа'!P75*$BE$2,"-")</f>
        <v>-</v>
      </c>
      <c r="Q75" s="31">
        <f>IFERROR('σ и σw, МПа'!D75*$BF$2,"-")</f>
        <v>330</v>
      </c>
      <c r="R75" s="32">
        <f>IFERROR('σ и σw, МПа'!E75*$BF$2,"-")</f>
        <v>318</v>
      </c>
      <c r="S75" s="32">
        <f>IFERROR('σ и σw, МПа'!F75*$BF$2,"-")</f>
        <v>318</v>
      </c>
      <c r="T75" s="32">
        <f>IFERROR('σ и σw, МПа'!G75*$BF$2,"-")</f>
        <v>306</v>
      </c>
      <c r="U75" s="32">
        <f>IFERROR('σ и σw, МПа'!H75*$BF$2,"-")</f>
        <v>294</v>
      </c>
      <c r="V75" s="32">
        <f>IFERROR('σ и σw, МПа'!I75*$BF$2,"-")</f>
        <v>294</v>
      </c>
      <c r="W75" s="32">
        <f>IFERROR('σ и σw, МПа'!J75*$BF$2,"-")</f>
        <v>271.2</v>
      </c>
      <c r="X75" s="32">
        <f>IFERROR('σ и σw, МПа'!K75*$BF$2,"-")</f>
        <v>259.2</v>
      </c>
      <c r="Y75" s="32">
        <f>IFERROR('σ и σw, МПа'!L75*$BF$2,"-")</f>
        <v>231.23076923076923</v>
      </c>
      <c r="Z75" s="32">
        <f>IFERROR('σ и σw, МПа'!M75*$BF$2,"-")</f>
        <v>212.4</v>
      </c>
      <c r="AA75" s="32">
        <f>IFERROR('σ и σw, МПа'!N75*$BF$2,"-")</f>
        <v>188.4</v>
      </c>
      <c r="AB75" s="32" t="str">
        <f>IFERROR('σ и σw, МПа'!O75*$BF$2,"-")</f>
        <v>-</v>
      </c>
      <c r="AC75" s="33" t="str">
        <f>IFERROR('σ и σw, МПа'!P75*$BF$2,"-")</f>
        <v>-</v>
      </c>
      <c r="AD75" s="31">
        <f>IFERROR('σ и σw, МПа'!Q75*$BG$2,"-")</f>
        <v>192.5</v>
      </c>
      <c r="AE75" s="32">
        <f>IFERROR('σ и σw, МПа'!R75*$BG$2,"-")</f>
        <v>185.5</v>
      </c>
      <c r="AF75" s="32">
        <f>IFERROR('σ и σw, МПа'!S75*$BG$2,"-")</f>
        <v>185.5</v>
      </c>
      <c r="AG75" s="32">
        <f>IFERROR('σ и σw, МПа'!T75*$BG$2,"-")</f>
        <v>178.5</v>
      </c>
      <c r="AH75" s="32">
        <f>IFERROR('σ и σw, МПа'!U75*$BG$2,"-")</f>
        <v>171.5</v>
      </c>
      <c r="AI75" s="32">
        <f>IFERROR('σ и σw, МПа'!V75*$BG$2,"-")</f>
        <v>171.5</v>
      </c>
      <c r="AJ75" s="32">
        <f>IFERROR('σ и σw, МПа'!W75*$BG$2,"-")</f>
        <v>158.19999999999999</v>
      </c>
      <c r="AK75" s="32">
        <f>IFERROR('σ и σw, МПа'!X75*$BG$2,"-")</f>
        <v>151.19999999999999</v>
      </c>
      <c r="AL75" s="32">
        <f>IFERROR('σ и σw, МПа'!Y75*$BG$2,"-")</f>
        <v>151.19999999999999</v>
      </c>
      <c r="AM75" s="32">
        <f>IFERROR('σ и σw, МПа'!Z75*$BG$2,"-")</f>
        <v>123.89999999999999</v>
      </c>
      <c r="AN75" s="32">
        <f>IFERROR('σ и σw, МПа'!AA75*$BG$2,"-")</f>
        <v>109.89999999999999</v>
      </c>
      <c r="AO75" s="32" t="str">
        <f>IFERROR('σ и σw, МПа'!AB75*$BG$2,"-")</f>
        <v>-</v>
      </c>
      <c r="AP75" s="33" t="str">
        <f>IFERROR('σ и σw, МПа'!AC75*$BG$2,"-")</f>
        <v>-</v>
      </c>
      <c r="AQ75" s="31">
        <f>IFERROR('σ и σw, МПа'!Q75*$BH$2,"-")</f>
        <v>302.5</v>
      </c>
      <c r="AR75" s="32">
        <f>IFERROR('σ и σw, МПа'!R75*$BH$2,"-")</f>
        <v>291.5</v>
      </c>
      <c r="AS75" s="32">
        <f>IFERROR('σ и σw, МПа'!S75*$BH$2,"-")</f>
        <v>291.5</v>
      </c>
      <c r="AT75" s="32">
        <f>IFERROR('σ и σw, МПа'!T75*$BH$2,"-")</f>
        <v>280.5</v>
      </c>
      <c r="AU75" s="32">
        <f>IFERROR('σ и σw, МПа'!U75*$BH$2,"-")</f>
        <v>269.5</v>
      </c>
      <c r="AV75" s="32">
        <f>IFERROR('σ и σw, МПа'!V75*$BH$2,"-")</f>
        <v>269.5</v>
      </c>
      <c r="AW75" s="32">
        <f>IFERROR('σ и σw, МПа'!W75*$BH$2,"-")</f>
        <v>248.60000000000002</v>
      </c>
      <c r="AX75" s="32">
        <f>IFERROR('σ и σw, МПа'!X75*$BH$2,"-")</f>
        <v>237.60000000000002</v>
      </c>
      <c r="AY75" s="32">
        <f>IFERROR('σ и σw, МПа'!Y75*$BH$2,"-")</f>
        <v>237.60000000000002</v>
      </c>
      <c r="AZ75" s="32">
        <f>IFERROR('σ и σw, МПа'!Z75*$BH$2,"-")</f>
        <v>194.70000000000002</v>
      </c>
      <c r="BA75" s="32">
        <f>IFERROR('σ и σw, МПа'!AA75*$BH$2,"-")</f>
        <v>172.70000000000002</v>
      </c>
      <c r="BB75" s="32" t="str">
        <f>IFERROR('σ и σw, МПа'!AB75*$BH$2,"-")</f>
        <v>-</v>
      </c>
      <c r="BC75" s="33" t="str">
        <f>IFERROR('σ и σw, МПа'!AC75*$BH$2,"-")</f>
        <v>-</v>
      </c>
    </row>
    <row r="76" spans="1:55" x14ac:dyDescent="0.25">
      <c r="A76" s="10" t="str">
        <f>INDEX('Обработка исходного'!B:B,ROW($B$3)+4*(ROW($B76)-ROW($B$3)))</f>
        <v>Сталь легированная</v>
      </c>
      <c r="B76" s="47" t="str">
        <f>INDEX('Обработка исходного'!D:D,ROW($B$3)+4*(ROW($B76)-ROW($B$3)))</f>
        <v>35Х</v>
      </c>
      <c r="C76" s="27" t="str">
        <f>'Rp0,2, МПа'!C76</f>
        <v>Поковки диаметром до 100 мм, КП315*</v>
      </c>
      <c r="D76" s="31">
        <f>IFERROR('σ и σw, МПа'!D76*$BE$2,"-")</f>
        <v>294</v>
      </c>
      <c r="E76" s="32">
        <f>IFERROR('σ и σw, МПа'!E76*$BE$2,"-")</f>
        <v>283.73333333333329</v>
      </c>
      <c r="F76" s="32">
        <f>IFERROR('σ и σw, МПа'!F76*$BE$2,"-")</f>
        <v>283.73333333333329</v>
      </c>
      <c r="G76" s="32">
        <f>IFERROR('σ и σw, МПа'!G76*$BE$2,"-")</f>
        <v>274.39999999999998</v>
      </c>
      <c r="H76" s="32">
        <f>IFERROR('σ и σw, МПа'!H76*$BE$2,"-")</f>
        <v>265.06666666666666</v>
      </c>
      <c r="I76" s="32">
        <f>IFERROR('σ и σw, МПа'!I76*$BE$2,"-")</f>
        <v>265.06666666666666</v>
      </c>
      <c r="J76" s="32">
        <f>IFERROR('σ и σw, МПа'!J76*$BE$2,"-")</f>
        <v>237.99999999999997</v>
      </c>
      <c r="K76" s="32">
        <f>IFERROR('σ и σw, МПа'!K76*$BE$2,"-")</f>
        <v>228.66666666666666</v>
      </c>
      <c r="L76" s="32">
        <f>IFERROR('σ и σw, МПа'!L76*$BE$2,"-")</f>
        <v>190.07692307692307</v>
      </c>
      <c r="M76" s="32">
        <f>IFERROR('σ и σw, МПа'!M76*$BE$2,"-")</f>
        <v>192.26666666666668</v>
      </c>
      <c r="N76" s="32">
        <f>IFERROR('σ и σw, МПа'!N76*$BE$2,"-")</f>
        <v>158.30769230769229</v>
      </c>
      <c r="O76" s="32" t="str">
        <f>IFERROR('σ и σw, МПа'!O76*$BE$2,"-")</f>
        <v>-</v>
      </c>
      <c r="P76" s="33" t="str">
        <f>IFERROR('σ и σw, МПа'!P76*$BE$2,"-")</f>
        <v>-</v>
      </c>
      <c r="Q76" s="31">
        <f>IFERROR('σ и σw, МПа'!D76*$BF$2,"-")</f>
        <v>378</v>
      </c>
      <c r="R76" s="32">
        <f>IFERROR('σ и σw, МПа'!E76*$BF$2,"-")</f>
        <v>364.8</v>
      </c>
      <c r="S76" s="32">
        <f>IFERROR('σ и σw, МПа'!F76*$BF$2,"-")</f>
        <v>364.8</v>
      </c>
      <c r="T76" s="32">
        <f>IFERROR('σ и σw, МПа'!G76*$BF$2,"-")</f>
        <v>352.8</v>
      </c>
      <c r="U76" s="32">
        <f>IFERROR('σ и σw, МПа'!H76*$BF$2,"-")</f>
        <v>340.8</v>
      </c>
      <c r="V76" s="32">
        <f>IFERROR('σ и σw, МПа'!I76*$BF$2,"-")</f>
        <v>340.8</v>
      </c>
      <c r="W76" s="32">
        <f>IFERROR('σ и σw, МПа'!J76*$BF$2,"-")</f>
        <v>306</v>
      </c>
      <c r="X76" s="32">
        <f>IFERROR('σ и σw, МПа'!K76*$BF$2,"-")</f>
        <v>294</v>
      </c>
      <c r="Y76" s="32">
        <f>IFERROR('σ и σw, МПа'!L76*$BF$2,"-")</f>
        <v>244.38461538461539</v>
      </c>
      <c r="Z76" s="32">
        <f>IFERROR('σ и σw, МПа'!M76*$BF$2,"-")</f>
        <v>247.20000000000002</v>
      </c>
      <c r="AA76" s="32">
        <f>IFERROR('σ и σw, МПа'!N76*$BF$2,"-")</f>
        <v>203.53846153846152</v>
      </c>
      <c r="AB76" s="32" t="str">
        <f>IFERROR('σ и σw, МПа'!O76*$BF$2,"-")</f>
        <v>-</v>
      </c>
      <c r="AC76" s="33" t="str">
        <f>IFERROR('σ и σw, МПа'!P76*$BF$2,"-")</f>
        <v>-</v>
      </c>
      <c r="AD76" s="31">
        <f>IFERROR('σ и σw, МПа'!Q76*$BG$2,"-")</f>
        <v>220.5</v>
      </c>
      <c r="AE76" s="32">
        <f>IFERROR('σ и σw, МПа'!R76*$BG$2,"-")</f>
        <v>212.79999999999998</v>
      </c>
      <c r="AF76" s="32">
        <f>IFERROR('σ и σw, МПа'!S76*$BG$2,"-")</f>
        <v>212.79999999999998</v>
      </c>
      <c r="AG76" s="32">
        <f>IFERROR('σ и σw, МПа'!T76*$BG$2,"-")</f>
        <v>205.79999999999998</v>
      </c>
      <c r="AH76" s="32">
        <f>IFERROR('σ и σw, МПа'!U76*$BG$2,"-")</f>
        <v>198.79999999999998</v>
      </c>
      <c r="AI76" s="32">
        <f>IFERROR('σ и σw, МПа'!V76*$BG$2,"-")</f>
        <v>198.79999999999998</v>
      </c>
      <c r="AJ76" s="32">
        <f>IFERROR('σ и σw, МПа'!W76*$BG$2,"-")</f>
        <v>178.5</v>
      </c>
      <c r="AK76" s="32">
        <f>IFERROR('σ и σw, МПа'!X76*$BG$2,"-")</f>
        <v>171.5</v>
      </c>
      <c r="AL76" s="32">
        <f>IFERROR('σ и σw, МПа'!Y76*$BG$2,"-")</f>
        <v>171.5</v>
      </c>
      <c r="AM76" s="32">
        <f>IFERROR('σ и σw, МПа'!Z76*$BG$2,"-")</f>
        <v>144.19999999999999</v>
      </c>
      <c r="AN76" s="32">
        <f>IFERROR('σ и σw, МПа'!AA76*$BG$2,"-")</f>
        <v>123.89999999999999</v>
      </c>
      <c r="AO76" s="32" t="str">
        <f>IFERROR('σ и σw, МПа'!AB76*$BG$2,"-")</f>
        <v>-</v>
      </c>
      <c r="AP76" s="33" t="str">
        <f>IFERROR('σ и σw, МПа'!AC76*$BG$2,"-")</f>
        <v>-</v>
      </c>
      <c r="AQ76" s="31">
        <f>IFERROR('σ и σw, МПа'!Q76*$BH$2,"-")</f>
        <v>346.5</v>
      </c>
      <c r="AR76" s="32">
        <f>IFERROR('σ и σw, МПа'!R76*$BH$2,"-")</f>
        <v>334.40000000000003</v>
      </c>
      <c r="AS76" s="32">
        <f>IFERROR('σ и σw, МПа'!S76*$BH$2,"-")</f>
        <v>334.40000000000003</v>
      </c>
      <c r="AT76" s="32">
        <f>IFERROR('σ и σw, МПа'!T76*$BH$2,"-")</f>
        <v>323.40000000000003</v>
      </c>
      <c r="AU76" s="32">
        <f>IFERROR('σ и σw, МПа'!U76*$BH$2,"-")</f>
        <v>312.40000000000003</v>
      </c>
      <c r="AV76" s="32">
        <f>IFERROR('σ и σw, МПа'!V76*$BH$2,"-")</f>
        <v>312.40000000000003</v>
      </c>
      <c r="AW76" s="32">
        <f>IFERROR('σ и σw, МПа'!W76*$BH$2,"-")</f>
        <v>280.5</v>
      </c>
      <c r="AX76" s="32">
        <f>IFERROR('σ и σw, МПа'!X76*$BH$2,"-")</f>
        <v>269.5</v>
      </c>
      <c r="AY76" s="32">
        <f>IFERROR('σ и σw, МПа'!Y76*$BH$2,"-")</f>
        <v>269.5</v>
      </c>
      <c r="AZ76" s="32">
        <f>IFERROR('σ и σw, МПа'!Z76*$BH$2,"-")</f>
        <v>226.60000000000002</v>
      </c>
      <c r="BA76" s="32">
        <f>IFERROR('σ и σw, МПа'!AA76*$BH$2,"-")</f>
        <v>194.70000000000002</v>
      </c>
      <c r="BB76" s="32" t="str">
        <f>IFERROR('σ и σw, МПа'!AB76*$BH$2,"-")</f>
        <v>-</v>
      </c>
      <c r="BC76" s="33" t="str">
        <f>IFERROR('σ и σw, МПа'!AC76*$BH$2,"-")</f>
        <v>-</v>
      </c>
    </row>
    <row r="77" spans="1:55" x14ac:dyDescent="0.25">
      <c r="A77" s="10" t="str">
        <f>INDEX('Обработка исходного'!B:B,ROW($B$3)+4*(ROW($B77)-ROW($B$3)))</f>
        <v>Сталь легированная</v>
      </c>
      <c r="B77" s="47" t="str">
        <f>INDEX('Обработка исходного'!D:D,ROW($B$3)+4*(ROW($B77)-ROW($B$3)))</f>
        <v>35Х</v>
      </c>
      <c r="C77" s="27" t="str">
        <f>'Rp0,2, МПа'!C77</f>
        <v>Поковки диаметром до 300 мм, КП345*</v>
      </c>
      <c r="D77" s="31">
        <f>IFERROR('σ и σw, МПа'!D77*$BE$2,"-")</f>
        <v>317.69230769230762</v>
      </c>
      <c r="E77" s="32">
        <f>IFERROR('σ и σw, МПа'!E77*$BE$2,"-")</f>
        <v>310.79999999999995</v>
      </c>
      <c r="F77" s="32">
        <f>IFERROR('σ и σw, МПа'!F77*$BE$2,"-")</f>
        <v>310.79999999999995</v>
      </c>
      <c r="G77" s="32">
        <f>IFERROR('σ и σw, МПа'!G77*$BE$2,"-")</f>
        <v>301</v>
      </c>
      <c r="H77" s="32">
        <f>IFERROR('σ и σw, МПа'!H77*$BE$2,"-")</f>
        <v>283.73333333333329</v>
      </c>
      <c r="I77" s="32">
        <f>IFERROR('σ и σw, МПа'!I77*$BE$2,"-")</f>
        <v>274.39999999999998</v>
      </c>
      <c r="J77" s="32">
        <f>IFERROR('σ и σw, МПа'!J77*$BE$2,"-")</f>
        <v>274.39999999999998</v>
      </c>
      <c r="K77" s="32">
        <f>IFERROR('σ и σw, МПа'!K77*$BE$2,"-")</f>
        <v>256.66666666666669</v>
      </c>
      <c r="L77" s="32">
        <f>IFERROR('σ и σw, МПа'!L77*$BE$2,"-")</f>
        <v>200.84615384615381</v>
      </c>
      <c r="M77" s="32">
        <f>IFERROR('σ и σw, МПа'!M77*$BE$2,"-")</f>
        <v>200.84615384615381</v>
      </c>
      <c r="N77" s="32">
        <f>IFERROR('σ и σw, МПа'!N77*$BE$2,"-")</f>
        <v>163.69230769230768</v>
      </c>
      <c r="O77" s="32" t="str">
        <f>IFERROR('σ и σw, МПа'!O77*$BE$2,"-")</f>
        <v>-</v>
      </c>
      <c r="P77" s="33" t="str">
        <f>IFERROR('σ и σw, МПа'!P77*$BE$2,"-")</f>
        <v>-</v>
      </c>
      <c r="Q77" s="31">
        <f>IFERROR('σ и σw, МПа'!D77*$BF$2,"-")</f>
        <v>408.46153846153845</v>
      </c>
      <c r="R77" s="32">
        <f>IFERROR('σ и σw, МПа'!E77*$BF$2,"-")</f>
        <v>399.6</v>
      </c>
      <c r="S77" s="32">
        <f>IFERROR('σ и σw, МПа'!F77*$BF$2,"-")</f>
        <v>399.6</v>
      </c>
      <c r="T77" s="32">
        <f>IFERROR('σ и σw, МПа'!G77*$BF$2,"-")</f>
        <v>387</v>
      </c>
      <c r="U77" s="32">
        <f>IFERROR('σ и σw, МПа'!H77*$BF$2,"-")</f>
        <v>364.8</v>
      </c>
      <c r="V77" s="32">
        <f>IFERROR('σ и σw, МПа'!I77*$BF$2,"-")</f>
        <v>352.8</v>
      </c>
      <c r="W77" s="32">
        <f>IFERROR('σ и σw, МПа'!J77*$BF$2,"-")</f>
        <v>352.8</v>
      </c>
      <c r="X77" s="32">
        <f>IFERROR('σ и σw, МПа'!K77*$BF$2,"-")</f>
        <v>330</v>
      </c>
      <c r="Y77" s="32">
        <f>IFERROR('σ и σw, МПа'!L77*$BF$2,"-")</f>
        <v>258.23076923076923</v>
      </c>
      <c r="Z77" s="32">
        <f>IFERROR('σ и σw, МПа'!M77*$BF$2,"-")</f>
        <v>258.23076923076923</v>
      </c>
      <c r="AA77" s="32">
        <f>IFERROR('σ и σw, МПа'!N77*$BF$2,"-")</f>
        <v>210.46153846153845</v>
      </c>
      <c r="AB77" s="32" t="str">
        <f>IFERROR('σ и σw, МПа'!O77*$BF$2,"-")</f>
        <v>-</v>
      </c>
      <c r="AC77" s="33" t="str">
        <f>IFERROR('σ и σw, МПа'!P77*$BF$2,"-")</f>
        <v>-</v>
      </c>
      <c r="AD77" s="31">
        <f>IFERROR('σ и σw, МПа'!Q77*$BG$2,"-")</f>
        <v>241.49999999999997</v>
      </c>
      <c r="AE77" s="32">
        <f>IFERROR('σ и σw, МПа'!R77*$BG$2,"-")</f>
        <v>233.1</v>
      </c>
      <c r="AF77" s="32">
        <f>IFERROR('σ и σw, МПа'!S77*$BG$2,"-")</f>
        <v>233.1</v>
      </c>
      <c r="AG77" s="32">
        <f>IFERROR('σ и σw, МПа'!T77*$BG$2,"-")</f>
        <v>226.1</v>
      </c>
      <c r="AH77" s="32">
        <f>IFERROR('σ и σw, МПа'!U77*$BG$2,"-")</f>
        <v>212.79999999999998</v>
      </c>
      <c r="AI77" s="32">
        <f>IFERROR('σ и σw, МПа'!V77*$BG$2,"-")</f>
        <v>205.79999999999998</v>
      </c>
      <c r="AJ77" s="32">
        <f>IFERROR('σ и σw, МПа'!W77*$BG$2,"-")</f>
        <v>205.79999999999998</v>
      </c>
      <c r="AK77" s="32">
        <f>IFERROR('σ и σw, МПа'!X77*$BG$2,"-")</f>
        <v>192.5</v>
      </c>
      <c r="AL77" s="32">
        <f>IFERROR('σ и σw, МПа'!Y77*$BG$2,"-")</f>
        <v>185.5</v>
      </c>
      <c r="AM77" s="32">
        <f>IFERROR('σ и σw, МПа'!Z77*$BG$2,"-")</f>
        <v>158.19999999999999</v>
      </c>
      <c r="AN77" s="32">
        <f>IFERROR('σ и σw, МПа'!AA77*$BG$2,"-")</f>
        <v>137.19999999999999</v>
      </c>
      <c r="AO77" s="32" t="str">
        <f>IFERROR('σ и σw, МПа'!AB77*$BG$2,"-")</f>
        <v>-</v>
      </c>
      <c r="AP77" s="33" t="str">
        <f>IFERROR('σ и σw, МПа'!AC77*$BG$2,"-")</f>
        <v>-</v>
      </c>
      <c r="AQ77" s="31">
        <f>IFERROR('σ и σw, МПа'!Q77*$BH$2,"-")</f>
        <v>379.50000000000006</v>
      </c>
      <c r="AR77" s="32">
        <f>IFERROR('σ и σw, МПа'!R77*$BH$2,"-")</f>
        <v>366.3</v>
      </c>
      <c r="AS77" s="32">
        <f>IFERROR('σ и σw, МПа'!S77*$BH$2,"-")</f>
        <v>366.3</v>
      </c>
      <c r="AT77" s="32">
        <f>IFERROR('σ и σw, МПа'!T77*$BH$2,"-")</f>
        <v>355.3</v>
      </c>
      <c r="AU77" s="32">
        <f>IFERROR('σ и σw, МПа'!U77*$BH$2,"-")</f>
        <v>334.40000000000003</v>
      </c>
      <c r="AV77" s="32">
        <f>IFERROR('σ и σw, МПа'!V77*$BH$2,"-")</f>
        <v>323.40000000000003</v>
      </c>
      <c r="AW77" s="32">
        <f>IFERROR('σ и σw, МПа'!W77*$BH$2,"-")</f>
        <v>323.40000000000003</v>
      </c>
      <c r="AX77" s="32">
        <f>IFERROR('σ и σw, МПа'!X77*$BH$2,"-")</f>
        <v>302.5</v>
      </c>
      <c r="AY77" s="32">
        <f>IFERROR('σ и σw, МПа'!Y77*$BH$2,"-")</f>
        <v>291.5</v>
      </c>
      <c r="AZ77" s="32">
        <f>IFERROR('σ и σw, МПа'!Z77*$BH$2,"-")</f>
        <v>248.60000000000002</v>
      </c>
      <c r="BA77" s="32">
        <f>IFERROR('σ и σw, МПа'!AA77*$BH$2,"-")</f>
        <v>215.60000000000002</v>
      </c>
      <c r="BB77" s="32" t="str">
        <f>IFERROR('σ и σw, МПа'!AB77*$BH$2,"-")</f>
        <v>-</v>
      </c>
      <c r="BC77" s="33" t="str">
        <f>IFERROR('σ и σw, МПа'!AC77*$BH$2,"-")</f>
        <v>-</v>
      </c>
    </row>
    <row r="78" spans="1:55" x14ac:dyDescent="0.25">
      <c r="A78" s="10" t="str">
        <f>INDEX('Обработка исходного'!B:B,ROW($B$3)+4*(ROW($B78)-ROW($B$3)))</f>
        <v>Сталь легированная</v>
      </c>
      <c r="B78" s="47" t="str">
        <f>INDEX('Обработка исходного'!D:D,ROW($B$3)+4*(ROW($B78)-ROW($B$3)))</f>
        <v>35Х</v>
      </c>
      <c r="C78" s="27" t="str">
        <f>'Rp0,2, МПа'!C78</f>
        <v>Поковки диаметром до 300 мм, КП395*</v>
      </c>
      <c r="D78" s="31">
        <f>IFERROR('σ и σw, МПа'!D78*$BE$2,"-")</f>
        <v>331.15384615384613</v>
      </c>
      <c r="E78" s="32">
        <f>IFERROR('σ и σw, МПа'!E78*$BE$2,"-")</f>
        <v>327.38461538461536</v>
      </c>
      <c r="F78" s="32">
        <f>IFERROR('σ и σw, МПа'!F78*$BE$2,"-")</f>
        <v>327.38461538461536</v>
      </c>
      <c r="G78" s="32">
        <f>IFERROR('σ и σw, МПа'!G78*$BE$2,"-")</f>
        <v>317.15384615384613</v>
      </c>
      <c r="H78" s="32">
        <f>IFERROR('σ и σw, МПа'!H78*$BE$2,"-")</f>
        <v>317.15384615384613</v>
      </c>
      <c r="I78" s="32">
        <f>IFERROR('σ и σw, МПа'!I78*$BE$2,"-")</f>
        <v>317.15384615384613</v>
      </c>
      <c r="J78" s="32">
        <f>IFERROR('σ и σw, МПа'!J78*$BE$2,"-")</f>
        <v>310.79999999999995</v>
      </c>
      <c r="K78" s="32">
        <f>IFERROR('σ и σw, МПа'!K78*$BE$2,"-")</f>
        <v>280</v>
      </c>
      <c r="L78" s="32">
        <f>IFERROR('σ и σw, МПа'!L78*$BE$2,"-")</f>
        <v>211.07692307692307</v>
      </c>
      <c r="M78" s="32">
        <f>IFERROR('σ и σw, МПа'!M78*$BE$2,"-")</f>
        <v>211.07692307692307</v>
      </c>
      <c r="N78" s="32">
        <f>IFERROR('σ и σw, МПа'!N78*$BE$2,"-")</f>
        <v>173.92307692307691</v>
      </c>
      <c r="O78" s="32" t="str">
        <f>IFERROR('σ и σw, МПа'!O78*$BE$2,"-")</f>
        <v>-</v>
      </c>
      <c r="P78" s="33" t="str">
        <f>IFERROR('σ и σw, МПа'!P78*$BE$2,"-")</f>
        <v>-</v>
      </c>
      <c r="Q78" s="31">
        <f>IFERROR('σ и σw, МПа'!D78*$BF$2,"-")</f>
        <v>425.76923076923072</v>
      </c>
      <c r="R78" s="32">
        <f>IFERROR('σ и σw, МПа'!E78*$BF$2,"-")</f>
        <v>420.92307692307691</v>
      </c>
      <c r="S78" s="32">
        <f>IFERROR('σ и σw, МПа'!F78*$BF$2,"-")</f>
        <v>420.92307692307691</v>
      </c>
      <c r="T78" s="32">
        <f>IFERROR('σ и σw, МПа'!G78*$BF$2,"-")</f>
        <v>407.76923076923072</v>
      </c>
      <c r="U78" s="32">
        <f>IFERROR('σ и σw, МПа'!H78*$BF$2,"-")</f>
        <v>407.76923076923072</v>
      </c>
      <c r="V78" s="32">
        <f>IFERROR('σ и σw, МПа'!I78*$BF$2,"-")</f>
        <v>407.76923076923072</v>
      </c>
      <c r="W78" s="32">
        <f>IFERROR('σ и σw, МПа'!J78*$BF$2,"-")</f>
        <v>399.6</v>
      </c>
      <c r="X78" s="32">
        <f>IFERROR('σ и σw, МПа'!K78*$BF$2,"-")</f>
        <v>360</v>
      </c>
      <c r="Y78" s="32">
        <f>IFERROR('σ и σw, МПа'!L78*$BF$2,"-")</f>
        <v>271.38461538461542</v>
      </c>
      <c r="Z78" s="32">
        <f>IFERROR('σ и σw, МПа'!M78*$BF$2,"-")</f>
        <v>271.38461538461542</v>
      </c>
      <c r="AA78" s="32">
        <f>IFERROR('σ и σw, МПа'!N78*$BF$2,"-")</f>
        <v>223.61538461538461</v>
      </c>
      <c r="AB78" s="32" t="str">
        <f>IFERROR('σ и σw, МПа'!O78*$BF$2,"-")</f>
        <v>-</v>
      </c>
      <c r="AC78" s="33" t="str">
        <f>IFERROR('σ и σw, МПа'!P78*$BF$2,"-")</f>
        <v>-</v>
      </c>
      <c r="AD78" s="31">
        <f>IFERROR('σ и σw, МПа'!Q78*$BG$2,"-")</f>
        <v>276.5</v>
      </c>
      <c r="AE78" s="32">
        <f>IFERROR('σ и σw, МПа'!R78*$BG$2,"-")</f>
        <v>276.5</v>
      </c>
      <c r="AF78" s="32">
        <f>IFERROR('σ и σw, МПа'!S78*$BG$2,"-")</f>
        <v>261.09999999999997</v>
      </c>
      <c r="AG78" s="32">
        <f>IFERROR('σ и σw, МПа'!T78*$BG$2,"-")</f>
        <v>254.1</v>
      </c>
      <c r="AH78" s="32">
        <f>IFERROR('σ и σw, МПа'!U78*$BG$2,"-")</f>
        <v>247.1</v>
      </c>
      <c r="AI78" s="32">
        <f>IFERROR('σ и σw, МПа'!V78*$BG$2,"-")</f>
        <v>240.1</v>
      </c>
      <c r="AJ78" s="32">
        <f>IFERROR('σ и σw, МПа'!W78*$BG$2,"-")</f>
        <v>233.1</v>
      </c>
      <c r="AK78" s="32">
        <f>IFERROR('σ и σw, МПа'!X78*$BG$2,"-")</f>
        <v>219.79999999999998</v>
      </c>
      <c r="AL78" s="32">
        <f>IFERROR('σ и σw, МПа'!Y78*$BG$2,"-")</f>
        <v>212.79999999999998</v>
      </c>
      <c r="AM78" s="32">
        <f>IFERROR('σ и σw, МПа'!Z78*$BG$2,"-")</f>
        <v>185.5</v>
      </c>
      <c r="AN78" s="32">
        <f>IFERROR('σ и σw, МПа'!AA78*$BG$2,"-")</f>
        <v>151.19999999999999</v>
      </c>
      <c r="AO78" s="32" t="str">
        <f>IFERROR('σ и σw, МПа'!AB78*$BG$2,"-")</f>
        <v>-</v>
      </c>
      <c r="AP78" s="33" t="str">
        <f>IFERROR('σ и σw, МПа'!AC78*$BG$2,"-")</f>
        <v>-</v>
      </c>
      <c r="AQ78" s="31">
        <f>IFERROR('σ и σw, МПа'!Q78*$BH$2,"-")</f>
        <v>434.50000000000006</v>
      </c>
      <c r="AR78" s="32">
        <f>IFERROR('σ и σw, МПа'!R78*$BH$2,"-")</f>
        <v>434.50000000000006</v>
      </c>
      <c r="AS78" s="32">
        <f>IFERROR('σ и σw, МПа'!S78*$BH$2,"-")</f>
        <v>410.3</v>
      </c>
      <c r="AT78" s="32">
        <f>IFERROR('σ и σw, МПа'!T78*$BH$2,"-")</f>
        <v>399.3</v>
      </c>
      <c r="AU78" s="32">
        <f>IFERROR('σ и σw, МПа'!U78*$BH$2,"-")</f>
        <v>388.3</v>
      </c>
      <c r="AV78" s="32">
        <f>IFERROR('σ и σw, МПа'!V78*$BH$2,"-")</f>
        <v>377.3</v>
      </c>
      <c r="AW78" s="32">
        <f>IFERROR('σ и σw, МПа'!W78*$BH$2,"-")</f>
        <v>366.3</v>
      </c>
      <c r="AX78" s="32">
        <f>IFERROR('σ и σw, МПа'!X78*$BH$2,"-")</f>
        <v>345.40000000000003</v>
      </c>
      <c r="AY78" s="32">
        <f>IFERROR('σ и σw, МПа'!Y78*$BH$2,"-")</f>
        <v>334.40000000000003</v>
      </c>
      <c r="AZ78" s="32">
        <f>IFERROR('σ и σw, МПа'!Z78*$BH$2,"-")</f>
        <v>291.5</v>
      </c>
      <c r="BA78" s="32">
        <f>IFERROR('σ и σw, МПа'!AA78*$BH$2,"-")</f>
        <v>237.60000000000002</v>
      </c>
      <c r="BB78" s="32" t="str">
        <f>IFERROR('σ и σw, МПа'!AB78*$BH$2,"-")</f>
        <v>-</v>
      </c>
      <c r="BC78" s="33" t="str">
        <f>IFERROR('σ и σw, МПа'!AC78*$BH$2,"-")</f>
        <v>-</v>
      </c>
    </row>
    <row r="79" spans="1:55" x14ac:dyDescent="0.25">
      <c r="A79" s="10" t="str">
        <f>INDEX('Обработка исходного'!B:B,ROW($B$3)+4*(ROW($B79)-ROW($B$3)))</f>
        <v>Сталь легированная</v>
      </c>
      <c r="B79" s="47" t="str">
        <f>INDEX('Обработка исходного'!D:D,ROW($B$3)+4*(ROW($B79)-ROW($B$3)))</f>
        <v>35Х</v>
      </c>
      <c r="C79" s="27" t="str">
        <f>'Rp0,2, МПа'!C79</f>
        <v>Поковки диаметром до 100 мм, КП440*</v>
      </c>
      <c r="D79" s="31">
        <f>IFERROR('σ и σw, МПа'!D79*$BE$2,"-")</f>
        <v>341.92307692307691</v>
      </c>
      <c r="E79" s="32">
        <f>IFERROR('σ и σw, МПа'!E79*$BE$2,"-")</f>
        <v>338.15384615384613</v>
      </c>
      <c r="F79" s="32">
        <f>IFERROR('σ и σw, МПа'!F79*$BE$2,"-")</f>
        <v>338.15384615384613</v>
      </c>
      <c r="G79" s="32">
        <f>IFERROR('σ и σw, МПа'!G79*$BE$2,"-")</f>
        <v>327.38461538461536</v>
      </c>
      <c r="H79" s="32">
        <f>IFERROR('σ и σw, МПа'!H79*$BE$2,"-")</f>
        <v>327.38461538461536</v>
      </c>
      <c r="I79" s="32">
        <f>IFERROR('σ и σw, МПа'!I79*$BE$2,"-")</f>
        <v>327.38461538461536</v>
      </c>
      <c r="J79" s="32">
        <f>IFERROR('σ и σw, МПа'!J79*$BE$2,"-")</f>
        <v>327.38461538461536</v>
      </c>
      <c r="K79" s="32">
        <f>IFERROR('σ и σw, МПа'!K79*$BE$2,"-")</f>
        <v>290.76923076923072</v>
      </c>
      <c r="L79" s="32">
        <f>IFERROR('σ и σw, МПа'!L79*$BE$2,"-")</f>
        <v>216.46153846153845</v>
      </c>
      <c r="M79" s="32">
        <f>IFERROR('σ и σw, МПа'!M79*$BE$2,"-")</f>
        <v>216.46153846153845</v>
      </c>
      <c r="N79" s="32">
        <f>IFERROR('σ и σw, МПа'!N79*$BE$2,"-")</f>
        <v>179.30769230769229</v>
      </c>
      <c r="O79" s="32" t="str">
        <f>IFERROR('σ и σw, МПа'!O79*$BE$2,"-")</f>
        <v>-</v>
      </c>
      <c r="P79" s="33" t="str">
        <f>IFERROR('σ и σw, МПа'!P79*$BE$2,"-")</f>
        <v>-</v>
      </c>
      <c r="Q79" s="31">
        <f>IFERROR('σ и σw, МПа'!D79*$BF$2,"-")</f>
        <v>439.61538461538464</v>
      </c>
      <c r="R79" s="32">
        <f>IFERROR('σ и σw, МПа'!E79*$BF$2,"-")</f>
        <v>434.76923076923072</v>
      </c>
      <c r="S79" s="32">
        <f>IFERROR('σ и σw, МПа'!F79*$BF$2,"-")</f>
        <v>434.76923076923072</v>
      </c>
      <c r="T79" s="32">
        <f>IFERROR('σ и σw, МПа'!G79*$BF$2,"-")</f>
        <v>420.92307692307691</v>
      </c>
      <c r="U79" s="32">
        <f>IFERROR('σ и σw, МПа'!H79*$BF$2,"-")</f>
        <v>420.92307692307691</v>
      </c>
      <c r="V79" s="32">
        <f>IFERROR('σ и σw, МПа'!I79*$BF$2,"-")</f>
        <v>420.92307692307691</v>
      </c>
      <c r="W79" s="32">
        <f>IFERROR('σ и σw, МПа'!J79*$BF$2,"-")</f>
        <v>420.92307692307691</v>
      </c>
      <c r="X79" s="32">
        <f>IFERROR('σ и σw, МПа'!K79*$BF$2,"-")</f>
        <v>373.84615384615381</v>
      </c>
      <c r="Y79" s="32">
        <f>IFERROR('σ и σw, МПа'!L79*$BF$2,"-")</f>
        <v>278.30769230769232</v>
      </c>
      <c r="Z79" s="32">
        <f>IFERROR('σ и σw, МПа'!M79*$BF$2,"-")</f>
        <v>278.30769230769232</v>
      </c>
      <c r="AA79" s="32">
        <f>IFERROR('σ и σw, МПа'!N79*$BF$2,"-")</f>
        <v>230.53846153846152</v>
      </c>
      <c r="AB79" s="32" t="str">
        <f>IFERROR('σ и σw, МПа'!O79*$BF$2,"-")</f>
        <v>-</v>
      </c>
      <c r="AC79" s="33" t="str">
        <f>IFERROR('σ и σw, МПа'!P79*$BF$2,"-")</f>
        <v>-</v>
      </c>
      <c r="AD79" s="31">
        <f>IFERROR('σ и σw, МПа'!Q79*$BG$2,"-")</f>
        <v>308</v>
      </c>
      <c r="AE79" s="32">
        <f>IFERROR('σ и σw, МПа'!R79*$BG$2,"-")</f>
        <v>302.39999999999998</v>
      </c>
      <c r="AF79" s="32">
        <f>IFERROR('σ и σw, МПа'!S79*$BG$2,"-")</f>
        <v>295.39999999999998</v>
      </c>
      <c r="AG79" s="32">
        <f>IFERROR('σ и σw, МПа'!T79*$BG$2,"-")</f>
        <v>288.39999999999998</v>
      </c>
      <c r="AH79" s="32">
        <f>IFERROR('σ и σw, МПа'!U79*$BG$2,"-")</f>
        <v>274.39999999999998</v>
      </c>
      <c r="AI79" s="32">
        <f>IFERROR('σ и σw, МПа'!V79*$BG$2,"-")</f>
        <v>274.39999999999998</v>
      </c>
      <c r="AJ79" s="32">
        <f>IFERROR('σ и σw, МПа'!W79*$BG$2,"-")</f>
        <v>261.09999999999997</v>
      </c>
      <c r="AK79" s="32">
        <f>IFERROR('σ и σw, МПа'!X79*$BG$2,"-")</f>
        <v>247.1</v>
      </c>
      <c r="AL79" s="32">
        <f>IFERROR('σ и σw, МПа'!Y79*$BG$2,"-")</f>
        <v>240.1</v>
      </c>
      <c r="AM79" s="32">
        <f>IFERROR('σ и σw, МПа'!Z79*$BG$2,"-")</f>
        <v>205.79999999999998</v>
      </c>
      <c r="AN79" s="32">
        <f>IFERROR('σ и σw, МПа'!AA79*$BG$2,"-")</f>
        <v>171.5</v>
      </c>
      <c r="AO79" s="32" t="str">
        <f>IFERROR('σ и σw, МПа'!AB79*$BG$2,"-")</f>
        <v>-</v>
      </c>
      <c r="AP79" s="33" t="str">
        <f>IFERROR('σ и σw, МПа'!AC79*$BG$2,"-")</f>
        <v>-</v>
      </c>
      <c r="AQ79" s="31">
        <f>IFERROR('σ и σw, МПа'!Q79*$BH$2,"-")</f>
        <v>484.00000000000006</v>
      </c>
      <c r="AR79" s="32">
        <f>IFERROR('σ и σw, МПа'!R79*$BH$2,"-")</f>
        <v>475.20000000000005</v>
      </c>
      <c r="AS79" s="32">
        <f>IFERROR('σ и σw, МПа'!S79*$BH$2,"-")</f>
        <v>464.20000000000005</v>
      </c>
      <c r="AT79" s="32">
        <f>IFERROR('σ и σw, МПа'!T79*$BH$2,"-")</f>
        <v>453.20000000000005</v>
      </c>
      <c r="AU79" s="32">
        <f>IFERROR('σ и σw, МПа'!U79*$BH$2,"-")</f>
        <v>431.20000000000005</v>
      </c>
      <c r="AV79" s="32">
        <f>IFERROR('σ и σw, МПа'!V79*$BH$2,"-")</f>
        <v>431.20000000000005</v>
      </c>
      <c r="AW79" s="32">
        <f>IFERROR('σ и σw, МПа'!W79*$BH$2,"-")</f>
        <v>410.3</v>
      </c>
      <c r="AX79" s="32">
        <f>IFERROR('σ и σw, МПа'!X79*$BH$2,"-")</f>
        <v>388.3</v>
      </c>
      <c r="AY79" s="32">
        <f>IFERROR('σ и σw, МПа'!Y79*$BH$2,"-")</f>
        <v>377.3</v>
      </c>
      <c r="AZ79" s="32">
        <f>IFERROR('σ и σw, МПа'!Z79*$BH$2,"-")</f>
        <v>323.40000000000003</v>
      </c>
      <c r="BA79" s="32">
        <f>IFERROR('σ и σw, МПа'!AA79*$BH$2,"-")</f>
        <v>269.5</v>
      </c>
      <c r="BB79" s="32" t="str">
        <f>IFERROR('σ и σw, МПа'!AB79*$BH$2,"-")</f>
        <v>-</v>
      </c>
      <c r="BC79" s="33" t="str">
        <f>IFERROR('σ и σw, МПа'!AC79*$BH$2,"-")</f>
        <v>-</v>
      </c>
    </row>
    <row r="80" spans="1:55" x14ac:dyDescent="0.25">
      <c r="A80" s="10" t="str">
        <f>INDEX('Обработка исходного'!B:B,ROW($B$3)+4*(ROW($B80)-ROW($B$3)))</f>
        <v>Сталь легированная</v>
      </c>
      <c r="B80" s="47" t="str">
        <f>INDEX('Обработка исходного'!D:D,ROW($B$3)+4*(ROW($B80)-ROW($B$3)))</f>
        <v>35Х</v>
      </c>
      <c r="C80" s="27" t="str">
        <f>'Rp0,2, МПа'!C80</f>
        <v>Поковки диаметром до 50 мм, КП490*</v>
      </c>
      <c r="D80" s="31">
        <f>IFERROR('σ и σw, МПа'!D80*$BE$2,"-")</f>
        <v>352.69230769230762</v>
      </c>
      <c r="E80" s="32">
        <f>IFERROR('σ и σw, МПа'!E80*$BE$2,"-")</f>
        <v>348.38461538461536</v>
      </c>
      <c r="F80" s="32">
        <f>IFERROR('σ и σw, МПа'!F80*$BE$2,"-")</f>
        <v>348.38461538461536</v>
      </c>
      <c r="G80" s="32">
        <f>IFERROR('σ и σw, МПа'!G80*$BE$2,"-")</f>
        <v>338.15384615384613</v>
      </c>
      <c r="H80" s="32">
        <f>IFERROR('σ и σw, МПа'!H80*$BE$2,"-")</f>
        <v>338.15384615384613</v>
      </c>
      <c r="I80" s="32">
        <f>IFERROR('σ и σw, МПа'!I80*$BE$2,"-")</f>
        <v>338.15384615384613</v>
      </c>
      <c r="J80" s="32">
        <f>IFERROR('σ и σw, МПа'!J80*$BE$2,"-")</f>
        <v>338.15384615384613</v>
      </c>
      <c r="K80" s="32">
        <f>IFERROR('σ и σw, МПа'!K80*$BE$2,"-")</f>
        <v>301</v>
      </c>
      <c r="L80" s="32">
        <f>IFERROR('σ и σw, МПа'!L80*$BE$2,"-")</f>
        <v>221.84615384615381</v>
      </c>
      <c r="M80" s="32">
        <f>IFERROR('σ и σw, МПа'!M80*$BE$2,"-")</f>
        <v>221.84615384615381</v>
      </c>
      <c r="N80" s="32">
        <f>IFERROR('σ и σw, МПа'!N80*$BE$2,"-")</f>
        <v>184.69230769230765</v>
      </c>
      <c r="O80" s="32" t="str">
        <f>IFERROR('σ и σw, МПа'!O80*$BE$2,"-")</f>
        <v>-</v>
      </c>
      <c r="P80" s="33" t="str">
        <f>IFERROR('σ и σw, МПа'!P80*$BE$2,"-")</f>
        <v>-</v>
      </c>
      <c r="Q80" s="31">
        <f>IFERROR('σ и σw, МПа'!D80*$BF$2,"-")</f>
        <v>453.46153846153845</v>
      </c>
      <c r="R80" s="32">
        <f>IFERROR('σ и σw, МПа'!E80*$BF$2,"-")</f>
        <v>447.92307692307691</v>
      </c>
      <c r="S80" s="32">
        <f>IFERROR('σ и σw, МПа'!F80*$BF$2,"-")</f>
        <v>447.92307692307691</v>
      </c>
      <c r="T80" s="32">
        <f>IFERROR('σ и σw, МПа'!G80*$BF$2,"-")</f>
        <v>434.76923076923072</v>
      </c>
      <c r="U80" s="32">
        <f>IFERROR('σ и σw, МПа'!H80*$BF$2,"-")</f>
        <v>434.76923076923072</v>
      </c>
      <c r="V80" s="32">
        <f>IFERROR('σ и σw, МПа'!I80*$BF$2,"-")</f>
        <v>434.76923076923072</v>
      </c>
      <c r="W80" s="32">
        <f>IFERROR('σ и σw, МПа'!J80*$BF$2,"-")</f>
        <v>434.76923076923072</v>
      </c>
      <c r="X80" s="32">
        <f>IFERROR('σ и σw, МПа'!K80*$BF$2,"-")</f>
        <v>387</v>
      </c>
      <c r="Y80" s="32">
        <f>IFERROR('σ и σw, МПа'!L80*$BF$2,"-")</f>
        <v>285.23076923076923</v>
      </c>
      <c r="Z80" s="32">
        <f>IFERROR('σ и σw, МПа'!M80*$BF$2,"-")</f>
        <v>285.23076923076923</v>
      </c>
      <c r="AA80" s="32">
        <f>IFERROR('σ и σw, МПа'!N80*$BF$2,"-")</f>
        <v>237.46153846153842</v>
      </c>
      <c r="AB80" s="32" t="str">
        <f>IFERROR('σ и σw, МПа'!O80*$BF$2,"-")</f>
        <v>-</v>
      </c>
      <c r="AC80" s="33" t="str">
        <f>IFERROR('σ и σw, МПа'!P80*$BF$2,"-")</f>
        <v>-</v>
      </c>
      <c r="AD80" s="31">
        <f>IFERROR('σ и σw, МПа'!Q80*$BG$2,"-")</f>
        <v>343</v>
      </c>
      <c r="AE80" s="32">
        <f>IFERROR('σ и σw, МПа'!R80*$BG$2,"-")</f>
        <v>336.7</v>
      </c>
      <c r="AF80" s="32">
        <f>IFERROR('σ и σw, МПа'!S80*$BG$2,"-")</f>
        <v>329.7</v>
      </c>
      <c r="AG80" s="32">
        <f>IFERROR('σ и σw, МПа'!T80*$BG$2,"-")</f>
        <v>322.7</v>
      </c>
      <c r="AH80" s="32">
        <f>IFERROR('σ и σw, МПа'!U80*$BG$2,"-")</f>
        <v>302.39999999999998</v>
      </c>
      <c r="AI80" s="32">
        <f>IFERROR('σ и σw, МПа'!V80*$BG$2,"-")</f>
        <v>302.39999999999998</v>
      </c>
      <c r="AJ80" s="32">
        <f>IFERROR('σ и σw, МПа'!W80*$BG$2,"-")</f>
        <v>288.39999999999998</v>
      </c>
      <c r="AK80" s="32">
        <f>IFERROR('σ и σw, МПа'!X80*$BG$2,"-")</f>
        <v>274.39999999999998</v>
      </c>
      <c r="AL80" s="32">
        <f>IFERROR('σ и σw, МПа'!Y80*$BG$2,"-")</f>
        <v>268.09999999999997</v>
      </c>
      <c r="AM80" s="32">
        <f>IFERROR('σ и σw, МПа'!Z80*$BG$2,"-")</f>
        <v>226.1</v>
      </c>
      <c r="AN80" s="32">
        <f>IFERROR('σ и σw, МПа'!AA80*$BG$2,"-")</f>
        <v>192.5</v>
      </c>
      <c r="AO80" s="32" t="str">
        <f>IFERROR('σ и σw, МПа'!AB80*$BG$2,"-")</f>
        <v>-</v>
      </c>
      <c r="AP80" s="33" t="str">
        <f>IFERROR('σ и σw, МПа'!AC80*$BG$2,"-")</f>
        <v>-</v>
      </c>
      <c r="AQ80" s="31">
        <f>IFERROR('σ и σw, МПа'!Q80*$BH$2,"-")</f>
        <v>539</v>
      </c>
      <c r="AR80" s="32">
        <f>IFERROR('σ и σw, МПа'!R80*$BH$2,"-")</f>
        <v>529.1</v>
      </c>
      <c r="AS80" s="32">
        <f>IFERROR('σ и σw, МПа'!S80*$BH$2,"-")</f>
        <v>518.1</v>
      </c>
      <c r="AT80" s="32">
        <f>IFERROR('σ и σw, МПа'!T80*$BH$2,"-")</f>
        <v>507.1</v>
      </c>
      <c r="AU80" s="32">
        <f>IFERROR('σ и σw, МПа'!U80*$BH$2,"-")</f>
        <v>475.20000000000005</v>
      </c>
      <c r="AV80" s="32">
        <f>IFERROR('σ и σw, МПа'!V80*$BH$2,"-")</f>
        <v>475.20000000000005</v>
      </c>
      <c r="AW80" s="32">
        <f>IFERROR('σ и σw, МПа'!W80*$BH$2,"-")</f>
        <v>453.20000000000005</v>
      </c>
      <c r="AX80" s="32">
        <f>IFERROR('σ и σw, МПа'!X80*$BH$2,"-")</f>
        <v>431.20000000000005</v>
      </c>
      <c r="AY80" s="32">
        <f>IFERROR('σ и σw, МПа'!Y80*$BH$2,"-")</f>
        <v>421.3</v>
      </c>
      <c r="AZ80" s="32">
        <f>IFERROR('σ и σw, МПа'!Z80*$BH$2,"-")</f>
        <v>355.3</v>
      </c>
      <c r="BA80" s="32">
        <f>IFERROR('σ и σw, МПа'!AA80*$BH$2,"-")</f>
        <v>302.5</v>
      </c>
      <c r="BB80" s="32" t="str">
        <f>IFERROR('σ и σw, МПа'!AB80*$BH$2,"-")</f>
        <v>-</v>
      </c>
      <c r="BC80" s="33" t="str">
        <f>IFERROR('σ и σw, МПа'!AC80*$BH$2,"-")</f>
        <v>-</v>
      </c>
    </row>
    <row r="81" spans="1:55" x14ac:dyDescent="0.25">
      <c r="A81" s="10" t="str">
        <f>INDEX('Обработка исходного'!B:B,ROW($B$3)+4*(ROW($B81)-ROW($B$3)))</f>
        <v>Сталь легированная</v>
      </c>
      <c r="B81" s="47" t="str">
        <f>INDEX('Обработка исходного'!D:D,ROW($B$3)+4*(ROW($B81)-ROW($B$3)))</f>
        <v>35Х</v>
      </c>
      <c r="C81" s="27" t="str">
        <f>'Rp0,2, МПа'!C81</f>
        <v>Поковки диаметром до 50 мм, КП540*</v>
      </c>
      <c r="D81" s="31">
        <f>IFERROR('σ и σw, МПа'!D81*$BE$2,"-")</f>
        <v>368.84615384615381</v>
      </c>
      <c r="E81" s="32">
        <f>IFERROR('σ и σw, МПа'!E81*$BE$2,"-")</f>
        <v>364.53846153846149</v>
      </c>
      <c r="F81" s="32">
        <f>IFERROR('σ и σw, МПа'!F81*$BE$2,"-")</f>
        <v>364.53846153846149</v>
      </c>
      <c r="G81" s="32">
        <f>IFERROR('σ и σw, МПа'!G81*$BE$2,"-")</f>
        <v>353.76923076923072</v>
      </c>
      <c r="H81" s="32">
        <f>IFERROR('σ и σw, МПа'!H81*$BE$2,"-")</f>
        <v>353.76923076923072</v>
      </c>
      <c r="I81" s="32">
        <f>IFERROR('σ и σw, МПа'!I81*$BE$2,"-")</f>
        <v>353.76923076923072</v>
      </c>
      <c r="J81" s="32">
        <f>IFERROR('σ и σw, МПа'!J81*$BE$2,"-")</f>
        <v>353.76923076923072</v>
      </c>
      <c r="K81" s="32">
        <f>IFERROR('σ и σw, МПа'!K81*$BE$2,"-")</f>
        <v>311.76923076923072</v>
      </c>
      <c r="L81" s="32">
        <f>IFERROR('σ и σw, МПа'!L81*$BE$2,"-")</f>
        <v>274.61538461538458</v>
      </c>
      <c r="M81" s="32">
        <f>IFERROR('σ и σw, МПа'!M81*$BE$2,"-")</f>
        <v>232.61538461538461</v>
      </c>
      <c r="N81" s="32">
        <f>IFERROR('σ и σw, МПа'!N81*$BE$2,"-")</f>
        <v>190.07692307692307</v>
      </c>
      <c r="O81" s="32" t="str">
        <f>IFERROR('σ и σw, МПа'!O81*$BE$2,"-")</f>
        <v>-</v>
      </c>
      <c r="P81" s="33" t="str">
        <f>IFERROR('σ и σw, МПа'!P81*$BE$2,"-")</f>
        <v>-</v>
      </c>
      <c r="Q81" s="31">
        <f>IFERROR('σ и σw, МПа'!D81*$BF$2,"-")</f>
        <v>474.23076923076923</v>
      </c>
      <c r="R81" s="32">
        <f>IFERROR('σ и σw, МПа'!E81*$BF$2,"-")</f>
        <v>468.69230769230768</v>
      </c>
      <c r="S81" s="32">
        <f>IFERROR('σ и σw, МПа'!F81*$BF$2,"-")</f>
        <v>468.69230769230768</v>
      </c>
      <c r="T81" s="32">
        <f>IFERROR('σ и σw, МПа'!G81*$BF$2,"-")</f>
        <v>454.84615384615381</v>
      </c>
      <c r="U81" s="32">
        <f>IFERROR('σ и σw, МПа'!H81*$BF$2,"-")</f>
        <v>454.84615384615381</v>
      </c>
      <c r="V81" s="32">
        <f>IFERROR('σ и σw, МПа'!I81*$BF$2,"-")</f>
        <v>454.84615384615381</v>
      </c>
      <c r="W81" s="32">
        <f>IFERROR('σ и σw, МПа'!J81*$BF$2,"-")</f>
        <v>454.84615384615381</v>
      </c>
      <c r="X81" s="32">
        <f>IFERROR('σ и σw, МПа'!K81*$BF$2,"-")</f>
        <v>400.84615384615381</v>
      </c>
      <c r="Y81" s="32">
        <f>IFERROR('σ и σw, МПа'!L81*$BF$2,"-")</f>
        <v>353.07692307692309</v>
      </c>
      <c r="Z81" s="32">
        <f>IFERROR('σ и σw, МПа'!M81*$BF$2,"-")</f>
        <v>299.07692307692309</v>
      </c>
      <c r="AA81" s="32">
        <f>IFERROR('σ и σw, МПа'!N81*$BF$2,"-")</f>
        <v>244.38461538461539</v>
      </c>
      <c r="AB81" s="32" t="str">
        <f>IFERROR('σ и σw, МПа'!O81*$BF$2,"-")</f>
        <v>-</v>
      </c>
      <c r="AC81" s="33" t="str">
        <f>IFERROR('σ и σw, МПа'!P81*$BF$2,"-")</f>
        <v>-</v>
      </c>
      <c r="AD81" s="31">
        <f>IFERROR('σ и σw, МПа'!Q81*$BG$2,"-")</f>
        <v>378</v>
      </c>
      <c r="AE81" s="32">
        <f>IFERROR('σ и σw, МПа'!R81*$BG$2,"-")</f>
        <v>371</v>
      </c>
      <c r="AF81" s="32">
        <f>IFERROR('σ и σw, МПа'!S81*$BG$2,"-")</f>
        <v>364</v>
      </c>
      <c r="AG81" s="32">
        <f>IFERROR('σ и σw, МПа'!T81*$BG$2,"-")</f>
        <v>357</v>
      </c>
      <c r="AH81" s="32">
        <f>IFERROR('σ и σw, МПа'!U81*$BG$2,"-")</f>
        <v>329.7</v>
      </c>
      <c r="AI81" s="32">
        <f>IFERROR('σ и σw, МПа'!V81*$BG$2,"-")</f>
        <v>329.7</v>
      </c>
      <c r="AJ81" s="32">
        <f>IFERROR('σ и σw, МПа'!W81*$BG$2,"-")</f>
        <v>315.7</v>
      </c>
      <c r="AK81" s="32">
        <f>IFERROR('σ и σw, МПа'!X81*$BG$2,"-")</f>
        <v>302.39999999999998</v>
      </c>
      <c r="AL81" s="32">
        <f>IFERROR('σ и σw, МПа'!Y81*$BG$2,"-")</f>
        <v>295.39999999999998</v>
      </c>
      <c r="AM81" s="32">
        <f>IFERROR('σ и σw, МПа'!Z81*$BG$2,"-")</f>
        <v>247.1</v>
      </c>
      <c r="AN81" s="32">
        <f>IFERROR('σ и σw, МПа'!AA81*$BG$2,"-")</f>
        <v>212.79999999999998</v>
      </c>
      <c r="AO81" s="32" t="str">
        <f>IFERROR('σ и σw, МПа'!AB81*$BG$2,"-")</f>
        <v>-</v>
      </c>
      <c r="AP81" s="33" t="str">
        <f>IFERROR('σ и σw, МПа'!AC81*$BG$2,"-")</f>
        <v>-</v>
      </c>
      <c r="AQ81" s="31">
        <f>IFERROR('σ и σw, МПа'!Q81*$BH$2,"-")</f>
        <v>594</v>
      </c>
      <c r="AR81" s="32">
        <f>IFERROR('σ и σw, МПа'!R81*$BH$2,"-")</f>
        <v>583</v>
      </c>
      <c r="AS81" s="32">
        <f>IFERROR('σ и σw, МПа'!S81*$BH$2,"-")</f>
        <v>572</v>
      </c>
      <c r="AT81" s="32">
        <f>IFERROR('σ и σw, МПа'!T81*$BH$2,"-")</f>
        <v>561</v>
      </c>
      <c r="AU81" s="32">
        <f>IFERROR('σ и σw, МПа'!U81*$BH$2,"-")</f>
        <v>518.1</v>
      </c>
      <c r="AV81" s="32">
        <f>IFERROR('σ и σw, МПа'!V81*$BH$2,"-")</f>
        <v>518.1</v>
      </c>
      <c r="AW81" s="32">
        <f>IFERROR('σ и σw, МПа'!W81*$BH$2,"-")</f>
        <v>496.1</v>
      </c>
      <c r="AX81" s="32">
        <f>IFERROR('σ и σw, МПа'!X81*$BH$2,"-")</f>
        <v>475.20000000000005</v>
      </c>
      <c r="AY81" s="32">
        <f>IFERROR('σ и σw, МПа'!Y81*$BH$2,"-")</f>
        <v>464.20000000000005</v>
      </c>
      <c r="AZ81" s="32">
        <f>IFERROR('σ и σw, МПа'!Z81*$BH$2,"-")</f>
        <v>388.3</v>
      </c>
      <c r="BA81" s="32">
        <f>IFERROR('σ и σw, МПа'!AA81*$BH$2,"-")</f>
        <v>334.40000000000003</v>
      </c>
      <c r="BB81" s="32" t="str">
        <f>IFERROR('σ и σw, МПа'!AB81*$BH$2,"-")</f>
        <v>-</v>
      </c>
      <c r="BC81" s="33" t="str">
        <f>IFERROR('σ и σw, МПа'!AC81*$BH$2,"-")</f>
        <v>-</v>
      </c>
    </row>
    <row r="82" spans="1:55" ht="25.5" x14ac:dyDescent="0.25">
      <c r="A82" s="10" t="str">
        <f>INDEX('Обработка исходного'!B:B,ROW($B$3)+4*(ROW($B82)-ROW($B$3)))</f>
        <v>Сталь легированная</v>
      </c>
      <c r="B82" s="47" t="str">
        <f>INDEX('Обработка исходного'!D:D,ROW($B$3)+4*(ROW($B82)-ROW($B$3)))</f>
        <v>35Х</v>
      </c>
      <c r="C82" s="27" t="str">
        <f>'Rp0,2, МПа'!C82</f>
        <v>Заготовки крепежных деталей толщиной до 300 мм, КП590*</v>
      </c>
      <c r="D82" s="31">
        <f>IFERROR('σ и σw, МПа'!D82*$BE$2,"-")</f>
        <v>396.30769230769232</v>
      </c>
      <c r="E82" s="32">
        <f>IFERROR('σ и σw, МПа'!E82*$BE$2,"-")</f>
        <v>390.92307692307691</v>
      </c>
      <c r="F82" s="32">
        <f>IFERROR('σ и σw, МПа'!F82*$BE$2,"-")</f>
        <v>390.92307692307691</v>
      </c>
      <c r="G82" s="32">
        <f>IFERROR('σ и σw, МПа'!G82*$BE$2,"-")</f>
        <v>380.15384615384613</v>
      </c>
      <c r="H82" s="32">
        <f>IFERROR('σ и σw, МПа'!H82*$BE$2,"-")</f>
        <v>380.15384615384613</v>
      </c>
      <c r="I82" s="32">
        <f>IFERROR('σ и σw, МПа'!I82*$BE$2,"-")</f>
        <v>380.15384615384613</v>
      </c>
      <c r="J82" s="32">
        <f>IFERROR('σ и σw, МПа'!J82*$BE$2,"-")</f>
        <v>380.15384615384613</v>
      </c>
      <c r="K82" s="32">
        <f>IFERROR('σ и σw, МПа'!K82*$BE$2,"-")</f>
        <v>338.15384615384613</v>
      </c>
      <c r="L82" s="32">
        <f>IFERROR('σ и σw, МПа'!L82*$BE$2,"-")</f>
        <v>274.61538461538458</v>
      </c>
      <c r="M82" s="32">
        <f>IFERROR('σ и σw, МПа'!M82*$BE$2,"-")</f>
        <v>274.61538461538458</v>
      </c>
      <c r="N82" s="32">
        <f>IFERROR('σ и σw, МПа'!N82*$BE$2,"-")</f>
        <v>206.2307692307692</v>
      </c>
      <c r="O82" s="32" t="str">
        <f>IFERROR('σ и σw, МПа'!O82*$BE$2,"-")</f>
        <v>-</v>
      </c>
      <c r="P82" s="33" t="str">
        <f>IFERROR('σ и σw, МПа'!P82*$BE$2,"-")</f>
        <v>-</v>
      </c>
      <c r="Q82" s="31">
        <f>IFERROR('σ и σw, МПа'!D82*$BF$2,"-")</f>
        <v>509.5384615384616</v>
      </c>
      <c r="R82" s="32">
        <f>IFERROR('σ и σw, МПа'!E82*$BF$2,"-")</f>
        <v>502.61538461538464</v>
      </c>
      <c r="S82" s="32">
        <f>IFERROR('σ и σw, МПа'!F82*$BF$2,"-")</f>
        <v>502.61538461538464</v>
      </c>
      <c r="T82" s="32">
        <f>IFERROR('σ и σw, МПа'!G82*$BF$2,"-")</f>
        <v>488.76923076923077</v>
      </c>
      <c r="U82" s="32">
        <f>IFERROR('σ и σw, МПа'!H82*$BF$2,"-")</f>
        <v>488.76923076923077</v>
      </c>
      <c r="V82" s="32">
        <f>IFERROR('σ и σw, МПа'!I82*$BF$2,"-")</f>
        <v>488.76923076923077</v>
      </c>
      <c r="W82" s="32">
        <f>IFERROR('σ и σw, МПа'!J82*$BF$2,"-")</f>
        <v>488.76923076923077</v>
      </c>
      <c r="X82" s="32">
        <f>IFERROR('σ и σw, МПа'!K82*$BF$2,"-")</f>
        <v>434.76923076923072</v>
      </c>
      <c r="Y82" s="32">
        <f>IFERROR('σ и σw, МПа'!L82*$BF$2,"-")</f>
        <v>353.07692307692309</v>
      </c>
      <c r="Z82" s="32">
        <f>IFERROR('σ и σw, МПа'!M82*$BF$2,"-")</f>
        <v>353.07692307692309</v>
      </c>
      <c r="AA82" s="32">
        <f>IFERROR('σ и σw, МПа'!N82*$BF$2,"-")</f>
        <v>265.15384615384613</v>
      </c>
      <c r="AB82" s="32" t="str">
        <f>IFERROR('σ и σw, МПа'!O82*$BF$2,"-")</f>
        <v>-</v>
      </c>
      <c r="AC82" s="33" t="str">
        <f>IFERROR('σ и σw, МПа'!P82*$BF$2,"-")</f>
        <v>-</v>
      </c>
      <c r="AD82" s="31">
        <f>IFERROR('σ и σw, МПа'!Q82*$BG$2,"-")</f>
        <v>413</v>
      </c>
      <c r="AE82" s="32">
        <f>IFERROR('σ и σw, МПа'!R82*$BG$2,"-")</f>
        <v>405.29999999999995</v>
      </c>
      <c r="AF82" s="32">
        <f>IFERROR('σ и σw, МПа'!S82*$BG$2,"-")</f>
        <v>398.29999999999995</v>
      </c>
      <c r="AG82" s="32">
        <f>IFERROR('σ и σw, МПа'!T82*$BG$2,"-")</f>
        <v>384.29999999999995</v>
      </c>
      <c r="AH82" s="32">
        <f>IFERROR('σ и σw, МПа'!U82*$BG$2,"-")</f>
        <v>364</v>
      </c>
      <c r="AI82" s="32">
        <f>IFERROR('σ и σw, МПа'!V82*$BG$2,"-")</f>
        <v>364</v>
      </c>
      <c r="AJ82" s="32">
        <f>IFERROR('σ и σw, МПа'!W82*$BG$2,"-")</f>
        <v>343.7</v>
      </c>
      <c r="AK82" s="32">
        <f>IFERROR('σ и σw, МПа'!X82*$BG$2,"-")</f>
        <v>329.7</v>
      </c>
      <c r="AL82" s="32">
        <f>IFERROR('σ и σw, МПа'!Y82*$BG$2,"-")</f>
        <v>322.7</v>
      </c>
      <c r="AM82" s="32">
        <f>IFERROR('σ и σw, МПа'!Z82*$BG$2,"-")</f>
        <v>274.39999999999998</v>
      </c>
      <c r="AN82" s="32">
        <f>IFERROR('σ и σw, МПа'!AA82*$BG$2,"-")</f>
        <v>233.1</v>
      </c>
      <c r="AO82" s="32" t="str">
        <f>IFERROR('σ и σw, МПа'!AB82*$BG$2,"-")</f>
        <v>-</v>
      </c>
      <c r="AP82" s="33" t="str">
        <f>IFERROR('σ и σw, МПа'!AC82*$BG$2,"-")</f>
        <v>-</v>
      </c>
      <c r="AQ82" s="31">
        <f>IFERROR('σ и σw, МПа'!Q82*$BH$2,"-")</f>
        <v>649</v>
      </c>
      <c r="AR82" s="32">
        <f>IFERROR('σ и σw, МПа'!R82*$BH$2,"-")</f>
        <v>636.90000000000009</v>
      </c>
      <c r="AS82" s="32">
        <f>IFERROR('σ и σw, МПа'!S82*$BH$2,"-")</f>
        <v>625.90000000000009</v>
      </c>
      <c r="AT82" s="32">
        <f>IFERROR('σ и σw, МПа'!T82*$BH$2,"-")</f>
        <v>603.90000000000009</v>
      </c>
      <c r="AU82" s="32">
        <f>IFERROR('σ и σw, МПа'!U82*$BH$2,"-")</f>
        <v>572</v>
      </c>
      <c r="AV82" s="32">
        <f>IFERROR('σ и σw, МПа'!V82*$BH$2,"-")</f>
        <v>572</v>
      </c>
      <c r="AW82" s="32">
        <f>IFERROR('σ и σw, МПа'!W82*$BH$2,"-")</f>
        <v>540.1</v>
      </c>
      <c r="AX82" s="32">
        <f>IFERROR('σ и σw, МПа'!X82*$BH$2,"-")</f>
        <v>518.1</v>
      </c>
      <c r="AY82" s="32">
        <f>IFERROR('σ и σw, МПа'!Y82*$BH$2,"-")</f>
        <v>507.1</v>
      </c>
      <c r="AZ82" s="32">
        <f>IFERROR('σ и σw, МПа'!Z82*$BH$2,"-")</f>
        <v>431.20000000000005</v>
      </c>
      <c r="BA82" s="32">
        <f>IFERROR('σ и σw, МПа'!AA82*$BH$2,"-")</f>
        <v>366.3</v>
      </c>
      <c r="BB82" s="32" t="str">
        <f>IFERROR('σ и σw, МПа'!AB82*$BH$2,"-")</f>
        <v>-</v>
      </c>
      <c r="BC82" s="33" t="str">
        <f>IFERROR('σ и σw, МПа'!AC82*$BH$2,"-")</f>
        <v>-</v>
      </c>
    </row>
    <row r="83" spans="1:55" x14ac:dyDescent="0.25">
      <c r="A83" s="10" t="str">
        <f>INDEX('Обработка исходного'!B:B,ROW($B$3)+4*(ROW($B83)-ROW($B$3)))</f>
        <v>Сталь легированная</v>
      </c>
      <c r="B83" s="47" t="str">
        <f>INDEX('Обработка исходного'!D:D,ROW($B$3)+4*(ROW($B83)-ROW($B$3)))</f>
        <v>40X</v>
      </c>
      <c r="C83" s="27" t="str">
        <f>'Rp0,2, МПа'!C83</f>
        <v>Прутки и полосы диаметром или толщиной до 80 мм</v>
      </c>
      <c r="D83" s="31">
        <f>IFERROR('σ и σw, МПа'!D83*$BE$2,"-")</f>
        <v>528.23076923076917</v>
      </c>
      <c r="E83" s="32">
        <f>IFERROR('σ и σw, МПа'!E83*$BE$2,"-")</f>
        <v>528.23076923076917</v>
      </c>
      <c r="F83" s="32">
        <f>IFERROR('σ и σw, МПа'!F83*$BE$2,"-")</f>
        <v>517.46153846153834</v>
      </c>
      <c r="G83" s="32">
        <f>IFERROR('σ и σw, МПа'!G83*$BE$2,"-")</f>
        <v>507.23076923076923</v>
      </c>
      <c r="H83" s="32">
        <f>IFERROR('σ и σw, МПа'!H83*$BE$2,"-")</f>
        <v>501.84615384615381</v>
      </c>
      <c r="I83" s="32">
        <f>IFERROR('σ и σw, МПа'!I83*$BE$2,"-")</f>
        <v>501.84615384615381</v>
      </c>
      <c r="J83" s="32">
        <f>IFERROR('σ и σw, МПа'!J83*$BE$2,"-")</f>
        <v>501.84615384615381</v>
      </c>
      <c r="K83" s="32">
        <f>IFERROR('σ и σw, МПа'!K83*$BE$2,"-")</f>
        <v>443.69230769230762</v>
      </c>
      <c r="L83" s="32">
        <f>IFERROR('σ и σw, МПа'!L83*$BE$2,"-")</f>
        <v>390.92307692307691</v>
      </c>
      <c r="M83" s="32">
        <f>IFERROR('σ и σw, МПа'!M83*$BE$2,"-")</f>
        <v>338.15384615384613</v>
      </c>
      <c r="N83" s="32">
        <f>IFERROR('σ и σw, МПа'!N83*$BE$2,"-")</f>
        <v>280</v>
      </c>
      <c r="O83" s="32" t="str">
        <f>IFERROR('σ и σw, МПа'!O83*$BE$2,"-")</f>
        <v>-</v>
      </c>
      <c r="P83" s="33" t="str">
        <f>IFERROR('σ и σw, МПа'!P83*$BE$2,"-")</f>
        <v>-</v>
      </c>
      <c r="Q83" s="31">
        <f>IFERROR('σ и σw, МПа'!D83*$BF$2,"-")</f>
        <v>679.15384615384619</v>
      </c>
      <c r="R83" s="32">
        <f>IFERROR('σ и σw, МПа'!E83*$BF$2,"-")</f>
        <v>679.15384615384619</v>
      </c>
      <c r="S83" s="32">
        <f>IFERROR('σ и σw, МПа'!F83*$BF$2,"-")</f>
        <v>665.30769230769226</v>
      </c>
      <c r="T83" s="32">
        <f>IFERROR('σ и σw, МПа'!G83*$BF$2,"-")</f>
        <v>652.15384615384619</v>
      </c>
      <c r="U83" s="32">
        <f>IFERROR('σ и σw, МПа'!H83*$BF$2,"-")</f>
        <v>645.23076923076928</v>
      </c>
      <c r="V83" s="32">
        <f>IFERROR('σ и σw, МПа'!I83*$BF$2,"-")</f>
        <v>645.23076923076928</v>
      </c>
      <c r="W83" s="32">
        <f>IFERROR('σ и σw, МПа'!J83*$BF$2,"-")</f>
        <v>645.23076923076928</v>
      </c>
      <c r="X83" s="32">
        <f>IFERROR('σ и σw, МПа'!K83*$BF$2,"-")</f>
        <v>570.46153846153845</v>
      </c>
      <c r="Y83" s="32">
        <f>IFERROR('σ и σw, МПа'!L83*$BF$2,"-")</f>
        <v>502.61538461538464</v>
      </c>
      <c r="Z83" s="32">
        <f>IFERROR('σ и σw, МПа'!M83*$BF$2,"-")</f>
        <v>434.76923076923072</v>
      </c>
      <c r="AA83" s="32">
        <f>IFERROR('σ и σw, МПа'!N83*$BF$2,"-")</f>
        <v>360</v>
      </c>
      <c r="AB83" s="32" t="str">
        <f>IFERROR('σ и σw, МПа'!O83*$BF$2,"-")</f>
        <v>-</v>
      </c>
      <c r="AC83" s="33" t="str">
        <f>IFERROR('σ и σw, МПа'!P83*$BF$2,"-")</f>
        <v>-</v>
      </c>
      <c r="AD83" s="31">
        <f>IFERROR('σ и σw, МПа'!Q83*$BG$2,"-")</f>
        <v>549.5</v>
      </c>
      <c r="AE83" s="32">
        <f>IFERROR('σ и σw, МПа'!R83*$BG$2,"-")</f>
        <v>535.5</v>
      </c>
      <c r="AF83" s="32">
        <f>IFERROR('σ и σw, МПа'!S83*$BG$2,"-")</f>
        <v>528.5</v>
      </c>
      <c r="AG83" s="32">
        <f>IFERROR('σ и σw, МПа'!T83*$BG$2,"-")</f>
        <v>508.2</v>
      </c>
      <c r="AH83" s="32">
        <f>IFERROR('σ и σw, МПа'!U83*$BG$2,"-")</f>
        <v>494.2</v>
      </c>
      <c r="AI83" s="32">
        <f>IFERROR('σ и σw, МПа'!V83*$BG$2,"-")</f>
        <v>480.9</v>
      </c>
      <c r="AJ83" s="32">
        <f>IFERROR('σ и σw, МПа'!W83*$BG$2,"-")</f>
        <v>480.9</v>
      </c>
      <c r="AK83" s="32">
        <f>IFERROR('σ и σw, МПа'!X83*$BG$2,"-")</f>
        <v>446.59999999999997</v>
      </c>
      <c r="AL83" s="32">
        <f>IFERROR('σ и σw, МПа'!Y83*$BG$2,"-")</f>
        <v>425.59999999999997</v>
      </c>
      <c r="AM83" s="32">
        <f>IFERROR('σ и σw, МПа'!Z83*$BG$2,"-")</f>
        <v>378</v>
      </c>
      <c r="AN83" s="32">
        <f>IFERROR('σ и σw, МПа'!AA83*$BG$2,"-")</f>
        <v>302.39999999999998</v>
      </c>
      <c r="AO83" s="32" t="str">
        <f>IFERROR('σ и σw, МПа'!AB83*$BG$2,"-")</f>
        <v>-</v>
      </c>
      <c r="AP83" s="33" t="str">
        <f>IFERROR('σ и σw, МПа'!AC83*$BG$2,"-")</f>
        <v>-</v>
      </c>
      <c r="AQ83" s="31">
        <f>IFERROR('σ и σw, МПа'!Q83*$BH$2,"-")</f>
        <v>863.50000000000011</v>
      </c>
      <c r="AR83" s="32">
        <f>IFERROR('σ и σw, МПа'!R83*$BH$2,"-")</f>
        <v>841.50000000000011</v>
      </c>
      <c r="AS83" s="32">
        <f>IFERROR('σ и σw, МПа'!S83*$BH$2,"-")</f>
        <v>830.50000000000011</v>
      </c>
      <c r="AT83" s="32">
        <f>IFERROR('σ и σw, МПа'!T83*$BH$2,"-")</f>
        <v>798.6</v>
      </c>
      <c r="AU83" s="32">
        <f>IFERROR('σ и σw, МПа'!U83*$BH$2,"-")</f>
        <v>776.6</v>
      </c>
      <c r="AV83" s="32">
        <f>IFERROR('σ и σw, МПа'!V83*$BH$2,"-")</f>
        <v>755.7</v>
      </c>
      <c r="AW83" s="32">
        <f>IFERROR('σ и σw, МПа'!W83*$BH$2,"-")</f>
        <v>755.7</v>
      </c>
      <c r="AX83" s="32">
        <f>IFERROR('σ и σw, МПа'!X83*$BH$2,"-")</f>
        <v>701.80000000000007</v>
      </c>
      <c r="AY83" s="32">
        <f>IFERROR('σ и σw, МПа'!Y83*$BH$2,"-")</f>
        <v>668.80000000000007</v>
      </c>
      <c r="AZ83" s="32">
        <f>IFERROR('σ и σw, МПа'!Z83*$BH$2,"-")</f>
        <v>594</v>
      </c>
      <c r="BA83" s="32">
        <f>IFERROR('σ и σw, МПа'!AA83*$BH$2,"-")</f>
        <v>475.20000000000005</v>
      </c>
      <c r="BB83" s="32" t="str">
        <f>IFERROR('σ и σw, МПа'!AB83*$BH$2,"-")</f>
        <v>-</v>
      </c>
      <c r="BC83" s="33" t="str">
        <f>IFERROR('σ и σw, МПа'!AC83*$BH$2,"-")</f>
        <v>-</v>
      </c>
    </row>
    <row r="84" spans="1:55" ht="25.5" x14ac:dyDescent="0.25">
      <c r="A84" s="10" t="str">
        <f>INDEX('Обработка исходного'!B:B,ROW($B$3)+4*(ROW($B84)-ROW($B$3)))</f>
        <v>Сталь легированная</v>
      </c>
      <c r="B84" s="47" t="str">
        <f>INDEX('Обработка исходного'!D:D,ROW($B$3)+4*(ROW($B84)-ROW($B$3)))</f>
        <v>40X</v>
      </c>
      <c r="C84" s="27" t="str">
        <f>'Rp0,2, МПа'!C84</f>
        <v>Прутки и полосы диаметром или толщиной от 80 до 150 мм</v>
      </c>
      <c r="D84" s="31">
        <f>IFERROR('σ и σw, МПа'!D84*$BE$2,"-")</f>
        <v>528.23076923076917</v>
      </c>
      <c r="E84" s="32">
        <f>IFERROR('σ и σw, МПа'!E84*$BE$2,"-")</f>
        <v>528.23076923076917</v>
      </c>
      <c r="F84" s="32">
        <f>IFERROR('σ и σw, МПа'!F84*$BE$2,"-")</f>
        <v>517.46153846153834</v>
      </c>
      <c r="G84" s="32">
        <f>IFERROR('σ и σw, МПа'!G84*$BE$2,"-")</f>
        <v>507.23076923076923</v>
      </c>
      <c r="H84" s="32">
        <f>IFERROR('σ и σw, МПа'!H84*$BE$2,"-")</f>
        <v>501.84615384615381</v>
      </c>
      <c r="I84" s="32">
        <f>IFERROR('σ и σw, МПа'!I84*$BE$2,"-")</f>
        <v>501.84615384615381</v>
      </c>
      <c r="J84" s="32">
        <f>IFERROR('σ и σw, МПа'!J84*$BE$2,"-")</f>
        <v>501.84615384615381</v>
      </c>
      <c r="K84" s="32">
        <f>IFERROR('σ и σw, МПа'!K84*$BE$2,"-")</f>
        <v>443.69230769230762</v>
      </c>
      <c r="L84" s="32">
        <f>IFERROR('σ и σw, МПа'!L84*$BE$2,"-")</f>
        <v>390.92307692307691</v>
      </c>
      <c r="M84" s="32">
        <f>IFERROR('σ и σw, МПа'!M84*$BE$2,"-")</f>
        <v>338.15384615384613</v>
      </c>
      <c r="N84" s="32">
        <f>IFERROR('σ и σw, МПа'!N84*$BE$2,"-")</f>
        <v>280</v>
      </c>
      <c r="O84" s="32" t="str">
        <f>IFERROR('σ и σw, МПа'!O84*$BE$2,"-")</f>
        <v>-</v>
      </c>
      <c r="P84" s="33" t="str">
        <f>IFERROR('σ и σw, МПа'!P84*$BE$2,"-")</f>
        <v>-</v>
      </c>
      <c r="Q84" s="31">
        <f>IFERROR('σ и σw, МПа'!D84*$BF$2,"-")</f>
        <v>679.15384615384619</v>
      </c>
      <c r="R84" s="32">
        <f>IFERROR('σ и σw, МПа'!E84*$BF$2,"-")</f>
        <v>679.15384615384619</v>
      </c>
      <c r="S84" s="32">
        <f>IFERROR('σ и σw, МПа'!F84*$BF$2,"-")</f>
        <v>665.30769230769226</v>
      </c>
      <c r="T84" s="32">
        <f>IFERROR('σ и σw, МПа'!G84*$BF$2,"-")</f>
        <v>652.15384615384619</v>
      </c>
      <c r="U84" s="32">
        <f>IFERROR('σ и σw, МПа'!H84*$BF$2,"-")</f>
        <v>645.23076923076928</v>
      </c>
      <c r="V84" s="32">
        <f>IFERROR('σ и σw, МПа'!I84*$BF$2,"-")</f>
        <v>645.23076923076928</v>
      </c>
      <c r="W84" s="32">
        <f>IFERROR('σ и σw, МПа'!J84*$BF$2,"-")</f>
        <v>645.23076923076928</v>
      </c>
      <c r="X84" s="32">
        <f>IFERROR('σ и σw, МПа'!K84*$BF$2,"-")</f>
        <v>570.46153846153845</v>
      </c>
      <c r="Y84" s="32">
        <f>IFERROR('σ и σw, МПа'!L84*$BF$2,"-")</f>
        <v>502.61538461538464</v>
      </c>
      <c r="Z84" s="32">
        <f>IFERROR('σ и σw, МПа'!M84*$BF$2,"-")</f>
        <v>434.76923076923072</v>
      </c>
      <c r="AA84" s="32">
        <f>IFERROR('σ и σw, МПа'!N84*$BF$2,"-")</f>
        <v>360</v>
      </c>
      <c r="AB84" s="32" t="str">
        <f>IFERROR('σ и σw, МПа'!O84*$BF$2,"-")</f>
        <v>-</v>
      </c>
      <c r="AC84" s="33" t="str">
        <f>IFERROR('σ и σw, МПа'!P84*$BF$2,"-")</f>
        <v>-</v>
      </c>
      <c r="AD84" s="31">
        <f>IFERROR('σ и σw, МПа'!Q84*$BG$2,"-")</f>
        <v>549.5</v>
      </c>
      <c r="AE84" s="32">
        <f>IFERROR('σ и σw, МПа'!R84*$BG$2,"-")</f>
        <v>535.5</v>
      </c>
      <c r="AF84" s="32">
        <f>IFERROR('σ и σw, МПа'!S84*$BG$2,"-")</f>
        <v>528.5</v>
      </c>
      <c r="AG84" s="32">
        <f>IFERROR('σ и σw, МПа'!T84*$BG$2,"-")</f>
        <v>508.2</v>
      </c>
      <c r="AH84" s="32">
        <f>IFERROR('σ и σw, МПа'!U84*$BG$2,"-")</f>
        <v>494.2</v>
      </c>
      <c r="AI84" s="32">
        <f>IFERROR('σ и σw, МПа'!V84*$BG$2,"-")</f>
        <v>480.9</v>
      </c>
      <c r="AJ84" s="32">
        <f>IFERROR('σ и σw, МПа'!W84*$BG$2,"-")</f>
        <v>480.9</v>
      </c>
      <c r="AK84" s="32">
        <f>IFERROR('σ и σw, МПа'!X84*$BG$2,"-")</f>
        <v>446.59999999999997</v>
      </c>
      <c r="AL84" s="32">
        <f>IFERROR('σ и σw, МПа'!Y84*$BG$2,"-")</f>
        <v>425.59999999999997</v>
      </c>
      <c r="AM84" s="32">
        <f>IFERROR('σ и σw, МПа'!Z84*$BG$2,"-")</f>
        <v>378</v>
      </c>
      <c r="AN84" s="32">
        <f>IFERROR('σ и σw, МПа'!AA84*$BG$2,"-")</f>
        <v>302.39999999999998</v>
      </c>
      <c r="AO84" s="32" t="str">
        <f>IFERROR('σ и σw, МПа'!AB84*$BG$2,"-")</f>
        <v>-</v>
      </c>
      <c r="AP84" s="33" t="str">
        <f>IFERROR('σ и σw, МПа'!AC84*$BG$2,"-")</f>
        <v>-</v>
      </c>
      <c r="AQ84" s="31">
        <f>IFERROR('σ и σw, МПа'!Q84*$BH$2,"-")</f>
        <v>863.50000000000011</v>
      </c>
      <c r="AR84" s="32">
        <f>IFERROR('σ и σw, МПа'!R84*$BH$2,"-")</f>
        <v>841.50000000000011</v>
      </c>
      <c r="AS84" s="32">
        <f>IFERROR('σ и σw, МПа'!S84*$BH$2,"-")</f>
        <v>830.50000000000011</v>
      </c>
      <c r="AT84" s="32">
        <f>IFERROR('σ и σw, МПа'!T84*$BH$2,"-")</f>
        <v>798.6</v>
      </c>
      <c r="AU84" s="32">
        <f>IFERROR('σ и σw, МПа'!U84*$BH$2,"-")</f>
        <v>776.6</v>
      </c>
      <c r="AV84" s="32">
        <f>IFERROR('σ и σw, МПа'!V84*$BH$2,"-")</f>
        <v>755.7</v>
      </c>
      <c r="AW84" s="32">
        <f>IFERROR('σ и σw, МПа'!W84*$BH$2,"-")</f>
        <v>755.7</v>
      </c>
      <c r="AX84" s="32">
        <f>IFERROR('σ и σw, МПа'!X84*$BH$2,"-")</f>
        <v>701.80000000000007</v>
      </c>
      <c r="AY84" s="32">
        <f>IFERROR('σ и σw, МПа'!Y84*$BH$2,"-")</f>
        <v>668.80000000000007</v>
      </c>
      <c r="AZ84" s="32">
        <f>IFERROR('σ и σw, МПа'!Z84*$BH$2,"-")</f>
        <v>594</v>
      </c>
      <c r="BA84" s="32">
        <f>IFERROR('σ и σw, МПа'!AA84*$BH$2,"-")</f>
        <v>475.20000000000005</v>
      </c>
      <c r="BB84" s="32" t="str">
        <f>IFERROR('σ и σw, МПа'!AB84*$BH$2,"-")</f>
        <v>-</v>
      </c>
      <c r="BC84" s="33" t="str">
        <f>IFERROR('σ и σw, МПа'!AC84*$BH$2,"-")</f>
        <v>-</v>
      </c>
    </row>
    <row r="85" spans="1:55" ht="25.5" x14ac:dyDescent="0.25">
      <c r="A85" s="10" t="str">
        <f>INDEX('Обработка исходного'!B:B,ROW($B$3)+4*(ROW($B85)-ROW($B$3)))</f>
        <v>Сталь легированная</v>
      </c>
      <c r="B85" s="47" t="str">
        <f>INDEX('Обработка исходного'!D:D,ROW($B$3)+4*(ROW($B85)-ROW($B$3)))</f>
        <v>40X</v>
      </c>
      <c r="C85" s="27" t="str">
        <f>'Rp0,2, МПа'!C85</f>
        <v>Прутки и полосы диаметром или толщиной от 150 до 250 мм</v>
      </c>
      <c r="D85" s="31">
        <f>IFERROR('σ и σw, МПа'!D85*$BE$2,"-")</f>
        <v>528.23076923076917</v>
      </c>
      <c r="E85" s="32">
        <f>IFERROR('σ и σw, МПа'!E85*$BE$2,"-")</f>
        <v>528.23076923076917</v>
      </c>
      <c r="F85" s="32">
        <f>IFERROR('σ и σw, МПа'!F85*$BE$2,"-")</f>
        <v>517.46153846153834</v>
      </c>
      <c r="G85" s="32">
        <f>IFERROR('σ и σw, МПа'!G85*$BE$2,"-")</f>
        <v>507.23076923076923</v>
      </c>
      <c r="H85" s="32">
        <f>IFERROR('σ и σw, МПа'!H85*$BE$2,"-")</f>
        <v>501.84615384615381</v>
      </c>
      <c r="I85" s="32">
        <f>IFERROR('σ и σw, МПа'!I85*$BE$2,"-")</f>
        <v>501.84615384615381</v>
      </c>
      <c r="J85" s="32">
        <f>IFERROR('σ и σw, МПа'!J85*$BE$2,"-")</f>
        <v>501.84615384615381</v>
      </c>
      <c r="K85" s="32">
        <f>IFERROR('σ и σw, МПа'!K85*$BE$2,"-")</f>
        <v>443.69230769230762</v>
      </c>
      <c r="L85" s="32">
        <f>IFERROR('σ и σw, МПа'!L85*$BE$2,"-")</f>
        <v>390.92307692307691</v>
      </c>
      <c r="M85" s="32">
        <f>IFERROR('σ и σw, МПа'!M85*$BE$2,"-")</f>
        <v>338.15384615384613</v>
      </c>
      <c r="N85" s="32">
        <f>IFERROR('σ и σw, МПа'!N85*$BE$2,"-")</f>
        <v>280</v>
      </c>
      <c r="O85" s="32" t="str">
        <f>IFERROR('σ и σw, МПа'!O85*$BE$2,"-")</f>
        <v>-</v>
      </c>
      <c r="P85" s="33" t="str">
        <f>IFERROR('σ и σw, МПа'!P85*$BE$2,"-")</f>
        <v>-</v>
      </c>
      <c r="Q85" s="31">
        <f>IFERROR('σ и σw, МПа'!D85*$BF$2,"-")</f>
        <v>679.15384615384619</v>
      </c>
      <c r="R85" s="32">
        <f>IFERROR('σ и σw, МПа'!E85*$BF$2,"-")</f>
        <v>679.15384615384619</v>
      </c>
      <c r="S85" s="32">
        <f>IFERROR('σ и σw, МПа'!F85*$BF$2,"-")</f>
        <v>665.30769230769226</v>
      </c>
      <c r="T85" s="32">
        <f>IFERROR('σ и σw, МПа'!G85*$BF$2,"-")</f>
        <v>652.15384615384619</v>
      </c>
      <c r="U85" s="32">
        <f>IFERROR('σ и σw, МПа'!H85*$BF$2,"-")</f>
        <v>645.23076923076928</v>
      </c>
      <c r="V85" s="32">
        <f>IFERROR('σ и σw, МПа'!I85*$BF$2,"-")</f>
        <v>645.23076923076928</v>
      </c>
      <c r="W85" s="32">
        <f>IFERROR('σ и σw, МПа'!J85*$BF$2,"-")</f>
        <v>645.23076923076928</v>
      </c>
      <c r="X85" s="32">
        <f>IFERROR('σ и σw, МПа'!K85*$BF$2,"-")</f>
        <v>570.46153846153845</v>
      </c>
      <c r="Y85" s="32">
        <f>IFERROR('σ и σw, МПа'!L85*$BF$2,"-")</f>
        <v>502.61538461538464</v>
      </c>
      <c r="Z85" s="32">
        <f>IFERROR('σ и σw, МПа'!M85*$BF$2,"-")</f>
        <v>434.76923076923072</v>
      </c>
      <c r="AA85" s="32">
        <f>IFERROR('σ и σw, МПа'!N85*$BF$2,"-")</f>
        <v>360</v>
      </c>
      <c r="AB85" s="32" t="str">
        <f>IFERROR('σ и σw, МПа'!O85*$BF$2,"-")</f>
        <v>-</v>
      </c>
      <c r="AC85" s="33" t="str">
        <f>IFERROR('σ и σw, МПа'!P85*$BF$2,"-")</f>
        <v>-</v>
      </c>
      <c r="AD85" s="31">
        <f>IFERROR('σ и σw, МПа'!Q85*$BG$2,"-")</f>
        <v>549.5</v>
      </c>
      <c r="AE85" s="32">
        <f>IFERROR('σ и σw, МПа'!R85*$BG$2,"-")</f>
        <v>535.5</v>
      </c>
      <c r="AF85" s="32">
        <f>IFERROR('σ и σw, МПа'!S85*$BG$2,"-")</f>
        <v>528.5</v>
      </c>
      <c r="AG85" s="32">
        <f>IFERROR('σ и σw, МПа'!T85*$BG$2,"-")</f>
        <v>508.2</v>
      </c>
      <c r="AH85" s="32">
        <f>IFERROR('σ и σw, МПа'!U85*$BG$2,"-")</f>
        <v>494.2</v>
      </c>
      <c r="AI85" s="32">
        <f>IFERROR('σ и σw, МПа'!V85*$BG$2,"-")</f>
        <v>480.9</v>
      </c>
      <c r="AJ85" s="32">
        <f>IFERROR('σ и σw, МПа'!W85*$BG$2,"-")</f>
        <v>480.9</v>
      </c>
      <c r="AK85" s="32">
        <f>IFERROR('σ и σw, МПа'!X85*$BG$2,"-")</f>
        <v>446.59999999999997</v>
      </c>
      <c r="AL85" s="32">
        <f>IFERROR('σ и σw, МПа'!Y85*$BG$2,"-")</f>
        <v>425.59999999999997</v>
      </c>
      <c r="AM85" s="32">
        <f>IFERROR('σ и σw, МПа'!Z85*$BG$2,"-")</f>
        <v>378</v>
      </c>
      <c r="AN85" s="32">
        <f>IFERROR('σ и σw, МПа'!AA85*$BG$2,"-")</f>
        <v>302.39999999999998</v>
      </c>
      <c r="AO85" s="32" t="str">
        <f>IFERROR('σ и σw, МПа'!AB85*$BG$2,"-")</f>
        <v>-</v>
      </c>
      <c r="AP85" s="33" t="str">
        <f>IFERROR('σ и σw, МПа'!AC85*$BG$2,"-")</f>
        <v>-</v>
      </c>
      <c r="AQ85" s="31">
        <f>IFERROR('σ и σw, МПа'!Q85*$BH$2,"-")</f>
        <v>863.50000000000011</v>
      </c>
      <c r="AR85" s="32">
        <f>IFERROR('σ и σw, МПа'!R85*$BH$2,"-")</f>
        <v>841.50000000000011</v>
      </c>
      <c r="AS85" s="32">
        <f>IFERROR('σ и σw, МПа'!S85*$BH$2,"-")</f>
        <v>830.50000000000011</v>
      </c>
      <c r="AT85" s="32">
        <f>IFERROR('σ и σw, МПа'!T85*$BH$2,"-")</f>
        <v>798.6</v>
      </c>
      <c r="AU85" s="32">
        <f>IFERROR('σ и σw, МПа'!U85*$BH$2,"-")</f>
        <v>776.6</v>
      </c>
      <c r="AV85" s="32">
        <f>IFERROR('σ и σw, МПа'!V85*$BH$2,"-")</f>
        <v>755.7</v>
      </c>
      <c r="AW85" s="32">
        <f>IFERROR('σ и σw, МПа'!W85*$BH$2,"-")</f>
        <v>755.7</v>
      </c>
      <c r="AX85" s="32">
        <f>IFERROR('σ и σw, МПа'!X85*$BH$2,"-")</f>
        <v>701.80000000000007</v>
      </c>
      <c r="AY85" s="32">
        <f>IFERROR('σ и σw, МПа'!Y85*$BH$2,"-")</f>
        <v>668.80000000000007</v>
      </c>
      <c r="AZ85" s="32">
        <f>IFERROR('σ и σw, МПа'!Z85*$BH$2,"-")</f>
        <v>594</v>
      </c>
      <c r="BA85" s="32">
        <f>IFERROR('σ и σw, МПа'!AA85*$BH$2,"-")</f>
        <v>475.20000000000005</v>
      </c>
      <c r="BB85" s="32" t="str">
        <f>IFERROR('σ и σw, МПа'!AB85*$BH$2,"-")</f>
        <v>-</v>
      </c>
      <c r="BC85" s="33" t="str">
        <f>IFERROR('σ и σw, МПа'!AC85*$BH$2,"-")</f>
        <v>-</v>
      </c>
    </row>
    <row r="86" spans="1:55" ht="25.5" x14ac:dyDescent="0.25">
      <c r="A86" s="10" t="str">
        <f>INDEX('Обработка исходного'!B:B,ROW($B$3)+4*(ROW($B86)-ROW($B$3)))</f>
        <v>Сталь легированная</v>
      </c>
      <c r="B86" s="47" t="str">
        <f>INDEX('Обработка исходного'!D:D,ROW($B$3)+4*(ROW($B86)-ROW($B$3)))</f>
        <v>40X</v>
      </c>
      <c r="C86" s="27" t="str">
        <f>'Rp0,2, МПа'!C86</f>
        <v>Заготовки крепежных деталей диаметром до 300 мм, КП590*</v>
      </c>
      <c r="D86" s="31">
        <f>IFERROR('σ и σw, МПа'!D86*$BE$2,"-")</f>
        <v>396.30769230769232</v>
      </c>
      <c r="E86" s="32">
        <f>IFERROR('σ и σw, МПа'!E86*$BE$2,"-")</f>
        <v>390.92307692307691</v>
      </c>
      <c r="F86" s="32">
        <f>IFERROR('σ и σw, МПа'!F86*$BE$2,"-")</f>
        <v>390.92307692307691</v>
      </c>
      <c r="G86" s="32">
        <f>IFERROR('σ и σw, МПа'!G86*$BE$2,"-")</f>
        <v>380.15384615384613</v>
      </c>
      <c r="H86" s="32">
        <f>IFERROR('σ и σw, МПа'!H86*$BE$2,"-")</f>
        <v>375.30769230769232</v>
      </c>
      <c r="I86" s="32">
        <f>IFERROR('σ и σw, МПа'!I86*$BE$2,"-")</f>
        <v>375.30769230769232</v>
      </c>
      <c r="J86" s="32">
        <f>IFERROR('σ и σw, МПа'!J86*$BE$2,"-")</f>
        <v>375.30769230769232</v>
      </c>
      <c r="K86" s="32">
        <f>IFERROR('σ и σw, МПа'!K86*$BE$2,"-")</f>
        <v>338.15384615384613</v>
      </c>
      <c r="L86" s="32">
        <f>IFERROR('σ и σw, МПа'!L86*$BE$2,"-")</f>
        <v>290.76923076923072</v>
      </c>
      <c r="M86" s="32">
        <f>IFERROR('σ и σw, МПа'!M86*$BE$2,"-")</f>
        <v>248.2307692307692</v>
      </c>
      <c r="N86" s="32">
        <f>IFERROR('σ и σw, МПа'!N86*$BE$2,"-")</f>
        <v>248.2307692307692</v>
      </c>
      <c r="O86" s="32" t="str">
        <f>IFERROR('σ и σw, МПа'!O86*$BE$2,"-")</f>
        <v>-</v>
      </c>
      <c r="P86" s="33" t="str">
        <f>IFERROR('σ и σw, МПа'!P86*$BE$2,"-")</f>
        <v>-</v>
      </c>
      <c r="Q86" s="31">
        <f>IFERROR('σ и σw, МПа'!D86*$BF$2,"-")</f>
        <v>509.5384615384616</v>
      </c>
      <c r="R86" s="32">
        <f>IFERROR('σ и σw, МПа'!E86*$BF$2,"-")</f>
        <v>502.61538461538464</v>
      </c>
      <c r="S86" s="32">
        <f>IFERROR('σ и σw, МПа'!F86*$BF$2,"-")</f>
        <v>502.61538461538464</v>
      </c>
      <c r="T86" s="32">
        <f>IFERROR('σ и σw, МПа'!G86*$BF$2,"-")</f>
        <v>488.76923076923077</v>
      </c>
      <c r="U86" s="32">
        <f>IFERROR('σ и σw, МПа'!H86*$BF$2,"-")</f>
        <v>482.5384615384616</v>
      </c>
      <c r="V86" s="32">
        <f>IFERROR('σ и σw, МПа'!I86*$BF$2,"-")</f>
        <v>482.5384615384616</v>
      </c>
      <c r="W86" s="32">
        <f>IFERROR('σ и σw, МПа'!J86*$BF$2,"-")</f>
        <v>482.5384615384616</v>
      </c>
      <c r="X86" s="32">
        <f>IFERROR('σ и σw, МПа'!K86*$BF$2,"-")</f>
        <v>434.76923076923072</v>
      </c>
      <c r="Y86" s="32">
        <f>IFERROR('σ и σw, МПа'!L86*$BF$2,"-")</f>
        <v>373.84615384615381</v>
      </c>
      <c r="Z86" s="32">
        <f>IFERROR('σ и σw, МПа'!M86*$BF$2,"-")</f>
        <v>319.15384615384613</v>
      </c>
      <c r="AA86" s="32">
        <f>IFERROR('σ и σw, МПа'!N86*$BF$2,"-")</f>
        <v>319.15384615384613</v>
      </c>
      <c r="AB86" s="32" t="str">
        <f>IFERROR('σ и σw, МПа'!O86*$BF$2,"-")</f>
        <v>-</v>
      </c>
      <c r="AC86" s="33" t="str">
        <f>IFERROR('σ и σw, МПа'!P86*$BF$2,"-")</f>
        <v>-</v>
      </c>
      <c r="AD86" s="31">
        <f>IFERROR('σ и σw, МПа'!Q86*$BG$2,"-")</f>
        <v>413</v>
      </c>
      <c r="AE86" s="32">
        <f>IFERROR('σ и σw, МПа'!R86*$BG$2,"-")</f>
        <v>398.29999999999995</v>
      </c>
      <c r="AF86" s="32">
        <f>IFERROR('σ и σw, МПа'!S86*$BG$2,"-")</f>
        <v>398.29999999999995</v>
      </c>
      <c r="AG86" s="32">
        <f>IFERROR('σ и σw, МПа'!T86*$BG$2,"-")</f>
        <v>384.29999999999995</v>
      </c>
      <c r="AH86" s="32">
        <f>IFERROR('σ и σw, МПа'!U86*$BG$2,"-")</f>
        <v>371</v>
      </c>
      <c r="AI86" s="32">
        <f>IFERROR('σ и σw, МПа'!V86*$BG$2,"-")</f>
        <v>350</v>
      </c>
      <c r="AJ86" s="32">
        <f>IFERROR('σ и σw, МПа'!W86*$BG$2,"-")</f>
        <v>350</v>
      </c>
      <c r="AK86" s="32">
        <f>IFERROR('σ и σw, МПа'!X86*$BG$2,"-")</f>
        <v>308.7</v>
      </c>
      <c r="AL86" s="32">
        <f>IFERROR('σ и σw, МПа'!Y86*$BG$2,"-")</f>
        <v>294.7</v>
      </c>
      <c r="AM86" s="32">
        <f>IFERROR('σ и σw, МПа'!Z86*$BG$2,"-")</f>
        <v>274.39999999999998</v>
      </c>
      <c r="AN86" s="32">
        <f>IFERROR('σ и σw, МПа'!AA86*$BG$2,"-")</f>
        <v>212.79999999999998</v>
      </c>
      <c r="AO86" s="32" t="str">
        <f>IFERROR('σ и σw, МПа'!AB86*$BG$2,"-")</f>
        <v>-</v>
      </c>
      <c r="AP86" s="33" t="str">
        <f>IFERROR('σ и σw, МПа'!AC86*$BG$2,"-")</f>
        <v>-</v>
      </c>
      <c r="AQ86" s="31">
        <f>IFERROR('σ и σw, МПа'!Q86*$BH$2,"-")</f>
        <v>649</v>
      </c>
      <c r="AR86" s="32">
        <f>IFERROR('σ и σw, МПа'!R86*$BH$2,"-")</f>
        <v>625.90000000000009</v>
      </c>
      <c r="AS86" s="32">
        <f>IFERROR('σ и σw, МПа'!S86*$BH$2,"-")</f>
        <v>625.90000000000009</v>
      </c>
      <c r="AT86" s="32">
        <f>IFERROR('σ и σw, МПа'!T86*$BH$2,"-")</f>
        <v>603.90000000000009</v>
      </c>
      <c r="AU86" s="32">
        <f>IFERROR('σ и σw, МПа'!U86*$BH$2,"-")</f>
        <v>583</v>
      </c>
      <c r="AV86" s="32">
        <f>IFERROR('σ и σw, МПа'!V86*$BH$2,"-")</f>
        <v>550</v>
      </c>
      <c r="AW86" s="32">
        <f>IFERROR('σ и σw, МПа'!W86*$BH$2,"-")</f>
        <v>550</v>
      </c>
      <c r="AX86" s="32">
        <f>IFERROR('σ и σw, МПа'!X86*$BH$2,"-")</f>
        <v>485.1</v>
      </c>
      <c r="AY86" s="32">
        <f>IFERROR('σ и σw, МПа'!Y86*$BH$2,"-")</f>
        <v>463.1</v>
      </c>
      <c r="AZ86" s="32">
        <f>IFERROR('σ и σw, МПа'!Z86*$BH$2,"-")</f>
        <v>431.20000000000005</v>
      </c>
      <c r="BA86" s="32">
        <f>IFERROR('σ и σw, МПа'!AA86*$BH$2,"-")</f>
        <v>334.40000000000003</v>
      </c>
      <c r="BB86" s="32" t="str">
        <f>IFERROR('σ и σw, МПа'!AB86*$BH$2,"-")</f>
        <v>-</v>
      </c>
      <c r="BC86" s="33" t="str">
        <f>IFERROR('σ и σw, МПа'!AC86*$BH$2,"-")</f>
        <v>-</v>
      </c>
    </row>
    <row r="87" spans="1:55" ht="25.5" x14ac:dyDescent="0.25">
      <c r="A87" s="10" t="str">
        <f>INDEX('Обработка исходного'!B:B,ROW($B$3)+4*(ROW($B87)-ROW($B$3)))</f>
        <v>Сталь легированная</v>
      </c>
      <c r="B87" s="47" t="str">
        <f>INDEX('Обработка исходного'!D:D,ROW($B$3)+4*(ROW($B87)-ROW($B$3)))</f>
        <v>40X</v>
      </c>
      <c r="C87" s="27" t="str">
        <f>'Rp0,2, МПа'!C87</f>
        <v>Поковки диаметром или толщиной от 500 до 800 мм, КП245*</v>
      </c>
      <c r="D87" s="31">
        <f>IFERROR('σ и σw, МПа'!D87*$BE$2,"-")</f>
        <v>228.66666666666666</v>
      </c>
      <c r="E87" s="32">
        <f>IFERROR('σ и σw, МПа'!E87*$BE$2,"-")</f>
        <v>219.33333333333331</v>
      </c>
      <c r="F87" s="32">
        <f>IFERROR('σ и σw, МПа'!F87*$BE$2,"-")</f>
        <v>219.33333333333331</v>
      </c>
      <c r="G87" s="32">
        <f>IFERROR('σ и σw, МПа'!G87*$BE$2,"-")</f>
        <v>210.93333333333331</v>
      </c>
      <c r="H87" s="32">
        <f>IFERROR('σ и σw, МПа'!H87*$BE$2,"-")</f>
        <v>210.93333333333331</v>
      </c>
      <c r="I87" s="32">
        <f>IFERROR('σ и σw, МПа'!I87*$BE$2,"-")</f>
        <v>201.6</v>
      </c>
      <c r="J87" s="32">
        <f>IFERROR('σ и σw, МПа'!J87*$BE$2,"-")</f>
        <v>201.6</v>
      </c>
      <c r="K87" s="32">
        <f>IFERROR('σ и σw, МПа'!K87*$BE$2,"-")</f>
        <v>182.93333333333331</v>
      </c>
      <c r="L87" s="32">
        <f>IFERROR('σ и σw, МПа'!L87*$BE$2,"-")</f>
        <v>173.6</v>
      </c>
      <c r="M87" s="32">
        <f>IFERROR('σ и σw, МПа'!M87*$BE$2,"-")</f>
        <v>155.86666666666665</v>
      </c>
      <c r="N87" s="32">
        <f>IFERROR('σ и σw, МПа'!N87*$BE$2,"-")</f>
        <v>127.86666666666665</v>
      </c>
      <c r="O87" s="32" t="str">
        <f>IFERROR('σ и σw, МПа'!O87*$BE$2,"-")</f>
        <v>-</v>
      </c>
      <c r="P87" s="33" t="str">
        <f>IFERROR('σ и σw, МПа'!P87*$BE$2,"-")</f>
        <v>-</v>
      </c>
      <c r="Q87" s="31">
        <f>IFERROR('σ и σw, МПа'!D87*$BF$2,"-")</f>
        <v>294</v>
      </c>
      <c r="R87" s="32">
        <f>IFERROR('σ и σw, МПа'!E87*$BF$2,"-")</f>
        <v>282</v>
      </c>
      <c r="S87" s="32">
        <f>IFERROR('σ и σw, МПа'!F87*$BF$2,"-")</f>
        <v>282</v>
      </c>
      <c r="T87" s="32">
        <f>IFERROR('σ и σw, МПа'!G87*$BF$2,"-")</f>
        <v>271.2</v>
      </c>
      <c r="U87" s="32">
        <f>IFERROR('σ и σw, МПа'!H87*$BF$2,"-")</f>
        <v>271.2</v>
      </c>
      <c r="V87" s="32">
        <f>IFERROR('σ и σw, МПа'!I87*$BF$2,"-")</f>
        <v>259.2</v>
      </c>
      <c r="W87" s="32">
        <f>IFERROR('σ и σw, МПа'!J87*$BF$2,"-")</f>
        <v>259.2</v>
      </c>
      <c r="X87" s="32">
        <f>IFERROR('σ и σw, МПа'!K87*$BF$2,"-")</f>
        <v>235.2</v>
      </c>
      <c r="Y87" s="32">
        <f>IFERROR('σ и σw, МПа'!L87*$BF$2,"-")</f>
        <v>223.20000000000002</v>
      </c>
      <c r="Z87" s="32">
        <f>IFERROR('σ и σw, МПа'!M87*$BF$2,"-")</f>
        <v>200.4</v>
      </c>
      <c r="AA87" s="32">
        <f>IFERROR('σ и σw, МПа'!N87*$BF$2,"-")</f>
        <v>164.4</v>
      </c>
      <c r="AB87" s="32" t="str">
        <f>IFERROR('σ и σw, МПа'!O87*$BF$2,"-")</f>
        <v>-</v>
      </c>
      <c r="AC87" s="33" t="str">
        <f>IFERROR('σ и σw, МПа'!P87*$BF$2,"-")</f>
        <v>-</v>
      </c>
      <c r="AD87" s="31">
        <f>IFERROR('σ и σw, МПа'!Q87*$BG$2,"-")</f>
        <v>171.5</v>
      </c>
      <c r="AE87" s="32">
        <f>IFERROR('σ и σw, МПа'!R87*$BG$2,"-")</f>
        <v>164.5</v>
      </c>
      <c r="AF87" s="32">
        <f>IFERROR('σ и σw, МПа'!S87*$BG$2,"-")</f>
        <v>164.5</v>
      </c>
      <c r="AG87" s="32">
        <f>IFERROR('σ и σw, МПа'!T87*$BG$2,"-")</f>
        <v>158.19999999999999</v>
      </c>
      <c r="AH87" s="32">
        <f>IFERROR('σ и σw, МПа'!U87*$BG$2,"-")</f>
        <v>158.19999999999999</v>
      </c>
      <c r="AI87" s="32">
        <f>IFERROR('σ и σw, МПа'!V87*$BG$2,"-")</f>
        <v>151.19999999999999</v>
      </c>
      <c r="AJ87" s="32">
        <f>IFERROR('σ и σw, МПа'!W87*$BG$2,"-")</f>
        <v>151.19999999999999</v>
      </c>
      <c r="AK87" s="32">
        <f>IFERROR('σ и σw, МПа'!X87*$BG$2,"-")</f>
        <v>137.19999999999999</v>
      </c>
      <c r="AL87" s="32">
        <f>IFERROR('σ и σw, МПа'!Y87*$BG$2,"-")</f>
        <v>130.19999999999999</v>
      </c>
      <c r="AM87" s="32">
        <f>IFERROR('σ и σw, МПа'!Z87*$BG$2,"-")</f>
        <v>116.89999999999999</v>
      </c>
      <c r="AN87" s="32">
        <f>IFERROR('σ и σw, МПа'!AA87*$BG$2,"-")</f>
        <v>95.899999999999991</v>
      </c>
      <c r="AO87" s="32" t="str">
        <f>IFERROR('σ и σw, МПа'!AB87*$BG$2,"-")</f>
        <v>-</v>
      </c>
      <c r="AP87" s="33" t="str">
        <f>IFERROR('σ и σw, МПа'!AC87*$BG$2,"-")</f>
        <v>-</v>
      </c>
      <c r="AQ87" s="31">
        <f>IFERROR('σ и σw, МПа'!Q87*$BH$2,"-")</f>
        <v>269.5</v>
      </c>
      <c r="AR87" s="32">
        <f>IFERROR('σ и σw, МПа'!R87*$BH$2,"-")</f>
        <v>258.5</v>
      </c>
      <c r="AS87" s="32">
        <f>IFERROR('σ и σw, МПа'!S87*$BH$2,"-")</f>
        <v>258.5</v>
      </c>
      <c r="AT87" s="32">
        <f>IFERROR('σ и σw, МПа'!T87*$BH$2,"-")</f>
        <v>248.60000000000002</v>
      </c>
      <c r="AU87" s="32">
        <f>IFERROR('σ и σw, МПа'!U87*$BH$2,"-")</f>
        <v>248.60000000000002</v>
      </c>
      <c r="AV87" s="32">
        <f>IFERROR('σ и σw, МПа'!V87*$BH$2,"-")</f>
        <v>237.60000000000002</v>
      </c>
      <c r="AW87" s="32">
        <f>IFERROR('σ и σw, МПа'!W87*$BH$2,"-")</f>
        <v>237.60000000000002</v>
      </c>
      <c r="AX87" s="32">
        <f>IFERROR('σ и σw, МПа'!X87*$BH$2,"-")</f>
        <v>215.60000000000002</v>
      </c>
      <c r="AY87" s="32">
        <f>IFERROR('σ и σw, МПа'!Y87*$BH$2,"-")</f>
        <v>204.60000000000002</v>
      </c>
      <c r="AZ87" s="32">
        <f>IFERROR('σ и σw, МПа'!Z87*$BH$2,"-")</f>
        <v>183.70000000000002</v>
      </c>
      <c r="BA87" s="32">
        <f>IFERROR('σ и σw, МПа'!AA87*$BH$2,"-")</f>
        <v>150.70000000000002</v>
      </c>
      <c r="BB87" s="32" t="str">
        <f>IFERROR('σ и σw, МПа'!AB87*$BH$2,"-")</f>
        <v>-</v>
      </c>
      <c r="BC87" s="33" t="str">
        <f>IFERROR('σ и σw, МПа'!AC87*$BH$2,"-")</f>
        <v>-</v>
      </c>
    </row>
    <row r="88" spans="1:55" ht="25.5" x14ac:dyDescent="0.25">
      <c r="A88" s="10" t="str">
        <f>INDEX('Обработка исходного'!B:B,ROW($B$3)+4*(ROW($B88)-ROW($B$3)))</f>
        <v>Сталь легированная</v>
      </c>
      <c r="B88" s="47" t="str">
        <f>INDEX('Обработка исходного'!D:D,ROW($B$3)+4*(ROW($B88)-ROW($B$3)))</f>
        <v>40X</v>
      </c>
      <c r="C88" s="27" t="str">
        <f>'Rp0,2, МПа'!C88</f>
        <v>Поковки диаметром или толщиной от 300 до 800 мм, КП275*</v>
      </c>
      <c r="D88" s="31">
        <f>IFERROR('σ и σw, МПа'!D88*$BE$2,"-")</f>
        <v>256.66666666666669</v>
      </c>
      <c r="E88" s="32">
        <f>IFERROR('σ и σw, МПа'!E88*$BE$2,"-")</f>
        <v>247.33333333333331</v>
      </c>
      <c r="F88" s="32">
        <f>IFERROR('σ и σw, МПа'!F88*$BE$2,"-")</f>
        <v>247.33333333333331</v>
      </c>
      <c r="G88" s="32">
        <f>IFERROR('σ и σw, МПа'!G88*$BE$2,"-")</f>
        <v>237.99999999999997</v>
      </c>
      <c r="H88" s="32">
        <f>IFERROR('σ и σw, МПа'!H88*$BE$2,"-")</f>
        <v>228.66666666666666</v>
      </c>
      <c r="I88" s="32">
        <f>IFERROR('σ и σw, МПа'!I88*$BE$2,"-")</f>
        <v>219.33333333333331</v>
      </c>
      <c r="J88" s="32">
        <f>IFERROR('σ и σw, МПа'!J88*$BE$2,"-")</f>
        <v>219.33333333333331</v>
      </c>
      <c r="K88" s="32">
        <f>IFERROR('σ и σw, МПа'!K88*$BE$2,"-")</f>
        <v>220.26666666666668</v>
      </c>
      <c r="L88" s="32">
        <f>IFERROR('σ и σw, МПа'!L88*$BE$2,"-")</f>
        <v>201.6</v>
      </c>
      <c r="M88" s="32">
        <f>IFERROR('σ и σw, МПа'!M88*$BE$2,"-")</f>
        <v>179.84615384615381</v>
      </c>
      <c r="N88" s="32">
        <f>IFERROR('σ и σw, МПа'!N88*$BE$2,"-")</f>
        <v>146.53333333333333</v>
      </c>
      <c r="O88" s="32" t="str">
        <f>IFERROR('σ и σw, МПа'!O88*$BE$2,"-")</f>
        <v>-</v>
      </c>
      <c r="P88" s="33" t="str">
        <f>IFERROR('σ и σw, МПа'!P88*$BE$2,"-")</f>
        <v>-</v>
      </c>
      <c r="Q88" s="31">
        <f>IFERROR('σ и σw, МПа'!D88*$BF$2,"-")</f>
        <v>330</v>
      </c>
      <c r="R88" s="32">
        <f>IFERROR('σ и σw, МПа'!E88*$BF$2,"-")</f>
        <v>318</v>
      </c>
      <c r="S88" s="32">
        <f>IFERROR('σ и σw, МПа'!F88*$BF$2,"-")</f>
        <v>318</v>
      </c>
      <c r="T88" s="32">
        <f>IFERROR('σ и σw, МПа'!G88*$BF$2,"-")</f>
        <v>306</v>
      </c>
      <c r="U88" s="32">
        <f>IFERROR('σ и σw, МПа'!H88*$BF$2,"-")</f>
        <v>294</v>
      </c>
      <c r="V88" s="32">
        <f>IFERROR('σ и σw, МПа'!I88*$BF$2,"-")</f>
        <v>282</v>
      </c>
      <c r="W88" s="32">
        <f>IFERROR('σ и σw, МПа'!J88*$BF$2,"-")</f>
        <v>282</v>
      </c>
      <c r="X88" s="32">
        <f>IFERROR('σ и σw, МПа'!K88*$BF$2,"-")</f>
        <v>283.20000000000005</v>
      </c>
      <c r="Y88" s="32">
        <f>IFERROR('σ и σw, МПа'!L88*$BF$2,"-")</f>
        <v>259.2</v>
      </c>
      <c r="Z88" s="32">
        <f>IFERROR('σ и σw, МПа'!M88*$BF$2,"-")</f>
        <v>231.23076923076923</v>
      </c>
      <c r="AA88" s="32">
        <f>IFERROR('σ и σw, МПа'!N88*$BF$2,"-")</f>
        <v>188.4</v>
      </c>
      <c r="AB88" s="32" t="str">
        <f>IFERROR('σ и σw, МПа'!O88*$BF$2,"-")</f>
        <v>-</v>
      </c>
      <c r="AC88" s="33" t="str">
        <f>IFERROR('σ и σw, МПа'!P88*$BF$2,"-")</f>
        <v>-</v>
      </c>
      <c r="AD88" s="31">
        <f>IFERROR('σ и σw, МПа'!Q88*$BG$2,"-")</f>
        <v>192.5</v>
      </c>
      <c r="AE88" s="32">
        <f>IFERROR('σ и σw, МПа'!R88*$BG$2,"-")</f>
        <v>185.5</v>
      </c>
      <c r="AF88" s="32">
        <f>IFERROR('σ и σw, МПа'!S88*$BG$2,"-")</f>
        <v>185.5</v>
      </c>
      <c r="AG88" s="32">
        <f>IFERROR('σ и σw, МПа'!T88*$BG$2,"-")</f>
        <v>178.5</v>
      </c>
      <c r="AH88" s="32">
        <f>IFERROR('σ и σw, МПа'!U88*$BG$2,"-")</f>
        <v>171.5</v>
      </c>
      <c r="AI88" s="32">
        <f>IFERROR('σ и σw, МПа'!V88*$BG$2,"-")</f>
        <v>164.5</v>
      </c>
      <c r="AJ88" s="32">
        <f>IFERROR('σ и σw, МПа'!W88*$BG$2,"-")</f>
        <v>164.5</v>
      </c>
      <c r="AK88" s="32">
        <f>IFERROR('σ и σw, МПа'!X88*$BG$2,"-")</f>
        <v>165.2</v>
      </c>
      <c r="AL88" s="32">
        <f>IFERROR('σ и σw, МПа'!Y88*$BG$2,"-")</f>
        <v>151.19999999999999</v>
      </c>
      <c r="AM88" s="32">
        <f>IFERROR('σ и σw, МПа'!Z88*$BG$2,"-")</f>
        <v>137.19999999999999</v>
      </c>
      <c r="AN88" s="32">
        <f>IFERROR('σ и σw, МПа'!AA88*$BG$2,"-")</f>
        <v>109.89999999999999</v>
      </c>
      <c r="AO88" s="32" t="str">
        <f>IFERROR('σ и σw, МПа'!AB88*$BG$2,"-")</f>
        <v>-</v>
      </c>
      <c r="AP88" s="33" t="str">
        <f>IFERROR('σ и σw, МПа'!AC88*$BG$2,"-")</f>
        <v>-</v>
      </c>
      <c r="AQ88" s="31">
        <f>IFERROR('σ и σw, МПа'!Q88*$BH$2,"-")</f>
        <v>302.5</v>
      </c>
      <c r="AR88" s="32">
        <f>IFERROR('σ и σw, МПа'!R88*$BH$2,"-")</f>
        <v>291.5</v>
      </c>
      <c r="AS88" s="32">
        <f>IFERROR('σ и σw, МПа'!S88*$BH$2,"-")</f>
        <v>291.5</v>
      </c>
      <c r="AT88" s="32">
        <f>IFERROR('σ и σw, МПа'!T88*$BH$2,"-")</f>
        <v>280.5</v>
      </c>
      <c r="AU88" s="32">
        <f>IFERROR('σ и σw, МПа'!U88*$BH$2,"-")</f>
        <v>269.5</v>
      </c>
      <c r="AV88" s="32">
        <f>IFERROR('σ и σw, МПа'!V88*$BH$2,"-")</f>
        <v>258.5</v>
      </c>
      <c r="AW88" s="32">
        <f>IFERROR('σ и σw, МПа'!W88*$BH$2,"-")</f>
        <v>258.5</v>
      </c>
      <c r="AX88" s="32">
        <f>IFERROR('σ и σw, МПа'!X88*$BH$2,"-")</f>
        <v>259.60000000000002</v>
      </c>
      <c r="AY88" s="32">
        <f>IFERROR('σ и σw, МПа'!Y88*$BH$2,"-")</f>
        <v>237.60000000000002</v>
      </c>
      <c r="AZ88" s="32">
        <f>IFERROR('σ и σw, МПа'!Z88*$BH$2,"-")</f>
        <v>215.60000000000002</v>
      </c>
      <c r="BA88" s="32">
        <f>IFERROR('σ и σw, МПа'!AA88*$BH$2,"-")</f>
        <v>172.70000000000002</v>
      </c>
      <c r="BB88" s="32" t="str">
        <f>IFERROR('σ и σw, МПа'!AB88*$BH$2,"-")</f>
        <v>-</v>
      </c>
      <c r="BC88" s="33" t="str">
        <f>IFERROR('σ и σw, МПа'!AC88*$BH$2,"-")</f>
        <v>-</v>
      </c>
    </row>
    <row r="89" spans="1:55" x14ac:dyDescent="0.25">
      <c r="A89" s="10" t="str">
        <f>INDEX('Обработка исходного'!B:B,ROW($B$3)+4*(ROW($B89)-ROW($B$3)))</f>
        <v>Сталь легированная</v>
      </c>
      <c r="B89" s="47" t="str">
        <f>INDEX('Обработка исходного'!D:D,ROW($B$3)+4*(ROW($B89)-ROW($B$3)))</f>
        <v>40X</v>
      </c>
      <c r="C89" s="27" t="str">
        <f>'Rp0,2, МПа'!C89</f>
        <v>Поковки диаметром или толщиной до 800 мм, КП315*</v>
      </c>
      <c r="D89" s="31">
        <f>IFERROR('σ и σw, МПа'!D89*$BE$2,"-")</f>
        <v>294</v>
      </c>
      <c r="E89" s="32">
        <f>IFERROR('σ и σw, МПа'!E89*$BE$2,"-")</f>
        <v>283.73333333333329</v>
      </c>
      <c r="F89" s="32">
        <f>IFERROR('σ и σw, МПа'!F89*$BE$2,"-")</f>
        <v>283.73333333333329</v>
      </c>
      <c r="G89" s="32">
        <f>IFERROR('σ и σw, МПа'!G89*$BE$2,"-")</f>
        <v>274.39999999999998</v>
      </c>
      <c r="H89" s="32">
        <f>IFERROR('σ и σw, МПа'!H89*$BE$2,"-")</f>
        <v>265.06666666666666</v>
      </c>
      <c r="I89" s="32">
        <f>IFERROR('σ и σw, МПа'!I89*$BE$2,"-")</f>
        <v>256.66666666666669</v>
      </c>
      <c r="J89" s="32">
        <f>IFERROR('σ и σw, МПа'!J89*$BE$2,"-")</f>
        <v>256.66666666666669</v>
      </c>
      <c r="K89" s="32">
        <f>IFERROR('σ и σw, МПа'!K89*$BE$2,"-")</f>
        <v>237.99999999999997</v>
      </c>
      <c r="L89" s="32">
        <f>IFERROR('σ и σw, МПа'!L89*$BE$2,"-")</f>
        <v>227.2307692307692</v>
      </c>
      <c r="M89" s="32">
        <f>IFERROR('σ и σw, МПа'!M89*$BE$2,"-")</f>
        <v>195.46153846153845</v>
      </c>
      <c r="N89" s="32">
        <f>IFERROR('σ и σw, МПа'!N89*$BE$2,"-")</f>
        <v>165.2</v>
      </c>
      <c r="O89" s="32" t="str">
        <f>IFERROR('σ и σw, МПа'!O89*$BE$2,"-")</f>
        <v>-</v>
      </c>
      <c r="P89" s="33" t="str">
        <f>IFERROR('σ и σw, МПа'!P89*$BE$2,"-")</f>
        <v>-</v>
      </c>
      <c r="Q89" s="31">
        <f>IFERROR('σ и σw, МПа'!D89*$BF$2,"-")</f>
        <v>378</v>
      </c>
      <c r="R89" s="32">
        <f>IFERROR('σ и σw, МПа'!E89*$BF$2,"-")</f>
        <v>364.8</v>
      </c>
      <c r="S89" s="32">
        <f>IFERROR('σ и σw, МПа'!F89*$BF$2,"-")</f>
        <v>364.8</v>
      </c>
      <c r="T89" s="32">
        <f>IFERROR('σ и σw, МПа'!G89*$BF$2,"-")</f>
        <v>352.8</v>
      </c>
      <c r="U89" s="32">
        <f>IFERROR('σ и σw, МПа'!H89*$BF$2,"-")</f>
        <v>340.8</v>
      </c>
      <c r="V89" s="32">
        <f>IFERROR('σ и σw, МПа'!I89*$BF$2,"-")</f>
        <v>330</v>
      </c>
      <c r="W89" s="32">
        <f>IFERROR('σ и σw, МПа'!J89*$BF$2,"-")</f>
        <v>330</v>
      </c>
      <c r="X89" s="32">
        <f>IFERROR('σ и σw, МПа'!K89*$BF$2,"-")</f>
        <v>306</v>
      </c>
      <c r="Y89" s="32">
        <f>IFERROR('σ и σw, МПа'!L89*$BF$2,"-")</f>
        <v>292.15384615384613</v>
      </c>
      <c r="Z89" s="32">
        <f>IFERROR('σ и σw, МПа'!M89*$BF$2,"-")</f>
        <v>251.30769230769232</v>
      </c>
      <c r="AA89" s="32">
        <f>IFERROR('σ и σw, МПа'!N89*$BF$2,"-")</f>
        <v>212.4</v>
      </c>
      <c r="AB89" s="32" t="str">
        <f>IFERROR('σ и σw, МПа'!O89*$BF$2,"-")</f>
        <v>-</v>
      </c>
      <c r="AC89" s="33" t="str">
        <f>IFERROR('σ и σw, МПа'!P89*$BF$2,"-")</f>
        <v>-</v>
      </c>
      <c r="AD89" s="31">
        <f>IFERROR('σ и σw, МПа'!Q89*$BG$2,"-")</f>
        <v>220.5</v>
      </c>
      <c r="AE89" s="32">
        <f>IFERROR('σ и σw, МПа'!R89*$BG$2,"-")</f>
        <v>212.79999999999998</v>
      </c>
      <c r="AF89" s="32">
        <f>IFERROR('σ и σw, МПа'!S89*$BG$2,"-")</f>
        <v>212.79999999999998</v>
      </c>
      <c r="AG89" s="32">
        <f>IFERROR('σ и σw, МПа'!T89*$BG$2,"-")</f>
        <v>205.79999999999998</v>
      </c>
      <c r="AH89" s="32">
        <f>IFERROR('σ и σw, МПа'!U89*$BG$2,"-")</f>
        <v>198.79999999999998</v>
      </c>
      <c r="AI89" s="32">
        <f>IFERROR('σ и σw, МПа'!V89*$BG$2,"-")</f>
        <v>192.5</v>
      </c>
      <c r="AJ89" s="32">
        <f>IFERROR('σ и σw, МПа'!W89*$BG$2,"-")</f>
        <v>192.5</v>
      </c>
      <c r="AK89" s="32">
        <f>IFERROR('σ и σw, МПа'!X89*$BG$2,"-")</f>
        <v>178.5</v>
      </c>
      <c r="AL89" s="32">
        <f>IFERROR('σ и σw, МПа'!Y89*$BG$2,"-")</f>
        <v>171.5</v>
      </c>
      <c r="AM89" s="32">
        <f>IFERROR('σ и σw, МПа'!Z89*$BG$2,"-")</f>
        <v>151.19999999999999</v>
      </c>
      <c r="AN89" s="32">
        <f>IFERROR('σ и σw, МПа'!AA89*$BG$2,"-")</f>
        <v>123.89999999999999</v>
      </c>
      <c r="AO89" s="32" t="str">
        <f>IFERROR('σ и σw, МПа'!AB89*$BG$2,"-")</f>
        <v>-</v>
      </c>
      <c r="AP89" s="33" t="str">
        <f>IFERROR('σ и σw, МПа'!AC89*$BG$2,"-")</f>
        <v>-</v>
      </c>
      <c r="AQ89" s="31">
        <f>IFERROR('σ и σw, МПа'!Q89*$BH$2,"-")</f>
        <v>346.5</v>
      </c>
      <c r="AR89" s="32">
        <f>IFERROR('σ и σw, МПа'!R89*$BH$2,"-")</f>
        <v>334.40000000000003</v>
      </c>
      <c r="AS89" s="32">
        <f>IFERROR('σ и σw, МПа'!S89*$BH$2,"-")</f>
        <v>334.40000000000003</v>
      </c>
      <c r="AT89" s="32">
        <f>IFERROR('σ и σw, МПа'!T89*$BH$2,"-")</f>
        <v>323.40000000000003</v>
      </c>
      <c r="AU89" s="32">
        <f>IFERROR('σ и σw, МПа'!U89*$BH$2,"-")</f>
        <v>312.40000000000003</v>
      </c>
      <c r="AV89" s="32">
        <f>IFERROR('σ и σw, МПа'!V89*$BH$2,"-")</f>
        <v>302.5</v>
      </c>
      <c r="AW89" s="32">
        <f>IFERROR('σ и σw, МПа'!W89*$BH$2,"-")</f>
        <v>302.5</v>
      </c>
      <c r="AX89" s="32">
        <f>IFERROR('σ и σw, МПа'!X89*$BH$2,"-")</f>
        <v>280.5</v>
      </c>
      <c r="AY89" s="32">
        <f>IFERROR('σ и σw, МПа'!Y89*$BH$2,"-")</f>
        <v>269.5</v>
      </c>
      <c r="AZ89" s="32">
        <f>IFERROR('σ и σw, МПа'!Z89*$BH$2,"-")</f>
        <v>237.60000000000002</v>
      </c>
      <c r="BA89" s="32">
        <f>IFERROR('σ и σw, МПа'!AA89*$BH$2,"-")</f>
        <v>194.70000000000002</v>
      </c>
      <c r="BB89" s="32" t="str">
        <f>IFERROR('σ и σw, МПа'!AB89*$BH$2,"-")</f>
        <v>-</v>
      </c>
      <c r="BC89" s="33" t="str">
        <f>IFERROR('σ и σw, МПа'!AC89*$BH$2,"-")</f>
        <v>-</v>
      </c>
    </row>
    <row r="90" spans="1:55" x14ac:dyDescent="0.25">
      <c r="A90" s="10" t="str">
        <f>INDEX('Обработка исходного'!B:B,ROW($B$3)+4*(ROW($B90)-ROW($B$3)))</f>
        <v>Сталь легированная</v>
      </c>
      <c r="B90" s="47" t="str">
        <f>INDEX('Обработка исходного'!D:D,ROW($B$3)+4*(ROW($B90)-ROW($B$3)))</f>
        <v>40X</v>
      </c>
      <c r="C90" s="27" t="str">
        <f>'Rp0,2, МПа'!C90</f>
        <v>Поковки диаметром до 500 мм, КП345*</v>
      </c>
      <c r="D90" s="31">
        <f>IFERROR('σ и σw, МПа'!D90*$BE$2,"-")</f>
        <v>317.69230769230762</v>
      </c>
      <c r="E90" s="32">
        <f>IFERROR('σ и σw, МПа'!E90*$BE$2,"-")</f>
        <v>311.73333333333329</v>
      </c>
      <c r="F90" s="32">
        <f>IFERROR('σ и σw, МПа'!F90*$BE$2,"-")</f>
        <v>310.79999999999995</v>
      </c>
      <c r="G90" s="32">
        <f>IFERROR('σ и σw, МПа'!G90*$BE$2,"-")</f>
        <v>293.06666666666666</v>
      </c>
      <c r="H90" s="32">
        <f>IFERROR('σ и σw, МПа'!H90*$BE$2,"-")</f>
        <v>283.73333333333329</v>
      </c>
      <c r="I90" s="32">
        <f>IFERROR('σ и σw, МПа'!I90*$BE$2,"-")</f>
        <v>283.73333333333329</v>
      </c>
      <c r="J90" s="32">
        <f>IFERROR('σ и σw, МПа'!J90*$BE$2,"-")</f>
        <v>274.39999999999998</v>
      </c>
      <c r="K90" s="32">
        <f>IFERROR('σ и σw, МПа'!K90*$BE$2,"-")</f>
        <v>256.66666666666669</v>
      </c>
      <c r="L90" s="32">
        <f>IFERROR('σ и σw, МПа'!L90*$BE$2,"-")</f>
        <v>232.61538461538461</v>
      </c>
      <c r="M90" s="32">
        <f>IFERROR('σ и σw, МПа'!M90*$BE$2,"-")</f>
        <v>200.84615384615381</v>
      </c>
      <c r="N90" s="32">
        <f>IFERROR('σ и σw, МПа'!N90*$BE$2,"-")</f>
        <v>169.07692307692307</v>
      </c>
      <c r="O90" s="32" t="str">
        <f>IFERROR('σ и σw, МПа'!O90*$BE$2,"-")</f>
        <v>-</v>
      </c>
      <c r="P90" s="33" t="str">
        <f>IFERROR('σ и σw, МПа'!P90*$BE$2,"-")</f>
        <v>-</v>
      </c>
      <c r="Q90" s="31">
        <f>IFERROR('σ и σw, МПа'!D90*$BF$2,"-")</f>
        <v>408.46153846153845</v>
      </c>
      <c r="R90" s="32">
        <f>IFERROR('σ и σw, МПа'!E90*$BF$2,"-")</f>
        <v>400.8</v>
      </c>
      <c r="S90" s="32">
        <f>IFERROR('σ и σw, МПа'!F90*$BF$2,"-")</f>
        <v>399.6</v>
      </c>
      <c r="T90" s="32">
        <f>IFERROR('σ и σw, МПа'!G90*$BF$2,"-")</f>
        <v>376.8</v>
      </c>
      <c r="U90" s="32">
        <f>IFERROR('σ и σw, МПа'!H90*$BF$2,"-")</f>
        <v>364.8</v>
      </c>
      <c r="V90" s="32">
        <f>IFERROR('σ и σw, МПа'!I90*$BF$2,"-")</f>
        <v>364.8</v>
      </c>
      <c r="W90" s="32">
        <f>IFERROR('σ и σw, МПа'!J90*$BF$2,"-")</f>
        <v>352.8</v>
      </c>
      <c r="X90" s="32">
        <f>IFERROR('σ и σw, МПа'!K90*$BF$2,"-")</f>
        <v>330</v>
      </c>
      <c r="Y90" s="32">
        <f>IFERROR('σ и σw, МПа'!L90*$BF$2,"-")</f>
        <v>299.07692307692309</v>
      </c>
      <c r="Z90" s="32">
        <f>IFERROR('σ и σw, МПа'!M90*$BF$2,"-")</f>
        <v>258.23076923076923</v>
      </c>
      <c r="AA90" s="32">
        <f>IFERROR('σ и σw, МПа'!N90*$BF$2,"-")</f>
        <v>217.38461538461536</v>
      </c>
      <c r="AB90" s="32" t="str">
        <f>IFERROR('σ и σw, МПа'!O90*$BF$2,"-")</f>
        <v>-</v>
      </c>
      <c r="AC90" s="33" t="str">
        <f>IFERROR('σ и σw, МПа'!P90*$BF$2,"-")</f>
        <v>-</v>
      </c>
      <c r="AD90" s="31">
        <f>IFERROR('σ и σw, МПа'!Q90*$BG$2,"-")</f>
        <v>241.49999999999997</v>
      </c>
      <c r="AE90" s="32">
        <f>IFERROR('σ и σw, МПа'!R90*$BG$2,"-")</f>
        <v>233.79999999999998</v>
      </c>
      <c r="AF90" s="32">
        <f>IFERROR('σ и σw, МПа'!S90*$BG$2,"-")</f>
        <v>233.1</v>
      </c>
      <c r="AG90" s="32">
        <f>IFERROR('σ и σw, МПа'!T90*$BG$2,"-")</f>
        <v>219.79999999999998</v>
      </c>
      <c r="AH90" s="32">
        <f>IFERROR('σ и σw, МПа'!U90*$BG$2,"-")</f>
        <v>212.79999999999998</v>
      </c>
      <c r="AI90" s="32">
        <f>IFERROR('σ и σw, МПа'!V90*$BG$2,"-")</f>
        <v>212.79999999999998</v>
      </c>
      <c r="AJ90" s="32">
        <f>IFERROR('σ и σw, МПа'!W90*$BG$2,"-")</f>
        <v>205.79999999999998</v>
      </c>
      <c r="AK90" s="32">
        <f>IFERROR('σ и σw, МПа'!X90*$BG$2,"-")</f>
        <v>192.5</v>
      </c>
      <c r="AL90" s="32">
        <f>IFERROR('σ и σw, МПа'!Y90*$BG$2,"-")</f>
        <v>185.5</v>
      </c>
      <c r="AM90" s="32">
        <f>IFERROR('σ и σw, МПа'!Z90*$BG$2,"-")</f>
        <v>164.5</v>
      </c>
      <c r="AN90" s="32">
        <f>IFERROR('σ и σw, МПа'!AA90*$BG$2,"-")</f>
        <v>137.19999999999999</v>
      </c>
      <c r="AO90" s="32" t="str">
        <f>IFERROR('σ и σw, МПа'!AB90*$BG$2,"-")</f>
        <v>-</v>
      </c>
      <c r="AP90" s="33" t="str">
        <f>IFERROR('σ и σw, МПа'!AC90*$BG$2,"-")</f>
        <v>-</v>
      </c>
      <c r="AQ90" s="31">
        <f>IFERROR('σ и σw, МПа'!Q90*$BH$2,"-")</f>
        <v>379.50000000000006</v>
      </c>
      <c r="AR90" s="32">
        <f>IFERROR('σ и σw, МПа'!R90*$BH$2,"-")</f>
        <v>367.40000000000003</v>
      </c>
      <c r="AS90" s="32">
        <f>IFERROR('σ и σw, МПа'!S90*$BH$2,"-")</f>
        <v>366.3</v>
      </c>
      <c r="AT90" s="32">
        <f>IFERROR('σ и σw, МПа'!T90*$BH$2,"-")</f>
        <v>345.40000000000003</v>
      </c>
      <c r="AU90" s="32">
        <f>IFERROR('σ и σw, МПа'!U90*$BH$2,"-")</f>
        <v>334.40000000000003</v>
      </c>
      <c r="AV90" s="32">
        <f>IFERROR('σ и σw, МПа'!V90*$BH$2,"-")</f>
        <v>334.40000000000003</v>
      </c>
      <c r="AW90" s="32">
        <f>IFERROR('σ и σw, МПа'!W90*$BH$2,"-")</f>
        <v>323.40000000000003</v>
      </c>
      <c r="AX90" s="32">
        <f>IFERROR('σ и σw, МПа'!X90*$BH$2,"-")</f>
        <v>302.5</v>
      </c>
      <c r="AY90" s="32">
        <f>IFERROR('σ и σw, МПа'!Y90*$BH$2,"-")</f>
        <v>291.5</v>
      </c>
      <c r="AZ90" s="32">
        <f>IFERROR('σ и σw, МПа'!Z90*$BH$2,"-")</f>
        <v>258.5</v>
      </c>
      <c r="BA90" s="32">
        <f>IFERROR('σ и σw, МПа'!AA90*$BH$2,"-")</f>
        <v>215.60000000000002</v>
      </c>
      <c r="BB90" s="32" t="str">
        <f>IFERROR('σ и σw, МПа'!AB90*$BH$2,"-")</f>
        <v>-</v>
      </c>
      <c r="BC90" s="33" t="str">
        <f>IFERROR('σ и σw, МПа'!AC90*$BH$2,"-")</f>
        <v>-</v>
      </c>
    </row>
    <row r="91" spans="1:55" x14ac:dyDescent="0.25">
      <c r="A91" s="10" t="str">
        <f>INDEX('Обработка исходного'!B:B,ROW($B$3)+4*(ROW($B91)-ROW($B$3)))</f>
        <v>Сталь легированная</v>
      </c>
      <c r="B91" s="47" t="str">
        <f>INDEX('Обработка исходного'!D:D,ROW($B$3)+4*(ROW($B91)-ROW($B$3)))</f>
        <v>40X</v>
      </c>
      <c r="C91" s="27" t="str">
        <f>'Rp0,2, МПа'!C91</f>
        <v>Поковки диаметром до 500 мм, КП395*</v>
      </c>
      <c r="D91" s="31">
        <f>IFERROR('σ и σw, МПа'!D91*$BE$2,"-")</f>
        <v>331.15384615384613</v>
      </c>
      <c r="E91" s="32">
        <f>IFERROR('σ и σw, МПа'!E91*$BE$2,"-")</f>
        <v>327.38461538461536</v>
      </c>
      <c r="F91" s="32">
        <f>IFERROR('σ и σw, МПа'!F91*$BE$2,"-")</f>
        <v>327.38461538461536</v>
      </c>
      <c r="G91" s="32">
        <f>IFERROR('σ и σw, МПа'!G91*$BE$2,"-")</f>
        <v>317.15384615384613</v>
      </c>
      <c r="H91" s="32">
        <f>IFERROR('σ и σw, МПа'!H91*$BE$2,"-")</f>
        <v>317.15384615384613</v>
      </c>
      <c r="I91" s="32">
        <f>IFERROR('σ и σw, МПа'!I91*$BE$2,"-")</f>
        <v>317.15384615384613</v>
      </c>
      <c r="J91" s="32">
        <f>IFERROR('σ и σw, МПа'!J91*$BE$2,"-")</f>
        <v>310.79999999999995</v>
      </c>
      <c r="K91" s="32">
        <f>IFERROR('σ и σw, МПа'!K91*$BE$2,"-")</f>
        <v>280</v>
      </c>
      <c r="L91" s="32">
        <f>IFERROR('σ и σw, МПа'!L91*$BE$2,"-")</f>
        <v>248.76923076923075</v>
      </c>
      <c r="M91" s="32">
        <f>IFERROR('σ и σw, МПа'!M91*$BE$2,"-")</f>
        <v>184.69230769230765</v>
      </c>
      <c r="N91" s="32">
        <f>IFERROR('σ и σw, МПа'!N91*$BE$2,"-")</f>
        <v>148.07692307692307</v>
      </c>
      <c r="O91" s="32" t="str">
        <f>IFERROR('σ и σw, МПа'!O91*$BE$2,"-")</f>
        <v>-</v>
      </c>
      <c r="P91" s="33" t="str">
        <f>IFERROR('σ и σw, МПа'!P91*$BE$2,"-")</f>
        <v>-</v>
      </c>
      <c r="Q91" s="31">
        <f>IFERROR('σ и σw, МПа'!D91*$BF$2,"-")</f>
        <v>425.76923076923072</v>
      </c>
      <c r="R91" s="32">
        <f>IFERROR('σ и σw, МПа'!E91*$BF$2,"-")</f>
        <v>420.92307692307691</v>
      </c>
      <c r="S91" s="32">
        <f>IFERROR('σ и σw, МПа'!F91*$BF$2,"-")</f>
        <v>420.92307692307691</v>
      </c>
      <c r="T91" s="32">
        <f>IFERROR('σ и σw, МПа'!G91*$BF$2,"-")</f>
        <v>407.76923076923072</v>
      </c>
      <c r="U91" s="32">
        <f>IFERROR('σ и σw, МПа'!H91*$BF$2,"-")</f>
        <v>407.76923076923072</v>
      </c>
      <c r="V91" s="32">
        <f>IFERROR('σ и σw, МПа'!I91*$BF$2,"-")</f>
        <v>407.76923076923072</v>
      </c>
      <c r="W91" s="32">
        <f>IFERROR('σ и σw, МПа'!J91*$BF$2,"-")</f>
        <v>399.6</v>
      </c>
      <c r="X91" s="32">
        <f>IFERROR('σ и σw, МПа'!K91*$BF$2,"-")</f>
        <v>360</v>
      </c>
      <c r="Y91" s="32">
        <f>IFERROR('σ и σw, МПа'!L91*$BF$2,"-")</f>
        <v>319.84615384615381</v>
      </c>
      <c r="Z91" s="32">
        <f>IFERROR('σ и σw, МПа'!M91*$BF$2,"-")</f>
        <v>237.46153846153842</v>
      </c>
      <c r="AA91" s="32">
        <f>IFERROR('σ и σw, МПа'!N91*$BF$2,"-")</f>
        <v>190.38461538461536</v>
      </c>
      <c r="AB91" s="32" t="str">
        <f>IFERROR('σ и σw, МПа'!O91*$BF$2,"-")</f>
        <v>-</v>
      </c>
      <c r="AC91" s="33" t="str">
        <f>IFERROR('σ и σw, МПа'!P91*$BF$2,"-")</f>
        <v>-</v>
      </c>
      <c r="AD91" s="31">
        <f>IFERROR('σ и σw, МПа'!Q91*$BG$2,"-")</f>
        <v>276.5</v>
      </c>
      <c r="AE91" s="32">
        <f>IFERROR('σ и σw, МПа'!R91*$BG$2,"-")</f>
        <v>276.5</v>
      </c>
      <c r="AF91" s="32">
        <f>IFERROR('σ и σw, МПа'!S91*$BG$2,"-")</f>
        <v>261.09999999999997</v>
      </c>
      <c r="AG91" s="32">
        <f>IFERROR('σ и σw, МПа'!T91*$BG$2,"-")</f>
        <v>254.1</v>
      </c>
      <c r="AH91" s="32">
        <f>IFERROR('σ и σw, МПа'!U91*$BG$2,"-")</f>
        <v>247.1</v>
      </c>
      <c r="AI91" s="32">
        <f>IFERROR('σ и σw, МПа'!V91*$BG$2,"-")</f>
        <v>240.1</v>
      </c>
      <c r="AJ91" s="32">
        <f>IFERROR('σ и σw, МПа'!W91*$BG$2,"-")</f>
        <v>233.1</v>
      </c>
      <c r="AK91" s="32">
        <f>IFERROR('σ и σw, МПа'!X91*$BG$2,"-")</f>
        <v>219.79999999999998</v>
      </c>
      <c r="AL91" s="32">
        <f>IFERROR('σ и σw, МПа'!Y91*$BG$2,"-")</f>
        <v>212.79999999999998</v>
      </c>
      <c r="AM91" s="32">
        <f>IFERROR('σ и σw, МПа'!Z91*$BG$2,"-")</f>
        <v>185.5</v>
      </c>
      <c r="AN91" s="32">
        <f>IFERROR('σ и σw, МПа'!AA91*$BG$2,"-")</f>
        <v>151.19999999999999</v>
      </c>
      <c r="AO91" s="32" t="str">
        <f>IFERROR('σ и σw, МПа'!AB91*$BG$2,"-")</f>
        <v>-</v>
      </c>
      <c r="AP91" s="33" t="str">
        <f>IFERROR('σ и σw, МПа'!AC91*$BG$2,"-")</f>
        <v>-</v>
      </c>
      <c r="AQ91" s="31">
        <f>IFERROR('σ и σw, МПа'!Q91*$BH$2,"-")</f>
        <v>434.50000000000006</v>
      </c>
      <c r="AR91" s="32">
        <f>IFERROR('σ и σw, МПа'!R91*$BH$2,"-")</f>
        <v>434.50000000000006</v>
      </c>
      <c r="AS91" s="32">
        <f>IFERROR('σ и σw, МПа'!S91*$BH$2,"-")</f>
        <v>410.3</v>
      </c>
      <c r="AT91" s="32">
        <f>IFERROR('σ и σw, МПа'!T91*$BH$2,"-")</f>
        <v>399.3</v>
      </c>
      <c r="AU91" s="32">
        <f>IFERROR('σ и σw, МПа'!U91*$BH$2,"-")</f>
        <v>388.3</v>
      </c>
      <c r="AV91" s="32">
        <f>IFERROR('σ и σw, МПа'!V91*$BH$2,"-")</f>
        <v>377.3</v>
      </c>
      <c r="AW91" s="32">
        <f>IFERROR('σ и σw, МПа'!W91*$BH$2,"-")</f>
        <v>366.3</v>
      </c>
      <c r="AX91" s="32">
        <f>IFERROR('σ и σw, МПа'!X91*$BH$2,"-")</f>
        <v>345.40000000000003</v>
      </c>
      <c r="AY91" s="32">
        <f>IFERROR('σ и σw, МПа'!Y91*$BH$2,"-")</f>
        <v>334.40000000000003</v>
      </c>
      <c r="AZ91" s="32">
        <f>IFERROR('σ и σw, МПа'!Z91*$BH$2,"-")</f>
        <v>291.5</v>
      </c>
      <c r="BA91" s="32">
        <f>IFERROR('σ и σw, МПа'!AA91*$BH$2,"-")</f>
        <v>237.60000000000002</v>
      </c>
      <c r="BB91" s="32" t="str">
        <f>IFERROR('σ и σw, МПа'!AB91*$BH$2,"-")</f>
        <v>-</v>
      </c>
      <c r="BC91" s="33" t="str">
        <f>IFERROR('σ и σw, МПа'!AC91*$BH$2,"-")</f>
        <v>-</v>
      </c>
    </row>
    <row r="92" spans="1:55" x14ac:dyDescent="0.25">
      <c r="A92" s="10" t="str">
        <f>INDEX('Обработка исходного'!B:B,ROW($B$3)+4*(ROW($B92)-ROW($B$3)))</f>
        <v>Сталь легированная</v>
      </c>
      <c r="B92" s="47" t="str">
        <f>INDEX('Обработка исходного'!D:D,ROW($B$3)+4*(ROW($B92)-ROW($B$3)))</f>
        <v>40X</v>
      </c>
      <c r="C92" s="27" t="str">
        <f>'Rp0,2, МПа'!C92</f>
        <v>Поковки диаметром до 300 мм, КП440*</v>
      </c>
      <c r="D92" s="31">
        <f>IFERROR('σ и σw, МПа'!D92*$BE$2,"-")</f>
        <v>341.92307692307691</v>
      </c>
      <c r="E92" s="32">
        <f>IFERROR('σ и σw, МПа'!E92*$BE$2,"-")</f>
        <v>338.15384615384613</v>
      </c>
      <c r="F92" s="32">
        <f>IFERROR('σ и σw, МПа'!F92*$BE$2,"-")</f>
        <v>338.15384615384613</v>
      </c>
      <c r="G92" s="32">
        <f>IFERROR('σ и σw, МПа'!G92*$BE$2,"-")</f>
        <v>327.38461538461536</v>
      </c>
      <c r="H92" s="32">
        <f>IFERROR('σ и σw, МПа'!H92*$BE$2,"-")</f>
        <v>327.38461538461536</v>
      </c>
      <c r="I92" s="32">
        <f>IFERROR('σ и σw, МПа'!I92*$BE$2,"-")</f>
        <v>327.38461538461536</v>
      </c>
      <c r="J92" s="32">
        <f>IFERROR('σ и σw, МПа'!J92*$BE$2,"-")</f>
        <v>327.38461538461536</v>
      </c>
      <c r="K92" s="32">
        <f>IFERROR('σ и σw, МПа'!K92*$BE$2,"-")</f>
        <v>290.76923076923072</v>
      </c>
      <c r="L92" s="32">
        <f>IFERROR('σ и σw, МПа'!L92*$BE$2,"-")</f>
        <v>253.61538461538461</v>
      </c>
      <c r="M92" s="32">
        <f>IFERROR('σ и σw, МПа'!M92*$BE$2,"-")</f>
        <v>221.84615384615381</v>
      </c>
      <c r="N92" s="32">
        <f>IFERROR('σ и σw, МПа'!N92*$BE$2,"-")</f>
        <v>179.84615384615381</v>
      </c>
      <c r="O92" s="32" t="str">
        <f>IFERROR('σ и σw, МПа'!O92*$BE$2,"-")</f>
        <v>-</v>
      </c>
      <c r="P92" s="33" t="str">
        <f>IFERROR('σ и σw, МПа'!P92*$BE$2,"-")</f>
        <v>-</v>
      </c>
      <c r="Q92" s="31">
        <f>IFERROR('σ и σw, МПа'!D92*$BF$2,"-")</f>
        <v>439.61538461538464</v>
      </c>
      <c r="R92" s="32">
        <f>IFERROR('σ и σw, МПа'!E92*$BF$2,"-")</f>
        <v>434.76923076923072</v>
      </c>
      <c r="S92" s="32">
        <f>IFERROR('σ и σw, МПа'!F92*$BF$2,"-")</f>
        <v>434.76923076923072</v>
      </c>
      <c r="T92" s="32">
        <f>IFERROR('σ и σw, МПа'!G92*$BF$2,"-")</f>
        <v>420.92307692307691</v>
      </c>
      <c r="U92" s="32">
        <f>IFERROR('σ и σw, МПа'!H92*$BF$2,"-")</f>
        <v>420.92307692307691</v>
      </c>
      <c r="V92" s="32">
        <f>IFERROR('σ и σw, МПа'!I92*$BF$2,"-")</f>
        <v>420.92307692307691</v>
      </c>
      <c r="W92" s="32">
        <f>IFERROR('σ и σw, МПа'!J92*$BF$2,"-")</f>
        <v>420.92307692307691</v>
      </c>
      <c r="X92" s="32">
        <f>IFERROR('σ и σw, МПа'!K92*$BF$2,"-")</f>
        <v>373.84615384615381</v>
      </c>
      <c r="Y92" s="32">
        <f>IFERROR('σ и σw, МПа'!L92*$BF$2,"-")</f>
        <v>326.07692307692309</v>
      </c>
      <c r="Z92" s="32">
        <f>IFERROR('σ и σw, МПа'!M92*$BF$2,"-")</f>
        <v>285.23076923076923</v>
      </c>
      <c r="AA92" s="32">
        <f>IFERROR('σ и σw, МПа'!N92*$BF$2,"-")</f>
        <v>231.23076923076923</v>
      </c>
      <c r="AB92" s="32" t="str">
        <f>IFERROR('σ и σw, МПа'!O92*$BF$2,"-")</f>
        <v>-</v>
      </c>
      <c r="AC92" s="33" t="str">
        <f>IFERROR('σ и σw, МПа'!P92*$BF$2,"-")</f>
        <v>-</v>
      </c>
      <c r="AD92" s="31">
        <f>IFERROR('σ и σw, МПа'!Q92*$BG$2,"-")</f>
        <v>308</v>
      </c>
      <c r="AE92" s="32">
        <f>IFERROR('σ и σw, МПа'!R92*$BG$2,"-")</f>
        <v>302.39999999999998</v>
      </c>
      <c r="AF92" s="32">
        <f>IFERROR('σ и σw, МПа'!S92*$BG$2,"-")</f>
        <v>295.39999999999998</v>
      </c>
      <c r="AG92" s="32">
        <f>IFERROR('σ и σw, МПа'!T92*$BG$2,"-")</f>
        <v>288.39999999999998</v>
      </c>
      <c r="AH92" s="32">
        <f>IFERROR('σ и σw, МПа'!U92*$BG$2,"-")</f>
        <v>274.39999999999998</v>
      </c>
      <c r="AI92" s="32">
        <f>IFERROR('σ и σw, МПа'!V92*$BG$2,"-")</f>
        <v>274.39999999999998</v>
      </c>
      <c r="AJ92" s="32">
        <f>IFERROR('σ и σw, МПа'!W92*$BG$2,"-")</f>
        <v>274.39999999999998</v>
      </c>
      <c r="AK92" s="32">
        <f>IFERROR('σ и σw, МПа'!X92*$BG$2,"-")</f>
        <v>254.1</v>
      </c>
      <c r="AL92" s="32">
        <f>IFERROR('σ и σw, МПа'!Y92*$BG$2,"-")</f>
        <v>240.1</v>
      </c>
      <c r="AM92" s="32">
        <f>IFERROR('σ и σw, МПа'!Z92*$BG$2,"-")</f>
        <v>212.79999999999998</v>
      </c>
      <c r="AN92" s="32">
        <f>IFERROR('σ и σw, МПа'!AA92*$BG$2,"-")</f>
        <v>171.5</v>
      </c>
      <c r="AO92" s="32" t="str">
        <f>IFERROR('σ и σw, МПа'!AB92*$BG$2,"-")</f>
        <v>-</v>
      </c>
      <c r="AP92" s="33" t="str">
        <f>IFERROR('σ и σw, МПа'!AC92*$BG$2,"-")</f>
        <v>-</v>
      </c>
      <c r="AQ92" s="31">
        <f>IFERROR('σ и σw, МПа'!Q92*$BH$2,"-")</f>
        <v>484.00000000000006</v>
      </c>
      <c r="AR92" s="32">
        <f>IFERROR('σ и σw, МПа'!R92*$BH$2,"-")</f>
        <v>475.20000000000005</v>
      </c>
      <c r="AS92" s="32">
        <f>IFERROR('σ и σw, МПа'!S92*$BH$2,"-")</f>
        <v>464.20000000000005</v>
      </c>
      <c r="AT92" s="32">
        <f>IFERROR('σ и σw, МПа'!T92*$BH$2,"-")</f>
        <v>453.20000000000005</v>
      </c>
      <c r="AU92" s="32">
        <f>IFERROR('σ и σw, МПа'!U92*$BH$2,"-")</f>
        <v>431.20000000000005</v>
      </c>
      <c r="AV92" s="32">
        <f>IFERROR('σ и σw, МПа'!V92*$BH$2,"-")</f>
        <v>431.20000000000005</v>
      </c>
      <c r="AW92" s="32">
        <f>IFERROR('σ и σw, МПа'!W92*$BH$2,"-")</f>
        <v>431.20000000000005</v>
      </c>
      <c r="AX92" s="32">
        <f>IFERROR('σ и σw, МПа'!X92*$BH$2,"-")</f>
        <v>399.3</v>
      </c>
      <c r="AY92" s="32">
        <f>IFERROR('σ и σw, МПа'!Y92*$BH$2,"-")</f>
        <v>377.3</v>
      </c>
      <c r="AZ92" s="32">
        <f>IFERROR('σ и σw, МПа'!Z92*$BH$2,"-")</f>
        <v>334.40000000000003</v>
      </c>
      <c r="BA92" s="32">
        <f>IFERROR('σ и σw, МПа'!AA92*$BH$2,"-")</f>
        <v>269.5</v>
      </c>
      <c r="BB92" s="32" t="str">
        <f>IFERROR('σ и σw, МПа'!AB92*$BH$2,"-")</f>
        <v>-</v>
      </c>
      <c r="BC92" s="33" t="str">
        <f>IFERROR('σ и σw, МПа'!AC92*$BH$2,"-")</f>
        <v>-</v>
      </c>
    </row>
    <row r="93" spans="1:55" x14ac:dyDescent="0.25">
      <c r="A93" s="10" t="str">
        <f>INDEX('Обработка исходного'!B:B,ROW($B$3)+4*(ROW($B93)-ROW($B$3)))</f>
        <v>Сталь легированная</v>
      </c>
      <c r="B93" s="47" t="str">
        <f>INDEX('Обработка исходного'!D:D,ROW($B$3)+4*(ROW($B93)-ROW($B$3)))</f>
        <v>40X</v>
      </c>
      <c r="C93" s="27" t="str">
        <f>'Rp0,2, МПа'!C93</f>
        <v>Поковки диаметром до 300 мм, КП490*</v>
      </c>
      <c r="D93" s="31">
        <f>IFERROR('σ и σw, МПа'!D93*$BE$2,"-")</f>
        <v>352.69230769230762</v>
      </c>
      <c r="E93" s="32">
        <f>IFERROR('σ и σw, МПа'!E93*$BE$2,"-")</f>
        <v>348.38461538461536</v>
      </c>
      <c r="F93" s="32">
        <f>IFERROR('σ и σw, МПа'!F93*$BE$2,"-")</f>
        <v>348.38461538461536</v>
      </c>
      <c r="G93" s="32">
        <f>IFERROR('σ и σw, МПа'!G93*$BE$2,"-")</f>
        <v>338.15384615384613</v>
      </c>
      <c r="H93" s="32">
        <f>IFERROR('σ и σw, МПа'!H93*$BE$2,"-")</f>
        <v>338.15384615384613</v>
      </c>
      <c r="I93" s="32">
        <f>IFERROR('σ и σw, МПа'!I93*$BE$2,"-")</f>
        <v>338.15384615384613</v>
      </c>
      <c r="J93" s="32">
        <f>IFERROR('σ и σw, МПа'!J93*$BE$2,"-")</f>
        <v>338.15384615384613</v>
      </c>
      <c r="K93" s="32">
        <f>IFERROR('σ и σw, МПа'!K93*$BE$2,"-")</f>
        <v>295.61538461538458</v>
      </c>
      <c r="L93" s="32">
        <f>IFERROR('σ и σw, МПа'!L93*$BE$2,"-")</f>
        <v>264.38461538461536</v>
      </c>
      <c r="M93" s="32">
        <f>IFERROR('σ и σw, МПа'!M93*$BE$2,"-")</f>
        <v>227.2307692307692</v>
      </c>
      <c r="N93" s="32">
        <f>IFERROR('σ и σw, МПа'!N93*$BE$2,"-")</f>
        <v>184.69230769230765</v>
      </c>
      <c r="O93" s="32" t="str">
        <f>IFERROR('σ и σw, МПа'!O93*$BE$2,"-")</f>
        <v>-</v>
      </c>
      <c r="P93" s="33" t="str">
        <f>IFERROR('σ и σw, МПа'!P93*$BE$2,"-")</f>
        <v>-</v>
      </c>
      <c r="Q93" s="31">
        <f>IFERROR('σ и σw, МПа'!D93*$BF$2,"-")</f>
        <v>453.46153846153845</v>
      </c>
      <c r="R93" s="32">
        <f>IFERROR('σ и σw, МПа'!E93*$BF$2,"-")</f>
        <v>447.92307692307691</v>
      </c>
      <c r="S93" s="32">
        <f>IFERROR('σ и σw, МПа'!F93*$BF$2,"-")</f>
        <v>447.92307692307691</v>
      </c>
      <c r="T93" s="32">
        <f>IFERROR('σ и σw, МПа'!G93*$BF$2,"-")</f>
        <v>434.76923076923072</v>
      </c>
      <c r="U93" s="32">
        <f>IFERROR('σ и σw, МПа'!H93*$BF$2,"-")</f>
        <v>434.76923076923072</v>
      </c>
      <c r="V93" s="32">
        <f>IFERROR('σ и σw, МПа'!I93*$BF$2,"-")</f>
        <v>434.76923076923072</v>
      </c>
      <c r="W93" s="32">
        <f>IFERROR('σ и σw, МПа'!J93*$BF$2,"-")</f>
        <v>434.76923076923072</v>
      </c>
      <c r="X93" s="32">
        <f>IFERROR('σ и σw, МПа'!K93*$BF$2,"-")</f>
        <v>380.07692307692309</v>
      </c>
      <c r="Y93" s="32">
        <f>IFERROR('σ и σw, МПа'!L93*$BF$2,"-")</f>
        <v>339.92307692307691</v>
      </c>
      <c r="Z93" s="32">
        <f>IFERROR('σ и σw, МПа'!M93*$BF$2,"-")</f>
        <v>292.15384615384613</v>
      </c>
      <c r="AA93" s="32">
        <f>IFERROR('σ и σw, МПа'!N93*$BF$2,"-")</f>
        <v>237.46153846153842</v>
      </c>
      <c r="AB93" s="32" t="str">
        <f>IFERROR('σ и σw, МПа'!O93*$BF$2,"-")</f>
        <v>-</v>
      </c>
      <c r="AC93" s="33" t="str">
        <f>IFERROR('σ и σw, МПа'!P93*$BF$2,"-")</f>
        <v>-</v>
      </c>
      <c r="AD93" s="31">
        <f>IFERROR('σ и σw, МПа'!Q93*$BG$2,"-")</f>
        <v>343</v>
      </c>
      <c r="AE93" s="32">
        <f>IFERROR('σ и σw, МПа'!R93*$BG$2,"-")</f>
        <v>343</v>
      </c>
      <c r="AF93" s="32">
        <f>IFERROR('σ и σw, МПа'!S93*$BG$2,"-")</f>
        <v>329.7</v>
      </c>
      <c r="AG93" s="32">
        <f>IFERROR('σ и σw, МПа'!T93*$BG$2,"-")</f>
        <v>315.7</v>
      </c>
      <c r="AH93" s="32">
        <f>IFERROR('σ и σw, МПа'!U93*$BG$2,"-")</f>
        <v>308.7</v>
      </c>
      <c r="AI93" s="32">
        <f>IFERROR('σ и σw, МПа'!V93*$BG$2,"-")</f>
        <v>302.39999999999998</v>
      </c>
      <c r="AJ93" s="32">
        <f>IFERROR('σ и σw, МПа'!W93*$BG$2,"-")</f>
        <v>295.39999999999998</v>
      </c>
      <c r="AK93" s="32">
        <f>IFERROR('σ и σw, МПа'!X93*$BG$2,"-")</f>
        <v>281.39999999999998</v>
      </c>
      <c r="AL93" s="32">
        <f>IFERROR('σ и σw, МПа'!Y93*$BG$2,"-")</f>
        <v>274.39999999999998</v>
      </c>
      <c r="AM93" s="32">
        <f>IFERROR('σ и σw, МПа'!Z93*$BG$2,"-")</f>
        <v>233.79999999999998</v>
      </c>
      <c r="AN93" s="32">
        <f>IFERROR('σ и σw, МПа'!AA93*$BG$2,"-")</f>
        <v>185.5</v>
      </c>
      <c r="AO93" s="32" t="str">
        <f>IFERROR('σ и σw, МПа'!AB93*$BG$2,"-")</f>
        <v>-</v>
      </c>
      <c r="AP93" s="33" t="str">
        <f>IFERROR('σ и σw, МПа'!AC93*$BG$2,"-")</f>
        <v>-</v>
      </c>
      <c r="AQ93" s="31">
        <f>IFERROR('σ и σw, МПа'!Q93*$BH$2,"-")</f>
        <v>539</v>
      </c>
      <c r="AR93" s="32">
        <f>IFERROR('σ и σw, МПа'!R93*$BH$2,"-")</f>
        <v>539</v>
      </c>
      <c r="AS93" s="32">
        <f>IFERROR('σ и σw, МПа'!S93*$BH$2,"-")</f>
        <v>518.1</v>
      </c>
      <c r="AT93" s="32">
        <f>IFERROR('σ и σw, МПа'!T93*$BH$2,"-")</f>
        <v>496.1</v>
      </c>
      <c r="AU93" s="32">
        <f>IFERROR('σ и σw, МПа'!U93*$BH$2,"-")</f>
        <v>485.1</v>
      </c>
      <c r="AV93" s="32">
        <f>IFERROR('σ и σw, МПа'!V93*$BH$2,"-")</f>
        <v>475.20000000000005</v>
      </c>
      <c r="AW93" s="32">
        <f>IFERROR('σ и σw, МПа'!W93*$BH$2,"-")</f>
        <v>464.20000000000005</v>
      </c>
      <c r="AX93" s="32">
        <f>IFERROR('σ и σw, МПа'!X93*$BH$2,"-")</f>
        <v>442.20000000000005</v>
      </c>
      <c r="AY93" s="32">
        <f>IFERROR('σ и σw, МПа'!Y93*$BH$2,"-")</f>
        <v>431.20000000000005</v>
      </c>
      <c r="AZ93" s="32">
        <f>IFERROR('σ и σw, МПа'!Z93*$BH$2,"-")</f>
        <v>367.40000000000003</v>
      </c>
      <c r="BA93" s="32">
        <f>IFERROR('σ и σw, МПа'!AA93*$BH$2,"-")</f>
        <v>291.5</v>
      </c>
      <c r="BB93" s="32" t="str">
        <f>IFERROR('σ и σw, МПа'!AB93*$BH$2,"-")</f>
        <v>-</v>
      </c>
      <c r="BC93" s="33" t="str">
        <f>IFERROR('σ и σw, МПа'!AC93*$BH$2,"-")</f>
        <v>-</v>
      </c>
    </row>
    <row r="94" spans="1:55" x14ac:dyDescent="0.25">
      <c r="A94" s="10" t="str">
        <f>INDEX('Обработка исходного'!B:B,ROW($B$3)+4*(ROW($B94)-ROW($B$3)))</f>
        <v>Сталь легированная</v>
      </c>
      <c r="B94" s="47" t="str">
        <f>INDEX('Обработка исходного'!D:D,ROW($B$3)+4*(ROW($B94)-ROW($B$3)))</f>
        <v>40X</v>
      </c>
      <c r="C94" s="27" t="str">
        <f>'Rp0,2, МПа'!C94</f>
        <v>Поковки диаметром до 100 мм, КП540*</v>
      </c>
      <c r="D94" s="31">
        <f>IFERROR('σ и σw, МПа'!D94*$BE$2,"-")</f>
        <v>368.84615384615381</v>
      </c>
      <c r="E94" s="32">
        <f>IFERROR('σ и σw, МПа'!E94*$BE$2,"-")</f>
        <v>369.92307692307691</v>
      </c>
      <c r="F94" s="32">
        <f>IFERROR('σ и σw, МПа'!F94*$BE$2,"-")</f>
        <v>364.53846153846149</v>
      </c>
      <c r="G94" s="32">
        <f>IFERROR('σ и σw, МПа'!G94*$BE$2,"-")</f>
        <v>353.76923076923072</v>
      </c>
      <c r="H94" s="32">
        <f>IFERROR('σ и σw, МПа'!H94*$BE$2,"-")</f>
        <v>348.38461538461536</v>
      </c>
      <c r="I94" s="32">
        <f>IFERROR('σ и σw, МПа'!I94*$BE$2,"-")</f>
        <v>348.38461538461536</v>
      </c>
      <c r="J94" s="32">
        <f>IFERROR('σ и σw, МПа'!J94*$BE$2,"-")</f>
        <v>348.38461538461536</v>
      </c>
      <c r="K94" s="32">
        <f>IFERROR('σ и σw, МПа'!K94*$BE$2,"-")</f>
        <v>317.15384615384613</v>
      </c>
      <c r="L94" s="32">
        <f>IFERROR('σ и σw, МПа'!L94*$BE$2,"-")</f>
        <v>274.61538461538458</v>
      </c>
      <c r="M94" s="32">
        <f>IFERROR('σ и σw, МПа'!M94*$BE$2,"-")</f>
        <v>237.46153846153845</v>
      </c>
      <c r="N94" s="32">
        <f>IFERROR('σ и σw, МПа'!N94*$BE$2,"-")</f>
        <v>195.46153846153845</v>
      </c>
      <c r="O94" s="32" t="str">
        <f>IFERROR('σ и σw, МПа'!O94*$BE$2,"-")</f>
        <v>-</v>
      </c>
      <c r="P94" s="33" t="str">
        <f>IFERROR('σ и σw, МПа'!P94*$BE$2,"-")</f>
        <v>-</v>
      </c>
      <c r="Q94" s="31">
        <f>IFERROR('σ и σw, МПа'!D94*$BF$2,"-")</f>
        <v>474.23076923076923</v>
      </c>
      <c r="R94" s="32">
        <f>IFERROR('σ и σw, МПа'!E94*$BF$2,"-")</f>
        <v>475.61538461538464</v>
      </c>
      <c r="S94" s="32">
        <f>IFERROR('σ и σw, МПа'!F94*$BF$2,"-")</f>
        <v>468.69230769230768</v>
      </c>
      <c r="T94" s="32">
        <f>IFERROR('σ и σw, МПа'!G94*$BF$2,"-")</f>
        <v>454.84615384615381</v>
      </c>
      <c r="U94" s="32">
        <f>IFERROR('σ и σw, МПа'!H94*$BF$2,"-")</f>
        <v>447.92307692307691</v>
      </c>
      <c r="V94" s="32">
        <f>IFERROR('σ и σw, МПа'!I94*$BF$2,"-")</f>
        <v>447.92307692307691</v>
      </c>
      <c r="W94" s="32">
        <f>IFERROR('σ и σw, МПа'!J94*$BF$2,"-")</f>
        <v>447.92307692307691</v>
      </c>
      <c r="X94" s="32">
        <f>IFERROR('σ и σw, МПа'!K94*$BF$2,"-")</f>
        <v>407.76923076923072</v>
      </c>
      <c r="Y94" s="32">
        <f>IFERROR('σ и σw, МПа'!L94*$BF$2,"-")</f>
        <v>353.07692307692309</v>
      </c>
      <c r="Z94" s="32">
        <f>IFERROR('σ и σw, МПа'!M94*$BF$2,"-")</f>
        <v>305.30769230769232</v>
      </c>
      <c r="AA94" s="32">
        <f>IFERROR('σ и σw, МПа'!N94*$BF$2,"-")</f>
        <v>251.30769230769232</v>
      </c>
      <c r="AB94" s="32" t="str">
        <f>IFERROR('σ и σw, МПа'!O94*$BF$2,"-")</f>
        <v>-</v>
      </c>
      <c r="AC94" s="33" t="str">
        <f>IFERROR('σ и σw, МПа'!P94*$BF$2,"-")</f>
        <v>-</v>
      </c>
      <c r="AD94" s="31">
        <f>IFERROR('σ и σw, МПа'!Q94*$BG$2,"-")</f>
        <v>378</v>
      </c>
      <c r="AE94" s="32">
        <f>IFERROR('σ и σw, МПа'!R94*$BG$2,"-")</f>
        <v>371</v>
      </c>
      <c r="AF94" s="32">
        <f>IFERROR('σ и σw, МПа'!S94*$BG$2,"-")</f>
        <v>364</v>
      </c>
      <c r="AG94" s="32">
        <f>IFERROR('σ и σw, МПа'!T94*$BG$2,"-")</f>
        <v>350</v>
      </c>
      <c r="AH94" s="32">
        <f>IFERROR('σ и σw, МПа'!U94*$BG$2,"-")</f>
        <v>343.7</v>
      </c>
      <c r="AI94" s="32">
        <f>IFERROR('σ и σw, МПа'!V94*$BG$2,"-")</f>
        <v>329.7</v>
      </c>
      <c r="AJ94" s="32">
        <f>IFERROR('σ и σw, МПа'!W94*$BG$2,"-")</f>
        <v>322.7</v>
      </c>
      <c r="AK94" s="32">
        <f>IFERROR('σ и σw, МПа'!X94*$BG$2,"-")</f>
        <v>308.7</v>
      </c>
      <c r="AL94" s="32">
        <f>IFERROR('σ и σw, МПа'!Y94*$BG$2,"-")</f>
        <v>295.39999999999998</v>
      </c>
      <c r="AM94" s="32">
        <f>IFERROR('σ и σw, МПа'!Z94*$BG$2,"-")</f>
        <v>261.09999999999997</v>
      </c>
      <c r="AN94" s="32">
        <f>IFERROR('σ и σw, МПа'!AA94*$BG$2,"-")</f>
        <v>205.79999999999998</v>
      </c>
      <c r="AO94" s="32" t="str">
        <f>IFERROR('σ и σw, МПа'!AB94*$BG$2,"-")</f>
        <v>-</v>
      </c>
      <c r="AP94" s="33" t="str">
        <f>IFERROR('σ и σw, МПа'!AC94*$BG$2,"-")</f>
        <v>-</v>
      </c>
      <c r="AQ94" s="31">
        <f>IFERROR('σ и σw, МПа'!Q94*$BH$2,"-")</f>
        <v>594</v>
      </c>
      <c r="AR94" s="32">
        <f>IFERROR('σ и σw, МПа'!R94*$BH$2,"-")</f>
        <v>583</v>
      </c>
      <c r="AS94" s="32">
        <f>IFERROR('σ и σw, МПа'!S94*$BH$2,"-")</f>
        <v>572</v>
      </c>
      <c r="AT94" s="32">
        <f>IFERROR('σ и σw, МПа'!T94*$BH$2,"-")</f>
        <v>550</v>
      </c>
      <c r="AU94" s="32">
        <f>IFERROR('σ и σw, МПа'!U94*$BH$2,"-")</f>
        <v>540.1</v>
      </c>
      <c r="AV94" s="32">
        <f>IFERROR('σ и σw, МПа'!V94*$BH$2,"-")</f>
        <v>518.1</v>
      </c>
      <c r="AW94" s="32">
        <f>IFERROR('σ и σw, МПа'!W94*$BH$2,"-")</f>
        <v>507.1</v>
      </c>
      <c r="AX94" s="32">
        <f>IFERROR('σ и σw, МПа'!X94*$BH$2,"-")</f>
        <v>485.1</v>
      </c>
      <c r="AY94" s="32">
        <f>IFERROR('σ и σw, МПа'!Y94*$BH$2,"-")</f>
        <v>464.20000000000005</v>
      </c>
      <c r="AZ94" s="32">
        <f>IFERROR('σ и σw, МПа'!Z94*$BH$2,"-")</f>
        <v>410.3</v>
      </c>
      <c r="BA94" s="32">
        <f>IFERROR('σ и σw, МПа'!AA94*$BH$2,"-")</f>
        <v>323.40000000000003</v>
      </c>
      <c r="BB94" s="32" t="str">
        <f>IFERROR('σ и σw, МПа'!AB94*$BH$2,"-")</f>
        <v>-</v>
      </c>
      <c r="BC94" s="33" t="str">
        <f>IFERROR('σ и σw, МПа'!AC94*$BH$2,"-")</f>
        <v>-</v>
      </c>
    </row>
    <row r="95" spans="1:55" x14ac:dyDescent="0.25">
      <c r="A95" s="10" t="str">
        <f>INDEX('Обработка исходного'!B:B,ROW($B$3)+4*(ROW($B95)-ROW($B$3)))</f>
        <v>Сталь легированная</v>
      </c>
      <c r="B95" s="47" t="str">
        <f>INDEX('Обработка исходного'!D:D,ROW($B$3)+4*(ROW($B95)-ROW($B$3)))</f>
        <v>45Х</v>
      </c>
      <c r="C95" s="27" t="str">
        <f>'Rp0,2, МПа'!C95</f>
        <v>Поковки диаметром до 100 мм, КП315*</v>
      </c>
      <c r="D95" s="31">
        <f>IFERROR('σ и σw, МПа'!D95*$BE$2,"-")</f>
        <v>294</v>
      </c>
      <c r="E95" s="32">
        <f>IFERROR('σ и σw, МПа'!E95*$BE$2,"-")</f>
        <v>283.73333333333329</v>
      </c>
      <c r="F95" s="32">
        <f>IFERROR('σ и σw, МПа'!F95*$BE$2,"-")</f>
        <v>274.39999999999998</v>
      </c>
      <c r="G95" s="32">
        <f>IFERROR('σ и σw, МПа'!G95*$BE$2,"-")</f>
        <v>274.39999999999998</v>
      </c>
      <c r="H95" s="32">
        <f>IFERROR('σ и σw, МПа'!H95*$BE$2,"-")</f>
        <v>265.06666666666666</v>
      </c>
      <c r="I95" s="32">
        <f>IFERROR('σ и σw, МПа'!I95*$BE$2,"-")</f>
        <v>256.66666666666669</v>
      </c>
      <c r="J95" s="32">
        <f>IFERROR('σ и σw, МПа'!J95*$BE$2,"-")</f>
        <v>247.33333333333331</v>
      </c>
      <c r="K95" s="32">
        <f>IFERROR('σ и σw, МПа'!K95*$BE$2,"-")</f>
        <v>237.99999999999997</v>
      </c>
      <c r="L95" s="32">
        <f>IFERROR('σ и σw, МПа'!L95*$BE$2,"-")</f>
        <v>195.46153846153845</v>
      </c>
      <c r="M95" s="32">
        <f>IFERROR('σ и σw, МПа'!M95*$BE$2,"-")</f>
        <v>195.46153846153845</v>
      </c>
      <c r="N95" s="32">
        <f>IFERROR('σ и σw, МПа'!N95*$BE$2,"-")</f>
        <v>158.30769230769229</v>
      </c>
      <c r="O95" s="32" t="str">
        <f>IFERROR('σ и σw, МПа'!O95*$BE$2,"-")</f>
        <v>-</v>
      </c>
      <c r="P95" s="33" t="str">
        <f>IFERROR('σ и σw, МПа'!P95*$BE$2,"-")</f>
        <v>-</v>
      </c>
      <c r="Q95" s="31">
        <f>IFERROR('σ и σw, МПа'!D95*$BF$2,"-")</f>
        <v>378</v>
      </c>
      <c r="R95" s="32">
        <f>IFERROR('σ и σw, МПа'!E95*$BF$2,"-")</f>
        <v>364.8</v>
      </c>
      <c r="S95" s="32">
        <f>IFERROR('σ и σw, МПа'!F95*$BF$2,"-")</f>
        <v>352.8</v>
      </c>
      <c r="T95" s="32">
        <f>IFERROR('σ и σw, МПа'!G95*$BF$2,"-")</f>
        <v>352.8</v>
      </c>
      <c r="U95" s="32">
        <f>IFERROR('σ и σw, МПа'!H95*$BF$2,"-")</f>
        <v>340.8</v>
      </c>
      <c r="V95" s="32">
        <f>IFERROR('σ и σw, МПа'!I95*$BF$2,"-")</f>
        <v>330</v>
      </c>
      <c r="W95" s="32">
        <f>IFERROR('σ и σw, МПа'!J95*$BF$2,"-")</f>
        <v>318</v>
      </c>
      <c r="X95" s="32">
        <f>IFERROR('σ и σw, МПа'!K95*$BF$2,"-")</f>
        <v>306</v>
      </c>
      <c r="Y95" s="32">
        <f>IFERROR('σ и σw, МПа'!L95*$BF$2,"-")</f>
        <v>251.30769230769232</v>
      </c>
      <c r="Z95" s="32">
        <f>IFERROR('σ и σw, МПа'!M95*$BF$2,"-")</f>
        <v>251.30769230769232</v>
      </c>
      <c r="AA95" s="32">
        <f>IFERROR('σ и σw, МПа'!N95*$BF$2,"-")</f>
        <v>203.53846153846152</v>
      </c>
      <c r="AB95" s="32" t="str">
        <f>IFERROR('σ и σw, МПа'!O95*$BF$2,"-")</f>
        <v>-</v>
      </c>
      <c r="AC95" s="33" t="str">
        <f>IFERROR('σ и σw, МПа'!P95*$BF$2,"-")</f>
        <v>-</v>
      </c>
      <c r="AD95" s="31">
        <f>IFERROR('σ и σw, МПа'!Q95*$BG$2,"-")</f>
        <v>220.5</v>
      </c>
      <c r="AE95" s="32">
        <f>IFERROR('σ и σw, МПа'!R95*$BG$2,"-")</f>
        <v>212.79999999999998</v>
      </c>
      <c r="AF95" s="32">
        <f>IFERROR('σ и σw, МПа'!S95*$BG$2,"-")</f>
        <v>205.79999999999998</v>
      </c>
      <c r="AG95" s="32">
        <f>IFERROR('σ и σw, МПа'!T95*$BG$2,"-")</f>
        <v>205.79999999999998</v>
      </c>
      <c r="AH95" s="32">
        <f>IFERROR('σ и σw, МПа'!U95*$BG$2,"-")</f>
        <v>198.79999999999998</v>
      </c>
      <c r="AI95" s="32">
        <f>IFERROR('σ и σw, МПа'!V95*$BG$2,"-")</f>
        <v>192.5</v>
      </c>
      <c r="AJ95" s="32">
        <f>IFERROR('σ и σw, МПа'!W95*$BG$2,"-")</f>
        <v>185.5</v>
      </c>
      <c r="AK95" s="32">
        <f>IFERROR('σ и σw, МПа'!X95*$BG$2,"-")</f>
        <v>178.5</v>
      </c>
      <c r="AL95" s="32">
        <f>IFERROR('σ и σw, МПа'!Y95*$BG$2,"-")</f>
        <v>171.5</v>
      </c>
      <c r="AM95" s="32">
        <f>IFERROR('σ и σw, МПа'!Z95*$BG$2,"-")</f>
        <v>151.19999999999999</v>
      </c>
      <c r="AN95" s="32">
        <f>IFERROR('σ и σw, МПа'!AA95*$BG$2,"-")</f>
        <v>123.89999999999999</v>
      </c>
      <c r="AO95" s="32" t="str">
        <f>IFERROR('σ и σw, МПа'!AB95*$BG$2,"-")</f>
        <v>-</v>
      </c>
      <c r="AP95" s="33" t="str">
        <f>IFERROR('σ и σw, МПа'!AC95*$BG$2,"-")</f>
        <v>-</v>
      </c>
      <c r="AQ95" s="31">
        <f>IFERROR('σ и σw, МПа'!Q95*$BH$2,"-")</f>
        <v>346.5</v>
      </c>
      <c r="AR95" s="32">
        <f>IFERROR('σ и σw, МПа'!R95*$BH$2,"-")</f>
        <v>334.40000000000003</v>
      </c>
      <c r="AS95" s="32">
        <f>IFERROR('σ и σw, МПа'!S95*$BH$2,"-")</f>
        <v>323.40000000000003</v>
      </c>
      <c r="AT95" s="32">
        <f>IFERROR('σ и σw, МПа'!T95*$BH$2,"-")</f>
        <v>323.40000000000003</v>
      </c>
      <c r="AU95" s="32">
        <f>IFERROR('σ и σw, МПа'!U95*$BH$2,"-")</f>
        <v>312.40000000000003</v>
      </c>
      <c r="AV95" s="32">
        <f>IFERROR('σ и σw, МПа'!V95*$BH$2,"-")</f>
        <v>302.5</v>
      </c>
      <c r="AW95" s="32">
        <f>IFERROR('σ и σw, МПа'!W95*$BH$2,"-")</f>
        <v>291.5</v>
      </c>
      <c r="AX95" s="32">
        <f>IFERROR('σ и σw, МПа'!X95*$BH$2,"-")</f>
        <v>280.5</v>
      </c>
      <c r="AY95" s="32">
        <f>IFERROR('σ и σw, МПа'!Y95*$BH$2,"-")</f>
        <v>269.5</v>
      </c>
      <c r="AZ95" s="32">
        <f>IFERROR('σ и σw, МПа'!Z95*$BH$2,"-")</f>
        <v>237.60000000000002</v>
      </c>
      <c r="BA95" s="32">
        <f>IFERROR('σ и σw, МПа'!AA95*$BH$2,"-")</f>
        <v>194.70000000000002</v>
      </c>
      <c r="BB95" s="32" t="str">
        <f>IFERROR('σ и σw, МПа'!AB95*$BH$2,"-")</f>
        <v>-</v>
      </c>
      <c r="BC95" s="33" t="str">
        <f>IFERROR('σ и σw, МПа'!AC95*$BH$2,"-")</f>
        <v>-</v>
      </c>
    </row>
    <row r="96" spans="1:55" x14ac:dyDescent="0.25">
      <c r="A96" s="10" t="str">
        <f>INDEX('Обработка исходного'!B:B,ROW($B$3)+4*(ROW($B96)-ROW($B$3)))</f>
        <v>Сталь легированная</v>
      </c>
      <c r="B96" s="47" t="str">
        <f>INDEX('Обработка исходного'!D:D,ROW($B$3)+4*(ROW($B96)-ROW($B$3)))</f>
        <v>45Х</v>
      </c>
      <c r="C96" s="27" t="str">
        <f>'Rp0,2, МПа'!C96</f>
        <v>Поковки диаметром от 300 до 800 мм, КП315*</v>
      </c>
      <c r="D96" s="31">
        <f>IFERROR('σ и σw, МПа'!D96*$BE$2,"-")</f>
        <v>294</v>
      </c>
      <c r="E96" s="32">
        <f>IFERROR('σ и σw, МПа'!E96*$BE$2,"-")</f>
        <v>283.73333333333329</v>
      </c>
      <c r="F96" s="32">
        <f>IFERROR('σ и σw, МПа'!F96*$BE$2,"-")</f>
        <v>274.39999999999998</v>
      </c>
      <c r="G96" s="32">
        <f>IFERROR('σ и σw, МПа'!G96*$BE$2,"-")</f>
        <v>274.39999999999998</v>
      </c>
      <c r="H96" s="32">
        <f>IFERROR('σ и σw, МПа'!H96*$BE$2,"-")</f>
        <v>265.06666666666666</v>
      </c>
      <c r="I96" s="32">
        <f>IFERROR('σ и σw, МПа'!I96*$BE$2,"-")</f>
        <v>256.66666666666669</v>
      </c>
      <c r="J96" s="32">
        <f>IFERROR('σ и σw, МПа'!J96*$BE$2,"-")</f>
        <v>247.33333333333331</v>
      </c>
      <c r="K96" s="32">
        <f>IFERROR('σ и σw, МПа'!K96*$BE$2,"-")</f>
        <v>238.93333333333331</v>
      </c>
      <c r="L96" s="32">
        <f>IFERROR('σ и σw, МПа'!L96*$BE$2,"-")</f>
        <v>195.46153846153845</v>
      </c>
      <c r="M96" s="32">
        <f>IFERROR('σ и σw, МПа'!M96*$BE$2,"-")</f>
        <v>195.46153846153845</v>
      </c>
      <c r="N96" s="32">
        <f>IFERROR('σ и σw, МПа'!N96*$BE$2,"-")</f>
        <v>158.30769230769229</v>
      </c>
      <c r="O96" s="32" t="str">
        <f>IFERROR('σ и σw, МПа'!O96*$BE$2,"-")</f>
        <v>-</v>
      </c>
      <c r="P96" s="33" t="str">
        <f>IFERROR('σ и σw, МПа'!P96*$BE$2,"-")</f>
        <v>-</v>
      </c>
      <c r="Q96" s="31">
        <f>IFERROR('σ и σw, МПа'!D96*$BF$2,"-")</f>
        <v>378</v>
      </c>
      <c r="R96" s="32">
        <f>IFERROR('σ и σw, МПа'!E96*$BF$2,"-")</f>
        <v>364.8</v>
      </c>
      <c r="S96" s="32">
        <f>IFERROR('σ и σw, МПа'!F96*$BF$2,"-")</f>
        <v>352.8</v>
      </c>
      <c r="T96" s="32">
        <f>IFERROR('σ и σw, МПа'!G96*$BF$2,"-")</f>
        <v>352.8</v>
      </c>
      <c r="U96" s="32">
        <f>IFERROR('σ и σw, МПа'!H96*$BF$2,"-")</f>
        <v>340.8</v>
      </c>
      <c r="V96" s="32">
        <f>IFERROR('σ и σw, МПа'!I96*$BF$2,"-")</f>
        <v>330</v>
      </c>
      <c r="W96" s="32">
        <f>IFERROR('σ и σw, МПа'!J96*$BF$2,"-")</f>
        <v>318</v>
      </c>
      <c r="X96" s="32">
        <f>IFERROR('σ и σw, МПа'!K96*$BF$2,"-")</f>
        <v>307.2</v>
      </c>
      <c r="Y96" s="32">
        <f>IFERROR('σ и σw, МПа'!L96*$BF$2,"-")</f>
        <v>251.30769230769232</v>
      </c>
      <c r="Z96" s="32">
        <f>IFERROR('σ и σw, МПа'!M96*$BF$2,"-")</f>
        <v>251.30769230769232</v>
      </c>
      <c r="AA96" s="32">
        <f>IFERROR('σ и σw, МПа'!N96*$BF$2,"-")</f>
        <v>203.53846153846152</v>
      </c>
      <c r="AB96" s="32" t="str">
        <f>IFERROR('σ и σw, МПа'!O96*$BF$2,"-")</f>
        <v>-</v>
      </c>
      <c r="AC96" s="33" t="str">
        <f>IFERROR('σ и σw, МПа'!P96*$BF$2,"-")</f>
        <v>-</v>
      </c>
      <c r="AD96" s="31">
        <f>IFERROR('σ и σw, МПа'!Q96*$BG$2,"-")</f>
        <v>220.5</v>
      </c>
      <c r="AE96" s="32">
        <f>IFERROR('σ и σw, МПа'!R96*$BG$2,"-")</f>
        <v>212.79999999999998</v>
      </c>
      <c r="AF96" s="32">
        <f>IFERROR('σ и σw, МПа'!S96*$BG$2,"-")</f>
        <v>205.79999999999998</v>
      </c>
      <c r="AG96" s="32">
        <f>IFERROR('σ и σw, МПа'!T96*$BG$2,"-")</f>
        <v>205.79999999999998</v>
      </c>
      <c r="AH96" s="32">
        <f>IFERROR('σ и σw, МПа'!U96*$BG$2,"-")</f>
        <v>198.79999999999998</v>
      </c>
      <c r="AI96" s="32">
        <f>IFERROR('σ и σw, МПа'!V96*$BG$2,"-")</f>
        <v>192.5</v>
      </c>
      <c r="AJ96" s="32">
        <f>IFERROR('σ и σw, МПа'!W96*$BG$2,"-")</f>
        <v>185.5</v>
      </c>
      <c r="AK96" s="32">
        <f>IFERROR('σ и σw, МПа'!X96*$BG$2,"-")</f>
        <v>179.2</v>
      </c>
      <c r="AL96" s="32">
        <f>IFERROR('σ и σw, МПа'!Y96*$BG$2,"-")</f>
        <v>171.5</v>
      </c>
      <c r="AM96" s="32">
        <f>IFERROR('σ и σw, МПа'!Z96*$BG$2,"-")</f>
        <v>151.19999999999999</v>
      </c>
      <c r="AN96" s="32">
        <f>IFERROR('σ и σw, МПа'!AA96*$BG$2,"-")</f>
        <v>123.89999999999999</v>
      </c>
      <c r="AO96" s="32" t="str">
        <f>IFERROR('σ и σw, МПа'!AB96*$BG$2,"-")</f>
        <v>-</v>
      </c>
      <c r="AP96" s="33" t="str">
        <f>IFERROR('σ и σw, МПа'!AC96*$BG$2,"-")</f>
        <v>-</v>
      </c>
      <c r="AQ96" s="31">
        <f>IFERROR('σ и σw, МПа'!Q96*$BH$2,"-")</f>
        <v>346.5</v>
      </c>
      <c r="AR96" s="32">
        <f>IFERROR('σ и σw, МПа'!R96*$BH$2,"-")</f>
        <v>334.40000000000003</v>
      </c>
      <c r="AS96" s="32">
        <f>IFERROR('σ и σw, МПа'!S96*$BH$2,"-")</f>
        <v>323.40000000000003</v>
      </c>
      <c r="AT96" s="32">
        <f>IFERROR('σ и σw, МПа'!T96*$BH$2,"-")</f>
        <v>323.40000000000003</v>
      </c>
      <c r="AU96" s="32">
        <f>IFERROR('σ и σw, МПа'!U96*$BH$2,"-")</f>
        <v>312.40000000000003</v>
      </c>
      <c r="AV96" s="32">
        <f>IFERROR('σ и σw, МПа'!V96*$BH$2,"-")</f>
        <v>302.5</v>
      </c>
      <c r="AW96" s="32">
        <f>IFERROR('σ и σw, МПа'!W96*$BH$2,"-")</f>
        <v>291.5</v>
      </c>
      <c r="AX96" s="32">
        <f>IFERROR('σ и σw, МПа'!X96*$BH$2,"-")</f>
        <v>281.60000000000002</v>
      </c>
      <c r="AY96" s="32">
        <f>IFERROR('σ и σw, МПа'!Y96*$BH$2,"-")</f>
        <v>269.5</v>
      </c>
      <c r="AZ96" s="32">
        <f>IFERROR('σ и σw, МПа'!Z96*$BH$2,"-")</f>
        <v>237.60000000000002</v>
      </c>
      <c r="BA96" s="32">
        <f>IFERROR('σ и σw, МПа'!AA96*$BH$2,"-")</f>
        <v>194.70000000000002</v>
      </c>
      <c r="BB96" s="32" t="str">
        <f>IFERROR('σ и σw, МПа'!AB96*$BH$2,"-")</f>
        <v>-</v>
      </c>
      <c r="BC96" s="33" t="str">
        <f>IFERROR('σ и σw, МПа'!AC96*$BH$2,"-")</f>
        <v>-</v>
      </c>
    </row>
    <row r="97" spans="1:55" x14ac:dyDescent="0.25">
      <c r="A97" s="10" t="str">
        <f>INDEX('Обработка исходного'!B:B,ROW($B$3)+4*(ROW($B97)-ROW($B$3)))</f>
        <v>Сталь легированная</v>
      </c>
      <c r="B97" s="47" t="str">
        <f>INDEX('Обработка исходного'!D:D,ROW($B$3)+4*(ROW($B97)-ROW($B$3)))</f>
        <v>45Х</v>
      </c>
      <c r="C97" s="27" t="str">
        <f>'Rp0,2, МПа'!C97</f>
        <v>Поковки диаметром до 800 мм, КП345*</v>
      </c>
      <c r="D97" s="31">
        <f>IFERROR('σ и σw, МПа'!D97*$BE$2,"-")</f>
        <v>317.69230769230762</v>
      </c>
      <c r="E97" s="32">
        <f>IFERROR('σ и σw, МПа'!E97*$BE$2,"-")</f>
        <v>311.73333333333329</v>
      </c>
      <c r="F97" s="32">
        <f>IFERROR('σ и σw, МПа'!F97*$BE$2,"-")</f>
        <v>302.39999999999998</v>
      </c>
      <c r="G97" s="32">
        <f>IFERROR('σ и σw, МПа'!G97*$BE$2,"-")</f>
        <v>293.06666666666666</v>
      </c>
      <c r="H97" s="32">
        <f>IFERROR('σ и σw, МПа'!H97*$BE$2,"-")</f>
        <v>283.73333333333329</v>
      </c>
      <c r="I97" s="32">
        <f>IFERROR('σ и σw, МПа'!I97*$BE$2,"-")</f>
        <v>283.73333333333329</v>
      </c>
      <c r="J97" s="32">
        <f>IFERROR('σ и σw, МПа'!J97*$BE$2,"-")</f>
        <v>274.39999999999998</v>
      </c>
      <c r="K97" s="32">
        <f>IFERROR('σ и σw, МПа'!K97*$BE$2,"-")</f>
        <v>256.66666666666669</v>
      </c>
      <c r="L97" s="32">
        <f>IFERROR('σ и σw, МПа'!L97*$BE$2,"-")</f>
        <v>200.84615384615381</v>
      </c>
      <c r="M97" s="32">
        <f>IFERROR('σ и σw, МПа'!M97*$BE$2,"-")</f>
        <v>200.84615384615381</v>
      </c>
      <c r="N97" s="32">
        <f>IFERROR('σ и σw, МПа'!N97*$BE$2,"-")</f>
        <v>163.69230769230768</v>
      </c>
      <c r="O97" s="32" t="str">
        <f>IFERROR('σ и σw, МПа'!O97*$BE$2,"-")</f>
        <v>-</v>
      </c>
      <c r="P97" s="33" t="str">
        <f>IFERROR('σ и σw, МПа'!P97*$BE$2,"-")</f>
        <v>-</v>
      </c>
      <c r="Q97" s="31">
        <f>IFERROR('σ и σw, МПа'!D97*$BF$2,"-")</f>
        <v>408.46153846153845</v>
      </c>
      <c r="R97" s="32">
        <f>IFERROR('σ и σw, МПа'!E97*$BF$2,"-")</f>
        <v>400.8</v>
      </c>
      <c r="S97" s="32">
        <f>IFERROR('σ и σw, МПа'!F97*$BF$2,"-")</f>
        <v>388.8</v>
      </c>
      <c r="T97" s="32">
        <f>IFERROR('σ и σw, МПа'!G97*$BF$2,"-")</f>
        <v>376.8</v>
      </c>
      <c r="U97" s="32">
        <f>IFERROR('σ и σw, МПа'!H97*$BF$2,"-")</f>
        <v>364.8</v>
      </c>
      <c r="V97" s="32">
        <f>IFERROR('σ и σw, МПа'!I97*$BF$2,"-")</f>
        <v>364.8</v>
      </c>
      <c r="W97" s="32">
        <f>IFERROR('σ и σw, МПа'!J97*$BF$2,"-")</f>
        <v>352.8</v>
      </c>
      <c r="X97" s="32">
        <f>IFERROR('σ и σw, МПа'!K97*$BF$2,"-")</f>
        <v>330</v>
      </c>
      <c r="Y97" s="32">
        <f>IFERROR('σ и σw, МПа'!L97*$BF$2,"-")</f>
        <v>258.23076923076923</v>
      </c>
      <c r="Z97" s="32">
        <f>IFERROR('σ и σw, МПа'!M97*$BF$2,"-")</f>
        <v>258.23076923076923</v>
      </c>
      <c r="AA97" s="32">
        <f>IFERROR('σ и σw, МПа'!N97*$BF$2,"-")</f>
        <v>210.46153846153845</v>
      </c>
      <c r="AB97" s="32" t="str">
        <f>IFERROR('σ и σw, МПа'!O97*$BF$2,"-")</f>
        <v>-</v>
      </c>
      <c r="AC97" s="33" t="str">
        <f>IFERROR('σ и σw, МПа'!P97*$BF$2,"-")</f>
        <v>-</v>
      </c>
      <c r="AD97" s="31">
        <f>IFERROR('σ и σw, МПа'!Q97*$BG$2,"-")</f>
        <v>241.49999999999997</v>
      </c>
      <c r="AE97" s="32">
        <f>IFERROR('σ и σw, МПа'!R97*$BG$2,"-")</f>
        <v>233.79999999999998</v>
      </c>
      <c r="AF97" s="32">
        <f>IFERROR('σ и σw, МПа'!S97*$BG$2,"-")</f>
        <v>226.79999999999998</v>
      </c>
      <c r="AG97" s="32">
        <f>IFERROR('σ и σw, МПа'!T97*$BG$2,"-")</f>
        <v>219.79999999999998</v>
      </c>
      <c r="AH97" s="32">
        <f>IFERROR('σ и σw, МПа'!U97*$BG$2,"-")</f>
        <v>212.79999999999998</v>
      </c>
      <c r="AI97" s="32">
        <f>IFERROR('σ и σw, МПа'!V97*$BG$2,"-")</f>
        <v>212.79999999999998</v>
      </c>
      <c r="AJ97" s="32">
        <f>IFERROR('σ и σw, МПа'!W97*$BG$2,"-")</f>
        <v>205.79999999999998</v>
      </c>
      <c r="AK97" s="32">
        <f>IFERROR('σ и σw, МПа'!X97*$BG$2,"-")</f>
        <v>192.5</v>
      </c>
      <c r="AL97" s="32">
        <f>IFERROR('σ и σw, МПа'!Y97*$BG$2,"-")</f>
        <v>185.5</v>
      </c>
      <c r="AM97" s="32">
        <f>IFERROR('σ и σw, МПа'!Z97*$BG$2,"-")</f>
        <v>164.5</v>
      </c>
      <c r="AN97" s="32">
        <f>IFERROR('σ и σw, МПа'!AA97*$BG$2,"-")</f>
        <v>130.19999999999999</v>
      </c>
      <c r="AO97" s="32" t="str">
        <f>IFERROR('σ и σw, МПа'!AB97*$BG$2,"-")</f>
        <v>-</v>
      </c>
      <c r="AP97" s="33" t="str">
        <f>IFERROR('σ и σw, МПа'!AC97*$BG$2,"-")</f>
        <v>-</v>
      </c>
      <c r="AQ97" s="31">
        <f>IFERROR('σ и σw, МПа'!Q97*$BH$2,"-")</f>
        <v>379.50000000000006</v>
      </c>
      <c r="AR97" s="32">
        <f>IFERROR('σ и σw, МПа'!R97*$BH$2,"-")</f>
        <v>367.40000000000003</v>
      </c>
      <c r="AS97" s="32">
        <f>IFERROR('σ и σw, МПа'!S97*$BH$2,"-")</f>
        <v>356.40000000000003</v>
      </c>
      <c r="AT97" s="32">
        <f>IFERROR('σ и σw, МПа'!T97*$BH$2,"-")</f>
        <v>345.40000000000003</v>
      </c>
      <c r="AU97" s="32">
        <f>IFERROR('σ и σw, МПа'!U97*$BH$2,"-")</f>
        <v>334.40000000000003</v>
      </c>
      <c r="AV97" s="32">
        <f>IFERROR('σ и σw, МПа'!V97*$BH$2,"-")</f>
        <v>334.40000000000003</v>
      </c>
      <c r="AW97" s="32">
        <f>IFERROR('σ и σw, МПа'!W97*$BH$2,"-")</f>
        <v>323.40000000000003</v>
      </c>
      <c r="AX97" s="32">
        <f>IFERROR('σ и σw, МПа'!X97*$BH$2,"-")</f>
        <v>302.5</v>
      </c>
      <c r="AY97" s="32">
        <f>IFERROR('σ и σw, МПа'!Y97*$BH$2,"-")</f>
        <v>291.5</v>
      </c>
      <c r="AZ97" s="32">
        <f>IFERROR('σ и σw, МПа'!Z97*$BH$2,"-")</f>
        <v>258.5</v>
      </c>
      <c r="BA97" s="32">
        <f>IFERROR('σ и σw, МПа'!AA97*$BH$2,"-")</f>
        <v>204.60000000000002</v>
      </c>
      <c r="BB97" s="32" t="str">
        <f>IFERROR('σ и σw, МПа'!AB97*$BH$2,"-")</f>
        <v>-</v>
      </c>
      <c r="BC97" s="33" t="str">
        <f>IFERROR('σ и σw, МПа'!AC97*$BH$2,"-")</f>
        <v>-</v>
      </c>
    </row>
    <row r="98" spans="1:55" x14ac:dyDescent="0.25">
      <c r="A98" s="10" t="str">
        <f>INDEX('Обработка исходного'!B:B,ROW($B$3)+4*(ROW($B98)-ROW($B$3)))</f>
        <v>Сталь легированная</v>
      </c>
      <c r="B98" s="47" t="str">
        <f>INDEX('Обработка исходного'!D:D,ROW($B$3)+4*(ROW($B98)-ROW($B$3)))</f>
        <v>45Х</v>
      </c>
      <c r="C98" s="27" t="str">
        <f>'Rp0,2, МПа'!C98</f>
        <v>Поковки диаметром от 100 до 500 мм, КП395*</v>
      </c>
      <c r="D98" s="31">
        <f>IFERROR('σ и σw, МПа'!D98*$BE$2,"-")</f>
        <v>331.15384615384613</v>
      </c>
      <c r="E98" s="32">
        <f>IFERROR('σ и σw, МПа'!E98*$BE$2,"-")</f>
        <v>327.38461538461536</v>
      </c>
      <c r="F98" s="32">
        <f>IFERROR('σ и σw, МПа'!F98*$BE$2,"-")</f>
        <v>327.38461538461536</v>
      </c>
      <c r="G98" s="32">
        <f>IFERROR('σ и σw, МПа'!G98*$BE$2,"-")</f>
        <v>317.15384615384613</v>
      </c>
      <c r="H98" s="32">
        <f>IFERROR('σ и σw, МПа'!H98*$BE$2,"-")</f>
        <v>317.15384615384613</v>
      </c>
      <c r="I98" s="32">
        <f>IFERROR('σ и σw, МПа'!I98*$BE$2,"-")</f>
        <v>317.15384615384613</v>
      </c>
      <c r="J98" s="32">
        <f>IFERROR('σ и σw, МПа'!J98*$BE$2,"-")</f>
        <v>310.79999999999995</v>
      </c>
      <c r="K98" s="32">
        <f>IFERROR('σ и σw, МПа'!K98*$BE$2,"-")</f>
        <v>280</v>
      </c>
      <c r="L98" s="32">
        <f>IFERROR('σ и σw, МПа'!L98*$BE$2,"-")</f>
        <v>211.07692307692307</v>
      </c>
      <c r="M98" s="32">
        <f>IFERROR('σ и σw, МПа'!M98*$BE$2,"-")</f>
        <v>211.07692307692307</v>
      </c>
      <c r="N98" s="32">
        <f>IFERROR('σ и σw, МПа'!N98*$BE$2,"-")</f>
        <v>174.46153846153845</v>
      </c>
      <c r="O98" s="32" t="str">
        <f>IFERROR('σ и σw, МПа'!O98*$BE$2,"-")</f>
        <v>-</v>
      </c>
      <c r="P98" s="33" t="str">
        <f>IFERROR('σ и σw, МПа'!P98*$BE$2,"-")</f>
        <v>-</v>
      </c>
      <c r="Q98" s="31">
        <f>IFERROR('σ и σw, МПа'!D98*$BF$2,"-")</f>
        <v>425.76923076923072</v>
      </c>
      <c r="R98" s="32">
        <f>IFERROR('σ и σw, МПа'!E98*$BF$2,"-")</f>
        <v>420.92307692307691</v>
      </c>
      <c r="S98" s="32">
        <f>IFERROR('σ и σw, МПа'!F98*$BF$2,"-")</f>
        <v>420.92307692307691</v>
      </c>
      <c r="T98" s="32">
        <f>IFERROR('σ и σw, МПа'!G98*$BF$2,"-")</f>
        <v>407.76923076923072</v>
      </c>
      <c r="U98" s="32">
        <f>IFERROR('σ и σw, МПа'!H98*$BF$2,"-")</f>
        <v>407.76923076923072</v>
      </c>
      <c r="V98" s="32">
        <f>IFERROR('σ и σw, МПа'!I98*$BF$2,"-")</f>
        <v>407.76923076923072</v>
      </c>
      <c r="W98" s="32">
        <f>IFERROR('σ и σw, МПа'!J98*$BF$2,"-")</f>
        <v>399.6</v>
      </c>
      <c r="X98" s="32">
        <f>IFERROR('σ и σw, МПа'!K98*$BF$2,"-")</f>
        <v>360</v>
      </c>
      <c r="Y98" s="32">
        <f>IFERROR('σ и σw, МПа'!L98*$BF$2,"-")</f>
        <v>271.38461538461542</v>
      </c>
      <c r="Z98" s="32">
        <f>IFERROR('σ и σw, МПа'!M98*$BF$2,"-")</f>
        <v>271.38461538461542</v>
      </c>
      <c r="AA98" s="32">
        <f>IFERROR('σ и σw, МПа'!N98*$BF$2,"-")</f>
        <v>224.30769230769232</v>
      </c>
      <c r="AB98" s="32" t="str">
        <f>IFERROR('σ и σw, МПа'!O98*$BF$2,"-")</f>
        <v>-</v>
      </c>
      <c r="AC98" s="33" t="str">
        <f>IFERROR('σ и σw, МПа'!P98*$BF$2,"-")</f>
        <v>-</v>
      </c>
      <c r="AD98" s="31">
        <f>IFERROR('σ и σw, МПа'!Q98*$BG$2,"-")</f>
        <v>276.5</v>
      </c>
      <c r="AE98" s="32">
        <f>IFERROR('σ и σw, МПа'!R98*$BG$2,"-")</f>
        <v>268.09999999999997</v>
      </c>
      <c r="AF98" s="32">
        <f>IFERROR('σ и σw, МПа'!S98*$BG$2,"-")</f>
        <v>261.09999999999997</v>
      </c>
      <c r="AG98" s="32">
        <f>IFERROR('σ и σw, МПа'!T98*$BG$2,"-")</f>
        <v>254.1</v>
      </c>
      <c r="AH98" s="32">
        <f>IFERROR('σ и σw, МПа'!U98*$BG$2,"-")</f>
        <v>247.1</v>
      </c>
      <c r="AI98" s="32">
        <f>IFERROR('σ и σw, МПа'!V98*$BG$2,"-")</f>
        <v>240.1</v>
      </c>
      <c r="AJ98" s="32">
        <f>IFERROR('σ и σw, МПа'!W98*$BG$2,"-")</f>
        <v>233.1</v>
      </c>
      <c r="AK98" s="32">
        <f>IFERROR('σ и σw, МПа'!X98*$BG$2,"-")</f>
        <v>219.79999999999998</v>
      </c>
      <c r="AL98" s="32">
        <f>IFERROR('σ и σw, МПа'!Y98*$BG$2,"-")</f>
        <v>212.79999999999998</v>
      </c>
      <c r="AM98" s="32">
        <f>IFERROR('σ и σw, МПа'!Z98*$BG$2,"-")</f>
        <v>185.5</v>
      </c>
      <c r="AN98" s="32">
        <f>IFERROR('σ и σw, МПа'!AA98*$BG$2,"-")</f>
        <v>151.19999999999999</v>
      </c>
      <c r="AO98" s="32" t="str">
        <f>IFERROR('σ и σw, МПа'!AB98*$BG$2,"-")</f>
        <v>-</v>
      </c>
      <c r="AP98" s="33" t="str">
        <f>IFERROR('σ и σw, МПа'!AC98*$BG$2,"-")</f>
        <v>-</v>
      </c>
      <c r="AQ98" s="31">
        <f>IFERROR('σ и σw, МПа'!Q98*$BH$2,"-")</f>
        <v>434.50000000000006</v>
      </c>
      <c r="AR98" s="32">
        <f>IFERROR('σ и σw, МПа'!R98*$BH$2,"-")</f>
        <v>421.3</v>
      </c>
      <c r="AS98" s="32">
        <f>IFERROR('σ и σw, МПа'!S98*$BH$2,"-")</f>
        <v>410.3</v>
      </c>
      <c r="AT98" s="32">
        <f>IFERROR('σ и σw, МПа'!T98*$BH$2,"-")</f>
        <v>399.3</v>
      </c>
      <c r="AU98" s="32">
        <f>IFERROR('σ и σw, МПа'!U98*$BH$2,"-")</f>
        <v>388.3</v>
      </c>
      <c r="AV98" s="32">
        <f>IFERROR('σ и σw, МПа'!V98*$BH$2,"-")</f>
        <v>377.3</v>
      </c>
      <c r="AW98" s="32">
        <f>IFERROR('σ и σw, МПа'!W98*$BH$2,"-")</f>
        <v>366.3</v>
      </c>
      <c r="AX98" s="32">
        <f>IFERROR('σ и σw, МПа'!X98*$BH$2,"-")</f>
        <v>345.40000000000003</v>
      </c>
      <c r="AY98" s="32">
        <f>IFERROR('σ и σw, МПа'!Y98*$BH$2,"-")</f>
        <v>334.40000000000003</v>
      </c>
      <c r="AZ98" s="32">
        <f>IFERROR('σ и σw, МПа'!Z98*$BH$2,"-")</f>
        <v>291.5</v>
      </c>
      <c r="BA98" s="32">
        <f>IFERROR('σ и σw, МПа'!AA98*$BH$2,"-")</f>
        <v>237.60000000000002</v>
      </c>
      <c r="BB98" s="32" t="str">
        <f>IFERROR('σ и σw, МПа'!AB98*$BH$2,"-")</f>
        <v>-</v>
      </c>
      <c r="BC98" s="33" t="str">
        <f>IFERROR('σ и σw, МПа'!AC98*$BH$2,"-")</f>
        <v>-</v>
      </c>
    </row>
    <row r="99" spans="1:55" x14ac:dyDescent="0.25">
      <c r="A99" s="10" t="str">
        <f>INDEX('Обработка исходного'!B:B,ROW($B$3)+4*(ROW($B99)-ROW($B$3)))</f>
        <v>Сталь легированная</v>
      </c>
      <c r="B99" s="47" t="str">
        <f>INDEX('Обработка исходного'!D:D,ROW($B$3)+4*(ROW($B99)-ROW($B$3)))</f>
        <v>45Х</v>
      </c>
      <c r="C99" s="27" t="str">
        <f>'Rp0,2, МПа'!C99</f>
        <v>Поковки диаметром от 100 до 500 мм, КП440*</v>
      </c>
      <c r="D99" s="31">
        <f>IFERROR('σ и σw, МПа'!D99*$BE$2,"-")</f>
        <v>341.92307692307691</v>
      </c>
      <c r="E99" s="32">
        <f>IFERROR('σ и σw, МПа'!E99*$BE$2,"-")</f>
        <v>338.15384615384613</v>
      </c>
      <c r="F99" s="32">
        <f>IFERROR('σ и σw, МПа'!F99*$BE$2,"-")</f>
        <v>338.15384615384613</v>
      </c>
      <c r="G99" s="32">
        <f>IFERROR('σ и σw, МПа'!G99*$BE$2,"-")</f>
        <v>327.38461538461536</v>
      </c>
      <c r="H99" s="32">
        <f>IFERROR('σ и σw, МПа'!H99*$BE$2,"-")</f>
        <v>327.38461538461536</v>
      </c>
      <c r="I99" s="32">
        <f>IFERROR('σ и σw, МПа'!I99*$BE$2,"-")</f>
        <v>327.38461538461536</v>
      </c>
      <c r="J99" s="32">
        <f>IFERROR('σ и σw, МПа'!J99*$BE$2,"-")</f>
        <v>327.38461538461536</v>
      </c>
      <c r="K99" s="32">
        <f>IFERROR('σ и σw, МПа'!K99*$BE$2,"-")</f>
        <v>290.76923076923072</v>
      </c>
      <c r="L99" s="32">
        <f>IFERROR('σ и σw, МПа'!L99*$BE$2,"-")</f>
        <v>216.46153846153845</v>
      </c>
      <c r="M99" s="32">
        <f>IFERROR('σ и σw, МПа'!M99*$BE$2,"-")</f>
        <v>216.46153846153845</v>
      </c>
      <c r="N99" s="32">
        <f>IFERROR('σ и σw, МПа'!N99*$BE$2,"-")</f>
        <v>179.84615384615381</v>
      </c>
      <c r="O99" s="32" t="str">
        <f>IFERROR('σ и σw, МПа'!O99*$BE$2,"-")</f>
        <v>-</v>
      </c>
      <c r="P99" s="33" t="str">
        <f>IFERROR('σ и σw, МПа'!P99*$BE$2,"-")</f>
        <v>-</v>
      </c>
      <c r="Q99" s="31">
        <f>IFERROR('σ и σw, МПа'!D99*$BF$2,"-")</f>
        <v>439.61538461538464</v>
      </c>
      <c r="R99" s="32">
        <f>IFERROR('σ и σw, МПа'!E99*$BF$2,"-")</f>
        <v>434.76923076923072</v>
      </c>
      <c r="S99" s="32">
        <f>IFERROR('σ и σw, МПа'!F99*$BF$2,"-")</f>
        <v>434.76923076923072</v>
      </c>
      <c r="T99" s="32">
        <f>IFERROR('σ и σw, МПа'!G99*$BF$2,"-")</f>
        <v>420.92307692307691</v>
      </c>
      <c r="U99" s="32">
        <f>IFERROR('σ и σw, МПа'!H99*$BF$2,"-")</f>
        <v>420.92307692307691</v>
      </c>
      <c r="V99" s="32">
        <f>IFERROR('σ и σw, МПа'!I99*$BF$2,"-")</f>
        <v>420.92307692307691</v>
      </c>
      <c r="W99" s="32">
        <f>IFERROR('σ и σw, МПа'!J99*$BF$2,"-")</f>
        <v>420.92307692307691</v>
      </c>
      <c r="X99" s="32">
        <f>IFERROR('σ и σw, МПа'!K99*$BF$2,"-")</f>
        <v>373.84615384615381</v>
      </c>
      <c r="Y99" s="32">
        <f>IFERROR('σ и σw, МПа'!L99*$BF$2,"-")</f>
        <v>278.30769230769232</v>
      </c>
      <c r="Z99" s="32">
        <f>IFERROR('σ и σw, МПа'!M99*$BF$2,"-")</f>
        <v>278.30769230769232</v>
      </c>
      <c r="AA99" s="32">
        <f>IFERROR('σ и σw, МПа'!N99*$BF$2,"-")</f>
        <v>231.23076923076923</v>
      </c>
      <c r="AB99" s="32" t="str">
        <f>IFERROR('σ и σw, МПа'!O99*$BF$2,"-")</f>
        <v>-</v>
      </c>
      <c r="AC99" s="33" t="str">
        <f>IFERROR('σ и σw, МПа'!P99*$BF$2,"-")</f>
        <v>-</v>
      </c>
      <c r="AD99" s="31">
        <f>IFERROR('σ и σw, МПа'!Q99*$BG$2,"-")</f>
        <v>308</v>
      </c>
      <c r="AE99" s="32">
        <f>IFERROR('σ и σw, МПа'!R99*$BG$2,"-")</f>
        <v>302.39999999999998</v>
      </c>
      <c r="AF99" s="32">
        <f>IFERROR('σ и σw, МПа'!S99*$BG$2,"-")</f>
        <v>295.39999999999998</v>
      </c>
      <c r="AG99" s="32">
        <f>IFERROR('σ и σw, МПа'!T99*$BG$2,"-")</f>
        <v>288.39999999999998</v>
      </c>
      <c r="AH99" s="32">
        <f>IFERROR('σ и σw, МПа'!U99*$BG$2,"-")</f>
        <v>274.39999999999998</v>
      </c>
      <c r="AI99" s="32">
        <f>IFERROR('σ и σw, МПа'!V99*$BG$2,"-")</f>
        <v>274.39999999999998</v>
      </c>
      <c r="AJ99" s="32">
        <f>IFERROR('σ и σw, МПа'!W99*$BG$2,"-")</f>
        <v>261.09999999999997</v>
      </c>
      <c r="AK99" s="32">
        <f>IFERROR('σ и σw, МПа'!X99*$BG$2,"-")</f>
        <v>247.1</v>
      </c>
      <c r="AL99" s="32">
        <f>IFERROR('σ и σw, МПа'!Y99*$BG$2,"-")</f>
        <v>240.1</v>
      </c>
      <c r="AM99" s="32">
        <f>IFERROR('σ и σw, МПа'!Z99*$BG$2,"-")</f>
        <v>205.79999999999998</v>
      </c>
      <c r="AN99" s="32">
        <f>IFERROR('σ и σw, МПа'!AA99*$BG$2,"-")</f>
        <v>171.5</v>
      </c>
      <c r="AO99" s="32" t="str">
        <f>IFERROR('σ и σw, МПа'!AB99*$BG$2,"-")</f>
        <v>-</v>
      </c>
      <c r="AP99" s="33">
        <f>IFERROR('σ и σw, МПа'!AC99*$BG$2,"-")</f>
        <v>0</v>
      </c>
      <c r="AQ99" s="31">
        <f>IFERROR('σ и σw, МПа'!Q99*$BH$2,"-")</f>
        <v>484.00000000000006</v>
      </c>
      <c r="AR99" s="32">
        <f>IFERROR('σ и σw, МПа'!R99*$BH$2,"-")</f>
        <v>475.20000000000005</v>
      </c>
      <c r="AS99" s="32">
        <f>IFERROR('σ и σw, МПа'!S99*$BH$2,"-")</f>
        <v>464.20000000000005</v>
      </c>
      <c r="AT99" s="32">
        <f>IFERROR('σ и σw, МПа'!T99*$BH$2,"-")</f>
        <v>453.20000000000005</v>
      </c>
      <c r="AU99" s="32">
        <f>IFERROR('σ и σw, МПа'!U99*$BH$2,"-")</f>
        <v>431.20000000000005</v>
      </c>
      <c r="AV99" s="32">
        <f>IFERROR('σ и σw, МПа'!V99*$BH$2,"-")</f>
        <v>431.20000000000005</v>
      </c>
      <c r="AW99" s="32">
        <f>IFERROR('σ и σw, МПа'!W99*$BH$2,"-")</f>
        <v>410.3</v>
      </c>
      <c r="AX99" s="32">
        <f>IFERROR('σ и σw, МПа'!X99*$BH$2,"-")</f>
        <v>388.3</v>
      </c>
      <c r="AY99" s="32">
        <f>IFERROR('σ и σw, МПа'!Y99*$BH$2,"-")</f>
        <v>377.3</v>
      </c>
      <c r="AZ99" s="32">
        <f>IFERROR('σ и σw, МПа'!Z99*$BH$2,"-")</f>
        <v>323.40000000000003</v>
      </c>
      <c r="BA99" s="32">
        <f>IFERROR('σ и σw, МПа'!AA99*$BH$2,"-")</f>
        <v>269.5</v>
      </c>
      <c r="BB99" s="32" t="str">
        <f>IFERROR('σ и σw, МПа'!AB99*$BH$2,"-")</f>
        <v>-</v>
      </c>
      <c r="BC99" s="33">
        <f>IFERROR('σ и σw, МПа'!AC99*$BH$2,"-")</f>
        <v>0</v>
      </c>
    </row>
    <row r="100" spans="1:55" x14ac:dyDescent="0.25">
      <c r="A100" s="10" t="str">
        <f>INDEX('Обработка исходного'!B:B,ROW($B$3)+4*(ROW($B100)-ROW($B$3)))</f>
        <v>Сталь легированная</v>
      </c>
      <c r="B100" s="47" t="str">
        <f>INDEX('Обработка исходного'!D:D,ROW($B$3)+4*(ROW($B100)-ROW($B$3)))</f>
        <v>45Х</v>
      </c>
      <c r="C100" s="27" t="str">
        <f>'Rp0,2, МПа'!C100</f>
        <v>Поковки диаметром до 300 мм, КП490*</v>
      </c>
      <c r="D100" s="31">
        <f>IFERROR('σ и σw, МПа'!D100*$BE$2,"-")</f>
        <v>350</v>
      </c>
      <c r="E100" s="32">
        <f>IFERROR('σ и σw, МПа'!E100*$BE$2,"-")</f>
        <v>348.38461538461536</v>
      </c>
      <c r="F100" s="32">
        <f>IFERROR('σ и σw, МПа'!F100*$BE$2,"-")</f>
        <v>348.38461538461536</v>
      </c>
      <c r="G100" s="32">
        <f>IFERROR('σ и σw, МПа'!G100*$BE$2,"-")</f>
        <v>332.76923076923072</v>
      </c>
      <c r="H100" s="32">
        <f>IFERROR('σ и σw, МПа'!H100*$BE$2,"-")</f>
        <v>332.76923076923072</v>
      </c>
      <c r="I100" s="32">
        <f>IFERROR('σ и σw, МПа'!I100*$BE$2,"-")</f>
        <v>332.76923076923072</v>
      </c>
      <c r="J100" s="32">
        <f>IFERROR('σ и σw, МПа'!J100*$BE$2,"-")</f>
        <v>332.76923076923072</v>
      </c>
      <c r="K100" s="32">
        <f>IFERROR('σ и σw, МПа'!K100*$BE$2,"-")</f>
        <v>301</v>
      </c>
      <c r="L100" s="32">
        <f>IFERROR('σ и σw, МПа'!L100*$BE$2,"-")</f>
        <v>227.2307692307692</v>
      </c>
      <c r="M100" s="32">
        <f>IFERROR('σ и σw, МПа'!M100*$BE$2,"-")</f>
        <v>227.2307692307692</v>
      </c>
      <c r="N100" s="32">
        <f>IFERROR('σ и σw, МПа'!N100*$BE$2,"-")</f>
        <v>184.69230769230765</v>
      </c>
      <c r="O100" s="32" t="str">
        <f>IFERROR('σ и σw, МПа'!O100*$BE$2,"-")</f>
        <v>-</v>
      </c>
      <c r="P100" s="33" t="str">
        <f>IFERROR('σ и σw, МПа'!P100*$BE$2,"-")</f>
        <v>-</v>
      </c>
      <c r="Q100" s="31">
        <f>IFERROR('σ и σw, МПа'!D100*$BF$2,"-")</f>
        <v>450</v>
      </c>
      <c r="R100" s="32">
        <f>IFERROR('σ и σw, МПа'!E100*$BF$2,"-")</f>
        <v>447.92307692307691</v>
      </c>
      <c r="S100" s="32">
        <f>IFERROR('σ и σw, МПа'!F100*$BF$2,"-")</f>
        <v>447.92307692307691</v>
      </c>
      <c r="T100" s="32">
        <f>IFERROR('σ и σw, МПа'!G100*$BF$2,"-")</f>
        <v>427.84615384615381</v>
      </c>
      <c r="U100" s="32">
        <f>IFERROR('σ и σw, МПа'!H100*$BF$2,"-")</f>
        <v>427.84615384615381</v>
      </c>
      <c r="V100" s="32">
        <f>IFERROR('σ и σw, МПа'!I100*$BF$2,"-")</f>
        <v>427.84615384615381</v>
      </c>
      <c r="W100" s="32">
        <f>IFERROR('σ и σw, МПа'!J100*$BF$2,"-")</f>
        <v>427.84615384615381</v>
      </c>
      <c r="X100" s="32">
        <f>IFERROR('σ и σw, МПа'!K100*$BF$2,"-")</f>
        <v>387</v>
      </c>
      <c r="Y100" s="32">
        <f>IFERROR('σ и σw, МПа'!L100*$BF$2,"-")</f>
        <v>292.15384615384613</v>
      </c>
      <c r="Z100" s="32">
        <f>IFERROR('σ и σw, МПа'!M100*$BF$2,"-")</f>
        <v>292.15384615384613</v>
      </c>
      <c r="AA100" s="32">
        <f>IFERROR('σ и σw, МПа'!N100*$BF$2,"-")</f>
        <v>237.46153846153842</v>
      </c>
      <c r="AB100" s="32" t="str">
        <f>IFERROR('σ и σw, МПа'!O100*$BF$2,"-")</f>
        <v>-</v>
      </c>
      <c r="AC100" s="33" t="str">
        <f>IFERROR('σ и σw, МПа'!P100*$BF$2,"-")</f>
        <v>-</v>
      </c>
      <c r="AD100" s="31">
        <f>IFERROR('σ и σw, МПа'!Q100*$BG$2,"-")</f>
        <v>343</v>
      </c>
      <c r="AE100" s="32">
        <f>IFERROR('σ и σw, МПа'!R100*$BG$2,"-")</f>
        <v>329.7</v>
      </c>
      <c r="AF100" s="32">
        <f>IFERROR('σ и σw, МПа'!S100*$BG$2,"-")</f>
        <v>322.7</v>
      </c>
      <c r="AG100" s="32">
        <f>IFERROR('σ и σw, МПа'!T100*$BG$2,"-")</f>
        <v>322.7</v>
      </c>
      <c r="AH100" s="32">
        <f>IFERROR('σ и σw, МПа'!U100*$BG$2,"-")</f>
        <v>308.7</v>
      </c>
      <c r="AI100" s="32">
        <f>IFERROR('σ и σw, МПа'!V100*$BG$2,"-")</f>
        <v>302.39999999999998</v>
      </c>
      <c r="AJ100" s="32">
        <f>IFERROR('σ и σw, МПа'!W100*$BG$2,"-")</f>
        <v>288.39999999999998</v>
      </c>
      <c r="AK100" s="32">
        <f>IFERROR('σ и σw, МПа'!X100*$BG$2,"-")</f>
        <v>281.39999999999998</v>
      </c>
      <c r="AL100" s="32">
        <f>IFERROR('σ и σw, МПа'!Y100*$BG$2,"-")</f>
        <v>268.09999999999997</v>
      </c>
      <c r="AM100" s="32">
        <f>IFERROR('σ и σw, МПа'!Z100*$BG$2,"-")</f>
        <v>233.1</v>
      </c>
      <c r="AN100" s="32">
        <f>IFERROR('σ и σw, МПа'!AA100*$BG$2,"-")</f>
        <v>192.5</v>
      </c>
      <c r="AO100" s="32" t="str">
        <f>IFERROR('σ и σw, МПа'!AB100*$BG$2,"-")</f>
        <v>-</v>
      </c>
      <c r="AP100" s="33" t="str">
        <f>IFERROR('σ и σw, МПа'!AC100*$BG$2,"-")</f>
        <v>-</v>
      </c>
      <c r="AQ100" s="31">
        <f>IFERROR('σ и σw, МПа'!Q100*$BH$2,"-")</f>
        <v>539</v>
      </c>
      <c r="AR100" s="32">
        <f>IFERROR('σ и σw, МПа'!R100*$BH$2,"-")</f>
        <v>518.1</v>
      </c>
      <c r="AS100" s="32">
        <f>IFERROR('σ и σw, МПа'!S100*$BH$2,"-")</f>
        <v>507.1</v>
      </c>
      <c r="AT100" s="32">
        <f>IFERROR('σ и σw, МПа'!T100*$BH$2,"-")</f>
        <v>507.1</v>
      </c>
      <c r="AU100" s="32">
        <f>IFERROR('σ и σw, МПа'!U100*$BH$2,"-")</f>
        <v>485.1</v>
      </c>
      <c r="AV100" s="32">
        <f>IFERROR('σ и σw, МПа'!V100*$BH$2,"-")</f>
        <v>475.20000000000005</v>
      </c>
      <c r="AW100" s="32">
        <f>IFERROR('σ и σw, МПа'!W100*$BH$2,"-")</f>
        <v>453.20000000000005</v>
      </c>
      <c r="AX100" s="32">
        <f>IFERROR('σ и σw, МПа'!X100*$BH$2,"-")</f>
        <v>442.20000000000005</v>
      </c>
      <c r="AY100" s="32">
        <f>IFERROR('σ и σw, МПа'!Y100*$BH$2,"-")</f>
        <v>421.3</v>
      </c>
      <c r="AZ100" s="32">
        <f>IFERROR('σ и σw, МПа'!Z100*$BH$2,"-")</f>
        <v>366.3</v>
      </c>
      <c r="BA100" s="32">
        <f>IFERROR('σ и σw, МПа'!AA100*$BH$2,"-")</f>
        <v>302.5</v>
      </c>
      <c r="BB100" s="32" t="str">
        <f>IFERROR('σ и σw, МПа'!AB100*$BH$2,"-")</f>
        <v>-</v>
      </c>
      <c r="BC100" s="33" t="str">
        <f>IFERROR('σ и σw, МПа'!AC100*$BH$2,"-")</f>
        <v>-</v>
      </c>
    </row>
    <row r="101" spans="1:55" x14ac:dyDescent="0.25">
      <c r="A101" s="10" t="str">
        <f>INDEX('Обработка исходного'!B:B,ROW($B$3)+4*(ROW($B101)-ROW($B$3)))</f>
        <v>Сталь легированная</v>
      </c>
      <c r="B101" s="47" t="str">
        <f>INDEX('Обработка исходного'!D:D,ROW($B$3)+4*(ROW($B101)-ROW($B$3)))</f>
        <v>45Х</v>
      </c>
      <c r="C101" s="27" t="str">
        <f>'Rp0,2, МПа'!C101</f>
        <v>Поковки диаметром от 100 до 300 мм, КП540*</v>
      </c>
      <c r="D101" s="31">
        <f>IFERROR('σ и σw, МПа'!D101*$BE$2,"-")</f>
        <v>368.84615384615381</v>
      </c>
      <c r="E101" s="32">
        <f>IFERROR('σ и σw, МПа'!E101*$BE$2,"-")</f>
        <v>364.53846153846149</v>
      </c>
      <c r="F101" s="32">
        <f>IFERROR('σ и σw, МПа'!F101*$BE$2,"-")</f>
        <v>364.53846153846149</v>
      </c>
      <c r="G101" s="32">
        <f>IFERROR('σ и σw, МПа'!G101*$BE$2,"-")</f>
        <v>348.38461538461536</v>
      </c>
      <c r="H101" s="32">
        <f>IFERROR('σ и σw, МПа'!H101*$BE$2,"-")</f>
        <v>348.38461538461536</v>
      </c>
      <c r="I101" s="32">
        <f>IFERROR('σ и σw, МПа'!I101*$BE$2,"-")</f>
        <v>348.38461538461536</v>
      </c>
      <c r="J101" s="32">
        <f>IFERROR('σ и σw, МПа'!J101*$BE$2,"-")</f>
        <v>348.38461538461536</v>
      </c>
      <c r="K101" s="32">
        <f>IFERROR('σ и σw, МПа'!K101*$BE$2,"-")</f>
        <v>301</v>
      </c>
      <c r="L101" s="32">
        <f>IFERROR('σ и σw, МПа'!L101*$BE$2,"-")</f>
        <v>237.46153846153845</v>
      </c>
      <c r="M101" s="32">
        <f>IFERROR('σ и σw, МПа'!M101*$BE$2,"-")</f>
        <v>237.46153846153845</v>
      </c>
      <c r="N101" s="32">
        <f>IFERROR('σ и σw, МПа'!N101*$BE$2,"-")</f>
        <v>190.07692307692307</v>
      </c>
      <c r="O101" s="32" t="str">
        <f>IFERROR('σ и σw, МПа'!O101*$BE$2,"-")</f>
        <v>-</v>
      </c>
      <c r="P101" s="33" t="str">
        <f>IFERROR('σ и σw, МПа'!P101*$BE$2,"-")</f>
        <v>-</v>
      </c>
      <c r="Q101" s="31">
        <f>IFERROR('σ и σw, МПа'!D101*$BF$2,"-")</f>
        <v>474.23076923076923</v>
      </c>
      <c r="R101" s="32">
        <f>IFERROR('σ и σw, МПа'!E101*$BF$2,"-")</f>
        <v>468.69230769230768</v>
      </c>
      <c r="S101" s="32">
        <f>IFERROR('σ и σw, МПа'!F101*$BF$2,"-")</f>
        <v>468.69230769230768</v>
      </c>
      <c r="T101" s="32">
        <f>IFERROR('σ и σw, МПа'!G101*$BF$2,"-")</f>
        <v>447.92307692307691</v>
      </c>
      <c r="U101" s="32">
        <f>IFERROR('σ и σw, МПа'!H101*$BF$2,"-")</f>
        <v>447.92307692307691</v>
      </c>
      <c r="V101" s="32">
        <f>IFERROR('σ и σw, МПа'!I101*$BF$2,"-")</f>
        <v>447.92307692307691</v>
      </c>
      <c r="W101" s="32">
        <f>IFERROR('σ и σw, МПа'!J101*$BF$2,"-")</f>
        <v>447.92307692307691</v>
      </c>
      <c r="X101" s="32">
        <f>IFERROR('σ и σw, МПа'!K101*$BF$2,"-")</f>
        <v>387</v>
      </c>
      <c r="Y101" s="32">
        <f>IFERROR('σ и σw, МПа'!L101*$BF$2,"-")</f>
        <v>305.30769230769232</v>
      </c>
      <c r="Z101" s="32">
        <f>IFERROR('σ и σw, МПа'!M101*$BF$2,"-")</f>
        <v>305.30769230769232</v>
      </c>
      <c r="AA101" s="32">
        <f>IFERROR('σ и σw, МПа'!N101*$BF$2,"-")</f>
        <v>244.38461538461539</v>
      </c>
      <c r="AB101" s="32" t="str">
        <f>IFERROR('σ и σw, МПа'!O101*$BF$2,"-")</f>
        <v>-</v>
      </c>
      <c r="AC101" s="33" t="str">
        <f>IFERROR('σ и σw, МПа'!P101*$BF$2,"-")</f>
        <v>-</v>
      </c>
      <c r="AD101" s="31">
        <f>IFERROR('σ и σw, МПа'!Q101*$BG$2,"-")</f>
        <v>378</v>
      </c>
      <c r="AE101" s="32">
        <f>IFERROR('σ и σw, МПа'!R101*$BG$2,"-")</f>
        <v>364</v>
      </c>
      <c r="AF101" s="32">
        <f>IFERROR('σ и σw, МПа'!S101*$BG$2,"-")</f>
        <v>357</v>
      </c>
      <c r="AG101" s="32">
        <f>IFERROR('σ и σw, МПа'!T101*$BG$2,"-")</f>
        <v>357</v>
      </c>
      <c r="AH101" s="32">
        <f>IFERROR('σ и σw, МПа'!U101*$BG$2,"-")</f>
        <v>343.7</v>
      </c>
      <c r="AI101" s="32">
        <f>IFERROR('σ и σw, МПа'!V101*$BG$2,"-")</f>
        <v>329.7</v>
      </c>
      <c r="AJ101" s="32">
        <f>IFERROR('σ и σw, МПа'!W101*$BG$2,"-")</f>
        <v>315.7</v>
      </c>
      <c r="AK101" s="32">
        <f>IFERROR('σ и σw, МПа'!X101*$BG$2,"-")</f>
        <v>308.7</v>
      </c>
      <c r="AL101" s="32">
        <f>IFERROR('σ и σw, МПа'!Y101*$BG$2,"-")</f>
        <v>295.39999999999998</v>
      </c>
      <c r="AM101" s="32">
        <f>IFERROR('σ и σw, МПа'!Z101*$BG$2,"-")</f>
        <v>261.09999999999997</v>
      </c>
      <c r="AN101" s="32">
        <f>IFERROR('σ и σw, МПа'!AA101*$BG$2,"-")</f>
        <v>212.79999999999998</v>
      </c>
      <c r="AO101" s="32" t="str">
        <f>IFERROR('σ и σw, МПа'!AB101*$BG$2,"-")</f>
        <v>-</v>
      </c>
      <c r="AP101" s="33" t="str">
        <f>IFERROR('σ и σw, МПа'!AC101*$BG$2,"-")</f>
        <v>-</v>
      </c>
      <c r="AQ101" s="31">
        <f>IFERROR('σ и σw, МПа'!Q101*$BH$2,"-")</f>
        <v>594</v>
      </c>
      <c r="AR101" s="32">
        <f>IFERROR('σ и σw, МПа'!R101*$BH$2,"-")</f>
        <v>572</v>
      </c>
      <c r="AS101" s="32">
        <f>IFERROR('σ и σw, МПа'!S101*$BH$2,"-")</f>
        <v>561</v>
      </c>
      <c r="AT101" s="32">
        <f>IFERROR('σ и σw, МПа'!T101*$BH$2,"-")</f>
        <v>561</v>
      </c>
      <c r="AU101" s="32">
        <f>IFERROR('σ и σw, МПа'!U101*$BH$2,"-")</f>
        <v>540.1</v>
      </c>
      <c r="AV101" s="32">
        <f>IFERROR('σ и σw, МПа'!V101*$BH$2,"-")</f>
        <v>518.1</v>
      </c>
      <c r="AW101" s="32">
        <f>IFERROR('σ и σw, МПа'!W101*$BH$2,"-")</f>
        <v>496.1</v>
      </c>
      <c r="AX101" s="32">
        <f>IFERROR('σ и σw, МПа'!X101*$BH$2,"-")</f>
        <v>485.1</v>
      </c>
      <c r="AY101" s="32">
        <f>IFERROR('σ и σw, МПа'!Y101*$BH$2,"-")</f>
        <v>464.20000000000005</v>
      </c>
      <c r="AZ101" s="32">
        <f>IFERROR('σ и σw, МПа'!Z101*$BH$2,"-")</f>
        <v>410.3</v>
      </c>
      <c r="BA101" s="32">
        <f>IFERROR('σ и σw, МПа'!AA101*$BH$2,"-")</f>
        <v>334.40000000000003</v>
      </c>
      <c r="BB101" s="32" t="str">
        <f>IFERROR('σ и σw, МПа'!AB101*$BH$2,"-")</f>
        <v>-</v>
      </c>
      <c r="BC101" s="33" t="str">
        <f>IFERROR('σ и σw, МПа'!AC101*$BH$2,"-")</f>
        <v>-</v>
      </c>
    </row>
    <row r="102" spans="1:55" x14ac:dyDescent="0.25">
      <c r="A102" s="10" t="str">
        <f>INDEX('Обработка исходного'!B:B,ROW($B$3)+4*(ROW($B102)-ROW($B$3)))</f>
        <v>Сталь легированная</v>
      </c>
      <c r="B102" s="47" t="str">
        <f>INDEX('Обработка исходного'!D:D,ROW($B$3)+4*(ROW($B102)-ROW($B$3)))</f>
        <v>45Х</v>
      </c>
      <c r="C102" s="27" t="str">
        <f>'Rp0,2, МПа'!C102</f>
        <v>Поковки диаметром до 100 мм, КП590*</v>
      </c>
      <c r="D102" s="31">
        <f>IFERROR('σ и σw, МПа'!D102*$BE$2,"-")</f>
        <v>395.76923076923072</v>
      </c>
      <c r="E102" s="32">
        <f>IFERROR('σ и σw, МПа'!E102*$BE$2,"-")</f>
        <v>385.53846153846149</v>
      </c>
      <c r="F102" s="32">
        <f>IFERROR('σ и σw, МПа'!F102*$BE$2,"-")</f>
        <v>385.53846153846149</v>
      </c>
      <c r="G102" s="32">
        <f>IFERROR('σ и σw, МПа'!G102*$BE$2,"-")</f>
        <v>375.30769230769232</v>
      </c>
      <c r="H102" s="32">
        <f>IFERROR('σ и σw, МПа'!H102*$BE$2,"-")</f>
        <v>375.30769230769232</v>
      </c>
      <c r="I102" s="32">
        <f>IFERROR('σ и σw, МПа'!I102*$BE$2,"-")</f>
        <v>375.30769230769232</v>
      </c>
      <c r="J102" s="32">
        <f>IFERROR('σ и σw, МПа'!J102*$BE$2,"-")</f>
        <v>375.30769230769232</v>
      </c>
      <c r="K102" s="32">
        <f>IFERROR('σ и σw, МПа'!K102*$BE$2,"-")</f>
        <v>332.76923076923072</v>
      </c>
      <c r="L102" s="32">
        <f>IFERROR('σ и σw, МПа'!L102*$BE$2,"-")</f>
        <v>253.61538461538461</v>
      </c>
      <c r="M102" s="32">
        <f>IFERROR('σ и σw, МПа'!M102*$BE$2,"-")</f>
        <v>253.61538461538461</v>
      </c>
      <c r="N102" s="32">
        <f>IFERROR('σ и σw, МПа'!N102*$BE$2,"-")</f>
        <v>206.2307692307692</v>
      </c>
      <c r="O102" s="32" t="str">
        <f>IFERROR('σ и σw, МПа'!O102*$BE$2,"-")</f>
        <v>-</v>
      </c>
      <c r="P102" s="33" t="str">
        <f>IFERROR('σ и σw, МПа'!P102*$BE$2,"-")</f>
        <v>-</v>
      </c>
      <c r="Q102" s="31">
        <f>IFERROR('σ и σw, МПа'!D102*$BF$2,"-")</f>
        <v>508.84615384615381</v>
      </c>
      <c r="R102" s="32">
        <f>IFERROR('σ и σw, МПа'!E102*$BF$2,"-")</f>
        <v>495.69230769230768</v>
      </c>
      <c r="S102" s="32">
        <f>IFERROR('σ и σw, МПа'!F102*$BF$2,"-")</f>
        <v>495.69230769230768</v>
      </c>
      <c r="T102" s="32">
        <f>IFERROR('σ и σw, МПа'!G102*$BF$2,"-")</f>
        <v>482.5384615384616</v>
      </c>
      <c r="U102" s="32">
        <f>IFERROR('σ и σw, МПа'!H102*$BF$2,"-")</f>
        <v>482.5384615384616</v>
      </c>
      <c r="V102" s="32">
        <f>IFERROR('σ и σw, МПа'!I102*$BF$2,"-")</f>
        <v>482.5384615384616</v>
      </c>
      <c r="W102" s="32">
        <f>IFERROR('σ и σw, МПа'!J102*$BF$2,"-")</f>
        <v>482.5384615384616</v>
      </c>
      <c r="X102" s="32">
        <f>IFERROR('σ и σw, МПа'!K102*$BF$2,"-")</f>
        <v>427.84615384615381</v>
      </c>
      <c r="Y102" s="32">
        <f>IFERROR('σ и σw, МПа'!L102*$BF$2,"-")</f>
        <v>326.07692307692309</v>
      </c>
      <c r="Z102" s="32">
        <f>IFERROR('σ и σw, МПа'!M102*$BF$2,"-")</f>
        <v>326.07692307692309</v>
      </c>
      <c r="AA102" s="32">
        <f>IFERROR('σ и σw, МПа'!N102*$BF$2,"-")</f>
        <v>265.15384615384613</v>
      </c>
      <c r="AB102" s="32" t="str">
        <f>IFERROR('σ и σw, МПа'!O102*$BF$2,"-")</f>
        <v>-</v>
      </c>
      <c r="AC102" s="33" t="str">
        <f>IFERROR('σ и σw, МПа'!P102*$BF$2,"-")</f>
        <v>-</v>
      </c>
      <c r="AD102" s="31">
        <f>IFERROR('σ и σw, МПа'!Q102*$BG$2,"-")</f>
        <v>413</v>
      </c>
      <c r="AE102" s="32">
        <f>IFERROR('σ и σw, МПа'!R102*$BG$2,"-")</f>
        <v>398.29999999999995</v>
      </c>
      <c r="AF102" s="32">
        <f>IFERROR('σ и σw, МПа'!S102*$BG$2,"-")</f>
        <v>384.29999999999995</v>
      </c>
      <c r="AG102" s="32">
        <f>IFERROR('σ и σw, МПа'!T102*$BG$2,"-")</f>
        <v>384.29999999999995</v>
      </c>
      <c r="AH102" s="32">
        <f>IFERROR('σ и σw, МПа'!U102*$BG$2,"-")</f>
        <v>371</v>
      </c>
      <c r="AI102" s="32">
        <f>IFERROR('σ и σw, МПа'!V102*$BG$2,"-")</f>
        <v>364</v>
      </c>
      <c r="AJ102" s="32">
        <f>IFERROR('σ и σw, МПа'!W102*$BG$2,"-")</f>
        <v>350</v>
      </c>
      <c r="AK102" s="32">
        <f>IFERROR('σ и σw, МПа'!X102*$BG$2,"-")</f>
        <v>336.7</v>
      </c>
      <c r="AL102" s="32">
        <f>IFERROR('σ и σw, МПа'!Y102*$BG$2,"-")</f>
        <v>322.7</v>
      </c>
      <c r="AM102" s="32">
        <f>IFERROR('σ и σw, МПа'!Z102*$BG$2,"-")</f>
        <v>281.39999999999998</v>
      </c>
      <c r="AN102" s="32">
        <f>IFERROR('σ и σw, МПа'!AA102*$BG$2,"-")</f>
        <v>233.1</v>
      </c>
      <c r="AO102" s="32" t="str">
        <f>IFERROR('σ и σw, МПа'!AB102*$BG$2,"-")</f>
        <v>-</v>
      </c>
      <c r="AP102" s="33" t="str">
        <f>IFERROR('σ и σw, МПа'!AC102*$BG$2,"-")</f>
        <v>-</v>
      </c>
      <c r="AQ102" s="31">
        <f>IFERROR('σ и σw, МПа'!Q102*$BH$2,"-")</f>
        <v>649</v>
      </c>
      <c r="AR102" s="32">
        <f>IFERROR('σ и σw, МПа'!R102*$BH$2,"-")</f>
        <v>625.90000000000009</v>
      </c>
      <c r="AS102" s="32">
        <f>IFERROR('σ и σw, МПа'!S102*$BH$2,"-")</f>
        <v>603.90000000000009</v>
      </c>
      <c r="AT102" s="32">
        <f>IFERROR('σ и σw, МПа'!T102*$BH$2,"-")</f>
        <v>603.90000000000009</v>
      </c>
      <c r="AU102" s="32">
        <f>IFERROR('σ и σw, МПа'!U102*$BH$2,"-")</f>
        <v>583</v>
      </c>
      <c r="AV102" s="32">
        <f>IFERROR('σ и σw, МПа'!V102*$BH$2,"-")</f>
        <v>572</v>
      </c>
      <c r="AW102" s="32">
        <f>IFERROR('σ и σw, МПа'!W102*$BH$2,"-")</f>
        <v>550</v>
      </c>
      <c r="AX102" s="32">
        <f>IFERROR('σ и σw, МПа'!X102*$BH$2,"-")</f>
        <v>529.1</v>
      </c>
      <c r="AY102" s="32">
        <f>IFERROR('σ и σw, МПа'!Y102*$BH$2,"-")</f>
        <v>507.1</v>
      </c>
      <c r="AZ102" s="32">
        <f>IFERROR('σ и σw, МПа'!Z102*$BH$2,"-")</f>
        <v>442.20000000000005</v>
      </c>
      <c r="BA102" s="32">
        <f>IFERROR('σ и σw, МПа'!AA102*$BH$2,"-")</f>
        <v>366.3</v>
      </c>
      <c r="BB102" s="32" t="str">
        <f>IFERROR('σ и σw, МПа'!AB102*$BH$2,"-")</f>
        <v>-</v>
      </c>
      <c r="BC102" s="33" t="str">
        <f>IFERROR('σ и σw, МПа'!AC102*$BH$2,"-")</f>
        <v>-</v>
      </c>
    </row>
    <row r="103" spans="1:55" x14ac:dyDescent="0.25">
      <c r="A103" s="10" t="str">
        <f>INDEX('Обработка исходного'!B:B,ROW($B$3)+4*(ROW($B103)-ROW($B$3)))</f>
        <v>Сталь легированная</v>
      </c>
      <c r="B103" s="47" t="str">
        <f>INDEX('Обработка исходного'!D:D,ROW($B$3)+4*(ROW($B103)-ROW($B$3)))</f>
        <v>45Х</v>
      </c>
      <c r="C103" s="27" t="str">
        <f>'Rp0,2, МПа'!C103</f>
        <v>Поковки диаметром до 100 мм, КП640*</v>
      </c>
      <c r="D103" s="31">
        <f>IFERROR('σ и σw, МПа'!D103*$BE$2,"-")</f>
        <v>422.69230769230762</v>
      </c>
      <c r="E103" s="32">
        <f>IFERROR('σ и σw, МПа'!E103*$BE$2,"-")</f>
        <v>411.92307692307691</v>
      </c>
      <c r="F103" s="32">
        <f>IFERROR('σ и σw, МПа'!F103*$BE$2,"-")</f>
        <v>411.92307692307691</v>
      </c>
      <c r="G103" s="32">
        <f>IFERROR('σ и σw, МПа'!G103*$BE$2,"-")</f>
        <v>401.69230769230762</v>
      </c>
      <c r="H103" s="32">
        <f>IFERROR('σ и σw, МПа'!H103*$BE$2,"-")</f>
        <v>401.69230769230762</v>
      </c>
      <c r="I103" s="32">
        <f>IFERROR('σ и σw, МПа'!I103*$BE$2,"-")</f>
        <v>401.69230769230762</v>
      </c>
      <c r="J103" s="32">
        <f>IFERROR('σ и σw, МПа'!J103*$BE$2,"-")</f>
        <v>401.69230769230762</v>
      </c>
      <c r="K103" s="32">
        <f>IFERROR('σ и σw, МПа'!K103*$BE$2,"-")</f>
        <v>348.38461538461536</v>
      </c>
      <c r="L103" s="32">
        <f>IFERROR('σ и σw, МПа'!L103*$BE$2,"-")</f>
        <v>264.38461538461536</v>
      </c>
      <c r="M103" s="32">
        <f>IFERROR('σ и σw, МПа'!M103*$BE$2,"-")</f>
        <v>264.38461538461536</v>
      </c>
      <c r="N103" s="32">
        <f>IFERROR('σ и σw, МПа'!N103*$BE$2,"-")</f>
        <v>216.46153846153845</v>
      </c>
      <c r="O103" s="32" t="str">
        <f>IFERROR('σ и σw, МПа'!O103*$BE$2,"-")</f>
        <v>-</v>
      </c>
      <c r="P103" s="33" t="str">
        <f>IFERROR('σ и σw, МПа'!P103*$BE$2,"-")</f>
        <v>-</v>
      </c>
      <c r="Q103" s="31">
        <f>IFERROR('σ и σw, МПа'!D103*$BF$2,"-")</f>
        <v>543.46153846153845</v>
      </c>
      <c r="R103" s="32">
        <f>IFERROR('σ и σw, МПа'!E103*$BF$2,"-")</f>
        <v>529.61538461538464</v>
      </c>
      <c r="S103" s="32">
        <f>IFERROR('σ и σw, МПа'!F103*$BF$2,"-")</f>
        <v>529.61538461538464</v>
      </c>
      <c r="T103" s="32">
        <f>IFERROR('σ и σw, МПа'!G103*$BF$2,"-")</f>
        <v>516.46153846153845</v>
      </c>
      <c r="U103" s="32">
        <f>IFERROR('σ и σw, МПа'!H103*$BF$2,"-")</f>
        <v>516.46153846153845</v>
      </c>
      <c r="V103" s="32">
        <f>IFERROR('σ и σw, МПа'!I103*$BF$2,"-")</f>
        <v>516.46153846153845</v>
      </c>
      <c r="W103" s="32">
        <f>IFERROR('σ и σw, МПа'!J103*$BF$2,"-")</f>
        <v>516.46153846153845</v>
      </c>
      <c r="X103" s="32">
        <f>IFERROR('σ и σw, МПа'!K103*$BF$2,"-")</f>
        <v>447.92307692307691</v>
      </c>
      <c r="Y103" s="32">
        <f>IFERROR('σ и σw, МПа'!L103*$BF$2,"-")</f>
        <v>339.92307692307691</v>
      </c>
      <c r="Z103" s="32">
        <f>IFERROR('σ и σw, МПа'!M103*$BF$2,"-")</f>
        <v>339.92307692307691</v>
      </c>
      <c r="AA103" s="32">
        <f>IFERROR('σ и σw, МПа'!N103*$BF$2,"-")</f>
        <v>278.30769230769232</v>
      </c>
      <c r="AB103" s="32" t="str">
        <f>IFERROR('σ и σw, МПа'!O103*$BF$2,"-")</f>
        <v>-</v>
      </c>
      <c r="AC103" s="33" t="str">
        <f>IFERROR('σ и σw, МПа'!P103*$BF$2,"-")</f>
        <v>-</v>
      </c>
      <c r="AD103" s="31">
        <f>IFERROR('σ и σw, МПа'!Q103*$BG$2,"-")</f>
        <v>448</v>
      </c>
      <c r="AE103" s="32">
        <f>IFERROR('σ и σw, МПа'!R103*$BG$2,"-")</f>
        <v>432.59999999999997</v>
      </c>
      <c r="AF103" s="32">
        <f>IFERROR('σ и σw, МПа'!S103*$BG$2,"-")</f>
        <v>418.59999999999997</v>
      </c>
      <c r="AG103" s="32">
        <f>IFERROR('σ и σw, МПа'!T103*$BG$2,"-")</f>
        <v>405.29999999999995</v>
      </c>
      <c r="AH103" s="32">
        <f>IFERROR('σ и σw, МПа'!U103*$BG$2,"-")</f>
        <v>398.29999999999995</v>
      </c>
      <c r="AI103" s="32">
        <f>IFERROR('σ и σw, МПа'!V103*$BG$2,"-")</f>
        <v>398.29999999999995</v>
      </c>
      <c r="AJ103" s="32">
        <f>IFERROR('σ и σw, МПа'!W103*$BG$2,"-")</f>
        <v>384.29999999999995</v>
      </c>
      <c r="AK103" s="32">
        <f>IFERROR('σ и σw, МПа'!X103*$BG$2,"-")</f>
        <v>357</v>
      </c>
      <c r="AL103" s="32">
        <f>IFERROR('σ и σw, МПа'!Y103*$BG$2,"-")</f>
        <v>343.7</v>
      </c>
      <c r="AM103" s="32">
        <f>IFERROR('σ и σw, МПа'!Z103*$BG$2,"-")</f>
        <v>308.7</v>
      </c>
      <c r="AN103" s="32">
        <f>IFERROR('σ и σw, МПа'!AA103*$BG$2,"-")</f>
        <v>240.1</v>
      </c>
      <c r="AO103" s="32" t="str">
        <f>IFERROR('σ и σw, МПа'!AB103*$BG$2,"-")</f>
        <v>-</v>
      </c>
      <c r="AP103" s="33" t="str">
        <f>IFERROR('σ и σw, МПа'!AC103*$BG$2,"-")</f>
        <v>-</v>
      </c>
      <c r="AQ103" s="31">
        <f>IFERROR('σ и σw, МПа'!Q103*$BH$2,"-")</f>
        <v>704</v>
      </c>
      <c r="AR103" s="32">
        <f>IFERROR('σ и σw, МПа'!R103*$BH$2,"-")</f>
        <v>679.80000000000007</v>
      </c>
      <c r="AS103" s="32">
        <f>IFERROR('σ и σw, МПа'!S103*$BH$2,"-")</f>
        <v>657.80000000000007</v>
      </c>
      <c r="AT103" s="32">
        <f>IFERROR('σ и σw, МПа'!T103*$BH$2,"-")</f>
        <v>636.90000000000009</v>
      </c>
      <c r="AU103" s="32">
        <f>IFERROR('σ и σw, МПа'!U103*$BH$2,"-")</f>
        <v>625.90000000000009</v>
      </c>
      <c r="AV103" s="32">
        <f>IFERROR('σ и σw, МПа'!V103*$BH$2,"-")</f>
        <v>625.90000000000009</v>
      </c>
      <c r="AW103" s="32">
        <f>IFERROR('σ и σw, МПа'!W103*$BH$2,"-")</f>
        <v>603.90000000000009</v>
      </c>
      <c r="AX103" s="32">
        <f>IFERROR('σ и σw, МПа'!X103*$BH$2,"-")</f>
        <v>561</v>
      </c>
      <c r="AY103" s="32">
        <f>IFERROR('σ и σw, МПа'!Y103*$BH$2,"-")</f>
        <v>540.1</v>
      </c>
      <c r="AZ103" s="32">
        <f>IFERROR('σ и σw, МПа'!Z103*$BH$2,"-")</f>
        <v>485.1</v>
      </c>
      <c r="BA103" s="32">
        <f>IFERROR('σ и σw, МПа'!AA103*$BH$2,"-")</f>
        <v>377.3</v>
      </c>
      <c r="BB103" s="32" t="str">
        <f>IFERROR('σ и σw, МПа'!AB103*$BH$2,"-")</f>
        <v>-</v>
      </c>
      <c r="BC103" s="33" t="str">
        <f>IFERROR('σ и σw, МПа'!AC103*$BH$2,"-")</f>
        <v>-</v>
      </c>
    </row>
    <row r="104" spans="1:55" x14ac:dyDescent="0.25">
      <c r="A104" s="10" t="str">
        <f>INDEX('Обработка исходного'!B:B,ROW($B$3)+4*(ROW($B104)-ROW($B$3)))</f>
        <v>Сталь легированная</v>
      </c>
      <c r="B104" s="47" t="str">
        <f>INDEX('Обработка исходного'!D:D,ROW($B$3)+4*(ROW($B104)-ROW($B$3)))</f>
        <v>45Х</v>
      </c>
      <c r="C104" s="27" t="str">
        <f>'Rp0,2, МПа'!C104</f>
        <v>Прутки и полосы диаметром или толщиной до 80 мм</v>
      </c>
      <c r="D104" s="31">
        <f>IFERROR('σ и σw, МПа'!D104*$BE$2,"-")</f>
        <v>554.61538461538453</v>
      </c>
      <c r="E104" s="32">
        <f>IFERROR('σ и σw, МПа'!E104*$BE$2,"-")</f>
        <v>538.46153846153834</v>
      </c>
      <c r="F104" s="32">
        <f>IFERROR('σ и σw, МПа'!F104*$BE$2,"-")</f>
        <v>538.46153846153834</v>
      </c>
      <c r="G104" s="32">
        <f>IFERROR('σ и σw, МПа'!G104*$BE$2,"-")</f>
        <v>528.23076923076917</v>
      </c>
      <c r="H104" s="32">
        <f>IFERROR('σ и σw, МПа'!H104*$BE$2,"-")</f>
        <v>528.23076923076917</v>
      </c>
      <c r="I104" s="32">
        <f>IFERROR('σ и σw, МПа'!I104*$BE$2,"-")</f>
        <v>528.23076923076917</v>
      </c>
      <c r="J104" s="32">
        <f>IFERROR('σ и σw, МПа'!J104*$BE$2,"-")</f>
        <v>528.23076923076917</v>
      </c>
      <c r="K104" s="32">
        <f>IFERROR('σ и σw, МПа'!K104*$BE$2,"-")</f>
        <v>454.4615384615384</v>
      </c>
      <c r="L104" s="32">
        <f>IFERROR('σ и σw, МПа'!L104*$BE$2,"-")</f>
        <v>343.53846153846155</v>
      </c>
      <c r="M104" s="32">
        <f>IFERROR('σ и σw, МПа'!M104*$BE$2,"-")</f>
        <v>343.53846153846155</v>
      </c>
      <c r="N104" s="32">
        <f>IFERROR('σ и σw, МПа'!N104*$BE$2,"-")</f>
        <v>285.38461538461536</v>
      </c>
      <c r="O104" s="32" t="str">
        <f>IFERROR('σ и σw, МПа'!O104*$BE$2,"-")</f>
        <v>-</v>
      </c>
      <c r="P104" s="33" t="str">
        <f>IFERROR('σ и σw, МПа'!P104*$BE$2,"-")</f>
        <v>-</v>
      </c>
      <c r="Q104" s="31">
        <f>IFERROR('σ и σw, МПа'!D104*$BF$2,"-")</f>
        <v>713.07692307692309</v>
      </c>
      <c r="R104" s="32">
        <f>IFERROR('σ и σw, МПа'!E104*$BF$2,"-")</f>
        <v>692.30769230769226</v>
      </c>
      <c r="S104" s="32">
        <f>IFERROR('σ и σw, МПа'!F104*$BF$2,"-")</f>
        <v>692.30769230769226</v>
      </c>
      <c r="T104" s="32">
        <f>IFERROR('σ и σw, МПа'!G104*$BF$2,"-")</f>
        <v>679.15384615384619</v>
      </c>
      <c r="U104" s="32">
        <f>IFERROR('σ и σw, МПа'!H104*$BF$2,"-")</f>
        <v>679.15384615384619</v>
      </c>
      <c r="V104" s="32">
        <f>IFERROR('σ и σw, МПа'!I104*$BF$2,"-")</f>
        <v>679.15384615384619</v>
      </c>
      <c r="W104" s="32">
        <f>IFERROR('σ и σw, МПа'!J104*$BF$2,"-")</f>
        <v>679.15384615384619</v>
      </c>
      <c r="X104" s="32">
        <f>IFERROR('σ и σw, МПа'!K104*$BF$2,"-")</f>
        <v>584.30769230769226</v>
      </c>
      <c r="Y104" s="32">
        <f>IFERROR('σ и σw, МПа'!L104*$BF$2,"-")</f>
        <v>441.69230769230768</v>
      </c>
      <c r="Z104" s="32">
        <f>IFERROR('σ и σw, МПа'!M104*$BF$2,"-")</f>
        <v>441.69230769230768</v>
      </c>
      <c r="AA104" s="32">
        <f>IFERROR('σ и σw, МПа'!N104*$BF$2,"-")</f>
        <v>366.92307692307691</v>
      </c>
      <c r="AB104" s="32" t="str">
        <f>IFERROR('σ и σw, МПа'!O104*$BF$2,"-")</f>
        <v>-</v>
      </c>
      <c r="AC104" s="33" t="str">
        <f>IFERROR('σ и σw, МПа'!P104*$BF$2,"-")</f>
        <v>-</v>
      </c>
      <c r="AD104" s="31">
        <f>IFERROR('σ и σw, МПа'!Q104*$BG$2,"-")</f>
        <v>583.79999999999995</v>
      </c>
      <c r="AE104" s="32">
        <f>IFERROR('σ и σw, МПа'!R104*$BG$2,"-")</f>
        <v>562.79999999999995</v>
      </c>
      <c r="AF104" s="32">
        <f>IFERROR('σ и σw, МПа'!S104*$BG$2,"-")</f>
        <v>549.5</v>
      </c>
      <c r="AG104" s="32">
        <f>IFERROR('σ и σw, МПа'!T104*$BG$2,"-")</f>
        <v>528.5</v>
      </c>
      <c r="AH104" s="32">
        <f>IFERROR('σ и σw, МПа'!U104*$BG$2,"-")</f>
        <v>522.19999999999993</v>
      </c>
      <c r="AI104" s="32">
        <f>IFERROR('σ и σw, МПа'!V104*$BG$2,"-")</f>
        <v>522.19999999999993</v>
      </c>
      <c r="AJ104" s="32">
        <f>IFERROR('σ и σw, МПа'!W104*$BG$2,"-")</f>
        <v>501.2</v>
      </c>
      <c r="AK104" s="32">
        <f>IFERROR('σ и σw, МПа'!X104*$BG$2,"-")</f>
        <v>466.9</v>
      </c>
      <c r="AL104" s="32">
        <f>IFERROR('σ и σw, МПа'!Y104*$BG$2,"-")</f>
        <v>446.59999999999997</v>
      </c>
      <c r="AM104" s="32">
        <f>IFERROR('σ и σw, МПа'!Z104*$BG$2,"-")</f>
        <v>405.29999999999995</v>
      </c>
      <c r="AN104" s="32">
        <f>IFERROR('σ и σw, МПа'!AA104*$BG$2,"-")</f>
        <v>315.7</v>
      </c>
      <c r="AO104" s="32" t="str">
        <f>IFERROR('σ и σw, МПа'!AB104*$BG$2,"-")</f>
        <v>-</v>
      </c>
      <c r="AP104" s="33" t="str">
        <f>IFERROR('σ и σw, МПа'!AC104*$BG$2,"-")</f>
        <v>-</v>
      </c>
      <c r="AQ104" s="31">
        <f>IFERROR('σ и σw, МПа'!Q104*$BH$2,"-")</f>
        <v>917.40000000000009</v>
      </c>
      <c r="AR104" s="32">
        <f>IFERROR('σ и σw, МПа'!R104*$BH$2,"-")</f>
        <v>884.40000000000009</v>
      </c>
      <c r="AS104" s="32">
        <f>IFERROR('σ и σw, МПа'!S104*$BH$2,"-")</f>
        <v>863.50000000000011</v>
      </c>
      <c r="AT104" s="32">
        <f>IFERROR('σ и σw, МПа'!T104*$BH$2,"-")</f>
        <v>830.50000000000011</v>
      </c>
      <c r="AU104" s="32">
        <f>IFERROR('σ и σw, МПа'!U104*$BH$2,"-")</f>
        <v>820.6</v>
      </c>
      <c r="AV104" s="32">
        <f>IFERROR('σ и σw, МПа'!V104*$BH$2,"-")</f>
        <v>820.6</v>
      </c>
      <c r="AW104" s="32">
        <f>IFERROR('σ и σw, МПа'!W104*$BH$2,"-")</f>
        <v>787.6</v>
      </c>
      <c r="AX104" s="32">
        <f>IFERROR('σ и σw, МПа'!X104*$BH$2,"-")</f>
        <v>733.7</v>
      </c>
      <c r="AY104" s="32">
        <f>IFERROR('σ и σw, МПа'!Y104*$BH$2,"-")</f>
        <v>701.80000000000007</v>
      </c>
      <c r="AZ104" s="32">
        <f>IFERROR('σ и σw, МПа'!Z104*$BH$2,"-")</f>
        <v>636.90000000000009</v>
      </c>
      <c r="BA104" s="32">
        <f>IFERROR('σ и σw, МПа'!AA104*$BH$2,"-")</f>
        <v>496.1</v>
      </c>
      <c r="BB104" s="32" t="str">
        <f>IFERROR('σ и σw, МПа'!AB104*$BH$2,"-")</f>
        <v>-</v>
      </c>
      <c r="BC104" s="33" t="str">
        <f>IFERROR('σ и σw, МПа'!AC104*$BH$2,"-")</f>
        <v>-</v>
      </c>
    </row>
    <row r="105" spans="1:55" ht="25.5" x14ac:dyDescent="0.25">
      <c r="A105" s="10" t="str">
        <f>INDEX('Обработка исходного'!B:B,ROW($B$3)+4*(ROW($B105)-ROW($B$3)))</f>
        <v>Сталь легированная</v>
      </c>
      <c r="B105" s="47" t="str">
        <f>INDEX('Обработка исходного'!D:D,ROW($B$3)+4*(ROW($B105)-ROW($B$3)))</f>
        <v>45Х</v>
      </c>
      <c r="C105" s="27" t="str">
        <f>'Rp0,2, МПа'!C105</f>
        <v>Прутки и полосы диаметром или толщиной от 80 до 150 мм</v>
      </c>
      <c r="D105" s="31">
        <f>IFERROR('σ и σw, МПа'!D105*$BE$2,"-")</f>
        <v>554.61538461538453</v>
      </c>
      <c r="E105" s="32">
        <f>IFERROR('σ и σw, МПа'!E105*$BE$2,"-")</f>
        <v>538.46153846153834</v>
      </c>
      <c r="F105" s="32">
        <f>IFERROR('σ и σw, МПа'!F105*$BE$2,"-")</f>
        <v>538.46153846153834</v>
      </c>
      <c r="G105" s="32">
        <f>IFERROR('σ и σw, МПа'!G105*$BE$2,"-")</f>
        <v>528.23076923076917</v>
      </c>
      <c r="H105" s="32">
        <f>IFERROR('σ и σw, МПа'!H105*$BE$2,"-")</f>
        <v>528.23076923076917</v>
      </c>
      <c r="I105" s="32">
        <f>IFERROR('σ и σw, МПа'!I105*$BE$2,"-")</f>
        <v>528.23076923076917</v>
      </c>
      <c r="J105" s="32">
        <f>IFERROR('σ и σw, МПа'!J105*$BE$2,"-")</f>
        <v>528.23076923076917</v>
      </c>
      <c r="K105" s="32">
        <f>IFERROR('σ и σw, МПа'!K105*$BE$2,"-")</f>
        <v>454.4615384615384</v>
      </c>
      <c r="L105" s="32">
        <f>IFERROR('σ и σw, МПа'!L105*$BE$2,"-")</f>
        <v>343.53846153846155</v>
      </c>
      <c r="M105" s="32">
        <f>IFERROR('σ и σw, МПа'!M105*$BE$2,"-")</f>
        <v>343.53846153846155</v>
      </c>
      <c r="N105" s="32">
        <f>IFERROR('σ и σw, МПа'!N105*$BE$2,"-")</f>
        <v>285.38461538461536</v>
      </c>
      <c r="O105" s="32" t="str">
        <f>IFERROR('σ и σw, МПа'!O105*$BE$2,"-")</f>
        <v>-</v>
      </c>
      <c r="P105" s="33" t="str">
        <f>IFERROR('σ и σw, МПа'!P105*$BE$2,"-")</f>
        <v>-</v>
      </c>
      <c r="Q105" s="31">
        <f>IFERROR('σ и σw, МПа'!D105*$BF$2,"-")</f>
        <v>713.07692307692309</v>
      </c>
      <c r="R105" s="32">
        <f>IFERROR('σ и σw, МПа'!E105*$BF$2,"-")</f>
        <v>692.30769230769226</v>
      </c>
      <c r="S105" s="32">
        <f>IFERROR('σ и σw, МПа'!F105*$BF$2,"-")</f>
        <v>692.30769230769226</v>
      </c>
      <c r="T105" s="32">
        <f>IFERROR('σ и σw, МПа'!G105*$BF$2,"-")</f>
        <v>679.15384615384619</v>
      </c>
      <c r="U105" s="32">
        <f>IFERROR('σ и σw, МПа'!H105*$BF$2,"-")</f>
        <v>679.15384615384619</v>
      </c>
      <c r="V105" s="32">
        <f>IFERROR('σ и σw, МПа'!I105*$BF$2,"-")</f>
        <v>679.15384615384619</v>
      </c>
      <c r="W105" s="32">
        <f>IFERROR('σ и σw, МПа'!J105*$BF$2,"-")</f>
        <v>679.15384615384619</v>
      </c>
      <c r="X105" s="32">
        <f>IFERROR('σ и σw, МПа'!K105*$BF$2,"-")</f>
        <v>584.30769230769226</v>
      </c>
      <c r="Y105" s="32">
        <f>IFERROR('σ и σw, МПа'!L105*$BF$2,"-")</f>
        <v>441.69230769230768</v>
      </c>
      <c r="Z105" s="32">
        <f>IFERROR('σ и σw, МПа'!M105*$BF$2,"-")</f>
        <v>441.69230769230768</v>
      </c>
      <c r="AA105" s="32">
        <f>IFERROR('σ и σw, МПа'!N105*$BF$2,"-")</f>
        <v>366.92307692307691</v>
      </c>
      <c r="AB105" s="32" t="str">
        <f>IFERROR('σ и σw, МПа'!O105*$BF$2,"-")</f>
        <v>-</v>
      </c>
      <c r="AC105" s="33" t="str">
        <f>IFERROR('σ и σw, МПа'!P105*$BF$2,"-")</f>
        <v>-</v>
      </c>
      <c r="AD105" s="31">
        <f>IFERROR('σ и σw, МПа'!Q105*$BG$2,"-")</f>
        <v>583.79999999999995</v>
      </c>
      <c r="AE105" s="32">
        <f>IFERROR('σ и σw, МПа'!R105*$BG$2,"-")</f>
        <v>562.79999999999995</v>
      </c>
      <c r="AF105" s="32">
        <f>IFERROR('σ и σw, МПа'!S105*$BG$2,"-")</f>
        <v>549.5</v>
      </c>
      <c r="AG105" s="32">
        <f>IFERROR('σ и σw, МПа'!T105*$BG$2,"-")</f>
        <v>528.5</v>
      </c>
      <c r="AH105" s="32">
        <f>IFERROR('σ и σw, МПа'!U105*$BG$2,"-")</f>
        <v>522.19999999999993</v>
      </c>
      <c r="AI105" s="32">
        <f>IFERROR('σ и σw, МПа'!V105*$BG$2,"-")</f>
        <v>522.19999999999993</v>
      </c>
      <c r="AJ105" s="32">
        <f>IFERROR('σ и σw, МПа'!W105*$BG$2,"-")</f>
        <v>501.2</v>
      </c>
      <c r="AK105" s="32">
        <f>IFERROR('σ и σw, МПа'!X105*$BG$2,"-")</f>
        <v>466.9</v>
      </c>
      <c r="AL105" s="32">
        <f>IFERROR('σ и σw, МПа'!Y105*$BG$2,"-")</f>
        <v>446.59999999999997</v>
      </c>
      <c r="AM105" s="32">
        <f>IFERROR('σ и σw, МПа'!Z105*$BG$2,"-")</f>
        <v>405.29999999999995</v>
      </c>
      <c r="AN105" s="32">
        <f>IFERROR('σ и σw, МПа'!AA105*$BG$2,"-")</f>
        <v>315.7</v>
      </c>
      <c r="AO105" s="32" t="str">
        <f>IFERROR('σ и σw, МПа'!AB105*$BG$2,"-")</f>
        <v>-</v>
      </c>
      <c r="AP105" s="33" t="str">
        <f>IFERROR('σ и σw, МПа'!AC105*$BG$2,"-")</f>
        <v>-</v>
      </c>
      <c r="AQ105" s="31">
        <f>IFERROR('σ и σw, МПа'!Q105*$BH$2,"-")</f>
        <v>917.40000000000009</v>
      </c>
      <c r="AR105" s="32">
        <f>IFERROR('σ и σw, МПа'!R105*$BH$2,"-")</f>
        <v>884.40000000000009</v>
      </c>
      <c r="AS105" s="32">
        <f>IFERROR('σ и σw, МПа'!S105*$BH$2,"-")</f>
        <v>863.50000000000011</v>
      </c>
      <c r="AT105" s="32">
        <f>IFERROR('σ и σw, МПа'!T105*$BH$2,"-")</f>
        <v>830.50000000000011</v>
      </c>
      <c r="AU105" s="32">
        <f>IFERROR('σ и σw, МПа'!U105*$BH$2,"-")</f>
        <v>820.6</v>
      </c>
      <c r="AV105" s="32">
        <f>IFERROR('σ и σw, МПа'!V105*$BH$2,"-")</f>
        <v>820.6</v>
      </c>
      <c r="AW105" s="32">
        <f>IFERROR('σ и σw, МПа'!W105*$BH$2,"-")</f>
        <v>787.6</v>
      </c>
      <c r="AX105" s="32">
        <f>IFERROR('σ и σw, МПа'!X105*$BH$2,"-")</f>
        <v>733.7</v>
      </c>
      <c r="AY105" s="32">
        <f>IFERROR('σ и σw, МПа'!Y105*$BH$2,"-")</f>
        <v>701.80000000000007</v>
      </c>
      <c r="AZ105" s="32">
        <f>IFERROR('σ и σw, МПа'!Z105*$BH$2,"-")</f>
        <v>636.90000000000009</v>
      </c>
      <c r="BA105" s="32">
        <f>IFERROR('σ и σw, МПа'!AA105*$BH$2,"-")</f>
        <v>496.1</v>
      </c>
      <c r="BB105" s="32" t="str">
        <f>IFERROR('σ и σw, МПа'!AB105*$BH$2,"-")</f>
        <v>-</v>
      </c>
      <c r="BC105" s="33" t="str">
        <f>IFERROR('σ и σw, МПа'!AC105*$BH$2,"-")</f>
        <v>-</v>
      </c>
    </row>
    <row r="106" spans="1:55" ht="25.5" x14ac:dyDescent="0.25">
      <c r="A106" s="10" t="str">
        <f>INDEX('Обработка исходного'!B:B,ROW($B$3)+4*(ROW($B106)-ROW($B$3)))</f>
        <v>Сталь легированная</v>
      </c>
      <c r="B106" s="47" t="str">
        <f>INDEX('Обработка исходного'!D:D,ROW($B$3)+4*(ROW($B106)-ROW($B$3)))</f>
        <v>45Х</v>
      </c>
      <c r="C106" s="27" t="str">
        <f>'Rp0,2, МПа'!C106</f>
        <v>Прутки и полосы диаметром или толщиной от 150 до 250 мм</v>
      </c>
      <c r="D106" s="31">
        <f>IFERROR('σ и σw, МПа'!D106*$BE$2,"-")</f>
        <v>554.61538461538453</v>
      </c>
      <c r="E106" s="32">
        <f>IFERROR('σ и σw, МПа'!E106*$BE$2,"-")</f>
        <v>538.46153846153834</v>
      </c>
      <c r="F106" s="32">
        <f>IFERROR('σ и σw, МПа'!F106*$BE$2,"-")</f>
        <v>538.46153846153834</v>
      </c>
      <c r="G106" s="32">
        <f>IFERROR('σ и σw, МПа'!G106*$BE$2,"-")</f>
        <v>528.23076923076917</v>
      </c>
      <c r="H106" s="32">
        <f>IFERROR('σ и σw, МПа'!H106*$BE$2,"-")</f>
        <v>528.23076923076917</v>
      </c>
      <c r="I106" s="32">
        <f>IFERROR('σ и σw, МПа'!I106*$BE$2,"-")</f>
        <v>528.23076923076917</v>
      </c>
      <c r="J106" s="32">
        <f>IFERROR('σ и σw, МПа'!J106*$BE$2,"-")</f>
        <v>528.23076923076917</v>
      </c>
      <c r="K106" s="32">
        <f>IFERROR('σ и σw, МПа'!K106*$BE$2,"-")</f>
        <v>454.4615384615384</v>
      </c>
      <c r="L106" s="32">
        <f>IFERROR('σ и σw, МПа'!L106*$BE$2,"-")</f>
        <v>343.53846153846155</v>
      </c>
      <c r="M106" s="32">
        <f>IFERROR('σ и σw, МПа'!M106*$BE$2,"-")</f>
        <v>343.53846153846155</v>
      </c>
      <c r="N106" s="32">
        <f>IFERROR('σ и σw, МПа'!N106*$BE$2,"-")</f>
        <v>285.38461538461536</v>
      </c>
      <c r="O106" s="32" t="str">
        <f>IFERROR('σ и σw, МПа'!O106*$BE$2,"-")</f>
        <v>-</v>
      </c>
      <c r="P106" s="33" t="str">
        <f>IFERROR('σ и σw, МПа'!P106*$BE$2,"-")</f>
        <v>-</v>
      </c>
      <c r="Q106" s="31">
        <f>IFERROR('σ и σw, МПа'!D106*$BF$2,"-")</f>
        <v>713.07692307692309</v>
      </c>
      <c r="R106" s="32">
        <f>IFERROR('σ и σw, МПа'!E106*$BF$2,"-")</f>
        <v>692.30769230769226</v>
      </c>
      <c r="S106" s="32">
        <f>IFERROR('σ и σw, МПа'!F106*$BF$2,"-")</f>
        <v>692.30769230769226</v>
      </c>
      <c r="T106" s="32">
        <f>IFERROR('σ и σw, МПа'!G106*$BF$2,"-")</f>
        <v>679.15384615384619</v>
      </c>
      <c r="U106" s="32">
        <f>IFERROR('σ и σw, МПа'!H106*$BF$2,"-")</f>
        <v>679.15384615384619</v>
      </c>
      <c r="V106" s="32">
        <f>IFERROR('σ и σw, МПа'!I106*$BF$2,"-")</f>
        <v>679.15384615384619</v>
      </c>
      <c r="W106" s="32">
        <f>IFERROR('σ и σw, МПа'!J106*$BF$2,"-")</f>
        <v>679.15384615384619</v>
      </c>
      <c r="X106" s="32">
        <f>IFERROR('σ и σw, МПа'!K106*$BF$2,"-")</f>
        <v>584.30769230769226</v>
      </c>
      <c r="Y106" s="32">
        <f>IFERROR('σ и σw, МПа'!L106*$BF$2,"-")</f>
        <v>441.69230769230768</v>
      </c>
      <c r="Z106" s="32">
        <f>IFERROR('σ и σw, МПа'!M106*$BF$2,"-")</f>
        <v>441.69230769230768</v>
      </c>
      <c r="AA106" s="32">
        <f>IFERROR('σ и σw, МПа'!N106*$BF$2,"-")</f>
        <v>366.92307692307691</v>
      </c>
      <c r="AB106" s="32" t="str">
        <f>IFERROR('σ и σw, МПа'!O106*$BF$2,"-")</f>
        <v>-</v>
      </c>
      <c r="AC106" s="33" t="str">
        <f>IFERROR('σ и σw, МПа'!P106*$BF$2,"-")</f>
        <v>-</v>
      </c>
      <c r="AD106" s="31">
        <f>IFERROR('σ и σw, МПа'!Q106*$BG$2,"-")</f>
        <v>583.79999999999995</v>
      </c>
      <c r="AE106" s="32">
        <f>IFERROR('σ и σw, МПа'!R106*$BG$2,"-")</f>
        <v>562.79999999999995</v>
      </c>
      <c r="AF106" s="32">
        <f>IFERROR('σ и σw, МПа'!S106*$BG$2,"-")</f>
        <v>549.5</v>
      </c>
      <c r="AG106" s="32">
        <f>IFERROR('σ и σw, МПа'!T106*$BG$2,"-")</f>
        <v>528.5</v>
      </c>
      <c r="AH106" s="32">
        <f>IFERROR('σ и σw, МПа'!U106*$BG$2,"-")</f>
        <v>522.19999999999993</v>
      </c>
      <c r="AI106" s="32">
        <f>IFERROR('σ и σw, МПа'!V106*$BG$2,"-")</f>
        <v>522.19999999999993</v>
      </c>
      <c r="AJ106" s="32">
        <f>IFERROR('σ и σw, МПа'!W106*$BG$2,"-")</f>
        <v>501.2</v>
      </c>
      <c r="AK106" s="32">
        <f>IFERROR('σ и σw, МПа'!X106*$BG$2,"-")</f>
        <v>466.9</v>
      </c>
      <c r="AL106" s="32">
        <f>IFERROR('σ и σw, МПа'!Y106*$BG$2,"-")</f>
        <v>446.59999999999997</v>
      </c>
      <c r="AM106" s="32">
        <f>IFERROR('σ и σw, МПа'!Z106*$BG$2,"-")</f>
        <v>405.29999999999995</v>
      </c>
      <c r="AN106" s="32">
        <f>IFERROR('σ и σw, МПа'!AA106*$BG$2,"-")</f>
        <v>315.7</v>
      </c>
      <c r="AO106" s="32" t="str">
        <f>IFERROR('σ и σw, МПа'!AB106*$BG$2,"-")</f>
        <v>-</v>
      </c>
      <c r="AP106" s="33" t="str">
        <f>IFERROR('σ и σw, МПа'!AC106*$BG$2,"-")</f>
        <v>-</v>
      </c>
      <c r="AQ106" s="31">
        <f>IFERROR('σ и σw, МПа'!Q106*$BH$2,"-")</f>
        <v>917.40000000000009</v>
      </c>
      <c r="AR106" s="32">
        <f>IFERROR('σ и σw, МПа'!R106*$BH$2,"-")</f>
        <v>884.40000000000009</v>
      </c>
      <c r="AS106" s="32">
        <f>IFERROR('σ и σw, МПа'!S106*$BH$2,"-")</f>
        <v>863.50000000000011</v>
      </c>
      <c r="AT106" s="32">
        <f>IFERROR('σ и σw, МПа'!T106*$BH$2,"-")</f>
        <v>830.50000000000011</v>
      </c>
      <c r="AU106" s="32">
        <f>IFERROR('σ и σw, МПа'!U106*$BH$2,"-")</f>
        <v>820.6</v>
      </c>
      <c r="AV106" s="32">
        <f>IFERROR('σ и σw, МПа'!V106*$BH$2,"-")</f>
        <v>820.6</v>
      </c>
      <c r="AW106" s="32">
        <f>IFERROR('σ и σw, МПа'!W106*$BH$2,"-")</f>
        <v>787.6</v>
      </c>
      <c r="AX106" s="32">
        <f>IFERROR('σ и σw, МПа'!X106*$BH$2,"-")</f>
        <v>733.7</v>
      </c>
      <c r="AY106" s="32">
        <f>IFERROR('σ и σw, МПа'!Y106*$BH$2,"-")</f>
        <v>701.80000000000007</v>
      </c>
      <c r="AZ106" s="32">
        <f>IFERROR('σ и σw, МПа'!Z106*$BH$2,"-")</f>
        <v>636.90000000000009</v>
      </c>
      <c r="BA106" s="32">
        <f>IFERROR('σ и σw, МПа'!AA106*$BH$2,"-")</f>
        <v>496.1</v>
      </c>
      <c r="BB106" s="32" t="str">
        <f>IFERROR('σ и σw, МПа'!AB106*$BH$2,"-")</f>
        <v>-</v>
      </c>
      <c r="BC106" s="33" t="str">
        <f>IFERROR('σ и σw, МПа'!AC106*$BH$2,"-")</f>
        <v>-</v>
      </c>
    </row>
    <row r="107" spans="1:55" x14ac:dyDescent="0.25">
      <c r="A107" s="10" t="str">
        <f>INDEX('Обработка исходного'!B:B,ROW($B$3)+4*(ROW($B107)-ROW($B$3)))</f>
        <v>Сталь легированная</v>
      </c>
      <c r="B107" s="47" t="str">
        <f>INDEX('Обработка исходного'!D:D,ROW($B$3)+4*(ROW($B107)-ROW($B$3)))</f>
        <v>12ХМ</v>
      </c>
      <c r="C107" s="27" t="str">
        <f>'Rp0,2, МПа'!C107</f>
        <v>Листы толщиной от 4 до 6 мм</v>
      </c>
      <c r="D107" s="31">
        <f>IFERROR('σ и σw, МПа'!D107*$BE$2,"-")</f>
        <v>219.33333333333331</v>
      </c>
      <c r="E107" s="32">
        <f>IFERROR('σ и σw, МПа'!E107*$BE$2,"-")</f>
        <v>219.33333333333331</v>
      </c>
      <c r="F107" s="32">
        <f>IFERROR('σ и σw, МПа'!F107*$BE$2,"-")</f>
        <v>219.33333333333331</v>
      </c>
      <c r="G107" s="32">
        <f>IFERROR('σ и σw, МПа'!G107*$BE$2,"-")</f>
        <v>219.33333333333331</v>
      </c>
      <c r="H107" s="32">
        <f>IFERROR('σ и σw, МПа'!H107*$BE$2,"-")</f>
        <v>210.93333333333331</v>
      </c>
      <c r="I107" s="32">
        <f>IFERROR('σ и σw, МПа'!I107*$BE$2,"-")</f>
        <v>210.93333333333331</v>
      </c>
      <c r="J107" s="32">
        <f>IFERROR('σ и σw, МПа'!J107*$BE$2,"-")</f>
        <v>210.93333333333331</v>
      </c>
      <c r="K107" s="32">
        <f>IFERROR('σ и σw, МПа'!K107*$BE$2,"-")</f>
        <v>192.26666666666668</v>
      </c>
      <c r="L107" s="32">
        <f>IFERROR('σ и σw, МПа'!L107*$BE$2,"-")</f>
        <v>182.93333333333331</v>
      </c>
      <c r="M107" s="32">
        <f>IFERROR('σ и σw, МПа'!M107*$BE$2,"-")</f>
        <v>173.6</v>
      </c>
      <c r="N107" s="32">
        <f>IFERROR('σ и σw, МПа'!N107*$BE$2,"-")</f>
        <v>158.30769230769229</v>
      </c>
      <c r="O107" s="32" t="str">
        <f>IFERROR('σ и σw, МПа'!O107*$BE$2,"-")</f>
        <v>-</v>
      </c>
      <c r="P107" s="33" t="str">
        <f>IFERROR('σ и σw, МПа'!P107*$BE$2,"-")</f>
        <v>-</v>
      </c>
      <c r="Q107" s="31">
        <f>IFERROR('σ и σw, МПа'!D107*$BF$2,"-")</f>
        <v>282</v>
      </c>
      <c r="R107" s="32">
        <f>IFERROR('σ и σw, МПа'!E107*$BF$2,"-")</f>
        <v>282</v>
      </c>
      <c r="S107" s="32">
        <f>IFERROR('σ и σw, МПа'!F107*$BF$2,"-")</f>
        <v>282</v>
      </c>
      <c r="T107" s="32">
        <f>IFERROR('σ и σw, МПа'!G107*$BF$2,"-")</f>
        <v>282</v>
      </c>
      <c r="U107" s="32">
        <f>IFERROR('σ и σw, МПа'!H107*$BF$2,"-")</f>
        <v>271.2</v>
      </c>
      <c r="V107" s="32">
        <f>IFERROR('σ и σw, МПа'!I107*$BF$2,"-")</f>
        <v>271.2</v>
      </c>
      <c r="W107" s="32">
        <f>IFERROR('σ и σw, МПа'!J107*$BF$2,"-")</f>
        <v>271.2</v>
      </c>
      <c r="X107" s="32">
        <f>IFERROR('σ и σw, МПа'!K107*$BF$2,"-")</f>
        <v>247.20000000000002</v>
      </c>
      <c r="Y107" s="32">
        <f>IFERROR('σ и σw, МПа'!L107*$BF$2,"-")</f>
        <v>235.2</v>
      </c>
      <c r="Z107" s="32">
        <f>IFERROR('σ и σw, МПа'!M107*$BF$2,"-")</f>
        <v>223.20000000000002</v>
      </c>
      <c r="AA107" s="32">
        <f>IFERROR('σ и σw, МПа'!N107*$BF$2,"-")</f>
        <v>203.53846153846152</v>
      </c>
      <c r="AB107" s="32" t="str">
        <f>IFERROR('σ и σw, МПа'!O107*$BF$2,"-")</f>
        <v>-</v>
      </c>
      <c r="AC107" s="33" t="str">
        <f>IFERROR('σ и σw, МПа'!P107*$BF$2,"-")</f>
        <v>-</v>
      </c>
      <c r="AD107" s="31">
        <f>IFERROR('σ и σw, МПа'!Q107*$BG$2,"-")</f>
        <v>164.5</v>
      </c>
      <c r="AE107" s="32">
        <f>IFERROR('σ и σw, МПа'!R107*$BG$2,"-")</f>
        <v>164.5</v>
      </c>
      <c r="AF107" s="32">
        <f>IFERROR('σ и σw, МПа'!S107*$BG$2,"-")</f>
        <v>164.5</v>
      </c>
      <c r="AG107" s="32">
        <f>IFERROR('σ и σw, МПа'!T107*$BG$2,"-")</f>
        <v>164.5</v>
      </c>
      <c r="AH107" s="32">
        <f>IFERROR('σ и σw, МПа'!U107*$BG$2,"-")</f>
        <v>158.19999999999999</v>
      </c>
      <c r="AI107" s="32">
        <f>IFERROR('σ и σw, МПа'!V107*$BG$2,"-")</f>
        <v>158.19999999999999</v>
      </c>
      <c r="AJ107" s="32">
        <f>IFERROR('σ и σw, МПа'!W107*$BG$2,"-")</f>
        <v>158.19999999999999</v>
      </c>
      <c r="AK107" s="32">
        <f>IFERROR('σ и σw, МПа'!X107*$BG$2,"-")</f>
        <v>144.19999999999999</v>
      </c>
      <c r="AL107" s="32">
        <f>IFERROR('σ и σw, МПа'!Y107*$BG$2,"-")</f>
        <v>137.19999999999999</v>
      </c>
      <c r="AM107" s="32">
        <f>IFERROR('σ и σw, МПа'!Z107*$BG$2,"-")</f>
        <v>130.19999999999999</v>
      </c>
      <c r="AN107" s="32">
        <f>IFERROR('σ и σw, МПа'!AA107*$BG$2,"-")</f>
        <v>123.89999999999999</v>
      </c>
      <c r="AO107" s="32" t="str">
        <f>IFERROR('σ и σw, МПа'!AB107*$BG$2,"-")</f>
        <v>-</v>
      </c>
      <c r="AP107" s="33" t="str">
        <f>IFERROR('σ и σw, МПа'!AC107*$BG$2,"-")</f>
        <v>-</v>
      </c>
      <c r="AQ107" s="31">
        <f>IFERROR('σ и σw, МПа'!Q107*$BH$2,"-")</f>
        <v>258.5</v>
      </c>
      <c r="AR107" s="32">
        <f>IFERROR('σ и σw, МПа'!R107*$BH$2,"-")</f>
        <v>258.5</v>
      </c>
      <c r="AS107" s="32">
        <f>IFERROR('σ и σw, МПа'!S107*$BH$2,"-")</f>
        <v>258.5</v>
      </c>
      <c r="AT107" s="32">
        <f>IFERROR('σ и σw, МПа'!T107*$BH$2,"-")</f>
        <v>258.5</v>
      </c>
      <c r="AU107" s="32">
        <f>IFERROR('σ и σw, МПа'!U107*$BH$2,"-")</f>
        <v>248.60000000000002</v>
      </c>
      <c r="AV107" s="32">
        <f>IFERROR('σ и σw, МПа'!V107*$BH$2,"-")</f>
        <v>248.60000000000002</v>
      </c>
      <c r="AW107" s="32">
        <f>IFERROR('σ и σw, МПа'!W107*$BH$2,"-")</f>
        <v>248.60000000000002</v>
      </c>
      <c r="AX107" s="32">
        <f>IFERROR('σ и σw, МПа'!X107*$BH$2,"-")</f>
        <v>226.60000000000002</v>
      </c>
      <c r="AY107" s="32">
        <f>IFERROR('σ и σw, МПа'!Y107*$BH$2,"-")</f>
        <v>215.60000000000002</v>
      </c>
      <c r="AZ107" s="32">
        <f>IFERROR('σ и σw, МПа'!Z107*$BH$2,"-")</f>
        <v>204.60000000000002</v>
      </c>
      <c r="BA107" s="32">
        <f>IFERROR('σ и σw, МПа'!AA107*$BH$2,"-")</f>
        <v>194.70000000000002</v>
      </c>
      <c r="BB107" s="32" t="str">
        <f>IFERROR('σ и σw, МПа'!AB107*$BH$2,"-")</f>
        <v>-</v>
      </c>
      <c r="BC107" s="33" t="str">
        <f>IFERROR('σ и σw, МПа'!AC107*$BH$2,"-")</f>
        <v>-</v>
      </c>
    </row>
    <row r="108" spans="1:55" x14ac:dyDescent="0.25">
      <c r="A108" s="10" t="str">
        <f>INDEX('Обработка исходного'!B:B,ROW($B$3)+4*(ROW($B108)-ROW($B$3)))</f>
        <v>Сталь легированная</v>
      </c>
      <c r="B108" s="47" t="str">
        <f>INDEX('Обработка исходного'!D:D,ROW($B$3)+4*(ROW($B108)-ROW($B$3)))</f>
        <v>12ХМ</v>
      </c>
      <c r="C108" s="27" t="str">
        <f>'Rp0,2, МПа'!C108</f>
        <v>Листы толщиной от 60 до 130 мм</v>
      </c>
      <c r="D108" s="31">
        <f>IFERROR('σ и σw, МПа'!D108*$BE$2,"-")</f>
        <v>219.33333333333331</v>
      </c>
      <c r="E108" s="32">
        <f>IFERROR('σ и σw, МПа'!E108*$BE$2,"-")</f>
        <v>219.33333333333331</v>
      </c>
      <c r="F108" s="32">
        <f>IFERROR('σ и σw, МПа'!F108*$BE$2,"-")</f>
        <v>219.33333333333331</v>
      </c>
      <c r="G108" s="32">
        <f>IFERROR('σ и σw, МПа'!G108*$BE$2,"-")</f>
        <v>219.33333333333331</v>
      </c>
      <c r="H108" s="32">
        <f>IFERROR('σ и σw, МПа'!H108*$BE$2,"-")</f>
        <v>210.93333333333331</v>
      </c>
      <c r="I108" s="32">
        <f>IFERROR('σ и σw, МПа'!I108*$BE$2,"-")</f>
        <v>210.93333333333331</v>
      </c>
      <c r="J108" s="32">
        <f>IFERROR('σ и σw, МПа'!J108*$BE$2,"-")</f>
        <v>201.6</v>
      </c>
      <c r="K108" s="32">
        <f>IFERROR('σ и σw, МПа'!K108*$BE$2,"-")</f>
        <v>192.26666666666668</v>
      </c>
      <c r="L108" s="32">
        <f>IFERROR('σ и σw, МПа'!L108*$BE$2,"-")</f>
        <v>182.93333333333331</v>
      </c>
      <c r="M108" s="32">
        <f>IFERROR('σ и σw, МПа'!M108*$BE$2,"-")</f>
        <v>137.19999999999999</v>
      </c>
      <c r="N108" s="32">
        <f>IFERROR('σ и σw, МПа'!N108*$BE$2,"-")</f>
        <v>158.30769230769229</v>
      </c>
      <c r="O108" s="32" t="str">
        <f>IFERROR('σ и σw, МПа'!O108*$BE$2,"-")</f>
        <v>-</v>
      </c>
      <c r="P108" s="33" t="str">
        <f>IFERROR('σ и σw, МПа'!P108*$BE$2,"-")</f>
        <v>-</v>
      </c>
      <c r="Q108" s="31">
        <f>IFERROR('σ и σw, МПа'!D108*$BF$2,"-")</f>
        <v>282</v>
      </c>
      <c r="R108" s="32">
        <f>IFERROR('σ и σw, МПа'!E108*$BF$2,"-")</f>
        <v>282</v>
      </c>
      <c r="S108" s="32">
        <f>IFERROR('σ и σw, МПа'!F108*$BF$2,"-")</f>
        <v>282</v>
      </c>
      <c r="T108" s="32">
        <f>IFERROR('σ и σw, МПа'!G108*$BF$2,"-")</f>
        <v>282</v>
      </c>
      <c r="U108" s="32">
        <f>IFERROR('σ и σw, МПа'!H108*$BF$2,"-")</f>
        <v>271.2</v>
      </c>
      <c r="V108" s="32">
        <f>IFERROR('σ и σw, МПа'!I108*$BF$2,"-")</f>
        <v>271.2</v>
      </c>
      <c r="W108" s="32">
        <f>IFERROR('σ и σw, МПа'!J108*$BF$2,"-")</f>
        <v>259.2</v>
      </c>
      <c r="X108" s="32">
        <f>IFERROR('σ и σw, МПа'!K108*$BF$2,"-")</f>
        <v>247.20000000000002</v>
      </c>
      <c r="Y108" s="32">
        <f>IFERROR('σ и σw, МПа'!L108*$BF$2,"-")</f>
        <v>235.2</v>
      </c>
      <c r="Z108" s="32">
        <f>IFERROR('σ и σw, МПа'!M108*$BF$2,"-")</f>
        <v>176.4</v>
      </c>
      <c r="AA108" s="32">
        <f>IFERROR('σ и σw, МПа'!N108*$BF$2,"-")</f>
        <v>203.53846153846152</v>
      </c>
      <c r="AB108" s="32" t="str">
        <f>IFERROR('σ и σw, МПа'!O108*$BF$2,"-")</f>
        <v>-</v>
      </c>
      <c r="AC108" s="33" t="str">
        <f>IFERROR('σ и σw, МПа'!P108*$BF$2,"-")</f>
        <v>-</v>
      </c>
      <c r="AD108" s="31">
        <f>IFERROR('σ и σw, МПа'!Q108*$BG$2,"-")</f>
        <v>164.5</v>
      </c>
      <c r="AE108" s="32">
        <f>IFERROR('σ и σw, МПа'!R108*$BG$2,"-")</f>
        <v>164.5</v>
      </c>
      <c r="AF108" s="32">
        <f>IFERROR('σ и σw, МПа'!S108*$BG$2,"-")</f>
        <v>164.5</v>
      </c>
      <c r="AG108" s="32">
        <f>IFERROR('σ и σw, МПа'!T108*$BG$2,"-")</f>
        <v>164.5</v>
      </c>
      <c r="AH108" s="32">
        <f>IFERROR('σ и σw, МПа'!U108*$BG$2,"-")</f>
        <v>158.19999999999999</v>
      </c>
      <c r="AI108" s="32">
        <f>IFERROR('σ и σw, МПа'!V108*$BG$2,"-")</f>
        <v>158.19999999999999</v>
      </c>
      <c r="AJ108" s="32">
        <f>IFERROR('σ и σw, МПа'!W108*$BG$2,"-")</f>
        <v>151.19999999999999</v>
      </c>
      <c r="AK108" s="32">
        <f>IFERROR('σ и σw, МПа'!X108*$BG$2,"-")</f>
        <v>144.19999999999999</v>
      </c>
      <c r="AL108" s="32">
        <f>IFERROR('σ и σw, МПа'!Y108*$BG$2,"-")</f>
        <v>137.19999999999999</v>
      </c>
      <c r="AM108" s="32">
        <f>IFERROR('σ и σw, МПа'!Z108*$BG$2,"-")</f>
        <v>102.89999999999999</v>
      </c>
      <c r="AN108" s="32">
        <f>IFERROR('σ и σw, МПа'!AA108*$BG$2,"-")</f>
        <v>123.89999999999999</v>
      </c>
      <c r="AO108" s="32" t="str">
        <f>IFERROR('σ и σw, МПа'!AB108*$BG$2,"-")</f>
        <v>-</v>
      </c>
      <c r="AP108" s="33" t="str">
        <f>IFERROR('σ и σw, МПа'!AC108*$BG$2,"-")</f>
        <v>-</v>
      </c>
      <c r="AQ108" s="31">
        <f>IFERROR('σ и σw, МПа'!Q108*$BH$2,"-")</f>
        <v>258.5</v>
      </c>
      <c r="AR108" s="32">
        <f>IFERROR('σ и σw, МПа'!R108*$BH$2,"-")</f>
        <v>258.5</v>
      </c>
      <c r="AS108" s="32">
        <f>IFERROR('σ и σw, МПа'!S108*$BH$2,"-")</f>
        <v>258.5</v>
      </c>
      <c r="AT108" s="32">
        <f>IFERROR('σ и σw, МПа'!T108*$BH$2,"-")</f>
        <v>258.5</v>
      </c>
      <c r="AU108" s="32">
        <f>IFERROR('σ и σw, МПа'!U108*$BH$2,"-")</f>
        <v>248.60000000000002</v>
      </c>
      <c r="AV108" s="32">
        <f>IFERROR('σ и σw, МПа'!V108*$BH$2,"-")</f>
        <v>248.60000000000002</v>
      </c>
      <c r="AW108" s="32">
        <f>IFERROR('σ и σw, МПа'!W108*$BH$2,"-")</f>
        <v>237.60000000000002</v>
      </c>
      <c r="AX108" s="32">
        <f>IFERROR('σ и σw, МПа'!X108*$BH$2,"-")</f>
        <v>226.60000000000002</v>
      </c>
      <c r="AY108" s="32">
        <f>IFERROR('σ и σw, МПа'!Y108*$BH$2,"-")</f>
        <v>215.60000000000002</v>
      </c>
      <c r="AZ108" s="32">
        <f>IFERROR('σ и σw, МПа'!Z108*$BH$2,"-")</f>
        <v>161.70000000000002</v>
      </c>
      <c r="BA108" s="32">
        <f>IFERROR('σ и σw, МПа'!AA108*$BH$2,"-")</f>
        <v>194.70000000000002</v>
      </c>
      <c r="BB108" s="32" t="str">
        <f>IFERROR('σ и σw, МПа'!AB108*$BH$2,"-")</f>
        <v>-</v>
      </c>
      <c r="BC108" s="33" t="str">
        <f>IFERROR('σ и σw, МПа'!AC108*$BH$2,"-")</f>
        <v>-</v>
      </c>
    </row>
    <row r="109" spans="1:55" ht="38.25" x14ac:dyDescent="0.25">
      <c r="A109" s="10" t="str">
        <f>INDEX('Обработка исходного'!B:B,ROW($B$3)+4*(ROW($B109)-ROW($B$3)))</f>
        <v>Сталь легированная</v>
      </c>
      <c r="B109" s="47" t="str">
        <f>INDEX('Обработка исходного'!D:D,ROW($B$3)+4*(ROW($B109)-ROW($B$3)))</f>
        <v>15ХМ</v>
      </c>
      <c r="C109" s="27" t="str">
        <f>'Rp0,2, МПа'!C109</f>
        <v>Трубы бесшовные горячекатаные наружным диаметром от 10 до 465 мм с толщиной стенки от 2 до 32 мм</v>
      </c>
      <c r="D109" s="31">
        <f>IFERROR('σ и σw, МПа'!D109*$BE$2,"-")</f>
        <v>210.93333333333331</v>
      </c>
      <c r="E109" s="32">
        <f>IFERROR('σ и σw, МПа'!E109*$BE$2,"-")</f>
        <v>210.93333333333331</v>
      </c>
      <c r="F109" s="32">
        <f>IFERROR('σ и σw, МПа'!F109*$BE$2,"-")</f>
        <v>210.93333333333331</v>
      </c>
      <c r="G109" s="32">
        <f>IFERROR('σ и σw, МПа'!G109*$BE$2,"-")</f>
        <v>210.93333333333331</v>
      </c>
      <c r="H109" s="32">
        <f>IFERROR('σ и σw, МПа'!H109*$BE$2,"-")</f>
        <v>210.93333333333331</v>
      </c>
      <c r="I109" s="32">
        <f>IFERROR('σ и σw, МПа'!I109*$BE$2,"-")</f>
        <v>210.93333333333331</v>
      </c>
      <c r="J109" s="32">
        <f>IFERROR('σ и σw, МПа'!J109*$BE$2,"-")</f>
        <v>201.6</v>
      </c>
      <c r="K109" s="32">
        <f>IFERROR('σ и σw, МПа'!K109*$BE$2,"-")</f>
        <v>192.26666666666668</v>
      </c>
      <c r="L109" s="32">
        <f>IFERROR('σ и σw, МПа'!L109*$BE$2,"-")</f>
        <v>182.93333333333331</v>
      </c>
      <c r="M109" s="32">
        <f>IFERROR('σ и σw, МПа'!M109*$BE$2,"-")</f>
        <v>178.26666666666665</v>
      </c>
      <c r="N109" s="32">
        <f>IFERROR('σ и σw, МПа'!N109*$BE$2,"-")</f>
        <v>158.30769230769229</v>
      </c>
      <c r="O109" s="32" t="str">
        <f>IFERROR('σ и σw, МПа'!O109*$BE$2,"-")</f>
        <v>-</v>
      </c>
      <c r="P109" s="33" t="str">
        <f>IFERROR('σ и σw, МПа'!P109*$BE$2,"-")</f>
        <v>-</v>
      </c>
      <c r="Q109" s="31">
        <f>IFERROR('σ и σw, МПа'!D109*$BF$2,"-")</f>
        <v>271.2</v>
      </c>
      <c r="R109" s="32">
        <f>IFERROR('σ и σw, МПа'!E109*$BF$2,"-")</f>
        <v>271.2</v>
      </c>
      <c r="S109" s="32">
        <f>IFERROR('σ и σw, МПа'!F109*$BF$2,"-")</f>
        <v>271.2</v>
      </c>
      <c r="T109" s="32">
        <f>IFERROR('σ и σw, МПа'!G109*$BF$2,"-")</f>
        <v>271.2</v>
      </c>
      <c r="U109" s="32">
        <f>IFERROR('σ и σw, МПа'!H109*$BF$2,"-")</f>
        <v>271.2</v>
      </c>
      <c r="V109" s="32">
        <f>IFERROR('σ и σw, МПа'!I109*$BF$2,"-")</f>
        <v>271.2</v>
      </c>
      <c r="W109" s="32">
        <f>IFERROR('σ и σw, МПа'!J109*$BF$2,"-")</f>
        <v>259.2</v>
      </c>
      <c r="X109" s="32">
        <f>IFERROR('σ и σw, МПа'!K109*$BF$2,"-")</f>
        <v>247.20000000000002</v>
      </c>
      <c r="Y109" s="32">
        <f>IFERROR('σ и σw, МПа'!L109*$BF$2,"-")</f>
        <v>235.2</v>
      </c>
      <c r="Z109" s="32">
        <f>IFERROR('σ и σw, МПа'!M109*$BF$2,"-")</f>
        <v>229.2</v>
      </c>
      <c r="AA109" s="32">
        <f>IFERROR('σ и σw, МПа'!N109*$BF$2,"-")</f>
        <v>203.53846153846152</v>
      </c>
      <c r="AB109" s="32" t="str">
        <f>IFERROR('σ и σw, МПа'!O109*$BF$2,"-")</f>
        <v>-</v>
      </c>
      <c r="AC109" s="33" t="str">
        <f>IFERROR('σ и σw, МПа'!P109*$BF$2,"-")</f>
        <v>-</v>
      </c>
      <c r="AD109" s="31">
        <f>IFERROR('σ и σw, МПа'!Q109*$BG$2,"-")</f>
        <v>158.19999999999999</v>
      </c>
      <c r="AE109" s="32">
        <f>IFERROR('σ и σw, МПа'!R109*$BG$2,"-")</f>
        <v>158.19999999999999</v>
      </c>
      <c r="AF109" s="32">
        <f>IFERROR('σ и σw, МПа'!S109*$BG$2,"-")</f>
        <v>158.19999999999999</v>
      </c>
      <c r="AG109" s="32">
        <f>IFERROR('σ и σw, МПа'!T109*$BG$2,"-")</f>
        <v>158.19999999999999</v>
      </c>
      <c r="AH109" s="32">
        <f>IFERROR('σ и σw, МПа'!U109*$BG$2,"-")</f>
        <v>158.19999999999999</v>
      </c>
      <c r="AI109" s="32">
        <f>IFERROR('σ и σw, МПа'!V109*$BG$2,"-")</f>
        <v>158.19999999999999</v>
      </c>
      <c r="AJ109" s="32">
        <f>IFERROR('σ и σw, МПа'!W109*$BG$2,"-")</f>
        <v>151.19999999999999</v>
      </c>
      <c r="AK109" s="32">
        <f>IFERROR('σ и σw, МПа'!X109*$BG$2,"-")</f>
        <v>144.19999999999999</v>
      </c>
      <c r="AL109" s="32">
        <f>IFERROR('σ и σw, МПа'!Y109*$BG$2,"-")</f>
        <v>137.19999999999999</v>
      </c>
      <c r="AM109" s="32">
        <f>IFERROR('σ и σw, МПа'!Z109*$BG$2,"-")</f>
        <v>133.69999999999999</v>
      </c>
      <c r="AN109" s="32">
        <f>IFERROR('σ и σw, МПа'!AA109*$BG$2,"-")</f>
        <v>130.19999999999999</v>
      </c>
      <c r="AO109" s="32" t="str">
        <f>IFERROR('σ и σw, МПа'!AB109*$BG$2,"-")</f>
        <v>-</v>
      </c>
      <c r="AP109" s="33" t="str">
        <f>IFERROR('σ и σw, МПа'!AC109*$BG$2,"-")</f>
        <v>-</v>
      </c>
      <c r="AQ109" s="31">
        <f>IFERROR('σ и σw, МПа'!Q109*$BH$2,"-")</f>
        <v>248.60000000000002</v>
      </c>
      <c r="AR109" s="32">
        <f>IFERROR('σ и σw, МПа'!R109*$BH$2,"-")</f>
        <v>248.60000000000002</v>
      </c>
      <c r="AS109" s="32">
        <f>IFERROR('σ и σw, МПа'!S109*$BH$2,"-")</f>
        <v>248.60000000000002</v>
      </c>
      <c r="AT109" s="32">
        <f>IFERROR('σ и σw, МПа'!T109*$BH$2,"-")</f>
        <v>248.60000000000002</v>
      </c>
      <c r="AU109" s="32">
        <f>IFERROR('σ и σw, МПа'!U109*$BH$2,"-")</f>
        <v>248.60000000000002</v>
      </c>
      <c r="AV109" s="32">
        <f>IFERROR('σ и σw, МПа'!V109*$BH$2,"-")</f>
        <v>248.60000000000002</v>
      </c>
      <c r="AW109" s="32">
        <f>IFERROR('σ и σw, МПа'!W109*$BH$2,"-")</f>
        <v>237.60000000000002</v>
      </c>
      <c r="AX109" s="32">
        <f>IFERROR('σ и σw, МПа'!X109*$BH$2,"-")</f>
        <v>226.60000000000002</v>
      </c>
      <c r="AY109" s="32">
        <f>IFERROR('σ и σw, МПа'!Y109*$BH$2,"-")</f>
        <v>215.60000000000002</v>
      </c>
      <c r="AZ109" s="32">
        <f>IFERROR('σ и σw, МПа'!Z109*$BH$2,"-")</f>
        <v>210.10000000000002</v>
      </c>
      <c r="BA109" s="32">
        <f>IFERROR('σ и σw, МПа'!AA109*$BH$2,"-")</f>
        <v>204.60000000000002</v>
      </c>
      <c r="BB109" s="32" t="str">
        <f>IFERROR('σ и σw, МПа'!AB109*$BH$2,"-")</f>
        <v>-</v>
      </c>
      <c r="BC109" s="33" t="str">
        <f>IFERROR('σ и σw, МПа'!AC109*$BH$2,"-")</f>
        <v>-</v>
      </c>
    </row>
    <row r="110" spans="1:55" ht="25.5" x14ac:dyDescent="0.25">
      <c r="A110" s="10" t="str">
        <f>INDEX('Обработка исходного'!B:B,ROW($B$3)+4*(ROW($B110)-ROW($B$3)))</f>
        <v>Сталь легированная</v>
      </c>
      <c r="B110" s="47" t="str">
        <f>INDEX('Обработка исходного'!D:D,ROW($B$3)+4*(ROW($B110)-ROW($B$3)))</f>
        <v>15ХМ</v>
      </c>
      <c r="C110" s="27" t="str">
        <f>'Rp0,2, МПа'!C110</f>
        <v>Поковки толщиной или диаметром от 100 до 300 мм, КП195*</v>
      </c>
      <c r="D110" s="31">
        <f>IFERROR('σ и σw, МПа'!D110*$BE$2,"-")</f>
        <v>182</v>
      </c>
      <c r="E110" s="32">
        <f>IFERROR('σ и σw, МПа'!E110*$BE$2,"-")</f>
        <v>182</v>
      </c>
      <c r="F110" s="32">
        <f>IFERROR('σ и σw, МПа'!F110*$BE$2,"-")</f>
        <v>182</v>
      </c>
      <c r="G110" s="32">
        <f>IFERROR('σ и σw, МПа'!G110*$BE$2,"-")</f>
        <v>182</v>
      </c>
      <c r="H110" s="32">
        <f>IFERROR('σ и σw, МПа'!H110*$BE$2,"-")</f>
        <v>182</v>
      </c>
      <c r="I110" s="32">
        <f>IFERROR('σ и σw, МПа'!I110*$BE$2,"-")</f>
        <v>182</v>
      </c>
      <c r="J110" s="32">
        <f>IFERROR('σ и σw, МПа'!J110*$BE$2,"-")</f>
        <v>173.6</v>
      </c>
      <c r="K110" s="32">
        <f>IFERROR('σ и σw, МПа'!K110*$BE$2,"-")</f>
        <v>165.2</v>
      </c>
      <c r="L110" s="32">
        <f>IFERROR('σ и σw, МПа'!L110*$BE$2,"-")</f>
        <v>155.86666666666665</v>
      </c>
      <c r="M110" s="32">
        <f>IFERROR('σ и σw, МПа'!M110*$BE$2,"-")</f>
        <v>127.86666666666665</v>
      </c>
      <c r="N110" s="32">
        <f>IFERROR('σ и σw, МПа'!N110*$BE$2,"-")</f>
        <v>118.53333333333333</v>
      </c>
      <c r="O110" s="32" t="str">
        <f>IFERROR('σ и σw, МПа'!O110*$BE$2,"-")</f>
        <v>-</v>
      </c>
      <c r="P110" s="33" t="str">
        <f>IFERROR('σ и σw, МПа'!P110*$BE$2,"-")</f>
        <v>-</v>
      </c>
      <c r="Q110" s="31">
        <f>IFERROR('σ и σw, МПа'!D110*$BF$2,"-")</f>
        <v>234</v>
      </c>
      <c r="R110" s="32">
        <f>IFERROR('σ и σw, МПа'!E110*$BF$2,"-")</f>
        <v>234</v>
      </c>
      <c r="S110" s="32">
        <f>IFERROR('σ и σw, МПа'!F110*$BF$2,"-")</f>
        <v>234</v>
      </c>
      <c r="T110" s="32">
        <f>IFERROR('σ и σw, МПа'!G110*$BF$2,"-")</f>
        <v>234</v>
      </c>
      <c r="U110" s="32">
        <f>IFERROR('σ и σw, МПа'!H110*$BF$2,"-")</f>
        <v>234</v>
      </c>
      <c r="V110" s="32">
        <f>IFERROR('σ и σw, МПа'!I110*$BF$2,"-")</f>
        <v>234</v>
      </c>
      <c r="W110" s="32">
        <f>IFERROR('σ и σw, МПа'!J110*$BF$2,"-")</f>
        <v>223.20000000000002</v>
      </c>
      <c r="X110" s="32">
        <f>IFERROR('σ и σw, МПа'!K110*$BF$2,"-")</f>
        <v>212.4</v>
      </c>
      <c r="Y110" s="32">
        <f>IFERROR('σ и σw, МПа'!L110*$BF$2,"-")</f>
        <v>200.4</v>
      </c>
      <c r="Z110" s="32">
        <f>IFERROR('σ и σw, МПа'!M110*$BF$2,"-")</f>
        <v>164.4</v>
      </c>
      <c r="AA110" s="32">
        <f>IFERROR('σ и σw, МПа'!N110*$BF$2,"-")</f>
        <v>152.4</v>
      </c>
      <c r="AB110" s="32" t="str">
        <f>IFERROR('σ и σw, МПа'!O110*$BF$2,"-")</f>
        <v>-</v>
      </c>
      <c r="AC110" s="33" t="str">
        <f>IFERROR('σ и σw, МПа'!P110*$BF$2,"-")</f>
        <v>-</v>
      </c>
      <c r="AD110" s="31">
        <f>IFERROR('σ и σw, МПа'!Q110*$BG$2,"-")</f>
        <v>136.5</v>
      </c>
      <c r="AE110" s="32">
        <f>IFERROR('σ и σw, МПа'!R110*$BG$2,"-")</f>
        <v>136.5</v>
      </c>
      <c r="AF110" s="32">
        <f>IFERROR('σ и σw, МПа'!S110*$BG$2,"-")</f>
        <v>136.5</v>
      </c>
      <c r="AG110" s="32">
        <f>IFERROR('σ и σw, МПа'!T110*$BG$2,"-")</f>
        <v>136.5</v>
      </c>
      <c r="AH110" s="32">
        <f>IFERROR('σ и σw, МПа'!U110*$BG$2,"-")</f>
        <v>136.5</v>
      </c>
      <c r="AI110" s="32">
        <f>IFERROR('σ и σw, МПа'!V110*$BG$2,"-")</f>
        <v>136.5</v>
      </c>
      <c r="AJ110" s="32">
        <f>IFERROR('σ и σw, МПа'!W110*$BG$2,"-")</f>
        <v>130.19999999999999</v>
      </c>
      <c r="AK110" s="32">
        <f>IFERROR('σ и σw, МПа'!X110*$BG$2,"-")</f>
        <v>123.89999999999999</v>
      </c>
      <c r="AL110" s="32">
        <f>IFERROR('σ и σw, МПа'!Y110*$BG$2,"-")</f>
        <v>116.89999999999999</v>
      </c>
      <c r="AM110" s="32">
        <f>IFERROR('σ и σw, МПа'!Z110*$BG$2,"-")</f>
        <v>95.899999999999991</v>
      </c>
      <c r="AN110" s="32">
        <f>IFERROR('σ и σw, МПа'!AA110*$BG$2,"-")</f>
        <v>88.899999999999991</v>
      </c>
      <c r="AO110" s="32" t="str">
        <f>IFERROR('σ и σw, МПа'!AB110*$BG$2,"-")</f>
        <v>-</v>
      </c>
      <c r="AP110" s="33" t="str">
        <f>IFERROR('σ и σw, МПа'!AC110*$BG$2,"-")</f>
        <v>-</v>
      </c>
      <c r="AQ110" s="31">
        <f>IFERROR('σ и σw, МПа'!Q110*$BH$2,"-")</f>
        <v>214.50000000000003</v>
      </c>
      <c r="AR110" s="32">
        <f>IFERROR('σ и σw, МПа'!R110*$BH$2,"-")</f>
        <v>214.50000000000003</v>
      </c>
      <c r="AS110" s="32">
        <f>IFERROR('σ и σw, МПа'!S110*$BH$2,"-")</f>
        <v>214.50000000000003</v>
      </c>
      <c r="AT110" s="32">
        <f>IFERROR('σ и σw, МПа'!T110*$BH$2,"-")</f>
        <v>214.50000000000003</v>
      </c>
      <c r="AU110" s="32">
        <f>IFERROR('σ и σw, МПа'!U110*$BH$2,"-")</f>
        <v>214.50000000000003</v>
      </c>
      <c r="AV110" s="32">
        <f>IFERROR('σ и σw, МПа'!V110*$BH$2,"-")</f>
        <v>214.50000000000003</v>
      </c>
      <c r="AW110" s="32">
        <f>IFERROR('σ и σw, МПа'!W110*$BH$2,"-")</f>
        <v>204.60000000000002</v>
      </c>
      <c r="AX110" s="32">
        <f>IFERROR('σ и σw, МПа'!X110*$BH$2,"-")</f>
        <v>194.70000000000002</v>
      </c>
      <c r="AY110" s="32">
        <f>IFERROR('σ и σw, МПа'!Y110*$BH$2,"-")</f>
        <v>183.70000000000002</v>
      </c>
      <c r="AZ110" s="32">
        <f>IFERROR('σ и σw, МПа'!Z110*$BH$2,"-")</f>
        <v>150.70000000000002</v>
      </c>
      <c r="BA110" s="32">
        <f>IFERROR('σ и σw, МПа'!AA110*$BH$2,"-")</f>
        <v>139.70000000000002</v>
      </c>
      <c r="BB110" s="32" t="str">
        <f>IFERROR('σ и σw, МПа'!AB110*$BH$2,"-")</f>
        <v>-</v>
      </c>
      <c r="BC110" s="33" t="str">
        <f>IFERROR('σ и σw, МПа'!AC110*$BH$2,"-")</f>
        <v>-</v>
      </c>
    </row>
    <row r="111" spans="1:55" ht="25.5" x14ac:dyDescent="0.25">
      <c r="A111" s="10" t="str">
        <f>INDEX('Обработка исходного'!B:B,ROW($B$3)+4*(ROW($B111)-ROW($B$3)))</f>
        <v>Сталь легированная</v>
      </c>
      <c r="B111" s="47" t="str">
        <f>INDEX('Обработка исходного'!D:D,ROW($B$3)+4*(ROW($B111)-ROW($B$3)))</f>
        <v>15ХМ</v>
      </c>
      <c r="C111" s="27" t="str">
        <f>'Rp0,2, МПа'!C111</f>
        <v>Поковки толщиной или диаметром от 100 до 300 мм, КП215*</v>
      </c>
      <c r="D111" s="31">
        <f>IFERROR('σ и σw, МПа'!D111*$BE$2,"-")</f>
        <v>200.66666666666666</v>
      </c>
      <c r="E111" s="32">
        <f>IFERROR('σ и σw, МПа'!E111*$BE$2,"-")</f>
        <v>200.66666666666666</v>
      </c>
      <c r="F111" s="32">
        <f>IFERROR('σ и σw, МПа'!F111*$BE$2,"-")</f>
        <v>200.66666666666666</v>
      </c>
      <c r="G111" s="32">
        <f>IFERROR('σ и σw, МПа'!G111*$BE$2,"-")</f>
        <v>200.66666666666666</v>
      </c>
      <c r="H111" s="32">
        <f>IFERROR('σ и σw, МПа'!H111*$BE$2,"-")</f>
        <v>200.66666666666666</v>
      </c>
      <c r="I111" s="32">
        <f>IFERROR('σ и σw, МПа'!I111*$BE$2,"-")</f>
        <v>200.66666666666666</v>
      </c>
      <c r="J111" s="32">
        <f>IFERROR('σ и σw, МПа'!J111*$BE$2,"-")</f>
        <v>192.26666666666668</v>
      </c>
      <c r="K111" s="32">
        <f>IFERROR('σ и σw, МПа'!K111*$BE$2,"-")</f>
        <v>182.93333333333331</v>
      </c>
      <c r="L111" s="32">
        <f>IFERROR('σ и σw, МПа'!L111*$BE$2,"-")</f>
        <v>173.6</v>
      </c>
      <c r="M111" s="32">
        <f>IFERROR('σ и σw, МПа'!M111*$BE$2,"-")</f>
        <v>137.19999999999999</v>
      </c>
      <c r="N111" s="32">
        <f>IFERROR('σ и σw, МПа'!N111*$BE$2,"-")</f>
        <v>137.19999999999999</v>
      </c>
      <c r="O111" s="32" t="str">
        <f>IFERROR('σ и σw, МПа'!O111*$BE$2,"-")</f>
        <v>-</v>
      </c>
      <c r="P111" s="33" t="str">
        <f>IFERROR('σ и σw, МПа'!P111*$BE$2,"-")</f>
        <v>-</v>
      </c>
      <c r="Q111" s="31">
        <f>IFERROR('σ и σw, МПа'!D111*$BF$2,"-")</f>
        <v>258</v>
      </c>
      <c r="R111" s="32">
        <f>IFERROR('σ и σw, МПа'!E111*$BF$2,"-")</f>
        <v>258</v>
      </c>
      <c r="S111" s="32">
        <f>IFERROR('σ и σw, МПа'!F111*$BF$2,"-")</f>
        <v>258</v>
      </c>
      <c r="T111" s="32">
        <f>IFERROR('σ и σw, МПа'!G111*$BF$2,"-")</f>
        <v>258</v>
      </c>
      <c r="U111" s="32">
        <f>IFERROR('σ и σw, МПа'!H111*$BF$2,"-")</f>
        <v>258</v>
      </c>
      <c r="V111" s="32">
        <f>IFERROR('σ и σw, МПа'!I111*$BF$2,"-")</f>
        <v>258</v>
      </c>
      <c r="W111" s="32">
        <f>IFERROR('σ и σw, МПа'!J111*$BF$2,"-")</f>
        <v>247.20000000000002</v>
      </c>
      <c r="X111" s="32">
        <f>IFERROR('σ и σw, МПа'!K111*$BF$2,"-")</f>
        <v>235.2</v>
      </c>
      <c r="Y111" s="32">
        <f>IFERROR('σ и σw, МПа'!L111*$BF$2,"-")</f>
        <v>223.20000000000002</v>
      </c>
      <c r="Z111" s="32">
        <f>IFERROR('σ и σw, МПа'!M111*$BF$2,"-")</f>
        <v>176.4</v>
      </c>
      <c r="AA111" s="32">
        <f>IFERROR('σ и σw, МПа'!N111*$BF$2,"-")</f>
        <v>176.4</v>
      </c>
      <c r="AB111" s="32" t="str">
        <f>IFERROR('σ и σw, МПа'!O111*$BF$2,"-")</f>
        <v>-</v>
      </c>
      <c r="AC111" s="33" t="str">
        <f>IFERROR('σ и σw, МПа'!P111*$BF$2,"-")</f>
        <v>-</v>
      </c>
      <c r="AD111" s="31">
        <f>IFERROR('σ и σw, МПа'!Q111*$BG$2,"-")</f>
        <v>150.5</v>
      </c>
      <c r="AE111" s="32">
        <f>IFERROR('σ и σw, МПа'!R111*$BG$2,"-")</f>
        <v>150.5</v>
      </c>
      <c r="AF111" s="32">
        <f>IFERROR('σ и σw, МПа'!S111*$BG$2,"-")</f>
        <v>150.5</v>
      </c>
      <c r="AG111" s="32">
        <f>IFERROR('σ и σw, МПа'!T111*$BG$2,"-")</f>
        <v>150.5</v>
      </c>
      <c r="AH111" s="32">
        <f>IFERROR('σ и σw, МПа'!U111*$BG$2,"-")</f>
        <v>150.5</v>
      </c>
      <c r="AI111" s="32">
        <f>IFERROR('σ и σw, МПа'!V111*$BG$2,"-")</f>
        <v>150.5</v>
      </c>
      <c r="AJ111" s="32">
        <f>IFERROR('σ и σw, МПа'!W111*$BG$2,"-")</f>
        <v>144.19999999999999</v>
      </c>
      <c r="AK111" s="32">
        <f>IFERROR('σ и σw, МПа'!X111*$BG$2,"-")</f>
        <v>137.19999999999999</v>
      </c>
      <c r="AL111" s="32">
        <f>IFERROR('σ и σw, МПа'!Y111*$BG$2,"-")</f>
        <v>130.19999999999999</v>
      </c>
      <c r="AM111" s="32">
        <f>IFERROR('σ и σw, МПа'!Z111*$BG$2,"-")</f>
        <v>102.89999999999999</v>
      </c>
      <c r="AN111" s="32">
        <f>IFERROR('σ и σw, МПа'!AA111*$BG$2,"-")</f>
        <v>102.89999999999999</v>
      </c>
      <c r="AO111" s="32" t="str">
        <f>IFERROR('σ и σw, МПа'!AB111*$BG$2,"-")</f>
        <v>-</v>
      </c>
      <c r="AP111" s="33" t="str">
        <f>IFERROR('σ и σw, МПа'!AC111*$BG$2,"-")</f>
        <v>-</v>
      </c>
      <c r="AQ111" s="31">
        <f>IFERROR('σ и σw, МПа'!Q111*$BH$2,"-")</f>
        <v>236.50000000000003</v>
      </c>
      <c r="AR111" s="32">
        <f>IFERROR('σ и σw, МПа'!R111*$BH$2,"-")</f>
        <v>236.50000000000003</v>
      </c>
      <c r="AS111" s="32">
        <f>IFERROR('σ и σw, МПа'!S111*$BH$2,"-")</f>
        <v>236.50000000000003</v>
      </c>
      <c r="AT111" s="32">
        <f>IFERROR('σ и σw, МПа'!T111*$BH$2,"-")</f>
        <v>236.50000000000003</v>
      </c>
      <c r="AU111" s="32">
        <f>IFERROR('σ и σw, МПа'!U111*$BH$2,"-")</f>
        <v>236.50000000000003</v>
      </c>
      <c r="AV111" s="32">
        <f>IFERROR('σ и σw, МПа'!V111*$BH$2,"-")</f>
        <v>236.50000000000003</v>
      </c>
      <c r="AW111" s="32">
        <f>IFERROR('σ и σw, МПа'!W111*$BH$2,"-")</f>
        <v>226.60000000000002</v>
      </c>
      <c r="AX111" s="32">
        <f>IFERROR('σ и σw, МПа'!X111*$BH$2,"-")</f>
        <v>215.60000000000002</v>
      </c>
      <c r="AY111" s="32">
        <f>IFERROR('σ и σw, МПа'!Y111*$BH$2,"-")</f>
        <v>204.60000000000002</v>
      </c>
      <c r="AZ111" s="32">
        <f>IFERROR('σ и σw, МПа'!Z111*$BH$2,"-")</f>
        <v>161.70000000000002</v>
      </c>
      <c r="BA111" s="32">
        <f>IFERROR('σ и σw, МПа'!AA111*$BH$2,"-")</f>
        <v>161.70000000000002</v>
      </c>
      <c r="BB111" s="32" t="str">
        <f>IFERROR('σ и σw, МПа'!AB111*$BH$2,"-")</f>
        <v>-</v>
      </c>
      <c r="BC111" s="33" t="str">
        <f>IFERROR('σ и σw, МПа'!AC111*$BH$2,"-")</f>
        <v>-</v>
      </c>
    </row>
    <row r="112" spans="1:55" x14ac:dyDescent="0.25">
      <c r="A112" s="10" t="str">
        <f>INDEX('Обработка исходного'!B:B,ROW($B$3)+4*(ROW($B112)-ROW($B$3)))</f>
        <v>Сталь легированная</v>
      </c>
      <c r="B112" s="47" t="str">
        <f>INDEX('Обработка исходного'!D:D,ROW($B$3)+4*(ROW($B112)-ROW($B$3)))</f>
        <v>15ХМ</v>
      </c>
      <c r="C112" s="27" t="str">
        <f>'Rp0,2, МПа'!C112</f>
        <v>Поковки толщиной или диаметром до 300 мм, КП245*</v>
      </c>
      <c r="D112" s="31">
        <f>IFERROR('σ и σw, МПа'!D112*$BE$2,"-")</f>
        <v>228.66666666666666</v>
      </c>
      <c r="E112" s="32">
        <f>IFERROR('σ и σw, МПа'!E112*$BE$2,"-")</f>
        <v>228.66666666666666</v>
      </c>
      <c r="F112" s="32">
        <f>IFERROR('σ и σw, МПа'!F112*$BE$2,"-")</f>
        <v>228.66666666666666</v>
      </c>
      <c r="G112" s="32">
        <f>IFERROR('σ и σw, МПа'!G112*$BE$2,"-")</f>
        <v>228.66666666666666</v>
      </c>
      <c r="H112" s="32">
        <f>IFERROR('σ и σw, МПа'!H112*$BE$2,"-")</f>
        <v>228.66666666666666</v>
      </c>
      <c r="I112" s="32">
        <f>IFERROR('σ и σw, МПа'!I112*$BE$2,"-")</f>
        <v>228.66666666666666</v>
      </c>
      <c r="J112" s="32">
        <f>IFERROR('σ и σw, МПа'!J112*$BE$2,"-")</f>
        <v>219.33333333333331</v>
      </c>
      <c r="K112" s="32">
        <f>IFERROR('σ и σw, МПа'!K112*$BE$2,"-")</f>
        <v>210.93333333333331</v>
      </c>
      <c r="L112" s="32">
        <f>IFERROR('σ и σw, МПа'!L112*$BE$2,"-")</f>
        <v>201.6</v>
      </c>
      <c r="M112" s="32">
        <f>IFERROR('σ и σw, МПа'!M112*$BE$2,"-")</f>
        <v>155.86666666666665</v>
      </c>
      <c r="N112" s="32">
        <f>IFERROR('σ и σw, МПа'!N112*$BE$2,"-")</f>
        <v>155.86666666666665</v>
      </c>
      <c r="O112" s="32" t="str">
        <f>IFERROR('σ и σw, МПа'!O112*$BE$2,"-")</f>
        <v>-</v>
      </c>
      <c r="P112" s="33" t="str">
        <f>IFERROR('σ и σw, МПа'!P112*$BE$2,"-")</f>
        <v>-</v>
      </c>
      <c r="Q112" s="31">
        <f>IFERROR('σ и σw, МПа'!D112*$BF$2,"-")</f>
        <v>294</v>
      </c>
      <c r="R112" s="32">
        <f>IFERROR('σ и σw, МПа'!E112*$BF$2,"-")</f>
        <v>294</v>
      </c>
      <c r="S112" s="32">
        <f>IFERROR('σ и σw, МПа'!F112*$BF$2,"-")</f>
        <v>294</v>
      </c>
      <c r="T112" s="32">
        <f>IFERROR('σ и σw, МПа'!G112*$BF$2,"-")</f>
        <v>294</v>
      </c>
      <c r="U112" s="32">
        <f>IFERROR('σ и σw, МПа'!H112*$BF$2,"-")</f>
        <v>294</v>
      </c>
      <c r="V112" s="32">
        <f>IFERROR('σ и σw, МПа'!I112*$BF$2,"-")</f>
        <v>294</v>
      </c>
      <c r="W112" s="32">
        <f>IFERROR('σ и σw, МПа'!J112*$BF$2,"-")</f>
        <v>282</v>
      </c>
      <c r="X112" s="32">
        <f>IFERROR('σ и σw, МПа'!K112*$BF$2,"-")</f>
        <v>271.2</v>
      </c>
      <c r="Y112" s="32">
        <f>IFERROR('σ и σw, МПа'!L112*$BF$2,"-")</f>
        <v>259.2</v>
      </c>
      <c r="Z112" s="32">
        <f>IFERROR('σ и σw, МПа'!M112*$BF$2,"-")</f>
        <v>200.4</v>
      </c>
      <c r="AA112" s="32">
        <f>IFERROR('σ и σw, МПа'!N112*$BF$2,"-")</f>
        <v>200.4</v>
      </c>
      <c r="AB112" s="32" t="str">
        <f>IFERROR('σ и σw, МПа'!O112*$BF$2,"-")</f>
        <v>-</v>
      </c>
      <c r="AC112" s="33" t="str">
        <f>IFERROR('σ и σw, МПа'!P112*$BF$2,"-")</f>
        <v>-</v>
      </c>
      <c r="AD112" s="31">
        <f>IFERROR('σ и σw, МПа'!Q112*$BG$2,"-")</f>
        <v>171.5</v>
      </c>
      <c r="AE112" s="32">
        <f>IFERROR('σ и σw, МПа'!R112*$BG$2,"-")</f>
        <v>171.5</v>
      </c>
      <c r="AF112" s="32">
        <f>IFERROR('σ и σw, МПа'!S112*$BG$2,"-")</f>
        <v>171.5</v>
      </c>
      <c r="AG112" s="32">
        <f>IFERROR('σ и σw, МПа'!T112*$BG$2,"-")</f>
        <v>171.5</v>
      </c>
      <c r="AH112" s="32">
        <f>IFERROR('σ и σw, МПа'!U112*$BG$2,"-")</f>
        <v>171.5</v>
      </c>
      <c r="AI112" s="32">
        <f>IFERROR('σ и σw, МПа'!V112*$BG$2,"-")</f>
        <v>171.5</v>
      </c>
      <c r="AJ112" s="32">
        <f>IFERROR('σ и σw, МПа'!W112*$BG$2,"-")</f>
        <v>164.5</v>
      </c>
      <c r="AK112" s="32">
        <f>IFERROR('σ и σw, МПа'!X112*$BG$2,"-")</f>
        <v>158.19999999999999</v>
      </c>
      <c r="AL112" s="32">
        <f>IFERROR('σ и σw, МПа'!Y112*$BG$2,"-")</f>
        <v>151.19999999999999</v>
      </c>
      <c r="AM112" s="32">
        <f>IFERROR('σ и σw, МПа'!Z112*$BG$2,"-")</f>
        <v>116.89999999999999</v>
      </c>
      <c r="AN112" s="32">
        <f>IFERROR('σ и σw, МПа'!AA112*$BG$2,"-")</f>
        <v>116.89999999999999</v>
      </c>
      <c r="AO112" s="32" t="str">
        <f>IFERROR('σ и σw, МПа'!AB112*$BG$2,"-")</f>
        <v>-</v>
      </c>
      <c r="AP112" s="33" t="str">
        <f>IFERROR('σ и σw, МПа'!AC112*$BG$2,"-")</f>
        <v>-</v>
      </c>
      <c r="AQ112" s="31">
        <f>IFERROR('σ и σw, МПа'!Q112*$BH$2,"-")</f>
        <v>269.5</v>
      </c>
      <c r="AR112" s="32">
        <f>IFERROR('σ и σw, МПа'!R112*$BH$2,"-")</f>
        <v>269.5</v>
      </c>
      <c r="AS112" s="32">
        <f>IFERROR('σ и σw, МПа'!S112*$BH$2,"-")</f>
        <v>269.5</v>
      </c>
      <c r="AT112" s="32">
        <f>IFERROR('σ и σw, МПа'!T112*$BH$2,"-")</f>
        <v>269.5</v>
      </c>
      <c r="AU112" s="32">
        <f>IFERROR('σ и σw, МПа'!U112*$BH$2,"-")</f>
        <v>269.5</v>
      </c>
      <c r="AV112" s="32">
        <f>IFERROR('σ и σw, МПа'!V112*$BH$2,"-")</f>
        <v>269.5</v>
      </c>
      <c r="AW112" s="32">
        <f>IFERROR('σ и σw, МПа'!W112*$BH$2,"-")</f>
        <v>258.5</v>
      </c>
      <c r="AX112" s="32">
        <f>IFERROR('σ и σw, МПа'!X112*$BH$2,"-")</f>
        <v>248.60000000000002</v>
      </c>
      <c r="AY112" s="32">
        <f>IFERROR('σ и σw, МПа'!Y112*$BH$2,"-")</f>
        <v>237.60000000000002</v>
      </c>
      <c r="AZ112" s="32">
        <f>IFERROR('σ и σw, МПа'!Z112*$BH$2,"-")</f>
        <v>183.70000000000002</v>
      </c>
      <c r="BA112" s="32">
        <f>IFERROR('σ и σw, МПа'!AA112*$BH$2,"-")</f>
        <v>183.70000000000002</v>
      </c>
      <c r="BB112" s="32" t="str">
        <f>IFERROR('σ и σw, МПа'!AB112*$BH$2,"-")</f>
        <v>-</v>
      </c>
      <c r="BC112" s="33" t="str">
        <f>IFERROR('σ и σw, МПа'!AC112*$BH$2,"-")</f>
        <v>-</v>
      </c>
    </row>
    <row r="113" spans="1:55" x14ac:dyDescent="0.25">
      <c r="A113" s="10" t="str">
        <f>INDEX('Обработка исходного'!B:B,ROW($B$3)+4*(ROW($B113)-ROW($B$3)))</f>
        <v>Сталь легированная</v>
      </c>
      <c r="B113" s="47" t="str">
        <f>INDEX('Обработка исходного'!D:D,ROW($B$3)+4*(ROW($B113)-ROW($B$3)))</f>
        <v>15ХМ</v>
      </c>
      <c r="C113" s="27" t="str">
        <f>'Rp0,2, МПа'!C113</f>
        <v>Поковки толщиной или диаметром до 500 мм, КП275*</v>
      </c>
      <c r="D113" s="31">
        <f>IFERROR('σ и σw, МПа'!D113*$BE$2,"-")</f>
        <v>256.66666666666669</v>
      </c>
      <c r="E113" s="32">
        <f>IFERROR('σ и σw, МПа'!E113*$BE$2,"-")</f>
        <v>256.66666666666669</v>
      </c>
      <c r="F113" s="32">
        <f>IFERROR('σ и σw, МПа'!F113*$BE$2,"-")</f>
        <v>256.66666666666669</v>
      </c>
      <c r="G113" s="32">
        <f>IFERROR('σ и σw, МПа'!G113*$BE$2,"-")</f>
        <v>256.66666666666669</v>
      </c>
      <c r="H113" s="32">
        <f>IFERROR('σ и σw, МПа'!H113*$BE$2,"-")</f>
        <v>256.66666666666669</v>
      </c>
      <c r="I113" s="32">
        <f>IFERROR('σ и σw, МПа'!I113*$BE$2,"-")</f>
        <v>256.66666666666669</v>
      </c>
      <c r="J113" s="32">
        <f>IFERROR('σ и σw, МПа'!J113*$BE$2,"-")</f>
        <v>247.33333333333331</v>
      </c>
      <c r="K113" s="32">
        <f>IFERROR('σ и σw, МПа'!K113*$BE$2,"-")</f>
        <v>237.99999999999997</v>
      </c>
      <c r="L113" s="32">
        <f>IFERROR('σ и σw, МПа'!L113*$BE$2,"-")</f>
        <v>219.33333333333331</v>
      </c>
      <c r="M113" s="32">
        <f>IFERROR('σ и σw, МПа'!M113*$BE$2,"-")</f>
        <v>182.93333333333331</v>
      </c>
      <c r="N113" s="32">
        <f>IFERROR('σ и σw, МПа'!N113*$BE$2,"-")</f>
        <v>182.93333333333331</v>
      </c>
      <c r="O113" s="32" t="str">
        <f>IFERROR('σ и σw, МПа'!O113*$BE$2,"-")</f>
        <v>-</v>
      </c>
      <c r="P113" s="33" t="str">
        <f>IFERROR('σ и σw, МПа'!P113*$BE$2,"-")</f>
        <v>-</v>
      </c>
      <c r="Q113" s="31">
        <f>IFERROR('σ и σw, МПа'!D113*$BF$2,"-")</f>
        <v>330</v>
      </c>
      <c r="R113" s="32">
        <f>IFERROR('σ и σw, МПа'!E113*$BF$2,"-")</f>
        <v>330</v>
      </c>
      <c r="S113" s="32">
        <f>IFERROR('σ и σw, МПа'!F113*$BF$2,"-")</f>
        <v>330</v>
      </c>
      <c r="T113" s="32">
        <f>IFERROR('σ и σw, МПа'!G113*$BF$2,"-")</f>
        <v>330</v>
      </c>
      <c r="U113" s="32">
        <f>IFERROR('σ и σw, МПа'!H113*$BF$2,"-")</f>
        <v>330</v>
      </c>
      <c r="V113" s="32">
        <f>IFERROR('σ и σw, МПа'!I113*$BF$2,"-")</f>
        <v>330</v>
      </c>
      <c r="W113" s="32">
        <f>IFERROR('σ и σw, МПа'!J113*$BF$2,"-")</f>
        <v>318</v>
      </c>
      <c r="X113" s="32">
        <f>IFERROR('σ и σw, МПа'!K113*$BF$2,"-")</f>
        <v>306</v>
      </c>
      <c r="Y113" s="32">
        <f>IFERROR('σ и σw, МПа'!L113*$BF$2,"-")</f>
        <v>282</v>
      </c>
      <c r="Z113" s="32">
        <f>IFERROR('σ и σw, МПа'!M113*$BF$2,"-")</f>
        <v>235.2</v>
      </c>
      <c r="AA113" s="32">
        <f>IFERROR('σ и σw, МПа'!N113*$BF$2,"-")</f>
        <v>235.2</v>
      </c>
      <c r="AB113" s="32" t="str">
        <f>IFERROR('σ и σw, МПа'!O113*$BF$2,"-")</f>
        <v>-</v>
      </c>
      <c r="AC113" s="33" t="str">
        <f>IFERROR('σ и σw, МПа'!P113*$BF$2,"-")</f>
        <v>-</v>
      </c>
      <c r="AD113" s="31">
        <f>IFERROR('σ и σw, МПа'!Q113*$BG$2,"-")</f>
        <v>192.5</v>
      </c>
      <c r="AE113" s="32">
        <f>IFERROR('σ и σw, МПа'!R113*$BG$2,"-")</f>
        <v>192.5</v>
      </c>
      <c r="AF113" s="32">
        <f>IFERROR('σ и σw, МПа'!S113*$BG$2,"-")</f>
        <v>192.5</v>
      </c>
      <c r="AG113" s="32">
        <f>IFERROR('σ и σw, МПа'!T113*$BG$2,"-")</f>
        <v>192.5</v>
      </c>
      <c r="AH113" s="32">
        <f>IFERROR('σ и σw, МПа'!U113*$BG$2,"-")</f>
        <v>192.5</v>
      </c>
      <c r="AI113" s="32">
        <f>IFERROR('σ и σw, МПа'!V113*$BG$2,"-")</f>
        <v>192.5</v>
      </c>
      <c r="AJ113" s="32">
        <f>IFERROR('σ и σw, МПа'!W113*$BG$2,"-")</f>
        <v>185.5</v>
      </c>
      <c r="AK113" s="32">
        <f>IFERROR('σ и σw, МПа'!X113*$BG$2,"-")</f>
        <v>178.5</v>
      </c>
      <c r="AL113" s="32">
        <f>IFERROR('σ и σw, МПа'!Y113*$BG$2,"-")</f>
        <v>164.5</v>
      </c>
      <c r="AM113" s="32">
        <f>IFERROR('σ и σw, МПа'!Z113*$BG$2,"-")</f>
        <v>137.19999999999999</v>
      </c>
      <c r="AN113" s="32">
        <f>IFERROR('σ и σw, МПа'!AA113*$BG$2,"-")</f>
        <v>137.19999999999999</v>
      </c>
      <c r="AO113" s="32" t="str">
        <f>IFERROR('σ и σw, МПа'!AB113*$BG$2,"-")</f>
        <v>-</v>
      </c>
      <c r="AP113" s="33" t="str">
        <f>IFERROR('σ и σw, МПа'!AC113*$BG$2,"-")</f>
        <v>-</v>
      </c>
      <c r="AQ113" s="31">
        <f>IFERROR('σ и σw, МПа'!Q113*$BH$2,"-")</f>
        <v>302.5</v>
      </c>
      <c r="AR113" s="32">
        <f>IFERROR('σ и σw, МПа'!R113*$BH$2,"-")</f>
        <v>302.5</v>
      </c>
      <c r="AS113" s="32">
        <f>IFERROR('σ и σw, МПа'!S113*$BH$2,"-")</f>
        <v>302.5</v>
      </c>
      <c r="AT113" s="32">
        <f>IFERROR('σ и σw, МПа'!T113*$BH$2,"-")</f>
        <v>302.5</v>
      </c>
      <c r="AU113" s="32">
        <f>IFERROR('σ и σw, МПа'!U113*$BH$2,"-")</f>
        <v>302.5</v>
      </c>
      <c r="AV113" s="32">
        <f>IFERROR('σ и σw, МПа'!V113*$BH$2,"-")</f>
        <v>302.5</v>
      </c>
      <c r="AW113" s="32">
        <f>IFERROR('σ и σw, МПа'!W113*$BH$2,"-")</f>
        <v>291.5</v>
      </c>
      <c r="AX113" s="32">
        <f>IFERROR('σ и σw, МПа'!X113*$BH$2,"-")</f>
        <v>280.5</v>
      </c>
      <c r="AY113" s="32">
        <f>IFERROR('σ и σw, МПа'!Y113*$BH$2,"-")</f>
        <v>258.5</v>
      </c>
      <c r="AZ113" s="32">
        <f>IFERROR('σ и σw, МПа'!Z113*$BH$2,"-")</f>
        <v>215.60000000000002</v>
      </c>
      <c r="BA113" s="32">
        <f>IFERROR('σ и σw, МПа'!AA113*$BH$2,"-")</f>
        <v>215.60000000000002</v>
      </c>
      <c r="BB113" s="32" t="str">
        <f>IFERROR('σ и σw, МПа'!AB113*$BH$2,"-")</f>
        <v>-</v>
      </c>
      <c r="BC113" s="33" t="str">
        <f>IFERROR('σ и σw, МПа'!AC113*$BH$2,"-")</f>
        <v>-</v>
      </c>
    </row>
    <row r="114" spans="1:55" x14ac:dyDescent="0.25">
      <c r="A114" s="10" t="str">
        <f>INDEX('Обработка исходного'!B:B,ROW($B$3)+4*(ROW($B114)-ROW($B$3)))</f>
        <v>Сталь легированная</v>
      </c>
      <c r="B114" s="47" t="str">
        <f>INDEX('Обработка исходного'!D:D,ROW($B$3)+4*(ROW($B114)-ROW($B$3)))</f>
        <v>15ХМ</v>
      </c>
      <c r="C114" s="27" t="str">
        <f>'Rp0,2, МПа'!C114</f>
        <v>Поковки толщиной или диаметром до 100 мм, КП315*</v>
      </c>
      <c r="D114" s="31">
        <f>IFERROR('σ и σw, МПа'!D114*$BE$2,"-")</f>
        <v>294</v>
      </c>
      <c r="E114" s="32">
        <f>IFERROR('σ и σw, МПа'!E114*$BE$2,"-")</f>
        <v>293.06666666666666</v>
      </c>
      <c r="F114" s="32">
        <f>IFERROR('σ и σw, МПа'!F114*$BE$2,"-")</f>
        <v>293.06666666666666</v>
      </c>
      <c r="G114" s="32">
        <f>IFERROR('σ и σw, МПа'!G114*$BE$2,"-")</f>
        <v>293.06666666666666</v>
      </c>
      <c r="H114" s="32">
        <f>IFERROR('σ и σw, МПа'!H114*$BE$2,"-")</f>
        <v>293.06666666666666</v>
      </c>
      <c r="I114" s="32">
        <f>IFERROR('σ и σw, МПа'!I114*$BE$2,"-")</f>
        <v>290.76923076923072</v>
      </c>
      <c r="J114" s="32">
        <f>IFERROR('σ и σw, МПа'!J114*$BE$2,"-")</f>
        <v>283.73333333333329</v>
      </c>
      <c r="K114" s="32">
        <f>IFERROR('σ и σw, МПа'!K114*$BE$2,"-")</f>
        <v>265.06666666666666</v>
      </c>
      <c r="L114" s="32">
        <f>IFERROR('σ и σw, МПа'!L114*$BE$2,"-")</f>
        <v>256.66666666666669</v>
      </c>
      <c r="M114" s="32">
        <f>IFERROR('σ и σw, МПа'!M114*$BE$2,"-")</f>
        <v>201.6</v>
      </c>
      <c r="N114" s="32">
        <f>IFERROR('σ и σw, МПа'!N114*$BE$2,"-")</f>
        <v>201.6</v>
      </c>
      <c r="O114" s="32" t="str">
        <f>IFERROR('σ и σw, МПа'!O114*$BE$2,"-")</f>
        <v>-</v>
      </c>
      <c r="P114" s="33" t="str">
        <f>IFERROR('σ и σw, МПа'!P114*$BE$2,"-")</f>
        <v>-</v>
      </c>
      <c r="Q114" s="31">
        <f>IFERROR('σ и σw, МПа'!D114*$BF$2,"-")</f>
        <v>378</v>
      </c>
      <c r="R114" s="32">
        <f>IFERROR('σ и σw, МПа'!E114*$BF$2,"-")</f>
        <v>376.8</v>
      </c>
      <c r="S114" s="32">
        <f>IFERROR('σ и σw, МПа'!F114*$BF$2,"-")</f>
        <v>376.8</v>
      </c>
      <c r="T114" s="32">
        <f>IFERROR('σ и σw, МПа'!G114*$BF$2,"-")</f>
        <v>376.8</v>
      </c>
      <c r="U114" s="32">
        <f>IFERROR('σ и σw, МПа'!H114*$BF$2,"-")</f>
        <v>376.8</v>
      </c>
      <c r="V114" s="32">
        <f>IFERROR('σ и σw, МПа'!I114*$BF$2,"-")</f>
        <v>373.84615384615381</v>
      </c>
      <c r="W114" s="32">
        <f>IFERROR('σ и σw, МПа'!J114*$BF$2,"-")</f>
        <v>364.8</v>
      </c>
      <c r="X114" s="32">
        <f>IFERROR('σ и σw, МПа'!K114*$BF$2,"-")</f>
        <v>340.8</v>
      </c>
      <c r="Y114" s="32">
        <f>IFERROR('σ и σw, МПа'!L114*$BF$2,"-")</f>
        <v>330</v>
      </c>
      <c r="Z114" s="32">
        <f>IFERROR('σ и σw, МПа'!M114*$BF$2,"-")</f>
        <v>259.2</v>
      </c>
      <c r="AA114" s="32">
        <f>IFERROR('σ и σw, МПа'!N114*$BF$2,"-")</f>
        <v>259.2</v>
      </c>
      <c r="AB114" s="32" t="str">
        <f>IFERROR('σ и σw, МПа'!O114*$BF$2,"-")</f>
        <v>-</v>
      </c>
      <c r="AC114" s="33" t="str">
        <f>IFERROR('σ и σw, МПа'!P114*$BF$2,"-")</f>
        <v>-</v>
      </c>
      <c r="AD114" s="31">
        <f>IFERROR('σ и σw, МПа'!Q114*$BG$2,"-")</f>
        <v>220.5</v>
      </c>
      <c r="AE114" s="32">
        <f>IFERROR('σ и σw, МПа'!R114*$BG$2,"-")</f>
        <v>219.79999999999998</v>
      </c>
      <c r="AF114" s="32">
        <f>IFERROR('σ и σw, МПа'!S114*$BG$2,"-")</f>
        <v>219.79999999999998</v>
      </c>
      <c r="AG114" s="32">
        <f>IFERROR('σ и σw, МПа'!T114*$BG$2,"-")</f>
        <v>219.79999999999998</v>
      </c>
      <c r="AH114" s="32">
        <f>IFERROR('σ и σw, МПа'!U114*$BG$2,"-")</f>
        <v>219.79999999999998</v>
      </c>
      <c r="AI114" s="32">
        <f>IFERROR('σ и σw, МПа'!V114*$BG$2,"-")</f>
        <v>219.79999999999998</v>
      </c>
      <c r="AJ114" s="32">
        <f>IFERROR('σ и σw, МПа'!W114*$BG$2,"-")</f>
        <v>212.79999999999998</v>
      </c>
      <c r="AK114" s="32">
        <f>IFERROR('σ и σw, МПа'!X114*$BG$2,"-")</f>
        <v>198.79999999999998</v>
      </c>
      <c r="AL114" s="32">
        <f>IFERROR('σ и σw, МПа'!Y114*$BG$2,"-")</f>
        <v>192.5</v>
      </c>
      <c r="AM114" s="32">
        <f>IFERROR('σ и σw, МПа'!Z114*$BG$2,"-")</f>
        <v>151.19999999999999</v>
      </c>
      <c r="AN114" s="32">
        <f>IFERROR('σ и σw, МПа'!AA114*$BG$2,"-")</f>
        <v>151.19999999999999</v>
      </c>
      <c r="AO114" s="32" t="str">
        <f>IFERROR('σ и σw, МПа'!AB114*$BG$2,"-")</f>
        <v>-</v>
      </c>
      <c r="AP114" s="33" t="str">
        <f>IFERROR('σ и σw, МПа'!AC114*$BG$2,"-")</f>
        <v>-</v>
      </c>
      <c r="AQ114" s="31">
        <f>IFERROR('σ и σw, МПа'!Q114*$BH$2,"-")</f>
        <v>346.5</v>
      </c>
      <c r="AR114" s="32">
        <f>IFERROR('σ и σw, МПа'!R114*$BH$2,"-")</f>
        <v>345.40000000000003</v>
      </c>
      <c r="AS114" s="32">
        <f>IFERROR('σ и σw, МПа'!S114*$BH$2,"-")</f>
        <v>345.40000000000003</v>
      </c>
      <c r="AT114" s="32">
        <f>IFERROR('σ и σw, МПа'!T114*$BH$2,"-")</f>
        <v>345.40000000000003</v>
      </c>
      <c r="AU114" s="32">
        <f>IFERROR('σ и σw, МПа'!U114*$BH$2,"-")</f>
        <v>345.40000000000003</v>
      </c>
      <c r="AV114" s="32">
        <f>IFERROR('σ и σw, МПа'!V114*$BH$2,"-")</f>
        <v>345.40000000000003</v>
      </c>
      <c r="AW114" s="32">
        <f>IFERROR('σ и σw, МПа'!W114*$BH$2,"-")</f>
        <v>334.40000000000003</v>
      </c>
      <c r="AX114" s="32">
        <f>IFERROR('σ и σw, МПа'!X114*$BH$2,"-")</f>
        <v>312.40000000000003</v>
      </c>
      <c r="AY114" s="32">
        <f>IFERROR('σ и σw, МПа'!Y114*$BH$2,"-")</f>
        <v>302.5</v>
      </c>
      <c r="AZ114" s="32">
        <f>IFERROR('σ и σw, МПа'!Z114*$BH$2,"-")</f>
        <v>237.60000000000002</v>
      </c>
      <c r="BA114" s="32">
        <f>IFERROR('σ и σw, МПа'!AA114*$BH$2,"-")</f>
        <v>237.60000000000002</v>
      </c>
      <c r="BB114" s="32" t="str">
        <f>IFERROR('σ и σw, МПа'!AB114*$BH$2,"-")</f>
        <v>-</v>
      </c>
      <c r="BC114" s="33" t="str">
        <f>IFERROR('σ и σw, МПа'!AC114*$BH$2,"-")</f>
        <v>-</v>
      </c>
    </row>
    <row r="115" spans="1:55" x14ac:dyDescent="0.25">
      <c r="A115" s="10" t="str">
        <f>INDEX('Обработка исходного'!B:B,ROW($B$3)+4*(ROW($B115)-ROW($B$3)))</f>
        <v>Сталь легированная</v>
      </c>
      <c r="B115" s="47" t="str">
        <f>INDEX('Обработка исходного'!D:D,ROW($B$3)+4*(ROW($B115)-ROW($B$3)))</f>
        <v>15ХМ</v>
      </c>
      <c r="C115" s="27" t="str">
        <f>'Rp0,2, МПа'!C115</f>
        <v>Поковки толщиной или диаметром до 300 мм, КП345*</v>
      </c>
      <c r="D115" s="31">
        <f>IFERROR('σ и σw, МПа'!D115*$BE$2,"-")</f>
        <v>317.69230769230762</v>
      </c>
      <c r="E115" s="32">
        <f>IFERROR('σ и σw, МПа'!E115*$BE$2,"-")</f>
        <v>317.15384615384613</v>
      </c>
      <c r="F115" s="32">
        <f>IFERROR('σ и σw, МПа'!F115*$BE$2,"-")</f>
        <v>317.15384615384613</v>
      </c>
      <c r="G115" s="32">
        <f>IFERROR('σ и σw, МПа'!G115*$BE$2,"-")</f>
        <v>311.76923076923072</v>
      </c>
      <c r="H115" s="32">
        <f>IFERROR('σ и σw, МПа'!H115*$BE$2,"-")</f>
        <v>311.76923076923072</v>
      </c>
      <c r="I115" s="32">
        <f>IFERROR('σ и σw, МПа'!I115*$BE$2,"-")</f>
        <v>301</v>
      </c>
      <c r="J115" s="32">
        <f>IFERROR('σ и σw, МПа'!J115*$BE$2,"-")</f>
        <v>295.61538461538458</v>
      </c>
      <c r="K115" s="32">
        <f>IFERROR('σ и σw, МПа'!K115*$BE$2,"-")</f>
        <v>293.06666666666666</v>
      </c>
      <c r="L115" s="32">
        <f>IFERROR('σ и σw, МПа'!L115*$BE$2,"-")</f>
        <v>274.39999999999998</v>
      </c>
      <c r="M115" s="32">
        <f>IFERROR('σ и σw, МПа'!M115*$BE$2,"-")</f>
        <v>219.33333333333331</v>
      </c>
      <c r="N115" s="32">
        <f>IFERROR('σ и σw, МПа'!N115*$BE$2,"-")</f>
        <v>219.33333333333331</v>
      </c>
      <c r="O115" s="32" t="str">
        <f>IFERROR('σ и σw, МПа'!O115*$BE$2,"-")</f>
        <v>-</v>
      </c>
      <c r="P115" s="33" t="str">
        <f>IFERROR('σ и σw, МПа'!P115*$BE$2,"-")</f>
        <v>-</v>
      </c>
      <c r="Q115" s="31">
        <f>IFERROR('σ и σw, МПа'!D115*$BF$2,"-")</f>
        <v>408.46153846153845</v>
      </c>
      <c r="R115" s="32">
        <f>IFERROR('σ и σw, МПа'!E115*$BF$2,"-")</f>
        <v>407.76923076923072</v>
      </c>
      <c r="S115" s="32">
        <f>IFERROR('σ и σw, МПа'!F115*$BF$2,"-")</f>
        <v>407.76923076923072</v>
      </c>
      <c r="T115" s="32">
        <f>IFERROR('σ и σw, МПа'!G115*$BF$2,"-")</f>
        <v>400.84615384615381</v>
      </c>
      <c r="U115" s="32">
        <f>IFERROR('σ и σw, МПа'!H115*$BF$2,"-")</f>
        <v>400.84615384615381</v>
      </c>
      <c r="V115" s="32">
        <f>IFERROR('σ и σw, МПа'!I115*$BF$2,"-")</f>
        <v>387</v>
      </c>
      <c r="W115" s="32">
        <f>IFERROR('σ и σw, МПа'!J115*$BF$2,"-")</f>
        <v>380.07692307692309</v>
      </c>
      <c r="X115" s="32">
        <f>IFERROR('σ и σw, МПа'!K115*$BF$2,"-")</f>
        <v>376.8</v>
      </c>
      <c r="Y115" s="32">
        <f>IFERROR('σ и σw, МПа'!L115*$BF$2,"-")</f>
        <v>352.8</v>
      </c>
      <c r="Z115" s="32">
        <f>IFERROR('σ и σw, МПа'!M115*$BF$2,"-")</f>
        <v>282</v>
      </c>
      <c r="AA115" s="32">
        <f>IFERROR('σ и σw, МПа'!N115*$BF$2,"-")</f>
        <v>282</v>
      </c>
      <c r="AB115" s="32" t="str">
        <f>IFERROR('σ и σw, МПа'!O115*$BF$2,"-")</f>
        <v>-</v>
      </c>
      <c r="AC115" s="33" t="str">
        <f>IFERROR('σ и σw, МПа'!P115*$BF$2,"-")</f>
        <v>-</v>
      </c>
      <c r="AD115" s="31">
        <f>IFERROR('σ и σw, МПа'!Q115*$BG$2,"-")</f>
        <v>241.49999999999997</v>
      </c>
      <c r="AE115" s="32">
        <f>IFERROR('σ и σw, МПа'!R115*$BG$2,"-")</f>
        <v>240.1</v>
      </c>
      <c r="AF115" s="32">
        <f>IFERROR('σ и σw, МПа'!S115*$BG$2,"-")</f>
        <v>240.1</v>
      </c>
      <c r="AG115" s="32">
        <f>IFERROR('σ и σw, МПа'!T115*$BG$2,"-")</f>
        <v>240.1</v>
      </c>
      <c r="AH115" s="32">
        <f>IFERROR('σ и σw, МПа'!U115*$BG$2,"-")</f>
        <v>240.1</v>
      </c>
      <c r="AI115" s="32">
        <f>IFERROR('σ и σw, МПа'!V115*$BG$2,"-")</f>
        <v>240.1</v>
      </c>
      <c r="AJ115" s="32">
        <f>IFERROR('σ и σw, МПа'!W115*$BG$2,"-")</f>
        <v>226.1</v>
      </c>
      <c r="AK115" s="32">
        <f>IFERROR('σ и σw, МПа'!X115*$BG$2,"-")</f>
        <v>219.79999999999998</v>
      </c>
      <c r="AL115" s="32">
        <f>IFERROR('σ и σw, МПа'!Y115*$BG$2,"-")</f>
        <v>205.79999999999998</v>
      </c>
      <c r="AM115" s="32">
        <f>IFERROR('σ и σw, МПа'!Z115*$BG$2,"-")</f>
        <v>164.5</v>
      </c>
      <c r="AN115" s="32">
        <f>IFERROR('σ и σw, МПа'!AA115*$BG$2,"-")</f>
        <v>164.5</v>
      </c>
      <c r="AO115" s="32" t="str">
        <f>IFERROR('σ и σw, МПа'!AB115*$BG$2,"-")</f>
        <v>-</v>
      </c>
      <c r="AP115" s="33" t="str">
        <f>IFERROR('σ и σw, МПа'!AC115*$BG$2,"-")</f>
        <v>-</v>
      </c>
      <c r="AQ115" s="31">
        <f>IFERROR('σ и σw, МПа'!Q115*$BH$2,"-")</f>
        <v>379.50000000000006</v>
      </c>
      <c r="AR115" s="32">
        <f>IFERROR('σ и σw, МПа'!R115*$BH$2,"-")</f>
        <v>377.3</v>
      </c>
      <c r="AS115" s="32">
        <f>IFERROR('σ и σw, МПа'!S115*$BH$2,"-")</f>
        <v>377.3</v>
      </c>
      <c r="AT115" s="32">
        <f>IFERROR('σ и σw, МПа'!T115*$BH$2,"-")</f>
        <v>377.3</v>
      </c>
      <c r="AU115" s="32">
        <f>IFERROR('σ и σw, МПа'!U115*$BH$2,"-")</f>
        <v>377.3</v>
      </c>
      <c r="AV115" s="32">
        <f>IFERROR('σ и σw, МПа'!V115*$BH$2,"-")</f>
        <v>377.3</v>
      </c>
      <c r="AW115" s="32">
        <f>IFERROR('σ и σw, МПа'!W115*$BH$2,"-")</f>
        <v>355.3</v>
      </c>
      <c r="AX115" s="32">
        <f>IFERROR('σ и σw, МПа'!X115*$BH$2,"-")</f>
        <v>345.40000000000003</v>
      </c>
      <c r="AY115" s="32">
        <f>IFERROR('σ и σw, МПа'!Y115*$BH$2,"-")</f>
        <v>323.40000000000003</v>
      </c>
      <c r="AZ115" s="32">
        <f>IFERROR('σ и σw, МПа'!Z115*$BH$2,"-")</f>
        <v>258.5</v>
      </c>
      <c r="BA115" s="32">
        <f>IFERROR('σ и σw, МПа'!AA115*$BH$2,"-")</f>
        <v>258.5</v>
      </c>
      <c r="BB115" s="32" t="str">
        <f>IFERROR('σ и σw, МПа'!AB115*$BH$2,"-")</f>
        <v>-</v>
      </c>
      <c r="BC115" s="33" t="str">
        <f>IFERROR('σ и σw, МПа'!AC115*$BH$2,"-")</f>
        <v>-</v>
      </c>
    </row>
    <row r="116" spans="1:55" x14ac:dyDescent="0.25">
      <c r="A116" s="10" t="str">
        <f>INDEX('Обработка исходного'!B:B,ROW($B$3)+4*(ROW($B116)-ROW($B$3)))</f>
        <v>Сталь легированная</v>
      </c>
      <c r="B116" s="47" t="str">
        <f>INDEX('Обработка исходного'!D:D,ROW($B$3)+4*(ROW($B116)-ROW($B$3)))</f>
        <v>15ХМ</v>
      </c>
      <c r="C116" s="27" t="str">
        <f>'Rp0,2, МПа'!C116</f>
        <v>Поковки толщиной или диаметром до 100 мм, КП395*</v>
      </c>
      <c r="D116" s="31">
        <f>IFERROR('σ и σw, МПа'!D116*$BE$2,"-")</f>
        <v>331.15384615384613</v>
      </c>
      <c r="E116" s="32">
        <f>IFERROR('σ и σw, МПа'!E116*$BE$2,"-")</f>
        <v>331.15384615384613</v>
      </c>
      <c r="F116" s="32">
        <f>IFERROR('σ и σw, МПа'!F116*$BE$2,"-")</f>
        <v>331.15384615384613</v>
      </c>
      <c r="G116" s="32">
        <f>IFERROR('σ и σw, МПа'!G116*$BE$2,"-")</f>
        <v>327.38461538461536</v>
      </c>
      <c r="H116" s="32">
        <f>IFERROR('σ и σw, МПа'!H116*$BE$2,"-")</f>
        <v>327.38461538461536</v>
      </c>
      <c r="I116" s="32">
        <f>IFERROR('σ и σw, МПа'!I116*$BE$2,"-")</f>
        <v>317.15384615384613</v>
      </c>
      <c r="J116" s="32">
        <f>IFERROR('σ и σw, МПа'!J116*$BE$2,"-")</f>
        <v>311.76923076923072</v>
      </c>
      <c r="K116" s="32">
        <f>IFERROR('σ и σw, МПа'!K116*$BE$2,"-")</f>
        <v>311.76923076923072</v>
      </c>
      <c r="L116" s="32">
        <f>IFERROR('σ и σw, МПа'!L116*$BE$2,"-")</f>
        <v>311.76923076923072</v>
      </c>
      <c r="M116" s="32">
        <f>IFERROR('σ и σw, МПа'!M116*$BE$2,"-")</f>
        <v>256.66666666666669</v>
      </c>
      <c r="N116" s="32">
        <f>IFERROR('σ и σw, МПа'!N116*$BE$2,"-")</f>
        <v>256.66666666666669</v>
      </c>
      <c r="O116" s="32" t="str">
        <f>IFERROR('σ и σw, МПа'!O116*$BE$2,"-")</f>
        <v>-</v>
      </c>
      <c r="P116" s="33" t="str">
        <f>IFERROR('σ и σw, МПа'!P116*$BE$2,"-")</f>
        <v>-</v>
      </c>
      <c r="Q116" s="31">
        <f>IFERROR('σ и σw, МПа'!D116*$BF$2,"-")</f>
        <v>425.76923076923072</v>
      </c>
      <c r="R116" s="32">
        <f>IFERROR('σ и σw, МПа'!E116*$BF$2,"-")</f>
        <v>425.76923076923072</v>
      </c>
      <c r="S116" s="32">
        <f>IFERROR('σ и σw, МПа'!F116*$BF$2,"-")</f>
        <v>425.76923076923072</v>
      </c>
      <c r="T116" s="32">
        <f>IFERROR('σ и σw, МПа'!G116*$BF$2,"-")</f>
        <v>420.92307692307691</v>
      </c>
      <c r="U116" s="32">
        <f>IFERROR('σ и σw, МПа'!H116*$BF$2,"-")</f>
        <v>420.92307692307691</v>
      </c>
      <c r="V116" s="32">
        <f>IFERROR('σ и σw, МПа'!I116*$BF$2,"-")</f>
        <v>407.76923076923072</v>
      </c>
      <c r="W116" s="32">
        <f>IFERROR('σ и σw, МПа'!J116*$BF$2,"-")</f>
        <v>400.84615384615381</v>
      </c>
      <c r="X116" s="32">
        <f>IFERROR('σ и σw, МПа'!K116*$BF$2,"-")</f>
        <v>400.84615384615381</v>
      </c>
      <c r="Y116" s="32">
        <f>IFERROR('σ и σw, МПа'!L116*$BF$2,"-")</f>
        <v>400.84615384615381</v>
      </c>
      <c r="Z116" s="32">
        <f>IFERROR('σ и σw, МПа'!M116*$BF$2,"-")</f>
        <v>330</v>
      </c>
      <c r="AA116" s="32">
        <f>IFERROR('σ и σw, МПа'!N116*$BF$2,"-")</f>
        <v>330</v>
      </c>
      <c r="AB116" s="32" t="str">
        <f>IFERROR('σ и σw, МПа'!O116*$BF$2,"-")</f>
        <v>-</v>
      </c>
      <c r="AC116" s="33" t="str">
        <f>IFERROR('σ и σw, МПа'!P116*$BF$2,"-")</f>
        <v>-</v>
      </c>
      <c r="AD116" s="31">
        <f>IFERROR('σ и σw, МПа'!Q116*$BG$2,"-")</f>
        <v>276.5</v>
      </c>
      <c r="AE116" s="32">
        <f>IFERROR('σ и σw, МПа'!R116*$BG$2,"-")</f>
        <v>276.5</v>
      </c>
      <c r="AF116" s="32">
        <f>IFERROR('σ и σw, МПа'!S116*$BG$2,"-")</f>
        <v>276.5</v>
      </c>
      <c r="AG116" s="32">
        <f>IFERROR('σ и σw, МПа'!T116*$BG$2,"-")</f>
        <v>276.5</v>
      </c>
      <c r="AH116" s="32">
        <f>IFERROR('σ и σw, МПа'!U116*$BG$2,"-")</f>
        <v>276.5</v>
      </c>
      <c r="AI116" s="32">
        <f>IFERROR('σ и σw, МПа'!V116*$BG$2,"-")</f>
        <v>276.5</v>
      </c>
      <c r="AJ116" s="32">
        <f>IFERROR('σ и σw, МПа'!W116*$BG$2,"-")</f>
        <v>261.09999999999997</v>
      </c>
      <c r="AK116" s="32">
        <f>IFERROR('σ и σw, МПа'!X116*$BG$2,"-")</f>
        <v>247.1</v>
      </c>
      <c r="AL116" s="32">
        <f>IFERROR('σ и σw, МПа'!Y116*$BG$2,"-")</f>
        <v>240.1</v>
      </c>
      <c r="AM116" s="32">
        <f>IFERROR('σ и σw, МПа'!Z116*$BG$2,"-")</f>
        <v>192.5</v>
      </c>
      <c r="AN116" s="32">
        <f>IFERROR('σ и σw, МПа'!AA116*$BG$2,"-")</f>
        <v>192.5</v>
      </c>
      <c r="AO116" s="32" t="str">
        <f>IFERROR('σ и σw, МПа'!AB116*$BG$2,"-")</f>
        <v>-</v>
      </c>
      <c r="AP116" s="33" t="str">
        <f>IFERROR('σ и σw, МПа'!AC116*$BG$2,"-")</f>
        <v>-</v>
      </c>
      <c r="AQ116" s="31">
        <f>IFERROR('σ и σw, МПа'!Q116*$BH$2,"-")</f>
        <v>434.50000000000006</v>
      </c>
      <c r="AR116" s="32">
        <f>IFERROR('σ и σw, МПа'!R116*$BH$2,"-")</f>
        <v>434.50000000000006</v>
      </c>
      <c r="AS116" s="32">
        <f>IFERROR('σ и σw, МПа'!S116*$BH$2,"-")</f>
        <v>434.50000000000006</v>
      </c>
      <c r="AT116" s="32">
        <f>IFERROR('σ и σw, МПа'!T116*$BH$2,"-")</f>
        <v>434.50000000000006</v>
      </c>
      <c r="AU116" s="32">
        <f>IFERROR('σ и σw, МПа'!U116*$BH$2,"-")</f>
        <v>434.50000000000006</v>
      </c>
      <c r="AV116" s="32">
        <f>IFERROR('σ и σw, МПа'!V116*$BH$2,"-")</f>
        <v>434.50000000000006</v>
      </c>
      <c r="AW116" s="32">
        <f>IFERROR('σ и σw, МПа'!W116*$BH$2,"-")</f>
        <v>410.3</v>
      </c>
      <c r="AX116" s="32">
        <f>IFERROR('σ и σw, МПа'!X116*$BH$2,"-")</f>
        <v>388.3</v>
      </c>
      <c r="AY116" s="32">
        <f>IFERROR('σ и σw, МПа'!Y116*$BH$2,"-")</f>
        <v>377.3</v>
      </c>
      <c r="AZ116" s="32">
        <f>IFERROR('σ и σw, МПа'!Z116*$BH$2,"-")</f>
        <v>302.5</v>
      </c>
      <c r="BA116" s="32">
        <f>IFERROR('σ и σw, МПа'!AA116*$BH$2,"-")</f>
        <v>302.5</v>
      </c>
      <c r="BB116" s="32" t="str">
        <f>IFERROR('σ и σw, МПа'!AB116*$BH$2,"-")</f>
        <v>-</v>
      </c>
      <c r="BC116" s="33" t="str">
        <f>IFERROR('σ и σw, МПа'!AC116*$BH$2,"-")</f>
        <v>-</v>
      </c>
    </row>
    <row r="117" spans="1:55" x14ac:dyDescent="0.25">
      <c r="A117" s="10" t="str">
        <f>INDEX('Обработка исходного'!B:B,ROW($B$3)+4*(ROW($B117)-ROW($B$3)))</f>
        <v>Сталь легированная</v>
      </c>
      <c r="B117" s="47" t="str">
        <f>INDEX('Обработка исходного'!D:D,ROW($B$3)+4*(ROW($B117)-ROW($B$3)))</f>
        <v>15ХМ</v>
      </c>
      <c r="C117" s="27" t="str">
        <f>'Rp0,2, МПа'!C117</f>
        <v>Поковки толщиной или диаметром до 100 мм, КП440*</v>
      </c>
      <c r="D117" s="31">
        <f>IFERROR('σ и σw, МПа'!D117*$BE$2,"-")</f>
        <v>341.92307692307691</v>
      </c>
      <c r="E117" s="32">
        <f>IFERROR('σ и σw, МПа'!E117*$BE$2,"-")</f>
        <v>341.92307692307691</v>
      </c>
      <c r="F117" s="32">
        <f>IFERROR('σ и σw, МПа'!F117*$BE$2,"-")</f>
        <v>341.92307692307691</v>
      </c>
      <c r="G117" s="32">
        <f>IFERROR('σ и σw, МПа'!G117*$BE$2,"-")</f>
        <v>338.15384615384613</v>
      </c>
      <c r="H117" s="32">
        <f>IFERROR('σ и σw, МПа'!H117*$BE$2,"-")</f>
        <v>338.15384615384613</v>
      </c>
      <c r="I117" s="32">
        <f>IFERROR('σ и σw, МПа'!I117*$BE$2,"-")</f>
        <v>327.38461538461536</v>
      </c>
      <c r="J117" s="32">
        <f>IFERROR('σ и σw, МПа'!J117*$BE$2,"-")</f>
        <v>322</v>
      </c>
      <c r="K117" s="32">
        <f>IFERROR('σ и σw, МПа'!K117*$BE$2,"-")</f>
        <v>322</v>
      </c>
      <c r="L117" s="32">
        <f>IFERROR('σ и σw, МПа'!L117*$BE$2,"-")</f>
        <v>322</v>
      </c>
      <c r="M117" s="32">
        <f>IFERROR('σ и σw, МПа'!M117*$BE$2,"-")</f>
        <v>283.73333333333329</v>
      </c>
      <c r="N117" s="32">
        <f>IFERROR('σ и σw, МПа'!N117*$BE$2,"-")</f>
        <v>264.38461538461536</v>
      </c>
      <c r="O117" s="32" t="str">
        <f>IFERROR('σ и σw, МПа'!O117*$BE$2,"-")</f>
        <v>-</v>
      </c>
      <c r="P117" s="33" t="str">
        <f>IFERROR('σ и σw, МПа'!P117*$BE$2,"-")</f>
        <v>-</v>
      </c>
      <c r="Q117" s="31">
        <f>IFERROR('σ и σw, МПа'!D117*$BF$2,"-")</f>
        <v>439.61538461538464</v>
      </c>
      <c r="R117" s="32">
        <f>IFERROR('σ и σw, МПа'!E117*$BF$2,"-")</f>
        <v>439.61538461538464</v>
      </c>
      <c r="S117" s="32">
        <f>IFERROR('σ и σw, МПа'!F117*$BF$2,"-")</f>
        <v>439.61538461538464</v>
      </c>
      <c r="T117" s="32">
        <f>IFERROR('σ и σw, МПа'!G117*$BF$2,"-")</f>
        <v>434.76923076923072</v>
      </c>
      <c r="U117" s="32">
        <f>IFERROR('σ и σw, МПа'!H117*$BF$2,"-")</f>
        <v>434.76923076923072</v>
      </c>
      <c r="V117" s="32">
        <f>IFERROR('σ и σw, МПа'!I117*$BF$2,"-")</f>
        <v>420.92307692307691</v>
      </c>
      <c r="W117" s="32">
        <f>IFERROR('σ и σw, МПа'!J117*$BF$2,"-")</f>
        <v>414</v>
      </c>
      <c r="X117" s="32">
        <f>IFERROR('σ и σw, МПа'!K117*$BF$2,"-")</f>
        <v>414</v>
      </c>
      <c r="Y117" s="32">
        <f>IFERROR('σ и σw, МПа'!L117*$BF$2,"-")</f>
        <v>414</v>
      </c>
      <c r="Z117" s="32">
        <f>IFERROR('σ и σw, МПа'!M117*$BF$2,"-")</f>
        <v>364.8</v>
      </c>
      <c r="AA117" s="32">
        <f>IFERROR('σ и σw, МПа'!N117*$BF$2,"-")</f>
        <v>339.92307692307691</v>
      </c>
      <c r="AB117" s="32" t="str">
        <f>IFERROR('σ и σw, МПа'!O117*$BF$2,"-")</f>
        <v>-</v>
      </c>
      <c r="AC117" s="33" t="str">
        <f>IFERROR('σ и σw, МПа'!P117*$BF$2,"-")</f>
        <v>-</v>
      </c>
      <c r="AD117" s="31">
        <f>IFERROR('σ и σw, МПа'!Q117*$BG$2,"-")</f>
        <v>308</v>
      </c>
      <c r="AE117" s="32">
        <f>IFERROR('σ и σw, МПа'!R117*$BG$2,"-")</f>
        <v>308</v>
      </c>
      <c r="AF117" s="32">
        <f>IFERROR('σ и σw, МПа'!S117*$BG$2,"-")</f>
        <v>308</v>
      </c>
      <c r="AG117" s="32">
        <f>IFERROR('σ и σw, МПа'!T117*$BG$2,"-")</f>
        <v>308</v>
      </c>
      <c r="AH117" s="32">
        <f>IFERROR('σ и σw, МПа'!U117*$BG$2,"-")</f>
        <v>308</v>
      </c>
      <c r="AI117" s="32">
        <f>IFERROR('σ и σw, МПа'!V117*$BG$2,"-")</f>
        <v>308</v>
      </c>
      <c r="AJ117" s="32">
        <f>IFERROR('σ и σw, МПа'!W117*$BG$2,"-")</f>
        <v>295.39999999999998</v>
      </c>
      <c r="AK117" s="32">
        <f>IFERROR('σ и σw, МПа'!X117*$BG$2,"-")</f>
        <v>281.39999999999998</v>
      </c>
      <c r="AL117" s="32">
        <f>IFERROR('σ и σw, МПа'!Y117*$BG$2,"-")</f>
        <v>268.09999999999997</v>
      </c>
      <c r="AM117" s="32">
        <f>IFERROR('σ и σw, МПа'!Z117*$BG$2,"-")</f>
        <v>212.79999999999998</v>
      </c>
      <c r="AN117" s="32">
        <f>IFERROR('σ и σw, МПа'!AA117*$BG$2,"-")</f>
        <v>212.79999999999998</v>
      </c>
      <c r="AO117" s="32" t="str">
        <f>IFERROR('σ и σw, МПа'!AB117*$BG$2,"-")</f>
        <v>-</v>
      </c>
      <c r="AP117" s="33" t="str">
        <f>IFERROR('σ и σw, МПа'!AC117*$BG$2,"-")</f>
        <v>-</v>
      </c>
      <c r="AQ117" s="31">
        <f>IFERROR('σ и σw, МПа'!Q117*$BH$2,"-")</f>
        <v>484.00000000000006</v>
      </c>
      <c r="AR117" s="32">
        <f>IFERROR('σ и σw, МПа'!R117*$BH$2,"-")</f>
        <v>484.00000000000006</v>
      </c>
      <c r="AS117" s="32">
        <f>IFERROR('σ и σw, МПа'!S117*$BH$2,"-")</f>
        <v>484.00000000000006</v>
      </c>
      <c r="AT117" s="32">
        <f>IFERROR('σ и σw, МПа'!T117*$BH$2,"-")</f>
        <v>484.00000000000006</v>
      </c>
      <c r="AU117" s="32">
        <f>IFERROR('σ и σw, МПа'!U117*$BH$2,"-")</f>
        <v>484.00000000000006</v>
      </c>
      <c r="AV117" s="32">
        <f>IFERROR('σ и σw, МПа'!V117*$BH$2,"-")</f>
        <v>484.00000000000006</v>
      </c>
      <c r="AW117" s="32">
        <f>IFERROR('σ и σw, МПа'!W117*$BH$2,"-")</f>
        <v>464.20000000000005</v>
      </c>
      <c r="AX117" s="32">
        <f>IFERROR('σ и σw, МПа'!X117*$BH$2,"-")</f>
        <v>442.20000000000005</v>
      </c>
      <c r="AY117" s="32">
        <f>IFERROR('σ и σw, МПа'!Y117*$BH$2,"-")</f>
        <v>421.3</v>
      </c>
      <c r="AZ117" s="32">
        <f>IFERROR('σ и σw, МПа'!Z117*$BH$2,"-")</f>
        <v>334.40000000000003</v>
      </c>
      <c r="BA117" s="32">
        <f>IFERROR('σ и σw, МПа'!AA117*$BH$2,"-")</f>
        <v>334.40000000000003</v>
      </c>
      <c r="BB117" s="32" t="str">
        <f>IFERROR('σ и σw, МПа'!AB117*$BH$2,"-")</f>
        <v>-</v>
      </c>
      <c r="BC117" s="33" t="str">
        <f>IFERROR('σ и σw, МПа'!AC117*$BH$2,"-")</f>
        <v>-</v>
      </c>
    </row>
    <row r="118" spans="1:55" x14ac:dyDescent="0.25">
      <c r="A118" s="10" t="str">
        <f>INDEX('Обработка исходного'!B:B,ROW($B$3)+4*(ROW($B118)-ROW($B$3)))</f>
        <v>Сталь легированная</v>
      </c>
      <c r="B118" s="47" t="str">
        <f>INDEX('Обработка исходного'!D:D,ROW($B$3)+4*(ROW($B118)-ROW($B$3)))</f>
        <v>15ХМ</v>
      </c>
      <c r="C118" s="27" t="str">
        <f>'Rp0,2, МПа'!C118</f>
        <v>Поковки толщиной или диаметром до 100 мм, КП490*</v>
      </c>
      <c r="D118" s="31">
        <f>IFERROR('σ и σw, МПа'!D118*$BE$2,"-")</f>
        <v>352.69230769230762</v>
      </c>
      <c r="E118" s="32">
        <f>IFERROR('σ и σw, МПа'!E118*$BE$2,"-")</f>
        <v>352.69230769230762</v>
      </c>
      <c r="F118" s="32">
        <f>IFERROR('σ и σw, МПа'!F118*$BE$2,"-")</f>
        <v>352.69230769230762</v>
      </c>
      <c r="G118" s="32">
        <f>IFERROR('σ и σw, МПа'!G118*$BE$2,"-")</f>
        <v>348.38461538461536</v>
      </c>
      <c r="H118" s="32">
        <f>IFERROR('σ и σw, МПа'!H118*$BE$2,"-")</f>
        <v>348.38461538461536</v>
      </c>
      <c r="I118" s="32">
        <f>IFERROR('σ и σw, МПа'!I118*$BE$2,"-")</f>
        <v>338.15384615384613</v>
      </c>
      <c r="J118" s="32">
        <f>IFERROR('σ и σw, МПа'!J118*$BE$2,"-")</f>
        <v>332.76923076923072</v>
      </c>
      <c r="K118" s="32">
        <f>IFERROR('σ и σw, МПа'!K118*$BE$2,"-")</f>
        <v>332.76923076923072</v>
      </c>
      <c r="L118" s="32">
        <f>IFERROR('σ и σw, МПа'!L118*$BE$2,"-")</f>
        <v>332.76923076923072</v>
      </c>
      <c r="M118" s="32">
        <f>IFERROR('σ и σw, МПа'!M118*$BE$2,"-")</f>
        <v>320.13333333333333</v>
      </c>
      <c r="N118" s="32">
        <f>IFERROR('σ и σw, МПа'!N118*$BE$2,"-")</f>
        <v>264.38461538461536</v>
      </c>
      <c r="O118" s="32" t="str">
        <f>IFERROR('σ и σw, МПа'!O118*$BE$2,"-")</f>
        <v>-</v>
      </c>
      <c r="P118" s="33" t="str">
        <f>IFERROR('σ и σw, МПа'!P118*$BE$2,"-")</f>
        <v>-</v>
      </c>
      <c r="Q118" s="31">
        <f>IFERROR('σ и σw, МПа'!D118*$BF$2,"-")</f>
        <v>453.46153846153845</v>
      </c>
      <c r="R118" s="32">
        <f>IFERROR('σ и σw, МПа'!E118*$BF$2,"-")</f>
        <v>453.46153846153845</v>
      </c>
      <c r="S118" s="32">
        <f>IFERROR('σ и σw, МПа'!F118*$BF$2,"-")</f>
        <v>453.46153846153845</v>
      </c>
      <c r="T118" s="32">
        <f>IFERROR('σ и σw, МПа'!G118*$BF$2,"-")</f>
        <v>447.92307692307691</v>
      </c>
      <c r="U118" s="32">
        <f>IFERROR('σ и σw, МПа'!H118*$BF$2,"-")</f>
        <v>447.92307692307691</v>
      </c>
      <c r="V118" s="32">
        <f>IFERROR('σ и σw, МПа'!I118*$BF$2,"-")</f>
        <v>434.76923076923072</v>
      </c>
      <c r="W118" s="32">
        <f>IFERROR('σ и σw, МПа'!J118*$BF$2,"-")</f>
        <v>427.84615384615381</v>
      </c>
      <c r="X118" s="32">
        <f>IFERROR('σ и σw, МПа'!K118*$BF$2,"-")</f>
        <v>427.84615384615381</v>
      </c>
      <c r="Y118" s="32">
        <f>IFERROR('σ и σw, МПа'!L118*$BF$2,"-")</f>
        <v>427.84615384615381</v>
      </c>
      <c r="Z118" s="32">
        <f>IFERROR('σ и σw, МПа'!M118*$BF$2,"-")</f>
        <v>411.59999999999997</v>
      </c>
      <c r="AA118" s="32">
        <f>IFERROR('σ и σw, МПа'!N118*$BF$2,"-")</f>
        <v>339.92307692307691</v>
      </c>
      <c r="AB118" s="32" t="str">
        <f>IFERROR('σ и σw, МПа'!O118*$BF$2,"-")</f>
        <v>-</v>
      </c>
      <c r="AC118" s="33" t="str">
        <f>IFERROR('σ и σw, МПа'!P118*$BF$2,"-")</f>
        <v>-</v>
      </c>
      <c r="AD118" s="31">
        <f>IFERROR('σ и σw, МПа'!Q118*$BG$2,"-")</f>
        <v>343</v>
      </c>
      <c r="AE118" s="32">
        <f>IFERROR('σ и σw, МПа'!R118*$BG$2,"-")</f>
        <v>343</v>
      </c>
      <c r="AF118" s="32">
        <f>IFERROR('σ и σw, МПа'!S118*$BG$2,"-")</f>
        <v>343</v>
      </c>
      <c r="AG118" s="32">
        <f>IFERROR('σ и σw, МПа'!T118*$BG$2,"-")</f>
        <v>343</v>
      </c>
      <c r="AH118" s="32">
        <f>IFERROR('σ и σw, МПа'!U118*$BG$2,"-")</f>
        <v>343</v>
      </c>
      <c r="AI118" s="32">
        <f>IFERROR('σ и σw, МПа'!V118*$BG$2,"-")</f>
        <v>343</v>
      </c>
      <c r="AJ118" s="32">
        <f>IFERROR('σ и σw, МПа'!W118*$BG$2,"-")</f>
        <v>329.7</v>
      </c>
      <c r="AK118" s="32">
        <f>IFERROR('σ и σw, МПа'!X118*$BG$2,"-")</f>
        <v>315.7</v>
      </c>
      <c r="AL118" s="32">
        <f>IFERROR('σ и σw, МПа'!Y118*$BG$2,"-")</f>
        <v>295.39999999999998</v>
      </c>
      <c r="AM118" s="32">
        <f>IFERROR('σ и σw, МПа'!Z118*$BG$2,"-")</f>
        <v>240.1</v>
      </c>
      <c r="AN118" s="32">
        <f>IFERROR('σ и σw, МПа'!AA118*$BG$2,"-")</f>
        <v>240.1</v>
      </c>
      <c r="AO118" s="32" t="str">
        <f>IFERROR('σ и σw, МПа'!AB118*$BG$2,"-")</f>
        <v>-</v>
      </c>
      <c r="AP118" s="33" t="str">
        <f>IFERROR('σ и σw, МПа'!AC118*$BG$2,"-")</f>
        <v>-</v>
      </c>
      <c r="AQ118" s="31">
        <f>IFERROR('σ и σw, МПа'!Q118*$BH$2,"-")</f>
        <v>539</v>
      </c>
      <c r="AR118" s="32">
        <f>IFERROR('σ и σw, МПа'!R118*$BH$2,"-")</f>
        <v>539</v>
      </c>
      <c r="AS118" s="32">
        <f>IFERROR('σ и σw, МПа'!S118*$BH$2,"-")</f>
        <v>539</v>
      </c>
      <c r="AT118" s="32">
        <f>IFERROR('σ и σw, МПа'!T118*$BH$2,"-")</f>
        <v>539</v>
      </c>
      <c r="AU118" s="32">
        <f>IFERROR('σ и σw, МПа'!U118*$BH$2,"-")</f>
        <v>539</v>
      </c>
      <c r="AV118" s="32">
        <f>IFERROR('σ и σw, МПа'!V118*$BH$2,"-")</f>
        <v>539</v>
      </c>
      <c r="AW118" s="32">
        <f>IFERROR('σ и σw, МПа'!W118*$BH$2,"-")</f>
        <v>518.1</v>
      </c>
      <c r="AX118" s="32">
        <f>IFERROR('σ и σw, МПа'!X118*$BH$2,"-")</f>
        <v>496.1</v>
      </c>
      <c r="AY118" s="32">
        <f>IFERROR('σ и σw, МПа'!Y118*$BH$2,"-")</f>
        <v>464.20000000000005</v>
      </c>
      <c r="AZ118" s="32">
        <f>IFERROR('σ и σw, МПа'!Z118*$BH$2,"-")</f>
        <v>377.3</v>
      </c>
      <c r="BA118" s="32">
        <f>IFERROR('σ и σw, МПа'!AA118*$BH$2,"-")</f>
        <v>377.3</v>
      </c>
      <c r="BB118" s="32" t="str">
        <f>IFERROR('σ и σw, МПа'!AB118*$BH$2,"-")</f>
        <v>-</v>
      </c>
      <c r="BC118" s="33" t="str">
        <f>IFERROR('σ и σw, МПа'!AC118*$BH$2,"-")</f>
        <v>-</v>
      </c>
    </row>
    <row r="119" spans="1:55" x14ac:dyDescent="0.25">
      <c r="A119" s="10" t="str">
        <f>INDEX('Обработка исходного'!B:B,ROW($B$3)+4*(ROW($B119)-ROW($B$3)))</f>
        <v>Сталь легированная</v>
      </c>
      <c r="B119" s="47" t="str">
        <f>INDEX('Обработка исходного'!D:D,ROW($B$3)+4*(ROW($B119)-ROW($B$3)))</f>
        <v>20ХМ</v>
      </c>
      <c r="C119" s="27" t="str">
        <f>'Rp0,2, МПа'!C119</f>
        <v>Поковки толщиной до 100 мм, КП345*</v>
      </c>
      <c r="D119" s="31">
        <f>IFERROR('σ и σw, МПа'!D119*$BE$2,"-")</f>
        <v>317.69230769230762</v>
      </c>
      <c r="E119" s="32">
        <f>IFERROR('σ и σw, МПа'!E119*$BE$2,"-")</f>
        <v>311.76923076923072</v>
      </c>
      <c r="F119" s="32">
        <f>IFERROR('σ и σw, МПа'!F119*$BE$2,"-")</f>
        <v>311.76923076923072</v>
      </c>
      <c r="G119" s="32">
        <f>IFERROR('σ и σw, МПа'!G119*$BE$2,"-")</f>
        <v>306.38461538461536</v>
      </c>
      <c r="H119" s="32">
        <f>IFERROR('σ и σw, МПа'!H119*$BE$2,"-")</f>
        <v>306.38461538461536</v>
      </c>
      <c r="I119" s="32">
        <f>IFERROR('σ и σw, МПа'!I119*$BE$2,"-")</f>
        <v>301</v>
      </c>
      <c r="J119" s="32">
        <f>IFERROR('σ и σw, МПа'!J119*$BE$2,"-")</f>
        <v>301</v>
      </c>
      <c r="K119" s="32">
        <f>IFERROR('σ и σw, МПа'!K119*$BE$2,"-")</f>
        <v>301</v>
      </c>
      <c r="L119" s="32">
        <f>IFERROR('σ и σw, МПа'!L119*$BE$2,"-")</f>
        <v>301</v>
      </c>
      <c r="M119" s="32">
        <f>IFERROR('σ и σw, МПа'!M119*$BE$2,"-")</f>
        <v>269.23076923076917</v>
      </c>
      <c r="N119" s="32">
        <f>IFERROR('σ и σw, МПа'!N119*$BE$2,"-")</f>
        <v>248.2307692307692</v>
      </c>
      <c r="O119" s="32">
        <f>IFERROR('σ и σw, МПа'!O119*$BE$2,"-")</f>
        <v>242.84615384615381</v>
      </c>
      <c r="P119" s="33" t="str">
        <f>IFERROR('σ и σw, МПа'!P119*$BE$2,"-")</f>
        <v>-</v>
      </c>
      <c r="Q119" s="31">
        <f>IFERROR('σ и σw, МПа'!D119*$BF$2,"-")</f>
        <v>408.46153846153845</v>
      </c>
      <c r="R119" s="32">
        <f>IFERROR('σ и σw, МПа'!E119*$BF$2,"-")</f>
        <v>400.84615384615381</v>
      </c>
      <c r="S119" s="32">
        <f>IFERROR('σ и σw, МПа'!F119*$BF$2,"-")</f>
        <v>400.84615384615381</v>
      </c>
      <c r="T119" s="32">
        <f>IFERROR('σ и σw, МПа'!G119*$BF$2,"-")</f>
        <v>393.92307692307691</v>
      </c>
      <c r="U119" s="32">
        <f>IFERROR('σ и σw, МПа'!H119*$BF$2,"-")</f>
        <v>393.92307692307691</v>
      </c>
      <c r="V119" s="32">
        <f>IFERROR('σ и σw, МПа'!I119*$BF$2,"-")</f>
        <v>387</v>
      </c>
      <c r="W119" s="32">
        <f>IFERROR('σ и σw, МПа'!J119*$BF$2,"-")</f>
        <v>387</v>
      </c>
      <c r="X119" s="32">
        <f>IFERROR('σ и σw, МПа'!K119*$BF$2,"-")</f>
        <v>387</v>
      </c>
      <c r="Y119" s="32">
        <f>IFERROR('σ и σw, МПа'!L119*$BF$2,"-")</f>
        <v>387</v>
      </c>
      <c r="Z119" s="32">
        <f>IFERROR('σ и σw, МПа'!M119*$BF$2,"-")</f>
        <v>346.15384615384613</v>
      </c>
      <c r="AA119" s="32">
        <f>IFERROR('σ и σw, МПа'!N119*$BF$2,"-")</f>
        <v>319.15384615384613</v>
      </c>
      <c r="AB119" s="32">
        <f>IFERROR('σ и σw, МПа'!O119*$BF$2,"-")</f>
        <v>312.23076923076923</v>
      </c>
      <c r="AC119" s="33" t="str">
        <f>IFERROR('σ и σw, МПа'!P119*$BF$2,"-")</f>
        <v>-</v>
      </c>
      <c r="AD119" s="31">
        <f>IFERROR('σ и σw, МПа'!Q119*$BG$2,"-")</f>
        <v>241.49999999999997</v>
      </c>
      <c r="AE119" s="32">
        <f>IFERROR('σ и σw, МПа'!R119*$BG$2,"-")</f>
        <v>241.49999999999997</v>
      </c>
      <c r="AF119" s="32">
        <f>IFERROR('σ и σw, МПа'!S119*$BG$2,"-")</f>
        <v>241.49999999999997</v>
      </c>
      <c r="AG119" s="32">
        <f>IFERROR('σ и σw, МПа'!T119*$BG$2,"-")</f>
        <v>241.49999999999997</v>
      </c>
      <c r="AH119" s="32">
        <f>IFERROR('σ и σw, МПа'!U119*$BG$2,"-")</f>
        <v>233.1</v>
      </c>
      <c r="AI119" s="32">
        <f>IFERROR('σ и σw, МПа'!V119*$BG$2,"-")</f>
        <v>233.1</v>
      </c>
      <c r="AJ119" s="32">
        <f>IFERROR('σ и σw, МПа'!W119*$BG$2,"-")</f>
        <v>233.1</v>
      </c>
      <c r="AK119" s="32">
        <f>IFERROR('σ и σw, МПа'!X119*$BG$2,"-")</f>
        <v>233.1</v>
      </c>
      <c r="AL119" s="32">
        <f>IFERROR('σ и σw, МПа'!Y119*$BG$2,"-")</f>
        <v>233.1</v>
      </c>
      <c r="AM119" s="32">
        <f>IFERROR('σ и σw, МПа'!Z119*$BG$2,"-")</f>
        <v>212.79999999999998</v>
      </c>
      <c r="AN119" s="32">
        <f>IFERROR('σ и σw, МПа'!AA119*$BG$2,"-")</f>
        <v>198.79999999999998</v>
      </c>
      <c r="AO119" s="32">
        <f>IFERROR('σ и σw, МПа'!AB119*$BG$2,"-")</f>
        <v>185.5</v>
      </c>
      <c r="AP119" s="33" t="str">
        <f>IFERROR('σ и σw, МПа'!AC119*$BG$2,"-")</f>
        <v>-</v>
      </c>
      <c r="AQ119" s="31">
        <f>IFERROR('σ и σw, МПа'!Q119*$BH$2,"-")</f>
        <v>379.50000000000006</v>
      </c>
      <c r="AR119" s="32">
        <f>IFERROR('σ и σw, МПа'!R119*$BH$2,"-")</f>
        <v>379.50000000000006</v>
      </c>
      <c r="AS119" s="32">
        <f>IFERROR('σ и σw, МПа'!S119*$BH$2,"-")</f>
        <v>379.50000000000006</v>
      </c>
      <c r="AT119" s="32">
        <f>IFERROR('σ и σw, МПа'!T119*$BH$2,"-")</f>
        <v>379.50000000000006</v>
      </c>
      <c r="AU119" s="32">
        <f>IFERROR('σ и σw, МПа'!U119*$BH$2,"-")</f>
        <v>366.3</v>
      </c>
      <c r="AV119" s="32">
        <f>IFERROR('σ и σw, МПа'!V119*$BH$2,"-")</f>
        <v>366.3</v>
      </c>
      <c r="AW119" s="32">
        <f>IFERROR('σ и σw, МПа'!W119*$BH$2,"-")</f>
        <v>366.3</v>
      </c>
      <c r="AX119" s="32">
        <f>IFERROR('σ и σw, МПа'!X119*$BH$2,"-")</f>
        <v>366.3</v>
      </c>
      <c r="AY119" s="32">
        <f>IFERROR('σ и σw, МПа'!Y119*$BH$2,"-")</f>
        <v>366.3</v>
      </c>
      <c r="AZ119" s="32">
        <f>IFERROR('σ и σw, МПа'!Z119*$BH$2,"-")</f>
        <v>334.40000000000003</v>
      </c>
      <c r="BA119" s="32">
        <f>IFERROR('σ и σw, МПа'!AA119*$BH$2,"-")</f>
        <v>312.40000000000003</v>
      </c>
      <c r="BB119" s="32">
        <f>IFERROR('σ и σw, МПа'!AB119*$BH$2,"-")</f>
        <v>291.5</v>
      </c>
      <c r="BC119" s="33" t="str">
        <f>IFERROR('σ и σw, МПа'!AC119*$BH$2,"-")</f>
        <v>-</v>
      </c>
    </row>
    <row r="120" spans="1:55" x14ac:dyDescent="0.25">
      <c r="A120" s="10" t="str">
        <f>INDEX('Обработка исходного'!B:B,ROW($B$3)+4*(ROW($B120)-ROW($B$3)))</f>
        <v>Сталь легированная</v>
      </c>
      <c r="B120" s="47" t="str">
        <f>INDEX('Обработка исходного'!D:D,ROW($B$3)+4*(ROW($B120)-ROW($B$3)))</f>
        <v>20ХМ</v>
      </c>
      <c r="C120" s="27" t="str">
        <f>'Rp0,2, МПа'!C120</f>
        <v>Поковки толщиной до 50 мм, КП395*</v>
      </c>
      <c r="D120" s="31">
        <f>IFERROR('σ и σw, МПа'!D120*$BE$2,"-")</f>
        <v>331.15384615384613</v>
      </c>
      <c r="E120" s="32">
        <f>IFERROR('σ и σw, МПа'!E120*$BE$2,"-")</f>
        <v>327.38461538461536</v>
      </c>
      <c r="F120" s="32">
        <f>IFERROR('σ и σw, МПа'!F120*$BE$2,"-")</f>
        <v>327.38461538461536</v>
      </c>
      <c r="G120" s="32">
        <f>IFERROR('σ и σw, МПа'!G120*$BE$2,"-")</f>
        <v>322</v>
      </c>
      <c r="H120" s="32">
        <f>IFERROR('σ и σw, МПа'!H120*$BE$2,"-")</f>
        <v>322</v>
      </c>
      <c r="I120" s="32">
        <f>IFERROR('σ и σw, МПа'!I120*$BE$2,"-")</f>
        <v>317.15384615384613</v>
      </c>
      <c r="J120" s="32">
        <f>IFERROR('σ и σw, МПа'!J120*$BE$2,"-")</f>
        <v>317.15384615384613</v>
      </c>
      <c r="K120" s="32">
        <f>IFERROR('σ и σw, МПа'!K120*$BE$2,"-")</f>
        <v>317.15384615384613</v>
      </c>
      <c r="L120" s="32">
        <f>IFERROR('σ и σw, МПа'!L120*$BE$2,"-")</f>
        <v>317.15384615384613</v>
      </c>
      <c r="M120" s="32">
        <f>IFERROR('σ и σw, МПа'!M120*$BE$2,"-")</f>
        <v>259</v>
      </c>
      <c r="N120" s="32">
        <f>IFERROR('σ и σw, МПа'!N120*$BE$2,"-")</f>
        <v>253.61538461538461</v>
      </c>
      <c r="O120" s="32" t="str">
        <f>IFERROR('σ и σw, МПа'!O120*$BE$2,"-")</f>
        <v>-</v>
      </c>
      <c r="P120" s="33" t="str">
        <f>IFERROR('σ и σw, МПа'!P120*$BE$2,"-")</f>
        <v>-</v>
      </c>
      <c r="Q120" s="31">
        <f>IFERROR('σ и σw, МПа'!D120*$BF$2,"-")</f>
        <v>425.76923076923072</v>
      </c>
      <c r="R120" s="32">
        <f>IFERROR('σ и σw, МПа'!E120*$BF$2,"-")</f>
        <v>420.92307692307691</v>
      </c>
      <c r="S120" s="32">
        <f>IFERROR('σ и σw, МПа'!F120*$BF$2,"-")</f>
        <v>420.92307692307691</v>
      </c>
      <c r="T120" s="32">
        <f>IFERROR('σ и σw, МПа'!G120*$BF$2,"-")</f>
        <v>414</v>
      </c>
      <c r="U120" s="32">
        <f>IFERROR('σ и σw, МПа'!H120*$BF$2,"-")</f>
        <v>414</v>
      </c>
      <c r="V120" s="32">
        <f>IFERROR('σ и σw, МПа'!I120*$BF$2,"-")</f>
        <v>407.76923076923072</v>
      </c>
      <c r="W120" s="32">
        <f>IFERROR('σ и σw, МПа'!J120*$BF$2,"-")</f>
        <v>407.76923076923072</v>
      </c>
      <c r="X120" s="32">
        <f>IFERROR('σ и σw, МПа'!K120*$BF$2,"-")</f>
        <v>407.76923076923072</v>
      </c>
      <c r="Y120" s="32">
        <f>IFERROR('σ и σw, МПа'!L120*$BF$2,"-")</f>
        <v>407.76923076923072</v>
      </c>
      <c r="Z120" s="32">
        <f>IFERROR('σ и σw, МПа'!M120*$BF$2,"-")</f>
        <v>333</v>
      </c>
      <c r="AA120" s="32">
        <f>IFERROR('σ и σw, МПа'!N120*$BF$2,"-")</f>
        <v>326.07692307692309</v>
      </c>
      <c r="AB120" s="32" t="str">
        <f>IFERROR('σ и σw, МПа'!O120*$BF$2,"-")</f>
        <v>-</v>
      </c>
      <c r="AC120" s="33" t="str">
        <f>IFERROR('σ и σw, МПа'!P120*$BF$2,"-")</f>
        <v>-</v>
      </c>
      <c r="AD120" s="31">
        <f>IFERROR('σ и σw, МПа'!Q120*$BG$2,"-")</f>
        <v>276.5</v>
      </c>
      <c r="AE120" s="32">
        <f>IFERROR('σ и σw, МПа'!R120*$BG$2,"-")</f>
        <v>276.5</v>
      </c>
      <c r="AF120" s="32">
        <f>IFERROR('σ и σw, МПа'!S120*$BG$2,"-")</f>
        <v>276.5</v>
      </c>
      <c r="AG120" s="32">
        <f>IFERROR('σ и σw, МПа'!T120*$BG$2,"-")</f>
        <v>276.5</v>
      </c>
      <c r="AH120" s="32">
        <f>IFERROR('σ и σw, МПа'!U120*$BG$2,"-")</f>
        <v>268.09999999999997</v>
      </c>
      <c r="AI120" s="32">
        <f>IFERROR('σ и σw, МПа'!V120*$BG$2,"-")</f>
        <v>268.09999999999997</v>
      </c>
      <c r="AJ120" s="32">
        <f>IFERROR('σ и σw, МПа'!W120*$BG$2,"-")</f>
        <v>268.09999999999997</v>
      </c>
      <c r="AK120" s="32">
        <f>IFERROR('σ и σw, МПа'!X120*$BG$2,"-")</f>
        <v>268.09999999999997</v>
      </c>
      <c r="AL120" s="32">
        <f>IFERROR('σ и σw, МПа'!Y120*$BG$2,"-")</f>
        <v>240.1</v>
      </c>
      <c r="AM120" s="32">
        <f>IFERROR('σ и σw, МПа'!Z120*$BG$2,"-")</f>
        <v>226.1</v>
      </c>
      <c r="AN120" s="32">
        <f>IFERROR('σ и σw, МПа'!AA120*$BG$2,"-")</f>
        <v>212.79999999999998</v>
      </c>
      <c r="AO120" s="32" t="str">
        <f>IFERROR('σ и σw, МПа'!AB120*$BG$2,"-")</f>
        <v>-</v>
      </c>
      <c r="AP120" s="33" t="str">
        <f>IFERROR('σ и σw, МПа'!AC120*$BG$2,"-")</f>
        <v>-</v>
      </c>
      <c r="AQ120" s="31">
        <f>IFERROR('σ и σw, МПа'!Q120*$BH$2,"-")</f>
        <v>434.50000000000006</v>
      </c>
      <c r="AR120" s="32">
        <f>IFERROR('σ и σw, МПа'!R120*$BH$2,"-")</f>
        <v>434.50000000000006</v>
      </c>
      <c r="AS120" s="32">
        <f>IFERROR('σ и σw, МПа'!S120*$BH$2,"-")</f>
        <v>434.50000000000006</v>
      </c>
      <c r="AT120" s="32">
        <f>IFERROR('σ и σw, МПа'!T120*$BH$2,"-")</f>
        <v>434.50000000000006</v>
      </c>
      <c r="AU120" s="32">
        <f>IFERROR('σ и σw, МПа'!U120*$BH$2,"-")</f>
        <v>421.3</v>
      </c>
      <c r="AV120" s="32">
        <f>IFERROR('σ и σw, МПа'!V120*$BH$2,"-")</f>
        <v>421.3</v>
      </c>
      <c r="AW120" s="32">
        <f>IFERROR('σ и σw, МПа'!W120*$BH$2,"-")</f>
        <v>421.3</v>
      </c>
      <c r="AX120" s="32">
        <f>IFERROR('σ и σw, МПа'!X120*$BH$2,"-")</f>
        <v>421.3</v>
      </c>
      <c r="AY120" s="32">
        <f>IFERROR('σ и σw, МПа'!Y120*$BH$2,"-")</f>
        <v>377.3</v>
      </c>
      <c r="AZ120" s="32">
        <f>IFERROR('σ и σw, МПа'!Z120*$BH$2,"-")</f>
        <v>355.3</v>
      </c>
      <c r="BA120" s="32">
        <f>IFERROR('σ и σw, МПа'!AA120*$BH$2,"-")</f>
        <v>334.40000000000003</v>
      </c>
      <c r="BB120" s="32" t="str">
        <f>IFERROR('σ и σw, МПа'!AB120*$BH$2,"-")</f>
        <v>-</v>
      </c>
      <c r="BC120" s="33" t="str">
        <f>IFERROR('σ и σw, МПа'!AC120*$BH$2,"-")</f>
        <v>-</v>
      </c>
    </row>
    <row r="121" spans="1:55" x14ac:dyDescent="0.25">
      <c r="A121" s="10" t="str">
        <f>INDEX('Обработка исходного'!B:B,ROW($B$3)+4*(ROW($B121)-ROW($B$3)))</f>
        <v>Сталь легированная</v>
      </c>
      <c r="B121" s="47" t="str">
        <f>INDEX('Обработка исходного'!D:D,ROW($B$3)+4*(ROW($B121)-ROW($B$3)))</f>
        <v>20ХМА</v>
      </c>
      <c r="C121" s="27" t="str">
        <f>'Rp0,2, МПа'!C121</f>
        <v>Поковки и листы толщиной от 150 до 300 мм, КП345*</v>
      </c>
      <c r="D121" s="31">
        <f>IFERROR('σ и σw, МПа'!D121*$BE$2,"-")</f>
        <v>317.69230769230762</v>
      </c>
      <c r="E121" s="32">
        <f>IFERROR('σ и σw, МПа'!E121*$BE$2,"-")</f>
        <v>310.15384615384613</v>
      </c>
      <c r="F121" s="32">
        <f>IFERROR('σ и σw, МПа'!F121*$BE$2,"-")</f>
        <v>292.92307692307691</v>
      </c>
      <c r="G121" s="32">
        <f>IFERROR('σ и σw, МПа'!G121*$BE$2,"-")</f>
        <v>280</v>
      </c>
      <c r="H121" s="32">
        <f>IFERROR('σ и σw, МПа'!H121*$BE$2,"-")</f>
        <v>260.61538461538458</v>
      </c>
      <c r="I121" s="32">
        <f>IFERROR('σ и σw, МПа'!I121*$BE$2,"-")</f>
        <v>243.38461538461536</v>
      </c>
      <c r="J121" s="32">
        <f>IFERROR('σ и σw, МПа'!J121*$BE$2,"-")</f>
        <v>236.92307692307691</v>
      </c>
      <c r="K121" s="32">
        <f>IFERROR('σ и σw, МПа'!K121*$BE$2,"-")</f>
        <v>211.07692307692307</v>
      </c>
      <c r="L121" s="32">
        <f>IFERROR('σ и σw, МПа'!L121*$BE$2,"-")</f>
        <v>191.69230769230765</v>
      </c>
      <c r="M121" s="32">
        <f>IFERROR('σ и σw, МПа'!M121*$BE$2,"-")</f>
        <v>173.92307692307691</v>
      </c>
      <c r="N121" s="32">
        <f>IFERROR('σ и σw, МПа'!N121*$BE$2,"-")</f>
        <v>155.07692307692307</v>
      </c>
      <c r="O121" s="32" t="str">
        <f>IFERROR('σ и σw, МПа'!O121*$BE$2,"-")</f>
        <v>-</v>
      </c>
      <c r="P121" s="33" t="str">
        <f>IFERROR('σ и σw, МПа'!P121*$BE$2,"-")</f>
        <v>-</v>
      </c>
      <c r="Q121" s="31">
        <f>IFERROR('σ и σw, МПа'!D121*$BF$2,"-")</f>
        <v>408.46153846153845</v>
      </c>
      <c r="R121" s="32">
        <f>IFERROR('σ и σw, МПа'!E121*$BF$2,"-")</f>
        <v>398.76923076923072</v>
      </c>
      <c r="S121" s="32">
        <f>IFERROR('σ и σw, МПа'!F121*$BF$2,"-")</f>
        <v>376.61538461538464</v>
      </c>
      <c r="T121" s="32">
        <f>IFERROR('σ и σw, МПа'!G121*$BF$2,"-")</f>
        <v>360</v>
      </c>
      <c r="U121" s="32">
        <f>IFERROR('σ и σw, МПа'!H121*$BF$2,"-")</f>
        <v>335.07692307692309</v>
      </c>
      <c r="V121" s="32">
        <f>IFERROR('σ и σw, МПа'!I121*$BF$2,"-")</f>
        <v>312.92307692307691</v>
      </c>
      <c r="W121" s="32">
        <f>IFERROR('σ и σw, МПа'!J121*$BF$2,"-")</f>
        <v>304.61538461538464</v>
      </c>
      <c r="X121" s="32">
        <f>IFERROR('σ и σw, МПа'!K121*$BF$2,"-")</f>
        <v>271.38461538461542</v>
      </c>
      <c r="Y121" s="32">
        <f>IFERROR('σ и σw, МПа'!L121*$BF$2,"-")</f>
        <v>246.46153846153842</v>
      </c>
      <c r="Z121" s="32">
        <f>IFERROR('σ и σw, МПа'!M121*$BF$2,"-")</f>
        <v>223.61538461538461</v>
      </c>
      <c r="AA121" s="32">
        <f>IFERROR('σ и σw, МПа'!N121*$BF$2,"-")</f>
        <v>199.38461538461536</v>
      </c>
      <c r="AB121" s="32" t="str">
        <f>IFERROR('σ и σw, МПа'!O121*$BF$2,"-")</f>
        <v>-</v>
      </c>
      <c r="AC121" s="33" t="str">
        <f>IFERROR('σ и σw, МПа'!P121*$BF$2,"-")</f>
        <v>-</v>
      </c>
      <c r="AD121" s="31">
        <f>IFERROR('σ и σw, МПа'!Q121*$BG$2,"-")</f>
        <v>241.49999999999997</v>
      </c>
      <c r="AE121" s="32">
        <f>IFERROR('σ и σw, МПа'!R121*$BG$2,"-")</f>
        <v>241.49999999999997</v>
      </c>
      <c r="AF121" s="32">
        <f>IFERROR('σ и σw, МПа'!S121*$BG$2,"-")</f>
        <v>237.29999999999998</v>
      </c>
      <c r="AG121" s="32">
        <f>IFERROR('σ и σw, МПа'!T121*$BG$2,"-")</f>
        <v>233.1</v>
      </c>
      <c r="AH121" s="32">
        <f>IFERROR('σ и σw, МПа'!U121*$BG$2,"-")</f>
        <v>226.1</v>
      </c>
      <c r="AI121" s="32">
        <f>IFERROR('σ и σw, МПа'!V121*$BG$2,"-")</f>
        <v>221.2</v>
      </c>
      <c r="AJ121" s="32">
        <f>IFERROR('σ и σw, МПа'!W121*$BG$2,"-")</f>
        <v>212.79999999999998</v>
      </c>
      <c r="AK121" s="32">
        <f>IFERROR('σ и σw, МПа'!X121*$BG$2,"-")</f>
        <v>205.79999999999998</v>
      </c>
      <c r="AL121" s="32">
        <f>IFERROR('σ и σw, МПа'!Y121*$BG$2,"-")</f>
        <v>205.79999999999998</v>
      </c>
      <c r="AM121" s="32">
        <f>IFERROR('σ и σw, МПа'!Z121*$BG$2,"-")</f>
        <v>187.6</v>
      </c>
      <c r="AN121" s="32">
        <f>IFERROR('σ и σw, МПа'!AA121*$BG$2,"-")</f>
        <v>173.6</v>
      </c>
      <c r="AO121" s="32" t="str">
        <f>IFERROR('σ и σw, МПа'!AB121*$BG$2,"-")</f>
        <v>-</v>
      </c>
      <c r="AP121" s="33" t="str">
        <f>IFERROR('σ и σw, МПа'!AC121*$BG$2,"-")</f>
        <v>-</v>
      </c>
      <c r="AQ121" s="31">
        <f>IFERROR('σ и σw, МПа'!Q121*$BH$2,"-")</f>
        <v>379.50000000000006</v>
      </c>
      <c r="AR121" s="32">
        <f>IFERROR('σ и σw, МПа'!R121*$BH$2,"-")</f>
        <v>379.50000000000006</v>
      </c>
      <c r="AS121" s="32">
        <f>IFERROR('σ и σw, МПа'!S121*$BH$2,"-")</f>
        <v>372.90000000000003</v>
      </c>
      <c r="AT121" s="32">
        <f>IFERROR('σ и σw, МПа'!T121*$BH$2,"-")</f>
        <v>366.3</v>
      </c>
      <c r="AU121" s="32">
        <f>IFERROR('σ и σw, МПа'!U121*$BH$2,"-")</f>
        <v>355.3</v>
      </c>
      <c r="AV121" s="32">
        <f>IFERROR('σ и σw, МПа'!V121*$BH$2,"-")</f>
        <v>347.6</v>
      </c>
      <c r="AW121" s="32">
        <f>IFERROR('σ и σw, МПа'!W121*$BH$2,"-")</f>
        <v>334.40000000000003</v>
      </c>
      <c r="AX121" s="32">
        <f>IFERROR('σ и σw, МПа'!X121*$BH$2,"-")</f>
        <v>323.40000000000003</v>
      </c>
      <c r="AY121" s="32">
        <f>IFERROR('σ и σw, МПа'!Y121*$BH$2,"-")</f>
        <v>323.40000000000003</v>
      </c>
      <c r="AZ121" s="32">
        <f>IFERROR('σ и σw, МПа'!Z121*$BH$2,"-")</f>
        <v>294.8</v>
      </c>
      <c r="BA121" s="32">
        <f>IFERROR('σ и σw, МПа'!AA121*$BH$2,"-")</f>
        <v>272.8</v>
      </c>
      <c r="BB121" s="32" t="str">
        <f>IFERROR('σ и σw, МПа'!AB121*$BH$2,"-")</f>
        <v>-</v>
      </c>
      <c r="BC121" s="33" t="str">
        <f>IFERROR('σ и σw, МПа'!AC121*$BH$2,"-")</f>
        <v>-</v>
      </c>
    </row>
    <row r="122" spans="1:55" x14ac:dyDescent="0.25">
      <c r="A122" s="10" t="str">
        <f>INDEX('Обработка исходного'!B:B,ROW($B$3)+4*(ROW($B122)-ROW($B$3)))</f>
        <v>Сталь легированная</v>
      </c>
      <c r="B122" s="47" t="str">
        <f>INDEX('Обработка исходного'!D:D,ROW($B$3)+4*(ROW($B122)-ROW($B$3)))</f>
        <v>20ХМА</v>
      </c>
      <c r="C122" s="27" t="str">
        <f>'Rp0,2, МПа'!C122</f>
        <v>Поковки и листы толщиной до 150 мм, КП440*</v>
      </c>
      <c r="D122" s="31">
        <f>IFERROR('σ и σw, МПа'!D122*$BE$2,"-")</f>
        <v>341.92307692307691</v>
      </c>
      <c r="E122" s="32">
        <f>IFERROR('σ и σw, МПа'!E122*$BE$2,"-")</f>
        <v>338.15384615384613</v>
      </c>
      <c r="F122" s="32">
        <f>IFERROR('σ и σw, МПа'!F122*$BE$2,"-")</f>
        <v>338.15384615384613</v>
      </c>
      <c r="G122" s="32">
        <f>IFERROR('σ и σw, МПа'!G122*$BE$2,"-")</f>
        <v>332.76923076923072</v>
      </c>
      <c r="H122" s="32">
        <f>IFERROR('σ и σw, МПа'!H122*$BE$2,"-")</f>
        <v>316.61538461538458</v>
      </c>
      <c r="I122" s="32">
        <f>IFERROR('σ и σw, МПа'!I122*$BE$2,"-")</f>
        <v>290.76923076923072</v>
      </c>
      <c r="J122" s="32">
        <f>IFERROR('σ и σw, МПа'!J122*$BE$2,"-")</f>
        <v>277.84615384615381</v>
      </c>
      <c r="K122" s="32">
        <f>IFERROR('σ и σw, МПа'!K122*$BE$2,"-")</f>
        <v>263.84615384615381</v>
      </c>
      <c r="L122" s="32">
        <f>IFERROR('σ и σw, МПа'!L122*$BE$2,"-")</f>
        <v>247.69230769230765</v>
      </c>
      <c r="M122" s="32">
        <f>IFERROR('σ и σw, МПа'!M122*$BE$2,"-")</f>
        <v>226.1538461538461</v>
      </c>
      <c r="N122" s="32">
        <f>IFERROR('σ и σw, МПа'!N122*$BE$2,"-")</f>
        <v>204.61538461538461</v>
      </c>
      <c r="O122" s="32" t="str">
        <f>IFERROR('σ и σw, МПа'!O122*$BE$2,"-")</f>
        <v>-</v>
      </c>
      <c r="P122" s="33" t="str">
        <f>IFERROR('σ и σw, МПа'!P122*$BE$2,"-")</f>
        <v>-</v>
      </c>
      <c r="Q122" s="31">
        <f>IFERROR('σ и σw, МПа'!D122*$BF$2,"-")</f>
        <v>439.61538461538464</v>
      </c>
      <c r="R122" s="32">
        <f>IFERROR('σ и σw, МПа'!E122*$BF$2,"-")</f>
        <v>434.76923076923072</v>
      </c>
      <c r="S122" s="32">
        <f>IFERROR('σ и σw, МПа'!F122*$BF$2,"-")</f>
        <v>434.76923076923072</v>
      </c>
      <c r="T122" s="32">
        <f>IFERROR('σ и σw, МПа'!G122*$BF$2,"-")</f>
        <v>427.84615384615381</v>
      </c>
      <c r="U122" s="32">
        <f>IFERROR('σ и σw, МПа'!H122*$BF$2,"-")</f>
        <v>407.07692307692304</v>
      </c>
      <c r="V122" s="32">
        <f>IFERROR('σ и σw, МПа'!I122*$BF$2,"-")</f>
        <v>373.84615384615381</v>
      </c>
      <c r="W122" s="32">
        <f>IFERROR('σ и σw, МПа'!J122*$BF$2,"-")</f>
        <v>357.23076923076923</v>
      </c>
      <c r="X122" s="32">
        <f>IFERROR('σ и σw, МПа'!K122*$BF$2,"-")</f>
        <v>339.23076923076923</v>
      </c>
      <c r="Y122" s="32">
        <f>IFERROR('σ и σw, МПа'!L122*$BF$2,"-")</f>
        <v>318.46153846153845</v>
      </c>
      <c r="Z122" s="32">
        <f>IFERROR('σ и σw, МПа'!M122*$BF$2,"-")</f>
        <v>290.76923076923072</v>
      </c>
      <c r="AA122" s="32">
        <f>IFERROR('σ и σw, МПа'!N122*$BF$2,"-")</f>
        <v>263.07692307692309</v>
      </c>
      <c r="AB122" s="32" t="str">
        <f>IFERROR('σ и σw, МПа'!O122*$BF$2,"-")</f>
        <v>-</v>
      </c>
      <c r="AC122" s="33" t="str">
        <f>IFERROR('σ и σw, МПа'!P122*$BF$2,"-")</f>
        <v>-</v>
      </c>
      <c r="AD122" s="31">
        <f>IFERROR('σ и σw, МПа'!Q122*$BG$2,"-")</f>
        <v>308</v>
      </c>
      <c r="AE122" s="32">
        <f>IFERROR('σ и σw, МПа'!R122*$BG$2,"-")</f>
        <v>308</v>
      </c>
      <c r="AF122" s="32">
        <f>IFERROR('σ и σw, МПа'!S122*$BG$2,"-")</f>
        <v>308</v>
      </c>
      <c r="AG122" s="32">
        <f>IFERROR('σ и σw, МПа'!T122*$BG$2,"-")</f>
        <v>304.5</v>
      </c>
      <c r="AH122" s="32">
        <f>IFERROR('σ и σw, МПа'!U122*$BG$2,"-")</f>
        <v>299.59999999999997</v>
      </c>
      <c r="AI122" s="32">
        <f>IFERROR('σ и σw, МПа'!V122*$BG$2,"-")</f>
        <v>294</v>
      </c>
      <c r="AJ122" s="32">
        <f>IFERROR('σ и σw, МПа'!W122*$BG$2,"-")</f>
        <v>281.39999999999998</v>
      </c>
      <c r="AK122" s="32">
        <f>IFERROR('σ и σw, МПа'!X122*$BG$2,"-")</f>
        <v>274.39999999999998</v>
      </c>
      <c r="AL122" s="32">
        <f>IFERROR('σ и σw, МПа'!Y122*$BG$2,"-")</f>
        <v>260.39999999999998</v>
      </c>
      <c r="AM122" s="32">
        <f>IFERROR('σ и σw, МПа'!Z122*$BG$2,"-")</f>
        <v>243.6</v>
      </c>
      <c r="AN122" s="32">
        <f>IFERROR('σ и σw, МПа'!AA122*$BG$2,"-")</f>
        <v>226.1</v>
      </c>
      <c r="AO122" s="32" t="str">
        <f>IFERROR('σ и σw, МПа'!AB122*$BG$2,"-")</f>
        <v>-</v>
      </c>
      <c r="AP122" s="33" t="str">
        <f>IFERROR('σ и σw, МПа'!AC122*$BG$2,"-")</f>
        <v>-</v>
      </c>
      <c r="AQ122" s="31">
        <f>IFERROR('σ и σw, МПа'!Q122*$BH$2,"-")</f>
        <v>484.00000000000006</v>
      </c>
      <c r="AR122" s="32">
        <f>IFERROR('σ и σw, МПа'!R122*$BH$2,"-")</f>
        <v>484.00000000000006</v>
      </c>
      <c r="AS122" s="32">
        <f>IFERROR('σ и σw, МПа'!S122*$BH$2,"-")</f>
        <v>484.00000000000006</v>
      </c>
      <c r="AT122" s="32">
        <f>IFERROR('σ и σw, МПа'!T122*$BH$2,"-")</f>
        <v>478.50000000000006</v>
      </c>
      <c r="AU122" s="32">
        <f>IFERROR('σ и σw, МПа'!U122*$BH$2,"-")</f>
        <v>470.8</v>
      </c>
      <c r="AV122" s="32">
        <f>IFERROR('σ и σw, МПа'!V122*$BH$2,"-")</f>
        <v>462.00000000000006</v>
      </c>
      <c r="AW122" s="32">
        <f>IFERROR('σ и σw, МПа'!W122*$BH$2,"-")</f>
        <v>442.20000000000005</v>
      </c>
      <c r="AX122" s="32">
        <f>IFERROR('σ и σw, МПа'!X122*$BH$2,"-")</f>
        <v>431.20000000000005</v>
      </c>
      <c r="AY122" s="32">
        <f>IFERROR('σ и σw, МПа'!Y122*$BH$2,"-")</f>
        <v>409.20000000000005</v>
      </c>
      <c r="AZ122" s="32">
        <f>IFERROR('σ и σw, МПа'!Z122*$BH$2,"-")</f>
        <v>382.8</v>
      </c>
      <c r="BA122" s="32">
        <f>IFERROR('σ и σw, МПа'!AA122*$BH$2,"-")</f>
        <v>355.3</v>
      </c>
      <c r="BB122" s="32" t="str">
        <f>IFERROR('σ и σw, МПа'!AB122*$BH$2,"-")</f>
        <v>-</v>
      </c>
      <c r="BC122" s="33" t="str">
        <f>IFERROR('σ и σw, МПа'!AC122*$BH$2,"-")</f>
        <v>-</v>
      </c>
    </row>
    <row r="123" spans="1:55" x14ac:dyDescent="0.25">
      <c r="A123" s="10" t="str">
        <f>INDEX('Обработка исходного'!B:B,ROW($B$3)+4*(ROW($B123)-ROW($B$3)))</f>
        <v>Сталь легированная</v>
      </c>
      <c r="B123" s="47" t="str">
        <f>INDEX('Обработка исходного'!D:D,ROW($B$3)+4*(ROW($B123)-ROW($B$3)))</f>
        <v>20ХМЛ</v>
      </c>
      <c r="C123" s="27" t="str">
        <f>'Rp0,2, МПа'!C123</f>
        <v>Отливки</v>
      </c>
      <c r="D123" s="31">
        <f>IFERROR('σ и σw, МПа'!D123*$BE$2,"-")</f>
        <v>269.23076923076917</v>
      </c>
      <c r="E123" s="32">
        <f>IFERROR('σ и σw, МПа'!E123*$BE$2,"-")</f>
        <v>263.84615384615381</v>
      </c>
      <c r="F123" s="32">
        <f>IFERROR('σ и σw, МПа'!F123*$BE$2,"-")</f>
        <v>258.46153846153845</v>
      </c>
      <c r="G123" s="32">
        <f>IFERROR('σ и σw, МПа'!G123*$BE$2,"-")</f>
        <v>255.76923076923075</v>
      </c>
      <c r="H123" s="32">
        <f>IFERROR('σ и σw, МПа'!H123*$BE$2,"-")</f>
        <v>253.07692307692307</v>
      </c>
      <c r="I123" s="32">
        <f>IFERROR('σ и σw, МПа'!I123*$BE$2,"-")</f>
        <v>247.69230769230765</v>
      </c>
      <c r="J123" s="32">
        <f>IFERROR('σ и σw, МПа'!J123*$BE$2,"-")</f>
        <v>242.30769230769226</v>
      </c>
      <c r="K123" s="32">
        <f>IFERROR('σ и σw, МПа'!K123*$BE$2,"-")</f>
        <v>236.92307692307691</v>
      </c>
      <c r="L123" s="32">
        <f>IFERROR('σ и σw, МПа'!L123*$BE$2,"-")</f>
        <v>231.53846153846152</v>
      </c>
      <c r="M123" s="32">
        <f>IFERROR('σ и σw, МПа'!M123*$BE$2,"-")</f>
        <v>228.84615384615381</v>
      </c>
      <c r="N123" s="32">
        <f>IFERROR('σ и σw, МПа'!N123*$BE$2,"-")</f>
        <v>220.76923076923075</v>
      </c>
      <c r="O123" s="32" t="str">
        <f>IFERROR('σ и σw, МПа'!O123*$BE$2,"-")</f>
        <v>-</v>
      </c>
      <c r="P123" s="33" t="str">
        <f>IFERROR('σ и σw, МПа'!P123*$BE$2,"-")</f>
        <v>-</v>
      </c>
      <c r="Q123" s="31">
        <f>IFERROR('σ и σw, МПа'!D123*$BF$2,"-")</f>
        <v>346.15384615384613</v>
      </c>
      <c r="R123" s="32">
        <f>IFERROR('σ и σw, МПа'!E123*$BF$2,"-")</f>
        <v>339.23076923076923</v>
      </c>
      <c r="S123" s="32">
        <f>IFERROR('σ и σw, МПа'!F123*$BF$2,"-")</f>
        <v>332.30769230769232</v>
      </c>
      <c r="T123" s="32">
        <f>IFERROR('σ и σw, МПа'!G123*$BF$2,"-")</f>
        <v>328.84615384615381</v>
      </c>
      <c r="U123" s="32">
        <f>IFERROR('σ и σw, МПа'!H123*$BF$2,"-")</f>
        <v>325.38461538461542</v>
      </c>
      <c r="V123" s="32">
        <f>IFERROR('σ и σw, МПа'!I123*$BF$2,"-")</f>
        <v>318.46153846153845</v>
      </c>
      <c r="W123" s="32">
        <f>IFERROR('σ и σw, МПа'!J123*$BF$2,"-")</f>
        <v>311.53846153846155</v>
      </c>
      <c r="X123" s="32">
        <f>IFERROR('σ и σw, МПа'!K123*$BF$2,"-")</f>
        <v>304.61538461538464</v>
      </c>
      <c r="Y123" s="32">
        <f>IFERROR('σ и σw, МПа'!L123*$BF$2,"-")</f>
        <v>297.69230769230768</v>
      </c>
      <c r="Z123" s="32">
        <f>IFERROR('σ и σw, МПа'!M123*$BF$2,"-")</f>
        <v>294.23076923076923</v>
      </c>
      <c r="AA123" s="32">
        <f>IFERROR('σ и σw, МПа'!N123*$BF$2,"-")</f>
        <v>283.84615384615381</v>
      </c>
      <c r="AB123" s="32" t="str">
        <f>IFERROR('σ и σw, МПа'!O123*$BF$2,"-")</f>
        <v>-</v>
      </c>
      <c r="AC123" s="33" t="str">
        <f>IFERROR('σ и σw, МПа'!P123*$BF$2,"-")</f>
        <v>-</v>
      </c>
      <c r="AD123" s="31">
        <f>IFERROR('σ и σw, МПа'!Q123*$BG$2,"-")</f>
        <v>280</v>
      </c>
      <c r="AE123" s="32">
        <f>IFERROR('σ и σw, МПа'!R123*$BG$2,"-")</f>
        <v>276.5</v>
      </c>
      <c r="AF123" s="32">
        <f>IFERROR('σ и σw, МПа'!S123*$BG$2,"-")</f>
        <v>273</v>
      </c>
      <c r="AG123" s="32">
        <f>IFERROR('σ и σw, МПа'!T123*$BG$2,"-")</f>
        <v>269.5</v>
      </c>
      <c r="AH123" s="32">
        <f>IFERROR('σ и σw, МПа'!U123*$BG$2,"-")</f>
        <v>266</v>
      </c>
      <c r="AI123" s="32">
        <f>IFERROR('σ и σw, МПа'!V123*$BG$2,"-")</f>
        <v>259</v>
      </c>
      <c r="AJ123" s="32">
        <f>IFERROR('σ и σw, МПа'!W123*$BG$2,"-")</f>
        <v>251.99999999999997</v>
      </c>
      <c r="AK123" s="32">
        <f>IFERROR('σ и σw, МПа'!X123*$BG$2,"-")</f>
        <v>244.99999999999997</v>
      </c>
      <c r="AL123" s="32">
        <f>IFERROR('σ и σw, МПа'!Y123*$BG$2,"-")</f>
        <v>237.99999999999997</v>
      </c>
      <c r="AM123" s="32">
        <f>IFERROR('σ и σw, МПа'!Z123*$BG$2,"-")</f>
        <v>226.1</v>
      </c>
      <c r="AN123" s="32">
        <f>IFERROR('σ и σw, МПа'!AA123*$BG$2,"-")</f>
        <v>226.1</v>
      </c>
      <c r="AO123" s="32" t="str">
        <f>IFERROR('σ и σw, МПа'!AB123*$BG$2,"-")</f>
        <v>-</v>
      </c>
      <c r="AP123" s="33" t="str">
        <f>IFERROR('σ и σw, МПа'!AC123*$BG$2,"-")</f>
        <v>-</v>
      </c>
      <c r="AQ123" s="31">
        <f>IFERROR('σ и σw, МПа'!Q123*$BH$2,"-")</f>
        <v>440.00000000000006</v>
      </c>
      <c r="AR123" s="32">
        <f>IFERROR('σ и σw, МПа'!R123*$BH$2,"-")</f>
        <v>434.50000000000006</v>
      </c>
      <c r="AS123" s="32">
        <f>IFERROR('σ и σw, МПа'!S123*$BH$2,"-")</f>
        <v>429.00000000000006</v>
      </c>
      <c r="AT123" s="32">
        <f>IFERROR('σ и σw, МПа'!T123*$BH$2,"-")</f>
        <v>423.50000000000006</v>
      </c>
      <c r="AU123" s="32">
        <f>IFERROR('σ и σw, МПа'!U123*$BH$2,"-")</f>
        <v>418.00000000000006</v>
      </c>
      <c r="AV123" s="32">
        <f>IFERROR('σ и σw, МПа'!V123*$BH$2,"-")</f>
        <v>407.00000000000006</v>
      </c>
      <c r="AW123" s="32">
        <f>IFERROR('σ и σw, МПа'!W123*$BH$2,"-")</f>
        <v>396.00000000000006</v>
      </c>
      <c r="AX123" s="32">
        <f>IFERROR('σ и σw, МПа'!X123*$BH$2,"-")</f>
        <v>385.00000000000006</v>
      </c>
      <c r="AY123" s="32">
        <f>IFERROR('σ и σw, МПа'!Y123*$BH$2,"-")</f>
        <v>374.00000000000006</v>
      </c>
      <c r="AZ123" s="32">
        <f>IFERROR('σ и σw, МПа'!Z123*$BH$2,"-")</f>
        <v>355.3</v>
      </c>
      <c r="BA123" s="32">
        <f>IFERROR('σ и σw, МПа'!AA123*$BH$2,"-")</f>
        <v>355.3</v>
      </c>
      <c r="BB123" s="32" t="str">
        <f>IFERROR('σ и σw, МПа'!AB123*$BH$2,"-")</f>
        <v>-</v>
      </c>
      <c r="BC123" s="33" t="str">
        <f>IFERROR('σ и σw, МПа'!AC123*$BH$2,"-")</f>
        <v>-</v>
      </c>
    </row>
    <row r="124" spans="1:55" x14ac:dyDescent="0.25">
      <c r="A124" s="10" t="str">
        <f>INDEX('Обработка исходного'!B:B,ROW($B$3)+4*(ROW($B124)-ROW($B$3)))</f>
        <v>Сталь легированная</v>
      </c>
      <c r="B124" s="47" t="str">
        <f>INDEX('Обработка исходного'!D:D,ROW($B$3)+4*(ROW($B124)-ROW($B$3)))</f>
        <v>20ХМФЛ</v>
      </c>
      <c r="C124" s="27" t="str">
        <f>'Rp0,2, МПа'!C124</f>
        <v>Отливки</v>
      </c>
      <c r="D124" s="31">
        <f>IFERROR('σ и σw, МПа'!D124*$BE$2,"-")</f>
        <v>264.38461538461536</v>
      </c>
      <c r="E124" s="32">
        <f>IFERROR('σ и σw, МПа'!E124*$BE$2,"-")</f>
        <v>264.38461538461536</v>
      </c>
      <c r="F124" s="32">
        <f>IFERROR('σ и σw, МПа'!F124*$BE$2,"-")</f>
        <v>264.38461538461536</v>
      </c>
      <c r="G124" s="32">
        <f>IFERROR('σ и σw, МПа'!G124*$BE$2,"-")</f>
        <v>264.38461538461536</v>
      </c>
      <c r="H124" s="32">
        <f>IFERROR('σ и σw, МПа'!H124*$BE$2,"-")</f>
        <v>264.38461538461536</v>
      </c>
      <c r="I124" s="32">
        <f>IFERROR('σ и σw, МПа'!I124*$BE$2,"-")</f>
        <v>261.15384615384613</v>
      </c>
      <c r="J124" s="32">
        <f>IFERROR('σ и σw, МПа'!J124*$BE$2,"-")</f>
        <v>251.99999999999997</v>
      </c>
      <c r="K124" s="32">
        <f>IFERROR('σ и σw, МПа'!K124*$BE$2,"-")</f>
        <v>251.99999999999997</v>
      </c>
      <c r="L124" s="32">
        <f>IFERROR('σ и σw, МПа'!L124*$BE$2,"-")</f>
        <v>248.2307692307692</v>
      </c>
      <c r="M124" s="32">
        <f>IFERROR('σ и σw, МПа'!M124*$BE$2,"-")</f>
        <v>243.38461538461536</v>
      </c>
      <c r="N124" s="32">
        <f>IFERROR('σ и σw, МПа'!N124*$BE$2,"-")</f>
        <v>215.38461538461536</v>
      </c>
      <c r="O124" s="32" t="str">
        <f>IFERROR('σ и σw, МПа'!O124*$BE$2,"-")</f>
        <v>-</v>
      </c>
      <c r="P124" s="33" t="str">
        <f>IFERROR('σ и σw, МПа'!P124*$BE$2,"-")</f>
        <v>-</v>
      </c>
      <c r="Q124" s="31">
        <f>IFERROR('σ и σw, МПа'!D124*$BF$2,"-")</f>
        <v>339.92307692307691</v>
      </c>
      <c r="R124" s="32">
        <f>IFERROR('σ и σw, МПа'!E124*$BF$2,"-")</f>
        <v>339.92307692307691</v>
      </c>
      <c r="S124" s="32">
        <f>IFERROR('σ и σw, МПа'!F124*$BF$2,"-")</f>
        <v>339.92307692307691</v>
      </c>
      <c r="T124" s="32">
        <f>IFERROR('σ и σw, МПа'!G124*$BF$2,"-")</f>
        <v>339.92307692307691</v>
      </c>
      <c r="U124" s="32">
        <f>IFERROR('σ и σw, МПа'!H124*$BF$2,"-")</f>
        <v>339.92307692307691</v>
      </c>
      <c r="V124" s="32">
        <f>IFERROR('σ и σw, МПа'!I124*$BF$2,"-")</f>
        <v>335.76923076923072</v>
      </c>
      <c r="W124" s="32">
        <f>IFERROR('σ и σw, МПа'!J124*$BF$2,"-")</f>
        <v>324</v>
      </c>
      <c r="X124" s="32">
        <f>IFERROR('σ и σw, МПа'!K124*$BF$2,"-")</f>
        <v>324</v>
      </c>
      <c r="Y124" s="32">
        <f>IFERROR('σ и σw, МПа'!L124*$BF$2,"-")</f>
        <v>319.15384615384613</v>
      </c>
      <c r="Z124" s="32">
        <f>IFERROR('σ и σw, МПа'!M124*$BF$2,"-")</f>
        <v>312.92307692307691</v>
      </c>
      <c r="AA124" s="32">
        <f>IFERROR('σ и σw, МПа'!N124*$BF$2,"-")</f>
        <v>276.92307692307691</v>
      </c>
      <c r="AB124" s="32" t="str">
        <f>IFERROR('σ и σw, МПа'!O124*$BF$2,"-")</f>
        <v>-</v>
      </c>
      <c r="AC124" s="33" t="str">
        <f>IFERROR('σ и σw, МПа'!P124*$BF$2,"-")</f>
        <v>-</v>
      </c>
      <c r="AD124" s="31">
        <f>IFERROR('σ и σw, МПа'!Q124*$BG$2,"-")</f>
        <v>219.79999999999998</v>
      </c>
      <c r="AE124" s="32">
        <f>IFERROR('σ и σw, МПа'!R124*$BG$2,"-")</f>
        <v>219.79999999999998</v>
      </c>
      <c r="AF124" s="32">
        <f>IFERROR('σ и σw, МПа'!S124*$BG$2,"-")</f>
        <v>219.79999999999998</v>
      </c>
      <c r="AG124" s="32">
        <f>IFERROR('σ и σw, МПа'!T124*$BG$2,"-")</f>
        <v>219.79999999999998</v>
      </c>
      <c r="AH124" s="32">
        <f>IFERROR('σ и σw, МПа'!U124*$BG$2,"-")</f>
        <v>203</v>
      </c>
      <c r="AI124" s="32">
        <f>IFERROR('σ и σw, МПа'!V124*$BG$2,"-")</f>
        <v>196</v>
      </c>
      <c r="AJ124" s="32">
        <f>IFERROR('σ и σw, МПа'!W124*$BG$2,"-")</f>
        <v>189</v>
      </c>
      <c r="AK124" s="32">
        <f>IFERROR('σ и σw, МПа'!X124*$BG$2,"-")</f>
        <v>189</v>
      </c>
      <c r="AL124" s="32">
        <f>IFERROR('σ и σw, МПа'!Y124*$BG$2,"-")</f>
        <v>189</v>
      </c>
      <c r="AM124" s="32">
        <f>IFERROR('σ и σw, МПа'!Z124*$BG$2,"-")</f>
        <v>189</v>
      </c>
      <c r="AN124" s="32">
        <f>IFERROR('σ и σw, МПа'!AA124*$BG$2,"-")</f>
        <v>189</v>
      </c>
      <c r="AO124" s="32" t="str">
        <f>IFERROR('σ и σw, МПа'!AB124*$BG$2,"-")</f>
        <v>-</v>
      </c>
      <c r="AP124" s="33" t="str">
        <f>IFERROR('σ и σw, МПа'!AC124*$BG$2,"-")</f>
        <v>-</v>
      </c>
      <c r="AQ124" s="31">
        <f>IFERROR('σ и σw, МПа'!Q124*$BH$2,"-")</f>
        <v>345.40000000000003</v>
      </c>
      <c r="AR124" s="32">
        <f>IFERROR('σ и σw, МПа'!R124*$BH$2,"-")</f>
        <v>345.40000000000003</v>
      </c>
      <c r="AS124" s="32">
        <f>IFERROR('σ и σw, МПа'!S124*$BH$2,"-")</f>
        <v>345.40000000000003</v>
      </c>
      <c r="AT124" s="32">
        <f>IFERROR('σ и σw, МПа'!T124*$BH$2,"-")</f>
        <v>345.40000000000003</v>
      </c>
      <c r="AU124" s="32">
        <f>IFERROR('σ и σw, МПа'!U124*$BH$2,"-")</f>
        <v>319</v>
      </c>
      <c r="AV124" s="32">
        <f>IFERROR('σ и σw, МПа'!V124*$BH$2,"-")</f>
        <v>308</v>
      </c>
      <c r="AW124" s="32">
        <f>IFERROR('σ и σw, МПа'!W124*$BH$2,"-")</f>
        <v>297</v>
      </c>
      <c r="AX124" s="32">
        <f>IFERROR('σ и σw, МПа'!X124*$BH$2,"-")</f>
        <v>297</v>
      </c>
      <c r="AY124" s="32">
        <f>IFERROR('σ и σw, МПа'!Y124*$BH$2,"-")</f>
        <v>297</v>
      </c>
      <c r="AZ124" s="32">
        <f>IFERROR('σ и σw, МПа'!Z124*$BH$2,"-")</f>
        <v>297</v>
      </c>
      <c r="BA124" s="32">
        <f>IFERROR('σ и σw, МПа'!AA124*$BH$2,"-")</f>
        <v>297</v>
      </c>
      <c r="BB124" s="32" t="str">
        <f>IFERROR('σ и σw, МПа'!AB124*$BH$2,"-")</f>
        <v>-</v>
      </c>
      <c r="BC124" s="33" t="str">
        <f>IFERROR('σ и σw, МПа'!AC124*$BH$2,"-")</f>
        <v>-</v>
      </c>
    </row>
    <row r="125" spans="1:55" x14ac:dyDescent="0.25">
      <c r="A125" s="10" t="str">
        <f>INDEX('Обработка исходного'!B:B,ROW($B$3)+4*(ROW($B125)-ROW($B$3)))</f>
        <v>Сталь легированная</v>
      </c>
      <c r="B125" s="47" t="str">
        <f>INDEX('Обработка исходного'!D:D,ROW($B$3)+4*(ROW($B125)-ROW($B$3)))</f>
        <v>20ХМФЛ</v>
      </c>
      <c r="C125" s="27" t="str">
        <f>'Rp0,2, МПа'!C125</f>
        <v>Прутки и полосы толщиной или диаметром до 80 мм</v>
      </c>
      <c r="D125" s="31">
        <f>IFERROR('σ и σw, МПа'!D125*$BE$2,"-")</f>
        <v>501.84615384615381</v>
      </c>
      <c r="E125" s="32">
        <f>IFERROR('σ и σw, МПа'!E125*$BE$2,"-")</f>
        <v>486.23076923076923</v>
      </c>
      <c r="F125" s="32">
        <f>IFERROR('σ и σw, МПа'!F125*$BE$2,"-")</f>
        <v>480.84615384615381</v>
      </c>
      <c r="G125" s="32">
        <f>IFERROR('σ и σw, МПа'!G125*$BE$2,"-")</f>
        <v>464.69230769230762</v>
      </c>
      <c r="H125" s="32">
        <f>IFERROR('σ и σw, МПа'!H125*$BE$2,"-")</f>
        <v>459.30769230769221</v>
      </c>
      <c r="I125" s="32">
        <f>IFERROR('σ и σw, МПа'!I125*$BE$2,"-")</f>
        <v>443.69230769230762</v>
      </c>
      <c r="J125" s="32">
        <f>IFERROR('σ и σw, МПа'!J125*$BE$2,"-")</f>
        <v>438.30769230769232</v>
      </c>
      <c r="K125" s="32">
        <f>IFERROR('σ и σw, МПа'!K125*$BE$2,"-")</f>
        <v>396.30769230769232</v>
      </c>
      <c r="L125" s="32">
        <f>IFERROR('σ и σw, МПа'!L125*$BE$2,"-")</f>
        <v>396.30769230769232</v>
      </c>
      <c r="M125" s="32">
        <f>IFERROR('σ и σw, МПа'!M125*$BE$2,"-")</f>
        <v>396.30769230769232</v>
      </c>
      <c r="N125" s="32">
        <f>IFERROR('σ и σw, МПа'!N125*$BE$2,"-")</f>
        <v>343.53846153846155</v>
      </c>
      <c r="O125" s="32" t="str">
        <f>IFERROR('σ и σw, МПа'!O125*$BE$2,"-")</f>
        <v>-</v>
      </c>
      <c r="P125" s="33" t="str">
        <f>IFERROR('σ и σw, МПа'!P125*$BE$2,"-")</f>
        <v>-</v>
      </c>
      <c r="Q125" s="31">
        <f>IFERROR('σ и σw, МПа'!D125*$BF$2,"-")</f>
        <v>645.23076923076928</v>
      </c>
      <c r="R125" s="32">
        <f>IFERROR('σ и σw, МПа'!E125*$BF$2,"-")</f>
        <v>625.15384615384619</v>
      </c>
      <c r="S125" s="32">
        <f>IFERROR('σ и σw, МПа'!F125*$BF$2,"-")</f>
        <v>618.23076923076928</v>
      </c>
      <c r="T125" s="32">
        <f>IFERROR('σ и σw, МПа'!G125*$BF$2,"-")</f>
        <v>597.46153846153845</v>
      </c>
      <c r="U125" s="32">
        <f>IFERROR('σ и σw, МПа'!H125*$BF$2,"-")</f>
        <v>590.53846153846143</v>
      </c>
      <c r="V125" s="32">
        <f>IFERROR('σ и σw, МПа'!I125*$BF$2,"-")</f>
        <v>570.46153846153845</v>
      </c>
      <c r="W125" s="32">
        <f>IFERROR('σ и σw, МПа'!J125*$BF$2,"-")</f>
        <v>563.53846153846155</v>
      </c>
      <c r="X125" s="32">
        <f>IFERROR('σ и σw, МПа'!K125*$BF$2,"-")</f>
        <v>509.5384615384616</v>
      </c>
      <c r="Y125" s="32">
        <f>IFERROR('σ и σw, МПа'!L125*$BF$2,"-")</f>
        <v>509.5384615384616</v>
      </c>
      <c r="Z125" s="32">
        <f>IFERROR('σ и σw, МПа'!M125*$BF$2,"-")</f>
        <v>509.5384615384616</v>
      </c>
      <c r="AA125" s="32">
        <f>IFERROR('σ и σw, МПа'!N125*$BF$2,"-")</f>
        <v>441.69230769230768</v>
      </c>
      <c r="AB125" s="32" t="str">
        <f>IFERROR('σ и σw, МПа'!O125*$BF$2,"-")</f>
        <v>-</v>
      </c>
      <c r="AC125" s="33" t="str">
        <f>IFERROR('σ и σw, МПа'!P125*$BF$2,"-")</f>
        <v>-</v>
      </c>
      <c r="AD125" s="31">
        <f>IFERROR('σ и σw, МПа'!Q125*$BG$2,"-")</f>
        <v>515.19999999999993</v>
      </c>
      <c r="AE125" s="32">
        <f>IFERROR('σ и σw, МПа'!R125*$BG$2,"-")</f>
        <v>515.19999999999993</v>
      </c>
      <c r="AF125" s="32">
        <f>IFERROR('σ и σw, МПа'!S125*$BG$2,"-")</f>
        <v>494.2</v>
      </c>
      <c r="AG125" s="32">
        <f>IFERROR('σ и σw, МПа'!T125*$BG$2,"-")</f>
        <v>480.9</v>
      </c>
      <c r="AH125" s="32">
        <f>IFERROR('σ и σw, МПа'!U125*$BG$2,"-")</f>
        <v>473.9</v>
      </c>
      <c r="AI125" s="32">
        <f>IFERROR('σ и σw, МПа'!V125*$BG$2,"-")</f>
        <v>459.9</v>
      </c>
      <c r="AJ125" s="32">
        <f>IFERROR('σ и σw, МПа'!W125*$BG$2,"-")</f>
        <v>452.9</v>
      </c>
      <c r="AK125" s="32">
        <f>IFERROR('σ и σw, МПа'!X125*$BG$2,"-")</f>
        <v>439.59999999999997</v>
      </c>
      <c r="AL125" s="32">
        <f>IFERROR('σ и σw, МПа'!Y125*$BG$2,"-")</f>
        <v>418.59999999999997</v>
      </c>
      <c r="AM125" s="32">
        <f>IFERROR('σ и σw, МПа'!Z125*$BG$2,"-")</f>
        <v>391.29999999999995</v>
      </c>
      <c r="AN125" s="32">
        <f>IFERROR('σ и σw, МПа'!AA125*$BG$2,"-")</f>
        <v>357</v>
      </c>
      <c r="AO125" s="32" t="str">
        <f>IFERROR('σ и σw, МПа'!AB125*$BG$2,"-")</f>
        <v>-</v>
      </c>
      <c r="AP125" s="33" t="str">
        <f>IFERROR('σ и σw, МПа'!AC125*$BG$2,"-")</f>
        <v>-</v>
      </c>
      <c r="AQ125" s="31">
        <f>IFERROR('σ и σw, МПа'!Q125*$BH$2,"-")</f>
        <v>809.6</v>
      </c>
      <c r="AR125" s="32">
        <f>IFERROR('σ и σw, МПа'!R125*$BH$2,"-")</f>
        <v>809.6</v>
      </c>
      <c r="AS125" s="32">
        <f>IFERROR('σ и σw, МПа'!S125*$BH$2,"-")</f>
        <v>776.6</v>
      </c>
      <c r="AT125" s="32">
        <f>IFERROR('σ и σw, МПа'!T125*$BH$2,"-")</f>
        <v>755.7</v>
      </c>
      <c r="AU125" s="32">
        <f>IFERROR('σ и σw, МПа'!U125*$BH$2,"-")</f>
        <v>744.7</v>
      </c>
      <c r="AV125" s="32">
        <f>IFERROR('σ и σw, МПа'!V125*$BH$2,"-")</f>
        <v>722.7</v>
      </c>
      <c r="AW125" s="32">
        <f>IFERROR('σ и σw, МПа'!W125*$BH$2,"-")</f>
        <v>711.7</v>
      </c>
      <c r="AX125" s="32">
        <f>IFERROR('σ и σw, МПа'!X125*$BH$2,"-")</f>
        <v>690.80000000000007</v>
      </c>
      <c r="AY125" s="32">
        <f>IFERROR('σ и σw, МПа'!Y125*$BH$2,"-")</f>
        <v>657.80000000000007</v>
      </c>
      <c r="AZ125" s="32">
        <f>IFERROR('σ и σw, МПа'!Z125*$BH$2,"-")</f>
        <v>614.90000000000009</v>
      </c>
      <c r="BA125" s="32">
        <f>IFERROR('σ и σw, МПа'!AA125*$BH$2,"-")</f>
        <v>561</v>
      </c>
      <c r="BB125" s="32" t="str">
        <f>IFERROR('σ и σw, МПа'!AB125*$BH$2,"-")</f>
        <v>-</v>
      </c>
      <c r="BC125" s="33" t="str">
        <f>IFERROR('σ и σw, МПа'!AC125*$BH$2,"-")</f>
        <v>-</v>
      </c>
    </row>
    <row r="126" spans="1:55" ht="25.5" x14ac:dyDescent="0.25">
      <c r="A126" s="10" t="str">
        <f>INDEX('Обработка исходного'!B:B,ROW($B$3)+4*(ROW($B126)-ROW($B$3)))</f>
        <v>Сталь легированная</v>
      </c>
      <c r="B126" s="47" t="str">
        <f>INDEX('Обработка исходного'!D:D,ROW($B$3)+4*(ROW($B126)-ROW($B$3)))</f>
        <v>20ХМФЛ</v>
      </c>
      <c r="C126" s="27" t="str">
        <f>'Rp0,2, МПа'!C126</f>
        <v>Прутки и полосы толщиной или диаметром от 80 до 150 мм</v>
      </c>
      <c r="D126" s="31">
        <f>IFERROR('σ и σw, МПа'!D126*$BE$2,"-")</f>
        <v>501.84615384615381</v>
      </c>
      <c r="E126" s="32">
        <f>IFERROR('σ и σw, МПа'!E126*$BE$2,"-")</f>
        <v>486.23076923076923</v>
      </c>
      <c r="F126" s="32">
        <f>IFERROR('σ и σw, МПа'!F126*$BE$2,"-")</f>
        <v>480.84615384615381</v>
      </c>
      <c r="G126" s="32">
        <f>IFERROR('σ и σw, МПа'!G126*$BE$2,"-")</f>
        <v>464.69230769230762</v>
      </c>
      <c r="H126" s="32">
        <f>IFERROR('σ и σw, МПа'!H126*$BE$2,"-")</f>
        <v>459.30769230769221</v>
      </c>
      <c r="I126" s="32">
        <f>IFERROR('σ и σw, МПа'!I126*$BE$2,"-")</f>
        <v>443.69230769230762</v>
      </c>
      <c r="J126" s="32">
        <f>IFERROR('σ и σw, МПа'!J126*$BE$2,"-")</f>
        <v>438.30769230769232</v>
      </c>
      <c r="K126" s="32">
        <f>IFERROR('σ и σw, МПа'!K126*$BE$2,"-")</f>
        <v>396.30769230769232</v>
      </c>
      <c r="L126" s="32">
        <f>IFERROR('σ и σw, МПа'!L126*$BE$2,"-")</f>
        <v>396.30769230769232</v>
      </c>
      <c r="M126" s="32">
        <f>IFERROR('σ и σw, МПа'!M126*$BE$2,"-")</f>
        <v>396.30769230769232</v>
      </c>
      <c r="N126" s="32">
        <f>IFERROR('σ и σw, МПа'!N126*$BE$2,"-")</f>
        <v>343.53846153846155</v>
      </c>
      <c r="O126" s="32" t="str">
        <f>IFERROR('σ и σw, МПа'!O126*$BE$2,"-")</f>
        <v>-</v>
      </c>
      <c r="P126" s="33" t="str">
        <f>IFERROR('σ и σw, МПа'!P126*$BE$2,"-")</f>
        <v>-</v>
      </c>
      <c r="Q126" s="31">
        <f>IFERROR('σ и σw, МПа'!D126*$BF$2,"-")</f>
        <v>645.23076923076928</v>
      </c>
      <c r="R126" s="32">
        <f>IFERROR('σ и σw, МПа'!E126*$BF$2,"-")</f>
        <v>625.15384615384619</v>
      </c>
      <c r="S126" s="32">
        <f>IFERROR('σ и σw, МПа'!F126*$BF$2,"-")</f>
        <v>618.23076923076928</v>
      </c>
      <c r="T126" s="32">
        <f>IFERROR('σ и σw, МПа'!G126*$BF$2,"-")</f>
        <v>597.46153846153845</v>
      </c>
      <c r="U126" s="32">
        <f>IFERROR('σ и σw, МПа'!H126*$BF$2,"-")</f>
        <v>590.53846153846143</v>
      </c>
      <c r="V126" s="32">
        <f>IFERROR('σ и σw, МПа'!I126*$BF$2,"-")</f>
        <v>570.46153846153845</v>
      </c>
      <c r="W126" s="32">
        <f>IFERROR('σ и σw, МПа'!J126*$BF$2,"-")</f>
        <v>563.53846153846155</v>
      </c>
      <c r="X126" s="32">
        <f>IFERROR('σ и σw, МПа'!K126*$BF$2,"-")</f>
        <v>509.5384615384616</v>
      </c>
      <c r="Y126" s="32">
        <f>IFERROR('σ и σw, МПа'!L126*$BF$2,"-")</f>
        <v>509.5384615384616</v>
      </c>
      <c r="Z126" s="32">
        <f>IFERROR('σ и σw, МПа'!M126*$BF$2,"-")</f>
        <v>509.5384615384616</v>
      </c>
      <c r="AA126" s="32">
        <f>IFERROR('σ и σw, МПа'!N126*$BF$2,"-")</f>
        <v>441.69230769230768</v>
      </c>
      <c r="AB126" s="32" t="str">
        <f>IFERROR('σ и σw, МПа'!O126*$BF$2,"-")</f>
        <v>-</v>
      </c>
      <c r="AC126" s="33" t="str">
        <f>IFERROR('σ и σw, МПа'!P126*$BF$2,"-")</f>
        <v>-</v>
      </c>
      <c r="AD126" s="31">
        <f>IFERROR('σ и σw, МПа'!Q126*$BG$2,"-")</f>
        <v>515.19999999999993</v>
      </c>
      <c r="AE126" s="32">
        <f>IFERROR('σ и σw, МПа'!R126*$BG$2,"-")</f>
        <v>515.19999999999993</v>
      </c>
      <c r="AF126" s="32">
        <f>IFERROR('σ и σw, МПа'!S126*$BG$2,"-")</f>
        <v>494.2</v>
      </c>
      <c r="AG126" s="32">
        <f>IFERROR('σ и σw, МПа'!T126*$BG$2,"-")</f>
        <v>480.9</v>
      </c>
      <c r="AH126" s="32">
        <f>IFERROR('σ и σw, МПа'!U126*$BG$2,"-")</f>
        <v>473.9</v>
      </c>
      <c r="AI126" s="32">
        <f>IFERROR('σ и σw, МПа'!V126*$BG$2,"-")</f>
        <v>459.9</v>
      </c>
      <c r="AJ126" s="32">
        <f>IFERROR('σ и σw, МПа'!W126*$BG$2,"-")</f>
        <v>452.9</v>
      </c>
      <c r="AK126" s="32">
        <f>IFERROR('σ и σw, МПа'!X126*$BG$2,"-")</f>
        <v>439.59999999999997</v>
      </c>
      <c r="AL126" s="32">
        <f>IFERROR('σ и σw, МПа'!Y126*$BG$2,"-")</f>
        <v>418.59999999999997</v>
      </c>
      <c r="AM126" s="32">
        <f>IFERROR('σ и σw, МПа'!Z126*$BG$2,"-")</f>
        <v>391.29999999999995</v>
      </c>
      <c r="AN126" s="32">
        <f>IFERROR('σ и σw, МПа'!AA126*$BG$2,"-")</f>
        <v>357</v>
      </c>
      <c r="AO126" s="32" t="str">
        <f>IFERROR('σ и σw, МПа'!AB126*$BG$2,"-")</f>
        <v>-</v>
      </c>
      <c r="AP126" s="33" t="str">
        <f>IFERROR('σ и σw, МПа'!AC126*$BG$2,"-")</f>
        <v>-</v>
      </c>
      <c r="AQ126" s="31">
        <f>IFERROR('σ и σw, МПа'!Q126*$BH$2,"-")</f>
        <v>809.6</v>
      </c>
      <c r="AR126" s="32">
        <f>IFERROR('σ и σw, МПа'!R126*$BH$2,"-")</f>
        <v>809.6</v>
      </c>
      <c r="AS126" s="32">
        <f>IFERROR('σ и σw, МПа'!S126*$BH$2,"-")</f>
        <v>776.6</v>
      </c>
      <c r="AT126" s="32">
        <f>IFERROR('σ и σw, МПа'!T126*$BH$2,"-")</f>
        <v>755.7</v>
      </c>
      <c r="AU126" s="32">
        <f>IFERROR('σ и σw, МПа'!U126*$BH$2,"-")</f>
        <v>744.7</v>
      </c>
      <c r="AV126" s="32">
        <f>IFERROR('σ и σw, МПа'!V126*$BH$2,"-")</f>
        <v>722.7</v>
      </c>
      <c r="AW126" s="32">
        <f>IFERROR('σ и σw, МПа'!W126*$BH$2,"-")</f>
        <v>711.7</v>
      </c>
      <c r="AX126" s="32">
        <f>IFERROR('σ и σw, МПа'!X126*$BH$2,"-")</f>
        <v>690.80000000000007</v>
      </c>
      <c r="AY126" s="32">
        <f>IFERROR('σ и σw, МПа'!Y126*$BH$2,"-")</f>
        <v>657.80000000000007</v>
      </c>
      <c r="AZ126" s="32">
        <f>IFERROR('σ и σw, МПа'!Z126*$BH$2,"-")</f>
        <v>614.90000000000009</v>
      </c>
      <c r="BA126" s="32">
        <f>IFERROR('σ и σw, МПа'!AA126*$BH$2,"-")</f>
        <v>561</v>
      </c>
      <c r="BB126" s="32" t="str">
        <f>IFERROR('σ и σw, МПа'!AB126*$BH$2,"-")</f>
        <v>-</v>
      </c>
      <c r="BC126" s="33" t="str">
        <f>IFERROR('σ и σw, МПа'!AC126*$BH$2,"-")</f>
        <v>-</v>
      </c>
    </row>
    <row r="127" spans="1:55" ht="25.5" x14ac:dyDescent="0.25">
      <c r="A127" s="10" t="str">
        <f>INDEX('Обработка исходного'!B:B,ROW($B$3)+4*(ROW($B127)-ROW($B$3)))</f>
        <v>Сталь легированная</v>
      </c>
      <c r="B127" s="47" t="str">
        <f>INDEX('Обработка исходного'!D:D,ROW($B$3)+4*(ROW($B127)-ROW($B$3)))</f>
        <v>20ХМФЛ</v>
      </c>
      <c r="C127" s="27" t="str">
        <f>'Rp0,2, МПа'!C127</f>
        <v>Прутки и полосы толщиной или диаметром от 150 до 250 мм</v>
      </c>
      <c r="D127" s="31">
        <f>IFERROR('σ и σw, МПа'!D127*$BE$2,"-")</f>
        <v>501.84615384615381</v>
      </c>
      <c r="E127" s="32">
        <f>IFERROR('σ и σw, МПа'!E127*$BE$2,"-")</f>
        <v>486.23076923076923</v>
      </c>
      <c r="F127" s="32">
        <f>IFERROR('σ и σw, МПа'!F127*$BE$2,"-")</f>
        <v>480.84615384615381</v>
      </c>
      <c r="G127" s="32">
        <f>IFERROR('σ и σw, МПа'!G127*$BE$2,"-")</f>
        <v>464.69230769230762</v>
      </c>
      <c r="H127" s="32">
        <f>IFERROR('σ и σw, МПа'!H127*$BE$2,"-")</f>
        <v>459.30769230769221</v>
      </c>
      <c r="I127" s="32">
        <f>IFERROR('σ и σw, МПа'!I127*$BE$2,"-")</f>
        <v>443.69230769230762</v>
      </c>
      <c r="J127" s="32">
        <f>IFERROR('σ и σw, МПа'!J127*$BE$2,"-")</f>
        <v>438.30769230769232</v>
      </c>
      <c r="K127" s="32">
        <f>IFERROR('σ и σw, МПа'!K127*$BE$2,"-")</f>
        <v>396.30769230769232</v>
      </c>
      <c r="L127" s="32">
        <f>IFERROR('σ и σw, МПа'!L127*$BE$2,"-")</f>
        <v>396.30769230769232</v>
      </c>
      <c r="M127" s="32">
        <f>IFERROR('σ и σw, МПа'!M127*$BE$2,"-")</f>
        <v>396.30769230769232</v>
      </c>
      <c r="N127" s="32">
        <f>IFERROR('σ и σw, МПа'!N127*$BE$2,"-")</f>
        <v>343.53846153846155</v>
      </c>
      <c r="O127" s="32" t="str">
        <f>IFERROR('σ и σw, МПа'!O127*$BE$2,"-")</f>
        <v>-</v>
      </c>
      <c r="P127" s="33" t="str">
        <f>IFERROR('σ и σw, МПа'!P127*$BE$2,"-")</f>
        <v>-</v>
      </c>
      <c r="Q127" s="31">
        <f>IFERROR('σ и σw, МПа'!D127*$BF$2,"-")</f>
        <v>645.23076923076928</v>
      </c>
      <c r="R127" s="32">
        <f>IFERROR('σ и σw, МПа'!E127*$BF$2,"-")</f>
        <v>625.15384615384619</v>
      </c>
      <c r="S127" s="32">
        <f>IFERROR('σ и σw, МПа'!F127*$BF$2,"-")</f>
        <v>618.23076923076928</v>
      </c>
      <c r="T127" s="32">
        <f>IFERROR('σ и σw, МПа'!G127*$BF$2,"-")</f>
        <v>597.46153846153845</v>
      </c>
      <c r="U127" s="32">
        <f>IFERROR('σ и σw, МПа'!H127*$BF$2,"-")</f>
        <v>590.53846153846143</v>
      </c>
      <c r="V127" s="32">
        <f>IFERROR('σ и σw, МПа'!I127*$BF$2,"-")</f>
        <v>570.46153846153845</v>
      </c>
      <c r="W127" s="32">
        <f>IFERROR('σ и σw, МПа'!J127*$BF$2,"-")</f>
        <v>563.53846153846155</v>
      </c>
      <c r="X127" s="32">
        <f>IFERROR('σ и σw, МПа'!K127*$BF$2,"-")</f>
        <v>509.5384615384616</v>
      </c>
      <c r="Y127" s="32">
        <f>IFERROR('σ и σw, МПа'!L127*$BF$2,"-")</f>
        <v>509.5384615384616</v>
      </c>
      <c r="Z127" s="32">
        <f>IFERROR('σ и σw, МПа'!M127*$BF$2,"-")</f>
        <v>509.5384615384616</v>
      </c>
      <c r="AA127" s="32">
        <f>IFERROR('σ и σw, МПа'!N127*$BF$2,"-")</f>
        <v>441.69230769230768</v>
      </c>
      <c r="AB127" s="32" t="str">
        <f>IFERROR('σ и σw, МПа'!O127*$BF$2,"-")</f>
        <v>-</v>
      </c>
      <c r="AC127" s="33" t="str">
        <f>IFERROR('σ и σw, МПа'!P127*$BF$2,"-")</f>
        <v>-</v>
      </c>
      <c r="AD127" s="31">
        <f>IFERROR('σ и σw, МПа'!Q127*$BG$2,"-")</f>
        <v>515.19999999999993</v>
      </c>
      <c r="AE127" s="32">
        <f>IFERROR('σ и σw, МПа'!R127*$BG$2,"-")</f>
        <v>515.19999999999993</v>
      </c>
      <c r="AF127" s="32">
        <f>IFERROR('σ и σw, МПа'!S127*$BG$2,"-")</f>
        <v>494.2</v>
      </c>
      <c r="AG127" s="32">
        <f>IFERROR('σ и σw, МПа'!T127*$BG$2,"-")</f>
        <v>480.9</v>
      </c>
      <c r="AH127" s="32">
        <f>IFERROR('σ и σw, МПа'!U127*$BG$2,"-")</f>
        <v>473.9</v>
      </c>
      <c r="AI127" s="32">
        <f>IFERROR('σ и σw, МПа'!V127*$BG$2,"-")</f>
        <v>455.7</v>
      </c>
      <c r="AJ127" s="32">
        <f>IFERROR('σ и σw, МПа'!W127*$BG$2,"-")</f>
        <v>452.9</v>
      </c>
      <c r="AK127" s="32">
        <f>IFERROR('σ и σw, МПа'!X127*$BG$2,"-")</f>
        <v>439.59999999999997</v>
      </c>
      <c r="AL127" s="32">
        <f>IFERROR('σ и σw, МПа'!Y127*$BG$2,"-")</f>
        <v>418.59999999999997</v>
      </c>
      <c r="AM127" s="32">
        <f>IFERROR('σ и σw, МПа'!Z127*$BG$2,"-")</f>
        <v>391.29999999999995</v>
      </c>
      <c r="AN127" s="32">
        <f>IFERROR('σ и σw, МПа'!AA127*$BG$2,"-")</f>
        <v>357</v>
      </c>
      <c r="AO127" s="32" t="str">
        <f>IFERROR('σ и σw, МПа'!AB127*$BG$2,"-")</f>
        <v>-</v>
      </c>
      <c r="AP127" s="33" t="str">
        <f>IFERROR('σ и σw, МПа'!AC127*$BG$2,"-")</f>
        <v>-</v>
      </c>
      <c r="AQ127" s="31">
        <f>IFERROR('σ и σw, МПа'!Q127*$BH$2,"-")</f>
        <v>809.6</v>
      </c>
      <c r="AR127" s="32">
        <f>IFERROR('σ и σw, МПа'!R127*$BH$2,"-")</f>
        <v>809.6</v>
      </c>
      <c r="AS127" s="32">
        <f>IFERROR('σ и σw, МПа'!S127*$BH$2,"-")</f>
        <v>776.6</v>
      </c>
      <c r="AT127" s="32">
        <f>IFERROR('σ и σw, МПа'!T127*$BH$2,"-")</f>
        <v>755.7</v>
      </c>
      <c r="AU127" s="32">
        <f>IFERROR('σ и σw, МПа'!U127*$BH$2,"-")</f>
        <v>744.7</v>
      </c>
      <c r="AV127" s="32">
        <f>IFERROR('σ и σw, МПа'!V127*$BH$2,"-")</f>
        <v>716.1</v>
      </c>
      <c r="AW127" s="32">
        <f>IFERROR('σ и σw, МПа'!W127*$BH$2,"-")</f>
        <v>711.7</v>
      </c>
      <c r="AX127" s="32">
        <f>IFERROR('σ и σw, МПа'!X127*$BH$2,"-")</f>
        <v>690.80000000000007</v>
      </c>
      <c r="AY127" s="32">
        <f>IFERROR('σ и σw, МПа'!Y127*$BH$2,"-")</f>
        <v>657.80000000000007</v>
      </c>
      <c r="AZ127" s="32">
        <f>IFERROR('σ и σw, МПа'!Z127*$BH$2,"-")</f>
        <v>614.90000000000009</v>
      </c>
      <c r="BA127" s="32">
        <f>IFERROR('σ и σw, МПа'!AA127*$BH$2,"-")</f>
        <v>561</v>
      </c>
      <c r="BB127" s="32" t="str">
        <f>IFERROR('σ и σw, МПа'!AB127*$BH$2,"-")</f>
        <v>-</v>
      </c>
      <c r="BC127" s="33" t="str">
        <f>IFERROR('σ и σw, МПа'!AC127*$BH$2,"-")</f>
        <v>-</v>
      </c>
    </row>
    <row r="128" spans="1:55" ht="25.5" x14ac:dyDescent="0.25">
      <c r="A128" s="10" t="str">
        <f>INDEX('Обработка исходного'!B:B,ROW($B$3)+4*(ROW($B128)-ROW($B$3)))</f>
        <v>Сталь легированная</v>
      </c>
      <c r="B128" s="47" t="str">
        <f>INDEX('Обработка исходного'!D:D,ROW($B$3)+4*(ROW($B128)-ROW($B$3)))</f>
        <v>30ХМА</v>
      </c>
      <c r="C128" s="27" t="str">
        <f>'Rp0,2, МПа'!C128</f>
        <v>Трубы наружным диаметром от 25 до 710 мм с толщиной стенки от 2,5 до 50 мм</v>
      </c>
      <c r="D128" s="31">
        <f>IFERROR('σ и σw, МПа'!D128*$BE$2,"-")</f>
        <v>317.15384615384613</v>
      </c>
      <c r="E128" s="32">
        <f>IFERROR('σ и σw, МПа'!E128*$BE$2,"-")</f>
        <v>306.38461538461536</v>
      </c>
      <c r="F128" s="32">
        <f>IFERROR('σ и σw, МПа'!F128*$BE$2,"-")</f>
        <v>301</v>
      </c>
      <c r="G128" s="32">
        <f>IFERROR('σ и σw, МПа'!G128*$BE$2,"-")</f>
        <v>290.76923076923072</v>
      </c>
      <c r="H128" s="32">
        <f>IFERROR('σ и σw, МПа'!H128*$BE$2,"-")</f>
        <v>285.38461538461536</v>
      </c>
      <c r="I128" s="32">
        <f>IFERROR('σ и σw, МПа'!I128*$BE$2,"-")</f>
        <v>285.38461538461536</v>
      </c>
      <c r="J128" s="32">
        <f>IFERROR('σ и σw, МПа'!J128*$BE$2,"-")</f>
        <v>285.38461538461536</v>
      </c>
      <c r="K128" s="32">
        <f>IFERROR('σ и σw, МПа'!K128*$BE$2,"-")</f>
        <v>280</v>
      </c>
      <c r="L128" s="32">
        <f>IFERROR('σ и σw, МПа'!L128*$BE$2,"-")</f>
        <v>274.61538461538458</v>
      </c>
      <c r="M128" s="32">
        <f>IFERROR('σ и σw, МПа'!M128*$BE$2,"-")</f>
        <v>232.61538461538461</v>
      </c>
      <c r="N128" s="32">
        <f>IFERROR('σ и σw, МПа'!N128*$BE$2,"-")</f>
        <v>216.46153846153845</v>
      </c>
      <c r="O128" s="32" t="str">
        <f>IFERROR('σ и σw, МПа'!O128*$BE$2,"-")</f>
        <v>-</v>
      </c>
      <c r="P128" s="33" t="str">
        <f>IFERROR('σ и σw, МПа'!P128*$BE$2,"-")</f>
        <v>-</v>
      </c>
      <c r="Q128" s="31">
        <f>IFERROR('σ и σw, МПа'!D128*$BF$2,"-")</f>
        <v>407.76923076923072</v>
      </c>
      <c r="R128" s="32">
        <f>IFERROR('σ и σw, МПа'!E128*$BF$2,"-")</f>
        <v>393.92307692307691</v>
      </c>
      <c r="S128" s="32">
        <f>IFERROR('σ и σw, МПа'!F128*$BF$2,"-")</f>
        <v>387</v>
      </c>
      <c r="T128" s="32">
        <f>IFERROR('σ и σw, МПа'!G128*$BF$2,"-")</f>
        <v>373.84615384615381</v>
      </c>
      <c r="U128" s="32">
        <f>IFERROR('σ и σw, МПа'!H128*$BF$2,"-")</f>
        <v>366.92307692307691</v>
      </c>
      <c r="V128" s="32">
        <f>IFERROR('σ и σw, МПа'!I128*$BF$2,"-")</f>
        <v>366.92307692307691</v>
      </c>
      <c r="W128" s="32">
        <f>IFERROR('σ и σw, МПа'!J128*$BF$2,"-")</f>
        <v>366.92307692307691</v>
      </c>
      <c r="X128" s="32">
        <f>IFERROR('σ и σw, МПа'!K128*$BF$2,"-")</f>
        <v>360</v>
      </c>
      <c r="Y128" s="32">
        <f>IFERROR('σ и σw, МПа'!L128*$BF$2,"-")</f>
        <v>353.07692307692309</v>
      </c>
      <c r="Z128" s="32">
        <f>IFERROR('σ и σw, МПа'!M128*$BF$2,"-")</f>
        <v>299.07692307692309</v>
      </c>
      <c r="AA128" s="32">
        <f>IFERROR('σ и σw, МПа'!N128*$BF$2,"-")</f>
        <v>278.30769230769232</v>
      </c>
      <c r="AB128" s="32" t="str">
        <f>IFERROR('σ и σw, МПа'!O128*$BF$2,"-")</f>
        <v>-</v>
      </c>
      <c r="AC128" s="33" t="str">
        <f>IFERROR('σ и σw, МПа'!P128*$BF$2,"-")</f>
        <v>-</v>
      </c>
      <c r="AD128" s="31">
        <f>IFERROR('σ и σw, МПа'!Q128*$BG$2,"-")</f>
        <v>274.39999999999998</v>
      </c>
      <c r="AE128" s="32">
        <f>IFERROR('σ и σw, МПа'!R128*$BG$2,"-")</f>
        <v>274.39999999999998</v>
      </c>
      <c r="AF128" s="32">
        <f>IFERROR('σ и σw, МПа'!S128*$BG$2,"-")</f>
        <v>261.09999999999997</v>
      </c>
      <c r="AG128" s="32">
        <f>IFERROR('σ и σw, МПа'!T128*$BG$2,"-")</f>
        <v>240.1</v>
      </c>
      <c r="AH128" s="32">
        <f>IFERROR('σ и σw, МПа'!U128*$BG$2,"-")</f>
        <v>226.79999999999998</v>
      </c>
      <c r="AI128" s="32">
        <f>IFERROR('σ и σw, МПа'!V128*$BG$2,"-")</f>
        <v>226.79999999999998</v>
      </c>
      <c r="AJ128" s="32">
        <f>IFERROR('σ и σw, МПа'!W128*$BG$2,"-")</f>
        <v>226.79999999999998</v>
      </c>
      <c r="AK128" s="32">
        <f>IFERROR('σ и σw, МПа'!X128*$BG$2,"-")</f>
        <v>219.79999999999998</v>
      </c>
      <c r="AL128" s="32">
        <f>IFERROR('σ и σw, МПа'!Y128*$BG$2,"-")</f>
        <v>219.79999999999998</v>
      </c>
      <c r="AM128" s="32">
        <f>IFERROR('σ и σw, МПа'!Z128*$BG$2,"-")</f>
        <v>205.79999999999998</v>
      </c>
      <c r="AN128" s="32">
        <f>IFERROR('σ и σw, МПа'!AA128*$BG$2,"-")</f>
        <v>205.79999999999998</v>
      </c>
      <c r="AO128" s="32" t="str">
        <f>IFERROR('σ и σw, МПа'!AB128*$BG$2,"-")</f>
        <v>-</v>
      </c>
      <c r="AP128" s="33" t="str">
        <f>IFERROR('σ и σw, МПа'!AC128*$BG$2,"-")</f>
        <v>-</v>
      </c>
      <c r="AQ128" s="31">
        <f>IFERROR('σ и σw, МПа'!Q128*$BH$2,"-")</f>
        <v>431.20000000000005</v>
      </c>
      <c r="AR128" s="32">
        <f>IFERROR('σ и σw, МПа'!R128*$BH$2,"-")</f>
        <v>431.20000000000005</v>
      </c>
      <c r="AS128" s="32">
        <f>IFERROR('σ и σw, МПа'!S128*$BH$2,"-")</f>
        <v>410.3</v>
      </c>
      <c r="AT128" s="32">
        <f>IFERROR('σ и σw, МПа'!T128*$BH$2,"-")</f>
        <v>377.3</v>
      </c>
      <c r="AU128" s="32">
        <f>IFERROR('σ и σw, МПа'!U128*$BH$2,"-")</f>
        <v>356.40000000000003</v>
      </c>
      <c r="AV128" s="32">
        <f>IFERROR('σ и σw, МПа'!V128*$BH$2,"-")</f>
        <v>356.40000000000003</v>
      </c>
      <c r="AW128" s="32">
        <f>IFERROR('σ и σw, МПа'!W128*$BH$2,"-")</f>
        <v>356.40000000000003</v>
      </c>
      <c r="AX128" s="32">
        <f>IFERROR('σ и σw, МПа'!X128*$BH$2,"-")</f>
        <v>345.40000000000003</v>
      </c>
      <c r="AY128" s="32">
        <f>IFERROR('σ и σw, МПа'!Y128*$BH$2,"-")</f>
        <v>345.40000000000003</v>
      </c>
      <c r="AZ128" s="32">
        <f>IFERROR('σ и σw, МПа'!Z128*$BH$2,"-")</f>
        <v>323.40000000000003</v>
      </c>
      <c r="BA128" s="32">
        <f>IFERROR('σ и σw, МПа'!AA128*$BH$2,"-")</f>
        <v>323.40000000000003</v>
      </c>
      <c r="BB128" s="32" t="str">
        <f>IFERROR('σ и σw, МПа'!AB128*$BH$2,"-")</f>
        <v>-</v>
      </c>
      <c r="BC128" s="33" t="str">
        <f>IFERROR('σ и σw, МПа'!AC128*$BH$2,"-")</f>
        <v>-</v>
      </c>
    </row>
    <row r="129" spans="1:55" ht="25.5" x14ac:dyDescent="0.25">
      <c r="A129" s="10" t="str">
        <f>INDEX('Обработка исходного'!B:B,ROW($B$3)+4*(ROW($B129)-ROW($B$3)))</f>
        <v>Сталь легированная</v>
      </c>
      <c r="B129" s="47" t="str">
        <f>INDEX('Обработка исходного'!D:D,ROW($B$3)+4*(ROW($B129)-ROW($B$3)))</f>
        <v>30ХМА</v>
      </c>
      <c r="C129" s="27" t="str">
        <f>'Rp0,2, МПа'!C129</f>
        <v>Заготовки крепежных деталей толщиной или диаметром до 100 мм, КП395*</v>
      </c>
      <c r="D129" s="31">
        <f>IFERROR('σ и σw, МПа'!D129*$BE$2,"-")</f>
        <v>332.76923076923072</v>
      </c>
      <c r="E129" s="32">
        <f>IFERROR('σ и σw, МПа'!E129*$BE$2,"-")</f>
        <v>327.38461538461536</v>
      </c>
      <c r="F129" s="32">
        <f>IFERROR('σ и σw, МПа'!F129*$BE$2,"-")</f>
        <v>322</v>
      </c>
      <c r="G129" s="32">
        <f>IFERROR('σ и σw, МПа'!G129*$BE$2,"-")</f>
        <v>317.15384615384613</v>
      </c>
      <c r="H129" s="32">
        <f>IFERROR('σ и σw, МПа'!H129*$BE$2,"-")</f>
        <v>301</v>
      </c>
      <c r="I129" s="32">
        <f>IFERROR('σ и σw, МПа'!I129*$BE$2,"-")</f>
        <v>295.61538461538458</v>
      </c>
      <c r="J129" s="32">
        <f>IFERROR('σ и σw, МПа'!J129*$BE$2,"-")</f>
        <v>290.76923076923072</v>
      </c>
      <c r="K129" s="32">
        <f>IFERROR('σ и σw, МПа'!K129*$BE$2,"-")</f>
        <v>290.76923076923072</v>
      </c>
      <c r="L129" s="32">
        <f>IFERROR('σ и σw, МПа'!L129*$BE$2,"-")</f>
        <v>285.38461538461536</v>
      </c>
      <c r="M129" s="32">
        <f>IFERROR('σ и σw, МПа'!M129*$BE$2,"-")</f>
        <v>253.61538461538461</v>
      </c>
      <c r="N129" s="32">
        <f>IFERROR('σ и σw, МПа'!N129*$BE$2,"-")</f>
        <v>227.2307692307692</v>
      </c>
      <c r="O129" s="32" t="str">
        <f>IFERROR('σ и σw, МПа'!O129*$BE$2,"-")</f>
        <v>-</v>
      </c>
      <c r="P129" s="33" t="str">
        <f>IFERROR('σ и σw, МПа'!P129*$BE$2,"-")</f>
        <v>-</v>
      </c>
      <c r="Q129" s="31">
        <f>IFERROR('σ и σw, МПа'!D129*$BF$2,"-")</f>
        <v>427.84615384615381</v>
      </c>
      <c r="R129" s="32">
        <f>IFERROR('σ и σw, МПа'!E129*$BF$2,"-")</f>
        <v>420.92307692307691</v>
      </c>
      <c r="S129" s="32">
        <f>IFERROR('σ и σw, МПа'!F129*$BF$2,"-")</f>
        <v>414</v>
      </c>
      <c r="T129" s="32">
        <f>IFERROR('σ и σw, МПа'!G129*$BF$2,"-")</f>
        <v>407.76923076923072</v>
      </c>
      <c r="U129" s="32">
        <f>IFERROR('σ и σw, МПа'!H129*$BF$2,"-")</f>
        <v>387</v>
      </c>
      <c r="V129" s="32">
        <f>IFERROR('σ и σw, МПа'!I129*$BF$2,"-")</f>
        <v>380.07692307692309</v>
      </c>
      <c r="W129" s="32">
        <f>IFERROR('σ и σw, МПа'!J129*$BF$2,"-")</f>
        <v>373.84615384615381</v>
      </c>
      <c r="X129" s="32">
        <f>IFERROR('σ и σw, МПа'!K129*$BF$2,"-")</f>
        <v>373.84615384615381</v>
      </c>
      <c r="Y129" s="32">
        <f>IFERROR('σ и σw, МПа'!L129*$BF$2,"-")</f>
        <v>366.92307692307691</v>
      </c>
      <c r="Z129" s="32">
        <f>IFERROR('σ и σw, МПа'!M129*$BF$2,"-")</f>
        <v>326.07692307692309</v>
      </c>
      <c r="AA129" s="32">
        <f>IFERROR('σ и σw, МПа'!N129*$BF$2,"-")</f>
        <v>292.15384615384613</v>
      </c>
      <c r="AB129" s="32" t="str">
        <f>IFERROR('σ и σw, МПа'!O129*$BF$2,"-")</f>
        <v>-</v>
      </c>
      <c r="AC129" s="33" t="str">
        <f>IFERROR('σ и σw, МПа'!P129*$BF$2,"-")</f>
        <v>-</v>
      </c>
      <c r="AD129" s="31">
        <f>IFERROR('σ и σw, МПа'!Q129*$BG$2,"-")</f>
        <v>276.5</v>
      </c>
      <c r="AE129" s="32">
        <f>IFERROR('σ и σw, МПа'!R129*$BG$2,"-")</f>
        <v>276.5</v>
      </c>
      <c r="AF129" s="32">
        <f>IFERROR('σ и σw, МПа'!S129*$BG$2,"-")</f>
        <v>261.09999999999997</v>
      </c>
      <c r="AG129" s="32">
        <f>IFERROR('σ и σw, МПа'!T129*$BG$2,"-")</f>
        <v>247.1</v>
      </c>
      <c r="AH129" s="32">
        <f>IFERROR('σ и σw, МПа'!U129*$BG$2,"-")</f>
        <v>226.1</v>
      </c>
      <c r="AI129" s="32">
        <f>IFERROR('σ и σw, МПа'!V129*$BG$2,"-")</f>
        <v>226.1</v>
      </c>
      <c r="AJ129" s="32">
        <f>IFERROR('σ и σw, МПа'!W129*$BG$2,"-")</f>
        <v>226.1</v>
      </c>
      <c r="AK129" s="32">
        <f>IFERROR('σ и σw, МПа'!X129*$BG$2,"-")</f>
        <v>219.79999999999998</v>
      </c>
      <c r="AL129" s="32">
        <f>IFERROR('σ и σw, МПа'!Y129*$BG$2,"-")</f>
        <v>219.79999999999998</v>
      </c>
      <c r="AM129" s="32">
        <f>IFERROR('σ и σw, МПа'!Z129*$BG$2,"-")</f>
        <v>205.79999999999998</v>
      </c>
      <c r="AN129" s="32">
        <f>IFERROR('σ и σw, МПа'!AA129*$BG$2,"-")</f>
        <v>192.5</v>
      </c>
      <c r="AO129" s="32" t="str">
        <f>IFERROR('σ и σw, МПа'!AB129*$BG$2,"-")</f>
        <v>-</v>
      </c>
      <c r="AP129" s="33" t="str">
        <f>IFERROR('σ и σw, МПа'!AC129*$BG$2,"-")</f>
        <v>-</v>
      </c>
      <c r="AQ129" s="31">
        <f>IFERROR('σ и σw, МПа'!Q129*$BH$2,"-")</f>
        <v>434.50000000000006</v>
      </c>
      <c r="AR129" s="32">
        <f>IFERROR('σ и σw, МПа'!R129*$BH$2,"-")</f>
        <v>434.50000000000006</v>
      </c>
      <c r="AS129" s="32">
        <f>IFERROR('σ и σw, МПа'!S129*$BH$2,"-")</f>
        <v>410.3</v>
      </c>
      <c r="AT129" s="32">
        <f>IFERROR('σ и σw, МПа'!T129*$BH$2,"-")</f>
        <v>388.3</v>
      </c>
      <c r="AU129" s="32">
        <f>IFERROR('σ и σw, МПа'!U129*$BH$2,"-")</f>
        <v>355.3</v>
      </c>
      <c r="AV129" s="32">
        <f>IFERROR('σ и σw, МПа'!V129*$BH$2,"-")</f>
        <v>355.3</v>
      </c>
      <c r="AW129" s="32">
        <f>IFERROR('σ и σw, МПа'!W129*$BH$2,"-")</f>
        <v>355.3</v>
      </c>
      <c r="AX129" s="32">
        <f>IFERROR('σ и σw, МПа'!X129*$BH$2,"-")</f>
        <v>345.40000000000003</v>
      </c>
      <c r="AY129" s="32">
        <f>IFERROR('σ и σw, МПа'!Y129*$BH$2,"-")</f>
        <v>345.40000000000003</v>
      </c>
      <c r="AZ129" s="32">
        <f>IFERROR('σ и σw, МПа'!Z129*$BH$2,"-")</f>
        <v>323.40000000000003</v>
      </c>
      <c r="BA129" s="32">
        <f>IFERROR('σ и σw, МПа'!AA129*$BH$2,"-")</f>
        <v>302.5</v>
      </c>
      <c r="BB129" s="32" t="str">
        <f>IFERROR('σ и σw, МПа'!AB129*$BH$2,"-")</f>
        <v>-</v>
      </c>
      <c r="BC129" s="33" t="str">
        <f>IFERROR('σ и σw, МПа'!AC129*$BH$2,"-")</f>
        <v>-</v>
      </c>
    </row>
    <row r="130" spans="1:55" ht="25.5" x14ac:dyDescent="0.25">
      <c r="A130" s="10" t="str">
        <f>INDEX('Обработка исходного'!B:B,ROW($B$3)+4*(ROW($B130)-ROW($B$3)))</f>
        <v>Сталь легированная</v>
      </c>
      <c r="B130" s="47" t="str">
        <f>INDEX('Обработка исходного'!D:D,ROW($B$3)+4*(ROW($B130)-ROW($B$3)))</f>
        <v>30ХМА</v>
      </c>
      <c r="C130" s="27" t="str">
        <f>'Rp0,2, МПа'!C130</f>
        <v>Заготовки крепежных деталей толщиной или диаметром до 300 мм, КП440*</v>
      </c>
      <c r="D130" s="31">
        <f>IFERROR('σ и σw, МПа'!D130*$BE$2,"-")</f>
        <v>264.38461538461536</v>
      </c>
      <c r="E130" s="32">
        <f>IFERROR('σ и σw, МПа'!E130*$BE$2,"-")</f>
        <v>259.53846153846155</v>
      </c>
      <c r="F130" s="32">
        <f>IFERROR('σ и σw, МПа'!F130*$BE$2,"-")</f>
        <v>255.2307692307692</v>
      </c>
      <c r="G130" s="32">
        <f>IFERROR('σ и σw, МПа'!G130*$BE$2,"-")</f>
        <v>251.46153846153845</v>
      </c>
      <c r="H130" s="32">
        <f>IFERROR('σ и σw, МПа'!H130*$BE$2,"-")</f>
        <v>238.53846153846152</v>
      </c>
      <c r="I130" s="32">
        <f>IFERROR('σ и σw, МПа'!I130*$BE$2,"-")</f>
        <v>234.2307692307692</v>
      </c>
      <c r="J130" s="32">
        <f>IFERROR('σ и σw, МПа'!J130*$BE$2,"-")</f>
        <v>230.46153846153845</v>
      </c>
      <c r="K130" s="32">
        <f>IFERROR('σ и σw, МПа'!K130*$BE$2,"-")</f>
        <v>230.46153846153845</v>
      </c>
      <c r="L130" s="32">
        <f>IFERROR('σ и σw, МПа'!L130*$BE$2,"-")</f>
        <v>230.99999999999997</v>
      </c>
      <c r="M130" s="32">
        <f>IFERROR('σ и σw, МПа'!M130*$BE$2,"-")</f>
        <v>201.38461538461536</v>
      </c>
      <c r="N130" s="32">
        <f>IFERROR('σ и σw, МПа'!N130*$BE$2,"-")</f>
        <v>179.30769230769229</v>
      </c>
      <c r="O130" s="32" t="str">
        <f>IFERROR('σ и σw, МПа'!O130*$BE$2,"-")</f>
        <v>-</v>
      </c>
      <c r="P130" s="33" t="str">
        <f>IFERROR('σ и σw, МПа'!P130*$BE$2,"-")</f>
        <v>-</v>
      </c>
      <c r="Q130" s="31">
        <f>IFERROR('σ и σw, МПа'!D130*$BF$2,"-")</f>
        <v>339.92307692307691</v>
      </c>
      <c r="R130" s="32">
        <f>IFERROR('σ и σw, МПа'!E130*$BF$2,"-")</f>
        <v>333.69230769230768</v>
      </c>
      <c r="S130" s="32">
        <f>IFERROR('σ и σw, МПа'!F130*$BF$2,"-")</f>
        <v>328.15384615384613</v>
      </c>
      <c r="T130" s="32">
        <f>IFERROR('σ и σw, МПа'!G130*$BF$2,"-")</f>
        <v>323.30769230769232</v>
      </c>
      <c r="U130" s="32">
        <f>IFERROR('σ и σw, МПа'!H130*$BF$2,"-")</f>
        <v>306.69230769230768</v>
      </c>
      <c r="V130" s="32">
        <f>IFERROR('σ и σw, МПа'!I130*$BF$2,"-")</f>
        <v>301.15384615384613</v>
      </c>
      <c r="W130" s="32">
        <f>IFERROR('σ и σw, МПа'!J130*$BF$2,"-")</f>
        <v>296.30769230769232</v>
      </c>
      <c r="X130" s="32">
        <f>IFERROR('σ и σw, МПа'!K130*$BF$2,"-")</f>
        <v>296.30769230769232</v>
      </c>
      <c r="Y130" s="32">
        <f>IFERROR('σ и σw, МПа'!L130*$BF$2,"-")</f>
        <v>297</v>
      </c>
      <c r="Z130" s="32">
        <f>IFERROR('σ и σw, МПа'!M130*$BF$2,"-")</f>
        <v>258.92307692307691</v>
      </c>
      <c r="AA130" s="32">
        <f>IFERROR('σ и σw, МПа'!N130*$BF$2,"-")</f>
        <v>230.53846153846152</v>
      </c>
      <c r="AB130" s="32" t="str">
        <f>IFERROR('σ и σw, МПа'!O130*$BF$2,"-")</f>
        <v>-</v>
      </c>
      <c r="AC130" s="33" t="str">
        <f>IFERROR('σ и σw, МПа'!P130*$BF$2,"-")</f>
        <v>-</v>
      </c>
      <c r="AD130" s="31">
        <f>IFERROR('σ и σw, МПа'!Q130*$BG$2,"-")</f>
        <v>308</v>
      </c>
      <c r="AE130" s="32">
        <f>IFERROR('σ и σw, МПа'!R130*$BG$2,"-")</f>
        <v>297.5</v>
      </c>
      <c r="AF130" s="32">
        <f>IFERROR('σ и σw, МПа'!S130*$BG$2,"-")</f>
        <v>290.5</v>
      </c>
      <c r="AG130" s="32">
        <f>IFERROR('σ и σw, МПа'!T130*$BG$2,"-")</f>
        <v>273</v>
      </c>
      <c r="AH130" s="32">
        <f>IFERROR('σ и σw, МПа'!U130*$BG$2,"-")</f>
        <v>255.49999999999997</v>
      </c>
      <c r="AI130" s="32">
        <f>IFERROR('σ и σw, МПа'!V130*$BG$2,"-")</f>
        <v>241.49999999999997</v>
      </c>
      <c r="AJ130" s="32">
        <f>IFERROR('σ и σw, МПа'!W130*$BG$2,"-")</f>
        <v>226.1</v>
      </c>
      <c r="AK130" s="32">
        <f>IFERROR('σ и σw, МПа'!X130*$BG$2,"-")</f>
        <v>205.79999999999998</v>
      </c>
      <c r="AL130" s="32">
        <f>IFERROR('σ и σw, МПа'!Y130*$BG$2,"-")</f>
        <v>192.5</v>
      </c>
      <c r="AM130" s="32">
        <f>IFERROR('σ и σw, МПа'!Z130*$BG$2,"-")</f>
        <v>185.5</v>
      </c>
      <c r="AN130" s="32">
        <f>IFERROR('σ и σw, МПа'!AA130*$BG$2,"-")</f>
        <v>178.5</v>
      </c>
      <c r="AO130" s="32" t="str">
        <f>IFERROR('σ и σw, МПа'!AB130*$BG$2,"-")</f>
        <v>-</v>
      </c>
      <c r="AP130" s="33" t="str">
        <f>IFERROR('σ и σw, МПа'!AC130*$BG$2,"-")</f>
        <v>-</v>
      </c>
      <c r="AQ130" s="31">
        <f>IFERROR('σ и σw, МПа'!Q130*$BH$2,"-")</f>
        <v>484.00000000000006</v>
      </c>
      <c r="AR130" s="32">
        <f>IFERROR('σ и σw, МПа'!R130*$BH$2,"-")</f>
        <v>467.50000000000006</v>
      </c>
      <c r="AS130" s="32">
        <f>IFERROR('σ и σw, МПа'!S130*$BH$2,"-")</f>
        <v>456.50000000000006</v>
      </c>
      <c r="AT130" s="32">
        <f>IFERROR('σ и σw, МПа'!T130*$BH$2,"-")</f>
        <v>429.00000000000006</v>
      </c>
      <c r="AU130" s="32">
        <f>IFERROR('σ и σw, МПа'!U130*$BH$2,"-")</f>
        <v>401.50000000000006</v>
      </c>
      <c r="AV130" s="32">
        <f>IFERROR('σ и σw, МПа'!V130*$BH$2,"-")</f>
        <v>379.50000000000006</v>
      </c>
      <c r="AW130" s="32">
        <f>IFERROR('σ и σw, МПа'!W130*$BH$2,"-")</f>
        <v>355.3</v>
      </c>
      <c r="AX130" s="32">
        <f>IFERROR('σ и σw, МПа'!X130*$BH$2,"-")</f>
        <v>323.40000000000003</v>
      </c>
      <c r="AY130" s="32">
        <f>IFERROR('σ и σw, МПа'!Y130*$BH$2,"-")</f>
        <v>302.5</v>
      </c>
      <c r="AZ130" s="32">
        <f>IFERROR('σ и σw, МПа'!Z130*$BH$2,"-")</f>
        <v>291.5</v>
      </c>
      <c r="BA130" s="32">
        <f>IFERROR('σ и σw, МПа'!AA130*$BH$2,"-")</f>
        <v>280.5</v>
      </c>
      <c r="BB130" s="32" t="str">
        <f>IFERROR('σ и σw, МПа'!AB130*$BH$2,"-")</f>
        <v>-</v>
      </c>
      <c r="BC130" s="33" t="str">
        <f>IFERROR('σ и σw, МПа'!AC130*$BH$2,"-")</f>
        <v>-</v>
      </c>
    </row>
    <row r="131" spans="1:55" ht="25.5" x14ac:dyDescent="0.25">
      <c r="A131" s="10" t="str">
        <f>INDEX('Обработка исходного'!B:B,ROW($B$3)+4*(ROW($B131)-ROW($B$3)))</f>
        <v>Сталь легированная</v>
      </c>
      <c r="B131" s="47" t="str">
        <f>INDEX('Обработка исходного'!D:D,ROW($B$3)+4*(ROW($B131)-ROW($B$3)))</f>
        <v>30ХМА</v>
      </c>
      <c r="C131" s="27" t="str">
        <f>'Rp0,2, МПа'!C131</f>
        <v>Заготовки крепежных деталей толщиной или диаметром от 100 до 200 мм, КП490*</v>
      </c>
      <c r="D131" s="31">
        <f>IFERROR('σ и σw, МПа'!D131*$BE$2,"-")</f>
        <v>316.61538461538458</v>
      </c>
      <c r="E131" s="32">
        <f>IFERROR('σ и σw, МПа'!E131*$BE$2,"-")</f>
        <v>311.23076923076917</v>
      </c>
      <c r="F131" s="32">
        <f>IFERROR('σ и σw, МПа'!F131*$BE$2,"-")</f>
        <v>305.84615384615381</v>
      </c>
      <c r="G131" s="32">
        <f>IFERROR('σ и σw, МПа'!G131*$BE$2,"-")</f>
        <v>301</v>
      </c>
      <c r="H131" s="32">
        <f>IFERROR('σ и σw, МПа'!H131*$BE$2,"-")</f>
        <v>290.23076923076917</v>
      </c>
      <c r="I131" s="32">
        <f>IFERROR('σ и σw, МПа'!I131*$BE$2,"-")</f>
        <v>284.84615384615381</v>
      </c>
      <c r="J131" s="32">
        <f>IFERROR('σ и σw, МПа'!J131*$BE$2,"-")</f>
        <v>284.84615384615381</v>
      </c>
      <c r="K131" s="32">
        <f>IFERROR('σ и σw, МПа'!K131*$BE$2,"-")</f>
        <v>279.46153846153845</v>
      </c>
      <c r="L131" s="32">
        <f>IFERROR('σ и σw, МПа'!L131*$BE$2,"-")</f>
        <v>269.23076923076917</v>
      </c>
      <c r="M131" s="32">
        <f>IFERROR('σ и σw, МПа'!M131*$BE$2,"-")</f>
        <v>248.2307692307692</v>
      </c>
      <c r="N131" s="32">
        <f>IFERROR('σ и σw, МПа'!N131*$BE$2,"-")</f>
        <v>221.84615384615381</v>
      </c>
      <c r="O131" s="32" t="str">
        <f>IFERROR('σ и σw, МПа'!O131*$BE$2,"-")</f>
        <v>-</v>
      </c>
      <c r="P131" s="33" t="str">
        <f>IFERROR('σ и σw, МПа'!P131*$BE$2,"-")</f>
        <v>-</v>
      </c>
      <c r="Q131" s="31">
        <f>IFERROR('σ и σw, МПа'!D131*$BF$2,"-")</f>
        <v>407.07692307692304</v>
      </c>
      <c r="R131" s="32">
        <f>IFERROR('σ и σw, МПа'!E131*$BF$2,"-")</f>
        <v>400.15384615384613</v>
      </c>
      <c r="S131" s="32">
        <f>IFERROR('σ и σw, МПа'!F131*$BF$2,"-")</f>
        <v>393.23076923076923</v>
      </c>
      <c r="T131" s="32">
        <f>IFERROR('σ и σw, МПа'!G131*$BF$2,"-")</f>
        <v>387</v>
      </c>
      <c r="U131" s="32">
        <f>IFERROR('σ и σw, МПа'!H131*$BF$2,"-")</f>
        <v>373.15384615384613</v>
      </c>
      <c r="V131" s="32">
        <f>IFERROR('σ и σw, МПа'!I131*$BF$2,"-")</f>
        <v>366.23076923076923</v>
      </c>
      <c r="W131" s="32">
        <f>IFERROR('σ и σw, МПа'!J131*$BF$2,"-")</f>
        <v>366.23076923076923</v>
      </c>
      <c r="X131" s="32">
        <f>IFERROR('σ и σw, МПа'!K131*$BF$2,"-")</f>
        <v>359.30769230769232</v>
      </c>
      <c r="Y131" s="32">
        <f>IFERROR('σ и σw, МПа'!L131*$BF$2,"-")</f>
        <v>346.15384615384613</v>
      </c>
      <c r="Z131" s="32">
        <f>IFERROR('σ и σw, МПа'!M131*$BF$2,"-")</f>
        <v>319.15384615384613</v>
      </c>
      <c r="AA131" s="32">
        <f>IFERROR('σ и σw, МПа'!N131*$BF$2,"-")</f>
        <v>285.23076923076923</v>
      </c>
      <c r="AB131" s="32" t="str">
        <f>IFERROR('σ и σw, МПа'!O131*$BF$2,"-")</f>
        <v>-</v>
      </c>
      <c r="AC131" s="33" t="str">
        <f>IFERROR('σ и σw, МПа'!P131*$BF$2,"-")</f>
        <v>-</v>
      </c>
      <c r="AD131" s="31">
        <f>IFERROR('σ и σw, МПа'!Q131*$BG$2,"-")</f>
        <v>343</v>
      </c>
      <c r="AE131" s="32">
        <f>IFERROR('σ и σw, МПа'!R131*$BG$2,"-")</f>
        <v>343</v>
      </c>
      <c r="AF131" s="32">
        <f>IFERROR('σ и σw, МПа'!S131*$BG$2,"-")</f>
        <v>322.7</v>
      </c>
      <c r="AG131" s="32">
        <f>IFERROR('σ и σw, МПа'!T131*$BG$2,"-")</f>
        <v>308.7</v>
      </c>
      <c r="AH131" s="32">
        <f>IFERROR('σ и σw, МПа'!U131*$BG$2,"-")</f>
        <v>281.39999999999998</v>
      </c>
      <c r="AI131" s="32">
        <f>IFERROR('σ и σw, МПа'!V131*$BG$2,"-")</f>
        <v>267.39999999999998</v>
      </c>
      <c r="AJ131" s="32">
        <f>IFERROR('σ и σw, МПа'!W131*$BG$2,"-")</f>
        <v>256.89999999999998</v>
      </c>
      <c r="AK131" s="32">
        <f>IFERROR('σ и σw, МПа'!X131*$BG$2,"-")</f>
        <v>240.1</v>
      </c>
      <c r="AL131" s="32">
        <f>IFERROR('σ и σw, МПа'!Y131*$BG$2,"-")</f>
        <v>226.1</v>
      </c>
      <c r="AM131" s="32">
        <f>IFERROR('σ и σw, МПа'!Z131*$BG$2,"-")</f>
        <v>212.79999999999998</v>
      </c>
      <c r="AN131" s="32">
        <f>IFERROR('σ и σw, МПа'!AA131*$BG$2,"-")</f>
        <v>205.79999999999998</v>
      </c>
      <c r="AO131" s="32" t="str">
        <f>IFERROR('σ и σw, МПа'!AB131*$BG$2,"-")</f>
        <v>-</v>
      </c>
      <c r="AP131" s="33" t="str">
        <f>IFERROR('σ и σw, МПа'!AC131*$BG$2,"-")</f>
        <v>-</v>
      </c>
      <c r="AQ131" s="31">
        <f>IFERROR('σ и σw, МПа'!Q131*$BH$2,"-")</f>
        <v>539</v>
      </c>
      <c r="AR131" s="32">
        <f>IFERROR('σ и σw, МПа'!R131*$BH$2,"-")</f>
        <v>539</v>
      </c>
      <c r="AS131" s="32">
        <f>IFERROR('σ и σw, МПа'!S131*$BH$2,"-")</f>
        <v>507.1</v>
      </c>
      <c r="AT131" s="32">
        <f>IFERROR('σ и σw, МПа'!T131*$BH$2,"-")</f>
        <v>485.1</v>
      </c>
      <c r="AU131" s="32">
        <f>IFERROR('σ и σw, МПа'!U131*$BH$2,"-")</f>
        <v>442.20000000000005</v>
      </c>
      <c r="AV131" s="32">
        <f>IFERROR('σ и σw, МПа'!V131*$BH$2,"-")</f>
        <v>420.20000000000005</v>
      </c>
      <c r="AW131" s="32">
        <f>IFERROR('σ и σw, МПа'!W131*$BH$2,"-")</f>
        <v>403.70000000000005</v>
      </c>
      <c r="AX131" s="32">
        <f>IFERROR('σ и σw, МПа'!X131*$BH$2,"-")</f>
        <v>377.3</v>
      </c>
      <c r="AY131" s="32">
        <f>IFERROR('σ и σw, МПа'!Y131*$BH$2,"-")</f>
        <v>355.3</v>
      </c>
      <c r="AZ131" s="32">
        <f>IFERROR('σ и σw, МПа'!Z131*$BH$2,"-")</f>
        <v>334.40000000000003</v>
      </c>
      <c r="BA131" s="32">
        <f>IFERROR('σ и σw, МПа'!AA131*$BH$2,"-")</f>
        <v>323.40000000000003</v>
      </c>
      <c r="BB131" s="32" t="str">
        <f>IFERROR('σ и σw, МПа'!AB131*$BH$2,"-")</f>
        <v>-</v>
      </c>
      <c r="BC131" s="33" t="str">
        <f>IFERROR('σ и σw, МПа'!AC131*$BH$2,"-")</f>
        <v>-</v>
      </c>
    </row>
    <row r="132" spans="1:55" ht="25.5" x14ac:dyDescent="0.25">
      <c r="A132" s="10" t="str">
        <f>INDEX('Обработка исходного'!B:B,ROW($B$3)+4*(ROW($B132)-ROW($B$3)))</f>
        <v>Сталь легированная</v>
      </c>
      <c r="B132" s="47" t="str">
        <f>INDEX('Обработка исходного'!D:D,ROW($B$3)+4*(ROW($B132)-ROW($B$3)))</f>
        <v>30ХМА</v>
      </c>
      <c r="C132" s="27" t="str">
        <f>'Rp0,2, МПа'!C132</f>
        <v>Заготовки крепежных деталей толщиной или диаметром до 100 мм КП590*</v>
      </c>
      <c r="D132" s="31">
        <f>IFERROR('σ и σw, МПа'!D132*$BE$2,"-")</f>
        <v>396.30769230769232</v>
      </c>
      <c r="E132" s="32">
        <f>IFERROR('σ и σw, МПа'!E132*$BE$2,"-")</f>
        <v>385.53846153846149</v>
      </c>
      <c r="F132" s="32">
        <f>IFERROR('σ и σw, МПа'!F132*$BE$2,"-")</f>
        <v>385.53846153846149</v>
      </c>
      <c r="G132" s="32">
        <f>IFERROR('σ и σw, МПа'!G132*$BE$2,"-")</f>
        <v>369.92307692307691</v>
      </c>
      <c r="H132" s="32">
        <f>IFERROR('σ и σw, МПа'!H132*$BE$2,"-")</f>
        <v>364</v>
      </c>
      <c r="I132" s="32">
        <f>IFERROR('σ и σw, МПа'!I132*$BE$2,"-")</f>
        <v>359.15384615384613</v>
      </c>
      <c r="J132" s="32">
        <f>IFERROR('σ и σw, МПа'!J132*$BE$2,"-")</f>
        <v>353.76923076923072</v>
      </c>
      <c r="K132" s="32">
        <f>IFERROR('σ и σw, МПа'!K132*$BE$2,"-")</f>
        <v>348.38461538461536</v>
      </c>
      <c r="L132" s="32">
        <f>IFERROR('σ и σw, МПа'!L132*$BE$2,"-")</f>
        <v>343.53846153846155</v>
      </c>
      <c r="M132" s="32">
        <f>IFERROR('σ и σw, МПа'!M132*$BE$2,"-")</f>
        <v>301</v>
      </c>
      <c r="N132" s="32">
        <f>IFERROR('σ и σw, МПа'!N132*$BE$2,"-")</f>
        <v>269.23076923076917</v>
      </c>
      <c r="O132" s="32" t="str">
        <f>IFERROR('σ и σw, МПа'!O132*$BE$2,"-")</f>
        <v>-</v>
      </c>
      <c r="P132" s="33" t="str">
        <f>IFERROR('σ и σw, МПа'!P132*$BE$2,"-")</f>
        <v>-</v>
      </c>
      <c r="Q132" s="31">
        <f>IFERROR('σ и σw, МПа'!D132*$BF$2,"-")</f>
        <v>509.5384615384616</v>
      </c>
      <c r="R132" s="32">
        <f>IFERROR('σ и σw, МПа'!E132*$BF$2,"-")</f>
        <v>495.69230769230768</v>
      </c>
      <c r="S132" s="32">
        <f>IFERROR('σ и σw, МПа'!F132*$BF$2,"-")</f>
        <v>495.69230769230768</v>
      </c>
      <c r="T132" s="32">
        <f>IFERROR('σ и σw, МПа'!G132*$BF$2,"-")</f>
        <v>475.61538461538464</v>
      </c>
      <c r="U132" s="32">
        <f>IFERROR('σ и σw, МПа'!H132*$BF$2,"-")</f>
        <v>468</v>
      </c>
      <c r="V132" s="32">
        <f>IFERROR('σ и σw, МПа'!I132*$BF$2,"-")</f>
        <v>461.76923076923077</v>
      </c>
      <c r="W132" s="32">
        <f>IFERROR('σ и σw, МПа'!J132*$BF$2,"-")</f>
        <v>454.84615384615381</v>
      </c>
      <c r="X132" s="32">
        <f>IFERROR('σ и σw, МПа'!K132*$BF$2,"-")</f>
        <v>447.92307692307691</v>
      </c>
      <c r="Y132" s="32">
        <f>IFERROR('σ и σw, МПа'!L132*$BF$2,"-")</f>
        <v>441.69230769230768</v>
      </c>
      <c r="Z132" s="32">
        <f>IFERROR('σ и σw, МПа'!M132*$BF$2,"-")</f>
        <v>387</v>
      </c>
      <c r="AA132" s="32">
        <f>IFERROR('σ и σw, МПа'!N132*$BF$2,"-")</f>
        <v>346.15384615384613</v>
      </c>
      <c r="AB132" s="32" t="str">
        <f>IFERROR('σ и σw, МПа'!O132*$BF$2,"-")</f>
        <v>-</v>
      </c>
      <c r="AC132" s="33" t="str">
        <f>IFERROR('σ и σw, МПа'!P132*$BF$2,"-")</f>
        <v>-</v>
      </c>
      <c r="AD132" s="31">
        <f>IFERROR('σ и σw, МПа'!Q132*$BG$2,"-")</f>
        <v>413</v>
      </c>
      <c r="AE132" s="32">
        <f>IFERROR('σ и σw, МПа'!R132*$BG$2,"-")</f>
        <v>398.29999999999995</v>
      </c>
      <c r="AF132" s="32">
        <f>IFERROR('σ и σw, МПа'!S132*$BG$2,"-")</f>
        <v>391.29999999999995</v>
      </c>
      <c r="AG132" s="32">
        <f>IFERROR('σ и σw, МПа'!T132*$BG$2,"-")</f>
        <v>357</v>
      </c>
      <c r="AH132" s="32">
        <f>IFERROR('σ и σw, МПа'!U132*$BG$2,"-")</f>
        <v>322.7</v>
      </c>
      <c r="AI132" s="32">
        <f>IFERROR('σ и σw, МПа'!V132*$BG$2,"-")</f>
        <v>336.7</v>
      </c>
      <c r="AJ132" s="32">
        <f>IFERROR('σ и σw, МПа'!W132*$BG$2,"-")</f>
        <v>288.39999999999998</v>
      </c>
      <c r="AK132" s="32">
        <f>IFERROR('σ и σw, МПа'!X132*$BG$2,"-")</f>
        <v>274.39999999999998</v>
      </c>
      <c r="AL132" s="32">
        <f>IFERROR('σ и σw, МПа'!Y132*$BG$2,"-")</f>
        <v>274.39999999999998</v>
      </c>
      <c r="AM132" s="32">
        <f>IFERROR('σ и σw, МПа'!Z132*$BG$2,"-")</f>
        <v>247.1</v>
      </c>
      <c r="AN132" s="32">
        <f>IFERROR('σ и σw, МПа'!AA132*$BG$2,"-")</f>
        <v>240.1</v>
      </c>
      <c r="AO132" s="32" t="str">
        <f>IFERROR('σ и σw, МПа'!AB132*$BG$2,"-")</f>
        <v>-</v>
      </c>
      <c r="AP132" s="33" t="str">
        <f>IFERROR('σ и σw, МПа'!AC132*$BG$2,"-")</f>
        <v>-</v>
      </c>
      <c r="AQ132" s="31">
        <f>IFERROR('σ и σw, МПа'!Q132*$BH$2,"-")</f>
        <v>649</v>
      </c>
      <c r="AR132" s="32">
        <f>IFERROR('σ и σw, МПа'!R132*$BH$2,"-")</f>
        <v>625.90000000000009</v>
      </c>
      <c r="AS132" s="32">
        <f>IFERROR('σ и σw, МПа'!S132*$BH$2,"-")</f>
        <v>614.90000000000009</v>
      </c>
      <c r="AT132" s="32">
        <f>IFERROR('σ и σw, МПа'!T132*$BH$2,"-")</f>
        <v>561</v>
      </c>
      <c r="AU132" s="32">
        <f>IFERROR('σ и σw, МПа'!U132*$BH$2,"-")</f>
        <v>507.1</v>
      </c>
      <c r="AV132" s="32">
        <f>IFERROR('σ и σw, МПа'!V132*$BH$2,"-")</f>
        <v>529.1</v>
      </c>
      <c r="AW132" s="32">
        <f>IFERROR('σ и σw, МПа'!W132*$BH$2,"-")</f>
        <v>453.20000000000005</v>
      </c>
      <c r="AX132" s="32">
        <f>IFERROR('σ и σw, МПа'!X132*$BH$2,"-")</f>
        <v>431.20000000000005</v>
      </c>
      <c r="AY132" s="32">
        <f>IFERROR('σ и σw, МПа'!Y132*$BH$2,"-")</f>
        <v>431.20000000000005</v>
      </c>
      <c r="AZ132" s="32">
        <f>IFERROR('σ и σw, МПа'!Z132*$BH$2,"-")</f>
        <v>388.3</v>
      </c>
      <c r="BA132" s="32">
        <f>IFERROR('σ и σw, МПа'!AA132*$BH$2,"-")</f>
        <v>377.3</v>
      </c>
      <c r="BB132" s="32" t="str">
        <f>IFERROR('σ и σw, МПа'!AB132*$BH$2,"-")</f>
        <v>-</v>
      </c>
      <c r="BC132" s="33" t="str">
        <f>IFERROR('σ и σw, МПа'!AC132*$BH$2,"-")</f>
        <v>-</v>
      </c>
    </row>
    <row r="133" spans="1:55" ht="25.5" x14ac:dyDescent="0.25">
      <c r="A133" s="10" t="str">
        <f>INDEX('Обработка исходного'!B:B,ROW($B$3)+4*(ROW($B133)-ROW($B$3)))</f>
        <v>Сталь легированная</v>
      </c>
      <c r="B133" s="47" t="str">
        <f>INDEX('Обработка исходного'!D:D,ROW($B$3)+4*(ROW($B133)-ROW($B$3)))</f>
        <v>30ХМА</v>
      </c>
      <c r="C133" s="27" t="str">
        <f>'Rp0,2, МПа'!C133</f>
        <v>Заготовки крепежных деталей толщиной или диаметром до 300 мм, КП640*</v>
      </c>
      <c r="D133" s="31">
        <f>IFERROR('σ и σw, МПа'!D133*$BE$2,"-")</f>
        <v>422.69230769230762</v>
      </c>
      <c r="E133" s="32">
        <f>IFERROR('σ и σw, МПа'!E133*$BE$2,"-")</f>
        <v>417.30769230769232</v>
      </c>
      <c r="F133" s="32">
        <f>IFERROR('σ и σw, МПа'!F133*$BE$2,"-")</f>
        <v>406.53846153846149</v>
      </c>
      <c r="G133" s="32">
        <f>IFERROR('σ и σw, МПа'!G133*$BE$2,"-")</f>
        <v>401.69230769230762</v>
      </c>
      <c r="H133" s="32">
        <f>IFERROR('σ и σw, МПа'!H133*$BE$2,"-")</f>
        <v>380.15384615384613</v>
      </c>
      <c r="I133" s="32">
        <f>IFERROR('σ и σw, МПа'!I133*$BE$2,"-")</f>
        <v>375.30769230769232</v>
      </c>
      <c r="J133" s="32">
        <f>IFERROR('σ и σw, МПа'!J133*$BE$2,"-")</f>
        <v>369.92307692307691</v>
      </c>
      <c r="K133" s="32">
        <f>IFERROR('σ и σw, МПа'!K133*$BE$2,"-")</f>
        <v>369.92307692307691</v>
      </c>
      <c r="L133" s="32">
        <f>IFERROR('σ и σw, МПа'!L133*$BE$2,"-")</f>
        <v>360.23076923076923</v>
      </c>
      <c r="M133" s="32">
        <f>IFERROR('σ и σw, МПа'!M133*$BE$2,"-")</f>
        <v>322</v>
      </c>
      <c r="N133" s="32">
        <f>IFERROR('σ и σw, МПа'!N133*$BE$2,"-")</f>
        <v>285.38461538461536</v>
      </c>
      <c r="O133" s="32" t="str">
        <f>IFERROR('σ и σw, МПа'!O133*$BE$2,"-")</f>
        <v>-</v>
      </c>
      <c r="P133" s="33" t="str">
        <f>IFERROR('σ и σw, МПа'!P133*$BE$2,"-")</f>
        <v>-</v>
      </c>
      <c r="Q133" s="31">
        <f>IFERROR('σ и σw, МПа'!D133*$BF$2,"-")</f>
        <v>543.46153846153845</v>
      </c>
      <c r="R133" s="32">
        <f>IFERROR('σ и σw, МПа'!E133*$BF$2,"-")</f>
        <v>536.53846153846155</v>
      </c>
      <c r="S133" s="32">
        <f>IFERROR('σ и σw, МПа'!F133*$BF$2,"-")</f>
        <v>522.69230769230762</v>
      </c>
      <c r="T133" s="32">
        <f>IFERROR('σ и σw, МПа'!G133*$BF$2,"-")</f>
        <v>516.46153846153845</v>
      </c>
      <c r="U133" s="32">
        <f>IFERROR('σ и σw, МПа'!H133*$BF$2,"-")</f>
        <v>488.76923076923077</v>
      </c>
      <c r="V133" s="32">
        <f>IFERROR('σ и σw, МПа'!I133*$BF$2,"-")</f>
        <v>482.5384615384616</v>
      </c>
      <c r="W133" s="32">
        <f>IFERROR('σ и σw, МПа'!J133*$BF$2,"-")</f>
        <v>475.61538461538464</v>
      </c>
      <c r="X133" s="32">
        <f>IFERROR('σ и σw, МПа'!K133*$BF$2,"-")</f>
        <v>475.61538461538464</v>
      </c>
      <c r="Y133" s="32">
        <f>IFERROR('σ и σw, МПа'!L133*$BF$2,"-")</f>
        <v>463.15384615384619</v>
      </c>
      <c r="Z133" s="32">
        <f>IFERROR('σ и σw, МПа'!M133*$BF$2,"-")</f>
        <v>414</v>
      </c>
      <c r="AA133" s="32">
        <f>IFERROR('σ и σw, МПа'!N133*$BF$2,"-")</f>
        <v>366.92307692307691</v>
      </c>
      <c r="AB133" s="32" t="str">
        <f>IFERROR('σ и σw, МПа'!O133*$BF$2,"-")</f>
        <v>-</v>
      </c>
      <c r="AC133" s="33" t="str">
        <f>IFERROR('σ и σw, МПа'!P133*$BF$2,"-")</f>
        <v>-</v>
      </c>
      <c r="AD133" s="31">
        <f>IFERROR('σ и σw, МПа'!Q133*$BG$2,"-")</f>
        <v>448</v>
      </c>
      <c r="AE133" s="32">
        <f>IFERROR('σ и σw, МПа'!R133*$BG$2,"-")</f>
        <v>431.9</v>
      </c>
      <c r="AF133" s="32">
        <f>IFERROR('σ и σw, МПа'!S133*$BG$2,"-")</f>
        <v>425.59999999999997</v>
      </c>
      <c r="AG133" s="32">
        <f>IFERROR('σ и σw, МПа'!T133*$BG$2,"-")</f>
        <v>397.59999999999997</v>
      </c>
      <c r="AH133" s="32">
        <f>IFERROR('σ и σw, МПа'!U133*$BG$2,"-")</f>
        <v>370.29999999999995</v>
      </c>
      <c r="AI133" s="32">
        <f>IFERROR('σ и σw, МПа'!V133*$BG$2,"-")</f>
        <v>336</v>
      </c>
      <c r="AJ133" s="32">
        <f>IFERROR('σ и σw, МПа'!W133*$BG$2,"-")</f>
        <v>322.7</v>
      </c>
      <c r="AK133" s="32">
        <f>IFERROR('σ и σw, МПа'!X133*$BG$2,"-")</f>
        <v>308.7</v>
      </c>
      <c r="AL133" s="32">
        <f>IFERROR('σ и σw, МПа'!Y133*$BG$2,"-")</f>
        <v>308.7</v>
      </c>
      <c r="AM133" s="32">
        <f>IFERROR('σ и σw, МПа'!Z133*$BG$2,"-")</f>
        <v>288.39999999999998</v>
      </c>
      <c r="AN133" s="32">
        <f>IFERROR('σ и σw, МПа'!AA133*$BG$2,"-")</f>
        <v>267.39999999999998</v>
      </c>
      <c r="AO133" s="32" t="str">
        <f>IFERROR('σ и σw, МПа'!AB133*$BG$2,"-")</f>
        <v>-</v>
      </c>
      <c r="AP133" s="33" t="str">
        <f>IFERROR('σ и σw, МПа'!AC133*$BG$2,"-")</f>
        <v>-</v>
      </c>
      <c r="AQ133" s="31">
        <f>IFERROR('σ и σw, МПа'!Q133*$BH$2,"-")</f>
        <v>704</v>
      </c>
      <c r="AR133" s="32">
        <f>IFERROR('σ и σw, МПа'!R133*$BH$2,"-")</f>
        <v>678.7</v>
      </c>
      <c r="AS133" s="32">
        <f>IFERROR('σ и σw, МПа'!S133*$BH$2,"-")</f>
        <v>668.80000000000007</v>
      </c>
      <c r="AT133" s="32">
        <f>IFERROR('σ и σw, МПа'!T133*$BH$2,"-")</f>
        <v>624.80000000000007</v>
      </c>
      <c r="AU133" s="32">
        <f>IFERROR('σ и σw, МПа'!U133*$BH$2,"-")</f>
        <v>581.90000000000009</v>
      </c>
      <c r="AV133" s="32">
        <f>IFERROR('σ и σw, МПа'!V133*$BH$2,"-")</f>
        <v>528</v>
      </c>
      <c r="AW133" s="32">
        <f>IFERROR('σ и σw, МПа'!W133*$BH$2,"-")</f>
        <v>507.1</v>
      </c>
      <c r="AX133" s="32">
        <f>IFERROR('σ и σw, МПа'!X133*$BH$2,"-")</f>
        <v>485.1</v>
      </c>
      <c r="AY133" s="32">
        <f>IFERROR('σ и σw, МПа'!Y133*$BH$2,"-")</f>
        <v>485.1</v>
      </c>
      <c r="AZ133" s="32">
        <f>IFERROR('σ и σw, МПа'!Z133*$BH$2,"-")</f>
        <v>453.20000000000005</v>
      </c>
      <c r="BA133" s="32">
        <f>IFERROR('σ и σw, МПа'!AA133*$BH$2,"-")</f>
        <v>420.20000000000005</v>
      </c>
      <c r="BB133" s="32" t="str">
        <f>IFERROR('σ и σw, МПа'!AB133*$BH$2,"-")</f>
        <v>-</v>
      </c>
      <c r="BC133" s="33" t="str">
        <f>IFERROR('σ и σw, МПа'!AC133*$BH$2,"-")</f>
        <v>-</v>
      </c>
    </row>
    <row r="134" spans="1:55" x14ac:dyDescent="0.25">
      <c r="A134" s="10" t="str">
        <f>INDEX('Обработка исходного'!B:B,ROW($B$3)+4*(ROW($B134)-ROW($B$3)))</f>
        <v>Сталь легированная</v>
      </c>
      <c r="B134" s="47" t="str">
        <f>INDEX('Обработка исходного'!D:D,ROW($B$3)+4*(ROW($B134)-ROW($B$3)))</f>
        <v>30ХМА</v>
      </c>
      <c r="C134" s="27" t="str">
        <f>'Rp0,2, МПа'!C134</f>
        <v>Прутки и полосы толщиной или диаметром до 80 мм</v>
      </c>
      <c r="D134" s="31">
        <f>IFERROR('σ и σw, МПа'!D134*$BE$2,"-")</f>
        <v>501.84615384615381</v>
      </c>
      <c r="E134" s="32">
        <f>IFERROR('σ и σw, МПа'!E134*$BE$2,"-")</f>
        <v>491.07692307692304</v>
      </c>
      <c r="F134" s="32">
        <f>IFERROR('σ и σw, МПа'!F134*$BE$2,"-")</f>
        <v>486.23076923076923</v>
      </c>
      <c r="G134" s="32">
        <f>IFERROR('σ и σw, МПа'!G134*$BE$2,"-")</f>
        <v>470.07692307692304</v>
      </c>
      <c r="H134" s="32">
        <f>IFERROR('σ и σw, МПа'!H134*$BE$2,"-")</f>
        <v>454.4615384615384</v>
      </c>
      <c r="I134" s="32">
        <f>IFERROR('σ и σw, МПа'!I134*$BE$2,"-")</f>
        <v>454.4615384615384</v>
      </c>
      <c r="J134" s="32">
        <f>IFERROR('σ и σw, МПа'!J134*$BE$2,"-")</f>
        <v>443.69230769230762</v>
      </c>
      <c r="K134" s="32">
        <f>IFERROR('σ и σw, МПа'!K134*$BE$2,"-")</f>
        <v>443.69230769230762</v>
      </c>
      <c r="L134" s="32">
        <f>IFERROR('σ и σw, МПа'!L134*$BE$2,"-")</f>
        <v>432.92307692307691</v>
      </c>
      <c r="M134" s="32">
        <f>IFERROR('σ и σw, МПа'!M134*$BE$2,"-")</f>
        <v>380.15384615384613</v>
      </c>
      <c r="N134" s="32">
        <f>IFERROR('σ и σw, МПа'!N134*$BE$2,"-")</f>
        <v>343.53846153846155</v>
      </c>
      <c r="O134" s="32" t="str">
        <f>IFERROR('σ и σw, МПа'!O134*$BE$2,"-")</f>
        <v>-</v>
      </c>
      <c r="P134" s="33" t="str">
        <f>IFERROR('σ и σw, МПа'!P134*$BE$2,"-")</f>
        <v>-</v>
      </c>
      <c r="Q134" s="31">
        <f>IFERROR('σ и σw, МПа'!D134*$BF$2,"-")</f>
        <v>645.23076923076928</v>
      </c>
      <c r="R134" s="32">
        <f>IFERROR('σ и σw, МПа'!E134*$BF$2,"-")</f>
        <v>631.38461538461536</v>
      </c>
      <c r="S134" s="32">
        <f>IFERROR('σ и σw, МПа'!F134*$BF$2,"-")</f>
        <v>625.15384615384619</v>
      </c>
      <c r="T134" s="32">
        <f>IFERROR('σ и σw, МПа'!G134*$BF$2,"-")</f>
        <v>604.38461538461536</v>
      </c>
      <c r="U134" s="32">
        <f>IFERROR('σ и σw, МПа'!H134*$BF$2,"-")</f>
        <v>584.30769230769226</v>
      </c>
      <c r="V134" s="32">
        <f>IFERROR('σ и σw, МПа'!I134*$BF$2,"-")</f>
        <v>584.30769230769226</v>
      </c>
      <c r="W134" s="32">
        <f>IFERROR('σ и σw, МПа'!J134*$BF$2,"-")</f>
        <v>570.46153846153845</v>
      </c>
      <c r="X134" s="32">
        <f>IFERROR('σ и σw, МПа'!K134*$BF$2,"-")</f>
        <v>570.46153846153845</v>
      </c>
      <c r="Y134" s="32">
        <f>IFERROR('σ и σw, МПа'!L134*$BF$2,"-")</f>
        <v>556.61538461538464</v>
      </c>
      <c r="Z134" s="32">
        <f>IFERROR('σ и σw, МПа'!M134*$BF$2,"-")</f>
        <v>488.76923076923077</v>
      </c>
      <c r="AA134" s="32">
        <f>IFERROR('σ и σw, МПа'!N134*$BF$2,"-")</f>
        <v>441.69230769230768</v>
      </c>
      <c r="AB134" s="32" t="str">
        <f>IFERROR('σ и σw, МПа'!O134*$BF$2,"-")</f>
        <v>-</v>
      </c>
      <c r="AC134" s="33" t="str">
        <f>IFERROR('σ и σw, МПа'!P134*$BF$2,"-")</f>
        <v>-</v>
      </c>
      <c r="AD134" s="31">
        <f>IFERROR('σ и σw, МПа'!Q134*$BG$2,"-")</f>
        <v>515.19999999999993</v>
      </c>
      <c r="AE134" s="32">
        <f>IFERROR('σ и σw, МПа'!R134*$BG$2,"-")</f>
        <v>501.2</v>
      </c>
      <c r="AF134" s="32">
        <f>IFERROR('σ и σw, МПа'!S134*$BG$2,"-")</f>
        <v>487.9</v>
      </c>
      <c r="AG134" s="32">
        <f>IFERROR('σ и σw, МПа'!T134*$BG$2,"-")</f>
        <v>459.9</v>
      </c>
      <c r="AH134" s="32">
        <f>IFERROR('σ и σw, МПа'!U134*$BG$2,"-")</f>
        <v>425.59999999999997</v>
      </c>
      <c r="AI134" s="32">
        <f>IFERROR('σ и σw, МПа'!V134*$BG$2,"-")</f>
        <v>425.59999999999997</v>
      </c>
      <c r="AJ134" s="32">
        <f>IFERROR('σ и σw, МПа'!W134*$BG$2,"-")</f>
        <v>418.59999999999997</v>
      </c>
      <c r="AK134" s="32">
        <f>IFERROR('σ и σw, МПа'!X134*$BG$2,"-")</f>
        <v>418.59999999999997</v>
      </c>
      <c r="AL134" s="32">
        <f>IFERROR('σ и σw, МПа'!Y134*$BG$2,"-")</f>
        <v>418.59999999999997</v>
      </c>
      <c r="AM134" s="32">
        <f>IFERROR('σ и σw, МПа'!Z134*$BG$2,"-")</f>
        <v>391.29999999999995</v>
      </c>
      <c r="AN134" s="32">
        <f>IFERROR('σ и σw, МПа'!AA134*$BG$2,"-")</f>
        <v>364</v>
      </c>
      <c r="AO134" s="32" t="str">
        <f>IFERROR('σ и σw, МПа'!AB134*$BG$2,"-")</f>
        <v>-</v>
      </c>
      <c r="AP134" s="33" t="str">
        <f>IFERROR('σ и σw, МПа'!AC134*$BG$2,"-")</f>
        <v>-</v>
      </c>
      <c r="AQ134" s="31">
        <f>IFERROR('σ и σw, МПа'!Q134*$BH$2,"-")</f>
        <v>809.6</v>
      </c>
      <c r="AR134" s="32">
        <f>IFERROR('σ и σw, МПа'!R134*$BH$2,"-")</f>
        <v>787.6</v>
      </c>
      <c r="AS134" s="32">
        <f>IFERROR('σ и σw, МПа'!S134*$BH$2,"-")</f>
        <v>766.7</v>
      </c>
      <c r="AT134" s="32">
        <f>IFERROR('σ и σw, МПа'!T134*$BH$2,"-")</f>
        <v>722.7</v>
      </c>
      <c r="AU134" s="32">
        <f>IFERROR('σ и σw, МПа'!U134*$BH$2,"-")</f>
        <v>668.80000000000007</v>
      </c>
      <c r="AV134" s="32">
        <f>IFERROR('σ и σw, МПа'!V134*$BH$2,"-")</f>
        <v>668.80000000000007</v>
      </c>
      <c r="AW134" s="32">
        <f>IFERROR('σ и σw, МПа'!W134*$BH$2,"-")</f>
        <v>657.80000000000007</v>
      </c>
      <c r="AX134" s="32">
        <f>IFERROR('σ и σw, МПа'!X134*$BH$2,"-")</f>
        <v>657.80000000000007</v>
      </c>
      <c r="AY134" s="32">
        <f>IFERROR('σ и σw, МПа'!Y134*$BH$2,"-")</f>
        <v>657.80000000000007</v>
      </c>
      <c r="AZ134" s="32">
        <f>IFERROR('σ и σw, МПа'!Z134*$BH$2,"-")</f>
        <v>614.90000000000009</v>
      </c>
      <c r="BA134" s="32">
        <f>IFERROR('σ и σw, МПа'!AA134*$BH$2,"-")</f>
        <v>572</v>
      </c>
      <c r="BB134" s="32" t="str">
        <f>IFERROR('σ и σw, МПа'!AB134*$BH$2,"-")</f>
        <v>-</v>
      </c>
      <c r="BC134" s="33" t="str">
        <f>IFERROR('σ и σw, МПа'!AC134*$BH$2,"-")</f>
        <v>-</v>
      </c>
    </row>
    <row r="135" spans="1:55" ht="25.5" x14ac:dyDescent="0.25">
      <c r="A135" s="10" t="str">
        <f>INDEX('Обработка исходного'!B:B,ROW($B$3)+4*(ROW($B135)-ROW($B$3)))</f>
        <v>Сталь легированная</v>
      </c>
      <c r="B135" s="47" t="str">
        <f>INDEX('Обработка исходного'!D:D,ROW($B$3)+4*(ROW($B135)-ROW($B$3)))</f>
        <v>30ХМА</v>
      </c>
      <c r="C135" s="27" t="str">
        <f>'Rp0,2, МПа'!C135</f>
        <v>Прутки и полосы толщиной или диаметром от 80 мм до 150 мм</v>
      </c>
      <c r="D135" s="31">
        <f>IFERROR('σ и σw, МПа'!D135*$BE$2,"-")</f>
        <v>501.84615384615381</v>
      </c>
      <c r="E135" s="32">
        <f>IFERROR('σ и σw, МПа'!E135*$BE$2,"-")</f>
        <v>491.07692307692304</v>
      </c>
      <c r="F135" s="32">
        <f>IFERROR('σ и σw, МПа'!F135*$BE$2,"-")</f>
        <v>486.23076923076923</v>
      </c>
      <c r="G135" s="32">
        <f>IFERROR('σ и σw, МПа'!G135*$BE$2,"-")</f>
        <v>470.07692307692304</v>
      </c>
      <c r="H135" s="32">
        <f>IFERROR('σ и σw, МПа'!H135*$BE$2,"-")</f>
        <v>454.4615384615384</v>
      </c>
      <c r="I135" s="32">
        <f>IFERROR('σ и σw, МПа'!I135*$BE$2,"-")</f>
        <v>454.4615384615384</v>
      </c>
      <c r="J135" s="32">
        <f>IFERROR('σ и σw, МПа'!J135*$BE$2,"-")</f>
        <v>443.69230769230762</v>
      </c>
      <c r="K135" s="32">
        <f>IFERROR('σ и σw, МПа'!K135*$BE$2,"-")</f>
        <v>443.69230769230762</v>
      </c>
      <c r="L135" s="32">
        <f>IFERROR('σ и σw, МПа'!L135*$BE$2,"-")</f>
        <v>432.92307692307691</v>
      </c>
      <c r="M135" s="32">
        <f>IFERROR('σ и σw, МПа'!M135*$BE$2,"-")</f>
        <v>380.15384615384613</v>
      </c>
      <c r="N135" s="32">
        <f>IFERROR('σ и σw, МПа'!N135*$BE$2,"-")</f>
        <v>343.53846153846155</v>
      </c>
      <c r="O135" s="32" t="str">
        <f>IFERROR('σ и σw, МПа'!O135*$BE$2,"-")</f>
        <v>-</v>
      </c>
      <c r="P135" s="33" t="str">
        <f>IFERROR('σ и σw, МПа'!P135*$BE$2,"-")</f>
        <v>-</v>
      </c>
      <c r="Q135" s="31">
        <f>IFERROR('σ и σw, МПа'!D135*$BF$2,"-")</f>
        <v>645.23076923076928</v>
      </c>
      <c r="R135" s="32">
        <f>IFERROR('σ и σw, МПа'!E135*$BF$2,"-")</f>
        <v>631.38461538461536</v>
      </c>
      <c r="S135" s="32">
        <f>IFERROR('σ и σw, МПа'!F135*$BF$2,"-")</f>
        <v>625.15384615384619</v>
      </c>
      <c r="T135" s="32">
        <f>IFERROR('σ и σw, МПа'!G135*$BF$2,"-")</f>
        <v>604.38461538461536</v>
      </c>
      <c r="U135" s="32">
        <f>IFERROR('σ и σw, МПа'!H135*$BF$2,"-")</f>
        <v>584.30769230769226</v>
      </c>
      <c r="V135" s="32">
        <f>IFERROR('σ и σw, МПа'!I135*$BF$2,"-")</f>
        <v>584.30769230769226</v>
      </c>
      <c r="W135" s="32">
        <f>IFERROR('σ и σw, МПа'!J135*$BF$2,"-")</f>
        <v>570.46153846153845</v>
      </c>
      <c r="X135" s="32">
        <f>IFERROR('σ и σw, МПа'!K135*$BF$2,"-")</f>
        <v>570.46153846153845</v>
      </c>
      <c r="Y135" s="32">
        <f>IFERROR('σ и σw, МПа'!L135*$BF$2,"-")</f>
        <v>556.61538461538464</v>
      </c>
      <c r="Z135" s="32">
        <f>IFERROR('σ и σw, МПа'!M135*$BF$2,"-")</f>
        <v>488.76923076923077</v>
      </c>
      <c r="AA135" s="32">
        <f>IFERROR('σ и σw, МПа'!N135*$BF$2,"-")</f>
        <v>441.69230769230768</v>
      </c>
      <c r="AB135" s="32" t="str">
        <f>IFERROR('σ и σw, МПа'!O135*$BF$2,"-")</f>
        <v>-</v>
      </c>
      <c r="AC135" s="33" t="str">
        <f>IFERROR('σ и σw, МПа'!P135*$BF$2,"-")</f>
        <v>-</v>
      </c>
      <c r="AD135" s="31">
        <f>IFERROR('σ и σw, МПа'!Q135*$BG$2,"-")</f>
        <v>515.19999999999993</v>
      </c>
      <c r="AE135" s="32">
        <f>IFERROR('σ и σw, МПа'!R135*$BG$2,"-")</f>
        <v>501.2</v>
      </c>
      <c r="AF135" s="32">
        <f>IFERROR('σ и σw, МПа'!S135*$BG$2,"-")</f>
        <v>487.9</v>
      </c>
      <c r="AG135" s="32">
        <f>IFERROR('σ и σw, МПа'!T135*$BG$2,"-")</f>
        <v>459.9</v>
      </c>
      <c r="AH135" s="32">
        <f>IFERROR('σ и σw, МПа'!U135*$BG$2,"-")</f>
        <v>425.59999999999997</v>
      </c>
      <c r="AI135" s="32">
        <f>IFERROR('σ и σw, МПа'!V135*$BG$2,"-")</f>
        <v>425.59999999999997</v>
      </c>
      <c r="AJ135" s="32">
        <f>IFERROR('σ и σw, МПа'!W135*$BG$2,"-")</f>
        <v>418.59999999999997</v>
      </c>
      <c r="AK135" s="32">
        <f>IFERROR('σ и σw, МПа'!X135*$BG$2,"-")</f>
        <v>418.59999999999997</v>
      </c>
      <c r="AL135" s="32">
        <f>IFERROR('σ и σw, МПа'!Y135*$BG$2,"-")</f>
        <v>418.59999999999997</v>
      </c>
      <c r="AM135" s="32">
        <f>IFERROR('σ и σw, МПа'!Z135*$BG$2,"-")</f>
        <v>391.29999999999995</v>
      </c>
      <c r="AN135" s="32">
        <f>IFERROR('σ и σw, МПа'!AA135*$BG$2,"-")</f>
        <v>364</v>
      </c>
      <c r="AO135" s="32" t="str">
        <f>IFERROR('σ и σw, МПа'!AB135*$BG$2,"-")</f>
        <v>-</v>
      </c>
      <c r="AP135" s="33" t="str">
        <f>IFERROR('σ и σw, МПа'!AC135*$BG$2,"-")</f>
        <v>-</v>
      </c>
      <c r="AQ135" s="31">
        <f>IFERROR('σ и σw, МПа'!Q135*$BH$2,"-")</f>
        <v>809.6</v>
      </c>
      <c r="AR135" s="32">
        <f>IFERROR('σ и σw, МПа'!R135*$BH$2,"-")</f>
        <v>787.6</v>
      </c>
      <c r="AS135" s="32">
        <f>IFERROR('σ и σw, МПа'!S135*$BH$2,"-")</f>
        <v>766.7</v>
      </c>
      <c r="AT135" s="32">
        <f>IFERROR('σ и σw, МПа'!T135*$BH$2,"-")</f>
        <v>722.7</v>
      </c>
      <c r="AU135" s="32">
        <f>IFERROR('σ и σw, МПа'!U135*$BH$2,"-")</f>
        <v>668.80000000000007</v>
      </c>
      <c r="AV135" s="32">
        <f>IFERROR('σ и σw, МПа'!V135*$BH$2,"-")</f>
        <v>668.80000000000007</v>
      </c>
      <c r="AW135" s="32">
        <f>IFERROR('σ и σw, МПа'!W135*$BH$2,"-")</f>
        <v>657.80000000000007</v>
      </c>
      <c r="AX135" s="32">
        <f>IFERROR('σ и σw, МПа'!X135*$BH$2,"-")</f>
        <v>657.80000000000007</v>
      </c>
      <c r="AY135" s="32">
        <f>IFERROR('σ и σw, МПа'!Y135*$BH$2,"-")</f>
        <v>657.80000000000007</v>
      </c>
      <c r="AZ135" s="32">
        <f>IFERROR('σ и σw, МПа'!Z135*$BH$2,"-")</f>
        <v>614.90000000000009</v>
      </c>
      <c r="BA135" s="32">
        <f>IFERROR('σ и σw, МПа'!AA135*$BH$2,"-")</f>
        <v>572</v>
      </c>
      <c r="BB135" s="32" t="str">
        <f>IFERROR('σ и σw, МПа'!AB135*$BH$2,"-")</f>
        <v>-</v>
      </c>
      <c r="BC135" s="33" t="str">
        <f>IFERROR('σ и σw, МПа'!AC135*$BH$2,"-")</f>
        <v>-</v>
      </c>
    </row>
    <row r="136" spans="1:55" ht="25.5" x14ac:dyDescent="0.25">
      <c r="A136" s="10" t="str">
        <f>INDEX('Обработка исходного'!B:B,ROW($B$3)+4*(ROW($B136)-ROW($B$3)))</f>
        <v>Сталь легированная</v>
      </c>
      <c r="B136" s="47" t="str">
        <f>INDEX('Обработка исходного'!D:D,ROW($B$3)+4*(ROW($B136)-ROW($B$3)))</f>
        <v>30ХМА</v>
      </c>
      <c r="C136" s="27" t="str">
        <f>'Rp0,2, МПа'!C136</f>
        <v>Прутки и полосы толщиной или диаметром от 150 до 250 мм</v>
      </c>
      <c r="D136" s="31">
        <f>IFERROR('σ и σw, МПа'!D136*$BE$2,"-")</f>
        <v>501.84615384615381</v>
      </c>
      <c r="E136" s="32">
        <f>IFERROR('σ и σw, МПа'!E136*$BE$2,"-")</f>
        <v>491.07692307692304</v>
      </c>
      <c r="F136" s="32">
        <f>IFERROR('σ и σw, МПа'!F136*$BE$2,"-")</f>
        <v>486.23076923076923</v>
      </c>
      <c r="G136" s="32">
        <f>IFERROR('σ и σw, МПа'!G136*$BE$2,"-")</f>
        <v>470.07692307692304</v>
      </c>
      <c r="H136" s="32">
        <f>IFERROR('σ и σw, МПа'!H136*$BE$2,"-")</f>
        <v>454.4615384615384</v>
      </c>
      <c r="I136" s="32">
        <f>IFERROR('σ и σw, МПа'!I136*$BE$2,"-")</f>
        <v>454.4615384615384</v>
      </c>
      <c r="J136" s="32">
        <f>IFERROR('σ и σw, МПа'!J136*$BE$2,"-")</f>
        <v>443.69230769230762</v>
      </c>
      <c r="K136" s="32">
        <f>IFERROR('σ и σw, МПа'!K136*$BE$2,"-")</f>
        <v>443.69230769230762</v>
      </c>
      <c r="L136" s="32">
        <f>IFERROR('σ и σw, МПа'!L136*$BE$2,"-")</f>
        <v>432.92307692307691</v>
      </c>
      <c r="M136" s="32">
        <f>IFERROR('σ и σw, МПа'!M136*$BE$2,"-")</f>
        <v>380.15384615384613</v>
      </c>
      <c r="N136" s="32">
        <f>IFERROR('σ и σw, МПа'!N136*$BE$2,"-")</f>
        <v>343.53846153846155</v>
      </c>
      <c r="O136" s="32" t="str">
        <f>IFERROR('σ и σw, МПа'!O136*$BE$2,"-")</f>
        <v>-</v>
      </c>
      <c r="P136" s="33" t="str">
        <f>IFERROR('σ и σw, МПа'!P136*$BE$2,"-")</f>
        <v>-</v>
      </c>
      <c r="Q136" s="31">
        <f>IFERROR('σ и σw, МПа'!D136*$BF$2,"-")</f>
        <v>645.23076923076928</v>
      </c>
      <c r="R136" s="32">
        <f>IFERROR('σ и σw, МПа'!E136*$BF$2,"-")</f>
        <v>631.38461538461536</v>
      </c>
      <c r="S136" s="32">
        <f>IFERROR('σ и σw, МПа'!F136*$BF$2,"-")</f>
        <v>625.15384615384619</v>
      </c>
      <c r="T136" s="32">
        <f>IFERROR('σ и σw, МПа'!G136*$BF$2,"-")</f>
        <v>604.38461538461536</v>
      </c>
      <c r="U136" s="32">
        <f>IFERROR('σ и σw, МПа'!H136*$BF$2,"-")</f>
        <v>584.30769230769226</v>
      </c>
      <c r="V136" s="32">
        <f>IFERROR('σ и σw, МПа'!I136*$BF$2,"-")</f>
        <v>584.30769230769226</v>
      </c>
      <c r="W136" s="32">
        <f>IFERROR('σ и σw, МПа'!J136*$BF$2,"-")</f>
        <v>570.46153846153845</v>
      </c>
      <c r="X136" s="32">
        <f>IFERROR('σ и σw, МПа'!K136*$BF$2,"-")</f>
        <v>570.46153846153845</v>
      </c>
      <c r="Y136" s="32">
        <f>IFERROR('σ и σw, МПа'!L136*$BF$2,"-")</f>
        <v>556.61538461538464</v>
      </c>
      <c r="Z136" s="32">
        <f>IFERROR('σ и σw, МПа'!M136*$BF$2,"-")</f>
        <v>488.76923076923077</v>
      </c>
      <c r="AA136" s="32">
        <f>IFERROR('σ и σw, МПа'!N136*$BF$2,"-")</f>
        <v>441.69230769230768</v>
      </c>
      <c r="AB136" s="32" t="str">
        <f>IFERROR('σ и σw, МПа'!O136*$BF$2,"-")</f>
        <v>-</v>
      </c>
      <c r="AC136" s="33" t="str">
        <f>IFERROR('σ и σw, МПа'!P136*$BF$2,"-")</f>
        <v>-</v>
      </c>
      <c r="AD136" s="31">
        <f>IFERROR('σ и σw, МПа'!Q136*$BG$2,"-")</f>
        <v>515.19999999999993</v>
      </c>
      <c r="AE136" s="32">
        <f>IFERROR('σ и σw, МПа'!R136*$BG$2,"-")</f>
        <v>501.2</v>
      </c>
      <c r="AF136" s="32">
        <f>IFERROR('σ и σw, МПа'!S136*$BG$2,"-")</f>
        <v>487.9</v>
      </c>
      <c r="AG136" s="32">
        <f>IFERROR('σ и σw, МПа'!T136*$BG$2,"-")</f>
        <v>459.9</v>
      </c>
      <c r="AH136" s="32">
        <f>IFERROR('σ и σw, МПа'!U136*$BG$2,"-")</f>
        <v>425.59999999999997</v>
      </c>
      <c r="AI136" s="32">
        <f>IFERROR('σ и σw, МПа'!V136*$BG$2,"-")</f>
        <v>425.59999999999997</v>
      </c>
      <c r="AJ136" s="32">
        <f>IFERROR('σ и σw, МПа'!W136*$BG$2,"-")</f>
        <v>418.59999999999997</v>
      </c>
      <c r="AK136" s="32">
        <f>IFERROR('σ и σw, МПа'!X136*$BG$2,"-")</f>
        <v>418.59999999999997</v>
      </c>
      <c r="AL136" s="32">
        <f>IFERROR('σ и σw, МПа'!Y136*$BG$2,"-")</f>
        <v>418.59999999999997</v>
      </c>
      <c r="AM136" s="32">
        <f>IFERROR('σ и σw, МПа'!Z136*$BG$2,"-")</f>
        <v>391.29999999999995</v>
      </c>
      <c r="AN136" s="32">
        <f>IFERROR('σ и σw, МПа'!AA136*$BG$2,"-")</f>
        <v>364</v>
      </c>
      <c r="AO136" s="32" t="str">
        <f>IFERROR('σ и σw, МПа'!AB136*$BG$2,"-")</f>
        <v>-</v>
      </c>
      <c r="AP136" s="33" t="str">
        <f>IFERROR('σ и σw, МПа'!AC136*$BG$2,"-")</f>
        <v>-</v>
      </c>
      <c r="AQ136" s="31">
        <f>IFERROR('σ и σw, МПа'!Q136*$BH$2,"-")</f>
        <v>809.6</v>
      </c>
      <c r="AR136" s="32">
        <f>IFERROR('σ и σw, МПа'!R136*$BH$2,"-")</f>
        <v>787.6</v>
      </c>
      <c r="AS136" s="32">
        <f>IFERROR('σ и σw, МПа'!S136*$BH$2,"-")</f>
        <v>766.7</v>
      </c>
      <c r="AT136" s="32">
        <f>IFERROR('σ и σw, МПа'!T136*$BH$2,"-")</f>
        <v>722.7</v>
      </c>
      <c r="AU136" s="32">
        <f>IFERROR('σ и σw, МПа'!U136*$BH$2,"-")</f>
        <v>668.80000000000007</v>
      </c>
      <c r="AV136" s="32">
        <f>IFERROR('σ и σw, МПа'!V136*$BH$2,"-")</f>
        <v>668.80000000000007</v>
      </c>
      <c r="AW136" s="32">
        <f>IFERROR('σ и σw, МПа'!W136*$BH$2,"-")</f>
        <v>657.80000000000007</v>
      </c>
      <c r="AX136" s="32">
        <f>IFERROR('σ и σw, МПа'!X136*$BH$2,"-")</f>
        <v>657.80000000000007</v>
      </c>
      <c r="AY136" s="32">
        <f>IFERROR('σ и σw, МПа'!Y136*$BH$2,"-")</f>
        <v>657.80000000000007</v>
      </c>
      <c r="AZ136" s="32">
        <f>IFERROR('σ и σw, МПа'!Z136*$BH$2,"-")</f>
        <v>614.90000000000009</v>
      </c>
      <c r="BA136" s="32">
        <f>IFERROR('σ и σw, МПа'!AA136*$BH$2,"-")</f>
        <v>572</v>
      </c>
      <c r="BB136" s="32" t="str">
        <f>IFERROR('σ и σw, МПа'!AB136*$BH$2,"-")</f>
        <v>-</v>
      </c>
      <c r="BC136" s="33" t="str">
        <f>IFERROR('σ и σw, МПа'!AC136*$BH$2,"-")</f>
        <v>-</v>
      </c>
    </row>
    <row r="137" spans="1:55" ht="25.5" x14ac:dyDescent="0.25">
      <c r="A137" s="10" t="str">
        <f>INDEX('Обработка исходного'!B:B,ROW($B$3)+4*(ROW($B137)-ROW($B$3)))</f>
        <v>Сталь легированная</v>
      </c>
      <c r="B137" s="47" t="str">
        <f>INDEX('Обработка исходного'!D:D,ROW($B$3)+4*(ROW($B137)-ROW($B$3)))</f>
        <v>35ХМ</v>
      </c>
      <c r="C137" s="27" t="str">
        <f>'Rp0,2, МПа'!C137</f>
        <v>Поковки толщиной или диаметром от 300 до 800 мм, КП245*</v>
      </c>
      <c r="D137" s="31">
        <f>IFERROR('σ и σw, МПа'!D137*$BE$2,"-")</f>
        <v>228.66666666666666</v>
      </c>
      <c r="E137" s="32">
        <f>IFERROR('σ и σw, МПа'!E137*$BE$2,"-")</f>
        <v>219.33333333333331</v>
      </c>
      <c r="F137" s="32">
        <f>IFERROR('σ и σw, МПа'!F137*$BE$2,"-")</f>
        <v>210.93333333333331</v>
      </c>
      <c r="G137" s="32">
        <f>IFERROR('σ и σw, МПа'!G137*$BE$2,"-")</f>
        <v>210.93333333333331</v>
      </c>
      <c r="H137" s="32">
        <f>IFERROR('σ и σw, МПа'!H137*$BE$2,"-")</f>
        <v>210.93333333333331</v>
      </c>
      <c r="I137" s="32">
        <f>IFERROR('σ и σw, МПа'!I137*$BE$2,"-")</f>
        <v>201.6</v>
      </c>
      <c r="J137" s="32">
        <f>IFERROR('σ и σw, МПа'!J137*$BE$2,"-")</f>
        <v>192.26666666666668</v>
      </c>
      <c r="K137" s="32">
        <f>IFERROR('σ и σw, МПа'!K137*$BE$2,"-")</f>
        <v>182.93333333333331</v>
      </c>
      <c r="L137" s="32">
        <f>IFERROR('σ и σw, МПа'!L137*$BE$2,"-")</f>
        <v>173.6</v>
      </c>
      <c r="M137" s="32">
        <f>IFERROR('σ и σw, МПа'!M137*$BE$2,"-")</f>
        <v>165.2</v>
      </c>
      <c r="N137" s="32">
        <f>IFERROR('σ и σw, МПа'!N137*$BE$2,"-")</f>
        <v>146.53333333333333</v>
      </c>
      <c r="O137" s="32" t="str">
        <f>IFERROR('σ и σw, МПа'!O137*$BE$2,"-")</f>
        <v>-</v>
      </c>
      <c r="P137" s="33" t="str">
        <f>IFERROR('σ и σw, МПа'!P137*$BE$2,"-")</f>
        <v>-</v>
      </c>
      <c r="Q137" s="31">
        <f>IFERROR('σ и σw, МПа'!D137*$BF$2,"-")</f>
        <v>294</v>
      </c>
      <c r="R137" s="32">
        <f>IFERROR('σ и σw, МПа'!E137*$BF$2,"-")</f>
        <v>282</v>
      </c>
      <c r="S137" s="32">
        <f>IFERROR('σ и σw, МПа'!F137*$BF$2,"-")</f>
        <v>271.2</v>
      </c>
      <c r="T137" s="32">
        <f>IFERROR('σ и σw, МПа'!G137*$BF$2,"-")</f>
        <v>271.2</v>
      </c>
      <c r="U137" s="32">
        <f>IFERROR('σ и σw, МПа'!H137*$BF$2,"-")</f>
        <v>271.2</v>
      </c>
      <c r="V137" s="32">
        <f>IFERROR('σ и σw, МПа'!I137*$BF$2,"-")</f>
        <v>259.2</v>
      </c>
      <c r="W137" s="32">
        <f>IFERROR('σ и σw, МПа'!J137*$BF$2,"-")</f>
        <v>247.20000000000002</v>
      </c>
      <c r="X137" s="32">
        <f>IFERROR('σ и σw, МПа'!K137*$BF$2,"-")</f>
        <v>235.2</v>
      </c>
      <c r="Y137" s="32">
        <f>IFERROR('σ и σw, МПа'!L137*$BF$2,"-")</f>
        <v>223.20000000000002</v>
      </c>
      <c r="Z137" s="32">
        <f>IFERROR('σ и σw, МПа'!M137*$BF$2,"-")</f>
        <v>212.4</v>
      </c>
      <c r="AA137" s="32">
        <f>IFERROR('σ и σw, МПа'!N137*$BF$2,"-")</f>
        <v>188.4</v>
      </c>
      <c r="AB137" s="32" t="str">
        <f>IFERROR('σ и σw, МПа'!O137*$BF$2,"-")</f>
        <v>-</v>
      </c>
      <c r="AC137" s="33" t="str">
        <f>IFERROR('σ и σw, МПа'!P137*$BF$2,"-")</f>
        <v>-</v>
      </c>
      <c r="AD137" s="31">
        <f>IFERROR('σ и σw, МПа'!Q137*$BG$2,"-")</f>
        <v>171.5</v>
      </c>
      <c r="AE137" s="32">
        <f>IFERROR('σ и σw, МПа'!R137*$BG$2,"-")</f>
        <v>164.5</v>
      </c>
      <c r="AF137" s="32">
        <f>IFERROR('σ и σw, МПа'!S137*$BG$2,"-")</f>
        <v>158.19999999999999</v>
      </c>
      <c r="AG137" s="32">
        <f>IFERROR('σ и σw, МПа'!T137*$BG$2,"-")</f>
        <v>158.19999999999999</v>
      </c>
      <c r="AH137" s="32">
        <f>IFERROR('σ и σw, МПа'!U137*$BG$2,"-")</f>
        <v>158.19999999999999</v>
      </c>
      <c r="AI137" s="32">
        <f>IFERROR('σ и σw, МПа'!V137*$BG$2,"-")</f>
        <v>151.19999999999999</v>
      </c>
      <c r="AJ137" s="32">
        <f>IFERROR('σ и σw, МПа'!W137*$BG$2,"-")</f>
        <v>144.19999999999999</v>
      </c>
      <c r="AK137" s="32">
        <f>IFERROR('σ и σw, МПа'!X137*$BG$2,"-")</f>
        <v>137.19999999999999</v>
      </c>
      <c r="AL137" s="32">
        <f>IFERROR('σ и σw, МПа'!Y137*$BG$2,"-")</f>
        <v>130.19999999999999</v>
      </c>
      <c r="AM137" s="32">
        <f>IFERROR('σ и σw, МПа'!Z137*$BG$2,"-")</f>
        <v>123.89999999999999</v>
      </c>
      <c r="AN137" s="32">
        <f>IFERROR('σ и σw, МПа'!AA137*$BG$2,"-")</f>
        <v>109.89999999999999</v>
      </c>
      <c r="AO137" s="32" t="str">
        <f>IFERROR('σ и σw, МПа'!AB137*$BG$2,"-")</f>
        <v>-</v>
      </c>
      <c r="AP137" s="33" t="str">
        <f>IFERROR('σ и σw, МПа'!AC137*$BG$2,"-")</f>
        <v>-</v>
      </c>
      <c r="AQ137" s="31">
        <f>IFERROR('σ и σw, МПа'!Q137*$BH$2,"-")</f>
        <v>269.5</v>
      </c>
      <c r="AR137" s="32">
        <f>IFERROR('σ и σw, МПа'!R137*$BH$2,"-")</f>
        <v>258.5</v>
      </c>
      <c r="AS137" s="32">
        <f>IFERROR('σ и σw, МПа'!S137*$BH$2,"-")</f>
        <v>248.60000000000002</v>
      </c>
      <c r="AT137" s="32">
        <f>IFERROR('σ и σw, МПа'!T137*$BH$2,"-")</f>
        <v>248.60000000000002</v>
      </c>
      <c r="AU137" s="32">
        <f>IFERROR('σ и σw, МПа'!U137*$BH$2,"-")</f>
        <v>248.60000000000002</v>
      </c>
      <c r="AV137" s="32">
        <f>IFERROR('σ и σw, МПа'!V137*$BH$2,"-")</f>
        <v>237.60000000000002</v>
      </c>
      <c r="AW137" s="32">
        <f>IFERROR('σ и σw, МПа'!W137*$BH$2,"-")</f>
        <v>226.60000000000002</v>
      </c>
      <c r="AX137" s="32">
        <f>IFERROR('σ и σw, МПа'!X137*$BH$2,"-")</f>
        <v>215.60000000000002</v>
      </c>
      <c r="AY137" s="32">
        <f>IFERROR('σ и σw, МПа'!Y137*$BH$2,"-")</f>
        <v>204.60000000000002</v>
      </c>
      <c r="AZ137" s="32">
        <f>IFERROR('σ и σw, МПа'!Z137*$BH$2,"-")</f>
        <v>194.70000000000002</v>
      </c>
      <c r="BA137" s="32">
        <f>IFERROR('σ и σw, МПа'!AA137*$BH$2,"-")</f>
        <v>172.70000000000002</v>
      </c>
      <c r="BB137" s="32" t="str">
        <f>IFERROR('σ и σw, МПа'!AB137*$BH$2,"-")</f>
        <v>-</v>
      </c>
      <c r="BC137" s="33" t="str">
        <f>IFERROR('σ и σw, МПа'!AC137*$BH$2,"-")</f>
        <v>-</v>
      </c>
    </row>
    <row r="138" spans="1:55" ht="25.5" x14ac:dyDescent="0.25">
      <c r="A138" s="10" t="str">
        <f>INDEX('Обработка исходного'!B:B,ROW($B$3)+4*(ROW($B138)-ROW($B$3)))</f>
        <v>Сталь легированная</v>
      </c>
      <c r="B138" s="47" t="str">
        <f>INDEX('Обработка исходного'!D:D,ROW($B$3)+4*(ROW($B138)-ROW($B$3)))</f>
        <v>35ХМ</v>
      </c>
      <c r="C138" s="27" t="str">
        <f>'Rp0,2, МПа'!C138</f>
        <v>Поковки толщиной или диаметром от 300 до 800 мм, КП275*</v>
      </c>
      <c r="D138" s="31">
        <f>IFERROR('σ и σw, МПа'!D138*$BE$2,"-")</f>
        <v>256.66666666666669</v>
      </c>
      <c r="E138" s="32">
        <f>IFERROR('σ и σw, МПа'!E138*$BE$2,"-")</f>
        <v>247.33333333333331</v>
      </c>
      <c r="F138" s="32">
        <f>IFERROR('σ и σw, МПа'!F138*$BE$2,"-")</f>
        <v>247.33333333333331</v>
      </c>
      <c r="G138" s="32">
        <f>IFERROR('σ и σw, МПа'!G138*$BE$2,"-")</f>
        <v>237.99999999999997</v>
      </c>
      <c r="H138" s="32">
        <f>IFERROR('σ и σw, МПа'!H138*$BE$2,"-")</f>
        <v>228.66666666666666</v>
      </c>
      <c r="I138" s="32">
        <f>IFERROR('σ и σw, МПа'!I138*$BE$2,"-")</f>
        <v>228.66666666666666</v>
      </c>
      <c r="J138" s="32">
        <f>IFERROR('σ и σw, МПа'!J138*$BE$2,"-")</f>
        <v>219.33333333333331</v>
      </c>
      <c r="K138" s="32">
        <f>IFERROR('σ и σw, МПа'!K138*$BE$2,"-")</f>
        <v>210.93333333333331</v>
      </c>
      <c r="L138" s="32">
        <f>IFERROR('σ и σw, МПа'!L138*$BE$2,"-")</f>
        <v>192.26666666666668</v>
      </c>
      <c r="M138" s="32">
        <f>IFERROR('σ и σw, МПа'!M138*$BE$2,"-")</f>
        <v>182.93333333333331</v>
      </c>
      <c r="N138" s="32">
        <f>IFERROR('σ и σw, МПа'!N138*$BE$2,"-")</f>
        <v>165.2</v>
      </c>
      <c r="O138" s="32" t="str">
        <f>IFERROR('σ и σw, МПа'!O138*$BE$2,"-")</f>
        <v>-</v>
      </c>
      <c r="P138" s="33" t="str">
        <f>IFERROR('σ и σw, МПа'!P138*$BE$2,"-")</f>
        <v>-</v>
      </c>
      <c r="Q138" s="31">
        <f>IFERROR('σ и σw, МПа'!D138*$BF$2,"-")</f>
        <v>330</v>
      </c>
      <c r="R138" s="32">
        <f>IFERROR('σ и σw, МПа'!E138*$BF$2,"-")</f>
        <v>318</v>
      </c>
      <c r="S138" s="32">
        <f>IFERROR('σ и σw, МПа'!F138*$BF$2,"-")</f>
        <v>318</v>
      </c>
      <c r="T138" s="32">
        <f>IFERROR('σ и σw, МПа'!G138*$BF$2,"-")</f>
        <v>306</v>
      </c>
      <c r="U138" s="32">
        <f>IFERROR('σ и σw, МПа'!H138*$BF$2,"-")</f>
        <v>294</v>
      </c>
      <c r="V138" s="32">
        <f>IFERROR('σ и σw, МПа'!I138*$BF$2,"-")</f>
        <v>294</v>
      </c>
      <c r="W138" s="32">
        <f>IFERROR('σ и σw, МПа'!J138*$BF$2,"-")</f>
        <v>282</v>
      </c>
      <c r="X138" s="32">
        <f>IFERROR('σ и σw, МПа'!K138*$BF$2,"-")</f>
        <v>271.2</v>
      </c>
      <c r="Y138" s="32">
        <f>IFERROR('σ и σw, МПа'!L138*$BF$2,"-")</f>
        <v>247.20000000000002</v>
      </c>
      <c r="Z138" s="32">
        <f>IFERROR('σ и σw, МПа'!M138*$BF$2,"-")</f>
        <v>235.2</v>
      </c>
      <c r="AA138" s="32">
        <f>IFERROR('σ и σw, МПа'!N138*$BF$2,"-")</f>
        <v>212.4</v>
      </c>
      <c r="AB138" s="32" t="str">
        <f>IFERROR('σ и σw, МПа'!O138*$BF$2,"-")</f>
        <v>-</v>
      </c>
      <c r="AC138" s="33" t="str">
        <f>IFERROR('σ и σw, МПа'!P138*$BF$2,"-")</f>
        <v>-</v>
      </c>
      <c r="AD138" s="31">
        <f>IFERROR('σ и σw, МПа'!Q138*$BG$2,"-")</f>
        <v>192.5</v>
      </c>
      <c r="AE138" s="32">
        <f>IFERROR('σ и σw, МПа'!R138*$BG$2,"-")</f>
        <v>185.5</v>
      </c>
      <c r="AF138" s="32">
        <f>IFERROR('σ и σw, МПа'!S138*$BG$2,"-")</f>
        <v>185.5</v>
      </c>
      <c r="AG138" s="32">
        <f>IFERROR('σ и σw, МПа'!T138*$BG$2,"-")</f>
        <v>178.5</v>
      </c>
      <c r="AH138" s="32">
        <f>IFERROR('σ и σw, МПа'!U138*$BG$2,"-")</f>
        <v>171.5</v>
      </c>
      <c r="AI138" s="32">
        <f>IFERROR('σ и σw, МПа'!V138*$BG$2,"-")</f>
        <v>171.5</v>
      </c>
      <c r="AJ138" s="32">
        <f>IFERROR('σ и σw, МПа'!W138*$BG$2,"-")</f>
        <v>164.5</v>
      </c>
      <c r="AK138" s="32">
        <f>IFERROR('σ и σw, МПа'!X138*$BG$2,"-")</f>
        <v>158.19999999999999</v>
      </c>
      <c r="AL138" s="32">
        <f>IFERROR('σ и σw, МПа'!Y138*$BG$2,"-")</f>
        <v>144.19999999999999</v>
      </c>
      <c r="AM138" s="32">
        <f>IFERROR('σ и σw, МПа'!Z138*$BG$2,"-")</f>
        <v>137.19999999999999</v>
      </c>
      <c r="AN138" s="32">
        <f>IFERROR('σ и σw, МПа'!AA138*$BG$2,"-")</f>
        <v>123.89999999999999</v>
      </c>
      <c r="AO138" s="32" t="str">
        <f>IFERROR('σ и σw, МПа'!AB138*$BG$2,"-")</f>
        <v>-</v>
      </c>
      <c r="AP138" s="33" t="str">
        <f>IFERROR('σ и σw, МПа'!AC138*$BG$2,"-")</f>
        <v>-</v>
      </c>
      <c r="AQ138" s="31">
        <f>IFERROR('σ и σw, МПа'!Q138*$BH$2,"-")</f>
        <v>302.5</v>
      </c>
      <c r="AR138" s="32">
        <f>IFERROR('σ и σw, МПа'!R138*$BH$2,"-")</f>
        <v>291.5</v>
      </c>
      <c r="AS138" s="32">
        <f>IFERROR('σ и σw, МПа'!S138*$BH$2,"-")</f>
        <v>291.5</v>
      </c>
      <c r="AT138" s="32">
        <f>IFERROR('σ и σw, МПа'!T138*$BH$2,"-")</f>
        <v>280.5</v>
      </c>
      <c r="AU138" s="32">
        <f>IFERROR('σ и σw, МПа'!U138*$BH$2,"-")</f>
        <v>269.5</v>
      </c>
      <c r="AV138" s="32">
        <f>IFERROR('σ и σw, МПа'!V138*$BH$2,"-")</f>
        <v>269.5</v>
      </c>
      <c r="AW138" s="32">
        <f>IFERROR('σ и σw, МПа'!W138*$BH$2,"-")</f>
        <v>258.5</v>
      </c>
      <c r="AX138" s="32">
        <f>IFERROR('σ и σw, МПа'!X138*$BH$2,"-")</f>
        <v>248.60000000000002</v>
      </c>
      <c r="AY138" s="32">
        <f>IFERROR('σ и σw, МПа'!Y138*$BH$2,"-")</f>
        <v>226.60000000000002</v>
      </c>
      <c r="AZ138" s="32">
        <f>IFERROR('σ и σw, МПа'!Z138*$BH$2,"-")</f>
        <v>215.60000000000002</v>
      </c>
      <c r="BA138" s="32">
        <f>IFERROR('σ и σw, МПа'!AA138*$BH$2,"-")</f>
        <v>194.70000000000002</v>
      </c>
      <c r="BB138" s="32" t="str">
        <f>IFERROR('σ и σw, МПа'!AB138*$BH$2,"-")</f>
        <v>-</v>
      </c>
      <c r="BC138" s="33" t="str">
        <f>IFERROR('σ и σw, МПа'!AC138*$BH$2,"-")</f>
        <v>-</v>
      </c>
    </row>
    <row r="139" spans="1:55" x14ac:dyDescent="0.25">
      <c r="A139" s="10" t="str">
        <f>INDEX('Обработка исходного'!B:B,ROW($B$3)+4*(ROW($B139)-ROW($B$3)))</f>
        <v>Сталь легированная</v>
      </c>
      <c r="B139" s="47" t="str">
        <f>INDEX('Обработка исходного'!D:D,ROW($B$3)+4*(ROW($B139)-ROW($B$3)))</f>
        <v>35ХМ</v>
      </c>
      <c r="C139" s="27" t="str">
        <f>'Rp0,2, МПа'!C139</f>
        <v>Поковки толщиной или диаметром до 800 мм, КП315*</v>
      </c>
      <c r="D139" s="31">
        <f>IFERROR('σ и σw, МПа'!D139*$BE$2,"-")</f>
        <v>294</v>
      </c>
      <c r="E139" s="32">
        <f>IFERROR('σ и σw, МПа'!E139*$BE$2,"-")</f>
        <v>283.73333333333329</v>
      </c>
      <c r="F139" s="32">
        <f>IFERROR('σ и σw, МПа'!F139*$BE$2,"-")</f>
        <v>274.39999999999998</v>
      </c>
      <c r="G139" s="32">
        <f>IFERROR('σ и σw, МПа'!G139*$BE$2,"-")</f>
        <v>274.39999999999998</v>
      </c>
      <c r="H139" s="32">
        <f>IFERROR('σ и σw, МПа'!H139*$BE$2,"-")</f>
        <v>265.06666666666666</v>
      </c>
      <c r="I139" s="32">
        <f>IFERROR('σ и σw, МПа'!I139*$BE$2,"-")</f>
        <v>256.66666666666669</v>
      </c>
      <c r="J139" s="32">
        <f>IFERROR('σ и σw, МПа'!J139*$BE$2,"-")</f>
        <v>247.33333333333331</v>
      </c>
      <c r="K139" s="32">
        <f>IFERROR('σ и σw, МПа'!K139*$BE$2,"-")</f>
        <v>228.66666666666666</v>
      </c>
      <c r="L139" s="32">
        <f>IFERROR('σ и σw, МПа'!L139*$BE$2,"-")</f>
        <v>219.33333333333331</v>
      </c>
      <c r="M139" s="32">
        <f>IFERROR('σ и σw, МПа'!M139*$BE$2,"-")</f>
        <v>210.93333333333331</v>
      </c>
      <c r="N139" s="32">
        <f>IFERROR('σ и σw, МПа'!N139*$BE$2,"-")</f>
        <v>182.93333333333331</v>
      </c>
      <c r="O139" s="32" t="str">
        <f>IFERROR('σ и σw, МПа'!O139*$BE$2,"-")</f>
        <v>-</v>
      </c>
      <c r="P139" s="33" t="str">
        <f>IFERROR('σ и σw, МПа'!P139*$BE$2,"-")</f>
        <v>-</v>
      </c>
      <c r="Q139" s="31">
        <f>IFERROR('σ и σw, МПа'!D139*$BF$2,"-")</f>
        <v>378</v>
      </c>
      <c r="R139" s="32">
        <f>IFERROR('σ и σw, МПа'!E139*$BF$2,"-")</f>
        <v>364.8</v>
      </c>
      <c r="S139" s="32">
        <f>IFERROR('σ и σw, МПа'!F139*$BF$2,"-")</f>
        <v>352.8</v>
      </c>
      <c r="T139" s="32">
        <f>IFERROR('σ и σw, МПа'!G139*$BF$2,"-")</f>
        <v>352.8</v>
      </c>
      <c r="U139" s="32">
        <f>IFERROR('σ и σw, МПа'!H139*$BF$2,"-")</f>
        <v>340.8</v>
      </c>
      <c r="V139" s="32">
        <f>IFERROR('σ и σw, МПа'!I139*$BF$2,"-")</f>
        <v>330</v>
      </c>
      <c r="W139" s="32">
        <f>IFERROR('σ и σw, МПа'!J139*$BF$2,"-")</f>
        <v>318</v>
      </c>
      <c r="X139" s="32">
        <f>IFERROR('σ и σw, МПа'!K139*$BF$2,"-")</f>
        <v>294</v>
      </c>
      <c r="Y139" s="32">
        <f>IFERROR('σ и σw, МПа'!L139*$BF$2,"-")</f>
        <v>282</v>
      </c>
      <c r="Z139" s="32">
        <f>IFERROR('σ и σw, МПа'!M139*$BF$2,"-")</f>
        <v>271.2</v>
      </c>
      <c r="AA139" s="32">
        <f>IFERROR('σ и σw, МПа'!N139*$BF$2,"-")</f>
        <v>235.2</v>
      </c>
      <c r="AB139" s="32" t="str">
        <f>IFERROR('σ и σw, МПа'!O139*$BF$2,"-")</f>
        <v>-</v>
      </c>
      <c r="AC139" s="33" t="str">
        <f>IFERROR('σ и σw, МПа'!P139*$BF$2,"-")</f>
        <v>-</v>
      </c>
      <c r="AD139" s="31">
        <f>IFERROR('σ и σw, МПа'!Q139*$BG$2,"-")</f>
        <v>220.5</v>
      </c>
      <c r="AE139" s="32">
        <f>IFERROR('σ и σw, МПа'!R139*$BG$2,"-")</f>
        <v>212.79999999999998</v>
      </c>
      <c r="AF139" s="32">
        <f>IFERROR('σ и σw, МПа'!S139*$BG$2,"-")</f>
        <v>205.79999999999998</v>
      </c>
      <c r="AG139" s="32">
        <f>IFERROR('σ и σw, МПа'!T139*$BG$2,"-")</f>
        <v>205.79999999999998</v>
      </c>
      <c r="AH139" s="32">
        <f>IFERROR('σ и σw, МПа'!U139*$BG$2,"-")</f>
        <v>198.79999999999998</v>
      </c>
      <c r="AI139" s="32">
        <f>IFERROR('σ и σw, МПа'!V139*$BG$2,"-")</f>
        <v>192.5</v>
      </c>
      <c r="AJ139" s="32">
        <f>IFERROR('σ и σw, МПа'!W139*$BG$2,"-")</f>
        <v>185.5</v>
      </c>
      <c r="AK139" s="32">
        <f>IFERROR('σ и σw, МПа'!X139*$BG$2,"-")</f>
        <v>171.5</v>
      </c>
      <c r="AL139" s="32">
        <f>IFERROR('σ и σw, МПа'!Y139*$BG$2,"-")</f>
        <v>164.5</v>
      </c>
      <c r="AM139" s="32">
        <f>IFERROR('σ и σw, МПа'!Z139*$BG$2,"-")</f>
        <v>158.19999999999999</v>
      </c>
      <c r="AN139" s="32">
        <f>IFERROR('σ и σw, МПа'!AA139*$BG$2,"-")</f>
        <v>137.19999999999999</v>
      </c>
      <c r="AO139" s="32" t="str">
        <f>IFERROR('σ и σw, МПа'!AB139*$BG$2,"-")</f>
        <v>-</v>
      </c>
      <c r="AP139" s="33" t="str">
        <f>IFERROR('σ и σw, МПа'!AC139*$BG$2,"-")</f>
        <v>-</v>
      </c>
      <c r="AQ139" s="31">
        <f>IFERROR('σ и σw, МПа'!Q139*$BH$2,"-")</f>
        <v>346.5</v>
      </c>
      <c r="AR139" s="32">
        <f>IFERROR('σ и σw, МПа'!R139*$BH$2,"-")</f>
        <v>334.40000000000003</v>
      </c>
      <c r="AS139" s="32">
        <f>IFERROR('σ и σw, МПа'!S139*$BH$2,"-")</f>
        <v>323.40000000000003</v>
      </c>
      <c r="AT139" s="32">
        <f>IFERROR('σ и σw, МПа'!T139*$BH$2,"-")</f>
        <v>323.40000000000003</v>
      </c>
      <c r="AU139" s="32">
        <f>IFERROR('σ и σw, МПа'!U139*$BH$2,"-")</f>
        <v>312.40000000000003</v>
      </c>
      <c r="AV139" s="32">
        <f>IFERROR('σ и σw, МПа'!V139*$BH$2,"-")</f>
        <v>302.5</v>
      </c>
      <c r="AW139" s="32">
        <f>IFERROR('σ и σw, МПа'!W139*$BH$2,"-")</f>
        <v>291.5</v>
      </c>
      <c r="AX139" s="32">
        <f>IFERROR('σ и σw, МПа'!X139*$BH$2,"-")</f>
        <v>269.5</v>
      </c>
      <c r="AY139" s="32">
        <f>IFERROR('σ и σw, МПа'!Y139*$BH$2,"-")</f>
        <v>258.5</v>
      </c>
      <c r="AZ139" s="32">
        <f>IFERROR('σ и σw, МПа'!Z139*$BH$2,"-")</f>
        <v>248.60000000000002</v>
      </c>
      <c r="BA139" s="32">
        <f>IFERROR('σ и σw, МПа'!AA139*$BH$2,"-")</f>
        <v>215.60000000000002</v>
      </c>
      <c r="BB139" s="32" t="str">
        <f>IFERROR('σ и σw, МПа'!AB139*$BH$2,"-")</f>
        <v>-</v>
      </c>
      <c r="BC139" s="33" t="str">
        <f>IFERROR('σ и σw, МПа'!AC139*$BH$2,"-")</f>
        <v>-</v>
      </c>
    </row>
    <row r="140" spans="1:55" x14ac:dyDescent="0.25">
      <c r="A140" s="10" t="str">
        <f>INDEX('Обработка исходного'!B:B,ROW($B$3)+4*(ROW($B140)-ROW($B$3)))</f>
        <v>Сталь легированная</v>
      </c>
      <c r="B140" s="47" t="str">
        <f>INDEX('Обработка исходного'!D:D,ROW($B$3)+4*(ROW($B140)-ROW($B$3)))</f>
        <v>35ХМ</v>
      </c>
      <c r="C140" s="27" t="str">
        <f>'Rp0,2, МПа'!C140</f>
        <v>Поковки толщиной или диаметром до 800 мм, КП345*</v>
      </c>
      <c r="D140" s="31">
        <f>IFERROR('σ и σw, МПа'!D140*$BE$2,"-")</f>
        <v>317.69230769230762</v>
      </c>
      <c r="E140" s="32">
        <f>IFERROR('σ и σw, МПа'!E140*$BE$2,"-")</f>
        <v>310.79999999999995</v>
      </c>
      <c r="F140" s="32">
        <f>IFERROR('σ и σw, МПа'!F140*$BE$2,"-")</f>
        <v>301.46666666666664</v>
      </c>
      <c r="G140" s="32">
        <f>IFERROR('σ и σw, МПа'!G140*$BE$2,"-")</f>
        <v>293.06666666666666</v>
      </c>
      <c r="H140" s="32">
        <f>IFERROR('σ и σw, МПа'!H140*$BE$2,"-")</f>
        <v>293.06666666666666</v>
      </c>
      <c r="I140" s="32">
        <f>IFERROR('σ и σw, МПа'!I140*$BE$2,"-")</f>
        <v>274.39999999999998</v>
      </c>
      <c r="J140" s="32">
        <f>IFERROR('σ и σw, МПа'!J140*$BE$2,"-")</f>
        <v>274.39999999999998</v>
      </c>
      <c r="K140" s="32">
        <f>IFERROR('σ и σw, МПа'!K140*$BE$2,"-")</f>
        <v>274.39999999999998</v>
      </c>
      <c r="L140" s="32">
        <f>IFERROR('σ и σw, МПа'!L140*$BE$2,"-")</f>
        <v>228.66666666666666</v>
      </c>
      <c r="M140" s="32">
        <f>IFERROR('σ и σw, МПа'!M140*$BE$2,"-")</f>
        <v>228.66666666666666</v>
      </c>
      <c r="N140" s="32">
        <f>IFERROR('σ и σw, МПа'!N140*$BE$2,"-")</f>
        <v>200.84615384615381</v>
      </c>
      <c r="O140" s="32" t="str">
        <f>IFERROR('σ и σw, МПа'!O140*$BE$2,"-")</f>
        <v>-</v>
      </c>
      <c r="P140" s="33" t="str">
        <f>IFERROR('σ и σw, МПа'!P140*$BE$2,"-")</f>
        <v>-</v>
      </c>
      <c r="Q140" s="31">
        <f>IFERROR('σ и σw, МПа'!D140*$BF$2,"-")</f>
        <v>408.46153846153845</v>
      </c>
      <c r="R140" s="32">
        <f>IFERROR('σ и σw, МПа'!E140*$BF$2,"-")</f>
        <v>399.6</v>
      </c>
      <c r="S140" s="32">
        <f>IFERROR('σ и σw, МПа'!F140*$BF$2,"-")</f>
        <v>387.6</v>
      </c>
      <c r="T140" s="32">
        <f>IFERROR('σ и σw, МПа'!G140*$BF$2,"-")</f>
        <v>376.8</v>
      </c>
      <c r="U140" s="32">
        <f>IFERROR('σ и σw, МПа'!H140*$BF$2,"-")</f>
        <v>376.8</v>
      </c>
      <c r="V140" s="32">
        <f>IFERROR('σ и σw, МПа'!I140*$BF$2,"-")</f>
        <v>352.8</v>
      </c>
      <c r="W140" s="32">
        <f>IFERROR('σ и σw, МПа'!J140*$BF$2,"-")</f>
        <v>352.8</v>
      </c>
      <c r="X140" s="32">
        <f>IFERROR('σ и σw, МПа'!K140*$BF$2,"-")</f>
        <v>352.8</v>
      </c>
      <c r="Y140" s="32">
        <f>IFERROR('σ и σw, МПа'!L140*$BF$2,"-")</f>
        <v>294</v>
      </c>
      <c r="Z140" s="32">
        <f>IFERROR('σ и σw, МПа'!M140*$BF$2,"-")</f>
        <v>294</v>
      </c>
      <c r="AA140" s="32">
        <f>IFERROR('σ и σw, МПа'!N140*$BF$2,"-")</f>
        <v>258.23076923076923</v>
      </c>
      <c r="AB140" s="32" t="str">
        <f>IFERROR('σ и σw, МПа'!O140*$BF$2,"-")</f>
        <v>-</v>
      </c>
      <c r="AC140" s="33" t="str">
        <f>IFERROR('σ и σw, МПа'!P140*$BF$2,"-")</f>
        <v>-</v>
      </c>
      <c r="AD140" s="31">
        <f>IFERROR('σ и σw, МПа'!Q140*$BG$2,"-")</f>
        <v>241.49999999999997</v>
      </c>
      <c r="AE140" s="32">
        <f>IFERROR('σ и σw, МПа'!R140*$BG$2,"-")</f>
        <v>233.1</v>
      </c>
      <c r="AF140" s="32">
        <f>IFERROR('σ и σw, МПа'!S140*$BG$2,"-")</f>
        <v>226.1</v>
      </c>
      <c r="AG140" s="32">
        <f>IFERROR('σ и σw, МПа'!T140*$BG$2,"-")</f>
        <v>219.79999999999998</v>
      </c>
      <c r="AH140" s="32">
        <f>IFERROR('σ и σw, МПа'!U140*$BG$2,"-")</f>
        <v>219.79999999999998</v>
      </c>
      <c r="AI140" s="32">
        <f>IFERROR('σ и σw, МПа'!V140*$BG$2,"-")</f>
        <v>205.79999999999998</v>
      </c>
      <c r="AJ140" s="32">
        <f>IFERROR('σ и σw, МПа'!W140*$BG$2,"-")</f>
        <v>205.79999999999998</v>
      </c>
      <c r="AK140" s="32">
        <f>IFERROR('σ и σw, МПа'!X140*$BG$2,"-")</f>
        <v>205.79999999999998</v>
      </c>
      <c r="AL140" s="32">
        <f>IFERROR('σ и σw, МПа'!Y140*$BG$2,"-")</f>
        <v>171.5</v>
      </c>
      <c r="AM140" s="32">
        <f>IFERROR('σ и σw, МПа'!Z140*$BG$2,"-")</f>
        <v>171.5</v>
      </c>
      <c r="AN140" s="32">
        <f>IFERROR('σ и σw, МПа'!AA140*$BG$2,"-")</f>
        <v>151.19999999999999</v>
      </c>
      <c r="AO140" s="32" t="str">
        <f>IFERROR('σ и σw, МПа'!AB140*$BG$2,"-")</f>
        <v>-</v>
      </c>
      <c r="AP140" s="33" t="str">
        <f>IFERROR('σ и σw, МПа'!AC140*$BG$2,"-")</f>
        <v>-</v>
      </c>
      <c r="AQ140" s="31">
        <f>IFERROR('σ и σw, МПа'!Q140*$BH$2,"-")</f>
        <v>379.50000000000006</v>
      </c>
      <c r="AR140" s="32">
        <f>IFERROR('σ и σw, МПа'!R140*$BH$2,"-")</f>
        <v>366.3</v>
      </c>
      <c r="AS140" s="32">
        <f>IFERROR('σ и σw, МПа'!S140*$BH$2,"-")</f>
        <v>355.3</v>
      </c>
      <c r="AT140" s="32">
        <f>IFERROR('σ и σw, МПа'!T140*$BH$2,"-")</f>
        <v>345.40000000000003</v>
      </c>
      <c r="AU140" s="32">
        <f>IFERROR('σ и σw, МПа'!U140*$BH$2,"-")</f>
        <v>345.40000000000003</v>
      </c>
      <c r="AV140" s="32">
        <f>IFERROR('σ и σw, МПа'!V140*$BH$2,"-")</f>
        <v>323.40000000000003</v>
      </c>
      <c r="AW140" s="32">
        <f>IFERROR('σ и σw, МПа'!W140*$BH$2,"-")</f>
        <v>323.40000000000003</v>
      </c>
      <c r="AX140" s="32">
        <f>IFERROR('σ и σw, МПа'!X140*$BH$2,"-")</f>
        <v>323.40000000000003</v>
      </c>
      <c r="AY140" s="32">
        <f>IFERROR('σ и σw, МПа'!Y140*$BH$2,"-")</f>
        <v>269.5</v>
      </c>
      <c r="AZ140" s="32">
        <f>IFERROR('σ и σw, МПа'!Z140*$BH$2,"-")</f>
        <v>269.5</v>
      </c>
      <c r="BA140" s="32">
        <f>IFERROR('σ и σw, МПа'!AA140*$BH$2,"-")</f>
        <v>237.60000000000002</v>
      </c>
      <c r="BB140" s="32" t="str">
        <f>IFERROR('σ и σw, МПа'!AB140*$BH$2,"-")</f>
        <v>-</v>
      </c>
      <c r="BC140" s="33" t="str">
        <f>IFERROR('σ и σw, МПа'!AC140*$BH$2,"-")</f>
        <v>-</v>
      </c>
    </row>
    <row r="141" spans="1:55" ht="25.5" x14ac:dyDescent="0.25">
      <c r="A141" s="10" t="str">
        <f>INDEX('Обработка исходного'!B:B,ROW($B$3)+4*(ROW($B141)-ROW($B$3)))</f>
        <v>Сталь легированная</v>
      </c>
      <c r="B141" s="47" t="str">
        <f>INDEX('Обработка исходного'!D:D,ROW($B$3)+4*(ROW($B141)-ROW($B$3)))</f>
        <v>35ХМ</v>
      </c>
      <c r="C141" s="27" t="str">
        <f>'Rp0,2, МПа'!C141</f>
        <v>Поковки толщиной или диаметром от 50 до 800 мм, КП395*</v>
      </c>
      <c r="D141" s="31">
        <f>IFERROR('σ и σw, МПа'!D141*$BE$2,"-")</f>
        <v>331.15384615384613</v>
      </c>
      <c r="E141" s="32">
        <f>IFERROR('σ и σw, МПа'!E141*$BE$2,"-")</f>
        <v>327.38461538461536</v>
      </c>
      <c r="F141" s="32">
        <f>IFERROR('σ и σw, МПа'!F141*$BE$2,"-")</f>
        <v>320.92307692307691</v>
      </c>
      <c r="G141" s="32">
        <f>IFERROR('σ и σw, МПа'!G141*$BE$2,"-")</f>
        <v>317.15384615384613</v>
      </c>
      <c r="H141" s="32">
        <f>IFERROR('σ и σw, МПа'!H141*$BE$2,"-")</f>
        <v>317.15384615384613</v>
      </c>
      <c r="I141" s="32">
        <f>IFERROR('σ и σw, МПа'!I141*$BE$2,"-")</f>
        <v>306.38461538461536</v>
      </c>
      <c r="J141" s="32">
        <f>IFERROR('σ и σw, МПа'!J141*$BE$2,"-")</f>
        <v>301</v>
      </c>
      <c r="K141" s="32">
        <f>IFERROR('σ и σw, МПа'!K141*$BE$2,"-")</f>
        <v>295.61538461538458</v>
      </c>
      <c r="L141" s="32">
        <f>IFERROR('σ и σw, МПа'!L141*$BE$2,"-")</f>
        <v>274.39999999999998</v>
      </c>
      <c r="M141" s="32">
        <f>IFERROR('σ и σw, МПа'!M141*$BE$2,"-")</f>
        <v>253.61538461538461</v>
      </c>
      <c r="N141" s="32">
        <f>IFERROR('σ и σw, МПа'!N141*$BE$2,"-")</f>
        <v>211.07692307692307</v>
      </c>
      <c r="O141" s="32" t="str">
        <f>IFERROR('σ и σw, МПа'!O141*$BE$2,"-")</f>
        <v>-</v>
      </c>
      <c r="P141" s="33" t="str">
        <f>IFERROR('σ и σw, МПа'!P141*$BE$2,"-")</f>
        <v>-</v>
      </c>
      <c r="Q141" s="31">
        <f>IFERROR('σ и σw, МПа'!D141*$BF$2,"-")</f>
        <v>425.76923076923072</v>
      </c>
      <c r="R141" s="32">
        <f>IFERROR('σ и σw, МПа'!E141*$BF$2,"-")</f>
        <v>420.92307692307691</v>
      </c>
      <c r="S141" s="32">
        <f>IFERROR('σ и σw, МПа'!F141*$BF$2,"-")</f>
        <v>412.61538461538464</v>
      </c>
      <c r="T141" s="32">
        <f>IFERROR('σ и σw, МПа'!G141*$BF$2,"-")</f>
        <v>407.76923076923072</v>
      </c>
      <c r="U141" s="32">
        <f>IFERROR('σ и σw, МПа'!H141*$BF$2,"-")</f>
        <v>407.76923076923072</v>
      </c>
      <c r="V141" s="32">
        <f>IFERROR('σ и σw, МПа'!I141*$BF$2,"-")</f>
        <v>393.92307692307691</v>
      </c>
      <c r="W141" s="32">
        <f>IFERROR('σ и σw, МПа'!J141*$BF$2,"-")</f>
        <v>387</v>
      </c>
      <c r="X141" s="32">
        <f>IFERROR('σ и σw, МПа'!K141*$BF$2,"-")</f>
        <v>380.07692307692309</v>
      </c>
      <c r="Y141" s="32">
        <f>IFERROR('σ и σw, МПа'!L141*$BF$2,"-")</f>
        <v>352.8</v>
      </c>
      <c r="Z141" s="32">
        <f>IFERROR('σ и σw, МПа'!M141*$BF$2,"-")</f>
        <v>326.07692307692309</v>
      </c>
      <c r="AA141" s="32">
        <f>IFERROR('σ и σw, МПа'!N141*$BF$2,"-")</f>
        <v>271.38461538461542</v>
      </c>
      <c r="AB141" s="32" t="str">
        <f>IFERROR('σ и σw, МПа'!O141*$BF$2,"-")</f>
        <v>-</v>
      </c>
      <c r="AC141" s="33" t="str">
        <f>IFERROR('σ и σw, МПа'!P141*$BF$2,"-")</f>
        <v>-</v>
      </c>
      <c r="AD141" s="31">
        <f>IFERROR('σ и σw, МПа'!Q141*$BG$2,"-")</f>
        <v>276.5</v>
      </c>
      <c r="AE141" s="32">
        <f>IFERROR('σ и σw, МПа'!R141*$BG$2,"-")</f>
        <v>276.5</v>
      </c>
      <c r="AF141" s="32">
        <f>IFERROR('σ и σw, МПа'!S141*$BG$2,"-")</f>
        <v>261.09999999999997</v>
      </c>
      <c r="AG141" s="32">
        <f>IFERROR('σ и σw, МПа'!T141*$BG$2,"-")</f>
        <v>254.1</v>
      </c>
      <c r="AH141" s="32">
        <f>IFERROR('σ и σw, МПа'!U141*$BG$2,"-")</f>
        <v>247.1</v>
      </c>
      <c r="AI141" s="32">
        <f>IFERROR('σ и σw, МПа'!V141*$BG$2,"-")</f>
        <v>240.1</v>
      </c>
      <c r="AJ141" s="32">
        <f>IFERROR('σ и σw, МПа'!W141*$BG$2,"-")</f>
        <v>233.1</v>
      </c>
      <c r="AK141" s="32">
        <f>IFERROR('σ и σw, МПа'!X141*$BG$2,"-")</f>
        <v>226.1</v>
      </c>
      <c r="AL141" s="32">
        <f>IFERROR('σ и σw, МПа'!Y141*$BG$2,"-")</f>
        <v>205.79999999999998</v>
      </c>
      <c r="AM141" s="32">
        <f>IFERROR('σ и σw, МПа'!Z141*$BG$2,"-")</f>
        <v>205.79999999999998</v>
      </c>
      <c r="AN141" s="32">
        <f>IFERROR('σ и σw, МПа'!AA141*$BG$2,"-")</f>
        <v>171.5</v>
      </c>
      <c r="AO141" s="32" t="str">
        <f>IFERROR('σ и σw, МПа'!AB141*$BG$2,"-")</f>
        <v>-</v>
      </c>
      <c r="AP141" s="33" t="str">
        <f>IFERROR('σ и σw, МПа'!AC141*$BG$2,"-")</f>
        <v>-</v>
      </c>
      <c r="AQ141" s="31">
        <f>IFERROR('σ и σw, МПа'!Q141*$BH$2,"-")</f>
        <v>434.50000000000006</v>
      </c>
      <c r="AR141" s="32">
        <f>IFERROR('σ и σw, МПа'!R141*$BH$2,"-")</f>
        <v>434.50000000000006</v>
      </c>
      <c r="AS141" s="32">
        <f>IFERROR('σ и σw, МПа'!S141*$BH$2,"-")</f>
        <v>410.3</v>
      </c>
      <c r="AT141" s="32">
        <f>IFERROR('σ и σw, МПа'!T141*$BH$2,"-")</f>
        <v>399.3</v>
      </c>
      <c r="AU141" s="32">
        <f>IFERROR('σ и σw, МПа'!U141*$BH$2,"-")</f>
        <v>388.3</v>
      </c>
      <c r="AV141" s="32">
        <f>IFERROR('σ и σw, МПа'!V141*$BH$2,"-")</f>
        <v>377.3</v>
      </c>
      <c r="AW141" s="32">
        <f>IFERROR('σ и σw, МПа'!W141*$BH$2,"-")</f>
        <v>366.3</v>
      </c>
      <c r="AX141" s="32">
        <f>IFERROR('σ и σw, МПа'!X141*$BH$2,"-")</f>
        <v>355.3</v>
      </c>
      <c r="AY141" s="32">
        <f>IFERROR('σ и σw, МПа'!Y141*$BH$2,"-")</f>
        <v>323.40000000000003</v>
      </c>
      <c r="AZ141" s="32">
        <f>IFERROR('σ и σw, МПа'!Z141*$BH$2,"-")</f>
        <v>323.40000000000003</v>
      </c>
      <c r="BA141" s="32">
        <f>IFERROR('σ и σw, МПа'!AA141*$BH$2,"-")</f>
        <v>269.5</v>
      </c>
      <c r="BB141" s="32" t="str">
        <f>IFERROR('σ и σw, МПа'!AB141*$BH$2,"-")</f>
        <v>-</v>
      </c>
      <c r="BC141" s="33" t="str">
        <f>IFERROR('σ и σw, МПа'!AC141*$BH$2,"-")</f>
        <v>-</v>
      </c>
    </row>
    <row r="142" spans="1:55" ht="25.5" x14ac:dyDescent="0.25">
      <c r="A142" s="10" t="str">
        <f>INDEX('Обработка исходного'!B:B,ROW($B$3)+4*(ROW($B142)-ROW($B$3)))</f>
        <v>Сталь легированная</v>
      </c>
      <c r="B142" s="47" t="str">
        <f>INDEX('Обработка исходного'!D:D,ROW($B$3)+4*(ROW($B142)-ROW($B$3)))</f>
        <v>35ХМ</v>
      </c>
      <c r="C142" s="27" t="str">
        <f>'Rp0,2, МПа'!C142</f>
        <v>Поковки толщиной или диаметром от 50 до 500 мм, КП440*</v>
      </c>
      <c r="D142" s="31">
        <f>IFERROR('σ и σw, МПа'!D142*$BE$2,"-")</f>
        <v>341.92307692307691</v>
      </c>
      <c r="E142" s="32">
        <f>IFERROR('σ и σw, МПа'!E142*$BE$2,"-")</f>
        <v>338.15384615384613</v>
      </c>
      <c r="F142" s="32">
        <f>IFERROR('σ и σw, МПа'!F142*$BE$2,"-")</f>
        <v>332.76923076923072</v>
      </c>
      <c r="G142" s="32">
        <f>IFERROR('σ и σw, МПа'!G142*$BE$2,"-")</f>
        <v>322</v>
      </c>
      <c r="H142" s="32">
        <f>IFERROR('σ и σw, МПа'!H142*$BE$2,"-")</f>
        <v>322</v>
      </c>
      <c r="I142" s="32">
        <f>IFERROR('σ и σw, МПа'!I142*$BE$2,"-")</f>
        <v>317.15384615384613</v>
      </c>
      <c r="J142" s="32">
        <f>IFERROR('σ и σw, МПа'!J142*$BE$2,"-")</f>
        <v>317.15384615384613</v>
      </c>
      <c r="K142" s="32">
        <f>IFERROR('σ и σw, МПа'!K142*$BE$2,"-")</f>
        <v>301</v>
      </c>
      <c r="L142" s="32">
        <f>IFERROR('σ и σw, МПа'!L142*$BE$2,"-")</f>
        <v>285.38461538461536</v>
      </c>
      <c r="M142" s="32">
        <f>IFERROR('σ и σw, МПа'!M142*$BE$2,"-")</f>
        <v>264.38461538461536</v>
      </c>
      <c r="N142" s="32">
        <f>IFERROR('σ и σw, МПа'!N142*$BE$2,"-")</f>
        <v>211.07692307692307</v>
      </c>
      <c r="O142" s="32" t="str">
        <f>IFERROR('σ и σw, МПа'!O142*$BE$2,"-")</f>
        <v>-</v>
      </c>
      <c r="P142" s="33" t="str">
        <f>IFERROR('σ и σw, МПа'!P142*$BE$2,"-")</f>
        <v>-</v>
      </c>
      <c r="Q142" s="31">
        <f>IFERROR('σ и σw, МПа'!D142*$BF$2,"-")</f>
        <v>439.61538461538464</v>
      </c>
      <c r="R142" s="32">
        <f>IFERROR('σ и σw, МПа'!E142*$BF$2,"-")</f>
        <v>434.76923076923072</v>
      </c>
      <c r="S142" s="32">
        <f>IFERROR('σ и σw, МПа'!F142*$BF$2,"-")</f>
        <v>427.84615384615381</v>
      </c>
      <c r="T142" s="32">
        <f>IFERROR('σ и σw, МПа'!G142*$BF$2,"-")</f>
        <v>414</v>
      </c>
      <c r="U142" s="32">
        <f>IFERROR('σ и σw, МПа'!H142*$BF$2,"-")</f>
        <v>414</v>
      </c>
      <c r="V142" s="32">
        <f>IFERROR('σ и σw, МПа'!I142*$BF$2,"-")</f>
        <v>407.76923076923072</v>
      </c>
      <c r="W142" s="32">
        <f>IFERROR('σ и σw, МПа'!J142*$BF$2,"-")</f>
        <v>407.76923076923072</v>
      </c>
      <c r="X142" s="32">
        <f>IFERROR('σ и σw, МПа'!K142*$BF$2,"-")</f>
        <v>387</v>
      </c>
      <c r="Y142" s="32">
        <f>IFERROR('σ и σw, МПа'!L142*$BF$2,"-")</f>
        <v>366.92307692307691</v>
      </c>
      <c r="Z142" s="32">
        <f>IFERROR('σ и σw, МПа'!M142*$BF$2,"-")</f>
        <v>339.92307692307691</v>
      </c>
      <c r="AA142" s="32">
        <f>IFERROR('σ и σw, МПа'!N142*$BF$2,"-")</f>
        <v>271.38461538461542</v>
      </c>
      <c r="AB142" s="32" t="str">
        <f>IFERROR('σ и σw, МПа'!O142*$BF$2,"-")</f>
        <v>-</v>
      </c>
      <c r="AC142" s="33" t="str">
        <f>IFERROR('σ и σw, МПа'!P142*$BF$2,"-")</f>
        <v>-</v>
      </c>
      <c r="AD142" s="31">
        <f>IFERROR('σ и σw, МПа'!Q142*$BG$2,"-")</f>
        <v>308</v>
      </c>
      <c r="AE142" s="32">
        <f>IFERROR('σ и σw, МПа'!R142*$BG$2,"-")</f>
        <v>302.39999999999998</v>
      </c>
      <c r="AF142" s="32">
        <f>IFERROR('σ и σw, МПа'!S142*$BG$2,"-")</f>
        <v>295.39999999999998</v>
      </c>
      <c r="AG142" s="32">
        <f>IFERROR('σ и σw, МПа'!T142*$BG$2,"-")</f>
        <v>288.39999999999998</v>
      </c>
      <c r="AH142" s="32">
        <f>IFERROR('σ и σw, МПа'!U142*$BG$2,"-")</f>
        <v>281.39999999999998</v>
      </c>
      <c r="AI142" s="32">
        <f>IFERROR('σ и σw, МПа'!V142*$BG$2,"-")</f>
        <v>274.39999999999998</v>
      </c>
      <c r="AJ142" s="32">
        <f>IFERROR('σ и σw, МПа'!W142*$BG$2,"-")</f>
        <v>274.39999999999998</v>
      </c>
      <c r="AK142" s="32">
        <f>IFERROR('σ и σw, МПа'!X142*$BG$2,"-")</f>
        <v>254.1</v>
      </c>
      <c r="AL142" s="32">
        <f>IFERROR('σ и σw, МПа'!Y142*$BG$2,"-")</f>
        <v>226.1</v>
      </c>
      <c r="AM142" s="32">
        <f>IFERROR('σ и σw, МПа'!Z142*$BG$2,"-")</f>
        <v>219.79999999999998</v>
      </c>
      <c r="AN142" s="32">
        <f>IFERROR('σ и σw, МПа'!AA142*$BG$2,"-")</f>
        <v>205.79999999999998</v>
      </c>
      <c r="AO142" s="32" t="str">
        <f>IFERROR('σ и σw, МПа'!AB142*$BG$2,"-")</f>
        <v>-</v>
      </c>
      <c r="AP142" s="33" t="str">
        <f>IFERROR('σ и σw, МПа'!AC142*$BG$2,"-")</f>
        <v>-</v>
      </c>
      <c r="AQ142" s="31">
        <f>IFERROR('σ и σw, МПа'!Q142*$BH$2,"-")</f>
        <v>484.00000000000006</v>
      </c>
      <c r="AR142" s="32">
        <f>IFERROR('σ и σw, МПа'!R142*$BH$2,"-")</f>
        <v>475.20000000000005</v>
      </c>
      <c r="AS142" s="32">
        <f>IFERROR('σ и σw, МПа'!S142*$BH$2,"-")</f>
        <v>464.20000000000005</v>
      </c>
      <c r="AT142" s="32">
        <f>IFERROR('σ и σw, МПа'!T142*$BH$2,"-")</f>
        <v>453.20000000000005</v>
      </c>
      <c r="AU142" s="32">
        <f>IFERROR('σ и σw, МПа'!U142*$BH$2,"-")</f>
        <v>442.20000000000005</v>
      </c>
      <c r="AV142" s="32">
        <f>IFERROR('σ и σw, МПа'!V142*$BH$2,"-")</f>
        <v>431.20000000000005</v>
      </c>
      <c r="AW142" s="32">
        <f>IFERROR('σ и σw, МПа'!W142*$BH$2,"-")</f>
        <v>431.20000000000005</v>
      </c>
      <c r="AX142" s="32">
        <f>IFERROR('σ и σw, МПа'!X142*$BH$2,"-")</f>
        <v>399.3</v>
      </c>
      <c r="AY142" s="32">
        <f>IFERROR('σ и σw, МПа'!Y142*$BH$2,"-")</f>
        <v>355.3</v>
      </c>
      <c r="AZ142" s="32">
        <f>IFERROR('σ и σw, МПа'!Z142*$BH$2,"-")</f>
        <v>345.40000000000003</v>
      </c>
      <c r="BA142" s="32">
        <f>IFERROR('σ и σw, МПа'!AA142*$BH$2,"-")</f>
        <v>323.40000000000003</v>
      </c>
      <c r="BB142" s="32" t="str">
        <f>IFERROR('σ и σw, МПа'!AB142*$BH$2,"-")</f>
        <v>-</v>
      </c>
      <c r="BC142" s="33" t="str">
        <f>IFERROR('σ и σw, МПа'!AC142*$BH$2,"-")</f>
        <v>-</v>
      </c>
    </row>
    <row r="143" spans="1:55" x14ac:dyDescent="0.25">
      <c r="A143" s="10" t="str">
        <f>INDEX('Обработка исходного'!B:B,ROW($B$3)+4*(ROW($B143)-ROW($B$3)))</f>
        <v>Сталь легированная</v>
      </c>
      <c r="B143" s="47" t="str">
        <f>INDEX('Обработка исходного'!D:D,ROW($B$3)+4*(ROW($B143)-ROW($B$3)))</f>
        <v>35ХМ</v>
      </c>
      <c r="C143" s="27" t="str">
        <f>'Rp0,2, МПа'!C143</f>
        <v>Поковки толщиной или диаметром до 300 мм, КП490*</v>
      </c>
      <c r="D143" s="31">
        <f>IFERROR('σ и σw, МПа'!D143*$BE$2,"-")</f>
        <v>353.76923076923072</v>
      </c>
      <c r="E143" s="32">
        <f>IFERROR('σ и σw, МПа'!E143*$BE$2,"-")</f>
        <v>348.38461538461536</v>
      </c>
      <c r="F143" s="32">
        <f>IFERROR('σ и σw, МПа'!F143*$BE$2,"-")</f>
        <v>343.53846153846155</v>
      </c>
      <c r="G143" s="32">
        <f>IFERROR('σ и σw, МПа'!G143*$BE$2,"-")</f>
        <v>338.15384615384613</v>
      </c>
      <c r="H143" s="32">
        <f>IFERROR('σ и σw, МПа'!H143*$BE$2,"-")</f>
        <v>327.38461538461536</v>
      </c>
      <c r="I143" s="32">
        <f>IFERROR('σ и σw, МПа'!I143*$BE$2,"-")</f>
        <v>322</v>
      </c>
      <c r="J143" s="32">
        <f>IFERROR('σ и σw, МПа'!J143*$BE$2,"-")</f>
        <v>317.15384615384613</v>
      </c>
      <c r="K143" s="32">
        <f>IFERROR('σ и σw, МПа'!K143*$BE$2,"-")</f>
        <v>311.76923076923072</v>
      </c>
      <c r="L143" s="32">
        <f>IFERROR('σ и σw, МПа'!L143*$BE$2,"-")</f>
        <v>290.76923076923072</v>
      </c>
      <c r="M143" s="32">
        <f>IFERROR('σ и σw, МПа'!M143*$BE$2,"-")</f>
        <v>269.23076923076917</v>
      </c>
      <c r="N143" s="32">
        <f>IFERROR('σ и σw, МПа'!N143*$BE$2,"-")</f>
        <v>227.2307692307692</v>
      </c>
      <c r="O143" s="32" t="str">
        <f>IFERROR('σ и σw, МПа'!O143*$BE$2,"-")</f>
        <v>-</v>
      </c>
      <c r="P143" s="33" t="str">
        <f>IFERROR('σ и σw, МПа'!P143*$BE$2,"-")</f>
        <v>-</v>
      </c>
      <c r="Q143" s="31">
        <f>IFERROR('σ и σw, МПа'!D143*$BF$2,"-")</f>
        <v>454.84615384615381</v>
      </c>
      <c r="R143" s="32">
        <f>IFERROR('σ и σw, МПа'!E143*$BF$2,"-")</f>
        <v>447.92307692307691</v>
      </c>
      <c r="S143" s="32">
        <f>IFERROR('σ и σw, МПа'!F143*$BF$2,"-")</f>
        <v>441.69230769230768</v>
      </c>
      <c r="T143" s="32">
        <f>IFERROR('σ и σw, МПа'!G143*$BF$2,"-")</f>
        <v>434.76923076923072</v>
      </c>
      <c r="U143" s="32">
        <f>IFERROR('σ и σw, МПа'!H143*$BF$2,"-")</f>
        <v>420.92307692307691</v>
      </c>
      <c r="V143" s="32">
        <f>IFERROR('σ и σw, МПа'!I143*$BF$2,"-")</f>
        <v>414</v>
      </c>
      <c r="W143" s="32">
        <f>IFERROR('σ и σw, МПа'!J143*$BF$2,"-")</f>
        <v>407.76923076923072</v>
      </c>
      <c r="X143" s="32">
        <f>IFERROR('σ и σw, МПа'!K143*$BF$2,"-")</f>
        <v>400.84615384615381</v>
      </c>
      <c r="Y143" s="32">
        <f>IFERROR('σ и σw, МПа'!L143*$BF$2,"-")</f>
        <v>373.84615384615381</v>
      </c>
      <c r="Z143" s="32">
        <f>IFERROR('σ и σw, МПа'!M143*$BF$2,"-")</f>
        <v>346.15384615384613</v>
      </c>
      <c r="AA143" s="32">
        <f>IFERROR('σ и σw, МПа'!N143*$BF$2,"-")</f>
        <v>292.15384615384613</v>
      </c>
      <c r="AB143" s="32" t="str">
        <f>IFERROR('σ и σw, МПа'!O143*$BF$2,"-")</f>
        <v>-</v>
      </c>
      <c r="AC143" s="33" t="str">
        <f>IFERROR('σ и σw, МПа'!P143*$BF$2,"-")</f>
        <v>-</v>
      </c>
      <c r="AD143" s="31">
        <f>IFERROR('σ и σw, МПа'!Q143*$BG$2,"-")</f>
        <v>343</v>
      </c>
      <c r="AE143" s="32">
        <f>IFERROR('σ и σw, МПа'!R143*$BG$2,"-")</f>
        <v>329.7</v>
      </c>
      <c r="AF143" s="32">
        <f>IFERROR('σ и σw, МПа'!S143*$BG$2,"-")</f>
        <v>322.7</v>
      </c>
      <c r="AG143" s="32">
        <f>IFERROR('σ и σw, МПа'!T143*$BG$2,"-")</f>
        <v>322.7</v>
      </c>
      <c r="AH143" s="32">
        <f>IFERROR('σ и σw, МПа'!U143*$BG$2,"-")</f>
        <v>308.7</v>
      </c>
      <c r="AI143" s="32">
        <f>IFERROR('σ и σw, МПа'!V143*$BG$2,"-")</f>
        <v>302.39999999999998</v>
      </c>
      <c r="AJ143" s="32">
        <f>IFERROR('σ и σw, МПа'!W143*$BG$2,"-")</f>
        <v>288.39999999999998</v>
      </c>
      <c r="AK143" s="32">
        <f>IFERROR('σ и σw, МПа'!X143*$BG$2,"-")</f>
        <v>281.39999999999998</v>
      </c>
      <c r="AL143" s="32">
        <f>IFERROR('σ и σw, МПа'!Y143*$BG$2,"-")</f>
        <v>254.1</v>
      </c>
      <c r="AM143" s="32">
        <f>IFERROR('σ и σw, МПа'!Z143*$BG$2,"-")</f>
        <v>247.1</v>
      </c>
      <c r="AN143" s="32">
        <f>IFERROR('σ и σw, МПа'!AA143*$BG$2,"-")</f>
        <v>212.79999999999998</v>
      </c>
      <c r="AO143" s="32" t="str">
        <f>IFERROR('σ и σw, МПа'!AB143*$BG$2,"-")</f>
        <v>-</v>
      </c>
      <c r="AP143" s="33" t="str">
        <f>IFERROR('σ и σw, МПа'!AC143*$BG$2,"-")</f>
        <v>-</v>
      </c>
      <c r="AQ143" s="31">
        <f>IFERROR('σ и σw, МПа'!Q143*$BH$2,"-")</f>
        <v>539</v>
      </c>
      <c r="AR143" s="32">
        <f>IFERROR('σ и σw, МПа'!R143*$BH$2,"-")</f>
        <v>518.1</v>
      </c>
      <c r="AS143" s="32">
        <f>IFERROR('σ и σw, МПа'!S143*$BH$2,"-")</f>
        <v>507.1</v>
      </c>
      <c r="AT143" s="32">
        <f>IFERROR('σ и σw, МПа'!T143*$BH$2,"-")</f>
        <v>507.1</v>
      </c>
      <c r="AU143" s="32">
        <f>IFERROR('σ и σw, МПа'!U143*$BH$2,"-")</f>
        <v>485.1</v>
      </c>
      <c r="AV143" s="32">
        <f>IFERROR('σ и σw, МПа'!V143*$BH$2,"-")</f>
        <v>475.20000000000005</v>
      </c>
      <c r="AW143" s="32">
        <f>IFERROR('σ и σw, МПа'!W143*$BH$2,"-")</f>
        <v>453.20000000000005</v>
      </c>
      <c r="AX143" s="32">
        <f>IFERROR('σ и σw, МПа'!X143*$BH$2,"-")</f>
        <v>442.20000000000005</v>
      </c>
      <c r="AY143" s="32">
        <f>IFERROR('σ и σw, МПа'!Y143*$BH$2,"-")</f>
        <v>399.3</v>
      </c>
      <c r="AZ143" s="32">
        <f>IFERROR('σ и σw, МПа'!Z143*$BH$2,"-")</f>
        <v>388.3</v>
      </c>
      <c r="BA143" s="32">
        <f>IFERROR('σ и σw, МПа'!AA143*$BH$2,"-")</f>
        <v>334.40000000000003</v>
      </c>
      <c r="BB143" s="32" t="str">
        <f>IFERROR('σ и σw, МПа'!AB143*$BH$2,"-")</f>
        <v>-</v>
      </c>
      <c r="BC143" s="33" t="str">
        <f>IFERROR('σ и σw, МПа'!AC143*$BH$2,"-")</f>
        <v>-</v>
      </c>
    </row>
    <row r="144" spans="1:55" x14ac:dyDescent="0.25">
      <c r="A144" s="10" t="str">
        <f>INDEX('Обработка исходного'!B:B,ROW($B$3)+4*(ROW($B144)-ROW($B$3)))</f>
        <v>Сталь легированная</v>
      </c>
      <c r="B144" s="47" t="str">
        <f>INDEX('Обработка исходного'!D:D,ROW($B$3)+4*(ROW($B144)-ROW($B$3)))</f>
        <v>35ХМ</v>
      </c>
      <c r="C144" s="27" t="str">
        <f>'Rp0,2, МПа'!C144</f>
        <v>Поковки толщиной или диаметром до 50 мм, КП540*</v>
      </c>
      <c r="D144" s="31">
        <f>IFERROR('σ и σw, МПа'!D144*$BE$2,"-")</f>
        <v>368.84615384615381</v>
      </c>
      <c r="E144" s="32">
        <f>IFERROR('σ и σw, МПа'!E144*$BE$2,"-")</f>
        <v>368.84615384615381</v>
      </c>
      <c r="F144" s="32">
        <f>IFERROR('σ и σw, МПа'!F144*$BE$2,"-")</f>
        <v>359.15384615384613</v>
      </c>
      <c r="G144" s="32">
        <f>IFERROR('σ и σw, МПа'!G144*$BE$2,"-")</f>
        <v>348.38461538461536</v>
      </c>
      <c r="H144" s="32">
        <f>IFERROR('σ и σw, МПа'!H144*$BE$2,"-")</f>
        <v>343.53846153846155</v>
      </c>
      <c r="I144" s="32">
        <f>IFERROR('σ и σw, МПа'!I144*$BE$2,"-")</f>
        <v>338.15384615384613</v>
      </c>
      <c r="J144" s="32">
        <f>IFERROR('σ и σw, МПа'!J144*$BE$2,"-")</f>
        <v>332.76923076923072</v>
      </c>
      <c r="K144" s="32">
        <f>IFERROR('σ и σw, МПа'!K144*$BE$2,"-")</f>
        <v>327.38461538461536</v>
      </c>
      <c r="L144" s="32">
        <f>IFERROR('σ и σw, МПа'!L144*$BE$2,"-")</f>
        <v>306.38461538461536</v>
      </c>
      <c r="M144" s="32">
        <f>IFERROR('σ и σw, МПа'!M144*$BE$2,"-")</f>
        <v>285.38461538461536</v>
      </c>
      <c r="N144" s="32">
        <f>IFERROR('σ и σw, МПа'!N144*$BE$2,"-")</f>
        <v>232.61538461538461</v>
      </c>
      <c r="O144" s="32" t="str">
        <f>IFERROR('σ и σw, МПа'!O144*$BE$2,"-")</f>
        <v>-</v>
      </c>
      <c r="P144" s="33" t="str">
        <f>IFERROR('σ и σw, МПа'!P144*$BE$2,"-")</f>
        <v>-</v>
      </c>
      <c r="Q144" s="31">
        <f>IFERROR('σ и σw, МПа'!D144*$BF$2,"-")</f>
        <v>474.23076923076923</v>
      </c>
      <c r="R144" s="32">
        <f>IFERROR('σ и σw, МПа'!E144*$BF$2,"-")</f>
        <v>474.23076923076923</v>
      </c>
      <c r="S144" s="32">
        <f>IFERROR('σ и σw, МПа'!F144*$BF$2,"-")</f>
        <v>461.76923076923077</v>
      </c>
      <c r="T144" s="32">
        <f>IFERROR('σ и σw, МПа'!G144*$BF$2,"-")</f>
        <v>447.92307692307691</v>
      </c>
      <c r="U144" s="32">
        <f>IFERROR('σ и σw, МПа'!H144*$BF$2,"-")</f>
        <v>441.69230769230768</v>
      </c>
      <c r="V144" s="32">
        <f>IFERROR('σ и σw, МПа'!I144*$BF$2,"-")</f>
        <v>434.76923076923072</v>
      </c>
      <c r="W144" s="32">
        <f>IFERROR('σ и σw, МПа'!J144*$BF$2,"-")</f>
        <v>427.84615384615381</v>
      </c>
      <c r="X144" s="32">
        <f>IFERROR('σ и σw, МПа'!K144*$BF$2,"-")</f>
        <v>420.92307692307691</v>
      </c>
      <c r="Y144" s="32">
        <f>IFERROR('σ и σw, МПа'!L144*$BF$2,"-")</f>
        <v>393.92307692307691</v>
      </c>
      <c r="Z144" s="32">
        <f>IFERROR('σ и σw, МПа'!M144*$BF$2,"-")</f>
        <v>366.92307692307691</v>
      </c>
      <c r="AA144" s="32">
        <f>IFERROR('σ и σw, МПа'!N144*$BF$2,"-")</f>
        <v>299.07692307692309</v>
      </c>
      <c r="AB144" s="32" t="str">
        <f>IFERROR('σ и σw, МПа'!O144*$BF$2,"-")</f>
        <v>-</v>
      </c>
      <c r="AC144" s="33" t="str">
        <f>IFERROR('σ и σw, МПа'!P144*$BF$2,"-")</f>
        <v>-</v>
      </c>
      <c r="AD144" s="31">
        <f>IFERROR('σ и σw, МПа'!Q144*$BG$2,"-")</f>
        <v>378</v>
      </c>
      <c r="AE144" s="32">
        <f>IFERROR('σ и σw, МПа'!R144*$BG$2,"-")</f>
        <v>364</v>
      </c>
      <c r="AF144" s="32">
        <f>IFERROR('σ и σw, МПа'!S144*$BG$2,"-")</f>
        <v>357</v>
      </c>
      <c r="AG144" s="32">
        <f>IFERROR('σ и σw, МПа'!T144*$BG$2,"-")</f>
        <v>350</v>
      </c>
      <c r="AH144" s="32">
        <f>IFERROR('σ и σw, МПа'!U144*$BG$2,"-")</f>
        <v>343.7</v>
      </c>
      <c r="AI144" s="32">
        <f>IFERROR('σ и σw, МПа'!V144*$BG$2,"-")</f>
        <v>329.7</v>
      </c>
      <c r="AJ144" s="32">
        <f>IFERROR('σ и σw, МПа'!W144*$BG$2,"-")</f>
        <v>322.7</v>
      </c>
      <c r="AK144" s="32">
        <f>IFERROR('σ и σw, МПа'!X144*$BG$2,"-")</f>
        <v>308.7</v>
      </c>
      <c r="AL144" s="32">
        <f>IFERROR('σ и σw, МПа'!Y144*$BG$2,"-")</f>
        <v>274.39999999999998</v>
      </c>
      <c r="AM144" s="32">
        <f>IFERROR('σ и σw, МПа'!Z144*$BG$2,"-")</f>
        <v>274.39999999999998</v>
      </c>
      <c r="AN144" s="32">
        <f>IFERROR('σ и σw, МПа'!AA144*$BG$2,"-")</f>
        <v>240.1</v>
      </c>
      <c r="AO144" s="32" t="str">
        <f>IFERROR('σ и σw, МПа'!AB144*$BG$2,"-")</f>
        <v>-</v>
      </c>
      <c r="AP144" s="33" t="str">
        <f>IFERROR('σ и σw, МПа'!AC144*$BG$2,"-")</f>
        <v>-</v>
      </c>
      <c r="AQ144" s="31">
        <f>IFERROR('σ и σw, МПа'!Q144*$BH$2,"-")</f>
        <v>594</v>
      </c>
      <c r="AR144" s="32">
        <f>IFERROR('σ и σw, МПа'!R144*$BH$2,"-")</f>
        <v>572</v>
      </c>
      <c r="AS144" s="32">
        <f>IFERROR('σ и σw, МПа'!S144*$BH$2,"-")</f>
        <v>561</v>
      </c>
      <c r="AT144" s="32">
        <f>IFERROR('σ и σw, МПа'!T144*$BH$2,"-")</f>
        <v>550</v>
      </c>
      <c r="AU144" s="32">
        <f>IFERROR('σ и σw, МПа'!U144*$BH$2,"-")</f>
        <v>540.1</v>
      </c>
      <c r="AV144" s="32">
        <f>IFERROR('σ и σw, МПа'!V144*$BH$2,"-")</f>
        <v>518.1</v>
      </c>
      <c r="AW144" s="32">
        <f>IFERROR('σ и σw, МПа'!W144*$BH$2,"-")</f>
        <v>507.1</v>
      </c>
      <c r="AX144" s="32">
        <f>IFERROR('σ и σw, МПа'!X144*$BH$2,"-")</f>
        <v>485.1</v>
      </c>
      <c r="AY144" s="32">
        <f>IFERROR('σ и σw, МПа'!Y144*$BH$2,"-")</f>
        <v>431.20000000000005</v>
      </c>
      <c r="AZ144" s="32">
        <f>IFERROR('σ и σw, МПа'!Z144*$BH$2,"-")</f>
        <v>431.20000000000005</v>
      </c>
      <c r="BA144" s="32">
        <f>IFERROR('σ и σw, МПа'!AA144*$BH$2,"-")</f>
        <v>377.3</v>
      </c>
      <c r="BB144" s="32" t="str">
        <f>IFERROR('σ и σw, МПа'!AB144*$BH$2,"-")</f>
        <v>-</v>
      </c>
      <c r="BC144" s="33" t="str">
        <f>IFERROR('σ и σw, МПа'!AC144*$BH$2,"-")</f>
        <v>-</v>
      </c>
    </row>
    <row r="145" spans="1:55" x14ac:dyDescent="0.25">
      <c r="A145" s="10" t="str">
        <f>INDEX('Обработка исходного'!B:B,ROW($B$3)+4*(ROW($B145)-ROW($B$3)))</f>
        <v>Сталь легированная</v>
      </c>
      <c r="B145" s="47" t="str">
        <f>INDEX('Обработка исходного'!D:D,ROW($B$3)+4*(ROW($B145)-ROW($B$3)))</f>
        <v>35ХМ</v>
      </c>
      <c r="C145" s="27" t="str">
        <f>'Rp0,2, МПа'!C145</f>
        <v>Поковки толщиной или диаметром до 100 мм, КП590*</v>
      </c>
      <c r="D145" s="31">
        <f>IFERROR('σ и σw, МПа'!D145*$BE$2,"-")</f>
        <v>395.76923076923072</v>
      </c>
      <c r="E145" s="32">
        <f>IFERROR('σ и σw, МПа'!E145*$BE$2,"-")</f>
        <v>390.92307692307691</v>
      </c>
      <c r="F145" s="32">
        <f>IFERROR('σ и σw, МПа'!F145*$BE$2,"-")</f>
        <v>385.53846153846149</v>
      </c>
      <c r="G145" s="32">
        <f>IFERROR('σ и σw, МПа'!G145*$BE$2,"-")</f>
        <v>375.30769230769232</v>
      </c>
      <c r="H145" s="32">
        <f>IFERROR('σ и σw, МПа'!H145*$BE$2,"-")</f>
        <v>369.92307692307691</v>
      </c>
      <c r="I145" s="32">
        <f>IFERROR('σ и σw, МПа'!I145*$BE$2,"-")</f>
        <v>369.92307692307691</v>
      </c>
      <c r="J145" s="32">
        <f>IFERROR('σ и σw, МПа'!J145*$BE$2,"-")</f>
        <v>359.15384615384613</v>
      </c>
      <c r="K145" s="32">
        <f>IFERROR('σ и σw, МПа'!K145*$BE$2,"-")</f>
        <v>348.38461538461536</v>
      </c>
      <c r="L145" s="32">
        <f>IFERROR('σ и σw, МПа'!L145*$BE$2,"-")</f>
        <v>327.38461538461536</v>
      </c>
      <c r="M145" s="32">
        <f>IFERROR('σ и σw, МПа'!M145*$BE$2,"-")</f>
        <v>306.38461538461536</v>
      </c>
      <c r="N145" s="32">
        <f>IFERROR('σ и σw, МПа'!N145*$BE$2,"-")</f>
        <v>248.2307692307692</v>
      </c>
      <c r="O145" s="32" t="str">
        <f>IFERROR('σ и σw, МПа'!O145*$BE$2,"-")</f>
        <v>-</v>
      </c>
      <c r="P145" s="33" t="str">
        <f>IFERROR('σ и σw, МПа'!P145*$BE$2,"-")</f>
        <v>-</v>
      </c>
      <c r="Q145" s="31">
        <f>IFERROR('σ и σw, МПа'!D145*$BF$2,"-")</f>
        <v>508.84615384615381</v>
      </c>
      <c r="R145" s="32">
        <f>IFERROR('σ и σw, МПа'!E145*$BF$2,"-")</f>
        <v>502.61538461538464</v>
      </c>
      <c r="S145" s="32">
        <f>IFERROR('σ и σw, МПа'!F145*$BF$2,"-")</f>
        <v>495.69230769230768</v>
      </c>
      <c r="T145" s="32">
        <f>IFERROR('σ и σw, МПа'!G145*$BF$2,"-")</f>
        <v>482.5384615384616</v>
      </c>
      <c r="U145" s="32">
        <f>IFERROR('σ и σw, МПа'!H145*$BF$2,"-")</f>
        <v>475.61538461538464</v>
      </c>
      <c r="V145" s="32">
        <f>IFERROR('σ и σw, МПа'!I145*$BF$2,"-")</f>
        <v>475.61538461538464</v>
      </c>
      <c r="W145" s="32">
        <f>IFERROR('σ и σw, МПа'!J145*$BF$2,"-")</f>
        <v>461.76923076923077</v>
      </c>
      <c r="X145" s="32">
        <f>IFERROR('σ и σw, МПа'!K145*$BF$2,"-")</f>
        <v>447.92307692307691</v>
      </c>
      <c r="Y145" s="32">
        <f>IFERROR('σ и σw, МПа'!L145*$BF$2,"-")</f>
        <v>420.92307692307691</v>
      </c>
      <c r="Z145" s="32">
        <f>IFERROR('σ и σw, МПа'!M145*$BF$2,"-")</f>
        <v>393.92307692307691</v>
      </c>
      <c r="AA145" s="32">
        <f>IFERROR('σ и σw, МПа'!N145*$BF$2,"-")</f>
        <v>319.15384615384613</v>
      </c>
      <c r="AB145" s="32" t="str">
        <f>IFERROR('σ и σw, МПа'!O145*$BF$2,"-")</f>
        <v>-</v>
      </c>
      <c r="AC145" s="33" t="str">
        <f>IFERROR('σ и σw, МПа'!P145*$BF$2,"-")</f>
        <v>-</v>
      </c>
      <c r="AD145" s="31">
        <f>IFERROR('σ и σw, МПа'!Q145*$BG$2,"-")</f>
        <v>413</v>
      </c>
      <c r="AE145" s="32">
        <f>IFERROR('σ и σw, МПа'!R145*$BG$2,"-")</f>
        <v>398.29999999999995</v>
      </c>
      <c r="AF145" s="32">
        <f>IFERROR('σ и σw, МПа'!S145*$BG$2,"-")</f>
        <v>391.29999999999995</v>
      </c>
      <c r="AG145" s="32">
        <f>IFERROR('σ и σw, МПа'!T145*$BG$2,"-")</f>
        <v>384.29999999999995</v>
      </c>
      <c r="AH145" s="32">
        <f>IFERROR('σ и σw, МПа'!U145*$BG$2,"-")</f>
        <v>371</v>
      </c>
      <c r="AI145" s="32">
        <f>IFERROR('σ и σw, МПа'!V145*$BG$2,"-")</f>
        <v>364</v>
      </c>
      <c r="AJ145" s="32">
        <f>IFERROR('σ и σw, МПа'!W145*$BG$2,"-")</f>
        <v>343.7</v>
      </c>
      <c r="AK145" s="32">
        <f>IFERROR('σ и σw, МПа'!X145*$BG$2,"-")</f>
        <v>343.7</v>
      </c>
      <c r="AL145" s="32">
        <f>IFERROR('σ и σw, МПа'!Y145*$BG$2,"-")</f>
        <v>302.39999999999998</v>
      </c>
      <c r="AM145" s="32">
        <f>IFERROR('σ и σw, МПа'!Z145*$BG$2,"-")</f>
        <v>295.39999999999998</v>
      </c>
      <c r="AN145" s="32">
        <f>IFERROR('σ и σw, МПа'!AA145*$BG$2,"-")</f>
        <v>261.09999999999997</v>
      </c>
      <c r="AO145" s="32" t="str">
        <f>IFERROR('σ и σw, МПа'!AB145*$BG$2,"-")</f>
        <v>-</v>
      </c>
      <c r="AP145" s="33" t="str">
        <f>IFERROR('σ и σw, МПа'!AC145*$BG$2,"-")</f>
        <v>-</v>
      </c>
      <c r="AQ145" s="31">
        <f>IFERROR('σ и σw, МПа'!Q145*$BH$2,"-")</f>
        <v>649</v>
      </c>
      <c r="AR145" s="32">
        <f>IFERROR('σ и σw, МПа'!R145*$BH$2,"-")</f>
        <v>625.90000000000009</v>
      </c>
      <c r="AS145" s="32">
        <f>IFERROR('σ и σw, МПа'!S145*$BH$2,"-")</f>
        <v>614.90000000000009</v>
      </c>
      <c r="AT145" s="32">
        <f>IFERROR('σ и σw, МПа'!T145*$BH$2,"-")</f>
        <v>603.90000000000009</v>
      </c>
      <c r="AU145" s="32">
        <f>IFERROR('σ и σw, МПа'!U145*$BH$2,"-")</f>
        <v>583</v>
      </c>
      <c r="AV145" s="32">
        <f>IFERROR('σ и σw, МПа'!V145*$BH$2,"-")</f>
        <v>572</v>
      </c>
      <c r="AW145" s="32">
        <f>IFERROR('σ и σw, МПа'!W145*$BH$2,"-")</f>
        <v>540.1</v>
      </c>
      <c r="AX145" s="32">
        <f>IFERROR('σ и σw, МПа'!X145*$BH$2,"-")</f>
        <v>540.1</v>
      </c>
      <c r="AY145" s="32">
        <f>IFERROR('σ и σw, МПа'!Y145*$BH$2,"-")</f>
        <v>475.20000000000005</v>
      </c>
      <c r="AZ145" s="32">
        <f>IFERROR('σ и σw, МПа'!Z145*$BH$2,"-")</f>
        <v>464.20000000000005</v>
      </c>
      <c r="BA145" s="32">
        <f>IFERROR('σ и σw, МПа'!AA145*$BH$2,"-")</f>
        <v>410.3</v>
      </c>
      <c r="BB145" s="32" t="str">
        <f>IFERROR('σ и σw, МПа'!AB145*$BH$2,"-")</f>
        <v>-</v>
      </c>
      <c r="BC145" s="33" t="str">
        <f>IFERROR('σ и σw, МПа'!AC145*$BH$2,"-")</f>
        <v>-</v>
      </c>
    </row>
    <row r="146" spans="1:55" x14ac:dyDescent="0.25">
      <c r="A146" s="10" t="str">
        <f>INDEX('Обработка исходного'!B:B,ROW($B$3)+4*(ROW($B146)-ROW($B$3)))</f>
        <v>Сталь легированная</v>
      </c>
      <c r="B146" s="47" t="str">
        <f>INDEX('Обработка исходного'!D:D,ROW($B$3)+4*(ROW($B146)-ROW($B$3)))</f>
        <v>35ХМ</v>
      </c>
      <c r="C146" s="27" t="str">
        <f>'Rp0,2, МПа'!C146</f>
        <v>Прутки и полосы толщиной или диаметром до 80 мм</v>
      </c>
      <c r="D146" s="31">
        <f>IFERROR('σ и σw, МПа'!D146*$BE$2,"-")</f>
        <v>501.84615384615381</v>
      </c>
      <c r="E146" s="32">
        <f>IFERROR('σ и σw, МПа'!E146*$BE$2,"-")</f>
        <v>491.07692307692304</v>
      </c>
      <c r="F146" s="32">
        <f>IFERROR('σ и σw, МПа'!F146*$BE$2,"-")</f>
        <v>486.23076923076923</v>
      </c>
      <c r="G146" s="32">
        <f>IFERROR('σ и σw, МПа'!G146*$BE$2,"-")</f>
        <v>475.4615384615384</v>
      </c>
      <c r="H146" s="32">
        <f>IFERROR('σ и σw, МПа'!H146*$BE$2,"-")</f>
        <v>475.4615384615384</v>
      </c>
      <c r="I146" s="32">
        <f>IFERROR('σ и σw, МПа'!I146*$BE$2,"-")</f>
        <v>459.30769230769221</v>
      </c>
      <c r="J146" s="32">
        <f>IFERROR('σ и σw, МПа'!J146*$BE$2,"-")</f>
        <v>454.4615384615384</v>
      </c>
      <c r="K146" s="32">
        <f>IFERROR('σ и σw, МПа'!K146*$BE$2,"-")</f>
        <v>443.69230769230762</v>
      </c>
      <c r="L146" s="32">
        <f>IFERROR('σ и σw, МПа'!L146*$BE$2,"-")</f>
        <v>422.69230769230762</v>
      </c>
      <c r="M146" s="32">
        <f>IFERROR('σ и σw, МПа'!M146*$BE$2,"-")</f>
        <v>385.53846153846149</v>
      </c>
      <c r="N146" s="32">
        <f>IFERROR('σ и σw, МПа'!N146*$BE$2,"-")</f>
        <v>317.15384615384613</v>
      </c>
      <c r="O146" s="32" t="str">
        <f>IFERROR('σ и σw, МПа'!O146*$BE$2,"-")</f>
        <v>-</v>
      </c>
      <c r="P146" s="33" t="str">
        <f>IFERROR('σ и σw, МПа'!P146*$BE$2,"-")</f>
        <v>-</v>
      </c>
      <c r="Q146" s="31">
        <f>IFERROR('σ и σw, МПа'!D146*$BF$2,"-")</f>
        <v>645.23076923076928</v>
      </c>
      <c r="R146" s="32">
        <f>IFERROR('σ и σw, МПа'!E146*$BF$2,"-")</f>
        <v>631.38461538461536</v>
      </c>
      <c r="S146" s="32">
        <f>IFERROR('σ и σw, МПа'!F146*$BF$2,"-")</f>
        <v>625.15384615384619</v>
      </c>
      <c r="T146" s="32">
        <f>IFERROR('σ и σw, МПа'!G146*$BF$2,"-")</f>
        <v>611.30769230769226</v>
      </c>
      <c r="U146" s="32">
        <f>IFERROR('σ и σw, МПа'!H146*$BF$2,"-")</f>
        <v>611.30769230769226</v>
      </c>
      <c r="V146" s="32">
        <f>IFERROR('σ и σw, МПа'!I146*$BF$2,"-")</f>
        <v>590.53846153846143</v>
      </c>
      <c r="W146" s="32">
        <f>IFERROR('σ и σw, МПа'!J146*$BF$2,"-")</f>
        <v>584.30769230769226</v>
      </c>
      <c r="X146" s="32">
        <f>IFERROR('σ и σw, МПа'!K146*$BF$2,"-")</f>
        <v>570.46153846153845</v>
      </c>
      <c r="Y146" s="32">
        <f>IFERROR('σ и σw, МПа'!L146*$BF$2,"-")</f>
        <v>543.46153846153845</v>
      </c>
      <c r="Z146" s="32">
        <f>IFERROR('σ и σw, МПа'!M146*$BF$2,"-")</f>
        <v>495.69230769230768</v>
      </c>
      <c r="AA146" s="32">
        <f>IFERROR('σ и σw, МПа'!N146*$BF$2,"-")</f>
        <v>407.76923076923072</v>
      </c>
      <c r="AB146" s="32" t="str">
        <f>IFERROR('σ и σw, МПа'!O146*$BF$2,"-")</f>
        <v>-</v>
      </c>
      <c r="AC146" s="33" t="str">
        <f>IFERROR('σ и σw, МПа'!P146*$BF$2,"-")</f>
        <v>-</v>
      </c>
      <c r="AD146" s="31">
        <f>IFERROR('σ и σw, МПа'!Q146*$BG$2,"-")</f>
        <v>583.79999999999995</v>
      </c>
      <c r="AE146" s="32">
        <f>IFERROR('σ и σw, МПа'!R146*$BG$2,"-")</f>
        <v>569.79999999999995</v>
      </c>
      <c r="AF146" s="32">
        <f>IFERROR('σ и σw, МПа'!S146*$BG$2,"-")</f>
        <v>556.5</v>
      </c>
      <c r="AG146" s="32">
        <f>IFERROR('σ и σw, МПа'!T146*$BG$2,"-")</f>
        <v>549.5</v>
      </c>
      <c r="AH146" s="32">
        <f>IFERROR('σ и σw, МПа'!U146*$BG$2,"-")</f>
        <v>528.5</v>
      </c>
      <c r="AI146" s="32">
        <f>IFERROR('σ и σw, МПа'!V146*$BG$2,"-")</f>
        <v>515.19999999999993</v>
      </c>
      <c r="AJ146" s="32">
        <f>IFERROR('σ и σw, МПа'!W146*$BG$2,"-")</f>
        <v>501.2</v>
      </c>
      <c r="AK146" s="32">
        <f>IFERROR('σ и σw, МПа'!X146*$BG$2,"-")</f>
        <v>480.9</v>
      </c>
      <c r="AL146" s="32">
        <f>IFERROR('σ и σw, МПа'!Y146*$BG$2,"-")</f>
        <v>432.59999999999997</v>
      </c>
      <c r="AM146" s="32">
        <f>IFERROR('σ и σw, МПа'!Z146*$BG$2,"-")</f>
        <v>418.59999999999997</v>
      </c>
      <c r="AN146" s="32">
        <f>IFERROR('σ и σw, МПа'!AA146*$BG$2,"-")</f>
        <v>371</v>
      </c>
      <c r="AO146" s="32" t="str">
        <f>IFERROR('σ и σw, МПа'!AB146*$BG$2,"-")</f>
        <v>-</v>
      </c>
      <c r="AP146" s="33" t="str">
        <f>IFERROR('σ и σw, МПа'!AC146*$BG$2,"-")</f>
        <v>-</v>
      </c>
      <c r="AQ146" s="31">
        <f>IFERROR('σ и σw, МПа'!Q146*$BH$2,"-")</f>
        <v>917.40000000000009</v>
      </c>
      <c r="AR146" s="32">
        <f>IFERROR('σ и σw, МПа'!R146*$BH$2,"-")</f>
        <v>895.40000000000009</v>
      </c>
      <c r="AS146" s="32">
        <f>IFERROR('σ и σw, МПа'!S146*$BH$2,"-")</f>
        <v>874.50000000000011</v>
      </c>
      <c r="AT146" s="32">
        <f>IFERROR('σ и σw, МПа'!T146*$BH$2,"-")</f>
        <v>863.50000000000011</v>
      </c>
      <c r="AU146" s="32">
        <f>IFERROR('σ и σw, МПа'!U146*$BH$2,"-")</f>
        <v>830.50000000000011</v>
      </c>
      <c r="AV146" s="32">
        <f>IFERROR('σ и σw, МПа'!V146*$BH$2,"-")</f>
        <v>809.6</v>
      </c>
      <c r="AW146" s="32">
        <f>IFERROR('σ и σw, МПа'!W146*$BH$2,"-")</f>
        <v>787.6</v>
      </c>
      <c r="AX146" s="32">
        <f>IFERROR('σ и σw, МПа'!X146*$BH$2,"-")</f>
        <v>755.7</v>
      </c>
      <c r="AY146" s="32">
        <f>IFERROR('σ и σw, МПа'!Y146*$BH$2,"-")</f>
        <v>679.80000000000007</v>
      </c>
      <c r="AZ146" s="32">
        <f>IFERROR('σ и σw, МПа'!Z146*$BH$2,"-")</f>
        <v>657.80000000000007</v>
      </c>
      <c r="BA146" s="32">
        <f>IFERROR('σ и σw, МПа'!AA146*$BH$2,"-")</f>
        <v>583</v>
      </c>
      <c r="BB146" s="32" t="str">
        <f>IFERROR('σ и σw, МПа'!AB146*$BH$2,"-")</f>
        <v>-</v>
      </c>
      <c r="BC146" s="33" t="str">
        <f>IFERROR('σ и σw, МПа'!AC146*$BH$2,"-")</f>
        <v>-</v>
      </c>
    </row>
    <row r="147" spans="1:55" ht="25.5" x14ac:dyDescent="0.25">
      <c r="A147" s="10" t="str">
        <f>INDEX('Обработка исходного'!B:B,ROW($B$3)+4*(ROW($B147)-ROW($B$3)))</f>
        <v>Сталь легированная</v>
      </c>
      <c r="B147" s="47" t="str">
        <f>INDEX('Обработка исходного'!D:D,ROW($B$3)+4*(ROW($B147)-ROW($B$3)))</f>
        <v>35ХМ</v>
      </c>
      <c r="C147" s="27" t="str">
        <f>'Rp0,2, МПа'!C147</f>
        <v>Прутки и полосы толщиной или диаметром от 80 до 150 мм</v>
      </c>
      <c r="D147" s="31">
        <f>IFERROR('σ и σw, МПа'!D147*$BE$2,"-")</f>
        <v>501.84615384615381</v>
      </c>
      <c r="E147" s="32">
        <f>IFERROR('σ и σw, МПа'!E147*$BE$2,"-")</f>
        <v>491.07692307692304</v>
      </c>
      <c r="F147" s="32">
        <f>IFERROR('σ и σw, МПа'!F147*$BE$2,"-")</f>
        <v>486.23076923076923</v>
      </c>
      <c r="G147" s="32">
        <f>IFERROR('σ и σw, МПа'!G147*$BE$2,"-")</f>
        <v>475.4615384615384</v>
      </c>
      <c r="H147" s="32">
        <f>IFERROR('σ и σw, МПа'!H147*$BE$2,"-")</f>
        <v>475.4615384615384</v>
      </c>
      <c r="I147" s="32">
        <f>IFERROR('σ и σw, МПа'!I147*$BE$2,"-")</f>
        <v>459.30769230769221</v>
      </c>
      <c r="J147" s="32">
        <f>IFERROR('σ и σw, МПа'!J147*$BE$2,"-")</f>
        <v>454.4615384615384</v>
      </c>
      <c r="K147" s="32">
        <f>IFERROR('σ и σw, МПа'!K147*$BE$2,"-")</f>
        <v>443.69230769230762</v>
      </c>
      <c r="L147" s="32">
        <f>IFERROR('σ и σw, МПа'!L147*$BE$2,"-")</f>
        <v>422.69230769230762</v>
      </c>
      <c r="M147" s="32">
        <f>IFERROR('σ и σw, МПа'!M147*$BE$2,"-")</f>
        <v>385.53846153846149</v>
      </c>
      <c r="N147" s="32">
        <f>IFERROR('σ и σw, МПа'!N147*$BE$2,"-")</f>
        <v>317.15384615384613</v>
      </c>
      <c r="O147" s="32" t="str">
        <f>IFERROR('σ и σw, МПа'!O147*$BE$2,"-")</f>
        <v>-</v>
      </c>
      <c r="P147" s="33" t="str">
        <f>IFERROR('σ и σw, МПа'!P147*$BE$2,"-")</f>
        <v>-</v>
      </c>
      <c r="Q147" s="31">
        <f>IFERROR('σ и σw, МПа'!D147*$BF$2,"-")</f>
        <v>645.23076923076928</v>
      </c>
      <c r="R147" s="32">
        <f>IFERROR('σ и σw, МПа'!E147*$BF$2,"-")</f>
        <v>631.38461538461536</v>
      </c>
      <c r="S147" s="32">
        <f>IFERROR('σ и σw, МПа'!F147*$BF$2,"-")</f>
        <v>625.15384615384619</v>
      </c>
      <c r="T147" s="32">
        <f>IFERROR('σ и σw, МПа'!G147*$BF$2,"-")</f>
        <v>611.30769230769226</v>
      </c>
      <c r="U147" s="32">
        <f>IFERROR('σ и σw, МПа'!H147*$BF$2,"-")</f>
        <v>611.30769230769226</v>
      </c>
      <c r="V147" s="32">
        <f>IFERROR('σ и σw, МПа'!I147*$BF$2,"-")</f>
        <v>590.53846153846143</v>
      </c>
      <c r="W147" s="32">
        <f>IFERROR('σ и σw, МПа'!J147*$BF$2,"-")</f>
        <v>584.30769230769226</v>
      </c>
      <c r="X147" s="32">
        <f>IFERROR('σ и σw, МПа'!K147*$BF$2,"-")</f>
        <v>570.46153846153845</v>
      </c>
      <c r="Y147" s="32">
        <f>IFERROR('σ и σw, МПа'!L147*$BF$2,"-")</f>
        <v>543.46153846153845</v>
      </c>
      <c r="Z147" s="32">
        <f>IFERROR('σ и σw, МПа'!M147*$BF$2,"-")</f>
        <v>495.69230769230768</v>
      </c>
      <c r="AA147" s="32">
        <f>IFERROR('σ и σw, МПа'!N147*$BF$2,"-")</f>
        <v>407.76923076923072</v>
      </c>
      <c r="AB147" s="32" t="str">
        <f>IFERROR('σ и σw, МПа'!O147*$BF$2,"-")</f>
        <v>-</v>
      </c>
      <c r="AC147" s="33" t="str">
        <f>IFERROR('σ и σw, МПа'!P147*$BF$2,"-")</f>
        <v>-</v>
      </c>
      <c r="AD147" s="31">
        <f>IFERROR('σ и σw, МПа'!Q147*$BG$2,"-")</f>
        <v>583.79999999999995</v>
      </c>
      <c r="AE147" s="32">
        <f>IFERROR('σ и σw, МПа'!R147*$BG$2,"-")</f>
        <v>569.79999999999995</v>
      </c>
      <c r="AF147" s="32">
        <f>IFERROR('σ и σw, МПа'!S147*$BG$2,"-")</f>
        <v>556.5</v>
      </c>
      <c r="AG147" s="32">
        <f>IFERROR('σ и σw, МПа'!T147*$BG$2,"-")</f>
        <v>549.5</v>
      </c>
      <c r="AH147" s="32">
        <f>IFERROR('σ и σw, МПа'!U147*$BG$2,"-")</f>
        <v>528.5</v>
      </c>
      <c r="AI147" s="32">
        <f>IFERROR('σ и σw, МПа'!V147*$BG$2,"-")</f>
        <v>515.19999999999993</v>
      </c>
      <c r="AJ147" s="32">
        <f>IFERROR('σ и σw, МПа'!W147*$BG$2,"-")</f>
        <v>501.2</v>
      </c>
      <c r="AK147" s="32">
        <f>IFERROR('σ и σw, МПа'!X147*$BG$2,"-")</f>
        <v>480.9</v>
      </c>
      <c r="AL147" s="32">
        <f>IFERROR('σ и σw, МПа'!Y147*$BG$2,"-")</f>
        <v>432.59999999999997</v>
      </c>
      <c r="AM147" s="32">
        <f>IFERROR('σ и σw, МПа'!Z147*$BG$2,"-")</f>
        <v>418.59999999999997</v>
      </c>
      <c r="AN147" s="32">
        <f>IFERROR('σ и σw, МПа'!AA147*$BG$2,"-")</f>
        <v>371</v>
      </c>
      <c r="AO147" s="32" t="str">
        <f>IFERROR('σ и σw, МПа'!AB147*$BG$2,"-")</f>
        <v>-</v>
      </c>
      <c r="AP147" s="33" t="str">
        <f>IFERROR('σ и σw, МПа'!AC147*$BG$2,"-")</f>
        <v>-</v>
      </c>
      <c r="AQ147" s="31">
        <f>IFERROR('σ и σw, МПа'!Q147*$BH$2,"-")</f>
        <v>917.40000000000009</v>
      </c>
      <c r="AR147" s="32">
        <f>IFERROR('σ и σw, МПа'!R147*$BH$2,"-")</f>
        <v>895.40000000000009</v>
      </c>
      <c r="AS147" s="32">
        <f>IFERROR('σ и σw, МПа'!S147*$BH$2,"-")</f>
        <v>874.50000000000011</v>
      </c>
      <c r="AT147" s="32">
        <f>IFERROR('σ и σw, МПа'!T147*$BH$2,"-")</f>
        <v>863.50000000000011</v>
      </c>
      <c r="AU147" s="32">
        <f>IFERROR('σ и σw, МПа'!U147*$BH$2,"-")</f>
        <v>830.50000000000011</v>
      </c>
      <c r="AV147" s="32">
        <f>IFERROR('σ и σw, МПа'!V147*$BH$2,"-")</f>
        <v>809.6</v>
      </c>
      <c r="AW147" s="32">
        <f>IFERROR('σ и σw, МПа'!W147*$BH$2,"-")</f>
        <v>787.6</v>
      </c>
      <c r="AX147" s="32">
        <f>IFERROR('σ и σw, МПа'!X147*$BH$2,"-")</f>
        <v>755.7</v>
      </c>
      <c r="AY147" s="32">
        <f>IFERROR('σ и σw, МПа'!Y147*$BH$2,"-")</f>
        <v>679.80000000000007</v>
      </c>
      <c r="AZ147" s="32">
        <f>IFERROR('σ и σw, МПа'!Z147*$BH$2,"-")</f>
        <v>657.80000000000007</v>
      </c>
      <c r="BA147" s="32">
        <f>IFERROR('σ и σw, МПа'!AA147*$BH$2,"-")</f>
        <v>583</v>
      </c>
      <c r="BB147" s="32" t="str">
        <f>IFERROR('σ и σw, МПа'!AB147*$BH$2,"-")</f>
        <v>-</v>
      </c>
      <c r="BC147" s="33" t="str">
        <f>IFERROR('σ и σw, МПа'!AC147*$BH$2,"-")</f>
        <v>-</v>
      </c>
    </row>
    <row r="148" spans="1:55" ht="25.5" x14ac:dyDescent="0.25">
      <c r="A148" s="10" t="str">
        <f>INDEX('Обработка исходного'!B:B,ROW($B$3)+4*(ROW($B148)-ROW($B$3)))</f>
        <v>Сталь легированная</v>
      </c>
      <c r="B148" s="47" t="str">
        <f>INDEX('Обработка исходного'!D:D,ROW($B$3)+4*(ROW($B148)-ROW($B$3)))</f>
        <v>35ХМ</v>
      </c>
      <c r="C148" s="27" t="str">
        <f>'Rp0,2, МПа'!C148</f>
        <v>Прутки и полосы толщиной или диаметром от 150 до 250 мм</v>
      </c>
      <c r="D148" s="31">
        <f>IFERROR('σ и σw, МПа'!D148*$BE$2,"-")</f>
        <v>501.84615384615381</v>
      </c>
      <c r="E148" s="32">
        <f>IFERROR('σ и σw, МПа'!E148*$BE$2,"-")</f>
        <v>491.07692307692304</v>
      </c>
      <c r="F148" s="32">
        <f>IFERROR('σ и σw, МПа'!F148*$BE$2,"-")</f>
        <v>486.23076923076923</v>
      </c>
      <c r="G148" s="32">
        <f>IFERROR('σ и σw, МПа'!G148*$BE$2,"-")</f>
        <v>475.4615384615384</v>
      </c>
      <c r="H148" s="32">
        <f>IFERROR('σ и σw, МПа'!H148*$BE$2,"-")</f>
        <v>475.4615384615384</v>
      </c>
      <c r="I148" s="32">
        <f>IFERROR('σ и σw, МПа'!I148*$BE$2,"-")</f>
        <v>459.30769230769221</v>
      </c>
      <c r="J148" s="32">
        <f>IFERROR('σ и σw, МПа'!J148*$BE$2,"-")</f>
        <v>454.4615384615384</v>
      </c>
      <c r="K148" s="32">
        <f>IFERROR('σ и σw, МПа'!K148*$BE$2,"-")</f>
        <v>443.69230769230762</v>
      </c>
      <c r="L148" s="32">
        <f>IFERROR('σ и σw, МПа'!L148*$BE$2,"-")</f>
        <v>422.69230769230762</v>
      </c>
      <c r="M148" s="32">
        <f>IFERROR('σ и σw, МПа'!M148*$BE$2,"-")</f>
        <v>385.53846153846149</v>
      </c>
      <c r="N148" s="32">
        <f>IFERROR('σ и σw, МПа'!N148*$BE$2,"-")</f>
        <v>317.15384615384613</v>
      </c>
      <c r="O148" s="32" t="str">
        <f>IFERROR('σ и σw, МПа'!O148*$BE$2,"-")</f>
        <v>-</v>
      </c>
      <c r="P148" s="33" t="str">
        <f>IFERROR('σ и σw, МПа'!P148*$BE$2,"-")</f>
        <v>-</v>
      </c>
      <c r="Q148" s="31">
        <f>IFERROR('σ и σw, МПа'!D148*$BF$2,"-")</f>
        <v>645.23076923076928</v>
      </c>
      <c r="R148" s="32">
        <f>IFERROR('σ и σw, МПа'!E148*$BF$2,"-")</f>
        <v>631.38461538461536</v>
      </c>
      <c r="S148" s="32">
        <f>IFERROR('σ и σw, МПа'!F148*$BF$2,"-")</f>
        <v>625.15384615384619</v>
      </c>
      <c r="T148" s="32">
        <f>IFERROR('σ и σw, МПа'!G148*$BF$2,"-")</f>
        <v>611.30769230769226</v>
      </c>
      <c r="U148" s="32">
        <f>IFERROR('σ и σw, МПа'!H148*$BF$2,"-")</f>
        <v>611.30769230769226</v>
      </c>
      <c r="V148" s="32">
        <f>IFERROR('σ и σw, МПа'!I148*$BF$2,"-")</f>
        <v>590.53846153846143</v>
      </c>
      <c r="W148" s="32">
        <f>IFERROR('σ и σw, МПа'!J148*$BF$2,"-")</f>
        <v>584.30769230769226</v>
      </c>
      <c r="X148" s="32">
        <f>IFERROR('σ и σw, МПа'!K148*$BF$2,"-")</f>
        <v>570.46153846153845</v>
      </c>
      <c r="Y148" s="32">
        <f>IFERROR('σ и σw, МПа'!L148*$BF$2,"-")</f>
        <v>543.46153846153845</v>
      </c>
      <c r="Z148" s="32">
        <f>IFERROR('σ и σw, МПа'!M148*$BF$2,"-")</f>
        <v>495.69230769230768</v>
      </c>
      <c r="AA148" s="32">
        <f>IFERROR('σ и σw, МПа'!N148*$BF$2,"-")</f>
        <v>407.76923076923072</v>
      </c>
      <c r="AB148" s="32" t="str">
        <f>IFERROR('σ и σw, МПа'!O148*$BF$2,"-")</f>
        <v>-</v>
      </c>
      <c r="AC148" s="33" t="str">
        <f>IFERROR('σ и σw, МПа'!P148*$BF$2,"-")</f>
        <v>-</v>
      </c>
      <c r="AD148" s="31">
        <f>IFERROR('σ и σw, МПа'!Q148*$BG$2,"-")</f>
        <v>583.79999999999995</v>
      </c>
      <c r="AE148" s="32">
        <f>IFERROR('σ и σw, МПа'!R148*$BG$2,"-")</f>
        <v>569.79999999999995</v>
      </c>
      <c r="AF148" s="32">
        <f>IFERROR('σ и σw, МПа'!S148*$BG$2,"-")</f>
        <v>556.5</v>
      </c>
      <c r="AG148" s="32">
        <f>IFERROR('σ и σw, МПа'!T148*$BG$2,"-")</f>
        <v>549.5</v>
      </c>
      <c r="AH148" s="32">
        <f>IFERROR('σ и σw, МПа'!U148*$BG$2,"-")</f>
        <v>528.5</v>
      </c>
      <c r="AI148" s="32">
        <f>IFERROR('σ и σw, МПа'!V148*$BG$2,"-")</f>
        <v>515.19999999999993</v>
      </c>
      <c r="AJ148" s="32">
        <f>IFERROR('σ и σw, МПа'!W148*$BG$2,"-")</f>
        <v>501.2</v>
      </c>
      <c r="AK148" s="32">
        <f>IFERROR('σ и σw, МПа'!X148*$BG$2,"-")</f>
        <v>480.9</v>
      </c>
      <c r="AL148" s="32">
        <f>IFERROR('σ и σw, МПа'!Y148*$BG$2,"-")</f>
        <v>432.59999999999997</v>
      </c>
      <c r="AM148" s="32">
        <f>IFERROR('σ и σw, МПа'!Z148*$BG$2,"-")</f>
        <v>488.59999999999997</v>
      </c>
      <c r="AN148" s="32">
        <f>IFERROR('σ и σw, МПа'!AA148*$BG$2,"-")</f>
        <v>371</v>
      </c>
      <c r="AO148" s="32" t="str">
        <f>IFERROR('σ и σw, МПа'!AB148*$BG$2,"-")</f>
        <v>-</v>
      </c>
      <c r="AP148" s="33" t="str">
        <f>IFERROR('σ и σw, МПа'!AC148*$BG$2,"-")</f>
        <v>-</v>
      </c>
      <c r="AQ148" s="31">
        <f>IFERROR('σ и σw, МПа'!Q148*$BH$2,"-")</f>
        <v>917.40000000000009</v>
      </c>
      <c r="AR148" s="32">
        <f>IFERROR('σ и σw, МПа'!R148*$BH$2,"-")</f>
        <v>895.40000000000009</v>
      </c>
      <c r="AS148" s="32">
        <f>IFERROR('σ и σw, МПа'!S148*$BH$2,"-")</f>
        <v>874.50000000000011</v>
      </c>
      <c r="AT148" s="32">
        <f>IFERROR('σ и σw, МПа'!T148*$BH$2,"-")</f>
        <v>863.50000000000011</v>
      </c>
      <c r="AU148" s="32">
        <f>IFERROR('σ и σw, МПа'!U148*$BH$2,"-")</f>
        <v>830.50000000000011</v>
      </c>
      <c r="AV148" s="32">
        <f>IFERROR('σ и σw, МПа'!V148*$BH$2,"-")</f>
        <v>809.6</v>
      </c>
      <c r="AW148" s="32">
        <f>IFERROR('σ и σw, МПа'!W148*$BH$2,"-")</f>
        <v>787.6</v>
      </c>
      <c r="AX148" s="32">
        <f>IFERROR('σ и σw, МПа'!X148*$BH$2,"-")</f>
        <v>755.7</v>
      </c>
      <c r="AY148" s="32">
        <f>IFERROR('σ и σw, МПа'!Y148*$BH$2,"-")</f>
        <v>679.80000000000007</v>
      </c>
      <c r="AZ148" s="32">
        <f>IFERROR('σ и σw, МПа'!Z148*$BH$2,"-")</f>
        <v>767.80000000000007</v>
      </c>
      <c r="BA148" s="32">
        <f>IFERROR('σ и σw, МПа'!AA148*$BH$2,"-")</f>
        <v>583</v>
      </c>
      <c r="BB148" s="32" t="str">
        <f>IFERROR('σ и σw, МПа'!AB148*$BH$2,"-")</f>
        <v>-</v>
      </c>
      <c r="BC148" s="33" t="str">
        <f>IFERROR('σ и σw, МПа'!AC148*$BH$2,"-")</f>
        <v>-</v>
      </c>
    </row>
    <row r="149" spans="1:55" ht="25.5" x14ac:dyDescent="0.25">
      <c r="A149" s="10" t="str">
        <f>INDEX('Обработка исходного'!B:B,ROW($B$3)+4*(ROW($B149)-ROW($B$3)))</f>
        <v>Сталь легированная</v>
      </c>
      <c r="B149" s="47" t="str">
        <f>INDEX('Обработка исходного'!D:D,ROW($B$3)+4*(ROW($B149)-ROW($B$3)))</f>
        <v>35ХМ</v>
      </c>
      <c r="C149" s="27" t="str">
        <f>'Rp0,2, МПа'!C149</f>
        <v>Заготовки крепежных деталей толщиной или диаметром до 300 мм, КП440*</v>
      </c>
      <c r="D149" s="31">
        <f>IFERROR('σ и σw, МПа'!D149*$BE$2,"-")</f>
        <v>264.38461538461536</v>
      </c>
      <c r="E149" s="32">
        <f>IFERROR('σ и σw, МПа'!E149*$BE$2,"-")</f>
        <v>257.92307692307691</v>
      </c>
      <c r="F149" s="32">
        <f>IFERROR('σ и σw, МПа'!F149*$BE$2,"-")</f>
        <v>252.53846153846152</v>
      </c>
      <c r="G149" s="32">
        <f>IFERROR('σ и σw, МПа'!G149*$BE$2,"-")</f>
        <v>247.1538461538461</v>
      </c>
      <c r="H149" s="32">
        <f>IFERROR('σ и σw, МПа'!H149*$BE$2,"-")</f>
        <v>247.1538461538461</v>
      </c>
      <c r="I149" s="32">
        <f>IFERROR('σ и σw, МПа'!I149*$BE$2,"-")</f>
        <v>241.76923076923075</v>
      </c>
      <c r="J149" s="32">
        <f>IFERROR('σ и σw, МПа'!J149*$BE$2,"-")</f>
        <v>236.38461538461536</v>
      </c>
      <c r="K149" s="32">
        <f>IFERROR('σ и σw, МПа'!K149*$BE$2,"-")</f>
        <v>230.46153846153845</v>
      </c>
      <c r="L149" s="32">
        <f>IFERROR('σ и σw, МПа'!L149*$BE$2,"-")</f>
        <v>219.69230769230765</v>
      </c>
      <c r="M149" s="32">
        <f>IFERROR('σ и σw, МПа'!M149*$BE$2,"-")</f>
        <v>197.61538461538461</v>
      </c>
      <c r="N149" s="32">
        <f>IFERROR('σ и σw, МПа'!N149*$BE$2,"-")</f>
        <v>170.15384615384613</v>
      </c>
      <c r="O149" s="32" t="str">
        <f>IFERROR('σ и σw, МПа'!O149*$BE$2,"-")</f>
        <v>-</v>
      </c>
      <c r="P149" s="33" t="str">
        <f>IFERROR('σ и σw, МПа'!P149*$BE$2,"-")</f>
        <v>-</v>
      </c>
      <c r="Q149" s="31">
        <f>IFERROR('σ и σw, МПа'!D149*$BF$2,"-")</f>
        <v>339.92307692307691</v>
      </c>
      <c r="R149" s="32">
        <f>IFERROR('σ и σw, МПа'!E149*$BF$2,"-")</f>
        <v>331.61538461538464</v>
      </c>
      <c r="S149" s="32">
        <f>IFERROR('σ и σw, МПа'!F149*$BF$2,"-")</f>
        <v>324.69230769230768</v>
      </c>
      <c r="T149" s="32">
        <f>IFERROR('σ и σw, МПа'!G149*$BF$2,"-")</f>
        <v>317.76923076923072</v>
      </c>
      <c r="U149" s="32">
        <f>IFERROR('σ и σw, МПа'!H149*$BF$2,"-")</f>
        <v>317.76923076923072</v>
      </c>
      <c r="V149" s="32">
        <f>IFERROR('σ и σw, МПа'!I149*$BF$2,"-")</f>
        <v>310.84615384615381</v>
      </c>
      <c r="W149" s="32">
        <f>IFERROR('σ и σw, МПа'!J149*$BF$2,"-")</f>
        <v>303.92307692307691</v>
      </c>
      <c r="X149" s="32">
        <f>IFERROR('σ и σw, МПа'!K149*$BF$2,"-")</f>
        <v>296.30769230769232</v>
      </c>
      <c r="Y149" s="32">
        <f>IFERROR('σ и σw, МПа'!L149*$BF$2,"-")</f>
        <v>282.46153846153845</v>
      </c>
      <c r="Z149" s="32">
        <f>IFERROR('σ и σw, МПа'!M149*$BF$2,"-")</f>
        <v>254.07692307692309</v>
      </c>
      <c r="AA149" s="32">
        <f>IFERROR('σ и σw, МПа'!N149*$BF$2,"-")</f>
        <v>218.76923076923077</v>
      </c>
      <c r="AB149" s="32" t="str">
        <f>IFERROR('σ и σw, МПа'!O149*$BF$2,"-")</f>
        <v>-</v>
      </c>
      <c r="AC149" s="33" t="str">
        <f>IFERROR('σ и σw, МПа'!P149*$BF$2,"-")</f>
        <v>-</v>
      </c>
      <c r="AD149" s="31">
        <f>IFERROR('σ и σw, МПа'!Q149*$BG$2,"-")</f>
        <v>308</v>
      </c>
      <c r="AE149" s="32">
        <f>IFERROR('σ и σw, МПа'!R149*$BG$2,"-")</f>
        <v>296.09999999999997</v>
      </c>
      <c r="AF149" s="32">
        <f>IFERROR('σ и σw, МПа'!S149*$BG$2,"-")</f>
        <v>284.89999999999998</v>
      </c>
      <c r="AG149" s="32">
        <f>IFERROR('σ и σw, МПа'!T149*$BG$2,"-")</f>
        <v>284.89999999999998</v>
      </c>
      <c r="AH149" s="32">
        <f>IFERROR('σ и σw, МПа'!U149*$BG$2,"-")</f>
        <v>284.89999999999998</v>
      </c>
      <c r="AI149" s="32">
        <f>IFERROR('σ и σw, МПа'!V149*$BG$2,"-")</f>
        <v>272.29999999999995</v>
      </c>
      <c r="AJ149" s="32">
        <f>IFERROR('σ и σw, МПа'!W149*$BG$2,"-")</f>
        <v>259.7</v>
      </c>
      <c r="AK149" s="32">
        <f>IFERROR('σ и σw, МПа'!X149*$BG$2,"-")</f>
        <v>247.1</v>
      </c>
      <c r="AL149" s="32">
        <f>IFERROR('σ и σw, МПа'!Y149*$BG$2,"-")</f>
        <v>233.1</v>
      </c>
      <c r="AM149" s="32">
        <f>IFERROR('σ и σw, МПа'!Z149*$BG$2,"-")</f>
        <v>223.29999999999998</v>
      </c>
      <c r="AN149" s="32">
        <f>IFERROR('σ и σw, МПа'!AA149*$BG$2,"-")</f>
        <v>198.1</v>
      </c>
      <c r="AO149" s="32" t="str">
        <f>IFERROR('σ и σw, МПа'!AB149*$BG$2,"-")</f>
        <v>-</v>
      </c>
      <c r="AP149" s="33" t="str">
        <f>IFERROR('σ и σw, МПа'!AC149*$BG$2,"-")</f>
        <v>-</v>
      </c>
      <c r="AQ149" s="31">
        <f>IFERROR('σ и σw, МПа'!Q149*$BH$2,"-")</f>
        <v>484.00000000000006</v>
      </c>
      <c r="AR149" s="32">
        <f>IFERROR('σ и σw, МПа'!R149*$BH$2,"-")</f>
        <v>465.3</v>
      </c>
      <c r="AS149" s="32">
        <f>IFERROR('σ и σw, МПа'!S149*$BH$2,"-")</f>
        <v>447.70000000000005</v>
      </c>
      <c r="AT149" s="32">
        <f>IFERROR('σ и σw, МПа'!T149*$BH$2,"-")</f>
        <v>447.70000000000005</v>
      </c>
      <c r="AU149" s="32">
        <f>IFERROR('σ и σw, МПа'!U149*$BH$2,"-")</f>
        <v>447.70000000000005</v>
      </c>
      <c r="AV149" s="32">
        <f>IFERROR('σ и σw, МПа'!V149*$BH$2,"-")</f>
        <v>427.90000000000003</v>
      </c>
      <c r="AW149" s="32">
        <f>IFERROR('σ и σw, МПа'!W149*$BH$2,"-")</f>
        <v>408.1</v>
      </c>
      <c r="AX149" s="32">
        <f>IFERROR('σ и σw, МПа'!X149*$BH$2,"-")</f>
        <v>388.3</v>
      </c>
      <c r="AY149" s="32">
        <f>IFERROR('σ и σw, МПа'!Y149*$BH$2,"-")</f>
        <v>366.3</v>
      </c>
      <c r="AZ149" s="32">
        <f>IFERROR('σ и σw, МПа'!Z149*$BH$2,"-")</f>
        <v>350.90000000000003</v>
      </c>
      <c r="BA149" s="32">
        <f>IFERROR('σ и σw, МПа'!AA149*$BH$2,"-")</f>
        <v>311.3</v>
      </c>
      <c r="BB149" s="32" t="str">
        <f>IFERROR('σ и σw, МПа'!AB149*$BH$2,"-")</f>
        <v>-</v>
      </c>
      <c r="BC149" s="33" t="str">
        <f>IFERROR('σ и σw, МПа'!AC149*$BH$2,"-")</f>
        <v>-</v>
      </c>
    </row>
    <row r="150" spans="1:55" ht="25.5" x14ac:dyDescent="0.25">
      <c r="A150" s="10" t="str">
        <f>INDEX('Обработка исходного'!B:B,ROW($B$3)+4*(ROW($B150)-ROW($B$3)))</f>
        <v>Сталь легированная</v>
      </c>
      <c r="B150" s="47" t="str">
        <f>INDEX('Обработка исходного'!D:D,ROW($B$3)+4*(ROW($B150)-ROW($B$3)))</f>
        <v>35ХМ</v>
      </c>
      <c r="C150" s="27" t="str">
        <f>'Rp0,2, МПа'!C150</f>
        <v>Заготовки крепежных деталей толщиной или диаметром до 300 мм, КП640*</v>
      </c>
      <c r="D150" s="31">
        <f>IFERROR('σ и σw, МПа'!D150*$BE$2,"-")</f>
        <v>422.15384615384613</v>
      </c>
      <c r="E150" s="32">
        <f>IFERROR('σ и σw, МПа'!E150*$BE$2,"-")</f>
        <v>411.92307692307691</v>
      </c>
      <c r="F150" s="32">
        <f>IFERROR('σ и σw, МПа'!F150*$BE$2,"-")</f>
        <v>403.30769230769232</v>
      </c>
      <c r="G150" s="32">
        <f>IFERROR('σ и σw, МПа'!G150*$BE$2,"-")</f>
        <v>394.15384615384613</v>
      </c>
      <c r="H150" s="32">
        <f>IFERROR('σ и σw, МПа'!H150*$BE$2,"-")</f>
        <v>394.15384615384613</v>
      </c>
      <c r="I150" s="32">
        <f>IFERROR('σ и σw, МПа'!I150*$BE$2,"-")</f>
        <v>386.07692307692304</v>
      </c>
      <c r="J150" s="32">
        <f>IFERROR('σ и σw, МПа'!J150*$BE$2,"-")</f>
        <v>377.4615384615384</v>
      </c>
      <c r="K150" s="32">
        <f>IFERROR('σ и σw, МПа'!K150*$BE$2,"-")</f>
        <v>377.4615384615384</v>
      </c>
      <c r="L150" s="32">
        <f>IFERROR('σ и σw, МПа'!L150*$BE$2,"-")</f>
        <v>350.53846153846155</v>
      </c>
      <c r="M150" s="32">
        <f>IFERROR('σ и σw, МПа'!M150*$BE$2,"-")</f>
        <v>315.53846153846155</v>
      </c>
      <c r="N150" s="32">
        <f>IFERROR('σ и σw, МПа'!N150*$BE$2,"-")</f>
        <v>271.92307692307691</v>
      </c>
      <c r="O150" s="32" t="str">
        <f>IFERROR('σ и σw, МПа'!O150*$BE$2,"-")</f>
        <v>-</v>
      </c>
      <c r="P150" s="33" t="str">
        <f>IFERROR('σ и σw, МПа'!P150*$BE$2,"-")</f>
        <v>-</v>
      </c>
      <c r="Q150" s="31">
        <f>IFERROR('σ и σw, МПа'!D150*$BF$2,"-")</f>
        <v>542.76923076923083</v>
      </c>
      <c r="R150" s="32">
        <f>IFERROR('σ и σw, МПа'!E150*$BF$2,"-")</f>
        <v>529.61538461538464</v>
      </c>
      <c r="S150" s="32">
        <f>IFERROR('σ и σw, МПа'!F150*$BF$2,"-")</f>
        <v>518.53846153846155</v>
      </c>
      <c r="T150" s="32">
        <f>IFERROR('σ и σw, МПа'!G150*$BF$2,"-")</f>
        <v>506.76923076923077</v>
      </c>
      <c r="U150" s="32">
        <f>IFERROR('σ и σw, МПа'!H150*$BF$2,"-")</f>
        <v>506.76923076923077</v>
      </c>
      <c r="V150" s="32">
        <f>IFERROR('σ и σw, МПа'!I150*$BF$2,"-")</f>
        <v>496.38461538461542</v>
      </c>
      <c r="W150" s="32">
        <f>IFERROR('σ и σw, МПа'!J150*$BF$2,"-")</f>
        <v>485.30769230769226</v>
      </c>
      <c r="X150" s="32">
        <f>IFERROR('σ и σw, МПа'!K150*$BF$2,"-")</f>
        <v>485.30769230769226</v>
      </c>
      <c r="Y150" s="32">
        <f>IFERROR('σ и σw, МПа'!L150*$BF$2,"-")</f>
        <v>450.69230769230768</v>
      </c>
      <c r="Z150" s="32">
        <f>IFERROR('σ и σw, МПа'!M150*$BF$2,"-")</f>
        <v>405.69230769230768</v>
      </c>
      <c r="AA150" s="32">
        <f>IFERROR('σ и σw, МПа'!N150*$BF$2,"-")</f>
        <v>349.61538461538464</v>
      </c>
      <c r="AB150" s="32" t="str">
        <f>IFERROR('σ и σw, МПа'!O150*$BF$2,"-")</f>
        <v>-</v>
      </c>
      <c r="AC150" s="33" t="str">
        <f>IFERROR('σ и σw, МПа'!P150*$BF$2,"-")</f>
        <v>-</v>
      </c>
      <c r="AD150" s="31">
        <f>IFERROR('σ и σw, МПа'!Q150*$BG$2,"-")</f>
        <v>448</v>
      </c>
      <c r="AE150" s="32">
        <f>IFERROR('σ и σw, МПа'!R150*$BG$2,"-")</f>
        <v>427.7</v>
      </c>
      <c r="AF150" s="32">
        <f>IFERROR('σ и σw, МПа'!S150*$BG$2,"-")</f>
        <v>411.59999999999997</v>
      </c>
      <c r="AG150" s="32">
        <f>IFERROR('σ и σw, МПа'!T150*$BG$2,"-")</f>
        <v>411.59999999999997</v>
      </c>
      <c r="AH150" s="32">
        <f>IFERROR('σ и σw, МПа'!U150*$BG$2,"-")</f>
        <v>411.59999999999997</v>
      </c>
      <c r="AI150" s="32">
        <f>IFERROR('σ и σw, МПа'!V150*$BG$2,"-")</f>
        <v>393.4</v>
      </c>
      <c r="AJ150" s="32">
        <f>IFERROR('σ и σw, МПа'!W150*$BG$2,"-")</f>
        <v>375.2</v>
      </c>
      <c r="AK150" s="32">
        <f>IFERROR('σ и σw, МПа'!X150*$BG$2,"-")</f>
        <v>350</v>
      </c>
      <c r="AL150" s="32">
        <f>IFERROR('σ и σw, МПа'!Y150*$BG$2,"-")</f>
        <v>338.79999999999995</v>
      </c>
      <c r="AM150" s="32">
        <f>IFERROR('σ и σw, МПа'!Z150*$BG$2,"-")</f>
        <v>322</v>
      </c>
      <c r="AN150" s="32">
        <f>IFERROR('σ и σw, МПа'!AA150*$BG$2,"-")</f>
        <v>285.59999999999997</v>
      </c>
      <c r="AO150" s="32" t="str">
        <f>IFERROR('σ и σw, МПа'!AB150*$BG$2,"-")</f>
        <v>-</v>
      </c>
      <c r="AP150" s="33" t="str">
        <f>IFERROR('σ и σw, МПа'!AC150*$BG$2,"-")</f>
        <v>-</v>
      </c>
      <c r="AQ150" s="31">
        <f>IFERROR('σ и σw, МПа'!Q150*$BH$2,"-")</f>
        <v>704</v>
      </c>
      <c r="AR150" s="32">
        <f>IFERROR('σ и σw, МПа'!R150*$BH$2,"-")</f>
        <v>672.1</v>
      </c>
      <c r="AS150" s="32">
        <f>IFERROR('σ и σw, МПа'!S150*$BH$2,"-")</f>
        <v>646.80000000000007</v>
      </c>
      <c r="AT150" s="32">
        <f>IFERROR('σ и σw, МПа'!T150*$BH$2,"-")</f>
        <v>646.80000000000007</v>
      </c>
      <c r="AU150" s="32">
        <f>IFERROR('σ и σw, МПа'!U150*$BH$2,"-")</f>
        <v>646.80000000000007</v>
      </c>
      <c r="AV150" s="32">
        <f>IFERROR('σ и σw, МПа'!V150*$BH$2,"-")</f>
        <v>618.20000000000005</v>
      </c>
      <c r="AW150" s="32">
        <f>IFERROR('σ и σw, МПа'!W150*$BH$2,"-")</f>
        <v>589.6</v>
      </c>
      <c r="AX150" s="32">
        <f>IFERROR('σ и σw, МПа'!X150*$BH$2,"-")</f>
        <v>550</v>
      </c>
      <c r="AY150" s="32">
        <f>IFERROR('σ и σw, МПа'!Y150*$BH$2,"-")</f>
        <v>532.40000000000009</v>
      </c>
      <c r="AZ150" s="32">
        <f>IFERROR('σ и σw, МПа'!Z150*$BH$2,"-")</f>
        <v>506.00000000000006</v>
      </c>
      <c r="BA150" s="32">
        <f>IFERROR('σ и σw, МПа'!AA150*$BH$2,"-")</f>
        <v>448.8</v>
      </c>
      <c r="BB150" s="32" t="str">
        <f>IFERROR('σ и σw, МПа'!AB150*$BH$2,"-")</f>
        <v>-</v>
      </c>
      <c r="BC150" s="33" t="str">
        <f>IFERROR('σ и σw, МПа'!AC150*$BH$2,"-")</f>
        <v>-</v>
      </c>
    </row>
    <row r="151" spans="1:55" x14ac:dyDescent="0.25">
      <c r="A151" s="10" t="str">
        <f>INDEX('Обработка исходного'!B:B,ROW($B$3)+4*(ROW($B151)-ROW($B$3)))</f>
        <v>Сталь легированная</v>
      </c>
      <c r="B151" s="47" t="str">
        <f>INDEX('Обработка исходного'!D:D,ROW($B$3)+4*(ROW($B151)-ROW($B$3)))</f>
        <v>35ХМА</v>
      </c>
      <c r="C151" s="27" t="str">
        <f>'Rp0,2, МПа'!C151</f>
        <v>Поковки толщиной от 100 до 300 мм, КП440*</v>
      </c>
      <c r="D151" s="31">
        <f>IFERROR('σ и σw, МПа'!D151*$BE$2,"-")</f>
        <v>341.92307692307691</v>
      </c>
      <c r="E151" s="32">
        <f>IFERROR('σ и σw, МПа'!E151*$BE$2,"-")</f>
        <v>332.76923076923072</v>
      </c>
      <c r="F151" s="32">
        <f>IFERROR('σ и σw, МПа'!F151*$BE$2,"-")</f>
        <v>327.38461538461536</v>
      </c>
      <c r="G151" s="32">
        <f>IFERROR('σ и σw, МПа'!G151*$BE$2,"-")</f>
        <v>322</v>
      </c>
      <c r="H151" s="32">
        <f>IFERROR('σ и σw, МПа'!H151*$BE$2,"-")</f>
        <v>322</v>
      </c>
      <c r="I151" s="32">
        <f>IFERROR('σ и σw, МПа'!I151*$BE$2,"-")</f>
        <v>311.76923076923072</v>
      </c>
      <c r="J151" s="32">
        <f>IFERROR('σ и σw, МПа'!J151*$BE$2,"-")</f>
        <v>306.38461538461536</v>
      </c>
      <c r="K151" s="32">
        <f>IFERROR('σ и σw, МПа'!K151*$BE$2,"-")</f>
        <v>301</v>
      </c>
      <c r="L151" s="32">
        <f>IFERROR('σ и σw, МПа'!L151*$BE$2,"-")</f>
        <v>285.38461538461536</v>
      </c>
      <c r="M151" s="32">
        <f>IFERROR('σ и σw, МПа'!M151*$BE$2,"-")</f>
        <v>263.30769230769226</v>
      </c>
      <c r="N151" s="32">
        <f>IFERROR('σ и σw, МПа'!N151*$BE$2,"-")</f>
        <v>221.84615384615381</v>
      </c>
      <c r="O151" s="32" t="str">
        <f>IFERROR('σ и σw, МПа'!O151*$BE$2,"-")</f>
        <v>-</v>
      </c>
      <c r="P151" s="33" t="str">
        <f>IFERROR('σ и σw, МПа'!P151*$BE$2,"-")</f>
        <v>-</v>
      </c>
      <c r="Q151" s="31">
        <f>IFERROR('σ и σw, МПа'!D151*$BF$2,"-")</f>
        <v>439.61538461538464</v>
      </c>
      <c r="R151" s="32">
        <f>IFERROR('σ и σw, МПа'!E151*$BF$2,"-")</f>
        <v>427.84615384615381</v>
      </c>
      <c r="S151" s="32">
        <f>IFERROR('σ и σw, МПа'!F151*$BF$2,"-")</f>
        <v>420.92307692307691</v>
      </c>
      <c r="T151" s="32">
        <f>IFERROR('σ и σw, МПа'!G151*$BF$2,"-")</f>
        <v>414</v>
      </c>
      <c r="U151" s="32">
        <f>IFERROR('σ и σw, МПа'!H151*$BF$2,"-")</f>
        <v>414</v>
      </c>
      <c r="V151" s="32">
        <f>IFERROR('σ и σw, МПа'!I151*$BF$2,"-")</f>
        <v>400.84615384615381</v>
      </c>
      <c r="W151" s="32">
        <f>IFERROR('σ и σw, МПа'!J151*$BF$2,"-")</f>
        <v>393.92307692307691</v>
      </c>
      <c r="X151" s="32">
        <f>IFERROR('σ и σw, МПа'!K151*$BF$2,"-")</f>
        <v>387</v>
      </c>
      <c r="Y151" s="32">
        <f>IFERROR('σ и σw, МПа'!L151*$BF$2,"-")</f>
        <v>366.92307692307691</v>
      </c>
      <c r="Z151" s="32">
        <f>IFERROR('σ и σw, МПа'!M151*$BF$2,"-")</f>
        <v>338.53846153846155</v>
      </c>
      <c r="AA151" s="32">
        <f>IFERROR('σ и σw, МПа'!N151*$BF$2,"-")</f>
        <v>285.23076923076923</v>
      </c>
      <c r="AB151" s="32" t="str">
        <f>IFERROR('σ и σw, МПа'!O151*$BF$2,"-")</f>
        <v>-</v>
      </c>
      <c r="AC151" s="33" t="str">
        <f>IFERROR('σ и σw, МПа'!P151*$BF$2,"-")</f>
        <v>-</v>
      </c>
      <c r="AD151" s="31">
        <f>IFERROR('σ и σw, МПа'!Q151*$BG$2,"-")</f>
        <v>308</v>
      </c>
      <c r="AE151" s="32">
        <f>IFERROR('σ и σw, МПа'!R151*$BG$2,"-")</f>
        <v>295.39999999999998</v>
      </c>
      <c r="AF151" s="32">
        <f>IFERROR('σ и σw, МПа'!S151*$BG$2,"-")</f>
        <v>281.39999999999998</v>
      </c>
      <c r="AG151" s="32">
        <f>IFERROR('σ и σw, МПа'!T151*$BG$2,"-")</f>
        <v>281.39999999999998</v>
      </c>
      <c r="AH151" s="32">
        <f>IFERROR('σ и σw, МПа'!U151*$BG$2,"-")</f>
        <v>281.39999999999998</v>
      </c>
      <c r="AI151" s="32">
        <f>IFERROR('σ и σw, МПа'!V151*$BG$2,"-")</f>
        <v>274.39999999999998</v>
      </c>
      <c r="AJ151" s="32">
        <f>IFERROR('σ и σw, МПа'!W151*$BG$2,"-")</f>
        <v>261.09999999999997</v>
      </c>
      <c r="AK151" s="32">
        <f>IFERROR('σ и σw, МПа'!X151*$BG$2,"-")</f>
        <v>247.1</v>
      </c>
      <c r="AL151" s="32">
        <f>IFERROR('σ и σw, МПа'!Y151*$BG$2,"-")</f>
        <v>233.1</v>
      </c>
      <c r="AM151" s="32">
        <f>IFERROR('σ и σw, МПа'!Z151*$BG$2,"-")</f>
        <v>219.79999999999998</v>
      </c>
      <c r="AN151" s="32">
        <f>IFERROR('σ и σw, МПа'!AA151*$BG$2,"-")</f>
        <v>198.79999999999998</v>
      </c>
      <c r="AO151" s="32" t="str">
        <f>IFERROR('σ и σw, МПа'!AB151*$BG$2,"-")</f>
        <v>-</v>
      </c>
      <c r="AP151" s="33" t="str">
        <f>IFERROR('σ и σw, МПа'!AC151*$BG$2,"-")</f>
        <v>-</v>
      </c>
      <c r="AQ151" s="31">
        <f>IFERROR('σ и σw, МПа'!Q151*$BH$2,"-")</f>
        <v>484.00000000000006</v>
      </c>
      <c r="AR151" s="32">
        <f>IFERROR('σ и σw, МПа'!R151*$BH$2,"-")</f>
        <v>464.20000000000005</v>
      </c>
      <c r="AS151" s="32">
        <f>IFERROR('σ и σw, МПа'!S151*$BH$2,"-")</f>
        <v>442.20000000000005</v>
      </c>
      <c r="AT151" s="32">
        <f>IFERROR('σ и σw, МПа'!T151*$BH$2,"-")</f>
        <v>442.20000000000005</v>
      </c>
      <c r="AU151" s="32">
        <f>IFERROR('σ и σw, МПа'!U151*$BH$2,"-")</f>
        <v>442.20000000000005</v>
      </c>
      <c r="AV151" s="32">
        <f>IFERROR('σ и σw, МПа'!V151*$BH$2,"-")</f>
        <v>431.20000000000005</v>
      </c>
      <c r="AW151" s="32">
        <f>IFERROR('σ и σw, МПа'!W151*$BH$2,"-")</f>
        <v>410.3</v>
      </c>
      <c r="AX151" s="32">
        <f>IFERROR('σ и σw, МПа'!X151*$BH$2,"-")</f>
        <v>388.3</v>
      </c>
      <c r="AY151" s="32">
        <f>IFERROR('σ и σw, МПа'!Y151*$BH$2,"-")</f>
        <v>366.3</v>
      </c>
      <c r="AZ151" s="32">
        <f>IFERROR('σ и σw, МПа'!Z151*$BH$2,"-")</f>
        <v>345.40000000000003</v>
      </c>
      <c r="BA151" s="32">
        <f>IFERROR('σ и σw, МПа'!AA151*$BH$2,"-")</f>
        <v>312.40000000000003</v>
      </c>
      <c r="BB151" s="32" t="str">
        <f>IFERROR('σ и σw, МПа'!AB151*$BH$2,"-")</f>
        <v>-</v>
      </c>
      <c r="BC151" s="33" t="str">
        <f>IFERROR('σ и σw, МПа'!AC151*$BH$2,"-")</f>
        <v>-</v>
      </c>
    </row>
    <row r="152" spans="1:55" ht="25.5" x14ac:dyDescent="0.25">
      <c r="A152" s="10" t="str">
        <f>INDEX('Обработка исходного'!B:B,ROW($B$3)+4*(ROW($B152)-ROW($B$3)))</f>
        <v>Сталь легированная</v>
      </c>
      <c r="B152" s="47" t="str">
        <f>INDEX('Обработка исходного'!D:D,ROW($B$3)+4*(ROW($B152)-ROW($B$3)))</f>
        <v>35ХМА</v>
      </c>
      <c r="C152" s="27" t="str">
        <f>'Rp0,2, МПа'!C152</f>
        <v>Заготовки крепежных деталей толщиной или диаметром от 100 до 300 мм, КП395*</v>
      </c>
      <c r="D152" s="31">
        <f>IFERROR('σ и σw, МПа'!D152*$BE$2,"-")</f>
        <v>332.76923076923072</v>
      </c>
      <c r="E152" s="32">
        <f>IFERROR('σ и σw, МПа'!E152*$BE$2,"-")</f>
        <v>322</v>
      </c>
      <c r="F152" s="32">
        <f>IFERROR('σ и σw, МПа'!F152*$BE$2,"-")</f>
        <v>317.15384615384613</v>
      </c>
      <c r="G152" s="32">
        <f>IFERROR('σ и σw, МПа'!G152*$BE$2,"-")</f>
        <v>311.76923076923072</v>
      </c>
      <c r="H152" s="32">
        <f>IFERROR('σ и σw, МПа'!H152*$BE$2,"-")</f>
        <v>311.76923076923072</v>
      </c>
      <c r="I152" s="32">
        <f>IFERROR('σ и σw, МПа'!I152*$BE$2,"-")</f>
        <v>301</v>
      </c>
      <c r="J152" s="32">
        <f>IFERROR('σ и σw, МПа'!J152*$BE$2,"-")</f>
        <v>295.61538461538458</v>
      </c>
      <c r="K152" s="32">
        <f>IFERROR('σ и σw, МПа'!K152*$BE$2,"-")</f>
        <v>290.76923076923072</v>
      </c>
      <c r="L152" s="32">
        <f>IFERROR('σ и σw, МПа'!L152*$BE$2,"-")</f>
        <v>274.39999999999998</v>
      </c>
      <c r="M152" s="32">
        <f>IFERROR('σ и σw, МПа'!M152*$BE$2,"-")</f>
        <v>248.2307692307692</v>
      </c>
      <c r="N152" s="32">
        <f>IFERROR('σ и σw, МПа'!N152*$BE$2,"-")</f>
        <v>216.46153846153845</v>
      </c>
      <c r="O152" s="32" t="str">
        <f>IFERROR('σ и σw, МПа'!O152*$BE$2,"-")</f>
        <v>-</v>
      </c>
      <c r="P152" s="33" t="str">
        <f>IFERROR('σ и σw, МПа'!P152*$BE$2,"-")</f>
        <v>-</v>
      </c>
      <c r="Q152" s="31">
        <f>IFERROR('σ и σw, МПа'!D152*$BF$2,"-")</f>
        <v>427.84615384615381</v>
      </c>
      <c r="R152" s="32">
        <f>IFERROR('σ и σw, МПа'!E152*$BF$2,"-")</f>
        <v>414</v>
      </c>
      <c r="S152" s="32">
        <f>IFERROR('σ и σw, МПа'!F152*$BF$2,"-")</f>
        <v>407.76923076923072</v>
      </c>
      <c r="T152" s="32">
        <f>IFERROR('σ и σw, МПа'!G152*$BF$2,"-")</f>
        <v>400.84615384615381</v>
      </c>
      <c r="U152" s="32">
        <f>IFERROR('σ и σw, МПа'!H152*$BF$2,"-")</f>
        <v>400.84615384615381</v>
      </c>
      <c r="V152" s="32">
        <f>IFERROR('σ и σw, МПа'!I152*$BF$2,"-")</f>
        <v>387</v>
      </c>
      <c r="W152" s="32">
        <f>IFERROR('σ и σw, МПа'!J152*$BF$2,"-")</f>
        <v>380.07692307692309</v>
      </c>
      <c r="X152" s="32">
        <f>IFERROR('σ и σw, МПа'!K152*$BF$2,"-")</f>
        <v>373.84615384615381</v>
      </c>
      <c r="Y152" s="32">
        <f>IFERROR('σ и σw, МПа'!L152*$BF$2,"-")</f>
        <v>352.8</v>
      </c>
      <c r="Z152" s="32">
        <f>IFERROR('σ и σw, МПа'!M152*$BF$2,"-")</f>
        <v>319.15384615384613</v>
      </c>
      <c r="AA152" s="32">
        <f>IFERROR('σ и σw, МПа'!N152*$BF$2,"-")</f>
        <v>278.30769230769232</v>
      </c>
      <c r="AB152" s="32" t="str">
        <f>IFERROR('σ и σw, МПа'!O152*$BF$2,"-")</f>
        <v>-</v>
      </c>
      <c r="AC152" s="33" t="str">
        <f>IFERROR('σ и σw, МПа'!P152*$BF$2,"-")</f>
        <v>-</v>
      </c>
      <c r="AD152" s="31">
        <f>IFERROR('σ и σw, МПа'!Q152*$BG$2,"-")</f>
        <v>276.5</v>
      </c>
      <c r="AE152" s="32">
        <f>IFERROR('σ и σw, МПа'!R152*$BG$2,"-")</f>
        <v>261.09999999999997</v>
      </c>
      <c r="AF152" s="32">
        <f>IFERROR('σ и σw, МПа'!S152*$BG$2,"-")</f>
        <v>247.1</v>
      </c>
      <c r="AG152" s="32">
        <f>IFERROR('σ и σw, МПа'!T152*$BG$2,"-")</f>
        <v>247.1</v>
      </c>
      <c r="AH152" s="32">
        <f>IFERROR('σ и σw, МПа'!U152*$BG$2,"-")</f>
        <v>247.1</v>
      </c>
      <c r="AI152" s="32">
        <f>IFERROR('σ и σw, МПа'!V152*$BG$2,"-")</f>
        <v>247.1</v>
      </c>
      <c r="AJ152" s="32">
        <f>IFERROR('σ и σw, МПа'!W152*$BG$2,"-")</f>
        <v>233.1</v>
      </c>
      <c r="AK152" s="32">
        <f>IFERROR('σ и σw, МПа'!X152*$BG$2,"-")</f>
        <v>219.79999999999998</v>
      </c>
      <c r="AL152" s="32">
        <f>IFERROR('σ и σw, МПа'!Y152*$BG$2,"-")</f>
        <v>205.79999999999998</v>
      </c>
      <c r="AM152" s="32">
        <f>IFERROR('σ и σw, МПа'!Z152*$BG$2,"-")</f>
        <v>192.5</v>
      </c>
      <c r="AN152" s="32">
        <f>IFERROR('σ и σw, МПа'!AA152*$BG$2,"-")</f>
        <v>178.5</v>
      </c>
      <c r="AO152" s="32" t="str">
        <f>IFERROR('σ и σw, МПа'!AB152*$BG$2,"-")</f>
        <v>-</v>
      </c>
      <c r="AP152" s="33" t="str">
        <f>IFERROR('σ и σw, МПа'!AC152*$BG$2,"-")</f>
        <v>-</v>
      </c>
      <c r="AQ152" s="31">
        <f>IFERROR('σ и σw, МПа'!Q152*$BH$2,"-")</f>
        <v>434.50000000000006</v>
      </c>
      <c r="AR152" s="32">
        <f>IFERROR('σ и σw, МПа'!R152*$BH$2,"-")</f>
        <v>410.3</v>
      </c>
      <c r="AS152" s="32">
        <f>IFERROR('σ и σw, МПа'!S152*$BH$2,"-")</f>
        <v>388.3</v>
      </c>
      <c r="AT152" s="32">
        <f>IFERROR('σ и σw, МПа'!T152*$BH$2,"-")</f>
        <v>388.3</v>
      </c>
      <c r="AU152" s="32">
        <f>IFERROR('σ и σw, МПа'!U152*$BH$2,"-")</f>
        <v>388.3</v>
      </c>
      <c r="AV152" s="32">
        <f>IFERROR('σ и σw, МПа'!V152*$BH$2,"-")</f>
        <v>388.3</v>
      </c>
      <c r="AW152" s="32">
        <f>IFERROR('σ и σw, МПа'!W152*$BH$2,"-")</f>
        <v>366.3</v>
      </c>
      <c r="AX152" s="32">
        <f>IFERROR('σ и σw, МПа'!X152*$BH$2,"-")</f>
        <v>345.40000000000003</v>
      </c>
      <c r="AY152" s="32">
        <f>IFERROR('σ и σw, МПа'!Y152*$BH$2,"-")</f>
        <v>323.40000000000003</v>
      </c>
      <c r="AZ152" s="32">
        <f>IFERROR('σ и σw, МПа'!Z152*$BH$2,"-")</f>
        <v>302.5</v>
      </c>
      <c r="BA152" s="32">
        <f>IFERROR('σ и σw, МПа'!AA152*$BH$2,"-")</f>
        <v>280.5</v>
      </c>
      <c r="BB152" s="32" t="str">
        <f>IFERROR('σ и σw, МПа'!AB152*$BH$2,"-")</f>
        <v>-</v>
      </c>
      <c r="BC152" s="33" t="str">
        <f>IFERROR('σ и σw, МПа'!AC152*$BH$2,"-")</f>
        <v>-</v>
      </c>
    </row>
    <row r="153" spans="1:55" ht="25.5" x14ac:dyDescent="0.25">
      <c r="A153" s="10" t="str">
        <f>INDEX('Обработка исходного'!B:B,ROW($B$3)+4*(ROW($B153)-ROW($B$3)))</f>
        <v>Сталь легированная</v>
      </c>
      <c r="B153" s="47" t="str">
        <f>INDEX('Обработка исходного'!D:D,ROW($B$3)+4*(ROW($B153)-ROW($B$3)))</f>
        <v>35ХМА</v>
      </c>
      <c r="C153" s="27" t="str">
        <f>'Rp0,2, МПа'!C153</f>
        <v>Заготовки крепежных деталей толщиной или диаметром от 100 до 200 мм, КП490*</v>
      </c>
      <c r="D153" s="31">
        <f>IFERROR('σ и σw, МПа'!D153*$BE$2,"-")</f>
        <v>343.53846153846155</v>
      </c>
      <c r="E153" s="32">
        <f>IFERROR('σ и σw, МПа'!E153*$BE$2,"-")</f>
        <v>332.76923076923072</v>
      </c>
      <c r="F153" s="32">
        <f>IFERROR('σ и σw, МПа'!F153*$BE$2,"-")</f>
        <v>327.38461538461536</v>
      </c>
      <c r="G153" s="32">
        <f>IFERROR('σ и σw, МПа'!G153*$BE$2,"-")</f>
        <v>322</v>
      </c>
      <c r="H153" s="32">
        <f>IFERROR('σ и σw, МПа'!H153*$BE$2,"-")</f>
        <v>322</v>
      </c>
      <c r="I153" s="32">
        <f>IFERROR('σ и σw, МПа'!I153*$BE$2,"-")</f>
        <v>311.76923076923072</v>
      </c>
      <c r="J153" s="32">
        <f>IFERROR('σ и σw, МПа'!J153*$BE$2,"-")</f>
        <v>306.38461538461536</v>
      </c>
      <c r="K153" s="32">
        <f>IFERROR('σ и σw, МПа'!K153*$BE$2,"-")</f>
        <v>301</v>
      </c>
      <c r="L153" s="32">
        <f>IFERROR('σ и σw, МПа'!L153*$BE$2,"-")</f>
        <v>285.38461538461536</v>
      </c>
      <c r="M153" s="32">
        <f>IFERROR('σ и σw, МПа'!M153*$BE$2,"-")</f>
        <v>259</v>
      </c>
      <c r="N153" s="32">
        <f>IFERROR('σ и σw, МПа'!N153*$BE$2,"-")</f>
        <v>221.84615384615381</v>
      </c>
      <c r="O153" s="32" t="str">
        <f>IFERROR('σ и σw, МПа'!O153*$BE$2,"-")</f>
        <v>-</v>
      </c>
      <c r="P153" s="33" t="str">
        <f>IFERROR('σ и σw, МПа'!P153*$BE$2,"-")</f>
        <v>-</v>
      </c>
      <c r="Q153" s="31">
        <f>IFERROR('σ и σw, МПа'!D153*$BF$2,"-")</f>
        <v>441.69230769230768</v>
      </c>
      <c r="R153" s="32">
        <f>IFERROR('σ и σw, МПа'!E153*$BF$2,"-")</f>
        <v>427.84615384615381</v>
      </c>
      <c r="S153" s="32">
        <f>IFERROR('σ и σw, МПа'!F153*$BF$2,"-")</f>
        <v>420.92307692307691</v>
      </c>
      <c r="T153" s="32">
        <f>IFERROR('σ и σw, МПа'!G153*$BF$2,"-")</f>
        <v>414</v>
      </c>
      <c r="U153" s="32">
        <f>IFERROR('σ и σw, МПа'!H153*$BF$2,"-")</f>
        <v>414</v>
      </c>
      <c r="V153" s="32">
        <f>IFERROR('σ и σw, МПа'!I153*$BF$2,"-")</f>
        <v>400.84615384615381</v>
      </c>
      <c r="W153" s="32">
        <f>IFERROR('σ и σw, МПа'!J153*$BF$2,"-")</f>
        <v>393.92307692307691</v>
      </c>
      <c r="X153" s="32">
        <f>IFERROR('σ и σw, МПа'!K153*$BF$2,"-")</f>
        <v>387</v>
      </c>
      <c r="Y153" s="32">
        <f>IFERROR('σ и σw, МПа'!L153*$BF$2,"-")</f>
        <v>366.92307692307691</v>
      </c>
      <c r="Z153" s="32">
        <f>IFERROR('σ и σw, МПа'!M153*$BF$2,"-")</f>
        <v>333</v>
      </c>
      <c r="AA153" s="32">
        <f>IFERROR('σ и σw, МПа'!N153*$BF$2,"-")</f>
        <v>285.23076923076923</v>
      </c>
      <c r="AB153" s="32" t="str">
        <f>IFERROR('σ и σw, МПа'!O153*$BF$2,"-")</f>
        <v>-</v>
      </c>
      <c r="AC153" s="33" t="str">
        <f>IFERROR('σ и σw, МПа'!P153*$BF$2,"-")</f>
        <v>-</v>
      </c>
      <c r="AD153" s="31">
        <f>IFERROR('σ и σw, МПа'!Q153*$BG$2,"-")</f>
        <v>343</v>
      </c>
      <c r="AE153" s="32">
        <f>IFERROR('σ и σw, МПа'!R153*$BG$2,"-")</f>
        <v>329.7</v>
      </c>
      <c r="AF153" s="32">
        <f>IFERROR('σ и σw, МПа'!S153*$BG$2,"-")</f>
        <v>308.7</v>
      </c>
      <c r="AG153" s="32">
        <f>IFERROR('σ и σw, МПа'!T153*$BG$2,"-")</f>
        <v>308.7</v>
      </c>
      <c r="AH153" s="32">
        <f>IFERROR('σ и σw, МПа'!U153*$BG$2,"-")</f>
        <v>308.7</v>
      </c>
      <c r="AI153" s="32">
        <f>IFERROR('σ и σw, МПа'!V153*$BG$2,"-")</f>
        <v>302.39999999999998</v>
      </c>
      <c r="AJ153" s="32">
        <f>IFERROR('σ и σw, МПа'!W153*$BG$2,"-")</f>
        <v>288.39999999999998</v>
      </c>
      <c r="AK153" s="32">
        <f>IFERROR('σ и σw, МПа'!X153*$BG$2,"-")</f>
        <v>274.39999999999998</v>
      </c>
      <c r="AL153" s="32">
        <f>IFERROR('σ и σw, МПа'!Y153*$BG$2,"-")</f>
        <v>261.09999999999997</v>
      </c>
      <c r="AM153" s="32">
        <f>IFERROR('σ и σw, МПа'!Z153*$BG$2,"-")</f>
        <v>240.1</v>
      </c>
      <c r="AN153" s="32">
        <f>IFERROR('σ и σw, МПа'!AA153*$BG$2,"-")</f>
        <v>219.79999999999998</v>
      </c>
      <c r="AO153" s="32" t="str">
        <f>IFERROR('σ и σw, МПа'!AB153*$BG$2,"-")</f>
        <v>-</v>
      </c>
      <c r="AP153" s="33" t="str">
        <f>IFERROR('σ и σw, МПа'!AC153*$BG$2,"-")</f>
        <v>-</v>
      </c>
      <c r="AQ153" s="31">
        <f>IFERROR('σ и σw, МПа'!Q153*$BH$2,"-")</f>
        <v>539</v>
      </c>
      <c r="AR153" s="32">
        <f>IFERROR('σ и σw, МПа'!R153*$BH$2,"-")</f>
        <v>518.1</v>
      </c>
      <c r="AS153" s="32">
        <f>IFERROR('σ и σw, МПа'!S153*$BH$2,"-")</f>
        <v>485.1</v>
      </c>
      <c r="AT153" s="32">
        <f>IFERROR('σ и σw, МПа'!T153*$BH$2,"-")</f>
        <v>485.1</v>
      </c>
      <c r="AU153" s="32">
        <f>IFERROR('σ и σw, МПа'!U153*$BH$2,"-")</f>
        <v>485.1</v>
      </c>
      <c r="AV153" s="32">
        <f>IFERROR('σ и σw, МПа'!V153*$BH$2,"-")</f>
        <v>475.20000000000005</v>
      </c>
      <c r="AW153" s="32">
        <f>IFERROR('σ и σw, МПа'!W153*$BH$2,"-")</f>
        <v>453.20000000000005</v>
      </c>
      <c r="AX153" s="32">
        <f>IFERROR('σ и σw, МПа'!X153*$BH$2,"-")</f>
        <v>431.20000000000005</v>
      </c>
      <c r="AY153" s="32">
        <f>IFERROR('σ и σw, МПа'!Y153*$BH$2,"-")</f>
        <v>410.3</v>
      </c>
      <c r="AZ153" s="32">
        <f>IFERROR('σ и σw, МПа'!Z153*$BH$2,"-")</f>
        <v>377.3</v>
      </c>
      <c r="BA153" s="32">
        <f>IFERROR('σ и σw, МПа'!AA153*$BH$2,"-")</f>
        <v>345.40000000000003</v>
      </c>
      <c r="BB153" s="32" t="str">
        <f>IFERROR('σ и σw, МПа'!AB153*$BH$2,"-")</f>
        <v>-</v>
      </c>
      <c r="BC153" s="33" t="str">
        <f>IFERROR('σ и σw, МПа'!AC153*$BH$2,"-")</f>
        <v>-</v>
      </c>
    </row>
    <row r="154" spans="1:55" ht="25.5" x14ac:dyDescent="0.25">
      <c r="A154" s="10" t="str">
        <f>INDEX('Обработка исходного'!B:B,ROW($B$3)+4*(ROW($B154)-ROW($B$3)))</f>
        <v>Сталь легированная</v>
      </c>
      <c r="B154" s="47" t="str">
        <f>INDEX('Обработка исходного'!D:D,ROW($B$3)+4*(ROW($B154)-ROW($B$3)))</f>
        <v>35ХМА</v>
      </c>
      <c r="C154" s="27" t="str">
        <f>'Rp0,2, МПа'!C154</f>
        <v>Заготовки крепежных деталей толщиной или диаметром до 100 мм, КП590*</v>
      </c>
      <c r="D154" s="31">
        <f>IFERROR('σ и σw, МПа'!D154*$BE$2,"-")</f>
        <v>396.30769230769232</v>
      </c>
      <c r="E154" s="32">
        <f>IFERROR('σ и σw, МПа'!E154*$BE$2,"-")</f>
        <v>380.15384615384613</v>
      </c>
      <c r="F154" s="32">
        <f>IFERROR('σ и σw, МПа'!F154*$BE$2,"-")</f>
        <v>375.30769230769232</v>
      </c>
      <c r="G154" s="32">
        <f>IFERROR('σ и σw, МПа'!G154*$BE$2,"-")</f>
        <v>369.92307692307691</v>
      </c>
      <c r="H154" s="32">
        <f>IFERROR('σ и σw, МПа'!H154*$BE$2,"-")</f>
        <v>369.92307692307691</v>
      </c>
      <c r="I154" s="32">
        <f>IFERROR('σ и σw, МПа'!I154*$BE$2,"-")</f>
        <v>359.15384615384613</v>
      </c>
      <c r="J154" s="32">
        <f>IFERROR('σ и σw, МПа'!J154*$BE$2,"-")</f>
        <v>353.76923076923072</v>
      </c>
      <c r="K154" s="32">
        <f>IFERROR('σ и σw, МПа'!K154*$BE$2,"-")</f>
        <v>348.38461538461536</v>
      </c>
      <c r="L154" s="32">
        <f>IFERROR('σ и σw, МПа'!L154*$BE$2,"-")</f>
        <v>327.38461538461536</v>
      </c>
      <c r="M154" s="32">
        <f>IFERROR('σ и σw, МПа'!M154*$BE$2,"-")</f>
        <v>295.61538461538458</v>
      </c>
      <c r="N154" s="32">
        <f>IFERROR('σ и σw, МПа'!N154*$BE$2,"-")</f>
        <v>253.61538461538461</v>
      </c>
      <c r="O154" s="32" t="str">
        <f>IFERROR('σ и σw, МПа'!O154*$BE$2,"-")</f>
        <v>-</v>
      </c>
      <c r="P154" s="33" t="str">
        <f>IFERROR('σ и σw, МПа'!P154*$BE$2,"-")</f>
        <v>-</v>
      </c>
      <c r="Q154" s="31">
        <f>IFERROR('σ и σw, МПа'!D154*$BF$2,"-")</f>
        <v>509.5384615384616</v>
      </c>
      <c r="R154" s="32">
        <f>IFERROR('σ и σw, МПа'!E154*$BF$2,"-")</f>
        <v>488.76923076923077</v>
      </c>
      <c r="S154" s="32">
        <f>IFERROR('σ и σw, МПа'!F154*$BF$2,"-")</f>
        <v>482.5384615384616</v>
      </c>
      <c r="T154" s="32">
        <f>IFERROR('σ и σw, МПа'!G154*$BF$2,"-")</f>
        <v>475.61538461538464</v>
      </c>
      <c r="U154" s="32">
        <f>IFERROR('σ и σw, МПа'!H154*$BF$2,"-")</f>
        <v>475.61538461538464</v>
      </c>
      <c r="V154" s="32">
        <f>IFERROR('σ и σw, МПа'!I154*$BF$2,"-")</f>
        <v>461.76923076923077</v>
      </c>
      <c r="W154" s="32">
        <f>IFERROR('σ и σw, МПа'!J154*$BF$2,"-")</f>
        <v>454.84615384615381</v>
      </c>
      <c r="X154" s="32">
        <f>IFERROR('σ и σw, МПа'!K154*$BF$2,"-")</f>
        <v>447.92307692307691</v>
      </c>
      <c r="Y154" s="32">
        <f>IFERROR('σ и σw, МПа'!L154*$BF$2,"-")</f>
        <v>420.92307692307691</v>
      </c>
      <c r="Z154" s="32">
        <f>IFERROR('σ и σw, МПа'!M154*$BF$2,"-")</f>
        <v>380.07692307692309</v>
      </c>
      <c r="AA154" s="32">
        <f>IFERROR('σ и σw, МПа'!N154*$BF$2,"-")</f>
        <v>326.07692307692309</v>
      </c>
      <c r="AB154" s="32" t="str">
        <f>IFERROR('σ и σw, МПа'!O154*$BF$2,"-")</f>
        <v>-</v>
      </c>
      <c r="AC154" s="33" t="str">
        <f>IFERROR('σ и σw, МПа'!P154*$BF$2,"-")</f>
        <v>-</v>
      </c>
      <c r="AD154" s="31">
        <f>IFERROR('σ и σw, МПа'!Q154*$BG$2,"-")</f>
        <v>413</v>
      </c>
      <c r="AE154" s="32">
        <f>IFERROR('σ и σw, МПа'!R154*$BG$2,"-")</f>
        <v>391.29999999999995</v>
      </c>
      <c r="AF154" s="32">
        <f>IFERROR('σ и σw, МПа'!S154*$BG$2,"-")</f>
        <v>371</v>
      </c>
      <c r="AG154" s="32">
        <f>IFERROR('σ и σw, МПа'!T154*$BG$2,"-")</f>
        <v>371</v>
      </c>
      <c r="AH154" s="32">
        <f>IFERROR('σ и σw, МПа'!U154*$BG$2,"-")</f>
        <v>371</v>
      </c>
      <c r="AI154" s="32">
        <f>IFERROR('σ и σw, МПа'!V154*$BG$2,"-")</f>
        <v>364</v>
      </c>
      <c r="AJ154" s="32">
        <f>IFERROR('σ и σw, МПа'!W154*$BG$2,"-")</f>
        <v>343.7</v>
      </c>
      <c r="AK154" s="32">
        <f>IFERROR('σ и σw, МПа'!X154*$BG$2,"-")</f>
        <v>329.7</v>
      </c>
      <c r="AL154" s="32">
        <f>IFERROR('σ и σw, МПа'!Y154*$BG$2,"-")</f>
        <v>308.7</v>
      </c>
      <c r="AM154" s="32">
        <f>IFERROR('σ и σw, МПа'!Z154*$BG$2,"-")</f>
        <v>295.39999999999998</v>
      </c>
      <c r="AN154" s="32">
        <f>IFERROR('σ и σw, МПа'!AA154*$BG$2,"-")</f>
        <v>268.09999999999997</v>
      </c>
      <c r="AO154" s="32" t="str">
        <f>IFERROR('σ и σw, МПа'!AB154*$BG$2,"-")</f>
        <v>-</v>
      </c>
      <c r="AP154" s="33" t="str">
        <f>IFERROR('σ и σw, МПа'!AC154*$BG$2,"-")</f>
        <v>-</v>
      </c>
      <c r="AQ154" s="31">
        <f>IFERROR('σ и σw, МПа'!Q154*$BH$2,"-")</f>
        <v>649</v>
      </c>
      <c r="AR154" s="32">
        <f>IFERROR('σ и σw, МПа'!R154*$BH$2,"-")</f>
        <v>614.90000000000009</v>
      </c>
      <c r="AS154" s="32">
        <f>IFERROR('σ и σw, МПа'!S154*$BH$2,"-")</f>
        <v>583</v>
      </c>
      <c r="AT154" s="32">
        <f>IFERROR('σ и σw, МПа'!T154*$BH$2,"-")</f>
        <v>583</v>
      </c>
      <c r="AU154" s="32">
        <f>IFERROR('σ и σw, МПа'!U154*$BH$2,"-")</f>
        <v>583</v>
      </c>
      <c r="AV154" s="32">
        <f>IFERROR('σ и σw, МПа'!V154*$BH$2,"-")</f>
        <v>572</v>
      </c>
      <c r="AW154" s="32">
        <f>IFERROR('σ и σw, МПа'!W154*$BH$2,"-")</f>
        <v>540.1</v>
      </c>
      <c r="AX154" s="32">
        <f>IFERROR('σ и σw, МПа'!X154*$BH$2,"-")</f>
        <v>518.1</v>
      </c>
      <c r="AY154" s="32">
        <f>IFERROR('σ и σw, МПа'!Y154*$BH$2,"-")</f>
        <v>485.1</v>
      </c>
      <c r="AZ154" s="32">
        <f>IFERROR('σ и σw, МПа'!Z154*$BH$2,"-")</f>
        <v>464.20000000000005</v>
      </c>
      <c r="BA154" s="32">
        <f>IFERROR('σ и σw, МПа'!AA154*$BH$2,"-")</f>
        <v>421.3</v>
      </c>
      <c r="BB154" s="32" t="str">
        <f>IFERROR('σ и σw, МПа'!AB154*$BH$2,"-")</f>
        <v>-</v>
      </c>
      <c r="BC154" s="33" t="str">
        <f>IFERROR('σ и σw, МПа'!AC154*$BH$2,"-")</f>
        <v>-</v>
      </c>
    </row>
    <row r="155" spans="1:55" ht="25.5" x14ac:dyDescent="0.25">
      <c r="A155" s="10" t="str">
        <f>INDEX('Обработка исходного'!B:B,ROW($B$3)+4*(ROW($B155)-ROW($B$3)))</f>
        <v>Сталь легированная</v>
      </c>
      <c r="B155" s="47" t="str">
        <f>INDEX('Обработка исходного'!D:D,ROW($B$3)+4*(ROW($B155)-ROW($B$3)))</f>
        <v>35ХМА</v>
      </c>
      <c r="C155" s="27" t="str">
        <f>'Rp0,2, МПа'!C155</f>
        <v>Заготовки крепежных деталей толщиной или диаметром до 300 мм, КП640*</v>
      </c>
      <c r="D155" s="31">
        <f>IFERROR('σ и σw, МПа'!D155*$BE$2,"-")</f>
        <v>422.69230769230762</v>
      </c>
      <c r="E155" s="32">
        <f>IFERROR('σ и σw, МПа'!E155*$BE$2,"-")</f>
        <v>411.92307692307691</v>
      </c>
      <c r="F155" s="32">
        <f>IFERROR('σ и σw, МПа'!F155*$BE$2,"-")</f>
        <v>406.53846153846149</v>
      </c>
      <c r="G155" s="32">
        <f>IFERROR('σ и σw, МПа'!G155*$BE$2,"-")</f>
        <v>396.30769230769232</v>
      </c>
      <c r="H155" s="32">
        <f>IFERROR('σ и σw, МПа'!H155*$BE$2,"-")</f>
        <v>390.92307692307691</v>
      </c>
      <c r="I155" s="32">
        <f>IFERROR('σ и σw, МПа'!I155*$BE$2,"-")</f>
        <v>390.92307692307691</v>
      </c>
      <c r="J155" s="32">
        <f>IFERROR('σ и σw, МПа'!J155*$BE$2,"-")</f>
        <v>390.92307692307691</v>
      </c>
      <c r="K155" s="32">
        <f>IFERROR('σ и σw, МПа'!K155*$BE$2,"-")</f>
        <v>375.30769230769232</v>
      </c>
      <c r="L155" s="32">
        <f>IFERROR('σ и σw, МПа'!L155*$BE$2,"-")</f>
        <v>350.53846153846155</v>
      </c>
      <c r="M155" s="32">
        <f>IFERROR('σ и σw, МПа'!M155*$BE$2,"-")</f>
        <v>322</v>
      </c>
      <c r="N155" s="32">
        <f>IFERROR('σ и σw, МПа'!N155*$BE$2,"-")</f>
        <v>264.38461538461536</v>
      </c>
      <c r="O155" s="32" t="str">
        <f>IFERROR('σ и σw, МПа'!O155*$BE$2,"-")</f>
        <v>-</v>
      </c>
      <c r="P155" s="33" t="str">
        <f>IFERROR('σ и σw, МПа'!P155*$BE$2,"-")</f>
        <v>-</v>
      </c>
      <c r="Q155" s="31">
        <f>IFERROR('σ и σw, МПа'!D155*$BF$2,"-")</f>
        <v>543.46153846153845</v>
      </c>
      <c r="R155" s="32">
        <f>IFERROR('σ и σw, МПа'!E155*$BF$2,"-")</f>
        <v>529.61538461538464</v>
      </c>
      <c r="S155" s="32">
        <f>IFERROR('σ и σw, МПа'!F155*$BF$2,"-")</f>
        <v>522.69230769230762</v>
      </c>
      <c r="T155" s="32">
        <f>IFERROR('σ и σw, МПа'!G155*$BF$2,"-")</f>
        <v>509.5384615384616</v>
      </c>
      <c r="U155" s="32">
        <f>IFERROR('σ и σw, МПа'!H155*$BF$2,"-")</f>
        <v>502.61538461538464</v>
      </c>
      <c r="V155" s="32">
        <f>IFERROR('σ и σw, МПа'!I155*$BF$2,"-")</f>
        <v>502.61538461538464</v>
      </c>
      <c r="W155" s="32">
        <f>IFERROR('σ и σw, МПа'!J155*$BF$2,"-")</f>
        <v>502.61538461538464</v>
      </c>
      <c r="X155" s="32">
        <f>IFERROR('σ и σw, МПа'!K155*$BF$2,"-")</f>
        <v>482.5384615384616</v>
      </c>
      <c r="Y155" s="32">
        <f>IFERROR('σ и σw, МПа'!L155*$BF$2,"-")</f>
        <v>450.69230769230768</v>
      </c>
      <c r="Z155" s="32">
        <f>IFERROR('σ и σw, МПа'!M155*$BF$2,"-")</f>
        <v>414</v>
      </c>
      <c r="AA155" s="32">
        <f>IFERROR('σ и σw, МПа'!N155*$BF$2,"-")</f>
        <v>339.92307692307691</v>
      </c>
      <c r="AB155" s="32" t="str">
        <f>IFERROR('σ и σw, МПа'!O155*$BF$2,"-")</f>
        <v>-</v>
      </c>
      <c r="AC155" s="33" t="str">
        <f>IFERROR('σ и σw, МПа'!P155*$BF$2,"-")</f>
        <v>-</v>
      </c>
      <c r="AD155" s="31">
        <f>IFERROR('σ и σw, МПа'!Q155*$BG$2,"-")</f>
        <v>448</v>
      </c>
      <c r="AE155" s="32">
        <f>IFERROR('σ и σw, МПа'!R155*$BG$2,"-")</f>
        <v>432.59999999999997</v>
      </c>
      <c r="AF155" s="32">
        <f>IFERROR('σ и σw, МПа'!S155*$BG$2,"-")</f>
        <v>432.59999999999997</v>
      </c>
      <c r="AG155" s="32">
        <f>IFERROR('σ и σw, МПа'!T155*$BG$2,"-")</f>
        <v>412.29999999999995</v>
      </c>
      <c r="AH155" s="32">
        <f>IFERROR('σ и σw, МПа'!U155*$BG$2,"-")</f>
        <v>398.29999999999995</v>
      </c>
      <c r="AI155" s="32">
        <f>IFERROR('σ и σw, МПа'!V155*$BG$2,"-")</f>
        <v>398.29999999999995</v>
      </c>
      <c r="AJ155" s="32">
        <f>IFERROR('σ и σw, МПа'!W155*$BG$2,"-")</f>
        <v>384.29999999999995</v>
      </c>
      <c r="AK155" s="32">
        <f>IFERROR('σ и σw, МПа'!X155*$BG$2,"-")</f>
        <v>364</v>
      </c>
      <c r="AL155" s="32">
        <f>IFERROR('σ и σw, МПа'!Y155*$BG$2,"-")</f>
        <v>336.7</v>
      </c>
      <c r="AM155" s="32">
        <f>IFERROR('σ и σw, МПа'!Z155*$BG$2,"-")</f>
        <v>315.7</v>
      </c>
      <c r="AN155" s="32">
        <f>IFERROR('σ и σw, МПа'!AA155*$BG$2,"-")</f>
        <v>288.39999999999998</v>
      </c>
      <c r="AO155" s="32" t="str">
        <f>IFERROR('σ и σw, МПа'!AB155*$BG$2,"-")</f>
        <v>-</v>
      </c>
      <c r="AP155" s="33" t="str">
        <f>IFERROR('σ и σw, МПа'!AC155*$BG$2,"-")</f>
        <v>-</v>
      </c>
      <c r="AQ155" s="31">
        <f>IFERROR('σ и σw, МПа'!Q155*$BH$2,"-")</f>
        <v>704</v>
      </c>
      <c r="AR155" s="32">
        <f>IFERROR('σ и σw, МПа'!R155*$BH$2,"-")</f>
        <v>679.80000000000007</v>
      </c>
      <c r="AS155" s="32">
        <f>IFERROR('σ и σw, МПа'!S155*$BH$2,"-")</f>
        <v>679.80000000000007</v>
      </c>
      <c r="AT155" s="32">
        <f>IFERROR('σ и σw, МПа'!T155*$BH$2,"-")</f>
        <v>647.90000000000009</v>
      </c>
      <c r="AU155" s="32">
        <f>IFERROR('σ и σw, МПа'!U155*$BH$2,"-")</f>
        <v>625.90000000000009</v>
      </c>
      <c r="AV155" s="32">
        <f>IFERROR('σ и σw, МПа'!V155*$BH$2,"-")</f>
        <v>625.90000000000009</v>
      </c>
      <c r="AW155" s="32">
        <f>IFERROR('σ и σw, МПа'!W155*$BH$2,"-")</f>
        <v>603.90000000000009</v>
      </c>
      <c r="AX155" s="32">
        <f>IFERROR('σ и σw, МПа'!X155*$BH$2,"-")</f>
        <v>572</v>
      </c>
      <c r="AY155" s="32">
        <f>IFERROR('σ и σw, МПа'!Y155*$BH$2,"-")</f>
        <v>529.1</v>
      </c>
      <c r="AZ155" s="32">
        <f>IFERROR('σ и σw, МПа'!Z155*$BH$2,"-")</f>
        <v>496.1</v>
      </c>
      <c r="BA155" s="32">
        <f>IFERROR('σ и σw, МПа'!AA155*$BH$2,"-")</f>
        <v>453.20000000000005</v>
      </c>
      <c r="BB155" s="32" t="str">
        <f>IFERROR('σ и σw, МПа'!AB155*$BH$2,"-")</f>
        <v>-</v>
      </c>
      <c r="BC155" s="33" t="str">
        <f>IFERROR('σ и σw, МПа'!AC155*$BH$2,"-")</f>
        <v>-</v>
      </c>
    </row>
    <row r="156" spans="1:55" x14ac:dyDescent="0.25">
      <c r="A156" s="10" t="str">
        <f>INDEX('Обработка исходного'!B:B,ROW($B$3)+4*(ROW($B156)-ROW($B$3)))</f>
        <v>Сталь легированная</v>
      </c>
      <c r="B156" s="47" t="str">
        <f>INDEX('Обработка исходного'!D:D,ROW($B$3)+4*(ROW($B156)-ROW($B$3)))</f>
        <v>10Х2М</v>
      </c>
      <c r="C156" s="27" t="str">
        <f>'Rp0,2, МПа'!C156</f>
        <v>Листы толщиной от 6 до 50 мм</v>
      </c>
      <c r="D156" s="31">
        <f>IFERROR('σ и σw, МПа'!D156*$BE$2,"-")</f>
        <v>211.07692307692307</v>
      </c>
      <c r="E156" s="32">
        <f>IFERROR('σ и σw, МПа'!E156*$BE$2,"-")</f>
        <v>200.84615384615381</v>
      </c>
      <c r="F156" s="32">
        <f>IFERROR('σ и σw, МПа'!F156*$BE$2,"-")</f>
        <v>195.46153846153845</v>
      </c>
      <c r="G156" s="32">
        <f>IFERROR('σ и σw, МПа'!G156*$BE$2,"-")</f>
        <v>190.07692307692307</v>
      </c>
      <c r="H156" s="32">
        <f>IFERROR('σ и σw, МПа'!H156*$BE$2,"-")</f>
        <v>184.69230769230765</v>
      </c>
      <c r="I156" s="32">
        <f>IFERROR('σ и σw, МПа'!I156*$BE$2,"-")</f>
        <v>179.30769230769229</v>
      </c>
      <c r="J156" s="32">
        <f>IFERROR('σ и σw, МПа'!J156*$BE$2,"-")</f>
        <v>173.92307692307691</v>
      </c>
      <c r="K156" s="32">
        <f>IFERROR('σ и σw, МПа'!K156*$BE$2,"-")</f>
        <v>169.07692307692307</v>
      </c>
      <c r="L156" s="32">
        <f>IFERROR('σ и σw, МПа'!L156*$BE$2,"-")</f>
        <v>163.69230769230768</v>
      </c>
      <c r="M156" s="32">
        <f>IFERROR('σ и σw, МПа'!M156*$BE$2,"-")</f>
        <v>158.30769230769229</v>
      </c>
      <c r="N156" s="32">
        <f>IFERROR('σ и σw, МПа'!N156*$BE$2,"-")</f>
        <v>137.30769230769229</v>
      </c>
      <c r="O156" s="32" t="str">
        <f>IFERROR('σ и σw, МПа'!O156*$BE$2,"-")</f>
        <v>-</v>
      </c>
      <c r="P156" s="33" t="str">
        <f>IFERROR('σ и σw, МПа'!P156*$BE$2,"-")</f>
        <v>-</v>
      </c>
      <c r="Q156" s="31">
        <f>IFERROR('σ и σw, МПа'!D156*$BF$2,"-")</f>
        <v>271.38461538461542</v>
      </c>
      <c r="R156" s="32">
        <f>IFERROR('σ и σw, МПа'!E156*$BF$2,"-")</f>
        <v>258.23076923076923</v>
      </c>
      <c r="S156" s="32">
        <f>IFERROR('σ и σw, МПа'!F156*$BF$2,"-")</f>
        <v>251.30769230769232</v>
      </c>
      <c r="T156" s="32">
        <f>IFERROR('σ и σw, МПа'!G156*$BF$2,"-")</f>
        <v>244.38461538461539</v>
      </c>
      <c r="U156" s="32">
        <f>IFERROR('σ и σw, МПа'!H156*$BF$2,"-")</f>
        <v>237.46153846153842</v>
      </c>
      <c r="V156" s="32">
        <f>IFERROR('σ и σw, МПа'!I156*$BF$2,"-")</f>
        <v>230.53846153846152</v>
      </c>
      <c r="W156" s="32">
        <f>IFERROR('σ и σw, МПа'!J156*$BF$2,"-")</f>
        <v>223.61538461538461</v>
      </c>
      <c r="X156" s="32">
        <f>IFERROR('σ и σw, МПа'!K156*$BF$2,"-")</f>
        <v>217.38461538461536</v>
      </c>
      <c r="Y156" s="32">
        <f>IFERROR('σ и σw, МПа'!L156*$BF$2,"-")</f>
        <v>210.46153846153845</v>
      </c>
      <c r="Z156" s="32">
        <f>IFERROR('σ и σw, МПа'!M156*$BF$2,"-")</f>
        <v>203.53846153846152</v>
      </c>
      <c r="AA156" s="32">
        <f>IFERROR('σ и σw, МПа'!N156*$BF$2,"-")</f>
        <v>176.53846153846155</v>
      </c>
      <c r="AB156" s="32" t="str">
        <f>IFERROR('σ и σw, МПа'!O156*$BF$2,"-")</f>
        <v>-</v>
      </c>
      <c r="AC156" s="33" t="str">
        <f>IFERROR('σ и σw, МПа'!P156*$BF$2,"-")</f>
        <v>-</v>
      </c>
      <c r="AD156" s="31">
        <f>IFERROR('σ и σw, МПа'!Q156*$BG$2,"-")</f>
        <v>205.79999999999998</v>
      </c>
      <c r="AE156" s="32">
        <f>IFERROR('σ и σw, МПа'!R156*$BG$2,"-")</f>
        <v>205.79999999999998</v>
      </c>
      <c r="AF156" s="32">
        <f>IFERROR('σ и σw, МПа'!S156*$BG$2,"-")</f>
        <v>192.5</v>
      </c>
      <c r="AG156" s="32">
        <f>IFERROR('σ и σw, МПа'!T156*$BG$2,"-")</f>
        <v>185.5</v>
      </c>
      <c r="AH156" s="32">
        <f>IFERROR('σ и σw, МПа'!U156*$BG$2,"-")</f>
        <v>178.5</v>
      </c>
      <c r="AI156" s="32">
        <f>IFERROR('σ и σw, МПа'!V156*$BG$2,"-")</f>
        <v>171.5</v>
      </c>
      <c r="AJ156" s="32">
        <f>IFERROR('σ и σw, МПа'!W156*$BG$2,"-")</f>
        <v>171.5</v>
      </c>
      <c r="AK156" s="32">
        <f>IFERROR('σ и σw, МПа'!X156*$BG$2,"-")</f>
        <v>171.5</v>
      </c>
      <c r="AL156" s="32">
        <f>IFERROR('σ и σw, МПа'!Y156*$BG$2,"-")</f>
        <v>171.5</v>
      </c>
      <c r="AM156" s="32">
        <f>IFERROR('σ и σw, МПа'!Z156*$BG$2,"-")</f>
        <v>171.5</v>
      </c>
      <c r="AN156" s="32">
        <f>IFERROR('σ и σw, МПа'!AA156*$BG$2,"-")</f>
        <v>151.19999999999999</v>
      </c>
      <c r="AO156" s="32" t="str">
        <f>IFERROR('σ и σw, МПа'!AB156*$BG$2,"-")</f>
        <v>-</v>
      </c>
      <c r="AP156" s="33" t="str">
        <f>IFERROR('σ и σw, МПа'!AC156*$BG$2,"-")</f>
        <v>-</v>
      </c>
      <c r="AQ156" s="31">
        <f>IFERROR('σ и σw, МПа'!Q156*$BH$2,"-")</f>
        <v>323.40000000000003</v>
      </c>
      <c r="AR156" s="32">
        <f>IFERROR('σ и σw, МПа'!R156*$BH$2,"-")</f>
        <v>323.40000000000003</v>
      </c>
      <c r="AS156" s="32">
        <f>IFERROR('σ и σw, МПа'!S156*$BH$2,"-")</f>
        <v>302.5</v>
      </c>
      <c r="AT156" s="32">
        <f>IFERROR('σ и σw, МПа'!T156*$BH$2,"-")</f>
        <v>291.5</v>
      </c>
      <c r="AU156" s="32">
        <f>IFERROR('σ и σw, МПа'!U156*$BH$2,"-")</f>
        <v>280.5</v>
      </c>
      <c r="AV156" s="32">
        <f>IFERROR('σ и σw, МПа'!V156*$BH$2,"-")</f>
        <v>269.5</v>
      </c>
      <c r="AW156" s="32">
        <f>IFERROR('σ и σw, МПа'!W156*$BH$2,"-")</f>
        <v>269.5</v>
      </c>
      <c r="AX156" s="32">
        <f>IFERROR('σ и σw, МПа'!X156*$BH$2,"-")</f>
        <v>269.5</v>
      </c>
      <c r="AY156" s="32">
        <f>IFERROR('σ и σw, МПа'!Y156*$BH$2,"-")</f>
        <v>269.5</v>
      </c>
      <c r="AZ156" s="32">
        <f>IFERROR('σ и σw, МПа'!Z156*$BH$2,"-")</f>
        <v>269.5</v>
      </c>
      <c r="BA156" s="32">
        <f>IFERROR('σ и σw, МПа'!AA156*$BH$2,"-")</f>
        <v>237.60000000000002</v>
      </c>
      <c r="BB156" s="32" t="str">
        <f>IFERROR('σ и σw, МПа'!AB156*$BH$2,"-")</f>
        <v>-</v>
      </c>
      <c r="BC156" s="33" t="str">
        <f>IFERROR('σ и σw, МПа'!AC156*$BH$2,"-")</f>
        <v>-</v>
      </c>
    </row>
    <row r="157" spans="1:55" x14ac:dyDescent="0.25">
      <c r="A157" s="10" t="str">
        <f>INDEX('Обработка исходного'!B:B,ROW($B$3)+4*(ROW($B157)-ROW($B$3)))</f>
        <v>Сталь легированная</v>
      </c>
      <c r="B157" s="47" t="str">
        <f>INDEX('Обработка исходного'!D:D,ROW($B$3)+4*(ROW($B157)-ROW($B$3)))</f>
        <v>10Х2М</v>
      </c>
      <c r="C157" s="27" t="str">
        <f>'Rp0,2, МПа'!C157</f>
        <v>Листы толщиной от 50 до 150 мм</v>
      </c>
      <c r="D157" s="31">
        <f>IFERROR('σ и σw, МПа'!D157*$BE$2,"-")</f>
        <v>182.93333333333331</v>
      </c>
      <c r="E157" s="32">
        <f>IFERROR('σ и σw, МПа'!E157*$BE$2,"-")</f>
        <v>179.30769230769229</v>
      </c>
      <c r="F157" s="32">
        <f>IFERROR('σ и σw, МПа'!F157*$BE$2,"-")</f>
        <v>179.30769230769229</v>
      </c>
      <c r="G157" s="32">
        <f>IFERROR('σ и σw, МПа'!G157*$BE$2,"-")</f>
        <v>173.92307692307691</v>
      </c>
      <c r="H157" s="32">
        <f>IFERROR('σ и σw, МПа'!H157*$BE$2,"-")</f>
        <v>173.92307692307691</v>
      </c>
      <c r="I157" s="32">
        <f>IFERROR('σ и σw, МПа'!I157*$BE$2,"-")</f>
        <v>165.2</v>
      </c>
      <c r="J157" s="32">
        <f>IFERROR('σ и σw, МПа'!J157*$BE$2,"-")</f>
        <v>165.2</v>
      </c>
      <c r="K157" s="32">
        <f>IFERROR('σ и σw, МПа'!K157*$BE$2,"-")</f>
        <v>155.86666666666665</v>
      </c>
      <c r="L157" s="32">
        <f>IFERROR('σ и σw, МПа'!L157*$BE$2,"-")</f>
        <v>155.86666666666665</v>
      </c>
      <c r="M157" s="32">
        <f>IFERROR('σ и σw, МПа'!M157*$BE$2,"-")</f>
        <v>155.86666666666665</v>
      </c>
      <c r="N157" s="32">
        <f>IFERROR('σ и σw, МПа'!N157*$BE$2,"-")</f>
        <v>132.53333333333333</v>
      </c>
      <c r="O157" s="32" t="str">
        <f>IFERROR('σ и σw, МПа'!O157*$BE$2,"-")</f>
        <v>-</v>
      </c>
      <c r="P157" s="33" t="str">
        <f>IFERROR('σ и σw, МПа'!P157*$BE$2,"-")</f>
        <v>-</v>
      </c>
      <c r="Q157" s="31">
        <f>IFERROR('σ и σw, МПа'!D157*$BF$2,"-")</f>
        <v>235.2</v>
      </c>
      <c r="R157" s="32">
        <f>IFERROR('σ и σw, МПа'!E157*$BF$2,"-")</f>
        <v>230.53846153846152</v>
      </c>
      <c r="S157" s="32">
        <f>IFERROR('σ и σw, МПа'!F157*$BF$2,"-")</f>
        <v>230.53846153846152</v>
      </c>
      <c r="T157" s="32">
        <f>IFERROR('σ и σw, МПа'!G157*$BF$2,"-")</f>
        <v>223.61538461538461</v>
      </c>
      <c r="U157" s="32">
        <f>IFERROR('σ и σw, МПа'!H157*$BF$2,"-")</f>
        <v>223.61538461538461</v>
      </c>
      <c r="V157" s="32">
        <f>IFERROR('σ и σw, МПа'!I157*$BF$2,"-")</f>
        <v>212.4</v>
      </c>
      <c r="W157" s="32">
        <f>IFERROR('σ и σw, МПа'!J157*$BF$2,"-")</f>
        <v>212.4</v>
      </c>
      <c r="X157" s="32">
        <f>IFERROR('σ и σw, МПа'!K157*$BF$2,"-")</f>
        <v>200.4</v>
      </c>
      <c r="Y157" s="32">
        <f>IFERROR('σ и σw, МПа'!L157*$BF$2,"-")</f>
        <v>200.4</v>
      </c>
      <c r="Z157" s="32">
        <f>IFERROR('σ и σw, МПа'!M157*$BF$2,"-")</f>
        <v>200.4</v>
      </c>
      <c r="AA157" s="32">
        <f>IFERROR('σ и σw, МПа'!N157*$BF$2,"-")</f>
        <v>170.4</v>
      </c>
      <c r="AB157" s="32" t="str">
        <f>IFERROR('σ и σw, МПа'!O157*$BF$2,"-")</f>
        <v>-</v>
      </c>
      <c r="AC157" s="33" t="str">
        <f>IFERROR('σ и σw, МПа'!P157*$BF$2,"-")</f>
        <v>-</v>
      </c>
      <c r="AD157" s="31">
        <f>IFERROR('σ и σw, МПа'!Q157*$BG$2,"-")</f>
        <v>137.19999999999999</v>
      </c>
      <c r="AE157" s="32">
        <f>IFERROR('σ и σw, МПа'!R157*$BG$2,"-")</f>
        <v>137.19999999999999</v>
      </c>
      <c r="AF157" s="32">
        <f>IFERROR('σ и σw, МПа'!S157*$BG$2,"-")</f>
        <v>137.19999999999999</v>
      </c>
      <c r="AG157" s="32">
        <f>IFERROR('σ и σw, МПа'!T157*$BG$2,"-")</f>
        <v>137.19999999999999</v>
      </c>
      <c r="AH157" s="32">
        <f>IFERROR('σ и σw, МПа'!U157*$BG$2,"-")</f>
        <v>137.19999999999999</v>
      </c>
      <c r="AI157" s="32">
        <f>IFERROR('σ и σw, МПа'!V157*$BG$2,"-")</f>
        <v>123.89999999999999</v>
      </c>
      <c r="AJ157" s="32">
        <f>IFERROR('σ и σw, МПа'!W157*$BG$2,"-")</f>
        <v>123.89999999999999</v>
      </c>
      <c r="AK157" s="32">
        <f>IFERROR('σ и σw, МПа'!X157*$BG$2,"-")</f>
        <v>116.89999999999999</v>
      </c>
      <c r="AL157" s="32">
        <f>IFERROR('σ и σw, МПа'!Y157*$BG$2,"-")</f>
        <v>116.89999999999999</v>
      </c>
      <c r="AM157" s="32">
        <f>IFERROR('σ и σw, МПа'!Z157*$BG$2,"-")</f>
        <v>116.89999999999999</v>
      </c>
      <c r="AN157" s="32">
        <f>IFERROR('σ и σw, МПа'!AA157*$BG$2,"-")</f>
        <v>99.399999999999991</v>
      </c>
      <c r="AO157" s="32" t="str">
        <f>IFERROR('σ и σw, МПа'!AB157*$BG$2,"-")</f>
        <v>-</v>
      </c>
      <c r="AP157" s="33" t="str">
        <f>IFERROR('σ и σw, МПа'!AC157*$BG$2,"-")</f>
        <v>-</v>
      </c>
      <c r="AQ157" s="31">
        <f>IFERROR('σ и σw, МПа'!Q157*$BH$2,"-")</f>
        <v>215.60000000000002</v>
      </c>
      <c r="AR157" s="32">
        <f>IFERROR('σ и σw, МПа'!R157*$BH$2,"-")</f>
        <v>215.60000000000002</v>
      </c>
      <c r="AS157" s="32">
        <f>IFERROR('σ и σw, МПа'!S157*$BH$2,"-")</f>
        <v>215.60000000000002</v>
      </c>
      <c r="AT157" s="32">
        <f>IFERROR('σ и σw, МПа'!T157*$BH$2,"-")</f>
        <v>215.60000000000002</v>
      </c>
      <c r="AU157" s="32">
        <f>IFERROR('σ и σw, МПа'!U157*$BH$2,"-")</f>
        <v>215.60000000000002</v>
      </c>
      <c r="AV157" s="32">
        <f>IFERROR('σ и σw, МПа'!V157*$BH$2,"-")</f>
        <v>194.70000000000002</v>
      </c>
      <c r="AW157" s="32">
        <f>IFERROR('σ и σw, МПа'!W157*$BH$2,"-")</f>
        <v>194.70000000000002</v>
      </c>
      <c r="AX157" s="32">
        <f>IFERROR('σ и σw, МПа'!X157*$BH$2,"-")</f>
        <v>183.70000000000002</v>
      </c>
      <c r="AY157" s="32">
        <f>IFERROR('σ и σw, МПа'!Y157*$BH$2,"-")</f>
        <v>183.70000000000002</v>
      </c>
      <c r="AZ157" s="32">
        <f>IFERROR('σ и σw, МПа'!Z157*$BH$2,"-")</f>
        <v>183.70000000000002</v>
      </c>
      <c r="BA157" s="32">
        <f>IFERROR('σ и σw, МПа'!AA157*$BH$2,"-")</f>
        <v>156.20000000000002</v>
      </c>
      <c r="BB157" s="32" t="str">
        <f>IFERROR('σ и σw, МПа'!AB157*$BH$2,"-")</f>
        <v>-</v>
      </c>
      <c r="BC157" s="33" t="str">
        <f>IFERROR('σ и σw, МПа'!AC157*$BH$2,"-")</f>
        <v>-</v>
      </c>
    </row>
    <row r="158" spans="1:55" ht="25.5" x14ac:dyDescent="0.25">
      <c r="A158" s="10" t="str">
        <f>INDEX('Обработка исходного'!B:B,ROW($B$3)+4*(ROW($B158)-ROW($B$3)))</f>
        <v>Сталь легированная</v>
      </c>
      <c r="B158" s="47" t="str">
        <f>INDEX('Обработка исходного'!D:D,ROW($B$3)+4*(ROW($B158)-ROW($B$3)))</f>
        <v>10Х2М</v>
      </c>
      <c r="C158" s="27" t="str">
        <f>'Rp0,2, МПа'!C158</f>
        <v>Бесшовные холоднокатаные трубы диаметром от 12 до 60 мм</v>
      </c>
      <c r="D158" s="31">
        <f>IFERROR('σ и σw, МПа'!D158*$BE$2,"-")</f>
        <v>211.07692307692307</v>
      </c>
      <c r="E158" s="32">
        <f>IFERROR('σ и σw, МПа'!E158*$BE$2,"-")</f>
        <v>211.07692307692307</v>
      </c>
      <c r="F158" s="32">
        <f>IFERROR('σ и σw, МПа'!F158*$BE$2,"-")</f>
        <v>195.46153846153845</v>
      </c>
      <c r="G158" s="32">
        <f>IFERROR('σ и σw, МПа'!G158*$BE$2,"-")</f>
        <v>190.07692307692307</v>
      </c>
      <c r="H158" s="32">
        <f>IFERROR('σ и σw, МПа'!H158*$BE$2,"-")</f>
        <v>184.69230769230765</v>
      </c>
      <c r="I158" s="32">
        <f>IFERROR('σ и σw, МПа'!I158*$BE$2,"-")</f>
        <v>179.30769230769229</v>
      </c>
      <c r="J158" s="32">
        <f>IFERROR('σ и σw, МПа'!J158*$BE$2,"-")</f>
        <v>173.92307692307691</v>
      </c>
      <c r="K158" s="32">
        <f>IFERROR('σ и σw, МПа'!K158*$BE$2,"-")</f>
        <v>169.07692307692307</v>
      </c>
      <c r="L158" s="32">
        <f>IFERROR('σ и σw, МПа'!L158*$BE$2,"-")</f>
        <v>163.69230769230768</v>
      </c>
      <c r="M158" s="32">
        <f>IFERROR('σ и σw, МПа'!M158*$BE$2,"-")</f>
        <v>158.30769230769229</v>
      </c>
      <c r="N158" s="32">
        <f>IFERROR('σ и σw, МПа'!N158*$BE$2,"-")</f>
        <v>132.53333333333333</v>
      </c>
      <c r="O158" s="32" t="str">
        <f>IFERROR('σ и σw, МПа'!O158*$BE$2,"-")</f>
        <v>-</v>
      </c>
      <c r="P158" s="33" t="str">
        <f>IFERROR('σ и σw, МПа'!P158*$BE$2,"-")</f>
        <v>-</v>
      </c>
      <c r="Q158" s="31">
        <f>IFERROR('σ и σw, МПа'!D158*$BF$2,"-")</f>
        <v>271.38461538461542</v>
      </c>
      <c r="R158" s="32">
        <f>IFERROR('σ и σw, МПа'!E158*$BF$2,"-")</f>
        <v>271.38461538461542</v>
      </c>
      <c r="S158" s="32">
        <f>IFERROR('σ и σw, МПа'!F158*$BF$2,"-")</f>
        <v>251.30769230769232</v>
      </c>
      <c r="T158" s="32">
        <f>IFERROR('σ и σw, МПа'!G158*$BF$2,"-")</f>
        <v>244.38461538461539</v>
      </c>
      <c r="U158" s="32">
        <f>IFERROR('σ и σw, МПа'!H158*$BF$2,"-")</f>
        <v>237.46153846153842</v>
      </c>
      <c r="V158" s="32">
        <f>IFERROR('σ и σw, МПа'!I158*$BF$2,"-")</f>
        <v>230.53846153846152</v>
      </c>
      <c r="W158" s="32">
        <f>IFERROR('σ и σw, МПа'!J158*$BF$2,"-")</f>
        <v>223.61538461538461</v>
      </c>
      <c r="X158" s="32">
        <f>IFERROR('σ и σw, МПа'!K158*$BF$2,"-")</f>
        <v>217.38461538461536</v>
      </c>
      <c r="Y158" s="32">
        <f>IFERROR('σ и σw, МПа'!L158*$BF$2,"-")</f>
        <v>210.46153846153845</v>
      </c>
      <c r="Z158" s="32">
        <f>IFERROR('σ и σw, МПа'!M158*$BF$2,"-")</f>
        <v>203.53846153846152</v>
      </c>
      <c r="AA158" s="32">
        <f>IFERROR('σ и σw, МПа'!N158*$BF$2,"-")</f>
        <v>170.4</v>
      </c>
      <c r="AB158" s="32" t="str">
        <f>IFERROR('σ и σw, МПа'!O158*$BF$2,"-")</f>
        <v>-</v>
      </c>
      <c r="AC158" s="33" t="str">
        <f>IFERROR('σ и σw, МПа'!P158*$BF$2,"-")</f>
        <v>-</v>
      </c>
      <c r="AD158" s="31">
        <f>IFERROR('σ и σw, МПа'!Q158*$BG$2,"-")</f>
        <v>171.5</v>
      </c>
      <c r="AE158" s="32">
        <f>IFERROR('σ и σw, МПа'!R158*$BG$2,"-")</f>
        <v>164.5</v>
      </c>
      <c r="AF158" s="32">
        <f>IFERROR('σ и σw, МПа'!S158*$BG$2,"-")</f>
        <v>158.19999999999999</v>
      </c>
      <c r="AG158" s="32">
        <f>IFERROR('σ и σw, МПа'!T158*$BG$2,"-")</f>
        <v>151.19999999999999</v>
      </c>
      <c r="AH158" s="32">
        <f>IFERROR('σ и σw, МПа'!U158*$BG$2,"-")</f>
        <v>151.19999999999999</v>
      </c>
      <c r="AI158" s="32">
        <f>IFERROR('σ и σw, МПа'!V158*$BG$2,"-")</f>
        <v>151.19999999999999</v>
      </c>
      <c r="AJ158" s="32">
        <f>IFERROR('σ и σw, МПа'!W158*$BG$2,"-")</f>
        <v>151.19999999999999</v>
      </c>
      <c r="AK158" s="32">
        <f>IFERROR('σ и σw, МПа'!X158*$BG$2,"-")</f>
        <v>151.19999999999999</v>
      </c>
      <c r="AL158" s="32">
        <f>IFERROR('σ и σw, МПа'!Y158*$BG$2,"-")</f>
        <v>144.19999999999999</v>
      </c>
      <c r="AM158" s="32">
        <f>IFERROR('σ и σw, МПа'!Z158*$BG$2,"-")</f>
        <v>123.19999999999999</v>
      </c>
      <c r="AN158" s="32">
        <f>IFERROR('σ и σw, МПа'!AA158*$BG$2,"-")</f>
        <v>99.399999999999991</v>
      </c>
      <c r="AO158" s="32" t="str">
        <f>IFERROR('σ и σw, МПа'!AB158*$BG$2,"-")</f>
        <v>-</v>
      </c>
      <c r="AP158" s="33" t="str">
        <f>IFERROR('σ и σw, МПа'!AC158*$BG$2,"-")</f>
        <v>-</v>
      </c>
      <c r="AQ158" s="31">
        <f>IFERROR('σ и σw, МПа'!Q158*$BH$2,"-")</f>
        <v>269.5</v>
      </c>
      <c r="AR158" s="32">
        <f>IFERROR('σ и σw, МПа'!R158*$BH$2,"-")</f>
        <v>258.5</v>
      </c>
      <c r="AS158" s="32">
        <f>IFERROR('σ и σw, МПа'!S158*$BH$2,"-")</f>
        <v>248.60000000000002</v>
      </c>
      <c r="AT158" s="32">
        <f>IFERROR('σ и σw, МПа'!T158*$BH$2,"-")</f>
        <v>237.60000000000002</v>
      </c>
      <c r="AU158" s="32">
        <f>IFERROR('σ и σw, МПа'!U158*$BH$2,"-")</f>
        <v>237.60000000000002</v>
      </c>
      <c r="AV158" s="32">
        <f>IFERROR('σ и σw, МПа'!V158*$BH$2,"-")</f>
        <v>237.60000000000002</v>
      </c>
      <c r="AW158" s="32">
        <f>IFERROR('σ и σw, МПа'!W158*$BH$2,"-")</f>
        <v>237.60000000000002</v>
      </c>
      <c r="AX158" s="32">
        <f>IFERROR('σ и σw, МПа'!X158*$BH$2,"-")</f>
        <v>237.60000000000002</v>
      </c>
      <c r="AY158" s="32">
        <f>IFERROR('σ и σw, МПа'!Y158*$BH$2,"-")</f>
        <v>226.60000000000002</v>
      </c>
      <c r="AZ158" s="32">
        <f>IFERROR('σ и σw, МПа'!Z158*$BH$2,"-")</f>
        <v>193.60000000000002</v>
      </c>
      <c r="BA158" s="32">
        <f>IFERROR('σ и σw, МПа'!AA158*$BH$2,"-")</f>
        <v>156.20000000000002</v>
      </c>
      <c r="BB158" s="32" t="str">
        <f>IFERROR('σ и σw, МПа'!AB158*$BH$2,"-")</f>
        <v>-</v>
      </c>
      <c r="BC158" s="33" t="str">
        <f>IFERROR('σ и σw, МПа'!AC158*$BH$2,"-")</f>
        <v>-</v>
      </c>
    </row>
    <row r="159" spans="1:55" x14ac:dyDescent="0.25">
      <c r="A159" s="10" t="str">
        <f>INDEX('Обработка исходного'!B:B,ROW($B$3)+4*(ROW($B159)-ROW($B$3)))</f>
        <v>Сталь легированная</v>
      </c>
      <c r="B159" s="47" t="str">
        <f>INDEX('Обработка исходного'!D:D,ROW($B$3)+4*(ROW($B159)-ROW($B$3)))</f>
        <v>10Х2М</v>
      </c>
      <c r="C159" s="27" t="str">
        <f>'Rp0,2, МПа'!C159</f>
        <v>Поковки толщиной до 400 мм</v>
      </c>
      <c r="D159" s="31">
        <f>IFERROR('σ и σw, МПа'!D159*$BE$2,"-")</f>
        <v>182.93333333333331</v>
      </c>
      <c r="E159" s="32">
        <f>IFERROR('σ и σw, МПа'!E159*$BE$2,"-")</f>
        <v>173.6</v>
      </c>
      <c r="F159" s="32">
        <f>IFERROR('σ и σw, МПа'!F159*$BE$2,"-")</f>
        <v>173.6</v>
      </c>
      <c r="G159" s="32">
        <f>IFERROR('σ и σw, МПа'!G159*$BE$2,"-")</f>
        <v>165.2</v>
      </c>
      <c r="H159" s="32">
        <f>IFERROR('σ и σw, МПа'!H159*$BE$2,"-")</f>
        <v>165.2</v>
      </c>
      <c r="I159" s="32">
        <f>IFERROR('σ и σw, МПа'!I159*$BE$2,"-")</f>
        <v>165.2</v>
      </c>
      <c r="J159" s="32">
        <f>IFERROR('σ и σw, МПа'!J159*$BE$2,"-")</f>
        <v>165.2</v>
      </c>
      <c r="K159" s="32">
        <f>IFERROR('σ и σw, МПа'!K159*$BE$2,"-")</f>
        <v>163.69230769230768</v>
      </c>
      <c r="L159" s="32">
        <f>IFERROR('σ и σw, МПа'!L159*$BE$2,"-")</f>
        <v>163.69230769230768</v>
      </c>
      <c r="M159" s="32">
        <f>IFERROR('σ и σw, МПа'!M159*$BE$2,"-")</f>
        <v>158.30769230769229</v>
      </c>
      <c r="N159" s="32">
        <f>IFERROR('σ и σw, МПа'!N159*$BE$2,"-")</f>
        <v>132.53333333333333</v>
      </c>
      <c r="O159" s="32" t="str">
        <f>IFERROR('σ и σw, МПа'!O159*$BE$2,"-")</f>
        <v>-</v>
      </c>
      <c r="P159" s="33" t="str">
        <f>IFERROR('σ и σw, МПа'!P159*$BE$2,"-")</f>
        <v>-</v>
      </c>
      <c r="Q159" s="31">
        <f>IFERROR('σ и σw, МПа'!D159*$BF$2,"-")</f>
        <v>235.2</v>
      </c>
      <c r="R159" s="32">
        <f>IFERROR('σ и σw, МПа'!E159*$BF$2,"-")</f>
        <v>223.20000000000002</v>
      </c>
      <c r="S159" s="32">
        <f>IFERROR('σ и σw, МПа'!F159*$BF$2,"-")</f>
        <v>223.20000000000002</v>
      </c>
      <c r="T159" s="32">
        <f>IFERROR('σ и σw, МПа'!G159*$BF$2,"-")</f>
        <v>212.4</v>
      </c>
      <c r="U159" s="32">
        <f>IFERROR('σ и σw, МПа'!H159*$BF$2,"-")</f>
        <v>212.4</v>
      </c>
      <c r="V159" s="32">
        <f>IFERROR('σ и σw, МПа'!I159*$BF$2,"-")</f>
        <v>212.4</v>
      </c>
      <c r="W159" s="32">
        <f>IFERROR('σ и σw, МПа'!J159*$BF$2,"-")</f>
        <v>212.4</v>
      </c>
      <c r="X159" s="32">
        <f>IFERROR('σ и σw, МПа'!K159*$BF$2,"-")</f>
        <v>210.46153846153845</v>
      </c>
      <c r="Y159" s="32">
        <f>IFERROR('σ и σw, МПа'!L159*$BF$2,"-")</f>
        <v>210.46153846153845</v>
      </c>
      <c r="Z159" s="32">
        <f>IFERROR('σ и σw, МПа'!M159*$BF$2,"-")</f>
        <v>203.53846153846152</v>
      </c>
      <c r="AA159" s="32">
        <f>IFERROR('σ и σw, МПа'!N159*$BF$2,"-")</f>
        <v>170.4</v>
      </c>
      <c r="AB159" s="32" t="str">
        <f>IFERROR('σ и σw, МПа'!O159*$BF$2,"-")</f>
        <v>-</v>
      </c>
      <c r="AC159" s="33" t="str">
        <f>IFERROR('σ и σw, МПа'!P159*$BF$2,"-")</f>
        <v>-</v>
      </c>
      <c r="AD159" s="31">
        <f>IFERROR('σ и σw, МПа'!Q159*$BG$2,"-")</f>
        <v>137.19999999999999</v>
      </c>
      <c r="AE159" s="32">
        <f>IFERROR('σ и σw, МПа'!R159*$BG$2,"-")</f>
        <v>130.19999999999999</v>
      </c>
      <c r="AF159" s="32">
        <f>IFERROR('σ и σw, МПа'!S159*$BG$2,"-")</f>
        <v>130.19999999999999</v>
      </c>
      <c r="AG159" s="32">
        <f>IFERROR('σ и σw, МПа'!T159*$BG$2,"-")</f>
        <v>123.89999999999999</v>
      </c>
      <c r="AH159" s="32">
        <f>IFERROR('σ и σw, МПа'!U159*$BG$2,"-")</f>
        <v>123.89999999999999</v>
      </c>
      <c r="AI159" s="32">
        <f>IFERROR('σ и σw, МПа'!V159*$BG$2,"-")</f>
        <v>123.89999999999999</v>
      </c>
      <c r="AJ159" s="32">
        <f>IFERROR('σ и σw, МПа'!W159*$BG$2,"-")</f>
        <v>123.89999999999999</v>
      </c>
      <c r="AK159" s="32">
        <f>IFERROR('σ и σw, МПа'!X159*$BG$2,"-")</f>
        <v>123.89999999999999</v>
      </c>
      <c r="AL159" s="32">
        <f>IFERROR('σ и σw, МПа'!Y159*$BG$2,"-")</f>
        <v>123.89999999999999</v>
      </c>
      <c r="AM159" s="32">
        <f>IFERROR('σ и σw, МПа'!Z159*$BG$2,"-")</f>
        <v>123.89999999999999</v>
      </c>
      <c r="AN159" s="32">
        <f>IFERROR('σ и σw, МПа'!AA159*$BG$2,"-")</f>
        <v>99.399999999999991</v>
      </c>
      <c r="AO159" s="32" t="str">
        <f>IFERROR('σ и σw, МПа'!AB159*$BG$2,"-")</f>
        <v>-</v>
      </c>
      <c r="AP159" s="33" t="str">
        <f>IFERROR('σ и σw, МПа'!AC159*$BG$2,"-")</f>
        <v>-</v>
      </c>
      <c r="AQ159" s="31">
        <f>IFERROR('σ и σw, МПа'!Q159*$BH$2,"-")</f>
        <v>215.60000000000002</v>
      </c>
      <c r="AR159" s="32">
        <f>IFERROR('σ и σw, МПа'!R159*$BH$2,"-")</f>
        <v>204.60000000000002</v>
      </c>
      <c r="AS159" s="32">
        <f>IFERROR('σ и σw, МПа'!S159*$BH$2,"-")</f>
        <v>204.60000000000002</v>
      </c>
      <c r="AT159" s="32">
        <f>IFERROR('σ и σw, МПа'!T159*$BH$2,"-")</f>
        <v>194.70000000000002</v>
      </c>
      <c r="AU159" s="32">
        <f>IFERROR('σ и σw, МПа'!U159*$BH$2,"-")</f>
        <v>194.70000000000002</v>
      </c>
      <c r="AV159" s="32">
        <f>IFERROR('σ и σw, МПа'!V159*$BH$2,"-")</f>
        <v>194.70000000000002</v>
      </c>
      <c r="AW159" s="32">
        <f>IFERROR('σ и σw, МПа'!W159*$BH$2,"-")</f>
        <v>194.70000000000002</v>
      </c>
      <c r="AX159" s="32">
        <f>IFERROR('σ и σw, МПа'!X159*$BH$2,"-")</f>
        <v>194.70000000000002</v>
      </c>
      <c r="AY159" s="32">
        <f>IFERROR('σ и σw, МПа'!Y159*$BH$2,"-")</f>
        <v>194.70000000000002</v>
      </c>
      <c r="AZ159" s="32">
        <f>IFERROR('σ и σw, МПа'!Z159*$BH$2,"-")</f>
        <v>194.70000000000002</v>
      </c>
      <c r="BA159" s="32">
        <f>IFERROR('σ и σw, МПа'!AA159*$BH$2,"-")</f>
        <v>156.20000000000002</v>
      </c>
      <c r="BB159" s="32" t="str">
        <f>IFERROR('σ и σw, МПа'!AB159*$BH$2,"-")</f>
        <v>-</v>
      </c>
      <c r="BC159" s="33" t="str">
        <f>IFERROR('σ и σw, МПа'!AC159*$BH$2,"-")</f>
        <v>-</v>
      </c>
    </row>
    <row r="160" spans="1:55" x14ac:dyDescent="0.25">
      <c r="A160" s="10" t="str">
        <f>INDEX('Обработка исходного'!B:B,ROW($B$3)+4*(ROW($B160)-ROW($B$3)))</f>
        <v>Сталь легированная</v>
      </c>
      <c r="B160" s="47" t="str">
        <f>INDEX('Обработка исходного'!D:D,ROW($B$3)+4*(ROW($B160)-ROW($B$3)))</f>
        <v>12X2M</v>
      </c>
      <c r="C160" s="27" t="str">
        <f>'Rp0,2, МПа'!C160</f>
        <v>Поковки толщиной до 400 мм</v>
      </c>
      <c r="D160" s="31">
        <f>IFERROR('σ и σw, МПа'!D160*$BE$2,"-")</f>
        <v>182.93333333333331</v>
      </c>
      <c r="E160" s="32">
        <f>IFERROR('σ и σw, МПа'!E160*$BE$2,"-")</f>
        <v>173.6</v>
      </c>
      <c r="F160" s="32">
        <f>IFERROR('σ и σw, МПа'!F160*$BE$2,"-")</f>
        <v>173.6</v>
      </c>
      <c r="G160" s="32">
        <f>IFERROR('σ и σw, МПа'!G160*$BE$2,"-")</f>
        <v>165.2</v>
      </c>
      <c r="H160" s="32">
        <f>IFERROR('σ и σw, МПа'!H160*$BE$2,"-")</f>
        <v>165.2</v>
      </c>
      <c r="I160" s="32">
        <f>IFERROR('σ и σw, МПа'!I160*$BE$2,"-")</f>
        <v>165.2</v>
      </c>
      <c r="J160" s="32">
        <f>IFERROR('σ и σw, МПа'!J160*$BE$2,"-")</f>
        <v>165.2</v>
      </c>
      <c r="K160" s="32">
        <f>IFERROR('σ и σw, МПа'!K160*$BE$2,"-")</f>
        <v>163.69230769230768</v>
      </c>
      <c r="L160" s="32">
        <f>IFERROR('σ и σw, МПа'!L160*$BE$2,"-")</f>
        <v>163.69230769230768</v>
      </c>
      <c r="M160" s="32">
        <f>IFERROR('σ и σw, МПа'!M160*$BE$2,"-")</f>
        <v>158.30769230769229</v>
      </c>
      <c r="N160" s="32">
        <f>IFERROR('σ и σw, МПа'!N160*$BE$2,"-")</f>
        <v>132.53333333333333</v>
      </c>
      <c r="O160" s="32" t="str">
        <f>IFERROR('σ и σw, МПа'!O160*$BE$2,"-")</f>
        <v>-</v>
      </c>
      <c r="P160" s="33" t="str">
        <f>IFERROR('σ и σw, МПа'!P160*$BE$2,"-")</f>
        <v>-</v>
      </c>
      <c r="Q160" s="31">
        <f>IFERROR('σ и σw, МПа'!D160*$BF$2,"-")</f>
        <v>235.2</v>
      </c>
      <c r="R160" s="32">
        <f>IFERROR('σ и σw, МПа'!E160*$BF$2,"-")</f>
        <v>223.20000000000002</v>
      </c>
      <c r="S160" s="32">
        <f>IFERROR('σ и σw, МПа'!F160*$BF$2,"-")</f>
        <v>223.20000000000002</v>
      </c>
      <c r="T160" s="32">
        <f>IFERROR('σ и σw, МПа'!G160*$BF$2,"-")</f>
        <v>212.4</v>
      </c>
      <c r="U160" s="32">
        <f>IFERROR('σ и σw, МПа'!H160*$BF$2,"-")</f>
        <v>212.4</v>
      </c>
      <c r="V160" s="32">
        <f>IFERROR('σ и σw, МПа'!I160*$BF$2,"-")</f>
        <v>212.4</v>
      </c>
      <c r="W160" s="32">
        <f>IFERROR('σ и σw, МПа'!J160*$BF$2,"-")</f>
        <v>212.4</v>
      </c>
      <c r="X160" s="32">
        <f>IFERROR('σ и σw, МПа'!K160*$BF$2,"-")</f>
        <v>210.46153846153845</v>
      </c>
      <c r="Y160" s="32">
        <f>IFERROR('σ и σw, МПа'!L160*$BF$2,"-")</f>
        <v>210.46153846153845</v>
      </c>
      <c r="Z160" s="32">
        <f>IFERROR('σ и σw, МПа'!M160*$BF$2,"-")</f>
        <v>203.53846153846152</v>
      </c>
      <c r="AA160" s="32">
        <f>IFERROR('σ и σw, МПа'!N160*$BF$2,"-")</f>
        <v>170.4</v>
      </c>
      <c r="AB160" s="32" t="str">
        <f>IFERROR('σ и σw, МПа'!O160*$BF$2,"-")</f>
        <v>-</v>
      </c>
      <c r="AC160" s="33" t="str">
        <f>IFERROR('σ и σw, МПа'!P160*$BF$2,"-")</f>
        <v>-</v>
      </c>
      <c r="AD160" s="31">
        <f>IFERROR('σ и σw, МПа'!Q160*$BG$2,"-")</f>
        <v>137.19999999999999</v>
      </c>
      <c r="AE160" s="32">
        <f>IFERROR('σ и σw, МПа'!R160*$BG$2,"-")</f>
        <v>130.19999999999999</v>
      </c>
      <c r="AF160" s="32">
        <f>IFERROR('σ и σw, МПа'!S160*$BG$2,"-")</f>
        <v>130.19999999999999</v>
      </c>
      <c r="AG160" s="32">
        <f>IFERROR('σ и σw, МПа'!T160*$BG$2,"-")</f>
        <v>123.89999999999999</v>
      </c>
      <c r="AH160" s="32">
        <f>IFERROR('σ и σw, МПа'!U160*$BG$2,"-")</f>
        <v>123.89999999999999</v>
      </c>
      <c r="AI160" s="32">
        <f>IFERROR('σ и σw, МПа'!V160*$BG$2,"-")</f>
        <v>123.89999999999999</v>
      </c>
      <c r="AJ160" s="32">
        <f>IFERROR('σ и σw, МПа'!W160*$BG$2,"-")</f>
        <v>123.89999999999999</v>
      </c>
      <c r="AK160" s="32">
        <f>IFERROR('σ и σw, МПа'!X160*$BG$2,"-")</f>
        <v>123.89999999999999</v>
      </c>
      <c r="AL160" s="32">
        <f>IFERROR('σ и σw, МПа'!Y160*$BG$2,"-")</f>
        <v>123.89999999999999</v>
      </c>
      <c r="AM160" s="32">
        <f>IFERROR('σ и σw, МПа'!Z160*$BG$2,"-")</f>
        <v>123.89999999999999</v>
      </c>
      <c r="AN160" s="32">
        <f>IFERROR('σ и σw, МПа'!AA160*$BG$2,"-")</f>
        <v>99.399999999999991</v>
      </c>
      <c r="AO160" s="32" t="str">
        <f>IFERROR('σ и σw, МПа'!AB160*$BG$2,"-")</f>
        <v>-</v>
      </c>
      <c r="AP160" s="33" t="str">
        <f>IFERROR('σ и σw, МПа'!AC160*$BG$2,"-")</f>
        <v>-</v>
      </c>
      <c r="AQ160" s="31">
        <f>IFERROR('σ и σw, МПа'!Q160*$BH$2,"-")</f>
        <v>215.60000000000002</v>
      </c>
      <c r="AR160" s="32">
        <f>IFERROR('σ и σw, МПа'!R160*$BH$2,"-")</f>
        <v>204.60000000000002</v>
      </c>
      <c r="AS160" s="32">
        <f>IFERROR('σ и σw, МПа'!S160*$BH$2,"-")</f>
        <v>204.60000000000002</v>
      </c>
      <c r="AT160" s="32">
        <f>IFERROR('σ и σw, МПа'!T160*$BH$2,"-")</f>
        <v>194.70000000000002</v>
      </c>
      <c r="AU160" s="32">
        <f>IFERROR('σ и σw, МПа'!U160*$BH$2,"-")</f>
        <v>194.70000000000002</v>
      </c>
      <c r="AV160" s="32">
        <f>IFERROR('σ и σw, МПа'!V160*$BH$2,"-")</f>
        <v>194.70000000000002</v>
      </c>
      <c r="AW160" s="32">
        <f>IFERROR('σ и σw, МПа'!W160*$BH$2,"-")</f>
        <v>194.70000000000002</v>
      </c>
      <c r="AX160" s="32">
        <f>IFERROR('σ и σw, МПа'!X160*$BH$2,"-")</f>
        <v>194.70000000000002</v>
      </c>
      <c r="AY160" s="32">
        <f>IFERROR('σ и σw, МПа'!Y160*$BH$2,"-")</f>
        <v>194.70000000000002</v>
      </c>
      <c r="AZ160" s="32">
        <f>IFERROR('σ и σw, МПа'!Z160*$BH$2,"-")</f>
        <v>194.70000000000002</v>
      </c>
      <c r="BA160" s="32">
        <f>IFERROR('σ и σw, МПа'!AA160*$BH$2,"-")</f>
        <v>156.20000000000002</v>
      </c>
      <c r="BB160" s="32" t="str">
        <f>IFERROR('σ и σw, МПа'!AB160*$BH$2,"-")</f>
        <v>-</v>
      </c>
      <c r="BC160" s="33" t="str">
        <f>IFERROR('σ и σw, МПа'!AC160*$BH$2,"-")</f>
        <v>-</v>
      </c>
    </row>
    <row r="161" spans="1:55" x14ac:dyDescent="0.25">
      <c r="A161" s="10" t="str">
        <f>INDEX('Обработка исходного'!B:B,ROW($B$3)+4*(ROW($B161)-ROW($B$3)))</f>
        <v>Сталь легированная</v>
      </c>
      <c r="B161" s="47" t="str">
        <f>INDEX('Обработка исходного'!D:D,ROW($B$3)+4*(ROW($B161)-ROW($B$3)))</f>
        <v>12MX</v>
      </c>
      <c r="C161" s="27" t="str">
        <f>'Rp0,2, МПа'!C161</f>
        <v>Поковки толщиной от 20 до 130 мм</v>
      </c>
      <c r="D161" s="31">
        <f>IFERROR('σ и σw, МПа'!D161*$BE$2,"-")</f>
        <v>219.33333333333331</v>
      </c>
      <c r="E161" s="32">
        <f>IFERROR('σ и σw, МПа'!E161*$BE$2,"-")</f>
        <v>219.33333333333331</v>
      </c>
      <c r="F161" s="32">
        <f>IFERROR('σ и σw, МПа'!F161*$BE$2,"-")</f>
        <v>219.33333333333331</v>
      </c>
      <c r="G161" s="32">
        <f>IFERROR('σ и σw, МПа'!G161*$BE$2,"-")</f>
        <v>219.33333333333331</v>
      </c>
      <c r="H161" s="32">
        <f>IFERROR('σ и σw, МПа'!H161*$BE$2,"-")</f>
        <v>219.33333333333331</v>
      </c>
      <c r="I161" s="32">
        <f>IFERROR('σ и σw, МПа'!I161*$BE$2,"-")</f>
        <v>219.33333333333331</v>
      </c>
      <c r="J161" s="32">
        <f>IFERROR('σ и σw, МПа'!J161*$BE$2,"-")</f>
        <v>219.33333333333331</v>
      </c>
      <c r="K161" s="32">
        <f>IFERROR('σ и σw, МПа'!K161*$BE$2,"-")</f>
        <v>201.6</v>
      </c>
      <c r="L161" s="32">
        <f>IFERROR('σ и σw, МПа'!L161*$BE$2,"-")</f>
        <v>192.26666666666668</v>
      </c>
      <c r="M161" s="32">
        <f>IFERROR('σ и σw, МПа'!M161*$BE$2,"-")</f>
        <v>179.30769230769229</v>
      </c>
      <c r="N161" s="32">
        <f>IFERROR('σ и σw, МПа'!N161*$BE$2,"-")</f>
        <v>158.30769230769229</v>
      </c>
      <c r="O161" s="32" t="str">
        <f>IFERROR('σ и σw, МПа'!O161*$BE$2,"-")</f>
        <v>-</v>
      </c>
      <c r="P161" s="33" t="str">
        <f>IFERROR('σ и σw, МПа'!P161*$BE$2,"-")</f>
        <v>-</v>
      </c>
      <c r="Q161" s="31">
        <f>IFERROR('σ и σw, МПа'!D161*$BF$2,"-")</f>
        <v>282</v>
      </c>
      <c r="R161" s="32">
        <f>IFERROR('σ и σw, МПа'!E161*$BF$2,"-")</f>
        <v>282</v>
      </c>
      <c r="S161" s="32">
        <f>IFERROR('σ и σw, МПа'!F161*$BF$2,"-")</f>
        <v>282</v>
      </c>
      <c r="T161" s="32">
        <f>IFERROR('σ и σw, МПа'!G161*$BF$2,"-")</f>
        <v>282</v>
      </c>
      <c r="U161" s="32">
        <f>IFERROR('σ и σw, МПа'!H161*$BF$2,"-")</f>
        <v>282</v>
      </c>
      <c r="V161" s="32">
        <f>IFERROR('σ и σw, МПа'!I161*$BF$2,"-")</f>
        <v>282</v>
      </c>
      <c r="W161" s="32">
        <f>IFERROR('σ и σw, МПа'!J161*$BF$2,"-")</f>
        <v>282</v>
      </c>
      <c r="X161" s="32">
        <f>IFERROR('σ и σw, МПа'!K161*$BF$2,"-")</f>
        <v>259.2</v>
      </c>
      <c r="Y161" s="32">
        <f>IFERROR('σ и σw, МПа'!L161*$BF$2,"-")</f>
        <v>247.20000000000002</v>
      </c>
      <c r="Z161" s="32">
        <f>IFERROR('σ и σw, МПа'!M161*$BF$2,"-")</f>
        <v>230.53846153846152</v>
      </c>
      <c r="AA161" s="32">
        <f>IFERROR('σ и σw, МПа'!N161*$BF$2,"-")</f>
        <v>203.53846153846152</v>
      </c>
      <c r="AB161" s="32" t="str">
        <f>IFERROR('σ и σw, МПа'!O161*$BF$2,"-")</f>
        <v>-</v>
      </c>
      <c r="AC161" s="33" t="str">
        <f>IFERROR('σ и σw, МПа'!P161*$BF$2,"-")</f>
        <v>-</v>
      </c>
      <c r="AD161" s="31">
        <f>IFERROR('σ и σw, МПа'!Q161*$BG$2,"-")</f>
        <v>164.5</v>
      </c>
      <c r="AE161" s="32">
        <f>IFERROR('σ и σw, МПа'!R161*$BG$2,"-")</f>
        <v>164.5</v>
      </c>
      <c r="AF161" s="32">
        <f>IFERROR('σ и σw, МПа'!S161*$BG$2,"-")</f>
        <v>164.5</v>
      </c>
      <c r="AG161" s="32">
        <f>IFERROR('σ и σw, МПа'!T161*$BG$2,"-")</f>
        <v>164.5</v>
      </c>
      <c r="AH161" s="32">
        <f>IFERROR('σ и σw, МПа'!U161*$BG$2,"-")</f>
        <v>164.5</v>
      </c>
      <c r="AI161" s="32">
        <f>IFERROR('σ и σw, МПа'!V161*$BG$2,"-")</f>
        <v>164.5</v>
      </c>
      <c r="AJ161" s="32">
        <f>IFERROR('σ и σw, МПа'!W161*$BG$2,"-")</f>
        <v>164.5</v>
      </c>
      <c r="AK161" s="32">
        <f>IFERROR('σ и σw, МПа'!X161*$BG$2,"-")</f>
        <v>151.19999999999999</v>
      </c>
      <c r="AL161" s="32">
        <f>IFERROR('σ и σw, МПа'!Y161*$BG$2,"-")</f>
        <v>144.19999999999999</v>
      </c>
      <c r="AM161" s="32">
        <f>IFERROR('σ и σw, МПа'!Z161*$BG$2,"-")</f>
        <v>144.19999999999999</v>
      </c>
      <c r="AN161" s="32">
        <f>IFERROR('σ и σw, МПа'!AA161*$BG$2,"-")</f>
        <v>137.19999999999999</v>
      </c>
      <c r="AO161" s="32" t="str">
        <f>IFERROR('σ и σw, МПа'!AB161*$BG$2,"-")</f>
        <v>-</v>
      </c>
      <c r="AP161" s="33" t="str">
        <f>IFERROR('σ и σw, МПа'!AC161*$BG$2,"-")</f>
        <v>-</v>
      </c>
      <c r="AQ161" s="31">
        <f>IFERROR('σ и σw, МПа'!Q161*$BH$2,"-")</f>
        <v>258.5</v>
      </c>
      <c r="AR161" s="32">
        <f>IFERROR('σ и σw, МПа'!R161*$BH$2,"-")</f>
        <v>258.5</v>
      </c>
      <c r="AS161" s="32">
        <f>IFERROR('σ и σw, МПа'!S161*$BH$2,"-")</f>
        <v>258.5</v>
      </c>
      <c r="AT161" s="32">
        <f>IFERROR('σ и σw, МПа'!T161*$BH$2,"-")</f>
        <v>258.5</v>
      </c>
      <c r="AU161" s="32">
        <f>IFERROR('σ и σw, МПа'!U161*$BH$2,"-")</f>
        <v>258.5</v>
      </c>
      <c r="AV161" s="32">
        <f>IFERROR('σ и σw, МПа'!V161*$BH$2,"-")</f>
        <v>258.5</v>
      </c>
      <c r="AW161" s="32">
        <f>IFERROR('σ и σw, МПа'!W161*$BH$2,"-")</f>
        <v>258.5</v>
      </c>
      <c r="AX161" s="32">
        <f>IFERROR('σ и σw, МПа'!X161*$BH$2,"-")</f>
        <v>237.60000000000002</v>
      </c>
      <c r="AY161" s="32">
        <f>IFERROR('σ и σw, МПа'!Y161*$BH$2,"-")</f>
        <v>226.60000000000002</v>
      </c>
      <c r="AZ161" s="32">
        <f>IFERROR('σ и σw, МПа'!Z161*$BH$2,"-")</f>
        <v>226.60000000000002</v>
      </c>
      <c r="BA161" s="32">
        <f>IFERROR('σ и σw, МПа'!AA161*$BH$2,"-")</f>
        <v>215.60000000000002</v>
      </c>
      <c r="BB161" s="32" t="str">
        <f>IFERROR('σ и σw, МПа'!AB161*$BH$2,"-")</f>
        <v>-</v>
      </c>
      <c r="BC161" s="33" t="str">
        <f>IFERROR('σ и σw, МПа'!AC161*$BH$2,"-")</f>
        <v>-</v>
      </c>
    </row>
    <row r="162" spans="1:55" x14ac:dyDescent="0.25">
      <c r="A162" s="10" t="str">
        <f>INDEX('Обработка исходного'!B:B,ROW($B$3)+4*(ROW($B162)-ROW($B$3)))</f>
        <v>Сталь легированная</v>
      </c>
      <c r="B162" s="47" t="str">
        <f>INDEX('Обработка исходного'!D:D,ROW($B$3)+4*(ROW($B162)-ROW($B$3)))</f>
        <v>12MX</v>
      </c>
      <c r="C162" s="27" t="str">
        <f>'Rp0,2, МПа'!C162</f>
        <v>Поковки толщиной до 25 мм</v>
      </c>
      <c r="D162" s="31">
        <f>IFERROR('σ и σw, МПа'!D162*$BE$2,"-")</f>
        <v>219.33333333333331</v>
      </c>
      <c r="E162" s="32">
        <f>IFERROR('σ и σw, МПа'!E162*$BE$2,"-")</f>
        <v>219.33333333333331</v>
      </c>
      <c r="F162" s="32">
        <f>IFERROR('σ и σw, МПа'!F162*$BE$2,"-")</f>
        <v>216.46153846153845</v>
      </c>
      <c r="G162" s="32">
        <f>IFERROR('σ и σw, МПа'!G162*$BE$2,"-")</f>
        <v>216.46153846153845</v>
      </c>
      <c r="H162" s="32">
        <f>IFERROR('σ и σw, МПа'!H162*$BE$2,"-")</f>
        <v>211.07692307692307</v>
      </c>
      <c r="I162" s="32">
        <f>IFERROR('σ и σw, МПа'!I162*$BE$2,"-")</f>
        <v>206.2307692307692</v>
      </c>
      <c r="J162" s="32">
        <f>IFERROR('σ и σw, МПа'!J162*$BE$2,"-")</f>
        <v>206.2307692307692</v>
      </c>
      <c r="K162" s="32">
        <f>IFERROR('σ и σw, МПа'!K162*$BE$2,"-")</f>
        <v>200.84615384615381</v>
      </c>
      <c r="L162" s="32">
        <f>IFERROR('σ и σw, МПа'!L162*$BE$2,"-")</f>
        <v>190.07692307692307</v>
      </c>
      <c r="M162" s="32">
        <f>IFERROR('σ и σw, МПа'!M162*$BE$2,"-")</f>
        <v>169.07692307692307</v>
      </c>
      <c r="N162" s="32">
        <f>IFERROR('σ и σw, МПа'!N162*$BE$2,"-")</f>
        <v>148.07692307692307</v>
      </c>
      <c r="O162" s="32" t="str">
        <f>IFERROR('σ и σw, МПа'!O162*$BE$2,"-")</f>
        <v>-</v>
      </c>
      <c r="P162" s="33" t="str">
        <f>IFERROR('σ и σw, МПа'!P162*$BE$2,"-")</f>
        <v>-</v>
      </c>
      <c r="Q162" s="31">
        <f>IFERROR('σ и σw, МПа'!D162*$BF$2,"-")</f>
        <v>282</v>
      </c>
      <c r="R162" s="32">
        <f>IFERROR('σ и σw, МПа'!E162*$BF$2,"-")</f>
        <v>282</v>
      </c>
      <c r="S162" s="32">
        <f>IFERROR('σ и σw, МПа'!F162*$BF$2,"-")</f>
        <v>278.30769230769232</v>
      </c>
      <c r="T162" s="32">
        <f>IFERROR('σ и σw, МПа'!G162*$BF$2,"-")</f>
        <v>278.30769230769232</v>
      </c>
      <c r="U162" s="32">
        <f>IFERROR('σ и σw, МПа'!H162*$BF$2,"-")</f>
        <v>271.38461538461542</v>
      </c>
      <c r="V162" s="32">
        <f>IFERROR('σ и σw, МПа'!I162*$BF$2,"-")</f>
        <v>265.15384615384613</v>
      </c>
      <c r="W162" s="32">
        <f>IFERROR('σ и σw, МПа'!J162*$BF$2,"-")</f>
        <v>265.15384615384613</v>
      </c>
      <c r="X162" s="32">
        <f>IFERROR('σ и σw, МПа'!K162*$BF$2,"-")</f>
        <v>258.23076923076923</v>
      </c>
      <c r="Y162" s="32">
        <f>IFERROR('σ и σw, МПа'!L162*$BF$2,"-")</f>
        <v>244.38461538461539</v>
      </c>
      <c r="Z162" s="32">
        <f>IFERROR('σ и σw, МПа'!M162*$BF$2,"-")</f>
        <v>217.38461538461536</v>
      </c>
      <c r="AA162" s="32">
        <f>IFERROR('σ и σw, МПа'!N162*$BF$2,"-")</f>
        <v>190.38461538461536</v>
      </c>
      <c r="AB162" s="32" t="str">
        <f>IFERROR('σ и σw, МПа'!O162*$BF$2,"-")</f>
        <v>-</v>
      </c>
      <c r="AC162" s="33" t="str">
        <f>IFERROR('σ и σw, МПа'!P162*$BF$2,"-")</f>
        <v>-</v>
      </c>
      <c r="AD162" s="31">
        <f>IFERROR('σ и σw, МПа'!Q162*$BG$2,"-")</f>
        <v>164.5</v>
      </c>
      <c r="AE162" s="32">
        <f>IFERROR('σ и σw, МПа'!R162*$BG$2,"-")</f>
        <v>164.5</v>
      </c>
      <c r="AF162" s="32">
        <f>IFERROR('σ и σw, МПа'!S162*$BG$2,"-")</f>
        <v>164.5</v>
      </c>
      <c r="AG162" s="32">
        <f>IFERROR('σ и σw, МПа'!T162*$BG$2,"-")</f>
        <v>164.5</v>
      </c>
      <c r="AH162" s="32">
        <f>IFERROR('σ и σw, МПа'!U162*$BG$2,"-")</f>
        <v>164.5</v>
      </c>
      <c r="AI162" s="32">
        <f>IFERROR('σ и σw, МПа'!V162*$BG$2,"-")</f>
        <v>164.5</v>
      </c>
      <c r="AJ162" s="32">
        <f>IFERROR('σ и σw, МПа'!W162*$BG$2,"-")</f>
        <v>164.5</v>
      </c>
      <c r="AK162" s="32">
        <f>IFERROR('σ и σw, МПа'!X162*$BG$2,"-")</f>
        <v>151.19999999999999</v>
      </c>
      <c r="AL162" s="32">
        <f>IFERROR('σ и σw, МПа'!Y162*$BG$2,"-")</f>
        <v>144.19999999999999</v>
      </c>
      <c r="AM162" s="32">
        <f>IFERROR('σ и σw, МПа'!Z162*$BG$2,"-")</f>
        <v>144.19999999999999</v>
      </c>
      <c r="AN162" s="32">
        <f>IFERROR('σ и σw, МПа'!AA162*$BG$2,"-")</f>
        <v>137.19999999999999</v>
      </c>
      <c r="AO162" s="32" t="str">
        <f>IFERROR('σ и σw, МПа'!AB162*$BG$2,"-")</f>
        <v>-</v>
      </c>
      <c r="AP162" s="33" t="str">
        <f>IFERROR('σ и σw, МПа'!AC162*$BG$2,"-")</f>
        <v>-</v>
      </c>
      <c r="AQ162" s="31">
        <f>IFERROR('σ и σw, МПа'!Q162*$BH$2,"-")</f>
        <v>258.5</v>
      </c>
      <c r="AR162" s="32">
        <f>IFERROR('σ и σw, МПа'!R162*$BH$2,"-")</f>
        <v>258.5</v>
      </c>
      <c r="AS162" s="32">
        <f>IFERROR('σ и σw, МПа'!S162*$BH$2,"-")</f>
        <v>258.5</v>
      </c>
      <c r="AT162" s="32">
        <f>IFERROR('σ и σw, МПа'!T162*$BH$2,"-")</f>
        <v>258.5</v>
      </c>
      <c r="AU162" s="32">
        <f>IFERROR('σ и σw, МПа'!U162*$BH$2,"-")</f>
        <v>258.5</v>
      </c>
      <c r="AV162" s="32">
        <f>IFERROR('σ и σw, МПа'!V162*$BH$2,"-")</f>
        <v>258.5</v>
      </c>
      <c r="AW162" s="32">
        <f>IFERROR('σ и σw, МПа'!W162*$BH$2,"-")</f>
        <v>258.5</v>
      </c>
      <c r="AX162" s="32">
        <f>IFERROR('σ и σw, МПа'!X162*$BH$2,"-")</f>
        <v>237.60000000000002</v>
      </c>
      <c r="AY162" s="32">
        <f>IFERROR('σ и σw, МПа'!Y162*$BH$2,"-")</f>
        <v>226.60000000000002</v>
      </c>
      <c r="AZ162" s="32">
        <f>IFERROR('σ и σw, МПа'!Z162*$BH$2,"-")</f>
        <v>226.60000000000002</v>
      </c>
      <c r="BA162" s="32">
        <f>IFERROR('σ и σw, МПа'!AA162*$BH$2,"-")</f>
        <v>215.60000000000002</v>
      </c>
      <c r="BB162" s="32" t="str">
        <f>IFERROR('σ и σw, МПа'!AB162*$BH$2,"-")</f>
        <v>-</v>
      </c>
      <c r="BC162" s="33" t="str">
        <f>IFERROR('σ и σw, МПа'!AC162*$BH$2,"-")</f>
        <v>-</v>
      </c>
    </row>
    <row r="163" spans="1:55" x14ac:dyDescent="0.25">
      <c r="A163" s="10" t="str">
        <f>INDEX('Обработка исходного'!B:B,ROW($B$3)+4*(ROW($B163)-ROW($B$3)))</f>
        <v>Сталь легированная</v>
      </c>
      <c r="B163" s="47" t="str">
        <f>INDEX('Обработка исходного'!D:D,ROW($B$3)+4*(ROW($B163)-ROW($B$3)))</f>
        <v>12MX</v>
      </c>
      <c r="C163" s="27" t="str">
        <f>'Rp0,2, МПа'!C163</f>
        <v>Прутки, полосы толщиной или диаметром до 90 мм</v>
      </c>
      <c r="D163" s="31">
        <f>IFERROR('σ и σw, МПа'!D163*$BE$2,"-")</f>
        <v>219.33333333333331</v>
      </c>
      <c r="E163" s="32">
        <f>IFERROR('σ и σw, МПа'!E163*$BE$2,"-")</f>
        <v>219.33333333333331</v>
      </c>
      <c r="F163" s="32">
        <f>IFERROR('σ и σw, МПа'!F163*$BE$2,"-")</f>
        <v>216.46153846153845</v>
      </c>
      <c r="G163" s="32">
        <f>IFERROR('σ и σw, МПа'!G163*$BE$2,"-")</f>
        <v>216.46153846153845</v>
      </c>
      <c r="H163" s="32">
        <f>IFERROR('σ и σw, МПа'!H163*$BE$2,"-")</f>
        <v>211.07692307692307</v>
      </c>
      <c r="I163" s="32">
        <f>IFERROR('σ и σw, МПа'!I163*$BE$2,"-")</f>
        <v>206.2307692307692</v>
      </c>
      <c r="J163" s="32">
        <f>IFERROR('σ и σw, МПа'!J163*$BE$2,"-")</f>
        <v>206.2307692307692</v>
      </c>
      <c r="K163" s="32">
        <f>IFERROR('σ и σw, МПа'!K163*$BE$2,"-")</f>
        <v>200.84615384615381</v>
      </c>
      <c r="L163" s="32">
        <f>IFERROR('σ и σw, МПа'!L163*$BE$2,"-")</f>
        <v>190.07692307692307</v>
      </c>
      <c r="M163" s="32">
        <f>IFERROR('σ и σw, МПа'!M163*$BE$2,"-")</f>
        <v>169.07692307692307</v>
      </c>
      <c r="N163" s="32">
        <f>IFERROR('σ и σw, МПа'!N163*$BE$2,"-")</f>
        <v>148.07692307692307</v>
      </c>
      <c r="O163" s="32" t="str">
        <f>IFERROR('σ и σw, МПа'!O163*$BE$2,"-")</f>
        <v>-</v>
      </c>
      <c r="P163" s="33" t="str">
        <f>IFERROR('σ и σw, МПа'!P163*$BE$2,"-")</f>
        <v>-</v>
      </c>
      <c r="Q163" s="31">
        <f>IFERROR('σ и σw, МПа'!D163*$BF$2,"-")</f>
        <v>282</v>
      </c>
      <c r="R163" s="32">
        <f>IFERROR('σ и σw, МПа'!E163*$BF$2,"-")</f>
        <v>282</v>
      </c>
      <c r="S163" s="32">
        <f>IFERROR('σ и σw, МПа'!F163*$BF$2,"-")</f>
        <v>278.30769230769232</v>
      </c>
      <c r="T163" s="32">
        <f>IFERROR('σ и σw, МПа'!G163*$BF$2,"-")</f>
        <v>278.30769230769232</v>
      </c>
      <c r="U163" s="32">
        <f>IFERROR('σ и σw, МПа'!H163*$BF$2,"-")</f>
        <v>271.38461538461542</v>
      </c>
      <c r="V163" s="32">
        <f>IFERROR('σ и σw, МПа'!I163*$BF$2,"-")</f>
        <v>265.15384615384613</v>
      </c>
      <c r="W163" s="32">
        <f>IFERROR('σ и σw, МПа'!J163*$BF$2,"-")</f>
        <v>265.15384615384613</v>
      </c>
      <c r="X163" s="32">
        <f>IFERROR('σ и σw, МПа'!K163*$BF$2,"-")</f>
        <v>258.23076923076923</v>
      </c>
      <c r="Y163" s="32">
        <f>IFERROR('σ и σw, МПа'!L163*$BF$2,"-")</f>
        <v>244.38461538461539</v>
      </c>
      <c r="Z163" s="32">
        <f>IFERROR('σ и σw, МПа'!M163*$BF$2,"-")</f>
        <v>217.38461538461536</v>
      </c>
      <c r="AA163" s="32">
        <f>IFERROR('σ и σw, МПа'!N163*$BF$2,"-")</f>
        <v>190.38461538461536</v>
      </c>
      <c r="AB163" s="32" t="str">
        <f>IFERROR('σ и σw, МПа'!O163*$BF$2,"-")</f>
        <v>-</v>
      </c>
      <c r="AC163" s="33" t="str">
        <f>IFERROR('σ и σw, МПа'!P163*$BF$2,"-")</f>
        <v>-</v>
      </c>
      <c r="AD163" s="31">
        <f>IFERROR('σ и σw, МПа'!Q163*$BG$2,"-")</f>
        <v>164.5</v>
      </c>
      <c r="AE163" s="32">
        <f>IFERROR('σ и σw, МПа'!R163*$BG$2,"-")</f>
        <v>164.5</v>
      </c>
      <c r="AF163" s="32">
        <f>IFERROR('σ и σw, МПа'!S163*$BG$2,"-")</f>
        <v>164.5</v>
      </c>
      <c r="AG163" s="32">
        <f>IFERROR('σ и σw, МПа'!T163*$BG$2,"-")</f>
        <v>164.5</v>
      </c>
      <c r="AH163" s="32">
        <f>IFERROR('σ и σw, МПа'!U163*$BG$2,"-")</f>
        <v>164.5</v>
      </c>
      <c r="AI163" s="32">
        <f>IFERROR('σ и σw, МПа'!V163*$BG$2,"-")</f>
        <v>164.5</v>
      </c>
      <c r="AJ163" s="32">
        <f>IFERROR('σ и σw, МПа'!W163*$BG$2,"-")</f>
        <v>164.5</v>
      </c>
      <c r="AK163" s="32">
        <f>IFERROR('σ и σw, МПа'!X163*$BG$2,"-")</f>
        <v>151.19999999999999</v>
      </c>
      <c r="AL163" s="32">
        <f>IFERROR('σ и σw, МПа'!Y163*$BG$2,"-")</f>
        <v>144.19999999999999</v>
      </c>
      <c r="AM163" s="32">
        <f>IFERROR('σ и σw, МПа'!Z163*$BG$2,"-")</f>
        <v>144.19999999999999</v>
      </c>
      <c r="AN163" s="32">
        <f>IFERROR('σ и σw, МПа'!AA163*$BG$2,"-")</f>
        <v>137.19999999999999</v>
      </c>
      <c r="AO163" s="32" t="str">
        <f>IFERROR('σ и σw, МПа'!AB163*$BG$2,"-")</f>
        <v>-</v>
      </c>
      <c r="AP163" s="33" t="str">
        <f>IFERROR('σ и σw, МПа'!AC163*$BG$2,"-")</f>
        <v>-</v>
      </c>
      <c r="AQ163" s="31">
        <f>IFERROR('σ и σw, МПа'!Q163*$BH$2,"-")</f>
        <v>258.5</v>
      </c>
      <c r="AR163" s="32">
        <f>IFERROR('σ и σw, МПа'!R163*$BH$2,"-")</f>
        <v>258.5</v>
      </c>
      <c r="AS163" s="32">
        <f>IFERROR('σ и σw, МПа'!S163*$BH$2,"-")</f>
        <v>258.5</v>
      </c>
      <c r="AT163" s="32">
        <f>IFERROR('σ и σw, МПа'!T163*$BH$2,"-")</f>
        <v>258.5</v>
      </c>
      <c r="AU163" s="32">
        <f>IFERROR('σ и σw, МПа'!U163*$BH$2,"-")</f>
        <v>258.5</v>
      </c>
      <c r="AV163" s="32">
        <f>IFERROR('σ и σw, МПа'!V163*$BH$2,"-")</f>
        <v>258.5</v>
      </c>
      <c r="AW163" s="32">
        <f>IFERROR('σ и σw, МПа'!W163*$BH$2,"-")</f>
        <v>258.5</v>
      </c>
      <c r="AX163" s="32">
        <f>IFERROR('σ и σw, МПа'!X163*$BH$2,"-")</f>
        <v>237.60000000000002</v>
      </c>
      <c r="AY163" s="32">
        <f>IFERROR('σ и σw, МПа'!Y163*$BH$2,"-")</f>
        <v>226.60000000000002</v>
      </c>
      <c r="AZ163" s="32">
        <f>IFERROR('σ и σw, МПа'!Z163*$BH$2,"-")</f>
        <v>226.60000000000002</v>
      </c>
      <c r="BA163" s="32">
        <f>IFERROR('σ и σw, МПа'!AA163*$BH$2,"-")</f>
        <v>215.60000000000002</v>
      </c>
      <c r="BB163" s="32" t="str">
        <f>IFERROR('σ и σw, МПа'!AB163*$BH$2,"-")</f>
        <v>-</v>
      </c>
      <c r="BC163" s="33" t="str">
        <f>IFERROR('σ и σw, МПа'!AC163*$BH$2,"-")</f>
        <v>-</v>
      </c>
    </row>
    <row r="164" spans="1:55" ht="25.5" x14ac:dyDescent="0.25">
      <c r="A164" s="10" t="str">
        <f>INDEX('Обработка исходного'!B:B,ROW($B$3)+4*(ROW($B164)-ROW($B$3)))</f>
        <v>Сталь легированная</v>
      </c>
      <c r="B164" s="47" t="str">
        <f>INDEX('Обработка исходного'!D:D,ROW($B$3)+4*(ROW($B164)-ROW($B$3)))</f>
        <v>12MX</v>
      </c>
      <c r="C164" s="27" t="str">
        <f>'Rp0,2, МПа'!C164</f>
        <v>Прутки, полосы толщиной или диаметром от 90 до 150 мм</v>
      </c>
      <c r="D164" s="31">
        <f>IFERROR('σ и σw, МПа'!D164*$BE$2,"-")</f>
        <v>219.33333333333331</v>
      </c>
      <c r="E164" s="32">
        <f>IFERROR('σ и σw, МПа'!E164*$BE$2,"-")</f>
        <v>219.33333333333331</v>
      </c>
      <c r="F164" s="32">
        <f>IFERROR('σ и σw, МПа'!F164*$BE$2,"-")</f>
        <v>216.46153846153845</v>
      </c>
      <c r="G164" s="32">
        <f>IFERROR('σ и σw, МПа'!G164*$BE$2,"-")</f>
        <v>216.46153846153845</v>
      </c>
      <c r="H164" s="32">
        <f>IFERROR('σ и σw, МПа'!H164*$BE$2,"-")</f>
        <v>210.93333333333331</v>
      </c>
      <c r="I164" s="32">
        <f>IFERROR('σ и σw, МПа'!I164*$BE$2,"-")</f>
        <v>206.2307692307692</v>
      </c>
      <c r="J164" s="32">
        <f>IFERROR('σ и σw, МПа'!J164*$BE$2,"-")</f>
        <v>201.6</v>
      </c>
      <c r="K164" s="32">
        <f>IFERROR('σ и σw, МПа'!K164*$BE$2,"-")</f>
        <v>192.26666666666668</v>
      </c>
      <c r="L164" s="32">
        <f>IFERROR('σ и σw, МПа'!L164*$BE$2,"-")</f>
        <v>182.93333333333331</v>
      </c>
      <c r="M164" s="32">
        <f>IFERROR('σ и σw, МПа'!M164*$BE$2,"-")</f>
        <v>169.07692307692307</v>
      </c>
      <c r="N164" s="32">
        <f>IFERROR('σ и σw, МПа'!N164*$BE$2,"-")</f>
        <v>148.07692307692307</v>
      </c>
      <c r="O164" s="32" t="str">
        <f>IFERROR('σ и σw, МПа'!O164*$BE$2,"-")</f>
        <v>-</v>
      </c>
      <c r="P164" s="33" t="str">
        <f>IFERROR('σ и σw, МПа'!P164*$BE$2,"-")</f>
        <v>-</v>
      </c>
      <c r="Q164" s="31">
        <f>IFERROR('σ и σw, МПа'!D164*$BF$2,"-")</f>
        <v>282</v>
      </c>
      <c r="R164" s="32">
        <f>IFERROR('σ и σw, МПа'!E164*$BF$2,"-")</f>
        <v>282</v>
      </c>
      <c r="S164" s="32">
        <f>IFERROR('σ и σw, МПа'!F164*$BF$2,"-")</f>
        <v>278.30769230769232</v>
      </c>
      <c r="T164" s="32">
        <f>IFERROR('σ и σw, МПа'!G164*$BF$2,"-")</f>
        <v>278.30769230769232</v>
      </c>
      <c r="U164" s="32">
        <f>IFERROR('σ и σw, МПа'!H164*$BF$2,"-")</f>
        <v>271.2</v>
      </c>
      <c r="V164" s="32">
        <f>IFERROR('σ и σw, МПа'!I164*$BF$2,"-")</f>
        <v>265.15384615384613</v>
      </c>
      <c r="W164" s="32">
        <f>IFERROR('σ и σw, МПа'!J164*$BF$2,"-")</f>
        <v>259.2</v>
      </c>
      <c r="X164" s="32">
        <f>IFERROR('σ и σw, МПа'!K164*$BF$2,"-")</f>
        <v>247.20000000000002</v>
      </c>
      <c r="Y164" s="32">
        <f>IFERROR('σ и σw, МПа'!L164*$BF$2,"-")</f>
        <v>235.2</v>
      </c>
      <c r="Z164" s="32">
        <f>IFERROR('σ и σw, МПа'!M164*$BF$2,"-")</f>
        <v>217.38461538461536</v>
      </c>
      <c r="AA164" s="32">
        <f>IFERROR('σ и σw, МПа'!N164*$BF$2,"-")</f>
        <v>190.38461538461536</v>
      </c>
      <c r="AB164" s="32" t="str">
        <f>IFERROR('σ и σw, МПа'!O164*$BF$2,"-")</f>
        <v>-</v>
      </c>
      <c r="AC164" s="33" t="str">
        <f>IFERROR('σ и σw, МПа'!P164*$BF$2,"-")</f>
        <v>-</v>
      </c>
      <c r="AD164" s="31">
        <f>IFERROR('σ и σw, МПа'!Q164*$BG$2,"-")</f>
        <v>164.5</v>
      </c>
      <c r="AE164" s="32">
        <f>IFERROR('σ и σw, МПа'!R164*$BG$2,"-")</f>
        <v>164.5</v>
      </c>
      <c r="AF164" s="32">
        <f>IFERROR('σ и σw, МПа'!S164*$BG$2,"-")</f>
        <v>164.5</v>
      </c>
      <c r="AG164" s="32">
        <f>IFERROR('σ и σw, МПа'!T164*$BG$2,"-")</f>
        <v>164.5</v>
      </c>
      <c r="AH164" s="32">
        <f>IFERROR('σ и σw, МПа'!U164*$BG$2,"-")</f>
        <v>158.19999999999999</v>
      </c>
      <c r="AI164" s="32">
        <f>IFERROR('σ и σw, МПа'!V164*$BG$2,"-")</f>
        <v>158.19999999999999</v>
      </c>
      <c r="AJ164" s="32">
        <f>IFERROR('σ и σw, МПа'!W164*$BG$2,"-")</f>
        <v>151.19999999999999</v>
      </c>
      <c r="AK164" s="32">
        <f>IFERROR('σ и σw, МПа'!X164*$BG$2,"-")</f>
        <v>144.19999999999999</v>
      </c>
      <c r="AL164" s="32">
        <f>IFERROR('σ и σw, МПа'!Y164*$BG$2,"-")</f>
        <v>137.19999999999999</v>
      </c>
      <c r="AM164" s="32">
        <f>IFERROR('σ и σw, МПа'!Z164*$BG$2,"-")</f>
        <v>130.19999999999999</v>
      </c>
      <c r="AN164" s="32">
        <f>IFERROR('σ и σw, МПа'!AA164*$BG$2,"-")</f>
        <v>123.89999999999999</v>
      </c>
      <c r="AO164" s="32" t="str">
        <f>IFERROR('σ и σw, МПа'!AB164*$BG$2,"-")</f>
        <v>-</v>
      </c>
      <c r="AP164" s="33" t="str">
        <f>IFERROR('σ и σw, МПа'!AC164*$BG$2,"-")</f>
        <v>-</v>
      </c>
      <c r="AQ164" s="31">
        <f>IFERROR('σ и σw, МПа'!Q164*$BH$2,"-")</f>
        <v>258.5</v>
      </c>
      <c r="AR164" s="32">
        <f>IFERROR('σ и σw, МПа'!R164*$BH$2,"-")</f>
        <v>258.5</v>
      </c>
      <c r="AS164" s="32">
        <f>IFERROR('σ и σw, МПа'!S164*$BH$2,"-")</f>
        <v>258.5</v>
      </c>
      <c r="AT164" s="32">
        <f>IFERROR('σ и σw, МПа'!T164*$BH$2,"-")</f>
        <v>258.5</v>
      </c>
      <c r="AU164" s="32">
        <f>IFERROR('σ и σw, МПа'!U164*$BH$2,"-")</f>
        <v>248.60000000000002</v>
      </c>
      <c r="AV164" s="32">
        <f>IFERROR('σ и σw, МПа'!V164*$BH$2,"-")</f>
        <v>248.60000000000002</v>
      </c>
      <c r="AW164" s="32">
        <f>IFERROR('σ и σw, МПа'!W164*$BH$2,"-")</f>
        <v>237.60000000000002</v>
      </c>
      <c r="AX164" s="32">
        <f>IFERROR('σ и σw, МПа'!X164*$BH$2,"-")</f>
        <v>226.60000000000002</v>
      </c>
      <c r="AY164" s="32">
        <f>IFERROR('σ и σw, МПа'!Y164*$BH$2,"-")</f>
        <v>215.60000000000002</v>
      </c>
      <c r="AZ164" s="32">
        <f>IFERROR('σ и σw, МПа'!Z164*$BH$2,"-")</f>
        <v>204.60000000000002</v>
      </c>
      <c r="BA164" s="32">
        <f>IFERROR('σ и σw, МПа'!AA164*$BH$2,"-")</f>
        <v>194.70000000000002</v>
      </c>
      <c r="BB164" s="32" t="str">
        <f>IFERROR('σ и σw, МПа'!AB164*$BH$2,"-")</f>
        <v>-</v>
      </c>
      <c r="BC164" s="33" t="str">
        <f>IFERROR('σ и σw, МПа'!AC164*$BH$2,"-")</f>
        <v>-</v>
      </c>
    </row>
    <row r="165" spans="1:55" ht="25.5" x14ac:dyDescent="0.25">
      <c r="A165" s="10" t="str">
        <f>INDEX('Обработка исходного'!B:B,ROW($B$3)+4*(ROW($B165)-ROW($B$3)))</f>
        <v>Сталь легированная</v>
      </c>
      <c r="B165" s="47" t="str">
        <f>INDEX('Обработка исходного'!D:D,ROW($B$3)+4*(ROW($B165)-ROW($B$3)))</f>
        <v>12MX</v>
      </c>
      <c r="C165" s="27" t="str">
        <f>'Rp0,2, МПа'!C165</f>
        <v>Прутки, полосы толщиной или диаметром от 150 до 200 мм</v>
      </c>
      <c r="D165" s="31">
        <f>IFERROR('σ и σw, МПа'!D165*$BE$2,"-")</f>
        <v>219.33333333333331</v>
      </c>
      <c r="E165" s="32">
        <f>IFERROR('σ и σw, МПа'!E165*$BE$2,"-")</f>
        <v>219.33333333333331</v>
      </c>
      <c r="F165" s="32">
        <f>IFERROR('σ и σw, МПа'!F165*$BE$2,"-")</f>
        <v>216.46153846153845</v>
      </c>
      <c r="G165" s="32">
        <f>IFERROR('σ и σw, МПа'!G165*$BE$2,"-")</f>
        <v>216.46153846153845</v>
      </c>
      <c r="H165" s="32">
        <f>IFERROR('σ и σw, МПа'!H165*$BE$2,"-")</f>
        <v>210.93333333333331</v>
      </c>
      <c r="I165" s="32">
        <f>IFERROR('σ и σw, МПа'!I165*$BE$2,"-")</f>
        <v>206.2307692307692</v>
      </c>
      <c r="J165" s="32">
        <f>IFERROR('σ и σw, МПа'!J165*$BE$2,"-")</f>
        <v>201.6</v>
      </c>
      <c r="K165" s="32">
        <f>IFERROR('σ и σw, МПа'!K165*$BE$2,"-")</f>
        <v>192.26666666666668</v>
      </c>
      <c r="L165" s="32">
        <f>IFERROR('σ и σw, МПа'!L165*$BE$2,"-")</f>
        <v>182.93333333333331</v>
      </c>
      <c r="M165" s="32">
        <f>IFERROR('σ и σw, МПа'!M165*$BE$2,"-")</f>
        <v>169.07692307692307</v>
      </c>
      <c r="N165" s="32">
        <f>IFERROR('σ и σw, МПа'!N165*$BE$2,"-")</f>
        <v>148.07692307692307</v>
      </c>
      <c r="O165" s="32" t="str">
        <f>IFERROR('σ и σw, МПа'!O165*$BE$2,"-")</f>
        <v>-</v>
      </c>
      <c r="P165" s="33" t="str">
        <f>IFERROR('σ и σw, МПа'!P165*$BE$2,"-")</f>
        <v>-</v>
      </c>
      <c r="Q165" s="31">
        <f>IFERROR('σ и σw, МПа'!D165*$BF$2,"-")</f>
        <v>282</v>
      </c>
      <c r="R165" s="32">
        <f>IFERROR('σ и σw, МПа'!E165*$BF$2,"-")</f>
        <v>282</v>
      </c>
      <c r="S165" s="32">
        <f>IFERROR('σ и σw, МПа'!F165*$BF$2,"-")</f>
        <v>278.30769230769232</v>
      </c>
      <c r="T165" s="32">
        <f>IFERROR('σ и σw, МПа'!G165*$BF$2,"-")</f>
        <v>278.30769230769232</v>
      </c>
      <c r="U165" s="32">
        <f>IFERROR('σ и σw, МПа'!H165*$BF$2,"-")</f>
        <v>271.2</v>
      </c>
      <c r="V165" s="32">
        <f>IFERROR('σ и σw, МПа'!I165*$BF$2,"-")</f>
        <v>265.15384615384613</v>
      </c>
      <c r="W165" s="32">
        <f>IFERROR('σ и σw, МПа'!J165*$BF$2,"-")</f>
        <v>259.2</v>
      </c>
      <c r="X165" s="32">
        <f>IFERROR('σ и σw, МПа'!K165*$BF$2,"-")</f>
        <v>247.20000000000002</v>
      </c>
      <c r="Y165" s="32">
        <f>IFERROR('σ и σw, МПа'!L165*$BF$2,"-")</f>
        <v>235.2</v>
      </c>
      <c r="Z165" s="32">
        <f>IFERROR('σ и σw, МПа'!M165*$BF$2,"-")</f>
        <v>217.38461538461536</v>
      </c>
      <c r="AA165" s="32">
        <f>IFERROR('σ и σw, МПа'!N165*$BF$2,"-")</f>
        <v>190.38461538461536</v>
      </c>
      <c r="AB165" s="32" t="str">
        <f>IFERROR('σ и σw, МПа'!O165*$BF$2,"-")</f>
        <v>-</v>
      </c>
      <c r="AC165" s="33" t="str">
        <f>IFERROR('σ и σw, МПа'!P165*$BF$2,"-")</f>
        <v>-</v>
      </c>
      <c r="AD165" s="31">
        <f>IFERROR('σ и σw, МПа'!Q165*$BG$2,"-")</f>
        <v>164.5</v>
      </c>
      <c r="AE165" s="32">
        <f>IFERROR('σ и σw, МПа'!R165*$BG$2,"-")</f>
        <v>164.5</v>
      </c>
      <c r="AF165" s="32">
        <f>IFERROR('σ и σw, МПа'!S165*$BG$2,"-")</f>
        <v>164.5</v>
      </c>
      <c r="AG165" s="32">
        <f>IFERROR('σ и σw, МПа'!T165*$BG$2,"-")</f>
        <v>164.5</v>
      </c>
      <c r="AH165" s="32">
        <f>IFERROR('σ и σw, МПа'!U165*$BG$2,"-")</f>
        <v>158.19999999999999</v>
      </c>
      <c r="AI165" s="32">
        <f>IFERROR('σ и σw, МПа'!V165*$BG$2,"-")</f>
        <v>158.19999999999999</v>
      </c>
      <c r="AJ165" s="32">
        <f>IFERROR('σ и σw, МПа'!W165*$BG$2,"-")</f>
        <v>151.19999999999999</v>
      </c>
      <c r="AK165" s="32">
        <f>IFERROR('σ и σw, МПа'!X165*$BG$2,"-")</f>
        <v>144.19999999999999</v>
      </c>
      <c r="AL165" s="32">
        <f>IFERROR('σ и σw, МПа'!Y165*$BG$2,"-")</f>
        <v>137.19999999999999</v>
      </c>
      <c r="AM165" s="32">
        <f>IFERROR('σ и σw, МПа'!Z165*$BG$2,"-")</f>
        <v>130.19999999999999</v>
      </c>
      <c r="AN165" s="32">
        <f>IFERROR('σ и σw, МПа'!AA165*$BG$2,"-")</f>
        <v>123.89999999999999</v>
      </c>
      <c r="AO165" s="32" t="str">
        <f>IFERROR('σ и σw, МПа'!AB165*$BG$2,"-")</f>
        <v>-</v>
      </c>
      <c r="AP165" s="33" t="str">
        <f>IFERROR('σ и σw, МПа'!AC165*$BG$2,"-")</f>
        <v>-</v>
      </c>
      <c r="AQ165" s="31">
        <f>IFERROR('σ и σw, МПа'!Q165*$BH$2,"-")</f>
        <v>258.5</v>
      </c>
      <c r="AR165" s="32">
        <f>IFERROR('σ и σw, МПа'!R165*$BH$2,"-")</f>
        <v>258.5</v>
      </c>
      <c r="AS165" s="32">
        <f>IFERROR('σ и σw, МПа'!S165*$BH$2,"-")</f>
        <v>258.5</v>
      </c>
      <c r="AT165" s="32">
        <f>IFERROR('σ и σw, МПа'!T165*$BH$2,"-")</f>
        <v>258.5</v>
      </c>
      <c r="AU165" s="32">
        <f>IFERROR('σ и σw, МПа'!U165*$BH$2,"-")</f>
        <v>248.60000000000002</v>
      </c>
      <c r="AV165" s="32">
        <f>IFERROR('σ и σw, МПа'!V165*$BH$2,"-")</f>
        <v>248.60000000000002</v>
      </c>
      <c r="AW165" s="32">
        <f>IFERROR('σ и σw, МПа'!W165*$BH$2,"-")</f>
        <v>237.60000000000002</v>
      </c>
      <c r="AX165" s="32">
        <f>IFERROR('σ и σw, МПа'!X165*$BH$2,"-")</f>
        <v>226.60000000000002</v>
      </c>
      <c r="AY165" s="32">
        <f>IFERROR('σ и σw, МПа'!Y165*$BH$2,"-")</f>
        <v>215.60000000000002</v>
      </c>
      <c r="AZ165" s="32">
        <f>IFERROR('σ и σw, МПа'!Z165*$BH$2,"-")</f>
        <v>204.60000000000002</v>
      </c>
      <c r="BA165" s="32">
        <f>IFERROR('σ и σw, МПа'!AA165*$BH$2,"-")</f>
        <v>194.70000000000002</v>
      </c>
      <c r="BB165" s="32" t="str">
        <f>IFERROR('σ и σw, МПа'!AB165*$BH$2,"-")</f>
        <v>-</v>
      </c>
      <c r="BC165" s="33" t="str">
        <f>IFERROR('σ и σw, МПа'!AC165*$BH$2,"-")</f>
        <v>-</v>
      </c>
    </row>
    <row r="166" spans="1:55" x14ac:dyDescent="0.25">
      <c r="A166" s="10" t="str">
        <f>INDEX('Обработка исходного'!B:B,ROW($B$3)+4*(ROW($B166)-ROW($B$3)))</f>
        <v>Сталь легированная</v>
      </c>
      <c r="B166" s="47" t="str">
        <f>INDEX('Обработка исходного'!D:D,ROW($B$3)+4*(ROW($B166)-ROW($B$3)))</f>
        <v>12МХ</v>
      </c>
      <c r="C166" s="27" t="str">
        <f>'Rp0,2, МПа'!C166</f>
        <v>Листы толщиной от 4 до 6 мм</v>
      </c>
      <c r="D166" s="31">
        <f>IFERROR('σ и σw, МПа'!D166*$BE$2,"-")</f>
        <v>219.33333333333331</v>
      </c>
      <c r="E166" s="32">
        <f>IFERROR('σ и σw, МПа'!E166*$BE$2,"-")</f>
        <v>219.33333333333331</v>
      </c>
      <c r="F166" s="32">
        <f>IFERROR('σ и σw, МПа'!F166*$BE$2,"-")</f>
        <v>219.33333333333331</v>
      </c>
      <c r="G166" s="32">
        <f>IFERROR('σ и σw, МПа'!G166*$BE$2,"-")</f>
        <v>219.33333333333331</v>
      </c>
      <c r="H166" s="32">
        <f>IFERROR('σ и σw, МПа'!H166*$BE$2,"-")</f>
        <v>210.93333333333331</v>
      </c>
      <c r="I166" s="32">
        <f>IFERROR('σ и σw, МПа'!I166*$BE$2,"-")</f>
        <v>210.93333333333331</v>
      </c>
      <c r="J166" s="32">
        <f>IFERROR('σ и σw, МПа'!J166*$BE$2,"-")</f>
        <v>201.6</v>
      </c>
      <c r="K166" s="32">
        <f>IFERROR('σ и σw, МПа'!K166*$BE$2,"-")</f>
        <v>192.26666666666668</v>
      </c>
      <c r="L166" s="32">
        <f>IFERROR('σ и σw, МПа'!L166*$BE$2,"-")</f>
        <v>182.93333333333331</v>
      </c>
      <c r="M166" s="32">
        <f>IFERROR('σ и σw, МПа'!M166*$BE$2,"-")</f>
        <v>173.6</v>
      </c>
      <c r="N166" s="32">
        <f>IFERROR('σ и σw, МПа'!N166*$BE$2,"-")</f>
        <v>158.30769230769229</v>
      </c>
      <c r="O166" s="32" t="str">
        <f>IFERROR('σ и σw, МПа'!O166*$BE$2,"-")</f>
        <v>-</v>
      </c>
      <c r="P166" s="33" t="str">
        <f>IFERROR('σ и σw, МПа'!P166*$BE$2,"-")</f>
        <v>-</v>
      </c>
      <c r="Q166" s="31">
        <f>IFERROR('σ и σw, МПа'!D166*$BF$2,"-")</f>
        <v>282</v>
      </c>
      <c r="R166" s="32">
        <f>IFERROR('σ и σw, МПа'!E166*$BF$2,"-")</f>
        <v>282</v>
      </c>
      <c r="S166" s="32">
        <f>IFERROR('σ и σw, МПа'!F166*$BF$2,"-")</f>
        <v>282</v>
      </c>
      <c r="T166" s="32">
        <f>IFERROR('σ и σw, МПа'!G166*$BF$2,"-")</f>
        <v>282</v>
      </c>
      <c r="U166" s="32">
        <f>IFERROR('σ и σw, МПа'!H166*$BF$2,"-")</f>
        <v>271.2</v>
      </c>
      <c r="V166" s="32">
        <f>IFERROR('σ и σw, МПа'!I166*$BF$2,"-")</f>
        <v>271.2</v>
      </c>
      <c r="W166" s="32">
        <f>IFERROR('σ и σw, МПа'!J166*$BF$2,"-")</f>
        <v>259.2</v>
      </c>
      <c r="X166" s="32">
        <f>IFERROR('σ и σw, МПа'!K166*$BF$2,"-")</f>
        <v>247.20000000000002</v>
      </c>
      <c r="Y166" s="32">
        <f>IFERROR('σ и σw, МПа'!L166*$BF$2,"-")</f>
        <v>235.2</v>
      </c>
      <c r="Z166" s="32">
        <f>IFERROR('σ и σw, МПа'!M166*$BF$2,"-")</f>
        <v>223.20000000000002</v>
      </c>
      <c r="AA166" s="32">
        <f>IFERROR('σ и σw, МПа'!N166*$BF$2,"-")</f>
        <v>203.53846153846152</v>
      </c>
      <c r="AB166" s="32" t="str">
        <f>IFERROR('σ и σw, МПа'!O166*$BF$2,"-")</f>
        <v>-</v>
      </c>
      <c r="AC166" s="33" t="str">
        <f>IFERROR('σ и σw, МПа'!P166*$BF$2,"-")</f>
        <v>-</v>
      </c>
      <c r="AD166" s="31">
        <f>IFERROR('σ и σw, МПа'!Q166*$BG$2,"-")</f>
        <v>164.5</v>
      </c>
      <c r="AE166" s="32">
        <f>IFERROR('σ и σw, МПа'!R166*$BG$2,"-")</f>
        <v>164.5</v>
      </c>
      <c r="AF166" s="32">
        <f>IFERROR('σ и σw, МПа'!S166*$BG$2,"-")</f>
        <v>164.5</v>
      </c>
      <c r="AG166" s="32">
        <f>IFERROR('σ и σw, МПа'!T166*$BG$2,"-")</f>
        <v>164.5</v>
      </c>
      <c r="AH166" s="32">
        <f>IFERROR('σ и σw, МПа'!U166*$BG$2,"-")</f>
        <v>158.19999999999999</v>
      </c>
      <c r="AI166" s="32">
        <f>IFERROR('σ и σw, МПа'!V166*$BG$2,"-")</f>
        <v>158.19999999999999</v>
      </c>
      <c r="AJ166" s="32">
        <f>IFERROR('σ и σw, МПа'!W166*$BG$2,"-")</f>
        <v>151.19999999999999</v>
      </c>
      <c r="AK166" s="32">
        <f>IFERROR('σ и σw, МПа'!X166*$BG$2,"-")</f>
        <v>144.19999999999999</v>
      </c>
      <c r="AL166" s="32">
        <f>IFERROR('σ и σw, МПа'!Y166*$BG$2,"-")</f>
        <v>137.19999999999999</v>
      </c>
      <c r="AM166" s="32">
        <f>IFERROR('σ и σw, МПа'!Z166*$BG$2,"-")</f>
        <v>130.19999999999999</v>
      </c>
      <c r="AN166" s="32">
        <f>IFERROR('σ и σw, МПа'!AA166*$BG$2,"-")</f>
        <v>123.89999999999999</v>
      </c>
      <c r="AO166" s="32" t="str">
        <f>IFERROR('σ и σw, МПа'!AB166*$BG$2,"-")</f>
        <v>-</v>
      </c>
      <c r="AP166" s="33" t="str">
        <f>IFERROR('σ и σw, МПа'!AC166*$BG$2,"-")</f>
        <v>-</v>
      </c>
      <c r="AQ166" s="31">
        <f>IFERROR('σ и σw, МПа'!Q166*$BH$2,"-")</f>
        <v>258.5</v>
      </c>
      <c r="AR166" s="32">
        <f>IFERROR('σ и σw, МПа'!R166*$BH$2,"-")</f>
        <v>258.5</v>
      </c>
      <c r="AS166" s="32">
        <f>IFERROR('σ и σw, МПа'!S166*$BH$2,"-")</f>
        <v>258.5</v>
      </c>
      <c r="AT166" s="32">
        <f>IFERROR('σ и σw, МПа'!T166*$BH$2,"-")</f>
        <v>258.5</v>
      </c>
      <c r="AU166" s="32">
        <f>IFERROR('σ и σw, МПа'!U166*$BH$2,"-")</f>
        <v>248.60000000000002</v>
      </c>
      <c r="AV166" s="32">
        <f>IFERROR('σ и σw, МПа'!V166*$BH$2,"-")</f>
        <v>248.60000000000002</v>
      </c>
      <c r="AW166" s="32">
        <f>IFERROR('σ и σw, МПа'!W166*$BH$2,"-")</f>
        <v>237.60000000000002</v>
      </c>
      <c r="AX166" s="32">
        <f>IFERROR('σ и σw, МПа'!X166*$BH$2,"-")</f>
        <v>226.60000000000002</v>
      </c>
      <c r="AY166" s="32">
        <f>IFERROR('σ и σw, МПа'!Y166*$BH$2,"-")</f>
        <v>215.60000000000002</v>
      </c>
      <c r="AZ166" s="32">
        <f>IFERROR('σ и σw, МПа'!Z166*$BH$2,"-")</f>
        <v>204.60000000000002</v>
      </c>
      <c r="BA166" s="32">
        <f>IFERROR('σ и σw, МПа'!AA166*$BH$2,"-")</f>
        <v>194.70000000000002</v>
      </c>
      <c r="BB166" s="32" t="str">
        <f>IFERROR('σ и σw, МПа'!AB166*$BH$2,"-")</f>
        <v>-</v>
      </c>
      <c r="BC166" s="33" t="str">
        <f>IFERROR('σ и σw, МПа'!AC166*$BH$2,"-")</f>
        <v>-</v>
      </c>
    </row>
    <row r="167" spans="1:55" x14ac:dyDescent="0.25">
      <c r="A167" s="10" t="str">
        <f>INDEX('Обработка исходного'!B:B,ROW($B$3)+4*(ROW($B167)-ROW($B$3)))</f>
        <v>Сталь легированная</v>
      </c>
      <c r="B167" s="47" t="str">
        <f>INDEX('Обработка исходного'!D:D,ROW($B$3)+4*(ROW($B167)-ROW($B$3)))</f>
        <v>12МХ</v>
      </c>
      <c r="C167" s="27" t="str">
        <f>'Rp0,2, МПа'!C167</f>
        <v>Листы толщиной от 20 до 60 мм</v>
      </c>
      <c r="D167" s="31">
        <f>IFERROR('σ и σw, МПа'!D167*$BE$2,"-")</f>
        <v>219.33333333333331</v>
      </c>
      <c r="E167" s="32">
        <f>IFERROR('σ и σw, МПа'!E167*$BE$2,"-")</f>
        <v>219.33333333333331</v>
      </c>
      <c r="F167" s="32">
        <f>IFERROR('σ и σw, МПа'!F167*$BE$2,"-")</f>
        <v>219.33333333333331</v>
      </c>
      <c r="G167" s="32">
        <f>IFERROR('σ и σw, МПа'!G167*$BE$2,"-")</f>
        <v>219.33333333333331</v>
      </c>
      <c r="H167" s="32">
        <f>IFERROR('σ и σw, МПа'!H167*$BE$2,"-")</f>
        <v>210.93333333333331</v>
      </c>
      <c r="I167" s="32">
        <f>IFERROR('σ и σw, МПа'!I167*$BE$2,"-")</f>
        <v>210.93333333333331</v>
      </c>
      <c r="J167" s="32">
        <f>IFERROR('σ и σw, МПа'!J167*$BE$2,"-")</f>
        <v>201.6</v>
      </c>
      <c r="K167" s="32">
        <f>IFERROR('σ и σw, МПа'!K167*$BE$2,"-")</f>
        <v>192.26666666666668</v>
      </c>
      <c r="L167" s="32">
        <f>IFERROR('σ и σw, МПа'!L167*$BE$2,"-")</f>
        <v>182.93333333333331</v>
      </c>
      <c r="M167" s="32">
        <f>IFERROR('σ и σw, МПа'!M167*$BE$2,"-")</f>
        <v>173.6</v>
      </c>
      <c r="N167" s="32">
        <f>IFERROR('σ и σw, МПа'!N167*$BE$2,"-")</f>
        <v>158.30769230769229</v>
      </c>
      <c r="O167" s="32" t="str">
        <f>IFERROR('σ и σw, МПа'!O167*$BE$2,"-")</f>
        <v>-</v>
      </c>
      <c r="P167" s="33" t="str">
        <f>IFERROR('σ и σw, МПа'!P167*$BE$2,"-")</f>
        <v>-</v>
      </c>
      <c r="Q167" s="31">
        <f>IFERROR('σ и σw, МПа'!D167*$BF$2,"-")</f>
        <v>282</v>
      </c>
      <c r="R167" s="32">
        <f>IFERROR('σ и σw, МПа'!E167*$BF$2,"-")</f>
        <v>282</v>
      </c>
      <c r="S167" s="32">
        <f>IFERROR('σ и σw, МПа'!F167*$BF$2,"-")</f>
        <v>282</v>
      </c>
      <c r="T167" s="32">
        <f>IFERROR('σ и σw, МПа'!G167*$BF$2,"-")</f>
        <v>282</v>
      </c>
      <c r="U167" s="32">
        <f>IFERROR('σ и σw, МПа'!H167*$BF$2,"-")</f>
        <v>271.2</v>
      </c>
      <c r="V167" s="32">
        <f>IFERROR('σ и σw, МПа'!I167*$BF$2,"-")</f>
        <v>271.2</v>
      </c>
      <c r="W167" s="32">
        <f>IFERROR('σ и σw, МПа'!J167*$BF$2,"-")</f>
        <v>259.2</v>
      </c>
      <c r="X167" s="32">
        <f>IFERROR('σ и σw, МПа'!K167*$BF$2,"-")</f>
        <v>247.20000000000002</v>
      </c>
      <c r="Y167" s="32">
        <f>IFERROR('σ и σw, МПа'!L167*$BF$2,"-")</f>
        <v>235.2</v>
      </c>
      <c r="Z167" s="32">
        <f>IFERROR('σ и σw, МПа'!M167*$BF$2,"-")</f>
        <v>223.20000000000002</v>
      </c>
      <c r="AA167" s="32">
        <f>IFERROR('σ и σw, МПа'!N167*$BF$2,"-")</f>
        <v>203.53846153846152</v>
      </c>
      <c r="AB167" s="32" t="str">
        <f>IFERROR('σ и σw, МПа'!O167*$BF$2,"-")</f>
        <v>-</v>
      </c>
      <c r="AC167" s="33" t="str">
        <f>IFERROR('σ и σw, МПа'!P167*$BF$2,"-")</f>
        <v>-</v>
      </c>
      <c r="AD167" s="31">
        <f>IFERROR('σ и σw, МПа'!Q167*$BG$2,"-")</f>
        <v>164.5</v>
      </c>
      <c r="AE167" s="32">
        <f>IFERROR('σ и σw, МПа'!R167*$BG$2,"-")</f>
        <v>164.5</v>
      </c>
      <c r="AF167" s="32">
        <f>IFERROR('σ и σw, МПа'!S167*$BG$2,"-")</f>
        <v>164.5</v>
      </c>
      <c r="AG167" s="32">
        <f>IFERROR('σ и σw, МПа'!T167*$BG$2,"-")</f>
        <v>164.5</v>
      </c>
      <c r="AH167" s="32">
        <f>IFERROR('σ и σw, МПа'!U167*$BG$2,"-")</f>
        <v>158.19999999999999</v>
      </c>
      <c r="AI167" s="32">
        <f>IFERROR('σ и σw, МПа'!V167*$BG$2,"-")</f>
        <v>158.19999999999999</v>
      </c>
      <c r="AJ167" s="32">
        <f>IFERROR('σ и σw, МПа'!W167*$BG$2,"-")</f>
        <v>151.19999999999999</v>
      </c>
      <c r="AK167" s="32">
        <f>IFERROR('σ и σw, МПа'!X167*$BG$2,"-")</f>
        <v>144.19999999999999</v>
      </c>
      <c r="AL167" s="32">
        <f>IFERROR('σ и σw, МПа'!Y167*$BG$2,"-")</f>
        <v>137.19999999999999</v>
      </c>
      <c r="AM167" s="32">
        <f>IFERROR('σ и σw, МПа'!Z167*$BG$2,"-")</f>
        <v>130.19999999999999</v>
      </c>
      <c r="AN167" s="32">
        <f>IFERROR('σ и σw, МПа'!AA167*$BG$2,"-")</f>
        <v>123.89999999999999</v>
      </c>
      <c r="AO167" s="32" t="str">
        <f>IFERROR('σ и σw, МПа'!AB167*$BG$2,"-")</f>
        <v>-</v>
      </c>
      <c r="AP167" s="33" t="str">
        <f>IFERROR('σ и σw, МПа'!AC167*$BG$2,"-")</f>
        <v>-</v>
      </c>
      <c r="AQ167" s="31">
        <f>IFERROR('σ и σw, МПа'!Q167*$BH$2,"-")</f>
        <v>258.5</v>
      </c>
      <c r="AR167" s="32">
        <f>IFERROR('σ и σw, МПа'!R167*$BH$2,"-")</f>
        <v>258.5</v>
      </c>
      <c r="AS167" s="32">
        <f>IFERROR('σ и σw, МПа'!S167*$BH$2,"-")</f>
        <v>258.5</v>
      </c>
      <c r="AT167" s="32">
        <f>IFERROR('σ и σw, МПа'!T167*$BH$2,"-")</f>
        <v>258.5</v>
      </c>
      <c r="AU167" s="32">
        <f>IFERROR('σ и σw, МПа'!U167*$BH$2,"-")</f>
        <v>248.60000000000002</v>
      </c>
      <c r="AV167" s="32">
        <f>IFERROR('σ и σw, МПа'!V167*$BH$2,"-")</f>
        <v>248.60000000000002</v>
      </c>
      <c r="AW167" s="32">
        <f>IFERROR('σ и σw, МПа'!W167*$BH$2,"-")</f>
        <v>237.60000000000002</v>
      </c>
      <c r="AX167" s="32">
        <f>IFERROR('σ и σw, МПа'!X167*$BH$2,"-")</f>
        <v>226.60000000000002</v>
      </c>
      <c r="AY167" s="32">
        <f>IFERROR('σ и σw, МПа'!Y167*$BH$2,"-")</f>
        <v>215.60000000000002</v>
      </c>
      <c r="AZ167" s="32">
        <f>IFERROR('σ и σw, МПа'!Z167*$BH$2,"-")</f>
        <v>204.60000000000002</v>
      </c>
      <c r="BA167" s="32">
        <f>IFERROR('σ и σw, МПа'!AA167*$BH$2,"-")</f>
        <v>194.70000000000002</v>
      </c>
      <c r="BB167" s="32" t="str">
        <f>IFERROR('σ и σw, МПа'!AB167*$BH$2,"-")</f>
        <v>-</v>
      </c>
      <c r="BC167" s="33" t="str">
        <f>IFERROR('σ и σw, МПа'!AC167*$BH$2,"-")</f>
        <v>-</v>
      </c>
    </row>
    <row r="168" spans="1:55" x14ac:dyDescent="0.25">
      <c r="A168" s="10" t="str">
        <f>INDEX('Обработка исходного'!B:B,ROW($B$3)+4*(ROW($B168)-ROW($B$3)))</f>
        <v>Сталь легированная</v>
      </c>
      <c r="B168" s="47" t="str">
        <f>INDEX('Обработка исходного'!D:D,ROW($B$3)+4*(ROW($B168)-ROW($B$3)))</f>
        <v>30ХГСА</v>
      </c>
      <c r="C168" s="27" t="str">
        <f>'Rp0,2, МПа'!C168</f>
        <v>Поковки диаметром от 50 до 100 мм, КП440*</v>
      </c>
      <c r="D168" s="31">
        <f>IFERROR('σ и σw, МПа'!D168*$BE$2,"-")</f>
        <v>341.92307692307691</v>
      </c>
      <c r="E168" s="32">
        <f>IFERROR('σ и σw, МПа'!E168*$BE$2,"-")</f>
        <v>338.15384615384613</v>
      </c>
      <c r="F168" s="32">
        <f>IFERROR('σ и σw, МПа'!F168*$BE$2,"-")</f>
        <v>327.38461538461536</v>
      </c>
      <c r="G168" s="32">
        <f>IFERROR('σ и σw, МПа'!G168*$BE$2,"-")</f>
        <v>322</v>
      </c>
      <c r="H168" s="32" t="str">
        <f>IFERROR('σ и σw, МПа'!H168*$BE$2,"-")</f>
        <v>-</v>
      </c>
      <c r="I168" s="32" t="str">
        <f>IFERROR('σ и σw, МПа'!I168*$BE$2,"-")</f>
        <v>-</v>
      </c>
      <c r="J168" s="32" t="str">
        <f>IFERROR('σ и σw, МПа'!J168*$BE$2,"-")</f>
        <v>-</v>
      </c>
      <c r="K168" s="32" t="str">
        <f>IFERROR('σ и σw, МПа'!K168*$BE$2,"-")</f>
        <v>-</v>
      </c>
      <c r="L168" s="32" t="str">
        <f>IFERROR('σ и σw, МПа'!L168*$BE$2,"-")</f>
        <v>-</v>
      </c>
      <c r="M168" s="32" t="str">
        <f>IFERROR('σ и σw, МПа'!M168*$BE$2,"-")</f>
        <v>-</v>
      </c>
      <c r="N168" s="32" t="str">
        <f>IFERROR('σ и σw, МПа'!N168*$BE$2,"-")</f>
        <v>-</v>
      </c>
      <c r="O168" s="32" t="str">
        <f>IFERROR('σ и σw, МПа'!O168*$BE$2,"-")</f>
        <v>-</v>
      </c>
      <c r="P168" s="33" t="str">
        <f>IFERROR('σ и σw, МПа'!P168*$BE$2,"-")</f>
        <v>-</v>
      </c>
      <c r="Q168" s="31">
        <f>IFERROR('σ и σw, МПа'!D168*$BF$2,"-")</f>
        <v>439.61538461538464</v>
      </c>
      <c r="R168" s="32">
        <f>IFERROR('σ и σw, МПа'!E168*$BF$2,"-")</f>
        <v>434.76923076923072</v>
      </c>
      <c r="S168" s="32">
        <f>IFERROR('σ и σw, МПа'!F168*$BF$2,"-")</f>
        <v>420.92307692307691</v>
      </c>
      <c r="T168" s="32">
        <f>IFERROR('σ и σw, МПа'!G168*$BF$2,"-")</f>
        <v>414</v>
      </c>
      <c r="U168" s="32" t="str">
        <f>IFERROR('σ и σw, МПа'!H168*$BF$2,"-")</f>
        <v>-</v>
      </c>
      <c r="V168" s="32" t="str">
        <f>IFERROR('σ и σw, МПа'!I168*$BF$2,"-")</f>
        <v>-</v>
      </c>
      <c r="W168" s="32" t="str">
        <f>IFERROR('σ и σw, МПа'!J168*$BF$2,"-")</f>
        <v>-</v>
      </c>
      <c r="X168" s="32" t="str">
        <f>IFERROR('σ и σw, МПа'!K168*$BF$2,"-")</f>
        <v>-</v>
      </c>
      <c r="Y168" s="32" t="str">
        <f>IFERROR('σ и σw, МПа'!L168*$BF$2,"-")</f>
        <v>-</v>
      </c>
      <c r="Z168" s="32" t="str">
        <f>IFERROR('σ и σw, МПа'!M168*$BF$2,"-")</f>
        <v>-</v>
      </c>
      <c r="AA168" s="32" t="str">
        <f>IFERROR('σ и σw, МПа'!N168*$BF$2,"-")</f>
        <v>-</v>
      </c>
      <c r="AB168" s="32" t="str">
        <f>IFERROR('σ и σw, МПа'!O168*$BF$2,"-")</f>
        <v>-</v>
      </c>
      <c r="AC168" s="33" t="str">
        <f>IFERROR('σ и σw, МПа'!P168*$BF$2,"-")</f>
        <v>-</v>
      </c>
      <c r="AD168" s="31">
        <f>IFERROR('σ и σw, МПа'!Q168*$BG$2,"-")</f>
        <v>308</v>
      </c>
      <c r="AE168" s="32">
        <f>IFERROR('σ и σw, МПа'!R168*$BG$2,"-")</f>
        <v>308</v>
      </c>
      <c r="AF168" s="32">
        <f>IFERROR('σ и σw, МПа'!S168*$BG$2,"-")</f>
        <v>295.39999999999998</v>
      </c>
      <c r="AG168" s="32">
        <f>IFERROR('σ и σw, МПа'!T168*$BG$2,"-")</f>
        <v>281.39999999999998</v>
      </c>
      <c r="AH168" s="32" t="str">
        <f>IFERROR('σ и σw, МПа'!U168*$BG$2,"-")</f>
        <v>-</v>
      </c>
      <c r="AI168" s="32" t="str">
        <f>IFERROR('σ и σw, МПа'!V168*$BG$2,"-")</f>
        <v>-</v>
      </c>
      <c r="AJ168" s="32" t="str">
        <f>IFERROR('σ и σw, МПа'!W168*$BG$2,"-")</f>
        <v>-</v>
      </c>
      <c r="AK168" s="32" t="str">
        <f>IFERROR('σ и σw, МПа'!X168*$BG$2,"-")</f>
        <v>-</v>
      </c>
      <c r="AL168" s="32" t="str">
        <f>IFERROR('σ и σw, МПа'!Y168*$BG$2,"-")</f>
        <v>-</v>
      </c>
      <c r="AM168" s="32" t="str">
        <f>IFERROR('σ и σw, МПа'!Z168*$BG$2,"-")</f>
        <v>-</v>
      </c>
      <c r="AN168" s="32" t="str">
        <f>IFERROR('σ и σw, МПа'!AA168*$BG$2,"-")</f>
        <v>-</v>
      </c>
      <c r="AO168" s="32" t="str">
        <f>IFERROR('σ и σw, МПа'!AB168*$BG$2,"-")</f>
        <v>-</v>
      </c>
      <c r="AP168" s="33" t="str">
        <f>IFERROR('σ и σw, МПа'!AC168*$BG$2,"-")</f>
        <v>-</v>
      </c>
      <c r="AQ168" s="31">
        <f>IFERROR('σ и σw, МПа'!Q168*$BH$2,"-")</f>
        <v>484.00000000000006</v>
      </c>
      <c r="AR168" s="32">
        <f>IFERROR('σ и σw, МПа'!R168*$BH$2,"-")</f>
        <v>484.00000000000006</v>
      </c>
      <c r="AS168" s="32">
        <f>IFERROR('σ и σw, МПа'!S168*$BH$2,"-")</f>
        <v>464.20000000000005</v>
      </c>
      <c r="AT168" s="32">
        <f>IFERROR('σ и σw, МПа'!T168*$BH$2,"-")</f>
        <v>442.20000000000005</v>
      </c>
      <c r="AU168" s="32" t="str">
        <f>IFERROR('σ и σw, МПа'!U168*$BH$2,"-")</f>
        <v>-</v>
      </c>
      <c r="AV168" s="32" t="str">
        <f>IFERROR('σ и σw, МПа'!V168*$BH$2,"-")</f>
        <v>-</v>
      </c>
      <c r="AW168" s="32" t="str">
        <f>IFERROR('σ и σw, МПа'!W168*$BH$2,"-")</f>
        <v>-</v>
      </c>
      <c r="AX168" s="32" t="str">
        <f>IFERROR('σ и σw, МПа'!X168*$BH$2,"-")</f>
        <v>-</v>
      </c>
      <c r="AY168" s="32" t="str">
        <f>IFERROR('σ и σw, МПа'!Y168*$BH$2,"-")</f>
        <v>-</v>
      </c>
      <c r="AZ168" s="32" t="str">
        <f>IFERROR('σ и σw, МПа'!Z168*$BH$2,"-")</f>
        <v>-</v>
      </c>
      <c r="BA168" s="32" t="str">
        <f>IFERROR('σ и σw, МПа'!AA168*$BH$2,"-")</f>
        <v>-</v>
      </c>
      <c r="BB168" s="32" t="str">
        <f>IFERROR('σ и σw, МПа'!AB168*$BH$2,"-")</f>
        <v>-</v>
      </c>
      <c r="BC168" s="33" t="str">
        <f>IFERROR('σ и σw, МПа'!AC168*$BH$2,"-")</f>
        <v>-</v>
      </c>
    </row>
    <row r="169" spans="1:55" x14ac:dyDescent="0.25">
      <c r="A169" s="10" t="str">
        <f>INDEX('Обработка исходного'!B:B,ROW($B$3)+4*(ROW($B169)-ROW($B$3)))</f>
        <v>Сталь легированная</v>
      </c>
      <c r="B169" s="47" t="str">
        <f>INDEX('Обработка исходного'!D:D,ROW($B$3)+4*(ROW($B169)-ROW($B$3)))</f>
        <v>30ХГСА</v>
      </c>
      <c r="C169" s="27" t="str">
        <f>'Rp0,2, МПа'!C169</f>
        <v>Поковки диаметром до 300 мм, КП490*</v>
      </c>
      <c r="D169" s="31">
        <f>IFERROR('σ и σw, МПа'!D169*$BE$2,"-")</f>
        <v>352.69230769230762</v>
      </c>
      <c r="E169" s="32">
        <f>IFERROR('σ и σw, МПа'!E169*$BE$2,"-")</f>
        <v>348.38461538461536</v>
      </c>
      <c r="F169" s="32">
        <f>IFERROR('σ и σw, МПа'!F169*$BE$2,"-")</f>
        <v>338.15384615384613</v>
      </c>
      <c r="G169" s="32">
        <f>IFERROR('σ и σw, МПа'!G169*$BE$2,"-")</f>
        <v>332.76923076923072</v>
      </c>
      <c r="H169" s="32" t="str">
        <f>IFERROR('σ и σw, МПа'!H169*$BE$2,"-")</f>
        <v>-</v>
      </c>
      <c r="I169" s="32" t="str">
        <f>IFERROR('σ и σw, МПа'!I169*$BE$2,"-")</f>
        <v>-</v>
      </c>
      <c r="J169" s="32" t="str">
        <f>IFERROR('σ и σw, МПа'!J169*$BE$2,"-")</f>
        <v>-</v>
      </c>
      <c r="K169" s="32" t="str">
        <f>IFERROR('σ и σw, МПа'!K169*$BE$2,"-")</f>
        <v>-</v>
      </c>
      <c r="L169" s="32" t="str">
        <f>IFERROR('σ и σw, МПа'!L169*$BE$2,"-")</f>
        <v>-</v>
      </c>
      <c r="M169" s="32" t="str">
        <f>IFERROR('σ и σw, МПа'!M169*$BE$2,"-")</f>
        <v>-</v>
      </c>
      <c r="N169" s="32" t="str">
        <f>IFERROR('σ и σw, МПа'!N169*$BE$2,"-")</f>
        <v>-</v>
      </c>
      <c r="O169" s="32" t="str">
        <f>IFERROR('σ и σw, МПа'!O169*$BE$2,"-")</f>
        <v>-</v>
      </c>
      <c r="P169" s="33" t="str">
        <f>IFERROR('σ и σw, МПа'!P169*$BE$2,"-")</f>
        <v>-</v>
      </c>
      <c r="Q169" s="31">
        <f>IFERROR('σ и σw, МПа'!D169*$BF$2,"-")</f>
        <v>453.46153846153845</v>
      </c>
      <c r="R169" s="32">
        <f>IFERROR('σ и σw, МПа'!E169*$BF$2,"-")</f>
        <v>447.92307692307691</v>
      </c>
      <c r="S169" s="32">
        <f>IFERROR('σ и σw, МПа'!F169*$BF$2,"-")</f>
        <v>434.76923076923072</v>
      </c>
      <c r="T169" s="32">
        <f>IFERROR('σ и σw, МПа'!G169*$BF$2,"-")</f>
        <v>427.84615384615381</v>
      </c>
      <c r="U169" s="32" t="str">
        <f>IFERROR('σ и σw, МПа'!H169*$BF$2,"-")</f>
        <v>-</v>
      </c>
      <c r="V169" s="32" t="str">
        <f>IFERROR('σ и σw, МПа'!I169*$BF$2,"-")</f>
        <v>-</v>
      </c>
      <c r="W169" s="32" t="str">
        <f>IFERROR('σ и σw, МПа'!J169*$BF$2,"-")</f>
        <v>-</v>
      </c>
      <c r="X169" s="32" t="str">
        <f>IFERROR('σ и σw, МПа'!K169*$BF$2,"-")</f>
        <v>-</v>
      </c>
      <c r="Y169" s="32" t="str">
        <f>IFERROR('σ и σw, МПа'!L169*$BF$2,"-")</f>
        <v>-</v>
      </c>
      <c r="Z169" s="32" t="str">
        <f>IFERROR('σ и σw, МПа'!M169*$BF$2,"-")</f>
        <v>-</v>
      </c>
      <c r="AA169" s="32" t="str">
        <f>IFERROR('σ и σw, МПа'!N169*$BF$2,"-")</f>
        <v>-</v>
      </c>
      <c r="AB169" s="32" t="str">
        <f>IFERROR('σ и σw, МПа'!O169*$BF$2,"-")</f>
        <v>-</v>
      </c>
      <c r="AC169" s="33" t="str">
        <f>IFERROR('σ и σw, МПа'!P169*$BF$2,"-")</f>
        <v>-</v>
      </c>
      <c r="AD169" s="31">
        <f>IFERROR('σ и σw, МПа'!Q169*$BG$2,"-")</f>
        <v>343</v>
      </c>
      <c r="AE169" s="32">
        <f>IFERROR('σ и σw, МПа'!R169*$BG$2,"-")</f>
        <v>343</v>
      </c>
      <c r="AF169" s="32">
        <f>IFERROR('σ и σw, МПа'!S169*$BG$2,"-")</f>
        <v>329.7</v>
      </c>
      <c r="AG169" s="32">
        <f>IFERROR('σ и σw, МПа'!T169*$BG$2,"-")</f>
        <v>315.7</v>
      </c>
      <c r="AH169" s="32" t="str">
        <f>IFERROR('σ и σw, МПа'!U169*$BG$2,"-")</f>
        <v>-</v>
      </c>
      <c r="AI169" s="32" t="str">
        <f>IFERROR('σ и σw, МПа'!V169*$BG$2,"-")</f>
        <v>-</v>
      </c>
      <c r="AJ169" s="32" t="str">
        <f>IFERROR('σ и σw, МПа'!W169*$BG$2,"-")</f>
        <v>-</v>
      </c>
      <c r="AK169" s="32" t="str">
        <f>IFERROR('σ и σw, МПа'!X169*$BG$2,"-")</f>
        <v>-</v>
      </c>
      <c r="AL169" s="32" t="str">
        <f>IFERROR('σ и σw, МПа'!Y169*$BG$2,"-")</f>
        <v>-</v>
      </c>
      <c r="AM169" s="32" t="str">
        <f>IFERROR('σ и σw, МПа'!Z169*$BG$2,"-")</f>
        <v>-</v>
      </c>
      <c r="AN169" s="32" t="str">
        <f>IFERROR('σ и σw, МПа'!AA169*$BG$2,"-")</f>
        <v>-</v>
      </c>
      <c r="AO169" s="32" t="str">
        <f>IFERROR('σ и σw, МПа'!AB169*$BG$2,"-")</f>
        <v>-</v>
      </c>
      <c r="AP169" s="33" t="str">
        <f>IFERROR('σ и σw, МПа'!AC169*$BG$2,"-")</f>
        <v>-</v>
      </c>
      <c r="AQ169" s="31">
        <f>IFERROR('σ и σw, МПа'!Q169*$BH$2,"-")</f>
        <v>539</v>
      </c>
      <c r="AR169" s="32">
        <f>IFERROR('σ и σw, МПа'!R169*$BH$2,"-")</f>
        <v>539</v>
      </c>
      <c r="AS169" s="32">
        <f>IFERROR('σ и σw, МПа'!S169*$BH$2,"-")</f>
        <v>518.1</v>
      </c>
      <c r="AT169" s="32">
        <f>IFERROR('σ и σw, МПа'!T169*$BH$2,"-")</f>
        <v>496.1</v>
      </c>
      <c r="AU169" s="32" t="str">
        <f>IFERROR('σ и σw, МПа'!U169*$BH$2,"-")</f>
        <v>-</v>
      </c>
      <c r="AV169" s="32" t="str">
        <f>IFERROR('σ и σw, МПа'!V169*$BH$2,"-")</f>
        <v>-</v>
      </c>
      <c r="AW169" s="32" t="str">
        <f>IFERROR('σ и σw, МПа'!W169*$BH$2,"-")</f>
        <v>-</v>
      </c>
      <c r="AX169" s="32" t="str">
        <f>IFERROR('σ и σw, МПа'!X169*$BH$2,"-")</f>
        <v>-</v>
      </c>
      <c r="AY169" s="32" t="str">
        <f>IFERROR('σ и σw, МПа'!Y169*$BH$2,"-")</f>
        <v>-</v>
      </c>
      <c r="AZ169" s="32" t="str">
        <f>IFERROR('σ и σw, МПа'!Z169*$BH$2,"-")</f>
        <v>-</v>
      </c>
      <c r="BA169" s="32" t="str">
        <f>IFERROR('σ и σw, МПа'!AA169*$BH$2,"-")</f>
        <v>-</v>
      </c>
      <c r="BB169" s="32" t="str">
        <f>IFERROR('σ и σw, МПа'!AB169*$BH$2,"-")</f>
        <v>-</v>
      </c>
      <c r="BC169" s="33" t="str">
        <f>IFERROR('σ и σw, МПа'!AC169*$BH$2,"-")</f>
        <v>-</v>
      </c>
    </row>
    <row r="170" spans="1:55" x14ac:dyDescent="0.25">
      <c r="A170" s="10" t="str">
        <f>INDEX('Обработка исходного'!B:B,ROW($B$3)+4*(ROW($B170)-ROW($B$3)))</f>
        <v>Сталь легированная</v>
      </c>
      <c r="B170" s="47" t="str">
        <f>INDEX('Обработка исходного'!D:D,ROW($B$3)+4*(ROW($B170)-ROW($B$3)))</f>
        <v>30ХГСА</v>
      </c>
      <c r="C170" s="27" t="str">
        <f>'Rp0,2, МПа'!C170</f>
        <v>Поковки диаметром до 100 мм, КП540*</v>
      </c>
      <c r="D170" s="31">
        <f>IFERROR('σ и σw, МПа'!D170*$BE$2,"-")</f>
        <v>368.84615384615381</v>
      </c>
      <c r="E170" s="32">
        <f>IFERROR('σ и σw, МПа'!E170*$BE$2,"-")</f>
        <v>364.53846153846149</v>
      </c>
      <c r="F170" s="32">
        <f>IFERROR('σ и σw, МПа'!F170*$BE$2,"-")</f>
        <v>353.76923076923072</v>
      </c>
      <c r="G170" s="32">
        <f>IFERROR('σ и σw, МПа'!G170*$BE$2,"-")</f>
        <v>348.38461538461536</v>
      </c>
      <c r="H170" s="32" t="str">
        <f>IFERROR('σ и σw, МПа'!H170*$BE$2,"-")</f>
        <v>-</v>
      </c>
      <c r="I170" s="32" t="str">
        <f>IFERROR('σ и σw, МПа'!I170*$BE$2,"-")</f>
        <v>-</v>
      </c>
      <c r="J170" s="32" t="str">
        <f>IFERROR('σ и σw, МПа'!J170*$BE$2,"-")</f>
        <v>-</v>
      </c>
      <c r="K170" s="32" t="str">
        <f>IFERROR('σ и σw, МПа'!K170*$BE$2,"-")</f>
        <v>-</v>
      </c>
      <c r="L170" s="32" t="str">
        <f>IFERROR('σ и σw, МПа'!L170*$BE$2,"-")</f>
        <v>-</v>
      </c>
      <c r="M170" s="32" t="str">
        <f>IFERROR('σ и σw, МПа'!M170*$BE$2,"-")</f>
        <v>-</v>
      </c>
      <c r="N170" s="32" t="str">
        <f>IFERROR('σ и σw, МПа'!N170*$BE$2,"-")</f>
        <v>-</v>
      </c>
      <c r="O170" s="32" t="str">
        <f>IFERROR('σ и σw, МПа'!O170*$BE$2,"-")</f>
        <v>-</v>
      </c>
      <c r="P170" s="33" t="str">
        <f>IFERROR('σ и σw, МПа'!P170*$BE$2,"-")</f>
        <v>-</v>
      </c>
      <c r="Q170" s="31">
        <f>IFERROR('σ и σw, МПа'!D170*$BF$2,"-")</f>
        <v>474.23076923076923</v>
      </c>
      <c r="R170" s="32">
        <f>IFERROR('σ и σw, МПа'!E170*$BF$2,"-")</f>
        <v>468.69230769230768</v>
      </c>
      <c r="S170" s="32">
        <f>IFERROR('σ и σw, МПа'!F170*$BF$2,"-")</f>
        <v>454.84615384615381</v>
      </c>
      <c r="T170" s="32">
        <f>IFERROR('σ и σw, МПа'!G170*$BF$2,"-")</f>
        <v>447.92307692307691</v>
      </c>
      <c r="U170" s="32" t="str">
        <f>IFERROR('σ и σw, МПа'!H170*$BF$2,"-")</f>
        <v>-</v>
      </c>
      <c r="V170" s="32" t="str">
        <f>IFERROR('σ и σw, МПа'!I170*$BF$2,"-")</f>
        <v>-</v>
      </c>
      <c r="W170" s="32" t="str">
        <f>IFERROR('σ и σw, МПа'!J170*$BF$2,"-")</f>
        <v>-</v>
      </c>
      <c r="X170" s="32" t="str">
        <f>IFERROR('σ и σw, МПа'!K170*$BF$2,"-")</f>
        <v>-</v>
      </c>
      <c r="Y170" s="32" t="str">
        <f>IFERROR('σ и σw, МПа'!L170*$BF$2,"-")</f>
        <v>-</v>
      </c>
      <c r="Z170" s="32" t="str">
        <f>IFERROR('σ и σw, МПа'!M170*$BF$2,"-")</f>
        <v>-</v>
      </c>
      <c r="AA170" s="32" t="str">
        <f>IFERROR('σ и σw, МПа'!N170*$BF$2,"-")</f>
        <v>-</v>
      </c>
      <c r="AB170" s="32" t="str">
        <f>IFERROR('σ и σw, МПа'!O170*$BF$2,"-")</f>
        <v>-</v>
      </c>
      <c r="AC170" s="33" t="str">
        <f>IFERROR('σ и σw, МПа'!P170*$BF$2,"-")</f>
        <v>-</v>
      </c>
      <c r="AD170" s="31">
        <f>IFERROR('σ и σw, МПа'!Q170*$BG$2,"-")</f>
        <v>378</v>
      </c>
      <c r="AE170" s="32">
        <f>IFERROR('σ и σw, МПа'!R170*$BG$2,"-")</f>
        <v>378</v>
      </c>
      <c r="AF170" s="32">
        <f>IFERROR('σ и σw, МПа'!S170*$BG$2,"-")</f>
        <v>357</v>
      </c>
      <c r="AG170" s="32">
        <f>IFERROR('σ и σw, МПа'!T170*$BG$2,"-")</f>
        <v>350</v>
      </c>
      <c r="AH170" s="32" t="str">
        <f>IFERROR('σ и σw, МПа'!U170*$BG$2,"-")</f>
        <v>-</v>
      </c>
      <c r="AI170" s="32" t="str">
        <f>IFERROR('σ и σw, МПа'!V170*$BG$2,"-")</f>
        <v>-</v>
      </c>
      <c r="AJ170" s="32" t="str">
        <f>IFERROR('σ и σw, МПа'!W170*$BG$2,"-")</f>
        <v>-</v>
      </c>
      <c r="AK170" s="32" t="str">
        <f>IFERROR('σ и σw, МПа'!X170*$BG$2,"-")</f>
        <v>-</v>
      </c>
      <c r="AL170" s="32" t="str">
        <f>IFERROR('σ и σw, МПа'!Y170*$BG$2,"-")</f>
        <v>-</v>
      </c>
      <c r="AM170" s="32" t="str">
        <f>IFERROR('σ и σw, МПа'!Z170*$BG$2,"-")</f>
        <v>-</v>
      </c>
      <c r="AN170" s="32" t="str">
        <f>IFERROR('σ и σw, МПа'!AA170*$BG$2,"-")</f>
        <v>-</v>
      </c>
      <c r="AO170" s="32" t="str">
        <f>IFERROR('σ и σw, МПа'!AB170*$BG$2,"-")</f>
        <v>-</v>
      </c>
      <c r="AP170" s="33" t="str">
        <f>IFERROR('σ и σw, МПа'!AC170*$BG$2,"-")</f>
        <v>-</v>
      </c>
      <c r="AQ170" s="31">
        <f>IFERROR('σ и σw, МПа'!Q170*$BH$2,"-")</f>
        <v>594</v>
      </c>
      <c r="AR170" s="32">
        <f>IFERROR('σ и σw, МПа'!R170*$BH$2,"-")</f>
        <v>594</v>
      </c>
      <c r="AS170" s="32">
        <f>IFERROR('σ и σw, МПа'!S170*$BH$2,"-")</f>
        <v>561</v>
      </c>
      <c r="AT170" s="32">
        <f>IFERROR('σ и σw, МПа'!T170*$BH$2,"-")</f>
        <v>550</v>
      </c>
      <c r="AU170" s="32" t="str">
        <f>IFERROR('σ и σw, МПа'!U170*$BH$2,"-")</f>
        <v>-</v>
      </c>
      <c r="AV170" s="32" t="str">
        <f>IFERROR('σ и σw, МПа'!V170*$BH$2,"-")</f>
        <v>-</v>
      </c>
      <c r="AW170" s="32" t="str">
        <f>IFERROR('σ и σw, МПа'!W170*$BH$2,"-")</f>
        <v>-</v>
      </c>
      <c r="AX170" s="32" t="str">
        <f>IFERROR('σ и σw, МПа'!X170*$BH$2,"-")</f>
        <v>-</v>
      </c>
      <c r="AY170" s="32" t="str">
        <f>IFERROR('σ и σw, МПа'!Y170*$BH$2,"-")</f>
        <v>-</v>
      </c>
      <c r="AZ170" s="32" t="str">
        <f>IFERROR('σ и σw, МПа'!Z170*$BH$2,"-")</f>
        <v>-</v>
      </c>
      <c r="BA170" s="32" t="str">
        <f>IFERROR('σ и σw, МПа'!AA170*$BH$2,"-")</f>
        <v>-</v>
      </c>
      <c r="BB170" s="32" t="str">
        <f>IFERROR('σ и σw, МПа'!AB170*$BH$2,"-")</f>
        <v>-</v>
      </c>
      <c r="BC170" s="33" t="str">
        <f>IFERROR('σ и σw, МПа'!AC170*$BH$2,"-")</f>
        <v>-</v>
      </c>
    </row>
    <row r="171" spans="1:55" x14ac:dyDescent="0.25">
      <c r="A171" s="10" t="str">
        <f>INDEX('Обработка исходного'!B:B,ROW($B$3)+4*(ROW($B171)-ROW($B$3)))</f>
        <v>Сталь легированная</v>
      </c>
      <c r="B171" s="47" t="str">
        <f>INDEX('Обработка исходного'!D:D,ROW($B$3)+4*(ROW($B171)-ROW($B$3)))</f>
        <v>30ХГСА</v>
      </c>
      <c r="C171" s="27" t="str">
        <f>'Rp0,2, МПа'!C171</f>
        <v>Поковки диаметром до 100 мм, КП590*</v>
      </c>
      <c r="D171" s="31">
        <f>IFERROR('σ и σw, МПа'!D171*$BE$2,"-")</f>
        <v>395.76923076923072</v>
      </c>
      <c r="E171" s="32">
        <f>IFERROR('σ и σw, МПа'!E171*$BE$2,"-")</f>
        <v>390.92307692307691</v>
      </c>
      <c r="F171" s="32">
        <f>IFERROR('σ и σw, МПа'!F171*$BE$2,"-")</f>
        <v>380.15384615384613</v>
      </c>
      <c r="G171" s="32">
        <f>IFERROR('σ и σw, МПа'!G171*$BE$2,"-")</f>
        <v>375.30769230769232</v>
      </c>
      <c r="H171" s="32" t="str">
        <f>IFERROR('σ и σw, МПа'!H171*$BE$2,"-")</f>
        <v>-</v>
      </c>
      <c r="I171" s="32" t="str">
        <f>IFERROR('σ и σw, МПа'!I171*$BE$2,"-")</f>
        <v>-</v>
      </c>
      <c r="J171" s="32" t="str">
        <f>IFERROR('σ и σw, МПа'!J171*$BE$2,"-")</f>
        <v>-</v>
      </c>
      <c r="K171" s="32" t="str">
        <f>IFERROR('σ и σw, МПа'!K171*$BE$2,"-")</f>
        <v>-</v>
      </c>
      <c r="L171" s="32" t="str">
        <f>IFERROR('σ и σw, МПа'!L171*$BE$2,"-")</f>
        <v>-</v>
      </c>
      <c r="M171" s="32" t="str">
        <f>IFERROR('σ и σw, МПа'!M171*$BE$2,"-")</f>
        <v>-</v>
      </c>
      <c r="N171" s="32" t="str">
        <f>IFERROR('σ и σw, МПа'!N171*$BE$2,"-")</f>
        <v>-</v>
      </c>
      <c r="O171" s="32" t="str">
        <f>IFERROR('σ и σw, МПа'!O171*$BE$2,"-")</f>
        <v>-</v>
      </c>
      <c r="P171" s="33" t="str">
        <f>IFERROR('σ и σw, МПа'!P171*$BE$2,"-")</f>
        <v>-</v>
      </c>
      <c r="Q171" s="31">
        <f>IFERROR('σ и σw, МПа'!D171*$BF$2,"-")</f>
        <v>508.84615384615381</v>
      </c>
      <c r="R171" s="32">
        <f>IFERROR('σ и σw, МПа'!E171*$BF$2,"-")</f>
        <v>502.61538461538464</v>
      </c>
      <c r="S171" s="32">
        <f>IFERROR('σ и σw, МПа'!F171*$BF$2,"-")</f>
        <v>488.76923076923077</v>
      </c>
      <c r="T171" s="32">
        <f>IFERROR('σ и σw, МПа'!G171*$BF$2,"-")</f>
        <v>482.5384615384616</v>
      </c>
      <c r="U171" s="32" t="str">
        <f>IFERROR('σ и σw, МПа'!H171*$BF$2,"-")</f>
        <v>-</v>
      </c>
      <c r="V171" s="32" t="str">
        <f>IFERROR('σ и σw, МПа'!I171*$BF$2,"-")</f>
        <v>-</v>
      </c>
      <c r="W171" s="32" t="str">
        <f>IFERROR('σ и σw, МПа'!J171*$BF$2,"-")</f>
        <v>-</v>
      </c>
      <c r="X171" s="32" t="str">
        <f>IFERROR('σ и σw, МПа'!K171*$BF$2,"-")</f>
        <v>-</v>
      </c>
      <c r="Y171" s="32" t="str">
        <f>IFERROR('σ и σw, МПа'!L171*$BF$2,"-")</f>
        <v>-</v>
      </c>
      <c r="Z171" s="32" t="str">
        <f>IFERROR('σ и σw, МПа'!M171*$BF$2,"-")</f>
        <v>-</v>
      </c>
      <c r="AA171" s="32" t="str">
        <f>IFERROR('σ и σw, МПа'!N171*$BF$2,"-")</f>
        <v>-</v>
      </c>
      <c r="AB171" s="32" t="str">
        <f>IFERROR('σ и σw, МПа'!O171*$BF$2,"-")</f>
        <v>-</v>
      </c>
      <c r="AC171" s="33" t="str">
        <f>IFERROR('σ и σw, МПа'!P171*$BF$2,"-")</f>
        <v>-</v>
      </c>
      <c r="AD171" s="31">
        <f>IFERROR('σ и σw, МПа'!Q171*$BG$2,"-")</f>
        <v>413</v>
      </c>
      <c r="AE171" s="32">
        <f>IFERROR('σ и σw, МПа'!R171*$BG$2,"-")</f>
        <v>413</v>
      </c>
      <c r="AF171" s="32">
        <f>IFERROR('σ и σw, МПа'!S171*$BG$2,"-")</f>
        <v>391.29999999999995</v>
      </c>
      <c r="AG171" s="32">
        <f>IFERROR('σ и σw, МПа'!T171*$BG$2,"-")</f>
        <v>378</v>
      </c>
      <c r="AH171" s="32" t="str">
        <f>IFERROR('σ и σw, МПа'!U171*$BG$2,"-")</f>
        <v>-</v>
      </c>
      <c r="AI171" s="32" t="str">
        <f>IFERROR('σ и σw, МПа'!V171*$BG$2,"-")</f>
        <v>-</v>
      </c>
      <c r="AJ171" s="32" t="str">
        <f>IFERROR('σ и σw, МПа'!W171*$BG$2,"-")</f>
        <v>-</v>
      </c>
      <c r="AK171" s="32" t="str">
        <f>IFERROR('σ и σw, МПа'!X171*$BG$2,"-")</f>
        <v>-</v>
      </c>
      <c r="AL171" s="32" t="str">
        <f>IFERROR('σ и σw, МПа'!Y171*$BG$2,"-")</f>
        <v>-</v>
      </c>
      <c r="AM171" s="32" t="str">
        <f>IFERROR('σ и σw, МПа'!Z171*$BG$2,"-")</f>
        <v>-</v>
      </c>
      <c r="AN171" s="32" t="str">
        <f>IFERROR('σ и σw, МПа'!AA171*$BG$2,"-")</f>
        <v>-</v>
      </c>
      <c r="AO171" s="32" t="str">
        <f>IFERROR('σ и σw, МПа'!AB171*$BG$2,"-")</f>
        <v>-</v>
      </c>
      <c r="AP171" s="33" t="str">
        <f>IFERROR('σ и σw, МПа'!AC171*$BG$2,"-")</f>
        <v>-</v>
      </c>
      <c r="AQ171" s="31">
        <f>IFERROR('σ и σw, МПа'!Q171*$BH$2,"-")</f>
        <v>649</v>
      </c>
      <c r="AR171" s="32">
        <f>IFERROR('σ и σw, МПа'!R171*$BH$2,"-")</f>
        <v>649</v>
      </c>
      <c r="AS171" s="32">
        <f>IFERROR('σ и σw, МПа'!S171*$BH$2,"-")</f>
        <v>614.90000000000009</v>
      </c>
      <c r="AT171" s="32">
        <f>IFERROR('σ и σw, МПа'!T171*$BH$2,"-")</f>
        <v>594</v>
      </c>
      <c r="AU171" s="32" t="str">
        <f>IFERROR('σ и σw, МПа'!U171*$BH$2,"-")</f>
        <v>-</v>
      </c>
      <c r="AV171" s="32" t="str">
        <f>IFERROR('σ и σw, МПа'!V171*$BH$2,"-")</f>
        <v>-</v>
      </c>
      <c r="AW171" s="32" t="str">
        <f>IFERROR('σ и σw, МПа'!W171*$BH$2,"-")</f>
        <v>-</v>
      </c>
      <c r="AX171" s="32" t="str">
        <f>IFERROR('σ и σw, МПа'!X171*$BH$2,"-")</f>
        <v>-</v>
      </c>
      <c r="AY171" s="32" t="str">
        <f>IFERROR('σ и σw, МПа'!Y171*$BH$2,"-")</f>
        <v>-</v>
      </c>
      <c r="AZ171" s="32" t="str">
        <f>IFERROR('σ и σw, МПа'!Z171*$BH$2,"-")</f>
        <v>-</v>
      </c>
      <c r="BA171" s="32" t="str">
        <f>IFERROR('σ и σw, МПа'!AA171*$BH$2,"-")</f>
        <v>-</v>
      </c>
      <c r="BB171" s="32" t="str">
        <f>IFERROR('σ и σw, МПа'!AB171*$BH$2,"-")</f>
        <v>-</v>
      </c>
      <c r="BC171" s="33" t="str">
        <f>IFERROR('σ и σw, МПа'!AC171*$BH$2,"-")</f>
        <v>-</v>
      </c>
    </row>
    <row r="172" spans="1:55" x14ac:dyDescent="0.25">
      <c r="A172" s="10" t="str">
        <f>INDEX('Обработка исходного'!B:B,ROW($B$3)+4*(ROW($B172)-ROW($B$3)))</f>
        <v>Сталь легированная</v>
      </c>
      <c r="B172" s="47" t="str">
        <f>INDEX('Обработка исходного'!D:D,ROW($B$3)+4*(ROW($B172)-ROW($B$3)))</f>
        <v>30ХГСА</v>
      </c>
      <c r="C172" s="27" t="str">
        <f>'Rp0,2, МПа'!C172</f>
        <v>Поковки диаметром до 100 мм, КП640*</v>
      </c>
      <c r="D172" s="31">
        <f>IFERROR('σ и σw, МПа'!D172*$BE$2,"-")</f>
        <v>422.69230769230762</v>
      </c>
      <c r="E172" s="32">
        <f>IFERROR('σ и σw, МПа'!E172*$BE$2,"-")</f>
        <v>411.92307692307691</v>
      </c>
      <c r="F172" s="32">
        <f>IFERROR('σ и σw, МПа'!F172*$BE$2,"-")</f>
        <v>406.53846153846149</v>
      </c>
      <c r="G172" s="32">
        <f>IFERROR('σ и σw, МПа'!G172*$BE$2,"-")</f>
        <v>401.69230769230762</v>
      </c>
      <c r="H172" s="32" t="str">
        <f>IFERROR('σ и σw, МПа'!H172*$BE$2,"-")</f>
        <v>-</v>
      </c>
      <c r="I172" s="32" t="str">
        <f>IFERROR('σ и σw, МПа'!I172*$BE$2,"-")</f>
        <v>-</v>
      </c>
      <c r="J172" s="32" t="str">
        <f>IFERROR('σ и σw, МПа'!J172*$BE$2,"-")</f>
        <v>-</v>
      </c>
      <c r="K172" s="32" t="str">
        <f>IFERROR('σ и σw, МПа'!K172*$BE$2,"-")</f>
        <v>-</v>
      </c>
      <c r="L172" s="32" t="str">
        <f>IFERROR('σ и σw, МПа'!L172*$BE$2,"-")</f>
        <v>-</v>
      </c>
      <c r="M172" s="32" t="str">
        <f>IFERROR('σ и σw, МПа'!M172*$BE$2,"-")</f>
        <v>-</v>
      </c>
      <c r="N172" s="32" t="str">
        <f>IFERROR('σ и σw, МПа'!N172*$BE$2,"-")</f>
        <v>-</v>
      </c>
      <c r="O172" s="32" t="str">
        <f>IFERROR('σ и σw, МПа'!O172*$BE$2,"-")</f>
        <v>-</v>
      </c>
      <c r="P172" s="33" t="str">
        <f>IFERROR('σ и σw, МПа'!P172*$BE$2,"-")</f>
        <v>-</v>
      </c>
      <c r="Q172" s="31">
        <f>IFERROR('σ и σw, МПа'!D172*$BF$2,"-")</f>
        <v>543.46153846153845</v>
      </c>
      <c r="R172" s="32">
        <f>IFERROR('σ и σw, МПа'!E172*$BF$2,"-")</f>
        <v>529.61538461538464</v>
      </c>
      <c r="S172" s="32">
        <f>IFERROR('σ и σw, МПа'!F172*$BF$2,"-")</f>
        <v>522.69230769230762</v>
      </c>
      <c r="T172" s="32">
        <f>IFERROR('σ и σw, МПа'!G172*$BF$2,"-")</f>
        <v>516.46153846153845</v>
      </c>
      <c r="U172" s="32" t="str">
        <f>IFERROR('σ и σw, МПа'!H172*$BF$2,"-")</f>
        <v>-</v>
      </c>
      <c r="V172" s="32" t="str">
        <f>IFERROR('σ и σw, МПа'!I172*$BF$2,"-")</f>
        <v>-</v>
      </c>
      <c r="W172" s="32" t="str">
        <f>IFERROR('σ и σw, МПа'!J172*$BF$2,"-")</f>
        <v>-</v>
      </c>
      <c r="X172" s="32" t="str">
        <f>IFERROR('σ и σw, МПа'!K172*$BF$2,"-")</f>
        <v>-</v>
      </c>
      <c r="Y172" s="32" t="str">
        <f>IFERROR('σ и σw, МПа'!L172*$BF$2,"-")</f>
        <v>-</v>
      </c>
      <c r="Z172" s="32" t="str">
        <f>IFERROR('σ и σw, МПа'!M172*$BF$2,"-")</f>
        <v>-</v>
      </c>
      <c r="AA172" s="32" t="str">
        <f>IFERROR('σ и σw, МПа'!N172*$BF$2,"-")</f>
        <v>-</v>
      </c>
      <c r="AB172" s="32" t="str">
        <f>IFERROR('σ и σw, МПа'!O172*$BF$2,"-")</f>
        <v>-</v>
      </c>
      <c r="AC172" s="33" t="str">
        <f>IFERROR('σ и σw, МПа'!P172*$BF$2,"-")</f>
        <v>-</v>
      </c>
      <c r="AD172" s="31">
        <f>IFERROR('σ и σw, МПа'!Q172*$BG$2,"-")</f>
        <v>448</v>
      </c>
      <c r="AE172" s="32">
        <f>IFERROR('σ и σw, МПа'!R172*$BG$2,"-")</f>
        <v>448</v>
      </c>
      <c r="AF172" s="32">
        <f>IFERROR('σ и σw, МПа'!S172*$BG$2,"-")</f>
        <v>425.59999999999997</v>
      </c>
      <c r="AG172" s="32">
        <f>IFERROR('σ и σw, МПа'!T172*$BG$2,"-")</f>
        <v>412.29999999999995</v>
      </c>
      <c r="AH172" s="32" t="str">
        <f>IFERROR('σ и σw, МПа'!U172*$BG$2,"-")</f>
        <v>-</v>
      </c>
      <c r="AI172" s="32" t="str">
        <f>IFERROR('σ и σw, МПа'!V172*$BG$2,"-")</f>
        <v>-</v>
      </c>
      <c r="AJ172" s="32" t="str">
        <f>IFERROR('σ и σw, МПа'!W172*$BG$2,"-")</f>
        <v>-</v>
      </c>
      <c r="AK172" s="32" t="str">
        <f>IFERROR('σ и σw, МПа'!X172*$BG$2,"-")</f>
        <v>-</v>
      </c>
      <c r="AL172" s="32" t="str">
        <f>IFERROR('σ и σw, МПа'!Y172*$BG$2,"-")</f>
        <v>-</v>
      </c>
      <c r="AM172" s="32" t="str">
        <f>IFERROR('σ и σw, МПа'!Z172*$BG$2,"-")</f>
        <v>-</v>
      </c>
      <c r="AN172" s="32" t="str">
        <f>IFERROR('σ и σw, МПа'!AA172*$BG$2,"-")</f>
        <v>-</v>
      </c>
      <c r="AO172" s="32" t="str">
        <f>IFERROR('σ и σw, МПа'!AB172*$BG$2,"-")</f>
        <v>-</v>
      </c>
      <c r="AP172" s="33" t="str">
        <f>IFERROR('σ и σw, МПа'!AC172*$BG$2,"-")</f>
        <v>-</v>
      </c>
      <c r="AQ172" s="31">
        <f>IFERROR('σ и σw, МПа'!Q172*$BH$2,"-")</f>
        <v>704</v>
      </c>
      <c r="AR172" s="32">
        <f>IFERROR('σ и σw, МПа'!R172*$BH$2,"-")</f>
        <v>704</v>
      </c>
      <c r="AS172" s="32">
        <f>IFERROR('σ и σw, МПа'!S172*$BH$2,"-")</f>
        <v>668.80000000000007</v>
      </c>
      <c r="AT172" s="32">
        <f>IFERROR('σ и σw, МПа'!T172*$BH$2,"-")</f>
        <v>647.90000000000009</v>
      </c>
      <c r="AU172" s="32" t="str">
        <f>IFERROR('σ и σw, МПа'!U172*$BH$2,"-")</f>
        <v>-</v>
      </c>
      <c r="AV172" s="32" t="str">
        <f>IFERROR('σ и σw, МПа'!V172*$BH$2,"-")</f>
        <v>-</v>
      </c>
      <c r="AW172" s="32" t="str">
        <f>IFERROR('σ и σw, МПа'!W172*$BH$2,"-")</f>
        <v>-</v>
      </c>
      <c r="AX172" s="32" t="str">
        <f>IFERROR('σ и σw, МПа'!X172*$BH$2,"-")</f>
        <v>-</v>
      </c>
      <c r="AY172" s="32" t="str">
        <f>IFERROR('σ и σw, МПа'!Y172*$BH$2,"-")</f>
        <v>-</v>
      </c>
      <c r="AZ172" s="32" t="str">
        <f>IFERROR('σ и σw, МПа'!Z172*$BH$2,"-")</f>
        <v>-</v>
      </c>
      <c r="BA172" s="32" t="str">
        <f>IFERROR('σ и σw, МПа'!AA172*$BH$2,"-")</f>
        <v>-</v>
      </c>
      <c r="BB172" s="32" t="str">
        <f>IFERROR('σ и σw, МПа'!AB172*$BH$2,"-")</f>
        <v>-</v>
      </c>
      <c r="BC172" s="33" t="str">
        <f>IFERROR('σ и σw, МПа'!AC172*$BH$2,"-")</f>
        <v>-</v>
      </c>
    </row>
    <row r="173" spans="1:55" x14ac:dyDescent="0.25">
      <c r="A173" s="10" t="str">
        <f>INDEX('Обработка исходного'!B:B,ROW($B$3)+4*(ROW($B173)-ROW($B$3)))</f>
        <v>Сталь легированная</v>
      </c>
      <c r="B173" s="47" t="str">
        <f>INDEX('Обработка исходного'!D:D,ROW($B$3)+4*(ROW($B173)-ROW($B$3)))</f>
        <v>30ХГСА</v>
      </c>
      <c r="C173" s="27" t="str">
        <f>'Rp0,2, МПа'!C173</f>
        <v>Поковки диаметром до 100 мм, КП685*</v>
      </c>
      <c r="D173" s="31">
        <f>IFERROR('σ и σw, МПа'!D173*$BE$2,"-")</f>
        <v>449.61538461538453</v>
      </c>
      <c r="E173" s="32">
        <f>IFERROR('σ и σw, МПа'!E173*$BE$2,"-")</f>
        <v>443.69230769230762</v>
      </c>
      <c r="F173" s="32">
        <f>IFERROR('σ и σw, МПа'!F173*$BE$2,"-")</f>
        <v>428.07692307692304</v>
      </c>
      <c r="G173" s="32">
        <f>IFERROR('σ и σw, МПа'!G173*$BE$2,"-")</f>
        <v>422.69230769230762</v>
      </c>
      <c r="H173" s="32" t="str">
        <f>IFERROR('σ и σw, МПа'!H173*$BE$2,"-")</f>
        <v>-</v>
      </c>
      <c r="I173" s="32" t="str">
        <f>IFERROR('σ и σw, МПа'!I173*$BE$2,"-")</f>
        <v>-</v>
      </c>
      <c r="J173" s="32" t="str">
        <f>IFERROR('σ и σw, МПа'!J173*$BE$2,"-")</f>
        <v>-</v>
      </c>
      <c r="K173" s="32" t="str">
        <f>IFERROR('σ и σw, МПа'!K173*$BE$2,"-")</f>
        <v>-</v>
      </c>
      <c r="L173" s="32" t="str">
        <f>IFERROR('σ и σw, МПа'!L173*$BE$2,"-")</f>
        <v>-</v>
      </c>
      <c r="M173" s="32" t="str">
        <f>IFERROR('σ и σw, МПа'!M173*$BE$2,"-")</f>
        <v>-</v>
      </c>
      <c r="N173" s="32" t="str">
        <f>IFERROR('σ и σw, МПа'!N173*$BE$2,"-")</f>
        <v>-</v>
      </c>
      <c r="O173" s="32" t="str">
        <f>IFERROR('σ и σw, МПа'!O173*$BE$2,"-")</f>
        <v>-</v>
      </c>
      <c r="P173" s="33" t="str">
        <f>IFERROR('σ и σw, МПа'!P173*$BE$2,"-")</f>
        <v>-</v>
      </c>
      <c r="Q173" s="31">
        <f>IFERROR('σ и σw, МПа'!D173*$BF$2,"-")</f>
        <v>578.07692307692309</v>
      </c>
      <c r="R173" s="32">
        <f>IFERROR('σ и σw, МПа'!E173*$BF$2,"-")</f>
        <v>570.46153846153845</v>
      </c>
      <c r="S173" s="32">
        <f>IFERROR('σ и σw, МПа'!F173*$BF$2,"-")</f>
        <v>550.38461538461536</v>
      </c>
      <c r="T173" s="32">
        <f>IFERROR('σ и σw, МПа'!G173*$BF$2,"-")</f>
        <v>543.46153846153845</v>
      </c>
      <c r="U173" s="32" t="str">
        <f>IFERROR('σ и σw, МПа'!H173*$BF$2,"-")</f>
        <v>-</v>
      </c>
      <c r="V173" s="32" t="str">
        <f>IFERROR('σ и σw, МПа'!I173*$BF$2,"-")</f>
        <v>-</v>
      </c>
      <c r="W173" s="32" t="str">
        <f>IFERROR('σ и σw, МПа'!J173*$BF$2,"-")</f>
        <v>-</v>
      </c>
      <c r="X173" s="32" t="str">
        <f>IFERROR('σ и σw, МПа'!K173*$BF$2,"-")</f>
        <v>-</v>
      </c>
      <c r="Y173" s="32" t="str">
        <f>IFERROR('σ и σw, МПа'!L173*$BF$2,"-")</f>
        <v>-</v>
      </c>
      <c r="Z173" s="32" t="str">
        <f>IFERROR('σ и σw, МПа'!M173*$BF$2,"-")</f>
        <v>-</v>
      </c>
      <c r="AA173" s="32" t="str">
        <f>IFERROR('σ и σw, МПа'!N173*$BF$2,"-")</f>
        <v>-</v>
      </c>
      <c r="AB173" s="32" t="str">
        <f>IFERROR('σ и σw, МПа'!O173*$BF$2,"-")</f>
        <v>-</v>
      </c>
      <c r="AC173" s="33" t="str">
        <f>IFERROR('σ и σw, МПа'!P173*$BF$2,"-")</f>
        <v>-</v>
      </c>
      <c r="AD173" s="31">
        <f>IFERROR('σ и σw, МПа'!Q173*$BG$2,"-")</f>
        <v>479.49999999999994</v>
      </c>
      <c r="AE173" s="32">
        <f>IFERROR('σ и σw, МПа'!R173*$BG$2,"-")</f>
        <v>479.49999999999994</v>
      </c>
      <c r="AF173" s="32">
        <f>IFERROR('σ и σw, МПа'!S173*$BG$2,"-")</f>
        <v>459.9</v>
      </c>
      <c r="AG173" s="32">
        <f>IFERROR('σ и σw, МПа'!T173*$BG$2,"-")</f>
        <v>439.59999999999997</v>
      </c>
      <c r="AH173" s="32" t="str">
        <f>IFERROR('σ и σw, МПа'!U173*$BG$2,"-")</f>
        <v>-</v>
      </c>
      <c r="AI173" s="32" t="str">
        <f>IFERROR('σ и σw, МПа'!V173*$BG$2,"-")</f>
        <v>-</v>
      </c>
      <c r="AJ173" s="32" t="str">
        <f>IFERROR('σ и σw, МПа'!W173*$BG$2,"-")</f>
        <v>-</v>
      </c>
      <c r="AK173" s="32" t="str">
        <f>IFERROR('σ и σw, МПа'!X173*$BG$2,"-")</f>
        <v>-</v>
      </c>
      <c r="AL173" s="32" t="str">
        <f>IFERROR('σ и σw, МПа'!Y173*$BG$2,"-")</f>
        <v>-</v>
      </c>
      <c r="AM173" s="32" t="str">
        <f>IFERROR('σ и σw, МПа'!Z173*$BG$2,"-")</f>
        <v>-</v>
      </c>
      <c r="AN173" s="32" t="str">
        <f>IFERROR('σ и σw, МПа'!AA173*$BG$2,"-")</f>
        <v>-</v>
      </c>
      <c r="AO173" s="32" t="str">
        <f>IFERROR('σ и σw, МПа'!AB173*$BG$2,"-")</f>
        <v>-</v>
      </c>
      <c r="AP173" s="33" t="str">
        <f>IFERROR('σ и σw, МПа'!AC173*$BG$2,"-")</f>
        <v>-</v>
      </c>
      <c r="AQ173" s="31">
        <f>IFERROR('σ и σw, МПа'!Q173*$BH$2,"-")</f>
        <v>753.50000000000011</v>
      </c>
      <c r="AR173" s="32">
        <f>IFERROR('σ и σw, МПа'!R173*$BH$2,"-")</f>
        <v>753.50000000000011</v>
      </c>
      <c r="AS173" s="32">
        <f>IFERROR('σ и σw, МПа'!S173*$BH$2,"-")</f>
        <v>722.7</v>
      </c>
      <c r="AT173" s="32">
        <f>IFERROR('σ и σw, МПа'!T173*$BH$2,"-")</f>
        <v>690.80000000000007</v>
      </c>
      <c r="AU173" s="32" t="str">
        <f>IFERROR('σ и σw, МПа'!U173*$BH$2,"-")</f>
        <v>-</v>
      </c>
      <c r="AV173" s="32" t="str">
        <f>IFERROR('σ и σw, МПа'!V173*$BH$2,"-")</f>
        <v>-</v>
      </c>
      <c r="AW173" s="32" t="str">
        <f>IFERROR('σ и σw, МПа'!W173*$BH$2,"-")</f>
        <v>-</v>
      </c>
      <c r="AX173" s="32" t="str">
        <f>IFERROR('σ и σw, МПа'!X173*$BH$2,"-")</f>
        <v>-</v>
      </c>
      <c r="AY173" s="32" t="str">
        <f>IFERROR('σ и σw, МПа'!Y173*$BH$2,"-")</f>
        <v>-</v>
      </c>
      <c r="AZ173" s="32" t="str">
        <f>IFERROR('σ и σw, МПа'!Z173*$BH$2,"-")</f>
        <v>-</v>
      </c>
      <c r="BA173" s="32" t="str">
        <f>IFERROR('σ и σw, МПа'!AA173*$BH$2,"-")</f>
        <v>-</v>
      </c>
      <c r="BB173" s="32" t="str">
        <f>IFERROR('σ и σw, МПа'!AB173*$BH$2,"-")</f>
        <v>-</v>
      </c>
      <c r="BC173" s="33" t="str">
        <f>IFERROR('σ и σw, МПа'!AC173*$BH$2,"-")</f>
        <v>-</v>
      </c>
    </row>
    <row r="174" spans="1:55" ht="25.5" x14ac:dyDescent="0.25">
      <c r="A174" s="10" t="str">
        <f>INDEX('Обработка исходного'!B:B,ROW($B$3)+4*(ROW($B174)-ROW($B$3)))</f>
        <v>Сталь легированная</v>
      </c>
      <c r="B174" s="47" t="str">
        <f>INDEX('Обработка исходного'!D:D,ROW($B$3)+4*(ROW($B174)-ROW($B$3)))</f>
        <v>30ХГСА</v>
      </c>
      <c r="C174" s="27" t="str">
        <f>'Rp0,2, МПа'!C174</f>
        <v>Штамповки, прутки и полосы диаметром или толщиной до 80 мм</v>
      </c>
      <c r="D174" s="31">
        <f>IFERROR('σ и σw, МПа'!D174*$BE$2,"-")</f>
        <v>581.53846153846143</v>
      </c>
      <c r="E174" s="32">
        <f>IFERROR('σ и σw, МПа'!E174*$BE$2,"-")</f>
        <v>570.76923076923072</v>
      </c>
      <c r="F174" s="32">
        <f>IFERROR('σ и σw, МПа'!F174*$BE$2,"-")</f>
        <v>549.23076923076917</v>
      </c>
      <c r="G174" s="32">
        <f>IFERROR('σ и σw, МПа'!G174*$BE$2,"-")</f>
        <v>543.84615384615381</v>
      </c>
      <c r="H174" s="32" t="str">
        <f>IFERROR('σ и σw, МПа'!H174*$BE$2,"-")</f>
        <v>-</v>
      </c>
      <c r="I174" s="32" t="str">
        <f>IFERROR('σ и σw, МПа'!I174*$BE$2,"-")</f>
        <v>-</v>
      </c>
      <c r="J174" s="32" t="str">
        <f>IFERROR('σ и σw, МПа'!J174*$BE$2,"-")</f>
        <v>-</v>
      </c>
      <c r="K174" s="32" t="str">
        <f>IFERROR('σ и σw, МПа'!K174*$BE$2,"-")</f>
        <v>-</v>
      </c>
      <c r="L174" s="32" t="str">
        <f>IFERROR('σ и σw, МПа'!L174*$BE$2,"-")</f>
        <v>-</v>
      </c>
      <c r="M174" s="32" t="str">
        <f>IFERROR('σ и σw, МПа'!M174*$BE$2,"-")</f>
        <v>-</v>
      </c>
      <c r="N174" s="32" t="str">
        <f>IFERROR('σ и σw, МПа'!N174*$BE$2,"-")</f>
        <v>-</v>
      </c>
      <c r="O174" s="32" t="str">
        <f>IFERROR('σ и σw, МПа'!O174*$BE$2,"-")</f>
        <v>-</v>
      </c>
      <c r="P174" s="33" t="str">
        <f>IFERROR('σ и σw, МПа'!P174*$BE$2,"-")</f>
        <v>-</v>
      </c>
      <c r="Q174" s="31">
        <f>IFERROR('σ и σw, МПа'!D174*$BF$2,"-")</f>
        <v>747.69230769230762</v>
      </c>
      <c r="R174" s="32">
        <f>IFERROR('σ и σw, МПа'!E174*$BF$2,"-")</f>
        <v>733.84615384615381</v>
      </c>
      <c r="S174" s="32">
        <f>IFERROR('σ и σw, МПа'!F174*$BF$2,"-")</f>
        <v>706.15384615384619</v>
      </c>
      <c r="T174" s="32">
        <f>IFERROR('σ и σw, МПа'!G174*$BF$2,"-")</f>
        <v>699.23076923076928</v>
      </c>
      <c r="U174" s="32" t="str">
        <f>IFERROR('σ и σw, МПа'!H174*$BF$2,"-")</f>
        <v>-</v>
      </c>
      <c r="V174" s="32" t="str">
        <f>IFERROR('σ и σw, МПа'!I174*$BF$2,"-")</f>
        <v>-</v>
      </c>
      <c r="W174" s="32" t="str">
        <f>IFERROR('σ и σw, МПа'!J174*$BF$2,"-")</f>
        <v>-</v>
      </c>
      <c r="X174" s="32" t="str">
        <f>IFERROR('σ и σw, МПа'!K174*$BF$2,"-")</f>
        <v>-</v>
      </c>
      <c r="Y174" s="32" t="str">
        <f>IFERROR('σ и σw, МПа'!L174*$BF$2,"-")</f>
        <v>-</v>
      </c>
      <c r="Z174" s="32" t="str">
        <f>IFERROR('σ и σw, МПа'!M174*$BF$2,"-")</f>
        <v>-</v>
      </c>
      <c r="AA174" s="32" t="str">
        <f>IFERROR('σ и σw, МПа'!N174*$BF$2,"-")</f>
        <v>-</v>
      </c>
      <c r="AB174" s="32" t="str">
        <f>IFERROR('σ и σw, МПа'!O174*$BF$2,"-")</f>
        <v>-</v>
      </c>
      <c r="AC174" s="33" t="str">
        <f>IFERROR('σ и σw, МПа'!P174*$BF$2,"-")</f>
        <v>-</v>
      </c>
      <c r="AD174" s="31">
        <f>IFERROR('σ и σw, МПа'!Q174*$BG$2,"-")</f>
        <v>583.79999999999995</v>
      </c>
      <c r="AE174" s="32">
        <f>IFERROR('σ и σw, МПа'!R174*$BG$2,"-")</f>
        <v>583.79999999999995</v>
      </c>
      <c r="AF174" s="32">
        <f>IFERROR('σ и σw, МПа'!S174*$BG$2,"-")</f>
        <v>556.5</v>
      </c>
      <c r="AG174" s="32">
        <f>IFERROR('σ и σw, МПа'!T174*$BG$2,"-")</f>
        <v>528.5</v>
      </c>
      <c r="AH174" s="32" t="str">
        <f>IFERROR('σ и σw, МПа'!U174*$BG$2,"-")</f>
        <v>-</v>
      </c>
      <c r="AI174" s="32" t="str">
        <f>IFERROR('σ и σw, МПа'!V174*$BG$2,"-")</f>
        <v>-</v>
      </c>
      <c r="AJ174" s="32" t="str">
        <f>IFERROR('σ и σw, МПа'!W174*$BG$2,"-")</f>
        <v>-</v>
      </c>
      <c r="AK174" s="32" t="str">
        <f>IFERROR('σ и σw, МПа'!X174*$BG$2,"-")</f>
        <v>-</v>
      </c>
      <c r="AL174" s="32" t="str">
        <f>IFERROR('σ и σw, МПа'!Y174*$BG$2,"-")</f>
        <v>-</v>
      </c>
      <c r="AM174" s="32" t="str">
        <f>IFERROR('σ и σw, МПа'!Z174*$BG$2,"-")</f>
        <v>-</v>
      </c>
      <c r="AN174" s="32" t="str">
        <f>IFERROR('σ и σw, МПа'!AA174*$BG$2,"-")</f>
        <v>-</v>
      </c>
      <c r="AO174" s="32" t="str">
        <f>IFERROR('σ и σw, МПа'!AB174*$BG$2,"-")</f>
        <v>-</v>
      </c>
      <c r="AP174" s="33" t="str">
        <f>IFERROR('σ и σw, МПа'!AC174*$BG$2,"-")</f>
        <v>-</v>
      </c>
      <c r="AQ174" s="31">
        <f>IFERROR('σ и σw, МПа'!Q174*$BH$2,"-")</f>
        <v>917.40000000000009</v>
      </c>
      <c r="AR174" s="32">
        <f>IFERROR('σ и σw, МПа'!R174*$BH$2,"-")</f>
        <v>917.40000000000009</v>
      </c>
      <c r="AS174" s="32">
        <f>IFERROR('σ и σw, МПа'!S174*$BH$2,"-")</f>
        <v>874.50000000000011</v>
      </c>
      <c r="AT174" s="32">
        <f>IFERROR('σ и σw, МПа'!T174*$BH$2,"-")</f>
        <v>830.50000000000011</v>
      </c>
      <c r="AU174" s="32" t="str">
        <f>IFERROR('σ и σw, МПа'!U174*$BH$2,"-")</f>
        <v>-</v>
      </c>
      <c r="AV174" s="32" t="str">
        <f>IFERROR('σ и σw, МПа'!V174*$BH$2,"-")</f>
        <v>-</v>
      </c>
      <c r="AW174" s="32" t="str">
        <f>IFERROR('σ и σw, МПа'!W174*$BH$2,"-")</f>
        <v>-</v>
      </c>
      <c r="AX174" s="32" t="str">
        <f>IFERROR('σ и σw, МПа'!X174*$BH$2,"-")</f>
        <v>-</v>
      </c>
      <c r="AY174" s="32" t="str">
        <f>IFERROR('σ и σw, МПа'!Y174*$BH$2,"-")</f>
        <v>-</v>
      </c>
      <c r="AZ174" s="32" t="str">
        <f>IFERROR('σ и σw, МПа'!Z174*$BH$2,"-")</f>
        <v>-</v>
      </c>
      <c r="BA174" s="32" t="str">
        <f>IFERROR('σ и σw, МПа'!AA174*$BH$2,"-")</f>
        <v>-</v>
      </c>
      <c r="BB174" s="32" t="str">
        <f>IFERROR('σ и σw, МПа'!AB174*$BH$2,"-")</f>
        <v>-</v>
      </c>
      <c r="BC174" s="33" t="str">
        <f>IFERROR('σ и σw, МПа'!AC174*$BH$2,"-")</f>
        <v>-</v>
      </c>
    </row>
    <row r="175" spans="1:55" ht="25.5" x14ac:dyDescent="0.25">
      <c r="A175" s="10" t="str">
        <f>INDEX('Обработка исходного'!B:B,ROW($B$3)+4*(ROW($B175)-ROW($B$3)))</f>
        <v>Сталь легированная</v>
      </c>
      <c r="B175" s="47" t="str">
        <f>INDEX('Обработка исходного'!D:D,ROW($B$3)+4*(ROW($B175)-ROW($B$3)))</f>
        <v>30ХГСА</v>
      </c>
      <c r="C175" s="27" t="str">
        <f>'Rp0,2, МПа'!C175</f>
        <v>Штамповки, прутки и полосы диаметром или толщиной от 80 до 150 мм</v>
      </c>
      <c r="D175" s="31">
        <f>IFERROR('σ и σw, МПа'!D175*$BE$2,"-")</f>
        <v>581.53846153846143</v>
      </c>
      <c r="E175" s="32">
        <f>IFERROR('σ и σw, МПа'!E175*$BE$2,"-")</f>
        <v>570.76923076923072</v>
      </c>
      <c r="F175" s="32">
        <f>IFERROR('σ и σw, МПа'!F175*$BE$2,"-")</f>
        <v>549.23076923076917</v>
      </c>
      <c r="G175" s="32">
        <f>IFERROR('σ и σw, МПа'!G175*$BE$2,"-")</f>
        <v>543.84615384615381</v>
      </c>
      <c r="H175" s="32" t="str">
        <f>IFERROR('σ и σw, МПа'!H175*$BE$2,"-")</f>
        <v>-</v>
      </c>
      <c r="I175" s="32" t="str">
        <f>IFERROR('σ и σw, МПа'!I175*$BE$2,"-")</f>
        <v>-</v>
      </c>
      <c r="J175" s="32" t="str">
        <f>IFERROR('σ и σw, МПа'!J175*$BE$2,"-")</f>
        <v>-</v>
      </c>
      <c r="K175" s="32" t="str">
        <f>IFERROR('σ и σw, МПа'!K175*$BE$2,"-")</f>
        <v>-</v>
      </c>
      <c r="L175" s="32" t="str">
        <f>IFERROR('σ и σw, МПа'!L175*$BE$2,"-")</f>
        <v>-</v>
      </c>
      <c r="M175" s="32" t="str">
        <f>IFERROR('σ и σw, МПа'!M175*$BE$2,"-")</f>
        <v>-</v>
      </c>
      <c r="N175" s="32" t="str">
        <f>IFERROR('σ и σw, МПа'!N175*$BE$2,"-")</f>
        <v>-</v>
      </c>
      <c r="O175" s="32" t="str">
        <f>IFERROR('σ и σw, МПа'!O175*$BE$2,"-")</f>
        <v>-</v>
      </c>
      <c r="P175" s="33" t="str">
        <f>IFERROR('σ и σw, МПа'!P175*$BE$2,"-")</f>
        <v>-</v>
      </c>
      <c r="Q175" s="31">
        <f>IFERROR('σ и σw, МПа'!D175*$BF$2,"-")</f>
        <v>747.69230769230762</v>
      </c>
      <c r="R175" s="32">
        <f>IFERROR('σ и σw, МПа'!E175*$BF$2,"-")</f>
        <v>733.84615384615381</v>
      </c>
      <c r="S175" s="32">
        <f>IFERROR('σ и σw, МПа'!F175*$BF$2,"-")</f>
        <v>706.15384615384619</v>
      </c>
      <c r="T175" s="32">
        <f>IFERROR('σ и σw, МПа'!G175*$BF$2,"-")</f>
        <v>699.23076923076928</v>
      </c>
      <c r="U175" s="32" t="str">
        <f>IFERROR('σ и σw, МПа'!H175*$BF$2,"-")</f>
        <v>-</v>
      </c>
      <c r="V175" s="32" t="str">
        <f>IFERROR('σ и σw, МПа'!I175*$BF$2,"-")</f>
        <v>-</v>
      </c>
      <c r="W175" s="32" t="str">
        <f>IFERROR('σ и σw, МПа'!J175*$BF$2,"-")</f>
        <v>-</v>
      </c>
      <c r="X175" s="32" t="str">
        <f>IFERROR('σ и σw, МПа'!K175*$BF$2,"-")</f>
        <v>-</v>
      </c>
      <c r="Y175" s="32" t="str">
        <f>IFERROR('σ и σw, МПа'!L175*$BF$2,"-")</f>
        <v>-</v>
      </c>
      <c r="Z175" s="32" t="str">
        <f>IFERROR('σ и σw, МПа'!M175*$BF$2,"-")</f>
        <v>-</v>
      </c>
      <c r="AA175" s="32" t="str">
        <f>IFERROR('σ и σw, МПа'!N175*$BF$2,"-")</f>
        <v>-</v>
      </c>
      <c r="AB175" s="32" t="str">
        <f>IFERROR('σ и σw, МПа'!O175*$BF$2,"-")</f>
        <v>-</v>
      </c>
      <c r="AC175" s="33" t="str">
        <f>IFERROR('σ и σw, МПа'!P175*$BF$2,"-")</f>
        <v>-</v>
      </c>
      <c r="AD175" s="31">
        <f>IFERROR('σ и σw, МПа'!Q175*$BG$2,"-")</f>
        <v>583.79999999999995</v>
      </c>
      <c r="AE175" s="32">
        <f>IFERROR('σ и σw, МПа'!R175*$BG$2,"-")</f>
        <v>583.79999999999995</v>
      </c>
      <c r="AF175" s="32">
        <f>IFERROR('σ и σw, МПа'!S175*$BG$2,"-")</f>
        <v>556.5</v>
      </c>
      <c r="AG175" s="32">
        <f>IFERROR('σ и σw, МПа'!T175*$BG$2,"-")</f>
        <v>528.5</v>
      </c>
      <c r="AH175" s="32" t="str">
        <f>IFERROR('σ и σw, МПа'!U175*$BG$2,"-")</f>
        <v>-</v>
      </c>
      <c r="AI175" s="32" t="str">
        <f>IFERROR('σ и σw, МПа'!V175*$BG$2,"-")</f>
        <v>-</v>
      </c>
      <c r="AJ175" s="32" t="str">
        <f>IFERROR('σ и σw, МПа'!W175*$BG$2,"-")</f>
        <v>-</v>
      </c>
      <c r="AK175" s="32" t="str">
        <f>IFERROR('σ и σw, МПа'!X175*$BG$2,"-")</f>
        <v>-</v>
      </c>
      <c r="AL175" s="32" t="str">
        <f>IFERROR('σ и σw, МПа'!Y175*$BG$2,"-")</f>
        <v>-</v>
      </c>
      <c r="AM175" s="32" t="str">
        <f>IFERROR('σ и σw, МПа'!Z175*$BG$2,"-")</f>
        <v>-</v>
      </c>
      <c r="AN175" s="32" t="str">
        <f>IFERROR('σ и σw, МПа'!AA175*$BG$2,"-")</f>
        <v>-</v>
      </c>
      <c r="AO175" s="32" t="str">
        <f>IFERROR('σ и σw, МПа'!AB175*$BG$2,"-")</f>
        <v>-</v>
      </c>
      <c r="AP175" s="33" t="str">
        <f>IFERROR('σ и σw, МПа'!AC175*$BG$2,"-")</f>
        <v>-</v>
      </c>
      <c r="AQ175" s="31">
        <f>IFERROR('σ и σw, МПа'!Q175*$BH$2,"-")</f>
        <v>917.40000000000009</v>
      </c>
      <c r="AR175" s="32">
        <f>IFERROR('σ и σw, МПа'!R175*$BH$2,"-")</f>
        <v>917.40000000000009</v>
      </c>
      <c r="AS175" s="32">
        <f>IFERROR('σ и σw, МПа'!S175*$BH$2,"-")</f>
        <v>874.50000000000011</v>
      </c>
      <c r="AT175" s="32">
        <f>IFERROR('σ и σw, МПа'!T175*$BH$2,"-")</f>
        <v>830.50000000000011</v>
      </c>
      <c r="AU175" s="32" t="str">
        <f>IFERROR('σ и σw, МПа'!U175*$BH$2,"-")</f>
        <v>-</v>
      </c>
      <c r="AV175" s="32" t="str">
        <f>IFERROR('σ и σw, МПа'!V175*$BH$2,"-")</f>
        <v>-</v>
      </c>
      <c r="AW175" s="32" t="str">
        <f>IFERROR('σ и σw, МПа'!W175*$BH$2,"-")</f>
        <v>-</v>
      </c>
      <c r="AX175" s="32" t="str">
        <f>IFERROR('σ и σw, МПа'!X175*$BH$2,"-")</f>
        <v>-</v>
      </c>
      <c r="AY175" s="32" t="str">
        <f>IFERROR('σ и σw, МПа'!Y175*$BH$2,"-")</f>
        <v>-</v>
      </c>
      <c r="AZ175" s="32" t="str">
        <f>IFERROR('σ и σw, МПа'!Z175*$BH$2,"-")</f>
        <v>-</v>
      </c>
      <c r="BA175" s="32" t="str">
        <f>IFERROR('σ и σw, МПа'!AA175*$BH$2,"-")</f>
        <v>-</v>
      </c>
      <c r="BB175" s="32" t="str">
        <f>IFERROR('σ и σw, МПа'!AB175*$BH$2,"-")</f>
        <v>-</v>
      </c>
      <c r="BC175" s="33" t="str">
        <f>IFERROR('σ и σw, МПа'!AC175*$BH$2,"-")</f>
        <v>-</v>
      </c>
    </row>
    <row r="176" spans="1:55" ht="25.5" x14ac:dyDescent="0.25">
      <c r="A176" s="10" t="str">
        <f>INDEX('Обработка исходного'!B:B,ROW($B$3)+4*(ROW($B176)-ROW($B$3)))</f>
        <v>Сталь легированная</v>
      </c>
      <c r="B176" s="47" t="str">
        <f>INDEX('Обработка исходного'!D:D,ROW($B$3)+4*(ROW($B176)-ROW($B$3)))</f>
        <v>30ХГСА</v>
      </c>
      <c r="C176" s="27" t="str">
        <f>'Rp0,2, МПа'!C176</f>
        <v>Штамповки, прутки и полосы диаметром или толщиной от 150 до 250 мм</v>
      </c>
      <c r="D176" s="31">
        <f>IFERROR('σ и σw, МПа'!D176*$BE$2,"-")</f>
        <v>581.53846153846143</v>
      </c>
      <c r="E176" s="32">
        <f>IFERROR('σ и σw, МПа'!E176*$BE$2,"-")</f>
        <v>570.76923076923072</v>
      </c>
      <c r="F176" s="32">
        <f>IFERROR('σ и σw, МПа'!F176*$BE$2,"-")</f>
        <v>549.23076923076917</v>
      </c>
      <c r="G176" s="32">
        <f>IFERROR('σ и σw, МПа'!G176*$BE$2,"-")</f>
        <v>543.84615384615381</v>
      </c>
      <c r="H176" s="32" t="str">
        <f>IFERROR('σ и σw, МПа'!H176*$BE$2,"-")</f>
        <v>-</v>
      </c>
      <c r="I176" s="32" t="str">
        <f>IFERROR('σ и σw, МПа'!I176*$BE$2,"-")</f>
        <v>-</v>
      </c>
      <c r="J176" s="32" t="str">
        <f>IFERROR('σ и σw, МПа'!J176*$BE$2,"-")</f>
        <v>-</v>
      </c>
      <c r="K176" s="32" t="str">
        <f>IFERROR('σ и σw, МПа'!K176*$BE$2,"-")</f>
        <v>-</v>
      </c>
      <c r="L176" s="32" t="str">
        <f>IFERROR('σ и σw, МПа'!L176*$BE$2,"-")</f>
        <v>-</v>
      </c>
      <c r="M176" s="32" t="str">
        <f>IFERROR('σ и σw, МПа'!M176*$BE$2,"-")</f>
        <v>-</v>
      </c>
      <c r="N176" s="32" t="str">
        <f>IFERROR('σ и σw, МПа'!N176*$BE$2,"-")</f>
        <v>-</v>
      </c>
      <c r="O176" s="32" t="str">
        <f>IFERROR('σ и σw, МПа'!O176*$BE$2,"-")</f>
        <v>-</v>
      </c>
      <c r="P176" s="33" t="str">
        <f>IFERROR('σ и σw, МПа'!P176*$BE$2,"-")</f>
        <v>-</v>
      </c>
      <c r="Q176" s="31">
        <f>IFERROR('σ и σw, МПа'!D176*$BF$2,"-")</f>
        <v>747.69230769230762</v>
      </c>
      <c r="R176" s="32">
        <f>IFERROR('σ и σw, МПа'!E176*$BF$2,"-")</f>
        <v>733.84615384615381</v>
      </c>
      <c r="S176" s="32">
        <f>IFERROR('σ и σw, МПа'!F176*$BF$2,"-")</f>
        <v>706.15384615384619</v>
      </c>
      <c r="T176" s="32">
        <f>IFERROR('σ и σw, МПа'!G176*$BF$2,"-")</f>
        <v>699.23076923076928</v>
      </c>
      <c r="U176" s="32" t="str">
        <f>IFERROR('σ и σw, МПа'!H176*$BF$2,"-")</f>
        <v>-</v>
      </c>
      <c r="V176" s="32" t="str">
        <f>IFERROR('σ и σw, МПа'!I176*$BF$2,"-")</f>
        <v>-</v>
      </c>
      <c r="W176" s="32" t="str">
        <f>IFERROR('σ и σw, МПа'!J176*$BF$2,"-")</f>
        <v>-</v>
      </c>
      <c r="X176" s="32" t="str">
        <f>IFERROR('σ и σw, МПа'!K176*$BF$2,"-")</f>
        <v>-</v>
      </c>
      <c r="Y176" s="32" t="str">
        <f>IFERROR('σ и σw, МПа'!L176*$BF$2,"-")</f>
        <v>-</v>
      </c>
      <c r="Z176" s="32" t="str">
        <f>IFERROR('σ и σw, МПа'!M176*$BF$2,"-")</f>
        <v>-</v>
      </c>
      <c r="AA176" s="32" t="str">
        <f>IFERROR('σ и σw, МПа'!N176*$BF$2,"-")</f>
        <v>-</v>
      </c>
      <c r="AB176" s="32" t="str">
        <f>IFERROR('σ и σw, МПа'!O176*$BF$2,"-")</f>
        <v>-</v>
      </c>
      <c r="AC176" s="33" t="str">
        <f>IFERROR('σ и σw, МПа'!P176*$BF$2,"-")</f>
        <v>-</v>
      </c>
      <c r="AD176" s="31">
        <f>IFERROR('σ и σw, МПа'!Q176*$BG$2,"-")</f>
        <v>583.79999999999995</v>
      </c>
      <c r="AE176" s="32">
        <f>IFERROR('σ и σw, МПа'!R176*$BG$2,"-")</f>
        <v>583.79999999999995</v>
      </c>
      <c r="AF176" s="32">
        <f>IFERROR('σ и σw, МПа'!S176*$BG$2,"-")</f>
        <v>556.5</v>
      </c>
      <c r="AG176" s="32">
        <f>IFERROR('σ и σw, МПа'!T176*$BG$2,"-")</f>
        <v>528.5</v>
      </c>
      <c r="AH176" s="32" t="str">
        <f>IFERROR('σ и σw, МПа'!U176*$BG$2,"-")</f>
        <v>-</v>
      </c>
      <c r="AI176" s="32" t="str">
        <f>IFERROR('σ и σw, МПа'!V176*$BG$2,"-")</f>
        <v>-</v>
      </c>
      <c r="AJ176" s="32" t="str">
        <f>IFERROR('σ и σw, МПа'!W176*$BG$2,"-")</f>
        <v>-</v>
      </c>
      <c r="AK176" s="32" t="str">
        <f>IFERROR('σ и σw, МПа'!X176*$BG$2,"-")</f>
        <v>-</v>
      </c>
      <c r="AL176" s="32" t="str">
        <f>IFERROR('σ и σw, МПа'!Y176*$BG$2,"-")</f>
        <v>-</v>
      </c>
      <c r="AM176" s="32" t="str">
        <f>IFERROR('σ и σw, МПа'!Z176*$BG$2,"-")</f>
        <v>-</v>
      </c>
      <c r="AN176" s="32" t="str">
        <f>IFERROR('σ и σw, МПа'!AA176*$BG$2,"-")</f>
        <v>-</v>
      </c>
      <c r="AO176" s="32" t="str">
        <f>IFERROR('σ и σw, МПа'!AB176*$BG$2,"-")</f>
        <v>-</v>
      </c>
      <c r="AP176" s="33" t="str">
        <f>IFERROR('σ и σw, МПа'!AC176*$BG$2,"-")</f>
        <v>-</v>
      </c>
      <c r="AQ176" s="31">
        <f>IFERROR('σ и σw, МПа'!Q176*$BH$2,"-")</f>
        <v>917.40000000000009</v>
      </c>
      <c r="AR176" s="32">
        <f>IFERROR('σ и σw, МПа'!R176*$BH$2,"-")</f>
        <v>917.40000000000009</v>
      </c>
      <c r="AS176" s="32">
        <f>IFERROR('σ и σw, МПа'!S176*$BH$2,"-")</f>
        <v>874.50000000000011</v>
      </c>
      <c r="AT176" s="32">
        <f>IFERROR('σ и σw, МПа'!T176*$BH$2,"-")</f>
        <v>830.50000000000011</v>
      </c>
      <c r="AU176" s="32" t="str">
        <f>IFERROR('σ и σw, МПа'!U176*$BH$2,"-")</f>
        <v>-</v>
      </c>
      <c r="AV176" s="32" t="str">
        <f>IFERROR('σ и σw, МПа'!V176*$BH$2,"-")</f>
        <v>-</v>
      </c>
      <c r="AW176" s="32" t="str">
        <f>IFERROR('σ и σw, МПа'!W176*$BH$2,"-")</f>
        <v>-</v>
      </c>
      <c r="AX176" s="32" t="str">
        <f>IFERROR('σ и σw, МПа'!X176*$BH$2,"-")</f>
        <v>-</v>
      </c>
      <c r="AY176" s="32" t="str">
        <f>IFERROR('σ и σw, МПа'!Y176*$BH$2,"-")</f>
        <v>-</v>
      </c>
      <c r="AZ176" s="32" t="str">
        <f>IFERROR('σ и σw, МПа'!Z176*$BH$2,"-")</f>
        <v>-</v>
      </c>
      <c r="BA176" s="32" t="str">
        <f>IFERROR('σ и σw, МПа'!AA176*$BH$2,"-")</f>
        <v>-</v>
      </c>
      <c r="BB176" s="32" t="str">
        <f>IFERROR('σ и σw, МПа'!AB176*$BH$2,"-")</f>
        <v>-</v>
      </c>
      <c r="BC176" s="33" t="str">
        <f>IFERROR('σ и σw, МПа'!AC176*$BH$2,"-")</f>
        <v>-</v>
      </c>
    </row>
    <row r="177" spans="1:55" ht="38.25" x14ac:dyDescent="0.25">
      <c r="A177" s="10" t="str">
        <f>INDEX('Обработка исходного'!B:B,ROW($B$3)+4*(ROW($B177)-ROW($B$3)))</f>
        <v>Сталь легированная</v>
      </c>
      <c r="B177" s="47" t="str">
        <f>INDEX('Обработка исходного'!D:D,ROW($B$3)+4*(ROW($B177)-ROW($B$3)))</f>
        <v>10ХСНД</v>
      </c>
      <c r="C177" s="27" t="str">
        <f>'Rp0,2, МПа'!C177</f>
        <v>Холодно и горячекатаные трубы наружным диаметром от 60 до 168 мм с толщиной стенки от 6 до 11 мм</v>
      </c>
      <c r="D177" s="31">
        <f>IFERROR('σ и σw, МПа'!D177*$BE$2,"-")</f>
        <v>248.2307692307692</v>
      </c>
      <c r="E177" s="32">
        <f>IFERROR('σ и σw, МПа'!E177*$BE$2,"-")</f>
        <v>237.46153846153845</v>
      </c>
      <c r="F177" s="32">
        <f>IFERROR('σ и σw, МПа'!F177*$BE$2,"-")</f>
        <v>232.61538461538461</v>
      </c>
      <c r="G177" s="32">
        <f>IFERROR('σ и σw, МПа'!G177*$BE$2,"-")</f>
        <v>227.2307692307692</v>
      </c>
      <c r="H177" s="32">
        <f>IFERROR('σ и σw, МПа'!H177*$BE$2,"-")</f>
        <v>227.2307692307692</v>
      </c>
      <c r="I177" s="32">
        <f>IFERROR('σ и σw, МПа'!I177*$BE$2,"-")</f>
        <v>227.2307692307692</v>
      </c>
      <c r="J177" s="32">
        <f>IFERROR('σ и σw, МПа'!J177*$BE$2,"-")</f>
        <v>227.2307692307692</v>
      </c>
      <c r="K177" s="32">
        <f>IFERROR('σ и σw, МПа'!K177*$BE$2,"-")</f>
        <v>210.93333333333331</v>
      </c>
      <c r="L177" s="32">
        <f>IFERROR('σ и σw, МПа'!L177*$BE$2,"-")</f>
        <v>192.26666666666668</v>
      </c>
      <c r="M177" s="32" t="str">
        <f>IFERROR('σ и σw, МПа'!M177*$BE$2,"-")</f>
        <v>-</v>
      </c>
      <c r="N177" s="32" t="str">
        <f>IFERROR('σ и σw, МПа'!N177*$BE$2,"-")</f>
        <v>-</v>
      </c>
      <c r="O177" s="32" t="str">
        <f>IFERROR('σ и σw, МПа'!O177*$BE$2,"-")</f>
        <v>-</v>
      </c>
      <c r="P177" s="33" t="str">
        <f>IFERROR('σ и σw, МПа'!P177*$BE$2,"-")</f>
        <v>-</v>
      </c>
      <c r="Q177" s="31">
        <f>IFERROR('σ и σw, МПа'!D177*$BF$2,"-")</f>
        <v>319.15384615384613</v>
      </c>
      <c r="R177" s="32">
        <f>IFERROR('σ и σw, МПа'!E177*$BF$2,"-")</f>
        <v>305.30769230769232</v>
      </c>
      <c r="S177" s="32">
        <f>IFERROR('σ и σw, МПа'!F177*$BF$2,"-")</f>
        <v>299.07692307692309</v>
      </c>
      <c r="T177" s="32">
        <f>IFERROR('σ и σw, МПа'!G177*$BF$2,"-")</f>
        <v>292.15384615384613</v>
      </c>
      <c r="U177" s="32">
        <f>IFERROR('σ и σw, МПа'!H177*$BF$2,"-")</f>
        <v>292.15384615384613</v>
      </c>
      <c r="V177" s="32">
        <f>IFERROR('σ и σw, МПа'!I177*$BF$2,"-")</f>
        <v>292.15384615384613</v>
      </c>
      <c r="W177" s="32">
        <f>IFERROR('σ и σw, МПа'!J177*$BF$2,"-")</f>
        <v>292.15384615384613</v>
      </c>
      <c r="X177" s="32">
        <f>IFERROR('σ и σw, МПа'!K177*$BF$2,"-")</f>
        <v>271.2</v>
      </c>
      <c r="Y177" s="32">
        <f>IFERROR('σ и σw, МПа'!L177*$BF$2,"-")</f>
        <v>247.20000000000002</v>
      </c>
      <c r="Z177" s="32" t="str">
        <f>IFERROR('σ и σw, МПа'!M177*$BF$2,"-")</f>
        <v>-</v>
      </c>
      <c r="AA177" s="32" t="str">
        <f>IFERROR('σ и σw, МПа'!N177*$BF$2,"-")</f>
        <v>-</v>
      </c>
      <c r="AB177" s="32" t="str">
        <f>IFERROR('σ и σw, МПа'!O177*$BF$2,"-")</f>
        <v>-</v>
      </c>
      <c r="AC177" s="33" t="str">
        <f>IFERROR('σ и σw, МПа'!P177*$BF$2,"-")</f>
        <v>-</v>
      </c>
      <c r="AD177" s="31">
        <f>IFERROR('σ и σw, МПа'!Q177*$BG$2,"-")</f>
        <v>219.79999999999998</v>
      </c>
      <c r="AE177" s="32">
        <f>IFERROR('σ и σw, МПа'!R177*$BG$2,"-")</f>
        <v>205.79999999999998</v>
      </c>
      <c r="AF177" s="32">
        <f>IFERROR('σ и σw, МПа'!S177*$BG$2,"-")</f>
        <v>192.5</v>
      </c>
      <c r="AG177" s="32">
        <f>IFERROR('σ и σw, МПа'!T177*$BG$2,"-")</f>
        <v>178.5</v>
      </c>
      <c r="AH177" s="32">
        <f>IFERROR('σ и σw, МПа'!U177*$BG$2,"-")</f>
        <v>171.5</v>
      </c>
      <c r="AI177" s="32">
        <f>IFERROR('σ и σw, МПа'!V177*$BG$2,"-")</f>
        <v>171.5</v>
      </c>
      <c r="AJ177" s="32">
        <f>IFERROR('σ и σw, МПа'!W177*$BG$2,"-")</f>
        <v>171.5</v>
      </c>
      <c r="AK177" s="32">
        <f>IFERROR('σ и σw, МПа'!X177*$BG$2,"-")</f>
        <v>158.19999999999999</v>
      </c>
      <c r="AL177" s="32">
        <f>IFERROR('σ и σw, МПа'!Y177*$BG$2,"-")</f>
        <v>144.19999999999999</v>
      </c>
      <c r="AM177" s="32" t="str">
        <f>IFERROR('σ и σw, МПа'!Z177*$BG$2,"-")</f>
        <v>-</v>
      </c>
      <c r="AN177" s="32" t="str">
        <f>IFERROR('σ и σw, МПа'!AA177*$BG$2,"-")</f>
        <v>-</v>
      </c>
      <c r="AO177" s="32" t="str">
        <f>IFERROR('σ и σw, МПа'!AB177*$BG$2,"-")</f>
        <v>-</v>
      </c>
      <c r="AP177" s="33" t="str">
        <f>IFERROR('σ и σw, МПа'!AC177*$BG$2,"-")</f>
        <v>-</v>
      </c>
      <c r="AQ177" s="31">
        <f>IFERROR('σ и σw, МПа'!Q177*$BH$2,"-")</f>
        <v>345.40000000000003</v>
      </c>
      <c r="AR177" s="32">
        <f>IFERROR('σ и σw, МПа'!R177*$BH$2,"-")</f>
        <v>323.40000000000003</v>
      </c>
      <c r="AS177" s="32">
        <f>IFERROR('σ и σw, МПа'!S177*$BH$2,"-")</f>
        <v>302.5</v>
      </c>
      <c r="AT177" s="32">
        <f>IFERROR('σ и σw, МПа'!T177*$BH$2,"-")</f>
        <v>280.5</v>
      </c>
      <c r="AU177" s="32">
        <f>IFERROR('σ и σw, МПа'!U177*$BH$2,"-")</f>
        <v>269.5</v>
      </c>
      <c r="AV177" s="32">
        <f>IFERROR('σ и σw, МПа'!V177*$BH$2,"-")</f>
        <v>269.5</v>
      </c>
      <c r="AW177" s="32">
        <f>IFERROR('σ и σw, МПа'!W177*$BH$2,"-")</f>
        <v>269.5</v>
      </c>
      <c r="AX177" s="32">
        <f>IFERROR('σ и σw, МПа'!X177*$BH$2,"-")</f>
        <v>248.60000000000002</v>
      </c>
      <c r="AY177" s="32">
        <f>IFERROR('σ и σw, МПа'!Y177*$BH$2,"-")</f>
        <v>226.60000000000002</v>
      </c>
      <c r="AZ177" s="32" t="str">
        <f>IFERROR('σ и σw, МПа'!Z177*$BH$2,"-")</f>
        <v>-</v>
      </c>
      <c r="BA177" s="32" t="str">
        <f>IFERROR('σ и σw, МПа'!AA177*$BH$2,"-")</f>
        <v>-</v>
      </c>
      <c r="BB177" s="32" t="str">
        <f>IFERROR('σ и σw, МПа'!AB177*$BH$2,"-")</f>
        <v>-</v>
      </c>
      <c r="BC177" s="33" t="str">
        <f>IFERROR('σ и σw, МПа'!AC177*$BH$2,"-")</f>
        <v>-</v>
      </c>
    </row>
    <row r="178" spans="1:55" x14ac:dyDescent="0.25">
      <c r="A178" s="10" t="str">
        <f>INDEX('Обработка исходного'!B:B,ROW($B$3)+4*(ROW($B178)-ROW($B$3)))</f>
        <v>Сталь легированная</v>
      </c>
      <c r="B178" s="47" t="str">
        <f>INDEX('Обработка исходного'!D:D,ROW($B$3)+4*(ROW($B178)-ROW($B$3)))</f>
        <v>10ХСНД</v>
      </c>
      <c r="C178" s="27" t="str">
        <f>'Rp0,2, МПа'!C178</f>
        <v>Фасонные профили сечением от 5 до 250 мм</v>
      </c>
      <c r="D178" s="31">
        <f>IFERROR('σ и σw, МПа'!D178*$BE$2,"-")</f>
        <v>285.38461538461536</v>
      </c>
      <c r="E178" s="32">
        <f>IFERROR('σ и σw, МПа'!E178*$BE$2,"-")</f>
        <v>274.61538461538458</v>
      </c>
      <c r="F178" s="32">
        <f>IFERROR('σ и σw, МПа'!F178*$BE$2,"-")</f>
        <v>269.23076923076917</v>
      </c>
      <c r="G178" s="32">
        <f>IFERROR('σ и σw, МПа'!G178*$BE$2,"-")</f>
        <v>264.38461538461536</v>
      </c>
      <c r="H178" s="32">
        <f>IFERROR('σ и σw, МПа'!H178*$BE$2,"-")</f>
        <v>264.38461538461536</v>
      </c>
      <c r="I178" s="32">
        <f>IFERROR('σ и σw, МПа'!I178*$BE$2,"-")</f>
        <v>264.38461538461536</v>
      </c>
      <c r="J178" s="32">
        <f>IFERROR('σ и σw, МПа'!J178*$BE$2,"-")</f>
        <v>264.38461538461536</v>
      </c>
      <c r="K178" s="32">
        <f>IFERROR('σ и σw, МПа'!K178*$BE$2,"-")</f>
        <v>264.38461538461536</v>
      </c>
      <c r="L178" s="32">
        <f>IFERROR('σ и σw, МПа'!L178*$BE$2,"-")</f>
        <v>256.66666666666669</v>
      </c>
      <c r="M178" s="32" t="str">
        <f>IFERROR('σ и σw, МПа'!M178*$BE$2,"-")</f>
        <v>-</v>
      </c>
      <c r="N178" s="32" t="str">
        <f>IFERROR('σ и σw, МПа'!N178*$BE$2,"-")</f>
        <v>-</v>
      </c>
      <c r="O178" s="32" t="str">
        <f>IFERROR('σ и σw, МПа'!O178*$BE$2,"-")</f>
        <v>-</v>
      </c>
      <c r="P178" s="33" t="str">
        <f>IFERROR('σ и σw, МПа'!P178*$BE$2,"-")</f>
        <v>-</v>
      </c>
      <c r="Q178" s="31">
        <f>IFERROR('σ и σw, МПа'!D178*$BF$2,"-")</f>
        <v>366.92307692307691</v>
      </c>
      <c r="R178" s="32">
        <f>IFERROR('σ и σw, МПа'!E178*$BF$2,"-")</f>
        <v>353.07692307692309</v>
      </c>
      <c r="S178" s="32">
        <f>IFERROR('σ и σw, МПа'!F178*$BF$2,"-")</f>
        <v>346.15384615384613</v>
      </c>
      <c r="T178" s="32">
        <f>IFERROR('σ и σw, МПа'!G178*$BF$2,"-")</f>
        <v>339.92307692307691</v>
      </c>
      <c r="U178" s="32">
        <f>IFERROR('σ и σw, МПа'!H178*$BF$2,"-")</f>
        <v>339.92307692307691</v>
      </c>
      <c r="V178" s="32">
        <f>IFERROR('σ и σw, МПа'!I178*$BF$2,"-")</f>
        <v>339.92307692307691</v>
      </c>
      <c r="W178" s="32">
        <f>IFERROR('σ и σw, МПа'!J178*$BF$2,"-")</f>
        <v>339.92307692307691</v>
      </c>
      <c r="X178" s="32">
        <f>IFERROR('σ и σw, МПа'!K178*$BF$2,"-")</f>
        <v>339.92307692307691</v>
      </c>
      <c r="Y178" s="32">
        <f>IFERROR('σ и σw, МПа'!L178*$BF$2,"-")</f>
        <v>330</v>
      </c>
      <c r="Z178" s="32" t="str">
        <f>IFERROR('σ и σw, МПа'!M178*$BF$2,"-")</f>
        <v>-</v>
      </c>
      <c r="AA178" s="32" t="str">
        <f>IFERROR('σ и σw, МПа'!N178*$BF$2,"-")</f>
        <v>-</v>
      </c>
      <c r="AB178" s="32" t="str">
        <f>IFERROR('σ и σw, МПа'!O178*$BF$2,"-")</f>
        <v>-</v>
      </c>
      <c r="AC178" s="33" t="str">
        <f>IFERROR('σ и σw, МПа'!P178*$BF$2,"-")</f>
        <v>-</v>
      </c>
      <c r="AD178" s="31">
        <f>IFERROR('σ и σw, МПа'!Q178*$BG$2,"-")</f>
        <v>274.39999999999998</v>
      </c>
      <c r="AE178" s="32">
        <f>IFERROR('σ и σw, МПа'!R178*$BG$2,"-")</f>
        <v>261.09999999999997</v>
      </c>
      <c r="AF178" s="32">
        <f>IFERROR('σ и σw, МПа'!S178*$BG$2,"-")</f>
        <v>247.1</v>
      </c>
      <c r="AG178" s="32">
        <f>IFERROR('σ и σw, МПа'!T178*$BG$2,"-")</f>
        <v>233.1</v>
      </c>
      <c r="AH178" s="32">
        <f>IFERROR('σ и σw, МПа'!U178*$BG$2,"-")</f>
        <v>226.1</v>
      </c>
      <c r="AI178" s="32">
        <f>IFERROR('σ и σw, МПа'!V178*$BG$2,"-")</f>
        <v>226.1</v>
      </c>
      <c r="AJ178" s="32">
        <f>IFERROR('σ и σw, МПа'!W178*$BG$2,"-")</f>
        <v>226.1</v>
      </c>
      <c r="AK178" s="32">
        <f>IFERROR('σ и σw, МПа'!X178*$BG$2,"-")</f>
        <v>226.1</v>
      </c>
      <c r="AL178" s="32">
        <f>IFERROR('σ и σw, МПа'!Y178*$BG$2,"-")</f>
        <v>192.5</v>
      </c>
      <c r="AM178" s="32" t="str">
        <f>IFERROR('σ и σw, МПа'!Z178*$BG$2,"-")</f>
        <v>-</v>
      </c>
      <c r="AN178" s="32" t="str">
        <f>IFERROR('σ и σw, МПа'!AA178*$BG$2,"-")</f>
        <v>-</v>
      </c>
      <c r="AO178" s="32" t="str">
        <f>IFERROR('σ и σw, МПа'!AB178*$BG$2,"-")</f>
        <v>-</v>
      </c>
      <c r="AP178" s="33" t="str">
        <f>IFERROR('σ и σw, МПа'!AC178*$BG$2,"-")</f>
        <v>-</v>
      </c>
      <c r="AQ178" s="31">
        <f>IFERROR('σ и σw, МПа'!Q178*$BH$2,"-")</f>
        <v>431.20000000000005</v>
      </c>
      <c r="AR178" s="32">
        <f>IFERROR('σ и σw, МПа'!R178*$BH$2,"-")</f>
        <v>410.3</v>
      </c>
      <c r="AS178" s="32">
        <f>IFERROR('σ и σw, МПа'!S178*$BH$2,"-")</f>
        <v>388.3</v>
      </c>
      <c r="AT178" s="32">
        <f>IFERROR('σ и σw, МПа'!T178*$BH$2,"-")</f>
        <v>366.3</v>
      </c>
      <c r="AU178" s="32">
        <f>IFERROR('σ и σw, МПа'!U178*$BH$2,"-")</f>
        <v>355.3</v>
      </c>
      <c r="AV178" s="32">
        <f>IFERROR('σ и σw, МПа'!V178*$BH$2,"-")</f>
        <v>355.3</v>
      </c>
      <c r="AW178" s="32">
        <f>IFERROR('σ и σw, МПа'!W178*$BH$2,"-")</f>
        <v>355.3</v>
      </c>
      <c r="AX178" s="32">
        <f>IFERROR('σ и σw, МПа'!X178*$BH$2,"-")</f>
        <v>355.3</v>
      </c>
      <c r="AY178" s="32">
        <f>IFERROR('σ и σw, МПа'!Y178*$BH$2,"-")</f>
        <v>302.5</v>
      </c>
      <c r="AZ178" s="32" t="str">
        <f>IFERROR('σ и σw, МПа'!Z178*$BH$2,"-")</f>
        <v>-</v>
      </c>
      <c r="BA178" s="32" t="str">
        <f>IFERROR('σ и σw, МПа'!AA178*$BH$2,"-")</f>
        <v>-</v>
      </c>
      <c r="BB178" s="32" t="str">
        <f>IFERROR('σ и σw, МПа'!AB178*$BH$2,"-")</f>
        <v>-</v>
      </c>
      <c r="BC178" s="33" t="str">
        <f>IFERROR('σ и σw, МПа'!AC178*$BH$2,"-")</f>
        <v>-</v>
      </c>
    </row>
    <row r="179" spans="1:55" x14ac:dyDescent="0.25">
      <c r="A179" s="10" t="str">
        <f>INDEX('Обработка исходного'!B:B,ROW($B$3)+4*(ROW($B179)-ROW($B$3)))</f>
        <v>Сталь легированная</v>
      </c>
      <c r="B179" s="47" t="str">
        <f>INDEX('Обработка исходного'!D:D,ROW($B$3)+4*(ROW($B179)-ROW($B$3)))</f>
        <v>10ХСНД</v>
      </c>
      <c r="C179" s="27" t="str">
        <f>'Rp0,2, МПа'!C179</f>
        <v>Прокат, толстолистовая сталь толщиной от 4 до 40 мм</v>
      </c>
      <c r="D179" s="31">
        <f>IFERROR('σ и σw, МПа'!D179*$BE$2,"-")</f>
        <v>274.61538461538458</v>
      </c>
      <c r="E179" s="32">
        <f>IFERROR('σ и σw, МПа'!E179*$BE$2,"-")</f>
        <v>269.23076923076917</v>
      </c>
      <c r="F179" s="32">
        <f>IFERROR('σ и σw, МПа'!F179*$BE$2,"-")</f>
        <v>259</v>
      </c>
      <c r="G179" s="32">
        <f>IFERROR('σ и σw, МПа'!G179*$BE$2,"-")</f>
        <v>253.61538461538461</v>
      </c>
      <c r="H179" s="32">
        <f>IFERROR('σ и σw, МПа'!H179*$BE$2,"-")</f>
        <v>253.61538461538461</v>
      </c>
      <c r="I179" s="32">
        <f>IFERROR('σ и σw, МПа'!I179*$BE$2,"-")</f>
        <v>253.61538461538461</v>
      </c>
      <c r="J179" s="32">
        <f>IFERROR('σ и σw, МПа'!J179*$BE$2,"-")</f>
        <v>253.61538461538461</v>
      </c>
      <c r="K179" s="32">
        <f>IFERROR('σ и σw, МПа'!K179*$BE$2,"-")</f>
        <v>253.61538461538461</v>
      </c>
      <c r="L179" s="32">
        <f>IFERROR('σ и σw, МПа'!L179*$BE$2,"-")</f>
        <v>248.2307692307692</v>
      </c>
      <c r="M179" s="32" t="str">
        <f>IFERROR('σ и σw, МПа'!M179*$BE$2,"-")</f>
        <v>-</v>
      </c>
      <c r="N179" s="32" t="str">
        <f>IFERROR('σ и σw, МПа'!N179*$BE$2,"-")</f>
        <v>-</v>
      </c>
      <c r="O179" s="32" t="str">
        <f>IFERROR('σ и σw, МПа'!O179*$BE$2,"-")</f>
        <v>-</v>
      </c>
      <c r="P179" s="33" t="str">
        <f>IFERROR('σ и σw, МПа'!P179*$BE$2,"-")</f>
        <v>-</v>
      </c>
      <c r="Q179" s="31">
        <f>IFERROR('σ и σw, МПа'!D179*$BF$2,"-")</f>
        <v>353.07692307692309</v>
      </c>
      <c r="R179" s="32">
        <f>IFERROR('σ и σw, МПа'!E179*$BF$2,"-")</f>
        <v>346.15384615384613</v>
      </c>
      <c r="S179" s="32">
        <f>IFERROR('σ и σw, МПа'!F179*$BF$2,"-")</f>
        <v>333</v>
      </c>
      <c r="T179" s="32">
        <f>IFERROR('σ и σw, МПа'!G179*$BF$2,"-")</f>
        <v>326.07692307692309</v>
      </c>
      <c r="U179" s="32">
        <f>IFERROR('σ и σw, МПа'!H179*$BF$2,"-")</f>
        <v>326.07692307692309</v>
      </c>
      <c r="V179" s="32">
        <f>IFERROR('σ и σw, МПа'!I179*$BF$2,"-")</f>
        <v>326.07692307692309</v>
      </c>
      <c r="W179" s="32">
        <f>IFERROR('σ и σw, МПа'!J179*$BF$2,"-")</f>
        <v>326.07692307692309</v>
      </c>
      <c r="X179" s="32">
        <f>IFERROR('σ и σw, МПа'!K179*$BF$2,"-")</f>
        <v>326.07692307692309</v>
      </c>
      <c r="Y179" s="32">
        <f>IFERROR('σ и σw, МПа'!L179*$BF$2,"-")</f>
        <v>319.15384615384613</v>
      </c>
      <c r="Z179" s="32" t="str">
        <f>IFERROR('σ и σw, МПа'!M179*$BF$2,"-")</f>
        <v>-</v>
      </c>
      <c r="AA179" s="32" t="str">
        <f>IFERROR('σ и σw, МПа'!N179*$BF$2,"-")</f>
        <v>-</v>
      </c>
      <c r="AB179" s="32" t="str">
        <f>IFERROR('σ и σw, МПа'!O179*$BF$2,"-")</f>
        <v>-</v>
      </c>
      <c r="AC179" s="33" t="str">
        <f>IFERROR('σ и σw, МПа'!P179*$BF$2,"-")</f>
        <v>-</v>
      </c>
      <c r="AD179" s="31">
        <f>IFERROR('σ и σw, МПа'!Q179*$BG$2,"-")</f>
        <v>274.39999999999998</v>
      </c>
      <c r="AE179" s="32">
        <f>IFERROR('σ и σw, МПа'!R179*$BG$2,"-")</f>
        <v>261.09999999999997</v>
      </c>
      <c r="AF179" s="32">
        <f>IFERROR('σ и σw, МПа'!S179*$BG$2,"-")</f>
        <v>247.1</v>
      </c>
      <c r="AG179" s="32">
        <f>IFERROR('σ и σw, МПа'!T179*$BG$2,"-")</f>
        <v>226.1</v>
      </c>
      <c r="AH179" s="32">
        <f>IFERROR('σ и σw, МПа'!U179*$BG$2,"-")</f>
        <v>219.79999999999998</v>
      </c>
      <c r="AI179" s="32">
        <f>IFERROR('σ и σw, МПа'!V179*$BG$2,"-")</f>
        <v>219.79999999999998</v>
      </c>
      <c r="AJ179" s="32">
        <f>IFERROR('σ и σw, МПа'!W179*$BG$2,"-")</f>
        <v>219.79999999999998</v>
      </c>
      <c r="AK179" s="32">
        <f>IFERROR('σ и σw, МПа'!X179*$BG$2,"-")</f>
        <v>219.79999999999998</v>
      </c>
      <c r="AL179" s="32">
        <f>IFERROR('σ и σw, МПа'!Y179*$BG$2,"-")</f>
        <v>198.79999999999998</v>
      </c>
      <c r="AM179" s="32" t="str">
        <f>IFERROR('σ и σw, МПа'!Z179*$BG$2,"-")</f>
        <v>-</v>
      </c>
      <c r="AN179" s="32" t="str">
        <f>IFERROR('σ и σw, МПа'!AA179*$BG$2,"-")</f>
        <v>-</v>
      </c>
      <c r="AO179" s="32" t="str">
        <f>IFERROR('σ и σw, МПа'!AB179*$BG$2,"-")</f>
        <v>-</v>
      </c>
      <c r="AP179" s="33" t="str">
        <f>IFERROR('σ и σw, МПа'!AC179*$BG$2,"-")</f>
        <v>-</v>
      </c>
      <c r="AQ179" s="31">
        <f>IFERROR('σ и σw, МПа'!Q179*$BH$2,"-")</f>
        <v>431.20000000000005</v>
      </c>
      <c r="AR179" s="32">
        <f>IFERROR('σ и σw, МПа'!R179*$BH$2,"-")</f>
        <v>410.3</v>
      </c>
      <c r="AS179" s="32">
        <f>IFERROR('σ и σw, МПа'!S179*$BH$2,"-")</f>
        <v>388.3</v>
      </c>
      <c r="AT179" s="32">
        <f>IFERROR('σ и σw, МПа'!T179*$BH$2,"-")</f>
        <v>355.3</v>
      </c>
      <c r="AU179" s="32">
        <f>IFERROR('σ и σw, МПа'!U179*$BH$2,"-")</f>
        <v>345.40000000000003</v>
      </c>
      <c r="AV179" s="32">
        <f>IFERROR('σ и σw, МПа'!V179*$BH$2,"-")</f>
        <v>345.40000000000003</v>
      </c>
      <c r="AW179" s="32">
        <f>IFERROR('σ и σw, МПа'!W179*$BH$2,"-")</f>
        <v>345.40000000000003</v>
      </c>
      <c r="AX179" s="32">
        <f>IFERROR('σ и σw, МПа'!X179*$BH$2,"-")</f>
        <v>345.40000000000003</v>
      </c>
      <c r="AY179" s="32">
        <f>IFERROR('σ и σw, МПа'!Y179*$BH$2,"-")</f>
        <v>312.40000000000003</v>
      </c>
      <c r="AZ179" s="32" t="str">
        <f>IFERROR('σ и σw, МПа'!Z179*$BH$2,"-")</f>
        <v>-</v>
      </c>
      <c r="BA179" s="32" t="str">
        <f>IFERROR('σ и σw, МПа'!AA179*$BH$2,"-")</f>
        <v>-</v>
      </c>
      <c r="BB179" s="32" t="str">
        <f>IFERROR('σ и σw, МПа'!AB179*$BH$2,"-")</f>
        <v>-</v>
      </c>
      <c r="BC179" s="33" t="str">
        <f>IFERROR('σ и σw, МПа'!AC179*$BH$2,"-")</f>
        <v>-</v>
      </c>
    </row>
    <row r="180" spans="1:55" x14ac:dyDescent="0.25">
      <c r="A180" s="10" t="str">
        <f>INDEX('Обработка исходного'!B:B,ROW($B$3)+4*(ROW($B180)-ROW($B$3)))</f>
        <v>Сталь легированная</v>
      </c>
      <c r="B180" s="47" t="str">
        <f>INDEX('Обработка исходного'!D:D,ROW($B$3)+4*(ROW($B180)-ROW($B$3)))</f>
        <v>10ХН1М</v>
      </c>
      <c r="C180" s="27" t="str">
        <f>'Rp0,2, МПа'!C180</f>
        <v>Лист толщиной от 6 до 40 мм</v>
      </c>
      <c r="D180" s="31">
        <f>IFERROR('σ и σw, МПа'!D180*$BE$2,"-")</f>
        <v>290.76923076923072</v>
      </c>
      <c r="E180" s="32">
        <f>IFERROR('σ и σw, МПа'!E180*$BE$2,"-")</f>
        <v>285.38461538461536</v>
      </c>
      <c r="F180" s="32">
        <f>IFERROR('σ и σw, МПа'!F180*$BE$2,"-")</f>
        <v>280</v>
      </c>
      <c r="G180" s="32">
        <f>IFERROR('σ и σw, МПа'!G180*$BE$2,"-")</f>
        <v>269.23076923076917</v>
      </c>
      <c r="H180" s="32">
        <f>IFERROR('σ и σw, МПа'!H180*$BE$2,"-")</f>
        <v>264.38461538461536</v>
      </c>
      <c r="I180" s="32">
        <f>IFERROR('σ и σw, МПа'!I180*$BE$2,"-")</f>
        <v>264.38461538461536</v>
      </c>
      <c r="J180" s="32">
        <f>IFERROR('σ и σw, МПа'!J180*$BE$2,"-")</f>
        <v>248.2307692307692</v>
      </c>
      <c r="K180" s="32">
        <f>IFERROR('σ и σw, МПа'!K180*$BE$2,"-")</f>
        <v>242.84615384615381</v>
      </c>
      <c r="L180" s="32">
        <f>IFERROR('σ и σw, МПа'!L180*$BE$2,"-")</f>
        <v>237.46153846153845</v>
      </c>
      <c r="M180" s="32" t="str">
        <f>IFERROR('σ и σw, МПа'!M180*$BE$2,"-")</f>
        <v>-</v>
      </c>
      <c r="N180" s="32" t="str">
        <f>IFERROR('σ и σw, МПа'!N180*$BE$2,"-")</f>
        <v>-</v>
      </c>
      <c r="O180" s="32" t="str">
        <f>IFERROR('σ и σw, МПа'!O180*$BE$2,"-")</f>
        <v>-</v>
      </c>
      <c r="P180" s="33" t="str">
        <f>IFERROR('σ и σw, МПа'!P180*$BE$2,"-")</f>
        <v>-</v>
      </c>
      <c r="Q180" s="31">
        <f>IFERROR('σ и σw, МПа'!D180*$BF$2,"-")</f>
        <v>373.84615384615381</v>
      </c>
      <c r="R180" s="32">
        <f>IFERROR('σ и σw, МПа'!E180*$BF$2,"-")</f>
        <v>366.92307692307691</v>
      </c>
      <c r="S180" s="32">
        <f>IFERROR('σ и σw, МПа'!F180*$BF$2,"-")</f>
        <v>360</v>
      </c>
      <c r="T180" s="32">
        <f>IFERROR('σ и σw, МПа'!G180*$BF$2,"-")</f>
        <v>346.15384615384613</v>
      </c>
      <c r="U180" s="32">
        <f>IFERROR('σ и σw, МПа'!H180*$BF$2,"-")</f>
        <v>339.92307692307691</v>
      </c>
      <c r="V180" s="32">
        <f>IFERROR('σ и σw, МПа'!I180*$BF$2,"-")</f>
        <v>339.92307692307691</v>
      </c>
      <c r="W180" s="32">
        <f>IFERROR('σ и σw, МПа'!J180*$BF$2,"-")</f>
        <v>319.15384615384613</v>
      </c>
      <c r="X180" s="32">
        <f>IFERROR('σ и σw, МПа'!K180*$BF$2,"-")</f>
        <v>312.23076923076923</v>
      </c>
      <c r="Y180" s="32">
        <f>IFERROR('σ и σw, МПа'!L180*$BF$2,"-")</f>
        <v>305.30769230769232</v>
      </c>
      <c r="Z180" s="32" t="str">
        <f>IFERROR('σ и σw, МПа'!M180*$BF$2,"-")</f>
        <v>-</v>
      </c>
      <c r="AA180" s="32" t="str">
        <f>IFERROR('σ и σw, МПа'!N180*$BF$2,"-")</f>
        <v>-</v>
      </c>
      <c r="AB180" s="32" t="str">
        <f>IFERROR('σ и σw, МПа'!O180*$BF$2,"-")</f>
        <v>-</v>
      </c>
      <c r="AC180" s="33" t="str">
        <f>IFERROR('σ и σw, МПа'!P180*$BF$2,"-")</f>
        <v>-</v>
      </c>
      <c r="AD180" s="31">
        <f>IFERROR('σ и σw, МПа'!Q180*$BG$2,"-")</f>
        <v>308.7</v>
      </c>
      <c r="AE180" s="32">
        <f>IFERROR('σ и σw, МПа'!R180*$BG$2,"-")</f>
        <v>302.39999999999998</v>
      </c>
      <c r="AF180" s="32">
        <f>IFERROR('σ и σw, МПа'!S180*$BG$2,"-")</f>
        <v>295.39999999999998</v>
      </c>
      <c r="AG180" s="32">
        <f>IFERROR('σ и σw, МПа'!T180*$BG$2,"-")</f>
        <v>288.39999999999998</v>
      </c>
      <c r="AH180" s="32">
        <f>IFERROR('σ и σw, МПа'!U180*$BG$2,"-")</f>
        <v>281.39999999999998</v>
      </c>
      <c r="AI180" s="32">
        <f>IFERROR('σ и σw, МПа'!V180*$BG$2,"-")</f>
        <v>274.39999999999998</v>
      </c>
      <c r="AJ180" s="32">
        <f>IFERROR('σ и σw, МПа'!W180*$BG$2,"-")</f>
        <v>261.09999999999997</v>
      </c>
      <c r="AK180" s="32">
        <f>IFERROR('σ и σw, МПа'!X180*$BG$2,"-")</f>
        <v>254.1</v>
      </c>
      <c r="AL180" s="32">
        <f>IFERROR('σ и σw, МПа'!Y180*$BG$2,"-")</f>
        <v>247.1</v>
      </c>
      <c r="AM180" s="32" t="str">
        <f>IFERROR('σ и σw, МПа'!Z180*$BG$2,"-")</f>
        <v>-</v>
      </c>
      <c r="AN180" s="32" t="str">
        <f>IFERROR('σ и σw, МПа'!AA180*$BG$2,"-")</f>
        <v>-</v>
      </c>
      <c r="AO180" s="32" t="str">
        <f>IFERROR('σ и σw, МПа'!AB180*$BG$2,"-")</f>
        <v>-</v>
      </c>
      <c r="AP180" s="33" t="str">
        <f>IFERROR('σ и σw, МПа'!AC180*$BG$2,"-")</f>
        <v>-</v>
      </c>
      <c r="AQ180" s="31">
        <f>IFERROR('σ и σw, МПа'!Q180*$BH$2,"-")</f>
        <v>485.1</v>
      </c>
      <c r="AR180" s="32">
        <f>IFERROR('σ и σw, МПа'!R180*$BH$2,"-")</f>
        <v>475.20000000000005</v>
      </c>
      <c r="AS180" s="32">
        <f>IFERROR('σ и σw, МПа'!S180*$BH$2,"-")</f>
        <v>464.20000000000005</v>
      </c>
      <c r="AT180" s="32">
        <f>IFERROR('σ и σw, МПа'!T180*$BH$2,"-")</f>
        <v>453.20000000000005</v>
      </c>
      <c r="AU180" s="32">
        <f>IFERROR('σ и σw, МПа'!U180*$BH$2,"-")</f>
        <v>442.20000000000005</v>
      </c>
      <c r="AV180" s="32">
        <f>IFERROR('σ и σw, МПа'!V180*$BH$2,"-")</f>
        <v>431.20000000000005</v>
      </c>
      <c r="AW180" s="32">
        <f>IFERROR('σ и σw, МПа'!W180*$BH$2,"-")</f>
        <v>410.3</v>
      </c>
      <c r="AX180" s="32">
        <f>IFERROR('σ и σw, МПа'!X180*$BH$2,"-")</f>
        <v>399.3</v>
      </c>
      <c r="AY180" s="32">
        <f>IFERROR('σ и σw, МПа'!Y180*$BH$2,"-")</f>
        <v>388.3</v>
      </c>
      <c r="AZ180" s="32" t="str">
        <f>IFERROR('σ и σw, МПа'!Z180*$BH$2,"-")</f>
        <v>-</v>
      </c>
      <c r="BA180" s="32" t="str">
        <f>IFERROR('σ и σw, МПа'!AA180*$BH$2,"-")</f>
        <v>-</v>
      </c>
      <c r="BB180" s="32" t="str">
        <f>IFERROR('σ и σw, МПа'!AB180*$BH$2,"-")</f>
        <v>-</v>
      </c>
      <c r="BC180" s="33" t="str">
        <f>IFERROR('σ и σw, МПа'!AC180*$BH$2,"-")</f>
        <v>-</v>
      </c>
    </row>
    <row r="181" spans="1:55" ht="38.25" x14ac:dyDescent="0.25">
      <c r="A181" s="10" t="str">
        <f>INDEX('Обработка исходного'!B:B,ROW($B$3)+4*(ROW($B181)-ROW($B$3)))</f>
        <v>Сталь легированная</v>
      </c>
      <c r="B181" s="47" t="str">
        <f>INDEX('Обработка исходного'!D:D,ROW($B$3)+4*(ROW($B181)-ROW($B$3)))</f>
        <v>10ХН1М</v>
      </c>
      <c r="C181" s="27" t="str">
        <f>'Rp0,2, МПа'!C181</f>
        <v>Трубы бесшовные горячедеформированные наружным диаметром от 60 до 168 мм с толщиной стенки от 6 до 32 мм </v>
      </c>
      <c r="D181" s="31">
        <f>IFERROR('σ и σw, МПа'!D181*$BE$2,"-")</f>
        <v>264.38461538461536</v>
      </c>
      <c r="E181" s="32">
        <f>IFERROR('σ и σw, МПа'!E181*$BE$2,"-")</f>
        <v>264.38461538461536</v>
      </c>
      <c r="F181" s="32">
        <f>IFERROR('σ и σw, МПа'!F181*$BE$2,"-")</f>
        <v>253.61538461538461</v>
      </c>
      <c r="G181" s="32">
        <f>IFERROR('σ и σw, МПа'!G181*$BE$2,"-")</f>
        <v>242.84615384615381</v>
      </c>
      <c r="H181" s="32">
        <f>IFERROR('σ и σw, МПа'!H181*$BE$2,"-")</f>
        <v>237.46153846153845</v>
      </c>
      <c r="I181" s="32">
        <f>IFERROR('σ и σw, МПа'!I181*$BE$2,"-")</f>
        <v>232.61538461538461</v>
      </c>
      <c r="J181" s="32">
        <f>IFERROR('σ и σw, МПа'!J181*$BE$2,"-")</f>
        <v>221.84615384615381</v>
      </c>
      <c r="K181" s="32">
        <f>IFERROR('σ и σw, МПа'!K181*$BE$2,"-")</f>
        <v>216.46153846153845</v>
      </c>
      <c r="L181" s="32">
        <f>IFERROR('σ и σw, МПа'!L181*$BE$2,"-")</f>
        <v>211.07692307692307</v>
      </c>
      <c r="M181" s="32" t="str">
        <f>IFERROR('σ и σw, МПа'!M181*$BE$2,"-")</f>
        <v>-</v>
      </c>
      <c r="N181" s="32" t="str">
        <f>IFERROR('σ и σw, МПа'!N181*$BE$2,"-")</f>
        <v>-</v>
      </c>
      <c r="O181" s="32" t="str">
        <f>IFERROR('σ и σw, МПа'!O181*$BE$2,"-")</f>
        <v>-</v>
      </c>
      <c r="P181" s="33" t="str">
        <f>IFERROR('σ и σw, МПа'!P181*$BE$2,"-")</f>
        <v>-</v>
      </c>
      <c r="Q181" s="31">
        <f>IFERROR('σ и σw, МПа'!D181*$BF$2,"-")</f>
        <v>339.92307692307691</v>
      </c>
      <c r="R181" s="32">
        <f>IFERROR('σ и σw, МПа'!E181*$BF$2,"-")</f>
        <v>339.92307692307691</v>
      </c>
      <c r="S181" s="32">
        <f>IFERROR('σ и σw, МПа'!F181*$BF$2,"-")</f>
        <v>326.07692307692309</v>
      </c>
      <c r="T181" s="32">
        <f>IFERROR('σ и σw, МПа'!G181*$BF$2,"-")</f>
        <v>312.23076923076923</v>
      </c>
      <c r="U181" s="32">
        <f>IFERROR('σ и σw, МПа'!H181*$BF$2,"-")</f>
        <v>305.30769230769232</v>
      </c>
      <c r="V181" s="32">
        <f>IFERROR('σ и σw, МПа'!I181*$BF$2,"-")</f>
        <v>299.07692307692309</v>
      </c>
      <c r="W181" s="32">
        <f>IFERROR('σ и σw, МПа'!J181*$BF$2,"-")</f>
        <v>285.23076923076923</v>
      </c>
      <c r="X181" s="32">
        <f>IFERROR('σ и σw, МПа'!K181*$BF$2,"-")</f>
        <v>278.30769230769232</v>
      </c>
      <c r="Y181" s="32">
        <f>IFERROR('σ и σw, МПа'!L181*$BF$2,"-")</f>
        <v>271.38461538461542</v>
      </c>
      <c r="Z181" s="32" t="str">
        <f>IFERROR('σ и σw, МПа'!M181*$BF$2,"-")</f>
        <v>-</v>
      </c>
      <c r="AA181" s="32" t="str">
        <f>IFERROR('σ и σw, МПа'!N181*$BF$2,"-")</f>
        <v>-</v>
      </c>
      <c r="AB181" s="32" t="str">
        <f>IFERROR('σ и σw, МПа'!O181*$BF$2,"-")</f>
        <v>-</v>
      </c>
      <c r="AC181" s="33" t="str">
        <f>IFERROR('σ и σw, МПа'!P181*$BF$2,"-")</f>
        <v>-</v>
      </c>
      <c r="AD181" s="31">
        <f>IFERROR('σ и σw, МПа'!Q181*$BG$2,"-")</f>
        <v>240.1</v>
      </c>
      <c r="AE181" s="32">
        <f>IFERROR('σ и σw, МПа'!R181*$BG$2,"-")</f>
        <v>233.1</v>
      </c>
      <c r="AF181" s="32">
        <f>IFERROR('σ и σw, МПа'!S181*$BG$2,"-")</f>
        <v>226.1</v>
      </c>
      <c r="AG181" s="32">
        <f>IFERROR('σ и σw, МПа'!T181*$BG$2,"-")</f>
        <v>219.79999999999998</v>
      </c>
      <c r="AH181" s="32">
        <f>IFERROR('σ и σw, МПа'!U181*$BG$2,"-")</f>
        <v>212.79999999999998</v>
      </c>
      <c r="AI181" s="32">
        <f>IFERROR('σ и σw, МПа'!V181*$BG$2,"-")</f>
        <v>205.79999999999998</v>
      </c>
      <c r="AJ181" s="32">
        <f>IFERROR('σ и σw, МПа'!W181*$BG$2,"-")</f>
        <v>205.79999999999998</v>
      </c>
      <c r="AK181" s="32">
        <f>IFERROR('σ и σw, МПа'!X181*$BG$2,"-")</f>
        <v>205.79999999999998</v>
      </c>
      <c r="AL181" s="32">
        <f>IFERROR('σ и σw, МПа'!Y181*$BG$2,"-")</f>
        <v>192.5</v>
      </c>
      <c r="AM181" s="32" t="str">
        <f>IFERROR('σ и σw, МПа'!Z181*$BG$2,"-")</f>
        <v>-</v>
      </c>
      <c r="AN181" s="32" t="str">
        <f>IFERROR('σ и σw, МПа'!AA181*$BG$2,"-")</f>
        <v>-</v>
      </c>
      <c r="AO181" s="32" t="str">
        <f>IFERROR('σ и σw, МПа'!AB181*$BG$2,"-")</f>
        <v>-</v>
      </c>
      <c r="AP181" s="33" t="str">
        <f>IFERROR('σ и σw, МПа'!AC181*$BG$2,"-")</f>
        <v>-</v>
      </c>
      <c r="AQ181" s="31">
        <f>IFERROR('σ и σw, МПа'!Q181*$BH$2,"-")</f>
        <v>377.3</v>
      </c>
      <c r="AR181" s="32">
        <f>IFERROR('σ и σw, МПа'!R181*$BH$2,"-")</f>
        <v>366.3</v>
      </c>
      <c r="AS181" s="32">
        <f>IFERROR('σ и σw, МПа'!S181*$BH$2,"-")</f>
        <v>355.3</v>
      </c>
      <c r="AT181" s="32">
        <f>IFERROR('σ и σw, МПа'!T181*$BH$2,"-")</f>
        <v>345.40000000000003</v>
      </c>
      <c r="AU181" s="32">
        <f>IFERROR('σ и σw, МПа'!U181*$BH$2,"-")</f>
        <v>334.40000000000003</v>
      </c>
      <c r="AV181" s="32">
        <f>IFERROR('σ и σw, МПа'!V181*$BH$2,"-")</f>
        <v>323.40000000000003</v>
      </c>
      <c r="AW181" s="32">
        <f>IFERROR('σ и σw, МПа'!W181*$BH$2,"-")</f>
        <v>323.40000000000003</v>
      </c>
      <c r="AX181" s="32">
        <f>IFERROR('σ и σw, МПа'!X181*$BH$2,"-")</f>
        <v>323.40000000000003</v>
      </c>
      <c r="AY181" s="32">
        <f>IFERROR('σ и σw, МПа'!Y181*$BH$2,"-")</f>
        <v>302.5</v>
      </c>
      <c r="AZ181" s="32" t="str">
        <f>IFERROR('σ и σw, МПа'!Z181*$BH$2,"-")</f>
        <v>-</v>
      </c>
      <c r="BA181" s="32" t="str">
        <f>IFERROR('σ и σw, МПа'!AA181*$BH$2,"-")</f>
        <v>-</v>
      </c>
      <c r="BB181" s="32" t="str">
        <f>IFERROR('σ и σw, МПа'!AB181*$BH$2,"-")</f>
        <v>-</v>
      </c>
      <c r="BC181" s="33" t="str">
        <f>IFERROR('σ и σw, МПа'!AC181*$BH$2,"-")</f>
        <v>-</v>
      </c>
    </row>
    <row r="182" spans="1:55" x14ac:dyDescent="0.25">
      <c r="A182" s="10" t="str">
        <f>INDEX('Обработка исходного'!B:B,ROW($B$3)+4*(ROW($B182)-ROW($B$3)))</f>
        <v>Сталь легированная</v>
      </c>
      <c r="B182" s="47" t="str">
        <f>INDEX('Обработка исходного'!D:D,ROW($B$3)+4*(ROW($B182)-ROW($B$3)))</f>
        <v>16ГНМА</v>
      </c>
      <c r="C182" s="27" t="str">
        <f>'Rp0,2, МПа'!C182</f>
        <v>Листы</v>
      </c>
      <c r="D182" s="31">
        <f>IFERROR('σ и σw, МПа'!D182*$BE$2,"-")</f>
        <v>264.38461538461536</v>
      </c>
      <c r="E182" s="32">
        <f>IFERROR('σ и σw, МПа'!E182*$BE$2,"-")</f>
        <v>264.38461538461536</v>
      </c>
      <c r="F182" s="32">
        <f>IFERROR('σ и σw, МПа'!F182*$BE$2,"-")</f>
        <v>264.38461538461536</v>
      </c>
      <c r="G182" s="32">
        <f>IFERROR('σ и σw, МПа'!G182*$BE$2,"-")</f>
        <v>264.38461538461536</v>
      </c>
      <c r="H182" s="32">
        <f>IFERROR('σ и σw, МПа'!H182*$BE$2,"-")</f>
        <v>253.61538461538461</v>
      </c>
      <c r="I182" s="32">
        <f>IFERROR('σ и σw, МПа'!I182*$BE$2,"-")</f>
        <v>247.33333333333331</v>
      </c>
      <c r="J182" s="32">
        <f>IFERROR('σ и σw, МПа'!J182*$BE$2,"-")</f>
        <v>237.99999999999997</v>
      </c>
      <c r="K182" s="32">
        <f>IFERROR('σ и σw, МПа'!K182*$BE$2,"-")</f>
        <v>237.99999999999997</v>
      </c>
      <c r="L182" s="32">
        <f>IFERROR('σ и σw, МПа'!L182*$BE$2,"-")</f>
        <v>228.66666666666666</v>
      </c>
      <c r="M182" s="32" t="str">
        <f>IFERROR('σ и σw, МПа'!M182*$BE$2,"-")</f>
        <v>-</v>
      </c>
      <c r="N182" s="32" t="str">
        <f>IFERROR('σ и σw, МПа'!N182*$BE$2,"-")</f>
        <v>-</v>
      </c>
      <c r="O182" s="32" t="str">
        <f>IFERROR('σ и σw, МПа'!O182*$BE$2,"-")</f>
        <v>-</v>
      </c>
      <c r="P182" s="33" t="str">
        <f>IFERROR('σ и σw, МПа'!P182*$BE$2,"-")</f>
        <v>-</v>
      </c>
      <c r="Q182" s="31">
        <f>IFERROR('σ и σw, МПа'!D182*$BF$2,"-")</f>
        <v>339.92307692307691</v>
      </c>
      <c r="R182" s="32">
        <f>IFERROR('σ и σw, МПа'!E182*$BF$2,"-")</f>
        <v>339.92307692307691</v>
      </c>
      <c r="S182" s="32">
        <f>IFERROR('σ и σw, МПа'!F182*$BF$2,"-")</f>
        <v>339.92307692307691</v>
      </c>
      <c r="T182" s="32">
        <f>IFERROR('σ и σw, МПа'!G182*$BF$2,"-")</f>
        <v>339.92307692307691</v>
      </c>
      <c r="U182" s="32">
        <f>IFERROR('σ и σw, МПа'!H182*$BF$2,"-")</f>
        <v>326.07692307692309</v>
      </c>
      <c r="V182" s="32">
        <f>IFERROR('σ и σw, МПа'!I182*$BF$2,"-")</f>
        <v>318</v>
      </c>
      <c r="W182" s="32">
        <f>IFERROR('σ и σw, МПа'!J182*$BF$2,"-")</f>
        <v>306</v>
      </c>
      <c r="X182" s="32">
        <f>IFERROR('σ и σw, МПа'!K182*$BF$2,"-")</f>
        <v>306</v>
      </c>
      <c r="Y182" s="32">
        <f>IFERROR('σ и σw, МПа'!L182*$BF$2,"-")</f>
        <v>294</v>
      </c>
      <c r="Z182" s="32" t="str">
        <f>IFERROR('σ и σw, МПа'!M182*$BF$2,"-")</f>
        <v>-</v>
      </c>
      <c r="AA182" s="32" t="str">
        <f>IFERROR('σ и σw, МПа'!N182*$BF$2,"-")</f>
        <v>-</v>
      </c>
      <c r="AB182" s="32" t="str">
        <f>IFERROR('σ и σw, МПа'!O182*$BF$2,"-")</f>
        <v>-</v>
      </c>
      <c r="AC182" s="33" t="str">
        <f>IFERROR('σ и σw, МПа'!P182*$BF$2,"-")</f>
        <v>-</v>
      </c>
      <c r="AD182" s="31">
        <f>IFERROR('σ и σw, МПа'!Q182*$BG$2,"-")</f>
        <v>226.1</v>
      </c>
      <c r="AE182" s="32">
        <f>IFERROR('σ и σw, МПа'!R182*$BG$2,"-")</f>
        <v>226.1</v>
      </c>
      <c r="AF182" s="32">
        <f>IFERROR('σ и σw, МПа'!S182*$BG$2,"-")</f>
        <v>219.79999999999998</v>
      </c>
      <c r="AG182" s="32">
        <f>IFERROR('σ и σw, МПа'!T182*$BG$2,"-")</f>
        <v>205.79999999999998</v>
      </c>
      <c r="AH182" s="32">
        <f>IFERROR('σ и σw, МПа'!U182*$BG$2,"-")</f>
        <v>192.5</v>
      </c>
      <c r="AI182" s="32">
        <f>IFERROR('σ и σw, МПа'!V182*$BG$2,"-")</f>
        <v>185.5</v>
      </c>
      <c r="AJ182" s="32">
        <f>IFERROR('σ и σw, МПа'!W182*$BG$2,"-")</f>
        <v>178.5</v>
      </c>
      <c r="AK182" s="32">
        <f>IFERROR('σ и σw, МПа'!X182*$BG$2,"-")</f>
        <v>178.5</v>
      </c>
      <c r="AL182" s="32">
        <f>IFERROR('σ и σw, МПа'!Y182*$BG$2,"-")</f>
        <v>171.5</v>
      </c>
      <c r="AM182" s="32" t="str">
        <f>IFERROR('σ и σw, МПа'!Z182*$BG$2,"-")</f>
        <v>-</v>
      </c>
      <c r="AN182" s="32" t="str">
        <f>IFERROR('σ и σw, МПа'!AA182*$BG$2,"-")</f>
        <v>-</v>
      </c>
      <c r="AO182" s="32" t="str">
        <f>IFERROR('σ и σw, МПа'!AB182*$BG$2,"-")</f>
        <v>-</v>
      </c>
      <c r="AP182" s="33" t="str">
        <f>IFERROR('σ и σw, МПа'!AC182*$BG$2,"-")</f>
        <v>-</v>
      </c>
      <c r="AQ182" s="31">
        <f>IFERROR('σ и σw, МПа'!Q182*$BH$2,"-")</f>
        <v>355.3</v>
      </c>
      <c r="AR182" s="32">
        <f>IFERROR('σ и σw, МПа'!R182*$BH$2,"-")</f>
        <v>355.3</v>
      </c>
      <c r="AS182" s="32">
        <f>IFERROR('σ и σw, МПа'!S182*$BH$2,"-")</f>
        <v>345.40000000000003</v>
      </c>
      <c r="AT182" s="32">
        <f>IFERROR('σ и σw, МПа'!T182*$BH$2,"-")</f>
        <v>323.40000000000003</v>
      </c>
      <c r="AU182" s="32">
        <f>IFERROR('σ и σw, МПа'!U182*$BH$2,"-")</f>
        <v>302.5</v>
      </c>
      <c r="AV182" s="32">
        <f>IFERROR('σ и σw, МПа'!V182*$BH$2,"-")</f>
        <v>291.5</v>
      </c>
      <c r="AW182" s="32">
        <f>IFERROR('σ и σw, МПа'!W182*$BH$2,"-")</f>
        <v>280.5</v>
      </c>
      <c r="AX182" s="32">
        <f>IFERROR('σ и σw, МПа'!X182*$BH$2,"-")</f>
        <v>280.5</v>
      </c>
      <c r="AY182" s="32">
        <f>IFERROR('σ и σw, МПа'!Y182*$BH$2,"-")</f>
        <v>269.5</v>
      </c>
      <c r="AZ182" s="32" t="str">
        <f>IFERROR('σ и σw, МПа'!Z182*$BH$2,"-")</f>
        <v>-</v>
      </c>
      <c r="BA182" s="32" t="str">
        <f>IFERROR('σ и σw, МПа'!AA182*$BH$2,"-")</f>
        <v>-</v>
      </c>
      <c r="BB182" s="32" t="str">
        <f>IFERROR('σ и σw, МПа'!AB182*$BH$2,"-")</f>
        <v>-</v>
      </c>
      <c r="BC182" s="33" t="str">
        <f>IFERROR('σ и σw, МПа'!AC182*$BH$2,"-")</f>
        <v>-</v>
      </c>
    </row>
    <row r="183" spans="1:55" x14ac:dyDescent="0.25">
      <c r="A183" s="10" t="str">
        <f>INDEX('Обработка исходного'!B:B,ROW($B$3)+4*(ROW($B183)-ROW($B$3)))</f>
        <v>Сталь легированная</v>
      </c>
      <c r="B183" s="47" t="str">
        <f>INDEX('Обработка исходного'!D:D,ROW($B$3)+4*(ROW($B183)-ROW($B$3)))</f>
        <v>10ГН2МФА</v>
      </c>
      <c r="C183" s="27" t="str">
        <f>'Rp0,2, МПа'!C183</f>
        <v>Поковки, листы толщиной до 300 мм</v>
      </c>
      <c r="D183" s="31">
        <f>IFERROR('σ и σw, МПа'!D183*$BE$2,"-")</f>
        <v>290.76923076923072</v>
      </c>
      <c r="E183" s="32">
        <f>IFERROR('σ и σw, МПа'!E183*$BE$2,"-")</f>
        <v>280</v>
      </c>
      <c r="F183" s="32">
        <f>IFERROR('σ и σw, МПа'!F183*$BE$2,"-")</f>
        <v>274.61538461538458</v>
      </c>
      <c r="G183" s="32">
        <f>IFERROR('σ и σw, МПа'!G183*$BE$2,"-")</f>
        <v>274.61538461538458</v>
      </c>
      <c r="H183" s="32">
        <f>IFERROR('σ и σw, МПа'!H183*$BE$2,"-")</f>
        <v>274.61538461538458</v>
      </c>
      <c r="I183" s="32">
        <f>IFERROR('σ и σw, МПа'!I183*$BE$2,"-")</f>
        <v>264.38461538461536</v>
      </c>
      <c r="J183" s="32">
        <f>IFERROR('σ и σw, МПа'!J183*$BE$2,"-")</f>
        <v>264.38461538461536</v>
      </c>
      <c r="K183" s="32">
        <f>IFERROR('σ и σw, МПа'!K183*$BE$2,"-")</f>
        <v>264.38461538461536</v>
      </c>
      <c r="L183" s="32" t="str">
        <f>IFERROR('σ и σw, МПа'!L183*$BE$2,"-")</f>
        <v>-</v>
      </c>
      <c r="M183" s="32" t="str">
        <f>IFERROR('σ и σw, МПа'!M183*$BE$2,"-")</f>
        <v>-</v>
      </c>
      <c r="N183" s="32" t="str">
        <f>IFERROR('σ и σw, МПа'!N183*$BE$2,"-")</f>
        <v>-</v>
      </c>
      <c r="O183" s="32" t="str">
        <f>IFERROR('σ и σw, МПа'!O183*$BE$2,"-")</f>
        <v>-</v>
      </c>
      <c r="P183" s="33" t="str">
        <f>IFERROR('σ и σw, МПа'!P183*$BE$2,"-")</f>
        <v>-</v>
      </c>
      <c r="Q183" s="31">
        <f>IFERROR('σ и σw, МПа'!D183*$BF$2,"-")</f>
        <v>373.84615384615381</v>
      </c>
      <c r="R183" s="32">
        <f>IFERROR('σ и σw, МПа'!E183*$BF$2,"-")</f>
        <v>360</v>
      </c>
      <c r="S183" s="32">
        <f>IFERROR('σ и σw, МПа'!F183*$BF$2,"-")</f>
        <v>353.07692307692309</v>
      </c>
      <c r="T183" s="32">
        <f>IFERROR('σ и σw, МПа'!G183*$BF$2,"-")</f>
        <v>353.07692307692309</v>
      </c>
      <c r="U183" s="32">
        <f>IFERROR('σ и σw, МПа'!H183*$BF$2,"-")</f>
        <v>353.07692307692309</v>
      </c>
      <c r="V183" s="32">
        <f>IFERROR('σ и σw, МПа'!I183*$BF$2,"-")</f>
        <v>339.92307692307691</v>
      </c>
      <c r="W183" s="32">
        <f>IFERROR('σ и σw, МПа'!J183*$BF$2,"-")</f>
        <v>339.92307692307691</v>
      </c>
      <c r="X183" s="32">
        <f>IFERROR('σ и σw, МПа'!K183*$BF$2,"-")</f>
        <v>339.92307692307691</v>
      </c>
      <c r="Y183" s="32" t="str">
        <f>IFERROR('σ и σw, МПа'!L183*$BF$2,"-")</f>
        <v>-</v>
      </c>
      <c r="Z183" s="32" t="str">
        <f>IFERROR('σ и σw, МПа'!M183*$BF$2,"-")</f>
        <v>-</v>
      </c>
      <c r="AA183" s="32" t="str">
        <f>IFERROR('σ и σw, МПа'!N183*$BF$2,"-")</f>
        <v>-</v>
      </c>
      <c r="AB183" s="32" t="str">
        <f>IFERROR('σ и σw, МПа'!O183*$BF$2,"-")</f>
        <v>-</v>
      </c>
      <c r="AC183" s="33" t="str">
        <f>IFERROR('σ и σw, МПа'!P183*$BF$2,"-")</f>
        <v>-</v>
      </c>
      <c r="AD183" s="31">
        <f>IFERROR('σ и σw, МПа'!Q183*$BG$2,"-")</f>
        <v>240.1</v>
      </c>
      <c r="AE183" s="32">
        <f>IFERROR('σ и σw, МПа'!R183*$BG$2,"-")</f>
        <v>233.1</v>
      </c>
      <c r="AF183" s="32">
        <f>IFERROR('σ и σw, МПа'!S183*$BG$2,"-")</f>
        <v>226.1</v>
      </c>
      <c r="AG183" s="32">
        <f>IFERROR('σ и σw, МПа'!T183*$BG$2,"-")</f>
        <v>219.79999999999998</v>
      </c>
      <c r="AH183" s="32">
        <f>IFERROR('σ и σw, МПа'!U183*$BG$2,"-")</f>
        <v>212.79999999999998</v>
      </c>
      <c r="AI183" s="32">
        <f>IFERROR('σ и σw, МПа'!V183*$BG$2,"-")</f>
        <v>212.79999999999998</v>
      </c>
      <c r="AJ183" s="32">
        <f>IFERROR('σ и σw, МПа'!W183*$BG$2,"-")</f>
        <v>212.79999999999998</v>
      </c>
      <c r="AK183" s="32">
        <f>IFERROR('σ и σw, МПа'!X183*$BG$2,"-")</f>
        <v>205.79999999999998</v>
      </c>
      <c r="AL183" s="32" t="str">
        <f>IFERROR('σ и σw, МПа'!Y183*$BG$2,"-")</f>
        <v>-</v>
      </c>
      <c r="AM183" s="32" t="str">
        <f>IFERROR('σ и σw, МПа'!Z183*$BG$2,"-")</f>
        <v>-</v>
      </c>
      <c r="AN183" s="32" t="str">
        <f>IFERROR('σ и σw, МПа'!AA183*$BG$2,"-")</f>
        <v>-</v>
      </c>
      <c r="AO183" s="32" t="str">
        <f>IFERROR('σ и σw, МПа'!AB183*$BG$2,"-")</f>
        <v>-</v>
      </c>
      <c r="AP183" s="33" t="str">
        <f>IFERROR('σ и σw, МПа'!AC183*$BG$2,"-")</f>
        <v>-</v>
      </c>
      <c r="AQ183" s="31">
        <f>IFERROR('σ и σw, МПа'!Q183*$BH$2,"-")</f>
        <v>377.3</v>
      </c>
      <c r="AR183" s="32">
        <f>IFERROR('σ и σw, МПа'!R183*$BH$2,"-")</f>
        <v>366.3</v>
      </c>
      <c r="AS183" s="32">
        <f>IFERROR('σ и σw, МПа'!S183*$BH$2,"-")</f>
        <v>355.3</v>
      </c>
      <c r="AT183" s="32">
        <f>IFERROR('σ и σw, МПа'!T183*$BH$2,"-")</f>
        <v>345.40000000000003</v>
      </c>
      <c r="AU183" s="32">
        <f>IFERROR('σ и σw, МПа'!U183*$BH$2,"-")</f>
        <v>334.40000000000003</v>
      </c>
      <c r="AV183" s="32">
        <f>IFERROR('σ и σw, МПа'!V183*$BH$2,"-")</f>
        <v>334.40000000000003</v>
      </c>
      <c r="AW183" s="32">
        <f>IFERROR('σ и σw, МПа'!W183*$BH$2,"-")</f>
        <v>334.40000000000003</v>
      </c>
      <c r="AX183" s="32">
        <f>IFERROR('σ и σw, МПа'!X183*$BH$2,"-")</f>
        <v>323.40000000000003</v>
      </c>
      <c r="AY183" s="32" t="str">
        <f>IFERROR('σ и σw, МПа'!Y183*$BH$2,"-")</f>
        <v>-</v>
      </c>
      <c r="AZ183" s="32" t="str">
        <f>IFERROR('σ и σw, МПа'!Z183*$BH$2,"-")</f>
        <v>-</v>
      </c>
      <c r="BA183" s="32" t="str">
        <f>IFERROR('σ и σw, МПа'!AA183*$BH$2,"-")</f>
        <v>-</v>
      </c>
      <c r="BB183" s="32" t="str">
        <f>IFERROR('σ и σw, МПа'!AB183*$BH$2,"-")</f>
        <v>-</v>
      </c>
      <c r="BC183" s="33" t="str">
        <f>IFERROR('σ и σw, МПа'!AC183*$BH$2,"-")</f>
        <v>-</v>
      </c>
    </row>
    <row r="184" spans="1:55" x14ac:dyDescent="0.25">
      <c r="A184" s="10" t="str">
        <f>INDEX('Обработка исходного'!B:B,ROW($B$3)+4*(ROW($B184)-ROW($B$3)))</f>
        <v>Сталь легированная</v>
      </c>
      <c r="B184" s="47" t="str">
        <f>INDEX('Обработка исходного'!D:D,ROW($B$3)+4*(ROW($B184)-ROW($B$3)))</f>
        <v>10ГН2МФАЛ</v>
      </c>
      <c r="C184" s="27" t="str">
        <f>'Rp0,2, МПа'!C184</f>
        <v>Отливки</v>
      </c>
      <c r="D184" s="31">
        <f>IFERROR('σ и σw, МПа'!D184*$BE$2,"-")</f>
        <v>290.76923076923072</v>
      </c>
      <c r="E184" s="32">
        <f>IFERROR('σ и σw, МПа'!E184*$BE$2,"-")</f>
        <v>285.38461538461536</v>
      </c>
      <c r="F184" s="32">
        <f>IFERROR('σ и σw, МПа'!F184*$BE$2,"-")</f>
        <v>274.61538461538458</v>
      </c>
      <c r="G184" s="32">
        <f>IFERROR('σ и σw, МПа'!G184*$BE$2,"-")</f>
        <v>274.61538461538458</v>
      </c>
      <c r="H184" s="32">
        <f>IFERROR('σ и σw, МПа'!H184*$BE$2,"-")</f>
        <v>274.61538461538458</v>
      </c>
      <c r="I184" s="32">
        <f>IFERROR('σ и σw, МПа'!I184*$BE$2,"-")</f>
        <v>264.38461538461536</v>
      </c>
      <c r="J184" s="32">
        <f>IFERROR('σ и σw, МПа'!J184*$BE$2,"-")</f>
        <v>264.38461538461536</v>
      </c>
      <c r="K184" s="32">
        <f>IFERROR('σ и σw, МПа'!K184*$BE$2,"-")</f>
        <v>264.38461538461536</v>
      </c>
      <c r="L184" s="32" t="str">
        <f>IFERROR('σ и σw, МПа'!L184*$BE$2,"-")</f>
        <v>-</v>
      </c>
      <c r="M184" s="32" t="str">
        <f>IFERROR('σ и σw, МПа'!M184*$BE$2,"-")</f>
        <v>-</v>
      </c>
      <c r="N184" s="32" t="str">
        <f>IFERROR('σ и σw, МПа'!N184*$BE$2,"-")</f>
        <v>-</v>
      </c>
      <c r="O184" s="32" t="str">
        <f>IFERROR('σ и σw, МПа'!O184*$BE$2,"-")</f>
        <v>-</v>
      </c>
      <c r="P184" s="33" t="str">
        <f>IFERROR('σ и σw, МПа'!P184*$BE$2,"-")</f>
        <v>-</v>
      </c>
      <c r="Q184" s="31">
        <f>IFERROR('σ и σw, МПа'!D184*$BF$2,"-")</f>
        <v>373.84615384615381</v>
      </c>
      <c r="R184" s="32">
        <f>IFERROR('σ и σw, МПа'!E184*$BF$2,"-")</f>
        <v>366.92307692307691</v>
      </c>
      <c r="S184" s="32">
        <f>IFERROR('σ и σw, МПа'!F184*$BF$2,"-")</f>
        <v>353.07692307692309</v>
      </c>
      <c r="T184" s="32">
        <f>IFERROR('σ и σw, МПа'!G184*$BF$2,"-")</f>
        <v>353.07692307692309</v>
      </c>
      <c r="U184" s="32">
        <f>IFERROR('σ и σw, МПа'!H184*$BF$2,"-")</f>
        <v>353.07692307692309</v>
      </c>
      <c r="V184" s="32">
        <f>IFERROR('σ и σw, МПа'!I184*$BF$2,"-")</f>
        <v>339.92307692307691</v>
      </c>
      <c r="W184" s="32">
        <f>IFERROR('σ и σw, МПа'!J184*$BF$2,"-")</f>
        <v>339.92307692307691</v>
      </c>
      <c r="X184" s="32">
        <f>IFERROR('σ и σw, МПа'!K184*$BF$2,"-")</f>
        <v>339.92307692307691</v>
      </c>
      <c r="Y184" s="32" t="str">
        <f>IFERROR('σ и σw, МПа'!L184*$BF$2,"-")</f>
        <v>-</v>
      </c>
      <c r="Z184" s="32" t="str">
        <f>IFERROR('σ и σw, МПа'!M184*$BF$2,"-")</f>
        <v>-</v>
      </c>
      <c r="AA184" s="32" t="str">
        <f>IFERROR('σ и σw, МПа'!N184*$BF$2,"-")</f>
        <v>-</v>
      </c>
      <c r="AB184" s="32" t="str">
        <f>IFERROR('σ и σw, МПа'!O184*$BF$2,"-")</f>
        <v>-</v>
      </c>
      <c r="AC184" s="33" t="str">
        <f>IFERROR('σ и σw, МПа'!P184*$BF$2,"-")</f>
        <v>-</v>
      </c>
      <c r="AD184" s="31">
        <f>IFERROR('σ и σw, МПа'!Q184*$BG$2,"-")</f>
        <v>240.1</v>
      </c>
      <c r="AE184" s="32">
        <f>IFERROR('σ и σw, МПа'!R184*$BG$2,"-")</f>
        <v>233.1</v>
      </c>
      <c r="AF184" s="32">
        <f>IFERROR('σ и σw, МПа'!S184*$BG$2,"-")</f>
        <v>226.1</v>
      </c>
      <c r="AG184" s="32">
        <f>IFERROR('σ и σw, МПа'!T184*$BG$2,"-")</f>
        <v>219.79999999999998</v>
      </c>
      <c r="AH184" s="32">
        <f>IFERROR('σ и σw, МПа'!U184*$BG$2,"-")</f>
        <v>212.79999999999998</v>
      </c>
      <c r="AI184" s="32">
        <f>IFERROR('σ и σw, МПа'!V184*$BG$2,"-")</f>
        <v>212.79999999999998</v>
      </c>
      <c r="AJ184" s="32">
        <f>IFERROR('σ и σw, МПа'!W184*$BG$2,"-")</f>
        <v>212.79999999999998</v>
      </c>
      <c r="AK184" s="32">
        <f>IFERROR('σ и σw, МПа'!X184*$BG$2,"-")</f>
        <v>205.79999999999998</v>
      </c>
      <c r="AL184" s="32" t="str">
        <f>IFERROR('σ и σw, МПа'!Y184*$BG$2,"-")</f>
        <v>-</v>
      </c>
      <c r="AM184" s="32" t="str">
        <f>IFERROR('σ и σw, МПа'!Z184*$BG$2,"-")</f>
        <v>-</v>
      </c>
      <c r="AN184" s="32" t="str">
        <f>IFERROR('σ и σw, МПа'!AA184*$BG$2,"-")</f>
        <v>-</v>
      </c>
      <c r="AO184" s="32" t="str">
        <f>IFERROR('σ и σw, МПа'!AB184*$BG$2,"-")</f>
        <v>-</v>
      </c>
      <c r="AP184" s="33" t="str">
        <f>IFERROR('σ и σw, МПа'!AC184*$BG$2,"-")</f>
        <v>-</v>
      </c>
      <c r="AQ184" s="31">
        <f>IFERROR('σ и σw, МПа'!Q184*$BH$2,"-")</f>
        <v>377.3</v>
      </c>
      <c r="AR184" s="32">
        <f>IFERROR('σ и σw, МПа'!R184*$BH$2,"-")</f>
        <v>366.3</v>
      </c>
      <c r="AS184" s="32">
        <f>IFERROR('σ и σw, МПа'!S184*$BH$2,"-")</f>
        <v>355.3</v>
      </c>
      <c r="AT184" s="32">
        <f>IFERROR('σ и σw, МПа'!T184*$BH$2,"-")</f>
        <v>345.40000000000003</v>
      </c>
      <c r="AU184" s="32">
        <f>IFERROR('σ и σw, МПа'!U184*$BH$2,"-")</f>
        <v>334.40000000000003</v>
      </c>
      <c r="AV184" s="32">
        <f>IFERROR('σ и σw, МПа'!V184*$BH$2,"-")</f>
        <v>334.40000000000003</v>
      </c>
      <c r="AW184" s="32">
        <f>IFERROR('σ и σw, МПа'!W184*$BH$2,"-")</f>
        <v>334.40000000000003</v>
      </c>
      <c r="AX184" s="32">
        <f>IFERROR('σ и σw, МПа'!X184*$BH$2,"-")</f>
        <v>323.40000000000003</v>
      </c>
      <c r="AY184" s="32" t="str">
        <f>IFERROR('σ и σw, МПа'!Y184*$BH$2,"-")</f>
        <v>-</v>
      </c>
      <c r="AZ184" s="32" t="str">
        <f>IFERROR('σ и σw, МПа'!Z184*$BH$2,"-")</f>
        <v>-</v>
      </c>
      <c r="BA184" s="32" t="str">
        <f>IFERROR('σ и σw, МПа'!AA184*$BH$2,"-")</f>
        <v>-</v>
      </c>
      <c r="BB184" s="32" t="str">
        <f>IFERROR('σ и σw, МПа'!AB184*$BH$2,"-")</f>
        <v>-</v>
      </c>
      <c r="BC184" s="33" t="str">
        <f>IFERROR('σ и σw, МПа'!AC184*$BH$2,"-")</f>
        <v>-</v>
      </c>
    </row>
    <row r="185" spans="1:55" ht="25.5" x14ac:dyDescent="0.25">
      <c r="A185" s="10" t="str">
        <f>INDEX('Обработка исходного'!B:B,ROW($B$3)+4*(ROW($B185)-ROW($B$3)))</f>
        <v>Сталь легированная хромомолибденованадиевая</v>
      </c>
      <c r="B185" s="47" t="str">
        <f>INDEX('Обработка исходного'!D:D,ROW($B$3)+4*(ROW($B185)-ROW($B$3)))</f>
        <v>12Х1МФ</v>
      </c>
      <c r="C185" s="27" t="str">
        <f>'Rp0,2, МПа'!C185</f>
        <v>Горячекатаная сталь толщиной или диаметром до 90 мм</v>
      </c>
      <c r="D185" s="31">
        <f>IFERROR('σ и σw, МПа'!D185*$BE$2,"-")</f>
        <v>237.99999999999997</v>
      </c>
      <c r="E185" s="32">
        <f>IFERROR('σ и σw, МПа'!E185*$BE$2,"-")</f>
        <v>237.99999999999997</v>
      </c>
      <c r="F185" s="32">
        <f>IFERROR('σ и σw, МПа'!F185*$BE$2,"-")</f>
        <v>237.99999999999997</v>
      </c>
      <c r="G185" s="32">
        <f>IFERROR('σ и σw, МПа'!G185*$BE$2,"-")</f>
        <v>237.99999999999997</v>
      </c>
      <c r="H185" s="32">
        <f>IFERROR('σ и σw, МПа'!H185*$BE$2,"-")</f>
        <v>237.99999999999997</v>
      </c>
      <c r="I185" s="32">
        <f>IFERROR('σ и σw, МПа'!I185*$BE$2,"-")</f>
        <v>228.66666666666666</v>
      </c>
      <c r="J185" s="32">
        <f>IFERROR('σ и σw, МПа'!J185*$BE$2,"-")</f>
        <v>219.33333333333331</v>
      </c>
      <c r="K185" s="32">
        <f>IFERROR('σ и σw, МПа'!K185*$BE$2,"-")</f>
        <v>210.93333333333331</v>
      </c>
      <c r="L185" s="32">
        <f>IFERROR('σ и σw, МПа'!L185*$BE$2,"-")</f>
        <v>192.26666666666668</v>
      </c>
      <c r="M185" s="32">
        <f>IFERROR('σ и σw, МПа'!M185*$BE$2,"-")</f>
        <v>192.26666666666668</v>
      </c>
      <c r="N185" s="32">
        <f>IFERROR('σ и σw, МПа'!N185*$BE$2,"-")</f>
        <v>165.2</v>
      </c>
      <c r="O185" s="32" t="str">
        <f>IFERROR('σ и σw, МПа'!O185*$BE$2,"-")</f>
        <v>-</v>
      </c>
      <c r="P185" s="33" t="str">
        <f>IFERROR('σ и σw, МПа'!P185*$BE$2,"-")</f>
        <v>-</v>
      </c>
      <c r="Q185" s="31">
        <f>IFERROR('σ и σw, МПа'!D185*$BF$2,"-")</f>
        <v>306</v>
      </c>
      <c r="R185" s="32">
        <f>IFERROR('σ и σw, МПа'!E185*$BF$2,"-")</f>
        <v>306</v>
      </c>
      <c r="S185" s="32">
        <f>IFERROR('σ и σw, МПа'!F185*$BF$2,"-")</f>
        <v>306</v>
      </c>
      <c r="T185" s="32">
        <f>IFERROR('σ и σw, МПа'!G185*$BF$2,"-")</f>
        <v>306</v>
      </c>
      <c r="U185" s="32">
        <f>IFERROR('σ и σw, МПа'!H185*$BF$2,"-")</f>
        <v>306</v>
      </c>
      <c r="V185" s="32">
        <f>IFERROR('σ и σw, МПа'!I185*$BF$2,"-")</f>
        <v>294</v>
      </c>
      <c r="W185" s="32">
        <f>IFERROR('σ и σw, МПа'!J185*$BF$2,"-")</f>
        <v>282</v>
      </c>
      <c r="X185" s="32">
        <f>IFERROR('σ и σw, МПа'!K185*$BF$2,"-")</f>
        <v>271.2</v>
      </c>
      <c r="Y185" s="32">
        <f>IFERROR('σ и σw, МПа'!L185*$BF$2,"-")</f>
        <v>247.20000000000002</v>
      </c>
      <c r="Z185" s="32">
        <f>IFERROR('σ и σw, МПа'!M185*$BF$2,"-")</f>
        <v>247.20000000000002</v>
      </c>
      <c r="AA185" s="32">
        <f>IFERROR('σ и σw, МПа'!N185*$BF$2,"-")</f>
        <v>212.4</v>
      </c>
      <c r="AB185" s="32" t="str">
        <f>IFERROR('σ и σw, МПа'!O185*$BF$2,"-")</f>
        <v>-</v>
      </c>
      <c r="AC185" s="33" t="str">
        <f>IFERROR('σ и σw, МПа'!P185*$BF$2,"-")</f>
        <v>-</v>
      </c>
      <c r="AD185" s="31">
        <f>IFERROR('σ и σw, МПа'!Q185*$BG$2,"-")</f>
        <v>178.5</v>
      </c>
      <c r="AE185" s="32">
        <f>IFERROR('σ и σw, МПа'!R185*$BG$2,"-")</f>
        <v>178.5</v>
      </c>
      <c r="AF185" s="32">
        <f>IFERROR('σ и σw, МПа'!S185*$BG$2,"-")</f>
        <v>178.5</v>
      </c>
      <c r="AG185" s="32">
        <f>IFERROR('σ и σw, МПа'!T185*$BG$2,"-")</f>
        <v>178.5</v>
      </c>
      <c r="AH185" s="32">
        <f>IFERROR('σ и σw, МПа'!U185*$BG$2,"-")</f>
        <v>178.5</v>
      </c>
      <c r="AI185" s="32">
        <f>IFERROR('σ и σw, МПа'!V185*$BG$2,"-")</f>
        <v>171.5</v>
      </c>
      <c r="AJ185" s="32">
        <f>IFERROR('σ и σw, МПа'!W185*$BG$2,"-")</f>
        <v>164.5</v>
      </c>
      <c r="AK185" s="32">
        <f>IFERROR('σ и σw, МПа'!X185*$BG$2,"-")</f>
        <v>158.19999999999999</v>
      </c>
      <c r="AL185" s="32">
        <f>IFERROR('σ и σw, МПа'!Y185*$BG$2,"-")</f>
        <v>144.19999999999999</v>
      </c>
      <c r="AM185" s="32">
        <f>IFERROR('σ и σw, МПа'!Z185*$BG$2,"-")</f>
        <v>144.19999999999999</v>
      </c>
      <c r="AN185" s="32">
        <f>IFERROR('σ и σw, МПа'!AA185*$BG$2,"-")</f>
        <v>123.89999999999999</v>
      </c>
      <c r="AO185" s="32" t="str">
        <f>IFERROR('σ и σw, МПа'!AB185*$BG$2,"-")</f>
        <v>-</v>
      </c>
      <c r="AP185" s="33" t="str">
        <f>IFERROR('σ и σw, МПа'!AC185*$BG$2,"-")</f>
        <v>-</v>
      </c>
      <c r="AQ185" s="31">
        <f>IFERROR('σ и σw, МПа'!Q185*$BH$2,"-")</f>
        <v>280.5</v>
      </c>
      <c r="AR185" s="32">
        <f>IFERROR('σ и σw, МПа'!R185*$BH$2,"-")</f>
        <v>280.5</v>
      </c>
      <c r="AS185" s="32">
        <f>IFERROR('σ и σw, МПа'!S185*$BH$2,"-")</f>
        <v>280.5</v>
      </c>
      <c r="AT185" s="32">
        <f>IFERROR('σ и σw, МПа'!T185*$BH$2,"-")</f>
        <v>280.5</v>
      </c>
      <c r="AU185" s="32">
        <f>IFERROR('σ и σw, МПа'!U185*$BH$2,"-")</f>
        <v>280.5</v>
      </c>
      <c r="AV185" s="32">
        <f>IFERROR('σ и σw, МПа'!V185*$BH$2,"-")</f>
        <v>269.5</v>
      </c>
      <c r="AW185" s="32">
        <f>IFERROR('σ и σw, МПа'!W185*$BH$2,"-")</f>
        <v>258.5</v>
      </c>
      <c r="AX185" s="32">
        <f>IFERROR('σ и σw, МПа'!X185*$BH$2,"-")</f>
        <v>248.60000000000002</v>
      </c>
      <c r="AY185" s="32">
        <f>IFERROR('σ и σw, МПа'!Y185*$BH$2,"-")</f>
        <v>226.60000000000002</v>
      </c>
      <c r="AZ185" s="32">
        <f>IFERROR('σ и σw, МПа'!Z185*$BH$2,"-")</f>
        <v>226.60000000000002</v>
      </c>
      <c r="BA185" s="32">
        <f>IFERROR('σ и σw, МПа'!AA185*$BH$2,"-")</f>
        <v>194.70000000000002</v>
      </c>
      <c r="BB185" s="32" t="str">
        <f>IFERROR('σ и σw, МПа'!AB185*$BH$2,"-")</f>
        <v>-</v>
      </c>
      <c r="BC185" s="33" t="str">
        <f>IFERROR('σ и σw, МПа'!AC185*$BH$2,"-")</f>
        <v>-</v>
      </c>
    </row>
    <row r="186" spans="1:55" ht="25.5" x14ac:dyDescent="0.25">
      <c r="A186" s="10" t="str">
        <f>INDEX('Обработка исходного'!B:B,ROW($B$3)+4*(ROW($B186)-ROW($B$3)))</f>
        <v>Сталь легированная хромомолибденованадиевая</v>
      </c>
      <c r="B186" s="47" t="str">
        <f>INDEX('Обработка исходного'!D:D,ROW($B$3)+4*(ROW($B186)-ROW($B$3)))</f>
        <v>12Х1МФ</v>
      </c>
      <c r="C186" s="27" t="str">
        <f>'Rp0,2, МПа'!C186</f>
        <v>Горячекатаная сталь толщиной или диаметром от 90 до 150 мм</v>
      </c>
      <c r="D186" s="31">
        <f>IFERROR('σ и σw, МПа'!D186*$BE$2,"-")</f>
        <v>237.99999999999997</v>
      </c>
      <c r="E186" s="32">
        <f>IFERROR('σ и σw, МПа'!E186*$BE$2,"-")</f>
        <v>237.99999999999997</v>
      </c>
      <c r="F186" s="32">
        <f>IFERROR('σ и σw, МПа'!F186*$BE$2,"-")</f>
        <v>237.99999999999997</v>
      </c>
      <c r="G186" s="32">
        <f>IFERROR('σ и σw, МПа'!G186*$BE$2,"-")</f>
        <v>237.99999999999997</v>
      </c>
      <c r="H186" s="32">
        <f>IFERROR('σ и σw, МПа'!H186*$BE$2,"-")</f>
        <v>237.99999999999997</v>
      </c>
      <c r="I186" s="32">
        <f>IFERROR('σ и σw, МПа'!I186*$BE$2,"-")</f>
        <v>228.66666666666666</v>
      </c>
      <c r="J186" s="32">
        <f>IFERROR('σ и σw, МПа'!J186*$BE$2,"-")</f>
        <v>219.33333333333331</v>
      </c>
      <c r="K186" s="32">
        <f>IFERROR('σ и σw, МПа'!K186*$BE$2,"-")</f>
        <v>210.93333333333331</v>
      </c>
      <c r="L186" s="32">
        <f>IFERROR('σ и σw, МПа'!L186*$BE$2,"-")</f>
        <v>192.26666666666668</v>
      </c>
      <c r="M186" s="32">
        <f>IFERROR('σ и σw, МПа'!M186*$BE$2,"-")</f>
        <v>192.26666666666668</v>
      </c>
      <c r="N186" s="32">
        <f>IFERROR('σ и σw, МПа'!N186*$BE$2,"-")</f>
        <v>165.2</v>
      </c>
      <c r="O186" s="32" t="str">
        <f>IFERROR('σ и σw, МПа'!O186*$BE$2,"-")</f>
        <v>-</v>
      </c>
      <c r="P186" s="33" t="str">
        <f>IFERROR('σ и σw, МПа'!P186*$BE$2,"-")</f>
        <v>-</v>
      </c>
      <c r="Q186" s="31">
        <f>IFERROR('σ и σw, МПа'!D186*$BF$2,"-")</f>
        <v>306</v>
      </c>
      <c r="R186" s="32">
        <f>IFERROR('σ и σw, МПа'!E186*$BF$2,"-")</f>
        <v>306</v>
      </c>
      <c r="S186" s="32">
        <f>IFERROR('σ и σw, МПа'!F186*$BF$2,"-")</f>
        <v>306</v>
      </c>
      <c r="T186" s="32">
        <f>IFERROR('σ и σw, МПа'!G186*$BF$2,"-")</f>
        <v>306</v>
      </c>
      <c r="U186" s="32">
        <f>IFERROR('σ и σw, МПа'!H186*$BF$2,"-")</f>
        <v>306</v>
      </c>
      <c r="V186" s="32">
        <f>IFERROR('σ и σw, МПа'!I186*$BF$2,"-")</f>
        <v>294</v>
      </c>
      <c r="W186" s="32">
        <f>IFERROR('σ и σw, МПа'!J186*$BF$2,"-")</f>
        <v>282</v>
      </c>
      <c r="X186" s="32">
        <f>IFERROR('σ и σw, МПа'!K186*$BF$2,"-")</f>
        <v>271.2</v>
      </c>
      <c r="Y186" s="32">
        <f>IFERROR('σ и σw, МПа'!L186*$BF$2,"-")</f>
        <v>247.20000000000002</v>
      </c>
      <c r="Z186" s="32">
        <f>IFERROR('σ и σw, МПа'!M186*$BF$2,"-")</f>
        <v>247.20000000000002</v>
      </c>
      <c r="AA186" s="32">
        <f>IFERROR('σ и σw, МПа'!N186*$BF$2,"-")</f>
        <v>212.4</v>
      </c>
      <c r="AB186" s="32" t="str">
        <f>IFERROR('σ и σw, МПа'!O186*$BF$2,"-")</f>
        <v>-</v>
      </c>
      <c r="AC186" s="33" t="str">
        <f>IFERROR('σ и σw, МПа'!P186*$BF$2,"-")</f>
        <v>-</v>
      </c>
      <c r="AD186" s="31">
        <f>IFERROR('σ и σw, МПа'!Q186*$BG$2,"-")</f>
        <v>178.5</v>
      </c>
      <c r="AE186" s="32">
        <f>IFERROR('σ и σw, МПа'!R186*$BG$2,"-")</f>
        <v>178.5</v>
      </c>
      <c r="AF186" s="32">
        <f>IFERROR('σ и σw, МПа'!S186*$BG$2,"-")</f>
        <v>178.5</v>
      </c>
      <c r="AG186" s="32">
        <f>IFERROR('σ и σw, МПа'!T186*$BG$2,"-")</f>
        <v>178.5</v>
      </c>
      <c r="AH186" s="32">
        <f>IFERROR('σ и σw, МПа'!U186*$BG$2,"-")</f>
        <v>178.5</v>
      </c>
      <c r="AI186" s="32">
        <f>IFERROR('σ и σw, МПа'!V186*$BG$2,"-")</f>
        <v>171.5</v>
      </c>
      <c r="AJ186" s="32">
        <f>IFERROR('σ и σw, МПа'!W186*$BG$2,"-")</f>
        <v>164.5</v>
      </c>
      <c r="AK186" s="32">
        <f>IFERROR('σ и σw, МПа'!X186*$BG$2,"-")</f>
        <v>158.19999999999999</v>
      </c>
      <c r="AL186" s="32">
        <f>IFERROR('σ и σw, МПа'!Y186*$BG$2,"-")</f>
        <v>144.19999999999999</v>
      </c>
      <c r="AM186" s="32">
        <f>IFERROR('σ и σw, МПа'!Z186*$BG$2,"-")</f>
        <v>144.19999999999999</v>
      </c>
      <c r="AN186" s="32">
        <f>IFERROR('σ и σw, МПа'!AA186*$BG$2,"-")</f>
        <v>123.89999999999999</v>
      </c>
      <c r="AO186" s="32" t="str">
        <f>IFERROR('σ и σw, МПа'!AB186*$BG$2,"-")</f>
        <v>-</v>
      </c>
      <c r="AP186" s="33" t="str">
        <f>IFERROR('σ и σw, МПа'!AC186*$BG$2,"-")</f>
        <v>-</v>
      </c>
      <c r="AQ186" s="31">
        <f>IFERROR('σ и σw, МПа'!Q186*$BH$2,"-")</f>
        <v>280.5</v>
      </c>
      <c r="AR186" s="32">
        <f>IFERROR('σ и σw, МПа'!R186*$BH$2,"-")</f>
        <v>280.5</v>
      </c>
      <c r="AS186" s="32">
        <f>IFERROR('σ и σw, МПа'!S186*$BH$2,"-")</f>
        <v>280.5</v>
      </c>
      <c r="AT186" s="32">
        <f>IFERROR('σ и σw, МПа'!T186*$BH$2,"-")</f>
        <v>280.5</v>
      </c>
      <c r="AU186" s="32">
        <f>IFERROR('σ и σw, МПа'!U186*$BH$2,"-")</f>
        <v>280.5</v>
      </c>
      <c r="AV186" s="32">
        <f>IFERROR('σ и σw, МПа'!V186*$BH$2,"-")</f>
        <v>269.5</v>
      </c>
      <c r="AW186" s="32">
        <f>IFERROR('σ и σw, МПа'!W186*$BH$2,"-")</f>
        <v>258.5</v>
      </c>
      <c r="AX186" s="32">
        <f>IFERROR('σ и σw, МПа'!X186*$BH$2,"-")</f>
        <v>248.60000000000002</v>
      </c>
      <c r="AY186" s="32">
        <f>IFERROR('σ и σw, МПа'!Y186*$BH$2,"-")</f>
        <v>226.60000000000002</v>
      </c>
      <c r="AZ186" s="32">
        <f>IFERROR('σ и σw, МПа'!Z186*$BH$2,"-")</f>
        <v>226.60000000000002</v>
      </c>
      <c r="BA186" s="32">
        <f>IFERROR('σ и σw, МПа'!AA186*$BH$2,"-")</f>
        <v>194.70000000000002</v>
      </c>
      <c r="BB186" s="32" t="str">
        <f>IFERROR('σ и σw, МПа'!AB186*$BH$2,"-")</f>
        <v>-</v>
      </c>
      <c r="BC186" s="33" t="str">
        <f>IFERROR('σ и σw, МПа'!AC186*$BH$2,"-")</f>
        <v>-</v>
      </c>
    </row>
    <row r="187" spans="1:55" ht="25.5" x14ac:dyDescent="0.25">
      <c r="A187" s="10" t="str">
        <f>INDEX('Обработка исходного'!B:B,ROW($B$3)+4*(ROW($B187)-ROW($B$3)))</f>
        <v>Сталь легированная хромомолибденованадиевая</v>
      </c>
      <c r="B187" s="47" t="str">
        <f>INDEX('Обработка исходного'!D:D,ROW($B$3)+4*(ROW($B187)-ROW($B$3)))</f>
        <v>12Х1МФ</v>
      </c>
      <c r="C187" s="27" t="str">
        <f>'Rp0,2, МПа'!C187</f>
        <v>Горячекатаная сталь толщиной или диаметром от 150 до 200 мм</v>
      </c>
      <c r="D187" s="31">
        <f>IFERROR('σ и σw, МПа'!D187*$BE$2,"-")</f>
        <v>237.99999999999997</v>
      </c>
      <c r="E187" s="32">
        <f>IFERROR('σ и σw, МПа'!E187*$BE$2,"-")</f>
        <v>237.99999999999997</v>
      </c>
      <c r="F187" s="32">
        <f>IFERROR('σ и σw, МПа'!F187*$BE$2,"-")</f>
        <v>237.99999999999997</v>
      </c>
      <c r="G187" s="32">
        <f>IFERROR('σ и σw, МПа'!G187*$BE$2,"-")</f>
        <v>237.99999999999997</v>
      </c>
      <c r="H187" s="32">
        <f>IFERROR('σ и σw, МПа'!H187*$BE$2,"-")</f>
        <v>237.99999999999997</v>
      </c>
      <c r="I187" s="32">
        <f>IFERROR('σ и σw, МПа'!I187*$BE$2,"-")</f>
        <v>228.66666666666666</v>
      </c>
      <c r="J187" s="32">
        <f>IFERROR('σ и σw, МПа'!J187*$BE$2,"-")</f>
        <v>219.33333333333331</v>
      </c>
      <c r="K187" s="32">
        <f>IFERROR('σ и σw, МПа'!K187*$BE$2,"-")</f>
        <v>210.93333333333331</v>
      </c>
      <c r="L187" s="32">
        <f>IFERROR('σ и σw, МПа'!L187*$BE$2,"-")</f>
        <v>192.26666666666668</v>
      </c>
      <c r="M187" s="32">
        <f>IFERROR('σ и σw, МПа'!M187*$BE$2,"-")</f>
        <v>192.26666666666668</v>
      </c>
      <c r="N187" s="32">
        <f>IFERROR('σ и σw, МПа'!N187*$BE$2,"-")</f>
        <v>165.2</v>
      </c>
      <c r="O187" s="32" t="str">
        <f>IFERROR('σ и σw, МПа'!O187*$BE$2,"-")</f>
        <v>-</v>
      </c>
      <c r="P187" s="33" t="str">
        <f>IFERROR('σ и σw, МПа'!P187*$BE$2,"-")</f>
        <v>-</v>
      </c>
      <c r="Q187" s="31">
        <f>IFERROR('σ и σw, МПа'!D187*$BF$2,"-")</f>
        <v>306</v>
      </c>
      <c r="R187" s="32">
        <f>IFERROR('σ и σw, МПа'!E187*$BF$2,"-")</f>
        <v>306</v>
      </c>
      <c r="S187" s="32">
        <f>IFERROR('σ и σw, МПа'!F187*$BF$2,"-")</f>
        <v>306</v>
      </c>
      <c r="T187" s="32">
        <f>IFERROR('σ и σw, МПа'!G187*$BF$2,"-")</f>
        <v>306</v>
      </c>
      <c r="U187" s="32">
        <f>IFERROR('σ и σw, МПа'!H187*$BF$2,"-")</f>
        <v>306</v>
      </c>
      <c r="V187" s="32">
        <f>IFERROR('σ и σw, МПа'!I187*$BF$2,"-")</f>
        <v>294</v>
      </c>
      <c r="W187" s="32">
        <f>IFERROR('σ и σw, МПа'!J187*$BF$2,"-")</f>
        <v>282</v>
      </c>
      <c r="X187" s="32">
        <f>IFERROR('σ и σw, МПа'!K187*$BF$2,"-")</f>
        <v>271.2</v>
      </c>
      <c r="Y187" s="32">
        <f>IFERROR('σ и σw, МПа'!L187*$BF$2,"-")</f>
        <v>247.20000000000002</v>
      </c>
      <c r="Z187" s="32">
        <f>IFERROR('σ и σw, МПа'!M187*$BF$2,"-")</f>
        <v>247.20000000000002</v>
      </c>
      <c r="AA187" s="32">
        <f>IFERROR('σ и σw, МПа'!N187*$BF$2,"-")</f>
        <v>212.4</v>
      </c>
      <c r="AB187" s="32" t="str">
        <f>IFERROR('σ и σw, МПа'!O187*$BF$2,"-")</f>
        <v>-</v>
      </c>
      <c r="AC187" s="33" t="str">
        <f>IFERROR('σ и σw, МПа'!P187*$BF$2,"-")</f>
        <v>-</v>
      </c>
      <c r="AD187" s="31">
        <f>IFERROR('σ и σw, МПа'!Q187*$BG$2,"-")</f>
        <v>178.5</v>
      </c>
      <c r="AE187" s="32">
        <f>IFERROR('σ и σw, МПа'!R187*$BG$2,"-")</f>
        <v>178.5</v>
      </c>
      <c r="AF187" s="32">
        <f>IFERROR('σ и σw, МПа'!S187*$BG$2,"-")</f>
        <v>178.5</v>
      </c>
      <c r="AG187" s="32">
        <f>IFERROR('σ и σw, МПа'!T187*$BG$2,"-")</f>
        <v>178.5</v>
      </c>
      <c r="AH187" s="32">
        <f>IFERROR('σ и σw, МПа'!U187*$BG$2,"-")</f>
        <v>178.5</v>
      </c>
      <c r="AI187" s="32">
        <f>IFERROR('σ и σw, МПа'!V187*$BG$2,"-")</f>
        <v>171.5</v>
      </c>
      <c r="AJ187" s="32">
        <f>IFERROR('σ и σw, МПа'!W187*$BG$2,"-")</f>
        <v>164.5</v>
      </c>
      <c r="AK187" s="32">
        <f>IFERROR('σ и σw, МПа'!X187*$BG$2,"-")</f>
        <v>158.19999999999999</v>
      </c>
      <c r="AL187" s="32">
        <f>IFERROR('σ и σw, МПа'!Y187*$BG$2,"-")</f>
        <v>144.19999999999999</v>
      </c>
      <c r="AM187" s="32">
        <f>IFERROR('σ и σw, МПа'!Z187*$BG$2,"-")</f>
        <v>144.19999999999999</v>
      </c>
      <c r="AN187" s="32">
        <f>IFERROR('σ и σw, МПа'!AA187*$BG$2,"-")</f>
        <v>123.89999999999999</v>
      </c>
      <c r="AO187" s="32" t="str">
        <f>IFERROR('σ и σw, МПа'!AB187*$BG$2,"-")</f>
        <v>-</v>
      </c>
      <c r="AP187" s="33" t="str">
        <f>IFERROR('σ и σw, МПа'!AC187*$BG$2,"-")</f>
        <v>-</v>
      </c>
      <c r="AQ187" s="31">
        <f>IFERROR('σ и σw, МПа'!Q187*$BH$2,"-")</f>
        <v>280.5</v>
      </c>
      <c r="AR187" s="32">
        <f>IFERROR('σ и σw, МПа'!R187*$BH$2,"-")</f>
        <v>280.5</v>
      </c>
      <c r="AS187" s="32">
        <f>IFERROR('σ и σw, МПа'!S187*$BH$2,"-")</f>
        <v>280.5</v>
      </c>
      <c r="AT187" s="32">
        <f>IFERROR('σ и σw, МПа'!T187*$BH$2,"-")</f>
        <v>280.5</v>
      </c>
      <c r="AU187" s="32">
        <f>IFERROR('σ и σw, МПа'!U187*$BH$2,"-")</f>
        <v>280.5</v>
      </c>
      <c r="AV187" s="32">
        <f>IFERROR('σ и σw, МПа'!V187*$BH$2,"-")</f>
        <v>269.5</v>
      </c>
      <c r="AW187" s="32">
        <f>IFERROR('σ и σw, МПа'!W187*$BH$2,"-")</f>
        <v>258.5</v>
      </c>
      <c r="AX187" s="32">
        <f>IFERROR('σ и σw, МПа'!X187*$BH$2,"-")</f>
        <v>248.60000000000002</v>
      </c>
      <c r="AY187" s="32">
        <f>IFERROR('σ и σw, МПа'!Y187*$BH$2,"-")</f>
        <v>226.60000000000002</v>
      </c>
      <c r="AZ187" s="32">
        <f>IFERROR('σ и σw, МПа'!Z187*$BH$2,"-")</f>
        <v>226.60000000000002</v>
      </c>
      <c r="BA187" s="32">
        <f>IFERROR('σ и σw, МПа'!AA187*$BH$2,"-")</f>
        <v>194.70000000000002</v>
      </c>
      <c r="BB187" s="32" t="str">
        <f>IFERROR('σ и σw, МПа'!AB187*$BH$2,"-")</f>
        <v>-</v>
      </c>
      <c r="BC187" s="33" t="str">
        <f>IFERROR('σ и σw, МПа'!AC187*$BH$2,"-")</f>
        <v>-</v>
      </c>
    </row>
    <row r="188" spans="1:55" ht="25.5" x14ac:dyDescent="0.25">
      <c r="A188" s="10" t="str">
        <f>INDEX('Обработка исходного'!B:B,ROW($B$3)+4*(ROW($B188)-ROW($B$3)))</f>
        <v>Сталь легированная хромомолибденованадиевая</v>
      </c>
      <c r="B188" s="47" t="str">
        <f>INDEX('Обработка исходного'!D:D,ROW($B$3)+4*(ROW($B188)-ROW($B$3)))</f>
        <v>12Х1МФ</v>
      </c>
      <c r="C188" s="27" t="str">
        <f>'Rp0,2, МПа'!C188</f>
        <v>Поковки толщиной от 100 до 300 мм, КП195*</v>
      </c>
      <c r="D188" s="31">
        <f>IFERROR('σ и σw, МПа'!D188*$BE$2,"-")</f>
        <v>182</v>
      </c>
      <c r="E188" s="32">
        <f>IFERROR('σ и σw, МПа'!E188*$BE$2,"-")</f>
        <v>182</v>
      </c>
      <c r="F188" s="32">
        <f>IFERROR('σ и σw, МПа'!F188*$BE$2,"-")</f>
        <v>182</v>
      </c>
      <c r="G188" s="32">
        <f>IFERROR('σ и σw, МПа'!G188*$BE$2,"-")</f>
        <v>182</v>
      </c>
      <c r="H188" s="32">
        <f>IFERROR('σ и σw, МПа'!H188*$BE$2,"-")</f>
        <v>182</v>
      </c>
      <c r="I188" s="32">
        <f>IFERROR('σ и σw, МПа'!I188*$BE$2,"-")</f>
        <v>173.6</v>
      </c>
      <c r="J188" s="32">
        <f>IFERROR('σ и σw, МПа'!J188*$BE$2,"-")</f>
        <v>165.2</v>
      </c>
      <c r="K188" s="32">
        <f>IFERROR('σ и σw, МПа'!K188*$BE$2,"-")</f>
        <v>165.2</v>
      </c>
      <c r="L188" s="32">
        <f>IFERROR('σ и σw, МПа'!L188*$BE$2,"-")</f>
        <v>146.53333333333333</v>
      </c>
      <c r="M188" s="32">
        <f>IFERROR('σ и σw, МПа'!M188*$BE$2,"-")</f>
        <v>146.53333333333333</v>
      </c>
      <c r="N188" s="32">
        <f>IFERROR('σ и σw, МПа'!N188*$BE$2,"-")</f>
        <v>127.86666666666665</v>
      </c>
      <c r="O188" s="32" t="str">
        <f>IFERROR('σ и σw, МПа'!O188*$BE$2,"-")</f>
        <v>-</v>
      </c>
      <c r="P188" s="33" t="str">
        <f>IFERROR('σ и σw, МПа'!P188*$BE$2,"-")</f>
        <v>-</v>
      </c>
      <c r="Q188" s="31">
        <f>IFERROR('σ и σw, МПа'!D188*$BF$2,"-")</f>
        <v>234</v>
      </c>
      <c r="R188" s="32">
        <f>IFERROR('σ и σw, МПа'!E188*$BF$2,"-")</f>
        <v>234</v>
      </c>
      <c r="S188" s="32">
        <f>IFERROR('σ и σw, МПа'!F188*$BF$2,"-")</f>
        <v>234</v>
      </c>
      <c r="T188" s="32">
        <f>IFERROR('σ и σw, МПа'!G188*$BF$2,"-")</f>
        <v>234</v>
      </c>
      <c r="U188" s="32">
        <f>IFERROR('σ и σw, МПа'!H188*$BF$2,"-")</f>
        <v>234</v>
      </c>
      <c r="V188" s="32">
        <f>IFERROR('σ и σw, МПа'!I188*$BF$2,"-")</f>
        <v>223.20000000000002</v>
      </c>
      <c r="W188" s="32">
        <f>IFERROR('σ и σw, МПа'!J188*$BF$2,"-")</f>
        <v>212.4</v>
      </c>
      <c r="X188" s="32">
        <f>IFERROR('σ и σw, МПа'!K188*$BF$2,"-")</f>
        <v>212.4</v>
      </c>
      <c r="Y188" s="32">
        <f>IFERROR('σ и σw, МПа'!L188*$BF$2,"-")</f>
        <v>188.4</v>
      </c>
      <c r="Z188" s="32">
        <f>IFERROR('σ и σw, МПа'!M188*$BF$2,"-")</f>
        <v>188.4</v>
      </c>
      <c r="AA188" s="32">
        <f>IFERROR('σ и σw, МПа'!N188*$BF$2,"-")</f>
        <v>164.4</v>
      </c>
      <c r="AB188" s="32" t="str">
        <f>IFERROR('σ и σw, МПа'!O188*$BF$2,"-")</f>
        <v>-</v>
      </c>
      <c r="AC188" s="33" t="str">
        <f>IFERROR('σ и σw, МПа'!P188*$BF$2,"-")</f>
        <v>-</v>
      </c>
      <c r="AD188" s="31">
        <f>IFERROR('σ и σw, МПа'!Q188*$BG$2,"-")</f>
        <v>136.5</v>
      </c>
      <c r="AE188" s="32">
        <f>IFERROR('σ и σw, МПа'!R188*$BG$2,"-")</f>
        <v>136.5</v>
      </c>
      <c r="AF188" s="32">
        <f>IFERROR('σ и σw, МПа'!S188*$BG$2,"-")</f>
        <v>136.5</v>
      </c>
      <c r="AG188" s="32">
        <f>IFERROR('σ и σw, МПа'!T188*$BG$2,"-")</f>
        <v>136.5</v>
      </c>
      <c r="AH188" s="32">
        <f>IFERROR('σ и σw, МПа'!U188*$BG$2,"-")</f>
        <v>136.5</v>
      </c>
      <c r="AI188" s="32">
        <f>IFERROR('σ и σw, МПа'!V188*$BG$2,"-")</f>
        <v>130.19999999999999</v>
      </c>
      <c r="AJ188" s="32">
        <f>IFERROR('σ и σw, МПа'!W188*$BG$2,"-")</f>
        <v>123.89999999999999</v>
      </c>
      <c r="AK188" s="32">
        <f>IFERROR('σ и σw, МПа'!X188*$BG$2,"-")</f>
        <v>123.89999999999999</v>
      </c>
      <c r="AL188" s="32">
        <f>IFERROR('σ и σw, МПа'!Y188*$BG$2,"-")</f>
        <v>109.89999999999999</v>
      </c>
      <c r="AM188" s="32">
        <f>IFERROR('σ и σw, МПа'!Z188*$BG$2,"-")</f>
        <v>109.89999999999999</v>
      </c>
      <c r="AN188" s="32">
        <f>IFERROR('σ и σw, МПа'!AA188*$BG$2,"-")</f>
        <v>95.899999999999991</v>
      </c>
      <c r="AO188" s="32" t="str">
        <f>IFERROR('σ и σw, МПа'!AB188*$BG$2,"-")</f>
        <v>-</v>
      </c>
      <c r="AP188" s="33" t="str">
        <f>IFERROR('σ и σw, МПа'!AC188*$BG$2,"-")</f>
        <v>-</v>
      </c>
      <c r="AQ188" s="31">
        <f>IFERROR('σ и σw, МПа'!Q188*$BH$2,"-")</f>
        <v>214.50000000000003</v>
      </c>
      <c r="AR188" s="32">
        <f>IFERROR('σ и σw, МПа'!R188*$BH$2,"-")</f>
        <v>214.50000000000003</v>
      </c>
      <c r="AS188" s="32">
        <f>IFERROR('σ и σw, МПа'!S188*$BH$2,"-")</f>
        <v>214.50000000000003</v>
      </c>
      <c r="AT188" s="32">
        <f>IFERROR('σ и σw, МПа'!T188*$BH$2,"-")</f>
        <v>214.50000000000003</v>
      </c>
      <c r="AU188" s="32">
        <f>IFERROR('σ и σw, МПа'!U188*$BH$2,"-")</f>
        <v>214.50000000000003</v>
      </c>
      <c r="AV188" s="32">
        <f>IFERROR('σ и σw, МПа'!V188*$BH$2,"-")</f>
        <v>204.60000000000002</v>
      </c>
      <c r="AW188" s="32">
        <f>IFERROR('σ и σw, МПа'!W188*$BH$2,"-")</f>
        <v>194.70000000000002</v>
      </c>
      <c r="AX188" s="32">
        <f>IFERROR('σ и σw, МПа'!X188*$BH$2,"-")</f>
        <v>194.70000000000002</v>
      </c>
      <c r="AY188" s="32">
        <f>IFERROR('σ и σw, МПа'!Y188*$BH$2,"-")</f>
        <v>172.70000000000002</v>
      </c>
      <c r="AZ188" s="32">
        <f>IFERROR('σ и σw, МПа'!Z188*$BH$2,"-")</f>
        <v>172.70000000000002</v>
      </c>
      <c r="BA188" s="32">
        <f>IFERROR('σ и σw, МПа'!AA188*$BH$2,"-")</f>
        <v>150.70000000000002</v>
      </c>
      <c r="BB188" s="32" t="str">
        <f>IFERROR('σ и σw, МПа'!AB188*$BH$2,"-")</f>
        <v>-</v>
      </c>
      <c r="BC188" s="33" t="str">
        <f>IFERROR('σ и σw, МПа'!AC188*$BH$2,"-")</f>
        <v>-</v>
      </c>
    </row>
    <row r="189" spans="1:55" ht="25.5" x14ac:dyDescent="0.25">
      <c r="A189" s="10" t="str">
        <f>INDEX('Обработка исходного'!B:B,ROW($B$3)+4*(ROW($B189)-ROW($B$3)))</f>
        <v>Сталь легированная хромомолибденованадиевая</v>
      </c>
      <c r="B189" s="47" t="str">
        <f>INDEX('Обработка исходного'!D:D,ROW($B$3)+4*(ROW($B189)-ROW($B$3)))</f>
        <v>12Х1МФ</v>
      </c>
      <c r="C189" s="27" t="str">
        <f>'Rp0,2, МПа'!C189</f>
        <v>Поковки толщиной до 800 мм, КП215*</v>
      </c>
      <c r="D189" s="31">
        <f>IFERROR('σ и σw, МПа'!D189*$BE$2,"-")</f>
        <v>200.66666666666666</v>
      </c>
      <c r="E189" s="32">
        <f>IFERROR('σ и σw, МПа'!E189*$BE$2,"-")</f>
        <v>200.66666666666666</v>
      </c>
      <c r="F189" s="32">
        <f>IFERROR('σ и σw, МПа'!F189*$BE$2,"-")</f>
        <v>200.66666666666666</v>
      </c>
      <c r="G189" s="32">
        <f>IFERROR('σ и σw, МПа'!G189*$BE$2,"-")</f>
        <v>200.66666666666666</v>
      </c>
      <c r="H189" s="32">
        <f>IFERROR('σ и σw, МПа'!H189*$BE$2,"-")</f>
        <v>200.66666666666666</v>
      </c>
      <c r="I189" s="32">
        <f>IFERROR('σ и σw, МПа'!I189*$BE$2,"-")</f>
        <v>192.26666666666668</v>
      </c>
      <c r="J189" s="32">
        <f>IFERROR('σ и σw, МПа'!J189*$BE$2,"-")</f>
        <v>182.93333333333331</v>
      </c>
      <c r="K189" s="32">
        <f>IFERROR('σ и σw, МПа'!K189*$BE$2,"-")</f>
        <v>182.93333333333331</v>
      </c>
      <c r="L189" s="32">
        <f>IFERROR('σ и σw, МПа'!L189*$BE$2,"-")</f>
        <v>165.2</v>
      </c>
      <c r="M189" s="32">
        <f>IFERROR('σ и σw, МПа'!M189*$BE$2,"-")</f>
        <v>165.2</v>
      </c>
      <c r="N189" s="32">
        <f>IFERROR('σ и σw, МПа'!N189*$BE$2,"-")</f>
        <v>137.19999999999999</v>
      </c>
      <c r="O189" s="32" t="str">
        <f>IFERROR('σ и σw, МПа'!O189*$BE$2,"-")</f>
        <v>-</v>
      </c>
      <c r="P189" s="33" t="str">
        <f>IFERROR('σ и σw, МПа'!P189*$BE$2,"-")</f>
        <v>-</v>
      </c>
      <c r="Q189" s="31">
        <f>IFERROR('σ и σw, МПа'!D189*$BF$2,"-")</f>
        <v>258</v>
      </c>
      <c r="R189" s="32">
        <f>IFERROR('σ и σw, МПа'!E189*$BF$2,"-")</f>
        <v>258</v>
      </c>
      <c r="S189" s="32">
        <f>IFERROR('σ и σw, МПа'!F189*$BF$2,"-")</f>
        <v>258</v>
      </c>
      <c r="T189" s="32">
        <f>IFERROR('σ и σw, МПа'!G189*$BF$2,"-")</f>
        <v>258</v>
      </c>
      <c r="U189" s="32">
        <f>IFERROR('σ и σw, МПа'!H189*$BF$2,"-")</f>
        <v>258</v>
      </c>
      <c r="V189" s="32">
        <f>IFERROR('σ и σw, МПа'!I189*$BF$2,"-")</f>
        <v>247.20000000000002</v>
      </c>
      <c r="W189" s="32">
        <f>IFERROR('σ и σw, МПа'!J189*$BF$2,"-")</f>
        <v>235.2</v>
      </c>
      <c r="X189" s="32">
        <f>IFERROR('σ и σw, МПа'!K189*$BF$2,"-")</f>
        <v>235.2</v>
      </c>
      <c r="Y189" s="32">
        <f>IFERROR('σ и σw, МПа'!L189*$BF$2,"-")</f>
        <v>212.4</v>
      </c>
      <c r="Z189" s="32">
        <f>IFERROR('σ и σw, МПа'!M189*$BF$2,"-")</f>
        <v>212.4</v>
      </c>
      <c r="AA189" s="32">
        <f>IFERROR('σ и σw, МПа'!N189*$BF$2,"-")</f>
        <v>176.4</v>
      </c>
      <c r="AB189" s="32" t="str">
        <f>IFERROR('σ и σw, МПа'!O189*$BF$2,"-")</f>
        <v>-</v>
      </c>
      <c r="AC189" s="33" t="str">
        <f>IFERROR('σ и σw, МПа'!P189*$BF$2,"-")</f>
        <v>-</v>
      </c>
      <c r="AD189" s="31">
        <f>IFERROR('σ и σw, МПа'!Q189*$BG$2,"-")</f>
        <v>150.5</v>
      </c>
      <c r="AE189" s="32">
        <f>IFERROR('σ и σw, МПа'!R189*$BG$2,"-")</f>
        <v>150.5</v>
      </c>
      <c r="AF189" s="32">
        <f>IFERROR('σ и σw, МПа'!S189*$BG$2,"-")</f>
        <v>150.5</v>
      </c>
      <c r="AG189" s="32">
        <f>IFERROR('σ и σw, МПа'!T189*$BG$2,"-")</f>
        <v>150.5</v>
      </c>
      <c r="AH189" s="32">
        <f>IFERROR('σ и σw, МПа'!U189*$BG$2,"-")</f>
        <v>150.5</v>
      </c>
      <c r="AI189" s="32">
        <f>IFERROR('σ и σw, МПа'!V189*$BG$2,"-")</f>
        <v>144.19999999999999</v>
      </c>
      <c r="AJ189" s="32">
        <f>IFERROR('σ и σw, МПа'!W189*$BG$2,"-")</f>
        <v>137.19999999999999</v>
      </c>
      <c r="AK189" s="32">
        <f>IFERROR('σ и σw, МПа'!X189*$BG$2,"-")</f>
        <v>137.19999999999999</v>
      </c>
      <c r="AL189" s="32">
        <f>IFERROR('σ и σw, МПа'!Y189*$BG$2,"-")</f>
        <v>123.89999999999999</v>
      </c>
      <c r="AM189" s="32">
        <f>IFERROR('σ и σw, МПа'!Z189*$BG$2,"-")</f>
        <v>123.89999999999999</v>
      </c>
      <c r="AN189" s="32">
        <f>IFERROR('σ и σw, МПа'!AA189*$BG$2,"-")</f>
        <v>102.89999999999999</v>
      </c>
      <c r="AO189" s="32" t="str">
        <f>IFERROR('σ и σw, МПа'!AB189*$BG$2,"-")</f>
        <v>-</v>
      </c>
      <c r="AP189" s="33" t="str">
        <f>IFERROR('σ и σw, МПа'!AC189*$BG$2,"-")</f>
        <v>-</v>
      </c>
      <c r="AQ189" s="31">
        <f>IFERROR('σ и σw, МПа'!Q189*$BH$2,"-")</f>
        <v>236.50000000000003</v>
      </c>
      <c r="AR189" s="32">
        <f>IFERROR('σ и σw, МПа'!R189*$BH$2,"-")</f>
        <v>236.50000000000003</v>
      </c>
      <c r="AS189" s="32">
        <f>IFERROR('σ и σw, МПа'!S189*$BH$2,"-")</f>
        <v>236.50000000000003</v>
      </c>
      <c r="AT189" s="32">
        <f>IFERROR('σ и σw, МПа'!T189*$BH$2,"-")</f>
        <v>236.50000000000003</v>
      </c>
      <c r="AU189" s="32">
        <f>IFERROR('σ и σw, МПа'!U189*$BH$2,"-")</f>
        <v>236.50000000000003</v>
      </c>
      <c r="AV189" s="32">
        <f>IFERROR('σ и σw, МПа'!V189*$BH$2,"-")</f>
        <v>226.60000000000002</v>
      </c>
      <c r="AW189" s="32">
        <f>IFERROR('σ и σw, МПа'!W189*$BH$2,"-")</f>
        <v>215.60000000000002</v>
      </c>
      <c r="AX189" s="32">
        <f>IFERROR('σ и σw, МПа'!X189*$BH$2,"-")</f>
        <v>215.60000000000002</v>
      </c>
      <c r="AY189" s="32">
        <f>IFERROR('σ и σw, МПа'!Y189*$BH$2,"-")</f>
        <v>194.70000000000002</v>
      </c>
      <c r="AZ189" s="32">
        <f>IFERROR('σ и σw, МПа'!Z189*$BH$2,"-")</f>
        <v>194.70000000000002</v>
      </c>
      <c r="BA189" s="32">
        <f>IFERROR('σ и σw, МПа'!AA189*$BH$2,"-")</f>
        <v>161.70000000000002</v>
      </c>
      <c r="BB189" s="32" t="str">
        <f>IFERROR('σ и σw, МПа'!AB189*$BH$2,"-")</f>
        <v>-</v>
      </c>
      <c r="BC189" s="33" t="str">
        <f>IFERROR('σ и σw, МПа'!AC189*$BH$2,"-")</f>
        <v>-</v>
      </c>
    </row>
    <row r="190" spans="1:55" ht="25.5" x14ac:dyDescent="0.25">
      <c r="A190" s="10" t="str">
        <f>INDEX('Обработка исходного'!B:B,ROW($B$3)+4*(ROW($B190)-ROW($B$3)))</f>
        <v>Сталь легированная хромомолибденованадиевая</v>
      </c>
      <c r="B190" s="47" t="str">
        <f>INDEX('Обработка исходного'!D:D,ROW($B$3)+4*(ROW($B190)-ROW($B$3)))</f>
        <v>12Х1МФ</v>
      </c>
      <c r="C190" s="27" t="str">
        <f>'Rp0,2, МПа'!C190</f>
        <v>Поковки толщиной от 100 до 500 мм, КП245*</v>
      </c>
      <c r="D190" s="31">
        <f>IFERROR('σ и σw, МПа'!D190*$BE$2,"-")</f>
        <v>228.66666666666666</v>
      </c>
      <c r="E190" s="32">
        <f>IFERROR('σ и σw, МПа'!E190*$BE$2,"-")</f>
        <v>228.66666666666666</v>
      </c>
      <c r="F190" s="32">
        <f>IFERROR('σ и σw, МПа'!F190*$BE$2,"-")</f>
        <v>228.66666666666666</v>
      </c>
      <c r="G190" s="32">
        <f>IFERROR('σ и σw, МПа'!G190*$BE$2,"-")</f>
        <v>228.66666666666666</v>
      </c>
      <c r="H190" s="32">
        <f>IFERROR('σ и σw, МПа'!H190*$BE$2,"-")</f>
        <v>228.66666666666666</v>
      </c>
      <c r="I190" s="32">
        <f>IFERROR('σ и σw, МПа'!I190*$BE$2,"-")</f>
        <v>219.33333333333331</v>
      </c>
      <c r="J190" s="32">
        <f>IFERROR('σ и σw, МПа'!J190*$BE$2,"-")</f>
        <v>201.6</v>
      </c>
      <c r="K190" s="32">
        <f>IFERROR('σ и σw, МПа'!K190*$BE$2,"-")</f>
        <v>201.6</v>
      </c>
      <c r="L190" s="32">
        <f>IFERROR('σ и σw, МПа'!L190*$BE$2,"-")</f>
        <v>182.93333333333331</v>
      </c>
      <c r="M190" s="32">
        <f>IFERROR('σ и σw, МПа'!M190*$BE$2,"-")</f>
        <v>182.93333333333331</v>
      </c>
      <c r="N190" s="32">
        <f>IFERROR('σ и σw, МПа'!N190*$BE$2,"-")</f>
        <v>155.86666666666665</v>
      </c>
      <c r="O190" s="32" t="str">
        <f>IFERROR('σ и σw, МПа'!O190*$BE$2,"-")</f>
        <v>-</v>
      </c>
      <c r="P190" s="33" t="str">
        <f>IFERROR('σ и σw, МПа'!P190*$BE$2,"-")</f>
        <v>-</v>
      </c>
      <c r="Q190" s="31">
        <f>IFERROR('σ и σw, МПа'!D190*$BF$2,"-")</f>
        <v>294</v>
      </c>
      <c r="R190" s="32">
        <f>IFERROR('σ и σw, МПа'!E190*$BF$2,"-")</f>
        <v>294</v>
      </c>
      <c r="S190" s="32">
        <f>IFERROR('σ и σw, МПа'!F190*$BF$2,"-")</f>
        <v>294</v>
      </c>
      <c r="T190" s="32">
        <f>IFERROR('σ и σw, МПа'!G190*$BF$2,"-")</f>
        <v>294</v>
      </c>
      <c r="U190" s="32">
        <f>IFERROR('σ и σw, МПа'!H190*$BF$2,"-")</f>
        <v>294</v>
      </c>
      <c r="V190" s="32">
        <f>IFERROR('σ и σw, МПа'!I190*$BF$2,"-")</f>
        <v>282</v>
      </c>
      <c r="W190" s="32">
        <f>IFERROR('σ и σw, МПа'!J190*$BF$2,"-")</f>
        <v>259.2</v>
      </c>
      <c r="X190" s="32">
        <f>IFERROR('σ и σw, МПа'!K190*$BF$2,"-")</f>
        <v>259.2</v>
      </c>
      <c r="Y190" s="32">
        <f>IFERROR('σ и σw, МПа'!L190*$BF$2,"-")</f>
        <v>235.2</v>
      </c>
      <c r="Z190" s="32">
        <f>IFERROR('σ и σw, МПа'!M190*$BF$2,"-")</f>
        <v>235.2</v>
      </c>
      <c r="AA190" s="32">
        <f>IFERROR('σ и σw, МПа'!N190*$BF$2,"-")</f>
        <v>200.4</v>
      </c>
      <c r="AB190" s="32" t="str">
        <f>IFERROR('σ и σw, МПа'!O190*$BF$2,"-")</f>
        <v>-</v>
      </c>
      <c r="AC190" s="33" t="str">
        <f>IFERROR('σ и σw, МПа'!P190*$BF$2,"-")</f>
        <v>-</v>
      </c>
      <c r="AD190" s="31">
        <f>IFERROR('σ и σw, МПа'!Q190*$BG$2,"-")</f>
        <v>171.5</v>
      </c>
      <c r="AE190" s="32">
        <f>IFERROR('σ и σw, МПа'!R190*$BG$2,"-")</f>
        <v>171.5</v>
      </c>
      <c r="AF190" s="32">
        <f>IFERROR('σ и σw, МПа'!S190*$BG$2,"-")</f>
        <v>171.5</v>
      </c>
      <c r="AG190" s="32">
        <f>IFERROR('σ и σw, МПа'!T190*$BG$2,"-")</f>
        <v>171.5</v>
      </c>
      <c r="AH190" s="32">
        <f>IFERROR('σ и σw, МПа'!U190*$BG$2,"-")</f>
        <v>171.5</v>
      </c>
      <c r="AI190" s="32">
        <f>IFERROR('σ и σw, МПа'!V190*$BG$2,"-")</f>
        <v>164.5</v>
      </c>
      <c r="AJ190" s="32">
        <f>IFERROR('σ и σw, МПа'!W190*$BG$2,"-")</f>
        <v>151.19999999999999</v>
      </c>
      <c r="AK190" s="32">
        <f>IFERROR('σ и σw, МПа'!X190*$BG$2,"-")</f>
        <v>151.19999999999999</v>
      </c>
      <c r="AL190" s="32">
        <f>IFERROR('σ и σw, МПа'!Y190*$BG$2,"-")</f>
        <v>137.19999999999999</v>
      </c>
      <c r="AM190" s="32">
        <f>IFERROR('σ и σw, МПа'!Z190*$BG$2,"-")</f>
        <v>137.19999999999999</v>
      </c>
      <c r="AN190" s="32">
        <f>IFERROR('σ и σw, МПа'!AA190*$BG$2,"-")</f>
        <v>116.89999999999999</v>
      </c>
      <c r="AO190" s="32" t="str">
        <f>IFERROR('σ и σw, МПа'!AB190*$BG$2,"-")</f>
        <v>-</v>
      </c>
      <c r="AP190" s="33" t="str">
        <f>IFERROR('σ и σw, МПа'!AC190*$BG$2,"-")</f>
        <v>-</v>
      </c>
      <c r="AQ190" s="31">
        <f>IFERROR('σ и σw, МПа'!Q190*$BH$2,"-")</f>
        <v>269.5</v>
      </c>
      <c r="AR190" s="32">
        <f>IFERROR('σ и σw, МПа'!R190*$BH$2,"-")</f>
        <v>269.5</v>
      </c>
      <c r="AS190" s="32">
        <f>IFERROR('σ и σw, МПа'!S190*$BH$2,"-")</f>
        <v>269.5</v>
      </c>
      <c r="AT190" s="32">
        <f>IFERROR('σ и σw, МПа'!T190*$BH$2,"-")</f>
        <v>269.5</v>
      </c>
      <c r="AU190" s="32">
        <f>IFERROR('σ и σw, МПа'!U190*$BH$2,"-")</f>
        <v>269.5</v>
      </c>
      <c r="AV190" s="32">
        <f>IFERROR('σ и σw, МПа'!V190*$BH$2,"-")</f>
        <v>258.5</v>
      </c>
      <c r="AW190" s="32">
        <f>IFERROR('σ и σw, МПа'!W190*$BH$2,"-")</f>
        <v>237.60000000000002</v>
      </c>
      <c r="AX190" s="32">
        <f>IFERROR('σ и σw, МПа'!X190*$BH$2,"-")</f>
        <v>237.60000000000002</v>
      </c>
      <c r="AY190" s="32">
        <f>IFERROR('σ и σw, МПа'!Y190*$BH$2,"-")</f>
        <v>215.60000000000002</v>
      </c>
      <c r="AZ190" s="32">
        <f>IFERROR('σ и σw, МПа'!Z190*$BH$2,"-")</f>
        <v>215.60000000000002</v>
      </c>
      <c r="BA190" s="32">
        <f>IFERROR('σ и σw, МПа'!AA190*$BH$2,"-")</f>
        <v>183.70000000000002</v>
      </c>
      <c r="BB190" s="32" t="str">
        <f>IFERROR('σ и σw, МПа'!AB190*$BH$2,"-")</f>
        <v>-</v>
      </c>
      <c r="BC190" s="33" t="str">
        <f>IFERROR('σ и σw, МПа'!AC190*$BH$2,"-")</f>
        <v>-</v>
      </c>
    </row>
    <row r="191" spans="1:55" ht="25.5" x14ac:dyDescent="0.25">
      <c r="A191" s="10" t="str">
        <f>INDEX('Обработка исходного'!B:B,ROW($B$3)+4*(ROW($B191)-ROW($B$3)))</f>
        <v>Сталь легированная хромомолибденованадиевая</v>
      </c>
      <c r="B191" s="47" t="str">
        <f>INDEX('Обработка исходного'!D:D,ROW($B$3)+4*(ROW($B191)-ROW($B$3)))</f>
        <v>12Х1МФ</v>
      </c>
      <c r="C191" s="27" t="str">
        <f>'Rp0,2, МПа'!C191</f>
        <v>Трубы бесшовные горячекатаные диаметром от 57 до 465 мм с толщиной стенки от 3,5 до 60 мм</v>
      </c>
      <c r="D191" s="31">
        <f>IFERROR('σ и σw, МПа'!D191*$BE$2,"-")</f>
        <v>237.46153846153845</v>
      </c>
      <c r="E191" s="32">
        <f>IFERROR('σ и σw, МПа'!E191*$BE$2,"-")</f>
        <v>232.61538461538461</v>
      </c>
      <c r="F191" s="32">
        <f>IFERROR('σ и σw, МПа'!F191*$BE$2,"-")</f>
        <v>232.61538461538461</v>
      </c>
      <c r="G191" s="32">
        <f>IFERROR('σ и σw, МПа'!G191*$BE$2,"-")</f>
        <v>227.2307692307692</v>
      </c>
      <c r="H191" s="32">
        <f>IFERROR('σ и σw, МПа'!H191*$BE$2,"-")</f>
        <v>227.2307692307692</v>
      </c>
      <c r="I191" s="32">
        <f>IFERROR('σ и σw, МПа'!I191*$BE$2,"-")</f>
        <v>221.84615384615381</v>
      </c>
      <c r="J191" s="32">
        <f>IFERROR('σ и σw, МПа'!J191*$BE$2,"-")</f>
        <v>221.84615384615381</v>
      </c>
      <c r="K191" s="32">
        <f>IFERROR('σ и σw, МПа'!K191*$BE$2,"-")</f>
        <v>211.07692307692307</v>
      </c>
      <c r="L191" s="32">
        <f>IFERROR('σ и σw, МПа'!L191*$BE$2,"-")</f>
        <v>200.30769230769229</v>
      </c>
      <c r="M191" s="32">
        <f>IFERROR('σ и σw, МПа'!M191*$BE$2,"-")</f>
        <v>184.69230769230765</v>
      </c>
      <c r="N191" s="32">
        <f>IFERROR('σ и σw, МПа'!N191*$BE$2,"-")</f>
        <v>158.30769230769229</v>
      </c>
      <c r="O191" s="32" t="str">
        <f>IFERROR('σ и σw, МПа'!O191*$BE$2,"-")</f>
        <v>-</v>
      </c>
      <c r="P191" s="33" t="str">
        <f>IFERROR('σ и σw, МПа'!P191*$BE$2,"-")</f>
        <v>-</v>
      </c>
      <c r="Q191" s="31">
        <f>IFERROR('σ и σw, МПа'!D191*$BF$2,"-")</f>
        <v>305.30769230769232</v>
      </c>
      <c r="R191" s="32">
        <f>IFERROR('σ и σw, МПа'!E191*$BF$2,"-")</f>
        <v>299.07692307692309</v>
      </c>
      <c r="S191" s="32">
        <f>IFERROR('σ и σw, МПа'!F191*$BF$2,"-")</f>
        <v>299.07692307692309</v>
      </c>
      <c r="T191" s="32">
        <f>IFERROR('σ и σw, МПа'!G191*$BF$2,"-")</f>
        <v>292.15384615384613</v>
      </c>
      <c r="U191" s="32">
        <f>IFERROR('σ и σw, МПа'!H191*$BF$2,"-")</f>
        <v>292.15384615384613</v>
      </c>
      <c r="V191" s="32">
        <f>IFERROR('σ и σw, МПа'!I191*$BF$2,"-")</f>
        <v>285.23076923076923</v>
      </c>
      <c r="W191" s="32">
        <f>IFERROR('σ и σw, МПа'!J191*$BF$2,"-")</f>
        <v>285.23076923076923</v>
      </c>
      <c r="X191" s="32">
        <f>IFERROR('σ и σw, МПа'!K191*$BF$2,"-")</f>
        <v>271.38461538461542</v>
      </c>
      <c r="Y191" s="32">
        <f>IFERROR('σ и σw, МПа'!L191*$BF$2,"-")</f>
        <v>257.53846153846155</v>
      </c>
      <c r="Z191" s="32">
        <f>IFERROR('σ и σw, МПа'!M191*$BF$2,"-")</f>
        <v>237.46153846153842</v>
      </c>
      <c r="AA191" s="32">
        <f>IFERROR('σ и σw, МПа'!N191*$BF$2,"-")</f>
        <v>203.53846153846152</v>
      </c>
      <c r="AB191" s="32" t="str">
        <f>IFERROR('σ и σw, МПа'!O191*$BF$2,"-")</f>
        <v>-</v>
      </c>
      <c r="AC191" s="33" t="str">
        <f>IFERROR('σ и σw, МПа'!P191*$BF$2,"-")</f>
        <v>-</v>
      </c>
      <c r="AD191" s="31">
        <f>IFERROR('σ и σw, МПа'!Q191*$BG$2,"-")</f>
        <v>192.5</v>
      </c>
      <c r="AE191" s="32">
        <f>IFERROR('σ и σw, МПа'!R191*$BG$2,"-")</f>
        <v>192.5</v>
      </c>
      <c r="AF191" s="32">
        <f>IFERROR('σ и σw, МПа'!S191*$BG$2,"-")</f>
        <v>192.5</v>
      </c>
      <c r="AG191" s="32">
        <f>IFERROR('σ и σw, МПа'!T191*$BG$2,"-")</f>
        <v>192.5</v>
      </c>
      <c r="AH191" s="32">
        <f>IFERROR('σ и σw, МПа'!U191*$BG$2,"-")</f>
        <v>192.5</v>
      </c>
      <c r="AI191" s="32">
        <f>IFERROR('σ и σw, МПа'!V191*$BG$2,"-")</f>
        <v>185.5</v>
      </c>
      <c r="AJ191" s="32">
        <f>IFERROR('σ и σw, МПа'!W191*$BG$2,"-")</f>
        <v>178.5</v>
      </c>
      <c r="AK191" s="32">
        <f>IFERROR('σ и σw, МПа'!X191*$BG$2,"-")</f>
        <v>171.5</v>
      </c>
      <c r="AL191" s="32">
        <f>IFERROR('σ и σw, МПа'!Y191*$BG$2,"-")</f>
        <v>151.19999999999999</v>
      </c>
      <c r="AM191" s="32">
        <f>IFERROR('σ и σw, МПа'!Z191*$BG$2,"-")</f>
        <v>149.79999999999998</v>
      </c>
      <c r="AN191" s="32">
        <f>IFERROR('σ и σw, МПа'!AA191*$BG$2,"-")</f>
        <v>130.19999999999999</v>
      </c>
      <c r="AO191" s="32" t="str">
        <f>IFERROR('σ и σw, МПа'!AB191*$BG$2,"-")</f>
        <v>-</v>
      </c>
      <c r="AP191" s="33" t="str">
        <f>IFERROR('σ и σw, МПа'!AC191*$BG$2,"-")</f>
        <v>-</v>
      </c>
      <c r="AQ191" s="31">
        <f>IFERROR('σ и σw, МПа'!Q191*$BH$2,"-")</f>
        <v>302.5</v>
      </c>
      <c r="AR191" s="32">
        <f>IFERROR('σ и σw, МПа'!R191*$BH$2,"-")</f>
        <v>302.5</v>
      </c>
      <c r="AS191" s="32">
        <f>IFERROR('σ и σw, МПа'!S191*$BH$2,"-")</f>
        <v>302.5</v>
      </c>
      <c r="AT191" s="32">
        <f>IFERROR('σ и σw, МПа'!T191*$BH$2,"-")</f>
        <v>302.5</v>
      </c>
      <c r="AU191" s="32">
        <f>IFERROR('σ и σw, МПа'!U191*$BH$2,"-")</f>
        <v>302.5</v>
      </c>
      <c r="AV191" s="32">
        <f>IFERROR('σ и σw, МПа'!V191*$BH$2,"-")</f>
        <v>291.5</v>
      </c>
      <c r="AW191" s="32">
        <f>IFERROR('σ и σw, МПа'!W191*$BH$2,"-")</f>
        <v>280.5</v>
      </c>
      <c r="AX191" s="32">
        <f>IFERROR('σ и σw, МПа'!X191*$BH$2,"-")</f>
        <v>269.5</v>
      </c>
      <c r="AY191" s="32">
        <f>IFERROR('σ и σw, МПа'!Y191*$BH$2,"-")</f>
        <v>237.60000000000002</v>
      </c>
      <c r="AZ191" s="32">
        <f>IFERROR('σ и σw, МПа'!Z191*$BH$2,"-")</f>
        <v>235.4</v>
      </c>
      <c r="BA191" s="32">
        <f>IFERROR('σ и σw, МПа'!AA191*$BH$2,"-")</f>
        <v>204.60000000000002</v>
      </c>
      <c r="BB191" s="32" t="str">
        <f>IFERROR('σ и σw, МПа'!AB191*$BH$2,"-")</f>
        <v>-</v>
      </c>
      <c r="BC191" s="33" t="str">
        <f>IFERROR('σ и σw, МПа'!AC191*$BH$2,"-")</f>
        <v>-</v>
      </c>
    </row>
    <row r="192" spans="1:55" ht="25.5" x14ac:dyDescent="0.25">
      <c r="A192" s="10" t="str">
        <f>INDEX('Обработка исходного'!B:B,ROW($B$3)+4*(ROW($B192)-ROW($B$3)))</f>
        <v>Сталь легированная хромомолибденованадиевая</v>
      </c>
      <c r="B192" s="47" t="str">
        <f>INDEX('Обработка исходного'!D:D,ROW($B$3)+4*(ROW($B192)-ROW($B$3)))</f>
        <v>12Х1МФ</v>
      </c>
      <c r="C192" s="27" t="str">
        <f>'Rp0,2, МПа'!C192</f>
        <v>Трубы холоднодеформируемые диаметром от 10 до 108 мм с толщиной стенки от 2 до 13 мм</v>
      </c>
      <c r="D192" s="31">
        <f>IFERROR('σ и σw, МПа'!D192*$BE$2,"-")</f>
        <v>237.46153846153845</v>
      </c>
      <c r="E192" s="32">
        <f>IFERROR('σ и σw, МПа'!E192*$BE$2,"-")</f>
        <v>232.61538461538461</v>
      </c>
      <c r="F192" s="32">
        <f>IFERROR('σ и σw, МПа'!F192*$BE$2,"-")</f>
        <v>232.61538461538461</v>
      </c>
      <c r="G192" s="32">
        <f>IFERROR('σ и σw, МПа'!G192*$BE$2,"-")</f>
        <v>227.2307692307692</v>
      </c>
      <c r="H192" s="32">
        <f>IFERROR('σ и σw, МПа'!H192*$BE$2,"-")</f>
        <v>227.2307692307692</v>
      </c>
      <c r="I192" s="32">
        <f>IFERROR('σ и σw, МПа'!I192*$BE$2,"-")</f>
        <v>221.84615384615381</v>
      </c>
      <c r="J192" s="32">
        <f>IFERROR('σ и σw, МПа'!J192*$BE$2,"-")</f>
        <v>221.84615384615381</v>
      </c>
      <c r="K192" s="32">
        <f>IFERROR('σ и σw, МПа'!K192*$BE$2,"-")</f>
        <v>211.07692307692307</v>
      </c>
      <c r="L192" s="32">
        <f>IFERROR('σ и σw, МПа'!L192*$BE$2,"-")</f>
        <v>200.30769230769229</v>
      </c>
      <c r="M192" s="32">
        <f>IFERROR('σ и σw, МПа'!M192*$BE$2,"-")</f>
        <v>184.69230769230765</v>
      </c>
      <c r="N192" s="32">
        <f>IFERROR('σ и σw, МПа'!N192*$BE$2,"-")</f>
        <v>158.30769230769229</v>
      </c>
      <c r="O192" s="32" t="str">
        <f>IFERROR('σ и σw, МПа'!O192*$BE$2,"-")</f>
        <v>-</v>
      </c>
      <c r="P192" s="33" t="str">
        <f>IFERROR('σ и σw, МПа'!P192*$BE$2,"-")</f>
        <v>-</v>
      </c>
      <c r="Q192" s="31">
        <f>IFERROR('σ и σw, МПа'!D192*$BF$2,"-")</f>
        <v>305.30769230769232</v>
      </c>
      <c r="R192" s="32">
        <f>IFERROR('σ и σw, МПа'!E192*$BF$2,"-")</f>
        <v>299.07692307692309</v>
      </c>
      <c r="S192" s="32">
        <f>IFERROR('σ и σw, МПа'!F192*$BF$2,"-")</f>
        <v>299.07692307692309</v>
      </c>
      <c r="T192" s="32">
        <f>IFERROR('σ и σw, МПа'!G192*$BF$2,"-")</f>
        <v>292.15384615384613</v>
      </c>
      <c r="U192" s="32">
        <f>IFERROR('σ и σw, МПа'!H192*$BF$2,"-")</f>
        <v>292.15384615384613</v>
      </c>
      <c r="V192" s="32">
        <f>IFERROR('σ и σw, МПа'!I192*$BF$2,"-")</f>
        <v>285.23076923076923</v>
      </c>
      <c r="W192" s="32">
        <f>IFERROR('σ и σw, МПа'!J192*$BF$2,"-")</f>
        <v>285.23076923076923</v>
      </c>
      <c r="X192" s="32">
        <f>IFERROR('σ и σw, МПа'!K192*$BF$2,"-")</f>
        <v>271.38461538461542</v>
      </c>
      <c r="Y192" s="32">
        <f>IFERROR('σ и σw, МПа'!L192*$BF$2,"-")</f>
        <v>257.53846153846155</v>
      </c>
      <c r="Z192" s="32">
        <f>IFERROR('σ и σw, МПа'!M192*$BF$2,"-")</f>
        <v>237.46153846153842</v>
      </c>
      <c r="AA192" s="32">
        <f>IFERROR('σ и σw, МПа'!N192*$BF$2,"-")</f>
        <v>203.53846153846152</v>
      </c>
      <c r="AB192" s="32" t="str">
        <f>IFERROR('σ и σw, МПа'!O192*$BF$2,"-")</f>
        <v>-</v>
      </c>
      <c r="AC192" s="33" t="str">
        <f>IFERROR('σ и σw, МПа'!P192*$BF$2,"-")</f>
        <v>-</v>
      </c>
      <c r="AD192" s="31">
        <f>IFERROR('σ и σw, МПа'!Q192*$BG$2,"-")</f>
        <v>192.5</v>
      </c>
      <c r="AE192" s="32">
        <f>IFERROR('σ и σw, МПа'!R192*$BG$2,"-")</f>
        <v>192.5</v>
      </c>
      <c r="AF192" s="32">
        <f>IFERROR('σ и σw, МПа'!S192*$BG$2,"-")</f>
        <v>192.5</v>
      </c>
      <c r="AG192" s="32">
        <f>IFERROR('σ и σw, МПа'!T192*$BG$2,"-")</f>
        <v>192.5</v>
      </c>
      <c r="AH192" s="32">
        <f>IFERROR('σ и σw, МПа'!U192*$BG$2,"-")</f>
        <v>192.5</v>
      </c>
      <c r="AI192" s="32">
        <f>IFERROR('σ и σw, МПа'!V192*$BG$2,"-")</f>
        <v>185.5</v>
      </c>
      <c r="AJ192" s="32">
        <f>IFERROR('σ и σw, МПа'!W192*$BG$2,"-")</f>
        <v>178.5</v>
      </c>
      <c r="AK192" s="32">
        <f>IFERROR('σ и σw, МПа'!X192*$BG$2,"-")</f>
        <v>171.5</v>
      </c>
      <c r="AL192" s="32">
        <f>IFERROR('σ и σw, МПа'!Y192*$BG$2,"-")</f>
        <v>151.19999999999999</v>
      </c>
      <c r="AM192" s="32">
        <f>IFERROR('σ и σw, МПа'!Z192*$BG$2,"-")</f>
        <v>149.79999999999998</v>
      </c>
      <c r="AN192" s="32">
        <f>IFERROR('σ и σw, МПа'!AA192*$BG$2,"-")</f>
        <v>130.19999999999999</v>
      </c>
      <c r="AO192" s="32" t="str">
        <f>IFERROR('σ и σw, МПа'!AB192*$BG$2,"-")</f>
        <v>-</v>
      </c>
      <c r="AP192" s="33" t="str">
        <f>IFERROR('σ и σw, МПа'!AC192*$BG$2,"-")</f>
        <v>-</v>
      </c>
      <c r="AQ192" s="31">
        <f>IFERROR('σ и σw, МПа'!Q192*$BH$2,"-")</f>
        <v>302.5</v>
      </c>
      <c r="AR192" s="32">
        <f>IFERROR('σ и σw, МПа'!R192*$BH$2,"-")</f>
        <v>302.5</v>
      </c>
      <c r="AS192" s="32">
        <f>IFERROR('σ и σw, МПа'!S192*$BH$2,"-")</f>
        <v>302.5</v>
      </c>
      <c r="AT192" s="32">
        <f>IFERROR('σ и σw, МПа'!T192*$BH$2,"-")</f>
        <v>302.5</v>
      </c>
      <c r="AU192" s="32">
        <f>IFERROR('σ и σw, МПа'!U192*$BH$2,"-")</f>
        <v>302.5</v>
      </c>
      <c r="AV192" s="32">
        <f>IFERROR('σ и σw, МПа'!V192*$BH$2,"-")</f>
        <v>291.5</v>
      </c>
      <c r="AW192" s="32">
        <f>IFERROR('σ и σw, МПа'!W192*$BH$2,"-")</f>
        <v>280.5</v>
      </c>
      <c r="AX192" s="32">
        <f>IFERROR('σ и σw, МПа'!X192*$BH$2,"-")</f>
        <v>269.5</v>
      </c>
      <c r="AY192" s="32">
        <f>IFERROR('σ и σw, МПа'!Y192*$BH$2,"-")</f>
        <v>237.60000000000002</v>
      </c>
      <c r="AZ192" s="32">
        <f>IFERROR('σ и σw, МПа'!Z192*$BH$2,"-")</f>
        <v>235.4</v>
      </c>
      <c r="BA192" s="32">
        <f>IFERROR('σ и σw, МПа'!AA192*$BH$2,"-")</f>
        <v>204.60000000000002</v>
      </c>
      <c r="BB192" s="32" t="str">
        <f>IFERROR('σ и σw, МПа'!AB192*$BH$2,"-")</f>
        <v>-</v>
      </c>
      <c r="BC192" s="33" t="str">
        <f>IFERROR('σ и σw, МПа'!AC192*$BH$2,"-")</f>
        <v>-</v>
      </c>
    </row>
    <row r="193" spans="1:55" ht="25.5" x14ac:dyDescent="0.25">
      <c r="A193" s="10" t="str">
        <f>INDEX('Обработка исходного'!B:B,ROW($B$3)+4*(ROW($B193)-ROW($B$3)))</f>
        <v>Сталь легированная хромомолибденованадиевая</v>
      </c>
      <c r="B193" s="47" t="str">
        <f>INDEX('Обработка исходного'!D:D,ROW($B$3)+4*(ROW($B193)-ROW($B$3)))</f>
        <v>25Х1МФ</v>
      </c>
      <c r="C193" s="27" t="str">
        <f>'Rp0,2, МПа'!C193</f>
        <v>Сталь горячекатаная, кованая, калиброванная диаметром или стороной квадрата до 90 мм</v>
      </c>
      <c r="D193" s="31">
        <f>IFERROR('σ и σw, МПа'!D193*$BE$2,"-")</f>
        <v>475.4615384615384</v>
      </c>
      <c r="E193" s="32">
        <f>IFERROR('σ и σw, МПа'!E193*$BE$2,"-")</f>
        <v>470.07692307692304</v>
      </c>
      <c r="F193" s="32">
        <f>IFERROR('σ и σw, МПа'!F193*$BE$2,"-")</f>
        <v>449.07692307692304</v>
      </c>
      <c r="G193" s="32">
        <f>IFERROR('σ и σw, МПа'!G193*$BE$2,"-")</f>
        <v>438.30769230769232</v>
      </c>
      <c r="H193" s="32">
        <f>IFERROR('σ и σw, МПа'!H193*$BE$2,"-")</f>
        <v>432.92307692307691</v>
      </c>
      <c r="I193" s="32">
        <f>IFERROR('σ и σw, МПа'!I193*$BE$2,"-")</f>
        <v>417.30769230769232</v>
      </c>
      <c r="J193" s="32">
        <f>IFERROR('σ и σw, МПа'!J193*$BE$2,"-")</f>
        <v>411.92307692307691</v>
      </c>
      <c r="K193" s="32">
        <f>IFERROR('σ и σw, МПа'!K193*$BE$2,"-")</f>
        <v>390.92307692307691</v>
      </c>
      <c r="L193" s="32">
        <f>IFERROR('σ и σw, МПа'!L193*$BE$2,"-")</f>
        <v>385.53846153846149</v>
      </c>
      <c r="M193" s="32">
        <f>IFERROR('σ и σw, МПа'!M193*$BE$2,"-")</f>
        <v>366.69230769230762</v>
      </c>
      <c r="N193" s="32">
        <f>IFERROR('σ и σw, МПа'!N193*$BE$2,"-")</f>
        <v>338.15384615384613</v>
      </c>
      <c r="O193" s="32" t="str">
        <f>IFERROR('σ и σw, МПа'!O193*$BE$2,"-")</f>
        <v>-</v>
      </c>
      <c r="P193" s="33" t="str">
        <f>IFERROR('σ и σw, МПа'!P193*$BE$2,"-")</f>
        <v>-</v>
      </c>
      <c r="Q193" s="31">
        <f>IFERROR('σ и σw, МПа'!D193*$BF$2,"-")</f>
        <v>611.30769230769226</v>
      </c>
      <c r="R193" s="32">
        <f>IFERROR('σ и σw, МПа'!E193*$BF$2,"-")</f>
        <v>604.38461538461536</v>
      </c>
      <c r="S193" s="32">
        <f>IFERROR('σ и σw, МПа'!F193*$BF$2,"-")</f>
        <v>577.38461538461536</v>
      </c>
      <c r="T193" s="32">
        <f>IFERROR('σ и σw, МПа'!G193*$BF$2,"-")</f>
        <v>563.53846153846155</v>
      </c>
      <c r="U193" s="32">
        <f>IFERROR('σ и σw, МПа'!H193*$BF$2,"-")</f>
        <v>556.61538461538464</v>
      </c>
      <c r="V193" s="32">
        <f>IFERROR('σ и σw, МПа'!I193*$BF$2,"-")</f>
        <v>536.53846153846155</v>
      </c>
      <c r="W193" s="32">
        <f>IFERROR('σ и σw, МПа'!J193*$BF$2,"-")</f>
        <v>529.61538461538464</v>
      </c>
      <c r="X193" s="32">
        <f>IFERROR('σ и σw, МПа'!K193*$BF$2,"-")</f>
        <v>502.61538461538464</v>
      </c>
      <c r="Y193" s="32">
        <f>IFERROR('σ и σw, МПа'!L193*$BF$2,"-")</f>
        <v>495.69230769230768</v>
      </c>
      <c r="Z193" s="32">
        <f>IFERROR('σ и σw, МПа'!M193*$BF$2,"-")</f>
        <v>471.46153846153845</v>
      </c>
      <c r="AA193" s="32">
        <f>IFERROR('σ и σw, МПа'!N193*$BF$2,"-")</f>
        <v>434.76923076923072</v>
      </c>
      <c r="AB193" s="32" t="str">
        <f>IFERROR('σ и σw, МПа'!O193*$BF$2,"-")</f>
        <v>-</v>
      </c>
      <c r="AC193" s="33" t="str">
        <f>IFERROR('σ и σw, МПа'!P193*$BF$2,"-")</f>
        <v>-</v>
      </c>
      <c r="AD193" s="31">
        <f>IFERROR('σ и σw, МПа'!Q193*$BG$2,"-")</f>
        <v>515.19999999999993</v>
      </c>
      <c r="AE193" s="32">
        <f>IFERROR('σ и σw, МПа'!R193*$BG$2,"-")</f>
        <v>494.2</v>
      </c>
      <c r="AF193" s="32">
        <f>IFERROR('σ и σw, МПа'!S193*$BG$2,"-")</f>
        <v>487.9</v>
      </c>
      <c r="AG193" s="32">
        <f>IFERROR('σ и σw, МПа'!T193*$BG$2,"-")</f>
        <v>459.9</v>
      </c>
      <c r="AH193" s="32">
        <f>IFERROR('σ и σw, МПа'!U193*$BG$2,"-")</f>
        <v>452.9</v>
      </c>
      <c r="AI193" s="32">
        <f>IFERROR('σ и σw, МПа'!V193*$BG$2,"-")</f>
        <v>432.59999999999997</v>
      </c>
      <c r="AJ193" s="32">
        <f>IFERROR('σ и σw, МПа'!W193*$BG$2,"-")</f>
        <v>425.59999999999997</v>
      </c>
      <c r="AK193" s="32">
        <f>IFERROR('σ и σw, МПа'!X193*$BG$2,"-")</f>
        <v>398.29999999999995</v>
      </c>
      <c r="AL193" s="32">
        <f>IFERROR('σ и σw, МПа'!Y193*$BG$2,"-")</f>
        <v>391.29999999999995</v>
      </c>
      <c r="AM193" s="32">
        <f>IFERROR('σ и σw, МПа'!Z193*$BG$2,"-")</f>
        <v>378</v>
      </c>
      <c r="AN193" s="32">
        <f>IFERROR('σ и σw, МПа'!AA193*$BG$2,"-")</f>
        <v>371</v>
      </c>
      <c r="AO193" s="32" t="str">
        <f>IFERROR('σ и σw, МПа'!AB193*$BG$2,"-")</f>
        <v>-</v>
      </c>
      <c r="AP193" s="33" t="str">
        <f>IFERROR('σ и σw, МПа'!AC193*$BG$2,"-")</f>
        <v>-</v>
      </c>
      <c r="AQ193" s="31">
        <f>IFERROR('σ и σw, МПа'!Q193*$BH$2,"-")</f>
        <v>809.6</v>
      </c>
      <c r="AR193" s="32">
        <f>IFERROR('σ и σw, МПа'!R193*$BH$2,"-")</f>
        <v>776.6</v>
      </c>
      <c r="AS193" s="32">
        <f>IFERROR('σ и σw, МПа'!S193*$BH$2,"-")</f>
        <v>766.7</v>
      </c>
      <c r="AT193" s="32">
        <f>IFERROR('σ и σw, МПа'!T193*$BH$2,"-")</f>
        <v>722.7</v>
      </c>
      <c r="AU193" s="32">
        <f>IFERROR('σ и σw, МПа'!U193*$BH$2,"-")</f>
        <v>711.7</v>
      </c>
      <c r="AV193" s="32">
        <f>IFERROR('σ и σw, МПа'!V193*$BH$2,"-")</f>
        <v>679.80000000000007</v>
      </c>
      <c r="AW193" s="32">
        <f>IFERROR('σ и σw, МПа'!W193*$BH$2,"-")</f>
        <v>668.80000000000007</v>
      </c>
      <c r="AX193" s="32">
        <f>IFERROR('σ и σw, МПа'!X193*$BH$2,"-")</f>
        <v>625.90000000000009</v>
      </c>
      <c r="AY193" s="32">
        <f>IFERROR('σ и σw, МПа'!Y193*$BH$2,"-")</f>
        <v>614.90000000000009</v>
      </c>
      <c r="AZ193" s="32">
        <f>IFERROR('σ и σw, МПа'!Z193*$BH$2,"-")</f>
        <v>594</v>
      </c>
      <c r="BA193" s="32">
        <f>IFERROR('σ и σw, МПа'!AA193*$BH$2,"-")</f>
        <v>583</v>
      </c>
      <c r="BB193" s="32" t="str">
        <f>IFERROR('σ и σw, МПа'!AB193*$BH$2,"-")</f>
        <v>-</v>
      </c>
      <c r="BC193" s="33" t="str">
        <f>IFERROR('σ и σw, МПа'!AC193*$BH$2,"-")</f>
        <v>-</v>
      </c>
    </row>
    <row r="194" spans="1:55" ht="25.5" x14ac:dyDescent="0.25">
      <c r="A194" s="10" t="str">
        <f>INDEX('Обработка исходного'!B:B,ROW($B$3)+4*(ROW($B194)-ROW($B$3)))</f>
        <v>Сталь легированная хромомолибденованадиевая</v>
      </c>
      <c r="B194" s="47" t="str">
        <f>INDEX('Обработка исходного'!D:D,ROW($B$3)+4*(ROW($B194)-ROW($B$3)))</f>
        <v>25Х1МФ</v>
      </c>
      <c r="C194" s="27" t="str">
        <f>'Rp0,2, МПа'!C194</f>
        <v>Сталь горячекатаная, кованая, калиброванная диаметром или стороной квадрата от 90 до 150 мм</v>
      </c>
      <c r="D194" s="31">
        <f>IFERROR('σ и σw, МПа'!D194*$BE$2,"-")</f>
        <v>475.4615384615384</v>
      </c>
      <c r="E194" s="32">
        <f>IFERROR('σ и σw, МПа'!E194*$BE$2,"-")</f>
        <v>470.07692307692304</v>
      </c>
      <c r="F194" s="32">
        <f>IFERROR('σ и σw, МПа'!F194*$BE$2,"-")</f>
        <v>449.07692307692304</v>
      </c>
      <c r="G194" s="32">
        <f>IFERROR('σ и σw, МПа'!G194*$BE$2,"-")</f>
        <v>438.30769230769232</v>
      </c>
      <c r="H194" s="32">
        <f>IFERROR('σ и σw, МПа'!H194*$BE$2,"-")</f>
        <v>432.92307692307691</v>
      </c>
      <c r="I194" s="32">
        <f>IFERROR('σ и σw, МПа'!I194*$BE$2,"-")</f>
        <v>417.30769230769232</v>
      </c>
      <c r="J194" s="32">
        <f>IFERROR('σ и σw, МПа'!J194*$BE$2,"-")</f>
        <v>411.92307692307691</v>
      </c>
      <c r="K194" s="32">
        <f>IFERROR('σ и σw, МПа'!K194*$BE$2,"-")</f>
        <v>390.92307692307691</v>
      </c>
      <c r="L194" s="32">
        <f>IFERROR('σ и σw, МПа'!L194*$BE$2,"-")</f>
        <v>385.53846153846149</v>
      </c>
      <c r="M194" s="32">
        <f>IFERROR('σ и σw, МПа'!M194*$BE$2,"-")</f>
        <v>366.69230769230762</v>
      </c>
      <c r="N194" s="32">
        <f>IFERROR('σ и σw, МПа'!N194*$BE$2,"-")</f>
        <v>338.15384615384613</v>
      </c>
      <c r="O194" s="32" t="str">
        <f>IFERROR('σ и σw, МПа'!O194*$BE$2,"-")</f>
        <v>-</v>
      </c>
      <c r="P194" s="33" t="str">
        <f>IFERROR('σ и σw, МПа'!P194*$BE$2,"-")</f>
        <v>-</v>
      </c>
      <c r="Q194" s="31">
        <f>IFERROR('σ и σw, МПа'!D194*$BF$2,"-")</f>
        <v>611.30769230769226</v>
      </c>
      <c r="R194" s="32">
        <f>IFERROR('σ и σw, МПа'!E194*$BF$2,"-")</f>
        <v>604.38461538461536</v>
      </c>
      <c r="S194" s="32">
        <f>IFERROR('σ и σw, МПа'!F194*$BF$2,"-")</f>
        <v>577.38461538461536</v>
      </c>
      <c r="T194" s="32">
        <f>IFERROR('σ и σw, МПа'!G194*$BF$2,"-")</f>
        <v>563.53846153846155</v>
      </c>
      <c r="U194" s="32">
        <f>IFERROR('σ и σw, МПа'!H194*$BF$2,"-")</f>
        <v>556.61538461538464</v>
      </c>
      <c r="V194" s="32">
        <f>IFERROR('σ и σw, МПа'!I194*$BF$2,"-")</f>
        <v>536.53846153846155</v>
      </c>
      <c r="W194" s="32">
        <f>IFERROR('σ и σw, МПа'!J194*$BF$2,"-")</f>
        <v>529.61538461538464</v>
      </c>
      <c r="X194" s="32">
        <f>IFERROR('σ и σw, МПа'!K194*$BF$2,"-")</f>
        <v>502.61538461538464</v>
      </c>
      <c r="Y194" s="32">
        <f>IFERROR('σ и σw, МПа'!L194*$BF$2,"-")</f>
        <v>495.69230769230768</v>
      </c>
      <c r="Z194" s="32">
        <f>IFERROR('σ и σw, МПа'!M194*$BF$2,"-")</f>
        <v>471.46153846153845</v>
      </c>
      <c r="AA194" s="32">
        <f>IFERROR('σ и σw, МПа'!N194*$BF$2,"-")</f>
        <v>434.76923076923072</v>
      </c>
      <c r="AB194" s="32" t="str">
        <f>IFERROR('σ и σw, МПа'!O194*$BF$2,"-")</f>
        <v>-</v>
      </c>
      <c r="AC194" s="33" t="str">
        <f>IFERROR('σ и σw, МПа'!P194*$BF$2,"-")</f>
        <v>-</v>
      </c>
      <c r="AD194" s="31">
        <f>IFERROR('σ и σw, МПа'!Q194*$BG$2,"-")</f>
        <v>515.19999999999993</v>
      </c>
      <c r="AE194" s="32">
        <f>IFERROR('σ и σw, МПа'!R194*$BG$2,"-")</f>
        <v>494.2</v>
      </c>
      <c r="AF194" s="32">
        <f>IFERROR('σ и σw, МПа'!S194*$BG$2,"-")</f>
        <v>487.9</v>
      </c>
      <c r="AG194" s="32">
        <f>IFERROR('σ и σw, МПа'!T194*$BG$2,"-")</f>
        <v>459.9</v>
      </c>
      <c r="AH194" s="32">
        <f>IFERROR('σ и σw, МПа'!U194*$BG$2,"-")</f>
        <v>452.9</v>
      </c>
      <c r="AI194" s="32">
        <f>IFERROR('σ и σw, МПа'!V194*$BG$2,"-")</f>
        <v>432.59999999999997</v>
      </c>
      <c r="AJ194" s="32">
        <f>IFERROR('σ и σw, МПа'!W194*$BG$2,"-")</f>
        <v>425.59999999999997</v>
      </c>
      <c r="AK194" s="32">
        <f>IFERROR('σ и σw, МПа'!X194*$BG$2,"-")</f>
        <v>398.29999999999995</v>
      </c>
      <c r="AL194" s="32">
        <f>IFERROR('σ и σw, МПа'!Y194*$BG$2,"-")</f>
        <v>391.29999999999995</v>
      </c>
      <c r="AM194" s="32">
        <f>IFERROR('σ и σw, МПа'!Z194*$BG$2,"-")</f>
        <v>378</v>
      </c>
      <c r="AN194" s="32">
        <f>IFERROR('σ и σw, МПа'!AA194*$BG$2,"-")</f>
        <v>371</v>
      </c>
      <c r="AO194" s="32" t="str">
        <f>IFERROR('σ и σw, МПа'!AB194*$BG$2,"-")</f>
        <v>-</v>
      </c>
      <c r="AP194" s="33" t="str">
        <f>IFERROR('σ и σw, МПа'!AC194*$BG$2,"-")</f>
        <v>-</v>
      </c>
      <c r="AQ194" s="31">
        <f>IFERROR('σ и σw, МПа'!Q194*$BH$2,"-")</f>
        <v>809.6</v>
      </c>
      <c r="AR194" s="32">
        <f>IFERROR('σ и σw, МПа'!R194*$BH$2,"-")</f>
        <v>776.6</v>
      </c>
      <c r="AS194" s="32">
        <f>IFERROR('σ и σw, МПа'!S194*$BH$2,"-")</f>
        <v>766.7</v>
      </c>
      <c r="AT194" s="32">
        <f>IFERROR('σ и σw, МПа'!T194*$BH$2,"-")</f>
        <v>722.7</v>
      </c>
      <c r="AU194" s="32">
        <f>IFERROR('σ и σw, МПа'!U194*$BH$2,"-")</f>
        <v>711.7</v>
      </c>
      <c r="AV194" s="32">
        <f>IFERROR('σ и σw, МПа'!V194*$BH$2,"-")</f>
        <v>679.80000000000007</v>
      </c>
      <c r="AW194" s="32">
        <f>IFERROR('σ и σw, МПа'!W194*$BH$2,"-")</f>
        <v>668.80000000000007</v>
      </c>
      <c r="AX194" s="32">
        <f>IFERROR('σ и σw, МПа'!X194*$BH$2,"-")</f>
        <v>625.90000000000009</v>
      </c>
      <c r="AY194" s="32">
        <f>IFERROR('σ и σw, МПа'!Y194*$BH$2,"-")</f>
        <v>614.90000000000009</v>
      </c>
      <c r="AZ194" s="32">
        <f>IFERROR('σ и σw, МПа'!Z194*$BH$2,"-")</f>
        <v>594</v>
      </c>
      <c r="BA194" s="32">
        <f>IFERROR('σ и σw, МПа'!AA194*$BH$2,"-")</f>
        <v>583</v>
      </c>
      <c r="BB194" s="32" t="str">
        <f>IFERROR('σ и σw, МПа'!AB194*$BH$2,"-")</f>
        <v>-</v>
      </c>
      <c r="BC194" s="33" t="str">
        <f>IFERROR('σ и σw, МПа'!AC194*$BH$2,"-")</f>
        <v>-</v>
      </c>
    </row>
    <row r="195" spans="1:55" ht="25.5" x14ac:dyDescent="0.25">
      <c r="A195" s="10" t="str">
        <f>INDEX('Обработка исходного'!B:B,ROW($B$3)+4*(ROW($B195)-ROW($B$3)))</f>
        <v>Сталь легированная хромомолибденованадиевая</v>
      </c>
      <c r="B195" s="47" t="str">
        <f>INDEX('Обработка исходного'!D:D,ROW($B$3)+4*(ROW($B195)-ROW($B$3)))</f>
        <v>25Х1МФ</v>
      </c>
      <c r="C195" s="27" t="str">
        <f>'Rp0,2, МПа'!C195</f>
        <v>Сталь горячекатаная, кованая, калиброванная диаметром или стороной квадрата от 150 до 200 мм</v>
      </c>
      <c r="D195" s="31">
        <f>IFERROR('σ и σw, МПа'!D195*$BE$2,"-")</f>
        <v>475.4615384615384</v>
      </c>
      <c r="E195" s="32">
        <f>IFERROR('σ и σw, МПа'!E195*$BE$2,"-")</f>
        <v>470.07692307692304</v>
      </c>
      <c r="F195" s="32">
        <f>IFERROR('σ и σw, МПа'!F195*$BE$2,"-")</f>
        <v>449.07692307692304</v>
      </c>
      <c r="G195" s="32">
        <f>IFERROR('σ и σw, МПа'!G195*$BE$2,"-")</f>
        <v>438.30769230769232</v>
      </c>
      <c r="H195" s="32">
        <f>IFERROR('σ и σw, МПа'!H195*$BE$2,"-")</f>
        <v>432.92307692307691</v>
      </c>
      <c r="I195" s="32">
        <f>IFERROR('σ и σw, МПа'!I195*$BE$2,"-")</f>
        <v>417.30769230769232</v>
      </c>
      <c r="J195" s="32">
        <f>IFERROR('σ и σw, МПа'!J195*$BE$2,"-")</f>
        <v>411.92307692307691</v>
      </c>
      <c r="K195" s="32">
        <f>IFERROR('σ и σw, МПа'!K195*$BE$2,"-")</f>
        <v>390.92307692307691</v>
      </c>
      <c r="L195" s="32">
        <f>IFERROR('σ и σw, МПа'!L195*$BE$2,"-")</f>
        <v>385.53846153846149</v>
      </c>
      <c r="M195" s="32">
        <f>IFERROR('σ и σw, МПа'!M195*$BE$2,"-")</f>
        <v>369.92307692307691</v>
      </c>
      <c r="N195" s="32">
        <f>IFERROR('σ и σw, МПа'!N195*$BE$2,"-")</f>
        <v>338.15384615384613</v>
      </c>
      <c r="O195" s="32" t="str">
        <f>IFERROR('σ и σw, МПа'!O195*$BE$2,"-")</f>
        <v>-</v>
      </c>
      <c r="P195" s="33" t="str">
        <f>IFERROR('σ и σw, МПа'!P195*$BE$2,"-")</f>
        <v>-</v>
      </c>
      <c r="Q195" s="31">
        <f>IFERROR('σ и σw, МПа'!D195*$BF$2,"-")</f>
        <v>611.30769230769226</v>
      </c>
      <c r="R195" s="32">
        <f>IFERROR('σ и σw, МПа'!E195*$BF$2,"-")</f>
        <v>604.38461538461536</v>
      </c>
      <c r="S195" s="32">
        <f>IFERROR('σ и σw, МПа'!F195*$BF$2,"-")</f>
        <v>577.38461538461536</v>
      </c>
      <c r="T195" s="32">
        <f>IFERROR('σ и σw, МПа'!G195*$BF$2,"-")</f>
        <v>563.53846153846155</v>
      </c>
      <c r="U195" s="32">
        <f>IFERROR('σ и σw, МПа'!H195*$BF$2,"-")</f>
        <v>556.61538461538464</v>
      </c>
      <c r="V195" s="32">
        <f>IFERROR('σ и σw, МПа'!I195*$BF$2,"-")</f>
        <v>536.53846153846155</v>
      </c>
      <c r="W195" s="32">
        <f>IFERROR('σ и σw, МПа'!J195*$BF$2,"-")</f>
        <v>529.61538461538464</v>
      </c>
      <c r="X195" s="32">
        <f>IFERROR('σ и σw, МПа'!K195*$BF$2,"-")</f>
        <v>502.61538461538464</v>
      </c>
      <c r="Y195" s="32">
        <f>IFERROR('σ и σw, МПа'!L195*$BF$2,"-")</f>
        <v>495.69230769230768</v>
      </c>
      <c r="Z195" s="32">
        <f>IFERROR('σ и σw, МПа'!M195*$BF$2,"-")</f>
        <v>475.61538461538464</v>
      </c>
      <c r="AA195" s="32">
        <f>IFERROR('σ и σw, МПа'!N195*$BF$2,"-")</f>
        <v>434.76923076923072</v>
      </c>
      <c r="AB195" s="32" t="str">
        <f>IFERROR('σ и σw, МПа'!O195*$BF$2,"-")</f>
        <v>-</v>
      </c>
      <c r="AC195" s="33" t="str">
        <f>IFERROR('σ и σw, МПа'!P195*$BF$2,"-")</f>
        <v>-</v>
      </c>
      <c r="AD195" s="31">
        <f>IFERROR('σ и σw, МПа'!Q195*$BG$2,"-")</f>
        <v>515.19999999999993</v>
      </c>
      <c r="AE195" s="32">
        <f>IFERROR('σ и σw, МПа'!R195*$BG$2,"-")</f>
        <v>494.2</v>
      </c>
      <c r="AF195" s="32">
        <f>IFERROR('σ и σw, МПа'!S195*$BG$2,"-")</f>
        <v>487.9</v>
      </c>
      <c r="AG195" s="32">
        <f>IFERROR('σ и σw, МПа'!T195*$BG$2,"-")</f>
        <v>459.9</v>
      </c>
      <c r="AH195" s="32">
        <f>IFERROR('σ и σw, МПа'!U195*$BG$2,"-")</f>
        <v>452.9</v>
      </c>
      <c r="AI195" s="32">
        <f>IFERROR('σ и σw, МПа'!V195*$BG$2,"-")</f>
        <v>432.59999999999997</v>
      </c>
      <c r="AJ195" s="32">
        <f>IFERROR('σ и σw, МПа'!W195*$BG$2,"-")</f>
        <v>425.59999999999997</v>
      </c>
      <c r="AK195" s="32">
        <f>IFERROR('σ и σw, МПа'!X195*$BG$2,"-")</f>
        <v>398.29999999999995</v>
      </c>
      <c r="AL195" s="32">
        <f>IFERROR('σ и σw, МПа'!Y195*$BG$2,"-")</f>
        <v>391.29999999999995</v>
      </c>
      <c r="AM195" s="32">
        <f>IFERROR('σ и σw, МПа'!Z195*$BG$2,"-")</f>
        <v>378</v>
      </c>
      <c r="AN195" s="32">
        <f>IFERROR('σ и σw, МПа'!AA195*$BG$2,"-")</f>
        <v>371</v>
      </c>
      <c r="AO195" s="32" t="str">
        <f>IFERROR('σ и σw, МПа'!AB195*$BG$2,"-")</f>
        <v>-</v>
      </c>
      <c r="AP195" s="33" t="str">
        <f>IFERROR('σ и σw, МПа'!AC195*$BG$2,"-")</f>
        <v>-</v>
      </c>
      <c r="AQ195" s="31">
        <f>IFERROR('σ и σw, МПа'!Q195*$BH$2,"-")</f>
        <v>809.6</v>
      </c>
      <c r="AR195" s="32">
        <f>IFERROR('σ и σw, МПа'!R195*$BH$2,"-")</f>
        <v>776.6</v>
      </c>
      <c r="AS195" s="32">
        <f>IFERROR('σ и σw, МПа'!S195*$BH$2,"-")</f>
        <v>766.7</v>
      </c>
      <c r="AT195" s="32">
        <f>IFERROR('σ и σw, МПа'!T195*$BH$2,"-")</f>
        <v>722.7</v>
      </c>
      <c r="AU195" s="32">
        <f>IFERROR('σ и σw, МПа'!U195*$BH$2,"-")</f>
        <v>711.7</v>
      </c>
      <c r="AV195" s="32">
        <f>IFERROR('σ и σw, МПа'!V195*$BH$2,"-")</f>
        <v>679.80000000000007</v>
      </c>
      <c r="AW195" s="32">
        <f>IFERROR('σ и σw, МПа'!W195*$BH$2,"-")</f>
        <v>668.80000000000007</v>
      </c>
      <c r="AX195" s="32">
        <f>IFERROR('σ и σw, МПа'!X195*$BH$2,"-")</f>
        <v>625.90000000000009</v>
      </c>
      <c r="AY195" s="32">
        <f>IFERROR('σ и σw, МПа'!Y195*$BH$2,"-")</f>
        <v>614.90000000000009</v>
      </c>
      <c r="AZ195" s="32">
        <f>IFERROR('σ и σw, МПа'!Z195*$BH$2,"-")</f>
        <v>594</v>
      </c>
      <c r="BA195" s="32">
        <f>IFERROR('σ и σw, МПа'!AA195*$BH$2,"-")</f>
        <v>583</v>
      </c>
      <c r="BB195" s="32" t="str">
        <f>IFERROR('σ и σw, МПа'!AB195*$BH$2,"-")</f>
        <v>-</v>
      </c>
      <c r="BC195" s="33" t="str">
        <f>IFERROR('σ и σw, МПа'!AC195*$BH$2,"-")</f>
        <v>-</v>
      </c>
    </row>
    <row r="196" spans="1:55" ht="25.5" x14ac:dyDescent="0.25">
      <c r="A196" s="10" t="str">
        <f>INDEX('Обработка исходного'!B:B,ROW($B$3)+4*(ROW($B196)-ROW($B$3)))</f>
        <v>Сталь легированная хромомолибденованадиевая</v>
      </c>
      <c r="B196" s="47" t="str">
        <f>INDEX('Обработка исходного'!D:D,ROW($B$3)+4*(ROW($B196)-ROW($B$3)))</f>
        <v>25Х1МФ</v>
      </c>
      <c r="C196" s="27" t="str">
        <f>'Rp0,2, МПа'!C196</f>
        <v>Заготовки крепежных деталей толщиной или диаметром до 200 мм, КП490*</v>
      </c>
      <c r="D196" s="31">
        <f>IFERROR('σ и σw, МПа'!D196*$BE$2,"-")</f>
        <v>317.15384615384613</v>
      </c>
      <c r="E196" s="32">
        <f>IFERROR('σ и σw, МПа'!E196*$BE$2,"-")</f>
        <v>311.76923076923072</v>
      </c>
      <c r="F196" s="32">
        <f>IFERROR('σ и σw, МПа'!F196*$BE$2,"-")</f>
        <v>295.61538461538458</v>
      </c>
      <c r="G196" s="32">
        <f>IFERROR('σ и σw, МПа'!G196*$BE$2,"-")</f>
        <v>290.76923076923072</v>
      </c>
      <c r="H196" s="32">
        <f>IFERROR('σ и σw, МПа'!H196*$BE$2,"-")</f>
        <v>290.76923076923072</v>
      </c>
      <c r="I196" s="32">
        <f>IFERROR('σ и σw, МПа'!I196*$BE$2,"-")</f>
        <v>274.61538461538458</v>
      </c>
      <c r="J196" s="32">
        <f>IFERROR('σ и σw, МПа'!J196*$BE$2,"-")</f>
        <v>274.61538461538458</v>
      </c>
      <c r="K196" s="32">
        <f>IFERROR('σ и σw, МПа'!K196*$BE$2,"-")</f>
        <v>259</v>
      </c>
      <c r="L196" s="32">
        <f>IFERROR('σ и σw, МПа'!L196*$BE$2,"-")</f>
        <v>253.61538461538461</v>
      </c>
      <c r="M196" s="32">
        <f>IFERROR('σ и σw, МПа'!M196*$BE$2,"-")</f>
        <v>248.2307692307692</v>
      </c>
      <c r="N196" s="32">
        <f>IFERROR('σ и σw, МПа'!N196*$BE$2,"-")</f>
        <v>221.84615384615381</v>
      </c>
      <c r="O196" s="32" t="str">
        <f>IFERROR('σ и σw, МПа'!O196*$BE$2,"-")</f>
        <v>-</v>
      </c>
      <c r="P196" s="33" t="str">
        <f>IFERROR('σ и σw, МПа'!P196*$BE$2,"-")</f>
        <v>-</v>
      </c>
      <c r="Q196" s="31">
        <f>IFERROR('σ и σw, МПа'!D196*$BF$2,"-")</f>
        <v>407.76923076923072</v>
      </c>
      <c r="R196" s="32">
        <f>IFERROR('σ и σw, МПа'!E196*$BF$2,"-")</f>
        <v>400.84615384615381</v>
      </c>
      <c r="S196" s="32">
        <f>IFERROR('σ и σw, МПа'!F196*$BF$2,"-")</f>
        <v>380.07692307692309</v>
      </c>
      <c r="T196" s="32">
        <f>IFERROR('σ и σw, МПа'!G196*$BF$2,"-")</f>
        <v>373.84615384615381</v>
      </c>
      <c r="U196" s="32">
        <f>IFERROR('σ и σw, МПа'!H196*$BF$2,"-")</f>
        <v>373.84615384615381</v>
      </c>
      <c r="V196" s="32">
        <f>IFERROR('σ и σw, МПа'!I196*$BF$2,"-")</f>
        <v>353.07692307692309</v>
      </c>
      <c r="W196" s="32">
        <f>IFERROR('σ и σw, МПа'!J196*$BF$2,"-")</f>
        <v>353.07692307692309</v>
      </c>
      <c r="X196" s="32">
        <f>IFERROR('σ и σw, МПа'!K196*$BF$2,"-")</f>
        <v>333</v>
      </c>
      <c r="Y196" s="32">
        <f>IFERROR('σ и σw, МПа'!L196*$BF$2,"-")</f>
        <v>326.07692307692309</v>
      </c>
      <c r="Z196" s="32">
        <f>IFERROR('σ и σw, МПа'!M196*$BF$2,"-")</f>
        <v>319.15384615384613</v>
      </c>
      <c r="AA196" s="32">
        <f>IFERROR('σ и σw, МПа'!N196*$BF$2,"-")</f>
        <v>285.23076923076923</v>
      </c>
      <c r="AB196" s="32" t="str">
        <f>IFERROR('σ и σw, МПа'!O196*$BF$2,"-")</f>
        <v>-</v>
      </c>
      <c r="AC196" s="33" t="str">
        <f>IFERROR('σ и σw, МПа'!P196*$BF$2,"-")</f>
        <v>-</v>
      </c>
      <c r="AD196" s="31">
        <f>IFERROR('σ и σw, МПа'!Q196*$BG$2,"-")</f>
        <v>343</v>
      </c>
      <c r="AE196" s="32">
        <f>IFERROR('σ и σw, МПа'!R196*$BG$2,"-")</f>
        <v>329.7</v>
      </c>
      <c r="AF196" s="32">
        <f>IFERROR('σ и σw, МПа'!S196*$BG$2,"-")</f>
        <v>322.7</v>
      </c>
      <c r="AG196" s="32">
        <f>IFERROR('σ и σw, МПа'!T196*$BG$2,"-")</f>
        <v>302.39999999999998</v>
      </c>
      <c r="AH196" s="32">
        <f>IFERROR('σ и σw, МПа'!U196*$BG$2,"-")</f>
        <v>302.39999999999998</v>
      </c>
      <c r="AI196" s="32">
        <f>IFERROR('σ и σw, МПа'!V196*$BG$2,"-")</f>
        <v>288.39999999999998</v>
      </c>
      <c r="AJ196" s="32">
        <f>IFERROR('σ и σw, МПа'!W196*$BG$2,"-")</f>
        <v>281.39999999999998</v>
      </c>
      <c r="AK196" s="32">
        <f>IFERROR('σ и σw, МПа'!X196*$BG$2,"-")</f>
        <v>240.1</v>
      </c>
      <c r="AL196" s="32">
        <f>IFERROR('σ и σw, МПа'!Y196*$BG$2,"-")</f>
        <v>240.1</v>
      </c>
      <c r="AM196" s="32">
        <f>IFERROR('σ и σw, МПа'!Z196*$BG$2,"-")</f>
        <v>226.1</v>
      </c>
      <c r="AN196" s="32">
        <f>IFERROR('σ и σw, МПа'!AA196*$BG$2,"-")</f>
        <v>226.1</v>
      </c>
      <c r="AO196" s="32" t="str">
        <f>IFERROR('σ и σw, МПа'!AB196*$BG$2,"-")</f>
        <v>-</v>
      </c>
      <c r="AP196" s="33" t="str">
        <f>IFERROR('σ и σw, МПа'!AC196*$BG$2,"-")</f>
        <v>-</v>
      </c>
      <c r="AQ196" s="31">
        <f>IFERROR('σ и σw, МПа'!Q196*$BH$2,"-")</f>
        <v>539</v>
      </c>
      <c r="AR196" s="32">
        <f>IFERROR('σ и σw, МПа'!R196*$BH$2,"-")</f>
        <v>518.1</v>
      </c>
      <c r="AS196" s="32">
        <f>IFERROR('σ и σw, МПа'!S196*$BH$2,"-")</f>
        <v>507.1</v>
      </c>
      <c r="AT196" s="32">
        <f>IFERROR('σ и σw, МПа'!T196*$BH$2,"-")</f>
        <v>475.20000000000005</v>
      </c>
      <c r="AU196" s="32">
        <f>IFERROR('σ и σw, МПа'!U196*$BH$2,"-")</f>
        <v>475.20000000000005</v>
      </c>
      <c r="AV196" s="32">
        <f>IFERROR('σ и σw, МПа'!V196*$BH$2,"-")</f>
        <v>453.20000000000005</v>
      </c>
      <c r="AW196" s="32">
        <f>IFERROR('σ и σw, МПа'!W196*$BH$2,"-")</f>
        <v>442.20000000000005</v>
      </c>
      <c r="AX196" s="32">
        <f>IFERROR('σ и σw, МПа'!X196*$BH$2,"-")</f>
        <v>377.3</v>
      </c>
      <c r="AY196" s="32">
        <f>IFERROR('σ и σw, МПа'!Y196*$BH$2,"-")</f>
        <v>377.3</v>
      </c>
      <c r="AZ196" s="32">
        <f>IFERROR('σ и σw, МПа'!Z196*$BH$2,"-")</f>
        <v>355.3</v>
      </c>
      <c r="BA196" s="32">
        <f>IFERROR('σ и σw, МПа'!AA196*$BH$2,"-")</f>
        <v>355.3</v>
      </c>
      <c r="BB196" s="32" t="str">
        <f>IFERROR('σ и σw, МПа'!AB196*$BH$2,"-")</f>
        <v>-</v>
      </c>
      <c r="BC196" s="33" t="str">
        <f>IFERROR('σ и σw, МПа'!AC196*$BH$2,"-")</f>
        <v>-</v>
      </c>
    </row>
    <row r="197" spans="1:55" ht="25.5" x14ac:dyDescent="0.25">
      <c r="A197" s="10" t="str">
        <f>INDEX('Обработка исходного'!B:B,ROW($B$3)+4*(ROW($B197)-ROW($B$3)))</f>
        <v>Сталь легированная хромомолибденованадиевая</v>
      </c>
      <c r="B197" s="47" t="str">
        <f>INDEX('Обработка исходного'!D:D,ROW($B$3)+4*(ROW($B197)-ROW($B$3)))</f>
        <v>25Х1МФ</v>
      </c>
      <c r="C197" s="27" t="str">
        <f>'Rp0,2, МПа'!C197</f>
        <v>Заготовки крепежных деталей толщиной или диаметром до 200 мм КП590*</v>
      </c>
      <c r="D197" s="31">
        <f>IFERROR('σ и σw, МПа'!D197*$BE$2,"-")</f>
        <v>396.30769230769232</v>
      </c>
      <c r="E197" s="32">
        <f>IFERROR('σ и σw, МПа'!E197*$BE$2,"-")</f>
        <v>385.53846153846149</v>
      </c>
      <c r="F197" s="32">
        <f>IFERROR('σ и σw, МПа'!F197*$BE$2,"-")</f>
        <v>369.92307692307691</v>
      </c>
      <c r="G197" s="32">
        <f>IFERROR('σ и σw, МПа'!G197*$BE$2,"-")</f>
        <v>359.15384615384613</v>
      </c>
      <c r="H197" s="32">
        <f>IFERROR('σ и σw, МПа'!H197*$BE$2,"-")</f>
        <v>359.15384615384613</v>
      </c>
      <c r="I197" s="32">
        <f>IFERROR('σ и σw, МПа'!I197*$BE$2,"-")</f>
        <v>338.15384615384613</v>
      </c>
      <c r="J197" s="32">
        <f>IFERROR('σ и σw, МПа'!J197*$BE$2,"-")</f>
        <v>338.15384615384613</v>
      </c>
      <c r="K197" s="32">
        <f>IFERROR('σ и σw, МПа'!K197*$BE$2,"-")</f>
        <v>322</v>
      </c>
      <c r="L197" s="32">
        <f>IFERROR('σ и σw, МПа'!L197*$BE$2,"-")</f>
        <v>317.15384615384613</v>
      </c>
      <c r="M197" s="32">
        <f>IFERROR('σ и σw, МПа'!M197*$BE$2,"-")</f>
        <v>306.38461538461536</v>
      </c>
      <c r="N197" s="32">
        <f>IFERROR('σ и σw, МПа'!N197*$BE$2,"-")</f>
        <v>274.61538461538458</v>
      </c>
      <c r="O197" s="32" t="str">
        <f>IFERROR('σ и σw, МПа'!O197*$BE$2,"-")</f>
        <v>-</v>
      </c>
      <c r="P197" s="33" t="str">
        <f>IFERROR('σ и σw, МПа'!P197*$BE$2,"-")</f>
        <v>-</v>
      </c>
      <c r="Q197" s="31">
        <f>IFERROR('σ и σw, МПа'!D197*$BF$2,"-")</f>
        <v>509.5384615384616</v>
      </c>
      <c r="R197" s="32">
        <f>IFERROR('σ и σw, МПа'!E197*$BF$2,"-")</f>
        <v>495.69230769230768</v>
      </c>
      <c r="S197" s="32">
        <f>IFERROR('σ и σw, МПа'!F197*$BF$2,"-")</f>
        <v>475.61538461538464</v>
      </c>
      <c r="T197" s="32">
        <f>IFERROR('σ и σw, МПа'!G197*$BF$2,"-")</f>
        <v>461.76923076923077</v>
      </c>
      <c r="U197" s="32">
        <f>IFERROR('σ и σw, МПа'!H197*$BF$2,"-")</f>
        <v>461.76923076923077</v>
      </c>
      <c r="V197" s="32">
        <f>IFERROR('σ и σw, МПа'!I197*$BF$2,"-")</f>
        <v>434.76923076923072</v>
      </c>
      <c r="W197" s="32">
        <f>IFERROR('σ и σw, МПа'!J197*$BF$2,"-")</f>
        <v>434.76923076923072</v>
      </c>
      <c r="X197" s="32">
        <f>IFERROR('σ и σw, МПа'!K197*$BF$2,"-")</f>
        <v>414</v>
      </c>
      <c r="Y197" s="32">
        <f>IFERROR('σ и σw, МПа'!L197*$BF$2,"-")</f>
        <v>407.76923076923072</v>
      </c>
      <c r="Z197" s="32">
        <f>IFERROR('σ и σw, МПа'!M197*$BF$2,"-")</f>
        <v>393.92307692307691</v>
      </c>
      <c r="AA197" s="32">
        <f>IFERROR('σ и σw, МПа'!N197*$BF$2,"-")</f>
        <v>353.07692307692309</v>
      </c>
      <c r="AB197" s="32" t="str">
        <f>IFERROR('σ и σw, МПа'!O197*$BF$2,"-")</f>
        <v>-</v>
      </c>
      <c r="AC197" s="33" t="str">
        <f>IFERROR('σ и σw, МПа'!P197*$BF$2,"-")</f>
        <v>-</v>
      </c>
      <c r="AD197" s="31">
        <f>IFERROR('σ и σw, МПа'!Q197*$BG$2,"-")</f>
        <v>413</v>
      </c>
      <c r="AE197" s="32">
        <f>IFERROR('σ и σw, МПа'!R197*$BG$2,"-")</f>
        <v>391.29999999999995</v>
      </c>
      <c r="AF197" s="32">
        <f>IFERROR('σ и σw, МПа'!S197*$BG$2,"-")</f>
        <v>384.29999999999995</v>
      </c>
      <c r="AG197" s="32">
        <f>IFERROR('σ и σw, МПа'!T197*$BG$2,"-")</f>
        <v>364</v>
      </c>
      <c r="AH197" s="32">
        <f>IFERROR('σ и σw, МПа'!U197*$BG$2,"-")</f>
        <v>357</v>
      </c>
      <c r="AI197" s="32">
        <f>IFERROR('σ и σw, МПа'!V197*$BG$2,"-")</f>
        <v>343.7</v>
      </c>
      <c r="AJ197" s="32">
        <f>IFERROR('σ и σw, МПа'!W197*$BG$2,"-")</f>
        <v>336.7</v>
      </c>
      <c r="AK197" s="32">
        <f>IFERROR('σ и σw, МПа'!X197*$BG$2,"-")</f>
        <v>315.7</v>
      </c>
      <c r="AL197" s="32">
        <f>IFERROR('σ и σw, МПа'!Y197*$BG$2,"-")</f>
        <v>308.7</v>
      </c>
      <c r="AM197" s="32">
        <f>IFERROR('σ и σw, МПа'!Z197*$BG$2,"-")</f>
        <v>302.39999999999998</v>
      </c>
      <c r="AN197" s="32">
        <f>IFERROR('σ и σw, МПа'!AA197*$BG$2,"-")</f>
        <v>295.39999999999998</v>
      </c>
      <c r="AO197" s="32" t="str">
        <f>IFERROR('σ и σw, МПа'!AB197*$BG$2,"-")</f>
        <v>-</v>
      </c>
      <c r="AP197" s="33" t="str">
        <f>IFERROR('σ и σw, МПа'!AC197*$BG$2,"-")</f>
        <v>-</v>
      </c>
      <c r="AQ197" s="31">
        <f>IFERROR('σ и σw, МПа'!Q197*$BH$2,"-")</f>
        <v>649</v>
      </c>
      <c r="AR197" s="32">
        <f>IFERROR('σ и σw, МПа'!R197*$BH$2,"-")</f>
        <v>614.90000000000009</v>
      </c>
      <c r="AS197" s="32">
        <f>IFERROR('σ и σw, МПа'!S197*$BH$2,"-")</f>
        <v>603.90000000000009</v>
      </c>
      <c r="AT197" s="32">
        <f>IFERROR('σ и σw, МПа'!T197*$BH$2,"-")</f>
        <v>572</v>
      </c>
      <c r="AU197" s="32">
        <f>IFERROR('σ и σw, МПа'!U197*$BH$2,"-")</f>
        <v>561</v>
      </c>
      <c r="AV197" s="32">
        <f>IFERROR('σ и σw, МПа'!V197*$BH$2,"-")</f>
        <v>540.1</v>
      </c>
      <c r="AW197" s="32">
        <f>IFERROR('σ и σw, МПа'!W197*$BH$2,"-")</f>
        <v>529.1</v>
      </c>
      <c r="AX197" s="32">
        <f>IFERROR('σ и σw, МПа'!X197*$BH$2,"-")</f>
        <v>496.1</v>
      </c>
      <c r="AY197" s="32">
        <f>IFERROR('σ и σw, МПа'!Y197*$BH$2,"-")</f>
        <v>485.1</v>
      </c>
      <c r="AZ197" s="32">
        <f>IFERROR('σ и σw, МПа'!Z197*$BH$2,"-")</f>
        <v>475.20000000000005</v>
      </c>
      <c r="BA197" s="32">
        <f>IFERROR('σ и σw, МПа'!AA197*$BH$2,"-")</f>
        <v>464.20000000000005</v>
      </c>
      <c r="BB197" s="32" t="str">
        <f>IFERROR('σ и σw, МПа'!AB197*$BH$2,"-")</f>
        <v>-</v>
      </c>
      <c r="BC197" s="33" t="str">
        <f>IFERROR('σ и σw, МПа'!AC197*$BH$2,"-")</f>
        <v>-</v>
      </c>
    </row>
    <row r="198" spans="1:55" ht="25.5" x14ac:dyDescent="0.25">
      <c r="A198" s="10" t="str">
        <f>INDEX('Обработка исходного'!B:B,ROW($B$3)+4*(ROW($B198)-ROW($B$3)))</f>
        <v>Сталь легированная хромомолибденованадиевая</v>
      </c>
      <c r="B198" s="47" t="str">
        <f>INDEX('Обработка исходного'!D:D,ROW($B$3)+4*(ROW($B198)-ROW($B$3)))</f>
        <v>25Х1МФ</v>
      </c>
      <c r="C198" s="27" t="str">
        <f>'Rp0,2, МПа'!C198</f>
        <v>Заготовки крепежных деталей толщиной или диаметром до 200 мм, КП640*</v>
      </c>
      <c r="D198" s="31">
        <f>IFERROR('σ и σw, МПа'!D198*$BE$2,"-")</f>
        <v>422.69230769230762</v>
      </c>
      <c r="E198" s="32">
        <f>IFERROR('σ и σw, МПа'!E198*$BE$2,"-")</f>
        <v>417.30769230769232</v>
      </c>
      <c r="F198" s="32">
        <f>IFERROR('σ и σw, МПа'!F198*$BE$2,"-")</f>
        <v>396.30769230769232</v>
      </c>
      <c r="G198" s="32">
        <f>IFERROR('σ и σw, МПа'!G198*$BE$2,"-")</f>
        <v>385.53846153846149</v>
      </c>
      <c r="H198" s="32">
        <f>IFERROR('σ и σw, МПа'!H198*$BE$2,"-")</f>
        <v>380.15384615384613</v>
      </c>
      <c r="I198" s="32">
        <f>IFERROR('σ и σw, МПа'!I198*$BE$2,"-")</f>
        <v>369.92307692307691</v>
      </c>
      <c r="J198" s="32">
        <f>IFERROR('σ и σw, МПа'!J198*$BE$2,"-")</f>
        <v>369.92307692307691</v>
      </c>
      <c r="K198" s="32">
        <f>IFERROR('σ и σw, МПа'!K198*$BE$2,"-")</f>
        <v>343.53846153846155</v>
      </c>
      <c r="L198" s="32">
        <f>IFERROR('σ и σw, МПа'!L198*$BE$2,"-")</f>
        <v>338.15384615384613</v>
      </c>
      <c r="M198" s="32">
        <f>IFERROR('σ и σw, МПа'!M198*$BE$2,"-")</f>
        <v>327.38461538461536</v>
      </c>
      <c r="N198" s="32">
        <f>IFERROR('σ и σw, МПа'!N198*$BE$2,"-")</f>
        <v>295.61538461538458</v>
      </c>
      <c r="O198" s="32" t="str">
        <f>IFERROR('σ и σw, МПа'!O198*$BE$2,"-")</f>
        <v>-</v>
      </c>
      <c r="P198" s="33" t="str">
        <f>IFERROR('σ и σw, МПа'!P198*$BE$2,"-")</f>
        <v>-</v>
      </c>
      <c r="Q198" s="31">
        <f>IFERROR('σ и σw, МПа'!D198*$BF$2,"-")</f>
        <v>543.46153846153845</v>
      </c>
      <c r="R198" s="32">
        <f>IFERROR('σ и σw, МПа'!E198*$BF$2,"-")</f>
        <v>536.53846153846155</v>
      </c>
      <c r="S198" s="32">
        <f>IFERROR('σ и σw, МПа'!F198*$BF$2,"-")</f>
        <v>509.5384615384616</v>
      </c>
      <c r="T198" s="32">
        <f>IFERROR('σ и σw, МПа'!G198*$BF$2,"-")</f>
        <v>495.69230769230768</v>
      </c>
      <c r="U198" s="32">
        <f>IFERROR('σ и σw, МПа'!H198*$BF$2,"-")</f>
        <v>488.76923076923077</v>
      </c>
      <c r="V198" s="32">
        <f>IFERROR('σ и σw, МПа'!I198*$BF$2,"-")</f>
        <v>475.61538461538464</v>
      </c>
      <c r="W198" s="32">
        <f>IFERROR('σ и σw, МПа'!J198*$BF$2,"-")</f>
        <v>475.61538461538464</v>
      </c>
      <c r="X198" s="32">
        <f>IFERROR('σ и σw, МПа'!K198*$BF$2,"-")</f>
        <v>441.69230769230768</v>
      </c>
      <c r="Y198" s="32">
        <f>IFERROR('σ и σw, МПа'!L198*$BF$2,"-")</f>
        <v>434.76923076923072</v>
      </c>
      <c r="Z198" s="32">
        <f>IFERROR('σ и σw, МПа'!M198*$BF$2,"-")</f>
        <v>420.92307692307691</v>
      </c>
      <c r="AA198" s="32">
        <f>IFERROR('σ и σw, МПа'!N198*$BF$2,"-")</f>
        <v>380.07692307692309</v>
      </c>
      <c r="AB198" s="32" t="str">
        <f>IFERROR('σ и σw, МПа'!O198*$BF$2,"-")</f>
        <v>-</v>
      </c>
      <c r="AC198" s="33" t="str">
        <f>IFERROR('σ и σw, МПа'!P198*$BF$2,"-")</f>
        <v>-</v>
      </c>
      <c r="AD198" s="31">
        <f>IFERROR('σ и σw, МПа'!Q198*$BG$2,"-")</f>
        <v>448</v>
      </c>
      <c r="AE198" s="32">
        <f>IFERROR('σ и σw, МПа'!R198*$BG$2,"-")</f>
        <v>425.59999999999997</v>
      </c>
      <c r="AF198" s="32">
        <f>IFERROR('σ и σw, МПа'!S198*$BG$2,"-")</f>
        <v>418.59999999999997</v>
      </c>
      <c r="AG198" s="32">
        <f>IFERROR('σ и σw, МПа'!T198*$BG$2,"-")</f>
        <v>398.29999999999995</v>
      </c>
      <c r="AH198" s="32">
        <f>IFERROR('σ и σw, МПа'!U198*$BG$2,"-")</f>
        <v>391.29999999999995</v>
      </c>
      <c r="AI198" s="32">
        <f>IFERROR('σ и σw, МПа'!V198*$BG$2,"-")</f>
        <v>378</v>
      </c>
      <c r="AJ198" s="32">
        <f>IFERROR('σ и σw, МПа'!W198*$BG$2,"-")</f>
        <v>371</v>
      </c>
      <c r="AK198" s="32">
        <f>IFERROR('σ и σw, МПа'!X198*$BG$2,"-")</f>
        <v>343.7</v>
      </c>
      <c r="AL198" s="32">
        <f>IFERROR('σ и σw, МПа'!Y198*$BG$2,"-")</f>
        <v>336.7</v>
      </c>
      <c r="AM198" s="32">
        <f>IFERROR('σ и σw, МПа'!Z198*$BG$2,"-")</f>
        <v>329.7</v>
      </c>
      <c r="AN198" s="32">
        <f>IFERROR('σ и σw, МПа'!AA198*$BG$2,"-")</f>
        <v>322.7</v>
      </c>
      <c r="AO198" s="32" t="str">
        <f>IFERROR('σ и σw, МПа'!AB198*$BG$2,"-")</f>
        <v>-</v>
      </c>
      <c r="AP198" s="33" t="str">
        <f>IFERROR('σ и σw, МПа'!AC198*$BG$2,"-")</f>
        <v>-</v>
      </c>
      <c r="AQ198" s="31">
        <f>IFERROR('σ и σw, МПа'!Q198*$BH$2,"-")</f>
        <v>704</v>
      </c>
      <c r="AR198" s="32">
        <f>IFERROR('σ и σw, МПа'!R198*$BH$2,"-")</f>
        <v>668.80000000000007</v>
      </c>
      <c r="AS198" s="32">
        <f>IFERROR('σ и σw, МПа'!S198*$BH$2,"-")</f>
        <v>657.80000000000007</v>
      </c>
      <c r="AT198" s="32">
        <f>IFERROR('σ и σw, МПа'!T198*$BH$2,"-")</f>
        <v>625.90000000000009</v>
      </c>
      <c r="AU198" s="32">
        <f>IFERROR('σ и σw, МПа'!U198*$BH$2,"-")</f>
        <v>614.90000000000009</v>
      </c>
      <c r="AV198" s="32">
        <f>IFERROR('σ и σw, МПа'!V198*$BH$2,"-")</f>
        <v>594</v>
      </c>
      <c r="AW198" s="32">
        <f>IFERROR('σ и σw, МПа'!W198*$BH$2,"-")</f>
        <v>583</v>
      </c>
      <c r="AX198" s="32">
        <f>IFERROR('σ и σw, МПа'!X198*$BH$2,"-")</f>
        <v>540.1</v>
      </c>
      <c r="AY198" s="32">
        <f>IFERROR('σ и σw, МПа'!Y198*$BH$2,"-")</f>
        <v>529.1</v>
      </c>
      <c r="AZ198" s="32">
        <f>IFERROR('σ и σw, МПа'!Z198*$BH$2,"-")</f>
        <v>518.1</v>
      </c>
      <c r="BA198" s="32">
        <f>IFERROR('σ и σw, МПа'!AA198*$BH$2,"-")</f>
        <v>507.1</v>
      </c>
      <c r="BB198" s="32" t="str">
        <f>IFERROR('σ и σw, МПа'!AB198*$BH$2,"-")</f>
        <v>-</v>
      </c>
      <c r="BC198" s="33" t="str">
        <f>IFERROR('σ и σw, МПа'!AC198*$BH$2,"-")</f>
        <v>-</v>
      </c>
    </row>
    <row r="199" spans="1:55" ht="25.5" x14ac:dyDescent="0.25">
      <c r="A199" s="10" t="str">
        <f>INDEX('Обработка исходного'!B:B,ROW($B$3)+4*(ROW($B199)-ROW($B$3)))</f>
        <v>Сталь легированная хромомолибденованадиевая</v>
      </c>
      <c r="B199" s="47" t="str">
        <f>INDEX('Обработка исходного'!D:D,ROW($B$3)+4*(ROW($B199)-ROW($B$3)))</f>
        <v>25Х1МФ</v>
      </c>
      <c r="C199" s="27" t="str">
        <f>'Rp0,2, МПа'!C199</f>
        <v>Заготовки крепежных деталей толщиной или диаметром до 200 мм, КП670*</v>
      </c>
      <c r="D199" s="31">
        <f>IFERROR('σ и σw, МПа'!D199*$BE$2,"-")</f>
        <v>422.69230769230762</v>
      </c>
      <c r="E199" s="32">
        <f>IFERROR('σ и σw, МПа'!E199*$BE$2,"-")</f>
        <v>417.30769230769232</v>
      </c>
      <c r="F199" s="32">
        <f>IFERROR('σ и σw, МПа'!F199*$BE$2,"-")</f>
        <v>417.30769230769232</v>
      </c>
      <c r="G199" s="32">
        <f>IFERROR('σ и σw, МПа'!G199*$BE$2,"-")</f>
        <v>411.92307692307691</v>
      </c>
      <c r="H199" s="32">
        <f>IFERROR('σ и σw, МПа'!H199*$BE$2,"-")</f>
        <v>411.92307692307691</v>
      </c>
      <c r="I199" s="32">
        <f>IFERROR('σ и σw, МПа'!I199*$BE$2,"-")</f>
        <v>406.53846153846149</v>
      </c>
      <c r="J199" s="32">
        <f>IFERROR('σ и σw, МПа'!J199*$BE$2,"-")</f>
        <v>390.3846153846153</v>
      </c>
      <c r="K199" s="32">
        <f>IFERROR('σ и σw, МПа'!K199*$BE$2,"-")</f>
        <v>374.23076923076923</v>
      </c>
      <c r="L199" s="32">
        <f>IFERROR('σ и σw, МПа'!L199*$BE$2,"-")</f>
        <v>347.30769230769226</v>
      </c>
      <c r="M199" s="32">
        <f>IFERROR('σ и σw, МПа'!M199*$BE$2,"-")</f>
        <v>317.15384615384613</v>
      </c>
      <c r="N199" s="32">
        <f>IFERROR('σ и σw, МПа'!N199*$BE$2,"-")</f>
        <v>284.84615384615381</v>
      </c>
      <c r="O199" s="32" t="str">
        <f>IFERROR('σ и σw, МПа'!O199*$BE$2,"-")</f>
        <v>-</v>
      </c>
      <c r="P199" s="33" t="str">
        <f>IFERROR('σ и σw, МПа'!P199*$BE$2,"-")</f>
        <v>-</v>
      </c>
      <c r="Q199" s="31">
        <f>IFERROR('σ и σw, МПа'!D199*$BF$2,"-")</f>
        <v>543.46153846153845</v>
      </c>
      <c r="R199" s="32">
        <f>IFERROR('σ и σw, МПа'!E199*$BF$2,"-")</f>
        <v>536.53846153846155</v>
      </c>
      <c r="S199" s="32">
        <f>IFERROR('σ и σw, МПа'!F199*$BF$2,"-")</f>
        <v>536.53846153846155</v>
      </c>
      <c r="T199" s="32">
        <f>IFERROR('σ и σw, МПа'!G199*$BF$2,"-")</f>
        <v>529.61538461538464</v>
      </c>
      <c r="U199" s="32">
        <f>IFERROR('σ и σw, МПа'!H199*$BF$2,"-")</f>
        <v>529.61538461538464</v>
      </c>
      <c r="V199" s="32">
        <f>IFERROR('σ и σw, МПа'!I199*$BF$2,"-")</f>
        <v>522.69230769230762</v>
      </c>
      <c r="W199" s="32">
        <f>IFERROR('σ и σw, МПа'!J199*$BF$2,"-")</f>
        <v>501.92307692307685</v>
      </c>
      <c r="X199" s="32">
        <f>IFERROR('σ и σw, МПа'!K199*$BF$2,"-")</f>
        <v>481.15384615384619</v>
      </c>
      <c r="Y199" s="32">
        <f>IFERROR('σ и σw, МПа'!L199*$BF$2,"-")</f>
        <v>446.53846153846155</v>
      </c>
      <c r="Z199" s="32">
        <f>IFERROR('σ и σw, МПа'!M199*$BF$2,"-")</f>
        <v>407.76923076923072</v>
      </c>
      <c r="AA199" s="32">
        <f>IFERROR('σ и σw, МПа'!N199*$BF$2,"-")</f>
        <v>366.23076923076923</v>
      </c>
      <c r="AB199" s="32" t="str">
        <f>IFERROR('σ и σw, МПа'!O199*$BF$2,"-")</f>
        <v>-</v>
      </c>
      <c r="AC199" s="33" t="str">
        <f>IFERROR('σ и σw, МПа'!P199*$BF$2,"-")</f>
        <v>-</v>
      </c>
      <c r="AD199" s="31">
        <f>IFERROR('σ и σw, МПа'!Q199*$BG$2,"-")</f>
        <v>468.99999999999994</v>
      </c>
      <c r="AE199" s="32">
        <f>IFERROR('σ и σw, МПа'!R199*$BG$2,"-")</f>
        <v>446.59999999999997</v>
      </c>
      <c r="AF199" s="32">
        <f>IFERROR('σ и σw, МПа'!S199*$BG$2,"-")</f>
        <v>446.59999999999997</v>
      </c>
      <c r="AG199" s="32">
        <f>IFERROR('σ и σw, МПа'!T199*$BG$2,"-")</f>
        <v>439.59999999999997</v>
      </c>
      <c r="AH199" s="32">
        <f>IFERROR('σ и σw, МПа'!U199*$BG$2,"-")</f>
        <v>425.59999999999997</v>
      </c>
      <c r="AI199" s="32">
        <f>IFERROR('σ и σw, МПа'!V199*$BG$2,"-")</f>
        <v>412.29999999999995</v>
      </c>
      <c r="AJ199" s="32">
        <f>IFERROR('σ и σw, МПа'!W199*$BG$2,"-")</f>
        <v>391.29999999999995</v>
      </c>
      <c r="AK199" s="32">
        <f>IFERROR('σ и σw, МПа'!X199*$BG$2,"-")</f>
        <v>364</v>
      </c>
      <c r="AL199" s="32">
        <f>IFERROR('σ и σw, МПа'!Y199*$BG$2,"-")</f>
        <v>343</v>
      </c>
      <c r="AM199" s="32">
        <f>IFERROR('σ и σw, МПа'!Z199*$BG$2,"-")</f>
        <v>316.39999999999998</v>
      </c>
      <c r="AN199" s="32">
        <f>IFERROR('σ и σw, МПа'!AA199*$BG$2,"-")</f>
        <v>281.39999999999998</v>
      </c>
      <c r="AO199" s="32" t="str">
        <f>IFERROR('σ и σw, МПа'!AB199*$BG$2,"-")</f>
        <v>-</v>
      </c>
      <c r="AP199" s="33" t="str">
        <f>IFERROR('σ и σw, МПа'!AC199*$BG$2,"-")</f>
        <v>-</v>
      </c>
      <c r="AQ199" s="31">
        <f>IFERROR('σ и σw, МПа'!Q199*$BH$2,"-")</f>
        <v>737.00000000000011</v>
      </c>
      <c r="AR199" s="32">
        <f>IFERROR('σ и σw, МПа'!R199*$BH$2,"-")</f>
        <v>701.80000000000007</v>
      </c>
      <c r="AS199" s="32">
        <f>IFERROR('σ и σw, МПа'!S199*$BH$2,"-")</f>
        <v>701.80000000000007</v>
      </c>
      <c r="AT199" s="32">
        <f>IFERROR('σ и σw, МПа'!T199*$BH$2,"-")</f>
        <v>690.80000000000007</v>
      </c>
      <c r="AU199" s="32">
        <f>IFERROR('σ и σw, МПа'!U199*$BH$2,"-")</f>
        <v>668.80000000000007</v>
      </c>
      <c r="AV199" s="32">
        <f>IFERROR('σ и σw, МПа'!V199*$BH$2,"-")</f>
        <v>647.90000000000009</v>
      </c>
      <c r="AW199" s="32">
        <f>IFERROR('σ и σw, МПа'!W199*$BH$2,"-")</f>
        <v>614.90000000000009</v>
      </c>
      <c r="AX199" s="32">
        <f>IFERROR('σ и σw, МПа'!X199*$BH$2,"-")</f>
        <v>572</v>
      </c>
      <c r="AY199" s="32">
        <f>IFERROR('σ и σw, МПа'!Y199*$BH$2,"-")</f>
        <v>539</v>
      </c>
      <c r="AZ199" s="32">
        <f>IFERROR('σ и σw, МПа'!Z199*$BH$2,"-")</f>
        <v>497.20000000000005</v>
      </c>
      <c r="BA199" s="32">
        <f>IFERROR('σ и σw, МПа'!AA199*$BH$2,"-")</f>
        <v>442.20000000000005</v>
      </c>
      <c r="BB199" s="32" t="str">
        <f>IFERROR('σ и σw, МПа'!AB199*$BH$2,"-")</f>
        <v>-</v>
      </c>
      <c r="BC199" s="33" t="str">
        <f>IFERROR('σ и σw, МПа'!AC199*$BH$2,"-")</f>
        <v>-</v>
      </c>
    </row>
    <row r="200" spans="1:55" ht="38.25" x14ac:dyDescent="0.25">
      <c r="A200" s="10" t="str">
        <f>INDEX('Обработка исходного'!B:B,ROW($B$3)+4*(ROW($B200)-ROW($B$3)))</f>
        <v>Сталь легированная хромомолибденованадиевая</v>
      </c>
      <c r="B200" s="47" t="str">
        <f>INDEX('Обработка исходного'!D:D,ROW($B$3)+4*(ROW($B200)-ROW($B$3)))</f>
        <v>15Х1М1Ф</v>
      </c>
      <c r="C200" s="27" t="str">
        <f>'Rp0,2, МПа'!C200</f>
        <v>Трубы бесшовные горячекатаные с наружным диаметром от 57 до 465 мм с толщиной стенки от 3,5 до 60 мм</v>
      </c>
      <c r="D200" s="31">
        <f>IFERROR('σ и σw, МПа'!D200*$BE$2,"-")</f>
        <v>264.38461538461536</v>
      </c>
      <c r="E200" s="32">
        <f>IFERROR('σ и σw, МПа'!E200*$BE$2,"-")</f>
        <v>264.38461538461536</v>
      </c>
      <c r="F200" s="32">
        <f>IFERROR('σ и σw, МПа'!F200*$BE$2,"-")</f>
        <v>264.38461538461536</v>
      </c>
      <c r="G200" s="32">
        <f>IFERROR('σ и σw, МПа'!G200*$BE$2,"-")</f>
        <v>264.38461538461536</v>
      </c>
      <c r="H200" s="32">
        <f>IFERROR('σ и σw, МПа'!H200*$BE$2,"-")</f>
        <v>264.38461538461536</v>
      </c>
      <c r="I200" s="32">
        <f>IFERROR('σ и σw, МПа'!I200*$BE$2,"-")</f>
        <v>253.61538461538461</v>
      </c>
      <c r="J200" s="32">
        <f>IFERROR('σ и σw, МПа'!J200*$BE$2,"-")</f>
        <v>247.33333333333331</v>
      </c>
      <c r="K200" s="32">
        <f>IFERROR('σ и σw, МПа'!K200*$BE$2,"-")</f>
        <v>237.46153846153845</v>
      </c>
      <c r="L200" s="32">
        <f>IFERROR('σ и σw, МПа'!L200*$BE$2,"-")</f>
        <v>219.33333333333331</v>
      </c>
      <c r="M200" s="32">
        <f>IFERROR('σ и σw, МПа'!M200*$BE$2,"-")</f>
        <v>210.93333333333331</v>
      </c>
      <c r="N200" s="32">
        <f>IFERROR('σ и σw, МПа'!N200*$BE$2,"-")</f>
        <v>179.30769230769229</v>
      </c>
      <c r="O200" s="32">
        <f>IFERROR('σ и σw, МПа'!O200*$BE$2,"-")</f>
        <v>173.92307692307691</v>
      </c>
      <c r="P200" s="33" t="str">
        <f>IFERROR('σ и σw, МПа'!P200*$BE$2,"-")</f>
        <v>-</v>
      </c>
      <c r="Q200" s="31">
        <f>IFERROR('σ и σw, МПа'!D200*$BF$2,"-")</f>
        <v>339.92307692307691</v>
      </c>
      <c r="R200" s="32">
        <f>IFERROR('σ и σw, МПа'!E200*$BF$2,"-")</f>
        <v>339.92307692307691</v>
      </c>
      <c r="S200" s="32">
        <f>IFERROR('σ и σw, МПа'!F200*$BF$2,"-")</f>
        <v>339.92307692307691</v>
      </c>
      <c r="T200" s="32">
        <f>IFERROR('σ и σw, МПа'!G200*$BF$2,"-")</f>
        <v>339.92307692307691</v>
      </c>
      <c r="U200" s="32">
        <f>IFERROR('σ и σw, МПа'!H200*$BF$2,"-")</f>
        <v>339.92307692307691</v>
      </c>
      <c r="V200" s="32">
        <f>IFERROR('σ и σw, МПа'!I200*$BF$2,"-")</f>
        <v>326.07692307692309</v>
      </c>
      <c r="W200" s="32">
        <f>IFERROR('σ и σw, МПа'!J200*$BF$2,"-")</f>
        <v>318</v>
      </c>
      <c r="X200" s="32">
        <f>IFERROR('σ и σw, МПа'!K200*$BF$2,"-")</f>
        <v>305.30769230769232</v>
      </c>
      <c r="Y200" s="32">
        <f>IFERROR('σ и σw, МПа'!L200*$BF$2,"-")</f>
        <v>282</v>
      </c>
      <c r="Z200" s="32">
        <f>IFERROR('σ и σw, МПа'!M200*$BF$2,"-")</f>
        <v>271.2</v>
      </c>
      <c r="AA200" s="32">
        <f>IFERROR('σ и σw, МПа'!N200*$BF$2,"-")</f>
        <v>230.53846153846152</v>
      </c>
      <c r="AB200" s="32">
        <f>IFERROR('σ и σw, МПа'!O200*$BF$2,"-")</f>
        <v>223.61538461538461</v>
      </c>
      <c r="AC200" s="33" t="str">
        <f>IFERROR('σ и σw, МПа'!P200*$BF$2,"-")</f>
        <v>-</v>
      </c>
      <c r="AD200" s="31">
        <f>IFERROR('σ и σw, МПа'!Q200*$BG$2,"-")</f>
        <v>219.79999999999998</v>
      </c>
      <c r="AE200" s="32">
        <f>IFERROR('σ и σw, МПа'!R200*$BG$2,"-")</f>
        <v>212.79999999999998</v>
      </c>
      <c r="AF200" s="32">
        <f>IFERROR('σ и σw, МПа'!S200*$BG$2,"-")</f>
        <v>212.79999999999998</v>
      </c>
      <c r="AG200" s="32">
        <f>IFERROR('σ и σw, МПа'!T200*$BG$2,"-")</f>
        <v>212.79999999999998</v>
      </c>
      <c r="AH200" s="32">
        <f>IFERROR('σ и σw, МПа'!U200*$BG$2,"-")</f>
        <v>198.79999999999998</v>
      </c>
      <c r="AI200" s="32">
        <f>IFERROR('σ и σw, МПа'!V200*$BG$2,"-")</f>
        <v>192.5</v>
      </c>
      <c r="AJ200" s="32">
        <f>IFERROR('σ и σw, МПа'!W200*$BG$2,"-")</f>
        <v>185.5</v>
      </c>
      <c r="AK200" s="32">
        <f>IFERROR('σ и σw, МПа'!X200*$BG$2,"-")</f>
        <v>178.5</v>
      </c>
      <c r="AL200" s="32">
        <f>IFERROR('σ и σw, МПа'!Y200*$BG$2,"-")</f>
        <v>164.5</v>
      </c>
      <c r="AM200" s="32">
        <f>IFERROR('σ и σw, МПа'!Z200*$BG$2,"-")</f>
        <v>158.19999999999999</v>
      </c>
      <c r="AN200" s="32">
        <f>IFERROR('σ и σw, МПа'!AA200*$BG$2,"-")</f>
        <v>143.5</v>
      </c>
      <c r="AO200" s="32">
        <f>IFERROR('σ и σw, МПа'!AB200*$BG$2,"-")</f>
        <v>137.19999999999999</v>
      </c>
      <c r="AP200" s="33" t="str">
        <f>IFERROR('σ и σw, МПа'!AC200*$BG$2,"-")</f>
        <v>-</v>
      </c>
      <c r="AQ200" s="31">
        <f>IFERROR('σ и σw, МПа'!Q200*$BH$2,"-")</f>
        <v>345.40000000000003</v>
      </c>
      <c r="AR200" s="32">
        <f>IFERROR('σ и σw, МПа'!R200*$BH$2,"-")</f>
        <v>334.40000000000003</v>
      </c>
      <c r="AS200" s="32">
        <f>IFERROR('σ и σw, МПа'!S200*$BH$2,"-")</f>
        <v>334.40000000000003</v>
      </c>
      <c r="AT200" s="32">
        <f>IFERROR('σ и σw, МПа'!T200*$BH$2,"-")</f>
        <v>334.40000000000003</v>
      </c>
      <c r="AU200" s="32">
        <f>IFERROR('σ и σw, МПа'!U200*$BH$2,"-")</f>
        <v>312.40000000000003</v>
      </c>
      <c r="AV200" s="32">
        <f>IFERROR('σ и σw, МПа'!V200*$BH$2,"-")</f>
        <v>302.5</v>
      </c>
      <c r="AW200" s="32">
        <f>IFERROR('σ и σw, МПа'!W200*$BH$2,"-")</f>
        <v>291.5</v>
      </c>
      <c r="AX200" s="32">
        <f>IFERROR('σ и σw, МПа'!X200*$BH$2,"-")</f>
        <v>280.5</v>
      </c>
      <c r="AY200" s="32">
        <f>IFERROR('σ и σw, МПа'!Y200*$BH$2,"-")</f>
        <v>258.5</v>
      </c>
      <c r="AZ200" s="32">
        <f>IFERROR('σ и σw, МПа'!Z200*$BH$2,"-")</f>
        <v>248.60000000000002</v>
      </c>
      <c r="BA200" s="32">
        <f>IFERROR('σ и σw, МПа'!AA200*$BH$2,"-")</f>
        <v>225.50000000000003</v>
      </c>
      <c r="BB200" s="32">
        <f>IFERROR('σ и σw, МПа'!AB200*$BH$2,"-")</f>
        <v>215.60000000000002</v>
      </c>
      <c r="BC200" s="33" t="str">
        <f>IFERROR('σ и σw, МПа'!AC200*$BH$2,"-")</f>
        <v>-</v>
      </c>
    </row>
    <row r="201" spans="1:55" ht="25.5" x14ac:dyDescent="0.25">
      <c r="A201" s="10" t="str">
        <f>INDEX('Обработка исходного'!B:B,ROW($B$3)+4*(ROW($B201)-ROW($B$3)))</f>
        <v>Сталь легированная хромомолибденованадиевая</v>
      </c>
      <c r="B201" s="47" t="str">
        <f>INDEX('Обработка исходного'!D:D,ROW($B$3)+4*(ROW($B201)-ROW($B$3)))</f>
        <v>15Х1М1ФЛ</v>
      </c>
      <c r="C201" s="27" t="str">
        <f>'Rp0,2, МПа'!C201</f>
        <v>Отливки</v>
      </c>
      <c r="D201" s="31">
        <f>IFERROR('σ и σw, МПа'!D201*$BE$2,"-")</f>
        <v>237.46153846153845</v>
      </c>
      <c r="E201" s="32">
        <f>IFERROR('σ и σw, МПа'!E201*$BE$2,"-")</f>
        <v>237.46153846153845</v>
      </c>
      <c r="F201" s="32">
        <f>IFERROR('σ и σw, МПа'!F201*$BE$2,"-")</f>
        <v>237.46153846153845</v>
      </c>
      <c r="G201" s="32">
        <f>IFERROR('σ и σw, МПа'!G201*$BE$2,"-")</f>
        <v>237.46153846153845</v>
      </c>
      <c r="H201" s="32">
        <f>IFERROR('σ и σw, МПа'!H201*$BE$2,"-")</f>
        <v>237.46153846153845</v>
      </c>
      <c r="I201" s="32">
        <f>IFERROR('σ и σw, МПа'!I201*$BE$2,"-")</f>
        <v>237.46153846153845</v>
      </c>
      <c r="J201" s="32">
        <f>IFERROR('σ и σw, МПа'!J201*$BE$2,"-")</f>
        <v>227.2307692307692</v>
      </c>
      <c r="K201" s="32">
        <f>IFERROR('σ и σw, МПа'!K201*$BE$2,"-")</f>
        <v>221.84615384615381</v>
      </c>
      <c r="L201" s="32">
        <f>IFERROR('σ и σw, МПа'!L201*$BE$2,"-")</f>
        <v>216.46153846153845</v>
      </c>
      <c r="M201" s="32">
        <f>IFERROR('σ и σw, МПа'!M201*$BE$2,"-")</f>
        <v>210.93333333333331</v>
      </c>
      <c r="N201" s="32">
        <f>IFERROR('σ и σw, МПа'!N201*$BE$2,"-")</f>
        <v>165.2</v>
      </c>
      <c r="O201" s="32">
        <f>IFERROR('σ и σw, МПа'!O201*$BE$2,"-")</f>
        <v>154.93333333333334</v>
      </c>
      <c r="P201" s="33" t="str">
        <f>IFERROR('σ и σw, МПа'!P201*$BE$2,"-")</f>
        <v>-</v>
      </c>
      <c r="Q201" s="31">
        <f>IFERROR('σ и σw, МПа'!D201*$BF$2,"-")</f>
        <v>305.30769230769232</v>
      </c>
      <c r="R201" s="32">
        <f>IFERROR('σ и σw, МПа'!E201*$BF$2,"-")</f>
        <v>305.30769230769232</v>
      </c>
      <c r="S201" s="32">
        <f>IFERROR('σ и σw, МПа'!F201*$BF$2,"-")</f>
        <v>305.30769230769232</v>
      </c>
      <c r="T201" s="32">
        <f>IFERROR('σ и σw, МПа'!G201*$BF$2,"-")</f>
        <v>305.30769230769232</v>
      </c>
      <c r="U201" s="32">
        <f>IFERROR('σ и σw, МПа'!H201*$BF$2,"-")</f>
        <v>305.30769230769232</v>
      </c>
      <c r="V201" s="32">
        <f>IFERROR('σ и σw, МПа'!I201*$BF$2,"-")</f>
        <v>305.30769230769232</v>
      </c>
      <c r="W201" s="32">
        <f>IFERROR('σ и σw, МПа'!J201*$BF$2,"-")</f>
        <v>292.15384615384613</v>
      </c>
      <c r="X201" s="32">
        <f>IFERROR('σ и σw, МПа'!K201*$BF$2,"-")</f>
        <v>285.23076923076923</v>
      </c>
      <c r="Y201" s="32">
        <f>IFERROR('σ и σw, МПа'!L201*$BF$2,"-")</f>
        <v>278.30769230769232</v>
      </c>
      <c r="Z201" s="32">
        <f>IFERROR('σ и σw, МПа'!M201*$BF$2,"-")</f>
        <v>271.2</v>
      </c>
      <c r="AA201" s="32">
        <f>IFERROR('σ и σw, МПа'!N201*$BF$2,"-")</f>
        <v>212.4</v>
      </c>
      <c r="AB201" s="32">
        <f>IFERROR('σ и σw, МПа'!O201*$BF$2,"-")</f>
        <v>199.20000000000002</v>
      </c>
      <c r="AC201" s="33" t="str">
        <f>IFERROR('σ и σw, МПа'!P201*$BF$2,"-")</f>
        <v>-</v>
      </c>
      <c r="AD201" s="31">
        <f>IFERROR('σ и σw, МПа'!Q201*$BG$2,"-")</f>
        <v>219.79999999999998</v>
      </c>
      <c r="AE201" s="32">
        <f>IFERROR('σ и σw, МПа'!R201*$BG$2,"-")</f>
        <v>212.79999999999998</v>
      </c>
      <c r="AF201" s="32">
        <f>IFERROR('σ и σw, МПа'!S201*$BG$2,"-")</f>
        <v>212.79999999999998</v>
      </c>
      <c r="AG201" s="32">
        <f>IFERROR('σ и σw, МПа'!T201*$BG$2,"-")</f>
        <v>205.79999999999998</v>
      </c>
      <c r="AH201" s="32">
        <f>IFERROR('σ и σw, МПа'!U201*$BG$2,"-")</f>
        <v>198.79999999999998</v>
      </c>
      <c r="AI201" s="32">
        <f>IFERROR('σ и σw, МПа'!V201*$BG$2,"-")</f>
        <v>192.5</v>
      </c>
      <c r="AJ201" s="32">
        <f>IFERROR('σ и σw, МПа'!W201*$BG$2,"-")</f>
        <v>178.5</v>
      </c>
      <c r="AK201" s="32">
        <f>IFERROR('σ и σw, МПа'!X201*$BG$2,"-")</f>
        <v>178.5</v>
      </c>
      <c r="AL201" s="32">
        <f>IFERROR('σ и σw, МПа'!Y201*$BG$2,"-")</f>
        <v>164.5</v>
      </c>
      <c r="AM201" s="32">
        <f>IFERROR('σ и σw, МПа'!Z201*$BG$2,"-")</f>
        <v>158.19999999999999</v>
      </c>
      <c r="AN201" s="32">
        <f>IFERROR('σ и σw, МПа'!AA201*$BG$2,"-")</f>
        <v>123.89999999999999</v>
      </c>
      <c r="AO201" s="32">
        <f>IFERROR('σ и σw, МПа'!AB201*$BG$2,"-")</f>
        <v>116.19999999999999</v>
      </c>
      <c r="AP201" s="33" t="str">
        <f>IFERROR('σ и σw, МПа'!AC201*$BG$2,"-")</f>
        <v>-</v>
      </c>
      <c r="AQ201" s="31">
        <f>IFERROR('σ и σw, МПа'!Q201*$BH$2,"-")</f>
        <v>345.40000000000003</v>
      </c>
      <c r="AR201" s="32">
        <f>IFERROR('σ и σw, МПа'!R201*$BH$2,"-")</f>
        <v>334.40000000000003</v>
      </c>
      <c r="AS201" s="32">
        <f>IFERROR('σ и σw, МПа'!S201*$BH$2,"-")</f>
        <v>334.40000000000003</v>
      </c>
      <c r="AT201" s="32">
        <f>IFERROR('σ и σw, МПа'!T201*$BH$2,"-")</f>
        <v>323.40000000000003</v>
      </c>
      <c r="AU201" s="32">
        <f>IFERROR('σ и σw, МПа'!U201*$BH$2,"-")</f>
        <v>312.40000000000003</v>
      </c>
      <c r="AV201" s="32">
        <f>IFERROR('σ и σw, МПа'!V201*$BH$2,"-")</f>
        <v>302.5</v>
      </c>
      <c r="AW201" s="32">
        <f>IFERROR('σ и σw, МПа'!W201*$BH$2,"-")</f>
        <v>280.5</v>
      </c>
      <c r="AX201" s="32">
        <f>IFERROR('σ и σw, МПа'!X201*$BH$2,"-")</f>
        <v>280.5</v>
      </c>
      <c r="AY201" s="32">
        <f>IFERROR('σ и σw, МПа'!Y201*$BH$2,"-")</f>
        <v>258.5</v>
      </c>
      <c r="AZ201" s="32">
        <f>IFERROR('σ и σw, МПа'!Z201*$BH$2,"-")</f>
        <v>248.60000000000002</v>
      </c>
      <c r="BA201" s="32">
        <f>IFERROR('σ и σw, МПа'!AA201*$BH$2,"-")</f>
        <v>194.70000000000002</v>
      </c>
      <c r="BB201" s="32">
        <f>IFERROR('σ и σw, МПа'!AB201*$BH$2,"-")</f>
        <v>182.60000000000002</v>
      </c>
      <c r="BC201" s="33" t="str">
        <f>IFERROR('σ и σw, МПа'!AC201*$BH$2,"-")</f>
        <v>-</v>
      </c>
    </row>
    <row r="202" spans="1:55" ht="25.5" x14ac:dyDescent="0.25">
      <c r="A202" s="10" t="str">
        <f>INDEX('Обработка исходного'!B:B,ROW($B$3)+4*(ROW($B202)-ROW($B$3)))</f>
        <v>Сталь легированная хромомолибденованадиевая</v>
      </c>
      <c r="B202" s="47" t="str">
        <f>INDEX('Обработка исходного'!D:D,ROW($B$3)+4*(ROW($B202)-ROW($B$3)))</f>
        <v>12Х2МФА</v>
      </c>
      <c r="C202" s="27" t="str">
        <f>'Rp0,2, МПа'!C202</f>
        <v>Листы толщиной до 180 мм, КП395**</v>
      </c>
      <c r="D202" s="31">
        <f>IFERROR('σ и σw, МПа'!D202*$BE$2,"-")</f>
        <v>290.76923076923072</v>
      </c>
      <c r="E202" s="32">
        <f>IFERROR('σ и σw, МПа'!E202*$BE$2,"-")</f>
        <v>285.38461538461536</v>
      </c>
      <c r="F202" s="32">
        <f>IFERROR('σ и σw, МПа'!F202*$BE$2,"-")</f>
        <v>280</v>
      </c>
      <c r="G202" s="32">
        <f>IFERROR('σ и σw, МПа'!G202*$BE$2,"-")</f>
        <v>269.23076923076917</v>
      </c>
      <c r="H202" s="32">
        <f>IFERROR('σ и σw, МПа'!H202*$BE$2,"-")</f>
        <v>269.23076923076917</v>
      </c>
      <c r="I202" s="32">
        <f>IFERROR('σ и σw, МПа'!I202*$BE$2,"-")</f>
        <v>264.38461538461536</v>
      </c>
      <c r="J202" s="32">
        <f>IFERROR('σ и σw, МПа'!J202*$BE$2,"-")</f>
        <v>264.38461538461536</v>
      </c>
      <c r="K202" s="32">
        <f>IFERROR('σ и σw, МПа'!K202*$BE$2,"-")</f>
        <v>264.38461538461536</v>
      </c>
      <c r="L202" s="32">
        <f>IFERROR('σ и σw, МПа'!L202*$BE$2,"-")</f>
        <v>248.2307692307692</v>
      </c>
      <c r="M202" s="32">
        <f>IFERROR('σ и σw, МПа'!M202*$BE$2,"-")</f>
        <v>232.61538461538461</v>
      </c>
      <c r="N202" s="32">
        <f>IFERROR('σ и σw, МПа'!N202*$BE$2,"-")</f>
        <v>221.84615384615381</v>
      </c>
      <c r="O202" s="32" t="str">
        <f>IFERROR('σ и σw, МПа'!O202*$BE$2,"-")</f>
        <v>-</v>
      </c>
      <c r="P202" s="33" t="str">
        <f>IFERROR('σ и σw, МПа'!P202*$BE$2,"-")</f>
        <v>-</v>
      </c>
      <c r="Q202" s="31">
        <f>IFERROR('σ и σw, МПа'!D202*$BF$2,"-")</f>
        <v>373.84615384615381</v>
      </c>
      <c r="R202" s="32">
        <f>IFERROR('σ и σw, МПа'!E202*$BF$2,"-")</f>
        <v>366.92307692307691</v>
      </c>
      <c r="S202" s="32">
        <f>IFERROR('σ и σw, МПа'!F202*$BF$2,"-")</f>
        <v>360</v>
      </c>
      <c r="T202" s="32">
        <f>IFERROR('σ и σw, МПа'!G202*$BF$2,"-")</f>
        <v>346.15384615384613</v>
      </c>
      <c r="U202" s="32">
        <f>IFERROR('σ и σw, МПа'!H202*$BF$2,"-")</f>
        <v>346.15384615384613</v>
      </c>
      <c r="V202" s="32">
        <f>IFERROR('σ и σw, МПа'!I202*$BF$2,"-")</f>
        <v>339.92307692307691</v>
      </c>
      <c r="W202" s="32">
        <f>IFERROR('σ и σw, МПа'!J202*$BF$2,"-")</f>
        <v>339.92307692307691</v>
      </c>
      <c r="X202" s="32">
        <f>IFERROR('σ и σw, МПа'!K202*$BF$2,"-")</f>
        <v>339.92307692307691</v>
      </c>
      <c r="Y202" s="32">
        <f>IFERROR('σ и σw, МПа'!L202*$BF$2,"-")</f>
        <v>319.15384615384613</v>
      </c>
      <c r="Z202" s="32">
        <f>IFERROR('σ и σw, МПа'!M202*$BF$2,"-")</f>
        <v>299.07692307692309</v>
      </c>
      <c r="AA202" s="32">
        <f>IFERROR('σ и σw, МПа'!N202*$BF$2,"-")</f>
        <v>285.23076923076923</v>
      </c>
      <c r="AB202" s="32" t="str">
        <f>IFERROR('σ и σw, МПа'!O202*$BF$2,"-")</f>
        <v>-</v>
      </c>
      <c r="AC202" s="33" t="str">
        <f>IFERROR('σ и σw, МПа'!P202*$BF$2,"-")</f>
        <v>-</v>
      </c>
      <c r="AD202" s="31">
        <f>IFERROR('σ и σw, МПа'!Q202*$BG$2,"-")</f>
        <v>302.39999999999998</v>
      </c>
      <c r="AE202" s="32">
        <f>IFERROR('σ и σw, МПа'!R202*$BG$2,"-")</f>
        <v>295.39999999999998</v>
      </c>
      <c r="AF202" s="32">
        <f>IFERROR('σ и σw, МПа'!S202*$BG$2,"-")</f>
        <v>295.39999999999998</v>
      </c>
      <c r="AG202" s="32">
        <f>IFERROR('σ и σw, МПа'!T202*$BG$2,"-")</f>
        <v>288.39999999999998</v>
      </c>
      <c r="AH202" s="32">
        <f>IFERROR('σ и σw, МПа'!U202*$BG$2,"-")</f>
        <v>288.39999999999998</v>
      </c>
      <c r="AI202" s="32">
        <f>IFERROR('σ и σw, МПа'!V202*$BG$2,"-")</f>
        <v>281.39999999999998</v>
      </c>
      <c r="AJ202" s="32">
        <f>IFERROR('σ и σw, МПа'!W202*$BG$2,"-")</f>
        <v>276.5</v>
      </c>
      <c r="AK202" s="32">
        <f>IFERROR('σ и σw, МПа'!X202*$BG$2,"-")</f>
        <v>276.5</v>
      </c>
      <c r="AL202" s="32">
        <f>IFERROR('σ и σw, МПа'!Y202*$BG$2,"-")</f>
        <v>276.5</v>
      </c>
      <c r="AM202" s="32">
        <f>IFERROR('σ и σw, МПа'!Z202*$BG$2,"-")</f>
        <v>276.5</v>
      </c>
      <c r="AN202" s="32">
        <f>IFERROR('σ и σw, МПа'!AA202*$BG$2,"-")</f>
        <v>274.39999999999998</v>
      </c>
      <c r="AO202" s="32" t="str">
        <f>IFERROR('σ и σw, МПа'!AB202*$BG$2,"-")</f>
        <v>-</v>
      </c>
      <c r="AP202" s="33" t="str">
        <f>IFERROR('σ и σw, МПа'!AC202*$BG$2,"-")</f>
        <v>-</v>
      </c>
      <c r="AQ202" s="31">
        <f>IFERROR('σ и σw, МПа'!Q202*$BH$2,"-")</f>
        <v>475.20000000000005</v>
      </c>
      <c r="AR202" s="32">
        <f>IFERROR('σ и σw, МПа'!R202*$BH$2,"-")</f>
        <v>464.20000000000005</v>
      </c>
      <c r="AS202" s="32">
        <f>IFERROR('σ и σw, МПа'!S202*$BH$2,"-")</f>
        <v>464.20000000000005</v>
      </c>
      <c r="AT202" s="32">
        <f>IFERROR('σ и σw, МПа'!T202*$BH$2,"-")</f>
        <v>453.20000000000005</v>
      </c>
      <c r="AU202" s="32">
        <f>IFERROR('σ и σw, МПа'!U202*$BH$2,"-")</f>
        <v>453.20000000000005</v>
      </c>
      <c r="AV202" s="32">
        <f>IFERROR('σ и σw, МПа'!V202*$BH$2,"-")</f>
        <v>442.20000000000005</v>
      </c>
      <c r="AW202" s="32">
        <f>IFERROR('σ и σw, МПа'!W202*$BH$2,"-")</f>
        <v>434.50000000000006</v>
      </c>
      <c r="AX202" s="32">
        <f>IFERROR('σ и σw, МПа'!X202*$BH$2,"-")</f>
        <v>434.50000000000006</v>
      </c>
      <c r="AY202" s="32">
        <f>IFERROR('σ и σw, МПа'!Y202*$BH$2,"-")</f>
        <v>434.50000000000006</v>
      </c>
      <c r="AZ202" s="32">
        <f>IFERROR('σ и σw, МПа'!Z202*$BH$2,"-")</f>
        <v>434.50000000000006</v>
      </c>
      <c r="BA202" s="32">
        <f>IFERROR('σ и σw, МПа'!AA202*$BH$2,"-")</f>
        <v>431.20000000000005</v>
      </c>
      <c r="BB202" s="32" t="str">
        <f>IFERROR('σ и σw, МПа'!AB202*$BH$2,"-")</f>
        <v>-</v>
      </c>
      <c r="BC202" s="33" t="str">
        <f>IFERROR('σ и σw, МПа'!AC202*$BH$2,"-")</f>
        <v>-</v>
      </c>
    </row>
    <row r="203" spans="1:55" ht="25.5" x14ac:dyDescent="0.25">
      <c r="A203" s="10" t="str">
        <f>INDEX('Обработка исходного'!B:B,ROW($B$3)+4*(ROW($B203)-ROW($B$3)))</f>
        <v>Сталь легированная хромомолибденованадиевая</v>
      </c>
      <c r="B203" s="47" t="str">
        <f>INDEX('Обработка исходного'!D:D,ROW($B$3)+4*(ROW($B203)-ROW($B$3)))</f>
        <v>12Х2МФА</v>
      </c>
      <c r="C203" s="27" t="str">
        <f>'Rp0,2, МПа'!C203</f>
        <v>Поковки толщиной до 150 мм, КП395**</v>
      </c>
      <c r="D203" s="31">
        <f>IFERROR('σ и σw, МПа'!D203*$BE$2,"-")</f>
        <v>290.76923076923072</v>
      </c>
      <c r="E203" s="32">
        <f>IFERROR('σ и σw, МПа'!E203*$BE$2,"-")</f>
        <v>285.38461538461536</v>
      </c>
      <c r="F203" s="32">
        <f>IFERROR('σ и σw, МПа'!F203*$BE$2,"-")</f>
        <v>280</v>
      </c>
      <c r="G203" s="32">
        <f>IFERROR('σ и σw, МПа'!G203*$BE$2,"-")</f>
        <v>269.23076923076917</v>
      </c>
      <c r="H203" s="32">
        <f>IFERROR('σ и σw, МПа'!H203*$BE$2,"-")</f>
        <v>269.23076923076917</v>
      </c>
      <c r="I203" s="32">
        <f>IFERROR('σ и σw, МПа'!I203*$BE$2,"-")</f>
        <v>264.38461538461536</v>
      </c>
      <c r="J203" s="32">
        <f>IFERROR('σ и σw, МПа'!J203*$BE$2,"-")</f>
        <v>264.38461538461536</v>
      </c>
      <c r="K203" s="32">
        <f>IFERROR('σ и σw, МПа'!K203*$BE$2,"-")</f>
        <v>264.38461538461536</v>
      </c>
      <c r="L203" s="32">
        <f>IFERROR('σ и σw, МПа'!L203*$BE$2,"-")</f>
        <v>248.2307692307692</v>
      </c>
      <c r="M203" s="32">
        <f>IFERROR('σ и σw, МПа'!M203*$BE$2,"-")</f>
        <v>232.61538461538461</v>
      </c>
      <c r="N203" s="32">
        <f>IFERROR('σ и σw, МПа'!N203*$BE$2,"-")</f>
        <v>221.84615384615381</v>
      </c>
      <c r="O203" s="32" t="str">
        <f>IFERROR('σ и σw, МПа'!O203*$BE$2,"-")</f>
        <v>-</v>
      </c>
      <c r="P203" s="33" t="str">
        <f>IFERROR('σ и σw, МПа'!P203*$BE$2,"-")</f>
        <v>-</v>
      </c>
      <c r="Q203" s="31">
        <f>IFERROR('σ и σw, МПа'!D203*$BF$2,"-")</f>
        <v>373.84615384615381</v>
      </c>
      <c r="R203" s="32">
        <f>IFERROR('σ и σw, МПа'!E203*$BF$2,"-")</f>
        <v>366.92307692307691</v>
      </c>
      <c r="S203" s="32">
        <f>IFERROR('σ и σw, МПа'!F203*$BF$2,"-")</f>
        <v>360</v>
      </c>
      <c r="T203" s="32">
        <f>IFERROR('σ и σw, МПа'!G203*$BF$2,"-")</f>
        <v>346.15384615384613</v>
      </c>
      <c r="U203" s="32">
        <f>IFERROR('σ и σw, МПа'!H203*$BF$2,"-")</f>
        <v>346.15384615384613</v>
      </c>
      <c r="V203" s="32">
        <f>IFERROR('σ и σw, МПа'!I203*$BF$2,"-")</f>
        <v>339.92307692307691</v>
      </c>
      <c r="W203" s="32">
        <f>IFERROR('σ и σw, МПа'!J203*$BF$2,"-")</f>
        <v>339.92307692307691</v>
      </c>
      <c r="X203" s="32">
        <f>IFERROR('σ и σw, МПа'!K203*$BF$2,"-")</f>
        <v>339.92307692307691</v>
      </c>
      <c r="Y203" s="32">
        <f>IFERROR('σ и σw, МПа'!L203*$BF$2,"-")</f>
        <v>319.15384615384613</v>
      </c>
      <c r="Z203" s="32">
        <f>IFERROR('σ и σw, МПа'!M203*$BF$2,"-")</f>
        <v>299.07692307692309</v>
      </c>
      <c r="AA203" s="32">
        <f>IFERROR('σ и σw, МПа'!N203*$BF$2,"-")</f>
        <v>285.23076923076923</v>
      </c>
      <c r="AB203" s="32" t="str">
        <f>IFERROR('σ и σw, МПа'!O203*$BF$2,"-")</f>
        <v>-</v>
      </c>
      <c r="AC203" s="33" t="str">
        <f>IFERROR('σ и σw, МПа'!P203*$BF$2,"-")</f>
        <v>-</v>
      </c>
      <c r="AD203" s="31">
        <f>IFERROR('σ и σw, МПа'!Q203*$BG$2,"-")</f>
        <v>302.39999999999998</v>
      </c>
      <c r="AE203" s="32">
        <f>IFERROR('σ и σw, МПа'!R203*$BG$2,"-")</f>
        <v>295.39999999999998</v>
      </c>
      <c r="AF203" s="32">
        <f>IFERROR('σ и σw, МПа'!S203*$BG$2,"-")</f>
        <v>295.39999999999998</v>
      </c>
      <c r="AG203" s="32">
        <f>IFERROR('σ и σw, МПа'!T203*$BG$2,"-")</f>
        <v>288.39999999999998</v>
      </c>
      <c r="AH203" s="32">
        <f>IFERROR('σ и σw, МПа'!U203*$BG$2,"-")</f>
        <v>288.39999999999998</v>
      </c>
      <c r="AI203" s="32">
        <f>IFERROR('σ и σw, МПа'!V203*$BG$2,"-")</f>
        <v>281.39999999999998</v>
      </c>
      <c r="AJ203" s="32">
        <f>IFERROR('σ и σw, МПа'!W203*$BG$2,"-")</f>
        <v>276.5</v>
      </c>
      <c r="AK203" s="32">
        <f>IFERROR('σ и σw, МПа'!X203*$BG$2,"-")</f>
        <v>276.5</v>
      </c>
      <c r="AL203" s="32">
        <f>IFERROR('σ и σw, МПа'!Y203*$BG$2,"-")</f>
        <v>276.5</v>
      </c>
      <c r="AM203" s="32">
        <f>IFERROR('σ и σw, МПа'!Z203*$BG$2,"-")</f>
        <v>276.5</v>
      </c>
      <c r="AN203" s="32">
        <f>IFERROR('σ и σw, МПа'!AA203*$BG$2,"-")</f>
        <v>274.39999999999998</v>
      </c>
      <c r="AO203" s="32" t="str">
        <f>IFERROR('σ и σw, МПа'!AB203*$BG$2,"-")</f>
        <v>-</v>
      </c>
      <c r="AP203" s="33" t="str">
        <f>IFERROR('σ и σw, МПа'!AC203*$BG$2,"-")</f>
        <v>-</v>
      </c>
      <c r="AQ203" s="31">
        <f>IFERROR('σ и σw, МПа'!Q203*$BH$2,"-")</f>
        <v>475.20000000000005</v>
      </c>
      <c r="AR203" s="32">
        <f>IFERROR('σ и σw, МПа'!R203*$BH$2,"-")</f>
        <v>464.20000000000005</v>
      </c>
      <c r="AS203" s="32">
        <f>IFERROR('σ и σw, МПа'!S203*$BH$2,"-")</f>
        <v>464.20000000000005</v>
      </c>
      <c r="AT203" s="32">
        <f>IFERROR('σ и σw, МПа'!T203*$BH$2,"-")</f>
        <v>453.20000000000005</v>
      </c>
      <c r="AU203" s="32">
        <f>IFERROR('σ и σw, МПа'!U203*$BH$2,"-")</f>
        <v>453.20000000000005</v>
      </c>
      <c r="AV203" s="32">
        <f>IFERROR('σ и σw, МПа'!V203*$BH$2,"-")</f>
        <v>442.20000000000005</v>
      </c>
      <c r="AW203" s="32">
        <f>IFERROR('σ и σw, МПа'!W203*$BH$2,"-")</f>
        <v>434.50000000000006</v>
      </c>
      <c r="AX203" s="32">
        <f>IFERROR('σ и σw, МПа'!X203*$BH$2,"-")</f>
        <v>434.50000000000006</v>
      </c>
      <c r="AY203" s="32">
        <f>IFERROR('σ и σw, МПа'!Y203*$BH$2,"-")</f>
        <v>434.50000000000006</v>
      </c>
      <c r="AZ203" s="32">
        <f>IFERROR('σ и σw, МПа'!Z203*$BH$2,"-")</f>
        <v>434.50000000000006</v>
      </c>
      <c r="BA203" s="32">
        <f>IFERROR('σ и σw, МПа'!AA203*$BH$2,"-")</f>
        <v>431.20000000000005</v>
      </c>
      <c r="BB203" s="32" t="str">
        <f>IFERROR('σ и σw, МПа'!AB203*$BH$2,"-")</f>
        <v>-</v>
      </c>
      <c r="BC203" s="33" t="str">
        <f>IFERROR('σ и σw, МПа'!AC203*$BH$2,"-")</f>
        <v>-</v>
      </c>
    </row>
    <row r="204" spans="1:55" ht="25.5" x14ac:dyDescent="0.25">
      <c r="A204" s="10" t="str">
        <f>INDEX('Обработка исходного'!B:B,ROW($B$3)+4*(ROW($B204)-ROW($B$3)))</f>
        <v>Сталь легированная хромомолибденованадиевая</v>
      </c>
      <c r="B204" s="47" t="str">
        <f>INDEX('Обработка исходного'!D:D,ROW($B$3)+4*(ROW($B204)-ROW($B$3)))</f>
        <v>12Х2МФА</v>
      </c>
      <c r="C204" s="27" t="str">
        <f>'Rp0,2, МПа'!C204</f>
        <v>Листы толщиной до 180 мм, КП490**</v>
      </c>
      <c r="D204" s="31">
        <f>IFERROR('σ и σw, МПа'!D204*$BE$2,"-")</f>
        <v>343.53846153846155</v>
      </c>
      <c r="E204" s="32">
        <f>IFERROR('σ и σw, МПа'!E204*$BE$2,"-")</f>
        <v>332.76923076923072</v>
      </c>
      <c r="F204" s="32">
        <f>IFERROR('σ и σw, МПа'!F204*$BE$2,"-")</f>
        <v>327.38461538461536</v>
      </c>
      <c r="G204" s="32">
        <f>IFERROR('σ и σw, МПа'!G204*$BE$2,"-")</f>
        <v>322</v>
      </c>
      <c r="H204" s="32">
        <f>IFERROR('σ и σw, МПа'!H204*$BE$2,"-")</f>
        <v>317.15384615384613</v>
      </c>
      <c r="I204" s="32">
        <f>IFERROR('σ и σw, МПа'!I204*$BE$2,"-")</f>
        <v>306.38461538461536</v>
      </c>
      <c r="J204" s="32">
        <f>IFERROR('σ и σw, МПа'!J204*$BE$2,"-")</f>
        <v>301</v>
      </c>
      <c r="K204" s="32">
        <f>IFERROR('σ и σw, МПа'!K204*$BE$2,"-")</f>
        <v>295.61538461538458</v>
      </c>
      <c r="L204" s="32">
        <f>IFERROR('σ и σw, МПа'!L204*$BE$2,"-")</f>
        <v>290.76923076923072</v>
      </c>
      <c r="M204" s="32">
        <f>IFERROR('σ и σw, МПа'!M204*$BE$2,"-")</f>
        <v>269.23076923076917</v>
      </c>
      <c r="N204" s="32">
        <f>IFERROR('σ и σw, МПа'!N204*$BE$2,"-")</f>
        <v>259</v>
      </c>
      <c r="O204" s="32" t="str">
        <f>IFERROR('σ и σw, МПа'!O204*$BE$2,"-")</f>
        <v>-</v>
      </c>
      <c r="P204" s="33" t="str">
        <f>IFERROR('σ и σw, МПа'!P204*$BE$2,"-")</f>
        <v>-</v>
      </c>
      <c r="Q204" s="31">
        <f>IFERROR('σ и σw, МПа'!D204*$BF$2,"-")</f>
        <v>441.69230769230768</v>
      </c>
      <c r="R204" s="32">
        <f>IFERROR('σ и σw, МПа'!E204*$BF$2,"-")</f>
        <v>427.84615384615381</v>
      </c>
      <c r="S204" s="32">
        <f>IFERROR('σ и σw, МПа'!F204*$BF$2,"-")</f>
        <v>420.92307692307691</v>
      </c>
      <c r="T204" s="32">
        <f>IFERROR('σ и σw, МПа'!G204*$BF$2,"-")</f>
        <v>414</v>
      </c>
      <c r="U204" s="32">
        <f>IFERROR('σ и σw, МПа'!H204*$BF$2,"-")</f>
        <v>407.76923076923072</v>
      </c>
      <c r="V204" s="32">
        <f>IFERROR('σ и σw, МПа'!I204*$BF$2,"-")</f>
        <v>393.92307692307691</v>
      </c>
      <c r="W204" s="32">
        <f>IFERROR('σ и σw, МПа'!J204*$BF$2,"-")</f>
        <v>387</v>
      </c>
      <c r="X204" s="32">
        <f>IFERROR('σ и σw, МПа'!K204*$BF$2,"-")</f>
        <v>380.07692307692309</v>
      </c>
      <c r="Y204" s="32">
        <f>IFERROR('σ и σw, МПа'!L204*$BF$2,"-")</f>
        <v>373.84615384615381</v>
      </c>
      <c r="Z204" s="32">
        <f>IFERROR('σ и σw, МПа'!M204*$BF$2,"-")</f>
        <v>346.15384615384613</v>
      </c>
      <c r="AA204" s="32">
        <f>IFERROR('σ и σw, МПа'!N204*$BF$2,"-")</f>
        <v>333</v>
      </c>
      <c r="AB204" s="32" t="str">
        <f>IFERROR('σ и σw, МПа'!O204*$BF$2,"-")</f>
        <v>-</v>
      </c>
      <c r="AC204" s="33" t="str">
        <f>IFERROR('σ и σw, МПа'!P204*$BF$2,"-")</f>
        <v>-</v>
      </c>
      <c r="AD204" s="31">
        <f>IFERROR('σ и σw, МПа'!Q204*$BG$2,"-")</f>
        <v>371</v>
      </c>
      <c r="AE204" s="32">
        <f>IFERROR('σ и σw, МПа'!R204*$BG$2,"-")</f>
        <v>364</v>
      </c>
      <c r="AF204" s="32">
        <f>IFERROR('σ и σw, МПа'!S204*$BG$2,"-")</f>
        <v>364</v>
      </c>
      <c r="AG204" s="32">
        <f>IFERROR('σ и σw, МПа'!T204*$BG$2,"-")</f>
        <v>357</v>
      </c>
      <c r="AH204" s="32">
        <f>IFERROR('σ и σw, МПа'!U204*$BG$2,"-")</f>
        <v>350</v>
      </c>
      <c r="AI204" s="32">
        <f>IFERROR('σ и σw, МПа'!V204*$BG$2,"-")</f>
        <v>350</v>
      </c>
      <c r="AJ204" s="32">
        <f>IFERROR('σ и σw, МПа'!W204*$BG$2,"-")</f>
        <v>343</v>
      </c>
      <c r="AK204" s="32">
        <f>IFERROR('σ и σw, МПа'!X204*$BG$2,"-")</f>
        <v>343</v>
      </c>
      <c r="AL204" s="32">
        <f>IFERROR('σ и σw, МПа'!Y204*$BG$2,"-")</f>
        <v>343</v>
      </c>
      <c r="AM204" s="32">
        <f>IFERROR('σ и σw, МПа'!Z204*$BG$2,"-")</f>
        <v>336</v>
      </c>
      <c r="AN204" s="32">
        <f>IFERROR('σ и σw, МПа'!AA204*$BG$2,"-")</f>
        <v>322.7</v>
      </c>
      <c r="AO204" s="32" t="str">
        <f>IFERROR('σ и σw, МПа'!AB204*$BG$2,"-")</f>
        <v>-</v>
      </c>
      <c r="AP204" s="33" t="str">
        <f>IFERROR('σ и σw, МПа'!AC204*$BG$2,"-")</f>
        <v>-</v>
      </c>
      <c r="AQ204" s="31">
        <f>IFERROR('σ и σw, МПа'!Q204*$BH$2,"-")</f>
        <v>583</v>
      </c>
      <c r="AR204" s="32">
        <f>IFERROR('σ и σw, МПа'!R204*$BH$2,"-")</f>
        <v>572</v>
      </c>
      <c r="AS204" s="32">
        <f>IFERROR('σ и σw, МПа'!S204*$BH$2,"-")</f>
        <v>572</v>
      </c>
      <c r="AT204" s="32">
        <f>IFERROR('σ и σw, МПа'!T204*$BH$2,"-")</f>
        <v>561</v>
      </c>
      <c r="AU204" s="32">
        <f>IFERROR('σ и σw, МПа'!U204*$BH$2,"-")</f>
        <v>550</v>
      </c>
      <c r="AV204" s="32">
        <f>IFERROR('σ и σw, МПа'!V204*$BH$2,"-")</f>
        <v>550</v>
      </c>
      <c r="AW204" s="32">
        <f>IFERROR('σ и σw, МПа'!W204*$BH$2,"-")</f>
        <v>539</v>
      </c>
      <c r="AX204" s="32">
        <f>IFERROR('σ и σw, МПа'!X204*$BH$2,"-")</f>
        <v>539</v>
      </c>
      <c r="AY204" s="32">
        <f>IFERROR('σ и σw, МПа'!Y204*$BH$2,"-")</f>
        <v>539</v>
      </c>
      <c r="AZ204" s="32">
        <f>IFERROR('σ и σw, МПа'!Z204*$BH$2,"-")</f>
        <v>528</v>
      </c>
      <c r="BA204" s="32">
        <f>IFERROR('σ и σw, МПа'!AA204*$BH$2,"-")</f>
        <v>507.1</v>
      </c>
      <c r="BB204" s="32" t="str">
        <f>IFERROR('σ и σw, МПа'!AB204*$BH$2,"-")</f>
        <v>-</v>
      </c>
      <c r="BC204" s="33" t="str">
        <f>IFERROR('σ и σw, МПа'!AC204*$BH$2,"-")</f>
        <v>-</v>
      </c>
    </row>
    <row r="205" spans="1:55" ht="25.5" x14ac:dyDescent="0.25">
      <c r="A205" s="10" t="str">
        <f>INDEX('Обработка исходного'!B:B,ROW($B$3)+4*(ROW($B205)-ROW($B$3)))</f>
        <v>Сталь легированная хромомолибденованадиевая</v>
      </c>
      <c r="B205" s="47" t="str">
        <f>INDEX('Обработка исходного'!D:D,ROW($B$3)+4*(ROW($B205)-ROW($B$3)))</f>
        <v>12Х2МФА</v>
      </c>
      <c r="C205" s="27" t="str">
        <f>'Rp0,2, МПа'!C205</f>
        <v>Поковки толщиной до 150 мм, КП490**</v>
      </c>
      <c r="D205" s="31">
        <f>IFERROR('σ и σw, МПа'!D205*$BE$2,"-")</f>
        <v>343.53846153846155</v>
      </c>
      <c r="E205" s="32">
        <f>IFERROR('σ и σw, МПа'!E205*$BE$2,"-")</f>
        <v>332.76923076923072</v>
      </c>
      <c r="F205" s="32">
        <f>IFERROR('σ и σw, МПа'!F205*$BE$2,"-")</f>
        <v>327.38461538461536</v>
      </c>
      <c r="G205" s="32">
        <f>IFERROR('σ и σw, МПа'!G205*$BE$2,"-")</f>
        <v>322</v>
      </c>
      <c r="H205" s="32">
        <f>IFERROR('σ и σw, МПа'!H205*$BE$2,"-")</f>
        <v>317.15384615384613</v>
      </c>
      <c r="I205" s="32">
        <f>IFERROR('σ и σw, МПа'!I205*$BE$2,"-")</f>
        <v>306.38461538461536</v>
      </c>
      <c r="J205" s="32">
        <f>IFERROR('σ и σw, МПа'!J205*$BE$2,"-")</f>
        <v>301</v>
      </c>
      <c r="K205" s="32">
        <f>IFERROR('σ и σw, МПа'!K205*$BE$2,"-")</f>
        <v>295.61538461538458</v>
      </c>
      <c r="L205" s="32">
        <f>IFERROR('σ и σw, МПа'!L205*$BE$2,"-")</f>
        <v>290.76923076923072</v>
      </c>
      <c r="M205" s="32">
        <f>IFERROR('σ и σw, МПа'!M205*$BE$2,"-")</f>
        <v>269.23076923076917</v>
      </c>
      <c r="N205" s="32">
        <f>IFERROR('σ и σw, МПа'!N205*$BE$2,"-")</f>
        <v>259</v>
      </c>
      <c r="O205" s="32" t="str">
        <f>IFERROR('σ и σw, МПа'!O205*$BE$2,"-")</f>
        <v>-</v>
      </c>
      <c r="P205" s="33" t="str">
        <f>IFERROR('σ и σw, МПа'!P205*$BE$2,"-")</f>
        <v>-</v>
      </c>
      <c r="Q205" s="31">
        <f>IFERROR('σ и σw, МПа'!D205*$BF$2,"-")</f>
        <v>441.69230769230768</v>
      </c>
      <c r="R205" s="32">
        <f>IFERROR('σ и σw, МПа'!E205*$BF$2,"-")</f>
        <v>427.84615384615381</v>
      </c>
      <c r="S205" s="32">
        <f>IFERROR('σ и σw, МПа'!F205*$BF$2,"-")</f>
        <v>420.92307692307691</v>
      </c>
      <c r="T205" s="32">
        <f>IFERROR('σ и σw, МПа'!G205*$BF$2,"-")</f>
        <v>414</v>
      </c>
      <c r="U205" s="32">
        <f>IFERROR('σ и σw, МПа'!H205*$BF$2,"-")</f>
        <v>407.76923076923072</v>
      </c>
      <c r="V205" s="32">
        <f>IFERROR('σ и σw, МПа'!I205*$BF$2,"-")</f>
        <v>393.92307692307691</v>
      </c>
      <c r="W205" s="32">
        <f>IFERROR('σ и σw, МПа'!J205*$BF$2,"-")</f>
        <v>387</v>
      </c>
      <c r="X205" s="32">
        <f>IFERROR('σ и σw, МПа'!K205*$BF$2,"-")</f>
        <v>380.07692307692309</v>
      </c>
      <c r="Y205" s="32">
        <f>IFERROR('σ и σw, МПа'!L205*$BF$2,"-")</f>
        <v>373.84615384615381</v>
      </c>
      <c r="Z205" s="32">
        <f>IFERROR('σ и σw, МПа'!M205*$BF$2,"-")</f>
        <v>346.15384615384613</v>
      </c>
      <c r="AA205" s="32">
        <f>IFERROR('σ и σw, МПа'!N205*$BF$2,"-")</f>
        <v>333</v>
      </c>
      <c r="AB205" s="32" t="str">
        <f>IFERROR('σ и σw, МПа'!O205*$BF$2,"-")</f>
        <v>-</v>
      </c>
      <c r="AC205" s="33" t="str">
        <f>IFERROR('σ и σw, МПа'!P205*$BF$2,"-")</f>
        <v>-</v>
      </c>
      <c r="AD205" s="31">
        <f>IFERROR('σ и σw, МПа'!Q205*$BG$2,"-")</f>
        <v>371</v>
      </c>
      <c r="AE205" s="32">
        <f>IFERROR('σ и σw, МПа'!R205*$BG$2,"-")</f>
        <v>364</v>
      </c>
      <c r="AF205" s="32">
        <f>IFERROR('σ и σw, МПа'!S205*$BG$2,"-")</f>
        <v>364</v>
      </c>
      <c r="AG205" s="32">
        <f>IFERROR('σ и σw, МПа'!T205*$BG$2,"-")</f>
        <v>357</v>
      </c>
      <c r="AH205" s="32">
        <f>IFERROR('σ и σw, МПа'!U205*$BG$2,"-")</f>
        <v>350</v>
      </c>
      <c r="AI205" s="32">
        <f>IFERROR('σ и σw, МПа'!V205*$BG$2,"-")</f>
        <v>350</v>
      </c>
      <c r="AJ205" s="32">
        <f>IFERROR('σ и σw, МПа'!W205*$BG$2,"-")</f>
        <v>343</v>
      </c>
      <c r="AK205" s="32">
        <f>IFERROR('σ и σw, МПа'!X205*$BG$2,"-")</f>
        <v>343</v>
      </c>
      <c r="AL205" s="32">
        <f>IFERROR('σ и σw, МПа'!Y205*$BG$2,"-")</f>
        <v>343</v>
      </c>
      <c r="AM205" s="32">
        <f>IFERROR('σ и σw, МПа'!Z205*$BG$2,"-")</f>
        <v>336</v>
      </c>
      <c r="AN205" s="32">
        <f>IFERROR('σ и σw, МПа'!AA205*$BG$2,"-")</f>
        <v>322.7</v>
      </c>
      <c r="AO205" s="32" t="str">
        <f>IFERROR('σ и σw, МПа'!AB205*$BG$2,"-")</f>
        <v>-</v>
      </c>
      <c r="AP205" s="33" t="str">
        <f>IFERROR('σ и σw, МПа'!AC205*$BG$2,"-")</f>
        <v>-</v>
      </c>
      <c r="AQ205" s="31">
        <f>IFERROR('σ и σw, МПа'!Q205*$BH$2,"-")</f>
        <v>583</v>
      </c>
      <c r="AR205" s="32">
        <f>IFERROR('σ и σw, МПа'!R205*$BH$2,"-")</f>
        <v>572</v>
      </c>
      <c r="AS205" s="32">
        <f>IFERROR('σ и σw, МПа'!S205*$BH$2,"-")</f>
        <v>572</v>
      </c>
      <c r="AT205" s="32">
        <f>IFERROR('σ и σw, МПа'!T205*$BH$2,"-")</f>
        <v>561</v>
      </c>
      <c r="AU205" s="32">
        <f>IFERROR('σ и σw, МПа'!U205*$BH$2,"-")</f>
        <v>550</v>
      </c>
      <c r="AV205" s="32">
        <f>IFERROR('σ и σw, МПа'!V205*$BH$2,"-")</f>
        <v>550</v>
      </c>
      <c r="AW205" s="32">
        <f>IFERROR('σ и σw, МПа'!W205*$BH$2,"-")</f>
        <v>539</v>
      </c>
      <c r="AX205" s="32">
        <f>IFERROR('σ и σw, МПа'!X205*$BH$2,"-")</f>
        <v>539</v>
      </c>
      <c r="AY205" s="32">
        <f>IFERROR('σ и σw, МПа'!Y205*$BH$2,"-")</f>
        <v>539</v>
      </c>
      <c r="AZ205" s="32">
        <f>IFERROR('σ и σw, МПа'!Z205*$BH$2,"-")</f>
        <v>528</v>
      </c>
      <c r="BA205" s="32">
        <f>IFERROR('σ и σw, МПа'!AA205*$BH$2,"-")</f>
        <v>507.1</v>
      </c>
      <c r="BB205" s="32" t="str">
        <f>IFERROR('σ и σw, МПа'!AB205*$BH$2,"-")</f>
        <v>-</v>
      </c>
      <c r="BC205" s="33" t="str">
        <f>IFERROR('σ и σw, МПа'!AC205*$BH$2,"-")</f>
        <v>-</v>
      </c>
    </row>
    <row r="206" spans="1:55" ht="25.5" x14ac:dyDescent="0.25">
      <c r="A206" s="10" t="str">
        <f>INDEX('Обработка исходного'!B:B,ROW($B$3)+4*(ROW($B206)-ROW($B$3)))</f>
        <v>Сталь легированная хромомолибденованадиевая</v>
      </c>
      <c r="B206" s="47" t="str">
        <f>INDEX('Обработка исходного'!D:D,ROW($B$3)+4*(ROW($B206)-ROW($B$3)))</f>
        <v>12Х2МФА-А</v>
      </c>
      <c r="C206" s="27" t="str">
        <f>'Rp0,2, МПа'!C206</f>
        <v>Листы толщиной до 180 мм, КП395**</v>
      </c>
      <c r="D206" s="31">
        <f>IFERROR('σ и σw, МПа'!D206*$BE$2,"-")</f>
        <v>290.76923076923072</v>
      </c>
      <c r="E206" s="32">
        <f>IFERROR('σ и σw, МПа'!E206*$BE$2,"-")</f>
        <v>285.38461538461536</v>
      </c>
      <c r="F206" s="32">
        <f>IFERROR('σ и σw, МПа'!F206*$BE$2,"-")</f>
        <v>280</v>
      </c>
      <c r="G206" s="32">
        <f>IFERROR('σ и σw, МПа'!G206*$BE$2,"-")</f>
        <v>269.23076923076917</v>
      </c>
      <c r="H206" s="32">
        <f>IFERROR('σ и σw, МПа'!H206*$BE$2,"-")</f>
        <v>269.23076923076917</v>
      </c>
      <c r="I206" s="32">
        <f>IFERROR('σ и σw, МПа'!I206*$BE$2,"-")</f>
        <v>264.38461538461536</v>
      </c>
      <c r="J206" s="32">
        <f>IFERROR('σ и σw, МПа'!J206*$BE$2,"-")</f>
        <v>264.38461538461536</v>
      </c>
      <c r="K206" s="32">
        <f>IFERROR('σ и σw, МПа'!K206*$BE$2,"-")</f>
        <v>264.38461538461536</v>
      </c>
      <c r="L206" s="32">
        <f>IFERROR('σ и σw, МПа'!L206*$BE$2,"-")</f>
        <v>248.2307692307692</v>
      </c>
      <c r="M206" s="32">
        <f>IFERROR('σ и σw, МПа'!M206*$BE$2,"-")</f>
        <v>232.61538461538461</v>
      </c>
      <c r="N206" s="32">
        <f>IFERROR('σ и σw, МПа'!N206*$BE$2,"-")</f>
        <v>221.84615384615381</v>
      </c>
      <c r="O206" s="32" t="str">
        <f>IFERROR('σ и σw, МПа'!O206*$BE$2,"-")</f>
        <v>-</v>
      </c>
      <c r="P206" s="33" t="str">
        <f>IFERROR('σ и σw, МПа'!P206*$BE$2,"-")</f>
        <v>-</v>
      </c>
      <c r="Q206" s="31">
        <f>IFERROR('σ и σw, МПа'!D206*$BF$2,"-")</f>
        <v>373.84615384615381</v>
      </c>
      <c r="R206" s="32">
        <f>IFERROR('σ и σw, МПа'!E206*$BF$2,"-")</f>
        <v>366.92307692307691</v>
      </c>
      <c r="S206" s="32">
        <f>IFERROR('σ и σw, МПа'!F206*$BF$2,"-")</f>
        <v>360</v>
      </c>
      <c r="T206" s="32">
        <f>IFERROR('σ и σw, МПа'!G206*$BF$2,"-")</f>
        <v>346.15384615384613</v>
      </c>
      <c r="U206" s="32">
        <f>IFERROR('σ и σw, МПа'!H206*$BF$2,"-")</f>
        <v>346.15384615384613</v>
      </c>
      <c r="V206" s="32">
        <f>IFERROR('σ и σw, МПа'!I206*$BF$2,"-")</f>
        <v>339.92307692307691</v>
      </c>
      <c r="W206" s="32">
        <f>IFERROR('σ и σw, МПа'!J206*$BF$2,"-")</f>
        <v>339.92307692307691</v>
      </c>
      <c r="X206" s="32">
        <f>IFERROR('σ и σw, МПа'!K206*$BF$2,"-")</f>
        <v>339.92307692307691</v>
      </c>
      <c r="Y206" s="32">
        <f>IFERROR('σ и σw, МПа'!L206*$BF$2,"-")</f>
        <v>319.15384615384613</v>
      </c>
      <c r="Z206" s="32">
        <f>IFERROR('σ и σw, МПа'!M206*$BF$2,"-")</f>
        <v>299.07692307692309</v>
      </c>
      <c r="AA206" s="32">
        <f>IFERROR('σ и σw, МПа'!N206*$BF$2,"-")</f>
        <v>285.23076923076923</v>
      </c>
      <c r="AB206" s="32" t="str">
        <f>IFERROR('σ и σw, МПа'!O206*$BF$2,"-")</f>
        <v>-</v>
      </c>
      <c r="AC206" s="33" t="str">
        <f>IFERROR('σ и σw, МПа'!P206*$BF$2,"-")</f>
        <v>-</v>
      </c>
      <c r="AD206" s="31">
        <f>IFERROR('σ и σw, МПа'!Q206*$BG$2,"-")</f>
        <v>302.39999999999998</v>
      </c>
      <c r="AE206" s="32">
        <f>IFERROR('σ и σw, МПа'!R206*$BG$2,"-")</f>
        <v>295.39999999999998</v>
      </c>
      <c r="AF206" s="32">
        <f>IFERROR('σ и σw, МПа'!S206*$BG$2,"-")</f>
        <v>295.39999999999998</v>
      </c>
      <c r="AG206" s="32">
        <f>IFERROR('σ и σw, МПа'!T206*$BG$2,"-")</f>
        <v>288.39999999999998</v>
      </c>
      <c r="AH206" s="32">
        <f>IFERROR('σ и σw, МПа'!U206*$BG$2,"-")</f>
        <v>288.39999999999998</v>
      </c>
      <c r="AI206" s="32">
        <f>IFERROR('σ и σw, МПа'!V206*$BG$2,"-")</f>
        <v>281.39999999999998</v>
      </c>
      <c r="AJ206" s="32">
        <f>IFERROR('σ и σw, МПа'!W206*$BG$2,"-")</f>
        <v>276.5</v>
      </c>
      <c r="AK206" s="32">
        <f>IFERROR('σ и σw, МПа'!X206*$BG$2,"-")</f>
        <v>276.5</v>
      </c>
      <c r="AL206" s="32">
        <f>IFERROR('σ и σw, МПа'!Y206*$BG$2,"-")</f>
        <v>276.5</v>
      </c>
      <c r="AM206" s="32">
        <f>IFERROR('σ и σw, МПа'!Z206*$BG$2,"-")</f>
        <v>276.5</v>
      </c>
      <c r="AN206" s="32">
        <f>IFERROR('σ и σw, МПа'!AA206*$BG$2,"-")</f>
        <v>274.39999999999998</v>
      </c>
      <c r="AO206" s="32" t="str">
        <f>IFERROR('σ и σw, МПа'!AB206*$BG$2,"-")</f>
        <v>-</v>
      </c>
      <c r="AP206" s="33" t="str">
        <f>IFERROR('σ и σw, МПа'!AC206*$BG$2,"-")</f>
        <v>-</v>
      </c>
      <c r="AQ206" s="31">
        <f>IFERROR('σ и σw, МПа'!Q206*$BH$2,"-")</f>
        <v>475.20000000000005</v>
      </c>
      <c r="AR206" s="32">
        <f>IFERROR('σ и σw, МПа'!R206*$BH$2,"-")</f>
        <v>464.20000000000005</v>
      </c>
      <c r="AS206" s="32">
        <f>IFERROR('σ и σw, МПа'!S206*$BH$2,"-")</f>
        <v>464.20000000000005</v>
      </c>
      <c r="AT206" s="32">
        <f>IFERROR('σ и σw, МПа'!T206*$BH$2,"-")</f>
        <v>453.20000000000005</v>
      </c>
      <c r="AU206" s="32">
        <f>IFERROR('σ и σw, МПа'!U206*$BH$2,"-")</f>
        <v>453.20000000000005</v>
      </c>
      <c r="AV206" s="32">
        <f>IFERROR('σ и σw, МПа'!V206*$BH$2,"-")</f>
        <v>442.20000000000005</v>
      </c>
      <c r="AW206" s="32">
        <f>IFERROR('σ и σw, МПа'!W206*$BH$2,"-")</f>
        <v>434.50000000000006</v>
      </c>
      <c r="AX206" s="32">
        <f>IFERROR('σ и σw, МПа'!X206*$BH$2,"-")</f>
        <v>434.50000000000006</v>
      </c>
      <c r="AY206" s="32">
        <f>IFERROR('σ и σw, МПа'!Y206*$BH$2,"-")</f>
        <v>434.50000000000006</v>
      </c>
      <c r="AZ206" s="32">
        <f>IFERROR('σ и σw, МПа'!Z206*$BH$2,"-")</f>
        <v>434.50000000000006</v>
      </c>
      <c r="BA206" s="32">
        <f>IFERROR('σ и σw, МПа'!AA206*$BH$2,"-")</f>
        <v>431.20000000000005</v>
      </c>
      <c r="BB206" s="32" t="str">
        <f>IFERROR('σ и σw, МПа'!AB206*$BH$2,"-")</f>
        <v>-</v>
      </c>
      <c r="BC206" s="33" t="str">
        <f>IFERROR('σ и σw, МПа'!AC206*$BH$2,"-")</f>
        <v>-</v>
      </c>
    </row>
    <row r="207" spans="1:55" ht="25.5" x14ac:dyDescent="0.25">
      <c r="A207" s="10" t="str">
        <f>INDEX('Обработка исходного'!B:B,ROW($B$3)+4*(ROW($B207)-ROW($B$3)))</f>
        <v>Сталь легированная хромомолибденованадиевая</v>
      </c>
      <c r="B207" s="47" t="str">
        <f>INDEX('Обработка исходного'!D:D,ROW($B$3)+4*(ROW($B207)-ROW($B$3)))</f>
        <v>12Х2МФА-А</v>
      </c>
      <c r="C207" s="27" t="str">
        <f>'Rp0,2, МПа'!C207</f>
        <v>Поковки толщиной до 150 мм, КП395**</v>
      </c>
      <c r="D207" s="31">
        <f>IFERROR('σ и σw, МПа'!D207*$BE$2,"-")</f>
        <v>290.76923076923072</v>
      </c>
      <c r="E207" s="32">
        <f>IFERROR('σ и σw, МПа'!E207*$BE$2,"-")</f>
        <v>285.38461538461536</v>
      </c>
      <c r="F207" s="32">
        <f>IFERROR('σ и σw, МПа'!F207*$BE$2,"-")</f>
        <v>280</v>
      </c>
      <c r="G207" s="32">
        <f>IFERROR('σ и σw, МПа'!G207*$BE$2,"-")</f>
        <v>269.23076923076917</v>
      </c>
      <c r="H207" s="32">
        <f>IFERROR('σ и σw, МПа'!H207*$BE$2,"-")</f>
        <v>269.23076923076917</v>
      </c>
      <c r="I207" s="32">
        <f>IFERROR('σ и σw, МПа'!I207*$BE$2,"-")</f>
        <v>264.38461538461536</v>
      </c>
      <c r="J207" s="32">
        <f>IFERROR('σ и σw, МПа'!J207*$BE$2,"-")</f>
        <v>264.38461538461536</v>
      </c>
      <c r="K207" s="32">
        <f>IFERROR('σ и σw, МПа'!K207*$BE$2,"-")</f>
        <v>264.38461538461536</v>
      </c>
      <c r="L207" s="32">
        <f>IFERROR('σ и σw, МПа'!L207*$BE$2,"-")</f>
        <v>248.2307692307692</v>
      </c>
      <c r="M207" s="32">
        <f>IFERROR('σ и σw, МПа'!M207*$BE$2,"-")</f>
        <v>232.61538461538461</v>
      </c>
      <c r="N207" s="32">
        <f>IFERROR('σ и σw, МПа'!N207*$BE$2,"-")</f>
        <v>221.84615384615381</v>
      </c>
      <c r="O207" s="32" t="str">
        <f>IFERROR('σ и σw, МПа'!O207*$BE$2,"-")</f>
        <v>-</v>
      </c>
      <c r="P207" s="33" t="str">
        <f>IFERROR('σ и σw, МПа'!P207*$BE$2,"-")</f>
        <v>-</v>
      </c>
      <c r="Q207" s="31">
        <f>IFERROR('σ и σw, МПа'!D207*$BF$2,"-")</f>
        <v>373.84615384615381</v>
      </c>
      <c r="R207" s="32">
        <f>IFERROR('σ и σw, МПа'!E207*$BF$2,"-")</f>
        <v>366.92307692307691</v>
      </c>
      <c r="S207" s="32">
        <f>IFERROR('σ и σw, МПа'!F207*$BF$2,"-")</f>
        <v>360</v>
      </c>
      <c r="T207" s="32">
        <f>IFERROR('σ и σw, МПа'!G207*$BF$2,"-")</f>
        <v>346.15384615384613</v>
      </c>
      <c r="U207" s="32">
        <f>IFERROR('σ и σw, МПа'!H207*$BF$2,"-")</f>
        <v>346.15384615384613</v>
      </c>
      <c r="V207" s="32">
        <f>IFERROR('σ и σw, МПа'!I207*$BF$2,"-")</f>
        <v>339.92307692307691</v>
      </c>
      <c r="W207" s="32">
        <f>IFERROR('σ и σw, МПа'!J207*$BF$2,"-")</f>
        <v>339.92307692307691</v>
      </c>
      <c r="X207" s="32">
        <f>IFERROR('σ и σw, МПа'!K207*$BF$2,"-")</f>
        <v>339.92307692307691</v>
      </c>
      <c r="Y207" s="32">
        <f>IFERROR('σ и σw, МПа'!L207*$BF$2,"-")</f>
        <v>319.15384615384613</v>
      </c>
      <c r="Z207" s="32">
        <f>IFERROR('σ и σw, МПа'!M207*$BF$2,"-")</f>
        <v>299.07692307692309</v>
      </c>
      <c r="AA207" s="32">
        <f>IFERROR('σ и σw, МПа'!N207*$BF$2,"-")</f>
        <v>285.23076923076923</v>
      </c>
      <c r="AB207" s="32" t="str">
        <f>IFERROR('σ и σw, МПа'!O207*$BF$2,"-")</f>
        <v>-</v>
      </c>
      <c r="AC207" s="33" t="str">
        <f>IFERROR('σ и σw, МПа'!P207*$BF$2,"-")</f>
        <v>-</v>
      </c>
      <c r="AD207" s="31">
        <f>IFERROR('σ и σw, МПа'!Q207*$BG$2,"-")</f>
        <v>302.39999999999998</v>
      </c>
      <c r="AE207" s="32">
        <f>IFERROR('σ и σw, МПа'!R207*$BG$2,"-")</f>
        <v>295.39999999999998</v>
      </c>
      <c r="AF207" s="32">
        <f>IFERROR('σ и σw, МПа'!S207*$BG$2,"-")</f>
        <v>295.39999999999998</v>
      </c>
      <c r="AG207" s="32">
        <f>IFERROR('σ и σw, МПа'!T207*$BG$2,"-")</f>
        <v>288.39999999999998</v>
      </c>
      <c r="AH207" s="32">
        <f>IFERROR('σ и σw, МПа'!U207*$BG$2,"-")</f>
        <v>288.39999999999998</v>
      </c>
      <c r="AI207" s="32">
        <f>IFERROR('σ и σw, МПа'!V207*$BG$2,"-")</f>
        <v>281.39999999999998</v>
      </c>
      <c r="AJ207" s="32">
        <f>IFERROR('σ и σw, МПа'!W207*$BG$2,"-")</f>
        <v>276.5</v>
      </c>
      <c r="AK207" s="32">
        <f>IFERROR('σ и σw, МПа'!X207*$BG$2,"-")</f>
        <v>276.5</v>
      </c>
      <c r="AL207" s="32">
        <f>IFERROR('σ и σw, МПа'!Y207*$BG$2,"-")</f>
        <v>276.5</v>
      </c>
      <c r="AM207" s="32">
        <f>IFERROR('σ и σw, МПа'!Z207*$BG$2,"-")</f>
        <v>276.5</v>
      </c>
      <c r="AN207" s="32">
        <f>IFERROR('σ и σw, МПа'!AA207*$BG$2,"-")</f>
        <v>274.39999999999998</v>
      </c>
      <c r="AO207" s="32" t="str">
        <f>IFERROR('σ и σw, МПа'!AB207*$BG$2,"-")</f>
        <v>-</v>
      </c>
      <c r="AP207" s="33" t="str">
        <f>IFERROR('σ и σw, МПа'!AC207*$BG$2,"-")</f>
        <v>-</v>
      </c>
      <c r="AQ207" s="31">
        <f>IFERROR('σ и σw, МПа'!Q207*$BH$2,"-")</f>
        <v>475.20000000000005</v>
      </c>
      <c r="AR207" s="32">
        <f>IFERROR('σ и σw, МПа'!R207*$BH$2,"-")</f>
        <v>464.20000000000005</v>
      </c>
      <c r="AS207" s="32">
        <f>IFERROR('σ и σw, МПа'!S207*$BH$2,"-")</f>
        <v>464.20000000000005</v>
      </c>
      <c r="AT207" s="32">
        <f>IFERROR('σ и σw, МПа'!T207*$BH$2,"-")</f>
        <v>453.20000000000005</v>
      </c>
      <c r="AU207" s="32">
        <f>IFERROR('σ и σw, МПа'!U207*$BH$2,"-")</f>
        <v>453.20000000000005</v>
      </c>
      <c r="AV207" s="32">
        <f>IFERROR('σ и σw, МПа'!V207*$BH$2,"-")</f>
        <v>442.20000000000005</v>
      </c>
      <c r="AW207" s="32">
        <f>IFERROR('σ и σw, МПа'!W207*$BH$2,"-")</f>
        <v>434.50000000000006</v>
      </c>
      <c r="AX207" s="32">
        <f>IFERROR('σ и σw, МПа'!X207*$BH$2,"-")</f>
        <v>434.50000000000006</v>
      </c>
      <c r="AY207" s="32">
        <f>IFERROR('σ и σw, МПа'!Y207*$BH$2,"-")</f>
        <v>434.50000000000006</v>
      </c>
      <c r="AZ207" s="32">
        <f>IFERROR('σ и σw, МПа'!Z207*$BH$2,"-")</f>
        <v>434.50000000000006</v>
      </c>
      <c r="BA207" s="32">
        <f>IFERROR('σ и σw, МПа'!AA207*$BH$2,"-")</f>
        <v>431.20000000000005</v>
      </c>
      <c r="BB207" s="32" t="str">
        <f>IFERROR('σ и σw, МПа'!AB207*$BH$2,"-")</f>
        <v>-</v>
      </c>
      <c r="BC207" s="33" t="str">
        <f>IFERROR('σ и σw, МПа'!AC207*$BH$2,"-")</f>
        <v>-</v>
      </c>
    </row>
    <row r="208" spans="1:55" ht="25.5" x14ac:dyDescent="0.25">
      <c r="A208" s="10" t="str">
        <f>INDEX('Обработка исходного'!B:B,ROW($B$3)+4*(ROW($B208)-ROW($B$3)))</f>
        <v>Сталь легированная хромомолибденованадиевая</v>
      </c>
      <c r="B208" s="47" t="str">
        <f>INDEX('Обработка исходного'!D:D,ROW($B$3)+4*(ROW($B208)-ROW($B$3)))</f>
        <v>12Х2МФА-А</v>
      </c>
      <c r="C208" s="27" t="str">
        <f>'Rp0,2, МПа'!C208</f>
        <v>Листы толщиной до 180 мм, КП490**</v>
      </c>
      <c r="D208" s="31">
        <f>IFERROR('σ и σw, МПа'!D208*$BE$2,"-")</f>
        <v>343.53846153846155</v>
      </c>
      <c r="E208" s="32">
        <f>IFERROR('σ и σw, МПа'!E208*$BE$2,"-")</f>
        <v>332.76923076923072</v>
      </c>
      <c r="F208" s="32">
        <f>IFERROR('σ и σw, МПа'!F208*$BE$2,"-")</f>
        <v>327.38461538461536</v>
      </c>
      <c r="G208" s="32">
        <f>IFERROR('σ и σw, МПа'!G208*$BE$2,"-")</f>
        <v>322</v>
      </c>
      <c r="H208" s="32">
        <f>IFERROR('σ и σw, МПа'!H208*$BE$2,"-")</f>
        <v>317.15384615384613</v>
      </c>
      <c r="I208" s="32">
        <f>IFERROR('σ и σw, МПа'!I208*$BE$2,"-")</f>
        <v>306.38461538461536</v>
      </c>
      <c r="J208" s="32">
        <f>IFERROR('σ и σw, МПа'!J208*$BE$2,"-")</f>
        <v>301</v>
      </c>
      <c r="K208" s="32">
        <f>IFERROR('σ и σw, МПа'!K208*$BE$2,"-")</f>
        <v>295.61538461538458</v>
      </c>
      <c r="L208" s="32">
        <f>IFERROR('σ и σw, МПа'!L208*$BE$2,"-")</f>
        <v>290.76923076923072</v>
      </c>
      <c r="M208" s="32">
        <f>IFERROR('σ и σw, МПа'!M208*$BE$2,"-")</f>
        <v>269.23076923076917</v>
      </c>
      <c r="N208" s="32">
        <f>IFERROR('σ и σw, МПа'!N208*$BE$2,"-")</f>
        <v>259</v>
      </c>
      <c r="O208" s="32" t="str">
        <f>IFERROR('σ и σw, МПа'!O208*$BE$2,"-")</f>
        <v>-</v>
      </c>
      <c r="P208" s="33" t="str">
        <f>IFERROR('σ и σw, МПа'!P208*$BE$2,"-")</f>
        <v>-</v>
      </c>
      <c r="Q208" s="31">
        <f>IFERROR('σ и σw, МПа'!D208*$BF$2,"-")</f>
        <v>441.69230769230768</v>
      </c>
      <c r="R208" s="32">
        <f>IFERROR('σ и σw, МПа'!E208*$BF$2,"-")</f>
        <v>427.84615384615381</v>
      </c>
      <c r="S208" s="32">
        <f>IFERROR('σ и σw, МПа'!F208*$BF$2,"-")</f>
        <v>420.92307692307691</v>
      </c>
      <c r="T208" s="32">
        <f>IFERROR('σ и σw, МПа'!G208*$BF$2,"-")</f>
        <v>414</v>
      </c>
      <c r="U208" s="32">
        <f>IFERROR('σ и σw, МПа'!H208*$BF$2,"-")</f>
        <v>407.76923076923072</v>
      </c>
      <c r="V208" s="32">
        <f>IFERROR('σ и σw, МПа'!I208*$BF$2,"-")</f>
        <v>393.92307692307691</v>
      </c>
      <c r="W208" s="32">
        <f>IFERROR('σ и σw, МПа'!J208*$BF$2,"-")</f>
        <v>387</v>
      </c>
      <c r="X208" s="32">
        <f>IFERROR('σ и σw, МПа'!K208*$BF$2,"-")</f>
        <v>380.07692307692309</v>
      </c>
      <c r="Y208" s="32">
        <f>IFERROR('σ и σw, МПа'!L208*$BF$2,"-")</f>
        <v>373.84615384615381</v>
      </c>
      <c r="Z208" s="32">
        <f>IFERROR('σ и σw, МПа'!M208*$BF$2,"-")</f>
        <v>346.15384615384613</v>
      </c>
      <c r="AA208" s="32">
        <f>IFERROR('σ и σw, МПа'!N208*$BF$2,"-")</f>
        <v>333</v>
      </c>
      <c r="AB208" s="32" t="str">
        <f>IFERROR('σ и σw, МПа'!O208*$BF$2,"-")</f>
        <v>-</v>
      </c>
      <c r="AC208" s="33" t="str">
        <f>IFERROR('σ и σw, МПа'!P208*$BF$2,"-")</f>
        <v>-</v>
      </c>
      <c r="AD208" s="31">
        <f>IFERROR('σ и σw, МПа'!Q208*$BG$2,"-")</f>
        <v>371</v>
      </c>
      <c r="AE208" s="32">
        <f>IFERROR('σ и σw, МПа'!R208*$BG$2,"-")</f>
        <v>364</v>
      </c>
      <c r="AF208" s="32">
        <f>IFERROR('σ и σw, МПа'!S208*$BG$2,"-")</f>
        <v>364</v>
      </c>
      <c r="AG208" s="32">
        <f>IFERROR('σ и σw, МПа'!T208*$BG$2,"-")</f>
        <v>357</v>
      </c>
      <c r="AH208" s="32">
        <f>IFERROR('σ и σw, МПа'!U208*$BG$2,"-")</f>
        <v>350</v>
      </c>
      <c r="AI208" s="32">
        <f>IFERROR('σ и σw, МПа'!V208*$BG$2,"-")</f>
        <v>350</v>
      </c>
      <c r="AJ208" s="32">
        <f>IFERROR('σ и σw, МПа'!W208*$BG$2,"-")</f>
        <v>343</v>
      </c>
      <c r="AK208" s="32">
        <f>IFERROR('σ и σw, МПа'!X208*$BG$2,"-")</f>
        <v>343</v>
      </c>
      <c r="AL208" s="32">
        <f>IFERROR('σ и σw, МПа'!Y208*$BG$2,"-")</f>
        <v>343</v>
      </c>
      <c r="AM208" s="32">
        <f>IFERROR('σ и σw, МПа'!Z208*$BG$2,"-")</f>
        <v>336</v>
      </c>
      <c r="AN208" s="32">
        <f>IFERROR('σ и σw, МПа'!AA208*$BG$2,"-")</f>
        <v>322.7</v>
      </c>
      <c r="AO208" s="32" t="str">
        <f>IFERROR('σ и σw, МПа'!AB208*$BG$2,"-")</f>
        <v>-</v>
      </c>
      <c r="AP208" s="33" t="str">
        <f>IFERROR('σ и σw, МПа'!AC208*$BG$2,"-")</f>
        <v>-</v>
      </c>
      <c r="AQ208" s="31">
        <f>IFERROR('σ и σw, МПа'!Q208*$BH$2,"-")</f>
        <v>583</v>
      </c>
      <c r="AR208" s="32">
        <f>IFERROR('σ и σw, МПа'!R208*$BH$2,"-")</f>
        <v>572</v>
      </c>
      <c r="AS208" s="32">
        <f>IFERROR('σ и σw, МПа'!S208*$BH$2,"-")</f>
        <v>572</v>
      </c>
      <c r="AT208" s="32">
        <f>IFERROR('σ и σw, МПа'!T208*$BH$2,"-")</f>
        <v>561</v>
      </c>
      <c r="AU208" s="32">
        <f>IFERROR('σ и σw, МПа'!U208*$BH$2,"-")</f>
        <v>550</v>
      </c>
      <c r="AV208" s="32">
        <f>IFERROR('σ и σw, МПа'!V208*$BH$2,"-")</f>
        <v>550</v>
      </c>
      <c r="AW208" s="32">
        <f>IFERROR('σ и σw, МПа'!W208*$BH$2,"-")</f>
        <v>539</v>
      </c>
      <c r="AX208" s="32">
        <f>IFERROR('σ и σw, МПа'!X208*$BH$2,"-")</f>
        <v>539</v>
      </c>
      <c r="AY208" s="32">
        <f>IFERROR('σ и σw, МПа'!Y208*$BH$2,"-")</f>
        <v>539</v>
      </c>
      <c r="AZ208" s="32">
        <f>IFERROR('σ и σw, МПа'!Z208*$BH$2,"-")</f>
        <v>528</v>
      </c>
      <c r="BA208" s="32">
        <f>IFERROR('σ и σw, МПа'!AA208*$BH$2,"-")</f>
        <v>507.1</v>
      </c>
      <c r="BB208" s="32" t="str">
        <f>IFERROR('σ и σw, МПа'!AB208*$BH$2,"-")</f>
        <v>-</v>
      </c>
      <c r="BC208" s="33" t="str">
        <f>IFERROR('σ и σw, МПа'!AC208*$BH$2,"-")</f>
        <v>-</v>
      </c>
    </row>
    <row r="209" spans="1:55" ht="25.5" x14ac:dyDescent="0.25">
      <c r="A209" s="10" t="str">
        <f>INDEX('Обработка исходного'!B:B,ROW($B$3)+4*(ROW($B209)-ROW($B$3)))</f>
        <v>Сталь легированная хромомолибденованадиевая</v>
      </c>
      <c r="B209" s="47" t="str">
        <f>INDEX('Обработка исходного'!D:D,ROW($B$3)+4*(ROW($B209)-ROW($B$3)))</f>
        <v>12Х2МФА-А</v>
      </c>
      <c r="C209" s="27" t="str">
        <f>'Rp0,2, МПа'!C209</f>
        <v>Поковки толщиной до 150 мм, КП490**</v>
      </c>
      <c r="D209" s="31">
        <f>IFERROR('σ и σw, МПа'!D209*$BE$2,"-")</f>
        <v>343.53846153846155</v>
      </c>
      <c r="E209" s="32">
        <f>IFERROR('σ и σw, МПа'!E209*$BE$2,"-")</f>
        <v>332.76923076923072</v>
      </c>
      <c r="F209" s="32">
        <f>IFERROR('σ и σw, МПа'!F209*$BE$2,"-")</f>
        <v>327.38461538461536</v>
      </c>
      <c r="G209" s="32">
        <f>IFERROR('σ и σw, МПа'!G209*$BE$2,"-")</f>
        <v>322</v>
      </c>
      <c r="H209" s="32">
        <f>IFERROR('σ и σw, МПа'!H209*$BE$2,"-")</f>
        <v>317.15384615384613</v>
      </c>
      <c r="I209" s="32">
        <f>IFERROR('σ и σw, МПа'!I209*$BE$2,"-")</f>
        <v>306.38461538461536</v>
      </c>
      <c r="J209" s="32">
        <f>IFERROR('σ и σw, МПа'!J209*$BE$2,"-")</f>
        <v>301</v>
      </c>
      <c r="K209" s="32">
        <f>IFERROR('σ и σw, МПа'!K209*$BE$2,"-")</f>
        <v>295.61538461538458</v>
      </c>
      <c r="L209" s="32">
        <f>IFERROR('σ и σw, МПа'!L209*$BE$2,"-")</f>
        <v>290.76923076923072</v>
      </c>
      <c r="M209" s="32">
        <f>IFERROR('σ и σw, МПа'!M209*$BE$2,"-")</f>
        <v>269.23076923076917</v>
      </c>
      <c r="N209" s="32">
        <f>IFERROR('σ и σw, МПа'!N209*$BE$2,"-")</f>
        <v>259</v>
      </c>
      <c r="O209" s="32" t="str">
        <f>IFERROR('σ и σw, МПа'!O209*$BE$2,"-")</f>
        <v>-</v>
      </c>
      <c r="P209" s="33" t="str">
        <f>IFERROR('σ и σw, МПа'!P209*$BE$2,"-")</f>
        <v>-</v>
      </c>
      <c r="Q209" s="31">
        <f>IFERROR('σ и σw, МПа'!D209*$BF$2,"-")</f>
        <v>441.69230769230768</v>
      </c>
      <c r="R209" s="32">
        <f>IFERROR('σ и σw, МПа'!E209*$BF$2,"-")</f>
        <v>427.84615384615381</v>
      </c>
      <c r="S209" s="32">
        <f>IFERROR('σ и σw, МПа'!F209*$BF$2,"-")</f>
        <v>420.92307692307691</v>
      </c>
      <c r="T209" s="32">
        <f>IFERROR('σ и σw, МПа'!G209*$BF$2,"-")</f>
        <v>414</v>
      </c>
      <c r="U209" s="32">
        <f>IFERROR('σ и σw, МПа'!H209*$BF$2,"-")</f>
        <v>407.76923076923072</v>
      </c>
      <c r="V209" s="32">
        <f>IFERROR('σ и σw, МПа'!I209*$BF$2,"-")</f>
        <v>393.92307692307691</v>
      </c>
      <c r="W209" s="32">
        <f>IFERROR('σ и σw, МПа'!J209*$BF$2,"-")</f>
        <v>387</v>
      </c>
      <c r="X209" s="32">
        <f>IFERROR('σ и σw, МПа'!K209*$BF$2,"-")</f>
        <v>380.07692307692309</v>
      </c>
      <c r="Y209" s="32">
        <f>IFERROR('σ и σw, МПа'!L209*$BF$2,"-")</f>
        <v>373.84615384615381</v>
      </c>
      <c r="Z209" s="32">
        <f>IFERROR('σ и σw, МПа'!M209*$BF$2,"-")</f>
        <v>346.15384615384613</v>
      </c>
      <c r="AA209" s="32">
        <f>IFERROR('σ и σw, МПа'!N209*$BF$2,"-")</f>
        <v>333</v>
      </c>
      <c r="AB209" s="32" t="str">
        <f>IFERROR('σ и σw, МПа'!O209*$BF$2,"-")</f>
        <v>-</v>
      </c>
      <c r="AC209" s="33" t="str">
        <f>IFERROR('σ и σw, МПа'!P209*$BF$2,"-")</f>
        <v>-</v>
      </c>
      <c r="AD209" s="31">
        <f>IFERROR('σ и σw, МПа'!Q209*$BG$2,"-")</f>
        <v>371</v>
      </c>
      <c r="AE209" s="32">
        <f>IFERROR('σ и σw, МПа'!R209*$BG$2,"-")</f>
        <v>364</v>
      </c>
      <c r="AF209" s="32">
        <f>IFERROR('σ и σw, МПа'!S209*$BG$2,"-")</f>
        <v>364</v>
      </c>
      <c r="AG209" s="32">
        <f>IFERROR('σ и σw, МПа'!T209*$BG$2,"-")</f>
        <v>357</v>
      </c>
      <c r="AH209" s="32">
        <f>IFERROR('σ и σw, МПа'!U209*$BG$2,"-")</f>
        <v>350</v>
      </c>
      <c r="AI209" s="32">
        <f>IFERROR('σ и σw, МПа'!V209*$BG$2,"-")</f>
        <v>350</v>
      </c>
      <c r="AJ209" s="32">
        <f>IFERROR('σ и σw, МПа'!W209*$BG$2,"-")</f>
        <v>343</v>
      </c>
      <c r="AK209" s="32">
        <f>IFERROR('σ и σw, МПа'!X209*$BG$2,"-")</f>
        <v>343</v>
      </c>
      <c r="AL209" s="32">
        <f>IFERROR('σ и σw, МПа'!Y209*$BG$2,"-")</f>
        <v>343</v>
      </c>
      <c r="AM209" s="32">
        <f>IFERROR('σ и σw, МПа'!Z209*$BG$2,"-")</f>
        <v>336</v>
      </c>
      <c r="AN209" s="32">
        <f>IFERROR('σ и σw, МПа'!AA209*$BG$2,"-")</f>
        <v>322.7</v>
      </c>
      <c r="AO209" s="32" t="str">
        <f>IFERROR('σ и σw, МПа'!AB209*$BG$2,"-")</f>
        <v>-</v>
      </c>
      <c r="AP209" s="33" t="str">
        <f>IFERROR('σ и σw, МПа'!AC209*$BG$2,"-")</f>
        <v>-</v>
      </c>
      <c r="AQ209" s="31">
        <f>IFERROR('σ и σw, МПа'!Q209*$BH$2,"-")</f>
        <v>583</v>
      </c>
      <c r="AR209" s="32">
        <f>IFERROR('σ и σw, МПа'!R209*$BH$2,"-")</f>
        <v>572</v>
      </c>
      <c r="AS209" s="32">
        <f>IFERROR('σ и σw, МПа'!S209*$BH$2,"-")</f>
        <v>572</v>
      </c>
      <c r="AT209" s="32">
        <f>IFERROR('σ и σw, МПа'!T209*$BH$2,"-")</f>
        <v>561</v>
      </c>
      <c r="AU209" s="32">
        <f>IFERROR('σ и σw, МПа'!U209*$BH$2,"-")</f>
        <v>550</v>
      </c>
      <c r="AV209" s="32">
        <f>IFERROR('σ и σw, МПа'!V209*$BH$2,"-")</f>
        <v>550</v>
      </c>
      <c r="AW209" s="32">
        <f>IFERROR('σ и σw, МПа'!W209*$BH$2,"-")</f>
        <v>539</v>
      </c>
      <c r="AX209" s="32">
        <f>IFERROR('σ и σw, МПа'!X209*$BH$2,"-")</f>
        <v>539</v>
      </c>
      <c r="AY209" s="32">
        <f>IFERROR('σ и σw, МПа'!Y209*$BH$2,"-")</f>
        <v>539</v>
      </c>
      <c r="AZ209" s="32">
        <f>IFERROR('σ и σw, МПа'!Z209*$BH$2,"-")</f>
        <v>528</v>
      </c>
      <c r="BA209" s="32">
        <f>IFERROR('σ и σw, МПа'!AA209*$BH$2,"-")</f>
        <v>507.1</v>
      </c>
      <c r="BB209" s="32" t="str">
        <f>IFERROR('σ и σw, МПа'!AB209*$BH$2,"-")</f>
        <v>-</v>
      </c>
      <c r="BC209" s="33" t="str">
        <f>IFERROR('σ и σw, МПа'!AC209*$BH$2,"-")</f>
        <v>-</v>
      </c>
    </row>
    <row r="210" spans="1:55" ht="25.5" x14ac:dyDescent="0.25">
      <c r="A210" s="10" t="str">
        <f>INDEX('Обработка исходного'!B:B,ROW($B$3)+4*(ROW($B210)-ROW($B$3)))</f>
        <v>Сталь легированная хромомолибденованадиевая</v>
      </c>
      <c r="B210" s="47" t="str">
        <f>INDEX('Обработка исходного'!D:D,ROW($B$3)+4*(ROW($B210)-ROW($B$3)))</f>
        <v>18Х2МФА</v>
      </c>
      <c r="C210" s="27" t="str">
        <f>'Rp0,2, МПа'!C210</f>
        <v>Листы, поковки толщиной от 160 до 400 мм, КП490**</v>
      </c>
      <c r="D210" s="31">
        <f>IFERROR('σ и σw, МПа'!D210*$BE$2,"-")</f>
        <v>343.53846153846155</v>
      </c>
      <c r="E210" s="32">
        <f>IFERROR('σ и σw, МПа'!E210*$BE$2,"-")</f>
        <v>332.76923076923072</v>
      </c>
      <c r="F210" s="32">
        <f>IFERROR('σ и σw, МПа'!F210*$BE$2,"-")</f>
        <v>327.38461538461536</v>
      </c>
      <c r="G210" s="32">
        <f>IFERROR('σ и σw, МПа'!G210*$BE$2,"-")</f>
        <v>322</v>
      </c>
      <c r="H210" s="32">
        <f>IFERROR('σ и σw, МПа'!H210*$BE$2,"-")</f>
        <v>317.15384615384613</v>
      </c>
      <c r="I210" s="32">
        <f>IFERROR('σ и σw, МПа'!I210*$BE$2,"-")</f>
        <v>306.38461538461536</v>
      </c>
      <c r="J210" s="32">
        <f>IFERROR('σ и σw, МПа'!J210*$BE$2,"-")</f>
        <v>301</v>
      </c>
      <c r="K210" s="32">
        <f>IFERROR('σ и σw, МПа'!K210*$BE$2,"-")</f>
        <v>295.61538461538458</v>
      </c>
      <c r="L210" s="32">
        <f>IFERROR('σ и σw, МПа'!L210*$BE$2,"-")</f>
        <v>290.76923076923072</v>
      </c>
      <c r="M210" s="32">
        <f>IFERROR('σ и σw, МПа'!M210*$BE$2,"-")</f>
        <v>285.38461538461536</v>
      </c>
      <c r="N210" s="32">
        <f>IFERROR('σ и σw, МПа'!N210*$BE$2,"-")</f>
        <v>280</v>
      </c>
      <c r="O210" s="32" t="str">
        <f>IFERROR('σ и σw, МПа'!O210*$BE$2,"-")</f>
        <v>-</v>
      </c>
      <c r="P210" s="33" t="str">
        <f>IFERROR('σ и σw, МПа'!P210*$BE$2,"-")</f>
        <v>-</v>
      </c>
      <c r="Q210" s="31">
        <f>IFERROR('σ и σw, МПа'!D210*$BF$2,"-")</f>
        <v>441.69230769230768</v>
      </c>
      <c r="R210" s="32">
        <f>IFERROR('σ и σw, МПа'!E210*$BF$2,"-")</f>
        <v>427.84615384615381</v>
      </c>
      <c r="S210" s="32">
        <f>IFERROR('σ и σw, МПа'!F210*$BF$2,"-")</f>
        <v>420.92307692307691</v>
      </c>
      <c r="T210" s="32">
        <f>IFERROR('σ и σw, МПа'!G210*$BF$2,"-")</f>
        <v>414</v>
      </c>
      <c r="U210" s="32">
        <f>IFERROR('σ и σw, МПа'!H210*$BF$2,"-")</f>
        <v>407.76923076923072</v>
      </c>
      <c r="V210" s="32">
        <f>IFERROR('σ и σw, МПа'!I210*$BF$2,"-")</f>
        <v>393.92307692307691</v>
      </c>
      <c r="W210" s="32">
        <f>IFERROR('σ и σw, МПа'!J210*$BF$2,"-")</f>
        <v>387</v>
      </c>
      <c r="X210" s="32">
        <f>IFERROR('σ и σw, МПа'!K210*$BF$2,"-")</f>
        <v>380.07692307692309</v>
      </c>
      <c r="Y210" s="32">
        <f>IFERROR('σ и σw, МПа'!L210*$BF$2,"-")</f>
        <v>373.84615384615381</v>
      </c>
      <c r="Z210" s="32">
        <f>IFERROR('σ и σw, МПа'!M210*$BF$2,"-")</f>
        <v>366.92307692307691</v>
      </c>
      <c r="AA210" s="32">
        <f>IFERROR('σ и σw, МПа'!N210*$BF$2,"-")</f>
        <v>360</v>
      </c>
      <c r="AB210" s="32" t="str">
        <f>IFERROR('σ и σw, МПа'!O210*$BF$2,"-")</f>
        <v>-</v>
      </c>
      <c r="AC210" s="33" t="str">
        <f>IFERROR('σ и σw, МПа'!P210*$BF$2,"-")</f>
        <v>-</v>
      </c>
      <c r="AD210" s="31">
        <f>IFERROR('σ и σw, МПа'!Q210*$BG$2,"-")</f>
        <v>371</v>
      </c>
      <c r="AE210" s="32">
        <f>IFERROR('σ и σw, МПа'!R210*$BG$2,"-")</f>
        <v>364</v>
      </c>
      <c r="AF210" s="32">
        <f>IFERROR('σ и σw, МПа'!S210*$BG$2,"-")</f>
        <v>364</v>
      </c>
      <c r="AG210" s="32">
        <f>IFERROR('σ и σw, МПа'!T210*$BG$2,"-")</f>
        <v>357</v>
      </c>
      <c r="AH210" s="32">
        <f>IFERROR('σ и σw, МПа'!U210*$BG$2,"-")</f>
        <v>350</v>
      </c>
      <c r="AI210" s="32">
        <f>IFERROR('σ и σw, МПа'!V210*$BG$2,"-")</f>
        <v>350</v>
      </c>
      <c r="AJ210" s="32">
        <f>IFERROR('σ и σw, МПа'!W210*$BG$2,"-")</f>
        <v>343</v>
      </c>
      <c r="AK210" s="32">
        <f>IFERROR('σ и σw, МПа'!X210*$BG$2,"-")</f>
        <v>343</v>
      </c>
      <c r="AL210" s="32">
        <f>IFERROR('σ и σw, МПа'!Y210*$BG$2,"-")</f>
        <v>343</v>
      </c>
      <c r="AM210" s="32">
        <f>IFERROR('σ и σw, МПа'!Z210*$BG$2,"-")</f>
        <v>336.7</v>
      </c>
      <c r="AN210" s="32">
        <f>IFERROR('σ и σw, МПа'!AA210*$BG$2,"-")</f>
        <v>322.7</v>
      </c>
      <c r="AO210" s="32" t="str">
        <f>IFERROR('σ и σw, МПа'!AB210*$BG$2,"-")</f>
        <v>-</v>
      </c>
      <c r="AP210" s="33" t="str">
        <f>IFERROR('σ и σw, МПа'!AC210*$BG$2,"-")</f>
        <v>-</v>
      </c>
      <c r="AQ210" s="31">
        <f>IFERROR('σ и σw, МПа'!Q210*$BH$2,"-")</f>
        <v>583</v>
      </c>
      <c r="AR210" s="32">
        <f>IFERROR('σ и σw, МПа'!R210*$BH$2,"-")</f>
        <v>572</v>
      </c>
      <c r="AS210" s="32">
        <f>IFERROR('σ и σw, МПа'!S210*$BH$2,"-")</f>
        <v>572</v>
      </c>
      <c r="AT210" s="32">
        <f>IFERROR('σ и σw, МПа'!T210*$BH$2,"-")</f>
        <v>561</v>
      </c>
      <c r="AU210" s="32">
        <f>IFERROR('σ и σw, МПа'!U210*$BH$2,"-")</f>
        <v>550</v>
      </c>
      <c r="AV210" s="32">
        <f>IFERROR('σ и σw, МПа'!V210*$BH$2,"-")</f>
        <v>550</v>
      </c>
      <c r="AW210" s="32">
        <f>IFERROR('σ и σw, МПа'!W210*$BH$2,"-")</f>
        <v>539</v>
      </c>
      <c r="AX210" s="32">
        <f>IFERROR('σ и σw, МПа'!X210*$BH$2,"-")</f>
        <v>539</v>
      </c>
      <c r="AY210" s="32">
        <f>IFERROR('σ и σw, МПа'!Y210*$BH$2,"-")</f>
        <v>539</v>
      </c>
      <c r="AZ210" s="32">
        <f>IFERROR('σ и σw, МПа'!Z210*$BH$2,"-")</f>
        <v>529.1</v>
      </c>
      <c r="BA210" s="32">
        <f>IFERROR('σ и σw, МПа'!AA210*$BH$2,"-")</f>
        <v>507.1</v>
      </c>
      <c r="BB210" s="32" t="str">
        <f>IFERROR('σ и σw, МПа'!AB210*$BH$2,"-")</f>
        <v>-</v>
      </c>
      <c r="BC210" s="33" t="str">
        <f>IFERROR('σ и σw, МПа'!AC210*$BH$2,"-")</f>
        <v>-</v>
      </c>
    </row>
    <row r="211" spans="1:55" ht="25.5" x14ac:dyDescent="0.25">
      <c r="A211" s="10" t="str">
        <f>INDEX('Обработка исходного'!B:B,ROW($B$3)+4*(ROW($B211)-ROW($B$3)))</f>
        <v>Сталь легированная хромомолибденованадиевая</v>
      </c>
      <c r="B211" s="47" t="str">
        <f>INDEX('Обработка исходного'!D:D,ROW($B$3)+4*(ROW($B211)-ROW($B$3)))</f>
        <v>15Х2МФА</v>
      </c>
      <c r="C211" s="27" t="str">
        <f>'Rp0,2, МПа'!C211</f>
        <v>Листы, поковки толщиной от 400 до 650 мм, КП295**</v>
      </c>
      <c r="D211" s="31">
        <f>IFERROR('σ и σw, МПа'!D211*$BE$2,"-")</f>
        <v>237.46153846153845</v>
      </c>
      <c r="E211" s="32">
        <f>IFERROR('σ и σw, МПа'!E211*$BE$2,"-")</f>
        <v>232.61538461538461</v>
      </c>
      <c r="F211" s="32">
        <f>IFERROR('σ и σw, МПа'!F211*$BE$2,"-")</f>
        <v>227.2307692307692</v>
      </c>
      <c r="G211" s="32">
        <f>IFERROR('σ и σw, МПа'!G211*$BE$2,"-")</f>
        <v>221.84615384615381</v>
      </c>
      <c r="H211" s="32">
        <f>IFERROR('σ и σw, МПа'!H211*$BE$2,"-")</f>
        <v>216.46153846153845</v>
      </c>
      <c r="I211" s="32">
        <f>IFERROR('σ и σw, МПа'!I211*$BE$2,"-")</f>
        <v>211.07692307692307</v>
      </c>
      <c r="J211" s="32">
        <f>IFERROR('σ и σw, МПа'!J211*$BE$2,"-")</f>
        <v>211.07692307692307</v>
      </c>
      <c r="K211" s="32">
        <f>IFERROR('σ и σw, МПа'!K211*$BE$2,"-")</f>
        <v>211.07692307692307</v>
      </c>
      <c r="L211" s="32">
        <f>IFERROR('σ и σw, МПа'!L211*$BE$2,"-")</f>
        <v>200.84615384615381</v>
      </c>
      <c r="M211" s="32">
        <f>IFERROR('σ и σw, МПа'!M211*$BE$2,"-")</f>
        <v>190.07692307692307</v>
      </c>
      <c r="N211" s="32">
        <f>IFERROR('σ и σw, МПа'!N211*$BE$2,"-")</f>
        <v>179.30769230769229</v>
      </c>
      <c r="O211" s="32" t="str">
        <f>IFERROR('σ и σw, МПа'!O211*$BE$2,"-")</f>
        <v>-</v>
      </c>
      <c r="P211" s="33" t="str">
        <f>IFERROR('σ и σw, МПа'!P211*$BE$2,"-")</f>
        <v>-</v>
      </c>
      <c r="Q211" s="31">
        <f>IFERROR('σ и σw, МПа'!D211*$BF$2,"-")</f>
        <v>305.30769230769232</v>
      </c>
      <c r="R211" s="32">
        <f>IFERROR('σ и σw, МПа'!E211*$BF$2,"-")</f>
        <v>299.07692307692309</v>
      </c>
      <c r="S211" s="32">
        <f>IFERROR('σ и σw, МПа'!F211*$BF$2,"-")</f>
        <v>292.15384615384613</v>
      </c>
      <c r="T211" s="32">
        <f>IFERROR('σ и σw, МПа'!G211*$BF$2,"-")</f>
        <v>285.23076923076923</v>
      </c>
      <c r="U211" s="32">
        <f>IFERROR('σ и σw, МПа'!H211*$BF$2,"-")</f>
        <v>278.30769230769232</v>
      </c>
      <c r="V211" s="32">
        <f>IFERROR('σ и σw, МПа'!I211*$BF$2,"-")</f>
        <v>271.38461538461542</v>
      </c>
      <c r="W211" s="32">
        <f>IFERROR('σ и σw, МПа'!J211*$BF$2,"-")</f>
        <v>271.38461538461542</v>
      </c>
      <c r="X211" s="32">
        <f>IFERROR('σ и σw, МПа'!K211*$BF$2,"-")</f>
        <v>271.38461538461542</v>
      </c>
      <c r="Y211" s="32">
        <f>IFERROR('σ и σw, МПа'!L211*$BF$2,"-")</f>
        <v>258.23076923076923</v>
      </c>
      <c r="Z211" s="32">
        <f>IFERROR('σ и σw, МПа'!M211*$BF$2,"-")</f>
        <v>244.38461538461539</v>
      </c>
      <c r="AA211" s="32">
        <f>IFERROR('σ и σw, МПа'!N211*$BF$2,"-")</f>
        <v>230.53846153846152</v>
      </c>
      <c r="AB211" s="32" t="str">
        <f>IFERROR('σ и σw, МПа'!O211*$BF$2,"-")</f>
        <v>-</v>
      </c>
      <c r="AC211" s="33" t="str">
        <f>IFERROR('σ и σw, МПа'!P211*$BF$2,"-")</f>
        <v>-</v>
      </c>
      <c r="AD211" s="31">
        <f>IFERROR('σ и σw, МПа'!Q211*$BG$2,"-")</f>
        <v>274.39999999999998</v>
      </c>
      <c r="AE211" s="32">
        <f>IFERROR('σ и σw, МПа'!R211*$BG$2,"-")</f>
        <v>268.09999999999997</v>
      </c>
      <c r="AF211" s="32">
        <f>IFERROR('σ и σw, МПа'!S211*$BG$2,"-")</f>
        <v>254.1</v>
      </c>
      <c r="AG211" s="32">
        <f>IFERROR('σ и σw, МПа'!T211*$BG$2,"-")</f>
        <v>247.1</v>
      </c>
      <c r="AH211" s="32">
        <f>IFERROR('σ и σw, МПа'!U211*$BG$2,"-")</f>
        <v>233.79999999999998</v>
      </c>
      <c r="AI211" s="32">
        <f>IFERROR('σ и σw, МПа'!V211*$BG$2,"-")</f>
        <v>226.79999999999998</v>
      </c>
      <c r="AJ211" s="32">
        <f>IFERROR('σ и σw, МПа'!W211*$BG$2,"-")</f>
        <v>212.79999999999998</v>
      </c>
      <c r="AK211" s="32">
        <f>IFERROR('σ и σw, МПа'!X211*$BG$2,"-")</f>
        <v>206.5</v>
      </c>
      <c r="AL211" s="32">
        <f>IFERROR('σ и σw, МПа'!Y211*$BG$2,"-")</f>
        <v>198.79999999999998</v>
      </c>
      <c r="AM211" s="32">
        <f>IFERROR('σ и σw, МПа'!Z211*$BG$2,"-")</f>
        <v>185.5</v>
      </c>
      <c r="AN211" s="32">
        <f>IFERROR('σ и σw, МПа'!AA211*$BG$2,"-")</f>
        <v>178.5</v>
      </c>
      <c r="AO211" s="32" t="str">
        <f>IFERROR('σ и σw, МПа'!AB211*$BG$2,"-")</f>
        <v>-</v>
      </c>
      <c r="AP211" s="33" t="str">
        <f>IFERROR('σ и σw, МПа'!AC211*$BG$2,"-")</f>
        <v>-</v>
      </c>
      <c r="AQ211" s="31">
        <f>IFERROR('σ и σw, МПа'!Q211*$BH$2,"-")</f>
        <v>431.20000000000005</v>
      </c>
      <c r="AR211" s="32">
        <f>IFERROR('σ и σw, МПа'!R211*$BH$2,"-")</f>
        <v>421.3</v>
      </c>
      <c r="AS211" s="32">
        <f>IFERROR('σ и σw, МПа'!S211*$BH$2,"-")</f>
        <v>399.3</v>
      </c>
      <c r="AT211" s="32">
        <f>IFERROR('σ и σw, МПа'!T211*$BH$2,"-")</f>
        <v>388.3</v>
      </c>
      <c r="AU211" s="32">
        <f>IFERROR('σ и σw, МПа'!U211*$BH$2,"-")</f>
        <v>367.40000000000003</v>
      </c>
      <c r="AV211" s="32">
        <f>IFERROR('σ и σw, МПа'!V211*$BH$2,"-")</f>
        <v>356.40000000000003</v>
      </c>
      <c r="AW211" s="32">
        <f>IFERROR('σ и σw, МПа'!W211*$BH$2,"-")</f>
        <v>334.40000000000003</v>
      </c>
      <c r="AX211" s="32">
        <f>IFERROR('σ и σw, МПа'!X211*$BH$2,"-")</f>
        <v>324.5</v>
      </c>
      <c r="AY211" s="32">
        <f>IFERROR('σ и σw, МПа'!Y211*$BH$2,"-")</f>
        <v>312.40000000000003</v>
      </c>
      <c r="AZ211" s="32">
        <f>IFERROR('σ и σw, МПа'!Z211*$BH$2,"-")</f>
        <v>291.5</v>
      </c>
      <c r="BA211" s="32">
        <f>IFERROR('σ и σw, МПа'!AA211*$BH$2,"-")</f>
        <v>280.5</v>
      </c>
      <c r="BB211" s="32" t="str">
        <f>IFERROR('σ и σw, МПа'!AB211*$BH$2,"-")</f>
        <v>-</v>
      </c>
      <c r="BC211" s="33" t="str">
        <f>IFERROR('σ и σw, МПа'!AC211*$BH$2,"-")</f>
        <v>-</v>
      </c>
    </row>
    <row r="212" spans="1:55" ht="25.5" x14ac:dyDescent="0.25">
      <c r="A212" s="10" t="str">
        <f>INDEX('Обработка исходного'!B:B,ROW($B$3)+4*(ROW($B212)-ROW($B$3)))</f>
        <v>Сталь легированная хромомолибденованадиевая</v>
      </c>
      <c r="B212" s="47" t="str">
        <f>INDEX('Обработка исходного'!D:D,ROW($B$3)+4*(ROW($B212)-ROW($B$3)))</f>
        <v>15Х2МФА</v>
      </c>
      <c r="C212" s="27" t="str">
        <f>'Rp0,2, МПа'!C212</f>
        <v>Листы, поковки толщиной от 161 до 400 мм, КП395**</v>
      </c>
      <c r="D212" s="31">
        <f>IFERROR('σ и σw, МПа'!D212*$BE$2,"-")</f>
        <v>290.76923076923072</v>
      </c>
      <c r="E212" s="32">
        <f>IFERROR('σ и σw, МПа'!E212*$BE$2,"-")</f>
        <v>285.38461538461536</v>
      </c>
      <c r="F212" s="32">
        <f>IFERROR('σ и σw, МПа'!F212*$BE$2,"-")</f>
        <v>280</v>
      </c>
      <c r="G212" s="32">
        <f>IFERROR('σ и σw, МПа'!G212*$BE$2,"-")</f>
        <v>269.23076923076917</v>
      </c>
      <c r="H212" s="32">
        <f>IFERROR('σ и σw, МПа'!H212*$BE$2,"-")</f>
        <v>264.38461538461536</v>
      </c>
      <c r="I212" s="32">
        <f>IFERROR('σ и σw, МПа'!I212*$BE$2,"-")</f>
        <v>259</v>
      </c>
      <c r="J212" s="32">
        <f>IFERROR('σ и σw, МПа'!J212*$BE$2,"-")</f>
        <v>253.61538461538461</v>
      </c>
      <c r="K212" s="32">
        <f>IFERROR('σ и σw, МПа'!K212*$BE$2,"-")</f>
        <v>248.2307692307692</v>
      </c>
      <c r="L212" s="32">
        <f>IFERROR('σ и σw, МПа'!L212*$BE$2,"-")</f>
        <v>248.2307692307692</v>
      </c>
      <c r="M212" s="32">
        <f>IFERROR('σ и σw, МПа'!M212*$BE$2,"-")</f>
        <v>232.61538461538461</v>
      </c>
      <c r="N212" s="32">
        <f>IFERROR('σ и σw, МПа'!N212*$BE$2,"-")</f>
        <v>221.84615384615381</v>
      </c>
      <c r="O212" s="32" t="str">
        <f>IFERROR('σ и σw, МПа'!O212*$BE$2,"-")</f>
        <v>-</v>
      </c>
      <c r="P212" s="33" t="str">
        <f>IFERROR('σ и σw, МПа'!P212*$BE$2,"-")</f>
        <v>-</v>
      </c>
      <c r="Q212" s="31">
        <f>IFERROR('σ и σw, МПа'!D212*$BF$2,"-")</f>
        <v>373.84615384615381</v>
      </c>
      <c r="R212" s="32">
        <f>IFERROR('σ и σw, МПа'!E212*$BF$2,"-")</f>
        <v>366.92307692307691</v>
      </c>
      <c r="S212" s="32">
        <f>IFERROR('σ и σw, МПа'!F212*$BF$2,"-")</f>
        <v>360</v>
      </c>
      <c r="T212" s="32">
        <f>IFERROR('σ и σw, МПа'!G212*$BF$2,"-")</f>
        <v>346.15384615384613</v>
      </c>
      <c r="U212" s="32">
        <f>IFERROR('σ и σw, МПа'!H212*$BF$2,"-")</f>
        <v>339.92307692307691</v>
      </c>
      <c r="V212" s="32">
        <f>IFERROR('σ и σw, МПа'!I212*$BF$2,"-")</f>
        <v>333</v>
      </c>
      <c r="W212" s="32">
        <f>IFERROR('σ и σw, МПа'!J212*$BF$2,"-")</f>
        <v>326.07692307692309</v>
      </c>
      <c r="X212" s="32">
        <f>IFERROR('σ и σw, МПа'!K212*$BF$2,"-")</f>
        <v>319.15384615384613</v>
      </c>
      <c r="Y212" s="32">
        <f>IFERROR('σ и σw, МПа'!L212*$BF$2,"-")</f>
        <v>319.15384615384613</v>
      </c>
      <c r="Z212" s="32">
        <f>IFERROR('σ и σw, МПа'!M212*$BF$2,"-")</f>
        <v>299.07692307692309</v>
      </c>
      <c r="AA212" s="32">
        <f>IFERROR('σ и σw, МПа'!N212*$BF$2,"-")</f>
        <v>285.23076923076923</v>
      </c>
      <c r="AB212" s="32" t="str">
        <f>IFERROR('σ и σw, МПа'!O212*$BF$2,"-")</f>
        <v>-</v>
      </c>
      <c r="AC212" s="33" t="str">
        <f>IFERROR('σ и σw, МПа'!P212*$BF$2,"-")</f>
        <v>-</v>
      </c>
      <c r="AD212" s="31">
        <f>IFERROR('σ и σw, МПа'!Q212*$BG$2,"-")</f>
        <v>302.39999999999998</v>
      </c>
      <c r="AE212" s="32">
        <f>IFERROR('σ и σw, МПа'!R212*$BG$2,"-")</f>
        <v>295.39999999999998</v>
      </c>
      <c r="AF212" s="32">
        <f>IFERROR('σ и σw, МПа'!S212*$BG$2,"-")</f>
        <v>295.39999999999998</v>
      </c>
      <c r="AG212" s="32">
        <f>IFERROR('σ и σw, МПа'!T212*$BG$2,"-")</f>
        <v>295.39999999999998</v>
      </c>
      <c r="AH212" s="32">
        <f>IFERROR('σ и σw, МПа'!U212*$BG$2,"-")</f>
        <v>288.39999999999998</v>
      </c>
      <c r="AI212" s="32">
        <f>IFERROR('σ и σw, МПа'!V212*$BG$2,"-")</f>
        <v>281.39999999999998</v>
      </c>
      <c r="AJ212" s="32">
        <f>IFERROR('σ и σw, МПа'!W212*$BG$2,"-")</f>
        <v>281.39999999999998</v>
      </c>
      <c r="AK212" s="32">
        <f>IFERROR('σ и σw, МПа'!X212*$BG$2,"-")</f>
        <v>276.5</v>
      </c>
      <c r="AL212" s="32">
        <f>IFERROR('σ и σw, МПа'!Y212*$BG$2,"-")</f>
        <v>276.5</v>
      </c>
      <c r="AM212" s="32">
        <f>IFERROR('σ и σw, МПа'!Z212*$BG$2,"-")</f>
        <v>276.5</v>
      </c>
      <c r="AN212" s="32">
        <f>IFERROR('σ и σw, МПа'!AA212*$BG$2,"-")</f>
        <v>254.1</v>
      </c>
      <c r="AO212" s="32" t="str">
        <f>IFERROR('σ и σw, МПа'!AB212*$BG$2,"-")</f>
        <v>-</v>
      </c>
      <c r="AP212" s="33" t="str">
        <f>IFERROR('σ и σw, МПа'!AC212*$BG$2,"-")</f>
        <v>-</v>
      </c>
      <c r="AQ212" s="31">
        <f>IFERROR('σ и σw, МПа'!Q212*$BH$2,"-")</f>
        <v>475.20000000000005</v>
      </c>
      <c r="AR212" s="32">
        <f>IFERROR('σ и σw, МПа'!R212*$BH$2,"-")</f>
        <v>464.20000000000005</v>
      </c>
      <c r="AS212" s="32">
        <f>IFERROR('σ и σw, МПа'!S212*$BH$2,"-")</f>
        <v>464.20000000000005</v>
      </c>
      <c r="AT212" s="32">
        <f>IFERROR('σ и σw, МПа'!T212*$BH$2,"-")</f>
        <v>464.20000000000005</v>
      </c>
      <c r="AU212" s="32">
        <f>IFERROR('σ и σw, МПа'!U212*$BH$2,"-")</f>
        <v>453.20000000000005</v>
      </c>
      <c r="AV212" s="32">
        <f>IFERROR('σ и σw, МПа'!V212*$BH$2,"-")</f>
        <v>442.20000000000005</v>
      </c>
      <c r="AW212" s="32">
        <f>IFERROR('σ и σw, МПа'!W212*$BH$2,"-")</f>
        <v>442.20000000000005</v>
      </c>
      <c r="AX212" s="32">
        <f>IFERROR('σ и σw, МПа'!X212*$BH$2,"-")</f>
        <v>434.50000000000006</v>
      </c>
      <c r="AY212" s="32">
        <f>IFERROR('σ и σw, МПа'!Y212*$BH$2,"-")</f>
        <v>434.50000000000006</v>
      </c>
      <c r="AZ212" s="32">
        <f>IFERROR('σ и σw, МПа'!Z212*$BH$2,"-")</f>
        <v>434.50000000000006</v>
      </c>
      <c r="BA212" s="32">
        <f>IFERROR('σ и σw, МПа'!AA212*$BH$2,"-")</f>
        <v>399.3</v>
      </c>
      <c r="BB212" s="32" t="str">
        <f>IFERROR('σ и σw, МПа'!AB212*$BH$2,"-")</f>
        <v>-</v>
      </c>
      <c r="BC212" s="33" t="str">
        <f>IFERROR('σ и σw, МПа'!AC212*$BH$2,"-")</f>
        <v>-</v>
      </c>
    </row>
    <row r="213" spans="1:55" ht="25.5" x14ac:dyDescent="0.25">
      <c r="A213" s="10" t="str">
        <f>INDEX('Обработка исходного'!B:B,ROW($B$3)+4*(ROW($B213)-ROW($B$3)))</f>
        <v>Сталь легированная хромомолибденованадиевая</v>
      </c>
      <c r="B213" s="47" t="str">
        <f>INDEX('Обработка исходного'!D:D,ROW($B$3)+4*(ROW($B213)-ROW($B$3)))</f>
        <v>15Х2МФА-А</v>
      </c>
      <c r="C213" s="27" t="str">
        <f>'Rp0,2, МПа'!C213</f>
        <v>Листы, поковки толщиной от 400 до 650 мм, КП295**</v>
      </c>
      <c r="D213" s="31">
        <f>IFERROR('σ и σw, МПа'!D213*$BE$2,"-")</f>
        <v>237.46153846153845</v>
      </c>
      <c r="E213" s="32">
        <f>IFERROR('σ и σw, МПа'!E213*$BE$2,"-")</f>
        <v>232.61538461538461</v>
      </c>
      <c r="F213" s="32">
        <f>IFERROR('σ и σw, МПа'!F213*$BE$2,"-")</f>
        <v>227.2307692307692</v>
      </c>
      <c r="G213" s="32">
        <f>IFERROR('σ и σw, МПа'!G213*$BE$2,"-")</f>
        <v>221.84615384615381</v>
      </c>
      <c r="H213" s="32">
        <f>IFERROR('σ и σw, МПа'!H213*$BE$2,"-")</f>
        <v>216.46153846153845</v>
      </c>
      <c r="I213" s="32">
        <f>IFERROR('σ и σw, МПа'!I213*$BE$2,"-")</f>
        <v>211.07692307692307</v>
      </c>
      <c r="J213" s="32">
        <f>IFERROR('σ и σw, МПа'!J213*$BE$2,"-")</f>
        <v>211.07692307692307</v>
      </c>
      <c r="K213" s="32">
        <f>IFERROR('σ и σw, МПа'!K213*$BE$2,"-")</f>
        <v>211.07692307692307</v>
      </c>
      <c r="L213" s="32">
        <f>IFERROR('σ и σw, МПа'!L213*$BE$2,"-")</f>
        <v>200.84615384615381</v>
      </c>
      <c r="M213" s="32">
        <f>IFERROR('σ и σw, МПа'!M213*$BE$2,"-")</f>
        <v>190.07692307692307</v>
      </c>
      <c r="N213" s="32">
        <f>IFERROR('σ и σw, МПа'!N213*$BE$2,"-")</f>
        <v>179.30769230769229</v>
      </c>
      <c r="O213" s="32" t="str">
        <f>IFERROR('σ и σw, МПа'!O213*$BE$2,"-")</f>
        <v>-</v>
      </c>
      <c r="P213" s="33" t="str">
        <f>IFERROR('σ и σw, МПа'!P213*$BE$2,"-")</f>
        <v>-</v>
      </c>
      <c r="Q213" s="31">
        <f>IFERROR('σ и σw, МПа'!D213*$BF$2,"-")</f>
        <v>305.30769230769232</v>
      </c>
      <c r="R213" s="32">
        <f>IFERROR('σ и σw, МПа'!E213*$BF$2,"-")</f>
        <v>299.07692307692309</v>
      </c>
      <c r="S213" s="32">
        <f>IFERROR('σ и σw, МПа'!F213*$BF$2,"-")</f>
        <v>292.15384615384613</v>
      </c>
      <c r="T213" s="32">
        <f>IFERROR('σ и σw, МПа'!G213*$BF$2,"-")</f>
        <v>285.23076923076923</v>
      </c>
      <c r="U213" s="32">
        <f>IFERROR('σ и σw, МПа'!H213*$BF$2,"-")</f>
        <v>278.30769230769232</v>
      </c>
      <c r="V213" s="32">
        <f>IFERROR('σ и σw, МПа'!I213*$BF$2,"-")</f>
        <v>271.38461538461542</v>
      </c>
      <c r="W213" s="32">
        <f>IFERROR('σ и σw, МПа'!J213*$BF$2,"-")</f>
        <v>271.38461538461542</v>
      </c>
      <c r="X213" s="32">
        <f>IFERROR('σ и σw, МПа'!K213*$BF$2,"-")</f>
        <v>271.38461538461542</v>
      </c>
      <c r="Y213" s="32">
        <f>IFERROR('σ и σw, МПа'!L213*$BF$2,"-")</f>
        <v>258.23076923076923</v>
      </c>
      <c r="Z213" s="32">
        <f>IFERROR('σ и σw, МПа'!M213*$BF$2,"-")</f>
        <v>244.38461538461539</v>
      </c>
      <c r="AA213" s="32">
        <f>IFERROR('σ и σw, МПа'!N213*$BF$2,"-")</f>
        <v>230.53846153846152</v>
      </c>
      <c r="AB213" s="32" t="str">
        <f>IFERROR('σ и σw, МПа'!O213*$BF$2,"-")</f>
        <v>-</v>
      </c>
      <c r="AC213" s="33" t="str">
        <f>IFERROR('σ и σw, МПа'!P213*$BF$2,"-")</f>
        <v>-</v>
      </c>
      <c r="AD213" s="31">
        <f>IFERROR('σ и σw, МПа'!Q213*$BG$2,"-")</f>
        <v>274.39999999999998</v>
      </c>
      <c r="AE213" s="32">
        <f>IFERROR('σ и σw, МПа'!R213*$BG$2,"-")</f>
        <v>268.09999999999997</v>
      </c>
      <c r="AF213" s="32">
        <f>IFERROR('σ и σw, МПа'!S213*$BG$2,"-")</f>
        <v>254.1</v>
      </c>
      <c r="AG213" s="32">
        <f>IFERROR('σ и σw, МПа'!T213*$BG$2,"-")</f>
        <v>247.1</v>
      </c>
      <c r="AH213" s="32">
        <f>IFERROR('σ и σw, МПа'!U213*$BG$2,"-")</f>
        <v>233.79999999999998</v>
      </c>
      <c r="AI213" s="32">
        <f>IFERROR('σ и σw, МПа'!V213*$BG$2,"-")</f>
        <v>226.79999999999998</v>
      </c>
      <c r="AJ213" s="32">
        <f>IFERROR('σ и σw, МПа'!W213*$BG$2,"-")</f>
        <v>212.79999999999998</v>
      </c>
      <c r="AK213" s="32">
        <f>IFERROR('σ и σw, МПа'!X213*$BG$2,"-")</f>
        <v>206.5</v>
      </c>
      <c r="AL213" s="32">
        <f>IFERROR('σ и σw, МПа'!Y213*$BG$2,"-")</f>
        <v>198.79999999999998</v>
      </c>
      <c r="AM213" s="32">
        <f>IFERROR('σ и σw, МПа'!Z213*$BG$2,"-")</f>
        <v>185.5</v>
      </c>
      <c r="AN213" s="32">
        <f>IFERROR('σ и σw, МПа'!AA213*$BG$2,"-")</f>
        <v>178.5</v>
      </c>
      <c r="AO213" s="32" t="str">
        <f>IFERROR('σ и σw, МПа'!AB213*$BG$2,"-")</f>
        <v>-</v>
      </c>
      <c r="AP213" s="33" t="str">
        <f>IFERROR('σ и σw, МПа'!AC213*$BG$2,"-")</f>
        <v>-</v>
      </c>
      <c r="AQ213" s="31">
        <f>IFERROR('σ и σw, МПа'!Q213*$BH$2,"-")</f>
        <v>431.20000000000005</v>
      </c>
      <c r="AR213" s="32">
        <f>IFERROR('σ и σw, МПа'!R213*$BH$2,"-")</f>
        <v>421.3</v>
      </c>
      <c r="AS213" s="32">
        <f>IFERROR('σ и σw, МПа'!S213*$BH$2,"-")</f>
        <v>399.3</v>
      </c>
      <c r="AT213" s="32">
        <f>IFERROR('σ и σw, МПа'!T213*$BH$2,"-")</f>
        <v>388.3</v>
      </c>
      <c r="AU213" s="32">
        <f>IFERROR('σ и σw, МПа'!U213*$BH$2,"-")</f>
        <v>367.40000000000003</v>
      </c>
      <c r="AV213" s="32">
        <f>IFERROR('σ и σw, МПа'!V213*$BH$2,"-")</f>
        <v>356.40000000000003</v>
      </c>
      <c r="AW213" s="32">
        <f>IFERROR('σ и σw, МПа'!W213*$BH$2,"-")</f>
        <v>334.40000000000003</v>
      </c>
      <c r="AX213" s="32">
        <f>IFERROR('σ и σw, МПа'!X213*$BH$2,"-")</f>
        <v>324.5</v>
      </c>
      <c r="AY213" s="32">
        <f>IFERROR('σ и σw, МПа'!Y213*$BH$2,"-")</f>
        <v>312.40000000000003</v>
      </c>
      <c r="AZ213" s="32">
        <f>IFERROR('σ и σw, МПа'!Z213*$BH$2,"-")</f>
        <v>291.5</v>
      </c>
      <c r="BA213" s="32">
        <f>IFERROR('σ и σw, МПа'!AA213*$BH$2,"-")</f>
        <v>280.5</v>
      </c>
      <c r="BB213" s="32" t="str">
        <f>IFERROR('σ и σw, МПа'!AB213*$BH$2,"-")</f>
        <v>-</v>
      </c>
      <c r="BC213" s="33" t="str">
        <f>IFERROR('σ и σw, МПа'!AC213*$BH$2,"-")</f>
        <v>-</v>
      </c>
    </row>
    <row r="214" spans="1:55" ht="25.5" x14ac:dyDescent="0.25">
      <c r="A214" s="10" t="str">
        <f>INDEX('Обработка исходного'!B:B,ROW($B$3)+4*(ROW($B214)-ROW($B$3)))</f>
        <v>Сталь легированная хромомолибденованадиевая</v>
      </c>
      <c r="B214" s="47" t="str">
        <f>INDEX('Обработка исходного'!D:D,ROW($B$3)+4*(ROW($B214)-ROW($B$3)))</f>
        <v>15Х2МФА-А</v>
      </c>
      <c r="C214" s="27" t="str">
        <f>'Rp0,2, МПа'!C214</f>
        <v>Листы, поковки толщиной от 161 до 400 мм, КП395**</v>
      </c>
      <c r="D214" s="31">
        <f>IFERROR('σ и σw, МПа'!D214*$BE$2,"-")</f>
        <v>290.76923076923072</v>
      </c>
      <c r="E214" s="32">
        <f>IFERROR('σ и σw, МПа'!E214*$BE$2,"-")</f>
        <v>285.38461538461536</v>
      </c>
      <c r="F214" s="32">
        <f>IFERROR('σ и σw, МПа'!F214*$BE$2,"-")</f>
        <v>280</v>
      </c>
      <c r="G214" s="32">
        <f>IFERROR('σ и σw, МПа'!G214*$BE$2,"-")</f>
        <v>269.23076923076917</v>
      </c>
      <c r="H214" s="32">
        <f>IFERROR('σ и σw, МПа'!H214*$BE$2,"-")</f>
        <v>264.38461538461536</v>
      </c>
      <c r="I214" s="32">
        <f>IFERROR('σ и σw, МПа'!I214*$BE$2,"-")</f>
        <v>259</v>
      </c>
      <c r="J214" s="32">
        <f>IFERROR('σ и σw, МПа'!J214*$BE$2,"-")</f>
        <v>253.61538461538461</v>
      </c>
      <c r="K214" s="32">
        <f>IFERROR('σ и σw, МПа'!K214*$BE$2,"-")</f>
        <v>248.2307692307692</v>
      </c>
      <c r="L214" s="32">
        <f>IFERROR('σ и σw, МПа'!L214*$BE$2,"-")</f>
        <v>248.2307692307692</v>
      </c>
      <c r="M214" s="32">
        <f>IFERROR('σ и σw, МПа'!M214*$BE$2,"-")</f>
        <v>232.61538461538461</v>
      </c>
      <c r="N214" s="32">
        <f>IFERROR('σ и σw, МПа'!N214*$BE$2,"-")</f>
        <v>221.84615384615381</v>
      </c>
      <c r="O214" s="32" t="str">
        <f>IFERROR('σ и σw, МПа'!O214*$BE$2,"-")</f>
        <v>-</v>
      </c>
      <c r="P214" s="33" t="str">
        <f>IFERROR('σ и σw, МПа'!P214*$BE$2,"-")</f>
        <v>-</v>
      </c>
      <c r="Q214" s="31">
        <f>IFERROR('σ и σw, МПа'!D214*$BF$2,"-")</f>
        <v>373.84615384615381</v>
      </c>
      <c r="R214" s="32">
        <f>IFERROR('σ и σw, МПа'!E214*$BF$2,"-")</f>
        <v>366.92307692307691</v>
      </c>
      <c r="S214" s="32">
        <f>IFERROR('σ и σw, МПа'!F214*$BF$2,"-")</f>
        <v>360</v>
      </c>
      <c r="T214" s="32">
        <f>IFERROR('σ и σw, МПа'!G214*$BF$2,"-")</f>
        <v>346.15384615384613</v>
      </c>
      <c r="U214" s="32">
        <f>IFERROR('σ и σw, МПа'!H214*$BF$2,"-")</f>
        <v>339.92307692307691</v>
      </c>
      <c r="V214" s="32">
        <f>IFERROR('σ и σw, МПа'!I214*$BF$2,"-")</f>
        <v>333</v>
      </c>
      <c r="W214" s="32">
        <f>IFERROR('σ и σw, МПа'!J214*$BF$2,"-")</f>
        <v>326.07692307692309</v>
      </c>
      <c r="X214" s="32">
        <f>IFERROR('σ и σw, МПа'!K214*$BF$2,"-")</f>
        <v>319.15384615384613</v>
      </c>
      <c r="Y214" s="32">
        <f>IFERROR('σ и σw, МПа'!L214*$BF$2,"-")</f>
        <v>319.15384615384613</v>
      </c>
      <c r="Z214" s="32">
        <f>IFERROR('σ и σw, МПа'!M214*$BF$2,"-")</f>
        <v>299.07692307692309</v>
      </c>
      <c r="AA214" s="32">
        <f>IFERROR('σ и σw, МПа'!N214*$BF$2,"-")</f>
        <v>285.23076923076923</v>
      </c>
      <c r="AB214" s="32" t="str">
        <f>IFERROR('σ и σw, МПа'!O214*$BF$2,"-")</f>
        <v>-</v>
      </c>
      <c r="AC214" s="33" t="str">
        <f>IFERROR('σ и σw, МПа'!P214*$BF$2,"-")</f>
        <v>-</v>
      </c>
      <c r="AD214" s="31">
        <f>IFERROR('σ и σw, МПа'!Q214*$BG$2,"-")</f>
        <v>302.39999999999998</v>
      </c>
      <c r="AE214" s="32">
        <f>IFERROR('σ и σw, МПа'!R214*$BG$2,"-")</f>
        <v>295.39999999999998</v>
      </c>
      <c r="AF214" s="32">
        <f>IFERROR('σ и σw, МПа'!S214*$BG$2,"-")</f>
        <v>295.39999999999998</v>
      </c>
      <c r="AG214" s="32">
        <f>IFERROR('σ и σw, МПа'!T214*$BG$2,"-")</f>
        <v>295.39999999999998</v>
      </c>
      <c r="AH214" s="32">
        <f>IFERROR('σ и σw, МПа'!U214*$BG$2,"-")</f>
        <v>288.39999999999998</v>
      </c>
      <c r="AI214" s="32">
        <f>IFERROR('σ и σw, МПа'!V214*$BG$2,"-")</f>
        <v>281.39999999999998</v>
      </c>
      <c r="AJ214" s="32">
        <f>IFERROR('σ и σw, МПа'!W214*$BG$2,"-")</f>
        <v>281.39999999999998</v>
      </c>
      <c r="AK214" s="32">
        <f>IFERROR('σ и σw, МПа'!X214*$BG$2,"-")</f>
        <v>276.5</v>
      </c>
      <c r="AL214" s="32">
        <f>IFERROR('σ и σw, МПа'!Y214*$BG$2,"-")</f>
        <v>276.5</v>
      </c>
      <c r="AM214" s="32">
        <f>IFERROR('σ и σw, МПа'!Z214*$BG$2,"-")</f>
        <v>276.5</v>
      </c>
      <c r="AN214" s="32">
        <f>IFERROR('σ и σw, МПа'!AA214*$BG$2,"-")</f>
        <v>254.1</v>
      </c>
      <c r="AO214" s="32" t="str">
        <f>IFERROR('σ и σw, МПа'!AB214*$BG$2,"-")</f>
        <v>-</v>
      </c>
      <c r="AP214" s="33" t="str">
        <f>IFERROR('σ и σw, МПа'!AC214*$BG$2,"-")</f>
        <v>-</v>
      </c>
      <c r="AQ214" s="31">
        <f>IFERROR('σ и σw, МПа'!Q214*$BH$2,"-")</f>
        <v>475.20000000000005</v>
      </c>
      <c r="AR214" s="32">
        <f>IFERROR('σ и σw, МПа'!R214*$BH$2,"-")</f>
        <v>464.20000000000005</v>
      </c>
      <c r="AS214" s="32">
        <f>IFERROR('σ и σw, МПа'!S214*$BH$2,"-")</f>
        <v>464.20000000000005</v>
      </c>
      <c r="AT214" s="32">
        <f>IFERROR('σ и σw, МПа'!T214*$BH$2,"-")</f>
        <v>464.20000000000005</v>
      </c>
      <c r="AU214" s="32">
        <f>IFERROR('σ и σw, МПа'!U214*$BH$2,"-")</f>
        <v>453.20000000000005</v>
      </c>
      <c r="AV214" s="32">
        <f>IFERROR('σ и σw, МПа'!V214*$BH$2,"-")</f>
        <v>442.20000000000005</v>
      </c>
      <c r="AW214" s="32">
        <f>IFERROR('σ и σw, МПа'!W214*$BH$2,"-")</f>
        <v>442.20000000000005</v>
      </c>
      <c r="AX214" s="32">
        <f>IFERROR('σ и σw, МПа'!X214*$BH$2,"-")</f>
        <v>434.50000000000006</v>
      </c>
      <c r="AY214" s="32">
        <f>IFERROR('σ и σw, МПа'!Y214*$BH$2,"-")</f>
        <v>434.50000000000006</v>
      </c>
      <c r="AZ214" s="32">
        <f>IFERROR('σ и σw, МПа'!Z214*$BH$2,"-")</f>
        <v>434.50000000000006</v>
      </c>
      <c r="BA214" s="32">
        <f>IFERROR('σ и σw, МПа'!AA214*$BH$2,"-")</f>
        <v>399.3</v>
      </c>
      <c r="BB214" s="32" t="str">
        <f>IFERROR('σ и σw, МПа'!AB214*$BH$2,"-")</f>
        <v>-</v>
      </c>
      <c r="BC214" s="33" t="str">
        <f>IFERROR('σ и σw, МПа'!AC214*$BH$2,"-")</f>
        <v>-</v>
      </c>
    </row>
    <row r="215" spans="1:55" ht="38.25" x14ac:dyDescent="0.25">
      <c r="A215" s="10" t="str">
        <f>INDEX('Обработка исходного'!B:B,ROW($B$3)+4*(ROW($B215)-ROW($B$3)))</f>
        <v>Сталь легированная хромомолибденованадиевая</v>
      </c>
      <c r="B215" s="47" t="str">
        <f>INDEX('Обработка исходного'!D:D,ROW($B$3)+4*(ROW($B215)-ROW($B$3)))</f>
        <v>25Х2МФА</v>
      </c>
      <c r="C215" s="27" t="str">
        <f>'Rp0,2, МПа'!C215</f>
        <v>Поковки, листы (плиты), листовые и штампованные заготовки диаметром или толщиной до 70 мм, КП395**</v>
      </c>
      <c r="D215" s="31">
        <f>IFERROR('σ и σw, МПа'!D215*$BE$2,"-")</f>
        <v>290.76923076923072</v>
      </c>
      <c r="E215" s="32">
        <f>IFERROR('σ и σw, МПа'!E215*$BE$2,"-")</f>
        <v>285.38461538461536</v>
      </c>
      <c r="F215" s="32">
        <f>IFERROR('σ и σw, МПа'!F215*$BE$2,"-")</f>
        <v>280</v>
      </c>
      <c r="G215" s="32">
        <f>IFERROR('σ и σw, МПа'!G215*$BE$2,"-")</f>
        <v>269.23076923076917</v>
      </c>
      <c r="H215" s="32">
        <f>IFERROR('σ и σw, МПа'!H215*$BE$2,"-")</f>
        <v>264.38461538461536</v>
      </c>
      <c r="I215" s="32">
        <f>IFERROR('σ и σw, МПа'!I215*$BE$2,"-")</f>
        <v>259</v>
      </c>
      <c r="J215" s="32">
        <f>IFERROR('σ и σw, МПа'!J215*$BE$2,"-")</f>
        <v>253.61538461538461</v>
      </c>
      <c r="K215" s="32">
        <f>IFERROR('σ и σw, МПа'!K215*$BE$2,"-")</f>
        <v>248.2307692307692</v>
      </c>
      <c r="L215" s="32">
        <f>IFERROR('σ и σw, МПа'!L215*$BE$2,"-")</f>
        <v>248.2307692307692</v>
      </c>
      <c r="M215" s="32">
        <f>IFERROR('σ и σw, МПа'!M215*$BE$2,"-")</f>
        <v>237.46153846153845</v>
      </c>
      <c r="N215" s="32">
        <f>IFERROR('σ и σw, МПа'!N215*$BE$2,"-")</f>
        <v>237.46153846153845</v>
      </c>
      <c r="O215" s="32" t="str">
        <f>IFERROR('σ и σw, МПа'!O215*$BE$2,"-")</f>
        <v>-</v>
      </c>
      <c r="P215" s="33" t="str">
        <f>IFERROR('σ и σw, МПа'!P215*$BE$2,"-")</f>
        <v>-</v>
      </c>
      <c r="Q215" s="31">
        <f>IFERROR('σ и σw, МПа'!D215*$BF$2,"-")</f>
        <v>373.84615384615381</v>
      </c>
      <c r="R215" s="32">
        <f>IFERROR('σ и σw, МПа'!E215*$BF$2,"-")</f>
        <v>366.92307692307691</v>
      </c>
      <c r="S215" s="32">
        <f>IFERROR('σ и σw, МПа'!F215*$BF$2,"-")</f>
        <v>360</v>
      </c>
      <c r="T215" s="32">
        <f>IFERROR('σ и σw, МПа'!G215*$BF$2,"-")</f>
        <v>346.15384615384613</v>
      </c>
      <c r="U215" s="32">
        <f>IFERROR('σ и σw, МПа'!H215*$BF$2,"-")</f>
        <v>339.92307692307691</v>
      </c>
      <c r="V215" s="32">
        <f>IFERROR('σ и σw, МПа'!I215*$BF$2,"-")</f>
        <v>333</v>
      </c>
      <c r="W215" s="32">
        <f>IFERROR('σ и σw, МПа'!J215*$BF$2,"-")</f>
        <v>326.07692307692309</v>
      </c>
      <c r="X215" s="32">
        <f>IFERROR('σ и σw, МПа'!K215*$BF$2,"-")</f>
        <v>319.15384615384613</v>
      </c>
      <c r="Y215" s="32">
        <f>IFERROR('σ и σw, МПа'!L215*$BF$2,"-")</f>
        <v>319.15384615384613</v>
      </c>
      <c r="Z215" s="32">
        <f>IFERROR('σ и σw, МПа'!M215*$BF$2,"-")</f>
        <v>305.30769230769232</v>
      </c>
      <c r="AA215" s="32">
        <f>IFERROR('σ и σw, МПа'!N215*$BF$2,"-")</f>
        <v>305.30769230769232</v>
      </c>
      <c r="AB215" s="32" t="str">
        <f>IFERROR('σ и σw, МПа'!O215*$BF$2,"-")</f>
        <v>-</v>
      </c>
      <c r="AC215" s="33" t="str">
        <f>IFERROR('σ и σw, МПа'!P215*$BF$2,"-")</f>
        <v>-</v>
      </c>
      <c r="AD215" s="31">
        <f>IFERROR('σ и σw, МПа'!Q215*$BG$2,"-")</f>
        <v>302.39999999999998</v>
      </c>
      <c r="AE215" s="32">
        <f>IFERROR('σ и σw, МПа'!R215*$BG$2,"-")</f>
        <v>302.39999999999998</v>
      </c>
      <c r="AF215" s="32">
        <f>IFERROR('σ и σw, МПа'!S215*$BG$2,"-")</f>
        <v>295.39999999999998</v>
      </c>
      <c r="AG215" s="32">
        <f>IFERROR('σ и σw, МПа'!T215*$BG$2,"-")</f>
        <v>288.39999999999998</v>
      </c>
      <c r="AH215" s="32">
        <f>IFERROR('σ и σw, МПа'!U215*$BG$2,"-")</f>
        <v>281.39999999999998</v>
      </c>
      <c r="AI215" s="32">
        <f>IFERROR('σ и σw, МПа'!V215*$BG$2,"-")</f>
        <v>281.39999999999998</v>
      </c>
      <c r="AJ215" s="32">
        <f>IFERROR('σ и σw, МПа'!W215*$BG$2,"-")</f>
        <v>276.5</v>
      </c>
      <c r="AK215" s="32">
        <f>IFERROR('σ и σw, МПа'!X215*$BG$2,"-")</f>
        <v>276.5</v>
      </c>
      <c r="AL215" s="32">
        <f>IFERROR('σ и σw, МПа'!Y215*$BG$2,"-")</f>
        <v>276.5</v>
      </c>
      <c r="AM215" s="32">
        <f>IFERROR('σ и σw, МПа'!Z215*$BG$2,"-")</f>
        <v>261.09999999999997</v>
      </c>
      <c r="AN215" s="32">
        <f>IFERROR('σ и σw, МПа'!AA215*$BG$2,"-")</f>
        <v>261.09999999999997</v>
      </c>
      <c r="AO215" s="32" t="str">
        <f>IFERROR('σ и σw, МПа'!AB215*$BG$2,"-")</f>
        <v>-</v>
      </c>
      <c r="AP215" s="33" t="str">
        <f>IFERROR('σ и σw, МПа'!AC215*$BG$2,"-")</f>
        <v>-</v>
      </c>
      <c r="AQ215" s="31">
        <f>IFERROR('σ и σw, МПа'!Q215*$BH$2,"-")</f>
        <v>475.20000000000005</v>
      </c>
      <c r="AR215" s="32">
        <f>IFERROR('σ и σw, МПа'!R215*$BH$2,"-")</f>
        <v>475.20000000000005</v>
      </c>
      <c r="AS215" s="32">
        <f>IFERROR('σ и σw, МПа'!S215*$BH$2,"-")</f>
        <v>464.20000000000005</v>
      </c>
      <c r="AT215" s="32">
        <f>IFERROR('σ и σw, МПа'!T215*$BH$2,"-")</f>
        <v>453.20000000000005</v>
      </c>
      <c r="AU215" s="32">
        <f>IFERROR('σ и σw, МПа'!U215*$BH$2,"-")</f>
        <v>442.20000000000005</v>
      </c>
      <c r="AV215" s="32">
        <f>IFERROR('σ и σw, МПа'!V215*$BH$2,"-")</f>
        <v>442.20000000000005</v>
      </c>
      <c r="AW215" s="32">
        <f>IFERROR('σ и σw, МПа'!W215*$BH$2,"-")</f>
        <v>434.50000000000006</v>
      </c>
      <c r="AX215" s="32">
        <f>IFERROR('σ и σw, МПа'!X215*$BH$2,"-")</f>
        <v>434.50000000000006</v>
      </c>
      <c r="AY215" s="32">
        <f>IFERROR('σ и σw, МПа'!Y215*$BH$2,"-")</f>
        <v>434.50000000000006</v>
      </c>
      <c r="AZ215" s="32">
        <f>IFERROR('σ и σw, МПа'!Z215*$BH$2,"-")</f>
        <v>410.3</v>
      </c>
      <c r="BA215" s="32">
        <f>IFERROR('σ и σw, МПа'!AA215*$BH$2,"-")</f>
        <v>410.3</v>
      </c>
      <c r="BB215" s="32" t="str">
        <f>IFERROR('σ и σw, МПа'!AB215*$BH$2,"-")</f>
        <v>-</v>
      </c>
      <c r="BC215" s="33" t="str">
        <f>IFERROR('σ и σw, МПа'!AC215*$BH$2,"-")</f>
        <v>-</v>
      </c>
    </row>
    <row r="216" spans="1:55" ht="38.25" x14ac:dyDescent="0.25">
      <c r="A216" s="10" t="str">
        <f>INDEX('Обработка исходного'!B:B,ROW($B$3)+4*(ROW($B216)-ROW($B$3)))</f>
        <v>Сталь легированная хромомолибденованадиевая</v>
      </c>
      <c r="B216" s="47" t="str">
        <f>INDEX('Обработка исходного'!D:D,ROW($B$3)+4*(ROW($B216)-ROW($B$3)))</f>
        <v>25Х2МФА</v>
      </c>
      <c r="C216" s="27" t="str">
        <f>'Rp0,2, МПа'!C216</f>
        <v>Поковки, листы (плиты), листовые и штампованные заготовки диаметром или толщиной до 750 мм, КП490**</v>
      </c>
      <c r="D216" s="31">
        <f>IFERROR('σ и σw, МПа'!D216*$BE$2,"-")</f>
        <v>343.53846153846155</v>
      </c>
      <c r="E216" s="32">
        <f>IFERROR('σ и σw, МПа'!E216*$BE$2,"-")</f>
        <v>332.76923076923072</v>
      </c>
      <c r="F216" s="32">
        <f>IFERROR('σ и σw, МПа'!F216*$BE$2,"-")</f>
        <v>327.38461538461536</v>
      </c>
      <c r="G216" s="32">
        <f>IFERROR('σ и σw, МПа'!G216*$BE$2,"-")</f>
        <v>322</v>
      </c>
      <c r="H216" s="32">
        <f>IFERROR('σ и σw, МПа'!H216*$BE$2,"-")</f>
        <v>317.15384615384613</v>
      </c>
      <c r="I216" s="32">
        <f>IFERROR('σ и σw, МПа'!I216*$BE$2,"-")</f>
        <v>306.38461538461536</v>
      </c>
      <c r="J216" s="32">
        <f>IFERROR('σ и σw, МПа'!J216*$BE$2,"-")</f>
        <v>301</v>
      </c>
      <c r="K216" s="32">
        <f>IFERROR('σ и σw, МПа'!K216*$BE$2,"-")</f>
        <v>295.61538461538458</v>
      </c>
      <c r="L216" s="32">
        <f>IFERROR('σ и σw, МПа'!L216*$BE$2,"-")</f>
        <v>290.76923076923072</v>
      </c>
      <c r="M216" s="32">
        <f>IFERROR('σ и σw, МПа'!M216*$BE$2,"-")</f>
        <v>285.38461538461536</v>
      </c>
      <c r="N216" s="32">
        <f>IFERROR('σ и σw, МПа'!N216*$BE$2,"-")</f>
        <v>280</v>
      </c>
      <c r="O216" s="32" t="str">
        <f>IFERROR('σ и σw, МПа'!O216*$BE$2,"-")</f>
        <v>-</v>
      </c>
      <c r="P216" s="33" t="str">
        <f>IFERROR('σ и σw, МПа'!P216*$BE$2,"-")</f>
        <v>-</v>
      </c>
      <c r="Q216" s="31">
        <f>IFERROR('σ и σw, МПа'!D216*$BF$2,"-")</f>
        <v>441.69230769230768</v>
      </c>
      <c r="R216" s="32">
        <f>IFERROR('σ и σw, МПа'!E216*$BF$2,"-")</f>
        <v>427.84615384615381</v>
      </c>
      <c r="S216" s="32">
        <f>IFERROR('σ и σw, МПа'!F216*$BF$2,"-")</f>
        <v>420.92307692307691</v>
      </c>
      <c r="T216" s="32">
        <f>IFERROR('σ и σw, МПа'!G216*$BF$2,"-")</f>
        <v>414</v>
      </c>
      <c r="U216" s="32">
        <f>IFERROR('σ и σw, МПа'!H216*$BF$2,"-")</f>
        <v>407.76923076923072</v>
      </c>
      <c r="V216" s="32">
        <f>IFERROR('σ и σw, МПа'!I216*$BF$2,"-")</f>
        <v>393.92307692307691</v>
      </c>
      <c r="W216" s="32">
        <f>IFERROR('σ и σw, МПа'!J216*$BF$2,"-")</f>
        <v>387</v>
      </c>
      <c r="X216" s="32">
        <f>IFERROR('σ и σw, МПа'!K216*$BF$2,"-")</f>
        <v>380.07692307692309</v>
      </c>
      <c r="Y216" s="32">
        <f>IFERROR('σ и σw, МПа'!L216*$BF$2,"-")</f>
        <v>373.84615384615381</v>
      </c>
      <c r="Z216" s="32">
        <f>IFERROR('σ и σw, МПа'!M216*$BF$2,"-")</f>
        <v>366.92307692307691</v>
      </c>
      <c r="AA216" s="32">
        <f>IFERROR('σ и σw, МПа'!N216*$BF$2,"-")</f>
        <v>360</v>
      </c>
      <c r="AB216" s="32" t="str">
        <f>IFERROR('σ и σw, МПа'!O216*$BF$2,"-")</f>
        <v>-</v>
      </c>
      <c r="AC216" s="33" t="str">
        <f>IFERROR('σ и σw, МПа'!P216*$BF$2,"-")</f>
        <v>-</v>
      </c>
      <c r="AD216" s="31">
        <f>IFERROR('σ и σw, МПа'!Q216*$BG$2,"-")</f>
        <v>371</v>
      </c>
      <c r="AE216" s="32">
        <f>IFERROR('σ и σw, МПа'!R216*$BG$2,"-")</f>
        <v>371</v>
      </c>
      <c r="AF216" s="32">
        <f>IFERROR('σ и σw, МПа'!S216*$BG$2,"-")</f>
        <v>364</v>
      </c>
      <c r="AG216" s="32">
        <f>IFERROR('σ и σw, МПа'!T216*$BG$2,"-")</f>
        <v>357</v>
      </c>
      <c r="AH216" s="32">
        <f>IFERROR('σ и σw, МПа'!U216*$BG$2,"-")</f>
        <v>350</v>
      </c>
      <c r="AI216" s="32">
        <f>IFERROR('σ и σw, МПа'!V216*$BG$2,"-")</f>
        <v>350</v>
      </c>
      <c r="AJ216" s="32">
        <f>IFERROR('σ и σw, МПа'!W216*$BG$2,"-")</f>
        <v>343</v>
      </c>
      <c r="AK216" s="32">
        <f>IFERROR('σ и σw, МПа'!X216*$BG$2,"-")</f>
        <v>343</v>
      </c>
      <c r="AL216" s="32">
        <f>IFERROR('σ и σw, МПа'!Y216*$BG$2,"-")</f>
        <v>329.7</v>
      </c>
      <c r="AM216" s="32">
        <f>IFERROR('σ и σw, МПа'!Z216*$BG$2,"-")</f>
        <v>322.7</v>
      </c>
      <c r="AN216" s="32">
        <f>IFERROR('σ и σw, МПа'!AA216*$BG$2,"-")</f>
        <v>322.7</v>
      </c>
      <c r="AO216" s="32" t="str">
        <f>IFERROR('σ и σw, МПа'!AB216*$BG$2,"-")</f>
        <v>-</v>
      </c>
      <c r="AP216" s="33" t="str">
        <f>IFERROR('σ и σw, МПа'!AC216*$BG$2,"-")</f>
        <v>-</v>
      </c>
      <c r="AQ216" s="31">
        <f>IFERROR('σ и σw, МПа'!Q216*$BH$2,"-")</f>
        <v>583</v>
      </c>
      <c r="AR216" s="32">
        <f>IFERROR('σ и σw, МПа'!R216*$BH$2,"-")</f>
        <v>583</v>
      </c>
      <c r="AS216" s="32">
        <f>IFERROR('σ и σw, МПа'!S216*$BH$2,"-")</f>
        <v>572</v>
      </c>
      <c r="AT216" s="32">
        <f>IFERROR('σ и σw, МПа'!T216*$BH$2,"-")</f>
        <v>561</v>
      </c>
      <c r="AU216" s="32">
        <f>IFERROR('σ и σw, МПа'!U216*$BH$2,"-")</f>
        <v>550</v>
      </c>
      <c r="AV216" s="32">
        <f>IFERROR('σ и σw, МПа'!V216*$BH$2,"-")</f>
        <v>550</v>
      </c>
      <c r="AW216" s="32">
        <f>IFERROR('σ и σw, МПа'!W216*$BH$2,"-")</f>
        <v>539</v>
      </c>
      <c r="AX216" s="32">
        <f>IFERROR('σ и σw, МПа'!X216*$BH$2,"-")</f>
        <v>539</v>
      </c>
      <c r="AY216" s="32">
        <f>IFERROR('σ и σw, МПа'!Y216*$BH$2,"-")</f>
        <v>518.1</v>
      </c>
      <c r="AZ216" s="32">
        <f>IFERROR('σ и σw, МПа'!Z216*$BH$2,"-")</f>
        <v>507.1</v>
      </c>
      <c r="BA216" s="32">
        <f>IFERROR('σ и σw, МПа'!AA216*$BH$2,"-")</f>
        <v>507.1</v>
      </c>
      <c r="BB216" s="32" t="str">
        <f>IFERROR('σ и σw, МПа'!AB216*$BH$2,"-")</f>
        <v>-</v>
      </c>
      <c r="BC216" s="33" t="str">
        <f>IFERROR('σ и σw, МПа'!AC216*$BH$2,"-")</f>
        <v>-</v>
      </c>
    </row>
    <row r="217" spans="1:55" ht="38.25" x14ac:dyDescent="0.25">
      <c r="A217" s="10" t="str">
        <f>INDEX('Обработка исходного'!B:B,ROW($B$3)+4*(ROW($B217)-ROW($B$3)))</f>
        <v>Сталь легированная хромомолибденованадиевая</v>
      </c>
      <c r="B217" s="47" t="str">
        <f>INDEX('Обработка исходного'!D:D,ROW($B$3)+4*(ROW($B217)-ROW($B$3)))</f>
        <v>25Х2МФА</v>
      </c>
      <c r="C217" s="27" t="str">
        <f>'Rp0,2, МПа'!C217</f>
        <v>Поковки, листы (плиты), листовые и штампованные заготовки диаметром или толщиной до 750 мм, КП590**</v>
      </c>
      <c r="D217" s="31">
        <f>IFERROR('σ и σw, МПа'!D217*$BE$2,"-")</f>
        <v>396.30769230769232</v>
      </c>
      <c r="E217" s="32">
        <f>IFERROR('σ и σw, МПа'!E217*$BE$2,"-")</f>
        <v>385.53846153846149</v>
      </c>
      <c r="F217" s="32">
        <f>IFERROR('σ и σw, МПа'!F217*$BE$2,"-")</f>
        <v>380.15384615384613</v>
      </c>
      <c r="G217" s="32">
        <f>IFERROR('σ и σw, МПа'!G217*$BE$2,"-")</f>
        <v>375.30769230769232</v>
      </c>
      <c r="H217" s="32">
        <f>IFERROR('σ и σw, МПа'!H217*$BE$2,"-")</f>
        <v>364.53846153846149</v>
      </c>
      <c r="I217" s="32">
        <f>IFERROR('σ и σw, МПа'!I217*$BE$2,"-")</f>
        <v>359.15384615384613</v>
      </c>
      <c r="J217" s="32">
        <f>IFERROR('σ и σw, МПа'!J217*$BE$2,"-")</f>
        <v>348.38461538461536</v>
      </c>
      <c r="K217" s="32">
        <f>IFERROR('σ и σw, МПа'!K217*$BE$2,"-")</f>
        <v>343.53846153846155</v>
      </c>
      <c r="L217" s="32">
        <f>IFERROR('σ и σw, МПа'!L217*$BE$2,"-")</f>
        <v>332.76923076923072</v>
      </c>
      <c r="M217" s="32">
        <f>IFERROR('σ и σw, МПа'!M217*$BE$2,"-")</f>
        <v>327.38461538461536</v>
      </c>
      <c r="N217" s="32">
        <f>IFERROR('σ и σw, МПа'!N217*$BE$2,"-")</f>
        <v>322</v>
      </c>
      <c r="O217" s="32" t="str">
        <f>IFERROR('σ и σw, МПа'!O217*$BE$2,"-")</f>
        <v>-</v>
      </c>
      <c r="P217" s="33" t="str">
        <f>IFERROR('σ и σw, МПа'!P217*$BE$2,"-")</f>
        <v>-</v>
      </c>
      <c r="Q217" s="31">
        <f>IFERROR('σ и σw, МПа'!D217*$BF$2,"-")</f>
        <v>509.5384615384616</v>
      </c>
      <c r="R217" s="32">
        <f>IFERROR('σ и σw, МПа'!E217*$BF$2,"-")</f>
        <v>495.69230769230768</v>
      </c>
      <c r="S217" s="32">
        <f>IFERROR('σ и σw, МПа'!F217*$BF$2,"-")</f>
        <v>488.76923076923077</v>
      </c>
      <c r="T217" s="32">
        <f>IFERROR('σ и σw, МПа'!G217*$BF$2,"-")</f>
        <v>482.5384615384616</v>
      </c>
      <c r="U217" s="32">
        <f>IFERROR('σ и σw, МПа'!H217*$BF$2,"-")</f>
        <v>468.69230769230768</v>
      </c>
      <c r="V217" s="32">
        <f>IFERROR('σ и σw, МПа'!I217*$BF$2,"-")</f>
        <v>461.76923076923077</v>
      </c>
      <c r="W217" s="32">
        <f>IFERROR('σ и σw, МПа'!J217*$BF$2,"-")</f>
        <v>447.92307692307691</v>
      </c>
      <c r="X217" s="32">
        <f>IFERROR('σ и σw, МПа'!K217*$BF$2,"-")</f>
        <v>441.69230769230768</v>
      </c>
      <c r="Y217" s="32">
        <f>IFERROR('σ и σw, МПа'!L217*$BF$2,"-")</f>
        <v>427.84615384615381</v>
      </c>
      <c r="Z217" s="32">
        <f>IFERROR('σ и σw, МПа'!M217*$BF$2,"-")</f>
        <v>420.92307692307691</v>
      </c>
      <c r="AA217" s="32">
        <f>IFERROR('σ и σw, МПа'!N217*$BF$2,"-")</f>
        <v>414</v>
      </c>
      <c r="AB217" s="32" t="str">
        <f>IFERROR('σ и σw, МПа'!O217*$BF$2,"-")</f>
        <v>-</v>
      </c>
      <c r="AC217" s="33" t="str">
        <f>IFERROR('σ и σw, МПа'!P217*$BF$2,"-")</f>
        <v>-</v>
      </c>
      <c r="AD217" s="31">
        <f>IFERROR('σ и σw, МПа'!Q217*$BG$2,"-")</f>
        <v>439.59999999999997</v>
      </c>
      <c r="AE217" s="32">
        <f>IFERROR('σ и σw, МПа'!R217*$BG$2,"-")</f>
        <v>439.59999999999997</v>
      </c>
      <c r="AF217" s="32">
        <f>IFERROR('σ и σw, МПа'!S217*$BG$2,"-")</f>
        <v>432.59999999999997</v>
      </c>
      <c r="AG217" s="32">
        <f>IFERROR('σ и σw, МПа'!T217*$BG$2,"-")</f>
        <v>425.59999999999997</v>
      </c>
      <c r="AH217" s="32">
        <f>IFERROR('σ и σw, МПа'!U217*$BG$2,"-")</f>
        <v>418.59999999999997</v>
      </c>
      <c r="AI217" s="32">
        <f>IFERROR('σ и σw, МПа'!V217*$BG$2,"-")</f>
        <v>418.59999999999997</v>
      </c>
      <c r="AJ217" s="32">
        <f>IFERROR('σ и σw, МПа'!W217*$BG$2,"-")</f>
        <v>413</v>
      </c>
      <c r="AK217" s="32">
        <f>IFERROR('σ и σw, МПа'!X217*$BG$2,"-")</f>
        <v>413</v>
      </c>
      <c r="AL217" s="32">
        <f>IFERROR('σ и σw, МПа'!Y217*$BG$2,"-")</f>
        <v>384.29999999999995</v>
      </c>
      <c r="AM217" s="32">
        <f>IFERROR('σ и σw, МПа'!Z217*$BG$2,"-")</f>
        <v>378</v>
      </c>
      <c r="AN217" s="32">
        <f>IFERROR('σ и σw, МПа'!AA217*$BG$2,"-")</f>
        <v>378</v>
      </c>
      <c r="AO217" s="32" t="str">
        <f>IFERROR('σ и σw, МПа'!AB217*$BG$2,"-")</f>
        <v>-</v>
      </c>
      <c r="AP217" s="33" t="str">
        <f>IFERROR('σ и σw, МПа'!AC217*$BG$2,"-")</f>
        <v>-</v>
      </c>
      <c r="AQ217" s="31">
        <f>IFERROR('σ и σw, МПа'!Q217*$BH$2,"-")</f>
        <v>690.80000000000007</v>
      </c>
      <c r="AR217" s="32">
        <f>IFERROR('σ и σw, МПа'!R217*$BH$2,"-")</f>
        <v>690.80000000000007</v>
      </c>
      <c r="AS217" s="32">
        <f>IFERROR('σ и σw, МПа'!S217*$BH$2,"-")</f>
        <v>679.80000000000007</v>
      </c>
      <c r="AT217" s="32">
        <f>IFERROR('σ и σw, МПа'!T217*$BH$2,"-")</f>
        <v>668.80000000000007</v>
      </c>
      <c r="AU217" s="32">
        <f>IFERROR('σ и σw, МПа'!U217*$BH$2,"-")</f>
        <v>657.80000000000007</v>
      </c>
      <c r="AV217" s="32">
        <f>IFERROR('σ и σw, МПа'!V217*$BH$2,"-")</f>
        <v>657.80000000000007</v>
      </c>
      <c r="AW217" s="32">
        <f>IFERROR('σ и σw, МПа'!W217*$BH$2,"-")</f>
        <v>649</v>
      </c>
      <c r="AX217" s="32">
        <f>IFERROR('σ и σw, МПа'!X217*$BH$2,"-")</f>
        <v>649</v>
      </c>
      <c r="AY217" s="32">
        <f>IFERROR('σ и σw, МПа'!Y217*$BH$2,"-")</f>
        <v>603.90000000000009</v>
      </c>
      <c r="AZ217" s="32">
        <f>IFERROR('σ и σw, МПа'!Z217*$BH$2,"-")</f>
        <v>594</v>
      </c>
      <c r="BA217" s="32">
        <f>IFERROR('σ и σw, МПа'!AA217*$BH$2,"-")</f>
        <v>594</v>
      </c>
      <c r="BB217" s="32" t="str">
        <f>IFERROR('σ и σw, МПа'!AB217*$BH$2,"-")</f>
        <v>-</v>
      </c>
      <c r="BC217" s="33" t="str">
        <f>IFERROR('σ и σw, МПа'!AC217*$BH$2,"-")</f>
        <v>-</v>
      </c>
    </row>
    <row r="218" spans="1:55" ht="25.5" x14ac:dyDescent="0.25">
      <c r="A218" s="10" t="str">
        <f>INDEX('Обработка исходного'!B:B,ROW($B$3)+4*(ROW($B218)-ROW($B$3)))</f>
        <v>Сталь легированная хромомолибденованадиевая</v>
      </c>
      <c r="B218" s="47" t="str">
        <f>INDEX('Обработка исходного'!D:D,ROW($B$3)+4*(ROW($B218)-ROW($B$3)))</f>
        <v>25Х2М1Ф</v>
      </c>
      <c r="C218" s="27" t="str">
        <f>'Rp0,2, МПа'!C218</f>
        <v>Горячекатаные и кованые прутки и полосы диаметром или толщиной 90 мм</v>
      </c>
      <c r="D218" s="31">
        <f>IFERROR('σ и σw, МПа'!D218*$BE$2,"-")</f>
        <v>422.69230769230762</v>
      </c>
      <c r="E218" s="32">
        <f>IFERROR('σ и σw, МПа'!E218*$BE$2,"-")</f>
        <v>411.92307692307691</v>
      </c>
      <c r="F218" s="32">
        <f>IFERROR('σ и σw, МПа'!F218*$BE$2,"-")</f>
        <v>411.92307692307691</v>
      </c>
      <c r="G218" s="32">
        <f>IFERROR('σ и σw, МПа'!G218*$BE$2,"-")</f>
        <v>406.53846153846149</v>
      </c>
      <c r="H218" s="32">
        <f>IFERROR('σ и σw, МПа'!H218*$BE$2,"-")</f>
        <v>401.15384615384613</v>
      </c>
      <c r="I218" s="32">
        <f>IFERROR('σ и σw, МПа'!I218*$BE$2,"-")</f>
        <v>395.76923076923072</v>
      </c>
      <c r="J218" s="32">
        <f>IFERROR('σ и σw, МПа'!J218*$BE$2,"-")</f>
        <v>390.3846153846153</v>
      </c>
      <c r="K218" s="32">
        <f>IFERROR('σ и σw, МПа'!K218*$BE$2,"-")</f>
        <v>369.92307692307691</v>
      </c>
      <c r="L218" s="32">
        <f>IFERROR('σ и σw, МПа'!L218*$BE$2,"-")</f>
        <v>364.53846153846149</v>
      </c>
      <c r="M218" s="32">
        <f>IFERROR('σ и σw, МПа'!M218*$BE$2,"-")</f>
        <v>348.38461538461536</v>
      </c>
      <c r="N218" s="32">
        <f>IFERROR('σ и σw, МПа'!N218*$BE$2,"-")</f>
        <v>327.38461538461536</v>
      </c>
      <c r="O218" s="32" t="str">
        <f>IFERROR('σ и σw, МПа'!O218*$BE$2,"-")</f>
        <v>-</v>
      </c>
      <c r="P218" s="33" t="str">
        <f>IFERROR('σ и σw, МПа'!P218*$BE$2,"-")</f>
        <v>-</v>
      </c>
      <c r="Q218" s="31">
        <f>IFERROR('σ и σw, МПа'!D218*$BF$2,"-")</f>
        <v>543.46153846153845</v>
      </c>
      <c r="R218" s="32">
        <f>IFERROR('σ и σw, МПа'!E218*$BF$2,"-")</f>
        <v>529.61538461538464</v>
      </c>
      <c r="S218" s="32">
        <f>IFERROR('σ и σw, МПа'!F218*$BF$2,"-")</f>
        <v>529.61538461538464</v>
      </c>
      <c r="T218" s="32">
        <f>IFERROR('σ и σw, МПа'!G218*$BF$2,"-")</f>
        <v>522.69230769230762</v>
      </c>
      <c r="U218" s="32">
        <f>IFERROR('σ и σw, МПа'!H218*$BF$2,"-")</f>
        <v>515.76923076923083</v>
      </c>
      <c r="V218" s="32">
        <f>IFERROR('σ и σw, МПа'!I218*$BF$2,"-")</f>
        <v>508.84615384615381</v>
      </c>
      <c r="W218" s="32">
        <f>IFERROR('σ и σw, МПа'!J218*$BF$2,"-")</f>
        <v>501.92307692307685</v>
      </c>
      <c r="X218" s="32">
        <f>IFERROR('σ и σw, МПа'!K218*$BF$2,"-")</f>
        <v>475.61538461538464</v>
      </c>
      <c r="Y218" s="32">
        <f>IFERROR('σ и σw, МПа'!L218*$BF$2,"-")</f>
        <v>468.69230769230768</v>
      </c>
      <c r="Z218" s="32">
        <f>IFERROR('σ и σw, МПа'!M218*$BF$2,"-")</f>
        <v>447.92307692307691</v>
      </c>
      <c r="AA218" s="32">
        <f>IFERROR('σ и σw, МПа'!N218*$BF$2,"-")</f>
        <v>420.92307692307691</v>
      </c>
      <c r="AB218" s="32" t="str">
        <f>IFERROR('σ и σw, МПа'!O218*$BF$2,"-")</f>
        <v>-</v>
      </c>
      <c r="AC218" s="33" t="str">
        <f>IFERROR('σ и σw, МПа'!P218*$BF$2,"-")</f>
        <v>-</v>
      </c>
      <c r="AD218" s="31">
        <f>IFERROR('σ и σw, МПа'!Q218*$BG$2,"-")</f>
        <v>466.9</v>
      </c>
      <c r="AE218" s="32">
        <f>IFERROR('σ и σw, МПа'!R218*$BG$2,"-")</f>
        <v>466.9</v>
      </c>
      <c r="AF218" s="32">
        <f>IFERROR('σ и σw, МПа'!S218*$BG$2,"-")</f>
        <v>455.7</v>
      </c>
      <c r="AG218" s="32">
        <f>IFERROR('σ и σw, МПа'!T218*$BG$2,"-")</f>
        <v>452.9</v>
      </c>
      <c r="AH218" s="32">
        <f>IFERROR('σ и σw, МПа'!U218*$BG$2,"-")</f>
        <v>452.9</v>
      </c>
      <c r="AI218" s="32">
        <f>IFERROR('σ и σw, МПа'!V218*$BG$2,"-")</f>
        <v>439.59999999999997</v>
      </c>
      <c r="AJ218" s="32">
        <f>IFERROR('σ и σw, МПа'!W218*$BG$2,"-")</f>
        <v>432.59999999999997</v>
      </c>
      <c r="AK218" s="32">
        <f>IFERROR('σ и σw, МПа'!X218*$BG$2,"-")</f>
        <v>418.59999999999997</v>
      </c>
      <c r="AL218" s="32">
        <f>IFERROR('σ и σw, МПа'!Y218*$BG$2,"-")</f>
        <v>404.59999999999997</v>
      </c>
      <c r="AM218" s="32">
        <f>IFERROR('σ и σw, МПа'!Z218*$BG$2,"-")</f>
        <v>391.29999999999995</v>
      </c>
      <c r="AN218" s="32">
        <f>IFERROR('σ и σw, МПа'!AA218*$BG$2,"-")</f>
        <v>377.29999999999995</v>
      </c>
      <c r="AO218" s="32" t="str">
        <f>IFERROR('σ и σw, МПа'!AB218*$BG$2,"-")</f>
        <v>-</v>
      </c>
      <c r="AP218" s="33" t="str">
        <f>IFERROR('σ и σw, МПа'!AC218*$BG$2,"-")</f>
        <v>-</v>
      </c>
      <c r="AQ218" s="31">
        <f>IFERROR('σ и σw, МПа'!Q218*$BH$2,"-")</f>
        <v>733.7</v>
      </c>
      <c r="AR218" s="32">
        <f>IFERROR('σ и σw, МПа'!R218*$BH$2,"-")</f>
        <v>733.7</v>
      </c>
      <c r="AS218" s="32">
        <f>IFERROR('σ и σw, МПа'!S218*$BH$2,"-")</f>
        <v>716.1</v>
      </c>
      <c r="AT218" s="32">
        <f>IFERROR('σ и σw, МПа'!T218*$BH$2,"-")</f>
        <v>711.7</v>
      </c>
      <c r="AU218" s="32">
        <f>IFERROR('σ и σw, МПа'!U218*$BH$2,"-")</f>
        <v>711.7</v>
      </c>
      <c r="AV218" s="32">
        <f>IFERROR('σ и σw, МПа'!V218*$BH$2,"-")</f>
        <v>690.80000000000007</v>
      </c>
      <c r="AW218" s="32">
        <f>IFERROR('σ и σw, МПа'!W218*$BH$2,"-")</f>
        <v>679.80000000000007</v>
      </c>
      <c r="AX218" s="32">
        <f>IFERROR('σ и σw, МПа'!X218*$BH$2,"-")</f>
        <v>657.80000000000007</v>
      </c>
      <c r="AY218" s="32">
        <f>IFERROR('σ и σw, МПа'!Y218*$BH$2,"-")</f>
        <v>635.80000000000007</v>
      </c>
      <c r="AZ218" s="32">
        <f>IFERROR('σ и σw, МПа'!Z218*$BH$2,"-")</f>
        <v>614.90000000000009</v>
      </c>
      <c r="BA218" s="32">
        <f>IFERROR('σ и σw, МПа'!AA218*$BH$2,"-")</f>
        <v>592.90000000000009</v>
      </c>
      <c r="BB218" s="32" t="str">
        <f>IFERROR('σ и σw, МПа'!AB218*$BH$2,"-")</f>
        <v>-</v>
      </c>
      <c r="BC218" s="33" t="str">
        <f>IFERROR('σ и σw, МПа'!AC218*$BH$2,"-")</f>
        <v>-</v>
      </c>
    </row>
    <row r="219" spans="1:55" ht="25.5" x14ac:dyDescent="0.25">
      <c r="A219" s="10" t="str">
        <f>INDEX('Обработка исходного'!B:B,ROW($B$3)+4*(ROW($B219)-ROW($B$3)))</f>
        <v>Сталь легированная хромомолибденованадиевая</v>
      </c>
      <c r="B219" s="47" t="str">
        <f>INDEX('Обработка исходного'!D:D,ROW($B$3)+4*(ROW($B219)-ROW($B$3)))</f>
        <v>25Х2М1Ф</v>
      </c>
      <c r="C219" s="27" t="str">
        <f>'Rp0,2, МПа'!C219</f>
        <v>Заготовки крепежных деталей диаметром или толщиной до 200 мм</v>
      </c>
      <c r="D219" s="31">
        <f>IFERROR('σ и σw, МПа'!D219*$BE$2,"-")</f>
        <v>422.69230769230762</v>
      </c>
      <c r="E219" s="32">
        <f>IFERROR('σ и σw, МПа'!E219*$BE$2,"-")</f>
        <v>411.92307692307691</v>
      </c>
      <c r="F219" s="32">
        <f>IFERROR('σ и σw, МПа'!F219*$BE$2,"-")</f>
        <v>411.92307692307691</v>
      </c>
      <c r="G219" s="32">
        <f>IFERROR('σ и σw, МПа'!G219*$BE$2,"-")</f>
        <v>406.53846153846149</v>
      </c>
      <c r="H219" s="32">
        <f>IFERROR('σ и σw, МПа'!H219*$BE$2,"-")</f>
        <v>401.15384615384613</v>
      </c>
      <c r="I219" s="32">
        <f>IFERROR('σ и σw, МПа'!I219*$BE$2,"-")</f>
        <v>395.76923076923072</v>
      </c>
      <c r="J219" s="32">
        <f>IFERROR('σ и σw, МПа'!J219*$BE$2,"-")</f>
        <v>390.3846153846153</v>
      </c>
      <c r="K219" s="32">
        <f>IFERROR('σ и σw, МПа'!K219*$BE$2,"-")</f>
        <v>369.92307692307691</v>
      </c>
      <c r="L219" s="32">
        <f>IFERROR('σ и σw, МПа'!L219*$BE$2,"-")</f>
        <v>364.53846153846149</v>
      </c>
      <c r="M219" s="32">
        <f>IFERROR('σ и σw, МПа'!M219*$BE$2,"-")</f>
        <v>348.38461538461536</v>
      </c>
      <c r="N219" s="32">
        <f>IFERROR('σ и σw, МПа'!N219*$BE$2,"-")</f>
        <v>327.38461538461536</v>
      </c>
      <c r="O219" s="32" t="str">
        <f>IFERROR('σ и σw, МПа'!O219*$BE$2,"-")</f>
        <v>-</v>
      </c>
      <c r="P219" s="33" t="str">
        <f>IFERROR('σ и σw, МПа'!P219*$BE$2,"-")</f>
        <v>-</v>
      </c>
      <c r="Q219" s="31">
        <f>IFERROR('σ и σw, МПа'!D219*$BF$2,"-")</f>
        <v>543.46153846153845</v>
      </c>
      <c r="R219" s="32">
        <f>IFERROR('σ и σw, МПа'!E219*$BF$2,"-")</f>
        <v>529.61538461538464</v>
      </c>
      <c r="S219" s="32">
        <f>IFERROR('σ и σw, МПа'!F219*$BF$2,"-")</f>
        <v>529.61538461538464</v>
      </c>
      <c r="T219" s="32">
        <f>IFERROR('σ и σw, МПа'!G219*$BF$2,"-")</f>
        <v>522.69230769230762</v>
      </c>
      <c r="U219" s="32">
        <f>IFERROR('σ и σw, МПа'!H219*$BF$2,"-")</f>
        <v>515.76923076923083</v>
      </c>
      <c r="V219" s="32">
        <f>IFERROR('σ и σw, МПа'!I219*$BF$2,"-")</f>
        <v>508.84615384615381</v>
      </c>
      <c r="W219" s="32">
        <f>IFERROR('σ и σw, МПа'!J219*$BF$2,"-")</f>
        <v>501.92307692307685</v>
      </c>
      <c r="X219" s="32">
        <f>IFERROR('σ и σw, МПа'!K219*$BF$2,"-")</f>
        <v>475.61538461538464</v>
      </c>
      <c r="Y219" s="32">
        <f>IFERROR('σ и σw, МПа'!L219*$BF$2,"-")</f>
        <v>468.69230769230768</v>
      </c>
      <c r="Z219" s="32">
        <f>IFERROR('σ и σw, МПа'!M219*$BF$2,"-")</f>
        <v>447.92307692307691</v>
      </c>
      <c r="AA219" s="32">
        <f>IFERROR('σ и σw, МПа'!N219*$BF$2,"-")</f>
        <v>420.92307692307691</v>
      </c>
      <c r="AB219" s="32" t="str">
        <f>IFERROR('σ и σw, МПа'!O219*$BF$2,"-")</f>
        <v>-</v>
      </c>
      <c r="AC219" s="33" t="str">
        <f>IFERROR('σ и σw, МПа'!P219*$BF$2,"-")</f>
        <v>-</v>
      </c>
      <c r="AD219" s="31">
        <f>IFERROR('σ и σw, МПа'!Q219*$BG$2,"-")</f>
        <v>466.9</v>
      </c>
      <c r="AE219" s="32">
        <f>IFERROR('σ и σw, МПа'!R219*$BG$2,"-")</f>
        <v>466.9</v>
      </c>
      <c r="AF219" s="32">
        <f>IFERROR('σ и σw, МПа'!S219*$BG$2,"-")</f>
        <v>455.7</v>
      </c>
      <c r="AG219" s="32">
        <f>IFERROR('σ и σw, МПа'!T219*$BG$2,"-")</f>
        <v>452.9</v>
      </c>
      <c r="AH219" s="32">
        <f>IFERROR('σ и σw, МПа'!U219*$BG$2,"-")</f>
        <v>452.9</v>
      </c>
      <c r="AI219" s="32">
        <f>IFERROR('σ и σw, МПа'!V219*$BG$2,"-")</f>
        <v>439.59999999999997</v>
      </c>
      <c r="AJ219" s="32">
        <f>IFERROR('σ и σw, МПа'!W219*$BG$2,"-")</f>
        <v>432.59999999999997</v>
      </c>
      <c r="AK219" s="32">
        <f>IFERROR('σ и σw, МПа'!X219*$BG$2,"-")</f>
        <v>418.59999999999997</v>
      </c>
      <c r="AL219" s="32">
        <f>IFERROR('σ и σw, МПа'!Y219*$BG$2,"-")</f>
        <v>404.59999999999997</v>
      </c>
      <c r="AM219" s="32">
        <f>IFERROR('σ и σw, МПа'!Z219*$BG$2,"-")</f>
        <v>391.29999999999995</v>
      </c>
      <c r="AN219" s="32">
        <f>IFERROR('σ и σw, МПа'!AA219*$BG$2,"-")</f>
        <v>377.29999999999995</v>
      </c>
      <c r="AO219" s="32" t="str">
        <f>IFERROR('σ и σw, МПа'!AB219*$BG$2,"-")</f>
        <v>-</v>
      </c>
      <c r="AP219" s="33" t="str">
        <f>IFERROR('σ и σw, МПа'!AC219*$BG$2,"-")</f>
        <v>-</v>
      </c>
      <c r="AQ219" s="31">
        <f>IFERROR('σ и σw, МПа'!Q219*$BH$2,"-")</f>
        <v>733.7</v>
      </c>
      <c r="AR219" s="32">
        <f>IFERROR('σ и σw, МПа'!R219*$BH$2,"-")</f>
        <v>733.7</v>
      </c>
      <c r="AS219" s="32">
        <f>IFERROR('σ и σw, МПа'!S219*$BH$2,"-")</f>
        <v>716.1</v>
      </c>
      <c r="AT219" s="32">
        <f>IFERROR('σ и σw, МПа'!T219*$BH$2,"-")</f>
        <v>711.7</v>
      </c>
      <c r="AU219" s="32">
        <f>IFERROR('σ и σw, МПа'!U219*$BH$2,"-")</f>
        <v>711.7</v>
      </c>
      <c r="AV219" s="32">
        <f>IFERROR('σ и σw, МПа'!V219*$BH$2,"-")</f>
        <v>690.80000000000007</v>
      </c>
      <c r="AW219" s="32">
        <f>IFERROR('σ и σw, МПа'!W219*$BH$2,"-")</f>
        <v>679.80000000000007</v>
      </c>
      <c r="AX219" s="32">
        <f>IFERROR('σ и σw, МПа'!X219*$BH$2,"-")</f>
        <v>657.80000000000007</v>
      </c>
      <c r="AY219" s="32">
        <f>IFERROR('σ и σw, МПа'!Y219*$BH$2,"-")</f>
        <v>635.80000000000007</v>
      </c>
      <c r="AZ219" s="32">
        <f>IFERROR('σ и σw, МПа'!Z219*$BH$2,"-")</f>
        <v>614.90000000000009</v>
      </c>
      <c r="BA219" s="32">
        <f>IFERROR('σ и σw, МПа'!AA219*$BH$2,"-")</f>
        <v>592.90000000000009</v>
      </c>
      <c r="BB219" s="32" t="str">
        <f>IFERROR('σ и σw, МПа'!AB219*$BH$2,"-")</f>
        <v>-</v>
      </c>
      <c r="BC219" s="33" t="str">
        <f>IFERROR('σ и σw, МПа'!AC219*$BH$2,"-")</f>
        <v>-</v>
      </c>
    </row>
    <row r="220" spans="1:55" ht="25.5" x14ac:dyDescent="0.25">
      <c r="A220" s="10" t="str">
        <f>INDEX('Обработка исходного'!B:B,ROW($B$3)+4*(ROW($B220)-ROW($B$3)))</f>
        <v>Сталь легированная хромомолибденованадиевая</v>
      </c>
      <c r="B220" s="47" t="str">
        <f>INDEX('Обработка исходного'!D:D,ROW($B$3)+4*(ROW($B220)-ROW($B$3)))</f>
        <v>25Х2М1Ф</v>
      </c>
      <c r="C220" s="27" t="str">
        <f>'Rp0,2, МПа'!C220</f>
        <v>Горячекатаные и кованые прутки и полосы диаметром или толщиной от 90 до 150 мм</v>
      </c>
      <c r="D220" s="31">
        <f>IFERROR('σ и σw, МПа'!D220*$BE$2,"-")</f>
        <v>422.69230769230762</v>
      </c>
      <c r="E220" s="32">
        <f>IFERROR('σ и σw, МПа'!E220*$BE$2,"-")</f>
        <v>411.92307692307691</v>
      </c>
      <c r="F220" s="32">
        <f>IFERROR('σ и σw, МПа'!F220*$BE$2,"-")</f>
        <v>406.53846153846149</v>
      </c>
      <c r="G220" s="32">
        <f>IFERROR('σ и σw, МПа'!G220*$BE$2,"-")</f>
        <v>396.30769230769232</v>
      </c>
      <c r="H220" s="32">
        <f>IFERROR('σ и σw, МПа'!H220*$BE$2,"-")</f>
        <v>390.92307692307691</v>
      </c>
      <c r="I220" s="32">
        <f>IFERROR('σ и σw, МПа'!I220*$BE$2,"-")</f>
        <v>375.30769230769232</v>
      </c>
      <c r="J220" s="32">
        <f>IFERROR('σ и σw, МПа'!J220*$BE$2,"-")</f>
        <v>369.92307692307691</v>
      </c>
      <c r="K220" s="32">
        <f>IFERROR('σ и σw, МПа'!K220*$BE$2,"-")</f>
        <v>364.53846153846149</v>
      </c>
      <c r="L220" s="32">
        <f>IFERROR('σ и σw, МПа'!L220*$BE$2,"-")</f>
        <v>353.76923076923072</v>
      </c>
      <c r="M220" s="32">
        <f>IFERROR('σ и σw, МПа'!M220*$BE$2,"-")</f>
        <v>348.38461538461536</v>
      </c>
      <c r="N220" s="32">
        <f>IFERROR('σ и σw, МПа'!N220*$BE$2,"-")</f>
        <v>343.53846153846155</v>
      </c>
      <c r="O220" s="32" t="str">
        <f>IFERROR('σ и σw, МПа'!O220*$BE$2,"-")</f>
        <v>-</v>
      </c>
      <c r="P220" s="33" t="str">
        <f>IFERROR('σ и σw, МПа'!P220*$BE$2,"-")</f>
        <v>-</v>
      </c>
      <c r="Q220" s="31">
        <f>IFERROR('σ и σw, МПа'!D220*$BF$2,"-")</f>
        <v>543.46153846153845</v>
      </c>
      <c r="R220" s="32">
        <f>IFERROR('σ и σw, МПа'!E220*$BF$2,"-")</f>
        <v>529.61538461538464</v>
      </c>
      <c r="S220" s="32">
        <f>IFERROR('σ и σw, МПа'!F220*$BF$2,"-")</f>
        <v>522.69230769230762</v>
      </c>
      <c r="T220" s="32">
        <f>IFERROR('σ и σw, МПа'!G220*$BF$2,"-")</f>
        <v>509.5384615384616</v>
      </c>
      <c r="U220" s="32">
        <f>IFERROR('σ и σw, МПа'!H220*$BF$2,"-")</f>
        <v>502.61538461538464</v>
      </c>
      <c r="V220" s="32">
        <f>IFERROR('σ и σw, МПа'!I220*$BF$2,"-")</f>
        <v>482.5384615384616</v>
      </c>
      <c r="W220" s="32">
        <f>IFERROR('σ и σw, МПа'!J220*$BF$2,"-")</f>
        <v>475.61538461538464</v>
      </c>
      <c r="X220" s="32">
        <f>IFERROR('σ и σw, МПа'!K220*$BF$2,"-")</f>
        <v>468.69230769230768</v>
      </c>
      <c r="Y220" s="32">
        <f>IFERROR('σ и σw, МПа'!L220*$BF$2,"-")</f>
        <v>454.84615384615381</v>
      </c>
      <c r="Z220" s="32">
        <f>IFERROR('σ и σw, МПа'!M220*$BF$2,"-")</f>
        <v>447.92307692307691</v>
      </c>
      <c r="AA220" s="32">
        <f>IFERROR('σ и σw, МПа'!N220*$BF$2,"-")</f>
        <v>441.69230769230768</v>
      </c>
      <c r="AB220" s="32" t="str">
        <f>IFERROR('σ и σw, МПа'!O220*$BF$2,"-")</f>
        <v>-</v>
      </c>
      <c r="AC220" s="33" t="str">
        <f>IFERROR('σ и σw, МПа'!P220*$BF$2,"-")</f>
        <v>-</v>
      </c>
      <c r="AD220" s="31">
        <f>IFERROR('σ и σw, МПа'!Q220*$BG$2,"-")</f>
        <v>466.9</v>
      </c>
      <c r="AE220" s="32">
        <f>IFERROR('σ и σw, МПа'!R220*$BG$2,"-")</f>
        <v>466.9</v>
      </c>
      <c r="AF220" s="32">
        <f>IFERROR('σ и σw, МПа'!S220*$BG$2,"-")</f>
        <v>466.9</v>
      </c>
      <c r="AG220" s="32">
        <f>IFERROR('σ и σw, МПа'!T220*$BG$2,"-")</f>
        <v>452.9</v>
      </c>
      <c r="AH220" s="32">
        <f>IFERROR('σ и σw, МПа'!U220*$BG$2,"-")</f>
        <v>446.59999999999997</v>
      </c>
      <c r="AI220" s="32">
        <f>IFERROR('σ и σw, МПа'!V220*$BG$2,"-")</f>
        <v>432.59999999999997</v>
      </c>
      <c r="AJ220" s="32">
        <f>IFERROR('σ и σw, МПа'!W220*$BG$2,"-")</f>
        <v>425.59999999999997</v>
      </c>
      <c r="AK220" s="32">
        <f>IFERROR('σ и σw, МПа'!X220*$BG$2,"-")</f>
        <v>418.59999999999997</v>
      </c>
      <c r="AL220" s="32">
        <f>IFERROR('σ и σw, МПа'!Y220*$BG$2,"-")</f>
        <v>412.29999999999995</v>
      </c>
      <c r="AM220" s="32">
        <f>IFERROR('σ и σw, МПа'!Z220*$BG$2,"-")</f>
        <v>405.29999999999995</v>
      </c>
      <c r="AN220" s="32">
        <f>IFERROR('σ и σw, МПа'!AA220*$BG$2,"-")</f>
        <v>405.29999999999995</v>
      </c>
      <c r="AO220" s="32" t="str">
        <f>IFERROR('σ и σw, МПа'!AB220*$BG$2,"-")</f>
        <v>-</v>
      </c>
      <c r="AP220" s="33" t="str">
        <f>IFERROR('σ и σw, МПа'!AC220*$BG$2,"-")</f>
        <v>-</v>
      </c>
      <c r="AQ220" s="31">
        <f>IFERROR('σ и σw, МПа'!Q220*$BH$2,"-")</f>
        <v>733.7</v>
      </c>
      <c r="AR220" s="32">
        <f>IFERROR('σ и σw, МПа'!R220*$BH$2,"-")</f>
        <v>733.7</v>
      </c>
      <c r="AS220" s="32">
        <f>IFERROR('σ и σw, МПа'!S220*$BH$2,"-")</f>
        <v>733.7</v>
      </c>
      <c r="AT220" s="32">
        <f>IFERROR('σ и σw, МПа'!T220*$BH$2,"-")</f>
        <v>711.7</v>
      </c>
      <c r="AU220" s="32">
        <f>IFERROR('σ и σw, МПа'!U220*$BH$2,"-")</f>
        <v>701.80000000000007</v>
      </c>
      <c r="AV220" s="32">
        <f>IFERROR('σ и σw, МПа'!V220*$BH$2,"-")</f>
        <v>679.80000000000007</v>
      </c>
      <c r="AW220" s="32">
        <f>IFERROR('σ и σw, МПа'!W220*$BH$2,"-")</f>
        <v>668.80000000000007</v>
      </c>
      <c r="AX220" s="32">
        <f>IFERROR('σ и σw, МПа'!X220*$BH$2,"-")</f>
        <v>657.80000000000007</v>
      </c>
      <c r="AY220" s="32">
        <f>IFERROR('σ и σw, МПа'!Y220*$BH$2,"-")</f>
        <v>647.90000000000009</v>
      </c>
      <c r="AZ220" s="32">
        <f>IFERROR('σ и σw, МПа'!Z220*$BH$2,"-")</f>
        <v>636.90000000000009</v>
      </c>
      <c r="BA220" s="32">
        <f>IFERROR('σ и σw, МПа'!AA220*$BH$2,"-")</f>
        <v>636.90000000000009</v>
      </c>
      <c r="BB220" s="32" t="str">
        <f>IFERROR('σ и σw, МПа'!AB220*$BH$2,"-")</f>
        <v>-</v>
      </c>
      <c r="BC220" s="33" t="str">
        <f>IFERROR('σ и σw, МПа'!AC220*$BH$2,"-")</f>
        <v>-</v>
      </c>
    </row>
    <row r="221" spans="1:55" ht="25.5" x14ac:dyDescent="0.25">
      <c r="A221" s="10" t="str">
        <f>INDEX('Обработка исходного'!B:B,ROW($B$3)+4*(ROW($B221)-ROW($B$3)))</f>
        <v>Сталь легированная хромомолибденованадиевая</v>
      </c>
      <c r="B221" s="47" t="str">
        <f>INDEX('Обработка исходного'!D:D,ROW($B$3)+4*(ROW($B221)-ROW($B$3)))</f>
        <v>25Х2М1Ф</v>
      </c>
      <c r="C221" s="27" t="str">
        <f>'Rp0,2, МПа'!C221</f>
        <v>Горячекатаные и кованые прутки и полосы диаметром или толщиной от 150 до 200 мм</v>
      </c>
      <c r="D221" s="31">
        <f>IFERROR('σ и σw, МПа'!D221*$BE$2,"-")</f>
        <v>422.69230769230762</v>
      </c>
      <c r="E221" s="32">
        <f>IFERROR('σ и σw, МПа'!E221*$BE$2,"-")</f>
        <v>411.92307692307691</v>
      </c>
      <c r="F221" s="32">
        <f>IFERROR('σ и σw, МПа'!F221*$BE$2,"-")</f>
        <v>411.92307692307691</v>
      </c>
      <c r="G221" s="32">
        <f>IFERROR('σ и σw, МПа'!G221*$BE$2,"-")</f>
        <v>396.30769230769232</v>
      </c>
      <c r="H221" s="32">
        <f>IFERROR('σ и σw, МПа'!H221*$BE$2,"-")</f>
        <v>390.92307692307691</v>
      </c>
      <c r="I221" s="32">
        <f>IFERROR('σ и σw, МПа'!I221*$BE$2,"-")</f>
        <v>375.30769230769232</v>
      </c>
      <c r="J221" s="32">
        <f>IFERROR('σ и σw, МПа'!J221*$BE$2,"-")</f>
        <v>369.92307692307691</v>
      </c>
      <c r="K221" s="32">
        <f>IFERROR('σ и σw, МПа'!K221*$BE$2,"-")</f>
        <v>364.53846153846149</v>
      </c>
      <c r="L221" s="32">
        <f>IFERROR('σ и σw, МПа'!L221*$BE$2,"-")</f>
        <v>353.76923076923072</v>
      </c>
      <c r="M221" s="32">
        <f>IFERROR('σ и σw, МПа'!M221*$BE$2,"-")</f>
        <v>348.38461538461536</v>
      </c>
      <c r="N221" s="32">
        <f>IFERROR('σ и σw, МПа'!N221*$BE$2,"-")</f>
        <v>343.53846153846155</v>
      </c>
      <c r="O221" s="32" t="str">
        <f>IFERROR('σ и σw, МПа'!O221*$BE$2,"-")</f>
        <v>-</v>
      </c>
      <c r="P221" s="33" t="str">
        <f>IFERROR('σ и σw, МПа'!P221*$BE$2,"-")</f>
        <v>-</v>
      </c>
      <c r="Q221" s="31">
        <f>IFERROR('σ и σw, МПа'!D221*$BF$2,"-")</f>
        <v>543.46153846153845</v>
      </c>
      <c r="R221" s="32">
        <f>IFERROR('σ и σw, МПа'!E221*$BF$2,"-")</f>
        <v>529.61538461538464</v>
      </c>
      <c r="S221" s="32">
        <f>IFERROR('σ и σw, МПа'!F221*$BF$2,"-")</f>
        <v>529.61538461538464</v>
      </c>
      <c r="T221" s="32">
        <f>IFERROR('σ и σw, МПа'!G221*$BF$2,"-")</f>
        <v>509.5384615384616</v>
      </c>
      <c r="U221" s="32">
        <f>IFERROR('σ и σw, МПа'!H221*$BF$2,"-")</f>
        <v>502.61538461538464</v>
      </c>
      <c r="V221" s="32">
        <f>IFERROR('σ и σw, МПа'!I221*$BF$2,"-")</f>
        <v>482.5384615384616</v>
      </c>
      <c r="W221" s="32">
        <f>IFERROR('σ и σw, МПа'!J221*$BF$2,"-")</f>
        <v>475.61538461538464</v>
      </c>
      <c r="X221" s="32">
        <f>IFERROR('σ и σw, МПа'!K221*$BF$2,"-")</f>
        <v>468.69230769230768</v>
      </c>
      <c r="Y221" s="32">
        <f>IFERROR('σ и σw, МПа'!L221*$BF$2,"-")</f>
        <v>454.84615384615381</v>
      </c>
      <c r="Z221" s="32">
        <f>IFERROR('σ и σw, МПа'!M221*$BF$2,"-")</f>
        <v>447.92307692307691</v>
      </c>
      <c r="AA221" s="32">
        <f>IFERROR('σ и σw, МПа'!N221*$BF$2,"-")</f>
        <v>441.69230769230768</v>
      </c>
      <c r="AB221" s="32" t="str">
        <f>IFERROR('σ и σw, МПа'!O221*$BF$2,"-")</f>
        <v>-</v>
      </c>
      <c r="AC221" s="33" t="str">
        <f>IFERROR('σ и σw, МПа'!P221*$BF$2,"-")</f>
        <v>-</v>
      </c>
      <c r="AD221" s="31">
        <f>IFERROR('σ и σw, МПа'!Q221*$BG$2,"-")</f>
        <v>466.9</v>
      </c>
      <c r="AE221" s="32">
        <f>IFERROR('σ и σw, МПа'!R221*$BG$2,"-")</f>
        <v>466.9</v>
      </c>
      <c r="AF221" s="32">
        <f>IFERROR('σ и σw, МПа'!S221*$BG$2,"-")</f>
        <v>466.9</v>
      </c>
      <c r="AG221" s="32">
        <f>IFERROR('σ и σw, МПа'!T221*$BG$2,"-")</f>
        <v>452.9</v>
      </c>
      <c r="AH221" s="32">
        <f>IFERROR('σ и σw, МПа'!U221*$BG$2,"-")</f>
        <v>446.59999999999997</v>
      </c>
      <c r="AI221" s="32">
        <f>IFERROR('σ и σw, МПа'!V221*$BG$2,"-")</f>
        <v>432.59999999999997</v>
      </c>
      <c r="AJ221" s="32">
        <f>IFERROR('σ и σw, МПа'!W221*$BG$2,"-")</f>
        <v>425.59999999999997</v>
      </c>
      <c r="AK221" s="32">
        <f>IFERROR('σ и σw, МПа'!X221*$BG$2,"-")</f>
        <v>418.59999999999997</v>
      </c>
      <c r="AL221" s="32">
        <f>IFERROR('σ и σw, МПа'!Y221*$BG$2,"-")</f>
        <v>412.29999999999995</v>
      </c>
      <c r="AM221" s="32">
        <f>IFERROR('σ и σw, МПа'!Z221*$BG$2,"-")</f>
        <v>405.29999999999995</v>
      </c>
      <c r="AN221" s="32">
        <f>IFERROR('σ и σw, МПа'!AA221*$BG$2,"-")</f>
        <v>405.29999999999995</v>
      </c>
      <c r="AO221" s="32" t="str">
        <f>IFERROR('σ и σw, МПа'!AB221*$BG$2,"-")</f>
        <v>-</v>
      </c>
      <c r="AP221" s="33" t="str">
        <f>IFERROR('σ и σw, МПа'!AC221*$BG$2,"-")</f>
        <v>-</v>
      </c>
      <c r="AQ221" s="31">
        <f>IFERROR('σ и σw, МПа'!Q221*$BH$2,"-")</f>
        <v>733.7</v>
      </c>
      <c r="AR221" s="32">
        <f>IFERROR('σ и σw, МПа'!R221*$BH$2,"-")</f>
        <v>733.7</v>
      </c>
      <c r="AS221" s="32">
        <f>IFERROR('σ и σw, МПа'!S221*$BH$2,"-")</f>
        <v>733.7</v>
      </c>
      <c r="AT221" s="32">
        <f>IFERROR('σ и σw, МПа'!T221*$BH$2,"-")</f>
        <v>711.7</v>
      </c>
      <c r="AU221" s="32">
        <f>IFERROR('σ и σw, МПа'!U221*$BH$2,"-")</f>
        <v>701.80000000000007</v>
      </c>
      <c r="AV221" s="32">
        <f>IFERROR('σ и σw, МПа'!V221*$BH$2,"-")</f>
        <v>679.80000000000007</v>
      </c>
      <c r="AW221" s="32">
        <f>IFERROR('σ и σw, МПа'!W221*$BH$2,"-")</f>
        <v>668.80000000000007</v>
      </c>
      <c r="AX221" s="32">
        <f>IFERROR('σ и σw, МПа'!X221*$BH$2,"-")</f>
        <v>657.80000000000007</v>
      </c>
      <c r="AY221" s="32">
        <f>IFERROR('σ и σw, МПа'!Y221*$BH$2,"-")</f>
        <v>647.90000000000009</v>
      </c>
      <c r="AZ221" s="32">
        <f>IFERROR('σ и σw, МПа'!Z221*$BH$2,"-")</f>
        <v>636.90000000000009</v>
      </c>
      <c r="BA221" s="32">
        <f>IFERROR('σ и σw, МПа'!AA221*$BH$2,"-")</f>
        <v>636.90000000000009</v>
      </c>
      <c r="BB221" s="32" t="str">
        <f>IFERROR('σ и σw, МПа'!AB221*$BH$2,"-")</f>
        <v>-</v>
      </c>
      <c r="BC221" s="33" t="str">
        <f>IFERROR('σ и σw, МПа'!AC221*$BH$2,"-")</f>
        <v>-</v>
      </c>
    </row>
    <row r="222" spans="1:55" ht="25.5" x14ac:dyDescent="0.25">
      <c r="A222" s="10" t="str">
        <f>INDEX('Обработка исходного'!B:B,ROW($B$3)+4*(ROW($B222)-ROW($B$3)))</f>
        <v>Сталь легированная хромомолибденованадиевая</v>
      </c>
      <c r="B222" s="47" t="str">
        <f>INDEX('Обработка исходного'!D:D,ROW($B$3)+4*(ROW($B222)-ROW($B$3)))</f>
        <v>25Х2М1Ф</v>
      </c>
      <c r="C222" s="27" t="str">
        <f>'Rp0,2, МПа'!C222</f>
        <v>Поковки толщиной или диаметром от 100 до 300 мм, КП490*</v>
      </c>
      <c r="D222" s="31">
        <f>IFERROR('σ и σw, МПа'!D222*$BE$2,"-")</f>
        <v>353.76923076923072</v>
      </c>
      <c r="E222" s="32">
        <f>IFERROR('σ и σw, МПа'!E222*$BE$2,"-")</f>
        <v>343.53846153846155</v>
      </c>
      <c r="F222" s="32">
        <f>IFERROR('σ и σw, МПа'!F222*$BE$2,"-")</f>
        <v>338.15384615384613</v>
      </c>
      <c r="G222" s="32">
        <f>IFERROR('σ и σw, МПа'!G222*$BE$2,"-")</f>
        <v>327.38461538461536</v>
      </c>
      <c r="H222" s="32">
        <f>IFERROR('σ и σw, МПа'!H222*$BE$2,"-")</f>
        <v>322</v>
      </c>
      <c r="I222" s="32">
        <f>IFERROR('σ и σw, МПа'!I222*$BE$2,"-")</f>
        <v>311.76923076923072</v>
      </c>
      <c r="J222" s="32">
        <f>IFERROR('σ и σw, МПа'!J222*$BE$2,"-")</f>
        <v>306.38461538461536</v>
      </c>
      <c r="K222" s="32">
        <f>IFERROR('σ и σw, МПа'!K222*$BE$2,"-")</f>
        <v>301</v>
      </c>
      <c r="L222" s="32">
        <f>IFERROR('σ и σw, МПа'!L222*$BE$2,"-")</f>
        <v>290.76923076923072</v>
      </c>
      <c r="M222" s="32">
        <f>IFERROR('σ и σw, МПа'!M222*$BE$2,"-")</f>
        <v>269.23076923076917</v>
      </c>
      <c r="N222" s="32">
        <f>IFERROR('σ и σw, МПа'!N222*$BE$2,"-")</f>
        <v>269.23076923076917</v>
      </c>
      <c r="O222" s="32" t="str">
        <f>IFERROR('σ и σw, МПа'!O222*$BE$2,"-")</f>
        <v>-</v>
      </c>
      <c r="P222" s="33" t="str">
        <f>IFERROR('σ и σw, МПа'!P222*$BE$2,"-")</f>
        <v>-</v>
      </c>
      <c r="Q222" s="31">
        <f>IFERROR('σ и σw, МПа'!D222*$BF$2,"-")</f>
        <v>454.84615384615381</v>
      </c>
      <c r="R222" s="32">
        <f>IFERROR('σ и σw, МПа'!E222*$BF$2,"-")</f>
        <v>441.69230769230768</v>
      </c>
      <c r="S222" s="32">
        <f>IFERROR('σ и σw, МПа'!F222*$BF$2,"-")</f>
        <v>434.76923076923072</v>
      </c>
      <c r="T222" s="32">
        <f>IFERROR('σ и σw, МПа'!G222*$BF$2,"-")</f>
        <v>420.92307692307691</v>
      </c>
      <c r="U222" s="32">
        <f>IFERROR('σ и σw, МПа'!H222*$BF$2,"-")</f>
        <v>414</v>
      </c>
      <c r="V222" s="32">
        <f>IFERROR('σ и σw, МПа'!I222*$BF$2,"-")</f>
        <v>400.84615384615381</v>
      </c>
      <c r="W222" s="32">
        <f>IFERROR('σ и σw, МПа'!J222*$BF$2,"-")</f>
        <v>393.92307692307691</v>
      </c>
      <c r="X222" s="32">
        <f>IFERROR('σ и σw, МПа'!K222*$BF$2,"-")</f>
        <v>387</v>
      </c>
      <c r="Y222" s="32">
        <f>IFERROR('σ и σw, МПа'!L222*$BF$2,"-")</f>
        <v>373.84615384615381</v>
      </c>
      <c r="Z222" s="32">
        <f>IFERROR('σ и σw, МПа'!M222*$BF$2,"-")</f>
        <v>346.15384615384613</v>
      </c>
      <c r="AA222" s="32">
        <f>IFERROR('σ и σw, МПа'!N222*$BF$2,"-")</f>
        <v>346.15384615384613</v>
      </c>
      <c r="AB222" s="32" t="str">
        <f>IFERROR('σ и σw, МПа'!O222*$BF$2,"-")</f>
        <v>-</v>
      </c>
      <c r="AC222" s="33" t="str">
        <f>IFERROR('σ и σw, МПа'!P222*$BF$2,"-")</f>
        <v>-</v>
      </c>
      <c r="AD222" s="31">
        <f>IFERROR('σ и σw, МПа'!Q222*$BG$2,"-")</f>
        <v>343</v>
      </c>
      <c r="AE222" s="32">
        <f>IFERROR('σ и σw, МПа'!R222*$BG$2,"-")</f>
        <v>343</v>
      </c>
      <c r="AF222" s="32">
        <f>IFERROR('σ и σw, МПа'!S222*$BG$2,"-")</f>
        <v>329.7</v>
      </c>
      <c r="AG222" s="32">
        <f>IFERROR('σ и σw, МПа'!T222*$BG$2,"-")</f>
        <v>322.7</v>
      </c>
      <c r="AH222" s="32">
        <f>IFERROR('σ и σw, МПа'!U222*$BG$2,"-")</f>
        <v>315.7</v>
      </c>
      <c r="AI222" s="32">
        <f>IFERROR('σ и σw, МПа'!V222*$BG$2,"-")</f>
        <v>308.7</v>
      </c>
      <c r="AJ222" s="32">
        <f>IFERROR('σ и σw, МПа'!W222*$BG$2,"-")</f>
        <v>302.39999999999998</v>
      </c>
      <c r="AK222" s="32">
        <f>IFERROR('σ и σw, МПа'!X222*$BG$2,"-")</f>
        <v>295.39999999999998</v>
      </c>
      <c r="AL222" s="32">
        <f>IFERROR('σ и σw, МПа'!Y222*$BG$2,"-")</f>
        <v>288.39999999999998</v>
      </c>
      <c r="AM222" s="32">
        <f>IFERROR('σ и σw, МПа'!Z222*$BG$2,"-")</f>
        <v>274.39999999999998</v>
      </c>
      <c r="AN222" s="32">
        <f>IFERROR('σ и σw, МПа'!AA222*$BG$2,"-")</f>
        <v>274.39999999999998</v>
      </c>
      <c r="AO222" s="32" t="str">
        <f>IFERROR('σ и σw, МПа'!AB222*$BG$2,"-")</f>
        <v>-</v>
      </c>
      <c r="AP222" s="33" t="str">
        <f>IFERROR('σ и σw, МПа'!AC222*$BG$2,"-")</f>
        <v>-</v>
      </c>
      <c r="AQ222" s="31">
        <f>IFERROR('σ и σw, МПа'!Q222*$BH$2,"-")</f>
        <v>539</v>
      </c>
      <c r="AR222" s="32">
        <f>IFERROR('σ и σw, МПа'!R222*$BH$2,"-")</f>
        <v>539</v>
      </c>
      <c r="AS222" s="32">
        <f>IFERROR('σ и σw, МПа'!S222*$BH$2,"-")</f>
        <v>518.1</v>
      </c>
      <c r="AT222" s="32">
        <f>IFERROR('σ и σw, МПа'!T222*$BH$2,"-")</f>
        <v>507.1</v>
      </c>
      <c r="AU222" s="32">
        <f>IFERROR('σ и σw, МПа'!U222*$BH$2,"-")</f>
        <v>496.1</v>
      </c>
      <c r="AV222" s="32">
        <f>IFERROR('σ и σw, МПа'!V222*$BH$2,"-")</f>
        <v>485.1</v>
      </c>
      <c r="AW222" s="32">
        <f>IFERROR('σ и σw, МПа'!W222*$BH$2,"-")</f>
        <v>475.20000000000005</v>
      </c>
      <c r="AX222" s="32">
        <f>IFERROR('σ и σw, МПа'!X222*$BH$2,"-")</f>
        <v>464.20000000000005</v>
      </c>
      <c r="AY222" s="32">
        <f>IFERROR('σ и σw, МПа'!Y222*$BH$2,"-")</f>
        <v>453.20000000000005</v>
      </c>
      <c r="AZ222" s="32">
        <f>IFERROR('σ и σw, МПа'!Z222*$BH$2,"-")</f>
        <v>431.20000000000005</v>
      </c>
      <c r="BA222" s="32">
        <f>IFERROR('σ и σw, МПа'!AA222*$BH$2,"-")</f>
        <v>431.20000000000005</v>
      </c>
      <c r="BB222" s="32" t="str">
        <f>IFERROR('σ и σw, МПа'!AB222*$BH$2,"-")</f>
        <v>-</v>
      </c>
      <c r="BC222" s="33" t="str">
        <f>IFERROR('σ и σw, МПа'!AC222*$BH$2,"-")</f>
        <v>-</v>
      </c>
    </row>
    <row r="223" spans="1:55" ht="25.5" x14ac:dyDescent="0.25">
      <c r="A223" s="10" t="str">
        <f>INDEX('Обработка исходного'!B:B,ROW($B$3)+4*(ROW($B223)-ROW($B$3)))</f>
        <v>Сталь легированная хромомолибденованадиевая</v>
      </c>
      <c r="B223" s="47" t="str">
        <f>INDEX('Обработка исходного'!D:D,ROW($B$3)+4*(ROW($B223)-ROW($B$3)))</f>
        <v>25Х3МФА</v>
      </c>
      <c r="C223" s="27" t="str">
        <f>'Rp0,2, МПа'!C223</f>
        <v>Поковки, листы (плиты), листовые и штампованные заготовки толщиной от 450 до 600 мм, КП395**</v>
      </c>
      <c r="D223" s="31">
        <f>IFERROR('σ и σw, МПа'!D223*$BE$2,"-")</f>
        <v>290.76923076923072</v>
      </c>
      <c r="E223" s="32">
        <f>IFERROR('σ и σw, МПа'!E223*$BE$2,"-")</f>
        <v>285.38461538461536</v>
      </c>
      <c r="F223" s="32">
        <f>IFERROR('σ и σw, МПа'!F223*$BE$2,"-")</f>
        <v>280</v>
      </c>
      <c r="G223" s="32">
        <f>IFERROR('σ и σw, МПа'!G223*$BE$2,"-")</f>
        <v>269.23076923076917</v>
      </c>
      <c r="H223" s="32">
        <f>IFERROR('σ и σw, МПа'!H223*$BE$2,"-")</f>
        <v>264.38461538461536</v>
      </c>
      <c r="I223" s="32">
        <f>IFERROR('σ и σw, МПа'!I223*$BE$2,"-")</f>
        <v>259</v>
      </c>
      <c r="J223" s="32">
        <f>IFERROR('σ и σw, МПа'!J223*$BE$2,"-")</f>
        <v>253.61538461538461</v>
      </c>
      <c r="K223" s="32">
        <f>IFERROR('σ и σw, МПа'!K223*$BE$2,"-")</f>
        <v>248.2307692307692</v>
      </c>
      <c r="L223" s="32">
        <f>IFERROR('σ и σw, МПа'!L223*$BE$2,"-")</f>
        <v>248.2307692307692</v>
      </c>
      <c r="M223" s="32">
        <f>IFERROR('σ и σw, МПа'!M223*$BE$2,"-")</f>
        <v>237.46153846153845</v>
      </c>
      <c r="N223" s="32">
        <f>IFERROR('σ и σw, МПа'!N223*$BE$2,"-")</f>
        <v>237.46153846153845</v>
      </c>
      <c r="O223" s="32" t="str">
        <f>IFERROR('σ и σw, МПа'!O223*$BE$2,"-")</f>
        <v>-</v>
      </c>
      <c r="P223" s="33" t="str">
        <f>IFERROR('σ и σw, МПа'!P223*$BE$2,"-")</f>
        <v>-</v>
      </c>
      <c r="Q223" s="31">
        <f>IFERROR('σ и σw, МПа'!D223*$BF$2,"-")</f>
        <v>373.84615384615381</v>
      </c>
      <c r="R223" s="32">
        <f>IFERROR('σ и σw, МПа'!E223*$BF$2,"-")</f>
        <v>366.92307692307691</v>
      </c>
      <c r="S223" s="32">
        <f>IFERROR('σ и σw, МПа'!F223*$BF$2,"-")</f>
        <v>360</v>
      </c>
      <c r="T223" s="32">
        <f>IFERROR('σ и σw, МПа'!G223*$BF$2,"-")</f>
        <v>346.15384615384613</v>
      </c>
      <c r="U223" s="32">
        <f>IFERROR('σ и σw, МПа'!H223*$BF$2,"-")</f>
        <v>339.92307692307691</v>
      </c>
      <c r="V223" s="32">
        <f>IFERROR('σ и σw, МПа'!I223*$BF$2,"-")</f>
        <v>333</v>
      </c>
      <c r="W223" s="32">
        <f>IFERROR('σ и σw, МПа'!J223*$BF$2,"-")</f>
        <v>326.07692307692309</v>
      </c>
      <c r="X223" s="32">
        <f>IFERROR('σ и σw, МПа'!K223*$BF$2,"-")</f>
        <v>319.15384615384613</v>
      </c>
      <c r="Y223" s="32">
        <f>IFERROR('σ и σw, МПа'!L223*$BF$2,"-")</f>
        <v>319.15384615384613</v>
      </c>
      <c r="Z223" s="32">
        <f>IFERROR('σ и σw, МПа'!M223*$BF$2,"-")</f>
        <v>305.30769230769232</v>
      </c>
      <c r="AA223" s="32">
        <f>IFERROR('σ и σw, МПа'!N223*$BF$2,"-")</f>
        <v>305.30769230769232</v>
      </c>
      <c r="AB223" s="32" t="str">
        <f>IFERROR('σ и σw, МПа'!O223*$BF$2,"-")</f>
        <v>-</v>
      </c>
      <c r="AC223" s="33" t="str">
        <f>IFERROR('σ и σw, МПа'!P223*$BF$2,"-")</f>
        <v>-</v>
      </c>
      <c r="AD223" s="31">
        <f>IFERROR('σ и σw, МПа'!Q223*$BG$2,"-")</f>
        <v>302.39999999999998</v>
      </c>
      <c r="AE223" s="32">
        <f>IFERROR('σ и σw, МПа'!R223*$BG$2,"-")</f>
        <v>302.39999999999998</v>
      </c>
      <c r="AF223" s="32">
        <f>IFERROR('σ и σw, МПа'!S223*$BG$2,"-")</f>
        <v>295.39999999999998</v>
      </c>
      <c r="AG223" s="32">
        <f>IFERROR('σ и σw, МПа'!T223*$BG$2,"-")</f>
        <v>288.39999999999998</v>
      </c>
      <c r="AH223" s="32">
        <f>IFERROR('σ и σw, МПа'!U223*$BG$2,"-")</f>
        <v>281.39999999999998</v>
      </c>
      <c r="AI223" s="32">
        <f>IFERROR('σ и σw, МПа'!V223*$BG$2,"-")</f>
        <v>281.39999999999998</v>
      </c>
      <c r="AJ223" s="32">
        <f>IFERROR('σ и σw, МПа'!W223*$BG$2,"-")</f>
        <v>276.5</v>
      </c>
      <c r="AK223" s="32">
        <f>IFERROR('σ и σw, МПа'!X223*$BG$2,"-")</f>
        <v>276.5</v>
      </c>
      <c r="AL223" s="32">
        <f>IFERROR('σ и σw, МПа'!Y223*$BG$2,"-")</f>
        <v>276.5</v>
      </c>
      <c r="AM223" s="32">
        <f>IFERROR('σ и σw, МПа'!Z223*$BG$2,"-")</f>
        <v>261.09999999999997</v>
      </c>
      <c r="AN223" s="32">
        <f>IFERROR('σ и σw, МПа'!AA223*$BG$2,"-")</f>
        <v>261.09999999999997</v>
      </c>
      <c r="AO223" s="32" t="str">
        <f>IFERROR('σ и σw, МПа'!AB223*$BG$2,"-")</f>
        <v>-</v>
      </c>
      <c r="AP223" s="33" t="str">
        <f>IFERROR('σ и σw, МПа'!AC223*$BG$2,"-")</f>
        <v>-</v>
      </c>
      <c r="AQ223" s="31">
        <f>IFERROR('σ и σw, МПа'!Q223*$BH$2,"-")</f>
        <v>475.20000000000005</v>
      </c>
      <c r="AR223" s="32">
        <f>IFERROR('σ и σw, МПа'!R223*$BH$2,"-")</f>
        <v>475.20000000000005</v>
      </c>
      <c r="AS223" s="32">
        <f>IFERROR('σ и σw, МПа'!S223*$BH$2,"-")</f>
        <v>464.20000000000005</v>
      </c>
      <c r="AT223" s="32">
        <f>IFERROR('σ и σw, МПа'!T223*$BH$2,"-")</f>
        <v>453.20000000000005</v>
      </c>
      <c r="AU223" s="32">
        <f>IFERROR('σ и σw, МПа'!U223*$BH$2,"-")</f>
        <v>442.20000000000005</v>
      </c>
      <c r="AV223" s="32">
        <f>IFERROR('σ и σw, МПа'!V223*$BH$2,"-")</f>
        <v>442.20000000000005</v>
      </c>
      <c r="AW223" s="32">
        <f>IFERROR('σ и σw, МПа'!W223*$BH$2,"-")</f>
        <v>434.50000000000006</v>
      </c>
      <c r="AX223" s="32">
        <f>IFERROR('σ и σw, МПа'!X223*$BH$2,"-")</f>
        <v>434.50000000000006</v>
      </c>
      <c r="AY223" s="32">
        <f>IFERROR('σ и σw, МПа'!Y223*$BH$2,"-")</f>
        <v>434.50000000000006</v>
      </c>
      <c r="AZ223" s="32">
        <f>IFERROR('σ и σw, МПа'!Z223*$BH$2,"-")</f>
        <v>410.3</v>
      </c>
      <c r="BA223" s="32">
        <f>IFERROR('σ и σw, МПа'!AA223*$BH$2,"-")</f>
        <v>410.3</v>
      </c>
      <c r="BB223" s="32" t="str">
        <f>IFERROR('σ и σw, МПа'!AB223*$BH$2,"-")</f>
        <v>-</v>
      </c>
      <c r="BC223" s="33" t="str">
        <f>IFERROR('σ и σw, МПа'!AC223*$BH$2,"-")</f>
        <v>-</v>
      </c>
    </row>
    <row r="224" spans="1:55" ht="25.5" x14ac:dyDescent="0.25">
      <c r="A224" s="10" t="str">
        <f>INDEX('Обработка исходного'!B:B,ROW($B$3)+4*(ROW($B224)-ROW($B$3)))</f>
        <v>Сталь легированная хромомолибденованадиевая</v>
      </c>
      <c r="B224" s="47" t="str">
        <f>INDEX('Обработка исходного'!D:D,ROW($B$3)+4*(ROW($B224)-ROW($B$3)))</f>
        <v>25Х3МФА</v>
      </c>
      <c r="C224" s="27" t="str">
        <f>'Rp0,2, МПа'!C224</f>
        <v>Поковки, листы (плиты), листовые и штампованные заготовки толщиной от 450 до 600 мм, КП490**</v>
      </c>
      <c r="D224" s="31">
        <f>IFERROR('σ и σw, МПа'!D224*$BE$2,"-")</f>
        <v>343.53846153846155</v>
      </c>
      <c r="E224" s="32">
        <f>IFERROR('σ и σw, МПа'!E224*$BE$2,"-")</f>
        <v>332.76923076923072</v>
      </c>
      <c r="F224" s="32">
        <f>IFERROR('σ и σw, МПа'!F224*$BE$2,"-")</f>
        <v>327.38461538461536</v>
      </c>
      <c r="G224" s="32">
        <f>IFERROR('σ и σw, МПа'!G224*$BE$2,"-")</f>
        <v>322</v>
      </c>
      <c r="H224" s="32">
        <f>IFERROR('σ и σw, МПа'!H224*$BE$2,"-")</f>
        <v>317.15384615384613</v>
      </c>
      <c r="I224" s="32">
        <f>IFERROR('σ и σw, МПа'!I224*$BE$2,"-")</f>
        <v>306.38461538461536</v>
      </c>
      <c r="J224" s="32">
        <f>IFERROR('σ и σw, МПа'!J224*$BE$2,"-")</f>
        <v>301</v>
      </c>
      <c r="K224" s="32">
        <f>IFERROR('σ и σw, МПа'!K224*$BE$2,"-")</f>
        <v>295.61538461538458</v>
      </c>
      <c r="L224" s="32">
        <f>IFERROR('σ и σw, МПа'!L224*$BE$2,"-")</f>
        <v>290.76923076923072</v>
      </c>
      <c r="M224" s="32">
        <f>IFERROR('σ и σw, МПа'!M224*$BE$2,"-")</f>
        <v>285.38461538461536</v>
      </c>
      <c r="N224" s="32">
        <f>IFERROR('σ и σw, МПа'!N224*$BE$2,"-")</f>
        <v>280</v>
      </c>
      <c r="O224" s="32" t="str">
        <f>IFERROR('σ и σw, МПа'!O224*$BE$2,"-")</f>
        <v>-</v>
      </c>
      <c r="P224" s="33" t="str">
        <f>IFERROR('σ и σw, МПа'!P224*$BE$2,"-")</f>
        <v>-</v>
      </c>
      <c r="Q224" s="31">
        <f>IFERROR('σ и σw, МПа'!D224*$BF$2,"-")</f>
        <v>441.69230769230768</v>
      </c>
      <c r="R224" s="32">
        <f>IFERROR('σ и σw, МПа'!E224*$BF$2,"-")</f>
        <v>427.84615384615381</v>
      </c>
      <c r="S224" s="32">
        <f>IFERROR('σ и σw, МПа'!F224*$BF$2,"-")</f>
        <v>420.92307692307691</v>
      </c>
      <c r="T224" s="32">
        <f>IFERROR('σ и σw, МПа'!G224*$BF$2,"-")</f>
        <v>414</v>
      </c>
      <c r="U224" s="32">
        <f>IFERROR('σ и σw, МПа'!H224*$BF$2,"-")</f>
        <v>407.76923076923072</v>
      </c>
      <c r="V224" s="32">
        <f>IFERROR('σ и σw, МПа'!I224*$BF$2,"-")</f>
        <v>393.92307692307691</v>
      </c>
      <c r="W224" s="32">
        <f>IFERROR('σ и σw, МПа'!J224*$BF$2,"-")</f>
        <v>387</v>
      </c>
      <c r="X224" s="32">
        <f>IFERROR('σ и σw, МПа'!K224*$BF$2,"-")</f>
        <v>380.07692307692309</v>
      </c>
      <c r="Y224" s="32">
        <f>IFERROR('σ и σw, МПа'!L224*$BF$2,"-")</f>
        <v>373.84615384615381</v>
      </c>
      <c r="Z224" s="32">
        <f>IFERROR('σ и σw, МПа'!M224*$BF$2,"-")</f>
        <v>366.92307692307691</v>
      </c>
      <c r="AA224" s="32">
        <f>IFERROR('σ и σw, МПа'!N224*$BF$2,"-")</f>
        <v>360</v>
      </c>
      <c r="AB224" s="32" t="str">
        <f>IFERROR('σ и σw, МПа'!O224*$BF$2,"-")</f>
        <v>-</v>
      </c>
      <c r="AC224" s="33" t="str">
        <f>IFERROR('σ и σw, МПа'!P224*$BF$2,"-")</f>
        <v>-</v>
      </c>
      <c r="AD224" s="31">
        <f>IFERROR('σ и σw, МПа'!Q224*$BG$2,"-")</f>
        <v>371</v>
      </c>
      <c r="AE224" s="32">
        <f>IFERROR('σ и σw, МПа'!R224*$BG$2,"-")</f>
        <v>371</v>
      </c>
      <c r="AF224" s="32">
        <f>IFERROR('σ и σw, МПа'!S224*$BG$2,"-")</f>
        <v>364</v>
      </c>
      <c r="AG224" s="32">
        <f>IFERROR('σ и σw, МПа'!T224*$BG$2,"-")</f>
        <v>357</v>
      </c>
      <c r="AH224" s="32">
        <f>IFERROR('σ и σw, МПа'!U224*$BG$2,"-")</f>
        <v>350</v>
      </c>
      <c r="AI224" s="32">
        <f>IFERROR('σ и σw, МПа'!V224*$BG$2,"-")</f>
        <v>350</v>
      </c>
      <c r="AJ224" s="32">
        <f>IFERROR('σ и σw, МПа'!W224*$BG$2,"-")</f>
        <v>343</v>
      </c>
      <c r="AK224" s="32">
        <f>IFERROR('σ и σw, МПа'!X224*$BG$2,"-")</f>
        <v>343</v>
      </c>
      <c r="AL224" s="32">
        <f>IFERROR('σ и σw, МПа'!Y224*$BG$2,"-")</f>
        <v>329.7</v>
      </c>
      <c r="AM224" s="32">
        <f>IFERROR('σ и σw, МПа'!Z224*$BG$2,"-")</f>
        <v>322.7</v>
      </c>
      <c r="AN224" s="32">
        <f>IFERROR('σ и σw, МПа'!AA224*$BG$2,"-")</f>
        <v>322.7</v>
      </c>
      <c r="AO224" s="32" t="str">
        <f>IFERROR('σ и σw, МПа'!AB224*$BG$2,"-")</f>
        <v>-</v>
      </c>
      <c r="AP224" s="33" t="str">
        <f>IFERROR('σ и σw, МПа'!AC224*$BG$2,"-")</f>
        <v>-</v>
      </c>
      <c r="AQ224" s="31">
        <f>IFERROR('σ и σw, МПа'!Q224*$BH$2,"-")</f>
        <v>583</v>
      </c>
      <c r="AR224" s="32">
        <f>IFERROR('σ и σw, МПа'!R224*$BH$2,"-")</f>
        <v>583</v>
      </c>
      <c r="AS224" s="32">
        <f>IFERROR('σ и σw, МПа'!S224*$BH$2,"-")</f>
        <v>572</v>
      </c>
      <c r="AT224" s="32">
        <f>IFERROR('σ и σw, МПа'!T224*$BH$2,"-")</f>
        <v>561</v>
      </c>
      <c r="AU224" s="32">
        <f>IFERROR('σ и σw, МПа'!U224*$BH$2,"-")</f>
        <v>550</v>
      </c>
      <c r="AV224" s="32">
        <f>IFERROR('σ и σw, МПа'!V224*$BH$2,"-")</f>
        <v>550</v>
      </c>
      <c r="AW224" s="32">
        <f>IFERROR('σ и σw, МПа'!W224*$BH$2,"-")</f>
        <v>539</v>
      </c>
      <c r="AX224" s="32">
        <f>IFERROR('σ и σw, МПа'!X224*$BH$2,"-")</f>
        <v>539</v>
      </c>
      <c r="AY224" s="32">
        <f>IFERROR('σ и σw, МПа'!Y224*$BH$2,"-")</f>
        <v>518.1</v>
      </c>
      <c r="AZ224" s="32">
        <f>IFERROR('σ и σw, МПа'!Z224*$BH$2,"-")</f>
        <v>507.1</v>
      </c>
      <c r="BA224" s="32">
        <f>IFERROR('σ и σw, МПа'!AA224*$BH$2,"-")</f>
        <v>507.1</v>
      </c>
      <c r="BB224" s="32" t="str">
        <f>IFERROR('σ и σw, МПа'!AB224*$BH$2,"-")</f>
        <v>-</v>
      </c>
      <c r="BC224" s="33" t="str">
        <f>IFERROR('σ и σw, МПа'!AC224*$BH$2,"-")</f>
        <v>-</v>
      </c>
    </row>
    <row r="225" spans="1:55" ht="25.5" x14ac:dyDescent="0.25">
      <c r="A225" s="10" t="str">
        <f>INDEX('Обработка исходного'!B:B,ROW($B$3)+4*(ROW($B225)-ROW($B$3)))</f>
        <v>Сталь легированная хромомолибденованадиевая</v>
      </c>
      <c r="B225" s="47" t="str">
        <f>INDEX('Обработка исходного'!D:D,ROW($B$3)+4*(ROW($B225)-ROW($B$3)))</f>
        <v>25Х3МФА</v>
      </c>
      <c r="C225" s="27" t="str">
        <f>'Rp0,2, МПа'!C225</f>
        <v>Поковки, листы (плиты), листовые и штампованные заготовки толщиной от 450 до 600 мм, КП590**</v>
      </c>
      <c r="D225" s="31">
        <f>IFERROR('σ и σw, МПа'!D225*$BE$2,"-")</f>
        <v>396.30769230769232</v>
      </c>
      <c r="E225" s="32">
        <f>IFERROR('σ и σw, МПа'!E225*$BE$2,"-")</f>
        <v>385.53846153846149</v>
      </c>
      <c r="F225" s="32">
        <f>IFERROR('σ и σw, МПа'!F225*$BE$2,"-")</f>
        <v>380.15384615384613</v>
      </c>
      <c r="G225" s="32">
        <f>IFERROR('σ и σw, МПа'!G225*$BE$2,"-")</f>
        <v>375.30769230769232</v>
      </c>
      <c r="H225" s="32">
        <f>IFERROR('σ и σw, МПа'!H225*$BE$2,"-")</f>
        <v>369.92307692307691</v>
      </c>
      <c r="I225" s="32">
        <f>IFERROR('σ и σw, МПа'!I225*$BE$2,"-")</f>
        <v>359.15384615384613</v>
      </c>
      <c r="J225" s="32">
        <f>IFERROR('σ и σw, МПа'!J225*$BE$2,"-")</f>
        <v>348.38461538461536</v>
      </c>
      <c r="K225" s="32">
        <f>IFERROR('σ и σw, МПа'!K225*$BE$2,"-")</f>
        <v>343.53846153846155</v>
      </c>
      <c r="L225" s="32">
        <f>IFERROR('σ и σw, МПа'!L225*$BE$2,"-")</f>
        <v>332.76923076923072</v>
      </c>
      <c r="M225" s="32">
        <f>IFERROR('σ и σw, МПа'!M225*$BE$2,"-")</f>
        <v>327.38461538461536</v>
      </c>
      <c r="N225" s="32">
        <f>IFERROR('σ и σw, МПа'!N225*$BE$2,"-")</f>
        <v>322</v>
      </c>
      <c r="O225" s="32" t="str">
        <f>IFERROR('σ и σw, МПа'!O225*$BE$2,"-")</f>
        <v>-</v>
      </c>
      <c r="P225" s="33" t="str">
        <f>IFERROR('σ и σw, МПа'!P225*$BE$2,"-")</f>
        <v>-</v>
      </c>
      <c r="Q225" s="31">
        <f>IFERROR('σ и σw, МПа'!D225*$BF$2,"-")</f>
        <v>509.5384615384616</v>
      </c>
      <c r="R225" s="32">
        <f>IFERROR('σ и σw, МПа'!E225*$BF$2,"-")</f>
        <v>495.69230769230768</v>
      </c>
      <c r="S225" s="32">
        <f>IFERROR('σ и σw, МПа'!F225*$BF$2,"-")</f>
        <v>488.76923076923077</v>
      </c>
      <c r="T225" s="32">
        <f>IFERROR('σ и σw, МПа'!G225*$BF$2,"-")</f>
        <v>482.5384615384616</v>
      </c>
      <c r="U225" s="32">
        <f>IFERROR('σ и σw, МПа'!H225*$BF$2,"-")</f>
        <v>475.61538461538464</v>
      </c>
      <c r="V225" s="32">
        <f>IFERROR('σ и σw, МПа'!I225*$BF$2,"-")</f>
        <v>461.76923076923077</v>
      </c>
      <c r="W225" s="32">
        <f>IFERROR('σ и σw, МПа'!J225*$BF$2,"-")</f>
        <v>447.92307692307691</v>
      </c>
      <c r="X225" s="32">
        <f>IFERROR('σ и σw, МПа'!K225*$BF$2,"-")</f>
        <v>441.69230769230768</v>
      </c>
      <c r="Y225" s="32">
        <f>IFERROR('σ и σw, МПа'!L225*$BF$2,"-")</f>
        <v>427.84615384615381</v>
      </c>
      <c r="Z225" s="32">
        <f>IFERROR('σ и σw, МПа'!M225*$BF$2,"-")</f>
        <v>420.92307692307691</v>
      </c>
      <c r="AA225" s="32">
        <f>IFERROR('σ и σw, МПа'!N225*$BF$2,"-")</f>
        <v>414</v>
      </c>
      <c r="AB225" s="32" t="str">
        <f>IFERROR('σ и σw, МПа'!O225*$BF$2,"-")</f>
        <v>-</v>
      </c>
      <c r="AC225" s="33" t="str">
        <f>IFERROR('σ и σw, МПа'!P225*$BF$2,"-")</f>
        <v>-</v>
      </c>
      <c r="AD225" s="31">
        <f>IFERROR('σ и σw, МПа'!Q225*$BG$2,"-")</f>
        <v>439.59999999999997</v>
      </c>
      <c r="AE225" s="32">
        <f>IFERROR('σ и σw, МПа'!R225*$BG$2,"-")</f>
        <v>439.59999999999997</v>
      </c>
      <c r="AF225" s="32">
        <f>IFERROR('σ и σw, МПа'!S225*$BG$2,"-")</f>
        <v>432.59999999999997</v>
      </c>
      <c r="AG225" s="32">
        <f>IFERROR('σ и σw, МПа'!T225*$BG$2,"-")</f>
        <v>425.59999999999997</v>
      </c>
      <c r="AH225" s="32">
        <f>IFERROR('σ и σw, МПа'!U225*$BG$2,"-")</f>
        <v>418.59999999999997</v>
      </c>
      <c r="AI225" s="32">
        <f>IFERROR('σ и σw, МПа'!V225*$BG$2,"-")</f>
        <v>418.59999999999997</v>
      </c>
      <c r="AJ225" s="32">
        <f>IFERROR('σ и σw, МПа'!W225*$BG$2,"-")</f>
        <v>413</v>
      </c>
      <c r="AK225" s="32">
        <f>IFERROR('σ и σw, МПа'!X225*$BG$2,"-")</f>
        <v>413</v>
      </c>
      <c r="AL225" s="32">
        <f>IFERROR('σ и σw, МПа'!Y225*$BG$2,"-")</f>
        <v>384.29999999999995</v>
      </c>
      <c r="AM225" s="32">
        <f>IFERROR('σ и σw, МПа'!Z225*$BG$2,"-")</f>
        <v>378</v>
      </c>
      <c r="AN225" s="32">
        <f>IFERROR('σ и σw, МПа'!AA225*$BG$2,"-")</f>
        <v>378</v>
      </c>
      <c r="AO225" s="32" t="str">
        <f>IFERROR('σ и σw, МПа'!AB225*$BG$2,"-")</f>
        <v>-</v>
      </c>
      <c r="AP225" s="33" t="str">
        <f>IFERROR('σ и σw, МПа'!AC225*$BG$2,"-")</f>
        <v>-</v>
      </c>
      <c r="AQ225" s="31">
        <f>IFERROR('σ и σw, МПа'!Q225*$BH$2,"-")</f>
        <v>690.80000000000007</v>
      </c>
      <c r="AR225" s="32">
        <f>IFERROR('σ и σw, МПа'!R225*$BH$2,"-")</f>
        <v>690.80000000000007</v>
      </c>
      <c r="AS225" s="32">
        <f>IFERROR('σ и σw, МПа'!S225*$BH$2,"-")</f>
        <v>679.80000000000007</v>
      </c>
      <c r="AT225" s="32">
        <f>IFERROR('σ и σw, МПа'!T225*$BH$2,"-")</f>
        <v>668.80000000000007</v>
      </c>
      <c r="AU225" s="32">
        <f>IFERROR('σ и σw, МПа'!U225*$BH$2,"-")</f>
        <v>657.80000000000007</v>
      </c>
      <c r="AV225" s="32">
        <f>IFERROR('σ и σw, МПа'!V225*$BH$2,"-")</f>
        <v>657.80000000000007</v>
      </c>
      <c r="AW225" s="32">
        <f>IFERROR('σ и σw, МПа'!W225*$BH$2,"-")</f>
        <v>649</v>
      </c>
      <c r="AX225" s="32">
        <f>IFERROR('σ и σw, МПа'!X225*$BH$2,"-")</f>
        <v>649</v>
      </c>
      <c r="AY225" s="32">
        <f>IFERROR('σ и σw, МПа'!Y225*$BH$2,"-")</f>
        <v>603.90000000000009</v>
      </c>
      <c r="AZ225" s="32">
        <f>IFERROR('σ и σw, МПа'!Z225*$BH$2,"-")</f>
        <v>594</v>
      </c>
      <c r="BA225" s="32">
        <f>IFERROR('σ и σw, МПа'!AA225*$BH$2,"-")</f>
        <v>594</v>
      </c>
      <c r="BB225" s="32" t="str">
        <f>IFERROR('σ и σw, МПа'!AB225*$BH$2,"-")</f>
        <v>-</v>
      </c>
      <c r="BC225" s="33" t="str">
        <f>IFERROR('σ и σw, МПа'!AC225*$BH$2,"-")</f>
        <v>-</v>
      </c>
    </row>
    <row r="226" spans="1:55" ht="25.5" x14ac:dyDescent="0.25">
      <c r="A226" s="10" t="str">
        <f>INDEX('Обработка исходного'!B:B,ROW($B$3)+4*(ROW($B226)-ROW($B$3)))</f>
        <v>Сталь легированная хромомолибденованадиевая</v>
      </c>
      <c r="B226" s="47" t="str">
        <f>INDEX('Обработка исходного'!D:D,ROW($B$3)+4*(ROW($B226)-ROW($B$3)))</f>
        <v>25Х3МФА</v>
      </c>
      <c r="C226" s="27" t="str">
        <f>'Rp0,2, МПа'!C226</f>
        <v>Поковки, листы (плиты), листовые и штампованные заготовки толщиной от 450 до 600 мм, КП685**</v>
      </c>
      <c r="D226" s="31">
        <f>IFERROR('σ и σw, МПа'!D226*$BE$2,"-")</f>
        <v>449.07692307692304</v>
      </c>
      <c r="E226" s="32">
        <f>IFERROR('σ и σw, МПа'!E226*$BE$2,"-")</f>
        <v>438.30769230769232</v>
      </c>
      <c r="F226" s="32">
        <f>IFERROR('σ и σw, МПа'!F226*$BE$2,"-")</f>
        <v>432.92307692307691</v>
      </c>
      <c r="G226" s="32">
        <f>IFERROR('σ и σw, МПа'!G226*$BE$2,"-")</f>
        <v>428.07692307692304</v>
      </c>
      <c r="H226" s="32">
        <f>IFERROR('σ и σw, МПа'!H226*$BE$2,"-")</f>
        <v>422.69230769230762</v>
      </c>
      <c r="I226" s="32">
        <f>IFERROR('σ и σw, МПа'!I226*$BE$2,"-")</f>
        <v>411.92307692307691</v>
      </c>
      <c r="J226" s="32">
        <f>IFERROR('σ и σw, МПа'!J226*$BE$2,"-")</f>
        <v>401.69230769230762</v>
      </c>
      <c r="K226" s="32">
        <f>IFERROR('σ и σw, МПа'!K226*$BE$2,"-")</f>
        <v>396.30769230769232</v>
      </c>
      <c r="L226" s="32">
        <f>IFERROR('σ и σw, МПа'!L226*$BE$2,"-")</f>
        <v>375.30769230769232</v>
      </c>
      <c r="M226" s="32">
        <f>IFERROR('σ и σw, МПа'!M226*$BE$2,"-")</f>
        <v>369.92307692307691</v>
      </c>
      <c r="N226" s="32">
        <f>IFERROR('σ и σw, МПа'!N226*$BE$2,"-")</f>
        <v>364.53846153846149</v>
      </c>
      <c r="O226" s="32" t="str">
        <f>IFERROR('σ и σw, МПа'!O226*$BE$2,"-")</f>
        <v>-</v>
      </c>
      <c r="P226" s="33" t="str">
        <f>IFERROR('σ и σw, МПа'!P226*$BE$2,"-")</f>
        <v>-</v>
      </c>
      <c r="Q226" s="31">
        <f>IFERROR('σ и σw, МПа'!D226*$BF$2,"-")</f>
        <v>577.38461538461536</v>
      </c>
      <c r="R226" s="32">
        <f>IFERROR('σ и σw, МПа'!E226*$BF$2,"-")</f>
        <v>563.53846153846155</v>
      </c>
      <c r="S226" s="32">
        <f>IFERROR('σ и σw, МПа'!F226*$BF$2,"-")</f>
        <v>556.61538461538464</v>
      </c>
      <c r="T226" s="32">
        <f>IFERROR('σ и σw, МПа'!G226*$BF$2,"-")</f>
        <v>550.38461538461536</v>
      </c>
      <c r="U226" s="32">
        <f>IFERROR('σ и σw, МПа'!H226*$BF$2,"-")</f>
        <v>543.46153846153845</v>
      </c>
      <c r="V226" s="32">
        <f>IFERROR('σ и σw, МПа'!I226*$BF$2,"-")</f>
        <v>529.61538461538464</v>
      </c>
      <c r="W226" s="32">
        <f>IFERROR('σ и σw, МПа'!J226*$BF$2,"-")</f>
        <v>516.46153846153845</v>
      </c>
      <c r="X226" s="32">
        <f>IFERROR('σ и σw, МПа'!K226*$BF$2,"-")</f>
        <v>509.5384615384616</v>
      </c>
      <c r="Y226" s="32">
        <f>IFERROR('σ и σw, МПа'!L226*$BF$2,"-")</f>
        <v>482.5384615384616</v>
      </c>
      <c r="Z226" s="32">
        <f>IFERROR('σ и σw, МПа'!M226*$BF$2,"-")</f>
        <v>475.61538461538464</v>
      </c>
      <c r="AA226" s="32">
        <f>IFERROR('σ и σw, МПа'!N226*$BF$2,"-")</f>
        <v>468.69230769230768</v>
      </c>
      <c r="AB226" s="32" t="str">
        <f>IFERROR('σ и σw, МПа'!O226*$BF$2,"-")</f>
        <v>-</v>
      </c>
      <c r="AC226" s="33" t="str">
        <f>IFERROR('σ и σw, МПа'!P226*$BF$2,"-")</f>
        <v>-</v>
      </c>
      <c r="AD226" s="31">
        <f>IFERROR('σ и σw, МПа'!Q226*$BG$2,"-")</f>
        <v>510.29999999999995</v>
      </c>
      <c r="AE226" s="32">
        <f>IFERROR('σ и σw, МПа'!R226*$BG$2,"-")</f>
        <v>510.29999999999995</v>
      </c>
      <c r="AF226" s="32">
        <f>IFERROR('σ и σw, МПа'!S226*$BG$2,"-")</f>
        <v>501.2</v>
      </c>
      <c r="AG226" s="32">
        <f>IFERROR('σ и σw, МПа'!T226*$BG$2,"-")</f>
        <v>494.2</v>
      </c>
      <c r="AH226" s="32">
        <f>IFERROR('σ и σw, МПа'!U226*$BG$2,"-")</f>
        <v>494.2</v>
      </c>
      <c r="AI226" s="32">
        <f>IFERROR('σ и σw, МПа'!V226*$BG$2,"-")</f>
        <v>487.9</v>
      </c>
      <c r="AJ226" s="32">
        <f>IFERROR('σ и σw, МПа'!W226*$BG$2,"-")</f>
        <v>479.49999999999994</v>
      </c>
      <c r="AK226" s="32">
        <f>IFERROR('σ и σw, МПа'!X226*$BG$2,"-")</f>
        <v>479.49999999999994</v>
      </c>
      <c r="AL226" s="32">
        <f>IFERROR('σ и σw, МПа'!Y226*$BG$2,"-")</f>
        <v>446.59999999999997</v>
      </c>
      <c r="AM226" s="32">
        <f>IFERROR('σ и σw, МПа'!Z226*$BG$2,"-")</f>
        <v>439.59999999999997</v>
      </c>
      <c r="AN226" s="32">
        <f>IFERROR('σ и σw, МПа'!AA226*$BG$2,"-")</f>
        <v>439.59999999999997</v>
      </c>
      <c r="AO226" s="32" t="str">
        <f>IFERROR('σ и σw, МПа'!AB226*$BG$2,"-")</f>
        <v>-</v>
      </c>
      <c r="AP226" s="33" t="str">
        <f>IFERROR('σ и σw, МПа'!AC226*$BG$2,"-")</f>
        <v>-</v>
      </c>
      <c r="AQ226" s="31">
        <f>IFERROR('σ и σw, МПа'!Q226*$BH$2,"-")</f>
        <v>801.90000000000009</v>
      </c>
      <c r="AR226" s="32">
        <f>IFERROR('σ и σw, МПа'!R226*$BH$2,"-")</f>
        <v>801.90000000000009</v>
      </c>
      <c r="AS226" s="32">
        <f>IFERROR('σ и σw, МПа'!S226*$BH$2,"-")</f>
        <v>787.6</v>
      </c>
      <c r="AT226" s="32">
        <f>IFERROR('σ и σw, МПа'!T226*$BH$2,"-")</f>
        <v>776.6</v>
      </c>
      <c r="AU226" s="32">
        <f>IFERROR('σ и σw, МПа'!U226*$BH$2,"-")</f>
        <v>776.6</v>
      </c>
      <c r="AV226" s="32">
        <f>IFERROR('σ и σw, МПа'!V226*$BH$2,"-")</f>
        <v>766.7</v>
      </c>
      <c r="AW226" s="32">
        <f>IFERROR('σ и σw, МПа'!W226*$BH$2,"-")</f>
        <v>753.50000000000011</v>
      </c>
      <c r="AX226" s="32">
        <f>IFERROR('σ и σw, МПа'!X226*$BH$2,"-")</f>
        <v>753.50000000000011</v>
      </c>
      <c r="AY226" s="32">
        <f>IFERROR('σ и σw, МПа'!Y226*$BH$2,"-")</f>
        <v>701.80000000000007</v>
      </c>
      <c r="AZ226" s="32">
        <f>IFERROR('σ и σw, МПа'!Z226*$BH$2,"-")</f>
        <v>690.80000000000007</v>
      </c>
      <c r="BA226" s="32">
        <f>IFERROR('σ и σw, МПа'!AA226*$BH$2,"-")</f>
        <v>690.80000000000007</v>
      </c>
      <c r="BB226" s="32" t="str">
        <f>IFERROR('σ и σw, МПа'!AB226*$BH$2,"-")</f>
        <v>-</v>
      </c>
      <c r="BC226" s="33" t="str">
        <f>IFERROR('σ и σw, МПа'!AC226*$BH$2,"-")</f>
        <v>-</v>
      </c>
    </row>
    <row r="227" spans="1:55" ht="25.5" x14ac:dyDescent="0.25">
      <c r="A227" s="10" t="str">
        <f>INDEX('Обработка исходного'!B:B,ROW($B$3)+4*(ROW($B227)-ROW($B$3)))</f>
        <v>Сталь легированная хромомолибденованадиевая</v>
      </c>
      <c r="B227" s="47" t="str">
        <f>INDEX('Обработка исходного'!D:D,ROW($B$3)+4*(ROW($B227)-ROW($B$3)))</f>
        <v>10Х2М1ФБ</v>
      </c>
      <c r="C227" s="27" t="str">
        <f>'Rp0,2, МПа'!C227</f>
        <v>Поковки толщиной от 100 до 400 мм, КП195*</v>
      </c>
      <c r="D227" s="31">
        <f>IFERROR('σ и σw, МПа'!D227*$BE$2,"-")</f>
        <v>182</v>
      </c>
      <c r="E227" s="32">
        <f>IFERROR('σ и σw, МПа'!E227*$BE$2,"-")</f>
        <v>180.1333333333333</v>
      </c>
      <c r="F227" s="32">
        <f>IFERROR('σ и σw, МПа'!F227*$BE$2,"-")</f>
        <v>176.39999999999998</v>
      </c>
      <c r="G227" s="32">
        <f>IFERROR('σ и σw, МПа'!G227*$BE$2,"-")</f>
        <v>171.76923076923077</v>
      </c>
      <c r="H227" s="32">
        <f>IFERROR('σ и σw, МПа'!H227*$BE$2,"-")</f>
        <v>166.92307692307691</v>
      </c>
      <c r="I227" s="32">
        <f>IFERROR('σ и σw, МПа'!I227*$BE$2,"-")</f>
        <v>162.07692307692307</v>
      </c>
      <c r="J227" s="32">
        <f>IFERROR('σ и σw, МПа'!J227*$BE$2,"-")</f>
        <v>157.23076923076923</v>
      </c>
      <c r="K227" s="32">
        <f>IFERROR('σ и σw, МПа'!K227*$BE$2,"-")</f>
        <v>151.84615384615381</v>
      </c>
      <c r="L227" s="32">
        <f>IFERROR('σ и σw, МПа'!L227*$BE$2,"-")</f>
        <v>147</v>
      </c>
      <c r="M227" s="32">
        <f>IFERROR('σ и σw, МПа'!M227*$BE$2,"-")</f>
        <v>142.15384615384613</v>
      </c>
      <c r="N227" s="32">
        <f>IFERROR('σ и σw, МПа'!N227*$BE$2,"-")</f>
        <v>137.30769230769229</v>
      </c>
      <c r="O227" s="32" t="str">
        <f>IFERROR('σ и σw, МПа'!O227*$BE$2,"-")</f>
        <v>-</v>
      </c>
      <c r="P227" s="33" t="str">
        <f>IFERROR('σ и σw, МПа'!P227*$BE$2,"-")</f>
        <v>-</v>
      </c>
      <c r="Q227" s="31">
        <f>IFERROR('σ и σw, МПа'!D227*$BF$2,"-")</f>
        <v>234</v>
      </c>
      <c r="R227" s="32">
        <f>IFERROR('σ и σw, МПа'!E227*$BF$2,"-")</f>
        <v>231.6</v>
      </c>
      <c r="S227" s="32">
        <f>IFERROR('σ и σw, МПа'!F227*$BF$2,"-")</f>
        <v>226.8</v>
      </c>
      <c r="T227" s="32">
        <f>IFERROR('σ и σw, МПа'!G227*$BF$2,"-")</f>
        <v>220.84615384615384</v>
      </c>
      <c r="U227" s="32">
        <f>IFERROR('σ и σw, МПа'!H227*$BF$2,"-")</f>
        <v>214.61538461538461</v>
      </c>
      <c r="V227" s="32">
        <f>IFERROR('σ и σw, МПа'!I227*$BF$2,"-")</f>
        <v>208.38461538461536</v>
      </c>
      <c r="W227" s="32">
        <f>IFERROR('σ и σw, МПа'!J227*$BF$2,"-")</f>
        <v>202.15384615384616</v>
      </c>
      <c r="X227" s="32">
        <f>IFERROR('σ и σw, МПа'!K227*$BF$2,"-")</f>
        <v>195.23076923076923</v>
      </c>
      <c r="Y227" s="32">
        <f>IFERROR('σ и σw, МПа'!L227*$BF$2,"-")</f>
        <v>189</v>
      </c>
      <c r="Z227" s="32">
        <f>IFERROR('σ и σw, МПа'!M227*$BF$2,"-")</f>
        <v>182.76923076923077</v>
      </c>
      <c r="AA227" s="32">
        <f>IFERROR('σ и σw, МПа'!N227*$BF$2,"-")</f>
        <v>176.53846153846155</v>
      </c>
      <c r="AB227" s="32" t="str">
        <f>IFERROR('σ и σw, МПа'!O227*$BF$2,"-")</f>
        <v>-</v>
      </c>
      <c r="AC227" s="33" t="str">
        <f>IFERROR('σ и σw, МПа'!P227*$BF$2,"-")</f>
        <v>-</v>
      </c>
      <c r="AD227" s="31">
        <f>IFERROR('σ и σw, МПа'!Q227*$BG$2,"-")</f>
        <v>136.5</v>
      </c>
      <c r="AE227" s="32">
        <f>IFERROR('σ и σw, МПа'!R227*$BG$2,"-")</f>
        <v>135.1</v>
      </c>
      <c r="AF227" s="32">
        <f>IFERROR('σ и σw, МПа'!S227*$BG$2,"-")</f>
        <v>132.29999999999998</v>
      </c>
      <c r="AG227" s="32">
        <f>IFERROR('σ и σw, МПа'!T227*$BG$2,"-")</f>
        <v>132.29999999999998</v>
      </c>
      <c r="AH227" s="32">
        <f>IFERROR('σ и σw, МПа'!U227*$BG$2,"-")</f>
        <v>125.3</v>
      </c>
      <c r="AI227" s="32">
        <f>IFERROR('σ и σw, МПа'!V227*$BG$2,"-")</f>
        <v>125.3</v>
      </c>
      <c r="AJ227" s="32">
        <f>IFERROR('σ и σw, МПа'!W227*$BG$2,"-")</f>
        <v>118.99999999999999</v>
      </c>
      <c r="AK227" s="32">
        <f>IFERROR('σ и σw, МПа'!X227*$BG$2,"-")</f>
        <v>116.19999999999999</v>
      </c>
      <c r="AL227" s="32">
        <f>IFERROR('σ и σw, МПа'!Y227*$BG$2,"-")</f>
        <v>112.69999999999999</v>
      </c>
      <c r="AM227" s="32">
        <f>IFERROR('σ и σw, МПа'!Z227*$BG$2,"-")</f>
        <v>109.19999999999999</v>
      </c>
      <c r="AN227" s="32">
        <f>IFERROR('σ и σw, МПа'!AA227*$BG$2,"-")</f>
        <v>106.39999999999999</v>
      </c>
      <c r="AO227" s="32" t="str">
        <f>IFERROR('σ и σw, МПа'!AB227*$BG$2,"-")</f>
        <v>-</v>
      </c>
      <c r="AP227" s="33" t="str">
        <f>IFERROR('σ и σw, МПа'!AC227*$BG$2,"-")</f>
        <v>-</v>
      </c>
      <c r="AQ227" s="31">
        <f>IFERROR('σ и σw, МПа'!Q227*$BH$2,"-")</f>
        <v>214.50000000000003</v>
      </c>
      <c r="AR227" s="32">
        <f>IFERROR('σ и σw, МПа'!R227*$BH$2,"-")</f>
        <v>212.3</v>
      </c>
      <c r="AS227" s="32">
        <f>IFERROR('σ и σw, МПа'!S227*$BH$2,"-")</f>
        <v>207.9</v>
      </c>
      <c r="AT227" s="32">
        <f>IFERROR('σ и σw, МПа'!T227*$BH$2,"-")</f>
        <v>207.9</v>
      </c>
      <c r="AU227" s="32">
        <f>IFERROR('σ и σw, МПа'!U227*$BH$2,"-")</f>
        <v>196.9</v>
      </c>
      <c r="AV227" s="32">
        <f>IFERROR('σ и σw, МПа'!V227*$BH$2,"-")</f>
        <v>196.9</v>
      </c>
      <c r="AW227" s="32">
        <f>IFERROR('σ и σw, МПа'!W227*$BH$2,"-")</f>
        <v>187.00000000000003</v>
      </c>
      <c r="AX227" s="32">
        <f>IFERROR('σ и σw, МПа'!X227*$BH$2,"-")</f>
        <v>182.60000000000002</v>
      </c>
      <c r="AY227" s="32">
        <f>IFERROR('σ и σw, МПа'!Y227*$BH$2,"-")</f>
        <v>177.10000000000002</v>
      </c>
      <c r="AZ227" s="32">
        <f>IFERROR('σ и σw, МПа'!Z227*$BH$2,"-")</f>
        <v>171.60000000000002</v>
      </c>
      <c r="BA227" s="32">
        <f>IFERROR('σ и σw, МПа'!AA227*$BH$2,"-")</f>
        <v>167.20000000000002</v>
      </c>
      <c r="BB227" s="32" t="str">
        <f>IFERROR('σ и σw, МПа'!AB227*$BH$2,"-")</f>
        <v>-</v>
      </c>
      <c r="BC227" s="33" t="str">
        <f>IFERROR('σ и σw, МПа'!AC227*$BH$2,"-")</f>
        <v>-</v>
      </c>
    </row>
    <row r="228" spans="1:55" ht="25.5" x14ac:dyDescent="0.25">
      <c r="A228" s="10" t="str">
        <f>INDEX('Обработка исходного'!B:B,ROW($B$3)+4*(ROW($B228)-ROW($B$3)))</f>
        <v>Сталь легированная хромомолибденованадиевая</v>
      </c>
      <c r="B228" s="47" t="str">
        <f>INDEX('Обработка исходного'!D:D,ROW($B$3)+4*(ROW($B228)-ROW($B$3)))</f>
        <v>10Х2М1ФБ</v>
      </c>
      <c r="C228" s="27" t="str">
        <f>'Rp0,2, МПа'!C228</f>
        <v>Поковки толщиной от 100 до 400 мм, КП245*</v>
      </c>
      <c r="D228" s="31">
        <f>IFERROR('σ и σw, МПа'!D228*$BE$2,"-")</f>
        <v>211.07692307692307</v>
      </c>
      <c r="E228" s="32">
        <f>IFERROR('σ и σw, МПа'!E228*$BE$2,"-")</f>
        <v>205.15384615384616</v>
      </c>
      <c r="F228" s="32">
        <f>IFERROR('σ и σw, МПа'!F228*$BE$2,"-")</f>
        <v>195.46153846153845</v>
      </c>
      <c r="G228" s="32">
        <f>IFERROR('σ и σw, МПа'!G228*$BE$2,"-")</f>
        <v>185.76923076923075</v>
      </c>
      <c r="H228" s="32">
        <f>IFERROR('σ и σw, МПа'!H228*$BE$2,"-")</f>
        <v>176.61538461538458</v>
      </c>
      <c r="I228" s="32">
        <f>IFERROR('σ и σw, МПа'!I228*$BE$2,"-")</f>
        <v>166.92307692307691</v>
      </c>
      <c r="J228" s="32">
        <f>IFERROR('σ и σw, МПа'!J228*$BE$2,"-")</f>
        <v>157.23076923076923</v>
      </c>
      <c r="K228" s="32">
        <f>IFERROR('σ и σw, МПа'!K228*$BE$2,"-")</f>
        <v>147.53846153846152</v>
      </c>
      <c r="L228" s="32">
        <f>IFERROR('σ и σw, МПа'!L228*$BE$2,"-")</f>
        <v>143.76923076923077</v>
      </c>
      <c r="M228" s="32">
        <f>IFERROR('σ и σw, МПа'!M228*$BE$2,"-")</f>
        <v>143.76923076923077</v>
      </c>
      <c r="N228" s="32">
        <f>IFERROR('σ и σw, МПа'!N228*$BE$2,"-")</f>
        <v>135.69230769230768</v>
      </c>
      <c r="O228" s="32" t="str">
        <f>IFERROR('σ и σw, МПа'!O228*$BE$2,"-")</f>
        <v>-</v>
      </c>
      <c r="P228" s="33" t="str">
        <f>IFERROR('σ и σw, МПа'!P228*$BE$2,"-")</f>
        <v>-</v>
      </c>
      <c r="Q228" s="31">
        <f>IFERROR('σ и σw, МПа'!D228*$BF$2,"-")</f>
        <v>271.38461538461542</v>
      </c>
      <c r="R228" s="32">
        <f>IFERROR('σ и σw, МПа'!E228*$BF$2,"-")</f>
        <v>263.76923076923077</v>
      </c>
      <c r="S228" s="32">
        <f>IFERROR('σ и σw, МПа'!F228*$BF$2,"-")</f>
        <v>251.30769230769232</v>
      </c>
      <c r="T228" s="32">
        <f>IFERROR('σ и σw, МПа'!G228*$BF$2,"-")</f>
        <v>238.84615384615384</v>
      </c>
      <c r="U228" s="32">
        <f>IFERROR('σ и σw, МПа'!H228*$BF$2,"-")</f>
        <v>227.07692307692307</v>
      </c>
      <c r="V228" s="32">
        <f>IFERROR('σ и σw, МПа'!I228*$BF$2,"-")</f>
        <v>214.61538461538461</v>
      </c>
      <c r="W228" s="32">
        <f>IFERROR('σ и σw, МПа'!J228*$BF$2,"-")</f>
        <v>202.15384615384616</v>
      </c>
      <c r="X228" s="32">
        <f>IFERROR('σ и σw, МПа'!K228*$BF$2,"-")</f>
        <v>189.69230769230771</v>
      </c>
      <c r="Y228" s="32">
        <f>IFERROR('σ и σw, МПа'!L228*$BF$2,"-")</f>
        <v>184.84615384615384</v>
      </c>
      <c r="Z228" s="32">
        <f>IFERROR('σ и σw, МПа'!M228*$BF$2,"-")</f>
        <v>184.84615384615384</v>
      </c>
      <c r="AA228" s="32">
        <f>IFERROR('σ и σw, МПа'!N228*$BF$2,"-")</f>
        <v>174.46153846153845</v>
      </c>
      <c r="AB228" s="32" t="str">
        <f>IFERROR('σ и σw, МПа'!O228*$BF$2,"-")</f>
        <v>-</v>
      </c>
      <c r="AC228" s="33" t="str">
        <f>IFERROR('σ и σw, МПа'!P228*$BF$2,"-")</f>
        <v>-</v>
      </c>
      <c r="AD228" s="31">
        <f>IFERROR('σ и σw, МПа'!Q228*$BG$2,"-")</f>
        <v>171.5</v>
      </c>
      <c r="AE228" s="32">
        <f>IFERROR('σ и σw, МПа'!R228*$BG$2,"-")</f>
        <v>169.39999999999998</v>
      </c>
      <c r="AF228" s="32">
        <f>IFERROR('σ и σw, МПа'!S228*$BG$2,"-")</f>
        <v>166.6</v>
      </c>
      <c r="AG228" s="32">
        <f>IFERROR('σ и σw, МПа'!T228*$BG$2,"-")</f>
        <v>163.1</v>
      </c>
      <c r="AH228" s="32">
        <f>IFERROR('σ и σw, МПа'!U228*$BG$2,"-")</f>
        <v>160.29999999999998</v>
      </c>
      <c r="AI228" s="32">
        <f>IFERROR('σ и σw, МПа'!V228*$BG$2,"-")</f>
        <v>157.5</v>
      </c>
      <c r="AJ228" s="32">
        <f>IFERROR('σ и σw, МПа'!W228*$BG$2,"-")</f>
        <v>154</v>
      </c>
      <c r="AK228" s="32">
        <f>IFERROR('σ и σw, МПа'!X228*$BG$2,"-")</f>
        <v>150.5</v>
      </c>
      <c r="AL228" s="32">
        <f>IFERROR('σ и σw, МПа'!Y228*$BG$2,"-")</f>
        <v>144.19999999999999</v>
      </c>
      <c r="AM228" s="32">
        <f>IFERROR('σ и σw, МПа'!Z228*$BG$2,"-")</f>
        <v>137.19999999999999</v>
      </c>
      <c r="AN228" s="32">
        <f>IFERROR('σ и σw, МПа'!AA228*$BG$2,"-")</f>
        <v>130.19999999999999</v>
      </c>
      <c r="AO228" s="32" t="str">
        <f>IFERROR('σ и σw, МПа'!AB228*$BG$2,"-")</f>
        <v>-</v>
      </c>
      <c r="AP228" s="33" t="str">
        <f>IFERROR('σ и σw, МПа'!AC228*$BG$2,"-")</f>
        <v>-</v>
      </c>
      <c r="AQ228" s="31">
        <f>IFERROR('σ и σw, МПа'!Q228*$BH$2,"-")</f>
        <v>269.5</v>
      </c>
      <c r="AR228" s="32">
        <f>IFERROR('σ и σw, МПа'!R228*$BH$2,"-")</f>
        <v>266.20000000000005</v>
      </c>
      <c r="AS228" s="32">
        <f>IFERROR('σ и σw, МПа'!S228*$BH$2,"-")</f>
        <v>261.8</v>
      </c>
      <c r="AT228" s="32">
        <f>IFERROR('σ и σw, МПа'!T228*$BH$2,"-")</f>
        <v>256.3</v>
      </c>
      <c r="AU228" s="32">
        <f>IFERROR('σ и σw, МПа'!U228*$BH$2,"-")</f>
        <v>251.90000000000003</v>
      </c>
      <c r="AV228" s="32">
        <f>IFERROR('σ и σw, МПа'!V228*$BH$2,"-")</f>
        <v>247.50000000000003</v>
      </c>
      <c r="AW228" s="32">
        <f>IFERROR('σ и σw, МПа'!W228*$BH$2,"-")</f>
        <v>242.00000000000003</v>
      </c>
      <c r="AX228" s="32">
        <f>IFERROR('σ и σw, МПа'!X228*$BH$2,"-")</f>
        <v>236.50000000000003</v>
      </c>
      <c r="AY228" s="32">
        <f>IFERROR('σ и σw, МПа'!Y228*$BH$2,"-")</f>
        <v>226.60000000000002</v>
      </c>
      <c r="AZ228" s="32">
        <f>IFERROR('σ и σw, МПа'!Z228*$BH$2,"-")</f>
        <v>215.60000000000002</v>
      </c>
      <c r="BA228" s="32">
        <f>IFERROR('σ и σw, МПа'!AA228*$BH$2,"-")</f>
        <v>204.60000000000002</v>
      </c>
      <c r="BB228" s="32" t="str">
        <f>IFERROR('σ и σw, МПа'!AB228*$BH$2,"-")</f>
        <v>-</v>
      </c>
      <c r="BC228" s="33" t="str">
        <f>IFERROR('σ и σw, МПа'!AC228*$BH$2,"-")</f>
        <v>-</v>
      </c>
    </row>
    <row r="229" spans="1:55" ht="25.5" x14ac:dyDescent="0.25">
      <c r="A229" s="10" t="str">
        <f>INDEX('Обработка исходного'!B:B,ROW($B$3)+4*(ROW($B229)-ROW($B$3)))</f>
        <v>Сталь легированная хромомолибденованадиевая</v>
      </c>
      <c r="B229" s="47" t="str">
        <f>INDEX('Обработка исходного'!D:D,ROW($B$3)+4*(ROW($B229)-ROW($B$3)))</f>
        <v>10Х2М1ФБ</v>
      </c>
      <c r="C229" s="27" t="str">
        <f>'Rp0,2, МПа'!C229</f>
        <v>Листы толщиной до 150 мм, КП195*</v>
      </c>
      <c r="D229" s="31">
        <f>IFERROR('σ и σw, МПа'!D229*$BE$2,"-")</f>
        <v>182</v>
      </c>
      <c r="E229" s="32">
        <f>IFERROR('σ и σw, МПа'!E229*$BE$2,"-")</f>
        <v>180.1333333333333</v>
      </c>
      <c r="F229" s="32">
        <f>IFERROR('σ и σw, МПа'!F229*$BE$2,"-")</f>
        <v>175.46666666666664</v>
      </c>
      <c r="G229" s="32">
        <f>IFERROR('σ и σw, МПа'!G229*$BE$2,"-")</f>
        <v>171.76923076923077</v>
      </c>
      <c r="H229" s="32">
        <f>IFERROR('σ и σw, МПа'!H229*$BE$2,"-")</f>
        <v>166.92307692307691</v>
      </c>
      <c r="I229" s="32">
        <f>IFERROR('σ и σw, МПа'!I229*$BE$2,"-")</f>
        <v>161.53846153846152</v>
      </c>
      <c r="J229" s="32">
        <f>IFERROR('σ и σw, МПа'!J229*$BE$2,"-")</f>
        <v>156.69230769230768</v>
      </c>
      <c r="K229" s="32">
        <f>IFERROR('σ и σw, МПа'!K229*$BE$2,"-")</f>
        <v>151.84615384615381</v>
      </c>
      <c r="L229" s="32">
        <f>IFERROR('σ и σw, МПа'!L229*$BE$2,"-")</f>
        <v>147</v>
      </c>
      <c r="M229" s="32">
        <f>IFERROR('σ и σw, МПа'!M229*$BE$2,"-")</f>
        <v>141.61538461538458</v>
      </c>
      <c r="N229" s="32">
        <f>IFERROR('σ и σw, МПа'!N229*$BE$2,"-")</f>
        <v>136.76923076923077</v>
      </c>
      <c r="O229" s="32" t="str">
        <f>IFERROR('σ и σw, МПа'!O229*$BE$2,"-")</f>
        <v>-</v>
      </c>
      <c r="P229" s="33" t="str">
        <f>IFERROR('σ и σw, МПа'!P229*$BE$2,"-")</f>
        <v>-</v>
      </c>
      <c r="Q229" s="31">
        <f>IFERROR('σ и σw, МПа'!D229*$BF$2,"-")</f>
        <v>234</v>
      </c>
      <c r="R229" s="32">
        <f>IFERROR('σ и σw, МПа'!E229*$BF$2,"-")</f>
        <v>231.6</v>
      </c>
      <c r="S229" s="32">
        <f>IFERROR('σ и σw, МПа'!F229*$BF$2,"-")</f>
        <v>225.6</v>
      </c>
      <c r="T229" s="32">
        <f>IFERROR('σ и σw, МПа'!G229*$BF$2,"-")</f>
        <v>220.84615384615384</v>
      </c>
      <c r="U229" s="32">
        <f>IFERROR('σ и σw, МПа'!H229*$BF$2,"-")</f>
        <v>214.61538461538461</v>
      </c>
      <c r="V229" s="32">
        <f>IFERROR('σ и σw, МПа'!I229*$BF$2,"-")</f>
        <v>207.69230769230771</v>
      </c>
      <c r="W229" s="32">
        <f>IFERROR('σ и σw, МПа'!J229*$BF$2,"-")</f>
        <v>201.46153846153845</v>
      </c>
      <c r="X229" s="32">
        <f>IFERROR('σ и σw, МПа'!K229*$BF$2,"-")</f>
        <v>195.23076923076923</v>
      </c>
      <c r="Y229" s="32">
        <f>IFERROR('σ и σw, МПа'!L229*$BF$2,"-")</f>
        <v>189</v>
      </c>
      <c r="Z229" s="32">
        <f>IFERROR('σ и σw, МПа'!M229*$BF$2,"-")</f>
        <v>182.07692307692307</v>
      </c>
      <c r="AA229" s="32">
        <f>IFERROR('σ и σw, МПа'!N229*$BF$2,"-")</f>
        <v>175.84615384615384</v>
      </c>
      <c r="AB229" s="32" t="str">
        <f>IFERROR('σ и σw, МПа'!O229*$BF$2,"-")</f>
        <v>-</v>
      </c>
      <c r="AC229" s="33" t="str">
        <f>IFERROR('σ и σw, МПа'!P229*$BF$2,"-")</f>
        <v>-</v>
      </c>
      <c r="AD229" s="31">
        <f>IFERROR('σ и σw, МПа'!Q229*$BG$2,"-")</f>
        <v>136.5</v>
      </c>
      <c r="AE229" s="32">
        <f>IFERROR('σ и σw, МПа'!R229*$BG$2,"-")</f>
        <v>135.1</v>
      </c>
      <c r="AF229" s="32">
        <f>IFERROR('σ и σw, МПа'!S229*$BG$2,"-")</f>
        <v>131.6</v>
      </c>
      <c r="AG229" s="32">
        <f>IFERROR('σ и σw, МПа'!T229*$BG$2,"-")</f>
        <v>131.6</v>
      </c>
      <c r="AH229" s="32">
        <f>IFERROR('σ и σw, МПа'!U229*$BG$2,"-")</f>
        <v>125.3</v>
      </c>
      <c r="AI229" s="32">
        <f>IFERROR('σ и σw, МПа'!V229*$BG$2,"-")</f>
        <v>125.3</v>
      </c>
      <c r="AJ229" s="32">
        <f>IFERROR('σ и σw, МПа'!W229*$BG$2,"-")</f>
        <v>118.99999999999999</v>
      </c>
      <c r="AK229" s="32">
        <f>IFERROR('σ и σw, МПа'!X229*$BG$2,"-")</f>
        <v>115.49999999999999</v>
      </c>
      <c r="AL229" s="32">
        <f>IFERROR('σ и σw, МПа'!Y229*$BG$2,"-")</f>
        <v>112.69999999999999</v>
      </c>
      <c r="AM229" s="32">
        <f>IFERROR('σ и σw, МПа'!Z229*$BG$2,"-")</f>
        <v>109.19999999999999</v>
      </c>
      <c r="AN229" s="32">
        <f>IFERROR('σ и σw, МПа'!AA229*$BG$2,"-")</f>
        <v>106.39999999999999</v>
      </c>
      <c r="AO229" s="32" t="str">
        <f>IFERROR('σ и σw, МПа'!AB229*$BG$2,"-")</f>
        <v>-</v>
      </c>
      <c r="AP229" s="33" t="str">
        <f>IFERROR('σ и σw, МПа'!AC229*$BG$2,"-")</f>
        <v>-</v>
      </c>
      <c r="AQ229" s="31">
        <f>IFERROR('σ и σw, МПа'!Q229*$BH$2,"-")</f>
        <v>214.50000000000003</v>
      </c>
      <c r="AR229" s="32">
        <f>IFERROR('σ и σw, МПа'!R229*$BH$2,"-")</f>
        <v>212.3</v>
      </c>
      <c r="AS229" s="32">
        <f>IFERROR('σ и σw, МПа'!S229*$BH$2,"-")</f>
        <v>206.8</v>
      </c>
      <c r="AT229" s="32">
        <f>IFERROR('σ и σw, МПа'!T229*$BH$2,"-")</f>
        <v>206.8</v>
      </c>
      <c r="AU229" s="32">
        <f>IFERROR('σ и σw, МПа'!U229*$BH$2,"-")</f>
        <v>196.9</v>
      </c>
      <c r="AV229" s="32">
        <f>IFERROR('σ и σw, МПа'!V229*$BH$2,"-")</f>
        <v>196.9</v>
      </c>
      <c r="AW229" s="32">
        <f>IFERROR('σ и σw, МПа'!W229*$BH$2,"-")</f>
        <v>187.00000000000003</v>
      </c>
      <c r="AX229" s="32">
        <f>IFERROR('σ и σw, МПа'!X229*$BH$2,"-")</f>
        <v>181.50000000000003</v>
      </c>
      <c r="AY229" s="32">
        <f>IFERROR('σ и σw, МПа'!Y229*$BH$2,"-")</f>
        <v>177.10000000000002</v>
      </c>
      <c r="AZ229" s="32">
        <f>IFERROR('σ и σw, МПа'!Z229*$BH$2,"-")</f>
        <v>171.60000000000002</v>
      </c>
      <c r="BA229" s="32">
        <f>IFERROR('σ и σw, МПа'!AA229*$BH$2,"-")</f>
        <v>167.20000000000002</v>
      </c>
      <c r="BB229" s="32" t="str">
        <f>IFERROR('σ и σw, МПа'!AB229*$BH$2,"-")</f>
        <v>-</v>
      </c>
      <c r="BC229" s="33" t="str">
        <f>IFERROR('σ и σw, МПа'!AC229*$BH$2,"-")</f>
        <v>-</v>
      </c>
    </row>
    <row r="230" spans="1:55" ht="25.5" x14ac:dyDescent="0.25">
      <c r="A230" s="10" t="str">
        <f>INDEX('Обработка исходного'!B:B,ROW($B$3)+4*(ROW($B230)-ROW($B$3)))</f>
        <v>Сталь легированная хромомолибденованадиевая</v>
      </c>
      <c r="B230" s="47" t="str">
        <f>INDEX('Обработка исходного'!D:D,ROW($B$3)+4*(ROW($B230)-ROW($B$3)))</f>
        <v>10Х2М1ФБ</v>
      </c>
      <c r="C230" s="27" t="str">
        <f>'Rp0,2, МПа'!C230</f>
        <v>Листы толщиной до 150 мм, КП245*</v>
      </c>
      <c r="D230" s="31">
        <f>IFERROR('σ и σw, МПа'!D230*$BE$2,"-")</f>
        <v>211.07692307692307</v>
      </c>
      <c r="E230" s="32">
        <f>IFERROR('σ и σw, МПа'!E230*$BE$2,"-")</f>
        <v>207.30769230769229</v>
      </c>
      <c r="F230" s="32">
        <f>IFERROR('σ и σw, МПа'!F230*$BE$2,"-")</f>
        <v>202.46153846153845</v>
      </c>
      <c r="G230" s="32">
        <f>IFERROR('σ и σw, МПа'!G230*$BE$2,"-")</f>
        <v>196</v>
      </c>
      <c r="H230" s="32">
        <f>IFERROR('σ и σw, МПа'!H230*$BE$2,"-")</f>
        <v>190.07692307692307</v>
      </c>
      <c r="I230" s="32">
        <f>IFERROR('σ и σw, МПа'!I230*$BE$2,"-")</f>
        <v>184.15384615384616</v>
      </c>
      <c r="J230" s="32">
        <f>IFERROR('σ и σw, МПа'!J230*$BE$2,"-")</f>
        <v>178.23076923076923</v>
      </c>
      <c r="K230" s="32">
        <f>IFERROR('σ и σw, МПа'!K230*$BE$2,"-")</f>
        <v>172.30769230769229</v>
      </c>
      <c r="L230" s="32">
        <f>IFERROR('σ и σw, МПа'!L230*$BE$2,"-")</f>
        <v>166.38461538461536</v>
      </c>
      <c r="M230" s="32">
        <f>IFERROR('σ и σw, МПа'!M230*$BE$2,"-")</f>
        <v>160.46153846153845</v>
      </c>
      <c r="N230" s="32">
        <f>IFERROR('σ и σw, МПа'!N230*$BE$2,"-")</f>
        <v>158.30769230769229</v>
      </c>
      <c r="O230" s="32" t="str">
        <f>IFERROR('σ и σw, МПа'!O230*$BE$2,"-")</f>
        <v>-</v>
      </c>
      <c r="P230" s="33" t="str">
        <f>IFERROR('σ и σw, МПа'!P230*$BE$2,"-")</f>
        <v>-</v>
      </c>
      <c r="Q230" s="31">
        <f>IFERROR('σ и σw, МПа'!D230*$BF$2,"-")</f>
        <v>271.38461538461542</v>
      </c>
      <c r="R230" s="32">
        <f>IFERROR('σ и σw, МПа'!E230*$BF$2,"-")</f>
        <v>266.53846153846155</v>
      </c>
      <c r="S230" s="32">
        <f>IFERROR('σ и σw, МПа'!F230*$BF$2,"-")</f>
        <v>260.30769230769232</v>
      </c>
      <c r="T230" s="32">
        <f>IFERROR('σ и σw, МПа'!G230*$BF$2,"-")</f>
        <v>252</v>
      </c>
      <c r="U230" s="32">
        <f>IFERROR('σ и σw, МПа'!H230*$BF$2,"-")</f>
        <v>244.38461538461539</v>
      </c>
      <c r="V230" s="32">
        <f>IFERROR('σ и σw, МПа'!I230*$BF$2,"-")</f>
        <v>236.7692307692308</v>
      </c>
      <c r="W230" s="32">
        <f>IFERROR('σ и σw, МПа'!J230*$BF$2,"-")</f>
        <v>229.15384615384616</v>
      </c>
      <c r="X230" s="32">
        <f>IFERROR('σ и σw, МПа'!K230*$BF$2,"-")</f>
        <v>221.53846153846152</v>
      </c>
      <c r="Y230" s="32">
        <f>IFERROR('σ и σw, МПа'!L230*$BF$2,"-")</f>
        <v>213.92307692307691</v>
      </c>
      <c r="Z230" s="32">
        <f>IFERROR('σ и σw, МПа'!M230*$BF$2,"-")</f>
        <v>206.30769230769232</v>
      </c>
      <c r="AA230" s="32">
        <f>IFERROR('σ и σw, МПа'!N230*$BF$2,"-")</f>
        <v>203.53846153846152</v>
      </c>
      <c r="AB230" s="32" t="str">
        <f>IFERROR('σ и σw, МПа'!O230*$BF$2,"-")</f>
        <v>-</v>
      </c>
      <c r="AC230" s="33" t="str">
        <f>IFERROR('σ и σw, МПа'!P230*$BF$2,"-")</f>
        <v>-</v>
      </c>
      <c r="AD230" s="31">
        <f>IFERROR('σ и σw, МПа'!Q230*$BG$2,"-")</f>
        <v>171.5</v>
      </c>
      <c r="AE230" s="32">
        <f>IFERROR('σ и σw, МПа'!R230*$BG$2,"-")</f>
        <v>170.79999999999998</v>
      </c>
      <c r="AF230" s="32">
        <f>IFERROR('σ и σw, МПа'!S230*$BG$2,"-")</f>
        <v>168.7</v>
      </c>
      <c r="AG230" s="32">
        <f>IFERROR('σ и σw, МПа'!T230*$BG$2,"-")</f>
        <v>166.6</v>
      </c>
      <c r="AH230" s="32">
        <f>IFERROR('σ и σw, МПа'!U230*$BG$2,"-")</f>
        <v>164.5</v>
      </c>
      <c r="AI230" s="32">
        <f>IFERROR('σ и σw, МПа'!V230*$BG$2,"-")</f>
        <v>161.69999999999999</v>
      </c>
      <c r="AJ230" s="32">
        <f>IFERROR('σ и σw, МПа'!W230*$BG$2,"-")</f>
        <v>159.6</v>
      </c>
      <c r="AK230" s="32">
        <f>IFERROR('σ и σw, МПа'!X230*$BG$2,"-")</f>
        <v>157.5</v>
      </c>
      <c r="AL230" s="32">
        <f>IFERROR('σ и σw, МПа'!Y230*$BG$2,"-")</f>
        <v>155.39999999999998</v>
      </c>
      <c r="AM230" s="32">
        <f>IFERROR('σ и σw, МПа'!Z230*$BG$2,"-")</f>
        <v>152.6</v>
      </c>
      <c r="AN230" s="32">
        <f>IFERROR('σ и σw, МПа'!AA230*$BG$2,"-")</f>
        <v>145.6</v>
      </c>
      <c r="AO230" s="32" t="str">
        <f>IFERROR('σ и σw, МПа'!AB230*$BG$2,"-")</f>
        <v>-</v>
      </c>
      <c r="AP230" s="33" t="str">
        <f>IFERROR('σ и σw, МПа'!AC230*$BG$2,"-")</f>
        <v>-</v>
      </c>
      <c r="AQ230" s="31">
        <f>IFERROR('σ и σw, МПа'!Q230*$BH$2,"-")</f>
        <v>269.5</v>
      </c>
      <c r="AR230" s="32">
        <f>IFERROR('σ и σw, МПа'!R230*$BH$2,"-")</f>
        <v>268.40000000000003</v>
      </c>
      <c r="AS230" s="32">
        <f>IFERROR('σ и σw, МПа'!S230*$BH$2,"-")</f>
        <v>265.10000000000002</v>
      </c>
      <c r="AT230" s="32">
        <f>IFERROR('σ и σw, МПа'!T230*$BH$2,"-")</f>
        <v>261.8</v>
      </c>
      <c r="AU230" s="32">
        <f>IFERROR('σ и σw, МПа'!U230*$BH$2,"-")</f>
        <v>258.5</v>
      </c>
      <c r="AV230" s="32">
        <f>IFERROR('σ и σw, МПа'!V230*$BH$2,"-")</f>
        <v>254.10000000000002</v>
      </c>
      <c r="AW230" s="32">
        <f>IFERROR('σ и σw, МПа'!W230*$BH$2,"-")</f>
        <v>250.8</v>
      </c>
      <c r="AX230" s="32">
        <f>IFERROR('σ и σw, МПа'!X230*$BH$2,"-")</f>
        <v>247.50000000000003</v>
      </c>
      <c r="AY230" s="32">
        <f>IFERROR('σ и σw, МПа'!Y230*$BH$2,"-")</f>
        <v>244.20000000000002</v>
      </c>
      <c r="AZ230" s="32">
        <f>IFERROR('σ и σw, МПа'!Z230*$BH$2,"-")</f>
        <v>239.8</v>
      </c>
      <c r="BA230" s="32">
        <f>IFERROR('σ и σw, МПа'!AA230*$BH$2,"-")</f>
        <v>228.8</v>
      </c>
      <c r="BB230" s="32" t="str">
        <f>IFERROR('σ и σw, МПа'!AB230*$BH$2,"-")</f>
        <v>-</v>
      </c>
      <c r="BC230" s="33" t="str">
        <f>IFERROR('σ и σw, МПа'!AC230*$BH$2,"-")</f>
        <v>-</v>
      </c>
    </row>
    <row r="231" spans="1:55" ht="25.5" x14ac:dyDescent="0.25">
      <c r="A231" s="10" t="str">
        <f>INDEX('Обработка исходного'!B:B,ROW($B$3)+4*(ROW($B231)-ROW($B$3)))</f>
        <v>Сталь легированная хромомолибденованадиевая</v>
      </c>
      <c r="B231" s="47" t="str">
        <f>INDEX('Обработка исходного'!D:D,ROW($B$3)+4*(ROW($B231)-ROW($B$3)))</f>
        <v>15Х2НМФА</v>
      </c>
      <c r="C231" s="27" t="str">
        <f>'Rp0,2, МПа'!C231</f>
        <v>Поковки, листы, штамповки диаметром или толщиной от 400 до 650 мм, КП395**</v>
      </c>
      <c r="D231" s="31">
        <f>IFERROR('σ и σw, МПа'!D231*$BE$2,"-")</f>
        <v>295.61538461538458</v>
      </c>
      <c r="E231" s="32">
        <f>IFERROR('σ и σw, МПа'!E231*$BE$2,"-")</f>
        <v>290.23076923076917</v>
      </c>
      <c r="F231" s="32">
        <f>IFERROR('σ и σw, МПа'!F231*$BE$2,"-")</f>
        <v>284.84615384615381</v>
      </c>
      <c r="G231" s="32">
        <f>IFERROR('σ и σw, МПа'!G231*$BE$2,"-")</f>
        <v>279.46153846153845</v>
      </c>
      <c r="H231" s="32">
        <f>IFERROR('σ и σw, МПа'!H231*$BE$2,"-")</f>
        <v>274.61538461538458</v>
      </c>
      <c r="I231" s="32">
        <f>IFERROR('σ и σw, МПа'!I231*$BE$2,"-")</f>
        <v>269.23076923076917</v>
      </c>
      <c r="J231" s="32">
        <f>IFERROR('σ и σw, МПа'!J231*$BE$2,"-")</f>
        <v>269.23076923076917</v>
      </c>
      <c r="K231" s="32">
        <f>IFERROR('σ и σw, МПа'!K231*$BE$2,"-")</f>
        <v>264.38461538461536</v>
      </c>
      <c r="L231" s="32" t="str">
        <f>IFERROR('σ и σw, МПа'!L231*$BE$2,"-")</f>
        <v>-</v>
      </c>
      <c r="M231" s="32" t="str">
        <f>IFERROR('σ и σw, МПа'!M231*$BE$2,"-")</f>
        <v>-</v>
      </c>
      <c r="N231" s="32" t="str">
        <f>IFERROR('σ и σw, МПа'!N231*$BE$2,"-")</f>
        <v>-</v>
      </c>
      <c r="O231" s="32" t="str">
        <f>IFERROR('σ и σw, МПа'!O231*$BE$2,"-")</f>
        <v>-</v>
      </c>
      <c r="P231" s="33" t="str">
        <f>IFERROR('σ и σw, МПа'!P231*$BE$2,"-")</f>
        <v>-</v>
      </c>
      <c r="Q231" s="31">
        <f>IFERROR('σ и σw, МПа'!D231*$BF$2,"-")</f>
        <v>380.07692307692309</v>
      </c>
      <c r="R231" s="32">
        <f>IFERROR('σ и σw, МПа'!E231*$BF$2,"-")</f>
        <v>373.15384615384613</v>
      </c>
      <c r="S231" s="32">
        <f>IFERROR('σ и σw, МПа'!F231*$BF$2,"-")</f>
        <v>366.23076923076923</v>
      </c>
      <c r="T231" s="32">
        <f>IFERROR('σ и σw, МПа'!G231*$BF$2,"-")</f>
        <v>359.30769230769232</v>
      </c>
      <c r="U231" s="32">
        <f>IFERROR('σ и σw, МПа'!H231*$BF$2,"-")</f>
        <v>353.07692307692309</v>
      </c>
      <c r="V231" s="32">
        <f>IFERROR('σ и σw, МПа'!I231*$BF$2,"-")</f>
        <v>346.15384615384613</v>
      </c>
      <c r="W231" s="32">
        <f>IFERROR('σ и σw, МПа'!J231*$BF$2,"-")</f>
        <v>346.15384615384613</v>
      </c>
      <c r="X231" s="32">
        <f>IFERROR('σ и σw, МПа'!K231*$BF$2,"-")</f>
        <v>339.92307692307691</v>
      </c>
      <c r="Y231" s="32" t="str">
        <f>IFERROR('σ и σw, МПа'!L231*$BF$2,"-")</f>
        <v>-</v>
      </c>
      <c r="Z231" s="32" t="str">
        <f>IFERROR('σ и σw, МПа'!M231*$BF$2,"-")</f>
        <v>-</v>
      </c>
      <c r="AA231" s="32" t="str">
        <f>IFERROR('σ и σw, МПа'!N231*$BF$2,"-")</f>
        <v>-</v>
      </c>
      <c r="AB231" s="32" t="str">
        <f>IFERROR('σ и σw, МПа'!O231*$BF$2,"-")</f>
        <v>-</v>
      </c>
      <c r="AC231" s="33" t="str">
        <f>IFERROR('σ и σw, МПа'!P231*$BF$2,"-")</f>
        <v>-</v>
      </c>
      <c r="AD231" s="31">
        <f>IFERROR('σ и σw, МПа'!Q231*$BG$2,"-")</f>
        <v>308.7</v>
      </c>
      <c r="AE231" s="32">
        <f>IFERROR('σ и σw, МПа'!R231*$BG$2,"-")</f>
        <v>301.7</v>
      </c>
      <c r="AF231" s="32">
        <f>IFERROR('σ и σw, МПа'!S231*$BG$2,"-")</f>
        <v>294.7</v>
      </c>
      <c r="AG231" s="32">
        <f>IFERROR('σ и σw, МПа'!T231*$BG$2,"-")</f>
        <v>288.39999999999998</v>
      </c>
      <c r="AH231" s="32">
        <f>IFERROR('σ и σw, МПа'!U231*$BG$2,"-")</f>
        <v>281.39999999999998</v>
      </c>
      <c r="AI231" s="32">
        <f>IFERROR('σ и σw, МПа'!V231*$BG$2,"-")</f>
        <v>281.39999999999998</v>
      </c>
      <c r="AJ231" s="32">
        <f>IFERROR('σ и σw, МПа'!W231*$BG$2,"-")</f>
        <v>281.39999999999998</v>
      </c>
      <c r="AK231" s="32">
        <f>IFERROR('σ и σw, МПа'!X231*$BG$2,"-")</f>
        <v>276.5</v>
      </c>
      <c r="AL231" s="32" t="str">
        <f>IFERROR('σ и σw, МПа'!Y231*$BG$2,"-")</f>
        <v>-</v>
      </c>
      <c r="AM231" s="32" t="str">
        <f>IFERROR('σ и σw, МПа'!Z231*$BG$2,"-")</f>
        <v>-</v>
      </c>
      <c r="AN231" s="32" t="str">
        <f>IFERROR('σ и σw, МПа'!AA231*$BG$2,"-")</f>
        <v>-</v>
      </c>
      <c r="AO231" s="32" t="str">
        <f>IFERROR('σ и σw, МПа'!AB231*$BG$2,"-")</f>
        <v>-</v>
      </c>
      <c r="AP231" s="33" t="str">
        <f>IFERROR('σ и σw, МПа'!AC231*$BG$2,"-")</f>
        <v>-</v>
      </c>
      <c r="AQ231" s="31">
        <f>IFERROR('σ и σw, МПа'!Q231*$BH$2,"-")</f>
        <v>485.1</v>
      </c>
      <c r="AR231" s="32">
        <f>IFERROR('σ и σw, МПа'!R231*$BH$2,"-")</f>
        <v>474.1</v>
      </c>
      <c r="AS231" s="32">
        <f>IFERROR('σ и σw, МПа'!S231*$BH$2,"-")</f>
        <v>463.1</v>
      </c>
      <c r="AT231" s="32">
        <f>IFERROR('σ и σw, МПа'!T231*$BH$2,"-")</f>
        <v>453.20000000000005</v>
      </c>
      <c r="AU231" s="32">
        <f>IFERROR('σ и σw, МПа'!U231*$BH$2,"-")</f>
        <v>442.20000000000005</v>
      </c>
      <c r="AV231" s="32">
        <f>IFERROR('σ и σw, МПа'!V231*$BH$2,"-")</f>
        <v>442.20000000000005</v>
      </c>
      <c r="AW231" s="32">
        <f>IFERROR('σ и σw, МПа'!W231*$BH$2,"-")</f>
        <v>442.20000000000005</v>
      </c>
      <c r="AX231" s="32">
        <f>IFERROR('σ и σw, МПа'!X231*$BH$2,"-")</f>
        <v>434.50000000000006</v>
      </c>
      <c r="AY231" s="32" t="str">
        <f>IFERROR('σ и σw, МПа'!Y231*$BH$2,"-")</f>
        <v>-</v>
      </c>
      <c r="AZ231" s="32" t="str">
        <f>IFERROR('σ и σw, МПа'!Z231*$BH$2,"-")</f>
        <v>-</v>
      </c>
      <c r="BA231" s="32" t="str">
        <f>IFERROR('σ и σw, МПа'!AA231*$BH$2,"-")</f>
        <v>-</v>
      </c>
      <c r="BB231" s="32" t="str">
        <f>IFERROR('σ и σw, МПа'!AB231*$BH$2,"-")</f>
        <v>-</v>
      </c>
      <c r="BC231" s="33" t="str">
        <f>IFERROR('σ и σw, МПа'!AC231*$BH$2,"-")</f>
        <v>-</v>
      </c>
    </row>
    <row r="232" spans="1:55" ht="25.5" x14ac:dyDescent="0.25">
      <c r="A232" s="10" t="str">
        <f>INDEX('Обработка исходного'!B:B,ROW($B$3)+4*(ROW($B232)-ROW($B$3)))</f>
        <v>Сталь легированная хромомолибденованадиевая</v>
      </c>
      <c r="B232" s="47" t="str">
        <f>INDEX('Обработка исходного'!D:D,ROW($B$3)+4*(ROW($B232)-ROW($B$3)))</f>
        <v>15Х2НМФА</v>
      </c>
      <c r="C232" s="27" t="str">
        <f>'Rp0,2, МПа'!C232</f>
        <v>Поковки, листы, штамповки диаметром или толщиной от 160 до 400 мм, КП490*</v>
      </c>
      <c r="D232" s="31">
        <f>IFERROR('σ и σw, МПа'!D232*$BE$2,"-")</f>
        <v>327.38461538461536</v>
      </c>
      <c r="E232" s="32">
        <f>IFERROR('σ и σw, МПа'!E232*$BE$2,"-")</f>
        <v>319.30769230769226</v>
      </c>
      <c r="F232" s="32">
        <f>IFERROR('σ и σw, МПа'!F232*$BE$2,"-")</f>
        <v>316.61538461538458</v>
      </c>
      <c r="G232" s="32">
        <f>IFERROR('σ и σw, МПа'!G232*$BE$2,"-")</f>
        <v>311.23076923076917</v>
      </c>
      <c r="H232" s="32">
        <f>IFERROR('σ и σw, МПа'!H232*$BE$2,"-")</f>
        <v>305.84615384615381</v>
      </c>
      <c r="I232" s="32">
        <f>IFERROR('σ и σw, МПа'!I232*$BE$2,"-")</f>
        <v>301</v>
      </c>
      <c r="J232" s="32">
        <f>IFERROR('σ и σw, МПа'!J232*$BE$2,"-")</f>
        <v>295.61538461538458</v>
      </c>
      <c r="K232" s="32">
        <f>IFERROR('σ и σw, МПа'!K232*$BE$2,"-")</f>
        <v>290.23076923076917</v>
      </c>
      <c r="L232" s="32" t="str">
        <f>IFERROR('σ и σw, МПа'!L232*$BE$2,"-")</f>
        <v>-</v>
      </c>
      <c r="M232" s="32" t="str">
        <f>IFERROR('σ и σw, МПа'!M232*$BE$2,"-")</f>
        <v>-</v>
      </c>
      <c r="N232" s="32" t="str">
        <f>IFERROR('σ и σw, МПа'!N232*$BE$2,"-")</f>
        <v>-</v>
      </c>
      <c r="O232" s="32" t="str">
        <f>IFERROR('σ и σw, МПа'!O232*$BE$2,"-")</f>
        <v>-</v>
      </c>
      <c r="P232" s="33" t="str">
        <f>IFERROR('σ и σw, МПа'!P232*$BE$2,"-")</f>
        <v>-</v>
      </c>
      <c r="Q232" s="31">
        <f>IFERROR('σ и σw, МПа'!D232*$BF$2,"-")</f>
        <v>420.92307692307691</v>
      </c>
      <c r="R232" s="32">
        <f>IFERROR('σ и σw, МПа'!E232*$BF$2,"-")</f>
        <v>410.53846153846155</v>
      </c>
      <c r="S232" s="32">
        <f>IFERROR('σ и σw, МПа'!F232*$BF$2,"-")</f>
        <v>407.07692307692304</v>
      </c>
      <c r="T232" s="32">
        <f>IFERROR('σ и σw, МПа'!G232*$BF$2,"-")</f>
        <v>400.15384615384613</v>
      </c>
      <c r="U232" s="32">
        <f>IFERROR('σ и σw, МПа'!H232*$BF$2,"-")</f>
        <v>393.23076923076923</v>
      </c>
      <c r="V232" s="32">
        <f>IFERROR('σ и σw, МПа'!I232*$BF$2,"-")</f>
        <v>387</v>
      </c>
      <c r="W232" s="32">
        <f>IFERROR('σ и σw, МПа'!J232*$BF$2,"-")</f>
        <v>380.07692307692309</v>
      </c>
      <c r="X232" s="32">
        <f>IFERROR('σ и σw, МПа'!K232*$BF$2,"-")</f>
        <v>373.15384615384613</v>
      </c>
      <c r="Y232" s="32" t="str">
        <f>IFERROR('σ и σw, МПа'!L232*$BF$2,"-")</f>
        <v>-</v>
      </c>
      <c r="Z232" s="32" t="str">
        <f>IFERROR('σ и σw, МПа'!M232*$BF$2,"-")</f>
        <v>-</v>
      </c>
      <c r="AA232" s="32" t="str">
        <f>IFERROR('σ и σw, МПа'!N232*$BF$2,"-")</f>
        <v>-</v>
      </c>
      <c r="AB232" s="32" t="str">
        <f>IFERROR('σ и σw, МПа'!O232*$BF$2,"-")</f>
        <v>-</v>
      </c>
      <c r="AC232" s="33" t="str">
        <f>IFERROR('σ и σw, МПа'!P232*$BF$2,"-")</f>
        <v>-</v>
      </c>
      <c r="AD232" s="31">
        <f>IFERROR('σ и σw, МПа'!Q232*$BG$2,"-")</f>
        <v>343</v>
      </c>
      <c r="AE232" s="32">
        <f>IFERROR('σ и σw, МПа'!R232*$BG$2,"-")</f>
        <v>336</v>
      </c>
      <c r="AF232" s="32">
        <f>IFERROR('σ и σw, МПа'!S232*$BG$2,"-")</f>
        <v>329</v>
      </c>
      <c r="AG232" s="32">
        <f>IFERROR('σ и σw, МПа'!T232*$BG$2,"-")</f>
        <v>322.7</v>
      </c>
      <c r="AH232" s="32">
        <f>IFERROR('σ и σw, МПа'!U232*$BG$2,"-")</f>
        <v>315.7</v>
      </c>
      <c r="AI232" s="32">
        <f>IFERROR('σ и σw, МПа'!V232*$BG$2,"-")</f>
        <v>315.7</v>
      </c>
      <c r="AJ232" s="32">
        <f>IFERROR('σ и σw, МПа'!W232*$BG$2,"-")</f>
        <v>315.7</v>
      </c>
      <c r="AK232" s="32">
        <f>IFERROR('σ и σw, МПа'!X232*$BG$2,"-")</f>
        <v>308.7</v>
      </c>
      <c r="AL232" s="32" t="str">
        <f>IFERROR('σ и σw, МПа'!Y232*$BG$2,"-")</f>
        <v>-</v>
      </c>
      <c r="AM232" s="32" t="str">
        <f>IFERROR('σ и σw, МПа'!Z232*$BG$2,"-")</f>
        <v>-</v>
      </c>
      <c r="AN232" s="32" t="str">
        <f>IFERROR('σ и σw, МПа'!AA232*$BG$2,"-")</f>
        <v>-</v>
      </c>
      <c r="AO232" s="32" t="str">
        <f>IFERROR('σ и σw, МПа'!AB232*$BG$2,"-")</f>
        <v>-</v>
      </c>
      <c r="AP232" s="33" t="str">
        <f>IFERROR('σ и σw, МПа'!AC232*$BG$2,"-")</f>
        <v>-</v>
      </c>
      <c r="AQ232" s="31">
        <f>IFERROR('σ и σw, МПа'!Q232*$BH$2,"-")</f>
        <v>539</v>
      </c>
      <c r="AR232" s="32">
        <f>IFERROR('σ и σw, МПа'!R232*$BH$2,"-")</f>
        <v>528</v>
      </c>
      <c r="AS232" s="32">
        <f>IFERROR('σ и σw, МПа'!S232*$BH$2,"-")</f>
        <v>517</v>
      </c>
      <c r="AT232" s="32">
        <f>IFERROR('σ и σw, МПа'!T232*$BH$2,"-")</f>
        <v>507.1</v>
      </c>
      <c r="AU232" s="32">
        <f>IFERROR('σ и σw, МПа'!U232*$BH$2,"-")</f>
        <v>496.1</v>
      </c>
      <c r="AV232" s="32">
        <f>IFERROR('σ и σw, МПа'!V232*$BH$2,"-")</f>
        <v>496.1</v>
      </c>
      <c r="AW232" s="32">
        <f>IFERROR('σ и σw, МПа'!W232*$BH$2,"-")</f>
        <v>496.1</v>
      </c>
      <c r="AX232" s="32">
        <f>IFERROR('σ и σw, МПа'!X232*$BH$2,"-")</f>
        <v>485.1</v>
      </c>
      <c r="AY232" s="32" t="str">
        <f>IFERROR('σ и σw, МПа'!Y232*$BH$2,"-")</f>
        <v>-</v>
      </c>
      <c r="AZ232" s="32" t="str">
        <f>IFERROR('σ и σw, МПа'!Z232*$BH$2,"-")</f>
        <v>-</v>
      </c>
      <c r="BA232" s="32" t="str">
        <f>IFERROR('σ и σw, МПа'!AA232*$BH$2,"-")</f>
        <v>-</v>
      </c>
      <c r="BB232" s="32" t="str">
        <f>IFERROR('σ и σw, МПа'!AB232*$BH$2,"-")</f>
        <v>-</v>
      </c>
      <c r="BC232" s="33" t="str">
        <f>IFERROR('σ и σw, МПа'!AC232*$BH$2,"-")</f>
        <v>-</v>
      </c>
    </row>
    <row r="233" spans="1:55" ht="25.5" x14ac:dyDescent="0.25">
      <c r="A233" s="10" t="str">
        <f>INDEX('Обработка исходного'!B:B,ROW($B$3)+4*(ROW($B233)-ROW($B$3)))</f>
        <v>Сталь легированная хромомолибденованадиевая</v>
      </c>
      <c r="B233" s="47" t="str">
        <f>INDEX('Обработка исходного'!D:D,ROW($B$3)+4*(ROW($B233)-ROW($B$3)))</f>
        <v>15Х2НМФА</v>
      </c>
      <c r="C233" s="27" t="str">
        <f>'Rp0,2, МПа'!C233</f>
        <v>Поковки, листы штамповки диаметром или толщиной от 400 до 650 мм, КП295*</v>
      </c>
      <c r="D233" s="31">
        <f>IFERROR('σ и σw, МПа'!D233*$BE$2,"-")</f>
        <v>237.46153846153845</v>
      </c>
      <c r="E233" s="32">
        <f>IFERROR('σ и σw, МПа'!E233*$BE$2,"-")</f>
        <v>232.61538461538461</v>
      </c>
      <c r="F233" s="32">
        <f>IFERROR('σ и σw, МПа'!F233*$BE$2,"-")</f>
        <v>227.2307692307692</v>
      </c>
      <c r="G233" s="32">
        <f>IFERROR('σ и σw, МПа'!G233*$BE$2,"-")</f>
        <v>221.84615384615381</v>
      </c>
      <c r="H233" s="32">
        <f>IFERROR('σ и σw, МПа'!H233*$BE$2,"-")</f>
        <v>216.46153846153845</v>
      </c>
      <c r="I233" s="32">
        <f>IFERROR('σ и σw, МПа'!I233*$BE$2,"-")</f>
        <v>216.46153846153845</v>
      </c>
      <c r="J233" s="32">
        <f>IFERROR('σ и σw, МПа'!J233*$BE$2,"-")</f>
        <v>216.46153846153845</v>
      </c>
      <c r="K233" s="32">
        <f>IFERROR('σ и σw, МПа'!K233*$BE$2,"-")</f>
        <v>211.07692307692307</v>
      </c>
      <c r="L233" s="32" t="str">
        <f>IFERROR('σ и σw, МПа'!L233*$BE$2,"-")</f>
        <v>-</v>
      </c>
      <c r="M233" s="32" t="str">
        <f>IFERROR('σ и σw, МПа'!M233*$BE$2,"-")</f>
        <v>-</v>
      </c>
      <c r="N233" s="32" t="str">
        <f>IFERROR('σ и σw, МПа'!N233*$BE$2,"-")</f>
        <v>-</v>
      </c>
      <c r="O233" s="32" t="str">
        <f>IFERROR('σ и σw, МПа'!O233*$BE$2,"-")</f>
        <v>-</v>
      </c>
      <c r="P233" s="33" t="str">
        <f>IFERROR('σ и σw, МПа'!P233*$BE$2,"-")</f>
        <v>-</v>
      </c>
      <c r="Q233" s="31">
        <f>IFERROR('σ и σw, МПа'!D233*$BF$2,"-")</f>
        <v>305.30769230769232</v>
      </c>
      <c r="R233" s="32">
        <f>IFERROR('σ и σw, МПа'!E233*$BF$2,"-")</f>
        <v>299.07692307692309</v>
      </c>
      <c r="S233" s="32">
        <f>IFERROR('σ и σw, МПа'!F233*$BF$2,"-")</f>
        <v>292.15384615384613</v>
      </c>
      <c r="T233" s="32">
        <f>IFERROR('σ и σw, МПа'!G233*$BF$2,"-")</f>
        <v>285.23076923076923</v>
      </c>
      <c r="U233" s="32">
        <f>IFERROR('σ и σw, МПа'!H233*$BF$2,"-")</f>
        <v>278.30769230769232</v>
      </c>
      <c r="V233" s="32">
        <f>IFERROR('σ и σw, МПа'!I233*$BF$2,"-")</f>
        <v>278.30769230769232</v>
      </c>
      <c r="W233" s="32">
        <f>IFERROR('σ и σw, МПа'!J233*$BF$2,"-")</f>
        <v>278.30769230769232</v>
      </c>
      <c r="X233" s="32">
        <f>IFERROR('σ и σw, МПа'!K233*$BF$2,"-")</f>
        <v>271.38461538461542</v>
      </c>
      <c r="Y233" s="32" t="str">
        <f>IFERROR('σ и σw, МПа'!L233*$BF$2,"-")</f>
        <v>-</v>
      </c>
      <c r="Z233" s="32" t="str">
        <f>IFERROR('σ и σw, МПа'!M233*$BF$2,"-")</f>
        <v>-</v>
      </c>
      <c r="AA233" s="32" t="str">
        <f>IFERROR('σ и σw, МПа'!N233*$BF$2,"-")</f>
        <v>-</v>
      </c>
      <c r="AB233" s="32" t="str">
        <f>IFERROR('σ и σw, МПа'!O233*$BF$2,"-")</f>
        <v>-</v>
      </c>
      <c r="AC233" s="33" t="str">
        <f>IFERROR('σ и σw, МПа'!P233*$BF$2,"-")</f>
        <v>-</v>
      </c>
      <c r="AD233" s="31">
        <f>IFERROR('σ и σw, МПа'!Q233*$BG$2,"-")</f>
        <v>274.39999999999998</v>
      </c>
      <c r="AE233" s="32">
        <f>IFERROR('σ и σw, МПа'!R233*$BG$2,"-")</f>
        <v>274.39999999999998</v>
      </c>
      <c r="AF233" s="32">
        <f>IFERROR('σ и σw, МПа'!S233*$BG$2,"-")</f>
        <v>261.09999999999997</v>
      </c>
      <c r="AG233" s="32">
        <f>IFERROR('σ и σw, МПа'!T233*$BG$2,"-")</f>
        <v>254.1</v>
      </c>
      <c r="AH233" s="32">
        <f>IFERROR('σ и σw, МПа'!U233*$BG$2,"-")</f>
        <v>254.1</v>
      </c>
      <c r="AI233" s="32">
        <f>IFERROR('σ и σw, МПа'!V233*$BG$2,"-")</f>
        <v>254.1</v>
      </c>
      <c r="AJ233" s="32">
        <f>IFERROR('σ и σw, МПа'!W233*$BG$2,"-")</f>
        <v>247.1</v>
      </c>
      <c r="AK233" s="32">
        <f>IFERROR('σ и σw, МПа'!X233*$BG$2,"-")</f>
        <v>206.5</v>
      </c>
      <c r="AL233" s="32" t="str">
        <f>IFERROR('σ и σw, МПа'!Y233*$BG$2,"-")</f>
        <v>-</v>
      </c>
      <c r="AM233" s="32" t="str">
        <f>IFERROR('σ и σw, МПа'!Z233*$BG$2,"-")</f>
        <v>-</v>
      </c>
      <c r="AN233" s="32" t="str">
        <f>IFERROR('σ и σw, МПа'!AA233*$BG$2,"-")</f>
        <v>-</v>
      </c>
      <c r="AO233" s="32" t="str">
        <f>IFERROR('σ и σw, МПа'!AB233*$BG$2,"-")</f>
        <v>-</v>
      </c>
      <c r="AP233" s="33" t="str">
        <f>IFERROR('σ и σw, МПа'!AC233*$BG$2,"-")</f>
        <v>-</v>
      </c>
      <c r="AQ233" s="31">
        <f>IFERROR('σ и σw, МПа'!Q233*$BH$2,"-")</f>
        <v>431.20000000000005</v>
      </c>
      <c r="AR233" s="32">
        <f>IFERROR('σ и σw, МПа'!R233*$BH$2,"-")</f>
        <v>431.20000000000005</v>
      </c>
      <c r="AS233" s="32">
        <f>IFERROR('σ и σw, МПа'!S233*$BH$2,"-")</f>
        <v>410.3</v>
      </c>
      <c r="AT233" s="32">
        <f>IFERROR('σ и σw, МПа'!T233*$BH$2,"-")</f>
        <v>399.3</v>
      </c>
      <c r="AU233" s="32">
        <f>IFERROR('σ и σw, МПа'!U233*$BH$2,"-")</f>
        <v>399.3</v>
      </c>
      <c r="AV233" s="32">
        <f>IFERROR('σ и σw, МПа'!V233*$BH$2,"-")</f>
        <v>399.3</v>
      </c>
      <c r="AW233" s="32">
        <f>IFERROR('σ и σw, МПа'!W233*$BH$2,"-")</f>
        <v>388.3</v>
      </c>
      <c r="AX233" s="32">
        <f>IFERROR('σ и σw, МПа'!X233*$BH$2,"-")</f>
        <v>324.5</v>
      </c>
      <c r="AY233" s="32" t="str">
        <f>IFERROR('σ и σw, МПа'!Y233*$BH$2,"-")</f>
        <v>-</v>
      </c>
      <c r="AZ233" s="32" t="str">
        <f>IFERROR('σ и σw, МПа'!Z233*$BH$2,"-")</f>
        <v>-</v>
      </c>
      <c r="BA233" s="32" t="str">
        <f>IFERROR('σ и σw, МПа'!AA233*$BH$2,"-")</f>
        <v>-</v>
      </c>
      <c r="BB233" s="32" t="str">
        <f>IFERROR('σ и σw, МПа'!AB233*$BH$2,"-")</f>
        <v>-</v>
      </c>
      <c r="BC233" s="33" t="str">
        <f>IFERROR('σ и σw, МПа'!AC233*$BH$2,"-")</f>
        <v>-</v>
      </c>
    </row>
    <row r="234" spans="1:55" ht="25.5" x14ac:dyDescent="0.25">
      <c r="A234" s="10" t="str">
        <f>INDEX('Обработка исходного'!B:B,ROW($B$3)+4*(ROW($B234)-ROW($B$3)))</f>
        <v>Сталь легированная хромомолибденованадиевая</v>
      </c>
      <c r="B234" s="47" t="str">
        <f>INDEX('Обработка исходного'!D:D,ROW($B$3)+4*(ROW($B234)-ROW($B$3)))</f>
        <v>15Х2НМФА</v>
      </c>
      <c r="C234" s="27" t="str">
        <f>'Rp0,2, МПа'!C234</f>
        <v>Поковки, листы штамповки диаметром или толщиной от 160 до 400 мм, КП395**</v>
      </c>
      <c r="D234" s="31">
        <f>IFERROR('σ и σw, МПа'!D234*$BE$2,"-")</f>
        <v>295.61538461538458</v>
      </c>
      <c r="E234" s="32">
        <f>IFERROR('σ и σw, МПа'!E234*$BE$2,"-")</f>
        <v>295.61538461538458</v>
      </c>
      <c r="F234" s="32">
        <f>IFERROR('σ и σw, МПа'!F234*$BE$2,"-")</f>
        <v>295.61538461538458</v>
      </c>
      <c r="G234" s="32">
        <f>IFERROR('σ и σw, МПа'!G234*$BE$2,"-")</f>
        <v>285.38461538461536</v>
      </c>
      <c r="H234" s="32">
        <f>IFERROR('σ и σw, МПа'!H234*$BE$2,"-")</f>
        <v>280</v>
      </c>
      <c r="I234" s="32">
        <f>IFERROR('σ и σw, МПа'!I234*$BE$2,"-")</f>
        <v>274.61538461538458</v>
      </c>
      <c r="J234" s="32">
        <f>IFERROR('σ и σw, МПа'!J234*$BE$2,"-")</f>
        <v>274.61538461538458</v>
      </c>
      <c r="K234" s="32">
        <f>IFERROR('σ и σw, МПа'!K234*$BE$2,"-")</f>
        <v>264.38461538461536</v>
      </c>
      <c r="L234" s="32" t="str">
        <f>IFERROR('σ и σw, МПа'!L234*$BE$2,"-")</f>
        <v>-</v>
      </c>
      <c r="M234" s="32" t="str">
        <f>IFERROR('σ и σw, МПа'!M234*$BE$2,"-")</f>
        <v>-</v>
      </c>
      <c r="N234" s="32" t="str">
        <f>IFERROR('σ и σw, МПа'!N234*$BE$2,"-")</f>
        <v>-</v>
      </c>
      <c r="O234" s="32" t="str">
        <f>IFERROR('σ и σw, МПа'!O234*$BE$2,"-")</f>
        <v>-</v>
      </c>
      <c r="P234" s="33" t="str">
        <f>IFERROR('σ и σw, МПа'!P234*$BE$2,"-")</f>
        <v>-</v>
      </c>
      <c r="Q234" s="31">
        <f>IFERROR('σ и σw, МПа'!D234*$BF$2,"-")</f>
        <v>380.07692307692309</v>
      </c>
      <c r="R234" s="32">
        <f>IFERROR('σ и σw, МПа'!E234*$BF$2,"-")</f>
        <v>380.07692307692309</v>
      </c>
      <c r="S234" s="32">
        <f>IFERROR('σ и σw, МПа'!F234*$BF$2,"-")</f>
        <v>380.07692307692309</v>
      </c>
      <c r="T234" s="32">
        <f>IFERROR('σ и σw, МПа'!G234*$BF$2,"-")</f>
        <v>366.92307692307691</v>
      </c>
      <c r="U234" s="32">
        <f>IFERROR('σ и σw, МПа'!H234*$BF$2,"-")</f>
        <v>360</v>
      </c>
      <c r="V234" s="32">
        <f>IFERROR('σ и σw, МПа'!I234*$BF$2,"-")</f>
        <v>353.07692307692309</v>
      </c>
      <c r="W234" s="32">
        <f>IFERROR('σ и σw, МПа'!J234*$BF$2,"-")</f>
        <v>353.07692307692309</v>
      </c>
      <c r="X234" s="32">
        <f>IFERROR('σ и σw, МПа'!K234*$BF$2,"-")</f>
        <v>339.92307692307691</v>
      </c>
      <c r="Y234" s="32" t="str">
        <f>IFERROR('σ и σw, МПа'!L234*$BF$2,"-")</f>
        <v>-</v>
      </c>
      <c r="Z234" s="32" t="str">
        <f>IFERROR('σ и σw, МПа'!M234*$BF$2,"-")</f>
        <v>-</v>
      </c>
      <c r="AA234" s="32" t="str">
        <f>IFERROR('σ и σw, МПа'!N234*$BF$2,"-")</f>
        <v>-</v>
      </c>
      <c r="AB234" s="32" t="str">
        <f>IFERROR('σ и σw, МПа'!O234*$BF$2,"-")</f>
        <v>-</v>
      </c>
      <c r="AC234" s="33" t="str">
        <f>IFERROR('σ и σw, МПа'!P234*$BF$2,"-")</f>
        <v>-</v>
      </c>
      <c r="AD234" s="31">
        <f>IFERROR('σ и σw, МПа'!Q234*$BG$2,"-")</f>
        <v>308.7</v>
      </c>
      <c r="AE234" s="32">
        <f>IFERROR('σ и σw, МПа'!R234*$BG$2,"-")</f>
        <v>302.39999999999998</v>
      </c>
      <c r="AF234" s="32">
        <f>IFERROR('σ и σw, МПа'!S234*$BG$2,"-")</f>
        <v>288.39999999999998</v>
      </c>
      <c r="AG234" s="32">
        <f>IFERROR('σ и σw, МПа'!T234*$BG$2,"-")</f>
        <v>281.39999999999998</v>
      </c>
      <c r="AH234" s="32">
        <f>IFERROR('σ и σw, МПа'!U234*$BG$2,"-")</f>
        <v>276.5</v>
      </c>
      <c r="AI234" s="32">
        <f>IFERROR('σ и σw, МПа'!V234*$BG$2,"-")</f>
        <v>276.5</v>
      </c>
      <c r="AJ234" s="32">
        <f>IFERROR('σ и σw, МПа'!W234*$BG$2,"-")</f>
        <v>276.5</v>
      </c>
      <c r="AK234" s="32">
        <f>IFERROR('σ и σw, МПа'!X234*$BG$2,"-")</f>
        <v>276.5</v>
      </c>
      <c r="AL234" s="32" t="str">
        <f>IFERROR('σ и σw, МПа'!Y234*$BG$2,"-")</f>
        <v>-</v>
      </c>
      <c r="AM234" s="32" t="str">
        <f>IFERROR('σ и σw, МПа'!Z234*$BG$2,"-")</f>
        <v>-</v>
      </c>
      <c r="AN234" s="32" t="str">
        <f>IFERROR('σ и σw, МПа'!AA234*$BG$2,"-")</f>
        <v>-</v>
      </c>
      <c r="AO234" s="32" t="str">
        <f>IFERROR('σ и σw, МПа'!AB234*$BG$2,"-")</f>
        <v>-</v>
      </c>
      <c r="AP234" s="33" t="str">
        <f>IFERROR('σ и σw, МПа'!AC234*$BG$2,"-")</f>
        <v>-</v>
      </c>
      <c r="AQ234" s="31">
        <f>IFERROR('σ и σw, МПа'!Q234*$BH$2,"-")</f>
        <v>485.1</v>
      </c>
      <c r="AR234" s="32">
        <f>IFERROR('σ и σw, МПа'!R234*$BH$2,"-")</f>
        <v>475.20000000000005</v>
      </c>
      <c r="AS234" s="32">
        <f>IFERROR('σ и σw, МПа'!S234*$BH$2,"-")</f>
        <v>453.20000000000005</v>
      </c>
      <c r="AT234" s="32">
        <f>IFERROR('σ и σw, МПа'!T234*$BH$2,"-")</f>
        <v>442.20000000000005</v>
      </c>
      <c r="AU234" s="32">
        <f>IFERROR('σ и σw, МПа'!U234*$BH$2,"-")</f>
        <v>434.50000000000006</v>
      </c>
      <c r="AV234" s="32">
        <f>IFERROR('σ и σw, МПа'!V234*$BH$2,"-")</f>
        <v>434.50000000000006</v>
      </c>
      <c r="AW234" s="32">
        <f>IFERROR('σ и σw, МПа'!W234*$BH$2,"-")</f>
        <v>434.50000000000006</v>
      </c>
      <c r="AX234" s="32">
        <f>IFERROR('σ и σw, МПа'!X234*$BH$2,"-")</f>
        <v>434.50000000000006</v>
      </c>
      <c r="AY234" s="32" t="str">
        <f>IFERROR('σ и σw, МПа'!Y234*$BH$2,"-")</f>
        <v>-</v>
      </c>
      <c r="AZ234" s="32" t="str">
        <f>IFERROR('σ и σw, МПа'!Z234*$BH$2,"-")</f>
        <v>-</v>
      </c>
      <c r="BA234" s="32" t="str">
        <f>IFERROR('σ и σw, МПа'!AA234*$BH$2,"-")</f>
        <v>-</v>
      </c>
      <c r="BB234" s="32" t="str">
        <f>IFERROR('σ и σw, МПа'!AB234*$BH$2,"-")</f>
        <v>-</v>
      </c>
      <c r="BC234" s="33" t="str">
        <f>IFERROR('σ и σw, МПа'!AC234*$BH$2,"-")</f>
        <v>-</v>
      </c>
    </row>
    <row r="235" spans="1:55" ht="25.5" x14ac:dyDescent="0.25">
      <c r="A235" s="10" t="str">
        <f>INDEX('Обработка исходного'!B:B,ROW($B$3)+4*(ROW($B235)-ROW($B$3)))</f>
        <v>Сталь легированная хромомолибденованадиевая</v>
      </c>
      <c r="B235" s="47" t="str">
        <f>INDEX('Обработка исходного'!D:D,ROW($B$3)+4*(ROW($B235)-ROW($B$3)))</f>
        <v>15ХНМФА-А</v>
      </c>
      <c r="C235" s="27" t="str">
        <f>'Rp0,2, МПа'!C235</f>
        <v>Поковки, листы, штамповки диаметром или толщиной от 400 до 650 мм, КП395**</v>
      </c>
      <c r="D235" s="31">
        <f>IFERROR('σ и σw, МПа'!D235*$BE$2,"-")</f>
        <v>295.61538461538458</v>
      </c>
      <c r="E235" s="32">
        <f>IFERROR('σ и σw, МПа'!E235*$BE$2,"-")</f>
        <v>290.23076923076917</v>
      </c>
      <c r="F235" s="32">
        <f>IFERROR('σ и σw, МПа'!F235*$BE$2,"-")</f>
        <v>284.84615384615381</v>
      </c>
      <c r="G235" s="32">
        <f>IFERROR('σ и σw, МПа'!G235*$BE$2,"-")</f>
        <v>279.46153846153845</v>
      </c>
      <c r="H235" s="32">
        <f>IFERROR('σ и σw, МПа'!H235*$BE$2,"-")</f>
        <v>274.61538461538458</v>
      </c>
      <c r="I235" s="32">
        <f>IFERROR('σ и σw, МПа'!I235*$BE$2,"-")</f>
        <v>269.23076923076917</v>
      </c>
      <c r="J235" s="32">
        <f>IFERROR('σ и σw, МПа'!J235*$BE$2,"-")</f>
        <v>269.23076923076917</v>
      </c>
      <c r="K235" s="32">
        <f>IFERROR('σ и σw, МПа'!K235*$BE$2,"-")</f>
        <v>264.38461538461536</v>
      </c>
      <c r="L235" s="32" t="str">
        <f>IFERROR('σ и σw, МПа'!L235*$BE$2,"-")</f>
        <v>-</v>
      </c>
      <c r="M235" s="32" t="str">
        <f>IFERROR('σ и σw, МПа'!M235*$BE$2,"-")</f>
        <v>-</v>
      </c>
      <c r="N235" s="32" t="str">
        <f>IFERROR('σ и σw, МПа'!N235*$BE$2,"-")</f>
        <v>-</v>
      </c>
      <c r="O235" s="32" t="str">
        <f>IFERROR('σ и σw, МПа'!O235*$BE$2,"-")</f>
        <v>-</v>
      </c>
      <c r="P235" s="33" t="str">
        <f>IFERROR('σ и σw, МПа'!P235*$BE$2,"-")</f>
        <v>-</v>
      </c>
      <c r="Q235" s="31">
        <f>IFERROR('σ и σw, МПа'!D235*$BF$2,"-")</f>
        <v>380.07692307692309</v>
      </c>
      <c r="R235" s="32">
        <f>IFERROR('σ и σw, МПа'!E235*$BF$2,"-")</f>
        <v>373.15384615384613</v>
      </c>
      <c r="S235" s="32">
        <f>IFERROR('σ и σw, МПа'!F235*$BF$2,"-")</f>
        <v>366.23076923076923</v>
      </c>
      <c r="T235" s="32">
        <f>IFERROR('σ и σw, МПа'!G235*$BF$2,"-")</f>
        <v>359.30769230769232</v>
      </c>
      <c r="U235" s="32">
        <f>IFERROR('σ и σw, МПа'!H235*$BF$2,"-")</f>
        <v>353.07692307692309</v>
      </c>
      <c r="V235" s="32">
        <f>IFERROR('σ и σw, МПа'!I235*$BF$2,"-")</f>
        <v>346.15384615384613</v>
      </c>
      <c r="W235" s="32">
        <f>IFERROR('σ и σw, МПа'!J235*$BF$2,"-")</f>
        <v>346.15384615384613</v>
      </c>
      <c r="X235" s="32">
        <f>IFERROR('σ и σw, МПа'!K235*$BF$2,"-")</f>
        <v>339.92307692307691</v>
      </c>
      <c r="Y235" s="32" t="str">
        <f>IFERROR('σ и σw, МПа'!L235*$BF$2,"-")</f>
        <v>-</v>
      </c>
      <c r="Z235" s="32" t="str">
        <f>IFERROR('σ и σw, МПа'!M235*$BF$2,"-")</f>
        <v>-</v>
      </c>
      <c r="AA235" s="32" t="str">
        <f>IFERROR('σ и σw, МПа'!N235*$BF$2,"-")</f>
        <v>-</v>
      </c>
      <c r="AB235" s="32" t="str">
        <f>IFERROR('σ и σw, МПа'!O235*$BF$2,"-")</f>
        <v>-</v>
      </c>
      <c r="AC235" s="33" t="str">
        <f>IFERROR('σ и σw, МПа'!P235*$BF$2,"-")</f>
        <v>-</v>
      </c>
      <c r="AD235" s="31">
        <f>IFERROR('σ и σw, МПа'!Q235*$BG$2,"-")</f>
        <v>308.7</v>
      </c>
      <c r="AE235" s="32">
        <f>IFERROR('σ и σw, МПа'!R235*$BG$2,"-")</f>
        <v>301.7</v>
      </c>
      <c r="AF235" s="32">
        <f>IFERROR('σ и σw, МПа'!S235*$BG$2,"-")</f>
        <v>294.7</v>
      </c>
      <c r="AG235" s="32">
        <f>IFERROR('σ и σw, МПа'!T235*$BG$2,"-")</f>
        <v>288.39999999999998</v>
      </c>
      <c r="AH235" s="32">
        <f>IFERROR('σ и σw, МПа'!U235*$BG$2,"-")</f>
        <v>281.39999999999998</v>
      </c>
      <c r="AI235" s="32">
        <f>IFERROR('σ и σw, МПа'!V235*$BG$2,"-")</f>
        <v>281.39999999999998</v>
      </c>
      <c r="AJ235" s="32">
        <f>IFERROR('σ и σw, МПа'!W235*$BG$2,"-")</f>
        <v>281.39999999999998</v>
      </c>
      <c r="AK235" s="32">
        <f>IFERROR('σ и σw, МПа'!X235*$BG$2,"-")</f>
        <v>276.5</v>
      </c>
      <c r="AL235" s="32" t="str">
        <f>IFERROR('σ и σw, МПа'!Y235*$BG$2,"-")</f>
        <v>-</v>
      </c>
      <c r="AM235" s="32" t="str">
        <f>IFERROR('σ и σw, МПа'!Z235*$BG$2,"-")</f>
        <v>-</v>
      </c>
      <c r="AN235" s="32" t="str">
        <f>IFERROR('σ и σw, МПа'!AA235*$BG$2,"-")</f>
        <v>-</v>
      </c>
      <c r="AO235" s="32" t="str">
        <f>IFERROR('σ и σw, МПа'!AB235*$BG$2,"-")</f>
        <v>-</v>
      </c>
      <c r="AP235" s="33" t="str">
        <f>IFERROR('σ и σw, МПа'!AC235*$BG$2,"-")</f>
        <v>-</v>
      </c>
      <c r="AQ235" s="31">
        <f>IFERROR('σ и σw, МПа'!Q235*$BH$2,"-")</f>
        <v>485.1</v>
      </c>
      <c r="AR235" s="32">
        <f>IFERROR('σ и σw, МПа'!R235*$BH$2,"-")</f>
        <v>474.1</v>
      </c>
      <c r="AS235" s="32">
        <f>IFERROR('σ и σw, МПа'!S235*$BH$2,"-")</f>
        <v>463.1</v>
      </c>
      <c r="AT235" s="32">
        <f>IFERROR('σ и σw, МПа'!T235*$BH$2,"-")</f>
        <v>453.20000000000005</v>
      </c>
      <c r="AU235" s="32">
        <f>IFERROR('σ и σw, МПа'!U235*$BH$2,"-")</f>
        <v>442.20000000000005</v>
      </c>
      <c r="AV235" s="32">
        <f>IFERROR('σ и σw, МПа'!V235*$BH$2,"-")</f>
        <v>442.20000000000005</v>
      </c>
      <c r="AW235" s="32">
        <f>IFERROR('σ и σw, МПа'!W235*$BH$2,"-")</f>
        <v>442.20000000000005</v>
      </c>
      <c r="AX235" s="32">
        <f>IFERROR('σ и σw, МПа'!X235*$BH$2,"-")</f>
        <v>434.50000000000006</v>
      </c>
      <c r="AY235" s="32" t="str">
        <f>IFERROR('σ и σw, МПа'!Y235*$BH$2,"-")</f>
        <v>-</v>
      </c>
      <c r="AZ235" s="32" t="str">
        <f>IFERROR('σ и σw, МПа'!Z235*$BH$2,"-")</f>
        <v>-</v>
      </c>
      <c r="BA235" s="32" t="str">
        <f>IFERROR('σ и σw, МПа'!AA235*$BH$2,"-")</f>
        <v>-</v>
      </c>
      <c r="BB235" s="32" t="str">
        <f>IFERROR('σ и σw, МПа'!AB235*$BH$2,"-")</f>
        <v>-</v>
      </c>
      <c r="BC235" s="33" t="str">
        <f>IFERROR('σ и σw, МПа'!AC235*$BH$2,"-")</f>
        <v>-</v>
      </c>
    </row>
    <row r="236" spans="1:55" ht="25.5" x14ac:dyDescent="0.25">
      <c r="A236" s="10" t="str">
        <f>INDEX('Обработка исходного'!B:B,ROW($B$3)+4*(ROW($B236)-ROW($B$3)))</f>
        <v>Сталь легированная хромомолибденованадиевая</v>
      </c>
      <c r="B236" s="47" t="str">
        <f>INDEX('Обработка исходного'!D:D,ROW($B$3)+4*(ROW($B236)-ROW($B$3)))</f>
        <v>15ХНМФА-А</v>
      </c>
      <c r="C236" s="27" t="str">
        <f>'Rp0,2, МПа'!C236</f>
        <v>Поковки, листы, штамповки диаметром или толщиной от 160 до 400 мм, КП490*</v>
      </c>
      <c r="D236" s="31">
        <f>IFERROR('σ и σw, МПа'!D236*$BE$2,"-")</f>
        <v>327.38461538461536</v>
      </c>
      <c r="E236" s="32">
        <f>IFERROR('σ и σw, МПа'!E236*$BE$2,"-")</f>
        <v>319.30769230769226</v>
      </c>
      <c r="F236" s="32">
        <f>IFERROR('σ и σw, МПа'!F236*$BE$2,"-")</f>
        <v>316.61538461538458</v>
      </c>
      <c r="G236" s="32">
        <f>IFERROR('σ и σw, МПа'!G236*$BE$2,"-")</f>
        <v>311.23076923076917</v>
      </c>
      <c r="H236" s="32">
        <f>IFERROR('σ и σw, МПа'!H236*$BE$2,"-")</f>
        <v>305.84615384615381</v>
      </c>
      <c r="I236" s="32">
        <f>IFERROR('σ и σw, МПа'!I236*$BE$2,"-")</f>
        <v>301</v>
      </c>
      <c r="J236" s="32">
        <f>IFERROR('σ и σw, МПа'!J236*$BE$2,"-")</f>
        <v>295.61538461538458</v>
      </c>
      <c r="K236" s="32">
        <f>IFERROR('σ и σw, МПа'!K236*$BE$2,"-")</f>
        <v>290.23076923076917</v>
      </c>
      <c r="L236" s="32" t="str">
        <f>IFERROR('σ и σw, МПа'!L236*$BE$2,"-")</f>
        <v>-</v>
      </c>
      <c r="M236" s="32" t="str">
        <f>IFERROR('σ и σw, МПа'!M236*$BE$2,"-")</f>
        <v>-</v>
      </c>
      <c r="N236" s="32" t="str">
        <f>IFERROR('σ и σw, МПа'!N236*$BE$2,"-")</f>
        <v>-</v>
      </c>
      <c r="O236" s="32" t="str">
        <f>IFERROR('σ и σw, МПа'!O236*$BE$2,"-")</f>
        <v>-</v>
      </c>
      <c r="P236" s="33" t="str">
        <f>IFERROR('σ и σw, МПа'!P236*$BE$2,"-")</f>
        <v>-</v>
      </c>
      <c r="Q236" s="31">
        <f>IFERROR('σ и σw, МПа'!D236*$BF$2,"-")</f>
        <v>420.92307692307691</v>
      </c>
      <c r="R236" s="32">
        <f>IFERROR('σ и σw, МПа'!E236*$BF$2,"-")</f>
        <v>410.53846153846155</v>
      </c>
      <c r="S236" s="32">
        <f>IFERROR('σ и σw, МПа'!F236*$BF$2,"-")</f>
        <v>407.07692307692304</v>
      </c>
      <c r="T236" s="32">
        <f>IFERROR('σ и σw, МПа'!G236*$BF$2,"-")</f>
        <v>400.15384615384613</v>
      </c>
      <c r="U236" s="32">
        <f>IFERROR('σ и σw, МПа'!H236*$BF$2,"-")</f>
        <v>393.23076923076923</v>
      </c>
      <c r="V236" s="32">
        <f>IFERROR('σ и σw, МПа'!I236*$BF$2,"-")</f>
        <v>387</v>
      </c>
      <c r="W236" s="32">
        <f>IFERROR('σ и σw, МПа'!J236*$BF$2,"-")</f>
        <v>380.07692307692309</v>
      </c>
      <c r="X236" s="32">
        <f>IFERROR('σ и σw, МПа'!K236*$BF$2,"-")</f>
        <v>373.15384615384613</v>
      </c>
      <c r="Y236" s="32" t="str">
        <f>IFERROR('σ и σw, МПа'!L236*$BF$2,"-")</f>
        <v>-</v>
      </c>
      <c r="Z236" s="32" t="str">
        <f>IFERROR('σ и σw, МПа'!M236*$BF$2,"-")</f>
        <v>-</v>
      </c>
      <c r="AA236" s="32" t="str">
        <f>IFERROR('σ и σw, МПа'!N236*$BF$2,"-")</f>
        <v>-</v>
      </c>
      <c r="AB236" s="32" t="str">
        <f>IFERROR('σ и σw, МПа'!O236*$BF$2,"-")</f>
        <v>-</v>
      </c>
      <c r="AC236" s="33" t="str">
        <f>IFERROR('σ и σw, МПа'!P236*$BF$2,"-")</f>
        <v>-</v>
      </c>
      <c r="AD236" s="31">
        <f>IFERROR('σ и σw, МПа'!Q236*$BG$2,"-")</f>
        <v>343</v>
      </c>
      <c r="AE236" s="32">
        <f>IFERROR('σ и σw, МПа'!R236*$BG$2,"-")</f>
        <v>336</v>
      </c>
      <c r="AF236" s="32">
        <f>IFERROR('σ и σw, МПа'!S236*$BG$2,"-")</f>
        <v>329</v>
      </c>
      <c r="AG236" s="32">
        <f>IFERROR('σ и σw, МПа'!T236*$BG$2,"-")</f>
        <v>322.7</v>
      </c>
      <c r="AH236" s="32">
        <f>IFERROR('σ и σw, МПа'!U236*$BG$2,"-")</f>
        <v>315.7</v>
      </c>
      <c r="AI236" s="32">
        <f>IFERROR('σ и σw, МПа'!V236*$BG$2,"-")</f>
        <v>315.7</v>
      </c>
      <c r="AJ236" s="32">
        <f>IFERROR('σ и σw, МПа'!W236*$BG$2,"-")</f>
        <v>315.7</v>
      </c>
      <c r="AK236" s="32">
        <f>IFERROR('σ и σw, МПа'!X236*$BG$2,"-")</f>
        <v>308.7</v>
      </c>
      <c r="AL236" s="32" t="str">
        <f>IFERROR('σ и σw, МПа'!Y236*$BG$2,"-")</f>
        <v>-</v>
      </c>
      <c r="AM236" s="32" t="str">
        <f>IFERROR('σ и σw, МПа'!Z236*$BG$2,"-")</f>
        <v>-</v>
      </c>
      <c r="AN236" s="32" t="str">
        <f>IFERROR('σ и σw, МПа'!AA236*$BG$2,"-")</f>
        <v>-</v>
      </c>
      <c r="AO236" s="32" t="str">
        <f>IFERROR('σ и σw, МПа'!AB236*$BG$2,"-")</f>
        <v>-</v>
      </c>
      <c r="AP236" s="33" t="str">
        <f>IFERROR('σ и σw, МПа'!AC236*$BG$2,"-")</f>
        <v>-</v>
      </c>
      <c r="AQ236" s="31">
        <f>IFERROR('σ и σw, МПа'!Q236*$BH$2,"-")</f>
        <v>539</v>
      </c>
      <c r="AR236" s="32">
        <f>IFERROR('σ и σw, МПа'!R236*$BH$2,"-")</f>
        <v>528</v>
      </c>
      <c r="AS236" s="32">
        <f>IFERROR('σ и σw, МПа'!S236*$BH$2,"-")</f>
        <v>517</v>
      </c>
      <c r="AT236" s="32">
        <f>IFERROR('σ и σw, МПа'!T236*$BH$2,"-")</f>
        <v>507.1</v>
      </c>
      <c r="AU236" s="32">
        <f>IFERROR('σ и σw, МПа'!U236*$BH$2,"-")</f>
        <v>496.1</v>
      </c>
      <c r="AV236" s="32">
        <f>IFERROR('σ и σw, МПа'!V236*$BH$2,"-")</f>
        <v>496.1</v>
      </c>
      <c r="AW236" s="32">
        <f>IFERROR('σ и σw, МПа'!W236*$BH$2,"-")</f>
        <v>496.1</v>
      </c>
      <c r="AX236" s="32">
        <f>IFERROR('σ и σw, МПа'!X236*$BH$2,"-")</f>
        <v>485.1</v>
      </c>
      <c r="AY236" s="32" t="str">
        <f>IFERROR('σ и σw, МПа'!Y236*$BH$2,"-")</f>
        <v>-</v>
      </c>
      <c r="AZ236" s="32" t="str">
        <f>IFERROR('σ и σw, МПа'!Z236*$BH$2,"-")</f>
        <v>-</v>
      </c>
      <c r="BA236" s="32" t="str">
        <f>IFERROR('σ и σw, МПа'!AA236*$BH$2,"-")</f>
        <v>-</v>
      </c>
      <c r="BB236" s="32" t="str">
        <f>IFERROR('σ и σw, МПа'!AB236*$BH$2,"-")</f>
        <v>-</v>
      </c>
      <c r="BC236" s="33" t="str">
        <f>IFERROR('σ и σw, МПа'!AC236*$BH$2,"-")</f>
        <v>-</v>
      </c>
    </row>
    <row r="237" spans="1:55" ht="25.5" x14ac:dyDescent="0.25">
      <c r="A237" s="10" t="str">
        <f>INDEX('Обработка исходного'!B:B,ROW($B$3)+4*(ROW($B237)-ROW($B$3)))</f>
        <v>Сталь легированная хромомолибденованадиевая</v>
      </c>
      <c r="B237" s="47" t="str">
        <f>INDEX('Обработка исходного'!D:D,ROW($B$3)+4*(ROW($B237)-ROW($B$3)))</f>
        <v>15ХНМФА-А</v>
      </c>
      <c r="C237" s="27" t="str">
        <f>'Rp0,2, МПа'!C237</f>
        <v>Поковки, листы штамповки диаметром или толщиной от 400 до 650 мм, КП295*</v>
      </c>
      <c r="D237" s="31">
        <f>IFERROR('σ и σw, МПа'!D237*$BE$2,"-")</f>
        <v>237.46153846153845</v>
      </c>
      <c r="E237" s="32">
        <f>IFERROR('σ и σw, МПа'!E237*$BE$2,"-")</f>
        <v>232.61538461538461</v>
      </c>
      <c r="F237" s="32">
        <f>IFERROR('σ и σw, МПа'!F237*$BE$2,"-")</f>
        <v>227.2307692307692</v>
      </c>
      <c r="G237" s="32">
        <f>IFERROR('σ и σw, МПа'!G237*$BE$2,"-")</f>
        <v>221.84615384615381</v>
      </c>
      <c r="H237" s="32">
        <f>IFERROR('σ и σw, МПа'!H237*$BE$2,"-")</f>
        <v>216.46153846153845</v>
      </c>
      <c r="I237" s="32">
        <f>IFERROR('σ и σw, МПа'!I237*$BE$2,"-")</f>
        <v>216.46153846153845</v>
      </c>
      <c r="J237" s="32">
        <f>IFERROR('σ и σw, МПа'!J237*$BE$2,"-")</f>
        <v>216.46153846153845</v>
      </c>
      <c r="K237" s="32">
        <f>IFERROR('σ и σw, МПа'!K237*$BE$2,"-")</f>
        <v>211.07692307692307</v>
      </c>
      <c r="L237" s="32" t="str">
        <f>IFERROR('σ и σw, МПа'!L237*$BE$2,"-")</f>
        <v>-</v>
      </c>
      <c r="M237" s="32" t="str">
        <f>IFERROR('σ и σw, МПа'!M237*$BE$2,"-")</f>
        <v>-</v>
      </c>
      <c r="N237" s="32" t="str">
        <f>IFERROR('σ и σw, МПа'!N237*$BE$2,"-")</f>
        <v>-</v>
      </c>
      <c r="O237" s="32" t="str">
        <f>IFERROR('σ и σw, МПа'!O237*$BE$2,"-")</f>
        <v>-</v>
      </c>
      <c r="P237" s="33" t="str">
        <f>IFERROR('σ и σw, МПа'!P237*$BE$2,"-")</f>
        <v>-</v>
      </c>
      <c r="Q237" s="31">
        <f>IFERROR('σ и σw, МПа'!D237*$BF$2,"-")</f>
        <v>305.30769230769232</v>
      </c>
      <c r="R237" s="32">
        <f>IFERROR('σ и σw, МПа'!E237*$BF$2,"-")</f>
        <v>299.07692307692309</v>
      </c>
      <c r="S237" s="32">
        <f>IFERROR('σ и σw, МПа'!F237*$BF$2,"-")</f>
        <v>292.15384615384613</v>
      </c>
      <c r="T237" s="32">
        <f>IFERROR('σ и σw, МПа'!G237*$BF$2,"-")</f>
        <v>285.23076923076923</v>
      </c>
      <c r="U237" s="32">
        <f>IFERROR('σ и σw, МПа'!H237*$BF$2,"-")</f>
        <v>278.30769230769232</v>
      </c>
      <c r="V237" s="32">
        <f>IFERROR('σ и σw, МПа'!I237*$BF$2,"-")</f>
        <v>278.30769230769232</v>
      </c>
      <c r="W237" s="32">
        <f>IFERROR('σ и σw, МПа'!J237*$BF$2,"-")</f>
        <v>278.30769230769232</v>
      </c>
      <c r="X237" s="32">
        <f>IFERROR('σ и σw, МПа'!K237*$BF$2,"-")</f>
        <v>271.38461538461542</v>
      </c>
      <c r="Y237" s="32" t="str">
        <f>IFERROR('σ и σw, МПа'!L237*$BF$2,"-")</f>
        <v>-</v>
      </c>
      <c r="Z237" s="32" t="str">
        <f>IFERROR('σ и σw, МПа'!M237*$BF$2,"-")</f>
        <v>-</v>
      </c>
      <c r="AA237" s="32" t="str">
        <f>IFERROR('σ и σw, МПа'!N237*$BF$2,"-")</f>
        <v>-</v>
      </c>
      <c r="AB237" s="32" t="str">
        <f>IFERROR('σ и σw, МПа'!O237*$BF$2,"-")</f>
        <v>-</v>
      </c>
      <c r="AC237" s="33" t="str">
        <f>IFERROR('σ и σw, МПа'!P237*$BF$2,"-")</f>
        <v>-</v>
      </c>
      <c r="AD237" s="31">
        <f>IFERROR('σ и σw, МПа'!Q237*$BG$2,"-")</f>
        <v>274.39999999999998</v>
      </c>
      <c r="AE237" s="32">
        <f>IFERROR('σ и σw, МПа'!R237*$BG$2,"-")</f>
        <v>274.39999999999998</v>
      </c>
      <c r="AF237" s="32">
        <f>IFERROR('σ и σw, МПа'!S237*$BG$2,"-")</f>
        <v>261.09999999999997</v>
      </c>
      <c r="AG237" s="32">
        <f>IFERROR('σ и σw, МПа'!T237*$BG$2,"-")</f>
        <v>254.1</v>
      </c>
      <c r="AH237" s="32">
        <f>IFERROR('σ и σw, МПа'!U237*$BG$2,"-")</f>
        <v>254.1</v>
      </c>
      <c r="AI237" s="32">
        <f>IFERROR('σ и σw, МПа'!V237*$BG$2,"-")</f>
        <v>254.1</v>
      </c>
      <c r="AJ237" s="32">
        <f>IFERROR('σ и σw, МПа'!W237*$BG$2,"-")</f>
        <v>247.1</v>
      </c>
      <c r="AK237" s="32">
        <f>IFERROR('σ и σw, МПа'!X237*$BG$2,"-")</f>
        <v>206.5</v>
      </c>
      <c r="AL237" s="32" t="str">
        <f>IFERROR('σ и σw, МПа'!Y237*$BG$2,"-")</f>
        <v>-</v>
      </c>
      <c r="AM237" s="32" t="str">
        <f>IFERROR('σ и σw, МПа'!Z237*$BG$2,"-")</f>
        <v>-</v>
      </c>
      <c r="AN237" s="32" t="str">
        <f>IFERROR('σ и σw, МПа'!AA237*$BG$2,"-")</f>
        <v>-</v>
      </c>
      <c r="AO237" s="32" t="str">
        <f>IFERROR('σ и σw, МПа'!AB237*$BG$2,"-")</f>
        <v>-</v>
      </c>
      <c r="AP237" s="33" t="str">
        <f>IFERROR('σ и σw, МПа'!AC237*$BG$2,"-")</f>
        <v>-</v>
      </c>
      <c r="AQ237" s="31">
        <f>IFERROR('σ и σw, МПа'!Q237*$BH$2,"-")</f>
        <v>431.20000000000005</v>
      </c>
      <c r="AR237" s="32">
        <f>IFERROR('σ и σw, МПа'!R237*$BH$2,"-")</f>
        <v>431.20000000000005</v>
      </c>
      <c r="AS237" s="32">
        <f>IFERROR('σ и σw, МПа'!S237*$BH$2,"-")</f>
        <v>410.3</v>
      </c>
      <c r="AT237" s="32">
        <f>IFERROR('σ и σw, МПа'!T237*$BH$2,"-")</f>
        <v>399.3</v>
      </c>
      <c r="AU237" s="32">
        <f>IFERROR('σ и σw, МПа'!U237*$BH$2,"-")</f>
        <v>399.3</v>
      </c>
      <c r="AV237" s="32">
        <f>IFERROR('σ и σw, МПа'!V237*$BH$2,"-")</f>
        <v>399.3</v>
      </c>
      <c r="AW237" s="32">
        <f>IFERROR('σ и σw, МПа'!W237*$BH$2,"-")</f>
        <v>388.3</v>
      </c>
      <c r="AX237" s="32">
        <f>IFERROR('σ и σw, МПа'!X237*$BH$2,"-")</f>
        <v>324.5</v>
      </c>
      <c r="AY237" s="32" t="str">
        <f>IFERROR('σ и σw, МПа'!Y237*$BH$2,"-")</f>
        <v>-</v>
      </c>
      <c r="AZ237" s="32" t="str">
        <f>IFERROR('σ и σw, МПа'!Z237*$BH$2,"-")</f>
        <v>-</v>
      </c>
      <c r="BA237" s="32" t="str">
        <f>IFERROR('σ и σw, МПа'!AA237*$BH$2,"-")</f>
        <v>-</v>
      </c>
      <c r="BB237" s="32" t="str">
        <f>IFERROR('σ и σw, МПа'!AB237*$BH$2,"-")</f>
        <v>-</v>
      </c>
      <c r="BC237" s="33" t="str">
        <f>IFERROR('σ и σw, МПа'!AC237*$BH$2,"-")</f>
        <v>-</v>
      </c>
    </row>
    <row r="238" spans="1:55" ht="25.5" x14ac:dyDescent="0.25">
      <c r="A238" s="10" t="str">
        <f>INDEX('Обработка исходного'!B:B,ROW($B$3)+4*(ROW($B238)-ROW($B$3)))</f>
        <v>Сталь легированная хромомолибденованадиевая</v>
      </c>
      <c r="B238" s="47" t="str">
        <f>INDEX('Обработка исходного'!D:D,ROW($B$3)+4*(ROW($B238)-ROW($B$3)))</f>
        <v>15ХНМФА-А</v>
      </c>
      <c r="C238" s="27" t="str">
        <f>'Rp0,2, МПа'!C238</f>
        <v>Поковки, листы штамповки диаметром или толщиной от 160 до 400 мм, КП395**</v>
      </c>
      <c r="D238" s="31">
        <f>IFERROR('σ и σw, МПа'!D238*$BE$2,"-")</f>
        <v>295.61538461538458</v>
      </c>
      <c r="E238" s="32">
        <f>IFERROR('σ и σw, МПа'!E238*$BE$2,"-")</f>
        <v>295.61538461538458</v>
      </c>
      <c r="F238" s="32">
        <f>IFERROR('σ и σw, МПа'!F238*$BE$2,"-")</f>
        <v>295.61538461538458</v>
      </c>
      <c r="G238" s="32">
        <f>IFERROR('σ и σw, МПа'!G238*$BE$2,"-")</f>
        <v>285.38461538461536</v>
      </c>
      <c r="H238" s="32">
        <f>IFERROR('σ и σw, МПа'!H238*$BE$2,"-")</f>
        <v>280</v>
      </c>
      <c r="I238" s="32">
        <f>IFERROR('σ и σw, МПа'!I238*$BE$2,"-")</f>
        <v>274.61538461538458</v>
      </c>
      <c r="J238" s="32">
        <f>IFERROR('σ и σw, МПа'!J238*$BE$2,"-")</f>
        <v>274.61538461538458</v>
      </c>
      <c r="K238" s="32">
        <f>IFERROR('σ и σw, МПа'!K238*$BE$2,"-")</f>
        <v>264.38461538461536</v>
      </c>
      <c r="L238" s="32" t="str">
        <f>IFERROR('σ и σw, МПа'!L238*$BE$2,"-")</f>
        <v>-</v>
      </c>
      <c r="M238" s="32" t="str">
        <f>IFERROR('σ и σw, МПа'!M238*$BE$2,"-")</f>
        <v>-</v>
      </c>
      <c r="N238" s="32" t="str">
        <f>IFERROR('σ и σw, МПа'!N238*$BE$2,"-")</f>
        <v>-</v>
      </c>
      <c r="O238" s="32" t="str">
        <f>IFERROR('σ и σw, МПа'!O238*$BE$2,"-")</f>
        <v>-</v>
      </c>
      <c r="P238" s="33" t="str">
        <f>IFERROR('σ и σw, МПа'!P238*$BE$2,"-")</f>
        <v>-</v>
      </c>
      <c r="Q238" s="31">
        <f>IFERROR('σ и σw, МПа'!D238*$BF$2,"-")</f>
        <v>380.07692307692309</v>
      </c>
      <c r="R238" s="32">
        <f>IFERROR('σ и σw, МПа'!E238*$BF$2,"-")</f>
        <v>380.07692307692309</v>
      </c>
      <c r="S238" s="32">
        <f>IFERROR('σ и σw, МПа'!F238*$BF$2,"-")</f>
        <v>380.07692307692309</v>
      </c>
      <c r="T238" s="32">
        <f>IFERROR('σ и σw, МПа'!G238*$BF$2,"-")</f>
        <v>366.92307692307691</v>
      </c>
      <c r="U238" s="32">
        <f>IFERROR('σ и σw, МПа'!H238*$BF$2,"-")</f>
        <v>360</v>
      </c>
      <c r="V238" s="32">
        <f>IFERROR('σ и σw, МПа'!I238*$BF$2,"-")</f>
        <v>353.07692307692309</v>
      </c>
      <c r="W238" s="32">
        <f>IFERROR('σ и σw, МПа'!J238*$BF$2,"-")</f>
        <v>353.07692307692309</v>
      </c>
      <c r="X238" s="32">
        <f>IFERROR('σ и σw, МПа'!K238*$BF$2,"-")</f>
        <v>339.92307692307691</v>
      </c>
      <c r="Y238" s="32" t="str">
        <f>IFERROR('σ и σw, МПа'!L238*$BF$2,"-")</f>
        <v>-</v>
      </c>
      <c r="Z238" s="32" t="str">
        <f>IFERROR('σ и σw, МПа'!M238*$BF$2,"-")</f>
        <v>-</v>
      </c>
      <c r="AA238" s="32" t="str">
        <f>IFERROR('σ и σw, МПа'!N238*$BF$2,"-")</f>
        <v>-</v>
      </c>
      <c r="AB238" s="32" t="str">
        <f>IFERROR('σ и σw, МПа'!O238*$BF$2,"-")</f>
        <v>-</v>
      </c>
      <c r="AC238" s="33" t="str">
        <f>IFERROR('σ и σw, МПа'!P238*$BF$2,"-")</f>
        <v>-</v>
      </c>
      <c r="AD238" s="31">
        <f>IFERROR('σ и σw, МПа'!Q238*$BG$2,"-")</f>
        <v>308.7</v>
      </c>
      <c r="AE238" s="32">
        <f>IFERROR('σ и σw, МПа'!R238*$BG$2,"-")</f>
        <v>302.39999999999998</v>
      </c>
      <c r="AF238" s="32">
        <f>IFERROR('σ и σw, МПа'!S238*$BG$2,"-")</f>
        <v>288.39999999999998</v>
      </c>
      <c r="AG238" s="32">
        <f>IFERROR('σ и σw, МПа'!T238*$BG$2,"-")</f>
        <v>281.39999999999998</v>
      </c>
      <c r="AH238" s="32">
        <f>IFERROR('σ и σw, МПа'!U238*$BG$2,"-")</f>
        <v>276.5</v>
      </c>
      <c r="AI238" s="32">
        <f>IFERROR('σ и σw, МПа'!V238*$BG$2,"-")</f>
        <v>276.5</v>
      </c>
      <c r="AJ238" s="32">
        <f>IFERROR('σ и σw, МПа'!W238*$BG$2,"-")</f>
        <v>276.5</v>
      </c>
      <c r="AK238" s="32">
        <f>IFERROR('σ и σw, МПа'!X238*$BG$2,"-")</f>
        <v>276.5</v>
      </c>
      <c r="AL238" s="32" t="str">
        <f>IFERROR('σ и σw, МПа'!Y238*$BG$2,"-")</f>
        <v>-</v>
      </c>
      <c r="AM238" s="32" t="str">
        <f>IFERROR('σ и σw, МПа'!Z238*$BG$2,"-")</f>
        <v>-</v>
      </c>
      <c r="AN238" s="32" t="str">
        <f>IFERROR('σ и σw, МПа'!AA238*$BG$2,"-")</f>
        <v>-</v>
      </c>
      <c r="AO238" s="32" t="str">
        <f>IFERROR('σ и σw, МПа'!AB238*$BG$2,"-")</f>
        <v>-</v>
      </c>
      <c r="AP238" s="33" t="str">
        <f>IFERROR('σ и σw, МПа'!AC238*$BG$2,"-")</f>
        <v>-</v>
      </c>
      <c r="AQ238" s="31">
        <f>IFERROR('σ и σw, МПа'!Q238*$BH$2,"-")</f>
        <v>485.1</v>
      </c>
      <c r="AR238" s="32">
        <f>IFERROR('σ и σw, МПа'!R238*$BH$2,"-")</f>
        <v>475.20000000000005</v>
      </c>
      <c r="AS238" s="32">
        <f>IFERROR('σ и σw, МПа'!S238*$BH$2,"-")</f>
        <v>453.20000000000005</v>
      </c>
      <c r="AT238" s="32">
        <f>IFERROR('σ и σw, МПа'!T238*$BH$2,"-")</f>
        <v>442.20000000000005</v>
      </c>
      <c r="AU238" s="32">
        <f>IFERROR('σ и σw, МПа'!U238*$BH$2,"-")</f>
        <v>434.50000000000006</v>
      </c>
      <c r="AV238" s="32">
        <f>IFERROR('σ и σw, МПа'!V238*$BH$2,"-")</f>
        <v>434.50000000000006</v>
      </c>
      <c r="AW238" s="32">
        <f>IFERROR('σ и σw, МПа'!W238*$BH$2,"-")</f>
        <v>434.50000000000006</v>
      </c>
      <c r="AX238" s="32">
        <f>IFERROR('σ и σw, МПа'!X238*$BH$2,"-")</f>
        <v>434.50000000000006</v>
      </c>
      <c r="AY238" s="32" t="str">
        <f>IFERROR('σ и σw, МПа'!Y238*$BH$2,"-")</f>
        <v>-</v>
      </c>
      <c r="AZ238" s="32" t="str">
        <f>IFERROR('σ и σw, МПа'!Z238*$BH$2,"-")</f>
        <v>-</v>
      </c>
      <c r="BA238" s="32" t="str">
        <f>IFERROR('σ и σw, МПа'!AA238*$BH$2,"-")</f>
        <v>-</v>
      </c>
      <c r="BB238" s="32" t="str">
        <f>IFERROR('σ и σw, МПа'!AB238*$BH$2,"-")</f>
        <v>-</v>
      </c>
      <c r="BC238" s="33" t="str">
        <f>IFERROR('σ и σw, МПа'!AC238*$BH$2,"-")</f>
        <v>-</v>
      </c>
    </row>
    <row r="239" spans="1:55" ht="25.5" x14ac:dyDescent="0.25">
      <c r="A239" s="10" t="str">
        <f>INDEX('Обработка исходного'!B:B,ROW($B$3)+4*(ROW($B239)-ROW($B$3)))</f>
        <v>Сталь легированная хромомолибденованадиевая</v>
      </c>
      <c r="B239" s="47" t="str">
        <f>INDEX('Обработка исходного'!D:D,ROW($B$3)+4*(ROW($B239)-ROW($B$3)))</f>
        <v>15Х3НМФА</v>
      </c>
      <c r="C239" s="27" t="str">
        <f>'Rp0,2, МПа'!C239</f>
        <v>Листы, поковки толщиной до 450 мм</v>
      </c>
      <c r="D239" s="31">
        <f>IFERROR('σ и σw, МПа'!D239*$BE$2,"-")</f>
        <v>317.15384615384613</v>
      </c>
      <c r="E239" s="32">
        <f>IFERROR('σ и σw, МПа'!E239*$BE$2,"-")</f>
        <v>306.38461538461536</v>
      </c>
      <c r="F239" s="32">
        <f>IFERROR('σ и σw, МПа'!F239*$BE$2,"-")</f>
        <v>290.76923076923072</v>
      </c>
      <c r="G239" s="32">
        <f>IFERROR('σ и σw, МПа'!G239*$BE$2,"-")</f>
        <v>280</v>
      </c>
      <c r="H239" s="32">
        <f>IFERROR('σ и σw, МПа'!H239*$BE$2,"-")</f>
        <v>280</v>
      </c>
      <c r="I239" s="32">
        <f>IFERROR('σ и σw, МПа'!I239*$BE$2,"-")</f>
        <v>274.61538461538458</v>
      </c>
      <c r="J239" s="32">
        <f>IFERROR('σ и σw, МПа'!J239*$BE$2,"-")</f>
        <v>269.23076923076917</v>
      </c>
      <c r="K239" s="32">
        <f>IFERROR('σ и σw, МПа'!K239*$BE$2,"-")</f>
        <v>264.38461538461536</v>
      </c>
      <c r="L239" s="32" t="str">
        <f>IFERROR('σ и σw, МПа'!L239*$BE$2,"-")</f>
        <v>-</v>
      </c>
      <c r="M239" s="32" t="str">
        <f>IFERROR('σ и σw, МПа'!M239*$BE$2,"-")</f>
        <v>-</v>
      </c>
      <c r="N239" s="32" t="str">
        <f>IFERROR('σ и σw, МПа'!N239*$BE$2,"-")</f>
        <v>-</v>
      </c>
      <c r="O239" s="32" t="str">
        <f>IFERROR('σ и σw, МПа'!O239*$BE$2,"-")</f>
        <v>-</v>
      </c>
      <c r="P239" s="33" t="str">
        <f>IFERROR('σ и σw, МПа'!P239*$BE$2,"-")</f>
        <v>-</v>
      </c>
      <c r="Q239" s="31">
        <f>IFERROR('σ и σw, МПа'!D239*$BF$2,"-")</f>
        <v>407.76923076923072</v>
      </c>
      <c r="R239" s="32">
        <f>IFERROR('σ и σw, МПа'!E239*$BF$2,"-")</f>
        <v>393.92307692307691</v>
      </c>
      <c r="S239" s="32">
        <f>IFERROR('σ и σw, МПа'!F239*$BF$2,"-")</f>
        <v>373.84615384615381</v>
      </c>
      <c r="T239" s="32">
        <f>IFERROR('σ и σw, МПа'!G239*$BF$2,"-")</f>
        <v>360</v>
      </c>
      <c r="U239" s="32">
        <f>IFERROR('σ и σw, МПа'!H239*$BF$2,"-")</f>
        <v>360</v>
      </c>
      <c r="V239" s="32">
        <f>IFERROR('σ и σw, МПа'!I239*$BF$2,"-")</f>
        <v>353.07692307692309</v>
      </c>
      <c r="W239" s="32">
        <f>IFERROR('σ и σw, МПа'!J239*$BF$2,"-")</f>
        <v>346.15384615384613</v>
      </c>
      <c r="X239" s="32">
        <f>IFERROR('σ и σw, МПа'!K239*$BF$2,"-")</f>
        <v>339.92307692307691</v>
      </c>
      <c r="Y239" s="32" t="str">
        <f>IFERROR('σ и σw, МПа'!L239*$BF$2,"-")</f>
        <v>-</v>
      </c>
      <c r="Z239" s="32" t="str">
        <f>IFERROR('σ и σw, МПа'!M239*$BF$2,"-")</f>
        <v>-</v>
      </c>
      <c r="AA239" s="32" t="str">
        <f>IFERROR('σ и σw, МПа'!N239*$BF$2,"-")</f>
        <v>-</v>
      </c>
      <c r="AB239" s="32" t="str">
        <f>IFERROR('σ и σw, МПа'!O239*$BF$2,"-")</f>
        <v>-</v>
      </c>
      <c r="AC239" s="33" t="str">
        <f>IFERROR('σ и σw, МПа'!P239*$BF$2,"-")</f>
        <v>-</v>
      </c>
      <c r="AD239" s="31">
        <f>IFERROR('σ и σw, МПа'!Q239*$BG$2,"-")</f>
        <v>343.7</v>
      </c>
      <c r="AE239" s="32">
        <f>IFERROR('σ и σw, МПа'!R239*$BG$2,"-")</f>
        <v>329.7</v>
      </c>
      <c r="AF239" s="32">
        <f>IFERROR('σ и σw, МПа'!S239*$BG$2,"-")</f>
        <v>315.7</v>
      </c>
      <c r="AG239" s="32">
        <f>IFERROR('σ и σw, МПа'!T239*$BG$2,"-")</f>
        <v>308.7</v>
      </c>
      <c r="AH239" s="32">
        <f>IFERROR('σ и σw, МПа'!U239*$BG$2,"-")</f>
        <v>308.7</v>
      </c>
      <c r="AI239" s="32">
        <f>IFERROR('σ и σw, МПа'!V239*$BG$2,"-")</f>
        <v>308.7</v>
      </c>
      <c r="AJ239" s="32">
        <f>IFERROR('σ и σw, МПа'!W239*$BG$2,"-")</f>
        <v>295.39999999999998</v>
      </c>
      <c r="AK239" s="32">
        <f>IFERROR('σ и σw, МПа'!X239*$BG$2,"-")</f>
        <v>274.39999999999998</v>
      </c>
      <c r="AL239" s="32" t="str">
        <f>IFERROR('σ и σw, МПа'!Y239*$BG$2,"-")</f>
        <v>-</v>
      </c>
      <c r="AM239" s="32" t="str">
        <f>IFERROR('σ и σw, МПа'!Z239*$BG$2,"-")</f>
        <v>-</v>
      </c>
      <c r="AN239" s="32" t="str">
        <f>IFERROR('σ и σw, МПа'!AA239*$BG$2,"-")</f>
        <v>-</v>
      </c>
      <c r="AO239" s="32" t="str">
        <f>IFERROR('σ и σw, МПа'!AB239*$BG$2,"-")</f>
        <v>-</v>
      </c>
      <c r="AP239" s="33" t="str">
        <f>IFERROR('σ и σw, МПа'!AC239*$BG$2,"-")</f>
        <v>-</v>
      </c>
      <c r="AQ239" s="31">
        <f>IFERROR('σ и σw, МПа'!Q239*$BH$2,"-")</f>
        <v>540.1</v>
      </c>
      <c r="AR239" s="32">
        <f>IFERROR('σ и σw, МПа'!R239*$BH$2,"-")</f>
        <v>518.1</v>
      </c>
      <c r="AS239" s="32">
        <f>IFERROR('σ и σw, МПа'!S239*$BH$2,"-")</f>
        <v>496.1</v>
      </c>
      <c r="AT239" s="32">
        <f>IFERROR('σ и σw, МПа'!T239*$BH$2,"-")</f>
        <v>485.1</v>
      </c>
      <c r="AU239" s="32">
        <f>IFERROR('σ и σw, МПа'!U239*$BH$2,"-")</f>
        <v>485.1</v>
      </c>
      <c r="AV239" s="32">
        <f>IFERROR('σ и σw, МПа'!V239*$BH$2,"-")</f>
        <v>485.1</v>
      </c>
      <c r="AW239" s="32">
        <f>IFERROR('σ и σw, МПа'!W239*$BH$2,"-")</f>
        <v>464.20000000000005</v>
      </c>
      <c r="AX239" s="32">
        <f>IFERROR('σ и σw, МПа'!X239*$BH$2,"-")</f>
        <v>431.20000000000005</v>
      </c>
      <c r="AY239" s="32" t="str">
        <f>IFERROR('σ и σw, МПа'!Y239*$BH$2,"-")</f>
        <v>-</v>
      </c>
      <c r="AZ239" s="32" t="str">
        <f>IFERROR('σ и σw, МПа'!Z239*$BH$2,"-")</f>
        <v>-</v>
      </c>
      <c r="BA239" s="32" t="str">
        <f>IFERROR('σ и σw, МПа'!AA239*$BH$2,"-")</f>
        <v>-</v>
      </c>
      <c r="BB239" s="32" t="str">
        <f>IFERROR('σ и σw, МПа'!AB239*$BH$2,"-")</f>
        <v>-</v>
      </c>
      <c r="BC239" s="33" t="str">
        <f>IFERROR('σ и σw, МПа'!AC239*$BH$2,"-")</f>
        <v>-</v>
      </c>
    </row>
    <row r="240" spans="1:55" ht="25.5" x14ac:dyDescent="0.25">
      <c r="A240" s="10" t="str">
        <f>INDEX('Обработка исходного'!B:B,ROW($B$3)+4*(ROW($B240)-ROW($B$3)))</f>
        <v>Сталь легированная хромомолибденованадиевая</v>
      </c>
      <c r="B240" s="47" t="str">
        <f>INDEX('Обработка исходного'!D:D,ROW($B$3)+4*(ROW($B240)-ROW($B$3)))</f>
        <v>15Х3НМФА-А</v>
      </c>
      <c r="C240" s="27" t="str">
        <f>'Rp0,2, МПа'!C240</f>
        <v>Листы, поковки толщиной до 450 мм</v>
      </c>
      <c r="D240" s="31">
        <f>IFERROR('σ и σw, МПа'!D240*$BE$2,"-")</f>
        <v>317.15384615384613</v>
      </c>
      <c r="E240" s="32">
        <f>IFERROR('σ и σw, МПа'!E240*$BE$2,"-")</f>
        <v>306.38461538461536</v>
      </c>
      <c r="F240" s="32">
        <f>IFERROR('σ и σw, МПа'!F240*$BE$2,"-")</f>
        <v>290.76923076923072</v>
      </c>
      <c r="G240" s="32">
        <f>IFERROR('σ и σw, МПа'!G240*$BE$2,"-")</f>
        <v>280</v>
      </c>
      <c r="H240" s="32">
        <f>IFERROR('σ и σw, МПа'!H240*$BE$2,"-")</f>
        <v>280</v>
      </c>
      <c r="I240" s="32">
        <f>IFERROR('σ и σw, МПа'!I240*$BE$2,"-")</f>
        <v>274.61538461538458</v>
      </c>
      <c r="J240" s="32">
        <f>IFERROR('σ и σw, МПа'!J240*$BE$2,"-")</f>
        <v>269.23076923076917</v>
      </c>
      <c r="K240" s="32">
        <f>IFERROR('σ и σw, МПа'!K240*$BE$2,"-")</f>
        <v>264.38461538461536</v>
      </c>
      <c r="L240" s="32" t="str">
        <f>IFERROR('σ и σw, МПа'!L240*$BE$2,"-")</f>
        <v>-</v>
      </c>
      <c r="M240" s="32" t="str">
        <f>IFERROR('σ и σw, МПа'!M240*$BE$2,"-")</f>
        <v>-</v>
      </c>
      <c r="N240" s="32" t="str">
        <f>IFERROR('σ и σw, МПа'!N240*$BE$2,"-")</f>
        <v>-</v>
      </c>
      <c r="O240" s="32" t="str">
        <f>IFERROR('σ и σw, МПа'!O240*$BE$2,"-")</f>
        <v>-</v>
      </c>
      <c r="P240" s="33" t="str">
        <f>IFERROR('σ и σw, МПа'!P240*$BE$2,"-")</f>
        <v>-</v>
      </c>
      <c r="Q240" s="31">
        <f>IFERROR('σ и σw, МПа'!D240*$BF$2,"-")</f>
        <v>407.76923076923072</v>
      </c>
      <c r="R240" s="32">
        <f>IFERROR('σ и σw, МПа'!E240*$BF$2,"-")</f>
        <v>393.92307692307691</v>
      </c>
      <c r="S240" s="32">
        <f>IFERROR('σ и σw, МПа'!F240*$BF$2,"-")</f>
        <v>373.84615384615381</v>
      </c>
      <c r="T240" s="32">
        <f>IFERROR('σ и σw, МПа'!G240*$BF$2,"-")</f>
        <v>360</v>
      </c>
      <c r="U240" s="32">
        <f>IFERROR('σ и σw, МПа'!H240*$BF$2,"-")</f>
        <v>360</v>
      </c>
      <c r="V240" s="32">
        <f>IFERROR('σ и σw, МПа'!I240*$BF$2,"-")</f>
        <v>353.07692307692309</v>
      </c>
      <c r="W240" s="32">
        <f>IFERROR('σ и σw, МПа'!J240*$BF$2,"-")</f>
        <v>346.15384615384613</v>
      </c>
      <c r="X240" s="32">
        <f>IFERROR('σ и σw, МПа'!K240*$BF$2,"-")</f>
        <v>339.92307692307691</v>
      </c>
      <c r="Y240" s="32" t="str">
        <f>IFERROR('σ и σw, МПа'!L240*$BF$2,"-")</f>
        <v>-</v>
      </c>
      <c r="Z240" s="32" t="str">
        <f>IFERROR('σ и σw, МПа'!M240*$BF$2,"-")</f>
        <v>-</v>
      </c>
      <c r="AA240" s="32" t="str">
        <f>IFERROR('σ и σw, МПа'!N240*$BF$2,"-")</f>
        <v>-</v>
      </c>
      <c r="AB240" s="32" t="str">
        <f>IFERROR('σ и σw, МПа'!O240*$BF$2,"-")</f>
        <v>-</v>
      </c>
      <c r="AC240" s="33" t="str">
        <f>IFERROR('σ и σw, МПа'!P240*$BF$2,"-")</f>
        <v>-</v>
      </c>
      <c r="AD240" s="31">
        <f>IFERROR('σ и σw, МПа'!Q240*$BG$2,"-")</f>
        <v>343.7</v>
      </c>
      <c r="AE240" s="32">
        <f>IFERROR('σ и σw, МПа'!R240*$BG$2,"-")</f>
        <v>329.7</v>
      </c>
      <c r="AF240" s="32">
        <f>IFERROR('σ и σw, МПа'!S240*$BG$2,"-")</f>
        <v>315.7</v>
      </c>
      <c r="AG240" s="32">
        <f>IFERROR('σ и σw, МПа'!T240*$BG$2,"-")</f>
        <v>308.7</v>
      </c>
      <c r="AH240" s="32">
        <f>IFERROR('σ и σw, МПа'!U240*$BG$2,"-")</f>
        <v>308.7</v>
      </c>
      <c r="AI240" s="32">
        <f>IFERROR('σ и σw, МПа'!V240*$BG$2,"-")</f>
        <v>308.7</v>
      </c>
      <c r="AJ240" s="32">
        <f>IFERROR('σ и σw, МПа'!W240*$BG$2,"-")</f>
        <v>295.39999999999998</v>
      </c>
      <c r="AK240" s="32">
        <f>IFERROR('σ и σw, МПа'!X240*$BG$2,"-")</f>
        <v>274.39999999999998</v>
      </c>
      <c r="AL240" s="32" t="str">
        <f>IFERROR('σ и σw, МПа'!Y240*$BG$2,"-")</f>
        <v>-</v>
      </c>
      <c r="AM240" s="32" t="str">
        <f>IFERROR('σ и σw, МПа'!Z240*$BG$2,"-")</f>
        <v>-</v>
      </c>
      <c r="AN240" s="32" t="str">
        <f>IFERROR('σ и σw, МПа'!AA240*$BG$2,"-")</f>
        <v>-</v>
      </c>
      <c r="AO240" s="32" t="str">
        <f>IFERROR('σ и σw, МПа'!AB240*$BG$2,"-")</f>
        <v>-</v>
      </c>
      <c r="AP240" s="33" t="str">
        <f>IFERROR('σ и σw, МПа'!AC240*$BG$2,"-")</f>
        <v>-</v>
      </c>
      <c r="AQ240" s="31">
        <f>IFERROR('σ и σw, МПа'!Q240*$BH$2,"-")</f>
        <v>540.1</v>
      </c>
      <c r="AR240" s="32">
        <f>IFERROR('σ и σw, МПа'!R240*$BH$2,"-")</f>
        <v>518.1</v>
      </c>
      <c r="AS240" s="32">
        <f>IFERROR('σ и σw, МПа'!S240*$BH$2,"-")</f>
        <v>496.1</v>
      </c>
      <c r="AT240" s="32">
        <f>IFERROR('σ и σw, МПа'!T240*$BH$2,"-")</f>
        <v>485.1</v>
      </c>
      <c r="AU240" s="32">
        <f>IFERROR('σ и σw, МПа'!U240*$BH$2,"-")</f>
        <v>485.1</v>
      </c>
      <c r="AV240" s="32">
        <f>IFERROR('σ и σw, МПа'!V240*$BH$2,"-")</f>
        <v>485.1</v>
      </c>
      <c r="AW240" s="32">
        <f>IFERROR('σ и σw, МПа'!W240*$BH$2,"-")</f>
        <v>464.20000000000005</v>
      </c>
      <c r="AX240" s="32">
        <f>IFERROR('σ и σw, МПа'!X240*$BH$2,"-")</f>
        <v>431.20000000000005</v>
      </c>
      <c r="AY240" s="32" t="str">
        <f>IFERROR('σ и σw, МПа'!Y240*$BH$2,"-")</f>
        <v>-</v>
      </c>
      <c r="AZ240" s="32" t="str">
        <f>IFERROR('σ и σw, МПа'!Z240*$BH$2,"-")</f>
        <v>-</v>
      </c>
      <c r="BA240" s="32" t="str">
        <f>IFERROR('σ и σw, МПа'!AA240*$BH$2,"-")</f>
        <v>-</v>
      </c>
      <c r="BB240" s="32" t="str">
        <f>IFERROR('σ и σw, МПа'!AB240*$BH$2,"-")</f>
        <v>-</v>
      </c>
      <c r="BC240" s="33" t="str">
        <f>IFERROR('σ и σw, МПа'!AC240*$BH$2,"-")</f>
        <v>-</v>
      </c>
    </row>
    <row r="241" spans="1:55" ht="25.5" x14ac:dyDescent="0.25">
      <c r="A241" s="10" t="str">
        <f>INDEX('Обработка исходного'!B:B,ROW($B$3)+4*(ROW($B241)-ROW($B$3)))</f>
        <v>Сталь легированная хромомолибденованадиевая</v>
      </c>
      <c r="B241" s="47" t="str">
        <f>INDEX('Обработка исходного'!D:D,ROW($B$3)+4*(ROW($B241)-ROW($B$3)))</f>
        <v>36Х2Н2МФА</v>
      </c>
      <c r="C241" s="27" t="str">
        <f>'Rp0,2, МПа'!C241</f>
        <v>Заготовки крепежных деталей толщиной до 200 мм, КП395*</v>
      </c>
      <c r="D241" s="31">
        <f>IFERROR('σ и σw, МПа'!D241*$BE$2,"-")</f>
        <v>332.76923076923072</v>
      </c>
      <c r="E241" s="32">
        <f>IFERROR('σ и σw, МПа'!E241*$BE$2,"-")</f>
        <v>332.76923076923072</v>
      </c>
      <c r="F241" s="32">
        <f>IFERROR('σ и σw, МПа'!F241*$BE$2,"-")</f>
        <v>332.76923076923072</v>
      </c>
      <c r="G241" s="32">
        <f>IFERROR('σ и σw, МПа'!G241*$BE$2,"-")</f>
        <v>322</v>
      </c>
      <c r="H241" s="32">
        <f>IFERROR('σ и σw, МПа'!H241*$BE$2,"-")</f>
        <v>306.38461538461536</v>
      </c>
      <c r="I241" s="32">
        <f>IFERROR('σ и σw, МПа'!I241*$BE$2,"-")</f>
        <v>306.38461538461536</v>
      </c>
      <c r="J241" s="32">
        <f>IFERROR('σ и σw, МПа'!J241*$BE$2,"-")</f>
        <v>290.76923076923072</v>
      </c>
      <c r="K241" s="32">
        <f>IFERROR('σ и σw, МПа'!K241*$BE$2,"-")</f>
        <v>228.66666666666666</v>
      </c>
      <c r="L241" s="32" t="str">
        <f>IFERROR('σ и σw, МПа'!L241*$BE$2,"-")</f>
        <v>-</v>
      </c>
      <c r="M241" s="32" t="str">
        <f>IFERROR('σ и σw, МПа'!M241*$BE$2,"-")</f>
        <v>-</v>
      </c>
      <c r="N241" s="32" t="str">
        <f>IFERROR('σ и σw, МПа'!N241*$BE$2,"-")</f>
        <v>-</v>
      </c>
      <c r="O241" s="32" t="str">
        <f>IFERROR('σ и σw, МПа'!O241*$BE$2,"-")</f>
        <v>-</v>
      </c>
      <c r="P241" s="33" t="str">
        <f>IFERROR('σ и σw, МПа'!P241*$BE$2,"-")</f>
        <v>-</v>
      </c>
      <c r="Q241" s="31">
        <f>IFERROR('σ и σw, МПа'!D241*$BF$2,"-")</f>
        <v>427.84615384615381</v>
      </c>
      <c r="R241" s="32">
        <f>IFERROR('σ и σw, МПа'!E241*$BF$2,"-")</f>
        <v>427.84615384615381</v>
      </c>
      <c r="S241" s="32">
        <f>IFERROR('σ и σw, МПа'!F241*$BF$2,"-")</f>
        <v>427.84615384615381</v>
      </c>
      <c r="T241" s="32">
        <f>IFERROR('σ и σw, МПа'!G241*$BF$2,"-")</f>
        <v>414</v>
      </c>
      <c r="U241" s="32">
        <f>IFERROR('σ и σw, МПа'!H241*$BF$2,"-")</f>
        <v>393.92307692307691</v>
      </c>
      <c r="V241" s="32">
        <f>IFERROR('σ и σw, МПа'!I241*$BF$2,"-")</f>
        <v>393.92307692307691</v>
      </c>
      <c r="W241" s="32">
        <f>IFERROR('σ и σw, МПа'!J241*$BF$2,"-")</f>
        <v>373.84615384615381</v>
      </c>
      <c r="X241" s="32">
        <f>IFERROR('σ и σw, МПа'!K241*$BF$2,"-")</f>
        <v>294</v>
      </c>
      <c r="Y241" s="32" t="str">
        <f>IFERROR('σ и σw, МПа'!L241*$BF$2,"-")</f>
        <v>-</v>
      </c>
      <c r="Z241" s="32" t="str">
        <f>IFERROR('σ и σw, МПа'!M241*$BF$2,"-")</f>
        <v>-</v>
      </c>
      <c r="AA241" s="32" t="str">
        <f>IFERROR('σ и σw, МПа'!N241*$BF$2,"-")</f>
        <v>-</v>
      </c>
      <c r="AB241" s="32" t="str">
        <f>IFERROR('σ и σw, МПа'!O241*$BF$2,"-")</f>
        <v>-</v>
      </c>
      <c r="AC241" s="33" t="str">
        <f>IFERROR('σ и σw, МПа'!P241*$BF$2,"-")</f>
        <v>-</v>
      </c>
      <c r="AD241" s="31">
        <f>IFERROR('σ и σw, МПа'!Q241*$BG$2,"-")</f>
        <v>276.5</v>
      </c>
      <c r="AE241" s="32">
        <f>IFERROR('σ и σw, МПа'!R241*$BG$2,"-")</f>
        <v>276.5</v>
      </c>
      <c r="AF241" s="32">
        <f>IFERROR('σ и σw, МПа'!S241*$BG$2,"-")</f>
        <v>276.5</v>
      </c>
      <c r="AG241" s="32">
        <f>IFERROR('σ и σw, МПа'!T241*$BG$2,"-")</f>
        <v>268.09999999999997</v>
      </c>
      <c r="AH241" s="32">
        <f>IFERROR('σ и σw, МПа'!U241*$BG$2,"-")</f>
        <v>254.1</v>
      </c>
      <c r="AI241" s="32">
        <f>IFERROR('σ и σw, МПа'!V241*$BG$2,"-")</f>
        <v>247.1</v>
      </c>
      <c r="AJ241" s="32">
        <f>IFERROR('σ и σw, МПа'!W241*$BG$2,"-")</f>
        <v>240.1</v>
      </c>
      <c r="AK241" s="32">
        <f>IFERROR('σ и σw, МПа'!X241*$BG$2,"-")</f>
        <v>171.5</v>
      </c>
      <c r="AL241" s="32" t="str">
        <f>IFERROR('σ и σw, МПа'!Y241*$BG$2,"-")</f>
        <v>-</v>
      </c>
      <c r="AM241" s="32" t="str">
        <f>IFERROR('σ и σw, МПа'!Z241*$BG$2,"-")</f>
        <v>-</v>
      </c>
      <c r="AN241" s="32" t="str">
        <f>IFERROR('σ и σw, МПа'!AA241*$BG$2,"-")</f>
        <v>-</v>
      </c>
      <c r="AO241" s="32" t="str">
        <f>IFERROR('σ и σw, МПа'!AB241*$BG$2,"-")</f>
        <v>-</v>
      </c>
      <c r="AP241" s="33" t="str">
        <f>IFERROR('σ и σw, МПа'!AC241*$BG$2,"-")</f>
        <v>-</v>
      </c>
      <c r="AQ241" s="31">
        <f>IFERROR('σ и σw, МПа'!Q241*$BH$2,"-")</f>
        <v>434.50000000000006</v>
      </c>
      <c r="AR241" s="32">
        <f>IFERROR('σ и σw, МПа'!R241*$BH$2,"-")</f>
        <v>434.50000000000006</v>
      </c>
      <c r="AS241" s="32">
        <f>IFERROR('σ и σw, МПа'!S241*$BH$2,"-")</f>
        <v>434.50000000000006</v>
      </c>
      <c r="AT241" s="32">
        <f>IFERROR('σ и σw, МПа'!T241*$BH$2,"-")</f>
        <v>421.3</v>
      </c>
      <c r="AU241" s="32">
        <f>IFERROR('σ и σw, МПа'!U241*$BH$2,"-")</f>
        <v>399.3</v>
      </c>
      <c r="AV241" s="32">
        <f>IFERROR('σ и σw, МПа'!V241*$BH$2,"-")</f>
        <v>388.3</v>
      </c>
      <c r="AW241" s="32">
        <f>IFERROR('σ и σw, МПа'!W241*$BH$2,"-")</f>
        <v>377.3</v>
      </c>
      <c r="AX241" s="32">
        <f>IFERROR('σ и σw, МПа'!X241*$BH$2,"-")</f>
        <v>269.5</v>
      </c>
      <c r="AY241" s="32" t="str">
        <f>IFERROR('σ и σw, МПа'!Y241*$BH$2,"-")</f>
        <v>-</v>
      </c>
      <c r="AZ241" s="32" t="str">
        <f>IFERROR('σ и σw, МПа'!Z241*$BH$2,"-")</f>
        <v>-</v>
      </c>
      <c r="BA241" s="32" t="str">
        <f>IFERROR('σ и σw, МПа'!AA241*$BH$2,"-")</f>
        <v>-</v>
      </c>
      <c r="BB241" s="32" t="str">
        <f>IFERROR('σ и σw, МПа'!AB241*$BH$2,"-")</f>
        <v>-</v>
      </c>
      <c r="BC241" s="33" t="str">
        <f>IFERROR('σ и σw, МПа'!AC241*$BH$2,"-")</f>
        <v>-</v>
      </c>
    </row>
    <row r="242" spans="1:55" ht="25.5" x14ac:dyDescent="0.25">
      <c r="A242" s="10" t="str">
        <f>INDEX('Обработка исходного'!B:B,ROW($B$3)+4*(ROW($B242)-ROW($B$3)))</f>
        <v>Сталь легированная хромомолибденованадиевая</v>
      </c>
      <c r="B242" s="47" t="str">
        <f>INDEX('Обработка исходного'!D:D,ROW($B$3)+4*(ROW($B242)-ROW($B$3)))</f>
        <v>36Х2Н2МФА</v>
      </c>
      <c r="C242" s="27" t="str">
        <f>'Rp0,2, МПа'!C242</f>
        <v>Заготовки крепежных деталей толщиной до 200 мм, КП490*</v>
      </c>
      <c r="D242" s="31">
        <f>IFERROR('σ и σw, МПа'!D242*$BE$2,"-")</f>
        <v>353.76923076923072</v>
      </c>
      <c r="E242" s="32">
        <f>IFERROR('σ и σw, МПа'!E242*$BE$2,"-")</f>
        <v>353.76923076923072</v>
      </c>
      <c r="F242" s="32">
        <f>IFERROR('σ и σw, МПа'!F242*$BE$2,"-")</f>
        <v>353.76923076923072</v>
      </c>
      <c r="G242" s="32">
        <f>IFERROR('σ и σw, МПа'!G242*$BE$2,"-")</f>
        <v>343.53846153846155</v>
      </c>
      <c r="H242" s="32">
        <f>IFERROR('σ и σw, МПа'!H242*$BE$2,"-")</f>
        <v>322</v>
      </c>
      <c r="I242" s="32">
        <f>IFERROR('σ и σw, МПа'!I242*$BE$2,"-")</f>
        <v>322</v>
      </c>
      <c r="J242" s="32">
        <f>IFERROR('σ и σw, МПа'!J242*$BE$2,"-")</f>
        <v>306.38461538461536</v>
      </c>
      <c r="K242" s="32">
        <f>IFERROR('σ и σw, МПа'!K242*$BE$2,"-")</f>
        <v>290.76923076923072</v>
      </c>
      <c r="L242" s="32" t="str">
        <f>IFERROR('σ и σw, МПа'!L242*$BE$2,"-")</f>
        <v>-</v>
      </c>
      <c r="M242" s="32" t="str">
        <f>IFERROR('σ и σw, МПа'!M242*$BE$2,"-")</f>
        <v>-</v>
      </c>
      <c r="N242" s="32" t="str">
        <f>IFERROR('σ и σw, МПа'!N242*$BE$2,"-")</f>
        <v>-</v>
      </c>
      <c r="O242" s="32" t="str">
        <f>IFERROR('σ и σw, МПа'!O242*$BE$2,"-")</f>
        <v>-</v>
      </c>
      <c r="P242" s="33" t="str">
        <f>IFERROR('σ и σw, МПа'!P242*$BE$2,"-")</f>
        <v>-</v>
      </c>
      <c r="Q242" s="31">
        <f>IFERROR('σ и σw, МПа'!D242*$BF$2,"-")</f>
        <v>454.84615384615381</v>
      </c>
      <c r="R242" s="32">
        <f>IFERROR('σ и σw, МПа'!E242*$BF$2,"-")</f>
        <v>454.84615384615381</v>
      </c>
      <c r="S242" s="32">
        <f>IFERROR('σ и σw, МПа'!F242*$BF$2,"-")</f>
        <v>454.84615384615381</v>
      </c>
      <c r="T242" s="32">
        <f>IFERROR('σ и σw, МПа'!G242*$BF$2,"-")</f>
        <v>441.69230769230768</v>
      </c>
      <c r="U242" s="32">
        <f>IFERROR('σ и σw, МПа'!H242*$BF$2,"-")</f>
        <v>414</v>
      </c>
      <c r="V242" s="32">
        <f>IFERROR('σ и σw, МПа'!I242*$BF$2,"-")</f>
        <v>414</v>
      </c>
      <c r="W242" s="32">
        <f>IFERROR('σ и σw, МПа'!J242*$BF$2,"-")</f>
        <v>393.92307692307691</v>
      </c>
      <c r="X242" s="32">
        <f>IFERROR('σ и σw, МПа'!K242*$BF$2,"-")</f>
        <v>373.84615384615381</v>
      </c>
      <c r="Y242" s="32" t="str">
        <f>IFERROR('σ и σw, МПа'!L242*$BF$2,"-")</f>
        <v>-</v>
      </c>
      <c r="Z242" s="32" t="str">
        <f>IFERROR('σ и σw, МПа'!M242*$BF$2,"-")</f>
        <v>-</v>
      </c>
      <c r="AA242" s="32" t="str">
        <f>IFERROR('σ и σw, МПа'!N242*$BF$2,"-")</f>
        <v>-</v>
      </c>
      <c r="AB242" s="32" t="str">
        <f>IFERROR('σ и σw, МПа'!O242*$BF$2,"-")</f>
        <v>-</v>
      </c>
      <c r="AC242" s="33" t="str">
        <f>IFERROR('σ и σw, МПа'!P242*$BF$2,"-")</f>
        <v>-</v>
      </c>
      <c r="AD242" s="31">
        <f>IFERROR('σ и σw, МПа'!Q242*$BG$2,"-")</f>
        <v>343</v>
      </c>
      <c r="AE242" s="32">
        <f>IFERROR('σ и σw, МПа'!R242*$BG$2,"-")</f>
        <v>343</v>
      </c>
      <c r="AF242" s="32">
        <f>IFERROR('σ и σw, МПа'!S242*$BG$2,"-")</f>
        <v>343</v>
      </c>
      <c r="AG242" s="32">
        <f>IFERROR('σ и σw, МПа'!T242*$BG$2,"-")</f>
        <v>336.7</v>
      </c>
      <c r="AH242" s="32">
        <f>IFERROR('σ и σw, МПа'!U242*$BG$2,"-")</f>
        <v>315.7</v>
      </c>
      <c r="AI242" s="32">
        <f>IFERROR('σ и σw, МПа'!V242*$BG$2,"-")</f>
        <v>308.7</v>
      </c>
      <c r="AJ242" s="32">
        <f>IFERROR('σ и σw, МПа'!W242*$BG$2,"-")</f>
        <v>302.39999999999998</v>
      </c>
      <c r="AK242" s="32">
        <f>IFERROR('σ и σw, МПа'!X242*$BG$2,"-")</f>
        <v>281.39999999999998</v>
      </c>
      <c r="AL242" s="32" t="str">
        <f>IFERROR('σ и σw, МПа'!Y242*$BG$2,"-")</f>
        <v>-</v>
      </c>
      <c r="AM242" s="32" t="str">
        <f>IFERROR('σ и σw, МПа'!Z242*$BG$2,"-")</f>
        <v>-</v>
      </c>
      <c r="AN242" s="32" t="str">
        <f>IFERROR('σ и σw, МПа'!AA242*$BG$2,"-")</f>
        <v>-</v>
      </c>
      <c r="AO242" s="32" t="str">
        <f>IFERROR('σ и σw, МПа'!AB242*$BG$2,"-")</f>
        <v>-</v>
      </c>
      <c r="AP242" s="33" t="str">
        <f>IFERROR('σ и σw, МПа'!AC242*$BG$2,"-")</f>
        <v>-</v>
      </c>
      <c r="AQ242" s="31">
        <f>IFERROR('σ и σw, МПа'!Q242*$BH$2,"-")</f>
        <v>539</v>
      </c>
      <c r="AR242" s="32">
        <f>IFERROR('σ и σw, МПа'!R242*$BH$2,"-")</f>
        <v>539</v>
      </c>
      <c r="AS242" s="32">
        <f>IFERROR('σ и σw, МПа'!S242*$BH$2,"-")</f>
        <v>539</v>
      </c>
      <c r="AT242" s="32">
        <f>IFERROR('σ и σw, МПа'!T242*$BH$2,"-")</f>
        <v>529.1</v>
      </c>
      <c r="AU242" s="32">
        <f>IFERROR('σ и σw, МПа'!U242*$BH$2,"-")</f>
        <v>496.1</v>
      </c>
      <c r="AV242" s="32">
        <f>IFERROR('σ и σw, МПа'!V242*$BH$2,"-")</f>
        <v>485.1</v>
      </c>
      <c r="AW242" s="32">
        <f>IFERROR('σ и σw, МПа'!W242*$BH$2,"-")</f>
        <v>475.20000000000005</v>
      </c>
      <c r="AX242" s="32">
        <f>IFERROR('σ и σw, МПа'!X242*$BH$2,"-")</f>
        <v>442.20000000000005</v>
      </c>
      <c r="AY242" s="32" t="str">
        <f>IFERROR('σ и σw, МПа'!Y242*$BH$2,"-")</f>
        <v>-</v>
      </c>
      <c r="AZ242" s="32" t="str">
        <f>IFERROR('σ и σw, МПа'!Z242*$BH$2,"-")</f>
        <v>-</v>
      </c>
      <c r="BA242" s="32" t="str">
        <f>IFERROR('σ и σw, МПа'!AA242*$BH$2,"-")</f>
        <v>-</v>
      </c>
      <c r="BB242" s="32" t="str">
        <f>IFERROR('σ и σw, МПа'!AB242*$BH$2,"-")</f>
        <v>-</v>
      </c>
      <c r="BC242" s="33" t="str">
        <f>IFERROR('σ и σw, МПа'!AC242*$BH$2,"-")</f>
        <v>-</v>
      </c>
    </row>
    <row r="243" spans="1:55" ht="25.5" x14ac:dyDescent="0.25">
      <c r="A243" s="10" t="str">
        <f>INDEX('Обработка исходного'!B:B,ROW($B$3)+4*(ROW($B243)-ROW($B$3)))</f>
        <v>Сталь легированная хромомолибденованадиевая</v>
      </c>
      <c r="B243" s="47" t="str">
        <f>INDEX('Обработка исходного'!D:D,ROW($B$3)+4*(ROW($B243)-ROW($B$3)))</f>
        <v>36Х2Н2МФА</v>
      </c>
      <c r="C243" s="27" t="str">
        <f>'Rp0,2, МПа'!C243</f>
        <v>Заготовки крепежных деталей толщиной до 200 мм, КП590*</v>
      </c>
      <c r="D243" s="31">
        <f>IFERROR('σ и σw, МПа'!D243*$BE$2,"-")</f>
        <v>369.92307692307691</v>
      </c>
      <c r="E243" s="32">
        <f>IFERROR('σ и σw, МПа'!E243*$BE$2,"-")</f>
        <v>369.92307692307691</v>
      </c>
      <c r="F243" s="32">
        <f>IFERROR('σ и σw, МПа'!F243*$BE$2,"-")</f>
        <v>369.92307692307691</v>
      </c>
      <c r="G243" s="32">
        <f>IFERROR('σ и σw, МПа'!G243*$BE$2,"-")</f>
        <v>359.15384615384613</v>
      </c>
      <c r="H243" s="32">
        <f>IFERROR('σ и σw, МПа'!H243*$BE$2,"-")</f>
        <v>343.53846153846155</v>
      </c>
      <c r="I243" s="32">
        <f>IFERROR('σ и σw, МПа'!I243*$BE$2,"-")</f>
        <v>338.15384615384613</v>
      </c>
      <c r="J243" s="32">
        <f>IFERROR('σ и σw, МПа'!J243*$BE$2,"-")</f>
        <v>322</v>
      </c>
      <c r="K243" s="32">
        <f>IFERROR('σ и σw, МПа'!K243*$BE$2,"-")</f>
        <v>306.38461538461536</v>
      </c>
      <c r="L243" s="32" t="str">
        <f>IFERROR('σ и σw, МПа'!L243*$BE$2,"-")</f>
        <v>-</v>
      </c>
      <c r="M243" s="32" t="str">
        <f>IFERROR('σ и σw, МПа'!M243*$BE$2,"-")</f>
        <v>-</v>
      </c>
      <c r="N243" s="32" t="str">
        <f>IFERROR('σ и σw, МПа'!N243*$BE$2,"-")</f>
        <v>-</v>
      </c>
      <c r="O243" s="32" t="str">
        <f>IFERROR('σ и σw, МПа'!O243*$BE$2,"-")</f>
        <v>-</v>
      </c>
      <c r="P243" s="33" t="str">
        <f>IFERROR('σ и σw, МПа'!P243*$BE$2,"-")</f>
        <v>-</v>
      </c>
      <c r="Q243" s="31">
        <f>IFERROR('σ и σw, МПа'!D243*$BF$2,"-")</f>
        <v>475.61538461538464</v>
      </c>
      <c r="R243" s="32">
        <f>IFERROR('σ и σw, МПа'!E243*$BF$2,"-")</f>
        <v>475.61538461538464</v>
      </c>
      <c r="S243" s="32">
        <f>IFERROR('σ и σw, МПа'!F243*$BF$2,"-")</f>
        <v>475.61538461538464</v>
      </c>
      <c r="T243" s="32">
        <f>IFERROR('σ и σw, МПа'!G243*$BF$2,"-")</f>
        <v>461.76923076923077</v>
      </c>
      <c r="U243" s="32">
        <f>IFERROR('σ и σw, МПа'!H243*$BF$2,"-")</f>
        <v>441.69230769230768</v>
      </c>
      <c r="V243" s="32">
        <f>IFERROR('σ и σw, МПа'!I243*$BF$2,"-")</f>
        <v>434.76923076923072</v>
      </c>
      <c r="W243" s="32">
        <f>IFERROR('σ и σw, МПа'!J243*$BF$2,"-")</f>
        <v>414</v>
      </c>
      <c r="X243" s="32">
        <f>IFERROR('σ и σw, МПа'!K243*$BF$2,"-")</f>
        <v>393.92307692307691</v>
      </c>
      <c r="Y243" s="32" t="str">
        <f>IFERROR('σ и σw, МПа'!L243*$BF$2,"-")</f>
        <v>-</v>
      </c>
      <c r="Z243" s="32" t="str">
        <f>IFERROR('σ и σw, МПа'!M243*$BF$2,"-")</f>
        <v>-</v>
      </c>
      <c r="AA243" s="32" t="str">
        <f>IFERROR('σ и σw, МПа'!N243*$BF$2,"-")</f>
        <v>-</v>
      </c>
      <c r="AB243" s="32" t="str">
        <f>IFERROR('σ и σw, МПа'!O243*$BF$2,"-")</f>
        <v>-</v>
      </c>
      <c r="AC243" s="33" t="str">
        <f>IFERROR('σ и σw, МПа'!P243*$BF$2,"-")</f>
        <v>-</v>
      </c>
      <c r="AD243" s="31">
        <f>IFERROR('σ и σw, МПа'!Q243*$BG$2,"-")</f>
        <v>413</v>
      </c>
      <c r="AE243" s="32">
        <f>IFERROR('σ и σw, МПа'!R243*$BG$2,"-")</f>
        <v>413</v>
      </c>
      <c r="AF243" s="32">
        <f>IFERROR('σ и σw, МПа'!S243*$BG$2,"-")</f>
        <v>413</v>
      </c>
      <c r="AG243" s="32">
        <f>IFERROR('σ и σw, МПа'!T243*$BG$2,"-")</f>
        <v>398.29999999999995</v>
      </c>
      <c r="AH243" s="32">
        <f>IFERROR('σ и σw, МПа'!U243*$BG$2,"-")</f>
        <v>378</v>
      </c>
      <c r="AI243" s="32">
        <f>IFERROR('σ и σw, МПа'!V243*$BG$2,"-")</f>
        <v>371</v>
      </c>
      <c r="AJ243" s="32">
        <f>IFERROR('σ и σw, МПа'!W243*$BG$2,"-")</f>
        <v>357</v>
      </c>
      <c r="AK243" s="32">
        <f>IFERROR('σ и σw, МПа'!X243*$BG$2,"-")</f>
        <v>308.7</v>
      </c>
      <c r="AL243" s="32" t="str">
        <f>IFERROR('σ и σw, МПа'!Y243*$BG$2,"-")</f>
        <v>-</v>
      </c>
      <c r="AM243" s="32" t="str">
        <f>IFERROR('σ и σw, МПа'!Z243*$BG$2,"-")</f>
        <v>-</v>
      </c>
      <c r="AN243" s="32" t="str">
        <f>IFERROR('σ и σw, МПа'!AA243*$BG$2,"-")</f>
        <v>-</v>
      </c>
      <c r="AO243" s="32" t="str">
        <f>IFERROR('σ и σw, МПа'!AB243*$BG$2,"-")</f>
        <v>-</v>
      </c>
      <c r="AP243" s="33" t="str">
        <f>IFERROR('σ и σw, МПа'!AC243*$BG$2,"-")</f>
        <v>-</v>
      </c>
      <c r="AQ243" s="31">
        <f>IFERROR('σ и σw, МПа'!Q243*$BH$2,"-")</f>
        <v>649</v>
      </c>
      <c r="AR243" s="32">
        <f>IFERROR('σ и σw, МПа'!R243*$BH$2,"-")</f>
        <v>649</v>
      </c>
      <c r="AS243" s="32">
        <f>IFERROR('σ и σw, МПа'!S243*$BH$2,"-")</f>
        <v>649</v>
      </c>
      <c r="AT243" s="32">
        <f>IFERROR('σ и σw, МПа'!T243*$BH$2,"-")</f>
        <v>625.90000000000009</v>
      </c>
      <c r="AU243" s="32">
        <f>IFERROR('σ и σw, МПа'!U243*$BH$2,"-")</f>
        <v>594</v>
      </c>
      <c r="AV243" s="32">
        <f>IFERROR('σ и σw, МПа'!V243*$BH$2,"-")</f>
        <v>583</v>
      </c>
      <c r="AW243" s="32">
        <f>IFERROR('σ и σw, МПа'!W243*$BH$2,"-")</f>
        <v>561</v>
      </c>
      <c r="AX243" s="32">
        <f>IFERROR('σ и σw, МПа'!X243*$BH$2,"-")</f>
        <v>485.1</v>
      </c>
      <c r="AY243" s="32" t="str">
        <f>IFERROR('σ и σw, МПа'!Y243*$BH$2,"-")</f>
        <v>-</v>
      </c>
      <c r="AZ243" s="32" t="str">
        <f>IFERROR('σ и σw, МПа'!Z243*$BH$2,"-")</f>
        <v>-</v>
      </c>
      <c r="BA243" s="32" t="str">
        <f>IFERROR('σ и σw, МПа'!AA243*$BH$2,"-")</f>
        <v>-</v>
      </c>
      <c r="BB243" s="32" t="str">
        <f>IFERROR('σ и σw, МПа'!AB243*$BH$2,"-")</f>
        <v>-</v>
      </c>
      <c r="BC243" s="33" t="str">
        <f>IFERROR('σ и σw, МПа'!AC243*$BH$2,"-")</f>
        <v>-</v>
      </c>
    </row>
    <row r="244" spans="1:55" ht="25.5" x14ac:dyDescent="0.25">
      <c r="A244" s="10" t="str">
        <f>INDEX('Обработка исходного'!B:B,ROW($B$3)+4*(ROW($B244)-ROW($B$3)))</f>
        <v>Сталь легированная хромомолибденованадиевая</v>
      </c>
      <c r="B244" s="47" t="str">
        <f>INDEX('Обработка исходного'!D:D,ROW($B$3)+4*(ROW($B244)-ROW($B$3)))</f>
        <v>36Х2Н2МФА</v>
      </c>
      <c r="C244" s="27" t="str">
        <f>'Rp0,2, МПа'!C244</f>
        <v>Заготовки крепежных деталей толщиной до 200 мм, КП640</v>
      </c>
      <c r="D244" s="31">
        <f>IFERROR('σ и σw, МПа'!D244*$BE$2,"-")</f>
        <v>369.3846153846153</v>
      </c>
      <c r="E244" s="32">
        <f>IFERROR('σ и σw, МПа'!E244*$BE$2,"-")</f>
        <v>369.3846153846153</v>
      </c>
      <c r="F244" s="32">
        <f>IFERROR('σ и σw, МПа'!F244*$BE$2,"-")</f>
        <v>353.23076923076917</v>
      </c>
      <c r="G244" s="32">
        <f>IFERROR('σ и σw, МПа'!G244*$BE$2,"-")</f>
        <v>337.61538461538458</v>
      </c>
      <c r="H244" s="32">
        <f>IFERROR('σ и σw, МПа'!H244*$BE$2,"-")</f>
        <v>337.61538461538458</v>
      </c>
      <c r="I244" s="32">
        <f>IFERROR('σ и σw, МПа'!I244*$BE$2,"-")</f>
        <v>326.84615384615381</v>
      </c>
      <c r="J244" s="32">
        <f>IFERROR('σ и σw, МПа'!J244*$BE$2,"-")</f>
        <v>321.46153846153845</v>
      </c>
      <c r="K244" s="32">
        <f>IFERROR('σ и σw, МПа'!K244*$BE$2,"-")</f>
        <v>311.23076923076917</v>
      </c>
      <c r="L244" s="32" t="str">
        <f>IFERROR('σ и σw, МПа'!L244*$BE$2,"-")</f>
        <v>-</v>
      </c>
      <c r="M244" s="32" t="str">
        <f>IFERROR('σ и σw, МПа'!M244*$BE$2,"-")</f>
        <v>-</v>
      </c>
      <c r="N244" s="32" t="str">
        <f>IFERROR('σ и σw, МПа'!N244*$BE$2,"-")</f>
        <v>-</v>
      </c>
      <c r="O244" s="32" t="str">
        <f>IFERROR('σ и σw, МПа'!O244*$BE$2,"-")</f>
        <v>-</v>
      </c>
      <c r="P244" s="33" t="str">
        <f>IFERROR('σ и σw, МПа'!P244*$BE$2,"-")</f>
        <v>-</v>
      </c>
      <c r="Q244" s="31">
        <f>IFERROR('σ и σw, МПа'!D244*$BF$2,"-")</f>
        <v>474.92307692307685</v>
      </c>
      <c r="R244" s="32">
        <f>IFERROR('σ и σw, МПа'!E244*$BF$2,"-")</f>
        <v>474.92307692307685</v>
      </c>
      <c r="S244" s="32">
        <f>IFERROR('σ и σw, МПа'!F244*$BF$2,"-")</f>
        <v>454.15384615384613</v>
      </c>
      <c r="T244" s="32">
        <f>IFERROR('σ и σw, МПа'!G244*$BF$2,"-")</f>
        <v>434.07692307692304</v>
      </c>
      <c r="U244" s="32">
        <f>IFERROR('σ и σw, МПа'!H244*$BF$2,"-")</f>
        <v>434.07692307692304</v>
      </c>
      <c r="V244" s="32">
        <f>IFERROR('σ и σw, МПа'!I244*$BF$2,"-")</f>
        <v>420.23076923076923</v>
      </c>
      <c r="W244" s="32">
        <f>IFERROR('σ и σw, МПа'!J244*$BF$2,"-")</f>
        <v>413.30769230769232</v>
      </c>
      <c r="X244" s="32">
        <f>IFERROR('σ и σw, МПа'!K244*$BF$2,"-")</f>
        <v>400.15384615384613</v>
      </c>
      <c r="Y244" s="32" t="str">
        <f>IFERROR('σ и σw, МПа'!L244*$BF$2,"-")</f>
        <v>-</v>
      </c>
      <c r="Z244" s="32" t="str">
        <f>IFERROR('σ и σw, МПа'!M244*$BF$2,"-")</f>
        <v>-</v>
      </c>
      <c r="AA244" s="32" t="str">
        <f>IFERROR('σ и σw, МПа'!N244*$BF$2,"-")</f>
        <v>-</v>
      </c>
      <c r="AB244" s="32" t="str">
        <f>IFERROR('σ и σw, МПа'!O244*$BF$2,"-")</f>
        <v>-</v>
      </c>
      <c r="AC244" s="33" t="str">
        <f>IFERROR('σ и σw, МПа'!P244*$BF$2,"-")</f>
        <v>-</v>
      </c>
      <c r="AD244" s="31">
        <f>IFERROR('σ и σw, МПа'!Q244*$BG$2,"-")</f>
        <v>448</v>
      </c>
      <c r="AE244" s="32">
        <f>IFERROR('σ и σw, МПа'!R244*$BG$2,"-")</f>
        <v>448</v>
      </c>
      <c r="AF244" s="32">
        <f>IFERROR('σ и σw, МПа'!S244*$BG$2,"-")</f>
        <v>430.5</v>
      </c>
      <c r="AG244" s="32">
        <f>IFERROR('σ и σw, МПа'!T244*$BG$2,"-")</f>
        <v>408.09999999999997</v>
      </c>
      <c r="AH244" s="32">
        <f>IFERROR('σ и σw, МПа'!U244*$BG$2,"-")</f>
        <v>408.09999999999997</v>
      </c>
      <c r="AI244" s="32">
        <f>IFERROR('σ и σw, МПа'!V244*$BG$2,"-")</f>
        <v>393.4</v>
      </c>
      <c r="AJ244" s="32">
        <f>IFERROR('σ и σw, МПа'!W244*$BG$2,"-")</f>
        <v>385.7</v>
      </c>
      <c r="AK244" s="32">
        <f>IFERROR('σ и σw, МПа'!X244*$BG$2,"-")</f>
        <v>333.2</v>
      </c>
      <c r="AL244" s="32" t="str">
        <f>IFERROR('σ и σw, МПа'!Y244*$BG$2,"-")</f>
        <v>-</v>
      </c>
      <c r="AM244" s="32" t="str">
        <f>IFERROR('σ и σw, МПа'!Z244*$BG$2,"-")</f>
        <v>-</v>
      </c>
      <c r="AN244" s="32" t="str">
        <f>IFERROR('σ и σw, МПа'!AA244*$BG$2,"-")</f>
        <v>-</v>
      </c>
      <c r="AO244" s="32" t="str">
        <f>IFERROR('σ и σw, МПа'!AB244*$BG$2,"-")</f>
        <v>-</v>
      </c>
      <c r="AP244" s="33" t="str">
        <f>IFERROR('σ и σw, МПа'!AC244*$BG$2,"-")</f>
        <v>-</v>
      </c>
      <c r="AQ244" s="31">
        <f>IFERROR('σ и σw, МПа'!Q244*$BH$2,"-")</f>
        <v>704</v>
      </c>
      <c r="AR244" s="32">
        <f>IFERROR('σ и σw, МПа'!R244*$BH$2,"-")</f>
        <v>704</v>
      </c>
      <c r="AS244" s="32">
        <f>IFERROR('σ и σw, МПа'!S244*$BH$2,"-")</f>
        <v>676.5</v>
      </c>
      <c r="AT244" s="32">
        <f>IFERROR('σ и σw, МПа'!T244*$BH$2,"-")</f>
        <v>641.30000000000007</v>
      </c>
      <c r="AU244" s="32">
        <f>IFERROR('σ и σw, МПа'!U244*$BH$2,"-")</f>
        <v>641.30000000000007</v>
      </c>
      <c r="AV244" s="32">
        <f>IFERROR('σ и σw, МПа'!V244*$BH$2,"-")</f>
        <v>618.20000000000005</v>
      </c>
      <c r="AW244" s="32">
        <f>IFERROR('σ и σw, МПа'!W244*$BH$2,"-")</f>
        <v>606.1</v>
      </c>
      <c r="AX244" s="32">
        <f>IFERROR('σ и σw, МПа'!X244*$BH$2,"-")</f>
        <v>523.6</v>
      </c>
      <c r="AY244" s="32" t="str">
        <f>IFERROR('σ и σw, МПа'!Y244*$BH$2,"-")</f>
        <v>-</v>
      </c>
      <c r="AZ244" s="32" t="str">
        <f>IFERROR('σ и σw, МПа'!Z244*$BH$2,"-")</f>
        <v>-</v>
      </c>
      <c r="BA244" s="32" t="str">
        <f>IFERROR('σ и σw, МПа'!AA244*$BH$2,"-")</f>
        <v>-</v>
      </c>
      <c r="BB244" s="32" t="str">
        <f>IFERROR('σ и σw, МПа'!AB244*$BH$2,"-")</f>
        <v>-</v>
      </c>
      <c r="BC244" s="33" t="str">
        <f>IFERROR('σ и σw, МПа'!AC244*$BH$2,"-")</f>
        <v>-</v>
      </c>
    </row>
    <row r="245" spans="1:55" ht="25.5" x14ac:dyDescent="0.25">
      <c r="A245" s="10" t="str">
        <f>INDEX('Обработка исходного'!B:B,ROW($B$3)+4*(ROW($B245)-ROW($B$3)))</f>
        <v>Сталь легированная хромомолибденованадиевая</v>
      </c>
      <c r="B245" s="47" t="str">
        <f>INDEX('Обработка исходного'!D:D,ROW($B$3)+4*(ROW($B245)-ROW($B$3)))</f>
        <v>36Х2Н2МФА</v>
      </c>
      <c r="C245" s="27" t="str">
        <f>'Rp0,2, МПа'!C245</f>
        <v>Заготовки крепежных деталей толщиной до 200 мм, КП685*</v>
      </c>
      <c r="D245" s="31">
        <f>IFERROR('σ и σw, МПа'!D245*$BE$2,"-")</f>
        <v>422.69230769230762</v>
      </c>
      <c r="E245" s="32">
        <f>IFERROR('σ и σw, МПа'!E245*$BE$2,"-")</f>
        <v>422.69230769230762</v>
      </c>
      <c r="F245" s="32">
        <f>IFERROR('σ и σw, МПа'!F245*$BE$2,"-")</f>
        <v>422.69230769230762</v>
      </c>
      <c r="G245" s="32">
        <f>IFERROR('σ и σw, МПа'!G245*$BE$2,"-")</f>
        <v>406.53846153846149</v>
      </c>
      <c r="H245" s="32">
        <f>IFERROR('σ и σw, МПа'!H245*$BE$2,"-")</f>
        <v>396.30769230769232</v>
      </c>
      <c r="I245" s="32">
        <f>IFERROR('σ и σw, МПа'!I245*$BE$2,"-")</f>
        <v>390.92307692307691</v>
      </c>
      <c r="J245" s="32">
        <f>IFERROR('σ и σw, МПа'!J245*$BE$2,"-")</f>
        <v>369.92307692307691</v>
      </c>
      <c r="K245" s="32">
        <f>IFERROR('σ и σw, МПа'!K245*$BE$2,"-")</f>
        <v>353.76923076923072</v>
      </c>
      <c r="L245" s="32" t="str">
        <f>IFERROR('σ и σw, МПа'!L245*$BE$2,"-")</f>
        <v>-</v>
      </c>
      <c r="M245" s="32" t="str">
        <f>IFERROR('σ и σw, МПа'!M245*$BE$2,"-")</f>
        <v>-</v>
      </c>
      <c r="N245" s="32" t="str">
        <f>IFERROR('σ и σw, МПа'!N245*$BE$2,"-")</f>
        <v>-</v>
      </c>
      <c r="O245" s="32" t="str">
        <f>IFERROR('σ и σw, МПа'!O245*$BE$2,"-")</f>
        <v>-</v>
      </c>
      <c r="P245" s="33" t="str">
        <f>IFERROR('σ и σw, МПа'!P245*$BE$2,"-")</f>
        <v>-</v>
      </c>
      <c r="Q245" s="31">
        <f>IFERROR('σ и σw, МПа'!D245*$BF$2,"-")</f>
        <v>543.46153846153845</v>
      </c>
      <c r="R245" s="32">
        <f>IFERROR('σ и σw, МПа'!E245*$BF$2,"-")</f>
        <v>543.46153846153845</v>
      </c>
      <c r="S245" s="32">
        <f>IFERROR('σ и σw, МПа'!F245*$BF$2,"-")</f>
        <v>543.46153846153845</v>
      </c>
      <c r="T245" s="32">
        <f>IFERROR('σ и σw, МПа'!G245*$BF$2,"-")</f>
        <v>522.69230769230762</v>
      </c>
      <c r="U245" s="32">
        <f>IFERROR('σ и σw, МПа'!H245*$BF$2,"-")</f>
        <v>509.5384615384616</v>
      </c>
      <c r="V245" s="32">
        <f>IFERROR('σ и σw, МПа'!I245*$BF$2,"-")</f>
        <v>502.61538461538464</v>
      </c>
      <c r="W245" s="32">
        <f>IFERROR('σ и σw, МПа'!J245*$BF$2,"-")</f>
        <v>475.61538461538464</v>
      </c>
      <c r="X245" s="32">
        <f>IFERROR('σ и σw, МПа'!K245*$BF$2,"-")</f>
        <v>454.84615384615381</v>
      </c>
      <c r="Y245" s="32" t="str">
        <f>IFERROR('σ и σw, МПа'!L245*$BF$2,"-")</f>
        <v>-</v>
      </c>
      <c r="Z245" s="32" t="str">
        <f>IFERROR('σ и σw, МПа'!M245*$BF$2,"-")</f>
        <v>-</v>
      </c>
      <c r="AA245" s="32" t="str">
        <f>IFERROR('σ и σw, МПа'!N245*$BF$2,"-")</f>
        <v>-</v>
      </c>
      <c r="AB245" s="32" t="str">
        <f>IFERROR('σ и σw, МПа'!O245*$BF$2,"-")</f>
        <v>-</v>
      </c>
      <c r="AC245" s="33" t="str">
        <f>IFERROR('σ и σw, МПа'!P245*$BF$2,"-")</f>
        <v>-</v>
      </c>
      <c r="AD245" s="31">
        <f>IFERROR('σ и σw, МПа'!Q245*$BG$2,"-")</f>
        <v>479.49999999999994</v>
      </c>
      <c r="AE245" s="32">
        <f>IFERROR('σ и σw, МПа'!R245*$BG$2,"-")</f>
        <v>479.49999999999994</v>
      </c>
      <c r="AF245" s="32">
        <f>IFERROR('σ и σw, МПа'!S245*$BG$2,"-")</f>
        <v>479.49999999999994</v>
      </c>
      <c r="AG245" s="32">
        <f>IFERROR('σ и σw, МПа'!T245*$BG$2,"-")</f>
        <v>459.9</v>
      </c>
      <c r="AH245" s="32">
        <f>IFERROR('σ и σw, МПа'!U245*$BG$2,"-")</f>
        <v>446.59999999999997</v>
      </c>
      <c r="AI245" s="32">
        <f>IFERROR('σ и σw, МПа'!V245*$BG$2,"-")</f>
        <v>439.59999999999997</v>
      </c>
      <c r="AJ245" s="32">
        <f>IFERROR('σ и σw, МПа'!W245*$BG$2,"-")</f>
        <v>412.29999999999995</v>
      </c>
      <c r="AK245" s="32">
        <f>IFERROR('σ и σw, МПа'!X245*$BG$2,"-")</f>
        <v>378</v>
      </c>
      <c r="AL245" s="32" t="str">
        <f>IFERROR('σ и σw, МПа'!Y245*$BG$2,"-")</f>
        <v>-</v>
      </c>
      <c r="AM245" s="32" t="str">
        <f>IFERROR('σ и σw, МПа'!Z245*$BG$2,"-")</f>
        <v>-</v>
      </c>
      <c r="AN245" s="32" t="str">
        <f>IFERROR('σ и σw, МПа'!AA245*$BG$2,"-")</f>
        <v>-</v>
      </c>
      <c r="AO245" s="32" t="str">
        <f>IFERROR('σ и σw, МПа'!AB245*$BG$2,"-")</f>
        <v>-</v>
      </c>
      <c r="AP245" s="33" t="str">
        <f>IFERROR('σ и σw, МПа'!AC245*$BG$2,"-")</f>
        <v>-</v>
      </c>
      <c r="AQ245" s="31">
        <f>IFERROR('σ и σw, МПа'!Q245*$BH$2,"-")</f>
        <v>753.50000000000011</v>
      </c>
      <c r="AR245" s="32">
        <f>IFERROR('σ и σw, МПа'!R245*$BH$2,"-")</f>
        <v>753.50000000000011</v>
      </c>
      <c r="AS245" s="32">
        <f>IFERROR('σ и σw, МПа'!S245*$BH$2,"-")</f>
        <v>753.50000000000011</v>
      </c>
      <c r="AT245" s="32">
        <f>IFERROR('σ и σw, МПа'!T245*$BH$2,"-")</f>
        <v>722.7</v>
      </c>
      <c r="AU245" s="32">
        <f>IFERROR('σ и σw, МПа'!U245*$BH$2,"-")</f>
        <v>701.80000000000007</v>
      </c>
      <c r="AV245" s="32">
        <f>IFERROR('σ и σw, МПа'!V245*$BH$2,"-")</f>
        <v>690.80000000000007</v>
      </c>
      <c r="AW245" s="32">
        <f>IFERROR('σ и σw, МПа'!W245*$BH$2,"-")</f>
        <v>647.90000000000009</v>
      </c>
      <c r="AX245" s="32">
        <f>IFERROR('σ и σw, МПа'!X245*$BH$2,"-")</f>
        <v>594</v>
      </c>
      <c r="AY245" s="32" t="str">
        <f>IFERROR('σ и σw, МПа'!Y245*$BH$2,"-")</f>
        <v>-</v>
      </c>
      <c r="AZ245" s="32" t="str">
        <f>IFERROR('σ и σw, МПа'!Z245*$BH$2,"-")</f>
        <v>-</v>
      </c>
      <c r="BA245" s="32" t="str">
        <f>IFERROR('σ и σw, МПа'!AA245*$BH$2,"-")</f>
        <v>-</v>
      </c>
      <c r="BB245" s="32" t="str">
        <f>IFERROR('σ и σw, МПа'!AB245*$BH$2,"-")</f>
        <v>-</v>
      </c>
      <c r="BC245" s="33" t="str">
        <f>IFERROR('σ и σw, МПа'!AC245*$BH$2,"-")</f>
        <v>-</v>
      </c>
    </row>
    <row r="246" spans="1:55" ht="25.5" x14ac:dyDescent="0.25">
      <c r="A246" s="10" t="str">
        <f>INDEX('Обработка исходного'!B:B,ROW($B$3)+4*(ROW($B246)-ROW($B$3)))</f>
        <v>Сталь легированная хромомолибденованадиевая</v>
      </c>
      <c r="B246" s="47" t="str">
        <f>INDEX('Обработка исходного'!D:D,ROW($B$3)+4*(ROW($B246)-ROW($B$3)))</f>
        <v>36Х2Н2МФА</v>
      </c>
      <c r="C246" s="27" t="str">
        <f>'Rp0,2, МПа'!C246</f>
        <v>Заготовки крепежных деталей толщиной до 200 мм, КП785*</v>
      </c>
      <c r="D246" s="31">
        <f>IFERROR('σ и σw, МПа'!D246*$BE$2,"-")</f>
        <v>475.4615384615384</v>
      </c>
      <c r="E246" s="32">
        <f>IFERROR('σ и σw, МПа'!E246*$BE$2,"-")</f>
        <v>475.4615384615384</v>
      </c>
      <c r="F246" s="32">
        <f>IFERROR('σ и σw, МПа'!F246*$BE$2,"-")</f>
        <v>475.4615384615384</v>
      </c>
      <c r="G246" s="32">
        <f>IFERROR('σ и σw, МПа'!G246*$BE$2,"-")</f>
        <v>459.30769230769221</v>
      </c>
      <c r="H246" s="32">
        <f>IFERROR('σ и σw, МПа'!H246*$BE$2,"-")</f>
        <v>443.69230769230762</v>
      </c>
      <c r="I246" s="32">
        <f>IFERROR('σ и σw, МПа'!I246*$BE$2,"-")</f>
        <v>438.30769230769232</v>
      </c>
      <c r="J246" s="32">
        <f>IFERROR('σ и σw, МПа'!J246*$BE$2,"-")</f>
        <v>422.69230769230762</v>
      </c>
      <c r="K246" s="32">
        <f>IFERROR('σ и σw, МПа'!K246*$BE$2,"-")</f>
        <v>396.30769230769232</v>
      </c>
      <c r="L246" s="32" t="str">
        <f>IFERROR('σ и σw, МПа'!L246*$BE$2,"-")</f>
        <v>-</v>
      </c>
      <c r="M246" s="32" t="str">
        <f>IFERROR('σ и σw, МПа'!M246*$BE$2,"-")</f>
        <v>-</v>
      </c>
      <c r="N246" s="32" t="str">
        <f>IFERROR('σ и σw, МПа'!N246*$BE$2,"-")</f>
        <v>-</v>
      </c>
      <c r="O246" s="32" t="str">
        <f>IFERROR('σ и σw, МПа'!O246*$BE$2,"-")</f>
        <v>-</v>
      </c>
      <c r="P246" s="33" t="str">
        <f>IFERROR('σ и σw, МПа'!P246*$BE$2,"-")</f>
        <v>-</v>
      </c>
      <c r="Q246" s="31">
        <f>IFERROR('σ и σw, МПа'!D246*$BF$2,"-")</f>
        <v>611.30769230769226</v>
      </c>
      <c r="R246" s="32">
        <f>IFERROR('σ и σw, МПа'!E246*$BF$2,"-")</f>
        <v>611.30769230769226</v>
      </c>
      <c r="S246" s="32">
        <f>IFERROR('σ и σw, МПа'!F246*$BF$2,"-")</f>
        <v>611.30769230769226</v>
      </c>
      <c r="T246" s="32">
        <f>IFERROR('σ и σw, МПа'!G246*$BF$2,"-")</f>
        <v>590.53846153846143</v>
      </c>
      <c r="U246" s="32">
        <f>IFERROR('σ и σw, МПа'!H246*$BF$2,"-")</f>
        <v>570.46153846153845</v>
      </c>
      <c r="V246" s="32">
        <f>IFERROR('σ и σw, МПа'!I246*$BF$2,"-")</f>
        <v>563.53846153846155</v>
      </c>
      <c r="W246" s="32">
        <f>IFERROR('σ и σw, МПа'!J246*$BF$2,"-")</f>
        <v>543.46153846153845</v>
      </c>
      <c r="X246" s="32">
        <f>IFERROR('σ и σw, МПа'!K246*$BF$2,"-")</f>
        <v>509.5384615384616</v>
      </c>
      <c r="Y246" s="32" t="str">
        <f>IFERROR('σ и σw, МПа'!L246*$BF$2,"-")</f>
        <v>-</v>
      </c>
      <c r="Z246" s="32" t="str">
        <f>IFERROR('σ и σw, МПа'!M246*$BF$2,"-")</f>
        <v>-</v>
      </c>
      <c r="AA246" s="32" t="str">
        <f>IFERROR('σ и σw, МПа'!N246*$BF$2,"-")</f>
        <v>-</v>
      </c>
      <c r="AB246" s="32" t="str">
        <f>IFERROR('σ и σw, МПа'!O246*$BF$2,"-")</f>
        <v>-</v>
      </c>
      <c r="AC246" s="33" t="str">
        <f>IFERROR('σ и σw, МПа'!P246*$BF$2,"-")</f>
        <v>-</v>
      </c>
      <c r="AD246" s="31">
        <f>IFERROR('σ и σw, МПа'!Q246*$BG$2,"-")</f>
        <v>549.5</v>
      </c>
      <c r="AE246" s="32">
        <f>IFERROR('σ и σw, МПа'!R246*$BG$2,"-")</f>
        <v>549.5</v>
      </c>
      <c r="AF246" s="32">
        <f>IFERROR('σ и σw, МПа'!S246*$BG$2,"-")</f>
        <v>549.5</v>
      </c>
      <c r="AG246" s="32">
        <f>IFERROR('σ и σw, МПа'!T246*$BG$2,"-")</f>
        <v>528.5</v>
      </c>
      <c r="AH246" s="32">
        <f>IFERROR('σ и σw, МПа'!U246*$BG$2,"-")</f>
        <v>508.2</v>
      </c>
      <c r="AI246" s="32">
        <f>IFERROR('σ и σw, МПа'!V246*$BG$2,"-")</f>
        <v>501.2</v>
      </c>
      <c r="AJ246" s="32">
        <f>IFERROR('σ и σw, МПа'!W246*$BG$2,"-")</f>
        <v>480.9</v>
      </c>
      <c r="AK246" s="32">
        <f>IFERROR('σ и σw, МПа'!X246*$BG$2,"-")</f>
        <v>446.59999999999997</v>
      </c>
      <c r="AL246" s="32" t="str">
        <f>IFERROR('σ и σw, МПа'!Y246*$BG$2,"-")</f>
        <v>-</v>
      </c>
      <c r="AM246" s="32" t="str">
        <f>IFERROR('σ и σw, МПа'!Z246*$BG$2,"-")</f>
        <v>-</v>
      </c>
      <c r="AN246" s="32" t="str">
        <f>IFERROR('σ и σw, МПа'!AA246*$BG$2,"-")</f>
        <v>-</v>
      </c>
      <c r="AO246" s="32" t="str">
        <f>IFERROR('σ и σw, МПа'!AB246*$BG$2,"-")</f>
        <v>-</v>
      </c>
      <c r="AP246" s="33" t="str">
        <f>IFERROR('σ и σw, МПа'!AC246*$BG$2,"-")</f>
        <v>-</v>
      </c>
      <c r="AQ246" s="31">
        <f>IFERROR('σ и σw, МПа'!Q246*$BH$2,"-")</f>
        <v>863.50000000000011</v>
      </c>
      <c r="AR246" s="32">
        <f>IFERROR('σ и σw, МПа'!R246*$BH$2,"-")</f>
        <v>863.50000000000011</v>
      </c>
      <c r="AS246" s="32">
        <f>IFERROR('σ и σw, МПа'!S246*$BH$2,"-")</f>
        <v>863.50000000000011</v>
      </c>
      <c r="AT246" s="32">
        <f>IFERROR('σ и σw, МПа'!T246*$BH$2,"-")</f>
        <v>830.50000000000011</v>
      </c>
      <c r="AU246" s="32">
        <f>IFERROR('σ и σw, МПа'!U246*$BH$2,"-")</f>
        <v>798.6</v>
      </c>
      <c r="AV246" s="32">
        <f>IFERROR('σ и σw, МПа'!V246*$BH$2,"-")</f>
        <v>787.6</v>
      </c>
      <c r="AW246" s="32">
        <f>IFERROR('σ и σw, МПа'!W246*$BH$2,"-")</f>
        <v>755.7</v>
      </c>
      <c r="AX246" s="32">
        <f>IFERROR('σ и σw, МПа'!X246*$BH$2,"-")</f>
        <v>701.80000000000007</v>
      </c>
      <c r="AY246" s="32" t="str">
        <f>IFERROR('σ и σw, МПа'!Y246*$BH$2,"-")</f>
        <v>-</v>
      </c>
      <c r="AZ246" s="32" t="str">
        <f>IFERROR('σ и σw, МПа'!Z246*$BH$2,"-")</f>
        <v>-</v>
      </c>
      <c r="BA246" s="32" t="str">
        <f>IFERROR('σ и σw, МПа'!AA246*$BH$2,"-")</f>
        <v>-</v>
      </c>
      <c r="BB246" s="32" t="str">
        <f>IFERROR('σ и σw, МПа'!AB246*$BH$2,"-")</f>
        <v>-</v>
      </c>
      <c r="BC246" s="33" t="str">
        <f>IFERROR('σ и σw, МПа'!AC246*$BH$2,"-")</f>
        <v>-</v>
      </c>
    </row>
    <row r="247" spans="1:55" ht="25.5" x14ac:dyDescent="0.25">
      <c r="A247" s="10" t="str">
        <f>INDEX('Обработка исходного'!B:B,ROW($B$3)+4*(ROW($B247)-ROW($B$3)))</f>
        <v>Сталь легированная хромомолибденованадиевая</v>
      </c>
      <c r="B247" s="47" t="str">
        <f>INDEX('Обработка исходного'!D:D,ROW($B$3)+4*(ROW($B247)-ROW($B$3)))</f>
        <v>38ХН3МФА</v>
      </c>
      <c r="C247" s="27" t="str">
        <f>'Rp0,2, МПа'!C247</f>
        <v>Заготовки крепежных деталей толщиной до 200 мм, КП490*</v>
      </c>
      <c r="D247" s="31">
        <f>IFERROR('σ и σw, МПа'!D247*$BE$2,"-")</f>
        <v>353.76923076923072</v>
      </c>
      <c r="E247" s="32">
        <f>IFERROR('σ и σw, МПа'!E247*$BE$2,"-")</f>
        <v>353.76923076923072</v>
      </c>
      <c r="F247" s="32">
        <f>IFERROR('σ и σw, МПа'!F247*$BE$2,"-")</f>
        <v>338.15384615384613</v>
      </c>
      <c r="G247" s="32">
        <f>IFERROR('σ и σw, МПа'!G247*$BE$2,"-")</f>
        <v>327.38461538461536</v>
      </c>
      <c r="H247" s="32">
        <f>IFERROR('σ и σw, МПа'!H247*$BE$2,"-")</f>
        <v>327.38461538461536</v>
      </c>
      <c r="I247" s="32">
        <f>IFERROR('σ и σw, МПа'!I247*$BE$2,"-")</f>
        <v>317.15384615384613</v>
      </c>
      <c r="J247" s="32">
        <f>IFERROR('σ и σw, МПа'!J247*$BE$2,"-")</f>
        <v>311.76923076923072</v>
      </c>
      <c r="K247" s="32">
        <f>IFERROR('σ и σw, МПа'!K247*$BE$2,"-")</f>
        <v>301</v>
      </c>
      <c r="L247" s="32" t="str">
        <f>IFERROR('σ и σw, МПа'!L247*$BE$2,"-")</f>
        <v>-</v>
      </c>
      <c r="M247" s="32" t="str">
        <f>IFERROR('σ и σw, МПа'!M247*$BE$2,"-")</f>
        <v>-</v>
      </c>
      <c r="N247" s="32" t="str">
        <f>IFERROR('σ и σw, МПа'!N247*$BE$2,"-")</f>
        <v>-</v>
      </c>
      <c r="O247" s="32" t="str">
        <f>IFERROR('σ и σw, МПа'!O247*$BE$2,"-")</f>
        <v>-</v>
      </c>
      <c r="P247" s="33" t="str">
        <f>IFERROR('σ и σw, МПа'!P247*$BE$2,"-")</f>
        <v>-</v>
      </c>
      <c r="Q247" s="31">
        <f>IFERROR('σ и σw, МПа'!D247*$BF$2,"-")</f>
        <v>454.84615384615381</v>
      </c>
      <c r="R247" s="32">
        <f>IFERROR('σ и σw, МПа'!E247*$BF$2,"-")</f>
        <v>454.84615384615381</v>
      </c>
      <c r="S247" s="32">
        <f>IFERROR('σ и σw, МПа'!F247*$BF$2,"-")</f>
        <v>434.76923076923072</v>
      </c>
      <c r="T247" s="32">
        <f>IFERROR('σ и σw, МПа'!G247*$BF$2,"-")</f>
        <v>420.92307692307691</v>
      </c>
      <c r="U247" s="32">
        <f>IFERROR('σ и σw, МПа'!H247*$BF$2,"-")</f>
        <v>420.92307692307691</v>
      </c>
      <c r="V247" s="32">
        <f>IFERROR('σ и σw, МПа'!I247*$BF$2,"-")</f>
        <v>407.76923076923072</v>
      </c>
      <c r="W247" s="32">
        <f>IFERROR('σ и σw, МПа'!J247*$BF$2,"-")</f>
        <v>400.84615384615381</v>
      </c>
      <c r="X247" s="32">
        <f>IFERROR('σ и σw, МПа'!K247*$BF$2,"-")</f>
        <v>387</v>
      </c>
      <c r="Y247" s="32" t="str">
        <f>IFERROR('σ и σw, МПа'!L247*$BF$2,"-")</f>
        <v>-</v>
      </c>
      <c r="Z247" s="32" t="str">
        <f>IFERROR('σ и σw, МПа'!M247*$BF$2,"-")</f>
        <v>-</v>
      </c>
      <c r="AA247" s="32" t="str">
        <f>IFERROR('σ и σw, МПа'!N247*$BF$2,"-")</f>
        <v>-</v>
      </c>
      <c r="AB247" s="32" t="str">
        <f>IFERROR('σ и σw, МПа'!O247*$BF$2,"-")</f>
        <v>-</v>
      </c>
      <c r="AC247" s="33" t="str">
        <f>IFERROR('σ и σw, МПа'!P247*$BF$2,"-")</f>
        <v>-</v>
      </c>
      <c r="AD247" s="31">
        <f>IFERROR('σ и σw, МПа'!Q247*$BG$2,"-")</f>
        <v>343</v>
      </c>
      <c r="AE247" s="32">
        <f>IFERROR('σ и σw, МПа'!R247*$BG$2,"-")</f>
        <v>343</v>
      </c>
      <c r="AF247" s="32">
        <f>IFERROR('σ и σw, МПа'!S247*$BG$2,"-")</f>
        <v>329.7</v>
      </c>
      <c r="AG247" s="32">
        <f>IFERROR('σ и σw, МПа'!T247*$BG$2,"-")</f>
        <v>315.7</v>
      </c>
      <c r="AH247" s="32">
        <f>IFERROR('σ и σw, МПа'!U247*$BG$2,"-")</f>
        <v>315.7</v>
      </c>
      <c r="AI247" s="32">
        <f>IFERROR('σ и σw, МПа'!V247*$BG$2,"-")</f>
        <v>302.39999999999998</v>
      </c>
      <c r="AJ247" s="32">
        <f>IFERROR('σ и σw, МПа'!W247*$BG$2,"-")</f>
        <v>295.39999999999998</v>
      </c>
      <c r="AK247" s="32">
        <f>IFERROR('σ и σw, МПа'!X247*$BG$2,"-")</f>
        <v>240.1</v>
      </c>
      <c r="AL247" s="32" t="str">
        <f>IFERROR('σ и σw, МПа'!Y247*$BG$2,"-")</f>
        <v>-</v>
      </c>
      <c r="AM247" s="32" t="str">
        <f>IFERROR('σ и σw, МПа'!Z247*$BG$2,"-")</f>
        <v>-</v>
      </c>
      <c r="AN247" s="32" t="str">
        <f>IFERROR('σ и σw, МПа'!AA247*$BG$2,"-")</f>
        <v>-</v>
      </c>
      <c r="AO247" s="32" t="str">
        <f>IFERROR('σ и σw, МПа'!AB247*$BG$2,"-")</f>
        <v>-</v>
      </c>
      <c r="AP247" s="33" t="str">
        <f>IFERROR('σ и σw, МПа'!AC247*$BG$2,"-")</f>
        <v>-</v>
      </c>
      <c r="AQ247" s="31">
        <f>IFERROR('σ и σw, МПа'!Q247*$BH$2,"-")</f>
        <v>539</v>
      </c>
      <c r="AR247" s="32">
        <f>IFERROR('σ и σw, МПа'!R247*$BH$2,"-")</f>
        <v>539</v>
      </c>
      <c r="AS247" s="32">
        <f>IFERROR('σ и σw, МПа'!S247*$BH$2,"-")</f>
        <v>518.1</v>
      </c>
      <c r="AT247" s="32">
        <f>IFERROR('σ и σw, МПа'!T247*$BH$2,"-")</f>
        <v>496.1</v>
      </c>
      <c r="AU247" s="32">
        <f>IFERROR('σ и σw, МПа'!U247*$BH$2,"-")</f>
        <v>496.1</v>
      </c>
      <c r="AV247" s="32">
        <f>IFERROR('σ и σw, МПа'!V247*$BH$2,"-")</f>
        <v>475.20000000000005</v>
      </c>
      <c r="AW247" s="32">
        <f>IFERROR('σ и σw, МПа'!W247*$BH$2,"-")</f>
        <v>464.20000000000005</v>
      </c>
      <c r="AX247" s="32">
        <f>IFERROR('σ и σw, МПа'!X247*$BH$2,"-")</f>
        <v>377.3</v>
      </c>
      <c r="AY247" s="32" t="str">
        <f>IFERROR('σ и σw, МПа'!Y247*$BH$2,"-")</f>
        <v>-</v>
      </c>
      <c r="AZ247" s="32" t="str">
        <f>IFERROR('σ и σw, МПа'!Z247*$BH$2,"-")</f>
        <v>-</v>
      </c>
      <c r="BA247" s="32" t="str">
        <f>IFERROR('σ и σw, МПа'!AA247*$BH$2,"-")</f>
        <v>-</v>
      </c>
      <c r="BB247" s="32" t="str">
        <f>IFERROR('σ и σw, МПа'!AB247*$BH$2,"-")</f>
        <v>-</v>
      </c>
      <c r="BC247" s="33" t="str">
        <f>IFERROR('σ и σw, МПа'!AC247*$BH$2,"-")</f>
        <v>-</v>
      </c>
    </row>
    <row r="248" spans="1:55" ht="25.5" x14ac:dyDescent="0.25">
      <c r="A248" s="10" t="str">
        <f>INDEX('Обработка исходного'!B:B,ROW($B$3)+4*(ROW($B248)-ROW($B$3)))</f>
        <v>Сталь легированная хромомолибденованадиевая</v>
      </c>
      <c r="B248" s="47" t="str">
        <f>INDEX('Обработка исходного'!D:D,ROW($B$3)+4*(ROW($B248)-ROW($B$3)))</f>
        <v>38ХН3МФА</v>
      </c>
      <c r="C248" s="27" t="str">
        <f>'Rp0,2, МПа'!C248</f>
        <v>Заготовки крепежных деталей толщиной до 200 мм, КП590*</v>
      </c>
      <c r="D248" s="31">
        <f>IFERROR('σ и σw, МПа'!D248*$BE$2,"-")</f>
        <v>369.92307692307691</v>
      </c>
      <c r="E248" s="32">
        <f>IFERROR('σ и σw, МПа'!E248*$BE$2,"-")</f>
        <v>369.92307692307691</v>
      </c>
      <c r="F248" s="32">
        <f>IFERROR('σ и σw, МПа'!F248*$BE$2,"-")</f>
        <v>353.76923076923072</v>
      </c>
      <c r="G248" s="32">
        <f>IFERROR('σ и σw, МПа'!G248*$BE$2,"-")</f>
        <v>338.15384615384613</v>
      </c>
      <c r="H248" s="32">
        <f>IFERROR('σ и σw, МПа'!H248*$BE$2,"-")</f>
        <v>338.15384615384613</v>
      </c>
      <c r="I248" s="32">
        <f>IFERROR('σ и σw, МПа'!I248*$BE$2,"-")</f>
        <v>327.38461538461536</v>
      </c>
      <c r="J248" s="32">
        <f>IFERROR('σ и σw, МПа'!J248*$BE$2,"-")</f>
        <v>322</v>
      </c>
      <c r="K248" s="32">
        <f>IFERROR('σ и σw, МПа'!K248*$BE$2,"-")</f>
        <v>311.76923076923072</v>
      </c>
      <c r="L248" s="32" t="str">
        <f>IFERROR('σ и σw, МПа'!L248*$BE$2,"-")</f>
        <v>-</v>
      </c>
      <c r="M248" s="32" t="str">
        <f>IFERROR('σ и σw, МПа'!M248*$BE$2,"-")</f>
        <v>-</v>
      </c>
      <c r="N248" s="32" t="str">
        <f>IFERROR('σ и σw, МПа'!N248*$BE$2,"-")</f>
        <v>-</v>
      </c>
      <c r="O248" s="32" t="str">
        <f>IFERROR('σ и σw, МПа'!O248*$BE$2,"-")</f>
        <v>-</v>
      </c>
      <c r="P248" s="33" t="str">
        <f>IFERROR('σ и σw, МПа'!P248*$BE$2,"-")</f>
        <v>-</v>
      </c>
      <c r="Q248" s="31">
        <f>IFERROR('σ и σw, МПа'!D248*$BF$2,"-")</f>
        <v>475.61538461538464</v>
      </c>
      <c r="R248" s="32">
        <f>IFERROR('σ и σw, МПа'!E248*$BF$2,"-")</f>
        <v>475.61538461538464</v>
      </c>
      <c r="S248" s="32">
        <f>IFERROR('σ и σw, МПа'!F248*$BF$2,"-")</f>
        <v>454.84615384615381</v>
      </c>
      <c r="T248" s="32">
        <f>IFERROR('σ и σw, МПа'!G248*$BF$2,"-")</f>
        <v>434.76923076923072</v>
      </c>
      <c r="U248" s="32">
        <f>IFERROR('σ и σw, МПа'!H248*$BF$2,"-")</f>
        <v>434.76923076923072</v>
      </c>
      <c r="V248" s="32">
        <f>IFERROR('σ и σw, МПа'!I248*$BF$2,"-")</f>
        <v>420.92307692307691</v>
      </c>
      <c r="W248" s="32">
        <f>IFERROR('σ и σw, МПа'!J248*$BF$2,"-")</f>
        <v>414</v>
      </c>
      <c r="X248" s="32">
        <f>IFERROR('σ и σw, МПа'!K248*$BF$2,"-")</f>
        <v>400.84615384615381</v>
      </c>
      <c r="Y248" s="32" t="str">
        <f>IFERROR('σ и σw, МПа'!L248*$BF$2,"-")</f>
        <v>-</v>
      </c>
      <c r="Z248" s="32" t="str">
        <f>IFERROR('σ и σw, МПа'!M248*$BF$2,"-")</f>
        <v>-</v>
      </c>
      <c r="AA248" s="32" t="str">
        <f>IFERROR('σ и σw, МПа'!N248*$BF$2,"-")</f>
        <v>-</v>
      </c>
      <c r="AB248" s="32" t="str">
        <f>IFERROR('σ и σw, МПа'!O248*$BF$2,"-")</f>
        <v>-</v>
      </c>
      <c r="AC248" s="33" t="str">
        <f>IFERROR('σ и σw, МПа'!P248*$BF$2,"-")</f>
        <v>-</v>
      </c>
      <c r="AD248" s="31">
        <f>IFERROR('σ и σw, МПа'!Q248*$BG$2,"-")</f>
        <v>413</v>
      </c>
      <c r="AE248" s="32">
        <f>IFERROR('σ и σw, МПа'!R248*$BG$2,"-")</f>
        <v>413</v>
      </c>
      <c r="AF248" s="32">
        <f>IFERROR('σ и σw, МПа'!S248*$BG$2,"-")</f>
        <v>398.29999999999995</v>
      </c>
      <c r="AG248" s="32">
        <f>IFERROR('σ и σw, МПа'!T248*$BG$2,"-")</f>
        <v>378</v>
      </c>
      <c r="AH248" s="32">
        <f>IFERROR('σ и σw, МПа'!U248*$BG$2,"-")</f>
        <v>378</v>
      </c>
      <c r="AI248" s="32">
        <f>IFERROR('σ и σw, МПа'!V248*$BG$2,"-")</f>
        <v>364</v>
      </c>
      <c r="AJ248" s="32">
        <f>IFERROR('σ и σw, МПа'!W248*$BG$2,"-")</f>
        <v>357</v>
      </c>
      <c r="AK248" s="32">
        <f>IFERROR('σ и σw, МПа'!X248*$BG$2,"-")</f>
        <v>308.7</v>
      </c>
      <c r="AL248" s="32" t="str">
        <f>IFERROR('σ и σw, МПа'!Y248*$BG$2,"-")</f>
        <v>-</v>
      </c>
      <c r="AM248" s="32" t="str">
        <f>IFERROR('σ и σw, МПа'!Z248*$BG$2,"-")</f>
        <v>-</v>
      </c>
      <c r="AN248" s="32" t="str">
        <f>IFERROR('σ и σw, МПа'!AA248*$BG$2,"-")</f>
        <v>-</v>
      </c>
      <c r="AO248" s="32" t="str">
        <f>IFERROR('σ и σw, МПа'!AB248*$BG$2,"-")</f>
        <v>-</v>
      </c>
      <c r="AP248" s="33" t="str">
        <f>IFERROR('σ и σw, МПа'!AC248*$BG$2,"-")</f>
        <v>-</v>
      </c>
      <c r="AQ248" s="31">
        <f>IFERROR('σ и σw, МПа'!Q248*$BH$2,"-")</f>
        <v>649</v>
      </c>
      <c r="AR248" s="32">
        <f>IFERROR('σ и σw, МПа'!R248*$BH$2,"-")</f>
        <v>649</v>
      </c>
      <c r="AS248" s="32">
        <f>IFERROR('σ и σw, МПа'!S248*$BH$2,"-")</f>
        <v>625.90000000000009</v>
      </c>
      <c r="AT248" s="32">
        <f>IFERROR('σ и σw, МПа'!T248*$BH$2,"-")</f>
        <v>594</v>
      </c>
      <c r="AU248" s="32">
        <f>IFERROR('σ и σw, МПа'!U248*$BH$2,"-")</f>
        <v>594</v>
      </c>
      <c r="AV248" s="32">
        <f>IFERROR('σ и σw, МПа'!V248*$BH$2,"-")</f>
        <v>572</v>
      </c>
      <c r="AW248" s="32">
        <f>IFERROR('σ и σw, МПа'!W248*$BH$2,"-")</f>
        <v>561</v>
      </c>
      <c r="AX248" s="32">
        <f>IFERROR('σ и σw, МПа'!X248*$BH$2,"-")</f>
        <v>485.1</v>
      </c>
      <c r="AY248" s="32" t="str">
        <f>IFERROR('σ и σw, МПа'!Y248*$BH$2,"-")</f>
        <v>-</v>
      </c>
      <c r="AZ248" s="32" t="str">
        <f>IFERROR('σ и σw, МПа'!Z248*$BH$2,"-")</f>
        <v>-</v>
      </c>
      <c r="BA248" s="32" t="str">
        <f>IFERROR('σ и σw, МПа'!AA248*$BH$2,"-")</f>
        <v>-</v>
      </c>
      <c r="BB248" s="32" t="str">
        <f>IFERROR('σ и σw, МПа'!AB248*$BH$2,"-")</f>
        <v>-</v>
      </c>
      <c r="BC248" s="33" t="str">
        <f>IFERROR('σ и σw, МПа'!AC248*$BH$2,"-")</f>
        <v>-</v>
      </c>
    </row>
    <row r="249" spans="1:55" ht="25.5" x14ac:dyDescent="0.25">
      <c r="A249" s="10" t="str">
        <f>INDEX('Обработка исходного'!B:B,ROW($B$3)+4*(ROW($B249)-ROW($B$3)))</f>
        <v>Сталь легированная хромомолибденованадиевая</v>
      </c>
      <c r="B249" s="47" t="str">
        <f>INDEX('Обработка исходного'!D:D,ROW($B$3)+4*(ROW($B249)-ROW($B$3)))</f>
        <v>38ХН3МФА</v>
      </c>
      <c r="C249" s="27" t="str">
        <f>'Rp0,2, МПа'!C249</f>
        <v>Заготовки крепежных деталей толщиной до 200 мм, КП640*</v>
      </c>
      <c r="D249" s="31">
        <f>IFERROR('σ и σw, МПа'!D249*$BE$2,"-")</f>
        <v>369.92307692307691</v>
      </c>
      <c r="E249" s="32">
        <f>IFERROR('σ и σw, МПа'!E249*$BE$2,"-")</f>
        <v>369.92307692307691</v>
      </c>
      <c r="F249" s="32">
        <f>IFERROR('σ и σw, МПа'!F249*$BE$2,"-")</f>
        <v>353.76923076923072</v>
      </c>
      <c r="G249" s="32">
        <f>IFERROR('σ и σw, МПа'!G249*$BE$2,"-")</f>
        <v>338.15384615384613</v>
      </c>
      <c r="H249" s="32">
        <f>IFERROR('σ и σw, МПа'!H249*$BE$2,"-")</f>
        <v>338.15384615384613</v>
      </c>
      <c r="I249" s="32">
        <f>IFERROR('σ и σw, МПа'!I249*$BE$2,"-")</f>
        <v>327.38461538461536</v>
      </c>
      <c r="J249" s="32">
        <f>IFERROR('σ и σw, МПа'!J249*$BE$2,"-")</f>
        <v>322</v>
      </c>
      <c r="K249" s="32">
        <f>IFERROR('σ и σw, МПа'!K249*$BE$2,"-")</f>
        <v>311.76923076923072</v>
      </c>
      <c r="L249" s="32" t="str">
        <f>IFERROR('σ и σw, МПа'!L249*$BE$2,"-")</f>
        <v>-</v>
      </c>
      <c r="M249" s="32" t="str">
        <f>IFERROR('σ и σw, МПа'!M249*$BE$2,"-")</f>
        <v>-</v>
      </c>
      <c r="N249" s="32" t="str">
        <f>IFERROR('σ и σw, МПа'!N249*$BE$2,"-")</f>
        <v>-</v>
      </c>
      <c r="O249" s="32" t="str">
        <f>IFERROR('σ и σw, МПа'!O249*$BE$2,"-")</f>
        <v>-</v>
      </c>
      <c r="P249" s="33" t="str">
        <f>IFERROR('σ и σw, МПа'!P249*$BE$2,"-")</f>
        <v>-</v>
      </c>
      <c r="Q249" s="31">
        <f>IFERROR('σ и σw, МПа'!D249*$BF$2,"-")</f>
        <v>475.61538461538464</v>
      </c>
      <c r="R249" s="32">
        <f>IFERROR('σ и σw, МПа'!E249*$BF$2,"-")</f>
        <v>475.61538461538464</v>
      </c>
      <c r="S249" s="32">
        <f>IFERROR('σ и σw, МПа'!F249*$BF$2,"-")</f>
        <v>454.84615384615381</v>
      </c>
      <c r="T249" s="32">
        <f>IFERROR('σ и σw, МПа'!G249*$BF$2,"-")</f>
        <v>434.76923076923072</v>
      </c>
      <c r="U249" s="32">
        <f>IFERROR('σ и σw, МПа'!H249*$BF$2,"-")</f>
        <v>434.76923076923072</v>
      </c>
      <c r="V249" s="32">
        <f>IFERROR('σ и σw, МПа'!I249*$BF$2,"-")</f>
        <v>420.92307692307691</v>
      </c>
      <c r="W249" s="32">
        <f>IFERROR('σ и σw, МПа'!J249*$BF$2,"-")</f>
        <v>414</v>
      </c>
      <c r="X249" s="32">
        <f>IFERROR('σ и σw, МПа'!K249*$BF$2,"-")</f>
        <v>400.84615384615381</v>
      </c>
      <c r="Y249" s="32" t="str">
        <f>IFERROR('σ и σw, МПа'!L249*$BF$2,"-")</f>
        <v>-</v>
      </c>
      <c r="Z249" s="32" t="str">
        <f>IFERROR('σ и σw, МПа'!M249*$BF$2,"-")</f>
        <v>-</v>
      </c>
      <c r="AA249" s="32" t="str">
        <f>IFERROR('σ и σw, МПа'!N249*$BF$2,"-")</f>
        <v>-</v>
      </c>
      <c r="AB249" s="32" t="str">
        <f>IFERROR('σ и σw, МПа'!O249*$BF$2,"-")</f>
        <v>-</v>
      </c>
      <c r="AC249" s="33" t="str">
        <f>IFERROR('σ и σw, МПа'!P249*$BF$2,"-")</f>
        <v>-</v>
      </c>
      <c r="AD249" s="31">
        <f>IFERROR('σ и σw, МПа'!Q249*$BG$2,"-")</f>
        <v>448</v>
      </c>
      <c r="AE249" s="32">
        <f>IFERROR('σ и σw, МПа'!R249*$BG$2,"-")</f>
        <v>448</v>
      </c>
      <c r="AF249" s="32">
        <f>IFERROR('σ и σw, МПа'!S249*$BG$2,"-")</f>
        <v>430.5</v>
      </c>
      <c r="AG249" s="32">
        <f>IFERROR('σ и σw, МПа'!T249*$BG$2,"-")</f>
        <v>408.09999999999997</v>
      </c>
      <c r="AH249" s="32">
        <f>IFERROR('σ и σw, МПа'!U249*$BG$2,"-")</f>
        <v>408.09999999999997</v>
      </c>
      <c r="AI249" s="32">
        <f>IFERROR('σ и σw, МПа'!V249*$BG$2,"-")</f>
        <v>393.4</v>
      </c>
      <c r="AJ249" s="32">
        <f>IFERROR('σ и σw, МПа'!W249*$BG$2,"-")</f>
        <v>385.7</v>
      </c>
      <c r="AK249" s="32">
        <f>IFERROR('σ и σw, МПа'!X249*$BG$2,"-")</f>
        <v>333.2</v>
      </c>
      <c r="AL249" s="32" t="str">
        <f>IFERROR('σ и σw, МПа'!Y249*$BG$2,"-")</f>
        <v>-</v>
      </c>
      <c r="AM249" s="32" t="str">
        <f>IFERROR('σ и σw, МПа'!Z249*$BG$2,"-")</f>
        <v>-</v>
      </c>
      <c r="AN249" s="32" t="str">
        <f>IFERROR('σ и σw, МПа'!AA249*$BG$2,"-")</f>
        <v>-</v>
      </c>
      <c r="AO249" s="32" t="str">
        <f>IFERROR('σ и σw, МПа'!AB249*$BG$2,"-")</f>
        <v>-</v>
      </c>
      <c r="AP249" s="33" t="str">
        <f>IFERROR('σ и σw, МПа'!AC249*$BG$2,"-")</f>
        <v>-</v>
      </c>
      <c r="AQ249" s="31">
        <f>IFERROR('σ и σw, МПа'!Q249*$BH$2,"-")</f>
        <v>704</v>
      </c>
      <c r="AR249" s="32">
        <f>IFERROR('σ и σw, МПа'!R249*$BH$2,"-")</f>
        <v>704</v>
      </c>
      <c r="AS249" s="32">
        <f>IFERROR('σ и σw, МПа'!S249*$BH$2,"-")</f>
        <v>676.5</v>
      </c>
      <c r="AT249" s="32">
        <f>IFERROR('σ и σw, МПа'!T249*$BH$2,"-")</f>
        <v>641.30000000000007</v>
      </c>
      <c r="AU249" s="32">
        <f>IFERROR('σ и σw, МПа'!U249*$BH$2,"-")</f>
        <v>641.30000000000007</v>
      </c>
      <c r="AV249" s="32">
        <f>IFERROR('σ и σw, МПа'!V249*$BH$2,"-")</f>
        <v>618.20000000000005</v>
      </c>
      <c r="AW249" s="32">
        <f>IFERROR('σ и σw, МПа'!W249*$BH$2,"-")</f>
        <v>606.1</v>
      </c>
      <c r="AX249" s="32">
        <f>IFERROR('σ и σw, МПа'!X249*$BH$2,"-")</f>
        <v>523.6</v>
      </c>
      <c r="AY249" s="32" t="str">
        <f>IFERROR('σ и σw, МПа'!Y249*$BH$2,"-")</f>
        <v>-</v>
      </c>
      <c r="AZ249" s="32" t="str">
        <f>IFERROR('σ и σw, МПа'!Z249*$BH$2,"-")</f>
        <v>-</v>
      </c>
      <c r="BA249" s="32" t="str">
        <f>IFERROR('σ и σw, МПа'!AA249*$BH$2,"-")</f>
        <v>-</v>
      </c>
      <c r="BB249" s="32" t="str">
        <f>IFERROR('σ и σw, МПа'!AB249*$BH$2,"-")</f>
        <v>-</v>
      </c>
      <c r="BC249" s="33" t="str">
        <f>IFERROR('σ и σw, МПа'!AC249*$BH$2,"-")</f>
        <v>-</v>
      </c>
    </row>
    <row r="250" spans="1:55" ht="25.5" x14ac:dyDescent="0.25">
      <c r="A250" s="10" t="str">
        <f>INDEX('Обработка исходного'!B:B,ROW($B$3)+4*(ROW($B250)-ROW($B$3)))</f>
        <v>Сталь легированная хромомолибденованадиевая</v>
      </c>
      <c r="B250" s="47" t="str">
        <f>INDEX('Обработка исходного'!D:D,ROW($B$3)+4*(ROW($B250)-ROW($B$3)))</f>
        <v>38ХН3МФА</v>
      </c>
      <c r="C250" s="27" t="str">
        <f>'Rp0,2, МПа'!C250</f>
        <v>Заготовки крепежных деталей толщиной до 200 мм, КП685*</v>
      </c>
      <c r="D250" s="31">
        <f>IFERROR('σ и σw, МПа'!D250*$BE$2,"-")</f>
        <v>422.69230769230762</v>
      </c>
      <c r="E250" s="32">
        <f>IFERROR('σ и σw, МПа'!E250*$BE$2,"-")</f>
        <v>422.69230769230762</v>
      </c>
      <c r="F250" s="32">
        <f>IFERROR('σ и σw, МПа'!F250*$BE$2,"-")</f>
        <v>406.53846153846149</v>
      </c>
      <c r="G250" s="32">
        <f>IFERROR('σ и σw, МПа'!G250*$BE$2,"-")</f>
        <v>390.92307692307691</v>
      </c>
      <c r="H250" s="32">
        <f>IFERROR('σ и σw, МПа'!H250*$BE$2,"-")</f>
        <v>390.92307692307691</v>
      </c>
      <c r="I250" s="32">
        <f>IFERROR('σ и σw, МПа'!I250*$BE$2,"-")</f>
        <v>380.15384615384613</v>
      </c>
      <c r="J250" s="32">
        <f>IFERROR('σ и σw, МПа'!J250*$BE$2,"-")</f>
        <v>369.92307692307691</v>
      </c>
      <c r="K250" s="32">
        <f>IFERROR('σ и σw, МПа'!K250*$BE$2,"-")</f>
        <v>359.15384615384613</v>
      </c>
      <c r="L250" s="32" t="str">
        <f>IFERROR('σ и σw, МПа'!L250*$BE$2,"-")</f>
        <v>-</v>
      </c>
      <c r="M250" s="32" t="str">
        <f>IFERROR('σ и σw, МПа'!M250*$BE$2,"-")</f>
        <v>-</v>
      </c>
      <c r="N250" s="32" t="str">
        <f>IFERROR('σ и σw, МПа'!N250*$BE$2,"-")</f>
        <v>-</v>
      </c>
      <c r="O250" s="32" t="str">
        <f>IFERROR('σ и σw, МПа'!O250*$BE$2,"-")</f>
        <v>-</v>
      </c>
      <c r="P250" s="33" t="str">
        <f>IFERROR('σ и σw, МПа'!P250*$BE$2,"-")</f>
        <v>-</v>
      </c>
      <c r="Q250" s="31">
        <f>IFERROR('σ и σw, МПа'!D250*$BF$2,"-")</f>
        <v>543.46153846153845</v>
      </c>
      <c r="R250" s="32">
        <f>IFERROR('σ и σw, МПа'!E250*$BF$2,"-")</f>
        <v>543.46153846153845</v>
      </c>
      <c r="S250" s="32">
        <f>IFERROR('σ и σw, МПа'!F250*$BF$2,"-")</f>
        <v>522.69230769230762</v>
      </c>
      <c r="T250" s="32">
        <f>IFERROR('σ и σw, МПа'!G250*$BF$2,"-")</f>
        <v>502.61538461538464</v>
      </c>
      <c r="U250" s="32">
        <f>IFERROR('σ и σw, МПа'!H250*$BF$2,"-")</f>
        <v>502.61538461538464</v>
      </c>
      <c r="V250" s="32">
        <f>IFERROR('σ и σw, МПа'!I250*$BF$2,"-")</f>
        <v>488.76923076923077</v>
      </c>
      <c r="W250" s="32">
        <f>IFERROR('σ и σw, МПа'!J250*$BF$2,"-")</f>
        <v>475.61538461538464</v>
      </c>
      <c r="X250" s="32">
        <f>IFERROR('σ и σw, МПа'!K250*$BF$2,"-")</f>
        <v>461.76923076923077</v>
      </c>
      <c r="Y250" s="32" t="str">
        <f>IFERROR('σ и σw, МПа'!L250*$BF$2,"-")</f>
        <v>-</v>
      </c>
      <c r="Z250" s="32" t="str">
        <f>IFERROR('σ и σw, МПа'!M250*$BF$2,"-")</f>
        <v>-</v>
      </c>
      <c r="AA250" s="32" t="str">
        <f>IFERROR('σ и σw, МПа'!N250*$BF$2,"-")</f>
        <v>-</v>
      </c>
      <c r="AB250" s="32" t="str">
        <f>IFERROR('σ и σw, МПа'!O250*$BF$2,"-")</f>
        <v>-</v>
      </c>
      <c r="AC250" s="33" t="str">
        <f>IFERROR('σ и σw, МПа'!P250*$BF$2,"-")</f>
        <v>-</v>
      </c>
      <c r="AD250" s="31">
        <f>IFERROR('σ и σw, МПа'!Q250*$BG$2,"-")</f>
        <v>479.49999999999994</v>
      </c>
      <c r="AE250" s="32">
        <f>IFERROR('σ и σw, МПа'!R250*$BG$2,"-")</f>
        <v>479.49999999999994</v>
      </c>
      <c r="AF250" s="32">
        <f>IFERROR('σ и σw, МПа'!S250*$BG$2,"-")</f>
        <v>459.9</v>
      </c>
      <c r="AG250" s="32">
        <f>IFERROR('σ и σw, МПа'!T250*$BG$2,"-")</f>
        <v>446.59999999999997</v>
      </c>
      <c r="AH250" s="32">
        <f>IFERROR('σ и σw, МПа'!U250*$BG$2,"-")</f>
        <v>439.59999999999997</v>
      </c>
      <c r="AI250" s="32">
        <f>IFERROR('σ и σw, МПа'!V250*$BG$2,"-")</f>
        <v>425.59999999999997</v>
      </c>
      <c r="AJ250" s="32">
        <f>IFERROR('σ и σw, МПа'!W250*$BG$2,"-")</f>
        <v>412.29999999999995</v>
      </c>
      <c r="AK250" s="32">
        <f>IFERROR('σ и σw, МПа'!X250*$BG$2,"-")</f>
        <v>378</v>
      </c>
      <c r="AL250" s="32" t="str">
        <f>IFERROR('σ и σw, МПа'!Y250*$BG$2,"-")</f>
        <v>-</v>
      </c>
      <c r="AM250" s="32" t="str">
        <f>IFERROR('σ и σw, МПа'!Z250*$BG$2,"-")</f>
        <v>-</v>
      </c>
      <c r="AN250" s="32" t="str">
        <f>IFERROR('σ и σw, МПа'!AA250*$BG$2,"-")</f>
        <v>-</v>
      </c>
      <c r="AO250" s="32" t="str">
        <f>IFERROR('σ и σw, МПа'!AB250*$BG$2,"-")</f>
        <v>-</v>
      </c>
      <c r="AP250" s="33" t="str">
        <f>IFERROR('σ и σw, МПа'!AC250*$BG$2,"-")</f>
        <v>-</v>
      </c>
      <c r="AQ250" s="31">
        <f>IFERROR('σ и σw, МПа'!Q250*$BH$2,"-")</f>
        <v>753.50000000000011</v>
      </c>
      <c r="AR250" s="32">
        <f>IFERROR('σ и σw, МПа'!R250*$BH$2,"-")</f>
        <v>753.50000000000011</v>
      </c>
      <c r="AS250" s="32">
        <f>IFERROR('σ и σw, МПа'!S250*$BH$2,"-")</f>
        <v>722.7</v>
      </c>
      <c r="AT250" s="32">
        <f>IFERROR('σ и σw, МПа'!T250*$BH$2,"-")</f>
        <v>701.80000000000007</v>
      </c>
      <c r="AU250" s="32">
        <f>IFERROR('σ и σw, МПа'!U250*$BH$2,"-")</f>
        <v>690.80000000000007</v>
      </c>
      <c r="AV250" s="32">
        <f>IFERROR('σ и σw, МПа'!V250*$BH$2,"-")</f>
        <v>668.80000000000007</v>
      </c>
      <c r="AW250" s="32">
        <f>IFERROR('σ и σw, МПа'!W250*$BH$2,"-")</f>
        <v>647.90000000000009</v>
      </c>
      <c r="AX250" s="32">
        <f>IFERROR('σ и σw, МПа'!X250*$BH$2,"-")</f>
        <v>594</v>
      </c>
      <c r="AY250" s="32" t="str">
        <f>IFERROR('σ и σw, МПа'!Y250*$BH$2,"-")</f>
        <v>-</v>
      </c>
      <c r="AZ250" s="32" t="str">
        <f>IFERROR('σ и σw, МПа'!Z250*$BH$2,"-")</f>
        <v>-</v>
      </c>
      <c r="BA250" s="32" t="str">
        <f>IFERROR('σ и σw, МПа'!AA250*$BH$2,"-")</f>
        <v>-</v>
      </c>
      <c r="BB250" s="32" t="str">
        <f>IFERROR('σ и σw, МПа'!AB250*$BH$2,"-")</f>
        <v>-</v>
      </c>
      <c r="BC250" s="33" t="str">
        <f>IFERROR('σ и σw, МПа'!AC250*$BH$2,"-")</f>
        <v>-</v>
      </c>
    </row>
    <row r="251" spans="1:55" ht="25.5" x14ac:dyDescent="0.25">
      <c r="A251" s="10" t="str">
        <f>INDEX('Обработка исходного'!B:B,ROW($B$3)+4*(ROW($B251)-ROW($B$3)))</f>
        <v>Сталь легированная хромомолибденованадиевая</v>
      </c>
      <c r="B251" s="47" t="str">
        <f>INDEX('Обработка исходного'!D:D,ROW($B$3)+4*(ROW($B251)-ROW($B$3)))</f>
        <v>38ХН3МФА</v>
      </c>
      <c r="C251" s="27" t="str">
        <f>'Rp0,2, МПа'!C251</f>
        <v>Заготовки крепежных деталей толщиной до 200 мм, КП785*</v>
      </c>
      <c r="D251" s="31">
        <f>IFERROR('σ и σw, МПа'!D251*$BE$2,"-")</f>
        <v>475.4615384615384</v>
      </c>
      <c r="E251" s="32">
        <f>IFERROR('σ и σw, МПа'!E251*$BE$2,"-")</f>
        <v>475.4615384615384</v>
      </c>
      <c r="F251" s="32">
        <f>IFERROR('σ и σw, МПа'!F251*$BE$2,"-")</f>
        <v>454.4615384615384</v>
      </c>
      <c r="G251" s="32">
        <f>IFERROR('σ и σw, МПа'!G251*$BE$2,"-")</f>
        <v>443.69230769230762</v>
      </c>
      <c r="H251" s="32">
        <f>IFERROR('σ и σw, МПа'!H251*$BE$2,"-")</f>
        <v>438.30769230769232</v>
      </c>
      <c r="I251" s="32">
        <f>IFERROR('σ и σw, МПа'!I251*$BE$2,"-")</f>
        <v>422.69230769230762</v>
      </c>
      <c r="J251" s="32">
        <f>IFERROR('σ и σw, МПа'!J251*$BE$2,"-")</f>
        <v>422.69230769230762</v>
      </c>
      <c r="K251" s="32">
        <f>IFERROR('σ и σw, МПа'!K251*$BE$2,"-")</f>
        <v>401.69230769230762</v>
      </c>
      <c r="L251" s="32" t="str">
        <f>IFERROR('σ и σw, МПа'!L251*$BE$2,"-")</f>
        <v>-</v>
      </c>
      <c r="M251" s="32" t="str">
        <f>IFERROR('σ и σw, МПа'!M251*$BE$2,"-")</f>
        <v>-</v>
      </c>
      <c r="N251" s="32" t="str">
        <f>IFERROR('σ и σw, МПа'!N251*$BE$2,"-")</f>
        <v>-</v>
      </c>
      <c r="O251" s="32" t="str">
        <f>IFERROR('σ и σw, МПа'!O251*$BE$2,"-")</f>
        <v>-</v>
      </c>
      <c r="P251" s="33" t="str">
        <f>IFERROR('σ и σw, МПа'!P251*$BE$2,"-")</f>
        <v>-</v>
      </c>
      <c r="Q251" s="31">
        <f>IFERROR('σ и σw, МПа'!D251*$BF$2,"-")</f>
        <v>611.30769230769226</v>
      </c>
      <c r="R251" s="32">
        <f>IFERROR('σ и σw, МПа'!E251*$BF$2,"-")</f>
        <v>611.30769230769226</v>
      </c>
      <c r="S251" s="32">
        <f>IFERROR('σ и σw, МПа'!F251*$BF$2,"-")</f>
        <v>584.30769230769226</v>
      </c>
      <c r="T251" s="32">
        <f>IFERROR('σ и σw, МПа'!G251*$BF$2,"-")</f>
        <v>570.46153846153845</v>
      </c>
      <c r="U251" s="32">
        <f>IFERROR('σ и σw, МПа'!H251*$BF$2,"-")</f>
        <v>563.53846153846155</v>
      </c>
      <c r="V251" s="32">
        <f>IFERROR('σ и σw, МПа'!I251*$BF$2,"-")</f>
        <v>543.46153846153845</v>
      </c>
      <c r="W251" s="32">
        <f>IFERROR('σ и σw, МПа'!J251*$BF$2,"-")</f>
        <v>543.46153846153845</v>
      </c>
      <c r="X251" s="32">
        <f>IFERROR('σ и σw, МПа'!K251*$BF$2,"-")</f>
        <v>516.46153846153845</v>
      </c>
      <c r="Y251" s="32" t="str">
        <f>IFERROR('σ и σw, МПа'!L251*$BF$2,"-")</f>
        <v>-</v>
      </c>
      <c r="Z251" s="32" t="str">
        <f>IFERROR('σ и σw, МПа'!M251*$BF$2,"-")</f>
        <v>-</v>
      </c>
      <c r="AA251" s="32" t="str">
        <f>IFERROR('σ и σw, МПа'!N251*$BF$2,"-")</f>
        <v>-</v>
      </c>
      <c r="AB251" s="32" t="str">
        <f>IFERROR('σ и σw, МПа'!O251*$BF$2,"-")</f>
        <v>-</v>
      </c>
      <c r="AC251" s="33" t="str">
        <f>IFERROR('σ и σw, МПа'!P251*$BF$2,"-")</f>
        <v>-</v>
      </c>
      <c r="AD251" s="31">
        <f>IFERROR('σ и σw, МПа'!Q251*$BG$2,"-")</f>
        <v>549.5</v>
      </c>
      <c r="AE251" s="32">
        <f>IFERROR('σ и σw, МПа'!R251*$BG$2,"-")</f>
        <v>549.5</v>
      </c>
      <c r="AF251" s="32">
        <f>IFERROR('σ и σw, МПа'!S251*$BG$2,"-")</f>
        <v>522.19999999999993</v>
      </c>
      <c r="AG251" s="32">
        <f>IFERROR('σ и σw, МПа'!T251*$BG$2,"-")</f>
        <v>508.2</v>
      </c>
      <c r="AH251" s="32">
        <f>IFERROR('σ и σw, МПа'!U251*$BG$2,"-")</f>
        <v>501.2</v>
      </c>
      <c r="AI251" s="32">
        <f>IFERROR('σ и σw, МПа'!V251*$BG$2,"-")</f>
        <v>487.9</v>
      </c>
      <c r="AJ251" s="32">
        <f>IFERROR('σ и σw, МПа'!W251*$BG$2,"-")</f>
        <v>473.9</v>
      </c>
      <c r="AK251" s="32">
        <f>IFERROR('σ и σw, МПа'!X251*$BG$2,"-")</f>
        <v>446.59999999999997</v>
      </c>
      <c r="AL251" s="32" t="str">
        <f>IFERROR('σ и σw, МПа'!Y251*$BG$2,"-")</f>
        <v>-</v>
      </c>
      <c r="AM251" s="32" t="str">
        <f>IFERROR('σ и σw, МПа'!Z251*$BG$2,"-")</f>
        <v>-</v>
      </c>
      <c r="AN251" s="32" t="str">
        <f>IFERROR('σ и σw, МПа'!AA251*$BG$2,"-")</f>
        <v>-</v>
      </c>
      <c r="AO251" s="32" t="str">
        <f>IFERROR('σ и σw, МПа'!AB251*$BG$2,"-")</f>
        <v>-</v>
      </c>
      <c r="AP251" s="33" t="str">
        <f>IFERROR('σ и σw, МПа'!AC251*$BG$2,"-")</f>
        <v>-</v>
      </c>
      <c r="AQ251" s="31">
        <f>IFERROR('σ и σw, МПа'!Q251*$BH$2,"-")</f>
        <v>863.50000000000011</v>
      </c>
      <c r="AR251" s="32">
        <f>IFERROR('σ и σw, МПа'!R251*$BH$2,"-")</f>
        <v>863.50000000000011</v>
      </c>
      <c r="AS251" s="32">
        <f>IFERROR('σ и σw, МПа'!S251*$BH$2,"-")</f>
        <v>820.6</v>
      </c>
      <c r="AT251" s="32">
        <f>IFERROR('σ и σw, МПа'!T251*$BH$2,"-")</f>
        <v>798.6</v>
      </c>
      <c r="AU251" s="32">
        <f>IFERROR('σ и σw, МПа'!U251*$BH$2,"-")</f>
        <v>787.6</v>
      </c>
      <c r="AV251" s="32">
        <f>IFERROR('σ и σw, МПа'!V251*$BH$2,"-")</f>
        <v>766.7</v>
      </c>
      <c r="AW251" s="32">
        <f>IFERROR('σ и σw, МПа'!W251*$BH$2,"-")</f>
        <v>744.7</v>
      </c>
      <c r="AX251" s="32">
        <f>IFERROR('σ и σw, МПа'!X251*$BH$2,"-")</f>
        <v>701.80000000000007</v>
      </c>
      <c r="AY251" s="32" t="str">
        <f>IFERROR('σ и σw, МПа'!Y251*$BH$2,"-")</f>
        <v>-</v>
      </c>
      <c r="AZ251" s="32" t="str">
        <f>IFERROR('σ и σw, МПа'!Z251*$BH$2,"-")</f>
        <v>-</v>
      </c>
      <c r="BA251" s="32" t="str">
        <f>IFERROR('σ и σw, МПа'!AA251*$BH$2,"-")</f>
        <v>-</v>
      </c>
      <c r="BB251" s="32" t="str">
        <f>IFERROR('σ и σw, МПа'!AB251*$BH$2,"-")</f>
        <v>-</v>
      </c>
      <c r="BC251" s="33" t="str">
        <f>IFERROR('σ и σw, МПа'!AC251*$BH$2,"-")</f>
        <v>-</v>
      </c>
    </row>
    <row r="252" spans="1:55" ht="25.5" x14ac:dyDescent="0.25">
      <c r="A252" s="10" t="str">
        <f>INDEX('Обработка исходного'!B:B,ROW($B$3)+4*(ROW($B252)-ROW($B$3)))</f>
        <v>Сталь легированная хромомолибденованадиевая</v>
      </c>
      <c r="B252" s="47" t="str">
        <f>INDEX('Обработка исходного'!D:D,ROW($B$3)+4*(ROW($B252)-ROW($B$3)))</f>
        <v>38ХН3МФА</v>
      </c>
      <c r="C252" s="27" t="str">
        <f>'Rp0,2, МПа'!C252</f>
        <v>Заготовки крепежных деталей толщиной до 200 мм, КП880*</v>
      </c>
      <c r="D252" s="31">
        <f>IFERROR('σ и σw, МПа'!D252*$BE$2,"-")</f>
        <v>528.23076923076917</v>
      </c>
      <c r="E252" s="32">
        <f>IFERROR('σ и σw, МПа'!E252*$BE$2,"-")</f>
        <v>528.23076923076917</v>
      </c>
      <c r="F252" s="32">
        <f>IFERROR('σ и σw, МПа'!F252*$BE$2,"-")</f>
        <v>507.23076923076923</v>
      </c>
      <c r="G252" s="32">
        <f>IFERROR('σ и σw, МПа'!G252*$BE$2,"-")</f>
        <v>491.07692307692304</v>
      </c>
      <c r="H252" s="32">
        <f>IFERROR('σ и σw, МПа'!H252*$BE$2,"-")</f>
        <v>486.23076923076923</v>
      </c>
      <c r="I252" s="32">
        <f>IFERROR('σ и σw, МПа'!I252*$BE$2,"-")</f>
        <v>475.4615384615384</v>
      </c>
      <c r="J252" s="32">
        <f>IFERROR('σ и σw, МПа'!J252*$BE$2,"-")</f>
        <v>464.69230769230762</v>
      </c>
      <c r="K252" s="32">
        <f>IFERROR('σ и σw, МПа'!K252*$BE$2,"-")</f>
        <v>449.07692307692304</v>
      </c>
      <c r="L252" s="32" t="str">
        <f>IFERROR('σ и σw, МПа'!L252*$BE$2,"-")</f>
        <v>-</v>
      </c>
      <c r="M252" s="32" t="str">
        <f>IFERROR('σ и σw, МПа'!M252*$BE$2,"-")</f>
        <v>-</v>
      </c>
      <c r="N252" s="32" t="str">
        <f>IFERROR('σ и σw, МПа'!N252*$BE$2,"-")</f>
        <v>-</v>
      </c>
      <c r="O252" s="32" t="str">
        <f>IFERROR('σ и σw, МПа'!O252*$BE$2,"-")</f>
        <v>-</v>
      </c>
      <c r="P252" s="33" t="str">
        <f>IFERROR('σ и σw, МПа'!P252*$BE$2,"-")</f>
        <v>-</v>
      </c>
      <c r="Q252" s="31">
        <f>IFERROR('σ и σw, МПа'!D252*$BF$2,"-")</f>
        <v>679.15384615384619</v>
      </c>
      <c r="R252" s="32">
        <f>IFERROR('σ и σw, МПа'!E252*$BF$2,"-")</f>
        <v>679.15384615384619</v>
      </c>
      <c r="S252" s="32">
        <f>IFERROR('σ и σw, МПа'!F252*$BF$2,"-")</f>
        <v>652.15384615384619</v>
      </c>
      <c r="T252" s="32">
        <f>IFERROR('σ и σw, МПа'!G252*$BF$2,"-")</f>
        <v>631.38461538461536</v>
      </c>
      <c r="U252" s="32">
        <f>IFERROR('σ и σw, МПа'!H252*$BF$2,"-")</f>
        <v>625.15384615384619</v>
      </c>
      <c r="V252" s="32">
        <f>IFERROR('σ и σw, МПа'!I252*$BF$2,"-")</f>
        <v>611.30769230769226</v>
      </c>
      <c r="W252" s="32">
        <f>IFERROR('σ и σw, МПа'!J252*$BF$2,"-")</f>
        <v>597.46153846153845</v>
      </c>
      <c r="X252" s="32">
        <f>IFERROR('σ и σw, МПа'!K252*$BF$2,"-")</f>
        <v>577.38461538461536</v>
      </c>
      <c r="Y252" s="32" t="str">
        <f>IFERROR('σ и σw, МПа'!L252*$BF$2,"-")</f>
        <v>-</v>
      </c>
      <c r="Z252" s="32" t="str">
        <f>IFERROR('σ и σw, МПа'!M252*$BF$2,"-")</f>
        <v>-</v>
      </c>
      <c r="AA252" s="32" t="str">
        <f>IFERROR('σ и σw, МПа'!N252*$BF$2,"-")</f>
        <v>-</v>
      </c>
      <c r="AB252" s="32" t="str">
        <f>IFERROR('σ и σw, МПа'!O252*$BF$2,"-")</f>
        <v>-</v>
      </c>
      <c r="AC252" s="33" t="str">
        <f>IFERROR('σ и σw, МПа'!P252*$BF$2,"-")</f>
        <v>-</v>
      </c>
      <c r="AD252" s="31">
        <f>IFERROR('σ и σw, МПа'!Q252*$BG$2,"-")</f>
        <v>616</v>
      </c>
      <c r="AE252" s="32">
        <f>IFERROR('σ и σw, МПа'!R252*$BG$2,"-")</f>
        <v>616</v>
      </c>
      <c r="AF252" s="32">
        <f>IFERROR('σ и σw, МПа'!S252*$BG$2,"-")</f>
        <v>590.79999999999995</v>
      </c>
      <c r="AG252" s="32">
        <f>IFERROR('σ и σw, МПа'!T252*$BG$2,"-")</f>
        <v>569.79999999999995</v>
      </c>
      <c r="AH252" s="32">
        <f>IFERROR('σ и σw, МПа'!U252*$BG$2,"-")</f>
        <v>562.79999999999995</v>
      </c>
      <c r="AI252" s="32">
        <f>IFERROR('σ и σw, МПа'!V252*$BG$2,"-")</f>
        <v>549.5</v>
      </c>
      <c r="AJ252" s="32">
        <f>IFERROR('σ и σw, МПа'!W252*$BG$2,"-")</f>
        <v>535.5</v>
      </c>
      <c r="AK252" s="32">
        <f>IFERROR('σ и σw, МПа'!X252*$BG$2,"-")</f>
        <v>522.19999999999993</v>
      </c>
      <c r="AL252" s="32" t="str">
        <f>IFERROR('σ и σw, МПа'!Y252*$BG$2,"-")</f>
        <v>-</v>
      </c>
      <c r="AM252" s="32" t="str">
        <f>IFERROR('σ и σw, МПа'!Z252*$BG$2,"-")</f>
        <v>-</v>
      </c>
      <c r="AN252" s="32" t="str">
        <f>IFERROR('σ и σw, МПа'!AA252*$BG$2,"-")</f>
        <v>-</v>
      </c>
      <c r="AO252" s="32" t="str">
        <f>IFERROR('σ и σw, МПа'!AB252*$BG$2,"-")</f>
        <v>-</v>
      </c>
      <c r="AP252" s="33" t="str">
        <f>IFERROR('σ и σw, МПа'!AC252*$BG$2,"-")</f>
        <v>-</v>
      </c>
      <c r="AQ252" s="31">
        <f>IFERROR('σ и σw, МПа'!Q252*$BH$2,"-")</f>
        <v>968.00000000000011</v>
      </c>
      <c r="AR252" s="32">
        <f>IFERROR('σ и σw, МПа'!R252*$BH$2,"-")</f>
        <v>968.00000000000011</v>
      </c>
      <c r="AS252" s="32">
        <f>IFERROR('σ и σw, МПа'!S252*$BH$2,"-")</f>
        <v>928.40000000000009</v>
      </c>
      <c r="AT252" s="32">
        <f>IFERROR('σ и σw, МПа'!T252*$BH$2,"-")</f>
        <v>895.40000000000009</v>
      </c>
      <c r="AU252" s="32">
        <f>IFERROR('σ и σw, МПа'!U252*$BH$2,"-")</f>
        <v>884.40000000000009</v>
      </c>
      <c r="AV252" s="32">
        <f>IFERROR('σ и σw, МПа'!V252*$BH$2,"-")</f>
        <v>863.50000000000011</v>
      </c>
      <c r="AW252" s="32">
        <f>IFERROR('σ и σw, МПа'!W252*$BH$2,"-")</f>
        <v>841.50000000000011</v>
      </c>
      <c r="AX252" s="32">
        <f>IFERROR('σ и σw, МПа'!X252*$BH$2,"-")</f>
        <v>820.6</v>
      </c>
      <c r="AY252" s="32" t="str">
        <f>IFERROR('σ и σw, МПа'!Y252*$BH$2,"-")</f>
        <v>-</v>
      </c>
      <c r="AZ252" s="32" t="str">
        <f>IFERROR('σ и σw, МПа'!Z252*$BH$2,"-")</f>
        <v>-</v>
      </c>
      <c r="BA252" s="32" t="str">
        <f>IFERROR('σ и σw, МПа'!AA252*$BH$2,"-")</f>
        <v>-</v>
      </c>
      <c r="BB252" s="32" t="str">
        <f>IFERROR('σ и σw, МПа'!AB252*$BH$2,"-")</f>
        <v>-</v>
      </c>
      <c r="BC252" s="33" t="str">
        <f>IFERROR('σ и σw, МПа'!AC252*$BH$2,"-")</f>
        <v>-</v>
      </c>
    </row>
    <row r="253" spans="1:55" ht="25.5" x14ac:dyDescent="0.25">
      <c r="A253" s="10" t="str">
        <f>INDEX('Обработка исходного'!B:B,ROW($B$3)+4*(ROW($B253)-ROW($B$3)))</f>
        <v>Сталь легированная хромомолибденованадиевая</v>
      </c>
      <c r="B253" s="47" t="str">
        <f>INDEX('Обработка исходного'!D:D,ROW($B$3)+4*(ROW($B253)-ROW($B$3)))</f>
        <v>20Х1М1Ф1БР</v>
      </c>
      <c r="C253" s="27" t="str">
        <f>'Rp0,2, МПа'!C253</f>
        <v>Заготовки крепежных деталей толщиной до 200 мм, КП670*</v>
      </c>
      <c r="D253" s="31">
        <f>IFERROR('σ и σw, МПа'!D253*$BE$2,"-")</f>
        <v>422.69230769230762</v>
      </c>
      <c r="E253" s="32">
        <f>IFERROR('σ и σw, МПа'!E253*$BE$2,"-")</f>
        <v>417.30769230769232</v>
      </c>
      <c r="F253" s="32">
        <f>IFERROR('σ и σw, МПа'!F253*$BE$2,"-")</f>
        <v>411.92307692307691</v>
      </c>
      <c r="G253" s="32">
        <f>IFERROR('σ и σw, МПа'!G253*$BE$2,"-")</f>
        <v>406.53846153846149</v>
      </c>
      <c r="H253" s="32">
        <f>IFERROR('σ и σw, МПа'!H253*$BE$2,"-")</f>
        <v>401.69230769230762</v>
      </c>
      <c r="I253" s="32">
        <f>IFERROR('σ и σw, МПа'!I253*$BE$2,"-")</f>
        <v>396.30769230769232</v>
      </c>
      <c r="J253" s="32">
        <f>IFERROR('σ и σw, МПа'!J253*$BE$2,"-")</f>
        <v>390.92307692307691</v>
      </c>
      <c r="K253" s="32">
        <f>IFERROR('σ и σw, МПа'!K253*$BE$2,"-")</f>
        <v>385.53846153846149</v>
      </c>
      <c r="L253" s="32">
        <f>IFERROR('σ и σw, МПа'!L253*$BE$2,"-")</f>
        <v>375.30769230769232</v>
      </c>
      <c r="M253" s="32">
        <f>IFERROR('σ и σw, МПа'!M253*$BE$2,"-")</f>
        <v>348.38461538461536</v>
      </c>
      <c r="N253" s="32">
        <f>IFERROR('σ и σw, МПа'!N253*$BE$2,"-")</f>
        <v>322</v>
      </c>
      <c r="O253" s="32" t="str">
        <f>IFERROR('σ и σw, МПа'!O253*$BE$2,"-")</f>
        <v>-</v>
      </c>
      <c r="P253" s="33" t="str">
        <f>IFERROR('σ и σw, МПа'!P253*$BE$2,"-")</f>
        <v>-</v>
      </c>
      <c r="Q253" s="31">
        <f>IFERROR('σ и σw, МПа'!D253*$BF$2,"-")</f>
        <v>543.46153846153845</v>
      </c>
      <c r="R253" s="32">
        <f>IFERROR('σ и σw, МПа'!E253*$BF$2,"-")</f>
        <v>536.53846153846155</v>
      </c>
      <c r="S253" s="32">
        <f>IFERROR('σ и σw, МПа'!F253*$BF$2,"-")</f>
        <v>529.61538461538464</v>
      </c>
      <c r="T253" s="32">
        <f>IFERROR('σ и σw, МПа'!G253*$BF$2,"-")</f>
        <v>522.69230769230762</v>
      </c>
      <c r="U253" s="32">
        <f>IFERROR('σ и σw, МПа'!H253*$BF$2,"-")</f>
        <v>516.46153846153845</v>
      </c>
      <c r="V253" s="32">
        <f>IFERROR('σ и σw, МПа'!I253*$BF$2,"-")</f>
        <v>509.5384615384616</v>
      </c>
      <c r="W253" s="32">
        <f>IFERROR('σ и σw, МПа'!J253*$BF$2,"-")</f>
        <v>502.61538461538464</v>
      </c>
      <c r="X253" s="32">
        <f>IFERROR('σ и σw, МПа'!K253*$BF$2,"-")</f>
        <v>495.69230769230768</v>
      </c>
      <c r="Y253" s="32">
        <f>IFERROR('σ и σw, МПа'!L253*$BF$2,"-")</f>
        <v>482.5384615384616</v>
      </c>
      <c r="Z253" s="32">
        <f>IFERROR('σ и σw, МПа'!M253*$BF$2,"-")</f>
        <v>447.92307692307691</v>
      </c>
      <c r="AA253" s="32">
        <f>IFERROR('σ и σw, МПа'!N253*$BF$2,"-")</f>
        <v>414</v>
      </c>
      <c r="AB253" s="32" t="str">
        <f>IFERROR('σ и σw, МПа'!O253*$BF$2,"-")</f>
        <v>-</v>
      </c>
      <c r="AC253" s="33" t="str">
        <f>IFERROR('σ и σw, МПа'!P253*$BF$2,"-")</f>
        <v>-</v>
      </c>
      <c r="AD253" s="31">
        <f>IFERROR('σ и σw, МПа'!Q253*$BG$2,"-")</f>
        <v>468.99999999999994</v>
      </c>
      <c r="AE253" s="32">
        <f>IFERROR('σ и σw, МПа'!R253*$BG$2,"-")</f>
        <v>468.99999999999994</v>
      </c>
      <c r="AF253" s="32">
        <f>IFERROR('σ и σw, МПа'!S253*$BG$2,"-")</f>
        <v>459.9</v>
      </c>
      <c r="AG253" s="32">
        <f>IFERROR('σ и σw, МПа'!T253*$BG$2,"-")</f>
        <v>452.9</v>
      </c>
      <c r="AH253" s="32">
        <f>IFERROR('σ и σw, МПа'!U253*$BG$2,"-")</f>
        <v>438.9</v>
      </c>
      <c r="AI253" s="32">
        <f>IFERROR('σ и σw, МПа'!V253*$BG$2,"-")</f>
        <v>418.59999999999997</v>
      </c>
      <c r="AJ253" s="32">
        <f>IFERROR('σ и σw, МПа'!W253*$BG$2,"-")</f>
        <v>397.59999999999997</v>
      </c>
      <c r="AK253" s="32">
        <f>IFERROR('σ и σw, МПа'!X253*$BG$2,"-")</f>
        <v>363.29999999999995</v>
      </c>
      <c r="AL253" s="32">
        <f>IFERROR('σ и σw, МПа'!Y253*$BG$2,"-")</f>
        <v>357</v>
      </c>
      <c r="AM253" s="32">
        <f>IFERROR('σ и σw, МПа'!Z253*$BG$2,"-")</f>
        <v>343</v>
      </c>
      <c r="AN253" s="32">
        <f>IFERROR('σ и σw, МПа'!AA253*$BG$2,"-")</f>
        <v>329</v>
      </c>
      <c r="AO253" s="32" t="str">
        <f>IFERROR('σ и σw, МПа'!AB253*$BG$2,"-")</f>
        <v>-</v>
      </c>
      <c r="AP253" s="33" t="str">
        <f>IFERROR('σ и σw, МПа'!AC253*$BG$2,"-")</f>
        <v>-</v>
      </c>
      <c r="AQ253" s="31">
        <f>IFERROR('σ и σw, МПа'!Q253*$BH$2,"-")</f>
        <v>737.00000000000011</v>
      </c>
      <c r="AR253" s="32">
        <f>IFERROR('σ и σw, МПа'!R253*$BH$2,"-")</f>
        <v>737.00000000000011</v>
      </c>
      <c r="AS253" s="32">
        <f>IFERROR('σ и σw, МПа'!S253*$BH$2,"-")</f>
        <v>722.7</v>
      </c>
      <c r="AT253" s="32">
        <f>IFERROR('σ и σw, МПа'!T253*$BH$2,"-")</f>
        <v>711.7</v>
      </c>
      <c r="AU253" s="32">
        <f>IFERROR('σ и σw, МПа'!U253*$BH$2,"-")</f>
        <v>689.7</v>
      </c>
      <c r="AV253" s="32">
        <f>IFERROR('σ и σw, МПа'!V253*$BH$2,"-")</f>
        <v>657.80000000000007</v>
      </c>
      <c r="AW253" s="32">
        <f>IFERROR('σ и σw, МПа'!W253*$BH$2,"-")</f>
        <v>624.80000000000007</v>
      </c>
      <c r="AX253" s="32">
        <f>IFERROR('σ и σw, МПа'!X253*$BH$2,"-")</f>
        <v>570.90000000000009</v>
      </c>
      <c r="AY253" s="32">
        <f>IFERROR('σ и σw, МПа'!Y253*$BH$2,"-")</f>
        <v>561</v>
      </c>
      <c r="AZ253" s="32">
        <f>IFERROR('σ и σw, МПа'!Z253*$BH$2,"-")</f>
        <v>539</v>
      </c>
      <c r="BA253" s="32">
        <f>IFERROR('σ и σw, МПа'!AA253*$BH$2,"-")</f>
        <v>517</v>
      </c>
      <c r="BB253" s="32" t="str">
        <f>IFERROR('σ и σw, МПа'!AB253*$BH$2,"-")</f>
        <v>-</v>
      </c>
      <c r="BC253" s="33" t="str">
        <f>IFERROR('σ и σw, МПа'!AC253*$BH$2,"-")</f>
        <v>-</v>
      </c>
    </row>
    <row r="254" spans="1:55" ht="38.25" x14ac:dyDescent="0.25">
      <c r="A254" s="10" t="str">
        <f>INDEX('Обработка исходного'!B:B,ROW($B$3)+4*(ROW($B254)-ROW($B$3)))</f>
        <v>Сталь легированная кремнемарганцовистая</v>
      </c>
      <c r="B254" s="47" t="str">
        <f>INDEX('Обработка исходного'!D:D,ROW($B$3)+4*(ROW($B254)-ROW($B$3)))</f>
        <v>15ГС</v>
      </c>
      <c r="C254" s="27" t="str">
        <f>'Rp0,2, МПа'!C254</f>
        <v>Трубы бесшовные горячекатаные наружным диаметром от 10 до 465 мм с толщиной стенки от 2 до 60 мм</v>
      </c>
      <c r="D254" s="31">
        <f>IFERROR('σ и σw, МПа'!D254*$BE$2,"-")</f>
        <v>256.66666666666669</v>
      </c>
      <c r="E254" s="32">
        <f>IFERROR('σ и σw, МПа'!E254*$BE$2,"-")</f>
        <v>247.33333333333331</v>
      </c>
      <c r="F254" s="32">
        <f>IFERROR('σ и σw, МПа'!F254*$BE$2,"-")</f>
        <v>247.33333333333331</v>
      </c>
      <c r="G254" s="32">
        <f>IFERROR('σ и σw, МПа'!G254*$BE$2,"-")</f>
        <v>237.99999999999997</v>
      </c>
      <c r="H254" s="32">
        <f>IFERROR('σ и σw, МПа'!H254*$BE$2,"-")</f>
        <v>237.46153846153845</v>
      </c>
      <c r="I254" s="32">
        <f>IFERROR('σ и σw, МПа'!I254*$BE$2,"-")</f>
        <v>227.2307692307692</v>
      </c>
      <c r="J254" s="32">
        <f>IFERROR('σ и σw, МПа'!J254*$BE$2,"-")</f>
        <v>210.93333333333331</v>
      </c>
      <c r="K254" s="32">
        <f>IFERROR('σ и σw, МПа'!K254*$BE$2,"-")</f>
        <v>182.93333333333331</v>
      </c>
      <c r="L254" s="32">
        <f>IFERROR('σ и σw, МПа'!L254*$BE$2,"-")</f>
        <v>155.86666666666665</v>
      </c>
      <c r="M254" s="32" t="str">
        <f>IFERROR('σ и σw, МПа'!M254*$BE$2,"-")</f>
        <v>-</v>
      </c>
      <c r="N254" s="32" t="str">
        <f>IFERROR('σ и σw, МПа'!N254*$BE$2,"-")</f>
        <v>-</v>
      </c>
      <c r="O254" s="32" t="str">
        <f>IFERROR('σ и σw, МПа'!O254*$BE$2,"-")</f>
        <v>-</v>
      </c>
      <c r="P254" s="33" t="str">
        <f>IFERROR('σ и σw, МПа'!P254*$BE$2,"-")</f>
        <v>-</v>
      </c>
      <c r="Q254" s="31">
        <f>IFERROR('σ и σw, МПа'!D254*$BF$2,"-")</f>
        <v>330</v>
      </c>
      <c r="R254" s="32">
        <f>IFERROR('σ и σw, МПа'!E254*$BF$2,"-")</f>
        <v>318</v>
      </c>
      <c r="S254" s="32">
        <f>IFERROR('σ и σw, МПа'!F254*$BF$2,"-")</f>
        <v>318</v>
      </c>
      <c r="T254" s="32">
        <f>IFERROR('σ и σw, МПа'!G254*$BF$2,"-")</f>
        <v>306</v>
      </c>
      <c r="U254" s="32">
        <f>IFERROR('σ и σw, МПа'!H254*$BF$2,"-")</f>
        <v>305.30769230769232</v>
      </c>
      <c r="V254" s="32">
        <f>IFERROR('σ и σw, МПа'!I254*$BF$2,"-")</f>
        <v>292.15384615384613</v>
      </c>
      <c r="W254" s="32">
        <f>IFERROR('σ и σw, МПа'!J254*$BF$2,"-")</f>
        <v>271.2</v>
      </c>
      <c r="X254" s="32">
        <f>IFERROR('σ и σw, МПа'!K254*$BF$2,"-")</f>
        <v>235.2</v>
      </c>
      <c r="Y254" s="32">
        <f>IFERROR('σ и σw, МПа'!L254*$BF$2,"-")</f>
        <v>200.4</v>
      </c>
      <c r="Z254" s="32" t="str">
        <f>IFERROR('σ и σw, МПа'!M254*$BF$2,"-")</f>
        <v>-</v>
      </c>
      <c r="AA254" s="32" t="str">
        <f>IFERROR('σ и σw, МПа'!N254*$BF$2,"-")</f>
        <v>-</v>
      </c>
      <c r="AB254" s="32" t="str">
        <f>IFERROR('σ и σw, МПа'!O254*$BF$2,"-")</f>
        <v>-</v>
      </c>
      <c r="AC254" s="33" t="str">
        <f>IFERROR('σ и σw, МПа'!P254*$BF$2,"-")</f>
        <v>-</v>
      </c>
      <c r="AD254" s="31">
        <f>IFERROR('σ и σw, МПа'!Q254*$BG$2,"-")</f>
        <v>192.5</v>
      </c>
      <c r="AE254" s="32">
        <f>IFERROR('σ и σw, МПа'!R254*$BG$2,"-")</f>
        <v>185.5</v>
      </c>
      <c r="AF254" s="32">
        <f>IFERROR('σ и σw, МПа'!S254*$BG$2,"-")</f>
        <v>185.5</v>
      </c>
      <c r="AG254" s="32">
        <f>IFERROR('σ и σw, МПа'!T254*$BG$2,"-")</f>
        <v>178.5</v>
      </c>
      <c r="AH254" s="32">
        <f>IFERROR('σ и σw, МПа'!U254*$BG$2,"-")</f>
        <v>178.5</v>
      </c>
      <c r="AI254" s="32">
        <f>IFERROR('σ и σw, МПа'!V254*$BG$2,"-")</f>
        <v>171.5</v>
      </c>
      <c r="AJ254" s="32">
        <f>IFERROR('σ и σw, МПа'!W254*$BG$2,"-")</f>
        <v>158.19999999999999</v>
      </c>
      <c r="AK254" s="32">
        <f>IFERROR('σ и σw, МПа'!X254*$BG$2,"-")</f>
        <v>137.19999999999999</v>
      </c>
      <c r="AL254" s="32">
        <f>IFERROR('σ и σw, МПа'!Y254*$BG$2,"-")</f>
        <v>116.89999999999999</v>
      </c>
      <c r="AM254" s="32" t="str">
        <f>IFERROR('σ и σw, МПа'!Z254*$BG$2,"-")</f>
        <v>-</v>
      </c>
      <c r="AN254" s="32" t="str">
        <f>IFERROR('σ и σw, МПа'!AA254*$BG$2,"-")</f>
        <v>-</v>
      </c>
      <c r="AO254" s="32" t="str">
        <f>IFERROR('σ и σw, МПа'!AB254*$BG$2,"-")</f>
        <v>-</v>
      </c>
      <c r="AP254" s="33" t="str">
        <f>IFERROR('σ и σw, МПа'!AC254*$BG$2,"-")</f>
        <v>-</v>
      </c>
      <c r="AQ254" s="31">
        <f>IFERROR('σ и σw, МПа'!Q254*$BH$2,"-")</f>
        <v>302.5</v>
      </c>
      <c r="AR254" s="32">
        <f>IFERROR('σ и σw, МПа'!R254*$BH$2,"-")</f>
        <v>291.5</v>
      </c>
      <c r="AS254" s="32">
        <f>IFERROR('σ и σw, МПа'!S254*$BH$2,"-")</f>
        <v>291.5</v>
      </c>
      <c r="AT254" s="32">
        <f>IFERROR('σ и σw, МПа'!T254*$BH$2,"-")</f>
        <v>280.5</v>
      </c>
      <c r="AU254" s="32">
        <f>IFERROR('σ и σw, МПа'!U254*$BH$2,"-")</f>
        <v>280.5</v>
      </c>
      <c r="AV254" s="32">
        <f>IFERROR('σ и σw, МПа'!V254*$BH$2,"-")</f>
        <v>269.5</v>
      </c>
      <c r="AW254" s="32">
        <f>IFERROR('σ и σw, МПа'!W254*$BH$2,"-")</f>
        <v>248.60000000000002</v>
      </c>
      <c r="AX254" s="32">
        <f>IFERROR('σ и σw, МПа'!X254*$BH$2,"-")</f>
        <v>215.60000000000002</v>
      </c>
      <c r="AY254" s="32">
        <f>IFERROR('σ и σw, МПа'!Y254*$BH$2,"-")</f>
        <v>183.70000000000002</v>
      </c>
      <c r="AZ254" s="32" t="str">
        <f>IFERROR('σ и σw, МПа'!Z254*$BH$2,"-")</f>
        <v>-</v>
      </c>
      <c r="BA254" s="32" t="str">
        <f>IFERROR('σ и σw, МПа'!AA254*$BH$2,"-")</f>
        <v>-</v>
      </c>
      <c r="BB254" s="32" t="str">
        <f>IFERROR('σ и σw, МПа'!AB254*$BH$2,"-")</f>
        <v>-</v>
      </c>
      <c r="BC254" s="33" t="str">
        <f>IFERROR('σ и σw, МПа'!AC254*$BH$2,"-")</f>
        <v>-</v>
      </c>
    </row>
    <row r="255" spans="1:55" ht="25.5" x14ac:dyDescent="0.25">
      <c r="A255" s="10" t="str">
        <f>INDEX('Обработка исходного'!B:B,ROW($B$3)+4*(ROW($B255)-ROW($B$3)))</f>
        <v>Сталь легированная кремнемарганцовистая</v>
      </c>
      <c r="B255" s="47" t="str">
        <f>INDEX('Обработка исходного'!D:D,ROW($B$3)+4*(ROW($B255)-ROW($B$3)))</f>
        <v>16ГС</v>
      </c>
      <c r="C255" s="27" t="str">
        <f>'Rp0,2, МПа'!C255</f>
        <v>Листы горячекатаные толщиной от 2 до 160 мм</v>
      </c>
      <c r="D255" s="31">
        <f>IFERROR('σ и σw, МПа'!D255*$BE$2,"-")</f>
        <v>228.66666666666666</v>
      </c>
      <c r="E255" s="32">
        <f>IFERROR('σ и σw, МПа'!E255*$BE$2,"-")</f>
        <v>219.33333333333331</v>
      </c>
      <c r="F255" s="32">
        <f>IFERROR('σ и σw, МПа'!F255*$BE$2,"-")</f>
        <v>211.07692307692307</v>
      </c>
      <c r="G255" s="32">
        <f>IFERROR('σ и σw, МПа'!G255*$BE$2,"-")</f>
        <v>210.93333333333331</v>
      </c>
      <c r="H255" s="32">
        <f>IFERROR('σ и σw, МПа'!H255*$BE$2,"-")</f>
        <v>201.6</v>
      </c>
      <c r="I255" s="32">
        <f>IFERROR('σ и σw, МПа'!I255*$BE$2,"-")</f>
        <v>201.6</v>
      </c>
      <c r="J255" s="32">
        <f>IFERROR('σ и σw, МПа'!J255*$BE$2,"-")</f>
        <v>182.93333333333331</v>
      </c>
      <c r="K255" s="32">
        <f>IFERROR('σ и σw, МПа'!K255*$BE$2,"-")</f>
        <v>165.2</v>
      </c>
      <c r="L255" s="32" t="str">
        <f>IFERROR('σ и σw, МПа'!L255*$BE$2,"-")</f>
        <v>-</v>
      </c>
      <c r="M255" s="32" t="str">
        <f>IFERROR('σ и σw, МПа'!M255*$BE$2,"-")</f>
        <v>-</v>
      </c>
      <c r="N255" s="32" t="str">
        <f>IFERROR('σ и σw, МПа'!N255*$BE$2,"-")</f>
        <v>-</v>
      </c>
      <c r="O255" s="32" t="str">
        <f>IFERROR('σ и σw, МПа'!O255*$BE$2,"-")</f>
        <v>-</v>
      </c>
      <c r="P255" s="33" t="str">
        <f>IFERROR('σ и σw, МПа'!P255*$BE$2,"-")</f>
        <v>-</v>
      </c>
      <c r="Q255" s="31">
        <f>IFERROR('σ и σw, МПа'!D255*$BF$2,"-")</f>
        <v>294</v>
      </c>
      <c r="R255" s="32">
        <f>IFERROR('σ и σw, МПа'!E255*$BF$2,"-")</f>
        <v>282</v>
      </c>
      <c r="S255" s="32">
        <f>IFERROR('σ и σw, МПа'!F255*$BF$2,"-")</f>
        <v>271.38461538461542</v>
      </c>
      <c r="T255" s="32">
        <f>IFERROR('σ и σw, МПа'!G255*$BF$2,"-")</f>
        <v>271.2</v>
      </c>
      <c r="U255" s="32">
        <f>IFERROR('σ и σw, МПа'!H255*$BF$2,"-")</f>
        <v>259.2</v>
      </c>
      <c r="V255" s="32">
        <f>IFERROR('σ и σw, МПа'!I255*$BF$2,"-")</f>
        <v>259.2</v>
      </c>
      <c r="W255" s="32">
        <f>IFERROR('σ и σw, МПа'!J255*$BF$2,"-")</f>
        <v>235.2</v>
      </c>
      <c r="X255" s="32">
        <f>IFERROR('σ и σw, МПа'!K255*$BF$2,"-")</f>
        <v>212.4</v>
      </c>
      <c r="Y255" s="32" t="str">
        <f>IFERROR('σ и σw, МПа'!L255*$BF$2,"-")</f>
        <v>-</v>
      </c>
      <c r="Z255" s="32" t="str">
        <f>IFERROR('σ и σw, МПа'!M255*$BF$2,"-")</f>
        <v>-</v>
      </c>
      <c r="AA255" s="32" t="str">
        <f>IFERROR('σ и σw, МПа'!N255*$BF$2,"-")</f>
        <v>-</v>
      </c>
      <c r="AB255" s="32" t="str">
        <f>IFERROR('σ и σw, МПа'!O255*$BF$2,"-")</f>
        <v>-</v>
      </c>
      <c r="AC255" s="33" t="str">
        <f>IFERROR('σ и σw, МПа'!P255*$BF$2,"-")</f>
        <v>-</v>
      </c>
      <c r="AD255" s="31">
        <f>IFERROR('σ и σw, МПа'!Q255*$BG$2,"-")</f>
        <v>171.5</v>
      </c>
      <c r="AE255" s="32">
        <f>IFERROR('σ и σw, МПа'!R255*$BG$2,"-")</f>
        <v>164.5</v>
      </c>
      <c r="AF255" s="32">
        <f>IFERROR('σ и σw, МПа'!S255*$BG$2,"-")</f>
        <v>164.5</v>
      </c>
      <c r="AG255" s="32">
        <f>IFERROR('σ и σw, МПа'!T255*$BG$2,"-")</f>
        <v>158.19999999999999</v>
      </c>
      <c r="AH255" s="32">
        <f>IFERROR('σ и σw, МПа'!U255*$BG$2,"-")</f>
        <v>151.19999999999999</v>
      </c>
      <c r="AI255" s="32">
        <f>IFERROR('σ и σw, МПа'!V255*$BG$2,"-")</f>
        <v>151.19999999999999</v>
      </c>
      <c r="AJ255" s="32">
        <f>IFERROR('σ и σw, МПа'!W255*$BG$2,"-")</f>
        <v>137.19999999999999</v>
      </c>
      <c r="AK255" s="32">
        <f>IFERROR('σ и σw, МПа'!X255*$BG$2,"-")</f>
        <v>123.89999999999999</v>
      </c>
      <c r="AL255" s="32" t="str">
        <f>IFERROR('σ и σw, МПа'!Y255*$BG$2,"-")</f>
        <v>-</v>
      </c>
      <c r="AM255" s="32" t="str">
        <f>IFERROR('σ и σw, МПа'!Z255*$BG$2,"-")</f>
        <v>-</v>
      </c>
      <c r="AN255" s="32" t="str">
        <f>IFERROR('σ и σw, МПа'!AA255*$BG$2,"-")</f>
        <v>-</v>
      </c>
      <c r="AO255" s="32" t="str">
        <f>IFERROR('σ и σw, МПа'!AB255*$BG$2,"-")</f>
        <v>-</v>
      </c>
      <c r="AP255" s="33" t="str">
        <f>IFERROR('σ и σw, МПа'!AC255*$BG$2,"-")</f>
        <v>-</v>
      </c>
      <c r="AQ255" s="31">
        <f>IFERROR('σ и σw, МПа'!Q255*$BH$2,"-")</f>
        <v>269.5</v>
      </c>
      <c r="AR255" s="32">
        <f>IFERROR('σ и σw, МПа'!R255*$BH$2,"-")</f>
        <v>258.5</v>
      </c>
      <c r="AS255" s="32">
        <f>IFERROR('σ и σw, МПа'!S255*$BH$2,"-")</f>
        <v>258.5</v>
      </c>
      <c r="AT255" s="32">
        <f>IFERROR('σ и σw, МПа'!T255*$BH$2,"-")</f>
        <v>248.60000000000002</v>
      </c>
      <c r="AU255" s="32">
        <f>IFERROR('σ и σw, МПа'!U255*$BH$2,"-")</f>
        <v>237.60000000000002</v>
      </c>
      <c r="AV255" s="32">
        <f>IFERROR('σ и σw, МПа'!V255*$BH$2,"-")</f>
        <v>237.60000000000002</v>
      </c>
      <c r="AW255" s="32">
        <f>IFERROR('σ и σw, МПа'!W255*$BH$2,"-")</f>
        <v>215.60000000000002</v>
      </c>
      <c r="AX255" s="32">
        <f>IFERROR('σ и σw, МПа'!X255*$BH$2,"-")</f>
        <v>194.70000000000002</v>
      </c>
      <c r="AY255" s="32" t="str">
        <f>IFERROR('σ и σw, МПа'!Y255*$BH$2,"-")</f>
        <v>-</v>
      </c>
      <c r="AZ255" s="32" t="str">
        <f>IFERROR('σ и σw, МПа'!Z255*$BH$2,"-")</f>
        <v>-</v>
      </c>
      <c r="BA255" s="32" t="str">
        <f>IFERROR('σ и σw, МПа'!AA255*$BH$2,"-")</f>
        <v>-</v>
      </c>
      <c r="BB255" s="32" t="str">
        <f>IFERROR('σ и σw, МПа'!AB255*$BH$2,"-")</f>
        <v>-</v>
      </c>
      <c r="BC255" s="33" t="str">
        <f>IFERROR('σ и σw, МПа'!AC255*$BH$2,"-")</f>
        <v>-</v>
      </c>
    </row>
    <row r="256" spans="1:55" ht="25.5" x14ac:dyDescent="0.25">
      <c r="A256" s="10" t="str">
        <f>INDEX('Обработка исходного'!B:B,ROW($B$3)+4*(ROW($B256)-ROW($B$3)))</f>
        <v>Сталь легированная кремнемарганцовистая</v>
      </c>
      <c r="B256" s="47" t="str">
        <f>INDEX('Обработка исходного'!D:D,ROW($B$3)+4*(ROW($B256)-ROW($B$3)))</f>
        <v>20ГСЛ</v>
      </c>
      <c r="C256" s="27" t="str">
        <f>'Rp0,2, МПа'!C256</f>
        <v>Отливки</v>
      </c>
      <c r="D256" s="31">
        <f>IFERROR('σ и σw, МПа'!D256*$BE$2,"-")</f>
        <v>256.66666666666669</v>
      </c>
      <c r="E256" s="32">
        <f>IFERROR('σ и σw, МПа'!E256*$BE$2,"-")</f>
        <v>253.61538461538461</v>
      </c>
      <c r="F256" s="32">
        <f>IFERROR('σ и σw, МПа'!F256*$BE$2,"-")</f>
        <v>237.46153846153845</v>
      </c>
      <c r="G256" s="32">
        <f>IFERROR('σ и σw, МПа'!G256*$BE$2,"-")</f>
        <v>219.33333333333331</v>
      </c>
      <c r="H256" s="32">
        <f>IFERROR('σ и σw, МПа'!H256*$BE$2,"-")</f>
        <v>210.93333333333331</v>
      </c>
      <c r="I256" s="32">
        <f>IFERROR('σ и σw, МПа'!I256*$BE$2,"-")</f>
        <v>182.93333333333331</v>
      </c>
      <c r="J256" s="32">
        <f>IFERROR('σ и σw, МПа'!J256*$BE$2,"-")</f>
        <v>173.6</v>
      </c>
      <c r="K256" s="32">
        <f>IFERROR('σ и σw, МПа'!K256*$BE$2,"-")</f>
        <v>173.6</v>
      </c>
      <c r="L256" s="32" t="str">
        <f>IFERROR('σ и σw, МПа'!L256*$BE$2,"-")</f>
        <v>-</v>
      </c>
      <c r="M256" s="32" t="str">
        <f>IFERROR('σ и σw, МПа'!M256*$BE$2,"-")</f>
        <v>-</v>
      </c>
      <c r="N256" s="32" t="str">
        <f>IFERROR('σ и σw, МПа'!N256*$BE$2,"-")</f>
        <v>-</v>
      </c>
      <c r="O256" s="32" t="str">
        <f>IFERROR('σ и σw, МПа'!O256*$BE$2,"-")</f>
        <v>-</v>
      </c>
      <c r="P256" s="33" t="str">
        <f>IFERROR('σ и σw, МПа'!P256*$BE$2,"-")</f>
        <v>-</v>
      </c>
      <c r="Q256" s="31">
        <f>IFERROR('σ и σw, МПа'!D256*$BF$2,"-")</f>
        <v>330</v>
      </c>
      <c r="R256" s="32">
        <f>IFERROR('σ и σw, МПа'!E256*$BF$2,"-")</f>
        <v>326.07692307692309</v>
      </c>
      <c r="S256" s="32">
        <f>IFERROR('σ и σw, МПа'!F256*$BF$2,"-")</f>
        <v>305.30769230769232</v>
      </c>
      <c r="T256" s="32">
        <f>IFERROR('σ и σw, МПа'!G256*$BF$2,"-")</f>
        <v>282</v>
      </c>
      <c r="U256" s="32">
        <f>IFERROR('σ и σw, МПа'!H256*$BF$2,"-")</f>
        <v>271.2</v>
      </c>
      <c r="V256" s="32">
        <f>IFERROR('σ и σw, МПа'!I256*$BF$2,"-")</f>
        <v>235.2</v>
      </c>
      <c r="W256" s="32">
        <f>IFERROR('σ и σw, МПа'!J256*$BF$2,"-")</f>
        <v>223.20000000000002</v>
      </c>
      <c r="X256" s="32">
        <f>IFERROR('σ и σw, МПа'!K256*$BF$2,"-")</f>
        <v>223.20000000000002</v>
      </c>
      <c r="Y256" s="32" t="str">
        <f>IFERROR('σ и σw, МПа'!L256*$BF$2,"-")</f>
        <v>-</v>
      </c>
      <c r="Z256" s="32" t="str">
        <f>IFERROR('σ и σw, МПа'!M256*$BF$2,"-")</f>
        <v>-</v>
      </c>
      <c r="AA256" s="32" t="str">
        <f>IFERROR('σ и σw, МПа'!N256*$BF$2,"-")</f>
        <v>-</v>
      </c>
      <c r="AB256" s="32" t="str">
        <f>IFERROR('σ и σw, МПа'!O256*$BF$2,"-")</f>
        <v>-</v>
      </c>
      <c r="AC256" s="33" t="str">
        <f>IFERROR('σ и σw, МПа'!P256*$BF$2,"-")</f>
        <v>-</v>
      </c>
      <c r="AD256" s="31">
        <f>IFERROR('σ и σw, МПа'!Q256*$BG$2,"-")</f>
        <v>192.5</v>
      </c>
      <c r="AE256" s="32">
        <f>IFERROR('σ и σw, МПа'!R256*$BG$2,"-")</f>
        <v>192.5</v>
      </c>
      <c r="AF256" s="32">
        <f>IFERROR('σ и σw, МПа'!S256*$BG$2,"-")</f>
        <v>178.5</v>
      </c>
      <c r="AG256" s="32">
        <f>IFERROR('σ и σw, МПа'!T256*$BG$2,"-")</f>
        <v>164.5</v>
      </c>
      <c r="AH256" s="32">
        <f>IFERROR('σ и σw, МПа'!U256*$BG$2,"-")</f>
        <v>158.19999999999999</v>
      </c>
      <c r="AI256" s="32">
        <f>IFERROR('σ и σw, МПа'!V256*$BG$2,"-")</f>
        <v>137.19999999999999</v>
      </c>
      <c r="AJ256" s="32">
        <f>IFERROR('σ и σw, МПа'!W256*$BG$2,"-")</f>
        <v>130.19999999999999</v>
      </c>
      <c r="AK256" s="32">
        <f>IFERROR('σ и σw, МПа'!X256*$BG$2,"-")</f>
        <v>130.19999999999999</v>
      </c>
      <c r="AL256" s="32" t="str">
        <f>IFERROR('σ и σw, МПа'!Y256*$BG$2,"-")</f>
        <v>-</v>
      </c>
      <c r="AM256" s="32" t="str">
        <f>IFERROR('σ и σw, МПа'!Z256*$BG$2,"-")</f>
        <v>-</v>
      </c>
      <c r="AN256" s="32" t="str">
        <f>IFERROR('σ и σw, МПа'!AA256*$BG$2,"-")</f>
        <v>-</v>
      </c>
      <c r="AO256" s="32" t="str">
        <f>IFERROR('σ и σw, МПа'!AB256*$BG$2,"-")</f>
        <v>-</v>
      </c>
      <c r="AP256" s="33" t="str">
        <f>IFERROR('σ и σw, МПа'!AC256*$BG$2,"-")</f>
        <v>-</v>
      </c>
      <c r="AQ256" s="31">
        <f>IFERROR('σ и σw, МПа'!Q256*$BH$2,"-")</f>
        <v>302.5</v>
      </c>
      <c r="AR256" s="32">
        <f>IFERROR('σ и σw, МПа'!R256*$BH$2,"-")</f>
        <v>302.5</v>
      </c>
      <c r="AS256" s="32">
        <f>IFERROR('σ и σw, МПа'!S256*$BH$2,"-")</f>
        <v>280.5</v>
      </c>
      <c r="AT256" s="32">
        <f>IFERROR('σ и σw, МПа'!T256*$BH$2,"-")</f>
        <v>258.5</v>
      </c>
      <c r="AU256" s="32">
        <f>IFERROR('σ и σw, МПа'!U256*$BH$2,"-")</f>
        <v>248.60000000000002</v>
      </c>
      <c r="AV256" s="32">
        <f>IFERROR('σ и σw, МПа'!V256*$BH$2,"-")</f>
        <v>215.60000000000002</v>
      </c>
      <c r="AW256" s="32">
        <f>IFERROR('σ и σw, МПа'!W256*$BH$2,"-")</f>
        <v>204.60000000000002</v>
      </c>
      <c r="AX256" s="32">
        <f>IFERROR('σ и σw, МПа'!X256*$BH$2,"-")</f>
        <v>204.60000000000002</v>
      </c>
      <c r="AY256" s="32" t="str">
        <f>IFERROR('σ и σw, МПа'!Y256*$BH$2,"-")</f>
        <v>-</v>
      </c>
      <c r="AZ256" s="32" t="str">
        <f>IFERROR('σ и σw, МПа'!Z256*$BH$2,"-")</f>
        <v>-</v>
      </c>
      <c r="BA256" s="32" t="str">
        <f>IFERROR('σ и σw, МПа'!AA256*$BH$2,"-")</f>
        <v>-</v>
      </c>
      <c r="BB256" s="32" t="str">
        <f>IFERROR('σ и σw, МПа'!AB256*$BH$2,"-")</f>
        <v>-</v>
      </c>
      <c r="BC256" s="33" t="str">
        <f>IFERROR('σ и σw, МПа'!AC256*$BH$2,"-")</f>
        <v>-</v>
      </c>
    </row>
    <row r="257" spans="1:55" ht="25.5" x14ac:dyDescent="0.25">
      <c r="A257" s="10" t="str">
        <f>INDEX('Обработка исходного'!B:B,ROW($B$3)+4*(ROW($B257)-ROW($B$3)))</f>
        <v>Сталь легированная кремнемарганцовистая</v>
      </c>
      <c r="B257" s="47" t="str">
        <f>INDEX('Обработка исходного'!D:D,ROW($B$3)+4*(ROW($B257)-ROW($B$3)))</f>
        <v>09Г2С</v>
      </c>
      <c r="C257" s="27" t="str">
        <f>'Rp0,2, МПа'!C257</f>
        <v>Прокат толщиной от 4 до 160 мм</v>
      </c>
      <c r="D257" s="31">
        <f>IFERROR('σ и σw, МПа'!D257*$BE$2,"-")</f>
        <v>228.66666666666666</v>
      </c>
      <c r="E257" s="32">
        <f>IFERROR('σ и σw, МПа'!E257*$BE$2,"-")</f>
        <v>219.33333333333331</v>
      </c>
      <c r="F257" s="32">
        <f>IFERROR('σ и σw, МПа'!F257*$BE$2,"-")</f>
        <v>219.33333333333331</v>
      </c>
      <c r="G257" s="32">
        <f>IFERROR('σ и σw, МПа'!G257*$BE$2,"-")</f>
        <v>210.93333333333331</v>
      </c>
      <c r="H257" s="32">
        <f>IFERROR('σ и σw, МПа'!H257*$BE$2,"-")</f>
        <v>201.6</v>
      </c>
      <c r="I257" s="32">
        <f>IFERROR('σ и σw, МПа'!I257*$BE$2,"-")</f>
        <v>201.6</v>
      </c>
      <c r="J257" s="32">
        <f>IFERROR('σ и σw, МПа'!J257*$BE$2,"-")</f>
        <v>182.93333333333331</v>
      </c>
      <c r="K257" s="32">
        <f>IFERROR('σ и σw, МПа'!K257*$BE$2,"-")</f>
        <v>165.2</v>
      </c>
      <c r="L257" s="32">
        <f>IFERROR('σ и σw, МПа'!L257*$BE$2,"-")</f>
        <v>146.53333333333333</v>
      </c>
      <c r="M257" s="32">
        <f>IFERROR('σ и σw, МПа'!M257*$BE$2,"-")</f>
        <v>146.53333333333333</v>
      </c>
      <c r="N257" s="32" t="str">
        <f>IFERROR('σ и σw, МПа'!N257*$BE$2,"-")</f>
        <v>-</v>
      </c>
      <c r="O257" s="32" t="str">
        <f>IFERROR('σ и σw, МПа'!O257*$BE$2,"-")</f>
        <v>-</v>
      </c>
      <c r="P257" s="33" t="str">
        <f>IFERROR('σ и σw, МПа'!P257*$BE$2,"-")</f>
        <v>-</v>
      </c>
      <c r="Q257" s="31">
        <f>IFERROR('σ и σw, МПа'!D257*$BF$2,"-")</f>
        <v>294</v>
      </c>
      <c r="R257" s="32">
        <f>IFERROR('σ и σw, МПа'!E257*$BF$2,"-")</f>
        <v>282</v>
      </c>
      <c r="S257" s="32">
        <f>IFERROR('σ и σw, МПа'!F257*$BF$2,"-")</f>
        <v>282</v>
      </c>
      <c r="T257" s="32">
        <f>IFERROR('σ и σw, МПа'!G257*$BF$2,"-")</f>
        <v>271.2</v>
      </c>
      <c r="U257" s="32">
        <f>IFERROR('σ и σw, МПа'!H257*$BF$2,"-")</f>
        <v>259.2</v>
      </c>
      <c r="V257" s="32">
        <f>IFERROR('σ и σw, МПа'!I257*$BF$2,"-")</f>
        <v>259.2</v>
      </c>
      <c r="W257" s="32">
        <f>IFERROR('σ и σw, МПа'!J257*$BF$2,"-")</f>
        <v>235.2</v>
      </c>
      <c r="X257" s="32">
        <f>IFERROR('σ и σw, МПа'!K257*$BF$2,"-")</f>
        <v>212.4</v>
      </c>
      <c r="Y257" s="32">
        <f>IFERROR('σ и σw, МПа'!L257*$BF$2,"-")</f>
        <v>188.4</v>
      </c>
      <c r="Z257" s="32">
        <f>IFERROR('σ и σw, МПа'!M257*$BF$2,"-")</f>
        <v>188.4</v>
      </c>
      <c r="AA257" s="32" t="str">
        <f>IFERROR('σ и σw, МПа'!N257*$BF$2,"-")</f>
        <v>-</v>
      </c>
      <c r="AB257" s="32" t="str">
        <f>IFERROR('σ и σw, МПа'!O257*$BF$2,"-")</f>
        <v>-</v>
      </c>
      <c r="AC257" s="33" t="str">
        <f>IFERROR('σ и σw, МПа'!P257*$BF$2,"-")</f>
        <v>-</v>
      </c>
      <c r="AD257" s="31">
        <f>IFERROR('σ и σw, МПа'!Q257*$BG$2,"-")</f>
        <v>171.5</v>
      </c>
      <c r="AE257" s="32">
        <f>IFERROR('σ и σw, МПа'!R257*$BG$2,"-")</f>
        <v>164.5</v>
      </c>
      <c r="AF257" s="32">
        <f>IFERROR('σ и σw, МПа'!S257*$BG$2,"-")</f>
        <v>164.5</v>
      </c>
      <c r="AG257" s="32">
        <f>IFERROR('σ и σw, МПа'!T257*$BG$2,"-")</f>
        <v>158.19999999999999</v>
      </c>
      <c r="AH257" s="32">
        <f>IFERROR('σ и σw, МПа'!U257*$BG$2,"-")</f>
        <v>151.19999999999999</v>
      </c>
      <c r="AI257" s="32">
        <f>IFERROR('σ и σw, МПа'!V257*$BG$2,"-")</f>
        <v>151.19999999999999</v>
      </c>
      <c r="AJ257" s="32">
        <f>IFERROR('σ и σw, МПа'!W257*$BG$2,"-")</f>
        <v>137.19999999999999</v>
      </c>
      <c r="AK257" s="32">
        <f>IFERROR('σ и σw, МПа'!X257*$BG$2,"-")</f>
        <v>123.89999999999999</v>
      </c>
      <c r="AL257" s="32">
        <f>IFERROR('σ и σw, МПа'!Y257*$BG$2,"-")</f>
        <v>109.89999999999999</v>
      </c>
      <c r="AM257" s="32">
        <f>IFERROR('σ и σw, МПа'!Z257*$BG$2,"-")</f>
        <v>109.89999999999999</v>
      </c>
      <c r="AN257" s="32" t="str">
        <f>IFERROR('σ и σw, МПа'!AA257*$BG$2,"-")</f>
        <v>-</v>
      </c>
      <c r="AO257" s="32" t="str">
        <f>IFERROR('σ и σw, МПа'!AB257*$BG$2,"-")</f>
        <v>-</v>
      </c>
      <c r="AP257" s="33" t="str">
        <f>IFERROR('σ и σw, МПа'!AC257*$BG$2,"-")</f>
        <v>-</v>
      </c>
      <c r="AQ257" s="31">
        <f>IFERROR('σ и σw, МПа'!Q257*$BH$2,"-")</f>
        <v>269.5</v>
      </c>
      <c r="AR257" s="32">
        <f>IFERROR('σ и σw, МПа'!R257*$BH$2,"-")</f>
        <v>258.5</v>
      </c>
      <c r="AS257" s="32">
        <f>IFERROR('σ и σw, МПа'!S257*$BH$2,"-")</f>
        <v>258.5</v>
      </c>
      <c r="AT257" s="32">
        <f>IFERROR('σ и σw, МПа'!T257*$BH$2,"-")</f>
        <v>248.60000000000002</v>
      </c>
      <c r="AU257" s="32">
        <f>IFERROR('σ и σw, МПа'!U257*$BH$2,"-")</f>
        <v>237.60000000000002</v>
      </c>
      <c r="AV257" s="32">
        <f>IFERROR('σ и σw, МПа'!V257*$BH$2,"-")</f>
        <v>237.60000000000002</v>
      </c>
      <c r="AW257" s="32">
        <f>IFERROR('σ и σw, МПа'!W257*$BH$2,"-")</f>
        <v>215.60000000000002</v>
      </c>
      <c r="AX257" s="32">
        <f>IFERROR('σ и σw, МПа'!X257*$BH$2,"-")</f>
        <v>194.70000000000002</v>
      </c>
      <c r="AY257" s="32">
        <f>IFERROR('σ и σw, МПа'!Y257*$BH$2,"-")</f>
        <v>172.70000000000002</v>
      </c>
      <c r="AZ257" s="32">
        <f>IFERROR('σ и σw, МПа'!Z257*$BH$2,"-")</f>
        <v>172.70000000000002</v>
      </c>
      <c r="BA257" s="32" t="str">
        <f>IFERROR('σ и σw, МПа'!AA257*$BH$2,"-")</f>
        <v>-</v>
      </c>
      <c r="BB257" s="32" t="str">
        <f>IFERROR('σ и σw, МПа'!AB257*$BH$2,"-")</f>
        <v>-</v>
      </c>
      <c r="BC257" s="33" t="str">
        <f>IFERROR('σ и σw, МПа'!AC257*$BH$2,"-")</f>
        <v>-</v>
      </c>
    </row>
    <row r="258" spans="1:55" x14ac:dyDescent="0.25">
      <c r="A258" s="10" t="str">
        <f>INDEX('Обработка исходного'!B:B,ROW($B$3)+4*(ROW($B258)-ROW($B$3)))</f>
        <v>Сталь высокохромистая</v>
      </c>
      <c r="B258" s="47" t="str">
        <f>INDEX('Обработка исходного'!D:D,ROW($B$3)+4*(ROW($B258)-ROW($B$3)))</f>
        <v>08Х13</v>
      </c>
      <c r="C258" s="27" t="str">
        <f>'Rp0,2, МПа'!C258</f>
        <v>Листы толщиной от 4 до 50 мм</v>
      </c>
      <c r="D258" s="31">
        <f>IFERROR('σ и σw, МПа'!D258*$BE$2,"-")</f>
        <v>227.2307692307692</v>
      </c>
      <c r="E258" s="32">
        <f>IFERROR('σ и σw, МПа'!E258*$BE$2,"-")</f>
        <v>216.46153846153845</v>
      </c>
      <c r="F258" s="32">
        <f>IFERROR('σ и σw, МПа'!F258*$BE$2,"-")</f>
        <v>211.07692307692307</v>
      </c>
      <c r="G258" s="32">
        <f>IFERROR('σ и σw, МПа'!G258*$BE$2,"-")</f>
        <v>200.84615384615381</v>
      </c>
      <c r="H258" s="32">
        <f>IFERROR('σ и σw, МПа'!H258*$BE$2,"-")</f>
        <v>195.46153846153845</v>
      </c>
      <c r="I258" s="32">
        <f>IFERROR('σ и σw, МПа'!I258*$BE$2,"-")</f>
        <v>190.07692307692307</v>
      </c>
      <c r="J258" s="32">
        <f>IFERROR('σ и σw, МПа'!J258*$BE$2,"-")</f>
        <v>184.69230769230765</v>
      </c>
      <c r="K258" s="32" t="str">
        <f>IFERROR('σ и σw, МПа'!K258*$BE$2,"-")</f>
        <v>-</v>
      </c>
      <c r="L258" s="32" t="str">
        <f>IFERROR('σ и σw, МПа'!L258*$BE$2,"-")</f>
        <v>-</v>
      </c>
      <c r="M258" s="32" t="str">
        <f>IFERROR('σ и σw, МПа'!M258*$BE$2,"-")</f>
        <v>-</v>
      </c>
      <c r="N258" s="32" t="str">
        <f>IFERROR('σ и σw, МПа'!N258*$BE$2,"-")</f>
        <v>-</v>
      </c>
      <c r="O258" s="32" t="str">
        <f>IFERROR('σ и σw, МПа'!O258*$BE$2,"-")</f>
        <v>-</v>
      </c>
      <c r="P258" s="33" t="str">
        <f>IFERROR('σ и σw, МПа'!P258*$BE$2,"-")</f>
        <v>-</v>
      </c>
      <c r="Q258" s="31">
        <f>IFERROR('σ и σw, МПа'!D258*$BF$2,"-")</f>
        <v>292.15384615384613</v>
      </c>
      <c r="R258" s="32">
        <f>IFERROR('σ и σw, МПа'!E258*$BF$2,"-")</f>
        <v>278.30769230769232</v>
      </c>
      <c r="S258" s="32">
        <f>IFERROR('σ и σw, МПа'!F258*$BF$2,"-")</f>
        <v>271.38461538461542</v>
      </c>
      <c r="T258" s="32">
        <f>IFERROR('σ и σw, МПа'!G258*$BF$2,"-")</f>
        <v>258.23076923076923</v>
      </c>
      <c r="U258" s="32">
        <f>IFERROR('σ и σw, МПа'!H258*$BF$2,"-")</f>
        <v>251.30769230769232</v>
      </c>
      <c r="V258" s="32">
        <f>IFERROR('σ и σw, МПа'!I258*$BF$2,"-")</f>
        <v>244.38461538461539</v>
      </c>
      <c r="W258" s="32">
        <f>IFERROR('σ и σw, МПа'!J258*$BF$2,"-")</f>
        <v>237.46153846153842</v>
      </c>
      <c r="X258" s="32" t="str">
        <f>IFERROR('σ и σw, МПа'!K258*$BF$2,"-")</f>
        <v>-</v>
      </c>
      <c r="Y258" s="32" t="str">
        <f>IFERROR('σ и σw, МПа'!L258*$BF$2,"-")</f>
        <v>-</v>
      </c>
      <c r="Z258" s="32" t="str">
        <f>IFERROR('σ и σw, МПа'!M258*$BF$2,"-")</f>
        <v>-</v>
      </c>
      <c r="AA258" s="32" t="str">
        <f>IFERROR('σ и σw, МПа'!N258*$BF$2,"-")</f>
        <v>-</v>
      </c>
      <c r="AB258" s="32" t="str">
        <f>IFERROR('σ и σw, МПа'!O258*$BF$2,"-")</f>
        <v>-</v>
      </c>
      <c r="AC258" s="33" t="str">
        <f>IFERROR('σ и σw, МПа'!P258*$BF$2,"-")</f>
        <v>-</v>
      </c>
      <c r="AD258" s="31">
        <f>IFERROR('σ и σw, МПа'!Q258*$BG$2,"-")</f>
        <v>192.5</v>
      </c>
      <c r="AE258" s="32">
        <f>IFERROR('σ и σw, МПа'!R258*$BG$2,"-")</f>
        <v>192.5</v>
      </c>
      <c r="AF258" s="32">
        <f>IFERROR('σ и σw, МПа'!S258*$BG$2,"-")</f>
        <v>192.5</v>
      </c>
      <c r="AG258" s="32">
        <f>IFERROR('σ и σw, МПа'!T258*$BG$2,"-")</f>
        <v>178.5</v>
      </c>
      <c r="AH258" s="32">
        <f>IFERROR('σ и σw, МПа'!U258*$BG$2,"-")</f>
        <v>171.5</v>
      </c>
      <c r="AI258" s="32">
        <f>IFERROR('σ и σw, МПа'!V258*$BG$2,"-")</f>
        <v>164.5</v>
      </c>
      <c r="AJ258" s="32">
        <f>IFERROR('σ и σw, МПа'!W258*$BG$2,"-")</f>
        <v>164.5</v>
      </c>
      <c r="AK258" s="32" t="str">
        <f>IFERROR('σ и σw, МПа'!X258*$BG$2,"-")</f>
        <v>-</v>
      </c>
      <c r="AL258" s="32" t="str">
        <f>IFERROR('σ и σw, МПа'!Y258*$BG$2,"-")</f>
        <v>-</v>
      </c>
      <c r="AM258" s="32" t="str">
        <f>IFERROR('σ и σw, МПа'!Z258*$BG$2,"-")</f>
        <v>-</v>
      </c>
      <c r="AN258" s="32" t="str">
        <f>IFERROR('σ и σw, МПа'!AA258*$BG$2,"-")</f>
        <v>-</v>
      </c>
      <c r="AO258" s="32" t="str">
        <f>IFERROR('σ и σw, МПа'!AB258*$BG$2,"-")</f>
        <v>-</v>
      </c>
      <c r="AP258" s="33" t="str">
        <f>IFERROR('σ и σw, МПа'!AC258*$BG$2,"-")</f>
        <v>-</v>
      </c>
      <c r="AQ258" s="31">
        <f>IFERROR('σ и σw, МПа'!Q258*$BH$2,"-")</f>
        <v>302.5</v>
      </c>
      <c r="AR258" s="32">
        <f>IFERROR('σ и σw, МПа'!R258*$BH$2,"-")</f>
        <v>302.5</v>
      </c>
      <c r="AS258" s="32">
        <f>IFERROR('σ и σw, МПа'!S258*$BH$2,"-")</f>
        <v>302.5</v>
      </c>
      <c r="AT258" s="32">
        <f>IFERROR('σ и σw, МПа'!T258*$BH$2,"-")</f>
        <v>280.5</v>
      </c>
      <c r="AU258" s="32">
        <f>IFERROR('σ и σw, МПа'!U258*$BH$2,"-")</f>
        <v>269.5</v>
      </c>
      <c r="AV258" s="32">
        <f>IFERROR('σ и σw, МПа'!V258*$BH$2,"-")</f>
        <v>258.5</v>
      </c>
      <c r="AW258" s="32">
        <f>IFERROR('σ и σw, МПа'!W258*$BH$2,"-")</f>
        <v>258.5</v>
      </c>
      <c r="AX258" s="32" t="str">
        <f>IFERROR('σ и σw, МПа'!X258*$BH$2,"-")</f>
        <v>-</v>
      </c>
      <c r="AY258" s="32" t="str">
        <f>IFERROR('σ и σw, МПа'!Y258*$BH$2,"-")</f>
        <v>-</v>
      </c>
      <c r="AZ258" s="32" t="str">
        <f>IFERROR('σ и σw, МПа'!Z258*$BH$2,"-")</f>
        <v>-</v>
      </c>
      <c r="BA258" s="32" t="str">
        <f>IFERROR('σ и σw, МПа'!AA258*$BH$2,"-")</f>
        <v>-</v>
      </c>
      <c r="BB258" s="32" t="str">
        <f>IFERROR('σ и σw, МПа'!AB258*$BH$2,"-")</f>
        <v>-</v>
      </c>
      <c r="BC258" s="33" t="str">
        <f>IFERROR('σ и σw, МПа'!AC258*$BH$2,"-")</f>
        <v>-</v>
      </c>
    </row>
    <row r="259" spans="1:55" ht="25.5" x14ac:dyDescent="0.25">
      <c r="A259" s="10" t="str">
        <f>INDEX('Обработка исходного'!B:B,ROW($B$3)+4*(ROW($B259)-ROW($B$3)))</f>
        <v>Сталь высокохромистая</v>
      </c>
      <c r="B259" s="47" t="str">
        <f>INDEX('Обработка исходного'!D:D,ROW($B$3)+4*(ROW($B259)-ROW($B$3)))</f>
        <v>08Х13</v>
      </c>
      <c r="C259" s="27" t="str">
        <f>'Rp0,2, МПа'!C259</f>
        <v>Трубы наружным диаметром от 5 до 250 мм с толщиной стенки от 0,2 до 22 мм</v>
      </c>
      <c r="D259" s="31">
        <f>IFERROR('σ и σw, МПа'!D259*$BE$2,"-")</f>
        <v>200.84615384615381</v>
      </c>
      <c r="E259" s="32">
        <f>IFERROR('σ и σw, МПа'!E259*$BE$2,"-")</f>
        <v>195.46153846153845</v>
      </c>
      <c r="F259" s="32">
        <f>IFERROR('σ и σw, МПа'!F259*$BE$2,"-")</f>
        <v>190.07692307692307</v>
      </c>
      <c r="G259" s="32">
        <f>IFERROR('σ и σw, МПа'!G259*$BE$2,"-")</f>
        <v>179.30769230769229</v>
      </c>
      <c r="H259" s="32">
        <f>IFERROR('σ и σw, МПа'!H259*$BE$2,"-")</f>
        <v>173.92307692307691</v>
      </c>
      <c r="I259" s="32">
        <f>IFERROR('σ и σw, МПа'!I259*$BE$2,"-")</f>
        <v>169.07692307692307</v>
      </c>
      <c r="J259" s="32">
        <f>IFERROR('σ и σw, МПа'!J259*$BE$2,"-")</f>
        <v>169.07692307692307</v>
      </c>
      <c r="K259" s="32" t="str">
        <f>IFERROR('σ и σw, МПа'!K259*$BE$2,"-")</f>
        <v>-</v>
      </c>
      <c r="L259" s="32" t="str">
        <f>IFERROR('σ и σw, МПа'!L259*$BE$2,"-")</f>
        <v>-</v>
      </c>
      <c r="M259" s="32" t="str">
        <f>IFERROR('σ и σw, МПа'!M259*$BE$2,"-")</f>
        <v>-</v>
      </c>
      <c r="N259" s="32" t="str">
        <f>IFERROR('σ и σw, МПа'!N259*$BE$2,"-")</f>
        <v>-</v>
      </c>
      <c r="O259" s="32" t="str">
        <f>IFERROR('σ и σw, МПа'!O259*$BE$2,"-")</f>
        <v>-</v>
      </c>
      <c r="P259" s="33" t="str">
        <f>IFERROR('σ и σw, МПа'!P259*$BE$2,"-")</f>
        <v>-</v>
      </c>
      <c r="Q259" s="31">
        <f>IFERROR('σ и σw, МПа'!D259*$BF$2,"-")</f>
        <v>258.23076923076923</v>
      </c>
      <c r="R259" s="32">
        <f>IFERROR('σ и σw, МПа'!E259*$BF$2,"-")</f>
        <v>251.30769230769232</v>
      </c>
      <c r="S259" s="32">
        <f>IFERROR('σ и σw, МПа'!F259*$BF$2,"-")</f>
        <v>244.38461538461539</v>
      </c>
      <c r="T259" s="32">
        <f>IFERROR('σ и σw, МПа'!G259*$BF$2,"-")</f>
        <v>230.53846153846152</v>
      </c>
      <c r="U259" s="32">
        <f>IFERROR('σ и σw, МПа'!H259*$BF$2,"-")</f>
        <v>223.61538461538461</v>
      </c>
      <c r="V259" s="32">
        <f>IFERROR('σ и σw, МПа'!I259*$BF$2,"-")</f>
        <v>217.38461538461536</v>
      </c>
      <c r="W259" s="32">
        <f>IFERROR('σ и σw, МПа'!J259*$BF$2,"-")</f>
        <v>217.38461538461536</v>
      </c>
      <c r="X259" s="32" t="str">
        <f>IFERROR('σ и σw, МПа'!K259*$BF$2,"-")</f>
        <v>-</v>
      </c>
      <c r="Y259" s="32" t="str">
        <f>IFERROR('σ и σw, МПа'!L259*$BF$2,"-")</f>
        <v>-</v>
      </c>
      <c r="Z259" s="32" t="str">
        <f>IFERROR('σ и σw, МПа'!M259*$BF$2,"-")</f>
        <v>-</v>
      </c>
      <c r="AA259" s="32" t="str">
        <f>IFERROR('σ и σw, МПа'!N259*$BF$2,"-")</f>
        <v>-</v>
      </c>
      <c r="AB259" s="32" t="str">
        <f>IFERROR('σ и σw, МПа'!O259*$BF$2,"-")</f>
        <v>-</v>
      </c>
      <c r="AC259" s="33" t="str">
        <f>IFERROR('σ и σw, МПа'!P259*$BF$2,"-")</f>
        <v>-</v>
      </c>
      <c r="AD259" s="31">
        <f>IFERROR('σ и σw, МПа'!Q259*$BG$2,"-")</f>
        <v>171.5</v>
      </c>
      <c r="AE259" s="32">
        <f>IFERROR('σ и σw, МПа'!R259*$BG$2,"-")</f>
        <v>171.5</v>
      </c>
      <c r="AF259" s="32">
        <f>IFERROR('σ и σw, МПа'!S259*$BG$2,"-")</f>
        <v>171.5</v>
      </c>
      <c r="AG259" s="32">
        <f>IFERROR('σ и σw, МПа'!T259*$BG$2,"-")</f>
        <v>158.19999999999999</v>
      </c>
      <c r="AH259" s="32">
        <f>IFERROR('σ и σw, МПа'!U259*$BG$2,"-")</f>
        <v>151.19999999999999</v>
      </c>
      <c r="AI259" s="32">
        <f>IFERROR('σ и σw, МПа'!V259*$BG$2,"-")</f>
        <v>151.19999999999999</v>
      </c>
      <c r="AJ259" s="32">
        <f>IFERROR('σ и σw, МПа'!W259*$BG$2,"-")</f>
        <v>151.19999999999999</v>
      </c>
      <c r="AK259" s="32" t="str">
        <f>IFERROR('σ и σw, МПа'!X259*$BG$2,"-")</f>
        <v>-</v>
      </c>
      <c r="AL259" s="32" t="str">
        <f>IFERROR('σ и σw, МПа'!Y259*$BG$2,"-")</f>
        <v>-</v>
      </c>
      <c r="AM259" s="32" t="str">
        <f>IFERROR('σ и σw, МПа'!Z259*$BG$2,"-")</f>
        <v>-</v>
      </c>
      <c r="AN259" s="32" t="str">
        <f>IFERROR('σ и σw, МПа'!AA259*$BG$2,"-")</f>
        <v>-</v>
      </c>
      <c r="AO259" s="32" t="str">
        <f>IFERROR('σ и σw, МПа'!AB259*$BG$2,"-")</f>
        <v>-</v>
      </c>
      <c r="AP259" s="33" t="str">
        <f>IFERROR('σ и σw, МПа'!AC259*$BG$2,"-")</f>
        <v>-</v>
      </c>
      <c r="AQ259" s="31">
        <f>IFERROR('σ и σw, МПа'!Q259*$BH$2,"-")</f>
        <v>269.5</v>
      </c>
      <c r="AR259" s="32">
        <f>IFERROR('σ и σw, МПа'!R259*$BH$2,"-")</f>
        <v>269.5</v>
      </c>
      <c r="AS259" s="32">
        <f>IFERROR('σ и σw, МПа'!S259*$BH$2,"-")</f>
        <v>269.5</v>
      </c>
      <c r="AT259" s="32">
        <f>IFERROR('σ и σw, МПа'!T259*$BH$2,"-")</f>
        <v>248.60000000000002</v>
      </c>
      <c r="AU259" s="32">
        <f>IFERROR('σ и σw, МПа'!U259*$BH$2,"-")</f>
        <v>237.60000000000002</v>
      </c>
      <c r="AV259" s="32">
        <f>IFERROR('σ и σw, МПа'!V259*$BH$2,"-")</f>
        <v>237.60000000000002</v>
      </c>
      <c r="AW259" s="32">
        <f>IFERROR('σ и σw, МПа'!W259*$BH$2,"-")</f>
        <v>237.60000000000002</v>
      </c>
      <c r="AX259" s="32" t="str">
        <f>IFERROR('σ и σw, МПа'!X259*$BH$2,"-")</f>
        <v>-</v>
      </c>
      <c r="AY259" s="32" t="str">
        <f>IFERROR('σ и σw, МПа'!Y259*$BH$2,"-")</f>
        <v>-</v>
      </c>
      <c r="AZ259" s="32" t="str">
        <f>IFERROR('σ и σw, МПа'!Z259*$BH$2,"-")</f>
        <v>-</v>
      </c>
      <c r="BA259" s="32" t="str">
        <f>IFERROR('σ и σw, МПа'!AA259*$BH$2,"-")</f>
        <v>-</v>
      </c>
      <c r="BB259" s="32" t="str">
        <f>IFERROR('σ и σw, МПа'!AB259*$BH$2,"-")</f>
        <v>-</v>
      </c>
      <c r="BC259" s="33" t="str">
        <f>IFERROR('σ и σw, МПа'!AC259*$BH$2,"-")</f>
        <v>-</v>
      </c>
    </row>
    <row r="260" spans="1:55" x14ac:dyDescent="0.25">
      <c r="A260" s="10" t="str">
        <f>INDEX('Обработка исходного'!B:B,ROW($B$3)+4*(ROW($B260)-ROW($B$3)))</f>
        <v>Сталь высокохромистая</v>
      </c>
      <c r="B260" s="47" t="str">
        <f>INDEX('Обработка исходного'!D:D,ROW($B$3)+4*(ROW($B260)-ROW($B$3)))</f>
        <v>20Х13</v>
      </c>
      <c r="C260" s="27" t="str">
        <f>'Rp0,2, МПа'!C260</f>
        <v>Поковки диаметром или толщиной до 300 мм</v>
      </c>
      <c r="D260" s="31">
        <f>IFERROR('σ и σw, МПа'!D260*$BE$2,"-")</f>
        <v>348.38461538461536</v>
      </c>
      <c r="E260" s="32">
        <f>IFERROR('σ и σw, МПа'!E260*$BE$2,"-")</f>
        <v>338.15384615384613</v>
      </c>
      <c r="F260" s="32">
        <f>IFERROR('σ и σw, МПа'!F260*$BE$2,"-")</f>
        <v>327.38461538461536</v>
      </c>
      <c r="G260" s="32">
        <f>IFERROR('σ и σw, МПа'!G260*$BE$2,"-")</f>
        <v>317.15384615384613</v>
      </c>
      <c r="H260" s="32">
        <f>IFERROR('σ и σw, МПа'!H260*$BE$2,"-")</f>
        <v>306.38461538461536</v>
      </c>
      <c r="I260" s="32">
        <f>IFERROR('σ и σw, МПа'!I260*$BE$2,"-")</f>
        <v>295.61538461538458</v>
      </c>
      <c r="J260" s="32">
        <f>IFERROR('σ и σw, МПа'!J260*$BE$2,"-")</f>
        <v>285.38461538461536</v>
      </c>
      <c r="K260" s="32" t="str">
        <f>IFERROR('σ и σw, МПа'!K260*$BE$2,"-")</f>
        <v>-</v>
      </c>
      <c r="L260" s="32" t="str">
        <f>IFERROR('σ и σw, МПа'!L260*$BE$2,"-")</f>
        <v>-</v>
      </c>
      <c r="M260" s="32" t="str">
        <f>IFERROR('σ и σw, МПа'!M260*$BE$2,"-")</f>
        <v>-</v>
      </c>
      <c r="N260" s="32" t="str">
        <f>IFERROR('σ и σw, МПа'!N260*$BE$2,"-")</f>
        <v>-</v>
      </c>
      <c r="O260" s="32" t="str">
        <f>IFERROR('σ и σw, МПа'!O260*$BE$2,"-")</f>
        <v>-</v>
      </c>
      <c r="P260" s="33" t="str">
        <f>IFERROR('σ и σw, МПа'!P260*$BE$2,"-")</f>
        <v>-</v>
      </c>
      <c r="Q260" s="31">
        <f>IFERROR('σ и σw, МПа'!D260*$BF$2,"-")</f>
        <v>447.92307692307691</v>
      </c>
      <c r="R260" s="32">
        <f>IFERROR('σ и σw, МПа'!E260*$BF$2,"-")</f>
        <v>434.76923076923072</v>
      </c>
      <c r="S260" s="32">
        <f>IFERROR('σ и σw, МПа'!F260*$BF$2,"-")</f>
        <v>420.92307692307691</v>
      </c>
      <c r="T260" s="32">
        <f>IFERROR('σ и σw, МПа'!G260*$BF$2,"-")</f>
        <v>407.76923076923072</v>
      </c>
      <c r="U260" s="32">
        <f>IFERROR('σ и σw, МПа'!H260*$BF$2,"-")</f>
        <v>393.92307692307691</v>
      </c>
      <c r="V260" s="32">
        <f>IFERROR('σ и σw, МПа'!I260*$BF$2,"-")</f>
        <v>380.07692307692309</v>
      </c>
      <c r="W260" s="32">
        <f>IFERROR('σ и σw, МПа'!J260*$BF$2,"-")</f>
        <v>366.92307692307691</v>
      </c>
      <c r="X260" s="32" t="str">
        <f>IFERROR('σ и σw, МПа'!K260*$BF$2,"-")</f>
        <v>-</v>
      </c>
      <c r="Y260" s="32" t="str">
        <f>IFERROR('σ и σw, МПа'!L260*$BF$2,"-")</f>
        <v>-</v>
      </c>
      <c r="Z260" s="32" t="str">
        <f>IFERROR('σ и σw, МПа'!M260*$BF$2,"-")</f>
        <v>-</v>
      </c>
      <c r="AA260" s="32" t="str">
        <f>IFERROR('σ и σw, МПа'!N260*$BF$2,"-")</f>
        <v>-</v>
      </c>
      <c r="AB260" s="32" t="str">
        <f>IFERROR('σ и σw, МПа'!O260*$BF$2,"-")</f>
        <v>-</v>
      </c>
      <c r="AC260" s="33" t="str">
        <f>IFERROR('σ и σw, МПа'!P260*$BF$2,"-")</f>
        <v>-</v>
      </c>
      <c r="AD260" s="31">
        <f>IFERROR('σ и σw, МПа'!Q260*$BG$2,"-")</f>
        <v>308.7</v>
      </c>
      <c r="AE260" s="32">
        <f>IFERROR('σ и σw, МПа'!R260*$BG$2,"-")</f>
        <v>295.39999999999998</v>
      </c>
      <c r="AF260" s="32">
        <f>IFERROR('σ и σw, МПа'!S260*$BG$2,"-")</f>
        <v>288.39999999999998</v>
      </c>
      <c r="AG260" s="32">
        <f>IFERROR('σ и σw, МПа'!T260*$BG$2,"-")</f>
        <v>274.39999999999998</v>
      </c>
      <c r="AH260" s="32">
        <f>IFERROR('σ и σw, МПа'!U260*$BG$2,"-")</f>
        <v>274.39999999999998</v>
      </c>
      <c r="AI260" s="32">
        <f>IFERROR('σ и σw, МПа'!V260*$BG$2,"-")</f>
        <v>254.1</v>
      </c>
      <c r="AJ260" s="32">
        <f>IFERROR('σ и σw, МПа'!W260*$BG$2,"-")</f>
        <v>247.1</v>
      </c>
      <c r="AK260" s="32" t="str">
        <f>IFERROR('σ и σw, МПа'!X260*$BG$2,"-")</f>
        <v>-</v>
      </c>
      <c r="AL260" s="32" t="str">
        <f>IFERROR('σ и σw, МПа'!Y260*$BG$2,"-")</f>
        <v>-</v>
      </c>
      <c r="AM260" s="32" t="str">
        <f>IFERROR('σ и σw, МПа'!Z260*$BG$2,"-")</f>
        <v>-</v>
      </c>
      <c r="AN260" s="32" t="str">
        <f>IFERROR('σ и σw, МПа'!AA260*$BG$2,"-")</f>
        <v>-</v>
      </c>
      <c r="AO260" s="32" t="str">
        <f>IFERROR('σ и σw, МПа'!AB260*$BG$2,"-")</f>
        <v>-</v>
      </c>
      <c r="AP260" s="33" t="str">
        <f>IFERROR('σ и σw, МПа'!AC260*$BG$2,"-")</f>
        <v>-</v>
      </c>
      <c r="AQ260" s="31">
        <f>IFERROR('σ и σw, МПа'!Q260*$BH$2,"-")</f>
        <v>485.1</v>
      </c>
      <c r="AR260" s="32">
        <f>IFERROR('σ и σw, МПа'!R260*$BH$2,"-")</f>
        <v>464.20000000000005</v>
      </c>
      <c r="AS260" s="32">
        <f>IFERROR('σ и σw, МПа'!S260*$BH$2,"-")</f>
        <v>453.20000000000005</v>
      </c>
      <c r="AT260" s="32">
        <f>IFERROR('σ и σw, МПа'!T260*$BH$2,"-")</f>
        <v>431.20000000000005</v>
      </c>
      <c r="AU260" s="32">
        <f>IFERROR('σ и σw, МПа'!U260*$BH$2,"-")</f>
        <v>431.20000000000005</v>
      </c>
      <c r="AV260" s="32">
        <f>IFERROR('σ и σw, МПа'!V260*$BH$2,"-")</f>
        <v>399.3</v>
      </c>
      <c r="AW260" s="32">
        <f>IFERROR('σ и σw, МПа'!W260*$BH$2,"-")</f>
        <v>388.3</v>
      </c>
      <c r="AX260" s="32" t="str">
        <f>IFERROR('σ и σw, МПа'!X260*$BH$2,"-")</f>
        <v>-</v>
      </c>
      <c r="AY260" s="32" t="str">
        <f>IFERROR('σ и σw, МПа'!Y260*$BH$2,"-")</f>
        <v>-</v>
      </c>
      <c r="AZ260" s="32" t="str">
        <f>IFERROR('σ и σw, МПа'!Z260*$BH$2,"-")</f>
        <v>-</v>
      </c>
      <c r="BA260" s="32" t="str">
        <f>IFERROR('σ и σw, МПа'!AA260*$BH$2,"-")</f>
        <v>-</v>
      </c>
      <c r="BB260" s="32" t="str">
        <f>IFERROR('σ и σw, МПа'!AB260*$BH$2,"-")</f>
        <v>-</v>
      </c>
      <c r="BC260" s="33" t="str">
        <f>IFERROR('σ и σw, МПа'!AC260*$BH$2,"-")</f>
        <v>-</v>
      </c>
    </row>
    <row r="261" spans="1:55" ht="25.5" x14ac:dyDescent="0.25">
      <c r="A261" s="10" t="str">
        <f>INDEX('Обработка исходного'!B:B,ROW($B$3)+4*(ROW($B261)-ROW($B$3)))</f>
        <v>Сталь высокохромистая</v>
      </c>
      <c r="B261" s="47" t="str">
        <f>INDEX('Обработка исходного'!D:D,ROW($B$3)+4*(ROW($B261)-ROW($B$3)))</f>
        <v>20Х13</v>
      </c>
      <c r="C261" s="27" t="str">
        <f>'Rp0,2, МПа'!C261</f>
        <v>Калиброванная сталь диаметром или стороной квадрата до 70 мм</v>
      </c>
      <c r="D261" s="31">
        <f>IFERROR('σ и σw, МПа'!D261*$BE$2,"-")</f>
        <v>348.38461538461536</v>
      </c>
      <c r="E261" s="32">
        <f>IFERROR('σ и σw, МПа'!E261*$BE$2,"-")</f>
        <v>338.15384615384613</v>
      </c>
      <c r="F261" s="32">
        <f>IFERROR('σ и σw, МПа'!F261*$BE$2,"-")</f>
        <v>327.38461538461536</v>
      </c>
      <c r="G261" s="32">
        <f>IFERROR('σ и σw, МПа'!G261*$BE$2,"-")</f>
        <v>317.15384615384613</v>
      </c>
      <c r="H261" s="32">
        <f>IFERROR('σ и σw, МПа'!H261*$BE$2,"-")</f>
        <v>306.38461538461536</v>
      </c>
      <c r="I261" s="32">
        <f>IFERROR('σ и σw, МПа'!I261*$BE$2,"-")</f>
        <v>295.61538461538458</v>
      </c>
      <c r="J261" s="32">
        <f>IFERROR('σ и σw, МПа'!J261*$BE$2,"-")</f>
        <v>285.38461538461536</v>
      </c>
      <c r="K261" s="32" t="str">
        <f>IFERROR('σ и σw, МПа'!K261*$BE$2,"-")</f>
        <v>-</v>
      </c>
      <c r="L261" s="32" t="str">
        <f>IFERROR('σ и σw, МПа'!L261*$BE$2,"-")</f>
        <v>-</v>
      </c>
      <c r="M261" s="32" t="str">
        <f>IFERROR('σ и σw, МПа'!M261*$BE$2,"-")</f>
        <v>-</v>
      </c>
      <c r="N261" s="32" t="str">
        <f>IFERROR('σ и σw, МПа'!N261*$BE$2,"-")</f>
        <v>-</v>
      </c>
      <c r="O261" s="32" t="str">
        <f>IFERROR('σ и σw, МПа'!O261*$BE$2,"-")</f>
        <v>-</v>
      </c>
      <c r="P261" s="33" t="str">
        <f>IFERROR('σ и σw, МПа'!P261*$BE$2,"-")</f>
        <v>-</v>
      </c>
      <c r="Q261" s="31">
        <f>IFERROR('σ и σw, МПа'!D261*$BF$2,"-")</f>
        <v>447.92307692307691</v>
      </c>
      <c r="R261" s="32">
        <f>IFERROR('σ и σw, МПа'!E261*$BF$2,"-")</f>
        <v>434.76923076923072</v>
      </c>
      <c r="S261" s="32">
        <f>IFERROR('σ и σw, МПа'!F261*$BF$2,"-")</f>
        <v>420.92307692307691</v>
      </c>
      <c r="T261" s="32">
        <f>IFERROR('σ и σw, МПа'!G261*$BF$2,"-")</f>
        <v>407.76923076923072</v>
      </c>
      <c r="U261" s="32">
        <f>IFERROR('σ и σw, МПа'!H261*$BF$2,"-")</f>
        <v>393.92307692307691</v>
      </c>
      <c r="V261" s="32">
        <f>IFERROR('σ и σw, МПа'!I261*$BF$2,"-")</f>
        <v>380.07692307692309</v>
      </c>
      <c r="W261" s="32">
        <f>IFERROR('σ и σw, МПа'!J261*$BF$2,"-")</f>
        <v>366.92307692307691</v>
      </c>
      <c r="X261" s="32" t="str">
        <f>IFERROR('σ и σw, МПа'!K261*$BF$2,"-")</f>
        <v>-</v>
      </c>
      <c r="Y261" s="32" t="str">
        <f>IFERROR('σ и σw, МПа'!L261*$BF$2,"-")</f>
        <v>-</v>
      </c>
      <c r="Z261" s="32" t="str">
        <f>IFERROR('σ и σw, МПа'!M261*$BF$2,"-")</f>
        <v>-</v>
      </c>
      <c r="AA261" s="32" t="str">
        <f>IFERROR('σ и σw, МПа'!N261*$BF$2,"-")</f>
        <v>-</v>
      </c>
      <c r="AB261" s="32" t="str">
        <f>IFERROR('σ и σw, МПа'!O261*$BF$2,"-")</f>
        <v>-</v>
      </c>
      <c r="AC261" s="33" t="str">
        <f>IFERROR('σ и σw, МПа'!P261*$BF$2,"-")</f>
        <v>-</v>
      </c>
      <c r="AD261" s="31">
        <f>IFERROR('σ и σw, МПа'!Q261*$BG$2,"-")</f>
        <v>308.7</v>
      </c>
      <c r="AE261" s="32">
        <f>IFERROR('σ и σw, МПа'!R261*$BG$2,"-")</f>
        <v>295.39999999999998</v>
      </c>
      <c r="AF261" s="32">
        <f>IFERROR('σ и σw, МПа'!S261*$BG$2,"-")</f>
        <v>288.39999999999998</v>
      </c>
      <c r="AG261" s="32">
        <f>IFERROR('σ и σw, МПа'!T261*$BG$2,"-")</f>
        <v>274.39999999999998</v>
      </c>
      <c r="AH261" s="32">
        <f>IFERROR('σ и σw, МПа'!U261*$BG$2,"-")</f>
        <v>274.39999999999998</v>
      </c>
      <c r="AI261" s="32">
        <f>IFERROR('σ и σw, МПа'!V261*$BG$2,"-")</f>
        <v>254.1</v>
      </c>
      <c r="AJ261" s="32">
        <f>IFERROR('σ и σw, МПа'!W261*$BG$2,"-")</f>
        <v>247.1</v>
      </c>
      <c r="AK261" s="32" t="str">
        <f>IFERROR('σ и σw, МПа'!X261*$BG$2,"-")</f>
        <v>-</v>
      </c>
      <c r="AL261" s="32" t="str">
        <f>IFERROR('σ и σw, МПа'!Y261*$BG$2,"-")</f>
        <v>-</v>
      </c>
      <c r="AM261" s="32" t="str">
        <f>IFERROR('σ и σw, МПа'!Z261*$BG$2,"-")</f>
        <v>-</v>
      </c>
      <c r="AN261" s="32" t="str">
        <f>IFERROR('σ и σw, МПа'!AA261*$BG$2,"-")</f>
        <v>-</v>
      </c>
      <c r="AO261" s="32" t="str">
        <f>IFERROR('σ и σw, МПа'!AB261*$BG$2,"-")</f>
        <v>-</v>
      </c>
      <c r="AP261" s="33" t="str">
        <f>IFERROR('σ и σw, МПа'!AC261*$BG$2,"-")</f>
        <v>-</v>
      </c>
      <c r="AQ261" s="31">
        <f>IFERROR('σ и σw, МПа'!Q261*$BH$2,"-")</f>
        <v>485.1</v>
      </c>
      <c r="AR261" s="32">
        <f>IFERROR('σ и σw, МПа'!R261*$BH$2,"-")</f>
        <v>464.20000000000005</v>
      </c>
      <c r="AS261" s="32">
        <f>IFERROR('σ и σw, МПа'!S261*$BH$2,"-")</f>
        <v>453.20000000000005</v>
      </c>
      <c r="AT261" s="32">
        <f>IFERROR('σ и σw, МПа'!T261*$BH$2,"-")</f>
        <v>431.20000000000005</v>
      </c>
      <c r="AU261" s="32">
        <f>IFERROR('σ и σw, МПа'!U261*$BH$2,"-")</f>
        <v>431.20000000000005</v>
      </c>
      <c r="AV261" s="32">
        <f>IFERROR('σ и σw, МПа'!V261*$BH$2,"-")</f>
        <v>399.3</v>
      </c>
      <c r="AW261" s="32">
        <f>IFERROR('σ и σw, МПа'!W261*$BH$2,"-")</f>
        <v>388.3</v>
      </c>
      <c r="AX261" s="32" t="str">
        <f>IFERROR('σ и σw, МПа'!X261*$BH$2,"-")</f>
        <v>-</v>
      </c>
      <c r="AY261" s="32" t="str">
        <f>IFERROR('σ и σw, МПа'!Y261*$BH$2,"-")</f>
        <v>-</v>
      </c>
      <c r="AZ261" s="32" t="str">
        <f>IFERROR('σ и σw, МПа'!Z261*$BH$2,"-")</f>
        <v>-</v>
      </c>
      <c r="BA261" s="32" t="str">
        <f>IFERROR('σ и σw, МПа'!AA261*$BH$2,"-")</f>
        <v>-</v>
      </c>
      <c r="BB261" s="32" t="str">
        <f>IFERROR('σ и σw, МПа'!AB261*$BH$2,"-")</f>
        <v>-</v>
      </c>
      <c r="BC261" s="33" t="str">
        <f>IFERROR('σ и σw, МПа'!AC261*$BH$2,"-")</f>
        <v>-</v>
      </c>
    </row>
    <row r="262" spans="1:55" ht="25.5" x14ac:dyDescent="0.25">
      <c r="A262" s="10" t="str">
        <f>INDEX('Обработка исходного'!B:B,ROW($B$3)+4*(ROW($B262)-ROW($B$3)))</f>
        <v>Сталь высокохромистая</v>
      </c>
      <c r="B262" s="47" t="str">
        <f>INDEX('Обработка исходного'!D:D,ROW($B$3)+4*(ROW($B262)-ROW($B$3)))</f>
        <v>20Х13</v>
      </c>
      <c r="C262" s="27" t="str">
        <f>'Rp0,2, МПа'!C262</f>
        <v>Горячекатаная сталь диаметром, стороной квадрата или толщиной до 60 мм</v>
      </c>
      <c r="D262" s="31">
        <f>IFERROR('σ и σw, МПа'!D262*$BE$2,"-")</f>
        <v>348.38461538461536</v>
      </c>
      <c r="E262" s="32">
        <f>IFERROR('σ и σw, МПа'!E262*$BE$2,"-")</f>
        <v>338.15384615384613</v>
      </c>
      <c r="F262" s="32">
        <f>IFERROR('σ и σw, МПа'!F262*$BE$2,"-")</f>
        <v>327.38461538461536</v>
      </c>
      <c r="G262" s="32">
        <f>IFERROR('σ и σw, МПа'!G262*$BE$2,"-")</f>
        <v>317.15384615384613</v>
      </c>
      <c r="H262" s="32">
        <f>IFERROR('σ и σw, МПа'!H262*$BE$2,"-")</f>
        <v>306.38461538461536</v>
      </c>
      <c r="I262" s="32">
        <f>IFERROR('σ и σw, МПа'!I262*$BE$2,"-")</f>
        <v>295.61538461538458</v>
      </c>
      <c r="J262" s="32">
        <f>IFERROR('σ и σw, МПа'!J262*$BE$2,"-")</f>
        <v>285.38461538461536</v>
      </c>
      <c r="K262" s="32" t="str">
        <f>IFERROR('σ и σw, МПа'!K262*$BE$2,"-")</f>
        <v>-</v>
      </c>
      <c r="L262" s="32" t="str">
        <f>IFERROR('σ и σw, МПа'!L262*$BE$2,"-")</f>
        <v>-</v>
      </c>
      <c r="M262" s="32" t="str">
        <f>IFERROR('σ и σw, МПа'!M262*$BE$2,"-")</f>
        <v>-</v>
      </c>
      <c r="N262" s="32" t="str">
        <f>IFERROR('σ и σw, МПа'!N262*$BE$2,"-")</f>
        <v>-</v>
      </c>
      <c r="O262" s="32" t="str">
        <f>IFERROR('σ и σw, МПа'!O262*$BE$2,"-")</f>
        <v>-</v>
      </c>
      <c r="P262" s="33" t="str">
        <f>IFERROR('σ и σw, МПа'!P262*$BE$2,"-")</f>
        <v>-</v>
      </c>
      <c r="Q262" s="31">
        <f>IFERROR('σ и σw, МПа'!D262*$BF$2,"-")</f>
        <v>447.92307692307691</v>
      </c>
      <c r="R262" s="32">
        <f>IFERROR('σ и σw, МПа'!E262*$BF$2,"-")</f>
        <v>434.76923076923072</v>
      </c>
      <c r="S262" s="32">
        <f>IFERROR('σ и σw, МПа'!F262*$BF$2,"-")</f>
        <v>420.92307692307691</v>
      </c>
      <c r="T262" s="32">
        <f>IFERROR('σ и σw, МПа'!G262*$BF$2,"-")</f>
        <v>407.76923076923072</v>
      </c>
      <c r="U262" s="32">
        <f>IFERROR('σ и σw, МПа'!H262*$BF$2,"-")</f>
        <v>393.92307692307691</v>
      </c>
      <c r="V262" s="32">
        <f>IFERROR('σ и σw, МПа'!I262*$BF$2,"-")</f>
        <v>380.07692307692309</v>
      </c>
      <c r="W262" s="32">
        <f>IFERROR('σ и σw, МПа'!J262*$BF$2,"-")</f>
        <v>366.92307692307691</v>
      </c>
      <c r="X262" s="32" t="str">
        <f>IFERROR('σ и σw, МПа'!K262*$BF$2,"-")</f>
        <v>-</v>
      </c>
      <c r="Y262" s="32" t="str">
        <f>IFERROR('σ и σw, МПа'!L262*$BF$2,"-")</f>
        <v>-</v>
      </c>
      <c r="Z262" s="32" t="str">
        <f>IFERROR('σ и σw, МПа'!M262*$BF$2,"-")</f>
        <v>-</v>
      </c>
      <c r="AA262" s="32" t="str">
        <f>IFERROR('σ и σw, МПа'!N262*$BF$2,"-")</f>
        <v>-</v>
      </c>
      <c r="AB262" s="32" t="str">
        <f>IFERROR('σ и σw, МПа'!O262*$BF$2,"-")</f>
        <v>-</v>
      </c>
      <c r="AC262" s="33" t="str">
        <f>IFERROR('σ и σw, МПа'!P262*$BF$2,"-")</f>
        <v>-</v>
      </c>
      <c r="AD262" s="31">
        <f>IFERROR('σ и σw, МПа'!Q262*$BG$2,"-")</f>
        <v>308.7</v>
      </c>
      <c r="AE262" s="32">
        <f>IFERROR('σ и σw, МПа'!R262*$BG$2,"-")</f>
        <v>295.39999999999998</v>
      </c>
      <c r="AF262" s="32">
        <f>IFERROR('σ и σw, МПа'!S262*$BG$2,"-")</f>
        <v>288.39999999999998</v>
      </c>
      <c r="AG262" s="32">
        <f>IFERROR('σ и σw, МПа'!T262*$BG$2,"-")</f>
        <v>274.39999999999998</v>
      </c>
      <c r="AH262" s="32">
        <f>IFERROR('σ и σw, МПа'!U262*$BG$2,"-")</f>
        <v>274.39999999999998</v>
      </c>
      <c r="AI262" s="32">
        <f>IFERROR('σ и σw, МПа'!V262*$BG$2,"-")</f>
        <v>254.1</v>
      </c>
      <c r="AJ262" s="32">
        <f>IFERROR('σ и σw, МПа'!W262*$BG$2,"-")</f>
        <v>247.1</v>
      </c>
      <c r="AK262" s="32" t="str">
        <f>IFERROR('σ и σw, МПа'!X262*$BG$2,"-")</f>
        <v>-</v>
      </c>
      <c r="AL262" s="32" t="str">
        <f>IFERROR('σ и σw, МПа'!Y262*$BG$2,"-")</f>
        <v>-</v>
      </c>
      <c r="AM262" s="32" t="str">
        <f>IFERROR('σ и σw, МПа'!Z262*$BG$2,"-")</f>
        <v>-</v>
      </c>
      <c r="AN262" s="32" t="str">
        <f>IFERROR('σ и σw, МПа'!AA262*$BG$2,"-")</f>
        <v>-</v>
      </c>
      <c r="AO262" s="32" t="str">
        <f>IFERROR('σ и σw, МПа'!AB262*$BG$2,"-")</f>
        <v>-</v>
      </c>
      <c r="AP262" s="33" t="str">
        <f>IFERROR('σ и σw, МПа'!AC262*$BG$2,"-")</f>
        <v>-</v>
      </c>
      <c r="AQ262" s="31">
        <f>IFERROR('σ и σw, МПа'!Q262*$BH$2,"-")</f>
        <v>485.1</v>
      </c>
      <c r="AR262" s="32">
        <f>IFERROR('σ и σw, МПа'!R262*$BH$2,"-")</f>
        <v>464.20000000000005</v>
      </c>
      <c r="AS262" s="32">
        <f>IFERROR('σ и σw, МПа'!S262*$BH$2,"-")</f>
        <v>453.20000000000005</v>
      </c>
      <c r="AT262" s="32">
        <f>IFERROR('σ и σw, МПа'!T262*$BH$2,"-")</f>
        <v>431.20000000000005</v>
      </c>
      <c r="AU262" s="32">
        <f>IFERROR('σ и σw, МПа'!U262*$BH$2,"-")</f>
        <v>431.20000000000005</v>
      </c>
      <c r="AV262" s="32">
        <f>IFERROR('σ и σw, МПа'!V262*$BH$2,"-")</f>
        <v>399.3</v>
      </c>
      <c r="AW262" s="32">
        <f>IFERROR('σ и σw, МПа'!W262*$BH$2,"-")</f>
        <v>388.3</v>
      </c>
      <c r="AX262" s="32" t="str">
        <f>IFERROR('σ и σw, МПа'!X262*$BH$2,"-")</f>
        <v>-</v>
      </c>
      <c r="AY262" s="32" t="str">
        <f>IFERROR('σ и σw, МПа'!Y262*$BH$2,"-")</f>
        <v>-</v>
      </c>
      <c r="AZ262" s="32" t="str">
        <f>IFERROR('σ и σw, МПа'!Z262*$BH$2,"-")</f>
        <v>-</v>
      </c>
      <c r="BA262" s="32" t="str">
        <f>IFERROR('σ и σw, МПа'!AA262*$BH$2,"-")</f>
        <v>-</v>
      </c>
      <c r="BB262" s="32" t="str">
        <f>IFERROR('σ и σw, МПа'!AB262*$BH$2,"-")</f>
        <v>-</v>
      </c>
      <c r="BC262" s="33" t="str">
        <f>IFERROR('σ и σw, МПа'!AC262*$BH$2,"-")</f>
        <v>-</v>
      </c>
    </row>
    <row r="263" spans="1:55" ht="25.5" x14ac:dyDescent="0.25">
      <c r="A263" s="10" t="str">
        <f>INDEX('Обработка исходного'!B:B,ROW($B$3)+4*(ROW($B263)-ROW($B$3)))</f>
        <v>Сталь высокохромистая</v>
      </c>
      <c r="B263" s="47" t="str">
        <f>INDEX('Обработка исходного'!D:D,ROW($B$3)+4*(ROW($B263)-ROW($B$3)))</f>
        <v>20Х13</v>
      </c>
      <c r="C263" s="27" t="str">
        <f>'Rp0,2, МПа'!C263</f>
        <v>Горячекатаная сталь диаметром, стороной квадрата или толщиной от 60 до 100 мм</v>
      </c>
      <c r="D263" s="31">
        <f>IFERROR('σ и σw, МПа'!D263*$BE$2,"-")</f>
        <v>348.38461538461536</v>
      </c>
      <c r="E263" s="32">
        <f>IFERROR('σ и σw, МПа'!E263*$BE$2,"-")</f>
        <v>338.15384615384613</v>
      </c>
      <c r="F263" s="32">
        <f>IFERROR('σ и σw, МПа'!F263*$BE$2,"-")</f>
        <v>327.38461538461536</v>
      </c>
      <c r="G263" s="32">
        <f>IFERROR('σ и σw, МПа'!G263*$BE$2,"-")</f>
        <v>317.15384615384613</v>
      </c>
      <c r="H263" s="32">
        <f>IFERROR('σ и σw, МПа'!H263*$BE$2,"-")</f>
        <v>306.38461538461536</v>
      </c>
      <c r="I263" s="32">
        <f>IFERROR('σ и σw, МПа'!I263*$BE$2,"-")</f>
        <v>295.61538461538458</v>
      </c>
      <c r="J263" s="32">
        <f>IFERROR('σ и σw, МПа'!J263*$BE$2,"-")</f>
        <v>285.38461538461536</v>
      </c>
      <c r="K263" s="32" t="str">
        <f>IFERROR('σ и σw, МПа'!K263*$BE$2,"-")</f>
        <v>-</v>
      </c>
      <c r="L263" s="32" t="str">
        <f>IFERROR('σ и σw, МПа'!L263*$BE$2,"-")</f>
        <v>-</v>
      </c>
      <c r="M263" s="32" t="str">
        <f>IFERROR('σ и σw, МПа'!M263*$BE$2,"-")</f>
        <v>-</v>
      </c>
      <c r="N263" s="32" t="str">
        <f>IFERROR('σ и σw, МПа'!N263*$BE$2,"-")</f>
        <v>-</v>
      </c>
      <c r="O263" s="32" t="str">
        <f>IFERROR('σ и σw, МПа'!O263*$BE$2,"-")</f>
        <v>-</v>
      </c>
      <c r="P263" s="33" t="str">
        <f>IFERROR('σ и σw, МПа'!P263*$BE$2,"-")</f>
        <v>-</v>
      </c>
      <c r="Q263" s="31">
        <f>IFERROR('σ и σw, МПа'!D263*$BF$2,"-")</f>
        <v>447.92307692307691</v>
      </c>
      <c r="R263" s="32">
        <f>IFERROR('σ и σw, МПа'!E263*$BF$2,"-")</f>
        <v>434.76923076923072</v>
      </c>
      <c r="S263" s="32">
        <f>IFERROR('σ и σw, МПа'!F263*$BF$2,"-")</f>
        <v>420.92307692307691</v>
      </c>
      <c r="T263" s="32">
        <f>IFERROR('σ и σw, МПа'!G263*$BF$2,"-")</f>
        <v>407.76923076923072</v>
      </c>
      <c r="U263" s="32">
        <f>IFERROR('σ и σw, МПа'!H263*$BF$2,"-")</f>
        <v>393.92307692307691</v>
      </c>
      <c r="V263" s="32">
        <f>IFERROR('σ и σw, МПа'!I263*$BF$2,"-")</f>
        <v>380.07692307692309</v>
      </c>
      <c r="W263" s="32">
        <f>IFERROR('σ и σw, МПа'!J263*$BF$2,"-")</f>
        <v>366.92307692307691</v>
      </c>
      <c r="X263" s="32" t="str">
        <f>IFERROR('σ и σw, МПа'!K263*$BF$2,"-")</f>
        <v>-</v>
      </c>
      <c r="Y263" s="32" t="str">
        <f>IFERROR('σ и σw, МПа'!L263*$BF$2,"-")</f>
        <v>-</v>
      </c>
      <c r="Z263" s="32" t="str">
        <f>IFERROR('σ и σw, МПа'!M263*$BF$2,"-")</f>
        <v>-</v>
      </c>
      <c r="AA263" s="32" t="str">
        <f>IFERROR('σ и σw, МПа'!N263*$BF$2,"-")</f>
        <v>-</v>
      </c>
      <c r="AB263" s="32" t="str">
        <f>IFERROR('σ и σw, МПа'!O263*$BF$2,"-")</f>
        <v>-</v>
      </c>
      <c r="AC263" s="33" t="str">
        <f>IFERROR('σ и σw, МПа'!P263*$BF$2,"-")</f>
        <v>-</v>
      </c>
      <c r="AD263" s="31">
        <f>IFERROR('σ и σw, МПа'!Q263*$BG$2,"-")</f>
        <v>308.7</v>
      </c>
      <c r="AE263" s="32">
        <f>IFERROR('σ и σw, МПа'!R263*$BG$2,"-")</f>
        <v>295.39999999999998</v>
      </c>
      <c r="AF263" s="32">
        <f>IFERROR('σ и σw, МПа'!S263*$BG$2,"-")</f>
        <v>288.39999999999998</v>
      </c>
      <c r="AG263" s="32">
        <f>IFERROR('σ и σw, МПа'!T263*$BG$2,"-")</f>
        <v>274.39999999999998</v>
      </c>
      <c r="AH263" s="32">
        <f>IFERROR('σ и σw, МПа'!U263*$BG$2,"-")</f>
        <v>274.39999999999998</v>
      </c>
      <c r="AI263" s="32">
        <f>IFERROR('σ и σw, МПа'!V263*$BG$2,"-")</f>
        <v>254.1</v>
      </c>
      <c r="AJ263" s="32">
        <f>IFERROR('σ и σw, МПа'!W263*$BG$2,"-")</f>
        <v>247.1</v>
      </c>
      <c r="AK263" s="32" t="str">
        <f>IFERROR('σ и σw, МПа'!X263*$BG$2,"-")</f>
        <v>-</v>
      </c>
      <c r="AL263" s="32" t="str">
        <f>IFERROR('σ и σw, МПа'!Y263*$BG$2,"-")</f>
        <v>-</v>
      </c>
      <c r="AM263" s="32" t="str">
        <f>IFERROR('σ и σw, МПа'!Z263*$BG$2,"-")</f>
        <v>-</v>
      </c>
      <c r="AN263" s="32" t="str">
        <f>IFERROR('σ и σw, МПа'!AA263*$BG$2,"-")</f>
        <v>-</v>
      </c>
      <c r="AO263" s="32" t="str">
        <f>IFERROR('σ и σw, МПа'!AB263*$BG$2,"-")</f>
        <v>-</v>
      </c>
      <c r="AP263" s="33" t="str">
        <f>IFERROR('σ и σw, МПа'!AC263*$BG$2,"-")</f>
        <v>-</v>
      </c>
      <c r="AQ263" s="31">
        <f>IFERROR('σ и σw, МПа'!Q263*$BH$2,"-")</f>
        <v>485.1</v>
      </c>
      <c r="AR263" s="32">
        <f>IFERROR('σ и σw, МПа'!R263*$BH$2,"-")</f>
        <v>464.20000000000005</v>
      </c>
      <c r="AS263" s="32">
        <f>IFERROR('σ и σw, МПа'!S263*$BH$2,"-")</f>
        <v>453.20000000000005</v>
      </c>
      <c r="AT263" s="32">
        <f>IFERROR('σ и σw, МПа'!T263*$BH$2,"-")</f>
        <v>431.20000000000005</v>
      </c>
      <c r="AU263" s="32">
        <f>IFERROR('σ и σw, МПа'!U263*$BH$2,"-")</f>
        <v>431.20000000000005</v>
      </c>
      <c r="AV263" s="32">
        <f>IFERROR('σ и σw, МПа'!V263*$BH$2,"-")</f>
        <v>399.3</v>
      </c>
      <c r="AW263" s="32">
        <f>IFERROR('σ и σw, МПа'!W263*$BH$2,"-")</f>
        <v>388.3</v>
      </c>
      <c r="AX263" s="32" t="str">
        <f>IFERROR('σ и σw, МПа'!X263*$BH$2,"-")</f>
        <v>-</v>
      </c>
      <c r="AY263" s="32" t="str">
        <f>IFERROR('σ и σw, МПа'!Y263*$BH$2,"-")</f>
        <v>-</v>
      </c>
      <c r="AZ263" s="32" t="str">
        <f>IFERROR('σ и σw, МПа'!Z263*$BH$2,"-")</f>
        <v>-</v>
      </c>
      <c r="BA263" s="32" t="str">
        <f>IFERROR('σ и σw, МПа'!AA263*$BH$2,"-")</f>
        <v>-</v>
      </c>
      <c r="BB263" s="32" t="str">
        <f>IFERROR('σ и σw, МПа'!AB263*$BH$2,"-")</f>
        <v>-</v>
      </c>
      <c r="BC263" s="33" t="str">
        <f>IFERROR('σ и σw, МПа'!AC263*$BH$2,"-")</f>
        <v>-</v>
      </c>
    </row>
    <row r="264" spans="1:55" ht="25.5" x14ac:dyDescent="0.25">
      <c r="A264" s="10" t="str">
        <f>INDEX('Обработка исходного'!B:B,ROW($B$3)+4*(ROW($B264)-ROW($B$3)))</f>
        <v>Сталь высокохромистая</v>
      </c>
      <c r="B264" s="47" t="str">
        <f>INDEX('Обработка исходного'!D:D,ROW($B$3)+4*(ROW($B264)-ROW($B$3)))</f>
        <v>20Х13</v>
      </c>
      <c r="C264" s="27" t="str">
        <f>'Rp0,2, МПа'!C264</f>
        <v>Горячекатаная сталь со стороной квадрата или толщиной от 100 до 150 мм</v>
      </c>
      <c r="D264" s="31">
        <f>IFERROR('σ и σw, МПа'!D264*$BE$2,"-")</f>
        <v>348.38461538461536</v>
      </c>
      <c r="E264" s="32">
        <f>IFERROR('σ и σw, МПа'!E264*$BE$2,"-")</f>
        <v>338.15384615384613</v>
      </c>
      <c r="F264" s="32">
        <f>IFERROR('σ и σw, МПа'!F264*$BE$2,"-")</f>
        <v>327.38461538461536</v>
      </c>
      <c r="G264" s="32">
        <f>IFERROR('σ и σw, МПа'!G264*$BE$2,"-")</f>
        <v>317.15384615384613</v>
      </c>
      <c r="H264" s="32">
        <f>IFERROR('σ и σw, МПа'!H264*$BE$2,"-")</f>
        <v>306.38461538461536</v>
      </c>
      <c r="I264" s="32">
        <f>IFERROR('σ и σw, МПа'!I264*$BE$2,"-")</f>
        <v>295.61538461538458</v>
      </c>
      <c r="J264" s="32">
        <f>IFERROR('σ и σw, МПа'!J264*$BE$2,"-")</f>
        <v>285.38461538461536</v>
      </c>
      <c r="K264" s="32" t="str">
        <f>IFERROR('σ и σw, МПа'!K264*$BE$2,"-")</f>
        <v>-</v>
      </c>
      <c r="L264" s="32" t="str">
        <f>IFERROR('σ и σw, МПа'!L264*$BE$2,"-")</f>
        <v>-</v>
      </c>
      <c r="M264" s="32" t="str">
        <f>IFERROR('σ и σw, МПа'!M264*$BE$2,"-")</f>
        <v>-</v>
      </c>
      <c r="N264" s="32" t="str">
        <f>IFERROR('σ и σw, МПа'!N264*$BE$2,"-")</f>
        <v>-</v>
      </c>
      <c r="O264" s="32" t="str">
        <f>IFERROR('σ и σw, МПа'!O264*$BE$2,"-")</f>
        <v>-</v>
      </c>
      <c r="P264" s="33" t="str">
        <f>IFERROR('σ и σw, МПа'!P264*$BE$2,"-")</f>
        <v>-</v>
      </c>
      <c r="Q264" s="31">
        <f>IFERROR('σ и σw, МПа'!D264*$BF$2,"-")</f>
        <v>447.92307692307691</v>
      </c>
      <c r="R264" s="32">
        <f>IFERROR('σ и σw, МПа'!E264*$BF$2,"-")</f>
        <v>434.76923076923072</v>
      </c>
      <c r="S264" s="32">
        <f>IFERROR('σ и σw, МПа'!F264*$BF$2,"-")</f>
        <v>420.92307692307691</v>
      </c>
      <c r="T264" s="32">
        <f>IFERROR('σ и σw, МПа'!G264*$BF$2,"-")</f>
        <v>407.76923076923072</v>
      </c>
      <c r="U264" s="32">
        <f>IFERROR('σ и σw, МПа'!H264*$BF$2,"-")</f>
        <v>393.92307692307691</v>
      </c>
      <c r="V264" s="32">
        <f>IFERROR('σ и σw, МПа'!I264*$BF$2,"-")</f>
        <v>380.07692307692309</v>
      </c>
      <c r="W264" s="32">
        <f>IFERROR('σ и σw, МПа'!J264*$BF$2,"-")</f>
        <v>366.92307692307691</v>
      </c>
      <c r="X264" s="32" t="str">
        <f>IFERROR('σ и σw, МПа'!K264*$BF$2,"-")</f>
        <v>-</v>
      </c>
      <c r="Y264" s="32" t="str">
        <f>IFERROR('σ и σw, МПа'!L264*$BF$2,"-")</f>
        <v>-</v>
      </c>
      <c r="Z264" s="32" t="str">
        <f>IFERROR('σ и σw, МПа'!M264*$BF$2,"-")</f>
        <v>-</v>
      </c>
      <c r="AA264" s="32" t="str">
        <f>IFERROR('σ и σw, МПа'!N264*$BF$2,"-")</f>
        <v>-</v>
      </c>
      <c r="AB264" s="32" t="str">
        <f>IFERROR('σ и σw, МПа'!O264*$BF$2,"-")</f>
        <v>-</v>
      </c>
      <c r="AC264" s="33" t="str">
        <f>IFERROR('σ и σw, МПа'!P264*$BF$2,"-")</f>
        <v>-</v>
      </c>
      <c r="AD264" s="31">
        <f>IFERROR('σ и σw, МПа'!Q264*$BG$2,"-")</f>
        <v>308.7</v>
      </c>
      <c r="AE264" s="32">
        <f>IFERROR('σ и σw, МПа'!R264*$BG$2,"-")</f>
        <v>295.39999999999998</v>
      </c>
      <c r="AF264" s="32">
        <f>IFERROR('σ и σw, МПа'!S264*$BG$2,"-")</f>
        <v>288.39999999999998</v>
      </c>
      <c r="AG264" s="32">
        <f>IFERROR('σ и σw, МПа'!T264*$BG$2,"-")</f>
        <v>274.39999999999998</v>
      </c>
      <c r="AH264" s="32">
        <f>IFERROR('σ и σw, МПа'!U264*$BG$2,"-")</f>
        <v>274.39999999999998</v>
      </c>
      <c r="AI264" s="32">
        <f>IFERROR('σ и σw, МПа'!V264*$BG$2,"-")</f>
        <v>254.1</v>
      </c>
      <c r="AJ264" s="32">
        <f>IFERROR('σ и σw, МПа'!W264*$BG$2,"-")</f>
        <v>247.1</v>
      </c>
      <c r="AK264" s="32" t="str">
        <f>IFERROR('σ и σw, МПа'!X264*$BG$2,"-")</f>
        <v>-</v>
      </c>
      <c r="AL264" s="32" t="str">
        <f>IFERROR('σ и σw, МПа'!Y264*$BG$2,"-")</f>
        <v>-</v>
      </c>
      <c r="AM264" s="32" t="str">
        <f>IFERROR('σ и σw, МПа'!Z264*$BG$2,"-")</f>
        <v>-</v>
      </c>
      <c r="AN264" s="32" t="str">
        <f>IFERROR('σ и σw, МПа'!AA264*$BG$2,"-")</f>
        <v>-</v>
      </c>
      <c r="AO264" s="32" t="str">
        <f>IFERROR('σ и σw, МПа'!AB264*$BG$2,"-")</f>
        <v>-</v>
      </c>
      <c r="AP264" s="33" t="str">
        <f>IFERROR('σ и σw, МПа'!AC264*$BG$2,"-")</f>
        <v>-</v>
      </c>
      <c r="AQ264" s="31">
        <f>IFERROR('σ и σw, МПа'!Q264*$BH$2,"-")</f>
        <v>485.1</v>
      </c>
      <c r="AR264" s="32">
        <f>IFERROR('σ и σw, МПа'!R264*$BH$2,"-")</f>
        <v>464.20000000000005</v>
      </c>
      <c r="AS264" s="32">
        <f>IFERROR('σ и σw, МПа'!S264*$BH$2,"-")</f>
        <v>453.20000000000005</v>
      </c>
      <c r="AT264" s="32">
        <f>IFERROR('σ и σw, МПа'!T264*$BH$2,"-")</f>
        <v>431.20000000000005</v>
      </c>
      <c r="AU264" s="32">
        <f>IFERROR('σ и σw, МПа'!U264*$BH$2,"-")</f>
        <v>431.20000000000005</v>
      </c>
      <c r="AV264" s="32">
        <f>IFERROR('σ и σw, МПа'!V264*$BH$2,"-")</f>
        <v>399.3</v>
      </c>
      <c r="AW264" s="32">
        <f>IFERROR('σ и σw, МПа'!W264*$BH$2,"-")</f>
        <v>388.3</v>
      </c>
      <c r="AX264" s="32" t="str">
        <f>IFERROR('σ и σw, МПа'!X264*$BH$2,"-")</f>
        <v>-</v>
      </c>
      <c r="AY264" s="32" t="str">
        <f>IFERROR('σ и σw, МПа'!Y264*$BH$2,"-")</f>
        <v>-</v>
      </c>
      <c r="AZ264" s="32" t="str">
        <f>IFERROR('σ и σw, МПа'!Z264*$BH$2,"-")</f>
        <v>-</v>
      </c>
      <c r="BA264" s="32" t="str">
        <f>IFERROR('σ и σw, МПа'!AA264*$BH$2,"-")</f>
        <v>-</v>
      </c>
      <c r="BB264" s="32" t="str">
        <f>IFERROR('σ и σw, МПа'!AB264*$BH$2,"-")</f>
        <v>-</v>
      </c>
      <c r="BC264" s="33" t="str">
        <f>IFERROR('σ и σw, МПа'!AC264*$BH$2,"-")</f>
        <v>-</v>
      </c>
    </row>
    <row r="265" spans="1:55" x14ac:dyDescent="0.25">
      <c r="A265" s="10" t="str">
        <f>INDEX('Обработка исходного'!B:B,ROW($B$3)+4*(ROW($B265)-ROW($B$3)))</f>
        <v>Сталь высокохромистая</v>
      </c>
      <c r="B265" s="47" t="str">
        <f>INDEX('Обработка исходного'!D:D,ROW($B$3)+4*(ROW($B265)-ROW($B$3)))</f>
        <v>20Х13</v>
      </c>
      <c r="C265" s="27" t="str">
        <f>'Rp0,2, МПа'!C265</f>
        <v>Заготовки крепежных деталей, КП590*</v>
      </c>
      <c r="D265" s="31">
        <f>IFERROR('σ и σw, МПа'!D265*$BE$2,"-")</f>
        <v>422.69230769230762</v>
      </c>
      <c r="E265" s="32">
        <f>IFERROR('σ и σw, МПа'!E265*$BE$2,"-")</f>
        <v>406.53846153846149</v>
      </c>
      <c r="F265" s="32">
        <f>IFERROR('σ и σw, МПа'!F265*$BE$2,"-")</f>
        <v>396.30769230769232</v>
      </c>
      <c r="G265" s="32">
        <f>IFERROR('σ и σw, МПа'!G265*$BE$2,"-")</f>
        <v>385.53846153846149</v>
      </c>
      <c r="H265" s="32">
        <f>IFERROR('σ и σw, МПа'!H265*$BE$2,"-")</f>
        <v>369.92307692307691</v>
      </c>
      <c r="I265" s="32">
        <f>IFERROR('σ и σw, МПа'!I265*$BE$2,"-")</f>
        <v>359.15384615384613</v>
      </c>
      <c r="J265" s="32">
        <f>IFERROR('σ и σw, МПа'!J265*$BE$2,"-")</f>
        <v>343.53846153846155</v>
      </c>
      <c r="K265" s="32" t="str">
        <f>IFERROR('σ и σw, МПа'!K265*$BE$2,"-")</f>
        <v>-</v>
      </c>
      <c r="L265" s="32" t="str">
        <f>IFERROR('σ и σw, МПа'!L265*$BE$2,"-")</f>
        <v>-</v>
      </c>
      <c r="M265" s="32" t="str">
        <f>IFERROR('σ и σw, МПа'!M265*$BE$2,"-")</f>
        <v>-</v>
      </c>
      <c r="N265" s="32" t="str">
        <f>IFERROR('σ и σw, МПа'!N265*$BE$2,"-")</f>
        <v>-</v>
      </c>
      <c r="O265" s="32" t="str">
        <f>IFERROR('σ и σw, МПа'!O265*$BE$2,"-")</f>
        <v>-</v>
      </c>
      <c r="P265" s="33" t="str">
        <f>IFERROR('σ и σw, МПа'!P265*$BE$2,"-")</f>
        <v>-</v>
      </c>
      <c r="Q265" s="31">
        <f>IFERROR('σ и σw, МПа'!D265*$BF$2,"-")</f>
        <v>543.46153846153845</v>
      </c>
      <c r="R265" s="32">
        <f>IFERROR('σ и σw, МПа'!E265*$BF$2,"-")</f>
        <v>522.69230769230762</v>
      </c>
      <c r="S265" s="32">
        <f>IFERROR('σ и σw, МПа'!F265*$BF$2,"-")</f>
        <v>509.5384615384616</v>
      </c>
      <c r="T265" s="32">
        <f>IFERROR('σ и σw, МПа'!G265*$BF$2,"-")</f>
        <v>495.69230769230768</v>
      </c>
      <c r="U265" s="32">
        <f>IFERROR('σ и σw, МПа'!H265*$BF$2,"-")</f>
        <v>475.61538461538464</v>
      </c>
      <c r="V265" s="32">
        <f>IFERROR('σ и σw, МПа'!I265*$BF$2,"-")</f>
        <v>461.76923076923077</v>
      </c>
      <c r="W265" s="32">
        <f>IFERROR('σ и σw, МПа'!J265*$BF$2,"-")</f>
        <v>441.69230769230768</v>
      </c>
      <c r="X265" s="32" t="str">
        <f>IFERROR('σ и σw, МПа'!K265*$BF$2,"-")</f>
        <v>-</v>
      </c>
      <c r="Y265" s="32" t="str">
        <f>IFERROR('σ и σw, МПа'!L265*$BF$2,"-")</f>
        <v>-</v>
      </c>
      <c r="Z265" s="32" t="str">
        <f>IFERROR('σ и σw, МПа'!M265*$BF$2,"-")</f>
        <v>-</v>
      </c>
      <c r="AA265" s="32" t="str">
        <f>IFERROR('σ и σw, МПа'!N265*$BF$2,"-")</f>
        <v>-</v>
      </c>
      <c r="AB265" s="32" t="str">
        <f>IFERROR('σ и σw, МПа'!O265*$BF$2,"-")</f>
        <v>-</v>
      </c>
      <c r="AC265" s="33" t="str">
        <f>IFERROR('σ и σw, МПа'!P265*$BF$2,"-")</f>
        <v>-</v>
      </c>
      <c r="AD265" s="31">
        <f>IFERROR('σ и σw, МПа'!Q265*$BG$2,"-")</f>
        <v>413</v>
      </c>
      <c r="AE265" s="32">
        <f>IFERROR('σ и σw, МПа'!R265*$BG$2,"-")</f>
        <v>391.29999999999995</v>
      </c>
      <c r="AF265" s="32">
        <f>IFERROR('σ и σw, МПа'!S265*$BG$2,"-")</f>
        <v>384.29999999999995</v>
      </c>
      <c r="AG265" s="32">
        <f>IFERROR('σ и σw, МПа'!T265*$BG$2,"-")</f>
        <v>364</v>
      </c>
      <c r="AH265" s="32">
        <f>IFERROR('σ и σw, МПа'!U265*$BG$2,"-")</f>
        <v>364</v>
      </c>
      <c r="AI265" s="32">
        <f>IFERROR('σ и σw, МПа'!V265*$BG$2,"-")</f>
        <v>336.7</v>
      </c>
      <c r="AJ265" s="32">
        <f>IFERROR('σ и σw, МПа'!W265*$BG$2,"-")</f>
        <v>329.7</v>
      </c>
      <c r="AK265" s="32" t="str">
        <f>IFERROR('σ и σw, МПа'!X265*$BG$2,"-")</f>
        <v>-</v>
      </c>
      <c r="AL265" s="32" t="str">
        <f>IFERROR('σ и σw, МПа'!Y265*$BG$2,"-")</f>
        <v>-</v>
      </c>
      <c r="AM265" s="32" t="str">
        <f>IFERROR('σ и σw, МПа'!Z265*$BG$2,"-")</f>
        <v>-</v>
      </c>
      <c r="AN265" s="32" t="str">
        <f>IFERROR('σ и σw, МПа'!AA265*$BG$2,"-")</f>
        <v>-</v>
      </c>
      <c r="AO265" s="32" t="str">
        <f>IFERROR('σ и σw, МПа'!AB265*$BG$2,"-")</f>
        <v>-</v>
      </c>
      <c r="AP265" s="33" t="str">
        <f>IFERROR('σ и σw, МПа'!AC265*$BG$2,"-")</f>
        <v>-</v>
      </c>
      <c r="AQ265" s="31">
        <f>IFERROR('σ и σw, МПа'!Q265*$BH$2,"-")</f>
        <v>649</v>
      </c>
      <c r="AR265" s="32">
        <f>IFERROR('σ и σw, МПа'!R265*$BH$2,"-")</f>
        <v>614.90000000000009</v>
      </c>
      <c r="AS265" s="32">
        <f>IFERROR('σ и σw, МПа'!S265*$BH$2,"-")</f>
        <v>603.90000000000009</v>
      </c>
      <c r="AT265" s="32">
        <f>IFERROR('σ и σw, МПа'!T265*$BH$2,"-")</f>
        <v>572</v>
      </c>
      <c r="AU265" s="32">
        <f>IFERROR('σ и σw, МПа'!U265*$BH$2,"-")</f>
        <v>572</v>
      </c>
      <c r="AV265" s="32">
        <f>IFERROR('σ и σw, МПа'!V265*$BH$2,"-")</f>
        <v>529.1</v>
      </c>
      <c r="AW265" s="32">
        <f>IFERROR('σ и σw, МПа'!W265*$BH$2,"-")</f>
        <v>518.1</v>
      </c>
      <c r="AX265" s="32" t="str">
        <f>IFERROR('σ и σw, МПа'!X265*$BH$2,"-")</f>
        <v>-</v>
      </c>
      <c r="AY265" s="32" t="str">
        <f>IFERROR('σ и σw, МПа'!Y265*$BH$2,"-")</f>
        <v>-</v>
      </c>
      <c r="AZ265" s="32" t="str">
        <f>IFERROR('σ и σw, МПа'!Z265*$BH$2,"-")</f>
        <v>-</v>
      </c>
      <c r="BA265" s="32" t="str">
        <f>IFERROR('σ и σw, МПа'!AA265*$BH$2,"-")</f>
        <v>-</v>
      </c>
      <c r="BB265" s="32" t="str">
        <f>IFERROR('σ и σw, МПа'!AB265*$BH$2,"-")</f>
        <v>-</v>
      </c>
      <c r="BC265" s="33" t="str">
        <f>IFERROR('σ и σw, МПа'!AC265*$BH$2,"-")</f>
        <v>-</v>
      </c>
    </row>
    <row r="266" spans="1:55" x14ac:dyDescent="0.25">
      <c r="A266" s="10" t="str">
        <f>INDEX('Обработка исходного'!B:B,ROW($B$3)+4*(ROW($B266)-ROW($B$3)))</f>
        <v>Сталь высокохромистая</v>
      </c>
      <c r="B266" s="47" t="str">
        <f>INDEX('Обработка исходного'!D:D,ROW($B$3)+4*(ROW($B266)-ROW($B$3)))</f>
        <v>20Х13</v>
      </c>
      <c r="C266" s="27" t="str">
        <f>'Rp0,2, МПа'!C266</f>
        <v>Листы толщиной от 4 до 50 мм</v>
      </c>
      <c r="D266" s="31">
        <f>IFERROR('σ и σw, МПа'!D266*$BE$2,"-")</f>
        <v>274.61538461538458</v>
      </c>
      <c r="E266" s="32">
        <f>IFERROR('σ и σw, МПа'!E266*$BE$2,"-")</f>
        <v>264.38461538461536</v>
      </c>
      <c r="F266" s="32">
        <f>IFERROR('σ и σw, МПа'!F266*$BE$2,"-")</f>
        <v>259</v>
      </c>
      <c r="G266" s="32">
        <f>IFERROR('σ и σw, МПа'!G266*$BE$2,"-")</f>
        <v>253.61538461538461</v>
      </c>
      <c r="H266" s="32">
        <f>IFERROR('σ и σw, МПа'!H266*$BE$2,"-")</f>
        <v>237.46153846153845</v>
      </c>
      <c r="I266" s="32">
        <f>IFERROR('σ и σw, МПа'!I266*$BE$2,"-")</f>
        <v>232.61538461538461</v>
      </c>
      <c r="J266" s="32">
        <f>IFERROR('σ и σw, МПа'!J266*$BE$2,"-")</f>
        <v>221.84615384615381</v>
      </c>
      <c r="K266" s="32" t="str">
        <f>IFERROR('σ и σw, МПа'!K266*$BE$2,"-")</f>
        <v>-</v>
      </c>
      <c r="L266" s="32" t="str">
        <f>IFERROR('σ и σw, МПа'!L266*$BE$2,"-")</f>
        <v>-</v>
      </c>
      <c r="M266" s="32" t="str">
        <f>IFERROR('σ и σw, МПа'!M266*$BE$2,"-")</f>
        <v>-</v>
      </c>
      <c r="N266" s="32" t="str">
        <f>IFERROR('σ и σw, МПа'!N266*$BE$2,"-")</f>
        <v>-</v>
      </c>
      <c r="O266" s="32" t="str">
        <f>IFERROR('σ и σw, МПа'!O266*$BE$2,"-")</f>
        <v>-</v>
      </c>
      <c r="P266" s="33" t="str">
        <f>IFERROR('σ и σw, МПа'!P266*$BE$2,"-")</f>
        <v>-</v>
      </c>
      <c r="Q266" s="31">
        <f>IFERROR('σ и σw, МПа'!D266*$BF$2,"-")</f>
        <v>353.07692307692309</v>
      </c>
      <c r="R266" s="32">
        <f>IFERROR('σ и σw, МПа'!E266*$BF$2,"-")</f>
        <v>339.92307692307691</v>
      </c>
      <c r="S266" s="32">
        <f>IFERROR('σ и σw, МПа'!F266*$BF$2,"-")</f>
        <v>333</v>
      </c>
      <c r="T266" s="32">
        <f>IFERROR('σ и σw, МПа'!G266*$BF$2,"-")</f>
        <v>326.07692307692309</v>
      </c>
      <c r="U266" s="32">
        <f>IFERROR('σ и σw, МПа'!H266*$BF$2,"-")</f>
        <v>305.30769230769232</v>
      </c>
      <c r="V266" s="32">
        <f>IFERROR('σ и σw, МПа'!I266*$BF$2,"-")</f>
        <v>299.07692307692309</v>
      </c>
      <c r="W266" s="32">
        <f>IFERROR('σ и σw, МПа'!J266*$BF$2,"-")</f>
        <v>285.23076923076923</v>
      </c>
      <c r="X266" s="32" t="str">
        <f>IFERROR('σ и σw, МПа'!K266*$BF$2,"-")</f>
        <v>-</v>
      </c>
      <c r="Y266" s="32" t="str">
        <f>IFERROR('σ и σw, МПа'!L266*$BF$2,"-")</f>
        <v>-</v>
      </c>
      <c r="Z266" s="32" t="str">
        <f>IFERROR('σ и σw, МПа'!M266*$BF$2,"-")</f>
        <v>-</v>
      </c>
      <c r="AA266" s="32" t="str">
        <f>IFERROR('σ и σw, МПа'!N266*$BF$2,"-")</f>
        <v>-</v>
      </c>
      <c r="AB266" s="32" t="str">
        <f>IFERROR('σ и σw, МПа'!O266*$BF$2,"-")</f>
        <v>-</v>
      </c>
      <c r="AC266" s="33" t="str">
        <f>IFERROR('σ и σw, МПа'!P266*$BF$2,"-")</f>
        <v>-</v>
      </c>
      <c r="AD266" s="31">
        <f>IFERROR('σ и σw, МПа'!Q266*$BG$2,"-")</f>
        <v>261.09999999999997</v>
      </c>
      <c r="AE266" s="32">
        <f>IFERROR('σ и σw, МПа'!R266*$BG$2,"-")</f>
        <v>247.1</v>
      </c>
      <c r="AF266" s="32">
        <f>IFERROR('σ и σw, МПа'!S266*$BG$2,"-")</f>
        <v>240.1</v>
      </c>
      <c r="AG266" s="32">
        <f>IFERROR('σ и σw, МПа'!T266*$BG$2,"-")</f>
        <v>226.1</v>
      </c>
      <c r="AH266" s="32">
        <f>IFERROR('σ и σw, МПа'!U266*$BG$2,"-")</f>
        <v>226.1</v>
      </c>
      <c r="AI266" s="32">
        <f>IFERROR('σ и σw, МПа'!V266*$BG$2,"-")</f>
        <v>212.79999999999998</v>
      </c>
      <c r="AJ266" s="32">
        <f>IFERROR('σ и σw, МПа'!W266*$BG$2,"-")</f>
        <v>205.79999999999998</v>
      </c>
      <c r="AK266" s="32" t="str">
        <f>IFERROR('σ и σw, МПа'!X266*$BG$2,"-")</f>
        <v>-</v>
      </c>
      <c r="AL266" s="32" t="str">
        <f>IFERROR('σ и σw, МПа'!Y266*$BG$2,"-")</f>
        <v>-</v>
      </c>
      <c r="AM266" s="32" t="str">
        <f>IFERROR('σ и σw, МПа'!Z266*$BG$2,"-")</f>
        <v>-</v>
      </c>
      <c r="AN266" s="32" t="str">
        <f>IFERROR('σ и σw, МПа'!AA266*$BG$2,"-")</f>
        <v>-</v>
      </c>
      <c r="AO266" s="32" t="str">
        <f>IFERROR('σ и σw, МПа'!AB266*$BG$2,"-")</f>
        <v>-</v>
      </c>
      <c r="AP266" s="33" t="str">
        <f>IFERROR('σ и σw, МПа'!AC266*$BG$2,"-")</f>
        <v>-</v>
      </c>
      <c r="AQ266" s="31">
        <f>IFERROR('σ и σw, МПа'!Q266*$BH$2,"-")</f>
        <v>410.3</v>
      </c>
      <c r="AR266" s="32">
        <f>IFERROR('σ и σw, МПа'!R266*$BH$2,"-")</f>
        <v>388.3</v>
      </c>
      <c r="AS266" s="32">
        <f>IFERROR('σ и σw, МПа'!S266*$BH$2,"-")</f>
        <v>377.3</v>
      </c>
      <c r="AT266" s="32">
        <f>IFERROR('σ и σw, МПа'!T266*$BH$2,"-")</f>
        <v>355.3</v>
      </c>
      <c r="AU266" s="32">
        <f>IFERROR('σ и σw, МПа'!U266*$BH$2,"-")</f>
        <v>355.3</v>
      </c>
      <c r="AV266" s="32">
        <f>IFERROR('σ и σw, МПа'!V266*$BH$2,"-")</f>
        <v>334.40000000000003</v>
      </c>
      <c r="AW266" s="32">
        <f>IFERROR('σ и σw, МПа'!W266*$BH$2,"-")</f>
        <v>323.40000000000003</v>
      </c>
      <c r="AX266" s="32" t="str">
        <f>IFERROR('σ и σw, МПа'!X266*$BH$2,"-")</f>
        <v>-</v>
      </c>
      <c r="AY266" s="32" t="str">
        <f>IFERROR('σ и σw, МПа'!Y266*$BH$2,"-")</f>
        <v>-</v>
      </c>
      <c r="AZ266" s="32" t="str">
        <f>IFERROR('σ и σw, МПа'!Z266*$BH$2,"-")</f>
        <v>-</v>
      </c>
      <c r="BA266" s="32" t="str">
        <f>IFERROR('σ и σw, МПа'!AA266*$BH$2,"-")</f>
        <v>-</v>
      </c>
      <c r="BB266" s="32" t="str">
        <f>IFERROR('σ и σw, МПа'!AB266*$BH$2,"-")</f>
        <v>-</v>
      </c>
      <c r="BC266" s="33" t="str">
        <f>IFERROR('σ и σw, МПа'!AC266*$BH$2,"-")</f>
        <v>-</v>
      </c>
    </row>
    <row r="267" spans="1:55" ht="25.5" x14ac:dyDescent="0.25">
      <c r="A267" s="10" t="str">
        <f>INDEX('Обработка исходного'!B:B,ROW($B$3)+4*(ROW($B267)-ROW($B$3)))</f>
        <v>Сталь высокохромистая</v>
      </c>
      <c r="B267" s="47" t="str">
        <f>INDEX('Обработка исходного'!D:D,ROW($B$3)+4*(ROW($B267)-ROW($B$3)))</f>
        <v>20Х12ВНМФ</v>
      </c>
      <c r="C267" s="27" t="str">
        <f>'Rp0,2, МПа'!C267</f>
        <v>Заготовки крепежных деталей толщиной до 200 мм, КП670*</v>
      </c>
      <c r="D267" s="31">
        <f>IFERROR('σ и σw, МПа'!D267*$BE$2,"-")</f>
        <v>422.69230769230762</v>
      </c>
      <c r="E267" s="32">
        <f>IFERROR('σ и σw, МПа'!E267*$BE$2,"-")</f>
        <v>417.30769230769232</v>
      </c>
      <c r="F267" s="32">
        <f>IFERROR('σ и σw, МПа'!F267*$BE$2,"-")</f>
        <v>406.53846153846149</v>
      </c>
      <c r="G267" s="32">
        <f>IFERROR('σ и σw, МПа'!G267*$BE$2,"-")</f>
        <v>396.30769230769232</v>
      </c>
      <c r="H267" s="32">
        <f>IFERROR('σ и σw, МПа'!H267*$BE$2,"-")</f>
        <v>385.53846153846149</v>
      </c>
      <c r="I267" s="32">
        <f>IFERROR('σ и σw, МПа'!I267*$BE$2,"-")</f>
        <v>375.30769230769232</v>
      </c>
      <c r="J267" s="32">
        <f>IFERROR('σ и σw, МПа'!J267*$BE$2,"-")</f>
        <v>364.53846153846149</v>
      </c>
      <c r="K267" s="32">
        <f>IFERROR('σ и σw, МПа'!K267*$BE$2,"-")</f>
        <v>348.38461538461536</v>
      </c>
      <c r="L267" s="32">
        <f>IFERROR('σ и σw, МПа'!L267*$BE$2,"-")</f>
        <v>338.15384615384613</v>
      </c>
      <c r="M267" s="32">
        <f>IFERROR('σ и σw, МПа'!M267*$BE$2,"-")</f>
        <v>316.61538461538458</v>
      </c>
      <c r="N267" s="32">
        <f>IFERROR('σ и σw, МПа'!N267*$BE$2,"-")</f>
        <v>284.84615384615381</v>
      </c>
      <c r="O267" s="32" t="str">
        <f>IFERROR('σ и σw, МПа'!O267*$BE$2,"-")</f>
        <v>-</v>
      </c>
      <c r="P267" s="33" t="str">
        <f>IFERROR('σ и σw, МПа'!P267*$BE$2,"-")</f>
        <v>-</v>
      </c>
      <c r="Q267" s="31">
        <f>IFERROR('σ и σw, МПа'!D267*$BF$2,"-")</f>
        <v>543.46153846153845</v>
      </c>
      <c r="R267" s="32">
        <f>IFERROR('σ и σw, МПа'!E267*$BF$2,"-")</f>
        <v>536.53846153846155</v>
      </c>
      <c r="S267" s="32">
        <f>IFERROR('σ и σw, МПа'!F267*$BF$2,"-")</f>
        <v>522.69230769230762</v>
      </c>
      <c r="T267" s="32">
        <f>IFERROR('σ и σw, МПа'!G267*$BF$2,"-")</f>
        <v>509.5384615384616</v>
      </c>
      <c r="U267" s="32">
        <f>IFERROR('σ и σw, МПа'!H267*$BF$2,"-")</f>
        <v>495.69230769230768</v>
      </c>
      <c r="V267" s="32">
        <f>IFERROR('σ и σw, МПа'!I267*$BF$2,"-")</f>
        <v>482.5384615384616</v>
      </c>
      <c r="W267" s="32">
        <f>IFERROR('σ и σw, МПа'!J267*$BF$2,"-")</f>
        <v>468.69230769230768</v>
      </c>
      <c r="X267" s="32">
        <f>IFERROR('σ и σw, МПа'!K267*$BF$2,"-")</f>
        <v>447.92307692307691</v>
      </c>
      <c r="Y267" s="32">
        <f>IFERROR('σ и σw, МПа'!L267*$BF$2,"-")</f>
        <v>434.76923076923072</v>
      </c>
      <c r="Z267" s="32">
        <f>IFERROR('σ и σw, МПа'!M267*$BF$2,"-")</f>
        <v>407.07692307692304</v>
      </c>
      <c r="AA267" s="32">
        <f>IFERROR('σ и σw, МПа'!N267*$BF$2,"-")</f>
        <v>366.23076923076923</v>
      </c>
      <c r="AB267" s="32" t="str">
        <f>IFERROR('σ и σw, МПа'!O267*$BF$2,"-")</f>
        <v>-</v>
      </c>
      <c r="AC267" s="33" t="str">
        <f>IFERROR('σ и σw, МПа'!P267*$BF$2,"-")</f>
        <v>-</v>
      </c>
      <c r="AD267" s="31">
        <f>IFERROR('σ и σw, МПа'!Q267*$BG$2,"-")</f>
        <v>468.99999999999994</v>
      </c>
      <c r="AE267" s="32">
        <f>IFERROR('σ и σw, МПа'!R267*$BG$2,"-")</f>
        <v>459.9</v>
      </c>
      <c r="AF267" s="32">
        <f>IFERROR('σ и σw, МПа'!S267*$BG$2,"-")</f>
        <v>446.59999999999997</v>
      </c>
      <c r="AG267" s="32">
        <f>IFERROR('σ и σw, МПа'!T267*$BG$2,"-")</f>
        <v>432.59999999999997</v>
      </c>
      <c r="AH267" s="32">
        <f>IFERROR('σ и σw, МПа'!U267*$BG$2,"-")</f>
        <v>425.59999999999997</v>
      </c>
      <c r="AI267" s="32">
        <f>IFERROR('σ и σw, МПа'!V267*$BG$2,"-")</f>
        <v>412.29999999999995</v>
      </c>
      <c r="AJ267" s="32">
        <f>IFERROR('σ и σw, МПа'!W267*$BG$2,"-")</f>
        <v>398.29999999999995</v>
      </c>
      <c r="AK267" s="32">
        <f>IFERROR('σ и σw, МПа'!X267*$BG$2,"-")</f>
        <v>364</v>
      </c>
      <c r="AL267" s="32">
        <f>IFERROR('σ и σw, МПа'!Y267*$BG$2,"-")</f>
        <v>357</v>
      </c>
      <c r="AM267" s="32">
        <f>IFERROR('σ и σw, МПа'!Z267*$BG$2,"-")</f>
        <v>336.7</v>
      </c>
      <c r="AN267" s="32">
        <f>IFERROR('σ и σw, МПа'!AA267*$BG$2,"-")</f>
        <v>322.7</v>
      </c>
      <c r="AO267" s="32">
        <f>IFERROR('σ и σw, МПа'!AB267*$BG$2,"-")</f>
        <v>0</v>
      </c>
      <c r="AP267" s="33">
        <f>IFERROR('σ и σw, МПа'!AC267*$BG$2,"-")</f>
        <v>0</v>
      </c>
      <c r="AQ267" s="31">
        <f>IFERROR('σ и σw, МПа'!Q267*$BH$2,"-")</f>
        <v>737.00000000000011</v>
      </c>
      <c r="AR267" s="32">
        <f>IFERROR('σ и σw, МПа'!R267*$BH$2,"-")</f>
        <v>722.7</v>
      </c>
      <c r="AS267" s="32">
        <f>IFERROR('σ и σw, МПа'!S267*$BH$2,"-")</f>
        <v>701.80000000000007</v>
      </c>
      <c r="AT267" s="32">
        <f>IFERROR('σ и σw, МПа'!T267*$BH$2,"-")</f>
        <v>679.80000000000007</v>
      </c>
      <c r="AU267" s="32">
        <f>IFERROR('σ и σw, МПа'!U267*$BH$2,"-")</f>
        <v>668.80000000000007</v>
      </c>
      <c r="AV267" s="32">
        <f>IFERROR('σ и σw, МПа'!V267*$BH$2,"-")</f>
        <v>647.90000000000009</v>
      </c>
      <c r="AW267" s="32">
        <f>IFERROR('σ и σw, МПа'!W267*$BH$2,"-")</f>
        <v>625.90000000000009</v>
      </c>
      <c r="AX267" s="32">
        <f>IFERROR('σ и σw, МПа'!X267*$BH$2,"-")</f>
        <v>572</v>
      </c>
      <c r="AY267" s="32">
        <f>IFERROR('σ и σw, МПа'!Y267*$BH$2,"-")</f>
        <v>561</v>
      </c>
      <c r="AZ267" s="32">
        <f>IFERROR('σ и σw, МПа'!Z267*$BH$2,"-")</f>
        <v>529.1</v>
      </c>
      <c r="BA267" s="32">
        <f>IFERROR('σ и σw, МПа'!AA267*$BH$2,"-")</f>
        <v>507.1</v>
      </c>
      <c r="BB267" s="32">
        <f>IFERROR('σ и σw, МПа'!AB267*$BH$2,"-")</f>
        <v>0</v>
      </c>
      <c r="BC267" s="33">
        <f>IFERROR('σ и σw, МПа'!AC267*$BH$2,"-")</f>
        <v>0</v>
      </c>
    </row>
    <row r="268" spans="1:55" ht="25.5" x14ac:dyDescent="0.25">
      <c r="A268" s="10" t="str">
        <f>INDEX('Обработка исходного'!B:B,ROW($B$3)+4*(ROW($B268)-ROW($B$3)))</f>
        <v>Сталь высокохромистая</v>
      </c>
      <c r="B268" s="47" t="str">
        <f>INDEX('Обработка исходного'!D:D,ROW($B$3)+4*(ROW($B268)-ROW($B$3)))</f>
        <v>09Х17Н</v>
      </c>
      <c r="C268" s="27" t="str">
        <f>'Rp0,2, МПа'!C268</f>
        <v>Поковки диаметром или толщиной под термическую обработку до 200 мм</v>
      </c>
      <c r="D268" s="31">
        <f>IFERROR('σ и σw, МПа'!D268*$BE$2,"-")</f>
        <v>237.46153846153845</v>
      </c>
      <c r="E268" s="32">
        <f>IFERROR('σ и σw, МПа'!E268*$BE$2,"-")</f>
        <v>232.61538461538461</v>
      </c>
      <c r="F268" s="32">
        <f>IFERROR('σ и σw, МПа'!F268*$BE$2,"-")</f>
        <v>227.2307692307692</v>
      </c>
      <c r="G268" s="32">
        <f>IFERROR('σ и σw, МПа'!G268*$BE$2,"-")</f>
        <v>221.84615384615381</v>
      </c>
      <c r="H268" s="32">
        <f>IFERROR('σ и σw, МПа'!H268*$BE$2,"-")</f>
        <v>216.46153846153845</v>
      </c>
      <c r="I268" s="32">
        <f>IFERROR('σ и σw, МПа'!I268*$BE$2,"-")</f>
        <v>211.07692307692307</v>
      </c>
      <c r="J268" s="32">
        <f>IFERROR('σ и σw, МПа'!J268*$BE$2,"-")</f>
        <v>200.84615384615381</v>
      </c>
      <c r="K268" s="32">
        <f>IFERROR('σ и σw, МПа'!K268*$BE$2,"-")</f>
        <v>200.84615384615381</v>
      </c>
      <c r="L268" s="32" t="str">
        <f>IFERROR('σ и σw, МПа'!L268*$BE$2,"-")</f>
        <v>-</v>
      </c>
      <c r="M268" s="32" t="str">
        <f>IFERROR('σ и σw, МПа'!M268*$BE$2,"-")</f>
        <v>-</v>
      </c>
      <c r="N268" s="32" t="str">
        <f>IFERROR('σ и σw, МПа'!N268*$BE$2,"-")</f>
        <v>-</v>
      </c>
      <c r="O268" s="32" t="str">
        <f>IFERROR('σ и σw, МПа'!O268*$BE$2,"-")</f>
        <v>-</v>
      </c>
      <c r="P268" s="33" t="str">
        <f>IFERROR('σ и σw, МПа'!P268*$BE$2,"-")</f>
        <v>-</v>
      </c>
      <c r="Q268" s="31">
        <f>IFERROR('σ и σw, МПа'!D268*$BF$2,"-")</f>
        <v>305.30769230769232</v>
      </c>
      <c r="R268" s="32">
        <f>IFERROR('σ и σw, МПа'!E268*$BF$2,"-")</f>
        <v>299.07692307692309</v>
      </c>
      <c r="S268" s="32">
        <f>IFERROR('σ и σw, МПа'!F268*$BF$2,"-")</f>
        <v>292.15384615384613</v>
      </c>
      <c r="T268" s="32">
        <f>IFERROR('σ и σw, МПа'!G268*$BF$2,"-")</f>
        <v>285.23076923076923</v>
      </c>
      <c r="U268" s="32">
        <f>IFERROR('σ и σw, МПа'!H268*$BF$2,"-")</f>
        <v>278.30769230769232</v>
      </c>
      <c r="V268" s="32">
        <f>IFERROR('σ и σw, МПа'!I268*$BF$2,"-")</f>
        <v>271.38461538461542</v>
      </c>
      <c r="W268" s="32">
        <f>IFERROR('σ и σw, МПа'!J268*$BF$2,"-")</f>
        <v>258.23076923076923</v>
      </c>
      <c r="X268" s="32">
        <f>IFERROR('σ и σw, МПа'!K268*$BF$2,"-")</f>
        <v>258.23076923076923</v>
      </c>
      <c r="Y268" s="32" t="str">
        <f>IFERROR('σ и σw, МПа'!L268*$BF$2,"-")</f>
        <v>-</v>
      </c>
      <c r="Z268" s="32" t="str">
        <f>IFERROR('σ и σw, МПа'!M268*$BF$2,"-")</f>
        <v>-</v>
      </c>
      <c r="AA268" s="32" t="str">
        <f>IFERROR('σ и σw, МПа'!N268*$BF$2,"-")</f>
        <v>-</v>
      </c>
      <c r="AB268" s="32" t="str">
        <f>IFERROR('σ и σw, МПа'!O268*$BF$2,"-")</f>
        <v>-</v>
      </c>
      <c r="AC268" s="33" t="str">
        <f>IFERROR('σ и σw, МПа'!P268*$BF$2,"-")</f>
        <v>-</v>
      </c>
      <c r="AD268" s="31">
        <f>IFERROR('σ и σw, МПа'!Q268*$BG$2,"-")</f>
        <v>240.1</v>
      </c>
      <c r="AE268" s="32">
        <f>IFERROR('σ и σw, МПа'!R268*$BG$2,"-")</f>
        <v>240.1</v>
      </c>
      <c r="AF268" s="32">
        <f>IFERROR('σ и σw, МПа'!S268*$BG$2,"-")</f>
        <v>233.1</v>
      </c>
      <c r="AG268" s="32">
        <f>IFERROR('σ и σw, МПа'!T268*$BG$2,"-")</f>
        <v>226.1</v>
      </c>
      <c r="AH268" s="32">
        <f>IFERROR('σ и σw, МПа'!U268*$BG$2,"-")</f>
        <v>219.79999999999998</v>
      </c>
      <c r="AI268" s="32">
        <f>IFERROR('σ и σw, МПа'!V268*$BG$2,"-")</f>
        <v>212.79999999999998</v>
      </c>
      <c r="AJ268" s="32">
        <f>IFERROR('σ и σw, МПа'!W268*$BG$2,"-")</f>
        <v>212.79999999999998</v>
      </c>
      <c r="AK268" s="32">
        <f>IFERROR('σ и σw, МПа'!X268*$BG$2,"-")</f>
        <v>205.79999999999998</v>
      </c>
      <c r="AL268" s="32" t="str">
        <f>IFERROR('σ и σw, МПа'!Y268*$BG$2,"-")</f>
        <v>-</v>
      </c>
      <c r="AM268" s="32" t="str">
        <f>IFERROR('σ и σw, МПа'!Z268*$BG$2,"-")</f>
        <v>-</v>
      </c>
      <c r="AN268" s="32" t="str">
        <f>IFERROR('σ и σw, МПа'!AA268*$BG$2,"-")</f>
        <v>-</v>
      </c>
      <c r="AO268" s="32" t="str">
        <f>IFERROR('σ и σw, МПа'!AB268*$BG$2,"-")</f>
        <v>-</v>
      </c>
      <c r="AP268" s="33" t="str">
        <f>IFERROR('σ и σw, МПа'!AC268*$BG$2,"-")</f>
        <v>-</v>
      </c>
      <c r="AQ268" s="31">
        <f>IFERROR('σ и σw, МПа'!Q268*$BH$2,"-")</f>
        <v>377.3</v>
      </c>
      <c r="AR268" s="32">
        <f>IFERROR('σ и σw, МПа'!R268*$BH$2,"-")</f>
        <v>377.3</v>
      </c>
      <c r="AS268" s="32">
        <f>IFERROR('σ и σw, МПа'!S268*$BH$2,"-")</f>
        <v>366.3</v>
      </c>
      <c r="AT268" s="32">
        <f>IFERROR('σ и σw, МПа'!T268*$BH$2,"-")</f>
        <v>355.3</v>
      </c>
      <c r="AU268" s="32">
        <f>IFERROR('σ и σw, МПа'!U268*$BH$2,"-")</f>
        <v>345.40000000000003</v>
      </c>
      <c r="AV268" s="32">
        <f>IFERROR('σ и σw, МПа'!V268*$BH$2,"-")</f>
        <v>334.40000000000003</v>
      </c>
      <c r="AW268" s="32">
        <f>IFERROR('σ и σw, МПа'!W268*$BH$2,"-")</f>
        <v>334.40000000000003</v>
      </c>
      <c r="AX268" s="32">
        <f>IFERROR('σ и σw, МПа'!X268*$BH$2,"-")</f>
        <v>323.40000000000003</v>
      </c>
      <c r="AY268" s="32" t="str">
        <f>IFERROR('σ и σw, МПа'!Y268*$BH$2,"-")</f>
        <v>-</v>
      </c>
      <c r="AZ268" s="32" t="str">
        <f>IFERROR('σ и σw, МПа'!Z268*$BH$2,"-")</f>
        <v>-</v>
      </c>
      <c r="BA268" s="32" t="str">
        <f>IFERROR('σ и σw, МПа'!AA268*$BH$2,"-")</f>
        <v>-</v>
      </c>
      <c r="BB268" s="32" t="str">
        <f>IFERROR('σ и σw, МПа'!AB268*$BH$2,"-")</f>
        <v>-</v>
      </c>
      <c r="BC268" s="33" t="str">
        <f>IFERROR('σ и σw, МПа'!AC268*$BH$2,"-")</f>
        <v>-</v>
      </c>
    </row>
    <row r="269" spans="1:55" ht="38.25" x14ac:dyDescent="0.25">
      <c r="A269" s="10" t="str">
        <f>INDEX('Обработка исходного'!B:B,ROW($B$3)+4*(ROW($B269)-ROW($B$3)))</f>
        <v>Сталь высокохромистая</v>
      </c>
      <c r="B269" s="47" t="str">
        <f>INDEX('Обработка исходного'!D:D,ROW($B$3)+4*(ROW($B269)-ROW($B$3)))</f>
        <v>09Х17Н</v>
      </c>
      <c r="C269" s="27" t="str">
        <f>'Rp0,2, МПа'!C269</f>
        <v>Заготовки в виде поковок, штамповок и прутков круглого сечения от 5 до 250 мм, квадратного от 40 до 200 мм</v>
      </c>
      <c r="D269" s="31">
        <f>IFERROR('σ и σw, МПа'!D269*$BE$2,"-")</f>
        <v>290.76923076923072</v>
      </c>
      <c r="E269" s="32">
        <f>IFERROR('σ и σw, МПа'!E269*$BE$2,"-")</f>
        <v>285.38461538461536</v>
      </c>
      <c r="F269" s="32">
        <f>IFERROR('σ и σw, МПа'!F269*$BE$2,"-")</f>
        <v>269.23076923076917</v>
      </c>
      <c r="G269" s="32">
        <f>IFERROR('σ и σw, МПа'!G269*$BE$2,"-")</f>
        <v>264.38461538461536</v>
      </c>
      <c r="H269" s="32">
        <f>IFERROR('σ и σw, МПа'!H269*$BE$2,"-")</f>
        <v>253.61538461538461</v>
      </c>
      <c r="I269" s="32">
        <f>IFERROR('σ и σw, МПа'!I269*$BE$2,"-")</f>
        <v>242.84615384615381</v>
      </c>
      <c r="J269" s="32">
        <f>IFERROR('σ и σw, МПа'!J269*$BE$2,"-")</f>
        <v>232.61538461538461</v>
      </c>
      <c r="K269" s="32">
        <f>IFERROR('σ и σw, МПа'!K269*$BE$2,"-")</f>
        <v>227.2307692307692</v>
      </c>
      <c r="L269" s="32" t="str">
        <f>IFERROR('σ и σw, МПа'!L269*$BE$2,"-")</f>
        <v>-</v>
      </c>
      <c r="M269" s="32" t="str">
        <f>IFERROR('σ и σw, МПа'!M269*$BE$2,"-")</f>
        <v>-</v>
      </c>
      <c r="N269" s="32" t="str">
        <f>IFERROR('σ и σw, МПа'!N269*$BE$2,"-")</f>
        <v>-</v>
      </c>
      <c r="O269" s="32" t="str">
        <f>IFERROR('σ и σw, МПа'!O269*$BE$2,"-")</f>
        <v>-</v>
      </c>
      <c r="P269" s="33" t="str">
        <f>IFERROR('σ и σw, МПа'!P269*$BE$2,"-")</f>
        <v>-</v>
      </c>
      <c r="Q269" s="31">
        <f>IFERROR('σ и σw, МПа'!D269*$BF$2,"-")</f>
        <v>373.84615384615381</v>
      </c>
      <c r="R269" s="32">
        <f>IFERROR('σ и σw, МПа'!E269*$BF$2,"-")</f>
        <v>366.92307692307691</v>
      </c>
      <c r="S269" s="32">
        <f>IFERROR('σ и σw, МПа'!F269*$BF$2,"-")</f>
        <v>346.15384615384613</v>
      </c>
      <c r="T269" s="32">
        <f>IFERROR('σ и σw, МПа'!G269*$BF$2,"-")</f>
        <v>339.92307692307691</v>
      </c>
      <c r="U269" s="32">
        <f>IFERROR('σ и σw, МПа'!H269*$BF$2,"-")</f>
        <v>326.07692307692309</v>
      </c>
      <c r="V269" s="32">
        <f>IFERROR('σ и σw, МПа'!I269*$BF$2,"-")</f>
        <v>312.23076923076923</v>
      </c>
      <c r="W269" s="32">
        <f>IFERROR('σ и σw, МПа'!J269*$BF$2,"-")</f>
        <v>299.07692307692309</v>
      </c>
      <c r="X269" s="32">
        <f>IFERROR('σ и σw, МПа'!K269*$BF$2,"-")</f>
        <v>292.15384615384613</v>
      </c>
      <c r="Y269" s="32" t="str">
        <f>IFERROR('σ и σw, МПа'!L269*$BF$2,"-")</f>
        <v>-</v>
      </c>
      <c r="Z269" s="32" t="str">
        <f>IFERROR('σ и σw, МПа'!M269*$BF$2,"-")</f>
        <v>-</v>
      </c>
      <c r="AA269" s="32" t="str">
        <f>IFERROR('σ и σw, МПа'!N269*$BF$2,"-")</f>
        <v>-</v>
      </c>
      <c r="AB269" s="32" t="str">
        <f>IFERROR('σ и σw, МПа'!O269*$BF$2,"-")</f>
        <v>-</v>
      </c>
      <c r="AC269" s="33" t="str">
        <f>IFERROR('σ и σw, МПа'!P269*$BF$2,"-")</f>
        <v>-</v>
      </c>
      <c r="AD269" s="31">
        <f>IFERROR('σ и σw, МПа'!Q269*$BG$2,"-")</f>
        <v>274.39999999999998</v>
      </c>
      <c r="AE269" s="32">
        <f>IFERROR('σ и σw, МПа'!R269*$BG$2,"-")</f>
        <v>247.1</v>
      </c>
      <c r="AF269" s="32">
        <f>IFERROR('σ и σw, МПа'!S269*$BG$2,"-")</f>
        <v>254.1</v>
      </c>
      <c r="AG269" s="32">
        <f>IFERROR('σ и σw, МПа'!T269*$BG$2,"-")</f>
        <v>247.1</v>
      </c>
      <c r="AH269" s="32">
        <f>IFERROR('σ и σw, МПа'!U269*$BG$2,"-")</f>
        <v>233.1</v>
      </c>
      <c r="AI269" s="32">
        <f>IFERROR('σ и σw, МПа'!V269*$BG$2,"-")</f>
        <v>226.1</v>
      </c>
      <c r="AJ269" s="32">
        <f>IFERROR('σ и σw, МПа'!W269*$BG$2,"-")</f>
        <v>219.79999999999998</v>
      </c>
      <c r="AK269" s="32">
        <f>IFERROR('σ и σw, МПа'!X269*$BG$2,"-")</f>
        <v>205.79999999999998</v>
      </c>
      <c r="AL269" s="32" t="str">
        <f>IFERROR('σ и σw, МПа'!Y269*$BG$2,"-")</f>
        <v>-</v>
      </c>
      <c r="AM269" s="32" t="str">
        <f>IFERROR('σ и σw, МПа'!Z269*$BG$2,"-")</f>
        <v>-</v>
      </c>
      <c r="AN269" s="32" t="str">
        <f>IFERROR('σ и σw, МПа'!AA269*$BG$2,"-")</f>
        <v>-</v>
      </c>
      <c r="AO269" s="32" t="str">
        <f>IFERROR('σ и σw, МПа'!AB269*$BG$2,"-")</f>
        <v>-</v>
      </c>
      <c r="AP269" s="33" t="str">
        <f>IFERROR('σ и σw, МПа'!AC269*$BG$2,"-")</f>
        <v>-</v>
      </c>
      <c r="AQ269" s="31">
        <f>IFERROR('σ и σw, МПа'!Q269*$BH$2,"-")</f>
        <v>431.20000000000005</v>
      </c>
      <c r="AR269" s="32">
        <f>IFERROR('σ и σw, МПа'!R269*$BH$2,"-")</f>
        <v>388.3</v>
      </c>
      <c r="AS269" s="32">
        <f>IFERROR('σ и σw, МПа'!S269*$BH$2,"-")</f>
        <v>399.3</v>
      </c>
      <c r="AT269" s="32">
        <f>IFERROR('σ и σw, МПа'!T269*$BH$2,"-")</f>
        <v>388.3</v>
      </c>
      <c r="AU269" s="32">
        <f>IFERROR('σ и σw, МПа'!U269*$BH$2,"-")</f>
        <v>366.3</v>
      </c>
      <c r="AV269" s="32">
        <f>IFERROR('σ и σw, МПа'!V269*$BH$2,"-")</f>
        <v>355.3</v>
      </c>
      <c r="AW269" s="32">
        <f>IFERROR('σ и σw, МПа'!W269*$BH$2,"-")</f>
        <v>345.40000000000003</v>
      </c>
      <c r="AX269" s="32">
        <f>IFERROR('σ и σw, МПа'!X269*$BH$2,"-")</f>
        <v>323.40000000000003</v>
      </c>
      <c r="AY269" s="32" t="str">
        <f>IFERROR('σ и σw, МПа'!Y269*$BH$2,"-")</f>
        <v>-</v>
      </c>
      <c r="AZ269" s="32" t="str">
        <f>IFERROR('σ и σw, МПа'!Z269*$BH$2,"-")</f>
        <v>-</v>
      </c>
      <c r="BA269" s="32" t="str">
        <f>IFERROR('σ и σw, МПа'!AA269*$BH$2,"-")</f>
        <v>-</v>
      </c>
      <c r="BB269" s="32" t="str">
        <f>IFERROR('σ и σw, МПа'!AB269*$BH$2,"-")</f>
        <v>-</v>
      </c>
      <c r="BC269" s="33" t="str">
        <f>IFERROR('σ и σw, МПа'!AC269*$BH$2,"-")</f>
        <v>-</v>
      </c>
    </row>
    <row r="270" spans="1:55" ht="25.5" x14ac:dyDescent="0.25">
      <c r="A270" s="10" t="str">
        <f>INDEX('Обработка исходного'!B:B,ROW($B$3)+4*(ROW($B270)-ROW($B$3)))</f>
        <v>Сталь высокохромистая</v>
      </c>
      <c r="B270" s="47" t="str">
        <f>INDEX('Обработка исходного'!D:D,ROW($B$3)+4*(ROW($B270)-ROW($B$3)))</f>
        <v>30Х13</v>
      </c>
      <c r="C270" s="27" t="str">
        <f>'Rp0,2, МПа'!C270</f>
        <v>Заготовки крепежных деталей толщиной или диаметром до 200 мм, КП590*</v>
      </c>
      <c r="D270" s="31">
        <f>IFERROR('σ и σw, МПа'!D270*$BE$2,"-")</f>
        <v>422.69230769230762</v>
      </c>
      <c r="E270" s="32">
        <f>IFERROR('σ и σw, МПа'!E270*$BE$2,"-")</f>
        <v>406.53846153846149</v>
      </c>
      <c r="F270" s="32">
        <f>IFERROR('σ и σw, МПа'!F270*$BE$2,"-")</f>
        <v>396.30769230769232</v>
      </c>
      <c r="G270" s="32">
        <f>IFERROR('σ и σw, МПа'!G270*$BE$2,"-")</f>
        <v>385.53846153846149</v>
      </c>
      <c r="H270" s="32">
        <f>IFERROR('σ и σw, МПа'!H270*$BE$2,"-")</f>
        <v>369.92307692307691</v>
      </c>
      <c r="I270" s="32">
        <f>IFERROR('σ и σw, МПа'!I270*$BE$2,"-")</f>
        <v>359.15384615384613</v>
      </c>
      <c r="J270" s="32">
        <f>IFERROR('σ и σw, МПа'!J270*$BE$2,"-")</f>
        <v>348.38461538461536</v>
      </c>
      <c r="K270" s="32" t="str">
        <f>IFERROR('σ и σw, МПа'!K270*$BE$2,"-")</f>
        <v>-</v>
      </c>
      <c r="L270" s="32" t="str">
        <f>IFERROR('σ и σw, МПа'!L270*$BE$2,"-")</f>
        <v>-</v>
      </c>
      <c r="M270" s="32" t="str">
        <f>IFERROR('σ и σw, МПа'!M270*$BE$2,"-")</f>
        <v>-</v>
      </c>
      <c r="N270" s="32" t="str">
        <f>IFERROR('σ и σw, МПа'!N270*$BE$2,"-")</f>
        <v>-</v>
      </c>
      <c r="O270" s="32" t="str">
        <f>IFERROR('σ и σw, МПа'!O270*$BE$2,"-")</f>
        <v>-</v>
      </c>
      <c r="P270" s="33" t="str">
        <f>IFERROR('σ и σw, МПа'!P270*$BE$2,"-")</f>
        <v>-</v>
      </c>
      <c r="Q270" s="31">
        <f>IFERROR('σ и σw, МПа'!D270*$BF$2,"-")</f>
        <v>543.46153846153845</v>
      </c>
      <c r="R270" s="32">
        <f>IFERROR('σ и σw, МПа'!E270*$BF$2,"-")</f>
        <v>522.69230769230762</v>
      </c>
      <c r="S270" s="32">
        <f>IFERROR('σ и σw, МПа'!F270*$BF$2,"-")</f>
        <v>509.5384615384616</v>
      </c>
      <c r="T270" s="32">
        <f>IFERROR('σ и σw, МПа'!G270*$BF$2,"-")</f>
        <v>495.69230769230768</v>
      </c>
      <c r="U270" s="32">
        <f>IFERROR('σ и σw, МПа'!H270*$BF$2,"-")</f>
        <v>475.61538461538464</v>
      </c>
      <c r="V270" s="32">
        <f>IFERROR('σ и σw, МПа'!I270*$BF$2,"-")</f>
        <v>461.76923076923077</v>
      </c>
      <c r="W270" s="32">
        <f>IFERROR('σ и σw, МПа'!J270*$BF$2,"-")</f>
        <v>447.92307692307691</v>
      </c>
      <c r="X270" s="32" t="str">
        <f>IFERROR('σ и σw, МПа'!K270*$BF$2,"-")</f>
        <v>-</v>
      </c>
      <c r="Y270" s="32" t="str">
        <f>IFERROR('σ и σw, МПа'!L270*$BF$2,"-")</f>
        <v>-</v>
      </c>
      <c r="Z270" s="32" t="str">
        <f>IFERROR('σ и σw, МПа'!M270*$BF$2,"-")</f>
        <v>-</v>
      </c>
      <c r="AA270" s="32" t="str">
        <f>IFERROR('σ и σw, МПа'!N270*$BF$2,"-")</f>
        <v>-</v>
      </c>
      <c r="AB270" s="32" t="str">
        <f>IFERROR('σ и σw, МПа'!O270*$BF$2,"-")</f>
        <v>-</v>
      </c>
      <c r="AC270" s="33" t="str">
        <f>IFERROR('σ и σw, МПа'!P270*$BF$2,"-")</f>
        <v>-</v>
      </c>
      <c r="AD270" s="31">
        <f>IFERROR('σ и σw, МПа'!Q270*$BG$2,"-")</f>
        <v>413</v>
      </c>
      <c r="AE270" s="32">
        <f>IFERROR('σ и σw, МПа'!R270*$BG$2,"-")</f>
        <v>405.29999999999995</v>
      </c>
      <c r="AF270" s="32">
        <f>IFERROR('σ и σw, МПа'!S270*$BG$2,"-")</f>
        <v>398.29999999999995</v>
      </c>
      <c r="AG270" s="32">
        <f>IFERROR('σ и σw, МПа'!T270*$BG$2,"-")</f>
        <v>391.29999999999995</v>
      </c>
      <c r="AH270" s="32">
        <f>IFERROR('σ и σw, МПа'!U270*$BG$2,"-")</f>
        <v>384.29999999999995</v>
      </c>
      <c r="AI270" s="32">
        <f>IFERROR('σ и σw, МПа'!V270*$BG$2,"-")</f>
        <v>378</v>
      </c>
      <c r="AJ270" s="32">
        <f>IFERROR('σ и σw, МПа'!W270*$BG$2,"-")</f>
        <v>371</v>
      </c>
      <c r="AK270" s="32" t="str">
        <f>IFERROR('σ и σw, МПа'!X270*$BG$2,"-")</f>
        <v>-</v>
      </c>
      <c r="AL270" s="32" t="str">
        <f>IFERROR('σ и σw, МПа'!Y270*$BG$2,"-")</f>
        <v>-</v>
      </c>
      <c r="AM270" s="32" t="str">
        <f>IFERROR('σ и σw, МПа'!Z270*$BG$2,"-")</f>
        <v>-</v>
      </c>
      <c r="AN270" s="32" t="str">
        <f>IFERROR('σ и σw, МПа'!AA270*$BG$2,"-")</f>
        <v>-</v>
      </c>
      <c r="AO270" s="32" t="str">
        <f>IFERROR('σ и σw, МПа'!AB270*$BG$2,"-")</f>
        <v>-</v>
      </c>
      <c r="AP270" s="33" t="str">
        <f>IFERROR('σ и σw, МПа'!AC270*$BG$2,"-")</f>
        <v>-</v>
      </c>
      <c r="AQ270" s="31">
        <f>IFERROR('σ и σw, МПа'!Q270*$BH$2,"-")</f>
        <v>649</v>
      </c>
      <c r="AR270" s="32">
        <f>IFERROR('σ и σw, МПа'!R270*$BH$2,"-")</f>
        <v>636.90000000000009</v>
      </c>
      <c r="AS270" s="32">
        <f>IFERROR('σ и σw, МПа'!S270*$BH$2,"-")</f>
        <v>625.90000000000009</v>
      </c>
      <c r="AT270" s="32">
        <f>IFERROR('σ и σw, МПа'!T270*$BH$2,"-")</f>
        <v>614.90000000000009</v>
      </c>
      <c r="AU270" s="32">
        <f>IFERROR('σ и σw, МПа'!U270*$BH$2,"-")</f>
        <v>603.90000000000009</v>
      </c>
      <c r="AV270" s="32">
        <f>IFERROR('σ и σw, МПа'!V270*$BH$2,"-")</f>
        <v>594</v>
      </c>
      <c r="AW270" s="32">
        <f>IFERROR('σ и σw, МПа'!W270*$BH$2,"-")</f>
        <v>583</v>
      </c>
      <c r="AX270" s="32" t="str">
        <f>IFERROR('σ и σw, МПа'!X270*$BH$2,"-")</f>
        <v>-</v>
      </c>
      <c r="AY270" s="32" t="str">
        <f>IFERROR('σ и σw, МПа'!Y270*$BH$2,"-")</f>
        <v>-</v>
      </c>
      <c r="AZ270" s="32" t="str">
        <f>IFERROR('σ и σw, МПа'!Z270*$BH$2,"-")</f>
        <v>-</v>
      </c>
      <c r="BA270" s="32" t="str">
        <f>IFERROR('σ и σw, МПа'!AA270*$BH$2,"-")</f>
        <v>-</v>
      </c>
      <c r="BB270" s="32" t="str">
        <f>IFERROR('σ и σw, МПа'!AB270*$BH$2,"-")</f>
        <v>-</v>
      </c>
      <c r="BC270" s="33" t="str">
        <f>IFERROR('σ и σw, МПа'!AC270*$BH$2,"-")</f>
        <v>-</v>
      </c>
    </row>
    <row r="271" spans="1:55" ht="25.5" x14ac:dyDescent="0.25">
      <c r="A271" s="10" t="str">
        <f>INDEX('Обработка исходного'!B:B,ROW($B$3)+4*(ROW($B271)-ROW($B$3)))</f>
        <v>Сталь высокохромистая</v>
      </c>
      <c r="B271" s="47" t="str">
        <f>INDEX('Обработка исходного'!D:D,ROW($B$3)+4*(ROW($B271)-ROW($B$3)))</f>
        <v>30Х13</v>
      </c>
      <c r="C271" s="27" t="str">
        <f>'Rp0,2, МПа'!C271</f>
        <v>Заготовки крепежных деталей толщиной или диаметром до 200 мм, КП685*</v>
      </c>
      <c r="D271" s="31">
        <f>IFERROR('σ и σw, МПа'!D271*$BE$2,"-")</f>
        <v>475.4615384615384</v>
      </c>
      <c r="E271" s="32">
        <f>IFERROR('σ и σw, МПа'!E271*$BE$2,"-")</f>
        <v>459.30769230769221</v>
      </c>
      <c r="F271" s="32">
        <f>IFERROR('σ и σw, МПа'!F271*$BE$2,"-")</f>
        <v>443.69230769230762</v>
      </c>
      <c r="G271" s="32">
        <f>IFERROR('σ и σw, МПа'!G271*$BE$2,"-")</f>
        <v>428.07692307692304</v>
      </c>
      <c r="H271" s="32">
        <f>IFERROR('σ и σw, МПа'!H271*$BE$2,"-")</f>
        <v>411.92307692307691</v>
      </c>
      <c r="I271" s="32">
        <f>IFERROR('σ и σw, МПа'!I271*$BE$2,"-")</f>
        <v>401.69230769230762</v>
      </c>
      <c r="J271" s="32">
        <f>IFERROR('σ и σw, МПа'!J271*$BE$2,"-")</f>
        <v>390.92307692307691</v>
      </c>
      <c r="K271" s="32" t="str">
        <f>IFERROR('σ и σw, МПа'!K271*$BE$2,"-")</f>
        <v>-</v>
      </c>
      <c r="L271" s="32" t="str">
        <f>IFERROR('σ и σw, МПа'!L271*$BE$2,"-")</f>
        <v>-</v>
      </c>
      <c r="M271" s="32" t="str">
        <f>IFERROR('σ и σw, МПа'!M271*$BE$2,"-")</f>
        <v>-</v>
      </c>
      <c r="N271" s="32" t="str">
        <f>IFERROR('σ и σw, МПа'!N271*$BE$2,"-")</f>
        <v>-</v>
      </c>
      <c r="O271" s="32" t="str">
        <f>IFERROR('σ и σw, МПа'!O271*$BE$2,"-")</f>
        <v>-</v>
      </c>
      <c r="P271" s="33" t="str">
        <f>IFERROR('σ и σw, МПа'!P271*$BE$2,"-")</f>
        <v>-</v>
      </c>
      <c r="Q271" s="31">
        <f>IFERROR('σ и σw, МПа'!D271*$BF$2,"-")</f>
        <v>611.30769230769226</v>
      </c>
      <c r="R271" s="32">
        <f>IFERROR('σ и σw, МПа'!E271*$BF$2,"-")</f>
        <v>590.53846153846143</v>
      </c>
      <c r="S271" s="32">
        <f>IFERROR('σ и σw, МПа'!F271*$BF$2,"-")</f>
        <v>570.46153846153845</v>
      </c>
      <c r="T271" s="32">
        <f>IFERROR('σ и σw, МПа'!G271*$BF$2,"-")</f>
        <v>550.38461538461536</v>
      </c>
      <c r="U271" s="32">
        <f>IFERROR('σ и σw, МПа'!H271*$BF$2,"-")</f>
        <v>529.61538461538464</v>
      </c>
      <c r="V271" s="32">
        <f>IFERROR('σ и σw, МПа'!I271*$BF$2,"-")</f>
        <v>516.46153846153845</v>
      </c>
      <c r="W271" s="32">
        <f>IFERROR('σ и σw, МПа'!J271*$BF$2,"-")</f>
        <v>502.61538461538464</v>
      </c>
      <c r="X271" s="32" t="str">
        <f>IFERROR('σ и σw, МПа'!K271*$BF$2,"-")</f>
        <v>-</v>
      </c>
      <c r="Y271" s="32" t="str">
        <f>IFERROR('σ и σw, МПа'!L271*$BF$2,"-")</f>
        <v>-</v>
      </c>
      <c r="Z271" s="32" t="str">
        <f>IFERROR('σ и σw, МПа'!M271*$BF$2,"-")</f>
        <v>-</v>
      </c>
      <c r="AA271" s="32" t="str">
        <f>IFERROR('σ и σw, МПа'!N271*$BF$2,"-")</f>
        <v>-</v>
      </c>
      <c r="AB271" s="32" t="str">
        <f>IFERROR('σ и σw, МПа'!O271*$BF$2,"-")</f>
        <v>-</v>
      </c>
      <c r="AC271" s="33" t="str">
        <f>IFERROR('σ и σw, МПа'!P271*$BF$2,"-")</f>
        <v>-</v>
      </c>
      <c r="AD271" s="31">
        <f>IFERROR('σ и σw, МПа'!Q271*$BG$2,"-")</f>
        <v>479.49999999999994</v>
      </c>
      <c r="AE271" s="32">
        <f>IFERROR('σ и σw, МПа'!R271*$BG$2,"-")</f>
        <v>479.49999999999994</v>
      </c>
      <c r="AF271" s="32">
        <f>IFERROR('σ и σw, МПа'!S271*$BG$2,"-")</f>
        <v>473.9</v>
      </c>
      <c r="AG271" s="32">
        <f>IFERROR('σ и σw, МПа'!T271*$BG$2,"-")</f>
        <v>466.9</v>
      </c>
      <c r="AH271" s="32">
        <f>IFERROR('σ и σw, МПа'!U271*$BG$2,"-")</f>
        <v>459.9</v>
      </c>
      <c r="AI271" s="32">
        <f>IFERROR('σ и σw, МПа'!V271*$BG$2,"-")</f>
        <v>446.59999999999997</v>
      </c>
      <c r="AJ271" s="32">
        <f>IFERROR('σ и σw, МПа'!W271*$BG$2,"-")</f>
        <v>439.59999999999997</v>
      </c>
      <c r="AK271" s="32" t="str">
        <f>IFERROR('σ и σw, МПа'!X271*$BG$2,"-")</f>
        <v>-</v>
      </c>
      <c r="AL271" s="32" t="str">
        <f>IFERROR('σ и σw, МПа'!Y271*$BG$2,"-")</f>
        <v>-</v>
      </c>
      <c r="AM271" s="32" t="str">
        <f>IFERROR('σ и σw, МПа'!Z271*$BG$2,"-")</f>
        <v>-</v>
      </c>
      <c r="AN271" s="32" t="str">
        <f>IFERROR('σ и σw, МПа'!AA271*$BG$2,"-")</f>
        <v>-</v>
      </c>
      <c r="AO271" s="32" t="str">
        <f>IFERROR('σ и σw, МПа'!AB271*$BG$2,"-")</f>
        <v>-</v>
      </c>
      <c r="AP271" s="33" t="str">
        <f>IFERROR('σ и σw, МПа'!AC271*$BG$2,"-")</f>
        <v>-</v>
      </c>
      <c r="AQ271" s="31">
        <f>IFERROR('σ и σw, МПа'!Q271*$BH$2,"-")</f>
        <v>753.50000000000011</v>
      </c>
      <c r="AR271" s="32">
        <f>IFERROR('σ и σw, МПа'!R271*$BH$2,"-")</f>
        <v>753.50000000000011</v>
      </c>
      <c r="AS271" s="32">
        <f>IFERROR('σ и σw, МПа'!S271*$BH$2,"-")</f>
        <v>744.7</v>
      </c>
      <c r="AT271" s="32">
        <f>IFERROR('σ и σw, МПа'!T271*$BH$2,"-")</f>
        <v>733.7</v>
      </c>
      <c r="AU271" s="32">
        <f>IFERROR('σ и σw, МПа'!U271*$BH$2,"-")</f>
        <v>722.7</v>
      </c>
      <c r="AV271" s="32">
        <f>IFERROR('σ и σw, МПа'!V271*$BH$2,"-")</f>
        <v>701.80000000000007</v>
      </c>
      <c r="AW271" s="32">
        <f>IFERROR('σ и σw, МПа'!W271*$BH$2,"-")</f>
        <v>690.80000000000007</v>
      </c>
      <c r="AX271" s="32" t="str">
        <f>IFERROR('σ и σw, МПа'!X271*$BH$2,"-")</f>
        <v>-</v>
      </c>
      <c r="AY271" s="32" t="str">
        <f>IFERROR('σ и σw, МПа'!Y271*$BH$2,"-")</f>
        <v>-</v>
      </c>
      <c r="AZ271" s="32" t="str">
        <f>IFERROR('σ и σw, МПа'!Z271*$BH$2,"-")</f>
        <v>-</v>
      </c>
      <c r="BA271" s="32" t="str">
        <f>IFERROR('σ и σw, МПа'!AA271*$BH$2,"-")</f>
        <v>-</v>
      </c>
      <c r="BB271" s="32" t="str">
        <f>IFERROR('σ и σw, МПа'!AB271*$BH$2,"-")</f>
        <v>-</v>
      </c>
      <c r="BC271" s="33" t="str">
        <f>IFERROR('σ и σw, МПа'!AC271*$BH$2,"-")</f>
        <v>-</v>
      </c>
    </row>
    <row r="272" spans="1:55" ht="25.5" x14ac:dyDescent="0.25">
      <c r="A272" s="10" t="str">
        <f>INDEX('Обработка исходного'!B:B,ROW($B$3)+4*(ROW($B272)-ROW($B$3)))</f>
        <v>Сталь высокохромистая</v>
      </c>
      <c r="B272" s="47" t="str">
        <f>INDEX('Обработка исходного'!D:D,ROW($B$3)+4*(ROW($B272)-ROW($B$3)))</f>
        <v>30Х13</v>
      </c>
      <c r="C272" s="27" t="str">
        <f>'Rp0,2, МПа'!C272</f>
        <v>Заготовки крепежных деталей толщиной или диаметром до 200 мм, КП785*</v>
      </c>
      <c r="D272" s="31">
        <f>IFERROR('σ и σw, МПа'!D272*$BE$2,"-")</f>
        <v>528.23076923076917</v>
      </c>
      <c r="E272" s="32">
        <f>IFERROR('σ и σw, МПа'!E272*$BE$2,"-")</f>
        <v>507.23076923076923</v>
      </c>
      <c r="F272" s="32">
        <f>IFERROR('σ и σw, МПа'!F272*$BE$2,"-")</f>
        <v>496.4615384615384</v>
      </c>
      <c r="G272" s="32">
        <f>IFERROR('σ и σw, МПа'!G272*$BE$2,"-")</f>
        <v>475.4615384615384</v>
      </c>
      <c r="H272" s="32">
        <f>IFERROR('σ и σw, МПа'!H272*$BE$2,"-")</f>
        <v>459.30769230769221</v>
      </c>
      <c r="I272" s="32">
        <f>IFERROR('σ и σw, МПа'!I272*$BE$2,"-")</f>
        <v>443.69230769230762</v>
      </c>
      <c r="J272" s="32">
        <f>IFERROR('σ и σw, МПа'!J272*$BE$2,"-")</f>
        <v>432.92307692307691</v>
      </c>
      <c r="K272" s="32" t="str">
        <f>IFERROR('σ и σw, МПа'!K272*$BE$2,"-")</f>
        <v>-</v>
      </c>
      <c r="L272" s="32" t="str">
        <f>IFERROR('σ и σw, МПа'!L272*$BE$2,"-")</f>
        <v>-</v>
      </c>
      <c r="M272" s="32" t="str">
        <f>IFERROR('σ и σw, МПа'!M272*$BE$2,"-")</f>
        <v>-</v>
      </c>
      <c r="N272" s="32" t="str">
        <f>IFERROR('σ и σw, МПа'!N272*$BE$2,"-")</f>
        <v>-</v>
      </c>
      <c r="O272" s="32" t="str">
        <f>IFERROR('σ и σw, МПа'!O272*$BE$2,"-")</f>
        <v>-</v>
      </c>
      <c r="P272" s="33" t="str">
        <f>IFERROR('σ и σw, МПа'!P272*$BE$2,"-")</f>
        <v>-</v>
      </c>
      <c r="Q272" s="31">
        <f>IFERROR('σ и σw, МПа'!D272*$BF$2,"-")</f>
        <v>679.15384615384619</v>
      </c>
      <c r="R272" s="32">
        <f>IFERROR('σ и σw, МПа'!E272*$BF$2,"-")</f>
        <v>652.15384615384619</v>
      </c>
      <c r="S272" s="32">
        <f>IFERROR('σ и σw, МПа'!F272*$BF$2,"-")</f>
        <v>638.30769230769226</v>
      </c>
      <c r="T272" s="32">
        <f>IFERROR('σ и σw, МПа'!G272*$BF$2,"-")</f>
        <v>611.30769230769226</v>
      </c>
      <c r="U272" s="32">
        <f>IFERROR('σ и σw, МПа'!H272*$BF$2,"-")</f>
        <v>590.53846153846143</v>
      </c>
      <c r="V272" s="32">
        <f>IFERROR('σ и σw, МПа'!I272*$BF$2,"-")</f>
        <v>570.46153846153845</v>
      </c>
      <c r="W272" s="32">
        <f>IFERROR('σ и σw, МПа'!J272*$BF$2,"-")</f>
        <v>556.61538461538464</v>
      </c>
      <c r="X272" s="32" t="str">
        <f>IFERROR('σ и σw, МПа'!K272*$BF$2,"-")</f>
        <v>-</v>
      </c>
      <c r="Y272" s="32" t="str">
        <f>IFERROR('σ и σw, МПа'!L272*$BF$2,"-")</f>
        <v>-</v>
      </c>
      <c r="Z272" s="32" t="str">
        <f>IFERROR('σ и σw, МПа'!M272*$BF$2,"-")</f>
        <v>-</v>
      </c>
      <c r="AA272" s="32" t="str">
        <f>IFERROR('σ и σw, МПа'!N272*$BF$2,"-")</f>
        <v>-</v>
      </c>
      <c r="AB272" s="32" t="str">
        <f>IFERROR('σ и σw, МПа'!O272*$BF$2,"-")</f>
        <v>-</v>
      </c>
      <c r="AC272" s="33" t="str">
        <f>IFERROR('σ и σw, МПа'!P272*$BF$2,"-")</f>
        <v>-</v>
      </c>
      <c r="AD272" s="31">
        <f>IFERROR('σ и σw, МПа'!Q272*$BG$2,"-")</f>
        <v>549.5</v>
      </c>
      <c r="AE272" s="32">
        <f>IFERROR('σ и σw, МПа'!R272*$BG$2,"-")</f>
        <v>542.5</v>
      </c>
      <c r="AF272" s="32">
        <f>IFERROR('σ и σw, МПа'!S272*$BG$2,"-")</f>
        <v>535.5</v>
      </c>
      <c r="AG272" s="32">
        <f>IFERROR('σ и σw, МПа'!T272*$BG$2,"-")</f>
        <v>522.19999999999993</v>
      </c>
      <c r="AH272" s="32">
        <f>IFERROR('σ и σw, МПа'!U272*$BG$2,"-")</f>
        <v>515.19999999999993</v>
      </c>
      <c r="AI272" s="32">
        <f>IFERROR('σ и σw, МПа'!V272*$BG$2,"-")</f>
        <v>501.2</v>
      </c>
      <c r="AJ272" s="32">
        <f>IFERROR('σ и σw, МПа'!W272*$BG$2,"-")</f>
        <v>494.2</v>
      </c>
      <c r="AK272" s="32" t="str">
        <f>IFERROR('σ и σw, МПа'!X272*$BG$2,"-")</f>
        <v>-</v>
      </c>
      <c r="AL272" s="32" t="str">
        <f>IFERROR('σ и σw, МПа'!Y272*$BG$2,"-")</f>
        <v>-</v>
      </c>
      <c r="AM272" s="32" t="str">
        <f>IFERROR('σ и σw, МПа'!Z272*$BG$2,"-")</f>
        <v>-</v>
      </c>
      <c r="AN272" s="32" t="str">
        <f>IFERROR('σ и σw, МПа'!AA272*$BG$2,"-")</f>
        <v>-</v>
      </c>
      <c r="AO272" s="32" t="str">
        <f>IFERROR('σ и σw, МПа'!AB272*$BG$2,"-")</f>
        <v>-</v>
      </c>
      <c r="AP272" s="33" t="str">
        <f>IFERROR('σ и σw, МПа'!AC272*$BG$2,"-")</f>
        <v>-</v>
      </c>
      <c r="AQ272" s="31">
        <f>IFERROR('σ и σw, МПа'!Q272*$BH$2,"-")</f>
        <v>863.50000000000011</v>
      </c>
      <c r="AR272" s="32">
        <f>IFERROR('σ и σw, МПа'!R272*$BH$2,"-")</f>
        <v>852.50000000000011</v>
      </c>
      <c r="AS272" s="32">
        <f>IFERROR('σ и σw, МПа'!S272*$BH$2,"-")</f>
        <v>841.50000000000011</v>
      </c>
      <c r="AT272" s="32">
        <f>IFERROR('σ и σw, МПа'!T272*$BH$2,"-")</f>
        <v>820.6</v>
      </c>
      <c r="AU272" s="32">
        <f>IFERROR('σ и σw, МПа'!U272*$BH$2,"-")</f>
        <v>809.6</v>
      </c>
      <c r="AV272" s="32">
        <f>IFERROR('σ и σw, МПа'!V272*$BH$2,"-")</f>
        <v>787.6</v>
      </c>
      <c r="AW272" s="32">
        <f>IFERROR('σ и σw, МПа'!W272*$BH$2,"-")</f>
        <v>776.6</v>
      </c>
      <c r="AX272" s="32" t="str">
        <f>IFERROR('σ и σw, МПа'!X272*$BH$2,"-")</f>
        <v>-</v>
      </c>
      <c r="AY272" s="32" t="str">
        <f>IFERROR('σ и σw, МПа'!Y272*$BH$2,"-")</f>
        <v>-</v>
      </c>
      <c r="AZ272" s="32" t="str">
        <f>IFERROR('σ и σw, МПа'!Z272*$BH$2,"-")</f>
        <v>-</v>
      </c>
      <c r="BA272" s="32" t="str">
        <f>IFERROR('σ и σw, МПа'!AA272*$BH$2,"-")</f>
        <v>-</v>
      </c>
      <c r="BB272" s="32" t="str">
        <f>IFERROR('σ и σw, МПа'!AB272*$BH$2,"-")</f>
        <v>-</v>
      </c>
      <c r="BC272" s="33" t="str">
        <f>IFERROR('σ и σw, МПа'!AC272*$BH$2,"-")</f>
        <v>-</v>
      </c>
    </row>
    <row r="273" spans="1:55" ht="38.25" x14ac:dyDescent="0.25">
      <c r="A273" s="10" t="str">
        <f>INDEX('Обработка исходного'!B:B,ROW($B$3)+4*(ROW($B273)-ROW($B$3)))</f>
        <v>Сталь высокохромистая</v>
      </c>
      <c r="B273" s="47" t="str">
        <f>INDEX('Обработка исходного'!D:D,ROW($B$3)+4*(ROW($B273)-ROW($B$3)))</f>
        <v>14Х17Н2</v>
      </c>
      <c r="C273" s="27" t="str">
        <f>'Rp0,2, МПа'!C273</f>
        <v>Сортовой прокат, заготовки крепежных деталей, поковки диаметром или толщиной под термообработку до 60 мм</v>
      </c>
      <c r="D273" s="31">
        <f>IFERROR('σ и σw, МПа'!D273*$BE$2,"-")</f>
        <v>581.53846153846143</v>
      </c>
      <c r="E273" s="32">
        <f>IFERROR('σ и σw, МПа'!E273*$BE$2,"-")</f>
        <v>570.76923076923072</v>
      </c>
      <c r="F273" s="32">
        <f>IFERROR('σ и σw, МПа'!F273*$BE$2,"-")</f>
        <v>565.38461538461524</v>
      </c>
      <c r="G273" s="32">
        <f>IFERROR('σ и σw, МПа'!G273*$BE$2,"-")</f>
        <v>560</v>
      </c>
      <c r="H273" s="32">
        <f>IFERROR('σ и σw, МПа'!H273*$BE$2,"-")</f>
        <v>554.61538461538453</v>
      </c>
      <c r="I273" s="32">
        <f>IFERROR('σ и σw, МПа'!I273*$BE$2,"-")</f>
        <v>543.84615384615381</v>
      </c>
      <c r="J273" s="32">
        <f>IFERROR('σ и σw, МПа'!J273*$BE$2,"-")</f>
        <v>538.46153846153834</v>
      </c>
      <c r="K273" s="32">
        <f>IFERROR('σ и σw, МПа'!K273*$BE$2,"-")</f>
        <v>517.46153846153834</v>
      </c>
      <c r="L273" s="32" t="str">
        <f>IFERROR('σ и σw, МПа'!L273*$BE$2,"-")</f>
        <v>-</v>
      </c>
      <c r="M273" s="32" t="str">
        <f>IFERROR('σ и σw, МПа'!M273*$BE$2,"-")</f>
        <v>-</v>
      </c>
      <c r="N273" s="32" t="str">
        <f>IFERROR('σ и σw, МПа'!N273*$BE$2,"-")</f>
        <v>-</v>
      </c>
      <c r="O273" s="32" t="str">
        <f>IFERROR('σ и σw, МПа'!O273*$BE$2,"-")</f>
        <v>-</v>
      </c>
      <c r="P273" s="33" t="str">
        <f>IFERROR('σ и σw, МПа'!P273*$BE$2,"-")</f>
        <v>-</v>
      </c>
      <c r="Q273" s="31">
        <f>IFERROR('σ и σw, МПа'!D273*$BF$2,"-")</f>
        <v>747.69230769230762</v>
      </c>
      <c r="R273" s="32">
        <f>IFERROR('σ и σw, МПа'!E273*$BF$2,"-")</f>
        <v>733.84615384615381</v>
      </c>
      <c r="S273" s="32">
        <f>IFERROR('σ и σw, МПа'!F273*$BF$2,"-")</f>
        <v>726.92307692307691</v>
      </c>
      <c r="T273" s="32">
        <f>IFERROR('σ и σw, МПа'!G273*$BF$2,"-")</f>
        <v>720</v>
      </c>
      <c r="U273" s="32">
        <f>IFERROR('σ и σw, МПа'!H273*$BF$2,"-")</f>
        <v>713.07692307692309</v>
      </c>
      <c r="V273" s="32">
        <f>IFERROR('σ и σw, МПа'!I273*$BF$2,"-")</f>
        <v>699.23076923076928</v>
      </c>
      <c r="W273" s="32">
        <f>IFERROR('σ и σw, МПа'!J273*$BF$2,"-")</f>
        <v>692.30769230769226</v>
      </c>
      <c r="X273" s="32">
        <f>IFERROR('σ и σw, МПа'!K273*$BF$2,"-")</f>
        <v>665.30769230769226</v>
      </c>
      <c r="Y273" s="32" t="str">
        <f>IFERROR('σ и σw, МПа'!L273*$BF$2,"-")</f>
        <v>-</v>
      </c>
      <c r="Z273" s="32" t="str">
        <f>IFERROR('σ и σw, МПа'!M273*$BF$2,"-")</f>
        <v>-</v>
      </c>
      <c r="AA273" s="32" t="str">
        <f>IFERROR('σ и σw, МПа'!N273*$BF$2,"-")</f>
        <v>-</v>
      </c>
      <c r="AB273" s="32" t="str">
        <f>IFERROR('σ и σw, МПа'!O273*$BF$2,"-")</f>
        <v>-</v>
      </c>
      <c r="AC273" s="33" t="str">
        <f>IFERROR('σ и σw, МПа'!P273*$BF$2,"-")</f>
        <v>-</v>
      </c>
      <c r="AD273" s="31">
        <f>IFERROR('σ и σw, МПа'!Q273*$BG$2,"-")</f>
        <v>583.79999999999995</v>
      </c>
      <c r="AE273" s="32">
        <f>IFERROR('σ и σw, МПа'!R273*$BG$2,"-")</f>
        <v>576.79999999999995</v>
      </c>
      <c r="AF273" s="32">
        <f>IFERROR('σ и σw, МПа'!S273*$BG$2,"-")</f>
        <v>576.79999999999995</v>
      </c>
      <c r="AG273" s="32">
        <f>IFERROR('σ и σw, МПа'!T273*$BG$2,"-")</f>
        <v>569.79999999999995</v>
      </c>
      <c r="AH273" s="32">
        <f>IFERROR('σ и σw, МПа'!U273*$BG$2,"-")</f>
        <v>562.79999999999995</v>
      </c>
      <c r="AI273" s="32">
        <f>IFERROR('σ и σw, МПа'!V273*$BG$2,"-")</f>
        <v>556.5</v>
      </c>
      <c r="AJ273" s="32">
        <f>IFERROR('σ и σw, МПа'!W273*$BG$2,"-")</f>
        <v>549.5</v>
      </c>
      <c r="AK273" s="32">
        <f>IFERROR('σ и σw, МПа'!X273*$BG$2,"-")</f>
        <v>549.5</v>
      </c>
      <c r="AL273" s="32" t="str">
        <f>IFERROR('σ и σw, МПа'!Y273*$BG$2,"-")</f>
        <v>-</v>
      </c>
      <c r="AM273" s="32" t="str">
        <f>IFERROR('σ и σw, МПа'!Z273*$BG$2,"-")</f>
        <v>-</v>
      </c>
      <c r="AN273" s="32" t="str">
        <f>IFERROR('σ и σw, МПа'!AA273*$BG$2,"-")</f>
        <v>-</v>
      </c>
      <c r="AO273" s="32" t="str">
        <f>IFERROR('σ и σw, МПа'!AB273*$BG$2,"-")</f>
        <v>-</v>
      </c>
      <c r="AP273" s="33" t="str">
        <f>IFERROR('σ и σw, МПа'!AC273*$BG$2,"-")</f>
        <v>-</v>
      </c>
      <c r="AQ273" s="31">
        <f>IFERROR('σ и σw, МПа'!Q273*$BH$2,"-")</f>
        <v>917.40000000000009</v>
      </c>
      <c r="AR273" s="32">
        <f>IFERROR('σ и σw, МПа'!R273*$BH$2,"-")</f>
        <v>906.40000000000009</v>
      </c>
      <c r="AS273" s="32">
        <f>IFERROR('σ и σw, МПа'!S273*$BH$2,"-")</f>
        <v>906.40000000000009</v>
      </c>
      <c r="AT273" s="32">
        <f>IFERROR('σ и σw, МПа'!T273*$BH$2,"-")</f>
        <v>895.40000000000009</v>
      </c>
      <c r="AU273" s="32">
        <f>IFERROR('σ и σw, МПа'!U273*$BH$2,"-")</f>
        <v>884.40000000000009</v>
      </c>
      <c r="AV273" s="32">
        <f>IFERROR('σ и σw, МПа'!V273*$BH$2,"-")</f>
        <v>874.50000000000011</v>
      </c>
      <c r="AW273" s="32">
        <f>IFERROR('σ и σw, МПа'!W273*$BH$2,"-")</f>
        <v>863.50000000000011</v>
      </c>
      <c r="AX273" s="32">
        <f>IFERROR('σ и σw, МПа'!X273*$BH$2,"-")</f>
        <v>863.50000000000011</v>
      </c>
      <c r="AY273" s="32" t="str">
        <f>IFERROR('σ и σw, МПа'!Y273*$BH$2,"-")</f>
        <v>-</v>
      </c>
      <c r="AZ273" s="32" t="str">
        <f>IFERROR('σ и σw, МПа'!Z273*$BH$2,"-")</f>
        <v>-</v>
      </c>
      <c r="BA273" s="32" t="str">
        <f>IFERROR('σ и σw, МПа'!AA273*$BH$2,"-")</f>
        <v>-</v>
      </c>
      <c r="BB273" s="32" t="str">
        <f>IFERROR('σ и σw, МПа'!AB273*$BH$2,"-")</f>
        <v>-</v>
      </c>
      <c r="BC273" s="33" t="str">
        <f>IFERROR('σ и σw, МПа'!AC273*$BH$2,"-")</f>
        <v>-</v>
      </c>
    </row>
    <row r="274" spans="1:55" ht="38.25" x14ac:dyDescent="0.25">
      <c r="A274" s="10" t="str">
        <f>INDEX('Обработка исходного'!B:B,ROW($B$3)+4*(ROW($B274)-ROW($B$3)))</f>
        <v>Сталь высокохромистая</v>
      </c>
      <c r="B274" s="47" t="str">
        <f>INDEX('Обработка исходного'!D:D,ROW($B$3)+4*(ROW($B274)-ROW($B$3)))</f>
        <v>14Х17Н2</v>
      </c>
      <c r="C274" s="27" t="str">
        <f>'Rp0,2, МПа'!C274</f>
        <v>Сортовой прокат, заготовки крепежных деталей, поковки диаметром или толщиной под термообработку более 60 мм, КП540*</v>
      </c>
      <c r="D274" s="31">
        <f>IFERROR('σ и σw, МПа'!D274*$BE$2,"-")</f>
        <v>369.92307692307691</v>
      </c>
      <c r="E274" s="32">
        <f>IFERROR('σ и σw, МПа'!E274*$BE$2,"-")</f>
        <v>369.92307692307691</v>
      </c>
      <c r="F274" s="32">
        <f>IFERROR('σ и σw, МПа'!F274*$BE$2,"-")</f>
        <v>359.15384615384613</v>
      </c>
      <c r="G274" s="32">
        <f>IFERROR('σ и σw, МПа'!G274*$BE$2,"-")</f>
        <v>353.76923076923072</v>
      </c>
      <c r="H274" s="32">
        <f>IFERROR('σ и σw, МПа'!H274*$BE$2,"-")</f>
        <v>353.76923076923072</v>
      </c>
      <c r="I274" s="32">
        <f>IFERROR('σ и σw, МПа'!I274*$BE$2,"-")</f>
        <v>343.53846153846155</v>
      </c>
      <c r="J274" s="32">
        <f>IFERROR('σ и σw, МПа'!J274*$BE$2,"-")</f>
        <v>343.53846153846155</v>
      </c>
      <c r="K274" s="32">
        <f>IFERROR('σ и σw, МПа'!K274*$BE$2,"-")</f>
        <v>327.38461538461536</v>
      </c>
      <c r="L274" s="32" t="str">
        <f>IFERROR('σ и σw, МПа'!L274*$BE$2,"-")</f>
        <v>-</v>
      </c>
      <c r="M274" s="32" t="str">
        <f>IFERROR('σ и σw, МПа'!M274*$BE$2,"-")</f>
        <v>-</v>
      </c>
      <c r="N274" s="32" t="str">
        <f>IFERROR('σ и σw, МПа'!N274*$BE$2,"-")</f>
        <v>-</v>
      </c>
      <c r="O274" s="32" t="str">
        <f>IFERROR('σ и σw, МПа'!O274*$BE$2,"-")</f>
        <v>-</v>
      </c>
      <c r="P274" s="33" t="str">
        <f>IFERROR('σ и σw, МПа'!P274*$BE$2,"-")</f>
        <v>-</v>
      </c>
      <c r="Q274" s="31">
        <f>IFERROR('σ и σw, МПа'!D274*$BF$2,"-")</f>
        <v>475.61538461538464</v>
      </c>
      <c r="R274" s="32">
        <f>IFERROR('σ и σw, МПа'!E274*$BF$2,"-")</f>
        <v>475.61538461538464</v>
      </c>
      <c r="S274" s="32">
        <f>IFERROR('σ и σw, МПа'!F274*$BF$2,"-")</f>
        <v>461.76923076923077</v>
      </c>
      <c r="T274" s="32">
        <f>IFERROR('σ и σw, МПа'!G274*$BF$2,"-")</f>
        <v>454.84615384615381</v>
      </c>
      <c r="U274" s="32">
        <f>IFERROR('σ и σw, МПа'!H274*$BF$2,"-")</f>
        <v>454.84615384615381</v>
      </c>
      <c r="V274" s="32">
        <f>IFERROR('σ и σw, МПа'!I274*$BF$2,"-")</f>
        <v>441.69230769230768</v>
      </c>
      <c r="W274" s="32">
        <f>IFERROR('σ и σw, МПа'!J274*$BF$2,"-")</f>
        <v>441.69230769230768</v>
      </c>
      <c r="X274" s="32">
        <f>IFERROR('σ и σw, МПа'!K274*$BF$2,"-")</f>
        <v>420.92307692307691</v>
      </c>
      <c r="Y274" s="32" t="str">
        <f>IFERROR('σ и σw, МПа'!L274*$BF$2,"-")</f>
        <v>-</v>
      </c>
      <c r="Z274" s="32" t="str">
        <f>IFERROR('σ и σw, МПа'!M274*$BF$2,"-")</f>
        <v>-</v>
      </c>
      <c r="AA274" s="32" t="str">
        <f>IFERROR('σ и σw, МПа'!N274*$BF$2,"-")</f>
        <v>-</v>
      </c>
      <c r="AB274" s="32" t="str">
        <f>IFERROR('σ и σw, МПа'!O274*$BF$2,"-")</f>
        <v>-</v>
      </c>
      <c r="AC274" s="33" t="str">
        <f>IFERROR('σ и σw, МПа'!P274*$BF$2,"-")</f>
        <v>-</v>
      </c>
      <c r="AD274" s="31">
        <f>IFERROR('σ и σw, МПа'!Q274*$BG$2,"-")</f>
        <v>378</v>
      </c>
      <c r="AE274" s="32">
        <f>IFERROR('σ и σw, МПа'!R274*$BG$2,"-")</f>
        <v>371</v>
      </c>
      <c r="AF274" s="32">
        <f>IFERROR('σ и σw, МПа'!S274*$BG$2,"-")</f>
        <v>371</v>
      </c>
      <c r="AG274" s="32">
        <f>IFERROR('σ и σw, МПа'!T274*$BG$2,"-")</f>
        <v>364</v>
      </c>
      <c r="AH274" s="32">
        <f>IFERROR('σ и σw, МПа'!U274*$BG$2,"-")</f>
        <v>364</v>
      </c>
      <c r="AI274" s="32">
        <f>IFERROR('σ и σw, МПа'!V274*$BG$2,"-")</f>
        <v>357</v>
      </c>
      <c r="AJ274" s="32">
        <f>IFERROR('σ и σw, МПа'!W274*$BG$2,"-")</f>
        <v>357</v>
      </c>
      <c r="AK274" s="32">
        <f>IFERROR('σ и σw, МПа'!X274*$BG$2,"-")</f>
        <v>357</v>
      </c>
      <c r="AL274" s="32" t="str">
        <f>IFERROR('σ и σw, МПа'!Y274*$BG$2,"-")</f>
        <v>-</v>
      </c>
      <c r="AM274" s="32" t="str">
        <f>IFERROR('σ и σw, МПа'!Z274*$BG$2,"-")</f>
        <v>-</v>
      </c>
      <c r="AN274" s="32" t="str">
        <f>IFERROR('σ и σw, МПа'!AA274*$BG$2,"-")</f>
        <v>-</v>
      </c>
      <c r="AO274" s="32" t="str">
        <f>IFERROR('σ и σw, МПа'!AB274*$BG$2,"-")</f>
        <v>-</v>
      </c>
      <c r="AP274" s="33" t="str">
        <f>IFERROR('σ и σw, МПа'!AC274*$BG$2,"-")</f>
        <v>-</v>
      </c>
      <c r="AQ274" s="31">
        <f>IFERROR('σ и σw, МПа'!Q274*$BH$2,"-")</f>
        <v>594</v>
      </c>
      <c r="AR274" s="32">
        <f>IFERROR('σ и σw, МПа'!R274*$BH$2,"-")</f>
        <v>583</v>
      </c>
      <c r="AS274" s="32">
        <f>IFERROR('σ и σw, МПа'!S274*$BH$2,"-")</f>
        <v>583</v>
      </c>
      <c r="AT274" s="32">
        <f>IFERROR('σ и σw, МПа'!T274*$BH$2,"-")</f>
        <v>572</v>
      </c>
      <c r="AU274" s="32">
        <f>IFERROR('σ и σw, МПа'!U274*$BH$2,"-")</f>
        <v>572</v>
      </c>
      <c r="AV274" s="32">
        <f>IFERROR('σ и σw, МПа'!V274*$BH$2,"-")</f>
        <v>561</v>
      </c>
      <c r="AW274" s="32">
        <f>IFERROR('σ и σw, МПа'!W274*$BH$2,"-")</f>
        <v>561</v>
      </c>
      <c r="AX274" s="32">
        <f>IFERROR('σ и σw, МПа'!X274*$BH$2,"-")</f>
        <v>561</v>
      </c>
      <c r="AY274" s="32" t="str">
        <f>IFERROR('σ и σw, МПа'!Y274*$BH$2,"-")</f>
        <v>-</v>
      </c>
      <c r="AZ274" s="32" t="str">
        <f>IFERROR('σ и σw, МПа'!Z274*$BH$2,"-")</f>
        <v>-</v>
      </c>
      <c r="BA274" s="32" t="str">
        <f>IFERROR('σ и σw, МПа'!AA274*$BH$2,"-")</f>
        <v>-</v>
      </c>
      <c r="BB274" s="32" t="str">
        <f>IFERROR('σ и σw, МПа'!AB274*$BH$2,"-")</f>
        <v>-</v>
      </c>
      <c r="BC274" s="33" t="str">
        <f>IFERROR('σ и σw, МПа'!AC274*$BH$2,"-")</f>
        <v>-</v>
      </c>
    </row>
    <row r="275" spans="1:55" x14ac:dyDescent="0.25">
      <c r="A275" s="10" t="str">
        <f>INDEX('Обработка исходного'!B:B,ROW($B$3)+4*(ROW($B275)-ROW($B$3)))</f>
        <v>Сталь высокохромистая</v>
      </c>
      <c r="B275" s="47" t="str">
        <f>INDEX('Обработка исходного'!D:D,ROW($B$3)+4*(ROW($B275)-ROW($B$3)))</f>
        <v>08Х14МФ</v>
      </c>
      <c r="C275" s="27" t="str">
        <f>'Rp0,2, МПа'!C275</f>
        <v>Поковки, заготовки трубы, листы</v>
      </c>
      <c r="D275" s="31">
        <f>IFERROR('σ и σw, МПа'!D275*$BE$2,"-")</f>
        <v>290.23076923076917</v>
      </c>
      <c r="E275" s="32">
        <f>IFERROR('σ и σw, МПа'!E275*$BE$2,"-")</f>
        <v>279.46153846153845</v>
      </c>
      <c r="F275" s="32">
        <f>IFERROR('σ и σw, МПа'!F275*$BE$2,"-")</f>
        <v>274.61538461538458</v>
      </c>
      <c r="G275" s="32">
        <f>IFERROR('σ и σw, МПа'!G275*$BE$2,"-")</f>
        <v>264.38461538461536</v>
      </c>
      <c r="H275" s="32">
        <f>IFERROR('σ и σw, МПа'!H275*$BE$2,"-")</f>
        <v>264.38461538461536</v>
      </c>
      <c r="I275" s="32">
        <f>IFERROR('σ и σw, МПа'!I275*$BE$2,"-")</f>
        <v>264.38461538461536</v>
      </c>
      <c r="J275" s="32">
        <f>IFERROR('σ и σw, МПа'!J275*$BE$2,"-")</f>
        <v>264.38461538461536</v>
      </c>
      <c r="K275" s="32">
        <f>IFERROR('σ и σw, МПа'!K275*$BE$2,"-")</f>
        <v>232.07692307692307</v>
      </c>
      <c r="L275" s="32" t="str">
        <f>IFERROR('σ и σw, МПа'!L275*$BE$2,"-")</f>
        <v>-</v>
      </c>
      <c r="M275" s="32" t="str">
        <f>IFERROR('σ и σw, МПа'!M275*$BE$2,"-")</f>
        <v>-</v>
      </c>
      <c r="N275" s="32" t="str">
        <f>IFERROR('σ и σw, МПа'!N275*$BE$2,"-")</f>
        <v>-</v>
      </c>
      <c r="O275" s="32" t="str">
        <f>IFERROR('σ и σw, МПа'!O275*$BE$2,"-")</f>
        <v>-</v>
      </c>
      <c r="P275" s="33" t="str">
        <f>IFERROR('σ и σw, МПа'!P275*$BE$2,"-")</f>
        <v>-</v>
      </c>
      <c r="Q275" s="31">
        <f>IFERROR('σ и σw, МПа'!D275*$BF$2,"-")</f>
        <v>373.15384615384613</v>
      </c>
      <c r="R275" s="32">
        <f>IFERROR('σ и σw, МПа'!E275*$BF$2,"-")</f>
        <v>359.30769230769232</v>
      </c>
      <c r="S275" s="32">
        <f>IFERROR('σ и σw, МПа'!F275*$BF$2,"-")</f>
        <v>353.07692307692309</v>
      </c>
      <c r="T275" s="32">
        <f>IFERROR('σ и σw, МПа'!G275*$BF$2,"-")</f>
        <v>339.92307692307691</v>
      </c>
      <c r="U275" s="32">
        <f>IFERROR('σ и σw, МПа'!H275*$BF$2,"-")</f>
        <v>339.92307692307691</v>
      </c>
      <c r="V275" s="32">
        <f>IFERROR('σ и σw, МПа'!I275*$BF$2,"-")</f>
        <v>339.92307692307691</v>
      </c>
      <c r="W275" s="32">
        <f>IFERROR('σ и σw, МПа'!J275*$BF$2,"-")</f>
        <v>339.92307692307691</v>
      </c>
      <c r="X275" s="32">
        <f>IFERROR('σ и σw, МПа'!K275*$BF$2,"-")</f>
        <v>298.38461538461542</v>
      </c>
      <c r="Y275" s="32" t="str">
        <f>IFERROR('σ и σw, МПа'!L275*$BF$2,"-")</f>
        <v>-</v>
      </c>
      <c r="Z275" s="32" t="str">
        <f>IFERROR('σ и σw, МПа'!M275*$BF$2,"-")</f>
        <v>-</v>
      </c>
      <c r="AA275" s="32" t="str">
        <f>IFERROR('σ и σw, МПа'!N275*$BF$2,"-")</f>
        <v>-</v>
      </c>
      <c r="AB275" s="32" t="str">
        <f>IFERROR('σ и σw, МПа'!O275*$BF$2,"-")</f>
        <v>-</v>
      </c>
      <c r="AC275" s="33" t="str">
        <f>IFERROR('σ и σw, МПа'!P275*$BF$2,"-")</f>
        <v>-</v>
      </c>
      <c r="AD275" s="31">
        <f>IFERROR('σ и σw, МПа'!Q275*$BG$2,"-")</f>
        <v>240.1</v>
      </c>
      <c r="AE275" s="32">
        <f>IFERROR('σ и σw, МПа'!R275*$BG$2,"-")</f>
        <v>233.1</v>
      </c>
      <c r="AF275" s="32">
        <f>IFERROR('σ и σw, МПа'!S275*$BG$2,"-")</f>
        <v>226.1</v>
      </c>
      <c r="AG275" s="32">
        <f>IFERROR('σ и σw, МПа'!T275*$BG$2,"-")</f>
        <v>219.79999999999998</v>
      </c>
      <c r="AH275" s="32">
        <f>IFERROR('σ и σw, МПа'!U275*$BG$2,"-")</f>
        <v>212.79999999999998</v>
      </c>
      <c r="AI275" s="32">
        <f>IFERROR('σ и σw, МПа'!V275*$BG$2,"-")</f>
        <v>205.79999999999998</v>
      </c>
      <c r="AJ275" s="32">
        <f>IFERROR('σ и σw, МПа'!W275*$BG$2,"-")</f>
        <v>205.79999999999998</v>
      </c>
      <c r="AK275" s="32">
        <f>IFERROR('σ и σw, МПа'!X275*$BG$2,"-")</f>
        <v>198.79999999999998</v>
      </c>
      <c r="AL275" s="32" t="str">
        <f>IFERROR('σ и σw, МПа'!Y275*$BG$2,"-")</f>
        <v>-</v>
      </c>
      <c r="AM275" s="32" t="str">
        <f>IFERROR('σ и σw, МПа'!Z275*$BG$2,"-")</f>
        <v>-</v>
      </c>
      <c r="AN275" s="32" t="str">
        <f>IFERROR('σ и σw, МПа'!AA275*$BG$2,"-")</f>
        <v>-</v>
      </c>
      <c r="AO275" s="32" t="str">
        <f>IFERROR('σ и σw, МПа'!AB275*$BG$2,"-")</f>
        <v>-</v>
      </c>
      <c r="AP275" s="33" t="str">
        <f>IFERROR('σ и σw, МПа'!AC275*$BG$2,"-")</f>
        <v>-</v>
      </c>
      <c r="AQ275" s="31">
        <f>IFERROR('σ и σw, МПа'!Q275*$BH$2,"-")</f>
        <v>377.3</v>
      </c>
      <c r="AR275" s="32">
        <f>IFERROR('σ и σw, МПа'!R275*$BH$2,"-")</f>
        <v>366.3</v>
      </c>
      <c r="AS275" s="32">
        <f>IFERROR('σ и σw, МПа'!S275*$BH$2,"-")</f>
        <v>355.3</v>
      </c>
      <c r="AT275" s="32">
        <f>IFERROR('σ и σw, МПа'!T275*$BH$2,"-")</f>
        <v>345.40000000000003</v>
      </c>
      <c r="AU275" s="32">
        <f>IFERROR('σ и σw, МПа'!U275*$BH$2,"-")</f>
        <v>334.40000000000003</v>
      </c>
      <c r="AV275" s="32">
        <f>IFERROR('σ и σw, МПа'!V275*$BH$2,"-")</f>
        <v>323.40000000000003</v>
      </c>
      <c r="AW275" s="32">
        <f>IFERROR('σ и σw, МПа'!W275*$BH$2,"-")</f>
        <v>323.40000000000003</v>
      </c>
      <c r="AX275" s="32">
        <f>IFERROR('σ и σw, МПа'!X275*$BH$2,"-")</f>
        <v>312.40000000000003</v>
      </c>
      <c r="AY275" s="32" t="str">
        <f>IFERROR('σ и σw, МПа'!Y275*$BH$2,"-")</f>
        <v>-</v>
      </c>
      <c r="AZ275" s="32" t="str">
        <f>IFERROR('σ и σw, МПа'!Z275*$BH$2,"-")</f>
        <v>-</v>
      </c>
      <c r="BA275" s="32" t="str">
        <f>IFERROR('σ и σw, МПа'!AA275*$BH$2,"-")</f>
        <v>-</v>
      </c>
      <c r="BB275" s="32" t="str">
        <f>IFERROR('σ и σw, МПа'!AB275*$BH$2,"-")</f>
        <v>-</v>
      </c>
      <c r="BC275" s="33" t="str">
        <f>IFERROR('σ и σw, МПа'!AC275*$BH$2,"-")</f>
        <v>-</v>
      </c>
    </row>
    <row r="276" spans="1:55" ht="25.5" x14ac:dyDescent="0.25">
      <c r="A276" s="10" t="str">
        <f>INDEX('Обработка исходного'!B:B,ROW($B$3)+4*(ROW($B276)-ROW($B$3)))</f>
        <v>Сталь высокохромистая</v>
      </c>
      <c r="B276" s="47" t="str">
        <f>INDEX('Обработка исходного'!D:D,ROW($B$3)+4*(ROW($B276)-ROW($B$3)))</f>
        <v>08Х14МФ</v>
      </c>
      <c r="C276" s="27" t="str">
        <f>'Rp0,2, МПа'!C276</f>
        <v>Трубы, листы, предназначенные для развальцовки и штамповки</v>
      </c>
      <c r="D276" s="31">
        <f>IFERROR('σ и σw, МПа'!D276*$BE$2,"-")</f>
        <v>228.66666666666666</v>
      </c>
      <c r="E276" s="32">
        <f>IFERROR('σ и σw, МПа'!E276*$BE$2,"-")</f>
        <v>228.66666666666666</v>
      </c>
      <c r="F276" s="32">
        <f>IFERROR('σ и σw, МПа'!F276*$BE$2,"-")</f>
        <v>219.33333333333331</v>
      </c>
      <c r="G276" s="32">
        <f>IFERROR('σ и σw, МПа'!G276*$BE$2,"-")</f>
        <v>210</v>
      </c>
      <c r="H276" s="32">
        <f>IFERROR('σ и σw, МПа'!H276*$BE$2,"-")</f>
        <v>201.6</v>
      </c>
      <c r="I276" s="32">
        <f>IFERROR('σ и σw, МПа'!I276*$BE$2,"-")</f>
        <v>182.93333333333331</v>
      </c>
      <c r="J276" s="32">
        <f>IFERROR('σ и σw, МПа'!J276*$BE$2,"-")</f>
        <v>182.93333333333331</v>
      </c>
      <c r="K276" s="32">
        <f>IFERROR('σ и σw, МПа'!K276*$BE$2,"-")</f>
        <v>182.93333333333331</v>
      </c>
      <c r="L276" s="32" t="str">
        <f>IFERROR('σ и σw, МПа'!L276*$BE$2,"-")</f>
        <v>-</v>
      </c>
      <c r="M276" s="32" t="str">
        <f>IFERROR('σ и σw, МПа'!M276*$BE$2,"-")</f>
        <v>-</v>
      </c>
      <c r="N276" s="32" t="str">
        <f>IFERROR('σ и σw, МПа'!N276*$BE$2,"-")</f>
        <v>-</v>
      </c>
      <c r="O276" s="32" t="str">
        <f>IFERROR('σ и σw, МПа'!O276*$BE$2,"-")</f>
        <v>-</v>
      </c>
      <c r="P276" s="33" t="str">
        <f>IFERROR('σ и σw, МПа'!P276*$BE$2,"-")</f>
        <v>-</v>
      </c>
      <c r="Q276" s="31">
        <f>IFERROR('σ и σw, МПа'!D276*$BF$2,"-")</f>
        <v>294</v>
      </c>
      <c r="R276" s="32">
        <f>IFERROR('σ и σw, МПа'!E276*$BF$2,"-")</f>
        <v>294</v>
      </c>
      <c r="S276" s="32">
        <f>IFERROR('σ и σw, МПа'!F276*$BF$2,"-")</f>
        <v>282</v>
      </c>
      <c r="T276" s="32">
        <f>IFERROR('σ и σw, МПа'!G276*$BF$2,"-")</f>
        <v>270</v>
      </c>
      <c r="U276" s="32">
        <f>IFERROR('σ и σw, МПа'!H276*$BF$2,"-")</f>
        <v>259.2</v>
      </c>
      <c r="V276" s="32">
        <f>IFERROR('σ и σw, МПа'!I276*$BF$2,"-")</f>
        <v>235.2</v>
      </c>
      <c r="W276" s="32">
        <f>IFERROR('σ и σw, МПа'!J276*$BF$2,"-")</f>
        <v>235.2</v>
      </c>
      <c r="X276" s="32">
        <f>IFERROR('σ и σw, МПа'!K276*$BF$2,"-")</f>
        <v>235.2</v>
      </c>
      <c r="Y276" s="32" t="str">
        <f>IFERROR('σ и σw, МПа'!L276*$BF$2,"-")</f>
        <v>-</v>
      </c>
      <c r="Z276" s="32" t="str">
        <f>IFERROR('σ и σw, МПа'!M276*$BF$2,"-")</f>
        <v>-</v>
      </c>
      <c r="AA276" s="32" t="str">
        <f>IFERROR('σ и σw, МПа'!N276*$BF$2,"-")</f>
        <v>-</v>
      </c>
      <c r="AB276" s="32" t="str">
        <f>IFERROR('σ и σw, МПа'!O276*$BF$2,"-")</f>
        <v>-</v>
      </c>
      <c r="AC276" s="33" t="str">
        <f>IFERROR('σ и σw, МПа'!P276*$BF$2,"-")</f>
        <v>-</v>
      </c>
      <c r="AD276" s="31">
        <f>IFERROR('σ и σw, МПа'!Q276*$BG$2,"-")</f>
        <v>171.5</v>
      </c>
      <c r="AE276" s="32">
        <f>IFERROR('σ и σw, МПа'!R276*$BG$2,"-")</f>
        <v>171.5</v>
      </c>
      <c r="AF276" s="32">
        <f>IFERROR('σ и σw, МПа'!S276*$BG$2,"-")</f>
        <v>164.5</v>
      </c>
      <c r="AG276" s="32">
        <f>IFERROR('σ и σw, МПа'!T276*$BG$2,"-")</f>
        <v>157.5</v>
      </c>
      <c r="AH276" s="32">
        <f>IFERROR('σ и σw, МПа'!U276*$BG$2,"-")</f>
        <v>151.19999999999999</v>
      </c>
      <c r="AI276" s="32">
        <f>IFERROR('σ и σw, МПа'!V276*$BG$2,"-")</f>
        <v>137.19999999999999</v>
      </c>
      <c r="AJ276" s="32">
        <f>IFERROR('σ и σw, МПа'!W276*$BG$2,"-")</f>
        <v>137.19999999999999</v>
      </c>
      <c r="AK276" s="32">
        <f>IFERROR('σ и σw, МПа'!X276*$BG$2,"-")</f>
        <v>137.19999999999999</v>
      </c>
      <c r="AL276" s="32" t="str">
        <f>IFERROR('σ и σw, МПа'!Y276*$BG$2,"-")</f>
        <v>-</v>
      </c>
      <c r="AM276" s="32" t="str">
        <f>IFERROR('σ и σw, МПа'!Z276*$BG$2,"-")</f>
        <v>-</v>
      </c>
      <c r="AN276" s="32" t="str">
        <f>IFERROR('σ и σw, МПа'!AA276*$BG$2,"-")</f>
        <v>-</v>
      </c>
      <c r="AO276" s="32" t="str">
        <f>IFERROR('σ и σw, МПа'!AB276*$BG$2,"-")</f>
        <v>-</v>
      </c>
      <c r="AP276" s="33" t="str">
        <f>IFERROR('σ и σw, МПа'!AC276*$BG$2,"-")</f>
        <v>-</v>
      </c>
      <c r="AQ276" s="31">
        <f>IFERROR('σ и σw, МПа'!Q276*$BH$2,"-")</f>
        <v>269.5</v>
      </c>
      <c r="AR276" s="32">
        <f>IFERROR('σ и σw, МПа'!R276*$BH$2,"-")</f>
        <v>269.5</v>
      </c>
      <c r="AS276" s="32">
        <f>IFERROR('σ и σw, МПа'!S276*$BH$2,"-")</f>
        <v>258.5</v>
      </c>
      <c r="AT276" s="32">
        <f>IFERROR('σ и σw, МПа'!T276*$BH$2,"-")</f>
        <v>247.50000000000003</v>
      </c>
      <c r="AU276" s="32">
        <f>IFERROR('σ и σw, МПа'!U276*$BH$2,"-")</f>
        <v>237.60000000000002</v>
      </c>
      <c r="AV276" s="32">
        <f>IFERROR('σ и σw, МПа'!V276*$BH$2,"-")</f>
        <v>215.60000000000002</v>
      </c>
      <c r="AW276" s="32">
        <f>IFERROR('σ и σw, МПа'!W276*$BH$2,"-")</f>
        <v>215.60000000000002</v>
      </c>
      <c r="AX276" s="32">
        <f>IFERROR('σ и σw, МПа'!X276*$BH$2,"-")</f>
        <v>215.60000000000002</v>
      </c>
      <c r="AY276" s="32" t="str">
        <f>IFERROR('σ и σw, МПа'!Y276*$BH$2,"-")</f>
        <v>-</v>
      </c>
      <c r="AZ276" s="32" t="str">
        <f>IFERROR('σ и σw, МПа'!Z276*$BH$2,"-")</f>
        <v>-</v>
      </c>
      <c r="BA276" s="32" t="str">
        <f>IFERROR('σ и σw, МПа'!AA276*$BH$2,"-")</f>
        <v>-</v>
      </c>
      <c r="BB276" s="32" t="str">
        <f>IFERROR('σ и σw, МПа'!AB276*$BH$2,"-")</f>
        <v>-</v>
      </c>
      <c r="BC276" s="33" t="str">
        <f>IFERROR('σ и σw, МПа'!AC276*$BH$2,"-")</f>
        <v>-</v>
      </c>
    </row>
    <row r="277" spans="1:55" x14ac:dyDescent="0.25">
      <c r="A277" s="10" t="str">
        <f>INDEX('Обработка исходного'!B:B,ROW($B$3)+4*(ROW($B277)-ROW($B$3)))</f>
        <v>Сталь высокохромистая</v>
      </c>
      <c r="B277" s="47" t="str">
        <f>INDEX('Обработка исходного'!D:D,ROW($B$3)+4*(ROW($B277)-ROW($B$3)))</f>
        <v>1Х12В2МФ</v>
      </c>
      <c r="C277" s="27" t="str">
        <f>'Rp0,2, МПа'!C277</f>
        <v>Трубы</v>
      </c>
      <c r="D277" s="31">
        <f>IFERROR('σ и σw, МПа'!D277*$BE$2,"-")</f>
        <v>264.38461538461536</v>
      </c>
      <c r="E277" s="32">
        <f>IFERROR('σ и σw, МПа'!E277*$BE$2,"-")</f>
        <v>237.46153846153845</v>
      </c>
      <c r="F277" s="32">
        <f>IFERROR('σ и σw, МПа'!F277*$BE$2,"-")</f>
        <v>227.2307692307692</v>
      </c>
      <c r="G277" s="32">
        <f>IFERROR('σ и σw, МПа'!G277*$BE$2,"-")</f>
        <v>221.84615384615381</v>
      </c>
      <c r="H277" s="32">
        <f>IFERROR('σ и σw, МПа'!H277*$BE$2,"-")</f>
        <v>216.46153846153845</v>
      </c>
      <c r="I277" s="32">
        <f>IFERROR('σ и σw, МПа'!I277*$BE$2,"-")</f>
        <v>211.07692307692307</v>
      </c>
      <c r="J277" s="32">
        <f>IFERROR('σ и σw, МПа'!J277*$BE$2,"-")</f>
        <v>211.07692307692307</v>
      </c>
      <c r="K277" s="32">
        <f>IFERROR('σ и σw, МПа'!K277*$BE$2,"-")</f>
        <v>200.84615384615381</v>
      </c>
      <c r="L277" s="32">
        <f>IFERROR('σ и σw, МПа'!L277*$BE$2,"-")</f>
        <v>200.84615384615381</v>
      </c>
      <c r="M277" s="32">
        <f>IFERROR('σ и σw, МПа'!M277*$BE$2,"-")</f>
        <v>195.46153846153845</v>
      </c>
      <c r="N277" s="32">
        <f>IFERROR('σ и σw, МПа'!N277*$BE$2,"-")</f>
        <v>184.69230769230765</v>
      </c>
      <c r="O277" s="32">
        <f>IFERROR('σ и σw, МПа'!O277*$BE$2,"-")</f>
        <v>158.30769230769229</v>
      </c>
      <c r="P277" s="33" t="str">
        <f>IFERROR('σ и σw, МПа'!P277*$BE$2,"-")</f>
        <v>-</v>
      </c>
      <c r="Q277" s="31">
        <f>IFERROR('σ и σw, МПа'!D277*$BF$2,"-")</f>
        <v>339.92307692307691</v>
      </c>
      <c r="R277" s="32">
        <f>IFERROR('σ и σw, МПа'!E277*$BF$2,"-")</f>
        <v>305.30769230769232</v>
      </c>
      <c r="S277" s="32">
        <f>IFERROR('σ и σw, МПа'!F277*$BF$2,"-")</f>
        <v>292.15384615384613</v>
      </c>
      <c r="T277" s="32">
        <f>IFERROR('σ и σw, МПа'!G277*$BF$2,"-")</f>
        <v>285.23076923076923</v>
      </c>
      <c r="U277" s="32">
        <f>IFERROR('σ и σw, МПа'!H277*$BF$2,"-")</f>
        <v>278.30769230769232</v>
      </c>
      <c r="V277" s="32">
        <f>IFERROR('σ и σw, МПа'!I277*$BF$2,"-")</f>
        <v>271.38461538461542</v>
      </c>
      <c r="W277" s="32">
        <f>IFERROR('σ и σw, МПа'!J277*$BF$2,"-")</f>
        <v>271.38461538461542</v>
      </c>
      <c r="X277" s="32">
        <f>IFERROR('σ и σw, МПа'!K277*$BF$2,"-")</f>
        <v>258.23076923076923</v>
      </c>
      <c r="Y277" s="32">
        <f>IFERROR('σ и σw, МПа'!L277*$BF$2,"-")</f>
        <v>258.23076923076923</v>
      </c>
      <c r="Z277" s="32">
        <f>IFERROR('σ и σw, МПа'!M277*$BF$2,"-")</f>
        <v>251.30769230769232</v>
      </c>
      <c r="AA277" s="32">
        <f>IFERROR('σ и σw, МПа'!N277*$BF$2,"-")</f>
        <v>237.46153846153842</v>
      </c>
      <c r="AB277" s="32">
        <f>IFERROR('σ и σw, МПа'!O277*$BF$2,"-")</f>
        <v>203.53846153846152</v>
      </c>
      <c r="AC277" s="33" t="str">
        <f>IFERROR('σ и σw, МПа'!P277*$BF$2,"-")</f>
        <v>-</v>
      </c>
      <c r="AD277" s="31">
        <f>IFERROR('σ и σw, МПа'!Q277*$BG$2,"-")</f>
        <v>205.79999999999998</v>
      </c>
      <c r="AE277" s="32">
        <f>IFERROR('σ и σw, МПа'!R277*$BG$2,"-")</f>
        <v>205.79999999999998</v>
      </c>
      <c r="AF277" s="32">
        <f>IFERROR('σ и σw, МПа'!S277*$BG$2,"-")</f>
        <v>198.79999999999998</v>
      </c>
      <c r="AG277" s="32">
        <f>IFERROR('σ и σw, МПа'!T277*$BG$2,"-")</f>
        <v>192.5</v>
      </c>
      <c r="AH277" s="32">
        <f>IFERROR('σ и σw, МПа'!U277*$BG$2,"-")</f>
        <v>185.5</v>
      </c>
      <c r="AI277" s="32">
        <f>IFERROR('σ и σw, МПа'!V277*$BG$2,"-")</f>
        <v>178.5</v>
      </c>
      <c r="AJ277" s="32">
        <f>IFERROR('σ и σw, МПа'!W277*$BG$2,"-")</f>
        <v>171.5</v>
      </c>
      <c r="AK277" s="32">
        <f>IFERROR('σ и σw, МПа'!X277*$BG$2,"-")</f>
        <v>164.5</v>
      </c>
      <c r="AL277" s="32">
        <f>IFERROR('σ и σw, МПа'!Y277*$BG$2,"-")</f>
        <v>164.5</v>
      </c>
      <c r="AM277" s="32">
        <f>IFERROR('σ и σw, МПа'!Z277*$BG$2,"-")</f>
        <v>164.5</v>
      </c>
      <c r="AN277" s="32">
        <f>IFERROR('σ и σw, МПа'!AA277*$BG$2,"-")</f>
        <v>164.5</v>
      </c>
      <c r="AO277" s="32">
        <f>IFERROR('σ и σw, МПа'!AB277*$BG$2,"-")</f>
        <v>137.19999999999999</v>
      </c>
      <c r="AP277" s="33" t="str">
        <f>IFERROR('σ и σw, МПа'!AC277*$BG$2,"-")</f>
        <v>-</v>
      </c>
      <c r="AQ277" s="31">
        <f>IFERROR('σ и σw, МПа'!Q277*$BH$2,"-")</f>
        <v>323.40000000000003</v>
      </c>
      <c r="AR277" s="32">
        <f>IFERROR('σ и σw, МПа'!R277*$BH$2,"-")</f>
        <v>323.40000000000003</v>
      </c>
      <c r="AS277" s="32">
        <f>IFERROR('σ и σw, МПа'!S277*$BH$2,"-")</f>
        <v>312.40000000000003</v>
      </c>
      <c r="AT277" s="32">
        <f>IFERROR('σ и σw, МПа'!T277*$BH$2,"-")</f>
        <v>302.5</v>
      </c>
      <c r="AU277" s="32">
        <f>IFERROR('σ и σw, МПа'!U277*$BH$2,"-")</f>
        <v>291.5</v>
      </c>
      <c r="AV277" s="32">
        <f>IFERROR('σ и σw, МПа'!V277*$BH$2,"-")</f>
        <v>280.5</v>
      </c>
      <c r="AW277" s="32">
        <f>IFERROR('σ и σw, МПа'!W277*$BH$2,"-")</f>
        <v>269.5</v>
      </c>
      <c r="AX277" s="32">
        <f>IFERROR('σ и σw, МПа'!X277*$BH$2,"-")</f>
        <v>258.5</v>
      </c>
      <c r="AY277" s="32">
        <f>IFERROR('σ и σw, МПа'!Y277*$BH$2,"-")</f>
        <v>258.5</v>
      </c>
      <c r="AZ277" s="32">
        <f>IFERROR('σ и σw, МПа'!Z277*$BH$2,"-")</f>
        <v>258.5</v>
      </c>
      <c r="BA277" s="32">
        <f>IFERROR('σ и σw, МПа'!AA277*$BH$2,"-")</f>
        <v>258.5</v>
      </c>
      <c r="BB277" s="32">
        <f>IFERROR('σ и σw, МПа'!AB277*$BH$2,"-")</f>
        <v>215.60000000000002</v>
      </c>
      <c r="BC277" s="33" t="str">
        <f>IFERROR('σ и σw, МПа'!AC277*$BH$2,"-")</f>
        <v>-</v>
      </c>
    </row>
    <row r="278" spans="1:55" ht="25.5" x14ac:dyDescent="0.25">
      <c r="A278" s="10" t="str">
        <f>INDEX('Обработка исходного'!B:B,ROW($B$3)+4*(ROW($B278)-ROW($B$3)))</f>
        <v>Сталь высокохромистая</v>
      </c>
      <c r="B278" s="47" t="str">
        <f>INDEX('Обработка исходного'!D:D,ROW($B$3)+4*(ROW($B278)-ROW($B$3)))</f>
        <v>18Х12ВМБФР</v>
      </c>
      <c r="C278" s="27" t="str">
        <f>'Rp0,2, МПа'!C278</f>
        <v>Заготовки крепежных деталей толщиной или диаметром 200 мм, КП670*</v>
      </c>
      <c r="D278" s="31">
        <f>IFERROR('σ и σw, МПа'!D278*$BE$2,"-")</f>
        <v>422.69230769230762</v>
      </c>
      <c r="E278" s="32">
        <f>IFERROR('σ и σw, МПа'!E278*$BE$2,"-")</f>
        <v>417.30769230769232</v>
      </c>
      <c r="F278" s="32">
        <f>IFERROR('σ и σw, МПа'!F278*$BE$2,"-")</f>
        <v>406.53846153846149</v>
      </c>
      <c r="G278" s="32">
        <f>IFERROR('σ и σw, МПа'!G278*$BE$2,"-")</f>
        <v>401.69230769230762</v>
      </c>
      <c r="H278" s="32">
        <f>IFERROR('σ и σw, МПа'!H278*$BE$2,"-")</f>
        <v>390.92307692307691</v>
      </c>
      <c r="I278" s="32">
        <f>IFERROR('σ и σw, МПа'!I278*$BE$2,"-")</f>
        <v>380.15384615384613</v>
      </c>
      <c r="J278" s="32">
        <f>IFERROR('σ и σw, МПа'!J278*$BE$2,"-")</f>
        <v>369.92307692307691</v>
      </c>
      <c r="K278" s="32">
        <f>IFERROR('σ и σw, МПа'!K278*$BE$2,"-")</f>
        <v>359.15384615384613</v>
      </c>
      <c r="L278" s="32">
        <f>IFERROR('σ и σw, МПа'!L278*$BE$2,"-")</f>
        <v>338.15384615384613</v>
      </c>
      <c r="M278" s="32">
        <f>IFERROR('σ и σw, МПа'!M278*$BE$2,"-")</f>
        <v>317.15384615384613</v>
      </c>
      <c r="N278" s="32">
        <f>IFERROR('σ и σw, МПа'!N278*$BE$2,"-")</f>
        <v>295.61538461538458</v>
      </c>
      <c r="O278" s="32" t="str">
        <f>IFERROR('σ и σw, МПа'!O278*$BE$2,"-")</f>
        <v>-</v>
      </c>
      <c r="P278" s="33" t="str">
        <f>IFERROR('σ и σw, МПа'!P278*$BE$2,"-")</f>
        <v>-</v>
      </c>
      <c r="Q278" s="31">
        <f>IFERROR('σ и σw, МПа'!D278*$BF$2,"-")</f>
        <v>543.46153846153845</v>
      </c>
      <c r="R278" s="32">
        <f>IFERROR('σ и σw, МПа'!E278*$BF$2,"-")</f>
        <v>536.53846153846155</v>
      </c>
      <c r="S278" s="32">
        <f>IFERROR('σ и σw, МПа'!F278*$BF$2,"-")</f>
        <v>522.69230769230762</v>
      </c>
      <c r="T278" s="32">
        <f>IFERROR('σ и σw, МПа'!G278*$BF$2,"-")</f>
        <v>516.46153846153845</v>
      </c>
      <c r="U278" s="32">
        <f>IFERROR('σ и σw, МПа'!H278*$BF$2,"-")</f>
        <v>502.61538461538464</v>
      </c>
      <c r="V278" s="32">
        <f>IFERROR('σ и σw, МПа'!I278*$BF$2,"-")</f>
        <v>488.76923076923077</v>
      </c>
      <c r="W278" s="32">
        <f>IFERROR('σ и σw, МПа'!J278*$BF$2,"-")</f>
        <v>475.61538461538464</v>
      </c>
      <c r="X278" s="32">
        <f>IFERROR('σ и σw, МПа'!K278*$BF$2,"-")</f>
        <v>461.76923076923077</v>
      </c>
      <c r="Y278" s="32">
        <f>IFERROR('σ и σw, МПа'!L278*$BF$2,"-")</f>
        <v>434.76923076923072</v>
      </c>
      <c r="Z278" s="32">
        <f>IFERROR('σ и σw, МПа'!M278*$BF$2,"-")</f>
        <v>407.76923076923072</v>
      </c>
      <c r="AA278" s="32">
        <f>IFERROR('σ и σw, МПа'!N278*$BF$2,"-")</f>
        <v>380.07692307692309</v>
      </c>
      <c r="AB278" s="32" t="str">
        <f>IFERROR('σ и σw, МПа'!O278*$BF$2,"-")</f>
        <v>-</v>
      </c>
      <c r="AC278" s="33" t="str">
        <f>IFERROR('σ и σw, МПа'!P278*$BF$2,"-")</f>
        <v>-</v>
      </c>
      <c r="AD278" s="31">
        <f>IFERROR('σ и σw, МПа'!Q278*$BG$2,"-")</f>
        <v>468.99999999999994</v>
      </c>
      <c r="AE278" s="32">
        <f>IFERROR('σ и σw, МПа'!R278*$BG$2,"-")</f>
        <v>466.9</v>
      </c>
      <c r="AF278" s="32">
        <f>IFERROR('σ и σw, МПа'!S278*$BG$2,"-")</f>
        <v>459.9</v>
      </c>
      <c r="AG278" s="32">
        <f>IFERROR('σ и σw, МПа'!T278*$BG$2,"-")</f>
        <v>452.9</v>
      </c>
      <c r="AH278" s="32">
        <f>IFERROR('σ и σw, МПа'!U278*$BG$2,"-")</f>
        <v>452.9</v>
      </c>
      <c r="AI278" s="32">
        <f>IFERROR('σ и σw, МПа'!V278*$BG$2,"-")</f>
        <v>446.59999999999997</v>
      </c>
      <c r="AJ278" s="32">
        <f>IFERROR('σ и σw, МПа'!W278*$BG$2,"-")</f>
        <v>446.59999999999997</v>
      </c>
      <c r="AK278" s="32">
        <f>IFERROR('σ и σw, МПа'!X278*$BG$2,"-")</f>
        <v>432.59999999999997</v>
      </c>
      <c r="AL278" s="32">
        <f>IFERROR('σ и σw, МПа'!Y278*$BG$2,"-")</f>
        <v>418.59999999999997</v>
      </c>
      <c r="AM278" s="32">
        <f>IFERROR('σ и σw, МПа'!Z278*$BG$2,"-")</f>
        <v>398.29999999999995</v>
      </c>
      <c r="AN278" s="32">
        <f>IFERROR('σ и σw, МПа'!AA278*$BG$2,"-")</f>
        <v>371</v>
      </c>
      <c r="AO278" s="32" t="str">
        <f>IFERROR('σ и σw, МПа'!AB278*$BG$2,"-")</f>
        <v>-</v>
      </c>
      <c r="AP278" s="33" t="str">
        <f>IFERROR('σ и σw, МПа'!AC278*$BG$2,"-")</f>
        <v>-</v>
      </c>
      <c r="AQ278" s="31">
        <f>IFERROR('σ и σw, МПа'!Q278*$BH$2,"-")</f>
        <v>737.00000000000011</v>
      </c>
      <c r="AR278" s="32">
        <f>IFERROR('σ и σw, МПа'!R278*$BH$2,"-")</f>
        <v>733.7</v>
      </c>
      <c r="AS278" s="32">
        <f>IFERROR('σ и σw, МПа'!S278*$BH$2,"-")</f>
        <v>722.7</v>
      </c>
      <c r="AT278" s="32">
        <f>IFERROR('σ и σw, МПа'!T278*$BH$2,"-")</f>
        <v>711.7</v>
      </c>
      <c r="AU278" s="32">
        <f>IFERROR('σ и σw, МПа'!U278*$BH$2,"-")</f>
        <v>711.7</v>
      </c>
      <c r="AV278" s="32">
        <f>IFERROR('σ и σw, МПа'!V278*$BH$2,"-")</f>
        <v>701.80000000000007</v>
      </c>
      <c r="AW278" s="32">
        <f>IFERROR('σ и σw, МПа'!W278*$BH$2,"-")</f>
        <v>701.80000000000007</v>
      </c>
      <c r="AX278" s="32">
        <f>IFERROR('σ и σw, МПа'!X278*$BH$2,"-")</f>
        <v>679.80000000000007</v>
      </c>
      <c r="AY278" s="32">
        <f>IFERROR('σ и σw, МПа'!Y278*$BH$2,"-")</f>
        <v>657.80000000000007</v>
      </c>
      <c r="AZ278" s="32">
        <f>IFERROR('σ и σw, МПа'!Z278*$BH$2,"-")</f>
        <v>625.90000000000009</v>
      </c>
      <c r="BA278" s="32">
        <f>IFERROR('σ и σw, МПа'!AA278*$BH$2,"-")</f>
        <v>583</v>
      </c>
      <c r="BB278" s="32" t="str">
        <f>IFERROR('σ и σw, МПа'!AB278*$BH$2,"-")</f>
        <v>-</v>
      </c>
      <c r="BC278" s="33" t="str">
        <f>IFERROR('σ и σw, МПа'!AC278*$BH$2,"-")</f>
        <v>-</v>
      </c>
    </row>
    <row r="279" spans="1:55" x14ac:dyDescent="0.25">
      <c r="A279" s="10" t="str">
        <f>INDEX('Обработка исходного'!B:B,ROW($B$3)+4*(ROW($B279)-ROW($B$3)))</f>
        <v>Сталь высокохромистая</v>
      </c>
      <c r="B279" s="47" t="str">
        <f>INDEX('Обработка исходного'!D:D,ROW($B$3)+4*(ROW($B279)-ROW($B$3)))</f>
        <v>05Х12Н2М-ВИ</v>
      </c>
      <c r="C279" s="27" t="str">
        <f>'Rp0,2, МПа'!C279</f>
        <v>Трубы</v>
      </c>
      <c r="D279" s="31">
        <f>IFERROR('σ и σw, МПа'!D279*$BE$2,"-")</f>
        <v>290.23076923076917</v>
      </c>
      <c r="E279" s="32">
        <f>IFERROR('σ и σw, МПа'!E279*$BE$2,"-")</f>
        <v>290.23076923076917</v>
      </c>
      <c r="F279" s="32">
        <f>IFERROR('σ и σw, МПа'!F279*$BE$2,"-")</f>
        <v>290.23076923076917</v>
      </c>
      <c r="G279" s="32">
        <f>IFERROR('σ и σw, МПа'!G279*$BE$2,"-")</f>
        <v>290.23076923076917</v>
      </c>
      <c r="H279" s="32">
        <f>IFERROR('σ и σw, МПа'!H279*$BE$2,"-")</f>
        <v>279.46153846153845</v>
      </c>
      <c r="I279" s="32">
        <f>IFERROR('σ и σw, МПа'!I279*$BE$2,"-")</f>
        <v>269.23076923076917</v>
      </c>
      <c r="J279" s="32">
        <f>IFERROR('σ и σw, МПа'!J279*$BE$2,"-")</f>
        <v>258.46153846153845</v>
      </c>
      <c r="K279" s="32">
        <f>IFERROR('σ и σw, МПа'!K279*$BE$2,"-")</f>
        <v>253.07692307692307</v>
      </c>
      <c r="L279" s="32">
        <f>IFERROR('σ и σw, МПа'!L279*$BE$2,"-")</f>
        <v>242.84615384615381</v>
      </c>
      <c r="M279" s="32">
        <f>IFERROR('σ и σw, МПа'!M279*$BE$2,"-")</f>
        <v>232.07692307692307</v>
      </c>
      <c r="N279" s="32">
        <f>IFERROR('σ и σw, МПа'!N279*$BE$2,"-")</f>
        <v>221.84615384615381</v>
      </c>
      <c r="O279" s="32">
        <f>IFERROR('σ и σw, МПа'!O279*$BE$2,"-")</f>
        <v>211.07692307692307</v>
      </c>
      <c r="P279" s="33" t="str">
        <f>IFERROR('σ и σw, МПа'!P279*$BE$2,"-")</f>
        <v>-</v>
      </c>
      <c r="Q279" s="31">
        <f>IFERROR('σ и σw, МПа'!D279*$BF$2,"-")</f>
        <v>373.15384615384613</v>
      </c>
      <c r="R279" s="32">
        <f>IFERROR('σ и σw, МПа'!E279*$BF$2,"-")</f>
        <v>373.15384615384613</v>
      </c>
      <c r="S279" s="32">
        <f>IFERROR('σ и σw, МПа'!F279*$BF$2,"-")</f>
        <v>373.15384615384613</v>
      </c>
      <c r="T279" s="32">
        <f>IFERROR('σ и σw, МПа'!G279*$BF$2,"-")</f>
        <v>373.15384615384613</v>
      </c>
      <c r="U279" s="32">
        <f>IFERROR('σ и σw, МПа'!H279*$BF$2,"-")</f>
        <v>359.30769230769232</v>
      </c>
      <c r="V279" s="32">
        <f>IFERROR('σ и σw, МПа'!I279*$BF$2,"-")</f>
        <v>346.15384615384613</v>
      </c>
      <c r="W279" s="32">
        <f>IFERROR('σ и σw, МПа'!J279*$BF$2,"-")</f>
        <v>332.30769230769232</v>
      </c>
      <c r="X279" s="32">
        <f>IFERROR('σ и σw, МПа'!K279*$BF$2,"-")</f>
        <v>325.38461538461542</v>
      </c>
      <c r="Y279" s="32">
        <f>IFERROR('σ и σw, МПа'!L279*$BF$2,"-")</f>
        <v>312.23076923076923</v>
      </c>
      <c r="Z279" s="32">
        <f>IFERROR('σ и σw, МПа'!M279*$BF$2,"-")</f>
        <v>298.38461538461542</v>
      </c>
      <c r="AA279" s="32">
        <f>IFERROR('σ и σw, МПа'!N279*$BF$2,"-")</f>
        <v>285.23076923076923</v>
      </c>
      <c r="AB279" s="32">
        <f>IFERROR('σ и σw, МПа'!O279*$BF$2,"-")</f>
        <v>271.38461538461542</v>
      </c>
      <c r="AC279" s="33" t="str">
        <f>IFERROR('σ и σw, МПа'!P279*$BF$2,"-")</f>
        <v>-</v>
      </c>
      <c r="AD279" s="31">
        <f>IFERROR('σ и σw, МПа'!Q279*$BG$2,"-")</f>
        <v>260.39999999999998</v>
      </c>
      <c r="AE279" s="32">
        <f>IFERROR('σ и σw, МПа'!R279*$BG$2,"-")</f>
        <v>260.39999999999998</v>
      </c>
      <c r="AF279" s="32">
        <f>IFERROR('σ и σw, МПа'!S279*$BG$2,"-")</f>
        <v>260.39999999999998</v>
      </c>
      <c r="AG279" s="32">
        <f>IFERROR('σ и σw, МПа'!T279*$BG$2,"-")</f>
        <v>260.39999999999998</v>
      </c>
      <c r="AH279" s="32">
        <f>IFERROR('σ и σw, МПа'!U279*$BG$2,"-")</f>
        <v>254.1</v>
      </c>
      <c r="AI279" s="32">
        <f>IFERROR('σ и σw, МПа'!V279*$BG$2,"-")</f>
        <v>247.1</v>
      </c>
      <c r="AJ279" s="32">
        <f>IFERROR('σ и σw, МПа'!W279*$BG$2,"-")</f>
        <v>233.1</v>
      </c>
      <c r="AK279" s="32">
        <f>IFERROR('σ и σw, МПа'!X279*$BG$2,"-")</f>
        <v>233.1</v>
      </c>
      <c r="AL279" s="32">
        <f>IFERROR('σ и σw, МПа'!Y279*$BG$2,"-")</f>
        <v>219.79999999999998</v>
      </c>
      <c r="AM279" s="32">
        <f>IFERROR('σ и σw, МПа'!Z279*$BG$2,"-")</f>
        <v>212.79999999999998</v>
      </c>
      <c r="AN279" s="32">
        <f>IFERROR('σ и σw, МПа'!AA279*$BG$2,"-")</f>
        <v>198.79999999999998</v>
      </c>
      <c r="AO279" s="32">
        <f>IFERROR('σ и σw, МПа'!AB279*$BG$2,"-")</f>
        <v>191.79999999999998</v>
      </c>
      <c r="AP279" s="33" t="str">
        <f>IFERROR('σ и σw, МПа'!AC279*$BG$2,"-")</f>
        <v>-</v>
      </c>
      <c r="AQ279" s="31">
        <f>IFERROR('σ и σw, МПа'!Q279*$BH$2,"-")</f>
        <v>409.20000000000005</v>
      </c>
      <c r="AR279" s="32">
        <f>IFERROR('σ и σw, МПа'!R279*$BH$2,"-")</f>
        <v>409.20000000000005</v>
      </c>
      <c r="AS279" s="32">
        <f>IFERROR('σ и σw, МПа'!S279*$BH$2,"-")</f>
        <v>409.20000000000005</v>
      </c>
      <c r="AT279" s="32">
        <f>IFERROR('σ и σw, МПа'!T279*$BH$2,"-")</f>
        <v>409.20000000000005</v>
      </c>
      <c r="AU279" s="32">
        <f>IFERROR('σ и σw, МПа'!U279*$BH$2,"-")</f>
        <v>399.3</v>
      </c>
      <c r="AV279" s="32">
        <f>IFERROR('σ и σw, МПа'!V279*$BH$2,"-")</f>
        <v>388.3</v>
      </c>
      <c r="AW279" s="32">
        <f>IFERROR('σ и σw, МПа'!W279*$BH$2,"-")</f>
        <v>366.3</v>
      </c>
      <c r="AX279" s="32">
        <f>IFERROR('σ и σw, МПа'!X279*$BH$2,"-")</f>
        <v>366.3</v>
      </c>
      <c r="AY279" s="32">
        <f>IFERROR('σ и σw, МПа'!Y279*$BH$2,"-")</f>
        <v>345.40000000000003</v>
      </c>
      <c r="AZ279" s="32">
        <f>IFERROR('σ и σw, МПа'!Z279*$BH$2,"-")</f>
        <v>334.40000000000003</v>
      </c>
      <c r="BA279" s="32">
        <f>IFERROR('σ и σw, МПа'!AA279*$BH$2,"-")</f>
        <v>312.40000000000003</v>
      </c>
      <c r="BB279" s="32">
        <f>IFERROR('σ и σw, МПа'!AB279*$BH$2,"-")</f>
        <v>301.40000000000003</v>
      </c>
      <c r="BC279" s="33" t="str">
        <f>IFERROR('σ и σw, МПа'!AC279*$BH$2,"-")</f>
        <v>-</v>
      </c>
    </row>
    <row r="280" spans="1:55" x14ac:dyDescent="0.25">
      <c r="A280" s="10" t="str">
        <f>INDEX('Обработка исходного'!B:B,ROW($B$3)+4*(ROW($B280)-ROW($B$3)))</f>
        <v>Сталь высокохромистая</v>
      </c>
      <c r="B280" s="47" t="str">
        <f>INDEX('Обработка исходного'!D:D,ROW($B$3)+4*(ROW($B280)-ROW($B$3)))</f>
        <v>05Х12Н2М</v>
      </c>
      <c r="C280" s="27" t="str">
        <f>'Rp0,2, МПа'!C280</f>
        <v>Трубы</v>
      </c>
      <c r="D280" s="31">
        <f>IFERROR('σ и σw, МПа'!D280*$BE$2,"-")</f>
        <v>290.23076923076917</v>
      </c>
      <c r="E280" s="32">
        <f>IFERROR('σ и σw, МПа'!E280*$BE$2,"-")</f>
        <v>290.23076923076917</v>
      </c>
      <c r="F280" s="32">
        <f>IFERROR('σ и σw, МПа'!F280*$BE$2,"-")</f>
        <v>290.23076923076917</v>
      </c>
      <c r="G280" s="32">
        <f>IFERROR('σ и σw, МПа'!G280*$BE$2,"-")</f>
        <v>290.23076923076917</v>
      </c>
      <c r="H280" s="32">
        <f>IFERROR('σ и σw, МПа'!H280*$BE$2,"-")</f>
        <v>279.46153846153845</v>
      </c>
      <c r="I280" s="32">
        <f>IFERROR('σ и σw, МПа'!I280*$BE$2,"-")</f>
        <v>269.23076923076917</v>
      </c>
      <c r="J280" s="32">
        <f>IFERROR('σ и σw, МПа'!J280*$BE$2,"-")</f>
        <v>258.46153846153845</v>
      </c>
      <c r="K280" s="32">
        <f>IFERROR('σ и σw, МПа'!K280*$BE$2,"-")</f>
        <v>253.07692307692307</v>
      </c>
      <c r="L280" s="32">
        <f>IFERROR('σ и σw, МПа'!L280*$BE$2,"-")</f>
        <v>242.84615384615381</v>
      </c>
      <c r="M280" s="32">
        <f>IFERROR('σ и σw, МПа'!M280*$BE$2,"-")</f>
        <v>232.07692307692307</v>
      </c>
      <c r="N280" s="32">
        <f>IFERROR('σ и σw, МПа'!N280*$BE$2,"-")</f>
        <v>221.84615384615381</v>
      </c>
      <c r="O280" s="32">
        <f>IFERROR('σ и σw, МПа'!O280*$BE$2,"-")</f>
        <v>211.07692307692307</v>
      </c>
      <c r="P280" s="33" t="str">
        <f>IFERROR('σ и σw, МПа'!P280*$BE$2,"-")</f>
        <v>-</v>
      </c>
      <c r="Q280" s="31">
        <f>IFERROR('σ и σw, МПа'!D280*$BF$2,"-")</f>
        <v>373.15384615384613</v>
      </c>
      <c r="R280" s="32">
        <f>IFERROR('σ и σw, МПа'!E280*$BF$2,"-")</f>
        <v>373.15384615384613</v>
      </c>
      <c r="S280" s="32">
        <f>IFERROR('σ и σw, МПа'!F280*$BF$2,"-")</f>
        <v>373.15384615384613</v>
      </c>
      <c r="T280" s="32">
        <f>IFERROR('σ и σw, МПа'!G280*$BF$2,"-")</f>
        <v>373.15384615384613</v>
      </c>
      <c r="U280" s="32">
        <f>IFERROR('σ и σw, МПа'!H280*$BF$2,"-")</f>
        <v>359.30769230769232</v>
      </c>
      <c r="V280" s="32">
        <f>IFERROR('σ и σw, МПа'!I280*$BF$2,"-")</f>
        <v>346.15384615384613</v>
      </c>
      <c r="W280" s="32">
        <f>IFERROR('σ и σw, МПа'!J280*$BF$2,"-")</f>
        <v>332.30769230769232</v>
      </c>
      <c r="X280" s="32">
        <f>IFERROR('σ и σw, МПа'!K280*$BF$2,"-")</f>
        <v>325.38461538461542</v>
      </c>
      <c r="Y280" s="32">
        <f>IFERROR('σ и σw, МПа'!L280*$BF$2,"-")</f>
        <v>312.23076923076923</v>
      </c>
      <c r="Z280" s="32">
        <f>IFERROR('σ и σw, МПа'!M280*$BF$2,"-")</f>
        <v>298.38461538461542</v>
      </c>
      <c r="AA280" s="32">
        <f>IFERROR('σ и σw, МПа'!N280*$BF$2,"-")</f>
        <v>285.23076923076923</v>
      </c>
      <c r="AB280" s="32">
        <f>IFERROR('σ и σw, МПа'!O280*$BF$2,"-")</f>
        <v>271.38461538461542</v>
      </c>
      <c r="AC280" s="33" t="str">
        <f>IFERROR('σ и σw, МПа'!P280*$BF$2,"-")</f>
        <v>-</v>
      </c>
      <c r="AD280" s="31">
        <f>IFERROR('σ и σw, МПа'!Q280*$BG$2,"-")</f>
        <v>260.39999999999998</v>
      </c>
      <c r="AE280" s="32">
        <f>IFERROR('σ и σw, МПа'!R280*$BG$2,"-")</f>
        <v>260.39999999999998</v>
      </c>
      <c r="AF280" s="32">
        <f>IFERROR('σ и σw, МПа'!S280*$BG$2,"-")</f>
        <v>260.39999999999998</v>
      </c>
      <c r="AG280" s="32">
        <f>IFERROR('σ и σw, МПа'!T280*$BG$2,"-")</f>
        <v>260.39999999999998</v>
      </c>
      <c r="AH280" s="32">
        <f>IFERROR('σ и σw, МПа'!U280*$BG$2,"-")</f>
        <v>254.1</v>
      </c>
      <c r="AI280" s="32">
        <f>IFERROR('σ и σw, МПа'!V280*$BG$2,"-")</f>
        <v>247.1</v>
      </c>
      <c r="AJ280" s="32">
        <f>IFERROR('σ и σw, МПа'!W280*$BG$2,"-")</f>
        <v>233.1</v>
      </c>
      <c r="AK280" s="32">
        <f>IFERROR('σ и σw, МПа'!X280*$BG$2,"-")</f>
        <v>233.1</v>
      </c>
      <c r="AL280" s="32">
        <f>IFERROR('σ и σw, МПа'!Y280*$BG$2,"-")</f>
        <v>219.79999999999998</v>
      </c>
      <c r="AM280" s="32">
        <f>IFERROR('σ и σw, МПа'!Z280*$BG$2,"-")</f>
        <v>212.79999999999998</v>
      </c>
      <c r="AN280" s="32">
        <f>IFERROR('σ и σw, МПа'!AA280*$BG$2,"-")</f>
        <v>198.79999999999998</v>
      </c>
      <c r="AO280" s="32">
        <f>IFERROR('σ и σw, МПа'!AB280*$BG$2,"-")</f>
        <v>191.79999999999998</v>
      </c>
      <c r="AP280" s="33" t="str">
        <f>IFERROR('σ и σw, МПа'!AC280*$BG$2,"-")</f>
        <v>-</v>
      </c>
      <c r="AQ280" s="31">
        <f>IFERROR('σ и σw, МПа'!Q280*$BH$2,"-")</f>
        <v>409.20000000000005</v>
      </c>
      <c r="AR280" s="32">
        <f>IFERROR('σ и σw, МПа'!R280*$BH$2,"-")</f>
        <v>409.20000000000005</v>
      </c>
      <c r="AS280" s="32">
        <f>IFERROR('σ и σw, МПа'!S280*$BH$2,"-")</f>
        <v>409.20000000000005</v>
      </c>
      <c r="AT280" s="32">
        <f>IFERROR('σ и σw, МПа'!T280*$BH$2,"-")</f>
        <v>409.20000000000005</v>
      </c>
      <c r="AU280" s="32">
        <f>IFERROR('σ и σw, МПа'!U280*$BH$2,"-")</f>
        <v>399.3</v>
      </c>
      <c r="AV280" s="32">
        <f>IFERROR('σ и σw, МПа'!V280*$BH$2,"-")</f>
        <v>388.3</v>
      </c>
      <c r="AW280" s="32">
        <f>IFERROR('σ и σw, МПа'!W280*$BH$2,"-")</f>
        <v>366.3</v>
      </c>
      <c r="AX280" s="32">
        <f>IFERROR('σ и σw, МПа'!X280*$BH$2,"-")</f>
        <v>366.3</v>
      </c>
      <c r="AY280" s="32">
        <f>IFERROR('σ и σw, МПа'!Y280*$BH$2,"-")</f>
        <v>345.40000000000003</v>
      </c>
      <c r="AZ280" s="32">
        <f>IFERROR('σ и σw, МПа'!Z280*$BH$2,"-")</f>
        <v>334.40000000000003</v>
      </c>
      <c r="BA280" s="32">
        <f>IFERROR('σ и σw, МПа'!AA280*$BH$2,"-")</f>
        <v>312.40000000000003</v>
      </c>
      <c r="BB280" s="32">
        <f>IFERROR('σ и σw, МПа'!AB280*$BH$2,"-")</f>
        <v>301.40000000000003</v>
      </c>
      <c r="BC280" s="33" t="str">
        <f>IFERROR('σ и σw, МПа'!AC280*$BH$2,"-")</f>
        <v>-</v>
      </c>
    </row>
    <row r="281" spans="1:55" x14ac:dyDescent="0.25">
      <c r="A281" s="10" t="str">
        <f>INDEX('Обработка исходного'!B:B,ROW($B$3)+4*(ROW($B281)-ROW($B$3)))</f>
        <v>Сталь высокохромистая</v>
      </c>
      <c r="B281" s="47" t="str">
        <f>INDEX('Обработка исходного'!D:D,ROW($B$3)+4*(ROW($B281)-ROW($B$3)))</f>
        <v>05Х12Н2М</v>
      </c>
      <c r="C281" s="27" t="str">
        <f>'Rp0,2, МПа'!C281</f>
        <v>Поковки, лист</v>
      </c>
      <c r="D281" s="31">
        <f>IFERROR('σ и σw, МПа'!D281*$BE$2,"-")</f>
        <v>290.23076923076917</v>
      </c>
      <c r="E281" s="32">
        <f>IFERROR('σ и σw, МПа'!E281*$BE$2,"-")</f>
        <v>290.23076923076917</v>
      </c>
      <c r="F281" s="32">
        <f>IFERROR('σ и σw, МПа'!F281*$BE$2,"-")</f>
        <v>290.23076923076917</v>
      </c>
      <c r="G281" s="32">
        <f>IFERROR('σ и σw, МПа'!G281*$BE$2,"-")</f>
        <v>290.23076923076917</v>
      </c>
      <c r="H281" s="32">
        <f>IFERROR('σ и σw, МПа'!H281*$BE$2,"-")</f>
        <v>290.23076923076917</v>
      </c>
      <c r="I281" s="32">
        <f>IFERROR('σ и σw, МПа'!I281*$BE$2,"-")</f>
        <v>279.46153846153845</v>
      </c>
      <c r="J281" s="32">
        <f>IFERROR('σ и σw, МПа'!J281*$BE$2,"-")</f>
        <v>269.23076923076917</v>
      </c>
      <c r="K281" s="32">
        <f>IFERROR('σ и σw, МПа'!K281*$BE$2,"-")</f>
        <v>258.46153846153845</v>
      </c>
      <c r="L281" s="32">
        <f>IFERROR('σ и σw, МПа'!L281*$BE$2,"-")</f>
        <v>248.2307692307692</v>
      </c>
      <c r="M281" s="32">
        <f>IFERROR('σ и σw, МПа'!M281*$BE$2,"-")</f>
        <v>226.69230769230765</v>
      </c>
      <c r="N281" s="32">
        <f>IFERROR('σ и σw, МПа'!N281*$BE$2,"-")</f>
        <v>200.30769230769229</v>
      </c>
      <c r="O281" s="32">
        <f>IFERROR('σ и σw, МПа'!O281*$BE$2,"-")</f>
        <v>190.07692307692307</v>
      </c>
      <c r="P281" s="33" t="str">
        <f>IFERROR('σ и σw, МПа'!P281*$BE$2,"-")</f>
        <v>-</v>
      </c>
      <c r="Q281" s="31">
        <f>IFERROR('σ и σw, МПа'!D281*$BF$2,"-")</f>
        <v>373.15384615384613</v>
      </c>
      <c r="R281" s="32">
        <f>IFERROR('σ и σw, МПа'!E281*$BF$2,"-")</f>
        <v>373.15384615384613</v>
      </c>
      <c r="S281" s="32">
        <f>IFERROR('σ и σw, МПа'!F281*$BF$2,"-")</f>
        <v>373.15384615384613</v>
      </c>
      <c r="T281" s="32">
        <f>IFERROR('σ и σw, МПа'!G281*$BF$2,"-")</f>
        <v>373.15384615384613</v>
      </c>
      <c r="U281" s="32">
        <f>IFERROR('σ и σw, МПа'!H281*$BF$2,"-")</f>
        <v>373.15384615384613</v>
      </c>
      <c r="V281" s="32">
        <f>IFERROR('σ и σw, МПа'!I281*$BF$2,"-")</f>
        <v>359.30769230769232</v>
      </c>
      <c r="W281" s="32">
        <f>IFERROR('σ и σw, МПа'!J281*$BF$2,"-")</f>
        <v>346.15384615384613</v>
      </c>
      <c r="X281" s="32">
        <f>IFERROR('σ и σw, МПа'!K281*$BF$2,"-")</f>
        <v>332.30769230769232</v>
      </c>
      <c r="Y281" s="32">
        <f>IFERROR('σ и σw, МПа'!L281*$BF$2,"-")</f>
        <v>319.15384615384613</v>
      </c>
      <c r="Z281" s="32">
        <f>IFERROR('σ и σw, МПа'!M281*$BF$2,"-")</f>
        <v>291.46153846153845</v>
      </c>
      <c r="AA281" s="32">
        <f>IFERROR('σ и σw, МПа'!N281*$BF$2,"-")</f>
        <v>257.53846153846155</v>
      </c>
      <c r="AB281" s="32">
        <f>IFERROR('σ и σw, МПа'!O281*$BF$2,"-")</f>
        <v>244.38461538461539</v>
      </c>
      <c r="AC281" s="33" t="str">
        <f>IFERROR('σ и σw, МПа'!P281*$BF$2,"-")</f>
        <v>-</v>
      </c>
      <c r="AD281" s="31">
        <f>IFERROR('σ и σw, МПа'!Q281*$BG$2,"-")</f>
        <v>260.39999999999998</v>
      </c>
      <c r="AE281" s="32">
        <f>IFERROR('σ и σw, МПа'!R281*$BG$2,"-")</f>
        <v>260.39999999999998</v>
      </c>
      <c r="AF281" s="32">
        <f>IFERROR('σ и σw, МПа'!S281*$BG$2,"-")</f>
        <v>260.39999999999998</v>
      </c>
      <c r="AG281" s="32">
        <f>IFERROR('σ и σw, МПа'!T281*$BG$2,"-")</f>
        <v>260.39999999999998</v>
      </c>
      <c r="AH281" s="32">
        <f>IFERROR('σ и σw, МПа'!U281*$BG$2,"-")</f>
        <v>260.39999999999998</v>
      </c>
      <c r="AI281" s="32">
        <f>IFERROR('σ и σw, МПа'!V281*$BG$2,"-")</f>
        <v>254.1</v>
      </c>
      <c r="AJ281" s="32">
        <f>IFERROR('σ и σw, МПа'!W281*$BG$2,"-")</f>
        <v>254.1</v>
      </c>
      <c r="AK281" s="32">
        <f>IFERROR('σ и σw, МПа'!X281*$BG$2,"-")</f>
        <v>233.1</v>
      </c>
      <c r="AL281" s="32">
        <f>IFERROR('σ и σw, МПа'!Y281*$BG$2,"-")</f>
        <v>226.1</v>
      </c>
      <c r="AM281" s="32">
        <f>IFERROR('σ и σw, МПа'!Z281*$BG$2,"-")</f>
        <v>219.79999999999998</v>
      </c>
      <c r="AN281" s="32">
        <f>IFERROR('σ и σw, МПа'!AA281*$BG$2,"-")</f>
        <v>185.5</v>
      </c>
      <c r="AO281" s="32">
        <f>IFERROR('σ и σw, МПа'!AB281*$BG$2,"-")</f>
        <v>171.5</v>
      </c>
      <c r="AP281" s="33" t="str">
        <f>IFERROR('σ и σw, МПа'!AC281*$BG$2,"-")</f>
        <v>-</v>
      </c>
      <c r="AQ281" s="31">
        <f>IFERROR('σ и σw, МПа'!Q281*$BH$2,"-")</f>
        <v>409.20000000000005</v>
      </c>
      <c r="AR281" s="32">
        <f>IFERROR('σ и σw, МПа'!R281*$BH$2,"-")</f>
        <v>409.20000000000005</v>
      </c>
      <c r="AS281" s="32">
        <f>IFERROR('σ и σw, МПа'!S281*$BH$2,"-")</f>
        <v>409.20000000000005</v>
      </c>
      <c r="AT281" s="32">
        <f>IFERROR('σ и σw, МПа'!T281*$BH$2,"-")</f>
        <v>409.20000000000005</v>
      </c>
      <c r="AU281" s="32">
        <f>IFERROR('σ и σw, МПа'!U281*$BH$2,"-")</f>
        <v>409.20000000000005</v>
      </c>
      <c r="AV281" s="32">
        <f>IFERROR('σ и σw, МПа'!V281*$BH$2,"-")</f>
        <v>399.3</v>
      </c>
      <c r="AW281" s="32">
        <f>IFERROR('σ и σw, МПа'!W281*$BH$2,"-")</f>
        <v>399.3</v>
      </c>
      <c r="AX281" s="32">
        <f>IFERROR('σ и σw, МПа'!X281*$BH$2,"-")</f>
        <v>366.3</v>
      </c>
      <c r="AY281" s="32">
        <f>IFERROR('σ и σw, МПа'!Y281*$BH$2,"-")</f>
        <v>355.3</v>
      </c>
      <c r="AZ281" s="32">
        <f>IFERROR('σ и σw, МПа'!Z281*$BH$2,"-")</f>
        <v>345.40000000000003</v>
      </c>
      <c r="BA281" s="32">
        <f>IFERROR('σ и σw, МПа'!AA281*$BH$2,"-")</f>
        <v>291.5</v>
      </c>
      <c r="BB281" s="32">
        <f>IFERROR('σ и σw, МПа'!AB281*$BH$2,"-")</f>
        <v>269.5</v>
      </c>
      <c r="BC281" s="33" t="str">
        <f>IFERROR('σ и σw, МПа'!AC281*$BH$2,"-")</f>
        <v>-</v>
      </c>
    </row>
    <row r="282" spans="1:55" x14ac:dyDescent="0.25">
      <c r="A282" s="10" t="str">
        <f>INDEX('Обработка исходного'!B:B,ROW($B$3)+4*(ROW($B282)-ROW($B$3)))</f>
        <v>Сталь высокохромистая</v>
      </c>
      <c r="B282" s="47" t="str">
        <f>INDEX('Обработка исходного'!D:D,ROW($B$3)+4*(ROW($B282)-ROW($B$3)))</f>
        <v>05Х12Н2М-ВД</v>
      </c>
      <c r="C282" s="27" t="str">
        <f>'Rp0,2, МПа'!C282</f>
        <v>Поковки, лист</v>
      </c>
      <c r="D282" s="31">
        <f>IFERROR('σ и σw, МПа'!D282*$BE$2,"-")</f>
        <v>290.23076923076917</v>
      </c>
      <c r="E282" s="32">
        <f>IFERROR('σ и σw, МПа'!E282*$BE$2,"-")</f>
        <v>290.23076923076917</v>
      </c>
      <c r="F282" s="32">
        <f>IFERROR('σ и σw, МПа'!F282*$BE$2,"-")</f>
        <v>290.23076923076917</v>
      </c>
      <c r="G282" s="32">
        <f>IFERROR('σ и σw, МПа'!G282*$BE$2,"-")</f>
        <v>290.23076923076917</v>
      </c>
      <c r="H282" s="32">
        <f>IFERROR('σ и σw, МПа'!H282*$BE$2,"-")</f>
        <v>290.23076923076917</v>
      </c>
      <c r="I282" s="32">
        <f>IFERROR('σ и σw, МПа'!I282*$BE$2,"-")</f>
        <v>279.46153846153845</v>
      </c>
      <c r="J282" s="32">
        <f>IFERROR('σ и σw, МПа'!J282*$BE$2,"-")</f>
        <v>269.23076923076917</v>
      </c>
      <c r="K282" s="32">
        <f>IFERROR('σ и σw, МПа'!K282*$BE$2,"-")</f>
        <v>258.46153846153845</v>
      </c>
      <c r="L282" s="32">
        <f>IFERROR('σ и σw, МПа'!L282*$BE$2,"-")</f>
        <v>248.2307692307692</v>
      </c>
      <c r="M282" s="32">
        <f>IFERROR('σ и σw, МПа'!M282*$BE$2,"-")</f>
        <v>226.69230769230765</v>
      </c>
      <c r="N282" s="32">
        <f>IFERROR('σ и σw, МПа'!N282*$BE$2,"-")</f>
        <v>200.30769230769229</v>
      </c>
      <c r="O282" s="32">
        <f>IFERROR('σ и σw, МПа'!O282*$BE$2,"-")</f>
        <v>190.07692307692307</v>
      </c>
      <c r="P282" s="33" t="str">
        <f>IFERROR('σ и σw, МПа'!P282*$BE$2,"-")</f>
        <v>-</v>
      </c>
      <c r="Q282" s="31">
        <f>IFERROR('σ и σw, МПа'!D282*$BF$2,"-")</f>
        <v>373.15384615384613</v>
      </c>
      <c r="R282" s="32">
        <f>IFERROR('σ и σw, МПа'!E282*$BF$2,"-")</f>
        <v>373.15384615384613</v>
      </c>
      <c r="S282" s="32">
        <f>IFERROR('σ и σw, МПа'!F282*$BF$2,"-")</f>
        <v>373.15384615384613</v>
      </c>
      <c r="T282" s="32">
        <f>IFERROR('σ и σw, МПа'!G282*$BF$2,"-")</f>
        <v>373.15384615384613</v>
      </c>
      <c r="U282" s="32">
        <f>IFERROR('σ и σw, МПа'!H282*$BF$2,"-")</f>
        <v>373.15384615384613</v>
      </c>
      <c r="V282" s="32">
        <f>IFERROR('σ и σw, МПа'!I282*$BF$2,"-")</f>
        <v>359.30769230769232</v>
      </c>
      <c r="W282" s="32">
        <f>IFERROR('σ и σw, МПа'!J282*$BF$2,"-")</f>
        <v>346.15384615384613</v>
      </c>
      <c r="X282" s="32">
        <f>IFERROR('σ и σw, МПа'!K282*$BF$2,"-")</f>
        <v>332.30769230769232</v>
      </c>
      <c r="Y282" s="32">
        <f>IFERROR('σ и σw, МПа'!L282*$BF$2,"-")</f>
        <v>319.15384615384613</v>
      </c>
      <c r="Z282" s="32">
        <f>IFERROR('σ и σw, МПа'!M282*$BF$2,"-")</f>
        <v>291.46153846153845</v>
      </c>
      <c r="AA282" s="32">
        <f>IFERROR('σ и σw, МПа'!N282*$BF$2,"-")</f>
        <v>257.53846153846155</v>
      </c>
      <c r="AB282" s="32">
        <f>IFERROR('σ и σw, МПа'!O282*$BF$2,"-")</f>
        <v>244.38461538461539</v>
      </c>
      <c r="AC282" s="33" t="str">
        <f>IFERROR('σ и σw, МПа'!P282*$BF$2,"-")</f>
        <v>-</v>
      </c>
      <c r="AD282" s="31">
        <f>IFERROR('σ и σw, МПа'!Q282*$BG$2,"-")</f>
        <v>260.39999999999998</v>
      </c>
      <c r="AE282" s="32">
        <f>IFERROR('σ и σw, МПа'!R282*$BG$2,"-")</f>
        <v>260.39999999999998</v>
      </c>
      <c r="AF282" s="32">
        <f>IFERROR('σ и σw, МПа'!S282*$BG$2,"-")</f>
        <v>260.39999999999998</v>
      </c>
      <c r="AG282" s="32">
        <f>IFERROR('σ и σw, МПа'!T282*$BG$2,"-")</f>
        <v>260.39999999999998</v>
      </c>
      <c r="AH282" s="32">
        <f>IFERROR('σ и σw, МПа'!U282*$BG$2,"-")</f>
        <v>260.39999999999998</v>
      </c>
      <c r="AI282" s="32">
        <f>IFERROR('σ и σw, МПа'!V282*$BG$2,"-")</f>
        <v>254.1</v>
      </c>
      <c r="AJ282" s="32">
        <f>IFERROR('σ и σw, МПа'!W282*$BG$2,"-")</f>
        <v>254.1</v>
      </c>
      <c r="AK282" s="32">
        <f>IFERROR('σ и σw, МПа'!X282*$BG$2,"-")</f>
        <v>233.1</v>
      </c>
      <c r="AL282" s="32">
        <f>IFERROR('σ и σw, МПа'!Y282*$BG$2,"-")</f>
        <v>226.1</v>
      </c>
      <c r="AM282" s="32">
        <f>IFERROR('σ и σw, МПа'!Z282*$BG$2,"-")</f>
        <v>219.79999999999998</v>
      </c>
      <c r="AN282" s="32">
        <f>IFERROR('σ и σw, МПа'!AA282*$BG$2,"-")</f>
        <v>185.5</v>
      </c>
      <c r="AO282" s="32">
        <f>IFERROR('σ и σw, МПа'!AB282*$BG$2,"-")</f>
        <v>171.5</v>
      </c>
      <c r="AP282" s="33" t="str">
        <f>IFERROR('σ и σw, МПа'!AC282*$BG$2,"-")</f>
        <v>-</v>
      </c>
      <c r="AQ282" s="31">
        <f>IFERROR('σ и σw, МПа'!Q282*$BH$2,"-")</f>
        <v>409.20000000000005</v>
      </c>
      <c r="AR282" s="32">
        <f>IFERROR('σ и σw, МПа'!R282*$BH$2,"-")</f>
        <v>409.20000000000005</v>
      </c>
      <c r="AS282" s="32">
        <f>IFERROR('σ и σw, МПа'!S282*$BH$2,"-")</f>
        <v>409.20000000000005</v>
      </c>
      <c r="AT282" s="32">
        <f>IFERROR('σ и σw, МПа'!T282*$BH$2,"-")</f>
        <v>409.20000000000005</v>
      </c>
      <c r="AU282" s="32">
        <f>IFERROR('σ и σw, МПа'!U282*$BH$2,"-")</f>
        <v>409.20000000000005</v>
      </c>
      <c r="AV282" s="32">
        <f>IFERROR('σ и σw, МПа'!V282*$BH$2,"-")</f>
        <v>399.3</v>
      </c>
      <c r="AW282" s="32">
        <f>IFERROR('σ и σw, МПа'!W282*$BH$2,"-")</f>
        <v>399.3</v>
      </c>
      <c r="AX282" s="32">
        <f>IFERROR('σ и σw, МПа'!X282*$BH$2,"-")</f>
        <v>366.3</v>
      </c>
      <c r="AY282" s="32">
        <f>IFERROR('σ и σw, МПа'!Y282*$BH$2,"-")</f>
        <v>355.3</v>
      </c>
      <c r="AZ282" s="32">
        <f>IFERROR('σ и σw, МПа'!Z282*$BH$2,"-")</f>
        <v>345.40000000000003</v>
      </c>
      <c r="BA282" s="32">
        <f>IFERROR('σ и σw, МПа'!AA282*$BH$2,"-")</f>
        <v>291.5</v>
      </c>
      <c r="BB282" s="32">
        <f>IFERROR('σ и σw, МПа'!AB282*$BH$2,"-")</f>
        <v>269.5</v>
      </c>
      <c r="BC282" s="33" t="str">
        <f>IFERROR('σ и σw, МПа'!AC282*$BH$2,"-")</f>
        <v>-</v>
      </c>
    </row>
    <row r="283" spans="1:55" ht="25.5" x14ac:dyDescent="0.25">
      <c r="A283" s="10" t="str">
        <f>INDEX('Обработка исходного'!B:B,ROW($B$3)+4*(ROW($B283)-ROW($B$3)))</f>
        <v>Сталь высокохромистая</v>
      </c>
      <c r="B283" s="47" t="str">
        <f>INDEX('Обработка исходного'!D:D,ROW($B$3)+4*(ROW($B283)-ROW($B$3)))</f>
        <v>06Х13Н7Д2</v>
      </c>
      <c r="C283" s="27" t="str">
        <f>'Rp0,2, МПа'!C283</f>
        <v>Горячекатаные и кованые прутки диаметром от 16 до 160 мм</v>
      </c>
      <c r="D283" s="31">
        <f>IFERROR('σ и σw, МПа'!D283*$BE$2,"-")</f>
        <v>474.92307692307691</v>
      </c>
      <c r="E283" s="32">
        <f>IFERROR('σ и σw, МПа'!E283*$BE$2,"-")</f>
        <v>459.30769230769221</v>
      </c>
      <c r="F283" s="32">
        <f>IFERROR('σ и σw, МПа'!F283*$BE$2,"-")</f>
        <v>432.92307692307691</v>
      </c>
      <c r="G283" s="32">
        <f>IFERROR('σ и σw, МПа'!G283*$BE$2,"-")</f>
        <v>411.3846153846153</v>
      </c>
      <c r="H283" s="32">
        <f>IFERROR('σ и σw, МПа'!H283*$BE$2,"-")</f>
        <v>390.3846153846153</v>
      </c>
      <c r="I283" s="32">
        <f>IFERROR('σ и σw, МПа'!I283*$BE$2,"-")</f>
        <v>369.3846153846153</v>
      </c>
      <c r="J283" s="32">
        <f>IFERROR('σ и σw, МПа'!J283*$BE$2,"-")</f>
        <v>364</v>
      </c>
      <c r="K283" s="32" t="str">
        <f>IFERROR('σ и σw, МПа'!K283*$BE$2,"-")</f>
        <v>-</v>
      </c>
      <c r="L283" s="32" t="str">
        <f>IFERROR('σ и σw, МПа'!L283*$BE$2,"-")</f>
        <v>-</v>
      </c>
      <c r="M283" s="32" t="str">
        <f>IFERROR('σ и σw, МПа'!M283*$BE$2,"-")</f>
        <v>-</v>
      </c>
      <c r="N283" s="32" t="str">
        <f>IFERROR('σ и σw, МПа'!N283*$BE$2,"-")</f>
        <v>-</v>
      </c>
      <c r="O283" s="32" t="str">
        <f>IFERROR('σ и σw, МПа'!O283*$BE$2,"-")</f>
        <v>-</v>
      </c>
      <c r="P283" s="33" t="str">
        <f>IFERROR('σ и σw, МПа'!P283*$BE$2,"-")</f>
        <v>-</v>
      </c>
      <c r="Q283" s="31">
        <f>IFERROR('σ и σw, МПа'!D283*$BF$2,"-")</f>
        <v>610.61538461538464</v>
      </c>
      <c r="R283" s="32">
        <f>IFERROR('σ и σw, МПа'!E283*$BF$2,"-")</f>
        <v>590.53846153846143</v>
      </c>
      <c r="S283" s="32">
        <f>IFERROR('σ и σw, МПа'!F283*$BF$2,"-")</f>
        <v>556.61538461538464</v>
      </c>
      <c r="T283" s="32">
        <f>IFERROR('σ и σw, МПа'!G283*$BF$2,"-")</f>
        <v>528.92307692307691</v>
      </c>
      <c r="U283" s="32">
        <f>IFERROR('σ и σw, МПа'!H283*$BF$2,"-")</f>
        <v>501.92307692307685</v>
      </c>
      <c r="V283" s="32">
        <f>IFERROR('σ и σw, МПа'!I283*$BF$2,"-")</f>
        <v>474.92307692307685</v>
      </c>
      <c r="W283" s="32">
        <f>IFERROR('σ и σw, МПа'!J283*$BF$2,"-")</f>
        <v>468</v>
      </c>
      <c r="X283" s="32" t="str">
        <f>IFERROR('σ и σw, МПа'!K283*$BF$2,"-")</f>
        <v>-</v>
      </c>
      <c r="Y283" s="32" t="str">
        <f>IFERROR('σ и σw, МПа'!L283*$BF$2,"-")</f>
        <v>-</v>
      </c>
      <c r="Z283" s="32" t="str">
        <f>IFERROR('σ и σw, МПа'!M283*$BF$2,"-")</f>
        <v>-</v>
      </c>
      <c r="AA283" s="32" t="str">
        <f>IFERROR('σ и σw, МПа'!N283*$BF$2,"-")</f>
        <v>-</v>
      </c>
      <c r="AB283" s="32" t="str">
        <f>IFERROR('σ и σw, МПа'!O283*$BF$2,"-")</f>
        <v>-</v>
      </c>
      <c r="AC283" s="33" t="str">
        <f>IFERROR('σ и σw, МПа'!P283*$BF$2,"-")</f>
        <v>-</v>
      </c>
      <c r="AD283" s="31">
        <f>IFERROR('σ и σw, МПа'!Q283*$BG$2,"-")</f>
        <v>562.79999999999995</v>
      </c>
      <c r="AE283" s="32">
        <f>IFERROR('σ и σw, МПа'!R283*$BG$2,"-")</f>
        <v>548.79999999999995</v>
      </c>
      <c r="AF283" s="32">
        <f>IFERROR('σ и σw, МПа'!S283*$BG$2,"-")</f>
        <v>514.5</v>
      </c>
      <c r="AG283" s="32">
        <f>IFERROR('σ и σw, МПа'!T283*$BG$2,"-")</f>
        <v>487.2</v>
      </c>
      <c r="AH283" s="32">
        <f>IFERROR('σ и σw, МПа'!U283*$BG$2,"-")</f>
        <v>459.9</v>
      </c>
      <c r="AI283" s="32">
        <f>IFERROR('σ и σw, МПа'!V283*$BG$2,"-")</f>
        <v>438.9</v>
      </c>
      <c r="AJ283" s="32">
        <f>IFERROR('σ и σw, МПа'!W283*$BG$2,"-")</f>
        <v>431.9</v>
      </c>
      <c r="AK283" s="32" t="str">
        <f>IFERROR('σ и σw, МПа'!X283*$BG$2,"-")</f>
        <v>-</v>
      </c>
      <c r="AL283" s="32" t="str">
        <f>IFERROR('σ и σw, МПа'!Y283*$BG$2,"-")</f>
        <v>-</v>
      </c>
      <c r="AM283" s="32" t="str">
        <f>IFERROR('σ и σw, МПа'!Z283*$BG$2,"-")</f>
        <v>-</v>
      </c>
      <c r="AN283" s="32" t="str">
        <f>IFERROR('σ и σw, МПа'!AA283*$BG$2,"-")</f>
        <v>-</v>
      </c>
      <c r="AO283" s="32" t="str">
        <f>IFERROR('σ и σw, МПа'!AB283*$BG$2,"-")</f>
        <v>-</v>
      </c>
      <c r="AP283" s="33" t="str">
        <f>IFERROR('σ и σw, МПа'!AC283*$BG$2,"-")</f>
        <v>-</v>
      </c>
      <c r="AQ283" s="31">
        <f>IFERROR('σ и σw, МПа'!Q283*$BH$2,"-")</f>
        <v>884.40000000000009</v>
      </c>
      <c r="AR283" s="32">
        <f>IFERROR('σ и σw, МПа'!R283*$BH$2,"-")</f>
        <v>862.40000000000009</v>
      </c>
      <c r="AS283" s="32">
        <f>IFERROR('σ и σw, МПа'!S283*$BH$2,"-")</f>
        <v>808.50000000000011</v>
      </c>
      <c r="AT283" s="32">
        <f>IFERROR('σ и σw, МПа'!T283*$BH$2,"-")</f>
        <v>765.6</v>
      </c>
      <c r="AU283" s="32">
        <f>IFERROR('σ и σw, МПа'!U283*$BH$2,"-")</f>
        <v>722.7</v>
      </c>
      <c r="AV283" s="32">
        <f>IFERROR('σ и σw, МПа'!V283*$BH$2,"-")</f>
        <v>689.7</v>
      </c>
      <c r="AW283" s="32">
        <f>IFERROR('σ и σw, МПа'!W283*$BH$2,"-")</f>
        <v>678.7</v>
      </c>
      <c r="AX283" s="32" t="str">
        <f>IFERROR('σ и σw, МПа'!X283*$BH$2,"-")</f>
        <v>-</v>
      </c>
      <c r="AY283" s="32" t="str">
        <f>IFERROR('σ и σw, МПа'!Y283*$BH$2,"-")</f>
        <v>-</v>
      </c>
      <c r="AZ283" s="32" t="str">
        <f>IFERROR('σ и σw, МПа'!Z283*$BH$2,"-")</f>
        <v>-</v>
      </c>
      <c r="BA283" s="32" t="str">
        <f>IFERROR('σ и σw, МПа'!AA283*$BH$2,"-")</f>
        <v>-</v>
      </c>
      <c r="BB283" s="32" t="str">
        <f>IFERROR('σ и σw, МПа'!AB283*$BH$2,"-")</f>
        <v>-</v>
      </c>
      <c r="BC283" s="33" t="str">
        <f>IFERROR('σ и σw, МПа'!AC283*$BH$2,"-")</f>
        <v>-</v>
      </c>
    </row>
    <row r="284" spans="1:55" x14ac:dyDescent="0.25">
      <c r="A284" s="10" t="str">
        <f>INDEX('Обработка исходного'!B:B,ROW($B$3)+4*(ROW($B284)-ROW($B$3)))</f>
        <v>Сталь высокохромистая</v>
      </c>
      <c r="B284" s="47" t="str">
        <f>INDEX('Обработка исходного'!D:D,ROW($B$3)+4*(ROW($B284)-ROW($B$3)))</f>
        <v>06Х13Н7Д2</v>
      </c>
      <c r="C284" s="27" t="str">
        <f>'Rp0,2, МПа'!C284</f>
        <v>Кованая полоса толщиной 80 мм</v>
      </c>
      <c r="D284" s="31">
        <f>IFERROR('σ и σw, МПа'!D284*$BE$2,"-")</f>
        <v>474.92307692307691</v>
      </c>
      <c r="E284" s="32">
        <f>IFERROR('σ и σw, МПа'!E284*$BE$2,"-")</f>
        <v>459.30769230769221</v>
      </c>
      <c r="F284" s="32">
        <f>IFERROR('σ и σw, МПа'!F284*$BE$2,"-")</f>
        <v>432.92307692307691</v>
      </c>
      <c r="G284" s="32">
        <f>IFERROR('σ и σw, МПа'!G284*$BE$2,"-")</f>
        <v>411.3846153846153</v>
      </c>
      <c r="H284" s="32">
        <f>IFERROR('σ и σw, МПа'!H284*$BE$2,"-")</f>
        <v>390.3846153846153</v>
      </c>
      <c r="I284" s="32">
        <f>IFERROR('σ и σw, МПа'!I284*$BE$2,"-")</f>
        <v>369.3846153846153</v>
      </c>
      <c r="J284" s="32">
        <f>IFERROR('σ и σw, МПа'!J284*$BE$2,"-")</f>
        <v>364</v>
      </c>
      <c r="K284" s="32" t="str">
        <f>IFERROR('σ и σw, МПа'!K284*$BE$2,"-")</f>
        <v>-</v>
      </c>
      <c r="L284" s="32" t="str">
        <f>IFERROR('σ и σw, МПа'!L284*$BE$2,"-")</f>
        <v>-</v>
      </c>
      <c r="M284" s="32" t="str">
        <f>IFERROR('σ и σw, МПа'!M284*$BE$2,"-")</f>
        <v>-</v>
      </c>
      <c r="N284" s="32" t="str">
        <f>IFERROR('σ и σw, МПа'!N284*$BE$2,"-")</f>
        <v>-</v>
      </c>
      <c r="O284" s="32" t="str">
        <f>IFERROR('σ и σw, МПа'!O284*$BE$2,"-")</f>
        <v>-</v>
      </c>
      <c r="P284" s="33" t="str">
        <f>IFERROR('σ и σw, МПа'!P284*$BE$2,"-")</f>
        <v>-</v>
      </c>
      <c r="Q284" s="31">
        <f>IFERROR('σ и σw, МПа'!D284*$BF$2,"-")</f>
        <v>610.61538461538464</v>
      </c>
      <c r="R284" s="32">
        <f>IFERROR('σ и σw, МПа'!E284*$BF$2,"-")</f>
        <v>590.53846153846143</v>
      </c>
      <c r="S284" s="32">
        <f>IFERROR('σ и σw, МПа'!F284*$BF$2,"-")</f>
        <v>556.61538461538464</v>
      </c>
      <c r="T284" s="32">
        <f>IFERROR('σ и σw, МПа'!G284*$BF$2,"-")</f>
        <v>528.92307692307691</v>
      </c>
      <c r="U284" s="32">
        <f>IFERROR('σ и σw, МПа'!H284*$BF$2,"-")</f>
        <v>501.92307692307685</v>
      </c>
      <c r="V284" s="32">
        <f>IFERROR('σ и σw, МПа'!I284*$BF$2,"-")</f>
        <v>474.92307692307685</v>
      </c>
      <c r="W284" s="32">
        <f>IFERROR('σ и σw, МПа'!J284*$BF$2,"-")</f>
        <v>468</v>
      </c>
      <c r="X284" s="32" t="str">
        <f>IFERROR('σ и σw, МПа'!K284*$BF$2,"-")</f>
        <v>-</v>
      </c>
      <c r="Y284" s="32" t="str">
        <f>IFERROR('σ и σw, МПа'!L284*$BF$2,"-")</f>
        <v>-</v>
      </c>
      <c r="Z284" s="32" t="str">
        <f>IFERROR('σ и σw, МПа'!M284*$BF$2,"-")</f>
        <v>-</v>
      </c>
      <c r="AA284" s="32" t="str">
        <f>IFERROR('σ и σw, МПа'!N284*$BF$2,"-")</f>
        <v>-</v>
      </c>
      <c r="AB284" s="32" t="str">
        <f>IFERROR('σ и σw, МПа'!O284*$BF$2,"-")</f>
        <v>-</v>
      </c>
      <c r="AC284" s="33" t="str">
        <f>IFERROR('σ и σw, МПа'!P284*$BF$2,"-")</f>
        <v>-</v>
      </c>
      <c r="AD284" s="31">
        <f>IFERROR('σ и σw, МПа'!Q284*$BG$2,"-")</f>
        <v>562.79999999999995</v>
      </c>
      <c r="AE284" s="32">
        <f>IFERROR('σ и σw, МПа'!R284*$BG$2,"-")</f>
        <v>548.79999999999995</v>
      </c>
      <c r="AF284" s="32">
        <f>IFERROR('σ и σw, МПа'!S284*$BG$2,"-")</f>
        <v>514.5</v>
      </c>
      <c r="AG284" s="32">
        <f>IFERROR('σ и σw, МПа'!T284*$BG$2,"-")</f>
        <v>487.2</v>
      </c>
      <c r="AH284" s="32">
        <f>IFERROR('σ и σw, МПа'!U284*$BG$2,"-")</f>
        <v>459.9</v>
      </c>
      <c r="AI284" s="32">
        <f>IFERROR('σ и σw, МПа'!V284*$BG$2,"-")</f>
        <v>438.9</v>
      </c>
      <c r="AJ284" s="32">
        <f>IFERROR('σ и σw, МПа'!W284*$BG$2,"-")</f>
        <v>431.9</v>
      </c>
      <c r="AK284" s="32" t="str">
        <f>IFERROR('σ и σw, МПа'!X284*$BG$2,"-")</f>
        <v>-</v>
      </c>
      <c r="AL284" s="32" t="str">
        <f>IFERROR('σ и σw, МПа'!Y284*$BG$2,"-")</f>
        <v>-</v>
      </c>
      <c r="AM284" s="32" t="str">
        <f>IFERROR('σ и σw, МПа'!Z284*$BG$2,"-")</f>
        <v>-</v>
      </c>
      <c r="AN284" s="32" t="str">
        <f>IFERROR('σ и σw, МПа'!AA284*$BG$2,"-")</f>
        <v>-</v>
      </c>
      <c r="AO284" s="32" t="str">
        <f>IFERROR('σ и σw, МПа'!AB284*$BG$2,"-")</f>
        <v>-</v>
      </c>
      <c r="AP284" s="33" t="str">
        <f>IFERROR('σ и σw, МПа'!AC284*$BG$2,"-")</f>
        <v>-</v>
      </c>
      <c r="AQ284" s="31">
        <f>IFERROR('σ и σw, МПа'!Q284*$BH$2,"-")</f>
        <v>884.40000000000009</v>
      </c>
      <c r="AR284" s="32">
        <f>IFERROR('σ и σw, МПа'!R284*$BH$2,"-")</f>
        <v>862.40000000000009</v>
      </c>
      <c r="AS284" s="32">
        <f>IFERROR('σ и σw, МПа'!S284*$BH$2,"-")</f>
        <v>808.50000000000011</v>
      </c>
      <c r="AT284" s="32">
        <f>IFERROR('σ и σw, МПа'!T284*$BH$2,"-")</f>
        <v>765.6</v>
      </c>
      <c r="AU284" s="32">
        <f>IFERROR('σ и σw, МПа'!U284*$BH$2,"-")</f>
        <v>722.7</v>
      </c>
      <c r="AV284" s="32">
        <f>IFERROR('σ и σw, МПа'!V284*$BH$2,"-")</f>
        <v>689.7</v>
      </c>
      <c r="AW284" s="32">
        <f>IFERROR('σ и σw, МПа'!W284*$BH$2,"-")</f>
        <v>678.7</v>
      </c>
      <c r="AX284" s="32" t="str">
        <f>IFERROR('σ и σw, МПа'!X284*$BH$2,"-")</f>
        <v>-</v>
      </c>
      <c r="AY284" s="32" t="str">
        <f>IFERROR('σ и σw, МПа'!Y284*$BH$2,"-")</f>
        <v>-</v>
      </c>
      <c r="AZ284" s="32" t="str">
        <f>IFERROR('σ и σw, МПа'!Z284*$BH$2,"-")</f>
        <v>-</v>
      </c>
      <c r="BA284" s="32" t="str">
        <f>IFERROR('σ и σw, МПа'!AA284*$BH$2,"-")</f>
        <v>-</v>
      </c>
      <c r="BB284" s="32" t="str">
        <f>IFERROR('σ и σw, МПа'!AB284*$BH$2,"-")</f>
        <v>-</v>
      </c>
      <c r="BC284" s="33" t="str">
        <f>IFERROR('σ и σw, МПа'!AC284*$BH$2,"-")</f>
        <v>-</v>
      </c>
    </row>
    <row r="285" spans="1:55" x14ac:dyDescent="0.25">
      <c r="A285" s="10" t="str">
        <f>INDEX('Обработка исходного'!B:B,ROW($B$3)+4*(ROW($B285)-ROW($B$3)))</f>
        <v>Сталь высокохромистая</v>
      </c>
      <c r="B285" s="47" t="str">
        <f>INDEX('Обработка исходного'!D:D,ROW($B$3)+4*(ROW($B285)-ROW($B$3)))</f>
        <v>06Х13Н7Д2</v>
      </c>
      <c r="C285" s="27" t="str">
        <f>'Rp0,2, МПа'!C285</f>
        <v>Заготовки крепежных деталей диаметром до 160 мм</v>
      </c>
      <c r="D285" s="31">
        <f>IFERROR('σ и σw, МПа'!D285*$BE$2,"-")</f>
        <v>474.92307692307691</v>
      </c>
      <c r="E285" s="32">
        <f>IFERROR('σ и σw, МПа'!E285*$BE$2,"-")</f>
        <v>459.30769230769221</v>
      </c>
      <c r="F285" s="32">
        <f>IFERROR('σ и σw, МПа'!F285*$BE$2,"-")</f>
        <v>432.92307692307691</v>
      </c>
      <c r="G285" s="32">
        <f>IFERROR('σ и σw, МПа'!G285*$BE$2,"-")</f>
        <v>411.3846153846153</v>
      </c>
      <c r="H285" s="32">
        <f>IFERROR('σ и σw, МПа'!H285*$BE$2,"-")</f>
        <v>390.3846153846153</v>
      </c>
      <c r="I285" s="32">
        <f>IFERROR('σ и σw, МПа'!I285*$BE$2,"-")</f>
        <v>369.3846153846153</v>
      </c>
      <c r="J285" s="32">
        <f>IFERROR('σ и σw, МПа'!J285*$BE$2,"-")</f>
        <v>364</v>
      </c>
      <c r="K285" s="32" t="str">
        <f>IFERROR('σ и σw, МПа'!K285*$BE$2,"-")</f>
        <v>-</v>
      </c>
      <c r="L285" s="32" t="str">
        <f>IFERROR('σ и σw, МПа'!L285*$BE$2,"-")</f>
        <v>-</v>
      </c>
      <c r="M285" s="32" t="str">
        <f>IFERROR('σ и σw, МПа'!M285*$BE$2,"-")</f>
        <v>-</v>
      </c>
      <c r="N285" s="32" t="str">
        <f>IFERROR('σ и σw, МПа'!N285*$BE$2,"-")</f>
        <v>-</v>
      </c>
      <c r="O285" s="32" t="str">
        <f>IFERROR('σ и σw, МПа'!O285*$BE$2,"-")</f>
        <v>-</v>
      </c>
      <c r="P285" s="33" t="str">
        <f>IFERROR('σ и σw, МПа'!P285*$BE$2,"-")</f>
        <v>-</v>
      </c>
      <c r="Q285" s="31">
        <f>IFERROR('σ и σw, МПа'!D285*$BF$2,"-")</f>
        <v>610.61538461538464</v>
      </c>
      <c r="R285" s="32">
        <f>IFERROR('σ и σw, МПа'!E285*$BF$2,"-")</f>
        <v>590.53846153846143</v>
      </c>
      <c r="S285" s="32">
        <f>IFERROR('σ и σw, МПа'!F285*$BF$2,"-")</f>
        <v>556.61538461538464</v>
      </c>
      <c r="T285" s="32">
        <f>IFERROR('σ и σw, МПа'!G285*$BF$2,"-")</f>
        <v>528.92307692307691</v>
      </c>
      <c r="U285" s="32">
        <f>IFERROR('σ и σw, МПа'!H285*$BF$2,"-")</f>
        <v>501.92307692307685</v>
      </c>
      <c r="V285" s="32">
        <f>IFERROR('σ и σw, МПа'!I285*$BF$2,"-")</f>
        <v>474.92307692307685</v>
      </c>
      <c r="W285" s="32">
        <f>IFERROR('σ и σw, МПа'!J285*$BF$2,"-")</f>
        <v>468</v>
      </c>
      <c r="X285" s="32" t="str">
        <f>IFERROR('σ и σw, МПа'!K285*$BF$2,"-")</f>
        <v>-</v>
      </c>
      <c r="Y285" s="32" t="str">
        <f>IFERROR('σ и σw, МПа'!L285*$BF$2,"-")</f>
        <v>-</v>
      </c>
      <c r="Z285" s="32" t="str">
        <f>IFERROR('σ и σw, МПа'!M285*$BF$2,"-")</f>
        <v>-</v>
      </c>
      <c r="AA285" s="32" t="str">
        <f>IFERROR('σ и σw, МПа'!N285*$BF$2,"-")</f>
        <v>-</v>
      </c>
      <c r="AB285" s="32" t="str">
        <f>IFERROR('σ и σw, МПа'!O285*$BF$2,"-")</f>
        <v>-</v>
      </c>
      <c r="AC285" s="33" t="str">
        <f>IFERROR('σ и σw, МПа'!P285*$BF$2,"-")</f>
        <v>-</v>
      </c>
      <c r="AD285" s="31">
        <f>IFERROR('σ и σw, МПа'!Q285*$BG$2,"-")</f>
        <v>562.79999999999995</v>
      </c>
      <c r="AE285" s="32">
        <f>IFERROR('σ и σw, МПа'!R285*$BG$2,"-")</f>
        <v>548.79999999999995</v>
      </c>
      <c r="AF285" s="32">
        <f>IFERROR('σ и σw, МПа'!S285*$BG$2,"-")</f>
        <v>514.5</v>
      </c>
      <c r="AG285" s="32">
        <f>IFERROR('σ и σw, МПа'!T285*$BG$2,"-")</f>
        <v>487.2</v>
      </c>
      <c r="AH285" s="32">
        <f>IFERROR('σ и σw, МПа'!U285*$BG$2,"-")</f>
        <v>459.9</v>
      </c>
      <c r="AI285" s="32">
        <f>IFERROR('σ и σw, МПа'!V285*$BG$2,"-")</f>
        <v>438.9</v>
      </c>
      <c r="AJ285" s="32">
        <f>IFERROR('σ и σw, МПа'!W285*$BG$2,"-")</f>
        <v>431.9</v>
      </c>
      <c r="AK285" s="32" t="str">
        <f>IFERROR('σ и σw, МПа'!X285*$BG$2,"-")</f>
        <v>-</v>
      </c>
      <c r="AL285" s="32" t="str">
        <f>IFERROR('σ и σw, МПа'!Y285*$BG$2,"-")</f>
        <v>-</v>
      </c>
      <c r="AM285" s="32" t="str">
        <f>IFERROR('σ и σw, МПа'!Z285*$BG$2,"-")</f>
        <v>-</v>
      </c>
      <c r="AN285" s="32" t="str">
        <f>IFERROR('σ и σw, МПа'!AA285*$BG$2,"-")</f>
        <v>-</v>
      </c>
      <c r="AO285" s="32" t="str">
        <f>IFERROR('σ и σw, МПа'!AB285*$BG$2,"-")</f>
        <v>-</v>
      </c>
      <c r="AP285" s="33" t="str">
        <f>IFERROR('σ и σw, МПа'!AC285*$BG$2,"-")</f>
        <v>-</v>
      </c>
      <c r="AQ285" s="31">
        <f>IFERROR('σ и σw, МПа'!Q285*$BH$2,"-")</f>
        <v>884.40000000000009</v>
      </c>
      <c r="AR285" s="32">
        <f>IFERROR('σ и σw, МПа'!R285*$BH$2,"-")</f>
        <v>862.40000000000009</v>
      </c>
      <c r="AS285" s="32">
        <f>IFERROR('σ и σw, МПа'!S285*$BH$2,"-")</f>
        <v>808.50000000000011</v>
      </c>
      <c r="AT285" s="32">
        <f>IFERROR('σ и σw, МПа'!T285*$BH$2,"-")</f>
        <v>765.6</v>
      </c>
      <c r="AU285" s="32">
        <f>IFERROR('σ и σw, МПа'!U285*$BH$2,"-")</f>
        <v>722.7</v>
      </c>
      <c r="AV285" s="32">
        <f>IFERROR('σ и σw, МПа'!V285*$BH$2,"-")</f>
        <v>689.7</v>
      </c>
      <c r="AW285" s="32">
        <f>IFERROR('σ и σw, МПа'!W285*$BH$2,"-")</f>
        <v>678.7</v>
      </c>
      <c r="AX285" s="32" t="str">
        <f>IFERROR('σ и σw, МПа'!X285*$BH$2,"-")</f>
        <v>-</v>
      </c>
      <c r="AY285" s="32" t="str">
        <f>IFERROR('σ и σw, МПа'!Y285*$BH$2,"-")</f>
        <v>-</v>
      </c>
      <c r="AZ285" s="32" t="str">
        <f>IFERROR('σ и σw, МПа'!Z285*$BH$2,"-")</f>
        <v>-</v>
      </c>
      <c r="BA285" s="32" t="str">
        <f>IFERROR('σ и σw, МПа'!AA285*$BH$2,"-")</f>
        <v>-</v>
      </c>
      <c r="BB285" s="32" t="str">
        <f>IFERROR('σ и σw, МПа'!AB285*$BH$2,"-")</f>
        <v>-</v>
      </c>
      <c r="BC285" s="33" t="str">
        <f>IFERROR('σ и σw, МПа'!AC285*$BH$2,"-")</f>
        <v>-</v>
      </c>
    </row>
    <row r="286" spans="1:55" x14ac:dyDescent="0.25">
      <c r="A286" s="10" t="str">
        <f>INDEX('Обработка исходного'!B:B,ROW($B$3)+4*(ROW($B286)-ROW($B$3)))</f>
        <v>Сталь высокохромистая</v>
      </c>
      <c r="B286" s="47" t="str">
        <f>INDEX('Обработка исходного'!D:D,ROW($B$3)+4*(ROW($B286)-ROW($B$3)))</f>
        <v>06Х12Н3ДЛ</v>
      </c>
      <c r="C286" s="27" t="str">
        <f>'Rp0,2, МПа'!C286</f>
        <v>Отливки</v>
      </c>
      <c r="D286" s="31">
        <f>IFERROR('σ и σw, МПа'!D286*$BE$2,"-")</f>
        <v>343</v>
      </c>
      <c r="E286" s="32">
        <f>IFERROR('σ и σw, МПа'!E286*$BE$2,"-")</f>
        <v>339.23076923076917</v>
      </c>
      <c r="F286" s="32">
        <f>IFERROR('σ и σw, МПа'!F286*$BE$2,"-")</f>
        <v>332.76923076923072</v>
      </c>
      <c r="G286" s="32">
        <f>IFERROR('σ и σw, МПа'!G286*$BE$2,"-")</f>
        <v>327.38461538461536</v>
      </c>
      <c r="H286" s="32">
        <f>IFERROR('σ и σw, МПа'!H286*$BE$2,"-")</f>
        <v>317.15384615384613</v>
      </c>
      <c r="I286" s="32">
        <f>IFERROR('σ и σw, МПа'!I286*$BE$2,"-")</f>
        <v>311.76923076923072</v>
      </c>
      <c r="J286" s="32">
        <f>IFERROR('σ и σw, МПа'!J286*$BE$2,"-")</f>
        <v>301</v>
      </c>
      <c r="K286" s="32">
        <f>IFERROR('σ и σw, МПа'!K286*$BE$2,"-")</f>
        <v>290.23076923076917</v>
      </c>
      <c r="L286" s="32" t="str">
        <f>IFERROR('σ и σw, МПа'!L286*$BE$2,"-")</f>
        <v>-</v>
      </c>
      <c r="M286" s="32" t="str">
        <f>IFERROR('σ и σw, МПа'!M286*$BE$2,"-")</f>
        <v>-</v>
      </c>
      <c r="N286" s="32" t="str">
        <f>IFERROR('σ и σw, МПа'!N286*$BE$2,"-")</f>
        <v>-</v>
      </c>
      <c r="O286" s="32" t="str">
        <f>IFERROR('σ и σw, МПа'!O286*$BE$2,"-")</f>
        <v>-</v>
      </c>
      <c r="P286" s="33" t="str">
        <f>IFERROR('σ и σw, МПа'!P286*$BE$2,"-")</f>
        <v>-</v>
      </c>
      <c r="Q286" s="31">
        <f>IFERROR('σ и σw, МПа'!D286*$BF$2,"-")</f>
        <v>441</v>
      </c>
      <c r="R286" s="32">
        <f>IFERROR('σ и σw, МПа'!E286*$BF$2,"-")</f>
        <v>436.15384615384613</v>
      </c>
      <c r="S286" s="32">
        <f>IFERROR('σ и σw, МПа'!F286*$BF$2,"-")</f>
        <v>427.84615384615381</v>
      </c>
      <c r="T286" s="32">
        <f>IFERROR('σ и σw, МПа'!G286*$BF$2,"-")</f>
        <v>420.92307692307691</v>
      </c>
      <c r="U286" s="32">
        <f>IFERROR('σ и σw, МПа'!H286*$BF$2,"-")</f>
        <v>407.76923076923072</v>
      </c>
      <c r="V286" s="32">
        <f>IFERROR('σ и σw, МПа'!I286*$BF$2,"-")</f>
        <v>400.84615384615381</v>
      </c>
      <c r="W286" s="32">
        <f>IFERROR('σ и σw, МПа'!J286*$BF$2,"-")</f>
        <v>387</v>
      </c>
      <c r="X286" s="32">
        <f>IFERROR('σ и σw, МПа'!K286*$BF$2,"-")</f>
        <v>373.15384615384613</v>
      </c>
      <c r="Y286" s="32" t="str">
        <f>IFERROR('σ и σw, МПа'!L286*$BF$2,"-")</f>
        <v>-</v>
      </c>
      <c r="Z286" s="32" t="str">
        <f>IFERROR('σ и σw, МПа'!M286*$BF$2,"-")</f>
        <v>-</v>
      </c>
      <c r="AA286" s="32" t="str">
        <f>IFERROR('σ и σw, МПа'!N286*$BF$2,"-")</f>
        <v>-</v>
      </c>
      <c r="AB286" s="32" t="str">
        <f>IFERROR('σ и σw, МПа'!O286*$BF$2,"-")</f>
        <v>-</v>
      </c>
      <c r="AC286" s="33" t="str">
        <f>IFERROR('σ и σw, МПа'!P286*$BF$2,"-")</f>
        <v>-</v>
      </c>
      <c r="AD286" s="31">
        <f>IFERROR('σ и σw, МПа'!Q286*$BG$2,"-")</f>
        <v>343</v>
      </c>
      <c r="AE286" s="32">
        <f>IFERROR('σ и σw, МПа'!R286*$BG$2,"-")</f>
        <v>340.2</v>
      </c>
      <c r="AF286" s="32">
        <f>IFERROR('σ и σw, МПа'!S286*$BG$2,"-")</f>
        <v>336.7</v>
      </c>
      <c r="AG286" s="32">
        <f>IFERROR('σ и σw, МПа'!T286*$BG$2,"-")</f>
        <v>336.7</v>
      </c>
      <c r="AH286" s="32">
        <f>IFERROR('σ и σw, МПа'!U286*$BG$2,"-")</f>
        <v>329.7</v>
      </c>
      <c r="AI286" s="32">
        <f>IFERROR('σ и σw, МПа'!V286*$BG$2,"-")</f>
        <v>322.7</v>
      </c>
      <c r="AJ286" s="32">
        <f>IFERROR('σ и σw, МПа'!W286*$BG$2,"-")</f>
        <v>315.7</v>
      </c>
      <c r="AK286" s="32">
        <f>IFERROR('σ и σw, МПа'!X286*$BG$2,"-")</f>
        <v>308.7</v>
      </c>
      <c r="AL286" s="32" t="str">
        <f>IFERROR('σ и σw, МПа'!Y286*$BG$2,"-")</f>
        <v>-</v>
      </c>
      <c r="AM286" s="32" t="str">
        <f>IFERROR('σ и σw, МПа'!Z286*$BG$2,"-")</f>
        <v>-</v>
      </c>
      <c r="AN286" s="32" t="str">
        <f>IFERROR('σ и σw, МПа'!AA286*$BG$2,"-")</f>
        <v>-</v>
      </c>
      <c r="AO286" s="32" t="str">
        <f>IFERROR('σ и σw, МПа'!AB286*$BG$2,"-")</f>
        <v>-</v>
      </c>
      <c r="AP286" s="33" t="str">
        <f>IFERROR('σ и σw, МПа'!AC286*$BG$2,"-")</f>
        <v>-</v>
      </c>
      <c r="AQ286" s="31">
        <f>IFERROR('σ и σw, МПа'!Q286*$BH$2,"-")</f>
        <v>539</v>
      </c>
      <c r="AR286" s="32">
        <f>IFERROR('σ и σw, МПа'!R286*$BH$2,"-")</f>
        <v>534.6</v>
      </c>
      <c r="AS286" s="32">
        <f>IFERROR('σ и σw, МПа'!S286*$BH$2,"-")</f>
        <v>529.1</v>
      </c>
      <c r="AT286" s="32">
        <f>IFERROR('σ и σw, МПа'!T286*$BH$2,"-")</f>
        <v>529.1</v>
      </c>
      <c r="AU286" s="32">
        <f>IFERROR('σ и σw, МПа'!U286*$BH$2,"-")</f>
        <v>518.1</v>
      </c>
      <c r="AV286" s="32">
        <f>IFERROR('σ и σw, МПа'!V286*$BH$2,"-")</f>
        <v>507.1</v>
      </c>
      <c r="AW286" s="32">
        <f>IFERROR('σ и σw, МПа'!W286*$BH$2,"-")</f>
        <v>496.1</v>
      </c>
      <c r="AX286" s="32">
        <f>IFERROR('σ и σw, МПа'!X286*$BH$2,"-")</f>
        <v>485.1</v>
      </c>
      <c r="AY286" s="32" t="str">
        <f>IFERROR('σ и σw, МПа'!Y286*$BH$2,"-")</f>
        <v>-</v>
      </c>
      <c r="AZ286" s="32" t="str">
        <f>IFERROR('σ и σw, МПа'!Z286*$BH$2,"-")</f>
        <v>-</v>
      </c>
      <c r="BA286" s="32" t="str">
        <f>IFERROR('σ и σw, МПа'!AA286*$BH$2,"-")</f>
        <v>-</v>
      </c>
      <c r="BB286" s="32" t="str">
        <f>IFERROR('σ и σw, МПа'!AB286*$BH$2,"-")</f>
        <v>-</v>
      </c>
      <c r="BC286" s="33" t="str">
        <f>IFERROR('σ и σw, МПа'!AC286*$BH$2,"-")</f>
        <v>-</v>
      </c>
    </row>
    <row r="287" spans="1:55" x14ac:dyDescent="0.25">
      <c r="A287" s="10" t="str">
        <f>INDEX('Обработка исходного'!B:B,ROW($B$3)+4*(ROW($B287)-ROW($B$3)))</f>
        <v>Сталь высокохромистая</v>
      </c>
      <c r="B287" s="47" t="str">
        <f>INDEX('Обработка исходного'!D:D,ROW($B$3)+4*(ROW($B287)-ROW($B$3)))</f>
        <v>06Х12Н3Д</v>
      </c>
      <c r="C287" s="27" t="str">
        <f>'Rp0,2, МПа'!C287</f>
        <v>Поковки КП540*</v>
      </c>
      <c r="D287" s="31">
        <f>IFERROR('σ и σw, МПа'!D287*$BE$2,"-")</f>
        <v>343</v>
      </c>
      <c r="E287" s="32">
        <f>IFERROR('σ и σw, МПа'!E287*$BE$2,"-")</f>
        <v>339.23076923076917</v>
      </c>
      <c r="F287" s="32">
        <f>IFERROR('σ и σw, МПа'!F287*$BE$2,"-")</f>
        <v>332.76923076923072</v>
      </c>
      <c r="G287" s="32">
        <f>IFERROR('σ и σw, МПа'!G287*$BE$2,"-")</f>
        <v>317.15384615384613</v>
      </c>
      <c r="H287" s="32">
        <f>IFERROR('σ и σw, МПа'!H287*$BE$2,"-")</f>
        <v>317.15384615384613</v>
      </c>
      <c r="I287" s="32">
        <f>IFERROR('σ и σw, МПа'!I287*$BE$2,"-")</f>
        <v>311.76923076923072</v>
      </c>
      <c r="J287" s="32">
        <f>IFERROR('σ и σw, МПа'!J287*$BE$2,"-")</f>
        <v>301</v>
      </c>
      <c r="K287" s="32">
        <f>IFERROR('σ и σw, МПа'!K287*$BE$2,"-")</f>
        <v>290.23076923076917</v>
      </c>
      <c r="L287" s="32" t="str">
        <f>IFERROR('σ и σw, МПа'!L287*$BE$2,"-")</f>
        <v>-</v>
      </c>
      <c r="M287" s="32" t="str">
        <f>IFERROR('σ и σw, МПа'!M287*$BE$2,"-")</f>
        <v>-</v>
      </c>
      <c r="N287" s="32" t="str">
        <f>IFERROR('σ и σw, МПа'!N287*$BE$2,"-")</f>
        <v>-</v>
      </c>
      <c r="O287" s="32" t="str">
        <f>IFERROR('σ и σw, МПа'!O287*$BE$2,"-")</f>
        <v>-</v>
      </c>
      <c r="P287" s="33" t="str">
        <f>IFERROR('σ и σw, МПа'!P287*$BE$2,"-")</f>
        <v>-</v>
      </c>
      <c r="Q287" s="31">
        <f>IFERROR('σ и σw, МПа'!D287*$BF$2,"-")</f>
        <v>441</v>
      </c>
      <c r="R287" s="32">
        <f>IFERROR('σ и σw, МПа'!E287*$BF$2,"-")</f>
        <v>436.15384615384613</v>
      </c>
      <c r="S287" s="32">
        <f>IFERROR('σ и σw, МПа'!F287*$BF$2,"-")</f>
        <v>427.84615384615381</v>
      </c>
      <c r="T287" s="32">
        <f>IFERROR('σ и σw, МПа'!G287*$BF$2,"-")</f>
        <v>407.76923076923072</v>
      </c>
      <c r="U287" s="32">
        <f>IFERROR('σ и σw, МПа'!H287*$BF$2,"-")</f>
        <v>407.76923076923072</v>
      </c>
      <c r="V287" s="32">
        <f>IFERROR('σ и σw, МПа'!I287*$BF$2,"-")</f>
        <v>400.84615384615381</v>
      </c>
      <c r="W287" s="32">
        <f>IFERROR('σ и σw, МПа'!J287*$BF$2,"-")</f>
        <v>387</v>
      </c>
      <c r="X287" s="32">
        <f>IFERROR('σ и σw, МПа'!K287*$BF$2,"-")</f>
        <v>373.15384615384613</v>
      </c>
      <c r="Y287" s="32" t="str">
        <f>IFERROR('σ и σw, МПа'!L287*$BF$2,"-")</f>
        <v>-</v>
      </c>
      <c r="Z287" s="32" t="str">
        <f>IFERROR('σ и σw, МПа'!M287*$BF$2,"-")</f>
        <v>-</v>
      </c>
      <c r="AA287" s="32" t="str">
        <f>IFERROR('σ и σw, МПа'!N287*$BF$2,"-")</f>
        <v>-</v>
      </c>
      <c r="AB287" s="32" t="str">
        <f>IFERROR('σ и σw, МПа'!O287*$BF$2,"-")</f>
        <v>-</v>
      </c>
      <c r="AC287" s="33" t="str">
        <f>IFERROR('σ и σw, МПа'!P287*$BF$2,"-")</f>
        <v>-</v>
      </c>
      <c r="AD287" s="31">
        <f>IFERROR('σ и σw, МПа'!Q287*$BG$2,"-")</f>
        <v>378</v>
      </c>
      <c r="AE287" s="32">
        <f>IFERROR('σ и σw, МПа'!R287*$BG$2,"-")</f>
        <v>371</v>
      </c>
      <c r="AF287" s="32">
        <f>IFERROR('σ и σw, МПа'!S287*$BG$2,"-")</f>
        <v>363.29999999999995</v>
      </c>
      <c r="AG287" s="32">
        <f>IFERROR('σ и σw, МПа'!T287*$BG$2,"-")</f>
        <v>350</v>
      </c>
      <c r="AH287" s="32">
        <f>IFERROR('σ и σw, МПа'!U287*$BG$2,"-")</f>
        <v>336</v>
      </c>
      <c r="AI287" s="32">
        <f>IFERROR('σ и σw, МПа'!V287*$BG$2,"-")</f>
        <v>322.7</v>
      </c>
      <c r="AJ287" s="32">
        <f>IFERROR('σ и σw, МПа'!W287*$BG$2,"-")</f>
        <v>308.7</v>
      </c>
      <c r="AK287" s="32">
        <f>IFERROR('σ и σw, МПа'!X287*$BG$2,"-")</f>
        <v>308.7</v>
      </c>
      <c r="AL287" s="32" t="str">
        <f>IFERROR('σ и σw, МПа'!Y287*$BG$2,"-")</f>
        <v>-</v>
      </c>
      <c r="AM287" s="32" t="str">
        <f>IFERROR('σ и σw, МПа'!Z287*$BG$2,"-")</f>
        <v>-</v>
      </c>
      <c r="AN287" s="32" t="str">
        <f>IFERROR('σ и σw, МПа'!AA287*$BG$2,"-")</f>
        <v>-</v>
      </c>
      <c r="AO287" s="32" t="str">
        <f>IFERROR('σ и σw, МПа'!AB287*$BG$2,"-")</f>
        <v>-</v>
      </c>
      <c r="AP287" s="33" t="str">
        <f>IFERROR('σ и σw, МПа'!AC287*$BG$2,"-")</f>
        <v>-</v>
      </c>
      <c r="AQ287" s="31">
        <f>IFERROR('σ и σw, МПа'!Q287*$BH$2,"-")</f>
        <v>594</v>
      </c>
      <c r="AR287" s="32">
        <f>IFERROR('σ и σw, МПа'!R287*$BH$2,"-")</f>
        <v>583</v>
      </c>
      <c r="AS287" s="32">
        <f>IFERROR('σ и σw, МПа'!S287*$BH$2,"-")</f>
        <v>570.90000000000009</v>
      </c>
      <c r="AT287" s="32">
        <f>IFERROR('σ и σw, МПа'!T287*$BH$2,"-")</f>
        <v>550</v>
      </c>
      <c r="AU287" s="32">
        <f>IFERROR('σ и σw, МПа'!U287*$BH$2,"-")</f>
        <v>528</v>
      </c>
      <c r="AV287" s="32">
        <f>IFERROR('σ и σw, МПа'!V287*$BH$2,"-")</f>
        <v>507.1</v>
      </c>
      <c r="AW287" s="32">
        <f>IFERROR('σ и σw, МПа'!W287*$BH$2,"-")</f>
        <v>485.1</v>
      </c>
      <c r="AX287" s="32">
        <f>IFERROR('σ и σw, МПа'!X287*$BH$2,"-")</f>
        <v>485.1</v>
      </c>
      <c r="AY287" s="32" t="str">
        <f>IFERROR('σ и σw, МПа'!Y287*$BH$2,"-")</f>
        <v>-</v>
      </c>
      <c r="AZ287" s="32" t="str">
        <f>IFERROR('σ и σw, МПа'!Z287*$BH$2,"-")</f>
        <v>-</v>
      </c>
      <c r="BA287" s="32" t="str">
        <f>IFERROR('σ и σw, МПа'!AA287*$BH$2,"-")</f>
        <v>-</v>
      </c>
      <c r="BB287" s="32" t="str">
        <f>IFERROR('σ и σw, МПа'!AB287*$BH$2,"-")</f>
        <v>-</v>
      </c>
      <c r="BC287" s="33" t="str">
        <f>IFERROR('σ и σw, МПа'!AC287*$BH$2,"-")</f>
        <v>-</v>
      </c>
    </row>
    <row r="288" spans="1:55" x14ac:dyDescent="0.25">
      <c r="A288" s="10" t="str">
        <f>INDEX('Обработка исходного'!B:B,ROW($B$3)+4*(ROW($B288)-ROW($B$3)))</f>
        <v>Сталь высокохромистая</v>
      </c>
      <c r="B288" s="47" t="str">
        <f>INDEX('Обработка исходного'!D:D,ROW($B$3)+4*(ROW($B288)-ROW($B$3)))</f>
        <v>06Х12Н3Д</v>
      </c>
      <c r="C288" s="27" t="str">
        <f>'Rp0,2, МПа'!C288</f>
        <v>Поковки КП590*</v>
      </c>
      <c r="D288" s="31">
        <f>IFERROR('σ и σw, МПа'!D288*$BE$2,"-")</f>
        <v>369.3846153846153</v>
      </c>
      <c r="E288" s="32">
        <f>IFERROR('σ и σw, МПа'!E288*$BE$2,"-")</f>
        <v>360.76923076923072</v>
      </c>
      <c r="F288" s="32">
        <f>IFERROR('σ и σw, МПа'!F288*$BE$2,"-")</f>
        <v>353.76923076923072</v>
      </c>
      <c r="G288" s="32">
        <f>IFERROR('σ и σw, МПа'!G288*$BE$2,"-")</f>
        <v>348.38461538461536</v>
      </c>
      <c r="H288" s="32">
        <f>IFERROR('σ и σw, МПа'!H288*$BE$2,"-")</f>
        <v>343.53846153846155</v>
      </c>
      <c r="I288" s="32">
        <f>IFERROR('σ и σw, МПа'!I288*$BE$2,"-")</f>
        <v>332.76923076923072</v>
      </c>
      <c r="J288" s="32">
        <f>IFERROR('σ и σw, МПа'!J288*$BE$2,"-")</f>
        <v>316.61538461538458</v>
      </c>
      <c r="K288" s="32">
        <f>IFERROR('σ и σw, МПа'!K288*$BE$2,"-")</f>
        <v>316.61538461538458</v>
      </c>
      <c r="L288" s="32" t="str">
        <f>IFERROR('σ и σw, МПа'!L288*$BE$2,"-")</f>
        <v>-</v>
      </c>
      <c r="M288" s="32" t="str">
        <f>IFERROR('σ и σw, МПа'!M288*$BE$2,"-")</f>
        <v>-</v>
      </c>
      <c r="N288" s="32" t="str">
        <f>IFERROR('σ и σw, МПа'!N288*$BE$2,"-")</f>
        <v>-</v>
      </c>
      <c r="O288" s="32" t="str">
        <f>IFERROR('σ и σw, МПа'!O288*$BE$2,"-")</f>
        <v>-</v>
      </c>
      <c r="P288" s="33" t="str">
        <f>IFERROR('σ и σw, МПа'!P288*$BE$2,"-")</f>
        <v>-</v>
      </c>
      <c r="Q288" s="31">
        <f>IFERROR('σ и σw, МПа'!D288*$BF$2,"-")</f>
        <v>474.92307692307685</v>
      </c>
      <c r="R288" s="32">
        <f>IFERROR('σ и σw, МПа'!E288*$BF$2,"-")</f>
        <v>463.84615384615381</v>
      </c>
      <c r="S288" s="32">
        <f>IFERROR('σ и σw, МПа'!F288*$BF$2,"-")</f>
        <v>454.84615384615381</v>
      </c>
      <c r="T288" s="32">
        <f>IFERROR('σ и σw, МПа'!G288*$BF$2,"-")</f>
        <v>447.92307692307691</v>
      </c>
      <c r="U288" s="32">
        <f>IFERROR('σ и σw, МПа'!H288*$BF$2,"-")</f>
        <v>441.69230769230768</v>
      </c>
      <c r="V288" s="32">
        <f>IFERROR('σ и σw, МПа'!I288*$BF$2,"-")</f>
        <v>427.84615384615381</v>
      </c>
      <c r="W288" s="32">
        <f>IFERROR('σ и σw, МПа'!J288*$BF$2,"-")</f>
        <v>407.07692307692304</v>
      </c>
      <c r="X288" s="32">
        <f>IFERROR('σ и σw, МПа'!K288*$BF$2,"-")</f>
        <v>407.07692307692304</v>
      </c>
      <c r="Y288" s="32" t="str">
        <f>IFERROR('σ и σw, МПа'!L288*$BF$2,"-")</f>
        <v>-</v>
      </c>
      <c r="Z288" s="32" t="str">
        <f>IFERROR('σ и σw, МПа'!M288*$BF$2,"-")</f>
        <v>-</v>
      </c>
      <c r="AA288" s="32" t="str">
        <f>IFERROR('σ и σw, МПа'!N288*$BF$2,"-")</f>
        <v>-</v>
      </c>
      <c r="AB288" s="32" t="str">
        <f>IFERROR('σ и σw, МПа'!O288*$BF$2,"-")</f>
        <v>-</v>
      </c>
      <c r="AC288" s="33" t="str">
        <f>IFERROR('σ и σw, МПа'!P288*$BF$2,"-")</f>
        <v>-</v>
      </c>
      <c r="AD288" s="31">
        <f>IFERROR('σ и σw, МПа'!Q288*$BG$2,"-")</f>
        <v>413</v>
      </c>
      <c r="AE288" s="32">
        <f>IFERROR('σ и σw, МПа'!R288*$BG$2,"-")</f>
        <v>402.5</v>
      </c>
      <c r="AF288" s="32">
        <f>IFERROR('σ и σw, МПа'!S288*$BG$2,"-")</f>
        <v>391.29999999999995</v>
      </c>
      <c r="AG288" s="32">
        <f>IFERROR('σ и σw, МПа'!T288*$BG$2,"-")</f>
        <v>384.29999999999995</v>
      </c>
      <c r="AH288" s="32">
        <f>IFERROR('σ и σw, МПа'!U288*$BG$2,"-")</f>
        <v>377.29999999999995</v>
      </c>
      <c r="AI288" s="32">
        <f>IFERROR('σ и σw, МПа'!V288*$BG$2,"-")</f>
        <v>363.29999999999995</v>
      </c>
      <c r="AJ288" s="32">
        <f>IFERROR('σ и σw, МПа'!W288*$BG$2,"-")</f>
        <v>343.7</v>
      </c>
      <c r="AK288" s="32">
        <f>IFERROR('σ и σw, МПа'!X288*$BG$2,"-")</f>
        <v>343.7</v>
      </c>
      <c r="AL288" s="32" t="str">
        <f>IFERROR('σ и σw, МПа'!Y288*$BG$2,"-")</f>
        <v>-</v>
      </c>
      <c r="AM288" s="32" t="str">
        <f>IFERROR('σ и σw, МПа'!Z288*$BG$2,"-")</f>
        <v>-</v>
      </c>
      <c r="AN288" s="32" t="str">
        <f>IFERROR('σ и σw, МПа'!AA288*$BG$2,"-")</f>
        <v>-</v>
      </c>
      <c r="AO288" s="32" t="str">
        <f>IFERROR('σ и σw, МПа'!AB288*$BG$2,"-")</f>
        <v>-</v>
      </c>
      <c r="AP288" s="33" t="str">
        <f>IFERROR('σ и σw, МПа'!AC288*$BG$2,"-")</f>
        <v>-</v>
      </c>
      <c r="AQ288" s="31">
        <f>IFERROR('σ и σw, МПа'!Q288*$BH$2,"-")</f>
        <v>649</v>
      </c>
      <c r="AR288" s="32">
        <f>IFERROR('σ и σw, МПа'!R288*$BH$2,"-")</f>
        <v>632.5</v>
      </c>
      <c r="AS288" s="32">
        <f>IFERROR('σ и σw, МПа'!S288*$BH$2,"-")</f>
        <v>614.90000000000009</v>
      </c>
      <c r="AT288" s="32">
        <f>IFERROR('σ и σw, МПа'!T288*$BH$2,"-")</f>
        <v>603.90000000000009</v>
      </c>
      <c r="AU288" s="32">
        <f>IFERROR('σ и σw, МПа'!U288*$BH$2,"-")</f>
        <v>592.90000000000009</v>
      </c>
      <c r="AV288" s="32">
        <f>IFERROR('σ и σw, МПа'!V288*$BH$2,"-")</f>
        <v>570.90000000000009</v>
      </c>
      <c r="AW288" s="32">
        <f>IFERROR('σ и σw, МПа'!W288*$BH$2,"-")</f>
        <v>540.1</v>
      </c>
      <c r="AX288" s="32">
        <f>IFERROR('σ и σw, МПа'!X288*$BH$2,"-")</f>
        <v>540.1</v>
      </c>
      <c r="AY288" s="32" t="str">
        <f>IFERROR('σ и σw, МПа'!Y288*$BH$2,"-")</f>
        <v>-</v>
      </c>
      <c r="AZ288" s="32" t="str">
        <f>IFERROR('σ и σw, МПа'!Z288*$BH$2,"-")</f>
        <v>-</v>
      </c>
      <c r="BA288" s="32" t="str">
        <f>IFERROR('σ и σw, МПа'!AA288*$BH$2,"-")</f>
        <v>-</v>
      </c>
      <c r="BB288" s="32" t="str">
        <f>IFERROR('σ и σw, МПа'!AB288*$BH$2,"-")</f>
        <v>-</v>
      </c>
      <c r="BC288" s="33" t="str">
        <f>IFERROR('σ и σw, МПа'!AC288*$BH$2,"-")</f>
        <v>-</v>
      </c>
    </row>
    <row r="289" spans="1:55" x14ac:dyDescent="0.25">
      <c r="A289" s="10" t="str">
        <f>INDEX('Обработка исходного'!B:B,ROW($B$3)+4*(ROW($B289)-ROW($B$3)))</f>
        <v>Сталь высокохромистая</v>
      </c>
      <c r="B289" s="47" t="str">
        <f>INDEX('Обработка исходного'!D:D,ROW($B$3)+4*(ROW($B289)-ROW($B$3)))</f>
        <v>06Х12Н3Д</v>
      </c>
      <c r="C289" s="27" t="str">
        <f>'Rp0,2, МПа'!C289</f>
        <v>Листы толщиной от 25 до 250 мм</v>
      </c>
      <c r="D289" s="31">
        <f>IFERROR('σ и σw, МПа'!D289*$BE$2,"-")</f>
        <v>369.3846153846153</v>
      </c>
      <c r="E289" s="32">
        <f>IFERROR('σ и σw, МПа'!E289*$BE$2,"-")</f>
        <v>360.76923076923072</v>
      </c>
      <c r="F289" s="32">
        <f>IFERROR('σ и σw, МПа'!F289*$BE$2,"-")</f>
        <v>353.76923076923072</v>
      </c>
      <c r="G289" s="32">
        <f>IFERROR('σ и σw, МПа'!G289*$BE$2,"-")</f>
        <v>348.38461538461536</v>
      </c>
      <c r="H289" s="32">
        <f>IFERROR('σ и σw, МПа'!H289*$BE$2,"-")</f>
        <v>343.53846153846155</v>
      </c>
      <c r="I289" s="32">
        <f>IFERROR('σ и σw, МПа'!I289*$BE$2,"-")</f>
        <v>332.76923076923072</v>
      </c>
      <c r="J289" s="32">
        <f>IFERROR('σ и σw, МПа'!J289*$BE$2,"-")</f>
        <v>316.61538461538458</v>
      </c>
      <c r="K289" s="32">
        <f>IFERROR('σ и σw, МПа'!K289*$BE$2,"-")</f>
        <v>316.61538461538458</v>
      </c>
      <c r="L289" s="32" t="str">
        <f>IFERROR('σ и σw, МПа'!L289*$BE$2,"-")</f>
        <v>-</v>
      </c>
      <c r="M289" s="32" t="str">
        <f>IFERROR('σ и σw, МПа'!M289*$BE$2,"-")</f>
        <v>-</v>
      </c>
      <c r="N289" s="32" t="str">
        <f>IFERROR('σ и σw, МПа'!N289*$BE$2,"-")</f>
        <v>-</v>
      </c>
      <c r="O289" s="32" t="str">
        <f>IFERROR('σ и σw, МПа'!O289*$BE$2,"-")</f>
        <v>-</v>
      </c>
      <c r="P289" s="33" t="str">
        <f>IFERROR('σ и σw, МПа'!P289*$BE$2,"-")</f>
        <v>-</v>
      </c>
      <c r="Q289" s="31">
        <f>IFERROR('σ и σw, МПа'!D289*$BF$2,"-")</f>
        <v>474.92307692307685</v>
      </c>
      <c r="R289" s="32">
        <f>IFERROR('σ и σw, МПа'!E289*$BF$2,"-")</f>
        <v>463.84615384615381</v>
      </c>
      <c r="S289" s="32">
        <f>IFERROR('σ и σw, МПа'!F289*$BF$2,"-")</f>
        <v>454.84615384615381</v>
      </c>
      <c r="T289" s="32">
        <f>IFERROR('σ и σw, МПа'!G289*$BF$2,"-")</f>
        <v>447.92307692307691</v>
      </c>
      <c r="U289" s="32">
        <f>IFERROR('σ и σw, МПа'!H289*$BF$2,"-")</f>
        <v>441.69230769230768</v>
      </c>
      <c r="V289" s="32">
        <f>IFERROR('σ и σw, МПа'!I289*$BF$2,"-")</f>
        <v>427.84615384615381</v>
      </c>
      <c r="W289" s="32">
        <f>IFERROR('σ и σw, МПа'!J289*$BF$2,"-")</f>
        <v>407.07692307692304</v>
      </c>
      <c r="X289" s="32">
        <f>IFERROR('σ и σw, МПа'!K289*$BF$2,"-")</f>
        <v>407.07692307692304</v>
      </c>
      <c r="Y289" s="32" t="str">
        <f>IFERROR('σ и σw, МПа'!L289*$BF$2,"-")</f>
        <v>-</v>
      </c>
      <c r="Z289" s="32" t="str">
        <f>IFERROR('σ и σw, МПа'!M289*$BF$2,"-")</f>
        <v>-</v>
      </c>
      <c r="AA289" s="32" t="str">
        <f>IFERROR('σ и σw, МПа'!N289*$BF$2,"-")</f>
        <v>-</v>
      </c>
      <c r="AB289" s="32" t="str">
        <f>IFERROR('σ и σw, МПа'!O289*$BF$2,"-")</f>
        <v>-</v>
      </c>
      <c r="AC289" s="33" t="str">
        <f>IFERROR('σ и σw, МПа'!P289*$BF$2,"-")</f>
        <v>-</v>
      </c>
      <c r="AD289" s="31">
        <f>IFERROR('σ и σw, МПа'!Q289*$BG$2,"-")</f>
        <v>377.29999999999995</v>
      </c>
      <c r="AE289" s="32">
        <f>IFERROR('σ и σw, МПа'!R289*$BG$2,"-")</f>
        <v>373.79999999999995</v>
      </c>
      <c r="AF289" s="32">
        <f>IFERROR('σ и σw, МПа'!S289*$BG$2,"-")</f>
        <v>370.29999999999995</v>
      </c>
      <c r="AG289" s="32">
        <f>IFERROR('σ и σw, МПа'!T289*$BG$2,"-")</f>
        <v>370.29999999999995</v>
      </c>
      <c r="AH289" s="32">
        <f>IFERROR('σ и σw, МПа'!U289*$BG$2,"-")</f>
        <v>363.29999999999995</v>
      </c>
      <c r="AI289" s="32">
        <f>IFERROR('σ и σw, МПа'!V289*$BG$2,"-")</f>
        <v>350</v>
      </c>
      <c r="AJ289" s="32">
        <f>IFERROR('σ и σw, МПа'!W289*$BG$2,"-")</f>
        <v>343.7</v>
      </c>
      <c r="AK289" s="32">
        <f>IFERROR('σ и σw, МПа'!X289*$BG$2,"-")</f>
        <v>343.7</v>
      </c>
      <c r="AL289" s="32" t="str">
        <f>IFERROR('σ и σw, МПа'!Y289*$BG$2,"-")</f>
        <v>-</v>
      </c>
      <c r="AM289" s="32" t="str">
        <f>IFERROR('σ и σw, МПа'!Z289*$BG$2,"-")</f>
        <v>-</v>
      </c>
      <c r="AN289" s="32" t="str">
        <f>IFERROR('σ и σw, МПа'!AA289*$BG$2,"-")</f>
        <v>-</v>
      </c>
      <c r="AO289" s="32" t="str">
        <f>IFERROR('σ и σw, МПа'!AB289*$BG$2,"-")</f>
        <v>-</v>
      </c>
      <c r="AP289" s="33" t="str">
        <f>IFERROR('σ и σw, МПа'!AC289*$BG$2,"-")</f>
        <v>-</v>
      </c>
      <c r="AQ289" s="31">
        <f>IFERROR('σ и σw, МПа'!Q289*$BH$2,"-")</f>
        <v>592.90000000000009</v>
      </c>
      <c r="AR289" s="32">
        <f>IFERROR('σ и σw, МПа'!R289*$BH$2,"-")</f>
        <v>587.40000000000009</v>
      </c>
      <c r="AS289" s="32">
        <f>IFERROR('σ и σw, МПа'!S289*$BH$2,"-")</f>
        <v>581.90000000000009</v>
      </c>
      <c r="AT289" s="32">
        <f>IFERROR('σ и σw, МПа'!T289*$BH$2,"-")</f>
        <v>581.90000000000009</v>
      </c>
      <c r="AU289" s="32">
        <f>IFERROR('σ и σw, МПа'!U289*$BH$2,"-")</f>
        <v>570.90000000000009</v>
      </c>
      <c r="AV289" s="32">
        <f>IFERROR('σ и σw, МПа'!V289*$BH$2,"-")</f>
        <v>550</v>
      </c>
      <c r="AW289" s="32">
        <f>IFERROR('σ и σw, МПа'!W289*$BH$2,"-")</f>
        <v>540.1</v>
      </c>
      <c r="AX289" s="32">
        <f>IFERROR('σ и σw, МПа'!X289*$BH$2,"-")</f>
        <v>540.1</v>
      </c>
      <c r="AY289" s="32" t="str">
        <f>IFERROR('σ и σw, МПа'!Y289*$BH$2,"-")</f>
        <v>-</v>
      </c>
      <c r="AZ289" s="32" t="str">
        <f>IFERROR('σ и σw, МПа'!Z289*$BH$2,"-")</f>
        <v>-</v>
      </c>
      <c r="BA289" s="32" t="str">
        <f>IFERROR('σ и σw, МПа'!AA289*$BH$2,"-")</f>
        <v>-</v>
      </c>
      <c r="BB289" s="32" t="str">
        <f>IFERROR('σ и σw, МПа'!AB289*$BH$2,"-")</f>
        <v>-</v>
      </c>
      <c r="BC289" s="33" t="str">
        <f>IFERROR('σ и σw, МПа'!AC289*$BH$2,"-")</f>
        <v>-</v>
      </c>
    </row>
    <row r="290" spans="1:55" ht="25.5" x14ac:dyDescent="0.25">
      <c r="A290" s="10" t="str">
        <f>INDEX('Обработка исходного'!B:B,ROW($B$3)+4*(ROW($B290)-ROW($B$3)))</f>
        <v>Сталь высокохромистая</v>
      </c>
      <c r="B290" s="47" t="str">
        <f>INDEX('Обработка исходного'!D:D,ROW($B$3)+4*(ROW($B290)-ROW($B$3)))</f>
        <v>07Х16Н4Б</v>
      </c>
      <c r="C290" s="27" t="str">
        <f>'Rp0,2, МПа'!C290</f>
        <v>Сортовой прокат диаметром или стороной квадрата от 30 до 180 мм</v>
      </c>
      <c r="D290" s="31">
        <f>IFERROR('σ и σw, МПа'!D290*$BE$2,"-")</f>
        <v>474.92307692307691</v>
      </c>
      <c r="E290" s="32">
        <f>IFERROR('σ и σw, МПа'!E290*$BE$2,"-")</f>
        <v>473.84615384615381</v>
      </c>
      <c r="F290" s="32">
        <f>IFERROR('σ и σw, МПа'!F290*$BE$2,"-")</f>
        <v>457.69230769230762</v>
      </c>
      <c r="G290" s="32">
        <f>IFERROR('σ и σw, МПа'!G290*$BE$2,"-")</f>
        <v>446.92307692307691</v>
      </c>
      <c r="H290" s="32">
        <f>IFERROR('σ и σw, МПа'!H290*$BE$2,"-")</f>
        <v>414.61538461538458</v>
      </c>
      <c r="I290" s="32">
        <f>IFERROR('σ и σw, МПа'!I290*$BE$2,"-")</f>
        <v>409.23076923076923</v>
      </c>
      <c r="J290" s="32">
        <f>IFERROR('σ и σw, МПа'!J290*$BE$2,"-")</f>
        <v>393.07692307692304</v>
      </c>
      <c r="K290" s="32">
        <f>IFERROR('σ и σw, МПа'!K290*$BE$2,"-")</f>
        <v>387.69230769230762</v>
      </c>
      <c r="L290" s="32" t="str">
        <f>IFERROR('σ и σw, МПа'!L290*$BE$2,"-")</f>
        <v>-</v>
      </c>
      <c r="M290" s="32" t="str">
        <f>IFERROR('σ и σw, МПа'!M290*$BE$2,"-")</f>
        <v>-</v>
      </c>
      <c r="N290" s="32" t="str">
        <f>IFERROR('σ и σw, МПа'!N290*$BE$2,"-")</f>
        <v>-</v>
      </c>
      <c r="O290" s="32" t="str">
        <f>IFERROR('σ и σw, МПа'!O290*$BE$2,"-")</f>
        <v>-</v>
      </c>
      <c r="P290" s="33" t="str">
        <f>IFERROR('σ и σw, МПа'!P290*$BE$2,"-")</f>
        <v>-</v>
      </c>
      <c r="Q290" s="31">
        <f>IFERROR('σ и σw, МПа'!D290*$BF$2,"-")</f>
        <v>610.61538461538464</v>
      </c>
      <c r="R290" s="32">
        <f>IFERROR('σ и σw, МПа'!E290*$BF$2,"-")</f>
        <v>609.23076923076928</v>
      </c>
      <c r="S290" s="32">
        <f>IFERROR('σ и σw, МПа'!F290*$BF$2,"-")</f>
        <v>588.46153846153845</v>
      </c>
      <c r="T290" s="32">
        <f>IFERROR('σ и σw, МПа'!G290*$BF$2,"-")</f>
        <v>574.61538461538464</v>
      </c>
      <c r="U290" s="32">
        <f>IFERROR('σ и σw, МПа'!H290*$BF$2,"-")</f>
        <v>533.07692307692309</v>
      </c>
      <c r="V290" s="32">
        <f>IFERROR('σ и σw, МПа'!I290*$BF$2,"-")</f>
        <v>526.15384615384619</v>
      </c>
      <c r="W290" s="32">
        <f>IFERROR('σ и σw, МПа'!J290*$BF$2,"-")</f>
        <v>505.38461538461542</v>
      </c>
      <c r="X290" s="32">
        <f>IFERROR('σ и σw, МПа'!K290*$BF$2,"-")</f>
        <v>498.46153846153845</v>
      </c>
      <c r="Y290" s="32" t="str">
        <f>IFERROR('σ и σw, МПа'!L290*$BF$2,"-")</f>
        <v>-</v>
      </c>
      <c r="Z290" s="32" t="str">
        <f>IFERROR('σ и σw, МПа'!M290*$BF$2,"-")</f>
        <v>-</v>
      </c>
      <c r="AA290" s="32" t="str">
        <f>IFERROR('σ и σw, МПа'!N290*$BF$2,"-")</f>
        <v>-</v>
      </c>
      <c r="AB290" s="32" t="str">
        <f>IFERROR('σ и σw, МПа'!O290*$BF$2,"-")</f>
        <v>-</v>
      </c>
      <c r="AC290" s="33" t="str">
        <f>IFERROR('σ и σw, МПа'!P290*$BF$2,"-")</f>
        <v>-</v>
      </c>
      <c r="AD290" s="31">
        <f>IFERROR('σ и σw, МПа'!Q290*$BG$2,"-")</f>
        <v>514.5</v>
      </c>
      <c r="AE290" s="32">
        <f>IFERROR('σ и σw, МПа'!R290*$BG$2,"-")</f>
        <v>514.5</v>
      </c>
      <c r="AF290" s="32">
        <f>IFERROR('σ и σw, МПа'!S290*$BG$2,"-")</f>
        <v>503.99999999999994</v>
      </c>
      <c r="AG290" s="32">
        <f>IFERROR('σ и σw, МПа'!T290*$BG$2,"-")</f>
        <v>496.99999999999994</v>
      </c>
      <c r="AH290" s="32">
        <f>IFERROR('σ и σw, МПа'!U290*$BG$2,"-")</f>
        <v>489.99999999999994</v>
      </c>
      <c r="AI290" s="32">
        <f>IFERROR('σ и σw, МПа'!V290*$BG$2,"-")</f>
        <v>475.99999999999994</v>
      </c>
      <c r="AJ290" s="32">
        <f>IFERROR('σ и σw, МПа'!W290*$BG$2,"-")</f>
        <v>468.99999999999994</v>
      </c>
      <c r="AK290" s="32">
        <f>IFERROR('σ и σw, МПа'!X290*$BG$2,"-")</f>
        <v>454.99999999999994</v>
      </c>
      <c r="AL290" s="32" t="str">
        <f>IFERROR('σ и σw, МПа'!Y290*$BG$2,"-")</f>
        <v>-</v>
      </c>
      <c r="AM290" s="32" t="str">
        <f>IFERROR('σ и σw, МПа'!Z290*$BG$2,"-")</f>
        <v>-</v>
      </c>
      <c r="AN290" s="32" t="str">
        <f>IFERROR('σ и σw, МПа'!AA290*$BG$2,"-")</f>
        <v>-</v>
      </c>
      <c r="AO290" s="32" t="str">
        <f>IFERROR('σ и σw, МПа'!AB290*$BG$2,"-")</f>
        <v>-</v>
      </c>
      <c r="AP290" s="33" t="str">
        <f>IFERROR('σ и σw, МПа'!AC290*$BG$2,"-")</f>
        <v>-</v>
      </c>
      <c r="AQ290" s="31">
        <f>IFERROR('σ и σw, МПа'!Q290*$BH$2,"-")</f>
        <v>808.50000000000011</v>
      </c>
      <c r="AR290" s="32">
        <f>IFERROR('σ и σw, МПа'!R290*$BH$2,"-")</f>
        <v>808.50000000000011</v>
      </c>
      <c r="AS290" s="32">
        <f>IFERROR('σ и σw, МПа'!S290*$BH$2,"-")</f>
        <v>792.00000000000011</v>
      </c>
      <c r="AT290" s="32">
        <f>IFERROR('σ и σw, МПа'!T290*$BH$2,"-")</f>
        <v>781.00000000000011</v>
      </c>
      <c r="AU290" s="32">
        <f>IFERROR('σ и σw, МПа'!U290*$BH$2,"-")</f>
        <v>770.00000000000011</v>
      </c>
      <c r="AV290" s="32">
        <f>IFERROR('σ и σw, МПа'!V290*$BH$2,"-")</f>
        <v>748.00000000000011</v>
      </c>
      <c r="AW290" s="32">
        <f>IFERROR('σ и σw, МПа'!W290*$BH$2,"-")</f>
        <v>737.00000000000011</v>
      </c>
      <c r="AX290" s="32">
        <f>IFERROR('σ и σw, МПа'!X290*$BH$2,"-")</f>
        <v>715.00000000000011</v>
      </c>
      <c r="AY290" s="32" t="str">
        <f>IFERROR('σ и σw, МПа'!Y290*$BH$2,"-")</f>
        <v>-</v>
      </c>
      <c r="AZ290" s="32" t="str">
        <f>IFERROR('σ и σw, МПа'!Z290*$BH$2,"-")</f>
        <v>-</v>
      </c>
      <c r="BA290" s="32" t="str">
        <f>IFERROR('σ и σw, МПа'!AA290*$BH$2,"-")</f>
        <v>-</v>
      </c>
      <c r="BB290" s="32" t="str">
        <f>IFERROR('σ и σw, МПа'!AB290*$BH$2,"-")</f>
        <v>-</v>
      </c>
      <c r="BC290" s="33" t="str">
        <f>IFERROR('σ и σw, МПа'!AC290*$BH$2,"-")</f>
        <v>-</v>
      </c>
    </row>
    <row r="291" spans="1:55" ht="25.5" x14ac:dyDescent="0.25">
      <c r="A291" s="10" t="str">
        <f>INDEX('Обработка исходного'!B:B,ROW($B$3)+4*(ROW($B291)-ROW($B$3)))</f>
        <v>Сталь высокохромистая</v>
      </c>
      <c r="B291" s="47" t="str">
        <f>INDEX('Обработка исходного'!D:D,ROW($B$3)+4*(ROW($B291)-ROW($B$3)))</f>
        <v>07Х16Н4Б</v>
      </c>
      <c r="C291" s="27" t="str">
        <f>'Rp0,2, МПа'!C291</f>
        <v>Поковки диаметром или стороной квадрата от 180 до 400 мм</v>
      </c>
      <c r="D291" s="31">
        <f>IFERROR('σ и σw, МПа'!D291*$BE$2,"-")</f>
        <v>474.92307692307691</v>
      </c>
      <c r="E291" s="32">
        <f>IFERROR('σ и σw, МПа'!E291*$BE$2,"-")</f>
        <v>473.84615384615381</v>
      </c>
      <c r="F291" s="32">
        <f>IFERROR('σ и σw, МПа'!F291*$BE$2,"-")</f>
        <v>457.69230769230762</v>
      </c>
      <c r="G291" s="32">
        <f>IFERROR('σ и σw, МПа'!G291*$BE$2,"-")</f>
        <v>446.92307692307691</v>
      </c>
      <c r="H291" s="32">
        <f>IFERROR('σ и σw, МПа'!H291*$BE$2,"-")</f>
        <v>414.61538461538458</v>
      </c>
      <c r="I291" s="32">
        <f>IFERROR('σ и σw, МПа'!I291*$BE$2,"-")</f>
        <v>409.23076923076923</v>
      </c>
      <c r="J291" s="32">
        <f>IFERROR('σ и σw, МПа'!J291*$BE$2,"-")</f>
        <v>393.07692307692304</v>
      </c>
      <c r="K291" s="32">
        <f>IFERROR('σ и σw, МПа'!K291*$BE$2,"-")</f>
        <v>387.69230769230762</v>
      </c>
      <c r="L291" s="32" t="str">
        <f>IFERROR('σ и σw, МПа'!L291*$BE$2,"-")</f>
        <v>-</v>
      </c>
      <c r="M291" s="32" t="str">
        <f>IFERROR('σ и σw, МПа'!M291*$BE$2,"-")</f>
        <v>-</v>
      </c>
      <c r="N291" s="32" t="str">
        <f>IFERROR('σ и σw, МПа'!N291*$BE$2,"-")</f>
        <v>-</v>
      </c>
      <c r="O291" s="32" t="str">
        <f>IFERROR('σ и σw, МПа'!O291*$BE$2,"-")</f>
        <v>-</v>
      </c>
      <c r="P291" s="33" t="str">
        <f>IFERROR('σ и σw, МПа'!P291*$BE$2,"-")</f>
        <v>-</v>
      </c>
      <c r="Q291" s="31">
        <f>IFERROR('σ и σw, МПа'!D291*$BF$2,"-")</f>
        <v>610.61538461538464</v>
      </c>
      <c r="R291" s="32">
        <f>IFERROR('σ и σw, МПа'!E291*$BF$2,"-")</f>
        <v>609.23076923076928</v>
      </c>
      <c r="S291" s="32">
        <f>IFERROR('σ и σw, МПа'!F291*$BF$2,"-")</f>
        <v>588.46153846153845</v>
      </c>
      <c r="T291" s="32">
        <f>IFERROR('σ и σw, МПа'!G291*$BF$2,"-")</f>
        <v>574.61538461538464</v>
      </c>
      <c r="U291" s="32">
        <f>IFERROR('σ и σw, МПа'!H291*$BF$2,"-")</f>
        <v>533.07692307692309</v>
      </c>
      <c r="V291" s="32">
        <f>IFERROR('σ и σw, МПа'!I291*$BF$2,"-")</f>
        <v>526.15384615384619</v>
      </c>
      <c r="W291" s="32">
        <f>IFERROR('σ и σw, МПа'!J291*$BF$2,"-")</f>
        <v>505.38461538461542</v>
      </c>
      <c r="X291" s="32">
        <f>IFERROR('σ и σw, МПа'!K291*$BF$2,"-")</f>
        <v>498.46153846153845</v>
      </c>
      <c r="Y291" s="32" t="str">
        <f>IFERROR('σ и σw, МПа'!L291*$BF$2,"-")</f>
        <v>-</v>
      </c>
      <c r="Z291" s="32" t="str">
        <f>IFERROR('σ и σw, МПа'!M291*$BF$2,"-")</f>
        <v>-</v>
      </c>
      <c r="AA291" s="32" t="str">
        <f>IFERROR('σ и σw, МПа'!N291*$BF$2,"-")</f>
        <v>-</v>
      </c>
      <c r="AB291" s="32" t="str">
        <f>IFERROR('σ и σw, МПа'!O291*$BF$2,"-")</f>
        <v>-</v>
      </c>
      <c r="AC291" s="33" t="str">
        <f>IFERROR('σ и σw, МПа'!P291*$BF$2,"-")</f>
        <v>-</v>
      </c>
      <c r="AD291" s="31">
        <f>IFERROR('σ и σw, МПа'!Q291*$BG$2,"-")</f>
        <v>514.5</v>
      </c>
      <c r="AE291" s="32">
        <f>IFERROR('σ и σw, МПа'!R291*$BG$2,"-")</f>
        <v>514.5</v>
      </c>
      <c r="AF291" s="32">
        <f>IFERROR('σ и σw, МПа'!S291*$BG$2,"-")</f>
        <v>503.99999999999994</v>
      </c>
      <c r="AG291" s="32">
        <f>IFERROR('σ и σw, МПа'!T291*$BG$2,"-")</f>
        <v>496.99999999999994</v>
      </c>
      <c r="AH291" s="32">
        <f>IFERROR('σ и σw, МПа'!U291*$BG$2,"-")</f>
        <v>489.99999999999994</v>
      </c>
      <c r="AI291" s="32">
        <f>IFERROR('σ и σw, МПа'!V291*$BG$2,"-")</f>
        <v>475.99999999999994</v>
      </c>
      <c r="AJ291" s="32">
        <f>IFERROR('σ и σw, МПа'!W291*$BG$2,"-")</f>
        <v>468.99999999999994</v>
      </c>
      <c r="AK291" s="32">
        <f>IFERROR('σ и σw, МПа'!X291*$BG$2,"-")</f>
        <v>454.99999999999994</v>
      </c>
      <c r="AL291" s="32" t="str">
        <f>IFERROR('σ и σw, МПа'!Y291*$BG$2,"-")</f>
        <v>-</v>
      </c>
      <c r="AM291" s="32" t="str">
        <f>IFERROR('σ и σw, МПа'!Z291*$BG$2,"-")</f>
        <v>-</v>
      </c>
      <c r="AN291" s="32" t="str">
        <f>IFERROR('σ и σw, МПа'!AA291*$BG$2,"-")</f>
        <v>-</v>
      </c>
      <c r="AO291" s="32" t="str">
        <f>IFERROR('σ и σw, МПа'!AB291*$BG$2,"-")</f>
        <v>-</v>
      </c>
      <c r="AP291" s="33" t="str">
        <f>IFERROR('σ и σw, МПа'!AC291*$BG$2,"-")</f>
        <v>-</v>
      </c>
      <c r="AQ291" s="31">
        <f>IFERROR('σ и σw, МПа'!Q291*$BH$2,"-")</f>
        <v>808.50000000000011</v>
      </c>
      <c r="AR291" s="32">
        <f>IFERROR('σ и σw, МПа'!R291*$BH$2,"-")</f>
        <v>808.50000000000011</v>
      </c>
      <c r="AS291" s="32">
        <f>IFERROR('σ и σw, МПа'!S291*$BH$2,"-")</f>
        <v>792.00000000000011</v>
      </c>
      <c r="AT291" s="32">
        <f>IFERROR('σ и σw, МПа'!T291*$BH$2,"-")</f>
        <v>781.00000000000011</v>
      </c>
      <c r="AU291" s="32">
        <f>IFERROR('σ и σw, МПа'!U291*$BH$2,"-")</f>
        <v>770.00000000000011</v>
      </c>
      <c r="AV291" s="32">
        <f>IFERROR('σ и σw, МПа'!V291*$BH$2,"-")</f>
        <v>748.00000000000011</v>
      </c>
      <c r="AW291" s="32">
        <f>IFERROR('σ и σw, МПа'!W291*$BH$2,"-")</f>
        <v>737.00000000000011</v>
      </c>
      <c r="AX291" s="32">
        <f>IFERROR('σ и σw, МПа'!X291*$BH$2,"-")</f>
        <v>715.00000000000011</v>
      </c>
      <c r="AY291" s="32" t="str">
        <f>IFERROR('σ и σw, МПа'!Y291*$BH$2,"-")</f>
        <v>-</v>
      </c>
      <c r="AZ291" s="32" t="str">
        <f>IFERROR('σ и σw, МПа'!Z291*$BH$2,"-")</f>
        <v>-</v>
      </c>
      <c r="BA291" s="32" t="str">
        <f>IFERROR('σ и σw, МПа'!AA291*$BH$2,"-")</f>
        <v>-</v>
      </c>
      <c r="BB291" s="32" t="str">
        <f>IFERROR('σ и σw, МПа'!AB291*$BH$2,"-")</f>
        <v>-</v>
      </c>
      <c r="BC291" s="33" t="str">
        <f>IFERROR('σ и σw, МПа'!AC291*$BH$2,"-")</f>
        <v>-</v>
      </c>
    </row>
    <row r="292" spans="1:55" ht="38.25" x14ac:dyDescent="0.25">
      <c r="A292" s="10" t="str">
        <f>INDEX('Обработка исходного'!B:B,ROW($B$3)+4*(ROW($B292)-ROW($B$3)))</f>
        <v>Сталь хромоникелевая коррозионно-стойкого аустенитного класса</v>
      </c>
      <c r="B292" s="47" t="str">
        <f>INDEX('Обработка исходного'!D:D,ROW($B$3)+4*(ROW($B292)-ROW($B$3)))</f>
        <v>09Х18Н9</v>
      </c>
      <c r="C292" s="27" t="str">
        <f>'Rp0,2, МПа'!C292</f>
        <v>Листы толщиной от 6 до 160 мм</v>
      </c>
      <c r="D292" s="31">
        <f>IFERROR('σ и σw, МПа'!D292*$BE$2,"-")</f>
        <v>182.93333333333331</v>
      </c>
      <c r="E292" s="32">
        <f>IFERROR('σ и σw, МПа'!E292*$BE$2,"-")</f>
        <v>182.93333333333331</v>
      </c>
      <c r="F292" s="32">
        <f>IFERROR('σ и σw, МПа'!F292*$BE$2,"-")</f>
        <v>165.2</v>
      </c>
      <c r="G292" s="32">
        <f>IFERROR('σ и σw, МПа'!G292*$BE$2,"-")</f>
        <v>155.86666666666665</v>
      </c>
      <c r="H292" s="32">
        <f>IFERROR('σ и σw, МПа'!H292*$BE$2,"-")</f>
        <v>146.53333333333333</v>
      </c>
      <c r="I292" s="32">
        <f>IFERROR('σ и σw, МПа'!I292*$BE$2,"-")</f>
        <v>137.19999999999999</v>
      </c>
      <c r="J292" s="32">
        <f>IFERROR('σ и σw, МПа'!J292*$BE$2,"-")</f>
        <v>127.86666666666665</v>
      </c>
      <c r="K292" s="32">
        <f>IFERROR('σ и σw, МПа'!K292*$BE$2,"-")</f>
        <v>127.86666666666665</v>
      </c>
      <c r="L292" s="32">
        <f>IFERROR('σ и σw, МПа'!L292*$BE$2,"-")</f>
        <v>119.46666666666665</v>
      </c>
      <c r="M292" s="32">
        <f>IFERROR('σ и σw, МПа'!M292*$BE$2,"-")</f>
        <v>119.46666666666665</v>
      </c>
      <c r="N292" s="32">
        <f>IFERROR('σ и σw, МПа'!N292*$BE$2,"-")</f>
        <v>110.13333333333334</v>
      </c>
      <c r="O292" s="32">
        <f>IFERROR('σ и σw, МПа'!O292*$BE$2,"-")</f>
        <v>100.8</v>
      </c>
      <c r="P292" s="33">
        <f>IFERROR('σ и σw, МПа'!P292*$BE$2,"-")</f>
        <v>100.8</v>
      </c>
      <c r="Q292" s="31">
        <f>IFERROR('σ и σw, МПа'!D292*$BF$2,"-")</f>
        <v>235.2</v>
      </c>
      <c r="R292" s="32">
        <f>IFERROR('σ и σw, МПа'!E292*$BF$2,"-")</f>
        <v>235.2</v>
      </c>
      <c r="S292" s="32">
        <f>IFERROR('σ и σw, МПа'!F292*$BF$2,"-")</f>
        <v>212.4</v>
      </c>
      <c r="T292" s="32">
        <f>IFERROR('σ и σw, МПа'!G292*$BF$2,"-")</f>
        <v>200.4</v>
      </c>
      <c r="U292" s="32">
        <f>IFERROR('σ и σw, МПа'!H292*$BF$2,"-")</f>
        <v>188.4</v>
      </c>
      <c r="V292" s="32">
        <f>IFERROR('σ и σw, МПа'!I292*$BF$2,"-")</f>
        <v>176.4</v>
      </c>
      <c r="W292" s="32">
        <f>IFERROR('σ и σw, МПа'!J292*$BF$2,"-")</f>
        <v>164.4</v>
      </c>
      <c r="X292" s="32">
        <f>IFERROR('σ и σw, МПа'!K292*$BF$2,"-")</f>
        <v>164.4</v>
      </c>
      <c r="Y292" s="32">
        <f>IFERROR('σ и σw, МПа'!L292*$BF$2,"-")</f>
        <v>153.6</v>
      </c>
      <c r="Z292" s="32">
        <f>IFERROR('σ и σw, МПа'!M292*$BF$2,"-")</f>
        <v>153.6</v>
      </c>
      <c r="AA292" s="32">
        <f>IFERROR('σ и σw, МПа'!N292*$BF$2,"-")</f>
        <v>141.60000000000002</v>
      </c>
      <c r="AB292" s="32">
        <f>IFERROR('σ и σw, МПа'!O292*$BF$2,"-")</f>
        <v>129.6</v>
      </c>
      <c r="AC292" s="33">
        <f>IFERROR('σ и σw, МПа'!P292*$BF$2,"-")</f>
        <v>129.6</v>
      </c>
      <c r="AD292" s="31">
        <f>IFERROR('σ и σw, МПа'!Q292*$BG$2,"-")</f>
        <v>137.19999999999999</v>
      </c>
      <c r="AE292" s="32">
        <f>IFERROR('σ и σw, МПа'!R292*$BG$2,"-")</f>
        <v>137.19999999999999</v>
      </c>
      <c r="AF292" s="32">
        <f>IFERROR('σ и σw, МПа'!S292*$BG$2,"-")</f>
        <v>123.89999999999999</v>
      </c>
      <c r="AG292" s="32">
        <f>IFERROR('σ и σw, МПа'!T292*$BG$2,"-")</f>
        <v>116.89999999999999</v>
      </c>
      <c r="AH292" s="32">
        <f>IFERROR('σ и σw, МПа'!U292*$BG$2,"-")</f>
        <v>109.89999999999999</v>
      </c>
      <c r="AI292" s="32">
        <f>IFERROR('σ и σw, МПа'!V292*$BG$2,"-")</f>
        <v>102.89999999999999</v>
      </c>
      <c r="AJ292" s="32">
        <f>IFERROR('σ и σw, МПа'!W292*$BG$2,"-")</f>
        <v>95.899999999999991</v>
      </c>
      <c r="AK292" s="32">
        <f>IFERROR('σ и σw, МПа'!X292*$BG$2,"-")</f>
        <v>95.899999999999991</v>
      </c>
      <c r="AL292" s="32">
        <f>IFERROR('σ и σw, МПа'!Y292*$BG$2,"-")</f>
        <v>89.6</v>
      </c>
      <c r="AM292" s="32">
        <f>IFERROR('σ и σw, МПа'!Z292*$BG$2,"-")</f>
        <v>89.6</v>
      </c>
      <c r="AN292" s="32">
        <f>IFERROR('σ и σw, МПа'!AA292*$BG$2,"-")</f>
        <v>82.6</v>
      </c>
      <c r="AO292" s="32">
        <f>IFERROR('σ и σw, МПа'!AB292*$BG$2,"-")</f>
        <v>75.599999999999994</v>
      </c>
      <c r="AP292" s="33">
        <f>IFERROR('σ и σw, МПа'!AC292*$BG$2,"-")</f>
        <v>75.599999999999994</v>
      </c>
      <c r="AQ292" s="31">
        <f>IFERROR('σ и σw, МПа'!Q292*$BH$2,"-")</f>
        <v>215.60000000000002</v>
      </c>
      <c r="AR292" s="32">
        <f>IFERROR('σ и σw, МПа'!R292*$BH$2,"-")</f>
        <v>215.60000000000002</v>
      </c>
      <c r="AS292" s="32">
        <f>IFERROR('σ и σw, МПа'!S292*$BH$2,"-")</f>
        <v>194.70000000000002</v>
      </c>
      <c r="AT292" s="32">
        <f>IFERROR('σ и σw, МПа'!T292*$BH$2,"-")</f>
        <v>183.70000000000002</v>
      </c>
      <c r="AU292" s="32">
        <f>IFERROR('σ и σw, МПа'!U292*$BH$2,"-")</f>
        <v>172.70000000000002</v>
      </c>
      <c r="AV292" s="32">
        <f>IFERROR('σ и σw, МПа'!V292*$BH$2,"-")</f>
        <v>161.70000000000002</v>
      </c>
      <c r="AW292" s="32">
        <f>IFERROR('σ и σw, МПа'!W292*$BH$2,"-")</f>
        <v>150.70000000000002</v>
      </c>
      <c r="AX292" s="32">
        <f>IFERROR('σ и σw, МПа'!X292*$BH$2,"-")</f>
        <v>150.70000000000002</v>
      </c>
      <c r="AY292" s="32">
        <f>IFERROR('σ и σw, МПа'!Y292*$BH$2,"-")</f>
        <v>140.80000000000001</v>
      </c>
      <c r="AZ292" s="32">
        <f>IFERROR('σ и σw, МПа'!Z292*$BH$2,"-")</f>
        <v>140.80000000000001</v>
      </c>
      <c r="BA292" s="32">
        <f>IFERROR('σ и σw, МПа'!AA292*$BH$2,"-")</f>
        <v>129.80000000000001</v>
      </c>
      <c r="BB292" s="32">
        <f>IFERROR('σ и σw, МПа'!AB292*$BH$2,"-")</f>
        <v>118.80000000000001</v>
      </c>
      <c r="BC292" s="33">
        <f>IFERROR('σ и σw, МПа'!AC292*$BH$2,"-")</f>
        <v>118.80000000000001</v>
      </c>
    </row>
    <row r="293" spans="1:55" ht="38.25" x14ac:dyDescent="0.25">
      <c r="A293" s="10" t="str">
        <f>INDEX('Обработка исходного'!B:B,ROW($B$3)+4*(ROW($B293)-ROW($B$3)))</f>
        <v>Сталь хромоникелевая коррозионно-стойкого аустенитного класса</v>
      </c>
      <c r="B293" s="47" t="str">
        <f>INDEX('Обработка исходного'!D:D,ROW($B$3)+4*(ROW($B293)-ROW($B$3)))</f>
        <v>09Х18Н9</v>
      </c>
      <c r="C293" s="27" t="str">
        <f>'Rp0,2, МПа'!C293</f>
        <v>Поковки толщиной до 60 мм</v>
      </c>
      <c r="D293" s="31">
        <f>IFERROR('σ и σw, МПа'!D293*$BE$2,"-")</f>
        <v>182.93333333333331</v>
      </c>
      <c r="E293" s="32">
        <f>IFERROR('σ и σw, МПа'!E293*$BE$2,"-")</f>
        <v>182.93333333333331</v>
      </c>
      <c r="F293" s="32">
        <f>IFERROR('σ и σw, МПа'!F293*$BE$2,"-")</f>
        <v>165.2</v>
      </c>
      <c r="G293" s="32">
        <f>IFERROR('σ и σw, МПа'!G293*$BE$2,"-")</f>
        <v>146.53333333333333</v>
      </c>
      <c r="H293" s="32">
        <f>IFERROR('σ и σw, МПа'!H293*$BE$2,"-")</f>
        <v>137.19999999999999</v>
      </c>
      <c r="I293" s="32">
        <f>IFERROR('σ и σw, МПа'!I293*$BE$2,"-")</f>
        <v>127.86666666666665</v>
      </c>
      <c r="J293" s="32">
        <f>IFERROR('σ и σw, МПа'!J293*$BE$2,"-")</f>
        <v>119.46666666666665</v>
      </c>
      <c r="K293" s="32">
        <f>IFERROR('σ и σw, МПа'!K293*$BE$2,"-")</f>
        <v>110.13333333333334</v>
      </c>
      <c r="L293" s="32">
        <f>IFERROR('σ и σw, МПа'!L293*$BE$2,"-")</f>
        <v>110.13333333333334</v>
      </c>
      <c r="M293" s="32">
        <f>IFERROR('σ и σw, МПа'!M293*$BE$2,"-")</f>
        <v>100.8</v>
      </c>
      <c r="N293" s="32">
        <f>IFERROR('σ и σw, МПа'!N293*$BE$2,"-")</f>
        <v>91.466666666666654</v>
      </c>
      <c r="O293" s="32">
        <f>IFERROR('σ и σw, МПа'!O293*$BE$2,"-")</f>
        <v>91.466666666666654</v>
      </c>
      <c r="P293" s="33">
        <f>IFERROR('σ и σw, МПа'!P293*$BE$2,"-")</f>
        <v>91.466666666666654</v>
      </c>
      <c r="Q293" s="31">
        <f>IFERROR('σ и σw, МПа'!D293*$BF$2,"-")</f>
        <v>235.2</v>
      </c>
      <c r="R293" s="32">
        <f>IFERROR('σ и σw, МПа'!E293*$BF$2,"-")</f>
        <v>235.2</v>
      </c>
      <c r="S293" s="32">
        <f>IFERROR('σ и σw, МПа'!F293*$BF$2,"-")</f>
        <v>212.4</v>
      </c>
      <c r="T293" s="32">
        <f>IFERROR('σ и σw, МПа'!G293*$BF$2,"-")</f>
        <v>188.4</v>
      </c>
      <c r="U293" s="32">
        <f>IFERROR('σ и σw, МПа'!H293*$BF$2,"-")</f>
        <v>176.4</v>
      </c>
      <c r="V293" s="32">
        <f>IFERROR('σ и σw, МПа'!I293*$BF$2,"-")</f>
        <v>164.4</v>
      </c>
      <c r="W293" s="32">
        <f>IFERROR('σ и σw, МПа'!J293*$BF$2,"-")</f>
        <v>153.6</v>
      </c>
      <c r="X293" s="32">
        <f>IFERROR('σ и σw, МПа'!K293*$BF$2,"-")</f>
        <v>141.60000000000002</v>
      </c>
      <c r="Y293" s="32">
        <f>IFERROR('σ и σw, МПа'!L293*$BF$2,"-")</f>
        <v>141.60000000000002</v>
      </c>
      <c r="Z293" s="32">
        <f>IFERROR('σ и σw, МПа'!M293*$BF$2,"-")</f>
        <v>129.6</v>
      </c>
      <c r="AA293" s="32">
        <f>IFERROR('σ и σw, МПа'!N293*$BF$2,"-")</f>
        <v>117.6</v>
      </c>
      <c r="AB293" s="32">
        <f>IFERROR('σ и σw, МПа'!O293*$BF$2,"-")</f>
        <v>117.6</v>
      </c>
      <c r="AC293" s="33">
        <f>IFERROR('σ и σw, МПа'!P293*$BF$2,"-")</f>
        <v>117.6</v>
      </c>
      <c r="AD293" s="31">
        <f>IFERROR('σ и σw, МПа'!Q293*$BG$2,"-")</f>
        <v>137.19999999999999</v>
      </c>
      <c r="AE293" s="32">
        <f>IFERROR('σ и σw, МПа'!R293*$BG$2,"-")</f>
        <v>137.19999999999999</v>
      </c>
      <c r="AF293" s="32">
        <f>IFERROR('σ и σw, МПа'!S293*$BG$2,"-")</f>
        <v>123.89999999999999</v>
      </c>
      <c r="AG293" s="32">
        <f>IFERROR('σ и σw, МПа'!T293*$BG$2,"-")</f>
        <v>109.89999999999999</v>
      </c>
      <c r="AH293" s="32">
        <f>IFERROR('σ и σw, МПа'!U293*$BG$2,"-")</f>
        <v>102.89999999999999</v>
      </c>
      <c r="AI293" s="32">
        <f>IFERROR('σ и σw, МПа'!V293*$BG$2,"-")</f>
        <v>95.899999999999991</v>
      </c>
      <c r="AJ293" s="32">
        <f>IFERROR('σ и σw, МПа'!W293*$BG$2,"-")</f>
        <v>89.6</v>
      </c>
      <c r="AK293" s="32">
        <f>IFERROR('σ и σw, МПа'!X293*$BG$2,"-")</f>
        <v>82.6</v>
      </c>
      <c r="AL293" s="32">
        <f>IFERROR('σ и σw, МПа'!Y293*$BG$2,"-")</f>
        <v>82.6</v>
      </c>
      <c r="AM293" s="32">
        <f>IFERROR('σ и σw, МПа'!Z293*$BG$2,"-")</f>
        <v>75.599999999999994</v>
      </c>
      <c r="AN293" s="32">
        <f>IFERROR('σ и σw, МПа'!AA293*$BG$2,"-")</f>
        <v>68.599999999999994</v>
      </c>
      <c r="AO293" s="32">
        <f>IFERROR('σ и σw, МПа'!AB293*$BG$2,"-")</f>
        <v>68.599999999999994</v>
      </c>
      <c r="AP293" s="33">
        <f>IFERROR('σ и σw, МПа'!AC293*$BG$2,"-")</f>
        <v>68.599999999999994</v>
      </c>
      <c r="AQ293" s="31">
        <f>IFERROR('σ и σw, МПа'!Q293*$BH$2,"-")</f>
        <v>215.60000000000002</v>
      </c>
      <c r="AR293" s="32">
        <f>IFERROR('σ и σw, МПа'!R293*$BH$2,"-")</f>
        <v>215.60000000000002</v>
      </c>
      <c r="AS293" s="32">
        <f>IFERROR('σ и σw, МПа'!S293*$BH$2,"-")</f>
        <v>194.70000000000002</v>
      </c>
      <c r="AT293" s="32">
        <f>IFERROR('σ и σw, МПа'!T293*$BH$2,"-")</f>
        <v>172.70000000000002</v>
      </c>
      <c r="AU293" s="32">
        <f>IFERROR('σ и σw, МПа'!U293*$BH$2,"-")</f>
        <v>161.70000000000002</v>
      </c>
      <c r="AV293" s="32">
        <f>IFERROR('σ и σw, МПа'!V293*$BH$2,"-")</f>
        <v>150.70000000000002</v>
      </c>
      <c r="AW293" s="32">
        <f>IFERROR('σ и σw, МПа'!W293*$BH$2,"-")</f>
        <v>140.80000000000001</v>
      </c>
      <c r="AX293" s="32">
        <f>IFERROR('σ и σw, МПа'!X293*$BH$2,"-")</f>
        <v>129.80000000000001</v>
      </c>
      <c r="AY293" s="32">
        <f>IFERROR('σ и σw, МПа'!Y293*$BH$2,"-")</f>
        <v>129.80000000000001</v>
      </c>
      <c r="AZ293" s="32">
        <f>IFERROR('σ и σw, МПа'!Z293*$BH$2,"-")</f>
        <v>118.80000000000001</v>
      </c>
      <c r="BA293" s="32">
        <f>IFERROR('σ и σw, МПа'!AA293*$BH$2,"-")</f>
        <v>107.80000000000001</v>
      </c>
      <c r="BB293" s="32">
        <f>IFERROR('σ и σw, МПа'!AB293*$BH$2,"-")</f>
        <v>107.80000000000001</v>
      </c>
      <c r="BC293" s="33">
        <f>IFERROR('σ и σw, МПа'!AC293*$BH$2,"-")</f>
        <v>107.80000000000001</v>
      </c>
    </row>
    <row r="294" spans="1:55" ht="38.25" x14ac:dyDescent="0.25">
      <c r="A294" s="10" t="str">
        <f>INDEX('Обработка исходного'!B:B,ROW($B$3)+4*(ROW($B294)-ROW($B$3)))</f>
        <v>Сталь хромоникелевая коррозионно-стойкого аустенитного класса</v>
      </c>
      <c r="B294" s="47" t="str">
        <f>INDEX('Обработка исходного'!D:D,ROW($B$3)+4*(ROW($B294)-ROW($B$3)))</f>
        <v>09Х18Н9</v>
      </c>
      <c r="C294" s="27" t="str">
        <f>'Rp0,2, МПа'!C294</f>
        <v>Поковки толщиной от 60 до 300 мм</v>
      </c>
      <c r="D294" s="31">
        <f>IFERROR('σ и σw, МПа'!D294*$BE$2,"-")</f>
        <v>182.93333333333331</v>
      </c>
      <c r="E294" s="32">
        <f>IFERROR('σ и σw, МПа'!E294*$BE$2,"-")</f>
        <v>182.93333333333331</v>
      </c>
      <c r="F294" s="32">
        <f>IFERROR('σ и σw, МПа'!F294*$BE$2,"-")</f>
        <v>165.2</v>
      </c>
      <c r="G294" s="32">
        <f>IFERROR('σ и σw, МПа'!G294*$BE$2,"-")</f>
        <v>146.53333333333333</v>
      </c>
      <c r="H294" s="32">
        <f>IFERROR('σ и σw, МПа'!H294*$BE$2,"-")</f>
        <v>137.19999999999999</v>
      </c>
      <c r="I294" s="32">
        <f>IFERROR('σ и σw, МПа'!I294*$BE$2,"-")</f>
        <v>127.86666666666665</v>
      </c>
      <c r="J294" s="32">
        <f>IFERROR('σ и σw, МПа'!J294*$BE$2,"-")</f>
        <v>119.46666666666665</v>
      </c>
      <c r="K294" s="32">
        <f>IFERROR('σ и σw, МПа'!K294*$BE$2,"-")</f>
        <v>110.13333333333334</v>
      </c>
      <c r="L294" s="32">
        <f>IFERROR('σ и σw, МПа'!L294*$BE$2,"-")</f>
        <v>110.13333333333334</v>
      </c>
      <c r="M294" s="32">
        <f>IFERROR('σ и σw, МПа'!M294*$BE$2,"-")</f>
        <v>100.8</v>
      </c>
      <c r="N294" s="32">
        <f>IFERROR('σ и σw, МПа'!N294*$BE$2,"-")</f>
        <v>91.466666666666654</v>
      </c>
      <c r="O294" s="32">
        <f>IFERROR('σ и σw, МПа'!O294*$BE$2,"-")</f>
        <v>91.466666666666654</v>
      </c>
      <c r="P294" s="33">
        <f>IFERROR('σ и σw, МПа'!P294*$BE$2,"-")</f>
        <v>91.466666666666654</v>
      </c>
      <c r="Q294" s="31">
        <f>IFERROR('σ и σw, МПа'!D294*$BF$2,"-")</f>
        <v>235.2</v>
      </c>
      <c r="R294" s="32">
        <f>IFERROR('σ и σw, МПа'!E294*$BF$2,"-")</f>
        <v>235.2</v>
      </c>
      <c r="S294" s="32">
        <f>IFERROR('σ и σw, МПа'!F294*$BF$2,"-")</f>
        <v>212.4</v>
      </c>
      <c r="T294" s="32">
        <f>IFERROR('σ и σw, МПа'!G294*$BF$2,"-")</f>
        <v>188.4</v>
      </c>
      <c r="U294" s="32">
        <f>IFERROR('σ и σw, МПа'!H294*$BF$2,"-")</f>
        <v>176.4</v>
      </c>
      <c r="V294" s="32">
        <f>IFERROR('σ и σw, МПа'!I294*$BF$2,"-")</f>
        <v>164.4</v>
      </c>
      <c r="W294" s="32">
        <f>IFERROR('σ и σw, МПа'!J294*$BF$2,"-")</f>
        <v>153.6</v>
      </c>
      <c r="X294" s="32">
        <f>IFERROR('σ и σw, МПа'!K294*$BF$2,"-")</f>
        <v>141.60000000000002</v>
      </c>
      <c r="Y294" s="32">
        <f>IFERROR('σ и σw, МПа'!L294*$BF$2,"-")</f>
        <v>141.60000000000002</v>
      </c>
      <c r="Z294" s="32">
        <f>IFERROR('σ и σw, МПа'!M294*$BF$2,"-")</f>
        <v>129.6</v>
      </c>
      <c r="AA294" s="32">
        <f>IFERROR('σ и σw, МПа'!N294*$BF$2,"-")</f>
        <v>117.6</v>
      </c>
      <c r="AB294" s="32">
        <f>IFERROR('σ и σw, МПа'!O294*$BF$2,"-")</f>
        <v>117.6</v>
      </c>
      <c r="AC294" s="33">
        <f>IFERROR('σ и σw, МПа'!P294*$BF$2,"-")</f>
        <v>117.6</v>
      </c>
      <c r="AD294" s="31">
        <f>IFERROR('σ и σw, МПа'!Q294*$BG$2,"-")</f>
        <v>137.19999999999999</v>
      </c>
      <c r="AE294" s="32">
        <f>IFERROR('σ и σw, МПа'!R294*$BG$2,"-")</f>
        <v>137.19999999999999</v>
      </c>
      <c r="AF294" s="32">
        <f>IFERROR('σ и σw, МПа'!S294*$BG$2,"-")</f>
        <v>123.89999999999999</v>
      </c>
      <c r="AG294" s="32">
        <f>IFERROR('σ и σw, МПа'!T294*$BG$2,"-")</f>
        <v>109.89999999999999</v>
      </c>
      <c r="AH294" s="32">
        <f>IFERROR('σ и σw, МПа'!U294*$BG$2,"-")</f>
        <v>102.89999999999999</v>
      </c>
      <c r="AI294" s="32">
        <f>IFERROR('σ и σw, МПа'!V294*$BG$2,"-")</f>
        <v>95.899999999999991</v>
      </c>
      <c r="AJ294" s="32">
        <f>IFERROR('σ и σw, МПа'!W294*$BG$2,"-")</f>
        <v>89.6</v>
      </c>
      <c r="AK294" s="32">
        <f>IFERROR('σ и σw, МПа'!X294*$BG$2,"-")</f>
        <v>82.6</v>
      </c>
      <c r="AL294" s="32">
        <f>IFERROR('σ и σw, МПа'!Y294*$BG$2,"-")</f>
        <v>82.6</v>
      </c>
      <c r="AM294" s="32">
        <f>IFERROR('σ и σw, МПа'!Z294*$BG$2,"-")</f>
        <v>75.599999999999994</v>
      </c>
      <c r="AN294" s="32">
        <f>IFERROR('σ и σw, МПа'!AA294*$BG$2,"-")</f>
        <v>68.599999999999994</v>
      </c>
      <c r="AO294" s="32">
        <f>IFERROR('σ и σw, МПа'!AB294*$BG$2,"-")</f>
        <v>68.599999999999994</v>
      </c>
      <c r="AP294" s="33">
        <f>IFERROR('σ и σw, МПа'!AC294*$BG$2,"-")</f>
        <v>68.599999999999994</v>
      </c>
      <c r="AQ294" s="31">
        <f>IFERROR('σ и σw, МПа'!Q294*$BH$2,"-")</f>
        <v>215.60000000000002</v>
      </c>
      <c r="AR294" s="32">
        <f>IFERROR('σ и σw, МПа'!R294*$BH$2,"-")</f>
        <v>215.60000000000002</v>
      </c>
      <c r="AS294" s="32">
        <f>IFERROR('σ и σw, МПа'!S294*$BH$2,"-")</f>
        <v>194.70000000000002</v>
      </c>
      <c r="AT294" s="32">
        <f>IFERROR('σ и σw, МПа'!T294*$BH$2,"-")</f>
        <v>172.70000000000002</v>
      </c>
      <c r="AU294" s="32">
        <f>IFERROR('σ и σw, МПа'!U294*$BH$2,"-")</f>
        <v>161.70000000000002</v>
      </c>
      <c r="AV294" s="32">
        <f>IFERROR('σ и σw, МПа'!V294*$BH$2,"-")</f>
        <v>150.70000000000002</v>
      </c>
      <c r="AW294" s="32">
        <f>IFERROR('σ и σw, МПа'!W294*$BH$2,"-")</f>
        <v>140.80000000000001</v>
      </c>
      <c r="AX294" s="32">
        <f>IFERROR('σ и σw, МПа'!X294*$BH$2,"-")</f>
        <v>129.80000000000001</v>
      </c>
      <c r="AY294" s="32">
        <f>IFERROR('σ и σw, МПа'!Y294*$BH$2,"-")</f>
        <v>129.80000000000001</v>
      </c>
      <c r="AZ294" s="32">
        <f>IFERROR('σ и σw, МПа'!Z294*$BH$2,"-")</f>
        <v>118.80000000000001</v>
      </c>
      <c r="BA294" s="32">
        <f>IFERROR('σ и σw, МПа'!AA294*$BH$2,"-")</f>
        <v>107.80000000000001</v>
      </c>
      <c r="BB294" s="32">
        <f>IFERROR('σ и σw, МПа'!AB294*$BH$2,"-")</f>
        <v>107.80000000000001</v>
      </c>
      <c r="BC294" s="33">
        <f>IFERROR('σ и σw, МПа'!AC294*$BH$2,"-")</f>
        <v>107.80000000000001</v>
      </c>
    </row>
    <row r="295" spans="1:55" ht="38.25" x14ac:dyDescent="0.25">
      <c r="A295" s="10" t="str">
        <f>INDEX('Обработка исходного'!B:B,ROW($B$3)+4*(ROW($B295)-ROW($B$3)))</f>
        <v>Сталь хромоникелевая коррозионно-стойкого аустенитного класса</v>
      </c>
      <c r="B295" s="47" t="str">
        <f>INDEX('Обработка исходного'!D:D,ROW($B$3)+4*(ROW($B295)-ROW($B$3)))</f>
        <v>09Х18Н9</v>
      </c>
      <c r="C295" s="27" t="str">
        <f>'Rp0,2, МПа'!C295</f>
        <v>Трубы бесшовные холоднокатаные наружным диаметром от 16 до 70 мм с толщиной стенки от 2,5 до 12 мм</v>
      </c>
      <c r="D295" s="31">
        <f>IFERROR('σ и σw, МПа'!D295*$BE$2,"-")</f>
        <v>182.93333333333331</v>
      </c>
      <c r="E295" s="32">
        <f>IFERROR('σ и σw, МПа'!E295*$BE$2,"-")</f>
        <v>182.93333333333331</v>
      </c>
      <c r="F295" s="32">
        <f>IFERROR('σ и σw, МПа'!F295*$BE$2,"-")</f>
        <v>165.2</v>
      </c>
      <c r="G295" s="32">
        <f>IFERROR('σ и σw, МПа'!G295*$BE$2,"-")</f>
        <v>155.86666666666665</v>
      </c>
      <c r="H295" s="32">
        <f>IFERROR('σ и σw, МПа'!H295*$BE$2,"-")</f>
        <v>146.53333333333333</v>
      </c>
      <c r="I295" s="32">
        <f>IFERROR('σ и σw, МПа'!I295*$BE$2,"-")</f>
        <v>137.19999999999999</v>
      </c>
      <c r="J295" s="32">
        <f>IFERROR('σ и σw, МПа'!J295*$BE$2,"-")</f>
        <v>127.86666666666665</v>
      </c>
      <c r="K295" s="32">
        <f>IFERROR('σ и σw, МПа'!K295*$BE$2,"-")</f>
        <v>119.46666666666665</v>
      </c>
      <c r="L295" s="32">
        <f>IFERROR('σ и σw, МПа'!L295*$BE$2,"-")</f>
        <v>110.13333333333334</v>
      </c>
      <c r="M295" s="32">
        <f>IFERROR('σ и σw, МПа'!M295*$BE$2,"-")</f>
        <v>110.13333333333334</v>
      </c>
      <c r="N295" s="32">
        <f>IFERROR('σ и σw, МПа'!N295*$BE$2,"-")</f>
        <v>100.8</v>
      </c>
      <c r="O295" s="32">
        <f>IFERROR('σ и σw, МПа'!O295*$BE$2,"-")</f>
        <v>91.466666666666654</v>
      </c>
      <c r="P295" s="33">
        <f>IFERROR('σ и σw, МПа'!P295*$BE$2,"-")</f>
        <v>91.466666666666654</v>
      </c>
      <c r="Q295" s="31">
        <f>IFERROR('σ и σw, МПа'!D295*$BF$2,"-")</f>
        <v>235.2</v>
      </c>
      <c r="R295" s="32">
        <f>IFERROR('σ и σw, МПа'!E295*$BF$2,"-")</f>
        <v>235.2</v>
      </c>
      <c r="S295" s="32">
        <f>IFERROR('σ и σw, МПа'!F295*$BF$2,"-")</f>
        <v>212.4</v>
      </c>
      <c r="T295" s="32">
        <f>IFERROR('σ и σw, МПа'!G295*$BF$2,"-")</f>
        <v>200.4</v>
      </c>
      <c r="U295" s="32">
        <f>IFERROR('σ и σw, МПа'!H295*$BF$2,"-")</f>
        <v>188.4</v>
      </c>
      <c r="V295" s="32">
        <f>IFERROR('σ и σw, МПа'!I295*$BF$2,"-")</f>
        <v>176.4</v>
      </c>
      <c r="W295" s="32">
        <f>IFERROR('σ и σw, МПа'!J295*$BF$2,"-")</f>
        <v>164.4</v>
      </c>
      <c r="X295" s="32">
        <f>IFERROR('σ и σw, МПа'!K295*$BF$2,"-")</f>
        <v>153.6</v>
      </c>
      <c r="Y295" s="32">
        <f>IFERROR('σ и σw, МПа'!L295*$BF$2,"-")</f>
        <v>141.60000000000002</v>
      </c>
      <c r="Z295" s="32">
        <f>IFERROR('σ и σw, МПа'!M295*$BF$2,"-")</f>
        <v>141.60000000000002</v>
      </c>
      <c r="AA295" s="32">
        <f>IFERROR('σ и σw, МПа'!N295*$BF$2,"-")</f>
        <v>129.6</v>
      </c>
      <c r="AB295" s="32">
        <f>IFERROR('σ и σw, МПа'!O295*$BF$2,"-")</f>
        <v>117.6</v>
      </c>
      <c r="AC295" s="33">
        <f>IFERROR('σ и σw, МПа'!P295*$BF$2,"-")</f>
        <v>117.6</v>
      </c>
      <c r="AD295" s="31">
        <f>IFERROR('σ и σw, МПа'!Q295*$BG$2,"-")</f>
        <v>137.19999999999999</v>
      </c>
      <c r="AE295" s="32">
        <f>IFERROR('σ и σw, МПа'!R295*$BG$2,"-")</f>
        <v>137.19999999999999</v>
      </c>
      <c r="AF295" s="32">
        <f>IFERROR('σ и σw, МПа'!S295*$BG$2,"-")</f>
        <v>123.89999999999999</v>
      </c>
      <c r="AG295" s="32">
        <f>IFERROR('σ и σw, МПа'!T295*$BG$2,"-")</f>
        <v>116.89999999999999</v>
      </c>
      <c r="AH295" s="32">
        <f>IFERROR('σ и σw, МПа'!U295*$BG$2,"-")</f>
        <v>109.89999999999999</v>
      </c>
      <c r="AI295" s="32">
        <f>IFERROR('σ и σw, МПа'!V295*$BG$2,"-")</f>
        <v>102.89999999999999</v>
      </c>
      <c r="AJ295" s="32">
        <f>IFERROR('σ и σw, МПа'!W295*$BG$2,"-")</f>
        <v>95.899999999999991</v>
      </c>
      <c r="AK295" s="32">
        <f>IFERROR('σ и σw, МПа'!X295*$BG$2,"-")</f>
        <v>89.6</v>
      </c>
      <c r="AL295" s="32">
        <f>IFERROR('σ и σw, МПа'!Y295*$BG$2,"-")</f>
        <v>82.6</v>
      </c>
      <c r="AM295" s="32">
        <f>IFERROR('σ и σw, МПа'!Z295*$BG$2,"-")</f>
        <v>82.6</v>
      </c>
      <c r="AN295" s="32">
        <f>IFERROR('σ и σw, МПа'!AA295*$BG$2,"-")</f>
        <v>75.599999999999994</v>
      </c>
      <c r="AO295" s="32">
        <f>IFERROR('σ и σw, МПа'!AB295*$BG$2,"-")</f>
        <v>68.599999999999994</v>
      </c>
      <c r="AP295" s="33">
        <f>IFERROR('σ и σw, МПа'!AC295*$BG$2,"-")</f>
        <v>68.599999999999994</v>
      </c>
      <c r="AQ295" s="31">
        <f>IFERROR('σ и σw, МПа'!Q295*$BH$2,"-")</f>
        <v>215.60000000000002</v>
      </c>
      <c r="AR295" s="32">
        <f>IFERROR('σ и σw, МПа'!R295*$BH$2,"-")</f>
        <v>215.60000000000002</v>
      </c>
      <c r="AS295" s="32">
        <f>IFERROR('σ и σw, МПа'!S295*$BH$2,"-")</f>
        <v>194.70000000000002</v>
      </c>
      <c r="AT295" s="32">
        <f>IFERROR('σ и σw, МПа'!T295*$BH$2,"-")</f>
        <v>183.70000000000002</v>
      </c>
      <c r="AU295" s="32">
        <f>IFERROR('σ и σw, МПа'!U295*$BH$2,"-")</f>
        <v>172.70000000000002</v>
      </c>
      <c r="AV295" s="32">
        <f>IFERROR('σ и σw, МПа'!V295*$BH$2,"-")</f>
        <v>161.70000000000002</v>
      </c>
      <c r="AW295" s="32">
        <f>IFERROR('σ и σw, МПа'!W295*$BH$2,"-")</f>
        <v>150.70000000000002</v>
      </c>
      <c r="AX295" s="32">
        <f>IFERROR('σ и σw, МПа'!X295*$BH$2,"-")</f>
        <v>140.80000000000001</v>
      </c>
      <c r="AY295" s="32">
        <f>IFERROR('σ и σw, МПа'!Y295*$BH$2,"-")</f>
        <v>129.80000000000001</v>
      </c>
      <c r="AZ295" s="32">
        <f>IFERROR('σ и σw, МПа'!Z295*$BH$2,"-")</f>
        <v>129.80000000000001</v>
      </c>
      <c r="BA295" s="32">
        <f>IFERROR('σ и σw, МПа'!AA295*$BH$2,"-")</f>
        <v>118.80000000000001</v>
      </c>
      <c r="BB295" s="32">
        <f>IFERROR('σ и σw, МПа'!AB295*$BH$2,"-")</f>
        <v>107.80000000000001</v>
      </c>
      <c r="BC295" s="33">
        <f>IFERROR('σ и σw, МПа'!AC295*$BH$2,"-")</f>
        <v>107.80000000000001</v>
      </c>
    </row>
    <row r="296" spans="1:55" ht="38.25" x14ac:dyDescent="0.25">
      <c r="A296" s="10" t="str">
        <f>INDEX('Обработка исходного'!B:B,ROW($B$3)+4*(ROW($B296)-ROW($B$3)))</f>
        <v>Сталь хромоникелевая коррозионно-стойкого аустенитного класса</v>
      </c>
      <c r="B296" s="47" t="str">
        <f>INDEX('Обработка исходного'!D:D,ROW($B$3)+4*(ROW($B296)-ROW($B$3)))</f>
        <v>10Х18Н9</v>
      </c>
      <c r="C296" s="27" t="str">
        <f>'Rp0,2, МПа'!C296</f>
        <v>Листы толщиной от 6 до 160 мм</v>
      </c>
      <c r="D296" s="31">
        <f>IFERROR('σ и σw, МПа'!D296*$BE$2,"-")</f>
        <v>182.93333333333331</v>
      </c>
      <c r="E296" s="32">
        <f>IFERROR('σ и σw, МПа'!E296*$BE$2,"-")</f>
        <v>182.93333333333331</v>
      </c>
      <c r="F296" s="32">
        <f>IFERROR('σ и σw, МПа'!F296*$BE$2,"-")</f>
        <v>165.2</v>
      </c>
      <c r="G296" s="32">
        <f>IFERROR('σ и σw, МПа'!G296*$BE$2,"-")</f>
        <v>155.86666666666665</v>
      </c>
      <c r="H296" s="32">
        <f>IFERROR('σ и σw, МПа'!H296*$BE$2,"-")</f>
        <v>146.53333333333333</v>
      </c>
      <c r="I296" s="32">
        <f>IFERROR('σ и σw, МПа'!I296*$BE$2,"-")</f>
        <v>137.19999999999999</v>
      </c>
      <c r="J296" s="32">
        <f>IFERROR('σ и σw, МПа'!J296*$BE$2,"-")</f>
        <v>127.86666666666665</v>
      </c>
      <c r="K296" s="32">
        <f>IFERROR('σ и σw, МПа'!K296*$BE$2,"-")</f>
        <v>127.86666666666665</v>
      </c>
      <c r="L296" s="32">
        <f>IFERROR('σ и σw, МПа'!L296*$BE$2,"-")</f>
        <v>119.46666666666665</v>
      </c>
      <c r="M296" s="32">
        <f>IFERROR('σ и σw, МПа'!M296*$BE$2,"-")</f>
        <v>119.46666666666665</v>
      </c>
      <c r="N296" s="32">
        <f>IFERROR('σ и σw, МПа'!N296*$BE$2,"-")</f>
        <v>110.13333333333334</v>
      </c>
      <c r="O296" s="32">
        <f>IFERROR('σ и σw, МПа'!O296*$BE$2,"-")</f>
        <v>100.8</v>
      </c>
      <c r="P296" s="33">
        <f>IFERROR('σ и σw, МПа'!P296*$BE$2,"-")</f>
        <v>100.8</v>
      </c>
      <c r="Q296" s="31">
        <f>IFERROR('σ и σw, МПа'!D296*$BF$2,"-")</f>
        <v>235.2</v>
      </c>
      <c r="R296" s="32">
        <f>IFERROR('σ и σw, МПа'!E296*$BF$2,"-")</f>
        <v>235.2</v>
      </c>
      <c r="S296" s="32">
        <f>IFERROR('σ и σw, МПа'!F296*$BF$2,"-")</f>
        <v>212.4</v>
      </c>
      <c r="T296" s="32">
        <f>IFERROR('σ и σw, МПа'!G296*$BF$2,"-")</f>
        <v>200.4</v>
      </c>
      <c r="U296" s="32">
        <f>IFERROR('σ и σw, МПа'!H296*$BF$2,"-")</f>
        <v>188.4</v>
      </c>
      <c r="V296" s="32">
        <f>IFERROR('σ и σw, МПа'!I296*$BF$2,"-")</f>
        <v>176.4</v>
      </c>
      <c r="W296" s="32">
        <f>IFERROR('σ и σw, МПа'!J296*$BF$2,"-")</f>
        <v>164.4</v>
      </c>
      <c r="X296" s="32">
        <f>IFERROR('σ и σw, МПа'!K296*$BF$2,"-")</f>
        <v>164.4</v>
      </c>
      <c r="Y296" s="32">
        <f>IFERROR('σ и σw, МПа'!L296*$BF$2,"-")</f>
        <v>153.6</v>
      </c>
      <c r="Z296" s="32">
        <f>IFERROR('σ и σw, МПа'!M296*$BF$2,"-")</f>
        <v>153.6</v>
      </c>
      <c r="AA296" s="32">
        <f>IFERROR('σ и σw, МПа'!N296*$BF$2,"-")</f>
        <v>141.60000000000002</v>
      </c>
      <c r="AB296" s="32">
        <f>IFERROR('σ и σw, МПа'!O296*$BF$2,"-")</f>
        <v>129.6</v>
      </c>
      <c r="AC296" s="33">
        <f>IFERROR('σ и σw, МПа'!P296*$BF$2,"-")</f>
        <v>129.6</v>
      </c>
      <c r="AD296" s="31">
        <f>IFERROR('σ и σw, МПа'!Q296*$BG$2,"-")</f>
        <v>137.19999999999999</v>
      </c>
      <c r="AE296" s="32">
        <f>IFERROR('σ и σw, МПа'!R296*$BG$2,"-")</f>
        <v>137.19999999999999</v>
      </c>
      <c r="AF296" s="32">
        <f>IFERROR('σ и σw, МПа'!S296*$BG$2,"-")</f>
        <v>123.89999999999999</v>
      </c>
      <c r="AG296" s="32">
        <f>IFERROR('σ и σw, МПа'!T296*$BG$2,"-")</f>
        <v>116.89999999999999</v>
      </c>
      <c r="AH296" s="32">
        <f>IFERROR('σ и σw, МПа'!U296*$BG$2,"-")</f>
        <v>109.89999999999999</v>
      </c>
      <c r="AI296" s="32">
        <f>IFERROR('σ и σw, МПа'!V296*$BG$2,"-")</f>
        <v>102.89999999999999</v>
      </c>
      <c r="AJ296" s="32">
        <f>IFERROR('σ и σw, МПа'!W296*$BG$2,"-")</f>
        <v>95.899999999999991</v>
      </c>
      <c r="AK296" s="32">
        <f>IFERROR('σ и σw, МПа'!X296*$BG$2,"-")</f>
        <v>95.899999999999991</v>
      </c>
      <c r="AL296" s="32">
        <f>IFERROR('σ и σw, МПа'!Y296*$BG$2,"-")</f>
        <v>89.6</v>
      </c>
      <c r="AM296" s="32">
        <f>IFERROR('σ и σw, МПа'!Z296*$BG$2,"-")</f>
        <v>89.6</v>
      </c>
      <c r="AN296" s="32">
        <f>IFERROR('σ и σw, МПа'!AA296*$BG$2,"-")</f>
        <v>82.6</v>
      </c>
      <c r="AO296" s="32">
        <f>IFERROR('σ и σw, МПа'!AB296*$BG$2,"-")</f>
        <v>75.599999999999994</v>
      </c>
      <c r="AP296" s="33">
        <f>IFERROR('σ и σw, МПа'!AC296*$BG$2,"-")</f>
        <v>75.599999999999994</v>
      </c>
      <c r="AQ296" s="31">
        <f>IFERROR('σ и σw, МПа'!Q296*$BH$2,"-")</f>
        <v>215.60000000000002</v>
      </c>
      <c r="AR296" s="32">
        <f>IFERROR('σ и σw, МПа'!R296*$BH$2,"-")</f>
        <v>215.60000000000002</v>
      </c>
      <c r="AS296" s="32">
        <f>IFERROR('σ и σw, МПа'!S296*$BH$2,"-")</f>
        <v>194.70000000000002</v>
      </c>
      <c r="AT296" s="32">
        <f>IFERROR('σ и σw, МПа'!T296*$BH$2,"-")</f>
        <v>183.70000000000002</v>
      </c>
      <c r="AU296" s="32">
        <f>IFERROR('σ и σw, МПа'!U296*$BH$2,"-")</f>
        <v>172.70000000000002</v>
      </c>
      <c r="AV296" s="32">
        <f>IFERROR('σ и σw, МПа'!V296*$BH$2,"-")</f>
        <v>161.70000000000002</v>
      </c>
      <c r="AW296" s="32">
        <f>IFERROR('σ и σw, МПа'!W296*$BH$2,"-")</f>
        <v>150.70000000000002</v>
      </c>
      <c r="AX296" s="32">
        <f>IFERROR('σ и σw, МПа'!X296*$BH$2,"-")</f>
        <v>150.70000000000002</v>
      </c>
      <c r="AY296" s="32">
        <f>IFERROR('σ и σw, МПа'!Y296*$BH$2,"-")</f>
        <v>140.80000000000001</v>
      </c>
      <c r="AZ296" s="32">
        <f>IFERROR('σ и σw, МПа'!Z296*$BH$2,"-")</f>
        <v>140.80000000000001</v>
      </c>
      <c r="BA296" s="32">
        <f>IFERROR('σ и σw, МПа'!AA296*$BH$2,"-")</f>
        <v>129.80000000000001</v>
      </c>
      <c r="BB296" s="32">
        <f>IFERROR('σ и σw, МПа'!AB296*$BH$2,"-")</f>
        <v>118.80000000000001</v>
      </c>
      <c r="BC296" s="33">
        <f>IFERROR('σ и σw, МПа'!AC296*$BH$2,"-")</f>
        <v>118.80000000000001</v>
      </c>
    </row>
    <row r="297" spans="1:55" ht="38.25" x14ac:dyDescent="0.25">
      <c r="A297" s="10" t="str">
        <f>INDEX('Обработка исходного'!B:B,ROW($B$3)+4*(ROW($B297)-ROW($B$3)))</f>
        <v>Сталь хромоникелевая коррозионно-стойкого аустенитного класса</v>
      </c>
      <c r="B297" s="47" t="str">
        <f>INDEX('Обработка исходного'!D:D,ROW($B$3)+4*(ROW($B297)-ROW($B$3)))</f>
        <v>10Х18Н9</v>
      </c>
      <c r="C297" s="27" t="str">
        <f>'Rp0,2, МПа'!C297</f>
        <v>Поковки толщиной до 60 мм</v>
      </c>
      <c r="D297" s="31">
        <f>IFERROR('σ и σw, МПа'!D297*$BE$2,"-")</f>
        <v>182.93333333333331</v>
      </c>
      <c r="E297" s="32">
        <f>IFERROR('σ и σw, МПа'!E297*$BE$2,"-")</f>
        <v>182.93333333333331</v>
      </c>
      <c r="F297" s="32">
        <f>IFERROR('σ и σw, МПа'!F297*$BE$2,"-")</f>
        <v>165.2</v>
      </c>
      <c r="G297" s="32">
        <f>IFERROR('σ и σw, МПа'!G297*$BE$2,"-")</f>
        <v>146.53333333333333</v>
      </c>
      <c r="H297" s="32">
        <f>IFERROR('σ и σw, МПа'!H297*$BE$2,"-")</f>
        <v>137.19999999999999</v>
      </c>
      <c r="I297" s="32">
        <f>IFERROR('σ и σw, МПа'!I297*$BE$2,"-")</f>
        <v>127.86666666666665</v>
      </c>
      <c r="J297" s="32">
        <f>IFERROR('σ и σw, МПа'!J297*$BE$2,"-")</f>
        <v>119.46666666666665</v>
      </c>
      <c r="K297" s="32">
        <f>IFERROR('σ и σw, МПа'!K297*$BE$2,"-")</f>
        <v>110.13333333333334</v>
      </c>
      <c r="L297" s="32">
        <f>IFERROR('σ и σw, МПа'!L297*$BE$2,"-")</f>
        <v>110.13333333333334</v>
      </c>
      <c r="M297" s="32">
        <f>IFERROR('σ и σw, МПа'!M297*$BE$2,"-")</f>
        <v>100.8</v>
      </c>
      <c r="N297" s="32">
        <f>IFERROR('σ и σw, МПа'!N297*$BE$2,"-")</f>
        <v>91.466666666666654</v>
      </c>
      <c r="O297" s="32">
        <f>IFERROR('σ и σw, МПа'!O297*$BE$2,"-")</f>
        <v>91.466666666666654</v>
      </c>
      <c r="P297" s="33">
        <f>IFERROR('σ и σw, МПа'!P297*$BE$2,"-")</f>
        <v>91.466666666666654</v>
      </c>
      <c r="Q297" s="31">
        <f>IFERROR('σ и σw, МПа'!D297*$BF$2,"-")</f>
        <v>235.2</v>
      </c>
      <c r="R297" s="32">
        <f>IFERROR('σ и σw, МПа'!E297*$BF$2,"-")</f>
        <v>235.2</v>
      </c>
      <c r="S297" s="32">
        <f>IFERROR('σ и σw, МПа'!F297*$BF$2,"-")</f>
        <v>212.4</v>
      </c>
      <c r="T297" s="32">
        <f>IFERROR('σ и σw, МПа'!G297*$BF$2,"-")</f>
        <v>188.4</v>
      </c>
      <c r="U297" s="32">
        <f>IFERROR('σ и σw, МПа'!H297*$BF$2,"-")</f>
        <v>176.4</v>
      </c>
      <c r="V297" s="32">
        <f>IFERROR('σ и σw, МПа'!I297*$BF$2,"-")</f>
        <v>164.4</v>
      </c>
      <c r="W297" s="32">
        <f>IFERROR('σ и σw, МПа'!J297*$BF$2,"-")</f>
        <v>153.6</v>
      </c>
      <c r="X297" s="32">
        <f>IFERROR('σ и σw, МПа'!K297*$BF$2,"-")</f>
        <v>141.60000000000002</v>
      </c>
      <c r="Y297" s="32">
        <f>IFERROR('σ и σw, МПа'!L297*$BF$2,"-")</f>
        <v>141.60000000000002</v>
      </c>
      <c r="Z297" s="32">
        <f>IFERROR('σ и σw, МПа'!M297*$BF$2,"-")</f>
        <v>129.6</v>
      </c>
      <c r="AA297" s="32">
        <f>IFERROR('σ и σw, МПа'!N297*$BF$2,"-")</f>
        <v>117.6</v>
      </c>
      <c r="AB297" s="32">
        <f>IFERROR('σ и σw, МПа'!O297*$BF$2,"-")</f>
        <v>117.6</v>
      </c>
      <c r="AC297" s="33">
        <f>IFERROR('σ и σw, МПа'!P297*$BF$2,"-")</f>
        <v>117.6</v>
      </c>
      <c r="AD297" s="31">
        <f>IFERROR('σ и σw, МПа'!Q297*$BG$2,"-")</f>
        <v>137.19999999999999</v>
      </c>
      <c r="AE297" s="32">
        <f>IFERROR('σ и σw, МПа'!R297*$BG$2,"-")</f>
        <v>137.19999999999999</v>
      </c>
      <c r="AF297" s="32">
        <f>IFERROR('σ и σw, МПа'!S297*$BG$2,"-")</f>
        <v>123.89999999999999</v>
      </c>
      <c r="AG297" s="32">
        <f>IFERROR('σ и σw, МПа'!T297*$BG$2,"-")</f>
        <v>109.89999999999999</v>
      </c>
      <c r="AH297" s="32">
        <f>IFERROR('σ и σw, МПа'!U297*$BG$2,"-")</f>
        <v>102.89999999999999</v>
      </c>
      <c r="AI297" s="32">
        <f>IFERROR('σ и σw, МПа'!V297*$BG$2,"-")</f>
        <v>95.899999999999991</v>
      </c>
      <c r="AJ297" s="32">
        <f>IFERROR('σ и σw, МПа'!W297*$BG$2,"-")</f>
        <v>89.6</v>
      </c>
      <c r="AK297" s="32">
        <f>IFERROR('σ и σw, МПа'!X297*$BG$2,"-")</f>
        <v>82.6</v>
      </c>
      <c r="AL297" s="32">
        <f>IFERROR('σ и σw, МПа'!Y297*$BG$2,"-")</f>
        <v>82.6</v>
      </c>
      <c r="AM297" s="32">
        <f>IFERROR('σ и σw, МПа'!Z297*$BG$2,"-")</f>
        <v>75.599999999999994</v>
      </c>
      <c r="AN297" s="32">
        <f>IFERROR('σ и σw, МПа'!AA297*$BG$2,"-")</f>
        <v>68.599999999999994</v>
      </c>
      <c r="AO297" s="32">
        <f>IFERROR('σ и σw, МПа'!AB297*$BG$2,"-")</f>
        <v>68.599999999999994</v>
      </c>
      <c r="AP297" s="33">
        <f>IFERROR('σ и σw, МПа'!AC297*$BG$2,"-")</f>
        <v>68.599999999999994</v>
      </c>
      <c r="AQ297" s="31">
        <f>IFERROR('σ и σw, МПа'!Q297*$BH$2,"-")</f>
        <v>215.60000000000002</v>
      </c>
      <c r="AR297" s="32">
        <f>IFERROR('σ и σw, МПа'!R297*$BH$2,"-")</f>
        <v>215.60000000000002</v>
      </c>
      <c r="AS297" s="32">
        <f>IFERROR('σ и σw, МПа'!S297*$BH$2,"-")</f>
        <v>194.70000000000002</v>
      </c>
      <c r="AT297" s="32">
        <f>IFERROR('σ и σw, МПа'!T297*$BH$2,"-")</f>
        <v>172.70000000000002</v>
      </c>
      <c r="AU297" s="32">
        <f>IFERROR('σ и σw, МПа'!U297*$BH$2,"-")</f>
        <v>161.70000000000002</v>
      </c>
      <c r="AV297" s="32">
        <f>IFERROR('σ и σw, МПа'!V297*$BH$2,"-")</f>
        <v>150.70000000000002</v>
      </c>
      <c r="AW297" s="32">
        <f>IFERROR('σ и σw, МПа'!W297*$BH$2,"-")</f>
        <v>140.80000000000001</v>
      </c>
      <c r="AX297" s="32">
        <f>IFERROR('σ и σw, МПа'!X297*$BH$2,"-")</f>
        <v>129.80000000000001</v>
      </c>
      <c r="AY297" s="32">
        <f>IFERROR('σ и σw, МПа'!Y297*$BH$2,"-")</f>
        <v>129.80000000000001</v>
      </c>
      <c r="AZ297" s="32">
        <f>IFERROR('σ и σw, МПа'!Z297*$BH$2,"-")</f>
        <v>118.80000000000001</v>
      </c>
      <c r="BA297" s="32">
        <f>IFERROR('σ и σw, МПа'!AA297*$BH$2,"-")</f>
        <v>107.80000000000001</v>
      </c>
      <c r="BB297" s="32">
        <f>IFERROR('σ и σw, МПа'!AB297*$BH$2,"-")</f>
        <v>107.80000000000001</v>
      </c>
      <c r="BC297" s="33">
        <f>IFERROR('σ и σw, МПа'!AC297*$BH$2,"-")</f>
        <v>107.80000000000001</v>
      </c>
    </row>
    <row r="298" spans="1:55" ht="38.25" x14ac:dyDescent="0.25">
      <c r="A298" s="10" t="str">
        <f>INDEX('Обработка исходного'!B:B,ROW($B$3)+4*(ROW($B298)-ROW($B$3)))</f>
        <v>Сталь хромоникелевая коррозионно-стойкого аустенитного класса</v>
      </c>
      <c r="B298" s="47" t="str">
        <f>INDEX('Обработка исходного'!D:D,ROW($B$3)+4*(ROW($B298)-ROW($B$3)))</f>
        <v>10Х18Н9</v>
      </c>
      <c r="C298" s="27" t="str">
        <f>'Rp0,2, МПа'!C298</f>
        <v>Поковки толщиной от 60 до 300 мм</v>
      </c>
      <c r="D298" s="31">
        <f>IFERROR('σ и σw, МПа'!D298*$BE$2,"-")</f>
        <v>182.93333333333331</v>
      </c>
      <c r="E298" s="32">
        <f>IFERROR('σ и σw, МПа'!E298*$BE$2,"-")</f>
        <v>182.93333333333331</v>
      </c>
      <c r="F298" s="32">
        <f>IFERROR('σ и σw, МПа'!F298*$BE$2,"-")</f>
        <v>165.2</v>
      </c>
      <c r="G298" s="32">
        <f>IFERROR('σ и σw, МПа'!G298*$BE$2,"-")</f>
        <v>146.53333333333333</v>
      </c>
      <c r="H298" s="32">
        <f>IFERROR('σ и σw, МПа'!H298*$BE$2,"-")</f>
        <v>137.19999999999999</v>
      </c>
      <c r="I298" s="32">
        <f>IFERROR('σ и σw, МПа'!I298*$BE$2,"-")</f>
        <v>127.86666666666665</v>
      </c>
      <c r="J298" s="32">
        <f>IFERROR('σ и σw, МПа'!J298*$BE$2,"-")</f>
        <v>119.46666666666665</v>
      </c>
      <c r="K298" s="32">
        <f>IFERROR('σ и σw, МПа'!K298*$BE$2,"-")</f>
        <v>110.13333333333334</v>
      </c>
      <c r="L298" s="32">
        <f>IFERROR('σ и σw, МПа'!L298*$BE$2,"-")</f>
        <v>110.13333333333334</v>
      </c>
      <c r="M298" s="32">
        <f>IFERROR('σ и σw, МПа'!M298*$BE$2,"-")</f>
        <v>100.8</v>
      </c>
      <c r="N298" s="32">
        <f>IFERROR('σ и σw, МПа'!N298*$BE$2,"-")</f>
        <v>91.466666666666654</v>
      </c>
      <c r="O298" s="32">
        <f>IFERROR('σ и σw, МПа'!O298*$BE$2,"-")</f>
        <v>91.466666666666654</v>
      </c>
      <c r="P298" s="33">
        <f>IFERROR('σ и σw, МПа'!P298*$BE$2,"-")</f>
        <v>91.466666666666654</v>
      </c>
      <c r="Q298" s="31">
        <f>IFERROR('σ и σw, МПа'!D298*$BF$2,"-")</f>
        <v>235.2</v>
      </c>
      <c r="R298" s="32">
        <f>IFERROR('σ и σw, МПа'!E298*$BF$2,"-")</f>
        <v>235.2</v>
      </c>
      <c r="S298" s="32">
        <f>IFERROR('σ и σw, МПа'!F298*$BF$2,"-")</f>
        <v>212.4</v>
      </c>
      <c r="T298" s="32">
        <f>IFERROR('σ и σw, МПа'!G298*$BF$2,"-")</f>
        <v>188.4</v>
      </c>
      <c r="U298" s="32">
        <f>IFERROR('σ и σw, МПа'!H298*$BF$2,"-")</f>
        <v>176.4</v>
      </c>
      <c r="V298" s="32">
        <f>IFERROR('σ и σw, МПа'!I298*$BF$2,"-")</f>
        <v>164.4</v>
      </c>
      <c r="W298" s="32">
        <f>IFERROR('σ и σw, МПа'!J298*$BF$2,"-")</f>
        <v>153.6</v>
      </c>
      <c r="X298" s="32">
        <f>IFERROR('σ и σw, МПа'!K298*$BF$2,"-")</f>
        <v>141.60000000000002</v>
      </c>
      <c r="Y298" s="32">
        <f>IFERROR('σ и σw, МПа'!L298*$BF$2,"-")</f>
        <v>141.60000000000002</v>
      </c>
      <c r="Z298" s="32">
        <f>IFERROR('σ и σw, МПа'!M298*$BF$2,"-")</f>
        <v>129.6</v>
      </c>
      <c r="AA298" s="32">
        <f>IFERROR('σ и σw, МПа'!N298*$BF$2,"-")</f>
        <v>117.6</v>
      </c>
      <c r="AB298" s="32">
        <f>IFERROR('σ и σw, МПа'!O298*$BF$2,"-")</f>
        <v>117.6</v>
      </c>
      <c r="AC298" s="33">
        <f>IFERROR('σ и σw, МПа'!P298*$BF$2,"-")</f>
        <v>117.6</v>
      </c>
      <c r="AD298" s="31">
        <f>IFERROR('σ и σw, МПа'!Q298*$BG$2,"-")</f>
        <v>137.19999999999999</v>
      </c>
      <c r="AE298" s="32">
        <f>IFERROR('σ и σw, МПа'!R298*$BG$2,"-")</f>
        <v>137.19999999999999</v>
      </c>
      <c r="AF298" s="32">
        <f>IFERROR('σ и σw, МПа'!S298*$BG$2,"-")</f>
        <v>123.89999999999999</v>
      </c>
      <c r="AG298" s="32">
        <f>IFERROR('σ и σw, МПа'!T298*$BG$2,"-")</f>
        <v>109.89999999999999</v>
      </c>
      <c r="AH298" s="32">
        <f>IFERROR('σ и σw, МПа'!U298*$BG$2,"-")</f>
        <v>102.89999999999999</v>
      </c>
      <c r="AI298" s="32">
        <f>IFERROR('σ и σw, МПа'!V298*$BG$2,"-")</f>
        <v>95.899999999999991</v>
      </c>
      <c r="AJ298" s="32">
        <f>IFERROR('σ и σw, МПа'!W298*$BG$2,"-")</f>
        <v>89.6</v>
      </c>
      <c r="AK298" s="32">
        <f>IFERROR('σ и σw, МПа'!X298*$BG$2,"-")</f>
        <v>82.6</v>
      </c>
      <c r="AL298" s="32">
        <f>IFERROR('σ и σw, МПа'!Y298*$BG$2,"-")</f>
        <v>82.6</v>
      </c>
      <c r="AM298" s="32">
        <f>IFERROR('σ и σw, МПа'!Z298*$BG$2,"-")</f>
        <v>75.599999999999994</v>
      </c>
      <c r="AN298" s="32">
        <f>IFERROR('σ и σw, МПа'!AA298*$BG$2,"-")</f>
        <v>68.599999999999994</v>
      </c>
      <c r="AO298" s="32">
        <f>IFERROR('σ и σw, МПа'!AB298*$BG$2,"-")</f>
        <v>68.599999999999994</v>
      </c>
      <c r="AP298" s="33">
        <f>IFERROR('σ и σw, МПа'!AC298*$BG$2,"-")</f>
        <v>68.599999999999994</v>
      </c>
      <c r="AQ298" s="31">
        <f>IFERROR('σ и σw, МПа'!Q298*$BH$2,"-")</f>
        <v>215.60000000000002</v>
      </c>
      <c r="AR298" s="32">
        <f>IFERROR('σ и σw, МПа'!R298*$BH$2,"-")</f>
        <v>215.60000000000002</v>
      </c>
      <c r="AS298" s="32">
        <f>IFERROR('σ и σw, МПа'!S298*$BH$2,"-")</f>
        <v>194.70000000000002</v>
      </c>
      <c r="AT298" s="32">
        <f>IFERROR('σ и σw, МПа'!T298*$BH$2,"-")</f>
        <v>172.70000000000002</v>
      </c>
      <c r="AU298" s="32">
        <f>IFERROR('σ и σw, МПа'!U298*$BH$2,"-")</f>
        <v>161.70000000000002</v>
      </c>
      <c r="AV298" s="32">
        <f>IFERROR('σ и σw, МПа'!V298*$BH$2,"-")</f>
        <v>150.70000000000002</v>
      </c>
      <c r="AW298" s="32">
        <f>IFERROR('σ и σw, МПа'!W298*$BH$2,"-")</f>
        <v>140.80000000000001</v>
      </c>
      <c r="AX298" s="32">
        <f>IFERROR('σ и σw, МПа'!X298*$BH$2,"-")</f>
        <v>129.80000000000001</v>
      </c>
      <c r="AY298" s="32">
        <f>IFERROR('σ и σw, МПа'!Y298*$BH$2,"-")</f>
        <v>129.80000000000001</v>
      </c>
      <c r="AZ298" s="32">
        <f>IFERROR('σ и σw, МПа'!Z298*$BH$2,"-")</f>
        <v>118.80000000000001</v>
      </c>
      <c r="BA298" s="32">
        <f>IFERROR('σ и σw, МПа'!AA298*$BH$2,"-")</f>
        <v>107.80000000000001</v>
      </c>
      <c r="BB298" s="32">
        <f>IFERROR('σ и σw, МПа'!AB298*$BH$2,"-")</f>
        <v>107.80000000000001</v>
      </c>
      <c r="BC298" s="33">
        <f>IFERROR('σ и σw, МПа'!AC298*$BH$2,"-")</f>
        <v>107.80000000000001</v>
      </c>
    </row>
    <row r="299" spans="1:55" ht="38.25" x14ac:dyDescent="0.25">
      <c r="A299" s="10" t="str">
        <f>INDEX('Обработка исходного'!B:B,ROW($B$3)+4*(ROW($B299)-ROW($B$3)))</f>
        <v>Сталь хромоникелевая коррозионно-стойкого аустенитного класса</v>
      </c>
      <c r="B299" s="47" t="str">
        <f>INDEX('Обработка исходного'!D:D,ROW($B$3)+4*(ROW($B299)-ROW($B$3)))</f>
        <v>10Х18Н9</v>
      </c>
      <c r="C299" s="27" t="str">
        <f>'Rp0,2, МПа'!C299</f>
        <v>Трубы бесшовные холоднокатаные наружным диаметром от 16 до 70 мм с толщиной стенки от 2,5 до 12 мм</v>
      </c>
      <c r="D299" s="31">
        <f>IFERROR('σ и σw, МПа'!D299*$BE$2,"-")</f>
        <v>182.93333333333331</v>
      </c>
      <c r="E299" s="32">
        <f>IFERROR('σ и σw, МПа'!E299*$BE$2,"-")</f>
        <v>182.93333333333331</v>
      </c>
      <c r="F299" s="32">
        <f>IFERROR('σ и σw, МПа'!F299*$BE$2,"-")</f>
        <v>165.2</v>
      </c>
      <c r="G299" s="32">
        <f>IFERROR('σ и σw, МПа'!G299*$BE$2,"-")</f>
        <v>155.86666666666665</v>
      </c>
      <c r="H299" s="32">
        <f>IFERROR('σ и σw, МПа'!H299*$BE$2,"-")</f>
        <v>146.53333333333333</v>
      </c>
      <c r="I299" s="32">
        <f>IFERROR('σ и σw, МПа'!I299*$BE$2,"-")</f>
        <v>137.19999999999999</v>
      </c>
      <c r="J299" s="32">
        <f>IFERROR('σ и σw, МПа'!J299*$BE$2,"-")</f>
        <v>127.86666666666665</v>
      </c>
      <c r="K299" s="32">
        <f>IFERROR('σ и σw, МПа'!K299*$BE$2,"-")</f>
        <v>119.46666666666665</v>
      </c>
      <c r="L299" s="32">
        <f>IFERROR('σ и σw, МПа'!L299*$BE$2,"-")</f>
        <v>110.13333333333334</v>
      </c>
      <c r="M299" s="32">
        <f>IFERROR('σ и σw, МПа'!M299*$BE$2,"-")</f>
        <v>110.13333333333334</v>
      </c>
      <c r="N299" s="32">
        <f>IFERROR('σ и σw, МПа'!N299*$BE$2,"-")</f>
        <v>100.8</v>
      </c>
      <c r="O299" s="32">
        <f>IFERROR('σ и σw, МПа'!O299*$BE$2,"-")</f>
        <v>91.466666666666654</v>
      </c>
      <c r="P299" s="33">
        <f>IFERROR('σ и σw, МПа'!P299*$BE$2,"-")</f>
        <v>91.466666666666654</v>
      </c>
      <c r="Q299" s="31">
        <f>IFERROR('σ и σw, МПа'!D299*$BF$2,"-")</f>
        <v>235.2</v>
      </c>
      <c r="R299" s="32">
        <f>IFERROR('σ и σw, МПа'!E299*$BF$2,"-")</f>
        <v>235.2</v>
      </c>
      <c r="S299" s="32">
        <f>IFERROR('σ и σw, МПа'!F299*$BF$2,"-")</f>
        <v>212.4</v>
      </c>
      <c r="T299" s="32">
        <f>IFERROR('σ и σw, МПа'!G299*$BF$2,"-")</f>
        <v>200.4</v>
      </c>
      <c r="U299" s="32">
        <f>IFERROR('σ и σw, МПа'!H299*$BF$2,"-")</f>
        <v>188.4</v>
      </c>
      <c r="V299" s="32">
        <f>IFERROR('σ и σw, МПа'!I299*$BF$2,"-")</f>
        <v>176.4</v>
      </c>
      <c r="W299" s="32">
        <f>IFERROR('σ и σw, МПа'!J299*$BF$2,"-")</f>
        <v>164.4</v>
      </c>
      <c r="X299" s="32">
        <f>IFERROR('σ и σw, МПа'!K299*$BF$2,"-")</f>
        <v>153.6</v>
      </c>
      <c r="Y299" s="32">
        <f>IFERROR('σ и σw, МПа'!L299*$BF$2,"-")</f>
        <v>141.60000000000002</v>
      </c>
      <c r="Z299" s="32">
        <f>IFERROR('σ и σw, МПа'!M299*$BF$2,"-")</f>
        <v>141.60000000000002</v>
      </c>
      <c r="AA299" s="32">
        <f>IFERROR('σ и σw, МПа'!N299*$BF$2,"-")</f>
        <v>129.6</v>
      </c>
      <c r="AB299" s="32">
        <f>IFERROR('σ и σw, МПа'!O299*$BF$2,"-")</f>
        <v>117.6</v>
      </c>
      <c r="AC299" s="33">
        <f>IFERROR('σ и σw, МПа'!P299*$BF$2,"-")</f>
        <v>117.6</v>
      </c>
      <c r="AD299" s="31">
        <f>IFERROR('σ и σw, МПа'!Q299*$BG$2,"-")</f>
        <v>137.19999999999999</v>
      </c>
      <c r="AE299" s="32">
        <f>IFERROR('σ и σw, МПа'!R299*$BG$2,"-")</f>
        <v>137.19999999999999</v>
      </c>
      <c r="AF299" s="32">
        <f>IFERROR('σ и σw, МПа'!S299*$BG$2,"-")</f>
        <v>123.89999999999999</v>
      </c>
      <c r="AG299" s="32">
        <f>IFERROR('σ и σw, МПа'!T299*$BG$2,"-")</f>
        <v>116.89999999999999</v>
      </c>
      <c r="AH299" s="32">
        <f>IFERROR('σ и σw, МПа'!U299*$BG$2,"-")</f>
        <v>109.89999999999999</v>
      </c>
      <c r="AI299" s="32">
        <f>IFERROR('σ и σw, МПа'!V299*$BG$2,"-")</f>
        <v>102.89999999999999</v>
      </c>
      <c r="AJ299" s="32">
        <f>IFERROR('σ и σw, МПа'!W299*$BG$2,"-")</f>
        <v>95.899999999999991</v>
      </c>
      <c r="AK299" s="32">
        <f>IFERROR('σ и σw, МПа'!X299*$BG$2,"-")</f>
        <v>89.6</v>
      </c>
      <c r="AL299" s="32">
        <f>IFERROR('σ и σw, МПа'!Y299*$BG$2,"-")</f>
        <v>82.6</v>
      </c>
      <c r="AM299" s="32">
        <f>IFERROR('σ и σw, МПа'!Z299*$BG$2,"-")</f>
        <v>82.6</v>
      </c>
      <c r="AN299" s="32">
        <f>IFERROR('σ и σw, МПа'!AA299*$BG$2,"-")</f>
        <v>75.599999999999994</v>
      </c>
      <c r="AO299" s="32">
        <f>IFERROR('σ и σw, МПа'!AB299*$BG$2,"-")</f>
        <v>68.599999999999994</v>
      </c>
      <c r="AP299" s="33">
        <f>IFERROR('σ и σw, МПа'!AC299*$BG$2,"-")</f>
        <v>68.599999999999994</v>
      </c>
      <c r="AQ299" s="31">
        <f>IFERROR('σ и σw, МПа'!Q299*$BH$2,"-")</f>
        <v>215.60000000000002</v>
      </c>
      <c r="AR299" s="32">
        <f>IFERROR('σ и σw, МПа'!R299*$BH$2,"-")</f>
        <v>215.60000000000002</v>
      </c>
      <c r="AS299" s="32">
        <f>IFERROR('σ и σw, МПа'!S299*$BH$2,"-")</f>
        <v>194.70000000000002</v>
      </c>
      <c r="AT299" s="32">
        <f>IFERROR('σ и σw, МПа'!T299*$BH$2,"-")</f>
        <v>183.70000000000002</v>
      </c>
      <c r="AU299" s="32">
        <f>IFERROR('σ и σw, МПа'!U299*$BH$2,"-")</f>
        <v>172.70000000000002</v>
      </c>
      <c r="AV299" s="32">
        <f>IFERROR('σ и σw, МПа'!V299*$BH$2,"-")</f>
        <v>161.70000000000002</v>
      </c>
      <c r="AW299" s="32">
        <f>IFERROR('σ и σw, МПа'!W299*$BH$2,"-")</f>
        <v>150.70000000000002</v>
      </c>
      <c r="AX299" s="32">
        <f>IFERROR('σ и σw, МПа'!X299*$BH$2,"-")</f>
        <v>140.80000000000001</v>
      </c>
      <c r="AY299" s="32">
        <f>IFERROR('σ и σw, МПа'!Y299*$BH$2,"-")</f>
        <v>129.80000000000001</v>
      </c>
      <c r="AZ299" s="32">
        <f>IFERROR('σ и σw, МПа'!Z299*$BH$2,"-")</f>
        <v>129.80000000000001</v>
      </c>
      <c r="BA299" s="32">
        <f>IFERROR('σ и σw, МПа'!AA299*$BH$2,"-")</f>
        <v>118.80000000000001</v>
      </c>
      <c r="BB299" s="32">
        <f>IFERROR('σ и σw, МПа'!AB299*$BH$2,"-")</f>
        <v>107.80000000000001</v>
      </c>
      <c r="BC299" s="33">
        <f>IFERROR('σ и σw, МПа'!AC299*$BH$2,"-")</f>
        <v>107.80000000000001</v>
      </c>
    </row>
    <row r="300" spans="1:55" ht="38.25" x14ac:dyDescent="0.25">
      <c r="A300" s="10" t="str">
        <f>INDEX('Обработка исходного'!B:B,ROW($B$3)+4*(ROW($B300)-ROW($B$3)))</f>
        <v>Сталь хромоникелевая коррозионно-стойкого аустенитного класса</v>
      </c>
      <c r="B300" s="47" t="str">
        <f>INDEX('Обработка исходного'!D:D,ROW($B$3)+4*(ROW($B300)-ROW($B$3)))</f>
        <v>12Х18Н9</v>
      </c>
      <c r="C300" s="27" t="str">
        <f>'Rp0,2, МПа'!C300</f>
        <v>Трубы бесшовные холоднокатаные наружным диаметром от 16 до 70 мм с толщиной стенки от 2,5 до 12 мм</v>
      </c>
      <c r="D300" s="31">
        <f>IFERROR('σ и σw, МПа'!D300*$BE$2,"-")</f>
        <v>182.93333333333331</v>
      </c>
      <c r="E300" s="32">
        <f>IFERROR('σ и σw, МПа'!E300*$BE$2,"-")</f>
        <v>182.93333333333331</v>
      </c>
      <c r="F300" s="32">
        <f>IFERROR('σ и σw, МПа'!F300*$BE$2,"-")</f>
        <v>165.2</v>
      </c>
      <c r="G300" s="32">
        <f>IFERROR('σ и σw, МПа'!G300*$BE$2,"-")</f>
        <v>155.86666666666665</v>
      </c>
      <c r="H300" s="32">
        <f>IFERROR('σ и σw, МПа'!H300*$BE$2,"-")</f>
        <v>146.53333333333333</v>
      </c>
      <c r="I300" s="32">
        <f>IFERROR('σ и σw, МПа'!I300*$BE$2,"-")</f>
        <v>137.19999999999999</v>
      </c>
      <c r="J300" s="32">
        <f>IFERROR('σ и σw, МПа'!J300*$BE$2,"-")</f>
        <v>127.86666666666665</v>
      </c>
      <c r="K300" s="32">
        <f>IFERROR('σ и σw, МПа'!K300*$BE$2,"-")</f>
        <v>119.46666666666665</v>
      </c>
      <c r="L300" s="32">
        <f>IFERROR('σ и σw, МПа'!L300*$BE$2,"-")</f>
        <v>110.13333333333334</v>
      </c>
      <c r="M300" s="32">
        <f>IFERROR('σ и σw, МПа'!M300*$BE$2,"-")</f>
        <v>110.13333333333334</v>
      </c>
      <c r="N300" s="32">
        <f>IFERROR('σ и σw, МПа'!N300*$BE$2,"-")</f>
        <v>100.8</v>
      </c>
      <c r="O300" s="32">
        <f>IFERROR('σ и σw, МПа'!O300*$BE$2,"-")</f>
        <v>91.466666666666654</v>
      </c>
      <c r="P300" s="33">
        <f>IFERROR('σ и σw, МПа'!P300*$BE$2,"-")</f>
        <v>91.466666666666654</v>
      </c>
      <c r="Q300" s="31">
        <f>IFERROR('σ и σw, МПа'!D300*$BF$2,"-")</f>
        <v>235.2</v>
      </c>
      <c r="R300" s="32">
        <f>IFERROR('σ и σw, МПа'!E300*$BF$2,"-")</f>
        <v>235.2</v>
      </c>
      <c r="S300" s="32">
        <f>IFERROR('σ и σw, МПа'!F300*$BF$2,"-")</f>
        <v>212.4</v>
      </c>
      <c r="T300" s="32">
        <f>IFERROR('σ и σw, МПа'!G300*$BF$2,"-")</f>
        <v>200.4</v>
      </c>
      <c r="U300" s="32">
        <f>IFERROR('σ и σw, МПа'!H300*$BF$2,"-")</f>
        <v>188.4</v>
      </c>
      <c r="V300" s="32">
        <f>IFERROR('σ и σw, МПа'!I300*$BF$2,"-")</f>
        <v>176.4</v>
      </c>
      <c r="W300" s="32">
        <f>IFERROR('σ и σw, МПа'!J300*$BF$2,"-")</f>
        <v>164.4</v>
      </c>
      <c r="X300" s="32">
        <f>IFERROR('σ и σw, МПа'!K300*$BF$2,"-")</f>
        <v>153.6</v>
      </c>
      <c r="Y300" s="32">
        <f>IFERROR('σ и σw, МПа'!L300*$BF$2,"-")</f>
        <v>141.60000000000002</v>
      </c>
      <c r="Z300" s="32">
        <f>IFERROR('σ и σw, МПа'!M300*$BF$2,"-")</f>
        <v>141.60000000000002</v>
      </c>
      <c r="AA300" s="32">
        <f>IFERROR('σ и σw, МПа'!N300*$BF$2,"-")</f>
        <v>129.6</v>
      </c>
      <c r="AB300" s="32">
        <f>IFERROR('σ и σw, МПа'!O300*$BF$2,"-")</f>
        <v>117.6</v>
      </c>
      <c r="AC300" s="33">
        <f>IFERROR('σ и σw, МПа'!P300*$BF$2,"-")</f>
        <v>117.6</v>
      </c>
      <c r="AD300" s="31">
        <f>IFERROR('σ и σw, МПа'!Q300*$BG$2,"-")</f>
        <v>137.19999999999999</v>
      </c>
      <c r="AE300" s="32">
        <f>IFERROR('σ и σw, МПа'!R300*$BG$2,"-")</f>
        <v>137.19999999999999</v>
      </c>
      <c r="AF300" s="32">
        <f>IFERROR('σ и σw, МПа'!S300*$BG$2,"-")</f>
        <v>123.89999999999999</v>
      </c>
      <c r="AG300" s="32">
        <f>IFERROR('σ и σw, МПа'!T300*$BG$2,"-")</f>
        <v>116.89999999999999</v>
      </c>
      <c r="AH300" s="32">
        <f>IFERROR('σ и σw, МПа'!U300*$BG$2,"-")</f>
        <v>109.89999999999999</v>
      </c>
      <c r="AI300" s="32">
        <f>IFERROR('σ и σw, МПа'!V300*$BG$2,"-")</f>
        <v>102.89999999999999</v>
      </c>
      <c r="AJ300" s="32">
        <f>IFERROR('σ и σw, МПа'!W300*$BG$2,"-")</f>
        <v>95.899999999999991</v>
      </c>
      <c r="AK300" s="32">
        <f>IFERROR('σ и σw, МПа'!X300*$BG$2,"-")</f>
        <v>89.6</v>
      </c>
      <c r="AL300" s="32">
        <f>IFERROR('σ и σw, МПа'!Y300*$BG$2,"-")</f>
        <v>82.6</v>
      </c>
      <c r="AM300" s="32">
        <f>IFERROR('σ и σw, МПа'!Z300*$BG$2,"-")</f>
        <v>82.6</v>
      </c>
      <c r="AN300" s="32">
        <f>IFERROR('σ и σw, МПа'!AA300*$BG$2,"-")</f>
        <v>75.599999999999994</v>
      </c>
      <c r="AO300" s="32">
        <f>IFERROR('σ и σw, МПа'!AB300*$BG$2,"-")</f>
        <v>68.599999999999994</v>
      </c>
      <c r="AP300" s="33">
        <f>IFERROR('σ и σw, МПа'!AC300*$BG$2,"-")</f>
        <v>68.599999999999994</v>
      </c>
      <c r="AQ300" s="31">
        <f>IFERROR('σ и σw, МПа'!Q300*$BH$2,"-")</f>
        <v>215.60000000000002</v>
      </c>
      <c r="AR300" s="32">
        <f>IFERROR('σ и σw, МПа'!R300*$BH$2,"-")</f>
        <v>215.60000000000002</v>
      </c>
      <c r="AS300" s="32">
        <f>IFERROR('σ и σw, МПа'!S300*$BH$2,"-")</f>
        <v>194.70000000000002</v>
      </c>
      <c r="AT300" s="32">
        <f>IFERROR('σ и σw, МПа'!T300*$BH$2,"-")</f>
        <v>183.70000000000002</v>
      </c>
      <c r="AU300" s="32">
        <f>IFERROR('σ и σw, МПа'!U300*$BH$2,"-")</f>
        <v>172.70000000000002</v>
      </c>
      <c r="AV300" s="32">
        <f>IFERROR('σ и σw, МПа'!V300*$BH$2,"-")</f>
        <v>161.70000000000002</v>
      </c>
      <c r="AW300" s="32">
        <f>IFERROR('σ и σw, МПа'!W300*$BH$2,"-")</f>
        <v>150.70000000000002</v>
      </c>
      <c r="AX300" s="32">
        <f>IFERROR('σ и σw, МПа'!X300*$BH$2,"-")</f>
        <v>140.80000000000001</v>
      </c>
      <c r="AY300" s="32">
        <f>IFERROR('σ и σw, МПа'!Y300*$BH$2,"-")</f>
        <v>129.80000000000001</v>
      </c>
      <c r="AZ300" s="32">
        <f>IFERROR('σ и σw, МПа'!Z300*$BH$2,"-")</f>
        <v>129.80000000000001</v>
      </c>
      <c r="BA300" s="32">
        <f>IFERROR('σ и σw, МПа'!AA300*$BH$2,"-")</f>
        <v>118.80000000000001</v>
      </c>
      <c r="BB300" s="32">
        <f>IFERROR('σ и σw, МПа'!AB300*$BH$2,"-")</f>
        <v>107.80000000000001</v>
      </c>
      <c r="BC300" s="33">
        <f>IFERROR('σ и σw, МПа'!AC300*$BH$2,"-")</f>
        <v>107.80000000000001</v>
      </c>
    </row>
    <row r="301" spans="1:55" ht="38.25" x14ac:dyDescent="0.25">
      <c r="A301" s="10" t="str">
        <f>INDEX('Обработка исходного'!B:B,ROW($B$3)+4*(ROW($B301)-ROW($B$3)))</f>
        <v>Сталь хромоникелевая коррозионно-стойкого аустенитного класса</v>
      </c>
      <c r="B301" s="47" t="str">
        <f>INDEX('Обработка исходного'!D:D,ROW($B$3)+4*(ROW($B301)-ROW($B$3)))</f>
        <v>08Х18Н10Т</v>
      </c>
      <c r="C301" s="27" t="str">
        <f>'Rp0,2, МПа'!C301</f>
        <v>Сортовой прокат и поковки из него толщиной или диаметром до 200 мм</v>
      </c>
      <c r="D301" s="31">
        <f>IFERROR('σ и σw, МПа'!D301*$BE$2,"-")</f>
        <v>182.93333333333331</v>
      </c>
      <c r="E301" s="32">
        <f>IFERROR('σ и σw, МПа'!E301*$BE$2,"-")</f>
        <v>178.26666666666665</v>
      </c>
      <c r="F301" s="32">
        <f>IFERROR('σ и σw, МПа'!F301*$BE$2,"-")</f>
        <v>176.39999999999998</v>
      </c>
      <c r="G301" s="32">
        <f>IFERROR('σ и σw, МПа'!G301*$BE$2,"-")</f>
        <v>173.6</v>
      </c>
      <c r="H301" s="32">
        <f>IFERROR('σ и σw, МПа'!H301*$BE$2,"-")</f>
        <v>168.93333333333334</v>
      </c>
      <c r="I301" s="32">
        <f>IFERROR('σ и σw, МПа'!I301*$BE$2,"-")</f>
        <v>164.26666666666665</v>
      </c>
      <c r="J301" s="32">
        <f>IFERROR('σ и σw, МПа'!J301*$BE$2,"-")</f>
        <v>160.53333333333333</v>
      </c>
      <c r="K301" s="32">
        <f>IFERROR('σ и σw, МПа'!K301*$BE$2,"-")</f>
        <v>155.86666666666665</v>
      </c>
      <c r="L301" s="32">
        <f>IFERROR('σ и σw, МПа'!L301*$BE$2,"-")</f>
        <v>151.19999999999999</v>
      </c>
      <c r="M301" s="32">
        <f>IFERROR('σ и σw, МПа'!M301*$BE$2,"-")</f>
        <v>146.53333333333333</v>
      </c>
      <c r="N301" s="32">
        <f>IFERROR('σ и σw, МПа'!N301*$BE$2,"-")</f>
        <v>141.86666666666665</v>
      </c>
      <c r="O301" s="32">
        <f>IFERROR('σ и σw, МПа'!O301*$BE$2,"-")</f>
        <v>140</v>
      </c>
      <c r="P301" s="33">
        <f>IFERROR('σ и σw, МПа'!P301*$BE$2,"-")</f>
        <v>134.61538461538458</v>
      </c>
      <c r="Q301" s="31">
        <f>IFERROR('σ и σw, МПа'!D301*$BF$2,"-")</f>
        <v>235.2</v>
      </c>
      <c r="R301" s="32">
        <f>IFERROR('σ и σw, МПа'!E301*$BF$2,"-")</f>
        <v>229.2</v>
      </c>
      <c r="S301" s="32">
        <f>IFERROR('σ и σw, МПа'!F301*$BF$2,"-")</f>
        <v>226.8</v>
      </c>
      <c r="T301" s="32">
        <f>IFERROR('σ и σw, МПа'!G301*$BF$2,"-")</f>
        <v>223.20000000000002</v>
      </c>
      <c r="U301" s="32">
        <f>IFERROR('σ и σw, МПа'!H301*$BF$2,"-")</f>
        <v>217.20000000000002</v>
      </c>
      <c r="V301" s="32">
        <f>IFERROR('σ и σw, МПа'!I301*$BF$2,"-")</f>
        <v>211.2</v>
      </c>
      <c r="W301" s="32">
        <f>IFERROR('σ и σw, МПа'!J301*$BF$2,"-")</f>
        <v>206.4</v>
      </c>
      <c r="X301" s="32">
        <f>IFERROR('σ и σw, МПа'!K301*$BF$2,"-")</f>
        <v>200.4</v>
      </c>
      <c r="Y301" s="32">
        <f>IFERROR('σ и σw, МПа'!L301*$BF$2,"-")</f>
        <v>194.4</v>
      </c>
      <c r="Z301" s="32">
        <f>IFERROR('σ и σw, МПа'!M301*$BF$2,"-")</f>
        <v>188.4</v>
      </c>
      <c r="AA301" s="32">
        <f>IFERROR('σ и σw, МПа'!N301*$BF$2,"-")</f>
        <v>182.4</v>
      </c>
      <c r="AB301" s="32">
        <f>IFERROR('σ и σw, МПа'!O301*$BF$2,"-")</f>
        <v>180</v>
      </c>
      <c r="AC301" s="33">
        <f>IFERROR('σ и σw, МПа'!P301*$BF$2,"-")</f>
        <v>173.07692307692307</v>
      </c>
      <c r="AD301" s="31">
        <f>IFERROR('σ и σw, МПа'!Q301*$BG$2,"-")</f>
        <v>137.19999999999999</v>
      </c>
      <c r="AE301" s="32">
        <f>IFERROR('σ и σw, МПа'!R301*$BG$2,"-")</f>
        <v>133.69999999999999</v>
      </c>
      <c r="AF301" s="32">
        <f>IFERROR('σ и σw, МПа'!S301*$BG$2,"-")</f>
        <v>132.29999999999998</v>
      </c>
      <c r="AG301" s="32">
        <f>IFERROR('σ и σw, МПа'!T301*$BG$2,"-")</f>
        <v>130.19999999999999</v>
      </c>
      <c r="AH301" s="32">
        <f>IFERROR('σ и σw, МПа'!U301*$BG$2,"-")</f>
        <v>126.69999999999999</v>
      </c>
      <c r="AI301" s="32">
        <f>IFERROR('σ и σw, МПа'!V301*$BG$2,"-")</f>
        <v>123.19999999999999</v>
      </c>
      <c r="AJ301" s="32">
        <f>IFERROR('σ и σw, МПа'!W301*$BG$2,"-")</f>
        <v>120.39999999999999</v>
      </c>
      <c r="AK301" s="32">
        <f>IFERROR('σ и σw, МПа'!X301*$BG$2,"-")</f>
        <v>116.89999999999999</v>
      </c>
      <c r="AL301" s="32">
        <f>IFERROR('σ и σw, МПа'!Y301*$BG$2,"-")</f>
        <v>113.39999999999999</v>
      </c>
      <c r="AM301" s="32">
        <f>IFERROR('σ и σw, МПа'!Z301*$BG$2,"-")</f>
        <v>109.89999999999999</v>
      </c>
      <c r="AN301" s="32">
        <f>IFERROR('σ и σw, МПа'!AA301*$BG$2,"-")</f>
        <v>106.39999999999999</v>
      </c>
      <c r="AO301" s="32">
        <f>IFERROR('σ и σw, МПа'!AB301*$BG$2,"-")</f>
        <v>105</v>
      </c>
      <c r="AP301" s="33">
        <f>IFERROR('σ и σw, МПа'!AC301*$BG$2,"-")</f>
        <v>102.89999999999999</v>
      </c>
      <c r="AQ301" s="31">
        <f>IFERROR('σ и σw, МПа'!Q301*$BH$2,"-")</f>
        <v>215.60000000000002</v>
      </c>
      <c r="AR301" s="32">
        <f>IFERROR('σ и σw, МПа'!R301*$BH$2,"-")</f>
        <v>210.10000000000002</v>
      </c>
      <c r="AS301" s="32">
        <f>IFERROR('σ и σw, МПа'!S301*$BH$2,"-")</f>
        <v>207.9</v>
      </c>
      <c r="AT301" s="32">
        <f>IFERROR('σ и σw, МПа'!T301*$BH$2,"-")</f>
        <v>204.60000000000002</v>
      </c>
      <c r="AU301" s="32">
        <f>IFERROR('σ и σw, МПа'!U301*$BH$2,"-")</f>
        <v>199.10000000000002</v>
      </c>
      <c r="AV301" s="32">
        <f>IFERROR('σ и σw, МПа'!V301*$BH$2,"-")</f>
        <v>193.60000000000002</v>
      </c>
      <c r="AW301" s="32">
        <f>IFERROR('σ и σw, МПа'!W301*$BH$2,"-")</f>
        <v>189.20000000000002</v>
      </c>
      <c r="AX301" s="32">
        <f>IFERROR('σ и σw, МПа'!X301*$BH$2,"-")</f>
        <v>183.70000000000002</v>
      </c>
      <c r="AY301" s="32">
        <f>IFERROR('σ и σw, МПа'!Y301*$BH$2,"-")</f>
        <v>178.20000000000002</v>
      </c>
      <c r="AZ301" s="32">
        <f>IFERROR('σ и σw, МПа'!Z301*$BH$2,"-")</f>
        <v>172.70000000000002</v>
      </c>
      <c r="BA301" s="32">
        <f>IFERROR('σ и σw, МПа'!AA301*$BH$2,"-")</f>
        <v>167.20000000000002</v>
      </c>
      <c r="BB301" s="32">
        <f>IFERROR('σ и σw, МПа'!AB301*$BH$2,"-")</f>
        <v>165</v>
      </c>
      <c r="BC301" s="33">
        <f>IFERROR('σ и σw, МПа'!AC301*$BH$2,"-")</f>
        <v>161.70000000000002</v>
      </c>
    </row>
    <row r="302" spans="1:55" ht="38.25" x14ac:dyDescent="0.25">
      <c r="A302" s="10" t="str">
        <f>INDEX('Обработка исходного'!B:B,ROW($B$3)+4*(ROW($B302)-ROW($B$3)))</f>
        <v>Сталь хромоникелевая коррозионно-стойкого аустенитного класса</v>
      </c>
      <c r="B302" s="47" t="str">
        <f>INDEX('Обработка исходного'!D:D,ROW($B$3)+4*(ROW($B302)-ROW($B$3)))</f>
        <v>08Х18Н10Т</v>
      </c>
      <c r="C302" s="27" t="str">
        <f>'Rp0,2, МПа'!C302</f>
        <v>Плиты, поковки из слитка, листовые заготовки и штамповки диаметром от 40 до 200 мм</v>
      </c>
      <c r="D302" s="31">
        <f>IFERROR('σ и σw, МПа'!D302*$BE$2,"-")</f>
        <v>182.93333333333331</v>
      </c>
      <c r="E302" s="32">
        <f>IFERROR('σ и σw, МПа'!E302*$BE$2,"-")</f>
        <v>180.1333333333333</v>
      </c>
      <c r="F302" s="32">
        <f>IFERROR('σ и σw, МПа'!F302*$BE$2,"-")</f>
        <v>173.6</v>
      </c>
      <c r="G302" s="32">
        <f>IFERROR('σ и σw, МПа'!G302*$BE$2,"-")</f>
        <v>168.93333333333334</v>
      </c>
      <c r="H302" s="32">
        <f>IFERROR('σ и σw, МПа'!H302*$BE$2,"-")</f>
        <v>164.26666666666665</v>
      </c>
      <c r="I302" s="32">
        <f>IFERROR('σ и σw, МПа'!I302*$BE$2,"-")</f>
        <v>155.86666666666665</v>
      </c>
      <c r="J302" s="32">
        <f>IFERROR('σ и σw, МПа'!J302*$BE$2,"-")</f>
        <v>151.19999999999999</v>
      </c>
      <c r="K302" s="32">
        <f>IFERROR('σ и σw, МПа'!K302*$BE$2,"-")</f>
        <v>146.53333333333333</v>
      </c>
      <c r="L302" s="32">
        <f>IFERROR('σ и σw, МПа'!L302*$BE$2,"-")</f>
        <v>141.86666666666665</v>
      </c>
      <c r="M302" s="32">
        <f>IFERROR('σ и σw, МПа'!M302*$BE$2,"-")</f>
        <v>134.39999999999998</v>
      </c>
      <c r="N302" s="32">
        <f>IFERROR('σ и σw, МПа'!N302*$BE$2,"-")</f>
        <v>127.86666666666665</v>
      </c>
      <c r="O302" s="32">
        <f>IFERROR('σ и σw, МПа'!O302*$BE$2,"-")</f>
        <v>123.19999999999999</v>
      </c>
      <c r="P302" s="33">
        <f>IFERROR('σ и σw, МПа'!P302*$BE$2,"-")</f>
        <v>116.30769230769231</v>
      </c>
      <c r="Q302" s="31">
        <f>IFERROR('σ и σw, МПа'!D302*$BF$2,"-")</f>
        <v>235.2</v>
      </c>
      <c r="R302" s="32">
        <f>IFERROR('σ и σw, МПа'!E302*$BF$2,"-")</f>
        <v>231.6</v>
      </c>
      <c r="S302" s="32">
        <f>IFERROR('σ и σw, МПа'!F302*$BF$2,"-")</f>
        <v>223.20000000000002</v>
      </c>
      <c r="T302" s="32">
        <f>IFERROR('σ и σw, МПа'!G302*$BF$2,"-")</f>
        <v>217.20000000000002</v>
      </c>
      <c r="U302" s="32">
        <f>IFERROR('σ и σw, МПа'!H302*$BF$2,"-")</f>
        <v>211.2</v>
      </c>
      <c r="V302" s="32">
        <f>IFERROR('σ и σw, МПа'!I302*$BF$2,"-")</f>
        <v>200.4</v>
      </c>
      <c r="W302" s="32">
        <f>IFERROR('σ и σw, МПа'!J302*$BF$2,"-")</f>
        <v>194.4</v>
      </c>
      <c r="X302" s="32">
        <f>IFERROR('σ и σw, МПа'!K302*$BF$2,"-")</f>
        <v>188.4</v>
      </c>
      <c r="Y302" s="32">
        <f>IFERROR('σ и σw, МПа'!L302*$BF$2,"-")</f>
        <v>182.4</v>
      </c>
      <c r="Z302" s="32">
        <f>IFERROR('σ и σw, МПа'!M302*$BF$2,"-")</f>
        <v>172.8</v>
      </c>
      <c r="AA302" s="32">
        <f>IFERROR('σ и σw, МПа'!N302*$BF$2,"-")</f>
        <v>164.4</v>
      </c>
      <c r="AB302" s="32">
        <f>IFERROR('σ и σw, МПа'!O302*$BF$2,"-")</f>
        <v>158.4</v>
      </c>
      <c r="AC302" s="33">
        <f>IFERROR('σ и σw, МПа'!P302*$BF$2,"-")</f>
        <v>149.53846153846155</v>
      </c>
      <c r="AD302" s="31">
        <f>IFERROR('σ и σw, МПа'!Q302*$BG$2,"-")</f>
        <v>137.19999999999999</v>
      </c>
      <c r="AE302" s="32">
        <f>IFERROR('σ и σw, МПа'!R302*$BG$2,"-")</f>
        <v>135.1</v>
      </c>
      <c r="AF302" s="32">
        <f>IFERROR('σ и σw, МПа'!S302*$BG$2,"-")</f>
        <v>130.19999999999999</v>
      </c>
      <c r="AG302" s="32">
        <f>IFERROR('σ и σw, МПа'!T302*$BG$2,"-")</f>
        <v>126.69999999999999</v>
      </c>
      <c r="AH302" s="32">
        <f>IFERROR('σ и σw, МПа'!U302*$BG$2,"-")</f>
        <v>123.19999999999999</v>
      </c>
      <c r="AI302" s="32">
        <f>IFERROR('σ и σw, МПа'!V302*$BG$2,"-")</f>
        <v>116.89999999999999</v>
      </c>
      <c r="AJ302" s="32">
        <f>IFERROR('σ и σw, МПа'!W302*$BG$2,"-")</f>
        <v>113.39999999999999</v>
      </c>
      <c r="AK302" s="32">
        <f>IFERROR('σ и σw, МПа'!X302*$BG$2,"-")</f>
        <v>109.89999999999999</v>
      </c>
      <c r="AL302" s="32">
        <f>IFERROR('σ и σw, МПа'!Y302*$BG$2,"-")</f>
        <v>106.39999999999999</v>
      </c>
      <c r="AM302" s="32">
        <f>IFERROR('σ и σw, МПа'!Z302*$BG$2,"-")</f>
        <v>100.8</v>
      </c>
      <c r="AN302" s="32">
        <f>IFERROR('σ и σw, МПа'!AA302*$BG$2,"-")</f>
        <v>95.899999999999991</v>
      </c>
      <c r="AO302" s="32">
        <f>IFERROR('σ и σw, МПа'!AB302*$BG$2,"-")</f>
        <v>92.399999999999991</v>
      </c>
      <c r="AP302" s="33">
        <f>IFERROR('σ и σw, МПа'!AC302*$BG$2,"-")</f>
        <v>88.899999999999991</v>
      </c>
      <c r="AQ302" s="31">
        <f>IFERROR('σ и σw, МПа'!Q302*$BH$2,"-")</f>
        <v>215.60000000000002</v>
      </c>
      <c r="AR302" s="32">
        <f>IFERROR('σ и σw, МПа'!R302*$BH$2,"-")</f>
        <v>212.3</v>
      </c>
      <c r="AS302" s="32">
        <f>IFERROR('σ и σw, МПа'!S302*$BH$2,"-")</f>
        <v>204.60000000000002</v>
      </c>
      <c r="AT302" s="32">
        <f>IFERROR('σ и σw, МПа'!T302*$BH$2,"-")</f>
        <v>199.10000000000002</v>
      </c>
      <c r="AU302" s="32">
        <f>IFERROR('σ и σw, МПа'!U302*$BH$2,"-")</f>
        <v>193.60000000000002</v>
      </c>
      <c r="AV302" s="32">
        <f>IFERROR('σ и σw, МПа'!V302*$BH$2,"-")</f>
        <v>183.70000000000002</v>
      </c>
      <c r="AW302" s="32">
        <f>IFERROR('σ и σw, МПа'!W302*$BH$2,"-")</f>
        <v>178.20000000000002</v>
      </c>
      <c r="AX302" s="32">
        <f>IFERROR('σ и σw, МПа'!X302*$BH$2,"-")</f>
        <v>172.70000000000002</v>
      </c>
      <c r="AY302" s="32">
        <f>IFERROR('σ и σw, МПа'!Y302*$BH$2,"-")</f>
        <v>167.20000000000002</v>
      </c>
      <c r="AZ302" s="32">
        <f>IFERROR('σ и σw, МПа'!Z302*$BH$2,"-")</f>
        <v>158.4</v>
      </c>
      <c r="BA302" s="32">
        <f>IFERROR('σ и σw, МПа'!AA302*$BH$2,"-")</f>
        <v>150.70000000000002</v>
      </c>
      <c r="BB302" s="32">
        <f>IFERROR('σ и σw, МПа'!AB302*$BH$2,"-")</f>
        <v>145.20000000000002</v>
      </c>
      <c r="BC302" s="33">
        <f>IFERROR('σ и σw, МПа'!AC302*$BH$2,"-")</f>
        <v>139.70000000000002</v>
      </c>
    </row>
    <row r="303" spans="1:55" ht="38.25" x14ac:dyDescent="0.25">
      <c r="A303" s="10" t="str">
        <f>INDEX('Обработка исходного'!B:B,ROW($B$3)+4*(ROW($B303)-ROW($B$3)))</f>
        <v>Сталь хромоникелевая коррозионно-стойкого аустенитного класса</v>
      </c>
      <c r="B303" s="47" t="str">
        <f>INDEX('Обработка исходного'!D:D,ROW($B$3)+4*(ROW($B303)-ROW($B$3)))</f>
        <v>08Х18Н10Т</v>
      </c>
      <c r="C303" s="27" t="str">
        <f>'Rp0,2, МПа'!C303</f>
        <v>Плиты, поковки из слитка, листовые заготовки и штамповки диаметром более 200 мм</v>
      </c>
      <c r="D303" s="31">
        <f>IFERROR('σ и σw, МПа'!D303*$BE$2,"-")</f>
        <v>182.93333333333331</v>
      </c>
      <c r="E303" s="32">
        <f>IFERROR('σ и σw, МПа'!E303*$BE$2,"-")</f>
        <v>178.26666666666665</v>
      </c>
      <c r="F303" s="32">
        <f>IFERROR('σ и σw, МПа'!F303*$BE$2,"-")</f>
        <v>168.93333333333334</v>
      </c>
      <c r="G303" s="32">
        <f>IFERROR('σ и σw, МПа'!G303*$BE$2,"-")</f>
        <v>160.53333333333333</v>
      </c>
      <c r="H303" s="32">
        <f>IFERROR('σ и σw, МПа'!H303*$BE$2,"-")</f>
        <v>153.06666666666666</v>
      </c>
      <c r="I303" s="32">
        <f>IFERROR('σ и σw, МПа'!I303*$BE$2,"-")</f>
        <v>141.86666666666665</v>
      </c>
      <c r="J303" s="32">
        <f>IFERROR('σ и σw, МПа'!J303*$BE$2,"-")</f>
        <v>137.19999999999999</v>
      </c>
      <c r="K303" s="32">
        <f>IFERROR('σ и σw, МПа'!K303*$BE$2,"-")</f>
        <v>127.86666666666665</v>
      </c>
      <c r="L303" s="32">
        <f>IFERROR('σ и σw, МПа'!L303*$BE$2,"-")</f>
        <v>123.19999999999999</v>
      </c>
      <c r="M303" s="32">
        <f>IFERROR('σ и σw, МПа'!M303*$BE$2,"-")</f>
        <v>114.8</v>
      </c>
      <c r="N303" s="32">
        <f>IFERROR('σ и σw, МПа'!N303*$BE$2,"-")</f>
        <v>105.46666666666665</v>
      </c>
      <c r="O303" s="32">
        <f>IFERROR('σ и σw, МПа'!O303*$BE$2,"-")</f>
        <v>96.13333333333334</v>
      </c>
      <c r="P303" s="33">
        <f>IFERROR('σ и σw, МПа'!P303*$BE$2,"-")</f>
        <v>91.466666666666654</v>
      </c>
      <c r="Q303" s="31">
        <f>IFERROR('σ и σw, МПа'!D303*$BF$2,"-")</f>
        <v>235.2</v>
      </c>
      <c r="R303" s="32">
        <f>IFERROR('σ и σw, МПа'!E303*$BF$2,"-")</f>
        <v>229.2</v>
      </c>
      <c r="S303" s="32">
        <f>IFERROR('σ и σw, МПа'!F303*$BF$2,"-")</f>
        <v>217.20000000000002</v>
      </c>
      <c r="T303" s="32">
        <f>IFERROR('σ и σw, МПа'!G303*$BF$2,"-")</f>
        <v>206.4</v>
      </c>
      <c r="U303" s="32">
        <f>IFERROR('σ и σw, МПа'!H303*$BF$2,"-")</f>
        <v>196.79999999999998</v>
      </c>
      <c r="V303" s="32">
        <f>IFERROR('σ и σw, МПа'!I303*$BF$2,"-")</f>
        <v>182.4</v>
      </c>
      <c r="W303" s="32">
        <f>IFERROR('σ и σw, МПа'!J303*$BF$2,"-")</f>
        <v>176.4</v>
      </c>
      <c r="X303" s="32">
        <f>IFERROR('σ и σw, МПа'!K303*$BF$2,"-")</f>
        <v>164.4</v>
      </c>
      <c r="Y303" s="32">
        <f>IFERROR('σ и σw, МПа'!L303*$BF$2,"-")</f>
        <v>158.4</v>
      </c>
      <c r="Z303" s="32">
        <f>IFERROR('σ и σw, МПа'!M303*$BF$2,"-")</f>
        <v>147.6</v>
      </c>
      <c r="AA303" s="32">
        <f>IFERROR('σ и σw, МПа'!N303*$BF$2,"-")</f>
        <v>135.6</v>
      </c>
      <c r="AB303" s="32">
        <f>IFERROR('σ и σw, МПа'!O303*$BF$2,"-")</f>
        <v>123.60000000000001</v>
      </c>
      <c r="AC303" s="33">
        <f>IFERROR('σ и σw, МПа'!P303*$BF$2,"-")</f>
        <v>117.6</v>
      </c>
      <c r="AD303" s="31">
        <f>IFERROR('σ и σw, МПа'!Q303*$BG$2,"-")</f>
        <v>137.19999999999999</v>
      </c>
      <c r="AE303" s="32">
        <f>IFERROR('σ и σw, МПа'!R303*$BG$2,"-")</f>
        <v>133.69999999999999</v>
      </c>
      <c r="AF303" s="32">
        <f>IFERROR('σ и σw, МПа'!S303*$BG$2,"-")</f>
        <v>126.69999999999999</v>
      </c>
      <c r="AG303" s="32">
        <f>IFERROR('σ и σw, МПа'!T303*$BG$2,"-")</f>
        <v>120.39999999999999</v>
      </c>
      <c r="AH303" s="32">
        <f>IFERROR('σ и σw, МПа'!U303*$BG$2,"-")</f>
        <v>114.8</v>
      </c>
      <c r="AI303" s="32">
        <f>IFERROR('σ и σw, МПа'!V303*$BG$2,"-")</f>
        <v>106.39999999999999</v>
      </c>
      <c r="AJ303" s="32">
        <f>IFERROR('σ и σw, МПа'!W303*$BG$2,"-")</f>
        <v>102.89999999999999</v>
      </c>
      <c r="AK303" s="32">
        <f>IFERROR('σ и σw, МПа'!X303*$BG$2,"-")</f>
        <v>95.899999999999991</v>
      </c>
      <c r="AL303" s="32">
        <f>IFERROR('σ и σw, МПа'!Y303*$BG$2,"-")</f>
        <v>92.399999999999991</v>
      </c>
      <c r="AM303" s="32">
        <f>IFERROR('σ и σw, МПа'!Z303*$BG$2,"-")</f>
        <v>86.1</v>
      </c>
      <c r="AN303" s="32">
        <f>IFERROR('σ и σw, МПа'!AA303*$BG$2,"-")</f>
        <v>79.099999999999994</v>
      </c>
      <c r="AO303" s="32">
        <f>IFERROR('σ и σw, МПа'!AB303*$BG$2,"-")</f>
        <v>72.099999999999994</v>
      </c>
      <c r="AP303" s="33">
        <f>IFERROR('σ и σw, МПа'!AC303*$BG$2,"-")</f>
        <v>68.599999999999994</v>
      </c>
      <c r="AQ303" s="31">
        <f>IFERROR('σ и σw, МПа'!Q303*$BH$2,"-")</f>
        <v>215.60000000000002</v>
      </c>
      <c r="AR303" s="32">
        <f>IFERROR('σ и σw, МПа'!R303*$BH$2,"-")</f>
        <v>210.10000000000002</v>
      </c>
      <c r="AS303" s="32">
        <f>IFERROR('σ и σw, МПа'!S303*$BH$2,"-")</f>
        <v>199.10000000000002</v>
      </c>
      <c r="AT303" s="32">
        <f>IFERROR('σ и σw, МПа'!T303*$BH$2,"-")</f>
        <v>189.20000000000002</v>
      </c>
      <c r="AU303" s="32">
        <f>IFERROR('σ и σw, МПа'!U303*$BH$2,"-")</f>
        <v>180.4</v>
      </c>
      <c r="AV303" s="32">
        <f>IFERROR('σ и σw, МПа'!V303*$BH$2,"-")</f>
        <v>167.20000000000002</v>
      </c>
      <c r="AW303" s="32">
        <f>IFERROR('σ и σw, МПа'!W303*$BH$2,"-")</f>
        <v>161.70000000000002</v>
      </c>
      <c r="AX303" s="32">
        <f>IFERROR('σ и σw, МПа'!X303*$BH$2,"-")</f>
        <v>150.70000000000002</v>
      </c>
      <c r="AY303" s="32">
        <f>IFERROR('σ и σw, МПа'!Y303*$BH$2,"-")</f>
        <v>145.20000000000002</v>
      </c>
      <c r="AZ303" s="32">
        <f>IFERROR('σ и σw, МПа'!Z303*$BH$2,"-")</f>
        <v>135.30000000000001</v>
      </c>
      <c r="BA303" s="32">
        <f>IFERROR('σ и σw, МПа'!AA303*$BH$2,"-")</f>
        <v>124.30000000000001</v>
      </c>
      <c r="BB303" s="32">
        <f>IFERROR('σ и σw, МПа'!AB303*$BH$2,"-")</f>
        <v>113.30000000000001</v>
      </c>
      <c r="BC303" s="33">
        <f>IFERROR('σ и σw, МПа'!AC303*$BH$2,"-")</f>
        <v>107.80000000000001</v>
      </c>
    </row>
    <row r="304" spans="1:55" ht="38.25" x14ac:dyDescent="0.25">
      <c r="A304" s="10" t="str">
        <f>INDEX('Обработка исходного'!B:B,ROW($B$3)+4*(ROW($B304)-ROW($B$3)))</f>
        <v>Сталь хромоникелевая коррозионно-стойкого аустенитного класса</v>
      </c>
      <c r="B304" s="47" t="str">
        <f>INDEX('Обработка исходного'!D:D,ROW($B$3)+4*(ROW($B304)-ROW($B$3)))</f>
        <v>08Х18Н10Т</v>
      </c>
      <c r="C304" s="27" t="str">
        <f>'Rp0,2, МПа'!C304</f>
        <v>Трубы</v>
      </c>
      <c r="D304" s="31">
        <f>IFERROR('σ и σw, МПа'!D304*$BE$2,"-")</f>
        <v>201.6</v>
      </c>
      <c r="E304" s="32">
        <f>IFERROR('σ и σw, МПа'!E304*$BE$2,"-")</f>
        <v>192.26666666666668</v>
      </c>
      <c r="F304" s="32">
        <f>IFERROR('σ и σw, МПа'!F304*$BE$2,"-")</f>
        <v>192.26666666666668</v>
      </c>
      <c r="G304" s="32">
        <f>IFERROR('σ и σw, МПа'!G304*$BE$2,"-")</f>
        <v>182.93333333333331</v>
      </c>
      <c r="H304" s="32">
        <f>IFERROR('σ и σw, МПа'!H304*$BE$2,"-")</f>
        <v>174.53333333333333</v>
      </c>
      <c r="I304" s="32">
        <f>IFERROR('σ и σw, МПа'!I304*$BE$2,"-")</f>
        <v>174.53333333333333</v>
      </c>
      <c r="J304" s="32">
        <f>IFERROR('σ и σw, МПа'!J304*$BE$2,"-")</f>
        <v>165.2</v>
      </c>
      <c r="K304" s="32">
        <f>IFERROR('σ и σw, МПа'!K304*$BE$2,"-")</f>
        <v>165.2</v>
      </c>
      <c r="L304" s="32">
        <f>IFERROR('σ и σw, МПа'!L304*$BE$2,"-")</f>
        <v>155.86666666666665</v>
      </c>
      <c r="M304" s="32">
        <f>IFERROR('σ и σw, МПа'!M304*$BE$2,"-")</f>
        <v>146.53333333333333</v>
      </c>
      <c r="N304" s="32">
        <f>IFERROR('σ и σw, МПа'!N304*$BE$2,"-")</f>
        <v>137.19999999999999</v>
      </c>
      <c r="O304" s="32">
        <f>IFERROR('σ и σw, МПа'!O304*$BE$2,"-")</f>
        <v>137.19999999999999</v>
      </c>
      <c r="P304" s="33">
        <f>IFERROR('σ и σw, МПа'!P304*$BE$2,"-")</f>
        <v>127.86666666666665</v>
      </c>
      <c r="Q304" s="31">
        <f>IFERROR('σ и σw, МПа'!D304*$BF$2,"-")</f>
        <v>259.2</v>
      </c>
      <c r="R304" s="32">
        <f>IFERROR('σ и σw, МПа'!E304*$BF$2,"-")</f>
        <v>247.20000000000002</v>
      </c>
      <c r="S304" s="32">
        <f>IFERROR('σ и σw, МПа'!F304*$BF$2,"-")</f>
        <v>247.20000000000002</v>
      </c>
      <c r="T304" s="32">
        <f>IFERROR('σ и σw, МПа'!G304*$BF$2,"-")</f>
        <v>235.2</v>
      </c>
      <c r="U304" s="32">
        <f>IFERROR('σ и σw, МПа'!H304*$BF$2,"-")</f>
        <v>224.4</v>
      </c>
      <c r="V304" s="32">
        <f>IFERROR('σ и σw, МПа'!I304*$BF$2,"-")</f>
        <v>224.4</v>
      </c>
      <c r="W304" s="32">
        <f>IFERROR('σ и σw, МПа'!J304*$BF$2,"-")</f>
        <v>212.4</v>
      </c>
      <c r="X304" s="32">
        <f>IFERROR('σ и σw, МПа'!K304*$BF$2,"-")</f>
        <v>212.4</v>
      </c>
      <c r="Y304" s="32">
        <f>IFERROR('σ и σw, МПа'!L304*$BF$2,"-")</f>
        <v>200.4</v>
      </c>
      <c r="Z304" s="32">
        <f>IFERROR('σ и σw, МПа'!M304*$BF$2,"-")</f>
        <v>188.4</v>
      </c>
      <c r="AA304" s="32">
        <f>IFERROR('σ и σw, МПа'!N304*$BF$2,"-")</f>
        <v>176.4</v>
      </c>
      <c r="AB304" s="32">
        <f>IFERROR('σ и σw, МПа'!O304*$BF$2,"-")</f>
        <v>176.4</v>
      </c>
      <c r="AC304" s="33">
        <f>IFERROR('σ и σw, МПа'!P304*$BF$2,"-")</f>
        <v>164.4</v>
      </c>
      <c r="AD304" s="31">
        <f>IFERROR('σ и σw, МПа'!Q304*$BG$2,"-")</f>
        <v>151.19999999999999</v>
      </c>
      <c r="AE304" s="32">
        <f>IFERROR('σ и σw, МПа'!R304*$BG$2,"-")</f>
        <v>144.19999999999999</v>
      </c>
      <c r="AF304" s="32">
        <f>IFERROR('σ и σw, МПа'!S304*$BG$2,"-")</f>
        <v>144.19999999999999</v>
      </c>
      <c r="AG304" s="32">
        <f>IFERROR('σ и σw, МПа'!T304*$BG$2,"-")</f>
        <v>137.19999999999999</v>
      </c>
      <c r="AH304" s="32">
        <f>IFERROR('σ и σw, МПа'!U304*$BG$2,"-")</f>
        <v>130.9</v>
      </c>
      <c r="AI304" s="32">
        <f>IFERROR('σ и σw, МПа'!V304*$BG$2,"-")</f>
        <v>130.9</v>
      </c>
      <c r="AJ304" s="32">
        <f>IFERROR('σ и σw, МПа'!W304*$BG$2,"-")</f>
        <v>123.89999999999999</v>
      </c>
      <c r="AK304" s="32">
        <f>IFERROR('σ и σw, МПа'!X304*$BG$2,"-")</f>
        <v>123.89999999999999</v>
      </c>
      <c r="AL304" s="32">
        <f>IFERROR('σ и σw, МПа'!Y304*$BG$2,"-")</f>
        <v>116.89999999999999</v>
      </c>
      <c r="AM304" s="32">
        <f>IFERROR('σ и σw, МПа'!Z304*$BG$2,"-")</f>
        <v>109.89999999999999</v>
      </c>
      <c r="AN304" s="32">
        <f>IFERROR('σ и σw, МПа'!AA304*$BG$2,"-")</f>
        <v>102.89999999999999</v>
      </c>
      <c r="AO304" s="32">
        <f>IFERROR('σ и σw, МПа'!AB304*$BG$2,"-")</f>
        <v>102.89999999999999</v>
      </c>
      <c r="AP304" s="33">
        <f>IFERROR('σ и σw, МПа'!AC304*$BG$2,"-")</f>
        <v>95.899999999999991</v>
      </c>
      <c r="AQ304" s="31">
        <f>IFERROR('σ и σw, МПа'!Q304*$BH$2,"-")</f>
        <v>237.60000000000002</v>
      </c>
      <c r="AR304" s="32">
        <f>IFERROR('σ и σw, МПа'!R304*$BH$2,"-")</f>
        <v>226.60000000000002</v>
      </c>
      <c r="AS304" s="32">
        <f>IFERROR('σ и σw, МПа'!S304*$BH$2,"-")</f>
        <v>226.60000000000002</v>
      </c>
      <c r="AT304" s="32">
        <f>IFERROR('σ и σw, МПа'!T304*$BH$2,"-")</f>
        <v>215.60000000000002</v>
      </c>
      <c r="AU304" s="32">
        <f>IFERROR('σ и σw, МПа'!U304*$BH$2,"-")</f>
        <v>205.70000000000002</v>
      </c>
      <c r="AV304" s="32">
        <f>IFERROR('σ и σw, МПа'!V304*$BH$2,"-")</f>
        <v>205.70000000000002</v>
      </c>
      <c r="AW304" s="32">
        <f>IFERROR('σ и σw, МПа'!W304*$BH$2,"-")</f>
        <v>194.70000000000002</v>
      </c>
      <c r="AX304" s="32">
        <f>IFERROR('σ и σw, МПа'!X304*$BH$2,"-")</f>
        <v>194.70000000000002</v>
      </c>
      <c r="AY304" s="32">
        <f>IFERROR('σ и σw, МПа'!Y304*$BH$2,"-")</f>
        <v>183.70000000000002</v>
      </c>
      <c r="AZ304" s="32">
        <f>IFERROR('σ и σw, МПа'!Z304*$BH$2,"-")</f>
        <v>172.70000000000002</v>
      </c>
      <c r="BA304" s="32">
        <f>IFERROR('σ и σw, МПа'!AA304*$BH$2,"-")</f>
        <v>161.70000000000002</v>
      </c>
      <c r="BB304" s="32">
        <f>IFERROR('σ и σw, МПа'!AB304*$BH$2,"-")</f>
        <v>161.70000000000002</v>
      </c>
      <c r="BC304" s="33">
        <f>IFERROR('σ и σw, МПа'!AC304*$BH$2,"-")</f>
        <v>150.70000000000002</v>
      </c>
    </row>
    <row r="305" spans="1:55" ht="38.25" x14ac:dyDescent="0.25">
      <c r="A305" s="10" t="str">
        <f>INDEX('Обработка исходного'!B:B,ROW($B$3)+4*(ROW($B305)-ROW($B$3)))</f>
        <v>Сталь хромоникелевая коррозионно-стойкого аустенитного класса</v>
      </c>
      <c r="B305" s="47" t="str">
        <f>INDEX('Обработка исходного'!D:D,ROW($B$3)+4*(ROW($B305)-ROW($B$3)))</f>
        <v>12Х18Н10Т</v>
      </c>
      <c r="C305" s="27" t="str">
        <f>'Rp0,2, МПа'!C305</f>
        <v>Сортовой прокат и поковки из него толщиной или диаметром до 200 мм</v>
      </c>
      <c r="D305" s="31">
        <f>IFERROR('σ и σw, МПа'!D305*$BE$2,"-")</f>
        <v>182.93333333333331</v>
      </c>
      <c r="E305" s="32">
        <f>IFERROR('σ и σw, МПа'!E305*$BE$2,"-")</f>
        <v>178.26666666666665</v>
      </c>
      <c r="F305" s="32">
        <f>IFERROR('σ и σw, МПа'!F305*$BE$2,"-")</f>
        <v>176.39999999999998</v>
      </c>
      <c r="G305" s="32">
        <f>IFERROR('σ и σw, МПа'!G305*$BE$2,"-")</f>
        <v>173.6</v>
      </c>
      <c r="H305" s="32">
        <f>IFERROR('σ и σw, МПа'!H305*$BE$2,"-")</f>
        <v>168.93333333333334</v>
      </c>
      <c r="I305" s="32">
        <f>IFERROR('σ и σw, МПа'!I305*$BE$2,"-")</f>
        <v>164.26666666666665</v>
      </c>
      <c r="J305" s="32">
        <f>IFERROR('σ и σw, МПа'!J305*$BE$2,"-")</f>
        <v>160.53333333333333</v>
      </c>
      <c r="K305" s="32">
        <f>IFERROR('σ и σw, МПа'!K305*$BE$2,"-")</f>
        <v>155.86666666666665</v>
      </c>
      <c r="L305" s="32">
        <f>IFERROR('σ и σw, МПа'!L305*$BE$2,"-")</f>
        <v>151.19999999999999</v>
      </c>
      <c r="M305" s="32">
        <f>IFERROR('σ и σw, МПа'!M305*$BE$2,"-")</f>
        <v>146.53333333333333</v>
      </c>
      <c r="N305" s="32">
        <f>IFERROR('σ и σw, МПа'!N305*$BE$2,"-")</f>
        <v>141.86666666666665</v>
      </c>
      <c r="O305" s="32">
        <f>IFERROR('σ и σw, МПа'!O305*$BE$2,"-")</f>
        <v>140</v>
      </c>
      <c r="P305" s="33">
        <f>IFERROR('σ и σw, МПа'!P305*$BE$2,"-")</f>
        <v>134.61538461538458</v>
      </c>
      <c r="Q305" s="31">
        <f>IFERROR('σ и σw, МПа'!D305*$BF$2,"-")</f>
        <v>235.2</v>
      </c>
      <c r="R305" s="32">
        <f>IFERROR('σ и σw, МПа'!E305*$BF$2,"-")</f>
        <v>229.2</v>
      </c>
      <c r="S305" s="32">
        <f>IFERROR('σ и σw, МПа'!F305*$BF$2,"-")</f>
        <v>226.8</v>
      </c>
      <c r="T305" s="32">
        <f>IFERROR('σ и σw, МПа'!G305*$BF$2,"-")</f>
        <v>223.20000000000002</v>
      </c>
      <c r="U305" s="32">
        <f>IFERROR('σ и σw, МПа'!H305*$BF$2,"-")</f>
        <v>217.20000000000002</v>
      </c>
      <c r="V305" s="32">
        <f>IFERROR('σ и σw, МПа'!I305*$BF$2,"-")</f>
        <v>211.2</v>
      </c>
      <c r="W305" s="32">
        <f>IFERROR('σ и σw, МПа'!J305*$BF$2,"-")</f>
        <v>206.4</v>
      </c>
      <c r="X305" s="32">
        <f>IFERROR('σ и σw, МПа'!K305*$BF$2,"-")</f>
        <v>200.4</v>
      </c>
      <c r="Y305" s="32">
        <f>IFERROR('σ и σw, МПа'!L305*$BF$2,"-")</f>
        <v>194.4</v>
      </c>
      <c r="Z305" s="32">
        <f>IFERROR('σ и σw, МПа'!M305*$BF$2,"-")</f>
        <v>188.4</v>
      </c>
      <c r="AA305" s="32">
        <f>IFERROR('σ и σw, МПа'!N305*$BF$2,"-")</f>
        <v>182.4</v>
      </c>
      <c r="AB305" s="32">
        <f>IFERROR('σ и σw, МПа'!O305*$BF$2,"-")</f>
        <v>180</v>
      </c>
      <c r="AC305" s="33">
        <f>IFERROR('σ и σw, МПа'!P305*$BF$2,"-")</f>
        <v>173.07692307692307</v>
      </c>
      <c r="AD305" s="31">
        <f>IFERROR('σ и σw, МПа'!Q305*$BG$2,"-")</f>
        <v>137.19999999999999</v>
      </c>
      <c r="AE305" s="32">
        <f>IFERROR('σ и σw, МПа'!R305*$BG$2,"-")</f>
        <v>133.69999999999999</v>
      </c>
      <c r="AF305" s="32">
        <f>IFERROR('σ и σw, МПа'!S305*$BG$2,"-")</f>
        <v>132.29999999999998</v>
      </c>
      <c r="AG305" s="32">
        <f>IFERROR('σ и σw, МПа'!T305*$BG$2,"-")</f>
        <v>130.19999999999999</v>
      </c>
      <c r="AH305" s="32">
        <f>IFERROR('σ и σw, МПа'!U305*$BG$2,"-")</f>
        <v>126.69999999999999</v>
      </c>
      <c r="AI305" s="32">
        <f>IFERROR('σ и σw, МПа'!V305*$BG$2,"-")</f>
        <v>123.19999999999999</v>
      </c>
      <c r="AJ305" s="32">
        <f>IFERROR('σ и σw, МПа'!W305*$BG$2,"-")</f>
        <v>120.39999999999999</v>
      </c>
      <c r="AK305" s="32">
        <f>IFERROR('σ и σw, МПа'!X305*$BG$2,"-")</f>
        <v>116.89999999999999</v>
      </c>
      <c r="AL305" s="32">
        <f>IFERROR('σ и σw, МПа'!Y305*$BG$2,"-")</f>
        <v>113.39999999999999</v>
      </c>
      <c r="AM305" s="32">
        <f>IFERROR('σ и σw, МПа'!Z305*$BG$2,"-")</f>
        <v>109.89999999999999</v>
      </c>
      <c r="AN305" s="32">
        <f>IFERROR('σ и σw, МПа'!AA305*$BG$2,"-")</f>
        <v>106.39999999999999</v>
      </c>
      <c r="AO305" s="32">
        <f>IFERROR('σ и σw, МПа'!AB305*$BG$2,"-")</f>
        <v>105</v>
      </c>
      <c r="AP305" s="33">
        <f>IFERROR('σ и σw, МПа'!AC305*$BG$2,"-")</f>
        <v>102.89999999999999</v>
      </c>
      <c r="AQ305" s="31">
        <f>IFERROR('σ и σw, МПа'!Q305*$BH$2,"-")</f>
        <v>215.60000000000002</v>
      </c>
      <c r="AR305" s="32">
        <f>IFERROR('σ и σw, МПа'!R305*$BH$2,"-")</f>
        <v>210.10000000000002</v>
      </c>
      <c r="AS305" s="32">
        <f>IFERROR('σ и σw, МПа'!S305*$BH$2,"-")</f>
        <v>207.9</v>
      </c>
      <c r="AT305" s="32">
        <f>IFERROR('σ и σw, МПа'!T305*$BH$2,"-")</f>
        <v>204.60000000000002</v>
      </c>
      <c r="AU305" s="32">
        <f>IFERROR('σ и σw, МПа'!U305*$BH$2,"-")</f>
        <v>199.10000000000002</v>
      </c>
      <c r="AV305" s="32">
        <f>IFERROR('σ и σw, МПа'!V305*$BH$2,"-")</f>
        <v>193.60000000000002</v>
      </c>
      <c r="AW305" s="32">
        <f>IFERROR('σ и σw, МПа'!W305*$BH$2,"-")</f>
        <v>189.20000000000002</v>
      </c>
      <c r="AX305" s="32">
        <f>IFERROR('σ и σw, МПа'!X305*$BH$2,"-")</f>
        <v>183.70000000000002</v>
      </c>
      <c r="AY305" s="32">
        <f>IFERROR('σ и σw, МПа'!Y305*$BH$2,"-")</f>
        <v>178.20000000000002</v>
      </c>
      <c r="AZ305" s="32">
        <f>IFERROR('σ и σw, МПа'!Z305*$BH$2,"-")</f>
        <v>172.70000000000002</v>
      </c>
      <c r="BA305" s="32">
        <f>IFERROR('σ и σw, МПа'!AA305*$BH$2,"-")</f>
        <v>167.20000000000002</v>
      </c>
      <c r="BB305" s="32">
        <f>IFERROR('σ и σw, МПа'!AB305*$BH$2,"-")</f>
        <v>165</v>
      </c>
      <c r="BC305" s="33">
        <f>IFERROR('σ и σw, МПа'!AC305*$BH$2,"-")</f>
        <v>161.70000000000002</v>
      </c>
    </row>
    <row r="306" spans="1:55" ht="38.25" x14ac:dyDescent="0.25">
      <c r="A306" s="10" t="str">
        <f>INDEX('Обработка исходного'!B:B,ROW($B$3)+4*(ROW($B306)-ROW($B$3)))</f>
        <v>Сталь хромоникелевая коррозионно-стойкого аустенитного класса</v>
      </c>
      <c r="B306" s="47" t="str">
        <f>INDEX('Обработка исходного'!D:D,ROW($B$3)+4*(ROW($B306)-ROW($B$3)))</f>
        <v>12Х18Н10Т</v>
      </c>
      <c r="C306" s="27" t="str">
        <f>'Rp0,2, МПа'!C306</f>
        <v>Плиты, поковки из слитка, листовые заготовки и штамповки диаметром от 40 до 200 мм</v>
      </c>
      <c r="D306" s="31">
        <f>IFERROR('σ и σw, МПа'!D306*$BE$2,"-")</f>
        <v>182.93333333333331</v>
      </c>
      <c r="E306" s="32">
        <f>IFERROR('σ и σw, МПа'!E306*$BE$2,"-")</f>
        <v>180.1333333333333</v>
      </c>
      <c r="F306" s="32">
        <f>IFERROR('σ и σw, МПа'!F306*$BE$2,"-")</f>
        <v>173.6</v>
      </c>
      <c r="G306" s="32">
        <f>IFERROR('σ и σw, МПа'!G306*$BE$2,"-")</f>
        <v>168.93333333333334</v>
      </c>
      <c r="H306" s="32">
        <f>IFERROR('σ и σw, МПа'!H306*$BE$2,"-")</f>
        <v>164.26666666666665</v>
      </c>
      <c r="I306" s="32">
        <f>IFERROR('σ и σw, МПа'!I306*$BE$2,"-")</f>
        <v>155.86666666666665</v>
      </c>
      <c r="J306" s="32">
        <f>IFERROR('σ и σw, МПа'!J306*$BE$2,"-")</f>
        <v>151.19999999999999</v>
      </c>
      <c r="K306" s="32">
        <f>IFERROR('σ и σw, МПа'!K306*$BE$2,"-")</f>
        <v>146.53333333333333</v>
      </c>
      <c r="L306" s="32">
        <f>IFERROR('σ и σw, МПа'!L306*$BE$2,"-")</f>
        <v>141.86666666666665</v>
      </c>
      <c r="M306" s="32">
        <f>IFERROR('σ и σw, МПа'!M306*$BE$2,"-")</f>
        <v>134.39999999999998</v>
      </c>
      <c r="N306" s="32">
        <f>IFERROR('σ и σw, МПа'!N306*$BE$2,"-")</f>
        <v>127.86666666666665</v>
      </c>
      <c r="O306" s="32">
        <f>IFERROR('σ и σw, МПа'!O306*$BE$2,"-")</f>
        <v>123.19999999999999</v>
      </c>
      <c r="P306" s="33">
        <f>IFERROR('σ и σw, МПа'!P306*$BE$2,"-")</f>
        <v>116.30769230769231</v>
      </c>
      <c r="Q306" s="31">
        <f>IFERROR('σ и σw, МПа'!D306*$BF$2,"-")</f>
        <v>235.2</v>
      </c>
      <c r="R306" s="32">
        <f>IFERROR('σ и σw, МПа'!E306*$BF$2,"-")</f>
        <v>231.6</v>
      </c>
      <c r="S306" s="32">
        <f>IFERROR('σ и σw, МПа'!F306*$BF$2,"-")</f>
        <v>223.20000000000002</v>
      </c>
      <c r="T306" s="32">
        <f>IFERROR('σ и σw, МПа'!G306*$BF$2,"-")</f>
        <v>217.20000000000002</v>
      </c>
      <c r="U306" s="32">
        <f>IFERROR('σ и σw, МПа'!H306*$BF$2,"-")</f>
        <v>211.2</v>
      </c>
      <c r="V306" s="32">
        <f>IFERROR('σ и σw, МПа'!I306*$BF$2,"-")</f>
        <v>200.4</v>
      </c>
      <c r="W306" s="32">
        <f>IFERROR('σ и σw, МПа'!J306*$BF$2,"-")</f>
        <v>194.4</v>
      </c>
      <c r="X306" s="32">
        <f>IFERROR('σ и σw, МПа'!K306*$BF$2,"-")</f>
        <v>188.4</v>
      </c>
      <c r="Y306" s="32">
        <f>IFERROR('σ и σw, МПа'!L306*$BF$2,"-")</f>
        <v>182.4</v>
      </c>
      <c r="Z306" s="32">
        <f>IFERROR('σ и σw, МПа'!M306*$BF$2,"-")</f>
        <v>172.8</v>
      </c>
      <c r="AA306" s="32">
        <f>IFERROR('σ и σw, МПа'!N306*$BF$2,"-")</f>
        <v>164.4</v>
      </c>
      <c r="AB306" s="32">
        <f>IFERROR('σ и σw, МПа'!O306*$BF$2,"-")</f>
        <v>158.4</v>
      </c>
      <c r="AC306" s="33">
        <f>IFERROR('σ и σw, МПа'!P306*$BF$2,"-")</f>
        <v>149.53846153846155</v>
      </c>
      <c r="AD306" s="31">
        <f>IFERROR('σ и σw, МПа'!Q306*$BG$2,"-")</f>
        <v>137.19999999999999</v>
      </c>
      <c r="AE306" s="32">
        <f>IFERROR('σ и σw, МПа'!R306*$BG$2,"-")</f>
        <v>135.1</v>
      </c>
      <c r="AF306" s="32">
        <f>IFERROR('σ и σw, МПа'!S306*$BG$2,"-")</f>
        <v>130.19999999999999</v>
      </c>
      <c r="AG306" s="32">
        <f>IFERROR('σ и σw, МПа'!T306*$BG$2,"-")</f>
        <v>126.69999999999999</v>
      </c>
      <c r="AH306" s="32">
        <f>IFERROR('σ и σw, МПа'!U306*$BG$2,"-")</f>
        <v>123.19999999999999</v>
      </c>
      <c r="AI306" s="32">
        <f>IFERROR('σ и σw, МПа'!V306*$BG$2,"-")</f>
        <v>116.89999999999999</v>
      </c>
      <c r="AJ306" s="32">
        <f>IFERROR('σ и σw, МПа'!W306*$BG$2,"-")</f>
        <v>113.39999999999999</v>
      </c>
      <c r="AK306" s="32">
        <f>IFERROR('σ и σw, МПа'!X306*$BG$2,"-")</f>
        <v>109.89999999999999</v>
      </c>
      <c r="AL306" s="32">
        <f>IFERROR('σ и σw, МПа'!Y306*$BG$2,"-")</f>
        <v>106.39999999999999</v>
      </c>
      <c r="AM306" s="32">
        <f>IFERROR('σ и σw, МПа'!Z306*$BG$2,"-")</f>
        <v>100.8</v>
      </c>
      <c r="AN306" s="32">
        <f>IFERROR('σ и σw, МПа'!AA306*$BG$2,"-")</f>
        <v>95.899999999999991</v>
      </c>
      <c r="AO306" s="32">
        <f>IFERROR('σ и σw, МПа'!AB306*$BG$2,"-")</f>
        <v>92.399999999999991</v>
      </c>
      <c r="AP306" s="33">
        <f>IFERROR('σ и σw, МПа'!AC306*$BG$2,"-")</f>
        <v>88.899999999999991</v>
      </c>
      <c r="AQ306" s="31">
        <f>IFERROR('σ и σw, МПа'!Q306*$BH$2,"-")</f>
        <v>215.60000000000002</v>
      </c>
      <c r="AR306" s="32">
        <f>IFERROR('σ и σw, МПа'!R306*$BH$2,"-")</f>
        <v>212.3</v>
      </c>
      <c r="AS306" s="32">
        <f>IFERROR('σ и σw, МПа'!S306*$BH$2,"-")</f>
        <v>204.60000000000002</v>
      </c>
      <c r="AT306" s="32">
        <f>IFERROR('σ и σw, МПа'!T306*$BH$2,"-")</f>
        <v>199.10000000000002</v>
      </c>
      <c r="AU306" s="32">
        <f>IFERROR('σ и σw, МПа'!U306*$BH$2,"-")</f>
        <v>193.60000000000002</v>
      </c>
      <c r="AV306" s="32">
        <f>IFERROR('σ и σw, МПа'!V306*$BH$2,"-")</f>
        <v>183.70000000000002</v>
      </c>
      <c r="AW306" s="32">
        <f>IFERROR('σ и σw, МПа'!W306*$BH$2,"-")</f>
        <v>178.20000000000002</v>
      </c>
      <c r="AX306" s="32">
        <f>IFERROR('σ и σw, МПа'!X306*$BH$2,"-")</f>
        <v>172.70000000000002</v>
      </c>
      <c r="AY306" s="32">
        <f>IFERROR('σ и σw, МПа'!Y306*$BH$2,"-")</f>
        <v>167.20000000000002</v>
      </c>
      <c r="AZ306" s="32">
        <f>IFERROR('σ и σw, МПа'!Z306*$BH$2,"-")</f>
        <v>158.4</v>
      </c>
      <c r="BA306" s="32">
        <f>IFERROR('σ и σw, МПа'!AA306*$BH$2,"-")</f>
        <v>150.70000000000002</v>
      </c>
      <c r="BB306" s="32">
        <f>IFERROR('σ и σw, МПа'!AB306*$BH$2,"-")</f>
        <v>145.20000000000002</v>
      </c>
      <c r="BC306" s="33">
        <f>IFERROR('σ и σw, МПа'!AC306*$BH$2,"-")</f>
        <v>139.70000000000002</v>
      </c>
    </row>
    <row r="307" spans="1:55" ht="38.25" x14ac:dyDescent="0.25">
      <c r="A307" s="10" t="str">
        <f>INDEX('Обработка исходного'!B:B,ROW($B$3)+4*(ROW($B307)-ROW($B$3)))</f>
        <v>Сталь хромоникелевая коррозионно-стойкого аустенитного класса</v>
      </c>
      <c r="B307" s="47" t="str">
        <f>INDEX('Обработка исходного'!D:D,ROW($B$3)+4*(ROW($B307)-ROW($B$3)))</f>
        <v>12Х18Н10Т</v>
      </c>
      <c r="C307" s="27" t="str">
        <f>'Rp0,2, МПа'!C307</f>
        <v>Плиты, поковки из слитка, листовые заготовки и штамповки диаметром более 200 мм</v>
      </c>
      <c r="D307" s="31">
        <f>IFERROR('σ и σw, МПа'!D307*$BE$2,"-")</f>
        <v>182.93333333333331</v>
      </c>
      <c r="E307" s="32">
        <f>IFERROR('σ и σw, МПа'!E307*$BE$2,"-")</f>
        <v>178.26666666666665</v>
      </c>
      <c r="F307" s="32">
        <f>IFERROR('σ и σw, МПа'!F307*$BE$2,"-")</f>
        <v>168.93333333333334</v>
      </c>
      <c r="G307" s="32">
        <f>IFERROR('σ и σw, МПа'!G307*$BE$2,"-")</f>
        <v>160.53333333333333</v>
      </c>
      <c r="H307" s="32">
        <f>IFERROR('σ и σw, МПа'!H307*$BE$2,"-")</f>
        <v>153.06666666666666</v>
      </c>
      <c r="I307" s="32">
        <f>IFERROR('σ и σw, МПа'!I307*$BE$2,"-")</f>
        <v>141.86666666666665</v>
      </c>
      <c r="J307" s="32">
        <f>IFERROR('σ и σw, МПа'!J307*$BE$2,"-")</f>
        <v>137.19999999999999</v>
      </c>
      <c r="K307" s="32">
        <f>IFERROR('σ и σw, МПа'!K307*$BE$2,"-")</f>
        <v>127.86666666666665</v>
      </c>
      <c r="L307" s="32">
        <f>IFERROR('σ и σw, МПа'!L307*$BE$2,"-")</f>
        <v>123.19999999999999</v>
      </c>
      <c r="M307" s="32">
        <f>IFERROR('σ и σw, МПа'!M307*$BE$2,"-")</f>
        <v>114.8</v>
      </c>
      <c r="N307" s="32">
        <f>IFERROR('σ и σw, МПа'!N307*$BE$2,"-")</f>
        <v>105.46666666666665</v>
      </c>
      <c r="O307" s="32">
        <f>IFERROR('σ и σw, МПа'!O307*$BE$2,"-")</f>
        <v>96.13333333333334</v>
      </c>
      <c r="P307" s="33">
        <f>IFERROR('σ и σw, МПа'!P307*$BE$2,"-")</f>
        <v>91.466666666666654</v>
      </c>
      <c r="Q307" s="31">
        <f>IFERROR('σ и σw, МПа'!D307*$BF$2,"-")</f>
        <v>235.2</v>
      </c>
      <c r="R307" s="32">
        <f>IFERROR('σ и σw, МПа'!E307*$BF$2,"-")</f>
        <v>229.2</v>
      </c>
      <c r="S307" s="32">
        <f>IFERROR('σ и σw, МПа'!F307*$BF$2,"-")</f>
        <v>217.20000000000002</v>
      </c>
      <c r="T307" s="32">
        <f>IFERROR('σ и σw, МПа'!G307*$BF$2,"-")</f>
        <v>206.4</v>
      </c>
      <c r="U307" s="32">
        <f>IFERROR('σ и σw, МПа'!H307*$BF$2,"-")</f>
        <v>196.79999999999998</v>
      </c>
      <c r="V307" s="32">
        <f>IFERROR('σ и σw, МПа'!I307*$BF$2,"-")</f>
        <v>182.4</v>
      </c>
      <c r="W307" s="32">
        <f>IFERROR('σ и σw, МПа'!J307*$BF$2,"-")</f>
        <v>176.4</v>
      </c>
      <c r="X307" s="32">
        <f>IFERROR('σ и σw, МПа'!K307*$BF$2,"-")</f>
        <v>164.4</v>
      </c>
      <c r="Y307" s="32">
        <f>IFERROR('σ и σw, МПа'!L307*$BF$2,"-")</f>
        <v>158.4</v>
      </c>
      <c r="Z307" s="32">
        <f>IFERROR('σ и σw, МПа'!M307*$BF$2,"-")</f>
        <v>147.6</v>
      </c>
      <c r="AA307" s="32">
        <f>IFERROR('σ и σw, МПа'!N307*$BF$2,"-")</f>
        <v>135.6</v>
      </c>
      <c r="AB307" s="32">
        <f>IFERROR('σ и σw, МПа'!O307*$BF$2,"-")</f>
        <v>123.60000000000001</v>
      </c>
      <c r="AC307" s="33">
        <f>IFERROR('σ и σw, МПа'!P307*$BF$2,"-")</f>
        <v>117.6</v>
      </c>
      <c r="AD307" s="31">
        <f>IFERROR('σ и σw, МПа'!Q307*$BG$2,"-")</f>
        <v>137.19999999999999</v>
      </c>
      <c r="AE307" s="32">
        <f>IFERROR('σ и σw, МПа'!R307*$BG$2,"-")</f>
        <v>133.69999999999999</v>
      </c>
      <c r="AF307" s="32">
        <f>IFERROR('σ и σw, МПа'!S307*$BG$2,"-")</f>
        <v>126.69999999999999</v>
      </c>
      <c r="AG307" s="32">
        <f>IFERROR('σ и σw, МПа'!T307*$BG$2,"-")</f>
        <v>120.39999999999999</v>
      </c>
      <c r="AH307" s="32">
        <f>IFERROR('σ и σw, МПа'!U307*$BG$2,"-")</f>
        <v>114.8</v>
      </c>
      <c r="AI307" s="32">
        <f>IFERROR('σ и σw, МПа'!V307*$BG$2,"-")</f>
        <v>106.39999999999999</v>
      </c>
      <c r="AJ307" s="32">
        <f>IFERROR('σ и σw, МПа'!W307*$BG$2,"-")</f>
        <v>102.89999999999999</v>
      </c>
      <c r="AK307" s="32">
        <f>IFERROR('σ и σw, МПа'!X307*$BG$2,"-")</f>
        <v>95.899999999999991</v>
      </c>
      <c r="AL307" s="32">
        <f>IFERROR('σ и σw, МПа'!Y307*$BG$2,"-")</f>
        <v>92.399999999999991</v>
      </c>
      <c r="AM307" s="32">
        <f>IFERROR('σ и σw, МПа'!Z307*$BG$2,"-")</f>
        <v>86.1</v>
      </c>
      <c r="AN307" s="32">
        <f>IFERROR('σ и σw, МПа'!AA307*$BG$2,"-")</f>
        <v>79.099999999999994</v>
      </c>
      <c r="AO307" s="32">
        <f>IFERROR('σ и σw, МПа'!AB307*$BG$2,"-")</f>
        <v>72.099999999999994</v>
      </c>
      <c r="AP307" s="33">
        <f>IFERROR('σ и σw, МПа'!AC307*$BG$2,"-")</f>
        <v>68.599999999999994</v>
      </c>
      <c r="AQ307" s="31">
        <f>IFERROR('σ и σw, МПа'!Q307*$BH$2,"-")</f>
        <v>215.60000000000002</v>
      </c>
      <c r="AR307" s="32">
        <f>IFERROR('σ и σw, МПа'!R307*$BH$2,"-")</f>
        <v>210.10000000000002</v>
      </c>
      <c r="AS307" s="32">
        <f>IFERROR('σ и σw, МПа'!S307*$BH$2,"-")</f>
        <v>199.10000000000002</v>
      </c>
      <c r="AT307" s="32">
        <f>IFERROR('σ и σw, МПа'!T307*$BH$2,"-")</f>
        <v>189.20000000000002</v>
      </c>
      <c r="AU307" s="32">
        <f>IFERROR('σ и σw, МПа'!U307*$BH$2,"-")</f>
        <v>180.4</v>
      </c>
      <c r="AV307" s="32">
        <f>IFERROR('σ и σw, МПа'!V307*$BH$2,"-")</f>
        <v>167.20000000000002</v>
      </c>
      <c r="AW307" s="32">
        <f>IFERROR('σ и σw, МПа'!W307*$BH$2,"-")</f>
        <v>161.70000000000002</v>
      </c>
      <c r="AX307" s="32">
        <f>IFERROR('σ и σw, МПа'!X307*$BH$2,"-")</f>
        <v>150.70000000000002</v>
      </c>
      <c r="AY307" s="32">
        <f>IFERROR('σ и σw, МПа'!Y307*$BH$2,"-")</f>
        <v>145.20000000000002</v>
      </c>
      <c r="AZ307" s="32">
        <f>IFERROR('σ и σw, МПа'!Z307*$BH$2,"-")</f>
        <v>135.30000000000001</v>
      </c>
      <c r="BA307" s="32">
        <f>IFERROR('σ и σw, МПа'!AA307*$BH$2,"-")</f>
        <v>124.30000000000001</v>
      </c>
      <c r="BB307" s="32">
        <f>IFERROR('σ и σw, МПа'!AB307*$BH$2,"-")</f>
        <v>113.30000000000001</v>
      </c>
      <c r="BC307" s="33">
        <f>IFERROR('σ и σw, МПа'!AC307*$BH$2,"-")</f>
        <v>107.80000000000001</v>
      </c>
    </row>
    <row r="308" spans="1:55" ht="38.25" x14ac:dyDescent="0.25">
      <c r="A308" s="10" t="str">
        <f>INDEX('Обработка исходного'!B:B,ROW($B$3)+4*(ROW($B308)-ROW($B$3)))</f>
        <v>Сталь хромоникелевая коррозионно-стойкого аустенитного класса</v>
      </c>
      <c r="B308" s="47" t="str">
        <f>INDEX('Обработка исходного'!D:D,ROW($B$3)+4*(ROW($B308)-ROW($B$3)))</f>
        <v>12Х18Н10Т</v>
      </c>
      <c r="C308" s="27" t="str">
        <f>'Rp0,2, МПа'!C308</f>
        <v>Трубы</v>
      </c>
      <c r="D308" s="31">
        <f>IFERROR('σ и σw, МПа'!D308*$BE$2,"-")</f>
        <v>201.6</v>
      </c>
      <c r="E308" s="32">
        <f>IFERROR('σ и σw, МПа'!E308*$BE$2,"-")</f>
        <v>192.26666666666668</v>
      </c>
      <c r="F308" s="32">
        <f>IFERROR('σ и σw, МПа'!F308*$BE$2,"-")</f>
        <v>192.26666666666668</v>
      </c>
      <c r="G308" s="32">
        <f>IFERROR('σ и σw, МПа'!G308*$BE$2,"-")</f>
        <v>182.93333333333331</v>
      </c>
      <c r="H308" s="32">
        <f>IFERROR('σ и σw, МПа'!H308*$BE$2,"-")</f>
        <v>174.53333333333333</v>
      </c>
      <c r="I308" s="32">
        <f>IFERROR('σ и σw, МПа'!I308*$BE$2,"-")</f>
        <v>174.53333333333333</v>
      </c>
      <c r="J308" s="32">
        <f>IFERROR('σ и σw, МПа'!J308*$BE$2,"-")</f>
        <v>165.2</v>
      </c>
      <c r="K308" s="32">
        <f>IFERROR('σ и σw, МПа'!K308*$BE$2,"-")</f>
        <v>165.2</v>
      </c>
      <c r="L308" s="32">
        <f>IFERROR('σ и σw, МПа'!L308*$BE$2,"-")</f>
        <v>155.86666666666665</v>
      </c>
      <c r="M308" s="32">
        <f>IFERROR('σ и σw, МПа'!M308*$BE$2,"-")</f>
        <v>146.53333333333333</v>
      </c>
      <c r="N308" s="32">
        <f>IFERROR('σ и σw, МПа'!N308*$BE$2,"-")</f>
        <v>137.19999999999999</v>
      </c>
      <c r="O308" s="32">
        <f>IFERROR('σ и σw, МПа'!O308*$BE$2,"-")</f>
        <v>137.19999999999999</v>
      </c>
      <c r="P308" s="33">
        <f>IFERROR('σ и σw, МПа'!P308*$BE$2,"-")</f>
        <v>127.86666666666665</v>
      </c>
      <c r="Q308" s="31">
        <f>IFERROR('σ и σw, МПа'!D308*$BF$2,"-")</f>
        <v>259.2</v>
      </c>
      <c r="R308" s="32">
        <f>IFERROR('σ и σw, МПа'!E308*$BF$2,"-")</f>
        <v>247.20000000000002</v>
      </c>
      <c r="S308" s="32">
        <f>IFERROR('σ и σw, МПа'!F308*$BF$2,"-")</f>
        <v>247.20000000000002</v>
      </c>
      <c r="T308" s="32">
        <f>IFERROR('σ и σw, МПа'!G308*$BF$2,"-")</f>
        <v>235.2</v>
      </c>
      <c r="U308" s="32">
        <f>IFERROR('σ и σw, МПа'!H308*$BF$2,"-")</f>
        <v>224.4</v>
      </c>
      <c r="V308" s="32">
        <f>IFERROR('σ и σw, МПа'!I308*$BF$2,"-")</f>
        <v>224.4</v>
      </c>
      <c r="W308" s="32">
        <f>IFERROR('σ и σw, МПа'!J308*$BF$2,"-")</f>
        <v>212.4</v>
      </c>
      <c r="X308" s="32">
        <f>IFERROR('σ и σw, МПа'!K308*$BF$2,"-")</f>
        <v>212.4</v>
      </c>
      <c r="Y308" s="32">
        <f>IFERROR('σ и σw, МПа'!L308*$BF$2,"-")</f>
        <v>200.4</v>
      </c>
      <c r="Z308" s="32">
        <f>IFERROR('σ и σw, МПа'!M308*$BF$2,"-")</f>
        <v>188.4</v>
      </c>
      <c r="AA308" s="32">
        <f>IFERROR('σ и σw, МПа'!N308*$BF$2,"-")</f>
        <v>176.4</v>
      </c>
      <c r="AB308" s="32">
        <f>IFERROR('σ и σw, МПа'!O308*$BF$2,"-")</f>
        <v>176.4</v>
      </c>
      <c r="AC308" s="33">
        <f>IFERROR('σ и σw, МПа'!P308*$BF$2,"-")</f>
        <v>164.4</v>
      </c>
      <c r="AD308" s="31">
        <f>IFERROR('σ и σw, МПа'!Q308*$BG$2,"-")</f>
        <v>151.19999999999999</v>
      </c>
      <c r="AE308" s="32">
        <f>IFERROR('σ и σw, МПа'!R308*$BG$2,"-")</f>
        <v>144.19999999999999</v>
      </c>
      <c r="AF308" s="32">
        <f>IFERROR('σ и σw, МПа'!S308*$BG$2,"-")</f>
        <v>144.19999999999999</v>
      </c>
      <c r="AG308" s="32">
        <f>IFERROR('σ и σw, МПа'!T308*$BG$2,"-")</f>
        <v>137.19999999999999</v>
      </c>
      <c r="AH308" s="32">
        <f>IFERROR('σ и σw, МПа'!U308*$BG$2,"-")</f>
        <v>130.9</v>
      </c>
      <c r="AI308" s="32">
        <f>IFERROR('σ и σw, МПа'!V308*$BG$2,"-")</f>
        <v>130.9</v>
      </c>
      <c r="AJ308" s="32">
        <f>IFERROR('σ и σw, МПа'!W308*$BG$2,"-")</f>
        <v>123.89999999999999</v>
      </c>
      <c r="AK308" s="32">
        <f>IFERROR('σ и σw, МПа'!X308*$BG$2,"-")</f>
        <v>123.89999999999999</v>
      </c>
      <c r="AL308" s="32">
        <f>IFERROR('σ и σw, МПа'!Y308*$BG$2,"-")</f>
        <v>116.89999999999999</v>
      </c>
      <c r="AM308" s="32">
        <f>IFERROR('σ и σw, МПа'!Z308*$BG$2,"-")</f>
        <v>109.89999999999999</v>
      </c>
      <c r="AN308" s="32">
        <f>IFERROR('σ и σw, МПа'!AA308*$BG$2,"-")</f>
        <v>102.89999999999999</v>
      </c>
      <c r="AO308" s="32">
        <f>IFERROR('σ и σw, МПа'!AB308*$BG$2,"-")</f>
        <v>102.89999999999999</v>
      </c>
      <c r="AP308" s="33">
        <f>IFERROR('σ и σw, МПа'!AC308*$BG$2,"-")</f>
        <v>95.899999999999991</v>
      </c>
      <c r="AQ308" s="31">
        <f>IFERROR('σ и σw, МПа'!Q308*$BH$2,"-")</f>
        <v>237.60000000000002</v>
      </c>
      <c r="AR308" s="32">
        <f>IFERROR('σ и σw, МПа'!R308*$BH$2,"-")</f>
        <v>226.60000000000002</v>
      </c>
      <c r="AS308" s="32">
        <f>IFERROR('σ и σw, МПа'!S308*$BH$2,"-")</f>
        <v>226.60000000000002</v>
      </c>
      <c r="AT308" s="32">
        <f>IFERROR('σ и σw, МПа'!T308*$BH$2,"-")</f>
        <v>215.60000000000002</v>
      </c>
      <c r="AU308" s="32">
        <f>IFERROR('σ и σw, МПа'!U308*$BH$2,"-")</f>
        <v>205.70000000000002</v>
      </c>
      <c r="AV308" s="32">
        <f>IFERROR('σ и σw, МПа'!V308*$BH$2,"-")</f>
        <v>205.70000000000002</v>
      </c>
      <c r="AW308" s="32">
        <f>IFERROR('σ и σw, МПа'!W308*$BH$2,"-")</f>
        <v>194.70000000000002</v>
      </c>
      <c r="AX308" s="32">
        <f>IFERROR('σ и σw, МПа'!X308*$BH$2,"-")</f>
        <v>194.70000000000002</v>
      </c>
      <c r="AY308" s="32">
        <f>IFERROR('σ и σw, МПа'!Y308*$BH$2,"-")</f>
        <v>183.70000000000002</v>
      </c>
      <c r="AZ308" s="32">
        <f>IFERROR('σ и σw, МПа'!Z308*$BH$2,"-")</f>
        <v>172.70000000000002</v>
      </c>
      <c r="BA308" s="32">
        <f>IFERROR('σ и σw, МПа'!AA308*$BH$2,"-")</f>
        <v>161.70000000000002</v>
      </c>
      <c r="BB308" s="32">
        <f>IFERROR('σ и σw, МПа'!AB308*$BH$2,"-")</f>
        <v>161.70000000000002</v>
      </c>
      <c r="BC308" s="33">
        <f>IFERROR('σ и σw, МПа'!AC308*$BH$2,"-")</f>
        <v>150.70000000000002</v>
      </c>
    </row>
    <row r="309" spans="1:55" ht="38.25" x14ac:dyDescent="0.25">
      <c r="A309" s="10" t="str">
        <f>INDEX('Обработка исходного'!B:B,ROW($B$3)+4*(ROW($B309)-ROW($B$3)))</f>
        <v>Сталь хромоникелевая коррозионно-стойкого аустенитного класса</v>
      </c>
      <c r="B309" s="47" t="str">
        <f>INDEX('Обработка исходного'!D:D,ROW($B$3)+4*(ROW($B309)-ROW($B$3)))</f>
        <v>08Х18Н12Т</v>
      </c>
      <c r="C309" s="27" t="str">
        <f>'Rp0,2, МПа'!C309</f>
        <v>Толстолистовая сталь толщиной от 4 до 160 мм</v>
      </c>
      <c r="D309" s="31">
        <f>IFERROR('σ и σw, МПа'!D309*$BE$2,"-")</f>
        <v>192.26666666666668</v>
      </c>
      <c r="E309" s="32">
        <f>IFERROR('σ и σw, МПа'!E309*$BE$2,"-")</f>
        <v>182.93333333333331</v>
      </c>
      <c r="F309" s="32">
        <f>IFERROR('σ и σw, МПа'!F309*$BE$2,"-")</f>
        <v>165.2</v>
      </c>
      <c r="G309" s="32">
        <f>IFERROR('σ и σw, МПа'!G309*$BE$2,"-")</f>
        <v>155.86666666666665</v>
      </c>
      <c r="H309" s="32">
        <f>IFERROR('σ и σw, МПа'!H309*$BE$2,"-")</f>
        <v>155.86666666666665</v>
      </c>
      <c r="I309" s="32">
        <f>IFERROR('σ и σw, МПа'!I309*$BE$2,"-")</f>
        <v>146.53333333333333</v>
      </c>
      <c r="J309" s="32">
        <f>IFERROR('σ и σw, МПа'!J309*$BE$2,"-")</f>
        <v>146.53333333333333</v>
      </c>
      <c r="K309" s="32">
        <f>IFERROR('σ и σw, МПа'!K309*$BE$2,"-")</f>
        <v>146.53333333333333</v>
      </c>
      <c r="L309" s="32">
        <f>IFERROR('σ и σw, МПа'!L309*$BE$2,"-")</f>
        <v>137.19999999999999</v>
      </c>
      <c r="M309" s="32">
        <f>IFERROR('σ и σw, МПа'!M309*$BE$2,"-")</f>
        <v>127.86666666666665</v>
      </c>
      <c r="N309" s="32">
        <f>IFERROR('σ и σw, МПа'!N309*$BE$2,"-")</f>
        <v>119.46666666666665</v>
      </c>
      <c r="O309" s="32">
        <f>IFERROR('σ и σw, МПа'!O309*$BE$2,"-")</f>
        <v>119.46666666666665</v>
      </c>
      <c r="P309" s="33">
        <f>IFERROR('σ и σw, МПа'!P309*$BE$2,"-")</f>
        <v>110.13333333333334</v>
      </c>
      <c r="Q309" s="31">
        <f>IFERROR('σ и σw, МПа'!D309*$BF$2,"-")</f>
        <v>247.20000000000002</v>
      </c>
      <c r="R309" s="32">
        <f>IFERROR('σ и σw, МПа'!E309*$BF$2,"-")</f>
        <v>235.2</v>
      </c>
      <c r="S309" s="32">
        <f>IFERROR('σ и σw, МПа'!F309*$BF$2,"-")</f>
        <v>212.4</v>
      </c>
      <c r="T309" s="32">
        <f>IFERROR('σ и σw, МПа'!G309*$BF$2,"-")</f>
        <v>200.4</v>
      </c>
      <c r="U309" s="32">
        <f>IFERROR('σ и σw, МПа'!H309*$BF$2,"-")</f>
        <v>200.4</v>
      </c>
      <c r="V309" s="32">
        <f>IFERROR('σ и σw, МПа'!I309*$BF$2,"-")</f>
        <v>188.4</v>
      </c>
      <c r="W309" s="32">
        <f>IFERROR('σ и σw, МПа'!J309*$BF$2,"-")</f>
        <v>188.4</v>
      </c>
      <c r="X309" s="32">
        <f>IFERROR('σ и σw, МПа'!K309*$BF$2,"-")</f>
        <v>188.4</v>
      </c>
      <c r="Y309" s="32">
        <f>IFERROR('σ и σw, МПа'!L309*$BF$2,"-")</f>
        <v>176.4</v>
      </c>
      <c r="Z309" s="32">
        <f>IFERROR('σ и σw, МПа'!M309*$BF$2,"-")</f>
        <v>164.4</v>
      </c>
      <c r="AA309" s="32">
        <f>IFERROR('σ и σw, МПа'!N309*$BF$2,"-")</f>
        <v>153.6</v>
      </c>
      <c r="AB309" s="32">
        <f>IFERROR('σ и σw, МПа'!O309*$BF$2,"-")</f>
        <v>153.6</v>
      </c>
      <c r="AC309" s="33">
        <f>IFERROR('σ и σw, МПа'!P309*$BF$2,"-")</f>
        <v>141.60000000000002</v>
      </c>
      <c r="AD309" s="31">
        <f>IFERROR('σ и σw, МПа'!Q309*$BG$2,"-")</f>
        <v>144.19999999999999</v>
      </c>
      <c r="AE309" s="32">
        <f>IFERROR('σ и σw, МПа'!R309*$BG$2,"-")</f>
        <v>137.19999999999999</v>
      </c>
      <c r="AF309" s="32">
        <f>IFERROR('σ и σw, МПа'!S309*$BG$2,"-")</f>
        <v>123.89999999999999</v>
      </c>
      <c r="AG309" s="32">
        <f>IFERROR('σ и σw, МПа'!T309*$BG$2,"-")</f>
        <v>116.89999999999999</v>
      </c>
      <c r="AH309" s="32">
        <f>IFERROR('σ и σw, МПа'!U309*$BG$2,"-")</f>
        <v>116.89999999999999</v>
      </c>
      <c r="AI309" s="32">
        <f>IFERROR('σ и σw, МПа'!V309*$BG$2,"-")</f>
        <v>109.89999999999999</v>
      </c>
      <c r="AJ309" s="32">
        <f>IFERROR('σ и σw, МПа'!W309*$BG$2,"-")</f>
        <v>109.89999999999999</v>
      </c>
      <c r="AK309" s="32">
        <f>IFERROR('σ и σw, МПа'!X309*$BG$2,"-")</f>
        <v>109.89999999999999</v>
      </c>
      <c r="AL309" s="32">
        <f>IFERROR('σ и σw, МПа'!Y309*$BG$2,"-")</f>
        <v>102.89999999999999</v>
      </c>
      <c r="AM309" s="32">
        <f>IFERROR('σ и σw, МПа'!Z309*$BG$2,"-")</f>
        <v>95.899999999999991</v>
      </c>
      <c r="AN309" s="32">
        <f>IFERROR('σ и σw, МПа'!AA309*$BG$2,"-")</f>
        <v>89.6</v>
      </c>
      <c r="AO309" s="32">
        <f>IFERROR('σ и σw, МПа'!AB309*$BG$2,"-")</f>
        <v>89.6</v>
      </c>
      <c r="AP309" s="33">
        <f>IFERROR('σ и σw, МПа'!AC309*$BG$2,"-")</f>
        <v>82.6</v>
      </c>
      <c r="AQ309" s="31">
        <f>IFERROR('σ и σw, МПа'!Q309*$BH$2,"-")</f>
        <v>226.60000000000002</v>
      </c>
      <c r="AR309" s="32">
        <f>IFERROR('σ и σw, МПа'!R309*$BH$2,"-")</f>
        <v>215.60000000000002</v>
      </c>
      <c r="AS309" s="32">
        <f>IFERROR('σ и σw, МПа'!S309*$BH$2,"-")</f>
        <v>194.70000000000002</v>
      </c>
      <c r="AT309" s="32">
        <f>IFERROR('σ и σw, МПа'!T309*$BH$2,"-")</f>
        <v>183.70000000000002</v>
      </c>
      <c r="AU309" s="32">
        <f>IFERROR('σ и σw, МПа'!U309*$BH$2,"-")</f>
        <v>183.70000000000002</v>
      </c>
      <c r="AV309" s="32">
        <f>IFERROR('σ и σw, МПа'!V309*$BH$2,"-")</f>
        <v>172.70000000000002</v>
      </c>
      <c r="AW309" s="32">
        <f>IFERROR('σ и σw, МПа'!W309*$BH$2,"-")</f>
        <v>172.70000000000002</v>
      </c>
      <c r="AX309" s="32">
        <f>IFERROR('σ и σw, МПа'!X309*$BH$2,"-")</f>
        <v>172.70000000000002</v>
      </c>
      <c r="AY309" s="32">
        <f>IFERROR('σ и σw, МПа'!Y309*$BH$2,"-")</f>
        <v>161.70000000000002</v>
      </c>
      <c r="AZ309" s="32">
        <f>IFERROR('σ и σw, МПа'!Z309*$BH$2,"-")</f>
        <v>150.70000000000002</v>
      </c>
      <c r="BA309" s="32">
        <f>IFERROR('σ и σw, МПа'!AA309*$BH$2,"-")</f>
        <v>140.80000000000001</v>
      </c>
      <c r="BB309" s="32">
        <f>IFERROR('σ и σw, МПа'!AB309*$BH$2,"-")</f>
        <v>140.80000000000001</v>
      </c>
      <c r="BC309" s="33">
        <f>IFERROR('σ и σw, МПа'!AC309*$BH$2,"-")</f>
        <v>129.80000000000001</v>
      </c>
    </row>
    <row r="310" spans="1:55" ht="38.25" x14ac:dyDescent="0.25">
      <c r="A310" s="10" t="str">
        <f>INDEX('Обработка исходного'!B:B,ROW($B$3)+4*(ROW($B310)-ROW($B$3)))</f>
        <v>Сталь хромоникелевая коррозионно-стойкого аустенитного класса</v>
      </c>
      <c r="B310" s="47" t="str">
        <f>INDEX('Обработка исходного'!D:D,ROW($B$3)+4*(ROW($B310)-ROW($B$3)))</f>
        <v>08Х18Н12Т</v>
      </c>
      <c r="C310" s="27" t="str">
        <f>'Rp0,2, МПа'!C310</f>
        <v>Поковки, листы листовые и объемные штамповки, ковано-катаные заготовки толщиной до 60 мм</v>
      </c>
      <c r="D310" s="31">
        <f>IFERROR('σ и σw, МПа'!D310*$BE$2,"-")</f>
        <v>182.93333333333331</v>
      </c>
      <c r="E310" s="32">
        <f>IFERROR('σ и σw, МПа'!E310*$BE$2,"-")</f>
        <v>182.93333333333331</v>
      </c>
      <c r="F310" s="32">
        <f>IFERROR('σ и σw, МПа'!F310*$BE$2,"-")</f>
        <v>155.86666666666665</v>
      </c>
      <c r="G310" s="32">
        <f>IFERROR('σ и σw, МПа'!G310*$BE$2,"-")</f>
        <v>146.53333333333333</v>
      </c>
      <c r="H310" s="32">
        <f>IFERROR('σ и σw, МПа'!H310*$BE$2,"-")</f>
        <v>146.53333333333333</v>
      </c>
      <c r="I310" s="32">
        <f>IFERROR('σ и σw, МПа'!I310*$BE$2,"-")</f>
        <v>137.19999999999999</v>
      </c>
      <c r="J310" s="32">
        <f>IFERROR('σ и σw, МПа'!J310*$BE$2,"-")</f>
        <v>137.19999999999999</v>
      </c>
      <c r="K310" s="32">
        <f>IFERROR('σ и σw, МПа'!K310*$BE$2,"-")</f>
        <v>137.19999999999999</v>
      </c>
      <c r="L310" s="32">
        <f>IFERROR('σ и σw, МПа'!L310*$BE$2,"-")</f>
        <v>127.86666666666665</v>
      </c>
      <c r="M310" s="32">
        <f>IFERROR('σ и σw, МПа'!M310*$BE$2,"-")</f>
        <v>119.46666666666665</v>
      </c>
      <c r="N310" s="32">
        <f>IFERROR('σ и σw, МПа'!N310*$BE$2,"-")</f>
        <v>110.13333333333334</v>
      </c>
      <c r="O310" s="32">
        <f>IFERROR('σ и σw, МПа'!O310*$BE$2,"-")</f>
        <v>110.13333333333334</v>
      </c>
      <c r="P310" s="33">
        <f>IFERROR('σ и σw, МПа'!P310*$BE$2,"-")</f>
        <v>100.8</v>
      </c>
      <c r="Q310" s="31">
        <f>IFERROR('σ и σw, МПа'!D310*$BF$2,"-")</f>
        <v>235.2</v>
      </c>
      <c r="R310" s="32">
        <f>IFERROR('σ и σw, МПа'!E310*$BF$2,"-")</f>
        <v>235.2</v>
      </c>
      <c r="S310" s="32">
        <f>IFERROR('σ и σw, МПа'!F310*$BF$2,"-")</f>
        <v>200.4</v>
      </c>
      <c r="T310" s="32">
        <f>IFERROR('σ и σw, МПа'!G310*$BF$2,"-")</f>
        <v>188.4</v>
      </c>
      <c r="U310" s="32">
        <f>IFERROR('σ и σw, МПа'!H310*$BF$2,"-")</f>
        <v>188.4</v>
      </c>
      <c r="V310" s="32">
        <f>IFERROR('σ и σw, МПа'!I310*$BF$2,"-")</f>
        <v>176.4</v>
      </c>
      <c r="W310" s="32">
        <f>IFERROR('σ и σw, МПа'!J310*$BF$2,"-")</f>
        <v>176.4</v>
      </c>
      <c r="X310" s="32">
        <f>IFERROR('σ и σw, МПа'!K310*$BF$2,"-")</f>
        <v>176.4</v>
      </c>
      <c r="Y310" s="32">
        <f>IFERROR('σ и σw, МПа'!L310*$BF$2,"-")</f>
        <v>164.4</v>
      </c>
      <c r="Z310" s="32">
        <f>IFERROR('σ и σw, МПа'!M310*$BF$2,"-")</f>
        <v>153.6</v>
      </c>
      <c r="AA310" s="32">
        <f>IFERROR('σ и σw, МПа'!N310*$BF$2,"-")</f>
        <v>141.60000000000002</v>
      </c>
      <c r="AB310" s="32">
        <f>IFERROR('σ и σw, МПа'!O310*$BF$2,"-")</f>
        <v>141.60000000000002</v>
      </c>
      <c r="AC310" s="33">
        <f>IFERROR('σ и σw, МПа'!P310*$BF$2,"-")</f>
        <v>129.6</v>
      </c>
      <c r="AD310" s="31">
        <f>IFERROR('σ и σw, МПа'!Q310*$BG$2,"-")</f>
        <v>137.19999999999999</v>
      </c>
      <c r="AE310" s="32">
        <f>IFERROR('σ и σw, МПа'!R310*$BG$2,"-")</f>
        <v>137.19999999999999</v>
      </c>
      <c r="AF310" s="32">
        <f>IFERROR('σ и σw, МПа'!S310*$BG$2,"-")</f>
        <v>116.89999999999999</v>
      </c>
      <c r="AG310" s="32">
        <f>IFERROR('σ и σw, МПа'!T310*$BG$2,"-")</f>
        <v>109.89999999999999</v>
      </c>
      <c r="AH310" s="32">
        <f>IFERROR('σ и σw, МПа'!U310*$BG$2,"-")</f>
        <v>109.89999999999999</v>
      </c>
      <c r="AI310" s="32">
        <f>IFERROR('σ и σw, МПа'!V310*$BG$2,"-")</f>
        <v>102.89999999999999</v>
      </c>
      <c r="AJ310" s="32">
        <f>IFERROR('σ и σw, МПа'!W310*$BG$2,"-")</f>
        <v>102.89999999999999</v>
      </c>
      <c r="AK310" s="32">
        <f>IFERROR('σ и σw, МПа'!X310*$BG$2,"-")</f>
        <v>102.89999999999999</v>
      </c>
      <c r="AL310" s="32">
        <f>IFERROR('σ и σw, МПа'!Y310*$BG$2,"-")</f>
        <v>95.899999999999991</v>
      </c>
      <c r="AM310" s="32">
        <f>IFERROR('σ и σw, МПа'!Z310*$BG$2,"-")</f>
        <v>89.6</v>
      </c>
      <c r="AN310" s="32">
        <f>IFERROR('σ и σw, МПа'!AA310*$BG$2,"-")</f>
        <v>82.6</v>
      </c>
      <c r="AO310" s="32">
        <f>IFERROR('σ и σw, МПа'!AB310*$BG$2,"-")</f>
        <v>82.6</v>
      </c>
      <c r="AP310" s="33">
        <f>IFERROR('σ и σw, МПа'!AC310*$BG$2,"-")</f>
        <v>75.599999999999994</v>
      </c>
      <c r="AQ310" s="31">
        <f>IFERROR('σ и σw, МПа'!Q310*$BH$2,"-")</f>
        <v>215.60000000000002</v>
      </c>
      <c r="AR310" s="32">
        <f>IFERROR('σ и σw, МПа'!R310*$BH$2,"-")</f>
        <v>215.60000000000002</v>
      </c>
      <c r="AS310" s="32">
        <f>IFERROR('σ и σw, МПа'!S310*$BH$2,"-")</f>
        <v>183.70000000000002</v>
      </c>
      <c r="AT310" s="32">
        <f>IFERROR('σ и σw, МПа'!T310*$BH$2,"-")</f>
        <v>172.70000000000002</v>
      </c>
      <c r="AU310" s="32">
        <f>IFERROR('σ и σw, МПа'!U310*$BH$2,"-")</f>
        <v>172.70000000000002</v>
      </c>
      <c r="AV310" s="32">
        <f>IFERROR('σ и σw, МПа'!V310*$BH$2,"-")</f>
        <v>161.70000000000002</v>
      </c>
      <c r="AW310" s="32">
        <f>IFERROR('σ и σw, МПа'!W310*$BH$2,"-")</f>
        <v>161.70000000000002</v>
      </c>
      <c r="AX310" s="32">
        <f>IFERROR('σ и σw, МПа'!X310*$BH$2,"-")</f>
        <v>161.70000000000002</v>
      </c>
      <c r="AY310" s="32">
        <f>IFERROR('σ и σw, МПа'!Y310*$BH$2,"-")</f>
        <v>150.70000000000002</v>
      </c>
      <c r="AZ310" s="32">
        <f>IFERROR('σ и σw, МПа'!Z310*$BH$2,"-")</f>
        <v>140.80000000000001</v>
      </c>
      <c r="BA310" s="32">
        <f>IFERROR('σ и σw, МПа'!AA310*$BH$2,"-")</f>
        <v>129.80000000000001</v>
      </c>
      <c r="BB310" s="32">
        <f>IFERROR('σ и σw, МПа'!AB310*$BH$2,"-")</f>
        <v>129.80000000000001</v>
      </c>
      <c r="BC310" s="33">
        <f>IFERROR('σ и σw, МПа'!AC310*$BH$2,"-")</f>
        <v>118.80000000000001</v>
      </c>
    </row>
    <row r="311" spans="1:55" ht="38.25" x14ac:dyDescent="0.25">
      <c r="A311" s="10" t="str">
        <f>INDEX('Обработка исходного'!B:B,ROW($B$3)+4*(ROW($B311)-ROW($B$3)))</f>
        <v>Сталь хромоникелевая коррозионно-стойкого аустенитного класса</v>
      </c>
      <c r="B311" s="47" t="str">
        <f>INDEX('Обработка исходного'!D:D,ROW($B$3)+4*(ROW($B311)-ROW($B$3)))</f>
        <v>08Х18Н12Т</v>
      </c>
      <c r="C311" s="27" t="str">
        <f>'Rp0,2, МПа'!C311</f>
        <v>Поковки, листы листовые и объемные штамповки, ковано-катаные заготовки толщиной от 60 до 300 мм</v>
      </c>
      <c r="D311" s="31">
        <f>IFERROR('σ и σw, МПа'!D311*$BE$2,"-")</f>
        <v>182.93333333333331</v>
      </c>
      <c r="E311" s="32">
        <f>IFERROR('σ и σw, МПа'!E311*$BE$2,"-")</f>
        <v>182.93333333333331</v>
      </c>
      <c r="F311" s="32">
        <f>IFERROR('σ и σw, МПа'!F311*$BE$2,"-")</f>
        <v>155.86666666666665</v>
      </c>
      <c r="G311" s="32">
        <f>IFERROR('σ и σw, МПа'!G311*$BE$2,"-")</f>
        <v>146.53333333333333</v>
      </c>
      <c r="H311" s="32">
        <f>IFERROR('σ и σw, МПа'!H311*$BE$2,"-")</f>
        <v>146.53333333333333</v>
      </c>
      <c r="I311" s="32">
        <f>IFERROR('σ и σw, МПа'!I311*$BE$2,"-")</f>
        <v>137.19999999999999</v>
      </c>
      <c r="J311" s="32">
        <f>IFERROR('σ и σw, МПа'!J311*$BE$2,"-")</f>
        <v>137.19999999999999</v>
      </c>
      <c r="K311" s="32">
        <f>IFERROR('σ и σw, МПа'!K311*$BE$2,"-")</f>
        <v>137.19999999999999</v>
      </c>
      <c r="L311" s="32">
        <f>IFERROR('σ и σw, МПа'!L311*$BE$2,"-")</f>
        <v>127.86666666666665</v>
      </c>
      <c r="M311" s="32">
        <f>IFERROR('σ и σw, МПа'!M311*$BE$2,"-")</f>
        <v>119.46666666666665</v>
      </c>
      <c r="N311" s="32">
        <f>IFERROR('σ и σw, МПа'!N311*$BE$2,"-")</f>
        <v>110.13333333333334</v>
      </c>
      <c r="O311" s="32">
        <f>IFERROR('σ и σw, МПа'!O311*$BE$2,"-")</f>
        <v>110.13333333333334</v>
      </c>
      <c r="P311" s="33">
        <f>IFERROR('σ и σw, МПа'!P311*$BE$2,"-")</f>
        <v>100.8</v>
      </c>
      <c r="Q311" s="31">
        <f>IFERROR('σ и σw, МПа'!D311*$BF$2,"-")</f>
        <v>235.2</v>
      </c>
      <c r="R311" s="32">
        <f>IFERROR('σ и σw, МПа'!E311*$BF$2,"-")</f>
        <v>235.2</v>
      </c>
      <c r="S311" s="32">
        <f>IFERROR('σ и σw, МПа'!F311*$BF$2,"-")</f>
        <v>200.4</v>
      </c>
      <c r="T311" s="32">
        <f>IFERROR('σ и σw, МПа'!G311*$BF$2,"-")</f>
        <v>188.4</v>
      </c>
      <c r="U311" s="32">
        <f>IFERROR('σ и σw, МПа'!H311*$BF$2,"-")</f>
        <v>188.4</v>
      </c>
      <c r="V311" s="32">
        <f>IFERROR('σ и σw, МПа'!I311*$BF$2,"-")</f>
        <v>176.4</v>
      </c>
      <c r="W311" s="32">
        <f>IFERROR('σ и σw, МПа'!J311*$BF$2,"-")</f>
        <v>176.4</v>
      </c>
      <c r="X311" s="32">
        <f>IFERROR('σ и σw, МПа'!K311*$BF$2,"-")</f>
        <v>176.4</v>
      </c>
      <c r="Y311" s="32">
        <f>IFERROR('σ и σw, МПа'!L311*$BF$2,"-")</f>
        <v>164.4</v>
      </c>
      <c r="Z311" s="32">
        <f>IFERROR('σ и σw, МПа'!M311*$BF$2,"-")</f>
        <v>153.6</v>
      </c>
      <c r="AA311" s="32">
        <f>IFERROR('σ и σw, МПа'!N311*$BF$2,"-")</f>
        <v>141.60000000000002</v>
      </c>
      <c r="AB311" s="32">
        <f>IFERROR('σ и σw, МПа'!O311*$BF$2,"-")</f>
        <v>141.60000000000002</v>
      </c>
      <c r="AC311" s="33">
        <f>IFERROR('σ и σw, МПа'!P311*$BF$2,"-")</f>
        <v>129.6</v>
      </c>
      <c r="AD311" s="31">
        <f>IFERROR('σ и σw, МПа'!Q311*$BG$2,"-")</f>
        <v>137.19999999999999</v>
      </c>
      <c r="AE311" s="32">
        <f>IFERROR('σ и σw, МПа'!R311*$BG$2,"-")</f>
        <v>137.19999999999999</v>
      </c>
      <c r="AF311" s="32">
        <f>IFERROR('σ и σw, МПа'!S311*$BG$2,"-")</f>
        <v>116.89999999999999</v>
      </c>
      <c r="AG311" s="32">
        <f>IFERROR('σ и σw, МПа'!T311*$BG$2,"-")</f>
        <v>109.89999999999999</v>
      </c>
      <c r="AH311" s="32">
        <f>IFERROR('σ и σw, МПа'!U311*$BG$2,"-")</f>
        <v>109.89999999999999</v>
      </c>
      <c r="AI311" s="32">
        <f>IFERROR('σ и σw, МПа'!V311*$BG$2,"-")</f>
        <v>102.89999999999999</v>
      </c>
      <c r="AJ311" s="32">
        <f>IFERROR('σ и σw, МПа'!W311*$BG$2,"-")</f>
        <v>102.89999999999999</v>
      </c>
      <c r="AK311" s="32">
        <f>IFERROR('σ и σw, МПа'!X311*$BG$2,"-")</f>
        <v>102.89999999999999</v>
      </c>
      <c r="AL311" s="32">
        <f>IFERROR('σ и σw, МПа'!Y311*$BG$2,"-")</f>
        <v>95.899999999999991</v>
      </c>
      <c r="AM311" s="32">
        <f>IFERROR('σ и σw, МПа'!Z311*$BG$2,"-")</f>
        <v>89.6</v>
      </c>
      <c r="AN311" s="32">
        <f>IFERROR('σ и σw, МПа'!AA311*$BG$2,"-")</f>
        <v>82.6</v>
      </c>
      <c r="AO311" s="32">
        <f>IFERROR('σ и σw, МПа'!AB311*$BG$2,"-")</f>
        <v>82.6</v>
      </c>
      <c r="AP311" s="33">
        <f>IFERROR('σ и σw, МПа'!AC311*$BG$2,"-")</f>
        <v>75.599999999999994</v>
      </c>
      <c r="AQ311" s="31">
        <f>IFERROR('σ и σw, МПа'!Q311*$BH$2,"-")</f>
        <v>215.60000000000002</v>
      </c>
      <c r="AR311" s="32">
        <f>IFERROR('σ и σw, МПа'!R311*$BH$2,"-")</f>
        <v>215.60000000000002</v>
      </c>
      <c r="AS311" s="32">
        <f>IFERROR('σ и σw, МПа'!S311*$BH$2,"-")</f>
        <v>183.70000000000002</v>
      </c>
      <c r="AT311" s="32">
        <f>IFERROR('σ и σw, МПа'!T311*$BH$2,"-")</f>
        <v>172.70000000000002</v>
      </c>
      <c r="AU311" s="32">
        <f>IFERROR('σ и σw, МПа'!U311*$BH$2,"-")</f>
        <v>172.70000000000002</v>
      </c>
      <c r="AV311" s="32">
        <f>IFERROR('σ и σw, МПа'!V311*$BH$2,"-")</f>
        <v>161.70000000000002</v>
      </c>
      <c r="AW311" s="32">
        <f>IFERROR('σ и σw, МПа'!W311*$BH$2,"-")</f>
        <v>161.70000000000002</v>
      </c>
      <c r="AX311" s="32">
        <f>IFERROR('σ и σw, МПа'!X311*$BH$2,"-")</f>
        <v>161.70000000000002</v>
      </c>
      <c r="AY311" s="32">
        <f>IFERROR('σ и σw, МПа'!Y311*$BH$2,"-")</f>
        <v>150.70000000000002</v>
      </c>
      <c r="AZ311" s="32">
        <f>IFERROR('σ и σw, МПа'!Z311*$BH$2,"-")</f>
        <v>140.80000000000001</v>
      </c>
      <c r="BA311" s="32">
        <f>IFERROR('σ и σw, МПа'!AA311*$BH$2,"-")</f>
        <v>129.80000000000001</v>
      </c>
      <c r="BB311" s="32">
        <f>IFERROR('σ и σw, МПа'!AB311*$BH$2,"-")</f>
        <v>129.80000000000001</v>
      </c>
      <c r="BC311" s="33">
        <f>IFERROR('σ и σw, МПа'!AC311*$BH$2,"-")</f>
        <v>118.80000000000001</v>
      </c>
    </row>
    <row r="312" spans="1:55" ht="38.25" x14ac:dyDescent="0.25">
      <c r="A312" s="10" t="str">
        <f>INDEX('Обработка исходного'!B:B,ROW($B$3)+4*(ROW($B312)-ROW($B$3)))</f>
        <v>Сталь хромоникелевая коррозионно-стойкого аустенитного класса</v>
      </c>
      <c r="B312" s="47" t="str">
        <f>INDEX('Обработка исходного'!D:D,ROW($B$3)+4*(ROW($B312)-ROW($B$3)))</f>
        <v>12Х18Н9Т</v>
      </c>
      <c r="C312" s="27" t="str">
        <f>'Rp0,2, МПа'!C312</f>
        <v>Заготовки в виде поковок и штамповок для листов и труб, поковки</v>
      </c>
      <c r="D312" s="31">
        <f>IFERROR('σ и σw, МПа'!D312*$BE$2,"-")</f>
        <v>182.93333333333331</v>
      </c>
      <c r="E312" s="32">
        <f>IFERROR('σ и σw, МПа'!E312*$BE$2,"-")</f>
        <v>182.93333333333331</v>
      </c>
      <c r="F312" s="32">
        <f>IFERROR('σ и σw, МПа'!F312*$BE$2,"-")</f>
        <v>155.86666666666665</v>
      </c>
      <c r="G312" s="32">
        <f>IFERROR('σ и σw, МПа'!G312*$BE$2,"-")</f>
        <v>146.53333333333333</v>
      </c>
      <c r="H312" s="32">
        <f>IFERROR('σ и σw, МПа'!H312*$BE$2,"-")</f>
        <v>146.53333333333333</v>
      </c>
      <c r="I312" s="32">
        <f>IFERROR('σ и σw, МПа'!I312*$BE$2,"-")</f>
        <v>137.19999999999999</v>
      </c>
      <c r="J312" s="32">
        <f>IFERROR('σ и σw, МПа'!J312*$BE$2,"-")</f>
        <v>137.19999999999999</v>
      </c>
      <c r="K312" s="32">
        <f>IFERROR('σ и σw, МПа'!K312*$BE$2,"-")</f>
        <v>137.19999999999999</v>
      </c>
      <c r="L312" s="32">
        <f>IFERROR('σ и σw, МПа'!L312*$BE$2,"-")</f>
        <v>127.86666666666665</v>
      </c>
      <c r="M312" s="32">
        <f>IFERROR('σ и σw, МПа'!M312*$BE$2,"-")</f>
        <v>119.46666666666665</v>
      </c>
      <c r="N312" s="32">
        <f>IFERROR('σ и σw, МПа'!N312*$BE$2,"-")</f>
        <v>110.13333333333334</v>
      </c>
      <c r="O312" s="32">
        <f>IFERROR('σ и σw, МПа'!O312*$BE$2,"-")</f>
        <v>110.13333333333334</v>
      </c>
      <c r="P312" s="33">
        <f>IFERROR('σ и σw, МПа'!P312*$BE$2,"-")</f>
        <v>100.8</v>
      </c>
      <c r="Q312" s="31">
        <f>IFERROR('σ и σw, МПа'!D312*$BF$2,"-")</f>
        <v>235.2</v>
      </c>
      <c r="R312" s="32">
        <f>IFERROR('σ и σw, МПа'!E312*$BF$2,"-")</f>
        <v>235.2</v>
      </c>
      <c r="S312" s="32">
        <f>IFERROR('σ и σw, МПа'!F312*$BF$2,"-")</f>
        <v>200.4</v>
      </c>
      <c r="T312" s="32">
        <f>IFERROR('σ и σw, МПа'!G312*$BF$2,"-")</f>
        <v>188.4</v>
      </c>
      <c r="U312" s="32">
        <f>IFERROR('σ и σw, МПа'!H312*$BF$2,"-")</f>
        <v>188.4</v>
      </c>
      <c r="V312" s="32">
        <f>IFERROR('σ и σw, МПа'!I312*$BF$2,"-")</f>
        <v>176.4</v>
      </c>
      <c r="W312" s="32">
        <f>IFERROR('σ и σw, МПа'!J312*$BF$2,"-")</f>
        <v>176.4</v>
      </c>
      <c r="X312" s="32">
        <f>IFERROR('σ и σw, МПа'!K312*$BF$2,"-")</f>
        <v>176.4</v>
      </c>
      <c r="Y312" s="32">
        <f>IFERROR('σ и σw, МПа'!L312*$BF$2,"-")</f>
        <v>164.4</v>
      </c>
      <c r="Z312" s="32">
        <f>IFERROR('σ и σw, МПа'!M312*$BF$2,"-")</f>
        <v>153.6</v>
      </c>
      <c r="AA312" s="32">
        <f>IFERROR('σ и σw, МПа'!N312*$BF$2,"-")</f>
        <v>141.60000000000002</v>
      </c>
      <c r="AB312" s="32">
        <f>IFERROR('σ и σw, МПа'!O312*$BF$2,"-")</f>
        <v>141.60000000000002</v>
      </c>
      <c r="AC312" s="33">
        <f>IFERROR('σ и σw, МПа'!P312*$BF$2,"-")</f>
        <v>129.6</v>
      </c>
      <c r="AD312" s="31">
        <f>IFERROR('σ и σw, МПа'!Q312*$BG$2,"-")</f>
        <v>137.19999999999999</v>
      </c>
      <c r="AE312" s="32">
        <f>IFERROR('σ и σw, МПа'!R312*$BG$2,"-")</f>
        <v>137.19999999999999</v>
      </c>
      <c r="AF312" s="32">
        <f>IFERROR('σ и σw, МПа'!S312*$BG$2,"-")</f>
        <v>116.89999999999999</v>
      </c>
      <c r="AG312" s="32">
        <f>IFERROR('σ и σw, МПа'!T312*$BG$2,"-")</f>
        <v>109.89999999999999</v>
      </c>
      <c r="AH312" s="32">
        <f>IFERROR('σ и σw, МПа'!U312*$BG$2,"-")</f>
        <v>109.89999999999999</v>
      </c>
      <c r="AI312" s="32">
        <f>IFERROR('σ и σw, МПа'!V312*$BG$2,"-")</f>
        <v>102.89999999999999</v>
      </c>
      <c r="AJ312" s="32">
        <f>IFERROR('σ и σw, МПа'!W312*$BG$2,"-")</f>
        <v>102.89999999999999</v>
      </c>
      <c r="AK312" s="32">
        <f>IFERROR('σ и σw, МПа'!X312*$BG$2,"-")</f>
        <v>102.89999999999999</v>
      </c>
      <c r="AL312" s="32">
        <f>IFERROR('σ и σw, МПа'!Y312*$BG$2,"-")</f>
        <v>95.899999999999991</v>
      </c>
      <c r="AM312" s="32">
        <f>IFERROR('σ и σw, МПа'!Z312*$BG$2,"-")</f>
        <v>89.6</v>
      </c>
      <c r="AN312" s="32">
        <f>IFERROR('σ и σw, МПа'!AA312*$BG$2,"-")</f>
        <v>82.6</v>
      </c>
      <c r="AO312" s="32">
        <f>IFERROR('σ и σw, МПа'!AB312*$BG$2,"-")</f>
        <v>82.6</v>
      </c>
      <c r="AP312" s="33">
        <f>IFERROR('σ и σw, МПа'!AC312*$BG$2,"-")</f>
        <v>75.599999999999994</v>
      </c>
      <c r="AQ312" s="31">
        <f>IFERROR('σ и σw, МПа'!Q312*$BH$2,"-")</f>
        <v>215.60000000000002</v>
      </c>
      <c r="AR312" s="32">
        <f>IFERROR('σ и σw, МПа'!R312*$BH$2,"-")</f>
        <v>215.60000000000002</v>
      </c>
      <c r="AS312" s="32">
        <f>IFERROR('σ и σw, МПа'!S312*$BH$2,"-")</f>
        <v>183.70000000000002</v>
      </c>
      <c r="AT312" s="32">
        <f>IFERROR('σ и σw, МПа'!T312*$BH$2,"-")</f>
        <v>172.70000000000002</v>
      </c>
      <c r="AU312" s="32">
        <f>IFERROR('σ и σw, МПа'!U312*$BH$2,"-")</f>
        <v>172.70000000000002</v>
      </c>
      <c r="AV312" s="32">
        <f>IFERROR('σ и σw, МПа'!V312*$BH$2,"-")</f>
        <v>161.70000000000002</v>
      </c>
      <c r="AW312" s="32">
        <f>IFERROR('σ и σw, МПа'!W312*$BH$2,"-")</f>
        <v>161.70000000000002</v>
      </c>
      <c r="AX312" s="32">
        <f>IFERROR('σ и σw, МПа'!X312*$BH$2,"-")</f>
        <v>161.70000000000002</v>
      </c>
      <c r="AY312" s="32">
        <f>IFERROR('σ и σw, МПа'!Y312*$BH$2,"-")</f>
        <v>150.70000000000002</v>
      </c>
      <c r="AZ312" s="32">
        <f>IFERROR('σ и σw, МПа'!Z312*$BH$2,"-")</f>
        <v>140.80000000000001</v>
      </c>
      <c r="BA312" s="32">
        <f>IFERROR('σ и σw, МПа'!AA312*$BH$2,"-")</f>
        <v>129.80000000000001</v>
      </c>
      <c r="BB312" s="32">
        <f>IFERROR('σ и σw, МПа'!AB312*$BH$2,"-")</f>
        <v>129.80000000000001</v>
      </c>
      <c r="BC312" s="33">
        <f>IFERROR('σ и σw, МПа'!AC312*$BH$2,"-")</f>
        <v>118.80000000000001</v>
      </c>
    </row>
    <row r="313" spans="1:55" ht="38.25" x14ac:dyDescent="0.25">
      <c r="A313" s="10" t="str">
        <f>INDEX('Обработка исходного'!B:B,ROW($B$3)+4*(ROW($B313)-ROW($B$3)))</f>
        <v>Сталь хромоникелевая коррозионно-стойкого аустенитного класса</v>
      </c>
      <c r="B313" s="47" t="str">
        <f>INDEX('Обработка исходного'!D:D,ROW($B$3)+4*(ROW($B313)-ROW($B$3)))</f>
        <v>12Х18Н9Т</v>
      </c>
      <c r="C313" s="27" t="str">
        <f>'Rp0,2, МПа'!C313</f>
        <v>Листы толщиной от 0,5 до 160 мм</v>
      </c>
      <c r="D313" s="31">
        <f>IFERROR('σ и σw, МПа'!D313*$BE$2,"-")</f>
        <v>219.33333333333331</v>
      </c>
      <c r="E313" s="32">
        <f>IFERROR('σ и σw, МПа'!E313*$BE$2,"-")</f>
        <v>219.33333333333331</v>
      </c>
      <c r="F313" s="32">
        <f>IFERROR('σ и σw, МПа'!F313*$BE$2,"-")</f>
        <v>182.93333333333331</v>
      </c>
      <c r="G313" s="32">
        <f>IFERROR('σ и σw, МПа'!G313*$BE$2,"-")</f>
        <v>173.6</v>
      </c>
      <c r="H313" s="32">
        <f>IFERROR('σ и σw, МПа'!H313*$BE$2,"-")</f>
        <v>173.6</v>
      </c>
      <c r="I313" s="32">
        <f>IFERROR('σ и σw, МПа'!I313*$BE$2,"-")</f>
        <v>165.2</v>
      </c>
      <c r="J313" s="32">
        <f>IFERROR('σ и σw, МПа'!J313*$BE$2,"-")</f>
        <v>165.2</v>
      </c>
      <c r="K313" s="32">
        <f>IFERROR('σ и σw, МПа'!K313*$BE$2,"-")</f>
        <v>165.2</v>
      </c>
      <c r="L313" s="32">
        <f>IFERROR('σ и σw, МПа'!L313*$BE$2,"-")</f>
        <v>155.86666666666665</v>
      </c>
      <c r="M313" s="32">
        <f>IFERROR('σ и σw, МПа'!M313*$BE$2,"-")</f>
        <v>146.53333333333333</v>
      </c>
      <c r="N313" s="32">
        <f>IFERROR('σ и σw, МПа'!N313*$BE$2,"-")</f>
        <v>127.86666666666665</v>
      </c>
      <c r="O313" s="32">
        <f>IFERROR('σ и σw, МПа'!O313*$BE$2,"-")</f>
        <v>127.86666666666665</v>
      </c>
      <c r="P313" s="33">
        <f>IFERROR('σ и σw, МПа'!P313*$BE$2,"-")</f>
        <v>119.46666666666665</v>
      </c>
      <c r="Q313" s="31">
        <f>IFERROR('σ и σw, МПа'!D313*$BF$2,"-")</f>
        <v>282</v>
      </c>
      <c r="R313" s="32">
        <f>IFERROR('σ и σw, МПа'!E313*$BF$2,"-")</f>
        <v>282</v>
      </c>
      <c r="S313" s="32">
        <f>IFERROR('σ и σw, МПа'!F313*$BF$2,"-")</f>
        <v>235.2</v>
      </c>
      <c r="T313" s="32">
        <f>IFERROR('σ и σw, МПа'!G313*$BF$2,"-")</f>
        <v>223.20000000000002</v>
      </c>
      <c r="U313" s="32">
        <f>IFERROR('σ и σw, МПа'!H313*$BF$2,"-")</f>
        <v>223.20000000000002</v>
      </c>
      <c r="V313" s="32">
        <f>IFERROR('σ и σw, МПа'!I313*$BF$2,"-")</f>
        <v>212.4</v>
      </c>
      <c r="W313" s="32">
        <f>IFERROR('σ и σw, МПа'!J313*$BF$2,"-")</f>
        <v>212.4</v>
      </c>
      <c r="X313" s="32">
        <f>IFERROR('σ и σw, МПа'!K313*$BF$2,"-")</f>
        <v>212.4</v>
      </c>
      <c r="Y313" s="32">
        <f>IFERROR('σ и σw, МПа'!L313*$BF$2,"-")</f>
        <v>200.4</v>
      </c>
      <c r="Z313" s="32">
        <f>IFERROR('σ и σw, МПа'!M313*$BF$2,"-")</f>
        <v>188.4</v>
      </c>
      <c r="AA313" s="32">
        <f>IFERROR('σ и σw, МПа'!N313*$BF$2,"-")</f>
        <v>164.4</v>
      </c>
      <c r="AB313" s="32">
        <f>IFERROR('σ и σw, МПа'!O313*$BF$2,"-")</f>
        <v>164.4</v>
      </c>
      <c r="AC313" s="33">
        <f>IFERROR('σ и σw, МПа'!P313*$BF$2,"-")</f>
        <v>153.6</v>
      </c>
      <c r="AD313" s="31">
        <f>IFERROR('σ и σw, МПа'!Q313*$BG$2,"-")</f>
        <v>164.5</v>
      </c>
      <c r="AE313" s="32">
        <f>IFERROR('σ и σw, МПа'!R313*$BG$2,"-")</f>
        <v>164.5</v>
      </c>
      <c r="AF313" s="32">
        <f>IFERROR('σ и σw, МПа'!S313*$BG$2,"-")</f>
        <v>137.19999999999999</v>
      </c>
      <c r="AG313" s="32">
        <f>IFERROR('σ и σw, МПа'!T313*$BG$2,"-")</f>
        <v>130.19999999999999</v>
      </c>
      <c r="AH313" s="32">
        <f>IFERROR('σ и σw, МПа'!U313*$BG$2,"-")</f>
        <v>130.19999999999999</v>
      </c>
      <c r="AI313" s="32">
        <f>IFERROR('σ и σw, МПа'!V313*$BG$2,"-")</f>
        <v>123.89999999999999</v>
      </c>
      <c r="AJ313" s="32">
        <f>IFERROR('σ и σw, МПа'!W313*$BG$2,"-")</f>
        <v>123.89999999999999</v>
      </c>
      <c r="AK313" s="32">
        <f>IFERROR('σ и σw, МПа'!X313*$BG$2,"-")</f>
        <v>123.89999999999999</v>
      </c>
      <c r="AL313" s="32">
        <f>IFERROR('σ и σw, МПа'!Y313*$BG$2,"-")</f>
        <v>116.89999999999999</v>
      </c>
      <c r="AM313" s="32">
        <f>IFERROR('σ и σw, МПа'!Z313*$BG$2,"-")</f>
        <v>109.89999999999999</v>
      </c>
      <c r="AN313" s="32">
        <f>IFERROR('σ и σw, МПа'!AA313*$BG$2,"-")</f>
        <v>95.899999999999991</v>
      </c>
      <c r="AO313" s="32">
        <f>IFERROR('σ и σw, МПа'!AB313*$BG$2,"-")</f>
        <v>95.899999999999991</v>
      </c>
      <c r="AP313" s="33">
        <f>IFERROR('σ и σw, МПа'!AC313*$BG$2,"-")</f>
        <v>89.6</v>
      </c>
      <c r="AQ313" s="31">
        <f>IFERROR('σ и σw, МПа'!Q313*$BH$2,"-")</f>
        <v>258.5</v>
      </c>
      <c r="AR313" s="32">
        <f>IFERROR('σ и σw, МПа'!R313*$BH$2,"-")</f>
        <v>258.5</v>
      </c>
      <c r="AS313" s="32">
        <f>IFERROR('σ и σw, МПа'!S313*$BH$2,"-")</f>
        <v>215.60000000000002</v>
      </c>
      <c r="AT313" s="32">
        <f>IFERROR('σ и σw, МПа'!T313*$BH$2,"-")</f>
        <v>204.60000000000002</v>
      </c>
      <c r="AU313" s="32">
        <f>IFERROR('σ и σw, МПа'!U313*$BH$2,"-")</f>
        <v>204.60000000000002</v>
      </c>
      <c r="AV313" s="32">
        <f>IFERROR('σ и σw, МПа'!V313*$BH$2,"-")</f>
        <v>194.70000000000002</v>
      </c>
      <c r="AW313" s="32">
        <f>IFERROR('σ и σw, МПа'!W313*$BH$2,"-")</f>
        <v>194.70000000000002</v>
      </c>
      <c r="AX313" s="32">
        <f>IFERROR('σ и σw, МПа'!X313*$BH$2,"-")</f>
        <v>194.70000000000002</v>
      </c>
      <c r="AY313" s="32">
        <f>IFERROR('σ и σw, МПа'!Y313*$BH$2,"-")</f>
        <v>183.70000000000002</v>
      </c>
      <c r="AZ313" s="32">
        <f>IFERROR('σ и σw, МПа'!Z313*$BH$2,"-")</f>
        <v>172.70000000000002</v>
      </c>
      <c r="BA313" s="32">
        <f>IFERROR('σ и σw, МПа'!AA313*$BH$2,"-")</f>
        <v>150.70000000000002</v>
      </c>
      <c r="BB313" s="32">
        <f>IFERROR('σ и σw, МПа'!AB313*$BH$2,"-")</f>
        <v>150.70000000000002</v>
      </c>
      <c r="BC313" s="33">
        <f>IFERROR('σ и σw, МПа'!AC313*$BH$2,"-")</f>
        <v>140.80000000000001</v>
      </c>
    </row>
    <row r="314" spans="1:55" ht="38.25" x14ac:dyDescent="0.25">
      <c r="A314" s="10" t="str">
        <f>INDEX('Обработка исходного'!B:B,ROW($B$3)+4*(ROW($B314)-ROW($B$3)))</f>
        <v>Сталь хромоникелевая коррозионно-стойкого аустенитного класса</v>
      </c>
      <c r="B314" s="47" t="str">
        <f>INDEX('Обработка исходного'!D:D,ROW($B$3)+4*(ROW($B314)-ROW($B$3)))</f>
        <v>12Х18Н9Т</v>
      </c>
      <c r="C314" s="27" t="str">
        <f>'Rp0,2, МПа'!C314</f>
        <v>Горячекатаная и кованая сталь диаметром, стороной квадрата или толщиной до 60 мм</v>
      </c>
      <c r="D314" s="31">
        <f>IFERROR('σ и σw, МПа'!D314*$BE$2,"-")</f>
        <v>182.93333333333331</v>
      </c>
      <c r="E314" s="32">
        <f>IFERROR('σ и σw, МПа'!E314*$BE$2,"-")</f>
        <v>182.93333333333331</v>
      </c>
      <c r="F314" s="32">
        <f>IFERROR('σ и σw, МПа'!F314*$BE$2,"-")</f>
        <v>155.86666666666665</v>
      </c>
      <c r="G314" s="32">
        <f>IFERROR('σ и σw, МПа'!G314*$BE$2,"-")</f>
        <v>146.53333333333333</v>
      </c>
      <c r="H314" s="32">
        <f>IFERROR('σ и σw, МПа'!H314*$BE$2,"-")</f>
        <v>146.53333333333333</v>
      </c>
      <c r="I314" s="32">
        <f>IFERROR('σ и σw, МПа'!I314*$BE$2,"-")</f>
        <v>137.19999999999999</v>
      </c>
      <c r="J314" s="32">
        <f>IFERROR('σ и σw, МПа'!J314*$BE$2,"-")</f>
        <v>137.19999999999999</v>
      </c>
      <c r="K314" s="32">
        <f>IFERROR('σ и σw, МПа'!K314*$BE$2,"-")</f>
        <v>137.19999999999999</v>
      </c>
      <c r="L314" s="32">
        <f>IFERROR('σ и σw, МПа'!L314*$BE$2,"-")</f>
        <v>127.86666666666665</v>
      </c>
      <c r="M314" s="32">
        <f>IFERROR('σ и σw, МПа'!M314*$BE$2,"-")</f>
        <v>119.46666666666665</v>
      </c>
      <c r="N314" s="32">
        <f>IFERROR('σ и σw, МПа'!N314*$BE$2,"-")</f>
        <v>110.13333333333334</v>
      </c>
      <c r="O314" s="32">
        <f>IFERROR('σ и σw, МПа'!O314*$BE$2,"-")</f>
        <v>110.13333333333334</v>
      </c>
      <c r="P314" s="33">
        <f>IFERROR('σ и σw, МПа'!P314*$BE$2,"-")</f>
        <v>100.8</v>
      </c>
      <c r="Q314" s="31">
        <f>IFERROR('σ и σw, МПа'!D314*$BF$2,"-")</f>
        <v>235.2</v>
      </c>
      <c r="R314" s="32">
        <f>IFERROR('σ и σw, МПа'!E314*$BF$2,"-")</f>
        <v>235.2</v>
      </c>
      <c r="S314" s="32">
        <f>IFERROR('σ и σw, МПа'!F314*$BF$2,"-")</f>
        <v>200.4</v>
      </c>
      <c r="T314" s="32">
        <f>IFERROR('σ и σw, МПа'!G314*$BF$2,"-")</f>
        <v>188.4</v>
      </c>
      <c r="U314" s="32">
        <f>IFERROR('σ и σw, МПа'!H314*$BF$2,"-")</f>
        <v>188.4</v>
      </c>
      <c r="V314" s="32">
        <f>IFERROR('σ и σw, МПа'!I314*$BF$2,"-")</f>
        <v>176.4</v>
      </c>
      <c r="W314" s="32">
        <f>IFERROR('σ и σw, МПа'!J314*$BF$2,"-")</f>
        <v>176.4</v>
      </c>
      <c r="X314" s="32">
        <f>IFERROR('σ и σw, МПа'!K314*$BF$2,"-")</f>
        <v>176.4</v>
      </c>
      <c r="Y314" s="32">
        <f>IFERROR('σ и σw, МПа'!L314*$BF$2,"-")</f>
        <v>164.4</v>
      </c>
      <c r="Z314" s="32">
        <f>IFERROR('σ и σw, МПа'!M314*$BF$2,"-")</f>
        <v>153.6</v>
      </c>
      <c r="AA314" s="32">
        <f>IFERROR('σ и σw, МПа'!N314*$BF$2,"-")</f>
        <v>141.60000000000002</v>
      </c>
      <c r="AB314" s="32">
        <f>IFERROR('σ и σw, МПа'!O314*$BF$2,"-")</f>
        <v>141.60000000000002</v>
      </c>
      <c r="AC314" s="33">
        <f>IFERROR('σ и σw, МПа'!P314*$BF$2,"-")</f>
        <v>129.6</v>
      </c>
      <c r="AD314" s="31">
        <f>IFERROR('σ и σw, МПа'!Q314*$BG$2,"-")</f>
        <v>137.19999999999999</v>
      </c>
      <c r="AE314" s="32">
        <f>IFERROR('σ и σw, МПа'!R314*$BG$2,"-")</f>
        <v>137.19999999999999</v>
      </c>
      <c r="AF314" s="32">
        <f>IFERROR('σ и σw, МПа'!S314*$BG$2,"-")</f>
        <v>116.89999999999999</v>
      </c>
      <c r="AG314" s="32">
        <f>IFERROR('σ и σw, МПа'!T314*$BG$2,"-")</f>
        <v>109.89999999999999</v>
      </c>
      <c r="AH314" s="32">
        <f>IFERROR('σ и σw, МПа'!U314*$BG$2,"-")</f>
        <v>109.89999999999999</v>
      </c>
      <c r="AI314" s="32">
        <f>IFERROR('σ и σw, МПа'!V314*$BG$2,"-")</f>
        <v>102.89999999999999</v>
      </c>
      <c r="AJ314" s="32">
        <f>IFERROR('σ и σw, МПа'!W314*$BG$2,"-")</f>
        <v>102.89999999999999</v>
      </c>
      <c r="AK314" s="32">
        <f>IFERROR('σ и σw, МПа'!X314*$BG$2,"-")</f>
        <v>102.89999999999999</v>
      </c>
      <c r="AL314" s="32">
        <f>IFERROR('σ и σw, МПа'!Y314*$BG$2,"-")</f>
        <v>95.899999999999991</v>
      </c>
      <c r="AM314" s="32">
        <f>IFERROR('σ и σw, МПа'!Z314*$BG$2,"-")</f>
        <v>89.6</v>
      </c>
      <c r="AN314" s="32">
        <f>IFERROR('σ и σw, МПа'!AA314*$BG$2,"-")</f>
        <v>82.6</v>
      </c>
      <c r="AO314" s="32">
        <f>IFERROR('σ и σw, МПа'!AB314*$BG$2,"-")</f>
        <v>82.6</v>
      </c>
      <c r="AP314" s="33">
        <f>IFERROR('σ и σw, МПа'!AC314*$BG$2,"-")</f>
        <v>75.599999999999994</v>
      </c>
      <c r="AQ314" s="31">
        <f>IFERROR('σ и σw, МПа'!Q314*$BH$2,"-")</f>
        <v>215.60000000000002</v>
      </c>
      <c r="AR314" s="32">
        <f>IFERROR('σ и σw, МПа'!R314*$BH$2,"-")</f>
        <v>215.60000000000002</v>
      </c>
      <c r="AS314" s="32">
        <f>IFERROR('σ и σw, МПа'!S314*$BH$2,"-")</f>
        <v>183.70000000000002</v>
      </c>
      <c r="AT314" s="32">
        <f>IFERROR('σ и σw, МПа'!T314*$BH$2,"-")</f>
        <v>172.70000000000002</v>
      </c>
      <c r="AU314" s="32">
        <f>IFERROR('σ и σw, МПа'!U314*$BH$2,"-")</f>
        <v>172.70000000000002</v>
      </c>
      <c r="AV314" s="32">
        <f>IFERROR('σ и σw, МПа'!V314*$BH$2,"-")</f>
        <v>161.70000000000002</v>
      </c>
      <c r="AW314" s="32">
        <f>IFERROR('σ и σw, МПа'!W314*$BH$2,"-")</f>
        <v>161.70000000000002</v>
      </c>
      <c r="AX314" s="32">
        <f>IFERROR('σ и σw, МПа'!X314*$BH$2,"-")</f>
        <v>161.70000000000002</v>
      </c>
      <c r="AY314" s="32">
        <f>IFERROR('σ и σw, МПа'!Y314*$BH$2,"-")</f>
        <v>150.70000000000002</v>
      </c>
      <c r="AZ314" s="32">
        <f>IFERROR('σ и σw, МПа'!Z314*$BH$2,"-")</f>
        <v>140.80000000000001</v>
      </c>
      <c r="BA314" s="32">
        <f>IFERROR('σ и σw, МПа'!AA314*$BH$2,"-")</f>
        <v>129.80000000000001</v>
      </c>
      <c r="BB314" s="32">
        <f>IFERROR('σ и σw, МПа'!AB314*$BH$2,"-")</f>
        <v>129.80000000000001</v>
      </c>
      <c r="BC314" s="33">
        <f>IFERROR('σ и σw, МПа'!AC314*$BH$2,"-")</f>
        <v>118.80000000000001</v>
      </c>
    </row>
    <row r="315" spans="1:55" ht="38.25" x14ac:dyDescent="0.25">
      <c r="A315" s="10" t="str">
        <f>INDEX('Обработка исходного'!B:B,ROW($B$3)+4*(ROW($B315)-ROW($B$3)))</f>
        <v>Сталь хромоникелевая коррозионно-стойкого аустенитного класса</v>
      </c>
      <c r="B315" s="47" t="str">
        <f>INDEX('Обработка исходного'!D:D,ROW($B$3)+4*(ROW($B315)-ROW($B$3)))</f>
        <v>12Х18Н9Т</v>
      </c>
      <c r="C315" s="27" t="str">
        <f>'Rp0,2, МПа'!C315</f>
        <v>Горячекатаная и кованая сталь диаметром, стороной квадрата или толщиной от 60 до 100 мм</v>
      </c>
      <c r="D315" s="31">
        <f>IFERROR('σ и σw, МПа'!D315*$BE$2,"-")</f>
        <v>182.93333333333331</v>
      </c>
      <c r="E315" s="32">
        <f>IFERROR('σ и σw, МПа'!E315*$BE$2,"-")</f>
        <v>182.93333333333331</v>
      </c>
      <c r="F315" s="32">
        <f>IFERROR('σ и σw, МПа'!F315*$BE$2,"-")</f>
        <v>155.86666666666665</v>
      </c>
      <c r="G315" s="32">
        <f>IFERROR('σ и σw, МПа'!G315*$BE$2,"-")</f>
        <v>146.53333333333333</v>
      </c>
      <c r="H315" s="32">
        <f>IFERROR('σ и σw, МПа'!H315*$BE$2,"-")</f>
        <v>146.53333333333333</v>
      </c>
      <c r="I315" s="32">
        <f>IFERROR('σ и σw, МПа'!I315*$BE$2,"-")</f>
        <v>137.19999999999999</v>
      </c>
      <c r="J315" s="32">
        <f>IFERROR('σ и σw, МПа'!J315*$BE$2,"-")</f>
        <v>137.19999999999999</v>
      </c>
      <c r="K315" s="32">
        <f>IFERROR('σ и σw, МПа'!K315*$BE$2,"-")</f>
        <v>137.19999999999999</v>
      </c>
      <c r="L315" s="32">
        <f>IFERROR('σ и σw, МПа'!L315*$BE$2,"-")</f>
        <v>127.86666666666665</v>
      </c>
      <c r="M315" s="32">
        <f>IFERROR('σ и σw, МПа'!M315*$BE$2,"-")</f>
        <v>119.46666666666665</v>
      </c>
      <c r="N315" s="32">
        <f>IFERROR('σ и σw, МПа'!N315*$BE$2,"-")</f>
        <v>110.13333333333334</v>
      </c>
      <c r="O315" s="32">
        <f>IFERROR('σ и σw, МПа'!O315*$BE$2,"-")</f>
        <v>110.13333333333334</v>
      </c>
      <c r="P315" s="33">
        <f>IFERROR('σ и σw, МПа'!P315*$BE$2,"-")</f>
        <v>100.8</v>
      </c>
      <c r="Q315" s="31">
        <f>IFERROR('σ и σw, МПа'!D315*$BF$2,"-")</f>
        <v>235.2</v>
      </c>
      <c r="R315" s="32">
        <f>IFERROR('σ и σw, МПа'!E315*$BF$2,"-")</f>
        <v>235.2</v>
      </c>
      <c r="S315" s="32">
        <f>IFERROR('σ и σw, МПа'!F315*$BF$2,"-")</f>
        <v>200.4</v>
      </c>
      <c r="T315" s="32">
        <f>IFERROR('σ и σw, МПа'!G315*$BF$2,"-")</f>
        <v>188.4</v>
      </c>
      <c r="U315" s="32">
        <f>IFERROR('σ и σw, МПа'!H315*$BF$2,"-")</f>
        <v>188.4</v>
      </c>
      <c r="V315" s="32">
        <f>IFERROR('σ и σw, МПа'!I315*$BF$2,"-")</f>
        <v>176.4</v>
      </c>
      <c r="W315" s="32">
        <f>IFERROR('σ и σw, МПа'!J315*$BF$2,"-")</f>
        <v>176.4</v>
      </c>
      <c r="X315" s="32">
        <f>IFERROR('σ и σw, МПа'!K315*$BF$2,"-")</f>
        <v>176.4</v>
      </c>
      <c r="Y315" s="32">
        <f>IFERROR('σ и σw, МПа'!L315*$BF$2,"-")</f>
        <v>164.4</v>
      </c>
      <c r="Z315" s="32">
        <f>IFERROR('σ и σw, МПа'!M315*$BF$2,"-")</f>
        <v>153.6</v>
      </c>
      <c r="AA315" s="32">
        <f>IFERROR('σ и σw, МПа'!N315*$BF$2,"-")</f>
        <v>141.60000000000002</v>
      </c>
      <c r="AB315" s="32">
        <f>IFERROR('σ и σw, МПа'!O315*$BF$2,"-")</f>
        <v>141.60000000000002</v>
      </c>
      <c r="AC315" s="33">
        <f>IFERROR('σ и σw, МПа'!P315*$BF$2,"-")</f>
        <v>129.6</v>
      </c>
      <c r="AD315" s="31">
        <f>IFERROR('σ и σw, МПа'!Q315*$BG$2,"-")</f>
        <v>137.19999999999999</v>
      </c>
      <c r="AE315" s="32">
        <f>IFERROR('σ и σw, МПа'!R315*$BG$2,"-")</f>
        <v>137.19999999999999</v>
      </c>
      <c r="AF315" s="32">
        <f>IFERROR('σ и σw, МПа'!S315*$BG$2,"-")</f>
        <v>116.89999999999999</v>
      </c>
      <c r="AG315" s="32">
        <f>IFERROR('σ и σw, МПа'!T315*$BG$2,"-")</f>
        <v>109.89999999999999</v>
      </c>
      <c r="AH315" s="32">
        <f>IFERROR('σ и σw, МПа'!U315*$BG$2,"-")</f>
        <v>109.89999999999999</v>
      </c>
      <c r="AI315" s="32">
        <f>IFERROR('σ и σw, МПа'!V315*$BG$2,"-")</f>
        <v>102.89999999999999</v>
      </c>
      <c r="AJ315" s="32">
        <f>IFERROR('σ и σw, МПа'!W315*$BG$2,"-")</f>
        <v>102.89999999999999</v>
      </c>
      <c r="AK315" s="32">
        <f>IFERROR('σ и σw, МПа'!X315*$BG$2,"-")</f>
        <v>102.89999999999999</v>
      </c>
      <c r="AL315" s="32">
        <f>IFERROR('σ и σw, МПа'!Y315*$BG$2,"-")</f>
        <v>95.899999999999991</v>
      </c>
      <c r="AM315" s="32">
        <f>IFERROR('σ и σw, МПа'!Z315*$BG$2,"-")</f>
        <v>89.6</v>
      </c>
      <c r="AN315" s="32">
        <f>IFERROR('σ и σw, МПа'!AA315*$BG$2,"-")</f>
        <v>82.6</v>
      </c>
      <c r="AO315" s="32">
        <f>IFERROR('σ и σw, МПа'!AB315*$BG$2,"-")</f>
        <v>82.6</v>
      </c>
      <c r="AP315" s="33">
        <f>IFERROR('σ и σw, МПа'!AC315*$BG$2,"-")</f>
        <v>75.599999999999994</v>
      </c>
      <c r="AQ315" s="31">
        <f>IFERROR('σ и σw, МПа'!Q315*$BH$2,"-")</f>
        <v>215.60000000000002</v>
      </c>
      <c r="AR315" s="32">
        <f>IFERROR('σ и σw, МПа'!R315*$BH$2,"-")</f>
        <v>215.60000000000002</v>
      </c>
      <c r="AS315" s="32">
        <f>IFERROR('σ и σw, МПа'!S315*$BH$2,"-")</f>
        <v>183.70000000000002</v>
      </c>
      <c r="AT315" s="32">
        <f>IFERROR('σ и σw, МПа'!T315*$BH$2,"-")</f>
        <v>172.70000000000002</v>
      </c>
      <c r="AU315" s="32">
        <f>IFERROR('σ и σw, МПа'!U315*$BH$2,"-")</f>
        <v>172.70000000000002</v>
      </c>
      <c r="AV315" s="32">
        <f>IFERROR('σ и σw, МПа'!V315*$BH$2,"-")</f>
        <v>161.70000000000002</v>
      </c>
      <c r="AW315" s="32">
        <f>IFERROR('σ и σw, МПа'!W315*$BH$2,"-")</f>
        <v>161.70000000000002</v>
      </c>
      <c r="AX315" s="32">
        <f>IFERROR('σ и σw, МПа'!X315*$BH$2,"-")</f>
        <v>161.70000000000002</v>
      </c>
      <c r="AY315" s="32">
        <f>IFERROR('σ и σw, МПа'!Y315*$BH$2,"-")</f>
        <v>150.70000000000002</v>
      </c>
      <c r="AZ315" s="32">
        <f>IFERROR('σ и σw, МПа'!Z315*$BH$2,"-")</f>
        <v>140.80000000000001</v>
      </c>
      <c r="BA315" s="32">
        <f>IFERROR('σ и σw, МПа'!AA315*$BH$2,"-")</f>
        <v>129.80000000000001</v>
      </c>
      <c r="BB315" s="32">
        <f>IFERROR('σ и σw, МПа'!AB315*$BH$2,"-")</f>
        <v>129.80000000000001</v>
      </c>
      <c r="BC315" s="33">
        <f>IFERROR('σ и σw, МПа'!AC315*$BH$2,"-")</f>
        <v>118.80000000000001</v>
      </c>
    </row>
    <row r="316" spans="1:55" ht="38.25" x14ac:dyDescent="0.25">
      <c r="A316" s="10" t="str">
        <f>INDEX('Обработка исходного'!B:B,ROW($B$3)+4*(ROW($B316)-ROW($B$3)))</f>
        <v>Сталь хромоникелевая коррозионно-стойкого аустенитного класса</v>
      </c>
      <c r="B316" s="47" t="str">
        <f>INDEX('Обработка исходного'!D:D,ROW($B$3)+4*(ROW($B316)-ROW($B$3)))</f>
        <v>12Х18Н9Т</v>
      </c>
      <c r="C316" s="27" t="str">
        <f>'Rp0,2, МПа'!C316</f>
        <v>Горячекатаная и кованая сталь диаметром, стороной квадрата или толщиной от 100 до 150 мм</v>
      </c>
      <c r="D316" s="31">
        <f>IFERROR('σ и σw, МПа'!D316*$BE$2,"-")</f>
        <v>182.93333333333331</v>
      </c>
      <c r="E316" s="32">
        <f>IFERROR('σ и σw, МПа'!E316*$BE$2,"-")</f>
        <v>182.93333333333331</v>
      </c>
      <c r="F316" s="32">
        <f>IFERROR('σ и σw, МПа'!F316*$BE$2,"-")</f>
        <v>155.86666666666665</v>
      </c>
      <c r="G316" s="32">
        <f>IFERROR('σ и σw, МПа'!G316*$BE$2,"-")</f>
        <v>146.53333333333333</v>
      </c>
      <c r="H316" s="32">
        <f>IFERROR('σ и σw, МПа'!H316*$BE$2,"-")</f>
        <v>146.53333333333333</v>
      </c>
      <c r="I316" s="32">
        <f>IFERROR('σ и σw, МПа'!I316*$BE$2,"-")</f>
        <v>137.19999999999999</v>
      </c>
      <c r="J316" s="32">
        <f>IFERROR('σ и σw, МПа'!J316*$BE$2,"-")</f>
        <v>137.19999999999999</v>
      </c>
      <c r="K316" s="32">
        <f>IFERROR('σ и σw, МПа'!K316*$BE$2,"-")</f>
        <v>137.19999999999999</v>
      </c>
      <c r="L316" s="32">
        <f>IFERROR('σ и σw, МПа'!L316*$BE$2,"-")</f>
        <v>127.86666666666665</v>
      </c>
      <c r="M316" s="32">
        <f>IFERROR('σ и σw, МПа'!M316*$BE$2,"-")</f>
        <v>119.46666666666665</v>
      </c>
      <c r="N316" s="32">
        <f>IFERROR('σ и σw, МПа'!N316*$BE$2,"-")</f>
        <v>110.13333333333334</v>
      </c>
      <c r="O316" s="32">
        <f>IFERROR('σ и σw, МПа'!O316*$BE$2,"-")</f>
        <v>110.13333333333334</v>
      </c>
      <c r="P316" s="33">
        <f>IFERROR('σ и σw, МПа'!P316*$BE$2,"-")</f>
        <v>100.8</v>
      </c>
      <c r="Q316" s="31">
        <f>IFERROR('σ и σw, МПа'!D316*$BF$2,"-")</f>
        <v>235.2</v>
      </c>
      <c r="R316" s="32">
        <f>IFERROR('σ и σw, МПа'!E316*$BF$2,"-")</f>
        <v>235.2</v>
      </c>
      <c r="S316" s="32">
        <f>IFERROR('σ и σw, МПа'!F316*$BF$2,"-")</f>
        <v>200.4</v>
      </c>
      <c r="T316" s="32">
        <f>IFERROR('σ и σw, МПа'!G316*$BF$2,"-")</f>
        <v>188.4</v>
      </c>
      <c r="U316" s="32">
        <f>IFERROR('σ и σw, МПа'!H316*$BF$2,"-")</f>
        <v>188.4</v>
      </c>
      <c r="V316" s="32">
        <f>IFERROR('σ и σw, МПа'!I316*$BF$2,"-")</f>
        <v>176.4</v>
      </c>
      <c r="W316" s="32">
        <f>IFERROR('σ и σw, МПа'!J316*$BF$2,"-")</f>
        <v>176.4</v>
      </c>
      <c r="X316" s="32">
        <f>IFERROR('σ и σw, МПа'!K316*$BF$2,"-")</f>
        <v>176.4</v>
      </c>
      <c r="Y316" s="32">
        <f>IFERROR('σ и σw, МПа'!L316*$BF$2,"-")</f>
        <v>164.4</v>
      </c>
      <c r="Z316" s="32">
        <f>IFERROR('σ и σw, МПа'!M316*$BF$2,"-")</f>
        <v>153.6</v>
      </c>
      <c r="AA316" s="32">
        <f>IFERROR('σ и σw, МПа'!N316*$BF$2,"-")</f>
        <v>141.60000000000002</v>
      </c>
      <c r="AB316" s="32">
        <f>IFERROR('σ и σw, МПа'!O316*$BF$2,"-")</f>
        <v>141.60000000000002</v>
      </c>
      <c r="AC316" s="33">
        <f>IFERROR('σ и σw, МПа'!P316*$BF$2,"-")</f>
        <v>129.6</v>
      </c>
      <c r="AD316" s="31">
        <f>IFERROR('σ и σw, МПа'!Q316*$BG$2,"-")</f>
        <v>137.19999999999999</v>
      </c>
      <c r="AE316" s="32">
        <f>IFERROR('σ и σw, МПа'!R316*$BG$2,"-")</f>
        <v>137.19999999999999</v>
      </c>
      <c r="AF316" s="32">
        <f>IFERROR('σ и σw, МПа'!S316*$BG$2,"-")</f>
        <v>116.89999999999999</v>
      </c>
      <c r="AG316" s="32">
        <f>IFERROR('σ и σw, МПа'!T316*$BG$2,"-")</f>
        <v>109.89999999999999</v>
      </c>
      <c r="AH316" s="32">
        <f>IFERROR('σ и σw, МПа'!U316*$BG$2,"-")</f>
        <v>109.89999999999999</v>
      </c>
      <c r="AI316" s="32">
        <f>IFERROR('σ и σw, МПа'!V316*$BG$2,"-")</f>
        <v>102.89999999999999</v>
      </c>
      <c r="AJ316" s="32">
        <f>IFERROR('σ и σw, МПа'!W316*$BG$2,"-")</f>
        <v>102.89999999999999</v>
      </c>
      <c r="AK316" s="32">
        <f>IFERROR('σ и σw, МПа'!X316*$BG$2,"-")</f>
        <v>102.89999999999999</v>
      </c>
      <c r="AL316" s="32">
        <f>IFERROR('σ и σw, МПа'!Y316*$BG$2,"-")</f>
        <v>95.899999999999991</v>
      </c>
      <c r="AM316" s="32">
        <f>IFERROR('σ и σw, МПа'!Z316*$BG$2,"-")</f>
        <v>89.6</v>
      </c>
      <c r="AN316" s="32">
        <f>IFERROR('σ и σw, МПа'!AA316*$BG$2,"-")</f>
        <v>82.6</v>
      </c>
      <c r="AO316" s="32">
        <f>IFERROR('σ и σw, МПа'!AB316*$BG$2,"-")</f>
        <v>82.6</v>
      </c>
      <c r="AP316" s="33">
        <f>IFERROR('σ и σw, МПа'!AC316*$BG$2,"-")</f>
        <v>75.599999999999994</v>
      </c>
      <c r="AQ316" s="31">
        <f>IFERROR('σ и σw, МПа'!Q316*$BH$2,"-")</f>
        <v>215.60000000000002</v>
      </c>
      <c r="AR316" s="32">
        <f>IFERROR('σ и σw, МПа'!R316*$BH$2,"-")</f>
        <v>215.60000000000002</v>
      </c>
      <c r="AS316" s="32">
        <f>IFERROR('σ и σw, МПа'!S316*$BH$2,"-")</f>
        <v>183.70000000000002</v>
      </c>
      <c r="AT316" s="32">
        <f>IFERROR('σ и σw, МПа'!T316*$BH$2,"-")</f>
        <v>172.70000000000002</v>
      </c>
      <c r="AU316" s="32">
        <f>IFERROR('σ и σw, МПа'!U316*$BH$2,"-")</f>
        <v>172.70000000000002</v>
      </c>
      <c r="AV316" s="32">
        <f>IFERROR('σ и σw, МПа'!V316*$BH$2,"-")</f>
        <v>161.70000000000002</v>
      </c>
      <c r="AW316" s="32">
        <f>IFERROR('σ и σw, МПа'!W316*$BH$2,"-")</f>
        <v>161.70000000000002</v>
      </c>
      <c r="AX316" s="32">
        <f>IFERROR('σ и σw, МПа'!X316*$BH$2,"-")</f>
        <v>161.70000000000002</v>
      </c>
      <c r="AY316" s="32">
        <f>IFERROR('σ и σw, МПа'!Y316*$BH$2,"-")</f>
        <v>150.70000000000002</v>
      </c>
      <c r="AZ316" s="32">
        <f>IFERROR('σ и σw, МПа'!Z316*$BH$2,"-")</f>
        <v>140.80000000000001</v>
      </c>
      <c r="BA316" s="32">
        <f>IFERROR('σ и σw, МПа'!AA316*$BH$2,"-")</f>
        <v>129.80000000000001</v>
      </c>
      <c r="BB316" s="32">
        <f>IFERROR('σ и σw, МПа'!AB316*$BH$2,"-")</f>
        <v>129.80000000000001</v>
      </c>
      <c r="BC316" s="33">
        <f>IFERROR('σ и σw, МПа'!AC316*$BH$2,"-")</f>
        <v>118.80000000000001</v>
      </c>
    </row>
    <row r="317" spans="1:55" ht="38.25" x14ac:dyDescent="0.25">
      <c r="A317" s="10" t="str">
        <f>INDEX('Обработка исходного'!B:B,ROW($B$3)+4*(ROW($B317)-ROW($B$3)))</f>
        <v>Сталь хромоникелевая коррозионно-стойкого аустенитного класса</v>
      </c>
      <c r="B317" s="47" t="str">
        <f>INDEX('Обработка исходного'!D:D,ROW($B$3)+4*(ROW($B317)-ROW($B$3)))</f>
        <v>12Х18Н12Т</v>
      </c>
      <c r="C317" s="27" t="str">
        <f>'Rp0,2, МПа'!C317</f>
        <v>Заготовки в виде поковок и штамповок для листов и труб, поковки</v>
      </c>
      <c r="D317" s="31">
        <f>IFERROR('σ и σw, МПа'!D317*$BE$2,"-")</f>
        <v>182.93333333333331</v>
      </c>
      <c r="E317" s="32">
        <f>IFERROR('σ и σw, МПа'!E317*$BE$2,"-")</f>
        <v>182.93333333333331</v>
      </c>
      <c r="F317" s="32">
        <f>IFERROR('σ и σw, МПа'!F317*$BE$2,"-")</f>
        <v>155.86666666666665</v>
      </c>
      <c r="G317" s="32">
        <f>IFERROR('σ и σw, МПа'!G317*$BE$2,"-")</f>
        <v>146.53333333333333</v>
      </c>
      <c r="H317" s="32">
        <f>IFERROR('σ и σw, МПа'!H317*$BE$2,"-")</f>
        <v>146.53333333333333</v>
      </c>
      <c r="I317" s="32">
        <f>IFERROR('σ и σw, МПа'!I317*$BE$2,"-")</f>
        <v>137.19999999999999</v>
      </c>
      <c r="J317" s="32">
        <f>IFERROR('σ и σw, МПа'!J317*$BE$2,"-")</f>
        <v>137.19999999999999</v>
      </c>
      <c r="K317" s="32">
        <f>IFERROR('σ и σw, МПа'!K317*$BE$2,"-")</f>
        <v>137.19999999999999</v>
      </c>
      <c r="L317" s="32">
        <f>IFERROR('σ и σw, МПа'!L317*$BE$2,"-")</f>
        <v>127.86666666666665</v>
      </c>
      <c r="M317" s="32">
        <f>IFERROR('σ и σw, МПа'!M317*$BE$2,"-")</f>
        <v>119.46666666666665</v>
      </c>
      <c r="N317" s="32">
        <f>IFERROR('σ и σw, МПа'!N317*$BE$2,"-")</f>
        <v>110.13333333333334</v>
      </c>
      <c r="O317" s="32">
        <f>IFERROR('σ и σw, МПа'!O317*$BE$2,"-")</f>
        <v>110.13333333333334</v>
      </c>
      <c r="P317" s="33">
        <f>IFERROR('σ и σw, МПа'!P317*$BE$2,"-")</f>
        <v>100.8</v>
      </c>
      <c r="Q317" s="31">
        <f>IFERROR('σ и σw, МПа'!D317*$BF$2,"-")</f>
        <v>235.2</v>
      </c>
      <c r="R317" s="32">
        <f>IFERROR('σ и σw, МПа'!E317*$BF$2,"-")</f>
        <v>235.2</v>
      </c>
      <c r="S317" s="32">
        <f>IFERROR('σ и σw, МПа'!F317*$BF$2,"-")</f>
        <v>200.4</v>
      </c>
      <c r="T317" s="32">
        <f>IFERROR('σ и σw, МПа'!G317*$BF$2,"-")</f>
        <v>188.4</v>
      </c>
      <c r="U317" s="32">
        <f>IFERROR('σ и σw, МПа'!H317*$BF$2,"-")</f>
        <v>188.4</v>
      </c>
      <c r="V317" s="32">
        <f>IFERROR('σ и σw, МПа'!I317*$BF$2,"-")</f>
        <v>176.4</v>
      </c>
      <c r="W317" s="32">
        <f>IFERROR('σ и σw, МПа'!J317*$BF$2,"-")</f>
        <v>176.4</v>
      </c>
      <c r="X317" s="32">
        <f>IFERROR('σ и σw, МПа'!K317*$BF$2,"-")</f>
        <v>176.4</v>
      </c>
      <c r="Y317" s="32">
        <f>IFERROR('σ и σw, МПа'!L317*$BF$2,"-")</f>
        <v>164.4</v>
      </c>
      <c r="Z317" s="32">
        <f>IFERROR('σ и σw, МПа'!M317*$BF$2,"-")</f>
        <v>153.6</v>
      </c>
      <c r="AA317" s="32">
        <f>IFERROR('σ и σw, МПа'!N317*$BF$2,"-")</f>
        <v>141.60000000000002</v>
      </c>
      <c r="AB317" s="32">
        <f>IFERROR('σ и σw, МПа'!O317*$BF$2,"-")</f>
        <v>141.60000000000002</v>
      </c>
      <c r="AC317" s="33">
        <f>IFERROR('σ и σw, МПа'!P317*$BF$2,"-")</f>
        <v>129.6</v>
      </c>
      <c r="AD317" s="31">
        <f>IFERROR('σ и σw, МПа'!Q317*$BG$2,"-")</f>
        <v>137.19999999999999</v>
      </c>
      <c r="AE317" s="32">
        <f>IFERROR('σ и σw, МПа'!R317*$BG$2,"-")</f>
        <v>137.19999999999999</v>
      </c>
      <c r="AF317" s="32">
        <f>IFERROR('σ и σw, МПа'!S317*$BG$2,"-")</f>
        <v>116.89999999999999</v>
      </c>
      <c r="AG317" s="32">
        <f>IFERROR('σ и σw, МПа'!T317*$BG$2,"-")</f>
        <v>109.89999999999999</v>
      </c>
      <c r="AH317" s="32">
        <f>IFERROR('σ и σw, МПа'!U317*$BG$2,"-")</f>
        <v>109.89999999999999</v>
      </c>
      <c r="AI317" s="32">
        <f>IFERROR('σ и σw, МПа'!V317*$BG$2,"-")</f>
        <v>102.89999999999999</v>
      </c>
      <c r="AJ317" s="32">
        <f>IFERROR('σ и σw, МПа'!W317*$BG$2,"-")</f>
        <v>102.89999999999999</v>
      </c>
      <c r="AK317" s="32">
        <f>IFERROR('σ и σw, МПа'!X317*$BG$2,"-")</f>
        <v>102.89999999999999</v>
      </c>
      <c r="AL317" s="32">
        <f>IFERROR('σ и σw, МПа'!Y317*$BG$2,"-")</f>
        <v>95.899999999999991</v>
      </c>
      <c r="AM317" s="32">
        <f>IFERROR('σ и σw, МПа'!Z317*$BG$2,"-")</f>
        <v>89.6</v>
      </c>
      <c r="AN317" s="32">
        <f>IFERROR('σ и σw, МПа'!AA317*$BG$2,"-")</f>
        <v>82.6</v>
      </c>
      <c r="AO317" s="32">
        <f>IFERROR('σ и σw, МПа'!AB317*$BG$2,"-")</f>
        <v>82.6</v>
      </c>
      <c r="AP317" s="33">
        <f>IFERROR('σ и σw, МПа'!AC317*$BG$2,"-")</f>
        <v>75.599999999999994</v>
      </c>
      <c r="AQ317" s="31">
        <f>IFERROR('σ и σw, МПа'!Q317*$BH$2,"-")</f>
        <v>215.60000000000002</v>
      </c>
      <c r="AR317" s="32">
        <f>IFERROR('σ и σw, МПа'!R317*$BH$2,"-")</f>
        <v>215.60000000000002</v>
      </c>
      <c r="AS317" s="32">
        <f>IFERROR('σ и σw, МПа'!S317*$BH$2,"-")</f>
        <v>183.70000000000002</v>
      </c>
      <c r="AT317" s="32">
        <f>IFERROR('σ и σw, МПа'!T317*$BH$2,"-")</f>
        <v>172.70000000000002</v>
      </c>
      <c r="AU317" s="32">
        <f>IFERROR('σ и σw, МПа'!U317*$BH$2,"-")</f>
        <v>172.70000000000002</v>
      </c>
      <c r="AV317" s="32">
        <f>IFERROR('σ и σw, МПа'!V317*$BH$2,"-")</f>
        <v>161.70000000000002</v>
      </c>
      <c r="AW317" s="32">
        <f>IFERROR('σ и σw, МПа'!W317*$BH$2,"-")</f>
        <v>161.70000000000002</v>
      </c>
      <c r="AX317" s="32">
        <f>IFERROR('σ и σw, МПа'!X317*$BH$2,"-")</f>
        <v>161.70000000000002</v>
      </c>
      <c r="AY317" s="32">
        <f>IFERROR('σ и σw, МПа'!Y317*$BH$2,"-")</f>
        <v>150.70000000000002</v>
      </c>
      <c r="AZ317" s="32">
        <f>IFERROR('σ и σw, МПа'!Z317*$BH$2,"-")</f>
        <v>140.80000000000001</v>
      </c>
      <c r="BA317" s="32">
        <f>IFERROR('σ и σw, МПа'!AA317*$BH$2,"-")</f>
        <v>129.80000000000001</v>
      </c>
      <c r="BB317" s="32">
        <f>IFERROR('σ и σw, МПа'!AB317*$BH$2,"-")</f>
        <v>129.80000000000001</v>
      </c>
      <c r="BC317" s="33">
        <f>IFERROR('σ и σw, МПа'!AC317*$BH$2,"-")</f>
        <v>118.80000000000001</v>
      </c>
    </row>
    <row r="318" spans="1:55" ht="38.25" x14ac:dyDescent="0.25">
      <c r="A318" s="10" t="str">
        <f>INDEX('Обработка исходного'!B:B,ROW($B$3)+4*(ROW($B318)-ROW($B$3)))</f>
        <v>Сталь хромоникелевая коррозионно-стойкого аустенитного класса</v>
      </c>
      <c r="B318" s="47" t="str">
        <f>INDEX('Обработка исходного'!D:D,ROW($B$3)+4*(ROW($B318)-ROW($B$3)))</f>
        <v>12Х18Н12Т</v>
      </c>
      <c r="C318" s="27" t="str">
        <f>'Rp0,2, МПа'!C318</f>
        <v>Листы толщиной от 0,5 до 160 мм</v>
      </c>
      <c r="D318" s="31">
        <f>IFERROR('σ и σw, МПа'!D318*$BE$2,"-")</f>
        <v>219.33333333333331</v>
      </c>
      <c r="E318" s="32">
        <f>IFERROR('σ и σw, МПа'!E318*$BE$2,"-")</f>
        <v>219.33333333333331</v>
      </c>
      <c r="F318" s="32">
        <f>IFERROR('σ и σw, МПа'!F318*$BE$2,"-")</f>
        <v>182.93333333333331</v>
      </c>
      <c r="G318" s="32">
        <f>IFERROR('σ и σw, МПа'!G318*$BE$2,"-")</f>
        <v>173.6</v>
      </c>
      <c r="H318" s="32">
        <f>IFERROR('σ и σw, МПа'!H318*$BE$2,"-")</f>
        <v>173.6</v>
      </c>
      <c r="I318" s="32">
        <f>IFERROR('σ и σw, МПа'!I318*$BE$2,"-")</f>
        <v>165.2</v>
      </c>
      <c r="J318" s="32">
        <f>IFERROR('σ и σw, МПа'!J318*$BE$2,"-")</f>
        <v>165.2</v>
      </c>
      <c r="K318" s="32">
        <f>IFERROR('σ и σw, МПа'!K318*$BE$2,"-")</f>
        <v>165.2</v>
      </c>
      <c r="L318" s="32">
        <f>IFERROR('σ и σw, МПа'!L318*$BE$2,"-")</f>
        <v>155.86666666666665</v>
      </c>
      <c r="M318" s="32">
        <f>IFERROR('σ и σw, МПа'!M318*$BE$2,"-")</f>
        <v>146.53333333333333</v>
      </c>
      <c r="N318" s="32">
        <f>IFERROR('σ и σw, МПа'!N318*$BE$2,"-")</f>
        <v>127.86666666666665</v>
      </c>
      <c r="O318" s="32">
        <f>IFERROR('σ и σw, МПа'!O318*$BE$2,"-")</f>
        <v>127.86666666666665</v>
      </c>
      <c r="P318" s="33">
        <f>IFERROR('σ и σw, МПа'!P318*$BE$2,"-")</f>
        <v>119.46666666666665</v>
      </c>
      <c r="Q318" s="31">
        <f>IFERROR('σ и σw, МПа'!D318*$BF$2,"-")</f>
        <v>282</v>
      </c>
      <c r="R318" s="32">
        <f>IFERROR('σ и σw, МПа'!E318*$BF$2,"-")</f>
        <v>282</v>
      </c>
      <c r="S318" s="32">
        <f>IFERROR('σ и σw, МПа'!F318*$BF$2,"-")</f>
        <v>235.2</v>
      </c>
      <c r="T318" s="32">
        <f>IFERROR('σ и σw, МПа'!G318*$BF$2,"-")</f>
        <v>223.20000000000002</v>
      </c>
      <c r="U318" s="32">
        <f>IFERROR('σ и σw, МПа'!H318*$BF$2,"-")</f>
        <v>223.20000000000002</v>
      </c>
      <c r="V318" s="32">
        <f>IFERROR('σ и σw, МПа'!I318*$BF$2,"-")</f>
        <v>212.4</v>
      </c>
      <c r="W318" s="32">
        <f>IFERROR('σ и σw, МПа'!J318*$BF$2,"-")</f>
        <v>212.4</v>
      </c>
      <c r="X318" s="32">
        <f>IFERROR('σ и σw, МПа'!K318*$BF$2,"-")</f>
        <v>212.4</v>
      </c>
      <c r="Y318" s="32">
        <f>IFERROR('σ и σw, МПа'!L318*$BF$2,"-")</f>
        <v>200.4</v>
      </c>
      <c r="Z318" s="32">
        <f>IFERROR('σ и σw, МПа'!M318*$BF$2,"-")</f>
        <v>188.4</v>
      </c>
      <c r="AA318" s="32">
        <f>IFERROR('σ и σw, МПа'!N318*$BF$2,"-")</f>
        <v>164.4</v>
      </c>
      <c r="AB318" s="32">
        <f>IFERROR('σ и σw, МПа'!O318*$BF$2,"-")</f>
        <v>164.4</v>
      </c>
      <c r="AC318" s="33">
        <f>IFERROR('σ и σw, МПа'!P318*$BF$2,"-")</f>
        <v>153.6</v>
      </c>
      <c r="AD318" s="31">
        <f>IFERROR('σ и σw, МПа'!Q318*$BG$2,"-")</f>
        <v>164.5</v>
      </c>
      <c r="AE318" s="32">
        <f>IFERROR('σ и σw, МПа'!R318*$BG$2,"-")</f>
        <v>164.5</v>
      </c>
      <c r="AF318" s="32">
        <f>IFERROR('σ и σw, МПа'!S318*$BG$2,"-")</f>
        <v>137.19999999999999</v>
      </c>
      <c r="AG318" s="32">
        <f>IFERROR('σ и σw, МПа'!T318*$BG$2,"-")</f>
        <v>130.19999999999999</v>
      </c>
      <c r="AH318" s="32">
        <f>IFERROR('σ и σw, МПа'!U318*$BG$2,"-")</f>
        <v>130.19999999999999</v>
      </c>
      <c r="AI318" s="32">
        <f>IFERROR('σ и σw, МПа'!V318*$BG$2,"-")</f>
        <v>123.89999999999999</v>
      </c>
      <c r="AJ318" s="32">
        <f>IFERROR('σ и σw, МПа'!W318*$BG$2,"-")</f>
        <v>123.89999999999999</v>
      </c>
      <c r="AK318" s="32">
        <f>IFERROR('σ и σw, МПа'!X318*$BG$2,"-")</f>
        <v>123.89999999999999</v>
      </c>
      <c r="AL318" s="32">
        <f>IFERROR('σ и σw, МПа'!Y318*$BG$2,"-")</f>
        <v>116.89999999999999</v>
      </c>
      <c r="AM318" s="32">
        <f>IFERROR('σ и σw, МПа'!Z318*$BG$2,"-")</f>
        <v>109.89999999999999</v>
      </c>
      <c r="AN318" s="32">
        <f>IFERROR('σ и σw, МПа'!AA318*$BG$2,"-")</f>
        <v>95.899999999999991</v>
      </c>
      <c r="AO318" s="32">
        <f>IFERROR('σ и σw, МПа'!AB318*$BG$2,"-")</f>
        <v>95.899999999999991</v>
      </c>
      <c r="AP318" s="33">
        <f>IFERROR('σ и σw, МПа'!AC318*$BG$2,"-")</f>
        <v>89.6</v>
      </c>
      <c r="AQ318" s="31">
        <f>IFERROR('σ и σw, МПа'!Q318*$BH$2,"-")</f>
        <v>258.5</v>
      </c>
      <c r="AR318" s="32">
        <f>IFERROR('σ и σw, МПа'!R318*$BH$2,"-")</f>
        <v>258.5</v>
      </c>
      <c r="AS318" s="32">
        <f>IFERROR('σ и σw, МПа'!S318*$BH$2,"-")</f>
        <v>215.60000000000002</v>
      </c>
      <c r="AT318" s="32">
        <f>IFERROR('σ и σw, МПа'!T318*$BH$2,"-")</f>
        <v>204.60000000000002</v>
      </c>
      <c r="AU318" s="32">
        <f>IFERROR('σ и σw, МПа'!U318*$BH$2,"-")</f>
        <v>204.60000000000002</v>
      </c>
      <c r="AV318" s="32">
        <f>IFERROR('σ и σw, МПа'!V318*$BH$2,"-")</f>
        <v>194.70000000000002</v>
      </c>
      <c r="AW318" s="32">
        <f>IFERROR('σ и σw, МПа'!W318*$BH$2,"-")</f>
        <v>194.70000000000002</v>
      </c>
      <c r="AX318" s="32">
        <f>IFERROR('σ и σw, МПа'!X318*$BH$2,"-")</f>
        <v>194.70000000000002</v>
      </c>
      <c r="AY318" s="32">
        <f>IFERROR('σ и σw, МПа'!Y318*$BH$2,"-")</f>
        <v>183.70000000000002</v>
      </c>
      <c r="AZ318" s="32">
        <f>IFERROR('σ и σw, МПа'!Z318*$BH$2,"-")</f>
        <v>172.70000000000002</v>
      </c>
      <c r="BA318" s="32">
        <f>IFERROR('σ и σw, МПа'!AA318*$BH$2,"-")</f>
        <v>150.70000000000002</v>
      </c>
      <c r="BB318" s="32">
        <f>IFERROR('σ и σw, МПа'!AB318*$BH$2,"-")</f>
        <v>150.70000000000002</v>
      </c>
      <c r="BC318" s="33">
        <f>IFERROR('σ и σw, МПа'!AC318*$BH$2,"-")</f>
        <v>140.80000000000001</v>
      </c>
    </row>
    <row r="319" spans="1:55" ht="38.25" x14ac:dyDescent="0.25">
      <c r="A319" s="10" t="str">
        <f>INDEX('Обработка исходного'!B:B,ROW($B$3)+4*(ROW($B319)-ROW($B$3)))</f>
        <v>Сталь хромоникелевая коррозионно-стойкого аустенитного класса</v>
      </c>
      <c r="B319" s="47" t="str">
        <f>INDEX('Обработка исходного'!D:D,ROW($B$3)+4*(ROW($B319)-ROW($B$3)))</f>
        <v>12Х18Н12Т</v>
      </c>
      <c r="C319" s="27" t="str">
        <f>'Rp0,2, МПа'!C319</f>
        <v>Горячекатаная и кованая сталь диаметром, стороной квадрата или толщиной до 60 мм</v>
      </c>
      <c r="D319" s="31">
        <f>IFERROR('σ и σw, МПа'!D319*$BE$2,"-")</f>
        <v>182.93333333333331</v>
      </c>
      <c r="E319" s="32">
        <f>IFERROR('σ и σw, МПа'!E319*$BE$2,"-")</f>
        <v>182.93333333333331</v>
      </c>
      <c r="F319" s="32">
        <f>IFERROR('σ и σw, МПа'!F319*$BE$2,"-")</f>
        <v>155.86666666666665</v>
      </c>
      <c r="G319" s="32">
        <f>IFERROR('σ и σw, МПа'!G319*$BE$2,"-")</f>
        <v>146.53333333333333</v>
      </c>
      <c r="H319" s="32">
        <f>IFERROR('σ и σw, МПа'!H319*$BE$2,"-")</f>
        <v>146.53333333333333</v>
      </c>
      <c r="I319" s="32">
        <f>IFERROR('σ и σw, МПа'!I319*$BE$2,"-")</f>
        <v>137.19999999999999</v>
      </c>
      <c r="J319" s="32">
        <f>IFERROR('σ и σw, МПа'!J319*$BE$2,"-")</f>
        <v>137.19999999999999</v>
      </c>
      <c r="K319" s="32">
        <f>IFERROR('σ и σw, МПа'!K319*$BE$2,"-")</f>
        <v>137.19999999999999</v>
      </c>
      <c r="L319" s="32">
        <f>IFERROR('σ и σw, МПа'!L319*$BE$2,"-")</f>
        <v>127.86666666666665</v>
      </c>
      <c r="M319" s="32">
        <f>IFERROR('σ и σw, МПа'!M319*$BE$2,"-")</f>
        <v>119.46666666666665</v>
      </c>
      <c r="N319" s="32">
        <f>IFERROR('σ и σw, МПа'!N319*$BE$2,"-")</f>
        <v>110.13333333333334</v>
      </c>
      <c r="O319" s="32">
        <f>IFERROR('σ и σw, МПа'!O319*$BE$2,"-")</f>
        <v>110.13333333333334</v>
      </c>
      <c r="P319" s="33">
        <f>IFERROR('σ и σw, МПа'!P319*$BE$2,"-")</f>
        <v>100.8</v>
      </c>
      <c r="Q319" s="31">
        <f>IFERROR('σ и σw, МПа'!D319*$BF$2,"-")</f>
        <v>235.2</v>
      </c>
      <c r="R319" s="32">
        <f>IFERROR('σ и σw, МПа'!E319*$BF$2,"-")</f>
        <v>235.2</v>
      </c>
      <c r="S319" s="32">
        <f>IFERROR('σ и σw, МПа'!F319*$BF$2,"-")</f>
        <v>200.4</v>
      </c>
      <c r="T319" s="32">
        <f>IFERROR('σ и σw, МПа'!G319*$BF$2,"-")</f>
        <v>188.4</v>
      </c>
      <c r="U319" s="32">
        <f>IFERROR('σ и σw, МПа'!H319*$BF$2,"-")</f>
        <v>188.4</v>
      </c>
      <c r="V319" s="32">
        <f>IFERROR('σ и σw, МПа'!I319*$BF$2,"-")</f>
        <v>176.4</v>
      </c>
      <c r="W319" s="32">
        <f>IFERROR('σ и σw, МПа'!J319*$BF$2,"-")</f>
        <v>176.4</v>
      </c>
      <c r="X319" s="32">
        <f>IFERROR('σ и σw, МПа'!K319*$BF$2,"-")</f>
        <v>176.4</v>
      </c>
      <c r="Y319" s="32">
        <f>IFERROR('σ и σw, МПа'!L319*$BF$2,"-")</f>
        <v>164.4</v>
      </c>
      <c r="Z319" s="32">
        <f>IFERROR('σ и σw, МПа'!M319*$BF$2,"-")</f>
        <v>153.6</v>
      </c>
      <c r="AA319" s="32">
        <f>IFERROR('σ и σw, МПа'!N319*$BF$2,"-")</f>
        <v>141.60000000000002</v>
      </c>
      <c r="AB319" s="32">
        <f>IFERROR('σ и σw, МПа'!O319*$BF$2,"-")</f>
        <v>141.60000000000002</v>
      </c>
      <c r="AC319" s="33">
        <f>IFERROR('σ и σw, МПа'!P319*$BF$2,"-")</f>
        <v>129.6</v>
      </c>
      <c r="AD319" s="31">
        <f>IFERROR('σ и σw, МПа'!Q319*$BG$2,"-")</f>
        <v>137.19999999999999</v>
      </c>
      <c r="AE319" s="32">
        <f>IFERROR('σ и σw, МПа'!R319*$BG$2,"-")</f>
        <v>137.19999999999999</v>
      </c>
      <c r="AF319" s="32">
        <f>IFERROR('σ и σw, МПа'!S319*$BG$2,"-")</f>
        <v>116.89999999999999</v>
      </c>
      <c r="AG319" s="32">
        <f>IFERROR('σ и σw, МПа'!T319*$BG$2,"-")</f>
        <v>109.89999999999999</v>
      </c>
      <c r="AH319" s="32">
        <f>IFERROR('σ и σw, МПа'!U319*$BG$2,"-")</f>
        <v>109.89999999999999</v>
      </c>
      <c r="AI319" s="32">
        <f>IFERROR('σ и σw, МПа'!V319*$BG$2,"-")</f>
        <v>102.89999999999999</v>
      </c>
      <c r="AJ319" s="32">
        <f>IFERROR('σ и σw, МПа'!W319*$BG$2,"-")</f>
        <v>102.89999999999999</v>
      </c>
      <c r="AK319" s="32">
        <f>IFERROR('σ и σw, МПа'!X319*$BG$2,"-")</f>
        <v>102.89999999999999</v>
      </c>
      <c r="AL319" s="32">
        <f>IFERROR('σ и σw, МПа'!Y319*$BG$2,"-")</f>
        <v>95.899999999999991</v>
      </c>
      <c r="AM319" s="32">
        <f>IFERROR('σ и σw, МПа'!Z319*$BG$2,"-")</f>
        <v>89.6</v>
      </c>
      <c r="AN319" s="32">
        <f>IFERROR('σ и σw, МПа'!AA319*$BG$2,"-")</f>
        <v>82.6</v>
      </c>
      <c r="AO319" s="32">
        <f>IFERROR('σ и σw, МПа'!AB319*$BG$2,"-")</f>
        <v>82.6</v>
      </c>
      <c r="AP319" s="33">
        <f>IFERROR('σ и σw, МПа'!AC319*$BG$2,"-")</f>
        <v>75.599999999999994</v>
      </c>
      <c r="AQ319" s="31">
        <f>IFERROR('σ и σw, МПа'!Q319*$BH$2,"-")</f>
        <v>215.60000000000002</v>
      </c>
      <c r="AR319" s="32">
        <f>IFERROR('σ и σw, МПа'!R319*$BH$2,"-")</f>
        <v>215.60000000000002</v>
      </c>
      <c r="AS319" s="32">
        <f>IFERROR('σ и σw, МПа'!S319*$BH$2,"-")</f>
        <v>183.70000000000002</v>
      </c>
      <c r="AT319" s="32">
        <f>IFERROR('σ и σw, МПа'!T319*$BH$2,"-")</f>
        <v>172.70000000000002</v>
      </c>
      <c r="AU319" s="32">
        <f>IFERROR('σ и σw, МПа'!U319*$BH$2,"-")</f>
        <v>172.70000000000002</v>
      </c>
      <c r="AV319" s="32">
        <f>IFERROR('σ и σw, МПа'!V319*$BH$2,"-")</f>
        <v>161.70000000000002</v>
      </c>
      <c r="AW319" s="32">
        <f>IFERROR('σ и σw, МПа'!W319*$BH$2,"-")</f>
        <v>161.70000000000002</v>
      </c>
      <c r="AX319" s="32">
        <f>IFERROR('σ и σw, МПа'!X319*$BH$2,"-")</f>
        <v>161.70000000000002</v>
      </c>
      <c r="AY319" s="32">
        <f>IFERROR('σ и σw, МПа'!Y319*$BH$2,"-")</f>
        <v>150.70000000000002</v>
      </c>
      <c r="AZ319" s="32">
        <f>IFERROR('σ и σw, МПа'!Z319*$BH$2,"-")</f>
        <v>140.80000000000001</v>
      </c>
      <c r="BA319" s="32">
        <f>IFERROR('σ и σw, МПа'!AA319*$BH$2,"-")</f>
        <v>129.80000000000001</v>
      </c>
      <c r="BB319" s="32">
        <f>IFERROR('σ и σw, МПа'!AB319*$BH$2,"-")</f>
        <v>129.80000000000001</v>
      </c>
      <c r="BC319" s="33">
        <f>IFERROR('σ и σw, МПа'!AC319*$BH$2,"-")</f>
        <v>118.80000000000001</v>
      </c>
    </row>
    <row r="320" spans="1:55" ht="38.25" x14ac:dyDescent="0.25">
      <c r="A320" s="10" t="str">
        <f>INDEX('Обработка исходного'!B:B,ROW($B$3)+4*(ROW($B320)-ROW($B$3)))</f>
        <v>Сталь хромоникелевая коррозионно-стойкого аустенитного класса</v>
      </c>
      <c r="B320" s="47" t="str">
        <f>INDEX('Обработка исходного'!D:D,ROW($B$3)+4*(ROW($B320)-ROW($B$3)))</f>
        <v>12Х18Н12Т</v>
      </c>
      <c r="C320" s="27" t="str">
        <f>'Rp0,2, МПа'!C320</f>
        <v>Горячекатаная и кованая сталь диаметром, стороной квадрата или толщиной от 60 до 100 мм</v>
      </c>
      <c r="D320" s="31">
        <f>IFERROR('σ и σw, МПа'!D320*$BE$2,"-")</f>
        <v>182.93333333333331</v>
      </c>
      <c r="E320" s="32">
        <f>IFERROR('σ и σw, МПа'!E320*$BE$2,"-")</f>
        <v>182.93333333333331</v>
      </c>
      <c r="F320" s="32">
        <f>IFERROR('σ и σw, МПа'!F320*$BE$2,"-")</f>
        <v>155.86666666666665</v>
      </c>
      <c r="G320" s="32">
        <f>IFERROR('σ и σw, МПа'!G320*$BE$2,"-")</f>
        <v>146.53333333333333</v>
      </c>
      <c r="H320" s="32">
        <f>IFERROR('σ и σw, МПа'!H320*$BE$2,"-")</f>
        <v>146.53333333333333</v>
      </c>
      <c r="I320" s="32">
        <f>IFERROR('σ и σw, МПа'!I320*$BE$2,"-")</f>
        <v>137.19999999999999</v>
      </c>
      <c r="J320" s="32">
        <f>IFERROR('σ и σw, МПа'!J320*$BE$2,"-")</f>
        <v>137.19999999999999</v>
      </c>
      <c r="K320" s="32">
        <f>IFERROR('σ и σw, МПа'!K320*$BE$2,"-")</f>
        <v>137.19999999999999</v>
      </c>
      <c r="L320" s="32">
        <f>IFERROR('σ и σw, МПа'!L320*$BE$2,"-")</f>
        <v>127.86666666666665</v>
      </c>
      <c r="M320" s="32">
        <f>IFERROR('σ и σw, МПа'!M320*$BE$2,"-")</f>
        <v>119.46666666666665</v>
      </c>
      <c r="N320" s="32">
        <f>IFERROR('σ и σw, МПа'!N320*$BE$2,"-")</f>
        <v>110.13333333333334</v>
      </c>
      <c r="O320" s="32">
        <f>IFERROR('σ и σw, МПа'!O320*$BE$2,"-")</f>
        <v>110.13333333333334</v>
      </c>
      <c r="P320" s="33">
        <f>IFERROR('σ и σw, МПа'!P320*$BE$2,"-")</f>
        <v>100.8</v>
      </c>
      <c r="Q320" s="31">
        <f>IFERROR('σ и σw, МПа'!D320*$BF$2,"-")</f>
        <v>235.2</v>
      </c>
      <c r="R320" s="32">
        <f>IFERROR('σ и σw, МПа'!E320*$BF$2,"-")</f>
        <v>235.2</v>
      </c>
      <c r="S320" s="32">
        <f>IFERROR('σ и σw, МПа'!F320*$BF$2,"-")</f>
        <v>200.4</v>
      </c>
      <c r="T320" s="32">
        <f>IFERROR('σ и σw, МПа'!G320*$BF$2,"-")</f>
        <v>188.4</v>
      </c>
      <c r="U320" s="32">
        <f>IFERROR('σ и σw, МПа'!H320*$BF$2,"-")</f>
        <v>188.4</v>
      </c>
      <c r="V320" s="32">
        <f>IFERROR('σ и σw, МПа'!I320*$BF$2,"-")</f>
        <v>176.4</v>
      </c>
      <c r="W320" s="32">
        <f>IFERROR('σ и σw, МПа'!J320*$BF$2,"-")</f>
        <v>176.4</v>
      </c>
      <c r="X320" s="32">
        <f>IFERROR('σ и σw, МПа'!K320*$BF$2,"-")</f>
        <v>176.4</v>
      </c>
      <c r="Y320" s="32">
        <f>IFERROR('σ и σw, МПа'!L320*$BF$2,"-")</f>
        <v>164.4</v>
      </c>
      <c r="Z320" s="32">
        <f>IFERROR('σ и σw, МПа'!M320*$BF$2,"-")</f>
        <v>153.6</v>
      </c>
      <c r="AA320" s="32">
        <f>IFERROR('σ и σw, МПа'!N320*$BF$2,"-")</f>
        <v>141.60000000000002</v>
      </c>
      <c r="AB320" s="32">
        <f>IFERROR('σ и σw, МПа'!O320*$BF$2,"-")</f>
        <v>141.60000000000002</v>
      </c>
      <c r="AC320" s="33">
        <f>IFERROR('σ и σw, МПа'!P320*$BF$2,"-")</f>
        <v>129.6</v>
      </c>
      <c r="AD320" s="31">
        <f>IFERROR('σ и σw, МПа'!Q320*$BG$2,"-")</f>
        <v>137.19999999999999</v>
      </c>
      <c r="AE320" s="32">
        <f>IFERROR('σ и σw, МПа'!R320*$BG$2,"-")</f>
        <v>137.19999999999999</v>
      </c>
      <c r="AF320" s="32">
        <f>IFERROR('σ и σw, МПа'!S320*$BG$2,"-")</f>
        <v>116.89999999999999</v>
      </c>
      <c r="AG320" s="32">
        <f>IFERROR('σ и σw, МПа'!T320*$BG$2,"-")</f>
        <v>109.89999999999999</v>
      </c>
      <c r="AH320" s="32">
        <f>IFERROR('σ и σw, МПа'!U320*$BG$2,"-")</f>
        <v>109.89999999999999</v>
      </c>
      <c r="AI320" s="32">
        <f>IFERROR('σ и σw, МПа'!V320*$BG$2,"-")</f>
        <v>102.89999999999999</v>
      </c>
      <c r="AJ320" s="32">
        <f>IFERROR('σ и σw, МПа'!W320*$BG$2,"-")</f>
        <v>102.89999999999999</v>
      </c>
      <c r="AK320" s="32">
        <f>IFERROR('σ и σw, МПа'!X320*$BG$2,"-")</f>
        <v>102.89999999999999</v>
      </c>
      <c r="AL320" s="32">
        <f>IFERROR('σ и σw, МПа'!Y320*$BG$2,"-")</f>
        <v>95.899999999999991</v>
      </c>
      <c r="AM320" s="32">
        <f>IFERROR('σ и σw, МПа'!Z320*$BG$2,"-")</f>
        <v>89.6</v>
      </c>
      <c r="AN320" s="32">
        <f>IFERROR('σ и σw, МПа'!AA320*$BG$2,"-")</f>
        <v>82.6</v>
      </c>
      <c r="AO320" s="32">
        <f>IFERROR('σ и σw, МПа'!AB320*$BG$2,"-")</f>
        <v>82.6</v>
      </c>
      <c r="AP320" s="33">
        <f>IFERROR('σ и σw, МПа'!AC320*$BG$2,"-")</f>
        <v>75.599999999999994</v>
      </c>
      <c r="AQ320" s="31">
        <f>IFERROR('σ и σw, МПа'!Q320*$BH$2,"-")</f>
        <v>215.60000000000002</v>
      </c>
      <c r="AR320" s="32">
        <f>IFERROR('σ и σw, МПа'!R320*$BH$2,"-")</f>
        <v>215.60000000000002</v>
      </c>
      <c r="AS320" s="32">
        <f>IFERROR('σ и σw, МПа'!S320*$BH$2,"-")</f>
        <v>183.70000000000002</v>
      </c>
      <c r="AT320" s="32">
        <f>IFERROR('σ и σw, МПа'!T320*$BH$2,"-")</f>
        <v>172.70000000000002</v>
      </c>
      <c r="AU320" s="32">
        <f>IFERROR('σ и σw, МПа'!U320*$BH$2,"-")</f>
        <v>172.70000000000002</v>
      </c>
      <c r="AV320" s="32">
        <f>IFERROR('σ и σw, МПа'!V320*$BH$2,"-")</f>
        <v>161.70000000000002</v>
      </c>
      <c r="AW320" s="32">
        <f>IFERROR('σ и σw, МПа'!W320*$BH$2,"-")</f>
        <v>161.70000000000002</v>
      </c>
      <c r="AX320" s="32">
        <f>IFERROR('σ и σw, МПа'!X320*$BH$2,"-")</f>
        <v>161.70000000000002</v>
      </c>
      <c r="AY320" s="32">
        <f>IFERROR('σ и σw, МПа'!Y320*$BH$2,"-")</f>
        <v>150.70000000000002</v>
      </c>
      <c r="AZ320" s="32">
        <f>IFERROR('σ и σw, МПа'!Z320*$BH$2,"-")</f>
        <v>140.80000000000001</v>
      </c>
      <c r="BA320" s="32">
        <f>IFERROR('σ и σw, МПа'!AA320*$BH$2,"-")</f>
        <v>129.80000000000001</v>
      </c>
      <c r="BB320" s="32">
        <f>IFERROR('σ и σw, МПа'!AB320*$BH$2,"-")</f>
        <v>129.80000000000001</v>
      </c>
      <c r="BC320" s="33">
        <f>IFERROR('σ и σw, МПа'!AC320*$BH$2,"-")</f>
        <v>118.80000000000001</v>
      </c>
    </row>
    <row r="321" spans="1:55" ht="38.25" x14ac:dyDescent="0.25">
      <c r="A321" s="10" t="str">
        <f>INDEX('Обработка исходного'!B:B,ROW($B$3)+4*(ROW($B321)-ROW($B$3)))</f>
        <v>Сталь хромоникелевая коррозионно-стойкого аустенитного класса</v>
      </c>
      <c r="B321" s="47" t="str">
        <f>INDEX('Обработка исходного'!D:D,ROW($B$3)+4*(ROW($B321)-ROW($B$3)))</f>
        <v>12Х18Н12Т</v>
      </c>
      <c r="C321" s="27" t="str">
        <f>'Rp0,2, МПа'!C321</f>
        <v>Горячекатаная и кованая сталь диаметром, стороной квадрата или толщиной от 100 до 150 мм</v>
      </c>
      <c r="D321" s="31">
        <f>IFERROR('σ и σw, МПа'!D321*$BE$2,"-")</f>
        <v>182.93333333333331</v>
      </c>
      <c r="E321" s="32">
        <f>IFERROR('σ и σw, МПа'!E321*$BE$2,"-")</f>
        <v>182.93333333333331</v>
      </c>
      <c r="F321" s="32">
        <f>IFERROR('σ и σw, МПа'!F321*$BE$2,"-")</f>
        <v>155.86666666666665</v>
      </c>
      <c r="G321" s="32">
        <f>IFERROR('σ и σw, МПа'!G321*$BE$2,"-")</f>
        <v>146.53333333333333</v>
      </c>
      <c r="H321" s="32">
        <f>IFERROR('σ и σw, МПа'!H321*$BE$2,"-")</f>
        <v>146.53333333333333</v>
      </c>
      <c r="I321" s="32">
        <f>IFERROR('σ и σw, МПа'!I321*$BE$2,"-")</f>
        <v>137.19999999999999</v>
      </c>
      <c r="J321" s="32">
        <f>IFERROR('σ и σw, МПа'!J321*$BE$2,"-")</f>
        <v>137.19999999999999</v>
      </c>
      <c r="K321" s="32">
        <f>IFERROR('σ и σw, МПа'!K321*$BE$2,"-")</f>
        <v>137.19999999999999</v>
      </c>
      <c r="L321" s="32">
        <f>IFERROR('σ и σw, МПа'!L321*$BE$2,"-")</f>
        <v>127.86666666666665</v>
      </c>
      <c r="M321" s="32">
        <f>IFERROR('σ и σw, МПа'!M321*$BE$2,"-")</f>
        <v>119.46666666666665</v>
      </c>
      <c r="N321" s="32">
        <f>IFERROR('σ и σw, МПа'!N321*$BE$2,"-")</f>
        <v>110.13333333333334</v>
      </c>
      <c r="O321" s="32">
        <f>IFERROR('σ и σw, МПа'!O321*$BE$2,"-")</f>
        <v>110.13333333333334</v>
      </c>
      <c r="P321" s="33">
        <f>IFERROR('σ и σw, МПа'!P321*$BE$2,"-")</f>
        <v>100.8</v>
      </c>
      <c r="Q321" s="31">
        <f>IFERROR('σ и σw, МПа'!D321*$BF$2,"-")</f>
        <v>235.2</v>
      </c>
      <c r="R321" s="32">
        <f>IFERROR('σ и σw, МПа'!E321*$BF$2,"-")</f>
        <v>235.2</v>
      </c>
      <c r="S321" s="32">
        <f>IFERROR('σ и σw, МПа'!F321*$BF$2,"-")</f>
        <v>200.4</v>
      </c>
      <c r="T321" s="32">
        <f>IFERROR('σ и σw, МПа'!G321*$BF$2,"-")</f>
        <v>188.4</v>
      </c>
      <c r="U321" s="32">
        <f>IFERROR('σ и σw, МПа'!H321*$BF$2,"-")</f>
        <v>188.4</v>
      </c>
      <c r="V321" s="32">
        <f>IFERROR('σ и σw, МПа'!I321*$BF$2,"-")</f>
        <v>176.4</v>
      </c>
      <c r="W321" s="32">
        <f>IFERROR('σ и σw, МПа'!J321*$BF$2,"-")</f>
        <v>176.4</v>
      </c>
      <c r="X321" s="32">
        <f>IFERROR('σ и σw, МПа'!K321*$BF$2,"-")</f>
        <v>176.4</v>
      </c>
      <c r="Y321" s="32">
        <f>IFERROR('σ и σw, МПа'!L321*$BF$2,"-")</f>
        <v>164.4</v>
      </c>
      <c r="Z321" s="32">
        <f>IFERROR('σ и σw, МПа'!M321*$BF$2,"-")</f>
        <v>153.6</v>
      </c>
      <c r="AA321" s="32">
        <f>IFERROR('σ и σw, МПа'!N321*$BF$2,"-")</f>
        <v>141.60000000000002</v>
      </c>
      <c r="AB321" s="32">
        <f>IFERROR('σ и σw, МПа'!O321*$BF$2,"-")</f>
        <v>141.60000000000002</v>
      </c>
      <c r="AC321" s="33">
        <f>IFERROR('σ и σw, МПа'!P321*$BF$2,"-")</f>
        <v>129.6</v>
      </c>
      <c r="AD321" s="31">
        <f>IFERROR('σ и σw, МПа'!Q321*$BG$2,"-")</f>
        <v>137.19999999999999</v>
      </c>
      <c r="AE321" s="32">
        <f>IFERROR('σ и σw, МПа'!R321*$BG$2,"-")</f>
        <v>137.19999999999999</v>
      </c>
      <c r="AF321" s="32">
        <f>IFERROR('σ и σw, МПа'!S321*$BG$2,"-")</f>
        <v>116.89999999999999</v>
      </c>
      <c r="AG321" s="32">
        <f>IFERROR('σ и σw, МПа'!T321*$BG$2,"-")</f>
        <v>109.89999999999999</v>
      </c>
      <c r="AH321" s="32">
        <f>IFERROR('σ и σw, МПа'!U321*$BG$2,"-")</f>
        <v>109.89999999999999</v>
      </c>
      <c r="AI321" s="32">
        <f>IFERROR('σ и σw, МПа'!V321*$BG$2,"-")</f>
        <v>102.89999999999999</v>
      </c>
      <c r="AJ321" s="32">
        <f>IFERROR('σ и σw, МПа'!W321*$BG$2,"-")</f>
        <v>102.89999999999999</v>
      </c>
      <c r="AK321" s="32">
        <f>IFERROR('σ и σw, МПа'!X321*$BG$2,"-")</f>
        <v>102.89999999999999</v>
      </c>
      <c r="AL321" s="32">
        <f>IFERROR('σ и σw, МПа'!Y321*$BG$2,"-")</f>
        <v>95.899999999999991</v>
      </c>
      <c r="AM321" s="32">
        <f>IFERROR('σ и σw, МПа'!Z321*$BG$2,"-")</f>
        <v>89.6</v>
      </c>
      <c r="AN321" s="32">
        <f>IFERROR('σ и σw, МПа'!AA321*$BG$2,"-")</f>
        <v>82.6</v>
      </c>
      <c r="AO321" s="32">
        <f>IFERROR('σ и σw, МПа'!AB321*$BG$2,"-")</f>
        <v>82.6</v>
      </c>
      <c r="AP321" s="33">
        <f>IFERROR('σ и σw, МПа'!AC321*$BG$2,"-")</f>
        <v>75.599999999999994</v>
      </c>
      <c r="AQ321" s="31">
        <f>IFERROR('σ и σw, МПа'!Q321*$BH$2,"-")</f>
        <v>215.60000000000002</v>
      </c>
      <c r="AR321" s="32">
        <f>IFERROR('σ и σw, МПа'!R321*$BH$2,"-")</f>
        <v>215.60000000000002</v>
      </c>
      <c r="AS321" s="32">
        <f>IFERROR('σ и σw, МПа'!S321*$BH$2,"-")</f>
        <v>183.70000000000002</v>
      </c>
      <c r="AT321" s="32">
        <f>IFERROR('σ и σw, МПа'!T321*$BH$2,"-")</f>
        <v>172.70000000000002</v>
      </c>
      <c r="AU321" s="32">
        <f>IFERROR('σ и σw, МПа'!U321*$BH$2,"-")</f>
        <v>172.70000000000002</v>
      </c>
      <c r="AV321" s="32">
        <f>IFERROR('σ и σw, МПа'!V321*$BH$2,"-")</f>
        <v>161.70000000000002</v>
      </c>
      <c r="AW321" s="32">
        <f>IFERROR('σ и σw, МПа'!W321*$BH$2,"-")</f>
        <v>161.70000000000002</v>
      </c>
      <c r="AX321" s="32">
        <f>IFERROR('σ и σw, МПа'!X321*$BH$2,"-")</f>
        <v>161.70000000000002</v>
      </c>
      <c r="AY321" s="32">
        <f>IFERROR('σ и σw, МПа'!Y321*$BH$2,"-")</f>
        <v>150.70000000000002</v>
      </c>
      <c r="AZ321" s="32">
        <f>IFERROR('σ и σw, МПа'!Z321*$BH$2,"-")</f>
        <v>140.80000000000001</v>
      </c>
      <c r="BA321" s="32">
        <f>IFERROR('σ и σw, МПа'!AA321*$BH$2,"-")</f>
        <v>129.80000000000001</v>
      </c>
      <c r="BB321" s="32">
        <f>IFERROR('σ и σw, МПа'!AB321*$BH$2,"-")</f>
        <v>129.80000000000001</v>
      </c>
      <c r="BC321" s="33">
        <f>IFERROR('σ и σw, МПа'!AC321*$BH$2,"-")</f>
        <v>118.80000000000001</v>
      </c>
    </row>
    <row r="322" spans="1:55" ht="38.25" x14ac:dyDescent="0.25">
      <c r="A322" s="10" t="str">
        <f>INDEX('Обработка исходного'!B:B,ROW($B$3)+4*(ROW($B322)-ROW($B$3)))</f>
        <v>Сталь хромоникелевая коррозионно-стойкого аустенитного класса</v>
      </c>
      <c r="B322" s="47" t="str">
        <f>INDEX('Обработка исходного'!D:D,ROW($B$3)+4*(ROW($B322)-ROW($B$3)))</f>
        <v>12Х18Н9ТЛ</v>
      </c>
      <c r="C322" s="27" t="str">
        <f>'Rp0,2, МПа'!C322</f>
        <v>Отливки</v>
      </c>
      <c r="D322" s="31">
        <f>IFERROR('σ и σw, МПа'!D322*$BE$2,"-")</f>
        <v>182.93333333333331</v>
      </c>
      <c r="E322" s="32">
        <f>IFERROR('σ и σw, МПа'!E322*$BE$2,"-")</f>
        <v>182.93333333333331</v>
      </c>
      <c r="F322" s="32">
        <f>IFERROR('σ и σw, МПа'!F322*$BE$2,"-")</f>
        <v>182.93333333333331</v>
      </c>
      <c r="G322" s="32">
        <f>IFERROR('σ и σw, МПа'!G322*$BE$2,"-")</f>
        <v>165.2</v>
      </c>
      <c r="H322" s="32">
        <f>IFERROR('σ и σw, МПа'!H322*$BE$2,"-")</f>
        <v>155.86666666666665</v>
      </c>
      <c r="I322" s="32">
        <f>IFERROR('σ и σw, МПа'!I322*$BE$2,"-")</f>
        <v>155.86666666666665</v>
      </c>
      <c r="J322" s="32">
        <f>IFERROR('σ и σw, МПа'!J322*$BE$2,"-")</f>
        <v>146.53333333333333</v>
      </c>
      <c r="K322" s="32">
        <f>IFERROR('σ и σw, МПа'!K322*$BE$2,"-")</f>
        <v>137.19999999999999</v>
      </c>
      <c r="L322" s="32">
        <f>IFERROR('σ и σw, МПа'!L322*$BE$2,"-")</f>
        <v>127.86666666666665</v>
      </c>
      <c r="M322" s="32">
        <f>IFERROR('σ и σw, МПа'!M322*$BE$2,"-")</f>
        <v>119.46666666666665</v>
      </c>
      <c r="N322" s="32">
        <f>IFERROR('σ и σw, МПа'!N322*$BE$2,"-")</f>
        <v>110.13333333333334</v>
      </c>
      <c r="O322" s="32">
        <f>IFERROR('σ и σw, МПа'!O322*$BE$2,"-")</f>
        <v>110.13333333333334</v>
      </c>
      <c r="P322" s="33">
        <f>IFERROR('σ и σw, МПа'!P322*$BE$2,"-")</f>
        <v>110.13333333333334</v>
      </c>
      <c r="Q322" s="31">
        <f>IFERROR('σ и σw, МПа'!D322*$BF$2,"-")</f>
        <v>235.2</v>
      </c>
      <c r="R322" s="32">
        <f>IFERROR('σ и σw, МПа'!E322*$BF$2,"-")</f>
        <v>235.2</v>
      </c>
      <c r="S322" s="32">
        <f>IFERROR('σ и σw, МПа'!F322*$BF$2,"-")</f>
        <v>235.2</v>
      </c>
      <c r="T322" s="32">
        <f>IFERROR('σ и σw, МПа'!G322*$BF$2,"-")</f>
        <v>212.4</v>
      </c>
      <c r="U322" s="32">
        <f>IFERROR('σ и σw, МПа'!H322*$BF$2,"-")</f>
        <v>200.4</v>
      </c>
      <c r="V322" s="32">
        <f>IFERROR('σ и σw, МПа'!I322*$BF$2,"-")</f>
        <v>200.4</v>
      </c>
      <c r="W322" s="32">
        <f>IFERROR('σ и σw, МПа'!J322*$BF$2,"-")</f>
        <v>188.4</v>
      </c>
      <c r="X322" s="32">
        <f>IFERROR('σ и σw, МПа'!K322*$BF$2,"-")</f>
        <v>176.4</v>
      </c>
      <c r="Y322" s="32">
        <f>IFERROR('σ и σw, МПа'!L322*$BF$2,"-")</f>
        <v>164.4</v>
      </c>
      <c r="Z322" s="32">
        <f>IFERROR('σ и σw, МПа'!M322*$BF$2,"-")</f>
        <v>153.6</v>
      </c>
      <c r="AA322" s="32">
        <f>IFERROR('σ и σw, МПа'!N322*$BF$2,"-")</f>
        <v>141.60000000000002</v>
      </c>
      <c r="AB322" s="32">
        <f>IFERROR('σ и σw, МПа'!O322*$BF$2,"-")</f>
        <v>141.60000000000002</v>
      </c>
      <c r="AC322" s="33">
        <f>IFERROR('σ и σw, МПа'!P322*$BF$2,"-")</f>
        <v>141.60000000000002</v>
      </c>
      <c r="AD322" s="31">
        <f>IFERROR('σ и σw, МПа'!Q322*$BG$2,"-")</f>
        <v>137.19999999999999</v>
      </c>
      <c r="AE322" s="32">
        <f>IFERROR('σ и σw, МПа'!R322*$BG$2,"-")</f>
        <v>137.19999999999999</v>
      </c>
      <c r="AF322" s="32">
        <f>IFERROR('σ и σw, МПа'!S322*$BG$2,"-")</f>
        <v>137.19999999999999</v>
      </c>
      <c r="AG322" s="32">
        <f>IFERROR('σ и σw, МПа'!T322*$BG$2,"-")</f>
        <v>123.89999999999999</v>
      </c>
      <c r="AH322" s="32">
        <f>IFERROR('σ и σw, МПа'!U322*$BG$2,"-")</f>
        <v>116.89999999999999</v>
      </c>
      <c r="AI322" s="32">
        <f>IFERROR('σ и σw, МПа'!V322*$BG$2,"-")</f>
        <v>116.89999999999999</v>
      </c>
      <c r="AJ322" s="32">
        <f>IFERROR('σ и σw, МПа'!W322*$BG$2,"-")</f>
        <v>109.89999999999999</v>
      </c>
      <c r="AK322" s="32">
        <f>IFERROR('σ и σw, МПа'!X322*$BG$2,"-")</f>
        <v>102.89999999999999</v>
      </c>
      <c r="AL322" s="32">
        <f>IFERROR('σ и σw, МПа'!Y322*$BG$2,"-")</f>
        <v>95.899999999999991</v>
      </c>
      <c r="AM322" s="32">
        <f>IFERROR('σ и σw, МПа'!Z322*$BG$2,"-")</f>
        <v>89.6</v>
      </c>
      <c r="AN322" s="32">
        <f>IFERROR('σ и σw, МПа'!AA322*$BG$2,"-")</f>
        <v>82.6</v>
      </c>
      <c r="AO322" s="32">
        <f>IFERROR('σ и σw, МПа'!AB322*$BG$2,"-")</f>
        <v>82.6</v>
      </c>
      <c r="AP322" s="33">
        <f>IFERROR('σ и σw, МПа'!AC322*$BG$2,"-")</f>
        <v>82.6</v>
      </c>
      <c r="AQ322" s="31">
        <f>IFERROR('σ и σw, МПа'!Q322*$BH$2,"-")</f>
        <v>215.60000000000002</v>
      </c>
      <c r="AR322" s="32">
        <f>IFERROR('σ и σw, МПа'!R322*$BH$2,"-")</f>
        <v>215.60000000000002</v>
      </c>
      <c r="AS322" s="32">
        <f>IFERROR('σ и σw, МПа'!S322*$BH$2,"-")</f>
        <v>215.60000000000002</v>
      </c>
      <c r="AT322" s="32">
        <f>IFERROR('σ и σw, МПа'!T322*$BH$2,"-")</f>
        <v>194.70000000000002</v>
      </c>
      <c r="AU322" s="32">
        <f>IFERROR('σ и σw, МПа'!U322*$BH$2,"-")</f>
        <v>183.70000000000002</v>
      </c>
      <c r="AV322" s="32">
        <f>IFERROR('σ и σw, МПа'!V322*$BH$2,"-")</f>
        <v>183.70000000000002</v>
      </c>
      <c r="AW322" s="32">
        <f>IFERROR('σ и σw, МПа'!W322*$BH$2,"-")</f>
        <v>172.70000000000002</v>
      </c>
      <c r="AX322" s="32">
        <f>IFERROR('σ и σw, МПа'!X322*$BH$2,"-")</f>
        <v>161.70000000000002</v>
      </c>
      <c r="AY322" s="32">
        <f>IFERROR('σ и σw, МПа'!Y322*$BH$2,"-")</f>
        <v>150.70000000000002</v>
      </c>
      <c r="AZ322" s="32">
        <f>IFERROR('σ и σw, МПа'!Z322*$BH$2,"-")</f>
        <v>140.80000000000001</v>
      </c>
      <c r="BA322" s="32">
        <f>IFERROR('σ и σw, МПа'!AA322*$BH$2,"-")</f>
        <v>129.80000000000001</v>
      </c>
      <c r="BB322" s="32">
        <f>IFERROR('σ и σw, МПа'!AB322*$BH$2,"-")</f>
        <v>129.80000000000001</v>
      </c>
      <c r="BC322" s="33">
        <f>IFERROR('σ и σw, МПа'!AC322*$BH$2,"-")</f>
        <v>129.80000000000001</v>
      </c>
    </row>
    <row r="323" spans="1:55" ht="38.25" x14ac:dyDescent="0.25">
      <c r="A323" s="10" t="str">
        <f>INDEX('Обработка исходного'!B:B,ROW($B$3)+4*(ROW($B323)-ROW($B$3)))</f>
        <v>Сталь хромоникелевая коррозионно-стойкого аустенитного класса</v>
      </c>
      <c r="B323" s="47" t="str">
        <f>INDEX('Обработка исходного'!D:D,ROW($B$3)+4*(ROW($B323)-ROW($B$3)))</f>
        <v>03Х16Н9М2</v>
      </c>
      <c r="C323" s="27" t="str">
        <f>'Rp0,2, МПа'!C323</f>
        <v>Листы толщиной от 40 до 150 мм</v>
      </c>
      <c r="D323" s="31">
        <f>IFERROR('σ и σw, МПа'!D323*$BE$2,"-")</f>
        <v>196</v>
      </c>
      <c r="E323" s="32">
        <f>IFERROR('σ и σw, МПа'!E323*$BE$2,"-")</f>
        <v>182.93333333333331</v>
      </c>
      <c r="F323" s="32">
        <f>IFERROR('σ и σw, МПа'!F323*$BE$2,"-")</f>
        <v>172.66666666666666</v>
      </c>
      <c r="G323" s="32">
        <f>IFERROR('σ и σw, МПа'!G323*$BE$2,"-")</f>
        <v>158.66666666666666</v>
      </c>
      <c r="H323" s="32">
        <f>IFERROR('σ и σw, МПа'!H323*$BE$2,"-")</f>
        <v>140</v>
      </c>
      <c r="I323" s="32">
        <f>IFERROR('σ и σw, МПа'!I323*$BE$2,"-")</f>
        <v>135.33333333333334</v>
      </c>
      <c r="J323" s="32">
        <f>IFERROR('σ и σw, МПа'!J323*$BE$2,"-")</f>
        <v>121.33333333333333</v>
      </c>
      <c r="K323" s="32">
        <f>IFERROR('σ и σw, МПа'!K323*$BE$2,"-")</f>
        <v>116.66666666666666</v>
      </c>
      <c r="L323" s="32">
        <f>IFERROR('σ и σw, МПа'!L323*$BE$2,"-")</f>
        <v>116.66666666666666</v>
      </c>
      <c r="M323" s="32">
        <f>IFERROR('σ и σw, МПа'!M323*$BE$2,"-")</f>
        <v>112</v>
      </c>
      <c r="N323" s="32">
        <f>IFERROR('σ и σw, МПа'!N323*$BE$2,"-")</f>
        <v>112</v>
      </c>
      <c r="O323" s="32">
        <f>IFERROR('σ и σw, МПа'!O323*$BE$2,"-")</f>
        <v>107.33333333333333</v>
      </c>
      <c r="P323" s="33">
        <f>IFERROR('σ и σw, МПа'!P323*$BE$2,"-")</f>
        <v>93.333333333333329</v>
      </c>
      <c r="Q323" s="31">
        <f>IFERROR('σ и σw, МПа'!D323*$BF$2,"-")</f>
        <v>252</v>
      </c>
      <c r="R323" s="32">
        <f>IFERROR('σ и σw, МПа'!E323*$BF$2,"-")</f>
        <v>235.2</v>
      </c>
      <c r="S323" s="32">
        <f>IFERROR('σ и σw, МПа'!F323*$BF$2,"-")</f>
        <v>222</v>
      </c>
      <c r="T323" s="32">
        <f>IFERROR('σ и σw, МПа'!G323*$BF$2,"-")</f>
        <v>204</v>
      </c>
      <c r="U323" s="32">
        <f>IFERROR('σ и σw, МПа'!H323*$BF$2,"-")</f>
        <v>180</v>
      </c>
      <c r="V323" s="32">
        <f>IFERROR('σ и σw, МПа'!I323*$BF$2,"-")</f>
        <v>174</v>
      </c>
      <c r="W323" s="32">
        <f>IFERROR('σ и σw, МПа'!J323*$BF$2,"-")</f>
        <v>156</v>
      </c>
      <c r="X323" s="32">
        <f>IFERROR('σ и σw, МПа'!K323*$BF$2,"-")</f>
        <v>150</v>
      </c>
      <c r="Y323" s="32">
        <f>IFERROR('σ и σw, МПа'!L323*$BF$2,"-")</f>
        <v>150</v>
      </c>
      <c r="Z323" s="32">
        <f>IFERROR('σ и σw, МПа'!M323*$BF$2,"-")</f>
        <v>144</v>
      </c>
      <c r="AA323" s="32">
        <f>IFERROR('σ и σw, МПа'!N323*$BF$2,"-")</f>
        <v>144</v>
      </c>
      <c r="AB323" s="32">
        <f>IFERROR('σ и σw, МПа'!O323*$BF$2,"-")</f>
        <v>138</v>
      </c>
      <c r="AC323" s="33">
        <f>IFERROR('σ и σw, МПа'!P323*$BF$2,"-")</f>
        <v>120.00000000000001</v>
      </c>
      <c r="AD323" s="31">
        <f>IFERROR('σ и σw, МПа'!Q323*$BG$2,"-")</f>
        <v>147</v>
      </c>
      <c r="AE323" s="32">
        <f>IFERROR('σ и σw, МПа'!R323*$BG$2,"-")</f>
        <v>137.19999999999999</v>
      </c>
      <c r="AF323" s="32">
        <f>IFERROR('σ и σw, МПа'!S323*$BG$2,"-")</f>
        <v>129.5</v>
      </c>
      <c r="AG323" s="32">
        <f>IFERROR('σ и σw, МПа'!T323*$BG$2,"-")</f>
        <v>118.99999999999999</v>
      </c>
      <c r="AH323" s="32">
        <f>IFERROR('σ и σw, МПа'!U323*$BG$2,"-")</f>
        <v>105</v>
      </c>
      <c r="AI323" s="32">
        <f>IFERROR('σ и σw, МПа'!V323*$BG$2,"-")</f>
        <v>101.5</v>
      </c>
      <c r="AJ323" s="32">
        <f>IFERROR('σ и σw, МПа'!W323*$BG$2,"-")</f>
        <v>91</v>
      </c>
      <c r="AK323" s="32">
        <f>IFERROR('σ и σw, МПа'!X323*$BG$2,"-")</f>
        <v>87.5</v>
      </c>
      <c r="AL323" s="32">
        <f>IFERROR('σ и σw, МПа'!Y323*$BG$2,"-")</f>
        <v>87.5</v>
      </c>
      <c r="AM323" s="32">
        <f>IFERROR('σ и σw, МПа'!Z323*$BG$2,"-")</f>
        <v>84</v>
      </c>
      <c r="AN323" s="32">
        <f>IFERROR('σ и σw, МПа'!AA323*$BG$2,"-")</f>
        <v>84</v>
      </c>
      <c r="AO323" s="32">
        <f>IFERROR('σ и σw, МПа'!AB323*$BG$2,"-")</f>
        <v>80.5</v>
      </c>
      <c r="AP323" s="33">
        <f>IFERROR('σ и σw, МПа'!AC323*$BG$2,"-")</f>
        <v>70</v>
      </c>
      <c r="AQ323" s="31">
        <f>IFERROR('σ и σw, МПа'!Q323*$BH$2,"-")</f>
        <v>231.00000000000003</v>
      </c>
      <c r="AR323" s="32">
        <f>IFERROR('σ и σw, МПа'!R323*$BH$2,"-")</f>
        <v>215.60000000000002</v>
      </c>
      <c r="AS323" s="32">
        <f>IFERROR('σ и σw, МПа'!S323*$BH$2,"-")</f>
        <v>203.50000000000003</v>
      </c>
      <c r="AT323" s="32">
        <f>IFERROR('σ и σw, МПа'!T323*$BH$2,"-")</f>
        <v>187.00000000000003</v>
      </c>
      <c r="AU323" s="32">
        <f>IFERROR('σ и σw, МПа'!U323*$BH$2,"-")</f>
        <v>165</v>
      </c>
      <c r="AV323" s="32">
        <f>IFERROR('σ и σw, МПа'!V323*$BH$2,"-")</f>
        <v>159.5</v>
      </c>
      <c r="AW323" s="32">
        <f>IFERROR('σ и σw, МПа'!W323*$BH$2,"-")</f>
        <v>143</v>
      </c>
      <c r="AX323" s="32">
        <f>IFERROR('σ и σw, МПа'!X323*$BH$2,"-")</f>
        <v>137.5</v>
      </c>
      <c r="AY323" s="32">
        <f>IFERROR('σ и σw, МПа'!Y323*$BH$2,"-")</f>
        <v>137.5</v>
      </c>
      <c r="AZ323" s="32">
        <f>IFERROR('σ и σw, МПа'!Z323*$BH$2,"-")</f>
        <v>132</v>
      </c>
      <c r="BA323" s="32">
        <f>IFERROR('σ и σw, МПа'!AA323*$BH$2,"-")</f>
        <v>132</v>
      </c>
      <c r="BB323" s="32">
        <f>IFERROR('σ и σw, МПа'!AB323*$BH$2,"-")</f>
        <v>126.50000000000001</v>
      </c>
      <c r="BC323" s="33">
        <f>IFERROR('σ и σw, МПа'!AC323*$BH$2,"-")</f>
        <v>110.00000000000001</v>
      </c>
    </row>
    <row r="324" spans="1:55" ht="38.25" x14ac:dyDescent="0.25">
      <c r="A324" s="10" t="str">
        <f>INDEX('Обработка исходного'!B:B,ROW($B$3)+4*(ROW($B324)-ROW($B$3)))</f>
        <v>Сталь хромоникелевая коррозионно-стойкого аустенитного класса</v>
      </c>
      <c r="B324" s="47" t="str">
        <f>INDEX('Обработка исходного'!D:D,ROW($B$3)+4*(ROW($B324)-ROW($B$3)))</f>
        <v>03Х16Н9М2</v>
      </c>
      <c r="C324" s="27" t="str">
        <f>'Rp0,2, МПа'!C324</f>
        <v>Поковки (из слитка) толщиной от 180 до 500 мм</v>
      </c>
      <c r="D324" s="31">
        <f>IFERROR('σ и σw, МПа'!D324*$BE$2,"-")</f>
        <v>186.66666666666666</v>
      </c>
      <c r="E324" s="32">
        <f>IFERROR('σ и σw, МПа'!E324*$BE$2,"-")</f>
        <v>173.6</v>
      </c>
      <c r="F324" s="32">
        <f>IFERROR('σ и σw, МПа'!F324*$BE$2,"-")</f>
        <v>168</v>
      </c>
      <c r="G324" s="32">
        <f>IFERROR('σ и σw, МПа'!G324*$BE$2,"-")</f>
        <v>163.33333333333334</v>
      </c>
      <c r="H324" s="32">
        <f>IFERROR('σ и σw, МПа'!H324*$BE$2,"-")</f>
        <v>130.66666666666666</v>
      </c>
      <c r="I324" s="32">
        <f>IFERROR('σ и σw, МПа'!I324*$BE$2,"-")</f>
        <v>121.33333333333333</v>
      </c>
      <c r="J324" s="32">
        <f>IFERROR('σ и σw, МПа'!J324*$BE$2,"-")</f>
        <v>116.66666666666666</v>
      </c>
      <c r="K324" s="32">
        <f>IFERROR('σ и σw, МПа'!K324*$BE$2,"-")</f>
        <v>102.66666666666666</v>
      </c>
      <c r="L324" s="32">
        <f>IFERROR('σ и σw, МПа'!L324*$BE$2,"-")</f>
        <v>102.66666666666666</v>
      </c>
      <c r="M324" s="32">
        <f>IFERROR('σ и σw, МПа'!M324*$BE$2,"-")</f>
        <v>98</v>
      </c>
      <c r="N324" s="32">
        <f>IFERROR('σ и σw, МПа'!N324*$BE$2,"-")</f>
        <v>93.333333333333329</v>
      </c>
      <c r="O324" s="32">
        <f>IFERROR('σ и σw, МПа'!O324*$BE$2,"-")</f>
        <v>93.333333333333329</v>
      </c>
      <c r="P324" s="33">
        <f>IFERROR('σ и σw, МПа'!P324*$BE$2,"-")</f>
        <v>88.666666666666671</v>
      </c>
      <c r="Q324" s="31">
        <f>IFERROR('σ и σw, МПа'!D324*$BF$2,"-")</f>
        <v>240.00000000000003</v>
      </c>
      <c r="R324" s="32">
        <f>IFERROR('σ и σw, МПа'!E324*$BF$2,"-")</f>
        <v>223.20000000000002</v>
      </c>
      <c r="S324" s="32">
        <f>IFERROR('σ и σw, МПа'!F324*$BF$2,"-")</f>
        <v>216</v>
      </c>
      <c r="T324" s="32">
        <f>IFERROR('σ и σw, МПа'!G324*$BF$2,"-")</f>
        <v>210</v>
      </c>
      <c r="U324" s="32">
        <f>IFERROR('σ и σw, МПа'!H324*$BF$2,"-")</f>
        <v>168</v>
      </c>
      <c r="V324" s="32">
        <f>IFERROR('σ и σw, МПа'!I324*$BF$2,"-")</f>
        <v>156</v>
      </c>
      <c r="W324" s="32">
        <f>IFERROR('σ и σw, МПа'!J324*$BF$2,"-")</f>
        <v>150</v>
      </c>
      <c r="X324" s="32">
        <f>IFERROR('σ и σw, МПа'!K324*$BF$2,"-")</f>
        <v>132</v>
      </c>
      <c r="Y324" s="32">
        <f>IFERROR('σ и σw, МПа'!L324*$BF$2,"-")</f>
        <v>132</v>
      </c>
      <c r="Z324" s="32">
        <f>IFERROR('σ и σw, МПа'!M324*$BF$2,"-")</f>
        <v>126</v>
      </c>
      <c r="AA324" s="32">
        <f>IFERROR('σ и σw, МПа'!N324*$BF$2,"-")</f>
        <v>120.00000000000001</v>
      </c>
      <c r="AB324" s="32">
        <f>IFERROR('σ и σw, МПа'!O324*$BF$2,"-")</f>
        <v>120.00000000000001</v>
      </c>
      <c r="AC324" s="33">
        <f>IFERROR('σ и σw, МПа'!P324*$BF$2,"-")</f>
        <v>114</v>
      </c>
      <c r="AD324" s="31">
        <f>IFERROR('σ и σw, МПа'!Q324*$BG$2,"-")</f>
        <v>140</v>
      </c>
      <c r="AE324" s="32">
        <f>IFERROR('σ и σw, МПа'!R324*$BG$2,"-")</f>
        <v>130.19999999999999</v>
      </c>
      <c r="AF324" s="32">
        <f>IFERROR('σ и σw, МПа'!S324*$BG$2,"-")</f>
        <v>125.99999999999999</v>
      </c>
      <c r="AG324" s="32">
        <f>IFERROR('σ и σw, МПа'!T324*$BG$2,"-")</f>
        <v>122.49999999999999</v>
      </c>
      <c r="AH324" s="32">
        <f>IFERROR('σ и σw, МПа'!U324*$BG$2,"-")</f>
        <v>98</v>
      </c>
      <c r="AI324" s="32">
        <f>IFERROR('σ и σw, МПа'!V324*$BG$2,"-")</f>
        <v>91</v>
      </c>
      <c r="AJ324" s="32">
        <f>IFERROR('σ и σw, МПа'!W324*$BG$2,"-")</f>
        <v>87.5</v>
      </c>
      <c r="AK324" s="32">
        <f>IFERROR('σ и σw, МПа'!X324*$BG$2,"-")</f>
        <v>77</v>
      </c>
      <c r="AL324" s="32">
        <f>IFERROR('σ и σw, МПа'!Y324*$BG$2,"-")</f>
        <v>77</v>
      </c>
      <c r="AM324" s="32">
        <f>IFERROR('σ и σw, МПа'!Z324*$BG$2,"-")</f>
        <v>73.5</v>
      </c>
      <c r="AN324" s="32">
        <f>IFERROR('σ и σw, МПа'!AA324*$BG$2,"-")</f>
        <v>70</v>
      </c>
      <c r="AO324" s="32">
        <f>IFERROR('σ и σw, МПа'!AB324*$BG$2,"-")</f>
        <v>70</v>
      </c>
      <c r="AP324" s="33">
        <f>IFERROR('σ и σw, МПа'!AC324*$BG$2,"-")</f>
        <v>66.5</v>
      </c>
      <c r="AQ324" s="31">
        <f>IFERROR('σ и σw, МПа'!Q324*$BH$2,"-")</f>
        <v>220.00000000000003</v>
      </c>
      <c r="AR324" s="32">
        <f>IFERROR('σ и σw, МПа'!R324*$BH$2,"-")</f>
        <v>204.60000000000002</v>
      </c>
      <c r="AS324" s="32">
        <f>IFERROR('σ и σw, МПа'!S324*$BH$2,"-")</f>
        <v>198.00000000000003</v>
      </c>
      <c r="AT324" s="32">
        <f>IFERROR('σ и σw, МПа'!T324*$BH$2,"-")</f>
        <v>192.50000000000003</v>
      </c>
      <c r="AU324" s="32">
        <f>IFERROR('σ и σw, МПа'!U324*$BH$2,"-")</f>
        <v>154</v>
      </c>
      <c r="AV324" s="32">
        <f>IFERROR('σ и σw, МПа'!V324*$BH$2,"-")</f>
        <v>143</v>
      </c>
      <c r="AW324" s="32">
        <f>IFERROR('σ и σw, МПа'!W324*$BH$2,"-")</f>
        <v>137.5</v>
      </c>
      <c r="AX324" s="32">
        <f>IFERROR('σ и σw, МПа'!X324*$BH$2,"-")</f>
        <v>121.00000000000001</v>
      </c>
      <c r="AY324" s="32">
        <f>IFERROR('σ и σw, МПа'!Y324*$BH$2,"-")</f>
        <v>121.00000000000001</v>
      </c>
      <c r="AZ324" s="32">
        <f>IFERROR('σ и σw, МПа'!Z324*$BH$2,"-")</f>
        <v>115.50000000000001</v>
      </c>
      <c r="BA324" s="32">
        <f>IFERROR('σ и σw, МПа'!AA324*$BH$2,"-")</f>
        <v>110.00000000000001</v>
      </c>
      <c r="BB324" s="32">
        <f>IFERROR('σ и σw, МПа'!AB324*$BH$2,"-")</f>
        <v>110.00000000000001</v>
      </c>
      <c r="BC324" s="33">
        <f>IFERROR('σ и σw, МПа'!AC324*$BH$2,"-")</f>
        <v>104.50000000000001</v>
      </c>
    </row>
    <row r="325" spans="1:55" ht="38.25" x14ac:dyDescent="0.25">
      <c r="A325" s="10" t="str">
        <f>INDEX('Обработка исходного'!B:B,ROW($B$3)+4*(ROW($B325)-ROW($B$3)))</f>
        <v>Сталь хромоникелевая коррозионно-стойкого аустенитного класса</v>
      </c>
      <c r="B325" s="47" t="str">
        <f>INDEX('Обработка исходного'!D:D,ROW($B$3)+4*(ROW($B325)-ROW($B$3)))</f>
        <v>08Х16Н11М3</v>
      </c>
      <c r="C325" s="27" t="str">
        <f>'Rp0,2, МПа'!C325</f>
        <v>Листы толщиной от 6 до 50 мм</v>
      </c>
      <c r="D325" s="31">
        <f>IFERROR('σ и σw, МПа'!D325*$BE$2,"-")</f>
        <v>192.26666666666668</v>
      </c>
      <c r="E325" s="32">
        <f>IFERROR('σ и σw, МПа'!E325*$BE$2,"-")</f>
        <v>182.93333333333331</v>
      </c>
      <c r="F325" s="32">
        <f>IFERROR('σ и σw, МПа'!F325*$BE$2,"-")</f>
        <v>182.93333333333331</v>
      </c>
      <c r="G325" s="32">
        <f>IFERROR('σ и σw, МПа'!G325*$BE$2,"-")</f>
        <v>155.86666666666665</v>
      </c>
      <c r="H325" s="32">
        <f>IFERROR('σ и σw, МПа'!H325*$BE$2,"-")</f>
        <v>146.53333333333333</v>
      </c>
      <c r="I325" s="32">
        <f>IFERROR('σ и σw, МПа'!I325*$BE$2,"-")</f>
        <v>146.53333333333333</v>
      </c>
      <c r="J325" s="32">
        <f>IFERROR('σ и σw, МПа'!J325*$BE$2,"-")</f>
        <v>137.19999999999999</v>
      </c>
      <c r="K325" s="32">
        <f>IFERROR('σ и σw, МПа'!K325*$BE$2,"-")</f>
        <v>137.19999999999999</v>
      </c>
      <c r="L325" s="32">
        <f>IFERROR('σ и σw, МПа'!L325*$BE$2,"-")</f>
        <v>127.86666666666665</v>
      </c>
      <c r="M325" s="32">
        <f>IFERROR('σ и σw, МПа'!M325*$BE$2,"-")</f>
        <v>127.86666666666665</v>
      </c>
      <c r="N325" s="32">
        <f>IFERROR('σ и σw, МПа'!N325*$BE$2,"-")</f>
        <v>119.46666666666665</v>
      </c>
      <c r="O325" s="32">
        <f>IFERROR('σ и σw, МПа'!O325*$BE$2,"-")</f>
        <v>110.13333333333334</v>
      </c>
      <c r="P325" s="33">
        <f>IFERROR('σ и σw, МПа'!P325*$BE$2,"-")</f>
        <v>110.13333333333334</v>
      </c>
      <c r="Q325" s="31">
        <f>IFERROR('σ и σw, МПа'!D325*$BF$2,"-")</f>
        <v>247.20000000000002</v>
      </c>
      <c r="R325" s="32">
        <f>IFERROR('σ и σw, МПа'!E325*$BF$2,"-")</f>
        <v>235.2</v>
      </c>
      <c r="S325" s="32">
        <f>IFERROR('σ и σw, МПа'!F325*$BF$2,"-")</f>
        <v>235.2</v>
      </c>
      <c r="T325" s="32">
        <f>IFERROR('σ и σw, МПа'!G325*$BF$2,"-")</f>
        <v>200.4</v>
      </c>
      <c r="U325" s="32">
        <f>IFERROR('σ и σw, МПа'!H325*$BF$2,"-")</f>
        <v>188.4</v>
      </c>
      <c r="V325" s="32">
        <f>IFERROR('σ и σw, МПа'!I325*$BF$2,"-")</f>
        <v>188.4</v>
      </c>
      <c r="W325" s="32">
        <f>IFERROR('σ и σw, МПа'!J325*$BF$2,"-")</f>
        <v>176.4</v>
      </c>
      <c r="X325" s="32">
        <f>IFERROR('σ и σw, МПа'!K325*$BF$2,"-")</f>
        <v>176.4</v>
      </c>
      <c r="Y325" s="32">
        <f>IFERROR('σ и σw, МПа'!L325*$BF$2,"-")</f>
        <v>164.4</v>
      </c>
      <c r="Z325" s="32">
        <f>IFERROR('σ и σw, МПа'!M325*$BF$2,"-")</f>
        <v>164.4</v>
      </c>
      <c r="AA325" s="32">
        <f>IFERROR('σ и σw, МПа'!N325*$BF$2,"-")</f>
        <v>153.6</v>
      </c>
      <c r="AB325" s="32">
        <f>IFERROR('σ и σw, МПа'!O325*$BF$2,"-")</f>
        <v>141.60000000000002</v>
      </c>
      <c r="AC325" s="33">
        <f>IFERROR('σ и σw, МПа'!P325*$BF$2,"-")</f>
        <v>141.60000000000002</v>
      </c>
      <c r="AD325" s="31">
        <f>IFERROR('σ и σw, МПа'!Q325*$BG$2,"-")</f>
        <v>144.19999999999999</v>
      </c>
      <c r="AE325" s="32">
        <f>IFERROR('σ и σw, МПа'!R325*$BG$2,"-")</f>
        <v>137.19999999999999</v>
      </c>
      <c r="AF325" s="32">
        <f>IFERROR('σ и σw, МПа'!S325*$BG$2,"-")</f>
        <v>137.19999999999999</v>
      </c>
      <c r="AG325" s="32">
        <f>IFERROR('σ и σw, МПа'!T325*$BG$2,"-")</f>
        <v>116.89999999999999</v>
      </c>
      <c r="AH325" s="32">
        <f>IFERROR('σ и σw, МПа'!U325*$BG$2,"-")</f>
        <v>109.89999999999999</v>
      </c>
      <c r="AI325" s="32">
        <f>IFERROR('σ и σw, МПа'!V325*$BG$2,"-")</f>
        <v>109.89999999999999</v>
      </c>
      <c r="AJ325" s="32">
        <f>IFERROR('σ и σw, МПа'!W325*$BG$2,"-")</f>
        <v>102.89999999999999</v>
      </c>
      <c r="AK325" s="32">
        <f>IFERROR('σ и σw, МПа'!X325*$BG$2,"-")</f>
        <v>102.89999999999999</v>
      </c>
      <c r="AL325" s="32">
        <f>IFERROR('σ и σw, МПа'!Y325*$BG$2,"-")</f>
        <v>95.899999999999991</v>
      </c>
      <c r="AM325" s="32">
        <f>IFERROR('σ и σw, МПа'!Z325*$BG$2,"-")</f>
        <v>95.899999999999991</v>
      </c>
      <c r="AN325" s="32">
        <f>IFERROR('σ и σw, МПа'!AA325*$BG$2,"-")</f>
        <v>89.6</v>
      </c>
      <c r="AO325" s="32">
        <f>IFERROR('σ и σw, МПа'!AB325*$BG$2,"-")</f>
        <v>82.6</v>
      </c>
      <c r="AP325" s="33">
        <f>IFERROR('σ и σw, МПа'!AC325*$BG$2,"-")</f>
        <v>82.6</v>
      </c>
      <c r="AQ325" s="31">
        <f>IFERROR('σ и σw, МПа'!Q325*$BH$2,"-")</f>
        <v>226.60000000000002</v>
      </c>
      <c r="AR325" s="32">
        <f>IFERROR('σ и σw, МПа'!R325*$BH$2,"-")</f>
        <v>215.60000000000002</v>
      </c>
      <c r="AS325" s="32">
        <f>IFERROR('σ и σw, МПа'!S325*$BH$2,"-")</f>
        <v>215.60000000000002</v>
      </c>
      <c r="AT325" s="32">
        <f>IFERROR('σ и σw, МПа'!T325*$BH$2,"-")</f>
        <v>183.70000000000002</v>
      </c>
      <c r="AU325" s="32">
        <f>IFERROR('σ и σw, МПа'!U325*$BH$2,"-")</f>
        <v>172.70000000000002</v>
      </c>
      <c r="AV325" s="32">
        <f>IFERROR('σ и σw, МПа'!V325*$BH$2,"-")</f>
        <v>172.70000000000002</v>
      </c>
      <c r="AW325" s="32">
        <f>IFERROR('σ и σw, МПа'!W325*$BH$2,"-")</f>
        <v>161.70000000000002</v>
      </c>
      <c r="AX325" s="32">
        <f>IFERROR('σ и σw, МПа'!X325*$BH$2,"-")</f>
        <v>161.70000000000002</v>
      </c>
      <c r="AY325" s="32">
        <f>IFERROR('σ и σw, МПа'!Y325*$BH$2,"-")</f>
        <v>150.70000000000002</v>
      </c>
      <c r="AZ325" s="32">
        <f>IFERROR('σ и σw, МПа'!Z325*$BH$2,"-")</f>
        <v>150.70000000000002</v>
      </c>
      <c r="BA325" s="32">
        <f>IFERROR('σ и σw, МПа'!AA325*$BH$2,"-")</f>
        <v>140.80000000000001</v>
      </c>
      <c r="BB325" s="32">
        <f>IFERROR('σ и σw, МПа'!AB325*$BH$2,"-")</f>
        <v>129.80000000000001</v>
      </c>
      <c r="BC325" s="33">
        <f>IFERROR('σ и σw, МПа'!AC325*$BH$2,"-")</f>
        <v>129.80000000000001</v>
      </c>
    </row>
    <row r="326" spans="1:55" ht="38.25" x14ac:dyDescent="0.25">
      <c r="A326" s="10" t="str">
        <f>INDEX('Обработка исходного'!B:B,ROW($B$3)+4*(ROW($B326)-ROW($B$3)))</f>
        <v>Сталь хромоникелевая коррозионно-стойкого аустенитного класса</v>
      </c>
      <c r="B326" s="47" t="str">
        <f>INDEX('Обработка исходного'!D:D,ROW($B$3)+4*(ROW($B326)-ROW($B$3)))</f>
        <v>10Х17Н13М2Т</v>
      </c>
      <c r="C326" s="27" t="str">
        <f>'Rp0,2, МПа'!C326</f>
        <v>Заготовки в виде поковок и штамповок из слитков массой не более 15 т толщиной до 60 мм</v>
      </c>
      <c r="D326" s="31">
        <f>IFERROR('σ и σw, МПа'!D326*$BE$2,"-")</f>
        <v>182.93333333333331</v>
      </c>
      <c r="E326" s="32">
        <f>IFERROR('σ и σw, МПа'!E326*$BE$2,"-")</f>
        <v>173.6</v>
      </c>
      <c r="F326" s="32">
        <f>IFERROR('σ и σw, МПа'!F326*$BE$2,"-")</f>
        <v>173.6</v>
      </c>
      <c r="G326" s="32">
        <f>IFERROR('σ и σw, МПа'!G326*$BE$2,"-")</f>
        <v>173.6</v>
      </c>
      <c r="H326" s="32">
        <f>IFERROR('σ и σw, МПа'!H326*$BE$2,"-")</f>
        <v>165.2</v>
      </c>
      <c r="I326" s="32">
        <f>IFERROR('σ и σw, МПа'!I326*$BE$2,"-")</f>
        <v>165.2</v>
      </c>
      <c r="J326" s="32">
        <f>IFERROR('σ и σw, МПа'!J326*$BE$2,"-")</f>
        <v>165.2</v>
      </c>
      <c r="K326" s="32">
        <f>IFERROR('σ и σw, МПа'!K326*$BE$2,"-")</f>
        <v>165.2</v>
      </c>
      <c r="L326" s="32">
        <f>IFERROR('σ и σw, МПа'!L326*$BE$2,"-")</f>
        <v>137.19999999999999</v>
      </c>
      <c r="M326" s="32">
        <f>IFERROR('σ и σw, МПа'!M326*$BE$2,"-")</f>
        <v>137.19999999999999</v>
      </c>
      <c r="N326" s="32">
        <f>IFERROR('σ и σw, МПа'!N326*$BE$2,"-")</f>
        <v>110.13333333333334</v>
      </c>
      <c r="O326" s="32">
        <f>IFERROR('σ и σw, МПа'!O326*$BE$2,"-")</f>
        <v>110.13333333333334</v>
      </c>
      <c r="P326" s="33">
        <f>IFERROR('σ и σw, МПа'!P326*$BE$2,"-")</f>
        <v>100.8</v>
      </c>
      <c r="Q326" s="31">
        <f>IFERROR('σ и σw, МПа'!D326*$BF$2,"-")</f>
        <v>235.2</v>
      </c>
      <c r="R326" s="32">
        <f>IFERROR('σ и σw, МПа'!E326*$BF$2,"-")</f>
        <v>223.20000000000002</v>
      </c>
      <c r="S326" s="32">
        <f>IFERROR('σ и σw, МПа'!F326*$BF$2,"-")</f>
        <v>223.20000000000002</v>
      </c>
      <c r="T326" s="32">
        <f>IFERROR('σ и σw, МПа'!G326*$BF$2,"-")</f>
        <v>223.20000000000002</v>
      </c>
      <c r="U326" s="32">
        <f>IFERROR('σ и σw, МПа'!H326*$BF$2,"-")</f>
        <v>212.4</v>
      </c>
      <c r="V326" s="32">
        <f>IFERROR('σ и σw, МПа'!I326*$BF$2,"-")</f>
        <v>212.4</v>
      </c>
      <c r="W326" s="32">
        <f>IFERROR('σ и σw, МПа'!J326*$BF$2,"-")</f>
        <v>212.4</v>
      </c>
      <c r="X326" s="32">
        <f>IFERROR('σ и σw, МПа'!K326*$BF$2,"-")</f>
        <v>212.4</v>
      </c>
      <c r="Y326" s="32">
        <f>IFERROR('σ и σw, МПа'!L326*$BF$2,"-")</f>
        <v>176.4</v>
      </c>
      <c r="Z326" s="32">
        <f>IFERROR('σ и σw, МПа'!M326*$BF$2,"-")</f>
        <v>176.4</v>
      </c>
      <c r="AA326" s="32">
        <f>IFERROR('σ и σw, МПа'!N326*$BF$2,"-")</f>
        <v>141.60000000000002</v>
      </c>
      <c r="AB326" s="32">
        <f>IFERROR('σ и σw, МПа'!O326*$BF$2,"-")</f>
        <v>141.60000000000002</v>
      </c>
      <c r="AC326" s="33">
        <f>IFERROR('σ и σw, МПа'!P326*$BF$2,"-")</f>
        <v>129.6</v>
      </c>
      <c r="AD326" s="31">
        <f>IFERROR('σ и σw, МПа'!Q326*$BG$2,"-")</f>
        <v>137.19999999999999</v>
      </c>
      <c r="AE326" s="32">
        <f>IFERROR('σ и σw, МПа'!R326*$BG$2,"-")</f>
        <v>130.19999999999999</v>
      </c>
      <c r="AF326" s="32">
        <f>IFERROR('σ и σw, МПа'!S326*$BG$2,"-")</f>
        <v>130.19999999999999</v>
      </c>
      <c r="AG326" s="32">
        <f>IFERROR('σ и σw, МПа'!T326*$BG$2,"-")</f>
        <v>130.19999999999999</v>
      </c>
      <c r="AH326" s="32">
        <f>IFERROR('σ и σw, МПа'!U326*$BG$2,"-")</f>
        <v>123.89999999999999</v>
      </c>
      <c r="AI326" s="32">
        <f>IFERROR('σ и σw, МПа'!V326*$BG$2,"-")</f>
        <v>123.89999999999999</v>
      </c>
      <c r="AJ326" s="32">
        <f>IFERROR('σ и σw, МПа'!W326*$BG$2,"-")</f>
        <v>123.89999999999999</v>
      </c>
      <c r="AK326" s="32">
        <f>IFERROR('σ и σw, МПа'!X326*$BG$2,"-")</f>
        <v>123.89999999999999</v>
      </c>
      <c r="AL326" s="32">
        <f>IFERROR('σ и σw, МПа'!Y326*$BG$2,"-")</f>
        <v>102.89999999999999</v>
      </c>
      <c r="AM326" s="32">
        <f>IFERROR('σ и σw, МПа'!Z326*$BG$2,"-")</f>
        <v>102.89999999999999</v>
      </c>
      <c r="AN326" s="32">
        <f>IFERROR('σ и σw, МПа'!AA326*$BG$2,"-")</f>
        <v>82.6</v>
      </c>
      <c r="AO326" s="32">
        <f>IFERROR('σ и σw, МПа'!AB326*$BG$2,"-")</f>
        <v>82.6</v>
      </c>
      <c r="AP326" s="33">
        <f>IFERROR('σ и σw, МПа'!AC326*$BG$2,"-")</f>
        <v>75.599999999999994</v>
      </c>
      <c r="AQ326" s="31">
        <f>IFERROR('σ и σw, МПа'!Q326*$BH$2,"-")</f>
        <v>215.60000000000002</v>
      </c>
      <c r="AR326" s="32">
        <f>IFERROR('σ и σw, МПа'!R326*$BH$2,"-")</f>
        <v>204.60000000000002</v>
      </c>
      <c r="AS326" s="32">
        <f>IFERROR('σ и σw, МПа'!S326*$BH$2,"-")</f>
        <v>204.60000000000002</v>
      </c>
      <c r="AT326" s="32">
        <f>IFERROR('σ и σw, МПа'!T326*$BH$2,"-")</f>
        <v>204.60000000000002</v>
      </c>
      <c r="AU326" s="32">
        <f>IFERROR('σ и σw, МПа'!U326*$BH$2,"-")</f>
        <v>194.70000000000002</v>
      </c>
      <c r="AV326" s="32">
        <f>IFERROR('σ и σw, МПа'!V326*$BH$2,"-")</f>
        <v>194.70000000000002</v>
      </c>
      <c r="AW326" s="32">
        <f>IFERROR('σ и σw, МПа'!W326*$BH$2,"-")</f>
        <v>194.70000000000002</v>
      </c>
      <c r="AX326" s="32">
        <f>IFERROR('σ и σw, МПа'!X326*$BH$2,"-")</f>
        <v>194.70000000000002</v>
      </c>
      <c r="AY326" s="32">
        <f>IFERROR('σ и σw, МПа'!Y326*$BH$2,"-")</f>
        <v>161.70000000000002</v>
      </c>
      <c r="AZ326" s="32">
        <f>IFERROR('σ и σw, МПа'!Z326*$BH$2,"-")</f>
        <v>161.70000000000002</v>
      </c>
      <c r="BA326" s="32">
        <f>IFERROR('σ и σw, МПа'!AA326*$BH$2,"-")</f>
        <v>129.80000000000001</v>
      </c>
      <c r="BB326" s="32">
        <f>IFERROR('σ и σw, МПа'!AB326*$BH$2,"-")</f>
        <v>129.80000000000001</v>
      </c>
      <c r="BC326" s="33">
        <f>IFERROR('σ и σw, МПа'!AC326*$BH$2,"-")</f>
        <v>118.80000000000001</v>
      </c>
    </row>
    <row r="327" spans="1:55" ht="38.25" x14ac:dyDescent="0.25">
      <c r="A327" s="10" t="str">
        <f>INDEX('Обработка исходного'!B:B,ROW($B$3)+4*(ROW($B327)-ROW($B$3)))</f>
        <v>Сталь хромоникелевая коррозионно-стойкого аустенитного класса</v>
      </c>
      <c r="B327" s="47" t="str">
        <f>INDEX('Обработка исходного'!D:D,ROW($B$3)+4*(ROW($B327)-ROW($B$3)))</f>
        <v>10Х17Н13М2Т</v>
      </c>
      <c r="C327" s="27" t="str">
        <f>'Rp0,2, МПа'!C327</f>
        <v>Листы и листовые штамповки, ковано-катаные заготовки толщиной до 60 мм</v>
      </c>
      <c r="D327" s="31">
        <f>IFERROR('σ и σw, МПа'!D327*$BE$2,"-")</f>
        <v>182.93333333333331</v>
      </c>
      <c r="E327" s="32">
        <f>IFERROR('σ и σw, МПа'!E327*$BE$2,"-")</f>
        <v>173.6</v>
      </c>
      <c r="F327" s="32">
        <f>IFERROR('σ и σw, МПа'!F327*$BE$2,"-")</f>
        <v>173.6</v>
      </c>
      <c r="G327" s="32">
        <f>IFERROR('σ и σw, МПа'!G327*$BE$2,"-")</f>
        <v>173.6</v>
      </c>
      <c r="H327" s="32">
        <f>IFERROR('σ и σw, МПа'!H327*$BE$2,"-")</f>
        <v>165.2</v>
      </c>
      <c r="I327" s="32">
        <f>IFERROR('σ и σw, МПа'!I327*$BE$2,"-")</f>
        <v>165.2</v>
      </c>
      <c r="J327" s="32">
        <f>IFERROR('σ и σw, МПа'!J327*$BE$2,"-")</f>
        <v>165.2</v>
      </c>
      <c r="K327" s="32">
        <f>IFERROR('σ и σw, МПа'!K327*$BE$2,"-")</f>
        <v>165.2</v>
      </c>
      <c r="L327" s="32">
        <f>IFERROR('σ и σw, МПа'!L327*$BE$2,"-")</f>
        <v>137.19999999999999</v>
      </c>
      <c r="M327" s="32">
        <f>IFERROR('σ и σw, МПа'!M327*$BE$2,"-")</f>
        <v>137.19999999999999</v>
      </c>
      <c r="N327" s="32">
        <f>IFERROR('σ и σw, МПа'!N327*$BE$2,"-")</f>
        <v>110.13333333333334</v>
      </c>
      <c r="O327" s="32">
        <f>IFERROR('σ и σw, МПа'!O327*$BE$2,"-")</f>
        <v>110.13333333333334</v>
      </c>
      <c r="P327" s="33">
        <f>IFERROR('σ и σw, МПа'!P327*$BE$2,"-")</f>
        <v>100.8</v>
      </c>
      <c r="Q327" s="31">
        <f>IFERROR('σ и σw, МПа'!D327*$BF$2,"-")</f>
        <v>235.2</v>
      </c>
      <c r="R327" s="32">
        <f>IFERROR('σ и σw, МПа'!E327*$BF$2,"-")</f>
        <v>223.20000000000002</v>
      </c>
      <c r="S327" s="32">
        <f>IFERROR('σ и σw, МПа'!F327*$BF$2,"-")</f>
        <v>223.20000000000002</v>
      </c>
      <c r="T327" s="32">
        <f>IFERROR('σ и σw, МПа'!G327*$BF$2,"-")</f>
        <v>223.20000000000002</v>
      </c>
      <c r="U327" s="32">
        <f>IFERROR('σ и σw, МПа'!H327*$BF$2,"-")</f>
        <v>212.4</v>
      </c>
      <c r="V327" s="32">
        <f>IFERROR('σ и σw, МПа'!I327*$BF$2,"-")</f>
        <v>212.4</v>
      </c>
      <c r="W327" s="32">
        <f>IFERROR('σ и σw, МПа'!J327*$BF$2,"-")</f>
        <v>212.4</v>
      </c>
      <c r="X327" s="32">
        <f>IFERROR('σ и σw, МПа'!K327*$BF$2,"-")</f>
        <v>212.4</v>
      </c>
      <c r="Y327" s="32">
        <f>IFERROR('σ и σw, МПа'!L327*$BF$2,"-")</f>
        <v>176.4</v>
      </c>
      <c r="Z327" s="32">
        <f>IFERROR('σ и σw, МПа'!M327*$BF$2,"-")</f>
        <v>176.4</v>
      </c>
      <c r="AA327" s="32">
        <f>IFERROR('σ и σw, МПа'!N327*$BF$2,"-")</f>
        <v>141.60000000000002</v>
      </c>
      <c r="AB327" s="32">
        <f>IFERROR('σ и σw, МПа'!O327*$BF$2,"-")</f>
        <v>141.60000000000002</v>
      </c>
      <c r="AC327" s="33">
        <f>IFERROR('σ и σw, МПа'!P327*$BF$2,"-")</f>
        <v>129.6</v>
      </c>
      <c r="AD327" s="31">
        <f>IFERROR('σ и σw, МПа'!Q327*$BG$2,"-")</f>
        <v>137.19999999999999</v>
      </c>
      <c r="AE327" s="32">
        <f>IFERROR('σ и σw, МПа'!R327*$BG$2,"-")</f>
        <v>130.19999999999999</v>
      </c>
      <c r="AF327" s="32">
        <f>IFERROR('σ и σw, МПа'!S327*$BG$2,"-")</f>
        <v>130.19999999999999</v>
      </c>
      <c r="AG327" s="32">
        <f>IFERROR('σ и σw, МПа'!T327*$BG$2,"-")</f>
        <v>130.19999999999999</v>
      </c>
      <c r="AH327" s="32">
        <f>IFERROR('σ и σw, МПа'!U327*$BG$2,"-")</f>
        <v>123.89999999999999</v>
      </c>
      <c r="AI327" s="32">
        <f>IFERROR('σ и σw, МПа'!V327*$BG$2,"-")</f>
        <v>123.89999999999999</v>
      </c>
      <c r="AJ327" s="32">
        <f>IFERROR('σ и σw, МПа'!W327*$BG$2,"-")</f>
        <v>123.89999999999999</v>
      </c>
      <c r="AK327" s="32">
        <f>IFERROR('σ и σw, МПа'!X327*$BG$2,"-")</f>
        <v>123.89999999999999</v>
      </c>
      <c r="AL327" s="32">
        <f>IFERROR('σ и σw, МПа'!Y327*$BG$2,"-")</f>
        <v>102.89999999999999</v>
      </c>
      <c r="AM327" s="32">
        <f>IFERROR('σ и σw, МПа'!Z327*$BG$2,"-")</f>
        <v>102.89999999999999</v>
      </c>
      <c r="AN327" s="32">
        <f>IFERROR('σ и σw, МПа'!AA327*$BG$2,"-")</f>
        <v>82.6</v>
      </c>
      <c r="AO327" s="32">
        <f>IFERROR('σ и σw, МПа'!AB327*$BG$2,"-")</f>
        <v>82.6</v>
      </c>
      <c r="AP327" s="33">
        <f>IFERROR('σ и σw, МПа'!AC327*$BG$2,"-")</f>
        <v>75.599999999999994</v>
      </c>
      <c r="AQ327" s="31">
        <f>IFERROR('σ и σw, МПа'!Q327*$BH$2,"-")</f>
        <v>215.60000000000002</v>
      </c>
      <c r="AR327" s="32">
        <f>IFERROR('σ и σw, МПа'!R327*$BH$2,"-")</f>
        <v>204.60000000000002</v>
      </c>
      <c r="AS327" s="32">
        <f>IFERROR('σ и σw, МПа'!S327*$BH$2,"-")</f>
        <v>204.60000000000002</v>
      </c>
      <c r="AT327" s="32">
        <f>IFERROR('σ и σw, МПа'!T327*$BH$2,"-")</f>
        <v>204.60000000000002</v>
      </c>
      <c r="AU327" s="32">
        <f>IFERROR('σ и σw, МПа'!U327*$BH$2,"-")</f>
        <v>194.70000000000002</v>
      </c>
      <c r="AV327" s="32">
        <f>IFERROR('σ и σw, МПа'!V327*$BH$2,"-")</f>
        <v>194.70000000000002</v>
      </c>
      <c r="AW327" s="32">
        <f>IFERROR('σ и σw, МПа'!W327*$BH$2,"-")</f>
        <v>194.70000000000002</v>
      </c>
      <c r="AX327" s="32">
        <f>IFERROR('σ и σw, МПа'!X327*$BH$2,"-")</f>
        <v>194.70000000000002</v>
      </c>
      <c r="AY327" s="32">
        <f>IFERROR('σ и σw, МПа'!Y327*$BH$2,"-")</f>
        <v>161.70000000000002</v>
      </c>
      <c r="AZ327" s="32">
        <f>IFERROR('σ и σw, МПа'!Z327*$BH$2,"-")</f>
        <v>161.70000000000002</v>
      </c>
      <c r="BA327" s="32">
        <f>IFERROR('σ и σw, МПа'!AA327*$BH$2,"-")</f>
        <v>129.80000000000001</v>
      </c>
      <c r="BB327" s="32">
        <f>IFERROR('σ и σw, МПа'!AB327*$BH$2,"-")</f>
        <v>129.80000000000001</v>
      </c>
      <c r="BC327" s="33">
        <f>IFERROR('σ и σw, МПа'!AC327*$BH$2,"-")</f>
        <v>118.80000000000001</v>
      </c>
    </row>
    <row r="328" spans="1:55" ht="38.25" x14ac:dyDescent="0.25">
      <c r="A328" s="10" t="str">
        <f>INDEX('Обработка исходного'!B:B,ROW($B$3)+4*(ROW($B328)-ROW($B$3)))</f>
        <v>Сталь хромоникелевая коррозионно-стойкого аустенитного класса</v>
      </c>
      <c r="B328" s="47" t="str">
        <f>INDEX('Обработка исходного'!D:D,ROW($B$3)+4*(ROW($B328)-ROW($B$3)))</f>
        <v>10Х17Н13М2Т</v>
      </c>
      <c r="C328" s="27" t="str">
        <f>'Rp0,2, МПа'!C328</f>
        <v>Заготовки в виде поковок и штамповок из слитков массой не более 15 т толщиной от 60 до 300 мм</v>
      </c>
      <c r="D328" s="31">
        <f>IFERROR('σ и σw, МПа'!D328*$BE$2,"-")</f>
        <v>182.93333333333331</v>
      </c>
      <c r="E328" s="32">
        <f>IFERROR('σ и σw, МПа'!E328*$BE$2,"-")</f>
        <v>173.6</v>
      </c>
      <c r="F328" s="32">
        <f>IFERROR('σ и σw, МПа'!F328*$BE$2,"-")</f>
        <v>173.6</v>
      </c>
      <c r="G328" s="32">
        <f>IFERROR('σ и σw, МПа'!G328*$BE$2,"-")</f>
        <v>173.6</v>
      </c>
      <c r="H328" s="32">
        <f>IFERROR('σ и σw, МПа'!H328*$BE$2,"-")</f>
        <v>165.2</v>
      </c>
      <c r="I328" s="32">
        <f>IFERROR('σ и σw, МПа'!I328*$BE$2,"-")</f>
        <v>165.2</v>
      </c>
      <c r="J328" s="32">
        <f>IFERROR('σ и σw, МПа'!J328*$BE$2,"-")</f>
        <v>165.2</v>
      </c>
      <c r="K328" s="32">
        <f>IFERROR('σ и σw, МПа'!K328*$BE$2,"-")</f>
        <v>165.2</v>
      </c>
      <c r="L328" s="32">
        <f>IFERROR('σ и σw, МПа'!L328*$BE$2,"-")</f>
        <v>137.19999999999999</v>
      </c>
      <c r="M328" s="32">
        <f>IFERROR('σ и σw, МПа'!M328*$BE$2,"-")</f>
        <v>137.19999999999999</v>
      </c>
      <c r="N328" s="32">
        <f>IFERROR('σ и σw, МПа'!N328*$BE$2,"-")</f>
        <v>110.13333333333334</v>
      </c>
      <c r="O328" s="32">
        <f>IFERROR('σ и σw, МПа'!O328*$BE$2,"-")</f>
        <v>110.13333333333334</v>
      </c>
      <c r="P328" s="33">
        <f>IFERROR('σ и σw, МПа'!P328*$BE$2,"-")</f>
        <v>100.8</v>
      </c>
      <c r="Q328" s="31">
        <f>IFERROR('σ и σw, МПа'!D328*$BF$2,"-")</f>
        <v>235.2</v>
      </c>
      <c r="R328" s="32">
        <f>IFERROR('σ и σw, МПа'!E328*$BF$2,"-")</f>
        <v>223.20000000000002</v>
      </c>
      <c r="S328" s="32">
        <f>IFERROR('σ и σw, МПа'!F328*$BF$2,"-")</f>
        <v>223.20000000000002</v>
      </c>
      <c r="T328" s="32">
        <f>IFERROR('σ и σw, МПа'!G328*$BF$2,"-")</f>
        <v>223.20000000000002</v>
      </c>
      <c r="U328" s="32">
        <f>IFERROR('σ и σw, МПа'!H328*$BF$2,"-")</f>
        <v>212.4</v>
      </c>
      <c r="V328" s="32">
        <f>IFERROR('σ и σw, МПа'!I328*$BF$2,"-")</f>
        <v>212.4</v>
      </c>
      <c r="W328" s="32">
        <f>IFERROR('σ и σw, МПа'!J328*$BF$2,"-")</f>
        <v>212.4</v>
      </c>
      <c r="X328" s="32">
        <f>IFERROR('σ и σw, МПа'!K328*$BF$2,"-")</f>
        <v>212.4</v>
      </c>
      <c r="Y328" s="32">
        <f>IFERROR('σ и σw, МПа'!L328*$BF$2,"-")</f>
        <v>176.4</v>
      </c>
      <c r="Z328" s="32">
        <f>IFERROR('σ и σw, МПа'!M328*$BF$2,"-")</f>
        <v>176.4</v>
      </c>
      <c r="AA328" s="32">
        <f>IFERROR('σ и σw, МПа'!N328*$BF$2,"-")</f>
        <v>141.60000000000002</v>
      </c>
      <c r="AB328" s="32">
        <f>IFERROR('σ и σw, МПа'!O328*$BF$2,"-")</f>
        <v>141.60000000000002</v>
      </c>
      <c r="AC328" s="33">
        <f>IFERROR('σ и σw, МПа'!P328*$BF$2,"-")</f>
        <v>129.6</v>
      </c>
      <c r="AD328" s="31">
        <f>IFERROR('σ и σw, МПа'!Q328*$BG$2,"-")</f>
        <v>137.19999999999999</v>
      </c>
      <c r="AE328" s="32">
        <f>IFERROR('σ и σw, МПа'!R328*$BG$2,"-")</f>
        <v>130.19999999999999</v>
      </c>
      <c r="AF328" s="32">
        <f>IFERROR('σ и σw, МПа'!S328*$BG$2,"-")</f>
        <v>130.19999999999999</v>
      </c>
      <c r="AG328" s="32">
        <f>IFERROR('σ и σw, МПа'!T328*$BG$2,"-")</f>
        <v>130.19999999999999</v>
      </c>
      <c r="AH328" s="32">
        <f>IFERROR('σ и σw, МПа'!U328*$BG$2,"-")</f>
        <v>123.89999999999999</v>
      </c>
      <c r="AI328" s="32">
        <f>IFERROR('σ и σw, МПа'!V328*$BG$2,"-")</f>
        <v>123.89999999999999</v>
      </c>
      <c r="AJ328" s="32">
        <f>IFERROR('σ и σw, МПа'!W328*$BG$2,"-")</f>
        <v>123.89999999999999</v>
      </c>
      <c r="AK328" s="32">
        <f>IFERROR('σ и σw, МПа'!X328*$BG$2,"-")</f>
        <v>123.89999999999999</v>
      </c>
      <c r="AL328" s="32">
        <f>IFERROR('σ и σw, МПа'!Y328*$BG$2,"-")</f>
        <v>102.89999999999999</v>
      </c>
      <c r="AM328" s="32">
        <f>IFERROR('σ и σw, МПа'!Z328*$BG$2,"-")</f>
        <v>102.89999999999999</v>
      </c>
      <c r="AN328" s="32">
        <f>IFERROR('σ и σw, МПа'!AA328*$BG$2,"-")</f>
        <v>82.6</v>
      </c>
      <c r="AO328" s="32">
        <f>IFERROR('σ и σw, МПа'!AB328*$BG$2,"-")</f>
        <v>82.6</v>
      </c>
      <c r="AP328" s="33">
        <f>IFERROR('σ и σw, МПа'!AC328*$BG$2,"-")</f>
        <v>75.599999999999994</v>
      </c>
      <c r="AQ328" s="31">
        <f>IFERROR('σ и σw, МПа'!Q328*$BH$2,"-")</f>
        <v>215.60000000000002</v>
      </c>
      <c r="AR328" s="32">
        <f>IFERROR('σ и σw, МПа'!R328*$BH$2,"-")</f>
        <v>204.60000000000002</v>
      </c>
      <c r="AS328" s="32">
        <f>IFERROR('σ и σw, МПа'!S328*$BH$2,"-")</f>
        <v>204.60000000000002</v>
      </c>
      <c r="AT328" s="32">
        <f>IFERROR('σ и σw, МПа'!T328*$BH$2,"-")</f>
        <v>204.60000000000002</v>
      </c>
      <c r="AU328" s="32">
        <f>IFERROR('σ и σw, МПа'!U328*$BH$2,"-")</f>
        <v>194.70000000000002</v>
      </c>
      <c r="AV328" s="32">
        <f>IFERROR('σ и σw, МПа'!V328*$BH$2,"-")</f>
        <v>194.70000000000002</v>
      </c>
      <c r="AW328" s="32">
        <f>IFERROR('σ и σw, МПа'!W328*$BH$2,"-")</f>
        <v>194.70000000000002</v>
      </c>
      <c r="AX328" s="32">
        <f>IFERROR('σ и σw, МПа'!X328*$BH$2,"-")</f>
        <v>194.70000000000002</v>
      </c>
      <c r="AY328" s="32">
        <f>IFERROR('σ и σw, МПа'!Y328*$BH$2,"-")</f>
        <v>161.70000000000002</v>
      </c>
      <c r="AZ328" s="32">
        <f>IFERROR('σ и σw, МПа'!Z328*$BH$2,"-")</f>
        <v>161.70000000000002</v>
      </c>
      <c r="BA328" s="32">
        <f>IFERROR('σ и σw, МПа'!AA328*$BH$2,"-")</f>
        <v>129.80000000000001</v>
      </c>
      <c r="BB328" s="32">
        <f>IFERROR('σ и σw, МПа'!AB328*$BH$2,"-")</f>
        <v>129.80000000000001</v>
      </c>
      <c r="BC328" s="33">
        <f>IFERROR('σ и σw, МПа'!AC328*$BH$2,"-")</f>
        <v>118.80000000000001</v>
      </c>
    </row>
    <row r="329" spans="1:55" ht="38.25" x14ac:dyDescent="0.25">
      <c r="A329" s="10" t="str">
        <f>INDEX('Обработка исходного'!B:B,ROW($B$3)+4*(ROW($B329)-ROW($B$3)))</f>
        <v>Сталь хромоникелевая коррозионно-стойкого аустенитного класса</v>
      </c>
      <c r="B329" s="47" t="str">
        <f>INDEX('Обработка исходного'!D:D,ROW($B$3)+4*(ROW($B329)-ROW($B$3)))</f>
        <v>10Х17Н13М2Т</v>
      </c>
      <c r="C329" s="27" t="str">
        <f>'Rp0,2, МПа'!C329</f>
        <v>Листы и листовые штамповки, ковано-катаные заготовки толщиной от 60 до 300 мм</v>
      </c>
      <c r="D329" s="31">
        <f>IFERROR('σ и σw, МПа'!D329*$BE$2,"-")</f>
        <v>182.93333333333331</v>
      </c>
      <c r="E329" s="32">
        <f>IFERROR('σ и σw, МПа'!E329*$BE$2,"-")</f>
        <v>173.6</v>
      </c>
      <c r="F329" s="32">
        <f>IFERROR('σ и σw, МПа'!F329*$BE$2,"-")</f>
        <v>173.6</v>
      </c>
      <c r="G329" s="32">
        <f>IFERROR('σ и σw, МПа'!G329*$BE$2,"-")</f>
        <v>173.6</v>
      </c>
      <c r="H329" s="32">
        <f>IFERROR('σ и σw, МПа'!H329*$BE$2,"-")</f>
        <v>165.2</v>
      </c>
      <c r="I329" s="32">
        <f>IFERROR('σ и σw, МПа'!I329*$BE$2,"-")</f>
        <v>165.2</v>
      </c>
      <c r="J329" s="32">
        <f>IFERROR('σ и σw, МПа'!J329*$BE$2,"-")</f>
        <v>165.2</v>
      </c>
      <c r="K329" s="32">
        <f>IFERROR('σ и σw, МПа'!K329*$BE$2,"-")</f>
        <v>165.2</v>
      </c>
      <c r="L329" s="32">
        <f>IFERROR('σ и σw, МПа'!L329*$BE$2,"-")</f>
        <v>137.19999999999999</v>
      </c>
      <c r="M329" s="32">
        <f>IFERROR('σ и σw, МПа'!M329*$BE$2,"-")</f>
        <v>137.19999999999999</v>
      </c>
      <c r="N329" s="32">
        <f>IFERROR('σ и σw, МПа'!N329*$BE$2,"-")</f>
        <v>110.13333333333334</v>
      </c>
      <c r="O329" s="32">
        <f>IFERROR('σ и σw, МПа'!O329*$BE$2,"-")</f>
        <v>110.13333333333334</v>
      </c>
      <c r="P329" s="33">
        <f>IFERROR('σ и σw, МПа'!P329*$BE$2,"-")</f>
        <v>100.8</v>
      </c>
      <c r="Q329" s="31">
        <f>IFERROR('σ и σw, МПа'!D329*$BF$2,"-")</f>
        <v>235.2</v>
      </c>
      <c r="R329" s="32">
        <f>IFERROR('σ и σw, МПа'!E329*$BF$2,"-")</f>
        <v>223.20000000000002</v>
      </c>
      <c r="S329" s="32">
        <f>IFERROR('σ и σw, МПа'!F329*$BF$2,"-")</f>
        <v>223.20000000000002</v>
      </c>
      <c r="T329" s="32">
        <f>IFERROR('σ и σw, МПа'!G329*$BF$2,"-")</f>
        <v>223.20000000000002</v>
      </c>
      <c r="U329" s="32">
        <f>IFERROR('σ и σw, МПа'!H329*$BF$2,"-")</f>
        <v>212.4</v>
      </c>
      <c r="V329" s="32">
        <f>IFERROR('σ и σw, МПа'!I329*$BF$2,"-")</f>
        <v>212.4</v>
      </c>
      <c r="W329" s="32">
        <f>IFERROR('σ и σw, МПа'!J329*$BF$2,"-")</f>
        <v>212.4</v>
      </c>
      <c r="X329" s="32">
        <f>IFERROR('σ и σw, МПа'!K329*$BF$2,"-")</f>
        <v>212.4</v>
      </c>
      <c r="Y329" s="32">
        <f>IFERROR('σ и σw, МПа'!L329*$BF$2,"-")</f>
        <v>176.4</v>
      </c>
      <c r="Z329" s="32">
        <f>IFERROR('σ и σw, МПа'!M329*$BF$2,"-")</f>
        <v>176.4</v>
      </c>
      <c r="AA329" s="32">
        <f>IFERROR('σ и σw, МПа'!N329*$BF$2,"-")</f>
        <v>141.60000000000002</v>
      </c>
      <c r="AB329" s="32">
        <f>IFERROR('σ и σw, МПа'!O329*$BF$2,"-")</f>
        <v>141.60000000000002</v>
      </c>
      <c r="AC329" s="33">
        <f>IFERROR('σ и σw, МПа'!P329*$BF$2,"-")</f>
        <v>129.6</v>
      </c>
      <c r="AD329" s="31">
        <f>IFERROR('σ и σw, МПа'!Q329*$BG$2,"-")</f>
        <v>137.19999999999999</v>
      </c>
      <c r="AE329" s="32">
        <f>IFERROR('σ и σw, МПа'!R329*$BG$2,"-")</f>
        <v>130.19999999999999</v>
      </c>
      <c r="AF329" s="32">
        <f>IFERROR('σ и σw, МПа'!S329*$BG$2,"-")</f>
        <v>130.19999999999999</v>
      </c>
      <c r="AG329" s="32">
        <f>IFERROR('σ и σw, МПа'!T329*$BG$2,"-")</f>
        <v>130.19999999999999</v>
      </c>
      <c r="AH329" s="32">
        <f>IFERROR('σ и σw, МПа'!U329*$BG$2,"-")</f>
        <v>123.89999999999999</v>
      </c>
      <c r="AI329" s="32">
        <f>IFERROR('σ и σw, МПа'!V329*$BG$2,"-")</f>
        <v>123.89999999999999</v>
      </c>
      <c r="AJ329" s="32">
        <f>IFERROR('σ и σw, МПа'!W329*$BG$2,"-")</f>
        <v>123.89999999999999</v>
      </c>
      <c r="AK329" s="32">
        <f>IFERROR('σ и σw, МПа'!X329*$BG$2,"-")</f>
        <v>123.89999999999999</v>
      </c>
      <c r="AL329" s="32">
        <f>IFERROR('σ и σw, МПа'!Y329*$BG$2,"-")</f>
        <v>102.89999999999999</v>
      </c>
      <c r="AM329" s="32">
        <f>IFERROR('σ и σw, МПа'!Z329*$BG$2,"-")</f>
        <v>102.89999999999999</v>
      </c>
      <c r="AN329" s="32">
        <f>IFERROR('σ и σw, МПа'!AA329*$BG$2,"-")</f>
        <v>82.6</v>
      </c>
      <c r="AO329" s="32">
        <f>IFERROR('σ и σw, МПа'!AB329*$BG$2,"-")</f>
        <v>82.6</v>
      </c>
      <c r="AP329" s="33">
        <f>IFERROR('σ и σw, МПа'!AC329*$BG$2,"-")</f>
        <v>75.599999999999994</v>
      </c>
      <c r="AQ329" s="31">
        <f>IFERROR('σ и σw, МПа'!Q329*$BH$2,"-")</f>
        <v>215.60000000000002</v>
      </c>
      <c r="AR329" s="32">
        <f>IFERROR('σ и σw, МПа'!R329*$BH$2,"-")</f>
        <v>204.60000000000002</v>
      </c>
      <c r="AS329" s="32">
        <f>IFERROR('σ и σw, МПа'!S329*$BH$2,"-")</f>
        <v>204.60000000000002</v>
      </c>
      <c r="AT329" s="32">
        <f>IFERROR('σ и σw, МПа'!T329*$BH$2,"-")</f>
        <v>204.60000000000002</v>
      </c>
      <c r="AU329" s="32">
        <f>IFERROR('σ и σw, МПа'!U329*$BH$2,"-")</f>
        <v>194.70000000000002</v>
      </c>
      <c r="AV329" s="32">
        <f>IFERROR('σ и σw, МПа'!V329*$BH$2,"-")</f>
        <v>194.70000000000002</v>
      </c>
      <c r="AW329" s="32">
        <f>IFERROR('σ и σw, МПа'!W329*$BH$2,"-")</f>
        <v>194.70000000000002</v>
      </c>
      <c r="AX329" s="32">
        <f>IFERROR('σ и σw, МПа'!X329*$BH$2,"-")</f>
        <v>194.70000000000002</v>
      </c>
      <c r="AY329" s="32">
        <f>IFERROR('σ и σw, МПа'!Y329*$BH$2,"-")</f>
        <v>161.70000000000002</v>
      </c>
      <c r="AZ329" s="32">
        <f>IFERROR('σ и σw, МПа'!Z329*$BH$2,"-")</f>
        <v>161.70000000000002</v>
      </c>
      <c r="BA329" s="32">
        <f>IFERROR('σ и σw, МПа'!AA329*$BH$2,"-")</f>
        <v>129.80000000000001</v>
      </c>
      <c r="BB329" s="32">
        <f>IFERROR('σ и σw, МПа'!AB329*$BH$2,"-")</f>
        <v>129.80000000000001</v>
      </c>
      <c r="BC329" s="33">
        <f>IFERROR('σ и σw, МПа'!AC329*$BH$2,"-")</f>
        <v>118.80000000000001</v>
      </c>
    </row>
    <row r="330" spans="1:55" ht="38.25" x14ac:dyDescent="0.25">
      <c r="A330" s="10" t="str">
        <f>INDEX('Обработка исходного'!B:B,ROW($B$3)+4*(ROW($B330)-ROW($B$3)))</f>
        <v>Сталь хромоникелевая коррозионно-стойкого аустенитного класса</v>
      </c>
      <c r="B330" s="47" t="str">
        <f>INDEX('Обработка исходного'!D:D,ROW($B$3)+4*(ROW($B330)-ROW($B$3)))</f>
        <v>10Х17Н13М2Т</v>
      </c>
      <c r="C330" s="27" t="str">
        <f>'Rp0,2, МПа'!C330</f>
        <v>Листы толщиной от 0,5 до 160 мм</v>
      </c>
      <c r="D330" s="31">
        <f>IFERROR('σ и σw, МПа'!D330*$BE$2,"-")</f>
        <v>219.33333333333331</v>
      </c>
      <c r="E330" s="32">
        <f>IFERROR('σ и σw, МПа'!E330*$BE$2,"-")</f>
        <v>210.93333333333331</v>
      </c>
      <c r="F330" s="32">
        <f>IFERROR('σ и σw, МПа'!F330*$BE$2,"-")</f>
        <v>210.93333333333331</v>
      </c>
      <c r="G330" s="32">
        <f>IFERROR('σ и σw, МПа'!G330*$BE$2,"-")</f>
        <v>210.93333333333331</v>
      </c>
      <c r="H330" s="32">
        <f>IFERROR('σ и σw, МПа'!H330*$BE$2,"-")</f>
        <v>201.6</v>
      </c>
      <c r="I330" s="32">
        <f>IFERROR('σ и σw, МПа'!I330*$BE$2,"-")</f>
        <v>201.6</v>
      </c>
      <c r="J330" s="32">
        <f>IFERROR('σ и σw, МПа'!J330*$BE$2,"-")</f>
        <v>195.46153846153845</v>
      </c>
      <c r="K330" s="32">
        <f>IFERROR('σ и σw, МПа'!K330*$BE$2,"-")</f>
        <v>195.46153846153845</v>
      </c>
      <c r="L330" s="32">
        <f>IFERROR('σ и σw, МПа'!L330*$BE$2,"-")</f>
        <v>165.2</v>
      </c>
      <c r="M330" s="32">
        <f>IFERROR('σ и σw, МПа'!M330*$BE$2,"-")</f>
        <v>165.2</v>
      </c>
      <c r="N330" s="32">
        <f>IFERROR('σ и σw, МПа'!N330*$BE$2,"-")</f>
        <v>127.86666666666665</v>
      </c>
      <c r="O330" s="32">
        <f>IFERROR('σ и σw, МПа'!O330*$BE$2,"-")</f>
        <v>127.86666666666665</v>
      </c>
      <c r="P330" s="33">
        <f>IFERROR('σ и σw, МПа'!P330*$BE$2,"-")</f>
        <v>127.86666666666665</v>
      </c>
      <c r="Q330" s="31">
        <f>IFERROR('σ и σw, МПа'!D330*$BF$2,"-")</f>
        <v>282</v>
      </c>
      <c r="R330" s="32">
        <f>IFERROR('σ и σw, МПа'!E330*$BF$2,"-")</f>
        <v>271.2</v>
      </c>
      <c r="S330" s="32">
        <f>IFERROR('σ и σw, МПа'!F330*$BF$2,"-")</f>
        <v>271.2</v>
      </c>
      <c r="T330" s="32">
        <f>IFERROR('σ и σw, МПа'!G330*$BF$2,"-")</f>
        <v>271.2</v>
      </c>
      <c r="U330" s="32">
        <f>IFERROR('σ и σw, МПа'!H330*$BF$2,"-")</f>
        <v>259.2</v>
      </c>
      <c r="V330" s="32">
        <f>IFERROR('σ и σw, МПа'!I330*$BF$2,"-")</f>
        <v>259.2</v>
      </c>
      <c r="W330" s="32">
        <f>IFERROR('σ и σw, МПа'!J330*$BF$2,"-")</f>
        <v>251.30769230769232</v>
      </c>
      <c r="X330" s="32">
        <f>IFERROR('σ и σw, МПа'!K330*$BF$2,"-")</f>
        <v>251.30769230769232</v>
      </c>
      <c r="Y330" s="32">
        <f>IFERROR('σ и σw, МПа'!L330*$BF$2,"-")</f>
        <v>212.4</v>
      </c>
      <c r="Z330" s="32">
        <f>IFERROR('σ и σw, МПа'!M330*$BF$2,"-")</f>
        <v>212.4</v>
      </c>
      <c r="AA330" s="32">
        <f>IFERROR('σ и σw, МПа'!N330*$BF$2,"-")</f>
        <v>164.4</v>
      </c>
      <c r="AB330" s="32">
        <f>IFERROR('σ и σw, МПа'!O330*$BF$2,"-")</f>
        <v>164.4</v>
      </c>
      <c r="AC330" s="33">
        <f>IFERROR('σ и σw, МПа'!P330*$BF$2,"-")</f>
        <v>164.4</v>
      </c>
      <c r="AD330" s="31">
        <f>IFERROR('σ и σw, МПа'!Q330*$BG$2,"-")</f>
        <v>164.5</v>
      </c>
      <c r="AE330" s="32">
        <f>IFERROR('σ и σw, МПа'!R330*$BG$2,"-")</f>
        <v>158.19999999999999</v>
      </c>
      <c r="AF330" s="32">
        <f>IFERROR('σ и σw, МПа'!S330*$BG$2,"-")</f>
        <v>158.19999999999999</v>
      </c>
      <c r="AG330" s="32">
        <f>IFERROR('σ и σw, МПа'!T330*$BG$2,"-")</f>
        <v>158.19999999999999</v>
      </c>
      <c r="AH330" s="32">
        <f>IFERROR('σ и σw, МПа'!U330*$BG$2,"-")</f>
        <v>151.19999999999999</v>
      </c>
      <c r="AI330" s="32">
        <f>IFERROR('σ и σw, МПа'!V330*$BG$2,"-")</f>
        <v>151.19999999999999</v>
      </c>
      <c r="AJ330" s="32">
        <f>IFERROR('σ и σw, МПа'!W330*$BG$2,"-")</f>
        <v>151.19999999999999</v>
      </c>
      <c r="AK330" s="32">
        <f>IFERROR('σ и σw, МПа'!X330*$BG$2,"-")</f>
        <v>151.19999999999999</v>
      </c>
      <c r="AL330" s="32">
        <f>IFERROR('σ и σw, МПа'!Y330*$BG$2,"-")</f>
        <v>123.89999999999999</v>
      </c>
      <c r="AM330" s="32">
        <f>IFERROR('σ и σw, МПа'!Z330*$BG$2,"-")</f>
        <v>123.89999999999999</v>
      </c>
      <c r="AN330" s="32">
        <f>IFERROR('σ и σw, МПа'!AA330*$BG$2,"-")</f>
        <v>95.899999999999991</v>
      </c>
      <c r="AO330" s="32">
        <f>IFERROR('σ и σw, МПа'!AB330*$BG$2,"-")</f>
        <v>95.899999999999991</v>
      </c>
      <c r="AP330" s="33">
        <f>IFERROR('σ и σw, МПа'!AC330*$BG$2,"-")</f>
        <v>95.899999999999991</v>
      </c>
      <c r="AQ330" s="31">
        <f>IFERROR('σ и σw, МПа'!Q330*$BH$2,"-")</f>
        <v>258.5</v>
      </c>
      <c r="AR330" s="32">
        <f>IFERROR('σ и σw, МПа'!R330*$BH$2,"-")</f>
        <v>248.60000000000002</v>
      </c>
      <c r="AS330" s="32">
        <f>IFERROR('σ и σw, МПа'!S330*$BH$2,"-")</f>
        <v>248.60000000000002</v>
      </c>
      <c r="AT330" s="32">
        <f>IFERROR('σ и σw, МПа'!T330*$BH$2,"-")</f>
        <v>248.60000000000002</v>
      </c>
      <c r="AU330" s="32">
        <f>IFERROR('σ и σw, МПа'!U330*$BH$2,"-")</f>
        <v>237.60000000000002</v>
      </c>
      <c r="AV330" s="32">
        <f>IFERROR('σ и σw, МПа'!V330*$BH$2,"-")</f>
        <v>237.60000000000002</v>
      </c>
      <c r="AW330" s="32">
        <f>IFERROR('σ и σw, МПа'!W330*$BH$2,"-")</f>
        <v>237.60000000000002</v>
      </c>
      <c r="AX330" s="32">
        <f>IFERROR('σ и σw, МПа'!X330*$BH$2,"-")</f>
        <v>237.60000000000002</v>
      </c>
      <c r="AY330" s="32">
        <f>IFERROR('σ и σw, МПа'!Y330*$BH$2,"-")</f>
        <v>194.70000000000002</v>
      </c>
      <c r="AZ330" s="32">
        <f>IFERROR('σ и σw, МПа'!Z330*$BH$2,"-")</f>
        <v>194.70000000000002</v>
      </c>
      <c r="BA330" s="32">
        <f>IFERROR('σ и σw, МПа'!AA330*$BH$2,"-")</f>
        <v>150.70000000000002</v>
      </c>
      <c r="BB330" s="32">
        <f>IFERROR('σ и σw, МПа'!AB330*$BH$2,"-")</f>
        <v>150.70000000000002</v>
      </c>
      <c r="BC330" s="33">
        <f>IFERROR('σ и σw, МПа'!AC330*$BH$2,"-")</f>
        <v>150.70000000000002</v>
      </c>
    </row>
    <row r="331" spans="1:55" ht="38.25" x14ac:dyDescent="0.25">
      <c r="A331" s="10" t="str">
        <f>INDEX('Обработка исходного'!B:B,ROW($B$3)+4*(ROW($B331)-ROW($B$3)))</f>
        <v>Сталь хромоникелевая коррозионно-стойкого аустенитного класса</v>
      </c>
      <c r="B331" s="47" t="str">
        <f>INDEX('Обработка исходного'!D:D,ROW($B$3)+4*(ROW($B331)-ROW($B$3)))</f>
        <v>10Х17Н13М2Т</v>
      </c>
      <c r="C331" s="27" t="str">
        <f>'Rp0,2, МПа'!C331</f>
        <v>Трубы бесшовные горячедеформированные диаметром от 57 до 325 мм с толщиной стенки от 3,5 до 32 мм</v>
      </c>
      <c r="D331" s="31">
        <f>IFERROR('σ и σw, МПа'!D331*$BE$2,"-")</f>
        <v>285.38461538461536</v>
      </c>
      <c r="E331" s="32">
        <f>IFERROR('σ и σw, МПа'!E331*$BE$2,"-")</f>
        <v>274.61538461538458</v>
      </c>
      <c r="F331" s="32">
        <f>IFERROR('σ и σw, МПа'!F331*$BE$2,"-")</f>
        <v>242.84615384615381</v>
      </c>
      <c r="G331" s="32">
        <f>IFERROR('σ и σw, МПа'!G331*$BE$2,"-")</f>
        <v>232.61538461538461</v>
      </c>
      <c r="H331" s="32">
        <f>IFERROR('σ и σw, МПа'!H331*$BE$2,"-")</f>
        <v>221.84615384615381</v>
      </c>
      <c r="I331" s="32">
        <f>IFERROR('σ и σw, МПа'!I331*$BE$2,"-")</f>
        <v>221.84615384615381</v>
      </c>
      <c r="J331" s="32">
        <f>IFERROR('σ и σw, МПа'!J331*$BE$2,"-")</f>
        <v>195.46153846153845</v>
      </c>
      <c r="K331" s="32">
        <f>IFERROR('σ и σw, МПа'!K331*$BE$2,"-")</f>
        <v>195.46153846153845</v>
      </c>
      <c r="L331" s="32">
        <f>IFERROR('σ и σw, МПа'!L331*$BE$2,"-")</f>
        <v>184.69230769230765</v>
      </c>
      <c r="M331" s="32">
        <f>IFERROR('σ и σw, МПа'!M331*$BE$2,"-")</f>
        <v>184.69230769230765</v>
      </c>
      <c r="N331" s="32">
        <f>IFERROR('σ и σw, МПа'!N331*$BE$2,"-")</f>
        <v>179.30769230769229</v>
      </c>
      <c r="O331" s="32">
        <f>IFERROR('σ и σw, МПа'!O331*$BE$2,"-")</f>
        <v>169.07692307692307</v>
      </c>
      <c r="P331" s="33">
        <f>IFERROR('σ и σw, МПа'!P331*$BE$2,"-")</f>
        <v>169.07692307692307</v>
      </c>
      <c r="Q331" s="31">
        <f>IFERROR('σ и σw, МПа'!D331*$BF$2,"-")</f>
        <v>366.92307692307691</v>
      </c>
      <c r="R331" s="32">
        <f>IFERROR('σ и σw, МПа'!E331*$BF$2,"-")</f>
        <v>353.07692307692309</v>
      </c>
      <c r="S331" s="32">
        <f>IFERROR('σ и σw, МПа'!F331*$BF$2,"-")</f>
        <v>312.23076923076923</v>
      </c>
      <c r="T331" s="32">
        <f>IFERROR('σ и σw, МПа'!G331*$BF$2,"-")</f>
        <v>299.07692307692309</v>
      </c>
      <c r="U331" s="32">
        <f>IFERROR('σ и σw, МПа'!H331*$BF$2,"-")</f>
        <v>285.23076923076923</v>
      </c>
      <c r="V331" s="32">
        <f>IFERROR('σ и σw, МПа'!I331*$BF$2,"-")</f>
        <v>285.23076923076923</v>
      </c>
      <c r="W331" s="32">
        <f>IFERROR('σ и σw, МПа'!J331*$BF$2,"-")</f>
        <v>251.30769230769232</v>
      </c>
      <c r="X331" s="32">
        <f>IFERROR('σ и σw, МПа'!K331*$BF$2,"-")</f>
        <v>251.30769230769232</v>
      </c>
      <c r="Y331" s="32">
        <f>IFERROR('σ и σw, МПа'!L331*$BF$2,"-")</f>
        <v>237.46153846153842</v>
      </c>
      <c r="Z331" s="32">
        <f>IFERROR('σ и σw, МПа'!M331*$BF$2,"-")</f>
        <v>237.46153846153842</v>
      </c>
      <c r="AA331" s="32">
        <f>IFERROR('σ и σw, МПа'!N331*$BF$2,"-")</f>
        <v>230.53846153846152</v>
      </c>
      <c r="AB331" s="32">
        <f>IFERROR('σ и σw, МПа'!O331*$BF$2,"-")</f>
        <v>217.38461538461536</v>
      </c>
      <c r="AC331" s="33">
        <f>IFERROR('σ и σw, МПа'!P331*$BF$2,"-")</f>
        <v>217.38461538461536</v>
      </c>
      <c r="AD331" s="31">
        <f>IFERROR('σ и σw, МПа'!Q331*$BG$2,"-")</f>
        <v>240.1</v>
      </c>
      <c r="AE331" s="32">
        <f>IFERROR('σ и σw, МПа'!R331*$BG$2,"-")</f>
        <v>233.1</v>
      </c>
      <c r="AF331" s="32">
        <f>IFERROR('σ и σw, МПа'!S331*$BG$2,"-")</f>
        <v>233.1</v>
      </c>
      <c r="AG331" s="32">
        <f>IFERROR('σ и σw, МПа'!T331*$BG$2,"-")</f>
        <v>233.1</v>
      </c>
      <c r="AH331" s="32">
        <f>IFERROR('σ и σw, МПа'!U331*$BG$2,"-")</f>
        <v>219.79999999999998</v>
      </c>
      <c r="AI331" s="32">
        <f>IFERROR('σ и σw, МПа'!V331*$BG$2,"-")</f>
        <v>219.79999999999998</v>
      </c>
      <c r="AJ331" s="32">
        <f>IFERROR('σ и σw, МПа'!W331*$BG$2,"-")</f>
        <v>219.79999999999998</v>
      </c>
      <c r="AK331" s="32">
        <f>IFERROR('σ и σw, МПа'!X331*$BG$2,"-")</f>
        <v>219.79999999999998</v>
      </c>
      <c r="AL331" s="32">
        <f>IFERROR('σ и σw, МПа'!Y331*$BG$2,"-")</f>
        <v>178.5</v>
      </c>
      <c r="AM331" s="32">
        <f>IFERROR('σ и σw, МПа'!Z331*$BG$2,"-")</f>
        <v>178.5</v>
      </c>
      <c r="AN331" s="32">
        <f>IFERROR('σ и σw, МПа'!AA331*$BG$2,"-")</f>
        <v>137.19999999999999</v>
      </c>
      <c r="AO331" s="32">
        <f>IFERROR('σ и σw, МПа'!AB331*$BG$2,"-")</f>
        <v>137.19999999999999</v>
      </c>
      <c r="AP331" s="33">
        <f>IFERROR('σ и σw, МПа'!AC331*$BG$2,"-")</f>
        <v>137.19999999999999</v>
      </c>
      <c r="AQ331" s="31">
        <f>IFERROR('σ и σw, МПа'!Q331*$BH$2,"-")</f>
        <v>377.3</v>
      </c>
      <c r="AR331" s="32">
        <f>IFERROR('σ и σw, МПа'!R331*$BH$2,"-")</f>
        <v>366.3</v>
      </c>
      <c r="AS331" s="32">
        <f>IFERROR('σ и σw, МПа'!S331*$BH$2,"-")</f>
        <v>366.3</v>
      </c>
      <c r="AT331" s="32">
        <f>IFERROR('σ и σw, МПа'!T331*$BH$2,"-")</f>
        <v>366.3</v>
      </c>
      <c r="AU331" s="32">
        <f>IFERROR('σ и σw, МПа'!U331*$BH$2,"-")</f>
        <v>345.40000000000003</v>
      </c>
      <c r="AV331" s="32">
        <f>IFERROR('σ и σw, МПа'!V331*$BH$2,"-")</f>
        <v>345.40000000000003</v>
      </c>
      <c r="AW331" s="32">
        <f>IFERROR('σ и σw, МПа'!W331*$BH$2,"-")</f>
        <v>345.40000000000003</v>
      </c>
      <c r="AX331" s="32">
        <f>IFERROR('σ и σw, МПа'!X331*$BH$2,"-")</f>
        <v>345.40000000000003</v>
      </c>
      <c r="AY331" s="32">
        <f>IFERROR('σ и σw, МПа'!Y331*$BH$2,"-")</f>
        <v>280.5</v>
      </c>
      <c r="AZ331" s="32">
        <f>IFERROR('σ и σw, МПа'!Z331*$BH$2,"-")</f>
        <v>280.5</v>
      </c>
      <c r="BA331" s="32">
        <f>IFERROR('σ и σw, МПа'!AA331*$BH$2,"-")</f>
        <v>215.60000000000002</v>
      </c>
      <c r="BB331" s="32">
        <f>IFERROR('σ и σw, МПа'!AB331*$BH$2,"-")</f>
        <v>215.60000000000002</v>
      </c>
      <c r="BC331" s="33">
        <f>IFERROR('σ и σw, МПа'!AC331*$BH$2,"-")</f>
        <v>215.60000000000002</v>
      </c>
    </row>
    <row r="332" spans="1:55" ht="38.25" x14ac:dyDescent="0.25">
      <c r="A332" s="10" t="str">
        <f>INDEX('Обработка исходного'!B:B,ROW($B$3)+4*(ROW($B332)-ROW($B$3)))</f>
        <v>Сталь хромоникелевая коррозионно-стойкого аустенитного класса</v>
      </c>
      <c r="B332" s="47" t="str">
        <f>INDEX('Обработка исходного'!D:D,ROW($B$3)+4*(ROW($B332)-ROW($B$3)))</f>
        <v>10Х17Н13М2Т</v>
      </c>
      <c r="C332" s="27" t="str">
        <f>'Rp0,2, МПа'!C332</f>
        <v>Трубы холодно- и теплодеформированные диаметром от 5 до 250 мм с толщиной стенки от 0,2 до 22 мм</v>
      </c>
      <c r="D332" s="31">
        <f>IFERROR('σ и σw, МПа'!D332*$BE$2,"-")</f>
        <v>285.38461538461536</v>
      </c>
      <c r="E332" s="32">
        <f>IFERROR('σ и σw, МПа'!E332*$BE$2,"-")</f>
        <v>274.61538461538458</v>
      </c>
      <c r="F332" s="32">
        <f>IFERROR('σ и σw, МПа'!F332*$BE$2,"-")</f>
        <v>242.84615384615381</v>
      </c>
      <c r="G332" s="32">
        <f>IFERROR('σ и σw, МПа'!G332*$BE$2,"-")</f>
        <v>232.61538461538461</v>
      </c>
      <c r="H332" s="32">
        <f>IFERROR('σ и σw, МПа'!H332*$BE$2,"-")</f>
        <v>221.84615384615381</v>
      </c>
      <c r="I332" s="32">
        <f>IFERROR('σ и σw, МПа'!I332*$BE$2,"-")</f>
        <v>221.84615384615381</v>
      </c>
      <c r="J332" s="32">
        <f>IFERROR('σ и σw, МПа'!J332*$BE$2,"-")</f>
        <v>195.46153846153845</v>
      </c>
      <c r="K332" s="32">
        <f>IFERROR('σ и σw, МПа'!K332*$BE$2,"-")</f>
        <v>195.46153846153845</v>
      </c>
      <c r="L332" s="32">
        <f>IFERROR('σ и σw, МПа'!L332*$BE$2,"-")</f>
        <v>184.69230769230765</v>
      </c>
      <c r="M332" s="32">
        <f>IFERROR('σ и σw, МПа'!M332*$BE$2,"-")</f>
        <v>184.69230769230765</v>
      </c>
      <c r="N332" s="32">
        <f>IFERROR('σ и σw, МПа'!N332*$BE$2,"-")</f>
        <v>179.30769230769229</v>
      </c>
      <c r="O332" s="32">
        <f>IFERROR('σ и σw, МПа'!O332*$BE$2,"-")</f>
        <v>169.07692307692307</v>
      </c>
      <c r="P332" s="33">
        <f>IFERROR('σ и σw, МПа'!P332*$BE$2,"-")</f>
        <v>169.07692307692307</v>
      </c>
      <c r="Q332" s="31">
        <f>IFERROR('σ и σw, МПа'!D332*$BF$2,"-")</f>
        <v>366.92307692307691</v>
      </c>
      <c r="R332" s="32">
        <f>IFERROR('σ и σw, МПа'!E332*$BF$2,"-")</f>
        <v>353.07692307692309</v>
      </c>
      <c r="S332" s="32">
        <f>IFERROR('σ и σw, МПа'!F332*$BF$2,"-")</f>
        <v>312.23076923076923</v>
      </c>
      <c r="T332" s="32">
        <f>IFERROR('σ и σw, МПа'!G332*$BF$2,"-")</f>
        <v>299.07692307692309</v>
      </c>
      <c r="U332" s="32">
        <f>IFERROR('σ и σw, МПа'!H332*$BF$2,"-")</f>
        <v>285.23076923076923</v>
      </c>
      <c r="V332" s="32">
        <f>IFERROR('σ и σw, МПа'!I332*$BF$2,"-")</f>
        <v>285.23076923076923</v>
      </c>
      <c r="W332" s="32">
        <f>IFERROR('σ и σw, МПа'!J332*$BF$2,"-")</f>
        <v>251.30769230769232</v>
      </c>
      <c r="X332" s="32">
        <f>IFERROR('σ и σw, МПа'!K332*$BF$2,"-")</f>
        <v>251.30769230769232</v>
      </c>
      <c r="Y332" s="32">
        <f>IFERROR('σ и σw, МПа'!L332*$BF$2,"-")</f>
        <v>237.46153846153842</v>
      </c>
      <c r="Z332" s="32">
        <f>IFERROR('σ и σw, МПа'!M332*$BF$2,"-")</f>
        <v>237.46153846153842</v>
      </c>
      <c r="AA332" s="32">
        <f>IFERROR('σ и σw, МПа'!N332*$BF$2,"-")</f>
        <v>230.53846153846152</v>
      </c>
      <c r="AB332" s="32">
        <f>IFERROR('σ и σw, МПа'!O332*$BF$2,"-")</f>
        <v>217.38461538461536</v>
      </c>
      <c r="AC332" s="33">
        <f>IFERROR('σ и σw, МПа'!P332*$BF$2,"-")</f>
        <v>217.38461538461536</v>
      </c>
      <c r="AD332" s="31">
        <f>IFERROR('σ и σw, МПа'!Q332*$BG$2,"-")</f>
        <v>240.1</v>
      </c>
      <c r="AE332" s="32">
        <f>IFERROR('σ и σw, МПа'!R332*$BG$2,"-")</f>
        <v>233.1</v>
      </c>
      <c r="AF332" s="32">
        <f>IFERROR('σ и σw, МПа'!S332*$BG$2,"-")</f>
        <v>233.1</v>
      </c>
      <c r="AG332" s="32">
        <f>IFERROR('σ и σw, МПа'!T332*$BG$2,"-")</f>
        <v>233.1</v>
      </c>
      <c r="AH332" s="32">
        <f>IFERROR('σ и σw, МПа'!U332*$BG$2,"-")</f>
        <v>219.79999999999998</v>
      </c>
      <c r="AI332" s="32">
        <f>IFERROR('σ и σw, МПа'!V332*$BG$2,"-")</f>
        <v>219.79999999999998</v>
      </c>
      <c r="AJ332" s="32">
        <f>IFERROR('σ и σw, МПа'!W332*$BG$2,"-")</f>
        <v>219.79999999999998</v>
      </c>
      <c r="AK332" s="32">
        <f>IFERROR('σ и σw, МПа'!X332*$BG$2,"-")</f>
        <v>219.79999999999998</v>
      </c>
      <c r="AL332" s="32">
        <f>IFERROR('σ и σw, МПа'!Y332*$BG$2,"-")</f>
        <v>178.5</v>
      </c>
      <c r="AM332" s="32">
        <f>IFERROR('σ и σw, МПа'!Z332*$BG$2,"-")</f>
        <v>178.5</v>
      </c>
      <c r="AN332" s="32">
        <f>IFERROR('σ и σw, МПа'!AA332*$BG$2,"-")</f>
        <v>137.19999999999999</v>
      </c>
      <c r="AO332" s="32">
        <f>IFERROR('σ и σw, МПа'!AB332*$BG$2,"-")</f>
        <v>137.19999999999999</v>
      </c>
      <c r="AP332" s="33">
        <f>IFERROR('σ и σw, МПа'!AC332*$BG$2,"-")</f>
        <v>137.19999999999999</v>
      </c>
      <c r="AQ332" s="31">
        <f>IFERROR('σ и σw, МПа'!Q332*$BH$2,"-")</f>
        <v>377.3</v>
      </c>
      <c r="AR332" s="32">
        <f>IFERROR('σ и σw, МПа'!R332*$BH$2,"-")</f>
        <v>366.3</v>
      </c>
      <c r="AS332" s="32">
        <f>IFERROR('σ и σw, МПа'!S332*$BH$2,"-")</f>
        <v>366.3</v>
      </c>
      <c r="AT332" s="32">
        <f>IFERROR('σ и σw, МПа'!T332*$BH$2,"-")</f>
        <v>366.3</v>
      </c>
      <c r="AU332" s="32">
        <f>IFERROR('σ и σw, МПа'!U332*$BH$2,"-")</f>
        <v>345.40000000000003</v>
      </c>
      <c r="AV332" s="32">
        <f>IFERROR('σ и σw, МПа'!V332*$BH$2,"-")</f>
        <v>345.40000000000003</v>
      </c>
      <c r="AW332" s="32">
        <f>IFERROR('σ и σw, МПа'!W332*$BH$2,"-")</f>
        <v>345.40000000000003</v>
      </c>
      <c r="AX332" s="32">
        <f>IFERROR('σ и σw, МПа'!X332*$BH$2,"-")</f>
        <v>345.40000000000003</v>
      </c>
      <c r="AY332" s="32">
        <f>IFERROR('σ и σw, МПа'!Y332*$BH$2,"-")</f>
        <v>280.5</v>
      </c>
      <c r="AZ332" s="32">
        <f>IFERROR('σ и σw, МПа'!Z332*$BH$2,"-")</f>
        <v>280.5</v>
      </c>
      <c r="BA332" s="32">
        <f>IFERROR('σ и σw, МПа'!AA332*$BH$2,"-")</f>
        <v>215.60000000000002</v>
      </c>
      <c r="BB332" s="32">
        <f>IFERROR('σ и σw, МПа'!AB332*$BH$2,"-")</f>
        <v>215.60000000000002</v>
      </c>
      <c r="BC332" s="33">
        <f>IFERROR('σ и σw, МПа'!AC332*$BH$2,"-")</f>
        <v>215.60000000000002</v>
      </c>
    </row>
    <row r="333" spans="1:55" ht="38.25" x14ac:dyDescent="0.25">
      <c r="A333" s="10" t="str">
        <f>INDEX('Обработка исходного'!B:B,ROW($B$3)+4*(ROW($B333)-ROW($B$3)))</f>
        <v>Сталь хромоникелевая коррозионно-стойкого аустенитного класса</v>
      </c>
      <c r="B333" s="47" t="str">
        <f>INDEX('Обработка исходного'!D:D,ROW($B$3)+4*(ROW($B333)-ROW($B$3)))</f>
        <v>12Х18Н12М3ТЛ</v>
      </c>
      <c r="C333" s="27" t="str">
        <f>'Rp0,2, МПа'!C333</f>
        <v>Отливки</v>
      </c>
      <c r="D333" s="31">
        <f>IFERROR('σ и σw, МПа'!D333*$BE$2,"-")</f>
        <v>201.6</v>
      </c>
      <c r="E333" s="32">
        <f>IFERROR('σ и σw, МПа'!E333*$BE$2,"-")</f>
        <v>182.93333333333331</v>
      </c>
      <c r="F333" s="32">
        <f>IFERROR('σ и σw, МПа'!F333*$BE$2,"-")</f>
        <v>158.66666666666666</v>
      </c>
      <c r="G333" s="32">
        <f>IFERROR('σ и σw, МПа'!G333*$BE$2,"-")</f>
        <v>154</v>
      </c>
      <c r="H333" s="32">
        <f>IFERROR('σ и σw, МПа'!H333*$BE$2,"-")</f>
        <v>149.33333333333334</v>
      </c>
      <c r="I333" s="32">
        <f>IFERROR('σ и σw, МПа'!I333*$BE$2,"-")</f>
        <v>144.66666666666666</v>
      </c>
      <c r="J333" s="32">
        <f>IFERROR('σ и σw, МПа'!J333*$BE$2,"-")</f>
        <v>140</v>
      </c>
      <c r="K333" s="32">
        <f>IFERROR('σ и σw, МПа'!K333*$BE$2,"-")</f>
        <v>130.66666666666666</v>
      </c>
      <c r="L333" s="32">
        <f>IFERROR('σ и σw, МПа'!L333*$BE$2,"-")</f>
        <v>128.79999999999998</v>
      </c>
      <c r="M333" s="32">
        <f>IFERROR('σ и σw, МПа'!M333*$BE$2,"-")</f>
        <v>126.93333333333334</v>
      </c>
      <c r="N333" s="32">
        <f>IFERROR('σ и σw, МПа'!N333*$BE$2,"-")</f>
        <v>125.06666666666665</v>
      </c>
      <c r="O333" s="32">
        <f>IFERROR('σ и σw, МПа'!O333*$BE$2,"-")</f>
        <v>123.19999999999999</v>
      </c>
      <c r="P333" s="33">
        <f>IFERROR('σ и σw, МПа'!P333*$BE$2,"-")</f>
        <v>121.33333333333333</v>
      </c>
      <c r="Q333" s="31">
        <f>IFERROR('σ и σw, МПа'!D333*$BF$2,"-")</f>
        <v>259.2</v>
      </c>
      <c r="R333" s="32">
        <f>IFERROR('σ и σw, МПа'!E333*$BF$2,"-")</f>
        <v>235.2</v>
      </c>
      <c r="S333" s="32">
        <f>IFERROR('σ и σw, МПа'!F333*$BF$2,"-")</f>
        <v>204</v>
      </c>
      <c r="T333" s="32">
        <f>IFERROR('σ и σw, МПа'!G333*$BF$2,"-")</f>
        <v>198</v>
      </c>
      <c r="U333" s="32">
        <f>IFERROR('σ и σw, МПа'!H333*$BF$2,"-")</f>
        <v>192</v>
      </c>
      <c r="V333" s="32">
        <f>IFERROR('σ и σw, МПа'!I333*$BF$2,"-")</f>
        <v>186</v>
      </c>
      <c r="W333" s="32">
        <f>IFERROR('σ и σw, МПа'!J333*$BF$2,"-")</f>
        <v>180</v>
      </c>
      <c r="X333" s="32">
        <f>IFERROR('σ и σw, МПа'!K333*$BF$2,"-")</f>
        <v>168</v>
      </c>
      <c r="Y333" s="32">
        <f>IFERROR('σ и σw, МПа'!L333*$BF$2,"-")</f>
        <v>165.6</v>
      </c>
      <c r="Z333" s="32">
        <f>IFERROR('σ и σw, МПа'!M333*$BF$2,"-")</f>
        <v>163.20000000000002</v>
      </c>
      <c r="AA333" s="32">
        <f>IFERROR('σ и σw, МПа'!N333*$BF$2,"-")</f>
        <v>160.79999999999998</v>
      </c>
      <c r="AB333" s="32">
        <f>IFERROR('σ и σw, МПа'!O333*$BF$2,"-")</f>
        <v>158.4</v>
      </c>
      <c r="AC333" s="33">
        <f>IFERROR('σ и σw, МПа'!P333*$BF$2,"-")</f>
        <v>156</v>
      </c>
      <c r="AD333" s="31">
        <f>IFERROR('σ и σw, МПа'!Q333*$BG$2,"-")</f>
        <v>151.19999999999999</v>
      </c>
      <c r="AE333" s="32">
        <f>IFERROR('σ и σw, МПа'!R333*$BG$2,"-")</f>
        <v>137.19999999999999</v>
      </c>
      <c r="AF333" s="32">
        <f>IFERROR('σ и σw, МПа'!S333*$BG$2,"-")</f>
        <v>118.99999999999999</v>
      </c>
      <c r="AG333" s="32">
        <f>IFERROR('σ и σw, МПа'!T333*$BG$2,"-")</f>
        <v>115.49999999999999</v>
      </c>
      <c r="AH333" s="32">
        <f>IFERROR('σ и σw, МПа'!U333*$BG$2,"-")</f>
        <v>112</v>
      </c>
      <c r="AI333" s="32">
        <f>IFERROR('σ и σw, МПа'!V333*$BG$2,"-")</f>
        <v>108.5</v>
      </c>
      <c r="AJ333" s="32">
        <f>IFERROR('σ и σw, МПа'!W333*$BG$2,"-")</f>
        <v>105</v>
      </c>
      <c r="AK333" s="32">
        <f>IFERROR('σ и σw, МПа'!X333*$BG$2,"-")</f>
        <v>98</v>
      </c>
      <c r="AL333" s="32">
        <f>IFERROR('σ и σw, МПа'!Y333*$BG$2,"-")</f>
        <v>96.6</v>
      </c>
      <c r="AM333" s="32">
        <f>IFERROR('σ и σw, МПа'!Z333*$BG$2,"-")</f>
        <v>95.199999999999989</v>
      </c>
      <c r="AN333" s="32">
        <f>IFERROR('σ и σw, МПа'!AA333*$BG$2,"-")</f>
        <v>93.8</v>
      </c>
      <c r="AO333" s="32">
        <f>IFERROR('σ и σw, МПа'!AB333*$BG$2,"-")</f>
        <v>92.399999999999991</v>
      </c>
      <c r="AP333" s="33">
        <f>IFERROR('σ и σw, МПа'!AC333*$BG$2,"-")</f>
        <v>91</v>
      </c>
      <c r="AQ333" s="31">
        <f>IFERROR('σ и σw, МПа'!Q333*$BH$2,"-")</f>
        <v>237.60000000000002</v>
      </c>
      <c r="AR333" s="32">
        <f>IFERROR('σ и σw, МПа'!R333*$BH$2,"-")</f>
        <v>215.60000000000002</v>
      </c>
      <c r="AS333" s="32">
        <f>IFERROR('σ и σw, МПа'!S333*$BH$2,"-")</f>
        <v>187.00000000000003</v>
      </c>
      <c r="AT333" s="32">
        <f>IFERROR('σ и σw, МПа'!T333*$BH$2,"-")</f>
        <v>181.50000000000003</v>
      </c>
      <c r="AU333" s="32">
        <f>IFERROR('σ и σw, МПа'!U333*$BH$2,"-")</f>
        <v>176</v>
      </c>
      <c r="AV333" s="32">
        <f>IFERROR('σ и σw, МПа'!V333*$BH$2,"-")</f>
        <v>170.5</v>
      </c>
      <c r="AW333" s="32">
        <f>IFERROR('σ и σw, МПа'!W333*$BH$2,"-")</f>
        <v>165</v>
      </c>
      <c r="AX333" s="32">
        <f>IFERROR('σ и σw, МПа'!X333*$BH$2,"-")</f>
        <v>154</v>
      </c>
      <c r="AY333" s="32">
        <f>IFERROR('σ и σw, МПа'!Y333*$BH$2,"-")</f>
        <v>151.80000000000001</v>
      </c>
      <c r="AZ333" s="32">
        <f>IFERROR('σ и σw, МПа'!Z333*$BH$2,"-")</f>
        <v>149.60000000000002</v>
      </c>
      <c r="BA333" s="32">
        <f>IFERROR('σ и σw, МПа'!AA333*$BH$2,"-")</f>
        <v>147.4</v>
      </c>
      <c r="BB333" s="32">
        <f>IFERROR('σ и σw, МПа'!AB333*$BH$2,"-")</f>
        <v>145.20000000000002</v>
      </c>
      <c r="BC333" s="33">
        <f>IFERROR('σ и σw, МПа'!AC333*$BH$2,"-")</f>
        <v>143</v>
      </c>
    </row>
    <row r="334" spans="1:55" ht="38.25" x14ac:dyDescent="0.25">
      <c r="A334" s="10" t="str">
        <f>INDEX('Обработка исходного'!B:B,ROW($B$3)+4*(ROW($B334)-ROW($B$3)))</f>
        <v>Сталь хромоникелевая коррозионно-стойкого аустенитного класса</v>
      </c>
      <c r="B334" s="47" t="str">
        <f>INDEX('Обработка исходного'!D:D,ROW($B$3)+4*(ROW($B334)-ROW($B$3)))</f>
        <v>10Х18Н12М3Л</v>
      </c>
      <c r="C334" s="27" t="str">
        <f>'Rp0,2, МПа'!C334</f>
        <v>Отливки</v>
      </c>
      <c r="D334" s="31">
        <f>IFERROR('σ и σw, МПа'!D334*$BE$2,"-")</f>
        <v>182.93333333333331</v>
      </c>
      <c r="E334" s="32">
        <f>IFERROR('σ и σw, МПа'!E334*$BE$2,"-")</f>
        <v>178.26666666666665</v>
      </c>
      <c r="F334" s="32">
        <f>IFERROR('σ и σw, МПа'!F334*$BE$2,"-")</f>
        <v>169.86666666666665</v>
      </c>
      <c r="G334" s="32">
        <f>IFERROR('σ и σw, МПа'!G334*$BE$2,"-")</f>
        <v>161.46666666666664</v>
      </c>
      <c r="H334" s="32">
        <f>IFERROR('σ и σw, МПа'!H334*$BE$2,"-")</f>
        <v>153.06666666666666</v>
      </c>
      <c r="I334" s="32">
        <f>IFERROR('σ и σw, МПа'!I334*$BE$2,"-")</f>
        <v>144.66666666666666</v>
      </c>
      <c r="J334" s="32">
        <f>IFERROR('σ и σw, МПа'!J334*$BE$2,"-")</f>
        <v>136.26666666666665</v>
      </c>
      <c r="K334" s="32">
        <f>IFERROR('σ и σw, МПа'!K334*$BE$2,"-")</f>
        <v>127.86666666666665</v>
      </c>
      <c r="L334" s="32">
        <f>IFERROR('σ и σw, МПа'!L334*$BE$2,"-")</f>
        <v>118.53333333333333</v>
      </c>
      <c r="M334" s="32">
        <f>IFERROR('σ и σw, МПа'!M334*$BE$2,"-")</f>
        <v>110.13333333333334</v>
      </c>
      <c r="N334" s="32">
        <f>IFERROR('σ и σw, МПа'!N334*$BE$2,"-")</f>
        <v>106.39999999999999</v>
      </c>
      <c r="O334" s="32">
        <f>IFERROR('σ и σw, МПа'!O334*$BE$2,"-")</f>
        <v>104.53333333333333</v>
      </c>
      <c r="P334" s="33">
        <f>IFERROR('σ и σw, МПа'!P334*$BE$2,"-")</f>
        <v>100.8</v>
      </c>
      <c r="Q334" s="31">
        <f>IFERROR('σ и σw, МПа'!D334*$BF$2,"-")</f>
        <v>235.2</v>
      </c>
      <c r="R334" s="32">
        <f>IFERROR('σ и σw, МПа'!E334*$BF$2,"-")</f>
        <v>229.2</v>
      </c>
      <c r="S334" s="32">
        <f>IFERROR('σ и σw, МПа'!F334*$BF$2,"-")</f>
        <v>218.4</v>
      </c>
      <c r="T334" s="32">
        <f>IFERROR('σ и σw, МПа'!G334*$BF$2,"-")</f>
        <v>207.6</v>
      </c>
      <c r="U334" s="32">
        <f>IFERROR('σ и σw, МПа'!H334*$BF$2,"-")</f>
        <v>196.79999999999998</v>
      </c>
      <c r="V334" s="32">
        <f>IFERROR('σ и σw, МПа'!I334*$BF$2,"-")</f>
        <v>186</v>
      </c>
      <c r="W334" s="32">
        <f>IFERROR('σ и σw, МПа'!J334*$BF$2,"-")</f>
        <v>175.2</v>
      </c>
      <c r="X334" s="32">
        <f>IFERROR('σ и σw, МПа'!K334*$BF$2,"-")</f>
        <v>164.4</v>
      </c>
      <c r="Y334" s="32">
        <f>IFERROR('σ и σw, МПа'!L334*$BF$2,"-")</f>
        <v>152.4</v>
      </c>
      <c r="Z334" s="32">
        <f>IFERROR('σ и σw, МПа'!M334*$BF$2,"-")</f>
        <v>141.60000000000002</v>
      </c>
      <c r="AA334" s="32">
        <f>IFERROR('σ и σw, МПа'!N334*$BF$2,"-")</f>
        <v>136.80000000000001</v>
      </c>
      <c r="AB334" s="32">
        <f>IFERROR('σ и σw, МПа'!O334*$BF$2,"-")</f>
        <v>134.4</v>
      </c>
      <c r="AC334" s="33">
        <f>IFERROR('σ и σw, МПа'!P334*$BF$2,"-")</f>
        <v>129.6</v>
      </c>
      <c r="AD334" s="31">
        <f>IFERROR('σ и σw, МПа'!Q334*$BG$2,"-")</f>
        <v>137.19999999999999</v>
      </c>
      <c r="AE334" s="32">
        <f>IFERROR('σ и σw, МПа'!R334*$BG$2,"-")</f>
        <v>133.69999999999999</v>
      </c>
      <c r="AF334" s="32">
        <f>IFERROR('σ и σw, МПа'!S334*$BG$2,"-")</f>
        <v>127.39999999999999</v>
      </c>
      <c r="AG334" s="32">
        <f>IFERROR('σ и σw, МПа'!T334*$BG$2,"-")</f>
        <v>121.1</v>
      </c>
      <c r="AH334" s="32">
        <f>IFERROR('σ и σw, МПа'!U334*$BG$2,"-")</f>
        <v>114.8</v>
      </c>
      <c r="AI334" s="32">
        <f>IFERROR('σ и σw, МПа'!V334*$BG$2,"-")</f>
        <v>108.5</v>
      </c>
      <c r="AJ334" s="32">
        <f>IFERROR('σ и σw, МПа'!W334*$BG$2,"-")</f>
        <v>102.19999999999999</v>
      </c>
      <c r="AK334" s="32">
        <f>IFERROR('σ и σw, МПа'!X334*$BG$2,"-")</f>
        <v>95.899999999999991</v>
      </c>
      <c r="AL334" s="32">
        <f>IFERROR('σ и σw, МПа'!Y334*$BG$2,"-")</f>
        <v>88.899999999999991</v>
      </c>
      <c r="AM334" s="32">
        <f>IFERROR('σ и σw, МПа'!Z334*$BG$2,"-")</f>
        <v>82.6</v>
      </c>
      <c r="AN334" s="32">
        <f>IFERROR('σ и σw, МПа'!AA334*$BG$2,"-")</f>
        <v>79.8</v>
      </c>
      <c r="AO334" s="32">
        <f>IFERROR('σ и σw, МПа'!AB334*$BG$2,"-")</f>
        <v>78.399999999999991</v>
      </c>
      <c r="AP334" s="33">
        <f>IFERROR('σ и σw, МПа'!AC334*$BG$2,"-")</f>
        <v>75.599999999999994</v>
      </c>
      <c r="AQ334" s="31">
        <f>IFERROR('σ и σw, МПа'!Q334*$BH$2,"-")</f>
        <v>215.60000000000002</v>
      </c>
      <c r="AR334" s="32">
        <f>IFERROR('σ и σw, МПа'!R334*$BH$2,"-")</f>
        <v>210.10000000000002</v>
      </c>
      <c r="AS334" s="32">
        <f>IFERROR('σ и σw, МПа'!S334*$BH$2,"-")</f>
        <v>200.20000000000002</v>
      </c>
      <c r="AT334" s="32">
        <f>IFERROR('σ и σw, МПа'!T334*$BH$2,"-")</f>
        <v>190.3</v>
      </c>
      <c r="AU334" s="32">
        <f>IFERROR('σ и σw, МПа'!U334*$BH$2,"-")</f>
        <v>180.4</v>
      </c>
      <c r="AV334" s="32">
        <f>IFERROR('σ и σw, МПа'!V334*$BH$2,"-")</f>
        <v>170.5</v>
      </c>
      <c r="AW334" s="32">
        <f>IFERROR('σ и σw, МПа'!W334*$BH$2,"-")</f>
        <v>160.60000000000002</v>
      </c>
      <c r="AX334" s="32">
        <f>IFERROR('σ и σw, МПа'!X334*$BH$2,"-")</f>
        <v>150.70000000000002</v>
      </c>
      <c r="AY334" s="32">
        <f>IFERROR('σ и σw, МПа'!Y334*$BH$2,"-")</f>
        <v>139.70000000000002</v>
      </c>
      <c r="AZ334" s="32">
        <f>IFERROR('σ и σw, МПа'!Z334*$BH$2,"-")</f>
        <v>129.80000000000001</v>
      </c>
      <c r="BA334" s="32">
        <f>IFERROR('σ и σw, МПа'!AA334*$BH$2,"-")</f>
        <v>125.4</v>
      </c>
      <c r="BB334" s="32">
        <f>IFERROR('σ и σw, МПа'!AB334*$BH$2,"-")</f>
        <v>123.20000000000002</v>
      </c>
      <c r="BC334" s="33">
        <f>IFERROR('σ и σw, МПа'!AC334*$BH$2,"-")</f>
        <v>118.80000000000001</v>
      </c>
    </row>
    <row r="335" spans="1:55" ht="38.25" x14ac:dyDescent="0.25">
      <c r="A335" s="10" t="str">
        <f>INDEX('Обработка исходного'!B:B,ROW($B$3)+4*(ROW($B335)-ROW($B$3)))</f>
        <v>Сталь хромоникелевая коррозионно-стойкого аустенитного класса</v>
      </c>
      <c r="B335" s="47" t="str">
        <f>INDEX('Обработка исходного'!D:D,ROW($B$3)+4*(ROW($B335)-ROW($B$3)))</f>
        <v>09Х16Н15М3Б</v>
      </c>
      <c r="C335" s="27" t="str">
        <f>'Rp0,2, МПа'!C335</f>
        <v>Заготовка трубная диаметром от 80 до 180 мм</v>
      </c>
      <c r="D335" s="31">
        <f>IFERROR('σ и σw, МПа'!D335*$BE$2,"-")</f>
        <v>228.66666666666666</v>
      </c>
      <c r="E335" s="32">
        <f>IFERROR('σ и σw, МПа'!E335*$BE$2,"-")</f>
        <v>219.33333333333331</v>
      </c>
      <c r="F335" s="32">
        <f>IFERROR('σ и σw, МПа'!F335*$BE$2,"-")</f>
        <v>219.33333333333331</v>
      </c>
      <c r="G335" s="32">
        <f>IFERROR('σ и σw, МПа'!G335*$BE$2,"-")</f>
        <v>210.93333333333331</v>
      </c>
      <c r="H335" s="32">
        <f>IFERROR('σ и σw, МПа'!H335*$BE$2,"-")</f>
        <v>210.93333333333331</v>
      </c>
      <c r="I335" s="32">
        <f>IFERROR('σ и σw, МПа'!I335*$BE$2,"-")</f>
        <v>210.93333333333331</v>
      </c>
      <c r="J335" s="32">
        <f>IFERROR('σ и σw, МПа'!J335*$BE$2,"-")</f>
        <v>182.93333333333331</v>
      </c>
      <c r="K335" s="32">
        <f>IFERROR('σ и σw, МПа'!K335*$BE$2,"-")</f>
        <v>173.6</v>
      </c>
      <c r="L335" s="32">
        <f>IFERROR('σ и σw, МПа'!L335*$BE$2,"-")</f>
        <v>155.86666666666665</v>
      </c>
      <c r="M335" s="32">
        <f>IFERROR('σ и σw, МПа'!M335*$BE$2,"-")</f>
        <v>155.86666666666665</v>
      </c>
      <c r="N335" s="32">
        <f>IFERROR('σ и σw, МПа'!N335*$BE$2,"-")</f>
        <v>155.86666666666665</v>
      </c>
      <c r="O335" s="32">
        <f>IFERROR('σ и σw, МПа'!O335*$BE$2,"-")</f>
        <v>155.86666666666665</v>
      </c>
      <c r="P335" s="33">
        <f>IFERROR('σ и σw, МПа'!P335*$BE$2,"-")</f>
        <v>155.86666666666665</v>
      </c>
      <c r="Q335" s="31">
        <f>IFERROR('σ и σw, МПа'!D335*$BF$2,"-")</f>
        <v>294</v>
      </c>
      <c r="R335" s="32">
        <f>IFERROR('σ и σw, МПа'!E335*$BF$2,"-")</f>
        <v>282</v>
      </c>
      <c r="S335" s="32">
        <f>IFERROR('σ и σw, МПа'!F335*$BF$2,"-")</f>
        <v>282</v>
      </c>
      <c r="T335" s="32">
        <f>IFERROR('σ и σw, МПа'!G335*$BF$2,"-")</f>
        <v>271.2</v>
      </c>
      <c r="U335" s="32">
        <f>IFERROR('σ и σw, МПа'!H335*$BF$2,"-")</f>
        <v>271.2</v>
      </c>
      <c r="V335" s="32">
        <f>IFERROR('σ и σw, МПа'!I335*$BF$2,"-")</f>
        <v>271.2</v>
      </c>
      <c r="W335" s="32">
        <f>IFERROR('σ и σw, МПа'!J335*$BF$2,"-")</f>
        <v>235.2</v>
      </c>
      <c r="X335" s="32">
        <f>IFERROR('σ и σw, МПа'!K335*$BF$2,"-")</f>
        <v>223.20000000000002</v>
      </c>
      <c r="Y335" s="32">
        <f>IFERROR('σ и σw, МПа'!L335*$BF$2,"-")</f>
        <v>200.4</v>
      </c>
      <c r="Z335" s="32">
        <f>IFERROR('σ и σw, МПа'!M335*$BF$2,"-")</f>
        <v>200.4</v>
      </c>
      <c r="AA335" s="32">
        <f>IFERROR('σ и σw, МПа'!N335*$BF$2,"-")</f>
        <v>200.4</v>
      </c>
      <c r="AB335" s="32">
        <f>IFERROR('σ и σw, МПа'!O335*$BF$2,"-")</f>
        <v>200.4</v>
      </c>
      <c r="AC335" s="33">
        <f>IFERROR('σ и σw, МПа'!P335*$BF$2,"-")</f>
        <v>200.4</v>
      </c>
      <c r="AD335" s="31">
        <f>IFERROR('σ и σw, МПа'!Q335*$BG$2,"-")</f>
        <v>171.5</v>
      </c>
      <c r="AE335" s="32">
        <f>IFERROR('σ и σw, МПа'!R335*$BG$2,"-")</f>
        <v>164.5</v>
      </c>
      <c r="AF335" s="32">
        <f>IFERROR('σ и σw, МПа'!S335*$BG$2,"-")</f>
        <v>164.5</v>
      </c>
      <c r="AG335" s="32">
        <f>IFERROR('σ и σw, МПа'!T335*$BG$2,"-")</f>
        <v>158.19999999999999</v>
      </c>
      <c r="AH335" s="32">
        <f>IFERROR('σ и σw, МПа'!U335*$BG$2,"-")</f>
        <v>158.19999999999999</v>
      </c>
      <c r="AI335" s="32">
        <f>IFERROR('σ и σw, МПа'!V335*$BG$2,"-")</f>
        <v>158.19999999999999</v>
      </c>
      <c r="AJ335" s="32">
        <f>IFERROR('σ и σw, МПа'!W335*$BG$2,"-")</f>
        <v>137.19999999999999</v>
      </c>
      <c r="AK335" s="32">
        <f>IFERROR('σ и σw, МПа'!X335*$BG$2,"-")</f>
        <v>130.19999999999999</v>
      </c>
      <c r="AL335" s="32">
        <f>IFERROR('σ и σw, МПа'!Y335*$BG$2,"-")</f>
        <v>116.89999999999999</v>
      </c>
      <c r="AM335" s="32">
        <f>IFERROR('σ и σw, МПа'!Z335*$BG$2,"-")</f>
        <v>116.89999999999999</v>
      </c>
      <c r="AN335" s="32">
        <f>IFERROR('σ и σw, МПа'!AA335*$BG$2,"-")</f>
        <v>116.89999999999999</v>
      </c>
      <c r="AO335" s="32">
        <f>IFERROR('σ и σw, МПа'!AB335*$BG$2,"-")</f>
        <v>116.89999999999999</v>
      </c>
      <c r="AP335" s="33">
        <f>IFERROR('σ и σw, МПа'!AC335*$BG$2,"-")</f>
        <v>116.89999999999999</v>
      </c>
      <c r="AQ335" s="31">
        <f>IFERROR('σ и σw, МПа'!Q335*$BH$2,"-")</f>
        <v>269.5</v>
      </c>
      <c r="AR335" s="32">
        <f>IFERROR('σ и σw, МПа'!R335*$BH$2,"-")</f>
        <v>258.5</v>
      </c>
      <c r="AS335" s="32">
        <f>IFERROR('σ и σw, МПа'!S335*$BH$2,"-")</f>
        <v>258.5</v>
      </c>
      <c r="AT335" s="32">
        <f>IFERROR('σ и σw, МПа'!T335*$BH$2,"-")</f>
        <v>248.60000000000002</v>
      </c>
      <c r="AU335" s="32">
        <f>IFERROR('σ и σw, МПа'!U335*$BH$2,"-")</f>
        <v>248.60000000000002</v>
      </c>
      <c r="AV335" s="32">
        <f>IFERROR('σ и σw, МПа'!V335*$BH$2,"-")</f>
        <v>248.60000000000002</v>
      </c>
      <c r="AW335" s="32">
        <f>IFERROR('σ и σw, МПа'!W335*$BH$2,"-")</f>
        <v>215.60000000000002</v>
      </c>
      <c r="AX335" s="32">
        <f>IFERROR('σ и σw, МПа'!X335*$BH$2,"-")</f>
        <v>204.60000000000002</v>
      </c>
      <c r="AY335" s="32">
        <f>IFERROR('σ и σw, МПа'!Y335*$BH$2,"-")</f>
        <v>183.70000000000002</v>
      </c>
      <c r="AZ335" s="32">
        <f>IFERROR('σ и σw, МПа'!Z335*$BH$2,"-")</f>
        <v>183.70000000000002</v>
      </c>
      <c r="BA335" s="32">
        <f>IFERROR('σ и σw, МПа'!AA335*$BH$2,"-")</f>
        <v>183.70000000000002</v>
      </c>
      <c r="BB335" s="32">
        <f>IFERROR('σ и σw, МПа'!AB335*$BH$2,"-")</f>
        <v>183.70000000000002</v>
      </c>
      <c r="BC335" s="33">
        <f>IFERROR('σ и σw, МПа'!AC335*$BH$2,"-")</f>
        <v>183.70000000000002</v>
      </c>
    </row>
    <row r="336" spans="1:55" ht="38.25" x14ac:dyDescent="0.25">
      <c r="A336" s="10" t="str">
        <f>INDEX('Обработка исходного'!B:B,ROW($B$3)+4*(ROW($B336)-ROW($B$3)))</f>
        <v>Сталь хромоникелевая коррозионно-стойкого аустенитного класса</v>
      </c>
      <c r="B336" s="47" t="str">
        <f>INDEX('Обработка исходного'!D:D,ROW($B$3)+4*(ROW($B336)-ROW($B$3)))</f>
        <v>45Х14Н14В2М</v>
      </c>
      <c r="C336" s="27" t="str">
        <f>'Rp0,2, МПа'!C336</f>
        <v>Горячекатаная и кованая сталь диаметром, стороной квадрата или толщиной до 60 мм</v>
      </c>
      <c r="D336" s="31">
        <f>IFERROR('σ и σw, МПа'!D336*$BE$2,"-")</f>
        <v>293.06666666666666</v>
      </c>
      <c r="E336" s="32">
        <f>IFERROR('σ и σw, МПа'!E336*$BE$2,"-")</f>
        <v>274.39999999999998</v>
      </c>
      <c r="F336" s="32">
        <f>IFERROR('σ и σw, МПа'!F336*$BE$2,"-")</f>
        <v>274.39999999999998</v>
      </c>
      <c r="G336" s="32">
        <f>IFERROR('σ и σw, МПа'!G336*$BE$2,"-")</f>
        <v>274.39999999999998</v>
      </c>
      <c r="H336" s="32">
        <f>IFERROR('σ и σw, МПа'!H336*$BE$2,"-")</f>
        <v>274.39999999999998</v>
      </c>
      <c r="I336" s="32">
        <f>IFERROR('σ и σw, МПа'!I336*$BE$2,"-")</f>
        <v>256.66666666666669</v>
      </c>
      <c r="J336" s="32">
        <f>IFERROR('σ и σw, МПа'!J336*$BE$2,"-")</f>
        <v>247.33333333333331</v>
      </c>
      <c r="K336" s="32">
        <f>IFERROR('σ и σw, МПа'!K336*$BE$2,"-")</f>
        <v>228.66666666666666</v>
      </c>
      <c r="L336" s="32">
        <f>IFERROR('σ и σw, МПа'!L336*$BE$2,"-")</f>
        <v>228.66666666666666</v>
      </c>
      <c r="M336" s="32">
        <f>IFERROR('σ и σw, МПа'!M336*$BE$2,"-")</f>
        <v>219.33333333333331</v>
      </c>
      <c r="N336" s="32">
        <f>IFERROR('σ и σw, МПа'!N336*$BE$2,"-")</f>
        <v>210.93333333333331</v>
      </c>
      <c r="O336" s="32">
        <f>IFERROR('σ и σw, МПа'!O336*$BE$2,"-")</f>
        <v>201.6</v>
      </c>
      <c r="P336" s="33" t="str">
        <f>IFERROR('σ и σw, МПа'!P336*$BE$2,"-")</f>
        <v>-</v>
      </c>
      <c r="Q336" s="31">
        <f>IFERROR('σ и σw, МПа'!D336*$BF$2,"-")</f>
        <v>376.8</v>
      </c>
      <c r="R336" s="32">
        <f>IFERROR('σ и σw, МПа'!E336*$BF$2,"-")</f>
        <v>352.8</v>
      </c>
      <c r="S336" s="32">
        <f>IFERROR('σ и σw, МПа'!F336*$BF$2,"-")</f>
        <v>352.8</v>
      </c>
      <c r="T336" s="32">
        <f>IFERROR('σ и σw, МПа'!G336*$BF$2,"-")</f>
        <v>352.8</v>
      </c>
      <c r="U336" s="32">
        <f>IFERROR('σ и σw, МПа'!H336*$BF$2,"-")</f>
        <v>352.8</v>
      </c>
      <c r="V336" s="32">
        <f>IFERROR('σ и σw, МПа'!I336*$BF$2,"-")</f>
        <v>330</v>
      </c>
      <c r="W336" s="32">
        <f>IFERROR('σ и σw, МПа'!J336*$BF$2,"-")</f>
        <v>318</v>
      </c>
      <c r="X336" s="32">
        <f>IFERROR('σ и σw, МПа'!K336*$BF$2,"-")</f>
        <v>294</v>
      </c>
      <c r="Y336" s="32">
        <f>IFERROR('σ и σw, МПа'!L336*$BF$2,"-")</f>
        <v>294</v>
      </c>
      <c r="Z336" s="32">
        <f>IFERROR('σ и σw, МПа'!M336*$BF$2,"-")</f>
        <v>282</v>
      </c>
      <c r="AA336" s="32">
        <f>IFERROR('σ и σw, МПа'!N336*$BF$2,"-")</f>
        <v>271.2</v>
      </c>
      <c r="AB336" s="32">
        <f>IFERROR('σ и σw, МПа'!O336*$BF$2,"-")</f>
        <v>259.2</v>
      </c>
      <c r="AC336" s="33" t="str">
        <f>IFERROR('σ и σw, МПа'!P336*$BF$2,"-")</f>
        <v>-</v>
      </c>
      <c r="AD336" s="31">
        <f>IFERROR('σ и σw, МПа'!Q336*$BG$2,"-")</f>
        <v>219.79999999999998</v>
      </c>
      <c r="AE336" s="32">
        <f>IFERROR('σ и σw, МПа'!R336*$BG$2,"-")</f>
        <v>205.79999999999998</v>
      </c>
      <c r="AF336" s="32">
        <f>IFERROR('σ и σw, МПа'!S336*$BG$2,"-")</f>
        <v>205.79999999999998</v>
      </c>
      <c r="AG336" s="32">
        <f>IFERROR('σ и σw, МПа'!T336*$BG$2,"-")</f>
        <v>205.79999999999998</v>
      </c>
      <c r="AH336" s="32">
        <f>IFERROR('σ и σw, МПа'!U336*$BG$2,"-")</f>
        <v>205.79999999999998</v>
      </c>
      <c r="AI336" s="32">
        <f>IFERROR('σ и σw, МПа'!V336*$BG$2,"-")</f>
        <v>192.5</v>
      </c>
      <c r="AJ336" s="32">
        <f>IFERROR('σ и σw, МПа'!W336*$BG$2,"-")</f>
        <v>185.5</v>
      </c>
      <c r="AK336" s="32">
        <f>IFERROR('σ и σw, МПа'!X336*$BG$2,"-")</f>
        <v>171.5</v>
      </c>
      <c r="AL336" s="32">
        <f>IFERROR('σ и σw, МПа'!Y336*$BG$2,"-")</f>
        <v>171.5</v>
      </c>
      <c r="AM336" s="32">
        <f>IFERROR('σ и σw, МПа'!Z336*$BG$2,"-")</f>
        <v>164.5</v>
      </c>
      <c r="AN336" s="32">
        <f>IFERROR('σ и σw, МПа'!AA336*$BG$2,"-")</f>
        <v>158.19999999999999</v>
      </c>
      <c r="AO336" s="32">
        <f>IFERROR('σ и σw, МПа'!AB336*$BG$2,"-")</f>
        <v>151.19999999999999</v>
      </c>
      <c r="AP336" s="33" t="str">
        <f>IFERROR('σ и σw, МПа'!AC336*$BG$2,"-")</f>
        <v>-</v>
      </c>
      <c r="AQ336" s="31">
        <f>IFERROR('σ и σw, МПа'!Q336*$BH$2,"-")</f>
        <v>345.40000000000003</v>
      </c>
      <c r="AR336" s="32">
        <f>IFERROR('σ и σw, МПа'!R336*$BH$2,"-")</f>
        <v>323.40000000000003</v>
      </c>
      <c r="AS336" s="32">
        <f>IFERROR('σ и σw, МПа'!S336*$BH$2,"-")</f>
        <v>323.40000000000003</v>
      </c>
      <c r="AT336" s="32">
        <f>IFERROR('σ и σw, МПа'!T336*$BH$2,"-")</f>
        <v>323.40000000000003</v>
      </c>
      <c r="AU336" s="32">
        <f>IFERROR('σ и σw, МПа'!U336*$BH$2,"-")</f>
        <v>323.40000000000003</v>
      </c>
      <c r="AV336" s="32">
        <f>IFERROR('σ и σw, МПа'!V336*$BH$2,"-")</f>
        <v>302.5</v>
      </c>
      <c r="AW336" s="32">
        <f>IFERROR('σ и σw, МПа'!W336*$BH$2,"-")</f>
        <v>291.5</v>
      </c>
      <c r="AX336" s="32">
        <f>IFERROR('σ и σw, МПа'!X336*$BH$2,"-")</f>
        <v>269.5</v>
      </c>
      <c r="AY336" s="32">
        <f>IFERROR('σ и σw, МПа'!Y336*$BH$2,"-")</f>
        <v>269.5</v>
      </c>
      <c r="AZ336" s="32">
        <f>IFERROR('σ и σw, МПа'!Z336*$BH$2,"-")</f>
        <v>258.5</v>
      </c>
      <c r="BA336" s="32">
        <f>IFERROR('σ и σw, МПа'!AA336*$BH$2,"-")</f>
        <v>248.60000000000002</v>
      </c>
      <c r="BB336" s="32">
        <f>IFERROR('σ и σw, МПа'!AB336*$BH$2,"-")</f>
        <v>237.60000000000002</v>
      </c>
      <c r="BC336" s="33" t="str">
        <f>IFERROR('σ и σw, МПа'!AC336*$BH$2,"-")</f>
        <v>-</v>
      </c>
    </row>
    <row r="337" spans="1:55" ht="38.25" x14ac:dyDescent="0.25">
      <c r="A337" s="10" t="str">
        <f>INDEX('Обработка исходного'!B:B,ROW($B$3)+4*(ROW($B337)-ROW($B$3)))</f>
        <v>Сталь хромоникелевая коррозионно-стойкого аустенитного класса</v>
      </c>
      <c r="B337" s="47" t="str">
        <f>INDEX('Обработка исходного'!D:D,ROW($B$3)+4*(ROW($B337)-ROW($B$3)))</f>
        <v>45Х14Н14В2М</v>
      </c>
      <c r="C337" s="27" t="str">
        <f>'Rp0,2, МПа'!C337</f>
        <v>Калиброванная сталь диаметром или стороной квадрата до 70 мм</v>
      </c>
      <c r="D337" s="31">
        <f>IFERROR('σ и σw, МПа'!D337*$BE$2,"-")</f>
        <v>293.06666666666666</v>
      </c>
      <c r="E337" s="32">
        <f>IFERROR('σ и σw, МПа'!E337*$BE$2,"-")</f>
        <v>274.39999999999998</v>
      </c>
      <c r="F337" s="32">
        <f>IFERROR('σ и σw, МПа'!F337*$BE$2,"-")</f>
        <v>274.39999999999998</v>
      </c>
      <c r="G337" s="32">
        <f>IFERROR('σ и σw, МПа'!G337*$BE$2,"-")</f>
        <v>274.39999999999998</v>
      </c>
      <c r="H337" s="32">
        <f>IFERROR('σ и σw, МПа'!H337*$BE$2,"-")</f>
        <v>274.39999999999998</v>
      </c>
      <c r="I337" s="32">
        <f>IFERROR('σ и σw, МПа'!I337*$BE$2,"-")</f>
        <v>256.66666666666669</v>
      </c>
      <c r="J337" s="32">
        <f>IFERROR('σ и σw, МПа'!J337*$BE$2,"-")</f>
        <v>247.33333333333331</v>
      </c>
      <c r="K337" s="32">
        <f>IFERROR('σ и σw, МПа'!K337*$BE$2,"-")</f>
        <v>228.66666666666666</v>
      </c>
      <c r="L337" s="32">
        <f>IFERROR('σ и σw, МПа'!L337*$BE$2,"-")</f>
        <v>228.66666666666666</v>
      </c>
      <c r="M337" s="32">
        <f>IFERROR('σ и σw, МПа'!M337*$BE$2,"-")</f>
        <v>219.33333333333331</v>
      </c>
      <c r="N337" s="32">
        <f>IFERROR('σ и σw, МПа'!N337*$BE$2,"-")</f>
        <v>210.93333333333331</v>
      </c>
      <c r="O337" s="32">
        <f>IFERROR('σ и σw, МПа'!O337*$BE$2,"-")</f>
        <v>201.6</v>
      </c>
      <c r="P337" s="33" t="str">
        <f>IFERROR('σ и σw, МПа'!P337*$BE$2,"-")</f>
        <v>-</v>
      </c>
      <c r="Q337" s="31">
        <f>IFERROR('σ и σw, МПа'!D337*$BF$2,"-")</f>
        <v>376.8</v>
      </c>
      <c r="R337" s="32">
        <f>IFERROR('σ и σw, МПа'!E337*$BF$2,"-")</f>
        <v>352.8</v>
      </c>
      <c r="S337" s="32">
        <f>IFERROR('σ и σw, МПа'!F337*$BF$2,"-")</f>
        <v>352.8</v>
      </c>
      <c r="T337" s="32">
        <f>IFERROR('σ и σw, МПа'!G337*$BF$2,"-")</f>
        <v>352.8</v>
      </c>
      <c r="U337" s="32">
        <f>IFERROR('σ и σw, МПа'!H337*$BF$2,"-")</f>
        <v>352.8</v>
      </c>
      <c r="V337" s="32">
        <f>IFERROR('σ и σw, МПа'!I337*$BF$2,"-")</f>
        <v>330</v>
      </c>
      <c r="W337" s="32">
        <f>IFERROR('σ и σw, МПа'!J337*$BF$2,"-")</f>
        <v>318</v>
      </c>
      <c r="X337" s="32">
        <f>IFERROR('σ и σw, МПа'!K337*$BF$2,"-")</f>
        <v>294</v>
      </c>
      <c r="Y337" s="32">
        <f>IFERROR('σ и σw, МПа'!L337*$BF$2,"-")</f>
        <v>294</v>
      </c>
      <c r="Z337" s="32">
        <f>IFERROR('σ и σw, МПа'!M337*$BF$2,"-")</f>
        <v>282</v>
      </c>
      <c r="AA337" s="32">
        <f>IFERROR('σ и σw, МПа'!N337*$BF$2,"-")</f>
        <v>271.2</v>
      </c>
      <c r="AB337" s="32">
        <f>IFERROR('σ и σw, МПа'!O337*$BF$2,"-")</f>
        <v>259.2</v>
      </c>
      <c r="AC337" s="33" t="str">
        <f>IFERROR('σ и σw, МПа'!P337*$BF$2,"-")</f>
        <v>-</v>
      </c>
      <c r="AD337" s="31">
        <f>IFERROR('σ и σw, МПа'!Q337*$BG$2,"-")</f>
        <v>219.79999999999998</v>
      </c>
      <c r="AE337" s="32">
        <f>IFERROR('σ и σw, МПа'!R337*$BG$2,"-")</f>
        <v>205.79999999999998</v>
      </c>
      <c r="AF337" s="32">
        <f>IFERROR('σ и σw, МПа'!S337*$BG$2,"-")</f>
        <v>205.79999999999998</v>
      </c>
      <c r="AG337" s="32">
        <f>IFERROR('σ и σw, МПа'!T337*$BG$2,"-")</f>
        <v>205.79999999999998</v>
      </c>
      <c r="AH337" s="32">
        <f>IFERROR('σ и σw, МПа'!U337*$BG$2,"-")</f>
        <v>205.79999999999998</v>
      </c>
      <c r="AI337" s="32">
        <f>IFERROR('σ и σw, МПа'!V337*$BG$2,"-")</f>
        <v>192.5</v>
      </c>
      <c r="AJ337" s="32">
        <f>IFERROR('σ и σw, МПа'!W337*$BG$2,"-")</f>
        <v>185.5</v>
      </c>
      <c r="AK337" s="32">
        <f>IFERROR('σ и σw, МПа'!X337*$BG$2,"-")</f>
        <v>171.5</v>
      </c>
      <c r="AL337" s="32">
        <f>IFERROR('σ и σw, МПа'!Y337*$BG$2,"-")</f>
        <v>171.5</v>
      </c>
      <c r="AM337" s="32">
        <f>IFERROR('σ и σw, МПа'!Z337*$BG$2,"-")</f>
        <v>164.5</v>
      </c>
      <c r="AN337" s="32">
        <f>IFERROR('σ и σw, МПа'!AA337*$BG$2,"-")</f>
        <v>158.19999999999999</v>
      </c>
      <c r="AO337" s="32">
        <f>IFERROR('σ и σw, МПа'!AB337*$BG$2,"-")</f>
        <v>151.19999999999999</v>
      </c>
      <c r="AP337" s="33" t="str">
        <f>IFERROR('σ и σw, МПа'!AC337*$BG$2,"-")</f>
        <v>-</v>
      </c>
      <c r="AQ337" s="31">
        <f>IFERROR('σ и σw, МПа'!Q337*$BH$2,"-")</f>
        <v>345.40000000000003</v>
      </c>
      <c r="AR337" s="32">
        <f>IFERROR('σ и σw, МПа'!R337*$BH$2,"-")</f>
        <v>323.40000000000003</v>
      </c>
      <c r="AS337" s="32">
        <f>IFERROR('σ и σw, МПа'!S337*$BH$2,"-")</f>
        <v>323.40000000000003</v>
      </c>
      <c r="AT337" s="32">
        <f>IFERROR('σ и σw, МПа'!T337*$BH$2,"-")</f>
        <v>323.40000000000003</v>
      </c>
      <c r="AU337" s="32">
        <f>IFERROR('σ и σw, МПа'!U337*$BH$2,"-")</f>
        <v>323.40000000000003</v>
      </c>
      <c r="AV337" s="32">
        <f>IFERROR('σ и σw, МПа'!V337*$BH$2,"-")</f>
        <v>302.5</v>
      </c>
      <c r="AW337" s="32">
        <f>IFERROR('σ и σw, МПа'!W337*$BH$2,"-")</f>
        <v>291.5</v>
      </c>
      <c r="AX337" s="32">
        <f>IFERROR('σ и σw, МПа'!X337*$BH$2,"-")</f>
        <v>269.5</v>
      </c>
      <c r="AY337" s="32">
        <f>IFERROR('σ и σw, МПа'!Y337*$BH$2,"-")</f>
        <v>269.5</v>
      </c>
      <c r="AZ337" s="32">
        <f>IFERROR('σ и σw, МПа'!Z337*$BH$2,"-")</f>
        <v>258.5</v>
      </c>
      <c r="BA337" s="32">
        <f>IFERROR('σ и σw, МПа'!AA337*$BH$2,"-")</f>
        <v>248.60000000000002</v>
      </c>
      <c r="BB337" s="32">
        <f>IFERROR('σ и σw, МПа'!AB337*$BH$2,"-")</f>
        <v>237.60000000000002</v>
      </c>
      <c r="BC337" s="33" t="str">
        <f>IFERROR('σ и σw, МПа'!AC337*$BH$2,"-")</f>
        <v>-</v>
      </c>
    </row>
    <row r="338" spans="1:55" ht="38.25" x14ac:dyDescent="0.25">
      <c r="A338" s="10" t="str">
        <f>INDEX('Обработка исходного'!B:B,ROW($B$3)+4*(ROW($B338)-ROW($B$3)))</f>
        <v>Сталь хромоникелевая коррозионно-стойкого аустенитного класса</v>
      </c>
      <c r="B338" s="47" t="str">
        <f>INDEX('Обработка исходного'!D:D,ROW($B$3)+4*(ROW($B338)-ROW($B$3)))</f>
        <v>45Х14Н14В2М</v>
      </c>
      <c r="C338" s="27" t="str">
        <f>'Rp0,2, МПа'!C338</f>
        <v>Горячекатаная и кованая сталь диаметром, стороной квадрата или толщиной от 60 до 100 мм</v>
      </c>
      <c r="D338" s="31">
        <f>IFERROR('σ и σw, МПа'!D338*$BE$2,"-")</f>
        <v>293.06666666666666</v>
      </c>
      <c r="E338" s="32">
        <f>IFERROR('σ и σw, МПа'!E338*$BE$2,"-")</f>
        <v>274.39999999999998</v>
      </c>
      <c r="F338" s="32">
        <f>IFERROR('σ и σw, МПа'!F338*$BE$2,"-")</f>
        <v>274.39999999999998</v>
      </c>
      <c r="G338" s="32">
        <f>IFERROR('σ и σw, МПа'!G338*$BE$2,"-")</f>
        <v>274.39999999999998</v>
      </c>
      <c r="H338" s="32">
        <f>IFERROR('σ и σw, МПа'!H338*$BE$2,"-")</f>
        <v>274.39999999999998</v>
      </c>
      <c r="I338" s="32">
        <f>IFERROR('σ и σw, МПа'!I338*$BE$2,"-")</f>
        <v>256.66666666666669</v>
      </c>
      <c r="J338" s="32">
        <f>IFERROR('σ и σw, МПа'!J338*$BE$2,"-")</f>
        <v>247.33333333333331</v>
      </c>
      <c r="K338" s="32">
        <f>IFERROR('σ и σw, МПа'!K338*$BE$2,"-")</f>
        <v>228.66666666666666</v>
      </c>
      <c r="L338" s="32">
        <f>IFERROR('σ и σw, МПа'!L338*$BE$2,"-")</f>
        <v>228.66666666666666</v>
      </c>
      <c r="M338" s="32">
        <f>IFERROR('σ и σw, МПа'!M338*$BE$2,"-")</f>
        <v>219.33333333333331</v>
      </c>
      <c r="N338" s="32">
        <f>IFERROR('σ и σw, МПа'!N338*$BE$2,"-")</f>
        <v>210.93333333333331</v>
      </c>
      <c r="O338" s="32">
        <f>IFERROR('σ и σw, МПа'!O338*$BE$2,"-")</f>
        <v>201.6</v>
      </c>
      <c r="P338" s="33" t="str">
        <f>IFERROR('σ и σw, МПа'!P338*$BE$2,"-")</f>
        <v>-</v>
      </c>
      <c r="Q338" s="31">
        <f>IFERROR('σ и σw, МПа'!D338*$BF$2,"-")</f>
        <v>376.8</v>
      </c>
      <c r="R338" s="32">
        <f>IFERROR('σ и σw, МПа'!E338*$BF$2,"-")</f>
        <v>352.8</v>
      </c>
      <c r="S338" s="32">
        <f>IFERROR('σ и σw, МПа'!F338*$BF$2,"-")</f>
        <v>352.8</v>
      </c>
      <c r="T338" s="32">
        <f>IFERROR('σ и σw, МПа'!G338*$BF$2,"-")</f>
        <v>352.8</v>
      </c>
      <c r="U338" s="32">
        <f>IFERROR('σ и σw, МПа'!H338*$BF$2,"-")</f>
        <v>352.8</v>
      </c>
      <c r="V338" s="32">
        <f>IFERROR('σ и σw, МПа'!I338*$BF$2,"-")</f>
        <v>330</v>
      </c>
      <c r="W338" s="32">
        <f>IFERROR('σ и σw, МПа'!J338*$BF$2,"-")</f>
        <v>318</v>
      </c>
      <c r="X338" s="32">
        <f>IFERROR('σ и σw, МПа'!K338*$BF$2,"-")</f>
        <v>294</v>
      </c>
      <c r="Y338" s="32">
        <f>IFERROR('σ и σw, МПа'!L338*$BF$2,"-")</f>
        <v>294</v>
      </c>
      <c r="Z338" s="32">
        <f>IFERROR('σ и σw, МПа'!M338*$BF$2,"-")</f>
        <v>282</v>
      </c>
      <c r="AA338" s="32">
        <f>IFERROR('σ и σw, МПа'!N338*$BF$2,"-")</f>
        <v>271.2</v>
      </c>
      <c r="AB338" s="32">
        <f>IFERROR('σ и σw, МПа'!O338*$BF$2,"-")</f>
        <v>259.2</v>
      </c>
      <c r="AC338" s="33" t="str">
        <f>IFERROR('σ и σw, МПа'!P338*$BF$2,"-")</f>
        <v>-</v>
      </c>
      <c r="AD338" s="31">
        <f>IFERROR('σ и σw, МПа'!Q338*$BG$2,"-")</f>
        <v>219.79999999999998</v>
      </c>
      <c r="AE338" s="32">
        <f>IFERROR('σ и σw, МПа'!R338*$BG$2,"-")</f>
        <v>205.79999999999998</v>
      </c>
      <c r="AF338" s="32">
        <f>IFERROR('σ и σw, МПа'!S338*$BG$2,"-")</f>
        <v>205.79999999999998</v>
      </c>
      <c r="AG338" s="32">
        <f>IFERROR('σ и σw, МПа'!T338*$BG$2,"-")</f>
        <v>205.79999999999998</v>
      </c>
      <c r="AH338" s="32">
        <f>IFERROR('σ и σw, МПа'!U338*$BG$2,"-")</f>
        <v>205.79999999999998</v>
      </c>
      <c r="AI338" s="32">
        <f>IFERROR('σ и σw, МПа'!V338*$BG$2,"-")</f>
        <v>192.5</v>
      </c>
      <c r="AJ338" s="32">
        <f>IFERROR('σ и σw, МПа'!W338*$BG$2,"-")</f>
        <v>185.5</v>
      </c>
      <c r="AK338" s="32">
        <f>IFERROR('σ и σw, МПа'!X338*$BG$2,"-")</f>
        <v>171.5</v>
      </c>
      <c r="AL338" s="32">
        <f>IFERROR('σ и σw, МПа'!Y338*$BG$2,"-")</f>
        <v>171.5</v>
      </c>
      <c r="AM338" s="32">
        <f>IFERROR('σ и σw, МПа'!Z338*$BG$2,"-")</f>
        <v>164.5</v>
      </c>
      <c r="AN338" s="32">
        <f>IFERROR('σ и σw, МПа'!AA338*$BG$2,"-")</f>
        <v>158.19999999999999</v>
      </c>
      <c r="AO338" s="32">
        <f>IFERROR('σ и σw, МПа'!AB338*$BG$2,"-")</f>
        <v>151.19999999999999</v>
      </c>
      <c r="AP338" s="33" t="str">
        <f>IFERROR('σ и σw, МПа'!AC338*$BG$2,"-")</f>
        <v>-</v>
      </c>
      <c r="AQ338" s="31">
        <f>IFERROR('σ и σw, МПа'!Q338*$BH$2,"-")</f>
        <v>345.40000000000003</v>
      </c>
      <c r="AR338" s="32">
        <f>IFERROR('σ и σw, МПа'!R338*$BH$2,"-")</f>
        <v>323.40000000000003</v>
      </c>
      <c r="AS338" s="32">
        <f>IFERROR('σ и σw, МПа'!S338*$BH$2,"-")</f>
        <v>323.40000000000003</v>
      </c>
      <c r="AT338" s="32">
        <f>IFERROR('σ и σw, МПа'!T338*$BH$2,"-")</f>
        <v>323.40000000000003</v>
      </c>
      <c r="AU338" s="32">
        <f>IFERROR('σ и σw, МПа'!U338*$BH$2,"-")</f>
        <v>323.40000000000003</v>
      </c>
      <c r="AV338" s="32">
        <f>IFERROR('σ и σw, МПа'!V338*$BH$2,"-")</f>
        <v>302.5</v>
      </c>
      <c r="AW338" s="32">
        <f>IFERROR('σ и σw, МПа'!W338*$BH$2,"-")</f>
        <v>291.5</v>
      </c>
      <c r="AX338" s="32">
        <f>IFERROR('σ и σw, МПа'!X338*$BH$2,"-")</f>
        <v>269.5</v>
      </c>
      <c r="AY338" s="32">
        <f>IFERROR('σ и σw, МПа'!Y338*$BH$2,"-")</f>
        <v>269.5</v>
      </c>
      <c r="AZ338" s="32">
        <f>IFERROR('σ и σw, МПа'!Z338*$BH$2,"-")</f>
        <v>258.5</v>
      </c>
      <c r="BA338" s="32">
        <f>IFERROR('σ и σw, МПа'!AA338*$BH$2,"-")</f>
        <v>248.60000000000002</v>
      </c>
      <c r="BB338" s="32">
        <f>IFERROR('σ и σw, МПа'!AB338*$BH$2,"-")</f>
        <v>237.60000000000002</v>
      </c>
      <c r="BC338" s="33" t="str">
        <f>IFERROR('σ и σw, МПа'!AC338*$BH$2,"-")</f>
        <v>-</v>
      </c>
    </row>
    <row r="339" spans="1:55" ht="38.25" x14ac:dyDescent="0.25">
      <c r="A339" s="10" t="str">
        <f>INDEX('Обработка исходного'!B:B,ROW($B$3)+4*(ROW($B339)-ROW($B$3)))</f>
        <v>Сталь хромоникелевая коррозионно-стойкого аустенитного класса</v>
      </c>
      <c r="B339" s="47" t="str">
        <f>INDEX('Обработка исходного'!D:D,ROW($B$3)+4*(ROW($B339)-ROW($B$3)))</f>
        <v>45Х14Н14В2М</v>
      </c>
      <c r="C339" s="27" t="str">
        <f>'Rp0,2, МПа'!C339</f>
        <v>Горячекатаная и кованая сталь диаметром, стороной квадрата или толщиной от 100 до 150 мм</v>
      </c>
      <c r="D339" s="31">
        <f>IFERROR('σ и σw, МПа'!D339*$BE$2,"-")</f>
        <v>293.06666666666666</v>
      </c>
      <c r="E339" s="32">
        <f>IFERROR('σ и σw, МПа'!E339*$BE$2,"-")</f>
        <v>274.39999999999998</v>
      </c>
      <c r="F339" s="32">
        <f>IFERROR('σ и σw, МПа'!F339*$BE$2,"-")</f>
        <v>274.39999999999998</v>
      </c>
      <c r="G339" s="32">
        <f>IFERROR('σ и σw, МПа'!G339*$BE$2,"-")</f>
        <v>274.39999999999998</v>
      </c>
      <c r="H339" s="32">
        <f>IFERROR('σ и σw, МПа'!H339*$BE$2,"-")</f>
        <v>274.39999999999998</v>
      </c>
      <c r="I339" s="32">
        <f>IFERROR('σ и σw, МПа'!I339*$BE$2,"-")</f>
        <v>256.66666666666669</v>
      </c>
      <c r="J339" s="32">
        <f>IFERROR('σ и σw, МПа'!J339*$BE$2,"-")</f>
        <v>247.33333333333331</v>
      </c>
      <c r="K339" s="32">
        <f>IFERROR('σ и σw, МПа'!K339*$BE$2,"-")</f>
        <v>228.66666666666666</v>
      </c>
      <c r="L339" s="32">
        <f>IFERROR('σ и σw, МПа'!L339*$BE$2,"-")</f>
        <v>228.66666666666666</v>
      </c>
      <c r="M339" s="32">
        <f>IFERROR('σ и σw, МПа'!M339*$BE$2,"-")</f>
        <v>219.33333333333331</v>
      </c>
      <c r="N339" s="32">
        <f>IFERROR('σ и σw, МПа'!N339*$BE$2,"-")</f>
        <v>210.93333333333331</v>
      </c>
      <c r="O339" s="32">
        <f>IFERROR('σ и σw, МПа'!O339*$BE$2,"-")</f>
        <v>201.6</v>
      </c>
      <c r="P339" s="33" t="str">
        <f>IFERROR('σ и σw, МПа'!P339*$BE$2,"-")</f>
        <v>-</v>
      </c>
      <c r="Q339" s="31">
        <f>IFERROR('σ и σw, МПа'!D339*$BF$2,"-")</f>
        <v>376.8</v>
      </c>
      <c r="R339" s="32">
        <f>IFERROR('σ и σw, МПа'!E339*$BF$2,"-")</f>
        <v>352.8</v>
      </c>
      <c r="S339" s="32">
        <f>IFERROR('σ и σw, МПа'!F339*$BF$2,"-")</f>
        <v>352.8</v>
      </c>
      <c r="T339" s="32">
        <f>IFERROR('σ и σw, МПа'!G339*$BF$2,"-")</f>
        <v>352.8</v>
      </c>
      <c r="U339" s="32">
        <f>IFERROR('σ и σw, МПа'!H339*$BF$2,"-")</f>
        <v>352.8</v>
      </c>
      <c r="V339" s="32">
        <f>IFERROR('σ и σw, МПа'!I339*$BF$2,"-")</f>
        <v>330</v>
      </c>
      <c r="W339" s="32">
        <f>IFERROR('σ и σw, МПа'!J339*$BF$2,"-")</f>
        <v>318</v>
      </c>
      <c r="X339" s="32">
        <f>IFERROR('σ и σw, МПа'!K339*$BF$2,"-")</f>
        <v>294</v>
      </c>
      <c r="Y339" s="32">
        <f>IFERROR('σ и σw, МПа'!L339*$BF$2,"-")</f>
        <v>294</v>
      </c>
      <c r="Z339" s="32">
        <f>IFERROR('σ и σw, МПа'!M339*$BF$2,"-")</f>
        <v>282</v>
      </c>
      <c r="AA339" s="32">
        <f>IFERROR('σ и σw, МПа'!N339*$BF$2,"-")</f>
        <v>271.2</v>
      </c>
      <c r="AB339" s="32">
        <f>IFERROR('σ и σw, МПа'!O339*$BF$2,"-")</f>
        <v>259.2</v>
      </c>
      <c r="AC339" s="33" t="str">
        <f>IFERROR('σ и σw, МПа'!P339*$BF$2,"-")</f>
        <v>-</v>
      </c>
      <c r="AD339" s="31">
        <f>IFERROR('σ и σw, МПа'!Q339*$BG$2,"-")</f>
        <v>219.79999999999998</v>
      </c>
      <c r="AE339" s="32">
        <f>IFERROR('σ и σw, МПа'!R339*$BG$2,"-")</f>
        <v>205.79999999999998</v>
      </c>
      <c r="AF339" s="32">
        <f>IFERROR('σ и σw, МПа'!S339*$BG$2,"-")</f>
        <v>205.79999999999998</v>
      </c>
      <c r="AG339" s="32">
        <f>IFERROR('σ и σw, МПа'!T339*$BG$2,"-")</f>
        <v>205.79999999999998</v>
      </c>
      <c r="AH339" s="32">
        <f>IFERROR('σ и σw, МПа'!U339*$BG$2,"-")</f>
        <v>205.79999999999998</v>
      </c>
      <c r="AI339" s="32">
        <f>IFERROR('σ и σw, МПа'!V339*$BG$2,"-")</f>
        <v>192.5</v>
      </c>
      <c r="AJ339" s="32">
        <f>IFERROR('σ и σw, МПа'!W339*$BG$2,"-")</f>
        <v>185.5</v>
      </c>
      <c r="AK339" s="32">
        <f>IFERROR('σ и σw, МПа'!X339*$BG$2,"-")</f>
        <v>171.5</v>
      </c>
      <c r="AL339" s="32">
        <f>IFERROR('σ и σw, МПа'!Y339*$BG$2,"-")</f>
        <v>171.5</v>
      </c>
      <c r="AM339" s="32">
        <f>IFERROR('σ и σw, МПа'!Z339*$BG$2,"-")</f>
        <v>164.5</v>
      </c>
      <c r="AN339" s="32">
        <f>IFERROR('σ и σw, МПа'!AA339*$BG$2,"-")</f>
        <v>158.19999999999999</v>
      </c>
      <c r="AO339" s="32">
        <f>IFERROR('σ и σw, МПа'!AB339*$BG$2,"-")</f>
        <v>151.19999999999999</v>
      </c>
      <c r="AP339" s="33" t="str">
        <f>IFERROR('σ и σw, МПа'!AC339*$BG$2,"-")</f>
        <v>-</v>
      </c>
      <c r="AQ339" s="31">
        <f>IFERROR('σ и σw, МПа'!Q339*$BH$2,"-")</f>
        <v>345.40000000000003</v>
      </c>
      <c r="AR339" s="32">
        <f>IFERROR('σ и σw, МПа'!R339*$BH$2,"-")</f>
        <v>323.40000000000003</v>
      </c>
      <c r="AS339" s="32">
        <f>IFERROR('σ и σw, МПа'!S339*$BH$2,"-")</f>
        <v>323.40000000000003</v>
      </c>
      <c r="AT339" s="32">
        <f>IFERROR('σ и σw, МПа'!T339*$BH$2,"-")</f>
        <v>323.40000000000003</v>
      </c>
      <c r="AU339" s="32">
        <f>IFERROR('σ и σw, МПа'!U339*$BH$2,"-")</f>
        <v>323.40000000000003</v>
      </c>
      <c r="AV339" s="32">
        <f>IFERROR('σ и σw, МПа'!V339*$BH$2,"-")</f>
        <v>302.5</v>
      </c>
      <c r="AW339" s="32">
        <f>IFERROR('σ и σw, МПа'!W339*$BH$2,"-")</f>
        <v>291.5</v>
      </c>
      <c r="AX339" s="32">
        <f>IFERROR('σ и σw, МПа'!X339*$BH$2,"-")</f>
        <v>269.5</v>
      </c>
      <c r="AY339" s="32">
        <f>IFERROR('σ и σw, МПа'!Y339*$BH$2,"-")</f>
        <v>269.5</v>
      </c>
      <c r="AZ339" s="32">
        <f>IFERROR('σ и σw, МПа'!Z339*$BH$2,"-")</f>
        <v>258.5</v>
      </c>
      <c r="BA339" s="32">
        <f>IFERROR('σ и σw, МПа'!AA339*$BH$2,"-")</f>
        <v>248.60000000000002</v>
      </c>
      <c r="BB339" s="32">
        <f>IFERROR('σ и σw, МПа'!AB339*$BH$2,"-")</f>
        <v>237.60000000000002</v>
      </c>
      <c r="BC339" s="33" t="str">
        <f>IFERROR('σ и σw, МПа'!AC339*$BH$2,"-")</f>
        <v>-</v>
      </c>
    </row>
    <row r="340" spans="1:55" ht="38.25" x14ac:dyDescent="0.25">
      <c r="A340" s="10" t="str">
        <f>INDEX('Обработка исходного'!B:B,ROW($B$3)+4*(ROW($B340)-ROW($B$3)))</f>
        <v>Сталь хромоникелевая коррозионно-стойкого аустенитного класса</v>
      </c>
      <c r="B340" s="47" t="str">
        <f>INDEX('Обработка исходного'!D:D,ROW($B$3)+4*(ROW($B340)-ROW($B$3)))</f>
        <v>Х18Н22В2Т2</v>
      </c>
      <c r="C340" s="27" t="str">
        <f>'Rp0,2, МПа'!C340</f>
        <v>Поковки из слитков массой до 10 т</v>
      </c>
      <c r="D340" s="31">
        <f>IFERROR('σ и σw, МПа'!D340*$BE$2,"-")</f>
        <v>320.13333333333333</v>
      </c>
      <c r="E340" s="32">
        <f>IFERROR('σ и σw, МПа'!E340*$BE$2,"-")</f>
        <v>320.13333333333333</v>
      </c>
      <c r="F340" s="32">
        <f>IFERROR('σ и σw, МПа'!F340*$BE$2,"-")</f>
        <v>320.13333333333333</v>
      </c>
      <c r="G340" s="32">
        <f>IFERROR('σ и σw, МПа'!G340*$BE$2,"-")</f>
        <v>301.46666666666664</v>
      </c>
      <c r="H340" s="32">
        <f>IFERROR('σ и σw, МПа'!H340*$BE$2,"-")</f>
        <v>301.46666666666664</v>
      </c>
      <c r="I340" s="32">
        <f>IFERROR('σ и σw, МПа'!I340*$BE$2,"-")</f>
        <v>301.46666666666664</v>
      </c>
      <c r="J340" s="32">
        <f>IFERROR('σ и σw, МПа'!J340*$BE$2,"-")</f>
        <v>301.46666666666664</v>
      </c>
      <c r="K340" s="32">
        <f>IFERROR('σ и σw, МПа'!K340*$BE$2,"-")</f>
        <v>301.46666666666664</v>
      </c>
      <c r="L340" s="32">
        <f>IFERROR('σ и σw, МПа'!L340*$BE$2,"-")</f>
        <v>301</v>
      </c>
      <c r="M340" s="32">
        <f>IFERROR('σ и σw, МПа'!M340*$BE$2,"-")</f>
        <v>293.06666666666666</v>
      </c>
      <c r="N340" s="32">
        <f>IFERROR('σ и σw, МПа'!N340*$BE$2,"-")</f>
        <v>274.39999999999998</v>
      </c>
      <c r="O340" s="32">
        <f>IFERROR('σ и σw, МПа'!O340*$BE$2,"-")</f>
        <v>274.39999999999998</v>
      </c>
      <c r="P340" s="33">
        <f>IFERROR('σ и σw, МПа'!P340*$BE$2,"-")</f>
        <v>274.39999999999998</v>
      </c>
      <c r="Q340" s="31">
        <f>IFERROR('σ и σw, МПа'!D340*$BF$2,"-")</f>
        <v>411.59999999999997</v>
      </c>
      <c r="R340" s="32">
        <f>IFERROR('σ и σw, МПа'!E340*$BF$2,"-")</f>
        <v>411.59999999999997</v>
      </c>
      <c r="S340" s="32">
        <f>IFERROR('σ и σw, МПа'!F340*$BF$2,"-")</f>
        <v>411.59999999999997</v>
      </c>
      <c r="T340" s="32">
        <f>IFERROR('σ и σw, МПа'!G340*$BF$2,"-")</f>
        <v>387.6</v>
      </c>
      <c r="U340" s="32">
        <f>IFERROR('σ и σw, МПа'!H340*$BF$2,"-")</f>
        <v>387.6</v>
      </c>
      <c r="V340" s="32">
        <f>IFERROR('σ и σw, МПа'!I340*$BF$2,"-")</f>
        <v>387.6</v>
      </c>
      <c r="W340" s="32">
        <f>IFERROR('σ и σw, МПа'!J340*$BF$2,"-")</f>
        <v>387.6</v>
      </c>
      <c r="X340" s="32">
        <f>IFERROR('σ и σw, МПа'!K340*$BF$2,"-")</f>
        <v>387.6</v>
      </c>
      <c r="Y340" s="32">
        <f>IFERROR('σ и σw, МПа'!L340*$BF$2,"-")</f>
        <v>387</v>
      </c>
      <c r="Z340" s="32">
        <f>IFERROR('σ и σw, МПа'!M340*$BF$2,"-")</f>
        <v>376.8</v>
      </c>
      <c r="AA340" s="32">
        <f>IFERROR('σ и σw, МПа'!N340*$BF$2,"-")</f>
        <v>352.8</v>
      </c>
      <c r="AB340" s="32">
        <f>IFERROR('σ и σw, МПа'!O340*$BF$2,"-")</f>
        <v>352.8</v>
      </c>
      <c r="AC340" s="33">
        <f>IFERROR('σ и σw, МПа'!P340*$BF$2,"-")</f>
        <v>352.8</v>
      </c>
      <c r="AD340" s="31">
        <f>IFERROR('σ и σw, МПа'!Q340*$BG$2,"-")</f>
        <v>240.1</v>
      </c>
      <c r="AE340" s="32">
        <f>IFERROR('σ и σw, МПа'!R340*$BG$2,"-")</f>
        <v>240.1</v>
      </c>
      <c r="AF340" s="32">
        <f>IFERROR('σ и σw, МПа'!S340*$BG$2,"-")</f>
        <v>240.1</v>
      </c>
      <c r="AG340" s="32">
        <f>IFERROR('σ и σw, МПа'!T340*$BG$2,"-")</f>
        <v>226.1</v>
      </c>
      <c r="AH340" s="32">
        <f>IFERROR('σ и σw, МПа'!U340*$BG$2,"-")</f>
        <v>226.1</v>
      </c>
      <c r="AI340" s="32">
        <f>IFERROR('σ и σw, МПа'!V340*$BG$2,"-")</f>
        <v>226.1</v>
      </c>
      <c r="AJ340" s="32">
        <f>IFERROR('σ и σw, МПа'!W340*$BG$2,"-")</f>
        <v>226.1</v>
      </c>
      <c r="AK340" s="32">
        <f>IFERROR('σ и σw, МПа'!X340*$BG$2,"-")</f>
        <v>226.1</v>
      </c>
      <c r="AL340" s="32">
        <f>IFERROR('σ и σw, МПа'!Y340*$BG$2,"-")</f>
        <v>226.1</v>
      </c>
      <c r="AM340" s="32">
        <f>IFERROR('σ и σw, МПа'!Z340*$BG$2,"-")</f>
        <v>219.79999999999998</v>
      </c>
      <c r="AN340" s="32">
        <f>IFERROR('σ и σw, МПа'!AA340*$BG$2,"-")</f>
        <v>205.79999999999998</v>
      </c>
      <c r="AO340" s="32">
        <f>IFERROR('σ и σw, МПа'!AB340*$BG$2,"-")</f>
        <v>205.79999999999998</v>
      </c>
      <c r="AP340" s="33">
        <f>IFERROR('σ и σw, МПа'!AC340*$BG$2,"-")</f>
        <v>205.79999999999998</v>
      </c>
      <c r="AQ340" s="31">
        <f>IFERROR('σ и σw, МПа'!Q340*$BH$2,"-")</f>
        <v>377.3</v>
      </c>
      <c r="AR340" s="32">
        <f>IFERROR('σ и σw, МПа'!R340*$BH$2,"-")</f>
        <v>377.3</v>
      </c>
      <c r="AS340" s="32">
        <f>IFERROR('σ и σw, МПа'!S340*$BH$2,"-")</f>
        <v>377.3</v>
      </c>
      <c r="AT340" s="32">
        <f>IFERROR('σ и σw, МПа'!T340*$BH$2,"-")</f>
        <v>355.3</v>
      </c>
      <c r="AU340" s="32">
        <f>IFERROR('σ и σw, МПа'!U340*$BH$2,"-")</f>
        <v>355.3</v>
      </c>
      <c r="AV340" s="32">
        <f>IFERROR('σ и σw, МПа'!V340*$BH$2,"-")</f>
        <v>355.3</v>
      </c>
      <c r="AW340" s="32">
        <f>IFERROR('σ и σw, МПа'!W340*$BH$2,"-")</f>
        <v>355.3</v>
      </c>
      <c r="AX340" s="32">
        <f>IFERROR('σ и σw, МПа'!X340*$BH$2,"-")</f>
        <v>355.3</v>
      </c>
      <c r="AY340" s="32">
        <f>IFERROR('σ и σw, МПа'!Y340*$BH$2,"-")</f>
        <v>355.3</v>
      </c>
      <c r="AZ340" s="32">
        <f>IFERROR('σ и σw, МПа'!Z340*$BH$2,"-")</f>
        <v>345.40000000000003</v>
      </c>
      <c r="BA340" s="32">
        <f>IFERROR('σ и σw, МПа'!AA340*$BH$2,"-")</f>
        <v>323.40000000000003</v>
      </c>
      <c r="BB340" s="32">
        <f>IFERROR('σ и σw, МПа'!AB340*$BH$2,"-")</f>
        <v>323.40000000000003</v>
      </c>
      <c r="BC340" s="33">
        <f>IFERROR('σ и σw, МПа'!AC340*$BH$2,"-")</f>
        <v>323.40000000000003</v>
      </c>
    </row>
    <row r="341" spans="1:55" ht="38.25" x14ac:dyDescent="0.25">
      <c r="A341" s="10" t="str">
        <f>INDEX('Обработка исходного'!B:B,ROW($B$3)+4*(ROW($B341)-ROW($B$3)))</f>
        <v>Сталь хромоникелевая коррозионно-стойкого аустенитного класса</v>
      </c>
      <c r="B341" s="47" t="str">
        <f>INDEX('Обработка исходного'!D:D,ROW($B$3)+4*(ROW($B341)-ROW($B$3)))</f>
        <v>31Х19Н9МВБТ</v>
      </c>
      <c r="C341" s="27" t="str">
        <f>'Rp0,2, МПа'!C341</f>
        <v>Заготовки крепежных деталей неограниченной толщины, КП315*</v>
      </c>
      <c r="D341" s="31">
        <f>IFERROR('σ и σw, МПа'!D341*$BE$2,"-")</f>
        <v>294</v>
      </c>
      <c r="E341" s="32">
        <f>IFERROR('σ и σw, МПа'!E341*$BE$2,"-")</f>
        <v>293.06666666666666</v>
      </c>
      <c r="F341" s="32">
        <f>IFERROR('σ и σw, МПа'!F341*$BE$2,"-")</f>
        <v>293.06666666666666</v>
      </c>
      <c r="G341" s="32">
        <f>IFERROR('σ и σw, МПа'!G341*$BE$2,"-")</f>
        <v>293.06666666666666</v>
      </c>
      <c r="H341" s="32">
        <f>IFERROR('σ и σw, МПа'!H341*$BE$2,"-")</f>
        <v>285.38461538461536</v>
      </c>
      <c r="I341" s="32">
        <f>IFERROR('σ и σw, МПа'!I341*$BE$2,"-")</f>
        <v>274.61538461538458</v>
      </c>
      <c r="J341" s="32">
        <f>IFERROR('σ и σw, МПа'!J341*$BE$2,"-")</f>
        <v>264.38461538461536</v>
      </c>
      <c r="K341" s="32">
        <f>IFERROR('σ и σw, МПа'!K341*$BE$2,"-")</f>
        <v>253.61538461538461</v>
      </c>
      <c r="L341" s="32">
        <f>IFERROR('σ и σw, МПа'!L341*$BE$2,"-")</f>
        <v>237.46153846153845</v>
      </c>
      <c r="M341" s="32">
        <f>IFERROR('σ и σw, МПа'!M341*$BE$2,"-")</f>
        <v>237.46153846153845</v>
      </c>
      <c r="N341" s="32">
        <f>IFERROR('σ и σw, МПа'!N341*$BE$2,"-")</f>
        <v>221.84615384615381</v>
      </c>
      <c r="O341" s="32">
        <f>IFERROR('σ и σw, МПа'!O341*$BE$2,"-")</f>
        <v>211.07692307692307</v>
      </c>
      <c r="P341" s="33">
        <f>IFERROR('σ и σw, МПа'!P341*$BE$2,"-")</f>
        <v>182.93333333333331</v>
      </c>
      <c r="Q341" s="31">
        <f>IFERROR('σ и σw, МПа'!D341*$BF$2,"-")</f>
        <v>378</v>
      </c>
      <c r="R341" s="32">
        <f>IFERROR('σ и σw, МПа'!E341*$BF$2,"-")</f>
        <v>376.8</v>
      </c>
      <c r="S341" s="32">
        <f>IFERROR('σ и σw, МПа'!F341*$BF$2,"-")</f>
        <v>376.8</v>
      </c>
      <c r="T341" s="32">
        <f>IFERROR('σ и σw, МПа'!G341*$BF$2,"-")</f>
        <v>376.8</v>
      </c>
      <c r="U341" s="32">
        <f>IFERROR('σ и σw, МПа'!H341*$BF$2,"-")</f>
        <v>366.92307692307691</v>
      </c>
      <c r="V341" s="32">
        <f>IFERROR('σ и σw, МПа'!I341*$BF$2,"-")</f>
        <v>353.07692307692309</v>
      </c>
      <c r="W341" s="32">
        <f>IFERROR('σ и σw, МПа'!J341*$BF$2,"-")</f>
        <v>339.92307692307691</v>
      </c>
      <c r="X341" s="32">
        <f>IFERROR('σ и σw, МПа'!K341*$BF$2,"-")</f>
        <v>326.07692307692309</v>
      </c>
      <c r="Y341" s="32">
        <f>IFERROR('σ и σw, МПа'!L341*$BF$2,"-")</f>
        <v>305.30769230769232</v>
      </c>
      <c r="Z341" s="32">
        <f>IFERROR('σ и σw, МПа'!M341*$BF$2,"-")</f>
        <v>305.30769230769232</v>
      </c>
      <c r="AA341" s="32">
        <f>IFERROR('σ и σw, МПа'!N341*$BF$2,"-")</f>
        <v>285.23076923076923</v>
      </c>
      <c r="AB341" s="32">
        <f>IFERROR('σ и σw, МПа'!O341*$BF$2,"-")</f>
        <v>271.38461538461542</v>
      </c>
      <c r="AC341" s="33">
        <f>IFERROR('σ и σw, МПа'!P341*$BF$2,"-")</f>
        <v>235.2</v>
      </c>
      <c r="AD341" s="31">
        <f>IFERROR('σ и σw, МПа'!Q341*$BG$2,"-")</f>
        <v>220.5</v>
      </c>
      <c r="AE341" s="32">
        <f>IFERROR('σ и σw, МПа'!R341*$BG$2,"-")</f>
        <v>219.79999999999998</v>
      </c>
      <c r="AF341" s="32">
        <f>IFERROR('σ и σw, МПа'!S341*$BG$2,"-")</f>
        <v>219.79999999999998</v>
      </c>
      <c r="AG341" s="32">
        <f>IFERROR('σ и σw, МПа'!T341*$BG$2,"-")</f>
        <v>219.79999999999998</v>
      </c>
      <c r="AH341" s="32">
        <f>IFERROR('σ и σw, МПа'!U341*$BG$2,"-")</f>
        <v>219.79999999999998</v>
      </c>
      <c r="AI341" s="32">
        <f>IFERROR('σ и σw, МПа'!V341*$BG$2,"-")</f>
        <v>219.79999999999998</v>
      </c>
      <c r="AJ341" s="32">
        <f>IFERROR('σ и σw, МПа'!W341*$BG$2,"-")</f>
        <v>219.79999999999998</v>
      </c>
      <c r="AK341" s="32">
        <f>IFERROR('σ и σw, МПа'!X341*$BG$2,"-")</f>
        <v>205.79999999999998</v>
      </c>
      <c r="AL341" s="32">
        <f>IFERROR('σ и σw, МПа'!Y341*$BG$2,"-")</f>
        <v>198.79999999999998</v>
      </c>
      <c r="AM341" s="32">
        <f>IFERROR('σ и σw, МПа'!Z341*$BG$2,"-")</f>
        <v>192.5</v>
      </c>
      <c r="AN341" s="32">
        <f>IFERROR('σ и σw, МПа'!AA341*$BG$2,"-")</f>
        <v>192.5</v>
      </c>
      <c r="AO341" s="32">
        <f>IFERROR('σ и σw, МПа'!AB341*$BG$2,"-")</f>
        <v>185.5</v>
      </c>
      <c r="AP341" s="33">
        <f>IFERROR('σ и σw, МПа'!AC341*$BG$2,"-")</f>
        <v>137.19999999999999</v>
      </c>
      <c r="AQ341" s="31">
        <f>IFERROR('σ и σw, МПа'!Q341*$BH$2,"-")</f>
        <v>346.5</v>
      </c>
      <c r="AR341" s="32">
        <f>IFERROR('σ и σw, МПа'!R341*$BH$2,"-")</f>
        <v>345.40000000000003</v>
      </c>
      <c r="AS341" s="32">
        <f>IFERROR('σ и σw, МПа'!S341*$BH$2,"-")</f>
        <v>345.40000000000003</v>
      </c>
      <c r="AT341" s="32">
        <f>IFERROR('σ и σw, МПа'!T341*$BH$2,"-")</f>
        <v>345.40000000000003</v>
      </c>
      <c r="AU341" s="32">
        <f>IFERROR('σ и σw, МПа'!U341*$BH$2,"-")</f>
        <v>345.40000000000003</v>
      </c>
      <c r="AV341" s="32">
        <f>IFERROR('σ и σw, МПа'!V341*$BH$2,"-")</f>
        <v>345.40000000000003</v>
      </c>
      <c r="AW341" s="32">
        <f>IFERROR('σ и σw, МПа'!W341*$BH$2,"-")</f>
        <v>345.40000000000003</v>
      </c>
      <c r="AX341" s="32">
        <f>IFERROR('σ и σw, МПа'!X341*$BH$2,"-")</f>
        <v>323.40000000000003</v>
      </c>
      <c r="AY341" s="32">
        <f>IFERROR('σ и σw, МПа'!Y341*$BH$2,"-")</f>
        <v>312.40000000000003</v>
      </c>
      <c r="AZ341" s="32">
        <f>IFERROR('σ и σw, МПа'!Z341*$BH$2,"-")</f>
        <v>302.5</v>
      </c>
      <c r="BA341" s="32">
        <f>IFERROR('σ и σw, МПа'!AA341*$BH$2,"-")</f>
        <v>302.5</v>
      </c>
      <c r="BB341" s="32">
        <f>IFERROR('σ и σw, МПа'!AB341*$BH$2,"-")</f>
        <v>291.5</v>
      </c>
      <c r="BC341" s="33">
        <f>IFERROR('σ и σw, МПа'!AC341*$BH$2,"-")</f>
        <v>215.60000000000002</v>
      </c>
    </row>
    <row r="342" spans="1:55" ht="38.25" x14ac:dyDescent="0.25">
      <c r="A342" s="10" t="str">
        <f>INDEX('Обработка исходного'!B:B,ROW($B$3)+4*(ROW($B342)-ROW($B$3)))</f>
        <v>Сталь хромоникелевая коррозионно-стойкого аустенитного класса</v>
      </c>
      <c r="B342" s="47" t="str">
        <f>INDEX('Обработка исходного'!D:D,ROW($B$3)+4*(ROW($B342)-ROW($B$3)))</f>
        <v>31Х19Н9МВБТ</v>
      </c>
      <c r="C342" s="27" t="str">
        <f>'Rp0,2, МПа'!C342</f>
        <v>Горячекатаная и кованая сталь диаметром, стороной квадрата или толщиной до 60 мм</v>
      </c>
      <c r="D342" s="31">
        <f>IFERROR('σ и σw, МПа'!D342*$BE$2,"-")</f>
        <v>274.39999999999998</v>
      </c>
      <c r="E342" s="32">
        <f>IFERROR('σ и σw, МПа'!E342*$BE$2,"-")</f>
        <v>274.39999999999998</v>
      </c>
      <c r="F342" s="32">
        <f>IFERROR('σ и σw, МПа'!F342*$BE$2,"-")</f>
        <v>274.39999999999998</v>
      </c>
      <c r="G342" s="32">
        <f>IFERROR('σ и σw, МПа'!G342*$BE$2,"-")</f>
        <v>274.39999999999998</v>
      </c>
      <c r="H342" s="32">
        <f>IFERROR('σ и σw, МПа'!H342*$BE$2,"-")</f>
        <v>274.39999999999998</v>
      </c>
      <c r="I342" s="32">
        <f>IFERROR('σ и σw, МПа'!I342*$BE$2,"-")</f>
        <v>274.39999999999998</v>
      </c>
      <c r="J342" s="32">
        <f>IFERROR('σ и σw, МПа'!J342*$BE$2,"-")</f>
        <v>264.38461538461536</v>
      </c>
      <c r="K342" s="32">
        <f>IFERROR('σ и σw, МПа'!K342*$BE$2,"-")</f>
        <v>253.61538461538461</v>
      </c>
      <c r="L342" s="32">
        <f>IFERROR('σ и σw, МПа'!L342*$BE$2,"-")</f>
        <v>237.46153846153845</v>
      </c>
      <c r="M342" s="32">
        <f>IFERROR('σ и σw, МПа'!M342*$BE$2,"-")</f>
        <v>237.46153846153845</v>
      </c>
      <c r="N342" s="32">
        <f>IFERROR('σ и σw, МПа'!N342*$BE$2,"-")</f>
        <v>221.84615384615381</v>
      </c>
      <c r="O342" s="32">
        <f>IFERROR('σ и σw, МПа'!O342*$BE$2,"-")</f>
        <v>211.07692307692307</v>
      </c>
      <c r="P342" s="33">
        <f>IFERROR('σ и σw, МПа'!P342*$BE$2,"-")</f>
        <v>211.07692307692307</v>
      </c>
      <c r="Q342" s="31">
        <f>IFERROR('σ и σw, МПа'!D342*$BF$2,"-")</f>
        <v>352.8</v>
      </c>
      <c r="R342" s="32">
        <f>IFERROR('σ и σw, МПа'!E342*$BF$2,"-")</f>
        <v>352.8</v>
      </c>
      <c r="S342" s="32">
        <f>IFERROR('σ и σw, МПа'!F342*$BF$2,"-")</f>
        <v>352.8</v>
      </c>
      <c r="T342" s="32">
        <f>IFERROR('σ и σw, МПа'!G342*$BF$2,"-")</f>
        <v>352.8</v>
      </c>
      <c r="U342" s="32">
        <f>IFERROR('σ и σw, МПа'!H342*$BF$2,"-")</f>
        <v>352.8</v>
      </c>
      <c r="V342" s="32">
        <f>IFERROR('σ и σw, МПа'!I342*$BF$2,"-")</f>
        <v>352.8</v>
      </c>
      <c r="W342" s="32">
        <f>IFERROR('σ и σw, МПа'!J342*$BF$2,"-")</f>
        <v>339.92307692307691</v>
      </c>
      <c r="X342" s="32">
        <f>IFERROR('σ и σw, МПа'!K342*$BF$2,"-")</f>
        <v>326.07692307692309</v>
      </c>
      <c r="Y342" s="32">
        <f>IFERROR('σ и σw, МПа'!L342*$BF$2,"-")</f>
        <v>305.30769230769232</v>
      </c>
      <c r="Z342" s="32">
        <f>IFERROR('σ и σw, МПа'!M342*$BF$2,"-")</f>
        <v>305.30769230769232</v>
      </c>
      <c r="AA342" s="32">
        <f>IFERROR('σ и σw, МПа'!N342*$BF$2,"-")</f>
        <v>285.23076923076923</v>
      </c>
      <c r="AB342" s="32">
        <f>IFERROR('σ и σw, МПа'!O342*$BF$2,"-")</f>
        <v>271.38461538461542</v>
      </c>
      <c r="AC342" s="33">
        <f>IFERROR('σ и σw, МПа'!P342*$BF$2,"-")</f>
        <v>271.38461538461542</v>
      </c>
      <c r="AD342" s="31">
        <f>IFERROR('σ и σw, МПа'!Q342*$BG$2,"-")</f>
        <v>205.79999999999998</v>
      </c>
      <c r="AE342" s="32">
        <f>IFERROR('σ и σw, МПа'!R342*$BG$2,"-")</f>
        <v>205.79999999999998</v>
      </c>
      <c r="AF342" s="32">
        <f>IFERROR('σ и σw, МПа'!S342*$BG$2,"-")</f>
        <v>205.79999999999998</v>
      </c>
      <c r="AG342" s="32">
        <f>IFERROR('σ и σw, МПа'!T342*$BG$2,"-")</f>
        <v>205.79999999999998</v>
      </c>
      <c r="AH342" s="32">
        <f>IFERROR('σ и σw, МПа'!U342*$BG$2,"-")</f>
        <v>205.79999999999998</v>
      </c>
      <c r="AI342" s="32">
        <f>IFERROR('σ и σw, МПа'!V342*$BG$2,"-")</f>
        <v>205.79999999999998</v>
      </c>
      <c r="AJ342" s="32">
        <f>IFERROR('σ и σw, МПа'!W342*$BG$2,"-")</f>
        <v>205.79999999999998</v>
      </c>
      <c r="AK342" s="32">
        <f>IFERROR('σ и σw, МПа'!X342*$BG$2,"-")</f>
        <v>205.79999999999998</v>
      </c>
      <c r="AL342" s="32">
        <f>IFERROR('σ и σw, МПа'!Y342*$BG$2,"-")</f>
        <v>205.79999999999998</v>
      </c>
      <c r="AM342" s="32">
        <f>IFERROR('σ и σw, МПа'!Z342*$BG$2,"-")</f>
        <v>192.5</v>
      </c>
      <c r="AN342" s="32">
        <f>IFERROR('σ и σw, МПа'!AA342*$BG$2,"-")</f>
        <v>192.5</v>
      </c>
      <c r="AO342" s="32">
        <f>IFERROR('σ и σw, МПа'!AB342*$BG$2,"-")</f>
        <v>185.5</v>
      </c>
      <c r="AP342" s="33">
        <f>IFERROR('σ и σw, МПа'!AC342*$BG$2,"-")</f>
        <v>185.5</v>
      </c>
      <c r="AQ342" s="31">
        <f>IFERROR('σ и σw, МПа'!Q342*$BH$2,"-")</f>
        <v>323.40000000000003</v>
      </c>
      <c r="AR342" s="32">
        <f>IFERROR('σ и σw, МПа'!R342*$BH$2,"-")</f>
        <v>323.40000000000003</v>
      </c>
      <c r="AS342" s="32">
        <f>IFERROR('σ и σw, МПа'!S342*$BH$2,"-")</f>
        <v>323.40000000000003</v>
      </c>
      <c r="AT342" s="32">
        <f>IFERROR('σ и σw, МПа'!T342*$BH$2,"-")</f>
        <v>323.40000000000003</v>
      </c>
      <c r="AU342" s="32">
        <f>IFERROR('σ и σw, МПа'!U342*$BH$2,"-")</f>
        <v>323.40000000000003</v>
      </c>
      <c r="AV342" s="32">
        <f>IFERROR('σ и σw, МПа'!V342*$BH$2,"-")</f>
        <v>323.40000000000003</v>
      </c>
      <c r="AW342" s="32">
        <f>IFERROR('σ и σw, МПа'!W342*$BH$2,"-")</f>
        <v>323.40000000000003</v>
      </c>
      <c r="AX342" s="32">
        <f>IFERROR('σ и σw, МПа'!X342*$BH$2,"-")</f>
        <v>323.40000000000003</v>
      </c>
      <c r="AY342" s="32">
        <f>IFERROR('σ и σw, МПа'!Y342*$BH$2,"-")</f>
        <v>323.40000000000003</v>
      </c>
      <c r="AZ342" s="32">
        <f>IFERROR('σ и σw, МПа'!Z342*$BH$2,"-")</f>
        <v>302.5</v>
      </c>
      <c r="BA342" s="32">
        <f>IFERROR('σ и σw, МПа'!AA342*$BH$2,"-")</f>
        <v>302.5</v>
      </c>
      <c r="BB342" s="32">
        <f>IFERROR('σ и σw, МПа'!AB342*$BH$2,"-")</f>
        <v>291.5</v>
      </c>
      <c r="BC342" s="33">
        <f>IFERROR('σ и σw, МПа'!AC342*$BH$2,"-")</f>
        <v>291.5</v>
      </c>
    </row>
    <row r="343" spans="1:55" ht="38.25" x14ac:dyDescent="0.25">
      <c r="A343" s="10" t="str">
        <f>INDEX('Обработка исходного'!B:B,ROW($B$3)+4*(ROW($B343)-ROW($B$3)))</f>
        <v>Сталь хромоникелевая коррозионно-стойкого аустенитного класса</v>
      </c>
      <c r="B343" s="47" t="str">
        <f>INDEX('Обработка исходного'!D:D,ROW($B$3)+4*(ROW($B343)-ROW($B$3)))</f>
        <v>31Х19Н9МВБТ</v>
      </c>
      <c r="C343" s="27" t="str">
        <f>'Rp0,2, МПа'!C343</f>
        <v>Горячекатаная и кованая сталь диаметром, стороной квадрата или толщиной от 60 до 100 мм</v>
      </c>
      <c r="D343" s="31">
        <f>IFERROR('σ и σw, МПа'!D343*$BE$2,"-")</f>
        <v>274.39999999999998</v>
      </c>
      <c r="E343" s="32">
        <f>IFERROR('σ и σw, МПа'!E343*$BE$2,"-")</f>
        <v>274.39999999999998</v>
      </c>
      <c r="F343" s="32">
        <f>IFERROR('σ и σw, МПа'!F343*$BE$2,"-")</f>
        <v>274.39999999999998</v>
      </c>
      <c r="G343" s="32">
        <f>IFERROR('σ и σw, МПа'!G343*$BE$2,"-")</f>
        <v>274.39999999999998</v>
      </c>
      <c r="H343" s="32">
        <f>IFERROR('σ и σw, МПа'!H343*$BE$2,"-")</f>
        <v>274.39999999999998</v>
      </c>
      <c r="I343" s="32">
        <f>IFERROR('σ и σw, МПа'!I343*$BE$2,"-")</f>
        <v>274.39999999999998</v>
      </c>
      <c r="J343" s="32">
        <f>IFERROR('σ и σw, МПа'!J343*$BE$2,"-")</f>
        <v>264.38461538461536</v>
      </c>
      <c r="K343" s="32">
        <f>IFERROR('σ и σw, МПа'!K343*$BE$2,"-")</f>
        <v>253.61538461538461</v>
      </c>
      <c r="L343" s="32">
        <f>IFERROR('σ и σw, МПа'!L343*$BE$2,"-")</f>
        <v>237.46153846153845</v>
      </c>
      <c r="M343" s="32">
        <f>IFERROR('σ и σw, МПа'!M343*$BE$2,"-")</f>
        <v>237.46153846153845</v>
      </c>
      <c r="N343" s="32">
        <f>IFERROR('σ и σw, МПа'!N343*$BE$2,"-")</f>
        <v>221.84615384615381</v>
      </c>
      <c r="O343" s="32">
        <f>IFERROR('σ и σw, МПа'!O343*$BE$2,"-")</f>
        <v>211.07692307692307</v>
      </c>
      <c r="P343" s="33">
        <f>IFERROR('σ и σw, МПа'!P343*$BE$2,"-")</f>
        <v>211.07692307692307</v>
      </c>
      <c r="Q343" s="31">
        <f>IFERROR('σ и σw, МПа'!D343*$BF$2,"-")</f>
        <v>352.8</v>
      </c>
      <c r="R343" s="32">
        <f>IFERROR('σ и σw, МПа'!E343*$BF$2,"-")</f>
        <v>352.8</v>
      </c>
      <c r="S343" s="32">
        <f>IFERROR('σ и σw, МПа'!F343*$BF$2,"-")</f>
        <v>352.8</v>
      </c>
      <c r="T343" s="32">
        <f>IFERROR('σ и σw, МПа'!G343*$BF$2,"-")</f>
        <v>352.8</v>
      </c>
      <c r="U343" s="32">
        <f>IFERROR('σ и σw, МПа'!H343*$BF$2,"-")</f>
        <v>352.8</v>
      </c>
      <c r="V343" s="32">
        <f>IFERROR('σ и σw, МПа'!I343*$BF$2,"-")</f>
        <v>352.8</v>
      </c>
      <c r="W343" s="32">
        <f>IFERROR('σ и σw, МПа'!J343*$BF$2,"-")</f>
        <v>339.92307692307691</v>
      </c>
      <c r="X343" s="32">
        <f>IFERROR('σ и σw, МПа'!K343*$BF$2,"-")</f>
        <v>326.07692307692309</v>
      </c>
      <c r="Y343" s="32">
        <f>IFERROR('σ и σw, МПа'!L343*$BF$2,"-")</f>
        <v>305.30769230769232</v>
      </c>
      <c r="Z343" s="32">
        <f>IFERROR('σ и σw, МПа'!M343*$BF$2,"-")</f>
        <v>305.30769230769232</v>
      </c>
      <c r="AA343" s="32">
        <f>IFERROR('σ и σw, МПа'!N343*$BF$2,"-")</f>
        <v>285.23076923076923</v>
      </c>
      <c r="AB343" s="32">
        <f>IFERROR('σ и σw, МПа'!O343*$BF$2,"-")</f>
        <v>271.38461538461542</v>
      </c>
      <c r="AC343" s="33">
        <f>IFERROR('σ и σw, МПа'!P343*$BF$2,"-")</f>
        <v>271.38461538461542</v>
      </c>
      <c r="AD343" s="31">
        <f>IFERROR('σ и σw, МПа'!Q343*$BG$2,"-")</f>
        <v>205.79999999999998</v>
      </c>
      <c r="AE343" s="32">
        <f>IFERROR('σ и σw, МПа'!R343*$BG$2,"-")</f>
        <v>205.79999999999998</v>
      </c>
      <c r="AF343" s="32">
        <f>IFERROR('σ и σw, МПа'!S343*$BG$2,"-")</f>
        <v>205.79999999999998</v>
      </c>
      <c r="AG343" s="32">
        <f>IFERROR('σ и σw, МПа'!T343*$BG$2,"-")</f>
        <v>205.79999999999998</v>
      </c>
      <c r="AH343" s="32">
        <f>IFERROR('σ и σw, МПа'!U343*$BG$2,"-")</f>
        <v>205.79999999999998</v>
      </c>
      <c r="AI343" s="32">
        <f>IFERROR('σ и σw, МПа'!V343*$BG$2,"-")</f>
        <v>205.79999999999998</v>
      </c>
      <c r="AJ343" s="32">
        <f>IFERROR('σ и σw, МПа'!W343*$BG$2,"-")</f>
        <v>205.79999999999998</v>
      </c>
      <c r="AK343" s="32">
        <f>IFERROR('σ и σw, МПа'!X343*$BG$2,"-")</f>
        <v>205.79999999999998</v>
      </c>
      <c r="AL343" s="32">
        <f>IFERROR('σ и σw, МПа'!Y343*$BG$2,"-")</f>
        <v>205.79999999999998</v>
      </c>
      <c r="AM343" s="32">
        <f>IFERROR('σ и σw, МПа'!Z343*$BG$2,"-")</f>
        <v>192.5</v>
      </c>
      <c r="AN343" s="32">
        <f>IFERROR('σ и σw, МПа'!AA343*$BG$2,"-")</f>
        <v>192.5</v>
      </c>
      <c r="AO343" s="32">
        <f>IFERROR('σ и σw, МПа'!AB343*$BG$2,"-")</f>
        <v>185.5</v>
      </c>
      <c r="AP343" s="33">
        <f>IFERROR('σ и σw, МПа'!AC343*$BG$2,"-")</f>
        <v>185.5</v>
      </c>
      <c r="AQ343" s="31">
        <f>IFERROR('σ и σw, МПа'!Q343*$BH$2,"-")</f>
        <v>323.40000000000003</v>
      </c>
      <c r="AR343" s="32">
        <f>IFERROR('σ и σw, МПа'!R343*$BH$2,"-")</f>
        <v>323.40000000000003</v>
      </c>
      <c r="AS343" s="32">
        <f>IFERROR('σ и σw, МПа'!S343*$BH$2,"-")</f>
        <v>323.40000000000003</v>
      </c>
      <c r="AT343" s="32">
        <f>IFERROR('σ и σw, МПа'!T343*$BH$2,"-")</f>
        <v>323.40000000000003</v>
      </c>
      <c r="AU343" s="32">
        <f>IFERROR('σ и σw, МПа'!U343*$BH$2,"-")</f>
        <v>323.40000000000003</v>
      </c>
      <c r="AV343" s="32">
        <f>IFERROR('σ и σw, МПа'!V343*$BH$2,"-")</f>
        <v>323.40000000000003</v>
      </c>
      <c r="AW343" s="32">
        <f>IFERROR('σ и σw, МПа'!W343*$BH$2,"-")</f>
        <v>323.40000000000003</v>
      </c>
      <c r="AX343" s="32">
        <f>IFERROR('σ и σw, МПа'!X343*$BH$2,"-")</f>
        <v>323.40000000000003</v>
      </c>
      <c r="AY343" s="32">
        <f>IFERROR('σ и σw, МПа'!Y343*$BH$2,"-")</f>
        <v>323.40000000000003</v>
      </c>
      <c r="AZ343" s="32">
        <f>IFERROR('σ и σw, МПа'!Z343*$BH$2,"-")</f>
        <v>302.5</v>
      </c>
      <c r="BA343" s="32">
        <f>IFERROR('σ и σw, МПа'!AA343*$BH$2,"-")</f>
        <v>302.5</v>
      </c>
      <c r="BB343" s="32">
        <f>IFERROR('σ и σw, МПа'!AB343*$BH$2,"-")</f>
        <v>291.5</v>
      </c>
      <c r="BC343" s="33">
        <f>IFERROR('σ и σw, МПа'!AC343*$BH$2,"-")</f>
        <v>291.5</v>
      </c>
    </row>
    <row r="344" spans="1:55" ht="38.25" x14ac:dyDescent="0.25">
      <c r="A344" s="10" t="str">
        <f>INDEX('Обработка исходного'!B:B,ROW($B$3)+4*(ROW($B344)-ROW($B$3)))</f>
        <v>Сталь хромоникелевая коррозионно-стойкого аустенитного класса</v>
      </c>
      <c r="B344" s="47" t="str">
        <f>INDEX('Обработка исходного'!D:D,ROW($B$3)+4*(ROW($B344)-ROW($B$3)))</f>
        <v>31Х19Н9МВБТ</v>
      </c>
      <c r="C344" s="27" t="str">
        <f>'Rp0,2, МПа'!C344</f>
        <v>Горячекатаная и кованая сталь диаметром, стороной квадрата или толщиной от 100 до 200 мм</v>
      </c>
      <c r="D344" s="31">
        <f>IFERROR('σ и σw, МПа'!D344*$BE$2,"-")</f>
        <v>274.39999999999998</v>
      </c>
      <c r="E344" s="32">
        <f>IFERROR('σ и σw, МПа'!E344*$BE$2,"-")</f>
        <v>274.39999999999998</v>
      </c>
      <c r="F344" s="32">
        <f>IFERROR('σ и σw, МПа'!F344*$BE$2,"-")</f>
        <v>274.39999999999998</v>
      </c>
      <c r="G344" s="32">
        <f>IFERROR('σ и σw, МПа'!G344*$BE$2,"-")</f>
        <v>274.39999999999998</v>
      </c>
      <c r="H344" s="32">
        <f>IFERROR('σ и σw, МПа'!H344*$BE$2,"-")</f>
        <v>274.39999999999998</v>
      </c>
      <c r="I344" s="32">
        <f>IFERROR('σ и σw, МПа'!I344*$BE$2,"-")</f>
        <v>274.39999999999998</v>
      </c>
      <c r="J344" s="32">
        <f>IFERROR('σ и σw, МПа'!J344*$BE$2,"-")</f>
        <v>264.38461538461536</v>
      </c>
      <c r="K344" s="32">
        <f>IFERROR('σ и σw, МПа'!K344*$BE$2,"-")</f>
        <v>253.61538461538461</v>
      </c>
      <c r="L344" s="32">
        <f>IFERROR('σ и σw, МПа'!L344*$BE$2,"-")</f>
        <v>237.46153846153845</v>
      </c>
      <c r="M344" s="32">
        <f>IFERROR('σ и σw, МПа'!M344*$BE$2,"-")</f>
        <v>237.46153846153845</v>
      </c>
      <c r="N344" s="32">
        <f>IFERROR('σ и σw, МПа'!N344*$BE$2,"-")</f>
        <v>221.84615384615381</v>
      </c>
      <c r="O344" s="32">
        <f>IFERROR('σ и σw, МПа'!O344*$BE$2,"-")</f>
        <v>211.07692307692307</v>
      </c>
      <c r="P344" s="33">
        <f>IFERROR('σ и σw, МПа'!P344*$BE$2,"-")</f>
        <v>211.07692307692307</v>
      </c>
      <c r="Q344" s="31">
        <f>IFERROR('σ и σw, МПа'!D344*$BF$2,"-")</f>
        <v>352.8</v>
      </c>
      <c r="R344" s="32">
        <f>IFERROR('σ и σw, МПа'!E344*$BF$2,"-")</f>
        <v>352.8</v>
      </c>
      <c r="S344" s="32">
        <f>IFERROR('σ и σw, МПа'!F344*$BF$2,"-")</f>
        <v>352.8</v>
      </c>
      <c r="T344" s="32">
        <f>IFERROR('σ и σw, МПа'!G344*$BF$2,"-")</f>
        <v>352.8</v>
      </c>
      <c r="U344" s="32">
        <f>IFERROR('σ и σw, МПа'!H344*$BF$2,"-")</f>
        <v>352.8</v>
      </c>
      <c r="V344" s="32">
        <f>IFERROR('σ и σw, МПа'!I344*$BF$2,"-")</f>
        <v>352.8</v>
      </c>
      <c r="W344" s="32">
        <f>IFERROR('σ и σw, МПа'!J344*$BF$2,"-")</f>
        <v>339.92307692307691</v>
      </c>
      <c r="X344" s="32">
        <f>IFERROR('σ и σw, МПа'!K344*$BF$2,"-")</f>
        <v>326.07692307692309</v>
      </c>
      <c r="Y344" s="32">
        <f>IFERROR('σ и σw, МПа'!L344*$BF$2,"-")</f>
        <v>305.30769230769232</v>
      </c>
      <c r="Z344" s="32">
        <f>IFERROR('σ и σw, МПа'!M344*$BF$2,"-")</f>
        <v>305.30769230769232</v>
      </c>
      <c r="AA344" s="32">
        <f>IFERROR('σ и σw, МПа'!N344*$BF$2,"-")</f>
        <v>285.23076923076923</v>
      </c>
      <c r="AB344" s="32">
        <f>IFERROR('σ и σw, МПа'!O344*$BF$2,"-")</f>
        <v>271.38461538461542</v>
      </c>
      <c r="AC344" s="33">
        <f>IFERROR('σ и σw, МПа'!P344*$BF$2,"-")</f>
        <v>271.38461538461542</v>
      </c>
      <c r="AD344" s="31">
        <f>IFERROR('σ и σw, МПа'!Q344*$BG$2,"-")</f>
        <v>205.79999999999998</v>
      </c>
      <c r="AE344" s="32">
        <f>IFERROR('σ и σw, МПа'!R344*$BG$2,"-")</f>
        <v>205.79999999999998</v>
      </c>
      <c r="AF344" s="32">
        <f>IFERROR('σ и σw, МПа'!S344*$BG$2,"-")</f>
        <v>205.79999999999998</v>
      </c>
      <c r="AG344" s="32">
        <f>IFERROR('σ и σw, МПа'!T344*$BG$2,"-")</f>
        <v>205.79999999999998</v>
      </c>
      <c r="AH344" s="32">
        <f>IFERROR('σ и σw, МПа'!U344*$BG$2,"-")</f>
        <v>205.79999999999998</v>
      </c>
      <c r="AI344" s="32">
        <f>IFERROR('σ и σw, МПа'!V344*$BG$2,"-")</f>
        <v>205.79999999999998</v>
      </c>
      <c r="AJ344" s="32">
        <f>IFERROR('σ и σw, МПа'!W344*$BG$2,"-")</f>
        <v>205.79999999999998</v>
      </c>
      <c r="AK344" s="32">
        <f>IFERROR('σ и σw, МПа'!X344*$BG$2,"-")</f>
        <v>205.79999999999998</v>
      </c>
      <c r="AL344" s="32">
        <f>IFERROR('σ и σw, МПа'!Y344*$BG$2,"-")</f>
        <v>205.79999999999998</v>
      </c>
      <c r="AM344" s="32">
        <f>IFERROR('σ и σw, МПа'!Z344*$BG$2,"-")</f>
        <v>192.5</v>
      </c>
      <c r="AN344" s="32">
        <f>IFERROR('σ и σw, МПа'!AA344*$BG$2,"-")</f>
        <v>192.5</v>
      </c>
      <c r="AO344" s="32">
        <f>IFERROR('σ и σw, МПа'!AB344*$BG$2,"-")</f>
        <v>185.5</v>
      </c>
      <c r="AP344" s="33">
        <f>IFERROR('σ и σw, МПа'!AC344*$BG$2,"-")</f>
        <v>185.5</v>
      </c>
      <c r="AQ344" s="31">
        <f>IFERROR('σ и σw, МПа'!Q344*$BH$2,"-")</f>
        <v>323.40000000000003</v>
      </c>
      <c r="AR344" s="32">
        <f>IFERROR('σ и σw, МПа'!R344*$BH$2,"-")</f>
        <v>323.40000000000003</v>
      </c>
      <c r="AS344" s="32">
        <f>IFERROR('σ и σw, МПа'!S344*$BH$2,"-")</f>
        <v>323.40000000000003</v>
      </c>
      <c r="AT344" s="32">
        <f>IFERROR('σ и σw, МПа'!T344*$BH$2,"-")</f>
        <v>323.40000000000003</v>
      </c>
      <c r="AU344" s="32">
        <f>IFERROR('σ и σw, МПа'!U344*$BH$2,"-")</f>
        <v>323.40000000000003</v>
      </c>
      <c r="AV344" s="32">
        <f>IFERROR('σ и σw, МПа'!V344*$BH$2,"-")</f>
        <v>323.40000000000003</v>
      </c>
      <c r="AW344" s="32">
        <f>IFERROR('σ и σw, МПа'!W344*$BH$2,"-")</f>
        <v>323.40000000000003</v>
      </c>
      <c r="AX344" s="32">
        <f>IFERROR('σ и σw, МПа'!X344*$BH$2,"-")</f>
        <v>323.40000000000003</v>
      </c>
      <c r="AY344" s="32">
        <f>IFERROR('σ и σw, МПа'!Y344*$BH$2,"-")</f>
        <v>323.40000000000003</v>
      </c>
      <c r="AZ344" s="32">
        <f>IFERROR('σ и σw, МПа'!Z344*$BH$2,"-")</f>
        <v>302.5</v>
      </c>
      <c r="BA344" s="32">
        <f>IFERROR('σ и σw, МПа'!AA344*$BH$2,"-")</f>
        <v>302.5</v>
      </c>
      <c r="BB344" s="32">
        <f>IFERROR('σ и σw, МПа'!AB344*$BH$2,"-")</f>
        <v>291.5</v>
      </c>
      <c r="BC344" s="33">
        <f>IFERROR('σ и σw, МПа'!AC344*$BH$2,"-")</f>
        <v>291.5</v>
      </c>
    </row>
    <row r="345" spans="1:55" ht="38.25" x14ac:dyDescent="0.25">
      <c r="A345" s="10" t="str">
        <f>INDEX('Обработка исходного'!B:B,ROW($B$3)+4*(ROW($B345)-ROW($B$3)))</f>
        <v>Сталь хромоникелевая коррозионно-стойкого аустенитного класса</v>
      </c>
      <c r="B345" s="47" t="str">
        <f>INDEX('Обработка исходного'!D:D,ROW($B$3)+4*(ROW($B345)-ROW($B$3)))</f>
        <v>10Х11Н20Т3Р</v>
      </c>
      <c r="C345" s="27" t="str">
        <f>'Rp0,2, МПа'!C345</f>
        <v>Горячекатаная и кованая сталь диаметром, стороной квадрата или толщиной от 60 до 100 мм</v>
      </c>
      <c r="D345" s="31">
        <f>IFERROR('σ и σw, МПа'!D345*$BE$2,"-")</f>
        <v>475.4615384615384</v>
      </c>
      <c r="E345" s="32">
        <f>IFERROR('σ и σw, МПа'!E345*$BE$2,"-")</f>
        <v>475.4615384615384</v>
      </c>
      <c r="F345" s="32">
        <f>IFERROR('σ и σw, МПа'!F345*$BE$2,"-")</f>
        <v>475.4615384615384</v>
      </c>
      <c r="G345" s="32">
        <f>IFERROR('σ и σw, МПа'!G345*$BE$2,"-")</f>
        <v>475.4615384615384</v>
      </c>
      <c r="H345" s="32">
        <f>IFERROR('σ и σw, МПа'!H345*$BE$2,"-")</f>
        <v>475.4615384615384</v>
      </c>
      <c r="I345" s="32">
        <f>IFERROR('σ и σw, МПа'!I345*$BE$2,"-")</f>
        <v>475.4615384615384</v>
      </c>
      <c r="J345" s="32">
        <f>IFERROR('σ и σw, МПа'!J345*$BE$2,"-")</f>
        <v>475.4615384615384</v>
      </c>
      <c r="K345" s="32">
        <f>IFERROR('σ и σw, МПа'!K345*$BE$2,"-")</f>
        <v>475.4615384615384</v>
      </c>
      <c r="L345" s="32">
        <f>IFERROR('σ и σw, МПа'!L345*$BE$2,"-")</f>
        <v>449.07692307692304</v>
      </c>
      <c r="M345" s="32">
        <f>IFERROR('σ и σw, МПа'!M345*$BE$2,"-")</f>
        <v>449.07692307692304</v>
      </c>
      <c r="N345" s="32">
        <f>IFERROR('σ и σw, МПа'!N345*$BE$2,"-")</f>
        <v>449.07692307692304</v>
      </c>
      <c r="O345" s="32">
        <f>IFERROR('σ и σw, МПа'!O345*$BE$2,"-")</f>
        <v>432.92307692307691</v>
      </c>
      <c r="P345" s="33">
        <f>IFERROR('σ и σw, МПа'!P345*$BE$2,"-")</f>
        <v>422.69230769230762</v>
      </c>
      <c r="Q345" s="31">
        <f>IFERROR('σ и σw, МПа'!D345*$BF$2,"-")</f>
        <v>611.30769230769226</v>
      </c>
      <c r="R345" s="32">
        <f>IFERROR('σ и σw, МПа'!E345*$BF$2,"-")</f>
        <v>611.30769230769226</v>
      </c>
      <c r="S345" s="32">
        <f>IFERROR('σ и σw, МПа'!F345*$BF$2,"-")</f>
        <v>611.30769230769226</v>
      </c>
      <c r="T345" s="32">
        <f>IFERROR('σ и σw, МПа'!G345*$BF$2,"-")</f>
        <v>611.30769230769226</v>
      </c>
      <c r="U345" s="32">
        <f>IFERROR('σ и σw, МПа'!H345*$BF$2,"-")</f>
        <v>611.30769230769226</v>
      </c>
      <c r="V345" s="32">
        <f>IFERROR('σ и σw, МПа'!I345*$BF$2,"-")</f>
        <v>611.30769230769226</v>
      </c>
      <c r="W345" s="32">
        <f>IFERROR('σ и σw, МПа'!J345*$BF$2,"-")</f>
        <v>611.30769230769226</v>
      </c>
      <c r="X345" s="32">
        <f>IFERROR('σ и σw, МПа'!K345*$BF$2,"-")</f>
        <v>611.30769230769226</v>
      </c>
      <c r="Y345" s="32">
        <f>IFERROR('σ и σw, МПа'!L345*$BF$2,"-")</f>
        <v>577.38461538461536</v>
      </c>
      <c r="Z345" s="32">
        <f>IFERROR('σ и σw, МПа'!M345*$BF$2,"-")</f>
        <v>577.38461538461536</v>
      </c>
      <c r="AA345" s="32">
        <f>IFERROR('σ и σw, МПа'!N345*$BF$2,"-")</f>
        <v>577.38461538461536</v>
      </c>
      <c r="AB345" s="32">
        <f>IFERROR('σ и σw, МПа'!O345*$BF$2,"-")</f>
        <v>556.61538461538464</v>
      </c>
      <c r="AC345" s="33">
        <f>IFERROR('σ и σw, МПа'!P345*$BF$2,"-")</f>
        <v>543.46153846153845</v>
      </c>
      <c r="AD345" s="31">
        <f>IFERROR('σ и σw, МПа'!Q345*$BG$2,"-")</f>
        <v>412.29999999999995</v>
      </c>
      <c r="AE345" s="32">
        <f>IFERROR('σ и σw, МПа'!R345*$BG$2,"-")</f>
        <v>412.29999999999995</v>
      </c>
      <c r="AF345" s="32">
        <f>IFERROR('σ и σw, МПа'!S345*$BG$2,"-")</f>
        <v>412.29999999999995</v>
      </c>
      <c r="AG345" s="32">
        <f>IFERROR('σ и σw, МПа'!T345*$BG$2,"-")</f>
        <v>412.29999999999995</v>
      </c>
      <c r="AH345" s="32">
        <f>IFERROR('σ и σw, МПа'!U345*$BG$2,"-")</f>
        <v>412.29999999999995</v>
      </c>
      <c r="AI345" s="32">
        <f>IFERROR('σ и σw, МПа'!V345*$BG$2,"-")</f>
        <v>412.29999999999995</v>
      </c>
      <c r="AJ345" s="32">
        <f>IFERROR('σ и σw, МПа'!W345*$BG$2,"-")</f>
        <v>412.29999999999995</v>
      </c>
      <c r="AK345" s="32">
        <f>IFERROR('σ и σw, МПа'!X345*$BG$2,"-")</f>
        <v>412.29999999999995</v>
      </c>
      <c r="AL345" s="32">
        <f>IFERROR('σ и σw, МПа'!Y345*$BG$2,"-")</f>
        <v>412.29999999999995</v>
      </c>
      <c r="AM345" s="32">
        <f>IFERROR('σ и σw, МПа'!Z345*$BG$2,"-")</f>
        <v>412.29999999999995</v>
      </c>
      <c r="AN345" s="32">
        <f>IFERROR('σ и σw, МПа'!AA345*$BG$2,"-")</f>
        <v>391.29999999999995</v>
      </c>
      <c r="AO345" s="32">
        <f>IFERROR('σ и σw, МПа'!AB345*$BG$2,"-")</f>
        <v>378</v>
      </c>
      <c r="AP345" s="33">
        <f>IFERROR('σ и σw, МПа'!AC345*$BG$2,"-")</f>
        <v>364</v>
      </c>
      <c r="AQ345" s="31">
        <f>IFERROR('σ и σw, МПа'!Q345*$BH$2,"-")</f>
        <v>647.90000000000009</v>
      </c>
      <c r="AR345" s="32">
        <f>IFERROR('σ и σw, МПа'!R345*$BH$2,"-")</f>
        <v>647.90000000000009</v>
      </c>
      <c r="AS345" s="32">
        <f>IFERROR('σ и σw, МПа'!S345*$BH$2,"-")</f>
        <v>647.90000000000009</v>
      </c>
      <c r="AT345" s="32">
        <f>IFERROR('σ и σw, МПа'!T345*$BH$2,"-")</f>
        <v>647.90000000000009</v>
      </c>
      <c r="AU345" s="32">
        <f>IFERROR('σ и σw, МПа'!U345*$BH$2,"-")</f>
        <v>647.90000000000009</v>
      </c>
      <c r="AV345" s="32">
        <f>IFERROR('σ и σw, МПа'!V345*$BH$2,"-")</f>
        <v>647.90000000000009</v>
      </c>
      <c r="AW345" s="32">
        <f>IFERROR('σ и σw, МПа'!W345*$BH$2,"-")</f>
        <v>647.90000000000009</v>
      </c>
      <c r="AX345" s="32">
        <f>IFERROR('σ и σw, МПа'!X345*$BH$2,"-")</f>
        <v>647.90000000000009</v>
      </c>
      <c r="AY345" s="32">
        <f>IFERROR('σ и σw, МПа'!Y345*$BH$2,"-")</f>
        <v>647.90000000000009</v>
      </c>
      <c r="AZ345" s="32">
        <f>IFERROR('σ и σw, МПа'!Z345*$BH$2,"-")</f>
        <v>647.90000000000009</v>
      </c>
      <c r="BA345" s="32">
        <f>IFERROR('σ и σw, МПа'!AA345*$BH$2,"-")</f>
        <v>614.90000000000009</v>
      </c>
      <c r="BB345" s="32">
        <f>IFERROR('σ и σw, МПа'!AB345*$BH$2,"-")</f>
        <v>594</v>
      </c>
      <c r="BC345" s="33">
        <f>IFERROR('σ и σw, МПа'!AC345*$BH$2,"-")</f>
        <v>572</v>
      </c>
    </row>
    <row r="346" spans="1:55" ht="38.25" x14ac:dyDescent="0.25">
      <c r="A346" s="10" t="str">
        <f>INDEX('Обработка исходного'!B:B,ROW($B$3)+4*(ROW($B346)-ROW($B$3)))</f>
        <v>Сталь хромоникелевая коррозионно-стойкого аустенитного класса</v>
      </c>
      <c r="B346" s="47" t="str">
        <f>INDEX('Обработка исходного'!D:D,ROW($B$3)+4*(ROW($B346)-ROW($B$3)))</f>
        <v>10Х11Н20Т3Р</v>
      </c>
      <c r="C346" s="27" t="str">
        <f>'Rp0,2, МПа'!C346</f>
        <v>Горячекатаная и кованая сталь диаметром, стороной квадрата или толщиной от 100 до 150 мм</v>
      </c>
      <c r="D346" s="31">
        <f>IFERROR('σ и σw, МПа'!D346*$BE$2,"-")</f>
        <v>475.4615384615384</v>
      </c>
      <c r="E346" s="32">
        <f>IFERROR('σ и σw, МПа'!E346*$BE$2,"-")</f>
        <v>475.4615384615384</v>
      </c>
      <c r="F346" s="32">
        <f>IFERROR('σ и σw, МПа'!F346*$BE$2,"-")</f>
        <v>475.4615384615384</v>
      </c>
      <c r="G346" s="32">
        <f>IFERROR('σ и σw, МПа'!G346*$BE$2,"-")</f>
        <v>475.4615384615384</v>
      </c>
      <c r="H346" s="32">
        <f>IFERROR('σ и σw, МПа'!H346*$BE$2,"-")</f>
        <v>475.4615384615384</v>
      </c>
      <c r="I346" s="32">
        <f>IFERROR('σ и σw, МПа'!I346*$BE$2,"-")</f>
        <v>475.4615384615384</v>
      </c>
      <c r="J346" s="32">
        <f>IFERROR('σ и σw, МПа'!J346*$BE$2,"-")</f>
        <v>475.4615384615384</v>
      </c>
      <c r="K346" s="32">
        <f>IFERROR('σ и σw, МПа'!K346*$BE$2,"-")</f>
        <v>475.4615384615384</v>
      </c>
      <c r="L346" s="32">
        <f>IFERROR('σ и σw, МПа'!L346*$BE$2,"-")</f>
        <v>449.07692307692304</v>
      </c>
      <c r="M346" s="32">
        <f>IFERROR('σ и σw, МПа'!M346*$BE$2,"-")</f>
        <v>449.07692307692304</v>
      </c>
      <c r="N346" s="32">
        <f>IFERROR('σ и σw, МПа'!N346*$BE$2,"-")</f>
        <v>449.07692307692304</v>
      </c>
      <c r="O346" s="32">
        <f>IFERROR('σ и σw, МПа'!O346*$BE$2,"-")</f>
        <v>432.92307692307691</v>
      </c>
      <c r="P346" s="33">
        <f>IFERROR('σ и σw, МПа'!P346*$BE$2,"-")</f>
        <v>422.69230769230762</v>
      </c>
      <c r="Q346" s="31">
        <f>IFERROR('σ и σw, МПа'!D346*$BF$2,"-")</f>
        <v>611.30769230769226</v>
      </c>
      <c r="R346" s="32">
        <f>IFERROR('σ и σw, МПа'!E346*$BF$2,"-")</f>
        <v>611.30769230769226</v>
      </c>
      <c r="S346" s="32">
        <f>IFERROR('σ и σw, МПа'!F346*$BF$2,"-")</f>
        <v>611.30769230769226</v>
      </c>
      <c r="T346" s="32">
        <f>IFERROR('σ и σw, МПа'!G346*$BF$2,"-")</f>
        <v>611.30769230769226</v>
      </c>
      <c r="U346" s="32">
        <f>IFERROR('σ и σw, МПа'!H346*$BF$2,"-")</f>
        <v>611.30769230769226</v>
      </c>
      <c r="V346" s="32">
        <f>IFERROR('σ и σw, МПа'!I346*$BF$2,"-")</f>
        <v>611.30769230769226</v>
      </c>
      <c r="W346" s="32">
        <f>IFERROR('σ и σw, МПа'!J346*$BF$2,"-")</f>
        <v>611.30769230769226</v>
      </c>
      <c r="X346" s="32">
        <f>IFERROR('σ и σw, МПа'!K346*$BF$2,"-")</f>
        <v>611.30769230769226</v>
      </c>
      <c r="Y346" s="32">
        <f>IFERROR('σ и σw, МПа'!L346*$BF$2,"-")</f>
        <v>577.38461538461536</v>
      </c>
      <c r="Z346" s="32">
        <f>IFERROR('σ и σw, МПа'!M346*$BF$2,"-")</f>
        <v>577.38461538461536</v>
      </c>
      <c r="AA346" s="32">
        <f>IFERROR('σ и σw, МПа'!N346*$BF$2,"-")</f>
        <v>577.38461538461536</v>
      </c>
      <c r="AB346" s="32">
        <f>IFERROR('σ и σw, МПа'!O346*$BF$2,"-")</f>
        <v>556.61538461538464</v>
      </c>
      <c r="AC346" s="33">
        <f>IFERROR('σ и σw, МПа'!P346*$BF$2,"-")</f>
        <v>543.46153846153845</v>
      </c>
      <c r="AD346" s="31">
        <f>IFERROR('σ и σw, МПа'!Q346*$BG$2,"-")</f>
        <v>412.29999999999995</v>
      </c>
      <c r="AE346" s="32">
        <f>IFERROR('σ и σw, МПа'!R346*$BG$2,"-")</f>
        <v>412.29999999999995</v>
      </c>
      <c r="AF346" s="32">
        <f>IFERROR('σ и σw, МПа'!S346*$BG$2,"-")</f>
        <v>412.29999999999995</v>
      </c>
      <c r="AG346" s="32">
        <f>IFERROR('σ и σw, МПа'!T346*$BG$2,"-")</f>
        <v>412.29999999999995</v>
      </c>
      <c r="AH346" s="32">
        <f>IFERROR('σ и σw, МПа'!U346*$BG$2,"-")</f>
        <v>412.29999999999995</v>
      </c>
      <c r="AI346" s="32">
        <f>IFERROR('σ и σw, МПа'!V346*$BG$2,"-")</f>
        <v>412.29999999999995</v>
      </c>
      <c r="AJ346" s="32">
        <f>IFERROR('σ и σw, МПа'!W346*$BG$2,"-")</f>
        <v>412.29999999999995</v>
      </c>
      <c r="AK346" s="32">
        <f>IFERROR('σ и σw, МПа'!X346*$BG$2,"-")</f>
        <v>412.29999999999995</v>
      </c>
      <c r="AL346" s="32">
        <f>IFERROR('σ и σw, МПа'!Y346*$BG$2,"-")</f>
        <v>412.29999999999995</v>
      </c>
      <c r="AM346" s="32">
        <f>IFERROR('σ и σw, МПа'!Z346*$BG$2,"-")</f>
        <v>412.29999999999995</v>
      </c>
      <c r="AN346" s="32">
        <f>IFERROR('σ и σw, МПа'!AA346*$BG$2,"-")</f>
        <v>391.29999999999995</v>
      </c>
      <c r="AO346" s="32">
        <f>IFERROR('σ и σw, МПа'!AB346*$BG$2,"-")</f>
        <v>378</v>
      </c>
      <c r="AP346" s="33">
        <f>IFERROR('σ и σw, МПа'!AC346*$BG$2,"-")</f>
        <v>364</v>
      </c>
      <c r="AQ346" s="31">
        <f>IFERROR('σ и σw, МПа'!Q346*$BH$2,"-")</f>
        <v>647.90000000000009</v>
      </c>
      <c r="AR346" s="32">
        <f>IFERROR('σ и σw, МПа'!R346*$BH$2,"-")</f>
        <v>647.90000000000009</v>
      </c>
      <c r="AS346" s="32">
        <f>IFERROR('σ и σw, МПа'!S346*$BH$2,"-")</f>
        <v>647.90000000000009</v>
      </c>
      <c r="AT346" s="32">
        <f>IFERROR('σ и σw, МПа'!T346*$BH$2,"-")</f>
        <v>647.90000000000009</v>
      </c>
      <c r="AU346" s="32">
        <f>IFERROR('σ и σw, МПа'!U346*$BH$2,"-")</f>
        <v>647.90000000000009</v>
      </c>
      <c r="AV346" s="32">
        <f>IFERROR('σ и σw, МПа'!V346*$BH$2,"-")</f>
        <v>647.90000000000009</v>
      </c>
      <c r="AW346" s="32">
        <f>IFERROR('σ и σw, МПа'!W346*$BH$2,"-")</f>
        <v>647.90000000000009</v>
      </c>
      <c r="AX346" s="32">
        <f>IFERROR('σ и σw, МПа'!X346*$BH$2,"-")</f>
        <v>647.90000000000009</v>
      </c>
      <c r="AY346" s="32">
        <f>IFERROR('σ и σw, МПа'!Y346*$BH$2,"-")</f>
        <v>647.90000000000009</v>
      </c>
      <c r="AZ346" s="32">
        <f>IFERROR('σ и σw, МПа'!Z346*$BH$2,"-")</f>
        <v>647.90000000000009</v>
      </c>
      <c r="BA346" s="32">
        <f>IFERROR('σ и σw, МПа'!AA346*$BH$2,"-")</f>
        <v>614.90000000000009</v>
      </c>
      <c r="BB346" s="32">
        <f>IFERROR('σ и σw, МПа'!AB346*$BH$2,"-")</f>
        <v>594</v>
      </c>
      <c r="BC346" s="33">
        <f>IFERROR('σ и σw, МПа'!AC346*$BH$2,"-")</f>
        <v>572</v>
      </c>
    </row>
    <row r="347" spans="1:55" ht="38.25" x14ac:dyDescent="0.25">
      <c r="A347" s="10" t="str">
        <f>INDEX('Обработка исходного'!B:B,ROW($B$3)+4*(ROW($B347)-ROW($B$3)))</f>
        <v>Сталь хромоникелевая коррозионно-стойкого аустенитного класса</v>
      </c>
      <c r="B347" s="47" t="str">
        <f>INDEX('Обработка исходного'!D:D,ROW($B$3)+4*(ROW($B347)-ROW($B$3)))</f>
        <v>10Х11Н20Т3Р</v>
      </c>
      <c r="C347" s="27" t="str">
        <f>'Rp0,2, МПа'!C347</f>
        <v>Заготовки крепежных деталей, КП490*</v>
      </c>
      <c r="D347" s="31">
        <f>IFERROR('σ и σw, МПа'!D347*$BE$2,"-")</f>
        <v>449.07692307692304</v>
      </c>
      <c r="E347" s="32">
        <f>IFERROR('σ и σw, МПа'!E347*$BE$2,"-")</f>
        <v>449.07692307692304</v>
      </c>
      <c r="F347" s="32">
        <f>IFERROR('σ и σw, МПа'!F347*$BE$2,"-")</f>
        <v>449.07692307692304</v>
      </c>
      <c r="G347" s="32">
        <f>IFERROR('σ и σw, МПа'!G347*$BE$2,"-")</f>
        <v>449.07692307692304</v>
      </c>
      <c r="H347" s="32">
        <f>IFERROR('σ и σw, МПа'!H347*$BE$2,"-")</f>
        <v>449.07692307692304</v>
      </c>
      <c r="I347" s="32">
        <f>IFERROR('σ и σw, МПа'!I347*$BE$2,"-")</f>
        <v>449.07692307692304</v>
      </c>
      <c r="J347" s="32">
        <f>IFERROR('σ и σw, МПа'!J347*$BE$2,"-")</f>
        <v>439.59999999999997</v>
      </c>
      <c r="K347" s="32">
        <f>IFERROR('σ и σw, МПа'!K347*$BE$2,"-")</f>
        <v>411.59999999999997</v>
      </c>
      <c r="L347" s="32">
        <f>IFERROR('σ и σw, МПа'!L347*$BE$2,"-")</f>
        <v>411.59999999999997</v>
      </c>
      <c r="M347" s="32">
        <f>IFERROR('σ и σw, МПа'!M347*$BE$2,"-")</f>
        <v>411.59999999999997</v>
      </c>
      <c r="N347" s="32">
        <f>IFERROR('σ и σw, МПа'!N347*$BE$2,"-")</f>
        <v>411.59999999999997</v>
      </c>
      <c r="O347" s="32">
        <f>IFERROR('σ и σw, МПа'!O347*$BE$2,"-")</f>
        <v>406.53846153846149</v>
      </c>
      <c r="P347" s="33">
        <f>IFERROR('σ и σw, МПа'!P347*$BE$2,"-")</f>
        <v>396.30769230769232</v>
      </c>
      <c r="Q347" s="31">
        <f>IFERROR('σ и σw, МПа'!D347*$BF$2,"-")</f>
        <v>577.38461538461536</v>
      </c>
      <c r="R347" s="32">
        <f>IFERROR('σ и σw, МПа'!E347*$BF$2,"-")</f>
        <v>577.38461538461536</v>
      </c>
      <c r="S347" s="32">
        <f>IFERROR('σ и σw, МПа'!F347*$BF$2,"-")</f>
        <v>577.38461538461536</v>
      </c>
      <c r="T347" s="32">
        <f>IFERROR('σ и σw, МПа'!G347*$BF$2,"-")</f>
        <v>577.38461538461536</v>
      </c>
      <c r="U347" s="32">
        <f>IFERROR('σ и σw, МПа'!H347*$BF$2,"-")</f>
        <v>577.38461538461536</v>
      </c>
      <c r="V347" s="32">
        <f>IFERROR('σ и σw, МПа'!I347*$BF$2,"-")</f>
        <v>577.38461538461536</v>
      </c>
      <c r="W347" s="32">
        <f>IFERROR('σ и σw, МПа'!J347*$BF$2,"-")</f>
        <v>565.20000000000005</v>
      </c>
      <c r="X347" s="32">
        <f>IFERROR('σ и σw, МПа'!K347*$BF$2,"-")</f>
        <v>529.20000000000005</v>
      </c>
      <c r="Y347" s="32">
        <f>IFERROR('σ и σw, МПа'!L347*$BF$2,"-")</f>
        <v>529.20000000000005</v>
      </c>
      <c r="Z347" s="32">
        <f>IFERROR('σ и σw, МПа'!M347*$BF$2,"-")</f>
        <v>529.20000000000005</v>
      </c>
      <c r="AA347" s="32">
        <f>IFERROR('σ и σw, МПа'!N347*$BF$2,"-")</f>
        <v>529.20000000000005</v>
      </c>
      <c r="AB347" s="32">
        <f>IFERROR('σ и σw, МПа'!O347*$BF$2,"-")</f>
        <v>522.69230769230762</v>
      </c>
      <c r="AC347" s="33">
        <f>IFERROR('σ и σw, МПа'!P347*$BF$2,"-")</f>
        <v>509.5384615384616</v>
      </c>
      <c r="AD347" s="31">
        <f>IFERROR('σ и σw, МПа'!Q347*$BG$2,"-")</f>
        <v>343</v>
      </c>
      <c r="AE347" s="32">
        <f>IFERROR('σ и σw, МПа'!R347*$BG$2,"-")</f>
        <v>343</v>
      </c>
      <c r="AF347" s="32">
        <f>IFERROR('σ и σw, МПа'!S347*$BG$2,"-")</f>
        <v>343</v>
      </c>
      <c r="AG347" s="32">
        <f>IFERROR('σ и σw, МПа'!T347*$BG$2,"-")</f>
        <v>343</v>
      </c>
      <c r="AH347" s="32">
        <f>IFERROR('σ и σw, МПа'!U347*$BG$2,"-")</f>
        <v>343</v>
      </c>
      <c r="AI347" s="32">
        <f>IFERROR('σ и σw, МПа'!V347*$BG$2,"-")</f>
        <v>343</v>
      </c>
      <c r="AJ347" s="32">
        <f>IFERROR('σ и σw, МПа'!W347*$BG$2,"-")</f>
        <v>329.7</v>
      </c>
      <c r="AK347" s="32">
        <f>IFERROR('σ и σw, МПа'!X347*$BG$2,"-")</f>
        <v>308.7</v>
      </c>
      <c r="AL347" s="32">
        <f>IFERROR('σ и σw, МПа'!Y347*$BG$2,"-")</f>
        <v>308.7</v>
      </c>
      <c r="AM347" s="32">
        <f>IFERROR('σ и σw, МПа'!Z347*$BG$2,"-")</f>
        <v>308.7</v>
      </c>
      <c r="AN347" s="32">
        <f>IFERROR('σ и σw, МПа'!AA347*$BG$2,"-")</f>
        <v>308.7</v>
      </c>
      <c r="AO347" s="32">
        <f>IFERROR('σ и σw, МПа'!AB347*$BG$2,"-")</f>
        <v>308.7</v>
      </c>
      <c r="AP347" s="33">
        <f>IFERROR('σ и σw, МПа'!AC347*$BG$2,"-")</f>
        <v>308.7</v>
      </c>
      <c r="AQ347" s="31">
        <f>IFERROR('σ и σw, МПа'!Q347*$BH$2,"-")</f>
        <v>539</v>
      </c>
      <c r="AR347" s="32">
        <f>IFERROR('σ и σw, МПа'!R347*$BH$2,"-")</f>
        <v>539</v>
      </c>
      <c r="AS347" s="32">
        <f>IFERROR('σ и σw, МПа'!S347*$BH$2,"-")</f>
        <v>539</v>
      </c>
      <c r="AT347" s="32">
        <f>IFERROR('σ и σw, МПа'!T347*$BH$2,"-")</f>
        <v>539</v>
      </c>
      <c r="AU347" s="32">
        <f>IFERROR('σ и σw, МПа'!U347*$BH$2,"-")</f>
        <v>539</v>
      </c>
      <c r="AV347" s="32">
        <f>IFERROR('σ и σw, МПа'!V347*$BH$2,"-")</f>
        <v>539</v>
      </c>
      <c r="AW347" s="32">
        <f>IFERROR('σ и σw, МПа'!W347*$BH$2,"-")</f>
        <v>518.1</v>
      </c>
      <c r="AX347" s="32">
        <f>IFERROR('σ и σw, МПа'!X347*$BH$2,"-")</f>
        <v>485.1</v>
      </c>
      <c r="AY347" s="32">
        <f>IFERROR('σ и σw, МПа'!Y347*$BH$2,"-")</f>
        <v>485.1</v>
      </c>
      <c r="AZ347" s="32">
        <f>IFERROR('σ и σw, МПа'!Z347*$BH$2,"-")</f>
        <v>485.1</v>
      </c>
      <c r="BA347" s="32">
        <f>IFERROR('σ и σw, МПа'!AA347*$BH$2,"-")</f>
        <v>485.1</v>
      </c>
      <c r="BB347" s="32">
        <f>IFERROR('σ и σw, МПа'!AB347*$BH$2,"-")</f>
        <v>485.1</v>
      </c>
      <c r="BC347" s="33">
        <f>IFERROR('σ и σw, МПа'!AC347*$BH$2,"-")</f>
        <v>485.1</v>
      </c>
    </row>
    <row r="348" spans="1:55" ht="38.25" x14ac:dyDescent="0.25">
      <c r="A348" s="10" t="str">
        <f>INDEX('Обработка исходного'!B:B,ROW($B$3)+4*(ROW($B348)-ROW($B$3)))</f>
        <v>Сталь хромоникелевая коррозионно-стойкого аустенитного класса</v>
      </c>
      <c r="B348" s="47" t="str">
        <f>INDEX('Обработка исходного'!D:D,ROW($B$3)+4*(ROW($B348)-ROW($B$3)))</f>
        <v>10Х11Н20Т3Р</v>
      </c>
      <c r="C348" s="27" t="str">
        <f>'Rp0,2, МПа'!C348</f>
        <v>Сортовой прокат, КП490*</v>
      </c>
      <c r="D348" s="31">
        <f>IFERROR('σ и σw, МПа'!D348*$BE$2,"-")</f>
        <v>449.07692307692304</v>
      </c>
      <c r="E348" s="32">
        <f>IFERROR('σ и σw, МПа'!E348*$BE$2,"-")</f>
        <v>449.07692307692304</v>
      </c>
      <c r="F348" s="32">
        <f>IFERROR('σ и σw, МПа'!F348*$BE$2,"-")</f>
        <v>449.07692307692304</v>
      </c>
      <c r="G348" s="32">
        <f>IFERROR('σ и σw, МПа'!G348*$BE$2,"-")</f>
        <v>449.07692307692304</v>
      </c>
      <c r="H348" s="32">
        <f>IFERROR('σ и σw, МПа'!H348*$BE$2,"-")</f>
        <v>449.07692307692304</v>
      </c>
      <c r="I348" s="32">
        <f>IFERROR('σ и σw, МПа'!I348*$BE$2,"-")</f>
        <v>449.07692307692304</v>
      </c>
      <c r="J348" s="32">
        <f>IFERROR('σ и σw, МПа'!J348*$BE$2,"-")</f>
        <v>439.59999999999997</v>
      </c>
      <c r="K348" s="32">
        <f>IFERROR('σ и σw, МПа'!K348*$BE$2,"-")</f>
        <v>411.59999999999997</v>
      </c>
      <c r="L348" s="32">
        <f>IFERROR('σ и σw, МПа'!L348*$BE$2,"-")</f>
        <v>411.59999999999997</v>
      </c>
      <c r="M348" s="32">
        <f>IFERROR('σ и σw, МПа'!M348*$BE$2,"-")</f>
        <v>411.59999999999997</v>
      </c>
      <c r="N348" s="32">
        <f>IFERROR('σ и σw, МПа'!N348*$BE$2,"-")</f>
        <v>411.59999999999997</v>
      </c>
      <c r="O348" s="32">
        <f>IFERROR('σ и σw, МПа'!O348*$BE$2,"-")</f>
        <v>406.53846153846149</v>
      </c>
      <c r="P348" s="33">
        <f>IFERROR('σ и σw, МПа'!P348*$BE$2,"-")</f>
        <v>396.30769230769232</v>
      </c>
      <c r="Q348" s="31">
        <f>IFERROR('σ и σw, МПа'!D348*$BF$2,"-")</f>
        <v>577.38461538461536</v>
      </c>
      <c r="R348" s="32">
        <f>IFERROR('σ и σw, МПа'!E348*$BF$2,"-")</f>
        <v>577.38461538461536</v>
      </c>
      <c r="S348" s="32">
        <f>IFERROR('σ и σw, МПа'!F348*$BF$2,"-")</f>
        <v>577.38461538461536</v>
      </c>
      <c r="T348" s="32">
        <f>IFERROR('σ и σw, МПа'!G348*$BF$2,"-")</f>
        <v>577.38461538461536</v>
      </c>
      <c r="U348" s="32">
        <f>IFERROR('σ и σw, МПа'!H348*$BF$2,"-")</f>
        <v>577.38461538461536</v>
      </c>
      <c r="V348" s="32">
        <f>IFERROR('σ и σw, МПа'!I348*$BF$2,"-")</f>
        <v>577.38461538461536</v>
      </c>
      <c r="W348" s="32">
        <f>IFERROR('σ и σw, МПа'!J348*$BF$2,"-")</f>
        <v>565.20000000000005</v>
      </c>
      <c r="X348" s="32">
        <f>IFERROR('σ и σw, МПа'!K348*$BF$2,"-")</f>
        <v>529.20000000000005</v>
      </c>
      <c r="Y348" s="32">
        <f>IFERROR('σ и σw, МПа'!L348*$BF$2,"-")</f>
        <v>529.20000000000005</v>
      </c>
      <c r="Z348" s="32">
        <f>IFERROR('σ и σw, МПа'!M348*$BF$2,"-")</f>
        <v>529.20000000000005</v>
      </c>
      <c r="AA348" s="32">
        <f>IFERROR('σ и σw, МПа'!N348*$BF$2,"-")</f>
        <v>529.20000000000005</v>
      </c>
      <c r="AB348" s="32">
        <f>IFERROR('σ и σw, МПа'!O348*$BF$2,"-")</f>
        <v>522.69230769230762</v>
      </c>
      <c r="AC348" s="33">
        <f>IFERROR('σ и σw, МПа'!P348*$BF$2,"-")</f>
        <v>509.5384615384616</v>
      </c>
      <c r="AD348" s="31">
        <f>IFERROR('σ и σw, МПа'!Q348*$BG$2,"-")</f>
        <v>343</v>
      </c>
      <c r="AE348" s="32">
        <f>IFERROR('σ и σw, МПа'!R348*$BG$2,"-")</f>
        <v>343</v>
      </c>
      <c r="AF348" s="32">
        <f>IFERROR('σ и σw, МПа'!S348*$BG$2,"-")</f>
        <v>343</v>
      </c>
      <c r="AG348" s="32">
        <f>IFERROR('σ и σw, МПа'!T348*$BG$2,"-")</f>
        <v>343</v>
      </c>
      <c r="AH348" s="32">
        <f>IFERROR('σ и σw, МПа'!U348*$BG$2,"-")</f>
        <v>343</v>
      </c>
      <c r="AI348" s="32">
        <f>IFERROR('σ и σw, МПа'!V348*$BG$2,"-")</f>
        <v>343</v>
      </c>
      <c r="AJ348" s="32">
        <f>IFERROR('σ и σw, МПа'!W348*$BG$2,"-")</f>
        <v>329.7</v>
      </c>
      <c r="AK348" s="32">
        <f>IFERROR('σ и σw, МПа'!X348*$BG$2,"-")</f>
        <v>308.7</v>
      </c>
      <c r="AL348" s="32">
        <f>IFERROR('σ и σw, МПа'!Y348*$BG$2,"-")</f>
        <v>308.7</v>
      </c>
      <c r="AM348" s="32">
        <f>IFERROR('σ и σw, МПа'!Z348*$BG$2,"-")</f>
        <v>308.7</v>
      </c>
      <c r="AN348" s="32">
        <f>IFERROR('σ и σw, МПа'!AA348*$BG$2,"-")</f>
        <v>308.7</v>
      </c>
      <c r="AO348" s="32">
        <f>IFERROR('σ и σw, МПа'!AB348*$BG$2,"-")</f>
        <v>308.7</v>
      </c>
      <c r="AP348" s="33">
        <f>IFERROR('σ и σw, МПа'!AC348*$BG$2,"-")</f>
        <v>308.7</v>
      </c>
      <c r="AQ348" s="31">
        <f>IFERROR('σ и σw, МПа'!Q348*$BH$2,"-")</f>
        <v>539</v>
      </c>
      <c r="AR348" s="32">
        <f>IFERROR('σ и σw, МПа'!R348*$BH$2,"-")</f>
        <v>539</v>
      </c>
      <c r="AS348" s="32">
        <f>IFERROR('σ и σw, МПа'!S348*$BH$2,"-")</f>
        <v>539</v>
      </c>
      <c r="AT348" s="32">
        <f>IFERROR('σ и σw, МПа'!T348*$BH$2,"-")</f>
        <v>539</v>
      </c>
      <c r="AU348" s="32">
        <f>IFERROR('σ и σw, МПа'!U348*$BH$2,"-")</f>
        <v>539</v>
      </c>
      <c r="AV348" s="32">
        <f>IFERROR('σ и σw, МПа'!V348*$BH$2,"-")</f>
        <v>539</v>
      </c>
      <c r="AW348" s="32">
        <f>IFERROR('σ и σw, МПа'!W348*$BH$2,"-")</f>
        <v>518.1</v>
      </c>
      <c r="AX348" s="32">
        <f>IFERROR('σ и σw, МПа'!X348*$BH$2,"-")</f>
        <v>485.1</v>
      </c>
      <c r="AY348" s="32">
        <f>IFERROR('σ и σw, МПа'!Y348*$BH$2,"-")</f>
        <v>485.1</v>
      </c>
      <c r="AZ348" s="32">
        <f>IFERROR('σ и σw, МПа'!Z348*$BH$2,"-")</f>
        <v>485.1</v>
      </c>
      <c r="BA348" s="32">
        <f>IFERROR('σ и σw, МПа'!AA348*$BH$2,"-")</f>
        <v>485.1</v>
      </c>
      <c r="BB348" s="32">
        <f>IFERROR('σ и σw, МПа'!AB348*$BH$2,"-")</f>
        <v>485.1</v>
      </c>
      <c r="BC348" s="33">
        <f>IFERROR('σ и σw, МПа'!AC348*$BH$2,"-")</f>
        <v>485.1</v>
      </c>
    </row>
    <row r="349" spans="1:55" ht="38.25" x14ac:dyDescent="0.25">
      <c r="A349" s="10" t="str">
        <f>INDEX('Обработка исходного'!B:B,ROW($B$3)+4*(ROW($B349)-ROW($B$3)))</f>
        <v>Сталь хромоникелевая коррозионно-стойкого аустенитного класса</v>
      </c>
      <c r="B349" s="47" t="str">
        <f>INDEX('Обработка исходного'!D:D,ROW($B$3)+4*(ROW($B349)-ROW($B$3)))</f>
        <v>10Х11Н20Т3Р</v>
      </c>
      <c r="C349" s="27" t="str">
        <f>'Rp0,2, МПа'!C349</f>
        <v>Горячекатаная и кованая сталь диаметром, стороной квадрата или толщиной до 60 мм</v>
      </c>
      <c r="D349" s="31">
        <f>IFERROR('σ и σw, МПа'!D349*$BE$2,"-")</f>
        <v>475.4615384615384</v>
      </c>
      <c r="E349" s="32">
        <f>IFERROR('σ и σw, МПа'!E349*$BE$2,"-")</f>
        <v>475.4615384615384</v>
      </c>
      <c r="F349" s="32">
        <f>IFERROR('σ и σw, МПа'!F349*$BE$2,"-")</f>
        <v>475.4615384615384</v>
      </c>
      <c r="G349" s="32">
        <f>IFERROR('σ и σw, МПа'!G349*$BE$2,"-")</f>
        <v>475.4615384615384</v>
      </c>
      <c r="H349" s="32">
        <f>IFERROR('σ и σw, МПа'!H349*$BE$2,"-")</f>
        <v>475.4615384615384</v>
      </c>
      <c r="I349" s="32">
        <f>IFERROR('σ и σw, МПа'!I349*$BE$2,"-")</f>
        <v>475.4615384615384</v>
      </c>
      <c r="J349" s="32">
        <f>IFERROR('σ и σw, МПа'!J349*$BE$2,"-")</f>
        <v>475.4615384615384</v>
      </c>
      <c r="K349" s="32">
        <f>IFERROR('σ и σw, МПа'!K349*$BE$2,"-")</f>
        <v>475.4615384615384</v>
      </c>
      <c r="L349" s="32">
        <f>IFERROR('σ и σw, МПа'!L349*$BE$2,"-")</f>
        <v>449.07692307692304</v>
      </c>
      <c r="M349" s="32">
        <f>IFERROR('σ и σw, МПа'!M349*$BE$2,"-")</f>
        <v>449.07692307692304</v>
      </c>
      <c r="N349" s="32">
        <f>IFERROR('σ и σw, МПа'!N349*$BE$2,"-")</f>
        <v>449.07692307692304</v>
      </c>
      <c r="O349" s="32">
        <f>IFERROR('σ и σw, МПа'!O349*$BE$2,"-")</f>
        <v>432.92307692307691</v>
      </c>
      <c r="P349" s="33">
        <f>IFERROR('σ и σw, МПа'!P349*$BE$2,"-")</f>
        <v>422.69230769230762</v>
      </c>
      <c r="Q349" s="31">
        <f>IFERROR('σ и σw, МПа'!D349*$BF$2,"-")</f>
        <v>611.30769230769226</v>
      </c>
      <c r="R349" s="32">
        <f>IFERROR('σ и σw, МПа'!E349*$BF$2,"-")</f>
        <v>611.30769230769226</v>
      </c>
      <c r="S349" s="32">
        <f>IFERROR('σ и σw, МПа'!F349*$BF$2,"-")</f>
        <v>611.30769230769226</v>
      </c>
      <c r="T349" s="32">
        <f>IFERROR('σ и σw, МПа'!G349*$BF$2,"-")</f>
        <v>611.30769230769226</v>
      </c>
      <c r="U349" s="32">
        <f>IFERROR('σ и σw, МПа'!H349*$BF$2,"-")</f>
        <v>611.30769230769226</v>
      </c>
      <c r="V349" s="32">
        <f>IFERROR('σ и σw, МПа'!I349*$BF$2,"-")</f>
        <v>611.30769230769226</v>
      </c>
      <c r="W349" s="32">
        <f>IFERROR('σ и σw, МПа'!J349*$BF$2,"-")</f>
        <v>611.30769230769226</v>
      </c>
      <c r="X349" s="32">
        <f>IFERROR('σ и σw, МПа'!K349*$BF$2,"-")</f>
        <v>611.30769230769226</v>
      </c>
      <c r="Y349" s="32">
        <f>IFERROR('σ и σw, МПа'!L349*$BF$2,"-")</f>
        <v>577.38461538461536</v>
      </c>
      <c r="Z349" s="32">
        <f>IFERROR('σ и σw, МПа'!M349*$BF$2,"-")</f>
        <v>577.38461538461536</v>
      </c>
      <c r="AA349" s="32">
        <f>IFERROR('σ и σw, МПа'!N349*$BF$2,"-")</f>
        <v>577.38461538461536</v>
      </c>
      <c r="AB349" s="32">
        <f>IFERROR('σ и σw, МПа'!O349*$BF$2,"-")</f>
        <v>556.61538461538464</v>
      </c>
      <c r="AC349" s="33">
        <f>IFERROR('σ и σw, МПа'!P349*$BF$2,"-")</f>
        <v>543.46153846153845</v>
      </c>
      <c r="AD349" s="31">
        <f>IFERROR('σ и σw, МПа'!Q349*$BG$2,"-")</f>
        <v>412.29999999999995</v>
      </c>
      <c r="AE349" s="32">
        <f>IFERROR('σ и σw, МПа'!R349*$BG$2,"-")</f>
        <v>412.29999999999995</v>
      </c>
      <c r="AF349" s="32">
        <f>IFERROR('σ и σw, МПа'!S349*$BG$2,"-")</f>
        <v>412.29999999999995</v>
      </c>
      <c r="AG349" s="32">
        <f>IFERROR('σ и σw, МПа'!T349*$BG$2,"-")</f>
        <v>412.29999999999995</v>
      </c>
      <c r="AH349" s="32">
        <f>IFERROR('σ и σw, МПа'!U349*$BG$2,"-")</f>
        <v>412.29999999999995</v>
      </c>
      <c r="AI349" s="32">
        <f>IFERROR('σ и σw, МПа'!V349*$BG$2,"-")</f>
        <v>412.29999999999995</v>
      </c>
      <c r="AJ349" s="32">
        <f>IFERROR('σ и σw, МПа'!W349*$BG$2,"-")</f>
        <v>412.29999999999995</v>
      </c>
      <c r="AK349" s="32">
        <f>IFERROR('σ и σw, МПа'!X349*$BG$2,"-")</f>
        <v>412.29999999999995</v>
      </c>
      <c r="AL349" s="32">
        <f>IFERROR('σ и σw, МПа'!Y349*$BG$2,"-")</f>
        <v>412.29999999999995</v>
      </c>
      <c r="AM349" s="32">
        <f>IFERROR('σ и σw, МПа'!Z349*$BG$2,"-")</f>
        <v>412.29999999999995</v>
      </c>
      <c r="AN349" s="32">
        <f>IFERROR('σ и σw, МПа'!AA349*$BG$2,"-")</f>
        <v>391.29999999999995</v>
      </c>
      <c r="AO349" s="32">
        <f>IFERROR('σ и σw, МПа'!AB349*$BG$2,"-")</f>
        <v>378</v>
      </c>
      <c r="AP349" s="33">
        <f>IFERROR('σ и σw, МПа'!AC349*$BG$2,"-")</f>
        <v>364</v>
      </c>
      <c r="AQ349" s="31">
        <f>IFERROR('σ и σw, МПа'!Q349*$BH$2,"-")</f>
        <v>647.90000000000009</v>
      </c>
      <c r="AR349" s="32">
        <f>IFERROR('σ и σw, МПа'!R349*$BH$2,"-")</f>
        <v>647.90000000000009</v>
      </c>
      <c r="AS349" s="32">
        <f>IFERROR('σ и σw, МПа'!S349*$BH$2,"-")</f>
        <v>647.90000000000009</v>
      </c>
      <c r="AT349" s="32">
        <f>IFERROR('σ и σw, МПа'!T349*$BH$2,"-")</f>
        <v>647.90000000000009</v>
      </c>
      <c r="AU349" s="32">
        <f>IFERROR('σ и σw, МПа'!U349*$BH$2,"-")</f>
        <v>647.90000000000009</v>
      </c>
      <c r="AV349" s="32">
        <f>IFERROR('σ и σw, МПа'!V349*$BH$2,"-")</f>
        <v>647.90000000000009</v>
      </c>
      <c r="AW349" s="32">
        <f>IFERROR('σ и σw, МПа'!W349*$BH$2,"-")</f>
        <v>647.90000000000009</v>
      </c>
      <c r="AX349" s="32">
        <f>IFERROR('σ и σw, МПа'!X349*$BH$2,"-")</f>
        <v>647.90000000000009</v>
      </c>
      <c r="AY349" s="32">
        <f>IFERROR('σ и σw, МПа'!Y349*$BH$2,"-")</f>
        <v>647.90000000000009</v>
      </c>
      <c r="AZ349" s="32">
        <f>IFERROR('σ и σw, МПа'!Z349*$BH$2,"-")</f>
        <v>647.90000000000009</v>
      </c>
      <c r="BA349" s="32">
        <f>IFERROR('σ и σw, МПа'!AA349*$BH$2,"-")</f>
        <v>614.90000000000009</v>
      </c>
      <c r="BB349" s="32">
        <f>IFERROR('σ и σw, МПа'!AB349*$BH$2,"-")</f>
        <v>594</v>
      </c>
      <c r="BC349" s="33">
        <f>IFERROR('σ и σw, МПа'!AC349*$BH$2,"-")</f>
        <v>572</v>
      </c>
    </row>
    <row r="350" spans="1:55" ht="25.5" x14ac:dyDescent="0.25">
      <c r="A350" s="10" t="str">
        <f>INDEX('Обработка исходного'!B:B,ROW($B$3)+4*(ROW($B350)-ROW($B$3)))</f>
        <v>Сплав на железоникелевой основе</v>
      </c>
      <c r="B350" s="47" t="str">
        <f>INDEX('Обработка исходного'!D:D,ROW($B$3)+4*(ROW($B350)-ROW($B$3)))</f>
        <v>1Х16Н36МБТЮР</v>
      </c>
      <c r="C350" s="27" t="str">
        <f>'Rp0,2, МПа'!C350</f>
        <v/>
      </c>
      <c r="D350" s="31">
        <f>IFERROR('σ и σw, МПа'!D350*$BE$2,"-")</f>
        <v>365.86666666666662</v>
      </c>
      <c r="E350" s="32">
        <f>IFERROR('σ и σw, МПа'!E350*$BE$2,"-")</f>
        <v>365.86666666666662</v>
      </c>
      <c r="F350" s="32">
        <f>IFERROR('σ и σw, МПа'!F350*$BE$2,"-")</f>
        <v>365.86666666666662</v>
      </c>
      <c r="G350" s="32">
        <f>IFERROR('σ и σw, МПа'!G350*$BE$2,"-")</f>
        <v>365.86666666666662</v>
      </c>
      <c r="H350" s="32">
        <f>IFERROR('σ и σw, МПа'!H350*$BE$2,"-")</f>
        <v>365.86666666666662</v>
      </c>
      <c r="I350" s="32">
        <f>IFERROR('σ и σw, МПа'!I350*$BE$2,"-")</f>
        <v>365.86666666666662</v>
      </c>
      <c r="J350" s="32">
        <f>IFERROR('σ и σw, МПа'!J350*$BE$2,"-")</f>
        <v>365.86666666666662</v>
      </c>
      <c r="K350" s="32">
        <f>IFERROR('σ и σw, МПа'!K350*$BE$2,"-")</f>
        <v>365.86666666666662</v>
      </c>
      <c r="L350" s="32">
        <f>IFERROR('σ и σw, МПа'!L350*$BE$2,"-")</f>
        <v>365.86666666666662</v>
      </c>
      <c r="M350" s="32">
        <f>IFERROR('σ и σw, МПа'!M350*$BE$2,"-")</f>
        <v>365.86666666666662</v>
      </c>
      <c r="N350" s="32">
        <f>IFERROR('σ и σw, МПа'!N350*$BE$2,"-")</f>
        <v>365.86666666666662</v>
      </c>
      <c r="O350" s="32">
        <f>IFERROR('σ и σw, МПа'!O350*$BE$2,"-")</f>
        <v>365.86666666666662</v>
      </c>
      <c r="P350" s="33" t="str">
        <f>IFERROR('σ и σw, МПа'!P350*$BE$2,"-")</f>
        <v>-</v>
      </c>
      <c r="Q350" s="31">
        <f>IFERROR('σ и σw, МПа'!D350*$BF$2,"-")</f>
        <v>470.4</v>
      </c>
      <c r="R350" s="32">
        <f>IFERROR('σ и σw, МПа'!E350*$BF$2,"-")</f>
        <v>470.4</v>
      </c>
      <c r="S350" s="32">
        <f>IFERROR('σ и σw, МПа'!F350*$BF$2,"-")</f>
        <v>470.4</v>
      </c>
      <c r="T350" s="32">
        <f>IFERROR('σ и σw, МПа'!G350*$BF$2,"-")</f>
        <v>470.4</v>
      </c>
      <c r="U350" s="32">
        <f>IFERROR('σ и σw, МПа'!H350*$BF$2,"-")</f>
        <v>470.4</v>
      </c>
      <c r="V350" s="32">
        <f>IFERROR('σ и σw, МПа'!I350*$BF$2,"-")</f>
        <v>470.4</v>
      </c>
      <c r="W350" s="32">
        <f>IFERROR('σ и σw, МПа'!J350*$BF$2,"-")</f>
        <v>470.4</v>
      </c>
      <c r="X350" s="32">
        <f>IFERROR('σ и σw, МПа'!K350*$BF$2,"-")</f>
        <v>470.4</v>
      </c>
      <c r="Y350" s="32">
        <f>IFERROR('σ и σw, МПа'!L350*$BF$2,"-")</f>
        <v>470.4</v>
      </c>
      <c r="Z350" s="32">
        <f>IFERROR('σ и σw, МПа'!M350*$BF$2,"-")</f>
        <v>470.4</v>
      </c>
      <c r="AA350" s="32">
        <f>IFERROR('σ и σw, МПа'!N350*$BF$2,"-")</f>
        <v>470.4</v>
      </c>
      <c r="AB350" s="32">
        <f>IFERROR('σ и σw, МПа'!O350*$BF$2,"-")</f>
        <v>470.4</v>
      </c>
      <c r="AC350" s="33" t="str">
        <f>IFERROR('σ и σw, МПа'!P350*$BF$2,"-")</f>
        <v>-</v>
      </c>
      <c r="AD350" s="31">
        <f>IFERROR('σ и σw, МПа'!Q350*$BG$2,"-")</f>
        <v>274.39999999999998</v>
      </c>
      <c r="AE350" s="32">
        <f>IFERROR('σ и σw, МПа'!R350*$BG$2,"-")</f>
        <v>274.39999999999998</v>
      </c>
      <c r="AF350" s="32">
        <f>IFERROR('σ и σw, МПа'!S350*$BG$2,"-")</f>
        <v>274.39999999999998</v>
      </c>
      <c r="AG350" s="32">
        <f>IFERROR('σ и σw, МПа'!T350*$BG$2,"-")</f>
        <v>274.39999999999998</v>
      </c>
      <c r="AH350" s="32">
        <f>IFERROR('σ и σw, МПа'!U350*$BG$2,"-")</f>
        <v>274.39999999999998</v>
      </c>
      <c r="AI350" s="32">
        <f>IFERROR('σ и σw, МПа'!V350*$BG$2,"-")</f>
        <v>274.39999999999998</v>
      </c>
      <c r="AJ350" s="32">
        <f>IFERROR('σ и σw, МПа'!W350*$BG$2,"-")</f>
        <v>274.39999999999998</v>
      </c>
      <c r="AK350" s="32">
        <f>IFERROR('σ и σw, МПа'!X350*$BG$2,"-")</f>
        <v>274.39999999999998</v>
      </c>
      <c r="AL350" s="32">
        <f>IFERROR('σ и σw, МПа'!Y350*$BG$2,"-")</f>
        <v>274.39999999999998</v>
      </c>
      <c r="AM350" s="32">
        <f>IFERROR('σ и σw, МПа'!Z350*$BG$2,"-")</f>
        <v>274.39999999999998</v>
      </c>
      <c r="AN350" s="32">
        <f>IFERROR('σ и σw, МПа'!AA350*$BG$2,"-")</f>
        <v>274.39999999999998</v>
      </c>
      <c r="AO350" s="32">
        <f>IFERROR('σ и σw, МПа'!AB350*$BG$2,"-")</f>
        <v>274.39999999999998</v>
      </c>
      <c r="AP350" s="33" t="str">
        <f>IFERROR('σ и σw, МПа'!AC350*$BG$2,"-")</f>
        <v>-</v>
      </c>
      <c r="AQ350" s="31">
        <f>IFERROR('σ и σw, МПа'!Q350*$BH$2,"-")</f>
        <v>431.20000000000005</v>
      </c>
      <c r="AR350" s="32">
        <f>IFERROR('σ и σw, МПа'!R350*$BH$2,"-")</f>
        <v>431.20000000000005</v>
      </c>
      <c r="AS350" s="32">
        <f>IFERROR('σ и σw, МПа'!S350*$BH$2,"-")</f>
        <v>431.20000000000005</v>
      </c>
      <c r="AT350" s="32">
        <f>IFERROR('σ и σw, МПа'!T350*$BH$2,"-")</f>
        <v>431.20000000000005</v>
      </c>
      <c r="AU350" s="32">
        <f>IFERROR('σ и σw, МПа'!U350*$BH$2,"-")</f>
        <v>431.20000000000005</v>
      </c>
      <c r="AV350" s="32">
        <f>IFERROR('σ и σw, МПа'!V350*$BH$2,"-")</f>
        <v>431.20000000000005</v>
      </c>
      <c r="AW350" s="32">
        <f>IFERROR('σ и σw, МПа'!W350*$BH$2,"-")</f>
        <v>431.20000000000005</v>
      </c>
      <c r="AX350" s="32">
        <f>IFERROR('σ и σw, МПа'!X350*$BH$2,"-")</f>
        <v>431.20000000000005</v>
      </c>
      <c r="AY350" s="32">
        <f>IFERROR('σ и σw, МПа'!Y350*$BH$2,"-")</f>
        <v>431.20000000000005</v>
      </c>
      <c r="AZ350" s="32">
        <f>IFERROR('σ и σw, МПа'!Z350*$BH$2,"-")</f>
        <v>431.20000000000005</v>
      </c>
      <c r="BA350" s="32">
        <f>IFERROR('σ и σw, МПа'!AA350*$BH$2,"-")</f>
        <v>431.20000000000005</v>
      </c>
      <c r="BB350" s="32">
        <f>IFERROR('σ и σw, МПа'!AB350*$BH$2,"-")</f>
        <v>431.20000000000005</v>
      </c>
      <c r="BC350" s="33" t="str">
        <f>IFERROR('σ и σw, МПа'!AC350*$BH$2,"-")</f>
        <v>-</v>
      </c>
    </row>
    <row r="351" spans="1:55" ht="25.5" x14ac:dyDescent="0.25">
      <c r="A351" s="10" t="str">
        <f>INDEX('Обработка исходного'!B:B,ROW($B$3)+4*(ROW($B351)-ROW($B$3)))</f>
        <v>Сплав на железоникелевой основе</v>
      </c>
      <c r="B351" s="47" t="str">
        <f>INDEX('Обработка исходного'!D:D,ROW($B$3)+4*(ROW($B351)-ROW($B$3)))</f>
        <v>03Х21Н32М3Б</v>
      </c>
      <c r="C351" s="27" t="str">
        <f>'Rp0,2, МПа'!C351</f>
        <v>Прутки, поковки</v>
      </c>
      <c r="D351" s="31">
        <f>IFERROR('σ и σw, МПа'!D351*$BE$2,"-")</f>
        <v>201.6</v>
      </c>
      <c r="E351" s="32">
        <f>IFERROR('σ и σw, МПа'!E351*$BE$2,"-")</f>
        <v>201.6</v>
      </c>
      <c r="F351" s="32">
        <f>IFERROR('σ и σw, МПа'!F351*$BE$2,"-")</f>
        <v>201.6</v>
      </c>
      <c r="G351" s="32">
        <f>IFERROR('σ и σw, МПа'!G351*$BE$2,"-")</f>
        <v>201.6</v>
      </c>
      <c r="H351" s="32">
        <f>IFERROR('σ и σw, МПа'!H351*$BE$2,"-")</f>
        <v>201.6</v>
      </c>
      <c r="I351" s="32">
        <f>IFERROR('σ и σw, МПа'!I351*$BE$2,"-")</f>
        <v>182.93333333333331</v>
      </c>
      <c r="J351" s="32">
        <f>IFERROR('σ и σw, МПа'!J351*$BE$2,"-")</f>
        <v>182.93333333333331</v>
      </c>
      <c r="K351" s="32">
        <f>IFERROR('σ и σw, МПа'!K351*$BE$2,"-")</f>
        <v>155.86666666666665</v>
      </c>
      <c r="L351" s="32">
        <f>IFERROR('σ и σw, МПа'!L351*$BE$2,"-")</f>
        <v>155.86666666666665</v>
      </c>
      <c r="M351" s="32">
        <f>IFERROR('σ и σw, МПа'!M351*$BE$2,"-")</f>
        <v>155.86666666666665</v>
      </c>
      <c r="N351" s="32">
        <f>IFERROR('σ и σw, МПа'!N351*$BE$2,"-")</f>
        <v>137.19999999999999</v>
      </c>
      <c r="O351" s="32">
        <f>IFERROR('σ и σw, МПа'!O351*$BE$2,"-")</f>
        <v>137.19999999999999</v>
      </c>
      <c r="P351" s="33" t="str">
        <f>IFERROR('σ и σw, МПа'!P351*$BE$2,"-")</f>
        <v>-</v>
      </c>
      <c r="Q351" s="31">
        <f>IFERROR('σ и σw, МПа'!D351*$BF$2,"-")</f>
        <v>259.2</v>
      </c>
      <c r="R351" s="32">
        <f>IFERROR('σ и σw, МПа'!E351*$BF$2,"-")</f>
        <v>259.2</v>
      </c>
      <c r="S351" s="32">
        <f>IFERROR('σ и σw, МПа'!F351*$BF$2,"-")</f>
        <v>259.2</v>
      </c>
      <c r="T351" s="32">
        <f>IFERROR('σ и σw, МПа'!G351*$BF$2,"-")</f>
        <v>259.2</v>
      </c>
      <c r="U351" s="32">
        <f>IFERROR('σ и σw, МПа'!H351*$BF$2,"-")</f>
        <v>259.2</v>
      </c>
      <c r="V351" s="32">
        <f>IFERROR('σ и σw, МПа'!I351*$BF$2,"-")</f>
        <v>235.2</v>
      </c>
      <c r="W351" s="32">
        <f>IFERROR('σ и σw, МПа'!J351*$BF$2,"-")</f>
        <v>235.2</v>
      </c>
      <c r="X351" s="32">
        <f>IFERROR('σ и σw, МПа'!K351*$BF$2,"-")</f>
        <v>200.4</v>
      </c>
      <c r="Y351" s="32">
        <f>IFERROR('σ и σw, МПа'!L351*$BF$2,"-")</f>
        <v>200.4</v>
      </c>
      <c r="Z351" s="32">
        <f>IFERROR('σ и σw, МПа'!M351*$BF$2,"-")</f>
        <v>200.4</v>
      </c>
      <c r="AA351" s="32">
        <f>IFERROR('σ и σw, МПа'!N351*$BF$2,"-")</f>
        <v>176.4</v>
      </c>
      <c r="AB351" s="32">
        <f>IFERROR('σ и σw, МПа'!O351*$BF$2,"-")</f>
        <v>176.4</v>
      </c>
      <c r="AC351" s="33" t="str">
        <f>IFERROR('σ и σw, МПа'!P351*$BF$2,"-")</f>
        <v>-</v>
      </c>
      <c r="AD351" s="31">
        <f>IFERROR('σ и σw, МПа'!Q351*$BG$2,"-")</f>
        <v>151.19999999999999</v>
      </c>
      <c r="AE351" s="32">
        <f>IFERROR('σ и σw, МПа'!R351*$BG$2,"-")</f>
        <v>151.19999999999999</v>
      </c>
      <c r="AF351" s="32">
        <f>IFERROR('σ и σw, МПа'!S351*$BG$2,"-")</f>
        <v>151.19999999999999</v>
      </c>
      <c r="AG351" s="32">
        <f>IFERROR('σ и σw, МПа'!T351*$BG$2,"-")</f>
        <v>151.19999999999999</v>
      </c>
      <c r="AH351" s="32">
        <f>IFERROR('σ и σw, МПа'!U351*$BG$2,"-")</f>
        <v>151.19999999999999</v>
      </c>
      <c r="AI351" s="32">
        <f>IFERROR('σ и σw, МПа'!V351*$BG$2,"-")</f>
        <v>137.19999999999999</v>
      </c>
      <c r="AJ351" s="32">
        <f>IFERROR('σ и σw, МПа'!W351*$BG$2,"-")</f>
        <v>137.19999999999999</v>
      </c>
      <c r="AK351" s="32">
        <f>IFERROR('σ и σw, МПа'!X351*$BG$2,"-")</f>
        <v>116.89999999999999</v>
      </c>
      <c r="AL351" s="32">
        <f>IFERROR('σ и σw, МПа'!Y351*$BG$2,"-")</f>
        <v>116.89999999999999</v>
      </c>
      <c r="AM351" s="32">
        <f>IFERROR('σ и σw, МПа'!Z351*$BG$2,"-")</f>
        <v>116.89999999999999</v>
      </c>
      <c r="AN351" s="32">
        <f>IFERROR('σ и σw, МПа'!AA351*$BG$2,"-")</f>
        <v>102.89999999999999</v>
      </c>
      <c r="AO351" s="32">
        <f>IFERROR('σ и σw, МПа'!AB351*$BG$2,"-")</f>
        <v>102.89999999999999</v>
      </c>
      <c r="AP351" s="33" t="str">
        <f>IFERROR('σ и σw, МПа'!AC351*$BG$2,"-")</f>
        <v>-</v>
      </c>
      <c r="AQ351" s="31">
        <f>IFERROR('σ и σw, МПа'!Q351*$BH$2,"-")</f>
        <v>237.60000000000002</v>
      </c>
      <c r="AR351" s="32">
        <f>IFERROR('σ и σw, МПа'!R351*$BH$2,"-")</f>
        <v>237.60000000000002</v>
      </c>
      <c r="AS351" s="32">
        <f>IFERROR('σ и σw, МПа'!S351*$BH$2,"-")</f>
        <v>237.60000000000002</v>
      </c>
      <c r="AT351" s="32">
        <f>IFERROR('σ и σw, МПа'!T351*$BH$2,"-")</f>
        <v>237.60000000000002</v>
      </c>
      <c r="AU351" s="32">
        <f>IFERROR('σ и σw, МПа'!U351*$BH$2,"-")</f>
        <v>237.60000000000002</v>
      </c>
      <c r="AV351" s="32">
        <f>IFERROR('σ и σw, МПа'!V351*$BH$2,"-")</f>
        <v>215.60000000000002</v>
      </c>
      <c r="AW351" s="32">
        <f>IFERROR('σ и σw, МПа'!W351*$BH$2,"-")</f>
        <v>215.60000000000002</v>
      </c>
      <c r="AX351" s="32">
        <f>IFERROR('σ и σw, МПа'!X351*$BH$2,"-")</f>
        <v>183.70000000000002</v>
      </c>
      <c r="AY351" s="32">
        <f>IFERROR('σ и σw, МПа'!Y351*$BH$2,"-")</f>
        <v>183.70000000000002</v>
      </c>
      <c r="AZ351" s="32">
        <f>IFERROR('σ и σw, МПа'!Z351*$BH$2,"-")</f>
        <v>183.70000000000002</v>
      </c>
      <c r="BA351" s="32">
        <f>IFERROR('σ и σw, МПа'!AA351*$BH$2,"-")</f>
        <v>161.70000000000002</v>
      </c>
      <c r="BB351" s="32">
        <f>IFERROR('σ и σw, МПа'!AB351*$BH$2,"-")</f>
        <v>161.70000000000002</v>
      </c>
      <c r="BC351" s="33" t="str">
        <f>IFERROR('σ и σw, МПа'!AC351*$BH$2,"-")</f>
        <v>-</v>
      </c>
    </row>
    <row r="352" spans="1:55" ht="25.5" x14ac:dyDescent="0.25">
      <c r="A352" s="10" t="str">
        <f>INDEX('Обработка исходного'!B:B,ROW($B$3)+4*(ROW($B352)-ROW($B$3)))</f>
        <v>Сплав на железоникелевой основе</v>
      </c>
      <c r="B352" s="47" t="str">
        <f>INDEX('Обработка исходного'!D:D,ROW($B$3)+4*(ROW($B352)-ROW($B$3)))</f>
        <v>03Х21Н32М3Б</v>
      </c>
      <c r="C352" s="27" t="str">
        <f>'Rp0,2, МПа'!C352</f>
        <v>Трубы</v>
      </c>
      <c r="D352" s="31">
        <f>IFERROR('σ и σw, МПа'!D352*$BE$2,"-")</f>
        <v>201.6</v>
      </c>
      <c r="E352" s="32">
        <f>IFERROR('σ и σw, МПа'!E352*$BE$2,"-")</f>
        <v>201.6</v>
      </c>
      <c r="F352" s="32">
        <f>IFERROR('σ и σw, МПа'!F352*$BE$2,"-")</f>
        <v>201.6</v>
      </c>
      <c r="G352" s="32">
        <f>IFERROR('σ и σw, МПа'!G352*$BE$2,"-")</f>
        <v>201.6</v>
      </c>
      <c r="H352" s="32">
        <f>IFERROR('σ и σw, МПа'!H352*$BE$2,"-")</f>
        <v>201.6</v>
      </c>
      <c r="I352" s="32">
        <f>IFERROR('σ и σw, МПа'!I352*$BE$2,"-")</f>
        <v>201.6</v>
      </c>
      <c r="J352" s="32">
        <f>IFERROR('σ и σw, МПа'!J352*$BE$2,"-")</f>
        <v>182.93333333333331</v>
      </c>
      <c r="K352" s="32">
        <f>IFERROR('σ и σw, МПа'!K352*$BE$2,"-")</f>
        <v>182.93333333333331</v>
      </c>
      <c r="L352" s="32">
        <f>IFERROR('σ и σw, МПа'!L352*$BE$2,"-")</f>
        <v>182.93333333333331</v>
      </c>
      <c r="M352" s="32">
        <f>IFERROR('σ и σw, МПа'!M352*$BE$2,"-")</f>
        <v>182.93333333333331</v>
      </c>
      <c r="N352" s="32">
        <f>IFERROR('σ и σw, МПа'!N352*$BE$2,"-")</f>
        <v>164.26666666666665</v>
      </c>
      <c r="O352" s="32">
        <f>IFERROR('σ и σw, МПа'!O352*$BE$2,"-")</f>
        <v>146.53333333333333</v>
      </c>
      <c r="P352" s="33" t="str">
        <f>IFERROR('σ и σw, МПа'!P352*$BE$2,"-")</f>
        <v>-</v>
      </c>
      <c r="Q352" s="31">
        <f>IFERROR('σ и σw, МПа'!D352*$BF$2,"-")</f>
        <v>259.2</v>
      </c>
      <c r="R352" s="32">
        <f>IFERROR('σ и σw, МПа'!E352*$BF$2,"-")</f>
        <v>259.2</v>
      </c>
      <c r="S352" s="32">
        <f>IFERROR('σ и σw, МПа'!F352*$BF$2,"-")</f>
        <v>259.2</v>
      </c>
      <c r="T352" s="32">
        <f>IFERROR('σ и σw, МПа'!G352*$BF$2,"-")</f>
        <v>259.2</v>
      </c>
      <c r="U352" s="32">
        <f>IFERROR('σ и σw, МПа'!H352*$BF$2,"-")</f>
        <v>259.2</v>
      </c>
      <c r="V352" s="32">
        <f>IFERROR('σ и σw, МПа'!I352*$BF$2,"-")</f>
        <v>259.2</v>
      </c>
      <c r="W352" s="32">
        <f>IFERROR('σ и σw, МПа'!J352*$BF$2,"-")</f>
        <v>235.2</v>
      </c>
      <c r="X352" s="32">
        <f>IFERROR('σ и σw, МПа'!K352*$BF$2,"-")</f>
        <v>235.2</v>
      </c>
      <c r="Y352" s="32">
        <f>IFERROR('σ и σw, МПа'!L352*$BF$2,"-")</f>
        <v>235.2</v>
      </c>
      <c r="Z352" s="32">
        <f>IFERROR('σ и σw, МПа'!M352*$BF$2,"-")</f>
        <v>235.2</v>
      </c>
      <c r="AA352" s="32">
        <f>IFERROR('σ и σw, МПа'!N352*$BF$2,"-")</f>
        <v>211.2</v>
      </c>
      <c r="AB352" s="32">
        <f>IFERROR('σ и σw, МПа'!O352*$BF$2,"-")</f>
        <v>188.4</v>
      </c>
      <c r="AC352" s="33" t="str">
        <f>IFERROR('σ и σw, МПа'!P352*$BF$2,"-")</f>
        <v>-</v>
      </c>
      <c r="AD352" s="31">
        <f>IFERROR('σ и σw, МПа'!Q352*$BG$2,"-")</f>
        <v>151.19999999999999</v>
      </c>
      <c r="AE352" s="32">
        <f>IFERROR('σ и σw, МПа'!R352*$BG$2,"-")</f>
        <v>151.19999999999999</v>
      </c>
      <c r="AF352" s="32">
        <f>IFERROR('σ и σw, МПа'!S352*$BG$2,"-")</f>
        <v>151.19999999999999</v>
      </c>
      <c r="AG352" s="32">
        <f>IFERROR('σ и σw, МПа'!T352*$BG$2,"-")</f>
        <v>151.19999999999999</v>
      </c>
      <c r="AH352" s="32">
        <f>IFERROR('σ и σw, МПа'!U352*$BG$2,"-")</f>
        <v>151.19999999999999</v>
      </c>
      <c r="AI352" s="32">
        <f>IFERROR('σ и σw, МПа'!V352*$BG$2,"-")</f>
        <v>151.19999999999999</v>
      </c>
      <c r="AJ352" s="32">
        <f>IFERROR('σ и σw, МПа'!W352*$BG$2,"-")</f>
        <v>137.19999999999999</v>
      </c>
      <c r="AK352" s="32">
        <f>IFERROR('σ и σw, МПа'!X352*$BG$2,"-")</f>
        <v>137.19999999999999</v>
      </c>
      <c r="AL352" s="32">
        <f>IFERROR('σ и σw, МПа'!Y352*$BG$2,"-")</f>
        <v>137.19999999999999</v>
      </c>
      <c r="AM352" s="32">
        <f>IFERROR('σ и σw, МПа'!Z352*$BG$2,"-")</f>
        <v>137.19999999999999</v>
      </c>
      <c r="AN352" s="32">
        <f>IFERROR('σ и σw, МПа'!AA352*$BG$2,"-")</f>
        <v>123.19999999999999</v>
      </c>
      <c r="AO352" s="32">
        <f>IFERROR('σ и σw, МПа'!AB352*$BG$2,"-")</f>
        <v>109.89999999999999</v>
      </c>
      <c r="AP352" s="33" t="str">
        <f>IFERROR('σ и σw, МПа'!AC352*$BG$2,"-")</f>
        <v>-</v>
      </c>
      <c r="AQ352" s="31">
        <f>IFERROR('σ и σw, МПа'!Q352*$BH$2,"-")</f>
        <v>237.60000000000002</v>
      </c>
      <c r="AR352" s="32">
        <f>IFERROR('σ и σw, МПа'!R352*$BH$2,"-")</f>
        <v>237.60000000000002</v>
      </c>
      <c r="AS352" s="32">
        <f>IFERROR('σ и σw, МПа'!S352*$BH$2,"-")</f>
        <v>237.60000000000002</v>
      </c>
      <c r="AT352" s="32">
        <f>IFERROR('σ и σw, МПа'!T352*$BH$2,"-")</f>
        <v>237.60000000000002</v>
      </c>
      <c r="AU352" s="32">
        <f>IFERROR('σ и σw, МПа'!U352*$BH$2,"-")</f>
        <v>237.60000000000002</v>
      </c>
      <c r="AV352" s="32">
        <f>IFERROR('σ и σw, МПа'!V352*$BH$2,"-")</f>
        <v>237.60000000000002</v>
      </c>
      <c r="AW352" s="32">
        <f>IFERROR('σ и σw, МПа'!W352*$BH$2,"-")</f>
        <v>215.60000000000002</v>
      </c>
      <c r="AX352" s="32">
        <f>IFERROR('σ и σw, МПа'!X352*$BH$2,"-")</f>
        <v>215.60000000000002</v>
      </c>
      <c r="AY352" s="32">
        <f>IFERROR('σ и σw, МПа'!Y352*$BH$2,"-")</f>
        <v>215.60000000000002</v>
      </c>
      <c r="AZ352" s="32">
        <f>IFERROR('σ и σw, МПа'!Z352*$BH$2,"-")</f>
        <v>215.60000000000002</v>
      </c>
      <c r="BA352" s="32">
        <f>IFERROR('σ и σw, МПа'!AA352*$BH$2,"-")</f>
        <v>193.60000000000002</v>
      </c>
      <c r="BB352" s="32">
        <f>IFERROR('σ и σw, МПа'!AB352*$BH$2,"-")</f>
        <v>172.70000000000002</v>
      </c>
      <c r="BC352" s="33" t="str">
        <f>IFERROR('σ и σw, МПа'!AC352*$BH$2,"-")</f>
        <v>-</v>
      </c>
    </row>
    <row r="353" spans="1:55" ht="25.5" x14ac:dyDescent="0.25">
      <c r="A353" s="10" t="str">
        <f>INDEX('Обработка исходного'!B:B,ROW($B$3)+4*(ROW($B353)-ROW($B$3)))</f>
        <v>Сплав на железоникелевой основе</v>
      </c>
      <c r="B353" s="47" t="str">
        <f>INDEX('Обработка исходного'!D:D,ROW($B$3)+4*(ROW($B353)-ROW($B$3)))</f>
        <v>Сплав ХН35ВТ</v>
      </c>
      <c r="C353" s="27" t="str">
        <f>'Rp0,2, МПа'!C353</f>
        <v>Заготовки крепежных деталей толщиной до 400 мм и от 620 до 650 мм, КП395*</v>
      </c>
      <c r="D353" s="31">
        <f>IFERROR('σ и σw, МПа'!D353*$BE$2,"-")</f>
        <v>368.66666666666663</v>
      </c>
      <c r="E353" s="32">
        <f>IFERROR('σ и σw, МПа'!E353*$BE$2,"-")</f>
        <v>368.66666666666663</v>
      </c>
      <c r="F353" s="32">
        <f>IFERROR('σ и σw, МПа'!F353*$BE$2,"-")</f>
        <v>348.13333333333333</v>
      </c>
      <c r="G353" s="32">
        <f>IFERROR('σ и σw, МПа'!G353*$BE$2,"-")</f>
        <v>338.79999999999995</v>
      </c>
      <c r="H353" s="32">
        <f>IFERROR('σ и σw, МПа'!H353*$BE$2,"-")</f>
        <v>329.46666666666664</v>
      </c>
      <c r="I353" s="32">
        <f>IFERROR('σ и σw, МПа'!I353*$BE$2,"-")</f>
        <v>329.46666666666664</v>
      </c>
      <c r="J353" s="32">
        <f>IFERROR('σ и σw, МПа'!J353*$BE$2,"-")</f>
        <v>329.46666666666664</v>
      </c>
      <c r="K353" s="32">
        <f>IFERROR('σ и σw, МПа'!K353*$BE$2,"-")</f>
        <v>329.46666666666664</v>
      </c>
      <c r="L353" s="32">
        <f>IFERROR('σ и σw, МПа'!L353*$BE$2,"-")</f>
        <v>329.46666666666664</v>
      </c>
      <c r="M353" s="32">
        <f>IFERROR('σ и σw, МПа'!M353*$BE$2,"-")</f>
        <v>329.46666666666664</v>
      </c>
      <c r="N353" s="32">
        <f>IFERROR('σ и σw, МПа'!N353*$BE$2,"-")</f>
        <v>322</v>
      </c>
      <c r="O353" s="32">
        <f>IFERROR('σ и σw, МПа'!O353*$BE$2,"-")</f>
        <v>305.84615384615381</v>
      </c>
      <c r="P353" s="33">
        <f>IFERROR('σ и σw, МПа'!P353*$BE$2,"-")</f>
        <v>290.23076923076917</v>
      </c>
      <c r="Q353" s="31">
        <f>IFERROR('σ и σw, МПа'!D353*$BF$2,"-")</f>
        <v>474</v>
      </c>
      <c r="R353" s="32">
        <f>IFERROR('σ и σw, МПа'!E353*$BF$2,"-")</f>
        <v>474</v>
      </c>
      <c r="S353" s="32">
        <f>IFERROR('σ и σw, МПа'!F353*$BF$2,"-")</f>
        <v>447.59999999999997</v>
      </c>
      <c r="T353" s="32">
        <f>IFERROR('σ и σw, МПа'!G353*$BF$2,"-")</f>
        <v>435.6</v>
      </c>
      <c r="U353" s="32">
        <f>IFERROR('σ и σw, МПа'!H353*$BF$2,"-")</f>
        <v>423.6</v>
      </c>
      <c r="V353" s="32">
        <f>IFERROR('σ и σw, МПа'!I353*$BF$2,"-")</f>
        <v>423.6</v>
      </c>
      <c r="W353" s="32">
        <f>IFERROR('σ и σw, МПа'!J353*$BF$2,"-")</f>
        <v>423.6</v>
      </c>
      <c r="X353" s="32">
        <f>IFERROR('σ и σw, МПа'!K353*$BF$2,"-")</f>
        <v>423.6</v>
      </c>
      <c r="Y353" s="32">
        <f>IFERROR('σ и σw, МПа'!L353*$BF$2,"-")</f>
        <v>423.6</v>
      </c>
      <c r="Z353" s="32">
        <f>IFERROR('σ и σw, МПа'!M353*$BF$2,"-")</f>
        <v>423.6</v>
      </c>
      <c r="AA353" s="32">
        <f>IFERROR('σ и σw, МПа'!N353*$BF$2,"-")</f>
        <v>414</v>
      </c>
      <c r="AB353" s="32">
        <f>IFERROR('σ и σw, МПа'!O353*$BF$2,"-")</f>
        <v>393.23076923076923</v>
      </c>
      <c r="AC353" s="33">
        <f>IFERROR('σ и σw, МПа'!P353*$BF$2,"-")</f>
        <v>373.15384615384613</v>
      </c>
      <c r="AD353" s="31">
        <f>IFERROR('σ и σw, МПа'!Q353*$BG$2,"-")</f>
        <v>276.5</v>
      </c>
      <c r="AE353" s="32">
        <f>IFERROR('σ и σw, МПа'!R353*$BG$2,"-")</f>
        <v>276.5</v>
      </c>
      <c r="AF353" s="32">
        <f>IFERROR('σ и σw, МПа'!S353*$BG$2,"-")</f>
        <v>261.09999999999997</v>
      </c>
      <c r="AG353" s="32">
        <f>IFERROR('σ и σw, МПа'!T353*$BG$2,"-")</f>
        <v>254.1</v>
      </c>
      <c r="AH353" s="32">
        <f>IFERROR('σ и σw, МПа'!U353*$BG$2,"-")</f>
        <v>247.1</v>
      </c>
      <c r="AI353" s="32">
        <f>IFERROR('σ и σw, МПа'!V353*$BG$2,"-")</f>
        <v>247.1</v>
      </c>
      <c r="AJ353" s="32">
        <f>IFERROR('σ и σw, МПа'!W353*$BG$2,"-")</f>
        <v>247.1</v>
      </c>
      <c r="AK353" s="32">
        <f>IFERROR('σ и σw, МПа'!X353*$BG$2,"-")</f>
        <v>247.1</v>
      </c>
      <c r="AL353" s="32">
        <f>IFERROR('σ и σw, МПа'!Y353*$BG$2,"-")</f>
        <v>247.1</v>
      </c>
      <c r="AM353" s="32">
        <f>IFERROR('σ и σw, МПа'!Z353*$BG$2,"-")</f>
        <v>247.1</v>
      </c>
      <c r="AN353" s="32">
        <f>IFERROR('σ и σw, МПа'!AA353*$BG$2,"-")</f>
        <v>247.1</v>
      </c>
      <c r="AO353" s="32">
        <f>IFERROR('σ и σw, МПа'!AB353*$BG$2,"-")</f>
        <v>240.1</v>
      </c>
      <c r="AP353" s="33">
        <f>IFERROR('σ и σw, МПа'!AC353*$BG$2,"-")</f>
        <v>233.1</v>
      </c>
      <c r="AQ353" s="31">
        <f>IFERROR('σ и σw, МПа'!Q353*$BH$2,"-")</f>
        <v>434.50000000000006</v>
      </c>
      <c r="AR353" s="32">
        <f>IFERROR('σ и σw, МПа'!R353*$BH$2,"-")</f>
        <v>434.50000000000006</v>
      </c>
      <c r="AS353" s="32">
        <f>IFERROR('σ и σw, МПа'!S353*$BH$2,"-")</f>
        <v>410.3</v>
      </c>
      <c r="AT353" s="32">
        <f>IFERROR('σ и σw, МПа'!T353*$BH$2,"-")</f>
        <v>399.3</v>
      </c>
      <c r="AU353" s="32">
        <f>IFERROR('σ и σw, МПа'!U353*$BH$2,"-")</f>
        <v>388.3</v>
      </c>
      <c r="AV353" s="32">
        <f>IFERROR('σ и σw, МПа'!V353*$BH$2,"-")</f>
        <v>388.3</v>
      </c>
      <c r="AW353" s="32">
        <f>IFERROR('σ и σw, МПа'!W353*$BH$2,"-")</f>
        <v>388.3</v>
      </c>
      <c r="AX353" s="32">
        <f>IFERROR('σ и σw, МПа'!X353*$BH$2,"-")</f>
        <v>388.3</v>
      </c>
      <c r="AY353" s="32">
        <f>IFERROR('σ и σw, МПа'!Y353*$BH$2,"-")</f>
        <v>388.3</v>
      </c>
      <c r="AZ353" s="32">
        <f>IFERROR('σ и σw, МПа'!Z353*$BH$2,"-")</f>
        <v>388.3</v>
      </c>
      <c r="BA353" s="32">
        <f>IFERROR('σ и σw, МПа'!AA353*$BH$2,"-")</f>
        <v>388.3</v>
      </c>
      <c r="BB353" s="32">
        <f>IFERROR('σ и σw, МПа'!AB353*$BH$2,"-")</f>
        <v>377.3</v>
      </c>
      <c r="BC353" s="33">
        <f>IFERROR('σ и σw, МПа'!AC353*$BH$2,"-")</f>
        <v>366.3</v>
      </c>
    </row>
    <row r="354" spans="1:55" ht="25.5" x14ac:dyDescent="0.25">
      <c r="A354" s="10" t="str">
        <f>INDEX('Обработка исходного'!B:B,ROW($B$3)+4*(ROW($B354)-ROW($B$3)))</f>
        <v>Сплав на железоникелевой основе</v>
      </c>
      <c r="B354" s="47" t="str">
        <f>INDEX('Обработка исходного'!D:D,ROW($B$3)+4*(ROW($B354)-ROW($B$3)))</f>
        <v>Сплав ХН35ВТ</v>
      </c>
      <c r="C354" s="27" t="str">
        <f>'Rp0,2, МПа'!C354</f>
        <v>Сортовой прокат толщиной до 100 мм</v>
      </c>
      <c r="D354" s="31">
        <f>IFERROR('σ и σw, МПа'!D354*$BE$2,"-")</f>
        <v>368.66666666666663</v>
      </c>
      <c r="E354" s="32">
        <f>IFERROR('σ и σw, МПа'!E354*$BE$2,"-")</f>
        <v>368.66666666666663</v>
      </c>
      <c r="F354" s="32">
        <f>IFERROR('σ и σw, МПа'!F354*$BE$2,"-")</f>
        <v>348.13333333333333</v>
      </c>
      <c r="G354" s="32">
        <f>IFERROR('σ и σw, МПа'!G354*$BE$2,"-")</f>
        <v>338.79999999999995</v>
      </c>
      <c r="H354" s="32">
        <f>IFERROR('σ и σw, МПа'!H354*$BE$2,"-")</f>
        <v>329.46666666666664</v>
      </c>
      <c r="I354" s="32">
        <f>IFERROR('σ и σw, МПа'!I354*$BE$2,"-")</f>
        <v>329.46666666666664</v>
      </c>
      <c r="J354" s="32">
        <f>IFERROR('σ и σw, МПа'!J354*$BE$2,"-")</f>
        <v>329.46666666666664</v>
      </c>
      <c r="K354" s="32">
        <f>IFERROR('σ и σw, МПа'!K354*$BE$2,"-")</f>
        <v>329.46666666666664</v>
      </c>
      <c r="L354" s="32">
        <f>IFERROR('σ и σw, МПа'!L354*$BE$2,"-")</f>
        <v>329.46666666666664</v>
      </c>
      <c r="M354" s="32">
        <f>IFERROR('σ и σw, МПа'!M354*$BE$2,"-")</f>
        <v>329.46666666666664</v>
      </c>
      <c r="N354" s="32">
        <f>IFERROR('σ и σw, МПа'!N354*$BE$2,"-")</f>
        <v>322</v>
      </c>
      <c r="O354" s="32">
        <f>IFERROR('σ и σw, МПа'!O354*$BE$2,"-")</f>
        <v>305.84615384615381</v>
      </c>
      <c r="P354" s="33">
        <f>IFERROR('σ и σw, МПа'!P354*$BE$2,"-")</f>
        <v>290.23076923076917</v>
      </c>
      <c r="Q354" s="31">
        <f>IFERROR('σ и σw, МПа'!D354*$BF$2,"-")</f>
        <v>474</v>
      </c>
      <c r="R354" s="32">
        <f>IFERROR('σ и σw, МПа'!E354*$BF$2,"-")</f>
        <v>474</v>
      </c>
      <c r="S354" s="32">
        <f>IFERROR('σ и σw, МПа'!F354*$BF$2,"-")</f>
        <v>447.59999999999997</v>
      </c>
      <c r="T354" s="32">
        <f>IFERROR('σ и σw, МПа'!G354*$BF$2,"-")</f>
        <v>435.6</v>
      </c>
      <c r="U354" s="32">
        <f>IFERROR('σ и σw, МПа'!H354*$BF$2,"-")</f>
        <v>423.6</v>
      </c>
      <c r="V354" s="32">
        <f>IFERROR('σ и σw, МПа'!I354*$BF$2,"-")</f>
        <v>423.6</v>
      </c>
      <c r="W354" s="32">
        <f>IFERROR('σ и σw, МПа'!J354*$BF$2,"-")</f>
        <v>423.6</v>
      </c>
      <c r="X354" s="32">
        <f>IFERROR('σ и σw, МПа'!K354*$BF$2,"-")</f>
        <v>423.6</v>
      </c>
      <c r="Y354" s="32">
        <f>IFERROR('σ и σw, МПа'!L354*$BF$2,"-")</f>
        <v>423.6</v>
      </c>
      <c r="Z354" s="32">
        <f>IFERROR('σ и σw, МПа'!M354*$BF$2,"-")</f>
        <v>423.6</v>
      </c>
      <c r="AA354" s="32">
        <f>IFERROR('σ и σw, МПа'!N354*$BF$2,"-")</f>
        <v>414</v>
      </c>
      <c r="AB354" s="32">
        <f>IFERROR('σ и σw, МПа'!O354*$BF$2,"-")</f>
        <v>393.23076923076923</v>
      </c>
      <c r="AC354" s="33">
        <f>IFERROR('σ и σw, МПа'!P354*$BF$2,"-")</f>
        <v>373.15384615384613</v>
      </c>
      <c r="AD354" s="31">
        <f>IFERROR('σ и σw, МПа'!Q354*$BG$2,"-")</f>
        <v>276.5</v>
      </c>
      <c r="AE354" s="32">
        <f>IFERROR('σ и σw, МПа'!R354*$BG$2,"-")</f>
        <v>276.5</v>
      </c>
      <c r="AF354" s="32">
        <f>IFERROR('σ и σw, МПа'!S354*$BG$2,"-")</f>
        <v>261.09999999999997</v>
      </c>
      <c r="AG354" s="32">
        <f>IFERROR('σ и σw, МПа'!T354*$BG$2,"-")</f>
        <v>254.1</v>
      </c>
      <c r="AH354" s="32">
        <f>IFERROR('σ и σw, МПа'!U354*$BG$2,"-")</f>
        <v>247.1</v>
      </c>
      <c r="AI354" s="32">
        <f>IFERROR('σ и σw, МПа'!V354*$BG$2,"-")</f>
        <v>247.1</v>
      </c>
      <c r="AJ354" s="32">
        <f>IFERROR('σ и σw, МПа'!W354*$BG$2,"-")</f>
        <v>247.1</v>
      </c>
      <c r="AK354" s="32">
        <f>IFERROR('σ и σw, МПа'!X354*$BG$2,"-")</f>
        <v>247.1</v>
      </c>
      <c r="AL354" s="32">
        <f>IFERROR('σ и σw, МПа'!Y354*$BG$2,"-")</f>
        <v>247.1</v>
      </c>
      <c r="AM354" s="32">
        <f>IFERROR('σ и σw, МПа'!Z354*$BG$2,"-")</f>
        <v>247.1</v>
      </c>
      <c r="AN354" s="32">
        <f>IFERROR('σ и σw, МПа'!AA354*$BG$2,"-")</f>
        <v>247.1</v>
      </c>
      <c r="AO354" s="32">
        <f>IFERROR('σ и σw, МПа'!AB354*$BG$2,"-")</f>
        <v>240.1</v>
      </c>
      <c r="AP354" s="33">
        <f>IFERROR('σ и σw, МПа'!AC354*$BG$2,"-")</f>
        <v>233.1</v>
      </c>
      <c r="AQ354" s="31">
        <f>IFERROR('σ и σw, МПа'!Q354*$BH$2,"-")</f>
        <v>434.50000000000006</v>
      </c>
      <c r="AR354" s="32">
        <f>IFERROR('σ и σw, МПа'!R354*$BH$2,"-")</f>
        <v>434.50000000000006</v>
      </c>
      <c r="AS354" s="32">
        <f>IFERROR('σ и σw, МПа'!S354*$BH$2,"-")</f>
        <v>410.3</v>
      </c>
      <c r="AT354" s="32">
        <f>IFERROR('σ и σw, МПа'!T354*$BH$2,"-")</f>
        <v>399.3</v>
      </c>
      <c r="AU354" s="32">
        <f>IFERROR('σ и σw, МПа'!U354*$BH$2,"-")</f>
        <v>388.3</v>
      </c>
      <c r="AV354" s="32">
        <f>IFERROR('σ и σw, МПа'!V354*$BH$2,"-")</f>
        <v>388.3</v>
      </c>
      <c r="AW354" s="32">
        <f>IFERROR('σ и σw, МПа'!W354*$BH$2,"-")</f>
        <v>388.3</v>
      </c>
      <c r="AX354" s="32">
        <f>IFERROR('σ и σw, МПа'!X354*$BH$2,"-")</f>
        <v>388.3</v>
      </c>
      <c r="AY354" s="32">
        <f>IFERROR('σ и σw, МПа'!Y354*$BH$2,"-")</f>
        <v>388.3</v>
      </c>
      <c r="AZ354" s="32">
        <f>IFERROR('σ и σw, МПа'!Z354*$BH$2,"-")</f>
        <v>388.3</v>
      </c>
      <c r="BA354" s="32">
        <f>IFERROR('σ и σw, МПа'!AA354*$BH$2,"-")</f>
        <v>388.3</v>
      </c>
      <c r="BB354" s="32">
        <f>IFERROR('σ и σw, МПа'!AB354*$BH$2,"-")</f>
        <v>377.3</v>
      </c>
      <c r="BC354" s="33">
        <f>IFERROR('σ и σw, МПа'!AC354*$BH$2,"-")</f>
        <v>366.3</v>
      </c>
    </row>
    <row r="355" spans="1:55" ht="25.5" x14ac:dyDescent="0.25">
      <c r="A355" s="10" t="str">
        <f>INDEX('Обработка исходного'!B:B,ROW($B$3)+4*(ROW($B355)-ROW($B$3)))</f>
        <v>Сплав на железоникелевой основе</v>
      </c>
      <c r="B355" s="47" t="str">
        <f>INDEX('Обработка исходного'!D:D,ROW($B$3)+4*(ROW($B355)-ROW($B$3)))</f>
        <v>Сплав ХН35ВТ-ВД</v>
      </c>
      <c r="C355" s="27" t="str">
        <f>'Rp0,2, МПа'!C355</f>
        <v>Кованый и горячекатаный пруток диаметром от 40 до 200 мм</v>
      </c>
      <c r="D355" s="31">
        <f>IFERROR('σ и σw, МПа'!D355*$BE$2,"-")</f>
        <v>449.07692307692304</v>
      </c>
      <c r="E355" s="32">
        <f>IFERROR('σ и σw, МПа'!E355*$BE$2,"-")</f>
        <v>438.30769230769232</v>
      </c>
      <c r="F355" s="32">
        <f>IFERROR('σ и σw, МПа'!F355*$BE$2,"-")</f>
        <v>430.26666666666659</v>
      </c>
      <c r="G355" s="32">
        <f>IFERROR('σ и σw, МПа'!G355*$BE$2,"-")</f>
        <v>420.93333333333334</v>
      </c>
      <c r="H355" s="32">
        <f>IFERROR('σ и σw, МПа'!H355*$BE$2,"-")</f>
        <v>411.59999999999997</v>
      </c>
      <c r="I355" s="32">
        <f>IFERROR('σ и σw, МПа'!I355*$BE$2,"-")</f>
        <v>411.59999999999997</v>
      </c>
      <c r="J355" s="32">
        <f>IFERROR('σ и σw, МПа'!J355*$BE$2,"-")</f>
        <v>406.53846153846149</v>
      </c>
      <c r="K355" s="32">
        <f>IFERROR('σ и σw, МПа'!K355*$BE$2,"-")</f>
        <v>401.69230769230762</v>
      </c>
      <c r="L355" s="32">
        <f>IFERROR('σ и σw, МПа'!L355*$BE$2,"-")</f>
        <v>396.30769230769232</v>
      </c>
      <c r="M355" s="32">
        <f>IFERROR('σ и σw, МПа'!M355*$BE$2,"-")</f>
        <v>396.30769230769232</v>
      </c>
      <c r="N355" s="32">
        <f>IFERROR('σ и σw, МПа'!N355*$BE$2,"-")</f>
        <v>396.30769230769232</v>
      </c>
      <c r="O355" s="32">
        <f>IFERROR('σ и σw, МПа'!O355*$BE$2,"-")</f>
        <v>380.15384615384613</v>
      </c>
      <c r="P355" s="33">
        <f>IFERROR('σ и σw, МПа'!P355*$BE$2,"-")</f>
        <v>359.15384615384613</v>
      </c>
      <c r="Q355" s="31">
        <f>IFERROR('σ и σw, МПа'!D355*$BF$2,"-")</f>
        <v>577.38461538461536</v>
      </c>
      <c r="R355" s="32">
        <f>IFERROR('σ и σw, МПа'!E355*$BF$2,"-")</f>
        <v>563.53846153846155</v>
      </c>
      <c r="S355" s="32">
        <f>IFERROR('σ и σw, МПа'!F355*$BF$2,"-")</f>
        <v>553.19999999999993</v>
      </c>
      <c r="T355" s="32">
        <f>IFERROR('σ и σw, МПа'!G355*$BF$2,"-")</f>
        <v>541.20000000000005</v>
      </c>
      <c r="U355" s="32">
        <f>IFERROR('σ и σw, МПа'!H355*$BF$2,"-")</f>
        <v>529.20000000000005</v>
      </c>
      <c r="V355" s="32">
        <f>IFERROR('σ и σw, МПа'!I355*$BF$2,"-")</f>
        <v>529.20000000000005</v>
      </c>
      <c r="W355" s="32">
        <f>IFERROR('σ и σw, МПа'!J355*$BF$2,"-")</f>
        <v>522.69230769230762</v>
      </c>
      <c r="X355" s="32">
        <f>IFERROR('σ и σw, МПа'!K355*$BF$2,"-")</f>
        <v>516.46153846153845</v>
      </c>
      <c r="Y355" s="32">
        <f>IFERROR('σ и σw, МПа'!L355*$BF$2,"-")</f>
        <v>509.5384615384616</v>
      </c>
      <c r="Z355" s="32">
        <f>IFERROR('σ и σw, МПа'!M355*$BF$2,"-")</f>
        <v>509.5384615384616</v>
      </c>
      <c r="AA355" s="32">
        <f>IFERROR('σ и σw, МПа'!N355*$BF$2,"-")</f>
        <v>509.5384615384616</v>
      </c>
      <c r="AB355" s="32">
        <f>IFERROR('σ и σw, МПа'!O355*$BF$2,"-")</f>
        <v>488.76923076923077</v>
      </c>
      <c r="AC355" s="33">
        <f>IFERROR('σ и σw, МПа'!P355*$BF$2,"-")</f>
        <v>461.76923076923077</v>
      </c>
      <c r="AD355" s="31">
        <f>IFERROR('σ и σw, МПа'!Q355*$BG$2,"-")</f>
        <v>343.7</v>
      </c>
      <c r="AE355" s="32">
        <f>IFERROR('σ и σw, МПа'!R355*$BG$2,"-")</f>
        <v>343.7</v>
      </c>
      <c r="AF355" s="32">
        <f>IFERROR('σ и σw, МПа'!S355*$BG$2,"-")</f>
        <v>322.7</v>
      </c>
      <c r="AG355" s="32">
        <f>IFERROR('σ и σw, МПа'!T355*$BG$2,"-")</f>
        <v>315.7</v>
      </c>
      <c r="AH355" s="32">
        <f>IFERROR('σ и σw, МПа'!U355*$BG$2,"-")</f>
        <v>308.7</v>
      </c>
      <c r="AI355" s="32">
        <f>IFERROR('σ и σw, МПа'!V355*$BG$2,"-")</f>
        <v>308.7</v>
      </c>
      <c r="AJ355" s="32">
        <f>IFERROR('σ и σw, МПа'!W355*$BG$2,"-")</f>
        <v>308.7</v>
      </c>
      <c r="AK355" s="32">
        <f>IFERROR('σ и σw, МПа'!X355*$BG$2,"-")</f>
        <v>308.7</v>
      </c>
      <c r="AL355" s="32">
        <f>IFERROR('σ и σw, МПа'!Y355*$BG$2,"-")</f>
        <v>308.7</v>
      </c>
      <c r="AM355" s="32">
        <f>IFERROR('σ и σw, МПа'!Z355*$BG$2,"-")</f>
        <v>308.7</v>
      </c>
      <c r="AN355" s="32">
        <f>IFERROR('σ и σw, МПа'!AA355*$BG$2,"-")</f>
        <v>308.7</v>
      </c>
      <c r="AO355" s="32">
        <f>IFERROR('σ и σw, МПа'!AB355*$BG$2,"-")</f>
        <v>308.7</v>
      </c>
      <c r="AP355" s="33">
        <f>IFERROR('σ и σw, МПа'!AC355*$BG$2,"-")</f>
        <v>288.39999999999998</v>
      </c>
      <c r="AQ355" s="31">
        <f>IFERROR('σ и σw, МПа'!Q355*$BH$2,"-")</f>
        <v>540.1</v>
      </c>
      <c r="AR355" s="32">
        <f>IFERROR('σ и σw, МПа'!R355*$BH$2,"-")</f>
        <v>540.1</v>
      </c>
      <c r="AS355" s="32">
        <f>IFERROR('σ и σw, МПа'!S355*$BH$2,"-")</f>
        <v>507.1</v>
      </c>
      <c r="AT355" s="32">
        <f>IFERROR('σ и σw, МПа'!T355*$BH$2,"-")</f>
        <v>496.1</v>
      </c>
      <c r="AU355" s="32">
        <f>IFERROR('σ и σw, МПа'!U355*$BH$2,"-")</f>
        <v>485.1</v>
      </c>
      <c r="AV355" s="32">
        <f>IFERROR('σ и σw, МПа'!V355*$BH$2,"-")</f>
        <v>485.1</v>
      </c>
      <c r="AW355" s="32">
        <f>IFERROR('σ и σw, МПа'!W355*$BH$2,"-")</f>
        <v>485.1</v>
      </c>
      <c r="AX355" s="32">
        <f>IFERROR('σ и σw, МПа'!X355*$BH$2,"-")</f>
        <v>485.1</v>
      </c>
      <c r="AY355" s="32">
        <f>IFERROR('σ и σw, МПа'!Y355*$BH$2,"-")</f>
        <v>485.1</v>
      </c>
      <c r="AZ355" s="32">
        <f>IFERROR('σ и σw, МПа'!Z355*$BH$2,"-")</f>
        <v>485.1</v>
      </c>
      <c r="BA355" s="32">
        <f>IFERROR('σ и σw, МПа'!AA355*$BH$2,"-")</f>
        <v>485.1</v>
      </c>
      <c r="BB355" s="32">
        <f>IFERROR('σ и σw, МПа'!AB355*$BH$2,"-")</f>
        <v>485.1</v>
      </c>
      <c r="BC355" s="33">
        <f>IFERROR('σ и σw, МПа'!AC355*$BH$2,"-")</f>
        <v>453.20000000000005</v>
      </c>
    </row>
    <row r="356" spans="1:55" ht="25.5" x14ac:dyDescent="0.25">
      <c r="A356" s="10" t="str">
        <f>INDEX('Обработка исходного'!B:B,ROW($B$3)+4*(ROW($B356)-ROW($B$3)))</f>
        <v>Сплав на железоникелевой основе</v>
      </c>
      <c r="B356" s="47" t="str">
        <f>INDEX('Обработка исходного'!D:D,ROW($B$3)+4*(ROW($B356)-ROW($B$3)))</f>
        <v>Сплав ХН35ВТ-ВД</v>
      </c>
      <c r="C356" s="27" t="str">
        <f>'Rp0,2, МПа'!C356</f>
        <v>Сортовой прокат до 100 мм</v>
      </c>
      <c r="D356" s="31">
        <f>IFERROR('σ и σw, МПа'!D356*$BE$2,"-")</f>
        <v>449.07692307692304</v>
      </c>
      <c r="E356" s="32">
        <f>IFERROR('σ и σw, МПа'!E356*$BE$2,"-")</f>
        <v>438.30769230769232</v>
      </c>
      <c r="F356" s="32">
        <f>IFERROR('σ и σw, МПа'!F356*$BE$2,"-")</f>
        <v>430.26666666666659</v>
      </c>
      <c r="G356" s="32">
        <f>IFERROR('σ и σw, МПа'!G356*$BE$2,"-")</f>
        <v>420.93333333333334</v>
      </c>
      <c r="H356" s="32">
        <f>IFERROR('σ и σw, МПа'!H356*$BE$2,"-")</f>
        <v>411.59999999999997</v>
      </c>
      <c r="I356" s="32">
        <f>IFERROR('σ и σw, МПа'!I356*$BE$2,"-")</f>
        <v>411.59999999999997</v>
      </c>
      <c r="J356" s="32">
        <f>IFERROR('σ и σw, МПа'!J356*$BE$2,"-")</f>
        <v>406.53846153846149</v>
      </c>
      <c r="K356" s="32">
        <f>IFERROR('σ и σw, МПа'!K356*$BE$2,"-")</f>
        <v>401.69230769230762</v>
      </c>
      <c r="L356" s="32">
        <f>IFERROR('σ и σw, МПа'!L356*$BE$2,"-")</f>
        <v>396.30769230769232</v>
      </c>
      <c r="M356" s="32">
        <f>IFERROR('σ и σw, МПа'!M356*$BE$2,"-")</f>
        <v>396.30769230769232</v>
      </c>
      <c r="N356" s="32">
        <f>IFERROR('σ и σw, МПа'!N356*$BE$2,"-")</f>
        <v>396.30769230769232</v>
      </c>
      <c r="O356" s="32">
        <f>IFERROR('σ и σw, МПа'!O356*$BE$2,"-")</f>
        <v>380.15384615384613</v>
      </c>
      <c r="P356" s="33">
        <f>IFERROR('σ и σw, МПа'!P356*$BE$2,"-")</f>
        <v>359.15384615384613</v>
      </c>
      <c r="Q356" s="31">
        <f>IFERROR('σ и σw, МПа'!D356*$BF$2,"-")</f>
        <v>577.38461538461536</v>
      </c>
      <c r="R356" s="32">
        <f>IFERROR('σ и σw, МПа'!E356*$BF$2,"-")</f>
        <v>563.53846153846155</v>
      </c>
      <c r="S356" s="32">
        <f>IFERROR('σ и σw, МПа'!F356*$BF$2,"-")</f>
        <v>553.19999999999993</v>
      </c>
      <c r="T356" s="32">
        <f>IFERROR('σ и σw, МПа'!G356*$BF$2,"-")</f>
        <v>541.20000000000005</v>
      </c>
      <c r="U356" s="32">
        <f>IFERROR('σ и σw, МПа'!H356*$BF$2,"-")</f>
        <v>529.20000000000005</v>
      </c>
      <c r="V356" s="32">
        <f>IFERROR('σ и σw, МПа'!I356*$BF$2,"-")</f>
        <v>529.20000000000005</v>
      </c>
      <c r="W356" s="32">
        <f>IFERROR('σ и σw, МПа'!J356*$BF$2,"-")</f>
        <v>522.69230769230762</v>
      </c>
      <c r="X356" s="32">
        <f>IFERROR('σ и σw, МПа'!K356*$BF$2,"-")</f>
        <v>516.46153846153845</v>
      </c>
      <c r="Y356" s="32">
        <f>IFERROR('σ и σw, МПа'!L356*$BF$2,"-")</f>
        <v>509.5384615384616</v>
      </c>
      <c r="Z356" s="32">
        <f>IFERROR('σ и σw, МПа'!M356*$BF$2,"-")</f>
        <v>509.5384615384616</v>
      </c>
      <c r="AA356" s="32">
        <f>IFERROR('σ и σw, МПа'!N356*$BF$2,"-")</f>
        <v>509.5384615384616</v>
      </c>
      <c r="AB356" s="32">
        <f>IFERROR('σ и σw, МПа'!O356*$BF$2,"-")</f>
        <v>488.76923076923077</v>
      </c>
      <c r="AC356" s="33">
        <f>IFERROR('σ и σw, МПа'!P356*$BF$2,"-")</f>
        <v>461.76923076923077</v>
      </c>
      <c r="AD356" s="31">
        <f>IFERROR('σ и σw, МПа'!Q356*$BG$2,"-")</f>
        <v>343.7</v>
      </c>
      <c r="AE356" s="32">
        <f>IFERROR('σ и σw, МПа'!R356*$BG$2,"-")</f>
        <v>343.7</v>
      </c>
      <c r="AF356" s="32">
        <f>IFERROR('σ и σw, МПа'!S356*$BG$2,"-")</f>
        <v>322.7</v>
      </c>
      <c r="AG356" s="32">
        <f>IFERROR('σ и σw, МПа'!T356*$BG$2,"-")</f>
        <v>315.7</v>
      </c>
      <c r="AH356" s="32">
        <f>IFERROR('σ и σw, МПа'!U356*$BG$2,"-")</f>
        <v>308.7</v>
      </c>
      <c r="AI356" s="32">
        <f>IFERROR('σ и σw, МПа'!V356*$BG$2,"-")</f>
        <v>308.7</v>
      </c>
      <c r="AJ356" s="32">
        <f>IFERROR('σ и σw, МПа'!W356*$BG$2,"-")</f>
        <v>308.7</v>
      </c>
      <c r="AK356" s="32">
        <f>IFERROR('σ и σw, МПа'!X356*$BG$2,"-")</f>
        <v>308.7</v>
      </c>
      <c r="AL356" s="32">
        <f>IFERROR('σ и σw, МПа'!Y356*$BG$2,"-")</f>
        <v>308.7</v>
      </c>
      <c r="AM356" s="32">
        <f>IFERROR('σ и σw, МПа'!Z356*$BG$2,"-")</f>
        <v>308.7</v>
      </c>
      <c r="AN356" s="32">
        <f>IFERROR('σ и σw, МПа'!AA356*$BG$2,"-")</f>
        <v>308.7</v>
      </c>
      <c r="AO356" s="32">
        <f>IFERROR('σ и σw, МПа'!AB356*$BG$2,"-")</f>
        <v>308.7</v>
      </c>
      <c r="AP356" s="33">
        <f>IFERROR('σ и σw, МПа'!AC356*$BG$2,"-")</f>
        <v>288.39999999999998</v>
      </c>
      <c r="AQ356" s="31">
        <f>IFERROR('σ и σw, МПа'!Q356*$BH$2,"-")</f>
        <v>540.1</v>
      </c>
      <c r="AR356" s="32">
        <f>IFERROR('σ и σw, МПа'!R356*$BH$2,"-")</f>
        <v>540.1</v>
      </c>
      <c r="AS356" s="32">
        <f>IFERROR('σ и σw, МПа'!S356*$BH$2,"-")</f>
        <v>507.1</v>
      </c>
      <c r="AT356" s="32">
        <f>IFERROR('σ и σw, МПа'!T356*$BH$2,"-")</f>
        <v>496.1</v>
      </c>
      <c r="AU356" s="32">
        <f>IFERROR('σ и σw, МПа'!U356*$BH$2,"-")</f>
        <v>485.1</v>
      </c>
      <c r="AV356" s="32">
        <f>IFERROR('σ и σw, МПа'!V356*$BH$2,"-")</f>
        <v>485.1</v>
      </c>
      <c r="AW356" s="32">
        <f>IFERROR('σ и σw, МПа'!W356*$BH$2,"-")</f>
        <v>485.1</v>
      </c>
      <c r="AX356" s="32">
        <f>IFERROR('σ и σw, МПа'!X356*$BH$2,"-")</f>
        <v>485.1</v>
      </c>
      <c r="AY356" s="32">
        <f>IFERROR('σ и σw, МПа'!Y356*$BH$2,"-")</f>
        <v>485.1</v>
      </c>
      <c r="AZ356" s="32">
        <f>IFERROR('σ и σw, МПа'!Z356*$BH$2,"-")</f>
        <v>485.1</v>
      </c>
      <c r="BA356" s="32">
        <f>IFERROR('σ и σw, МПа'!AA356*$BH$2,"-")</f>
        <v>485.1</v>
      </c>
      <c r="BB356" s="32">
        <f>IFERROR('σ и σw, МПа'!AB356*$BH$2,"-")</f>
        <v>485.1</v>
      </c>
      <c r="BC356" s="33">
        <f>IFERROR('σ и σw, МПа'!AC356*$BH$2,"-")</f>
        <v>453.20000000000005</v>
      </c>
    </row>
    <row r="357" spans="1:55" ht="25.5" x14ac:dyDescent="0.25">
      <c r="A357" s="10" t="str">
        <f>INDEX('Обработка исходного'!B:B,ROW($B$3)+4*(ROW($B357)-ROW($B$3)))</f>
        <v>Сплав на железоникелевой основе</v>
      </c>
      <c r="B357" s="47" t="str">
        <f>INDEX('Обработка исходного'!D:D,ROW($B$3)+4*(ROW($B357)-ROW($B$3)))</f>
        <v>Сплав ХН35ВТЮ</v>
      </c>
      <c r="C357" s="27" t="str">
        <f>'Rp0,2, МПа'!C357</f>
        <v/>
      </c>
      <c r="D357" s="31">
        <f>IFERROR('σ и σw, МПа'!D357*$BE$2,"-")</f>
        <v>475.4615384615384</v>
      </c>
      <c r="E357" s="32">
        <f>IFERROR('σ и σw, МПа'!E357*$BE$2,"-")</f>
        <v>475.4615384615384</v>
      </c>
      <c r="F357" s="32">
        <f>IFERROR('σ и σw, МПа'!F357*$BE$2,"-")</f>
        <v>475.4615384615384</v>
      </c>
      <c r="G357" s="32">
        <f>IFERROR('σ и σw, МПа'!G357*$BE$2,"-")</f>
        <v>475.4615384615384</v>
      </c>
      <c r="H357" s="32">
        <f>IFERROR('σ и σw, МПа'!H357*$BE$2,"-")</f>
        <v>475.4615384615384</v>
      </c>
      <c r="I357" s="32">
        <f>IFERROR('σ и σw, МПа'!I357*$BE$2,"-")</f>
        <v>475.4615384615384</v>
      </c>
      <c r="J357" s="32">
        <f>IFERROR('σ и σw, МПа'!J357*$BE$2,"-")</f>
        <v>475.4615384615384</v>
      </c>
      <c r="K357" s="32">
        <f>IFERROR('σ и σw, МПа'!K357*$BE$2,"-")</f>
        <v>475.4615384615384</v>
      </c>
      <c r="L357" s="32">
        <f>IFERROR('σ и σw, МПа'!L357*$BE$2,"-")</f>
        <v>475.4615384615384</v>
      </c>
      <c r="M357" s="32">
        <f>IFERROR('σ и σw, МПа'!M357*$BE$2,"-")</f>
        <v>475.4615384615384</v>
      </c>
      <c r="N357" s="32">
        <f>IFERROR('σ и σw, МПа'!N357*$BE$2,"-")</f>
        <v>475.4615384615384</v>
      </c>
      <c r="O357" s="32">
        <f>IFERROR('σ и σw, МПа'!O357*$BE$2,"-")</f>
        <v>475.4615384615384</v>
      </c>
      <c r="P357" s="33">
        <f>IFERROR('σ и σw, МПа'!P357*$BE$2,"-")</f>
        <v>475.4615384615384</v>
      </c>
      <c r="Q357" s="31">
        <f>IFERROR('σ и σw, МПа'!D357*$BF$2,"-")</f>
        <v>611.30769230769226</v>
      </c>
      <c r="R357" s="32">
        <f>IFERROR('σ и σw, МПа'!E357*$BF$2,"-")</f>
        <v>611.30769230769226</v>
      </c>
      <c r="S357" s="32">
        <f>IFERROR('σ и σw, МПа'!F357*$BF$2,"-")</f>
        <v>611.30769230769226</v>
      </c>
      <c r="T357" s="32">
        <f>IFERROR('σ и σw, МПа'!G357*$BF$2,"-")</f>
        <v>611.30769230769226</v>
      </c>
      <c r="U357" s="32">
        <f>IFERROR('σ и σw, МПа'!H357*$BF$2,"-")</f>
        <v>611.30769230769226</v>
      </c>
      <c r="V357" s="32">
        <f>IFERROR('σ и σw, МПа'!I357*$BF$2,"-")</f>
        <v>611.30769230769226</v>
      </c>
      <c r="W357" s="32">
        <f>IFERROR('σ и σw, МПа'!J357*$BF$2,"-")</f>
        <v>611.30769230769226</v>
      </c>
      <c r="X357" s="32">
        <f>IFERROR('σ и σw, МПа'!K357*$BF$2,"-")</f>
        <v>611.30769230769226</v>
      </c>
      <c r="Y357" s="32">
        <f>IFERROR('σ и σw, МПа'!L357*$BF$2,"-")</f>
        <v>611.30769230769226</v>
      </c>
      <c r="Z357" s="32">
        <f>IFERROR('σ и σw, МПа'!M357*$BF$2,"-")</f>
        <v>611.30769230769226</v>
      </c>
      <c r="AA357" s="32">
        <f>IFERROR('σ и σw, МПа'!N357*$BF$2,"-")</f>
        <v>611.30769230769226</v>
      </c>
      <c r="AB357" s="32">
        <f>IFERROR('σ и σw, МПа'!O357*$BF$2,"-")</f>
        <v>611.30769230769226</v>
      </c>
      <c r="AC357" s="33">
        <f>IFERROR('σ и σw, МПа'!P357*$BF$2,"-")</f>
        <v>611.30769230769226</v>
      </c>
      <c r="AD357" s="31">
        <f>IFERROR('σ и σw, МПа'!Q357*$BG$2,"-")</f>
        <v>412.29999999999995</v>
      </c>
      <c r="AE357" s="32">
        <f>IFERROR('σ и σw, МПа'!R357*$BG$2,"-")</f>
        <v>412.29999999999995</v>
      </c>
      <c r="AF357" s="32">
        <f>IFERROR('σ и σw, МПа'!S357*$BG$2,"-")</f>
        <v>412.29999999999995</v>
      </c>
      <c r="AG357" s="32">
        <f>IFERROR('σ и σw, МПа'!T357*$BG$2,"-")</f>
        <v>412.29999999999995</v>
      </c>
      <c r="AH357" s="32">
        <f>IFERROR('σ и σw, МПа'!U357*$BG$2,"-")</f>
        <v>412.29999999999995</v>
      </c>
      <c r="AI357" s="32">
        <f>IFERROR('σ и σw, МПа'!V357*$BG$2,"-")</f>
        <v>412.29999999999995</v>
      </c>
      <c r="AJ357" s="32">
        <f>IFERROR('σ и σw, МПа'!W357*$BG$2,"-")</f>
        <v>412.29999999999995</v>
      </c>
      <c r="AK357" s="32">
        <f>IFERROR('σ и σw, МПа'!X357*$BG$2,"-")</f>
        <v>412.29999999999995</v>
      </c>
      <c r="AL357" s="32">
        <f>IFERROR('σ и σw, МПа'!Y357*$BG$2,"-")</f>
        <v>412.29999999999995</v>
      </c>
      <c r="AM357" s="32">
        <f>IFERROR('σ и σw, МПа'!Z357*$BG$2,"-")</f>
        <v>412.29999999999995</v>
      </c>
      <c r="AN357" s="32">
        <f>IFERROR('σ и σw, МПа'!AA357*$BG$2,"-")</f>
        <v>412.29999999999995</v>
      </c>
      <c r="AO357" s="32">
        <f>IFERROR('σ и σw, МПа'!AB357*$BG$2,"-")</f>
        <v>412.29999999999995</v>
      </c>
      <c r="AP357" s="33">
        <f>IFERROR('σ и σw, МПа'!AC357*$BG$2,"-")</f>
        <v>405.29999999999995</v>
      </c>
      <c r="AQ357" s="31">
        <f>IFERROR('σ и σw, МПа'!Q357*$BH$2,"-")</f>
        <v>647.90000000000009</v>
      </c>
      <c r="AR357" s="32">
        <f>IFERROR('σ и σw, МПа'!R357*$BH$2,"-")</f>
        <v>647.90000000000009</v>
      </c>
      <c r="AS357" s="32">
        <f>IFERROR('σ и σw, МПа'!S357*$BH$2,"-")</f>
        <v>647.90000000000009</v>
      </c>
      <c r="AT357" s="32">
        <f>IFERROR('σ и σw, МПа'!T357*$BH$2,"-")</f>
        <v>647.90000000000009</v>
      </c>
      <c r="AU357" s="32">
        <f>IFERROR('σ и σw, МПа'!U357*$BH$2,"-")</f>
        <v>647.90000000000009</v>
      </c>
      <c r="AV357" s="32">
        <f>IFERROR('σ и σw, МПа'!V357*$BH$2,"-")</f>
        <v>647.90000000000009</v>
      </c>
      <c r="AW357" s="32">
        <f>IFERROR('σ и σw, МПа'!W357*$BH$2,"-")</f>
        <v>647.90000000000009</v>
      </c>
      <c r="AX357" s="32">
        <f>IFERROR('σ и σw, МПа'!X357*$BH$2,"-")</f>
        <v>647.90000000000009</v>
      </c>
      <c r="AY357" s="32">
        <f>IFERROR('σ и σw, МПа'!Y357*$BH$2,"-")</f>
        <v>647.90000000000009</v>
      </c>
      <c r="AZ357" s="32">
        <f>IFERROR('σ и σw, МПа'!Z357*$BH$2,"-")</f>
        <v>647.90000000000009</v>
      </c>
      <c r="BA357" s="32">
        <f>IFERROR('σ и σw, МПа'!AA357*$BH$2,"-")</f>
        <v>647.90000000000009</v>
      </c>
      <c r="BB357" s="32">
        <f>IFERROR('σ и σw, МПа'!AB357*$BH$2,"-")</f>
        <v>647.90000000000009</v>
      </c>
      <c r="BC357" s="33">
        <f>IFERROR('σ и σw, МПа'!AC357*$BH$2,"-")</f>
        <v>636.90000000000009</v>
      </c>
    </row>
    <row r="358" spans="1:55" ht="38.25" x14ac:dyDescent="0.25">
      <c r="A358" s="10" t="str">
        <f>INDEX('Обработка исходного'!B:B,ROW($B$3)+4*(ROW($B358)-ROW($B$3)))</f>
        <v>Сплав на железоникелевой основе</v>
      </c>
      <c r="B358" s="47" t="str">
        <f>INDEX('Обработка исходного'!D:D,ROW($B$3)+4*(ROW($B358)-ROW($B$3)))</f>
        <v>Сплав 0Х20Н46Б</v>
      </c>
      <c r="C358" s="27" t="str">
        <f>'Rp0,2, МПа'!C358</f>
        <v>Бесшовные трубы холодно и теплодеформированные наружным диаметром от 13 до 32 мм с толщиной стенки от 1,5 до 3 мм</v>
      </c>
      <c r="D358" s="31">
        <f>IFERROR('σ и σw, МПа'!D358*$BE$2,"-")</f>
        <v>182.93333333333331</v>
      </c>
      <c r="E358" s="32">
        <f>IFERROR('σ и σw, МПа'!E358*$BE$2,"-")</f>
        <v>173.6</v>
      </c>
      <c r="F358" s="32">
        <f>IFERROR('σ и σw, МПа'!F358*$BE$2,"-")</f>
        <v>173.6</v>
      </c>
      <c r="G358" s="32">
        <f>IFERROR('σ и σw, МПа'!G358*$BE$2,"-")</f>
        <v>165.2</v>
      </c>
      <c r="H358" s="32">
        <f>IFERROR('σ и σw, МПа'!H358*$BE$2,"-")</f>
        <v>155.86666666666665</v>
      </c>
      <c r="I358" s="32">
        <f>IFERROR('σ и σw, МПа'!I358*$BE$2,"-")</f>
        <v>155.86666666666665</v>
      </c>
      <c r="J358" s="32">
        <f>IFERROR('σ и σw, МПа'!J358*$BE$2,"-")</f>
        <v>155.86666666666665</v>
      </c>
      <c r="K358" s="32">
        <f>IFERROR('σ и σw, МПа'!K358*$BE$2,"-")</f>
        <v>146.53333333333333</v>
      </c>
      <c r="L358" s="32">
        <f>IFERROR('σ и σw, МПа'!L358*$BE$2,"-")</f>
        <v>146.53333333333333</v>
      </c>
      <c r="M358" s="32">
        <f>IFERROR('σ и σw, МПа'!M358*$BE$2,"-")</f>
        <v>146.53333333333333</v>
      </c>
      <c r="N358" s="32">
        <f>IFERROR('σ и σw, МПа'!N358*$BE$2,"-")</f>
        <v>146.53333333333333</v>
      </c>
      <c r="O358" s="32">
        <f>IFERROR('σ и σw, МПа'!O358*$BE$2,"-")</f>
        <v>146.53333333333333</v>
      </c>
      <c r="P358" s="33">
        <f>IFERROR('σ и σw, МПа'!P358*$BE$2,"-")</f>
        <v>137.19999999999999</v>
      </c>
      <c r="Q358" s="31">
        <f>IFERROR('σ и σw, МПа'!D358*$BF$2,"-")</f>
        <v>235.2</v>
      </c>
      <c r="R358" s="32">
        <f>IFERROR('σ и σw, МПа'!E358*$BF$2,"-")</f>
        <v>223.20000000000002</v>
      </c>
      <c r="S358" s="32">
        <f>IFERROR('σ и σw, МПа'!F358*$BF$2,"-")</f>
        <v>223.20000000000002</v>
      </c>
      <c r="T358" s="32">
        <f>IFERROR('σ и σw, МПа'!G358*$BF$2,"-")</f>
        <v>212.4</v>
      </c>
      <c r="U358" s="32">
        <f>IFERROR('σ и σw, МПа'!H358*$BF$2,"-")</f>
        <v>200.4</v>
      </c>
      <c r="V358" s="32">
        <f>IFERROR('σ и σw, МПа'!I358*$BF$2,"-")</f>
        <v>200.4</v>
      </c>
      <c r="W358" s="32">
        <f>IFERROR('σ и σw, МПа'!J358*$BF$2,"-")</f>
        <v>200.4</v>
      </c>
      <c r="X358" s="32">
        <f>IFERROR('σ и σw, МПа'!K358*$BF$2,"-")</f>
        <v>188.4</v>
      </c>
      <c r="Y358" s="32">
        <f>IFERROR('σ и σw, МПа'!L358*$BF$2,"-")</f>
        <v>188.4</v>
      </c>
      <c r="Z358" s="32">
        <f>IFERROR('σ и σw, МПа'!M358*$BF$2,"-")</f>
        <v>188.4</v>
      </c>
      <c r="AA358" s="32">
        <f>IFERROR('σ и σw, МПа'!N358*$BF$2,"-")</f>
        <v>188.4</v>
      </c>
      <c r="AB358" s="32">
        <f>IFERROR('σ и σw, МПа'!O358*$BF$2,"-")</f>
        <v>188.4</v>
      </c>
      <c r="AC358" s="33">
        <f>IFERROR('σ и σw, МПа'!P358*$BF$2,"-")</f>
        <v>176.4</v>
      </c>
      <c r="AD358" s="31">
        <f>IFERROR('σ и σw, МПа'!Q358*$BG$2,"-")</f>
        <v>137.19999999999999</v>
      </c>
      <c r="AE358" s="32">
        <f>IFERROR('σ и σw, МПа'!R358*$BG$2,"-")</f>
        <v>130.19999999999999</v>
      </c>
      <c r="AF358" s="32">
        <f>IFERROR('σ и σw, МПа'!S358*$BG$2,"-")</f>
        <v>130.19999999999999</v>
      </c>
      <c r="AG358" s="32">
        <f>IFERROR('σ и σw, МПа'!T358*$BG$2,"-")</f>
        <v>123.89999999999999</v>
      </c>
      <c r="AH358" s="32">
        <f>IFERROR('σ и σw, МПа'!U358*$BG$2,"-")</f>
        <v>116.89999999999999</v>
      </c>
      <c r="AI358" s="32">
        <f>IFERROR('σ и σw, МПа'!V358*$BG$2,"-")</f>
        <v>116.89999999999999</v>
      </c>
      <c r="AJ358" s="32">
        <f>IFERROR('σ и σw, МПа'!W358*$BG$2,"-")</f>
        <v>116.89999999999999</v>
      </c>
      <c r="AK358" s="32">
        <f>IFERROR('σ и σw, МПа'!X358*$BG$2,"-")</f>
        <v>109.89999999999999</v>
      </c>
      <c r="AL358" s="32">
        <f>IFERROR('σ и σw, МПа'!Y358*$BG$2,"-")</f>
        <v>109.89999999999999</v>
      </c>
      <c r="AM358" s="32">
        <f>IFERROR('σ и σw, МПа'!Z358*$BG$2,"-")</f>
        <v>109.89999999999999</v>
      </c>
      <c r="AN358" s="32">
        <f>IFERROR('σ и σw, МПа'!AA358*$BG$2,"-")</f>
        <v>109.89999999999999</v>
      </c>
      <c r="AO358" s="32">
        <f>IFERROR('σ и σw, МПа'!AB358*$BG$2,"-")</f>
        <v>109.89999999999999</v>
      </c>
      <c r="AP358" s="33">
        <f>IFERROR('σ и σw, МПа'!AC358*$BG$2,"-")</f>
        <v>102.89999999999999</v>
      </c>
      <c r="AQ358" s="31">
        <f>IFERROR('σ и σw, МПа'!Q358*$BH$2,"-")</f>
        <v>215.60000000000002</v>
      </c>
      <c r="AR358" s="32">
        <f>IFERROR('σ и σw, МПа'!R358*$BH$2,"-")</f>
        <v>204.60000000000002</v>
      </c>
      <c r="AS358" s="32">
        <f>IFERROR('σ и σw, МПа'!S358*$BH$2,"-")</f>
        <v>204.60000000000002</v>
      </c>
      <c r="AT358" s="32">
        <f>IFERROR('σ и σw, МПа'!T358*$BH$2,"-")</f>
        <v>194.70000000000002</v>
      </c>
      <c r="AU358" s="32">
        <f>IFERROR('σ и σw, МПа'!U358*$BH$2,"-")</f>
        <v>183.70000000000002</v>
      </c>
      <c r="AV358" s="32">
        <f>IFERROR('σ и σw, МПа'!V358*$BH$2,"-")</f>
        <v>183.70000000000002</v>
      </c>
      <c r="AW358" s="32">
        <f>IFERROR('σ и σw, МПа'!W358*$BH$2,"-")</f>
        <v>183.70000000000002</v>
      </c>
      <c r="AX358" s="32">
        <f>IFERROR('σ и σw, МПа'!X358*$BH$2,"-")</f>
        <v>172.70000000000002</v>
      </c>
      <c r="AY358" s="32">
        <f>IFERROR('σ и σw, МПа'!Y358*$BH$2,"-")</f>
        <v>172.70000000000002</v>
      </c>
      <c r="AZ358" s="32">
        <f>IFERROR('σ и σw, МПа'!Z358*$BH$2,"-")</f>
        <v>172.70000000000002</v>
      </c>
      <c r="BA358" s="32">
        <f>IFERROR('σ и σw, МПа'!AA358*$BH$2,"-")</f>
        <v>172.70000000000002</v>
      </c>
      <c r="BB358" s="32">
        <f>IFERROR('σ и σw, МПа'!AB358*$BH$2,"-")</f>
        <v>172.70000000000002</v>
      </c>
      <c r="BC358" s="33">
        <f>IFERROR('σ и σw, МПа'!AC358*$BH$2,"-")</f>
        <v>161.70000000000002</v>
      </c>
    </row>
    <row r="359" spans="1:55" ht="25.5" x14ac:dyDescent="0.25">
      <c r="A359" s="10" t="str">
        <f>INDEX('Обработка исходного'!B:B,ROW($B$3)+4*(ROW($B359)-ROW($B$3)))</f>
        <v>Сплав на железоникелевой основе</v>
      </c>
      <c r="B359" s="47" t="str">
        <f>INDEX('Обработка исходного'!D:D,ROW($B$3)+4*(ROW($B359)-ROW($B$3)))</f>
        <v>Сплав 0Х20Н46Б</v>
      </c>
      <c r="C359" s="27" t="str">
        <f>'Rp0,2, МПа'!C359</f>
        <v>Прутки круглого и квадратного сечения толщиной или диаметром от 30 до 170 мм</v>
      </c>
      <c r="D359" s="31">
        <f>IFERROR('σ и σw, МПа'!D359*$BE$2,"-")</f>
        <v>192.26666666666668</v>
      </c>
      <c r="E359" s="32">
        <f>IFERROR('σ и σw, МПа'!E359*$BE$2,"-")</f>
        <v>182.93333333333331</v>
      </c>
      <c r="F359" s="32">
        <f>IFERROR('σ и σw, МПа'!F359*$BE$2,"-")</f>
        <v>182.93333333333331</v>
      </c>
      <c r="G359" s="32">
        <f>IFERROR('σ и σw, МПа'!G359*$BE$2,"-")</f>
        <v>173.6</v>
      </c>
      <c r="H359" s="32">
        <f>IFERROR('σ и σw, МПа'!H359*$BE$2,"-")</f>
        <v>165.2</v>
      </c>
      <c r="I359" s="32">
        <f>IFERROR('σ и σw, МПа'!I359*$BE$2,"-")</f>
        <v>165.2</v>
      </c>
      <c r="J359" s="32">
        <f>IFERROR('σ и σw, МПа'!J359*$BE$2,"-")</f>
        <v>165.2</v>
      </c>
      <c r="K359" s="32">
        <f>IFERROR('σ и σw, МПа'!K359*$BE$2,"-")</f>
        <v>155.86666666666665</v>
      </c>
      <c r="L359" s="32">
        <f>IFERROR('σ и σw, МПа'!L359*$BE$2,"-")</f>
        <v>155.86666666666665</v>
      </c>
      <c r="M359" s="32">
        <f>IFERROR('σ и σw, МПа'!M359*$BE$2,"-")</f>
        <v>155.86666666666665</v>
      </c>
      <c r="N359" s="32">
        <f>IFERROR('σ и σw, МПа'!N359*$BE$2,"-")</f>
        <v>155.86666666666665</v>
      </c>
      <c r="O359" s="32">
        <f>IFERROR('σ и σw, МПа'!O359*$BE$2,"-")</f>
        <v>155.86666666666665</v>
      </c>
      <c r="P359" s="33">
        <f>IFERROR('σ и σw, МПа'!P359*$BE$2,"-")</f>
        <v>146.53333333333333</v>
      </c>
      <c r="Q359" s="31">
        <f>IFERROR('σ и σw, МПа'!D359*$BF$2,"-")</f>
        <v>247.20000000000002</v>
      </c>
      <c r="R359" s="32">
        <f>IFERROR('σ и σw, МПа'!E359*$BF$2,"-")</f>
        <v>235.2</v>
      </c>
      <c r="S359" s="32">
        <f>IFERROR('σ и σw, МПа'!F359*$BF$2,"-")</f>
        <v>235.2</v>
      </c>
      <c r="T359" s="32">
        <f>IFERROR('σ и σw, МПа'!G359*$BF$2,"-")</f>
        <v>223.20000000000002</v>
      </c>
      <c r="U359" s="32">
        <f>IFERROR('σ и σw, МПа'!H359*$BF$2,"-")</f>
        <v>212.4</v>
      </c>
      <c r="V359" s="32">
        <f>IFERROR('σ и σw, МПа'!I359*$BF$2,"-")</f>
        <v>212.4</v>
      </c>
      <c r="W359" s="32">
        <f>IFERROR('σ и σw, МПа'!J359*$BF$2,"-")</f>
        <v>212.4</v>
      </c>
      <c r="X359" s="32">
        <f>IFERROR('σ и σw, МПа'!K359*$BF$2,"-")</f>
        <v>200.4</v>
      </c>
      <c r="Y359" s="32">
        <f>IFERROR('σ и σw, МПа'!L359*$BF$2,"-")</f>
        <v>200.4</v>
      </c>
      <c r="Z359" s="32">
        <f>IFERROR('σ и σw, МПа'!M359*$BF$2,"-")</f>
        <v>200.4</v>
      </c>
      <c r="AA359" s="32">
        <f>IFERROR('σ и σw, МПа'!N359*$BF$2,"-")</f>
        <v>200.4</v>
      </c>
      <c r="AB359" s="32">
        <f>IFERROR('σ и σw, МПа'!O359*$BF$2,"-")</f>
        <v>200.4</v>
      </c>
      <c r="AC359" s="33">
        <f>IFERROR('σ и σw, МПа'!P359*$BF$2,"-")</f>
        <v>188.4</v>
      </c>
      <c r="AD359" s="31">
        <f>IFERROR('σ и σw, МПа'!Q359*$BG$2,"-")</f>
        <v>144.19999999999999</v>
      </c>
      <c r="AE359" s="32">
        <f>IFERROR('σ и σw, МПа'!R359*$BG$2,"-")</f>
        <v>137.19999999999999</v>
      </c>
      <c r="AF359" s="32">
        <f>IFERROR('σ и σw, МПа'!S359*$BG$2,"-")</f>
        <v>137.19999999999999</v>
      </c>
      <c r="AG359" s="32">
        <f>IFERROR('σ и σw, МПа'!T359*$BG$2,"-")</f>
        <v>130.19999999999999</v>
      </c>
      <c r="AH359" s="32">
        <f>IFERROR('σ и σw, МПа'!U359*$BG$2,"-")</f>
        <v>123.89999999999999</v>
      </c>
      <c r="AI359" s="32">
        <f>IFERROR('σ и σw, МПа'!V359*$BG$2,"-")</f>
        <v>123.89999999999999</v>
      </c>
      <c r="AJ359" s="32">
        <f>IFERROR('σ и σw, МПа'!W359*$BG$2,"-")</f>
        <v>123.89999999999999</v>
      </c>
      <c r="AK359" s="32">
        <f>IFERROR('σ и σw, МПа'!X359*$BG$2,"-")</f>
        <v>116.89999999999999</v>
      </c>
      <c r="AL359" s="32">
        <f>IFERROR('σ и σw, МПа'!Y359*$BG$2,"-")</f>
        <v>116.89999999999999</v>
      </c>
      <c r="AM359" s="32">
        <f>IFERROR('σ и σw, МПа'!Z359*$BG$2,"-")</f>
        <v>116.89999999999999</v>
      </c>
      <c r="AN359" s="32">
        <f>IFERROR('σ и σw, МПа'!AA359*$BG$2,"-")</f>
        <v>116.89999999999999</v>
      </c>
      <c r="AO359" s="32">
        <f>IFERROR('σ и σw, МПа'!AB359*$BG$2,"-")</f>
        <v>116.89999999999999</v>
      </c>
      <c r="AP359" s="33">
        <f>IFERROR('σ и σw, МПа'!AC359*$BG$2,"-")</f>
        <v>109.89999999999999</v>
      </c>
      <c r="AQ359" s="31">
        <f>IFERROR('σ и σw, МПа'!Q359*$BH$2,"-")</f>
        <v>226.60000000000002</v>
      </c>
      <c r="AR359" s="32">
        <f>IFERROR('σ и σw, МПа'!R359*$BH$2,"-")</f>
        <v>215.60000000000002</v>
      </c>
      <c r="AS359" s="32">
        <f>IFERROR('σ и σw, МПа'!S359*$BH$2,"-")</f>
        <v>215.60000000000002</v>
      </c>
      <c r="AT359" s="32">
        <f>IFERROR('σ и σw, МПа'!T359*$BH$2,"-")</f>
        <v>204.60000000000002</v>
      </c>
      <c r="AU359" s="32">
        <f>IFERROR('σ и σw, МПа'!U359*$BH$2,"-")</f>
        <v>194.70000000000002</v>
      </c>
      <c r="AV359" s="32">
        <f>IFERROR('σ и σw, МПа'!V359*$BH$2,"-")</f>
        <v>194.70000000000002</v>
      </c>
      <c r="AW359" s="32">
        <f>IFERROR('σ и σw, МПа'!W359*$BH$2,"-")</f>
        <v>194.70000000000002</v>
      </c>
      <c r="AX359" s="32">
        <f>IFERROR('σ и σw, МПа'!X359*$BH$2,"-")</f>
        <v>183.70000000000002</v>
      </c>
      <c r="AY359" s="32">
        <f>IFERROR('σ и σw, МПа'!Y359*$BH$2,"-")</f>
        <v>183.70000000000002</v>
      </c>
      <c r="AZ359" s="32">
        <f>IFERROR('σ и σw, МПа'!Z359*$BH$2,"-")</f>
        <v>183.70000000000002</v>
      </c>
      <c r="BA359" s="32">
        <f>IFERROR('σ и σw, МПа'!AA359*$BH$2,"-")</f>
        <v>183.70000000000002</v>
      </c>
      <c r="BB359" s="32">
        <f>IFERROR('σ и σw, МПа'!AB359*$BH$2,"-")</f>
        <v>183.70000000000002</v>
      </c>
      <c r="BC359" s="33">
        <f>IFERROR('σ и σw, МПа'!AC359*$BH$2,"-")</f>
        <v>172.70000000000002</v>
      </c>
    </row>
    <row r="360" spans="1:55" x14ac:dyDescent="0.25">
      <c r="A360" s="11"/>
      <c r="B360" s="48"/>
      <c r="C360" s="28"/>
    </row>
    <row r="361" spans="1:55" x14ac:dyDescent="0.25">
      <c r="A361" s="11"/>
      <c r="B361" s="48"/>
      <c r="C361" s="28"/>
    </row>
    <row r="362" spans="1:55" x14ac:dyDescent="0.25">
      <c r="A362" s="11"/>
      <c r="B362" s="48"/>
      <c r="C362" s="28"/>
    </row>
    <row r="363" spans="1:55" x14ac:dyDescent="0.25">
      <c r="A363" s="11"/>
      <c r="B363" s="48"/>
      <c r="C363" s="28"/>
    </row>
    <row r="364" spans="1:55" x14ac:dyDescent="0.25">
      <c r="A364" s="11"/>
      <c r="B364" s="48"/>
      <c r="C364" s="28"/>
    </row>
    <row r="365" spans="1:55" x14ac:dyDescent="0.25">
      <c r="A365" s="11"/>
      <c r="B365" s="48"/>
      <c r="C365" s="28"/>
    </row>
    <row r="366" spans="1:55" x14ac:dyDescent="0.25">
      <c r="A366" s="11"/>
      <c r="B366" s="48"/>
      <c r="C366" s="28"/>
    </row>
    <row r="367" spans="1:55" x14ac:dyDescent="0.25">
      <c r="A367" s="11"/>
      <c r="B367" s="48"/>
      <c r="C367" s="28"/>
    </row>
    <row r="368" spans="1:55" x14ac:dyDescent="0.25">
      <c r="A368" s="11"/>
      <c r="B368" s="48"/>
      <c r="C368" s="28"/>
    </row>
    <row r="369" spans="1:3" x14ac:dyDescent="0.25">
      <c r="A369" s="11"/>
      <c r="B369" s="48"/>
      <c r="C369" s="28"/>
    </row>
    <row r="370" spans="1:3" x14ac:dyDescent="0.25">
      <c r="A370" s="11"/>
      <c r="B370" s="48"/>
      <c r="C370" s="28"/>
    </row>
    <row r="371" spans="1:3" x14ac:dyDescent="0.25">
      <c r="A371" s="11"/>
      <c r="B371" s="48"/>
      <c r="C371" s="28"/>
    </row>
    <row r="372" spans="1:3" x14ac:dyDescent="0.25">
      <c r="A372" s="11"/>
      <c r="B372" s="48"/>
      <c r="C372" s="28"/>
    </row>
    <row r="373" spans="1:3" x14ac:dyDescent="0.25">
      <c r="A373" s="11"/>
      <c r="B373" s="48"/>
      <c r="C373" s="28"/>
    </row>
    <row r="374" spans="1:3" x14ac:dyDescent="0.25">
      <c r="A374" s="11"/>
      <c r="B374" s="48"/>
      <c r="C374" s="28"/>
    </row>
    <row r="375" spans="1:3" x14ac:dyDescent="0.25">
      <c r="A375" s="11"/>
      <c r="B375" s="48"/>
      <c r="C375" s="28"/>
    </row>
    <row r="376" spans="1:3" x14ac:dyDescent="0.25">
      <c r="A376" s="11"/>
      <c r="B376" s="48"/>
      <c r="C376" s="28"/>
    </row>
    <row r="377" spans="1:3" x14ac:dyDescent="0.25">
      <c r="A377" s="11"/>
      <c r="B377" s="48"/>
      <c r="C377" s="28"/>
    </row>
    <row r="378" spans="1:3" x14ac:dyDescent="0.25">
      <c r="A378" s="11"/>
      <c r="B378" s="48"/>
      <c r="C378" s="28"/>
    </row>
    <row r="379" spans="1:3" x14ac:dyDescent="0.25">
      <c r="A379" s="11"/>
      <c r="B379" s="48"/>
      <c r="C379" s="28"/>
    </row>
    <row r="380" spans="1:3" x14ac:dyDescent="0.25">
      <c r="A380" s="12"/>
      <c r="B380" s="49"/>
      <c r="C380" s="29"/>
    </row>
    <row r="381" spans="1:3" x14ac:dyDescent="0.25">
      <c r="A381" s="11"/>
      <c r="B381" s="48"/>
      <c r="C381" s="28"/>
    </row>
    <row r="382" spans="1:3" x14ac:dyDescent="0.25">
      <c r="A382" s="11"/>
      <c r="B382" s="48"/>
      <c r="C382" s="28"/>
    </row>
    <row r="383" spans="1:3" x14ac:dyDescent="0.25">
      <c r="A383" s="11"/>
      <c r="B383" s="48"/>
      <c r="C383" s="28"/>
    </row>
    <row r="384" spans="1:3" x14ac:dyDescent="0.25">
      <c r="A384" s="11"/>
      <c r="B384" s="48"/>
      <c r="C384" s="28"/>
    </row>
    <row r="385" spans="1:3" x14ac:dyDescent="0.25">
      <c r="A385" s="11"/>
      <c r="B385" s="48"/>
      <c r="C385" s="28"/>
    </row>
    <row r="386" spans="1:3" x14ac:dyDescent="0.25">
      <c r="A386" s="11"/>
      <c r="B386" s="48"/>
      <c r="C386" s="28"/>
    </row>
    <row r="387" spans="1:3" x14ac:dyDescent="0.25">
      <c r="A387" s="11"/>
      <c r="B387" s="48"/>
      <c r="C387" s="28"/>
    </row>
    <row r="388" spans="1:3" x14ac:dyDescent="0.25">
      <c r="A388" s="12"/>
      <c r="B388" s="49"/>
      <c r="C388" s="29"/>
    </row>
    <row r="389" spans="1:3" x14ac:dyDescent="0.25">
      <c r="A389" s="11"/>
      <c r="B389" s="48"/>
      <c r="C389" s="28"/>
    </row>
    <row r="390" spans="1:3" x14ac:dyDescent="0.25">
      <c r="A390" s="11"/>
      <c r="B390" s="48"/>
      <c r="C390" s="28"/>
    </row>
    <row r="391" spans="1:3" x14ac:dyDescent="0.25">
      <c r="A391" s="11"/>
      <c r="B391" s="48"/>
      <c r="C391" s="28"/>
    </row>
    <row r="392" spans="1:3" x14ac:dyDescent="0.25">
      <c r="A392" s="11"/>
      <c r="B392" s="48"/>
      <c r="C392" s="28"/>
    </row>
    <row r="393" spans="1:3" x14ac:dyDescent="0.25">
      <c r="A393" s="11"/>
      <c r="B393" s="48"/>
      <c r="C393" s="28"/>
    </row>
    <row r="394" spans="1:3" x14ac:dyDescent="0.25">
      <c r="A394" s="11"/>
      <c r="B394" s="48"/>
      <c r="C394" s="28"/>
    </row>
    <row r="395" spans="1:3" x14ac:dyDescent="0.25">
      <c r="A395" s="11"/>
      <c r="B395" s="48"/>
      <c r="C395" s="28"/>
    </row>
    <row r="396" spans="1:3" x14ac:dyDescent="0.25">
      <c r="A396" s="12"/>
      <c r="B396" s="49"/>
      <c r="C396" s="29"/>
    </row>
    <row r="397" spans="1:3" x14ac:dyDescent="0.25">
      <c r="A397" s="11"/>
      <c r="B397" s="48"/>
      <c r="C397" s="28"/>
    </row>
    <row r="398" spans="1:3" x14ac:dyDescent="0.25">
      <c r="A398" s="11"/>
      <c r="B398" s="48"/>
      <c r="C398" s="28"/>
    </row>
    <row r="399" spans="1:3" x14ac:dyDescent="0.25">
      <c r="A399" s="11"/>
      <c r="B399" s="48"/>
      <c r="C399" s="28"/>
    </row>
    <row r="400" spans="1:3" x14ac:dyDescent="0.25">
      <c r="A400" s="12"/>
      <c r="B400" s="49"/>
      <c r="C400" s="29"/>
    </row>
    <row r="401" spans="1:3" x14ac:dyDescent="0.25">
      <c r="A401" s="11"/>
      <c r="B401" s="48"/>
      <c r="C401" s="28"/>
    </row>
    <row r="402" spans="1:3" x14ac:dyDescent="0.25">
      <c r="A402" s="11"/>
      <c r="B402" s="48"/>
      <c r="C402" s="28"/>
    </row>
    <row r="403" spans="1:3" x14ac:dyDescent="0.25">
      <c r="A403" s="11"/>
      <c r="B403" s="48"/>
      <c r="C403" s="28"/>
    </row>
    <row r="404" spans="1:3" x14ac:dyDescent="0.25">
      <c r="A404" s="11"/>
      <c r="B404" s="48"/>
      <c r="C404" s="28"/>
    </row>
    <row r="405" spans="1:3" x14ac:dyDescent="0.25">
      <c r="A405" s="11"/>
      <c r="B405" s="48"/>
      <c r="C405" s="28"/>
    </row>
    <row r="406" spans="1:3" x14ac:dyDescent="0.25">
      <c r="A406" s="11"/>
      <c r="B406" s="48"/>
      <c r="C406" s="28"/>
    </row>
    <row r="407" spans="1:3" x14ac:dyDescent="0.25">
      <c r="A407" s="11"/>
      <c r="B407" s="48"/>
      <c r="C407" s="28"/>
    </row>
    <row r="408" spans="1:3" x14ac:dyDescent="0.25">
      <c r="A408" s="11"/>
      <c r="B408" s="48"/>
      <c r="C408" s="28"/>
    </row>
    <row r="409" spans="1:3" x14ac:dyDescent="0.25">
      <c r="A409" s="11"/>
      <c r="B409" s="48"/>
      <c r="C409" s="28"/>
    </row>
    <row r="410" spans="1:3" x14ac:dyDescent="0.25">
      <c r="A410" s="11"/>
      <c r="B410" s="48"/>
      <c r="C410" s="28"/>
    </row>
    <row r="411" spans="1:3" x14ac:dyDescent="0.25">
      <c r="A411" s="11"/>
      <c r="B411" s="48"/>
      <c r="C411" s="28"/>
    </row>
    <row r="412" spans="1:3" x14ac:dyDescent="0.25">
      <c r="A412" s="11"/>
      <c r="B412" s="48"/>
      <c r="C412" s="28"/>
    </row>
    <row r="413" spans="1:3" x14ac:dyDescent="0.25">
      <c r="A413" s="11"/>
      <c r="B413" s="48"/>
      <c r="C413" s="28"/>
    </row>
    <row r="414" spans="1:3" x14ac:dyDescent="0.25">
      <c r="A414" s="11"/>
      <c r="B414" s="48"/>
      <c r="C414" s="28"/>
    </row>
    <row r="415" spans="1:3" x14ac:dyDescent="0.25">
      <c r="A415" s="11"/>
      <c r="B415" s="48"/>
      <c r="C415" s="28"/>
    </row>
    <row r="416" spans="1:3" x14ac:dyDescent="0.25">
      <c r="A416" s="12"/>
      <c r="B416" s="49"/>
      <c r="C416" s="29"/>
    </row>
    <row r="417" spans="1:3" x14ac:dyDescent="0.25">
      <c r="A417" s="11"/>
      <c r="B417" s="48"/>
      <c r="C417" s="28"/>
    </row>
    <row r="418" spans="1:3" x14ac:dyDescent="0.25">
      <c r="A418" s="11"/>
      <c r="B418" s="48"/>
      <c r="C418" s="28"/>
    </row>
    <row r="419" spans="1:3" x14ac:dyDescent="0.25">
      <c r="A419" s="11"/>
      <c r="B419" s="48"/>
      <c r="C419" s="28"/>
    </row>
    <row r="420" spans="1:3" x14ac:dyDescent="0.25">
      <c r="A420" s="11"/>
      <c r="B420" s="48"/>
      <c r="C420" s="28"/>
    </row>
    <row r="421" spans="1:3" x14ac:dyDescent="0.25">
      <c r="A421" s="11"/>
      <c r="B421" s="48"/>
      <c r="C421" s="28"/>
    </row>
    <row r="422" spans="1:3" x14ac:dyDescent="0.25">
      <c r="A422" s="11"/>
      <c r="B422" s="48"/>
      <c r="C422" s="28"/>
    </row>
    <row r="423" spans="1:3" x14ac:dyDescent="0.25">
      <c r="A423" s="11"/>
      <c r="B423" s="48"/>
      <c r="C423" s="28"/>
    </row>
    <row r="424" spans="1:3" x14ac:dyDescent="0.25">
      <c r="A424" s="12"/>
      <c r="B424" s="49"/>
      <c r="C424" s="29"/>
    </row>
    <row r="425" spans="1:3" x14ac:dyDescent="0.25">
      <c r="A425" s="11"/>
      <c r="B425" s="48"/>
      <c r="C425" s="28"/>
    </row>
    <row r="426" spans="1:3" x14ac:dyDescent="0.25">
      <c r="A426" s="11"/>
      <c r="B426" s="48"/>
      <c r="C426" s="28"/>
    </row>
    <row r="427" spans="1:3" x14ac:dyDescent="0.25">
      <c r="A427" s="11"/>
      <c r="B427" s="48"/>
      <c r="C427" s="28"/>
    </row>
    <row r="428" spans="1:3" x14ac:dyDescent="0.25">
      <c r="A428" s="11"/>
      <c r="B428" s="48"/>
      <c r="C428" s="28"/>
    </row>
    <row r="429" spans="1:3" x14ac:dyDescent="0.25">
      <c r="A429" s="11"/>
      <c r="B429" s="48"/>
      <c r="C429" s="28"/>
    </row>
    <row r="430" spans="1:3" x14ac:dyDescent="0.25">
      <c r="A430" s="11"/>
      <c r="B430" s="48"/>
      <c r="C430" s="28"/>
    </row>
    <row r="431" spans="1:3" x14ac:dyDescent="0.25">
      <c r="A431" s="11"/>
      <c r="B431" s="48"/>
      <c r="C431" s="28"/>
    </row>
    <row r="432" spans="1:3" x14ac:dyDescent="0.25">
      <c r="A432" s="11"/>
      <c r="B432" s="48"/>
      <c r="C432" s="28"/>
    </row>
    <row r="433" spans="1:3" x14ac:dyDescent="0.25">
      <c r="A433" s="11"/>
      <c r="B433" s="48"/>
      <c r="C433" s="28"/>
    </row>
    <row r="434" spans="1:3" x14ac:dyDescent="0.25">
      <c r="A434" s="11"/>
      <c r="B434" s="48"/>
      <c r="C434" s="28"/>
    </row>
    <row r="435" spans="1:3" x14ac:dyDescent="0.25">
      <c r="A435" s="11"/>
      <c r="B435" s="48"/>
      <c r="C435" s="28"/>
    </row>
    <row r="436" spans="1:3" x14ac:dyDescent="0.25">
      <c r="A436" s="11"/>
      <c r="B436" s="48"/>
      <c r="C436" s="28"/>
    </row>
    <row r="437" spans="1:3" x14ac:dyDescent="0.25">
      <c r="A437" s="11"/>
      <c r="B437" s="48"/>
      <c r="C437" s="28"/>
    </row>
    <row r="438" spans="1:3" x14ac:dyDescent="0.25">
      <c r="A438" s="11"/>
      <c r="B438" s="48"/>
      <c r="C438" s="28"/>
    </row>
    <row r="439" spans="1:3" x14ac:dyDescent="0.25">
      <c r="A439" s="11"/>
      <c r="B439" s="48"/>
      <c r="C439" s="28"/>
    </row>
    <row r="440" spans="1:3" x14ac:dyDescent="0.25">
      <c r="A440" s="11"/>
      <c r="B440" s="48"/>
      <c r="C440" s="28"/>
    </row>
    <row r="441" spans="1:3" x14ac:dyDescent="0.25">
      <c r="A441" s="11"/>
      <c r="B441" s="48"/>
      <c r="C441" s="28"/>
    </row>
    <row r="442" spans="1:3" x14ac:dyDescent="0.25">
      <c r="A442" s="11"/>
      <c r="B442" s="48"/>
      <c r="C442" s="28"/>
    </row>
    <row r="443" spans="1:3" x14ac:dyDescent="0.25">
      <c r="A443" s="11"/>
      <c r="B443" s="48"/>
      <c r="C443" s="28"/>
    </row>
    <row r="444" spans="1:3" x14ac:dyDescent="0.25">
      <c r="A444" s="11"/>
      <c r="B444" s="48"/>
      <c r="C444" s="28"/>
    </row>
    <row r="445" spans="1:3" x14ac:dyDescent="0.25">
      <c r="A445" s="11"/>
      <c r="B445" s="48"/>
      <c r="C445" s="28"/>
    </row>
    <row r="446" spans="1:3" x14ac:dyDescent="0.25">
      <c r="A446" s="11"/>
      <c r="B446" s="48"/>
      <c r="C446" s="28"/>
    </row>
    <row r="447" spans="1:3" x14ac:dyDescent="0.25">
      <c r="A447" s="11"/>
      <c r="B447" s="48"/>
      <c r="C447" s="28"/>
    </row>
    <row r="448" spans="1:3" x14ac:dyDescent="0.25">
      <c r="A448" s="11"/>
      <c r="B448" s="48"/>
      <c r="C448" s="28"/>
    </row>
    <row r="449" spans="1:3" x14ac:dyDescent="0.25">
      <c r="A449" s="11"/>
      <c r="B449" s="48"/>
      <c r="C449" s="28"/>
    </row>
    <row r="450" spans="1:3" x14ac:dyDescent="0.25">
      <c r="A450" s="11"/>
      <c r="B450" s="48"/>
      <c r="C450" s="28"/>
    </row>
    <row r="451" spans="1:3" x14ac:dyDescent="0.25">
      <c r="A451" s="11"/>
      <c r="B451" s="48"/>
      <c r="C451" s="28"/>
    </row>
    <row r="452" spans="1:3" x14ac:dyDescent="0.25">
      <c r="A452" s="12"/>
      <c r="B452" s="49"/>
      <c r="C452" s="29"/>
    </row>
    <row r="453" spans="1:3" x14ac:dyDescent="0.25">
      <c r="A453" s="11"/>
      <c r="B453" s="48"/>
      <c r="C453" s="28"/>
    </row>
    <row r="454" spans="1:3" x14ac:dyDescent="0.25">
      <c r="A454" s="11"/>
      <c r="B454" s="48"/>
      <c r="C454" s="28"/>
    </row>
    <row r="455" spans="1:3" x14ac:dyDescent="0.25">
      <c r="A455" s="11"/>
      <c r="B455" s="48"/>
      <c r="C455" s="28"/>
    </row>
    <row r="456" spans="1:3" x14ac:dyDescent="0.25">
      <c r="A456" s="11"/>
      <c r="B456" s="48"/>
      <c r="C456" s="28"/>
    </row>
    <row r="457" spans="1:3" x14ac:dyDescent="0.25">
      <c r="A457" s="11"/>
      <c r="B457" s="48"/>
      <c r="C457" s="28"/>
    </row>
    <row r="458" spans="1:3" x14ac:dyDescent="0.25">
      <c r="A458" s="11"/>
      <c r="B458" s="48"/>
      <c r="C458" s="28"/>
    </row>
    <row r="459" spans="1:3" x14ac:dyDescent="0.25">
      <c r="A459" s="11"/>
      <c r="B459" s="48"/>
      <c r="C459" s="28"/>
    </row>
    <row r="460" spans="1:3" x14ac:dyDescent="0.25">
      <c r="A460" s="11"/>
      <c r="B460" s="48"/>
      <c r="C460" s="28"/>
    </row>
    <row r="461" spans="1:3" x14ac:dyDescent="0.25">
      <c r="A461" s="11"/>
      <c r="B461" s="48"/>
      <c r="C461" s="28"/>
    </row>
    <row r="462" spans="1:3" x14ac:dyDescent="0.25">
      <c r="A462" s="11"/>
      <c r="B462" s="48"/>
      <c r="C462" s="28"/>
    </row>
    <row r="463" spans="1:3" x14ac:dyDescent="0.25">
      <c r="A463" s="11"/>
      <c r="B463" s="48"/>
      <c r="C463" s="28"/>
    </row>
    <row r="464" spans="1:3" x14ac:dyDescent="0.25">
      <c r="A464" s="11"/>
      <c r="B464" s="48"/>
      <c r="C464" s="28"/>
    </row>
    <row r="465" spans="1:3" x14ac:dyDescent="0.25">
      <c r="A465" s="11"/>
      <c r="B465" s="48"/>
      <c r="C465" s="28"/>
    </row>
    <row r="466" spans="1:3" x14ac:dyDescent="0.25">
      <c r="A466" s="11"/>
      <c r="B466" s="48"/>
      <c r="C466" s="28"/>
    </row>
    <row r="467" spans="1:3" x14ac:dyDescent="0.25">
      <c r="A467" s="11"/>
      <c r="B467" s="48"/>
      <c r="C467" s="28"/>
    </row>
    <row r="468" spans="1:3" x14ac:dyDescent="0.25">
      <c r="A468" s="11"/>
      <c r="B468" s="48"/>
      <c r="C468" s="28"/>
    </row>
    <row r="469" spans="1:3" x14ac:dyDescent="0.25">
      <c r="A469" s="11"/>
      <c r="B469" s="48"/>
      <c r="C469" s="28"/>
    </row>
    <row r="470" spans="1:3" x14ac:dyDescent="0.25">
      <c r="A470" s="11"/>
      <c r="B470" s="48"/>
      <c r="C470" s="28"/>
    </row>
    <row r="471" spans="1:3" x14ac:dyDescent="0.25">
      <c r="A471" s="11"/>
      <c r="B471" s="48"/>
      <c r="C471" s="28"/>
    </row>
    <row r="472" spans="1:3" x14ac:dyDescent="0.25">
      <c r="A472" s="11"/>
      <c r="B472" s="48"/>
      <c r="C472" s="28"/>
    </row>
    <row r="473" spans="1:3" x14ac:dyDescent="0.25">
      <c r="A473" s="11"/>
      <c r="B473" s="48"/>
      <c r="C473" s="28"/>
    </row>
    <row r="474" spans="1:3" x14ac:dyDescent="0.25">
      <c r="A474" s="11"/>
      <c r="B474" s="48"/>
      <c r="C474" s="28"/>
    </row>
    <row r="475" spans="1:3" x14ac:dyDescent="0.25">
      <c r="A475" s="11"/>
      <c r="B475" s="48"/>
      <c r="C475" s="28"/>
    </row>
    <row r="476" spans="1:3" x14ac:dyDescent="0.25">
      <c r="A476" s="11"/>
      <c r="B476" s="48"/>
      <c r="C476" s="28"/>
    </row>
    <row r="477" spans="1:3" x14ac:dyDescent="0.25">
      <c r="A477" s="11"/>
      <c r="B477" s="48"/>
      <c r="C477" s="28"/>
    </row>
    <row r="478" spans="1:3" x14ac:dyDescent="0.25">
      <c r="A478" s="11"/>
      <c r="B478" s="48"/>
      <c r="C478" s="28"/>
    </row>
    <row r="479" spans="1:3" x14ac:dyDescent="0.25">
      <c r="A479" s="11"/>
      <c r="B479" s="48"/>
      <c r="C479" s="28"/>
    </row>
    <row r="480" spans="1:3" x14ac:dyDescent="0.25">
      <c r="A480" s="11"/>
      <c r="B480" s="48"/>
      <c r="C480" s="28"/>
    </row>
    <row r="481" spans="1:3" x14ac:dyDescent="0.25">
      <c r="A481" s="11"/>
      <c r="B481" s="48"/>
      <c r="C481" s="28"/>
    </row>
    <row r="482" spans="1:3" x14ac:dyDescent="0.25">
      <c r="A482" s="11"/>
      <c r="B482" s="48"/>
      <c r="C482" s="28"/>
    </row>
    <row r="483" spans="1:3" x14ac:dyDescent="0.25">
      <c r="A483" s="11"/>
      <c r="B483" s="48"/>
      <c r="C483" s="28"/>
    </row>
    <row r="484" spans="1:3" x14ac:dyDescent="0.25">
      <c r="A484" s="11"/>
      <c r="B484" s="48"/>
      <c r="C484" s="28"/>
    </row>
    <row r="485" spans="1:3" x14ac:dyDescent="0.25">
      <c r="A485" s="11"/>
      <c r="B485" s="48"/>
      <c r="C485" s="28"/>
    </row>
    <row r="486" spans="1:3" x14ac:dyDescent="0.25">
      <c r="A486" s="11"/>
      <c r="B486" s="48"/>
      <c r="C486" s="28"/>
    </row>
    <row r="487" spans="1:3" x14ac:dyDescent="0.25">
      <c r="A487" s="11"/>
      <c r="B487" s="48"/>
      <c r="C487" s="28"/>
    </row>
    <row r="488" spans="1:3" x14ac:dyDescent="0.25">
      <c r="A488" s="11"/>
      <c r="B488" s="48"/>
      <c r="C488" s="28"/>
    </row>
    <row r="489" spans="1:3" x14ac:dyDescent="0.25">
      <c r="A489" s="11"/>
      <c r="B489" s="48"/>
      <c r="C489" s="28"/>
    </row>
    <row r="490" spans="1:3" x14ac:dyDescent="0.25">
      <c r="A490" s="11"/>
      <c r="B490" s="48"/>
      <c r="C490" s="28"/>
    </row>
    <row r="491" spans="1:3" x14ac:dyDescent="0.25">
      <c r="A491" s="11"/>
      <c r="B491" s="48"/>
      <c r="C491" s="28"/>
    </row>
    <row r="492" spans="1:3" x14ac:dyDescent="0.25">
      <c r="A492" s="11"/>
      <c r="B492" s="48"/>
      <c r="C492" s="28"/>
    </row>
    <row r="493" spans="1:3" x14ac:dyDescent="0.25">
      <c r="A493" s="11"/>
      <c r="B493" s="48"/>
      <c r="C493" s="28"/>
    </row>
    <row r="494" spans="1:3" x14ac:dyDescent="0.25">
      <c r="A494" s="11"/>
      <c r="B494" s="48"/>
      <c r="C494" s="28"/>
    </row>
    <row r="495" spans="1:3" x14ac:dyDescent="0.25">
      <c r="A495" s="11"/>
      <c r="B495" s="48"/>
      <c r="C495" s="28"/>
    </row>
    <row r="496" spans="1:3" x14ac:dyDescent="0.25">
      <c r="A496" s="11"/>
      <c r="B496" s="48"/>
      <c r="C496" s="28"/>
    </row>
    <row r="497" spans="1:3" x14ac:dyDescent="0.25">
      <c r="A497" s="11"/>
      <c r="B497" s="48"/>
      <c r="C497" s="28"/>
    </row>
    <row r="498" spans="1:3" x14ac:dyDescent="0.25">
      <c r="A498" s="11"/>
      <c r="B498" s="48"/>
      <c r="C498" s="28"/>
    </row>
    <row r="499" spans="1:3" x14ac:dyDescent="0.25">
      <c r="A499" s="11"/>
      <c r="B499" s="48"/>
      <c r="C499" s="28"/>
    </row>
    <row r="500" spans="1:3" x14ac:dyDescent="0.25">
      <c r="A500" s="11"/>
      <c r="B500" s="48"/>
      <c r="C500" s="28"/>
    </row>
    <row r="501" spans="1:3" x14ac:dyDescent="0.25">
      <c r="A501" s="11"/>
      <c r="B501" s="48"/>
      <c r="C501" s="28"/>
    </row>
    <row r="502" spans="1:3" x14ac:dyDescent="0.25">
      <c r="A502" s="11"/>
      <c r="B502" s="48"/>
      <c r="C502" s="28"/>
    </row>
    <row r="503" spans="1:3" x14ac:dyDescent="0.25">
      <c r="A503" s="11"/>
      <c r="B503" s="48"/>
      <c r="C503" s="28"/>
    </row>
    <row r="504" spans="1:3" x14ac:dyDescent="0.25">
      <c r="A504" s="11"/>
      <c r="B504" s="48"/>
      <c r="C504" s="28"/>
    </row>
    <row r="505" spans="1:3" x14ac:dyDescent="0.25">
      <c r="A505" s="11"/>
      <c r="B505" s="48"/>
      <c r="C505" s="28"/>
    </row>
    <row r="506" spans="1:3" x14ac:dyDescent="0.25">
      <c r="A506" s="11"/>
      <c r="B506" s="48"/>
      <c r="C506" s="28"/>
    </row>
    <row r="507" spans="1:3" x14ac:dyDescent="0.25">
      <c r="A507" s="11"/>
      <c r="B507" s="48"/>
      <c r="C507" s="28"/>
    </row>
    <row r="508" spans="1:3" x14ac:dyDescent="0.25">
      <c r="A508" s="12"/>
      <c r="B508" s="49"/>
      <c r="C508" s="29"/>
    </row>
    <row r="509" spans="1:3" x14ac:dyDescent="0.25">
      <c r="A509" s="11"/>
      <c r="B509" s="48"/>
      <c r="C509" s="28"/>
    </row>
    <row r="510" spans="1:3" x14ac:dyDescent="0.25">
      <c r="A510" s="11"/>
      <c r="B510" s="48"/>
      <c r="C510" s="28"/>
    </row>
    <row r="511" spans="1:3" x14ac:dyDescent="0.25">
      <c r="A511" s="11"/>
      <c r="B511" s="48"/>
      <c r="C511" s="28"/>
    </row>
    <row r="512" spans="1:3" x14ac:dyDescent="0.25">
      <c r="A512" s="11"/>
      <c r="B512" s="48"/>
      <c r="C512" s="28"/>
    </row>
    <row r="513" spans="1:3" x14ac:dyDescent="0.25">
      <c r="A513" s="11"/>
      <c r="B513" s="48"/>
      <c r="C513" s="28"/>
    </row>
    <row r="514" spans="1:3" x14ac:dyDescent="0.25">
      <c r="A514" s="11"/>
      <c r="B514" s="48"/>
      <c r="C514" s="28"/>
    </row>
    <row r="515" spans="1:3" x14ac:dyDescent="0.25">
      <c r="A515" s="11"/>
      <c r="B515" s="48"/>
      <c r="C515" s="28"/>
    </row>
    <row r="516" spans="1:3" x14ac:dyDescent="0.25">
      <c r="A516" s="11"/>
      <c r="B516" s="48"/>
      <c r="C516" s="28"/>
    </row>
    <row r="517" spans="1:3" x14ac:dyDescent="0.25">
      <c r="A517" s="11"/>
      <c r="B517" s="48"/>
      <c r="C517" s="28"/>
    </row>
    <row r="518" spans="1:3" x14ac:dyDescent="0.25">
      <c r="A518" s="11"/>
      <c r="B518" s="48"/>
      <c r="C518" s="28"/>
    </row>
    <row r="519" spans="1:3" x14ac:dyDescent="0.25">
      <c r="A519" s="11"/>
      <c r="B519" s="48"/>
      <c r="C519" s="28"/>
    </row>
    <row r="520" spans="1:3" x14ac:dyDescent="0.25">
      <c r="A520" s="12"/>
      <c r="B520" s="49"/>
      <c r="C520" s="29"/>
    </row>
    <row r="521" spans="1:3" x14ac:dyDescent="0.25">
      <c r="A521" s="11"/>
      <c r="B521" s="48"/>
      <c r="C521" s="28"/>
    </row>
    <row r="522" spans="1:3" x14ac:dyDescent="0.25">
      <c r="A522" s="11"/>
      <c r="B522" s="48"/>
      <c r="C522" s="28"/>
    </row>
    <row r="523" spans="1:3" x14ac:dyDescent="0.25">
      <c r="A523" s="11"/>
      <c r="B523" s="48"/>
      <c r="C523" s="28"/>
    </row>
    <row r="524" spans="1:3" x14ac:dyDescent="0.25">
      <c r="A524" s="11"/>
      <c r="B524" s="48"/>
      <c r="C524" s="28"/>
    </row>
    <row r="525" spans="1:3" x14ac:dyDescent="0.25">
      <c r="A525" s="11"/>
      <c r="B525" s="48"/>
      <c r="C525" s="28"/>
    </row>
    <row r="526" spans="1:3" x14ac:dyDescent="0.25">
      <c r="A526" s="11"/>
      <c r="B526" s="48"/>
      <c r="C526" s="28"/>
    </row>
    <row r="527" spans="1:3" x14ac:dyDescent="0.25">
      <c r="A527" s="11"/>
      <c r="B527" s="48"/>
      <c r="C527" s="28"/>
    </row>
    <row r="528" spans="1:3" x14ac:dyDescent="0.25">
      <c r="A528" s="12"/>
      <c r="B528" s="49"/>
      <c r="C528" s="29"/>
    </row>
    <row r="529" spans="1:3" x14ac:dyDescent="0.25">
      <c r="A529" s="11"/>
      <c r="B529" s="48"/>
      <c r="C529" s="28"/>
    </row>
    <row r="530" spans="1:3" x14ac:dyDescent="0.25">
      <c r="A530" s="11"/>
      <c r="B530" s="48"/>
      <c r="C530" s="28"/>
    </row>
    <row r="531" spans="1:3" x14ac:dyDescent="0.25">
      <c r="A531" s="11"/>
      <c r="B531" s="48"/>
      <c r="C531" s="28"/>
    </row>
    <row r="532" spans="1:3" x14ac:dyDescent="0.25">
      <c r="A532" s="11"/>
      <c r="B532" s="48"/>
      <c r="C532" s="28"/>
    </row>
    <row r="533" spans="1:3" x14ac:dyDescent="0.25">
      <c r="A533" s="11"/>
      <c r="B533" s="48"/>
      <c r="C533" s="28"/>
    </row>
    <row r="534" spans="1:3" x14ac:dyDescent="0.25">
      <c r="A534" s="11"/>
      <c r="B534" s="48"/>
      <c r="C534" s="28"/>
    </row>
    <row r="535" spans="1:3" x14ac:dyDescent="0.25">
      <c r="A535" s="11"/>
      <c r="B535" s="48"/>
      <c r="C535" s="28"/>
    </row>
    <row r="536" spans="1:3" x14ac:dyDescent="0.25">
      <c r="A536" s="11"/>
      <c r="B536" s="48"/>
      <c r="C536" s="28"/>
    </row>
    <row r="537" spans="1:3" x14ac:dyDescent="0.25">
      <c r="A537" s="11"/>
      <c r="B537" s="48"/>
      <c r="C537" s="28"/>
    </row>
    <row r="538" spans="1:3" x14ac:dyDescent="0.25">
      <c r="A538" s="11"/>
      <c r="B538" s="48"/>
      <c r="C538" s="28"/>
    </row>
    <row r="539" spans="1:3" x14ac:dyDescent="0.25">
      <c r="A539" s="11"/>
      <c r="B539" s="48"/>
      <c r="C539" s="28"/>
    </row>
    <row r="540" spans="1:3" x14ac:dyDescent="0.25">
      <c r="A540" s="12"/>
      <c r="B540" s="49"/>
      <c r="C540" s="29"/>
    </row>
    <row r="541" spans="1:3" x14ac:dyDescent="0.25">
      <c r="A541" s="11"/>
      <c r="B541" s="48"/>
      <c r="C541" s="28"/>
    </row>
    <row r="542" spans="1:3" x14ac:dyDescent="0.25">
      <c r="A542" s="11"/>
      <c r="B542" s="48"/>
      <c r="C542" s="28"/>
    </row>
    <row r="543" spans="1:3" x14ac:dyDescent="0.25">
      <c r="A543" s="11"/>
      <c r="B543" s="48"/>
      <c r="C543" s="28"/>
    </row>
    <row r="544" spans="1:3" x14ac:dyDescent="0.25">
      <c r="A544" s="12"/>
      <c r="B544" s="49"/>
      <c r="C544" s="29"/>
    </row>
    <row r="545" spans="1:3" x14ac:dyDescent="0.25">
      <c r="A545" s="11"/>
      <c r="B545" s="48"/>
      <c r="C545" s="28"/>
    </row>
    <row r="546" spans="1:3" x14ac:dyDescent="0.25">
      <c r="A546" s="11"/>
      <c r="B546" s="48"/>
      <c r="C546" s="28"/>
    </row>
    <row r="547" spans="1:3" x14ac:dyDescent="0.25">
      <c r="A547" s="11"/>
      <c r="B547" s="48"/>
      <c r="C547" s="28"/>
    </row>
    <row r="548" spans="1:3" x14ac:dyDescent="0.25">
      <c r="A548" s="11"/>
      <c r="B548" s="48"/>
      <c r="C548" s="28"/>
    </row>
    <row r="549" spans="1:3" x14ac:dyDescent="0.25">
      <c r="A549" s="11"/>
      <c r="B549" s="48"/>
      <c r="C549" s="28"/>
    </row>
    <row r="550" spans="1:3" x14ac:dyDescent="0.25">
      <c r="A550" s="11"/>
      <c r="B550" s="48"/>
      <c r="C550" s="28"/>
    </row>
    <row r="551" spans="1:3" x14ac:dyDescent="0.25">
      <c r="A551" s="11"/>
      <c r="B551" s="48"/>
      <c r="C551" s="28"/>
    </row>
    <row r="552" spans="1:3" x14ac:dyDescent="0.25">
      <c r="A552" s="11"/>
      <c r="B552" s="48"/>
      <c r="C552" s="28"/>
    </row>
    <row r="553" spans="1:3" x14ac:dyDescent="0.25">
      <c r="A553" s="11"/>
      <c r="B553" s="48"/>
      <c r="C553" s="28"/>
    </row>
    <row r="554" spans="1:3" x14ac:dyDescent="0.25">
      <c r="A554" s="11"/>
      <c r="B554" s="48"/>
      <c r="C554" s="28"/>
    </row>
    <row r="555" spans="1:3" x14ac:dyDescent="0.25">
      <c r="A555" s="11"/>
      <c r="B555" s="48"/>
      <c r="C555" s="28"/>
    </row>
    <row r="556" spans="1:3" x14ac:dyDescent="0.25">
      <c r="A556" s="11"/>
      <c r="B556" s="48"/>
      <c r="C556" s="28"/>
    </row>
    <row r="557" spans="1:3" x14ac:dyDescent="0.25">
      <c r="A557" s="11"/>
      <c r="B557" s="48"/>
      <c r="C557" s="28"/>
    </row>
    <row r="558" spans="1:3" x14ac:dyDescent="0.25">
      <c r="A558" s="11"/>
      <c r="B558" s="48"/>
      <c r="C558" s="28"/>
    </row>
    <row r="559" spans="1:3" x14ac:dyDescent="0.25">
      <c r="A559" s="11"/>
      <c r="B559" s="48"/>
      <c r="C559" s="28"/>
    </row>
    <row r="560" spans="1:3" x14ac:dyDescent="0.25">
      <c r="A560" s="12"/>
      <c r="B560" s="49"/>
      <c r="C560" s="29"/>
    </row>
    <row r="561" spans="1:3" x14ac:dyDescent="0.25">
      <c r="A561" s="11"/>
      <c r="B561" s="48"/>
      <c r="C561" s="28"/>
    </row>
    <row r="562" spans="1:3" x14ac:dyDescent="0.25">
      <c r="A562" s="11"/>
      <c r="B562" s="48"/>
      <c r="C562" s="28"/>
    </row>
    <row r="563" spans="1:3" x14ac:dyDescent="0.25">
      <c r="A563" s="11"/>
      <c r="B563" s="48"/>
      <c r="C563" s="28"/>
    </row>
    <row r="564" spans="1:3" x14ac:dyDescent="0.25">
      <c r="A564" s="11"/>
      <c r="B564" s="48"/>
      <c r="C564" s="28"/>
    </row>
    <row r="565" spans="1:3" x14ac:dyDescent="0.25">
      <c r="A565" s="11"/>
      <c r="B565" s="48"/>
      <c r="C565" s="28"/>
    </row>
    <row r="566" spans="1:3" x14ac:dyDescent="0.25">
      <c r="A566" s="11"/>
      <c r="B566" s="48"/>
      <c r="C566" s="28"/>
    </row>
    <row r="567" spans="1:3" x14ac:dyDescent="0.25">
      <c r="A567" s="11"/>
      <c r="B567" s="48"/>
      <c r="C567" s="28"/>
    </row>
    <row r="568" spans="1:3" x14ac:dyDescent="0.25">
      <c r="A568" s="12"/>
      <c r="B568" s="49"/>
      <c r="C568" s="29"/>
    </row>
    <row r="569" spans="1:3" x14ac:dyDescent="0.25">
      <c r="A569" s="11"/>
      <c r="B569" s="48"/>
      <c r="C569" s="28"/>
    </row>
    <row r="570" spans="1:3" x14ac:dyDescent="0.25">
      <c r="A570" s="11"/>
      <c r="B570" s="48"/>
      <c r="C570" s="28"/>
    </row>
    <row r="571" spans="1:3" x14ac:dyDescent="0.25">
      <c r="A571" s="11"/>
      <c r="B571" s="48"/>
      <c r="C571" s="28"/>
    </row>
    <row r="572" spans="1:3" x14ac:dyDescent="0.25">
      <c r="A572" s="11"/>
      <c r="B572" s="48"/>
      <c r="C572" s="28"/>
    </row>
    <row r="573" spans="1:3" x14ac:dyDescent="0.25">
      <c r="A573" s="11"/>
      <c r="B573" s="48"/>
      <c r="C573" s="28"/>
    </row>
    <row r="574" spans="1:3" x14ac:dyDescent="0.25">
      <c r="A574" s="11"/>
      <c r="B574" s="48"/>
      <c r="C574" s="28"/>
    </row>
    <row r="575" spans="1:3" x14ac:dyDescent="0.25">
      <c r="A575" s="11"/>
      <c r="B575" s="48"/>
      <c r="C575" s="28"/>
    </row>
    <row r="576" spans="1:3" x14ac:dyDescent="0.25">
      <c r="A576" s="11"/>
      <c r="B576" s="48"/>
      <c r="C576" s="28"/>
    </row>
    <row r="577" spans="1:3" x14ac:dyDescent="0.25">
      <c r="A577" s="11"/>
      <c r="B577" s="48"/>
      <c r="C577" s="28"/>
    </row>
    <row r="578" spans="1:3" x14ac:dyDescent="0.25">
      <c r="A578" s="11"/>
      <c r="B578" s="48"/>
      <c r="C578" s="28"/>
    </row>
    <row r="579" spans="1:3" x14ac:dyDescent="0.25">
      <c r="A579" s="11"/>
      <c r="B579" s="48"/>
      <c r="C579" s="28"/>
    </row>
    <row r="580" spans="1:3" x14ac:dyDescent="0.25">
      <c r="A580" s="11"/>
      <c r="B580" s="48"/>
      <c r="C580" s="28"/>
    </row>
    <row r="581" spans="1:3" x14ac:dyDescent="0.25">
      <c r="A581" s="11"/>
      <c r="B581" s="48"/>
      <c r="C581" s="28"/>
    </row>
    <row r="582" spans="1:3" x14ac:dyDescent="0.25">
      <c r="A582" s="11"/>
      <c r="B582" s="48"/>
      <c r="C582" s="28"/>
    </row>
    <row r="583" spans="1:3" x14ac:dyDescent="0.25">
      <c r="A583" s="11"/>
      <c r="B583" s="48"/>
      <c r="C583" s="28"/>
    </row>
    <row r="584" spans="1:3" x14ac:dyDescent="0.25">
      <c r="A584" s="11"/>
      <c r="B584" s="48"/>
      <c r="C584" s="28"/>
    </row>
    <row r="585" spans="1:3" x14ac:dyDescent="0.25">
      <c r="A585" s="11"/>
      <c r="B585" s="48"/>
      <c r="C585" s="28"/>
    </row>
    <row r="586" spans="1:3" x14ac:dyDescent="0.25">
      <c r="A586" s="11"/>
      <c r="B586" s="48"/>
      <c r="C586" s="28"/>
    </row>
    <row r="587" spans="1:3" x14ac:dyDescent="0.25">
      <c r="A587" s="11"/>
      <c r="B587" s="48"/>
      <c r="C587" s="28"/>
    </row>
    <row r="588" spans="1:3" x14ac:dyDescent="0.25">
      <c r="A588" s="11"/>
      <c r="B588" s="48"/>
      <c r="C588" s="28"/>
    </row>
    <row r="589" spans="1:3" x14ac:dyDescent="0.25">
      <c r="A589" s="11"/>
      <c r="B589" s="48"/>
      <c r="C589" s="28"/>
    </row>
    <row r="590" spans="1:3" x14ac:dyDescent="0.25">
      <c r="A590" s="11"/>
      <c r="B590" s="48"/>
      <c r="C590" s="28"/>
    </row>
    <row r="591" spans="1:3" x14ac:dyDescent="0.25">
      <c r="A591" s="11"/>
      <c r="B591" s="48"/>
      <c r="C591" s="28"/>
    </row>
    <row r="592" spans="1:3" x14ac:dyDescent="0.25">
      <c r="A592" s="11"/>
      <c r="B592" s="48"/>
      <c r="C592" s="28"/>
    </row>
    <row r="593" spans="1:3" x14ac:dyDescent="0.25">
      <c r="A593" s="11"/>
      <c r="B593" s="48"/>
      <c r="C593" s="28"/>
    </row>
    <row r="594" spans="1:3" x14ac:dyDescent="0.25">
      <c r="A594" s="11"/>
      <c r="B594" s="48"/>
      <c r="C594" s="28"/>
    </row>
    <row r="595" spans="1:3" x14ac:dyDescent="0.25">
      <c r="A595" s="11"/>
      <c r="B595" s="48"/>
      <c r="C595" s="28"/>
    </row>
    <row r="596" spans="1:3" x14ac:dyDescent="0.25">
      <c r="A596" s="11"/>
      <c r="B596" s="48"/>
      <c r="C596" s="28"/>
    </row>
    <row r="597" spans="1:3" x14ac:dyDescent="0.25">
      <c r="A597" s="11"/>
      <c r="B597" s="48"/>
      <c r="C597" s="28"/>
    </row>
    <row r="598" spans="1:3" x14ac:dyDescent="0.25">
      <c r="A598" s="11"/>
      <c r="B598" s="48"/>
      <c r="C598" s="28"/>
    </row>
    <row r="599" spans="1:3" x14ac:dyDescent="0.25">
      <c r="A599" s="11"/>
      <c r="B599" s="48"/>
      <c r="C599" s="28"/>
    </row>
    <row r="600" spans="1:3" x14ac:dyDescent="0.25">
      <c r="A600" s="11"/>
      <c r="B600" s="48"/>
      <c r="C600" s="28"/>
    </row>
    <row r="601" spans="1:3" x14ac:dyDescent="0.25">
      <c r="A601" s="11"/>
      <c r="B601" s="48"/>
      <c r="C601" s="28"/>
    </row>
    <row r="602" spans="1:3" x14ac:dyDescent="0.25">
      <c r="A602" s="11"/>
      <c r="B602" s="48"/>
      <c r="C602" s="28"/>
    </row>
    <row r="603" spans="1:3" x14ac:dyDescent="0.25">
      <c r="A603" s="11"/>
      <c r="B603" s="48"/>
      <c r="C603" s="28"/>
    </row>
    <row r="604" spans="1:3" x14ac:dyDescent="0.25">
      <c r="A604" s="12"/>
      <c r="B604" s="49"/>
      <c r="C604" s="29"/>
    </row>
    <row r="605" spans="1:3" x14ac:dyDescent="0.25">
      <c r="A605" s="11"/>
      <c r="B605" s="48"/>
      <c r="C605" s="28"/>
    </row>
    <row r="606" spans="1:3" x14ac:dyDescent="0.25">
      <c r="A606" s="11"/>
      <c r="B606" s="48"/>
      <c r="C606" s="28"/>
    </row>
    <row r="607" spans="1:3" x14ac:dyDescent="0.25">
      <c r="A607" s="11"/>
      <c r="B607" s="48"/>
      <c r="C607" s="28"/>
    </row>
    <row r="608" spans="1:3" x14ac:dyDescent="0.25">
      <c r="A608" s="11"/>
      <c r="B608" s="48"/>
      <c r="C608" s="28"/>
    </row>
    <row r="609" spans="1:3" x14ac:dyDescent="0.25">
      <c r="A609" s="11"/>
      <c r="B609" s="48"/>
      <c r="C609" s="28"/>
    </row>
    <row r="610" spans="1:3" x14ac:dyDescent="0.25">
      <c r="A610" s="11"/>
      <c r="B610" s="48"/>
      <c r="C610" s="28"/>
    </row>
    <row r="611" spans="1:3" x14ac:dyDescent="0.25">
      <c r="A611" s="11"/>
      <c r="B611" s="48"/>
      <c r="C611" s="28"/>
    </row>
    <row r="612" spans="1:3" x14ac:dyDescent="0.25">
      <c r="A612" s="11"/>
      <c r="B612" s="48"/>
      <c r="C612" s="28"/>
    </row>
    <row r="613" spans="1:3" x14ac:dyDescent="0.25">
      <c r="A613" s="11"/>
      <c r="B613" s="48"/>
      <c r="C613" s="28"/>
    </row>
    <row r="614" spans="1:3" x14ac:dyDescent="0.25">
      <c r="A614" s="11"/>
      <c r="B614" s="48"/>
      <c r="C614" s="28"/>
    </row>
    <row r="615" spans="1:3" x14ac:dyDescent="0.25">
      <c r="A615" s="11"/>
      <c r="B615" s="48"/>
      <c r="C615" s="28"/>
    </row>
    <row r="616" spans="1:3" x14ac:dyDescent="0.25">
      <c r="A616" s="12"/>
      <c r="B616" s="49"/>
      <c r="C616" s="29"/>
    </row>
    <row r="617" spans="1:3" x14ac:dyDescent="0.25">
      <c r="A617" s="11"/>
      <c r="B617" s="48"/>
      <c r="C617" s="28"/>
    </row>
    <row r="618" spans="1:3" x14ac:dyDescent="0.25">
      <c r="A618" s="11"/>
      <c r="B618" s="48"/>
      <c r="C618" s="28"/>
    </row>
    <row r="619" spans="1:3" x14ac:dyDescent="0.25">
      <c r="A619" s="11"/>
      <c r="B619" s="48"/>
      <c r="C619" s="28"/>
    </row>
    <row r="620" spans="1:3" x14ac:dyDescent="0.25">
      <c r="A620" s="11"/>
      <c r="B620" s="48"/>
      <c r="C620" s="28"/>
    </row>
    <row r="621" spans="1:3" x14ac:dyDescent="0.25">
      <c r="A621" s="11"/>
      <c r="B621" s="48"/>
      <c r="C621" s="28"/>
    </row>
    <row r="622" spans="1:3" x14ac:dyDescent="0.25">
      <c r="A622" s="11"/>
      <c r="B622" s="48"/>
      <c r="C622" s="28"/>
    </row>
    <row r="623" spans="1:3" x14ac:dyDescent="0.25">
      <c r="A623" s="11"/>
      <c r="B623" s="48"/>
      <c r="C623" s="28"/>
    </row>
    <row r="624" spans="1:3" x14ac:dyDescent="0.25">
      <c r="A624" s="12"/>
      <c r="B624" s="49"/>
      <c r="C624" s="29"/>
    </row>
    <row r="625" spans="1:3" x14ac:dyDescent="0.25">
      <c r="A625" s="11"/>
      <c r="B625" s="48"/>
      <c r="C625" s="28"/>
    </row>
    <row r="626" spans="1:3" x14ac:dyDescent="0.25">
      <c r="A626" s="11"/>
      <c r="B626" s="48"/>
      <c r="C626" s="28"/>
    </row>
    <row r="627" spans="1:3" x14ac:dyDescent="0.25">
      <c r="A627" s="11"/>
      <c r="B627" s="48"/>
      <c r="C627" s="28"/>
    </row>
    <row r="628" spans="1:3" x14ac:dyDescent="0.25">
      <c r="A628" s="12"/>
      <c r="B628" s="49"/>
      <c r="C628" s="29"/>
    </row>
    <row r="629" spans="1:3" x14ac:dyDescent="0.25">
      <c r="A629" s="11"/>
      <c r="B629" s="48"/>
      <c r="C629" s="28"/>
    </row>
    <row r="630" spans="1:3" x14ac:dyDescent="0.25">
      <c r="A630" s="11"/>
      <c r="B630" s="48"/>
      <c r="C630" s="28"/>
    </row>
    <row r="631" spans="1:3" x14ac:dyDescent="0.25">
      <c r="A631" s="11"/>
      <c r="B631" s="48"/>
      <c r="C631" s="28"/>
    </row>
    <row r="632" spans="1:3" x14ac:dyDescent="0.25">
      <c r="A632" s="12"/>
      <c r="B632" s="49"/>
      <c r="C632" s="29"/>
    </row>
    <row r="633" spans="1:3" x14ac:dyDescent="0.25">
      <c r="A633" s="11"/>
      <c r="B633" s="48"/>
      <c r="C633" s="28"/>
    </row>
    <row r="634" spans="1:3" x14ac:dyDescent="0.25">
      <c r="A634" s="11"/>
      <c r="B634" s="48"/>
      <c r="C634" s="28"/>
    </row>
    <row r="635" spans="1:3" x14ac:dyDescent="0.25">
      <c r="A635" s="11"/>
      <c r="B635" s="48"/>
      <c r="C635" s="28"/>
    </row>
    <row r="636" spans="1:3" x14ac:dyDescent="0.25">
      <c r="A636" s="12"/>
      <c r="B636" s="49"/>
      <c r="C636" s="29"/>
    </row>
    <row r="637" spans="1:3" x14ac:dyDescent="0.25">
      <c r="A637" s="11"/>
      <c r="B637" s="48"/>
      <c r="C637" s="28"/>
    </row>
    <row r="638" spans="1:3" x14ac:dyDescent="0.25">
      <c r="A638" s="11"/>
      <c r="B638" s="48"/>
      <c r="C638" s="28"/>
    </row>
    <row r="639" spans="1:3" x14ac:dyDescent="0.25">
      <c r="A639" s="11"/>
      <c r="B639" s="48"/>
      <c r="C639" s="28"/>
    </row>
    <row r="640" spans="1:3" x14ac:dyDescent="0.25">
      <c r="A640" s="11"/>
      <c r="B640" s="48"/>
      <c r="C640" s="28"/>
    </row>
    <row r="641" spans="1:3" x14ac:dyDescent="0.25">
      <c r="A641" s="11"/>
      <c r="B641" s="48"/>
      <c r="C641" s="28"/>
    </row>
    <row r="642" spans="1:3" x14ac:dyDescent="0.25">
      <c r="A642" s="11"/>
      <c r="B642" s="48"/>
      <c r="C642" s="28"/>
    </row>
    <row r="643" spans="1:3" x14ac:dyDescent="0.25">
      <c r="A643" s="11"/>
      <c r="B643" s="48"/>
      <c r="C643" s="28"/>
    </row>
    <row r="644" spans="1:3" x14ac:dyDescent="0.25">
      <c r="A644" s="11"/>
      <c r="B644" s="48"/>
      <c r="C644" s="28"/>
    </row>
    <row r="645" spans="1:3" x14ac:dyDescent="0.25">
      <c r="A645" s="11"/>
      <c r="B645" s="48"/>
      <c r="C645" s="28"/>
    </row>
    <row r="646" spans="1:3" x14ac:dyDescent="0.25">
      <c r="A646" s="11"/>
      <c r="B646" s="48"/>
      <c r="C646" s="28"/>
    </row>
    <row r="647" spans="1:3" x14ac:dyDescent="0.25">
      <c r="A647" s="11"/>
      <c r="B647" s="48"/>
      <c r="C647" s="28"/>
    </row>
    <row r="648" spans="1:3" x14ac:dyDescent="0.25">
      <c r="A648" s="11"/>
      <c r="B648" s="48"/>
      <c r="C648" s="28"/>
    </row>
    <row r="649" spans="1:3" x14ac:dyDescent="0.25">
      <c r="A649" s="11"/>
      <c r="B649" s="48"/>
      <c r="C649" s="28"/>
    </row>
    <row r="650" spans="1:3" x14ac:dyDescent="0.25">
      <c r="A650" s="11"/>
      <c r="B650" s="48"/>
      <c r="C650" s="28"/>
    </row>
    <row r="651" spans="1:3" x14ac:dyDescent="0.25">
      <c r="A651" s="11"/>
      <c r="B651" s="48"/>
      <c r="C651" s="28"/>
    </row>
    <row r="652" spans="1:3" x14ac:dyDescent="0.25">
      <c r="A652" s="11"/>
      <c r="B652" s="48"/>
      <c r="C652" s="28"/>
    </row>
    <row r="653" spans="1:3" x14ac:dyDescent="0.25">
      <c r="A653" s="11"/>
      <c r="B653" s="48"/>
      <c r="C653" s="28"/>
    </row>
    <row r="654" spans="1:3" x14ac:dyDescent="0.25">
      <c r="A654" s="11"/>
      <c r="B654" s="48"/>
      <c r="C654" s="28"/>
    </row>
    <row r="655" spans="1:3" x14ac:dyDescent="0.25">
      <c r="A655" s="11"/>
      <c r="B655" s="48"/>
      <c r="C655" s="28"/>
    </row>
    <row r="656" spans="1:3" x14ac:dyDescent="0.25">
      <c r="A656" s="12"/>
      <c r="B656" s="49"/>
      <c r="C656" s="29"/>
    </row>
    <row r="657" spans="1:3" x14ac:dyDescent="0.25">
      <c r="A657" s="11"/>
      <c r="B657" s="48"/>
      <c r="C657" s="28"/>
    </row>
    <row r="658" spans="1:3" x14ac:dyDescent="0.25">
      <c r="A658" s="11"/>
      <c r="B658" s="48"/>
      <c r="C658" s="28"/>
    </row>
    <row r="659" spans="1:3" x14ac:dyDescent="0.25">
      <c r="A659" s="11"/>
      <c r="B659" s="48"/>
      <c r="C659" s="28"/>
    </row>
    <row r="660" spans="1:3" x14ac:dyDescent="0.25">
      <c r="A660" s="11"/>
      <c r="B660" s="48"/>
      <c r="C660" s="28"/>
    </row>
    <row r="661" spans="1:3" x14ac:dyDescent="0.25">
      <c r="A661" s="11"/>
      <c r="B661" s="48"/>
      <c r="C661" s="28"/>
    </row>
    <row r="662" spans="1:3" x14ac:dyDescent="0.25">
      <c r="A662" s="11"/>
      <c r="B662" s="48"/>
      <c r="C662" s="28"/>
    </row>
    <row r="663" spans="1:3" x14ac:dyDescent="0.25">
      <c r="A663" s="11"/>
      <c r="B663" s="48"/>
      <c r="C663" s="28"/>
    </row>
    <row r="664" spans="1:3" x14ac:dyDescent="0.25">
      <c r="A664" s="12"/>
      <c r="B664" s="49"/>
      <c r="C664" s="29"/>
    </row>
    <row r="665" spans="1:3" x14ac:dyDescent="0.25">
      <c r="A665" s="11"/>
      <c r="B665" s="48"/>
      <c r="C665" s="28"/>
    </row>
    <row r="666" spans="1:3" x14ac:dyDescent="0.25">
      <c r="A666" s="11"/>
      <c r="B666" s="48"/>
      <c r="C666" s="28"/>
    </row>
    <row r="667" spans="1:3" x14ac:dyDescent="0.25">
      <c r="A667" s="11"/>
      <c r="B667" s="48"/>
      <c r="C667" s="28"/>
    </row>
    <row r="668" spans="1:3" x14ac:dyDescent="0.25">
      <c r="A668" s="11"/>
      <c r="B668" s="48"/>
      <c r="C668" s="28"/>
    </row>
    <row r="669" spans="1:3" x14ac:dyDescent="0.25">
      <c r="A669" s="11"/>
      <c r="B669" s="48"/>
      <c r="C669" s="28"/>
    </row>
    <row r="670" spans="1:3" x14ac:dyDescent="0.25">
      <c r="A670" s="11"/>
      <c r="B670" s="48"/>
      <c r="C670" s="28"/>
    </row>
    <row r="671" spans="1:3" x14ac:dyDescent="0.25">
      <c r="A671" s="11"/>
      <c r="B671" s="48"/>
      <c r="C671" s="28"/>
    </row>
    <row r="672" spans="1:3" x14ac:dyDescent="0.25">
      <c r="A672" s="11"/>
      <c r="B672" s="48"/>
      <c r="C672" s="28"/>
    </row>
    <row r="673" spans="1:3" x14ac:dyDescent="0.25">
      <c r="A673" s="11"/>
      <c r="B673" s="48"/>
      <c r="C673" s="28"/>
    </row>
    <row r="674" spans="1:3" x14ac:dyDescent="0.25">
      <c r="A674" s="11"/>
      <c r="B674" s="48"/>
      <c r="C674" s="28"/>
    </row>
    <row r="675" spans="1:3" x14ac:dyDescent="0.25">
      <c r="A675" s="11"/>
      <c r="B675" s="48"/>
      <c r="C675" s="28"/>
    </row>
    <row r="676" spans="1:3" x14ac:dyDescent="0.25">
      <c r="A676" s="11"/>
      <c r="B676" s="48"/>
      <c r="C676" s="28"/>
    </row>
    <row r="677" spans="1:3" x14ac:dyDescent="0.25">
      <c r="A677" s="11"/>
      <c r="B677" s="48"/>
      <c r="C677" s="28"/>
    </row>
    <row r="678" spans="1:3" x14ac:dyDescent="0.25">
      <c r="A678" s="11"/>
      <c r="B678" s="48"/>
      <c r="C678" s="28"/>
    </row>
    <row r="679" spans="1:3" x14ac:dyDescent="0.25">
      <c r="A679" s="11"/>
      <c r="B679" s="48"/>
      <c r="C679" s="28"/>
    </row>
    <row r="680" spans="1:3" x14ac:dyDescent="0.25">
      <c r="A680" s="11"/>
      <c r="B680" s="48"/>
      <c r="C680" s="28"/>
    </row>
    <row r="681" spans="1:3" x14ac:dyDescent="0.25">
      <c r="A681" s="11"/>
      <c r="B681" s="48"/>
      <c r="C681" s="28"/>
    </row>
    <row r="682" spans="1:3" x14ac:dyDescent="0.25">
      <c r="A682" s="11"/>
      <c r="B682" s="48"/>
      <c r="C682" s="28"/>
    </row>
    <row r="683" spans="1:3" x14ac:dyDescent="0.25">
      <c r="A683" s="11"/>
      <c r="B683" s="48"/>
      <c r="C683" s="28"/>
    </row>
    <row r="684" spans="1:3" x14ac:dyDescent="0.25">
      <c r="A684" s="11"/>
      <c r="B684" s="48"/>
      <c r="C684" s="28"/>
    </row>
    <row r="685" spans="1:3" x14ac:dyDescent="0.25">
      <c r="A685" s="11"/>
      <c r="B685" s="48"/>
      <c r="C685" s="28"/>
    </row>
    <row r="686" spans="1:3" x14ac:dyDescent="0.25">
      <c r="A686" s="11"/>
      <c r="B686" s="48"/>
      <c r="C686" s="28"/>
    </row>
    <row r="687" spans="1:3" x14ac:dyDescent="0.25">
      <c r="A687" s="11"/>
      <c r="B687" s="48"/>
      <c r="C687" s="28"/>
    </row>
    <row r="688" spans="1:3" x14ac:dyDescent="0.25">
      <c r="A688" s="11"/>
      <c r="B688" s="48"/>
      <c r="C688" s="28"/>
    </row>
    <row r="689" spans="1:3" x14ac:dyDescent="0.25">
      <c r="A689" s="11"/>
      <c r="B689" s="48"/>
      <c r="C689" s="28"/>
    </row>
    <row r="690" spans="1:3" x14ac:dyDescent="0.25">
      <c r="A690" s="11"/>
      <c r="B690" s="48"/>
      <c r="C690" s="28"/>
    </row>
    <row r="691" spans="1:3" x14ac:dyDescent="0.25">
      <c r="A691" s="11"/>
      <c r="B691" s="48"/>
      <c r="C691" s="28"/>
    </row>
    <row r="692" spans="1:3" x14ac:dyDescent="0.25">
      <c r="A692" s="12"/>
      <c r="B692" s="49"/>
      <c r="C692" s="29"/>
    </row>
    <row r="693" spans="1:3" x14ac:dyDescent="0.25">
      <c r="A693" s="11"/>
      <c r="B693" s="48"/>
      <c r="C693" s="28"/>
    </row>
    <row r="694" spans="1:3" x14ac:dyDescent="0.25">
      <c r="A694" s="11"/>
      <c r="B694" s="48"/>
      <c r="C694" s="28"/>
    </row>
    <row r="695" spans="1:3" x14ac:dyDescent="0.25">
      <c r="A695" s="11"/>
      <c r="B695" s="48"/>
      <c r="C695" s="28"/>
    </row>
    <row r="696" spans="1:3" x14ac:dyDescent="0.25">
      <c r="A696" s="12"/>
      <c r="B696" s="49"/>
      <c r="C696" s="29"/>
    </row>
    <row r="697" spans="1:3" x14ac:dyDescent="0.25">
      <c r="A697" s="11"/>
      <c r="B697" s="48"/>
      <c r="C697" s="28"/>
    </row>
    <row r="698" spans="1:3" x14ac:dyDescent="0.25">
      <c r="A698" s="11"/>
      <c r="B698" s="48"/>
      <c r="C698" s="28"/>
    </row>
    <row r="699" spans="1:3" x14ac:dyDescent="0.25">
      <c r="A699" s="11"/>
      <c r="B699" s="48"/>
      <c r="C699" s="28"/>
    </row>
    <row r="700" spans="1:3" x14ac:dyDescent="0.25">
      <c r="A700" s="12"/>
      <c r="B700" s="49"/>
      <c r="C700" s="29"/>
    </row>
    <row r="701" spans="1:3" x14ac:dyDescent="0.25">
      <c r="A701" s="11"/>
      <c r="B701" s="48"/>
      <c r="C701" s="28"/>
    </row>
    <row r="702" spans="1:3" x14ac:dyDescent="0.25">
      <c r="A702" s="11"/>
      <c r="B702" s="48"/>
      <c r="C702" s="28"/>
    </row>
    <row r="703" spans="1:3" x14ac:dyDescent="0.25">
      <c r="A703" s="11"/>
      <c r="B703" s="48"/>
      <c r="C703" s="28"/>
    </row>
    <row r="704" spans="1:3" x14ac:dyDescent="0.25">
      <c r="A704" s="11"/>
      <c r="B704" s="48"/>
      <c r="C704" s="28"/>
    </row>
    <row r="705" spans="1:3" x14ac:dyDescent="0.25">
      <c r="A705" s="11"/>
      <c r="B705" s="48"/>
      <c r="C705" s="28"/>
    </row>
    <row r="706" spans="1:3" x14ac:dyDescent="0.25">
      <c r="A706" s="11"/>
      <c r="B706" s="48"/>
      <c r="C706" s="28"/>
    </row>
    <row r="707" spans="1:3" x14ac:dyDescent="0.25">
      <c r="A707" s="11"/>
      <c r="B707" s="48"/>
      <c r="C707" s="28"/>
    </row>
    <row r="708" spans="1:3" x14ac:dyDescent="0.25">
      <c r="A708" s="12"/>
      <c r="B708" s="49"/>
      <c r="C708" s="29"/>
    </row>
    <row r="709" spans="1:3" x14ac:dyDescent="0.25">
      <c r="A709" s="11"/>
      <c r="B709" s="48"/>
      <c r="C709" s="28"/>
    </row>
    <row r="710" spans="1:3" x14ac:dyDescent="0.25">
      <c r="A710" s="11"/>
      <c r="B710" s="48"/>
      <c r="C710" s="28"/>
    </row>
    <row r="711" spans="1:3" x14ac:dyDescent="0.25">
      <c r="A711" s="11"/>
      <c r="B711" s="48"/>
      <c r="C711" s="28"/>
    </row>
    <row r="712" spans="1:3" x14ac:dyDescent="0.25">
      <c r="A712" s="12"/>
      <c r="B712" s="49"/>
      <c r="C712" s="29"/>
    </row>
    <row r="713" spans="1:3" x14ac:dyDescent="0.25">
      <c r="A713" s="11"/>
      <c r="B713" s="48"/>
      <c r="C713" s="28"/>
    </row>
    <row r="714" spans="1:3" x14ac:dyDescent="0.25">
      <c r="A714" s="11"/>
      <c r="B714" s="48"/>
      <c r="C714" s="28"/>
    </row>
    <row r="715" spans="1:3" x14ac:dyDescent="0.25">
      <c r="A715" s="11"/>
      <c r="B715" s="48"/>
      <c r="C715" s="28"/>
    </row>
    <row r="716" spans="1:3" x14ac:dyDescent="0.25">
      <c r="A716" s="11"/>
      <c r="B716" s="48"/>
      <c r="C716" s="28"/>
    </row>
    <row r="717" spans="1:3" x14ac:dyDescent="0.25">
      <c r="A717" s="11"/>
      <c r="B717" s="48"/>
      <c r="C717" s="28"/>
    </row>
    <row r="718" spans="1:3" x14ac:dyDescent="0.25">
      <c r="A718" s="11"/>
      <c r="B718" s="48"/>
      <c r="C718" s="28"/>
    </row>
    <row r="719" spans="1:3" x14ac:dyDescent="0.25">
      <c r="A719" s="11"/>
      <c r="B719" s="48"/>
      <c r="C719" s="28"/>
    </row>
    <row r="720" spans="1:3" x14ac:dyDescent="0.25">
      <c r="A720" s="12"/>
      <c r="B720" s="49"/>
      <c r="C720" s="29"/>
    </row>
    <row r="721" spans="1:3" x14ac:dyDescent="0.25">
      <c r="A721" s="11"/>
      <c r="B721" s="48"/>
      <c r="C721" s="28"/>
    </row>
    <row r="722" spans="1:3" x14ac:dyDescent="0.25">
      <c r="A722" s="11"/>
      <c r="B722" s="48"/>
      <c r="C722" s="28"/>
    </row>
    <row r="723" spans="1:3" x14ac:dyDescent="0.25">
      <c r="A723" s="11"/>
      <c r="B723" s="48"/>
      <c r="C723" s="28"/>
    </row>
    <row r="724" spans="1:3" x14ac:dyDescent="0.25">
      <c r="A724" s="11"/>
      <c r="B724" s="48"/>
      <c r="C724" s="28"/>
    </row>
    <row r="725" spans="1:3" x14ac:dyDescent="0.25">
      <c r="A725" s="11"/>
      <c r="B725" s="48"/>
      <c r="C725" s="28"/>
    </row>
    <row r="726" spans="1:3" x14ac:dyDescent="0.25">
      <c r="A726" s="11"/>
      <c r="B726" s="48"/>
      <c r="C726" s="28"/>
    </row>
    <row r="727" spans="1:3" x14ac:dyDescent="0.25">
      <c r="A727" s="11"/>
      <c r="B727" s="48"/>
      <c r="C727" s="28"/>
    </row>
    <row r="728" spans="1:3" x14ac:dyDescent="0.25">
      <c r="A728" s="11"/>
      <c r="B728" s="48"/>
      <c r="C728" s="28"/>
    </row>
    <row r="729" spans="1:3" x14ac:dyDescent="0.25">
      <c r="A729" s="11"/>
      <c r="B729" s="48"/>
      <c r="C729" s="28"/>
    </row>
    <row r="730" spans="1:3" x14ac:dyDescent="0.25">
      <c r="A730" s="11"/>
      <c r="B730" s="48"/>
      <c r="C730" s="28"/>
    </row>
    <row r="731" spans="1:3" x14ac:dyDescent="0.25">
      <c r="A731" s="11"/>
      <c r="B731" s="48"/>
      <c r="C731" s="28"/>
    </row>
    <row r="732" spans="1:3" x14ac:dyDescent="0.25">
      <c r="A732" s="12"/>
      <c r="B732" s="49"/>
      <c r="C732" s="29"/>
    </row>
    <row r="733" spans="1:3" x14ac:dyDescent="0.25">
      <c r="A733" s="11"/>
      <c r="B733" s="48"/>
      <c r="C733" s="28"/>
    </row>
    <row r="734" spans="1:3" x14ac:dyDescent="0.25">
      <c r="A734" s="11"/>
      <c r="B734" s="48"/>
      <c r="C734" s="28"/>
    </row>
    <row r="735" spans="1:3" x14ac:dyDescent="0.25">
      <c r="A735" s="11"/>
      <c r="B735" s="48"/>
      <c r="C735" s="28"/>
    </row>
    <row r="736" spans="1:3" x14ac:dyDescent="0.25">
      <c r="A736" s="11"/>
      <c r="B736" s="48"/>
      <c r="C736" s="28"/>
    </row>
    <row r="737" spans="1:3" x14ac:dyDescent="0.25">
      <c r="A737" s="11"/>
      <c r="B737" s="48"/>
      <c r="C737" s="28"/>
    </row>
    <row r="738" spans="1:3" x14ac:dyDescent="0.25">
      <c r="A738" s="11"/>
      <c r="B738" s="48"/>
      <c r="C738" s="28"/>
    </row>
    <row r="739" spans="1:3" x14ac:dyDescent="0.25">
      <c r="A739" s="11"/>
      <c r="B739" s="48"/>
      <c r="C739" s="28"/>
    </row>
    <row r="740" spans="1:3" x14ac:dyDescent="0.25">
      <c r="A740" s="11"/>
      <c r="B740" s="48"/>
      <c r="C740" s="28"/>
    </row>
    <row r="741" spans="1:3" x14ac:dyDescent="0.25">
      <c r="A741" s="11"/>
      <c r="B741" s="48"/>
      <c r="C741" s="28"/>
    </row>
    <row r="742" spans="1:3" x14ac:dyDescent="0.25">
      <c r="A742" s="11"/>
      <c r="B742" s="48"/>
      <c r="C742" s="28"/>
    </row>
    <row r="743" spans="1:3" x14ac:dyDescent="0.25">
      <c r="A743" s="11"/>
      <c r="B743" s="48"/>
      <c r="C743" s="28"/>
    </row>
    <row r="744" spans="1:3" x14ac:dyDescent="0.25">
      <c r="A744" s="11"/>
      <c r="B744" s="48"/>
      <c r="C744" s="28"/>
    </row>
    <row r="745" spans="1:3" x14ac:dyDescent="0.25">
      <c r="A745" s="11"/>
      <c r="B745" s="48"/>
      <c r="C745" s="28"/>
    </row>
    <row r="746" spans="1:3" x14ac:dyDescent="0.25">
      <c r="A746" s="11"/>
      <c r="B746" s="48"/>
      <c r="C746" s="28"/>
    </row>
    <row r="747" spans="1:3" x14ac:dyDescent="0.25">
      <c r="A747" s="11"/>
      <c r="B747" s="48"/>
      <c r="C747" s="28"/>
    </row>
    <row r="748" spans="1:3" x14ac:dyDescent="0.25">
      <c r="A748" s="12"/>
      <c r="B748" s="49"/>
      <c r="C748" s="29"/>
    </row>
    <row r="749" spans="1:3" x14ac:dyDescent="0.25">
      <c r="A749" s="11"/>
      <c r="B749" s="48"/>
      <c r="C749" s="28"/>
    </row>
    <row r="750" spans="1:3" x14ac:dyDescent="0.25">
      <c r="A750" s="11"/>
      <c r="B750" s="48"/>
      <c r="C750" s="28"/>
    </row>
    <row r="751" spans="1:3" x14ac:dyDescent="0.25">
      <c r="A751" s="11"/>
      <c r="B751" s="48"/>
      <c r="C751" s="28"/>
    </row>
    <row r="752" spans="1:3" x14ac:dyDescent="0.25">
      <c r="A752" s="11"/>
      <c r="B752" s="48"/>
      <c r="C752" s="28"/>
    </row>
    <row r="753" spans="1:3" x14ac:dyDescent="0.25">
      <c r="A753" s="11"/>
      <c r="B753" s="48"/>
      <c r="C753" s="28"/>
    </row>
    <row r="754" spans="1:3" x14ac:dyDescent="0.25">
      <c r="A754" s="11"/>
      <c r="B754" s="48"/>
      <c r="C754" s="28"/>
    </row>
    <row r="755" spans="1:3" x14ac:dyDescent="0.25">
      <c r="A755" s="11"/>
      <c r="B755" s="48"/>
      <c r="C755" s="28"/>
    </row>
    <row r="756" spans="1:3" x14ac:dyDescent="0.25">
      <c r="A756" s="11"/>
      <c r="B756" s="48"/>
      <c r="C756" s="28"/>
    </row>
    <row r="757" spans="1:3" x14ac:dyDescent="0.25">
      <c r="A757" s="11"/>
      <c r="B757" s="48"/>
      <c r="C757" s="28"/>
    </row>
    <row r="758" spans="1:3" x14ac:dyDescent="0.25">
      <c r="A758" s="11"/>
      <c r="B758" s="48"/>
      <c r="C758" s="28"/>
    </row>
    <row r="759" spans="1:3" x14ac:dyDescent="0.25">
      <c r="A759" s="11"/>
      <c r="B759" s="48"/>
      <c r="C759" s="28"/>
    </row>
    <row r="760" spans="1:3" x14ac:dyDescent="0.25">
      <c r="A760" s="11"/>
      <c r="B760" s="48"/>
      <c r="C760" s="28"/>
    </row>
    <row r="761" spans="1:3" x14ac:dyDescent="0.25">
      <c r="A761" s="11"/>
      <c r="B761" s="48"/>
      <c r="C761" s="28"/>
    </row>
    <row r="762" spans="1:3" x14ac:dyDescent="0.25">
      <c r="A762" s="11"/>
      <c r="B762" s="48"/>
      <c r="C762" s="28"/>
    </row>
    <row r="763" spans="1:3" x14ac:dyDescent="0.25">
      <c r="A763" s="11"/>
      <c r="B763" s="48"/>
      <c r="C763" s="28"/>
    </row>
    <row r="764" spans="1:3" x14ac:dyDescent="0.25">
      <c r="A764" s="12"/>
      <c r="B764" s="49"/>
      <c r="C764" s="29"/>
    </row>
    <row r="765" spans="1:3" x14ac:dyDescent="0.25">
      <c r="A765" s="11"/>
      <c r="B765" s="48"/>
      <c r="C765" s="28"/>
    </row>
    <row r="766" spans="1:3" x14ac:dyDescent="0.25">
      <c r="A766" s="11"/>
      <c r="B766" s="48"/>
      <c r="C766" s="28"/>
    </row>
    <row r="767" spans="1:3" x14ac:dyDescent="0.25">
      <c r="A767" s="11"/>
      <c r="B767" s="48"/>
      <c r="C767" s="28"/>
    </row>
    <row r="768" spans="1:3" x14ac:dyDescent="0.25">
      <c r="A768" s="11"/>
      <c r="B768" s="48"/>
      <c r="C768" s="28"/>
    </row>
    <row r="769" spans="1:3" x14ac:dyDescent="0.25">
      <c r="A769" s="11"/>
      <c r="B769" s="48"/>
      <c r="C769" s="28"/>
    </row>
    <row r="770" spans="1:3" x14ac:dyDescent="0.25">
      <c r="A770" s="11"/>
      <c r="B770" s="48"/>
      <c r="C770" s="28"/>
    </row>
    <row r="771" spans="1:3" x14ac:dyDescent="0.25">
      <c r="A771" s="11"/>
      <c r="B771" s="48"/>
      <c r="C771" s="28"/>
    </row>
    <row r="772" spans="1:3" x14ac:dyDescent="0.25">
      <c r="A772" s="11"/>
      <c r="B772" s="48"/>
      <c r="C772" s="28"/>
    </row>
    <row r="773" spans="1:3" x14ac:dyDescent="0.25">
      <c r="A773" s="11"/>
      <c r="B773" s="48"/>
      <c r="C773" s="28"/>
    </row>
    <row r="774" spans="1:3" x14ac:dyDescent="0.25">
      <c r="A774" s="11"/>
      <c r="B774" s="48"/>
      <c r="C774" s="28"/>
    </row>
    <row r="775" spans="1:3" x14ac:dyDescent="0.25">
      <c r="A775" s="11"/>
      <c r="B775" s="48"/>
      <c r="C775" s="28"/>
    </row>
    <row r="776" spans="1:3" x14ac:dyDescent="0.25">
      <c r="A776" s="11"/>
      <c r="B776" s="48"/>
      <c r="C776" s="28"/>
    </row>
    <row r="777" spans="1:3" x14ac:dyDescent="0.25">
      <c r="A777" s="11"/>
      <c r="B777" s="48"/>
      <c r="C777" s="28"/>
    </row>
    <row r="778" spans="1:3" x14ac:dyDescent="0.25">
      <c r="A778" s="11"/>
      <c r="B778" s="48"/>
      <c r="C778" s="28"/>
    </row>
    <row r="779" spans="1:3" x14ac:dyDescent="0.25">
      <c r="A779" s="11"/>
      <c r="B779" s="48"/>
      <c r="C779" s="28"/>
    </row>
    <row r="780" spans="1:3" x14ac:dyDescent="0.25">
      <c r="A780" s="12"/>
      <c r="B780" s="49"/>
      <c r="C780" s="29"/>
    </row>
    <row r="781" spans="1:3" x14ac:dyDescent="0.25">
      <c r="A781" s="11"/>
      <c r="B781" s="48"/>
      <c r="C781" s="28"/>
    </row>
    <row r="782" spans="1:3" x14ac:dyDescent="0.25">
      <c r="A782" s="11"/>
      <c r="B782" s="48"/>
      <c r="C782" s="28"/>
    </row>
    <row r="783" spans="1:3" x14ac:dyDescent="0.25">
      <c r="A783" s="11"/>
      <c r="B783" s="48"/>
      <c r="C783" s="28"/>
    </row>
    <row r="784" spans="1:3" x14ac:dyDescent="0.25">
      <c r="A784" s="11"/>
      <c r="B784" s="48"/>
      <c r="C784" s="28"/>
    </row>
    <row r="785" spans="1:3" x14ac:dyDescent="0.25">
      <c r="A785" s="11"/>
      <c r="B785" s="48"/>
      <c r="C785" s="28"/>
    </row>
    <row r="786" spans="1:3" x14ac:dyDescent="0.25">
      <c r="A786" s="11"/>
      <c r="B786" s="48"/>
      <c r="C786" s="28"/>
    </row>
    <row r="787" spans="1:3" x14ac:dyDescent="0.25">
      <c r="A787" s="11"/>
      <c r="B787" s="48"/>
      <c r="C787" s="28"/>
    </row>
    <row r="788" spans="1:3" x14ac:dyDescent="0.25">
      <c r="A788" s="11"/>
      <c r="B788" s="48"/>
      <c r="C788" s="28"/>
    </row>
    <row r="789" spans="1:3" x14ac:dyDescent="0.25">
      <c r="A789" s="11"/>
      <c r="B789" s="48"/>
      <c r="C789" s="28"/>
    </row>
    <row r="790" spans="1:3" x14ac:dyDescent="0.25">
      <c r="A790" s="11"/>
      <c r="B790" s="48"/>
      <c r="C790" s="28"/>
    </row>
    <row r="791" spans="1:3" x14ac:dyDescent="0.25">
      <c r="A791" s="11"/>
      <c r="B791" s="48"/>
      <c r="C791" s="28"/>
    </row>
    <row r="792" spans="1:3" x14ac:dyDescent="0.25">
      <c r="A792" s="11"/>
      <c r="B792" s="48"/>
      <c r="C792" s="28"/>
    </row>
    <row r="793" spans="1:3" x14ac:dyDescent="0.25">
      <c r="A793" s="11"/>
      <c r="B793" s="48"/>
      <c r="C793" s="28"/>
    </row>
    <row r="794" spans="1:3" x14ac:dyDescent="0.25">
      <c r="A794" s="11"/>
      <c r="B794" s="48"/>
      <c r="C794" s="28"/>
    </row>
    <row r="795" spans="1:3" x14ac:dyDescent="0.25">
      <c r="A795" s="11"/>
      <c r="B795" s="48"/>
      <c r="C795" s="28"/>
    </row>
    <row r="796" spans="1:3" x14ac:dyDescent="0.25">
      <c r="A796" s="12"/>
      <c r="B796" s="49"/>
      <c r="C796" s="29"/>
    </row>
    <row r="797" spans="1:3" x14ac:dyDescent="0.25">
      <c r="A797" s="11"/>
      <c r="B797" s="48"/>
      <c r="C797" s="28"/>
    </row>
    <row r="798" spans="1:3" x14ac:dyDescent="0.25">
      <c r="A798" s="11"/>
      <c r="B798" s="48"/>
      <c r="C798" s="28"/>
    </row>
    <row r="799" spans="1:3" x14ac:dyDescent="0.25">
      <c r="A799" s="11"/>
      <c r="B799" s="48"/>
      <c r="C799" s="28"/>
    </row>
    <row r="800" spans="1:3" x14ac:dyDescent="0.25">
      <c r="A800" s="12"/>
      <c r="B800" s="49"/>
      <c r="C800" s="29"/>
    </row>
    <row r="801" spans="1:3" x14ac:dyDescent="0.25">
      <c r="A801" s="11"/>
      <c r="B801" s="48"/>
      <c r="C801" s="28"/>
    </row>
    <row r="802" spans="1:3" x14ac:dyDescent="0.25">
      <c r="A802" s="11"/>
      <c r="B802" s="48"/>
      <c r="C802" s="28"/>
    </row>
    <row r="803" spans="1:3" x14ac:dyDescent="0.25">
      <c r="A803" s="11"/>
      <c r="B803" s="48"/>
      <c r="C803" s="28"/>
    </row>
    <row r="804" spans="1:3" x14ac:dyDescent="0.25">
      <c r="A804" s="11"/>
      <c r="B804" s="48"/>
      <c r="C804" s="28"/>
    </row>
    <row r="805" spans="1:3" x14ac:dyDescent="0.25">
      <c r="A805" s="11"/>
      <c r="B805" s="48"/>
      <c r="C805" s="28"/>
    </row>
    <row r="806" spans="1:3" x14ac:dyDescent="0.25">
      <c r="A806" s="11"/>
      <c r="B806" s="48"/>
      <c r="C806" s="28"/>
    </row>
    <row r="807" spans="1:3" x14ac:dyDescent="0.25">
      <c r="A807" s="11"/>
      <c r="B807" s="48"/>
      <c r="C807" s="28"/>
    </row>
    <row r="808" spans="1:3" x14ac:dyDescent="0.25">
      <c r="A808" s="11"/>
      <c r="B808" s="48"/>
      <c r="C808" s="28"/>
    </row>
    <row r="809" spans="1:3" x14ac:dyDescent="0.25">
      <c r="A809" s="11"/>
      <c r="B809" s="48"/>
      <c r="C809" s="28"/>
    </row>
    <row r="810" spans="1:3" x14ac:dyDescent="0.25">
      <c r="A810" s="11"/>
      <c r="B810" s="48"/>
      <c r="C810" s="28"/>
    </row>
    <row r="811" spans="1:3" x14ac:dyDescent="0.25">
      <c r="A811" s="11"/>
      <c r="B811" s="48"/>
      <c r="C811" s="28"/>
    </row>
    <row r="812" spans="1:3" x14ac:dyDescent="0.25">
      <c r="A812" s="11"/>
      <c r="B812" s="48"/>
      <c r="C812" s="28"/>
    </row>
    <row r="813" spans="1:3" x14ac:dyDescent="0.25">
      <c r="A813" s="11"/>
      <c r="B813" s="48"/>
      <c r="C813" s="28"/>
    </row>
    <row r="814" spans="1:3" x14ac:dyDescent="0.25">
      <c r="A814" s="11"/>
      <c r="B814" s="48"/>
      <c r="C814" s="28"/>
    </row>
    <row r="815" spans="1:3" x14ac:dyDescent="0.25">
      <c r="A815" s="11"/>
      <c r="B815" s="48"/>
      <c r="C815" s="28"/>
    </row>
    <row r="816" spans="1:3" x14ac:dyDescent="0.25">
      <c r="A816" s="11"/>
      <c r="B816" s="48"/>
      <c r="C816" s="28"/>
    </row>
    <row r="817" spans="1:3" x14ac:dyDescent="0.25">
      <c r="A817" s="11"/>
      <c r="B817" s="48"/>
      <c r="C817" s="28"/>
    </row>
    <row r="818" spans="1:3" x14ac:dyDescent="0.25">
      <c r="A818" s="11"/>
      <c r="B818" s="48"/>
      <c r="C818" s="28"/>
    </row>
    <row r="819" spans="1:3" x14ac:dyDescent="0.25">
      <c r="A819" s="11"/>
      <c r="B819" s="48"/>
      <c r="C819" s="28"/>
    </row>
    <row r="820" spans="1:3" x14ac:dyDescent="0.25">
      <c r="A820" s="11"/>
      <c r="B820" s="48"/>
      <c r="C820" s="28"/>
    </row>
    <row r="821" spans="1:3" x14ac:dyDescent="0.25">
      <c r="A821" s="11"/>
      <c r="B821" s="48"/>
      <c r="C821" s="28"/>
    </row>
    <row r="822" spans="1:3" x14ac:dyDescent="0.25">
      <c r="A822" s="11"/>
      <c r="B822" s="48"/>
      <c r="C822" s="28"/>
    </row>
    <row r="823" spans="1:3" x14ac:dyDescent="0.25">
      <c r="A823" s="11"/>
      <c r="B823" s="48"/>
      <c r="C823" s="28"/>
    </row>
    <row r="824" spans="1:3" x14ac:dyDescent="0.25">
      <c r="A824" s="12"/>
      <c r="B824" s="49"/>
      <c r="C824" s="29"/>
    </row>
    <row r="825" spans="1:3" x14ac:dyDescent="0.25">
      <c r="A825" s="11"/>
      <c r="B825" s="48"/>
      <c r="C825" s="28"/>
    </row>
    <row r="826" spans="1:3" x14ac:dyDescent="0.25">
      <c r="A826" s="11"/>
      <c r="B826" s="48"/>
      <c r="C826" s="28"/>
    </row>
    <row r="827" spans="1:3" x14ac:dyDescent="0.25">
      <c r="A827" s="11"/>
      <c r="B827" s="48"/>
      <c r="C827" s="28"/>
    </row>
    <row r="828" spans="1:3" x14ac:dyDescent="0.25">
      <c r="A828" s="11"/>
      <c r="B828" s="48"/>
      <c r="C828" s="28"/>
    </row>
    <row r="829" spans="1:3" x14ac:dyDescent="0.25">
      <c r="A829" s="11"/>
      <c r="B829" s="48"/>
      <c r="C829" s="28"/>
    </row>
    <row r="830" spans="1:3" x14ac:dyDescent="0.25">
      <c r="A830" s="11"/>
      <c r="B830" s="48"/>
      <c r="C830" s="28"/>
    </row>
    <row r="831" spans="1:3" x14ac:dyDescent="0.25">
      <c r="A831" s="11"/>
      <c r="B831" s="48"/>
      <c r="C831" s="28"/>
    </row>
    <row r="832" spans="1:3" x14ac:dyDescent="0.25">
      <c r="A832" s="11"/>
      <c r="B832" s="48"/>
      <c r="C832" s="28"/>
    </row>
    <row r="833" spans="1:3" x14ac:dyDescent="0.25">
      <c r="A833" s="11"/>
      <c r="B833" s="48"/>
      <c r="C833" s="28"/>
    </row>
    <row r="834" spans="1:3" x14ac:dyDescent="0.25">
      <c r="A834" s="11"/>
      <c r="B834" s="48"/>
      <c r="C834" s="28"/>
    </row>
    <row r="835" spans="1:3" x14ac:dyDescent="0.25">
      <c r="A835" s="11"/>
      <c r="B835" s="48"/>
      <c r="C835" s="28"/>
    </row>
    <row r="836" spans="1:3" x14ac:dyDescent="0.25">
      <c r="A836" s="11"/>
      <c r="B836" s="48"/>
      <c r="C836" s="28"/>
    </row>
    <row r="837" spans="1:3" x14ac:dyDescent="0.25">
      <c r="A837" s="11"/>
      <c r="B837" s="48"/>
      <c r="C837" s="28"/>
    </row>
    <row r="838" spans="1:3" x14ac:dyDescent="0.25">
      <c r="A838" s="11"/>
      <c r="B838" s="48"/>
      <c r="C838" s="28"/>
    </row>
    <row r="839" spans="1:3" x14ac:dyDescent="0.25">
      <c r="A839" s="11"/>
      <c r="B839" s="48"/>
      <c r="C839" s="28"/>
    </row>
    <row r="840" spans="1:3" x14ac:dyDescent="0.25">
      <c r="A840" s="11"/>
      <c r="B840" s="48"/>
      <c r="C840" s="28"/>
    </row>
    <row r="841" spans="1:3" x14ac:dyDescent="0.25">
      <c r="A841" s="11"/>
      <c r="B841" s="48"/>
      <c r="C841" s="28"/>
    </row>
    <row r="842" spans="1:3" x14ac:dyDescent="0.25">
      <c r="A842" s="11"/>
      <c r="B842" s="48"/>
      <c r="C842" s="28"/>
    </row>
    <row r="843" spans="1:3" x14ac:dyDescent="0.25">
      <c r="A843" s="11"/>
      <c r="B843" s="48"/>
      <c r="C843" s="28"/>
    </row>
    <row r="844" spans="1:3" x14ac:dyDescent="0.25">
      <c r="A844" s="11"/>
      <c r="B844" s="48"/>
      <c r="C844" s="28"/>
    </row>
    <row r="845" spans="1:3" x14ac:dyDescent="0.25">
      <c r="A845" s="11"/>
      <c r="B845" s="48"/>
      <c r="C845" s="28"/>
    </row>
    <row r="846" spans="1:3" x14ac:dyDescent="0.25">
      <c r="A846" s="11"/>
      <c r="B846" s="48"/>
      <c r="C846" s="28"/>
    </row>
    <row r="847" spans="1:3" x14ac:dyDescent="0.25">
      <c r="A847" s="11"/>
      <c r="B847" s="48"/>
      <c r="C847" s="28"/>
    </row>
    <row r="848" spans="1:3" x14ac:dyDescent="0.25">
      <c r="A848" s="12"/>
      <c r="B848" s="49"/>
      <c r="C848" s="29"/>
    </row>
    <row r="849" spans="1:3" x14ac:dyDescent="0.25">
      <c r="A849" s="11"/>
      <c r="B849" s="48"/>
      <c r="C849" s="28"/>
    </row>
    <row r="850" spans="1:3" x14ac:dyDescent="0.25">
      <c r="A850" s="11"/>
      <c r="B850" s="48"/>
      <c r="C850" s="28"/>
    </row>
    <row r="851" spans="1:3" x14ac:dyDescent="0.25">
      <c r="A851" s="11"/>
      <c r="B851" s="48"/>
      <c r="C851" s="28"/>
    </row>
    <row r="852" spans="1:3" x14ac:dyDescent="0.25">
      <c r="A852" s="12"/>
      <c r="B852" s="49"/>
      <c r="C852" s="29"/>
    </row>
    <row r="853" spans="1:3" x14ac:dyDescent="0.25">
      <c r="A853" s="11"/>
      <c r="B853" s="48"/>
      <c r="C853" s="28"/>
    </row>
    <row r="854" spans="1:3" x14ac:dyDescent="0.25">
      <c r="A854" s="11"/>
      <c r="B854" s="48"/>
      <c r="C854" s="28"/>
    </row>
    <row r="855" spans="1:3" x14ac:dyDescent="0.25">
      <c r="A855" s="11"/>
      <c r="B855" s="48"/>
      <c r="C855" s="28"/>
    </row>
    <row r="856" spans="1:3" x14ac:dyDescent="0.25">
      <c r="A856" s="12"/>
      <c r="B856" s="49"/>
      <c r="C856" s="29"/>
    </row>
    <row r="857" spans="1:3" x14ac:dyDescent="0.25">
      <c r="A857" s="11"/>
      <c r="B857" s="48"/>
      <c r="C857" s="28"/>
    </row>
    <row r="858" spans="1:3" x14ac:dyDescent="0.25">
      <c r="A858" s="11"/>
      <c r="B858" s="48"/>
      <c r="C858" s="28"/>
    </row>
    <row r="859" spans="1:3" x14ac:dyDescent="0.25">
      <c r="A859" s="11"/>
      <c r="B859" s="48"/>
      <c r="C859" s="28"/>
    </row>
    <row r="860" spans="1:3" x14ac:dyDescent="0.25">
      <c r="A860" s="12"/>
      <c r="B860" s="49"/>
      <c r="C860" s="29"/>
    </row>
    <row r="861" spans="1:3" x14ac:dyDescent="0.25">
      <c r="A861" s="11"/>
      <c r="B861" s="48"/>
      <c r="C861" s="28"/>
    </row>
    <row r="862" spans="1:3" x14ac:dyDescent="0.25">
      <c r="A862" s="11"/>
      <c r="B862" s="48"/>
      <c r="C862" s="28"/>
    </row>
    <row r="863" spans="1:3" x14ac:dyDescent="0.25">
      <c r="A863" s="11"/>
      <c r="B863" s="48"/>
      <c r="C863" s="28"/>
    </row>
    <row r="864" spans="1:3" x14ac:dyDescent="0.25">
      <c r="A864" s="12"/>
      <c r="B864" s="49"/>
      <c r="C864" s="29"/>
    </row>
    <row r="865" spans="1:3" x14ac:dyDescent="0.25">
      <c r="A865" s="11"/>
      <c r="B865" s="48"/>
      <c r="C865" s="28"/>
    </row>
    <row r="866" spans="1:3" x14ac:dyDescent="0.25">
      <c r="A866" s="11"/>
      <c r="B866" s="48"/>
      <c r="C866" s="28"/>
    </row>
    <row r="867" spans="1:3" x14ac:dyDescent="0.25">
      <c r="A867" s="11"/>
      <c r="B867" s="48"/>
      <c r="C867" s="28"/>
    </row>
    <row r="868" spans="1:3" x14ac:dyDescent="0.25">
      <c r="A868" s="12"/>
      <c r="B868" s="49"/>
      <c r="C868" s="29"/>
    </row>
    <row r="869" spans="1:3" x14ac:dyDescent="0.25">
      <c r="A869" s="11"/>
      <c r="B869" s="48"/>
      <c r="C869" s="28"/>
    </row>
    <row r="870" spans="1:3" x14ac:dyDescent="0.25">
      <c r="A870" s="11"/>
      <c r="B870" s="48"/>
      <c r="C870" s="28"/>
    </row>
    <row r="871" spans="1:3" x14ac:dyDescent="0.25">
      <c r="A871" s="11"/>
      <c r="B871" s="48"/>
      <c r="C871" s="28"/>
    </row>
    <row r="872" spans="1:3" x14ac:dyDescent="0.25">
      <c r="A872" s="11"/>
      <c r="B872" s="48"/>
      <c r="C872" s="28"/>
    </row>
    <row r="873" spans="1:3" x14ac:dyDescent="0.25">
      <c r="A873" s="11"/>
      <c r="B873" s="48"/>
      <c r="C873" s="28"/>
    </row>
    <row r="874" spans="1:3" x14ac:dyDescent="0.25">
      <c r="A874" s="11"/>
      <c r="B874" s="48"/>
      <c r="C874" s="28"/>
    </row>
    <row r="875" spans="1:3" x14ac:dyDescent="0.25">
      <c r="A875" s="11"/>
      <c r="B875" s="48"/>
      <c r="C875" s="28"/>
    </row>
    <row r="876" spans="1:3" x14ac:dyDescent="0.25">
      <c r="A876" s="12"/>
      <c r="B876" s="49"/>
      <c r="C876" s="29"/>
    </row>
    <row r="877" spans="1:3" x14ac:dyDescent="0.25">
      <c r="A877" s="11"/>
      <c r="B877" s="48"/>
      <c r="C877" s="28"/>
    </row>
    <row r="878" spans="1:3" x14ac:dyDescent="0.25">
      <c r="A878" s="11"/>
      <c r="B878" s="48"/>
      <c r="C878" s="28"/>
    </row>
    <row r="879" spans="1:3" x14ac:dyDescent="0.25">
      <c r="A879" s="11"/>
      <c r="B879" s="48"/>
      <c r="C879" s="28"/>
    </row>
    <row r="880" spans="1:3" x14ac:dyDescent="0.25">
      <c r="A880" s="11"/>
      <c r="B880" s="48"/>
      <c r="C880" s="28"/>
    </row>
    <row r="881" spans="1:3" x14ac:dyDescent="0.25">
      <c r="A881" s="11"/>
      <c r="B881" s="48"/>
      <c r="C881" s="28"/>
    </row>
    <row r="882" spans="1:3" x14ac:dyDescent="0.25">
      <c r="A882" s="11"/>
      <c r="B882" s="48"/>
      <c r="C882" s="28"/>
    </row>
    <row r="883" spans="1:3" x14ac:dyDescent="0.25">
      <c r="A883" s="11"/>
      <c r="B883" s="48"/>
      <c r="C883" s="28"/>
    </row>
    <row r="884" spans="1:3" x14ac:dyDescent="0.25">
      <c r="A884" s="11"/>
      <c r="B884" s="48"/>
      <c r="C884" s="28"/>
    </row>
    <row r="885" spans="1:3" x14ac:dyDescent="0.25">
      <c r="A885" s="11"/>
      <c r="B885" s="48"/>
      <c r="C885" s="28"/>
    </row>
    <row r="886" spans="1:3" x14ac:dyDescent="0.25">
      <c r="A886" s="11"/>
      <c r="B886" s="48"/>
      <c r="C886" s="28"/>
    </row>
    <row r="887" spans="1:3" x14ac:dyDescent="0.25">
      <c r="A887" s="11"/>
      <c r="B887" s="48"/>
      <c r="C887" s="28"/>
    </row>
    <row r="888" spans="1:3" x14ac:dyDescent="0.25">
      <c r="A888" s="11"/>
      <c r="B888" s="48"/>
      <c r="C888" s="28"/>
    </row>
    <row r="889" spans="1:3" x14ac:dyDescent="0.25">
      <c r="A889" s="11"/>
      <c r="B889" s="48"/>
      <c r="C889" s="28"/>
    </row>
    <row r="890" spans="1:3" x14ac:dyDescent="0.25">
      <c r="A890" s="11"/>
      <c r="B890" s="48"/>
      <c r="C890" s="28"/>
    </row>
    <row r="891" spans="1:3" x14ac:dyDescent="0.25">
      <c r="A891" s="11"/>
      <c r="B891" s="48"/>
      <c r="C891" s="28"/>
    </row>
    <row r="892" spans="1:3" x14ac:dyDescent="0.25">
      <c r="A892" s="11"/>
      <c r="B892" s="48"/>
      <c r="C892" s="28"/>
    </row>
    <row r="893" spans="1:3" x14ac:dyDescent="0.25">
      <c r="A893" s="11"/>
      <c r="B893" s="48"/>
      <c r="C893" s="28"/>
    </row>
    <row r="894" spans="1:3" x14ac:dyDescent="0.25">
      <c r="A894" s="11"/>
      <c r="B894" s="48"/>
      <c r="C894" s="28"/>
    </row>
    <row r="895" spans="1:3" x14ac:dyDescent="0.25">
      <c r="A895" s="11"/>
      <c r="B895" s="48"/>
      <c r="C895" s="28"/>
    </row>
    <row r="896" spans="1:3" x14ac:dyDescent="0.25">
      <c r="A896" s="12"/>
      <c r="B896" s="49"/>
      <c r="C896" s="29"/>
    </row>
    <row r="897" spans="1:3" x14ac:dyDescent="0.25">
      <c r="A897" s="11"/>
      <c r="B897" s="48"/>
      <c r="C897" s="28"/>
    </row>
    <row r="898" spans="1:3" x14ac:dyDescent="0.25">
      <c r="A898" s="11"/>
      <c r="B898" s="48"/>
      <c r="C898" s="28"/>
    </row>
    <row r="899" spans="1:3" x14ac:dyDescent="0.25">
      <c r="A899" s="11"/>
      <c r="B899" s="48"/>
      <c r="C899" s="28"/>
    </row>
    <row r="900" spans="1:3" x14ac:dyDescent="0.25">
      <c r="A900" s="12"/>
      <c r="B900" s="49"/>
      <c r="C900" s="29"/>
    </row>
    <row r="901" spans="1:3" x14ac:dyDescent="0.25">
      <c r="A901" s="11"/>
      <c r="B901" s="48"/>
      <c r="C901" s="28"/>
    </row>
    <row r="902" spans="1:3" x14ac:dyDescent="0.25">
      <c r="A902" s="11"/>
      <c r="B902" s="48"/>
      <c r="C902" s="28"/>
    </row>
    <row r="903" spans="1:3" x14ac:dyDescent="0.25">
      <c r="A903" s="11"/>
      <c r="B903" s="48"/>
      <c r="C903" s="28"/>
    </row>
    <row r="904" spans="1:3" x14ac:dyDescent="0.25">
      <c r="A904" s="12"/>
      <c r="B904" s="49"/>
      <c r="C904" s="29"/>
    </row>
    <row r="905" spans="1:3" x14ac:dyDescent="0.25">
      <c r="A905" s="11"/>
      <c r="B905" s="48"/>
      <c r="C905" s="28"/>
    </row>
    <row r="906" spans="1:3" x14ac:dyDescent="0.25">
      <c r="A906" s="11"/>
      <c r="B906" s="48"/>
      <c r="C906" s="28"/>
    </row>
    <row r="907" spans="1:3" x14ac:dyDescent="0.25">
      <c r="A907" s="11"/>
      <c r="B907" s="48"/>
      <c r="C907" s="28"/>
    </row>
    <row r="908" spans="1:3" x14ac:dyDescent="0.25">
      <c r="A908" s="11"/>
      <c r="B908" s="48"/>
      <c r="C908" s="28"/>
    </row>
    <row r="909" spans="1:3" x14ac:dyDescent="0.25">
      <c r="A909" s="11"/>
      <c r="B909" s="48"/>
      <c r="C909" s="28"/>
    </row>
    <row r="910" spans="1:3" x14ac:dyDescent="0.25">
      <c r="A910" s="11"/>
      <c r="B910" s="48"/>
      <c r="C910" s="28"/>
    </row>
    <row r="911" spans="1:3" x14ac:dyDescent="0.25">
      <c r="A911" s="11"/>
      <c r="B911" s="48"/>
      <c r="C911" s="28"/>
    </row>
    <row r="912" spans="1:3" x14ac:dyDescent="0.25">
      <c r="A912" s="12"/>
      <c r="B912" s="49"/>
      <c r="C912" s="29"/>
    </row>
    <row r="913" spans="1:3" x14ac:dyDescent="0.25">
      <c r="A913" s="11"/>
      <c r="B913" s="48"/>
      <c r="C913" s="28"/>
    </row>
    <row r="914" spans="1:3" x14ac:dyDescent="0.25">
      <c r="A914" s="11"/>
      <c r="B914" s="48"/>
      <c r="C914" s="28"/>
    </row>
    <row r="915" spans="1:3" x14ac:dyDescent="0.25">
      <c r="A915" s="11"/>
      <c r="B915" s="48"/>
      <c r="C915" s="28"/>
    </row>
    <row r="916" spans="1:3" x14ac:dyDescent="0.25">
      <c r="A916" s="11"/>
      <c r="B916" s="48"/>
      <c r="C916" s="28"/>
    </row>
    <row r="917" spans="1:3" x14ac:dyDescent="0.25">
      <c r="A917" s="11"/>
      <c r="B917" s="48"/>
      <c r="C917" s="28"/>
    </row>
    <row r="918" spans="1:3" x14ac:dyDescent="0.25">
      <c r="A918" s="11"/>
      <c r="B918" s="48"/>
      <c r="C918" s="28"/>
    </row>
    <row r="919" spans="1:3" x14ac:dyDescent="0.25">
      <c r="A919" s="11"/>
      <c r="B919" s="48"/>
      <c r="C919" s="28"/>
    </row>
    <row r="920" spans="1:3" x14ac:dyDescent="0.25">
      <c r="A920" s="11"/>
      <c r="B920" s="48"/>
      <c r="C920" s="28"/>
    </row>
    <row r="921" spans="1:3" x14ac:dyDescent="0.25">
      <c r="A921" s="11"/>
      <c r="B921" s="48"/>
      <c r="C921" s="28"/>
    </row>
    <row r="922" spans="1:3" x14ac:dyDescent="0.25">
      <c r="A922" s="11"/>
      <c r="B922" s="48"/>
      <c r="C922" s="28"/>
    </row>
    <row r="923" spans="1:3" x14ac:dyDescent="0.25">
      <c r="A923" s="11"/>
      <c r="B923" s="48"/>
      <c r="C923" s="28"/>
    </row>
    <row r="924" spans="1:3" x14ac:dyDescent="0.25">
      <c r="A924" s="12"/>
      <c r="B924" s="49"/>
      <c r="C924" s="29"/>
    </row>
    <row r="925" spans="1:3" x14ac:dyDescent="0.25">
      <c r="A925" s="11"/>
      <c r="B925" s="48"/>
      <c r="C925" s="28"/>
    </row>
    <row r="926" spans="1:3" x14ac:dyDescent="0.25">
      <c r="A926" s="11"/>
      <c r="B926" s="48"/>
      <c r="C926" s="28"/>
    </row>
    <row r="927" spans="1:3" x14ac:dyDescent="0.25">
      <c r="A927" s="11"/>
      <c r="B927" s="48"/>
      <c r="C927" s="28"/>
    </row>
    <row r="928" spans="1:3" x14ac:dyDescent="0.25">
      <c r="A928" s="11"/>
      <c r="B928" s="48"/>
      <c r="C928" s="28"/>
    </row>
    <row r="929" spans="1:3" x14ac:dyDescent="0.25">
      <c r="A929" s="11"/>
      <c r="B929" s="48"/>
      <c r="C929" s="28"/>
    </row>
    <row r="930" spans="1:3" x14ac:dyDescent="0.25">
      <c r="A930" s="11"/>
      <c r="B930" s="48"/>
      <c r="C930" s="28"/>
    </row>
    <row r="931" spans="1:3" x14ac:dyDescent="0.25">
      <c r="A931" s="11"/>
      <c r="B931" s="48"/>
      <c r="C931" s="28"/>
    </row>
    <row r="932" spans="1:3" x14ac:dyDescent="0.25">
      <c r="A932" s="12"/>
      <c r="B932" s="49"/>
      <c r="C932" s="29"/>
    </row>
    <row r="933" spans="1:3" x14ac:dyDescent="0.25">
      <c r="A933" s="11"/>
      <c r="B933" s="48"/>
      <c r="C933" s="28"/>
    </row>
    <row r="934" spans="1:3" x14ac:dyDescent="0.25">
      <c r="A934" s="11"/>
      <c r="B934" s="48"/>
      <c r="C934" s="28"/>
    </row>
    <row r="935" spans="1:3" x14ac:dyDescent="0.25">
      <c r="A935" s="11"/>
      <c r="B935" s="48"/>
      <c r="C935" s="28"/>
    </row>
    <row r="936" spans="1:3" x14ac:dyDescent="0.25">
      <c r="A936" s="11"/>
      <c r="B936" s="48"/>
      <c r="C936" s="28"/>
    </row>
    <row r="937" spans="1:3" x14ac:dyDescent="0.25">
      <c r="A937" s="11"/>
      <c r="B937" s="48"/>
      <c r="C937" s="28"/>
    </row>
    <row r="938" spans="1:3" x14ac:dyDescent="0.25">
      <c r="A938" s="11"/>
      <c r="B938" s="48"/>
      <c r="C938" s="28"/>
    </row>
    <row r="939" spans="1:3" x14ac:dyDescent="0.25">
      <c r="A939" s="11"/>
      <c r="B939" s="48"/>
      <c r="C939" s="28"/>
    </row>
    <row r="940" spans="1:3" x14ac:dyDescent="0.25">
      <c r="A940" s="12"/>
      <c r="B940" s="49"/>
      <c r="C940" s="29"/>
    </row>
    <row r="941" spans="1:3" x14ac:dyDescent="0.25">
      <c r="A941" s="11"/>
      <c r="B941" s="48"/>
      <c r="C941" s="28"/>
    </row>
    <row r="942" spans="1:3" x14ac:dyDescent="0.25">
      <c r="A942" s="11"/>
      <c r="B942" s="48"/>
      <c r="C942" s="28"/>
    </row>
    <row r="943" spans="1:3" x14ac:dyDescent="0.25">
      <c r="A943" s="11"/>
      <c r="B943" s="48"/>
      <c r="C943" s="28"/>
    </row>
    <row r="944" spans="1:3" x14ac:dyDescent="0.25">
      <c r="A944" s="12"/>
      <c r="B944" s="49"/>
      <c r="C944" s="29"/>
    </row>
    <row r="945" spans="1:3" x14ac:dyDescent="0.25">
      <c r="A945" s="11"/>
      <c r="B945" s="48"/>
      <c r="C945" s="28"/>
    </row>
    <row r="946" spans="1:3" x14ac:dyDescent="0.25">
      <c r="A946" s="11"/>
      <c r="B946" s="48"/>
      <c r="C946" s="28"/>
    </row>
    <row r="947" spans="1:3" x14ac:dyDescent="0.25">
      <c r="A947" s="11"/>
      <c r="B947" s="48"/>
      <c r="C947" s="28"/>
    </row>
    <row r="948" spans="1:3" x14ac:dyDescent="0.25">
      <c r="A948" s="12"/>
      <c r="B948" s="49"/>
      <c r="C948" s="29"/>
    </row>
    <row r="949" spans="1:3" x14ac:dyDescent="0.25">
      <c r="A949" s="11"/>
      <c r="B949" s="48"/>
      <c r="C949" s="28"/>
    </row>
    <row r="950" spans="1:3" x14ac:dyDescent="0.25">
      <c r="A950" s="11"/>
      <c r="B950" s="48"/>
      <c r="C950" s="28"/>
    </row>
    <row r="951" spans="1:3" x14ac:dyDescent="0.25">
      <c r="A951" s="11"/>
      <c r="B951" s="48"/>
      <c r="C951" s="28"/>
    </row>
    <row r="952" spans="1:3" x14ac:dyDescent="0.25">
      <c r="A952" s="12"/>
      <c r="B952" s="49"/>
      <c r="C952" s="29"/>
    </row>
    <row r="953" spans="1:3" x14ac:dyDescent="0.25">
      <c r="A953" s="11"/>
      <c r="B953" s="48"/>
      <c r="C953" s="28"/>
    </row>
    <row r="954" spans="1:3" x14ac:dyDescent="0.25">
      <c r="A954" s="11"/>
      <c r="B954" s="48"/>
      <c r="C954" s="28"/>
    </row>
    <row r="955" spans="1:3" x14ac:dyDescent="0.25">
      <c r="A955" s="11"/>
      <c r="B955" s="48"/>
      <c r="C955" s="28"/>
    </row>
    <row r="956" spans="1:3" x14ac:dyDescent="0.25">
      <c r="A956" s="12"/>
      <c r="B956" s="49"/>
      <c r="C956" s="29"/>
    </row>
    <row r="957" spans="1:3" x14ac:dyDescent="0.25">
      <c r="A957" s="11"/>
      <c r="B957" s="48"/>
      <c r="C957" s="28"/>
    </row>
    <row r="958" spans="1:3" x14ac:dyDescent="0.25">
      <c r="A958" s="11"/>
      <c r="B958" s="48"/>
      <c r="C958" s="28"/>
    </row>
    <row r="959" spans="1:3" x14ac:dyDescent="0.25">
      <c r="A959" s="11"/>
      <c r="B959" s="48"/>
      <c r="C959" s="28"/>
    </row>
    <row r="960" spans="1:3" x14ac:dyDescent="0.25">
      <c r="A960" s="12"/>
      <c r="B960" s="49"/>
      <c r="C960" s="29"/>
    </row>
    <row r="961" spans="1:3" x14ac:dyDescent="0.25">
      <c r="A961" s="11"/>
      <c r="B961" s="48"/>
      <c r="C961" s="28"/>
    </row>
    <row r="962" spans="1:3" x14ac:dyDescent="0.25">
      <c r="A962" s="11"/>
      <c r="B962" s="48"/>
      <c r="C962" s="28"/>
    </row>
    <row r="963" spans="1:3" x14ac:dyDescent="0.25">
      <c r="A963" s="11"/>
      <c r="B963" s="48"/>
      <c r="C963" s="28"/>
    </row>
    <row r="964" spans="1:3" x14ac:dyDescent="0.25">
      <c r="A964" s="12"/>
      <c r="B964" s="49"/>
      <c r="C964" s="29"/>
    </row>
    <row r="965" spans="1:3" x14ac:dyDescent="0.25">
      <c r="A965" s="11"/>
      <c r="B965" s="48"/>
      <c r="C965" s="28"/>
    </row>
    <row r="966" spans="1:3" x14ac:dyDescent="0.25">
      <c r="A966" s="11"/>
      <c r="B966" s="48"/>
      <c r="C966" s="28"/>
    </row>
    <row r="967" spans="1:3" x14ac:dyDescent="0.25">
      <c r="A967" s="11"/>
      <c r="B967" s="48"/>
      <c r="C967" s="28"/>
    </row>
    <row r="968" spans="1:3" x14ac:dyDescent="0.25">
      <c r="A968" s="11"/>
      <c r="B968" s="48"/>
      <c r="C968" s="28"/>
    </row>
    <row r="969" spans="1:3" x14ac:dyDescent="0.25">
      <c r="A969" s="11"/>
      <c r="B969" s="48"/>
      <c r="C969" s="28"/>
    </row>
    <row r="970" spans="1:3" x14ac:dyDescent="0.25">
      <c r="A970" s="11"/>
      <c r="B970" s="48"/>
      <c r="C970" s="28"/>
    </row>
    <row r="971" spans="1:3" x14ac:dyDescent="0.25">
      <c r="A971" s="11"/>
      <c r="B971" s="48"/>
      <c r="C971" s="28"/>
    </row>
    <row r="972" spans="1:3" x14ac:dyDescent="0.25">
      <c r="A972" s="11"/>
      <c r="B972" s="48"/>
      <c r="C972" s="28"/>
    </row>
    <row r="973" spans="1:3" x14ac:dyDescent="0.25">
      <c r="A973" s="11"/>
      <c r="B973" s="48"/>
      <c r="C973" s="28"/>
    </row>
    <row r="974" spans="1:3" x14ac:dyDescent="0.25">
      <c r="A974" s="11"/>
      <c r="B974" s="48"/>
      <c r="C974" s="28"/>
    </row>
    <row r="975" spans="1:3" x14ac:dyDescent="0.25">
      <c r="A975" s="11"/>
      <c r="B975" s="48"/>
      <c r="C975" s="28"/>
    </row>
    <row r="976" spans="1:3" x14ac:dyDescent="0.25">
      <c r="A976" s="12"/>
      <c r="B976" s="49"/>
      <c r="C976" s="29"/>
    </row>
    <row r="977" spans="1:3" x14ac:dyDescent="0.25">
      <c r="A977" s="11"/>
      <c r="B977" s="48"/>
      <c r="C977" s="28"/>
    </row>
    <row r="978" spans="1:3" x14ac:dyDescent="0.25">
      <c r="A978" s="11"/>
      <c r="B978" s="48"/>
      <c r="C978" s="28"/>
    </row>
    <row r="979" spans="1:3" x14ac:dyDescent="0.25">
      <c r="A979" s="11"/>
      <c r="B979" s="48"/>
      <c r="C979" s="28"/>
    </row>
    <row r="980" spans="1:3" x14ac:dyDescent="0.25">
      <c r="A980" s="12"/>
      <c r="B980" s="49"/>
      <c r="C980" s="29"/>
    </row>
    <row r="981" spans="1:3" x14ac:dyDescent="0.25">
      <c r="A981" s="11"/>
      <c r="B981" s="48"/>
      <c r="C981" s="28"/>
    </row>
    <row r="982" spans="1:3" x14ac:dyDescent="0.25">
      <c r="A982" s="11"/>
      <c r="B982" s="48"/>
      <c r="C982" s="28"/>
    </row>
    <row r="983" spans="1:3" x14ac:dyDescent="0.25">
      <c r="A983" s="11"/>
      <c r="B983" s="48"/>
      <c r="C983" s="28"/>
    </row>
    <row r="984" spans="1:3" x14ac:dyDescent="0.25">
      <c r="A984" s="11"/>
      <c r="B984" s="48"/>
      <c r="C984" s="28"/>
    </row>
    <row r="985" spans="1:3" x14ac:dyDescent="0.25">
      <c r="A985" s="11"/>
      <c r="B985" s="48"/>
      <c r="C985" s="28"/>
    </row>
    <row r="986" spans="1:3" x14ac:dyDescent="0.25">
      <c r="A986" s="11"/>
      <c r="B986" s="48"/>
      <c r="C986" s="28"/>
    </row>
    <row r="987" spans="1:3" x14ac:dyDescent="0.25">
      <c r="A987" s="11"/>
      <c r="B987" s="48"/>
      <c r="C987" s="28"/>
    </row>
    <row r="988" spans="1:3" x14ac:dyDescent="0.25">
      <c r="A988" s="11"/>
      <c r="B988" s="48"/>
      <c r="C988" s="28"/>
    </row>
    <row r="989" spans="1:3" x14ac:dyDescent="0.25">
      <c r="A989" s="11"/>
      <c r="B989" s="48"/>
      <c r="C989" s="28"/>
    </row>
    <row r="990" spans="1:3" x14ac:dyDescent="0.25">
      <c r="A990" s="11"/>
      <c r="B990" s="48"/>
      <c r="C990" s="28"/>
    </row>
    <row r="991" spans="1:3" x14ac:dyDescent="0.25">
      <c r="A991" s="11"/>
      <c r="B991" s="48"/>
      <c r="C991" s="28"/>
    </row>
    <row r="992" spans="1:3" x14ac:dyDescent="0.25">
      <c r="A992" s="12"/>
      <c r="B992" s="49"/>
      <c r="C992" s="29"/>
    </row>
    <row r="993" spans="1:3" x14ac:dyDescent="0.25">
      <c r="A993" s="11"/>
      <c r="B993" s="48"/>
      <c r="C993" s="28"/>
    </row>
    <row r="994" spans="1:3" x14ac:dyDescent="0.25">
      <c r="A994" s="11"/>
      <c r="B994" s="48"/>
      <c r="C994" s="28"/>
    </row>
    <row r="995" spans="1:3" x14ac:dyDescent="0.25">
      <c r="A995" s="11"/>
      <c r="B995" s="48"/>
      <c r="C995" s="28"/>
    </row>
    <row r="996" spans="1:3" x14ac:dyDescent="0.25">
      <c r="A996" s="12"/>
      <c r="B996" s="49"/>
      <c r="C996" s="29"/>
    </row>
    <row r="997" spans="1:3" x14ac:dyDescent="0.25">
      <c r="A997" s="11"/>
      <c r="B997" s="48"/>
      <c r="C997" s="28"/>
    </row>
    <row r="998" spans="1:3" x14ac:dyDescent="0.25">
      <c r="A998" s="11"/>
      <c r="B998" s="48"/>
      <c r="C998" s="28"/>
    </row>
    <row r="999" spans="1:3" x14ac:dyDescent="0.25">
      <c r="A999" s="11"/>
      <c r="B999" s="48"/>
      <c r="C999" s="28"/>
    </row>
    <row r="1000" spans="1:3" x14ac:dyDescent="0.25">
      <c r="A1000" s="11"/>
      <c r="B1000" s="48"/>
      <c r="C1000" s="28"/>
    </row>
    <row r="1001" spans="1:3" x14ac:dyDescent="0.25">
      <c r="A1001" s="11"/>
      <c r="B1001" s="48"/>
      <c r="C1001" s="28"/>
    </row>
    <row r="1002" spans="1:3" x14ac:dyDescent="0.25">
      <c r="A1002" s="11"/>
      <c r="B1002" s="48"/>
      <c r="C1002" s="28"/>
    </row>
    <row r="1003" spans="1:3" x14ac:dyDescent="0.25">
      <c r="A1003" s="11"/>
      <c r="B1003" s="48"/>
      <c r="C1003" s="28"/>
    </row>
    <row r="1004" spans="1:3" x14ac:dyDescent="0.25">
      <c r="A1004" s="11"/>
      <c r="B1004" s="48"/>
      <c r="C1004" s="28"/>
    </row>
    <row r="1005" spans="1:3" x14ac:dyDescent="0.25">
      <c r="A1005" s="11"/>
      <c r="B1005" s="48"/>
      <c r="C1005" s="28"/>
    </row>
    <row r="1006" spans="1:3" x14ac:dyDescent="0.25">
      <c r="A1006" s="11"/>
      <c r="B1006" s="48"/>
      <c r="C1006" s="28"/>
    </row>
    <row r="1007" spans="1:3" x14ac:dyDescent="0.25">
      <c r="A1007" s="11"/>
      <c r="B1007" s="48"/>
      <c r="C1007" s="28"/>
    </row>
    <row r="1008" spans="1:3" x14ac:dyDescent="0.25">
      <c r="A1008" s="11"/>
      <c r="B1008" s="48"/>
      <c r="C1008" s="28"/>
    </row>
    <row r="1009" spans="1:3" x14ac:dyDescent="0.25">
      <c r="A1009" s="11"/>
      <c r="B1009" s="48"/>
      <c r="C1009" s="28"/>
    </row>
    <row r="1010" spans="1:3" x14ac:dyDescent="0.25">
      <c r="A1010" s="11"/>
      <c r="B1010" s="48"/>
      <c r="C1010" s="28"/>
    </row>
    <row r="1011" spans="1:3" x14ac:dyDescent="0.25">
      <c r="A1011" s="11"/>
      <c r="B1011" s="48"/>
      <c r="C1011" s="28"/>
    </row>
    <row r="1012" spans="1:3" x14ac:dyDescent="0.25">
      <c r="A1012" s="12"/>
      <c r="B1012" s="49"/>
      <c r="C1012" s="29"/>
    </row>
    <row r="1013" spans="1:3" x14ac:dyDescent="0.25">
      <c r="A1013" s="11"/>
      <c r="B1013" s="48"/>
      <c r="C1013" s="28"/>
    </row>
    <row r="1014" spans="1:3" x14ac:dyDescent="0.25">
      <c r="A1014" s="11"/>
      <c r="B1014" s="48"/>
      <c r="C1014" s="28"/>
    </row>
    <row r="1015" spans="1:3" x14ac:dyDescent="0.25">
      <c r="A1015" s="11"/>
      <c r="B1015" s="48"/>
      <c r="C1015" s="28"/>
    </row>
    <row r="1016" spans="1:3" x14ac:dyDescent="0.25">
      <c r="A1016" s="11"/>
      <c r="B1016" s="48"/>
      <c r="C1016" s="28"/>
    </row>
    <row r="1017" spans="1:3" x14ac:dyDescent="0.25">
      <c r="A1017" s="11"/>
      <c r="B1017" s="48"/>
      <c r="C1017" s="28"/>
    </row>
    <row r="1018" spans="1:3" x14ac:dyDescent="0.25">
      <c r="A1018" s="11"/>
      <c r="B1018" s="48"/>
      <c r="C1018" s="28"/>
    </row>
    <row r="1019" spans="1:3" x14ac:dyDescent="0.25">
      <c r="A1019" s="11"/>
      <c r="B1019" s="48"/>
      <c r="C1019" s="28"/>
    </row>
    <row r="1020" spans="1:3" x14ac:dyDescent="0.25">
      <c r="A1020" s="11"/>
      <c r="B1020" s="48"/>
      <c r="C1020" s="28"/>
    </row>
    <row r="1021" spans="1:3" x14ac:dyDescent="0.25">
      <c r="A1021" s="11"/>
      <c r="B1021" s="48"/>
      <c r="C1021" s="28"/>
    </row>
    <row r="1022" spans="1:3" x14ac:dyDescent="0.25">
      <c r="A1022" s="11"/>
      <c r="B1022" s="48"/>
      <c r="C1022" s="28"/>
    </row>
    <row r="1023" spans="1:3" x14ac:dyDescent="0.25">
      <c r="A1023" s="11"/>
      <c r="B1023" s="48"/>
      <c r="C1023" s="28"/>
    </row>
    <row r="1024" spans="1:3" x14ac:dyDescent="0.25">
      <c r="A1024" s="12"/>
      <c r="B1024" s="49"/>
      <c r="C1024" s="29"/>
    </row>
    <row r="1025" spans="1:3" x14ac:dyDescent="0.25">
      <c r="A1025" s="11"/>
      <c r="B1025" s="48"/>
      <c r="C1025" s="28"/>
    </row>
    <row r="1026" spans="1:3" x14ac:dyDescent="0.25">
      <c r="A1026" s="11"/>
      <c r="B1026" s="48"/>
      <c r="C1026" s="28"/>
    </row>
    <row r="1027" spans="1:3" x14ac:dyDescent="0.25">
      <c r="A1027" s="11"/>
      <c r="B1027" s="48"/>
      <c r="C1027" s="28"/>
    </row>
    <row r="1028" spans="1:3" x14ac:dyDescent="0.25">
      <c r="A1028" s="11"/>
      <c r="B1028" s="48"/>
      <c r="C1028" s="28"/>
    </row>
    <row r="1029" spans="1:3" x14ac:dyDescent="0.25">
      <c r="A1029" s="11"/>
      <c r="B1029" s="48"/>
      <c r="C1029" s="28"/>
    </row>
    <row r="1030" spans="1:3" x14ac:dyDescent="0.25">
      <c r="A1030" s="11"/>
      <c r="B1030" s="48"/>
      <c r="C1030" s="28"/>
    </row>
    <row r="1031" spans="1:3" x14ac:dyDescent="0.25">
      <c r="A1031" s="11"/>
      <c r="B1031" s="48"/>
      <c r="C1031" s="28"/>
    </row>
    <row r="1032" spans="1:3" x14ac:dyDescent="0.25">
      <c r="A1032" s="11"/>
      <c r="B1032" s="48"/>
      <c r="C1032" s="28"/>
    </row>
    <row r="1033" spans="1:3" x14ac:dyDescent="0.25">
      <c r="A1033" s="11"/>
      <c r="B1033" s="48"/>
      <c r="C1033" s="28"/>
    </row>
    <row r="1034" spans="1:3" x14ac:dyDescent="0.25">
      <c r="A1034" s="11"/>
      <c r="B1034" s="48"/>
      <c r="C1034" s="28"/>
    </row>
    <row r="1035" spans="1:3" x14ac:dyDescent="0.25">
      <c r="A1035" s="11"/>
      <c r="B1035" s="48"/>
      <c r="C1035" s="28"/>
    </row>
    <row r="1036" spans="1:3" x14ac:dyDescent="0.25">
      <c r="A1036" s="11"/>
      <c r="B1036" s="48"/>
      <c r="C1036" s="28"/>
    </row>
    <row r="1037" spans="1:3" x14ac:dyDescent="0.25">
      <c r="A1037" s="11"/>
      <c r="B1037" s="48"/>
      <c r="C1037" s="28"/>
    </row>
    <row r="1038" spans="1:3" x14ac:dyDescent="0.25">
      <c r="A1038" s="11"/>
      <c r="B1038" s="48"/>
      <c r="C1038" s="28"/>
    </row>
    <row r="1039" spans="1:3" x14ac:dyDescent="0.25">
      <c r="A1039" s="11"/>
      <c r="B1039" s="48"/>
      <c r="C1039" s="28"/>
    </row>
    <row r="1040" spans="1:3" x14ac:dyDescent="0.25">
      <c r="A1040" s="11"/>
      <c r="B1040" s="48"/>
      <c r="C1040" s="28"/>
    </row>
    <row r="1041" spans="1:3" x14ac:dyDescent="0.25">
      <c r="A1041" s="11"/>
      <c r="B1041" s="48"/>
      <c r="C1041" s="28"/>
    </row>
    <row r="1042" spans="1:3" x14ac:dyDescent="0.25">
      <c r="A1042" s="11"/>
      <c r="B1042" s="48"/>
      <c r="C1042" s="28"/>
    </row>
    <row r="1043" spans="1:3" x14ac:dyDescent="0.25">
      <c r="A1043" s="11"/>
      <c r="B1043" s="48"/>
      <c r="C1043" s="28"/>
    </row>
    <row r="1044" spans="1:3" x14ac:dyDescent="0.25">
      <c r="A1044" s="12"/>
      <c r="B1044" s="49"/>
      <c r="C1044" s="29"/>
    </row>
    <row r="1045" spans="1:3" x14ac:dyDescent="0.25">
      <c r="A1045" s="11"/>
      <c r="B1045" s="48"/>
      <c r="C1045" s="28"/>
    </row>
    <row r="1046" spans="1:3" x14ac:dyDescent="0.25">
      <c r="A1046" s="11"/>
      <c r="B1046" s="48"/>
      <c r="C1046" s="28"/>
    </row>
    <row r="1047" spans="1:3" x14ac:dyDescent="0.25">
      <c r="A1047" s="11"/>
      <c r="B1047" s="48"/>
      <c r="C1047" s="28"/>
    </row>
    <row r="1048" spans="1:3" x14ac:dyDescent="0.25">
      <c r="A1048" s="12"/>
      <c r="B1048" s="49"/>
      <c r="C1048" s="29"/>
    </row>
    <row r="1049" spans="1:3" x14ac:dyDescent="0.25">
      <c r="A1049" s="11"/>
      <c r="B1049" s="48"/>
      <c r="C1049" s="28"/>
    </row>
    <row r="1050" spans="1:3" x14ac:dyDescent="0.25">
      <c r="A1050" s="11"/>
      <c r="B1050" s="48"/>
      <c r="C1050" s="28"/>
    </row>
    <row r="1051" spans="1:3" x14ac:dyDescent="0.25">
      <c r="A1051" s="11"/>
      <c r="B1051" s="48"/>
      <c r="C1051" s="28"/>
    </row>
    <row r="1052" spans="1:3" x14ac:dyDescent="0.25">
      <c r="A1052" s="11"/>
      <c r="B1052" s="48"/>
      <c r="C1052" s="28"/>
    </row>
    <row r="1053" spans="1:3" x14ac:dyDescent="0.25">
      <c r="A1053" s="11"/>
      <c r="B1053" s="48"/>
      <c r="C1053" s="28"/>
    </row>
    <row r="1054" spans="1:3" x14ac:dyDescent="0.25">
      <c r="A1054" s="11"/>
      <c r="B1054" s="48"/>
      <c r="C1054" s="28"/>
    </row>
    <row r="1055" spans="1:3" x14ac:dyDescent="0.25">
      <c r="A1055" s="11"/>
      <c r="B1055" s="48"/>
      <c r="C1055" s="28"/>
    </row>
    <row r="1056" spans="1:3" x14ac:dyDescent="0.25">
      <c r="A1056" s="12"/>
      <c r="B1056" s="49"/>
      <c r="C1056" s="29"/>
    </row>
    <row r="1057" spans="1:3" x14ac:dyDescent="0.25">
      <c r="A1057" s="11"/>
      <c r="B1057" s="48"/>
      <c r="C1057" s="28"/>
    </row>
    <row r="1058" spans="1:3" x14ac:dyDescent="0.25">
      <c r="A1058" s="11"/>
      <c r="B1058" s="48"/>
      <c r="C1058" s="28"/>
    </row>
    <row r="1059" spans="1:3" x14ac:dyDescent="0.25">
      <c r="A1059" s="11"/>
      <c r="B1059" s="48"/>
      <c r="C1059" s="28"/>
    </row>
    <row r="1060" spans="1:3" x14ac:dyDescent="0.25">
      <c r="A1060" s="12"/>
      <c r="B1060" s="49"/>
      <c r="C1060" s="29"/>
    </row>
    <row r="1061" spans="1:3" x14ac:dyDescent="0.25">
      <c r="A1061" s="11"/>
      <c r="B1061" s="48"/>
      <c r="C1061" s="28"/>
    </row>
    <row r="1062" spans="1:3" x14ac:dyDescent="0.25">
      <c r="A1062" s="11"/>
      <c r="B1062" s="48"/>
      <c r="C1062" s="28"/>
    </row>
    <row r="1063" spans="1:3" x14ac:dyDescent="0.25">
      <c r="A1063" s="11"/>
      <c r="B1063" s="48"/>
      <c r="C1063" s="28"/>
    </row>
    <row r="1064" spans="1:3" x14ac:dyDescent="0.25">
      <c r="A1064" s="11"/>
      <c r="B1064" s="48"/>
      <c r="C1064" s="28"/>
    </row>
    <row r="1065" spans="1:3" x14ac:dyDescent="0.25">
      <c r="A1065" s="11"/>
      <c r="B1065" s="48"/>
      <c r="C1065" s="28"/>
    </row>
    <row r="1066" spans="1:3" x14ac:dyDescent="0.25">
      <c r="A1066" s="11"/>
      <c r="B1066" s="48"/>
      <c r="C1066" s="28"/>
    </row>
    <row r="1067" spans="1:3" x14ac:dyDescent="0.25">
      <c r="A1067" s="11"/>
      <c r="B1067" s="48"/>
      <c r="C1067" s="28"/>
    </row>
    <row r="1068" spans="1:3" x14ac:dyDescent="0.25">
      <c r="A1068" s="11"/>
      <c r="B1068" s="48"/>
      <c r="C1068" s="28"/>
    </row>
    <row r="1069" spans="1:3" x14ac:dyDescent="0.25">
      <c r="A1069" s="11"/>
      <c r="B1069" s="48"/>
      <c r="C1069" s="28"/>
    </row>
    <row r="1070" spans="1:3" x14ac:dyDescent="0.25">
      <c r="A1070" s="11"/>
      <c r="B1070" s="48"/>
      <c r="C1070" s="28"/>
    </row>
    <row r="1071" spans="1:3" x14ac:dyDescent="0.25">
      <c r="A1071" s="11"/>
      <c r="B1071" s="48"/>
      <c r="C1071" s="28"/>
    </row>
    <row r="1072" spans="1:3" x14ac:dyDescent="0.25">
      <c r="A1072" s="12"/>
      <c r="B1072" s="49"/>
      <c r="C1072" s="29"/>
    </row>
    <row r="1073" spans="1:3" x14ac:dyDescent="0.25">
      <c r="A1073" s="11"/>
      <c r="B1073" s="48"/>
      <c r="C1073" s="28"/>
    </row>
    <row r="1074" spans="1:3" x14ac:dyDescent="0.25">
      <c r="A1074" s="11"/>
      <c r="B1074" s="48"/>
      <c r="C1074" s="28"/>
    </row>
    <row r="1075" spans="1:3" x14ac:dyDescent="0.25">
      <c r="A1075" s="11"/>
      <c r="B1075" s="48"/>
      <c r="C1075" s="28"/>
    </row>
    <row r="1076" spans="1:3" x14ac:dyDescent="0.25">
      <c r="A1076" s="12"/>
      <c r="B1076" s="49"/>
      <c r="C1076" s="29"/>
    </row>
    <row r="1077" spans="1:3" x14ac:dyDescent="0.25">
      <c r="A1077" s="11"/>
      <c r="B1077" s="48"/>
      <c r="C1077" s="28"/>
    </row>
    <row r="1078" spans="1:3" x14ac:dyDescent="0.25">
      <c r="A1078" s="11"/>
      <c r="B1078" s="48"/>
      <c r="C1078" s="28"/>
    </row>
    <row r="1079" spans="1:3" x14ac:dyDescent="0.25">
      <c r="A1079" s="11"/>
      <c r="B1079" s="48"/>
      <c r="C1079" s="28"/>
    </row>
    <row r="1080" spans="1:3" x14ac:dyDescent="0.25">
      <c r="A1080" s="12"/>
      <c r="B1080" s="49"/>
      <c r="C1080" s="29"/>
    </row>
    <row r="1081" spans="1:3" x14ac:dyDescent="0.25">
      <c r="A1081" s="11"/>
      <c r="B1081" s="48"/>
      <c r="C1081" s="28"/>
    </row>
    <row r="1082" spans="1:3" x14ac:dyDescent="0.25">
      <c r="A1082" s="11"/>
      <c r="B1082" s="48"/>
      <c r="C1082" s="28"/>
    </row>
    <row r="1083" spans="1:3" x14ac:dyDescent="0.25">
      <c r="A1083" s="11"/>
      <c r="B1083" s="48"/>
      <c r="C1083" s="28"/>
    </row>
    <row r="1084" spans="1:3" x14ac:dyDescent="0.25">
      <c r="A1084" s="12"/>
      <c r="B1084" s="49"/>
      <c r="C1084" s="29"/>
    </row>
    <row r="1085" spans="1:3" x14ac:dyDescent="0.25">
      <c r="A1085" s="11"/>
      <c r="B1085" s="48"/>
      <c r="C1085" s="28"/>
    </row>
    <row r="1086" spans="1:3" x14ac:dyDescent="0.25">
      <c r="A1086" s="11"/>
      <c r="B1086" s="48"/>
      <c r="C1086" s="28"/>
    </row>
    <row r="1087" spans="1:3" x14ac:dyDescent="0.25">
      <c r="A1087" s="11"/>
      <c r="B1087" s="48"/>
      <c r="C1087" s="28"/>
    </row>
    <row r="1088" spans="1:3" x14ac:dyDescent="0.25">
      <c r="A1088" s="12"/>
      <c r="B1088" s="49"/>
      <c r="C1088" s="29"/>
    </row>
    <row r="1089" spans="1:3" x14ac:dyDescent="0.25">
      <c r="A1089" s="11"/>
      <c r="B1089" s="48"/>
      <c r="C1089" s="28"/>
    </row>
    <row r="1090" spans="1:3" x14ac:dyDescent="0.25">
      <c r="A1090" s="11"/>
      <c r="B1090" s="48"/>
      <c r="C1090" s="28"/>
    </row>
    <row r="1091" spans="1:3" x14ac:dyDescent="0.25">
      <c r="A1091" s="11"/>
      <c r="B1091" s="48"/>
      <c r="C1091" s="28"/>
    </row>
    <row r="1092" spans="1:3" x14ac:dyDescent="0.25">
      <c r="A1092" s="11"/>
      <c r="B1092" s="48"/>
      <c r="C1092" s="28"/>
    </row>
    <row r="1093" spans="1:3" x14ac:dyDescent="0.25">
      <c r="A1093" s="11"/>
      <c r="B1093" s="48"/>
      <c r="C1093" s="28"/>
    </row>
    <row r="1094" spans="1:3" x14ac:dyDescent="0.25">
      <c r="A1094" s="11"/>
      <c r="B1094" s="48"/>
      <c r="C1094" s="28"/>
    </row>
    <row r="1095" spans="1:3" x14ac:dyDescent="0.25">
      <c r="A1095" s="11"/>
      <c r="B1095" s="48"/>
      <c r="C1095" s="28"/>
    </row>
    <row r="1096" spans="1:3" x14ac:dyDescent="0.25">
      <c r="A1096" s="11"/>
      <c r="B1096" s="48"/>
      <c r="C1096" s="28"/>
    </row>
    <row r="1097" spans="1:3" x14ac:dyDescent="0.25">
      <c r="A1097" s="11"/>
      <c r="B1097" s="48"/>
      <c r="C1097" s="28"/>
    </row>
    <row r="1098" spans="1:3" x14ac:dyDescent="0.25">
      <c r="A1098" s="11"/>
      <c r="B1098" s="48"/>
      <c r="C1098" s="28"/>
    </row>
    <row r="1099" spans="1:3" x14ac:dyDescent="0.25">
      <c r="A1099" s="11"/>
      <c r="B1099" s="48"/>
      <c r="C1099" s="28"/>
    </row>
    <row r="1100" spans="1:3" x14ac:dyDescent="0.25">
      <c r="A1100" s="12"/>
      <c r="B1100" s="49"/>
      <c r="C1100" s="29"/>
    </row>
    <row r="1101" spans="1:3" x14ac:dyDescent="0.25">
      <c r="A1101" s="11"/>
      <c r="B1101" s="48"/>
      <c r="C1101" s="28"/>
    </row>
    <row r="1102" spans="1:3" x14ac:dyDescent="0.25">
      <c r="A1102" s="11"/>
      <c r="B1102" s="48"/>
      <c r="C1102" s="28"/>
    </row>
    <row r="1103" spans="1:3" x14ac:dyDescent="0.25">
      <c r="A1103" s="11"/>
      <c r="B1103" s="48"/>
      <c r="C1103" s="28"/>
    </row>
    <row r="1104" spans="1:3" x14ac:dyDescent="0.25">
      <c r="A1104" s="12"/>
      <c r="B1104" s="49"/>
      <c r="C1104" s="29"/>
    </row>
    <row r="1105" spans="1:3" x14ac:dyDescent="0.25">
      <c r="A1105" s="11"/>
      <c r="B1105" s="48"/>
      <c r="C1105" s="28"/>
    </row>
    <row r="1106" spans="1:3" x14ac:dyDescent="0.25">
      <c r="A1106" s="11"/>
      <c r="B1106" s="48"/>
      <c r="C1106" s="28"/>
    </row>
    <row r="1107" spans="1:3" x14ac:dyDescent="0.25">
      <c r="A1107" s="11"/>
      <c r="B1107" s="48"/>
      <c r="C1107" s="28"/>
    </row>
    <row r="1108" spans="1:3" x14ac:dyDescent="0.25">
      <c r="A1108" s="11"/>
      <c r="B1108" s="48"/>
      <c r="C1108" s="28"/>
    </row>
    <row r="1109" spans="1:3" x14ac:dyDescent="0.25">
      <c r="A1109" s="11"/>
      <c r="B1109" s="48"/>
      <c r="C1109" s="28"/>
    </row>
    <row r="1110" spans="1:3" x14ac:dyDescent="0.25">
      <c r="A1110" s="11"/>
      <c r="B1110" s="48"/>
      <c r="C1110" s="28"/>
    </row>
    <row r="1111" spans="1:3" x14ac:dyDescent="0.25">
      <c r="A1111" s="11"/>
      <c r="B1111" s="48"/>
      <c r="C1111" s="28"/>
    </row>
    <row r="1112" spans="1:3" x14ac:dyDescent="0.25">
      <c r="A1112" s="11"/>
      <c r="B1112" s="48"/>
      <c r="C1112" s="28"/>
    </row>
    <row r="1113" spans="1:3" x14ac:dyDescent="0.25">
      <c r="A1113" s="11"/>
      <c r="B1113" s="48"/>
      <c r="C1113" s="28"/>
    </row>
    <row r="1114" spans="1:3" x14ac:dyDescent="0.25">
      <c r="A1114" s="11"/>
      <c r="B1114" s="48"/>
      <c r="C1114" s="28"/>
    </row>
    <row r="1115" spans="1:3" x14ac:dyDescent="0.25">
      <c r="A1115" s="11"/>
      <c r="B1115" s="48"/>
      <c r="C1115" s="28"/>
    </row>
    <row r="1116" spans="1:3" x14ac:dyDescent="0.25">
      <c r="A1116" s="11"/>
      <c r="B1116" s="48"/>
      <c r="C1116" s="28"/>
    </row>
    <row r="1117" spans="1:3" x14ac:dyDescent="0.25">
      <c r="A1117" s="11"/>
      <c r="B1117" s="48"/>
      <c r="C1117" s="28"/>
    </row>
    <row r="1118" spans="1:3" x14ac:dyDescent="0.25">
      <c r="A1118" s="11"/>
      <c r="B1118" s="48"/>
      <c r="C1118" s="28"/>
    </row>
    <row r="1119" spans="1:3" x14ac:dyDescent="0.25">
      <c r="A1119" s="11"/>
      <c r="B1119" s="48"/>
      <c r="C1119" s="28"/>
    </row>
    <row r="1120" spans="1:3" x14ac:dyDescent="0.25">
      <c r="A1120" s="12"/>
      <c r="B1120" s="49"/>
      <c r="C1120" s="29"/>
    </row>
    <row r="1121" spans="1:3" x14ac:dyDescent="0.25">
      <c r="A1121" s="11"/>
      <c r="B1121" s="48"/>
      <c r="C1121" s="28"/>
    </row>
    <row r="1122" spans="1:3" x14ac:dyDescent="0.25">
      <c r="A1122" s="11"/>
      <c r="B1122" s="48"/>
      <c r="C1122" s="28"/>
    </row>
    <row r="1123" spans="1:3" x14ac:dyDescent="0.25">
      <c r="A1123" s="11"/>
      <c r="B1123" s="48"/>
      <c r="C1123" s="28"/>
    </row>
    <row r="1124" spans="1:3" x14ac:dyDescent="0.25">
      <c r="A1124" s="11"/>
      <c r="B1124" s="48"/>
      <c r="C1124" s="28"/>
    </row>
    <row r="1125" spans="1:3" x14ac:dyDescent="0.25">
      <c r="A1125" s="11"/>
      <c r="B1125" s="48"/>
      <c r="C1125" s="28"/>
    </row>
    <row r="1126" spans="1:3" x14ac:dyDescent="0.25">
      <c r="A1126" s="11"/>
      <c r="B1126" s="48"/>
      <c r="C1126" s="28"/>
    </row>
    <row r="1127" spans="1:3" x14ac:dyDescent="0.25">
      <c r="A1127" s="11"/>
      <c r="B1127" s="48"/>
      <c r="C1127" s="28"/>
    </row>
    <row r="1128" spans="1:3" x14ac:dyDescent="0.25">
      <c r="A1128" s="11"/>
      <c r="B1128" s="48"/>
      <c r="C1128" s="28"/>
    </row>
    <row r="1129" spans="1:3" x14ac:dyDescent="0.25">
      <c r="A1129" s="11"/>
      <c r="B1129" s="48"/>
      <c r="C1129" s="28"/>
    </row>
    <row r="1130" spans="1:3" x14ac:dyDescent="0.25">
      <c r="A1130" s="11"/>
      <c r="B1130" s="48"/>
      <c r="C1130" s="28"/>
    </row>
    <row r="1131" spans="1:3" x14ac:dyDescent="0.25">
      <c r="A1131" s="11"/>
      <c r="B1131" s="48"/>
      <c r="C1131" s="28"/>
    </row>
    <row r="1132" spans="1:3" x14ac:dyDescent="0.25">
      <c r="A1132" s="11"/>
      <c r="B1132" s="48"/>
      <c r="C1132" s="28"/>
    </row>
    <row r="1133" spans="1:3" x14ac:dyDescent="0.25">
      <c r="A1133" s="11"/>
      <c r="B1133" s="48"/>
      <c r="C1133" s="28"/>
    </row>
    <row r="1134" spans="1:3" x14ac:dyDescent="0.25">
      <c r="A1134" s="11"/>
      <c r="B1134" s="48"/>
      <c r="C1134" s="28"/>
    </row>
    <row r="1135" spans="1:3" x14ac:dyDescent="0.25">
      <c r="A1135" s="11"/>
      <c r="B1135" s="48"/>
      <c r="C1135" s="28"/>
    </row>
    <row r="1136" spans="1:3" x14ac:dyDescent="0.25">
      <c r="A1136" s="11"/>
      <c r="B1136" s="48"/>
      <c r="C1136" s="28"/>
    </row>
    <row r="1137" spans="1:3" x14ac:dyDescent="0.25">
      <c r="A1137" s="11"/>
      <c r="B1137" s="48"/>
      <c r="C1137" s="28"/>
    </row>
    <row r="1138" spans="1:3" x14ac:dyDescent="0.25">
      <c r="A1138" s="11"/>
      <c r="B1138" s="48"/>
      <c r="C1138" s="28"/>
    </row>
    <row r="1139" spans="1:3" x14ac:dyDescent="0.25">
      <c r="A1139" s="11"/>
      <c r="B1139" s="48"/>
      <c r="C1139" s="28"/>
    </row>
    <row r="1140" spans="1:3" x14ac:dyDescent="0.25">
      <c r="A1140" s="12"/>
      <c r="B1140" s="49"/>
      <c r="C1140" s="29"/>
    </row>
    <row r="1141" spans="1:3" x14ac:dyDescent="0.25">
      <c r="A1141" s="11"/>
      <c r="B1141" s="48"/>
      <c r="C1141" s="28"/>
    </row>
    <row r="1142" spans="1:3" x14ac:dyDescent="0.25">
      <c r="A1142" s="11"/>
      <c r="B1142" s="48"/>
      <c r="C1142" s="28"/>
    </row>
    <row r="1143" spans="1:3" x14ac:dyDescent="0.25">
      <c r="A1143" s="11"/>
      <c r="B1143" s="48"/>
      <c r="C1143" s="28"/>
    </row>
    <row r="1144" spans="1:3" x14ac:dyDescent="0.25">
      <c r="A1144" s="12"/>
      <c r="B1144" s="49"/>
      <c r="C1144" s="29"/>
    </row>
    <row r="1145" spans="1:3" x14ac:dyDescent="0.25">
      <c r="A1145" s="11"/>
      <c r="B1145" s="48"/>
      <c r="C1145" s="28"/>
    </row>
    <row r="1146" spans="1:3" x14ac:dyDescent="0.25">
      <c r="A1146" s="11"/>
      <c r="B1146" s="48"/>
      <c r="C1146" s="28"/>
    </row>
    <row r="1147" spans="1:3" x14ac:dyDescent="0.25">
      <c r="A1147" s="11"/>
      <c r="B1147" s="48"/>
      <c r="C1147" s="28"/>
    </row>
    <row r="1148" spans="1:3" x14ac:dyDescent="0.25">
      <c r="A1148" s="11"/>
      <c r="B1148" s="48"/>
      <c r="C1148" s="28"/>
    </row>
    <row r="1149" spans="1:3" x14ac:dyDescent="0.25">
      <c r="A1149" s="11"/>
      <c r="B1149" s="48"/>
      <c r="C1149" s="28"/>
    </row>
    <row r="1150" spans="1:3" x14ac:dyDescent="0.25">
      <c r="A1150" s="11"/>
      <c r="B1150" s="48"/>
      <c r="C1150" s="28"/>
    </row>
    <row r="1151" spans="1:3" x14ac:dyDescent="0.25">
      <c r="A1151" s="11"/>
      <c r="B1151" s="48"/>
      <c r="C1151" s="28"/>
    </row>
    <row r="1152" spans="1:3" x14ac:dyDescent="0.25">
      <c r="A1152" s="12"/>
      <c r="B1152" s="49"/>
      <c r="C1152" s="29"/>
    </row>
    <row r="1153" spans="1:3" x14ac:dyDescent="0.25">
      <c r="A1153" s="11"/>
      <c r="B1153" s="48"/>
      <c r="C1153" s="28"/>
    </row>
    <row r="1154" spans="1:3" x14ac:dyDescent="0.25">
      <c r="A1154" s="11"/>
      <c r="B1154" s="48"/>
      <c r="C1154" s="28"/>
    </row>
    <row r="1155" spans="1:3" x14ac:dyDescent="0.25">
      <c r="A1155" s="11"/>
      <c r="B1155" s="48"/>
      <c r="C1155" s="28"/>
    </row>
    <row r="1156" spans="1:3" x14ac:dyDescent="0.25">
      <c r="A1156" s="12"/>
      <c r="B1156" s="49"/>
      <c r="C1156" s="29"/>
    </row>
    <row r="1157" spans="1:3" x14ac:dyDescent="0.25">
      <c r="A1157" s="11"/>
      <c r="B1157" s="48"/>
      <c r="C1157" s="28"/>
    </row>
    <row r="1158" spans="1:3" x14ac:dyDescent="0.25">
      <c r="A1158" s="11"/>
      <c r="B1158" s="48"/>
      <c r="C1158" s="28"/>
    </row>
    <row r="1159" spans="1:3" x14ac:dyDescent="0.25">
      <c r="A1159" s="11"/>
      <c r="B1159" s="48"/>
      <c r="C1159" s="28"/>
    </row>
    <row r="1160" spans="1:3" x14ac:dyDescent="0.25">
      <c r="A1160" s="12"/>
      <c r="B1160" s="49"/>
      <c r="C1160" s="29"/>
    </row>
    <row r="1161" spans="1:3" x14ac:dyDescent="0.25">
      <c r="A1161" s="11"/>
      <c r="B1161" s="48"/>
      <c r="C1161" s="28"/>
    </row>
    <row r="1162" spans="1:3" x14ac:dyDescent="0.25">
      <c r="A1162" s="11"/>
      <c r="B1162" s="48"/>
      <c r="C1162" s="28"/>
    </row>
    <row r="1163" spans="1:3" x14ac:dyDescent="0.25">
      <c r="A1163" s="11"/>
      <c r="B1163" s="48"/>
      <c r="C1163" s="28"/>
    </row>
    <row r="1164" spans="1:3" x14ac:dyDescent="0.25">
      <c r="A1164" s="12"/>
      <c r="B1164" s="49"/>
      <c r="C1164" s="29"/>
    </row>
    <row r="1165" spans="1:3" x14ac:dyDescent="0.25">
      <c r="A1165" s="11"/>
      <c r="B1165" s="48"/>
      <c r="C1165" s="28"/>
    </row>
    <row r="1166" spans="1:3" x14ac:dyDescent="0.25">
      <c r="A1166" s="11"/>
      <c r="B1166" s="48"/>
      <c r="C1166" s="28"/>
    </row>
    <row r="1167" spans="1:3" x14ac:dyDescent="0.25">
      <c r="A1167" s="11"/>
      <c r="B1167" s="48"/>
      <c r="C1167" s="28"/>
    </row>
    <row r="1168" spans="1:3" x14ac:dyDescent="0.25">
      <c r="A1168" s="11"/>
      <c r="B1168" s="48"/>
      <c r="C1168" s="28"/>
    </row>
    <row r="1169" spans="1:3" x14ac:dyDescent="0.25">
      <c r="A1169" s="11"/>
      <c r="B1169" s="48"/>
      <c r="C1169" s="28"/>
    </row>
    <row r="1170" spans="1:3" x14ac:dyDescent="0.25">
      <c r="A1170" s="11"/>
      <c r="B1170" s="48"/>
      <c r="C1170" s="28"/>
    </row>
    <row r="1171" spans="1:3" x14ac:dyDescent="0.25">
      <c r="A1171" s="11"/>
      <c r="B1171" s="48"/>
      <c r="C1171" s="28"/>
    </row>
  </sheetData>
  <autoFilter ref="A1:BH359" xr:uid="{00000000-0009-0000-0000-00000A000000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</autoFilter>
  <mergeCells count="7">
    <mergeCell ref="AQ1:BC1"/>
    <mergeCell ref="A1:A2"/>
    <mergeCell ref="B1:B2"/>
    <mergeCell ref="C1:C2"/>
    <mergeCell ref="D1:P1"/>
    <mergeCell ref="Q1:AC1"/>
    <mergeCell ref="AD1:AP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156"/>
  <sheetViews>
    <sheetView workbookViewId="0">
      <selection activeCell="B8" sqref="B8"/>
    </sheetView>
  </sheetViews>
  <sheetFormatPr defaultRowHeight="15" x14ac:dyDescent="0.25"/>
  <cols>
    <col min="1" max="3" width="17.85546875" style="13" customWidth="1"/>
    <col min="4" max="16384" width="9.140625" style="40"/>
  </cols>
  <sheetData>
    <row r="1" spans="1:30" x14ac:dyDescent="0.25">
      <c r="A1" s="62" t="s">
        <v>205</v>
      </c>
      <c r="B1" s="62" t="s">
        <v>371</v>
      </c>
      <c r="C1" s="62" t="s">
        <v>370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</row>
    <row r="2" spans="1:30" x14ac:dyDescent="0.25">
      <c r="A2" s="62"/>
      <c r="B2" s="62"/>
      <c r="C2" s="62"/>
      <c r="D2" s="44">
        <v>20</v>
      </c>
      <c r="E2" s="44">
        <v>50</v>
      </c>
      <c r="F2" s="44">
        <v>100</v>
      </c>
      <c r="G2" s="44">
        <v>150</v>
      </c>
      <c r="H2" s="44">
        <v>200</v>
      </c>
      <c r="I2" s="44">
        <v>250</v>
      </c>
      <c r="J2" s="44">
        <v>300</v>
      </c>
      <c r="K2" s="44">
        <v>350</v>
      </c>
      <c r="L2" s="44">
        <v>400</v>
      </c>
      <c r="M2" s="44">
        <v>450</v>
      </c>
      <c r="N2" s="44">
        <v>500</v>
      </c>
      <c r="O2" s="44">
        <v>550</v>
      </c>
      <c r="P2" s="44">
        <v>600</v>
      </c>
      <c r="Q2" s="44">
        <v>20</v>
      </c>
      <c r="R2" s="44">
        <v>50</v>
      </c>
      <c r="S2" s="44">
        <v>100</v>
      </c>
      <c r="T2" s="44">
        <v>150</v>
      </c>
      <c r="U2" s="44">
        <v>200</v>
      </c>
      <c r="V2" s="44">
        <v>250</v>
      </c>
      <c r="W2" s="44">
        <v>300</v>
      </c>
      <c r="X2" s="44">
        <v>350</v>
      </c>
      <c r="Y2" s="44">
        <v>400</v>
      </c>
      <c r="Z2" s="44">
        <v>450</v>
      </c>
      <c r="AA2" s="44">
        <v>500</v>
      </c>
      <c r="AB2" s="44">
        <v>550</v>
      </c>
      <c r="AC2" s="44">
        <v>600</v>
      </c>
      <c r="AD2" s="43"/>
    </row>
    <row r="3" spans="1:30" x14ac:dyDescent="0.25">
      <c r="A3" s="45" t="str">
        <f>INDEX('Обработка исходного'!B:B,ROW('Rm, МПа'!$B$3)+4*(ROW('Rm, МПа'!$B3)-ROW('Rm, МПа'!$B$3)))</f>
        <v>Сталь углеродистая</v>
      </c>
      <c r="B3" s="45" t="str">
        <f>IF(A3="Сталь углеродистая","СУ",
IF(A3="Сталь легированная","СЛ",
IF(A3="Сталь хромоникелевая коррозионно-стойкая аустенитного класса","СХН-КСАК",
IF(A3="Сталь легированная хромомолибденованадиевая","СЛ-ХМВ",
IF(A3="Сталь легированная кремнемарганцовистая","СЛ-КМ",
IF(A3="Сталь высокохромистая","СВХ",
IF(A3="Сплав на железоникелевой основе","СЖНО",
IF(A3="Сплав циркониевый","СЦВ-Ц",
IF(A3="Сплав титановый","СЦМ-Т",
IF(A3="Сплав алюминиевый","СЦМ-А",
IF(A3="Сплав латуни","СЦМ-Л")))))))))))</f>
        <v>СУ</v>
      </c>
      <c r="C3" s="45" t="str">
        <f>CONCATENATE('Rm, МПа'!B3,IF(OR(ISBLANK('Rm, МПа'!C3),'Rm, МПа'!C3=""),"",CONCATENATE(" (",'Rm, МПа'!C3,")")))</f>
        <v>Ст3сп5 (Горячекатаная сортовая фасонная и листовая сталь толщиной до 20 мм)</v>
      </c>
      <c r="D3" s="43">
        <f>'Rm, МПа'!D3</f>
        <v>373</v>
      </c>
      <c r="E3" s="43" t="str">
        <f>IF('Rm, МПа'!E3="-",D3,CONCATENATE(D3,",",'Rm, МПа'!E3))</f>
        <v>373,363</v>
      </c>
      <c r="F3" s="43" t="str">
        <f>IF('Rm, МПа'!F3="-",E3,CONCATENATE(E3,",",'Rm, МПа'!F3))</f>
        <v>373,363,353</v>
      </c>
      <c r="G3" s="43" t="str">
        <f>IF('Rm, МПа'!G3="-",F3,CONCATENATE(F3,",",'Rm, МПа'!G3))</f>
        <v>373,363,353,353</v>
      </c>
      <c r="H3" s="43" t="str">
        <f>IF('Rm, МПа'!H3="-",G3,CONCATENATE(G3,",",'Rm, МПа'!H3))</f>
        <v>373,363,353,353,343</v>
      </c>
      <c r="I3" s="43" t="str">
        <f>IF('Rm, МПа'!I3="-",H3,CONCATENATE(H3,",",'Rm, МПа'!I3))</f>
        <v>373,363,353,353,343,323</v>
      </c>
      <c r="J3" s="43" t="str">
        <f>IF('Rm, МПа'!J3="-",I3,CONCATENATE(I3,",",'Rm, МПа'!J3))</f>
        <v>373,363,353,353,343,323,284</v>
      </c>
      <c r="K3" s="43" t="str">
        <f>IF('Rm, МПа'!K3="-",J3,CONCATENATE(J3,",",'Rm, МПа'!K3))</f>
        <v>373,363,353,353,343,323,284</v>
      </c>
      <c r="L3" s="43" t="str">
        <f>IF('Rm, МПа'!L3="-",K3,CONCATENATE(K3,",",'Rm, МПа'!L3))</f>
        <v>373,363,353,353,343,323,284</v>
      </c>
      <c r="M3" s="43" t="str">
        <f>IF('Rm, МПа'!M3="-",L3,CONCATENATE(L3,",",'Rm, МПа'!M3))</f>
        <v>373,363,353,353,343,323,284</v>
      </c>
      <c r="N3" s="43" t="str">
        <f>IF('Rm, МПа'!N3="-",M3,CONCATENATE(M3,",",'Rm, МПа'!N3))</f>
        <v>373,363,353,353,343,323,284</v>
      </c>
      <c r="O3" s="43" t="str">
        <f>IF('Rm, МПа'!O3="-",N3,CONCATENATE(N3,",",'Rm, МПа'!O3))</f>
        <v>373,363,353,353,343,323,284</v>
      </c>
      <c r="P3" s="43" t="str">
        <f>IF('Rm, МПа'!P3="-",O3,CONCATENATE(O3,",",'Rm, МПа'!P3))</f>
        <v>373,363,353,353,343,323,284</v>
      </c>
      <c r="Q3" s="43">
        <f>'Rp0,2, МПа'!D3</f>
        <v>245</v>
      </c>
      <c r="R3" s="43" t="str">
        <f>IF('Rp0,2, МПа'!E3="-",Q3,CONCATENATE(Q3,",",'Rp0,2, МПа'!E3))</f>
        <v>245,235</v>
      </c>
      <c r="S3" s="43" t="str">
        <f>IF('Rp0,2, МПа'!F3="-",R3,CONCATENATE(R3,",",'Rp0,2, МПа'!F3))</f>
        <v>245,235,235</v>
      </c>
      <c r="T3" s="43" t="str">
        <f>IF('Rp0,2, МПа'!G3="-",S3,CONCATENATE(S3,",",'Rp0,2, МПа'!G3))</f>
        <v>245,235,235,235</v>
      </c>
      <c r="U3" s="43" t="str">
        <f>IF('Rp0,2, МПа'!H3="-",T3,CONCATENATE(T3,",",'Rp0,2, МПа'!H3))</f>
        <v>245,235,235,235,235</v>
      </c>
      <c r="V3" s="43" t="str">
        <f>IF('Rp0,2, МПа'!I3="-",U3,CONCATENATE(U3,",",'Rp0,2, МПа'!I3))</f>
        <v>245,235,235,235,235,206</v>
      </c>
      <c r="W3" s="43" t="str">
        <f>IF('Rp0,2, МПа'!J3="-",V3,CONCATENATE(V3,",",'Rp0,2, МПа'!J3))</f>
        <v>245,235,235,235,235,206,186</v>
      </c>
      <c r="X3" s="43" t="str">
        <f>IF('Rp0,2, МПа'!K3="-",W3,CONCATENATE(W3,",",'Rp0,2, МПа'!K3))</f>
        <v>245,235,235,235,235,206,186</v>
      </c>
      <c r="Y3" s="43" t="str">
        <f>IF('Rp0,2, МПа'!L3="-",X3,CONCATENATE(X3,",",'Rp0,2, МПа'!L3))</f>
        <v>245,235,235,235,235,206,186</v>
      </c>
      <c r="Z3" s="43" t="str">
        <f>IF('Rp0,2, МПа'!M3="-",Y3,CONCATENATE(Y3,",",'Rp0,2, МПа'!M3))</f>
        <v>245,235,235,235,235,206,186</v>
      </c>
      <c r="AA3" s="43" t="str">
        <f>IF('Rp0,2, МПа'!N3="-",Z3,CONCATENATE(Z3,",",'Rp0,2, МПа'!N3))</f>
        <v>245,235,235,235,235,206,186</v>
      </c>
      <c r="AB3" s="43" t="str">
        <f>IF('Rp0,2, МПа'!O3="-",AA3,CONCATENATE(AA3,",",'Rp0,2, МПа'!O3))</f>
        <v>245,235,235,235,235,206,186</v>
      </c>
      <c r="AC3" s="43" t="str">
        <f>IF('Rp0,2, МПа'!P3="-",AB3,CONCATENATE(AB3,",",'Rp0,2, МПа'!P3))</f>
        <v>245,235,235,235,235,206,186</v>
      </c>
      <c r="AD3" s="43" t="str">
        <f>CONCATENATE("{",
CONCATENATE("Name",": ",CHAR(34),CONCATENATE(IF(OR(ISNUMBER(SEARCH("Ст3",C3)),ISNUMBER(SEARCH("Сплав",C3))),"","Сталь "),C3),CHAR(34)),
",",
CONCATENATE("ClassID",": ",CHAR(34),B3,CHAR(34)),
",",
CONCATENATE("UltimateStressArray",": [",P3,"]"),
",",
CONCATENATE("YieldStressArray",": [",AC3,"]"),
"},")</f>
        <v>{Name: "Ст3сп5 (Горячекатаная сортовая фасонная и листовая сталь толщиной до 20 мм)",ClassID: "СУ",UltimateStressArray: [373,363,353,353,343,323,284],YieldStressArray: [245,235,235,235,235,206,186]},</v>
      </c>
    </row>
    <row r="4" spans="1:30" x14ac:dyDescent="0.25">
      <c r="A4" s="45" t="str">
        <f>INDEX('Обработка исходного'!B:B,ROW('Rm, МПа'!$B$3)+4*(ROW('Rm, МПа'!$B4)-ROW('Rm, МПа'!$B$3)))</f>
        <v>Сталь углеродистая</v>
      </c>
      <c r="B4" s="45" t="str">
        <f t="shared" ref="B4:B67" si="0">IF(A4="Сталь углеродистая","СУ",
IF(A4="Сталь легированная","СЛ",
IF(A4="Сталь хромоникелевая коррозионно-стойкая аустенитного класса","СХН-КСАК",
IF(A4="Сталь легированная хромомолибденованадиевая","СЛ-ХМВ",
IF(A4="Сталь легированная кремнемарганцовистая","СЛ-КМ",
IF(A4="Сталь высокохромистая","СВХ",
IF(A4="Сплав на железоникелевой основе","СЖНО",
IF(A4="Сплав циркониевый","СЦВ-Ц",
IF(A4="Сплав титановый","СЦМ-Т",
IF(A4="Сплав алюминиевый","СЦМ-А",
IF(A4="Сплав латуни","СЦМ-Л")))))))))))</f>
        <v>СУ</v>
      </c>
      <c r="C4" s="45" t="str">
        <f>CONCATENATE('Rm, МПа'!B4,IF(OR(ISBLANK('Rm, МПа'!C4),'Rm, МПа'!C4=""),"",CONCATENATE(" (",'Rm, МПа'!C4,")")))</f>
        <v>Ст3сп5 (Горячекатаная сортовая фасонная и листовая сталь толщиной от 20 до 100 мм)</v>
      </c>
      <c r="D4" s="43">
        <f>'Rm, МПа'!D4</f>
        <v>373</v>
      </c>
      <c r="E4" s="43" t="str">
        <f>IF('Rm, МПа'!E4="-",D4,CONCATENATE(D4,",",'Rm, МПа'!E4))</f>
        <v>373,363</v>
      </c>
      <c r="F4" s="43" t="str">
        <f>IF('Rm, МПа'!F4="-",E4,CONCATENATE(E4,",",'Rm, МПа'!F4))</f>
        <v>373,363,353</v>
      </c>
      <c r="G4" s="43" t="str">
        <f>IF('Rm, МПа'!G4="-",F4,CONCATENATE(F4,",",'Rm, МПа'!G4))</f>
        <v>373,363,353,353</v>
      </c>
      <c r="H4" s="43" t="str">
        <f>IF('Rm, МПа'!H4="-",G4,CONCATENATE(G4,",",'Rm, МПа'!H4))</f>
        <v>373,363,353,353,343</v>
      </c>
      <c r="I4" s="43" t="str">
        <f>IF('Rm, МПа'!I4="-",H4,CONCATENATE(H4,",",'Rm, МПа'!I4))</f>
        <v>373,363,353,353,343,323</v>
      </c>
      <c r="J4" s="43" t="str">
        <f>IF('Rm, МПа'!J4="-",I4,CONCATENATE(I4,",",'Rm, МПа'!J4))</f>
        <v>373,363,353,353,343,323,284</v>
      </c>
      <c r="K4" s="43" t="str">
        <f>IF('Rm, МПа'!K4="-",J4,CONCATENATE(J4,",",'Rm, МПа'!K4))</f>
        <v>373,363,353,353,343,323,284</v>
      </c>
      <c r="L4" s="43" t="str">
        <f>IF('Rm, МПа'!L4="-",K4,CONCATENATE(K4,",",'Rm, МПа'!L4))</f>
        <v>373,363,353,353,343,323,284</v>
      </c>
      <c r="M4" s="43" t="str">
        <f>IF('Rm, МПа'!M4="-",L4,CONCATENATE(L4,",",'Rm, МПа'!M4))</f>
        <v>373,363,353,353,343,323,284</v>
      </c>
      <c r="N4" s="43" t="str">
        <f>IF('Rm, МПа'!N4="-",M4,CONCATENATE(M4,",",'Rm, МПа'!N4))</f>
        <v>373,363,353,353,343,323,284</v>
      </c>
      <c r="O4" s="43" t="str">
        <f>IF('Rm, МПа'!O4="-",N4,CONCATENATE(N4,",",'Rm, МПа'!O4))</f>
        <v>373,363,353,353,343,323,284</v>
      </c>
      <c r="P4" s="43" t="str">
        <f>IF('Rm, МПа'!P4="-",O4,CONCATENATE(O4,",",'Rm, МПа'!P4))</f>
        <v>373,363,353,353,343,323,284</v>
      </c>
      <c r="Q4" s="43">
        <f>'Rp0,2, МПа'!D4</f>
        <v>206</v>
      </c>
      <c r="R4" s="43" t="str">
        <f>IF('Rp0,2, МПа'!E4="-",Q4,CONCATENATE(Q4,",",'Rp0,2, МПа'!E4))</f>
        <v>206,196</v>
      </c>
      <c r="S4" s="43" t="str">
        <f>IF('Rp0,2, МПа'!F4="-",R4,CONCATENATE(R4,",",'Rp0,2, МПа'!F4))</f>
        <v>206,196,196</v>
      </c>
      <c r="T4" s="43" t="str">
        <f>IF('Rp0,2, МПа'!G4="-",S4,CONCATENATE(S4,",",'Rp0,2, МПа'!G4))</f>
        <v>206,196,196,196</v>
      </c>
      <c r="U4" s="43" t="str">
        <f>IF('Rp0,2, МПа'!H4="-",T4,CONCATENATE(T4,",",'Rp0,2, МПа'!H4))</f>
        <v>206,196,196,196,196</v>
      </c>
      <c r="V4" s="43" t="str">
        <f>IF('Rp0,2, МПа'!I4="-",U4,CONCATENATE(U4,",",'Rp0,2, МПа'!I4))</f>
        <v>206,196,196,196,196,177</v>
      </c>
      <c r="W4" s="43" t="str">
        <f>IF('Rp0,2, МПа'!J4="-",V4,CONCATENATE(V4,",",'Rp0,2, МПа'!J4))</f>
        <v>206,196,196,196,196,177,157</v>
      </c>
      <c r="X4" s="43" t="str">
        <f>IF('Rp0,2, МПа'!K4="-",W4,CONCATENATE(W4,",",'Rp0,2, МПа'!K4))</f>
        <v>206,196,196,196,196,177,157</v>
      </c>
      <c r="Y4" s="43" t="str">
        <f>IF('Rp0,2, МПа'!L4="-",X4,CONCATENATE(X4,",",'Rp0,2, МПа'!L4))</f>
        <v>206,196,196,196,196,177,157</v>
      </c>
      <c r="Z4" s="43" t="str">
        <f>IF('Rp0,2, МПа'!M4="-",Y4,CONCATENATE(Y4,",",'Rp0,2, МПа'!M4))</f>
        <v>206,196,196,196,196,177,157</v>
      </c>
      <c r="AA4" s="43" t="str">
        <f>IF('Rp0,2, МПа'!N4="-",Z4,CONCATENATE(Z4,",",'Rp0,2, МПа'!N4))</f>
        <v>206,196,196,196,196,177,157</v>
      </c>
      <c r="AB4" s="43" t="str">
        <f>IF('Rp0,2, МПа'!O4="-",AA4,CONCATENATE(AA4,",",'Rp0,2, МПа'!O4))</f>
        <v>206,196,196,196,196,177,157</v>
      </c>
      <c r="AC4" s="43" t="str">
        <f>IF('Rp0,2, МПа'!P4="-",AB4,CONCATENATE(AB4,",",'Rp0,2, МПа'!P4))</f>
        <v>206,196,196,196,196,177,157</v>
      </c>
      <c r="AD4" s="43" t="str">
        <f t="shared" ref="AD4:AD67" si="1">CONCATENATE("{",
CONCATENATE("Name",": ",CHAR(34),CONCATENATE(IF(OR(ISNUMBER(SEARCH("Ст3",C4)),ISNUMBER(SEARCH("Сплав",C4))),"","Сталь "),C4),CHAR(34)),
",",
CONCATENATE("ClassID",": ",CHAR(34),B4,CHAR(34)),
",",
CONCATENATE("UltimateStressArray",": [",P4,"]"),
",",
CONCATENATE("YieldStressArray",": [",AC4,"]"),
"},")</f>
        <v>{Name: "Ст3сп5 (Горячекатаная сортовая фасонная и листовая сталь толщиной от 20 до 100 мм)",ClassID: "СУ",UltimateStressArray: [373,363,353,353,343,323,284],YieldStressArray: [206,196,196,196,196,177,157]},</v>
      </c>
    </row>
    <row r="5" spans="1:30" x14ac:dyDescent="0.25">
      <c r="A5" s="45" t="str">
        <f>INDEX('Обработка исходного'!B:B,ROW('Rm, МПа'!$B$3)+4*(ROW('Rm, МПа'!$B5)-ROW('Rm, МПа'!$B$3)))</f>
        <v>Сталь углеродистая</v>
      </c>
      <c r="B5" s="45" t="str">
        <f t="shared" si="0"/>
        <v>СУ</v>
      </c>
      <c r="C5" s="45" t="str">
        <f>CONCATENATE('Rm, МПа'!B5,IF(OR(ISBLANK('Rm, МПа'!C5),'Rm, МПа'!C5=""),"",CONCATENATE(" (",'Rm, МПа'!C5,")")))</f>
        <v>Ст3сп5 (Горячекатаная сортовая фасонная и листовая сталь толщиной более 100 мм)</v>
      </c>
      <c r="D5" s="43">
        <f>'Rm, МПа'!D5</f>
        <v>373</v>
      </c>
      <c r="E5" s="43" t="str">
        <f>IF('Rm, МПа'!E5="-",D5,CONCATENATE(D5,",",'Rm, МПа'!E5))</f>
        <v>373,363</v>
      </c>
      <c r="F5" s="43" t="str">
        <f>IF('Rm, МПа'!F5="-",E5,CONCATENATE(E5,",",'Rm, МПа'!F5))</f>
        <v>373,363,353</v>
      </c>
      <c r="G5" s="43" t="str">
        <f>IF('Rm, МПа'!G5="-",F5,CONCATENATE(F5,",",'Rm, МПа'!G5))</f>
        <v>373,363,353,353</v>
      </c>
      <c r="H5" s="43" t="str">
        <f>IF('Rm, МПа'!H5="-",G5,CONCATENATE(G5,",",'Rm, МПа'!H5))</f>
        <v>373,363,353,353,343</v>
      </c>
      <c r="I5" s="43" t="str">
        <f>IF('Rm, МПа'!I5="-",H5,CONCATENATE(H5,",",'Rm, МПа'!I5))</f>
        <v>373,363,353,353,343,323</v>
      </c>
      <c r="J5" s="43" t="str">
        <f>IF('Rm, МПа'!J5="-",I5,CONCATENATE(I5,",",'Rm, МПа'!J5))</f>
        <v>373,363,353,353,343,323,284</v>
      </c>
      <c r="K5" s="43" t="str">
        <f>IF('Rm, МПа'!K5="-",J5,CONCATENATE(J5,",",'Rm, МПа'!K5))</f>
        <v>373,363,353,353,343,323,284</v>
      </c>
      <c r="L5" s="43" t="str">
        <f>IF('Rm, МПа'!L5="-",K5,CONCATENATE(K5,",",'Rm, МПа'!L5))</f>
        <v>373,363,353,353,343,323,284</v>
      </c>
      <c r="M5" s="43" t="str">
        <f>IF('Rm, МПа'!M5="-",L5,CONCATENATE(L5,",",'Rm, МПа'!M5))</f>
        <v>373,363,353,353,343,323,284</v>
      </c>
      <c r="N5" s="43" t="str">
        <f>IF('Rm, МПа'!N5="-",M5,CONCATENATE(M5,",",'Rm, МПа'!N5))</f>
        <v>373,363,353,353,343,323,284</v>
      </c>
      <c r="O5" s="43" t="str">
        <f>IF('Rm, МПа'!O5="-",N5,CONCATENATE(N5,",",'Rm, МПа'!O5))</f>
        <v>373,363,353,353,343,323,284</v>
      </c>
      <c r="P5" s="43" t="str">
        <f>IF('Rm, МПа'!P5="-",O5,CONCATENATE(O5,",",'Rm, МПа'!P5))</f>
        <v>373,363,353,353,343,323,284</v>
      </c>
      <c r="Q5" s="43">
        <f>'Rp0,2, МПа'!D5</f>
        <v>206</v>
      </c>
      <c r="R5" s="43" t="str">
        <f>IF('Rp0,2, МПа'!E5="-",Q5,CONCATENATE(Q5,",",'Rp0,2, МПа'!E5))</f>
        <v>206,196</v>
      </c>
      <c r="S5" s="43" t="str">
        <f>IF('Rp0,2, МПа'!F5="-",R5,CONCATENATE(R5,",",'Rp0,2, МПа'!F5))</f>
        <v>206,196,196</v>
      </c>
      <c r="T5" s="43" t="str">
        <f>IF('Rp0,2, МПа'!G5="-",S5,CONCATENATE(S5,",",'Rp0,2, МПа'!G5))</f>
        <v>206,196,196,196</v>
      </c>
      <c r="U5" s="43" t="str">
        <f>IF('Rp0,2, МПа'!H5="-",T5,CONCATENATE(T5,",",'Rp0,2, МПа'!H5))</f>
        <v>206,196,196,196,196</v>
      </c>
      <c r="V5" s="43" t="str">
        <f>IF('Rp0,2, МПа'!I5="-",U5,CONCATENATE(U5,",",'Rp0,2, МПа'!I5))</f>
        <v>206,196,196,196,196,177</v>
      </c>
      <c r="W5" s="43" t="str">
        <f>IF('Rp0,2, МПа'!J5="-",V5,CONCATENATE(V5,",",'Rp0,2, МПа'!J5))</f>
        <v>206,196,196,196,196,177,157</v>
      </c>
      <c r="X5" s="43" t="str">
        <f>IF('Rp0,2, МПа'!K5="-",W5,CONCATENATE(W5,",",'Rp0,2, МПа'!K5))</f>
        <v>206,196,196,196,196,177,157</v>
      </c>
      <c r="Y5" s="43" t="str">
        <f>IF('Rp0,2, МПа'!L5="-",X5,CONCATENATE(X5,",",'Rp0,2, МПа'!L5))</f>
        <v>206,196,196,196,196,177,157</v>
      </c>
      <c r="Z5" s="43" t="str">
        <f>IF('Rp0,2, МПа'!M5="-",Y5,CONCATENATE(Y5,",",'Rp0,2, МПа'!M5))</f>
        <v>206,196,196,196,196,177,157</v>
      </c>
      <c r="AA5" s="43" t="str">
        <f>IF('Rp0,2, МПа'!N5="-",Z5,CONCATENATE(Z5,",",'Rp0,2, МПа'!N5))</f>
        <v>206,196,196,196,196,177,157</v>
      </c>
      <c r="AB5" s="43" t="str">
        <f>IF('Rp0,2, МПа'!O5="-",AA5,CONCATENATE(AA5,",",'Rp0,2, МПа'!O5))</f>
        <v>206,196,196,196,196,177,157</v>
      </c>
      <c r="AC5" s="43" t="str">
        <f>IF('Rp0,2, МПа'!P5="-",AB5,CONCATENATE(AB5,",",'Rp0,2, МПа'!P5))</f>
        <v>206,196,196,196,196,177,157</v>
      </c>
      <c r="AD5" s="43" t="str">
        <f t="shared" si="1"/>
        <v>{Name: "Ст3сп5 (Горячекатаная сортовая фасонная и листовая сталь толщиной более 100 мм)",ClassID: "СУ",UltimateStressArray: [373,363,353,353,343,323,284],YieldStressArray: [206,196,196,196,196,177,157]},</v>
      </c>
    </row>
    <row r="6" spans="1:30" x14ac:dyDescent="0.25">
      <c r="A6" s="45" t="str">
        <f>INDEX('Обработка исходного'!B:B,ROW('Rm, МПа'!$B$3)+4*(ROW('Rm, МПа'!$B6)-ROW('Rm, МПа'!$B$3)))</f>
        <v>Сталь углеродистая</v>
      </c>
      <c r="B6" s="45" t="str">
        <f t="shared" si="0"/>
        <v>СУ</v>
      </c>
      <c r="C6" s="45" t="str">
        <f>CONCATENATE('Rm, МПа'!B6,IF(OR(ISBLANK('Rm, МПа'!C6),'Rm, МПа'!C6=""),"",CONCATENATE(" (",'Rm, МПа'!C6,")")))</f>
        <v>Ст3сп5 (Трубы)</v>
      </c>
      <c r="D6" s="43">
        <f>'Rm, МПа'!D6</f>
        <v>373</v>
      </c>
      <c r="E6" s="43" t="str">
        <f>IF('Rm, МПа'!E6="-",D6,CONCATENATE(D6,",",'Rm, МПа'!E6))</f>
        <v>373,363</v>
      </c>
      <c r="F6" s="43" t="str">
        <f>IF('Rm, МПа'!F6="-",E6,CONCATENATE(E6,",",'Rm, МПа'!F6))</f>
        <v>373,363,353</v>
      </c>
      <c r="G6" s="43" t="str">
        <f>IF('Rm, МПа'!G6="-",F6,CONCATENATE(F6,",",'Rm, МПа'!G6))</f>
        <v>373,363,353,343</v>
      </c>
      <c r="H6" s="43" t="str">
        <f>IF('Rm, МПа'!H6="-",G6,CONCATENATE(G6,",",'Rm, МПа'!H6))</f>
        <v>373,363,353,343,343</v>
      </c>
      <c r="I6" s="43" t="str">
        <f>IF('Rm, МПа'!I6="-",H6,CONCATENATE(H6,",",'Rm, МПа'!I6))</f>
        <v>373,363,353,343,343,323</v>
      </c>
      <c r="J6" s="43" t="str">
        <f>IF('Rm, МПа'!J6="-",I6,CONCATENATE(I6,",",'Rm, МПа'!J6))</f>
        <v>373,363,353,343,343,323,324</v>
      </c>
      <c r="K6" s="43" t="str">
        <f>IF('Rm, МПа'!K6="-",J6,CONCATENATE(J6,",",'Rm, МПа'!K6))</f>
        <v>373,363,353,343,343,323,324</v>
      </c>
      <c r="L6" s="43" t="str">
        <f>IF('Rm, МПа'!L6="-",K6,CONCATENATE(K6,",",'Rm, МПа'!L6))</f>
        <v>373,363,353,343,343,323,324</v>
      </c>
      <c r="M6" s="43" t="str">
        <f>IF('Rm, МПа'!M6="-",L6,CONCATENATE(L6,",",'Rm, МПа'!M6))</f>
        <v>373,363,353,343,343,323,324</v>
      </c>
      <c r="N6" s="43" t="str">
        <f>IF('Rm, МПа'!N6="-",M6,CONCATENATE(M6,",",'Rm, МПа'!N6))</f>
        <v>373,363,353,343,343,323,324</v>
      </c>
      <c r="O6" s="43" t="str">
        <f>IF('Rm, МПа'!O6="-",N6,CONCATENATE(N6,",",'Rm, МПа'!O6))</f>
        <v>373,363,353,343,343,323,324</v>
      </c>
      <c r="P6" s="43" t="str">
        <f>IF('Rm, МПа'!P6="-",O6,CONCATENATE(O6,",",'Rm, МПа'!P6))</f>
        <v>373,363,353,343,343,323,324</v>
      </c>
      <c r="Q6" s="43">
        <f>'Rp0,2, МПа'!D6</f>
        <v>206</v>
      </c>
      <c r="R6" s="43" t="str">
        <f>IF('Rp0,2, МПа'!E6="-",Q6,CONCATENATE(Q6,",",'Rp0,2, МПа'!E6))</f>
        <v>206,196</v>
      </c>
      <c r="S6" s="43" t="str">
        <f>IF('Rp0,2, МПа'!F6="-",R6,CONCATENATE(R6,",",'Rp0,2, МПа'!F6))</f>
        <v>206,196,196</v>
      </c>
      <c r="T6" s="43" t="str">
        <f>IF('Rp0,2, МПа'!G6="-",S6,CONCATENATE(S6,",",'Rp0,2, МПа'!G6))</f>
        <v>206,196,196,196</v>
      </c>
      <c r="U6" s="43" t="str">
        <f>IF('Rp0,2, МПа'!H6="-",T6,CONCATENATE(T6,",",'Rp0,2, МПа'!H6))</f>
        <v>206,196,196,196,196</v>
      </c>
      <c r="V6" s="43" t="str">
        <f>IF('Rp0,2, МПа'!I6="-",U6,CONCATENATE(U6,",",'Rp0,2, МПа'!I6))</f>
        <v>206,196,196,196,196,177</v>
      </c>
      <c r="W6" s="43" t="str">
        <f>IF('Rp0,2, МПа'!J6="-",V6,CONCATENATE(V6,",",'Rp0,2, МПа'!J6))</f>
        <v>206,196,196,196,196,177,157</v>
      </c>
      <c r="X6" s="43" t="str">
        <f>IF('Rp0,2, МПа'!K6="-",W6,CONCATENATE(W6,",",'Rp0,2, МПа'!K6))</f>
        <v>206,196,196,196,196,177,157</v>
      </c>
      <c r="Y6" s="43" t="str">
        <f>IF('Rp0,2, МПа'!L6="-",X6,CONCATENATE(X6,",",'Rp0,2, МПа'!L6))</f>
        <v>206,196,196,196,196,177,157</v>
      </c>
      <c r="Z6" s="43" t="str">
        <f>IF('Rp0,2, МПа'!M6="-",Y6,CONCATENATE(Y6,",",'Rp0,2, МПа'!M6))</f>
        <v>206,196,196,196,196,177,157</v>
      </c>
      <c r="AA6" s="43" t="str">
        <f>IF('Rp0,2, МПа'!N6="-",Z6,CONCATENATE(Z6,",",'Rp0,2, МПа'!N6))</f>
        <v>206,196,196,196,196,177,157</v>
      </c>
      <c r="AB6" s="43" t="str">
        <f>IF('Rp0,2, МПа'!O6="-",AA6,CONCATENATE(AA6,",",'Rp0,2, МПа'!O6))</f>
        <v>206,196,196,196,196,177,157</v>
      </c>
      <c r="AC6" s="43" t="str">
        <f>IF('Rp0,2, МПа'!P6="-",AB6,CONCATENATE(AB6,",",'Rp0,2, МПа'!P6))</f>
        <v>206,196,196,196,196,177,157</v>
      </c>
      <c r="AD6" s="43" t="str">
        <f t="shared" si="1"/>
        <v>{Name: "Ст3сп5 (Трубы)",ClassID: "СУ",UltimateStressArray: [373,363,353,343,343,323,324],YieldStressArray: [206,196,196,196,196,177,157]},</v>
      </c>
    </row>
    <row r="7" spans="1:30" x14ac:dyDescent="0.25">
      <c r="A7" s="45" t="str">
        <f>INDEX('Обработка исходного'!B:B,ROW('Rm, МПа'!$B$3)+4*(ROW('Rm, МПа'!$B7)-ROW('Rm, МПа'!$B$3)))</f>
        <v>Сталь углеродистая</v>
      </c>
      <c r="B7" s="45" t="str">
        <f t="shared" si="0"/>
        <v>СУ</v>
      </c>
      <c r="C7" s="45" t="str">
        <f>CONCATENATE('Rm, МПа'!B7,IF(OR(ISBLANK('Rm, МПа'!C7),'Rm, МПа'!C7=""),"",CONCATENATE(" (",'Rm, МПа'!C7,")")))</f>
        <v>Ст3сп5 (Поковки диаметром или толщиной до 300 мм, КП175*)</v>
      </c>
      <c r="D7" s="43">
        <f>'Rm, МПа'!D7</f>
        <v>355</v>
      </c>
      <c r="E7" s="43" t="str">
        <f>IF('Rm, МПа'!E7="-",D7,CONCATENATE(D7,",",'Rm, МПа'!E7))</f>
        <v>355,343</v>
      </c>
      <c r="F7" s="43" t="str">
        <f>IF('Rm, МПа'!F7="-",E7,CONCATENATE(E7,",",'Rm, МПа'!F7))</f>
        <v>355,343,333</v>
      </c>
      <c r="G7" s="43" t="str">
        <f>IF('Rm, МПа'!G7="-",F7,CONCATENATE(F7,",",'Rm, МПа'!G7))</f>
        <v>355,343,333,333</v>
      </c>
      <c r="H7" s="43" t="str">
        <f>IF('Rm, МПа'!H7="-",G7,CONCATENATE(G7,",",'Rm, МПа'!H7))</f>
        <v>355,343,333,333,314</v>
      </c>
      <c r="I7" s="43" t="str">
        <f>IF('Rm, МПа'!I7="-",H7,CONCATENATE(H7,",",'Rm, МПа'!I7))</f>
        <v>355,343,333,333,314,304</v>
      </c>
      <c r="J7" s="43" t="str">
        <f>IF('Rm, МПа'!J7="-",I7,CONCATENATE(I7,",",'Rm, МПа'!J7))</f>
        <v>355,343,333,333,314,304,275</v>
      </c>
      <c r="K7" s="43" t="str">
        <f>IF('Rm, МПа'!K7="-",J7,CONCATENATE(J7,",",'Rm, МПа'!K7))</f>
        <v>355,343,333,333,314,304,275</v>
      </c>
      <c r="L7" s="43" t="str">
        <f>IF('Rm, МПа'!L7="-",K7,CONCATENATE(K7,",",'Rm, МПа'!L7))</f>
        <v>355,343,333,333,314,304,275</v>
      </c>
      <c r="M7" s="43" t="str">
        <f>IF('Rm, МПа'!M7="-",L7,CONCATENATE(L7,",",'Rm, МПа'!M7))</f>
        <v>355,343,333,333,314,304,275</v>
      </c>
      <c r="N7" s="43" t="str">
        <f>IF('Rm, МПа'!N7="-",M7,CONCATENATE(M7,",",'Rm, МПа'!N7))</f>
        <v>355,343,333,333,314,304,275</v>
      </c>
      <c r="O7" s="43" t="str">
        <f>IF('Rm, МПа'!O7="-",N7,CONCATENATE(N7,",",'Rm, МПа'!O7))</f>
        <v>355,343,333,333,314,304,275</v>
      </c>
      <c r="P7" s="43" t="str">
        <f>IF('Rm, МПа'!P7="-",O7,CONCATENATE(O7,",",'Rm, МПа'!P7))</f>
        <v>355,343,333,333,314,304,275</v>
      </c>
      <c r="Q7" s="43">
        <f>'Rp0,2, МПа'!D7</f>
        <v>175</v>
      </c>
      <c r="R7" s="43" t="str">
        <f>IF('Rp0,2, МПа'!E7="-",Q7,CONCATENATE(Q7,",",'Rp0,2, МПа'!E7))</f>
        <v>175,167</v>
      </c>
      <c r="S7" s="43" t="str">
        <f>IF('Rp0,2, МПа'!F7="-",R7,CONCATENATE(R7,",",'Rp0,2, МПа'!F7))</f>
        <v>175,167,167</v>
      </c>
      <c r="T7" s="43" t="str">
        <f>IF('Rp0,2, МПа'!G7="-",S7,CONCATENATE(S7,",",'Rp0,2, МПа'!G7))</f>
        <v>175,167,167,167</v>
      </c>
      <c r="U7" s="43" t="str">
        <f>IF('Rp0,2, МПа'!H7="-",T7,CONCATENATE(T7,",",'Rp0,2, МПа'!H7))</f>
        <v>175,167,167,167,157</v>
      </c>
      <c r="V7" s="43" t="str">
        <f>IF('Rp0,2, МПа'!I7="-",U7,CONCATENATE(U7,",",'Rp0,2, МПа'!I7))</f>
        <v>175,167,167,167,157,147</v>
      </c>
      <c r="W7" s="43" t="str">
        <f>IF('Rp0,2, МПа'!J7="-",V7,CONCATENATE(V7,",",'Rp0,2, МПа'!J7))</f>
        <v>175,167,167,167,157,147,137</v>
      </c>
      <c r="X7" s="43" t="str">
        <f>IF('Rp0,2, МПа'!K7="-",W7,CONCATENATE(W7,",",'Rp0,2, МПа'!K7))</f>
        <v>175,167,167,167,157,147,137</v>
      </c>
      <c r="Y7" s="43" t="str">
        <f>IF('Rp0,2, МПа'!L7="-",X7,CONCATENATE(X7,",",'Rp0,2, МПа'!L7))</f>
        <v>175,167,167,167,157,147,137</v>
      </c>
      <c r="Z7" s="43" t="str">
        <f>IF('Rp0,2, МПа'!M7="-",Y7,CONCATENATE(Y7,",",'Rp0,2, МПа'!M7))</f>
        <v>175,167,167,167,157,147,137</v>
      </c>
      <c r="AA7" s="43" t="str">
        <f>IF('Rp0,2, МПа'!N7="-",Z7,CONCATENATE(Z7,",",'Rp0,2, МПа'!N7))</f>
        <v>175,167,167,167,157,147,137</v>
      </c>
      <c r="AB7" s="43" t="str">
        <f>IF('Rp0,2, МПа'!O7="-",AA7,CONCATENATE(AA7,",",'Rp0,2, МПа'!O7))</f>
        <v>175,167,167,167,157,147,137</v>
      </c>
      <c r="AC7" s="43" t="str">
        <f>IF('Rp0,2, МПа'!P7="-",AB7,CONCATENATE(AB7,",",'Rp0,2, МПа'!P7))</f>
        <v>175,167,167,167,157,147,137</v>
      </c>
      <c r="AD7" s="43" t="str">
        <f t="shared" si="1"/>
        <v>{Name: "Ст3сп5 (Поковки диаметром или толщиной до 300 мм, КП175*)",ClassID: "СУ",UltimateStressArray: [355,343,333,333,314,304,275],YieldStressArray: [175,167,167,167,157,147,137]},</v>
      </c>
    </row>
    <row r="8" spans="1:30" x14ac:dyDescent="0.25">
      <c r="A8" s="45" t="str">
        <f>INDEX('Обработка исходного'!B:B,ROW('Rm, МПа'!$B$3)+4*(ROW('Rm, МПа'!$B8)-ROW('Rm, МПа'!$B$3)))</f>
        <v>Сталь углеродистая</v>
      </c>
      <c r="B8" s="45" t="str">
        <f t="shared" si="0"/>
        <v>СУ</v>
      </c>
      <c r="C8" s="45" t="str">
        <f>CONCATENATE('Rm, МПа'!B8,IF(OR(ISBLANK('Rm, МПа'!C8),'Rm, МПа'!C8=""),"",CONCATENATE(" (",'Rm, МПа'!C8,")")))</f>
        <v>Ст3сп5 (Поковки диаметром или толщиной до 300 мм, КП195*)</v>
      </c>
      <c r="D8" s="43">
        <f>'Rm, МПа'!D8</f>
        <v>390</v>
      </c>
      <c r="E8" s="43" t="str">
        <f>IF('Rm, МПа'!E8="-",D8,CONCATENATE(D8,",",'Rm, МПа'!E8))</f>
        <v>390,390</v>
      </c>
      <c r="F8" s="43" t="str">
        <f>IF('Rm, МПа'!F8="-",E8,CONCATENATE(E8,",",'Rm, МПа'!F8))</f>
        <v>390,390,373</v>
      </c>
      <c r="G8" s="43" t="str">
        <f>IF('Rm, МПа'!G8="-",F8,CONCATENATE(F8,",",'Rm, МПа'!G8))</f>
        <v>390,390,373,373</v>
      </c>
      <c r="H8" s="43" t="str">
        <f>IF('Rm, МПа'!H8="-",G8,CONCATENATE(G8,",",'Rm, МПа'!H8))</f>
        <v>390,390,373,373,363</v>
      </c>
      <c r="I8" s="43" t="str">
        <f>IF('Rm, МПа'!I8="-",H8,CONCATENATE(H8,",",'Rm, МПа'!I8))</f>
        <v>390,390,373,373,363,333</v>
      </c>
      <c r="J8" s="43" t="str">
        <f>IF('Rm, МПа'!J8="-",I8,CONCATENATE(I8,",",'Rm, МПа'!J8))</f>
        <v>390,390,373,373,363,333,304</v>
      </c>
      <c r="K8" s="43" t="str">
        <f>IF('Rm, МПа'!K8="-",J8,CONCATENATE(J8,",",'Rm, МПа'!K8))</f>
        <v>390,390,373,373,363,333,304</v>
      </c>
      <c r="L8" s="43" t="str">
        <f>IF('Rm, МПа'!L8="-",K8,CONCATENATE(K8,",",'Rm, МПа'!L8))</f>
        <v>390,390,373,373,363,333,304</v>
      </c>
      <c r="M8" s="43" t="str">
        <f>IF('Rm, МПа'!M8="-",L8,CONCATENATE(L8,",",'Rm, МПа'!M8))</f>
        <v>390,390,373,373,363,333,304</v>
      </c>
      <c r="N8" s="43" t="str">
        <f>IF('Rm, МПа'!N8="-",M8,CONCATENATE(M8,",",'Rm, МПа'!N8))</f>
        <v>390,390,373,373,363,333,304</v>
      </c>
      <c r="O8" s="43" t="str">
        <f>IF('Rm, МПа'!O8="-",N8,CONCATENATE(N8,",",'Rm, МПа'!O8))</f>
        <v>390,390,373,373,363,333,304</v>
      </c>
      <c r="P8" s="43" t="str">
        <f>IF('Rm, МПа'!P8="-",O8,CONCATENATE(O8,",",'Rm, МПа'!P8))</f>
        <v>390,390,373,373,363,333,304</v>
      </c>
      <c r="Q8" s="43">
        <f>'Rp0,2, МПа'!D8</f>
        <v>195</v>
      </c>
      <c r="R8" s="43" t="str">
        <f>IF('Rp0,2, МПа'!E8="-",Q8,CONCATENATE(Q8,",",'Rp0,2, МПа'!E8))</f>
        <v>195,195</v>
      </c>
      <c r="S8" s="43" t="str">
        <f>IF('Rp0,2, МПа'!F8="-",R8,CONCATENATE(R8,",",'Rp0,2, МПа'!F8))</f>
        <v>195,195,195</v>
      </c>
      <c r="T8" s="43" t="str">
        <f>IF('Rp0,2, МПа'!G8="-",S8,CONCATENATE(S8,",",'Rp0,2, МПа'!G8))</f>
        <v>195,195,195,195</v>
      </c>
      <c r="U8" s="43" t="str">
        <f>IF('Rp0,2, МПа'!H8="-",T8,CONCATENATE(T8,",",'Rp0,2, МПа'!H8))</f>
        <v>195,195,195,195,177</v>
      </c>
      <c r="V8" s="43" t="str">
        <f>IF('Rp0,2, МПа'!I8="-",U8,CONCATENATE(U8,",",'Rp0,2, МПа'!I8))</f>
        <v>195,195,195,195,177,167</v>
      </c>
      <c r="W8" s="43" t="str">
        <f>IF('Rp0,2, МПа'!J8="-",V8,CONCATENATE(V8,",",'Rp0,2, МПа'!J8))</f>
        <v>195,195,195,195,177,167,147</v>
      </c>
      <c r="X8" s="43" t="str">
        <f>IF('Rp0,2, МПа'!K8="-",W8,CONCATENATE(W8,",",'Rp0,2, МПа'!K8))</f>
        <v>195,195,195,195,177,167,147</v>
      </c>
      <c r="Y8" s="43" t="str">
        <f>IF('Rp0,2, МПа'!L8="-",X8,CONCATENATE(X8,",",'Rp0,2, МПа'!L8))</f>
        <v>195,195,195,195,177,167,147</v>
      </c>
      <c r="Z8" s="43" t="str">
        <f>IF('Rp0,2, МПа'!M8="-",Y8,CONCATENATE(Y8,",",'Rp0,2, МПа'!M8))</f>
        <v>195,195,195,195,177,167,147</v>
      </c>
      <c r="AA8" s="43" t="str">
        <f>IF('Rp0,2, МПа'!N8="-",Z8,CONCATENATE(Z8,",",'Rp0,2, МПа'!N8))</f>
        <v>195,195,195,195,177,167,147</v>
      </c>
      <c r="AB8" s="43" t="str">
        <f>IF('Rp0,2, МПа'!O8="-",AA8,CONCATENATE(AA8,",",'Rp0,2, МПа'!O8))</f>
        <v>195,195,195,195,177,167,147</v>
      </c>
      <c r="AC8" s="43" t="str">
        <f>IF('Rp0,2, МПа'!P8="-",AB8,CONCATENATE(AB8,",",'Rp0,2, МПа'!P8))</f>
        <v>195,195,195,195,177,167,147</v>
      </c>
      <c r="AD8" s="43" t="str">
        <f t="shared" si="1"/>
        <v>{Name: "Ст3сп5 (Поковки диаметром или толщиной до 300 мм, КП195*)",ClassID: "СУ",UltimateStressArray: [390,390,373,373,363,333,304],YieldStressArray: [195,195,195,195,177,167,147]},</v>
      </c>
    </row>
    <row r="9" spans="1:30" x14ac:dyDescent="0.25">
      <c r="A9" s="45" t="str">
        <f>INDEX('Обработка исходного'!B:B,ROW('Rm, МПа'!$B$3)+4*(ROW('Rm, МПа'!$B9)-ROW('Rm, МПа'!$B$3)))</f>
        <v>Сталь углеродистая</v>
      </c>
      <c r="B9" s="45" t="str">
        <f t="shared" si="0"/>
        <v>СУ</v>
      </c>
      <c r="C9" s="45" t="str">
        <f>CONCATENATE('Rm, МПа'!B9,IF(OR(ISBLANK('Rm, МПа'!C9),'Rm, МПа'!C9=""),"",CONCATENATE(" (",'Rm, МПа'!C9,")")))</f>
        <v>Ст3сп5 (Поковки диаметром или толщиной до 50 мм, КП215*)</v>
      </c>
      <c r="D9" s="43">
        <f>'Rm, МПа'!D9</f>
        <v>420</v>
      </c>
      <c r="E9" s="43" t="str">
        <f>IF('Rm, МПа'!E9="-",D9,CONCATENATE(D9,",",'Rm, МПа'!E9))</f>
        <v>420,422</v>
      </c>
      <c r="F9" s="43" t="str">
        <f>IF('Rm, МПа'!F9="-",E9,CONCATENATE(E9,",",'Rm, МПа'!F9))</f>
        <v>420,422,402</v>
      </c>
      <c r="G9" s="43" t="str">
        <f>IF('Rm, МПа'!G9="-",F9,CONCATENATE(F9,",",'Rm, МПа'!G9))</f>
        <v>420,422,402,402</v>
      </c>
      <c r="H9" s="43" t="str">
        <f>IF('Rm, МПа'!H9="-",G9,CONCATENATE(G9,",",'Rm, МПа'!H9))</f>
        <v>420,422,402,402,392</v>
      </c>
      <c r="I9" s="43" t="str">
        <f>IF('Rm, МПа'!I9="-",H9,CONCATENATE(H9,",",'Rm, МПа'!I9))</f>
        <v>420,422,402,402,392,373</v>
      </c>
      <c r="J9" s="43" t="str">
        <f>IF('Rm, МПа'!J9="-",I9,CONCATENATE(I9,",",'Rm, МПа'!J9))</f>
        <v>420,422,402,402,392,373,333</v>
      </c>
      <c r="K9" s="43" t="str">
        <f>IF('Rm, МПа'!K9="-",J9,CONCATENATE(J9,",",'Rm, МПа'!K9))</f>
        <v>420,422,402,402,392,373,333</v>
      </c>
      <c r="L9" s="43" t="str">
        <f>IF('Rm, МПа'!L9="-",K9,CONCATENATE(K9,",",'Rm, МПа'!L9))</f>
        <v>420,422,402,402,392,373,333</v>
      </c>
      <c r="M9" s="43" t="str">
        <f>IF('Rm, МПа'!M9="-",L9,CONCATENATE(L9,",",'Rm, МПа'!M9))</f>
        <v>420,422,402,402,392,373,333</v>
      </c>
      <c r="N9" s="43" t="str">
        <f>IF('Rm, МПа'!N9="-",M9,CONCATENATE(M9,",",'Rm, МПа'!N9))</f>
        <v>420,422,402,402,392,373,333</v>
      </c>
      <c r="O9" s="43" t="str">
        <f>IF('Rm, МПа'!O9="-",N9,CONCATENATE(N9,",",'Rm, МПа'!O9))</f>
        <v>420,422,402,402,392,373,333</v>
      </c>
      <c r="P9" s="43" t="str">
        <f>IF('Rm, МПа'!P9="-",O9,CONCATENATE(O9,",",'Rm, МПа'!P9))</f>
        <v>420,422,402,402,392,373,333</v>
      </c>
      <c r="Q9" s="43">
        <f>'Rp0,2, МПа'!D9</f>
        <v>215</v>
      </c>
      <c r="R9" s="43" t="str">
        <f>IF('Rp0,2, МПа'!E9="-",Q9,CONCATENATE(Q9,",",'Rp0,2, МПа'!E9))</f>
        <v>215,206</v>
      </c>
      <c r="S9" s="43" t="str">
        <f>IF('Rp0,2, МПа'!F9="-",R9,CONCATENATE(R9,",",'Rp0,2, МПа'!F9))</f>
        <v>215,206,206</v>
      </c>
      <c r="T9" s="43" t="str">
        <f>IF('Rp0,2, МПа'!G9="-",S9,CONCATENATE(S9,",",'Rp0,2, МПа'!G9))</f>
        <v>215,206,206,206</v>
      </c>
      <c r="U9" s="43" t="str">
        <f>IF('Rp0,2, МПа'!H9="-",T9,CONCATENATE(T9,",",'Rp0,2, МПа'!H9))</f>
        <v>215,206,206,206,196</v>
      </c>
      <c r="V9" s="43" t="str">
        <f>IF('Rp0,2, МПа'!I9="-",U9,CONCATENATE(U9,",",'Rp0,2, МПа'!I9))</f>
        <v>215,206,206,206,196,196</v>
      </c>
      <c r="W9" s="43" t="str">
        <f>IF('Rp0,2, МПа'!J9="-",V9,CONCATENATE(V9,",",'Rp0,2, МПа'!J9))</f>
        <v>215,206,206,206,196,196,167</v>
      </c>
      <c r="X9" s="43" t="str">
        <f>IF('Rp0,2, МПа'!K9="-",W9,CONCATENATE(W9,",",'Rp0,2, МПа'!K9))</f>
        <v>215,206,206,206,196,196,167</v>
      </c>
      <c r="Y9" s="43" t="str">
        <f>IF('Rp0,2, МПа'!L9="-",X9,CONCATENATE(X9,",",'Rp0,2, МПа'!L9))</f>
        <v>215,206,206,206,196,196,167</v>
      </c>
      <c r="Z9" s="43" t="str">
        <f>IF('Rp0,2, МПа'!M9="-",Y9,CONCATENATE(Y9,",",'Rp0,2, МПа'!M9))</f>
        <v>215,206,206,206,196,196,167</v>
      </c>
      <c r="AA9" s="43" t="str">
        <f>IF('Rp0,2, МПа'!N9="-",Z9,CONCATENATE(Z9,",",'Rp0,2, МПа'!N9))</f>
        <v>215,206,206,206,196,196,167</v>
      </c>
      <c r="AB9" s="43" t="str">
        <f>IF('Rp0,2, МПа'!O9="-",AA9,CONCATENATE(AA9,",",'Rp0,2, МПа'!O9))</f>
        <v>215,206,206,206,196,196,167</v>
      </c>
      <c r="AC9" s="43" t="str">
        <f>IF('Rp0,2, МПа'!P9="-",AB9,CONCATENATE(AB9,",",'Rp0,2, МПа'!P9))</f>
        <v>215,206,206,206,196,196,167</v>
      </c>
      <c r="AD9" s="43" t="str">
        <f t="shared" si="1"/>
        <v>{Name: "Ст3сп5 (Поковки диаметром или толщиной до 50 мм, КП215*)",ClassID: "СУ",UltimateStressArray: [420,422,402,402,392,373,333],YieldStressArray: [215,206,206,206,196,196,167]},</v>
      </c>
    </row>
    <row r="10" spans="1:30" x14ac:dyDescent="0.25">
      <c r="A10" s="45" t="str">
        <f>INDEX('Обработка исходного'!B:B,ROW('Rm, МПа'!$B$3)+4*(ROW('Rm, МПа'!$B10)-ROW('Rm, МПа'!$B$3)))</f>
        <v>Сталь углеродистая</v>
      </c>
      <c r="B10" s="45" t="str">
        <f t="shared" si="0"/>
        <v>СУ</v>
      </c>
      <c r="C10" s="45" t="str">
        <f>CONCATENATE('Rm, МПа'!B10,IF(OR(ISBLANK('Rm, МПа'!C10),'Rm, МПа'!C10=""),"",CONCATENATE(" (",'Rm, МПа'!C10,")")))</f>
        <v>10 (Трубы холодно- и теплодеформированные бесшовные)</v>
      </c>
      <c r="D10" s="43">
        <f>'Rm, МПа'!D10</f>
        <v>343</v>
      </c>
      <c r="E10" s="43" t="str">
        <f>IF('Rm, МПа'!E10="-",D10,CONCATENATE(D10,",",'Rm, МПа'!E10))</f>
        <v>343,333</v>
      </c>
      <c r="F10" s="43" t="str">
        <f>IF('Rm, МПа'!F10="-",E10,CONCATENATE(E10,",",'Rm, МПа'!F10))</f>
        <v>343,333,333</v>
      </c>
      <c r="G10" s="43" t="str">
        <f>IF('Rm, МПа'!G10="-",F10,CONCATENATE(F10,",",'Rm, МПа'!G10))</f>
        <v>343,333,333,333</v>
      </c>
      <c r="H10" s="43" t="str">
        <f>IF('Rm, МПа'!H10="-",G10,CONCATENATE(G10,",",'Rm, МПа'!H10))</f>
        <v>343,333,333,333,333</v>
      </c>
      <c r="I10" s="43" t="str">
        <f>IF('Rm, МПа'!I10="-",H10,CONCATENATE(H10,",",'Rm, МПа'!I10))</f>
        <v>343,333,333,333,333,323</v>
      </c>
      <c r="J10" s="43" t="str">
        <f>IF('Rm, МПа'!J10="-",I10,CONCATENATE(I10,",",'Rm, МПа'!J10))</f>
        <v>343,333,333,333,333,323,314</v>
      </c>
      <c r="K10" s="43" t="str">
        <f>IF('Rm, МПа'!K10="-",J10,CONCATENATE(J10,",",'Rm, МПа'!K10))</f>
        <v>343,333,333,333,333,323,314,294</v>
      </c>
      <c r="L10" s="43" t="str">
        <f>IF('Rm, МПа'!L10="-",K10,CONCATENATE(K10,",",'Rm, МПа'!L10))</f>
        <v>343,333,333,333,333,323,314,294</v>
      </c>
      <c r="M10" s="43" t="str">
        <f>IF('Rm, МПа'!M10="-",L10,CONCATENATE(L10,",",'Rm, МПа'!M10))</f>
        <v>343,333,333,333,333,323,314,294</v>
      </c>
      <c r="N10" s="43" t="str">
        <f>IF('Rm, МПа'!N10="-",M10,CONCATENATE(M10,",",'Rm, МПа'!N10))</f>
        <v>343,333,333,333,333,323,314,294</v>
      </c>
      <c r="O10" s="43" t="str">
        <f>IF('Rm, МПа'!O10="-",N10,CONCATENATE(N10,",",'Rm, МПа'!O10))</f>
        <v>343,333,333,333,333,323,314,294</v>
      </c>
      <c r="P10" s="43" t="str">
        <f>IF('Rm, МПа'!P10="-",O10,CONCATENATE(O10,",",'Rm, МПа'!P10))</f>
        <v>343,333,333,333,333,323,314,294</v>
      </c>
      <c r="Q10" s="43">
        <f>'Rp0,2, МПа'!D10</f>
        <v>206</v>
      </c>
      <c r="R10" s="43" t="str">
        <f>IF('Rp0,2, МПа'!E10="-",Q10,CONCATENATE(Q10,",",'Rp0,2, МПа'!E10))</f>
        <v>206,196</v>
      </c>
      <c r="S10" s="43" t="str">
        <f>IF('Rp0,2, МПа'!F10="-",R10,CONCATENATE(R10,",",'Rp0,2, МПа'!F10))</f>
        <v>206,196,195</v>
      </c>
      <c r="T10" s="43" t="str">
        <f>IF('Rp0,2, МПа'!G10="-",S10,CONCATENATE(S10,",",'Rp0,2, МПа'!G10))</f>
        <v>206,196,195,181</v>
      </c>
      <c r="U10" s="43" t="str">
        <f>IF('Rp0,2, МПа'!H10="-",T10,CONCATENATE(T10,",",'Rp0,2, МПа'!H10))</f>
        <v>206,196,195,181,176</v>
      </c>
      <c r="V10" s="43" t="str">
        <f>IF('Rp0,2, МПа'!I10="-",U10,CONCATENATE(U10,",",'Rp0,2, МПа'!I10))</f>
        <v>206,196,195,181,176,157</v>
      </c>
      <c r="W10" s="43" t="str">
        <f>IF('Rp0,2, МПа'!J10="-",V10,CONCATENATE(V10,",",'Rp0,2, МПа'!J10))</f>
        <v>206,196,195,181,176,157,137</v>
      </c>
      <c r="X10" s="43" t="str">
        <f>IF('Rp0,2, МПа'!K10="-",W10,CONCATENATE(W10,",",'Rp0,2, МПа'!K10))</f>
        <v>206,196,195,181,176,157,137,118</v>
      </c>
      <c r="Y10" s="43" t="str">
        <f>IF('Rp0,2, МПа'!L10="-",X10,CONCATENATE(X10,",",'Rp0,2, МПа'!L10))</f>
        <v>206,196,195,181,176,157,137,118</v>
      </c>
      <c r="Z10" s="43" t="str">
        <f>IF('Rp0,2, МПа'!M10="-",Y10,CONCATENATE(Y10,",",'Rp0,2, МПа'!M10))</f>
        <v>206,196,195,181,176,157,137,118</v>
      </c>
      <c r="AA10" s="43" t="str">
        <f>IF('Rp0,2, МПа'!N10="-",Z10,CONCATENATE(Z10,",",'Rp0,2, МПа'!N10))</f>
        <v>206,196,195,181,176,157,137,118</v>
      </c>
      <c r="AB10" s="43" t="str">
        <f>IF('Rp0,2, МПа'!O10="-",AA10,CONCATENATE(AA10,",",'Rp0,2, МПа'!O10))</f>
        <v>206,196,195,181,176,157,137,118</v>
      </c>
      <c r="AC10" s="43" t="str">
        <f>IF('Rp0,2, МПа'!P10="-",AB10,CONCATENATE(AB10,",",'Rp0,2, МПа'!P10))</f>
        <v>206,196,195,181,176,157,137,118</v>
      </c>
      <c r="AD10" s="43" t="str">
        <f t="shared" si="1"/>
        <v>{Name: "Сталь 10 (Трубы холодно- и теплодеформированные бесшовные)",ClassID: "СУ",UltimateStressArray: [343,333,333,333,333,323,314,294],YieldStressArray: [206,196,195,181,176,157,137,118]},</v>
      </c>
    </row>
    <row r="11" spans="1:30" x14ac:dyDescent="0.25">
      <c r="A11" s="45" t="str">
        <f>INDEX('Обработка исходного'!B:B,ROW('Rm, МПа'!$B$3)+4*(ROW('Rm, МПа'!$B11)-ROW('Rm, МПа'!$B$3)))</f>
        <v>Сталь углеродистая</v>
      </c>
      <c r="B11" s="45" t="str">
        <f t="shared" si="0"/>
        <v>СУ</v>
      </c>
      <c r="C11" s="45" t="str">
        <f>CONCATENATE('Rm, МПа'!B11,IF(OR(ISBLANK('Rm, МПа'!C11),'Rm, МПа'!C11=""),"",CONCATENATE(" (",'Rm, МПа'!C11,")")))</f>
        <v>10 (Сортовая горячекатаная и кованая сталь толщиной или диаметром до 80 мм)</v>
      </c>
      <c r="D11" s="43">
        <f>'Rm, МПа'!D11</f>
        <v>333</v>
      </c>
      <c r="E11" s="43" t="str">
        <f>IF('Rm, МПа'!E11="-",D11,CONCATENATE(D11,",",'Rm, МПа'!E11))</f>
        <v>333,333</v>
      </c>
      <c r="F11" s="43" t="str">
        <f>IF('Rm, МПа'!F11="-",E11,CONCATENATE(E11,",",'Rm, МПа'!F11))</f>
        <v>333,333,333</v>
      </c>
      <c r="G11" s="43" t="str">
        <f>IF('Rm, МПа'!G11="-",F11,CONCATENATE(F11,",",'Rm, МПа'!G11))</f>
        <v>333,333,333,333</v>
      </c>
      <c r="H11" s="43" t="str">
        <f>IF('Rm, МПа'!H11="-",G11,CONCATENATE(G11,",",'Rm, МПа'!H11))</f>
        <v>333,333,333,333,333</v>
      </c>
      <c r="I11" s="43" t="str">
        <f>IF('Rm, МПа'!I11="-",H11,CONCATENATE(H11,",",'Rm, МПа'!I11))</f>
        <v>333,333,333,333,333,323</v>
      </c>
      <c r="J11" s="43" t="str">
        <f>IF('Rm, МПа'!J11="-",I11,CONCATENATE(I11,",",'Rm, МПа'!J11))</f>
        <v>333,333,333,333,333,323,314</v>
      </c>
      <c r="K11" s="43" t="str">
        <f>IF('Rm, МПа'!K11="-",J11,CONCATENATE(J11,",",'Rm, МПа'!K11))</f>
        <v>333,333,333,333,333,323,314,294</v>
      </c>
      <c r="L11" s="43" t="str">
        <f>IF('Rm, МПа'!L11="-",K11,CONCATENATE(K11,",",'Rm, МПа'!L11))</f>
        <v>333,333,333,333,333,323,314,294</v>
      </c>
      <c r="M11" s="43" t="str">
        <f>IF('Rm, МПа'!M11="-",L11,CONCATENATE(L11,",",'Rm, МПа'!M11))</f>
        <v>333,333,333,333,333,323,314,294</v>
      </c>
      <c r="N11" s="43" t="str">
        <f>IF('Rm, МПа'!N11="-",M11,CONCATENATE(M11,",",'Rm, МПа'!N11))</f>
        <v>333,333,333,333,333,323,314,294</v>
      </c>
      <c r="O11" s="43" t="str">
        <f>IF('Rm, МПа'!O11="-",N11,CONCATENATE(N11,",",'Rm, МПа'!O11))</f>
        <v>333,333,333,333,333,323,314,294</v>
      </c>
      <c r="P11" s="43" t="str">
        <f>IF('Rm, МПа'!P11="-",O11,CONCATENATE(O11,",",'Rm, МПа'!P11))</f>
        <v>333,333,333,333,333,323,314,294</v>
      </c>
      <c r="Q11" s="43">
        <f>'Rp0,2, МПа'!D11</f>
        <v>186</v>
      </c>
      <c r="R11" s="43" t="str">
        <f>IF('Rp0,2, МПа'!E11="-",Q11,CONCATENATE(Q11,",",'Rp0,2, МПа'!E11))</f>
        <v>186,186</v>
      </c>
      <c r="S11" s="43" t="str">
        <f>IF('Rp0,2, МПа'!F11="-",R11,CONCATENATE(R11,",",'Rp0,2, МПа'!F11))</f>
        <v>186,186,186</v>
      </c>
      <c r="T11" s="43" t="str">
        <f>IF('Rp0,2, МПа'!G11="-",S11,CONCATENATE(S11,",",'Rp0,2, МПа'!G11))</f>
        <v>186,186,186,177</v>
      </c>
      <c r="U11" s="43" t="str">
        <f>IF('Rp0,2, МПа'!H11="-",T11,CONCATENATE(T11,",",'Rp0,2, МПа'!H11))</f>
        <v>186,186,186,177,177</v>
      </c>
      <c r="V11" s="43" t="str">
        <f>IF('Rp0,2, МПа'!I11="-",U11,CONCATENATE(U11,",",'Rp0,2, МПа'!I11))</f>
        <v>186,186,186,177,177,157</v>
      </c>
      <c r="W11" s="43" t="str">
        <f>IF('Rp0,2, МПа'!J11="-",V11,CONCATENATE(V11,",",'Rp0,2, МПа'!J11))</f>
        <v>186,186,186,177,177,157,137</v>
      </c>
      <c r="X11" s="43" t="str">
        <f>IF('Rp0,2, МПа'!K11="-",W11,CONCATENATE(W11,",",'Rp0,2, МПа'!K11))</f>
        <v>186,186,186,177,177,157,137,118</v>
      </c>
      <c r="Y11" s="43" t="str">
        <f>IF('Rp0,2, МПа'!L11="-",X11,CONCATENATE(X11,",",'Rp0,2, МПа'!L11))</f>
        <v>186,186,186,177,177,157,137,118</v>
      </c>
      <c r="Z11" s="43" t="str">
        <f>IF('Rp0,2, МПа'!M11="-",Y11,CONCATENATE(Y11,",",'Rp0,2, МПа'!M11))</f>
        <v>186,186,186,177,177,157,137,118</v>
      </c>
      <c r="AA11" s="43" t="str">
        <f>IF('Rp0,2, МПа'!N11="-",Z11,CONCATENATE(Z11,",",'Rp0,2, МПа'!N11))</f>
        <v>186,186,186,177,177,157,137,118</v>
      </c>
      <c r="AB11" s="43" t="str">
        <f>IF('Rp0,2, МПа'!O11="-",AA11,CONCATENATE(AA11,",",'Rp0,2, МПа'!O11))</f>
        <v>186,186,186,177,177,157,137,118</v>
      </c>
      <c r="AC11" s="43" t="str">
        <f>IF('Rp0,2, МПа'!P11="-",AB11,CONCATENATE(AB11,",",'Rp0,2, МПа'!P11))</f>
        <v>186,186,186,177,177,157,137,118</v>
      </c>
      <c r="AD11" s="43" t="str">
        <f t="shared" si="1"/>
        <v>{Name: "Сталь 10 (Сортовая горячекатаная и кованая сталь толщиной или диаметром до 80 мм)",ClassID: "СУ",UltimateStressArray: [333,333,333,333,333,323,314,294],YieldStressArray: [186,186,186,177,177,157,137,118]},</v>
      </c>
    </row>
    <row r="12" spans="1:30" x14ac:dyDescent="0.25">
      <c r="A12" s="45" t="str">
        <f>INDEX('Обработка исходного'!B:B,ROW('Rm, МПа'!$B$3)+4*(ROW('Rm, МПа'!$B12)-ROW('Rm, МПа'!$B$3)))</f>
        <v>Сталь углеродистая</v>
      </c>
      <c r="B12" s="45" t="str">
        <f t="shared" si="0"/>
        <v>СУ</v>
      </c>
      <c r="C12" s="45" t="str">
        <f>CONCATENATE('Rm, МПа'!B12,IF(OR(ISBLANK('Rm, МПа'!C12),'Rm, МПа'!C12=""),"",CONCATENATE(" (",'Rm, МПа'!C12,")")))</f>
        <v>15 (Сортовая горячекатаная сталь толщиной или диаметром до 80 мм)</v>
      </c>
      <c r="D12" s="43">
        <f>'Rm, МПа'!D12</f>
        <v>373</v>
      </c>
      <c r="E12" s="43" t="str">
        <f>IF('Rm, МПа'!E12="-",D12,CONCATENATE(D12,",",'Rm, МПа'!E12))</f>
        <v>373,373</v>
      </c>
      <c r="F12" s="43" t="str">
        <f>IF('Rm, МПа'!F12="-",E12,CONCATENATE(E12,",",'Rm, МПа'!F12))</f>
        <v>373,373,363</v>
      </c>
      <c r="G12" s="43" t="str">
        <f>IF('Rm, МПа'!G12="-",F12,CONCATENATE(F12,",",'Rm, МПа'!G12))</f>
        <v>373,373,363,353</v>
      </c>
      <c r="H12" s="43" t="str">
        <f>IF('Rm, МПа'!H12="-",G12,CONCATENATE(G12,",",'Rm, МПа'!H12))</f>
        <v>373,373,363,353,343</v>
      </c>
      <c r="I12" s="43" t="str">
        <f>IF('Rm, МПа'!I12="-",H12,CONCATENATE(H12,",",'Rm, МПа'!I12))</f>
        <v>373,373,363,353,343,333</v>
      </c>
      <c r="J12" s="43" t="str">
        <f>IF('Rm, МПа'!J12="-",I12,CONCATENATE(I12,",",'Rm, МПа'!J12))</f>
        <v>373,373,363,353,343,333,333</v>
      </c>
      <c r="K12" s="43" t="str">
        <f>IF('Rm, МПа'!K12="-",J12,CONCATENATE(J12,",",'Rm, МПа'!K12))</f>
        <v>373,373,363,353,343,333,333,333</v>
      </c>
      <c r="L12" s="43" t="str">
        <f>IF('Rm, МПа'!L12="-",K12,CONCATENATE(K12,",",'Rm, МПа'!L12))</f>
        <v>373,373,363,353,343,333,333,333</v>
      </c>
      <c r="M12" s="43" t="str">
        <f>IF('Rm, МПа'!M12="-",L12,CONCATENATE(L12,",",'Rm, МПа'!M12))</f>
        <v>373,373,363,353,343,333,333,333</v>
      </c>
      <c r="N12" s="43" t="str">
        <f>IF('Rm, МПа'!N12="-",M12,CONCATENATE(M12,",",'Rm, МПа'!N12))</f>
        <v>373,373,363,353,343,333,333,333</v>
      </c>
      <c r="O12" s="43" t="str">
        <f>IF('Rm, МПа'!O12="-",N12,CONCATENATE(N12,",",'Rm, МПа'!O12))</f>
        <v>373,373,363,353,343,333,333,333</v>
      </c>
      <c r="P12" s="43" t="str">
        <f>IF('Rm, МПа'!P12="-",O12,CONCATENATE(O12,",",'Rm, МПа'!P12))</f>
        <v>373,373,363,353,343,333,333,333</v>
      </c>
      <c r="Q12" s="43">
        <f>'Rp0,2, МПа'!D12</f>
        <v>226</v>
      </c>
      <c r="R12" s="43" t="str">
        <f>IF('Rp0,2, МПа'!E12="-",Q12,CONCATENATE(Q12,",",'Rp0,2, МПа'!E12))</f>
        <v>226,216</v>
      </c>
      <c r="S12" s="43" t="str">
        <f>IF('Rp0,2, МПа'!F12="-",R12,CONCATENATE(R12,",",'Rp0,2, МПа'!F12))</f>
        <v>226,216,216</v>
      </c>
      <c r="T12" s="43" t="str">
        <f>IF('Rp0,2, МПа'!G12="-",S12,CONCATENATE(S12,",",'Rp0,2, МПа'!G12))</f>
        <v>226,216,216,196</v>
      </c>
      <c r="U12" s="43" t="str">
        <f>IF('Rp0,2, МПа'!H12="-",T12,CONCATENATE(T12,",",'Rp0,2, МПа'!H12))</f>
        <v>226,216,216,196,196</v>
      </c>
      <c r="V12" s="43" t="str">
        <f>IF('Rp0,2, МПа'!I12="-",U12,CONCATENATE(U12,",",'Rp0,2, МПа'!I12))</f>
        <v>226,216,216,196,196,196</v>
      </c>
      <c r="W12" s="43" t="str">
        <f>IF('Rp0,2, МПа'!J12="-",V12,CONCATENATE(V12,",",'Rp0,2, МПа'!J12))</f>
        <v>226,216,216,196,196,196,196</v>
      </c>
      <c r="X12" s="43" t="str">
        <f>IF('Rp0,2, МПа'!K12="-",W12,CONCATENATE(W12,",",'Rp0,2, МПа'!K12))</f>
        <v>226,216,216,196,196,196,196,196</v>
      </c>
      <c r="Y12" s="43" t="str">
        <f>IF('Rp0,2, МПа'!L12="-",X12,CONCATENATE(X12,",",'Rp0,2, МПа'!L12))</f>
        <v>226,216,216,196,196,196,196,196</v>
      </c>
      <c r="Z12" s="43" t="str">
        <f>IF('Rp0,2, МПа'!M12="-",Y12,CONCATENATE(Y12,",",'Rp0,2, МПа'!M12))</f>
        <v>226,216,216,196,196,196,196,196</v>
      </c>
      <c r="AA12" s="43" t="str">
        <f>IF('Rp0,2, МПа'!N12="-",Z12,CONCATENATE(Z12,",",'Rp0,2, МПа'!N12))</f>
        <v>226,216,216,196,196,196,196,196</v>
      </c>
      <c r="AB12" s="43" t="str">
        <f>IF('Rp0,2, МПа'!O12="-",AA12,CONCATENATE(AA12,",",'Rp0,2, МПа'!O12))</f>
        <v>226,216,216,196,196,196,196,196</v>
      </c>
      <c r="AC12" s="43" t="str">
        <f>IF('Rp0,2, МПа'!P12="-",AB12,CONCATENATE(AB12,",",'Rp0,2, МПа'!P12))</f>
        <v>226,216,216,196,196,196,196,196</v>
      </c>
      <c r="AD12" s="43" t="str">
        <f t="shared" si="1"/>
        <v>{Name: "Сталь 15 (Сортовая горячекатаная сталь толщиной или диаметром до 80 мм)",ClassID: "СУ",UltimateStressArray: [373,373,363,353,343,333,333,333],YieldStressArray: [226,216,216,196,196,196,196,196]},</v>
      </c>
    </row>
    <row r="13" spans="1:30" x14ac:dyDescent="0.25">
      <c r="A13" s="45" t="str">
        <f>INDEX('Обработка исходного'!B:B,ROW('Rm, МПа'!$B$3)+4*(ROW('Rm, МПа'!$B13)-ROW('Rm, МПа'!$B$3)))</f>
        <v>Сталь углеродистая</v>
      </c>
      <c r="B13" s="45" t="str">
        <f t="shared" si="0"/>
        <v>СУ</v>
      </c>
      <c r="C13" s="45" t="str">
        <f>CONCATENATE('Rm, МПа'!B13,IF(OR(ISBLANK('Rm, МПа'!C13),'Rm, МПа'!C13=""),"",CONCATENATE(" (",'Rm, МПа'!C13,")")))</f>
        <v>15 (Поковки диаметром до 300 мм, КП175*)</v>
      </c>
      <c r="D13" s="43">
        <f>'Rm, МПа'!D13</f>
        <v>355</v>
      </c>
      <c r="E13" s="43" t="str">
        <f>IF('Rm, МПа'!E13="-",D13,CONCATENATE(D13,",",'Rm, МПа'!E13))</f>
        <v>355,343</v>
      </c>
      <c r="F13" s="43" t="str">
        <f>IF('Rm, МПа'!F13="-",E13,CONCATENATE(E13,",",'Rm, МПа'!F13))</f>
        <v>355,343,333</v>
      </c>
      <c r="G13" s="43" t="str">
        <f>IF('Rm, МПа'!G13="-",F13,CONCATENATE(F13,",",'Rm, МПа'!G13))</f>
        <v>355,343,333,324</v>
      </c>
      <c r="H13" s="43" t="str">
        <f>IF('Rm, МПа'!H13="-",G13,CONCATENATE(G13,",",'Rm, МПа'!H13))</f>
        <v>355,343,333,324,314</v>
      </c>
      <c r="I13" s="43" t="str">
        <f>IF('Rm, МПа'!I13="-",H13,CONCATENATE(H13,",",'Rm, МПа'!I13))</f>
        <v>355,343,333,324,314,294</v>
      </c>
      <c r="J13" s="43" t="str">
        <f>IF('Rm, МПа'!J13="-",I13,CONCATENATE(I13,",",'Rm, МПа'!J13))</f>
        <v>355,343,333,324,314,294,294</v>
      </c>
      <c r="K13" s="43" t="str">
        <f>IF('Rm, МПа'!K13="-",J13,CONCATENATE(J13,",",'Rm, МПа'!K13))</f>
        <v>355,343,333,324,314,294,294,294</v>
      </c>
      <c r="L13" s="43" t="str">
        <f>IF('Rm, МПа'!L13="-",K13,CONCATENATE(K13,",",'Rm, МПа'!L13))</f>
        <v>355,343,333,324,314,294,294,294</v>
      </c>
      <c r="M13" s="43" t="str">
        <f>IF('Rm, МПа'!M13="-",L13,CONCATENATE(L13,",",'Rm, МПа'!M13))</f>
        <v>355,343,333,324,314,294,294,294</v>
      </c>
      <c r="N13" s="43" t="str">
        <f>IF('Rm, МПа'!N13="-",M13,CONCATENATE(M13,",",'Rm, МПа'!N13))</f>
        <v>355,343,333,324,314,294,294,294</v>
      </c>
      <c r="O13" s="43" t="str">
        <f>IF('Rm, МПа'!O13="-",N13,CONCATENATE(N13,",",'Rm, МПа'!O13))</f>
        <v>355,343,333,324,314,294,294,294</v>
      </c>
      <c r="P13" s="43" t="str">
        <f>IF('Rm, МПа'!P13="-",O13,CONCATENATE(O13,",",'Rm, МПа'!P13))</f>
        <v>355,343,333,324,314,294,294,294</v>
      </c>
      <c r="Q13" s="43">
        <f>'Rp0,2, МПа'!D13</f>
        <v>175</v>
      </c>
      <c r="R13" s="43" t="str">
        <f>IF('Rp0,2, МПа'!E13="-",Q13,CONCATENATE(Q13,",",'Rp0,2, МПа'!E13))</f>
        <v>175,167</v>
      </c>
      <c r="S13" s="43" t="str">
        <f>IF('Rp0,2, МПа'!F13="-",R13,CONCATENATE(R13,",",'Rp0,2, МПа'!F13))</f>
        <v>175,167,157</v>
      </c>
      <c r="T13" s="43" t="str">
        <f>IF('Rp0,2, МПа'!G13="-",S13,CONCATENATE(S13,",",'Rp0,2, МПа'!G13))</f>
        <v>175,167,157,147</v>
      </c>
      <c r="U13" s="43" t="str">
        <f>IF('Rp0,2, МПа'!H13="-",T13,CONCATENATE(T13,",",'Rp0,2, МПа'!H13))</f>
        <v>175,167,157,147,147</v>
      </c>
      <c r="V13" s="43" t="str">
        <f>IF('Rp0,2, МПа'!I13="-",U13,CONCATENATE(U13,",",'Rp0,2, МПа'!I13))</f>
        <v>175,167,157,147,147,128</v>
      </c>
      <c r="W13" s="43" t="str">
        <f>IF('Rp0,2, МПа'!J13="-",V13,CONCATENATE(V13,",",'Rp0,2, МПа'!J13))</f>
        <v>175,167,157,147,147,128,118</v>
      </c>
      <c r="X13" s="43" t="str">
        <f>IF('Rp0,2, МПа'!K13="-",W13,CONCATENATE(W13,",",'Rp0,2, МПа'!K13))</f>
        <v>175,167,157,147,147,128,118,118</v>
      </c>
      <c r="Y13" s="43" t="str">
        <f>IF('Rp0,2, МПа'!L13="-",X13,CONCATENATE(X13,",",'Rp0,2, МПа'!L13))</f>
        <v>175,167,157,147,147,128,118,118</v>
      </c>
      <c r="Z13" s="43" t="str">
        <f>IF('Rp0,2, МПа'!M13="-",Y13,CONCATENATE(Y13,",",'Rp0,2, МПа'!M13))</f>
        <v>175,167,157,147,147,128,118,118</v>
      </c>
      <c r="AA13" s="43" t="str">
        <f>IF('Rp0,2, МПа'!N13="-",Z13,CONCATENATE(Z13,",",'Rp0,2, МПа'!N13))</f>
        <v>175,167,157,147,147,128,118,118</v>
      </c>
      <c r="AB13" s="43" t="str">
        <f>IF('Rp0,2, МПа'!O13="-",AA13,CONCATENATE(AA13,",",'Rp0,2, МПа'!O13))</f>
        <v>175,167,157,147,147,128,118,118</v>
      </c>
      <c r="AC13" s="43" t="str">
        <f>IF('Rp0,2, МПа'!P13="-",AB13,CONCATENATE(AB13,",",'Rp0,2, МПа'!P13))</f>
        <v>175,167,157,147,147,128,118,118</v>
      </c>
      <c r="AD13" s="43" t="str">
        <f t="shared" si="1"/>
        <v>{Name: "Сталь 15 (Поковки диаметром до 300 мм, КП175*)",ClassID: "СУ",UltimateStressArray: [355,343,333,324,314,294,294,294],YieldStressArray: [175,167,157,147,147,128,118,118]},</v>
      </c>
    </row>
    <row r="14" spans="1:30" x14ac:dyDescent="0.25">
      <c r="A14" s="45" t="str">
        <f>INDEX('Обработка исходного'!B:B,ROW('Rm, МПа'!$B$3)+4*(ROW('Rm, МПа'!$B14)-ROW('Rm, МПа'!$B$3)))</f>
        <v>Сталь углеродистая</v>
      </c>
      <c r="B14" s="45" t="str">
        <f t="shared" si="0"/>
        <v>СУ</v>
      </c>
      <c r="C14" s="45" t="str">
        <f>CONCATENATE('Rm, МПа'!B14,IF(OR(ISBLANK('Rm, МПа'!C14),'Rm, МПа'!C14=""),"",CONCATENATE(" (",'Rm, МПа'!C14,")")))</f>
        <v>15 (Поковки диаметром до 100 мм, КП195*)</v>
      </c>
      <c r="D14" s="43">
        <f>'Rm, МПа'!D14</f>
        <v>390</v>
      </c>
      <c r="E14" s="43" t="str">
        <f>IF('Rm, МПа'!E14="-",D14,CONCATENATE(D14,",",'Rm, МПа'!E14))</f>
        <v>390,383</v>
      </c>
      <c r="F14" s="43" t="str">
        <f>IF('Rm, МПа'!F14="-",E14,CONCATENATE(E14,",",'Rm, МПа'!F14))</f>
        <v>390,383,373</v>
      </c>
      <c r="G14" s="43" t="str">
        <f>IF('Rm, МПа'!G14="-",F14,CONCATENATE(F14,",",'Rm, МПа'!G14))</f>
        <v>390,383,373,363</v>
      </c>
      <c r="H14" s="43" t="str">
        <f>IF('Rm, МПа'!H14="-",G14,CONCATENATE(G14,",",'Rm, МПа'!H14))</f>
        <v>390,383,373,363,353</v>
      </c>
      <c r="I14" s="43" t="str">
        <f>IF('Rm, МПа'!I14="-",H14,CONCATENATE(H14,",",'Rm, МПа'!I14))</f>
        <v>390,383,373,363,353,343</v>
      </c>
      <c r="J14" s="43" t="str">
        <f>IF('Rm, МПа'!J14="-",I14,CONCATENATE(I14,",",'Rm, МПа'!J14))</f>
        <v>390,383,373,363,353,343,333</v>
      </c>
      <c r="K14" s="43" t="str">
        <f>IF('Rm, МПа'!K14="-",J14,CONCATENATE(J14,",",'Rm, МПа'!K14))</f>
        <v>390,383,373,363,353,343,333,324</v>
      </c>
      <c r="L14" s="43" t="str">
        <f>IF('Rm, МПа'!L14="-",K14,CONCATENATE(K14,",",'Rm, МПа'!L14))</f>
        <v>390,383,373,363,353,343,333,324</v>
      </c>
      <c r="M14" s="43" t="str">
        <f>IF('Rm, МПа'!M14="-",L14,CONCATENATE(L14,",",'Rm, МПа'!M14))</f>
        <v>390,383,373,363,353,343,333,324</v>
      </c>
      <c r="N14" s="43" t="str">
        <f>IF('Rm, МПа'!N14="-",M14,CONCATENATE(M14,",",'Rm, МПа'!N14))</f>
        <v>390,383,373,363,353,343,333,324</v>
      </c>
      <c r="O14" s="43" t="str">
        <f>IF('Rm, МПа'!O14="-",N14,CONCATENATE(N14,",",'Rm, МПа'!O14))</f>
        <v>390,383,373,363,353,343,333,324</v>
      </c>
      <c r="P14" s="43" t="str">
        <f>IF('Rm, МПа'!P14="-",O14,CONCATENATE(O14,",",'Rm, МПа'!P14))</f>
        <v>390,383,373,363,353,343,333,324</v>
      </c>
      <c r="Q14" s="43">
        <f>'Rp0,2, МПа'!D14</f>
        <v>195</v>
      </c>
      <c r="R14" s="43" t="str">
        <f>IF('Rp0,2, МПа'!E14="-",Q14,CONCATENATE(Q14,",",'Rp0,2, МПа'!E14))</f>
        <v>195,195</v>
      </c>
      <c r="S14" s="43" t="str">
        <f>IF('Rp0,2, МПа'!F14="-",R14,CONCATENATE(R14,",",'Rp0,2, МПа'!F14))</f>
        <v>195,195,177</v>
      </c>
      <c r="T14" s="43" t="str">
        <f>IF('Rp0,2, МПа'!G14="-",S14,CONCATENATE(S14,",",'Rp0,2, МПа'!G14))</f>
        <v>195,195,177,167</v>
      </c>
      <c r="U14" s="43" t="str">
        <f>IF('Rp0,2, МПа'!H14="-",T14,CONCATENATE(T14,",",'Rp0,2, МПа'!H14))</f>
        <v>195,195,177,167,167</v>
      </c>
      <c r="V14" s="43" t="str">
        <f>IF('Rp0,2, МПа'!I14="-",U14,CONCATENATE(U14,",",'Rp0,2, МПа'!I14))</f>
        <v>195,195,177,167,167,147</v>
      </c>
      <c r="W14" s="43" t="str">
        <f>IF('Rp0,2, МПа'!J14="-",V14,CONCATENATE(V14,",",'Rp0,2, МПа'!J14))</f>
        <v>195,195,177,167,167,147,128</v>
      </c>
      <c r="X14" s="43" t="str">
        <f>IF('Rp0,2, МПа'!K14="-",W14,CONCATENATE(W14,",",'Rp0,2, МПа'!K14))</f>
        <v>195,195,177,167,167,147,128,128</v>
      </c>
      <c r="Y14" s="43" t="str">
        <f>IF('Rp0,2, МПа'!L14="-",X14,CONCATENATE(X14,",",'Rp0,2, МПа'!L14))</f>
        <v>195,195,177,167,167,147,128,128</v>
      </c>
      <c r="Z14" s="43" t="str">
        <f>IF('Rp0,2, МПа'!M14="-",Y14,CONCATENATE(Y14,",",'Rp0,2, МПа'!M14))</f>
        <v>195,195,177,167,167,147,128,128</v>
      </c>
      <c r="AA14" s="43" t="str">
        <f>IF('Rp0,2, МПа'!N14="-",Z14,CONCATENATE(Z14,",",'Rp0,2, МПа'!N14))</f>
        <v>195,195,177,167,167,147,128,128</v>
      </c>
      <c r="AB14" s="43" t="str">
        <f>IF('Rp0,2, МПа'!O14="-",AA14,CONCATENATE(AA14,",",'Rp0,2, МПа'!O14))</f>
        <v>195,195,177,167,167,147,128,128</v>
      </c>
      <c r="AC14" s="43" t="str">
        <f>IF('Rp0,2, МПа'!P14="-",AB14,CONCATENATE(AB14,",",'Rp0,2, МПа'!P14))</f>
        <v>195,195,177,167,167,147,128,128</v>
      </c>
      <c r="AD14" s="43" t="str">
        <f t="shared" si="1"/>
        <v>{Name: "Сталь 15 (Поковки диаметром до 100 мм, КП195*)",ClassID: "СУ",UltimateStressArray: [390,383,373,363,353,343,333,324],YieldStressArray: [195,195,177,167,167,147,128,128]},</v>
      </c>
    </row>
    <row r="15" spans="1:30" x14ac:dyDescent="0.25">
      <c r="A15" s="45" t="str">
        <f>INDEX('Обработка исходного'!B:B,ROW('Rm, МПа'!$B$3)+4*(ROW('Rm, МПа'!$B15)-ROW('Rm, МПа'!$B$3)))</f>
        <v>Сталь углеродистая</v>
      </c>
      <c r="B15" s="45" t="str">
        <f t="shared" si="0"/>
        <v>СУ</v>
      </c>
      <c r="C15" s="45" t="str">
        <f>CONCATENATE('Rm, МПа'!B15,IF(OR(ISBLANK('Rm, МПа'!C15),'Rm, МПа'!C15=""),"",CONCATENATE(" (",'Rm, МПа'!C15,")")))</f>
        <v>15 (Поковки диаметром до 50 мм, КП215*)</v>
      </c>
      <c r="D15" s="43">
        <f>'Rm, МПа'!D15</f>
        <v>430</v>
      </c>
      <c r="E15" s="43" t="str">
        <f>IF('Rm, МПа'!E15="-",D15,CONCATENATE(D15,",",'Rm, МПа'!E15))</f>
        <v>430,422</v>
      </c>
      <c r="F15" s="43" t="str">
        <f>IF('Rm, МПа'!F15="-",E15,CONCATENATE(E15,",",'Rm, МПа'!F15))</f>
        <v>430,422,402</v>
      </c>
      <c r="G15" s="43" t="str">
        <f>IF('Rm, МПа'!G15="-",F15,CONCATENATE(F15,",",'Rm, МПа'!G15))</f>
        <v>430,422,402,392</v>
      </c>
      <c r="H15" s="43" t="str">
        <f>IF('Rm, МПа'!H15="-",G15,CONCATENATE(G15,",",'Rm, МПа'!H15))</f>
        <v>430,422,402,392,383</v>
      </c>
      <c r="I15" s="43" t="str">
        <f>IF('Rm, МПа'!I15="-",H15,CONCATENATE(H15,",",'Rm, МПа'!I15))</f>
        <v>430,422,402,392,383,363</v>
      </c>
      <c r="J15" s="43" t="str">
        <f>IF('Rm, МПа'!J15="-",I15,CONCATENATE(I15,",",'Rm, МПа'!J15))</f>
        <v>430,422,402,392,383,363,363</v>
      </c>
      <c r="K15" s="43" t="str">
        <f>IF('Rm, МПа'!K15="-",J15,CONCATENATE(J15,",",'Rm, МПа'!K15))</f>
        <v>430,422,402,392,383,363,363,363</v>
      </c>
      <c r="L15" s="43" t="str">
        <f>IF('Rm, МПа'!L15="-",K15,CONCATENATE(K15,",",'Rm, МПа'!L15))</f>
        <v>430,422,402,392,383,363,363,363</v>
      </c>
      <c r="M15" s="43" t="str">
        <f>IF('Rm, МПа'!M15="-",L15,CONCATENATE(L15,",",'Rm, МПа'!M15))</f>
        <v>430,422,402,392,383,363,363,363</v>
      </c>
      <c r="N15" s="43" t="str">
        <f>IF('Rm, МПа'!N15="-",M15,CONCATENATE(M15,",",'Rm, МПа'!N15))</f>
        <v>430,422,402,392,383,363,363,363</v>
      </c>
      <c r="O15" s="43" t="str">
        <f>IF('Rm, МПа'!O15="-",N15,CONCATENATE(N15,",",'Rm, МПа'!O15))</f>
        <v>430,422,402,392,383,363,363,363</v>
      </c>
      <c r="P15" s="43" t="str">
        <f>IF('Rm, МПа'!P15="-",O15,CONCATENATE(O15,",",'Rm, МПа'!P15))</f>
        <v>430,422,402,392,383,363,363,363</v>
      </c>
      <c r="Q15" s="43">
        <f>'Rp0,2, МПа'!D15</f>
        <v>215</v>
      </c>
      <c r="R15" s="43" t="str">
        <f>IF('Rp0,2, МПа'!E15="-",Q15,CONCATENATE(Q15,",",'Rp0,2, МПа'!E15))</f>
        <v>215,206</v>
      </c>
      <c r="S15" s="43" t="str">
        <f>IF('Rp0,2, МПа'!F15="-",R15,CONCATENATE(R15,",",'Rp0,2, МПа'!F15))</f>
        <v>215,206,186</v>
      </c>
      <c r="T15" s="43" t="str">
        <f>IF('Rp0,2, МПа'!G15="-",S15,CONCATENATE(S15,",",'Rp0,2, МПа'!G15))</f>
        <v>215,206,186,177</v>
      </c>
      <c r="U15" s="43" t="str">
        <f>IF('Rp0,2, МПа'!H15="-",T15,CONCATENATE(T15,",",'Rp0,2, МПа'!H15))</f>
        <v>215,206,186,177,177</v>
      </c>
      <c r="V15" s="43" t="str">
        <f>IF('Rp0,2, МПа'!I15="-",U15,CONCATENATE(U15,",",'Rp0,2, МПа'!I15))</f>
        <v>215,206,186,177,177,157</v>
      </c>
      <c r="W15" s="43" t="str">
        <f>IF('Rp0,2, МПа'!J15="-",V15,CONCATENATE(V15,",",'Rp0,2, МПа'!J15))</f>
        <v>215,206,186,177,177,157,147</v>
      </c>
      <c r="X15" s="43" t="str">
        <f>IF('Rp0,2, МПа'!K15="-",W15,CONCATENATE(W15,",",'Rp0,2, МПа'!K15))</f>
        <v>215,206,186,177,177,157,147,147</v>
      </c>
      <c r="Y15" s="43" t="str">
        <f>IF('Rp0,2, МПа'!L15="-",X15,CONCATENATE(X15,",",'Rp0,2, МПа'!L15))</f>
        <v>215,206,186,177,177,157,147,147</v>
      </c>
      <c r="Z15" s="43" t="str">
        <f>IF('Rp0,2, МПа'!M15="-",Y15,CONCATENATE(Y15,",",'Rp0,2, МПа'!M15))</f>
        <v>215,206,186,177,177,157,147,147</v>
      </c>
      <c r="AA15" s="43" t="str">
        <f>IF('Rp0,2, МПа'!N15="-",Z15,CONCATENATE(Z15,",",'Rp0,2, МПа'!N15))</f>
        <v>215,206,186,177,177,157,147,147</v>
      </c>
      <c r="AB15" s="43" t="str">
        <f>IF('Rp0,2, МПа'!O15="-",AA15,CONCATENATE(AA15,",",'Rp0,2, МПа'!O15))</f>
        <v>215,206,186,177,177,157,147,147</v>
      </c>
      <c r="AC15" s="43" t="str">
        <f>IF('Rp0,2, МПа'!P15="-",AB15,CONCATENATE(AB15,",",'Rp0,2, МПа'!P15))</f>
        <v>215,206,186,177,177,157,147,147</v>
      </c>
      <c r="AD15" s="43" t="str">
        <f t="shared" si="1"/>
        <v>{Name: "Сталь 15 (Поковки диаметром до 50 мм, КП215*)",ClassID: "СУ",UltimateStressArray: [430,422,402,392,383,363,363,363],YieldStressArray: [215,206,186,177,177,157,147,147]},</v>
      </c>
    </row>
    <row r="16" spans="1:30" x14ac:dyDescent="0.25">
      <c r="A16" s="45" t="str">
        <f>INDEX('Обработка исходного'!B:B,ROW('Rm, МПа'!$B$3)+4*(ROW('Rm, МПа'!$B16)-ROW('Rm, МПа'!$B$3)))</f>
        <v>Сталь углеродистая</v>
      </c>
      <c r="B16" s="45" t="str">
        <f t="shared" si="0"/>
        <v>СУ</v>
      </c>
      <c r="C16" s="45" t="str">
        <f>CONCATENATE('Rm, МПа'!B16,IF(OR(ISBLANK('Rm, МПа'!C16),'Rm, МПа'!C16=""),"",CONCATENATE(" (",'Rm, МПа'!C16,")")))</f>
        <v>15Л (Отливки с толщиной стенки до 100 мм)</v>
      </c>
      <c r="D16" s="43">
        <f>'Rm, МПа'!D16</f>
        <v>392</v>
      </c>
      <c r="E16" s="43" t="str">
        <f>IF('Rm, МПа'!E16="-",D16,CONCATENATE(D16,",",'Rm, МПа'!E16))</f>
        <v>392,392</v>
      </c>
      <c r="F16" s="43" t="str">
        <f>IF('Rm, МПа'!F16="-",E16,CONCATENATE(E16,",",'Rm, МПа'!F16))</f>
        <v>392,392,373</v>
      </c>
      <c r="G16" s="43" t="str">
        <f>IF('Rm, МПа'!G16="-",F16,CONCATENATE(F16,",",'Rm, МПа'!G16))</f>
        <v>392,392,373,363</v>
      </c>
      <c r="H16" s="43" t="str">
        <f>IF('Rm, МПа'!H16="-",G16,CONCATENATE(G16,",",'Rm, МПа'!H16))</f>
        <v>392,392,373,363,363</v>
      </c>
      <c r="I16" s="43" t="str">
        <f>IF('Rm, МПа'!I16="-",H16,CONCATENATE(H16,",",'Rm, МПа'!I16))</f>
        <v>392,392,373,363,363,353</v>
      </c>
      <c r="J16" s="43" t="str">
        <f>IF('Rm, МПа'!J16="-",I16,CONCATENATE(I16,",",'Rm, МПа'!J16))</f>
        <v>392,392,373,363,363,353,343</v>
      </c>
      <c r="K16" s="43" t="str">
        <f>IF('Rm, МПа'!K16="-",J16,CONCATENATE(J16,",",'Rm, МПа'!K16))</f>
        <v>392,392,373,363,363,353,343,333</v>
      </c>
      <c r="L16" s="43" t="str">
        <f>IF('Rm, МПа'!L16="-",K16,CONCATENATE(K16,",",'Rm, МПа'!L16))</f>
        <v>392,392,373,363,363,353,343,333</v>
      </c>
      <c r="M16" s="43" t="str">
        <f>IF('Rm, МПа'!M16="-",L16,CONCATENATE(L16,",",'Rm, МПа'!M16))</f>
        <v>392,392,373,363,363,353,343,333</v>
      </c>
      <c r="N16" s="43" t="str">
        <f>IF('Rm, МПа'!N16="-",M16,CONCATENATE(M16,",",'Rm, МПа'!N16))</f>
        <v>392,392,373,363,363,353,343,333</v>
      </c>
      <c r="O16" s="43" t="str">
        <f>IF('Rm, МПа'!O16="-",N16,CONCATENATE(N16,",",'Rm, МПа'!O16))</f>
        <v>392,392,373,363,363,353,343,333</v>
      </c>
      <c r="P16" s="43" t="str">
        <f>IF('Rm, МПа'!P16="-",O16,CONCATENATE(O16,",",'Rm, МПа'!P16))</f>
        <v>392,392,373,363,363,353,343,333</v>
      </c>
      <c r="Q16" s="43">
        <f>'Rp0,2, МПа'!D16</f>
        <v>196</v>
      </c>
      <c r="R16" s="43" t="str">
        <f>IF('Rp0,2, МПа'!E16="-",Q16,CONCATENATE(Q16,",",'Rp0,2, МПа'!E16))</f>
        <v>196,196</v>
      </c>
      <c r="S16" s="43" t="str">
        <f>IF('Rp0,2, МПа'!F16="-",R16,CONCATENATE(R16,",",'Rp0,2, МПа'!F16))</f>
        <v>196,196,196</v>
      </c>
      <c r="T16" s="43" t="str">
        <f>IF('Rp0,2, МПа'!G16="-",S16,CONCATENATE(S16,",",'Rp0,2, МПа'!G16))</f>
        <v>196,196,196,177</v>
      </c>
      <c r="U16" s="43" t="str">
        <f>IF('Rp0,2, МПа'!H16="-",T16,CONCATENATE(T16,",",'Rp0,2, МПа'!H16))</f>
        <v>196,196,196,177,157</v>
      </c>
      <c r="V16" s="43" t="str">
        <f>IF('Rp0,2, МПа'!I16="-",U16,CONCATENATE(U16,",",'Rp0,2, МПа'!I16))</f>
        <v>196,196,196,177,157,147</v>
      </c>
      <c r="W16" s="43" t="str">
        <f>IF('Rp0,2, МПа'!J16="-",V16,CONCATENATE(V16,",",'Rp0,2, МПа'!J16))</f>
        <v>196,196,196,177,157,147,138</v>
      </c>
      <c r="X16" s="43" t="str">
        <f>IF('Rp0,2, МПа'!K16="-",W16,CONCATENATE(W16,",",'Rp0,2, МПа'!K16))</f>
        <v>196,196,196,177,157,147,138,118</v>
      </c>
      <c r="Y16" s="43" t="str">
        <f>IF('Rp0,2, МПа'!L16="-",X16,CONCATENATE(X16,",",'Rp0,2, МПа'!L16))</f>
        <v>196,196,196,177,157,147,138,118</v>
      </c>
      <c r="Z16" s="43" t="str">
        <f>IF('Rp0,2, МПа'!M16="-",Y16,CONCATENATE(Y16,",",'Rp0,2, МПа'!M16))</f>
        <v>196,196,196,177,157,147,138,118</v>
      </c>
      <c r="AA16" s="43" t="str">
        <f>IF('Rp0,2, МПа'!N16="-",Z16,CONCATENATE(Z16,",",'Rp0,2, МПа'!N16))</f>
        <v>196,196,196,177,157,147,138,118</v>
      </c>
      <c r="AB16" s="43" t="str">
        <f>IF('Rp0,2, МПа'!O16="-",AA16,CONCATENATE(AA16,",",'Rp0,2, МПа'!O16))</f>
        <v>196,196,196,177,157,147,138,118</v>
      </c>
      <c r="AC16" s="43" t="str">
        <f>IF('Rp0,2, МПа'!P16="-",AB16,CONCATENATE(AB16,",",'Rp0,2, МПа'!P16))</f>
        <v>196,196,196,177,157,147,138,118</v>
      </c>
      <c r="AD16" s="43" t="str">
        <f t="shared" si="1"/>
        <v>{Name: "Сталь 15Л (Отливки с толщиной стенки до 100 мм)",ClassID: "СУ",UltimateStressArray: [392,392,373,363,363,353,343,333],YieldStressArray: [196,196,196,177,157,147,138,118]},</v>
      </c>
    </row>
    <row r="17" spans="1:30" x14ac:dyDescent="0.25">
      <c r="A17" s="45" t="str">
        <f>INDEX('Обработка исходного'!B:B,ROW('Rm, МПа'!$B$3)+4*(ROW('Rm, МПа'!$B17)-ROW('Rm, МПа'!$B$3)))</f>
        <v>Сталь углеродистая</v>
      </c>
      <c r="B17" s="45" t="str">
        <f t="shared" si="0"/>
        <v>СУ</v>
      </c>
      <c r="C17" s="45" t="str">
        <f>CONCATENATE('Rm, МПа'!B17,IF(OR(ISBLANK('Rm, МПа'!C17),'Rm, МПа'!C17=""),"",CONCATENATE(" (",'Rm, МПа'!C17,")")))</f>
        <v>20 (Поковки диаметром до 300 мм, КП175*)</v>
      </c>
      <c r="D17" s="43">
        <f>'Rm, МПа'!D17</f>
        <v>355</v>
      </c>
      <c r="E17" s="43" t="str">
        <f>IF('Rm, МПа'!E17="-",D17,CONCATENATE(D17,",",'Rm, МПа'!E17))</f>
        <v>355,343</v>
      </c>
      <c r="F17" s="43" t="str">
        <f>IF('Rm, МПа'!F17="-",E17,CONCATENATE(E17,",",'Rm, МПа'!F17))</f>
        <v>355,343,333</v>
      </c>
      <c r="G17" s="43" t="str">
        <f>IF('Rm, МПа'!G17="-",F17,CONCATENATE(F17,",",'Rm, МПа'!G17))</f>
        <v>355,343,333,323</v>
      </c>
      <c r="H17" s="43" t="str">
        <f>IF('Rm, МПа'!H17="-",G17,CONCATENATE(G17,",",'Rm, МПа'!H17))</f>
        <v>355,343,333,323,323</v>
      </c>
      <c r="I17" s="43" t="str">
        <f>IF('Rm, МПа'!I17="-",H17,CONCATENATE(H17,",",'Rm, МПа'!I17))</f>
        <v>355,343,333,323,323,294</v>
      </c>
      <c r="J17" s="43" t="str">
        <f>IF('Rm, МПа'!J17="-",I17,CONCATENATE(I17,",",'Rm, МПа'!J17))</f>
        <v>355,343,333,323,323,294,294</v>
      </c>
      <c r="K17" s="43" t="str">
        <f>IF('Rm, МПа'!K17="-",J17,CONCATENATE(J17,",",'Rm, МПа'!K17))</f>
        <v>355,343,333,323,323,294,294,294</v>
      </c>
      <c r="L17" s="43" t="str">
        <f>IF('Rm, МПа'!L17="-",K17,CONCATENATE(K17,",",'Rm, МПа'!L17))</f>
        <v>355,343,333,323,323,294,294,294</v>
      </c>
      <c r="M17" s="43" t="str">
        <f>IF('Rm, МПа'!M17="-",L17,CONCATENATE(L17,",",'Rm, МПа'!M17))</f>
        <v>355,343,333,323,323,294,294,294</v>
      </c>
      <c r="N17" s="43" t="str">
        <f>IF('Rm, МПа'!N17="-",M17,CONCATENATE(M17,",",'Rm, МПа'!N17))</f>
        <v>355,343,333,323,323,294,294,294</v>
      </c>
      <c r="O17" s="43" t="str">
        <f>IF('Rm, МПа'!O17="-",N17,CONCATENATE(N17,",",'Rm, МПа'!O17))</f>
        <v>355,343,333,323,323,294,294,294</v>
      </c>
      <c r="P17" s="43" t="str">
        <f>IF('Rm, МПа'!P17="-",O17,CONCATENATE(O17,",",'Rm, МПа'!P17))</f>
        <v>355,343,333,323,323,294,294,294</v>
      </c>
      <c r="Q17" s="43">
        <f>'Rp0,2, МПа'!D17</f>
        <v>175</v>
      </c>
      <c r="R17" s="43" t="str">
        <f>IF('Rp0,2, МПа'!E17="-",Q17,CONCATENATE(Q17,",",'Rp0,2, МПа'!E17))</f>
        <v>175,167</v>
      </c>
      <c r="S17" s="43" t="str">
        <f>IF('Rp0,2, МПа'!F17="-",R17,CONCATENATE(R17,",",'Rp0,2, МПа'!F17))</f>
        <v>175,167,167</v>
      </c>
      <c r="T17" s="43" t="str">
        <f>IF('Rp0,2, МПа'!G17="-",S17,CONCATENATE(S17,",",'Rp0,2, МПа'!G17))</f>
        <v>175,167,167,167</v>
      </c>
      <c r="U17" s="43" t="str">
        <f>IF('Rp0,2, МПа'!H17="-",T17,CONCATENATE(T17,",",'Rp0,2, МПа'!H17))</f>
        <v>175,167,167,167,167</v>
      </c>
      <c r="V17" s="43" t="str">
        <f>IF('Rp0,2, МПа'!I17="-",U17,CONCATENATE(U17,",",'Rp0,2, МПа'!I17))</f>
        <v>175,167,167,167,167,157</v>
      </c>
      <c r="W17" s="43" t="str">
        <f>IF('Rp0,2, МПа'!J17="-",V17,CONCATENATE(V17,",",'Rp0,2, МПа'!J17))</f>
        <v>175,167,167,167,167,157,147</v>
      </c>
      <c r="X17" s="43" t="str">
        <f>IF('Rp0,2, МПа'!K17="-",W17,CONCATENATE(W17,",",'Rp0,2, МПа'!K17))</f>
        <v>175,167,167,167,167,157,147,128</v>
      </c>
      <c r="Y17" s="43" t="str">
        <f>IF('Rp0,2, МПа'!L17="-",X17,CONCATENATE(X17,",",'Rp0,2, МПа'!L17))</f>
        <v>175,167,167,167,167,157,147,128</v>
      </c>
      <c r="Z17" s="43" t="str">
        <f>IF('Rp0,2, МПа'!M17="-",Y17,CONCATENATE(Y17,",",'Rp0,2, МПа'!M17))</f>
        <v>175,167,167,167,167,157,147,128</v>
      </c>
      <c r="AA17" s="43" t="str">
        <f>IF('Rp0,2, МПа'!N17="-",Z17,CONCATENATE(Z17,",",'Rp0,2, МПа'!N17))</f>
        <v>175,167,167,167,167,157,147,128</v>
      </c>
      <c r="AB17" s="43" t="str">
        <f>IF('Rp0,2, МПа'!O17="-",AA17,CONCATENATE(AA17,",",'Rp0,2, МПа'!O17))</f>
        <v>175,167,167,167,167,157,147,128</v>
      </c>
      <c r="AC17" s="43" t="str">
        <f>IF('Rp0,2, МПа'!P17="-",AB17,CONCATENATE(AB17,",",'Rp0,2, МПа'!P17))</f>
        <v>175,167,167,167,167,157,147,128</v>
      </c>
      <c r="AD17" s="43" t="str">
        <f t="shared" si="1"/>
        <v>{Name: "Сталь 20 (Поковки диаметром до 300 мм, КП175*)",ClassID: "СУ",UltimateStressArray: [355,343,333,323,323,294,294,294],YieldStressArray: [175,167,167,167,167,157,147,128]},</v>
      </c>
    </row>
    <row r="18" spans="1:30" x14ac:dyDescent="0.25">
      <c r="A18" s="45" t="str">
        <f>INDEX('Обработка исходного'!B:B,ROW('Rm, МПа'!$B$3)+4*(ROW('Rm, МПа'!$B18)-ROW('Rm, МПа'!$B$3)))</f>
        <v>Сталь углеродистая</v>
      </c>
      <c r="B18" s="45" t="str">
        <f t="shared" si="0"/>
        <v>СУ</v>
      </c>
      <c r="C18" s="45" t="str">
        <f>CONCATENATE('Rm, МПа'!B18,IF(OR(ISBLANK('Rm, МПа'!C18),'Rm, МПа'!C18=""),"",CONCATENATE(" (",'Rm, МПа'!C18,")")))</f>
        <v>20 (Поковки диаметром до 300 мм, КП195*)</v>
      </c>
      <c r="D18" s="43">
        <f>'Rm, МПа'!D18</f>
        <v>390</v>
      </c>
      <c r="E18" s="43" t="str">
        <f>IF('Rm, МПа'!E18="-",D18,CONCATENATE(D18,",",'Rm, МПа'!E18))</f>
        <v>390,390</v>
      </c>
      <c r="F18" s="43" t="str">
        <f>IF('Rm, МПа'!F18="-",E18,CONCATENATE(E18,",",'Rm, МПа'!F18))</f>
        <v>390,390,373</v>
      </c>
      <c r="G18" s="43" t="str">
        <f>IF('Rm, МПа'!G18="-",F18,CONCATENATE(F18,",",'Rm, МПа'!G18))</f>
        <v>390,390,373,363</v>
      </c>
      <c r="H18" s="43" t="str">
        <f>IF('Rm, МПа'!H18="-",G18,CONCATENATE(G18,",",'Rm, МПа'!H18))</f>
        <v>390,390,373,363,363</v>
      </c>
      <c r="I18" s="43" t="str">
        <f>IF('Rm, МПа'!I18="-",H18,CONCATENATE(H18,",",'Rm, МПа'!I18))</f>
        <v>390,390,373,363,363,343</v>
      </c>
      <c r="J18" s="43" t="str">
        <f>IF('Rm, МПа'!J18="-",I18,CONCATENATE(I18,",",'Rm, МПа'!J18))</f>
        <v>390,390,373,363,363,343,333</v>
      </c>
      <c r="K18" s="43" t="str">
        <f>IF('Rm, МПа'!K18="-",J18,CONCATENATE(J18,",",'Rm, МПа'!K18))</f>
        <v>390,390,373,363,363,343,333,323</v>
      </c>
      <c r="L18" s="43" t="str">
        <f>IF('Rm, МПа'!L18="-",K18,CONCATENATE(K18,",",'Rm, МПа'!L18))</f>
        <v>390,390,373,363,363,343,333,323</v>
      </c>
      <c r="M18" s="43" t="str">
        <f>IF('Rm, МПа'!M18="-",L18,CONCATENATE(L18,",",'Rm, МПа'!M18))</f>
        <v>390,390,373,363,363,343,333,323</v>
      </c>
      <c r="N18" s="43" t="str">
        <f>IF('Rm, МПа'!N18="-",M18,CONCATENATE(M18,",",'Rm, МПа'!N18))</f>
        <v>390,390,373,363,363,343,333,323</v>
      </c>
      <c r="O18" s="43" t="str">
        <f>IF('Rm, МПа'!O18="-",N18,CONCATENATE(N18,",",'Rm, МПа'!O18))</f>
        <v>390,390,373,363,363,343,333,323</v>
      </c>
      <c r="P18" s="43" t="str">
        <f>IF('Rm, МПа'!P18="-",O18,CONCATENATE(O18,",",'Rm, МПа'!P18))</f>
        <v>390,390,373,363,363,343,333,323</v>
      </c>
      <c r="Q18" s="43">
        <f>'Rp0,2, МПа'!D18</f>
        <v>195</v>
      </c>
      <c r="R18" s="43" t="str">
        <f>IF('Rp0,2, МПа'!E18="-",Q18,CONCATENATE(Q18,",",'Rp0,2, МПа'!E18))</f>
        <v>195,195</v>
      </c>
      <c r="S18" s="43" t="str">
        <f>IF('Rp0,2, МПа'!F18="-",R18,CONCATENATE(R18,",",'Rp0,2, МПа'!F18))</f>
        <v>195,195,195</v>
      </c>
      <c r="T18" s="43" t="str">
        <f>IF('Rp0,2, МПа'!G18="-",S18,CONCATENATE(S18,",",'Rp0,2, МПа'!G18))</f>
        <v>195,195,195,195</v>
      </c>
      <c r="U18" s="43" t="str">
        <f>IF('Rp0,2, МПа'!H18="-",T18,CONCATENATE(T18,",",'Rp0,2, МПа'!H18))</f>
        <v>195,195,195,195,195</v>
      </c>
      <c r="V18" s="43" t="str">
        <f>IF('Rp0,2, МПа'!I18="-",U18,CONCATENATE(U18,",",'Rp0,2, МПа'!I18))</f>
        <v>195,195,195,195,195,177</v>
      </c>
      <c r="W18" s="43" t="str">
        <f>IF('Rp0,2, МПа'!J18="-",V18,CONCATENATE(V18,",",'Rp0,2, МПа'!J18))</f>
        <v>195,195,195,195,195,177,157</v>
      </c>
      <c r="X18" s="43" t="str">
        <f>IF('Rp0,2, МПа'!K18="-",W18,CONCATENATE(W18,",",'Rp0,2, МПа'!K18))</f>
        <v>195,195,195,195,195,177,157,137</v>
      </c>
      <c r="Y18" s="43" t="str">
        <f>IF('Rp0,2, МПа'!L18="-",X18,CONCATENATE(X18,",",'Rp0,2, МПа'!L18))</f>
        <v>195,195,195,195,195,177,157,137</v>
      </c>
      <c r="Z18" s="43" t="str">
        <f>IF('Rp0,2, МПа'!M18="-",Y18,CONCATENATE(Y18,",",'Rp0,2, МПа'!M18))</f>
        <v>195,195,195,195,195,177,157,137</v>
      </c>
      <c r="AA18" s="43" t="str">
        <f>IF('Rp0,2, МПа'!N18="-",Z18,CONCATENATE(Z18,",",'Rp0,2, МПа'!N18))</f>
        <v>195,195,195,195,195,177,157,137</v>
      </c>
      <c r="AB18" s="43" t="str">
        <f>IF('Rp0,2, МПа'!O18="-",AA18,CONCATENATE(AA18,",",'Rp0,2, МПа'!O18))</f>
        <v>195,195,195,195,195,177,157,137</v>
      </c>
      <c r="AC18" s="43" t="str">
        <f>IF('Rp0,2, МПа'!P18="-",AB18,CONCATENATE(AB18,",",'Rp0,2, МПа'!P18))</f>
        <v>195,195,195,195,195,177,157,137</v>
      </c>
      <c r="AD18" s="43" t="str">
        <f t="shared" si="1"/>
        <v>{Name: "Сталь 20 (Поковки диаметром до 300 мм, КП195*)",ClassID: "СУ",UltimateStressArray: [390,390,373,363,363,343,333,323],YieldStressArray: [195,195,195,195,195,177,157,137]},</v>
      </c>
    </row>
    <row r="19" spans="1:30" x14ac:dyDescent="0.25">
      <c r="A19" s="45" t="str">
        <f>INDEX('Обработка исходного'!B:B,ROW('Rm, МПа'!$B$3)+4*(ROW('Rm, МПа'!$B19)-ROW('Rm, МПа'!$B$3)))</f>
        <v>Сталь углеродистая</v>
      </c>
      <c r="B19" s="45" t="str">
        <f t="shared" si="0"/>
        <v>СУ</v>
      </c>
      <c r="C19" s="45" t="str">
        <f>CONCATENATE('Rm, МПа'!B19,IF(OR(ISBLANK('Rm, МПа'!C19),'Rm, МПа'!C19=""),"",CONCATENATE(" (",'Rm, МПа'!C19,")")))</f>
        <v>20 (Поковки диаметром до 300 мм, КП215*)</v>
      </c>
      <c r="D19" s="43">
        <f>'Rm, МПа'!D19</f>
        <v>430</v>
      </c>
      <c r="E19" s="43" t="str">
        <f>IF('Rm, МПа'!E19="-",D19,CONCATENATE(D19,",",'Rm, МПа'!E19))</f>
        <v>430,422</v>
      </c>
      <c r="F19" s="43" t="str">
        <f>IF('Rm, МПа'!F19="-",E19,CONCATENATE(E19,",",'Rm, МПа'!F19))</f>
        <v>430,422,422</v>
      </c>
      <c r="G19" s="43" t="str">
        <f>IF('Rm, МПа'!G19="-",F19,CONCATENATE(F19,",",'Rm, МПа'!G19))</f>
        <v>430,422,422,412</v>
      </c>
      <c r="H19" s="43" t="str">
        <f>IF('Rm, МПа'!H19="-",G19,CONCATENATE(G19,",",'Rm, МПа'!H19))</f>
        <v>430,422,422,412,402</v>
      </c>
      <c r="I19" s="43" t="str">
        <f>IF('Rm, МПа'!I19="-",H19,CONCATENATE(H19,",",'Rm, МПа'!I19))</f>
        <v>430,422,422,412,402,402</v>
      </c>
      <c r="J19" s="43" t="str">
        <f>IF('Rm, МПа'!J19="-",I19,CONCATENATE(I19,",",'Rm, МПа'!J19))</f>
        <v>430,422,422,412,402,402,392</v>
      </c>
      <c r="K19" s="43" t="str">
        <f>IF('Rm, МПа'!K19="-",J19,CONCATENATE(J19,",",'Rm, МПа'!K19))</f>
        <v>430,422,422,412,402,402,392,373</v>
      </c>
      <c r="L19" s="43" t="str">
        <f>IF('Rm, МПа'!L19="-",K19,CONCATENATE(K19,",",'Rm, МПа'!L19))</f>
        <v>430,422,422,412,402,402,392,373</v>
      </c>
      <c r="M19" s="43" t="str">
        <f>IF('Rm, МПа'!M19="-",L19,CONCATENATE(L19,",",'Rm, МПа'!M19))</f>
        <v>430,422,422,412,402,402,392,373</v>
      </c>
      <c r="N19" s="43" t="str">
        <f>IF('Rm, МПа'!N19="-",M19,CONCATENATE(M19,",",'Rm, МПа'!N19))</f>
        <v>430,422,422,412,402,402,392,373</v>
      </c>
      <c r="O19" s="43" t="str">
        <f>IF('Rm, МПа'!O19="-",N19,CONCATENATE(N19,",",'Rm, МПа'!O19))</f>
        <v>430,422,422,412,402,402,392,373</v>
      </c>
      <c r="P19" s="43" t="str">
        <f>IF('Rm, МПа'!P19="-",O19,CONCATENATE(O19,",",'Rm, МПа'!P19))</f>
        <v>430,422,422,412,402,402,392,373</v>
      </c>
      <c r="Q19" s="43">
        <f>'Rp0,2, МПа'!D19</f>
        <v>215</v>
      </c>
      <c r="R19" s="43" t="str">
        <f>IF('Rp0,2, МПа'!E19="-",Q19,CONCATENATE(Q19,",",'Rp0,2, МПа'!E19))</f>
        <v>215,206</v>
      </c>
      <c r="S19" s="43" t="str">
        <f>IF('Rp0,2, МПа'!F19="-",R19,CONCATENATE(R19,",",'Rp0,2, МПа'!F19))</f>
        <v>215,206,206</v>
      </c>
      <c r="T19" s="43" t="str">
        <f>IF('Rp0,2, МПа'!G19="-",S19,CONCATENATE(S19,",",'Rp0,2, МПа'!G19))</f>
        <v>215,206,206,206</v>
      </c>
      <c r="U19" s="43" t="str">
        <f>IF('Rp0,2, МПа'!H19="-",T19,CONCATENATE(T19,",",'Rp0,2, МПа'!H19))</f>
        <v>215,206,206,206,196</v>
      </c>
      <c r="V19" s="43" t="str">
        <f>IF('Rp0,2, МПа'!I19="-",U19,CONCATENATE(U19,",",'Rp0,2, МПа'!I19))</f>
        <v>215,206,206,206,196,196</v>
      </c>
      <c r="W19" s="43" t="str">
        <f>IF('Rp0,2, МПа'!J19="-",V19,CONCATENATE(V19,",",'Rp0,2, МПа'!J19))</f>
        <v>215,206,206,206,196,196,177</v>
      </c>
      <c r="X19" s="43" t="str">
        <f>IF('Rp0,2, МПа'!K19="-",W19,CONCATENATE(W19,",",'Rp0,2, МПа'!K19))</f>
        <v>215,206,206,206,196,196,177,157</v>
      </c>
      <c r="Y19" s="43" t="str">
        <f>IF('Rp0,2, МПа'!L19="-",X19,CONCATENATE(X19,",",'Rp0,2, МПа'!L19))</f>
        <v>215,206,206,206,196,196,177,157</v>
      </c>
      <c r="Z19" s="43" t="str">
        <f>IF('Rp0,2, МПа'!M19="-",Y19,CONCATENATE(Y19,",",'Rp0,2, МПа'!M19))</f>
        <v>215,206,206,206,196,196,177,157</v>
      </c>
      <c r="AA19" s="43" t="str">
        <f>IF('Rp0,2, МПа'!N19="-",Z19,CONCATENATE(Z19,",",'Rp0,2, МПа'!N19))</f>
        <v>215,206,206,206,196,196,177,157</v>
      </c>
      <c r="AB19" s="43" t="str">
        <f>IF('Rp0,2, МПа'!O19="-",AA19,CONCATENATE(AA19,",",'Rp0,2, МПа'!O19))</f>
        <v>215,206,206,206,196,196,177,157</v>
      </c>
      <c r="AC19" s="43" t="str">
        <f>IF('Rp0,2, МПа'!P19="-",AB19,CONCATENATE(AB19,",",'Rp0,2, МПа'!P19))</f>
        <v>215,206,206,206,196,196,177,157</v>
      </c>
      <c r="AD19" s="43" t="str">
        <f t="shared" si="1"/>
        <v>{Name: "Сталь 20 (Поковки диаметром до 300 мм, КП215*)",ClassID: "СУ",UltimateStressArray: [430,422,422,412,402,402,392,373],YieldStressArray: [215,206,206,206,196,196,177,157]},</v>
      </c>
    </row>
    <row r="20" spans="1:30" x14ac:dyDescent="0.25">
      <c r="A20" s="45" t="str">
        <f>INDEX('Обработка исходного'!B:B,ROW('Rm, МПа'!$B$3)+4*(ROW('Rm, МПа'!$B20)-ROW('Rm, МПа'!$B$3)))</f>
        <v>Сталь углеродистая</v>
      </c>
      <c r="B20" s="45" t="str">
        <f t="shared" si="0"/>
        <v>СУ</v>
      </c>
      <c r="C20" s="45" t="str">
        <f>CONCATENATE('Rm, МПа'!B20,IF(OR(ISBLANK('Rm, МПа'!C20),'Rm, МПа'!C20=""),"",CONCATENATE(" (",'Rm, МПа'!C20,")")))</f>
        <v>20 (Поковки диаметром от 100 до 300 мм, КП245*)</v>
      </c>
      <c r="D20" s="43">
        <f>'Rm, МПа'!D20</f>
        <v>470</v>
      </c>
      <c r="E20" s="43" t="str">
        <f>IF('Rm, МПа'!E20="-",D20,CONCATENATE(D20,",",'Rm, МПа'!E20))</f>
        <v>470,461</v>
      </c>
      <c r="F20" s="43" t="str">
        <f>IF('Rm, МПа'!F20="-",E20,CONCATENATE(E20,",",'Rm, МПа'!F20))</f>
        <v>470,461,461</v>
      </c>
      <c r="G20" s="43" t="str">
        <f>IF('Rm, МПа'!G20="-",F20,CONCATENATE(F20,",",'Rm, МПа'!G20))</f>
        <v>470,461,461,451</v>
      </c>
      <c r="H20" s="43" t="str">
        <f>IF('Rm, МПа'!H20="-",G20,CONCATENATE(G20,",",'Rm, МПа'!H20))</f>
        <v>470,461,461,451,441</v>
      </c>
      <c r="I20" s="43" t="str">
        <f>IF('Rm, МПа'!I20="-",H20,CONCATENATE(H20,",",'Rm, МПа'!I20))</f>
        <v>470,461,461,451,441,441</v>
      </c>
      <c r="J20" s="43" t="str">
        <f>IF('Rm, МПа'!J20="-",I20,CONCATENATE(I20,",",'Rm, МПа'!J20))</f>
        <v>470,461,461,451,441,441,432</v>
      </c>
      <c r="K20" s="43" t="str">
        <f>IF('Rm, МПа'!K20="-",J20,CONCATENATE(J20,",",'Rm, МПа'!K20))</f>
        <v>470,461,461,451,441,441,432,422</v>
      </c>
      <c r="L20" s="43" t="str">
        <f>IF('Rm, МПа'!L20="-",K20,CONCATENATE(K20,",",'Rm, МПа'!L20))</f>
        <v>470,461,461,451,441,441,432,422</v>
      </c>
      <c r="M20" s="43" t="str">
        <f>IF('Rm, МПа'!M20="-",L20,CONCATENATE(L20,",",'Rm, МПа'!M20))</f>
        <v>470,461,461,451,441,441,432,422</v>
      </c>
      <c r="N20" s="43" t="str">
        <f>IF('Rm, МПа'!N20="-",M20,CONCATENATE(M20,",",'Rm, МПа'!N20))</f>
        <v>470,461,461,451,441,441,432,422</v>
      </c>
      <c r="O20" s="43" t="str">
        <f>IF('Rm, МПа'!O20="-",N20,CONCATENATE(N20,",",'Rm, МПа'!O20))</f>
        <v>470,461,461,451,441,441,432,422</v>
      </c>
      <c r="P20" s="43" t="str">
        <f>IF('Rm, МПа'!P20="-",O20,CONCATENATE(O20,",",'Rm, МПа'!P20))</f>
        <v>470,461,461,451,441,441,432,422</v>
      </c>
      <c r="Q20" s="43">
        <f>'Rp0,2, МПа'!D20</f>
        <v>245</v>
      </c>
      <c r="R20" s="43" t="str">
        <f>IF('Rp0,2, МПа'!E20="-",Q20,CONCATENATE(Q20,",",'Rp0,2, МПа'!E20))</f>
        <v>245,235</v>
      </c>
      <c r="S20" s="43" t="str">
        <f>IF('Rp0,2, МПа'!F20="-",R20,CONCATENATE(R20,",",'Rp0,2, МПа'!F20))</f>
        <v>245,235,235</v>
      </c>
      <c r="T20" s="43" t="str">
        <f>IF('Rp0,2, МПа'!G20="-",S20,CONCATENATE(S20,",",'Rp0,2, МПа'!G20))</f>
        <v>245,235,235,235</v>
      </c>
      <c r="U20" s="43" t="str">
        <f>IF('Rp0,2, МПа'!H20="-",T20,CONCATENATE(T20,",",'Rp0,2, МПа'!H20))</f>
        <v>245,235,235,235,226</v>
      </c>
      <c r="V20" s="43" t="str">
        <f>IF('Rp0,2, МПа'!I20="-",U20,CONCATENATE(U20,",",'Rp0,2, МПа'!I20))</f>
        <v>245,235,235,235,226,226</v>
      </c>
      <c r="W20" s="43" t="str">
        <f>IF('Rp0,2, МПа'!J20="-",V20,CONCATENATE(V20,",",'Rp0,2, МПа'!J20))</f>
        <v>245,235,235,235,226,226,196</v>
      </c>
      <c r="X20" s="43" t="str">
        <f>IF('Rp0,2, МПа'!K20="-",W20,CONCATENATE(W20,",",'Rp0,2, МПа'!K20))</f>
        <v>245,235,235,235,226,226,196,177</v>
      </c>
      <c r="Y20" s="43" t="str">
        <f>IF('Rp0,2, МПа'!L20="-",X20,CONCATENATE(X20,",",'Rp0,2, МПа'!L20))</f>
        <v>245,235,235,235,226,226,196,177</v>
      </c>
      <c r="Z20" s="43" t="str">
        <f>IF('Rp0,2, МПа'!M20="-",Y20,CONCATENATE(Y20,",",'Rp0,2, МПа'!M20))</f>
        <v>245,235,235,235,226,226,196,177</v>
      </c>
      <c r="AA20" s="43" t="str">
        <f>IF('Rp0,2, МПа'!N20="-",Z20,CONCATENATE(Z20,",",'Rp0,2, МПа'!N20))</f>
        <v>245,235,235,235,226,226,196,177</v>
      </c>
      <c r="AB20" s="43" t="str">
        <f>IF('Rp0,2, МПа'!O20="-",AA20,CONCATENATE(AA20,",",'Rp0,2, МПа'!O20))</f>
        <v>245,235,235,235,226,226,196,177</v>
      </c>
      <c r="AC20" s="43" t="str">
        <f>IF('Rp0,2, МПа'!P20="-",AB20,CONCATENATE(AB20,",",'Rp0,2, МПа'!P20))</f>
        <v>245,235,235,235,226,226,196,177</v>
      </c>
      <c r="AD20" s="43" t="str">
        <f t="shared" si="1"/>
        <v>{Name: "Сталь 20 (Поковки диаметром от 100 до 300 мм, КП245*)",ClassID: "СУ",UltimateStressArray: [470,461,461,451,441,441,432,422],YieldStressArray: [245,235,235,235,226,226,196,177]},</v>
      </c>
    </row>
    <row r="21" spans="1:30" x14ac:dyDescent="0.25">
      <c r="A21" s="45" t="str">
        <f>INDEX('Обработка исходного'!B:B,ROW('Rm, МПа'!$B$3)+4*(ROW('Rm, МПа'!$B21)-ROW('Rm, МПа'!$B$3)))</f>
        <v>Сталь углеродистая</v>
      </c>
      <c r="B21" s="45" t="str">
        <f t="shared" si="0"/>
        <v>СУ</v>
      </c>
      <c r="C21" s="45" t="str">
        <f>CONCATENATE('Rm, МПа'!B21,IF(OR(ISBLANK('Rm, МПа'!C21),'Rm, МПа'!C21=""),"",CONCATENATE(" (",'Rm, МПа'!C21,")")))</f>
        <v>20 (Горячекатаная сталь толщиной или диаметром до 80 мм)</v>
      </c>
      <c r="D21" s="43">
        <f>'Rm, МПа'!D21</f>
        <v>402</v>
      </c>
      <c r="E21" s="43" t="str">
        <f>IF('Rm, МПа'!E21="-",D21,CONCATENATE(D21,",",'Rm, МПа'!E21))</f>
        <v>402,392</v>
      </c>
      <c r="F21" s="43" t="str">
        <f>IF('Rm, МПа'!F21="-",E21,CONCATENATE(E21,",",'Rm, МПа'!F21))</f>
        <v>402,392,392</v>
      </c>
      <c r="G21" s="43" t="str">
        <f>IF('Rm, МПа'!G21="-",F21,CONCATENATE(F21,",",'Rm, МПа'!G21))</f>
        <v>402,392,392,392</v>
      </c>
      <c r="H21" s="43" t="str">
        <f>IF('Rm, МПа'!H21="-",G21,CONCATENATE(G21,",",'Rm, МПа'!H21))</f>
        <v>402,392,392,392,373</v>
      </c>
      <c r="I21" s="43" t="str">
        <f>IF('Rm, МПа'!I21="-",H21,CONCATENATE(H21,",",'Rm, МПа'!I21))</f>
        <v>402,392,392,392,373,373</v>
      </c>
      <c r="J21" s="43" t="str">
        <f>IF('Rm, МПа'!J21="-",I21,CONCATENATE(I21,",",'Rm, МПа'!J21))</f>
        <v>402,392,392,392,373,373,363</v>
      </c>
      <c r="K21" s="43" t="str">
        <f>IF('Rm, МПа'!K21="-",J21,CONCATENATE(J21,",",'Rm, МПа'!K21))</f>
        <v>402,392,392,392,373,373,363,353</v>
      </c>
      <c r="L21" s="43" t="str">
        <f>IF('Rm, МПа'!L21="-",K21,CONCATENATE(K21,",",'Rm, МПа'!L21))</f>
        <v>402,392,392,392,373,373,363,353</v>
      </c>
      <c r="M21" s="43" t="str">
        <f>IF('Rm, МПа'!M21="-",L21,CONCATENATE(L21,",",'Rm, МПа'!M21))</f>
        <v>402,392,392,392,373,373,363,353</v>
      </c>
      <c r="N21" s="43" t="str">
        <f>IF('Rm, МПа'!N21="-",M21,CONCATENATE(M21,",",'Rm, МПа'!N21))</f>
        <v>402,392,392,392,373,373,363,353</v>
      </c>
      <c r="O21" s="43" t="str">
        <f>IF('Rm, МПа'!O21="-",N21,CONCATENATE(N21,",",'Rm, МПа'!O21))</f>
        <v>402,392,392,392,373,373,363,353</v>
      </c>
      <c r="P21" s="43" t="str">
        <f>IF('Rm, МПа'!P21="-",O21,CONCATENATE(O21,",",'Rm, МПа'!P21))</f>
        <v>402,392,392,392,373,373,363,353</v>
      </c>
      <c r="Q21" s="43">
        <f>'Rp0,2, МПа'!D21</f>
        <v>216</v>
      </c>
      <c r="R21" s="43" t="str">
        <f>IF('Rp0,2, МПа'!E21="-",Q21,CONCATENATE(Q21,",",'Rp0,2, МПа'!E21))</f>
        <v>216,206</v>
      </c>
      <c r="S21" s="43" t="str">
        <f>IF('Rp0,2, МПа'!F21="-",R21,CONCATENATE(R21,",",'Rp0,2, МПа'!F21))</f>
        <v>216,206,206</v>
      </c>
      <c r="T21" s="43" t="str">
        <f>IF('Rp0,2, МПа'!G21="-",S21,CONCATENATE(S21,",",'Rp0,2, МПа'!G21))</f>
        <v>216,206,206,206</v>
      </c>
      <c r="U21" s="43" t="str">
        <f>IF('Rp0,2, МПа'!H21="-",T21,CONCATENATE(T21,",",'Rp0,2, МПа'!H21))</f>
        <v>216,206,206,206,196</v>
      </c>
      <c r="V21" s="43" t="str">
        <f>IF('Rp0,2, МПа'!I21="-",U21,CONCATENATE(U21,",",'Rp0,2, МПа'!I21))</f>
        <v>216,206,206,206,196,196</v>
      </c>
      <c r="W21" s="43" t="str">
        <f>IF('Rp0,2, МПа'!J21="-",V21,CONCATENATE(V21,",",'Rp0,2, МПа'!J21))</f>
        <v>216,206,206,206,196,196,177</v>
      </c>
      <c r="X21" s="43" t="str">
        <f>IF('Rp0,2, МПа'!K21="-",W21,CONCATENATE(W21,",",'Rp0,2, МПа'!K21))</f>
        <v>216,206,206,206,196,196,177,157</v>
      </c>
      <c r="Y21" s="43" t="str">
        <f>IF('Rp0,2, МПа'!L21="-",X21,CONCATENATE(X21,",",'Rp0,2, МПа'!L21))</f>
        <v>216,206,206,206,196,196,177,157</v>
      </c>
      <c r="Z21" s="43" t="str">
        <f>IF('Rp0,2, МПа'!M21="-",Y21,CONCATENATE(Y21,",",'Rp0,2, МПа'!M21))</f>
        <v>216,206,206,206,196,196,177,157</v>
      </c>
      <c r="AA21" s="43" t="str">
        <f>IF('Rp0,2, МПа'!N21="-",Z21,CONCATENATE(Z21,",",'Rp0,2, МПа'!N21))</f>
        <v>216,206,206,206,196,196,177,157</v>
      </c>
      <c r="AB21" s="43" t="str">
        <f>IF('Rp0,2, МПа'!O21="-",AA21,CONCATENATE(AA21,",",'Rp0,2, МПа'!O21))</f>
        <v>216,206,206,206,196,196,177,157</v>
      </c>
      <c r="AC21" s="43" t="str">
        <f>IF('Rp0,2, МПа'!P21="-",AB21,CONCATENATE(AB21,",",'Rp0,2, МПа'!P21))</f>
        <v>216,206,206,206,196,196,177,157</v>
      </c>
      <c r="AD21" s="43" t="str">
        <f t="shared" si="1"/>
        <v>{Name: "Сталь 20 (Горячекатаная сталь толщиной или диаметром до 80 мм)",ClassID: "СУ",UltimateStressArray: [402,392,392,392,373,373,363,353],YieldStressArray: [216,206,206,206,196,196,177,157]},</v>
      </c>
    </row>
    <row r="22" spans="1:30" x14ac:dyDescent="0.25">
      <c r="A22" s="45" t="str">
        <f>INDEX('Обработка исходного'!B:B,ROW('Rm, МПа'!$B$3)+4*(ROW('Rm, МПа'!$B22)-ROW('Rm, МПа'!$B$3)))</f>
        <v>Сталь углеродистая</v>
      </c>
      <c r="B22" s="45" t="str">
        <f t="shared" si="0"/>
        <v>СУ</v>
      </c>
      <c r="C22" s="45" t="str">
        <f>CONCATENATE('Rm, МПа'!B22,IF(OR(ISBLANK('Rm, МПа'!C22),'Rm, МПа'!C22=""),"",CONCATENATE(" (",'Rm, МПа'!C22,")")))</f>
        <v>20 (Трубы горячедеформированные наружным диаметром от 10 до 465 мм с толщиной стенки от 2 до 60 мм)</v>
      </c>
      <c r="D22" s="43">
        <f>'Rm, МПа'!D22</f>
        <v>402</v>
      </c>
      <c r="E22" s="43" t="str">
        <f>IF('Rm, МПа'!E22="-",D22,CONCATENATE(D22,",",'Rm, МПа'!E22))</f>
        <v>402,392</v>
      </c>
      <c r="F22" s="43" t="str">
        <f>IF('Rm, МПа'!F22="-",E22,CONCATENATE(E22,",",'Rm, МПа'!F22))</f>
        <v>402,392,392</v>
      </c>
      <c r="G22" s="43" t="str">
        <f>IF('Rm, МПа'!G22="-",F22,CONCATENATE(F22,",",'Rm, МПа'!G22))</f>
        <v>402,392,392,392</v>
      </c>
      <c r="H22" s="43" t="str">
        <f>IF('Rm, МПа'!H22="-",G22,CONCATENATE(G22,",",'Rm, МПа'!H22))</f>
        <v>402,392,392,392,373</v>
      </c>
      <c r="I22" s="43" t="str">
        <f>IF('Rm, МПа'!I22="-",H22,CONCATENATE(H22,",",'Rm, МПа'!I22))</f>
        <v>402,392,392,392,373,373</v>
      </c>
      <c r="J22" s="43" t="str">
        <f>IF('Rm, МПа'!J22="-",I22,CONCATENATE(I22,",",'Rm, МПа'!J22))</f>
        <v>402,392,392,392,373,373,363</v>
      </c>
      <c r="K22" s="43" t="str">
        <f>IF('Rm, МПа'!K22="-",J22,CONCATENATE(J22,",",'Rm, МПа'!K22))</f>
        <v>402,392,392,392,373,373,363,353</v>
      </c>
      <c r="L22" s="43" t="str">
        <f>IF('Rm, МПа'!L22="-",K22,CONCATENATE(K22,",",'Rm, МПа'!L22))</f>
        <v>402,392,392,392,373,373,363,353</v>
      </c>
      <c r="M22" s="43" t="str">
        <f>IF('Rm, МПа'!M22="-",L22,CONCATENATE(L22,",",'Rm, МПа'!M22))</f>
        <v>402,392,392,392,373,373,363,353</v>
      </c>
      <c r="N22" s="43" t="str">
        <f>IF('Rm, МПа'!N22="-",M22,CONCATENATE(M22,",",'Rm, МПа'!N22))</f>
        <v>402,392,392,392,373,373,363,353</v>
      </c>
      <c r="O22" s="43" t="str">
        <f>IF('Rm, МПа'!O22="-",N22,CONCATENATE(N22,",",'Rm, МПа'!O22))</f>
        <v>402,392,392,392,373,373,363,353</v>
      </c>
      <c r="P22" s="43" t="str">
        <f>IF('Rm, МПа'!P22="-",O22,CONCATENATE(O22,",",'Rm, МПа'!P22))</f>
        <v>402,392,392,392,373,373,363,353</v>
      </c>
      <c r="Q22" s="43">
        <f>'Rp0,2, МПа'!D22</f>
        <v>216</v>
      </c>
      <c r="R22" s="43" t="str">
        <f>IF('Rp0,2, МПа'!E22="-",Q22,CONCATENATE(Q22,",",'Rp0,2, МПа'!E22))</f>
        <v>216,206</v>
      </c>
      <c r="S22" s="43" t="str">
        <f>IF('Rp0,2, МПа'!F22="-",R22,CONCATENATE(R22,",",'Rp0,2, МПа'!F22))</f>
        <v>216,206,206</v>
      </c>
      <c r="T22" s="43" t="str">
        <f>IF('Rp0,2, МПа'!G22="-",S22,CONCATENATE(S22,",",'Rp0,2, МПа'!G22))</f>
        <v>216,206,206,206</v>
      </c>
      <c r="U22" s="43" t="str">
        <f>IF('Rp0,2, МПа'!H22="-",T22,CONCATENATE(T22,",",'Rp0,2, МПа'!H22))</f>
        <v>216,206,206,206,196</v>
      </c>
      <c r="V22" s="43" t="str">
        <f>IF('Rp0,2, МПа'!I22="-",U22,CONCATENATE(U22,",",'Rp0,2, МПа'!I22))</f>
        <v>216,206,206,206,196,196</v>
      </c>
      <c r="W22" s="43" t="str">
        <f>IF('Rp0,2, МПа'!J22="-",V22,CONCATENATE(V22,",",'Rp0,2, МПа'!J22))</f>
        <v>216,206,206,206,196,196,177</v>
      </c>
      <c r="X22" s="43" t="str">
        <f>IF('Rp0,2, МПа'!K22="-",W22,CONCATENATE(W22,",",'Rp0,2, МПа'!K22))</f>
        <v>216,206,206,206,196,196,177,157</v>
      </c>
      <c r="Y22" s="43" t="str">
        <f>IF('Rp0,2, МПа'!L22="-",X22,CONCATENATE(X22,",",'Rp0,2, МПа'!L22))</f>
        <v>216,206,206,206,196,196,177,157</v>
      </c>
      <c r="Z22" s="43" t="str">
        <f>IF('Rp0,2, МПа'!M22="-",Y22,CONCATENATE(Y22,",",'Rp0,2, МПа'!M22))</f>
        <v>216,206,206,206,196,196,177,157</v>
      </c>
      <c r="AA22" s="43" t="str">
        <f>IF('Rp0,2, МПа'!N22="-",Z22,CONCATENATE(Z22,",",'Rp0,2, МПа'!N22))</f>
        <v>216,206,206,206,196,196,177,157</v>
      </c>
      <c r="AB22" s="43" t="str">
        <f>IF('Rp0,2, МПа'!O22="-",AA22,CONCATENATE(AA22,",",'Rp0,2, МПа'!O22))</f>
        <v>216,206,206,206,196,196,177,157</v>
      </c>
      <c r="AC22" s="43" t="str">
        <f>IF('Rp0,2, МПа'!P22="-",AB22,CONCATENATE(AB22,",",'Rp0,2, МПа'!P22))</f>
        <v>216,206,206,206,196,196,177,157</v>
      </c>
      <c r="AD22" s="43" t="str">
        <f t="shared" si="1"/>
        <v>{Name: "Сталь 20 (Трубы горячедеформированные наружным диаметром от 10 до 465 мм с толщиной стенки от 2 до 60 мм)",ClassID: "СУ",UltimateStressArray: [402,392,392,392,373,373,363,353],YieldStressArray: [216,206,206,206,196,196,177,157]},</v>
      </c>
    </row>
    <row r="23" spans="1:30" x14ac:dyDescent="0.25">
      <c r="A23" s="45" t="str">
        <f>INDEX('Обработка исходного'!B:B,ROW('Rm, МПа'!$B$3)+4*(ROW('Rm, МПа'!$B23)-ROW('Rm, МПа'!$B$3)))</f>
        <v>Сталь углеродистая</v>
      </c>
      <c r="B23" s="45" t="str">
        <f t="shared" si="0"/>
        <v>СУ</v>
      </c>
      <c r="C23" s="45" t="str">
        <f>CONCATENATE('Rm, МПа'!B23,IF(OR(ISBLANK('Rm, МПа'!C23),'Rm, МПа'!C23=""),"",CONCATENATE(" (",'Rm, МПа'!C23,")")))</f>
        <v>20 (Отожженные, высокоотпущенные листы толщиной от 4 до 80 мм)</v>
      </c>
      <c r="D23" s="43">
        <f>'Rm, МПа'!D23</f>
        <v>373</v>
      </c>
      <c r="E23" s="43" t="str">
        <f>IF('Rm, МПа'!E23="-",D23,CONCATENATE(D23,",",'Rm, МПа'!E23))</f>
        <v>373,363</v>
      </c>
      <c r="F23" s="43" t="str">
        <f>IF('Rm, МПа'!F23="-",E23,CONCATENATE(E23,",",'Rm, МПа'!F23))</f>
        <v>373,363,353</v>
      </c>
      <c r="G23" s="43" t="str">
        <f>IF('Rm, МПа'!G23="-",F23,CONCATENATE(F23,",",'Rm, МПа'!G23))</f>
        <v>373,363,353,343</v>
      </c>
      <c r="H23" s="43" t="str">
        <f>IF('Rm, МПа'!H23="-",G23,CONCATENATE(G23,",",'Rm, МПа'!H23))</f>
        <v>373,363,353,343,343</v>
      </c>
      <c r="I23" s="43" t="str">
        <f>IF('Rm, МПа'!I23="-",H23,CONCATENATE(H23,",",'Rm, МПа'!I23))</f>
        <v>373,363,353,343,343,333</v>
      </c>
      <c r="J23" s="43" t="str">
        <f>IF('Rm, МПа'!J23="-",I23,CONCATENATE(I23,",",'Rm, МПа'!J23))</f>
        <v>373,363,353,343,343,333,333</v>
      </c>
      <c r="K23" s="43" t="str">
        <f>IF('Rm, МПа'!K23="-",J23,CONCATENATE(J23,",",'Rm, МПа'!K23))</f>
        <v>373,363,353,343,343,333,333,323</v>
      </c>
      <c r="L23" s="43" t="str">
        <f>IF('Rm, МПа'!L23="-",K23,CONCATENATE(K23,",",'Rm, МПа'!L23))</f>
        <v>373,363,353,343,343,333,333,323</v>
      </c>
      <c r="M23" s="43" t="str">
        <f>IF('Rm, МПа'!M23="-",L23,CONCATENATE(L23,",",'Rm, МПа'!M23))</f>
        <v>373,363,353,343,343,333,333,323</v>
      </c>
      <c r="N23" s="43" t="str">
        <f>IF('Rm, МПа'!N23="-",M23,CONCATENATE(M23,",",'Rm, МПа'!N23))</f>
        <v>373,363,353,343,343,333,333,323</v>
      </c>
      <c r="O23" s="43" t="str">
        <f>IF('Rm, МПа'!O23="-",N23,CONCATENATE(N23,",",'Rm, МПа'!O23))</f>
        <v>373,363,353,343,343,333,333,323</v>
      </c>
      <c r="P23" s="43" t="str">
        <f>IF('Rm, МПа'!P23="-",O23,CONCATENATE(O23,",",'Rm, МПа'!P23))</f>
        <v>373,363,353,343,343,333,333,323</v>
      </c>
      <c r="Q23" s="43">
        <f>'Rp0,2, МПа'!D23</f>
        <v>216</v>
      </c>
      <c r="R23" s="43" t="str">
        <f>IF('Rp0,2, МПа'!E23="-",Q23,CONCATENATE(Q23,",",'Rp0,2, МПа'!E23))</f>
        <v>216,216</v>
      </c>
      <c r="S23" s="43" t="str">
        <f>IF('Rp0,2, МПа'!F23="-",R23,CONCATENATE(R23,",",'Rp0,2, МПа'!F23))</f>
        <v>216,216,216</v>
      </c>
      <c r="T23" s="43" t="str">
        <f>IF('Rp0,2, МПа'!G23="-",S23,CONCATENATE(S23,",",'Rp0,2, МПа'!G23))</f>
        <v>216,216,216,206</v>
      </c>
      <c r="U23" s="43" t="str">
        <f>IF('Rp0,2, МПа'!H23="-",T23,CONCATENATE(T23,",",'Rp0,2, МПа'!H23))</f>
        <v>216,216,216,206,206</v>
      </c>
      <c r="V23" s="43" t="str">
        <f>IF('Rp0,2, МПа'!I23="-",U23,CONCATENATE(U23,",",'Rp0,2, МПа'!I23))</f>
        <v>216,216,216,206,206,196</v>
      </c>
      <c r="W23" s="43" t="str">
        <f>IF('Rp0,2, МПа'!J23="-",V23,CONCATENATE(V23,",",'Rp0,2, МПа'!J23))</f>
        <v>216,216,216,206,206,196,176</v>
      </c>
      <c r="X23" s="43" t="str">
        <f>IF('Rp0,2, МПа'!K23="-",W23,CONCATENATE(W23,",",'Rp0,2, МПа'!K23))</f>
        <v>216,216,216,206,206,196,176,157</v>
      </c>
      <c r="Y23" s="43" t="str">
        <f>IF('Rp0,2, МПа'!L23="-",X23,CONCATENATE(X23,",",'Rp0,2, МПа'!L23))</f>
        <v>216,216,216,206,206,196,176,157</v>
      </c>
      <c r="Z23" s="43" t="str">
        <f>IF('Rp0,2, МПа'!M23="-",Y23,CONCATENATE(Y23,",",'Rp0,2, МПа'!M23))</f>
        <v>216,216,216,206,206,196,176,157</v>
      </c>
      <c r="AA23" s="43" t="str">
        <f>IF('Rp0,2, МПа'!N23="-",Z23,CONCATENATE(Z23,",",'Rp0,2, МПа'!N23))</f>
        <v>216,216,216,206,206,196,176,157</v>
      </c>
      <c r="AB23" s="43" t="str">
        <f>IF('Rp0,2, МПа'!O23="-",AA23,CONCATENATE(AA23,",",'Rp0,2, МПа'!O23))</f>
        <v>216,216,216,206,206,196,176,157</v>
      </c>
      <c r="AC23" s="43" t="str">
        <f>IF('Rp0,2, МПа'!P23="-",AB23,CONCATENATE(AB23,",",'Rp0,2, МПа'!P23))</f>
        <v>216,216,216,206,206,196,176,157</v>
      </c>
      <c r="AD23" s="43" t="str">
        <f t="shared" si="1"/>
        <v>{Name: "Сталь 20 (Отожженные, высокоотпущенные листы толщиной от 4 до 80 мм)",ClassID: "СУ",UltimateStressArray: [373,363,353,343,343,333,333,323],YieldStressArray: [216,216,216,206,206,196,176,157]},</v>
      </c>
    </row>
    <row r="24" spans="1:30" x14ac:dyDescent="0.25">
      <c r="A24" s="45" t="str">
        <f>INDEX('Обработка исходного'!B:B,ROW('Rm, МПа'!$B$3)+4*(ROW('Rm, МПа'!$B24)-ROW('Rm, МПа'!$B$3)))</f>
        <v>Сталь углеродистая</v>
      </c>
      <c r="B24" s="45" t="str">
        <f t="shared" si="0"/>
        <v>СУ</v>
      </c>
      <c r="C24" s="45" t="str">
        <f>CONCATENATE('Rm, МПа'!B24,IF(OR(ISBLANK('Rm, МПа'!C24),'Rm, МПа'!C24=""),"",CONCATENATE(" (",'Rm, МПа'!C24,")")))</f>
        <v>20 (Листовые заготовки толщиной от 20 до 250 мм)</v>
      </c>
      <c r="D24" s="43">
        <f>'Rm, МПа'!D24</f>
        <v>353</v>
      </c>
      <c r="E24" s="43" t="str">
        <f>IF('Rm, МПа'!E24="-",D24,CONCATENATE(D24,",",'Rm, МПа'!E24))</f>
        <v>353,343</v>
      </c>
      <c r="F24" s="43" t="str">
        <f>IF('Rm, МПа'!F24="-",E24,CONCATENATE(E24,",",'Rm, МПа'!F24))</f>
        <v>353,343,334</v>
      </c>
      <c r="G24" s="43" t="str">
        <f>IF('Rm, МПа'!G24="-",F24,CONCATENATE(F24,",",'Rm, МПа'!G24))</f>
        <v>353,343,334,324</v>
      </c>
      <c r="H24" s="43" t="str">
        <f>IF('Rm, МПа'!H24="-",G24,CONCATENATE(G24,",",'Rm, МПа'!H24))</f>
        <v>353,343,334,324,304</v>
      </c>
      <c r="I24" s="43" t="str">
        <f>IF('Rm, МПа'!I24="-",H24,CONCATENATE(H24,",",'Rm, МПа'!I24))</f>
        <v>353,343,334,324,304,294</v>
      </c>
      <c r="J24" s="43" t="str">
        <f>IF('Rm, МПа'!J24="-",I24,CONCATENATE(I24,",",'Rm, МПа'!J24))</f>
        <v>353,343,334,324,304,294,284</v>
      </c>
      <c r="K24" s="43" t="str">
        <f>IF('Rm, МПа'!K24="-",J24,CONCATENATE(J24,",",'Rm, МПа'!K24))</f>
        <v>353,343,334,324,304,294,284,275</v>
      </c>
      <c r="L24" s="43" t="str">
        <f>IF('Rm, МПа'!L24="-",K24,CONCATENATE(K24,",",'Rm, МПа'!L24))</f>
        <v>353,343,334,324,304,294,284,275</v>
      </c>
      <c r="M24" s="43" t="str">
        <f>IF('Rm, МПа'!M24="-",L24,CONCATENATE(L24,",",'Rm, МПа'!M24))</f>
        <v>353,343,334,324,304,294,284,275</v>
      </c>
      <c r="N24" s="43" t="str">
        <f>IF('Rm, МПа'!N24="-",M24,CONCATENATE(M24,",",'Rm, МПа'!N24))</f>
        <v>353,343,334,324,304,294,284,275</v>
      </c>
      <c r="O24" s="43" t="str">
        <f>IF('Rm, МПа'!O24="-",N24,CONCATENATE(N24,",",'Rm, МПа'!O24))</f>
        <v>353,343,334,324,304,294,284,275</v>
      </c>
      <c r="P24" s="43" t="str">
        <f>IF('Rm, МПа'!P24="-",O24,CONCATENATE(O24,",",'Rm, МПа'!P24))</f>
        <v>353,343,334,324,304,294,284,275</v>
      </c>
      <c r="Q24" s="43">
        <f>'Rp0,2, МПа'!D24</f>
        <v>176</v>
      </c>
      <c r="R24" s="43" t="str">
        <f>IF('Rp0,2, МПа'!E24="-",Q24,CONCATENATE(Q24,",",'Rp0,2, МПа'!E24))</f>
        <v>176,176</v>
      </c>
      <c r="S24" s="43" t="str">
        <f>IF('Rp0,2, МПа'!F24="-",R24,CONCATENATE(R24,",",'Rp0,2, МПа'!F24))</f>
        <v>176,176,176</v>
      </c>
      <c r="T24" s="43" t="str">
        <f>IF('Rp0,2, МПа'!G24="-",S24,CONCATENATE(S24,",",'Rp0,2, МПа'!G24))</f>
        <v>176,176,176,157</v>
      </c>
      <c r="U24" s="43" t="str">
        <f>IF('Rp0,2, МПа'!H24="-",T24,CONCATENATE(T24,",",'Rp0,2, МПа'!H24))</f>
        <v>176,176,176,157,157</v>
      </c>
      <c r="V24" s="43" t="str">
        <f>IF('Rp0,2, МПа'!I24="-",U24,CONCATENATE(U24,",",'Rp0,2, МПа'!I24))</f>
        <v>176,176,176,157,157,147</v>
      </c>
      <c r="W24" s="43" t="str">
        <f>IF('Rp0,2, МПа'!J24="-",V24,CONCATENATE(V24,",",'Rp0,2, МПа'!J24))</f>
        <v>176,176,176,157,157,147,147</v>
      </c>
      <c r="X24" s="43" t="str">
        <f>IF('Rp0,2, МПа'!K24="-",W24,CONCATENATE(W24,",",'Rp0,2, МПа'!K24))</f>
        <v>176,176,176,157,157,147,147,137</v>
      </c>
      <c r="Y24" s="43" t="str">
        <f>IF('Rp0,2, МПа'!L24="-",X24,CONCATENATE(X24,",",'Rp0,2, МПа'!L24))</f>
        <v>176,176,176,157,157,147,147,137</v>
      </c>
      <c r="Z24" s="43" t="str">
        <f>IF('Rp0,2, МПа'!M24="-",Y24,CONCATENATE(Y24,",",'Rp0,2, МПа'!M24))</f>
        <v>176,176,176,157,157,147,147,137</v>
      </c>
      <c r="AA24" s="43" t="str">
        <f>IF('Rp0,2, МПа'!N24="-",Z24,CONCATENATE(Z24,",",'Rp0,2, МПа'!N24))</f>
        <v>176,176,176,157,157,147,147,137</v>
      </c>
      <c r="AB24" s="43" t="str">
        <f>IF('Rp0,2, МПа'!O24="-",AA24,CONCATENATE(AA24,",",'Rp0,2, МПа'!O24))</f>
        <v>176,176,176,157,157,147,147,137</v>
      </c>
      <c r="AC24" s="43" t="str">
        <f>IF('Rp0,2, МПа'!P24="-",AB24,CONCATENATE(AB24,",",'Rp0,2, МПа'!P24))</f>
        <v>176,176,176,157,157,147,147,137</v>
      </c>
      <c r="AD24" s="43" t="str">
        <f t="shared" si="1"/>
        <v>{Name: "Сталь 20 (Листовые заготовки толщиной от 20 до 250 мм)",ClassID: "СУ",UltimateStressArray: [353,343,334,324,304,294,284,275],YieldStressArray: [176,176,176,157,157,147,147,137]},</v>
      </c>
    </row>
    <row r="25" spans="1:30" x14ac:dyDescent="0.25">
      <c r="A25" s="45" t="str">
        <f>INDEX('Обработка исходного'!B:B,ROW('Rm, МПа'!$B$3)+4*(ROW('Rm, МПа'!$B25)-ROW('Rm, МПа'!$B$3)))</f>
        <v>Сталь углеродистая</v>
      </c>
      <c r="B25" s="45" t="str">
        <f t="shared" si="0"/>
        <v>СУ</v>
      </c>
      <c r="C25" s="45" t="str">
        <f>CONCATENATE('Rm, МПа'!B25,IF(OR(ISBLANK('Rm, МПа'!C25),'Rm, МПа'!C25=""),"",CONCATENATE(" (",'Rm, МПа'!C25,")")))</f>
        <v>20Л (Отливки с толщиной стенки до 100 мм)</v>
      </c>
      <c r="D25" s="43">
        <f>'Rm, МПа'!D25</f>
        <v>412</v>
      </c>
      <c r="E25" s="43" t="str">
        <f>IF('Rm, МПа'!E25="-",D25,CONCATENATE(D25,",",'Rm, МПа'!E25))</f>
        <v>412,412</v>
      </c>
      <c r="F25" s="43" t="str">
        <f>IF('Rm, МПа'!F25="-",E25,CONCATENATE(E25,",",'Rm, МПа'!F25))</f>
        <v>412,412,412</v>
      </c>
      <c r="G25" s="43" t="str">
        <f>IF('Rm, МПа'!G25="-",F25,CONCATENATE(F25,",",'Rm, МПа'!G25))</f>
        <v>412,412,412,392</v>
      </c>
      <c r="H25" s="43" t="str">
        <f>IF('Rm, МПа'!H25="-",G25,CONCATENATE(G25,",",'Rm, МПа'!H25))</f>
        <v>412,412,412,392,370</v>
      </c>
      <c r="I25" s="43" t="str">
        <f>IF('Rm, МПа'!I25="-",H25,CONCATENATE(H25,",",'Rm, МПа'!I25))</f>
        <v>412,412,412,392,370,370</v>
      </c>
      <c r="J25" s="43" t="str">
        <f>IF('Rm, МПа'!J25="-",I25,CONCATENATE(I25,",",'Rm, МПа'!J25))</f>
        <v>412,412,412,392,370,370,370</v>
      </c>
      <c r="K25" s="43" t="str">
        <f>IF('Rm, МПа'!K25="-",J25,CONCATENATE(J25,",",'Rm, МПа'!K25))</f>
        <v>412,412,412,392,370,370,370,360</v>
      </c>
      <c r="L25" s="43" t="str">
        <f>IF('Rm, МПа'!L25="-",K25,CONCATENATE(K25,",",'Rm, МПа'!L25))</f>
        <v>412,412,412,392,370,370,370,360</v>
      </c>
      <c r="M25" s="43" t="str">
        <f>IF('Rm, МПа'!M25="-",L25,CONCATENATE(L25,",",'Rm, МПа'!M25))</f>
        <v>412,412,412,392,370,370,370,360</v>
      </c>
      <c r="N25" s="43" t="str">
        <f>IF('Rm, МПа'!N25="-",M25,CONCATENATE(M25,",",'Rm, МПа'!N25))</f>
        <v>412,412,412,392,370,370,370,360</v>
      </c>
      <c r="O25" s="43" t="str">
        <f>IF('Rm, МПа'!O25="-",N25,CONCATENATE(N25,",",'Rm, МПа'!O25))</f>
        <v>412,412,412,392,370,370,370,360</v>
      </c>
      <c r="P25" s="43" t="str">
        <f>IF('Rm, МПа'!P25="-",O25,CONCATENATE(O25,",",'Rm, МПа'!P25))</f>
        <v>412,412,412,392,370,370,370,360</v>
      </c>
      <c r="Q25" s="43">
        <f>'Rp0,2, МПа'!D25</f>
        <v>216</v>
      </c>
      <c r="R25" s="43" t="str">
        <f>IF('Rp0,2, МПа'!E25="-",Q25,CONCATENATE(Q25,",",'Rp0,2, МПа'!E25))</f>
        <v>216,216</v>
      </c>
      <c r="S25" s="43" t="str">
        <f>IF('Rp0,2, МПа'!F25="-",R25,CONCATENATE(R25,",",'Rp0,2, МПа'!F25))</f>
        <v>216,216,196</v>
      </c>
      <c r="T25" s="43" t="str">
        <f>IF('Rp0,2, МПа'!G25="-",S25,CONCATENATE(S25,",",'Rp0,2, МПа'!G25))</f>
        <v>216,216,196,176</v>
      </c>
      <c r="U25" s="43" t="str">
        <f>IF('Rp0,2, МПа'!H25="-",T25,CONCATENATE(T25,",",'Rp0,2, МПа'!H25))</f>
        <v>216,216,196,176,170</v>
      </c>
      <c r="V25" s="43" t="str">
        <f>IF('Rp0,2, МПа'!I25="-",U25,CONCATENATE(U25,",",'Rp0,2, МПа'!I25))</f>
        <v>216,216,196,176,170,165</v>
      </c>
      <c r="W25" s="43" t="str">
        <f>IF('Rp0,2, МПа'!J25="-",V25,CONCATENATE(V25,",",'Rp0,2, МПа'!J25))</f>
        <v>216,216,196,176,170,165,157</v>
      </c>
      <c r="X25" s="43" t="str">
        <f>IF('Rp0,2, МПа'!K25="-",W25,CONCATENATE(W25,",",'Rp0,2, МПа'!K25))</f>
        <v>216,216,196,176,170,165,157,137</v>
      </c>
      <c r="Y25" s="43" t="str">
        <f>IF('Rp0,2, МПа'!L25="-",X25,CONCATENATE(X25,",",'Rp0,2, МПа'!L25))</f>
        <v>216,216,196,176,170,165,157,137</v>
      </c>
      <c r="Z25" s="43" t="str">
        <f>IF('Rp0,2, МПа'!M25="-",Y25,CONCATENATE(Y25,",",'Rp0,2, МПа'!M25))</f>
        <v>216,216,196,176,170,165,157,137</v>
      </c>
      <c r="AA25" s="43" t="str">
        <f>IF('Rp0,2, МПа'!N25="-",Z25,CONCATENATE(Z25,",",'Rp0,2, МПа'!N25))</f>
        <v>216,216,196,176,170,165,157,137</v>
      </c>
      <c r="AB25" s="43" t="str">
        <f>IF('Rp0,2, МПа'!O25="-",AA25,CONCATENATE(AA25,",",'Rp0,2, МПа'!O25))</f>
        <v>216,216,196,176,170,165,157,137</v>
      </c>
      <c r="AC25" s="43" t="str">
        <f>IF('Rp0,2, МПа'!P25="-",AB25,CONCATENATE(AB25,",",'Rp0,2, МПа'!P25))</f>
        <v>216,216,196,176,170,165,157,137</v>
      </c>
      <c r="AD25" s="43" t="str">
        <f t="shared" si="1"/>
        <v>{Name: "Сталь 20Л (Отливки с толщиной стенки до 100 мм)",ClassID: "СУ",UltimateStressArray: [412,412,412,392,370,370,370,360],YieldStressArray: [216,216,196,176,170,165,157,137]},</v>
      </c>
    </row>
    <row r="26" spans="1:30" x14ac:dyDescent="0.25">
      <c r="A26" s="45" t="str">
        <f>INDEX('Обработка исходного'!B:B,ROW('Rm, МПа'!$B$3)+4*(ROW('Rm, МПа'!$B26)-ROW('Rm, МПа'!$B$3)))</f>
        <v>Сталь углеродистая</v>
      </c>
      <c r="B26" s="45" t="str">
        <f t="shared" si="0"/>
        <v>СУ</v>
      </c>
      <c r="C26" s="45" t="str">
        <f>CONCATENATE('Rm, МПа'!B26,IF(OR(ISBLANK('Rm, МПа'!C26),'Rm, МПа'!C26=""),"",CONCATENATE(" (",'Rm, МПа'!C26,")")))</f>
        <v>20К (Листы толщиной от 4 до 60 мм)</v>
      </c>
      <c r="D26" s="43">
        <f>'Rm, МПа'!D26</f>
        <v>402</v>
      </c>
      <c r="E26" s="43" t="str">
        <f>IF('Rm, МПа'!E26="-",D26,CONCATENATE(D26,",",'Rm, МПа'!E26))</f>
        <v>402,397</v>
      </c>
      <c r="F26" s="43" t="str">
        <f>IF('Rm, МПа'!F26="-",E26,CONCATENATE(E26,",",'Rm, МПа'!F26))</f>
        <v>402,397,397</v>
      </c>
      <c r="G26" s="43" t="str">
        <f>IF('Rm, МПа'!G26="-",F26,CONCATENATE(F26,",",'Rm, МПа'!G26))</f>
        <v>402,397,397,392</v>
      </c>
      <c r="H26" s="43" t="str">
        <f>IF('Rm, МПа'!H26="-",G26,CONCATENATE(G26,",",'Rm, МПа'!H26))</f>
        <v>402,397,397,392,392</v>
      </c>
      <c r="I26" s="43" t="str">
        <f>IF('Rm, МПа'!I26="-",H26,CONCATENATE(H26,",",'Rm, МПа'!I26))</f>
        <v>402,397,397,392,392,392</v>
      </c>
      <c r="J26" s="43" t="str">
        <f>IF('Rm, МПа'!J26="-",I26,CONCATENATE(I26,",",'Rm, МПа'!J26))</f>
        <v>402,397,397,392,392,392,373</v>
      </c>
      <c r="K26" s="43" t="str">
        <f>IF('Rm, МПа'!K26="-",J26,CONCATENATE(J26,",",'Rm, МПа'!K26))</f>
        <v>402,397,397,392,392,392,373,363</v>
      </c>
      <c r="L26" s="43" t="str">
        <f>IF('Rm, МПа'!L26="-",K26,CONCATENATE(K26,",",'Rm, МПа'!L26))</f>
        <v>402,397,397,392,392,392,373,363</v>
      </c>
      <c r="M26" s="43" t="str">
        <f>IF('Rm, МПа'!M26="-",L26,CONCATENATE(L26,",",'Rm, МПа'!M26))</f>
        <v>402,397,397,392,392,392,373,363</v>
      </c>
      <c r="N26" s="43" t="str">
        <f>IF('Rm, МПа'!N26="-",M26,CONCATENATE(M26,",",'Rm, МПа'!N26))</f>
        <v>402,397,397,392,392,392,373,363</v>
      </c>
      <c r="O26" s="43" t="str">
        <f>IF('Rm, МПа'!O26="-",N26,CONCATENATE(N26,",",'Rm, МПа'!O26))</f>
        <v>402,397,397,392,392,392,373,363</v>
      </c>
      <c r="P26" s="43" t="str">
        <f>IF('Rm, МПа'!P26="-",O26,CONCATENATE(O26,",",'Rm, МПа'!P26))</f>
        <v>402,397,397,392,392,392,373,363</v>
      </c>
      <c r="Q26" s="43">
        <f>'Rp0,2, МПа'!D26</f>
        <v>216</v>
      </c>
      <c r="R26" s="43" t="str">
        <f>IF('Rp0,2, МПа'!E26="-",Q26,CONCATENATE(Q26,",",'Rp0,2, МПа'!E26))</f>
        <v>216,206</v>
      </c>
      <c r="S26" s="43" t="str">
        <f>IF('Rp0,2, МПа'!F26="-",R26,CONCATENATE(R26,",",'Rp0,2, МПа'!F26))</f>
        <v>216,206,206</v>
      </c>
      <c r="T26" s="43" t="str">
        <f>IF('Rp0,2, МПа'!G26="-",S26,CONCATENATE(S26,",",'Rp0,2, МПа'!G26))</f>
        <v>216,206,206,206</v>
      </c>
      <c r="U26" s="43" t="str">
        <f>IF('Rp0,2, МПа'!H26="-",T26,CONCATENATE(T26,",",'Rp0,2, МПа'!H26))</f>
        <v>216,206,206,206,196</v>
      </c>
      <c r="V26" s="43" t="str">
        <f>IF('Rp0,2, МПа'!I26="-",U26,CONCATENATE(U26,",",'Rp0,2, МПа'!I26))</f>
        <v>216,206,206,206,196,196</v>
      </c>
      <c r="W26" s="43" t="str">
        <f>IF('Rp0,2, МПа'!J26="-",V26,CONCATENATE(V26,",",'Rp0,2, МПа'!J26))</f>
        <v>216,206,206,206,196,196,177</v>
      </c>
      <c r="X26" s="43" t="str">
        <f>IF('Rp0,2, МПа'!K26="-",W26,CONCATENATE(W26,",",'Rp0,2, МПа'!K26))</f>
        <v>216,206,206,206,196,196,177,157</v>
      </c>
      <c r="Y26" s="43" t="str">
        <f>IF('Rp0,2, МПа'!L26="-",X26,CONCATENATE(X26,",",'Rp0,2, МПа'!L26))</f>
        <v>216,206,206,206,196,196,177,157</v>
      </c>
      <c r="Z26" s="43" t="str">
        <f>IF('Rp0,2, МПа'!M26="-",Y26,CONCATENATE(Y26,",",'Rp0,2, МПа'!M26))</f>
        <v>216,206,206,206,196,196,177,157</v>
      </c>
      <c r="AA26" s="43" t="str">
        <f>IF('Rp0,2, МПа'!N26="-",Z26,CONCATENATE(Z26,",",'Rp0,2, МПа'!N26))</f>
        <v>216,206,206,206,196,196,177,157</v>
      </c>
      <c r="AB26" s="43" t="str">
        <f>IF('Rp0,2, МПа'!O26="-",AA26,CONCATENATE(AA26,",",'Rp0,2, МПа'!O26))</f>
        <v>216,206,206,206,196,196,177,157</v>
      </c>
      <c r="AC26" s="43" t="str">
        <f>IF('Rp0,2, МПа'!P26="-",AB26,CONCATENATE(AB26,",",'Rp0,2, МПа'!P26))</f>
        <v>216,206,206,206,196,196,177,157</v>
      </c>
      <c r="AD26" s="43" t="str">
        <f t="shared" si="1"/>
        <v>{Name: "Сталь 20К (Листы толщиной от 4 до 60 мм)",ClassID: "СУ",UltimateStressArray: [402,397,397,392,392,392,373,363],YieldStressArray: [216,206,206,206,196,196,177,157]},</v>
      </c>
    </row>
    <row r="27" spans="1:30" x14ac:dyDescent="0.25">
      <c r="A27" s="45" t="str">
        <f>INDEX('Обработка исходного'!B:B,ROW('Rm, МПа'!$B$3)+4*(ROW('Rm, МПа'!$B27)-ROW('Rm, МПа'!$B$3)))</f>
        <v>Сталь углеродистая</v>
      </c>
      <c r="B27" s="45" t="str">
        <f t="shared" si="0"/>
        <v>СУ</v>
      </c>
      <c r="C27" s="45" t="str">
        <f>CONCATENATE('Rm, МПа'!B27,IF(OR(ISBLANK('Rm, МПа'!C27),'Rm, МПа'!C27=""),"",CONCATENATE(" (",'Rm, МПа'!C27,")")))</f>
        <v>22К (Листы толщиной от 70 до 170 мм, КП215*)</v>
      </c>
      <c r="D27" s="43">
        <f>'Rm, МПа'!D27</f>
        <v>430</v>
      </c>
      <c r="E27" s="43" t="str">
        <f>IF('Rm, МПа'!E27="-",D27,CONCATENATE(D27,",",'Rm, МПа'!E27))</f>
        <v>430,430</v>
      </c>
      <c r="F27" s="43" t="str">
        <f>IF('Rm, МПа'!F27="-",E27,CONCATENATE(E27,",",'Rm, МПа'!F27))</f>
        <v>430,430,430</v>
      </c>
      <c r="G27" s="43" t="str">
        <f>IF('Rm, МПа'!G27="-",F27,CONCATENATE(F27,",",'Rm, МПа'!G27))</f>
        <v>430,430,430,430</v>
      </c>
      <c r="H27" s="43" t="str">
        <f>IF('Rm, МПа'!H27="-",G27,CONCATENATE(G27,",",'Rm, МПа'!H27))</f>
        <v>430,430,430,430,430</v>
      </c>
      <c r="I27" s="43" t="str">
        <f>IF('Rm, МПа'!I27="-",H27,CONCATENATE(H27,",",'Rm, МПа'!I27))</f>
        <v>430,430,430,430,430,421</v>
      </c>
      <c r="J27" s="43" t="str">
        <f>IF('Rm, МПа'!J27="-",I27,CONCATENATE(I27,",",'Rm, МПа'!J27))</f>
        <v>430,430,430,430,430,421,412</v>
      </c>
      <c r="K27" s="43" t="str">
        <f>IF('Rm, МПа'!K27="-",J27,CONCATENATE(J27,",",'Rm, МПа'!K27))</f>
        <v>430,430,430,430,430,421,412,392</v>
      </c>
      <c r="L27" s="43" t="str">
        <f>IF('Rm, МПа'!L27="-",K27,CONCATENATE(K27,",",'Rm, МПа'!L27))</f>
        <v>430,430,430,430,430,421,412,392</v>
      </c>
      <c r="M27" s="43" t="str">
        <f>IF('Rm, МПа'!M27="-",L27,CONCATENATE(L27,",",'Rm, МПа'!M27))</f>
        <v>430,430,430,430,430,421,412,392</v>
      </c>
      <c r="N27" s="43" t="str">
        <f>IF('Rm, МПа'!N27="-",M27,CONCATENATE(M27,",",'Rm, МПа'!N27))</f>
        <v>430,430,430,430,430,421,412,392</v>
      </c>
      <c r="O27" s="43" t="str">
        <f>IF('Rm, МПа'!O27="-",N27,CONCATENATE(N27,",",'Rm, МПа'!O27))</f>
        <v>430,430,430,430,430,421,412,392</v>
      </c>
      <c r="P27" s="43" t="str">
        <f>IF('Rm, МПа'!P27="-",O27,CONCATENATE(O27,",",'Rm, МПа'!P27))</f>
        <v>430,430,430,430,430,421,412,392</v>
      </c>
      <c r="Q27" s="43">
        <f>'Rp0,2, МПа'!D27</f>
        <v>215</v>
      </c>
      <c r="R27" s="43" t="str">
        <f>IF('Rp0,2, МПа'!E27="-",Q27,CONCATENATE(Q27,",",'Rp0,2, МПа'!E27))</f>
        <v>215,206</v>
      </c>
      <c r="S27" s="43" t="str">
        <f>IF('Rp0,2, МПа'!F27="-",R27,CONCATENATE(R27,",",'Rp0,2, МПа'!F27))</f>
        <v>215,206,196</v>
      </c>
      <c r="T27" s="43" t="str">
        <f>IF('Rp0,2, МПа'!G27="-",S27,CONCATENATE(S27,",",'Rp0,2, МПа'!G27))</f>
        <v>215,206,196,186</v>
      </c>
      <c r="U27" s="43" t="str">
        <f>IF('Rp0,2, МПа'!H27="-",T27,CONCATENATE(T27,",",'Rp0,2, МПа'!H27))</f>
        <v>215,206,196,186,186</v>
      </c>
      <c r="V27" s="43" t="str">
        <f>IF('Rp0,2, МПа'!I27="-",U27,CONCATENATE(U27,",",'Rp0,2, МПа'!I27))</f>
        <v>215,206,196,186,186,186</v>
      </c>
      <c r="W27" s="43" t="str">
        <f>IF('Rp0,2, МПа'!J27="-",V27,CONCATENATE(V27,",",'Rp0,2, МПа'!J27))</f>
        <v>215,206,196,186,186,186,186</v>
      </c>
      <c r="X27" s="43" t="str">
        <f>IF('Rp0,2, МПа'!K27="-",W27,CONCATENATE(W27,",",'Rp0,2, МПа'!K27))</f>
        <v>215,206,196,186,186,186,186,177</v>
      </c>
      <c r="Y27" s="43" t="str">
        <f>IF('Rp0,2, МПа'!L27="-",X27,CONCATENATE(X27,",",'Rp0,2, МПа'!L27))</f>
        <v>215,206,196,186,186,186,186,177</v>
      </c>
      <c r="Z27" s="43" t="str">
        <f>IF('Rp0,2, МПа'!M27="-",Y27,CONCATENATE(Y27,",",'Rp0,2, МПа'!M27))</f>
        <v>215,206,196,186,186,186,186,177</v>
      </c>
      <c r="AA27" s="43" t="str">
        <f>IF('Rp0,2, МПа'!N27="-",Z27,CONCATENATE(Z27,",",'Rp0,2, МПа'!N27))</f>
        <v>215,206,196,186,186,186,186,177</v>
      </c>
      <c r="AB27" s="43" t="str">
        <f>IF('Rp0,2, МПа'!O27="-",AA27,CONCATENATE(AA27,",",'Rp0,2, МПа'!O27))</f>
        <v>215,206,196,186,186,186,186,177</v>
      </c>
      <c r="AC27" s="43" t="str">
        <f>IF('Rp0,2, МПа'!P27="-",AB27,CONCATENATE(AB27,",",'Rp0,2, МПа'!P27))</f>
        <v>215,206,196,186,186,186,186,177</v>
      </c>
      <c r="AD27" s="43" t="str">
        <f t="shared" si="1"/>
        <v>{Name: "Сталь 22К (Листы толщиной от 70 до 170 мм, КП215*)",ClassID: "СУ",UltimateStressArray: [430,430,430,430,430,421,412,392],YieldStressArray: [215,206,196,186,186,186,186,177]},</v>
      </c>
    </row>
    <row r="28" spans="1:30" x14ac:dyDescent="0.25">
      <c r="A28" s="45" t="str">
        <f>INDEX('Обработка исходного'!B:B,ROW('Rm, МПа'!$B$3)+4*(ROW('Rm, МПа'!$B28)-ROW('Rm, МПа'!$B$3)))</f>
        <v>Сталь углеродистая</v>
      </c>
      <c r="B28" s="45" t="str">
        <f t="shared" si="0"/>
        <v>СУ</v>
      </c>
      <c r="C28" s="45" t="str">
        <f>CONCATENATE('Rm, МПа'!B28,IF(OR(ISBLANK('Rm, МПа'!C28),'Rm, МПа'!C28=""),"",CONCATENATE(" (",'Rm, МПа'!C28,")")))</f>
        <v>22К (Поковки диаметром от 300 до 800 мм, КП195*)</v>
      </c>
      <c r="D28" s="43">
        <f>'Rm, МПа'!D28</f>
        <v>390</v>
      </c>
      <c r="E28" s="43" t="str">
        <f>IF('Rm, МПа'!E28="-",D28,CONCATENATE(D28,",",'Rm, МПа'!E28))</f>
        <v>390,390</v>
      </c>
      <c r="F28" s="43" t="str">
        <f>IF('Rm, МПа'!F28="-",E28,CONCATENATE(E28,",",'Rm, МПа'!F28))</f>
        <v>390,390,390</v>
      </c>
      <c r="G28" s="43" t="str">
        <f>IF('Rm, МПа'!G28="-",F28,CONCATENATE(F28,",",'Rm, МПа'!G28))</f>
        <v>390,390,390,383</v>
      </c>
      <c r="H28" s="43" t="str">
        <f>IF('Rm, МПа'!H28="-",G28,CONCATENATE(G28,",",'Rm, МПа'!H28))</f>
        <v>390,390,390,383,373</v>
      </c>
      <c r="I28" s="43" t="str">
        <f>IF('Rm, МПа'!I28="-",H28,CONCATENATE(H28,",",'Rm, МПа'!I28))</f>
        <v>390,390,390,383,373,363</v>
      </c>
      <c r="J28" s="43" t="str">
        <f>IF('Rm, МПа'!J28="-",I28,CONCATENATE(I28,",",'Rm, МПа'!J28))</f>
        <v>390,390,390,383,373,363,353</v>
      </c>
      <c r="K28" s="43" t="str">
        <f>IF('Rm, МПа'!K28="-",J28,CONCATENATE(J28,",",'Rm, МПа'!K28))</f>
        <v>390,390,390,383,373,363,353,353</v>
      </c>
      <c r="L28" s="43" t="str">
        <f>IF('Rm, МПа'!L28="-",K28,CONCATENATE(K28,",",'Rm, МПа'!L28))</f>
        <v>390,390,390,383,373,363,353,353</v>
      </c>
      <c r="M28" s="43" t="str">
        <f>IF('Rm, МПа'!M28="-",L28,CONCATENATE(L28,",",'Rm, МПа'!M28))</f>
        <v>390,390,390,383,373,363,353,353</v>
      </c>
      <c r="N28" s="43" t="str">
        <f>IF('Rm, МПа'!N28="-",M28,CONCATENATE(M28,",",'Rm, МПа'!N28))</f>
        <v>390,390,390,383,373,363,353,353</v>
      </c>
      <c r="O28" s="43" t="str">
        <f>IF('Rm, МПа'!O28="-",N28,CONCATENATE(N28,",",'Rm, МПа'!O28))</f>
        <v>390,390,390,383,373,363,353,353</v>
      </c>
      <c r="P28" s="43" t="str">
        <f>IF('Rm, МПа'!P28="-",O28,CONCATENATE(O28,",",'Rm, МПа'!P28))</f>
        <v>390,390,390,383,373,363,353,353</v>
      </c>
      <c r="Q28" s="43">
        <f>'Rp0,2, МПа'!D28</f>
        <v>195</v>
      </c>
      <c r="R28" s="43" t="str">
        <f>IF('Rp0,2, МПа'!E28="-",Q28,CONCATENATE(Q28,",",'Rp0,2, МПа'!E28))</f>
        <v>195,186</v>
      </c>
      <c r="S28" s="43" t="str">
        <f>IF('Rp0,2, МПа'!F28="-",R28,CONCATENATE(R28,",",'Rp0,2, МПа'!F28))</f>
        <v>195,186,177</v>
      </c>
      <c r="T28" s="43" t="str">
        <f>IF('Rp0,2, МПа'!G28="-",S28,CONCATENATE(S28,",",'Rp0,2, МПа'!G28))</f>
        <v>195,186,177,167</v>
      </c>
      <c r="U28" s="43" t="str">
        <f>IF('Rp0,2, МПа'!H28="-",T28,CONCATENATE(T28,",",'Rp0,2, МПа'!H28))</f>
        <v>195,186,177,167,167</v>
      </c>
      <c r="V28" s="43" t="str">
        <f>IF('Rp0,2, МПа'!I28="-",U28,CONCATENATE(U28,",",'Rp0,2, МПа'!I28))</f>
        <v>195,186,177,167,167,157</v>
      </c>
      <c r="W28" s="43" t="str">
        <f>IF('Rp0,2, МПа'!J28="-",V28,CONCATENATE(V28,",",'Rp0,2, МПа'!J28))</f>
        <v>195,186,177,167,167,157,157</v>
      </c>
      <c r="X28" s="43" t="str">
        <f>IF('Rp0,2, МПа'!K28="-",W28,CONCATENATE(W28,",",'Rp0,2, МПа'!K28))</f>
        <v>195,186,177,167,167,157,157,137</v>
      </c>
      <c r="Y28" s="43" t="str">
        <f>IF('Rp0,2, МПа'!L28="-",X28,CONCATENATE(X28,",",'Rp0,2, МПа'!L28))</f>
        <v>195,186,177,167,167,157,157,137</v>
      </c>
      <c r="Z28" s="43" t="str">
        <f>IF('Rp0,2, МПа'!M28="-",Y28,CONCATENATE(Y28,",",'Rp0,2, МПа'!M28))</f>
        <v>195,186,177,167,167,157,157,137</v>
      </c>
      <c r="AA28" s="43" t="str">
        <f>IF('Rp0,2, МПа'!N28="-",Z28,CONCATENATE(Z28,",",'Rp0,2, МПа'!N28))</f>
        <v>195,186,177,167,167,157,157,137</v>
      </c>
      <c r="AB28" s="43" t="str">
        <f>IF('Rp0,2, МПа'!O28="-",AA28,CONCATENATE(AA28,",",'Rp0,2, МПа'!O28))</f>
        <v>195,186,177,167,167,157,157,137</v>
      </c>
      <c r="AC28" s="43" t="str">
        <f>IF('Rp0,2, МПа'!P28="-",AB28,CONCATENATE(AB28,",",'Rp0,2, МПа'!P28))</f>
        <v>195,186,177,167,167,157,157,137</v>
      </c>
      <c r="AD28" s="43" t="str">
        <f t="shared" si="1"/>
        <v>{Name: "Сталь 22К (Поковки диаметром от 300 до 800 мм, КП195*)",ClassID: "СУ",UltimateStressArray: [390,390,390,383,373,363,353,353],YieldStressArray: [195,186,177,167,167,157,157,137]},</v>
      </c>
    </row>
    <row r="29" spans="1:30" x14ac:dyDescent="0.25">
      <c r="A29" s="45" t="str">
        <f>INDEX('Обработка исходного'!B:B,ROW('Rm, МПа'!$B$3)+4*(ROW('Rm, МПа'!$B29)-ROW('Rm, МПа'!$B$3)))</f>
        <v>Сталь углеродистая</v>
      </c>
      <c r="B29" s="45" t="str">
        <f t="shared" si="0"/>
        <v>СУ</v>
      </c>
      <c r="C29" s="45" t="str">
        <f>CONCATENATE('Rm, МПа'!B29,IF(OR(ISBLANK('Rm, МПа'!C29),'Rm, МПа'!C29=""),"",CONCATENATE(" (",'Rm, МПа'!C29,")")))</f>
        <v>22К (Поковки диаметром от 100 до 800 мм, КП215*)</v>
      </c>
      <c r="D29" s="43">
        <f>'Rm, МПа'!D29</f>
        <v>430</v>
      </c>
      <c r="E29" s="43" t="str">
        <f>IF('Rm, МПа'!E29="-",D29,CONCATENATE(D29,",",'Rm, МПа'!E29))</f>
        <v>430,392</v>
      </c>
      <c r="F29" s="43" t="str">
        <f>IF('Rm, МПа'!F29="-",E29,CONCATENATE(E29,",",'Rm, МПа'!F29))</f>
        <v>430,392,392</v>
      </c>
      <c r="G29" s="43" t="str">
        <f>IF('Rm, МПа'!G29="-",F29,CONCATENATE(F29,",",'Rm, МПа'!G29))</f>
        <v>430,392,392,392</v>
      </c>
      <c r="H29" s="43" t="str">
        <f>IF('Rm, МПа'!H29="-",G29,CONCATENATE(G29,",",'Rm, МПа'!H29))</f>
        <v>430,392,392,392,392</v>
      </c>
      <c r="I29" s="43" t="str">
        <f>IF('Rm, МПа'!I29="-",H29,CONCATENATE(H29,",",'Rm, МПа'!I29))</f>
        <v>430,392,392,392,392,392</v>
      </c>
      <c r="J29" s="43" t="str">
        <f>IF('Rm, МПа'!J29="-",I29,CONCATENATE(I29,",",'Rm, МПа'!J29))</f>
        <v>430,392,392,392,392,392,353</v>
      </c>
      <c r="K29" s="43" t="str">
        <f>IF('Rm, МПа'!K29="-",J29,CONCATENATE(J29,",",'Rm, МПа'!K29))</f>
        <v>430,392,392,392,392,392,353,343</v>
      </c>
      <c r="L29" s="43" t="str">
        <f>IF('Rm, МПа'!L29="-",K29,CONCATENATE(K29,",",'Rm, МПа'!L29))</f>
        <v>430,392,392,392,392,392,353,343</v>
      </c>
      <c r="M29" s="43" t="str">
        <f>IF('Rm, МПа'!M29="-",L29,CONCATENATE(L29,",",'Rm, МПа'!M29))</f>
        <v>430,392,392,392,392,392,353,343</v>
      </c>
      <c r="N29" s="43" t="str">
        <f>IF('Rm, МПа'!N29="-",M29,CONCATENATE(M29,",",'Rm, МПа'!N29))</f>
        <v>430,392,392,392,392,392,353,343</v>
      </c>
      <c r="O29" s="43" t="str">
        <f>IF('Rm, МПа'!O29="-",N29,CONCATENATE(N29,",",'Rm, МПа'!O29))</f>
        <v>430,392,392,392,392,392,353,343</v>
      </c>
      <c r="P29" s="43" t="str">
        <f>IF('Rm, МПа'!P29="-",O29,CONCATENATE(O29,",",'Rm, МПа'!P29))</f>
        <v>430,392,392,392,392,392,353,343</v>
      </c>
      <c r="Q29" s="43">
        <f>'Rp0,2, МПа'!D29</f>
        <v>215</v>
      </c>
      <c r="R29" s="43" t="str">
        <f>IF('Rp0,2, МПа'!E29="-",Q29,CONCATENATE(Q29,",",'Rp0,2, МПа'!E29))</f>
        <v>215,206</v>
      </c>
      <c r="S29" s="43" t="str">
        <f>IF('Rp0,2, МПа'!F29="-",R29,CONCATENATE(R29,",",'Rp0,2, МПа'!F29))</f>
        <v>215,206,196</v>
      </c>
      <c r="T29" s="43" t="str">
        <f>IF('Rp0,2, МПа'!G29="-",S29,CONCATENATE(S29,",",'Rp0,2, МПа'!G29))</f>
        <v>215,206,196,186</v>
      </c>
      <c r="U29" s="43" t="str">
        <f>IF('Rp0,2, МПа'!H29="-",T29,CONCATENATE(T29,",",'Rp0,2, МПа'!H29))</f>
        <v>215,206,196,186,186</v>
      </c>
      <c r="V29" s="43" t="str">
        <f>IF('Rp0,2, МПа'!I29="-",U29,CONCATENATE(U29,",",'Rp0,2, МПа'!I29))</f>
        <v>215,206,196,186,186,186</v>
      </c>
      <c r="W29" s="43" t="str">
        <f>IF('Rp0,2, МПа'!J29="-",V29,CONCATENATE(V29,",",'Rp0,2, МПа'!J29))</f>
        <v>215,206,196,186,186,186,186</v>
      </c>
      <c r="X29" s="43" t="str">
        <f>IF('Rp0,2, МПа'!K29="-",W29,CONCATENATE(W29,",",'Rp0,2, МПа'!K29))</f>
        <v>215,206,196,186,186,186,186,177</v>
      </c>
      <c r="Y29" s="43" t="str">
        <f>IF('Rp0,2, МПа'!L29="-",X29,CONCATENATE(X29,",",'Rp0,2, МПа'!L29))</f>
        <v>215,206,196,186,186,186,186,177</v>
      </c>
      <c r="Z29" s="43" t="str">
        <f>IF('Rp0,2, МПа'!M29="-",Y29,CONCATENATE(Y29,",",'Rp0,2, МПа'!M29))</f>
        <v>215,206,196,186,186,186,186,177</v>
      </c>
      <c r="AA29" s="43" t="str">
        <f>IF('Rp0,2, МПа'!N29="-",Z29,CONCATENATE(Z29,",",'Rp0,2, МПа'!N29))</f>
        <v>215,206,196,186,186,186,186,177</v>
      </c>
      <c r="AB29" s="43" t="str">
        <f>IF('Rp0,2, МПа'!O29="-",AA29,CONCATENATE(AA29,",",'Rp0,2, МПа'!O29))</f>
        <v>215,206,196,186,186,186,186,177</v>
      </c>
      <c r="AC29" s="43" t="str">
        <f>IF('Rp0,2, МПа'!P29="-",AB29,CONCATENATE(AB29,",",'Rp0,2, МПа'!P29))</f>
        <v>215,206,196,186,186,186,186,177</v>
      </c>
      <c r="AD29" s="43" t="str">
        <f t="shared" si="1"/>
        <v>{Name: "Сталь 22К (Поковки диаметром от 100 до 800 мм, КП215*)",ClassID: "СУ",UltimateStressArray: [430,392,392,392,392,392,353,343],YieldStressArray: [215,206,196,186,186,186,186,177]},</v>
      </c>
    </row>
    <row r="30" spans="1:30" x14ac:dyDescent="0.25">
      <c r="A30" s="45" t="str">
        <f>INDEX('Обработка исходного'!B:B,ROW('Rm, МПа'!$B$3)+4*(ROW('Rm, МПа'!$B30)-ROW('Rm, МПа'!$B$3)))</f>
        <v>Сталь углеродистая</v>
      </c>
      <c r="B30" s="45" t="str">
        <f t="shared" si="0"/>
        <v>СУ</v>
      </c>
      <c r="C30" s="45" t="str">
        <f>CONCATENATE('Rm, МПа'!B30,IF(OR(ISBLANK('Rm, МПа'!C30),'Rm, МПа'!C30=""),"",CONCATENATE(" (",'Rm, МПа'!C30,")")))</f>
        <v>25 (Поковки диаметром до 500 мм, КП175*)</v>
      </c>
      <c r="D30" s="43">
        <f>'Rm, МПа'!D30</f>
        <v>350</v>
      </c>
      <c r="E30" s="43" t="str">
        <f>IF('Rm, МПа'!E30="-",D30,CONCATENATE(D30,",",'Rm, МПа'!E30))</f>
        <v>350,343</v>
      </c>
      <c r="F30" s="43" t="str">
        <f>IF('Rm, МПа'!F30="-",E30,CONCATENATE(E30,",",'Rm, МПа'!F30))</f>
        <v>350,343,333</v>
      </c>
      <c r="G30" s="43" t="str">
        <f>IF('Rm, МПа'!G30="-",F30,CONCATENATE(F30,",",'Rm, МПа'!G30))</f>
        <v>350,343,333,323</v>
      </c>
      <c r="H30" s="43" t="str">
        <f>IF('Rm, МПа'!H30="-",G30,CONCATENATE(G30,",",'Rm, МПа'!H30))</f>
        <v>350,343,333,323,323</v>
      </c>
      <c r="I30" s="43" t="str">
        <f>IF('Rm, МПа'!I30="-",H30,CONCATENATE(H30,",",'Rm, МПа'!I30))</f>
        <v>350,343,333,323,323,304</v>
      </c>
      <c r="J30" s="43" t="str">
        <f>IF('Rm, МПа'!J30="-",I30,CONCATENATE(I30,",",'Rm, МПа'!J30))</f>
        <v>350,343,333,323,323,304,294</v>
      </c>
      <c r="K30" s="43" t="str">
        <f>IF('Rm, МПа'!K30="-",J30,CONCATENATE(J30,",",'Rm, МПа'!K30))</f>
        <v>350,343,333,323,323,304,294,294</v>
      </c>
      <c r="L30" s="43" t="str">
        <f>IF('Rm, МПа'!L30="-",K30,CONCATENATE(K30,",",'Rm, МПа'!L30))</f>
        <v>350,343,333,323,323,304,294,294</v>
      </c>
      <c r="M30" s="43" t="str">
        <f>IF('Rm, МПа'!M30="-",L30,CONCATENATE(L30,",",'Rm, МПа'!M30))</f>
        <v>350,343,333,323,323,304,294,294</v>
      </c>
      <c r="N30" s="43" t="str">
        <f>IF('Rm, МПа'!N30="-",M30,CONCATENATE(M30,",",'Rm, МПа'!N30))</f>
        <v>350,343,333,323,323,304,294,294</v>
      </c>
      <c r="O30" s="43" t="str">
        <f>IF('Rm, МПа'!O30="-",N30,CONCATENATE(N30,",",'Rm, МПа'!O30))</f>
        <v>350,343,333,323,323,304,294,294</v>
      </c>
      <c r="P30" s="43" t="str">
        <f>IF('Rm, МПа'!P30="-",O30,CONCATENATE(O30,",",'Rm, МПа'!P30))</f>
        <v>350,343,333,323,323,304,294,294</v>
      </c>
      <c r="Q30" s="43">
        <f>'Rp0,2, МПа'!D30</f>
        <v>175</v>
      </c>
      <c r="R30" s="43" t="str">
        <f>IF('Rp0,2, МПа'!E30="-",Q30,CONCATENATE(Q30,",",'Rp0,2, МПа'!E30))</f>
        <v>175,167</v>
      </c>
      <c r="S30" s="43" t="str">
        <f>IF('Rp0,2, МПа'!F30="-",R30,CONCATENATE(R30,",",'Rp0,2, МПа'!F30))</f>
        <v>175,167,157</v>
      </c>
      <c r="T30" s="43" t="str">
        <f>IF('Rp0,2, МПа'!G30="-",S30,CONCATENATE(S30,",",'Rp0,2, МПа'!G30))</f>
        <v>175,167,157,147</v>
      </c>
      <c r="U30" s="43" t="str">
        <f>IF('Rp0,2, МПа'!H30="-",T30,CONCATENATE(T30,",",'Rp0,2, МПа'!H30))</f>
        <v>175,167,157,147,137</v>
      </c>
      <c r="V30" s="43" t="str">
        <f>IF('Rp0,2, МПа'!I30="-",U30,CONCATENATE(U30,",",'Rp0,2, МПа'!I30))</f>
        <v>175,167,157,147,137,128</v>
      </c>
      <c r="W30" s="43" t="str">
        <f>IF('Rp0,2, МПа'!J30="-",V30,CONCATENATE(V30,",",'Rp0,2, МПа'!J30))</f>
        <v>175,167,157,147,137,128,118</v>
      </c>
      <c r="X30" s="43" t="str">
        <f>IF('Rp0,2, МПа'!K30="-",W30,CONCATENATE(W30,",",'Rp0,2, МПа'!K30))</f>
        <v>175,167,157,147,137,128,118,108</v>
      </c>
      <c r="Y30" s="43" t="str">
        <f>IF('Rp0,2, МПа'!L30="-",X30,CONCATENATE(X30,",",'Rp0,2, МПа'!L30))</f>
        <v>175,167,157,147,137,128,118,108</v>
      </c>
      <c r="Z30" s="43" t="str">
        <f>IF('Rp0,2, МПа'!M30="-",Y30,CONCATENATE(Y30,",",'Rp0,2, МПа'!M30))</f>
        <v>175,167,157,147,137,128,118,108</v>
      </c>
      <c r="AA30" s="43" t="str">
        <f>IF('Rp0,2, МПа'!N30="-",Z30,CONCATENATE(Z30,",",'Rp0,2, МПа'!N30))</f>
        <v>175,167,157,147,137,128,118,108</v>
      </c>
      <c r="AB30" s="43" t="str">
        <f>IF('Rp0,2, МПа'!O30="-",AA30,CONCATENATE(AA30,",",'Rp0,2, МПа'!O30))</f>
        <v>175,167,157,147,137,128,118,108</v>
      </c>
      <c r="AC30" s="43" t="str">
        <f>IF('Rp0,2, МПа'!P30="-",AB30,CONCATENATE(AB30,",",'Rp0,2, МПа'!P30))</f>
        <v>175,167,157,147,137,128,118,108</v>
      </c>
      <c r="AD30" s="43" t="str">
        <f t="shared" si="1"/>
        <v>{Name: "Сталь 25 (Поковки диаметром до 500 мм, КП175*)",ClassID: "СУ",UltimateStressArray: [350,343,333,323,323,304,294,294],YieldStressArray: [175,167,157,147,137,128,118,108]},</v>
      </c>
    </row>
    <row r="31" spans="1:30" x14ac:dyDescent="0.25">
      <c r="A31" s="45" t="str">
        <f>INDEX('Обработка исходного'!B:B,ROW('Rm, МПа'!$B$3)+4*(ROW('Rm, МПа'!$B31)-ROW('Rm, МПа'!$B$3)))</f>
        <v>Сталь углеродистая</v>
      </c>
      <c r="B31" s="45" t="str">
        <f t="shared" si="0"/>
        <v>СУ</v>
      </c>
      <c r="C31" s="45" t="str">
        <f>CONCATENATE('Rm, МПа'!B31,IF(OR(ISBLANK('Rm, МПа'!C31),'Rm, МПа'!C31=""),"",CONCATENATE(" (",'Rm, МПа'!C31,")")))</f>
        <v>25 (Поковки диаметром до 500 мм, КП195*)</v>
      </c>
      <c r="D31" s="43">
        <f>'Rm, МПа'!D31</f>
        <v>390</v>
      </c>
      <c r="E31" s="43" t="str">
        <f>IF('Rm, МПа'!E31="-",D31,CONCATENATE(D31,",",'Rm, МПа'!E31))</f>
        <v>390,390</v>
      </c>
      <c r="F31" s="43" t="str">
        <f>IF('Rm, МПа'!F31="-",E31,CONCATENATE(E31,",",'Rm, МПа'!F31))</f>
        <v>390,390,373</v>
      </c>
      <c r="G31" s="43" t="str">
        <f>IF('Rm, МПа'!G31="-",F31,CONCATENATE(F31,",",'Rm, МПа'!G31))</f>
        <v>390,390,373,363</v>
      </c>
      <c r="H31" s="43" t="str">
        <f>IF('Rm, МПа'!H31="-",G31,CONCATENATE(G31,",",'Rm, МПа'!H31))</f>
        <v>390,390,373,363,363</v>
      </c>
      <c r="I31" s="43" t="str">
        <f>IF('Rm, МПа'!I31="-",H31,CONCATENATE(H31,",",'Rm, МПа'!I31))</f>
        <v>390,390,373,363,363,343</v>
      </c>
      <c r="J31" s="43" t="str">
        <f>IF('Rm, МПа'!J31="-",I31,CONCATENATE(I31,",",'Rm, МПа'!J31))</f>
        <v>390,390,373,363,363,343,333</v>
      </c>
      <c r="K31" s="43" t="str">
        <f>IF('Rm, МПа'!K31="-",J31,CONCATENATE(J31,",",'Rm, МПа'!K31))</f>
        <v>390,390,373,363,363,343,333,323</v>
      </c>
      <c r="L31" s="43" t="str">
        <f>IF('Rm, МПа'!L31="-",K31,CONCATENATE(K31,",",'Rm, МПа'!L31))</f>
        <v>390,390,373,363,363,343,333,323</v>
      </c>
      <c r="M31" s="43" t="str">
        <f>IF('Rm, МПа'!M31="-",L31,CONCATENATE(L31,",",'Rm, МПа'!M31))</f>
        <v>390,390,373,363,363,343,333,323</v>
      </c>
      <c r="N31" s="43" t="str">
        <f>IF('Rm, МПа'!N31="-",M31,CONCATENATE(M31,",",'Rm, МПа'!N31))</f>
        <v>390,390,373,363,363,343,333,323</v>
      </c>
      <c r="O31" s="43" t="str">
        <f>IF('Rm, МПа'!O31="-",N31,CONCATENATE(N31,",",'Rm, МПа'!O31))</f>
        <v>390,390,373,363,363,343,333,323</v>
      </c>
      <c r="P31" s="43" t="str">
        <f>IF('Rm, МПа'!P31="-",O31,CONCATENATE(O31,",",'Rm, МПа'!P31))</f>
        <v>390,390,373,363,363,343,333,323</v>
      </c>
      <c r="Q31" s="43">
        <f>'Rp0,2, МПа'!D31</f>
        <v>195</v>
      </c>
      <c r="R31" s="43" t="str">
        <f>IF('Rp0,2, МПа'!E31="-",Q31,CONCATENATE(Q31,",",'Rp0,2, МПа'!E31))</f>
        <v>195,195</v>
      </c>
      <c r="S31" s="43" t="str">
        <f>IF('Rp0,2, МПа'!F31="-",R31,CONCATENATE(R31,",",'Rp0,2, МПа'!F31))</f>
        <v>195,195,177</v>
      </c>
      <c r="T31" s="43" t="str">
        <f>IF('Rp0,2, МПа'!G31="-",S31,CONCATENATE(S31,",",'Rp0,2, МПа'!G31))</f>
        <v>195,195,177,167</v>
      </c>
      <c r="U31" s="43" t="str">
        <f>IF('Rp0,2, МПа'!H31="-",T31,CONCATENATE(T31,",",'Rp0,2, МПа'!H31))</f>
        <v>195,195,177,167,157</v>
      </c>
      <c r="V31" s="43" t="str">
        <f>IF('Rp0,2, МПа'!I31="-",U31,CONCATENATE(U31,",",'Rp0,2, МПа'!I31))</f>
        <v>195,195,177,167,157,137</v>
      </c>
      <c r="W31" s="43" t="str">
        <f>IF('Rp0,2, МПа'!J31="-",V31,CONCATENATE(V31,",",'Rp0,2, МПа'!J31))</f>
        <v>195,195,177,167,157,137,128</v>
      </c>
      <c r="X31" s="43" t="str">
        <f>IF('Rp0,2, МПа'!K31="-",W31,CONCATENATE(W31,",",'Rp0,2, МПа'!K31))</f>
        <v>195,195,177,167,157,137,128,118</v>
      </c>
      <c r="Y31" s="43" t="str">
        <f>IF('Rp0,2, МПа'!L31="-",X31,CONCATENATE(X31,",",'Rp0,2, МПа'!L31))</f>
        <v>195,195,177,167,157,137,128,118</v>
      </c>
      <c r="Z31" s="43" t="str">
        <f>IF('Rp0,2, МПа'!M31="-",Y31,CONCATENATE(Y31,",",'Rp0,2, МПа'!M31))</f>
        <v>195,195,177,167,157,137,128,118</v>
      </c>
      <c r="AA31" s="43" t="str">
        <f>IF('Rp0,2, МПа'!N31="-",Z31,CONCATENATE(Z31,",",'Rp0,2, МПа'!N31))</f>
        <v>195,195,177,167,157,137,128,118</v>
      </c>
      <c r="AB31" s="43" t="str">
        <f>IF('Rp0,2, МПа'!O31="-",AA31,CONCATENATE(AA31,",",'Rp0,2, МПа'!O31))</f>
        <v>195,195,177,167,157,137,128,118</v>
      </c>
      <c r="AC31" s="43" t="str">
        <f>IF('Rp0,2, МПа'!P31="-",AB31,CONCATENATE(AB31,",",'Rp0,2, МПа'!P31))</f>
        <v>195,195,177,167,157,137,128,118</v>
      </c>
      <c r="AD31" s="43" t="str">
        <f t="shared" si="1"/>
        <v>{Name: "Сталь 25 (Поковки диаметром до 500 мм, КП195*)",ClassID: "СУ",UltimateStressArray: [390,390,373,363,363,343,333,323],YieldStressArray: [195,195,177,167,157,137,128,118]},</v>
      </c>
    </row>
    <row r="32" spans="1:30" x14ac:dyDescent="0.25">
      <c r="A32" s="45" t="str">
        <f>INDEX('Обработка исходного'!B:B,ROW('Rm, МПа'!$B$3)+4*(ROW('Rm, МПа'!$B32)-ROW('Rm, МПа'!$B$3)))</f>
        <v>Сталь углеродистая</v>
      </c>
      <c r="B32" s="45" t="str">
        <f t="shared" si="0"/>
        <v>СУ</v>
      </c>
      <c r="C32" s="45" t="str">
        <f>CONCATENATE('Rm, МПа'!B32,IF(OR(ISBLANK('Rm, МПа'!C32),'Rm, МПа'!C32=""),"",CONCATENATE(" (",'Rm, МПа'!C32,")")))</f>
        <v>25 (Поковки диаметром до 300 мм, КП215*)</v>
      </c>
      <c r="D32" s="43">
        <f>'Rm, МПа'!D32</f>
        <v>430</v>
      </c>
      <c r="E32" s="43" t="str">
        <f>IF('Rm, МПа'!E32="-",D32,CONCATENATE(D32,",",'Rm, МПа'!E32))</f>
        <v>430,422</v>
      </c>
      <c r="F32" s="43" t="str">
        <f>IF('Rm, МПа'!F32="-",E32,CONCATENATE(E32,",",'Rm, МПа'!F32))</f>
        <v>430,422,422</v>
      </c>
      <c r="G32" s="43" t="str">
        <f>IF('Rm, МПа'!G32="-",F32,CONCATENATE(F32,",",'Rm, МПа'!G32))</f>
        <v>430,422,422,412</v>
      </c>
      <c r="H32" s="43" t="str">
        <f>IF('Rm, МПа'!H32="-",G32,CONCATENATE(G32,",",'Rm, МПа'!H32))</f>
        <v>430,422,422,412,402</v>
      </c>
      <c r="I32" s="43" t="str">
        <f>IF('Rm, МПа'!I32="-",H32,CONCATENATE(H32,",",'Rm, МПа'!I32))</f>
        <v>430,422,422,412,402,402</v>
      </c>
      <c r="J32" s="43" t="str">
        <f>IF('Rm, МПа'!J32="-",I32,CONCATENATE(I32,",",'Rm, МПа'!J32))</f>
        <v>430,422,422,412,402,402,402</v>
      </c>
      <c r="K32" s="43" t="str">
        <f>IF('Rm, МПа'!K32="-",J32,CONCATENATE(J32,",",'Rm, МПа'!K32))</f>
        <v>430,422,422,412,402,402,402,373</v>
      </c>
      <c r="L32" s="43" t="str">
        <f>IF('Rm, МПа'!L32="-",K32,CONCATENATE(K32,",",'Rm, МПа'!L32))</f>
        <v>430,422,422,412,402,402,402,373</v>
      </c>
      <c r="M32" s="43" t="str">
        <f>IF('Rm, МПа'!M32="-",L32,CONCATENATE(L32,",",'Rm, МПа'!M32))</f>
        <v>430,422,422,412,402,402,402,373</v>
      </c>
      <c r="N32" s="43" t="str">
        <f>IF('Rm, МПа'!N32="-",M32,CONCATENATE(M32,",",'Rm, МПа'!N32))</f>
        <v>430,422,422,412,402,402,402,373</v>
      </c>
      <c r="O32" s="43" t="str">
        <f>IF('Rm, МПа'!O32="-",N32,CONCATENATE(N32,",",'Rm, МПа'!O32))</f>
        <v>430,422,422,412,402,402,402,373</v>
      </c>
      <c r="P32" s="43" t="str">
        <f>IF('Rm, МПа'!P32="-",O32,CONCATENATE(O32,",",'Rm, МПа'!P32))</f>
        <v>430,422,422,412,402,402,402,373</v>
      </c>
      <c r="Q32" s="43">
        <f>'Rp0,2, МПа'!D32</f>
        <v>215</v>
      </c>
      <c r="R32" s="43" t="str">
        <f>IF('Rp0,2, МПа'!E32="-",Q32,CONCATENATE(Q32,",",'Rp0,2, МПа'!E32))</f>
        <v>215,206</v>
      </c>
      <c r="S32" s="43" t="str">
        <f>IF('Rp0,2, МПа'!F32="-",R32,CONCATENATE(R32,",",'Rp0,2, МПа'!F32))</f>
        <v>215,206,196</v>
      </c>
      <c r="T32" s="43" t="str">
        <f>IF('Rp0,2, МПа'!G32="-",S32,CONCATENATE(S32,",",'Rp0,2, МПа'!G32))</f>
        <v>215,206,196,177</v>
      </c>
      <c r="U32" s="43" t="str">
        <f>IF('Rp0,2, МПа'!H32="-",T32,CONCATENATE(T32,",",'Rp0,2, МПа'!H32))</f>
        <v>215,206,196,177,167</v>
      </c>
      <c r="V32" s="43" t="str">
        <f>IF('Rp0,2, МПа'!I32="-",U32,CONCATENATE(U32,",",'Rp0,2, МПа'!I32))</f>
        <v>215,206,196,177,167,147</v>
      </c>
      <c r="W32" s="43" t="str">
        <f>IF('Rp0,2, МПа'!J32="-",V32,CONCATENATE(V32,",",'Rp0,2, МПа'!J32))</f>
        <v>215,206,196,177,167,147,137</v>
      </c>
      <c r="X32" s="43" t="str">
        <f>IF('Rp0,2, МПа'!K32="-",W32,CONCATENATE(W32,",",'Rp0,2, МПа'!K32))</f>
        <v>215,206,196,177,167,147,137,118</v>
      </c>
      <c r="Y32" s="43" t="str">
        <f>IF('Rp0,2, МПа'!L32="-",X32,CONCATENATE(X32,",",'Rp0,2, МПа'!L32))</f>
        <v>215,206,196,177,167,147,137,118</v>
      </c>
      <c r="Z32" s="43" t="str">
        <f>IF('Rp0,2, МПа'!M32="-",Y32,CONCATENATE(Y32,",",'Rp0,2, МПа'!M32))</f>
        <v>215,206,196,177,167,147,137,118</v>
      </c>
      <c r="AA32" s="43" t="str">
        <f>IF('Rp0,2, МПа'!N32="-",Z32,CONCATENATE(Z32,",",'Rp0,2, МПа'!N32))</f>
        <v>215,206,196,177,167,147,137,118</v>
      </c>
      <c r="AB32" s="43" t="str">
        <f>IF('Rp0,2, МПа'!O32="-",AA32,CONCATENATE(AA32,",",'Rp0,2, МПа'!O32))</f>
        <v>215,206,196,177,167,147,137,118</v>
      </c>
      <c r="AC32" s="43" t="str">
        <f>IF('Rp0,2, МПа'!P32="-",AB32,CONCATENATE(AB32,",",'Rp0,2, МПа'!P32))</f>
        <v>215,206,196,177,167,147,137,118</v>
      </c>
      <c r="AD32" s="43" t="str">
        <f t="shared" si="1"/>
        <v>{Name: "Сталь 25 (Поковки диаметром до 300 мм, КП215*)",ClassID: "СУ",UltimateStressArray: [430,422,422,412,402,402,402,373],YieldStressArray: [215,206,196,177,167,147,137,118]},</v>
      </c>
    </row>
    <row r="33" spans="1:30" x14ac:dyDescent="0.25">
      <c r="A33" s="45" t="str">
        <f>INDEX('Обработка исходного'!B:B,ROW('Rm, МПа'!$B$3)+4*(ROW('Rm, МПа'!$B33)-ROW('Rm, МПа'!$B$3)))</f>
        <v>Сталь углеродистая</v>
      </c>
      <c r="B33" s="45" t="str">
        <f t="shared" si="0"/>
        <v>СУ</v>
      </c>
      <c r="C33" s="45" t="str">
        <f>CONCATENATE('Rm, МПа'!B33,IF(OR(ISBLANK('Rm, МПа'!C33),'Rm, МПа'!C33=""),"",CONCATENATE(" (",'Rm, МПа'!C33,")")))</f>
        <v>25 (Поковки диаметром до 100 мм, КП245*)</v>
      </c>
      <c r="D33" s="43">
        <f>'Rm, МПа'!D33</f>
        <v>470</v>
      </c>
      <c r="E33" s="43" t="str">
        <f>IF('Rm, МПа'!E33="-",D33,CONCATENATE(D33,",",'Rm, МПа'!E33))</f>
        <v>470,461</v>
      </c>
      <c r="F33" s="43" t="str">
        <f>IF('Rm, МПа'!F33="-",E33,CONCATENATE(E33,",",'Rm, МПа'!F33))</f>
        <v>470,461,461</v>
      </c>
      <c r="G33" s="43" t="str">
        <f>IF('Rm, МПа'!G33="-",F33,CONCATENATE(F33,",",'Rm, МПа'!G33))</f>
        <v>470,461,461,451</v>
      </c>
      <c r="H33" s="43" t="str">
        <f>IF('Rm, МПа'!H33="-",G33,CONCATENATE(G33,",",'Rm, МПа'!H33))</f>
        <v>470,461,461,451,441</v>
      </c>
      <c r="I33" s="43" t="str">
        <f>IF('Rm, МПа'!I33="-",H33,CONCATENATE(H33,",",'Rm, МПа'!I33))</f>
        <v>470,461,461,451,441,441</v>
      </c>
      <c r="J33" s="43" t="str">
        <f>IF('Rm, МПа'!J33="-",I33,CONCATENATE(I33,",",'Rm, МПа'!J33))</f>
        <v>470,461,461,451,441,441,441</v>
      </c>
      <c r="K33" s="43" t="str">
        <f>IF('Rm, МПа'!K33="-",J33,CONCATENATE(J33,",",'Rm, МПа'!K33))</f>
        <v>470,461,461,451,441,441,441,412</v>
      </c>
      <c r="L33" s="43" t="str">
        <f>IF('Rm, МПа'!L33="-",K33,CONCATENATE(K33,",",'Rm, МПа'!L33))</f>
        <v>470,461,461,451,441,441,441,412</v>
      </c>
      <c r="M33" s="43" t="str">
        <f>IF('Rm, МПа'!M33="-",L33,CONCATENATE(L33,",",'Rm, МПа'!M33))</f>
        <v>470,461,461,451,441,441,441,412</v>
      </c>
      <c r="N33" s="43" t="str">
        <f>IF('Rm, МПа'!N33="-",M33,CONCATENATE(M33,",",'Rm, МПа'!N33))</f>
        <v>470,461,461,451,441,441,441,412</v>
      </c>
      <c r="O33" s="43" t="str">
        <f>IF('Rm, МПа'!O33="-",N33,CONCATENATE(N33,",",'Rm, МПа'!O33))</f>
        <v>470,461,461,451,441,441,441,412</v>
      </c>
      <c r="P33" s="43" t="str">
        <f>IF('Rm, МПа'!P33="-",O33,CONCATENATE(O33,",",'Rm, МПа'!P33))</f>
        <v>470,461,461,451,441,441,441,412</v>
      </c>
      <c r="Q33" s="43">
        <f>'Rp0,2, МПа'!D33</f>
        <v>245</v>
      </c>
      <c r="R33" s="43" t="str">
        <f>IF('Rp0,2, МПа'!E33="-",Q33,CONCATENATE(Q33,",",'Rp0,2, МПа'!E33))</f>
        <v>245,235</v>
      </c>
      <c r="S33" s="43" t="str">
        <f>IF('Rp0,2, МПа'!F33="-",R33,CONCATENATE(R33,",",'Rp0,2, МПа'!F33))</f>
        <v>245,235,226</v>
      </c>
      <c r="T33" s="43" t="str">
        <f>IF('Rp0,2, МПа'!G33="-",S33,CONCATENATE(S33,",",'Rp0,2, МПа'!G33))</f>
        <v>245,235,226,206</v>
      </c>
      <c r="U33" s="43" t="str">
        <f>IF('Rp0,2, МПа'!H33="-",T33,CONCATENATE(T33,",",'Rp0,2, МПа'!H33))</f>
        <v>245,235,226,206,196</v>
      </c>
      <c r="V33" s="43" t="str">
        <f>IF('Rp0,2, МПа'!I33="-",U33,CONCATENATE(U33,",",'Rp0,2, МПа'!I33))</f>
        <v>245,235,226,206,196,167</v>
      </c>
      <c r="W33" s="43" t="str">
        <f>IF('Rp0,2, МПа'!J33="-",V33,CONCATENATE(V33,",",'Rp0,2, МПа'!J33))</f>
        <v>245,235,226,206,196,167,157</v>
      </c>
      <c r="X33" s="43" t="str">
        <f>IF('Rp0,2, МПа'!K33="-",W33,CONCATENATE(W33,",",'Rp0,2, МПа'!K33))</f>
        <v>245,235,226,206,196,167,157,118</v>
      </c>
      <c r="Y33" s="43" t="str">
        <f>IF('Rp0,2, МПа'!L33="-",X33,CONCATENATE(X33,",",'Rp0,2, МПа'!L33))</f>
        <v>245,235,226,206,196,167,157,118</v>
      </c>
      <c r="Z33" s="43" t="str">
        <f>IF('Rp0,2, МПа'!M33="-",Y33,CONCATENATE(Y33,",",'Rp0,2, МПа'!M33))</f>
        <v>245,235,226,206,196,167,157,118</v>
      </c>
      <c r="AA33" s="43" t="str">
        <f>IF('Rp0,2, МПа'!N33="-",Z33,CONCATENATE(Z33,",",'Rp0,2, МПа'!N33))</f>
        <v>245,235,226,206,196,167,157,118</v>
      </c>
      <c r="AB33" s="43" t="str">
        <f>IF('Rp0,2, МПа'!O33="-",AA33,CONCATENATE(AA33,",",'Rp0,2, МПа'!O33))</f>
        <v>245,235,226,206,196,167,157,118</v>
      </c>
      <c r="AC33" s="43" t="str">
        <f>IF('Rp0,2, МПа'!P33="-",AB33,CONCATENATE(AB33,",",'Rp0,2, МПа'!P33))</f>
        <v>245,235,226,206,196,167,157,118</v>
      </c>
      <c r="AD33" s="43" t="str">
        <f t="shared" si="1"/>
        <v>{Name: "Сталь 25 (Поковки диаметром до 100 мм, КП245*)",ClassID: "СУ",UltimateStressArray: [470,461,461,451,441,441,441,412],YieldStressArray: [245,235,226,206,196,167,157,118]},</v>
      </c>
    </row>
    <row r="34" spans="1:30" x14ac:dyDescent="0.25">
      <c r="A34" s="45" t="str">
        <f>INDEX('Обработка исходного'!B:B,ROW('Rm, МПа'!$B$3)+4*(ROW('Rm, МПа'!$B34)-ROW('Rm, МПа'!$B$3)))</f>
        <v>Сталь углеродистая</v>
      </c>
      <c r="B34" s="45" t="str">
        <f t="shared" si="0"/>
        <v>СУ</v>
      </c>
      <c r="C34" s="45" t="str">
        <f>CONCATENATE('Rm, МПа'!B34,IF(OR(ISBLANK('Rm, МПа'!C34),'Rm, МПа'!C34=""),"",CONCATENATE(" (",'Rm, МПа'!C34,")")))</f>
        <v>25 (Поковки диаметром от 100 до 300 мм, КП275*)</v>
      </c>
      <c r="D34" s="43">
        <f>'Rm, МПа'!D34</f>
        <v>530</v>
      </c>
      <c r="E34" s="43" t="str">
        <f>IF('Rm, МПа'!E34="-",D34,CONCATENATE(D34,",",'Rm, МПа'!E34))</f>
        <v>530,510</v>
      </c>
      <c r="F34" s="43" t="str">
        <f>IF('Rm, МПа'!F34="-",E34,CONCATENATE(E34,",",'Rm, МПа'!F34))</f>
        <v>530,510,500</v>
      </c>
      <c r="G34" s="43" t="str">
        <f>IF('Rm, МПа'!G34="-",F34,CONCATENATE(F34,",",'Rm, МПа'!G34))</f>
        <v>530,510,500,481</v>
      </c>
      <c r="H34" s="43" t="str">
        <f>IF('Rm, МПа'!H34="-",G34,CONCATENATE(G34,",",'Rm, МПа'!H34))</f>
        <v>530,510,500,481,481</v>
      </c>
      <c r="I34" s="43" t="str">
        <f>IF('Rm, МПа'!I34="-",H34,CONCATENATE(H34,",",'Rm, МПа'!I34))</f>
        <v>530,510,500,481,481,451</v>
      </c>
      <c r="J34" s="43" t="str">
        <f>IF('Rm, МПа'!J34="-",I34,CONCATENATE(I34,",",'Rm, МПа'!J34))</f>
        <v>530,510,500,481,481,451,441</v>
      </c>
      <c r="K34" s="43" t="str">
        <f>IF('Rm, МПа'!K34="-",J34,CONCATENATE(J34,",",'Rm, МПа'!K34))</f>
        <v>530,510,500,481,481,451,441,441</v>
      </c>
      <c r="L34" s="43" t="str">
        <f>IF('Rm, МПа'!L34="-",K34,CONCATENATE(K34,",",'Rm, МПа'!L34))</f>
        <v>530,510,500,481,481,451,441,441</v>
      </c>
      <c r="M34" s="43" t="str">
        <f>IF('Rm, МПа'!M34="-",L34,CONCATENATE(L34,",",'Rm, МПа'!M34))</f>
        <v>530,510,500,481,481,451,441,441</v>
      </c>
      <c r="N34" s="43" t="str">
        <f>IF('Rm, МПа'!N34="-",M34,CONCATENATE(M34,",",'Rm, МПа'!N34))</f>
        <v>530,510,500,481,481,451,441,441</v>
      </c>
      <c r="O34" s="43" t="str">
        <f>IF('Rm, МПа'!O34="-",N34,CONCATENATE(N34,",",'Rm, МПа'!O34))</f>
        <v>530,510,500,481,481,451,441,441</v>
      </c>
      <c r="P34" s="43" t="str">
        <f>IF('Rm, МПа'!P34="-",O34,CONCATENATE(O34,",",'Rm, МПа'!P34))</f>
        <v>530,510,500,481,481,451,441,441</v>
      </c>
      <c r="Q34" s="43">
        <f>'Rp0,2, МПа'!D34</f>
        <v>275</v>
      </c>
      <c r="R34" s="43" t="str">
        <f>IF('Rp0,2, МПа'!E34="-",Q34,CONCATENATE(Q34,",",'Rp0,2, МПа'!E34))</f>
        <v>275,255</v>
      </c>
      <c r="S34" s="43" t="str">
        <f>IF('Rp0,2, МПа'!F34="-",R34,CONCATENATE(R34,",",'Rp0,2, МПа'!F34))</f>
        <v>275,255,245</v>
      </c>
      <c r="T34" s="43" t="str">
        <f>IF('Rp0,2, МПа'!G34="-",S34,CONCATENATE(S34,",",'Rp0,2, МПа'!G34))</f>
        <v>275,255,245,226</v>
      </c>
      <c r="U34" s="43" t="str">
        <f>IF('Rp0,2, МПа'!H34="-",T34,CONCATENATE(T34,",",'Rp0,2, МПа'!H34))</f>
        <v>275,255,245,226,216</v>
      </c>
      <c r="V34" s="43" t="str">
        <f>IF('Rp0,2, МПа'!I34="-",U34,CONCATENATE(U34,",",'Rp0,2, МПа'!I34))</f>
        <v>275,255,245,226,216,196</v>
      </c>
      <c r="W34" s="43" t="str">
        <f>IF('Rp0,2, МПа'!J34="-",V34,CONCATENATE(V34,",",'Rp0,2, МПа'!J34))</f>
        <v>275,255,245,226,216,196,186</v>
      </c>
      <c r="X34" s="43" t="str">
        <f>IF('Rp0,2, МПа'!K34="-",W34,CONCATENATE(W34,",",'Rp0,2, МПа'!K34))</f>
        <v>275,255,245,226,216,196,186,167</v>
      </c>
      <c r="Y34" s="43" t="str">
        <f>IF('Rp0,2, МПа'!L34="-",X34,CONCATENATE(X34,",",'Rp0,2, МПа'!L34))</f>
        <v>275,255,245,226,216,196,186,167</v>
      </c>
      <c r="Z34" s="43" t="str">
        <f>IF('Rp0,2, МПа'!M34="-",Y34,CONCATENATE(Y34,",",'Rp0,2, МПа'!M34))</f>
        <v>275,255,245,226,216,196,186,167</v>
      </c>
      <c r="AA34" s="43" t="str">
        <f>IF('Rp0,2, МПа'!N34="-",Z34,CONCATENATE(Z34,",",'Rp0,2, МПа'!N34))</f>
        <v>275,255,245,226,216,196,186,167</v>
      </c>
      <c r="AB34" s="43" t="str">
        <f>IF('Rp0,2, МПа'!O34="-",AA34,CONCATENATE(AA34,",",'Rp0,2, МПа'!O34))</f>
        <v>275,255,245,226,216,196,186,167</v>
      </c>
      <c r="AC34" s="43" t="str">
        <f>IF('Rp0,2, МПа'!P34="-",AB34,CONCATENATE(AB34,",",'Rp0,2, МПа'!P34))</f>
        <v>275,255,245,226,216,196,186,167</v>
      </c>
      <c r="AD34" s="43" t="str">
        <f t="shared" si="1"/>
        <v>{Name: "Сталь 25 (Поковки диаметром от 100 до 300 мм, КП275*)",ClassID: "СУ",UltimateStressArray: [530,510,500,481,481,451,441,441],YieldStressArray: [275,255,245,226,216,196,186,167]},</v>
      </c>
    </row>
    <row r="35" spans="1:30" x14ac:dyDescent="0.25">
      <c r="A35" s="45" t="str">
        <f>INDEX('Обработка исходного'!B:B,ROW('Rm, МПа'!$B$3)+4*(ROW('Rm, МПа'!$B35)-ROW('Rm, МПа'!$B$3)))</f>
        <v>Сталь углеродистая</v>
      </c>
      <c r="B35" s="45" t="str">
        <f t="shared" si="0"/>
        <v>СУ</v>
      </c>
      <c r="C35" s="45" t="str">
        <f>CONCATENATE('Rm, МПа'!B35,IF(OR(ISBLANK('Rm, МПа'!C35),'Rm, МПа'!C35=""),"",CONCATENATE(" (",'Rm, МПа'!C35,")")))</f>
        <v>25Л (Отливки с толщиной стенки до 100 мм)</v>
      </c>
      <c r="D35" s="43">
        <f>'Rm, МПа'!D35</f>
        <v>441</v>
      </c>
      <c r="E35" s="43" t="str">
        <f>IF('Rm, МПа'!E35="-",D35,CONCATENATE(D35,",",'Rm, МПа'!E35))</f>
        <v>441,432</v>
      </c>
      <c r="F35" s="43" t="str">
        <f>IF('Rm, МПа'!F35="-",E35,CONCATENATE(E35,",",'Rm, МПа'!F35))</f>
        <v>441,432,432</v>
      </c>
      <c r="G35" s="43" t="str">
        <f>IF('Rm, МПа'!G35="-",F35,CONCATENATE(F35,",",'Rm, МПа'!G35))</f>
        <v>441,432,432,422</v>
      </c>
      <c r="H35" s="43" t="str">
        <f>IF('Rm, МПа'!H35="-",G35,CONCATENATE(G35,",",'Rm, МПа'!H35))</f>
        <v>441,432,432,422,422</v>
      </c>
      <c r="I35" s="43" t="str">
        <f>IF('Rm, МПа'!I35="-",H35,CONCATENATE(H35,",",'Rm, МПа'!I35))</f>
        <v>441,432,432,422,422,400</v>
      </c>
      <c r="J35" s="43" t="str">
        <f>IF('Rm, МПа'!J35="-",I35,CONCATENATE(I35,",",'Rm, МПа'!J35))</f>
        <v>441,432,432,422,422,400,380</v>
      </c>
      <c r="K35" s="43" t="str">
        <f>IF('Rm, МПа'!K35="-",J35,CONCATENATE(J35,",",'Rm, МПа'!K35))</f>
        <v>441,432,432,422,422,400,380,370</v>
      </c>
      <c r="L35" s="43" t="str">
        <f>IF('Rm, МПа'!L35="-",K35,CONCATENATE(K35,",",'Rm, МПа'!L35))</f>
        <v>441,432,432,422,422,400,380,370</v>
      </c>
      <c r="M35" s="43" t="str">
        <f>IF('Rm, МПа'!M35="-",L35,CONCATENATE(L35,",",'Rm, МПа'!M35))</f>
        <v>441,432,432,422,422,400,380,370</v>
      </c>
      <c r="N35" s="43" t="str">
        <f>IF('Rm, МПа'!N35="-",M35,CONCATENATE(M35,",",'Rm, МПа'!N35))</f>
        <v>441,432,432,422,422,400,380,370</v>
      </c>
      <c r="O35" s="43" t="str">
        <f>IF('Rm, МПа'!O35="-",N35,CONCATENATE(N35,",",'Rm, МПа'!O35))</f>
        <v>441,432,432,422,422,400,380,370</v>
      </c>
      <c r="P35" s="43" t="str">
        <f>IF('Rm, МПа'!P35="-",O35,CONCATENATE(O35,",",'Rm, МПа'!P35))</f>
        <v>441,432,432,422,422,400,380,370</v>
      </c>
      <c r="Q35" s="43">
        <f>'Rp0,2, МПа'!D35</f>
        <v>235</v>
      </c>
      <c r="R35" s="43" t="str">
        <f>IF('Rp0,2, МПа'!E35="-",Q35,CONCATENATE(Q35,",",'Rp0,2, МПа'!E35))</f>
        <v>235,226</v>
      </c>
      <c r="S35" s="43" t="str">
        <f>IF('Rp0,2, МПа'!F35="-",R35,CONCATENATE(R35,",",'Rp0,2, МПа'!F35))</f>
        <v>235,226,216</v>
      </c>
      <c r="T35" s="43" t="str">
        <f>IF('Rp0,2, МПа'!G35="-",S35,CONCATENATE(S35,",",'Rp0,2, МПа'!G35))</f>
        <v>235,226,216,196</v>
      </c>
      <c r="U35" s="43" t="str">
        <f>IF('Rp0,2, МПа'!H35="-",T35,CONCATENATE(T35,",",'Rp0,2, МПа'!H35))</f>
        <v>235,226,216,196,180</v>
      </c>
      <c r="V35" s="43" t="str">
        <f>IF('Rp0,2, МПа'!I35="-",U35,CONCATENATE(U35,",",'Rp0,2, МПа'!I35))</f>
        <v>235,226,216,196,180,175</v>
      </c>
      <c r="W35" s="43" t="str">
        <f>IF('Rp0,2, МПа'!J35="-",V35,CONCATENATE(V35,",",'Rp0,2, МПа'!J35))</f>
        <v>235,226,216,196,180,175,170</v>
      </c>
      <c r="X35" s="43" t="str">
        <f>IF('Rp0,2, МПа'!K35="-",W35,CONCATENATE(W35,",",'Rp0,2, МПа'!K35))</f>
        <v>235,226,216,196,180,175,170,150</v>
      </c>
      <c r="Y35" s="43" t="str">
        <f>IF('Rp0,2, МПа'!L35="-",X35,CONCATENATE(X35,",",'Rp0,2, МПа'!L35))</f>
        <v>235,226,216,196,180,175,170,150</v>
      </c>
      <c r="Z35" s="43" t="str">
        <f>IF('Rp0,2, МПа'!M35="-",Y35,CONCATENATE(Y35,",",'Rp0,2, МПа'!M35))</f>
        <v>235,226,216,196,180,175,170,150</v>
      </c>
      <c r="AA35" s="43" t="str">
        <f>IF('Rp0,2, МПа'!N35="-",Z35,CONCATENATE(Z35,",",'Rp0,2, МПа'!N35))</f>
        <v>235,226,216,196,180,175,170,150</v>
      </c>
      <c r="AB35" s="43" t="str">
        <f>IF('Rp0,2, МПа'!O35="-",AA35,CONCATENATE(AA35,",",'Rp0,2, МПа'!O35))</f>
        <v>235,226,216,196,180,175,170,150</v>
      </c>
      <c r="AC35" s="43" t="str">
        <f>IF('Rp0,2, МПа'!P35="-",AB35,CONCATENATE(AB35,",",'Rp0,2, МПа'!P35))</f>
        <v>235,226,216,196,180,175,170,150</v>
      </c>
      <c r="AD35" s="43" t="str">
        <f t="shared" si="1"/>
        <v>{Name: "Сталь 25Л (Отливки с толщиной стенки до 100 мм)",ClassID: "СУ",UltimateStressArray: [441,432,432,422,422,400,380,370],YieldStressArray: [235,226,216,196,180,175,170,150]},</v>
      </c>
    </row>
    <row r="36" spans="1:30" x14ac:dyDescent="0.25">
      <c r="A36" s="45" t="str">
        <f>INDEX('Обработка исходного'!B:B,ROW('Rm, МПа'!$B$3)+4*(ROW('Rm, МПа'!$B36)-ROW('Rm, МПа'!$B$3)))</f>
        <v>Сталь углеродистая</v>
      </c>
      <c r="B36" s="45" t="str">
        <f t="shared" si="0"/>
        <v>СУ</v>
      </c>
      <c r="C36" s="45" t="str">
        <f>CONCATENATE('Rm, МПа'!B36,IF(OR(ISBLANK('Rm, МПа'!C36),'Rm, МПа'!C36=""),"",CONCATENATE(" (",'Rm, МПа'!C36,")")))</f>
        <v>30 (Поковки диаметром от 300 до 800 мм, КП175*)</v>
      </c>
      <c r="D36" s="43">
        <f>'Rm, МПа'!D36</f>
        <v>355</v>
      </c>
      <c r="E36" s="43" t="str">
        <f>IF('Rm, МПа'!E36="-",D36,CONCATENATE(D36,",",'Rm, МПа'!E36))</f>
        <v>355,355</v>
      </c>
      <c r="F36" s="43" t="str">
        <f>IF('Rm, МПа'!F36="-",E36,CONCATENATE(E36,",",'Rm, МПа'!F36))</f>
        <v>355,355,343</v>
      </c>
      <c r="G36" s="43" t="str">
        <f>IF('Rm, МПа'!G36="-",F36,CONCATENATE(F36,",",'Rm, МПа'!G36))</f>
        <v>355,355,343,343</v>
      </c>
      <c r="H36" s="43" t="str">
        <f>IF('Rm, МПа'!H36="-",G36,CONCATENATE(G36,",",'Rm, МПа'!H36))</f>
        <v>355,355,343,343,343</v>
      </c>
      <c r="I36" s="43" t="str">
        <f>IF('Rm, МПа'!I36="-",H36,CONCATENATE(H36,",",'Rm, МПа'!I36))</f>
        <v>355,355,343,343,343,333</v>
      </c>
      <c r="J36" s="43" t="str">
        <f>IF('Rm, МПа'!J36="-",I36,CONCATENATE(I36,",",'Rm, МПа'!J36))</f>
        <v>355,355,343,343,343,333,333</v>
      </c>
      <c r="K36" s="43" t="str">
        <f>IF('Rm, МПа'!K36="-",J36,CONCATENATE(J36,",",'Rm, МПа'!K36))</f>
        <v>355,355,343,343,343,333,333,333</v>
      </c>
      <c r="L36" s="43" t="str">
        <f>IF('Rm, МПа'!L36="-",K36,CONCATENATE(K36,",",'Rm, МПа'!L36))</f>
        <v>355,355,343,343,343,333,333,333</v>
      </c>
      <c r="M36" s="43" t="str">
        <f>IF('Rm, МПа'!M36="-",L36,CONCATENATE(L36,",",'Rm, МПа'!M36))</f>
        <v>355,355,343,343,343,333,333,333</v>
      </c>
      <c r="N36" s="43" t="str">
        <f>IF('Rm, МПа'!N36="-",M36,CONCATENATE(M36,",",'Rm, МПа'!N36))</f>
        <v>355,355,343,343,343,333,333,333</v>
      </c>
      <c r="O36" s="43" t="str">
        <f>IF('Rm, МПа'!O36="-",N36,CONCATENATE(N36,",",'Rm, МПа'!O36))</f>
        <v>355,355,343,343,343,333,333,333</v>
      </c>
      <c r="P36" s="43" t="str">
        <f>IF('Rm, МПа'!P36="-",O36,CONCATENATE(O36,",",'Rm, МПа'!P36))</f>
        <v>355,355,343,343,343,333,333,333</v>
      </c>
      <c r="Q36" s="43">
        <f>'Rp0,2, МПа'!D36</f>
        <v>175</v>
      </c>
      <c r="R36" s="43" t="str">
        <f>IF('Rp0,2, МПа'!E36="-",Q36,CONCATENATE(Q36,",",'Rp0,2, МПа'!E36))</f>
        <v>175,175</v>
      </c>
      <c r="S36" s="43" t="str">
        <f>IF('Rp0,2, МПа'!F36="-",R36,CONCATENATE(R36,",",'Rp0,2, МПа'!F36))</f>
        <v>175,175,175</v>
      </c>
      <c r="T36" s="43" t="str">
        <f>IF('Rp0,2, МПа'!G36="-",S36,CONCATENATE(S36,",",'Rp0,2, МПа'!G36))</f>
        <v>175,175,175,175</v>
      </c>
      <c r="U36" s="43" t="str">
        <f>IF('Rp0,2, МПа'!H36="-",T36,CONCATENATE(T36,",",'Rp0,2, МПа'!H36))</f>
        <v>175,175,175,175,167</v>
      </c>
      <c r="V36" s="43" t="str">
        <f>IF('Rp0,2, МПа'!I36="-",U36,CONCATENATE(U36,",",'Rp0,2, МПа'!I36))</f>
        <v>175,175,175,175,167,137</v>
      </c>
      <c r="W36" s="43" t="str">
        <f>IF('Rp0,2, МПа'!J36="-",V36,CONCATENATE(V36,",",'Rp0,2, МПа'!J36))</f>
        <v>175,175,175,175,167,137,108</v>
      </c>
      <c r="X36" s="43" t="str">
        <f>IF('Rp0,2, МПа'!K36="-",W36,CONCATENATE(W36,",",'Rp0,2, МПа'!K36))</f>
        <v>175,175,175,175,167,137,108,98</v>
      </c>
      <c r="Y36" s="43" t="str">
        <f>IF('Rp0,2, МПа'!L36="-",X36,CONCATENATE(X36,",",'Rp0,2, МПа'!L36))</f>
        <v>175,175,175,175,167,137,108,98</v>
      </c>
      <c r="Z36" s="43" t="str">
        <f>IF('Rp0,2, МПа'!M36="-",Y36,CONCATENATE(Y36,",",'Rp0,2, МПа'!M36))</f>
        <v>175,175,175,175,167,137,108,98</v>
      </c>
      <c r="AA36" s="43" t="str">
        <f>IF('Rp0,2, МПа'!N36="-",Z36,CONCATENATE(Z36,",",'Rp0,2, МПа'!N36))</f>
        <v>175,175,175,175,167,137,108,98</v>
      </c>
      <c r="AB36" s="43" t="str">
        <f>IF('Rp0,2, МПа'!O36="-",AA36,CONCATENATE(AA36,",",'Rp0,2, МПа'!O36))</f>
        <v>175,175,175,175,167,137,108,98</v>
      </c>
      <c r="AC36" s="43" t="str">
        <f>IF('Rp0,2, МПа'!P36="-",AB36,CONCATENATE(AB36,",",'Rp0,2, МПа'!P36))</f>
        <v>175,175,175,175,167,137,108,98</v>
      </c>
      <c r="AD36" s="43" t="str">
        <f t="shared" si="1"/>
        <v>{Name: "Сталь 30 (Поковки диаметром от 300 до 800 мм, КП175*)",ClassID: "СУ",UltimateStressArray: [355,355,343,343,343,333,333,333],YieldStressArray: [175,175,175,175,167,137,108,98]},</v>
      </c>
    </row>
    <row r="37" spans="1:30" x14ac:dyDescent="0.25">
      <c r="A37" s="45" t="str">
        <f>INDEX('Обработка исходного'!B:B,ROW('Rm, МПа'!$B$3)+4*(ROW('Rm, МПа'!$B37)-ROW('Rm, МПа'!$B$3)))</f>
        <v>Сталь углеродистая</v>
      </c>
      <c r="B37" s="45" t="str">
        <f t="shared" si="0"/>
        <v>СУ</v>
      </c>
      <c r="C37" s="45" t="str">
        <f>CONCATENATE('Rm, МПа'!B37,IF(OR(ISBLANK('Rm, МПа'!C37),'Rm, МПа'!C37=""),"",CONCATENATE(" (",'Rm, МПа'!C37,")")))</f>
        <v>30 (Поковки диаметром от 100 до 800 мм, КП195*)</v>
      </c>
      <c r="D37" s="43">
        <f>'Rm, МПа'!D37</f>
        <v>390</v>
      </c>
      <c r="E37" s="43" t="str">
        <f>IF('Rm, МПа'!E37="-",D37,CONCATENATE(D37,",",'Rm, МПа'!E37))</f>
        <v>390,390</v>
      </c>
      <c r="F37" s="43" t="str">
        <f>IF('Rm, МПа'!F37="-",E37,CONCATENATE(E37,",",'Rm, МПа'!F37))</f>
        <v>390,390,390</v>
      </c>
      <c r="G37" s="43" t="str">
        <f>IF('Rm, МПа'!G37="-",F37,CONCATENATE(F37,",",'Rm, МПа'!G37))</f>
        <v>390,390,390,373</v>
      </c>
      <c r="H37" s="43" t="str">
        <f>IF('Rm, МПа'!H37="-",G37,CONCATENATE(G37,",",'Rm, МПа'!H37))</f>
        <v>390,390,390,373,373</v>
      </c>
      <c r="I37" s="43" t="str">
        <f>IF('Rm, МПа'!I37="-",H37,CONCATENATE(H37,",",'Rm, МПа'!I37))</f>
        <v>390,390,390,373,373,373</v>
      </c>
      <c r="J37" s="43" t="str">
        <f>IF('Rm, МПа'!J37="-",I37,CONCATENATE(I37,",",'Rm, МПа'!J37))</f>
        <v>390,390,390,373,373,373,373</v>
      </c>
      <c r="K37" s="43" t="str">
        <f>IF('Rm, МПа'!K37="-",J37,CONCATENATE(J37,",",'Rm, МПа'!K37))</f>
        <v>390,390,390,373,373,373,373,373</v>
      </c>
      <c r="L37" s="43" t="str">
        <f>IF('Rm, МПа'!L37="-",K37,CONCATENATE(K37,",",'Rm, МПа'!L37))</f>
        <v>390,390,390,373,373,373,373,373</v>
      </c>
      <c r="M37" s="43" t="str">
        <f>IF('Rm, МПа'!M37="-",L37,CONCATENATE(L37,",",'Rm, МПа'!M37))</f>
        <v>390,390,390,373,373,373,373,373</v>
      </c>
      <c r="N37" s="43" t="str">
        <f>IF('Rm, МПа'!N37="-",M37,CONCATENATE(M37,",",'Rm, МПа'!N37))</f>
        <v>390,390,390,373,373,373,373,373</v>
      </c>
      <c r="O37" s="43" t="str">
        <f>IF('Rm, МПа'!O37="-",N37,CONCATENATE(N37,",",'Rm, МПа'!O37))</f>
        <v>390,390,390,373,373,373,373,373</v>
      </c>
      <c r="P37" s="43" t="str">
        <f>IF('Rm, МПа'!P37="-",O37,CONCATENATE(O37,",",'Rm, МПа'!P37))</f>
        <v>390,390,390,373,373,373,373,373</v>
      </c>
      <c r="Q37" s="43">
        <f>'Rp0,2, МПа'!D37</f>
        <v>195</v>
      </c>
      <c r="R37" s="43" t="str">
        <f>IF('Rp0,2, МПа'!E37="-",Q37,CONCATENATE(Q37,",",'Rp0,2, МПа'!E37))</f>
        <v>195,195</v>
      </c>
      <c r="S37" s="43" t="str">
        <f>IF('Rp0,2, МПа'!F37="-",R37,CONCATENATE(R37,",",'Rp0,2, МПа'!F37))</f>
        <v>195,195,195</v>
      </c>
      <c r="T37" s="43" t="str">
        <f>IF('Rp0,2, МПа'!G37="-",S37,CONCATENATE(S37,",",'Rp0,2, МПа'!G37))</f>
        <v>195,195,195,195</v>
      </c>
      <c r="U37" s="43" t="str">
        <f>IF('Rp0,2, МПа'!H37="-",T37,CONCATENATE(T37,",",'Rp0,2, МПа'!H37))</f>
        <v>195,195,195,195,195</v>
      </c>
      <c r="V37" s="43" t="str">
        <f>IF('Rp0,2, МПа'!I37="-",U37,CONCATENATE(U37,",",'Rp0,2, МПа'!I37))</f>
        <v>195,195,195,195,195,147</v>
      </c>
      <c r="W37" s="43" t="str">
        <f>IF('Rp0,2, МПа'!J37="-",V37,CONCATENATE(V37,",",'Rp0,2, МПа'!J37))</f>
        <v>195,195,195,195,195,147,118</v>
      </c>
      <c r="X37" s="43" t="str">
        <f>IF('Rp0,2, МПа'!K37="-",W37,CONCATENATE(W37,",",'Rp0,2, МПа'!K37))</f>
        <v>195,195,195,195,195,147,118,108</v>
      </c>
      <c r="Y37" s="43" t="str">
        <f>IF('Rp0,2, МПа'!L37="-",X37,CONCATENATE(X37,",",'Rp0,2, МПа'!L37))</f>
        <v>195,195,195,195,195,147,118,108</v>
      </c>
      <c r="Z37" s="43" t="str">
        <f>IF('Rp0,2, МПа'!M37="-",Y37,CONCATENATE(Y37,",",'Rp0,2, МПа'!M37))</f>
        <v>195,195,195,195,195,147,118,108</v>
      </c>
      <c r="AA37" s="43" t="str">
        <f>IF('Rp0,2, МПа'!N37="-",Z37,CONCATENATE(Z37,",",'Rp0,2, МПа'!N37))</f>
        <v>195,195,195,195,195,147,118,108</v>
      </c>
      <c r="AB37" s="43" t="str">
        <f>IF('Rp0,2, МПа'!O37="-",AA37,CONCATENATE(AA37,",",'Rp0,2, МПа'!O37))</f>
        <v>195,195,195,195,195,147,118,108</v>
      </c>
      <c r="AC37" s="43" t="str">
        <f>IF('Rp0,2, МПа'!P37="-",AB37,CONCATENATE(AB37,",",'Rp0,2, МПа'!P37))</f>
        <v>195,195,195,195,195,147,118,108</v>
      </c>
      <c r="AD37" s="43" t="str">
        <f t="shared" si="1"/>
        <v>{Name: "Сталь 30 (Поковки диаметром от 100 до 800 мм, КП195*)",ClassID: "СУ",UltimateStressArray: [390,390,390,373,373,373,373,373],YieldStressArray: [195,195,195,195,195,147,118,108]},</v>
      </c>
    </row>
    <row r="38" spans="1:30" x14ac:dyDescent="0.25">
      <c r="A38" s="45" t="str">
        <f>INDEX('Обработка исходного'!B:B,ROW('Rm, МПа'!$B$3)+4*(ROW('Rm, МПа'!$B38)-ROW('Rm, МПа'!$B$3)))</f>
        <v>Сталь углеродистая</v>
      </c>
      <c r="B38" s="45" t="str">
        <f t="shared" si="0"/>
        <v>СУ</v>
      </c>
      <c r="C38" s="45" t="str">
        <f>CONCATENATE('Rm, МПа'!B38,IF(OR(ISBLANK('Rm, МПа'!C38),'Rm, МПа'!C38=""),"",CONCATENATE(" (",'Rm, МПа'!C38,")")))</f>
        <v>30 (Поковки диаметром от 100 до 800 мм, КП215*)</v>
      </c>
      <c r="D38" s="43">
        <f>'Rm, МПа'!D38</f>
        <v>430</v>
      </c>
      <c r="E38" s="43" t="str">
        <f>IF('Rm, МПа'!E38="-",D38,CONCATENATE(D38,",",'Rm, МПа'!E38))</f>
        <v>430,430</v>
      </c>
      <c r="F38" s="43" t="str">
        <f>IF('Rm, МПа'!F38="-",E38,CONCATENATE(E38,",",'Rm, МПа'!F38))</f>
        <v>430,430,422</v>
      </c>
      <c r="G38" s="43" t="str">
        <f>IF('Rm, МПа'!G38="-",F38,CONCATENATE(F38,",",'Rm, МПа'!G38))</f>
        <v>430,430,422,412</v>
      </c>
      <c r="H38" s="43" t="str">
        <f>IF('Rm, МПа'!H38="-",G38,CONCATENATE(G38,",",'Rm, МПа'!H38))</f>
        <v>430,430,422,412,412</v>
      </c>
      <c r="I38" s="43" t="str">
        <f>IF('Rm, МПа'!I38="-",H38,CONCATENATE(H38,",",'Rm, МПа'!I38))</f>
        <v>430,430,422,412,412,402</v>
      </c>
      <c r="J38" s="43" t="str">
        <f>IF('Rm, МПа'!J38="-",I38,CONCATENATE(I38,",",'Rm, МПа'!J38))</f>
        <v>430,430,422,412,412,402,402</v>
      </c>
      <c r="K38" s="43" t="str">
        <f>IF('Rm, МПа'!K38="-",J38,CONCATENATE(J38,",",'Rm, МПа'!K38))</f>
        <v>430,430,422,412,412,402,402,402</v>
      </c>
      <c r="L38" s="43" t="str">
        <f>IF('Rm, МПа'!L38="-",K38,CONCATENATE(K38,",",'Rm, МПа'!L38))</f>
        <v>430,430,422,412,412,402,402,402</v>
      </c>
      <c r="M38" s="43" t="str">
        <f>IF('Rm, МПа'!M38="-",L38,CONCATENATE(L38,",",'Rm, МПа'!M38))</f>
        <v>430,430,422,412,412,402,402,402</v>
      </c>
      <c r="N38" s="43" t="str">
        <f>IF('Rm, МПа'!N38="-",M38,CONCATENATE(M38,",",'Rm, МПа'!N38))</f>
        <v>430,430,422,412,412,402,402,402</v>
      </c>
      <c r="O38" s="43" t="str">
        <f>IF('Rm, МПа'!O38="-",N38,CONCATENATE(N38,",",'Rm, МПа'!O38))</f>
        <v>430,430,422,412,412,402,402,402</v>
      </c>
      <c r="P38" s="43" t="str">
        <f>IF('Rm, МПа'!P38="-",O38,CONCATENATE(O38,",",'Rm, МПа'!P38))</f>
        <v>430,430,422,412,412,402,402,402</v>
      </c>
      <c r="Q38" s="43">
        <f>'Rp0,2, МПа'!D38</f>
        <v>215</v>
      </c>
      <c r="R38" s="43" t="str">
        <f>IF('Rp0,2, МПа'!E38="-",Q38,CONCATENATE(Q38,",",'Rp0,2, МПа'!E38))</f>
        <v>215,215</v>
      </c>
      <c r="S38" s="43" t="str">
        <f>IF('Rp0,2, МПа'!F38="-",R38,CONCATENATE(R38,",",'Rp0,2, МПа'!F38))</f>
        <v>215,215,215</v>
      </c>
      <c r="T38" s="43" t="str">
        <f>IF('Rp0,2, МПа'!G38="-",S38,CONCATENATE(S38,",",'Rp0,2, МПа'!G38))</f>
        <v>215,215,215,215</v>
      </c>
      <c r="U38" s="43" t="str">
        <f>IF('Rp0,2, МПа'!H38="-",T38,CONCATENATE(T38,",",'Rp0,2, МПа'!H38))</f>
        <v>215,215,215,215,206</v>
      </c>
      <c r="V38" s="43" t="str">
        <f>IF('Rp0,2, МПа'!I38="-",U38,CONCATENATE(U38,",",'Rp0,2, МПа'!I38))</f>
        <v>215,215,215,215,206,167</v>
      </c>
      <c r="W38" s="43" t="str">
        <f>IF('Rp0,2, МПа'!J38="-",V38,CONCATENATE(V38,",",'Rp0,2, МПа'!J38))</f>
        <v>215,215,215,215,206,167,128</v>
      </c>
      <c r="X38" s="43" t="str">
        <f>IF('Rp0,2, МПа'!K38="-",W38,CONCATENATE(W38,",",'Rp0,2, МПа'!K38))</f>
        <v>215,215,215,215,206,167,128,118</v>
      </c>
      <c r="Y38" s="43" t="str">
        <f>IF('Rp0,2, МПа'!L38="-",X38,CONCATENATE(X38,",",'Rp0,2, МПа'!L38))</f>
        <v>215,215,215,215,206,167,128,118</v>
      </c>
      <c r="Z38" s="43" t="str">
        <f>IF('Rp0,2, МПа'!M38="-",Y38,CONCATENATE(Y38,",",'Rp0,2, МПа'!M38))</f>
        <v>215,215,215,215,206,167,128,118</v>
      </c>
      <c r="AA38" s="43" t="str">
        <f>IF('Rp0,2, МПа'!N38="-",Z38,CONCATENATE(Z38,",",'Rp0,2, МПа'!N38))</f>
        <v>215,215,215,215,206,167,128,118</v>
      </c>
      <c r="AB38" s="43" t="str">
        <f>IF('Rp0,2, МПа'!O38="-",AA38,CONCATENATE(AA38,",",'Rp0,2, МПа'!O38))</f>
        <v>215,215,215,215,206,167,128,118</v>
      </c>
      <c r="AC38" s="43" t="str">
        <f>IF('Rp0,2, МПа'!P38="-",AB38,CONCATENATE(AB38,",",'Rp0,2, МПа'!P38))</f>
        <v>215,215,215,215,206,167,128,118</v>
      </c>
      <c r="AD38" s="43" t="str">
        <f t="shared" si="1"/>
        <v>{Name: "Сталь 30 (Поковки диаметром от 100 до 800 мм, КП215*)",ClassID: "СУ",UltimateStressArray: [430,430,422,412,412,402,402,402],YieldStressArray: [215,215,215,215,206,167,128,118]},</v>
      </c>
    </row>
    <row r="39" spans="1:30" x14ac:dyDescent="0.25">
      <c r="A39" s="45" t="str">
        <f>INDEX('Обработка исходного'!B:B,ROW('Rm, МПа'!$B$3)+4*(ROW('Rm, МПа'!$B39)-ROW('Rm, МПа'!$B$3)))</f>
        <v>Сталь углеродистая</v>
      </c>
      <c r="B39" s="45" t="str">
        <f t="shared" si="0"/>
        <v>СУ</v>
      </c>
      <c r="C39" s="45" t="str">
        <f>CONCATENATE('Rm, МПа'!B39,IF(OR(ISBLANK('Rm, МПа'!C39),'Rm, МПа'!C39=""),"",CONCATENATE(" (",'Rm, МПа'!C39,")")))</f>
        <v>30 (Поковки диаметром до 500 мм, КП245*)</v>
      </c>
      <c r="D39" s="43">
        <f>'Rm, МПа'!D39</f>
        <v>470</v>
      </c>
      <c r="E39" s="43" t="str">
        <f>IF('Rm, МПа'!E39="-",D39,CONCATENATE(D39,",",'Rm, МПа'!E39))</f>
        <v>470,470</v>
      </c>
      <c r="F39" s="43" t="str">
        <f>IF('Rm, МПа'!F39="-",E39,CONCATENATE(E39,",",'Rm, МПа'!F39))</f>
        <v>470,470,461</v>
      </c>
      <c r="G39" s="43" t="str">
        <f>IF('Rm, МПа'!G39="-",F39,CONCATENATE(F39,",",'Rm, МПа'!G39))</f>
        <v>470,470,461,451</v>
      </c>
      <c r="H39" s="43" t="str">
        <f>IF('Rm, МПа'!H39="-",G39,CONCATENATE(G39,",",'Rm, МПа'!H39))</f>
        <v>470,470,461,451,441</v>
      </c>
      <c r="I39" s="43" t="str">
        <f>IF('Rm, МПа'!I39="-",H39,CONCATENATE(H39,",",'Rm, МПа'!I39))</f>
        <v>470,470,461,451,441,441</v>
      </c>
      <c r="J39" s="43" t="str">
        <f>IF('Rm, МПа'!J39="-",I39,CONCATENATE(I39,",",'Rm, МПа'!J39))</f>
        <v>470,470,461,451,441,441,441</v>
      </c>
      <c r="K39" s="43" t="str">
        <f>IF('Rm, МПа'!K39="-",J39,CONCATENATE(J39,",",'Rm, МПа'!K39))</f>
        <v>470,470,461,451,441,441,441,441</v>
      </c>
      <c r="L39" s="43" t="str">
        <f>IF('Rm, МПа'!L39="-",K39,CONCATENATE(K39,",",'Rm, МПа'!L39))</f>
        <v>470,470,461,451,441,441,441,441</v>
      </c>
      <c r="M39" s="43" t="str">
        <f>IF('Rm, МПа'!M39="-",L39,CONCATENATE(L39,",",'Rm, МПа'!M39))</f>
        <v>470,470,461,451,441,441,441,441</v>
      </c>
      <c r="N39" s="43" t="str">
        <f>IF('Rm, МПа'!N39="-",M39,CONCATENATE(M39,",",'Rm, МПа'!N39))</f>
        <v>470,470,461,451,441,441,441,441</v>
      </c>
      <c r="O39" s="43" t="str">
        <f>IF('Rm, МПа'!O39="-",N39,CONCATENATE(N39,",",'Rm, МПа'!O39))</f>
        <v>470,470,461,451,441,441,441,441</v>
      </c>
      <c r="P39" s="43" t="str">
        <f>IF('Rm, МПа'!P39="-",O39,CONCATENATE(O39,",",'Rm, МПа'!P39))</f>
        <v>470,470,461,451,441,441,441,441</v>
      </c>
      <c r="Q39" s="43">
        <f>'Rp0,2, МПа'!D39</f>
        <v>245</v>
      </c>
      <c r="R39" s="43" t="str">
        <f>IF('Rp0,2, МПа'!E39="-",Q39,CONCATENATE(Q39,",",'Rp0,2, МПа'!E39))</f>
        <v>245,245</v>
      </c>
      <c r="S39" s="43" t="str">
        <f>IF('Rp0,2, МПа'!F39="-",R39,CONCATENATE(R39,",",'Rp0,2, МПа'!F39))</f>
        <v>245,245,245</v>
      </c>
      <c r="T39" s="43" t="str">
        <f>IF('Rp0,2, МПа'!G39="-",S39,CONCATENATE(S39,",",'Rp0,2, МПа'!G39))</f>
        <v>245,245,245,245</v>
      </c>
      <c r="U39" s="43" t="str">
        <f>IF('Rp0,2, МПа'!H39="-",T39,CONCATENATE(T39,",",'Rp0,2, МПа'!H39))</f>
        <v>245,245,245,245,235</v>
      </c>
      <c r="V39" s="43" t="str">
        <f>IF('Rp0,2, МПа'!I39="-",U39,CONCATENATE(U39,",",'Rp0,2, МПа'!I39))</f>
        <v>245,245,245,245,235,196</v>
      </c>
      <c r="W39" s="43" t="str">
        <f>IF('Rp0,2, МПа'!J39="-",V39,CONCATENATE(V39,",",'Rp0,2, МПа'!J39))</f>
        <v>245,245,245,245,235,196,147</v>
      </c>
      <c r="X39" s="43" t="str">
        <f>IF('Rp0,2, МПа'!K39="-",W39,CONCATENATE(W39,",",'Rp0,2, МПа'!K39))</f>
        <v>245,245,245,245,235,196,147,137</v>
      </c>
      <c r="Y39" s="43" t="str">
        <f>IF('Rp0,2, МПа'!L39="-",X39,CONCATENATE(X39,",",'Rp0,2, МПа'!L39))</f>
        <v>245,245,245,245,235,196,147,137</v>
      </c>
      <c r="Z39" s="43" t="str">
        <f>IF('Rp0,2, МПа'!M39="-",Y39,CONCATENATE(Y39,",",'Rp0,2, МПа'!M39))</f>
        <v>245,245,245,245,235,196,147,137</v>
      </c>
      <c r="AA39" s="43" t="str">
        <f>IF('Rp0,2, МПа'!N39="-",Z39,CONCATENATE(Z39,",",'Rp0,2, МПа'!N39))</f>
        <v>245,245,245,245,235,196,147,137</v>
      </c>
      <c r="AB39" s="43" t="str">
        <f>IF('Rp0,2, МПа'!O39="-",AA39,CONCATENATE(AA39,",",'Rp0,2, МПа'!O39))</f>
        <v>245,245,245,245,235,196,147,137</v>
      </c>
      <c r="AC39" s="43" t="str">
        <f>IF('Rp0,2, МПа'!P39="-",AB39,CONCATENATE(AB39,",",'Rp0,2, МПа'!P39))</f>
        <v>245,245,245,245,235,196,147,137</v>
      </c>
      <c r="AD39" s="43" t="str">
        <f t="shared" si="1"/>
        <v>{Name: "Сталь 30 (Поковки диаметром до 500 мм, КП245*)",ClassID: "СУ",UltimateStressArray: [470,470,461,451,441,441,441,441],YieldStressArray: [245,245,245,245,235,196,147,137]},</v>
      </c>
    </row>
    <row r="40" spans="1:30" x14ac:dyDescent="0.25">
      <c r="A40" s="45" t="str">
        <f>INDEX('Обработка исходного'!B:B,ROW('Rm, МПа'!$B$3)+4*(ROW('Rm, МПа'!$B40)-ROW('Rm, МПа'!$B$3)))</f>
        <v>Сталь углеродистая</v>
      </c>
      <c r="B40" s="45" t="str">
        <f t="shared" si="0"/>
        <v>СУ</v>
      </c>
      <c r="C40" s="45" t="str">
        <f>CONCATENATE('Rm, МПа'!B40,IF(OR(ISBLANK('Rm, МПа'!C40),'Rm, МПа'!C40=""),"",CONCATENATE(" (",'Rm, МПа'!C40,")")))</f>
        <v>35 (Сортовая горячекатаная сталь диаметром или толщиной до 80 мм)</v>
      </c>
      <c r="D40" s="43">
        <f>'Rm, МПа'!D40</f>
        <v>530</v>
      </c>
      <c r="E40" s="43" t="str">
        <f>IF('Rm, МПа'!E40="-",D40,CONCATENATE(D40,",",'Rm, МПа'!E40))</f>
        <v>530,530</v>
      </c>
      <c r="F40" s="43" t="str">
        <f>IF('Rm, МПа'!F40="-",E40,CONCATENATE(E40,",",'Rm, МПа'!F40))</f>
        <v>530,530,520</v>
      </c>
      <c r="G40" s="43" t="str">
        <f>IF('Rm, МПа'!G40="-",F40,CONCATENATE(F40,",",'Rm, МПа'!G40))</f>
        <v>530,530,520,510</v>
      </c>
      <c r="H40" s="43" t="str">
        <f>IF('Rm, МПа'!H40="-",G40,CONCATENATE(G40,",",'Rm, МПа'!H40))</f>
        <v>530,530,520,510,510</v>
      </c>
      <c r="I40" s="43" t="str">
        <f>IF('Rm, МПа'!I40="-",H40,CONCATENATE(H40,",",'Rm, МПа'!I40))</f>
        <v>530,530,520,510,510,500</v>
      </c>
      <c r="J40" s="43" t="str">
        <f>IF('Rm, МПа'!J40="-",I40,CONCATENATE(I40,",",'Rm, МПа'!J40))</f>
        <v>530,530,520,510,510,500,500</v>
      </c>
      <c r="K40" s="43" t="str">
        <f>IF('Rm, МПа'!K40="-",J40,CONCATENATE(J40,",",'Rm, МПа'!K40))</f>
        <v>530,530,520,510,510,500,500,500</v>
      </c>
      <c r="L40" s="43" t="str">
        <f>IF('Rm, МПа'!L40="-",K40,CONCATENATE(K40,",",'Rm, МПа'!L40))</f>
        <v>530,530,520,510,510,500,500,500</v>
      </c>
      <c r="M40" s="43" t="str">
        <f>IF('Rm, МПа'!M40="-",L40,CONCATENATE(L40,",",'Rm, МПа'!M40))</f>
        <v>530,530,520,510,510,500,500,500</v>
      </c>
      <c r="N40" s="43" t="str">
        <f>IF('Rm, МПа'!N40="-",M40,CONCATENATE(M40,",",'Rm, МПа'!N40))</f>
        <v>530,530,520,510,510,500,500,500</v>
      </c>
      <c r="O40" s="43" t="str">
        <f>IF('Rm, МПа'!O40="-",N40,CONCATENATE(N40,",",'Rm, МПа'!O40))</f>
        <v>530,530,520,510,510,500,500,500</v>
      </c>
      <c r="P40" s="43" t="str">
        <f>IF('Rm, МПа'!P40="-",O40,CONCATENATE(O40,",",'Rm, МПа'!P40))</f>
        <v>530,530,520,510,510,500,500,500</v>
      </c>
      <c r="Q40" s="43">
        <f>'Rp0,2, МПа'!D40</f>
        <v>314</v>
      </c>
      <c r="R40" s="43" t="str">
        <f>IF('Rp0,2, МПа'!E40="-",Q40,CONCATENATE(Q40,",",'Rp0,2, МПа'!E40))</f>
        <v>314,304</v>
      </c>
      <c r="S40" s="43" t="str">
        <f>IF('Rp0,2, МПа'!F40="-",R40,CONCATENATE(R40,",",'Rp0,2, МПа'!F40))</f>
        <v>314,304,294</v>
      </c>
      <c r="T40" s="43" t="str">
        <f>IF('Rp0,2, МПа'!G40="-",S40,CONCATENATE(S40,",",'Rp0,2, МПа'!G40))</f>
        <v>314,304,294,294</v>
      </c>
      <c r="U40" s="43" t="str">
        <f>IF('Rp0,2, МПа'!H40="-",T40,CONCATENATE(T40,",",'Rp0,2, МПа'!H40))</f>
        <v>314,304,294,294,294</v>
      </c>
      <c r="V40" s="43" t="str">
        <f>IF('Rp0,2, МПа'!I40="-",U40,CONCATENATE(U40,",",'Rp0,2, МПа'!I40))</f>
        <v>314,304,294,294,294,245</v>
      </c>
      <c r="W40" s="43" t="str">
        <f>IF('Rp0,2, МПа'!J40="-",V40,CONCATENATE(V40,",",'Rp0,2, МПа'!J40))</f>
        <v>314,304,294,294,294,245,196</v>
      </c>
      <c r="X40" s="43" t="str">
        <f>IF('Rp0,2, МПа'!K40="-",W40,CONCATENATE(W40,",",'Rp0,2, МПа'!K40))</f>
        <v>314,304,294,294,294,245,196,177</v>
      </c>
      <c r="Y40" s="43" t="str">
        <f>IF('Rp0,2, МПа'!L40="-",X40,CONCATENATE(X40,",",'Rp0,2, МПа'!L40))</f>
        <v>314,304,294,294,294,245,196,177</v>
      </c>
      <c r="Z40" s="43" t="str">
        <f>IF('Rp0,2, МПа'!M40="-",Y40,CONCATENATE(Y40,",",'Rp0,2, МПа'!M40))</f>
        <v>314,304,294,294,294,245,196,177</v>
      </c>
      <c r="AA40" s="43" t="str">
        <f>IF('Rp0,2, МПа'!N40="-",Z40,CONCATENATE(Z40,",",'Rp0,2, МПа'!N40))</f>
        <v>314,304,294,294,294,245,196,177</v>
      </c>
      <c r="AB40" s="43" t="str">
        <f>IF('Rp0,2, МПа'!O40="-",AA40,CONCATENATE(AA40,",",'Rp0,2, МПа'!O40))</f>
        <v>314,304,294,294,294,245,196,177</v>
      </c>
      <c r="AC40" s="43" t="str">
        <f>IF('Rp0,2, МПа'!P40="-",AB40,CONCATENATE(AB40,",",'Rp0,2, МПа'!P40))</f>
        <v>314,304,294,294,294,245,196,177</v>
      </c>
      <c r="AD40" s="43" t="str">
        <f t="shared" si="1"/>
        <v>{Name: "Сталь 35 (Сортовая горячекатаная сталь диаметром или толщиной до 80 мм)",ClassID: "СУ",UltimateStressArray: [530,530,520,510,510,500,500,500],YieldStressArray: [314,304,294,294,294,245,196,177]},</v>
      </c>
    </row>
    <row r="41" spans="1:30" x14ac:dyDescent="0.25">
      <c r="A41" s="45" t="str">
        <f>INDEX('Обработка исходного'!B:B,ROW('Rm, МПа'!$B$3)+4*(ROW('Rm, МПа'!$B41)-ROW('Rm, МПа'!$B$3)))</f>
        <v>Сталь углеродистая</v>
      </c>
      <c r="B41" s="45" t="str">
        <f t="shared" si="0"/>
        <v>СУ</v>
      </c>
      <c r="C41" s="45" t="str">
        <f>CONCATENATE('Rm, МПа'!B41,IF(OR(ISBLANK('Rm, МПа'!C41),'Rm, МПа'!C41=""),"",CONCATENATE(" (",'Rm, МПа'!C41,")")))</f>
        <v>35 (Поковки диаметром от 500 до 800 мм, КП175*)</v>
      </c>
      <c r="D41" s="43">
        <f>'Rm, МПа'!D41</f>
        <v>355</v>
      </c>
      <c r="E41" s="43" t="str">
        <f>IF('Rm, МПа'!E41="-",D41,CONCATENATE(D41,",",'Rm, МПа'!E41))</f>
        <v>355,355</v>
      </c>
      <c r="F41" s="43" t="str">
        <f>IF('Rm, МПа'!F41="-",E41,CONCATENATE(E41,",",'Rm, МПа'!F41))</f>
        <v>355,355,343</v>
      </c>
      <c r="G41" s="43" t="str">
        <f>IF('Rm, МПа'!G41="-",F41,CONCATENATE(F41,",",'Rm, МПа'!G41))</f>
        <v>355,355,343,343</v>
      </c>
      <c r="H41" s="43" t="str">
        <f>IF('Rm, МПа'!H41="-",G41,CONCATENATE(G41,",",'Rm, МПа'!H41))</f>
        <v>355,355,343,343,343</v>
      </c>
      <c r="I41" s="43" t="str">
        <f>IF('Rm, МПа'!I41="-",H41,CONCATENATE(H41,",",'Rm, МПа'!I41))</f>
        <v>355,355,343,343,343,333</v>
      </c>
      <c r="J41" s="43" t="str">
        <f>IF('Rm, МПа'!J41="-",I41,CONCATENATE(I41,",",'Rm, МПа'!J41))</f>
        <v>355,355,343,343,343,333,333</v>
      </c>
      <c r="K41" s="43" t="str">
        <f>IF('Rm, МПа'!K41="-",J41,CONCATENATE(J41,",",'Rm, МПа'!K41))</f>
        <v>355,355,343,343,343,333,333,333</v>
      </c>
      <c r="L41" s="43" t="str">
        <f>IF('Rm, МПа'!L41="-",K41,CONCATENATE(K41,",",'Rm, МПа'!L41))</f>
        <v>355,355,343,343,343,333,333,333</v>
      </c>
      <c r="M41" s="43" t="str">
        <f>IF('Rm, МПа'!M41="-",L41,CONCATENATE(L41,",",'Rm, МПа'!M41))</f>
        <v>355,355,343,343,343,333,333,333</v>
      </c>
      <c r="N41" s="43" t="str">
        <f>IF('Rm, МПа'!N41="-",M41,CONCATENATE(M41,",",'Rm, МПа'!N41))</f>
        <v>355,355,343,343,343,333,333,333</v>
      </c>
      <c r="O41" s="43" t="str">
        <f>IF('Rm, МПа'!O41="-",N41,CONCATENATE(N41,",",'Rm, МПа'!O41))</f>
        <v>355,355,343,343,343,333,333,333</v>
      </c>
      <c r="P41" s="43" t="str">
        <f>IF('Rm, МПа'!P41="-",O41,CONCATENATE(O41,",",'Rm, МПа'!P41))</f>
        <v>355,355,343,343,343,333,333,333</v>
      </c>
      <c r="Q41" s="43">
        <f>'Rp0,2, МПа'!D41</f>
        <v>175</v>
      </c>
      <c r="R41" s="43" t="str">
        <f>IF('Rp0,2, МПа'!E41="-",Q41,CONCATENATE(Q41,",",'Rp0,2, МПа'!E41))</f>
        <v>175,167</v>
      </c>
      <c r="S41" s="43" t="str">
        <f>IF('Rp0,2, МПа'!F41="-",R41,CONCATENATE(R41,",",'Rp0,2, МПа'!F41))</f>
        <v>175,167,167</v>
      </c>
      <c r="T41" s="43" t="str">
        <f>IF('Rp0,2, МПа'!G41="-",S41,CONCATENATE(S41,",",'Rp0,2, МПа'!G41))</f>
        <v>175,167,167,167</v>
      </c>
      <c r="U41" s="43" t="str">
        <f>IF('Rp0,2, МПа'!H41="-",T41,CONCATENATE(T41,",",'Rp0,2, МПа'!H41))</f>
        <v>175,167,167,167,167</v>
      </c>
      <c r="V41" s="43" t="str">
        <f>IF('Rp0,2, МПа'!I41="-",U41,CONCATENATE(U41,",",'Rp0,2, МПа'!I41))</f>
        <v>175,167,167,167,167,137</v>
      </c>
      <c r="W41" s="43" t="str">
        <f>IF('Rp0,2, МПа'!J41="-",V41,CONCATENATE(V41,",",'Rp0,2, МПа'!J41))</f>
        <v>175,167,167,167,167,137,108</v>
      </c>
      <c r="X41" s="43" t="str">
        <f>IF('Rp0,2, МПа'!K41="-",W41,CONCATENATE(W41,",",'Rp0,2, МПа'!K41))</f>
        <v>175,167,167,167,167,137,108,98</v>
      </c>
      <c r="Y41" s="43" t="str">
        <f>IF('Rp0,2, МПа'!L41="-",X41,CONCATENATE(X41,",",'Rp0,2, МПа'!L41))</f>
        <v>175,167,167,167,167,137,108,98</v>
      </c>
      <c r="Z41" s="43" t="str">
        <f>IF('Rp0,2, МПа'!M41="-",Y41,CONCATENATE(Y41,",",'Rp0,2, МПа'!M41))</f>
        <v>175,167,167,167,167,137,108,98</v>
      </c>
      <c r="AA41" s="43" t="str">
        <f>IF('Rp0,2, МПа'!N41="-",Z41,CONCATENATE(Z41,",",'Rp0,2, МПа'!N41))</f>
        <v>175,167,167,167,167,137,108,98</v>
      </c>
      <c r="AB41" s="43" t="str">
        <f>IF('Rp0,2, МПа'!O41="-",AA41,CONCATENATE(AA41,",",'Rp0,2, МПа'!O41))</f>
        <v>175,167,167,167,167,137,108,98</v>
      </c>
      <c r="AC41" s="43" t="str">
        <f>IF('Rp0,2, МПа'!P41="-",AB41,CONCATENATE(AB41,",",'Rp0,2, МПа'!P41))</f>
        <v>175,167,167,167,167,137,108,98</v>
      </c>
      <c r="AD41" s="43" t="str">
        <f t="shared" si="1"/>
        <v>{Name: "Сталь 35 (Поковки диаметром от 500 до 800 мм, КП175*)",ClassID: "СУ",UltimateStressArray: [355,355,343,343,343,333,333,333],YieldStressArray: [175,167,167,167,167,137,108,98]},</v>
      </c>
    </row>
    <row r="42" spans="1:30" x14ac:dyDescent="0.25">
      <c r="A42" s="45" t="str">
        <f>INDEX('Обработка исходного'!B:B,ROW('Rm, МПа'!$B$3)+4*(ROW('Rm, МПа'!$B42)-ROW('Rm, МПа'!$B$3)))</f>
        <v>Сталь углеродистая</v>
      </c>
      <c r="B42" s="45" t="str">
        <f t="shared" si="0"/>
        <v>СУ</v>
      </c>
      <c r="C42" s="45" t="str">
        <f>CONCATENATE('Rm, МПа'!B42,IF(OR(ISBLANK('Rm, МПа'!C42),'Rm, МПа'!C42=""),"",CONCATENATE(" (",'Rm, МПа'!C42,")")))</f>
        <v>35 (Поковки диаметром от 300 до 800 мм, КП195*)</v>
      </c>
      <c r="D42" s="43">
        <f>'Rm, МПа'!D42</f>
        <v>390</v>
      </c>
      <c r="E42" s="43" t="str">
        <f>IF('Rm, МПа'!E42="-",D42,CONCATENATE(D42,",",'Rm, МПа'!E42))</f>
        <v>390,390</v>
      </c>
      <c r="F42" s="43" t="str">
        <f>IF('Rm, МПа'!F42="-",E42,CONCATENATE(E42,",",'Rm, МПа'!F42))</f>
        <v>390,390,390</v>
      </c>
      <c r="G42" s="43" t="str">
        <f>IF('Rm, МПа'!G42="-",F42,CONCATENATE(F42,",",'Rm, МПа'!G42))</f>
        <v>390,390,390,373</v>
      </c>
      <c r="H42" s="43" t="str">
        <f>IF('Rm, МПа'!H42="-",G42,CONCATENATE(G42,",",'Rm, МПа'!H42))</f>
        <v>390,390,390,373,373</v>
      </c>
      <c r="I42" s="43" t="str">
        <f>IF('Rm, МПа'!I42="-",H42,CONCATENATE(H42,",",'Rm, МПа'!I42))</f>
        <v>390,390,390,373,373,373</v>
      </c>
      <c r="J42" s="43" t="str">
        <f>IF('Rm, МПа'!J42="-",I42,CONCATENATE(I42,",",'Rm, МПа'!J42))</f>
        <v>390,390,390,373,373,373,373</v>
      </c>
      <c r="K42" s="43" t="str">
        <f>IF('Rm, МПа'!K42="-",J42,CONCATENATE(J42,",",'Rm, МПа'!K42))</f>
        <v>390,390,390,373,373,373,373,373</v>
      </c>
      <c r="L42" s="43" t="str">
        <f>IF('Rm, МПа'!L42="-",K42,CONCATENATE(K42,",",'Rm, МПа'!L42))</f>
        <v>390,390,390,373,373,373,373,373</v>
      </c>
      <c r="M42" s="43" t="str">
        <f>IF('Rm, МПа'!M42="-",L42,CONCATENATE(L42,",",'Rm, МПа'!M42))</f>
        <v>390,390,390,373,373,373,373,373</v>
      </c>
      <c r="N42" s="43" t="str">
        <f>IF('Rm, МПа'!N42="-",M42,CONCATENATE(M42,",",'Rm, МПа'!N42))</f>
        <v>390,390,390,373,373,373,373,373</v>
      </c>
      <c r="O42" s="43" t="str">
        <f>IF('Rm, МПа'!O42="-",N42,CONCATENATE(N42,",",'Rm, МПа'!O42))</f>
        <v>390,390,390,373,373,373,373,373</v>
      </c>
      <c r="P42" s="43" t="str">
        <f>IF('Rm, МПа'!P42="-",O42,CONCATENATE(O42,",",'Rm, МПа'!P42))</f>
        <v>390,390,390,373,373,373,373,373</v>
      </c>
      <c r="Q42" s="43">
        <f>'Rp0,2, МПа'!D42</f>
        <v>195</v>
      </c>
      <c r="R42" s="43" t="str">
        <f>IF('Rp0,2, МПа'!E42="-",Q42,CONCATENATE(Q42,",",'Rp0,2, МПа'!E42))</f>
        <v>195,195</v>
      </c>
      <c r="S42" s="43" t="str">
        <f>IF('Rp0,2, МПа'!F42="-",R42,CONCATENATE(R42,",",'Rp0,2, МПа'!F42))</f>
        <v>195,195,195</v>
      </c>
      <c r="T42" s="43" t="str">
        <f>IF('Rp0,2, МПа'!G42="-",S42,CONCATENATE(S42,",",'Rp0,2, МПа'!G42))</f>
        <v>195,195,195,195</v>
      </c>
      <c r="U42" s="43" t="str">
        <f>IF('Rp0,2, МПа'!H42="-",T42,CONCATENATE(T42,",",'Rp0,2, МПа'!H42))</f>
        <v>195,195,195,195,195</v>
      </c>
      <c r="V42" s="43" t="str">
        <f>IF('Rp0,2, МПа'!I42="-",U42,CONCATENATE(U42,",",'Rp0,2, МПа'!I42))</f>
        <v>195,195,195,195,195,157</v>
      </c>
      <c r="W42" s="43" t="str">
        <f>IF('Rp0,2, МПа'!J42="-",V42,CONCATENATE(V42,",",'Rp0,2, МПа'!J42))</f>
        <v>195,195,195,195,195,157,128</v>
      </c>
      <c r="X42" s="43" t="str">
        <f>IF('Rp0,2, МПа'!K42="-",W42,CONCATENATE(W42,",",'Rp0,2, МПа'!K42))</f>
        <v>195,195,195,195,195,157,128,108</v>
      </c>
      <c r="Y42" s="43" t="str">
        <f>IF('Rp0,2, МПа'!L42="-",X42,CONCATENATE(X42,",",'Rp0,2, МПа'!L42))</f>
        <v>195,195,195,195,195,157,128,108</v>
      </c>
      <c r="Z42" s="43" t="str">
        <f>IF('Rp0,2, МПа'!M42="-",Y42,CONCATENATE(Y42,",",'Rp0,2, МПа'!M42))</f>
        <v>195,195,195,195,195,157,128,108</v>
      </c>
      <c r="AA42" s="43" t="str">
        <f>IF('Rp0,2, МПа'!N42="-",Z42,CONCATENATE(Z42,",",'Rp0,2, МПа'!N42))</f>
        <v>195,195,195,195,195,157,128,108</v>
      </c>
      <c r="AB42" s="43" t="str">
        <f>IF('Rp0,2, МПа'!O42="-",AA42,CONCATENATE(AA42,",",'Rp0,2, МПа'!O42))</f>
        <v>195,195,195,195,195,157,128,108</v>
      </c>
      <c r="AC42" s="43" t="str">
        <f>IF('Rp0,2, МПа'!P42="-",AB42,CONCATENATE(AB42,",",'Rp0,2, МПа'!P42))</f>
        <v>195,195,195,195,195,157,128,108</v>
      </c>
      <c r="AD42" s="43" t="str">
        <f t="shared" si="1"/>
        <v>{Name: "Сталь 35 (Поковки диаметром от 300 до 800 мм, КП195*)",ClassID: "СУ",UltimateStressArray: [390,390,390,373,373,373,373,373],YieldStressArray: [195,195,195,195,195,157,128,108]},</v>
      </c>
    </row>
    <row r="43" spans="1:30" x14ac:dyDescent="0.25">
      <c r="A43" s="45" t="str">
        <f>INDEX('Обработка исходного'!B:B,ROW('Rm, МПа'!$B$3)+4*(ROW('Rm, МПа'!$B43)-ROW('Rm, МПа'!$B$3)))</f>
        <v>Сталь углеродистая</v>
      </c>
      <c r="B43" s="45" t="str">
        <f t="shared" si="0"/>
        <v>СУ</v>
      </c>
      <c r="C43" s="45" t="str">
        <f>CONCATENATE('Rm, МПа'!B43,IF(OR(ISBLANK('Rm, МПа'!C43),'Rm, МПа'!C43=""),"",CONCATENATE(" (",'Rm, МПа'!C43,")")))</f>
        <v>35 (Поковки диаметром от 100 до 800 мм, КП215*)</v>
      </c>
      <c r="D43" s="43">
        <f>'Rm, МПа'!D43</f>
        <v>430</v>
      </c>
      <c r="E43" s="43" t="str">
        <f>IF('Rm, МПа'!E43="-",D43,CONCATENATE(D43,",",'Rm, МПа'!E43))</f>
        <v>430,430</v>
      </c>
      <c r="F43" s="43" t="str">
        <f>IF('Rm, МПа'!F43="-",E43,CONCATENATE(E43,",",'Rm, МПа'!F43))</f>
        <v>430,430,422</v>
      </c>
      <c r="G43" s="43" t="str">
        <f>IF('Rm, МПа'!G43="-",F43,CONCATENATE(F43,",",'Rm, МПа'!G43))</f>
        <v>430,430,422,412</v>
      </c>
      <c r="H43" s="43" t="str">
        <f>IF('Rm, МПа'!H43="-",G43,CONCATENATE(G43,",",'Rm, МПа'!H43))</f>
        <v>430,430,422,412,412</v>
      </c>
      <c r="I43" s="43" t="str">
        <f>IF('Rm, МПа'!I43="-",H43,CONCATENATE(H43,",",'Rm, МПа'!I43))</f>
        <v>430,430,422,412,412,402</v>
      </c>
      <c r="J43" s="43" t="str">
        <f>IF('Rm, МПа'!J43="-",I43,CONCATENATE(I43,",",'Rm, МПа'!J43))</f>
        <v>430,430,422,412,412,402,402</v>
      </c>
      <c r="K43" s="43" t="str">
        <f>IF('Rm, МПа'!K43="-",J43,CONCATENATE(J43,",",'Rm, МПа'!K43))</f>
        <v>430,430,422,412,412,402,402,402</v>
      </c>
      <c r="L43" s="43" t="str">
        <f>IF('Rm, МПа'!L43="-",K43,CONCATENATE(K43,",",'Rm, МПа'!L43))</f>
        <v>430,430,422,412,412,402,402,402</v>
      </c>
      <c r="M43" s="43" t="str">
        <f>IF('Rm, МПа'!M43="-",L43,CONCATENATE(L43,",",'Rm, МПа'!M43))</f>
        <v>430,430,422,412,412,402,402,402</v>
      </c>
      <c r="N43" s="43" t="str">
        <f>IF('Rm, МПа'!N43="-",M43,CONCATENATE(M43,",",'Rm, МПа'!N43))</f>
        <v>430,430,422,412,412,402,402,402</v>
      </c>
      <c r="O43" s="43" t="str">
        <f>IF('Rm, МПа'!O43="-",N43,CONCATENATE(N43,",",'Rm, МПа'!O43))</f>
        <v>430,430,422,412,412,402,402,402</v>
      </c>
      <c r="P43" s="43" t="str">
        <f>IF('Rm, МПа'!P43="-",O43,CONCATENATE(O43,",",'Rm, МПа'!P43))</f>
        <v>430,430,422,412,412,402,402,402</v>
      </c>
      <c r="Q43" s="43">
        <f>'Rp0,2, МПа'!D43</f>
        <v>215</v>
      </c>
      <c r="R43" s="43" t="str">
        <f>IF('Rp0,2, МПа'!E43="-",Q43,CONCATENATE(Q43,",",'Rp0,2, МПа'!E43))</f>
        <v>215,206</v>
      </c>
      <c r="S43" s="43" t="str">
        <f>IF('Rp0,2, МПа'!F43="-",R43,CONCATENATE(R43,",",'Rp0,2, МПа'!F43))</f>
        <v>215,206,206</v>
      </c>
      <c r="T43" s="43" t="str">
        <f>IF('Rp0,2, МПа'!G43="-",S43,CONCATENATE(S43,",",'Rp0,2, МПа'!G43))</f>
        <v>215,206,206,206</v>
      </c>
      <c r="U43" s="43" t="str">
        <f>IF('Rp0,2, МПа'!H43="-",T43,CONCATENATE(T43,",",'Rp0,2, МПа'!H43))</f>
        <v>215,206,206,206,206</v>
      </c>
      <c r="V43" s="43" t="str">
        <f>IF('Rp0,2, МПа'!I43="-",U43,CONCATENATE(U43,",",'Rp0,2, МПа'!I43))</f>
        <v>215,206,206,206,206,177</v>
      </c>
      <c r="W43" s="43" t="str">
        <f>IF('Rp0,2, МПа'!J43="-",V43,CONCATENATE(V43,",",'Rp0,2, МПа'!J43))</f>
        <v>215,206,206,206,206,177,137</v>
      </c>
      <c r="X43" s="43" t="str">
        <f>IF('Rp0,2, МПа'!K43="-",W43,CONCATENATE(W43,",",'Rp0,2, МПа'!K43))</f>
        <v>215,206,206,206,206,177,137,128</v>
      </c>
      <c r="Y43" s="43" t="str">
        <f>IF('Rp0,2, МПа'!L43="-",X43,CONCATENATE(X43,",",'Rp0,2, МПа'!L43))</f>
        <v>215,206,206,206,206,177,137,128</v>
      </c>
      <c r="Z43" s="43" t="str">
        <f>IF('Rp0,2, МПа'!M43="-",Y43,CONCATENATE(Y43,",",'Rp0,2, МПа'!M43))</f>
        <v>215,206,206,206,206,177,137,128</v>
      </c>
      <c r="AA43" s="43" t="str">
        <f>IF('Rp0,2, МПа'!N43="-",Z43,CONCATENATE(Z43,",",'Rp0,2, МПа'!N43))</f>
        <v>215,206,206,206,206,177,137,128</v>
      </c>
      <c r="AB43" s="43" t="str">
        <f>IF('Rp0,2, МПа'!O43="-",AA43,CONCATENATE(AA43,",",'Rp0,2, МПа'!O43))</f>
        <v>215,206,206,206,206,177,137,128</v>
      </c>
      <c r="AC43" s="43" t="str">
        <f>IF('Rp0,2, МПа'!P43="-",AB43,CONCATENATE(AB43,",",'Rp0,2, МПа'!P43))</f>
        <v>215,206,206,206,206,177,137,128</v>
      </c>
      <c r="AD43" s="43" t="str">
        <f t="shared" si="1"/>
        <v>{Name: "Сталь 35 (Поковки диаметром от 100 до 800 мм, КП215*)",ClassID: "СУ",UltimateStressArray: [430,430,422,412,412,402,402,402],YieldStressArray: [215,206,206,206,206,177,137,128]},</v>
      </c>
    </row>
    <row r="44" spans="1:30" x14ac:dyDescent="0.25">
      <c r="A44" s="45" t="str">
        <f>INDEX('Обработка исходного'!B:B,ROW('Rm, МПа'!$B$3)+4*(ROW('Rm, МПа'!$B44)-ROW('Rm, МПа'!$B$3)))</f>
        <v>Сталь углеродистая</v>
      </c>
      <c r="B44" s="45" t="str">
        <f t="shared" si="0"/>
        <v>СУ</v>
      </c>
      <c r="C44" s="45" t="str">
        <f>CONCATENATE('Rm, МПа'!B44,IF(OR(ISBLANK('Rm, МПа'!C44),'Rm, МПа'!C44=""),"",CONCATENATE(" (",'Rm, МПа'!C44,")")))</f>
        <v>35 (Поковки диаметром до 500 мм, КП245*)</v>
      </c>
      <c r="D44" s="43">
        <f>'Rm, МПа'!D44</f>
        <v>470</v>
      </c>
      <c r="E44" s="43" t="str">
        <f>IF('Rm, МПа'!E44="-",D44,CONCATENATE(D44,",",'Rm, МПа'!E44))</f>
        <v>470,461</v>
      </c>
      <c r="F44" s="43" t="str">
        <f>IF('Rm, МПа'!F44="-",E44,CONCATENATE(E44,",",'Rm, МПа'!F44))</f>
        <v>470,461,451</v>
      </c>
      <c r="G44" s="43" t="str">
        <f>IF('Rm, МПа'!G44="-",F44,CONCATENATE(F44,",",'Rm, МПа'!G44))</f>
        <v>470,461,451,441</v>
      </c>
      <c r="H44" s="43" t="str">
        <f>IF('Rm, МПа'!H44="-",G44,CONCATENATE(G44,",",'Rm, МПа'!H44))</f>
        <v>470,461,451,441,441</v>
      </c>
      <c r="I44" s="43" t="str">
        <f>IF('Rm, МПа'!I44="-",H44,CONCATENATE(H44,",",'Rm, МПа'!I44))</f>
        <v>470,461,451,441,441,441</v>
      </c>
      <c r="J44" s="43" t="str">
        <f>IF('Rm, МПа'!J44="-",I44,CONCATENATE(I44,",",'Rm, МПа'!J44))</f>
        <v>470,461,451,441,441,441,441</v>
      </c>
      <c r="K44" s="43" t="str">
        <f>IF('Rm, МПа'!K44="-",J44,CONCATENATE(J44,",",'Rm, МПа'!K44))</f>
        <v>470,461,451,441,441,441,441,441</v>
      </c>
      <c r="L44" s="43" t="str">
        <f>IF('Rm, МПа'!L44="-",K44,CONCATENATE(K44,",",'Rm, МПа'!L44))</f>
        <v>470,461,451,441,441,441,441,441</v>
      </c>
      <c r="M44" s="43" t="str">
        <f>IF('Rm, МПа'!M44="-",L44,CONCATENATE(L44,",",'Rm, МПа'!M44))</f>
        <v>470,461,451,441,441,441,441,441</v>
      </c>
      <c r="N44" s="43" t="str">
        <f>IF('Rm, МПа'!N44="-",M44,CONCATENATE(M44,",",'Rm, МПа'!N44))</f>
        <v>470,461,451,441,441,441,441,441</v>
      </c>
      <c r="O44" s="43" t="str">
        <f>IF('Rm, МПа'!O44="-",N44,CONCATENATE(N44,",",'Rm, МПа'!O44))</f>
        <v>470,461,451,441,441,441,441,441</v>
      </c>
      <c r="P44" s="43" t="str">
        <f>IF('Rm, МПа'!P44="-",O44,CONCATENATE(O44,",",'Rm, МПа'!P44))</f>
        <v>470,461,451,441,441,441,441,441</v>
      </c>
      <c r="Q44" s="43">
        <f>'Rp0,2, МПа'!D44</f>
        <v>245</v>
      </c>
      <c r="R44" s="43" t="str">
        <f>IF('Rp0,2, МПа'!E44="-",Q44,CONCATENATE(Q44,",",'Rp0,2, МПа'!E44))</f>
        <v>245,235</v>
      </c>
      <c r="S44" s="43" t="str">
        <f>IF('Rp0,2, МПа'!F44="-",R44,CONCATENATE(R44,",",'Rp0,2, МПа'!F44))</f>
        <v>245,235,226</v>
      </c>
      <c r="T44" s="43" t="str">
        <f>IF('Rp0,2, МПа'!G44="-",S44,CONCATENATE(S44,",",'Rp0,2, МПа'!G44))</f>
        <v>245,235,226,226</v>
      </c>
      <c r="U44" s="43" t="str">
        <f>IF('Rp0,2, МПа'!H44="-",T44,CONCATENATE(T44,",",'Rp0,2, МПа'!H44))</f>
        <v>245,235,226,226,226</v>
      </c>
      <c r="V44" s="43" t="str">
        <f>IF('Rp0,2, МПа'!I44="-",U44,CONCATENATE(U44,",",'Rp0,2, МПа'!I44))</f>
        <v>245,235,226,226,226,177</v>
      </c>
      <c r="W44" s="43" t="str">
        <f>IF('Rp0,2, МПа'!J44="-",V44,CONCATENATE(V44,",",'Rp0,2, МПа'!J44))</f>
        <v>245,235,226,226,226,177,157</v>
      </c>
      <c r="X44" s="43" t="str">
        <f>IF('Rp0,2, МПа'!K44="-",W44,CONCATENATE(W44,",",'Rp0,2, МПа'!K44))</f>
        <v>245,235,226,226,226,177,157,137</v>
      </c>
      <c r="Y44" s="43" t="str">
        <f>IF('Rp0,2, МПа'!L44="-",X44,CONCATENATE(X44,",",'Rp0,2, МПа'!L44))</f>
        <v>245,235,226,226,226,177,157,137</v>
      </c>
      <c r="Z44" s="43" t="str">
        <f>IF('Rp0,2, МПа'!M44="-",Y44,CONCATENATE(Y44,",",'Rp0,2, МПа'!M44))</f>
        <v>245,235,226,226,226,177,157,137</v>
      </c>
      <c r="AA44" s="43" t="str">
        <f>IF('Rp0,2, МПа'!N44="-",Z44,CONCATENATE(Z44,",",'Rp0,2, МПа'!N44))</f>
        <v>245,235,226,226,226,177,157,137</v>
      </c>
      <c r="AB44" s="43" t="str">
        <f>IF('Rp0,2, МПа'!O44="-",AA44,CONCATENATE(AA44,",",'Rp0,2, МПа'!O44))</f>
        <v>245,235,226,226,226,177,157,137</v>
      </c>
      <c r="AC44" s="43" t="str">
        <f>IF('Rp0,2, МПа'!P44="-",AB44,CONCATENATE(AB44,",",'Rp0,2, МПа'!P44))</f>
        <v>245,235,226,226,226,177,157,137</v>
      </c>
      <c r="AD44" s="43" t="str">
        <f t="shared" si="1"/>
        <v>{Name: "Сталь 35 (Поковки диаметром до 500 мм, КП245*)",ClassID: "СУ",UltimateStressArray: [470,461,451,441,441,441,441,441],YieldStressArray: [245,235,226,226,226,177,157,137]},</v>
      </c>
    </row>
    <row r="45" spans="1:30" x14ac:dyDescent="0.25">
      <c r="A45" s="45" t="str">
        <f>INDEX('Обработка исходного'!B:B,ROW('Rm, МПа'!$B$3)+4*(ROW('Rm, МПа'!$B45)-ROW('Rm, МПа'!$B$3)))</f>
        <v>Сталь углеродистая</v>
      </c>
      <c r="B45" s="45" t="str">
        <f t="shared" si="0"/>
        <v>СУ</v>
      </c>
      <c r="C45" s="45" t="str">
        <f>CONCATENATE('Rm, МПа'!B45,IF(OR(ISBLANK('Rm, МПа'!C45),'Rm, МПа'!C45=""),"",CONCATENATE(" (",'Rm, МПа'!C45,")")))</f>
        <v>35 (Поковки диаметром до 300 мм, КП275*)</v>
      </c>
      <c r="D45" s="43">
        <f>'Rm, МПа'!D45</f>
        <v>530</v>
      </c>
      <c r="E45" s="43" t="str">
        <f>IF('Rm, МПа'!E45="-",D45,CONCATENATE(D45,",",'Rm, МПа'!E45))</f>
        <v>530,530</v>
      </c>
      <c r="F45" s="43" t="str">
        <f>IF('Rm, МПа'!F45="-",E45,CONCATENATE(E45,",",'Rm, МПа'!F45))</f>
        <v>530,530,530</v>
      </c>
      <c r="G45" s="43" t="str">
        <f>IF('Rm, МПа'!G45="-",F45,CONCATENATE(F45,",",'Rm, МПа'!G45))</f>
        <v>530,530,530,530</v>
      </c>
      <c r="H45" s="43" t="str">
        <f>IF('Rm, МПа'!H45="-",G45,CONCATENATE(G45,",",'Rm, МПа'!H45))</f>
        <v>530,530,530,530,530</v>
      </c>
      <c r="I45" s="43" t="str">
        <f>IF('Rm, МПа'!I45="-",H45,CONCATENATE(H45,",",'Rm, МПа'!I45))</f>
        <v>530,530,530,530,530,519</v>
      </c>
      <c r="J45" s="43" t="str">
        <f>IF('Rm, МПа'!J45="-",I45,CONCATENATE(I45,",",'Rm, МПа'!J45))</f>
        <v>530,530,530,530,530,519,510</v>
      </c>
      <c r="K45" s="43" t="str">
        <f>IF('Rm, МПа'!K45="-",J45,CONCATENATE(J45,",",'Rm, МПа'!K45))</f>
        <v>530,530,530,530,530,519,510,441</v>
      </c>
      <c r="L45" s="43" t="str">
        <f>IF('Rm, МПа'!L45="-",K45,CONCATENATE(K45,",",'Rm, МПа'!L45))</f>
        <v>530,530,530,530,530,519,510,441</v>
      </c>
      <c r="M45" s="43" t="str">
        <f>IF('Rm, МПа'!M45="-",L45,CONCATENATE(L45,",",'Rm, МПа'!M45))</f>
        <v>530,530,530,530,530,519,510,441</v>
      </c>
      <c r="N45" s="43" t="str">
        <f>IF('Rm, МПа'!N45="-",M45,CONCATENATE(M45,",",'Rm, МПа'!N45))</f>
        <v>530,530,530,530,530,519,510,441</v>
      </c>
      <c r="O45" s="43" t="str">
        <f>IF('Rm, МПа'!O45="-",N45,CONCATENATE(N45,",",'Rm, МПа'!O45))</f>
        <v>530,530,530,530,530,519,510,441</v>
      </c>
      <c r="P45" s="43" t="str">
        <f>IF('Rm, МПа'!P45="-",O45,CONCATENATE(O45,",",'Rm, МПа'!P45))</f>
        <v>530,530,530,530,530,519,510,441</v>
      </c>
      <c r="Q45" s="43">
        <f>'Rp0,2, МПа'!D45</f>
        <v>275</v>
      </c>
      <c r="R45" s="43" t="str">
        <f>IF('Rp0,2, МПа'!E45="-",Q45,CONCATENATE(Q45,",",'Rp0,2, МПа'!E45))</f>
        <v>275,265</v>
      </c>
      <c r="S45" s="43" t="str">
        <f>IF('Rp0,2, МПа'!F45="-",R45,CONCATENATE(R45,",",'Rp0,2, МПа'!F45))</f>
        <v>275,265,265</v>
      </c>
      <c r="T45" s="43" t="str">
        <f>IF('Rp0,2, МПа'!G45="-",S45,CONCATENATE(S45,",",'Rp0,2, МПа'!G45))</f>
        <v>275,265,265,265</v>
      </c>
      <c r="U45" s="43" t="str">
        <f>IF('Rp0,2, МПа'!H45="-",T45,CONCATENATE(T45,",",'Rp0,2, МПа'!H45))</f>
        <v>275,265,265,265,245</v>
      </c>
      <c r="V45" s="43" t="str">
        <f>IF('Rp0,2, МПа'!I45="-",U45,CONCATENATE(U45,",",'Rp0,2, МПа'!I45))</f>
        <v>275,265,265,265,245,225</v>
      </c>
      <c r="W45" s="43" t="str">
        <f>IF('Rp0,2, МПа'!J45="-",V45,CONCATENATE(V45,",",'Rp0,2, МПа'!J45))</f>
        <v>275,265,265,265,245,225,216</v>
      </c>
      <c r="X45" s="43" t="str">
        <f>IF('Rp0,2, МПа'!K45="-",W45,CONCATENATE(W45,",",'Rp0,2, МПа'!K45))</f>
        <v>275,265,265,265,245,225,216,196</v>
      </c>
      <c r="Y45" s="43" t="str">
        <f>IF('Rp0,2, МПа'!L45="-",X45,CONCATENATE(X45,",",'Rp0,2, МПа'!L45))</f>
        <v>275,265,265,265,245,225,216,196</v>
      </c>
      <c r="Z45" s="43" t="str">
        <f>IF('Rp0,2, МПа'!M45="-",Y45,CONCATENATE(Y45,",",'Rp0,2, МПа'!M45))</f>
        <v>275,265,265,265,245,225,216,196</v>
      </c>
      <c r="AA45" s="43" t="str">
        <f>IF('Rp0,2, МПа'!N45="-",Z45,CONCATENATE(Z45,",",'Rp0,2, МПа'!N45))</f>
        <v>275,265,265,265,245,225,216,196</v>
      </c>
      <c r="AB45" s="43" t="str">
        <f>IF('Rp0,2, МПа'!O45="-",AA45,CONCATENATE(AA45,",",'Rp0,2, МПа'!O45))</f>
        <v>275,265,265,265,245,225,216,196</v>
      </c>
      <c r="AC45" s="43" t="str">
        <f>IF('Rp0,2, МПа'!P45="-",AB45,CONCATENATE(AB45,",",'Rp0,2, МПа'!P45))</f>
        <v>275,265,265,265,245,225,216,196</v>
      </c>
      <c r="AD45" s="43" t="str">
        <f t="shared" si="1"/>
        <v>{Name: "Сталь 35 (Поковки диаметром до 300 мм, КП275*)",ClassID: "СУ",UltimateStressArray: [530,530,530,530,530,519,510,441],YieldStressArray: [275,265,265,265,245,225,216,196]},</v>
      </c>
    </row>
    <row r="46" spans="1:30" x14ac:dyDescent="0.25">
      <c r="A46" s="45" t="str">
        <f>INDEX('Обработка исходного'!B:B,ROW('Rm, МПа'!$B$3)+4*(ROW('Rm, МПа'!$B46)-ROW('Rm, МПа'!$B$3)))</f>
        <v>Сталь углеродистая</v>
      </c>
      <c r="B46" s="45" t="str">
        <f t="shared" si="0"/>
        <v>СУ</v>
      </c>
      <c r="C46" s="45" t="str">
        <f>CONCATENATE('Rm, МПа'!B46,IF(OR(ISBLANK('Rm, МПа'!C46),'Rm, МПа'!C46=""),"",CONCATENATE(" (",'Rm, МПа'!C46,")")))</f>
        <v>35 (Поковки диаметром до 100 мм, КП315*)</v>
      </c>
      <c r="D46" s="43">
        <f>'Rm, МПа'!D46</f>
        <v>570</v>
      </c>
      <c r="E46" s="43" t="str">
        <f>IF('Rm, МПа'!E46="-",D46,CONCATENATE(D46,",",'Rm, МПа'!E46))</f>
        <v>570,570</v>
      </c>
      <c r="F46" s="43" t="str">
        <f>IF('Rm, МПа'!F46="-",E46,CONCATENATE(E46,",",'Rm, МПа'!F46))</f>
        <v>570,570,559</v>
      </c>
      <c r="G46" s="43" t="str">
        <f>IF('Rm, МПа'!G46="-",F46,CONCATENATE(F46,",",'Rm, МПа'!G46))</f>
        <v>570,570,559,549</v>
      </c>
      <c r="H46" s="43" t="str">
        <f>IF('Rm, МПа'!H46="-",G46,CONCATENATE(G46,",",'Rm, МПа'!H46))</f>
        <v>570,570,559,549,540</v>
      </c>
      <c r="I46" s="43" t="str">
        <f>IF('Rm, МПа'!I46="-",H46,CONCATENATE(H46,",",'Rm, МПа'!I46))</f>
        <v>570,570,559,549,540,540</v>
      </c>
      <c r="J46" s="43" t="str">
        <f>IF('Rm, МПа'!J46="-",I46,CONCATENATE(I46,",",'Rm, МПа'!J46))</f>
        <v>570,570,559,549,540,540,540</v>
      </c>
      <c r="K46" s="43" t="str">
        <f>IF('Rm, МПа'!K46="-",J46,CONCATENATE(J46,",",'Rm, МПа'!K46))</f>
        <v>570,570,559,549,540,540,540,540</v>
      </c>
      <c r="L46" s="43" t="str">
        <f>IF('Rm, МПа'!L46="-",K46,CONCATENATE(K46,",",'Rm, МПа'!L46))</f>
        <v>570,570,559,549,540,540,540,540</v>
      </c>
      <c r="M46" s="43" t="str">
        <f>IF('Rm, МПа'!M46="-",L46,CONCATENATE(L46,",",'Rm, МПа'!M46))</f>
        <v>570,570,559,549,540,540,540,540</v>
      </c>
      <c r="N46" s="43" t="str">
        <f>IF('Rm, МПа'!N46="-",M46,CONCATENATE(M46,",",'Rm, МПа'!N46))</f>
        <v>570,570,559,549,540,540,540,540</v>
      </c>
      <c r="O46" s="43" t="str">
        <f>IF('Rm, МПа'!O46="-",N46,CONCATENATE(N46,",",'Rm, МПа'!O46))</f>
        <v>570,570,559,549,540,540,540,540</v>
      </c>
      <c r="P46" s="43" t="str">
        <f>IF('Rm, МПа'!P46="-",O46,CONCATENATE(O46,",",'Rm, МПа'!P46))</f>
        <v>570,570,559,549,540,540,540,540</v>
      </c>
      <c r="Q46" s="43">
        <f>'Rp0,2, МПа'!D46</f>
        <v>315</v>
      </c>
      <c r="R46" s="43" t="str">
        <f>IF('Rp0,2, МПа'!E46="-",Q46,CONCATENATE(Q46,",",'Rp0,2, МПа'!E46))</f>
        <v>315,304</v>
      </c>
      <c r="S46" s="43" t="str">
        <f>IF('Rp0,2, МПа'!F46="-",R46,CONCATENATE(R46,",",'Rp0,2, МПа'!F46))</f>
        <v>315,304,304</v>
      </c>
      <c r="T46" s="43" t="str">
        <f>IF('Rp0,2, МПа'!G46="-",S46,CONCATENATE(S46,",",'Rp0,2, МПа'!G46))</f>
        <v>315,304,304,294</v>
      </c>
      <c r="U46" s="43" t="str">
        <f>IF('Rp0,2, МПа'!H46="-",T46,CONCATENATE(T46,",",'Rp0,2, МПа'!H46))</f>
        <v>315,304,304,294,274</v>
      </c>
      <c r="V46" s="43" t="str">
        <f>IF('Rp0,2, МПа'!I46="-",U46,CONCATENATE(U46,",",'Rp0,2, МПа'!I46))</f>
        <v>315,304,304,294,274,255</v>
      </c>
      <c r="W46" s="43" t="str">
        <f>IF('Rp0,2, МПа'!J46="-",V46,CONCATENATE(V46,",",'Rp0,2, МПа'!J46))</f>
        <v>315,304,304,294,274,255,245</v>
      </c>
      <c r="X46" s="43" t="str">
        <f>IF('Rp0,2, МПа'!K46="-",W46,CONCATENATE(W46,",",'Rp0,2, МПа'!K46))</f>
        <v>315,304,304,294,274,255,245,225</v>
      </c>
      <c r="Y46" s="43" t="str">
        <f>IF('Rp0,2, МПа'!L46="-",X46,CONCATENATE(X46,",",'Rp0,2, МПа'!L46))</f>
        <v>315,304,304,294,274,255,245,225</v>
      </c>
      <c r="Z46" s="43" t="str">
        <f>IF('Rp0,2, МПа'!M46="-",Y46,CONCATENATE(Y46,",",'Rp0,2, МПа'!M46))</f>
        <v>315,304,304,294,274,255,245,225</v>
      </c>
      <c r="AA46" s="43" t="str">
        <f>IF('Rp0,2, МПа'!N46="-",Z46,CONCATENATE(Z46,",",'Rp0,2, МПа'!N46))</f>
        <v>315,304,304,294,274,255,245,225</v>
      </c>
      <c r="AB46" s="43" t="str">
        <f>IF('Rp0,2, МПа'!O46="-",AA46,CONCATENATE(AA46,",",'Rp0,2, МПа'!O46))</f>
        <v>315,304,304,294,274,255,245,225</v>
      </c>
      <c r="AC46" s="43" t="str">
        <f>IF('Rp0,2, МПа'!P46="-",AB46,CONCATENATE(AB46,",",'Rp0,2, МПа'!P46))</f>
        <v>315,304,304,294,274,255,245,225</v>
      </c>
      <c r="AD46" s="43" t="str">
        <f t="shared" si="1"/>
        <v>{Name: "Сталь 35 (Поковки диаметром до 100 мм, КП315*)",ClassID: "СУ",UltimateStressArray: [570,570,559,549,540,540,540,540],YieldStressArray: [315,304,304,294,274,255,245,225]},</v>
      </c>
    </row>
    <row r="47" spans="1:30" x14ac:dyDescent="0.25">
      <c r="A47" s="45" t="str">
        <f>INDEX('Обработка исходного'!B:B,ROW('Rm, МПа'!$B$3)+4*(ROW('Rm, МПа'!$B47)-ROW('Rm, МПа'!$B$3)))</f>
        <v>Сталь углеродистая</v>
      </c>
      <c r="B47" s="45" t="str">
        <f t="shared" si="0"/>
        <v>СУ</v>
      </c>
      <c r="C47" s="45" t="str">
        <f>CONCATENATE('Rm, МПа'!B47,IF(OR(ISBLANK('Rm, МПа'!C47),'Rm, МПа'!C47=""),"",CONCATENATE(" (",'Rm, МПа'!C47,")")))</f>
        <v>35 (Заготовки крепежных деталей диаметром до 300 мм, КП275*)</v>
      </c>
      <c r="D47" s="43">
        <f>'Rm, МПа'!D47</f>
        <v>530</v>
      </c>
      <c r="E47" s="43" t="str">
        <f>IF('Rm, МПа'!E47="-",D47,CONCATENATE(D47,",",'Rm, МПа'!E47))</f>
        <v>530,530</v>
      </c>
      <c r="F47" s="43" t="str">
        <f>IF('Rm, МПа'!F47="-",E47,CONCATENATE(E47,",",'Rm, МПа'!F47))</f>
        <v>530,530,530</v>
      </c>
      <c r="G47" s="43" t="str">
        <f>IF('Rm, МПа'!G47="-",F47,CONCATENATE(F47,",",'Rm, МПа'!G47))</f>
        <v>530,530,530,520</v>
      </c>
      <c r="H47" s="43" t="str">
        <f>IF('Rm, МПа'!H47="-",G47,CONCATENATE(G47,",",'Rm, МПа'!H47))</f>
        <v>530,530,530,520,510</v>
      </c>
      <c r="I47" s="43" t="str">
        <f>IF('Rm, МПа'!I47="-",H47,CONCATENATE(H47,",",'Rm, МПа'!I47))</f>
        <v>530,530,530,520,510,500</v>
      </c>
      <c r="J47" s="43" t="str">
        <f>IF('Rm, МПа'!J47="-",I47,CONCATENATE(I47,",",'Rm, МПа'!J47))</f>
        <v>530,530,530,520,510,500,500</v>
      </c>
      <c r="K47" s="43" t="str">
        <f>IF('Rm, МПа'!K47="-",J47,CONCATENATE(J47,",",'Rm, МПа'!K47))</f>
        <v>530,530,530,520,510,500,500,500</v>
      </c>
      <c r="L47" s="43" t="str">
        <f>IF('Rm, МПа'!L47="-",K47,CONCATENATE(K47,",",'Rm, МПа'!L47))</f>
        <v>530,530,530,520,510,500,500,500</v>
      </c>
      <c r="M47" s="43" t="str">
        <f>IF('Rm, МПа'!M47="-",L47,CONCATENATE(L47,",",'Rm, МПа'!M47))</f>
        <v>530,530,530,520,510,500,500,500</v>
      </c>
      <c r="N47" s="43" t="str">
        <f>IF('Rm, МПа'!N47="-",M47,CONCATENATE(M47,",",'Rm, МПа'!N47))</f>
        <v>530,530,530,520,510,500,500,500</v>
      </c>
      <c r="O47" s="43" t="str">
        <f>IF('Rm, МПа'!O47="-",N47,CONCATENATE(N47,",",'Rm, МПа'!O47))</f>
        <v>530,530,530,520,510,500,500,500</v>
      </c>
      <c r="P47" s="43" t="str">
        <f>IF('Rm, МПа'!P47="-",O47,CONCATENATE(O47,",",'Rm, МПа'!P47))</f>
        <v>530,530,530,520,510,500,500,500</v>
      </c>
      <c r="Q47" s="43">
        <f>'Rp0,2, МПа'!D47</f>
        <v>275</v>
      </c>
      <c r="R47" s="43" t="str">
        <f>IF('Rp0,2, МПа'!E47="-",Q47,CONCATENATE(Q47,",",'Rp0,2, МПа'!E47))</f>
        <v>275,255</v>
      </c>
      <c r="S47" s="43" t="str">
        <f>IF('Rp0,2, МПа'!F47="-",R47,CONCATENATE(R47,",",'Rp0,2, МПа'!F47))</f>
        <v>275,255,235</v>
      </c>
      <c r="T47" s="43" t="str">
        <f>IF('Rp0,2, МПа'!G47="-",S47,CONCATENATE(S47,",",'Rp0,2, МПа'!G47))</f>
        <v>275,255,235,225</v>
      </c>
      <c r="U47" s="43" t="str">
        <f>IF('Rp0,2, МПа'!H47="-",T47,CONCATENATE(T47,",",'Rp0,2, МПа'!H47))</f>
        <v>275,255,235,225,225</v>
      </c>
      <c r="V47" s="43" t="str">
        <f>IF('Rp0,2, МПа'!I47="-",U47,CONCATENATE(U47,",",'Rp0,2, МПа'!I47))</f>
        <v>275,255,235,225,225,186</v>
      </c>
      <c r="W47" s="43" t="str">
        <f>IF('Rp0,2, МПа'!J47="-",V47,CONCATENATE(V47,",",'Rp0,2, МПа'!J47))</f>
        <v>275,255,235,225,225,186,147</v>
      </c>
      <c r="X47" s="43" t="str">
        <f>IF('Rp0,2, МПа'!K47="-",W47,CONCATENATE(W47,",",'Rp0,2, МПа'!K47))</f>
        <v>275,255,235,225,225,186,147,127</v>
      </c>
      <c r="Y47" s="43" t="str">
        <f>IF('Rp0,2, МПа'!L47="-",X47,CONCATENATE(X47,",",'Rp0,2, МПа'!L47))</f>
        <v>275,255,235,225,225,186,147,127</v>
      </c>
      <c r="Z47" s="43" t="str">
        <f>IF('Rp0,2, МПа'!M47="-",Y47,CONCATENATE(Y47,",",'Rp0,2, МПа'!M47))</f>
        <v>275,255,235,225,225,186,147,127</v>
      </c>
      <c r="AA47" s="43" t="str">
        <f>IF('Rp0,2, МПа'!N47="-",Z47,CONCATENATE(Z47,",",'Rp0,2, МПа'!N47))</f>
        <v>275,255,235,225,225,186,147,127</v>
      </c>
      <c r="AB47" s="43" t="str">
        <f>IF('Rp0,2, МПа'!O47="-",AA47,CONCATENATE(AA47,",",'Rp0,2, МПа'!O47))</f>
        <v>275,255,235,225,225,186,147,127</v>
      </c>
      <c r="AC47" s="43" t="str">
        <f>IF('Rp0,2, МПа'!P47="-",AB47,CONCATENATE(AB47,",",'Rp0,2, МПа'!P47))</f>
        <v>275,255,235,225,225,186,147,127</v>
      </c>
      <c r="AD47" s="43" t="str">
        <f t="shared" si="1"/>
        <v>{Name: "Сталь 35 (Заготовки крепежных деталей диаметром до 300 мм, КП275*)",ClassID: "СУ",UltimateStressArray: [530,530,530,520,510,500,500,500],YieldStressArray: [275,255,235,225,225,186,147,127]},</v>
      </c>
    </row>
    <row r="48" spans="1:30" x14ac:dyDescent="0.25">
      <c r="A48" s="45" t="str">
        <f>INDEX('Обработка исходного'!B:B,ROW('Rm, МПа'!$B$3)+4*(ROW('Rm, МПа'!$B48)-ROW('Rm, МПа'!$B$3)))</f>
        <v>Сталь углеродистая</v>
      </c>
      <c r="B48" s="45" t="str">
        <f t="shared" si="0"/>
        <v>СУ</v>
      </c>
      <c r="C48" s="45" t="str">
        <f>CONCATENATE('Rm, МПа'!B48,IF(OR(ISBLANK('Rm, МПа'!C48),'Rm, МПа'!C48=""),"",CONCATENATE(" (",'Rm, МПа'!C48,")")))</f>
        <v>40 (Поковки диаметром от 300 до 800 мм, КП215*)</v>
      </c>
      <c r="D48" s="43">
        <f>'Rm, МПа'!D48</f>
        <v>430</v>
      </c>
      <c r="E48" s="43" t="str">
        <f>IF('Rm, МПа'!E48="-",D48,CONCATENATE(D48,",",'Rm, МПа'!E48))</f>
        <v>430,412</v>
      </c>
      <c r="F48" s="43" t="str">
        <f>IF('Rm, МПа'!F48="-",E48,CONCATENATE(E48,",",'Rm, МПа'!F48))</f>
        <v>430,412,412</v>
      </c>
      <c r="G48" s="43" t="str">
        <f>IF('Rm, МПа'!G48="-",F48,CONCATENATE(F48,",",'Rm, МПа'!G48))</f>
        <v>430,412,412,402</v>
      </c>
      <c r="H48" s="43" t="str">
        <f>IF('Rm, МПа'!H48="-",G48,CONCATENATE(G48,",",'Rm, МПа'!H48))</f>
        <v>430,412,412,402,402</v>
      </c>
      <c r="I48" s="43" t="str">
        <f>IF('Rm, МПа'!I48="-",H48,CONCATENATE(H48,",",'Rm, МПа'!I48))</f>
        <v>430,412,412,402,402,402</v>
      </c>
      <c r="J48" s="43" t="str">
        <f>IF('Rm, МПа'!J48="-",I48,CONCATENATE(I48,",",'Rm, МПа'!J48))</f>
        <v>430,412,412,402,402,402,392</v>
      </c>
      <c r="K48" s="43" t="str">
        <f>IF('Rm, МПа'!K48="-",J48,CONCATENATE(J48,",",'Rm, МПа'!K48))</f>
        <v>430,412,412,402,402,402,392,373</v>
      </c>
      <c r="L48" s="43" t="str">
        <f>IF('Rm, МПа'!L48="-",K48,CONCATENATE(K48,",",'Rm, МПа'!L48))</f>
        <v>430,412,412,402,402,402,392,373</v>
      </c>
      <c r="M48" s="43" t="str">
        <f>IF('Rm, МПа'!M48="-",L48,CONCATENATE(L48,",",'Rm, МПа'!M48))</f>
        <v>430,412,412,402,402,402,392,373</v>
      </c>
      <c r="N48" s="43" t="str">
        <f>IF('Rm, МПа'!N48="-",M48,CONCATENATE(M48,",",'Rm, МПа'!N48))</f>
        <v>430,412,412,402,402,402,392,373</v>
      </c>
      <c r="O48" s="43" t="str">
        <f>IF('Rm, МПа'!O48="-",N48,CONCATENATE(N48,",",'Rm, МПа'!O48))</f>
        <v>430,412,412,402,402,402,392,373</v>
      </c>
      <c r="P48" s="43" t="str">
        <f>IF('Rm, МПа'!P48="-",O48,CONCATENATE(O48,",",'Rm, МПа'!P48))</f>
        <v>430,412,412,402,402,402,392,373</v>
      </c>
      <c r="Q48" s="43">
        <f>'Rp0,2, МПа'!D48</f>
        <v>215</v>
      </c>
      <c r="R48" s="43" t="str">
        <f>IF('Rp0,2, МПа'!E48="-",Q48,CONCATENATE(Q48,",",'Rp0,2, МПа'!E48))</f>
        <v>215,196</v>
      </c>
      <c r="S48" s="43" t="str">
        <f>IF('Rp0,2, МПа'!F48="-",R48,CONCATENATE(R48,",",'Rp0,2, МПа'!F48))</f>
        <v>215,196,186</v>
      </c>
      <c r="T48" s="43" t="str">
        <f>IF('Rp0,2, МПа'!G48="-",S48,CONCATENATE(S48,",",'Rp0,2, МПа'!G48))</f>
        <v>215,196,186,177</v>
      </c>
      <c r="U48" s="43" t="str">
        <f>IF('Rp0,2, МПа'!H48="-",T48,CONCATENATE(T48,",",'Rp0,2, МПа'!H48))</f>
        <v>215,196,186,177,157</v>
      </c>
      <c r="V48" s="43" t="str">
        <f>IF('Rp0,2, МПа'!I48="-",U48,CONCATENATE(U48,",",'Rp0,2, МПа'!I48))</f>
        <v>215,196,186,177,157,157</v>
      </c>
      <c r="W48" s="43" t="str">
        <f>IF('Rp0,2, МПа'!J48="-",V48,CONCATENATE(V48,",",'Rp0,2, МПа'!J48))</f>
        <v>215,196,186,177,157,157,157</v>
      </c>
      <c r="X48" s="43" t="str">
        <f>IF('Rp0,2, МПа'!K48="-",W48,CONCATENATE(W48,",",'Rp0,2, МПа'!K48))</f>
        <v>215,196,186,177,157,157,157,147</v>
      </c>
      <c r="Y48" s="43" t="str">
        <f>IF('Rp0,2, МПа'!L48="-",X48,CONCATENATE(X48,",",'Rp0,2, МПа'!L48))</f>
        <v>215,196,186,177,157,157,157,147</v>
      </c>
      <c r="Z48" s="43" t="str">
        <f>IF('Rp0,2, МПа'!M48="-",Y48,CONCATENATE(Y48,",",'Rp0,2, МПа'!M48))</f>
        <v>215,196,186,177,157,157,157,147</v>
      </c>
      <c r="AA48" s="43" t="str">
        <f>IF('Rp0,2, МПа'!N48="-",Z48,CONCATENATE(Z48,",",'Rp0,2, МПа'!N48))</f>
        <v>215,196,186,177,157,157,157,147</v>
      </c>
      <c r="AB48" s="43" t="str">
        <f>IF('Rp0,2, МПа'!O48="-",AA48,CONCATENATE(AA48,",",'Rp0,2, МПа'!O48))</f>
        <v>215,196,186,177,157,157,157,147</v>
      </c>
      <c r="AC48" s="43" t="str">
        <f>IF('Rp0,2, МПа'!P48="-",AB48,CONCATENATE(AB48,",",'Rp0,2, МПа'!P48))</f>
        <v>215,196,186,177,157,157,157,147</v>
      </c>
      <c r="AD48" s="43" t="str">
        <f t="shared" si="1"/>
        <v>{Name: "Сталь 40 (Поковки диаметром от 300 до 800 мм, КП215*)",ClassID: "СУ",UltimateStressArray: [430,412,412,402,402,402,392,373],YieldStressArray: [215,196,186,177,157,157,157,147]},</v>
      </c>
    </row>
    <row r="49" spans="1:30" x14ac:dyDescent="0.25">
      <c r="A49" s="45" t="str">
        <f>INDEX('Обработка исходного'!B:B,ROW('Rm, МПа'!$B$3)+4*(ROW('Rm, МПа'!$B49)-ROW('Rm, МПа'!$B$3)))</f>
        <v>Сталь углеродистая</v>
      </c>
      <c r="B49" s="45" t="str">
        <f t="shared" si="0"/>
        <v>СУ</v>
      </c>
      <c r="C49" s="45" t="str">
        <f>CONCATENATE('Rm, МПа'!B49,IF(OR(ISBLANK('Rm, МПа'!C49),'Rm, МПа'!C49=""),"",CONCATENATE(" (",'Rm, МПа'!C49,")")))</f>
        <v>40 (Поковки диаметром от 100 до 500 мм, КП245*)</v>
      </c>
      <c r="D49" s="43">
        <f>'Rm, МПа'!D49</f>
        <v>470</v>
      </c>
      <c r="E49" s="43" t="str">
        <f>IF('Rm, МПа'!E49="-",D49,CONCATENATE(D49,",",'Rm, МПа'!E49))</f>
        <v>470,451</v>
      </c>
      <c r="F49" s="43" t="str">
        <f>IF('Rm, МПа'!F49="-",E49,CONCATENATE(E49,",",'Rm, МПа'!F49))</f>
        <v>470,451,451</v>
      </c>
      <c r="G49" s="43" t="str">
        <f>IF('Rm, МПа'!G49="-",F49,CONCATENATE(F49,",",'Rm, МПа'!G49))</f>
        <v>470,451,451,441</v>
      </c>
      <c r="H49" s="43" t="str">
        <f>IF('Rm, МПа'!H49="-",G49,CONCATENATE(G49,",",'Rm, МПа'!H49))</f>
        <v>470,451,451,441,422</v>
      </c>
      <c r="I49" s="43" t="str">
        <f>IF('Rm, МПа'!I49="-",H49,CONCATENATE(H49,",",'Rm, МПа'!I49))</f>
        <v>470,451,451,441,422,422</v>
      </c>
      <c r="J49" s="43" t="str">
        <f>IF('Rm, МПа'!J49="-",I49,CONCATENATE(I49,",",'Rm, МПа'!J49))</f>
        <v>470,451,451,441,422,422,422</v>
      </c>
      <c r="K49" s="43" t="str">
        <f>IF('Rm, МПа'!K49="-",J49,CONCATENATE(J49,",",'Rm, МПа'!K49))</f>
        <v>470,451,451,441,422,422,422,412</v>
      </c>
      <c r="L49" s="43" t="str">
        <f>IF('Rm, МПа'!L49="-",K49,CONCATENATE(K49,",",'Rm, МПа'!L49))</f>
        <v>470,451,451,441,422,422,422,412</v>
      </c>
      <c r="M49" s="43" t="str">
        <f>IF('Rm, МПа'!M49="-",L49,CONCATENATE(L49,",",'Rm, МПа'!M49))</f>
        <v>470,451,451,441,422,422,422,412</v>
      </c>
      <c r="N49" s="43" t="str">
        <f>IF('Rm, МПа'!N49="-",M49,CONCATENATE(M49,",",'Rm, МПа'!N49))</f>
        <v>470,451,451,441,422,422,422,412</v>
      </c>
      <c r="O49" s="43" t="str">
        <f>IF('Rm, МПа'!O49="-",N49,CONCATENATE(N49,",",'Rm, МПа'!O49))</f>
        <v>470,451,451,441,422,422,422,412</v>
      </c>
      <c r="P49" s="43" t="str">
        <f>IF('Rm, МПа'!P49="-",O49,CONCATENATE(O49,",",'Rm, МПа'!P49))</f>
        <v>470,451,451,441,422,422,422,412</v>
      </c>
      <c r="Q49" s="43">
        <f>'Rp0,2, МПа'!D49</f>
        <v>245</v>
      </c>
      <c r="R49" s="43" t="str">
        <f>IF('Rp0,2, МПа'!E49="-",Q49,CONCATENATE(Q49,",",'Rp0,2, МПа'!E49))</f>
        <v>245,226</v>
      </c>
      <c r="S49" s="43" t="str">
        <f>IF('Rp0,2, МПа'!F49="-",R49,CONCATENATE(R49,",",'Rp0,2, МПа'!F49))</f>
        <v>245,226,206</v>
      </c>
      <c r="T49" s="43" t="str">
        <f>IF('Rp0,2, МПа'!G49="-",S49,CONCATENATE(S49,",",'Rp0,2, МПа'!G49))</f>
        <v>245,226,206,196</v>
      </c>
      <c r="U49" s="43" t="str">
        <f>IF('Rp0,2, МПа'!H49="-",T49,CONCATENATE(T49,",",'Rp0,2, МПа'!H49))</f>
        <v>245,226,206,196,196</v>
      </c>
      <c r="V49" s="43" t="str">
        <f>IF('Rp0,2, МПа'!I49="-",U49,CONCATENATE(U49,",",'Rp0,2, МПа'!I49))</f>
        <v>245,226,206,196,196,177</v>
      </c>
      <c r="W49" s="43" t="str">
        <f>IF('Rp0,2, МПа'!J49="-",V49,CONCATENATE(V49,",",'Rp0,2, МПа'!J49))</f>
        <v>245,226,206,196,196,177,177</v>
      </c>
      <c r="X49" s="43" t="str">
        <f>IF('Rp0,2, МПа'!K49="-",W49,CONCATENATE(W49,",",'Rp0,2, МПа'!K49))</f>
        <v>245,226,206,196,196,177,177,167</v>
      </c>
      <c r="Y49" s="43" t="str">
        <f>IF('Rp0,2, МПа'!L49="-",X49,CONCATENATE(X49,",",'Rp0,2, МПа'!L49))</f>
        <v>245,226,206,196,196,177,177,167</v>
      </c>
      <c r="Z49" s="43" t="str">
        <f>IF('Rp0,2, МПа'!M49="-",Y49,CONCATENATE(Y49,",",'Rp0,2, МПа'!M49))</f>
        <v>245,226,206,196,196,177,177,167</v>
      </c>
      <c r="AA49" s="43" t="str">
        <f>IF('Rp0,2, МПа'!N49="-",Z49,CONCATENATE(Z49,",",'Rp0,2, МПа'!N49))</f>
        <v>245,226,206,196,196,177,177,167</v>
      </c>
      <c r="AB49" s="43" t="str">
        <f>IF('Rp0,2, МПа'!O49="-",AA49,CONCATENATE(AA49,",",'Rp0,2, МПа'!O49))</f>
        <v>245,226,206,196,196,177,177,167</v>
      </c>
      <c r="AC49" s="43" t="str">
        <f>IF('Rp0,2, МПа'!P49="-",AB49,CONCATENATE(AB49,",",'Rp0,2, МПа'!P49))</f>
        <v>245,226,206,196,196,177,177,167</v>
      </c>
      <c r="AD49" s="43" t="str">
        <f t="shared" si="1"/>
        <v>{Name: "Сталь 40 (Поковки диаметром от 100 до 500 мм, КП245*)",ClassID: "СУ",UltimateStressArray: [470,451,451,441,422,422,422,412],YieldStressArray: [245,226,206,196,196,177,177,167]},</v>
      </c>
    </row>
    <row r="50" spans="1:30" x14ac:dyDescent="0.25">
      <c r="A50" s="45" t="str">
        <f>INDEX('Обработка исходного'!B:B,ROW('Rm, МПа'!$B$3)+4*(ROW('Rm, МПа'!$B50)-ROW('Rm, МПа'!$B$3)))</f>
        <v>Сталь углеродистая</v>
      </c>
      <c r="B50" s="45" t="str">
        <f t="shared" si="0"/>
        <v>СУ</v>
      </c>
      <c r="C50" s="45" t="str">
        <f>CONCATENATE('Rm, МПа'!B50,IF(OR(ISBLANK('Rm, МПа'!C50),'Rm, МПа'!C50=""),"",CONCATENATE(" (",'Rm, МПа'!C50,")")))</f>
        <v>40 (Поковки диаметром до 800 мм, КП275*)</v>
      </c>
      <c r="D50" s="43">
        <f>'Rm, МПа'!D50</f>
        <v>530</v>
      </c>
      <c r="E50" s="43" t="str">
        <f>IF('Rm, МПа'!E50="-",D50,CONCATENATE(D50,",",'Rm, МПа'!E50))</f>
        <v>530,510</v>
      </c>
      <c r="F50" s="43" t="str">
        <f>IF('Rm, МПа'!F50="-",E50,CONCATENATE(E50,",",'Rm, МПа'!F50))</f>
        <v>530,510,500</v>
      </c>
      <c r="G50" s="43" t="str">
        <f>IF('Rm, МПа'!G50="-",F50,CONCATENATE(F50,",",'Rm, МПа'!G50))</f>
        <v>530,510,500,491</v>
      </c>
      <c r="H50" s="43" t="str">
        <f>IF('Rm, МПа'!H50="-",G50,CONCATENATE(G50,",",'Rm, МПа'!H50))</f>
        <v>530,510,500,491,491</v>
      </c>
      <c r="I50" s="43" t="str">
        <f>IF('Rm, МПа'!I50="-",H50,CONCATENATE(H50,",",'Rm, МПа'!I50))</f>
        <v>530,510,500,491,491,491</v>
      </c>
      <c r="J50" s="43" t="str">
        <f>IF('Rm, МПа'!J50="-",I50,CONCATENATE(I50,",",'Rm, МПа'!J50))</f>
        <v>530,510,500,491,491,491,471</v>
      </c>
      <c r="K50" s="43" t="str">
        <f>IF('Rm, МПа'!K50="-",J50,CONCATENATE(J50,",",'Rm, МПа'!K50))</f>
        <v>530,510,500,491,491,491,471,461</v>
      </c>
      <c r="L50" s="43" t="str">
        <f>IF('Rm, МПа'!L50="-",K50,CONCATENATE(K50,",",'Rm, МПа'!L50))</f>
        <v>530,510,500,491,491,491,471,461</v>
      </c>
      <c r="M50" s="43" t="str">
        <f>IF('Rm, МПа'!M50="-",L50,CONCATENATE(L50,",",'Rm, МПа'!M50))</f>
        <v>530,510,500,491,491,491,471,461</v>
      </c>
      <c r="N50" s="43" t="str">
        <f>IF('Rm, МПа'!N50="-",M50,CONCATENATE(M50,",",'Rm, МПа'!N50))</f>
        <v>530,510,500,491,491,491,471,461</v>
      </c>
      <c r="O50" s="43" t="str">
        <f>IF('Rm, МПа'!O50="-",N50,CONCATENATE(N50,",",'Rm, МПа'!O50))</f>
        <v>530,510,500,491,491,491,471,461</v>
      </c>
      <c r="P50" s="43" t="str">
        <f>IF('Rm, МПа'!P50="-",O50,CONCATENATE(O50,",",'Rm, МПа'!P50))</f>
        <v>530,510,500,491,491,491,471,461</v>
      </c>
      <c r="Q50" s="43">
        <f>'Rp0,2, МПа'!D50</f>
        <v>275</v>
      </c>
      <c r="R50" s="43" t="str">
        <f>IF('Rp0,2, МПа'!E50="-",Q50,CONCATENATE(Q50,",",'Rp0,2, МПа'!E50))</f>
        <v>275,255</v>
      </c>
      <c r="S50" s="43" t="str">
        <f>IF('Rp0,2, МПа'!F50="-",R50,CONCATENATE(R50,",",'Rp0,2, МПа'!F50))</f>
        <v>275,255,235</v>
      </c>
      <c r="T50" s="43" t="str">
        <f>IF('Rp0,2, МПа'!G50="-",S50,CONCATENATE(S50,",",'Rp0,2, МПа'!G50))</f>
        <v>275,255,235,216</v>
      </c>
      <c r="U50" s="43" t="str">
        <f>IF('Rp0,2, МПа'!H50="-",T50,CONCATENATE(T50,",",'Rp0,2, МПа'!H50))</f>
        <v>275,255,235,216,206</v>
      </c>
      <c r="V50" s="43" t="str">
        <f>IF('Rp0,2, МПа'!I50="-",U50,CONCATENATE(U50,",",'Rp0,2, МПа'!I50))</f>
        <v>275,255,235,216,206,196</v>
      </c>
      <c r="W50" s="43" t="str">
        <f>IF('Rp0,2, МПа'!J50="-",V50,CONCATENATE(V50,",",'Rp0,2, МПа'!J50))</f>
        <v>275,255,235,216,206,196,196</v>
      </c>
      <c r="X50" s="43" t="str">
        <f>IF('Rp0,2, МПа'!K50="-",W50,CONCATENATE(W50,",",'Rp0,2, МПа'!K50))</f>
        <v>275,255,235,216,206,196,196,196</v>
      </c>
      <c r="Y50" s="43" t="str">
        <f>IF('Rp0,2, МПа'!L50="-",X50,CONCATENATE(X50,",",'Rp0,2, МПа'!L50))</f>
        <v>275,255,235,216,206,196,196,196</v>
      </c>
      <c r="Z50" s="43" t="str">
        <f>IF('Rp0,2, МПа'!M50="-",Y50,CONCATENATE(Y50,",",'Rp0,2, МПа'!M50))</f>
        <v>275,255,235,216,206,196,196,196</v>
      </c>
      <c r="AA50" s="43" t="str">
        <f>IF('Rp0,2, МПа'!N50="-",Z50,CONCATENATE(Z50,",",'Rp0,2, МПа'!N50))</f>
        <v>275,255,235,216,206,196,196,196</v>
      </c>
      <c r="AB50" s="43" t="str">
        <f>IF('Rp0,2, МПа'!O50="-",AA50,CONCATENATE(AA50,",",'Rp0,2, МПа'!O50))</f>
        <v>275,255,235,216,206,196,196,196</v>
      </c>
      <c r="AC50" s="43" t="str">
        <f>IF('Rp0,2, МПа'!P50="-",AB50,CONCATENATE(AB50,",",'Rp0,2, МПа'!P50))</f>
        <v>275,255,235,216,206,196,196,196</v>
      </c>
      <c r="AD50" s="43" t="str">
        <f t="shared" si="1"/>
        <v>{Name: "Сталь 40 (Поковки диаметром до 800 мм, КП275*)",ClassID: "СУ",UltimateStressArray: [530,510,500,491,491,491,471,461],YieldStressArray: [275,255,235,216,206,196,196,196]},</v>
      </c>
    </row>
    <row r="51" spans="1:30" x14ac:dyDescent="0.25">
      <c r="A51" s="45" t="str">
        <f>INDEX('Обработка исходного'!B:B,ROW('Rm, МПа'!$B$3)+4*(ROW('Rm, МПа'!$B51)-ROW('Rm, МПа'!$B$3)))</f>
        <v>Сталь углеродистая</v>
      </c>
      <c r="B51" s="45" t="str">
        <f t="shared" si="0"/>
        <v>СУ</v>
      </c>
      <c r="C51" s="45" t="str">
        <f>CONCATENATE('Rm, МПа'!B51,IF(OR(ISBLANK('Rm, МПа'!C51),'Rm, МПа'!C51=""),"",CONCATENATE(" (",'Rm, МПа'!C51,")")))</f>
        <v>40 (Поковки диаметром от 100 до 300 мм, КП315*)</v>
      </c>
      <c r="D51" s="43">
        <f>'Rm, МПа'!D51</f>
        <v>570</v>
      </c>
      <c r="E51" s="43" t="str">
        <f>IF('Rm, МПа'!E51="-",D51,CONCATENATE(D51,",",'Rm, МПа'!E51))</f>
        <v>570,549</v>
      </c>
      <c r="F51" s="43" t="str">
        <f>IF('Rm, МПа'!F51="-",E51,CONCATENATE(E51,",",'Rm, МПа'!F51))</f>
        <v>570,549,540</v>
      </c>
      <c r="G51" s="43" t="str">
        <f>IF('Rm, МПа'!G51="-",F51,CONCATENATE(F51,",",'Rm, МПа'!G51))</f>
        <v>570,549,540,530</v>
      </c>
      <c r="H51" s="43" t="str">
        <f>IF('Rm, МПа'!H51="-",G51,CONCATENATE(G51,",",'Rm, МПа'!H51))</f>
        <v>570,549,540,530,510</v>
      </c>
      <c r="I51" s="43" t="str">
        <f>IF('Rm, МПа'!I51="-",H51,CONCATENATE(H51,",",'Rm, МПа'!I51))</f>
        <v>570,549,540,530,510,510</v>
      </c>
      <c r="J51" s="43" t="str">
        <f>IF('Rm, МПа'!J51="-",I51,CONCATENATE(I51,",",'Rm, МПа'!J51))</f>
        <v>570,549,540,530,510,510,510</v>
      </c>
      <c r="K51" s="43" t="str">
        <f>IF('Rm, МПа'!K51="-",J51,CONCATENATE(J51,",",'Rm, МПа'!K51))</f>
        <v>570,549,540,530,510,510,510,491</v>
      </c>
      <c r="L51" s="43" t="str">
        <f>IF('Rm, МПа'!L51="-",K51,CONCATENATE(K51,",",'Rm, МПа'!L51))</f>
        <v>570,549,540,530,510,510,510,491</v>
      </c>
      <c r="M51" s="43" t="str">
        <f>IF('Rm, МПа'!M51="-",L51,CONCATENATE(L51,",",'Rm, МПа'!M51))</f>
        <v>570,549,540,530,510,510,510,491</v>
      </c>
      <c r="N51" s="43" t="str">
        <f>IF('Rm, МПа'!N51="-",M51,CONCATENATE(M51,",",'Rm, МПа'!N51))</f>
        <v>570,549,540,530,510,510,510,491</v>
      </c>
      <c r="O51" s="43" t="str">
        <f>IF('Rm, МПа'!O51="-",N51,CONCATENATE(N51,",",'Rm, МПа'!O51))</f>
        <v>570,549,540,530,510,510,510,491</v>
      </c>
      <c r="P51" s="43" t="str">
        <f>IF('Rm, МПа'!P51="-",O51,CONCATENATE(O51,",",'Rm, МПа'!P51))</f>
        <v>570,549,540,530,510,510,510,491</v>
      </c>
      <c r="Q51" s="43">
        <f>'Rp0,2, МПа'!D51</f>
        <v>315</v>
      </c>
      <c r="R51" s="43" t="str">
        <f>IF('Rp0,2, МПа'!E51="-",Q51,CONCATENATE(Q51,",",'Rp0,2, МПа'!E51))</f>
        <v>315,294</v>
      </c>
      <c r="S51" s="43" t="str">
        <f>IF('Rp0,2, МПа'!F51="-",R51,CONCATENATE(R51,",",'Rp0,2, МПа'!F51))</f>
        <v>315,294,255</v>
      </c>
      <c r="T51" s="43" t="str">
        <f>IF('Rp0,2, МПа'!G51="-",S51,CONCATENATE(S51,",",'Rp0,2, МПа'!G51))</f>
        <v>315,294,255,245</v>
      </c>
      <c r="U51" s="43" t="str">
        <f>IF('Rp0,2, МПа'!H51="-",T51,CONCATENATE(T51,",",'Rp0,2, МПа'!H51))</f>
        <v>315,294,255,245,235</v>
      </c>
      <c r="V51" s="43" t="str">
        <f>IF('Rp0,2, МПа'!I51="-",U51,CONCATENATE(U51,",",'Rp0,2, МПа'!I51))</f>
        <v>315,294,255,245,235,226</v>
      </c>
      <c r="W51" s="43" t="str">
        <f>IF('Rp0,2, МПа'!J51="-",V51,CONCATENATE(V51,",",'Rp0,2, МПа'!J51))</f>
        <v>315,294,255,245,235,226,226</v>
      </c>
      <c r="X51" s="43" t="str">
        <f>IF('Rp0,2, МПа'!K51="-",W51,CONCATENATE(W51,",",'Rp0,2, МПа'!K51))</f>
        <v>315,294,255,245,235,226,226,216</v>
      </c>
      <c r="Y51" s="43" t="str">
        <f>IF('Rp0,2, МПа'!L51="-",X51,CONCATENATE(X51,",",'Rp0,2, МПа'!L51))</f>
        <v>315,294,255,245,235,226,226,216</v>
      </c>
      <c r="Z51" s="43" t="str">
        <f>IF('Rp0,2, МПа'!M51="-",Y51,CONCATENATE(Y51,",",'Rp0,2, МПа'!M51))</f>
        <v>315,294,255,245,235,226,226,216</v>
      </c>
      <c r="AA51" s="43" t="str">
        <f>IF('Rp0,2, МПа'!N51="-",Z51,CONCATENATE(Z51,",",'Rp0,2, МПа'!N51))</f>
        <v>315,294,255,245,235,226,226,216</v>
      </c>
      <c r="AB51" s="43" t="str">
        <f>IF('Rp0,2, МПа'!O51="-",AA51,CONCATENATE(AA51,",",'Rp0,2, МПа'!O51))</f>
        <v>315,294,255,245,235,226,226,216</v>
      </c>
      <c r="AC51" s="43" t="str">
        <f>IF('Rp0,2, МПа'!P51="-",AB51,CONCATENATE(AB51,",",'Rp0,2, МПа'!P51))</f>
        <v>315,294,255,245,235,226,226,216</v>
      </c>
      <c r="AD51" s="43" t="str">
        <f t="shared" si="1"/>
        <v>{Name: "Сталь 40 (Поковки диаметром от 100 до 300 мм, КП315*)",ClassID: "СУ",UltimateStressArray: [570,549,540,530,510,510,510,491],YieldStressArray: [315,294,255,245,235,226,226,216]},</v>
      </c>
    </row>
    <row r="52" spans="1:30" x14ac:dyDescent="0.25">
      <c r="A52" s="45" t="str">
        <f>INDEX('Обработка исходного'!B:B,ROW('Rm, МПа'!$B$3)+4*(ROW('Rm, МПа'!$B52)-ROW('Rm, МПа'!$B$3)))</f>
        <v>Сталь углеродистая</v>
      </c>
      <c r="B52" s="45" t="str">
        <f t="shared" si="0"/>
        <v>СУ</v>
      </c>
      <c r="C52" s="45" t="str">
        <f>CONCATENATE('Rm, МПа'!B52,IF(OR(ISBLANK('Rm, МПа'!C52),'Rm, МПа'!C52=""),"",CONCATENATE(" (",'Rm, МПа'!C52,")")))</f>
        <v>40 (Поковки диаметром до 100 мм, КП345*)</v>
      </c>
      <c r="D52" s="43">
        <f>'Rm, МПа'!D52</f>
        <v>590</v>
      </c>
      <c r="E52" s="43" t="str">
        <f>IF('Rm, МПа'!E52="-",D52,CONCATENATE(D52,",",'Rm, МПа'!E52))</f>
        <v>590,569</v>
      </c>
      <c r="F52" s="43" t="str">
        <f>IF('Rm, МПа'!F52="-",E52,CONCATENATE(E52,",",'Rm, МПа'!F52))</f>
        <v>590,569,559</v>
      </c>
      <c r="G52" s="43" t="str">
        <f>IF('Rm, МПа'!G52="-",F52,CONCATENATE(F52,",",'Rm, МПа'!G52))</f>
        <v>590,569,559,549</v>
      </c>
      <c r="H52" s="43" t="str">
        <f>IF('Rm, МПа'!H52="-",G52,CONCATENATE(G52,",",'Rm, МПа'!H52))</f>
        <v>590,569,559,549,530</v>
      </c>
      <c r="I52" s="43" t="str">
        <f>IF('Rm, МПа'!I52="-",H52,CONCATENATE(H52,",",'Rm, МПа'!I52))</f>
        <v>590,569,559,549,530,530</v>
      </c>
      <c r="J52" s="43" t="str">
        <f>IF('Rm, МПа'!J52="-",I52,CONCATENATE(I52,",",'Rm, МПа'!J52))</f>
        <v>590,569,559,549,530,530,530</v>
      </c>
      <c r="K52" s="43" t="str">
        <f>IF('Rm, МПа'!K52="-",J52,CONCATENATE(J52,",",'Rm, МПа'!K52))</f>
        <v>590,569,559,549,530,530,530,510</v>
      </c>
      <c r="L52" s="43" t="str">
        <f>IF('Rm, МПа'!L52="-",K52,CONCATENATE(K52,",",'Rm, МПа'!L52))</f>
        <v>590,569,559,549,530,530,530,510</v>
      </c>
      <c r="M52" s="43" t="str">
        <f>IF('Rm, МПа'!M52="-",L52,CONCATENATE(L52,",",'Rm, МПа'!M52))</f>
        <v>590,569,559,549,530,530,530,510</v>
      </c>
      <c r="N52" s="43" t="str">
        <f>IF('Rm, МПа'!N52="-",M52,CONCATENATE(M52,",",'Rm, МПа'!N52))</f>
        <v>590,569,559,549,530,530,530,510</v>
      </c>
      <c r="O52" s="43" t="str">
        <f>IF('Rm, МПа'!O52="-",N52,CONCATENATE(N52,",",'Rm, МПа'!O52))</f>
        <v>590,569,559,549,530,530,530,510</v>
      </c>
      <c r="P52" s="43" t="str">
        <f>IF('Rm, МПа'!P52="-",O52,CONCATENATE(O52,",",'Rm, МПа'!P52))</f>
        <v>590,569,559,549,530,530,530,510</v>
      </c>
      <c r="Q52" s="43">
        <f>'Rp0,2, МПа'!D52</f>
        <v>345</v>
      </c>
      <c r="R52" s="43" t="str">
        <f>IF('Rp0,2, МПа'!E52="-",Q52,CONCATENATE(Q52,",",'Rp0,2, МПа'!E52))</f>
        <v>345,312</v>
      </c>
      <c r="S52" s="43" t="str">
        <f>IF('Rp0,2, МПа'!F52="-",R52,CONCATENATE(R52,",",'Rp0,2, МПа'!F52))</f>
        <v>345,312,294</v>
      </c>
      <c r="T52" s="43" t="str">
        <f>IF('Rp0,2, МПа'!G52="-",S52,CONCATENATE(S52,",",'Rp0,2, МПа'!G52))</f>
        <v>345,312,294,275</v>
      </c>
      <c r="U52" s="43" t="str">
        <f>IF('Rp0,2, МПа'!H52="-",T52,CONCATENATE(T52,",",'Rp0,2, МПа'!H52))</f>
        <v>345,312,294,275,255</v>
      </c>
      <c r="V52" s="43" t="str">
        <f>IF('Rp0,2, МПа'!I52="-",U52,CONCATENATE(U52,",",'Rp0,2, МПа'!I52))</f>
        <v>345,312,294,275,255,245</v>
      </c>
      <c r="W52" s="43" t="str">
        <f>IF('Rp0,2, МПа'!J52="-",V52,CONCATENATE(V52,",",'Rp0,2, МПа'!J52))</f>
        <v>345,312,294,275,255,245,245</v>
      </c>
      <c r="X52" s="43" t="str">
        <f>IF('Rp0,2, МПа'!K52="-",W52,CONCATENATE(W52,",",'Rp0,2, МПа'!K52))</f>
        <v>345,312,294,275,255,245,245,235</v>
      </c>
      <c r="Y52" s="43" t="str">
        <f>IF('Rp0,2, МПа'!L52="-",X52,CONCATENATE(X52,",",'Rp0,2, МПа'!L52))</f>
        <v>345,312,294,275,255,245,245,235</v>
      </c>
      <c r="Z52" s="43" t="str">
        <f>IF('Rp0,2, МПа'!M52="-",Y52,CONCATENATE(Y52,",",'Rp0,2, МПа'!M52))</f>
        <v>345,312,294,275,255,245,245,235</v>
      </c>
      <c r="AA52" s="43" t="str">
        <f>IF('Rp0,2, МПа'!N52="-",Z52,CONCATENATE(Z52,",",'Rp0,2, МПа'!N52))</f>
        <v>345,312,294,275,255,245,245,235</v>
      </c>
      <c r="AB52" s="43" t="str">
        <f>IF('Rp0,2, МПа'!O52="-",AA52,CONCATENATE(AA52,",",'Rp0,2, МПа'!O52))</f>
        <v>345,312,294,275,255,245,245,235</v>
      </c>
      <c r="AC52" s="43" t="str">
        <f>IF('Rp0,2, МПа'!P52="-",AB52,CONCATENATE(AB52,",",'Rp0,2, МПа'!P52))</f>
        <v>345,312,294,275,255,245,245,235</v>
      </c>
      <c r="AD52" s="43" t="str">
        <f t="shared" si="1"/>
        <v>{Name: "Сталь 40 (Поковки диаметром до 100 мм, КП345*)",ClassID: "СУ",UltimateStressArray: [590,569,559,549,530,530,530,510],YieldStressArray: [345,312,294,275,255,245,245,235]},</v>
      </c>
    </row>
    <row r="53" spans="1:30" x14ac:dyDescent="0.25">
      <c r="A53" s="45" t="str">
        <f>INDEX('Обработка исходного'!B:B,ROW('Rm, МПа'!$B$3)+4*(ROW('Rm, МПа'!$B53)-ROW('Rm, МПа'!$B$3)))</f>
        <v>Сталь углеродистая</v>
      </c>
      <c r="B53" s="45" t="str">
        <f t="shared" si="0"/>
        <v>СУ</v>
      </c>
      <c r="C53" s="45" t="str">
        <f>CONCATENATE('Rm, МПа'!B53,IF(OR(ISBLANK('Rm, МПа'!C53),'Rm, МПа'!C53=""),"",CONCATENATE(" (",'Rm, МПа'!C53,")")))</f>
        <v>40 (Заготовки крепежных деталей диаметром до 300 мм, КП295*)</v>
      </c>
      <c r="D53" s="43">
        <f>'Rm, МПа'!D53</f>
        <v>549</v>
      </c>
      <c r="E53" s="43" t="str">
        <f>IF('Rm, МПа'!E53="-",D53,CONCATENATE(D53,",",'Rm, МПа'!E53))</f>
        <v>549,520</v>
      </c>
      <c r="F53" s="43" t="str">
        <f>IF('Rm, МПа'!F53="-",E53,CONCATENATE(E53,",",'Rm, МПа'!F53))</f>
        <v>549,520,520</v>
      </c>
      <c r="G53" s="43" t="str">
        <f>IF('Rm, МПа'!G53="-",F53,CONCATENATE(F53,",",'Rm, МПа'!G53))</f>
        <v>549,520,520,510</v>
      </c>
      <c r="H53" s="43" t="str">
        <f>IF('Rm, МПа'!H53="-",G53,CONCATENATE(G53,",",'Rm, МПа'!H53))</f>
        <v>549,520,520,510,510</v>
      </c>
      <c r="I53" s="43" t="str">
        <f>IF('Rm, МПа'!I53="-",H53,CONCATENATE(H53,",",'Rm, МПа'!I53))</f>
        <v>549,520,520,510,510,510</v>
      </c>
      <c r="J53" s="43" t="str">
        <f>IF('Rm, МПа'!J53="-",I53,CONCATENATE(I53,",",'Rm, МПа'!J53))</f>
        <v>549,520,520,510,510,510,500</v>
      </c>
      <c r="K53" s="43" t="str">
        <f>IF('Rm, МПа'!K53="-",J53,CONCATENATE(J53,",",'Rm, МПа'!K53))</f>
        <v>549,520,520,510,510,510,500,471</v>
      </c>
      <c r="L53" s="43" t="str">
        <f>IF('Rm, МПа'!L53="-",K53,CONCATENATE(K53,",",'Rm, МПа'!L53))</f>
        <v>549,520,520,510,510,510,500,471</v>
      </c>
      <c r="M53" s="43" t="str">
        <f>IF('Rm, МПа'!M53="-",L53,CONCATENATE(L53,",",'Rm, МПа'!M53))</f>
        <v>549,520,520,510,510,510,500,471</v>
      </c>
      <c r="N53" s="43" t="str">
        <f>IF('Rm, МПа'!N53="-",M53,CONCATENATE(M53,",",'Rm, МПа'!N53))</f>
        <v>549,520,520,510,510,510,500,471</v>
      </c>
      <c r="O53" s="43" t="str">
        <f>IF('Rm, МПа'!O53="-",N53,CONCATENATE(N53,",",'Rm, МПа'!O53))</f>
        <v>549,520,520,510,510,510,500,471</v>
      </c>
      <c r="P53" s="43" t="str">
        <f>IF('Rm, МПа'!P53="-",O53,CONCATENATE(O53,",",'Rm, МПа'!P53))</f>
        <v>549,520,520,510,510,510,500,471</v>
      </c>
      <c r="Q53" s="43">
        <f>'Rp0,2, МПа'!D53</f>
        <v>295</v>
      </c>
      <c r="R53" s="43" t="str">
        <f>IF('Rp0,2, МПа'!E53="-",Q53,CONCATENATE(Q53,",",'Rp0,2, МПа'!E53))</f>
        <v>295,265</v>
      </c>
      <c r="S53" s="43" t="str">
        <f>IF('Rp0,2, МПа'!F53="-",R53,CONCATENATE(R53,",",'Rp0,2, МПа'!F53))</f>
        <v>295,265,255</v>
      </c>
      <c r="T53" s="43" t="str">
        <f>IF('Rp0,2, МПа'!G53="-",S53,CONCATENATE(S53,",",'Rp0,2, МПа'!G53))</f>
        <v>295,265,255,235</v>
      </c>
      <c r="U53" s="43" t="str">
        <f>IF('Rp0,2, МПа'!H53="-",T53,CONCATENATE(T53,",",'Rp0,2, МПа'!H53))</f>
        <v>295,265,255,235,216</v>
      </c>
      <c r="V53" s="43" t="str">
        <f>IF('Rp0,2, МПа'!I53="-",U53,CONCATENATE(U53,",",'Rp0,2, МПа'!I53))</f>
        <v>295,265,255,235,216,216</v>
      </c>
      <c r="W53" s="43" t="str">
        <f>IF('Rp0,2, МПа'!J53="-",V53,CONCATENATE(V53,",",'Rp0,2, МПа'!J53))</f>
        <v>295,265,255,235,216,216,216</v>
      </c>
      <c r="X53" s="43" t="str">
        <f>IF('Rp0,2, МПа'!K53="-",W53,CONCATENATE(W53,",",'Rp0,2, МПа'!K53))</f>
        <v>295,265,255,235,216,216,216,196</v>
      </c>
      <c r="Y53" s="43" t="str">
        <f>IF('Rp0,2, МПа'!L53="-",X53,CONCATENATE(X53,",",'Rp0,2, МПа'!L53))</f>
        <v>295,265,255,235,216,216,216,196</v>
      </c>
      <c r="Z53" s="43" t="str">
        <f>IF('Rp0,2, МПа'!M53="-",Y53,CONCATENATE(Y53,",",'Rp0,2, МПа'!M53))</f>
        <v>295,265,255,235,216,216,216,196</v>
      </c>
      <c r="AA53" s="43" t="str">
        <f>IF('Rp0,2, МПа'!N53="-",Z53,CONCATENATE(Z53,",",'Rp0,2, МПа'!N53))</f>
        <v>295,265,255,235,216,216,216,196</v>
      </c>
      <c r="AB53" s="43" t="str">
        <f>IF('Rp0,2, МПа'!O53="-",AA53,CONCATENATE(AA53,",",'Rp0,2, МПа'!O53))</f>
        <v>295,265,255,235,216,216,216,196</v>
      </c>
      <c r="AC53" s="43" t="str">
        <f>IF('Rp0,2, МПа'!P53="-",AB53,CONCATENATE(AB53,",",'Rp0,2, МПа'!P53))</f>
        <v>295,265,255,235,216,216,216,196</v>
      </c>
      <c r="AD53" s="43" t="str">
        <f t="shared" si="1"/>
        <v>{Name: "Сталь 40 (Заготовки крепежных деталей диаметром до 300 мм, КП295*)",ClassID: "СУ",UltimateStressArray: [549,520,520,510,510,510,500,471],YieldStressArray: [295,265,255,235,216,216,216,196]},</v>
      </c>
    </row>
    <row r="54" spans="1:30" x14ac:dyDescent="0.25">
      <c r="A54" s="45" t="str">
        <f>INDEX('Обработка исходного'!B:B,ROW('Rm, МПа'!$B$3)+4*(ROW('Rm, МПа'!$B54)-ROW('Rm, МПа'!$B$3)))</f>
        <v>Сталь углеродистая</v>
      </c>
      <c r="B54" s="45" t="str">
        <f t="shared" si="0"/>
        <v>СУ</v>
      </c>
      <c r="C54" s="45" t="str">
        <f>CONCATENATE('Rm, МПа'!B54,IF(OR(ISBLANK('Rm, МПа'!C54),'Rm, МПа'!C54=""),"",CONCATENATE(" (",'Rm, МПа'!C54,")")))</f>
        <v>45 (Горячекатаная сортовая сталь толщиной или диаметром до 250 мм)</v>
      </c>
      <c r="D54" s="43">
        <f>'Rm, МПа'!D54</f>
        <v>598</v>
      </c>
      <c r="E54" s="43" t="str">
        <f>IF('Rm, МПа'!E54="-",D54,CONCATENATE(D54,",",'Rm, МПа'!E54))</f>
        <v>598,598</v>
      </c>
      <c r="F54" s="43" t="str">
        <f>IF('Rm, МПа'!F54="-",E54,CONCATENATE(E54,",",'Rm, МПа'!F54))</f>
        <v>598,598,598</v>
      </c>
      <c r="G54" s="43" t="str">
        <f>IF('Rm, МПа'!G54="-",F54,CONCATENATE(F54,",",'Rm, МПа'!G54))</f>
        <v>598,598,598,598</v>
      </c>
      <c r="H54" s="43" t="str">
        <f>IF('Rm, МПа'!H54="-",G54,CONCATENATE(G54,",",'Rm, МПа'!H54))</f>
        <v>598,598,598,598,598</v>
      </c>
      <c r="I54" s="43" t="str">
        <f>IF('Rm, МПа'!I54="-",H54,CONCATENATE(H54,",",'Rm, МПа'!I54))</f>
        <v>598,598,598,598,598,579</v>
      </c>
      <c r="J54" s="43" t="str">
        <f>IF('Rm, МПа'!J54="-",I54,CONCATENATE(I54,",",'Rm, МПа'!J54))</f>
        <v>598,598,598,598,598,579,559</v>
      </c>
      <c r="K54" s="43" t="str">
        <f>IF('Rm, МПа'!K54="-",J54,CONCATENATE(J54,",",'Rm, МПа'!K54))</f>
        <v>598,598,598,598,598,579,559,540</v>
      </c>
      <c r="L54" s="43" t="str">
        <f>IF('Rm, МПа'!L54="-",K54,CONCATENATE(K54,",",'Rm, МПа'!L54))</f>
        <v>598,598,598,598,598,579,559,540</v>
      </c>
      <c r="M54" s="43" t="str">
        <f>IF('Rm, МПа'!M54="-",L54,CONCATENATE(L54,",",'Rm, МПа'!M54))</f>
        <v>598,598,598,598,598,579,559,540</v>
      </c>
      <c r="N54" s="43" t="str">
        <f>IF('Rm, МПа'!N54="-",M54,CONCATENATE(M54,",",'Rm, МПа'!N54))</f>
        <v>598,598,598,598,598,579,559,540</v>
      </c>
      <c r="O54" s="43" t="str">
        <f>IF('Rm, МПа'!O54="-",N54,CONCATENATE(N54,",",'Rm, МПа'!O54))</f>
        <v>598,598,598,598,598,579,559,540</v>
      </c>
      <c r="P54" s="43" t="str">
        <f>IF('Rm, МПа'!P54="-",O54,CONCATENATE(O54,",",'Rm, МПа'!P54))</f>
        <v>598,598,598,598,598,579,559,540</v>
      </c>
      <c r="Q54" s="43">
        <f>'Rp0,2, МПа'!D54</f>
        <v>353</v>
      </c>
      <c r="R54" s="43" t="str">
        <f>IF('Rp0,2, МПа'!E54="-",Q54,CONCATENATE(Q54,",",'Rp0,2, МПа'!E54))</f>
        <v>353,343</v>
      </c>
      <c r="S54" s="43" t="str">
        <f>IF('Rp0,2, МПа'!F54="-",R54,CONCATENATE(R54,",",'Rp0,2, МПа'!F54))</f>
        <v>353,343,343</v>
      </c>
      <c r="T54" s="43" t="str">
        <f>IF('Rp0,2, МПа'!G54="-",S54,CONCATENATE(S54,",",'Rp0,2, МПа'!G54))</f>
        <v>353,343,343,343</v>
      </c>
      <c r="U54" s="43" t="str">
        <f>IF('Rp0,2, МПа'!H54="-",T54,CONCATENATE(T54,",",'Rp0,2, МПа'!H54))</f>
        <v>353,343,343,343,343</v>
      </c>
      <c r="V54" s="43" t="str">
        <f>IF('Rp0,2, МПа'!I54="-",U54,CONCATENATE(U54,",",'Rp0,2, МПа'!I54))</f>
        <v>353,343,343,343,343,294</v>
      </c>
      <c r="W54" s="43" t="str">
        <f>IF('Rp0,2, МПа'!J54="-",V54,CONCATENATE(V54,",",'Rp0,2, МПа'!J54))</f>
        <v>353,343,343,343,343,294,255</v>
      </c>
      <c r="X54" s="43" t="str">
        <f>IF('Rp0,2, МПа'!K54="-",W54,CONCATENATE(W54,",",'Rp0,2, МПа'!K54))</f>
        <v>353,343,343,343,343,294,255,235</v>
      </c>
      <c r="Y54" s="43" t="str">
        <f>IF('Rp0,2, МПа'!L54="-",X54,CONCATENATE(X54,",",'Rp0,2, МПа'!L54))</f>
        <v>353,343,343,343,343,294,255,235</v>
      </c>
      <c r="Z54" s="43" t="str">
        <f>IF('Rp0,2, МПа'!M54="-",Y54,CONCATENATE(Y54,",",'Rp0,2, МПа'!M54))</f>
        <v>353,343,343,343,343,294,255,235</v>
      </c>
      <c r="AA54" s="43" t="str">
        <f>IF('Rp0,2, МПа'!N54="-",Z54,CONCATENATE(Z54,",",'Rp0,2, МПа'!N54))</f>
        <v>353,343,343,343,343,294,255,235</v>
      </c>
      <c r="AB54" s="43" t="str">
        <f>IF('Rp0,2, МПа'!O54="-",AA54,CONCATENATE(AA54,",",'Rp0,2, МПа'!O54))</f>
        <v>353,343,343,343,343,294,255,235</v>
      </c>
      <c r="AC54" s="43" t="str">
        <f>IF('Rp0,2, МПа'!P54="-",AB54,CONCATENATE(AB54,",",'Rp0,2, МПа'!P54))</f>
        <v>353,343,343,343,343,294,255,235</v>
      </c>
      <c r="AD54" s="43" t="str">
        <f t="shared" si="1"/>
        <v>{Name: "Сталь 45 (Горячекатаная сортовая сталь толщиной или диаметром до 250 мм)",ClassID: "СУ",UltimateStressArray: [598,598,598,598,598,579,559,540],YieldStressArray: [353,343,343,343,343,294,255,235]},</v>
      </c>
    </row>
    <row r="55" spans="1:30" x14ac:dyDescent="0.25">
      <c r="A55" s="45" t="str">
        <f>INDEX('Обработка исходного'!B:B,ROW('Rm, МПа'!$B$3)+4*(ROW('Rm, МПа'!$B55)-ROW('Rm, МПа'!$B$3)))</f>
        <v>Сталь углеродистая</v>
      </c>
      <c r="B55" s="45" t="str">
        <f t="shared" si="0"/>
        <v>СУ</v>
      </c>
      <c r="C55" s="45" t="str">
        <f>CONCATENATE('Rm, МПа'!B55,IF(OR(ISBLANK('Rm, МПа'!C55),'Rm, МПа'!C55=""),"",CONCATENATE(" (",'Rm, МПа'!C55,")")))</f>
        <v>45 (Заготовки крепежных деталей толщиной или диаметром до 300 мм, КП315*)</v>
      </c>
      <c r="D55" s="43">
        <f>'Rm, МПа'!D55</f>
        <v>569</v>
      </c>
      <c r="E55" s="43" t="str">
        <f>IF('Rm, МПа'!E55="-",D55,CONCATENATE(D55,",",'Rm, МПа'!E55))</f>
        <v>569,569</v>
      </c>
      <c r="F55" s="43" t="str">
        <f>IF('Rm, МПа'!F55="-",E55,CONCATENATE(E55,",",'Rm, МПа'!F55))</f>
        <v>569,569,569</v>
      </c>
      <c r="G55" s="43" t="str">
        <f>IF('Rm, МПа'!G55="-",F55,CONCATENATE(F55,",",'Rm, МПа'!G55))</f>
        <v>569,569,569,569</v>
      </c>
      <c r="H55" s="43" t="str">
        <f>IF('Rm, МПа'!H55="-",G55,CONCATENATE(G55,",",'Rm, МПа'!H55))</f>
        <v>569,569,569,569,569</v>
      </c>
      <c r="I55" s="43" t="str">
        <f>IF('Rm, МПа'!I55="-",H55,CONCATENATE(H55,",",'Rm, МПа'!I55))</f>
        <v>569,569,569,569,569,549</v>
      </c>
      <c r="J55" s="43" t="str">
        <f>IF('Rm, МПа'!J55="-",I55,CONCATENATE(I55,",",'Rm, МПа'!J55))</f>
        <v>569,569,569,569,569,549,530</v>
      </c>
      <c r="K55" s="43" t="str">
        <f>IF('Rm, МПа'!K55="-",J55,CONCATENATE(J55,",",'Rm, МПа'!K55))</f>
        <v>569,569,569,569,569,549,530,510</v>
      </c>
      <c r="L55" s="43" t="str">
        <f>IF('Rm, МПа'!L55="-",K55,CONCATENATE(K55,",",'Rm, МПа'!L55))</f>
        <v>569,569,569,569,569,549,530,510</v>
      </c>
      <c r="M55" s="43" t="str">
        <f>IF('Rm, МПа'!M55="-",L55,CONCATENATE(L55,",",'Rm, МПа'!M55))</f>
        <v>569,569,569,569,569,549,530,510</v>
      </c>
      <c r="N55" s="43" t="str">
        <f>IF('Rm, МПа'!N55="-",M55,CONCATENATE(M55,",",'Rm, МПа'!N55))</f>
        <v>569,569,569,569,569,549,530,510</v>
      </c>
      <c r="O55" s="43" t="str">
        <f>IF('Rm, МПа'!O55="-",N55,CONCATENATE(N55,",",'Rm, МПа'!O55))</f>
        <v>569,569,569,569,569,549,530,510</v>
      </c>
      <c r="P55" s="43" t="str">
        <f>IF('Rm, МПа'!P55="-",O55,CONCATENATE(O55,",",'Rm, МПа'!P55))</f>
        <v>569,569,569,569,569,549,530,510</v>
      </c>
      <c r="Q55" s="43">
        <f>'Rp0,2, МПа'!D55</f>
        <v>315</v>
      </c>
      <c r="R55" s="43" t="str">
        <f>IF('Rp0,2, МПа'!E55="-",Q55,CONCATENATE(Q55,",",'Rp0,2, МПа'!E55))</f>
        <v>315,304</v>
      </c>
      <c r="S55" s="43" t="str">
        <f>IF('Rp0,2, МПа'!F55="-",R55,CONCATENATE(R55,",",'Rp0,2, МПа'!F55))</f>
        <v>315,304,304</v>
      </c>
      <c r="T55" s="43" t="str">
        <f>IF('Rp0,2, МПа'!G55="-",S55,CONCATENATE(S55,",",'Rp0,2, МПа'!G55))</f>
        <v>315,304,304,294</v>
      </c>
      <c r="U55" s="43" t="str">
        <f>IF('Rp0,2, МПа'!H55="-",T55,CONCATENATE(T55,",",'Rp0,2, МПа'!H55))</f>
        <v>315,304,304,294,274</v>
      </c>
      <c r="V55" s="43" t="str">
        <f>IF('Rp0,2, МПа'!I55="-",U55,CONCATENATE(U55,",",'Rp0,2, МПа'!I55))</f>
        <v>315,304,304,294,274,255</v>
      </c>
      <c r="W55" s="43" t="str">
        <f>IF('Rp0,2, МПа'!J55="-",V55,CONCATENATE(V55,",",'Rp0,2, МПа'!J55))</f>
        <v>315,304,304,294,274,255,245</v>
      </c>
      <c r="X55" s="43" t="str">
        <f>IF('Rp0,2, МПа'!K55="-",W55,CONCATENATE(W55,",",'Rp0,2, МПа'!K55))</f>
        <v>315,304,304,294,274,255,245,225</v>
      </c>
      <c r="Y55" s="43" t="str">
        <f>IF('Rp0,2, МПа'!L55="-",X55,CONCATENATE(X55,",",'Rp0,2, МПа'!L55))</f>
        <v>315,304,304,294,274,255,245,225</v>
      </c>
      <c r="Z55" s="43" t="str">
        <f>IF('Rp0,2, МПа'!M55="-",Y55,CONCATENATE(Y55,",",'Rp0,2, МПа'!M55))</f>
        <v>315,304,304,294,274,255,245,225</v>
      </c>
      <c r="AA55" s="43" t="str">
        <f>IF('Rp0,2, МПа'!N55="-",Z55,CONCATENATE(Z55,",",'Rp0,2, МПа'!N55))</f>
        <v>315,304,304,294,274,255,245,225</v>
      </c>
      <c r="AB55" s="43" t="str">
        <f>IF('Rp0,2, МПа'!O55="-",AA55,CONCATENATE(AA55,",",'Rp0,2, МПа'!O55))</f>
        <v>315,304,304,294,274,255,245,225</v>
      </c>
      <c r="AC55" s="43" t="str">
        <f>IF('Rp0,2, МПа'!P55="-",AB55,CONCATENATE(AB55,",",'Rp0,2, МПа'!P55))</f>
        <v>315,304,304,294,274,255,245,225</v>
      </c>
      <c r="AD55" s="43" t="str">
        <f t="shared" si="1"/>
        <v>{Name: "Сталь 45 (Заготовки крепежных деталей толщиной или диаметром до 300 мм, КП315*)",ClassID: "СУ",UltimateStressArray: [569,569,569,569,569,549,530,510],YieldStressArray: [315,304,304,294,274,255,245,225]},</v>
      </c>
    </row>
    <row r="56" spans="1:30" x14ac:dyDescent="0.25">
      <c r="A56" s="45" t="str">
        <f>INDEX('Обработка исходного'!B:B,ROW('Rm, МПа'!$B$3)+4*(ROW('Rm, МПа'!$B56)-ROW('Rm, МПа'!$B$3)))</f>
        <v>Сталь углеродистая</v>
      </c>
      <c r="B56" s="45" t="str">
        <f t="shared" si="0"/>
        <v>СУ</v>
      </c>
      <c r="C56" s="45" t="str">
        <f>CONCATENATE('Rm, МПа'!B56,IF(OR(ISBLANK('Rm, МПа'!C56),'Rm, МПа'!C56=""),"",CONCATENATE(" (",'Rm, МПа'!C56,")")))</f>
        <v>45 (Поковки диаметром от 100 до 800 мм, КП245*)</v>
      </c>
      <c r="D56" s="43">
        <f>'Rm, МПа'!D56</f>
        <v>470</v>
      </c>
      <c r="E56" s="43" t="str">
        <f>IF('Rm, МПа'!E56="-",D56,CONCATENATE(D56,",",'Rm, МПа'!E56))</f>
        <v>470,470</v>
      </c>
      <c r="F56" s="43" t="str">
        <f>IF('Rm, МПа'!F56="-",E56,CONCATENATE(E56,",",'Rm, МПа'!F56))</f>
        <v>470,470,470</v>
      </c>
      <c r="G56" s="43" t="str">
        <f>IF('Rm, МПа'!G56="-",F56,CONCATENATE(F56,",",'Rm, МПа'!G56))</f>
        <v>470,470,470,470</v>
      </c>
      <c r="H56" s="43" t="str">
        <f>IF('Rm, МПа'!H56="-",G56,CONCATENATE(G56,",",'Rm, МПа'!H56))</f>
        <v>470,470,470,470,470</v>
      </c>
      <c r="I56" s="43" t="str">
        <f>IF('Rm, МПа'!I56="-",H56,CONCATENATE(H56,",",'Rm, МПа'!I56))</f>
        <v>470,470,470,470,470,461</v>
      </c>
      <c r="J56" s="43" t="str">
        <f>IF('Rm, МПа'!J56="-",I56,CONCATENATE(I56,",",'Rm, МПа'!J56))</f>
        <v>470,470,470,470,470,461,441</v>
      </c>
      <c r="K56" s="43" t="str">
        <f>IF('Rm, МПа'!K56="-",J56,CONCATENATE(J56,",",'Rm, МПа'!K56))</f>
        <v>470,470,470,470,470,461,441,412</v>
      </c>
      <c r="L56" s="43" t="str">
        <f>IF('Rm, МПа'!L56="-",K56,CONCATENATE(K56,",",'Rm, МПа'!L56))</f>
        <v>470,470,470,470,470,461,441,412</v>
      </c>
      <c r="M56" s="43" t="str">
        <f>IF('Rm, МПа'!M56="-",L56,CONCATENATE(L56,",",'Rm, МПа'!M56))</f>
        <v>470,470,470,470,470,461,441,412</v>
      </c>
      <c r="N56" s="43" t="str">
        <f>IF('Rm, МПа'!N56="-",M56,CONCATENATE(M56,",",'Rm, МПа'!N56))</f>
        <v>470,470,470,470,470,461,441,412</v>
      </c>
      <c r="O56" s="43" t="str">
        <f>IF('Rm, МПа'!O56="-",N56,CONCATENATE(N56,",",'Rm, МПа'!O56))</f>
        <v>470,470,470,470,470,461,441,412</v>
      </c>
      <c r="P56" s="43" t="str">
        <f>IF('Rm, МПа'!P56="-",O56,CONCATENATE(O56,",",'Rm, МПа'!P56))</f>
        <v>470,470,470,470,470,461,441,412</v>
      </c>
      <c r="Q56" s="43">
        <f>'Rp0,2, МПа'!D56</f>
        <v>245</v>
      </c>
      <c r="R56" s="43" t="str">
        <f>IF('Rp0,2, МПа'!E56="-",Q56,CONCATENATE(Q56,",",'Rp0,2, МПа'!E56))</f>
        <v>245,235</v>
      </c>
      <c r="S56" s="43" t="str">
        <f>IF('Rp0,2, МПа'!F56="-",R56,CONCATENATE(R56,",",'Rp0,2, МПа'!F56))</f>
        <v>245,235,235</v>
      </c>
      <c r="T56" s="43" t="str">
        <f>IF('Rp0,2, МПа'!G56="-",S56,CONCATENATE(S56,",",'Rp0,2, МПа'!G56))</f>
        <v>245,235,235,235</v>
      </c>
      <c r="U56" s="43" t="str">
        <f>IF('Rp0,2, МПа'!H56="-",T56,CONCATENATE(T56,",",'Rp0,2, МПа'!H56))</f>
        <v>245,235,235,235,235</v>
      </c>
      <c r="V56" s="43" t="str">
        <f>IF('Rp0,2, МПа'!I56="-",U56,CONCATENATE(U56,",",'Rp0,2, МПа'!I56))</f>
        <v>245,235,235,235,235,206</v>
      </c>
      <c r="W56" s="43" t="str">
        <f>IF('Rp0,2, МПа'!J56="-",V56,CONCATENATE(V56,",",'Rp0,2, МПа'!J56))</f>
        <v>245,235,235,235,235,206,177</v>
      </c>
      <c r="X56" s="43" t="str">
        <f>IF('Rp0,2, МПа'!K56="-",W56,CONCATENATE(W56,",",'Rp0,2, МПа'!K56))</f>
        <v>245,235,235,235,235,206,177,167</v>
      </c>
      <c r="Y56" s="43" t="str">
        <f>IF('Rp0,2, МПа'!L56="-",X56,CONCATENATE(X56,",",'Rp0,2, МПа'!L56))</f>
        <v>245,235,235,235,235,206,177,167</v>
      </c>
      <c r="Z56" s="43" t="str">
        <f>IF('Rp0,2, МПа'!M56="-",Y56,CONCATENATE(Y56,",",'Rp0,2, МПа'!M56))</f>
        <v>245,235,235,235,235,206,177,167</v>
      </c>
      <c r="AA56" s="43" t="str">
        <f>IF('Rp0,2, МПа'!N56="-",Z56,CONCATENATE(Z56,",",'Rp0,2, МПа'!N56))</f>
        <v>245,235,235,235,235,206,177,167</v>
      </c>
      <c r="AB56" s="43" t="str">
        <f>IF('Rp0,2, МПа'!O56="-",AA56,CONCATENATE(AA56,",",'Rp0,2, МПа'!O56))</f>
        <v>245,235,235,235,235,206,177,167</v>
      </c>
      <c r="AC56" s="43" t="str">
        <f>IF('Rp0,2, МПа'!P56="-",AB56,CONCATENATE(AB56,",",'Rp0,2, МПа'!P56))</f>
        <v>245,235,235,235,235,206,177,167</v>
      </c>
      <c r="AD56" s="43" t="str">
        <f t="shared" si="1"/>
        <v>{Name: "Сталь 45 (Поковки диаметром от 100 до 800 мм, КП245*)",ClassID: "СУ",UltimateStressArray: [470,470,470,470,470,461,441,412],YieldStressArray: [245,235,235,235,235,206,177,167]},</v>
      </c>
    </row>
    <row r="57" spans="1:30" x14ac:dyDescent="0.25">
      <c r="A57" s="45" t="str">
        <f>INDEX('Обработка исходного'!B:B,ROW('Rm, МПа'!$B$3)+4*(ROW('Rm, МПа'!$B57)-ROW('Rm, МПа'!$B$3)))</f>
        <v>Сталь углеродистая</v>
      </c>
      <c r="B57" s="45" t="str">
        <f t="shared" si="0"/>
        <v>СУ</v>
      </c>
      <c r="C57" s="45" t="str">
        <f>CONCATENATE('Rm, МПа'!B57,IF(OR(ISBLANK('Rm, МПа'!C57),'Rm, МПа'!C57=""),"",CONCATENATE(" (",'Rm, МПа'!C57,")")))</f>
        <v>45 (Поковки диаметром до 800 мм, КП275*)</v>
      </c>
      <c r="D57" s="43">
        <f>'Rm, МПа'!D57</f>
        <v>530</v>
      </c>
      <c r="E57" s="43" t="str">
        <f>IF('Rm, МПа'!E57="-",D57,CONCATENATE(D57,",",'Rm, МПа'!E57))</f>
        <v>530,530</v>
      </c>
      <c r="F57" s="43" t="str">
        <f>IF('Rm, МПа'!F57="-",E57,CONCATENATE(E57,",",'Rm, МПа'!F57))</f>
        <v>530,530,530</v>
      </c>
      <c r="G57" s="43" t="str">
        <f>IF('Rm, МПа'!G57="-",F57,CONCATENATE(F57,",",'Rm, МПа'!G57))</f>
        <v>530,530,530,530</v>
      </c>
      <c r="H57" s="43" t="str">
        <f>IF('Rm, МПа'!H57="-",G57,CONCATENATE(G57,",",'Rm, МПа'!H57))</f>
        <v>530,530,530,530,530</v>
      </c>
      <c r="I57" s="43" t="str">
        <f>IF('Rm, МПа'!I57="-",H57,CONCATENATE(H57,",",'Rm, МПа'!I57))</f>
        <v>530,530,530,530,530,510</v>
      </c>
      <c r="J57" s="43" t="str">
        <f>IF('Rm, МПа'!J57="-",I57,CONCATENATE(I57,",",'Rm, МПа'!J57))</f>
        <v>530,530,530,530,530,510,491</v>
      </c>
      <c r="K57" s="43" t="str">
        <f>IF('Rm, МПа'!K57="-",J57,CONCATENATE(J57,",",'Rm, МПа'!K57))</f>
        <v>530,530,530,530,530,510,491,481</v>
      </c>
      <c r="L57" s="43" t="str">
        <f>IF('Rm, МПа'!L57="-",K57,CONCATENATE(K57,",",'Rm, МПа'!L57))</f>
        <v>530,530,530,530,530,510,491,481</v>
      </c>
      <c r="M57" s="43" t="str">
        <f>IF('Rm, МПа'!M57="-",L57,CONCATENATE(L57,",",'Rm, МПа'!M57))</f>
        <v>530,530,530,530,530,510,491,481</v>
      </c>
      <c r="N57" s="43" t="str">
        <f>IF('Rm, МПа'!N57="-",M57,CONCATENATE(M57,",",'Rm, МПа'!N57))</f>
        <v>530,530,530,530,530,510,491,481</v>
      </c>
      <c r="O57" s="43" t="str">
        <f>IF('Rm, МПа'!O57="-",N57,CONCATENATE(N57,",",'Rm, МПа'!O57))</f>
        <v>530,530,530,530,530,510,491,481</v>
      </c>
      <c r="P57" s="43" t="str">
        <f>IF('Rm, МПа'!P57="-",O57,CONCATENATE(O57,",",'Rm, МПа'!P57))</f>
        <v>530,530,530,530,530,510,491,481</v>
      </c>
      <c r="Q57" s="43">
        <f>'Rp0,2, МПа'!D57</f>
        <v>275</v>
      </c>
      <c r="R57" s="43" t="str">
        <f>IF('Rp0,2, МПа'!E57="-",Q57,CONCATENATE(Q57,",",'Rp0,2, МПа'!E57))</f>
        <v>275,265</v>
      </c>
      <c r="S57" s="43" t="str">
        <f>IF('Rp0,2, МПа'!F57="-",R57,CONCATENATE(R57,",",'Rp0,2, МПа'!F57))</f>
        <v>275,265,265</v>
      </c>
      <c r="T57" s="43" t="str">
        <f>IF('Rp0,2, МПа'!G57="-",S57,CONCATENATE(S57,",",'Rp0,2, МПа'!G57))</f>
        <v>275,265,265,265</v>
      </c>
      <c r="U57" s="43" t="str">
        <f>IF('Rp0,2, МПа'!H57="-",T57,CONCATENATE(T57,",",'Rp0,2, МПа'!H57))</f>
        <v>275,265,265,265,265</v>
      </c>
      <c r="V57" s="43" t="str">
        <f>IF('Rp0,2, МПа'!I57="-",U57,CONCATENATE(U57,",",'Rp0,2, МПа'!I57))</f>
        <v>275,265,265,265,265,226</v>
      </c>
      <c r="W57" s="43" t="str">
        <f>IF('Rp0,2, МПа'!J57="-",V57,CONCATENATE(V57,",",'Rp0,2, МПа'!J57))</f>
        <v>275,265,265,265,265,226,196</v>
      </c>
      <c r="X57" s="43" t="str">
        <f>IF('Rp0,2, МПа'!K57="-",W57,CONCATENATE(W57,",",'Rp0,2, МПа'!K57))</f>
        <v>275,265,265,265,265,226,196,196</v>
      </c>
      <c r="Y57" s="43" t="str">
        <f>IF('Rp0,2, МПа'!L57="-",X57,CONCATENATE(X57,",",'Rp0,2, МПа'!L57))</f>
        <v>275,265,265,265,265,226,196,196</v>
      </c>
      <c r="Z57" s="43" t="str">
        <f>IF('Rp0,2, МПа'!M57="-",Y57,CONCATENATE(Y57,",",'Rp0,2, МПа'!M57))</f>
        <v>275,265,265,265,265,226,196,196</v>
      </c>
      <c r="AA57" s="43" t="str">
        <f>IF('Rp0,2, МПа'!N57="-",Z57,CONCATENATE(Z57,",",'Rp0,2, МПа'!N57))</f>
        <v>275,265,265,265,265,226,196,196</v>
      </c>
      <c r="AB57" s="43" t="str">
        <f>IF('Rp0,2, МПа'!O57="-",AA57,CONCATENATE(AA57,",",'Rp0,2, МПа'!O57))</f>
        <v>275,265,265,265,265,226,196,196</v>
      </c>
      <c r="AC57" s="43" t="str">
        <f>IF('Rp0,2, МПа'!P57="-",AB57,CONCATENATE(AB57,",",'Rp0,2, МПа'!P57))</f>
        <v>275,265,265,265,265,226,196,196</v>
      </c>
      <c r="AD57" s="43" t="str">
        <f t="shared" si="1"/>
        <v>{Name: "Сталь 45 (Поковки диаметром до 800 мм, КП275*)",ClassID: "СУ",UltimateStressArray: [530,530,530,530,530,510,491,481],YieldStressArray: [275,265,265,265,265,226,196,196]},</v>
      </c>
    </row>
    <row r="58" spans="1:30" x14ac:dyDescent="0.25">
      <c r="A58" s="45" t="str">
        <f>INDEX('Обработка исходного'!B:B,ROW('Rm, МПа'!$B$3)+4*(ROW('Rm, МПа'!$B58)-ROW('Rm, МПа'!$B$3)))</f>
        <v>Сталь углеродистая</v>
      </c>
      <c r="B58" s="45" t="str">
        <f t="shared" si="0"/>
        <v>СУ</v>
      </c>
      <c r="C58" s="45" t="str">
        <f>CONCATENATE('Rm, МПа'!B58,IF(OR(ISBLANK('Rm, МПа'!C58),'Rm, МПа'!C58=""),"",CONCATENATE(" (",'Rm, МПа'!C58,")")))</f>
        <v>45 (Поковки диаметром до 800 мм, КП315*)</v>
      </c>
      <c r="D58" s="43">
        <f>'Rm, МПа'!D58</f>
        <v>570</v>
      </c>
      <c r="E58" s="43" t="str">
        <f>IF('Rm, МПа'!E58="-",D58,CONCATENATE(D58,",",'Rm, МПа'!E58))</f>
        <v>570,570</v>
      </c>
      <c r="F58" s="43" t="str">
        <f>IF('Rm, МПа'!F58="-",E58,CONCATENATE(E58,",",'Rm, МПа'!F58))</f>
        <v>570,570,570</v>
      </c>
      <c r="G58" s="43" t="str">
        <f>IF('Rm, МПа'!G58="-",F58,CONCATENATE(F58,",",'Rm, МПа'!G58))</f>
        <v>570,570,570,570</v>
      </c>
      <c r="H58" s="43" t="str">
        <f>IF('Rm, МПа'!H58="-",G58,CONCATENATE(G58,",",'Rm, МПа'!H58))</f>
        <v>570,570,570,570,570</v>
      </c>
      <c r="I58" s="43" t="str">
        <f>IF('Rm, МПа'!I58="-",H58,CONCATENATE(H58,",",'Rm, МПа'!I58))</f>
        <v>570,570,570,570,570,549</v>
      </c>
      <c r="J58" s="43" t="str">
        <f>IF('Rm, МПа'!J58="-",I58,CONCATENATE(I58,",",'Rm, МПа'!J58))</f>
        <v>570,570,570,570,570,549,530</v>
      </c>
      <c r="K58" s="43" t="str">
        <f>IF('Rm, МПа'!K58="-",J58,CONCATENATE(J58,",",'Rm, МПа'!K58))</f>
        <v>570,570,570,570,570,549,530,510</v>
      </c>
      <c r="L58" s="43" t="str">
        <f>IF('Rm, МПа'!L58="-",K58,CONCATENATE(K58,",",'Rm, МПа'!L58))</f>
        <v>570,570,570,570,570,549,530,510</v>
      </c>
      <c r="M58" s="43" t="str">
        <f>IF('Rm, МПа'!M58="-",L58,CONCATENATE(L58,",",'Rm, МПа'!M58))</f>
        <v>570,570,570,570,570,549,530,510</v>
      </c>
      <c r="N58" s="43" t="str">
        <f>IF('Rm, МПа'!N58="-",M58,CONCATENATE(M58,",",'Rm, МПа'!N58))</f>
        <v>570,570,570,570,570,549,530,510</v>
      </c>
      <c r="O58" s="43" t="str">
        <f>IF('Rm, МПа'!O58="-",N58,CONCATENATE(N58,",",'Rm, МПа'!O58))</f>
        <v>570,570,570,570,570,549,530,510</v>
      </c>
      <c r="P58" s="43" t="str">
        <f>IF('Rm, МПа'!P58="-",O58,CONCATENATE(O58,",",'Rm, МПа'!P58))</f>
        <v>570,570,570,570,570,549,530,510</v>
      </c>
      <c r="Q58" s="43">
        <f>'Rp0,2, МПа'!D58</f>
        <v>315</v>
      </c>
      <c r="R58" s="43" t="str">
        <f>IF('Rp0,2, МПа'!E58="-",Q58,CONCATENATE(Q58,",",'Rp0,2, МПа'!E58))</f>
        <v>315,304</v>
      </c>
      <c r="S58" s="43" t="str">
        <f>IF('Rp0,2, МПа'!F58="-",R58,CONCATENATE(R58,",",'Rp0,2, МПа'!F58))</f>
        <v>315,304,304</v>
      </c>
      <c r="T58" s="43" t="str">
        <f>IF('Rp0,2, МПа'!G58="-",S58,CONCATENATE(S58,",",'Rp0,2, МПа'!G58))</f>
        <v>315,304,304,304</v>
      </c>
      <c r="U58" s="43" t="str">
        <f>IF('Rp0,2, МПа'!H58="-",T58,CONCATENATE(T58,",",'Rp0,2, МПа'!H58))</f>
        <v>315,304,304,304,304</v>
      </c>
      <c r="V58" s="43" t="str">
        <f>IF('Rp0,2, МПа'!I58="-",U58,CONCATENATE(U58,",",'Rp0,2, МПа'!I58))</f>
        <v>315,304,304,304,304,255</v>
      </c>
      <c r="W58" s="43" t="str">
        <f>IF('Rp0,2, МПа'!J58="-",V58,CONCATENATE(V58,",",'Rp0,2, МПа'!J58))</f>
        <v>315,304,304,304,304,255,226</v>
      </c>
      <c r="X58" s="43" t="str">
        <f>IF('Rp0,2, МПа'!K58="-",W58,CONCATENATE(W58,",",'Rp0,2, МПа'!K58))</f>
        <v>315,304,304,304,304,255,226,206</v>
      </c>
      <c r="Y58" s="43" t="str">
        <f>IF('Rp0,2, МПа'!L58="-",X58,CONCATENATE(X58,",",'Rp0,2, МПа'!L58))</f>
        <v>315,304,304,304,304,255,226,206</v>
      </c>
      <c r="Z58" s="43" t="str">
        <f>IF('Rp0,2, МПа'!M58="-",Y58,CONCATENATE(Y58,",",'Rp0,2, МПа'!M58))</f>
        <v>315,304,304,304,304,255,226,206</v>
      </c>
      <c r="AA58" s="43" t="str">
        <f>IF('Rp0,2, МПа'!N58="-",Z58,CONCATENATE(Z58,",",'Rp0,2, МПа'!N58))</f>
        <v>315,304,304,304,304,255,226,206</v>
      </c>
      <c r="AB58" s="43" t="str">
        <f>IF('Rp0,2, МПа'!O58="-",AA58,CONCATENATE(AA58,",",'Rp0,2, МПа'!O58))</f>
        <v>315,304,304,304,304,255,226,206</v>
      </c>
      <c r="AC58" s="43" t="str">
        <f>IF('Rp0,2, МПа'!P58="-",AB58,CONCATENATE(AB58,",",'Rp0,2, МПа'!P58))</f>
        <v>315,304,304,304,304,255,226,206</v>
      </c>
      <c r="AD58" s="43" t="str">
        <f t="shared" si="1"/>
        <v>{Name: "Сталь 45 (Поковки диаметром до 800 мм, КП315*)",ClassID: "СУ",UltimateStressArray: [570,570,570,570,570,549,530,510],YieldStressArray: [315,304,304,304,304,255,226,206]},</v>
      </c>
    </row>
    <row r="59" spans="1:30" x14ac:dyDescent="0.25">
      <c r="A59" s="45" t="str">
        <f>INDEX('Обработка исходного'!B:B,ROW('Rm, МПа'!$B$3)+4*(ROW('Rm, МПа'!$B59)-ROW('Rm, МПа'!$B$3)))</f>
        <v>Сталь углеродистая</v>
      </c>
      <c r="B59" s="45" t="str">
        <f t="shared" si="0"/>
        <v>СУ</v>
      </c>
      <c r="C59" s="45" t="str">
        <f>CONCATENATE('Rm, МПа'!B59,IF(OR(ISBLANK('Rm, МПа'!C59),'Rm, МПа'!C59=""),"",CONCATENATE(" (",'Rm, МПа'!C59,")")))</f>
        <v>45 (Поковки диаметром до 300 мм, КП345*)</v>
      </c>
      <c r="D59" s="43">
        <f>'Rm, МПа'!D59</f>
        <v>590</v>
      </c>
      <c r="E59" s="43" t="str">
        <f>IF('Rm, МПа'!E59="-",D59,CONCATENATE(D59,",",'Rm, МПа'!E59))</f>
        <v>590,590</v>
      </c>
      <c r="F59" s="43" t="str">
        <f>IF('Rm, МПа'!F59="-",E59,CONCATENATE(E59,",",'Rm, МПа'!F59))</f>
        <v>590,590,590</v>
      </c>
      <c r="G59" s="43" t="str">
        <f>IF('Rm, МПа'!G59="-",F59,CONCATENATE(F59,",",'Rm, МПа'!G59))</f>
        <v>590,590,590,590</v>
      </c>
      <c r="H59" s="43" t="str">
        <f>IF('Rm, МПа'!H59="-",G59,CONCATENATE(G59,",",'Rm, МПа'!H59))</f>
        <v>590,590,590,590,590</v>
      </c>
      <c r="I59" s="43" t="str">
        <f>IF('Rm, МПа'!I59="-",H59,CONCATENATE(H59,",",'Rm, МПа'!I59))</f>
        <v>590,590,590,590,590,569</v>
      </c>
      <c r="J59" s="43" t="str">
        <f>IF('Rm, МПа'!J59="-",I59,CONCATENATE(I59,",",'Rm, МПа'!J59))</f>
        <v>590,590,590,590,590,569,549</v>
      </c>
      <c r="K59" s="43" t="str">
        <f>IF('Rm, МПа'!K59="-",J59,CONCATENATE(J59,",",'Rm, МПа'!K59))</f>
        <v>590,590,590,590,590,569,549,530</v>
      </c>
      <c r="L59" s="43" t="str">
        <f>IF('Rm, МПа'!L59="-",K59,CONCATENATE(K59,",",'Rm, МПа'!L59))</f>
        <v>590,590,590,590,590,569,549,530</v>
      </c>
      <c r="M59" s="43" t="str">
        <f>IF('Rm, МПа'!M59="-",L59,CONCATENATE(L59,",",'Rm, МПа'!M59))</f>
        <v>590,590,590,590,590,569,549,530</v>
      </c>
      <c r="N59" s="43" t="str">
        <f>IF('Rm, МПа'!N59="-",M59,CONCATENATE(M59,",",'Rm, МПа'!N59))</f>
        <v>590,590,590,590,590,569,549,530</v>
      </c>
      <c r="O59" s="43" t="str">
        <f>IF('Rm, МПа'!O59="-",N59,CONCATENATE(N59,",",'Rm, МПа'!O59))</f>
        <v>590,590,590,590,590,569,549,530</v>
      </c>
      <c r="P59" s="43" t="str">
        <f>IF('Rm, МПа'!P59="-",O59,CONCATENATE(O59,",",'Rm, МПа'!P59))</f>
        <v>590,590,590,590,590,569,549,530</v>
      </c>
      <c r="Q59" s="43">
        <f>'Rp0,2, МПа'!D59</f>
        <v>345</v>
      </c>
      <c r="R59" s="43" t="str">
        <f>IF('Rp0,2, МПа'!E59="-",Q59,CONCATENATE(Q59,",",'Rp0,2, МПа'!E59))</f>
        <v>345,333</v>
      </c>
      <c r="S59" s="43" t="str">
        <f>IF('Rp0,2, МПа'!F59="-",R59,CONCATENATE(R59,",",'Rp0,2, МПа'!F59))</f>
        <v>345,333,333</v>
      </c>
      <c r="T59" s="43" t="str">
        <f>IF('Rp0,2, МПа'!G59="-",S59,CONCATENATE(S59,",",'Rp0,2, МПа'!G59))</f>
        <v>345,333,333,333</v>
      </c>
      <c r="U59" s="43" t="str">
        <f>IF('Rp0,2, МПа'!H59="-",T59,CONCATENATE(T59,",",'Rp0,2, МПа'!H59))</f>
        <v>345,333,333,333,333</v>
      </c>
      <c r="V59" s="43" t="str">
        <f>IF('Rp0,2, МПа'!I59="-",U59,CONCATENATE(U59,",",'Rp0,2, МПа'!I59))</f>
        <v>345,333,333,333,333,284</v>
      </c>
      <c r="W59" s="43" t="str">
        <f>IF('Rp0,2, МПа'!J59="-",V59,CONCATENATE(V59,",",'Rp0,2, МПа'!J59))</f>
        <v>345,333,333,333,333,284,245</v>
      </c>
      <c r="X59" s="43" t="str">
        <f>IF('Rp0,2, МПа'!K59="-",W59,CONCATENATE(W59,",",'Rp0,2, МПа'!K59))</f>
        <v>345,333,333,333,333,284,245,226</v>
      </c>
      <c r="Y59" s="43" t="str">
        <f>IF('Rp0,2, МПа'!L59="-",X59,CONCATENATE(X59,",",'Rp0,2, МПа'!L59))</f>
        <v>345,333,333,333,333,284,245,226</v>
      </c>
      <c r="Z59" s="43" t="str">
        <f>IF('Rp0,2, МПа'!M59="-",Y59,CONCATENATE(Y59,",",'Rp0,2, МПа'!M59))</f>
        <v>345,333,333,333,333,284,245,226</v>
      </c>
      <c r="AA59" s="43" t="str">
        <f>IF('Rp0,2, МПа'!N59="-",Z59,CONCATENATE(Z59,",",'Rp0,2, МПа'!N59))</f>
        <v>345,333,333,333,333,284,245,226</v>
      </c>
      <c r="AB59" s="43" t="str">
        <f>IF('Rp0,2, МПа'!O59="-",AA59,CONCATENATE(AA59,",",'Rp0,2, МПа'!O59))</f>
        <v>345,333,333,333,333,284,245,226</v>
      </c>
      <c r="AC59" s="43" t="str">
        <f>IF('Rp0,2, МПа'!P59="-",AB59,CONCATENATE(AB59,",",'Rp0,2, МПа'!P59))</f>
        <v>345,333,333,333,333,284,245,226</v>
      </c>
      <c r="AD59" s="43" t="str">
        <f t="shared" si="1"/>
        <v>{Name: "Сталь 45 (Поковки диаметром до 300 мм, КП345*)",ClassID: "СУ",UltimateStressArray: [590,590,590,590,590,569,549,530],YieldStressArray: [345,333,333,333,333,284,245,226]},</v>
      </c>
    </row>
    <row r="60" spans="1:30" x14ac:dyDescent="0.25">
      <c r="A60" s="45" t="str">
        <f>INDEX('Обработка исходного'!B:B,ROW('Rm, МПа'!$B$3)+4*(ROW('Rm, МПа'!$B60)-ROW('Rm, МПа'!$B$3)))</f>
        <v>Сталь углеродистая</v>
      </c>
      <c r="B60" s="45" t="str">
        <f t="shared" si="0"/>
        <v>СУ</v>
      </c>
      <c r="C60" s="45" t="str">
        <f>CONCATENATE('Rm, МПа'!B60,IF(OR(ISBLANK('Rm, МПа'!C60),'Rm, МПа'!C60=""),"",CONCATENATE(" (",'Rm, МПа'!C60,")")))</f>
        <v>45 (Поковки диаметром до 100 мм, КП395*)</v>
      </c>
      <c r="D60" s="43">
        <f>'Rm, МПа'!D60</f>
        <v>615</v>
      </c>
      <c r="E60" s="43" t="str">
        <f>IF('Rm, МПа'!E60="-",D60,CONCATENATE(D60,",",'Rm, МПа'!E60))</f>
        <v>615,615</v>
      </c>
      <c r="F60" s="43" t="str">
        <f>IF('Rm, МПа'!F60="-",E60,CONCATENATE(E60,",",'Rm, МПа'!F60))</f>
        <v>615,615,615</v>
      </c>
      <c r="G60" s="43" t="str">
        <f>IF('Rm, МПа'!G60="-",F60,CONCATENATE(F60,",",'Rm, МПа'!G60))</f>
        <v>615,615,615,615</v>
      </c>
      <c r="H60" s="43" t="str">
        <f>IF('Rm, МПа'!H60="-",G60,CONCATENATE(G60,",",'Rm, МПа'!H60))</f>
        <v>615,615,615,615,615</v>
      </c>
      <c r="I60" s="43" t="str">
        <f>IF('Rm, МПа'!I60="-",H60,CONCATENATE(H60,",",'Rm, МПа'!I60))</f>
        <v>615,615,615,615,615,598</v>
      </c>
      <c r="J60" s="43" t="str">
        <f>IF('Rm, МПа'!J60="-",I60,CONCATENATE(I60,",",'Rm, МПа'!J60))</f>
        <v>615,615,615,615,615,598,579</v>
      </c>
      <c r="K60" s="43" t="str">
        <f>IF('Rm, МПа'!K60="-",J60,CONCATENATE(J60,",",'Rm, МПа'!K60))</f>
        <v>615,615,615,615,615,598,579,559</v>
      </c>
      <c r="L60" s="43" t="str">
        <f>IF('Rm, МПа'!L60="-",K60,CONCATENATE(K60,",",'Rm, МПа'!L60))</f>
        <v>615,615,615,615,615,598,579,559</v>
      </c>
      <c r="M60" s="43" t="str">
        <f>IF('Rm, МПа'!M60="-",L60,CONCATENATE(L60,",",'Rm, МПа'!M60))</f>
        <v>615,615,615,615,615,598,579,559</v>
      </c>
      <c r="N60" s="43" t="str">
        <f>IF('Rm, МПа'!N60="-",M60,CONCATENATE(M60,",",'Rm, МПа'!N60))</f>
        <v>615,615,615,615,615,598,579,559</v>
      </c>
      <c r="O60" s="43" t="str">
        <f>IF('Rm, МПа'!O60="-",N60,CONCATENATE(N60,",",'Rm, МПа'!O60))</f>
        <v>615,615,615,615,615,598,579,559</v>
      </c>
      <c r="P60" s="43" t="str">
        <f>IF('Rm, МПа'!P60="-",O60,CONCATENATE(O60,",",'Rm, МПа'!P60))</f>
        <v>615,615,615,615,615,598,579,559</v>
      </c>
      <c r="Q60" s="43">
        <f>'Rp0,2, МПа'!D60</f>
        <v>395</v>
      </c>
      <c r="R60" s="43" t="str">
        <f>IF('Rp0,2, МПа'!E60="-",Q60,CONCATENATE(Q60,",",'Rp0,2, МПа'!E60))</f>
        <v>395,395</v>
      </c>
      <c r="S60" s="43" t="str">
        <f>IF('Rp0,2, МПа'!F60="-",R60,CONCATENATE(R60,",",'Rp0,2, МПа'!F60))</f>
        <v>395,395,395</v>
      </c>
      <c r="T60" s="43" t="str">
        <f>IF('Rp0,2, МПа'!G60="-",S60,CONCATENATE(S60,",",'Rp0,2, МПа'!G60))</f>
        <v>395,395,395,395</v>
      </c>
      <c r="U60" s="43" t="str">
        <f>IF('Rp0,2, МПа'!H60="-",T60,CONCATENATE(T60,",",'Rp0,2, МПа'!H60))</f>
        <v>395,395,395,395,395</v>
      </c>
      <c r="V60" s="43" t="str">
        <f>IF('Rp0,2, МПа'!I60="-",U60,CONCATENATE(U60,",",'Rp0,2, МПа'!I60))</f>
        <v>395,395,395,395,395,333</v>
      </c>
      <c r="W60" s="43" t="str">
        <f>IF('Rp0,2, МПа'!J60="-",V60,CONCATENATE(V60,",",'Rp0,2, МПа'!J60))</f>
        <v>395,395,395,395,395,333,294</v>
      </c>
      <c r="X60" s="43" t="str">
        <f>IF('Rp0,2, МПа'!K60="-",W60,CONCATENATE(W60,",",'Rp0,2, МПа'!K60))</f>
        <v>395,395,395,395,395,333,294,275</v>
      </c>
      <c r="Y60" s="43" t="str">
        <f>IF('Rp0,2, МПа'!L60="-",X60,CONCATENATE(X60,",",'Rp0,2, МПа'!L60))</f>
        <v>395,395,395,395,395,333,294,275</v>
      </c>
      <c r="Z60" s="43" t="str">
        <f>IF('Rp0,2, МПа'!M60="-",Y60,CONCATENATE(Y60,",",'Rp0,2, МПа'!M60))</f>
        <v>395,395,395,395,395,333,294,275</v>
      </c>
      <c r="AA60" s="43" t="str">
        <f>IF('Rp0,2, МПа'!N60="-",Z60,CONCATENATE(Z60,",",'Rp0,2, МПа'!N60))</f>
        <v>395,395,395,395,395,333,294,275</v>
      </c>
      <c r="AB60" s="43" t="str">
        <f>IF('Rp0,2, МПа'!O60="-",AA60,CONCATENATE(AA60,",",'Rp0,2, МПа'!O60))</f>
        <v>395,395,395,395,395,333,294,275</v>
      </c>
      <c r="AC60" s="43" t="str">
        <f>IF('Rp0,2, МПа'!P60="-",AB60,CONCATENATE(AB60,",",'Rp0,2, МПа'!P60))</f>
        <v>395,395,395,395,395,333,294,275</v>
      </c>
      <c r="AD60" s="43" t="str">
        <f t="shared" si="1"/>
        <v>{Name: "Сталь 45 (Поковки диаметром до 100 мм, КП395*)",ClassID: "СУ",UltimateStressArray: [615,615,615,615,615,598,579,559],YieldStressArray: [395,395,395,395,395,333,294,275]},</v>
      </c>
    </row>
    <row r="61" spans="1:30" x14ac:dyDescent="0.25">
      <c r="A61" s="45" t="str">
        <f>INDEX('Обработка исходного'!B:B,ROW('Rm, МПа'!$B$3)+4*(ROW('Rm, МПа'!$B61)-ROW('Rm, МПа'!$B$3)))</f>
        <v>Сталь легированная</v>
      </c>
      <c r="B61" s="45" t="str">
        <f t="shared" si="0"/>
        <v>СЛ</v>
      </c>
      <c r="C61" s="45" t="str">
        <f>CONCATENATE('Rm, МПа'!B61,IF(OR(ISBLANK('Rm, МПа'!C61),'Rm, МПа'!C61=""),"",CONCATENATE(" (",'Rm, МПа'!C61,")")))</f>
        <v>20X (Прутки и полосы диаметром или толщиной до 80 мм)</v>
      </c>
      <c r="D61" s="43">
        <f>'Rm, МПа'!D61</f>
        <v>785</v>
      </c>
      <c r="E61" s="43" t="str">
        <f>IF('Rm, МПа'!E61="-",D61,CONCATENATE(D61,",",'Rm, МПа'!E61))</f>
        <v>785,755</v>
      </c>
      <c r="F61" s="43" t="str">
        <f>IF('Rm, МПа'!F61="-",E61,CONCATENATE(E61,",",'Rm, МПа'!F61))</f>
        <v>785,755,755</v>
      </c>
      <c r="G61" s="43" t="str">
        <f>IF('Rm, МПа'!G61="-",F61,CONCATENATE(F61,",",'Rm, МПа'!G61))</f>
        <v>785,755,755,745</v>
      </c>
      <c r="H61" s="43" t="str">
        <f>IF('Rm, МПа'!H61="-",G61,CONCATENATE(G61,",",'Rm, МПа'!H61))</f>
        <v>785,755,755,745,735</v>
      </c>
      <c r="I61" s="43" t="str">
        <f>IF('Rm, МПа'!I61="-",H61,CONCATENATE(H61,",",'Rm, МПа'!I61))</f>
        <v>785,755,755,745,735,715</v>
      </c>
      <c r="J61" s="43" t="str">
        <f>IF('Rm, МПа'!J61="-",I61,CONCATENATE(I61,",",'Rm, МПа'!J61))</f>
        <v>785,755,755,745,735,715,676</v>
      </c>
      <c r="K61" s="43" t="str">
        <f>IF('Rm, МПа'!K61="-",J61,CONCATENATE(J61,",",'Rm, МПа'!K61))</f>
        <v>785,755,755,745,735,715,676,649</v>
      </c>
      <c r="L61" s="43" t="str">
        <f>IF('Rm, МПа'!L61="-",K61,CONCATENATE(K61,",",'Rm, МПа'!L61))</f>
        <v>785,755,755,745,735,715,676,649,578</v>
      </c>
      <c r="M61" s="43" t="str">
        <f>IF('Rm, МПа'!M61="-",L61,CONCATENATE(L61,",",'Rm, МПа'!M61))</f>
        <v>785,755,755,745,735,715,676,649,578,540</v>
      </c>
      <c r="N61" s="43" t="str">
        <f>IF('Rm, МПа'!N61="-",M61,CONCATENATE(M61,",",'Rm, МПа'!N61))</f>
        <v>785,755,755,745,735,715,676,649,578,540,471</v>
      </c>
      <c r="O61" s="43" t="str">
        <f>IF('Rm, МПа'!O61="-",N61,CONCATENATE(N61,",",'Rm, МПа'!O61))</f>
        <v>785,755,755,745,735,715,676,649,578,540,471</v>
      </c>
      <c r="P61" s="43" t="str">
        <f>IF('Rm, МПа'!P61="-",O61,CONCATENATE(O61,",",'Rm, МПа'!P61))</f>
        <v>785,755,755,745,735,715,676,649,578,540,471</v>
      </c>
      <c r="Q61" s="43">
        <f>'Rp0,2, МПа'!D61</f>
        <v>638</v>
      </c>
      <c r="R61" s="43" t="str">
        <f>IF('Rp0,2, МПа'!E61="-",Q61,CONCATENATE(Q61,",",'Rp0,2, МПа'!E61))</f>
        <v>638,589</v>
      </c>
      <c r="S61" s="43" t="str">
        <f>IF('Rp0,2, МПа'!F61="-",R61,CONCATENATE(R61,",",'Rp0,2, МПа'!F61))</f>
        <v>638,589,589</v>
      </c>
      <c r="T61" s="43" t="str">
        <f>IF('Rp0,2, МПа'!G61="-",S61,CONCATENATE(S61,",",'Rp0,2, МПа'!G61))</f>
        <v>638,589,589,568</v>
      </c>
      <c r="U61" s="43" t="str">
        <f>IF('Rp0,2, МПа'!H61="-",T61,CONCATENATE(T61,",",'Rp0,2, МПа'!H61))</f>
        <v>638,589,589,568,559</v>
      </c>
      <c r="V61" s="43" t="str">
        <f>IF('Rp0,2, МПа'!I61="-",U61,CONCATENATE(U61,",",'Rp0,2, МПа'!I61))</f>
        <v>638,589,589,568,559,529</v>
      </c>
      <c r="W61" s="43" t="str">
        <f>IF('Rp0,2, МПа'!J61="-",V61,CONCATENATE(V61,",",'Rp0,2, МПа'!J61))</f>
        <v>638,589,589,568,559,529,510</v>
      </c>
      <c r="X61" s="43" t="str">
        <f>IF('Rp0,2, МПа'!K61="-",W61,CONCATENATE(W61,",",'Rp0,2, МПа'!K61))</f>
        <v>638,589,589,568,559,529,510,490</v>
      </c>
      <c r="Y61" s="43" t="str">
        <f>IF('Rp0,2, МПа'!L61="-",X61,CONCATENATE(X61,",",'Rp0,2, МПа'!L61))</f>
        <v>638,589,589,568,559,529,510,490,461</v>
      </c>
      <c r="Z61" s="43" t="str">
        <f>IF('Rp0,2, МПа'!M61="-",Y61,CONCATENATE(Y61,",",'Rp0,2, МПа'!M61))</f>
        <v>638,589,589,568,559,529,510,490,461,441</v>
      </c>
      <c r="AA61" s="43" t="str">
        <f>IF('Rp0,2, МПа'!N61="-",Z61,CONCATENATE(Z61,",",'Rp0,2, МПа'!N61))</f>
        <v>638,589,589,568,559,529,510,490,461,441,432</v>
      </c>
      <c r="AB61" s="43" t="str">
        <f>IF('Rp0,2, МПа'!O61="-",AA61,CONCATENATE(AA61,",",'Rp0,2, МПа'!O61))</f>
        <v>638,589,589,568,559,529,510,490,461,441,432</v>
      </c>
      <c r="AC61" s="43" t="str">
        <f>IF('Rp0,2, МПа'!P61="-",AB61,CONCATENATE(AB61,",",'Rp0,2, МПа'!P61))</f>
        <v>638,589,589,568,559,529,510,490,461,441,432</v>
      </c>
      <c r="AD61" s="43" t="str">
        <f t="shared" si="1"/>
        <v>{Name: "Сталь 20X (Прутки и полосы диаметром или толщиной до 80 мм)",ClassID: "СЛ",UltimateStressArray: [785,755,755,745,735,715,676,649,578,540,471],YieldStressArray: [638,589,589,568,559,529,510,490,461,441,432]},</v>
      </c>
    </row>
    <row r="62" spans="1:30" x14ac:dyDescent="0.25">
      <c r="A62" s="45" t="str">
        <f>INDEX('Обработка исходного'!B:B,ROW('Rm, МПа'!$B$3)+4*(ROW('Rm, МПа'!$B62)-ROW('Rm, МПа'!$B$3)))</f>
        <v>Сталь легированная</v>
      </c>
      <c r="B62" s="45" t="str">
        <f t="shared" si="0"/>
        <v>СЛ</v>
      </c>
      <c r="C62" s="45" t="str">
        <f>CONCATENATE('Rm, МПа'!B62,IF(OR(ISBLANK('Rm, МПа'!C62),'Rm, МПа'!C62=""),"",CONCATENATE(" (",'Rm, МПа'!C62,")")))</f>
        <v>20X (Прутки и полосы диаметром или толщиной от 80 до 150 мм)</v>
      </c>
      <c r="D62" s="43">
        <f>'Rm, МПа'!D62</f>
        <v>785</v>
      </c>
      <c r="E62" s="43" t="str">
        <f>IF('Rm, МПа'!E62="-",D62,CONCATENATE(D62,",",'Rm, МПа'!E62))</f>
        <v>785,755</v>
      </c>
      <c r="F62" s="43" t="str">
        <f>IF('Rm, МПа'!F62="-",E62,CONCATENATE(E62,",",'Rm, МПа'!F62))</f>
        <v>785,755,726</v>
      </c>
      <c r="G62" s="43" t="str">
        <f>IF('Rm, МПа'!G62="-",F62,CONCATENATE(F62,",",'Rm, МПа'!G62))</f>
        <v>785,755,726,726</v>
      </c>
      <c r="H62" s="43" t="str">
        <f>IF('Rm, МПа'!H62="-",G62,CONCATENATE(G62,",",'Rm, МПа'!H62))</f>
        <v>785,755,726,726,726</v>
      </c>
      <c r="I62" s="43" t="str">
        <f>IF('Rm, МПа'!I62="-",H62,CONCATENATE(H62,",",'Rm, МПа'!I62))</f>
        <v>785,755,726,726,726,726</v>
      </c>
      <c r="J62" s="43" t="str">
        <f>IF('Rm, МПа'!J62="-",I62,CONCATENATE(I62,",",'Rm, МПа'!J62))</f>
        <v>785,755,726,726,726,726,726</v>
      </c>
      <c r="K62" s="43" t="str">
        <f>IF('Rm, МПа'!K62="-",J62,CONCATENATE(J62,",",'Rm, МПа'!K62))</f>
        <v>785,755,726,726,726,726,726,687</v>
      </c>
      <c r="L62" s="43" t="str">
        <f>IF('Rm, МПа'!L62="-",K62,CONCATENATE(K62,",",'Rm, МПа'!L62))</f>
        <v>785,755,726,726,726,726,726,687,608</v>
      </c>
      <c r="M62" s="43" t="str">
        <f>IF('Rm, МПа'!M62="-",L62,CONCATENATE(L62,",",'Rm, МПа'!M62))</f>
        <v>785,755,726,726,726,726,726,687,608,540</v>
      </c>
      <c r="N62" s="43" t="str">
        <f>IF('Rm, МПа'!N62="-",M62,CONCATENATE(M62,",",'Rm, МПа'!N62))</f>
        <v>785,755,726,726,726,726,726,687,608,540,471</v>
      </c>
      <c r="O62" s="43" t="str">
        <f>IF('Rm, МПа'!O62="-",N62,CONCATENATE(N62,",",'Rm, МПа'!O62))</f>
        <v>785,755,726,726,726,726,726,687,608,540,471</v>
      </c>
      <c r="P62" s="43" t="str">
        <f>IF('Rm, МПа'!P62="-",O62,CONCATENATE(O62,",",'Rm, МПа'!P62))</f>
        <v>785,755,726,726,726,726,726,687,608,540,471</v>
      </c>
      <c r="Q62" s="43">
        <f>'Rp0,2, МПа'!D62</f>
        <v>638</v>
      </c>
      <c r="R62" s="43" t="str">
        <f>IF('Rp0,2, МПа'!E62="-",Q62,CONCATENATE(Q62,",",'Rp0,2, МПа'!E62))</f>
        <v>638,589</v>
      </c>
      <c r="S62" s="43" t="str">
        <f>IF('Rp0,2, МПа'!F62="-",R62,CONCATENATE(R62,",",'Rp0,2, МПа'!F62))</f>
        <v>638,589,549</v>
      </c>
      <c r="T62" s="43" t="str">
        <f>IF('Rp0,2, МПа'!G62="-",S62,CONCATENATE(S62,",",'Rp0,2, МПа'!G62))</f>
        <v>638,589,549,540</v>
      </c>
      <c r="U62" s="43" t="str">
        <f>IF('Rp0,2, МПа'!H62="-",T62,CONCATENATE(T62,",",'Rp0,2, МПа'!H62))</f>
        <v>638,589,549,540,530</v>
      </c>
      <c r="V62" s="43" t="str">
        <f>IF('Rp0,2, МПа'!I62="-",U62,CONCATENATE(U62,",",'Rp0,2, МПа'!I62))</f>
        <v>638,589,549,540,530,530</v>
      </c>
      <c r="W62" s="43" t="str">
        <f>IF('Rp0,2, МПа'!J62="-",V62,CONCATENATE(V62,",",'Rp0,2, МПа'!J62))</f>
        <v>638,589,549,540,530,530,530</v>
      </c>
      <c r="X62" s="43" t="str">
        <f>IF('Rp0,2, МПа'!K62="-",W62,CONCATENATE(W62,",",'Rp0,2, МПа'!K62))</f>
        <v>638,589,549,540,530,530,530,520</v>
      </c>
      <c r="Y62" s="43" t="str">
        <f>IF('Rp0,2, МПа'!L62="-",X62,CONCATENATE(X62,",",'Rp0,2, МПа'!L62))</f>
        <v>638,589,549,540,530,530,530,520,491</v>
      </c>
      <c r="Z62" s="43" t="str">
        <f>IF('Rp0,2, МПа'!M62="-",Y62,CONCATENATE(Y62,",",'Rp0,2, МПа'!M62))</f>
        <v>638,589,549,540,530,530,530,520,491,461</v>
      </c>
      <c r="AA62" s="43" t="str">
        <f>IF('Rp0,2, МПа'!N62="-",Z62,CONCATENATE(Z62,",",'Rp0,2, МПа'!N62))</f>
        <v>638,589,549,540,530,530,530,520,491,461,432</v>
      </c>
      <c r="AB62" s="43" t="str">
        <f>IF('Rp0,2, МПа'!O62="-",AA62,CONCATENATE(AA62,",",'Rp0,2, МПа'!O62))</f>
        <v>638,589,549,540,530,530,530,520,491,461,432</v>
      </c>
      <c r="AC62" s="43" t="str">
        <f>IF('Rp0,2, МПа'!P62="-",AB62,CONCATENATE(AB62,",",'Rp0,2, МПа'!P62))</f>
        <v>638,589,549,540,530,530,530,520,491,461,432</v>
      </c>
      <c r="AD62" s="43" t="str">
        <f t="shared" si="1"/>
        <v>{Name: "Сталь 20X (Прутки и полосы диаметром или толщиной от 80 до 150 мм)",ClassID: "СЛ",UltimateStressArray: [785,755,726,726,726,726,726,687,608,540,471],YieldStressArray: [638,589,549,540,530,530,530,520,491,461,432]},</v>
      </c>
    </row>
    <row r="63" spans="1:30" x14ac:dyDescent="0.25">
      <c r="A63" s="45" t="str">
        <f>INDEX('Обработка исходного'!B:B,ROW('Rm, МПа'!$B$3)+4*(ROW('Rm, МПа'!$B63)-ROW('Rm, МПа'!$B$3)))</f>
        <v>Сталь легированная</v>
      </c>
      <c r="B63" s="45" t="str">
        <f t="shared" si="0"/>
        <v>СЛ</v>
      </c>
      <c r="C63" s="45" t="str">
        <f>CONCATENATE('Rm, МПа'!B63,IF(OR(ISBLANK('Rm, МПа'!C63),'Rm, МПа'!C63=""),"",CONCATENATE(" (",'Rm, МПа'!C63,")")))</f>
        <v>20X (Прутки и полосы диаметром или толщиной от 150 до 250 мм)</v>
      </c>
      <c r="D63" s="43">
        <f>'Rm, МПа'!D63</f>
        <v>785</v>
      </c>
      <c r="E63" s="43" t="str">
        <f>IF('Rm, МПа'!E63="-",D63,CONCATENATE(D63,",",'Rm, МПа'!E63))</f>
        <v>785,755</v>
      </c>
      <c r="F63" s="43" t="str">
        <f>IF('Rm, МПа'!F63="-",E63,CONCATENATE(E63,",",'Rm, МПа'!F63))</f>
        <v>785,755,726</v>
      </c>
      <c r="G63" s="43" t="str">
        <f>IF('Rm, МПа'!G63="-",F63,CONCATENATE(F63,",",'Rm, МПа'!G63))</f>
        <v>785,755,726,726</v>
      </c>
      <c r="H63" s="43" t="str">
        <f>IF('Rm, МПа'!H63="-",G63,CONCATENATE(G63,",",'Rm, МПа'!H63))</f>
        <v>785,755,726,726,726</v>
      </c>
      <c r="I63" s="43" t="str">
        <f>IF('Rm, МПа'!I63="-",H63,CONCATENATE(H63,",",'Rm, МПа'!I63))</f>
        <v>785,755,726,726,726,726</v>
      </c>
      <c r="J63" s="43" t="str">
        <f>IF('Rm, МПа'!J63="-",I63,CONCATENATE(I63,",",'Rm, МПа'!J63))</f>
        <v>785,755,726,726,726,726,726</v>
      </c>
      <c r="K63" s="43" t="str">
        <f>IF('Rm, МПа'!K63="-",J63,CONCATENATE(J63,",",'Rm, МПа'!K63))</f>
        <v>785,755,726,726,726,726,726,687</v>
      </c>
      <c r="L63" s="43" t="str">
        <f>IF('Rm, МПа'!L63="-",K63,CONCATENATE(K63,",",'Rm, МПа'!L63))</f>
        <v>785,755,726,726,726,726,726,687,608</v>
      </c>
      <c r="M63" s="43" t="str">
        <f>IF('Rm, МПа'!M63="-",L63,CONCATENATE(L63,",",'Rm, МПа'!M63))</f>
        <v>785,755,726,726,726,726,726,687,608,540</v>
      </c>
      <c r="N63" s="43" t="str">
        <f>IF('Rm, МПа'!N63="-",M63,CONCATENATE(M63,",",'Rm, МПа'!N63))</f>
        <v>785,755,726,726,726,726,726,687,608,540,471</v>
      </c>
      <c r="O63" s="43" t="str">
        <f>IF('Rm, МПа'!O63="-",N63,CONCATENATE(N63,",",'Rm, МПа'!O63))</f>
        <v>785,755,726,726,726,726,726,687,608,540,471</v>
      </c>
      <c r="P63" s="43" t="str">
        <f>IF('Rm, МПа'!P63="-",O63,CONCATENATE(O63,",",'Rm, МПа'!P63))</f>
        <v>785,755,726,726,726,726,726,687,608,540,471</v>
      </c>
      <c r="Q63" s="43">
        <f>'Rp0,2, МПа'!D63</f>
        <v>638</v>
      </c>
      <c r="R63" s="43" t="str">
        <f>IF('Rp0,2, МПа'!E63="-",Q63,CONCATENATE(Q63,",",'Rp0,2, МПа'!E63))</f>
        <v>638,589</v>
      </c>
      <c r="S63" s="43" t="str">
        <f>IF('Rp0,2, МПа'!F63="-",R63,CONCATENATE(R63,",",'Rp0,2, МПа'!F63))</f>
        <v>638,589,549</v>
      </c>
      <c r="T63" s="43" t="str">
        <f>IF('Rp0,2, МПа'!G63="-",S63,CONCATENATE(S63,",",'Rp0,2, МПа'!G63))</f>
        <v>638,589,549,540</v>
      </c>
      <c r="U63" s="43" t="str">
        <f>IF('Rp0,2, МПа'!H63="-",T63,CONCATENATE(T63,",",'Rp0,2, МПа'!H63))</f>
        <v>638,589,549,540,530</v>
      </c>
      <c r="V63" s="43" t="str">
        <f>IF('Rp0,2, МПа'!I63="-",U63,CONCATENATE(U63,",",'Rp0,2, МПа'!I63))</f>
        <v>638,589,549,540,530,530</v>
      </c>
      <c r="W63" s="43" t="str">
        <f>IF('Rp0,2, МПа'!J63="-",V63,CONCATENATE(V63,",",'Rp0,2, МПа'!J63))</f>
        <v>638,589,549,540,530,530,530</v>
      </c>
      <c r="X63" s="43" t="str">
        <f>IF('Rp0,2, МПа'!K63="-",W63,CONCATENATE(W63,",",'Rp0,2, МПа'!K63))</f>
        <v>638,589,549,540,530,530,530,520</v>
      </c>
      <c r="Y63" s="43" t="str">
        <f>IF('Rp0,2, МПа'!L63="-",X63,CONCATENATE(X63,",",'Rp0,2, МПа'!L63))</f>
        <v>638,589,549,540,530,530,530,520,491</v>
      </c>
      <c r="Z63" s="43" t="str">
        <f>IF('Rp0,2, МПа'!M63="-",Y63,CONCATENATE(Y63,",",'Rp0,2, МПа'!M63))</f>
        <v>638,589,549,540,530,530,530,520,491,461</v>
      </c>
      <c r="AA63" s="43" t="str">
        <f>IF('Rp0,2, МПа'!N63="-",Z63,CONCATENATE(Z63,",",'Rp0,2, МПа'!N63))</f>
        <v>638,589,549,540,530,530,530,520,491,461,432</v>
      </c>
      <c r="AB63" s="43" t="str">
        <f>IF('Rp0,2, МПа'!O63="-",AA63,CONCATENATE(AA63,",",'Rp0,2, МПа'!O63))</f>
        <v>638,589,549,540,530,530,530,520,491,461,432</v>
      </c>
      <c r="AC63" s="43" t="str">
        <f>IF('Rp0,2, МПа'!P63="-",AB63,CONCATENATE(AB63,",",'Rp0,2, МПа'!P63))</f>
        <v>638,589,549,540,530,530,530,520,491,461,432</v>
      </c>
      <c r="AD63" s="43" t="str">
        <f t="shared" si="1"/>
        <v>{Name: "Сталь 20X (Прутки и полосы диаметром или толщиной от 150 до 250 мм)",ClassID: "СЛ",UltimateStressArray: [785,755,726,726,726,726,726,687,608,540,471],YieldStressArray: [638,589,549,540,530,530,530,520,491,461,432]},</v>
      </c>
    </row>
    <row r="64" spans="1:30" x14ac:dyDescent="0.25">
      <c r="A64" s="45" t="str">
        <f>INDEX('Обработка исходного'!B:B,ROW('Rm, МПа'!$B$3)+4*(ROW('Rm, МПа'!$B64)-ROW('Rm, МПа'!$B$3)))</f>
        <v>Сталь легированная</v>
      </c>
      <c r="B64" s="45" t="str">
        <f t="shared" si="0"/>
        <v>СЛ</v>
      </c>
      <c r="C64" s="45" t="str">
        <f>CONCATENATE('Rm, МПа'!B64,IF(OR(ISBLANK('Rm, МПа'!C64),'Rm, МПа'!C64=""),"",CONCATENATE(" (",'Rm, МПа'!C64,")")))</f>
        <v>20X (Поковки диаметром до 500 мм, КП195*)</v>
      </c>
      <c r="D64" s="43">
        <f>'Rm, МПа'!D64</f>
        <v>390</v>
      </c>
      <c r="E64" s="43" t="str">
        <f>IF('Rm, МПа'!E64="-",D64,CONCATENATE(D64,",",'Rm, МПа'!E64))</f>
        <v>390,373</v>
      </c>
      <c r="F64" s="43" t="str">
        <f>IF('Rm, МПа'!F64="-",E64,CONCATENATE(E64,",",'Rm, МПа'!F64))</f>
        <v>390,373,363</v>
      </c>
      <c r="G64" s="43" t="str">
        <f>IF('Rm, МПа'!G64="-",F64,CONCATENATE(F64,",",'Rm, МПа'!G64))</f>
        <v>390,373,363,363</v>
      </c>
      <c r="H64" s="43" t="str">
        <f>IF('Rm, МПа'!H64="-",G64,CONCATENATE(G64,",",'Rm, МПа'!H64))</f>
        <v>390,373,363,363,363</v>
      </c>
      <c r="I64" s="43" t="str">
        <f>IF('Rm, МПа'!I64="-",H64,CONCATENATE(H64,",",'Rm, МПа'!I64))</f>
        <v>390,373,363,363,363,363</v>
      </c>
      <c r="J64" s="43" t="str">
        <f>IF('Rm, МПа'!J64="-",I64,CONCATENATE(I64,",",'Rm, МПа'!J64))</f>
        <v>390,373,363,363,363,363,363</v>
      </c>
      <c r="K64" s="43" t="str">
        <f>IF('Rm, МПа'!K64="-",J64,CONCATENATE(J64,",",'Rm, МПа'!K64))</f>
        <v>390,373,363,363,363,363,363,333</v>
      </c>
      <c r="L64" s="43" t="str">
        <f>IF('Rm, МПа'!L64="-",K64,CONCATENATE(K64,",",'Rm, МПа'!L64))</f>
        <v>390,373,363,363,363,363,363,333,304</v>
      </c>
      <c r="M64" s="43" t="str">
        <f>IF('Rm, МПа'!M64="-",L64,CONCATENATE(L64,",",'Rm, МПа'!M64))</f>
        <v>390,373,363,363,363,363,363,333,304,265</v>
      </c>
      <c r="N64" s="43" t="str">
        <f>IF('Rm, МПа'!N64="-",M64,CONCATENATE(M64,",",'Rm, МПа'!N64))</f>
        <v>390,373,363,363,363,363,363,333,304,265,235</v>
      </c>
      <c r="O64" s="43" t="str">
        <f>IF('Rm, МПа'!O64="-",N64,CONCATENATE(N64,",",'Rm, МПа'!O64))</f>
        <v>390,373,363,363,363,363,363,333,304,265,235</v>
      </c>
      <c r="P64" s="43" t="str">
        <f>IF('Rm, МПа'!P64="-",O64,CONCATENATE(O64,",",'Rm, МПа'!P64))</f>
        <v>390,373,363,363,363,363,363,333,304,265,235</v>
      </c>
      <c r="Q64" s="43">
        <f>'Rp0,2, МПа'!D64</f>
        <v>195</v>
      </c>
      <c r="R64" s="43" t="str">
        <f>IF('Rp0,2, МПа'!E64="-",Q64,CONCATENATE(Q64,",",'Rp0,2, МПа'!E64))</f>
        <v>195,177</v>
      </c>
      <c r="S64" s="43" t="str">
        <f>IF('Rp0,2, МПа'!F64="-",R64,CONCATENATE(R64,",",'Rp0,2, МПа'!F64))</f>
        <v>195,177,167</v>
      </c>
      <c r="T64" s="43" t="str">
        <f>IF('Rp0,2, МПа'!G64="-",S64,CONCATENATE(S64,",",'Rp0,2, МПа'!G64))</f>
        <v>195,177,167,167</v>
      </c>
      <c r="U64" s="43" t="str">
        <f>IF('Rp0,2, МПа'!H64="-",T64,CONCATENATE(T64,",",'Rp0,2, МПа'!H64))</f>
        <v>195,177,167,167,167</v>
      </c>
      <c r="V64" s="43" t="str">
        <f>IF('Rp0,2, МПа'!I64="-",U64,CONCATENATE(U64,",",'Rp0,2, МПа'!I64))</f>
        <v>195,177,167,167,167,167</v>
      </c>
      <c r="W64" s="43" t="str">
        <f>IF('Rp0,2, МПа'!J64="-",V64,CONCATENATE(V64,",",'Rp0,2, МПа'!J64))</f>
        <v>195,177,167,167,167,167,167</v>
      </c>
      <c r="X64" s="43" t="str">
        <f>IF('Rp0,2, МПа'!K64="-",W64,CONCATENATE(W64,",",'Rp0,2, МПа'!K64))</f>
        <v>195,177,167,167,167,167,167,157</v>
      </c>
      <c r="Y64" s="43" t="str">
        <f>IF('Rp0,2, МПа'!L64="-",X64,CONCATENATE(X64,",",'Rp0,2, МПа'!L64))</f>
        <v>195,177,167,167,167,167,167,157,147</v>
      </c>
      <c r="Z64" s="43" t="str">
        <f>IF('Rp0,2, МПа'!M64="-",Y64,CONCATENATE(Y64,",",'Rp0,2, МПа'!M64))</f>
        <v>195,177,167,167,167,167,167,157,147,137</v>
      </c>
      <c r="AA64" s="43" t="str">
        <f>IF('Rp0,2, МПа'!N64="-",Z64,CONCATENATE(Z64,",",'Rp0,2, МПа'!N64))</f>
        <v>195,177,167,167,167,167,167,157,147,137,128</v>
      </c>
      <c r="AB64" s="43" t="str">
        <f>IF('Rp0,2, МПа'!O64="-",AA64,CONCATENATE(AA64,",",'Rp0,2, МПа'!O64))</f>
        <v>195,177,167,167,167,167,167,157,147,137,128</v>
      </c>
      <c r="AC64" s="43" t="str">
        <f>IF('Rp0,2, МПа'!P64="-",AB64,CONCATENATE(AB64,",",'Rp0,2, МПа'!P64))</f>
        <v>195,177,167,167,167,167,167,157,147,137,128</v>
      </c>
      <c r="AD64" s="43" t="str">
        <f t="shared" si="1"/>
        <v>{Name: "Сталь 20X (Поковки диаметром до 500 мм, КП195*)",ClassID: "СЛ",UltimateStressArray: [390,373,363,363,363,363,363,333,304,265,235],YieldStressArray: [195,177,167,167,167,167,167,157,147,137,128]},</v>
      </c>
    </row>
    <row r="65" spans="1:30" x14ac:dyDescent="0.25">
      <c r="A65" s="45" t="str">
        <f>INDEX('Обработка исходного'!B:B,ROW('Rm, МПа'!$B$3)+4*(ROW('Rm, МПа'!$B65)-ROW('Rm, МПа'!$B$3)))</f>
        <v>Сталь легированная</v>
      </c>
      <c r="B65" s="45" t="str">
        <f t="shared" si="0"/>
        <v>СЛ</v>
      </c>
      <c r="C65" s="45" t="str">
        <f>CONCATENATE('Rm, МПа'!B65,IF(OR(ISBLANK('Rm, МПа'!C65),'Rm, МПа'!C65=""),"",CONCATENATE(" (",'Rm, МПа'!C65,")")))</f>
        <v>20X (Поковки диаметром до 300 мм, КП215*)</v>
      </c>
      <c r="D65" s="43">
        <f>'Rm, МПа'!D65</f>
        <v>430</v>
      </c>
      <c r="E65" s="43" t="str">
        <f>IF('Rm, МПа'!E65="-",D65,CONCATENATE(D65,",",'Rm, МПа'!E65))</f>
        <v>430,412</v>
      </c>
      <c r="F65" s="43" t="str">
        <f>IF('Rm, МПа'!F65="-",E65,CONCATENATE(E65,",",'Rm, МПа'!F65))</f>
        <v>430,412,402</v>
      </c>
      <c r="G65" s="43" t="str">
        <f>IF('Rm, МПа'!G65="-",F65,CONCATENATE(F65,",",'Rm, МПа'!G65))</f>
        <v>430,412,402,402</v>
      </c>
      <c r="H65" s="43" t="str">
        <f>IF('Rm, МПа'!H65="-",G65,CONCATENATE(G65,",",'Rm, МПа'!H65))</f>
        <v>430,412,402,402,402</v>
      </c>
      <c r="I65" s="43" t="str">
        <f>IF('Rm, МПа'!I65="-",H65,CONCATENATE(H65,",",'Rm, МПа'!I65))</f>
        <v>430,412,402,402,402,402</v>
      </c>
      <c r="J65" s="43" t="str">
        <f>IF('Rm, МПа'!J65="-",I65,CONCATENATE(I65,",",'Rm, МПа'!J65))</f>
        <v>430,412,402,402,402,402,402</v>
      </c>
      <c r="K65" s="43" t="str">
        <f>IF('Rm, МПа'!K65="-",J65,CONCATENATE(J65,",",'Rm, МПа'!K65))</f>
        <v>430,412,402,402,402,402,402,373</v>
      </c>
      <c r="L65" s="43" t="str">
        <f>IF('Rm, МПа'!L65="-",K65,CONCATENATE(K65,",",'Rm, МПа'!L65))</f>
        <v>430,412,402,402,402,402,402,373,333</v>
      </c>
      <c r="M65" s="43" t="str">
        <f>IF('Rm, МПа'!M65="-",L65,CONCATENATE(L65,",",'Rm, МПа'!M65))</f>
        <v>430,412,402,402,402,402,402,373,333,294</v>
      </c>
      <c r="N65" s="43" t="str">
        <f>IF('Rm, МПа'!N65="-",M65,CONCATENATE(M65,",",'Rm, МПа'!N65))</f>
        <v>430,412,402,402,402,402,402,373,333,294,255</v>
      </c>
      <c r="O65" s="43" t="str">
        <f>IF('Rm, МПа'!O65="-",N65,CONCATENATE(N65,",",'Rm, МПа'!O65))</f>
        <v>430,412,402,402,402,402,402,373,333,294,255</v>
      </c>
      <c r="P65" s="43" t="str">
        <f>IF('Rm, МПа'!P65="-",O65,CONCATENATE(O65,",",'Rm, МПа'!P65))</f>
        <v>430,412,402,402,402,402,402,373,333,294,255</v>
      </c>
      <c r="Q65" s="43">
        <f>'Rp0,2, МПа'!D65</f>
        <v>215</v>
      </c>
      <c r="R65" s="43" t="str">
        <f>IF('Rp0,2, МПа'!E65="-",Q65,CONCATENATE(Q65,",",'Rp0,2, МПа'!E65))</f>
        <v>215,196</v>
      </c>
      <c r="S65" s="43" t="str">
        <f>IF('Rp0,2, МПа'!F65="-",R65,CONCATENATE(R65,",",'Rp0,2, МПа'!F65))</f>
        <v>215,196,196</v>
      </c>
      <c r="T65" s="43" t="str">
        <f>IF('Rp0,2, МПа'!G65="-",S65,CONCATENATE(S65,",",'Rp0,2, МПа'!G65))</f>
        <v>215,196,196,196</v>
      </c>
      <c r="U65" s="43" t="str">
        <f>IF('Rp0,2, МПа'!H65="-",T65,CONCATENATE(T65,",",'Rp0,2, МПа'!H65))</f>
        <v>215,196,196,196,196</v>
      </c>
      <c r="V65" s="43" t="str">
        <f>IF('Rp0,2, МПа'!I65="-",U65,CONCATENATE(U65,",",'Rp0,2, МПа'!I65))</f>
        <v>215,196,196,196,196,196</v>
      </c>
      <c r="W65" s="43" t="str">
        <f>IF('Rp0,2, МПа'!J65="-",V65,CONCATENATE(V65,",",'Rp0,2, МПа'!J65))</f>
        <v>215,196,196,196,196,196,196</v>
      </c>
      <c r="X65" s="43" t="str">
        <f>IF('Rp0,2, МПа'!K65="-",W65,CONCATENATE(W65,",",'Rp0,2, МПа'!K65))</f>
        <v>215,196,196,196,196,196,196,177</v>
      </c>
      <c r="Y65" s="43" t="str">
        <f>IF('Rp0,2, МПа'!L65="-",X65,CONCATENATE(X65,",",'Rp0,2, МПа'!L65))</f>
        <v>215,196,196,196,196,196,196,177,167</v>
      </c>
      <c r="Z65" s="43" t="str">
        <f>IF('Rp0,2, МПа'!M65="-",Y65,CONCATENATE(Y65,",",'Rp0,2, МПа'!M65))</f>
        <v>215,196,196,196,196,196,196,177,167,157</v>
      </c>
      <c r="AA65" s="43" t="str">
        <f>IF('Rp0,2, МПа'!N65="-",Z65,CONCATENATE(Z65,",",'Rp0,2, МПа'!N65))</f>
        <v>215,196,196,196,196,196,196,177,167,157,147</v>
      </c>
      <c r="AB65" s="43" t="str">
        <f>IF('Rp0,2, МПа'!O65="-",AA65,CONCATENATE(AA65,",",'Rp0,2, МПа'!O65))</f>
        <v>215,196,196,196,196,196,196,177,167,157,147</v>
      </c>
      <c r="AC65" s="43" t="str">
        <f>IF('Rp0,2, МПа'!P65="-",AB65,CONCATENATE(AB65,",",'Rp0,2, МПа'!P65))</f>
        <v>215,196,196,196,196,196,196,177,167,157,147</v>
      </c>
      <c r="AD65" s="43" t="str">
        <f t="shared" si="1"/>
        <v>{Name: "Сталь 20X (Поковки диаметром до 300 мм, КП215*)",ClassID: "СЛ",UltimateStressArray: [430,412,402,402,402,402,402,373,333,294,255],YieldStressArray: [215,196,196,196,196,196,196,177,167,157,147]},</v>
      </c>
    </row>
    <row r="66" spans="1:30" x14ac:dyDescent="0.25">
      <c r="A66" s="45" t="str">
        <f>INDEX('Обработка исходного'!B:B,ROW('Rm, МПа'!$B$3)+4*(ROW('Rm, МПа'!$B66)-ROW('Rm, МПа'!$B$3)))</f>
        <v>Сталь легированная</v>
      </c>
      <c r="B66" s="45" t="str">
        <f t="shared" si="0"/>
        <v>СЛ</v>
      </c>
      <c r="C66" s="45" t="str">
        <f>CONCATENATE('Rm, МПа'!B66,IF(OR(ISBLANK('Rm, МПа'!C66),'Rm, МПа'!C66=""),"",CONCATENATE(" (",'Rm, МПа'!C66,")")))</f>
        <v>20X (Поковки диаметром до 300 мм, КП245*)</v>
      </c>
      <c r="D66" s="43">
        <f>'Rm, МПа'!D66</f>
        <v>470</v>
      </c>
      <c r="E66" s="43" t="str">
        <f>IF('Rm, МПа'!E66="-",D66,CONCATENATE(D66,",",'Rm, МПа'!E66))</f>
        <v>470,451</v>
      </c>
      <c r="F66" s="43" t="str">
        <f>IF('Rm, МПа'!F66="-",E66,CONCATENATE(E66,",",'Rm, МПа'!F66))</f>
        <v>470,451,432</v>
      </c>
      <c r="G66" s="43" t="str">
        <f>IF('Rm, МПа'!G66="-",F66,CONCATENATE(F66,",",'Rm, МПа'!G66))</f>
        <v>470,451,432,432</v>
      </c>
      <c r="H66" s="43" t="str">
        <f>IF('Rm, МПа'!H66="-",G66,CONCATENATE(G66,",",'Rm, МПа'!H66))</f>
        <v>470,451,432,432,432</v>
      </c>
      <c r="I66" s="43" t="str">
        <f>IF('Rm, МПа'!I66="-",H66,CONCATENATE(H66,",",'Rm, МПа'!I66))</f>
        <v>470,451,432,432,432,432</v>
      </c>
      <c r="J66" s="43" t="str">
        <f>IF('Rm, МПа'!J66="-",I66,CONCATENATE(I66,",",'Rm, МПа'!J66))</f>
        <v>470,451,432,432,432,432,412</v>
      </c>
      <c r="K66" s="43" t="str">
        <f>IF('Rm, МПа'!K66="-",J66,CONCATENATE(J66,",",'Rm, МПа'!K66))</f>
        <v>470,451,432,432,432,432,412,402</v>
      </c>
      <c r="L66" s="43" t="str">
        <f>IF('Rm, МПа'!L66="-",K66,CONCATENATE(K66,",",'Rm, МПа'!L66))</f>
        <v>470,451,432,432,432,432,412,402,363</v>
      </c>
      <c r="M66" s="43" t="str">
        <f>IF('Rm, МПа'!M66="-",L66,CONCATENATE(L66,",",'Rm, МПа'!M66))</f>
        <v>470,451,432,432,432,432,412,402,363,323</v>
      </c>
      <c r="N66" s="43" t="str">
        <f>IF('Rm, МПа'!N66="-",M66,CONCATENATE(M66,",",'Rm, МПа'!N66))</f>
        <v>470,451,432,432,432,432,412,402,363,323,294</v>
      </c>
      <c r="O66" s="43" t="str">
        <f>IF('Rm, МПа'!O66="-",N66,CONCATENATE(N66,",",'Rm, МПа'!O66))</f>
        <v>470,451,432,432,432,432,412,402,363,323,294</v>
      </c>
      <c r="P66" s="43" t="str">
        <f>IF('Rm, МПа'!P66="-",O66,CONCATENATE(O66,",",'Rm, МПа'!P66))</f>
        <v>470,451,432,432,432,432,412,402,363,323,294</v>
      </c>
      <c r="Q66" s="43">
        <f>'Rp0,2, МПа'!D66</f>
        <v>245</v>
      </c>
      <c r="R66" s="43" t="str">
        <f>IF('Rp0,2, МПа'!E66="-",Q66,CONCATENATE(Q66,",",'Rp0,2, МПа'!E66))</f>
        <v>245,226</v>
      </c>
      <c r="S66" s="43" t="str">
        <f>IF('Rp0,2, МПа'!F66="-",R66,CONCATENATE(R66,",",'Rp0,2, МПа'!F66))</f>
        <v>245,226,206</v>
      </c>
      <c r="T66" s="43" t="str">
        <f>IF('Rp0,2, МПа'!G66="-",S66,CONCATENATE(S66,",",'Rp0,2, МПа'!G66))</f>
        <v>245,226,206,206</v>
      </c>
      <c r="U66" s="43" t="str">
        <f>IF('Rp0,2, МПа'!H66="-",T66,CONCATENATE(T66,",",'Rp0,2, МПа'!H66))</f>
        <v>245,226,206,206,206</v>
      </c>
      <c r="V66" s="43" t="str">
        <f>IF('Rp0,2, МПа'!I66="-",U66,CONCATENATE(U66,",",'Rp0,2, МПа'!I66))</f>
        <v>245,226,206,206,206,206</v>
      </c>
      <c r="W66" s="43" t="str">
        <f>IF('Rp0,2, МПа'!J66="-",V66,CONCATENATE(V66,",",'Rp0,2, МПа'!J66))</f>
        <v>245,226,206,206,206,206,206</v>
      </c>
      <c r="X66" s="43" t="str">
        <f>IF('Rp0,2, МПа'!K66="-",W66,CONCATENATE(W66,",",'Rp0,2, МПа'!K66))</f>
        <v>245,226,206,206,206,206,206,196</v>
      </c>
      <c r="Y66" s="43" t="str">
        <f>IF('Rp0,2, МПа'!L66="-",X66,CONCATENATE(X66,",",'Rp0,2, МПа'!L66))</f>
        <v>245,226,206,206,206,206,206,196,196</v>
      </c>
      <c r="Z66" s="43" t="str">
        <f>IF('Rp0,2, МПа'!M66="-",Y66,CONCATENATE(Y66,",",'Rp0,2, МПа'!M66))</f>
        <v>245,226,206,206,206,206,206,196,196,177</v>
      </c>
      <c r="AA66" s="43" t="str">
        <f>IF('Rp0,2, МПа'!N66="-",Z66,CONCATENATE(Z66,",",'Rp0,2, МПа'!N66))</f>
        <v>245,226,206,206,206,206,206,196,196,177,167</v>
      </c>
      <c r="AB66" s="43" t="str">
        <f>IF('Rp0,2, МПа'!O66="-",AA66,CONCATENATE(AA66,",",'Rp0,2, МПа'!O66))</f>
        <v>245,226,206,206,206,206,206,196,196,177,167</v>
      </c>
      <c r="AC66" s="43" t="str">
        <f>IF('Rp0,2, МПа'!P66="-",AB66,CONCATENATE(AB66,",",'Rp0,2, МПа'!P66))</f>
        <v>245,226,206,206,206,206,206,196,196,177,167</v>
      </c>
      <c r="AD66" s="43" t="str">
        <f t="shared" si="1"/>
        <v>{Name: "Сталь 20X (Поковки диаметром до 300 мм, КП245*)",ClassID: "СЛ",UltimateStressArray: [470,451,432,432,432,432,412,402,363,323,294],YieldStressArray: [245,226,206,206,206,206,206,196,196,177,167]},</v>
      </c>
    </row>
    <row r="67" spans="1:30" x14ac:dyDescent="0.25">
      <c r="A67" s="45" t="str">
        <f>INDEX('Обработка исходного'!B:B,ROW('Rm, МПа'!$B$3)+4*(ROW('Rm, МПа'!$B67)-ROW('Rm, МПа'!$B$3)))</f>
        <v>Сталь легированная</v>
      </c>
      <c r="B67" s="45" t="str">
        <f t="shared" si="0"/>
        <v>СЛ</v>
      </c>
      <c r="C67" s="45" t="str">
        <f>CONCATENATE('Rm, МПа'!B67,IF(OR(ISBLANK('Rm, МПа'!C67),'Rm, МПа'!C67=""),"",CONCATENATE(" (",'Rm, МПа'!C67,")")))</f>
        <v>20X (Поковки диаметром до 300 мм, КП275*)</v>
      </c>
      <c r="D67" s="43">
        <f>'Rm, МПа'!D67</f>
        <v>530</v>
      </c>
      <c r="E67" s="43" t="str">
        <f>IF('Rm, МПа'!E67="-",D67,CONCATENATE(D67,",",'Rm, МПа'!E67))</f>
        <v>530,500</v>
      </c>
      <c r="F67" s="43" t="str">
        <f>IF('Rm, МПа'!F67="-",E67,CONCATENATE(E67,",",'Rm, МПа'!F67))</f>
        <v>530,500,491</v>
      </c>
      <c r="G67" s="43" t="str">
        <f>IF('Rm, МПа'!G67="-",F67,CONCATENATE(F67,",",'Rm, МПа'!G67))</f>
        <v>530,500,491,491</v>
      </c>
      <c r="H67" s="43" t="str">
        <f>IF('Rm, МПа'!H67="-",G67,CONCATENATE(G67,",",'Rm, МПа'!H67))</f>
        <v>530,500,491,491,491</v>
      </c>
      <c r="I67" s="43" t="str">
        <f>IF('Rm, МПа'!I67="-",H67,CONCATENATE(H67,",",'Rm, МПа'!I67))</f>
        <v>530,500,491,491,491,491</v>
      </c>
      <c r="J67" s="43" t="str">
        <f>IF('Rm, МПа'!J67="-",I67,CONCATENATE(I67,",",'Rm, МПа'!J67))</f>
        <v>530,500,491,491,491,491,491</v>
      </c>
      <c r="K67" s="43" t="str">
        <f>IF('Rm, МПа'!K67="-",J67,CONCATENATE(J67,",",'Rm, МПа'!K67))</f>
        <v>530,500,491,491,491,491,491,461</v>
      </c>
      <c r="L67" s="43" t="str">
        <f>IF('Rm, МПа'!L67="-",K67,CONCATENATE(K67,",",'Rm, МПа'!L67))</f>
        <v>530,500,491,491,491,491,491,461,412</v>
      </c>
      <c r="M67" s="43" t="str">
        <f>IF('Rm, МПа'!M67="-",L67,CONCATENATE(L67,",",'Rm, МПа'!M67))</f>
        <v>530,500,491,491,491,491,491,461,412,353</v>
      </c>
      <c r="N67" s="43" t="str">
        <f>IF('Rm, МПа'!N67="-",M67,CONCATENATE(M67,",",'Rm, МПа'!N67))</f>
        <v>530,500,491,491,491,491,491,461,412,353,323</v>
      </c>
      <c r="O67" s="43" t="str">
        <f>IF('Rm, МПа'!O67="-",N67,CONCATENATE(N67,",",'Rm, МПа'!O67))</f>
        <v>530,500,491,491,491,491,491,461,412,353,323</v>
      </c>
      <c r="P67" s="43" t="str">
        <f>IF('Rm, МПа'!P67="-",O67,CONCATENATE(O67,",",'Rm, МПа'!P67))</f>
        <v>530,500,491,491,491,491,491,461,412,353,323</v>
      </c>
      <c r="Q67" s="43">
        <f>'Rp0,2, МПа'!D67</f>
        <v>275</v>
      </c>
      <c r="R67" s="43" t="str">
        <f>IF('Rp0,2, МПа'!E67="-",Q67,CONCATENATE(Q67,",",'Rp0,2, МПа'!E67))</f>
        <v>275,245</v>
      </c>
      <c r="S67" s="43" t="str">
        <f>IF('Rp0,2, МПа'!F67="-",R67,CONCATENATE(R67,",",'Rp0,2, МПа'!F67))</f>
        <v>275,245,235</v>
      </c>
      <c r="T67" s="43" t="str">
        <f>IF('Rp0,2, МПа'!G67="-",S67,CONCATENATE(S67,",",'Rp0,2, МПа'!G67))</f>
        <v>275,245,235,235</v>
      </c>
      <c r="U67" s="43" t="str">
        <f>IF('Rp0,2, МПа'!H67="-",T67,CONCATENATE(T67,",",'Rp0,2, МПа'!H67))</f>
        <v>275,245,235,235,235</v>
      </c>
      <c r="V67" s="43" t="str">
        <f>IF('Rp0,2, МПа'!I67="-",U67,CONCATENATE(U67,",",'Rp0,2, МПа'!I67))</f>
        <v>275,245,235,235,235,235</v>
      </c>
      <c r="W67" s="43" t="str">
        <f>IF('Rp0,2, МПа'!J67="-",V67,CONCATENATE(V67,",",'Rp0,2, МПа'!J67))</f>
        <v>275,245,235,235,235,235,235</v>
      </c>
      <c r="X67" s="43" t="str">
        <f>IF('Rp0,2, МПа'!K67="-",W67,CONCATENATE(W67,",",'Rp0,2, МПа'!K67))</f>
        <v>275,245,235,235,235,235,235,216</v>
      </c>
      <c r="Y67" s="43" t="str">
        <f>IF('Rp0,2, МПа'!L67="-",X67,CONCATENATE(X67,",",'Rp0,2, МПа'!L67))</f>
        <v>275,245,235,235,235,235,235,216,206</v>
      </c>
      <c r="Z67" s="43" t="str">
        <f>IF('Rp0,2, МПа'!M67="-",Y67,CONCATENATE(Y67,",",'Rp0,2, МПа'!M67))</f>
        <v>275,245,235,235,235,235,235,216,206,196</v>
      </c>
      <c r="AA67" s="43" t="str">
        <f>IF('Rp0,2, МПа'!N67="-",Z67,CONCATENATE(Z67,",",'Rp0,2, МПа'!N67))</f>
        <v>275,245,235,235,235,235,235,216,206,196,177</v>
      </c>
      <c r="AB67" s="43" t="str">
        <f>IF('Rp0,2, МПа'!O67="-",AA67,CONCATENATE(AA67,",",'Rp0,2, МПа'!O67))</f>
        <v>275,245,235,235,235,235,235,216,206,196,177</v>
      </c>
      <c r="AC67" s="43" t="str">
        <f>IF('Rp0,2, МПа'!P67="-",AB67,CONCATENATE(AB67,",",'Rp0,2, МПа'!P67))</f>
        <v>275,245,235,235,235,235,235,216,206,196,177</v>
      </c>
      <c r="AD67" s="43" t="str">
        <f t="shared" si="1"/>
        <v>{Name: "Сталь 20X (Поковки диаметром до 300 мм, КП275*)",ClassID: "СЛ",UltimateStressArray: [530,500,491,491,491,491,491,461,412,353,323],YieldStressArray: [275,245,235,235,235,235,235,216,206,196,177]},</v>
      </c>
    </row>
    <row r="68" spans="1:30" x14ac:dyDescent="0.25">
      <c r="A68" s="45" t="str">
        <f>INDEX('Обработка исходного'!B:B,ROW('Rm, МПа'!$B$3)+4*(ROW('Rm, МПа'!$B68)-ROW('Rm, МПа'!$B$3)))</f>
        <v>Сталь легированная</v>
      </c>
      <c r="B68" s="45" t="str">
        <f t="shared" ref="B68:B131" si="2">IF(A68="Сталь углеродистая","СУ",
IF(A68="Сталь легированная","СЛ",
IF(A68="Сталь хромоникелевая коррозионно-стойкая аустенитного класса","СХН-КСАК",
IF(A68="Сталь легированная хромомолибденованадиевая","СЛ-ХМВ",
IF(A68="Сталь легированная кремнемарганцовистая","СЛ-КМ",
IF(A68="Сталь высокохромистая","СВХ",
IF(A68="Сплав на железоникелевой основе","СЖНО",
IF(A68="Сплав циркониевый","СЦВ-Ц",
IF(A68="Сплав титановый","СЦМ-Т",
IF(A68="Сплав алюминиевый","СЦМ-А",
IF(A68="Сплав латуни","СЦМ-Л")))))))))))</f>
        <v>СЛ</v>
      </c>
      <c r="C68" s="45" t="str">
        <f>CONCATENATE('Rm, МПа'!B68,IF(OR(ISBLANK('Rm, МПа'!C68),'Rm, МПа'!C68=""),"",CONCATENATE(" (",'Rm, МПа'!C68,")")))</f>
        <v>20X (Поковки диаметром от 100 до 300 мм, КП315*)</v>
      </c>
      <c r="D68" s="43">
        <f>'Rm, МПа'!D68</f>
        <v>570</v>
      </c>
      <c r="E68" s="43" t="str">
        <f>IF('Rm, МПа'!E68="-",D68,CONCATENATE(D68,",",'Rm, МПа'!E68))</f>
        <v>570,540</v>
      </c>
      <c r="F68" s="43" t="str">
        <f>IF('Rm, МПа'!F68="-",E68,CONCATENATE(E68,",",'Rm, МПа'!F68))</f>
        <v>570,540,520</v>
      </c>
      <c r="G68" s="43" t="str">
        <f>IF('Rm, МПа'!G68="-",F68,CONCATENATE(F68,",",'Rm, МПа'!G68))</f>
        <v>570,540,520,520</v>
      </c>
      <c r="H68" s="43" t="str">
        <f>IF('Rm, МПа'!H68="-",G68,CONCATENATE(G68,",",'Rm, МПа'!H68))</f>
        <v>570,540,520,520,520</v>
      </c>
      <c r="I68" s="43" t="str">
        <f>IF('Rm, МПа'!I68="-",H68,CONCATENATE(H68,",",'Rm, МПа'!I68))</f>
        <v>570,540,520,520,520,520</v>
      </c>
      <c r="J68" s="43" t="str">
        <f>IF('Rm, МПа'!J68="-",I68,CONCATENATE(I68,",",'Rm, МПа'!J68))</f>
        <v>570,540,520,520,520,520,520</v>
      </c>
      <c r="K68" s="43" t="str">
        <f>IF('Rm, МПа'!K68="-",J68,CONCATENATE(J68,",",'Rm, МПа'!K68))</f>
        <v>570,540,520,520,520,520,520,491</v>
      </c>
      <c r="L68" s="43" t="str">
        <f>IF('Rm, МПа'!L68="-",K68,CONCATENATE(K68,",",'Rm, МПа'!L68))</f>
        <v>570,540,520,520,520,520,520,491,441</v>
      </c>
      <c r="M68" s="43" t="str">
        <f>IF('Rm, МПа'!M68="-",L68,CONCATENATE(L68,",",'Rm, МПа'!M68))</f>
        <v>570,540,520,520,520,520,520,491,441,373</v>
      </c>
      <c r="N68" s="43" t="str">
        <f>IF('Rm, МПа'!N68="-",M68,CONCATENATE(M68,",",'Rm, МПа'!N68))</f>
        <v>570,540,520,520,520,520,520,491,441,373,343</v>
      </c>
      <c r="O68" s="43" t="str">
        <f>IF('Rm, МПа'!O68="-",N68,CONCATENATE(N68,",",'Rm, МПа'!O68))</f>
        <v>570,540,520,520,520,520,520,491,441,373,343</v>
      </c>
      <c r="P68" s="43" t="str">
        <f>IF('Rm, МПа'!P68="-",O68,CONCATENATE(O68,",",'Rm, МПа'!P68))</f>
        <v>570,540,520,520,520,520,520,491,441,373,343</v>
      </c>
      <c r="Q68" s="43">
        <f>'Rp0,2, МПа'!D68</f>
        <v>315</v>
      </c>
      <c r="R68" s="43" t="str">
        <f>IF('Rp0,2, МПа'!E68="-",Q68,CONCATENATE(Q68,",",'Rp0,2, МПа'!E68))</f>
        <v>315,275</v>
      </c>
      <c r="S68" s="43" t="str">
        <f>IF('Rp0,2, МПа'!F68="-",R68,CONCATENATE(R68,",",'Rp0,2, МПа'!F68))</f>
        <v>315,275,265</v>
      </c>
      <c r="T68" s="43" t="str">
        <f>IF('Rp0,2, МПа'!G68="-",S68,CONCATENATE(S68,",",'Rp0,2, МПа'!G68))</f>
        <v>315,275,265,265</v>
      </c>
      <c r="U68" s="43" t="str">
        <f>IF('Rp0,2, МПа'!H68="-",T68,CONCATENATE(T68,",",'Rp0,2, МПа'!H68))</f>
        <v>315,275,265,265,265</v>
      </c>
      <c r="V68" s="43" t="str">
        <f>IF('Rp0,2, МПа'!I68="-",U68,CONCATENATE(U68,",",'Rp0,2, МПа'!I68))</f>
        <v>315,275,265,265,265,265</v>
      </c>
      <c r="W68" s="43" t="str">
        <f>IF('Rp0,2, МПа'!J68="-",V68,CONCATENATE(V68,",",'Rp0,2, МПа'!J68))</f>
        <v>315,275,265,265,265,265,265</v>
      </c>
      <c r="X68" s="43" t="str">
        <f>IF('Rp0,2, МПа'!K68="-",W68,CONCATENATE(W68,",",'Rp0,2, МПа'!K68))</f>
        <v>315,275,265,265,265,265,265,245</v>
      </c>
      <c r="Y68" s="43" t="str">
        <f>IF('Rp0,2, МПа'!L68="-",X68,CONCATENATE(X68,",",'Rp0,2, МПа'!L68))</f>
        <v>315,275,265,265,265,265,265,245,235</v>
      </c>
      <c r="Z68" s="43" t="str">
        <f>IF('Rp0,2, МПа'!M68="-",Y68,CONCATENATE(Y68,",",'Rp0,2, МПа'!M68))</f>
        <v>315,275,265,265,265,265,265,245,235,226</v>
      </c>
      <c r="AA68" s="43" t="str">
        <f>IF('Rp0,2, МПа'!N68="-",Z68,CONCATENATE(Z68,",",'Rp0,2, МПа'!N68))</f>
        <v>315,275,265,265,265,265,265,245,235,226,196</v>
      </c>
      <c r="AB68" s="43" t="str">
        <f>IF('Rp0,2, МПа'!O68="-",AA68,CONCATENATE(AA68,",",'Rp0,2, МПа'!O68))</f>
        <v>315,275,265,265,265,265,265,245,235,226,196</v>
      </c>
      <c r="AC68" s="43" t="str">
        <f>IF('Rp0,2, МПа'!P68="-",AB68,CONCATENATE(AB68,",",'Rp0,2, МПа'!P68))</f>
        <v>315,275,265,265,265,265,265,245,235,226,196</v>
      </c>
      <c r="AD68" s="43" t="str">
        <f t="shared" ref="AD68:AD131" si="3">CONCATENATE("{",
CONCATENATE("Name",": ",CHAR(34),CONCATENATE(IF(OR(ISNUMBER(SEARCH("Ст3",C68)),ISNUMBER(SEARCH("Сплав",C68))),"","Сталь "),C68),CHAR(34)),
",",
CONCATENATE("ClassID",": ",CHAR(34),B68,CHAR(34)),
",",
CONCATENATE("UltimateStressArray",": [",P68,"]"),
",",
CONCATENATE("YieldStressArray",": [",AC68,"]"),
"},")</f>
        <v>{Name: "Сталь 20X (Поковки диаметром от 100 до 300 мм, КП315*)",ClassID: "СЛ",UltimateStressArray: [570,540,520,520,520,520,520,491,441,373,343],YieldStressArray: [315,275,265,265,265,265,265,245,235,226,196]},</v>
      </c>
    </row>
    <row r="69" spans="1:30" x14ac:dyDescent="0.25">
      <c r="A69" s="45" t="str">
        <f>INDEX('Обработка исходного'!B:B,ROW('Rm, МПа'!$B$3)+4*(ROW('Rm, МПа'!$B69)-ROW('Rm, МПа'!$B$3)))</f>
        <v>Сталь легированная</v>
      </c>
      <c r="B69" s="45" t="str">
        <f t="shared" si="2"/>
        <v>СЛ</v>
      </c>
      <c r="C69" s="45" t="str">
        <f>CONCATENATE('Rm, МПа'!B69,IF(OR(ISBLANK('Rm, МПа'!C69),'Rm, МПа'!C69=""),"",CONCATENATE(" (",'Rm, МПа'!C69,")")))</f>
        <v>20X (Поковки диаметром от 100 до 300 мм, КП345*)</v>
      </c>
      <c r="D69" s="43">
        <f>'Rm, МПа'!D69</f>
        <v>590</v>
      </c>
      <c r="E69" s="43" t="str">
        <f>IF('Rm, МПа'!E69="-",D69,CONCATENATE(D69,",",'Rm, МПа'!E69))</f>
        <v>590,559</v>
      </c>
      <c r="F69" s="43" t="str">
        <f>IF('Rm, МПа'!F69="-",E69,CONCATENATE(E69,",",'Rm, МПа'!F69))</f>
        <v>590,559,540</v>
      </c>
      <c r="G69" s="43" t="str">
        <f>IF('Rm, МПа'!G69="-",F69,CONCATENATE(F69,",",'Rm, МПа'!G69))</f>
        <v>590,559,540,540</v>
      </c>
      <c r="H69" s="43" t="str">
        <f>IF('Rm, МПа'!H69="-",G69,CONCATENATE(G69,",",'Rm, МПа'!H69))</f>
        <v>590,559,540,540,540</v>
      </c>
      <c r="I69" s="43" t="str">
        <f>IF('Rm, МПа'!I69="-",H69,CONCATENATE(H69,",",'Rm, МПа'!I69))</f>
        <v>590,559,540,540,540,540</v>
      </c>
      <c r="J69" s="43" t="str">
        <f>IF('Rm, МПа'!J69="-",I69,CONCATENATE(I69,",",'Rm, МПа'!J69))</f>
        <v>590,559,540,540,540,540,540</v>
      </c>
      <c r="K69" s="43" t="str">
        <f>IF('Rm, МПа'!K69="-",J69,CONCATENATE(J69,",",'Rm, МПа'!K69))</f>
        <v>590,559,540,540,540,540,540,500</v>
      </c>
      <c r="L69" s="43" t="str">
        <f>IF('Rm, МПа'!L69="-",K69,CONCATENATE(K69,",",'Rm, МПа'!L69))</f>
        <v>590,559,540,540,540,540,540,500,451</v>
      </c>
      <c r="M69" s="43" t="str">
        <f>IF('Rm, МПа'!M69="-",L69,CONCATENATE(L69,",",'Rm, МПа'!M69))</f>
        <v>590,559,540,540,540,540,540,500,451,383</v>
      </c>
      <c r="N69" s="43" t="str">
        <f>IF('Rm, МПа'!N69="-",M69,CONCATENATE(M69,",",'Rm, МПа'!N69))</f>
        <v>590,559,540,540,540,540,540,500,451,383,353</v>
      </c>
      <c r="O69" s="43" t="str">
        <f>IF('Rm, МПа'!O69="-",N69,CONCATENATE(N69,",",'Rm, МПа'!O69))</f>
        <v>590,559,540,540,540,540,540,500,451,383,353</v>
      </c>
      <c r="P69" s="43" t="str">
        <f>IF('Rm, МПа'!P69="-",O69,CONCATENATE(O69,",",'Rm, МПа'!P69))</f>
        <v>590,559,540,540,540,540,540,500,451,383,353</v>
      </c>
      <c r="Q69" s="43">
        <f>'Rp0,2, МПа'!D69</f>
        <v>345</v>
      </c>
      <c r="R69" s="43" t="str">
        <f>IF('Rp0,2, МПа'!E69="-",Q69,CONCATENATE(Q69,",",'Rp0,2, МПа'!E69))</f>
        <v>345,294</v>
      </c>
      <c r="S69" s="43" t="str">
        <f>IF('Rp0,2, МПа'!F69="-",R69,CONCATENATE(R69,",",'Rp0,2, МПа'!F69))</f>
        <v>345,294,284</v>
      </c>
      <c r="T69" s="43" t="str">
        <f>IF('Rp0,2, МПа'!G69="-",S69,CONCATENATE(S69,",",'Rp0,2, МПа'!G69))</f>
        <v>345,294,284,284</v>
      </c>
      <c r="U69" s="43" t="str">
        <f>IF('Rp0,2, МПа'!H69="-",T69,CONCATENATE(T69,",",'Rp0,2, МПа'!H69))</f>
        <v>345,294,284,284,284</v>
      </c>
      <c r="V69" s="43" t="str">
        <f>IF('Rp0,2, МПа'!I69="-",U69,CONCATENATE(U69,",",'Rp0,2, МПа'!I69))</f>
        <v>345,294,284,284,284,284</v>
      </c>
      <c r="W69" s="43" t="str">
        <f>IF('Rp0,2, МПа'!J69="-",V69,CONCATENATE(V69,",",'Rp0,2, МПа'!J69))</f>
        <v>345,294,284,284,284,284,284</v>
      </c>
      <c r="X69" s="43" t="str">
        <f>IF('Rp0,2, МПа'!K69="-",W69,CONCATENATE(W69,",",'Rp0,2, МПа'!K69))</f>
        <v>345,294,284,284,284,284,284,265</v>
      </c>
      <c r="Y69" s="43" t="str">
        <f>IF('Rp0,2, МПа'!L69="-",X69,CONCATENATE(X69,",",'Rp0,2, МПа'!L69))</f>
        <v>345,294,284,284,284,284,284,265,255</v>
      </c>
      <c r="Z69" s="43" t="str">
        <f>IF('Rp0,2, МПа'!M69="-",Y69,CONCATENATE(Y69,",",'Rp0,2, МПа'!M69))</f>
        <v>345,294,284,284,284,284,284,265,255,245</v>
      </c>
      <c r="AA69" s="43" t="str">
        <f>IF('Rp0,2, МПа'!N69="-",Z69,CONCATENATE(Z69,",",'Rp0,2, МПа'!N69))</f>
        <v>345,294,284,284,284,284,284,265,255,245,216</v>
      </c>
      <c r="AB69" s="43" t="str">
        <f>IF('Rp0,2, МПа'!O69="-",AA69,CONCATENATE(AA69,",",'Rp0,2, МПа'!O69))</f>
        <v>345,294,284,284,284,284,284,265,255,245,216</v>
      </c>
      <c r="AC69" s="43" t="str">
        <f>IF('Rp0,2, МПа'!P69="-",AB69,CONCATENATE(AB69,",",'Rp0,2, МПа'!P69))</f>
        <v>345,294,284,284,284,284,284,265,255,245,216</v>
      </c>
      <c r="AD69" s="43" t="str">
        <f t="shared" si="3"/>
        <v>{Name: "Сталь 20X (Поковки диаметром от 100 до 300 мм, КП345*)",ClassID: "СЛ",UltimateStressArray: [590,559,540,540,540,540,540,500,451,383,353],YieldStressArray: [345,294,284,284,284,284,284,265,255,245,216]},</v>
      </c>
    </row>
    <row r="70" spans="1:30" x14ac:dyDescent="0.25">
      <c r="A70" s="45" t="str">
        <f>INDEX('Обработка исходного'!B:B,ROW('Rm, МПа'!$B$3)+4*(ROW('Rm, МПа'!$B70)-ROW('Rm, МПа'!$B$3)))</f>
        <v>Сталь легированная</v>
      </c>
      <c r="B70" s="45" t="str">
        <f t="shared" si="2"/>
        <v>СЛ</v>
      </c>
      <c r="C70" s="45" t="str">
        <f>CONCATENATE('Rm, МПа'!B70,IF(OR(ISBLANK('Rm, МПа'!C70),'Rm, МПа'!C70=""),"",CONCATENATE(" (",'Rm, МПа'!C70,")")))</f>
        <v>30Х (Прутки, полосы диаметром или толщиной до 80 мм)</v>
      </c>
      <c r="D70" s="43">
        <f>'Rm, МПа'!D70</f>
        <v>883</v>
      </c>
      <c r="E70" s="43" t="str">
        <f>IF('Rm, МПа'!E70="-",D70,CONCATENATE(D70,",",'Rm, МПа'!E70))</f>
        <v>883,872</v>
      </c>
      <c r="F70" s="43" t="str">
        <f>IF('Rm, МПа'!F70="-",E70,CONCATENATE(E70,",",'Rm, МПа'!F70))</f>
        <v>883,872,862</v>
      </c>
      <c r="G70" s="43" t="str">
        <f>IF('Rm, МПа'!G70="-",F70,CONCATENATE(F70,",",'Rm, МПа'!G70))</f>
        <v>883,872,862,843</v>
      </c>
      <c r="H70" s="43" t="str">
        <f>IF('Rm, МПа'!H70="-",G70,CONCATENATE(G70,",",'Rm, МПа'!H70))</f>
        <v>883,872,862,843,833</v>
      </c>
      <c r="I70" s="43" t="str">
        <f>IF('Rm, МПа'!I70="-",H70,CONCATENATE(H70,",",'Rm, МПа'!I70))</f>
        <v>883,872,862,843,833,813</v>
      </c>
      <c r="J70" s="43" t="str">
        <f>IF('Rm, МПа'!J70="-",I70,CONCATENATE(I70,",",'Rm, МПа'!J70))</f>
        <v>883,872,862,843,833,813,774</v>
      </c>
      <c r="K70" s="43" t="str">
        <f>IF('Rm, МПа'!K70="-",J70,CONCATENATE(J70,",",'Rm, МПа'!K70))</f>
        <v>883,872,862,843,833,813,774,735</v>
      </c>
      <c r="L70" s="43" t="str">
        <f>IF('Rm, МПа'!L70="-",K70,CONCATENATE(K70,",",'Rm, МПа'!L70))</f>
        <v>883,872,862,843,833,813,774,735,657</v>
      </c>
      <c r="M70" s="43" t="str">
        <f>IF('Rm, МПа'!M70="-",L70,CONCATENATE(L70,",",'Rm, МПа'!M70))</f>
        <v>883,872,862,843,833,813,774,735,657,608</v>
      </c>
      <c r="N70" s="43" t="str">
        <f>IF('Rm, МПа'!N70="-",M70,CONCATENATE(M70,",",'Rm, МПа'!N70))</f>
        <v>883,872,862,843,833,813,774,735,657,608,530</v>
      </c>
      <c r="O70" s="43" t="str">
        <f>IF('Rm, МПа'!O70="-",N70,CONCATENATE(N70,",",'Rm, МПа'!O70))</f>
        <v>883,872,862,843,833,813,774,735,657,608,530</v>
      </c>
      <c r="P70" s="43" t="str">
        <f>IF('Rm, МПа'!P70="-",O70,CONCATENATE(O70,",",'Rm, МПа'!P70))</f>
        <v>883,872,862,843,833,813,774,735,657,608,530</v>
      </c>
      <c r="Q70" s="43">
        <f>'Rp0,2, МПа'!D70</f>
        <v>687</v>
      </c>
      <c r="R70" s="43" t="str">
        <f>IF('Rp0,2, МПа'!E70="-",Q70,CONCATENATE(Q70,",",'Rp0,2, МПа'!E70))</f>
        <v>687,638</v>
      </c>
      <c r="S70" s="43" t="str">
        <f>IF('Rp0,2, МПа'!F70="-",R70,CONCATENATE(R70,",",'Rp0,2, МПа'!F70))</f>
        <v>687,638,627</v>
      </c>
      <c r="T70" s="43" t="str">
        <f>IF('Rp0,2, МПа'!G70="-",S70,CONCATENATE(S70,",",'Rp0,2, МПа'!G70))</f>
        <v>687,638,627,608</v>
      </c>
      <c r="U70" s="43" t="str">
        <f>IF('Rp0,2, МПа'!H70="-",T70,CONCATENATE(T70,",",'Rp0,2, МПа'!H70))</f>
        <v>687,638,627,608,598</v>
      </c>
      <c r="V70" s="43" t="str">
        <f>IF('Rp0,2, МПа'!I70="-",U70,CONCATENATE(U70,",",'Rp0,2, МПа'!I70))</f>
        <v>687,638,627,608,598,578</v>
      </c>
      <c r="W70" s="43" t="str">
        <f>IF('Rp0,2, МПа'!J70="-",V70,CONCATENATE(V70,",",'Rp0,2, МПа'!J70))</f>
        <v>687,638,627,608,598,578,559</v>
      </c>
      <c r="X70" s="43" t="str">
        <f>IF('Rp0,2, МПа'!K70="-",W70,CONCATENATE(W70,",",'Rp0,2, МПа'!K70))</f>
        <v>687,638,627,608,598,578,559,529</v>
      </c>
      <c r="Y70" s="43" t="str">
        <f>IF('Rp0,2, МПа'!L70="-",X70,CONCATENATE(X70,",",'Rp0,2, МПа'!L70))</f>
        <v>687,638,627,608,598,578,559,529,490</v>
      </c>
      <c r="Z70" s="43" t="str">
        <f>IF('Rp0,2, МПа'!M70="-",Y70,CONCATENATE(Y70,",",'Rp0,2, МПа'!M70))</f>
        <v>687,638,627,608,598,578,559,529,490,490</v>
      </c>
      <c r="AA70" s="43" t="str">
        <f>IF('Rp0,2, МПа'!N70="-",Z70,CONCATENATE(Z70,",",'Rp0,2, МПа'!N70))</f>
        <v>687,638,627,608,598,578,559,529,490,490,461</v>
      </c>
      <c r="AB70" s="43" t="str">
        <f>IF('Rp0,2, МПа'!O70="-",AA70,CONCATENATE(AA70,",",'Rp0,2, МПа'!O70))</f>
        <v>687,638,627,608,598,578,559,529,490,490,461</v>
      </c>
      <c r="AC70" s="43" t="str">
        <f>IF('Rp0,2, МПа'!P70="-",AB70,CONCATENATE(AB70,",",'Rp0,2, МПа'!P70))</f>
        <v>687,638,627,608,598,578,559,529,490,490,461</v>
      </c>
      <c r="AD70" s="43" t="str">
        <f t="shared" si="3"/>
        <v>{Name: "Сталь 30Х (Прутки, полосы диаметром или толщиной до 80 мм)",ClassID: "СЛ",UltimateStressArray: [883,872,862,843,833,813,774,735,657,608,530],YieldStressArray: [687,638,627,608,598,578,559,529,490,490,461]},</v>
      </c>
    </row>
    <row r="71" spans="1:30" x14ac:dyDescent="0.25">
      <c r="A71" s="45" t="str">
        <f>INDEX('Обработка исходного'!B:B,ROW('Rm, МПа'!$B$3)+4*(ROW('Rm, МПа'!$B71)-ROW('Rm, МПа'!$B$3)))</f>
        <v>Сталь легированная</v>
      </c>
      <c r="B71" s="45" t="str">
        <f t="shared" si="2"/>
        <v>СЛ</v>
      </c>
      <c r="C71" s="45" t="str">
        <f>CONCATENATE('Rm, МПа'!B71,IF(OR(ISBLANK('Rm, МПа'!C71),'Rm, МПа'!C71=""),"",CONCATENATE(" (",'Rm, МПа'!C71,")")))</f>
        <v>30Х (Прутки, полосы диаметром или толщиной от 80 до 150 мм)</v>
      </c>
      <c r="D71" s="43">
        <f>'Rm, МПа'!D71</f>
        <v>883</v>
      </c>
      <c r="E71" s="43" t="str">
        <f>IF('Rm, МПа'!E71="-",D71,CONCATENATE(D71,",",'Rm, МПа'!E71))</f>
        <v>883,844</v>
      </c>
      <c r="F71" s="43" t="str">
        <f>IF('Rm, МПа'!F71="-",E71,CONCATENATE(E71,",",'Rm, МПа'!F71))</f>
        <v>883,844,814</v>
      </c>
      <c r="G71" s="43" t="str">
        <f>IF('Rm, МПа'!G71="-",F71,CONCATENATE(F71,",",'Rm, МПа'!G71))</f>
        <v>883,844,814,814</v>
      </c>
      <c r="H71" s="43" t="str">
        <f>IF('Rm, МПа'!H71="-",G71,CONCATENATE(G71,",",'Rm, МПа'!H71))</f>
        <v>883,844,814,814,785</v>
      </c>
      <c r="I71" s="43" t="str">
        <f>IF('Rm, МПа'!I71="-",H71,CONCATENATE(H71,",",'Rm, МПа'!I71))</f>
        <v>883,844,814,814,785,755</v>
      </c>
      <c r="J71" s="43" t="str">
        <f>IF('Rm, МПа'!J71="-",I71,CONCATENATE(I71,",",'Rm, МПа'!J71))</f>
        <v>883,844,814,814,785,755,726</v>
      </c>
      <c r="K71" s="43" t="str">
        <f>IF('Rm, МПа'!K71="-",J71,CONCATENATE(J71,",",'Rm, МПа'!K71))</f>
        <v>883,844,814,814,785,755,726,706</v>
      </c>
      <c r="L71" s="43" t="str">
        <f>IF('Rm, МПа'!L71="-",K71,CONCATENATE(K71,",",'Rm, МПа'!L71))</f>
        <v>883,844,814,814,785,755,726,706,687</v>
      </c>
      <c r="M71" s="43" t="str">
        <f>IF('Rm, МПа'!M71="-",L71,CONCATENATE(L71,",",'Rm, МПа'!M71))</f>
        <v>883,844,814,814,785,755,726,706,687,608</v>
      </c>
      <c r="N71" s="43" t="str">
        <f>IF('Rm, МПа'!N71="-",M71,CONCATENATE(M71,",",'Rm, МПа'!N71))</f>
        <v>883,844,814,814,785,755,726,706,687,608,530</v>
      </c>
      <c r="O71" s="43" t="str">
        <f>IF('Rm, МПа'!O71="-",N71,CONCATENATE(N71,",",'Rm, МПа'!O71))</f>
        <v>883,844,814,814,785,755,726,706,687,608,530</v>
      </c>
      <c r="P71" s="43" t="str">
        <f>IF('Rm, МПа'!P71="-",O71,CONCATENATE(O71,",",'Rm, МПа'!P71))</f>
        <v>883,844,814,814,785,755,726,706,687,608,530</v>
      </c>
      <c r="Q71" s="43">
        <f>'Rp0,2, МПа'!D71</f>
        <v>687</v>
      </c>
      <c r="R71" s="43" t="str">
        <f>IF('Rp0,2, МПа'!E71="-",Q71,CONCATENATE(Q71,",",'Rp0,2, МПа'!E71))</f>
        <v>687,638</v>
      </c>
      <c r="S71" s="43" t="str">
        <f>IF('Rp0,2, МПа'!F71="-",R71,CONCATENATE(R71,",",'Rp0,2, МПа'!F71))</f>
        <v>687,638,598</v>
      </c>
      <c r="T71" s="43" t="str">
        <f>IF('Rp0,2, МПа'!G71="-",S71,CONCATENATE(S71,",",'Rp0,2, МПа'!G71))</f>
        <v>687,638,598,589</v>
      </c>
      <c r="U71" s="43" t="str">
        <f>IF('Rp0,2, МПа'!H71="-",T71,CONCATENATE(T71,",",'Rp0,2, МПа'!H71))</f>
        <v>687,638,598,589,589</v>
      </c>
      <c r="V71" s="43" t="str">
        <f>IF('Rp0,2, МПа'!I71="-",U71,CONCATENATE(U71,",",'Rp0,2, МПа'!I71))</f>
        <v>687,638,598,589,589,589</v>
      </c>
      <c r="W71" s="43" t="str">
        <f>IF('Rp0,2, МПа'!J71="-",V71,CONCATENATE(V71,",",'Rp0,2, МПа'!J71))</f>
        <v>687,638,598,589,589,589,578</v>
      </c>
      <c r="X71" s="43" t="str">
        <f>IF('Rp0,2, МПа'!K71="-",W71,CONCATENATE(W71,",",'Rp0,2, МПа'!K71))</f>
        <v>687,638,598,589,589,589,578,568</v>
      </c>
      <c r="Y71" s="43" t="str">
        <f>IF('Rp0,2, МПа'!L71="-",X71,CONCATENATE(X71,",",'Rp0,2, МПа'!L71))</f>
        <v>687,638,598,589,589,589,578,568,530</v>
      </c>
      <c r="Z71" s="43" t="str">
        <f>IF('Rp0,2, МПа'!M71="-",Y71,CONCATENATE(Y71,",",'Rp0,2, МПа'!M71))</f>
        <v>687,638,598,589,589,589,578,568,530,491</v>
      </c>
      <c r="AA71" s="43" t="str">
        <f>IF('Rp0,2, МПа'!N71="-",Z71,CONCATENATE(Z71,",",'Rp0,2, МПа'!N71))</f>
        <v>687,638,598,589,589,589,578,568,530,491,461</v>
      </c>
      <c r="AB71" s="43" t="str">
        <f>IF('Rp0,2, МПа'!O71="-",AA71,CONCATENATE(AA71,",",'Rp0,2, МПа'!O71))</f>
        <v>687,638,598,589,589,589,578,568,530,491,461</v>
      </c>
      <c r="AC71" s="43" t="str">
        <f>IF('Rp0,2, МПа'!P71="-",AB71,CONCATENATE(AB71,",",'Rp0,2, МПа'!P71))</f>
        <v>687,638,598,589,589,589,578,568,530,491,461</v>
      </c>
      <c r="AD71" s="43" t="str">
        <f t="shared" si="3"/>
        <v>{Name: "Сталь 30Х (Прутки, полосы диаметром или толщиной от 80 до 150 мм)",ClassID: "СЛ",UltimateStressArray: [883,844,814,814,785,755,726,706,687,608,530],YieldStressArray: [687,638,598,589,589,589,578,568,530,491,461]},</v>
      </c>
    </row>
    <row r="72" spans="1:30" x14ac:dyDescent="0.25">
      <c r="A72" s="45" t="str">
        <f>INDEX('Обработка исходного'!B:B,ROW('Rm, МПа'!$B$3)+4*(ROW('Rm, МПа'!$B72)-ROW('Rm, МПа'!$B$3)))</f>
        <v>Сталь легированная</v>
      </c>
      <c r="B72" s="45" t="str">
        <f t="shared" si="2"/>
        <v>СЛ</v>
      </c>
      <c r="C72" s="45" t="str">
        <f>CONCATENATE('Rm, МПа'!B72,IF(OR(ISBLANK('Rm, МПа'!C72),'Rm, МПа'!C72=""),"",CONCATENATE(" (",'Rm, МПа'!C72,")")))</f>
        <v>30Х (Прутки, полосы диаметром или толщиной от 150 до 250 мм)</v>
      </c>
      <c r="D72" s="43">
        <f>'Rm, МПа'!D72</f>
        <v>883</v>
      </c>
      <c r="E72" s="43" t="str">
        <f>IF('Rm, МПа'!E72="-",D72,CONCATENATE(D72,",",'Rm, МПа'!E72))</f>
        <v>883,844</v>
      </c>
      <c r="F72" s="43" t="str">
        <f>IF('Rm, МПа'!F72="-",E72,CONCATENATE(E72,",",'Rm, МПа'!F72))</f>
        <v>883,844,814</v>
      </c>
      <c r="G72" s="43" t="str">
        <f>IF('Rm, МПа'!G72="-",F72,CONCATENATE(F72,",",'Rm, МПа'!G72))</f>
        <v>883,844,814,814</v>
      </c>
      <c r="H72" s="43" t="str">
        <f>IF('Rm, МПа'!H72="-",G72,CONCATENATE(G72,",",'Rm, МПа'!H72))</f>
        <v>883,844,814,814,785</v>
      </c>
      <c r="I72" s="43" t="str">
        <f>IF('Rm, МПа'!I72="-",H72,CONCATENATE(H72,",",'Rm, МПа'!I72))</f>
        <v>883,844,814,814,785,755</v>
      </c>
      <c r="J72" s="43" t="str">
        <f>IF('Rm, МПа'!J72="-",I72,CONCATENATE(I72,",",'Rm, МПа'!J72))</f>
        <v>883,844,814,814,785,755,726</v>
      </c>
      <c r="K72" s="43" t="str">
        <f>IF('Rm, МПа'!K72="-",J72,CONCATENATE(J72,",",'Rm, МПа'!K72))</f>
        <v>883,844,814,814,785,755,726,706</v>
      </c>
      <c r="L72" s="43" t="str">
        <f>IF('Rm, МПа'!L72="-",K72,CONCATENATE(K72,",",'Rm, МПа'!L72))</f>
        <v>883,844,814,814,785,755,726,706,687</v>
      </c>
      <c r="M72" s="43" t="str">
        <f>IF('Rm, МПа'!M72="-",L72,CONCATENATE(L72,",",'Rm, МПа'!M72))</f>
        <v>883,844,814,814,785,755,726,706,687,608</v>
      </c>
      <c r="N72" s="43" t="str">
        <f>IF('Rm, МПа'!N72="-",M72,CONCATENATE(M72,",",'Rm, МПа'!N72))</f>
        <v>883,844,814,814,785,755,726,706,687,608,530</v>
      </c>
      <c r="O72" s="43" t="str">
        <f>IF('Rm, МПа'!O72="-",N72,CONCATENATE(N72,",",'Rm, МПа'!O72))</f>
        <v>883,844,814,814,785,755,726,706,687,608,530</v>
      </c>
      <c r="P72" s="43" t="str">
        <f>IF('Rm, МПа'!P72="-",O72,CONCATENATE(O72,",",'Rm, МПа'!P72))</f>
        <v>883,844,814,814,785,755,726,706,687,608,530</v>
      </c>
      <c r="Q72" s="43">
        <f>'Rp0,2, МПа'!D72</f>
        <v>687</v>
      </c>
      <c r="R72" s="43" t="str">
        <f>IF('Rp0,2, МПа'!E72="-",Q72,CONCATENATE(Q72,",",'Rp0,2, МПа'!E72))</f>
        <v>687,638</v>
      </c>
      <c r="S72" s="43" t="str">
        <f>IF('Rp0,2, МПа'!F72="-",R72,CONCATENATE(R72,",",'Rp0,2, МПа'!F72))</f>
        <v>687,638,598</v>
      </c>
      <c r="T72" s="43" t="str">
        <f>IF('Rp0,2, МПа'!G72="-",S72,CONCATENATE(S72,",",'Rp0,2, МПа'!G72))</f>
        <v>687,638,598,589</v>
      </c>
      <c r="U72" s="43" t="str">
        <f>IF('Rp0,2, МПа'!H72="-",T72,CONCATENATE(T72,",",'Rp0,2, МПа'!H72))</f>
        <v>687,638,598,589,589</v>
      </c>
      <c r="V72" s="43" t="str">
        <f>IF('Rp0,2, МПа'!I72="-",U72,CONCATENATE(U72,",",'Rp0,2, МПа'!I72))</f>
        <v>687,638,598,589,589,589</v>
      </c>
      <c r="W72" s="43" t="str">
        <f>IF('Rp0,2, МПа'!J72="-",V72,CONCATENATE(V72,",",'Rp0,2, МПа'!J72))</f>
        <v>687,638,598,589,589,589,589</v>
      </c>
      <c r="X72" s="43" t="str">
        <f>IF('Rp0,2, МПа'!K72="-",W72,CONCATENATE(W72,",",'Rp0,2, МПа'!K72))</f>
        <v>687,638,598,589,589,589,589,569</v>
      </c>
      <c r="Y72" s="43" t="str">
        <f>IF('Rp0,2, МПа'!L72="-",X72,CONCATENATE(X72,",",'Rp0,2, МПа'!L72))</f>
        <v>687,638,598,589,589,589,589,569,530</v>
      </c>
      <c r="Z72" s="43" t="str">
        <f>IF('Rp0,2, МПа'!M72="-",Y72,CONCATENATE(Y72,",",'Rp0,2, МПа'!M72))</f>
        <v>687,638,598,589,589,589,589,569,530,491</v>
      </c>
      <c r="AA72" s="43" t="str">
        <f>IF('Rp0,2, МПа'!N72="-",Z72,CONCATENATE(Z72,",",'Rp0,2, МПа'!N72))</f>
        <v>687,638,598,589,589,589,589,569,530,491,461</v>
      </c>
      <c r="AB72" s="43" t="str">
        <f>IF('Rp0,2, МПа'!O72="-",AA72,CONCATENATE(AA72,",",'Rp0,2, МПа'!O72))</f>
        <v>687,638,598,589,589,589,589,569,530,491,461</v>
      </c>
      <c r="AC72" s="43" t="str">
        <f>IF('Rp0,2, МПа'!P72="-",AB72,CONCATENATE(AB72,",",'Rp0,2, МПа'!P72))</f>
        <v>687,638,598,589,589,589,589,569,530,491,461</v>
      </c>
      <c r="AD72" s="43" t="str">
        <f t="shared" si="3"/>
        <v>{Name: "Сталь 30Х (Прутки, полосы диаметром или толщиной от 150 до 250 мм)",ClassID: "СЛ",UltimateStressArray: [883,844,814,814,785,755,726,706,687,608,530],YieldStressArray: [687,638,598,589,589,589,589,569,530,491,461]},</v>
      </c>
    </row>
    <row r="73" spans="1:30" x14ac:dyDescent="0.25">
      <c r="A73" s="45" t="str">
        <f>INDEX('Обработка исходного'!B:B,ROW('Rm, МПа'!$B$3)+4*(ROW('Rm, МПа'!$B73)-ROW('Rm, МПа'!$B$3)))</f>
        <v>Сталь легированная</v>
      </c>
      <c r="B73" s="45" t="str">
        <f t="shared" si="2"/>
        <v>СЛ</v>
      </c>
      <c r="C73" s="45" t="str">
        <f>CONCATENATE('Rm, МПа'!B73,IF(OR(ISBLANK('Rm, МПа'!C73),'Rm, МПа'!C73=""),"",CONCATENATE(" (",'Rm, МПа'!C73,")")))</f>
        <v>30Х (Поковки толщиной до 100 мм, КП395*)</v>
      </c>
      <c r="D73" s="43">
        <f>'Rm, МПа'!D73</f>
        <v>615</v>
      </c>
      <c r="E73" s="43" t="str">
        <f>IF('Rm, МПа'!E73="-",D73,CONCATENATE(D73,",",'Rm, МПа'!E73))</f>
        <v>615,589</v>
      </c>
      <c r="F73" s="43" t="str">
        <f>IF('Rm, МПа'!F73="-",E73,CONCATENATE(E73,",",'Rm, МПа'!F73))</f>
        <v>615,589,569</v>
      </c>
      <c r="G73" s="43" t="str">
        <f>IF('Rm, МПа'!G73="-",F73,CONCATENATE(F73,",",'Rm, МПа'!G73))</f>
        <v>615,589,569,569</v>
      </c>
      <c r="H73" s="43" t="str">
        <f>IF('Rm, МПа'!H73="-",G73,CONCATENATE(G73,",",'Rm, МПа'!H73))</f>
        <v>615,589,569,569,549</v>
      </c>
      <c r="I73" s="43" t="str">
        <f>IF('Rm, МПа'!I73="-",H73,CONCATENATE(H73,",",'Rm, МПа'!I73))</f>
        <v>615,589,569,569,549,530</v>
      </c>
      <c r="J73" s="43" t="str">
        <f>IF('Rm, МПа'!J73="-",I73,CONCATENATE(I73,",",'Rm, МПа'!J73))</f>
        <v>615,589,569,569,549,530,510</v>
      </c>
      <c r="K73" s="43" t="str">
        <f>IF('Rm, МПа'!K73="-",J73,CONCATENATE(J73,",",'Rm, МПа'!K73))</f>
        <v>615,589,569,569,549,530,510,491</v>
      </c>
      <c r="L73" s="43" t="str">
        <f>IF('Rm, МПа'!L73="-",K73,CONCATENATE(K73,",",'Rm, МПа'!L73))</f>
        <v>615,589,569,569,549,530,510,491,481</v>
      </c>
      <c r="M73" s="43" t="str">
        <f>IF('Rm, МПа'!M73="-",L73,CONCATENATE(L73,",",'Rm, МПа'!M73))</f>
        <v>615,589,569,569,549,530,510,491,481,422</v>
      </c>
      <c r="N73" s="43" t="str">
        <f>IF('Rm, МПа'!N73="-",M73,CONCATENATE(M73,",",'Rm, МПа'!N73))</f>
        <v>615,589,569,569,549,530,510,491,481,422,373</v>
      </c>
      <c r="O73" s="43" t="str">
        <f>IF('Rm, МПа'!O73="-",N73,CONCATENATE(N73,",",'Rm, МПа'!O73))</f>
        <v>615,589,569,569,549,530,510,491,481,422,373</v>
      </c>
      <c r="P73" s="43" t="str">
        <f>IF('Rm, МПа'!P73="-",O73,CONCATENATE(O73,",",'Rm, МПа'!P73))</f>
        <v>615,589,569,569,549,530,510,491,481,422,373</v>
      </c>
      <c r="Q73" s="43">
        <f>'Rp0,2, МПа'!D73</f>
        <v>395</v>
      </c>
      <c r="R73" s="43" t="str">
        <f>IF('Rp0,2, МПа'!E73="-",Q73,CONCATENATE(Q73,",",'Rp0,2, МПа'!E73))</f>
        <v>395,363</v>
      </c>
      <c r="S73" s="43" t="str">
        <f>IF('Rp0,2, МПа'!F73="-",R73,CONCATENATE(R73,",",'Rp0,2, МПа'!F73))</f>
        <v>395,363,343</v>
      </c>
      <c r="T73" s="43" t="str">
        <f>IF('Rp0,2, МПа'!G73="-",S73,CONCATENATE(S73,",",'Rp0,2, МПа'!G73))</f>
        <v>395,363,343,333</v>
      </c>
      <c r="U73" s="43" t="str">
        <f>IF('Rp0,2, МПа'!H73="-",T73,CONCATENATE(T73,",",'Rp0,2, МПа'!H73))</f>
        <v>395,363,343,333,333</v>
      </c>
      <c r="V73" s="43" t="str">
        <f>IF('Rp0,2, МПа'!I73="-",U73,CONCATENATE(U73,",",'Rp0,2, МПа'!I73))</f>
        <v>395,363,343,333,333,333</v>
      </c>
      <c r="W73" s="43" t="str">
        <f>IF('Rp0,2, МПа'!J73="-",V73,CONCATENATE(V73,",",'Rp0,2, МПа'!J73))</f>
        <v>395,363,343,333,333,333,323</v>
      </c>
      <c r="X73" s="43" t="str">
        <f>IF('Rp0,2, МПа'!K73="-",W73,CONCATENATE(W73,",",'Rp0,2, МПа'!K73))</f>
        <v>395,363,343,333,333,333,323,323</v>
      </c>
      <c r="Y73" s="43" t="str">
        <f>IF('Rp0,2, МПа'!L73="-",X73,CONCATENATE(X73,",",'Rp0,2, МПа'!L73))</f>
        <v>395,363,343,333,333,333,323,323,304</v>
      </c>
      <c r="Z73" s="43" t="str">
        <f>IF('Rp0,2, МПа'!M73="-",Y73,CONCATENATE(Y73,",",'Rp0,2, МПа'!M73))</f>
        <v>395,363,343,333,333,333,323,323,304,284</v>
      </c>
      <c r="AA73" s="43" t="str">
        <f>IF('Rp0,2, МПа'!N73="-",Z73,CONCATENATE(Z73,",",'Rp0,2, МПа'!N73))</f>
        <v>395,363,343,333,333,333,323,323,304,284,265</v>
      </c>
      <c r="AB73" s="43" t="str">
        <f>IF('Rp0,2, МПа'!O73="-",AA73,CONCATENATE(AA73,",",'Rp0,2, МПа'!O73))</f>
        <v>395,363,343,333,333,333,323,323,304,284,265</v>
      </c>
      <c r="AC73" s="43" t="str">
        <f>IF('Rp0,2, МПа'!P73="-",AB73,CONCATENATE(AB73,",",'Rp0,2, МПа'!P73))</f>
        <v>395,363,343,333,333,333,323,323,304,284,265</v>
      </c>
      <c r="AD73" s="43" t="str">
        <f t="shared" si="3"/>
        <v>{Name: "Сталь 30Х (Поковки толщиной до 100 мм, КП395*)",ClassID: "СЛ",UltimateStressArray: [615,589,569,569,549,530,510,491,481,422,373],YieldStressArray: [395,363,343,333,333,333,323,323,304,284,265]},</v>
      </c>
    </row>
    <row r="74" spans="1:30" x14ac:dyDescent="0.25">
      <c r="A74" s="45" t="str">
        <f>INDEX('Обработка исходного'!B:B,ROW('Rm, МПа'!$B$3)+4*(ROW('Rm, МПа'!$B74)-ROW('Rm, МПа'!$B$3)))</f>
        <v>Сталь легированная</v>
      </c>
      <c r="B74" s="45" t="str">
        <f t="shared" si="2"/>
        <v>СЛ</v>
      </c>
      <c r="C74" s="45" t="str">
        <f>CONCATENATE('Rm, МПа'!B74,IF(OR(ISBLANK('Rm, МПа'!C74),'Rm, МПа'!C74=""),"",CONCATENATE(" (",'Rm, МПа'!C74,")")))</f>
        <v>35Х (Поковки диаметром до 100 мм, КП275*)</v>
      </c>
      <c r="D74" s="43">
        <f>'Rm, МПа'!D74</f>
        <v>530</v>
      </c>
      <c r="E74" s="43" t="str">
        <f>IF('Rm, МПа'!E74="-",D74,CONCATENATE(D74,",",'Rm, МПа'!E74))</f>
        <v>530,520</v>
      </c>
      <c r="F74" s="43" t="str">
        <f>IF('Rm, МПа'!F74="-",E74,CONCATENATE(E74,",",'Rm, МПа'!F74))</f>
        <v>530,520,520</v>
      </c>
      <c r="G74" s="43" t="str">
        <f>IF('Rm, МПа'!G74="-",F74,CONCATENATE(F74,",",'Rm, МПа'!G74))</f>
        <v>530,520,520,510</v>
      </c>
      <c r="H74" s="43" t="str">
        <f>IF('Rm, МПа'!H74="-",G74,CONCATENATE(G74,",",'Rm, МПа'!H74))</f>
        <v>530,520,520,510,510</v>
      </c>
      <c r="I74" s="43" t="str">
        <f>IF('Rm, МПа'!I74="-",H74,CONCATENATE(H74,",",'Rm, МПа'!I74))</f>
        <v>530,520,520,510,510,510</v>
      </c>
      <c r="J74" s="43" t="str">
        <f>IF('Rm, МПа'!J74="-",I74,CONCATENATE(I74,",",'Rm, МПа'!J74))</f>
        <v>530,520,520,510,510,510,510</v>
      </c>
      <c r="K74" s="43" t="str">
        <f>IF('Rm, МПа'!K74="-",J74,CONCATENATE(J74,",",'Rm, МПа'!K74))</f>
        <v>530,520,520,510,510,510,510,451</v>
      </c>
      <c r="L74" s="43" t="str">
        <f>IF('Rm, МПа'!L74="-",K74,CONCATENATE(K74,",",'Rm, МПа'!L74))</f>
        <v>530,520,520,510,510,510,510,451,334</v>
      </c>
      <c r="M74" s="43" t="str">
        <f>IF('Rm, МПа'!M74="-",L74,CONCATENATE(L74,",",'Rm, МПа'!M74))</f>
        <v>530,520,520,510,510,510,510,451,334,334</v>
      </c>
      <c r="N74" s="43" t="str">
        <f>IF('Rm, МПа'!N74="-",M74,CONCATENATE(M74,",",'Rm, МПа'!N74))</f>
        <v>530,520,520,510,510,510,510,451,334,334,275</v>
      </c>
      <c r="O74" s="43" t="str">
        <f>IF('Rm, МПа'!O74="-",N74,CONCATENATE(N74,",",'Rm, МПа'!O74))</f>
        <v>530,520,520,510,510,510,510,451,334,334,275</v>
      </c>
      <c r="P74" s="43" t="str">
        <f>IF('Rm, МПа'!P74="-",O74,CONCATENATE(O74,",",'Rm, МПа'!P74))</f>
        <v>530,520,520,510,510,510,510,451,334,334,275</v>
      </c>
      <c r="Q74" s="43">
        <f>'Rp0,2, МПа'!D74</f>
        <v>275</v>
      </c>
      <c r="R74" s="43" t="str">
        <f>IF('Rp0,2, МПа'!E74="-",Q74,CONCATENATE(Q74,",",'Rp0,2, МПа'!E74))</f>
        <v>275,265</v>
      </c>
      <c r="S74" s="43" t="str">
        <f>IF('Rp0,2, МПа'!F74="-",R74,CONCATENATE(R74,",",'Rp0,2, МПа'!F74))</f>
        <v>275,265,265</v>
      </c>
      <c r="T74" s="43" t="str">
        <f>IF('Rp0,2, МПа'!G74="-",S74,CONCATENATE(S74,",",'Rp0,2, МПа'!G74))</f>
        <v>275,265,265,255</v>
      </c>
      <c r="U74" s="43" t="str">
        <f>IF('Rp0,2, МПа'!H74="-",T74,CONCATENATE(T74,",",'Rp0,2, МПа'!H74))</f>
        <v>275,265,265,255,245</v>
      </c>
      <c r="V74" s="43" t="str">
        <f>IF('Rp0,2, МПа'!I74="-",U74,CONCATENATE(U74,",",'Rp0,2, МПа'!I74))</f>
        <v>275,265,265,255,245,245</v>
      </c>
      <c r="W74" s="43" t="str">
        <f>IF('Rp0,2, МПа'!J74="-",V74,CONCATENATE(V74,",",'Rp0,2, МПа'!J74))</f>
        <v>275,265,265,255,245,245,226</v>
      </c>
      <c r="X74" s="43" t="str">
        <f>IF('Rp0,2, МПа'!K74="-",W74,CONCATENATE(W74,",",'Rp0,2, МПа'!K74))</f>
        <v>275,265,265,255,245,245,226,216</v>
      </c>
      <c r="Y74" s="43" t="str">
        <f>IF('Rp0,2, МПа'!L74="-",X74,CONCATENATE(X74,",",'Rp0,2, МПа'!L74))</f>
        <v>275,265,265,255,245,245,226,216,216</v>
      </c>
      <c r="Z74" s="43" t="str">
        <f>IF('Rp0,2, МПа'!M74="-",Y74,CONCATENATE(Y74,",",'Rp0,2, МПа'!M74))</f>
        <v>275,265,265,255,245,245,226,216,216,177</v>
      </c>
      <c r="AA74" s="43" t="str">
        <f>IF('Rp0,2, МПа'!N74="-",Z74,CONCATENATE(Z74,",",'Rp0,2, МПа'!N74))</f>
        <v>275,265,265,255,245,245,226,216,216,177,157</v>
      </c>
      <c r="AB74" s="43" t="str">
        <f>IF('Rp0,2, МПа'!O74="-",AA74,CONCATENATE(AA74,",",'Rp0,2, МПа'!O74))</f>
        <v>275,265,265,255,245,245,226,216,216,177,157</v>
      </c>
      <c r="AC74" s="43" t="str">
        <f>IF('Rp0,2, МПа'!P74="-",AB74,CONCATENATE(AB74,",",'Rp0,2, МПа'!P74))</f>
        <v>275,265,265,255,245,245,226,216,216,177,157</v>
      </c>
      <c r="AD74" s="43" t="str">
        <f t="shared" si="3"/>
        <v>{Name: "Сталь 35Х (Поковки диаметром до 100 мм, КП275*)",ClassID: "СЛ",UltimateStressArray: [530,520,520,510,510,510,510,451,334,334,275],YieldStressArray: [275,265,265,255,245,245,226,216,216,177,157]},</v>
      </c>
    </row>
    <row r="75" spans="1:30" x14ac:dyDescent="0.25">
      <c r="A75" s="45" t="str">
        <f>INDEX('Обработка исходного'!B:B,ROW('Rm, МПа'!$B$3)+4*(ROW('Rm, МПа'!$B75)-ROW('Rm, МПа'!$B$3)))</f>
        <v>Сталь легированная</v>
      </c>
      <c r="B75" s="45" t="str">
        <f t="shared" si="2"/>
        <v>СЛ</v>
      </c>
      <c r="C75" s="45" t="str">
        <f>CONCATENATE('Rm, МПа'!B75,IF(OR(ISBLANK('Rm, МПа'!C75),'Rm, МПа'!C75=""),"",CONCATENATE(" (",'Rm, МПа'!C75,")")))</f>
        <v>35Х (Поковки диаметром от 300 до 800 мм, КП275*)</v>
      </c>
      <c r="D75" s="43">
        <f>'Rm, МПа'!D75</f>
        <v>530</v>
      </c>
      <c r="E75" s="43" t="str">
        <f>IF('Rm, МПа'!E75="-",D75,CONCATENATE(D75,",",'Rm, МПа'!E75))</f>
        <v>530,520</v>
      </c>
      <c r="F75" s="43" t="str">
        <f>IF('Rm, МПа'!F75="-",E75,CONCATENATE(E75,",",'Rm, МПа'!F75))</f>
        <v>530,520,520</v>
      </c>
      <c r="G75" s="43" t="str">
        <f>IF('Rm, МПа'!G75="-",F75,CONCATENATE(F75,",",'Rm, МПа'!G75))</f>
        <v>530,520,520,510</v>
      </c>
      <c r="H75" s="43" t="str">
        <f>IF('Rm, МПа'!H75="-",G75,CONCATENATE(G75,",",'Rm, МПа'!H75))</f>
        <v>530,520,520,510,510</v>
      </c>
      <c r="I75" s="43" t="str">
        <f>IF('Rm, МПа'!I75="-",H75,CONCATENATE(H75,",",'Rm, МПа'!I75))</f>
        <v>530,520,520,510,510,510</v>
      </c>
      <c r="J75" s="43" t="str">
        <f>IF('Rm, МПа'!J75="-",I75,CONCATENATE(I75,",",'Rm, МПа'!J75))</f>
        <v>530,520,520,510,510,510,510</v>
      </c>
      <c r="K75" s="43" t="str">
        <f>IF('Rm, МПа'!K75="-",J75,CONCATENATE(J75,",",'Rm, МПа'!K75))</f>
        <v>530,520,520,510,510,510,510,451</v>
      </c>
      <c r="L75" s="43" t="str">
        <f>IF('Rm, МПа'!L75="-",K75,CONCATENATE(K75,",",'Rm, МПа'!L75))</f>
        <v>530,520,520,510,510,510,510,451,334</v>
      </c>
      <c r="M75" s="43" t="str">
        <f>IF('Rm, МПа'!M75="-",L75,CONCATENATE(L75,",",'Rm, МПа'!M75))</f>
        <v>530,520,520,510,510,510,510,451,334,334</v>
      </c>
      <c r="N75" s="43" t="str">
        <f>IF('Rm, МПа'!N75="-",M75,CONCATENATE(M75,",",'Rm, МПа'!N75))</f>
        <v>530,520,520,510,510,510,510,451,334,334,275</v>
      </c>
      <c r="O75" s="43" t="str">
        <f>IF('Rm, МПа'!O75="-",N75,CONCATENATE(N75,",",'Rm, МПа'!O75))</f>
        <v>530,520,520,510,510,510,510,451,334,334,275</v>
      </c>
      <c r="P75" s="43" t="str">
        <f>IF('Rm, МПа'!P75="-",O75,CONCATENATE(O75,",",'Rm, МПа'!P75))</f>
        <v>530,520,520,510,510,510,510,451,334,334,275</v>
      </c>
      <c r="Q75" s="43">
        <f>'Rp0,2, МПа'!D75</f>
        <v>275</v>
      </c>
      <c r="R75" s="43" t="str">
        <f>IF('Rp0,2, МПа'!E75="-",Q75,CONCATENATE(Q75,",",'Rp0,2, МПа'!E75))</f>
        <v>275,265</v>
      </c>
      <c r="S75" s="43" t="str">
        <f>IF('Rp0,2, МПа'!F75="-",R75,CONCATENATE(R75,",",'Rp0,2, МПа'!F75))</f>
        <v>275,265,265</v>
      </c>
      <c r="T75" s="43" t="str">
        <f>IF('Rp0,2, МПа'!G75="-",S75,CONCATENATE(S75,",",'Rp0,2, МПа'!G75))</f>
        <v>275,265,265,255</v>
      </c>
      <c r="U75" s="43" t="str">
        <f>IF('Rp0,2, МПа'!H75="-",T75,CONCATENATE(T75,",",'Rp0,2, МПа'!H75))</f>
        <v>275,265,265,255,245</v>
      </c>
      <c r="V75" s="43" t="str">
        <f>IF('Rp0,2, МПа'!I75="-",U75,CONCATENATE(U75,",",'Rp0,2, МПа'!I75))</f>
        <v>275,265,265,255,245,245</v>
      </c>
      <c r="W75" s="43" t="str">
        <f>IF('Rp0,2, МПа'!J75="-",V75,CONCATENATE(V75,",",'Rp0,2, МПа'!J75))</f>
        <v>275,265,265,255,245,245,226</v>
      </c>
      <c r="X75" s="43" t="str">
        <f>IF('Rp0,2, МПа'!K75="-",W75,CONCATENATE(W75,",",'Rp0,2, МПа'!K75))</f>
        <v>275,265,265,255,245,245,226,216</v>
      </c>
      <c r="Y75" s="43" t="str">
        <f>IF('Rp0,2, МПа'!L75="-",X75,CONCATENATE(X75,",",'Rp0,2, МПа'!L75))</f>
        <v>275,265,265,255,245,245,226,216,216</v>
      </c>
      <c r="Z75" s="43" t="str">
        <f>IF('Rp0,2, МПа'!M75="-",Y75,CONCATENATE(Y75,",",'Rp0,2, МПа'!M75))</f>
        <v>275,265,265,255,245,245,226,216,216,177</v>
      </c>
      <c r="AA75" s="43" t="str">
        <f>IF('Rp0,2, МПа'!N75="-",Z75,CONCATENATE(Z75,",",'Rp0,2, МПа'!N75))</f>
        <v>275,265,265,255,245,245,226,216,216,177,157</v>
      </c>
      <c r="AB75" s="43" t="str">
        <f>IF('Rp0,2, МПа'!O75="-",AA75,CONCATENATE(AA75,",",'Rp0,2, МПа'!O75))</f>
        <v>275,265,265,255,245,245,226,216,216,177,157</v>
      </c>
      <c r="AC75" s="43" t="str">
        <f>IF('Rp0,2, МПа'!P75="-",AB75,CONCATENATE(AB75,",",'Rp0,2, МПа'!P75))</f>
        <v>275,265,265,255,245,245,226,216,216,177,157</v>
      </c>
      <c r="AD75" s="43" t="str">
        <f t="shared" si="3"/>
        <v>{Name: "Сталь 35Х (Поковки диаметром от 300 до 800 мм, КП275*)",ClassID: "СЛ",UltimateStressArray: [530,520,520,510,510,510,510,451,334,334,275],YieldStressArray: [275,265,265,255,245,245,226,216,216,177,157]},</v>
      </c>
    </row>
    <row r="76" spans="1:30" x14ac:dyDescent="0.25">
      <c r="A76" s="45" t="str">
        <f>INDEX('Обработка исходного'!B:B,ROW('Rm, МПа'!$B$3)+4*(ROW('Rm, МПа'!$B76)-ROW('Rm, МПа'!$B$3)))</f>
        <v>Сталь легированная</v>
      </c>
      <c r="B76" s="45" t="str">
        <f t="shared" si="2"/>
        <v>СЛ</v>
      </c>
      <c r="C76" s="45" t="str">
        <f>CONCATENATE('Rm, МПа'!B76,IF(OR(ISBLANK('Rm, МПа'!C76),'Rm, МПа'!C76=""),"",CONCATENATE(" (",'Rm, МПа'!C76,")")))</f>
        <v>35Х (Поковки диаметром до 100 мм, КП315*)</v>
      </c>
      <c r="D76" s="43">
        <f>'Rm, МПа'!D76</f>
        <v>570</v>
      </c>
      <c r="E76" s="43" t="str">
        <f>IF('Rm, МПа'!E76="-",D76,CONCATENATE(D76,",",'Rm, МПа'!E76))</f>
        <v>570,559</v>
      </c>
      <c r="F76" s="43" t="str">
        <f>IF('Rm, МПа'!F76="-",E76,CONCATENATE(E76,",",'Rm, МПа'!F76))</f>
        <v>570,559,559</v>
      </c>
      <c r="G76" s="43" t="str">
        <f>IF('Rm, МПа'!G76="-",F76,CONCATENATE(F76,",",'Rm, МПа'!G76))</f>
        <v>570,559,559,549</v>
      </c>
      <c r="H76" s="43" t="str">
        <f>IF('Rm, МПа'!H76="-",G76,CONCATENATE(G76,",",'Rm, МПа'!H76))</f>
        <v>570,559,559,549,549</v>
      </c>
      <c r="I76" s="43" t="str">
        <f>IF('Rm, МПа'!I76="-",H76,CONCATENATE(H76,",",'Rm, МПа'!I76))</f>
        <v>570,559,559,549,549,549</v>
      </c>
      <c r="J76" s="43" t="str">
        <f>IF('Rm, МПа'!J76="-",I76,CONCATENATE(I76,",",'Rm, МПа'!J76))</f>
        <v>570,559,559,549,549,549,549</v>
      </c>
      <c r="K76" s="43" t="str">
        <f>IF('Rm, МПа'!K76="-",J76,CONCATENATE(J76,",",'Rm, МПа'!K76))</f>
        <v>570,559,559,549,549,549,549,481</v>
      </c>
      <c r="L76" s="43" t="str">
        <f>IF('Rm, МПа'!L76="-",K76,CONCATENATE(K76,",",'Rm, МПа'!L76))</f>
        <v>570,559,559,549,549,549,549,481,353</v>
      </c>
      <c r="M76" s="43" t="str">
        <f>IF('Rm, МПа'!M76="-",L76,CONCATENATE(L76,",",'Rm, МПа'!M76))</f>
        <v>570,559,559,549,549,549,549,481,353,358</v>
      </c>
      <c r="N76" s="43" t="str">
        <f>IF('Rm, МПа'!N76="-",M76,CONCATENATE(M76,",",'Rm, МПа'!N76))</f>
        <v>570,559,559,549,549,549,549,481,353,358,294</v>
      </c>
      <c r="O76" s="43" t="str">
        <f>IF('Rm, МПа'!O76="-",N76,CONCATENATE(N76,",",'Rm, МПа'!O76))</f>
        <v>570,559,559,549,549,549,549,481,353,358,294</v>
      </c>
      <c r="P76" s="43" t="str">
        <f>IF('Rm, МПа'!P76="-",O76,CONCATENATE(O76,",",'Rm, МПа'!P76))</f>
        <v>570,559,559,549,549,549,549,481,353,358,294</v>
      </c>
      <c r="Q76" s="43">
        <f>'Rp0,2, МПа'!D76</f>
        <v>315</v>
      </c>
      <c r="R76" s="43" t="str">
        <f>IF('Rp0,2, МПа'!E76="-",Q76,CONCATENATE(Q76,",",'Rp0,2, МПа'!E76))</f>
        <v>315,304</v>
      </c>
      <c r="S76" s="43" t="str">
        <f>IF('Rp0,2, МПа'!F76="-",R76,CONCATENATE(R76,",",'Rp0,2, МПа'!F76))</f>
        <v>315,304,304</v>
      </c>
      <c r="T76" s="43" t="str">
        <f>IF('Rp0,2, МПа'!G76="-",S76,CONCATENATE(S76,",",'Rp0,2, МПа'!G76))</f>
        <v>315,304,304,294</v>
      </c>
      <c r="U76" s="43" t="str">
        <f>IF('Rp0,2, МПа'!H76="-",T76,CONCATENATE(T76,",",'Rp0,2, МПа'!H76))</f>
        <v>315,304,304,294,284</v>
      </c>
      <c r="V76" s="43" t="str">
        <f>IF('Rp0,2, МПа'!I76="-",U76,CONCATENATE(U76,",",'Rp0,2, МПа'!I76))</f>
        <v>315,304,304,294,284,284</v>
      </c>
      <c r="W76" s="43" t="str">
        <f>IF('Rp0,2, МПа'!J76="-",V76,CONCATENATE(V76,",",'Rp0,2, МПа'!J76))</f>
        <v>315,304,304,294,284,284,255</v>
      </c>
      <c r="X76" s="43" t="str">
        <f>IF('Rp0,2, МПа'!K76="-",W76,CONCATENATE(W76,",",'Rp0,2, МПа'!K76))</f>
        <v>315,304,304,294,284,284,255,245</v>
      </c>
      <c r="Y76" s="43" t="str">
        <f>IF('Rp0,2, МПа'!L76="-",X76,CONCATENATE(X76,",",'Rp0,2, МПа'!L76))</f>
        <v>315,304,304,294,284,284,255,245,245</v>
      </c>
      <c r="Z76" s="43" t="str">
        <f>IF('Rp0,2, МПа'!M76="-",Y76,CONCATENATE(Y76,",",'Rp0,2, МПа'!M76))</f>
        <v>315,304,304,294,284,284,255,245,245,206</v>
      </c>
      <c r="AA76" s="43" t="str">
        <f>IF('Rp0,2, МПа'!N76="-",Z76,CONCATENATE(Z76,",",'Rp0,2, МПа'!N76))</f>
        <v>315,304,304,294,284,284,255,245,245,206,177</v>
      </c>
      <c r="AB76" s="43" t="str">
        <f>IF('Rp0,2, МПа'!O76="-",AA76,CONCATENATE(AA76,",",'Rp0,2, МПа'!O76))</f>
        <v>315,304,304,294,284,284,255,245,245,206,177</v>
      </c>
      <c r="AC76" s="43" t="str">
        <f>IF('Rp0,2, МПа'!P76="-",AB76,CONCATENATE(AB76,",",'Rp0,2, МПа'!P76))</f>
        <v>315,304,304,294,284,284,255,245,245,206,177</v>
      </c>
      <c r="AD76" s="43" t="str">
        <f t="shared" si="3"/>
        <v>{Name: "Сталь 35Х (Поковки диаметром до 100 мм, КП315*)",ClassID: "СЛ",UltimateStressArray: [570,559,559,549,549,549,549,481,353,358,294],YieldStressArray: [315,304,304,294,284,284,255,245,245,206,177]},</v>
      </c>
    </row>
    <row r="77" spans="1:30" x14ac:dyDescent="0.25">
      <c r="A77" s="45" t="str">
        <f>INDEX('Обработка исходного'!B:B,ROW('Rm, МПа'!$B$3)+4*(ROW('Rm, МПа'!$B77)-ROW('Rm, МПа'!$B$3)))</f>
        <v>Сталь легированная</v>
      </c>
      <c r="B77" s="45" t="str">
        <f t="shared" si="2"/>
        <v>СЛ</v>
      </c>
      <c r="C77" s="45" t="str">
        <f>CONCATENATE('Rm, МПа'!B77,IF(OR(ISBLANK('Rm, МПа'!C77),'Rm, МПа'!C77=""),"",CONCATENATE(" (",'Rm, МПа'!C77,")")))</f>
        <v>35Х (Поковки диаметром до 300 мм, КП345*)</v>
      </c>
      <c r="D77" s="43">
        <f>'Rm, МПа'!D77</f>
        <v>590</v>
      </c>
      <c r="E77" s="43" t="str">
        <f>IF('Rm, МПа'!E77="-",D77,CONCATENATE(D77,",",'Rm, МПа'!E77))</f>
        <v>590,590</v>
      </c>
      <c r="F77" s="43" t="str">
        <f>IF('Rm, МПа'!F77="-",E77,CONCATENATE(E77,",",'Rm, МПа'!F77))</f>
        <v>590,590,590</v>
      </c>
      <c r="G77" s="43" t="str">
        <f>IF('Rm, МПа'!G77="-",F77,CONCATENATE(F77,",",'Rm, МПа'!G77))</f>
        <v>590,590,590,559</v>
      </c>
      <c r="H77" s="43" t="str">
        <f>IF('Rm, МПа'!H77="-",G77,CONCATENATE(G77,",",'Rm, МПа'!H77))</f>
        <v>590,590,590,559,559</v>
      </c>
      <c r="I77" s="43" t="str">
        <f>IF('Rm, МПа'!I77="-",H77,CONCATENATE(H77,",",'Rm, МПа'!I77))</f>
        <v>590,590,590,559,559,559</v>
      </c>
      <c r="J77" s="43" t="str">
        <f>IF('Rm, МПа'!J77="-",I77,CONCATENATE(I77,",",'Rm, МПа'!J77))</f>
        <v>590,590,590,559,559,559,559</v>
      </c>
      <c r="K77" s="43" t="str">
        <f>IF('Rm, МПа'!K77="-",J77,CONCATENATE(J77,",",'Rm, МПа'!K77))</f>
        <v>590,590,590,559,559,559,559,500</v>
      </c>
      <c r="L77" s="43" t="str">
        <f>IF('Rm, МПа'!L77="-",K77,CONCATENATE(K77,",",'Rm, МПа'!L77))</f>
        <v>590,590,590,559,559,559,559,500,373</v>
      </c>
      <c r="M77" s="43" t="str">
        <f>IF('Rm, МПа'!M77="-",L77,CONCATENATE(L77,",",'Rm, МПа'!M77))</f>
        <v>590,590,590,559,559,559,559,500,373,373</v>
      </c>
      <c r="N77" s="43" t="str">
        <f>IF('Rm, МПа'!N77="-",M77,CONCATENATE(M77,",",'Rm, МПа'!N77))</f>
        <v>590,590,590,559,559,559,559,500,373,373,304</v>
      </c>
      <c r="O77" s="43" t="str">
        <f>IF('Rm, МПа'!O77="-",N77,CONCATENATE(N77,",",'Rm, МПа'!O77))</f>
        <v>590,590,590,559,559,559,559,500,373,373,304</v>
      </c>
      <c r="P77" s="43" t="str">
        <f>IF('Rm, МПа'!P77="-",O77,CONCATENATE(O77,",",'Rm, МПа'!P77))</f>
        <v>590,590,590,559,559,559,559,500,373,373,304</v>
      </c>
      <c r="Q77" s="43">
        <f>'Rp0,2, МПа'!D77</f>
        <v>345</v>
      </c>
      <c r="R77" s="43" t="str">
        <f>IF('Rp0,2, МПа'!E77="-",Q77,CONCATENATE(Q77,",",'Rp0,2, МПа'!E77))</f>
        <v>345,333</v>
      </c>
      <c r="S77" s="43" t="str">
        <f>IF('Rp0,2, МПа'!F77="-",R77,CONCATENATE(R77,",",'Rp0,2, МПа'!F77))</f>
        <v>345,333,333</v>
      </c>
      <c r="T77" s="43" t="str">
        <f>IF('Rp0,2, МПа'!G77="-",S77,CONCATENATE(S77,",",'Rp0,2, МПа'!G77))</f>
        <v>345,333,333,323</v>
      </c>
      <c r="U77" s="43" t="str">
        <f>IF('Rp0,2, МПа'!H77="-",T77,CONCATENATE(T77,",",'Rp0,2, МПа'!H77))</f>
        <v>345,333,333,323,304</v>
      </c>
      <c r="V77" s="43" t="str">
        <f>IF('Rp0,2, МПа'!I77="-",U77,CONCATENATE(U77,",",'Rp0,2, МПа'!I77))</f>
        <v>345,333,333,323,304,294</v>
      </c>
      <c r="W77" s="43" t="str">
        <f>IF('Rp0,2, МПа'!J77="-",V77,CONCATENATE(V77,",",'Rp0,2, МПа'!J77))</f>
        <v>345,333,333,323,304,294,294</v>
      </c>
      <c r="X77" s="43" t="str">
        <f>IF('Rp0,2, МПа'!K77="-",W77,CONCATENATE(W77,",",'Rp0,2, МПа'!K77))</f>
        <v>345,333,333,323,304,294,294,275</v>
      </c>
      <c r="Y77" s="43" t="str">
        <f>IF('Rp0,2, МПа'!L77="-",X77,CONCATENATE(X77,",",'Rp0,2, МПа'!L77))</f>
        <v>345,333,333,323,304,294,294,275,265</v>
      </c>
      <c r="Z77" s="43" t="str">
        <f>IF('Rp0,2, МПа'!M77="-",Y77,CONCATENATE(Y77,",",'Rp0,2, МПа'!M77))</f>
        <v>345,333,333,323,304,294,294,275,265,226</v>
      </c>
      <c r="AA77" s="43" t="str">
        <f>IF('Rp0,2, МПа'!N77="-",Z77,CONCATENATE(Z77,",",'Rp0,2, МПа'!N77))</f>
        <v>345,333,333,323,304,294,294,275,265,226,196</v>
      </c>
      <c r="AB77" s="43" t="str">
        <f>IF('Rp0,2, МПа'!O77="-",AA77,CONCATENATE(AA77,",",'Rp0,2, МПа'!O77))</f>
        <v>345,333,333,323,304,294,294,275,265,226,196</v>
      </c>
      <c r="AC77" s="43" t="str">
        <f>IF('Rp0,2, МПа'!P77="-",AB77,CONCATENATE(AB77,",",'Rp0,2, МПа'!P77))</f>
        <v>345,333,333,323,304,294,294,275,265,226,196</v>
      </c>
      <c r="AD77" s="43" t="str">
        <f t="shared" si="3"/>
        <v>{Name: "Сталь 35Х (Поковки диаметром до 300 мм, КП345*)",ClassID: "СЛ",UltimateStressArray: [590,590,590,559,559,559,559,500,373,373,304],YieldStressArray: [345,333,333,323,304,294,294,275,265,226,196]},</v>
      </c>
    </row>
    <row r="78" spans="1:30" x14ac:dyDescent="0.25">
      <c r="A78" s="45" t="str">
        <f>INDEX('Обработка исходного'!B:B,ROW('Rm, МПа'!$B$3)+4*(ROW('Rm, МПа'!$B78)-ROW('Rm, МПа'!$B$3)))</f>
        <v>Сталь легированная</v>
      </c>
      <c r="B78" s="45" t="str">
        <f t="shared" si="2"/>
        <v>СЛ</v>
      </c>
      <c r="C78" s="45" t="str">
        <f>CONCATENATE('Rm, МПа'!B78,IF(OR(ISBLANK('Rm, МПа'!C78),'Rm, МПа'!C78=""),"",CONCATENATE(" (",'Rm, МПа'!C78,")")))</f>
        <v>35Х (Поковки диаметром до 300 мм, КП395*)</v>
      </c>
      <c r="D78" s="43">
        <f>'Rm, МПа'!D78</f>
        <v>615</v>
      </c>
      <c r="E78" s="43" t="str">
        <f>IF('Rm, МПа'!E78="-",D78,CONCATENATE(D78,",",'Rm, МПа'!E78))</f>
        <v>615,608</v>
      </c>
      <c r="F78" s="43" t="str">
        <f>IF('Rm, МПа'!F78="-",E78,CONCATENATE(E78,",",'Rm, МПа'!F78))</f>
        <v>615,608,608</v>
      </c>
      <c r="G78" s="43" t="str">
        <f>IF('Rm, МПа'!G78="-",F78,CONCATENATE(F78,",",'Rm, МПа'!G78))</f>
        <v>615,608,608,589</v>
      </c>
      <c r="H78" s="43" t="str">
        <f>IF('Rm, МПа'!H78="-",G78,CONCATENATE(G78,",",'Rm, МПа'!H78))</f>
        <v>615,608,608,589,589</v>
      </c>
      <c r="I78" s="43" t="str">
        <f>IF('Rm, МПа'!I78="-",H78,CONCATENATE(H78,",",'Rm, МПа'!I78))</f>
        <v>615,608,608,589,589,589</v>
      </c>
      <c r="J78" s="43" t="str">
        <f>IF('Rm, МПа'!J78="-",I78,CONCATENATE(I78,",",'Rm, МПа'!J78))</f>
        <v>615,608,608,589,589,589,589</v>
      </c>
      <c r="K78" s="43" t="str">
        <f>IF('Rm, МПа'!K78="-",J78,CONCATENATE(J78,",",'Rm, МПа'!K78))</f>
        <v>615,608,608,589,589,589,589,520</v>
      </c>
      <c r="L78" s="43" t="str">
        <f>IF('Rm, МПа'!L78="-",K78,CONCATENATE(K78,",",'Rm, МПа'!L78))</f>
        <v>615,608,608,589,589,589,589,520,392</v>
      </c>
      <c r="M78" s="43" t="str">
        <f>IF('Rm, МПа'!M78="-",L78,CONCATENATE(L78,",",'Rm, МПа'!M78))</f>
        <v>615,608,608,589,589,589,589,520,392,392</v>
      </c>
      <c r="N78" s="43" t="str">
        <f>IF('Rm, МПа'!N78="-",M78,CONCATENATE(M78,",",'Rm, МПа'!N78))</f>
        <v>615,608,608,589,589,589,589,520,392,392,323</v>
      </c>
      <c r="O78" s="43" t="str">
        <f>IF('Rm, МПа'!O78="-",N78,CONCATENATE(N78,",",'Rm, МПа'!O78))</f>
        <v>615,608,608,589,589,589,589,520,392,392,323</v>
      </c>
      <c r="P78" s="43" t="str">
        <f>IF('Rm, МПа'!P78="-",O78,CONCATENATE(O78,",",'Rm, МПа'!P78))</f>
        <v>615,608,608,589,589,589,589,520,392,392,323</v>
      </c>
      <c r="Q78" s="43">
        <f>'Rp0,2, МПа'!D78</f>
        <v>395</v>
      </c>
      <c r="R78" s="43" t="str">
        <f>IF('Rp0,2, МПа'!E78="-",Q78,CONCATENATE(Q78,",",'Rp0,2, МПа'!E78))</f>
        <v>395,395</v>
      </c>
      <c r="S78" s="43" t="str">
        <f>IF('Rp0,2, МПа'!F78="-",R78,CONCATENATE(R78,",",'Rp0,2, МПа'!F78))</f>
        <v>395,395,373</v>
      </c>
      <c r="T78" s="43" t="str">
        <f>IF('Rp0,2, МПа'!G78="-",S78,CONCATENATE(S78,",",'Rp0,2, МПа'!G78))</f>
        <v>395,395,373,363</v>
      </c>
      <c r="U78" s="43" t="str">
        <f>IF('Rp0,2, МПа'!H78="-",T78,CONCATENATE(T78,",",'Rp0,2, МПа'!H78))</f>
        <v>395,395,373,363,353</v>
      </c>
      <c r="V78" s="43" t="str">
        <f>IF('Rp0,2, МПа'!I78="-",U78,CONCATENATE(U78,",",'Rp0,2, МПа'!I78))</f>
        <v>395,395,373,363,353,343</v>
      </c>
      <c r="W78" s="43" t="str">
        <f>IF('Rp0,2, МПа'!J78="-",V78,CONCATENATE(V78,",",'Rp0,2, МПа'!J78))</f>
        <v>395,395,373,363,353,343,333</v>
      </c>
      <c r="X78" s="43" t="str">
        <f>IF('Rp0,2, МПа'!K78="-",W78,CONCATENATE(W78,",",'Rp0,2, МПа'!K78))</f>
        <v>395,395,373,363,353,343,333,314</v>
      </c>
      <c r="Y78" s="43" t="str">
        <f>IF('Rp0,2, МПа'!L78="-",X78,CONCATENATE(X78,",",'Rp0,2, МПа'!L78))</f>
        <v>395,395,373,363,353,343,333,314,304</v>
      </c>
      <c r="Z78" s="43" t="str">
        <f>IF('Rp0,2, МПа'!M78="-",Y78,CONCATENATE(Y78,",",'Rp0,2, МПа'!M78))</f>
        <v>395,395,373,363,353,343,333,314,304,265</v>
      </c>
      <c r="AA78" s="43" t="str">
        <f>IF('Rp0,2, МПа'!N78="-",Z78,CONCATENATE(Z78,",",'Rp0,2, МПа'!N78))</f>
        <v>395,395,373,363,353,343,333,314,304,265,216</v>
      </c>
      <c r="AB78" s="43" t="str">
        <f>IF('Rp0,2, МПа'!O78="-",AA78,CONCATENATE(AA78,",",'Rp0,2, МПа'!O78))</f>
        <v>395,395,373,363,353,343,333,314,304,265,216</v>
      </c>
      <c r="AC78" s="43" t="str">
        <f>IF('Rp0,2, МПа'!P78="-",AB78,CONCATENATE(AB78,",",'Rp0,2, МПа'!P78))</f>
        <v>395,395,373,363,353,343,333,314,304,265,216</v>
      </c>
      <c r="AD78" s="43" t="str">
        <f t="shared" si="3"/>
        <v>{Name: "Сталь 35Х (Поковки диаметром до 300 мм, КП395*)",ClassID: "СЛ",UltimateStressArray: [615,608,608,589,589,589,589,520,392,392,323],YieldStressArray: [395,395,373,363,353,343,333,314,304,265,216]},</v>
      </c>
    </row>
    <row r="79" spans="1:30" x14ac:dyDescent="0.25">
      <c r="A79" s="45" t="str">
        <f>INDEX('Обработка исходного'!B:B,ROW('Rm, МПа'!$B$3)+4*(ROW('Rm, МПа'!$B79)-ROW('Rm, МПа'!$B$3)))</f>
        <v>Сталь легированная</v>
      </c>
      <c r="B79" s="45" t="str">
        <f t="shared" si="2"/>
        <v>СЛ</v>
      </c>
      <c r="C79" s="45" t="str">
        <f>CONCATENATE('Rm, МПа'!B79,IF(OR(ISBLANK('Rm, МПа'!C79),'Rm, МПа'!C79=""),"",CONCATENATE(" (",'Rm, МПа'!C79,")")))</f>
        <v>35Х (Поковки диаметром до 100 мм, КП440*)</v>
      </c>
      <c r="D79" s="43">
        <f>'Rm, МПа'!D79</f>
        <v>635</v>
      </c>
      <c r="E79" s="43" t="str">
        <f>IF('Rm, МПа'!E79="-",D79,CONCATENATE(D79,",",'Rm, МПа'!E79))</f>
        <v>635,628</v>
      </c>
      <c r="F79" s="43" t="str">
        <f>IF('Rm, МПа'!F79="-",E79,CONCATENATE(E79,",",'Rm, МПа'!F79))</f>
        <v>635,628,628</v>
      </c>
      <c r="G79" s="43" t="str">
        <f>IF('Rm, МПа'!G79="-",F79,CONCATENATE(F79,",",'Rm, МПа'!G79))</f>
        <v>635,628,628,608</v>
      </c>
      <c r="H79" s="43" t="str">
        <f>IF('Rm, МПа'!H79="-",G79,CONCATENATE(G79,",",'Rm, МПа'!H79))</f>
        <v>635,628,628,608,608</v>
      </c>
      <c r="I79" s="43" t="str">
        <f>IF('Rm, МПа'!I79="-",H79,CONCATENATE(H79,",",'Rm, МПа'!I79))</f>
        <v>635,628,628,608,608,608</v>
      </c>
      <c r="J79" s="43" t="str">
        <f>IF('Rm, МПа'!J79="-",I79,CONCATENATE(I79,",",'Rm, МПа'!J79))</f>
        <v>635,628,628,608,608,608,608</v>
      </c>
      <c r="K79" s="43" t="str">
        <f>IF('Rm, МПа'!K79="-",J79,CONCATENATE(J79,",",'Rm, МПа'!K79))</f>
        <v>635,628,628,608,608,608,608,540</v>
      </c>
      <c r="L79" s="43" t="str">
        <f>IF('Rm, МПа'!L79="-",K79,CONCATENATE(K79,",",'Rm, МПа'!L79))</f>
        <v>635,628,628,608,608,608,608,540,402</v>
      </c>
      <c r="M79" s="43" t="str">
        <f>IF('Rm, МПа'!M79="-",L79,CONCATENATE(L79,",",'Rm, МПа'!M79))</f>
        <v>635,628,628,608,608,608,608,540,402,402</v>
      </c>
      <c r="N79" s="43" t="str">
        <f>IF('Rm, МПа'!N79="-",M79,CONCATENATE(M79,",",'Rm, МПа'!N79))</f>
        <v>635,628,628,608,608,608,608,540,402,402,333</v>
      </c>
      <c r="O79" s="43" t="str">
        <f>IF('Rm, МПа'!O79="-",N79,CONCATENATE(N79,",",'Rm, МПа'!O79))</f>
        <v>635,628,628,608,608,608,608,540,402,402,333</v>
      </c>
      <c r="P79" s="43" t="str">
        <f>IF('Rm, МПа'!P79="-",O79,CONCATENATE(O79,",",'Rm, МПа'!P79))</f>
        <v>635,628,628,608,608,608,608,540,402,402,333</v>
      </c>
      <c r="Q79" s="43">
        <f>'Rp0,2, МПа'!D79</f>
        <v>440</v>
      </c>
      <c r="R79" s="43" t="str">
        <f>IF('Rp0,2, МПа'!E79="-",Q79,CONCATENATE(Q79,",",'Rp0,2, МПа'!E79))</f>
        <v>440,432</v>
      </c>
      <c r="S79" s="43" t="str">
        <f>IF('Rp0,2, МПа'!F79="-",R79,CONCATENATE(R79,",",'Rp0,2, МПа'!F79))</f>
        <v>440,432,422</v>
      </c>
      <c r="T79" s="43" t="str">
        <f>IF('Rp0,2, МПа'!G79="-",S79,CONCATENATE(S79,",",'Rp0,2, МПа'!G79))</f>
        <v>440,432,422,412</v>
      </c>
      <c r="U79" s="43" t="str">
        <f>IF('Rp0,2, МПа'!H79="-",T79,CONCATENATE(T79,",",'Rp0,2, МПа'!H79))</f>
        <v>440,432,422,412,392</v>
      </c>
      <c r="V79" s="43" t="str">
        <f>IF('Rp0,2, МПа'!I79="-",U79,CONCATENATE(U79,",",'Rp0,2, МПа'!I79))</f>
        <v>440,432,422,412,392,392</v>
      </c>
      <c r="W79" s="43" t="str">
        <f>IF('Rp0,2, МПа'!J79="-",V79,CONCATENATE(V79,",",'Rp0,2, МПа'!J79))</f>
        <v>440,432,422,412,392,392,373</v>
      </c>
      <c r="X79" s="43" t="str">
        <f>IF('Rp0,2, МПа'!K79="-",W79,CONCATENATE(W79,",",'Rp0,2, МПа'!K79))</f>
        <v>440,432,422,412,392,392,373,353</v>
      </c>
      <c r="Y79" s="43" t="str">
        <f>IF('Rp0,2, МПа'!L79="-",X79,CONCATENATE(X79,",",'Rp0,2, МПа'!L79))</f>
        <v>440,432,422,412,392,392,373,353,343</v>
      </c>
      <c r="Z79" s="43" t="str">
        <f>IF('Rp0,2, МПа'!M79="-",Y79,CONCATENATE(Y79,",",'Rp0,2, МПа'!M79))</f>
        <v>440,432,422,412,392,392,373,353,343,294</v>
      </c>
      <c r="AA79" s="43" t="str">
        <f>IF('Rp0,2, МПа'!N79="-",Z79,CONCATENATE(Z79,",",'Rp0,2, МПа'!N79))</f>
        <v>440,432,422,412,392,392,373,353,343,294,245</v>
      </c>
      <c r="AB79" s="43" t="str">
        <f>IF('Rp0,2, МПа'!O79="-",AA79,CONCATENATE(AA79,",",'Rp0,2, МПа'!O79))</f>
        <v>440,432,422,412,392,392,373,353,343,294,245</v>
      </c>
      <c r="AC79" s="43" t="str">
        <f>IF('Rp0,2, МПа'!P79="-",AB79,CONCATENATE(AB79,",",'Rp0,2, МПа'!P79))</f>
        <v>440,432,422,412,392,392,373,353,343,294,245</v>
      </c>
      <c r="AD79" s="43" t="str">
        <f t="shared" si="3"/>
        <v>{Name: "Сталь 35Х (Поковки диаметром до 100 мм, КП440*)",ClassID: "СЛ",UltimateStressArray: [635,628,628,608,608,608,608,540,402,402,333],YieldStressArray: [440,432,422,412,392,392,373,353,343,294,245]},</v>
      </c>
    </row>
    <row r="80" spans="1:30" x14ac:dyDescent="0.25">
      <c r="A80" s="45" t="str">
        <f>INDEX('Обработка исходного'!B:B,ROW('Rm, МПа'!$B$3)+4*(ROW('Rm, МПа'!$B80)-ROW('Rm, МПа'!$B$3)))</f>
        <v>Сталь легированная</v>
      </c>
      <c r="B80" s="45" t="str">
        <f t="shared" si="2"/>
        <v>СЛ</v>
      </c>
      <c r="C80" s="45" t="str">
        <f>CONCATENATE('Rm, МПа'!B80,IF(OR(ISBLANK('Rm, МПа'!C80),'Rm, МПа'!C80=""),"",CONCATENATE(" (",'Rm, МПа'!C80,")")))</f>
        <v>35Х (Поковки диаметром до 50 мм, КП490*)</v>
      </c>
      <c r="D80" s="43">
        <f>'Rm, МПа'!D80</f>
        <v>655</v>
      </c>
      <c r="E80" s="43" t="str">
        <f>IF('Rm, МПа'!E80="-",D80,CONCATENATE(D80,",",'Rm, МПа'!E80))</f>
        <v>655,647</v>
      </c>
      <c r="F80" s="43" t="str">
        <f>IF('Rm, МПа'!F80="-",E80,CONCATENATE(E80,",",'Rm, МПа'!F80))</f>
        <v>655,647,647</v>
      </c>
      <c r="G80" s="43" t="str">
        <f>IF('Rm, МПа'!G80="-",F80,CONCATENATE(F80,",",'Rm, МПа'!G80))</f>
        <v>655,647,647,628</v>
      </c>
      <c r="H80" s="43" t="str">
        <f>IF('Rm, МПа'!H80="-",G80,CONCATENATE(G80,",",'Rm, МПа'!H80))</f>
        <v>655,647,647,628,628</v>
      </c>
      <c r="I80" s="43" t="str">
        <f>IF('Rm, МПа'!I80="-",H80,CONCATENATE(H80,",",'Rm, МПа'!I80))</f>
        <v>655,647,647,628,628,628</v>
      </c>
      <c r="J80" s="43" t="str">
        <f>IF('Rm, МПа'!J80="-",I80,CONCATENATE(I80,",",'Rm, МПа'!J80))</f>
        <v>655,647,647,628,628,628,628</v>
      </c>
      <c r="K80" s="43" t="str">
        <f>IF('Rm, МПа'!K80="-",J80,CONCATENATE(J80,",",'Rm, МПа'!K80))</f>
        <v>655,647,647,628,628,628,628,559</v>
      </c>
      <c r="L80" s="43" t="str">
        <f>IF('Rm, МПа'!L80="-",K80,CONCATENATE(K80,",",'Rm, МПа'!L80))</f>
        <v>655,647,647,628,628,628,628,559,412</v>
      </c>
      <c r="M80" s="43" t="str">
        <f>IF('Rm, МПа'!M80="-",L80,CONCATENATE(L80,",",'Rm, МПа'!M80))</f>
        <v>655,647,647,628,628,628,628,559,412,412</v>
      </c>
      <c r="N80" s="43" t="str">
        <f>IF('Rm, МПа'!N80="-",M80,CONCATENATE(M80,",",'Rm, МПа'!N80))</f>
        <v>655,647,647,628,628,628,628,559,412,412,343</v>
      </c>
      <c r="O80" s="43" t="str">
        <f>IF('Rm, МПа'!O80="-",N80,CONCATENATE(N80,",",'Rm, МПа'!O80))</f>
        <v>655,647,647,628,628,628,628,559,412,412,343</v>
      </c>
      <c r="P80" s="43" t="str">
        <f>IF('Rm, МПа'!P80="-",O80,CONCATENATE(O80,",",'Rm, МПа'!P80))</f>
        <v>655,647,647,628,628,628,628,559,412,412,343</v>
      </c>
      <c r="Q80" s="43">
        <f>'Rp0,2, МПа'!D80</f>
        <v>490</v>
      </c>
      <c r="R80" s="43" t="str">
        <f>IF('Rp0,2, МПа'!E80="-",Q80,CONCATENATE(Q80,",",'Rp0,2, МПа'!E80))</f>
        <v>490,481</v>
      </c>
      <c r="S80" s="43" t="str">
        <f>IF('Rp0,2, МПа'!F80="-",R80,CONCATENATE(R80,",",'Rp0,2, МПа'!F80))</f>
        <v>490,481,471</v>
      </c>
      <c r="T80" s="43" t="str">
        <f>IF('Rp0,2, МПа'!G80="-",S80,CONCATENATE(S80,",",'Rp0,2, МПа'!G80))</f>
        <v>490,481,471,461</v>
      </c>
      <c r="U80" s="43" t="str">
        <f>IF('Rp0,2, МПа'!H80="-",T80,CONCATENATE(T80,",",'Rp0,2, МПа'!H80))</f>
        <v>490,481,471,461,432</v>
      </c>
      <c r="V80" s="43" t="str">
        <f>IF('Rp0,2, МПа'!I80="-",U80,CONCATENATE(U80,",",'Rp0,2, МПа'!I80))</f>
        <v>490,481,471,461,432,432</v>
      </c>
      <c r="W80" s="43" t="str">
        <f>IF('Rp0,2, МПа'!J80="-",V80,CONCATENATE(V80,",",'Rp0,2, МПа'!J80))</f>
        <v>490,481,471,461,432,432,412</v>
      </c>
      <c r="X80" s="43" t="str">
        <f>IF('Rp0,2, МПа'!K80="-",W80,CONCATENATE(W80,",",'Rp0,2, МПа'!K80))</f>
        <v>490,481,471,461,432,432,412,392</v>
      </c>
      <c r="Y80" s="43" t="str">
        <f>IF('Rp0,2, МПа'!L80="-",X80,CONCATENATE(X80,",",'Rp0,2, МПа'!L80))</f>
        <v>490,481,471,461,432,432,412,392,383</v>
      </c>
      <c r="Z80" s="43" t="str">
        <f>IF('Rp0,2, МПа'!M80="-",Y80,CONCATENATE(Y80,",",'Rp0,2, МПа'!M80))</f>
        <v>490,481,471,461,432,432,412,392,383,323</v>
      </c>
      <c r="AA80" s="43" t="str">
        <f>IF('Rp0,2, МПа'!N80="-",Z80,CONCATENATE(Z80,",",'Rp0,2, МПа'!N80))</f>
        <v>490,481,471,461,432,432,412,392,383,323,275</v>
      </c>
      <c r="AB80" s="43" t="str">
        <f>IF('Rp0,2, МПа'!O80="-",AA80,CONCATENATE(AA80,",",'Rp0,2, МПа'!O80))</f>
        <v>490,481,471,461,432,432,412,392,383,323,275</v>
      </c>
      <c r="AC80" s="43" t="str">
        <f>IF('Rp0,2, МПа'!P80="-",AB80,CONCATENATE(AB80,",",'Rp0,2, МПа'!P80))</f>
        <v>490,481,471,461,432,432,412,392,383,323,275</v>
      </c>
      <c r="AD80" s="43" t="str">
        <f t="shared" si="3"/>
        <v>{Name: "Сталь 35Х (Поковки диаметром до 50 мм, КП490*)",ClassID: "СЛ",UltimateStressArray: [655,647,647,628,628,628,628,559,412,412,343],YieldStressArray: [490,481,471,461,432,432,412,392,383,323,275]},</v>
      </c>
    </row>
    <row r="81" spans="1:30" x14ac:dyDescent="0.25">
      <c r="A81" s="45" t="str">
        <f>INDEX('Обработка исходного'!B:B,ROW('Rm, МПа'!$B$3)+4*(ROW('Rm, МПа'!$B81)-ROW('Rm, МПа'!$B$3)))</f>
        <v>Сталь легированная</v>
      </c>
      <c r="B81" s="45" t="str">
        <f t="shared" si="2"/>
        <v>СЛ</v>
      </c>
      <c r="C81" s="45" t="str">
        <f>CONCATENATE('Rm, МПа'!B81,IF(OR(ISBLANK('Rm, МПа'!C81),'Rm, МПа'!C81=""),"",CONCATENATE(" (",'Rm, МПа'!C81,")")))</f>
        <v>35Х (Поковки диаметром до 50 мм, КП540*)</v>
      </c>
      <c r="D81" s="43">
        <f>'Rm, МПа'!D81</f>
        <v>685</v>
      </c>
      <c r="E81" s="43" t="str">
        <f>IF('Rm, МПа'!E81="-",D81,CONCATENATE(D81,",",'Rm, МПа'!E81))</f>
        <v>685,677</v>
      </c>
      <c r="F81" s="43" t="str">
        <f>IF('Rm, МПа'!F81="-",E81,CONCATENATE(E81,",",'Rm, МПа'!F81))</f>
        <v>685,677,677</v>
      </c>
      <c r="G81" s="43" t="str">
        <f>IF('Rm, МПа'!G81="-",F81,CONCATENATE(F81,",",'Rm, МПа'!G81))</f>
        <v>685,677,677,657</v>
      </c>
      <c r="H81" s="43" t="str">
        <f>IF('Rm, МПа'!H81="-",G81,CONCATENATE(G81,",",'Rm, МПа'!H81))</f>
        <v>685,677,677,657,657</v>
      </c>
      <c r="I81" s="43" t="str">
        <f>IF('Rm, МПа'!I81="-",H81,CONCATENATE(H81,",",'Rm, МПа'!I81))</f>
        <v>685,677,677,657,657,657</v>
      </c>
      <c r="J81" s="43" t="str">
        <f>IF('Rm, МПа'!J81="-",I81,CONCATENATE(I81,",",'Rm, МПа'!J81))</f>
        <v>685,677,677,657,657,657,657</v>
      </c>
      <c r="K81" s="43" t="str">
        <f>IF('Rm, МПа'!K81="-",J81,CONCATENATE(J81,",",'Rm, МПа'!K81))</f>
        <v>685,677,677,657,657,657,657,579</v>
      </c>
      <c r="L81" s="43" t="str">
        <f>IF('Rm, МПа'!L81="-",K81,CONCATENATE(K81,",",'Rm, МПа'!L81))</f>
        <v>685,677,677,657,657,657,657,579,510</v>
      </c>
      <c r="M81" s="43" t="str">
        <f>IF('Rm, МПа'!M81="-",L81,CONCATENATE(L81,",",'Rm, МПа'!M81))</f>
        <v>685,677,677,657,657,657,657,579,510,432</v>
      </c>
      <c r="N81" s="43" t="str">
        <f>IF('Rm, МПа'!N81="-",M81,CONCATENATE(M81,",",'Rm, МПа'!N81))</f>
        <v>685,677,677,657,657,657,657,579,510,432,353</v>
      </c>
      <c r="O81" s="43" t="str">
        <f>IF('Rm, МПа'!O81="-",N81,CONCATENATE(N81,",",'Rm, МПа'!O81))</f>
        <v>685,677,677,657,657,657,657,579,510,432,353</v>
      </c>
      <c r="P81" s="43" t="str">
        <f>IF('Rm, МПа'!P81="-",O81,CONCATENATE(O81,",",'Rm, МПа'!P81))</f>
        <v>685,677,677,657,657,657,657,579,510,432,353</v>
      </c>
      <c r="Q81" s="43">
        <f>'Rp0,2, МПа'!D81</f>
        <v>540</v>
      </c>
      <c r="R81" s="43" t="str">
        <f>IF('Rp0,2, МПа'!E81="-",Q81,CONCATENATE(Q81,",",'Rp0,2, МПа'!E81))</f>
        <v>540,530</v>
      </c>
      <c r="S81" s="43" t="str">
        <f>IF('Rp0,2, МПа'!F81="-",R81,CONCATENATE(R81,",",'Rp0,2, МПа'!F81))</f>
        <v>540,530,520</v>
      </c>
      <c r="T81" s="43" t="str">
        <f>IF('Rp0,2, МПа'!G81="-",S81,CONCATENATE(S81,",",'Rp0,2, МПа'!G81))</f>
        <v>540,530,520,510</v>
      </c>
      <c r="U81" s="43" t="str">
        <f>IF('Rp0,2, МПа'!H81="-",T81,CONCATENATE(T81,",",'Rp0,2, МПа'!H81))</f>
        <v>540,530,520,510,471</v>
      </c>
      <c r="V81" s="43" t="str">
        <f>IF('Rp0,2, МПа'!I81="-",U81,CONCATENATE(U81,",",'Rp0,2, МПа'!I81))</f>
        <v>540,530,520,510,471,471</v>
      </c>
      <c r="W81" s="43" t="str">
        <f>IF('Rp0,2, МПа'!J81="-",V81,CONCATENATE(V81,",",'Rp0,2, МПа'!J81))</f>
        <v>540,530,520,510,471,471,451</v>
      </c>
      <c r="X81" s="43" t="str">
        <f>IF('Rp0,2, МПа'!K81="-",W81,CONCATENATE(W81,",",'Rp0,2, МПа'!K81))</f>
        <v>540,530,520,510,471,471,451,432</v>
      </c>
      <c r="Y81" s="43" t="str">
        <f>IF('Rp0,2, МПа'!L81="-",X81,CONCATENATE(X81,",",'Rp0,2, МПа'!L81))</f>
        <v>540,530,520,510,471,471,451,432,422</v>
      </c>
      <c r="Z81" s="43" t="str">
        <f>IF('Rp0,2, МПа'!M81="-",Y81,CONCATENATE(Y81,",",'Rp0,2, МПа'!M81))</f>
        <v>540,530,520,510,471,471,451,432,422,353</v>
      </c>
      <c r="AA81" s="43" t="str">
        <f>IF('Rp0,2, МПа'!N81="-",Z81,CONCATENATE(Z81,",",'Rp0,2, МПа'!N81))</f>
        <v>540,530,520,510,471,471,451,432,422,353,304</v>
      </c>
      <c r="AB81" s="43" t="str">
        <f>IF('Rp0,2, МПа'!O81="-",AA81,CONCATENATE(AA81,",",'Rp0,2, МПа'!O81))</f>
        <v>540,530,520,510,471,471,451,432,422,353,304</v>
      </c>
      <c r="AC81" s="43" t="str">
        <f>IF('Rp0,2, МПа'!P81="-",AB81,CONCATENATE(AB81,",",'Rp0,2, МПа'!P81))</f>
        <v>540,530,520,510,471,471,451,432,422,353,304</v>
      </c>
      <c r="AD81" s="43" t="str">
        <f t="shared" si="3"/>
        <v>{Name: "Сталь 35Х (Поковки диаметром до 50 мм, КП540*)",ClassID: "СЛ",UltimateStressArray: [685,677,677,657,657,657,657,579,510,432,353],YieldStressArray: [540,530,520,510,471,471,451,432,422,353,304]},</v>
      </c>
    </row>
    <row r="82" spans="1:30" x14ac:dyDescent="0.25">
      <c r="A82" s="45" t="str">
        <f>INDEX('Обработка исходного'!B:B,ROW('Rm, МПа'!$B$3)+4*(ROW('Rm, МПа'!$B82)-ROW('Rm, МПа'!$B$3)))</f>
        <v>Сталь легированная</v>
      </c>
      <c r="B82" s="45" t="str">
        <f t="shared" si="2"/>
        <v>СЛ</v>
      </c>
      <c r="C82" s="45" t="str">
        <f>CONCATENATE('Rm, МПа'!B82,IF(OR(ISBLANK('Rm, МПа'!C82),'Rm, МПа'!C82=""),"",CONCATENATE(" (",'Rm, МПа'!C82,")")))</f>
        <v>35Х (Заготовки крепежных деталей толщиной до 300 мм, КП590*)</v>
      </c>
      <c r="D82" s="43">
        <f>'Rm, МПа'!D82</f>
        <v>736</v>
      </c>
      <c r="E82" s="43" t="str">
        <f>IF('Rm, МПа'!E82="-",D82,CONCATENATE(D82,",",'Rm, МПа'!E82))</f>
        <v>736,726</v>
      </c>
      <c r="F82" s="43" t="str">
        <f>IF('Rm, МПа'!F82="-",E82,CONCATENATE(E82,",",'Rm, МПа'!F82))</f>
        <v>736,726,726</v>
      </c>
      <c r="G82" s="43" t="str">
        <f>IF('Rm, МПа'!G82="-",F82,CONCATENATE(F82,",",'Rm, МПа'!G82))</f>
        <v>736,726,726,706</v>
      </c>
      <c r="H82" s="43" t="str">
        <f>IF('Rm, МПа'!H82="-",G82,CONCATENATE(G82,",",'Rm, МПа'!H82))</f>
        <v>736,726,726,706,706</v>
      </c>
      <c r="I82" s="43" t="str">
        <f>IF('Rm, МПа'!I82="-",H82,CONCATENATE(H82,",",'Rm, МПа'!I82))</f>
        <v>736,726,726,706,706,706</v>
      </c>
      <c r="J82" s="43" t="str">
        <f>IF('Rm, МПа'!J82="-",I82,CONCATENATE(I82,",",'Rm, МПа'!J82))</f>
        <v>736,726,726,706,706,706,706</v>
      </c>
      <c r="K82" s="43" t="str">
        <f>IF('Rm, МПа'!K82="-",J82,CONCATENATE(J82,",",'Rm, МПа'!K82))</f>
        <v>736,726,726,706,706,706,706,628</v>
      </c>
      <c r="L82" s="43" t="str">
        <f>IF('Rm, МПа'!L82="-",K82,CONCATENATE(K82,",",'Rm, МПа'!L82))</f>
        <v>736,726,726,706,706,706,706,628,510</v>
      </c>
      <c r="M82" s="43" t="str">
        <f>IF('Rm, МПа'!M82="-",L82,CONCATENATE(L82,",",'Rm, МПа'!M82))</f>
        <v>736,726,726,706,706,706,706,628,510,510</v>
      </c>
      <c r="N82" s="43" t="str">
        <f>IF('Rm, МПа'!N82="-",M82,CONCATENATE(M82,",",'Rm, МПа'!N82))</f>
        <v>736,726,726,706,706,706,706,628,510,510,383</v>
      </c>
      <c r="O82" s="43" t="str">
        <f>IF('Rm, МПа'!O82="-",N82,CONCATENATE(N82,",",'Rm, МПа'!O82))</f>
        <v>736,726,726,706,706,706,706,628,510,510,383</v>
      </c>
      <c r="P82" s="43" t="str">
        <f>IF('Rm, МПа'!P82="-",O82,CONCATENATE(O82,",",'Rm, МПа'!P82))</f>
        <v>736,726,726,706,706,706,706,628,510,510,383</v>
      </c>
      <c r="Q82" s="43">
        <f>'Rp0,2, МПа'!D82</f>
        <v>590</v>
      </c>
      <c r="R82" s="43" t="str">
        <f>IF('Rp0,2, МПа'!E82="-",Q82,CONCATENATE(Q82,",",'Rp0,2, МПа'!E82))</f>
        <v>590,579</v>
      </c>
      <c r="S82" s="43" t="str">
        <f>IF('Rp0,2, МПа'!F82="-",R82,CONCATENATE(R82,",",'Rp0,2, МПа'!F82))</f>
        <v>590,579,569</v>
      </c>
      <c r="T82" s="43" t="str">
        <f>IF('Rp0,2, МПа'!G82="-",S82,CONCATENATE(S82,",",'Rp0,2, МПа'!G82))</f>
        <v>590,579,569,549</v>
      </c>
      <c r="U82" s="43" t="str">
        <f>IF('Rp0,2, МПа'!H82="-",T82,CONCATENATE(T82,",",'Rp0,2, МПа'!H82))</f>
        <v>590,579,569,549,520</v>
      </c>
      <c r="V82" s="43" t="str">
        <f>IF('Rp0,2, МПа'!I82="-",U82,CONCATENATE(U82,",",'Rp0,2, МПа'!I82))</f>
        <v>590,579,569,549,520,520</v>
      </c>
      <c r="W82" s="43" t="str">
        <f>IF('Rp0,2, МПа'!J82="-",V82,CONCATENATE(V82,",",'Rp0,2, МПа'!J82))</f>
        <v>590,579,569,549,520,520,491</v>
      </c>
      <c r="X82" s="43" t="str">
        <f>IF('Rp0,2, МПа'!K82="-",W82,CONCATENATE(W82,",",'Rp0,2, МПа'!K82))</f>
        <v>590,579,569,549,520,520,491,471</v>
      </c>
      <c r="Y82" s="43" t="str">
        <f>IF('Rp0,2, МПа'!L82="-",X82,CONCATENATE(X82,",",'Rp0,2, МПа'!L82))</f>
        <v>590,579,569,549,520,520,491,471,461</v>
      </c>
      <c r="Z82" s="43" t="str">
        <f>IF('Rp0,2, МПа'!M82="-",Y82,CONCATENATE(Y82,",",'Rp0,2, МПа'!M82))</f>
        <v>590,579,569,549,520,520,491,471,461,392</v>
      </c>
      <c r="AA82" s="43" t="str">
        <f>IF('Rp0,2, МПа'!N82="-",Z82,CONCATENATE(Z82,",",'Rp0,2, МПа'!N82))</f>
        <v>590,579,569,549,520,520,491,471,461,392,333</v>
      </c>
      <c r="AB82" s="43" t="str">
        <f>IF('Rp0,2, МПа'!O82="-",AA82,CONCATENATE(AA82,",",'Rp0,2, МПа'!O82))</f>
        <v>590,579,569,549,520,520,491,471,461,392,333</v>
      </c>
      <c r="AC82" s="43" t="str">
        <f>IF('Rp0,2, МПа'!P82="-",AB82,CONCATENATE(AB82,",",'Rp0,2, МПа'!P82))</f>
        <v>590,579,569,549,520,520,491,471,461,392,333</v>
      </c>
      <c r="AD82" s="43" t="str">
        <f t="shared" si="3"/>
        <v>{Name: "Сталь 35Х (Заготовки крепежных деталей толщиной до 300 мм, КП590*)",ClassID: "СЛ",UltimateStressArray: [736,726,726,706,706,706,706,628,510,510,383],YieldStressArray: [590,579,569,549,520,520,491,471,461,392,333]},</v>
      </c>
    </row>
    <row r="83" spans="1:30" x14ac:dyDescent="0.25">
      <c r="A83" s="45" t="str">
        <f>INDEX('Обработка исходного'!B:B,ROW('Rm, МПа'!$B$3)+4*(ROW('Rm, МПа'!$B83)-ROW('Rm, МПа'!$B$3)))</f>
        <v>Сталь легированная</v>
      </c>
      <c r="B83" s="45" t="str">
        <f t="shared" si="2"/>
        <v>СЛ</v>
      </c>
      <c r="C83" s="45" t="str">
        <f>CONCATENATE('Rm, МПа'!B83,IF(OR(ISBLANK('Rm, МПа'!C83),'Rm, МПа'!C83=""),"",CONCATENATE(" (",'Rm, МПа'!C83,")")))</f>
        <v>40X (Прутки и полосы диаметром или толщиной до 80 мм)</v>
      </c>
      <c r="D83" s="43">
        <f>'Rm, МПа'!D83</f>
        <v>981</v>
      </c>
      <c r="E83" s="43" t="str">
        <f>IF('Rm, МПа'!E83="-",D83,CONCATENATE(D83,",",'Rm, МПа'!E83))</f>
        <v>981,981</v>
      </c>
      <c r="F83" s="43" t="str">
        <f>IF('Rm, МПа'!F83="-",E83,CONCATENATE(E83,",",'Rm, МПа'!F83))</f>
        <v>981,981,961</v>
      </c>
      <c r="G83" s="43" t="str">
        <f>IF('Rm, МПа'!G83="-",F83,CONCATENATE(F83,",",'Rm, МПа'!G83))</f>
        <v>981,981,961,942</v>
      </c>
      <c r="H83" s="43" t="str">
        <f>IF('Rm, МПа'!H83="-",G83,CONCATENATE(G83,",",'Rm, МПа'!H83))</f>
        <v>981,981,961,942,932</v>
      </c>
      <c r="I83" s="43" t="str">
        <f>IF('Rm, МПа'!I83="-",H83,CONCATENATE(H83,",",'Rm, МПа'!I83))</f>
        <v>981,981,961,942,932,932</v>
      </c>
      <c r="J83" s="43" t="str">
        <f>IF('Rm, МПа'!J83="-",I83,CONCATENATE(I83,",",'Rm, МПа'!J83))</f>
        <v>981,981,961,942,932,932,932</v>
      </c>
      <c r="K83" s="43" t="str">
        <f>IF('Rm, МПа'!K83="-",J83,CONCATENATE(J83,",",'Rm, МПа'!K83))</f>
        <v>981,981,961,942,932,932,932,824</v>
      </c>
      <c r="L83" s="43" t="str">
        <f>IF('Rm, МПа'!L83="-",K83,CONCATENATE(K83,",",'Rm, МПа'!L83))</f>
        <v>981,981,961,942,932,932,932,824,726</v>
      </c>
      <c r="M83" s="43" t="str">
        <f>IF('Rm, МПа'!M83="-",L83,CONCATENATE(L83,",",'Rm, МПа'!M83))</f>
        <v>981,981,961,942,932,932,932,824,726,628</v>
      </c>
      <c r="N83" s="43" t="str">
        <f>IF('Rm, МПа'!N83="-",M83,CONCATENATE(M83,",",'Rm, МПа'!N83))</f>
        <v>981,981,961,942,932,932,932,824,726,628,520</v>
      </c>
      <c r="O83" s="43" t="str">
        <f>IF('Rm, МПа'!O83="-",N83,CONCATENATE(N83,",",'Rm, МПа'!O83))</f>
        <v>981,981,961,942,932,932,932,824,726,628,520</v>
      </c>
      <c r="P83" s="43" t="str">
        <f>IF('Rm, МПа'!P83="-",O83,CONCATENATE(O83,",",'Rm, МПа'!P83))</f>
        <v>981,981,961,942,932,932,932,824,726,628,520</v>
      </c>
      <c r="Q83" s="43">
        <f>'Rp0,2, МПа'!D83</f>
        <v>785</v>
      </c>
      <c r="R83" s="43" t="str">
        <f>IF('Rp0,2, МПа'!E83="-",Q83,CONCATENATE(Q83,",",'Rp0,2, МПа'!E83))</f>
        <v>785,765</v>
      </c>
      <c r="S83" s="43" t="str">
        <f>IF('Rp0,2, МПа'!F83="-",R83,CONCATENATE(R83,",",'Rp0,2, МПа'!F83))</f>
        <v>785,765,755</v>
      </c>
      <c r="T83" s="43" t="str">
        <f>IF('Rp0,2, МПа'!G83="-",S83,CONCATENATE(S83,",",'Rp0,2, МПа'!G83))</f>
        <v>785,765,755,726</v>
      </c>
      <c r="U83" s="43" t="str">
        <f>IF('Rp0,2, МПа'!H83="-",T83,CONCATENATE(T83,",",'Rp0,2, МПа'!H83))</f>
        <v>785,765,755,726,706</v>
      </c>
      <c r="V83" s="43" t="str">
        <f>IF('Rp0,2, МПа'!I83="-",U83,CONCATENATE(U83,",",'Rp0,2, МПа'!I83))</f>
        <v>785,765,755,726,706,687</v>
      </c>
      <c r="W83" s="43" t="str">
        <f>IF('Rp0,2, МПа'!J83="-",V83,CONCATENATE(V83,",",'Rp0,2, МПа'!J83))</f>
        <v>785,765,755,726,706,687,687</v>
      </c>
      <c r="X83" s="43" t="str">
        <f>IF('Rp0,2, МПа'!K83="-",W83,CONCATENATE(W83,",",'Rp0,2, МПа'!K83))</f>
        <v>785,765,755,726,706,687,687,638</v>
      </c>
      <c r="Y83" s="43" t="str">
        <f>IF('Rp0,2, МПа'!L83="-",X83,CONCATENATE(X83,",",'Rp0,2, МПа'!L83))</f>
        <v>785,765,755,726,706,687,687,638,608</v>
      </c>
      <c r="Z83" s="43" t="str">
        <f>IF('Rp0,2, МПа'!M83="-",Y83,CONCATENATE(Y83,",",'Rp0,2, МПа'!M83))</f>
        <v>785,765,755,726,706,687,687,638,608,540</v>
      </c>
      <c r="AA83" s="43" t="str">
        <f>IF('Rp0,2, МПа'!N83="-",Z83,CONCATENATE(Z83,",",'Rp0,2, МПа'!N83))</f>
        <v>785,765,755,726,706,687,687,638,608,540,432</v>
      </c>
      <c r="AB83" s="43" t="str">
        <f>IF('Rp0,2, МПа'!O83="-",AA83,CONCATENATE(AA83,",",'Rp0,2, МПа'!O83))</f>
        <v>785,765,755,726,706,687,687,638,608,540,432</v>
      </c>
      <c r="AC83" s="43" t="str">
        <f>IF('Rp0,2, МПа'!P83="-",AB83,CONCATENATE(AB83,",",'Rp0,2, МПа'!P83))</f>
        <v>785,765,755,726,706,687,687,638,608,540,432</v>
      </c>
      <c r="AD83" s="43" t="str">
        <f t="shared" si="3"/>
        <v>{Name: "Сталь 40X (Прутки и полосы диаметром или толщиной до 80 мм)",ClassID: "СЛ",UltimateStressArray: [981,981,961,942,932,932,932,824,726,628,520],YieldStressArray: [785,765,755,726,706,687,687,638,608,540,432]},</v>
      </c>
    </row>
    <row r="84" spans="1:30" x14ac:dyDescent="0.25">
      <c r="A84" s="45" t="str">
        <f>INDEX('Обработка исходного'!B:B,ROW('Rm, МПа'!$B$3)+4*(ROW('Rm, МПа'!$B84)-ROW('Rm, МПа'!$B$3)))</f>
        <v>Сталь легированная</v>
      </c>
      <c r="B84" s="45" t="str">
        <f t="shared" si="2"/>
        <v>СЛ</v>
      </c>
      <c r="C84" s="45" t="str">
        <f>CONCATENATE('Rm, МПа'!B84,IF(OR(ISBLANK('Rm, МПа'!C84),'Rm, МПа'!C84=""),"",CONCATENATE(" (",'Rm, МПа'!C84,")")))</f>
        <v>40X (Прутки и полосы диаметром или толщиной от 80 до 150 мм)</v>
      </c>
      <c r="D84" s="43">
        <f>'Rm, МПа'!D84</f>
        <v>981</v>
      </c>
      <c r="E84" s="43" t="str">
        <f>IF('Rm, МПа'!E84="-",D84,CONCATENATE(D84,",",'Rm, МПа'!E84))</f>
        <v>981,981</v>
      </c>
      <c r="F84" s="43" t="str">
        <f>IF('Rm, МПа'!F84="-",E84,CONCATENATE(E84,",",'Rm, МПа'!F84))</f>
        <v>981,981,961</v>
      </c>
      <c r="G84" s="43" t="str">
        <f>IF('Rm, МПа'!G84="-",F84,CONCATENATE(F84,",",'Rm, МПа'!G84))</f>
        <v>981,981,961,942</v>
      </c>
      <c r="H84" s="43" t="str">
        <f>IF('Rm, МПа'!H84="-",G84,CONCATENATE(G84,",",'Rm, МПа'!H84))</f>
        <v>981,981,961,942,932</v>
      </c>
      <c r="I84" s="43" t="str">
        <f>IF('Rm, МПа'!I84="-",H84,CONCATENATE(H84,",",'Rm, МПа'!I84))</f>
        <v>981,981,961,942,932,932</v>
      </c>
      <c r="J84" s="43" t="str">
        <f>IF('Rm, МПа'!J84="-",I84,CONCATENATE(I84,",",'Rm, МПа'!J84))</f>
        <v>981,981,961,942,932,932,932</v>
      </c>
      <c r="K84" s="43" t="str">
        <f>IF('Rm, МПа'!K84="-",J84,CONCATENATE(J84,",",'Rm, МПа'!K84))</f>
        <v>981,981,961,942,932,932,932,824</v>
      </c>
      <c r="L84" s="43" t="str">
        <f>IF('Rm, МПа'!L84="-",K84,CONCATENATE(K84,",",'Rm, МПа'!L84))</f>
        <v>981,981,961,942,932,932,932,824,726</v>
      </c>
      <c r="M84" s="43" t="str">
        <f>IF('Rm, МПа'!M84="-",L84,CONCATENATE(L84,",",'Rm, МПа'!M84))</f>
        <v>981,981,961,942,932,932,932,824,726,628</v>
      </c>
      <c r="N84" s="43" t="str">
        <f>IF('Rm, МПа'!N84="-",M84,CONCATENATE(M84,",",'Rm, МПа'!N84))</f>
        <v>981,981,961,942,932,932,932,824,726,628,520</v>
      </c>
      <c r="O84" s="43" t="str">
        <f>IF('Rm, МПа'!O84="-",N84,CONCATENATE(N84,",",'Rm, МПа'!O84))</f>
        <v>981,981,961,942,932,932,932,824,726,628,520</v>
      </c>
      <c r="P84" s="43" t="str">
        <f>IF('Rm, МПа'!P84="-",O84,CONCATENATE(O84,",",'Rm, МПа'!P84))</f>
        <v>981,981,961,942,932,932,932,824,726,628,520</v>
      </c>
      <c r="Q84" s="43">
        <f>'Rp0,2, МПа'!D84</f>
        <v>785</v>
      </c>
      <c r="R84" s="43" t="str">
        <f>IF('Rp0,2, МПа'!E84="-",Q84,CONCATENATE(Q84,",",'Rp0,2, МПа'!E84))</f>
        <v>785,765</v>
      </c>
      <c r="S84" s="43" t="str">
        <f>IF('Rp0,2, МПа'!F84="-",R84,CONCATENATE(R84,",",'Rp0,2, МПа'!F84))</f>
        <v>785,765,755</v>
      </c>
      <c r="T84" s="43" t="str">
        <f>IF('Rp0,2, МПа'!G84="-",S84,CONCATENATE(S84,",",'Rp0,2, МПа'!G84))</f>
        <v>785,765,755,726</v>
      </c>
      <c r="U84" s="43" t="str">
        <f>IF('Rp0,2, МПа'!H84="-",T84,CONCATENATE(T84,",",'Rp0,2, МПа'!H84))</f>
        <v>785,765,755,726,706</v>
      </c>
      <c r="V84" s="43" t="str">
        <f>IF('Rp0,2, МПа'!I84="-",U84,CONCATENATE(U84,",",'Rp0,2, МПа'!I84))</f>
        <v>785,765,755,726,706,687</v>
      </c>
      <c r="W84" s="43" t="str">
        <f>IF('Rp0,2, МПа'!J84="-",V84,CONCATENATE(V84,",",'Rp0,2, МПа'!J84))</f>
        <v>785,765,755,726,706,687,687</v>
      </c>
      <c r="X84" s="43" t="str">
        <f>IF('Rp0,2, МПа'!K84="-",W84,CONCATENATE(W84,",",'Rp0,2, МПа'!K84))</f>
        <v>785,765,755,726,706,687,687,638</v>
      </c>
      <c r="Y84" s="43" t="str">
        <f>IF('Rp0,2, МПа'!L84="-",X84,CONCATENATE(X84,",",'Rp0,2, МПа'!L84))</f>
        <v>785,765,755,726,706,687,687,638,608</v>
      </c>
      <c r="Z84" s="43" t="str">
        <f>IF('Rp0,2, МПа'!M84="-",Y84,CONCATENATE(Y84,",",'Rp0,2, МПа'!M84))</f>
        <v>785,765,755,726,706,687,687,638,608,540</v>
      </c>
      <c r="AA84" s="43" t="str">
        <f>IF('Rp0,2, МПа'!N84="-",Z84,CONCATENATE(Z84,",",'Rp0,2, МПа'!N84))</f>
        <v>785,765,755,726,706,687,687,638,608,540,432</v>
      </c>
      <c r="AB84" s="43" t="str">
        <f>IF('Rp0,2, МПа'!O84="-",AA84,CONCATENATE(AA84,",",'Rp0,2, МПа'!O84))</f>
        <v>785,765,755,726,706,687,687,638,608,540,432</v>
      </c>
      <c r="AC84" s="43" t="str">
        <f>IF('Rp0,2, МПа'!P84="-",AB84,CONCATENATE(AB84,",",'Rp0,2, МПа'!P84))</f>
        <v>785,765,755,726,706,687,687,638,608,540,432</v>
      </c>
      <c r="AD84" s="43" t="str">
        <f t="shared" si="3"/>
        <v>{Name: "Сталь 40X (Прутки и полосы диаметром или толщиной от 80 до 150 мм)",ClassID: "СЛ",UltimateStressArray: [981,981,961,942,932,932,932,824,726,628,520],YieldStressArray: [785,765,755,726,706,687,687,638,608,540,432]},</v>
      </c>
    </row>
    <row r="85" spans="1:30" x14ac:dyDescent="0.25">
      <c r="A85" s="45" t="str">
        <f>INDEX('Обработка исходного'!B:B,ROW('Rm, МПа'!$B$3)+4*(ROW('Rm, МПа'!$B85)-ROW('Rm, МПа'!$B$3)))</f>
        <v>Сталь легированная</v>
      </c>
      <c r="B85" s="45" t="str">
        <f t="shared" si="2"/>
        <v>СЛ</v>
      </c>
      <c r="C85" s="45" t="str">
        <f>CONCATENATE('Rm, МПа'!B85,IF(OR(ISBLANK('Rm, МПа'!C85),'Rm, МПа'!C85=""),"",CONCATENATE(" (",'Rm, МПа'!C85,")")))</f>
        <v>40X (Прутки и полосы диаметром или толщиной от 150 до 250 мм)</v>
      </c>
      <c r="D85" s="43">
        <f>'Rm, МПа'!D85</f>
        <v>981</v>
      </c>
      <c r="E85" s="43" t="str">
        <f>IF('Rm, МПа'!E85="-",D85,CONCATENATE(D85,",",'Rm, МПа'!E85))</f>
        <v>981,981</v>
      </c>
      <c r="F85" s="43" t="str">
        <f>IF('Rm, МПа'!F85="-",E85,CONCATENATE(E85,",",'Rm, МПа'!F85))</f>
        <v>981,981,961</v>
      </c>
      <c r="G85" s="43" t="str">
        <f>IF('Rm, МПа'!G85="-",F85,CONCATENATE(F85,",",'Rm, МПа'!G85))</f>
        <v>981,981,961,942</v>
      </c>
      <c r="H85" s="43" t="str">
        <f>IF('Rm, МПа'!H85="-",G85,CONCATENATE(G85,",",'Rm, МПа'!H85))</f>
        <v>981,981,961,942,932</v>
      </c>
      <c r="I85" s="43" t="str">
        <f>IF('Rm, МПа'!I85="-",H85,CONCATENATE(H85,",",'Rm, МПа'!I85))</f>
        <v>981,981,961,942,932,932</v>
      </c>
      <c r="J85" s="43" t="str">
        <f>IF('Rm, МПа'!J85="-",I85,CONCATENATE(I85,",",'Rm, МПа'!J85))</f>
        <v>981,981,961,942,932,932,932</v>
      </c>
      <c r="K85" s="43" t="str">
        <f>IF('Rm, МПа'!K85="-",J85,CONCATENATE(J85,",",'Rm, МПа'!K85))</f>
        <v>981,981,961,942,932,932,932,824</v>
      </c>
      <c r="L85" s="43" t="str">
        <f>IF('Rm, МПа'!L85="-",K85,CONCATENATE(K85,",",'Rm, МПа'!L85))</f>
        <v>981,981,961,942,932,932,932,824,726</v>
      </c>
      <c r="M85" s="43" t="str">
        <f>IF('Rm, МПа'!M85="-",L85,CONCATENATE(L85,",",'Rm, МПа'!M85))</f>
        <v>981,981,961,942,932,932,932,824,726,628</v>
      </c>
      <c r="N85" s="43" t="str">
        <f>IF('Rm, МПа'!N85="-",M85,CONCATENATE(M85,",",'Rm, МПа'!N85))</f>
        <v>981,981,961,942,932,932,932,824,726,628,520</v>
      </c>
      <c r="O85" s="43" t="str">
        <f>IF('Rm, МПа'!O85="-",N85,CONCATENATE(N85,",",'Rm, МПа'!O85))</f>
        <v>981,981,961,942,932,932,932,824,726,628,520</v>
      </c>
      <c r="P85" s="43" t="str">
        <f>IF('Rm, МПа'!P85="-",O85,CONCATENATE(O85,",",'Rm, МПа'!P85))</f>
        <v>981,981,961,942,932,932,932,824,726,628,520</v>
      </c>
      <c r="Q85" s="43">
        <f>'Rp0,2, МПа'!D85</f>
        <v>785</v>
      </c>
      <c r="R85" s="43" t="str">
        <f>IF('Rp0,2, МПа'!E85="-",Q85,CONCATENATE(Q85,",",'Rp0,2, МПа'!E85))</f>
        <v>785,765</v>
      </c>
      <c r="S85" s="43" t="str">
        <f>IF('Rp0,2, МПа'!F85="-",R85,CONCATENATE(R85,",",'Rp0,2, МПа'!F85))</f>
        <v>785,765,755</v>
      </c>
      <c r="T85" s="43" t="str">
        <f>IF('Rp0,2, МПа'!G85="-",S85,CONCATENATE(S85,",",'Rp0,2, МПа'!G85))</f>
        <v>785,765,755,726</v>
      </c>
      <c r="U85" s="43" t="str">
        <f>IF('Rp0,2, МПа'!H85="-",T85,CONCATENATE(T85,",",'Rp0,2, МПа'!H85))</f>
        <v>785,765,755,726,706</v>
      </c>
      <c r="V85" s="43" t="str">
        <f>IF('Rp0,2, МПа'!I85="-",U85,CONCATENATE(U85,",",'Rp0,2, МПа'!I85))</f>
        <v>785,765,755,726,706,687</v>
      </c>
      <c r="W85" s="43" t="str">
        <f>IF('Rp0,2, МПа'!J85="-",V85,CONCATENATE(V85,",",'Rp0,2, МПа'!J85))</f>
        <v>785,765,755,726,706,687,687</v>
      </c>
      <c r="X85" s="43" t="str">
        <f>IF('Rp0,2, МПа'!K85="-",W85,CONCATENATE(W85,",",'Rp0,2, МПа'!K85))</f>
        <v>785,765,755,726,706,687,687,638</v>
      </c>
      <c r="Y85" s="43" t="str">
        <f>IF('Rp0,2, МПа'!L85="-",X85,CONCATENATE(X85,",",'Rp0,2, МПа'!L85))</f>
        <v>785,765,755,726,706,687,687,638,608</v>
      </c>
      <c r="Z85" s="43" t="str">
        <f>IF('Rp0,2, МПа'!M85="-",Y85,CONCATENATE(Y85,",",'Rp0,2, МПа'!M85))</f>
        <v>785,765,755,726,706,687,687,638,608,540</v>
      </c>
      <c r="AA85" s="43" t="str">
        <f>IF('Rp0,2, МПа'!N85="-",Z85,CONCATENATE(Z85,",",'Rp0,2, МПа'!N85))</f>
        <v>785,765,755,726,706,687,687,638,608,540,432</v>
      </c>
      <c r="AB85" s="43" t="str">
        <f>IF('Rp0,2, МПа'!O85="-",AA85,CONCATENATE(AA85,",",'Rp0,2, МПа'!O85))</f>
        <v>785,765,755,726,706,687,687,638,608,540,432</v>
      </c>
      <c r="AC85" s="43" t="str">
        <f>IF('Rp0,2, МПа'!P85="-",AB85,CONCATENATE(AB85,",",'Rp0,2, МПа'!P85))</f>
        <v>785,765,755,726,706,687,687,638,608,540,432</v>
      </c>
      <c r="AD85" s="43" t="str">
        <f t="shared" si="3"/>
        <v>{Name: "Сталь 40X (Прутки и полосы диаметром или толщиной от 150 до 250 мм)",ClassID: "СЛ",UltimateStressArray: [981,981,961,942,932,932,932,824,726,628,520],YieldStressArray: [785,765,755,726,706,687,687,638,608,540,432]},</v>
      </c>
    </row>
    <row r="86" spans="1:30" x14ac:dyDescent="0.25">
      <c r="A86" s="45" t="str">
        <f>INDEX('Обработка исходного'!B:B,ROW('Rm, МПа'!$B$3)+4*(ROW('Rm, МПа'!$B86)-ROW('Rm, МПа'!$B$3)))</f>
        <v>Сталь легированная</v>
      </c>
      <c r="B86" s="45" t="str">
        <f t="shared" si="2"/>
        <v>СЛ</v>
      </c>
      <c r="C86" s="45" t="str">
        <f>CONCATENATE('Rm, МПа'!B86,IF(OR(ISBLANK('Rm, МПа'!C86),'Rm, МПа'!C86=""),"",CONCATENATE(" (",'Rm, МПа'!C86,")")))</f>
        <v>40X (Заготовки крепежных деталей диаметром до 300 мм, КП590*)</v>
      </c>
      <c r="D86" s="43">
        <f>'Rm, МПа'!D86</f>
        <v>736</v>
      </c>
      <c r="E86" s="43" t="str">
        <f>IF('Rm, МПа'!E86="-",D86,CONCATENATE(D86,",",'Rm, МПа'!E86))</f>
        <v>736,726</v>
      </c>
      <c r="F86" s="43" t="str">
        <f>IF('Rm, МПа'!F86="-",E86,CONCATENATE(E86,",",'Rm, МПа'!F86))</f>
        <v>736,726,726</v>
      </c>
      <c r="G86" s="43" t="str">
        <f>IF('Rm, МПа'!G86="-",F86,CONCATENATE(F86,",",'Rm, МПа'!G86))</f>
        <v>736,726,726,706</v>
      </c>
      <c r="H86" s="43" t="str">
        <f>IF('Rm, МПа'!H86="-",G86,CONCATENATE(G86,",",'Rm, МПа'!H86))</f>
        <v>736,726,726,706,697</v>
      </c>
      <c r="I86" s="43" t="str">
        <f>IF('Rm, МПа'!I86="-",H86,CONCATENATE(H86,",",'Rm, МПа'!I86))</f>
        <v>736,726,726,706,697,697</v>
      </c>
      <c r="J86" s="43" t="str">
        <f>IF('Rm, МПа'!J86="-",I86,CONCATENATE(I86,",",'Rm, МПа'!J86))</f>
        <v>736,726,726,706,697,697,697</v>
      </c>
      <c r="K86" s="43" t="str">
        <f>IF('Rm, МПа'!K86="-",J86,CONCATENATE(J86,",",'Rm, МПа'!K86))</f>
        <v>736,726,726,706,697,697,697,628</v>
      </c>
      <c r="L86" s="43" t="str">
        <f>IF('Rm, МПа'!L86="-",K86,CONCATENATE(K86,",",'Rm, МПа'!L86))</f>
        <v>736,726,726,706,697,697,697,628,540</v>
      </c>
      <c r="M86" s="43" t="str">
        <f>IF('Rm, МПа'!M86="-",L86,CONCATENATE(L86,",",'Rm, МПа'!M86))</f>
        <v>736,726,726,706,697,697,697,628,540,461</v>
      </c>
      <c r="N86" s="43" t="str">
        <f>IF('Rm, МПа'!N86="-",M86,CONCATENATE(M86,",",'Rm, МПа'!N86))</f>
        <v>736,726,726,706,697,697,697,628,540,461,461</v>
      </c>
      <c r="O86" s="43" t="str">
        <f>IF('Rm, МПа'!O86="-",N86,CONCATENATE(N86,",",'Rm, МПа'!O86))</f>
        <v>736,726,726,706,697,697,697,628,540,461,461</v>
      </c>
      <c r="P86" s="43" t="str">
        <f>IF('Rm, МПа'!P86="-",O86,CONCATENATE(O86,",",'Rm, МПа'!P86))</f>
        <v>736,726,726,706,697,697,697,628,540,461,461</v>
      </c>
      <c r="Q86" s="43">
        <f>'Rp0,2, МПа'!D86</f>
        <v>590</v>
      </c>
      <c r="R86" s="43" t="str">
        <f>IF('Rp0,2, МПа'!E86="-",Q86,CONCATENATE(Q86,",",'Rp0,2, МПа'!E86))</f>
        <v>590,569</v>
      </c>
      <c r="S86" s="43" t="str">
        <f>IF('Rp0,2, МПа'!F86="-",R86,CONCATENATE(R86,",",'Rp0,2, МПа'!F86))</f>
        <v>590,569,569</v>
      </c>
      <c r="T86" s="43" t="str">
        <f>IF('Rp0,2, МПа'!G86="-",S86,CONCATENATE(S86,",",'Rp0,2, МПа'!G86))</f>
        <v>590,569,569,549</v>
      </c>
      <c r="U86" s="43" t="str">
        <f>IF('Rp0,2, МПа'!H86="-",T86,CONCATENATE(T86,",",'Rp0,2, МПа'!H86))</f>
        <v>590,569,569,549,530</v>
      </c>
      <c r="V86" s="43" t="str">
        <f>IF('Rp0,2, МПа'!I86="-",U86,CONCATENATE(U86,",",'Rp0,2, МПа'!I86))</f>
        <v>590,569,569,549,530,500</v>
      </c>
      <c r="W86" s="43" t="str">
        <f>IF('Rp0,2, МПа'!J86="-",V86,CONCATENATE(V86,",",'Rp0,2, МПа'!J86))</f>
        <v>590,569,569,549,530,500,500</v>
      </c>
      <c r="X86" s="43" t="str">
        <f>IF('Rp0,2, МПа'!K86="-",W86,CONCATENATE(W86,",",'Rp0,2, МПа'!K86))</f>
        <v>590,569,569,549,530,500,500,441</v>
      </c>
      <c r="Y86" s="43" t="str">
        <f>IF('Rp0,2, МПа'!L86="-",X86,CONCATENATE(X86,",",'Rp0,2, МПа'!L86))</f>
        <v>590,569,569,549,530,500,500,441,421</v>
      </c>
      <c r="Z86" s="43" t="str">
        <f>IF('Rp0,2, МПа'!M86="-",Y86,CONCATENATE(Y86,",",'Rp0,2, МПа'!M86))</f>
        <v>590,569,569,549,530,500,500,441,421,392</v>
      </c>
      <c r="AA86" s="43" t="str">
        <f>IF('Rp0,2, МПа'!N86="-",Z86,CONCATENATE(Z86,",",'Rp0,2, МПа'!N86))</f>
        <v>590,569,569,549,530,500,500,441,421,392,304</v>
      </c>
      <c r="AB86" s="43" t="str">
        <f>IF('Rp0,2, МПа'!O86="-",AA86,CONCATENATE(AA86,",",'Rp0,2, МПа'!O86))</f>
        <v>590,569,569,549,530,500,500,441,421,392,304</v>
      </c>
      <c r="AC86" s="43" t="str">
        <f>IF('Rp0,2, МПа'!P86="-",AB86,CONCATENATE(AB86,",",'Rp0,2, МПа'!P86))</f>
        <v>590,569,569,549,530,500,500,441,421,392,304</v>
      </c>
      <c r="AD86" s="43" t="str">
        <f t="shared" si="3"/>
        <v>{Name: "Сталь 40X (Заготовки крепежных деталей диаметром до 300 мм, КП590*)",ClassID: "СЛ",UltimateStressArray: [736,726,726,706,697,697,697,628,540,461,461],YieldStressArray: [590,569,569,549,530,500,500,441,421,392,304]},</v>
      </c>
    </row>
    <row r="87" spans="1:30" x14ac:dyDescent="0.25">
      <c r="A87" s="45" t="str">
        <f>INDEX('Обработка исходного'!B:B,ROW('Rm, МПа'!$B$3)+4*(ROW('Rm, МПа'!$B87)-ROW('Rm, МПа'!$B$3)))</f>
        <v>Сталь легированная</v>
      </c>
      <c r="B87" s="45" t="str">
        <f t="shared" si="2"/>
        <v>СЛ</v>
      </c>
      <c r="C87" s="45" t="str">
        <f>CONCATENATE('Rm, МПа'!B87,IF(OR(ISBLANK('Rm, МПа'!C87),'Rm, МПа'!C87=""),"",CONCATENATE(" (",'Rm, МПа'!C87,")")))</f>
        <v>40X (Поковки диаметром или толщиной от 500 до 800 мм, КП245*)</v>
      </c>
      <c r="D87" s="43">
        <f>'Rm, МПа'!D87</f>
        <v>470</v>
      </c>
      <c r="E87" s="43" t="str">
        <f>IF('Rm, МПа'!E87="-",D87,CONCATENATE(D87,",",'Rm, МПа'!E87))</f>
        <v>470,461</v>
      </c>
      <c r="F87" s="43" t="str">
        <f>IF('Rm, МПа'!F87="-",E87,CONCATENATE(E87,",",'Rm, МПа'!F87))</f>
        <v>470,461,461</v>
      </c>
      <c r="G87" s="43" t="str">
        <f>IF('Rm, МПа'!G87="-",F87,CONCATENATE(F87,",",'Rm, МПа'!G87))</f>
        <v>470,461,461,451</v>
      </c>
      <c r="H87" s="43" t="str">
        <f>IF('Rm, МПа'!H87="-",G87,CONCATENATE(G87,",",'Rm, МПа'!H87))</f>
        <v>470,461,461,451,441</v>
      </c>
      <c r="I87" s="43" t="str">
        <f>IF('Rm, МПа'!I87="-",H87,CONCATENATE(H87,",",'Rm, МПа'!I87))</f>
        <v>470,461,461,451,441,441</v>
      </c>
      <c r="J87" s="43" t="str">
        <f>IF('Rm, МПа'!J87="-",I87,CONCATENATE(I87,",",'Rm, МПа'!J87))</f>
        <v>470,461,461,451,441,441,441</v>
      </c>
      <c r="K87" s="43" t="str">
        <f>IF('Rm, МПа'!K87="-",J87,CONCATENATE(J87,",",'Rm, МПа'!K87))</f>
        <v>470,461,461,451,441,441,441,392</v>
      </c>
      <c r="L87" s="43" t="str">
        <f>IF('Rm, МПа'!L87="-",K87,CONCATENATE(K87,",",'Rm, МПа'!L87))</f>
        <v>470,461,461,451,441,441,441,392,343</v>
      </c>
      <c r="M87" s="43" t="str">
        <f>IF('Rm, МПа'!M87="-",L87,CONCATENATE(L87,",",'Rm, МПа'!M87))</f>
        <v>470,461,461,451,441,441,441,392,343,304</v>
      </c>
      <c r="N87" s="43" t="str">
        <f>IF('Rm, МПа'!N87="-",M87,CONCATENATE(M87,",",'Rm, МПа'!N87))</f>
        <v>470,461,461,451,441,441,441,392,343,304,304</v>
      </c>
      <c r="O87" s="43" t="str">
        <f>IF('Rm, МПа'!O87="-",N87,CONCATENATE(N87,",",'Rm, МПа'!O87))</f>
        <v>470,461,461,451,441,441,441,392,343,304,304</v>
      </c>
      <c r="P87" s="43" t="str">
        <f>IF('Rm, МПа'!P87="-",O87,CONCATENATE(O87,",",'Rm, МПа'!P87))</f>
        <v>470,461,461,451,441,441,441,392,343,304,304</v>
      </c>
      <c r="Q87" s="43">
        <f>'Rp0,2, МПа'!D87</f>
        <v>245</v>
      </c>
      <c r="R87" s="43" t="str">
        <f>IF('Rp0,2, МПа'!E87="-",Q87,CONCATENATE(Q87,",",'Rp0,2, МПа'!E87))</f>
        <v>245,235</v>
      </c>
      <c r="S87" s="43" t="str">
        <f>IF('Rp0,2, МПа'!F87="-",R87,CONCATENATE(R87,",",'Rp0,2, МПа'!F87))</f>
        <v>245,235,235</v>
      </c>
      <c r="T87" s="43" t="str">
        <f>IF('Rp0,2, МПа'!G87="-",S87,CONCATENATE(S87,",",'Rp0,2, МПа'!G87))</f>
        <v>245,235,235,226</v>
      </c>
      <c r="U87" s="43" t="str">
        <f>IF('Rp0,2, МПа'!H87="-",T87,CONCATENATE(T87,",",'Rp0,2, МПа'!H87))</f>
        <v>245,235,235,226,226</v>
      </c>
      <c r="V87" s="43" t="str">
        <f>IF('Rp0,2, МПа'!I87="-",U87,CONCATENATE(U87,",",'Rp0,2, МПа'!I87))</f>
        <v>245,235,235,226,226,216</v>
      </c>
      <c r="W87" s="43" t="str">
        <f>IF('Rp0,2, МПа'!J87="-",V87,CONCATENATE(V87,",",'Rp0,2, МПа'!J87))</f>
        <v>245,235,235,226,226,216,216</v>
      </c>
      <c r="X87" s="43" t="str">
        <f>IF('Rp0,2, МПа'!K87="-",W87,CONCATENATE(W87,",",'Rp0,2, МПа'!K87))</f>
        <v>245,235,235,226,226,216,216,196</v>
      </c>
      <c r="Y87" s="43" t="str">
        <f>IF('Rp0,2, МПа'!L87="-",X87,CONCATENATE(X87,",",'Rp0,2, МПа'!L87))</f>
        <v>245,235,235,226,226,216,216,196,186</v>
      </c>
      <c r="Z87" s="43" t="str">
        <f>IF('Rp0,2, МПа'!M87="-",Y87,CONCATENATE(Y87,",",'Rp0,2, МПа'!M87))</f>
        <v>245,235,235,226,226,216,216,196,186,167</v>
      </c>
      <c r="AA87" s="43" t="str">
        <f>IF('Rp0,2, МПа'!N87="-",Z87,CONCATENATE(Z87,",",'Rp0,2, МПа'!N87))</f>
        <v>245,235,235,226,226,216,216,196,186,167,137</v>
      </c>
      <c r="AB87" s="43" t="str">
        <f>IF('Rp0,2, МПа'!O87="-",AA87,CONCATENATE(AA87,",",'Rp0,2, МПа'!O87))</f>
        <v>245,235,235,226,226,216,216,196,186,167,137</v>
      </c>
      <c r="AC87" s="43" t="str">
        <f>IF('Rp0,2, МПа'!P87="-",AB87,CONCATENATE(AB87,",",'Rp0,2, МПа'!P87))</f>
        <v>245,235,235,226,226,216,216,196,186,167,137</v>
      </c>
      <c r="AD87" s="43" t="str">
        <f t="shared" si="3"/>
        <v>{Name: "Сталь 40X (Поковки диаметром или толщиной от 500 до 800 мм, КП245*)",ClassID: "СЛ",UltimateStressArray: [470,461,461,451,441,441,441,392,343,304,304],YieldStressArray: [245,235,235,226,226,216,216,196,186,167,137]},</v>
      </c>
    </row>
    <row r="88" spans="1:30" x14ac:dyDescent="0.25">
      <c r="A88" s="45" t="str">
        <f>INDEX('Обработка исходного'!B:B,ROW('Rm, МПа'!$B$3)+4*(ROW('Rm, МПа'!$B88)-ROW('Rm, МПа'!$B$3)))</f>
        <v>Сталь легированная</v>
      </c>
      <c r="B88" s="45" t="str">
        <f t="shared" si="2"/>
        <v>СЛ</v>
      </c>
      <c r="C88" s="45" t="str">
        <f>CONCATENATE('Rm, МПа'!B88,IF(OR(ISBLANK('Rm, МПа'!C88),'Rm, МПа'!C88=""),"",CONCATENATE(" (",'Rm, МПа'!C88,")")))</f>
        <v>40X (Поковки диаметром или толщиной от 300 до 800 мм, КП275*)</v>
      </c>
      <c r="D88" s="43">
        <f>'Rm, МПа'!D88</f>
        <v>530</v>
      </c>
      <c r="E88" s="43" t="str">
        <f>IF('Rm, МПа'!E88="-",D88,CONCATENATE(D88,",",'Rm, МПа'!E88))</f>
        <v>530,520</v>
      </c>
      <c r="F88" s="43" t="str">
        <f>IF('Rm, МПа'!F88="-",E88,CONCATENATE(E88,",",'Rm, МПа'!F88))</f>
        <v>530,520,520</v>
      </c>
      <c r="G88" s="43" t="str">
        <f>IF('Rm, МПа'!G88="-",F88,CONCATENATE(F88,",",'Rm, МПа'!G88))</f>
        <v>530,520,520,510</v>
      </c>
      <c r="H88" s="43" t="str">
        <f>IF('Rm, МПа'!H88="-",G88,CONCATENATE(G88,",",'Rm, МПа'!H88))</f>
        <v>530,520,520,510,500</v>
      </c>
      <c r="I88" s="43" t="str">
        <f>IF('Rm, МПа'!I88="-",H88,CONCATENATE(H88,",",'Rm, МПа'!I88))</f>
        <v>530,520,520,510,500,500</v>
      </c>
      <c r="J88" s="43" t="str">
        <f>IF('Rm, МПа'!J88="-",I88,CONCATENATE(I88,",",'Rm, МПа'!J88))</f>
        <v>530,520,520,510,500,500,500</v>
      </c>
      <c r="K88" s="43" t="str">
        <f>IF('Rm, МПа'!K88="-",J88,CONCATENATE(J88,",",'Rm, МПа'!K88))</f>
        <v>530,520,520,510,500,500,500,451</v>
      </c>
      <c r="L88" s="43" t="str">
        <f>IF('Rm, МПа'!L88="-",K88,CONCATENATE(K88,",",'Rm, МПа'!L88))</f>
        <v>530,520,520,510,500,500,500,451,392</v>
      </c>
      <c r="M88" s="43" t="str">
        <f>IF('Rm, МПа'!M88="-",L88,CONCATENATE(L88,",",'Rm, МПа'!M88))</f>
        <v>530,520,520,510,500,500,500,451,392,334</v>
      </c>
      <c r="N88" s="43" t="str">
        <f>IF('Rm, МПа'!N88="-",M88,CONCATENATE(M88,",",'Rm, МПа'!N88))</f>
        <v>530,520,520,510,500,500,500,451,392,334,334</v>
      </c>
      <c r="O88" s="43" t="str">
        <f>IF('Rm, МПа'!O88="-",N88,CONCATENATE(N88,",",'Rm, МПа'!O88))</f>
        <v>530,520,520,510,500,500,500,451,392,334,334</v>
      </c>
      <c r="P88" s="43" t="str">
        <f>IF('Rm, МПа'!P88="-",O88,CONCATENATE(O88,",",'Rm, МПа'!P88))</f>
        <v>530,520,520,510,500,500,500,451,392,334,334</v>
      </c>
      <c r="Q88" s="43">
        <f>'Rp0,2, МПа'!D88</f>
        <v>275</v>
      </c>
      <c r="R88" s="43" t="str">
        <f>IF('Rp0,2, МПа'!E88="-",Q88,CONCATENATE(Q88,",",'Rp0,2, МПа'!E88))</f>
        <v>275,265</v>
      </c>
      <c r="S88" s="43" t="str">
        <f>IF('Rp0,2, МПа'!F88="-",R88,CONCATENATE(R88,",",'Rp0,2, МПа'!F88))</f>
        <v>275,265,265</v>
      </c>
      <c r="T88" s="43" t="str">
        <f>IF('Rp0,2, МПа'!G88="-",S88,CONCATENATE(S88,",",'Rp0,2, МПа'!G88))</f>
        <v>275,265,265,255</v>
      </c>
      <c r="U88" s="43" t="str">
        <f>IF('Rp0,2, МПа'!H88="-",T88,CONCATENATE(T88,",",'Rp0,2, МПа'!H88))</f>
        <v>275,265,265,255,245</v>
      </c>
      <c r="V88" s="43" t="str">
        <f>IF('Rp0,2, МПа'!I88="-",U88,CONCATENATE(U88,",",'Rp0,2, МПа'!I88))</f>
        <v>275,265,265,255,245,235</v>
      </c>
      <c r="W88" s="43" t="str">
        <f>IF('Rp0,2, МПа'!J88="-",V88,CONCATENATE(V88,",",'Rp0,2, МПа'!J88))</f>
        <v>275,265,265,255,245,235,235</v>
      </c>
      <c r="X88" s="43" t="str">
        <f>IF('Rp0,2, МПа'!K88="-",W88,CONCATENATE(W88,",",'Rp0,2, МПа'!K88))</f>
        <v>275,265,265,255,245,235,235,236</v>
      </c>
      <c r="Y88" s="43" t="str">
        <f>IF('Rp0,2, МПа'!L88="-",X88,CONCATENATE(X88,",",'Rp0,2, МПа'!L88))</f>
        <v>275,265,265,255,245,235,235,236,216</v>
      </c>
      <c r="Z88" s="43" t="str">
        <f>IF('Rp0,2, МПа'!M88="-",Y88,CONCATENATE(Y88,",",'Rp0,2, МПа'!M88))</f>
        <v>275,265,265,255,245,235,235,236,216,196</v>
      </c>
      <c r="AA88" s="43" t="str">
        <f>IF('Rp0,2, МПа'!N88="-",Z88,CONCATENATE(Z88,",",'Rp0,2, МПа'!N88))</f>
        <v>275,265,265,255,245,235,235,236,216,196,157</v>
      </c>
      <c r="AB88" s="43" t="str">
        <f>IF('Rp0,2, МПа'!O88="-",AA88,CONCATENATE(AA88,",",'Rp0,2, МПа'!O88))</f>
        <v>275,265,265,255,245,235,235,236,216,196,157</v>
      </c>
      <c r="AC88" s="43" t="str">
        <f>IF('Rp0,2, МПа'!P88="-",AB88,CONCATENATE(AB88,",",'Rp0,2, МПа'!P88))</f>
        <v>275,265,265,255,245,235,235,236,216,196,157</v>
      </c>
      <c r="AD88" s="43" t="str">
        <f t="shared" si="3"/>
        <v>{Name: "Сталь 40X (Поковки диаметром или толщиной от 300 до 800 мм, КП275*)",ClassID: "СЛ",UltimateStressArray: [530,520,520,510,500,500,500,451,392,334,334],YieldStressArray: [275,265,265,255,245,235,235,236,216,196,157]},</v>
      </c>
    </row>
    <row r="89" spans="1:30" x14ac:dyDescent="0.25">
      <c r="A89" s="45" t="str">
        <f>INDEX('Обработка исходного'!B:B,ROW('Rm, МПа'!$B$3)+4*(ROW('Rm, МПа'!$B89)-ROW('Rm, МПа'!$B$3)))</f>
        <v>Сталь легированная</v>
      </c>
      <c r="B89" s="45" t="str">
        <f t="shared" si="2"/>
        <v>СЛ</v>
      </c>
      <c r="C89" s="45" t="str">
        <f>CONCATENATE('Rm, МПа'!B89,IF(OR(ISBLANK('Rm, МПа'!C89),'Rm, МПа'!C89=""),"",CONCATENATE(" (",'Rm, МПа'!C89,")")))</f>
        <v>40X (Поковки диаметром или толщиной до 800 мм, КП315*)</v>
      </c>
      <c r="D89" s="43">
        <f>'Rm, МПа'!D89</f>
        <v>570</v>
      </c>
      <c r="E89" s="43" t="str">
        <f>IF('Rm, МПа'!E89="-",D89,CONCATENATE(D89,",",'Rm, МПа'!E89))</f>
        <v>570,559</v>
      </c>
      <c r="F89" s="43" t="str">
        <f>IF('Rm, МПа'!F89="-",E89,CONCATENATE(E89,",",'Rm, МПа'!F89))</f>
        <v>570,559,559</v>
      </c>
      <c r="G89" s="43" t="str">
        <f>IF('Rm, МПа'!G89="-",F89,CONCATENATE(F89,",",'Rm, МПа'!G89))</f>
        <v>570,559,559,549</v>
      </c>
      <c r="H89" s="43" t="str">
        <f>IF('Rm, МПа'!H89="-",G89,CONCATENATE(G89,",",'Rm, МПа'!H89))</f>
        <v>570,559,559,549,540</v>
      </c>
      <c r="I89" s="43" t="str">
        <f>IF('Rm, МПа'!I89="-",H89,CONCATENATE(H89,",",'Rm, МПа'!I89))</f>
        <v>570,559,559,549,540,540</v>
      </c>
      <c r="J89" s="43" t="str">
        <f>IF('Rm, МПа'!J89="-",I89,CONCATENATE(I89,",",'Rm, МПа'!J89))</f>
        <v>570,559,559,549,540,540,540</v>
      </c>
      <c r="K89" s="43" t="str">
        <f>IF('Rm, МПа'!K89="-",J89,CONCATENATE(J89,",",'Rm, МПа'!K89))</f>
        <v>570,559,559,549,540,540,540,481</v>
      </c>
      <c r="L89" s="43" t="str">
        <f>IF('Rm, МПа'!L89="-",K89,CONCATENATE(K89,",",'Rm, МПа'!L89))</f>
        <v>570,559,559,549,540,540,540,481,422</v>
      </c>
      <c r="M89" s="43" t="str">
        <f>IF('Rm, МПа'!M89="-",L89,CONCATENATE(L89,",",'Rm, МПа'!M89))</f>
        <v>570,559,559,549,540,540,540,481,422,363</v>
      </c>
      <c r="N89" s="43" t="str">
        <f>IF('Rm, МПа'!N89="-",M89,CONCATENATE(M89,",",'Rm, МПа'!N89))</f>
        <v>570,559,559,549,540,540,540,481,422,363,363</v>
      </c>
      <c r="O89" s="43" t="str">
        <f>IF('Rm, МПа'!O89="-",N89,CONCATENATE(N89,",",'Rm, МПа'!O89))</f>
        <v>570,559,559,549,540,540,540,481,422,363,363</v>
      </c>
      <c r="P89" s="43" t="str">
        <f>IF('Rm, МПа'!P89="-",O89,CONCATENATE(O89,",",'Rm, МПа'!P89))</f>
        <v>570,559,559,549,540,540,540,481,422,363,363</v>
      </c>
      <c r="Q89" s="43">
        <f>'Rp0,2, МПа'!D89</f>
        <v>315</v>
      </c>
      <c r="R89" s="43" t="str">
        <f>IF('Rp0,2, МПа'!E89="-",Q89,CONCATENATE(Q89,",",'Rp0,2, МПа'!E89))</f>
        <v>315,304</v>
      </c>
      <c r="S89" s="43" t="str">
        <f>IF('Rp0,2, МПа'!F89="-",R89,CONCATENATE(R89,",",'Rp0,2, МПа'!F89))</f>
        <v>315,304,304</v>
      </c>
      <c r="T89" s="43" t="str">
        <f>IF('Rp0,2, МПа'!G89="-",S89,CONCATENATE(S89,",",'Rp0,2, МПа'!G89))</f>
        <v>315,304,304,294</v>
      </c>
      <c r="U89" s="43" t="str">
        <f>IF('Rp0,2, МПа'!H89="-",T89,CONCATENATE(T89,",",'Rp0,2, МПа'!H89))</f>
        <v>315,304,304,294,284</v>
      </c>
      <c r="V89" s="43" t="str">
        <f>IF('Rp0,2, МПа'!I89="-",U89,CONCATENATE(U89,",",'Rp0,2, МПа'!I89))</f>
        <v>315,304,304,294,284,275</v>
      </c>
      <c r="W89" s="43" t="str">
        <f>IF('Rp0,2, МПа'!J89="-",V89,CONCATENATE(V89,",",'Rp0,2, МПа'!J89))</f>
        <v>315,304,304,294,284,275,275</v>
      </c>
      <c r="X89" s="43" t="str">
        <f>IF('Rp0,2, МПа'!K89="-",W89,CONCATENATE(W89,",",'Rp0,2, МПа'!K89))</f>
        <v>315,304,304,294,284,275,275,255</v>
      </c>
      <c r="Y89" s="43" t="str">
        <f>IF('Rp0,2, МПа'!L89="-",X89,CONCATENATE(X89,",",'Rp0,2, МПа'!L89))</f>
        <v>315,304,304,294,284,275,275,255,245</v>
      </c>
      <c r="Z89" s="43" t="str">
        <f>IF('Rp0,2, МПа'!M89="-",Y89,CONCATENATE(Y89,",",'Rp0,2, МПа'!M89))</f>
        <v>315,304,304,294,284,275,275,255,245,216</v>
      </c>
      <c r="AA89" s="43" t="str">
        <f>IF('Rp0,2, МПа'!N89="-",Z89,CONCATENATE(Z89,",",'Rp0,2, МПа'!N89))</f>
        <v>315,304,304,294,284,275,275,255,245,216,177</v>
      </c>
      <c r="AB89" s="43" t="str">
        <f>IF('Rp0,2, МПа'!O89="-",AA89,CONCATENATE(AA89,",",'Rp0,2, МПа'!O89))</f>
        <v>315,304,304,294,284,275,275,255,245,216,177</v>
      </c>
      <c r="AC89" s="43" t="str">
        <f>IF('Rp0,2, МПа'!P89="-",AB89,CONCATENATE(AB89,",",'Rp0,2, МПа'!P89))</f>
        <v>315,304,304,294,284,275,275,255,245,216,177</v>
      </c>
      <c r="AD89" s="43" t="str">
        <f t="shared" si="3"/>
        <v>{Name: "Сталь 40X (Поковки диаметром или толщиной до 800 мм, КП315*)",ClassID: "СЛ",UltimateStressArray: [570,559,559,549,540,540,540,481,422,363,363],YieldStressArray: [315,304,304,294,284,275,275,255,245,216,177]},</v>
      </c>
    </row>
    <row r="90" spans="1:30" x14ac:dyDescent="0.25">
      <c r="A90" s="45" t="str">
        <f>INDEX('Обработка исходного'!B:B,ROW('Rm, МПа'!$B$3)+4*(ROW('Rm, МПа'!$B90)-ROW('Rm, МПа'!$B$3)))</f>
        <v>Сталь легированная</v>
      </c>
      <c r="B90" s="45" t="str">
        <f t="shared" si="2"/>
        <v>СЛ</v>
      </c>
      <c r="C90" s="45" t="str">
        <f>CONCATENATE('Rm, МПа'!B90,IF(OR(ISBLANK('Rm, МПа'!C90),'Rm, МПа'!C90=""),"",CONCATENATE(" (",'Rm, МПа'!C90,")")))</f>
        <v>40X (Поковки диаметром до 500 мм, КП345*)</v>
      </c>
      <c r="D90" s="43">
        <f>'Rm, МПа'!D90</f>
        <v>590</v>
      </c>
      <c r="E90" s="43" t="str">
        <f>IF('Rm, МПа'!E90="-",D90,CONCATENATE(D90,",",'Rm, МПа'!E90))</f>
        <v>590,590</v>
      </c>
      <c r="F90" s="43" t="str">
        <f>IF('Rm, МПа'!F90="-",E90,CONCATENATE(E90,",",'Rm, МПа'!F90))</f>
        <v>590,590,590</v>
      </c>
      <c r="G90" s="43" t="str">
        <f>IF('Rm, МПа'!G90="-",F90,CONCATENATE(F90,",",'Rm, МПа'!G90))</f>
        <v>590,590,590,569</v>
      </c>
      <c r="H90" s="43" t="str">
        <f>IF('Rm, МПа'!H90="-",G90,CONCATENATE(G90,",",'Rm, МПа'!H90))</f>
        <v>590,590,590,569,559</v>
      </c>
      <c r="I90" s="43" t="str">
        <f>IF('Rm, МПа'!I90="-",H90,CONCATENATE(H90,",",'Rm, МПа'!I90))</f>
        <v>590,590,590,569,559,559</v>
      </c>
      <c r="J90" s="43" t="str">
        <f>IF('Rm, МПа'!J90="-",I90,CONCATENATE(I90,",",'Rm, МПа'!J90))</f>
        <v>590,590,590,569,559,559,559</v>
      </c>
      <c r="K90" s="43" t="str">
        <f>IF('Rm, МПа'!K90="-",J90,CONCATENATE(J90,",",'Rm, МПа'!K90))</f>
        <v>590,590,590,569,559,559,559,491</v>
      </c>
      <c r="L90" s="43" t="str">
        <f>IF('Rm, МПа'!L90="-",K90,CONCATENATE(K90,",",'Rm, МПа'!L90))</f>
        <v>590,590,590,569,559,559,559,491,432</v>
      </c>
      <c r="M90" s="43" t="str">
        <f>IF('Rm, МПа'!M90="-",L90,CONCATENATE(L90,",",'Rm, МПа'!M90))</f>
        <v>590,590,590,569,559,559,559,491,432,373</v>
      </c>
      <c r="N90" s="43" t="str">
        <f>IF('Rm, МПа'!N90="-",M90,CONCATENATE(M90,",",'Rm, МПа'!N90))</f>
        <v>590,590,590,569,559,559,559,491,432,373,314</v>
      </c>
      <c r="O90" s="43" t="str">
        <f>IF('Rm, МПа'!O90="-",N90,CONCATENATE(N90,",",'Rm, МПа'!O90))</f>
        <v>590,590,590,569,559,559,559,491,432,373,314</v>
      </c>
      <c r="P90" s="43" t="str">
        <f>IF('Rm, МПа'!P90="-",O90,CONCATENATE(O90,",",'Rm, МПа'!P90))</f>
        <v>590,590,590,569,559,559,559,491,432,373,314</v>
      </c>
      <c r="Q90" s="43">
        <f>'Rp0,2, МПа'!D90</f>
        <v>345</v>
      </c>
      <c r="R90" s="43" t="str">
        <f>IF('Rp0,2, МПа'!E90="-",Q90,CONCATENATE(Q90,",",'Rp0,2, МПа'!E90))</f>
        <v>345,334</v>
      </c>
      <c r="S90" s="43" t="str">
        <f>IF('Rp0,2, МПа'!F90="-",R90,CONCATENATE(R90,",",'Rp0,2, МПа'!F90))</f>
        <v>345,334,333</v>
      </c>
      <c r="T90" s="43" t="str">
        <f>IF('Rp0,2, МПа'!G90="-",S90,CONCATENATE(S90,",",'Rp0,2, МПа'!G90))</f>
        <v>345,334,333,314</v>
      </c>
      <c r="U90" s="43" t="str">
        <f>IF('Rp0,2, МПа'!H90="-",T90,CONCATENATE(T90,",",'Rp0,2, МПа'!H90))</f>
        <v>345,334,333,314,304</v>
      </c>
      <c r="V90" s="43" t="str">
        <f>IF('Rp0,2, МПа'!I90="-",U90,CONCATENATE(U90,",",'Rp0,2, МПа'!I90))</f>
        <v>345,334,333,314,304,304</v>
      </c>
      <c r="W90" s="43" t="str">
        <f>IF('Rp0,2, МПа'!J90="-",V90,CONCATENATE(V90,",",'Rp0,2, МПа'!J90))</f>
        <v>345,334,333,314,304,304,294</v>
      </c>
      <c r="X90" s="43" t="str">
        <f>IF('Rp0,2, МПа'!K90="-",W90,CONCATENATE(W90,",",'Rp0,2, МПа'!K90))</f>
        <v>345,334,333,314,304,304,294,275</v>
      </c>
      <c r="Y90" s="43" t="str">
        <f>IF('Rp0,2, МПа'!L90="-",X90,CONCATENATE(X90,",",'Rp0,2, МПа'!L90))</f>
        <v>345,334,333,314,304,304,294,275,265</v>
      </c>
      <c r="Z90" s="43" t="str">
        <f>IF('Rp0,2, МПа'!M90="-",Y90,CONCATENATE(Y90,",",'Rp0,2, МПа'!M90))</f>
        <v>345,334,333,314,304,304,294,275,265,235</v>
      </c>
      <c r="AA90" s="43" t="str">
        <f>IF('Rp0,2, МПа'!N90="-",Z90,CONCATENATE(Z90,",",'Rp0,2, МПа'!N90))</f>
        <v>345,334,333,314,304,304,294,275,265,235,196</v>
      </c>
      <c r="AB90" s="43" t="str">
        <f>IF('Rp0,2, МПа'!O90="-",AA90,CONCATENATE(AA90,",",'Rp0,2, МПа'!O90))</f>
        <v>345,334,333,314,304,304,294,275,265,235,196</v>
      </c>
      <c r="AC90" s="43" t="str">
        <f>IF('Rp0,2, МПа'!P90="-",AB90,CONCATENATE(AB90,",",'Rp0,2, МПа'!P90))</f>
        <v>345,334,333,314,304,304,294,275,265,235,196</v>
      </c>
      <c r="AD90" s="43" t="str">
        <f t="shared" si="3"/>
        <v>{Name: "Сталь 40X (Поковки диаметром до 500 мм, КП345*)",ClassID: "СЛ",UltimateStressArray: [590,590,590,569,559,559,559,491,432,373,314],YieldStressArray: [345,334,333,314,304,304,294,275,265,235,196]},</v>
      </c>
    </row>
    <row r="91" spans="1:30" x14ac:dyDescent="0.25">
      <c r="A91" s="45" t="str">
        <f>INDEX('Обработка исходного'!B:B,ROW('Rm, МПа'!$B$3)+4*(ROW('Rm, МПа'!$B91)-ROW('Rm, МПа'!$B$3)))</f>
        <v>Сталь легированная</v>
      </c>
      <c r="B91" s="45" t="str">
        <f t="shared" si="2"/>
        <v>СЛ</v>
      </c>
      <c r="C91" s="45" t="str">
        <f>CONCATENATE('Rm, МПа'!B91,IF(OR(ISBLANK('Rm, МПа'!C91),'Rm, МПа'!C91=""),"",CONCATENATE(" (",'Rm, МПа'!C91,")")))</f>
        <v>40X (Поковки диаметром до 500 мм, КП395*)</v>
      </c>
      <c r="D91" s="43">
        <f>'Rm, МПа'!D91</f>
        <v>615</v>
      </c>
      <c r="E91" s="43" t="str">
        <f>IF('Rm, МПа'!E91="-",D91,CONCATENATE(D91,",",'Rm, МПа'!E91))</f>
        <v>615,608</v>
      </c>
      <c r="F91" s="43" t="str">
        <f>IF('Rm, МПа'!F91="-",E91,CONCATENATE(E91,",",'Rm, МПа'!F91))</f>
        <v>615,608,608</v>
      </c>
      <c r="G91" s="43" t="str">
        <f>IF('Rm, МПа'!G91="-",F91,CONCATENATE(F91,",",'Rm, МПа'!G91))</f>
        <v>615,608,608,589</v>
      </c>
      <c r="H91" s="43" t="str">
        <f>IF('Rm, МПа'!H91="-",G91,CONCATENATE(G91,",",'Rm, МПа'!H91))</f>
        <v>615,608,608,589,589</v>
      </c>
      <c r="I91" s="43" t="str">
        <f>IF('Rm, МПа'!I91="-",H91,CONCATENATE(H91,",",'Rm, МПа'!I91))</f>
        <v>615,608,608,589,589,589</v>
      </c>
      <c r="J91" s="43" t="str">
        <f>IF('Rm, МПа'!J91="-",I91,CONCATENATE(I91,",",'Rm, МПа'!J91))</f>
        <v>615,608,608,589,589,589,589</v>
      </c>
      <c r="K91" s="43" t="str">
        <f>IF('Rm, МПа'!K91="-",J91,CONCATENATE(J91,",",'Rm, МПа'!K91))</f>
        <v>615,608,608,589,589,589,589,520</v>
      </c>
      <c r="L91" s="43" t="str">
        <f>IF('Rm, МПа'!L91="-",K91,CONCATENATE(K91,",",'Rm, МПа'!L91))</f>
        <v>615,608,608,589,589,589,589,520,462</v>
      </c>
      <c r="M91" s="43" t="str">
        <f>IF('Rm, МПа'!M91="-",L91,CONCATENATE(L91,",",'Rm, МПа'!M91))</f>
        <v>615,608,608,589,589,589,589,520,462,343</v>
      </c>
      <c r="N91" s="43" t="str">
        <f>IF('Rm, МПа'!N91="-",M91,CONCATENATE(M91,",",'Rm, МПа'!N91))</f>
        <v>615,608,608,589,589,589,589,520,462,343,275</v>
      </c>
      <c r="O91" s="43" t="str">
        <f>IF('Rm, МПа'!O91="-",N91,CONCATENATE(N91,",",'Rm, МПа'!O91))</f>
        <v>615,608,608,589,589,589,589,520,462,343,275</v>
      </c>
      <c r="P91" s="43" t="str">
        <f>IF('Rm, МПа'!P91="-",O91,CONCATENATE(O91,",",'Rm, МПа'!P91))</f>
        <v>615,608,608,589,589,589,589,520,462,343,275</v>
      </c>
      <c r="Q91" s="43">
        <f>'Rp0,2, МПа'!D91</f>
        <v>395</v>
      </c>
      <c r="R91" s="43" t="str">
        <f>IF('Rp0,2, МПа'!E91="-",Q91,CONCATENATE(Q91,",",'Rp0,2, МПа'!E91))</f>
        <v>395,395</v>
      </c>
      <c r="S91" s="43" t="str">
        <f>IF('Rp0,2, МПа'!F91="-",R91,CONCATENATE(R91,",",'Rp0,2, МПа'!F91))</f>
        <v>395,395,373</v>
      </c>
      <c r="T91" s="43" t="str">
        <f>IF('Rp0,2, МПа'!G91="-",S91,CONCATENATE(S91,",",'Rp0,2, МПа'!G91))</f>
        <v>395,395,373,363</v>
      </c>
      <c r="U91" s="43" t="str">
        <f>IF('Rp0,2, МПа'!H91="-",T91,CONCATENATE(T91,",",'Rp0,2, МПа'!H91))</f>
        <v>395,395,373,363,353</v>
      </c>
      <c r="V91" s="43" t="str">
        <f>IF('Rp0,2, МПа'!I91="-",U91,CONCATENATE(U91,",",'Rp0,2, МПа'!I91))</f>
        <v>395,395,373,363,353,343</v>
      </c>
      <c r="W91" s="43" t="str">
        <f>IF('Rp0,2, МПа'!J91="-",V91,CONCATENATE(V91,",",'Rp0,2, МПа'!J91))</f>
        <v>395,395,373,363,353,343,333</v>
      </c>
      <c r="X91" s="43" t="str">
        <f>IF('Rp0,2, МПа'!K91="-",W91,CONCATENATE(W91,",",'Rp0,2, МПа'!K91))</f>
        <v>395,395,373,363,353,343,333,314</v>
      </c>
      <c r="Y91" s="43" t="str">
        <f>IF('Rp0,2, МПа'!L91="-",X91,CONCATENATE(X91,",",'Rp0,2, МПа'!L91))</f>
        <v>395,395,373,363,353,343,333,314,304</v>
      </c>
      <c r="Z91" s="43" t="str">
        <f>IF('Rp0,2, МПа'!M91="-",Y91,CONCATENATE(Y91,",",'Rp0,2, МПа'!M91))</f>
        <v>395,395,373,363,353,343,333,314,304,265</v>
      </c>
      <c r="AA91" s="43" t="str">
        <f>IF('Rp0,2, МПа'!N91="-",Z91,CONCATENATE(Z91,",",'Rp0,2, МПа'!N91))</f>
        <v>395,395,373,363,353,343,333,314,304,265,216</v>
      </c>
      <c r="AB91" s="43" t="str">
        <f>IF('Rp0,2, МПа'!O91="-",AA91,CONCATENATE(AA91,",",'Rp0,2, МПа'!O91))</f>
        <v>395,395,373,363,353,343,333,314,304,265,216</v>
      </c>
      <c r="AC91" s="43" t="str">
        <f>IF('Rp0,2, МПа'!P91="-",AB91,CONCATENATE(AB91,",",'Rp0,2, МПа'!P91))</f>
        <v>395,395,373,363,353,343,333,314,304,265,216</v>
      </c>
      <c r="AD91" s="43" t="str">
        <f t="shared" si="3"/>
        <v>{Name: "Сталь 40X (Поковки диаметром до 500 мм, КП395*)",ClassID: "СЛ",UltimateStressArray: [615,608,608,589,589,589,589,520,462,343,275],YieldStressArray: [395,395,373,363,353,343,333,314,304,265,216]},</v>
      </c>
    </row>
    <row r="92" spans="1:30" x14ac:dyDescent="0.25">
      <c r="A92" s="45" t="str">
        <f>INDEX('Обработка исходного'!B:B,ROW('Rm, МПа'!$B$3)+4*(ROW('Rm, МПа'!$B92)-ROW('Rm, МПа'!$B$3)))</f>
        <v>Сталь легированная</v>
      </c>
      <c r="B92" s="45" t="str">
        <f t="shared" si="2"/>
        <v>СЛ</v>
      </c>
      <c r="C92" s="45" t="str">
        <f>CONCATENATE('Rm, МПа'!B92,IF(OR(ISBLANK('Rm, МПа'!C92),'Rm, МПа'!C92=""),"",CONCATENATE(" (",'Rm, МПа'!C92,")")))</f>
        <v>40X (Поковки диаметром до 300 мм, КП440*)</v>
      </c>
      <c r="D92" s="43">
        <f>'Rm, МПа'!D92</f>
        <v>635</v>
      </c>
      <c r="E92" s="43" t="str">
        <f>IF('Rm, МПа'!E92="-",D92,CONCATENATE(D92,",",'Rm, МПа'!E92))</f>
        <v>635,628</v>
      </c>
      <c r="F92" s="43" t="str">
        <f>IF('Rm, МПа'!F92="-",E92,CONCATENATE(E92,",",'Rm, МПа'!F92))</f>
        <v>635,628,628</v>
      </c>
      <c r="G92" s="43" t="str">
        <f>IF('Rm, МПа'!G92="-",F92,CONCATENATE(F92,",",'Rm, МПа'!G92))</f>
        <v>635,628,628,608</v>
      </c>
      <c r="H92" s="43" t="str">
        <f>IF('Rm, МПа'!H92="-",G92,CONCATENATE(G92,",",'Rm, МПа'!H92))</f>
        <v>635,628,628,608,608</v>
      </c>
      <c r="I92" s="43" t="str">
        <f>IF('Rm, МПа'!I92="-",H92,CONCATENATE(H92,",",'Rm, МПа'!I92))</f>
        <v>635,628,628,608,608,608</v>
      </c>
      <c r="J92" s="43" t="str">
        <f>IF('Rm, МПа'!J92="-",I92,CONCATENATE(I92,",",'Rm, МПа'!J92))</f>
        <v>635,628,628,608,608,608,608</v>
      </c>
      <c r="K92" s="43" t="str">
        <f>IF('Rm, МПа'!K92="-",J92,CONCATENATE(J92,",",'Rm, МПа'!K92))</f>
        <v>635,628,628,608,608,608,608,540</v>
      </c>
      <c r="L92" s="43" t="str">
        <f>IF('Rm, МПа'!L92="-",K92,CONCATENATE(K92,",",'Rm, МПа'!L92))</f>
        <v>635,628,628,608,608,608,608,540,471</v>
      </c>
      <c r="M92" s="43" t="str">
        <f>IF('Rm, МПа'!M92="-",L92,CONCATENATE(L92,",",'Rm, МПа'!M92))</f>
        <v>635,628,628,608,608,608,608,540,471,412</v>
      </c>
      <c r="N92" s="43" t="str">
        <f>IF('Rm, МПа'!N92="-",M92,CONCATENATE(M92,",",'Rm, МПа'!N92))</f>
        <v>635,628,628,608,608,608,608,540,471,412,334</v>
      </c>
      <c r="O92" s="43" t="str">
        <f>IF('Rm, МПа'!O92="-",N92,CONCATENATE(N92,",",'Rm, МПа'!O92))</f>
        <v>635,628,628,608,608,608,608,540,471,412,334</v>
      </c>
      <c r="P92" s="43" t="str">
        <f>IF('Rm, МПа'!P92="-",O92,CONCATENATE(O92,",",'Rm, МПа'!P92))</f>
        <v>635,628,628,608,608,608,608,540,471,412,334</v>
      </c>
      <c r="Q92" s="43">
        <f>'Rp0,2, МПа'!D92</f>
        <v>440</v>
      </c>
      <c r="R92" s="43" t="str">
        <f>IF('Rp0,2, МПа'!E92="-",Q92,CONCATENATE(Q92,",",'Rp0,2, МПа'!E92))</f>
        <v>440,432</v>
      </c>
      <c r="S92" s="43" t="str">
        <f>IF('Rp0,2, МПа'!F92="-",R92,CONCATENATE(R92,",",'Rp0,2, МПа'!F92))</f>
        <v>440,432,422</v>
      </c>
      <c r="T92" s="43" t="str">
        <f>IF('Rp0,2, МПа'!G92="-",S92,CONCATENATE(S92,",",'Rp0,2, МПа'!G92))</f>
        <v>440,432,422,412</v>
      </c>
      <c r="U92" s="43" t="str">
        <f>IF('Rp0,2, МПа'!H92="-",T92,CONCATENATE(T92,",",'Rp0,2, МПа'!H92))</f>
        <v>440,432,422,412,392</v>
      </c>
      <c r="V92" s="43" t="str">
        <f>IF('Rp0,2, МПа'!I92="-",U92,CONCATENATE(U92,",",'Rp0,2, МПа'!I92))</f>
        <v>440,432,422,412,392,392</v>
      </c>
      <c r="W92" s="43" t="str">
        <f>IF('Rp0,2, МПа'!J92="-",V92,CONCATENATE(V92,",",'Rp0,2, МПа'!J92))</f>
        <v>440,432,422,412,392,392,392</v>
      </c>
      <c r="X92" s="43" t="str">
        <f>IF('Rp0,2, МПа'!K92="-",W92,CONCATENATE(W92,",",'Rp0,2, МПа'!K92))</f>
        <v>440,432,422,412,392,392,392,363</v>
      </c>
      <c r="Y92" s="43" t="str">
        <f>IF('Rp0,2, МПа'!L92="-",X92,CONCATENATE(X92,",",'Rp0,2, МПа'!L92))</f>
        <v>440,432,422,412,392,392,392,363,343</v>
      </c>
      <c r="Z92" s="43" t="str">
        <f>IF('Rp0,2, МПа'!M92="-",Y92,CONCATENATE(Y92,",",'Rp0,2, МПа'!M92))</f>
        <v>440,432,422,412,392,392,392,363,343,304</v>
      </c>
      <c r="AA92" s="43" t="str">
        <f>IF('Rp0,2, МПа'!N92="-",Z92,CONCATENATE(Z92,",",'Rp0,2, МПа'!N92))</f>
        <v>440,432,422,412,392,392,392,363,343,304,245</v>
      </c>
      <c r="AB92" s="43" t="str">
        <f>IF('Rp0,2, МПа'!O92="-",AA92,CONCATENATE(AA92,",",'Rp0,2, МПа'!O92))</f>
        <v>440,432,422,412,392,392,392,363,343,304,245</v>
      </c>
      <c r="AC92" s="43" t="str">
        <f>IF('Rp0,2, МПа'!P92="-",AB92,CONCATENATE(AB92,",",'Rp0,2, МПа'!P92))</f>
        <v>440,432,422,412,392,392,392,363,343,304,245</v>
      </c>
      <c r="AD92" s="43" t="str">
        <f t="shared" si="3"/>
        <v>{Name: "Сталь 40X (Поковки диаметром до 300 мм, КП440*)",ClassID: "СЛ",UltimateStressArray: [635,628,628,608,608,608,608,540,471,412,334],YieldStressArray: [440,432,422,412,392,392,392,363,343,304,245]},</v>
      </c>
    </row>
    <row r="93" spans="1:30" x14ac:dyDescent="0.25">
      <c r="A93" s="45" t="str">
        <f>INDEX('Обработка исходного'!B:B,ROW('Rm, МПа'!$B$3)+4*(ROW('Rm, МПа'!$B93)-ROW('Rm, МПа'!$B$3)))</f>
        <v>Сталь легированная</v>
      </c>
      <c r="B93" s="45" t="str">
        <f t="shared" si="2"/>
        <v>СЛ</v>
      </c>
      <c r="C93" s="45" t="str">
        <f>CONCATENATE('Rm, МПа'!B93,IF(OR(ISBLANK('Rm, МПа'!C93),'Rm, МПа'!C93=""),"",CONCATENATE(" (",'Rm, МПа'!C93,")")))</f>
        <v>40X (Поковки диаметром до 300 мм, КП490*)</v>
      </c>
      <c r="D93" s="43">
        <f>'Rm, МПа'!D93</f>
        <v>655</v>
      </c>
      <c r="E93" s="43" t="str">
        <f>IF('Rm, МПа'!E93="-",D93,CONCATENATE(D93,",",'Rm, МПа'!E93))</f>
        <v>655,647</v>
      </c>
      <c r="F93" s="43" t="str">
        <f>IF('Rm, МПа'!F93="-",E93,CONCATENATE(E93,",",'Rm, МПа'!F93))</f>
        <v>655,647,647</v>
      </c>
      <c r="G93" s="43" t="str">
        <f>IF('Rm, МПа'!G93="-",F93,CONCATENATE(F93,",",'Rm, МПа'!G93))</f>
        <v>655,647,647,628</v>
      </c>
      <c r="H93" s="43" t="str">
        <f>IF('Rm, МПа'!H93="-",G93,CONCATENATE(G93,",",'Rm, МПа'!H93))</f>
        <v>655,647,647,628,628</v>
      </c>
      <c r="I93" s="43" t="str">
        <f>IF('Rm, МПа'!I93="-",H93,CONCATENATE(H93,",",'Rm, МПа'!I93))</f>
        <v>655,647,647,628,628,628</v>
      </c>
      <c r="J93" s="43" t="str">
        <f>IF('Rm, МПа'!J93="-",I93,CONCATENATE(I93,",",'Rm, МПа'!J93))</f>
        <v>655,647,647,628,628,628,628</v>
      </c>
      <c r="K93" s="43" t="str">
        <f>IF('Rm, МПа'!K93="-",J93,CONCATENATE(J93,",",'Rm, МПа'!K93))</f>
        <v>655,647,647,628,628,628,628,549</v>
      </c>
      <c r="L93" s="43" t="str">
        <f>IF('Rm, МПа'!L93="-",K93,CONCATENATE(K93,",",'Rm, МПа'!L93))</f>
        <v>655,647,647,628,628,628,628,549,491</v>
      </c>
      <c r="M93" s="43" t="str">
        <f>IF('Rm, МПа'!M93="-",L93,CONCATENATE(L93,",",'Rm, МПа'!M93))</f>
        <v>655,647,647,628,628,628,628,549,491,422</v>
      </c>
      <c r="N93" s="43" t="str">
        <f>IF('Rm, МПа'!N93="-",M93,CONCATENATE(M93,",",'Rm, МПа'!N93))</f>
        <v>655,647,647,628,628,628,628,549,491,422,343</v>
      </c>
      <c r="O93" s="43" t="str">
        <f>IF('Rm, МПа'!O93="-",N93,CONCATENATE(N93,",",'Rm, МПа'!O93))</f>
        <v>655,647,647,628,628,628,628,549,491,422,343</v>
      </c>
      <c r="P93" s="43" t="str">
        <f>IF('Rm, МПа'!P93="-",O93,CONCATENATE(O93,",",'Rm, МПа'!P93))</f>
        <v>655,647,647,628,628,628,628,549,491,422,343</v>
      </c>
      <c r="Q93" s="43">
        <f>'Rp0,2, МПа'!D93</f>
        <v>490</v>
      </c>
      <c r="R93" s="43" t="str">
        <f>IF('Rp0,2, МПа'!E93="-",Q93,CONCATENATE(Q93,",",'Rp0,2, МПа'!E93))</f>
        <v>490,490</v>
      </c>
      <c r="S93" s="43" t="str">
        <f>IF('Rp0,2, МПа'!F93="-",R93,CONCATENATE(R93,",",'Rp0,2, МПа'!F93))</f>
        <v>490,490,471</v>
      </c>
      <c r="T93" s="43" t="str">
        <f>IF('Rp0,2, МПа'!G93="-",S93,CONCATENATE(S93,",",'Rp0,2, МПа'!G93))</f>
        <v>490,490,471,451</v>
      </c>
      <c r="U93" s="43" t="str">
        <f>IF('Rp0,2, МПа'!H93="-",T93,CONCATENATE(T93,",",'Rp0,2, МПа'!H93))</f>
        <v>490,490,471,451,441</v>
      </c>
      <c r="V93" s="43" t="str">
        <f>IF('Rp0,2, МПа'!I93="-",U93,CONCATENATE(U93,",",'Rp0,2, МПа'!I93))</f>
        <v>490,490,471,451,441,432</v>
      </c>
      <c r="W93" s="43" t="str">
        <f>IF('Rp0,2, МПа'!J93="-",V93,CONCATENATE(V93,",",'Rp0,2, МПа'!J93))</f>
        <v>490,490,471,451,441,432,422</v>
      </c>
      <c r="X93" s="43" t="str">
        <f>IF('Rp0,2, МПа'!K93="-",W93,CONCATENATE(W93,",",'Rp0,2, МПа'!K93))</f>
        <v>490,490,471,451,441,432,422,402</v>
      </c>
      <c r="Y93" s="43" t="str">
        <f>IF('Rp0,2, МПа'!L93="-",X93,CONCATENATE(X93,",",'Rp0,2, МПа'!L93))</f>
        <v>490,490,471,451,441,432,422,402,392</v>
      </c>
      <c r="Z93" s="43" t="str">
        <f>IF('Rp0,2, МПа'!M93="-",Y93,CONCATENATE(Y93,",",'Rp0,2, МПа'!M93))</f>
        <v>490,490,471,451,441,432,422,402,392,334</v>
      </c>
      <c r="AA93" s="43" t="str">
        <f>IF('Rp0,2, МПа'!N93="-",Z93,CONCATENATE(Z93,",",'Rp0,2, МПа'!N93))</f>
        <v>490,490,471,451,441,432,422,402,392,334,265</v>
      </c>
      <c r="AB93" s="43" t="str">
        <f>IF('Rp0,2, МПа'!O93="-",AA93,CONCATENATE(AA93,",",'Rp0,2, МПа'!O93))</f>
        <v>490,490,471,451,441,432,422,402,392,334,265</v>
      </c>
      <c r="AC93" s="43" t="str">
        <f>IF('Rp0,2, МПа'!P93="-",AB93,CONCATENATE(AB93,",",'Rp0,2, МПа'!P93))</f>
        <v>490,490,471,451,441,432,422,402,392,334,265</v>
      </c>
      <c r="AD93" s="43" t="str">
        <f t="shared" si="3"/>
        <v>{Name: "Сталь 40X (Поковки диаметром до 300 мм, КП490*)",ClassID: "СЛ",UltimateStressArray: [655,647,647,628,628,628,628,549,491,422,343],YieldStressArray: [490,490,471,451,441,432,422,402,392,334,265]},</v>
      </c>
    </row>
    <row r="94" spans="1:30" x14ac:dyDescent="0.25">
      <c r="A94" s="45" t="str">
        <f>INDEX('Обработка исходного'!B:B,ROW('Rm, МПа'!$B$3)+4*(ROW('Rm, МПа'!$B94)-ROW('Rm, МПа'!$B$3)))</f>
        <v>Сталь легированная</v>
      </c>
      <c r="B94" s="45" t="str">
        <f t="shared" si="2"/>
        <v>СЛ</v>
      </c>
      <c r="C94" s="45" t="str">
        <f>CONCATENATE('Rm, МПа'!B94,IF(OR(ISBLANK('Rm, МПа'!C94),'Rm, МПа'!C94=""),"",CONCATENATE(" (",'Rm, МПа'!C94,")")))</f>
        <v>40X (Поковки диаметром до 100 мм, КП540*)</v>
      </c>
      <c r="D94" s="43">
        <f>'Rm, МПа'!D94</f>
        <v>685</v>
      </c>
      <c r="E94" s="43" t="str">
        <f>IF('Rm, МПа'!E94="-",D94,CONCATENATE(D94,",",'Rm, МПа'!E94))</f>
        <v>685,687</v>
      </c>
      <c r="F94" s="43" t="str">
        <f>IF('Rm, МПа'!F94="-",E94,CONCATENATE(E94,",",'Rm, МПа'!F94))</f>
        <v>685,687,677</v>
      </c>
      <c r="G94" s="43" t="str">
        <f>IF('Rm, МПа'!G94="-",F94,CONCATENATE(F94,",",'Rm, МПа'!G94))</f>
        <v>685,687,677,657</v>
      </c>
      <c r="H94" s="43" t="str">
        <f>IF('Rm, МПа'!H94="-",G94,CONCATENATE(G94,",",'Rm, МПа'!H94))</f>
        <v>685,687,677,657,647</v>
      </c>
      <c r="I94" s="43" t="str">
        <f>IF('Rm, МПа'!I94="-",H94,CONCATENATE(H94,",",'Rm, МПа'!I94))</f>
        <v>685,687,677,657,647,647</v>
      </c>
      <c r="J94" s="43" t="str">
        <f>IF('Rm, МПа'!J94="-",I94,CONCATENATE(I94,",",'Rm, МПа'!J94))</f>
        <v>685,687,677,657,647,647,647</v>
      </c>
      <c r="K94" s="43" t="str">
        <f>IF('Rm, МПа'!K94="-",J94,CONCATENATE(J94,",",'Rm, МПа'!K94))</f>
        <v>685,687,677,657,647,647,647,589</v>
      </c>
      <c r="L94" s="43" t="str">
        <f>IF('Rm, МПа'!L94="-",K94,CONCATENATE(K94,",",'Rm, МПа'!L94))</f>
        <v>685,687,677,657,647,647,647,589,510</v>
      </c>
      <c r="M94" s="43" t="str">
        <f>IF('Rm, МПа'!M94="-",L94,CONCATENATE(L94,",",'Rm, МПа'!M94))</f>
        <v>685,687,677,657,647,647,647,589,510,441</v>
      </c>
      <c r="N94" s="43" t="str">
        <f>IF('Rm, МПа'!N94="-",M94,CONCATENATE(M94,",",'Rm, МПа'!N94))</f>
        <v>685,687,677,657,647,647,647,589,510,441,363</v>
      </c>
      <c r="O94" s="43" t="str">
        <f>IF('Rm, МПа'!O94="-",N94,CONCATENATE(N94,",",'Rm, МПа'!O94))</f>
        <v>685,687,677,657,647,647,647,589,510,441,363</v>
      </c>
      <c r="P94" s="43" t="str">
        <f>IF('Rm, МПа'!P94="-",O94,CONCATENATE(O94,",",'Rm, МПа'!P94))</f>
        <v>685,687,677,657,647,647,647,589,510,441,363</v>
      </c>
      <c r="Q94" s="43">
        <f>'Rp0,2, МПа'!D94</f>
        <v>540</v>
      </c>
      <c r="R94" s="43" t="str">
        <f>IF('Rp0,2, МПа'!E94="-",Q94,CONCATENATE(Q94,",",'Rp0,2, МПа'!E94))</f>
        <v>540,530</v>
      </c>
      <c r="S94" s="43" t="str">
        <f>IF('Rp0,2, МПа'!F94="-",R94,CONCATENATE(R94,",",'Rp0,2, МПа'!F94))</f>
        <v>540,530,520</v>
      </c>
      <c r="T94" s="43" t="str">
        <f>IF('Rp0,2, МПа'!G94="-",S94,CONCATENATE(S94,",",'Rp0,2, МПа'!G94))</f>
        <v>540,530,520,500</v>
      </c>
      <c r="U94" s="43" t="str">
        <f>IF('Rp0,2, МПа'!H94="-",T94,CONCATENATE(T94,",",'Rp0,2, МПа'!H94))</f>
        <v>540,530,520,500,491</v>
      </c>
      <c r="V94" s="43" t="str">
        <f>IF('Rp0,2, МПа'!I94="-",U94,CONCATENATE(U94,",",'Rp0,2, МПа'!I94))</f>
        <v>540,530,520,500,491,471</v>
      </c>
      <c r="W94" s="43" t="str">
        <f>IF('Rp0,2, МПа'!J94="-",V94,CONCATENATE(V94,",",'Rp0,2, МПа'!J94))</f>
        <v>540,530,520,500,491,471,461</v>
      </c>
      <c r="X94" s="43" t="str">
        <f>IF('Rp0,2, МПа'!K94="-",W94,CONCATENATE(W94,",",'Rp0,2, МПа'!K94))</f>
        <v>540,530,520,500,491,471,461,441</v>
      </c>
      <c r="Y94" s="43" t="str">
        <f>IF('Rp0,2, МПа'!L94="-",X94,CONCATENATE(X94,",",'Rp0,2, МПа'!L94))</f>
        <v>540,530,520,500,491,471,461,441,422</v>
      </c>
      <c r="Z94" s="43" t="str">
        <f>IF('Rp0,2, МПа'!M94="-",Y94,CONCATENATE(Y94,",",'Rp0,2, МПа'!M94))</f>
        <v>540,530,520,500,491,471,461,441,422,373</v>
      </c>
      <c r="AA94" s="43" t="str">
        <f>IF('Rp0,2, МПа'!N94="-",Z94,CONCATENATE(Z94,",",'Rp0,2, МПа'!N94))</f>
        <v>540,530,520,500,491,471,461,441,422,373,294</v>
      </c>
      <c r="AB94" s="43" t="str">
        <f>IF('Rp0,2, МПа'!O94="-",AA94,CONCATENATE(AA94,",",'Rp0,2, МПа'!O94))</f>
        <v>540,530,520,500,491,471,461,441,422,373,294</v>
      </c>
      <c r="AC94" s="43" t="str">
        <f>IF('Rp0,2, МПа'!P94="-",AB94,CONCATENATE(AB94,",",'Rp0,2, МПа'!P94))</f>
        <v>540,530,520,500,491,471,461,441,422,373,294</v>
      </c>
      <c r="AD94" s="43" t="str">
        <f t="shared" si="3"/>
        <v>{Name: "Сталь 40X (Поковки диаметром до 100 мм, КП540*)",ClassID: "СЛ",UltimateStressArray: [685,687,677,657,647,647,647,589,510,441,363],YieldStressArray: [540,530,520,500,491,471,461,441,422,373,294]},</v>
      </c>
    </row>
    <row r="95" spans="1:30" x14ac:dyDescent="0.25">
      <c r="A95" s="45" t="str">
        <f>INDEX('Обработка исходного'!B:B,ROW('Rm, МПа'!$B$3)+4*(ROW('Rm, МПа'!$B95)-ROW('Rm, МПа'!$B$3)))</f>
        <v>Сталь легированная</v>
      </c>
      <c r="B95" s="45" t="str">
        <f t="shared" si="2"/>
        <v>СЛ</v>
      </c>
      <c r="C95" s="45" t="str">
        <f>CONCATENATE('Rm, МПа'!B95,IF(OR(ISBLANK('Rm, МПа'!C95),'Rm, МПа'!C95=""),"",CONCATENATE(" (",'Rm, МПа'!C95,")")))</f>
        <v>45Х (Поковки диаметром до 100 мм, КП315*)</v>
      </c>
      <c r="D95" s="43">
        <f>'Rm, МПа'!D95</f>
        <v>570</v>
      </c>
      <c r="E95" s="43" t="str">
        <f>IF('Rm, МПа'!E95="-",D95,CONCATENATE(D95,",",'Rm, МПа'!E95))</f>
        <v>570,559</v>
      </c>
      <c r="F95" s="43" t="str">
        <f>IF('Rm, МПа'!F95="-",E95,CONCATENATE(E95,",",'Rm, МПа'!F95))</f>
        <v>570,559,559</v>
      </c>
      <c r="G95" s="43" t="str">
        <f>IF('Rm, МПа'!G95="-",F95,CONCATENATE(F95,",",'Rm, МПа'!G95))</f>
        <v>570,559,559,540</v>
      </c>
      <c r="H95" s="43" t="str">
        <f>IF('Rm, МПа'!H95="-",G95,CONCATENATE(G95,",",'Rm, МПа'!H95))</f>
        <v>570,559,559,540,540</v>
      </c>
      <c r="I95" s="43" t="str">
        <f>IF('Rm, МПа'!I95="-",H95,CONCATENATE(H95,",",'Rm, МПа'!I95))</f>
        <v>570,559,559,540,540,540</v>
      </c>
      <c r="J95" s="43" t="str">
        <f>IF('Rm, МПа'!J95="-",I95,CONCATENATE(I95,",",'Rm, МПа'!J95))</f>
        <v>570,559,559,540,540,540,540</v>
      </c>
      <c r="K95" s="43" t="str">
        <f>IF('Rm, МПа'!K95="-",J95,CONCATENATE(J95,",",'Rm, МПа'!K95))</f>
        <v>570,559,559,540,540,540,540,481</v>
      </c>
      <c r="L95" s="43" t="str">
        <f>IF('Rm, МПа'!L95="-",K95,CONCATENATE(K95,",",'Rm, МПа'!L95))</f>
        <v>570,559,559,540,540,540,540,481,363</v>
      </c>
      <c r="M95" s="43" t="str">
        <f>IF('Rm, МПа'!M95="-",L95,CONCATENATE(L95,",",'Rm, МПа'!M95))</f>
        <v>570,559,559,540,540,540,540,481,363,363</v>
      </c>
      <c r="N95" s="43" t="str">
        <f>IF('Rm, МПа'!N95="-",M95,CONCATENATE(M95,",",'Rm, МПа'!N95))</f>
        <v>570,559,559,540,540,540,540,481,363,363,294</v>
      </c>
      <c r="O95" s="43" t="str">
        <f>IF('Rm, МПа'!O95="-",N95,CONCATENATE(N95,",",'Rm, МПа'!O95))</f>
        <v>570,559,559,540,540,540,540,481,363,363,294</v>
      </c>
      <c r="P95" s="43" t="str">
        <f>IF('Rm, МПа'!P95="-",O95,CONCATENATE(O95,",",'Rm, МПа'!P95))</f>
        <v>570,559,559,540,540,540,540,481,363,363,294</v>
      </c>
      <c r="Q95" s="43">
        <f>'Rp0,2, МПа'!D95</f>
        <v>315</v>
      </c>
      <c r="R95" s="43" t="str">
        <f>IF('Rp0,2, МПа'!E95="-",Q95,CONCATENATE(Q95,",",'Rp0,2, МПа'!E95))</f>
        <v>315,304</v>
      </c>
      <c r="S95" s="43" t="str">
        <f>IF('Rp0,2, МПа'!F95="-",R95,CONCATENATE(R95,",",'Rp0,2, МПа'!F95))</f>
        <v>315,304,294</v>
      </c>
      <c r="T95" s="43" t="str">
        <f>IF('Rp0,2, МПа'!G95="-",S95,CONCATENATE(S95,",",'Rp0,2, МПа'!G95))</f>
        <v>315,304,294,294</v>
      </c>
      <c r="U95" s="43" t="str">
        <f>IF('Rp0,2, МПа'!H95="-",T95,CONCATENATE(T95,",",'Rp0,2, МПа'!H95))</f>
        <v>315,304,294,294,284</v>
      </c>
      <c r="V95" s="43" t="str">
        <f>IF('Rp0,2, МПа'!I95="-",U95,CONCATENATE(U95,",",'Rp0,2, МПа'!I95))</f>
        <v>315,304,294,294,284,275</v>
      </c>
      <c r="W95" s="43" t="str">
        <f>IF('Rp0,2, МПа'!J95="-",V95,CONCATENATE(V95,",",'Rp0,2, МПа'!J95))</f>
        <v>315,304,294,294,284,275,265</v>
      </c>
      <c r="X95" s="43" t="str">
        <f>IF('Rp0,2, МПа'!K95="-",W95,CONCATENATE(W95,",",'Rp0,2, МПа'!K95))</f>
        <v>315,304,294,294,284,275,265,255</v>
      </c>
      <c r="Y95" s="43" t="str">
        <f>IF('Rp0,2, МПа'!L95="-",X95,CONCATENATE(X95,",",'Rp0,2, МПа'!L95))</f>
        <v>315,304,294,294,284,275,265,255,245</v>
      </c>
      <c r="Z95" s="43" t="str">
        <f>IF('Rp0,2, МПа'!M95="-",Y95,CONCATENATE(Y95,",",'Rp0,2, МПа'!M95))</f>
        <v>315,304,294,294,284,275,265,255,245,216</v>
      </c>
      <c r="AA95" s="43" t="str">
        <f>IF('Rp0,2, МПа'!N95="-",Z95,CONCATENATE(Z95,",",'Rp0,2, МПа'!N95))</f>
        <v>315,304,294,294,284,275,265,255,245,216,177</v>
      </c>
      <c r="AB95" s="43" t="str">
        <f>IF('Rp0,2, МПа'!O95="-",AA95,CONCATENATE(AA95,",",'Rp0,2, МПа'!O95))</f>
        <v>315,304,294,294,284,275,265,255,245,216,177</v>
      </c>
      <c r="AC95" s="43" t="str">
        <f>IF('Rp0,2, МПа'!P95="-",AB95,CONCATENATE(AB95,",",'Rp0,2, МПа'!P95))</f>
        <v>315,304,294,294,284,275,265,255,245,216,177</v>
      </c>
      <c r="AD95" s="43" t="str">
        <f t="shared" si="3"/>
        <v>{Name: "Сталь 45Х (Поковки диаметром до 100 мм, КП315*)",ClassID: "СЛ",UltimateStressArray: [570,559,559,540,540,540,540,481,363,363,294],YieldStressArray: [315,304,294,294,284,275,265,255,245,216,177]},</v>
      </c>
    </row>
    <row r="96" spans="1:30" x14ac:dyDescent="0.25">
      <c r="A96" s="45" t="str">
        <f>INDEX('Обработка исходного'!B:B,ROW('Rm, МПа'!$B$3)+4*(ROW('Rm, МПа'!$B96)-ROW('Rm, МПа'!$B$3)))</f>
        <v>Сталь легированная</v>
      </c>
      <c r="B96" s="45" t="str">
        <f t="shared" si="2"/>
        <v>СЛ</v>
      </c>
      <c r="C96" s="45" t="str">
        <f>CONCATENATE('Rm, МПа'!B96,IF(OR(ISBLANK('Rm, МПа'!C96),'Rm, МПа'!C96=""),"",CONCATENATE(" (",'Rm, МПа'!C96,")")))</f>
        <v>45Х (Поковки диаметром от 300 до 800 мм, КП315*)</v>
      </c>
      <c r="D96" s="43">
        <f>'Rm, МПа'!D96</f>
        <v>570</v>
      </c>
      <c r="E96" s="43" t="str">
        <f>IF('Rm, МПа'!E96="-",D96,CONCATENATE(D96,",",'Rm, МПа'!E96))</f>
        <v>570,559</v>
      </c>
      <c r="F96" s="43" t="str">
        <f>IF('Rm, МПа'!F96="-",E96,CONCATENATE(E96,",",'Rm, МПа'!F96))</f>
        <v>570,559,559</v>
      </c>
      <c r="G96" s="43" t="str">
        <f>IF('Rm, МПа'!G96="-",F96,CONCATENATE(F96,",",'Rm, МПа'!G96))</f>
        <v>570,559,559,540</v>
      </c>
      <c r="H96" s="43" t="str">
        <f>IF('Rm, МПа'!H96="-",G96,CONCATENATE(G96,",",'Rm, МПа'!H96))</f>
        <v>570,559,559,540,540</v>
      </c>
      <c r="I96" s="43" t="str">
        <f>IF('Rm, МПа'!I96="-",H96,CONCATENATE(H96,",",'Rm, МПа'!I96))</f>
        <v>570,559,559,540,540,540</v>
      </c>
      <c r="J96" s="43" t="str">
        <f>IF('Rm, МПа'!J96="-",I96,CONCATENATE(I96,",",'Rm, МПа'!J96))</f>
        <v>570,559,559,540,540,540,540</v>
      </c>
      <c r="K96" s="43" t="str">
        <f>IF('Rm, МПа'!K96="-",J96,CONCATENATE(J96,",",'Rm, МПа'!K96))</f>
        <v>570,559,559,540,540,540,540,481</v>
      </c>
      <c r="L96" s="43" t="str">
        <f>IF('Rm, МПа'!L96="-",K96,CONCATENATE(K96,",",'Rm, МПа'!L96))</f>
        <v>570,559,559,540,540,540,540,481,363</v>
      </c>
      <c r="M96" s="43" t="str">
        <f>IF('Rm, МПа'!M96="-",L96,CONCATENATE(L96,",",'Rm, МПа'!M96))</f>
        <v>570,559,559,540,540,540,540,481,363,363</v>
      </c>
      <c r="N96" s="43" t="str">
        <f>IF('Rm, МПа'!N96="-",M96,CONCATENATE(M96,",",'Rm, МПа'!N96))</f>
        <v>570,559,559,540,540,540,540,481,363,363,294</v>
      </c>
      <c r="O96" s="43" t="str">
        <f>IF('Rm, МПа'!O96="-",N96,CONCATENATE(N96,",",'Rm, МПа'!O96))</f>
        <v>570,559,559,540,540,540,540,481,363,363,294</v>
      </c>
      <c r="P96" s="43" t="str">
        <f>IF('Rm, МПа'!P96="-",O96,CONCATENATE(O96,",",'Rm, МПа'!P96))</f>
        <v>570,559,559,540,540,540,540,481,363,363,294</v>
      </c>
      <c r="Q96" s="43">
        <f>'Rp0,2, МПа'!D96</f>
        <v>315</v>
      </c>
      <c r="R96" s="43" t="str">
        <f>IF('Rp0,2, МПа'!E96="-",Q96,CONCATENATE(Q96,",",'Rp0,2, МПа'!E96))</f>
        <v>315,304</v>
      </c>
      <c r="S96" s="43" t="str">
        <f>IF('Rp0,2, МПа'!F96="-",R96,CONCATENATE(R96,",",'Rp0,2, МПа'!F96))</f>
        <v>315,304,294</v>
      </c>
      <c r="T96" s="43" t="str">
        <f>IF('Rp0,2, МПа'!G96="-",S96,CONCATENATE(S96,",",'Rp0,2, МПа'!G96))</f>
        <v>315,304,294,294</v>
      </c>
      <c r="U96" s="43" t="str">
        <f>IF('Rp0,2, МПа'!H96="-",T96,CONCATENATE(T96,",",'Rp0,2, МПа'!H96))</f>
        <v>315,304,294,294,284</v>
      </c>
      <c r="V96" s="43" t="str">
        <f>IF('Rp0,2, МПа'!I96="-",U96,CONCATENATE(U96,",",'Rp0,2, МПа'!I96))</f>
        <v>315,304,294,294,284,275</v>
      </c>
      <c r="W96" s="43" t="str">
        <f>IF('Rp0,2, МПа'!J96="-",V96,CONCATENATE(V96,",",'Rp0,2, МПа'!J96))</f>
        <v>315,304,294,294,284,275,265</v>
      </c>
      <c r="X96" s="43" t="str">
        <f>IF('Rp0,2, МПа'!K96="-",W96,CONCATENATE(W96,",",'Rp0,2, МПа'!K96))</f>
        <v>315,304,294,294,284,275,265,256</v>
      </c>
      <c r="Y96" s="43" t="str">
        <f>IF('Rp0,2, МПа'!L96="-",X96,CONCATENATE(X96,",",'Rp0,2, МПа'!L96))</f>
        <v>315,304,294,294,284,275,265,256,245</v>
      </c>
      <c r="Z96" s="43" t="str">
        <f>IF('Rp0,2, МПа'!M96="-",Y96,CONCATENATE(Y96,",",'Rp0,2, МПа'!M96))</f>
        <v>315,304,294,294,284,275,265,256,245,216</v>
      </c>
      <c r="AA96" s="43" t="str">
        <f>IF('Rp0,2, МПа'!N96="-",Z96,CONCATENATE(Z96,",",'Rp0,2, МПа'!N96))</f>
        <v>315,304,294,294,284,275,265,256,245,216,177</v>
      </c>
      <c r="AB96" s="43" t="str">
        <f>IF('Rp0,2, МПа'!O96="-",AA96,CONCATENATE(AA96,",",'Rp0,2, МПа'!O96))</f>
        <v>315,304,294,294,284,275,265,256,245,216,177</v>
      </c>
      <c r="AC96" s="43" t="str">
        <f>IF('Rp0,2, МПа'!P96="-",AB96,CONCATENATE(AB96,",",'Rp0,2, МПа'!P96))</f>
        <v>315,304,294,294,284,275,265,256,245,216,177</v>
      </c>
      <c r="AD96" s="43" t="str">
        <f t="shared" si="3"/>
        <v>{Name: "Сталь 45Х (Поковки диаметром от 300 до 800 мм, КП315*)",ClassID: "СЛ",UltimateStressArray: [570,559,559,540,540,540,540,481,363,363,294],YieldStressArray: [315,304,294,294,284,275,265,256,245,216,177]},</v>
      </c>
    </row>
    <row r="97" spans="1:30" x14ac:dyDescent="0.25">
      <c r="A97" s="45" t="str">
        <f>INDEX('Обработка исходного'!B:B,ROW('Rm, МПа'!$B$3)+4*(ROW('Rm, МПа'!$B97)-ROW('Rm, МПа'!$B$3)))</f>
        <v>Сталь легированная</v>
      </c>
      <c r="B97" s="45" t="str">
        <f t="shared" si="2"/>
        <v>СЛ</v>
      </c>
      <c r="C97" s="45" t="str">
        <f>CONCATENATE('Rm, МПа'!B97,IF(OR(ISBLANK('Rm, МПа'!C97),'Rm, МПа'!C97=""),"",CONCATENATE(" (",'Rm, МПа'!C97,")")))</f>
        <v>45Х (Поковки диаметром до 800 мм, КП345*)</v>
      </c>
      <c r="D97" s="43">
        <f>'Rm, МПа'!D97</f>
        <v>590</v>
      </c>
      <c r="E97" s="43" t="str">
        <f>IF('Rm, МПа'!E97="-",D97,CONCATENATE(D97,",",'Rm, МПа'!E97))</f>
        <v>590,579</v>
      </c>
      <c r="F97" s="43" t="str">
        <f>IF('Rm, МПа'!F97="-",E97,CONCATENATE(E97,",",'Rm, МПа'!F97))</f>
        <v>590,579,579</v>
      </c>
      <c r="G97" s="43" t="str">
        <f>IF('Rm, МПа'!G97="-",F97,CONCATENATE(F97,",",'Rm, МПа'!G97))</f>
        <v>590,579,579,559</v>
      </c>
      <c r="H97" s="43" t="str">
        <f>IF('Rm, МПа'!H97="-",G97,CONCATENATE(G97,",",'Rm, МПа'!H97))</f>
        <v>590,579,579,559,559</v>
      </c>
      <c r="I97" s="43" t="str">
        <f>IF('Rm, МПа'!I97="-",H97,CONCATENATE(H97,",",'Rm, МПа'!I97))</f>
        <v>590,579,579,559,559,559</v>
      </c>
      <c r="J97" s="43" t="str">
        <f>IF('Rm, МПа'!J97="-",I97,CONCATENATE(I97,",",'Rm, МПа'!J97))</f>
        <v>590,579,579,559,559,559,559</v>
      </c>
      <c r="K97" s="43" t="str">
        <f>IF('Rm, МПа'!K97="-",J97,CONCATENATE(J97,",",'Rm, МПа'!K97))</f>
        <v>590,579,579,559,559,559,559,491</v>
      </c>
      <c r="L97" s="43" t="str">
        <f>IF('Rm, МПа'!L97="-",K97,CONCATENATE(K97,",",'Rm, МПа'!L97))</f>
        <v>590,579,579,559,559,559,559,491,373</v>
      </c>
      <c r="M97" s="43" t="str">
        <f>IF('Rm, МПа'!M97="-",L97,CONCATENATE(L97,",",'Rm, МПа'!M97))</f>
        <v>590,579,579,559,559,559,559,491,373,373</v>
      </c>
      <c r="N97" s="43" t="str">
        <f>IF('Rm, МПа'!N97="-",M97,CONCATENATE(M97,",",'Rm, МПа'!N97))</f>
        <v>590,579,579,559,559,559,559,491,373,373,304</v>
      </c>
      <c r="O97" s="43" t="str">
        <f>IF('Rm, МПа'!O97="-",N97,CONCATENATE(N97,",",'Rm, МПа'!O97))</f>
        <v>590,579,579,559,559,559,559,491,373,373,304</v>
      </c>
      <c r="P97" s="43" t="str">
        <f>IF('Rm, МПа'!P97="-",O97,CONCATENATE(O97,",",'Rm, МПа'!P97))</f>
        <v>590,579,579,559,559,559,559,491,373,373,304</v>
      </c>
      <c r="Q97" s="43">
        <f>'Rp0,2, МПа'!D97</f>
        <v>345</v>
      </c>
      <c r="R97" s="43" t="str">
        <f>IF('Rp0,2, МПа'!E97="-",Q97,CONCATENATE(Q97,",",'Rp0,2, МПа'!E97))</f>
        <v>345,334</v>
      </c>
      <c r="S97" s="43" t="str">
        <f>IF('Rp0,2, МПа'!F97="-",R97,CONCATENATE(R97,",",'Rp0,2, МПа'!F97))</f>
        <v>345,334,324</v>
      </c>
      <c r="T97" s="43" t="str">
        <f>IF('Rp0,2, МПа'!G97="-",S97,CONCATENATE(S97,",",'Rp0,2, МПа'!G97))</f>
        <v>345,334,324,314</v>
      </c>
      <c r="U97" s="43" t="str">
        <f>IF('Rp0,2, МПа'!H97="-",T97,CONCATENATE(T97,",",'Rp0,2, МПа'!H97))</f>
        <v>345,334,324,314,304</v>
      </c>
      <c r="V97" s="43" t="str">
        <f>IF('Rp0,2, МПа'!I97="-",U97,CONCATENATE(U97,",",'Rp0,2, МПа'!I97))</f>
        <v>345,334,324,314,304,304</v>
      </c>
      <c r="W97" s="43" t="str">
        <f>IF('Rp0,2, МПа'!J97="-",V97,CONCATENATE(V97,",",'Rp0,2, МПа'!J97))</f>
        <v>345,334,324,314,304,304,294</v>
      </c>
      <c r="X97" s="43" t="str">
        <f>IF('Rp0,2, МПа'!K97="-",W97,CONCATENATE(W97,",",'Rp0,2, МПа'!K97))</f>
        <v>345,334,324,314,304,304,294,275</v>
      </c>
      <c r="Y97" s="43" t="str">
        <f>IF('Rp0,2, МПа'!L97="-",X97,CONCATENATE(X97,",",'Rp0,2, МПа'!L97))</f>
        <v>345,334,324,314,304,304,294,275,265</v>
      </c>
      <c r="Z97" s="43" t="str">
        <f>IF('Rp0,2, МПа'!M97="-",Y97,CONCATENATE(Y97,",",'Rp0,2, МПа'!M97))</f>
        <v>345,334,324,314,304,304,294,275,265,235</v>
      </c>
      <c r="AA97" s="43" t="str">
        <f>IF('Rp0,2, МПа'!N97="-",Z97,CONCATENATE(Z97,",",'Rp0,2, МПа'!N97))</f>
        <v>345,334,324,314,304,304,294,275,265,235,186</v>
      </c>
      <c r="AB97" s="43" t="str">
        <f>IF('Rp0,2, МПа'!O97="-",AA97,CONCATENATE(AA97,",",'Rp0,2, МПа'!O97))</f>
        <v>345,334,324,314,304,304,294,275,265,235,186</v>
      </c>
      <c r="AC97" s="43" t="str">
        <f>IF('Rp0,2, МПа'!P97="-",AB97,CONCATENATE(AB97,",",'Rp0,2, МПа'!P97))</f>
        <v>345,334,324,314,304,304,294,275,265,235,186</v>
      </c>
      <c r="AD97" s="43" t="str">
        <f t="shared" si="3"/>
        <v>{Name: "Сталь 45Х (Поковки диаметром до 800 мм, КП345*)",ClassID: "СЛ",UltimateStressArray: [590,579,579,559,559,559,559,491,373,373,304],YieldStressArray: [345,334,324,314,304,304,294,275,265,235,186]},</v>
      </c>
    </row>
    <row r="98" spans="1:30" x14ac:dyDescent="0.25">
      <c r="A98" s="45" t="str">
        <f>INDEX('Обработка исходного'!B:B,ROW('Rm, МПа'!$B$3)+4*(ROW('Rm, МПа'!$B98)-ROW('Rm, МПа'!$B$3)))</f>
        <v>Сталь легированная</v>
      </c>
      <c r="B98" s="45" t="str">
        <f t="shared" si="2"/>
        <v>СЛ</v>
      </c>
      <c r="C98" s="45" t="str">
        <f>CONCATENATE('Rm, МПа'!B98,IF(OR(ISBLANK('Rm, МПа'!C98),'Rm, МПа'!C98=""),"",CONCATENATE(" (",'Rm, МПа'!C98,")")))</f>
        <v>45Х (Поковки диаметром от 100 до 500 мм, КП395*)</v>
      </c>
      <c r="D98" s="43">
        <f>'Rm, МПа'!D98</f>
        <v>615</v>
      </c>
      <c r="E98" s="43" t="str">
        <f>IF('Rm, МПа'!E98="-",D98,CONCATENATE(D98,",",'Rm, МПа'!E98))</f>
        <v>615,608</v>
      </c>
      <c r="F98" s="43" t="str">
        <f>IF('Rm, МПа'!F98="-",E98,CONCATENATE(E98,",",'Rm, МПа'!F98))</f>
        <v>615,608,608</v>
      </c>
      <c r="G98" s="43" t="str">
        <f>IF('Rm, МПа'!G98="-",F98,CONCATENATE(F98,",",'Rm, МПа'!G98))</f>
        <v>615,608,608,589</v>
      </c>
      <c r="H98" s="43" t="str">
        <f>IF('Rm, МПа'!H98="-",G98,CONCATENATE(G98,",",'Rm, МПа'!H98))</f>
        <v>615,608,608,589,589</v>
      </c>
      <c r="I98" s="43" t="str">
        <f>IF('Rm, МПа'!I98="-",H98,CONCATENATE(H98,",",'Rm, МПа'!I98))</f>
        <v>615,608,608,589,589,589</v>
      </c>
      <c r="J98" s="43" t="str">
        <f>IF('Rm, МПа'!J98="-",I98,CONCATENATE(I98,",",'Rm, МПа'!J98))</f>
        <v>615,608,608,589,589,589,589</v>
      </c>
      <c r="K98" s="43" t="str">
        <f>IF('Rm, МПа'!K98="-",J98,CONCATENATE(J98,",",'Rm, МПа'!K98))</f>
        <v>615,608,608,589,589,589,589,520</v>
      </c>
      <c r="L98" s="43" t="str">
        <f>IF('Rm, МПа'!L98="-",K98,CONCATENATE(K98,",",'Rm, МПа'!L98))</f>
        <v>615,608,608,589,589,589,589,520,392</v>
      </c>
      <c r="M98" s="43" t="str">
        <f>IF('Rm, МПа'!M98="-",L98,CONCATENATE(L98,",",'Rm, МПа'!M98))</f>
        <v>615,608,608,589,589,589,589,520,392,392</v>
      </c>
      <c r="N98" s="43" t="str">
        <f>IF('Rm, МПа'!N98="-",M98,CONCATENATE(M98,",",'Rm, МПа'!N98))</f>
        <v>615,608,608,589,589,589,589,520,392,392,324</v>
      </c>
      <c r="O98" s="43" t="str">
        <f>IF('Rm, МПа'!O98="-",N98,CONCATENATE(N98,",",'Rm, МПа'!O98))</f>
        <v>615,608,608,589,589,589,589,520,392,392,324</v>
      </c>
      <c r="P98" s="43" t="str">
        <f>IF('Rm, МПа'!P98="-",O98,CONCATENATE(O98,",",'Rm, МПа'!P98))</f>
        <v>615,608,608,589,589,589,589,520,392,392,324</v>
      </c>
      <c r="Q98" s="43">
        <f>'Rp0,2, МПа'!D98</f>
        <v>395</v>
      </c>
      <c r="R98" s="43" t="str">
        <f>IF('Rp0,2, МПа'!E98="-",Q98,CONCATENATE(Q98,",",'Rp0,2, МПа'!E98))</f>
        <v>395,383</v>
      </c>
      <c r="S98" s="43" t="str">
        <f>IF('Rp0,2, МПа'!F98="-",R98,CONCATENATE(R98,",",'Rp0,2, МПа'!F98))</f>
        <v>395,383,373</v>
      </c>
      <c r="T98" s="43" t="str">
        <f>IF('Rp0,2, МПа'!G98="-",S98,CONCATENATE(S98,",",'Rp0,2, МПа'!G98))</f>
        <v>395,383,373,363</v>
      </c>
      <c r="U98" s="43" t="str">
        <f>IF('Rp0,2, МПа'!H98="-",T98,CONCATENATE(T98,",",'Rp0,2, МПа'!H98))</f>
        <v>395,383,373,363,353</v>
      </c>
      <c r="V98" s="43" t="str">
        <f>IF('Rp0,2, МПа'!I98="-",U98,CONCATENATE(U98,",",'Rp0,2, МПа'!I98))</f>
        <v>395,383,373,363,353,343</v>
      </c>
      <c r="W98" s="43" t="str">
        <f>IF('Rp0,2, МПа'!J98="-",V98,CONCATENATE(V98,",",'Rp0,2, МПа'!J98))</f>
        <v>395,383,373,363,353,343,333</v>
      </c>
      <c r="X98" s="43" t="str">
        <f>IF('Rp0,2, МПа'!K98="-",W98,CONCATENATE(W98,",",'Rp0,2, МПа'!K98))</f>
        <v>395,383,373,363,353,343,333,314</v>
      </c>
      <c r="Y98" s="43" t="str">
        <f>IF('Rp0,2, МПа'!L98="-",X98,CONCATENATE(X98,",",'Rp0,2, МПа'!L98))</f>
        <v>395,383,373,363,353,343,333,314,304</v>
      </c>
      <c r="Z98" s="43" t="str">
        <f>IF('Rp0,2, МПа'!M98="-",Y98,CONCATENATE(Y98,",",'Rp0,2, МПа'!M98))</f>
        <v>395,383,373,363,353,343,333,314,304,265</v>
      </c>
      <c r="AA98" s="43" t="str">
        <f>IF('Rp0,2, МПа'!N98="-",Z98,CONCATENATE(Z98,",",'Rp0,2, МПа'!N98))</f>
        <v>395,383,373,363,353,343,333,314,304,265,216</v>
      </c>
      <c r="AB98" s="43" t="str">
        <f>IF('Rp0,2, МПа'!O98="-",AA98,CONCATENATE(AA98,",",'Rp0,2, МПа'!O98))</f>
        <v>395,383,373,363,353,343,333,314,304,265,216</v>
      </c>
      <c r="AC98" s="43" t="str">
        <f>IF('Rp0,2, МПа'!P98="-",AB98,CONCATENATE(AB98,",",'Rp0,2, МПа'!P98))</f>
        <v>395,383,373,363,353,343,333,314,304,265,216</v>
      </c>
      <c r="AD98" s="43" t="str">
        <f t="shared" si="3"/>
        <v>{Name: "Сталь 45Х (Поковки диаметром от 100 до 500 мм, КП395*)",ClassID: "СЛ",UltimateStressArray: [615,608,608,589,589,589,589,520,392,392,324],YieldStressArray: [395,383,373,363,353,343,333,314,304,265,216]},</v>
      </c>
    </row>
    <row r="99" spans="1:30" x14ac:dyDescent="0.25">
      <c r="A99" s="45" t="str">
        <f>INDEX('Обработка исходного'!B:B,ROW('Rm, МПа'!$B$3)+4*(ROW('Rm, МПа'!$B99)-ROW('Rm, МПа'!$B$3)))</f>
        <v>Сталь легированная</v>
      </c>
      <c r="B99" s="45" t="str">
        <f t="shared" si="2"/>
        <v>СЛ</v>
      </c>
      <c r="C99" s="45" t="str">
        <f>CONCATENATE('Rm, МПа'!B99,IF(OR(ISBLANK('Rm, МПа'!C99),'Rm, МПа'!C99=""),"",CONCATENATE(" (",'Rm, МПа'!C99,")")))</f>
        <v>45Х (Поковки диаметром от 100 до 500 мм, КП440*)</v>
      </c>
      <c r="D99" s="43">
        <f>'Rm, МПа'!D99</f>
        <v>635</v>
      </c>
      <c r="E99" s="43" t="str">
        <f>IF('Rm, МПа'!E99="-",D99,CONCATENATE(D99,",",'Rm, МПа'!E99))</f>
        <v>635,628</v>
      </c>
      <c r="F99" s="43" t="str">
        <f>IF('Rm, МПа'!F99="-",E99,CONCATENATE(E99,",",'Rm, МПа'!F99))</f>
        <v>635,628,628</v>
      </c>
      <c r="G99" s="43" t="str">
        <f>IF('Rm, МПа'!G99="-",F99,CONCATENATE(F99,",",'Rm, МПа'!G99))</f>
        <v>635,628,628,608</v>
      </c>
      <c r="H99" s="43" t="str">
        <f>IF('Rm, МПа'!H99="-",G99,CONCATENATE(G99,",",'Rm, МПа'!H99))</f>
        <v>635,628,628,608,608</v>
      </c>
      <c r="I99" s="43" t="str">
        <f>IF('Rm, МПа'!I99="-",H99,CONCATENATE(H99,",",'Rm, МПа'!I99))</f>
        <v>635,628,628,608,608,608</v>
      </c>
      <c r="J99" s="43" t="str">
        <f>IF('Rm, МПа'!J99="-",I99,CONCATENATE(I99,",",'Rm, МПа'!J99))</f>
        <v>635,628,628,608,608,608,608</v>
      </c>
      <c r="K99" s="43" t="str">
        <f>IF('Rm, МПа'!K99="-",J99,CONCATENATE(J99,",",'Rm, МПа'!K99))</f>
        <v>635,628,628,608,608,608,608,540</v>
      </c>
      <c r="L99" s="43" t="str">
        <f>IF('Rm, МПа'!L99="-",K99,CONCATENATE(K99,",",'Rm, МПа'!L99))</f>
        <v>635,628,628,608,608,608,608,540,402</v>
      </c>
      <c r="M99" s="43" t="str">
        <f>IF('Rm, МПа'!M99="-",L99,CONCATENATE(L99,",",'Rm, МПа'!M99))</f>
        <v>635,628,628,608,608,608,608,540,402,402</v>
      </c>
      <c r="N99" s="43" t="str">
        <f>IF('Rm, МПа'!N99="-",M99,CONCATENATE(M99,",",'Rm, МПа'!N99))</f>
        <v>635,628,628,608,608,608,608,540,402,402,334</v>
      </c>
      <c r="O99" s="43" t="str">
        <f>IF('Rm, МПа'!O99="-",N99,CONCATENATE(N99,",",'Rm, МПа'!O99))</f>
        <v>635,628,628,608,608,608,608,540,402,402,334</v>
      </c>
      <c r="P99" s="43" t="str">
        <f>IF('Rm, МПа'!P99="-",O99,CONCATENATE(O99,",",'Rm, МПа'!P99))</f>
        <v>635,628,628,608,608,608,608,540,402,402,334</v>
      </c>
      <c r="Q99" s="43">
        <f>'Rp0,2, МПа'!D99</f>
        <v>440</v>
      </c>
      <c r="R99" s="43" t="str">
        <f>IF('Rp0,2, МПа'!E99="-",Q99,CONCATENATE(Q99,",",'Rp0,2, МПа'!E99))</f>
        <v>440,432</v>
      </c>
      <c r="S99" s="43" t="str">
        <f>IF('Rp0,2, МПа'!F99="-",R99,CONCATENATE(R99,",",'Rp0,2, МПа'!F99))</f>
        <v>440,432,422</v>
      </c>
      <c r="T99" s="43" t="str">
        <f>IF('Rp0,2, МПа'!G99="-",S99,CONCATENATE(S99,",",'Rp0,2, МПа'!G99))</f>
        <v>440,432,422,412</v>
      </c>
      <c r="U99" s="43" t="str">
        <f>IF('Rp0,2, МПа'!H99="-",T99,CONCATENATE(T99,",",'Rp0,2, МПа'!H99))</f>
        <v>440,432,422,412,392</v>
      </c>
      <c r="V99" s="43" t="str">
        <f>IF('Rp0,2, МПа'!I99="-",U99,CONCATENATE(U99,",",'Rp0,2, МПа'!I99))</f>
        <v>440,432,422,412,392,392</v>
      </c>
      <c r="W99" s="43" t="str">
        <f>IF('Rp0,2, МПа'!J99="-",V99,CONCATENATE(V99,",",'Rp0,2, МПа'!J99))</f>
        <v>440,432,422,412,392,392,373</v>
      </c>
      <c r="X99" s="43" t="str">
        <f>IF('Rp0,2, МПа'!K99="-",W99,CONCATENATE(W99,",",'Rp0,2, МПа'!K99))</f>
        <v>440,432,422,412,392,392,373,353</v>
      </c>
      <c r="Y99" s="43" t="str">
        <f>IF('Rp0,2, МПа'!L99="-",X99,CONCATENATE(X99,",",'Rp0,2, МПа'!L99))</f>
        <v>440,432,422,412,392,392,373,353,343</v>
      </c>
      <c r="Z99" s="43" t="str">
        <f>IF('Rp0,2, МПа'!M99="-",Y99,CONCATENATE(Y99,",",'Rp0,2, МПа'!M99))</f>
        <v>440,432,422,412,392,392,373,353,343,294</v>
      </c>
      <c r="AA99" s="43" t="str">
        <f>IF('Rp0,2, МПа'!N99="-",Z99,CONCATENATE(Z99,",",'Rp0,2, МПа'!N99))</f>
        <v>440,432,422,412,392,392,373,353,343,294,245</v>
      </c>
      <c r="AB99" s="43" t="str">
        <f>IF('Rp0,2, МПа'!O99="-",AA99,CONCATENATE(AA99,",",'Rp0,2, МПа'!O99))</f>
        <v>440,432,422,412,392,392,373,353,343,294,245</v>
      </c>
      <c r="AC99" s="43" t="str">
        <f>IF('Rp0,2, МПа'!P99="-",AB99,CONCATENATE(AB99,",",'Rp0,2, МПа'!P99))</f>
        <v>440,432,422,412,392,392,373,353,343,294,245,0</v>
      </c>
      <c r="AD99" s="43" t="str">
        <f t="shared" si="3"/>
        <v>{Name: "Сталь 45Х (Поковки диаметром от 100 до 500 мм, КП440*)",ClassID: "СЛ",UltimateStressArray: [635,628,628,608,608,608,608,540,402,402,334],YieldStressArray: [440,432,422,412,392,392,373,353,343,294,245,0]},</v>
      </c>
    </row>
    <row r="100" spans="1:30" x14ac:dyDescent="0.25">
      <c r="A100" s="45" t="str">
        <f>INDEX('Обработка исходного'!B:B,ROW('Rm, МПа'!$B$3)+4*(ROW('Rm, МПа'!$B100)-ROW('Rm, МПа'!$B$3)))</f>
        <v>Сталь легированная</v>
      </c>
      <c r="B100" s="45" t="str">
        <f t="shared" si="2"/>
        <v>СЛ</v>
      </c>
      <c r="C100" s="45" t="str">
        <f>CONCATENATE('Rm, МПа'!B100,IF(OR(ISBLANK('Rm, МПа'!C100),'Rm, МПа'!C100=""),"",CONCATENATE(" (",'Rm, МПа'!C100,")")))</f>
        <v>45Х (Поковки диаметром до 300 мм, КП490*)</v>
      </c>
      <c r="D100" s="43">
        <f>'Rm, МПа'!D100</f>
        <v>650</v>
      </c>
      <c r="E100" s="43" t="str">
        <f>IF('Rm, МПа'!E100="-",D100,CONCATENATE(D100,",",'Rm, МПа'!E100))</f>
        <v>650,647</v>
      </c>
      <c r="F100" s="43" t="str">
        <f>IF('Rm, МПа'!F100="-",E100,CONCATENATE(E100,",",'Rm, МПа'!F100))</f>
        <v>650,647,647</v>
      </c>
      <c r="G100" s="43" t="str">
        <f>IF('Rm, МПа'!G100="-",F100,CONCATENATE(F100,",",'Rm, МПа'!G100))</f>
        <v>650,647,647,618</v>
      </c>
      <c r="H100" s="43" t="str">
        <f>IF('Rm, МПа'!H100="-",G100,CONCATENATE(G100,",",'Rm, МПа'!H100))</f>
        <v>650,647,647,618,618</v>
      </c>
      <c r="I100" s="43" t="str">
        <f>IF('Rm, МПа'!I100="-",H100,CONCATENATE(H100,",",'Rm, МПа'!I100))</f>
        <v>650,647,647,618,618,618</v>
      </c>
      <c r="J100" s="43" t="str">
        <f>IF('Rm, МПа'!J100="-",I100,CONCATENATE(I100,",",'Rm, МПа'!J100))</f>
        <v>650,647,647,618,618,618,618</v>
      </c>
      <c r="K100" s="43" t="str">
        <f>IF('Rm, МПа'!K100="-",J100,CONCATENATE(J100,",",'Rm, МПа'!K100))</f>
        <v>650,647,647,618,618,618,618,559</v>
      </c>
      <c r="L100" s="43" t="str">
        <f>IF('Rm, МПа'!L100="-",K100,CONCATENATE(K100,",",'Rm, МПа'!L100))</f>
        <v>650,647,647,618,618,618,618,559,422</v>
      </c>
      <c r="M100" s="43" t="str">
        <f>IF('Rm, МПа'!M100="-",L100,CONCATENATE(L100,",",'Rm, МПа'!M100))</f>
        <v>650,647,647,618,618,618,618,559,422,422</v>
      </c>
      <c r="N100" s="43" t="str">
        <f>IF('Rm, МПа'!N100="-",M100,CONCATENATE(M100,",",'Rm, МПа'!N100))</f>
        <v>650,647,647,618,618,618,618,559,422,422,343</v>
      </c>
      <c r="O100" s="43" t="str">
        <f>IF('Rm, МПа'!O100="-",N100,CONCATENATE(N100,",",'Rm, МПа'!O100))</f>
        <v>650,647,647,618,618,618,618,559,422,422,343</v>
      </c>
      <c r="P100" s="43" t="str">
        <f>IF('Rm, МПа'!P100="-",O100,CONCATENATE(O100,",",'Rm, МПа'!P100))</f>
        <v>650,647,647,618,618,618,618,559,422,422,343</v>
      </c>
      <c r="Q100" s="43">
        <f>'Rp0,2, МПа'!D100</f>
        <v>490</v>
      </c>
      <c r="R100" s="43" t="str">
        <f>IF('Rp0,2, МПа'!E100="-",Q100,CONCATENATE(Q100,",",'Rp0,2, МПа'!E100))</f>
        <v>490,471</v>
      </c>
      <c r="S100" s="43" t="str">
        <f>IF('Rp0,2, МПа'!F100="-",R100,CONCATENATE(R100,",",'Rp0,2, МПа'!F100))</f>
        <v>490,471,461</v>
      </c>
      <c r="T100" s="43" t="str">
        <f>IF('Rp0,2, МПа'!G100="-",S100,CONCATENATE(S100,",",'Rp0,2, МПа'!G100))</f>
        <v>490,471,461,461</v>
      </c>
      <c r="U100" s="43" t="str">
        <f>IF('Rp0,2, МПа'!H100="-",T100,CONCATENATE(T100,",",'Rp0,2, МПа'!H100))</f>
        <v>490,471,461,461,441</v>
      </c>
      <c r="V100" s="43" t="str">
        <f>IF('Rp0,2, МПа'!I100="-",U100,CONCATENATE(U100,",",'Rp0,2, МПа'!I100))</f>
        <v>490,471,461,461,441,432</v>
      </c>
      <c r="W100" s="43" t="str">
        <f>IF('Rp0,2, МПа'!J100="-",V100,CONCATENATE(V100,",",'Rp0,2, МПа'!J100))</f>
        <v>490,471,461,461,441,432,412</v>
      </c>
      <c r="X100" s="43" t="str">
        <f>IF('Rp0,2, МПа'!K100="-",W100,CONCATENATE(W100,",",'Rp0,2, МПа'!K100))</f>
        <v>490,471,461,461,441,432,412,402</v>
      </c>
      <c r="Y100" s="43" t="str">
        <f>IF('Rp0,2, МПа'!L100="-",X100,CONCATENATE(X100,",",'Rp0,2, МПа'!L100))</f>
        <v>490,471,461,461,441,432,412,402,383</v>
      </c>
      <c r="Z100" s="43" t="str">
        <f>IF('Rp0,2, МПа'!M100="-",Y100,CONCATENATE(Y100,",",'Rp0,2, МПа'!M100))</f>
        <v>490,471,461,461,441,432,412,402,383,333</v>
      </c>
      <c r="AA100" s="43" t="str">
        <f>IF('Rp0,2, МПа'!N100="-",Z100,CONCATENATE(Z100,",",'Rp0,2, МПа'!N100))</f>
        <v>490,471,461,461,441,432,412,402,383,333,275</v>
      </c>
      <c r="AB100" s="43" t="str">
        <f>IF('Rp0,2, МПа'!O100="-",AA100,CONCATENATE(AA100,",",'Rp0,2, МПа'!O100))</f>
        <v>490,471,461,461,441,432,412,402,383,333,275</v>
      </c>
      <c r="AC100" s="43" t="str">
        <f>IF('Rp0,2, МПа'!P100="-",AB100,CONCATENATE(AB100,",",'Rp0,2, МПа'!P100))</f>
        <v>490,471,461,461,441,432,412,402,383,333,275</v>
      </c>
      <c r="AD100" s="43" t="str">
        <f t="shared" si="3"/>
        <v>{Name: "Сталь 45Х (Поковки диаметром до 300 мм, КП490*)",ClassID: "СЛ",UltimateStressArray: [650,647,647,618,618,618,618,559,422,422,343],YieldStressArray: [490,471,461,461,441,432,412,402,383,333,275]},</v>
      </c>
    </row>
    <row r="101" spans="1:30" x14ac:dyDescent="0.25">
      <c r="A101" s="45" t="str">
        <f>INDEX('Обработка исходного'!B:B,ROW('Rm, МПа'!$B$3)+4*(ROW('Rm, МПа'!$B101)-ROW('Rm, МПа'!$B$3)))</f>
        <v>Сталь легированная</v>
      </c>
      <c r="B101" s="45" t="str">
        <f t="shared" si="2"/>
        <v>СЛ</v>
      </c>
      <c r="C101" s="45" t="str">
        <f>CONCATENATE('Rm, МПа'!B101,IF(OR(ISBLANK('Rm, МПа'!C101),'Rm, МПа'!C101=""),"",CONCATENATE(" (",'Rm, МПа'!C101,")")))</f>
        <v>45Х (Поковки диаметром от 100 до 300 мм, КП540*)</v>
      </c>
      <c r="D101" s="43">
        <f>'Rm, МПа'!D101</f>
        <v>685</v>
      </c>
      <c r="E101" s="43" t="str">
        <f>IF('Rm, МПа'!E101="-",D101,CONCATENATE(D101,",",'Rm, МПа'!E101))</f>
        <v>685,677</v>
      </c>
      <c r="F101" s="43" t="str">
        <f>IF('Rm, МПа'!F101="-",E101,CONCATENATE(E101,",",'Rm, МПа'!F101))</f>
        <v>685,677,677</v>
      </c>
      <c r="G101" s="43" t="str">
        <f>IF('Rm, МПа'!G101="-",F101,CONCATENATE(F101,",",'Rm, МПа'!G101))</f>
        <v>685,677,677,647</v>
      </c>
      <c r="H101" s="43" t="str">
        <f>IF('Rm, МПа'!H101="-",G101,CONCATENATE(G101,",",'Rm, МПа'!H101))</f>
        <v>685,677,677,647,647</v>
      </c>
      <c r="I101" s="43" t="str">
        <f>IF('Rm, МПа'!I101="-",H101,CONCATENATE(H101,",",'Rm, МПа'!I101))</f>
        <v>685,677,677,647,647,647</v>
      </c>
      <c r="J101" s="43" t="str">
        <f>IF('Rm, МПа'!J101="-",I101,CONCATENATE(I101,",",'Rm, МПа'!J101))</f>
        <v>685,677,677,647,647,647,647</v>
      </c>
      <c r="K101" s="43" t="str">
        <f>IF('Rm, МПа'!K101="-",J101,CONCATENATE(J101,",",'Rm, МПа'!K101))</f>
        <v>685,677,677,647,647,647,647,559</v>
      </c>
      <c r="L101" s="43" t="str">
        <f>IF('Rm, МПа'!L101="-",K101,CONCATENATE(K101,",",'Rm, МПа'!L101))</f>
        <v>685,677,677,647,647,647,647,559,441</v>
      </c>
      <c r="M101" s="43" t="str">
        <f>IF('Rm, МПа'!M101="-",L101,CONCATENATE(L101,",",'Rm, МПа'!M101))</f>
        <v>685,677,677,647,647,647,647,559,441,441</v>
      </c>
      <c r="N101" s="43" t="str">
        <f>IF('Rm, МПа'!N101="-",M101,CONCATENATE(M101,",",'Rm, МПа'!N101))</f>
        <v>685,677,677,647,647,647,647,559,441,441,353</v>
      </c>
      <c r="O101" s="43" t="str">
        <f>IF('Rm, МПа'!O101="-",N101,CONCATENATE(N101,",",'Rm, МПа'!O101))</f>
        <v>685,677,677,647,647,647,647,559,441,441,353</v>
      </c>
      <c r="P101" s="43" t="str">
        <f>IF('Rm, МПа'!P101="-",O101,CONCATENATE(O101,",",'Rm, МПа'!P101))</f>
        <v>685,677,677,647,647,647,647,559,441,441,353</v>
      </c>
      <c r="Q101" s="43">
        <f>'Rp0,2, МПа'!D101</f>
        <v>540</v>
      </c>
      <c r="R101" s="43" t="str">
        <f>IF('Rp0,2, МПа'!E101="-",Q101,CONCATENATE(Q101,",",'Rp0,2, МПа'!E101))</f>
        <v>540,520</v>
      </c>
      <c r="S101" s="43" t="str">
        <f>IF('Rp0,2, МПа'!F101="-",R101,CONCATENATE(R101,",",'Rp0,2, МПа'!F101))</f>
        <v>540,520,510</v>
      </c>
      <c r="T101" s="43" t="str">
        <f>IF('Rp0,2, МПа'!G101="-",S101,CONCATENATE(S101,",",'Rp0,2, МПа'!G101))</f>
        <v>540,520,510,510</v>
      </c>
      <c r="U101" s="43" t="str">
        <f>IF('Rp0,2, МПа'!H101="-",T101,CONCATENATE(T101,",",'Rp0,2, МПа'!H101))</f>
        <v>540,520,510,510,491</v>
      </c>
      <c r="V101" s="43" t="str">
        <f>IF('Rp0,2, МПа'!I101="-",U101,CONCATENATE(U101,",",'Rp0,2, МПа'!I101))</f>
        <v>540,520,510,510,491,471</v>
      </c>
      <c r="W101" s="43" t="str">
        <f>IF('Rp0,2, МПа'!J101="-",V101,CONCATENATE(V101,",",'Rp0,2, МПа'!J101))</f>
        <v>540,520,510,510,491,471,451</v>
      </c>
      <c r="X101" s="43" t="str">
        <f>IF('Rp0,2, МПа'!K101="-",W101,CONCATENATE(W101,",",'Rp0,2, МПа'!K101))</f>
        <v>540,520,510,510,491,471,451,441</v>
      </c>
      <c r="Y101" s="43" t="str">
        <f>IF('Rp0,2, МПа'!L101="-",X101,CONCATENATE(X101,",",'Rp0,2, МПа'!L101))</f>
        <v>540,520,510,510,491,471,451,441,422</v>
      </c>
      <c r="Z101" s="43" t="str">
        <f>IF('Rp0,2, МПа'!M101="-",Y101,CONCATENATE(Y101,",",'Rp0,2, МПа'!M101))</f>
        <v>540,520,510,510,491,471,451,441,422,373</v>
      </c>
      <c r="AA101" s="43" t="str">
        <f>IF('Rp0,2, МПа'!N101="-",Z101,CONCATENATE(Z101,",",'Rp0,2, МПа'!N101))</f>
        <v>540,520,510,510,491,471,451,441,422,373,304</v>
      </c>
      <c r="AB101" s="43" t="str">
        <f>IF('Rp0,2, МПа'!O101="-",AA101,CONCATENATE(AA101,",",'Rp0,2, МПа'!O101))</f>
        <v>540,520,510,510,491,471,451,441,422,373,304</v>
      </c>
      <c r="AC101" s="43" t="str">
        <f>IF('Rp0,2, МПа'!P101="-",AB101,CONCATENATE(AB101,",",'Rp0,2, МПа'!P101))</f>
        <v>540,520,510,510,491,471,451,441,422,373,304</v>
      </c>
      <c r="AD101" s="43" t="str">
        <f t="shared" si="3"/>
        <v>{Name: "Сталь 45Х (Поковки диаметром от 100 до 300 мм, КП540*)",ClassID: "СЛ",UltimateStressArray: [685,677,677,647,647,647,647,559,441,441,353],YieldStressArray: [540,520,510,510,491,471,451,441,422,373,304]},</v>
      </c>
    </row>
    <row r="102" spans="1:30" x14ac:dyDescent="0.25">
      <c r="A102" s="45" t="str">
        <f>INDEX('Обработка исходного'!B:B,ROW('Rm, МПа'!$B$3)+4*(ROW('Rm, МПа'!$B102)-ROW('Rm, МПа'!$B$3)))</f>
        <v>Сталь легированная</v>
      </c>
      <c r="B102" s="45" t="str">
        <f t="shared" si="2"/>
        <v>СЛ</v>
      </c>
      <c r="C102" s="45" t="str">
        <f>CONCATENATE('Rm, МПа'!B102,IF(OR(ISBLANK('Rm, МПа'!C102),'Rm, МПа'!C102=""),"",CONCATENATE(" (",'Rm, МПа'!C102,")")))</f>
        <v>45Х (Поковки диаметром до 100 мм, КП590*)</v>
      </c>
      <c r="D102" s="43">
        <f>'Rm, МПа'!D102</f>
        <v>735</v>
      </c>
      <c r="E102" s="43" t="str">
        <f>IF('Rm, МПа'!E102="-",D102,CONCATENATE(D102,",",'Rm, МПа'!E102))</f>
        <v>735,716</v>
      </c>
      <c r="F102" s="43" t="str">
        <f>IF('Rm, МПа'!F102="-",E102,CONCATENATE(E102,",",'Rm, МПа'!F102))</f>
        <v>735,716,716</v>
      </c>
      <c r="G102" s="43" t="str">
        <f>IF('Rm, МПа'!G102="-",F102,CONCATENATE(F102,",",'Rm, МПа'!G102))</f>
        <v>735,716,716,697</v>
      </c>
      <c r="H102" s="43" t="str">
        <f>IF('Rm, МПа'!H102="-",G102,CONCATENATE(G102,",",'Rm, МПа'!H102))</f>
        <v>735,716,716,697,697</v>
      </c>
      <c r="I102" s="43" t="str">
        <f>IF('Rm, МПа'!I102="-",H102,CONCATENATE(H102,",",'Rm, МПа'!I102))</f>
        <v>735,716,716,697,697,697</v>
      </c>
      <c r="J102" s="43" t="str">
        <f>IF('Rm, МПа'!J102="-",I102,CONCATENATE(I102,",",'Rm, МПа'!J102))</f>
        <v>735,716,716,697,697,697,697</v>
      </c>
      <c r="K102" s="43" t="str">
        <f>IF('Rm, МПа'!K102="-",J102,CONCATENATE(J102,",",'Rm, МПа'!K102))</f>
        <v>735,716,716,697,697,697,697,618</v>
      </c>
      <c r="L102" s="43" t="str">
        <f>IF('Rm, МПа'!L102="-",K102,CONCATENATE(K102,",",'Rm, МПа'!L102))</f>
        <v>735,716,716,697,697,697,697,618,471</v>
      </c>
      <c r="M102" s="43" t="str">
        <f>IF('Rm, МПа'!M102="-",L102,CONCATENATE(L102,",",'Rm, МПа'!M102))</f>
        <v>735,716,716,697,697,697,697,618,471,471</v>
      </c>
      <c r="N102" s="43" t="str">
        <f>IF('Rm, МПа'!N102="-",M102,CONCATENATE(M102,",",'Rm, МПа'!N102))</f>
        <v>735,716,716,697,697,697,697,618,471,471,383</v>
      </c>
      <c r="O102" s="43" t="str">
        <f>IF('Rm, МПа'!O102="-",N102,CONCATENATE(N102,",",'Rm, МПа'!O102))</f>
        <v>735,716,716,697,697,697,697,618,471,471,383</v>
      </c>
      <c r="P102" s="43" t="str">
        <f>IF('Rm, МПа'!P102="-",O102,CONCATENATE(O102,",",'Rm, МПа'!P102))</f>
        <v>735,716,716,697,697,697,697,618,471,471,383</v>
      </c>
      <c r="Q102" s="43">
        <f>'Rp0,2, МПа'!D102</f>
        <v>590</v>
      </c>
      <c r="R102" s="43" t="str">
        <f>IF('Rp0,2, МПа'!E102="-",Q102,CONCATENATE(Q102,",",'Rp0,2, МПа'!E102))</f>
        <v>590,569</v>
      </c>
      <c r="S102" s="43" t="str">
        <f>IF('Rp0,2, МПа'!F102="-",R102,CONCATENATE(R102,",",'Rp0,2, МПа'!F102))</f>
        <v>590,569,549</v>
      </c>
      <c r="T102" s="43" t="str">
        <f>IF('Rp0,2, МПа'!G102="-",S102,CONCATENATE(S102,",",'Rp0,2, МПа'!G102))</f>
        <v>590,569,549,549</v>
      </c>
      <c r="U102" s="43" t="str">
        <f>IF('Rp0,2, МПа'!H102="-",T102,CONCATENATE(T102,",",'Rp0,2, МПа'!H102))</f>
        <v>590,569,549,549,530</v>
      </c>
      <c r="V102" s="43" t="str">
        <f>IF('Rp0,2, МПа'!I102="-",U102,CONCATENATE(U102,",",'Rp0,2, МПа'!I102))</f>
        <v>590,569,549,549,530,520</v>
      </c>
      <c r="W102" s="43" t="str">
        <f>IF('Rp0,2, МПа'!J102="-",V102,CONCATENATE(V102,",",'Rp0,2, МПа'!J102))</f>
        <v>590,569,549,549,530,520,500</v>
      </c>
      <c r="X102" s="43" t="str">
        <f>IF('Rp0,2, МПа'!K102="-",W102,CONCATENATE(W102,",",'Rp0,2, МПа'!K102))</f>
        <v>590,569,549,549,530,520,500,481</v>
      </c>
      <c r="Y102" s="43" t="str">
        <f>IF('Rp0,2, МПа'!L102="-",X102,CONCATENATE(X102,",",'Rp0,2, МПа'!L102))</f>
        <v>590,569,549,549,530,520,500,481,461</v>
      </c>
      <c r="Z102" s="43" t="str">
        <f>IF('Rp0,2, МПа'!M102="-",Y102,CONCATENATE(Y102,",",'Rp0,2, МПа'!M102))</f>
        <v>590,569,549,549,530,520,500,481,461,402</v>
      </c>
      <c r="AA102" s="43" t="str">
        <f>IF('Rp0,2, МПа'!N102="-",Z102,CONCATENATE(Z102,",",'Rp0,2, МПа'!N102))</f>
        <v>590,569,549,549,530,520,500,481,461,402,333</v>
      </c>
      <c r="AB102" s="43" t="str">
        <f>IF('Rp0,2, МПа'!O102="-",AA102,CONCATENATE(AA102,",",'Rp0,2, МПа'!O102))</f>
        <v>590,569,549,549,530,520,500,481,461,402,333</v>
      </c>
      <c r="AC102" s="43" t="str">
        <f>IF('Rp0,2, МПа'!P102="-",AB102,CONCATENATE(AB102,",",'Rp0,2, МПа'!P102))</f>
        <v>590,569,549,549,530,520,500,481,461,402,333</v>
      </c>
      <c r="AD102" s="43" t="str">
        <f t="shared" si="3"/>
        <v>{Name: "Сталь 45Х (Поковки диаметром до 100 мм, КП590*)",ClassID: "СЛ",UltimateStressArray: [735,716,716,697,697,697,697,618,471,471,383],YieldStressArray: [590,569,549,549,530,520,500,481,461,402,333]},</v>
      </c>
    </row>
    <row r="103" spans="1:30" x14ac:dyDescent="0.25">
      <c r="A103" s="45" t="str">
        <f>INDEX('Обработка исходного'!B:B,ROW('Rm, МПа'!$B$3)+4*(ROW('Rm, МПа'!$B103)-ROW('Rm, МПа'!$B$3)))</f>
        <v>Сталь легированная</v>
      </c>
      <c r="B103" s="45" t="str">
        <f t="shared" si="2"/>
        <v>СЛ</v>
      </c>
      <c r="C103" s="45" t="str">
        <f>CONCATENATE('Rm, МПа'!B103,IF(OR(ISBLANK('Rm, МПа'!C103),'Rm, МПа'!C103=""),"",CONCATENATE(" (",'Rm, МПа'!C103,")")))</f>
        <v>45Х (Поковки диаметром до 100 мм, КП640*)</v>
      </c>
      <c r="D103" s="43">
        <f>'Rm, МПа'!D103</f>
        <v>785</v>
      </c>
      <c r="E103" s="43" t="str">
        <f>IF('Rm, МПа'!E103="-",D103,CONCATENATE(D103,",",'Rm, МПа'!E103))</f>
        <v>785,765</v>
      </c>
      <c r="F103" s="43" t="str">
        <f>IF('Rm, МПа'!F103="-",E103,CONCATENATE(E103,",",'Rm, МПа'!F103))</f>
        <v>785,765,765</v>
      </c>
      <c r="G103" s="43" t="str">
        <f>IF('Rm, МПа'!G103="-",F103,CONCATENATE(F103,",",'Rm, МПа'!G103))</f>
        <v>785,765,765,746</v>
      </c>
      <c r="H103" s="43" t="str">
        <f>IF('Rm, МПа'!H103="-",G103,CONCATENATE(G103,",",'Rm, МПа'!H103))</f>
        <v>785,765,765,746,746</v>
      </c>
      <c r="I103" s="43" t="str">
        <f>IF('Rm, МПа'!I103="-",H103,CONCATENATE(H103,",",'Rm, МПа'!I103))</f>
        <v>785,765,765,746,746,746</v>
      </c>
      <c r="J103" s="43" t="str">
        <f>IF('Rm, МПа'!J103="-",I103,CONCATENATE(I103,",",'Rm, МПа'!J103))</f>
        <v>785,765,765,746,746,746,746</v>
      </c>
      <c r="K103" s="43" t="str">
        <f>IF('Rm, МПа'!K103="-",J103,CONCATENATE(J103,",",'Rm, МПа'!K103))</f>
        <v>785,765,765,746,746,746,746,647</v>
      </c>
      <c r="L103" s="43" t="str">
        <f>IF('Rm, МПа'!L103="-",K103,CONCATENATE(K103,",",'Rm, МПа'!L103))</f>
        <v>785,765,765,746,746,746,746,647,491</v>
      </c>
      <c r="M103" s="43" t="str">
        <f>IF('Rm, МПа'!M103="-",L103,CONCATENATE(L103,",",'Rm, МПа'!M103))</f>
        <v>785,765,765,746,746,746,746,647,491,491</v>
      </c>
      <c r="N103" s="43" t="str">
        <f>IF('Rm, МПа'!N103="-",M103,CONCATENATE(M103,",",'Rm, МПа'!N103))</f>
        <v>785,765,765,746,746,746,746,647,491,491,402</v>
      </c>
      <c r="O103" s="43" t="str">
        <f>IF('Rm, МПа'!O103="-",N103,CONCATENATE(N103,",",'Rm, МПа'!O103))</f>
        <v>785,765,765,746,746,746,746,647,491,491,402</v>
      </c>
      <c r="P103" s="43" t="str">
        <f>IF('Rm, МПа'!P103="-",O103,CONCATENATE(O103,",",'Rm, МПа'!P103))</f>
        <v>785,765,765,746,746,746,746,647,491,491,402</v>
      </c>
      <c r="Q103" s="43">
        <f>'Rp0,2, МПа'!D103</f>
        <v>640</v>
      </c>
      <c r="R103" s="43" t="str">
        <f>IF('Rp0,2, МПа'!E103="-",Q103,CONCATENATE(Q103,",",'Rp0,2, МПа'!E103))</f>
        <v>640,618</v>
      </c>
      <c r="S103" s="43" t="str">
        <f>IF('Rp0,2, МПа'!F103="-",R103,CONCATENATE(R103,",",'Rp0,2, МПа'!F103))</f>
        <v>640,618,598</v>
      </c>
      <c r="T103" s="43" t="str">
        <f>IF('Rp0,2, МПа'!G103="-",S103,CONCATENATE(S103,",",'Rp0,2, МПа'!G103))</f>
        <v>640,618,598,579</v>
      </c>
      <c r="U103" s="43" t="str">
        <f>IF('Rp0,2, МПа'!H103="-",T103,CONCATENATE(T103,",",'Rp0,2, МПа'!H103))</f>
        <v>640,618,598,579,569</v>
      </c>
      <c r="V103" s="43" t="str">
        <f>IF('Rp0,2, МПа'!I103="-",U103,CONCATENATE(U103,",",'Rp0,2, МПа'!I103))</f>
        <v>640,618,598,579,569,569</v>
      </c>
      <c r="W103" s="43" t="str">
        <f>IF('Rp0,2, МПа'!J103="-",V103,CONCATENATE(V103,",",'Rp0,2, МПа'!J103))</f>
        <v>640,618,598,579,569,569,549</v>
      </c>
      <c r="X103" s="43" t="str">
        <f>IF('Rp0,2, МПа'!K103="-",W103,CONCATENATE(W103,",",'Rp0,2, МПа'!K103))</f>
        <v>640,618,598,579,569,569,549,510</v>
      </c>
      <c r="Y103" s="43" t="str">
        <f>IF('Rp0,2, МПа'!L103="-",X103,CONCATENATE(X103,",",'Rp0,2, МПа'!L103))</f>
        <v>640,618,598,579,569,569,549,510,491</v>
      </c>
      <c r="Z103" s="43" t="str">
        <f>IF('Rp0,2, МПа'!M103="-",Y103,CONCATENATE(Y103,",",'Rp0,2, МПа'!M103))</f>
        <v>640,618,598,579,569,569,549,510,491,441</v>
      </c>
      <c r="AA103" s="43" t="str">
        <f>IF('Rp0,2, МПа'!N103="-",Z103,CONCATENATE(Z103,",",'Rp0,2, МПа'!N103))</f>
        <v>640,618,598,579,569,569,549,510,491,441,343</v>
      </c>
      <c r="AB103" s="43" t="str">
        <f>IF('Rp0,2, МПа'!O103="-",AA103,CONCATENATE(AA103,",",'Rp0,2, МПа'!O103))</f>
        <v>640,618,598,579,569,569,549,510,491,441,343</v>
      </c>
      <c r="AC103" s="43" t="str">
        <f>IF('Rp0,2, МПа'!P103="-",AB103,CONCATENATE(AB103,",",'Rp0,2, МПа'!P103))</f>
        <v>640,618,598,579,569,569,549,510,491,441,343</v>
      </c>
      <c r="AD103" s="43" t="str">
        <f t="shared" si="3"/>
        <v>{Name: "Сталь 45Х (Поковки диаметром до 100 мм, КП640*)",ClassID: "СЛ",UltimateStressArray: [785,765,765,746,746,746,746,647,491,491,402],YieldStressArray: [640,618,598,579,569,569,549,510,491,441,343]},</v>
      </c>
    </row>
    <row r="104" spans="1:30" x14ac:dyDescent="0.25">
      <c r="A104" s="45" t="str">
        <f>INDEX('Обработка исходного'!B:B,ROW('Rm, МПа'!$B$3)+4*(ROW('Rm, МПа'!$B104)-ROW('Rm, МПа'!$B$3)))</f>
        <v>Сталь легированная</v>
      </c>
      <c r="B104" s="45" t="str">
        <f t="shared" si="2"/>
        <v>СЛ</v>
      </c>
      <c r="C104" s="45" t="str">
        <f>CONCATENATE('Rm, МПа'!B104,IF(OR(ISBLANK('Rm, МПа'!C104),'Rm, МПа'!C104=""),"",CONCATENATE(" (",'Rm, МПа'!C104,")")))</f>
        <v>45Х (Прутки и полосы диаметром или толщиной до 80 мм)</v>
      </c>
      <c r="D104" s="43">
        <f>'Rm, МПа'!D104</f>
        <v>1030</v>
      </c>
      <c r="E104" s="43" t="str">
        <f>IF('Rm, МПа'!E104="-",D104,CONCATENATE(D104,",",'Rm, МПа'!E104))</f>
        <v>1030,1000</v>
      </c>
      <c r="F104" s="43" t="str">
        <f>IF('Rm, МПа'!F104="-",E104,CONCATENATE(E104,",",'Rm, МПа'!F104))</f>
        <v>1030,1000,1000</v>
      </c>
      <c r="G104" s="43" t="str">
        <f>IF('Rm, МПа'!G104="-",F104,CONCATENATE(F104,",",'Rm, МПа'!G104))</f>
        <v>1030,1000,1000,981</v>
      </c>
      <c r="H104" s="43" t="str">
        <f>IF('Rm, МПа'!H104="-",G104,CONCATENATE(G104,",",'Rm, МПа'!H104))</f>
        <v>1030,1000,1000,981,981</v>
      </c>
      <c r="I104" s="43" t="str">
        <f>IF('Rm, МПа'!I104="-",H104,CONCATENATE(H104,",",'Rm, МПа'!I104))</f>
        <v>1030,1000,1000,981,981,981</v>
      </c>
      <c r="J104" s="43" t="str">
        <f>IF('Rm, МПа'!J104="-",I104,CONCATENATE(I104,",",'Rm, МПа'!J104))</f>
        <v>1030,1000,1000,981,981,981,981</v>
      </c>
      <c r="K104" s="43" t="str">
        <f>IF('Rm, МПа'!K104="-",J104,CONCATENATE(J104,",",'Rm, МПа'!K104))</f>
        <v>1030,1000,1000,981,981,981,981,844</v>
      </c>
      <c r="L104" s="43" t="str">
        <f>IF('Rm, МПа'!L104="-",K104,CONCATENATE(K104,",",'Rm, МПа'!L104))</f>
        <v>1030,1000,1000,981,981,981,981,844,638</v>
      </c>
      <c r="M104" s="43" t="str">
        <f>IF('Rm, МПа'!M104="-",L104,CONCATENATE(L104,",",'Rm, МПа'!M104))</f>
        <v>1030,1000,1000,981,981,981,981,844,638,638</v>
      </c>
      <c r="N104" s="43" t="str">
        <f>IF('Rm, МПа'!N104="-",M104,CONCATENATE(M104,",",'Rm, МПа'!N104))</f>
        <v>1030,1000,1000,981,981,981,981,844,638,638,530</v>
      </c>
      <c r="O104" s="43" t="str">
        <f>IF('Rm, МПа'!O104="-",N104,CONCATENATE(N104,",",'Rm, МПа'!O104))</f>
        <v>1030,1000,1000,981,981,981,981,844,638,638,530</v>
      </c>
      <c r="P104" s="43" t="str">
        <f>IF('Rm, МПа'!P104="-",O104,CONCATENATE(O104,",",'Rm, МПа'!P104))</f>
        <v>1030,1000,1000,981,981,981,981,844,638,638,530</v>
      </c>
      <c r="Q104" s="43">
        <f>'Rp0,2, МПа'!D104</f>
        <v>834</v>
      </c>
      <c r="R104" s="43" t="str">
        <f>IF('Rp0,2, МПа'!E104="-",Q104,CONCATENATE(Q104,",",'Rp0,2, МПа'!E104))</f>
        <v>834,804</v>
      </c>
      <c r="S104" s="43" t="str">
        <f>IF('Rp0,2, МПа'!F104="-",R104,CONCATENATE(R104,",",'Rp0,2, МПа'!F104))</f>
        <v>834,804,785</v>
      </c>
      <c r="T104" s="43" t="str">
        <f>IF('Rp0,2, МПа'!G104="-",S104,CONCATENATE(S104,",",'Rp0,2, МПа'!G104))</f>
        <v>834,804,785,755</v>
      </c>
      <c r="U104" s="43" t="str">
        <f>IF('Rp0,2, МПа'!H104="-",T104,CONCATENATE(T104,",",'Rp0,2, МПа'!H104))</f>
        <v>834,804,785,755,746</v>
      </c>
      <c r="V104" s="43" t="str">
        <f>IF('Rp0,2, МПа'!I104="-",U104,CONCATENATE(U104,",",'Rp0,2, МПа'!I104))</f>
        <v>834,804,785,755,746,746</v>
      </c>
      <c r="W104" s="43" t="str">
        <f>IF('Rp0,2, МПа'!J104="-",V104,CONCATENATE(V104,",",'Rp0,2, МПа'!J104))</f>
        <v>834,804,785,755,746,746,716</v>
      </c>
      <c r="X104" s="43" t="str">
        <f>IF('Rp0,2, МПа'!K104="-",W104,CONCATENATE(W104,",",'Rp0,2, МПа'!K104))</f>
        <v>834,804,785,755,746,746,716,667</v>
      </c>
      <c r="Y104" s="43" t="str">
        <f>IF('Rp0,2, МПа'!L104="-",X104,CONCATENATE(X104,",",'Rp0,2, МПа'!L104))</f>
        <v>834,804,785,755,746,746,716,667,638</v>
      </c>
      <c r="Z104" s="43" t="str">
        <f>IF('Rp0,2, МПа'!M104="-",Y104,CONCATENATE(Y104,",",'Rp0,2, МПа'!M104))</f>
        <v>834,804,785,755,746,746,716,667,638,579</v>
      </c>
      <c r="AA104" s="43" t="str">
        <f>IF('Rp0,2, МПа'!N104="-",Z104,CONCATENATE(Z104,",",'Rp0,2, МПа'!N104))</f>
        <v>834,804,785,755,746,746,716,667,638,579,451</v>
      </c>
      <c r="AB104" s="43" t="str">
        <f>IF('Rp0,2, МПа'!O104="-",AA104,CONCATENATE(AA104,",",'Rp0,2, МПа'!O104))</f>
        <v>834,804,785,755,746,746,716,667,638,579,451</v>
      </c>
      <c r="AC104" s="43" t="str">
        <f>IF('Rp0,2, МПа'!P104="-",AB104,CONCATENATE(AB104,",",'Rp0,2, МПа'!P104))</f>
        <v>834,804,785,755,746,746,716,667,638,579,451</v>
      </c>
      <c r="AD104" s="43" t="str">
        <f t="shared" si="3"/>
        <v>{Name: "Сталь 45Х (Прутки и полосы диаметром или толщиной до 80 мм)",ClassID: "СЛ",UltimateStressArray: [1030,1000,1000,981,981,981,981,844,638,638,530],YieldStressArray: [834,804,785,755,746,746,716,667,638,579,451]},</v>
      </c>
    </row>
    <row r="105" spans="1:30" x14ac:dyDescent="0.25">
      <c r="A105" s="45" t="str">
        <f>INDEX('Обработка исходного'!B:B,ROW('Rm, МПа'!$B$3)+4*(ROW('Rm, МПа'!$B105)-ROW('Rm, МПа'!$B$3)))</f>
        <v>Сталь легированная</v>
      </c>
      <c r="B105" s="45" t="str">
        <f t="shared" si="2"/>
        <v>СЛ</v>
      </c>
      <c r="C105" s="45" t="str">
        <f>CONCATENATE('Rm, МПа'!B105,IF(OR(ISBLANK('Rm, МПа'!C105),'Rm, МПа'!C105=""),"",CONCATENATE(" (",'Rm, МПа'!C105,")")))</f>
        <v>45Х (Прутки и полосы диаметром или толщиной от 80 до 150 мм)</v>
      </c>
      <c r="D105" s="43">
        <f>'Rm, МПа'!D105</f>
        <v>1030</v>
      </c>
      <c r="E105" s="43" t="str">
        <f>IF('Rm, МПа'!E105="-",D105,CONCATENATE(D105,",",'Rm, МПа'!E105))</f>
        <v>1030,1000</v>
      </c>
      <c r="F105" s="43" t="str">
        <f>IF('Rm, МПа'!F105="-",E105,CONCATENATE(E105,",",'Rm, МПа'!F105))</f>
        <v>1030,1000,1000</v>
      </c>
      <c r="G105" s="43" t="str">
        <f>IF('Rm, МПа'!G105="-",F105,CONCATENATE(F105,",",'Rm, МПа'!G105))</f>
        <v>1030,1000,1000,981</v>
      </c>
      <c r="H105" s="43" t="str">
        <f>IF('Rm, МПа'!H105="-",G105,CONCATENATE(G105,",",'Rm, МПа'!H105))</f>
        <v>1030,1000,1000,981,981</v>
      </c>
      <c r="I105" s="43" t="str">
        <f>IF('Rm, МПа'!I105="-",H105,CONCATENATE(H105,",",'Rm, МПа'!I105))</f>
        <v>1030,1000,1000,981,981,981</v>
      </c>
      <c r="J105" s="43" t="str">
        <f>IF('Rm, МПа'!J105="-",I105,CONCATENATE(I105,",",'Rm, МПа'!J105))</f>
        <v>1030,1000,1000,981,981,981,981</v>
      </c>
      <c r="K105" s="43" t="str">
        <f>IF('Rm, МПа'!K105="-",J105,CONCATENATE(J105,",",'Rm, МПа'!K105))</f>
        <v>1030,1000,1000,981,981,981,981,844</v>
      </c>
      <c r="L105" s="43" t="str">
        <f>IF('Rm, МПа'!L105="-",K105,CONCATENATE(K105,",",'Rm, МПа'!L105))</f>
        <v>1030,1000,1000,981,981,981,981,844,638</v>
      </c>
      <c r="M105" s="43" t="str">
        <f>IF('Rm, МПа'!M105="-",L105,CONCATENATE(L105,",",'Rm, МПа'!M105))</f>
        <v>1030,1000,1000,981,981,981,981,844,638,638</v>
      </c>
      <c r="N105" s="43" t="str">
        <f>IF('Rm, МПа'!N105="-",M105,CONCATENATE(M105,",",'Rm, МПа'!N105))</f>
        <v>1030,1000,1000,981,981,981,981,844,638,638,530</v>
      </c>
      <c r="O105" s="43" t="str">
        <f>IF('Rm, МПа'!O105="-",N105,CONCATENATE(N105,",",'Rm, МПа'!O105))</f>
        <v>1030,1000,1000,981,981,981,981,844,638,638,530</v>
      </c>
      <c r="P105" s="43" t="str">
        <f>IF('Rm, МПа'!P105="-",O105,CONCATENATE(O105,",",'Rm, МПа'!P105))</f>
        <v>1030,1000,1000,981,981,981,981,844,638,638,530</v>
      </c>
      <c r="Q105" s="43">
        <f>'Rp0,2, МПа'!D105</f>
        <v>834</v>
      </c>
      <c r="R105" s="43" t="str">
        <f>IF('Rp0,2, МПа'!E105="-",Q105,CONCATENATE(Q105,",",'Rp0,2, МПа'!E105))</f>
        <v>834,804</v>
      </c>
      <c r="S105" s="43" t="str">
        <f>IF('Rp0,2, МПа'!F105="-",R105,CONCATENATE(R105,",",'Rp0,2, МПа'!F105))</f>
        <v>834,804,785</v>
      </c>
      <c r="T105" s="43" t="str">
        <f>IF('Rp0,2, МПа'!G105="-",S105,CONCATENATE(S105,",",'Rp0,2, МПа'!G105))</f>
        <v>834,804,785,755</v>
      </c>
      <c r="U105" s="43" t="str">
        <f>IF('Rp0,2, МПа'!H105="-",T105,CONCATENATE(T105,",",'Rp0,2, МПа'!H105))</f>
        <v>834,804,785,755,746</v>
      </c>
      <c r="V105" s="43" t="str">
        <f>IF('Rp0,2, МПа'!I105="-",U105,CONCATENATE(U105,",",'Rp0,2, МПа'!I105))</f>
        <v>834,804,785,755,746,746</v>
      </c>
      <c r="W105" s="43" t="str">
        <f>IF('Rp0,2, МПа'!J105="-",V105,CONCATENATE(V105,",",'Rp0,2, МПа'!J105))</f>
        <v>834,804,785,755,746,746,716</v>
      </c>
      <c r="X105" s="43" t="str">
        <f>IF('Rp0,2, МПа'!K105="-",W105,CONCATENATE(W105,",",'Rp0,2, МПа'!K105))</f>
        <v>834,804,785,755,746,746,716,667</v>
      </c>
      <c r="Y105" s="43" t="str">
        <f>IF('Rp0,2, МПа'!L105="-",X105,CONCATENATE(X105,",",'Rp0,2, МПа'!L105))</f>
        <v>834,804,785,755,746,746,716,667,638</v>
      </c>
      <c r="Z105" s="43" t="str">
        <f>IF('Rp0,2, МПа'!M105="-",Y105,CONCATENATE(Y105,",",'Rp0,2, МПа'!M105))</f>
        <v>834,804,785,755,746,746,716,667,638,579</v>
      </c>
      <c r="AA105" s="43" t="str">
        <f>IF('Rp0,2, МПа'!N105="-",Z105,CONCATENATE(Z105,",",'Rp0,2, МПа'!N105))</f>
        <v>834,804,785,755,746,746,716,667,638,579,451</v>
      </c>
      <c r="AB105" s="43" t="str">
        <f>IF('Rp0,2, МПа'!O105="-",AA105,CONCATENATE(AA105,",",'Rp0,2, МПа'!O105))</f>
        <v>834,804,785,755,746,746,716,667,638,579,451</v>
      </c>
      <c r="AC105" s="43" t="str">
        <f>IF('Rp0,2, МПа'!P105="-",AB105,CONCATENATE(AB105,",",'Rp0,2, МПа'!P105))</f>
        <v>834,804,785,755,746,746,716,667,638,579,451</v>
      </c>
      <c r="AD105" s="43" t="str">
        <f t="shared" si="3"/>
        <v>{Name: "Сталь 45Х (Прутки и полосы диаметром или толщиной от 80 до 150 мм)",ClassID: "СЛ",UltimateStressArray: [1030,1000,1000,981,981,981,981,844,638,638,530],YieldStressArray: [834,804,785,755,746,746,716,667,638,579,451]},</v>
      </c>
    </row>
    <row r="106" spans="1:30" x14ac:dyDescent="0.25">
      <c r="A106" s="45" t="str">
        <f>INDEX('Обработка исходного'!B:B,ROW('Rm, МПа'!$B$3)+4*(ROW('Rm, МПа'!$B106)-ROW('Rm, МПа'!$B$3)))</f>
        <v>Сталь легированная</v>
      </c>
      <c r="B106" s="45" t="str">
        <f t="shared" si="2"/>
        <v>СЛ</v>
      </c>
      <c r="C106" s="45" t="str">
        <f>CONCATENATE('Rm, МПа'!B106,IF(OR(ISBLANK('Rm, МПа'!C106),'Rm, МПа'!C106=""),"",CONCATENATE(" (",'Rm, МПа'!C106,")")))</f>
        <v>45Х (Прутки и полосы диаметром или толщиной от 150 до 250 мм)</v>
      </c>
      <c r="D106" s="43">
        <f>'Rm, МПа'!D106</f>
        <v>1030</v>
      </c>
      <c r="E106" s="43" t="str">
        <f>IF('Rm, МПа'!E106="-",D106,CONCATENATE(D106,",",'Rm, МПа'!E106))</f>
        <v>1030,1000</v>
      </c>
      <c r="F106" s="43" t="str">
        <f>IF('Rm, МПа'!F106="-",E106,CONCATENATE(E106,",",'Rm, МПа'!F106))</f>
        <v>1030,1000,1000</v>
      </c>
      <c r="G106" s="43" t="str">
        <f>IF('Rm, МПа'!G106="-",F106,CONCATENATE(F106,",",'Rm, МПа'!G106))</f>
        <v>1030,1000,1000,981</v>
      </c>
      <c r="H106" s="43" t="str">
        <f>IF('Rm, МПа'!H106="-",G106,CONCATENATE(G106,",",'Rm, МПа'!H106))</f>
        <v>1030,1000,1000,981,981</v>
      </c>
      <c r="I106" s="43" t="str">
        <f>IF('Rm, МПа'!I106="-",H106,CONCATENATE(H106,",",'Rm, МПа'!I106))</f>
        <v>1030,1000,1000,981,981,981</v>
      </c>
      <c r="J106" s="43" t="str">
        <f>IF('Rm, МПа'!J106="-",I106,CONCATENATE(I106,",",'Rm, МПа'!J106))</f>
        <v>1030,1000,1000,981,981,981,981</v>
      </c>
      <c r="K106" s="43" t="str">
        <f>IF('Rm, МПа'!K106="-",J106,CONCATENATE(J106,",",'Rm, МПа'!K106))</f>
        <v>1030,1000,1000,981,981,981,981,844</v>
      </c>
      <c r="L106" s="43" t="str">
        <f>IF('Rm, МПа'!L106="-",K106,CONCATENATE(K106,",",'Rm, МПа'!L106))</f>
        <v>1030,1000,1000,981,981,981,981,844,638</v>
      </c>
      <c r="M106" s="43" t="str">
        <f>IF('Rm, МПа'!M106="-",L106,CONCATENATE(L106,",",'Rm, МПа'!M106))</f>
        <v>1030,1000,1000,981,981,981,981,844,638,638</v>
      </c>
      <c r="N106" s="43" t="str">
        <f>IF('Rm, МПа'!N106="-",M106,CONCATENATE(M106,",",'Rm, МПа'!N106))</f>
        <v>1030,1000,1000,981,981,981,981,844,638,638,530</v>
      </c>
      <c r="O106" s="43" t="str">
        <f>IF('Rm, МПа'!O106="-",N106,CONCATENATE(N106,",",'Rm, МПа'!O106))</f>
        <v>1030,1000,1000,981,981,981,981,844,638,638,530</v>
      </c>
      <c r="P106" s="43" t="str">
        <f>IF('Rm, МПа'!P106="-",O106,CONCATENATE(O106,",",'Rm, МПа'!P106))</f>
        <v>1030,1000,1000,981,981,981,981,844,638,638,530</v>
      </c>
      <c r="Q106" s="43">
        <f>'Rp0,2, МПа'!D106</f>
        <v>834</v>
      </c>
      <c r="R106" s="43" t="str">
        <f>IF('Rp0,2, МПа'!E106="-",Q106,CONCATENATE(Q106,",",'Rp0,2, МПа'!E106))</f>
        <v>834,804</v>
      </c>
      <c r="S106" s="43" t="str">
        <f>IF('Rp0,2, МПа'!F106="-",R106,CONCATENATE(R106,",",'Rp0,2, МПа'!F106))</f>
        <v>834,804,785</v>
      </c>
      <c r="T106" s="43" t="str">
        <f>IF('Rp0,2, МПа'!G106="-",S106,CONCATENATE(S106,",",'Rp0,2, МПа'!G106))</f>
        <v>834,804,785,755</v>
      </c>
      <c r="U106" s="43" t="str">
        <f>IF('Rp0,2, МПа'!H106="-",T106,CONCATENATE(T106,",",'Rp0,2, МПа'!H106))</f>
        <v>834,804,785,755,746</v>
      </c>
      <c r="V106" s="43" t="str">
        <f>IF('Rp0,2, МПа'!I106="-",U106,CONCATENATE(U106,",",'Rp0,2, МПа'!I106))</f>
        <v>834,804,785,755,746,746</v>
      </c>
      <c r="W106" s="43" t="str">
        <f>IF('Rp0,2, МПа'!J106="-",V106,CONCATENATE(V106,",",'Rp0,2, МПа'!J106))</f>
        <v>834,804,785,755,746,746,716</v>
      </c>
      <c r="X106" s="43" t="str">
        <f>IF('Rp0,2, МПа'!K106="-",W106,CONCATENATE(W106,",",'Rp0,2, МПа'!K106))</f>
        <v>834,804,785,755,746,746,716,667</v>
      </c>
      <c r="Y106" s="43" t="str">
        <f>IF('Rp0,2, МПа'!L106="-",X106,CONCATENATE(X106,",",'Rp0,2, МПа'!L106))</f>
        <v>834,804,785,755,746,746,716,667,638</v>
      </c>
      <c r="Z106" s="43" t="str">
        <f>IF('Rp0,2, МПа'!M106="-",Y106,CONCATENATE(Y106,",",'Rp0,2, МПа'!M106))</f>
        <v>834,804,785,755,746,746,716,667,638,579</v>
      </c>
      <c r="AA106" s="43" t="str">
        <f>IF('Rp0,2, МПа'!N106="-",Z106,CONCATENATE(Z106,",",'Rp0,2, МПа'!N106))</f>
        <v>834,804,785,755,746,746,716,667,638,579,451</v>
      </c>
      <c r="AB106" s="43" t="str">
        <f>IF('Rp0,2, МПа'!O106="-",AA106,CONCATENATE(AA106,",",'Rp0,2, МПа'!O106))</f>
        <v>834,804,785,755,746,746,716,667,638,579,451</v>
      </c>
      <c r="AC106" s="43" t="str">
        <f>IF('Rp0,2, МПа'!P106="-",AB106,CONCATENATE(AB106,",",'Rp0,2, МПа'!P106))</f>
        <v>834,804,785,755,746,746,716,667,638,579,451</v>
      </c>
      <c r="AD106" s="43" t="str">
        <f t="shared" si="3"/>
        <v>{Name: "Сталь 45Х (Прутки и полосы диаметром или толщиной от 150 до 250 мм)",ClassID: "СЛ",UltimateStressArray: [1030,1000,1000,981,981,981,981,844,638,638,530],YieldStressArray: [834,804,785,755,746,746,716,667,638,579,451]},</v>
      </c>
    </row>
    <row r="107" spans="1:30" x14ac:dyDescent="0.25">
      <c r="A107" s="45" t="str">
        <f>INDEX('Обработка исходного'!B:B,ROW('Rm, МПа'!$B$3)+4*(ROW('Rm, МПа'!$B107)-ROW('Rm, МПа'!$B$3)))</f>
        <v>Сталь легированная</v>
      </c>
      <c r="B107" s="45" t="str">
        <f t="shared" si="2"/>
        <v>СЛ</v>
      </c>
      <c r="C107" s="45" t="str">
        <f>CONCATENATE('Rm, МПа'!B107,IF(OR(ISBLANK('Rm, МПа'!C107),'Rm, МПа'!C107=""),"",CONCATENATE(" (",'Rm, МПа'!C107,")")))</f>
        <v>12ХМ (Листы толщиной от 4 до 6 мм)</v>
      </c>
      <c r="D107" s="43">
        <f>'Rm, МПа'!D107</f>
        <v>441</v>
      </c>
      <c r="E107" s="43" t="str">
        <f>IF('Rm, МПа'!E107="-",D107,CONCATENATE(D107,",",'Rm, МПа'!E107))</f>
        <v>441,432</v>
      </c>
      <c r="F107" s="43" t="str">
        <f>IF('Rm, МПа'!F107="-",E107,CONCATENATE(E107,",",'Rm, МПа'!F107))</f>
        <v>441,432,432</v>
      </c>
      <c r="G107" s="43" t="str">
        <f>IF('Rm, МПа'!G107="-",F107,CONCATENATE(F107,",",'Rm, МПа'!G107))</f>
        <v>441,432,432,432</v>
      </c>
      <c r="H107" s="43" t="str">
        <f>IF('Rm, МПа'!H107="-",G107,CONCATENATE(G107,",",'Rm, МПа'!H107))</f>
        <v>441,432,432,432,432</v>
      </c>
      <c r="I107" s="43" t="str">
        <f>IF('Rm, МПа'!I107="-",H107,CONCATENATE(H107,",",'Rm, МПа'!I107))</f>
        <v>441,432,432,432,432,432</v>
      </c>
      <c r="J107" s="43" t="str">
        <f>IF('Rm, МПа'!J107="-",I107,CONCATENATE(I107,",",'Rm, МПа'!J107))</f>
        <v>441,432,432,432,432,432,432</v>
      </c>
      <c r="K107" s="43" t="str">
        <f>IF('Rm, МПа'!K107="-",J107,CONCATENATE(J107,",",'Rm, МПа'!K107))</f>
        <v>441,432,432,432,432,432,432,402</v>
      </c>
      <c r="L107" s="43" t="str">
        <f>IF('Rm, МПа'!L107="-",K107,CONCATENATE(K107,",",'Rm, МПа'!L107))</f>
        <v>441,432,432,432,432,432,432,402,373</v>
      </c>
      <c r="M107" s="43" t="str">
        <f>IF('Rm, МПа'!M107="-",L107,CONCATENATE(L107,",",'Rm, МПа'!M107))</f>
        <v>441,432,432,432,432,432,432,402,373,333</v>
      </c>
      <c r="N107" s="43" t="str">
        <f>IF('Rm, МПа'!N107="-",M107,CONCATENATE(M107,",",'Rm, МПа'!N107))</f>
        <v>441,432,432,432,432,432,432,402,373,333,294</v>
      </c>
      <c r="O107" s="43" t="str">
        <f>IF('Rm, МПа'!O107="-",N107,CONCATENATE(N107,",",'Rm, МПа'!O107))</f>
        <v>441,432,432,432,432,432,432,402,373,333,294</v>
      </c>
      <c r="P107" s="43" t="str">
        <f>IF('Rm, МПа'!P107="-",O107,CONCATENATE(O107,",",'Rm, МПа'!P107))</f>
        <v>441,432,432,432,432,432,432,402,373,333,294</v>
      </c>
      <c r="Q107" s="43">
        <f>'Rp0,2, МПа'!D107</f>
        <v>235</v>
      </c>
      <c r="R107" s="43" t="str">
        <f>IF('Rp0,2, МПа'!E107="-",Q107,CONCATENATE(Q107,",",'Rp0,2, МПа'!E107))</f>
        <v>235,235</v>
      </c>
      <c r="S107" s="43" t="str">
        <f>IF('Rp0,2, МПа'!F107="-",R107,CONCATENATE(R107,",",'Rp0,2, МПа'!F107))</f>
        <v>235,235,235</v>
      </c>
      <c r="T107" s="43" t="str">
        <f>IF('Rp0,2, МПа'!G107="-",S107,CONCATENATE(S107,",",'Rp0,2, МПа'!G107))</f>
        <v>235,235,235,235</v>
      </c>
      <c r="U107" s="43" t="str">
        <f>IF('Rp0,2, МПа'!H107="-",T107,CONCATENATE(T107,",",'Rp0,2, МПа'!H107))</f>
        <v>235,235,235,235,226</v>
      </c>
      <c r="V107" s="43" t="str">
        <f>IF('Rp0,2, МПа'!I107="-",U107,CONCATENATE(U107,",",'Rp0,2, МПа'!I107))</f>
        <v>235,235,235,235,226,226</v>
      </c>
      <c r="W107" s="43" t="str">
        <f>IF('Rp0,2, МПа'!J107="-",V107,CONCATENATE(V107,",",'Rp0,2, МПа'!J107))</f>
        <v>235,235,235,235,226,226,226</v>
      </c>
      <c r="X107" s="43" t="str">
        <f>IF('Rp0,2, МПа'!K107="-",W107,CONCATENATE(W107,",",'Rp0,2, МПа'!K107))</f>
        <v>235,235,235,235,226,226,226,206</v>
      </c>
      <c r="Y107" s="43" t="str">
        <f>IF('Rp0,2, МПа'!L107="-",X107,CONCATENATE(X107,",",'Rp0,2, МПа'!L107))</f>
        <v>235,235,235,235,226,226,226,206,196</v>
      </c>
      <c r="Z107" s="43" t="str">
        <f>IF('Rp0,2, МПа'!M107="-",Y107,CONCATENATE(Y107,",",'Rp0,2, МПа'!M107))</f>
        <v>235,235,235,235,226,226,226,206,196,186</v>
      </c>
      <c r="AA107" s="43" t="str">
        <f>IF('Rp0,2, МПа'!N107="-",Z107,CONCATENATE(Z107,",",'Rp0,2, МПа'!N107))</f>
        <v>235,235,235,235,226,226,226,206,196,186,177</v>
      </c>
      <c r="AB107" s="43" t="str">
        <f>IF('Rp0,2, МПа'!O107="-",AA107,CONCATENATE(AA107,",",'Rp0,2, МПа'!O107))</f>
        <v>235,235,235,235,226,226,226,206,196,186,177</v>
      </c>
      <c r="AC107" s="43" t="str">
        <f>IF('Rp0,2, МПа'!P107="-",AB107,CONCATENATE(AB107,",",'Rp0,2, МПа'!P107))</f>
        <v>235,235,235,235,226,226,226,206,196,186,177</v>
      </c>
      <c r="AD107" s="43" t="str">
        <f t="shared" si="3"/>
        <v>{Name: "Сталь 12ХМ (Листы толщиной от 4 до 6 мм)",ClassID: "СЛ",UltimateStressArray: [441,432,432,432,432,432,432,402,373,333,294],YieldStressArray: [235,235,235,235,226,226,226,206,196,186,177]},</v>
      </c>
    </row>
    <row r="108" spans="1:30" x14ac:dyDescent="0.25">
      <c r="A108" s="45" t="str">
        <f>INDEX('Обработка исходного'!B:B,ROW('Rm, МПа'!$B$3)+4*(ROW('Rm, МПа'!$B108)-ROW('Rm, МПа'!$B$3)))</f>
        <v>Сталь легированная</v>
      </c>
      <c r="B108" s="45" t="str">
        <f t="shared" si="2"/>
        <v>СЛ</v>
      </c>
      <c r="C108" s="45" t="str">
        <f>CONCATENATE('Rm, МПа'!B108,IF(OR(ISBLANK('Rm, МПа'!C108),'Rm, МПа'!C108=""),"",CONCATENATE(" (",'Rm, МПа'!C108,")")))</f>
        <v>12ХМ (Листы толщиной от 60 до 130 мм)</v>
      </c>
      <c r="D108" s="43">
        <f>'Rm, МПа'!D108</f>
        <v>441</v>
      </c>
      <c r="E108" s="43" t="str">
        <f>IF('Rm, МПа'!E108="-",D108,CONCATENATE(D108,",",'Rm, МПа'!E108))</f>
        <v>441,432</v>
      </c>
      <c r="F108" s="43" t="str">
        <f>IF('Rm, МПа'!F108="-",E108,CONCATENATE(E108,",",'Rm, МПа'!F108))</f>
        <v>441,432,432</v>
      </c>
      <c r="G108" s="43" t="str">
        <f>IF('Rm, МПа'!G108="-",F108,CONCATENATE(F108,",",'Rm, МПа'!G108))</f>
        <v>441,432,432,432</v>
      </c>
      <c r="H108" s="43" t="str">
        <f>IF('Rm, МПа'!H108="-",G108,CONCATENATE(G108,",",'Rm, МПа'!H108))</f>
        <v>441,432,432,432,432</v>
      </c>
      <c r="I108" s="43" t="str">
        <f>IF('Rm, МПа'!I108="-",H108,CONCATENATE(H108,",",'Rm, МПа'!I108))</f>
        <v>441,432,432,432,432,432</v>
      </c>
      <c r="J108" s="43" t="str">
        <f>IF('Rm, МПа'!J108="-",I108,CONCATENATE(I108,",",'Rm, МПа'!J108))</f>
        <v>441,432,432,432,432,432,432</v>
      </c>
      <c r="K108" s="43" t="str">
        <f>IF('Rm, МПа'!K108="-",J108,CONCATENATE(J108,",",'Rm, МПа'!K108))</f>
        <v>441,432,432,432,432,432,432,402</v>
      </c>
      <c r="L108" s="43" t="str">
        <f>IF('Rm, МПа'!L108="-",K108,CONCATENATE(K108,",",'Rm, МПа'!L108))</f>
        <v>441,432,432,432,432,432,432,402,373</v>
      </c>
      <c r="M108" s="43" t="str">
        <f>IF('Rm, МПа'!M108="-",L108,CONCATENATE(L108,",",'Rm, МПа'!M108))</f>
        <v>441,432,432,432,432,432,432,402,373,333</v>
      </c>
      <c r="N108" s="43" t="str">
        <f>IF('Rm, МПа'!N108="-",M108,CONCATENATE(M108,",",'Rm, МПа'!N108))</f>
        <v>441,432,432,432,432,432,432,402,373,333,294</v>
      </c>
      <c r="O108" s="43" t="str">
        <f>IF('Rm, МПа'!O108="-",N108,CONCATENATE(N108,",",'Rm, МПа'!O108))</f>
        <v>441,432,432,432,432,432,432,402,373,333,294</v>
      </c>
      <c r="P108" s="43" t="str">
        <f>IF('Rm, МПа'!P108="-",O108,CONCATENATE(O108,",",'Rm, МПа'!P108))</f>
        <v>441,432,432,432,432,432,432,402,373,333,294</v>
      </c>
      <c r="Q108" s="43">
        <f>'Rp0,2, МПа'!D108</f>
        <v>235</v>
      </c>
      <c r="R108" s="43" t="str">
        <f>IF('Rp0,2, МПа'!E108="-",Q108,CONCATENATE(Q108,",",'Rp0,2, МПа'!E108))</f>
        <v>235,235</v>
      </c>
      <c r="S108" s="43" t="str">
        <f>IF('Rp0,2, МПа'!F108="-",R108,CONCATENATE(R108,",",'Rp0,2, МПа'!F108))</f>
        <v>235,235,235</v>
      </c>
      <c r="T108" s="43" t="str">
        <f>IF('Rp0,2, МПа'!G108="-",S108,CONCATENATE(S108,",",'Rp0,2, МПа'!G108))</f>
        <v>235,235,235,235</v>
      </c>
      <c r="U108" s="43" t="str">
        <f>IF('Rp0,2, МПа'!H108="-",T108,CONCATENATE(T108,",",'Rp0,2, МПа'!H108))</f>
        <v>235,235,235,235,226</v>
      </c>
      <c r="V108" s="43" t="str">
        <f>IF('Rp0,2, МПа'!I108="-",U108,CONCATENATE(U108,",",'Rp0,2, МПа'!I108))</f>
        <v>235,235,235,235,226,226</v>
      </c>
      <c r="W108" s="43" t="str">
        <f>IF('Rp0,2, МПа'!J108="-",V108,CONCATENATE(V108,",",'Rp0,2, МПа'!J108))</f>
        <v>235,235,235,235,226,226,216</v>
      </c>
      <c r="X108" s="43" t="str">
        <f>IF('Rp0,2, МПа'!K108="-",W108,CONCATENATE(W108,",",'Rp0,2, МПа'!K108))</f>
        <v>235,235,235,235,226,226,216,206</v>
      </c>
      <c r="Y108" s="43" t="str">
        <f>IF('Rp0,2, МПа'!L108="-",X108,CONCATENATE(X108,",",'Rp0,2, МПа'!L108))</f>
        <v>235,235,235,235,226,226,216,206,196</v>
      </c>
      <c r="Z108" s="43" t="str">
        <f>IF('Rp0,2, МПа'!M108="-",Y108,CONCATENATE(Y108,",",'Rp0,2, МПа'!M108))</f>
        <v>235,235,235,235,226,226,216,206,196,147</v>
      </c>
      <c r="AA108" s="43" t="str">
        <f>IF('Rp0,2, МПа'!N108="-",Z108,CONCATENATE(Z108,",",'Rp0,2, МПа'!N108))</f>
        <v>235,235,235,235,226,226,216,206,196,147,177</v>
      </c>
      <c r="AB108" s="43" t="str">
        <f>IF('Rp0,2, МПа'!O108="-",AA108,CONCATENATE(AA108,",",'Rp0,2, МПа'!O108))</f>
        <v>235,235,235,235,226,226,216,206,196,147,177</v>
      </c>
      <c r="AC108" s="43" t="str">
        <f>IF('Rp0,2, МПа'!P108="-",AB108,CONCATENATE(AB108,",",'Rp0,2, МПа'!P108))</f>
        <v>235,235,235,235,226,226,216,206,196,147,177</v>
      </c>
      <c r="AD108" s="43" t="str">
        <f t="shared" si="3"/>
        <v>{Name: "Сталь 12ХМ (Листы толщиной от 60 до 130 мм)",ClassID: "СЛ",UltimateStressArray: [441,432,432,432,432,432,432,402,373,333,294],YieldStressArray: [235,235,235,235,226,226,216,206,196,147,177]},</v>
      </c>
    </row>
    <row r="109" spans="1:30" x14ac:dyDescent="0.25">
      <c r="A109" s="45" t="str">
        <f>INDEX('Обработка исходного'!B:B,ROW('Rm, МПа'!$B$3)+4*(ROW('Rm, МПа'!$B109)-ROW('Rm, МПа'!$B$3)))</f>
        <v>Сталь легированная</v>
      </c>
      <c r="B109" s="45" t="str">
        <f t="shared" si="2"/>
        <v>СЛ</v>
      </c>
      <c r="C109" s="45" t="str">
        <f>CONCATENATE('Rm, МПа'!B109,IF(OR(ISBLANK('Rm, МПа'!C109),'Rm, МПа'!C109=""),"",CONCATENATE(" (",'Rm, МПа'!C109,")")))</f>
        <v>15ХМ (Трубы бесшовные горячекатаные наружным диаметром от 10 до 465 мм с толщиной стенки от 2 до 32 мм)</v>
      </c>
      <c r="D109" s="43">
        <f>'Rm, МПа'!D109</f>
        <v>441</v>
      </c>
      <c r="E109" s="43" t="str">
        <f>IF('Rm, МПа'!E109="-",D109,CONCATENATE(D109,",",'Rm, МПа'!E109))</f>
        <v>441,441</v>
      </c>
      <c r="F109" s="43" t="str">
        <f>IF('Rm, МПа'!F109="-",E109,CONCATENATE(E109,",",'Rm, МПа'!F109))</f>
        <v>441,441,431</v>
      </c>
      <c r="G109" s="43" t="str">
        <f>IF('Rm, МПа'!G109="-",F109,CONCATENATE(F109,",",'Rm, МПа'!G109))</f>
        <v>441,441,431,431</v>
      </c>
      <c r="H109" s="43" t="str">
        <f>IF('Rm, МПа'!H109="-",G109,CONCATENATE(G109,",",'Rm, МПа'!H109))</f>
        <v>441,441,431,431,421</v>
      </c>
      <c r="I109" s="43" t="str">
        <f>IF('Rm, МПа'!I109="-",H109,CONCATENATE(H109,",",'Rm, МПа'!I109))</f>
        <v>441,441,431,431,421,421</v>
      </c>
      <c r="J109" s="43" t="str">
        <f>IF('Rm, МПа'!J109="-",I109,CONCATENATE(I109,",",'Rm, МПа'!J109))</f>
        <v>441,441,431,431,421,421,412</v>
      </c>
      <c r="K109" s="43" t="str">
        <f>IF('Rm, МПа'!K109="-",J109,CONCATENATE(J109,",",'Rm, МПа'!K109))</f>
        <v>441,441,431,431,421,421,412,392</v>
      </c>
      <c r="L109" s="43" t="str">
        <f>IF('Rm, МПа'!L109="-",K109,CONCATENATE(K109,",",'Rm, МПа'!L109))</f>
        <v>441,441,431,431,421,421,412,392,372</v>
      </c>
      <c r="M109" s="43" t="str">
        <f>IF('Rm, МПа'!M109="-",L109,CONCATENATE(L109,",",'Rm, МПа'!M109))</f>
        <v>441,441,431,431,421,421,412,392,372,343</v>
      </c>
      <c r="N109" s="43" t="str">
        <f>IF('Rm, МПа'!N109="-",M109,CONCATENATE(M109,",",'Rm, МПа'!N109))</f>
        <v>441,441,431,431,421,421,412,392,372,343,294</v>
      </c>
      <c r="O109" s="43" t="str">
        <f>IF('Rm, МПа'!O109="-",N109,CONCATENATE(N109,",",'Rm, МПа'!O109))</f>
        <v>441,441,431,431,421,421,412,392,372,343,294</v>
      </c>
      <c r="P109" s="43" t="str">
        <f>IF('Rm, МПа'!P109="-",O109,CONCATENATE(O109,",",'Rm, МПа'!P109))</f>
        <v>441,441,431,431,421,421,412,392,372,343,294</v>
      </c>
      <c r="Q109" s="43">
        <f>'Rp0,2, МПа'!D109</f>
        <v>226</v>
      </c>
      <c r="R109" s="43" t="str">
        <f>IF('Rp0,2, МПа'!E109="-",Q109,CONCATENATE(Q109,",",'Rp0,2, МПа'!E109))</f>
        <v>226,226</v>
      </c>
      <c r="S109" s="43" t="str">
        <f>IF('Rp0,2, МПа'!F109="-",R109,CONCATENATE(R109,",",'Rp0,2, МПа'!F109))</f>
        <v>226,226,226</v>
      </c>
      <c r="T109" s="43" t="str">
        <f>IF('Rp0,2, МПа'!G109="-",S109,CONCATENATE(S109,",",'Rp0,2, МПа'!G109))</f>
        <v>226,226,226,226</v>
      </c>
      <c r="U109" s="43" t="str">
        <f>IF('Rp0,2, МПа'!H109="-",T109,CONCATENATE(T109,",",'Rp0,2, МПа'!H109))</f>
        <v>226,226,226,226,226</v>
      </c>
      <c r="V109" s="43" t="str">
        <f>IF('Rp0,2, МПа'!I109="-",U109,CONCATENATE(U109,",",'Rp0,2, МПа'!I109))</f>
        <v>226,226,226,226,226,226</v>
      </c>
      <c r="W109" s="43" t="str">
        <f>IF('Rp0,2, МПа'!J109="-",V109,CONCATENATE(V109,",",'Rp0,2, МПа'!J109))</f>
        <v>226,226,226,226,226,226,216</v>
      </c>
      <c r="X109" s="43" t="str">
        <f>IF('Rp0,2, МПа'!K109="-",W109,CONCATENATE(W109,",",'Rp0,2, МПа'!K109))</f>
        <v>226,226,226,226,226,226,216,206</v>
      </c>
      <c r="Y109" s="43" t="str">
        <f>IF('Rp0,2, МПа'!L109="-",X109,CONCATENATE(X109,",",'Rp0,2, МПа'!L109))</f>
        <v>226,226,226,226,226,226,216,206,196</v>
      </c>
      <c r="Z109" s="43" t="str">
        <f>IF('Rp0,2, МПа'!M109="-",Y109,CONCATENATE(Y109,",",'Rp0,2, МПа'!M109))</f>
        <v>226,226,226,226,226,226,216,206,196,191</v>
      </c>
      <c r="AA109" s="43" t="str">
        <f>IF('Rp0,2, МПа'!N109="-",Z109,CONCATENATE(Z109,",",'Rp0,2, МПа'!N109))</f>
        <v>226,226,226,226,226,226,216,206,196,191,186</v>
      </c>
      <c r="AB109" s="43" t="str">
        <f>IF('Rp0,2, МПа'!O109="-",AA109,CONCATENATE(AA109,",",'Rp0,2, МПа'!O109))</f>
        <v>226,226,226,226,226,226,216,206,196,191,186</v>
      </c>
      <c r="AC109" s="43" t="str">
        <f>IF('Rp0,2, МПа'!P109="-",AB109,CONCATENATE(AB109,",",'Rp0,2, МПа'!P109))</f>
        <v>226,226,226,226,226,226,216,206,196,191,186</v>
      </c>
      <c r="AD109" s="43" t="str">
        <f t="shared" si="3"/>
        <v>{Name: "Сталь 15ХМ (Трубы бесшовные горячекатаные наружным диаметром от 10 до 465 мм с толщиной стенки от 2 до 32 мм)",ClassID: "СЛ",UltimateStressArray: [441,441,431,431,421,421,412,392,372,343,294],YieldStressArray: [226,226,226,226,226,226,216,206,196,191,186]},</v>
      </c>
    </row>
    <row r="110" spans="1:30" x14ac:dyDescent="0.25">
      <c r="A110" s="45" t="str">
        <f>INDEX('Обработка исходного'!B:B,ROW('Rm, МПа'!$B$3)+4*(ROW('Rm, МПа'!$B110)-ROW('Rm, МПа'!$B$3)))</f>
        <v>Сталь легированная</v>
      </c>
      <c r="B110" s="45" t="str">
        <f t="shared" si="2"/>
        <v>СЛ</v>
      </c>
      <c r="C110" s="45" t="str">
        <f>CONCATENATE('Rm, МПа'!B110,IF(OR(ISBLANK('Rm, МПа'!C110),'Rm, МПа'!C110=""),"",CONCATENATE(" (",'Rm, МПа'!C110,")")))</f>
        <v>15ХМ (Поковки толщиной или диаметром от 100 до 300 мм, КП195*)</v>
      </c>
      <c r="D110" s="43">
        <f>'Rm, МПа'!D110</f>
        <v>390</v>
      </c>
      <c r="E110" s="43" t="str">
        <f>IF('Rm, МПа'!E110="-",D110,CONCATENATE(D110,",",'Rm, МПа'!E110))</f>
        <v>390,390</v>
      </c>
      <c r="F110" s="43" t="str">
        <f>IF('Rm, МПа'!F110="-",E110,CONCATENATE(E110,",",'Rm, МПа'!F110))</f>
        <v>390,390,390</v>
      </c>
      <c r="G110" s="43" t="str">
        <f>IF('Rm, МПа'!G110="-",F110,CONCATENATE(F110,",",'Rm, МПа'!G110))</f>
        <v>390,390,390,383</v>
      </c>
      <c r="H110" s="43" t="str">
        <f>IF('Rm, МПа'!H110="-",G110,CONCATENATE(G110,",",'Rm, МПа'!H110))</f>
        <v>390,390,390,383,383</v>
      </c>
      <c r="I110" s="43" t="str">
        <f>IF('Rm, МПа'!I110="-",H110,CONCATENATE(H110,",",'Rm, МПа'!I110))</f>
        <v>390,390,390,383,383,373</v>
      </c>
      <c r="J110" s="43" t="str">
        <f>IF('Rm, МПа'!J110="-",I110,CONCATENATE(I110,",",'Rm, МПа'!J110))</f>
        <v>390,390,390,383,383,373,363</v>
      </c>
      <c r="K110" s="43" t="str">
        <f>IF('Rm, МПа'!K110="-",J110,CONCATENATE(J110,",",'Rm, МПа'!K110))</f>
        <v>390,390,390,383,383,373,363,363</v>
      </c>
      <c r="L110" s="43" t="str">
        <f>IF('Rm, МПа'!L110="-",K110,CONCATENATE(K110,",",'Rm, МПа'!L110))</f>
        <v>390,390,390,383,383,373,363,363,363</v>
      </c>
      <c r="M110" s="43" t="str">
        <f>IF('Rm, МПа'!M110="-",L110,CONCATENATE(L110,",",'Rm, МПа'!M110))</f>
        <v>390,390,390,383,383,373,363,363,363,353</v>
      </c>
      <c r="N110" s="43" t="str">
        <f>IF('Rm, МПа'!N110="-",M110,CONCATENATE(M110,",",'Rm, МПа'!N110))</f>
        <v>390,390,390,383,383,373,363,363,363,353,314</v>
      </c>
      <c r="O110" s="43" t="str">
        <f>IF('Rm, МПа'!O110="-",N110,CONCATENATE(N110,",",'Rm, МПа'!O110))</f>
        <v>390,390,390,383,383,373,363,363,363,353,314</v>
      </c>
      <c r="P110" s="43" t="str">
        <f>IF('Rm, МПа'!P110="-",O110,CONCATENATE(O110,",",'Rm, МПа'!P110))</f>
        <v>390,390,390,383,383,373,363,363,363,353,314</v>
      </c>
      <c r="Q110" s="43">
        <f>'Rp0,2, МПа'!D110</f>
        <v>195</v>
      </c>
      <c r="R110" s="43" t="str">
        <f>IF('Rp0,2, МПа'!E110="-",Q110,CONCATENATE(Q110,",",'Rp0,2, МПа'!E110))</f>
        <v>195,195</v>
      </c>
      <c r="S110" s="43" t="str">
        <f>IF('Rp0,2, МПа'!F110="-",R110,CONCATENATE(R110,",",'Rp0,2, МПа'!F110))</f>
        <v>195,195,195</v>
      </c>
      <c r="T110" s="43" t="str">
        <f>IF('Rp0,2, МПа'!G110="-",S110,CONCATENATE(S110,",",'Rp0,2, МПа'!G110))</f>
        <v>195,195,195,195</v>
      </c>
      <c r="U110" s="43" t="str">
        <f>IF('Rp0,2, МПа'!H110="-",T110,CONCATENATE(T110,",",'Rp0,2, МПа'!H110))</f>
        <v>195,195,195,195,195</v>
      </c>
      <c r="V110" s="43" t="str">
        <f>IF('Rp0,2, МПа'!I110="-",U110,CONCATENATE(U110,",",'Rp0,2, МПа'!I110))</f>
        <v>195,195,195,195,195,195</v>
      </c>
      <c r="W110" s="43" t="str">
        <f>IF('Rp0,2, МПа'!J110="-",V110,CONCATENATE(V110,",",'Rp0,2, МПа'!J110))</f>
        <v>195,195,195,195,195,195,186</v>
      </c>
      <c r="X110" s="43" t="str">
        <f>IF('Rp0,2, МПа'!K110="-",W110,CONCATENATE(W110,",",'Rp0,2, МПа'!K110))</f>
        <v>195,195,195,195,195,195,186,177</v>
      </c>
      <c r="Y110" s="43" t="str">
        <f>IF('Rp0,2, МПа'!L110="-",X110,CONCATENATE(X110,",",'Rp0,2, МПа'!L110))</f>
        <v>195,195,195,195,195,195,186,177,167</v>
      </c>
      <c r="Z110" s="43" t="str">
        <f>IF('Rp0,2, МПа'!M110="-",Y110,CONCATENATE(Y110,",",'Rp0,2, МПа'!M110))</f>
        <v>195,195,195,195,195,195,186,177,167,137</v>
      </c>
      <c r="AA110" s="43" t="str">
        <f>IF('Rp0,2, МПа'!N110="-",Z110,CONCATENATE(Z110,",",'Rp0,2, МПа'!N110))</f>
        <v>195,195,195,195,195,195,186,177,167,137,127</v>
      </c>
      <c r="AB110" s="43" t="str">
        <f>IF('Rp0,2, МПа'!O110="-",AA110,CONCATENATE(AA110,",",'Rp0,2, МПа'!O110))</f>
        <v>195,195,195,195,195,195,186,177,167,137,127</v>
      </c>
      <c r="AC110" s="43" t="str">
        <f>IF('Rp0,2, МПа'!P110="-",AB110,CONCATENATE(AB110,",",'Rp0,2, МПа'!P110))</f>
        <v>195,195,195,195,195,195,186,177,167,137,127</v>
      </c>
      <c r="AD110" s="43" t="str">
        <f t="shared" si="3"/>
        <v>{Name: "Сталь 15ХМ (Поковки толщиной или диаметром от 100 до 300 мм, КП195*)",ClassID: "СЛ",UltimateStressArray: [390,390,390,383,383,373,363,363,363,353,314],YieldStressArray: [195,195,195,195,195,195,186,177,167,137,127]},</v>
      </c>
    </row>
    <row r="111" spans="1:30" x14ac:dyDescent="0.25">
      <c r="A111" s="45" t="str">
        <f>INDEX('Обработка исходного'!B:B,ROW('Rm, МПа'!$B$3)+4*(ROW('Rm, МПа'!$B111)-ROW('Rm, МПа'!$B$3)))</f>
        <v>Сталь легированная</v>
      </c>
      <c r="B111" s="45" t="str">
        <f t="shared" si="2"/>
        <v>СЛ</v>
      </c>
      <c r="C111" s="45" t="str">
        <f>CONCATENATE('Rm, МПа'!B111,IF(OR(ISBLANK('Rm, МПа'!C111),'Rm, МПа'!C111=""),"",CONCATENATE(" (",'Rm, МПа'!C111,")")))</f>
        <v>15ХМ (Поковки толщиной или диаметром от 100 до 300 мм, КП215*)</v>
      </c>
      <c r="D111" s="43">
        <f>'Rm, МПа'!D111</f>
        <v>430</v>
      </c>
      <c r="E111" s="43" t="str">
        <f>IF('Rm, МПа'!E111="-",D111,CONCATENATE(D111,",",'Rm, МПа'!E111))</f>
        <v>430,430</v>
      </c>
      <c r="F111" s="43" t="str">
        <f>IF('Rm, МПа'!F111="-",E111,CONCATENATE(E111,",",'Rm, МПа'!F111))</f>
        <v>430,430,430</v>
      </c>
      <c r="G111" s="43" t="str">
        <f>IF('Rm, МПа'!G111="-",F111,CONCATENATE(F111,",",'Rm, МПа'!G111))</f>
        <v>430,430,430,422</v>
      </c>
      <c r="H111" s="43" t="str">
        <f>IF('Rm, МПа'!H111="-",G111,CONCATENATE(G111,",",'Rm, МПа'!H111))</f>
        <v>430,430,430,422,422</v>
      </c>
      <c r="I111" s="43" t="str">
        <f>IF('Rm, МПа'!I111="-",H111,CONCATENATE(H111,",",'Rm, МПа'!I111))</f>
        <v>430,430,430,422,422,412</v>
      </c>
      <c r="J111" s="43" t="str">
        <f>IF('Rm, МПа'!J111="-",I111,CONCATENATE(I111,",",'Rm, МПа'!J111))</f>
        <v>430,430,430,422,422,412,402</v>
      </c>
      <c r="K111" s="43" t="str">
        <f>IF('Rm, МПа'!K111="-",J111,CONCATENATE(J111,",",'Rm, МПа'!K111))</f>
        <v>430,430,430,422,422,412,402,402</v>
      </c>
      <c r="L111" s="43" t="str">
        <f>IF('Rm, МПа'!L111="-",K111,CONCATENATE(K111,",",'Rm, МПа'!L111))</f>
        <v>430,430,430,422,422,412,402,402,402</v>
      </c>
      <c r="M111" s="43" t="str">
        <f>IF('Rm, МПа'!M111="-",L111,CONCATENATE(L111,",",'Rm, МПа'!M111))</f>
        <v>430,430,430,422,422,412,402,402,402,392</v>
      </c>
      <c r="N111" s="43" t="str">
        <f>IF('Rm, МПа'!N111="-",M111,CONCATENATE(M111,",",'Rm, МПа'!N111))</f>
        <v>430,430,430,422,422,412,402,402,402,392,343</v>
      </c>
      <c r="O111" s="43" t="str">
        <f>IF('Rm, МПа'!O111="-",N111,CONCATENATE(N111,",",'Rm, МПа'!O111))</f>
        <v>430,430,430,422,422,412,402,402,402,392,343</v>
      </c>
      <c r="P111" s="43" t="str">
        <f>IF('Rm, МПа'!P111="-",O111,CONCATENATE(O111,",",'Rm, МПа'!P111))</f>
        <v>430,430,430,422,422,412,402,402,402,392,343</v>
      </c>
      <c r="Q111" s="43">
        <f>'Rp0,2, МПа'!D111</f>
        <v>215</v>
      </c>
      <c r="R111" s="43" t="str">
        <f>IF('Rp0,2, МПа'!E111="-",Q111,CONCATENATE(Q111,",",'Rp0,2, МПа'!E111))</f>
        <v>215,215</v>
      </c>
      <c r="S111" s="43" t="str">
        <f>IF('Rp0,2, МПа'!F111="-",R111,CONCATENATE(R111,",",'Rp0,2, МПа'!F111))</f>
        <v>215,215,215</v>
      </c>
      <c r="T111" s="43" t="str">
        <f>IF('Rp0,2, МПа'!G111="-",S111,CONCATENATE(S111,",",'Rp0,2, МПа'!G111))</f>
        <v>215,215,215,215</v>
      </c>
      <c r="U111" s="43" t="str">
        <f>IF('Rp0,2, МПа'!H111="-",T111,CONCATENATE(T111,",",'Rp0,2, МПа'!H111))</f>
        <v>215,215,215,215,215</v>
      </c>
      <c r="V111" s="43" t="str">
        <f>IF('Rp0,2, МПа'!I111="-",U111,CONCATENATE(U111,",",'Rp0,2, МПа'!I111))</f>
        <v>215,215,215,215,215,215</v>
      </c>
      <c r="W111" s="43" t="str">
        <f>IF('Rp0,2, МПа'!J111="-",V111,CONCATENATE(V111,",",'Rp0,2, МПа'!J111))</f>
        <v>215,215,215,215,215,215,206</v>
      </c>
      <c r="X111" s="43" t="str">
        <f>IF('Rp0,2, МПа'!K111="-",W111,CONCATENATE(W111,",",'Rp0,2, МПа'!K111))</f>
        <v>215,215,215,215,215,215,206,196</v>
      </c>
      <c r="Y111" s="43" t="str">
        <f>IF('Rp0,2, МПа'!L111="-",X111,CONCATENATE(X111,",",'Rp0,2, МПа'!L111))</f>
        <v>215,215,215,215,215,215,206,196,186</v>
      </c>
      <c r="Z111" s="43" t="str">
        <f>IF('Rp0,2, МПа'!M111="-",Y111,CONCATENATE(Y111,",",'Rp0,2, МПа'!M111))</f>
        <v>215,215,215,215,215,215,206,196,186,147</v>
      </c>
      <c r="AA111" s="43" t="str">
        <f>IF('Rp0,2, МПа'!N111="-",Z111,CONCATENATE(Z111,",",'Rp0,2, МПа'!N111))</f>
        <v>215,215,215,215,215,215,206,196,186,147,147</v>
      </c>
      <c r="AB111" s="43" t="str">
        <f>IF('Rp0,2, МПа'!O111="-",AA111,CONCATENATE(AA111,",",'Rp0,2, МПа'!O111))</f>
        <v>215,215,215,215,215,215,206,196,186,147,147</v>
      </c>
      <c r="AC111" s="43" t="str">
        <f>IF('Rp0,2, МПа'!P111="-",AB111,CONCATENATE(AB111,",",'Rp0,2, МПа'!P111))</f>
        <v>215,215,215,215,215,215,206,196,186,147,147</v>
      </c>
      <c r="AD111" s="43" t="str">
        <f t="shared" si="3"/>
        <v>{Name: "Сталь 15ХМ (Поковки толщиной или диаметром от 100 до 300 мм, КП215*)",ClassID: "СЛ",UltimateStressArray: [430,430,430,422,422,412,402,402,402,392,343],YieldStressArray: [215,215,215,215,215,215,206,196,186,147,147]},</v>
      </c>
    </row>
    <row r="112" spans="1:30" x14ac:dyDescent="0.25">
      <c r="A112" s="45" t="str">
        <f>INDEX('Обработка исходного'!B:B,ROW('Rm, МПа'!$B$3)+4*(ROW('Rm, МПа'!$B112)-ROW('Rm, МПа'!$B$3)))</f>
        <v>Сталь легированная</v>
      </c>
      <c r="B112" s="45" t="str">
        <f t="shared" si="2"/>
        <v>СЛ</v>
      </c>
      <c r="C112" s="45" t="str">
        <f>CONCATENATE('Rm, МПа'!B112,IF(OR(ISBLANK('Rm, МПа'!C112),'Rm, МПа'!C112=""),"",CONCATENATE(" (",'Rm, МПа'!C112,")")))</f>
        <v>15ХМ (Поковки толщиной или диаметром до 300 мм, КП245*)</v>
      </c>
      <c r="D112" s="43">
        <f>'Rm, МПа'!D112</f>
        <v>470</v>
      </c>
      <c r="E112" s="43" t="str">
        <f>IF('Rm, МПа'!E112="-",D112,CONCATENATE(D112,",",'Rm, МПа'!E112))</f>
        <v>470,470</v>
      </c>
      <c r="F112" s="43" t="str">
        <f>IF('Rm, МПа'!F112="-",E112,CONCATENATE(E112,",",'Rm, МПа'!F112))</f>
        <v>470,470,470</v>
      </c>
      <c r="G112" s="43" t="str">
        <f>IF('Rm, МПа'!G112="-",F112,CONCATENATE(F112,",",'Rm, МПа'!G112))</f>
        <v>470,470,470,461</v>
      </c>
      <c r="H112" s="43" t="str">
        <f>IF('Rm, МПа'!H112="-",G112,CONCATENATE(G112,",",'Rm, МПа'!H112))</f>
        <v>470,470,470,461,461</v>
      </c>
      <c r="I112" s="43" t="str">
        <f>IF('Rm, МПа'!I112="-",H112,CONCATENATE(H112,",",'Rm, МПа'!I112))</f>
        <v>470,470,470,461,461,451</v>
      </c>
      <c r="J112" s="43" t="str">
        <f>IF('Rm, МПа'!J112="-",I112,CONCATENATE(I112,",",'Rm, МПа'!J112))</f>
        <v>470,470,470,461,461,451,441</v>
      </c>
      <c r="K112" s="43" t="str">
        <f>IF('Rm, МПа'!K112="-",J112,CONCATENATE(J112,",",'Rm, МПа'!K112))</f>
        <v>470,470,470,461,461,451,441,441</v>
      </c>
      <c r="L112" s="43" t="str">
        <f>IF('Rm, МПа'!L112="-",K112,CONCATENATE(K112,",",'Rm, МПа'!L112))</f>
        <v>470,470,470,461,461,451,441,441,441</v>
      </c>
      <c r="M112" s="43" t="str">
        <f>IF('Rm, МПа'!M112="-",L112,CONCATENATE(L112,",",'Rm, МПа'!M112))</f>
        <v>470,470,470,461,461,451,441,441,441,432</v>
      </c>
      <c r="N112" s="43" t="str">
        <f>IF('Rm, МПа'!N112="-",M112,CONCATENATE(M112,",",'Rm, МПа'!N112))</f>
        <v>470,470,470,461,461,451,441,441,441,432,373</v>
      </c>
      <c r="O112" s="43" t="str">
        <f>IF('Rm, МПа'!O112="-",N112,CONCATENATE(N112,",",'Rm, МПа'!O112))</f>
        <v>470,470,470,461,461,451,441,441,441,432,373</v>
      </c>
      <c r="P112" s="43" t="str">
        <f>IF('Rm, МПа'!P112="-",O112,CONCATENATE(O112,",",'Rm, МПа'!P112))</f>
        <v>470,470,470,461,461,451,441,441,441,432,373</v>
      </c>
      <c r="Q112" s="43">
        <f>'Rp0,2, МПа'!D112</f>
        <v>245</v>
      </c>
      <c r="R112" s="43" t="str">
        <f>IF('Rp0,2, МПа'!E112="-",Q112,CONCATENATE(Q112,",",'Rp0,2, МПа'!E112))</f>
        <v>245,245</v>
      </c>
      <c r="S112" s="43" t="str">
        <f>IF('Rp0,2, МПа'!F112="-",R112,CONCATENATE(R112,",",'Rp0,2, МПа'!F112))</f>
        <v>245,245,245</v>
      </c>
      <c r="T112" s="43" t="str">
        <f>IF('Rp0,2, МПа'!G112="-",S112,CONCATENATE(S112,",",'Rp0,2, МПа'!G112))</f>
        <v>245,245,245,245</v>
      </c>
      <c r="U112" s="43" t="str">
        <f>IF('Rp0,2, МПа'!H112="-",T112,CONCATENATE(T112,",",'Rp0,2, МПа'!H112))</f>
        <v>245,245,245,245,245</v>
      </c>
      <c r="V112" s="43" t="str">
        <f>IF('Rp0,2, МПа'!I112="-",U112,CONCATENATE(U112,",",'Rp0,2, МПа'!I112))</f>
        <v>245,245,245,245,245,245</v>
      </c>
      <c r="W112" s="43" t="str">
        <f>IF('Rp0,2, МПа'!J112="-",V112,CONCATENATE(V112,",",'Rp0,2, МПа'!J112))</f>
        <v>245,245,245,245,245,245,235</v>
      </c>
      <c r="X112" s="43" t="str">
        <f>IF('Rp0,2, МПа'!K112="-",W112,CONCATENATE(W112,",",'Rp0,2, МПа'!K112))</f>
        <v>245,245,245,245,245,245,235,226</v>
      </c>
      <c r="Y112" s="43" t="str">
        <f>IF('Rp0,2, МПа'!L112="-",X112,CONCATENATE(X112,",",'Rp0,2, МПа'!L112))</f>
        <v>245,245,245,245,245,245,235,226,216</v>
      </c>
      <c r="Z112" s="43" t="str">
        <f>IF('Rp0,2, МПа'!M112="-",Y112,CONCATENATE(Y112,",",'Rp0,2, МПа'!M112))</f>
        <v>245,245,245,245,245,245,235,226,216,167</v>
      </c>
      <c r="AA112" s="43" t="str">
        <f>IF('Rp0,2, МПа'!N112="-",Z112,CONCATENATE(Z112,",",'Rp0,2, МПа'!N112))</f>
        <v>245,245,245,245,245,245,235,226,216,167,167</v>
      </c>
      <c r="AB112" s="43" t="str">
        <f>IF('Rp0,2, МПа'!O112="-",AA112,CONCATENATE(AA112,",",'Rp0,2, МПа'!O112))</f>
        <v>245,245,245,245,245,245,235,226,216,167,167</v>
      </c>
      <c r="AC112" s="43" t="str">
        <f>IF('Rp0,2, МПа'!P112="-",AB112,CONCATENATE(AB112,",",'Rp0,2, МПа'!P112))</f>
        <v>245,245,245,245,245,245,235,226,216,167,167</v>
      </c>
      <c r="AD112" s="43" t="str">
        <f t="shared" si="3"/>
        <v>{Name: "Сталь 15ХМ (Поковки толщиной или диаметром до 300 мм, КП245*)",ClassID: "СЛ",UltimateStressArray: [470,470,470,461,461,451,441,441,441,432,373],YieldStressArray: [245,245,245,245,245,245,235,226,216,167,167]},</v>
      </c>
    </row>
    <row r="113" spans="1:30" x14ac:dyDescent="0.25">
      <c r="A113" s="45" t="str">
        <f>INDEX('Обработка исходного'!B:B,ROW('Rm, МПа'!$B$3)+4*(ROW('Rm, МПа'!$B113)-ROW('Rm, МПа'!$B$3)))</f>
        <v>Сталь легированная</v>
      </c>
      <c r="B113" s="45" t="str">
        <f t="shared" si="2"/>
        <v>СЛ</v>
      </c>
      <c r="C113" s="45" t="str">
        <f>CONCATENATE('Rm, МПа'!B113,IF(OR(ISBLANK('Rm, МПа'!C113),'Rm, МПа'!C113=""),"",CONCATENATE(" (",'Rm, МПа'!C113,")")))</f>
        <v>15ХМ (Поковки толщиной или диаметром до 500 мм, КП275*)</v>
      </c>
      <c r="D113" s="43">
        <f>'Rm, МПа'!D113</f>
        <v>530</v>
      </c>
      <c r="E113" s="43" t="str">
        <f>IF('Rm, МПа'!E113="-",D113,CONCATENATE(D113,",",'Rm, МПа'!E113))</f>
        <v>530,530</v>
      </c>
      <c r="F113" s="43" t="str">
        <f>IF('Rm, МПа'!F113="-",E113,CONCATENATE(E113,",",'Rm, МПа'!F113))</f>
        <v>530,530,530</v>
      </c>
      <c r="G113" s="43" t="str">
        <f>IF('Rm, МПа'!G113="-",F113,CONCATENATE(F113,",",'Rm, МПа'!G113))</f>
        <v>530,530,530,520</v>
      </c>
      <c r="H113" s="43" t="str">
        <f>IF('Rm, МПа'!H113="-",G113,CONCATENATE(G113,",",'Rm, МПа'!H113))</f>
        <v>530,530,530,520,520</v>
      </c>
      <c r="I113" s="43" t="str">
        <f>IF('Rm, МПа'!I113="-",H113,CONCATENATE(H113,",",'Rm, МПа'!I113))</f>
        <v>530,530,530,520,520,510</v>
      </c>
      <c r="J113" s="43" t="str">
        <f>IF('Rm, МПа'!J113="-",I113,CONCATENATE(I113,",",'Rm, МПа'!J113))</f>
        <v>530,530,530,520,520,510,500</v>
      </c>
      <c r="K113" s="43" t="str">
        <f>IF('Rm, МПа'!K113="-",J113,CONCATENATE(J113,",",'Rm, МПа'!K113))</f>
        <v>530,530,530,520,520,510,500,500</v>
      </c>
      <c r="L113" s="43" t="str">
        <f>IF('Rm, МПа'!L113="-",K113,CONCATENATE(K113,",",'Rm, МПа'!L113))</f>
        <v>530,530,530,520,520,510,500,500,500</v>
      </c>
      <c r="M113" s="43" t="str">
        <f>IF('Rm, МПа'!M113="-",L113,CONCATENATE(L113,",",'Rm, МПа'!M113))</f>
        <v>530,530,530,520,520,510,500,500,500,491</v>
      </c>
      <c r="N113" s="43" t="str">
        <f>IF('Rm, МПа'!N113="-",M113,CONCATENATE(M113,",",'Rm, МПа'!N113))</f>
        <v>530,530,530,520,520,510,500,500,500,491,422</v>
      </c>
      <c r="O113" s="43" t="str">
        <f>IF('Rm, МПа'!O113="-",N113,CONCATENATE(N113,",",'Rm, МПа'!O113))</f>
        <v>530,530,530,520,520,510,500,500,500,491,422</v>
      </c>
      <c r="P113" s="43" t="str">
        <f>IF('Rm, МПа'!P113="-",O113,CONCATENATE(O113,",",'Rm, МПа'!P113))</f>
        <v>530,530,530,520,520,510,500,500,500,491,422</v>
      </c>
      <c r="Q113" s="43">
        <f>'Rp0,2, МПа'!D113</f>
        <v>275</v>
      </c>
      <c r="R113" s="43" t="str">
        <f>IF('Rp0,2, МПа'!E113="-",Q113,CONCATENATE(Q113,",",'Rp0,2, МПа'!E113))</f>
        <v>275,275</v>
      </c>
      <c r="S113" s="43" t="str">
        <f>IF('Rp0,2, МПа'!F113="-",R113,CONCATENATE(R113,",",'Rp0,2, МПа'!F113))</f>
        <v>275,275,275</v>
      </c>
      <c r="T113" s="43" t="str">
        <f>IF('Rp0,2, МПа'!G113="-",S113,CONCATENATE(S113,",",'Rp0,2, МПа'!G113))</f>
        <v>275,275,275,275</v>
      </c>
      <c r="U113" s="43" t="str">
        <f>IF('Rp0,2, МПа'!H113="-",T113,CONCATENATE(T113,",",'Rp0,2, МПа'!H113))</f>
        <v>275,275,275,275,275</v>
      </c>
      <c r="V113" s="43" t="str">
        <f>IF('Rp0,2, МПа'!I113="-",U113,CONCATENATE(U113,",",'Rp0,2, МПа'!I113))</f>
        <v>275,275,275,275,275,275</v>
      </c>
      <c r="W113" s="43" t="str">
        <f>IF('Rp0,2, МПа'!J113="-",V113,CONCATENATE(V113,",",'Rp0,2, МПа'!J113))</f>
        <v>275,275,275,275,275,275,265</v>
      </c>
      <c r="X113" s="43" t="str">
        <f>IF('Rp0,2, МПа'!K113="-",W113,CONCATENATE(W113,",",'Rp0,2, МПа'!K113))</f>
        <v>275,275,275,275,275,275,265,255</v>
      </c>
      <c r="Y113" s="43" t="str">
        <f>IF('Rp0,2, МПа'!L113="-",X113,CONCATENATE(X113,",",'Rp0,2, МПа'!L113))</f>
        <v>275,275,275,275,275,275,265,255,235</v>
      </c>
      <c r="Z113" s="43" t="str">
        <f>IF('Rp0,2, МПа'!M113="-",Y113,CONCATENATE(Y113,",",'Rp0,2, МПа'!M113))</f>
        <v>275,275,275,275,275,275,265,255,235,196</v>
      </c>
      <c r="AA113" s="43" t="str">
        <f>IF('Rp0,2, МПа'!N113="-",Z113,CONCATENATE(Z113,",",'Rp0,2, МПа'!N113))</f>
        <v>275,275,275,275,275,275,265,255,235,196,196</v>
      </c>
      <c r="AB113" s="43" t="str">
        <f>IF('Rp0,2, МПа'!O113="-",AA113,CONCATENATE(AA113,",",'Rp0,2, МПа'!O113))</f>
        <v>275,275,275,275,275,275,265,255,235,196,196</v>
      </c>
      <c r="AC113" s="43" t="str">
        <f>IF('Rp0,2, МПа'!P113="-",AB113,CONCATENATE(AB113,",",'Rp0,2, МПа'!P113))</f>
        <v>275,275,275,275,275,275,265,255,235,196,196</v>
      </c>
      <c r="AD113" s="43" t="str">
        <f t="shared" si="3"/>
        <v>{Name: "Сталь 15ХМ (Поковки толщиной или диаметром до 500 мм, КП275*)",ClassID: "СЛ",UltimateStressArray: [530,530,530,520,520,510,500,500,500,491,422],YieldStressArray: [275,275,275,275,275,275,265,255,235,196,196]},</v>
      </c>
    </row>
    <row r="114" spans="1:30" x14ac:dyDescent="0.25">
      <c r="A114" s="45" t="str">
        <f>INDEX('Обработка исходного'!B:B,ROW('Rm, МПа'!$B$3)+4*(ROW('Rm, МПа'!$B114)-ROW('Rm, МПа'!$B$3)))</f>
        <v>Сталь легированная</v>
      </c>
      <c r="B114" s="45" t="str">
        <f t="shared" si="2"/>
        <v>СЛ</v>
      </c>
      <c r="C114" s="45" t="str">
        <f>CONCATENATE('Rm, МПа'!B114,IF(OR(ISBLANK('Rm, МПа'!C114),'Rm, МПа'!C114=""),"",CONCATENATE(" (",'Rm, МПа'!C114,")")))</f>
        <v>15ХМ (Поковки толщиной или диаметром до 100 мм, КП315*)</v>
      </c>
      <c r="D114" s="43">
        <f>'Rm, МПа'!D114</f>
        <v>570</v>
      </c>
      <c r="E114" s="43" t="str">
        <f>IF('Rm, МПа'!E114="-",D114,CONCATENATE(D114,",",'Rm, МПа'!E114))</f>
        <v>570,569</v>
      </c>
      <c r="F114" s="43" t="str">
        <f>IF('Rm, МПа'!F114="-",E114,CONCATENATE(E114,",",'Rm, МПа'!F114))</f>
        <v>570,569,569</v>
      </c>
      <c r="G114" s="43" t="str">
        <f>IF('Rm, МПа'!G114="-",F114,CONCATENATE(F114,",",'Rm, МПа'!G114))</f>
        <v>570,569,569,559</v>
      </c>
      <c r="H114" s="43" t="str">
        <f>IF('Rm, МПа'!H114="-",G114,CONCATENATE(G114,",",'Rm, МПа'!H114))</f>
        <v>570,569,569,559,559</v>
      </c>
      <c r="I114" s="43" t="str">
        <f>IF('Rm, МПа'!I114="-",H114,CONCATENATE(H114,",",'Rm, МПа'!I114))</f>
        <v>570,569,569,559,559,540</v>
      </c>
      <c r="J114" s="43" t="str">
        <f>IF('Rm, МПа'!J114="-",I114,CONCATENATE(I114,",",'Rm, МПа'!J114))</f>
        <v>570,569,569,559,559,540,530</v>
      </c>
      <c r="K114" s="43" t="str">
        <f>IF('Rm, МПа'!K114="-",J114,CONCATENATE(J114,",",'Rm, МПа'!K114))</f>
        <v>570,569,569,559,559,540,530,530</v>
      </c>
      <c r="L114" s="43" t="str">
        <f>IF('Rm, МПа'!L114="-",K114,CONCATENATE(K114,",",'Rm, МПа'!L114))</f>
        <v>570,569,569,559,559,540,530,530,530</v>
      </c>
      <c r="M114" s="43" t="str">
        <f>IF('Rm, МПа'!M114="-",L114,CONCATENATE(L114,",",'Rm, МПа'!M114))</f>
        <v>570,569,569,559,559,540,530,530,530,510</v>
      </c>
      <c r="N114" s="43" t="str">
        <f>IF('Rm, МПа'!N114="-",M114,CONCATENATE(M114,",",'Rm, МПа'!N114))</f>
        <v>570,569,569,559,559,540,530,530,530,510,451</v>
      </c>
      <c r="O114" s="43" t="str">
        <f>IF('Rm, МПа'!O114="-",N114,CONCATENATE(N114,",",'Rm, МПа'!O114))</f>
        <v>570,569,569,559,559,540,530,530,530,510,451</v>
      </c>
      <c r="P114" s="43" t="str">
        <f>IF('Rm, МПа'!P114="-",O114,CONCATENATE(O114,",",'Rm, МПа'!P114))</f>
        <v>570,569,569,559,559,540,530,530,530,510,451</v>
      </c>
      <c r="Q114" s="43">
        <f>'Rp0,2, МПа'!D114</f>
        <v>315</v>
      </c>
      <c r="R114" s="43" t="str">
        <f>IF('Rp0,2, МПа'!E114="-",Q114,CONCATENATE(Q114,",",'Rp0,2, МПа'!E114))</f>
        <v>315,314</v>
      </c>
      <c r="S114" s="43" t="str">
        <f>IF('Rp0,2, МПа'!F114="-",R114,CONCATENATE(R114,",",'Rp0,2, МПа'!F114))</f>
        <v>315,314,314</v>
      </c>
      <c r="T114" s="43" t="str">
        <f>IF('Rp0,2, МПа'!G114="-",S114,CONCATENATE(S114,",",'Rp0,2, МПа'!G114))</f>
        <v>315,314,314,314</v>
      </c>
      <c r="U114" s="43" t="str">
        <f>IF('Rp0,2, МПа'!H114="-",T114,CONCATENATE(T114,",",'Rp0,2, МПа'!H114))</f>
        <v>315,314,314,314,314</v>
      </c>
      <c r="V114" s="43" t="str">
        <f>IF('Rp0,2, МПа'!I114="-",U114,CONCATENATE(U114,",",'Rp0,2, МПа'!I114))</f>
        <v>315,314,314,314,314,314</v>
      </c>
      <c r="W114" s="43" t="str">
        <f>IF('Rp0,2, МПа'!J114="-",V114,CONCATENATE(V114,",",'Rp0,2, МПа'!J114))</f>
        <v>315,314,314,314,314,314,304</v>
      </c>
      <c r="X114" s="43" t="str">
        <f>IF('Rp0,2, МПа'!K114="-",W114,CONCATENATE(W114,",",'Rp0,2, МПа'!K114))</f>
        <v>315,314,314,314,314,314,304,284</v>
      </c>
      <c r="Y114" s="43" t="str">
        <f>IF('Rp0,2, МПа'!L114="-",X114,CONCATENATE(X114,",",'Rp0,2, МПа'!L114))</f>
        <v>315,314,314,314,314,314,304,284,275</v>
      </c>
      <c r="Z114" s="43" t="str">
        <f>IF('Rp0,2, МПа'!M114="-",Y114,CONCATENATE(Y114,",",'Rp0,2, МПа'!M114))</f>
        <v>315,314,314,314,314,314,304,284,275,216</v>
      </c>
      <c r="AA114" s="43" t="str">
        <f>IF('Rp0,2, МПа'!N114="-",Z114,CONCATENATE(Z114,",",'Rp0,2, МПа'!N114))</f>
        <v>315,314,314,314,314,314,304,284,275,216,216</v>
      </c>
      <c r="AB114" s="43" t="str">
        <f>IF('Rp0,2, МПа'!O114="-",AA114,CONCATENATE(AA114,",",'Rp0,2, МПа'!O114))</f>
        <v>315,314,314,314,314,314,304,284,275,216,216</v>
      </c>
      <c r="AC114" s="43" t="str">
        <f>IF('Rp0,2, МПа'!P114="-",AB114,CONCATENATE(AB114,",",'Rp0,2, МПа'!P114))</f>
        <v>315,314,314,314,314,314,304,284,275,216,216</v>
      </c>
      <c r="AD114" s="43" t="str">
        <f t="shared" si="3"/>
        <v>{Name: "Сталь 15ХМ (Поковки толщиной или диаметром до 100 мм, КП315*)",ClassID: "СЛ",UltimateStressArray: [570,569,569,559,559,540,530,530,530,510,451],YieldStressArray: [315,314,314,314,314,314,304,284,275,216,216]},</v>
      </c>
    </row>
    <row r="115" spans="1:30" x14ac:dyDescent="0.25">
      <c r="A115" s="45" t="str">
        <f>INDEX('Обработка исходного'!B:B,ROW('Rm, МПа'!$B$3)+4*(ROW('Rm, МПа'!$B115)-ROW('Rm, МПа'!$B$3)))</f>
        <v>Сталь легированная</v>
      </c>
      <c r="B115" s="45" t="str">
        <f t="shared" si="2"/>
        <v>СЛ</v>
      </c>
      <c r="C115" s="45" t="str">
        <f>CONCATENATE('Rm, МПа'!B115,IF(OR(ISBLANK('Rm, МПа'!C115),'Rm, МПа'!C115=""),"",CONCATENATE(" (",'Rm, МПа'!C115,")")))</f>
        <v>15ХМ (Поковки толщиной или диаметром до 300 мм, КП345*)</v>
      </c>
      <c r="D115" s="43">
        <f>'Rm, МПа'!D115</f>
        <v>590</v>
      </c>
      <c r="E115" s="43" t="str">
        <f>IF('Rm, МПа'!E115="-",D115,CONCATENATE(D115,",",'Rm, МПа'!E115))</f>
        <v>590,589</v>
      </c>
      <c r="F115" s="43" t="str">
        <f>IF('Rm, МПа'!F115="-",E115,CONCATENATE(E115,",",'Rm, МПа'!F115))</f>
        <v>590,589,589</v>
      </c>
      <c r="G115" s="43" t="str">
        <f>IF('Rm, МПа'!G115="-",F115,CONCATENATE(F115,",",'Rm, МПа'!G115))</f>
        <v>590,589,589,579</v>
      </c>
      <c r="H115" s="43" t="str">
        <f>IF('Rm, МПа'!H115="-",G115,CONCATENATE(G115,",",'Rm, МПа'!H115))</f>
        <v>590,589,589,579,579</v>
      </c>
      <c r="I115" s="43" t="str">
        <f>IF('Rm, МПа'!I115="-",H115,CONCATENATE(H115,",",'Rm, МПа'!I115))</f>
        <v>590,589,589,579,579,559</v>
      </c>
      <c r="J115" s="43" t="str">
        <f>IF('Rm, МПа'!J115="-",I115,CONCATENATE(I115,",",'Rm, МПа'!J115))</f>
        <v>590,589,589,579,579,559,549</v>
      </c>
      <c r="K115" s="43" t="str">
        <f>IF('Rm, МПа'!K115="-",J115,CONCATENATE(J115,",",'Rm, МПа'!K115))</f>
        <v>590,589,589,579,579,559,549,549</v>
      </c>
      <c r="L115" s="43" t="str">
        <f>IF('Rm, МПа'!L115="-",K115,CONCATENATE(K115,",",'Rm, МПа'!L115))</f>
        <v>590,589,589,579,579,559,549,549,549</v>
      </c>
      <c r="M115" s="43" t="str">
        <f>IF('Rm, МПа'!M115="-",L115,CONCATENATE(L115,",",'Rm, МПа'!M115))</f>
        <v>590,589,589,579,579,559,549,549,549,530</v>
      </c>
      <c r="N115" s="43" t="str">
        <f>IF('Rm, МПа'!N115="-",M115,CONCATENATE(M115,",",'Rm, МПа'!N115))</f>
        <v>590,589,589,579,579,559,549,549,549,530,461</v>
      </c>
      <c r="O115" s="43" t="str">
        <f>IF('Rm, МПа'!O115="-",N115,CONCATENATE(N115,",",'Rm, МПа'!O115))</f>
        <v>590,589,589,579,579,559,549,549,549,530,461</v>
      </c>
      <c r="P115" s="43" t="str">
        <f>IF('Rm, МПа'!P115="-",O115,CONCATENATE(O115,",",'Rm, МПа'!P115))</f>
        <v>590,589,589,579,579,559,549,549,549,530,461</v>
      </c>
      <c r="Q115" s="43">
        <f>'Rp0,2, МПа'!D115</f>
        <v>345</v>
      </c>
      <c r="R115" s="43" t="str">
        <f>IF('Rp0,2, МПа'!E115="-",Q115,CONCATENATE(Q115,",",'Rp0,2, МПа'!E115))</f>
        <v>345,343</v>
      </c>
      <c r="S115" s="43" t="str">
        <f>IF('Rp0,2, МПа'!F115="-",R115,CONCATENATE(R115,",",'Rp0,2, МПа'!F115))</f>
        <v>345,343,343</v>
      </c>
      <c r="T115" s="43" t="str">
        <f>IF('Rp0,2, МПа'!G115="-",S115,CONCATENATE(S115,",",'Rp0,2, МПа'!G115))</f>
        <v>345,343,343,343</v>
      </c>
      <c r="U115" s="43" t="str">
        <f>IF('Rp0,2, МПа'!H115="-",T115,CONCATENATE(T115,",",'Rp0,2, МПа'!H115))</f>
        <v>345,343,343,343,343</v>
      </c>
      <c r="V115" s="43" t="str">
        <f>IF('Rp0,2, МПа'!I115="-",U115,CONCATENATE(U115,",",'Rp0,2, МПа'!I115))</f>
        <v>345,343,343,343,343,343</v>
      </c>
      <c r="W115" s="43" t="str">
        <f>IF('Rp0,2, МПа'!J115="-",V115,CONCATENATE(V115,",",'Rp0,2, МПа'!J115))</f>
        <v>345,343,343,343,343,343,323</v>
      </c>
      <c r="X115" s="43" t="str">
        <f>IF('Rp0,2, МПа'!K115="-",W115,CONCATENATE(W115,",",'Rp0,2, МПа'!K115))</f>
        <v>345,343,343,343,343,343,323,314</v>
      </c>
      <c r="Y115" s="43" t="str">
        <f>IF('Rp0,2, МПа'!L115="-",X115,CONCATENATE(X115,",",'Rp0,2, МПа'!L115))</f>
        <v>345,343,343,343,343,343,323,314,294</v>
      </c>
      <c r="Z115" s="43" t="str">
        <f>IF('Rp0,2, МПа'!M115="-",Y115,CONCATENATE(Y115,",",'Rp0,2, МПа'!M115))</f>
        <v>345,343,343,343,343,343,323,314,294,235</v>
      </c>
      <c r="AA115" s="43" t="str">
        <f>IF('Rp0,2, МПа'!N115="-",Z115,CONCATENATE(Z115,",",'Rp0,2, МПа'!N115))</f>
        <v>345,343,343,343,343,343,323,314,294,235,235</v>
      </c>
      <c r="AB115" s="43" t="str">
        <f>IF('Rp0,2, МПа'!O115="-",AA115,CONCATENATE(AA115,",",'Rp0,2, МПа'!O115))</f>
        <v>345,343,343,343,343,343,323,314,294,235,235</v>
      </c>
      <c r="AC115" s="43" t="str">
        <f>IF('Rp0,2, МПа'!P115="-",AB115,CONCATENATE(AB115,",",'Rp0,2, МПа'!P115))</f>
        <v>345,343,343,343,343,343,323,314,294,235,235</v>
      </c>
      <c r="AD115" s="43" t="str">
        <f t="shared" si="3"/>
        <v>{Name: "Сталь 15ХМ (Поковки толщиной или диаметром до 300 мм, КП345*)",ClassID: "СЛ",UltimateStressArray: [590,589,589,579,579,559,549,549,549,530,461],YieldStressArray: [345,343,343,343,343,343,323,314,294,235,235]},</v>
      </c>
    </row>
    <row r="116" spans="1:30" x14ac:dyDescent="0.25">
      <c r="A116" s="45" t="str">
        <f>INDEX('Обработка исходного'!B:B,ROW('Rm, МПа'!$B$3)+4*(ROW('Rm, МПа'!$B116)-ROW('Rm, МПа'!$B$3)))</f>
        <v>Сталь легированная</v>
      </c>
      <c r="B116" s="45" t="str">
        <f t="shared" si="2"/>
        <v>СЛ</v>
      </c>
      <c r="C116" s="45" t="str">
        <f>CONCATENATE('Rm, МПа'!B116,IF(OR(ISBLANK('Rm, МПа'!C116),'Rm, МПа'!C116=""),"",CONCATENATE(" (",'Rm, МПа'!C116,")")))</f>
        <v>15ХМ (Поковки толщиной или диаметром до 100 мм, КП395*)</v>
      </c>
      <c r="D116" s="43">
        <f>'Rm, МПа'!D116</f>
        <v>615</v>
      </c>
      <c r="E116" s="43" t="str">
        <f>IF('Rm, МПа'!E116="-",D116,CONCATENATE(D116,",",'Rm, МПа'!E116))</f>
        <v>615,615</v>
      </c>
      <c r="F116" s="43" t="str">
        <f>IF('Rm, МПа'!F116="-",E116,CONCATENATE(E116,",",'Rm, МПа'!F116))</f>
        <v>615,615,615</v>
      </c>
      <c r="G116" s="43" t="str">
        <f>IF('Rm, МПа'!G116="-",F116,CONCATENATE(F116,",",'Rm, МПа'!G116))</f>
        <v>615,615,615,608</v>
      </c>
      <c r="H116" s="43" t="str">
        <f>IF('Rm, МПа'!H116="-",G116,CONCATENATE(G116,",",'Rm, МПа'!H116))</f>
        <v>615,615,615,608,608</v>
      </c>
      <c r="I116" s="43" t="str">
        <f>IF('Rm, МПа'!I116="-",H116,CONCATENATE(H116,",",'Rm, МПа'!I116))</f>
        <v>615,615,615,608,608,589</v>
      </c>
      <c r="J116" s="43" t="str">
        <f>IF('Rm, МПа'!J116="-",I116,CONCATENATE(I116,",",'Rm, МПа'!J116))</f>
        <v>615,615,615,608,608,589,579</v>
      </c>
      <c r="K116" s="43" t="str">
        <f>IF('Rm, МПа'!K116="-",J116,CONCATENATE(J116,",",'Rm, МПа'!K116))</f>
        <v>615,615,615,608,608,589,579,579</v>
      </c>
      <c r="L116" s="43" t="str">
        <f>IF('Rm, МПа'!L116="-",K116,CONCATENATE(K116,",",'Rm, МПа'!L116))</f>
        <v>615,615,615,608,608,589,579,579,579</v>
      </c>
      <c r="M116" s="43" t="str">
        <f>IF('Rm, МПа'!M116="-",L116,CONCATENATE(L116,",",'Rm, МПа'!M116))</f>
        <v>615,615,615,608,608,589,579,579,579,559</v>
      </c>
      <c r="N116" s="43" t="str">
        <f>IF('Rm, МПа'!N116="-",M116,CONCATENATE(M116,",",'Rm, МПа'!N116))</f>
        <v>615,615,615,608,608,589,579,579,579,559,481</v>
      </c>
      <c r="O116" s="43" t="str">
        <f>IF('Rm, МПа'!O116="-",N116,CONCATENATE(N116,",",'Rm, МПа'!O116))</f>
        <v>615,615,615,608,608,589,579,579,579,559,481</v>
      </c>
      <c r="P116" s="43" t="str">
        <f>IF('Rm, МПа'!P116="-",O116,CONCATENATE(O116,",",'Rm, МПа'!P116))</f>
        <v>615,615,615,608,608,589,579,579,579,559,481</v>
      </c>
      <c r="Q116" s="43">
        <f>'Rp0,2, МПа'!D116</f>
        <v>395</v>
      </c>
      <c r="R116" s="43" t="str">
        <f>IF('Rp0,2, МПа'!E116="-",Q116,CONCATENATE(Q116,",",'Rp0,2, МПа'!E116))</f>
        <v>395,395</v>
      </c>
      <c r="S116" s="43" t="str">
        <f>IF('Rp0,2, МПа'!F116="-",R116,CONCATENATE(R116,",",'Rp0,2, МПа'!F116))</f>
        <v>395,395,395</v>
      </c>
      <c r="T116" s="43" t="str">
        <f>IF('Rp0,2, МПа'!G116="-",S116,CONCATENATE(S116,",",'Rp0,2, МПа'!G116))</f>
        <v>395,395,395,395</v>
      </c>
      <c r="U116" s="43" t="str">
        <f>IF('Rp0,2, МПа'!H116="-",T116,CONCATENATE(T116,",",'Rp0,2, МПа'!H116))</f>
        <v>395,395,395,395,395</v>
      </c>
      <c r="V116" s="43" t="str">
        <f>IF('Rp0,2, МПа'!I116="-",U116,CONCATENATE(U116,",",'Rp0,2, МПа'!I116))</f>
        <v>395,395,395,395,395,395</v>
      </c>
      <c r="W116" s="43" t="str">
        <f>IF('Rp0,2, МПа'!J116="-",V116,CONCATENATE(V116,",",'Rp0,2, МПа'!J116))</f>
        <v>395,395,395,395,395,395,373</v>
      </c>
      <c r="X116" s="43" t="str">
        <f>IF('Rp0,2, МПа'!K116="-",W116,CONCATENATE(W116,",",'Rp0,2, МПа'!K116))</f>
        <v>395,395,395,395,395,395,373,353</v>
      </c>
      <c r="Y116" s="43" t="str">
        <f>IF('Rp0,2, МПа'!L116="-",X116,CONCATENATE(X116,",",'Rp0,2, МПа'!L116))</f>
        <v>395,395,395,395,395,395,373,353,343</v>
      </c>
      <c r="Z116" s="43" t="str">
        <f>IF('Rp0,2, МПа'!M116="-",Y116,CONCATENATE(Y116,",",'Rp0,2, МПа'!M116))</f>
        <v>395,395,395,395,395,395,373,353,343,275</v>
      </c>
      <c r="AA116" s="43" t="str">
        <f>IF('Rp0,2, МПа'!N116="-",Z116,CONCATENATE(Z116,",",'Rp0,2, МПа'!N116))</f>
        <v>395,395,395,395,395,395,373,353,343,275,275</v>
      </c>
      <c r="AB116" s="43" t="str">
        <f>IF('Rp0,2, МПа'!O116="-",AA116,CONCATENATE(AA116,",",'Rp0,2, МПа'!O116))</f>
        <v>395,395,395,395,395,395,373,353,343,275,275</v>
      </c>
      <c r="AC116" s="43" t="str">
        <f>IF('Rp0,2, МПа'!P116="-",AB116,CONCATENATE(AB116,",",'Rp0,2, МПа'!P116))</f>
        <v>395,395,395,395,395,395,373,353,343,275,275</v>
      </c>
      <c r="AD116" s="43" t="str">
        <f t="shared" si="3"/>
        <v>{Name: "Сталь 15ХМ (Поковки толщиной или диаметром до 100 мм, КП395*)",ClassID: "СЛ",UltimateStressArray: [615,615,615,608,608,589,579,579,579,559,481],YieldStressArray: [395,395,395,395,395,395,373,353,343,275,275]},</v>
      </c>
    </row>
    <row r="117" spans="1:30" x14ac:dyDescent="0.25">
      <c r="A117" s="45" t="str">
        <f>INDEX('Обработка исходного'!B:B,ROW('Rm, МПа'!$B$3)+4*(ROW('Rm, МПа'!$B117)-ROW('Rm, МПа'!$B$3)))</f>
        <v>Сталь легированная</v>
      </c>
      <c r="B117" s="45" t="str">
        <f t="shared" si="2"/>
        <v>СЛ</v>
      </c>
      <c r="C117" s="45" t="str">
        <f>CONCATENATE('Rm, МПа'!B117,IF(OR(ISBLANK('Rm, МПа'!C117),'Rm, МПа'!C117=""),"",CONCATENATE(" (",'Rm, МПа'!C117,")")))</f>
        <v>15ХМ (Поковки толщиной или диаметром до 100 мм, КП440*)</v>
      </c>
      <c r="D117" s="43">
        <f>'Rm, МПа'!D117</f>
        <v>635</v>
      </c>
      <c r="E117" s="43" t="str">
        <f>IF('Rm, МПа'!E117="-",D117,CONCATENATE(D117,",",'Rm, МПа'!E117))</f>
        <v>635,635</v>
      </c>
      <c r="F117" s="43" t="str">
        <f>IF('Rm, МПа'!F117="-",E117,CONCATENATE(E117,",",'Rm, МПа'!F117))</f>
        <v>635,635,635</v>
      </c>
      <c r="G117" s="43" t="str">
        <f>IF('Rm, МПа'!G117="-",F117,CONCATENATE(F117,",",'Rm, МПа'!G117))</f>
        <v>635,635,635,628</v>
      </c>
      <c r="H117" s="43" t="str">
        <f>IF('Rm, МПа'!H117="-",G117,CONCATENATE(G117,",",'Rm, МПа'!H117))</f>
        <v>635,635,635,628,628</v>
      </c>
      <c r="I117" s="43" t="str">
        <f>IF('Rm, МПа'!I117="-",H117,CONCATENATE(H117,",",'Rm, МПа'!I117))</f>
        <v>635,635,635,628,628,608</v>
      </c>
      <c r="J117" s="43" t="str">
        <f>IF('Rm, МПа'!J117="-",I117,CONCATENATE(I117,",",'Rm, МПа'!J117))</f>
        <v>635,635,635,628,628,608,598</v>
      </c>
      <c r="K117" s="43" t="str">
        <f>IF('Rm, МПа'!K117="-",J117,CONCATENATE(J117,",",'Rm, МПа'!K117))</f>
        <v>635,635,635,628,628,608,598,598</v>
      </c>
      <c r="L117" s="43" t="str">
        <f>IF('Rm, МПа'!L117="-",K117,CONCATENATE(K117,",",'Rm, МПа'!L117))</f>
        <v>635,635,635,628,628,608,598,598,598</v>
      </c>
      <c r="M117" s="43" t="str">
        <f>IF('Rm, МПа'!M117="-",L117,CONCATENATE(L117,",",'Rm, МПа'!M117))</f>
        <v>635,635,635,628,628,608,598,598,598,579</v>
      </c>
      <c r="N117" s="43" t="str">
        <f>IF('Rm, МПа'!N117="-",M117,CONCATENATE(M117,",",'Rm, МПа'!N117))</f>
        <v>635,635,635,628,628,608,598,598,598,579,491</v>
      </c>
      <c r="O117" s="43" t="str">
        <f>IF('Rm, МПа'!O117="-",N117,CONCATENATE(N117,",",'Rm, МПа'!O117))</f>
        <v>635,635,635,628,628,608,598,598,598,579,491</v>
      </c>
      <c r="P117" s="43" t="str">
        <f>IF('Rm, МПа'!P117="-",O117,CONCATENATE(O117,",",'Rm, МПа'!P117))</f>
        <v>635,635,635,628,628,608,598,598,598,579,491</v>
      </c>
      <c r="Q117" s="43">
        <f>'Rp0,2, МПа'!D117</f>
        <v>440</v>
      </c>
      <c r="R117" s="43" t="str">
        <f>IF('Rp0,2, МПа'!E117="-",Q117,CONCATENATE(Q117,",",'Rp0,2, МПа'!E117))</f>
        <v>440,440</v>
      </c>
      <c r="S117" s="43" t="str">
        <f>IF('Rp0,2, МПа'!F117="-",R117,CONCATENATE(R117,",",'Rp0,2, МПа'!F117))</f>
        <v>440,440,440</v>
      </c>
      <c r="T117" s="43" t="str">
        <f>IF('Rp0,2, МПа'!G117="-",S117,CONCATENATE(S117,",",'Rp0,2, МПа'!G117))</f>
        <v>440,440,440,440</v>
      </c>
      <c r="U117" s="43" t="str">
        <f>IF('Rp0,2, МПа'!H117="-",T117,CONCATENATE(T117,",",'Rp0,2, МПа'!H117))</f>
        <v>440,440,440,440,440</v>
      </c>
      <c r="V117" s="43" t="str">
        <f>IF('Rp0,2, МПа'!I117="-",U117,CONCATENATE(U117,",",'Rp0,2, МПа'!I117))</f>
        <v>440,440,440,440,440,440</v>
      </c>
      <c r="W117" s="43" t="str">
        <f>IF('Rp0,2, МПа'!J117="-",V117,CONCATENATE(V117,",",'Rp0,2, МПа'!J117))</f>
        <v>440,440,440,440,440,440,422</v>
      </c>
      <c r="X117" s="43" t="str">
        <f>IF('Rp0,2, МПа'!K117="-",W117,CONCATENATE(W117,",",'Rp0,2, МПа'!K117))</f>
        <v>440,440,440,440,440,440,422,402</v>
      </c>
      <c r="Y117" s="43" t="str">
        <f>IF('Rp0,2, МПа'!L117="-",X117,CONCATENATE(X117,",",'Rp0,2, МПа'!L117))</f>
        <v>440,440,440,440,440,440,422,402,383</v>
      </c>
      <c r="Z117" s="43" t="str">
        <f>IF('Rp0,2, МПа'!M117="-",Y117,CONCATENATE(Y117,",",'Rp0,2, МПа'!M117))</f>
        <v>440,440,440,440,440,440,422,402,383,304</v>
      </c>
      <c r="AA117" s="43" t="str">
        <f>IF('Rp0,2, МПа'!N117="-",Z117,CONCATENATE(Z117,",",'Rp0,2, МПа'!N117))</f>
        <v>440,440,440,440,440,440,422,402,383,304,304</v>
      </c>
      <c r="AB117" s="43" t="str">
        <f>IF('Rp0,2, МПа'!O117="-",AA117,CONCATENATE(AA117,",",'Rp0,2, МПа'!O117))</f>
        <v>440,440,440,440,440,440,422,402,383,304,304</v>
      </c>
      <c r="AC117" s="43" t="str">
        <f>IF('Rp0,2, МПа'!P117="-",AB117,CONCATENATE(AB117,",",'Rp0,2, МПа'!P117))</f>
        <v>440,440,440,440,440,440,422,402,383,304,304</v>
      </c>
      <c r="AD117" s="43" t="str">
        <f t="shared" si="3"/>
        <v>{Name: "Сталь 15ХМ (Поковки толщиной или диаметром до 100 мм, КП440*)",ClassID: "СЛ",UltimateStressArray: [635,635,635,628,628,608,598,598,598,579,491],YieldStressArray: [440,440,440,440,440,440,422,402,383,304,304]},</v>
      </c>
    </row>
    <row r="118" spans="1:30" x14ac:dyDescent="0.25">
      <c r="A118" s="45" t="str">
        <f>INDEX('Обработка исходного'!B:B,ROW('Rm, МПа'!$B$3)+4*(ROW('Rm, МПа'!$B118)-ROW('Rm, МПа'!$B$3)))</f>
        <v>Сталь легированная</v>
      </c>
      <c r="B118" s="45" t="str">
        <f t="shared" si="2"/>
        <v>СЛ</v>
      </c>
      <c r="C118" s="45" t="str">
        <f>CONCATENATE('Rm, МПа'!B118,IF(OR(ISBLANK('Rm, МПа'!C118),'Rm, МПа'!C118=""),"",CONCATENATE(" (",'Rm, МПа'!C118,")")))</f>
        <v>15ХМ (Поковки толщиной или диаметром до 100 мм, КП490*)</v>
      </c>
      <c r="D118" s="43">
        <f>'Rm, МПа'!D118</f>
        <v>655</v>
      </c>
      <c r="E118" s="43" t="str">
        <f>IF('Rm, МПа'!E118="-",D118,CONCATENATE(D118,",",'Rm, МПа'!E118))</f>
        <v>655,655</v>
      </c>
      <c r="F118" s="43" t="str">
        <f>IF('Rm, МПа'!F118="-",E118,CONCATENATE(E118,",",'Rm, МПа'!F118))</f>
        <v>655,655,655</v>
      </c>
      <c r="G118" s="43" t="str">
        <f>IF('Rm, МПа'!G118="-",F118,CONCATENATE(F118,",",'Rm, МПа'!G118))</f>
        <v>655,655,655,647</v>
      </c>
      <c r="H118" s="43" t="str">
        <f>IF('Rm, МПа'!H118="-",G118,CONCATENATE(G118,",",'Rm, МПа'!H118))</f>
        <v>655,655,655,647,647</v>
      </c>
      <c r="I118" s="43" t="str">
        <f>IF('Rm, МПа'!I118="-",H118,CONCATENATE(H118,",",'Rm, МПа'!I118))</f>
        <v>655,655,655,647,647,628</v>
      </c>
      <c r="J118" s="43" t="str">
        <f>IF('Rm, МПа'!J118="-",I118,CONCATENATE(I118,",",'Rm, МПа'!J118))</f>
        <v>655,655,655,647,647,628,618</v>
      </c>
      <c r="K118" s="43" t="str">
        <f>IF('Rm, МПа'!K118="-",J118,CONCATENATE(J118,",",'Rm, МПа'!K118))</f>
        <v>655,655,655,647,647,628,618,618</v>
      </c>
      <c r="L118" s="43" t="str">
        <f>IF('Rm, МПа'!L118="-",K118,CONCATENATE(K118,",",'Rm, МПа'!L118))</f>
        <v>655,655,655,647,647,628,618,618,618</v>
      </c>
      <c r="M118" s="43" t="str">
        <f>IF('Rm, МПа'!M118="-",L118,CONCATENATE(L118,",",'Rm, МПа'!M118))</f>
        <v>655,655,655,647,647,628,618,618,618,598</v>
      </c>
      <c r="N118" s="43" t="str">
        <f>IF('Rm, МПа'!N118="-",M118,CONCATENATE(M118,",",'Rm, МПа'!N118))</f>
        <v>655,655,655,647,647,628,618,618,618,598,491</v>
      </c>
      <c r="O118" s="43" t="str">
        <f>IF('Rm, МПа'!O118="-",N118,CONCATENATE(N118,",",'Rm, МПа'!O118))</f>
        <v>655,655,655,647,647,628,618,618,618,598,491</v>
      </c>
      <c r="P118" s="43" t="str">
        <f>IF('Rm, МПа'!P118="-",O118,CONCATENATE(O118,",",'Rm, МПа'!P118))</f>
        <v>655,655,655,647,647,628,618,618,618,598,491</v>
      </c>
      <c r="Q118" s="43">
        <f>'Rp0,2, МПа'!D118</f>
        <v>490</v>
      </c>
      <c r="R118" s="43" t="str">
        <f>IF('Rp0,2, МПа'!E118="-",Q118,CONCATENATE(Q118,",",'Rp0,2, МПа'!E118))</f>
        <v>490,490</v>
      </c>
      <c r="S118" s="43" t="str">
        <f>IF('Rp0,2, МПа'!F118="-",R118,CONCATENATE(R118,",",'Rp0,2, МПа'!F118))</f>
        <v>490,490,490</v>
      </c>
      <c r="T118" s="43" t="str">
        <f>IF('Rp0,2, МПа'!G118="-",S118,CONCATENATE(S118,",",'Rp0,2, МПа'!G118))</f>
        <v>490,490,490,490</v>
      </c>
      <c r="U118" s="43" t="str">
        <f>IF('Rp0,2, МПа'!H118="-",T118,CONCATENATE(T118,",",'Rp0,2, МПа'!H118))</f>
        <v>490,490,490,490,490</v>
      </c>
      <c r="V118" s="43" t="str">
        <f>IF('Rp0,2, МПа'!I118="-",U118,CONCATENATE(U118,",",'Rp0,2, МПа'!I118))</f>
        <v>490,490,490,490,490,490</v>
      </c>
      <c r="W118" s="43" t="str">
        <f>IF('Rp0,2, МПа'!J118="-",V118,CONCATENATE(V118,",",'Rp0,2, МПа'!J118))</f>
        <v>490,490,490,490,490,490,471</v>
      </c>
      <c r="X118" s="43" t="str">
        <f>IF('Rp0,2, МПа'!K118="-",W118,CONCATENATE(W118,",",'Rp0,2, МПа'!K118))</f>
        <v>490,490,490,490,490,490,471,451</v>
      </c>
      <c r="Y118" s="43" t="str">
        <f>IF('Rp0,2, МПа'!L118="-",X118,CONCATENATE(X118,",",'Rp0,2, МПа'!L118))</f>
        <v>490,490,490,490,490,490,471,451,422</v>
      </c>
      <c r="Z118" s="43" t="str">
        <f>IF('Rp0,2, МПа'!M118="-",Y118,CONCATENATE(Y118,",",'Rp0,2, МПа'!M118))</f>
        <v>490,490,490,490,490,490,471,451,422,343</v>
      </c>
      <c r="AA118" s="43" t="str">
        <f>IF('Rp0,2, МПа'!N118="-",Z118,CONCATENATE(Z118,",",'Rp0,2, МПа'!N118))</f>
        <v>490,490,490,490,490,490,471,451,422,343,343</v>
      </c>
      <c r="AB118" s="43" t="str">
        <f>IF('Rp0,2, МПа'!O118="-",AA118,CONCATENATE(AA118,",",'Rp0,2, МПа'!O118))</f>
        <v>490,490,490,490,490,490,471,451,422,343,343</v>
      </c>
      <c r="AC118" s="43" t="str">
        <f>IF('Rp0,2, МПа'!P118="-",AB118,CONCATENATE(AB118,",",'Rp0,2, МПа'!P118))</f>
        <v>490,490,490,490,490,490,471,451,422,343,343</v>
      </c>
      <c r="AD118" s="43" t="str">
        <f t="shared" si="3"/>
        <v>{Name: "Сталь 15ХМ (Поковки толщиной или диаметром до 100 мм, КП490*)",ClassID: "СЛ",UltimateStressArray: [655,655,655,647,647,628,618,618,618,598,491],YieldStressArray: [490,490,490,490,490,490,471,451,422,343,343]},</v>
      </c>
    </row>
    <row r="119" spans="1:30" x14ac:dyDescent="0.25">
      <c r="A119" s="45" t="str">
        <f>INDEX('Обработка исходного'!B:B,ROW('Rm, МПа'!$B$3)+4*(ROW('Rm, МПа'!$B119)-ROW('Rm, МПа'!$B$3)))</f>
        <v>Сталь легированная</v>
      </c>
      <c r="B119" s="45" t="str">
        <f t="shared" si="2"/>
        <v>СЛ</v>
      </c>
      <c r="C119" s="45" t="str">
        <f>CONCATENATE('Rm, МПа'!B119,IF(OR(ISBLANK('Rm, МПа'!C119),'Rm, МПа'!C119=""),"",CONCATENATE(" (",'Rm, МПа'!C119,")")))</f>
        <v>20ХМ (Поковки толщиной до 100 мм, КП345*)</v>
      </c>
      <c r="D119" s="43">
        <f>'Rm, МПа'!D119</f>
        <v>590</v>
      </c>
      <c r="E119" s="43" t="str">
        <f>IF('Rm, МПа'!E119="-",D119,CONCATENATE(D119,",",'Rm, МПа'!E119))</f>
        <v>590,579</v>
      </c>
      <c r="F119" s="43" t="str">
        <f>IF('Rm, МПа'!F119="-",E119,CONCATENATE(E119,",",'Rm, МПа'!F119))</f>
        <v>590,579,579</v>
      </c>
      <c r="G119" s="43" t="str">
        <f>IF('Rm, МПа'!G119="-",F119,CONCATENATE(F119,",",'Rm, МПа'!G119))</f>
        <v>590,579,579,569</v>
      </c>
      <c r="H119" s="43" t="str">
        <f>IF('Rm, МПа'!H119="-",G119,CONCATENATE(G119,",",'Rm, МПа'!H119))</f>
        <v>590,579,579,569,569</v>
      </c>
      <c r="I119" s="43" t="str">
        <f>IF('Rm, МПа'!I119="-",H119,CONCATENATE(H119,",",'Rm, МПа'!I119))</f>
        <v>590,579,579,569,569,559</v>
      </c>
      <c r="J119" s="43" t="str">
        <f>IF('Rm, МПа'!J119="-",I119,CONCATENATE(I119,",",'Rm, МПа'!J119))</f>
        <v>590,579,579,569,569,559,559</v>
      </c>
      <c r="K119" s="43" t="str">
        <f>IF('Rm, МПа'!K119="-",J119,CONCATENATE(J119,",",'Rm, МПа'!K119))</f>
        <v>590,579,579,569,569,559,559,559</v>
      </c>
      <c r="L119" s="43" t="str">
        <f>IF('Rm, МПа'!L119="-",K119,CONCATENATE(K119,",",'Rm, МПа'!L119))</f>
        <v>590,579,579,569,569,559,559,559,559</v>
      </c>
      <c r="M119" s="43" t="str">
        <f>IF('Rm, МПа'!M119="-",L119,CONCATENATE(L119,",",'Rm, МПа'!M119))</f>
        <v>590,579,579,569,569,559,559,559,559,500</v>
      </c>
      <c r="N119" s="43" t="str">
        <f>IF('Rm, МПа'!N119="-",M119,CONCATENATE(M119,",",'Rm, МПа'!N119))</f>
        <v>590,579,579,569,569,559,559,559,559,500,461</v>
      </c>
      <c r="O119" s="43" t="str">
        <f>IF('Rm, МПа'!O119="-",N119,CONCATENATE(N119,",",'Rm, МПа'!O119))</f>
        <v>590,579,579,569,569,559,559,559,559,500,461,451</v>
      </c>
      <c r="P119" s="43" t="str">
        <f>IF('Rm, МПа'!P119="-",O119,CONCATENATE(O119,",",'Rm, МПа'!P119))</f>
        <v>590,579,579,569,569,559,559,559,559,500,461,451</v>
      </c>
      <c r="Q119" s="43">
        <f>'Rp0,2, МПа'!D119</f>
        <v>345</v>
      </c>
      <c r="R119" s="43" t="str">
        <f>IF('Rp0,2, МПа'!E119="-",Q119,CONCATENATE(Q119,",",'Rp0,2, МПа'!E119))</f>
        <v>345,345</v>
      </c>
      <c r="S119" s="43" t="str">
        <f>IF('Rp0,2, МПа'!F119="-",R119,CONCATENATE(R119,",",'Rp0,2, МПа'!F119))</f>
        <v>345,345,345</v>
      </c>
      <c r="T119" s="43" t="str">
        <f>IF('Rp0,2, МПа'!G119="-",S119,CONCATENATE(S119,",",'Rp0,2, МПа'!G119))</f>
        <v>345,345,345,345</v>
      </c>
      <c r="U119" s="43" t="str">
        <f>IF('Rp0,2, МПа'!H119="-",T119,CONCATENATE(T119,",",'Rp0,2, МПа'!H119))</f>
        <v>345,345,345,345,333</v>
      </c>
      <c r="V119" s="43" t="str">
        <f>IF('Rp0,2, МПа'!I119="-",U119,CONCATENATE(U119,",",'Rp0,2, МПа'!I119))</f>
        <v>345,345,345,345,333,333</v>
      </c>
      <c r="W119" s="43" t="str">
        <f>IF('Rp0,2, МПа'!J119="-",V119,CONCATENATE(V119,",",'Rp0,2, МПа'!J119))</f>
        <v>345,345,345,345,333,333,333</v>
      </c>
      <c r="X119" s="43" t="str">
        <f>IF('Rp0,2, МПа'!K119="-",W119,CONCATENATE(W119,",",'Rp0,2, МПа'!K119))</f>
        <v>345,345,345,345,333,333,333,333</v>
      </c>
      <c r="Y119" s="43" t="str">
        <f>IF('Rp0,2, МПа'!L119="-",X119,CONCATENATE(X119,",",'Rp0,2, МПа'!L119))</f>
        <v>345,345,345,345,333,333,333,333,333</v>
      </c>
      <c r="Z119" s="43" t="str">
        <f>IF('Rp0,2, МПа'!M119="-",Y119,CONCATENATE(Y119,",",'Rp0,2, МПа'!M119))</f>
        <v>345,345,345,345,333,333,333,333,333,304</v>
      </c>
      <c r="AA119" s="43" t="str">
        <f>IF('Rp0,2, МПа'!N119="-",Z119,CONCATENATE(Z119,",",'Rp0,2, МПа'!N119))</f>
        <v>345,345,345,345,333,333,333,333,333,304,284</v>
      </c>
      <c r="AB119" s="43" t="str">
        <f>IF('Rp0,2, МПа'!O119="-",AA119,CONCATENATE(AA119,",",'Rp0,2, МПа'!O119))</f>
        <v>345,345,345,345,333,333,333,333,333,304,284,265</v>
      </c>
      <c r="AC119" s="43" t="str">
        <f>IF('Rp0,2, МПа'!P119="-",AB119,CONCATENATE(AB119,",",'Rp0,2, МПа'!P119))</f>
        <v>345,345,345,345,333,333,333,333,333,304,284,265</v>
      </c>
      <c r="AD119" s="43" t="str">
        <f t="shared" si="3"/>
        <v>{Name: "Сталь 20ХМ (Поковки толщиной до 100 мм, КП345*)",ClassID: "СЛ",UltimateStressArray: [590,579,579,569,569,559,559,559,559,500,461,451],YieldStressArray: [345,345,345,345,333,333,333,333,333,304,284,265]},</v>
      </c>
    </row>
    <row r="120" spans="1:30" x14ac:dyDescent="0.25">
      <c r="A120" s="45" t="str">
        <f>INDEX('Обработка исходного'!B:B,ROW('Rm, МПа'!$B$3)+4*(ROW('Rm, МПа'!$B120)-ROW('Rm, МПа'!$B$3)))</f>
        <v>Сталь легированная</v>
      </c>
      <c r="B120" s="45" t="str">
        <f t="shared" si="2"/>
        <v>СЛ</v>
      </c>
      <c r="C120" s="45" t="str">
        <f>CONCATENATE('Rm, МПа'!B120,IF(OR(ISBLANK('Rm, МПа'!C120),'Rm, МПа'!C120=""),"",CONCATENATE(" (",'Rm, МПа'!C120,")")))</f>
        <v>20ХМ (Поковки толщиной до 50 мм, КП395*)</v>
      </c>
      <c r="D120" s="43">
        <f>'Rm, МПа'!D120</f>
        <v>615</v>
      </c>
      <c r="E120" s="43" t="str">
        <f>IF('Rm, МПа'!E120="-",D120,CONCATENATE(D120,",",'Rm, МПа'!E120))</f>
        <v>615,608</v>
      </c>
      <c r="F120" s="43" t="str">
        <f>IF('Rm, МПа'!F120="-",E120,CONCATENATE(E120,",",'Rm, МПа'!F120))</f>
        <v>615,608,608</v>
      </c>
      <c r="G120" s="43" t="str">
        <f>IF('Rm, МПа'!G120="-",F120,CONCATENATE(F120,",",'Rm, МПа'!G120))</f>
        <v>615,608,608,598</v>
      </c>
      <c r="H120" s="43" t="str">
        <f>IF('Rm, МПа'!H120="-",G120,CONCATENATE(G120,",",'Rm, МПа'!H120))</f>
        <v>615,608,608,598,598</v>
      </c>
      <c r="I120" s="43" t="str">
        <f>IF('Rm, МПа'!I120="-",H120,CONCATENATE(H120,",",'Rm, МПа'!I120))</f>
        <v>615,608,608,598,598,589</v>
      </c>
      <c r="J120" s="43" t="str">
        <f>IF('Rm, МПа'!J120="-",I120,CONCATENATE(I120,",",'Rm, МПа'!J120))</f>
        <v>615,608,608,598,598,589,589</v>
      </c>
      <c r="K120" s="43" t="str">
        <f>IF('Rm, МПа'!K120="-",J120,CONCATENATE(J120,",",'Rm, МПа'!K120))</f>
        <v>615,608,608,598,598,589,589,589</v>
      </c>
      <c r="L120" s="43" t="str">
        <f>IF('Rm, МПа'!L120="-",K120,CONCATENATE(K120,",",'Rm, МПа'!L120))</f>
        <v>615,608,608,598,598,589,589,589,589</v>
      </c>
      <c r="M120" s="43" t="str">
        <f>IF('Rm, МПа'!M120="-",L120,CONCATENATE(L120,",",'Rm, МПа'!M120))</f>
        <v>615,608,608,598,598,589,589,589,589,481</v>
      </c>
      <c r="N120" s="43" t="str">
        <f>IF('Rm, МПа'!N120="-",M120,CONCATENATE(M120,",",'Rm, МПа'!N120))</f>
        <v>615,608,608,598,598,589,589,589,589,481,471</v>
      </c>
      <c r="O120" s="43" t="str">
        <f>IF('Rm, МПа'!O120="-",N120,CONCATENATE(N120,",",'Rm, МПа'!O120))</f>
        <v>615,608,608,598,598,589,589,589,589,481,471</v>
      </c>
      <c r="P120" s="43" t="str">
        <f>IF('Rm, МПа'!P120="-",O120,CONCATENATE(O120,",",'Rm, МПа'!P120))</f>
        <v>615,608,608,598,598,589,589,589,589,481,471</v>
      </c>
      <c r="Q120" s="43">
        <f>'Rp0,2, МПа'!D120</f>
        <v>395</v>
      </c>
      <c r="R120" s="43" t="str">
        <f>IF('Rp0,2, МПа'!E120="-",Q120,CONCATENATE(Q120,",",'Rp0,2, МПа'!E120))</f>
        <v>395,395</v>
      </c>
      <c r="S120" s="43" t="str">
        <f>IF('Rp0,2, МПа'!F120="-",R120,CONCATENATE(R120,",",'Rp0,2, МПа'!F120))</f>
        <v>395,395,395</v>
      </c>
      <c r="T120" s="43" t="str">
        <f>IF('Rp0,2, МПа'!G120="-",S120,CONCATENATE(S120,",",'Rp0,2, МПа'!G120))</f>
        <v>395,395,395,395</v>
      </c>
      <c r="U120" s="43" t="str">
        <f>IF('Rp0,2, МПа'!H120="-",T120,CONCATENATE(T120,",",'Rp0,2, МПа'!H120))</f>
        <v>395,395,395,395,383</v>
      </c>
      <c r="V120" s="43" t="str">
        <f>IF('Rp0,2, МПа'!I120="-",U120,CONCATENATE(U120,",",'Rp0,2, МПа'!I120))</f>
        <v>395,395,395,395,383,383</v>
      </c>
      <c r="W120" s="43" t="str">
        <f>IF('Rp0,2, МПа'!J120="-",V120,CONCATENATE(V120,",",'Rp0,2, МПа'!J120))</f>
        <v>395,395,395,395,383,383,383</v>
      </c>
      <c r="X120" s="43" t="str">
        <f>IF('Rp0,2, МПа'!K120="-",W120,CONCATENATE(W120,",",'Rp0,2, МПа'!K120))</f>
        <v>395,395,395,395,383,383,383,383</v>
      </c>
      <c r="Y120" s="43" t="str">
        <f>IF('Rp0,2, МПа'!L120="-",X120,CONCATENATE(X120,",",'Rp0,2, МПа'!L120))</f>
        <v>395,395,395,395,383,383,383,383,343</v>
      </c>
      <c r="Z120" s="43" t="str">
        <f>IF('Rp0,2, МПа'!M120="-",Y120,CONCATENATE(Y120,",",'Rp0,2, МПа'!M120))</f>
        <v>395,395,395,395,383,383,383,383,343,323</v>
      </c>
      <c r="AA120" s="43" t="str">
        <f>IF('Rp0,2, МПа'!N120="-",Z120,CONCATENATE(Z120,",",'Rp0,2, МПа'!N120))</f>
        <v>395,395,395,395,383,383,383,383,343,323,304</v>
      </c>
      <c r="AB120" s="43" t="str">
        <f>IF('Rp0,2, МПа'!O120="-",AA120,CONCATENATE(AA120,",",'Rp0,2, МПа'!O120))</f>
        <v>395,395,395,395,383,383,383,383,343,323,304</v>
      </c>
      <c r="AC120" s="43" t="str">
        <f>IF('Rp0,2, МПа'!P120="-",AB120,CONCATENATE(AB120,",",'Rp0,2, МПа'!P120))</f>
        <v>395,395,395,395,383,383,383,383,343,323,304</v>
      </c>
      <c r="AD120" s="43" t="str">
        <f t="shared" si="3"/>
        <v>{Name: "Сталь 20ХМ (Поковки толщиной до 50 мм, КП395*)",ClassID: "СЛ",UltimateStressArray: [615,608,608,598,598,589,589,589,589,481,471],YieldStressArray: [395,395,395,395,383,383,383,383,343,323,304]},</v>
      </c>
    </row>
    <row r="121" spans="1:30" x14ac:dyDescent="0.25">
      <c r="A121" s="45" t="str">
        <f>INDEX('Обработка исходного'!B:B,ROW('Rm, МПа'!$B$3)+4*(ROW('Rm, МПа'!$B121)-ROW('Rm, МПа'!$B$3)))</f>
        <v>Сталь легированная</v>
      </c>
      <c r="B121" s="45" t="str">
        <f t="shared" si="2"/>
        <v>СЛ</v>
      </c>
      <c r="C121" s="45" t="str">
        <f>CONCATENATE('Rm, МПа'!B121,IF(OR(ISBLANK('Rm, МПа'!C121),'Rm, МПа'!C121=""),"",CONCATENATE(" (",'Rm, МПа'!C121,")")))</f>
        <v>20ХМА (Поковки и листы толщиной от 150 до 300 мм, КП345*)</v>
      </c>
      <c r="D121" s="43">
        <f>'Rm, МПа'!D121</f>
        <v>590</v>
      </c>
      <c r="E121" s="43" t="str">
        <f>IF('Rm, МПа'!E121="-",D121,CONCATENATE(D121,",",'Rm, МПа'!E121))</f>
        <v>590,576</v>
      </c>
      <c r="F121" s="43" t="str">
        <f>IF('Rm, МПа'!F121="-",E121,CONCATENATE(E121,",",'Rm, МПа'!F121))</f>
        <v>590,576,544</v>
      </c>
      <c r="G121" s="43" t="str">
        <f>IF('Rm, МПа'!G121="-",F121,CONCATENATE(F121,",",'Rm, МПа'!G121))</f>
        <v>590,576,544,520</v>
      </c>
      <c r="H121" s="43" t="str">
        <f>IF('Rm, МПа'!H121="-",G121,CONCATENATE(G121,",",'Rm, МПа'!H121))</f>
        <v>590,576,544,520,484</v>
      </c>
      <c r="I121" s="43" t="str">
        <f>IF('Rm, МПа'!I121="-",H121,CONCATENATE(H121,",",'Rm, МПа'!I121))</f>
        <v>590,576,544,520,484,452</v>
      </c>
      <c r="J121" s="43" t="str">
        <f>IF('Rm, МПа'!J121="-",I121,CONCATENATE(I121,",",'Rm, МПа'!J121))</f>
        <v>590,576,544,520,484,452,440</v>
      </c>
      <c r="K121" s="43" t="str">
        <f>IF('Rm, МПа'!K121="-",J121,CONCATENATE(J121,",",'Rm, МПа'!K121))</f>
        <v>590,576,544,520,484,452,440,392</v>
      </c>
      <c r="L121" s="43" t="str">
        <f>IF('Rm, МПа'!L121="-",K121,CONCATENATE(K121,",",'Rm, МПа'!L121))</f>
        <v>590,576,544,520,484,452,440,392,356</v>
      </c>
      <c r="M121" s="43" t="str">
        <f>IF('Rm, МПа'!M121="-",L121,CONCATENATE(L121,",",'Rm, МПа'!M121))</f>
        <v>590,576,544,520,484,452,440,392,356,323</v>
      </c>
      <c r="N121" s="43" t="str">
        <f>IF('Rm, МПа'!N121="-",M121,CONCATENATE(M121,",",'Rm, МПа'!N121))</f>
        <v>590,576,544,520,484,452,440,392,356,323,288</v>
      </c>
      <c r="O121" s="43" t="str">
        <f>IF('Rm, МПа'!O121="-",N121,CONCATENATE(N121,",",'Rm, МПа'!O121))</f>
        <v>590,576,544,520,484,452,440,392,356,323,288</v>
      </c>
      <c r="P121" s="43" t="str">
        <f>IF('Rm, МПа'!P121="-",O121,CONCATENATE(O121,",",'Rm, МПа'!P121))</f>
        <v>590,576,544,520,484,452,440,392,356,323,288</v>
      </c>
      <c r="Q121" s="43">
        <f>'Rp0,2, МПа'!D121</f>
        <v>345</v>
      </c>
      <c r="R121" s="43" t="str">
        <f>IF('Rp0,2, МПа'!E121="-",Q121,CONCATENATE(Q121,",",'Rp0,2, МПа'!E121))</f>
        <v>345,345</v>
      </c>
      <c r="S121" s="43" t="str">
        <f>IF('Rp0,2, МПа'!F121="-",R121,CONCATENATE(R121,",",'Rp0,2, МПа'!F121))</f>
        <v>345,345,339</v>
      </c>
      <c r="T121" s="43" t="str">
        <f>IF('Rp0,2, МПа'!G121="-",S121,CONCATENATE(S121,",",'Rp0,2, МПа'!G121))</f>
        <v>345,345,339,333</v>
      </c>
      <c r="U121" s="43" t="str">
        <f>IF('Rp0,2, МПа'!H121="-",T121,CONCATENATE(T121,",",'Rp0,2, МПа'!H121))</f>
        <v>345,345,339,333,323</v>
      </c>
      <c r="V121" s="43" t="str">
        <f>IF('Rp0,2, МПа'!I121="-",U121,CONCATENATE(U121,",",'Rp0,2, МПа'!I121))</f>
        <v>345,345,339,333,323,316</v>
      </c>
      <c r="W121" s="43" t="str">
        <f>IF('Rp0,2, МПа'!J121="-",V121,CONCATENATE(V121,",",'Rp0,2, МПа'!J121))</f>
        <v>345,345,339,333,323,316,304</v>
      </c>
      <c r="X121" s="43" t="str">
        <f>IF('Rp0,2, МПа'!K121="-",W121,CONCATENATE(W121,",",'Rp0,2, МПа'!K121))</f>
        <v>345,345,339,333,323,316,304,294</v>
      </c>
      <c r="Y121" s="43" t="str">
        <f>IF('Rp0,2, МПа'!L121="-",X121,CONCATENATE(X121,",",'Rp0,2, МПа'!L121))</f>
        <v>345,345,339,333,323,316,304,294,294</v>
      </c>
      <c r="Z121" s="43" t="str">
        <f>IF('Rp0,2, МПа'!M121="-",Y121,CONCATENATE(Y121,",",'Rp0,2, МПа'!M121))</f>
        <v>345,345,339,333,323,316,304,294,294,268</v>
      </c>
      <c r="AA121" s="43" t="str">
        <f>IF('Rp0,2, МПа'!N121="-",Z121,CONCATENATE(Z121,",",'Rp0,2, МПа'!N121))</f>
        <v>345,345,339,333,323,316,304,294,294,268,248</v>
      </c>
      <c r="AB121" s="43" t="str">
        <f>IF('Rp0,2, МПа'!O121="-",AA121,CONCATENATE(AA121,",",'Rp0,2, МПа'!O121))</f>
        <v>345,345,339,333,323,316,304,294,294,268,248</v>
      </c>
      <c r="AC121" s="43" t="str">
        <f>IF('Rp0,2, МПа'!P121="-",AB121,CONCATENATE(AB121,",",'Rp0,2, МПа'!P121))</f>
        <v>345,345,339,333,323,316,304,294,294,268,248</v>
      </c>
      <c r="AD121" s="43" t="str">
        <f t="shared" si="3"/>
        <v>{Name: "Сталь 20ХМА (Поковки и листы толщиной от 150 до 300 мм, КП345*)",ClassID: "СЛ",UltimateStressArray: [590,576,544,520,484,452,440,392,356,323,288],YieldStressArray: [345,345,339,333,323,316,304,294,294,268,248]},</v>
      </c>
    </row>
    <row r="122" spans="1:30" x14ac:dyDescent="0.25">
      <c r="A122" s="45" t="str">
        <f>INDEX('Обработка исходного'!B:B,ROW('Rm, МПа'!$B$3)+4*(ROW('Rm, МПа'!$B122)-ROW('Rm, МПа'!$B$3)))</f>
        <v>Сталь легированная</v>
      </c>
      <c r="B122" s="45" t="str">
        <f t="shared" si="2"/>
        <v>СЛ</v>
      </c>
      <c r="C122" s="45" t="str">
        <f>CONCATENATE('Rm, МПа'!B122,IF(OR(ISBLANK('Rm, МПа'!C122),'Rm, МПа'!C122=""),"",CONCATENATE(" (",'Rm, МПа'!C122,")")))</f>
        <v>20ХМА (Поковки и листы толщиной до 150 мм, КП440*)</v>
      </c>
      <c r="D122" s="43">
        <f>'Rm, МПа'!D122</f>
        <v>635</v>
      </c>
      <c r="E122" s="43" t="str">
        <f>IF('Rm, МПа'!E122="-",D122,CONCATENATE(D122,",",'Rm, МПа'!E122))</f>
        <v>635,628</v>
      </c>
      <c r="F122" s="43" t="str">
        <f>IF('Rm, МПа'!F122="-",E122,CONCATENATE(E122,",",'Rm, МПа'!F122))</f>
        <v>635,628,628</v>
      </c>
      <c r="G122" s="43" t="str">
        <f>IF('Rm, МПа'!G122="-",F122,CONCATENATE(F122,",",'Rm, МПа'!G122))</f>
        <v>635,628,628,618</v>
      </c>
      <c r="H122" s="43" t="str">
        <f>IF('Rm, МПа'!H122="-",G122,CONCATENATE(G122,",",'Rm, МПа'!H122))</f>
        <v>635,628,628,618,588</v>
      </c>
      <c r="I122" s="43" t="str">
        <f>IF('Rm, МПа'!I122="-",H122,CONCATENATE(H122,",",'Rm, МПа'!I122))</f>
        <v>635,628,628,618,588,540</v>
      </c>
      <c r="J122" s="43" t="str">
        <f>IF('Rm, МПа'!J122="-",I122,CONCATENATE(I122,",",'Rm, МПа'!J122))</f>
        <v>635,628,628,618,588,540,516</v>
      </c>
      <c r="K122" s="43" t="str">
        <f>IF('Rm, МПа'!K122="-",J122,CONCATENATE(J122,",",'Rm, МПа'!K122))</f>
        <v>635,628,628,618,588,540,516,490</v>
      </c>
      <c r="L122" s="43" t="str">
        <f>IF('Rm, МПа'!L122="-",K122,CONCATENATE(K122,",",'Rm, МПа'!L122))</f>
        <v>635,628,628,618,588,540,516,490,460</v>
      </c>
      <c r="M122" s="43" t="str">
        <f>IF('Rm, МПа'!M122="-",L122,CONCATENATE(L122,",",'Rm, МПа'!M122))</f>
        <v>635,628,628,618,588,540,516,490,460,420</v>
      </c>
      <c r="N122" s="43" t="str">
        <f>IF('Rm, МПа'!N122="-",M122,CONCATENATE(M122,",",'Rm, МПа'!N122))</f>
        <v>635,628,628,618,588,540,516,490,460,420,380</v>
      </c>
      <c r="O122" s="43" t="str">
        <f>IF('Rm, МПа'!O122="-",N122,CONCATENATE(N122,",",'Rm, МПа'!O122))</f>
        <v>635,628,628,618,588,540,516,490,460,420,380</v>
      </c>
      <c r="P122" s="43" t="str">
        <f>IF('Rm, МПа'!P122="-",O122,CONCATENATE(O122,",",'Rm, МПа'!P122))</f>
        <v>635,628,628,618,588,540,516,490,460,420,380</v>
      </c>
      <c r="Q122" s="43">
        <f>'Rp0,2, МПа'!D122</f>
        <v>440</v>
      </c>
      <c r="R122" s="43" t="str">
        <f>IF('Rp0,2, МПа'!E122="-",Q122,CONCATENATE(Q122,",",'Rp0,2, МПа'!E122))</f>
        <v>440,440</v>
      </c>
      <c r="S122" s="43" t="str">
        <f>IF('Rp0,2, МПа'!F122="-",R122,CONCATENATE(R122,",",'Rp0,2, МПа'!F122))</f>
        <v>440,440,440</v>
      </c>
      <c r="T122" s="43" t="str">
        <f>IF('Rp0,2, МПа'!G122="-",S122,CONCATENATE(S122,",",'Rp0,2, МПа'!G122))</f>
        <v>440,440,440,435</v>
      </c>
      <c r="U122" s="43" t="str">
        <f>IF('Rp0,2, МПа'!H122="-",T122,CONCATENATE(T122,",",'Rp0,2, МПа'!H122))</f>
        <v>440,440,440,435,428</v>
      </c>
      <c r="V122" s="43" t="str">
        <f>IF('Rp0,2, МПа'!I122="-",U122,CONCATENATE(U122,",",'Rp0,2, МПа'!I122))</f>
        <v>440,440,440,435,428,420</v>
      </c>
      <c r="W122" s="43" t="str">
        <f>IF('Rp0,2, МПа'!J122="-",V122,CONCATENATE(V122,",",'Rp0,2, МПа'!J122))</f>
        <v>440,440,440,435,428,420,402</v>
      </c>
      <c r="X122" s="43" t="str">
        <f>IF('Rp0,2, МПа'!K122="-",W122,CONCATENATE(W122,",",'Rp0,2, МПа'!K122))</f>
        <v>440,440,440,435,428,420,402,392</v>
      </c>
      <c r="Y122" s="43" t="str">
        <f>IF('Rp0,2, МПа'!L122="-",X122,CONCATENATE(X122,",",'Rp0,2, МПа'!L122))</f>
        <v>440,440,440,435,428,420,402,392,372</v>
      </c>
      <c r="Z122" s="43" t="str">
        <f>IF('Rp0,2, МПа'!M122="-",Y122,CONCATENATE(Y122,",",'Rp0,2, МПа'!M122))</f>
        <v>440,440,440,435,428,420,402,392,372,348</v>
      </c>
      <c r="AA122" s="43" t="str">
        <f>IF('Rp0,2, МПа'!N122="-",Z122,CONCATENATE(Z122,",",'Rp0,2, МПа'!N122))</f>
        <v>440,440,440,435,428,420,402,392,372,348,323</v>
      </c>
      <c r="AB122" s="43" t="str">
        <f>IF('Rp0,2, МПа'!O122="-",AA122,CONCATENATE(AA122,",",'Rp0,2, МПа'!O122))</f>
        <v>440,440,440,435,428,420,402,392,372,348,323</v>
      </c>
      <c r="AC122" s="43" t="str">
        <f>IF('Rp0,2, МПа'!P122="-",AB122,CONCATENATE(AB122,",",'Rp0,2, МПа'!P122))</f>
        <v>440,440,440,435,428,420,402,392,372,348,323</v>
      </c>
      <c r="AD122" s="43" t="str">
        <f t="shared" si="3"/>
        <v>{Name: "Сталь 20ХМА (Поковки и листы толщиной до 150 мм, КП440*)",ClassID: "СЛ",UltimateStressArray: [635,628,628,618,588,540,516,490,460,420,380],YieldStressArray: [440,440,440,435,428,420,402,392,372,348,323]},</v>
      </c>
    </row>
    <row r="123" spans="1:30" x14ac:dyDescent="0.25">
      <c r="A123" s="45" t="str">
        <f>INDEX('Обработка исходного'!B:B,ROW('Rm, МПа'!$B$3)+4*(ROW('Rm, МПа'!$B123)-ROW('Rm, МПа'!$B$3)))</f>
        <v>Сталь легированная</v>
      </c>
      <c r="B123" s="45" t="str">
        <f t="shared" si="2"/>
        <v>СЛ</v>
      </c>
      <c r="C123" s="45" t="str">
        <f>CONCATENATE('Rm, МПа'!B123,IF(OR(ISBLANK('Rm, МПа'!C123),'Rm, МПа'!C123=""),"",CONCATENATE(" (",'Rm, МПа'!C123,")")))</f>
        <v>20ХМЛ (Отливки)</v>
      </c>
      <c r="D123" s="43">
        <f>'Rm, МПа'!D123</f>
        <v>500</v>
      </c>
      <c r="E123" s="43" t="str">
        <f>IF('Rm, МПа'!E123="-",D123,CONCATENATE(D123,",",'Rm, МПа'!E123))</f>
        <v>500,490</v>
      </c>
      <c r="F123" s="43" t="str">
        <f>IF('Rm, МПа'!F123="-",E123,CONCATENATE(E123,",",'Rm, МПа'!F123))</f>
        <v>500,490,480</v>
      </c>
      <c r="G123" s="43" t="str">
        <f>IF('Rm, МПа'!G123="-",F123,CONCATENATE(F123,",",'Rm, МПа'!G123))</f>
        <v>500,490,480,475</v>
      </c>
      <c r="H123" s="43" t="str">
        <f>IF('Rm, МПа'!H123="-",G123,CONCATENATE(G123,",",'Rm, МПа'!H123))</f>
        <v>500,490,480,475,470</v>
      </c>
      <c r="I123" s="43" t="str">
        <f>IF('Rm, МПа'!I123="-",H123,CONCATENATE(H123,",",'Rm, МПа'!I123))</f>
        <v>500,490,480,475,470,460</v>
      </c>
      <c r="J123" s="43" t="str">
        <f>IF('Rm, МПа'!J123="-",I123,CONCATENATE(I123,",",'Rm, МПа'!J123))</f>
        <v>500,490,480,475,470,460,450</v>
      </c>
      <c r="K123" s="43" t="str">
        <f>IF('Rm, МПа'!K123="-",J123,CONCATENATE(J123,",",'Rm, МПа'!K123))</f>
        <v>500,490,480,475,470,460,450,440</v>
      </c>
      <c r="L123" s="43" t="str">
        <f>IF('Rm, МПа'!L123="-",K123,CONCATENATE(K123,",",'Rm, МПа'!L123))</f>
        <v>500,490,480,475,470,460,450,440,430</v>
      </c>
      <c r="M123" s="43" t="str">
        <f>IF('Rm, МПа'!M123="-",L123,CONCATENATE(L123,",",'Rm, МПа'!M123))</f>
        <v>500,490,480,475,470,460,450,440,430,425</v>
      </c>
      <c r="N123" s="43" t="str">
        <f>IF('Rm, МПа'!N123="-",M123,CONCATENATE(M123,",",'Rm, МПа'!N123))</f>
        <v>500,490,480,475,470,460,450,440,430,425,410</v>
      </c>
      <c r="O123" s="43" t="str">
        <f>IF('Rm, МПа'!O123="-",N123,CONCATENATE(N123,",",'Rm, МПа'!O123))</f>
        <v>500,490,480,475,470,460,450,440,430,425,410</v>
      </c>
      <c r="P123" s="43" t="str">
        <f>IF('Rm, МПа'!P123="-",O123,CONCATENATE(O123,",",'Rm, МПа'!P123))</f>
        <v>500,490,480,475,470,460,450,440,430,425,410</v>
      </c>
      <c r="Q123" s="43">
        <f>'Rp0,2, МПа'!D123</f>
        <v>400</v>
      </c>
      <c r="R123" s="43" t="str">
        <f>IF('Rp0,2, МПа'!E123="-",Q123,CONCATENATE(Q123,",",'Rp0,2, МПа'!E123))</f>
        <v>400,395</v>
      </c>
      <c r="S123" s="43" t="str">
        <f>IF('Rp0,2, МПа'!F123="-",R123,CONCATENATE(R123,",",'Rp0,2, МПа'!F123))</f>
        <v>400,395,390</v>
      </c>
      <c r="T123" s="43" t="str">
        <f>IF('Rp0,2, МПа'!G123="-",S123,CONCATENATE(S123,",",'Rp0,2, МПа'!G123))</f>
        <v>400,395,390,385</v>
      </c>
      <c r="U123" s="43" t="str">
        <f>IF('Rp0,2, МПа'!H123="-",T123,CONCATENATE(T123,",",'Rp0,2, МПа'!H123))</f>
        <v>400,395,390,385,380</v>
      </c>
      <c r="V123" s="43" t="str">
        <f>IF('Rp0,2, МПа'!I123="-",U123,CONCATENATE(U123,",",'Rp0,2, МПа'!I123))</f>
        <v>400,395,390,385,380,370</v>
      </c>
      <c r="W123" s="43" t="str">
        <f>IF('Rp0,2, МПа'!J123="-",V123,CONCATENATE(V123,",",'Rp0,2, МПа'!J123))</f>
        <v>400,395,390,385,380,370,360</v>
      </c>
      <c r="X123" s="43" t="str">
        <f>IF('Rp0,2, МПа'!K123="-",W123,CONCATENATE(W123,",",'Rp0,2, МПа'!K123))</f>
        <v>400,395,390,385,380,370,360,350</v>
      </c>
      <c r="Y123" s="43" t="str">
        <f>IF('Rp0,2, МПа'!L123="-",X123,CONCATENATE(X123,",",'Rp0,2, МПа'!L123))</f>
        <v>400,395,390,385,380,370,360,350,340</v>
      </c>
      <c r="Z123" s="43" t="str">
        <f>IF('Rp0,2, МПа'!M123="-",Y123,CONCATENATE(Y123,",",'Rp0,2, МПа'!M123))</f>
        <v>400,395,390,385,380,370,360,350,340,323</v>
      </c>
      <c r="AA123" s="43" t="str">
        <f>IF('Rp0,2, МПа'!N123="-",Z123,CONCATENATE(Z123,",",'Rp0,2, МПа'!N123))</f>
        <v>400,395,390,385,380,370,360,350,340,323,323</v>
      </c>
      <c r="AB123" s="43" t="str">
        <f>IF('Rp0,2, МПа'!O123="-",AA123,CONCATENATE(AA123,",",'Rp0,2, МПа'!O123))</f>
        <v>400,395,390,385,380,370,360,350,340,323,323</v>
      </c>
      <c r="AC123" s="43" t="str">
        <f>IF('Rp0,2, МПа'!P123="-",AB123,CONCATENATE(AB123,",",'Rp0,2, МПа'!P123))</f>
        <v>400,395,390,385,380,370,360,350,340,323,323</v>
      </c>
      <c r="AD123" s="43" t="str">
        <f t="shared" si="3"/>
        <v>{Name: "Сталь 20ХМЛ (Отливки)",ClassID: "СЛ",UltimateStressArray: [500,490,480,475,470,460,450,440,430,425,410],YieldStressArray: [400,395,390,385,380,370,360,350,340,323,323]},</v>
      </c>
    </row>
    <row r="124" spans="1:30" x14ac:dyDescent="0.25">
      <c r="A124" s="45" t="str">
        <f>INDEX('Обработка исходного'!B:B,ROW('Rm, МПа'!$B$3)+4*(ROW('Rm, МПа'!$B124)-ROW('Rm, МПа'!$B$3)))</f>
        <v>Сталь легированная</v>
      </c>
      <c r="B124" s="45" t="str">
        <f t="shared" si="2"/>
        <v>СЛ</v>
      </c>
      <c r="C124" s="45" t="str">
        <f>CONCATENATE('Rm, МПа'!B124,IF(OR(ISBLANK('Rm, МПа'!C124),'Rm, МПа'!C124=""),"",CONCATENATE(" (",'Rm, МПа'!C124,")")))</f>
        <v>20ХМФЛ (Отливки)</v>
      </c>
      <c r="D124" s="43">
        <f>'Rm, МПа'!D124</f>
        <v>491</v>
      </c>
      <c r="E124" s="43" t="str">
        <f>IF('Rm, МПа'!E124="-",D124,CONCATENATE(D124,",",'Rm, МПа'!E124))</f>
        <v>491,491</v>
      </c>
      <c r="F124" s="43" t="str">
        <f>IF('Rm, МПа'!F124="-",E124,CONCATENATE(E124,",",'Rm, МПа'!F124))</f>
        <v>491,491,491</v>
      </c>
      <c r="G124" s="43" t="str">
        <f>IF('Rm, МПа'!G124="-",F124,CONCATENATE(F124,",",'Rm, МПа'!G124))</f>
        <v>491,491,491,491</v>
      </c>
      <c r="H124" s="43" t="str">
        <f>IF('Rm, МПа'!H124="-",G124,CONCATENATE(G124,",",'Rm, МПа'!H124))</f>
        <v>491,491,491,491,491</v>
      </c>
      <c r="I124" s="43" t="str">
        <f>IF('Rm, МПа'!I124="-",H124,CONCATENATE(H124,",",'Rm, МПа'!I124))</f>
        <v>491,491,491,491,491,485</v>
      </c>
      <c r="J124" s="43" t="str">
        <f>IF('Rm, МПа'!J124="-",I124,CONCATENATE(I124,",",'Rm, МПа'!J124))</f>
        <v>491,491,491,491,491,485,480</v>
      </c>
      <c r="K124" s="43" t="str">
        <f>IF('Rm, МПа'!K124="-",J124,CONCATENATE(J124,",",'Rm, МПа'!K124))</f>
        <v>491,491,491,491,491,485,480,480</v>
      </c>
      <c r="L124" s="43" t="str">
        <f>IF('Rm, МПа'!L124="-",K124,CONCATENATE(K124,",",'Rm, МПа'!L124))</f>
        <v>491,491,491,491,491,485,480,480,461</v>
      </c>
      <c r="M124" s="43" t="str">
        <f>IF('Rm, МПа'!M124="-",L124,CONCATENATE(L124,",",'Rm, МПа'!M124))</f>
        <v>491,491,491,491,491,485,480,480,461,452</v>
      </c>
      <c r="N124" s="43" t="str">
        <f>IF('Rm, МПа'!N124="-",M124,CONCATENATE(M124,",",'Rm, МПа'!N124))</f>
        <v>491,491,491,491,491,485,480,480,461,452,400</v>
      </c>
      <c r="O124" s="43" t="str">
        <f>IF('Rm, МПа'!O124="-",N124,CONCATENATE(N124,",",'Rm, МПа'!O124))</f>
        <v>491,491,491,491,491,485,480,480,461,452,400</v>
      </c>
      <c r="P124" s="43" t="str">
        <f>IF('Rm, МПа'!P124="-",O124,CONCATENATE(O124,",",'Rm, МПа'!P124))</f>
        <v>491,491,491,491,491,485,480,480,461,452,400</v>
      </c>
      <c r="Q124" s="43">
        <f>'Rp0,2, МПа'!D124</f>
        <v>314</v>
      </c>
      <c r="R124" s="43" t="str">
        <f>IF('Rp0,2, МПа'!E124="-",Q124,CONCATENATE(Q124,",",'Rp0,2, МПа'!E124))</f>
        <v>314,314</v>
      </c>
      <c r="S124" s="43" t="str">
        <f>IF('Rp0,2, МПа'!F124="-",R124,CONCATENATE(R124,",",'Rp0,2, МПа'!F124))</f>
        <v>314,314,314</v>
      </c>
      <c r="T124" s="43" t="str">
        <f>IF('Rp0,2, МПа'!G124="-",S124,CONCATENATE(S124,",",'Rp0,2, МПа'!G124))</f>
        <v>314,314,314,314</v>
      </c>
      <c r="U124" s="43" t="str">
        <f>IF('Rp0,2, МПа'!H124="-",T124,CONCATENATE(T124,",",'Rp0,2, МПа'!H124))</f>
        <v>314,314,314,314,290</v>
      </c>
      <c r="V124" s="43" t="str">
        <f>IF('Rp0,2, МПа'!I124="-",U124,CONCATENATE(U124,",",'Rp0,2, МПа'!I124))</f>
        <v>314,314,314,314,290,280</v>
      </c>
      <c r="W124" s="43" t="str">
        <f>IF('Rp0,2, МПа'!J124="-",V124,CONCATENATE(V124,",",'Rp0,2, МПа'!J124))</f>
        <v>314,314,314,314,290,280,270</v>
      </c>
      <c r="X124" s="43" t="str">
        <f>IF('Rp0,2, МПа'!K124="-",W124,CONCATENATE(W124,",",'Rp0,2, МПа'!K124))</f>
        <v>314,314,314,314,290,280,270,270</v>
      </c>
      <c r="Y124" s="43" t="str">
        <f>IF('Rp0,2, МПа'!L124="-",X124,CONCATENATE(X124,",",'Rp0,2, МПа'!L124))</f>
        <v>314,314,314,314,290,280,270,270,270</v>
      </c>
      <c r="Z124" s="43" t="str">
        <f>IF('Rp0,2, МПа'!M124="-",Y124,CONCATENATE(Y124,",",'Rp0,2, МПа'!M124))</f>
        <v>314,314,314,314,290,280,270,270,270,270</v>
      </c>
      <c r="AA124" s="43" t="str">
        <f>IF('Rp0,2, МПа'!N124="-",Z124,CONCATENATE(Z124,",",'Rp0,2, МПа'!N124))</f>
        <v>314,314,314,314,290,280,270,270,270,270,270</v>
      </c>
      <c r="AB124" s="43" t="str">
        <f>IF('Rp0,2, МПа'!O124="-",AA124,CONCATENATE(AA124,",",'Rp0,2, МПа'!O124))</f>
        <v>314,314,314,314,290,280,270,270,270,270,270</v>
      </c>
      <c r="AC124" s="43" t="str">
        <f>IF('Rp0,2, МПа'!P124="-",AB124,CONCATENATE(AB124,",",'Rp0,2, МПа'!P124))</f>
        <v>314,314,314,314,290,280,270,270,270,270,270</v>
      </c>
      <c r="AD124" s="43" t="str">
        <f t="shared" si="3"/>
        <v>{Name: "Сталь 20ХМФЛ (Отливки)",ClassID: "СЛ",UltimateStressArray: [491,491,491,491,491,485,480,480,461,452,400],YieldStressArray: [314,314,314,314,290,280,270,270,270,270,270]},</v>
      </c>
    </row>
    <row r="125" spans="1:30" x14ac:dyDescent="0.25">
      <c r="A125" s="45" t="str">
        <f>INDEX('Обработка исходного'!B:B,ROW('Rm, МПа'!$B$3)+4*(ROW('Rm, МПа'!$B125)-ROW('Rm, МПа'!$B$3)))</f>
        <v>Сталь легированная</v>
      </c>
      <c r="B125" s="45" t="str">
        <f t="shared" si="2"/>
        <v>СЛ</v>
      </c>
      <c r="C125" s="45" t="str">
        <f>CONCATENATE('Rm, МПа'!B125,IF(OR(ISBLANK('Rm, МПа'!C125),'Rm, МПа'!C125=""),"",CONCATENATE(" (",'Rm, МПа'!C125,")")))</f>
        <v>20ХМФЛ (Прутки и полосы толщиной или диаметром до 80 мм)</v>
      </c>
      <c r="D125" s="43">
        <f>'Rm, МПа'!D125</f>
        <v>932</v>
      </c>
      <c r="E125" s="43" t="str">
        <f>IF('Rm, МПа'!E125="-",D125,CONCATENATE(D125,",",'Rm, МПа'!E125))</f>
        <v>932,903</v>
      </c>
      <c r="F125" s="43" t="str">
        <f>IF('Rm, МПа'!F125="-",E125,CONCATENATE(E125,",",'Rm, МПа'!F125))</f>
        <v>932,903,893</v>
      </c>
      <c r="G125" s="43" t="str">
        <f>IF('Rm, МПа'!G125="-",F125,CONCATENATE(F125,",",'Rm, МПа'!G125))</f>
        <v>932,903,893,863</v>
      </c>
      <c r="H125" s="43" t="str">
        <f>IF('Rm, МПа'!H125="-",G125,CONCATENATE(G125,",",'Rm, МПа'!H125))</f>
        <v>932,903,893,863,853</v>
      </c>
      <c r="I125" s="43" t="str">
        <f>IF('Rm, МПа'!I125="-",H125,CONCATENATE(H125,",",'Rm, МПа'!I125))</f>
        <v>932,903,893,863,853,824</v>
      </c>
      <c r="J125" s="43" t="str">
        <f>IF('Rm, МПа'!J125="-",I125,CONCATENATE(I125,",",'Rm, МПа'!J125))</f>
        <v>932,903,893,863,853,824,814</v>
      </c>
      <c r="K125" s="43" t="str">
        <f>IF('Rm, МПа'!K125="-",J125,CONCATENATE(J125,",",'Rm, МПа'!K125))</f>
        <v>932,903,893,863,853,824,814,736</v>
      </c>
      <c r="L125" s="43" t="str">
        <f>IF('Rm, МПа'!L125="-",K125,CONCATENATE(K125,",",'Rm, МПа'!L125))</f>
        <v>932,903,893,863,853,824,814,736,736</v>
      </c>
      <c r="M125" s="43" t="str">
        <f>IF('Rm, МПа'!M125="-",L125,CONCATENATE(L125,",",'Rm, МПа'!M125))</f>
        <v>932,903,893,863,853,824,814,736,736,736</v>
      </c>
      <c r="N125" s="43" t="str">
        <f>IF('Rm, МПа'!N125="-",M125,CONCATENATE(M125,",",'Rm, МПа'!N125))</f>
        <v>932,903,893,863,853,824,814,736,736,736,638</v>
      </c>
      <c r="O125" s="43" t="str">
        <f>IF('Rm, МПа'!O125="-",N125,CONCATENATE(N125,",",'Rm, МПа'!O125))</f>
        <v>932,903,893,863,853,824,814,736,736,736,638</v>
      </c>
      <c r="P125" s="43" t="str">
        <f>IF('Rm, МПа'!P125="-",O125,CONCATENATE(O125,",",'Rm, МПа'!P125))</f>
        <v>932,903,893,863,853,824,814,736,736,736,638</v>
      </c>
      <c r="Q125" s="43">
        <f>'Rp0,2, МПа'!D125</f>
        <v>736</v>
      </c>
      <c r="R125" s="43" t="str">
        <f>IF('Rp0,2, МПа'!E125="-",Q125,CONCATENATE(Q125,",",'Rp0,2, МПа'!E125))</f>
        <v>736,736</v>
      </c>
      <c r="S125" s="43" t="str">
        <f>IF('Rp0,2, МПа'!F125="-",R125,CONCATENATE(R125,",",'Rp0,2, МПа'!F125))</f>
        <v>736,736,706</v>
      </c>
      <c r="T125" s="43" t="str">
        <f>IF('Rp0,2, МПа'!G125="-",S125,CONCATENATE(S125,",",'Rp0,2, МПа'!G125))</f>
        <v>736,736,706,687</v>
      </c>
      <c r="U125" s="43" t="str">
        <f>IF('Rp0,2, МПа'!H125="-",T125,CONCATENATE(T125,",",'Rp0,2, МПа'!H125))</f>
        <v>736,736,706,687,677</v>
      </c>
      <c r="V125" s="43" t="str">
        <f>IF('Rp0,2, МПа'!I125="-",U125,CONCATENATE(U125,",",'Rp0,2, МПа'!I125))</f>
        <v>736,736,706,687,677,657</v>
      </c>
      <c r="W125" s="43" t="str">
        <f>IF('Rp0,2, МПа'!J125="-",V125,CONCATENATE(V125,",",'Rp0,2, МПа'!J125))</f>
        <v>736,736,706,687,677,657,647</v>
      </c>
      <c r="X125" s="43" t="str">
        <f>IF('Rp0,2, МПа'!K125="-",W125,CONCATENATE(W125,",",'Rp0,2, МПа'!K125))</f>
        <v>736,736,706,687,677,657,647,628</v>
      </c>
      <c r="Y125" s="43" t="str">
        <f>IF('Rp0,2, МПа'!L125="-",X125,CONCATENATE(X125,",",'Rp0,2, МПа'!L125))</f>
        <v>736,736,706,687,677,657,647,628,598</v>
      </c>
      <c r="Z125" s="43" t="str">
        <f>IF('Rp0,2, МПа'!M125="-",Y125,CONCATENATE(Y125,",",'Rp0,2, МПа'!M125))</f>
        <v>736,736,706,687,677,657,647,628,598,559</v>
      </c>
      <c r="AA125" s="43" t="str">
        <f>IF('Rp0,2, МПа'!N125="-",Z125,CONCATENATE(Z125,",",'Rp0,2, МПа'!N125))</f>
        <v>736,736,706,687,677,657,647,628,598,559,510</v>
      </c>
      <c r="AB125" s="43" t="str">
        <f>IF('Rp0,2, МПа'!O125="-",AA125,CONCATENATE(AA125,",",'Rp0,2, МПа'!O125))</f>
        <v>736,736,706,687,677,657,647,628,598,559,510</v>
      </c>
      <c r="AC125" s="43" t="str">
        <f>IF('Rp0,2, МПа'!P125="-",AB125,CONCATENATE(AB125,",",'Rp0,2, МПа'!P125))</f>
        <v>736,736,706,687,677,657,647,628,598,559,510</v>
      </c>
      <c r="AD125" s="43" t="str">
        <f t="shared" si="3"/>
        <v>{Name: "Сталь 20ХМФЛ (Прутки и полосы толщиной или диаметром до 80 мм)",ClassID: "СЛ",UltimateStressArray: [932,903,893,863,853,824,814,736,736,736,638],YieldStressArray: [736,736,706,687,677,657,647,628,598,559,510]},</v>
      </c>
    </row>
    <row r="126" spans="1:30" x14ac:dyDescent="0.25">
      <c r="A126" s="45" t="str">
        <f>INDEX('Обработка исходного'!B:B,ROW('Rm, МПа'!$B$3)+4*(ROW('Rm, МПа'!$B126)-ROW('Rm, МПа'!$B$3)))</f>
        <v>Сталь легированная</v>
      </c>
      <c r="B126" s="45" t="str">
        <f t="shared" si="2"/>
        <v>СЛ</v>
      </c>
      <c r="C126" s="45" t="str">
        <f>CONCATENATE('Rm, МПа'!B126,IF(OR(ISBLANK('Rm, МПа'!C126),'Rm, МПа'!C126=""),"",CONCATENATE(" (",'Rm, МПа'!C126,")")))</f>
        <v>20ХМФЛ (Прутки и полосы толщиной или диаметром от 80 до 150 мм)</v>
      </c>
      <c r="D126" s="43">
        <f>'Rm, МПа'!D126</f>
        <v>932</v>
      </c>
      <c r="E126" s="43" t="str">
        <f>IF('Rm, МПа'!E126="-",D126,CONCATENATE(D126,",",'Rm, МПа'!E126))</f>
        <v>932,903</v>
      </c>
      <c r="F126" s="43" t="str">
        <f>IF('Rm, МПа'!F126="-",E126,CONCATENATE(E126,",",'Rm, МПа'!F126))</f>
        <v>932,903,893</v>
      </c>
      <c r="G126" s="43" t="str">
        <f>IF('Rm, МПа'!G126="-",F126,CONCATENATE(F126,",",'Rm, МПа'!G126))</f>
        <v>932,903,893,863</v>
      </c>
      <c r="H126" s="43" t="str">
        <f>IF('Rm, МПа'!H126="-",G126,CONCATENATE(G126,",",'Rm, МПа'!H126))</f>
        <v>932,903,893,863,853</v>
      </c>
      <c r="I126" s="43" t="str">
        <f>IF('Rm, МПа'!I126="-",H126,CONCATENATE(H126,",",'Rm, МПа'!I126))</f>
        <v>932,903,893,863,853,824</v>
      </c>
      <c r="J126" s="43" t="str">
        <f>IF('Rm, МПа'!J126="-",I126,CONCATENATE(I126,",",'Rm, МПа'!J126))</f>
        <v>932,903,893,863,853,824,814</v>
      </c>
      <c r="K126" s="43" t="str">
        <f>IF('Rm, МПа'!K126="-",J126,CONCATENATE(J126,",",'Rm, МПа'!K126))</f>
        <v>932,903,893,863,853,824,814,736</v>
      </c>
      <c r="L126" s="43" t="str">
        <f>IF('Rm, МПа'!L126="-",K126,CONCATENATE(K126,",",'Rm, МПа'!L126))</f>
        <v>932,903,893,863,853,824,814,736,736</v>
      </c>
      <c r="M126" s="43" t="str">
        <f>IF('Rm, МПа'!M126="-",L126,CONCATENATE(L126,",",'Rm, МПа'!M126))</f>
        <v>932,903,893,863,853,824,814,736,736,736</v>
      </c>
      <c r="N126" s="43" t="str">
        <f>IF('Rm, МПа'!N126="-",M126,CONCATENATE(M126,",",'Rm, МПа'!N126))</f>
        <v>932,903,893,863,853,824,814,736,736,736,638</v>
      </c>
      <c r="O126" s="43" t="str">
        <f>IF('Rm, МПа'!O126="-",N126,CONCATENATE(N126,",",'Rm, МПа'!O126))</f>
        <v>932,903,893,863,853,824,814,736,736,736,638</v>
      </c>
      <c r="P126" s="43" t="str">
        <f>IF('Rm, МПа'!P126="-",O126,CONCATENATE(O126,",",'Rm, МПа'!P126))</f>
        <v>932,903,893,863,853,824,814,736,736,736,638</v>
      </c>
      <c r="Q126" s="43">
        <f>'Rp0,2, МПа'!D126</f>
        <v>736</v>
      </c>
      <c r="R126" s="43" t="str">
        <f>IF('Rp0,2, МПа'!E126="-",Q126,CONCATENATE(Q126,",",'Rp0,2, МПа'!E126))</f>
        <v>736,736</v>
      </c>
      <c r="S126" s="43" t="str">
        <f>IF('Rp0,2, МПа'!F126="-",R126,CONCATENATE(R126,",",'Rp0,2, МПа'!F126))</f>
        <v>736,736,706</v>
      </c>
      <c r="T126" s="43" t="str">
        <f>IF('Rp0,2, МПа'!G126="-",S126,CONCATENATE(S126,",",'Rp0,2, МПа'!G126))</f>
        <v>736,736,706,687</v>
      </c>
      <c r="U126" s="43" t="str">
        <f>IF('Rp0,2, МПа'!H126="-",T126,CONCATENATE(T126,",",'Rp0,2, МПа'!H126))</f>
        <v>736,736,706,687,677</v>
      </c>
      <c r="V126" s="43" t="str">
        <f>IF('Rp0,2, МПа'!I126="-",U126,CONCATENATE(U126,",",'Rp0,2, МПа'!I126))</f>
        <v>736,736,706,687,677,657</v>
      </c>
      <c r="W126" s="43" t="str">
        <f>IF('Rp0,2, МПа'!J126="-",V126,CONCATENATE(V126,",",'Rp0,2, МПа'!J126))</f>
        <v>736,736,706,687,677,657,647</v>
      </c>
      <c r="X126" s="43" t="str">
        <f>IF('Rp0,2, МПа'!K126="-",W126,CONCATENATE(W126,",",'Rp0,2, МПа'!K126))</f>
        <v>736,736,706,687,677,657,647,628</v>
      </c>
      <c r="Y126" s="43" t="str">
        <f>IF('Rp0,2, МПа'!L126="-",X126,CONCATENATE(X126,",",'Rp0,2, МПа'!L126))</f>
        <v>736,736,706,687,677,657,647,628,598</v>
      </c>
      <c r="Z126" s="43" t="str">
        <f>IF('Rp0,2, МПа'!M126="-",Y126,CONCATENATE(Y126,",",'Rp0,2, МПа'!M126))</f>
        <v>736,736,706,687,677,657,647,628,598,559</v>
      </c>
      <c r="AA126" s="43" t="str">
        <f>IF('Rp0,2, МПа'!N126="-",Z126,CONCATENATE(Z126,",",'Rp0,2, МПа'!N126))</f>
        <v>736,736,706,687,677,657,647,628,598,559,510</v>
      </c>
      <c r="AB126" s="43" t="str">
        <f>IF('Rp0,2, МПа'!O126="-",AA126,CONCATENATE(AA126,",",'Rp0,2, МПа'!O126))</f>
        <v>736,736,706,687,677,657,647,628,598,559,510</v>
      </c>
      <c r="AC126" s="43" t="str">
        <f>IF('Rp0,2, МПа'!P126="-",AB126,CONCATENATE(AB126,",",'Rp0,2, МПа'!P126))</f>
        <v>736,736,706,687,677,657,647,628,598,559,510</v>
      </c>
      <c r="AD126" s="43" t="str">
        <f t="shared" si="3"/>
        <v>{Name: "Сталь 20ХМФЛ (Прутки и полосы толщиной или диаметром от 80 до 150 мм)",ClassID: "СЛ",UltimateStressArray: [932,903,893,863,853,824,814,736,736,736,638],YieldStressArray: [736,736,706,687,677,657,647,628,598,559,510]},</v>
      </c>
    </row>
    <row r="127" spans="1:30" x14ac:dyDescent="0.25">
      <c r="A127" s="45" t="str">
        <f>INDEX('Обработка исходного'!B:B,ROW('Rm, МПа'!$B$3)+4*(ROW('Rm, МПа'!$B127)-ROW('Rm, МПа'!$B$3)))</f>
        <v>Сталь легированная</v>
      </c>
      <c r="B127" s="45" t="str">
        <f t="shared" si="2"/>
        <v>СЛ</v>
      </c>
      <c r="C127" s="45" t="str">
        <f>CONCATENATE('Rm, МПа'!B127,IF(OR(ISBLANK('Rm, МПа'!C127),'Rm, МПа'!C127=""),"",CONCATENATE(" (",'Rm, МПа'!C127,")")))</f>
        <v>20ХМФЛ (Прутки и полосы толщиной или диаметром от 150 до 250 мм)</v>
      </c>
      <c r="D127" s="43">
        <f>'Rm, МПа'!D127</f>
        <v>932</v>
      </c>
      <c r="E127" s="43" t="str">
        <f>IF('Rm, МПа'!E127="-",D127,CONCATENATE(D127,",",'Rm, МПа'!E127))</f>
        <v>932,903</v>
      </c>
      <c r="F127" s="43" t="str">
        <f>IF('Rm, МПа'!F127="-",E127,CONCATENATE(E127,",",'Rm, МПа'!F127))</f>
        <v>932,903,893</v>
      </c>
      <c r="G127" s="43" t="str">
        <f>IF('Rm, МПа'!G127="-",F127,CONCATENATE(F127,",",'Rm, МПа'!G127))</f>
        <v>932,903,893,863</v>
      </c>
      <c r="H127" s="43" t="str">
        <f>IF('Rm, МПа'!H127="-",G127,CONCATENATE(G127,",",'Rm, МПа'!H127))</f>
        <v>932,903,893,863,853</v>
      </c>
      <c r="I127" s="43" t="str">
        <f>IF('Rm, МПа'!I127="-",H127,CONCATENATE(H127,",",'Rm, МПа'!I127))</f>
        <v>932,903,893,863,853,824</v>
      </c>
      <c r="J127" s="43" t="str">
        <f>IF('Rm, МПа'!J127="-",I127,CONCATENATE(I127,",",'Rm, МПа'!J127))</f>
        <v>932,903,893,863,853,824,814</v>
      </c>
      <c r="K127" s="43" t="str">
        <f>IF('Rm, МПа'!K127="-",J127,CONCATENATE(J127,",",'Rm, МПа'!K127))</f>
        <v>932,903,893,863,853,824,814,736</v>
      </c>
      <c r="L127" s="43" t="str">
        <f>IF('Rm, МПа'!L127="-",K127,CONCATENATE(K127,",",'Rm, МПа'!L127))</f>
        <v>932,903,893,863,853,824,814,736,736</v>
      </c>
      <c r="M127" s="43" t="str">
        <f>IF('Rm, МПа'!M127="-",L127,CONCATENATE(L127,",",'Rm, МПа'!M127))</f>
        <v>932,903,893,863,853,824,814,736,736,736</v>
      </c>
      <c r="N127" s="43" t="str">
        <f>IF('Rm, МПа'!N127="-",M127,CONCATENATE(M127,",",'Rm, МПа'!N127))</f>
        <v>932,903,893,863,853,824,814,736,736,736,638</v>
      </c>
      <c r="O127" s="43" t="str">
        <f>IF('Rm, МПа'!O127="-",N127,CONCATENATE(N127,",",'Rm, МПа'!O127))</f>
        <v>932,903,893,863,853,824,814,736,736,736,638</v>
      </c>
      <c r="P127" s="43" t="str">
        <f>IF('Rm, МПа'!P127="-",O127,CONCATENATE(O127,",",'Rm, МПа'!P127))</f>
        <v>932,903,893,863,853,824,814,736,736,736,638</v>
      </c>
      <c r="Q127" s="43">
        <f>'Rp0,2, МПа'!D127</f>
        <v>736</v>
      </c>
      <c r="R127" s="43" t="str">
        <f>IF('Rp0,2, МПа'!E127="-",Q127,CONCATENATE(Q127,",",'Rp0,2, МПа'!E127))</f>
        <v>736,736</v>
      </c>
      <c r="S127" s="43" t="str">
        <f>IF('Rp0,2, МПа'!F127="-",R127,CONCATENATE(R127,",",'Rp0,2, МПа'!F127))</f>
        <v>736,736,706</v>
      </c>
      <c r="T127" s="43" t="str">
        <f>IF('Rp0,2, МПа'!G127="-",S127,CONCATENATE(S127,",",'Rp0,2, МПа'!G127))</f>
        <v>736,736,706,687</v>
      </c>
      <c r="U127" s="43" t="str">
        <f>IF('Rp0,2, МПа'!H127="-",T127,CONCATENATE(T127,",",'Rp0,2, МПа'!H127))</f>
        <v>736,736,706,687,677</v>
      </c>
      <c r="V127" s="43" t="str">
        <f>IF('Rp0,2, МПа'!I127="-",U127,CONCATENATE(U127,",",'Rp0,2, МПа'!I127))</f>
        <v>736,736,706,687,677,651</v>
      </c>
      <c r="W127" s="43" t="str">
        <f>IF('Rp0,2, МПа'!J127="-",V127,CONCATENATE(V127,",",'Rp0,2, МПа'!J127))</f>
        <v>736,736,706,687,677,651,647</v>
      </c>
      <c r="X127" s="43" t="str">
        <f>IF('Rp0,2, МПа'!K127="-",W127,CONCATENATE(W127,",",'Rp0,2, МПа'!K127))</f>
        <v>736,736,706,687,677,651,647,628</v>
      </c>
      <c r="Y127" s="43" t="str">
        <f>IF('Rp0,2, МПа'!L127="-",X127,CONCATENATE(X127,",",'Rp0,2, МПа'!L127))</f>
        <v>736,736,706,687,677,651,647,628,598</v>
      </c>
      <c r="Z127" s="43" t="str">
        <f>IF('Rp0,2, МПа'!M127="-",Y127,CONCATENATE(Y127,",",'Rp0,2, МПа'!M127))</f>
        <v>736,736,706,687,677,651,647,628,598,559</v>
      </c>
      <c r="AA127" s="43" t="str">
        <f>IF('Rp0,2, МПа'!N127="-",Z127,CONCATENATE(Z127,",",'Rp0,2, МПа'!N127))</f>
        <v>736,736,706,687,677,651,647,628,598,559,510</v>
      </c>
      <c r="AB127" s="43" t="str">
        <f>IF('Rp0,2, МПа'!O127="-",AA127,CONCATENATE(AA127,",",'Rp0,2, МПа'!O127))</f>
        <v>736,736,706,687,677,651,647,628,598,559,510</v>
      </c>
      <c r="AC127" s="43" t="str">
        <f>IF('Rp0,2, МПа'!P127="-",AB127,CONCATENATE(AB127,",",'Rp0,2, МПа'!P127))</f>
        <v>736,736,706,687,677,651,647,628,598,559,510</v>
      </c>
      <c r="AD127" s="43" t="str">
        <f t="shared" si="3"/>
        <v>{Name: "Сталь 20ХМФЛ (Прутки и полосы толщиной или диаметром от 150 до 250 мм)",ClassID: "СЛ",UltimateStressArray: [932,903,893,863,853,824,814,736,736,736,638],YieldStressArray: [736,736,706,687,677,651,647,628,598,559,510]},</v>
      </c>
    </row>
    <row r="128" spans="1:30" x14ac:dyDescent="0.25">
      <c r="A128" s="45" t="str">
        <f>INDEX('Обработка исходного'!B:B,ROW('Rm, МПа'!$B$3)+4*(ROW('Rm, МПа'!$B128)-ROW('Rm, МПа'!$B$3)))</f>
        <v>Сталь легированная</v>
      </c>
      <c r="B128" s="45" t="str">
        <f t="shared" si="2"/>
        <v>СЛ</v>
      </c>
      <c r="C128" s="45" t="str">
        <f>CONCATENATE('Rm, МПа'!B128,IF(OR(ISBLANK('Rm, МПа'!C128),'Rm, МПа'!C128=""),"",CONCATENATE(" (",'Rm, МПа'!C128,")")))</f>
        <v>30ХМА (Трубы наружным диаметром от 25 до 710 мм с толщиной стенки от 2,5 до 50 мм)</v>
      </c>
      <c r="D128" s="43">
        <f>'Rm, МПа'!D128</f>
        <v>589</v>
      </c>
      <c r="E128" s="43" t="str">
        <f>IF('Rm, МПа'!E128="-",D128,CONCATENATE(D128,",",'Rm, МПа'!E128))</f>
        <v>589,569</v>
      </c>
      <c r="F128" s="43" t="str">
        <f>IF('Rm, МПа'!F128="-",E128,CONCATENATE(E128,",",'Rm, МПа'!F128))</f>
        <v>589,569,559</v>
      </c>
      <c r="G128" s="43" t="str">
        <f>IF('Rm, МПа'!G128="-",F128,CONCATENATE(F128,",",'Rm, МПа'!G128))</f>
        <v>589,569,559,540</v>
      </c>
      <c r="H128" s="43" t="str">
        <f>IF('Rm, МПа'!H128="-",G128,CONCATENATE(G128,",",'Rm, МПа'!H128))</f>
        <v>589,569,559,540,530</v>
      </c>
      <c r="I128" s="43" t="str">
        <f>IF('Rm, МПа'!I128="-",H128,CONCATENATE(H128,",",'Rm, МПа'!I128))</f>
        <v>589,569,559,540,530,530</v>
      </c>
      <c r="J128" s="43" t="str">
        <f>IF('Rm, МПа'!J128="-",I128,CONCATENATE(I128,",",'Rm, МПа'!J128))</f>
        <v>589,569,559,540,530,530,530</v>
      </c>
      <c r="K128" s="43" t="str">
        <f>IF('Rm, МПа'!K128="-",J128,CONCATENATE(J128,",",'Rm, МПа'!K128))</f>
        <v>589,569,559,540,530,530,530,520</v>
      </c>
      <c r="L128" s="43" t="str">
        <f>IF('Rm, МПа'!L128="-",K128,CONCATENATE(K128,",",'Rm, МПа'!L128))</f>
        <v>589,569,559,540,530,530,530,520,510</v>
      </c>
      <c r="M128" s="43" t="str">
        <f>IF('Rm, МПа'!M128="-",L128,CONCATENATE(L128,",",'Rm, МПа'!M128))</f>
        <v>589,569,559,540,530,530,530,520,510,432</v>
      </c>
      <c r="N128" s="43" t="str">
        <f>IF('Rm, МПа'!N128="-",M128,CONCATENATE(M128,",",'Rm, МПа'!N128))</f>
        <v>589,569,559,540,530,530,530,520,510,432,402</v>
      </c>
      <c r="O128" s="43" t="str">
        <f>IF('Rm, МПа'!O128="-",N128,CONCATENATE(N128,",",'Rm, МПа'!O128))</f>
        <v>589,569,559,540,530,530,530,520,510,432,402</v>
      </c>
      <c r="P128" s="43" t="str">
        <f>IF('Rm, МПа'!P128="-",O128,CONCATENATE(O128,",",'Rm, МПа'!P128))</f>
        <v>589,569,559,540,530,530,530,520,510,432,402</v>
      </c>
      <c r="Q128" s="43">
        <f>'Rp0,2, МПа'!D128</f>
        <v>392</v>
      </c>
      <c r="R128" s="43" t="str">
        <f>IF('Rp0,2, МПа'!E128="-",Q128,CONCATENATE(Q128,",",'Rp0,2, МПа'!E128))</f>
        <v>392,392</v>
      </c>
      <c r="S128" s="43" t="str">
        <f>IF('Rp0,2, МПа'!F128="-",R128,CONCATENATE(R128,",",'Rp0,2, МПа'!F128))</f>
        <v>392,392,373</v>
      </c>
      <c r="T128" s="43" t="str">
        <f>IF('Rp0,2, МПа'!G128="-",S128,CONCATENATE(S128,",",'Rp0,2, МПа'!G128))</f>
        <v>392,392,373,343</v>
      </c>
      <c r="U128" s="43" t="str">
        <f>IF('Rp0,2, МПа'!H128="-",T128,CONCATENATE(T128,",",'Rp0,2, МПа'!H128))</f>
        <v>392,392,373,343,324</v>
      </c>
      <c r="V128" s="43" t="str">
        <f>IF('Rp0,2, МПа'!I128="-",U128,CONCATENATE(U128,",",'Rp0,2, МПа'!I128))</f>
        <v>392,392,373,343,324,324</v>
      </c>
      <c r="W128" s="43" t="str">
        <f>IF('Rp0,2, МПа'!J128="-",V128,CONCATENATE(V128,",",'Rp0,2, МПа'!J128))</f>
        <v>392,392,373,343,324,324,324</v>
      </c>
      <c r="X128" s="43" t="str">
        <f>IF('Rp0,2, МПа'!K128="-",W128,CONCATENATE(W128,",",'Rp0,2, МПа'!K128))</f>
        <v>392,392,373,343,324,324,324,314</v>
      </c>
      <c r="Y128" s="43" t="str">
        <f>IF('Rp0,2, МПа'!L128="-",X128,CONCATENATE(X128,",",'Rp0,2, МПа'!L128))</f>
        <v>392,392,373,343,324,324,324,314,314</v>
      </c>
      <c r="Z128" s="43" t="str">
        <f>IF('Rp0,2, МПа'!M128="-",Y128,CONCATENATE(Y128,",",'Rp0,2, МПа'!M128))</f>
        <v>392,392,373,343,324,324,324,314,314,294</v>
      </c>
      <c r="AA128" s="43" t="str">
        <f>IF('Rp0,2, МПа'!N128="-",Z128,CONCATENATE(Z128,",",'Rp0,2, МПа'!N128))</f>
        <v>392,392,373,343,324,324,324,314,314,294,294</v>
      </c>
      <c r="AB128" s="43" t="str">
        <f>IF('Rp0,2, МПа'!O128="-",AA128,CONCATENATE(AA128,",",'Rp0,2, МПа'!O128))</f>
        <v>392,392,373,343,324,324,324,314,314,294,294</v>
      </c>
      <c r="AC128" s="43" t="str">
        <f>IF('Rp0,2, МПа'!P128="-",AB128,CONCATENATE(AB128,",",'Rp0,2, МПа'!P128))</f>
        <v>392,392,373,343,324,324,324,314,314,294,294</v>
      </c>
      <c r="AD128" s="43" t="str">
        <f t="shared" si="3"/>
        <v>{Name: "Сталь 30ХМА (Трубы наружным диаметром от 25 до 710 мм с толщиной стенки от 2,5 до 50 мм)",ClassID: "СЛ",UltimateStressArray: [589,569,559,540,530,530,530,520,510,432,402],YieldStressArray: [392,392,373,343,324,324,324,314,314,294,294]},</v>
      </c>
    </row>
    <row r="129" spans="1:30" x14ac:dyDescent="0.25">
      <c r="A129" s="45" t="str">
        <f>INDEX('Обработка исходного'!B:B,ROW('Rm, МПа'!$B$3)+4*(ROW('Rm, МПа'!$B129)-ROW('Rm, МПа'!$B$3)))</f>
        <v>Сталь легированная</v>
      </c>
      <c r="B129" s="45" t="str">
        <f t="shared" si="2"/>
        <v>СЛ</v>
      </c>
      <c r="C129" s="45" t="str">
        <f>CONCATENATE('Rm, МПа'!B129,IF(OR(ISBLANK('Rm, МПа'!C129),'Rm, МПа'!C129=""),"",CONCATENATE(" (",'Rm, МПа'!C129,")")))</f>
        <v>30ХМА (Заготовки крепежных деталей толщиной или диаметром до 100 мм, КП395*)</v>
      </c>
      <c r="D129" s="43">
        <f>'Rm, МПа'!D129</f>
        <v>618</v>
      </c>
      <c r="E129" s="43" t="str">
        <f>IF('Rm, МПа'!E129="-",D129,CONCATENATE(D129,",",'Rm, МПа'!E129))</f>
        <v>618,608</v>
      </c>
      <c r="F129" s="43" t="str">
        <f>IF('Rm, МПа'!F129="-",E129,CONCATENATE(E129,",",'Rm, МПа'!F129))</f>
        <v>618,608,598</v>
      </c>
      <c r="G129" s="43" t="str">
        <f>IF('Rm, МПа'!G129="-",F129,CONCATENATE(F129,",",'Rm, МПа'!G129))</f>
        <v>618,608,598,589</v>
      </c>
      <c r="H129" s="43" t="str">
        <f>IF('Rm, МПа'!H129="-",G129,CONCATENATE(G129,",",'Rm, МПа'!H129))</f>
        <v>618,608,598,589,559</v>
      </c>
      <c r="I129" s="43" t="str">
        <f>IF('Rm, МПа'!I129="-",H129,CONCATENATE(H129,",",'Rm, МПа'!I129))</f>
        <v>618,608,598,589,559,549</v>
      </c>
      <c r="J129" s="43" t="str">
        <f>IF('Rm, МПа'!J129="-",I129,CONCATENATE(I129,",",'Rm, МПа'!J129))</f>
        <v>618,608,598,589,559,549,540</v>
      </c>
      <c r="K129" s="43" t="str">
        <f>IF('Rm, МПа'!K129="-",J129,CONCATENATE(J129,",",'Rm, МПа'!K129))</f>
        <v>618,608,598,589,559,549,540,540</v>
      </c>
      <c r="L129" s="43" t="str">
        <f>IF('Rm, МПа'!L129="-",K129,CONCATENATE(K129,",",'Rm, МПа'!L129))</f>
        <v>618,608,598,589,559,549,540,540,530</v>
      </c>
      <c r="M129" s="43" t="str">
        <f>IF('Rm, МПа'!M129="-",L129,CONCATENATE(L129,",",'Rm, МПа'!M129))</f>
        <v>618,608,598,589,559,549,540,540,530,471</v>
      </c>
      <c r="N129" s="43" t="str">
        <f>IF('Rm, МПа'!N129="-",M129,CONCATENATE(M129,",",'Rm, МПа'!N129))</f>
        <v>618,608,598,589,559,549,540,540,530,471,422</v>
      </c>
      <c r="O129" s="43" t="str">
        <f>IF('Rm, МПа'!O129="-",N129,CONCATENATE(N129,",",'Rm, МПа'!O129))</f>
        <v>618,608,598,589,559,549,540,540,530,471,422</v>
      </c>
      <c r="P129" s="43" t="str">
        <f>IF('Rm, МПа'!P129="-",O129,CONCATENATE(O129,",",'Rm, МПа'!P129))</f>
        <v>618,608,598,589,559,549,540,540,530,471,422</v>
      </c>
      <c r="Q129" s="43">
        <f>'Rp0,2, МПа'!D129</f>
        <v>395</v>
      </c>
      <c r="R129" s="43" t="str">
        <f>IF('Rp0,2, МПа'!E129="-",Q129,CONCATENATE(Q129,",",'Rp0,2, МПа'!E129))</f>
        <v>395,395</v>
      </c>
      <c r="S129" s="43" t="str">
        <f>IF('Rp0,2, МПа'!F129="-",R129,CONCATENATE(R129,",",'Rp0,2, МПа'!F129))</f>
        <v>395,395,373</v>
      </c>
      <c r="T129" s="43" t="str">
        <f>IF('Rp0,2, МПа'!G129="-",S129,CONCATENATE(S129,",",'Rp0,2, МПа'!G129))</f>
        <v>395,395,373,353</v>
      </c>
      <c r="U129" s="43" t="str">
        <f>IF('Rp0,2, МПа'!H129="-",T129,CONCATENATE(T129,",",'Rp0,2, МПа'!H129))</f>
        <v>395,395,373,353,323</v>
      </c>
      <c r="V129" s="43" t="str">
        <f>IF('Rp0,2, МПа'!I129="-",U129,CONCATENATE(U129,",",'Rp0,2, МПа'!I129))</f>
        <v>395,395,373,353,323,323</v>
      </c>
      <c r="W129" s="43" t="str">
        <f>IF('Rp0,2, МПа'!J129="-",V129,CONCATENATE(V129,",",'Rp0,2, МПа'!J129))</f>
        <v>395,395,373,353,323,323,323</v>
      </c>
      <c r="X129" s="43" t="str">
        <f>IF('Rp0,2, МПа'!K129="-",W129,CONCATENATE(W129,",",'Rp0,2, МПа'!K129))</f>
        <v>395,395,373,353,323,323,323,314</v>
      </c>
      <c r="Y129" s="43" t="str">
        <f>IF('Rp0,2, МПа'!L129="-",X129,CONCATENATE(X129,",",'Rp0,2, МПа'!L129))</f>
        <v>395,395,373,353,323,323,323,314,314</v>
      </c>
      <c r="Z129" s="43" t="str">
        <f>IF('Rp0,2, МПа'!M129="-",Y129,CONCATENATE(Y129,",",'Rp0,2, МПа'!M129))</f>
        <v>395,395,373,353,323,323,323,314,314,294</v>
      </c>
      <c r="AA129" s="43" t="str">
        <f>IF('Rp0,2, МПа'!N129="-",Z129,CONCATENATE(Z129,",",'Rp0,2, МПа'!N129))</f>
        <v>395,395,373,353,323,323,323,314,314,294,275</v>
      </c>
      <c r="AB129" s="43" t="str">
        <f>IF('Rp0,2, МПа'!O129="-",AA129,CONCATENATE(AA129,",",'Rp0,2, МПа'!O129))</f>
        <v>395,395,373,353,323,323,323,314,314,294,275</v>
      </c>
      <c r="AC129" s="43" t="str">
        <f>IF('Rp0,2, МПа'!P129="-",AB129,CONCATENATE(AB129,",",'Rp0,2, МПа'!P129))</f>
        <v>395,395,373,353,323,323,323,314,314,294,275</v>
      </c>
      <c r="AD129" s="43" t="str">
        <f t="shared" si="3"/>
        <v>{Name: "Сталь 30ХМА (Заготовки крепежных деталей толщиной или диаметром до 100 мм, КП395*)",ClassID: "СЛ",UltimateStressArray: [618,608,598,589,559,549,540,540,530,471,422],YieldStressArray: [395,395,373,353,323,323,323,314,314,294,275]},</v>
      </c>
    </row>
    <row r="130" spans="1:30" x14ac:dyDescent="0.25">
      <c r="A130" s="45" t="str">
        <f>INDEX('Обработка исходного'!B:B,ROW('Rm, МПа'!$B$3)+4*(ROW('Rm, МПа'!$B130)-ROW('Rm, МПа'!$B$3)))</f>
        <v>Сталь легированная</v>
      </c>
      <c r="B130" s="45" t="str">
        <f t="shared" si="2"/>
        <v>СЛ</v>
      </c>
      <c r="C130" s="45" t="str">
        <f>CONCATENATE('Rm, МПа'!B130,IF(OR(ISBLANK('Rm, МПа'!C130),'Rm, МПа'!C130=""),"",CONCATENATE(" (",'Rm, МПа'!C130,")")))</f>
        <v>30ХМА (Заготовки крепежных деталей толщиной или диаметром до 300 мм, КП440*)</v>
      </c>
      <c r="D130" s="43">
        <f>'Rm, МПа'!D130</f>
        <v>491</v>
      </c>
      <c r="E130" s="43" t="str">
        <f>IF('Rm, МПа'!E130="-",D130,CONCATENATE(D130,",",'Rm, МПа'!E130))</f>
        <v>491,482</v>
      </c>
      <c r="F130" s="43" t="str">
        <f>IF('Rm, МПа'!F130="-",E130,CONCATENATE(E130,",",'Rm, МПа'!F130))</f>
        <v>491,482,474</v>
      </c>
      <c r="G130" s="43" t="str">
        <f>IF('Rm, МПа'!G130="-",F130,CONCATENATE(F130,",",'Rm, МПа'!G130))</f>
        <v>491,482,474,467</v>
      </c>
      <c r="H130" s="43" t="str">
        <f>IF('Rm, МПа'!H130="-",G130,CONCATENATE(G130,",",'Rm, МПа'!H130))</f>
        <v>491,482,474,467,443</v>
      </c>
      <c r="I130" s="43" t="str">
        <f>IF('Rm, МПа'!I130="-",H130,CONCATENATE(H130,",",'Rm, МПа'!I130))</f>
        <v>491,482,474,467,443,435</v>
      </c>
      <c r="J130" s="43" t="str">
        <f>IF('Rm, МПа'!J130="-",I130,CONCATENATE(I130,",",'Rm, МПа'!J130))</f>
        <v>491,482,474,467,443,435,428</v>
      </c>
      <c r="K130" s="43" t="str">
        <f>IF('Rm, МПа'!K130="-",J130,CONCATENATE(J130,",",'Rm, МПа'!K130))</f>
        <v>491,482,474,467,443,435,428,428</v>
      </c>
      <c r="L130" s="43" t="str">
        <f>IF('Rm, МПа'!L130="-",K130,CONCATENATE(K130,",",'Rm, МПа'!L130))</f>
        <v>491,482,474,467,443,435,428,428,429</v>
      </c>
      <c r="M130" s="43" t="str">
        <f>IF('Rm, МПа'!M130="-",L130,CONCATENATE(L130,",",'Rm, МПа'!M130))</f>
        <v>491,482,474,467,443,435,428,428,429,374</v>
      </c>
      <c r="N130" s="43" t="str">
        <f>IF('Rm, МПа'!N130="-",M130,CONCATENATE(M130,",",'Rm, МПа'!N130))</f>
        <v>491,482,474,467,443,435,428,428,429,374,333</v>
      </c>
      <c r="O130" s="43" t="str">
        <f>IF('Rm, МПа'!O130="-",N130,CONCATENATE(N130,",",'Rm, МПа'!O130))</f>
        <v>491,482,474,467,443,435,428,428,429,374,333</v>
      </c>
      <c r="P130" s="43" t="str">
        <f>IF('Rm, МПа'!P130="-",O130,CONCATENATE(O130,",",'Rm, МПа'!P130))</f>
        <v>491,482,474,467,443,435,428,428,429,374,333</v>
      </c>
      <c r="Q130" s="43">
        <f>'Rp0,2, МПа'!D130</f>
        <v>440</v>
      </c>
      <c r="R130" s="43" t="str">
        <f>IF('Rp0,2, МПа'!E130="-",Q130,CONCATENATE(Q130,",",'Rp0,2, МПа'!E130))</f>
        <v>440,425</v>
      </c>
      <c r="S130" s="43" t="str">
        <f>IF('Rp0,2, МПа'!F130="-",R130,CONCATENATE(R130,",",'Rp0,2, МПа'!F130))</f>
        <v>440,425,415</v>
      </c>
      <c r="T130" s="43" t="str">
        <f>IF('Rp0,2, МПа'!G130="-",S130,CONCATENATE(S130,",",'Rp0,2, МПа'!G130))</f>
        <v>440,425,415,390</v>
      </c>
      <c r="U130" s="43" t="str">
        <f>IF('Rp0,2, МПа'!H130="-",T130,CONCATENATE(T130,",",'Rp0,2, МПа'!H130))</f>
        <v>440,425,415,390,365</v>
      </c>
      <c r="V130" s="43" t="str">
        <f>IF('Rp0,2, МПа'!I130="-",U130,CONCATENATE(U130,",",'Rp0,2, МПа'!I130))</f>
        <v>440,425,415,390,365,345</v>
      </c>
      <c r="W130" s="43" t="str">
        <f>IF('Rp0,2, МПа'!J130="-",V130,CONCATENATE(V130,",",'Rp0,2, МПа'!J130))</f>
        <v>440,425,415,390,365,345,323</v>
      </c>
      <c r="X130" s="43" t="str">
        <f>IF('Rp0,2, МПа'!K130="-",W130,CONCATENATE(W130,",",'Rp0,2, МПа'!K130))</f>
        <v>440,425,415,390,365,345,323,294</v>
      </c>
      <c r="Y130" s="43" t="str">
        <f>IF('Rp0,2, МПа'!L130="-",X130,CONCATENATE(X130,",",'Rp0,2, МПа'!L130))</f>
        <v>440,425,415,390,365,345,323,294,275</v>
      </c>
      <c r="Z130" s="43" t="str">
        <f>IF('Rp0,2, МПа'!M130="-",Y130,CONCATENATE(Y130,",",'Rp0,2, МПа'!M130))</f>
        <v>440,425,415,390,365,345,323,294,275,265</v>
      </c>
      <c r="AA130" s="43" t="str">
        <f>IF('Rp0,2, МПа'!N130="-",Z130,CONCATENATE(Z130,",",'Rp0,2, МПа'!N130))</f>
        <v>440,425,415,390,365,345,323,294,275,265,255</v>
      </c>
      <c r="AB130" s="43" t="str">
        <f>IF('Rp0,2, МПа'!O130="-",AA130,CONCATENATE(AA130,",",'Rp0,2, МПа'!O130))</f>
        <v>440,425,415,390,365,345,323,294,275,265,255</v>
      </c>
      <c r="AC130" s="43" t="str">
        <f>IF('Rp0,2, МПа'!P130="-",AB130,CONCATENATE(AB130,",",'Rp0,2, МПа'!P130))</f>
        <v>440,425,415,390,365,345,323,294,275,265,255</v>
      </c>
      <c r="AD130" s="43" t="str">
        <f t="shared" si="3"/>
        <v>{Name: "Сталь 30ХМА (Заготовки крепежных деталей толщиной или диаметром до 300 мм, КП440*)",ClassID: "СЛ",UltimateStressArray: [491,482,474,467,443,435,428,428,429,374,333],YieldStressArray: [440,425,415,390,365,345,323,294,275,265,255]},</v>
      </c>
    </row>
    <row r="131" spans="1:30" x14ac:dyDescent="0.25">
      <c r="A131" s="45" t="str">
        <f>INDEX('Обработка исходного'!B:B,ROW('Rm, МПа'!$B$3)+4*(ROW('Rm, МПа'!$B131)-ROW('Rm, МПа'!$B$3)))</f>
        <v>Сталь легированная</v>
      </c>
      <c r="B131" s="45" t="str">
        <f t="shared" si="2"/>
        <v>СЛ</v>
      </c>
      <c r="C131" s="45" t="str">
        <f>CONCATENATE('Rm, МПа'!B131,IF(OR(ISBLANK('Rm, МПа'!C131),'Rm, МПа'!C131=""),"",CONCATENATE(" (",'Rm, МПа'!C131,")")))</f>
        <v>30ХМА (Заготовки крепежных деталей толщиной или диаметром от 100 до 200 мм, КП490*)</v>
      </c>
      <c r="D131" s="43">
        <f>'Rm, МПа'!D131</f>
        <v>588</v>
      </c>
      <c r="E131" s="43" t="str">
        <f>IF('Rm, МПа'!E131="-",D131,CONCATENATE(D131,",",'Rm, МПа'!E131))</f>
        <v>588,578</v>
      </c>
      <c r="F131" s="43" t="str">
        <f>IF('Rm, МПа'!F131="-",E131,CONCATENATE(E131,",",'Rm, МПа'!F131))</f>
        <v>588,578,568</v>
      </c>
      <c r="G131" s="43" t="str">
        <f>IF('Rm, МПа'!G131="-",F131,CONCATENATE(F131,",",'Rm, МПа'!G131))</f>
        <v>588,578,568,559</v>
      </c>
      <c r="H131" s="43" t="str">
        <f>IF('Rm, МПа'!H131="-",G131,CONCATENATE(G131,",",'Rm, МПа'!H131))</f>
        <v>588,578,568,559,539</v>
      </c>
      <c r="I131" s="43" t="str">
        <f>IF('Rm, МПа'!I131="-",H131,CONCATENATE(H131,",",'Rm, МПа'!I131))</f>
        <v>588,578,568,559,539,529</v>
      </c>
      <c r="J131" s="43" t="str">
        <f>IF('Rm, МПа'!J131="-",I131,CONCATENATE(I131,",",'Rm, МПа'!J131))</f>
        <v>588,578,568,559,539,529,529</v>
      </c>
      <c r="K131" s="43" t="str">
        <f>IF('Rm, МПа'!K131="-",J131,CONCATENATE(J131,",",'Rm, МПа'!K131))</f>
        <v>588,578,568,559,539,529,529,519</v>
      </c>
      <c r="L131" s="43" t="str">
        <f>IF('Rm, МПа'!L131="-",K131,CONCATENATE(K131,",",'Rm, МПа'!L131))</f>
        <v>588,578,568,559,539,529,529,519,500</v>
      </c>
      <c r="M131" s="43" t="str">
        <f>IF('Rm, МПа'!M131="-",L131,CONCATENATE(L131,",",'Rm, МПа'!M131))</f>
        <v>588,578,568,559,539,529,529,519,500,461</v>
      </c>
      <c r="N131" s="43" t="str">
        <f>IF('Rm, МПа'!N131="-",M131,CONCATENATE(M131,",",'Rm, МПа'!N131))</f>
        <v>588,578,568,559,539,529,529,519,500,461,412</v>
      </c>
      <c r="O131" s="43" t="str">
        <f>IF('Rm, МПа'!O131="-",N131,CONCATENATE(N131,",",'Rm, МПа'!O131))</f>
        <v>588,578,568,559,539,529,529,519,500,461,412</v>
      </c>
      <c r="P131" s="43" t="str">
        <f>IF('Rm, МПа'!P131="-",O131,CONCATENATE(O131,",",'Rm, МПа'!P131))</f>
        <v>588,578,568,559,539,529,529,519,500,461,412</v>
      </c>
      <c r="Q131" s="43">
        <f>'Rp0,2, МПа'!D131</f>
        <v>490</v>
      </c>
      <c r="R131" s="43" t="str">
        <f>IF('Rp0,2, МПа'!E131="-",Q131,CONCATENATE(Q131,",",'Rp0,2, МПа'!E131))</f>
        <v>490,490</v>
      </c>
      <c r="S131" s="43" t="str">
        <f>IF('Rp0,2, МПа'!F131="-",R131,CONCATENATE(R131,",",'Rp0,2, МПа'!F131))</f>
        <v>490,490,461</v>
      </c>
      <c r="T131" s="43" t="str">
        <f>IF('Rp0,2, МПа'!G131="-",S131,CONCATENATE(S131,",",'Rp0,2, МПа'!G131))</f>
        <v>490,490,461,441</v>
      </c>
      <c r="U131" s="43" t="str">
        <f>IF('Rp0,2, МПа'!H131="-",T131,CONCATENATE(T131,",",'Rp0,2, МПа'!H131))</f>
        <v>490,490,461,441,402</v>
      </c>
      <c r="V131" s="43" t="str">
        <f>IF('Rp0,2, МПа'!I131="-",U131,CONCATENATE(U131,",",'Rp0,2, МПа'!I131))</f>
        <v>490,490,461,441,402,382</v>
      </c>
      <c r="W131" s="43" t="str">
        <f>IF('Rp0,2, МПа'!J131="-",V131,CONCATENATE(V131,",",'Rp0,2, МПа'!J131))</f>
        <v>490,490,461,441,402,382,367</v>
      </c>
      <c r="X131" s="43" t="str">
        <f>IF('Rp0,2, МПа'!K131="-",W131,CONCATENATE(W131,",",'Rp0,2, МПа'!K131))</f>
        <v>490,490,461,441,402,382,367,343</v>
      </c>
      <c r="Y131" s="43" t="str">
        <f>IF('Rp0,2, МПа'!L131="-",X131,CONCATENATE(X131,",",'Rp0,2, МПа'!L131))</f>
        <v>490,490,461,441,402,382,367,343,323</v>
      </c>
      <c r="Z131" s="43" t="str">
        <f>IF('Rp0,2, МПа'!M131="-",Y131,CONCATENATE(Y131,",",'Rp0,2, МПа'!M131))</f>
        <v>490,490,461,441,402,382,367,343,323,304</v>
      </c>
      <c r="AA131" s="43" t="str">
        <f>IF('Rp0,2, МПа'!N131="-",Z131,CONCATENATE(Z131,",",'Rp0,2, МПа'!N131))</f>
        <v>490,490,461,441,402,382,367,343,323,304,294</v>
      </c>
      <c r="AB131" s="43" t="str">
        <f>IF('Rp0,2, МПа'!O131="-",AA131,CONCATENATE(AA131,",",'Rp0,2, МПа'!O131))</f>
        <v>490,490,461,441,402,382,367,343,323,304,294</v>
      </c>
      <c r="AC131" s="43" t="str">
        <f>IF('Rp0,2, МПа'!P131="-",AB131,CONCATENATE(AB131,",",'Rp0,2, МПа'!P131))</f>
        <v>490,490,461,441,402,382,367,343,323,304,294</v>
      </c>
      <c r="AD131" s="43" t="str">
        <f t="shared" si="3"/>
        <v>{Name: "Сталь 30ХМА (Заготовки крепежных деталей толщиной или диаметром от 100 до 200 мм, КП490*)",ClassID: "СЛ",UltimateStressArray: [588,578,568,559,539,529,529,519,500,461,412],YieldStressArray: [490,490,461,441,402,382,367,343,323,304,294]},</v>
      </c>
    </row>
    <row r="132" spans="1:30" x14ac:dyDescent="0.25">
      <c r="A132" s="45" t="str">
        <f>INDEX('Обработка исходного'!B:B,ROW('Rm, МПа'!$B$3)+4*(ROW('Rm, МПа'!$B132)-ROW('Rm, МПа'!$B$3)))</f>
        <v>Сталь легированная</v>
      </c>
      <c r="B132" s="45" t="str">
        <f t="shared" ref="B132:B195" si="4">IF(A132="Сталь углеродистая","СУ",
IF(A132="Сталь легированная","СЛ",
IF(A132="Сталь хромоникелевая коррозионно-стойкая аустенитного класса","СХН-КСАК",
IF(A132="Сталь легированная хромомолибденованадиевая","СЛ-ХМВ",
IF(A132="Сталь легированная кремнемарганцовистая","СЛ-КМ",
IF(A132="Сталь высокохромистая","СВХ",
IF(A132="Сплав на железоникелевой основе","СЖНО",
IF(A132="Сплав циркониевый","СЦВ-Ц",
IF(A132="Сплав титановый","СЦМ-Т",
IF(A132="Сплав алюминиевый","СЦМ-А",
IF(A132="Сплав латуни","СЦМ-Л")))))))))))</f>
        <v>СЛ</v>
      </c>
      <c r="C132" s="45" t="str">
        <f>CONCATENATE('Rm, МПа'!B132,IF(OR(ISBLANK('Rm, МПа'!C132),'Rm, МПа'!C132=""),"",CONCATENATE(" (",'Rm, МПа'!C132,")")))</f>
        <v>30ХМА (Заготовки крепежных деталей толщиной или диаметром до 100 мм КП590*)</v>
      </c>
      <c r="D132" s="43">
        <f>'Rm, МПа'!D132</f>
        <v>736</v>
      </c>
      <c r="E132" s="43" t="str">
        <f>IF('Rm, МПа'!E132="-",D132,CONCATENATE(D132,",",'Rm, МПа'!E132))</f>
        <v>736,716</v>
      </c>
      <c r="F132" s="43" t="str">
        <f>IF('Rm, МПа'!F132="-",E132,CONCATENATE(E132,",",'Rm, МПа'!F132))</f>
        <v>736,716,716</v>
      </c>
      <c r="G132" s="43" t="str">
        <f>IF('Rm, МПа'!G132="-",F132,CONCATENATE(F132,",",'Rm, МПа'!G132))</f>
        <v>736,716,716,687</v>
      </c>
      <c r="H132" s="43" t="str">
        <f>IF('Rm, МПа'!H132="-",G132,CONCATENATE(G132,",",'Rm, МПа'!H132))</f>
        <v>736,716,716,687,676</v>
      </c>
      <c r="I132" s="43" t="str">
        <f>IF('Rm, МПа'!I132="-",H132,CONCATENATE(H132,",",'Rm, МПа'!I132))</f>
        <v>736,716,716,687,676,667</v>
      </c>
      <c r="J132" s="43" t="str">
        <f>IF('Rm, МПа'!J132="-",I132,CONCATENATE(I132,",",'Rm, МПа'!J132))</f>
        <v>736,716,716,687,676,667,657</v>
      </c>
      <c r="K132" s="43" t="str">
        <f>IF('Rm, МПа'!K132="-",J132,CONCATENATE(J132,",",'Rm, МПа'!K132))</f>
        <v>736,716,716,687,676,667,657,647</v>
      </c>
      <c r="L132" s="43" t="str">
        <f>IF('Rm, МПа'!L132="-",K132,CONCATENATE(K132,",",'Rm, МПа'!L132))</f>
        <v>736,716,716,687,676,667,657,647,638</v>
      </c>
      <c r="M132" s="43" t="str">
        <f>IF('Rm, МПа'!M132="-",L132,CONCATENATE(L132,",",'Rm, МПа'!M132))</f>
        <v>736,716,716,687,676,667,657,647,638,559</v>
      </c>
      <c r="N132" s="43" t="str">
        <f>IF('Rm, МПа'!N132="-",M132,CONCATENATE(M132,",",'Rm, МПа'!N132))</f>
        <v>736,716,716,687,676,667,657,647,638,559,500</v>
      </c>
      <c r="O132" s="43" t="str">
        <f>IF('Rm, МПа'!O132="-",N132,CONCATENATE(N132,",",'Rm, МПа'!O132))</f>
        <v>736,716,716,687,676,667,657,647,638,559,500</v>
      </c>
      <c r="P132" s="43" t="str">
        <f>IF('Rm, МПа'!P132="-",O132,CONCATENATE(O132,",",'Rm, МПа'!P132))</f>
        <v>736,716,716,687,676,667,657,647,638,559,500</v>
      </c>
      <c r="Q132" s="43">
        <f>'Rp0,2, МПа'!D132</f>
        <v>590</v>
      </c>
      <c r="R132" s="43" t="str">
        <f>IF('Rp0,2, МПа'!E132="-",Q132,CONCATENATE(Q132,",",'Rp0,2, МПа'!E132))</f>
        <v>590,569</v>
      </c>
      <c r="S132" s="43" t="str">
        <f>IF('Rp0,2, МПа'!F132="-",R132,CONCATENATE(R132,",",'Rp0,2, МПа'!F132))</f>
        <v>590,569,559</v>
      </c>
      <c r="T132" s="43" t="str">
        <f>IF('Rp0,2, МПа'!G132="-",S132,CONCATENATE(S132,",",'Rp0,2, МПа'!G132))</f>
        <v>590,569,559,510</v>
      </c>
      <c r="U132" s="43" t="str">
        <f>IF('Rp0,2, МПа'!H132="-",T132,CONCATENATE(T132,",",'Rp0,2, МПа'!H132))</f>
        <v>590,569,559,510,461</v>
      </c>
      <c r="V132" s="43" t="str">
        <f>IF('Rp0,2, МПа'!I132="-",U132,CONCATENATE(U132,",",'Rp0,2, МПа'!I132))</f>
        <v>590,569,559,510,461,481</v>
      </c>
      <c r="W132" s="43" t="str">
        <f>IF('Rp0,2, МПа'!J132="-",V132,CONCATENATE(V132,",",'Rp0,2, МПа'!J132))</f>
        <v>590,569,559,510,461,481,412</v>
      </c>
      <c r="X132" s="43" t="str">
        <f>IF('Rp0,2, МПа'!K132="-",W132,CONCATENATE(W132,",",'Rp0,2, МПа'!K132))</f>
        <v>590,569,559,510,461,481,412,392</v>
      </c>
      <c r="Y132" s="43" t="str">
        <f>IF('Rp0,2, МПа'!L132="-",X132,CONCATENATE(X132,",",'Rp0,2, МПа'!L132))</f>
        <v>590,569,559,510,461,481,412,392,392</v>
      </c>
      <c r="Z132" s="43" t="str">
        <f>IF('Rp0,2, МПа'!M132="-",Y132,CONCATENATE(Y132,",",'Rp0,2, МПа'!M132))</f>
        <v>590,569,559,510,461,481,412,392,392,353</v>
      </c>
      <c r="AA132" s="43" t="str">
        <f>IF('Rp0,2, МПа'!N132="-",Z132,CONCATENATE(Z132,",",'Rp0,2, МПа'!N132))</f>
        <v>590,569,559,510,461,481,412,392,392,353,343</v>
      </c>
      <c r="AB132" s="43" t="str">
        <f>IF('Rp0,2, МПа'!O132="-",AA132,CONCATENATE(AA132,",",'Rp0,2, МПа'!O132))</f>
        <v>590,569,559,510,461,481,412,392,392,353,343</v>
      </c>
      <c r="AC132" s="43" t="str">
        <f>IF('Rp0,2, МПа'!P132="-",AB132,CONCATENATE(AB132,",",'Rp0,2, МПа'!P132))</f>
        <v>590,569,559,510,461,481,412,392,392,353,343</v>
      </c>
      <c r="AD132" s="43" t="str">
        <f t="shared" ref="AD132:AD195" si="5">CONCATENATE("{",
CONCATENATE("Name",": ",CHAR(34),CONCATENATE(IF(OR(ISNUMBER(SEARCH("Ст3",C132)),ISNUMBER(SEARCH("Сплав",C132))),"","Сталь "),C132),CHAR(34)),
",",
CONCATENATE("ClassID",": ",CHAR(34),B132,CHAR(34)),
",",
CONCATENATE("UltimateStressArray",": [",P132,"]"),
",",
CONCATENATE("YieldStressArray",": [",AC132,"]"),
"},")</f>
        <v>{Name: "Сталь 30ХМА (Заготовки крепежных деталей толщиной или диаметром до 100 мм КП590*)",ClassID: "СЛ",UltimateStressArray: [736,716,716,687,676,667,657,647,638,559,500],YieldStressArray: [590,569,559,510,461,481,412,392,392,353,343]},</v>
      </c>
    </row>
    <row r="133" spans="1:30" x14ac:dyDescent="0.25">
      <c r="A133" s="45" t="str">
        <f>INDEX('Обработка исходного'!B:B,ROW('Rm, МПа'!$B$3)+4*(ROW('Rm, МПа'!$B133)-ROW('Rm, МПа'!$B$3)))</f>
        <v>Сталь легированная</v>
      </c>
      <c r="B133" s="45" t="str">
        <f t="shared" si="4"/>
        <v>СЛ</v>
      </c>
      <c r="C133" s="45" t="str">
        <f>CONCATENATE('Rm, МПа'!B133,IF(OR(ISBLANK('Rm, МПа'!C133),'Rm, МПа'!C133=""),"",CONCATENATE(" (",'Rm, МПа'!C133,")")))</f>
        <v>30ХМА (Заготовки крепежных деталей толщиной или диаметром до 300 мм, КП640*)</v>
      </c>
      <c r="D133" s="43">
        <f>'Rm, МПа'!D133</f>
        <v>785</v>
      </c>
      <c r="E133" s="43" t="str">
        <f>IF('Rm, МПа'!E133="-",D133,CONCATENATE(D133,",",'Rm, МПа'!E133))</f>
        <v>785,775</v>
      </c>
      <c r="F133" s="43" t="str">
        <f>IF('Rm, МПа'!F133="-",E133,CONCATENATE(E133,",",'Rm, МПа'!F133))</f>
        <v>785,775,755</v>
      </c>
      <c r="G133" s="43" t="str">
        <f>IF('Rm, МПа'!G133="-",F133,CONCATENATE(F133,",",'Rm, МПа'!G133))</f>
        <v>785,775,755,746</v>
      </c>
      <c r="H133" s="43" t="str">
        <f>IF('Rm, МПа'!H133="-",G133,CONCATENATE(G133,",",'Rm, МПа'!H133))</f>
        <v>785,775,755,746,706</v>
      </c>
      <c r="I133" s="43" t="str">
        <f>IF('Rm, МПа'!I133="-",H133,CONCATENATE(H133,",",'Rm, МПа'!I133))</f>
        <v>785,775,755,746,706,697</v>
      </c>
      <c r="J133" s="43" t="str">
        <f>IF('Rm, МПа'!J133="-",I133,CONCATENATE(I133,",",'Rm, МПа'!J133))</f>
        <v>785,775,755,746,706,697,687</v>
      </c>
      <c r="K133" s="43" t="str">
        <f>IF('Rm, МПа'!K133="-",J133,CONCATENATE(J133,",",'Rm, МПа'!K133))</f>
        <v>785,775,755,746,706,697,687,687</v>
      </c>
      <c r="L133" s="43" t="str">
        <f>IF('Rm, МПа'!L133="-",K133,CONCATENATE(K133,",",'Rm, МПа'!L133))</f>
        <v>785,775,755,746,706,697,687,687,669</v>
      </c>
      <c r="M133" s="43" t="str">
        <f>IF('Rm, МПа'!M133="-",L133,CONCATENATE(L133,",",'Rm, МПа'!M133))</f>
        <v>785,775,755,746,706,697,687,687,669,598</v>
      </c>
      <c r="N133" s="43" t="str">
        <f>IF('Rm, МПа'!N133="-",M133,CONCATENATE(M133,",",'Rm, МПа'!N133))</f>
        <v>785,775,755,746,706,697,687,687,669,598,530</v>
      </c>
      <c r="O133" s="43" t="str">
        <f>IF('Rm, МПа'!O133="-",N133,CONCATENATE(N133,",",'Rm, МПа'!O133))</f>
        <v>785,775,755,746,706,697,687,687,669,598,530</v>
      </c>
      <c r="P133" s="43" t="str">
        <f>IF('Rm, МПа'!P133="-",O133,CONCATENATE(O133,",",'Rm, МПа'!P133))</f>
        <v>785,775,755,746,706,697,687,687,669,598,530</v>
      </c>
      <c r="Q133" s="43">
        <f>'Rp0,2, МПа'!D133</f>
        <v>640</v>
      </c>
      <c r="R133" s="43" t="str">
        <f>IF('Rp0,2, МПа'!E133="-",Q133,CONCATENATE(Q133,",",'Rp0,2, МПа'!E133))</f>
        <v>640,617</v>
      </c>
      <c r="S133" s="43" t="str">
        <f>IF('Rp0,2, МПа'!F133="-",R133,CONCATENATE(R133,",",'Rp0,2, МПа'!F133))</f>
        <v>640,617,608</v>
      </c>
      <c r="T133" s="43" t="str">
        <f>IF('Rp0,2, МПа'!G133="-",S133,CONCATENATE(S133,",",'Rp0,2, МПа'!G133))</f>
        <v>640,617,608,568</v>
      </c>
      <c r="U133" s="43" t="str">
        <f>IF('Rp0,2, МПа'!H133="-",T133,CONCATENATE(T133,",",'Rp0,2, МПа'!H133))</f>
        <v>640,617,608,568,529</v>
      </c>
      <c r="V133" s="43" t="str">
        <f>IF('Rp0,2, МПа'!I133="-",U133,CONCATENATE(U133,",",'Rp0,2, МПа'!I133))</f>
        <v>640,617,608,568,529,480</v>
      </c>
      <c r="W133" s="43" t="str">
        <f>IF('Rp0,2, МПа'!J133="-",V133,CONCATENATE(V133,",",'Rp0,2, МПа'!J133))</f>
        <v>640,617,608,568,529,480,461</v>
      </c>
      <c r="X133" s="43" t="str">
        <f>IF('Rp0,2, МПа'!K133="-",W133,CONCATENATE(W133,",",'Rp0,2, МПа'!K133))</f>
        <v>640,617,608,568,529,480,461,441</v>
      </c>
      <c r="Y133" s="43" t="str">
        <f>IF('Rp0,2, МПа'!L133="-",X133,CONCATENATE(X133,",",'Rp0,2, МПа'!L133))</f>
        <v>640,617,608,568,529,480,461,441,441</v>
      </c>
      <c r="Z133" s="43" t="str">
        <f>IF('Rp0,2, МПа'!M133="-",Y133,CONCATENATE(Y133,",",'Rp0,2, МПа'!M133))</f>
        <v>640,617,608,568,529,480,461,441,441,412</v>
      </c>
      <c r="AA133" s="43" t="str">
        <f>IF('Rp0,2, МПа'!N133="-",Z133,CONCATENATE(Z133,",",'Rp0,2, МПа'!N133))</f>
        <v>640,617,608,568,529,480,461,441,441,412,382</v>
      </c>
      <c r="AB133" s="43" t="str">
        <f>IF('Rp0,2, МПа'!O133="-",AA133,CONCATENATE(AA133,",",'Rp0,2, МПа'!O133))</f>
        <v>640,617,608,568,529,480,461,441,441,412,382</v>
      </c>
      <c r="AC133" s="43" t="str">
        <f>IF('Rp0,2, МПа'!P133="-",AB133,CONCATENATE(AB133,",",'Rp0,2, МПа'!P133))</f>
        <v>640,617,608,568,529,480,461,441,441,412,382</v>
      </c>
      <c r="AD133" s="43" t="str">
        <f t="shared" si="5"/>
        <v>{Name: "Сталь 30ХМА (Заготовки крепежных деталей толщиной или диаметром до 300 мм, КП640*)",ClassID: "СЛ",UltimateStressArray: [785,775,755,746,706,697,687,687,669,598,530],YieldStressArray: [640,617,608,568,529,480,461,441,441,412,382]},</v>
      </c>
    </row>
    <row r="134" spans="1:30" x14ac:dyDescent="0.25">
      <c r="A134" s="45" t="str">
        <f>INDEX('Обработка исходного'!B:B,ROW('Rm, МПа'!$B$3)+4*(ROW('Rm, МПа'!$B134)-ROW('Rm, МПа'!$B$3)))</f>
        <v>Сталь легированная</v>
      </c>
      <c r="B134" s="45" t="str">
        <f t="shared" si="4"/>
        <v>СЛ</v>
      </c>
      <c r="C134" s="45" t="str">
        <f>CONCATENATE('Rm, МПа'!B134,IF(OR(ISBLANK('Rm, МПа'!C134),'Rm, МПа'!C134=""),"",CONCATENATE(" (",'Rm, МПа'!C134,")")))</f>
        <v>30ХМА (Прутки и полосы толщиной или диаметром до 80 мм)</v>
      </c>
      <c r="D134" s="43">
        <f>'Rm, МПа'!D134</f>
        <v>932</v>
      </c>
      <c r="E134" s="43" t="str">
        <f>IF('Rm, МПа'!E134="-",D134,CONCATENATE(D134,",",'Rm, МПа'!E134))</f>
        <v>932,912</v>
      </c>
      <c r="F134" s="43" t="str">
        <f>IF('Rm, МПа'!F134="-",E134,CONCATENATE(E134,",",'Rm, МПа'!F134))</f>
        <v>932,912,903</v>
      </c>
      <c r="G134" s="43" t="str">
        <f>IF('Rm, МПа'!G134="-",F134,CONCATENATE(F134,",",'Rm, МПа'!G134))</f>
        <v>932,912,903,873</v>
      </c>
      <c r="H134" s="43" t="str">
        <f>IF('Rm, МПа'!H134="-",G134,CONCATENATE(G134,",",'Rm, МПа'!H134))</f>
        <v>932,912,903,873,844</v>
      </c>
      <c r="I134" s="43" t="str">
        <f>IF('Rm, МПа'!I134="-",H134,CONCATENATE(H134,",",'Rm, МПа'!I134))</f>
        <v>932,912,903,873,844,844</v>
      </c>
      <c r="J134" s="43" t="str">
        <f>IF('Rm, МПа'!J134="-",I134,CONCATENATE(I134,",",'Rm, МПа'!J134))</f>
        <v>932,912,903,873,844,844,824</v>
      </c>
      <c r="K134" s="43" t="str">
        <f>IF('Rm, МПа'!K134="-",J134,CONCATENATE(J134,",",'Rm, МПа'!K134))</f>
        <v>932,912,903,873,844,844,824,824</v>
      </c>
      <c r="L134" s="43" t="str">
        <f>IF('Rm, МПа'!L134="-",K134,CONCATENATE(K134,",",'Rm, МПа'!L134))</f>
        <v>932,912,903,873,844,844,824,824,804</v>
      </c>
      <c r="M134" s="43" t="str">
        <f>IF('Rm, МПа'!M134="-",L134,CONCATENATE(L134,",",'Rm, МПа'!M134))</f>
        <v>932,912,903,873,844,844,824,824,804,706</v>
      </c>
      <c r="N134" s="43" t="str">
        <f>IF('Rm, МПа'!N134="-",M134,CONCATENATE(M134,",",'Rm, МПа'!N134))</f>
        <v>932,912,903,873,844,844,824,824,804,706,638</v>
      </c>
      <c r="O134" s="43" t="str">
        <f>IF('Rm, МПа'!O134="-",N134,CONCATENATE(N134,",",'Rm, МПа'!O134))</f>
        <v>932,912,903,873,844,844,824,824,804,706,638</v>
      </c>
      <c r="P134" s="43" t="str">
        <f>IF('Rm, МПа'!P134="-",O134,CONCATENATE(O134,",",'Rm, МПа'!P134))</f>
        <v>932,912,903,873,844,844,824,824,804,706,638</v>
      </c>
      <c r="Q134" s="43">
        <f>'Rp0,2, МПа'!D134</f>
        <v>736</v>
      </c>
      <c r="R134" s="43" t="str">
        <f>IF('Rp0,2, МПа'!E134="-",Q134,CONCATENATE(Q134,",",'Rp0,2, МПа'!E134))</f>
        <v>736,716</v>
      </c>
      <c r="S134" s="43" t="str">
        <f>IF('Rp0,2, МПа'!F134="-",R134,CONCATENATE(R134,",",'Rp0,2, МПа'!F134))</f>
        <v>736,716,697</v>
      </c>
      <c r="T134" s="43" t="str">
        <f>IF('Rp0,2, МПа'!G134="-",S134,CONCATENATE(S134,",",'Rp0,2, МПа'!G134))</f>
        <v>736,716,697,657</v>
      </c>
      <c r="U134" s="43" t="str">
        <f>IF('Rp0,2, МПа'!H134="-",T134,CONCATENATE(T134,",",'Rp0,2, МПа'!H134))</f>
        <v>736,716,697,657,608</v>
      </c>
      <c r="V134" s="43" t="str">
        <f>IF('Rp0,2, МПа'!I134="-",U134,CONCATENATE(U134,",",'Rp0,2, МПа'!I134))</f>
        <v>736,716,697,657,608,608</v>
      </c>
      <c r="W134" s="43" t="str">
        <f>IF('Rp0,2, МПа'!J134="-",V134,CONCATENATE(V134,",",'Rp0,2, МПа'!J134))</f>
        <v>736,716,697,657,608,608,598</v>
      </c>
      <c r="X134" s="43" t="str">
        <f>IF('Rp0,2, МПа'!K134="-",W134,CONCATENATE(W134,",",'Rp0,2, МПа'!K134))</f>
        <v>736,716,697,657,608,608,598,598</v>
      </c>
      <c r="Y134" s="43" t="str">
        <f>IF('Rp0,2, МПа'!L134="-",X134,CONCATENATE(X134,",",'Rp0,2, МПа'!L134))</f>
        <v>736,716,697,657,608,608,598,598,598</v>
      </c>
      <c r="Z134" s="43" t="str">
        <f>IF('Rp0,2, МПа'!M134="-",Y134,CONCATENATE(Y134,",",'Rp0,2, МПа'!M134))</f>
        <v>736,716,697,657,608,608,598,598,598,559</v>
      </c>
      <c r="AA134" s="43" t="str">
        <f>IF('Rp0,2, МПа'!N134="-",Z134,CONCATENATE(Z134,",",'Rp0,2, МПа'!N134))</f>
        <v>736,716,697,657,608,608,598,598,598,559,520</v>
      </c>
      <c r="AB134" s="43" t="str">
        <f>IF('Rp0,2, МПа'!O134="-",AA134,CONCATENATE(AA134,",",'Rp0,2, МПа'!O134))</f>
        <v>736,716,697,657,608,608,598,598,598,559,520</v>
      </c>
      <c r="AC134" s="43" t="str">
        <f>IF('Rp0,2, МПа'!P134="-",AB134,CONCATENATE(AB134,",",'Rp0,2, МПа'!P134))</f>
        <v>736,716,697,657,608,608,598,598,598,559,520</v>
      </c>
      <c r="AD134" s="43" t="str">
        <f t="shared" si="5"/>
        <v>{Name: "Сталь 30ХМА (Прутки и полосы толщиной или диаметром до 80 мм)",ClassID: "СЛ",UltimateStressArray: [932,912,903,873,844,844,824,824,804,706,638],YieldStressArray: [736,716,697,657,608,608,598,598,598,559,520]},</v>
      </c>
    </row>
    <row r="135" spans="1:30" x14ac:dyDescent="0.25">
      <c r="A135" s="45" t="str">
        <f>INDEX('Обработка исходного'!B:B,ROW('Rm, МПа'!$B$3)+4*(ROW('Rm, МПа'!$B135)-ROW('Rm, МПа'!$B$3)))</f>
        <v>Сталь легированная</v>
      </c>
      <c r="B135" s="45" t="str">
        <f t="shared" si="4"/>
        <v>СЛ</v>
      </c>
      <c r="C135" s="45" t="str">
        <f>CONCATENATE('Rm, МПа'!B135,IF(OR(ISBLANK('Rm, МПа'!C135),'Rm, МПа'!C135=""),"",CONCATENATE(" (",'Rm, МПа'!C135,")")))</f>
        <v>30ХМА (Прутки и полосы толщиной или диаметром от 80 мм до 150 мм)</v>
      </c>
      <c r="D135" s="43">
        <f>'Rm, МПа'!D135</f>
        <v>932</v>
      </c>
      <c r="E135" s="43" t="str">
        <f>IF('Rm, МПа'!E135="-",D135,CONCATENATE(D135,",",'Rm, МПа'!E135))</f>
        <v>932,912</v>
      </c>
      <c r="F135" s="43" t="str">
        <f>IF('Rm, МПа'!F135="-",E135,CONCATENATE(E135,",",'Rm, МПа'!F135))</f>
        <v>932,912,903</v>
      </c>
      <c r="G135" s="43" t="str">
        <f>IF('Rm, МПа'!G135="-",F135,CONCATENATE(F135,",",'Rm, МПа'!G135))</f>
        <v>932,912,903,873</v>
      </c>
      <c r="H135" s="43" t="str">
        <f>IF('Rm, МПа'!H135="-",G135,CONCATENATE(G135,",",'Rm, МПа'!H135))</f>
        <v>932,912,903,873,844</v>
      </c>
      <c r="I135" s="43" t="str">
        <f>IF('Rm, МПа'!I135="-",H135,CONCATENATE(H135,",",'Rm, МПа'!I135))</f>
        <v>932,912,903,873,844,844</v>
      </c>
      <c r="J135" s="43" t="str">
        <f>IF('Rm, МПа'!J135="-",I135,CONCATENATE(I135,",",'Rm, МПа'!J135))</f>
        <v>932,912,903,873,844,844,824</v>
      </c>
      <c r="K135" s="43" t="str">
        <f>IF('Rm, МПа'!K135="-",J135,CONCATENATE(J135,",",'Rm, МПа'!K135))</f>
        <v>932,912,903,873,844,844,824,824</v>
      </c>
      <c r="L135" s="43" t="str">
        <f>IF('Rm, МПа'!L135="-",K135,CONCATENATE(K135,",",'Rm, МПа'!L135))</f>
        <v>932,912,903,873,844,844,824,824,804</v>
      </c>
      <c r="M135" s="43" t="str">
        <f>IF('Rm, МПа'!M135="-",L135,CONCATENATE(L135,",",'Rm, МПа'!M135))</f>
        <v>932,912,903,873,844,844,824,824,804,706</v>
      </c>
      <c r="N135" s="43" t="str">
        <f>IF('Rm, МПа'!N135="-",M135,CONCATENATE(M135,",",'Rm, МПа'!N135))</f>
        <v>932,912,903,873,844,844,824,824,804,706,638</v>
      </c>
      <c r="O135" s="43" t="str">
        <f>IF('Rm, МПа'!O135="-",N135,CONCATENATE(N135,",",'Rm, МПа'!O135))</f>
        <v>932,912,903,873,844,844,824,824,804,706,638</v>
      </c>
      <c r="P135" s="43" t="str">
        <f>IF('Rm, МПа'!P135="-",O135,CONCATENATE(O135,",",'Rm, МПа'!P135))</f>
        <v>932,912,903,873,844,844,824,824,804,706,638</v>
      </c>
      <c r="Q135" s="43">
        <f>'Rp0,2, МПа'!D135</f>
        <v>736</v>
      </c>
      <c r="R135" s="43" t="str">
        <f>IF('Rp0,2, МПа'!E135="-",Q135,CONCATENATE(Q135,",",'Rp0,2, МПа'!E135))</f>
        <v>736,716</v>
      </c>
      <c r="S135" s="43" t="str">
        <f>IF('Rp0,2, МПа'!F135="-",R135,CONCATENATE(R135,",",'Rp0,2, МПа'!F135))</f>
        <v>736,716,697</v>
      </c>
      <c r="T135" s="43" t="str">
        <f>IF('Rp0,2, МПа'!G135="-",S135,CONCATENATE(S135,",",'Rp0,2, МПа'!G135))</f>
        <v>736,716,697,657</v>
      </c>
      <c r="U135" s="43" t="str">
        <f>IF('Rp0,2, МПа'!H135="-",T135,CONCATENATE(T135,",",'Rp0,2, МПа'!H135))</f>
        <v>736,716,697,657,608</v>
      </c>
      <c r="V135" s="43" t="str">
        <f>IF('Rp0,2, МПа'!I135="-",U135,CONCATENATE(U135,",",'Rp0,2, МПа'!I135))</f>
        <v>736,716,697,657,608,608</v>
      </c>
      <c r="W135" s="43" t="str">
        <f>IF('Rp0,2, МПа'!J135="-",V135,CONCATENATE(V135,",",'Rp0,2, МПа'!J135))</f>
        <v>736,716,697,657,608,608,598</v>
      </c>
      <c r="X135" s="43" t="str">
        <f>IF('Rp0,2, МПа'!K135="-",W135,CONCATENATE(W135,",",'Rp0,2, МПа'!K135))</f>
        <v>736,716,697,657,608,608,598,598</v>
      </c>
      <c r="Y135" s="43" t="str">
        <f>IF('Rp0,2, МПа'!L135="-",X135,CONCATENATE(X135,",",'Rp0,2, МПа'!L135))</f>
        <v>736,716,697,657,608,608,598,598,598</v>
      </c>
      <c r="Z135" s="43" t="str">
        <f>IF('Rp0,2, МПа'!M135="-",Y135,CONCATENATE(Y135,",",'Rp0,2, МПа'!M135))</f>
        <v>736,716,697,657,608,608,598,598,598,559</v>
      </c>
      <c r="AA135" s="43" t="str">
        <f>IF('Rp0,2, МПа'!N135="-",Z135,CONCATENATE(Z135,",",'Rp0,2, МПа'!N135))</f>
        <v>736,716,697,657,608,608,598,598,598,559,520</v>
      </c>
      <c r="AB135" s="43" t="str">
        <f>IF('Rp0,2, МПа'!O135="-",AA135,CONCATENATE(AA135,",",'Rp0,2, МПа'!O135))</f>
        <v>736,716,697,657,608,608,598,598,598,559,520</v>
      </c>
      <c r="AC135" s="43" t="str">
        <f>IF('Rp0,2, МПа'!P135="-",AB135,CONCATENATE(AB135,",",'Rp0,2, МПа'!P135))</f>
        <v>736,716,697,657,608,608,598,598,598,559,520</v>
      </c>
      <c r="AD135" s="43" t="str">
        <f t="shared" si="5"/>
        <v>{Name: "Сталь 30ХМА (Прутки и полосы толщиной или диаметром от 80 мм до 150 мм)",ClassID: "СЛ",UltimateStressArray: [932,912,903,873,844,844,824,824,804,706,638],YieldStressArray: [736,716,697,657,608,608,598,598,598,559,520]},</v>
      </c>
    </row>
    <row r="136" spans="1:30" x14ac:dyDescent="0.25">
      <c r="A136" s="45" t="str">
        <f>INDEX('Обработка исходного'!B:B,ROW('Rm, МПа'!$B$3)+4*(ROW('Rm, МПа'!$B136)-ROW('Rm, МПа'!$B$3)))</f>
        <v>Сталь легированная</v>
      </c>
      <c r="B136" s="45" t="str">
        <f t="shared" si="4"/>
        <v>СЛ</v>
      </c>
      <c r="C136" s="45" t="str">
        <f>CONCATENATE('Rm, МПа'!B136,IF(OR(ISBLANK('Rm, МПа'!C136),'Rm, МПа'!C136=""),"",CONCATENATE(" (",'Rm, МПа'!C136,")")))</f>
        <v>30ХМА (Прутки и полосы толщиной или диаметром от 150 до 250 мм)</v>
      </c>
      <c r="D136" s="43">
        <f>'Rm, МПа'!D136</f>
        <v>932</v>
      </c>
      <c r="E136" s="43" t="str">
        <f>IF('Rm, МПа'!E136="-",D136,CONCATENATE(D136,",",'Rm, МПа'!E136))</f>
        <v>932,912</v>
      </c>
      <c r="F136" s="43" t="str">
        <f>IF('Rm, МПа'!F136="-",E136,CONCATENATE(E136,",",'Rm, МПа'!F136))</f>
        <v>932,912,903</v>
      </c>
      <c r="G136" s="43" t="str">
        <f>IF('Rm, МПа'!G136="-",F136,CONCATENATE(F136,",",'Rm, МПа'!G136))</f>
        <v>932,912,903,873</v>
      </c>
      <c r="H136" s="43" t="str">
        <f>IF('Rm, МПа'!H136="-",G136,CONCATENATE(G136,",",'Rm, МПа'!H136))</f>
        <v>932,912,903,873,844</v>
      </c>
      <c r="I136" s="43" t="str">
        <f>IF('Rm, МПа'!I136="-",H136,CONCATENATE(H136,",",'Rm, МПа'!I136))</f>
        <v>932,912,903,873,844,844</v>
      </c>
      <c r="J136" s="43" t="str">
        <f>IF('Rm, МПа'!J136="-",I136,CONCATENATE(I136,",",'Rm, МПа'!J136))</f>
        <v>932,912,903,873,844,844,824</v>
      </c>
      <c r="K136" s="43" t="str">
        <f>IF('Rm, МПа'!K136="-",J136,CONCATENATE(J136,",",'Rm, МПа'!K136))</f>
        <v>932,912,903,873,844,844,824,824</v>
      </c>
      <c r="L136" s="43" t="str">
        <f>IF('Rm, МПа'!L136="-",K136,CONCATENATE(K136,",",'Rm, МПа'!L136))</f>
        <v>932,912,903,873,844,844,824,824,804</v>
      </c>
      <c r="M136" s="43" t="str">
        <f>IF('Rm, МПа'!M136="-",L136,CONCATENATE(L136,",",'Rm, МПа'!M136))</f>
        <v>932,912,903,873,844,844,824,824,804,706</v>
      </c>
      <c r="N136" s="43" t="str">
        <f>IF('Rm, МПа'!N136="-",M136,CONCATENATE(M136,",",'Rm, МПа'!N136))</f>
        <v>932,912,903,873,844,844,824,824,804,706,638</v>
      </c>
      <c r="O136" s="43" t="str">
        <f>IF('Rm, МПа'!O136="-",N136,CONCATENATE(N136,",",'Rm, МПа'!O136))</f>
        <v>932,912,903,873,844,844,824,824,804,706,638</v>
      </c>
      <c r="P136" s="43" t="str">
        <f>IF('Rm, МПа'!P136="-",O136,CONCATENATE(O136,",",'Rm, МПа'!P136))</f>
        <v>932,912,903,873,844,844,824,824,804,706,638</v>
      </c>
      <c r="Q136" s="43">
        <f>'Rp0,2, МПа'!D136</f>
        <v>736</v>
      </c>
      <c r="R136" s="43" t="str">
        <f>IF('Rp0,2, МПа'!E136="-",Q136,CONCATENATE(Q136,",",'Rp0,2, МПа'!E136))</f>
        <v>736,716</v>
      </c>
      <c r="S136" s="43" t="str">
        <f>IF('Rp0,2, МПа'!F136="-",R136,CONCATENATE(R136,",",'Rp0,2, МПа'!F136))</f>
        <v>736,716,697</v>
      </c>
      <c r="T136" s="43" t="str">
        <f>IF('Rp0,2, МПа'!G136="-",S136,CONCATENATE(S136,",",'Rp0,2, МПа'!G136))</f>
        <v>736,716,697,657</v>
      </c>
      <c r="U136" s="43" t="str">
        <f>IF('Rp0,2, МПа'!H136="-",T136,CONCATENATE(T136,",",'Rp0,2, МПа'!H136))</f>
        <v>736,716,697,657,608</v>
      </c>
      <c r="V136" s="43" t="str">
        <f>IF('Rp0,2, МПа'!I136="-",U136,CONCATENATE(U136,",",'Rp0,2, МПа'!I136))</f>
        <v>736,716,697,657,608,608</v>
      </c>
      <c r="W136" s="43" t="str">
        <f>IF('Rp0,2, МПа'!J136="-",V136,CONCATENATE(V136,",",'Rp0,2, МПа'!J136))</f>
        <v>736,716,697,657,608,608,598</v>
      </c>
      <c r="X136" s="43" t="str">
        <f>IF('Rp0,2, МПа'!K136="-",W136,CONCATENATE(W136,",",'Rp0,2, МПа'!K136))</f>
        <v>736,716,697,657,608,608,598,598</v>
      </c>
      <c r="Y136" s="43" t="str">
        <f>IF('Rp0,2, МПа'!L136="-",X136,CONCATENATE(X136,",",'Rp0,2, МПа'!L136))</f>
        <v>736,716,697,657,608,608,598,598,598</v>
      </c>
      <c r="Z136" s="43" t="str">
        <f>IF('Rp0,2, МПа'!M136="-",Y136,CONCATENATE(Y136,",",'Rp0,2, МПа'!M136))</f>
        <v>736,716,697,657,608,608,598,598,598,559</v>
      </c>
      <c r="AA136" s="43" t="str">
        <f>IF('Rp0,2, МПа'!N136="-",Z136,CONCATENATE(Z136,",",'Rp0,2, МПа'!N136))</f>
        <v>736,716,697,657,608,608,598,598,598,559,520</v>
      </c>
      <c r="AB136" s="43" t="str">
        <f>IF('Rp0,2, МПа'!O136="-",AA136,CONCATENATE(AA136,",",'Rp0,2, МПа'!O136))</f>
        <v>736,716,697,657,608,608,598,598,598,559,520</v>
      </c>
      <c r="AC136" s="43" t="str">
        <f>IF('Rp0,2, МПа'!P136="-",AB136,CONCATENATE(AB136,",",'Rp0,2, МПа'!P136))</f>
        <v>736,716,697,657,608,608,598,598,598,559,520</v>
      </c>
      <c r="AD136" s="43" t="str">
        <f t="shared" si="5"/>
        <v>{Name: "Сталь 30ХМА (Прутки и полосы толщиной или диаметром от 150 до 250 мм)",ClassID: "СЛ",UltimateStressArray: [932,912,903,873,844,844,824,824,804,706,638],YieldStressArray: [736,716,697,657,608,608,598,598,598,559,520]},</v>
      </c>
    </row>
    <row r="137" spans="1:30" x14ac:dyDescent="0.25">
      <c r="A137" s="45" t="str">
        <f>INDEX('Обработка исходного'!B:B,ROW('Rm, МПа'!$B$3)+4*(ROW('Rm, МПа'!$B137)-ROW('Rm, МПа'!$B$3)))</f>
        <v>Сталь легированная</v>
      </c>
      <c r="B137" s="45" t="str">
        <f t="shared" si="4"/>
        <v>СЛ</v>
      </c>
      <c r="C137" s="45" t="str">
        <f>CONCATENATE('Rm, МПа'!B137,IF(OR(ISBLANK('Rm, МПа'!C137),'Rm, МПа'!C137=""),"",CONCATENATE(" (",'Rm, МПа'!C137,")")))</f>
        <v>35ХМ (Поковки толщиной или диаметром от 300 до 800 мм, КП245*)</v>
      </c>
      <c r="D137" s="43">
        <f>'Rm, МПа'!D137</f>
        <v>470</v>
      </c>
      <c r="E137" s="43" t="str">
        <f>IF('Rm, МПа'!E137="-",D137,CONCATENATE(D137,",",'Rm, МПа'!E137))</f>
        <v>470,461</v>
      </c>
      <c r="F137" s="43" t="str">
        <f>IF('Rm, МПа'!F137="-",E137,CONCATENATE(E137,",",'Rm, МПа'!F137))</f>
        <v>470,461,451</v>
      </c>
      <c r="G137" s="43" t="str">
        <f>IF('Rm, МПа'!G137="-",F137,CONCATENATE(F137,",",'Rm, МПа'!G137))</f>
        <v>470,461,451,441</v>
      </c>
      <c r="H137" s="43" t="str">
        <f>IF('Rm, МПа'!H137="-",G137,CONCATENATE(G137,",",'Rm, МПа'!H137))</f>
        <v>470,461,451,441,441</v>
      </c>
      <c r="I137" s="43" t="str">
        <f>IF('Rm, МПа'!I137="-",H137,CONCATENATE(H137,",",'Rm, МПа'!I137))</f>
        <v>470,461,451,441,441,432</v>
      </c>
      <c r="J137" s="43" t="str">
        <f>IF('Rm, МПа'!J137="-",I137,CONCATENATE(I137,",",'Rm, МПа'!J137))</f>
        <v>470,461,451,441,441,432,422</v>
      </c>
      <c r="K137" s="43" t="str">
        <f>IF('Rm, МПа'!K137="-",J137,CONCATENATE(J137,",",'Rm, МПа'!K137))</f>
        <v>470,461,451,441,441,432,422,412</v>
      </c>
      <c r="L137" s="43" t="str">
        <f>IF('Rm, МПа'!L137="-",K137,CONCATENATE(K137,",",'Rm, МПа'!L137))</f>
        <v>470,461,451,441,441,432,422,412,392</v>
      </c>
      <c r="M137" s="43" t="str">
        <f>IF('Rm, МПа'!M137="-",L137,CONCATENATE(L137,",",'Rm, МПа'!M137))</f>
        <v>470,461,451,441,441,432,422,412,392,353</v>
      </c>
      <c r="N137" s="43" t="str">
        <f>IF('Rm, МПа'!N137="-",M137,CONCATENATE(M137,",",'Rm, МПа'!N137))</f>
        <v>470,461,451,441,441,432,422,412,392,353,304</v>
      </c>
      <c r="O137" s="43" t="str">
        <f>IF('Rm, МПа'!O137="-",N137,CONCATENATE(N137,",",'Rm, МПа'!O137))</f>
        <v>470,461,451,441,441,432,422,412,392,353,304</v>
      </c>
      <c r="P137" s="43" t="str">
        <f>IF('Rm, МПа'!P137="-",O137,CONCATENATE(O137,",",'Rm, МПа'!P137))</f>
        <v>470,461,451,441,441,432,422,412,392,353,304</v>
      </c>
      <c r="Q137" s="43">
        <f>'Rp0,2, МПа'!D137</f>
        <v>245</v>
      </c>
      <c r="R137" s="43" t="str">
        <f>IF('Rp0,2, МПа'!E137="-",Q137,CONCATENATE(Q137,",",'Rp0,2, МПа'!E137))</f>
        <v>245,235</v>
      </c>
      <c r="S137" s="43" t="str">
        <f>IF('Rp0,2, МПа'!F137="-",R137,CONCATENATE(R137,",",'Rp0,2, МПа'!F137))</f>
        <v>245,235,226</v>
      </c>
      <c r="T137" s="43" t="str">
        <f>IF('Rp0,2, МПа'!G137="-",S137,CONCATENATE(S137,",",'Rp0,2, МПа'!G137))</f>
        <v>245,235,226,226</v>
      </c>
      <c r="U137" s="43" t="str">
        <f>IF('Rp0,2, МПа'!H137="-",T137,CONCATENATE(T137,",",'Rp0,2, МПа'!H137))</f>
        <v>245,235,226,226,226</v>
      </c>
      <c r="V137" s="43" t="str">
        <f>IF('Rp0,2, МПа'!I137="-",U137,CONCATENATE(U137,",",'Rp0,2, МПа'!I137))</f>
        <v>245,235,226,226,226,216</v>
      </c>
      <c r="W137" s="43" t="str">
        <f>IF('Rp0,2, МПа'!J137="-",V137,CONCATENATE(V137,",",'Rp0,2, МПа'!J137))</f>
        <v>245,235,226,226,226,216,206</v>
      </c>
      <c r="X137" s="43" t="str">
        <f>IF('Rp0,2, МПа'!K137="-",W137,CONCATENATE(W137,",",'Rp0,2, МПа'!K137))</f>
        <v>245,235,226,226,226,216,206,196</v>
      </c>
      <c r="Y137" s="43" t="str">
        <f>IF('Rp0,2, МПа'!L137="-",X137,CONCATENATE(X137,",",'Rp0,2, МПа'!L137))</f>
        <v>245,235,226,226,226,216,206,196,186</v>
      </c>
      <c r="Z137" s="43" t="str">
        <f>IF('Rp0,2, МПа'!M137="-",Y137,CONCATENATE(Y137,",",'Rp0,2, МПа'!M137))</f>
        <v>245,235,226,226,226,216,206,196,186,177</v>
      </c>
      <c r="AA137" s="43" t="str">
        <f>IF('Rp0,2, МПа'!N137="-",Z137,CONCATENATE(Z137,",",'Rp0,2, МПа'!N137))</f>
        <v>245,235,226,226,226,216,206,196,186,177,157</v>
      </c>
      <c r="AB137" s="43" t="str">
        <f>IF('Rp0,2, МПа'!O137="-",AA137,CONCATENATE(AA137,",",'Rp0,2, МПа'!O137))</f>
        <v>245,235,226,226,226,216,206,196,186,177,157</v>
      </c>
      <c r="AC137" s="43" t="str">
        <f>IF('Rp0,2, МПа'!P137="-",AB137,CONCATENATE(AB137,",",'Rp0,2, МПа'!P137))</f>
        <v>245,235,226,226,226,216,206,196,186,177,157</v>
      </c>
      <c r="AD137" s="43" t="str">
        <f t="shared" si="5"/>
        <v>{Name: "Сталь 35ХМ (Поковки толщиной или диаметром от 300 до 800 мм, КП245*)",ClassID: "СЛ",UltimateStressArray: [470,461,451,441,441,432,422,412,392,353,304],YieldStressArray: [245,235,226,226,226,216,206,196,186,177,157]},</v>
      </c>
    </row>
    <row r="138" spans="1:30" x14ac:dyDescent="0.25">
      <c r="A138" s="45" t="str">
        <f>INDEX('Обработка исходного'!B:B,ROW('Rm, МПа'!$B$3)+4*(ROW('Rm, МПа'!$B138)-ROW('Rm, МПа'!$B$3)))</f>
        <v>Сталь легированная</v>
      </c>
      <c r="B138" s="45" t="str">
        <f t="shared" si="4"/>
        <v>СЛ</v>
      </c>
      <c r="C138" s="45" t="str">
        <f>CONCATENATE('Rm, МПа'!B138,IF(OR(ISBLANK('Rm, МПа'!C138),'Rm, МПа'!C138=""),"",CONCATENATE(" (",'Rm, МПа'!C138,")")))</f>
        <v>35ХМ (Поковки толщиной или диаметром от 300 до 800 мм, КП275*)</v>
      </c>
      <c r="D138" s="43">
        <f>'Rm, МПа'!D138</f>
        <v>530</v>
      </c>
      <c r="E138" s="43" t="str">
        <f>IF('Rm, МПа'!E138="-",D138,CONCATENATE(D138,",",'Rm, МПа'!E138))</f>
        <v>530,520</v>
      </c>
      <c r="F138" s="43" t="str">
        <f>IF('Rm, МПа'!F138="-",E138,CONCATENATE(E138,",",'Rm, МПа'!F138))</f>
        <v>530,520,510</v>
      </c>
      <c r="G138" s="43" t="str">
        <f>IF('Rm, МПа'!G138="-",F138,CONCATENATE(F138,",",'Rm, МПа'!G138))</f>
        <v>530,520,510,500</v>
      </c>
      <c r="H138" s="43" t="str">
        <f>IF('Rm, МПа'!H138="-",G138,CONCATENATE(G138,",",'Rm, МПа'!H138))</f>
        <v>530,520,510,500,491</v>
      </c>
      <c r="I138" s="43" t="str">
        <f>IF('Rm, МПа'!I138="-",H138,CONCATENATE(H138,",",'Rm, МПа'!I138))</f>
        <v>530,520,510,500,491,491</v>
      </c>
      <c r="J138" s="43" t="str">
        <f>IF('Rm, МПа'!J138="-",I138,CONCATENATE(I138,",",'Rm, МПа'!J138))</f>
        <v>530,520,510,500,491,491,491</v>
      </c>
      <c r="K138" s="43" t="str">
        <f>IF('Rm, МПа'!K138="-",J138,CONCATENATE(J138,",",'Rm, МПа'!K138))</f>
        <v>530,520,510,500,491,491,491,471</v>
      </c>
      <c r="L138" s="43" t="str">
        <f>IF('Rm, МПа'!L138="-",K138,CONCATENATE(K138,",",'Rm, МПа'!L138))</f>
        <v>530,520,510,500,491,491,491,471,441</v>
      </c>
      <c r="M138" s="43" t="str">
        <f>IF('Rm, МПа'!M138="-",L138,CONCATENATE(L138,",",'Rm, МПа'!M138))</f>
        <v>530,520,510,500,491,491,491,471,441,402</v>
      </c>
      <c r="N138" s="43" t="str">
        <f>IF('Rm, МПа'!N138="-",M138,CONCATENATE(M138,",",'Rm, МПа'!N138))</f>
        <v>530,520,510,500,491,491,491,471,441,402,333</v>
      </c>
      <c r="O138" s="43" t="str">
        <f>IF('Rm, МПа'!O138="-",N138,CONCATENATE(N138,",",'Rm, МПа'!O138))</f>
        <v>530,520,510,500,491,491,491,471,441,402,333</v>
      </c>
      <c r="P138" s="43" t="str">
        <f>IF('Rm, МПа'!P138="-",O138,CONCATENATE(O138,",",'Rm, МПа'!P138))</f>
        <v>530,520,510,500,491,491,491,471,441,402,333</v>
      </c>
      <c r="Q138" s="43">
        <f>'Rp0,2, МПа'!D138</f>
        <v>275</v>
      </c>
      <c r="R138" s="43" t="str">
        <f>IF('Rp0,2, МПа'!E138="-",Q138,CONCATENATE(Q138,",",'Rp0,2, МПа'!E138))</f>
        <v>275,265</v>
      </c>
      <c r="S138" s="43" t="str">
        <f>IF('Rp0,2, МПа'!F138="-",R138,CONCATENATE(R138,",",'Rp0,2, МПа'!F138))</f>
        <v>275,265,265</v>
      </c>
      <c r="T138" s="43" t="str">
        <f>IF('Rp0,2, МПа'!G138="-",S138,CONCATENATE(S138,",",'Rp0,2, МПа'!G138))</f>
        <v>275,265,265,255</v>
      </c>
      <c r="U138" s="43" t="str">
        <f>IF('Rp0,2, МПа'!H138="-",T138,CONCATENATE(T138,",",'Rp0,2, МПа'!H138))</f>
        <v>275,265,265,255,245</v>
      </c>
      <c r="V138" s="43" t="str">
        <f>IF('Rp0,2, МПа'!I138="-",U138,CONCATENATE(U138,",",'Rp0,2, МПа'!I138))</f>
        <v>275,265,265,255,245,245</v>
      </c>
      <c r="W138" s="43" t="str">
        <f>IF('Rp0,2, МПа'!J138="-",V138,CONCATENATE(V138,",",'Rp0,2, МПа'!J138))</f>
        <v>275,265,265,255,245,245,235</v>
      </c>
      <c r="X138" s="43" t="str">
        <f>IF('Rp0,2, МПа'!K138="-",W138,CONCATENATE(W138,",",'Rp0,2, МПа'!K138))</f>
        <v>275,265,265,255,245,245,235,226</v>
      </c>
      <c r="Y138" s="43" t="str">
        <f>IF('Rp0,2, МПа'!L138="-",X138,CONCATENATE(X138,",",'Rp0,2, МПа'!L138))</f>
        <v>275,265,265,255,245,245,235,226,206</v>
      </c>
      <c r="Z138" s="43" t="str">
        <f>IF('Rp0,2, МПа'!M138="-",Y138,CONCATENATE(Y138,",",'Rp0,2, МПа'!M138))</f>
        <v>275,265,265,255,245,245,235,226,206,196</v>
      </c>
      <c r="AA138" s="43" t="str">
        <f>IF('Rp0,2, МПа'!N138="-",Z138,CONCATENATE(Z138,",",'Rp0,2, МПа'!N138))</f>
        <v>275,265,265,255,245,245,235,226,206,196,177</v>
      </c>
      <c r="AB138" s="43" t="str">
        <f>IF('Rp0,2, МПа'!O138="-",AA138,CONCATENATE(AA138,",",'Rp0,2, МПа'!O138))</f>
        <v>275,265,265,255,245,245,235,226,206,196,177</v>
      </c>
      <c r="AC138" s="43" t="str">
        <f>IF('Rp0,2, МПа'!P138="-",AB138,CONCATENATE(AB138,",",'Rp0,2, МПа'!P138))</f>
        <v>275,265,265,255,245,245,235,226,206,196,177</v>
      </c>
      <c r="AD138" s="43" t="str">
        <f t="shared" si="5"/>
        <v>{Name: "Сталь 35ХМ (Поковки толщиной или диаметром от 300 до 800 мм, КП275*)",ClassID: "СЛ",UltimateStressArray: [530,520,510,500,491,491,491,471,441,402,333],YieldStressArray: [275,265,265,255,245,245,235,226,206,196,177]},</v>
      </c>
    </row>
    <row r="139" spans="1:30" x14ac:dyDescent="0.25">
      <c r="A139" s="45" t="str">
        <f>INDEX('Обработка исходного'!B:B,ROW('Rm, МПа'!$B$3)+4*(ROW('Rm, МПа'!$B139)-ROW('Rm, МПа'!$B$3)))</f>
        <v>Сталь легированная</v>
      </c>
      <c r="B139" s="45" t="str">
        <f t="shared" si="4"/>
        <v>СЛ</v>
      </c>
      <c r="C139" s="45" t="str">
        <f>CONCATENATE('Rm, МПа'!B139,IF(OR(ISBLANK('Rm, МПа'!C139),'Rm, МПа'!C139=""),"",CONCATENATE(" (",'Rm, МПа'!C139,")")))</f>
        <v>35ХМ (Поковки толщиной или диаметром до 800 мм, КП315*)</v>
      </c>
      <c r="D139" s="43">
        <f>'Rm, МПа'!D139</f>
        <v>570</v>
      </c>
      <c r="E139" s="43" t="str">
        <f>IF('Rm, МПа'!E139="-",D139,CONCATENATE(D139,",",'Rm, МПа'!E139))</f>
        <v>570,559</v>
      </c>
      <c r="F139" s="43" t="str">
        <f>IF('Rm, МПа'!F139="-",E139,CONCATENATE(E139,",",'Rm, МПа'!F139))</f>
        <v>570,559,549</v>
      </c>
      <c r="G139" s="43" t="str">
        <f>IF('Rm, МПа'!G139="-",F139,CONCATENATE(F139,",",'Rm, МПа'!G139))</f>
        <v>570,559,549,540</v>
      </c>
      <c r="H139" s="43" t="str">
        <f>IF('Rm, МПа'!H139="-",G139,CONCATENATE(G139,",",'Rm, МПа'!H139))</f>
        <v>570,559,549,540,530</v>
      </c>
      <c r="I139" s="43" t="str">
        <f>IF('Rm, МПа'!I139="-",H139,CONCATENATE(H139,",",'Rm, МПа'!I139))</f>
        <v>570,559,549,540,530,520</v>
      </c>
      <c r="J139" s="43" t="str">
        <f>IF('Rm, МПа'!J139="-",I139,CONCATENATE(I139,",",'Rm, МПа'!J139))</f>
        <v>570,559,549,540,530,520,510</v>
      </c>
      <c r="K139" s="43" t="str">
        <f>IF('Rm, МПа'!K139="-",J139,CONCATENATE(J139,",",'Rm, МПа'!K139))</f>
        <v>570,559,549,540,530,520,510,500</v>
      </c>
      <c r="L139" s="43" t="str">
        <f>IF('Rm, МПа'!L139="-",K139,CONCATENATE(K139,",",'Rm, МПа'!L139))</f>
        <v>570,559,549,540,530,520,510,500,471</v>
      </c>
      <c r="M139" s="43" t="str">
        <f>IF('Rm, МПа'!M139="-",L139,CONCATENATE(L139,",",'Rm, МПа'!M139))</f>
        <v>570,559,549,540,530,520,510,500,471,432</v>
      </c>
      <c r="N139" s="43" t="str">
        <f>IF('Rm, МПа'!N139="-",M139,CONCATENATE(M139,",",'Rm, МПа'!N139))</f>
        <v>570,559,549,540,530,520,510,500,471,432,363</v>
      </c>
      <c r="O139" s="43" t="str">
        <f>IF('Rm, МПа'!O139="-",N139,CONCATENATE(N139,",",'Rm, МПа'!O139))</f>
        <v>570,559,549,540,530,520,510,500,471,432,363</v>
      </c>
      <c r="P139" s="43" t="str">
        <f>IF('Rm, МПа'!P139="-",O139,CONCATENATE(O139,",",'Rm, МПа'!P139))</f>
        <v>570,559,549,540,530,520,510,500,471,432,363</v>
      </c>
      <c r="Q139" s="43">
        <f>'Rp0,2, МПа'!D139</f>
        <v>315</v>
      </c>
      <c r="R139" s="43" t="str">
        <f>IF('Rp0,2, МПа'!E139="-",Q139,CONCATENATE(Q139,",",'Rp0,2, МПа'!E139))</f>
        <v>315,304</v>
      </c>
      <c r="S139" s="43" t="str">
        <f>IF('Rp0,2, МПа'!F139="-",R139,CONCATENATE(R139,",",'Rp0,2, МПа'!F139))</f>
        <v>315,304,294</v>
      </c>
      <c r="T139" s="43" t="str">
        <f>IF('Rp0,2, МПа'!G139="-",S139,CONCATENATE(S139,",",'Rp0,2, МПа'!G139))</f>
        <v>315,304,294,294</v>
      </c>
      <c r="U139" s="43" t="str">
        <f>IF('Rp0,2, МПа'!H139="-",T139,CONCATENATE(T139,",",'Rp0,2, МПа'!H139))</f>
        <v>315,304,294,294,284</v>
      </c>
      <c r="V139" s="43" t="str">
        <f>IF('Rp0,2, МПа'!I139="-",U139,CONCATENATE(U139,",",'Rp0,2, МПа'!I139))</f>
        <v>315,304,294,294,284,275</v>
      </c>
      <c r="W139" s="43" t="str">
        <f>IF('Rp0,2, МПа'!J139="-",V139,CONCATENATE(V139,",",'Rp0,2, МПа'!J139))</f>
        <v>315,304,294,294,284,275,265</v>
      </c>
      <c r="X139" s="43" t="str">
        <f>IF('Rp0,2, МПа'!K139="-",W139,CONCATENATE(W139,",",'Rp0,2, МПа'!K139))</f>
        <v>315,304,294,294,284,275,265,245</v>
      </c>
      <c r="Y139" s="43" t="str">
        <f>IF('Rp0,2, МПа'!L139="-",X139,CONCATENATE(X139,",",'Rp0,2, МПа'!L139))</f>
        <v>315,304,294,294,284,275,265,245,235</v>
      </c>
      <c r="Z139" s="43" t="str">
        <f>IF('Rp0,2, МПа'!M139="-",Y139,CONCATENATE(Y139,",",'Rp0,2, МПа'!M139))</f>
        <v>315,304,294,294,284,275,265,245,235,226</v>
      </c>
      <c r="AA139" s="43" t="str">
        <f>IF('Rp0,2, МПа'!N139="-",Z139,CONCATENATE(Z139,",",'Rp0,2, МПа'!N139))</f>
        <v>315,304,294,294,284,275,265,245,235,226,196</v>
      </c>
      <c r="AB139" s="43" t="str">
        <f>IF('Rp0,2, МПа'!O139="-",AA139,CONCATENATE(AA139,",",'Rp0,2, МПа'!O139))</f>
        <v>315,304,294,294,284,275,265,245,235,226,196</v>
      </c>
      <c r="AC139" s="43" t="str">
        <f>IF('Rp0,2, МПа'!P139="-",AB139,CONCATENATE(AB139,",",'Rp0,2, МПа'!P139))</f>
        <v>315,304,294,294,284,275,265,245,235,226,196</v>
      </c>
      <c r="AD139" s="43" t="str">
        <f t="shared" si="5"/>
        <v>{Name: "Сталь 35ХМ (Поковки толщиной или диаметром до 800 мм, КП315*)",ClassID: "СЛ",UltimateStressArray: [570,559,549,540,530,520,510,500,471,432,363],YieldStressArray: [315,304,294,294,284,275,265,245,235,226,196]},</v>
      </c>
    </row>
    <row r="140" spans="1:30" x14ac:dyDescent="0.25">
      <c r="A140" s="45" t="str">
        <f>INDEX('Обработка исходного'!B:B,ROW('Rm, МПа'!$B$3)+4*(ROW('Rm, МПа'!$B140)-ROW('Rm, МПа'!$B$3)))</f>
        <v>Сталь легированная</v>
      </c>
      <c r="B140" s="45" t="str">
        <f t="shared" si="4"/>
        <v>СЛ</v>
      </c>
      <c r="C140" s="45" t="str">
        <f>CONCATENATE('Rm, МПа'!B140,IF(OR(ISBLANK('Rm, МПа'!C140),'Rm, МПа'!C140=""),"",CONCATENATE(" (",'Rm, МПа'!C140,")")))</f>
        <v>35ХМ (Поковки толщиной или диаметром до 800 мм, КП345*)</v>
      </c>
      <c r="D140" s="43">
        <f>'Rm, МПа'!D140</f>
        <v>590</v>
      </c>
      <c r="E140" s="43" t="str">
        <f>IF('Rm, МПа'!E140="-",D140,CONCATENATE(D140,",",'Rm, МПа'!E140))</f>
        <v>590,590</v>
      </c>
      <c r="F140" s="43" t="str">
        <f>IF('Rm, МПа'!F140="-",E140,CONCATENATE(E140,",",'Rm, МПа'!F140))</f>
        <v>590,590,569</v>
      </c>
      <c r="G140" s="43" t="str">
        <f>IF('Rm, МПа'!G140="-",F140,CONCATENATE(F140,",",'Rm, МПа'!G140))</f>
        <v>590,590,569,559</v>
      </c>
      <c r="H140" s="43" t="str">
        <f>IF('Rm, МПа'!H140="-",G140,CONCATENATE(G140,",",'Rm, МПа'!H140))</f>
        <v>590,590,569,559,549</v>
      </c>
      <c r="I140" s="43" t="str">
        <f>IF('Rm, МПа'!I140="-",H140,CONCATENATE(H140,",",'Rm, МПа'!I140))</f>
        <v>590,590,569,559,549,540</v>
      </c>
      <c r="J140" s="43" t="str">
        <f>IF('Rm, МПа'!J140="-",I140,CONCATENATE(I140,",",'Rm, МПа'!J140))</f>
        <v>590,590,569,559,549,540,530</v>
      </c>
      <c r="K140" s="43" t="str">
        <f>IF('Rm, МПа'!K140="-",J140,CONCATENATE(J140,",",'Rm, МПа'!K140))</f>
        <v>590,590,569,559,549,540,530,520</v>
      </c>
      <c r="L140" s="43" t="str">
        <f>IF('Rm, МПа'!L140="-",K140,CONCATENATE(K140,",",'Rm, МПа'!L140))</f>
        <v>590,590,569,559,549,540,530,520,491</v>
      </c>
      <c r="M140" s="43" t="str">
        <f>IF('Rm, МПа'!M140="-",L140,CONCATENATE(L140,",",'Rm, МПа'!M140))</f>
        <v>590,590,569,559,549,540,530,520,491,451</v>
      </c>
      <c r="N140" s="43" t="str">
        <f>IF('Rm, МПа'!N140="-",M140,CONCATENATE(M140,",",'Rm, МПа'!N140))</f>
        <v>590,590,569,559,549,540,530,520,491,451,373</v>
      </c>
      <c r="O140" s="43" t="str">
        <f>IF('Rm, МПа'!O140="-",N140,CONCATENATE(N140,",",'Rm, МПа'!O140))</f>
        <v>590,590,569,559,549,540,530,520,491,451,373</v>
      </c>
      <c r="P140" s="43" t="str">
        <f>IF('Rm, МПа'!P140="-",O140,CONCATENATE(O140,",",'Rm, МПа'!P140))</f>
        <v>590,590,569,559,549,540,530,520,491,451,373</v>
      </c>
      <c r="Q140" s="43">
        <f>'Rp0,2, МПа'!D140</f>
        <v>345</v>
      </c>
      <c r="R140" s="43" t="str">
        <f>IF('Rp0,2, МПа'!E140="-",Q140,CONCATENATE(Q140,",",'Rp0,2, МПа'!E140))</f>
        <v>345,333</v>
      </c>
      <c r="S140" s="43" t="str">
        <f>IF('Rp0,2, МПа'!F140="-",R140,CONCATENATE(R140,",",'Rp0,2, МПа'!F140))</f>
        <v>345,333,323</v>
      </c>
      <c r="T140" s="43" t="str">
        <f>IF('Rp0,2, МПа'!G140="-",S140,CONCATENATE(S140,",",'Rp0,2, МПа'!G140))</f>
        <v>345,333,323,314</v>
      </c>
      <c r="U140" s="43" t="str">
        <f>IF('Rp0,2, МПа'!H140="-",T140,CONCATENATE(T140,",",'Rp0,2, МПа'!H140))</f>
        <v>345,333,323,314,314</v>
      </c>
      <c r="V140" s="43" t="str">
        <f>IF('Rp0,2, МПа'!I140="-",U140,CONCATENATE(U140,",",'Rp0,2, МПа'!I140))</f>
        <v>345,333,323,314,314,294</v>
      </c>
      <c r="W140" s="43" t="str">
        <f>IF('Rp0,2, МПа'!J140="-",V140,CONCATENATE(V140,",",'Rp0,2, МПа'!J140))</f>
        <v>345,333,323,314,314,294,294</v>
      </c>
      <c r="X140" s="43" t="str">
        <f>IF('Rp0,2, МПа'!K140="-",W140,CONCATENATE(W140,",",'Rp0,2, МПа'!K140))</f>
        <v>345,333,323,314,314,294,294,294</v>
      </c>
      <c r="Y140" s="43" t="str">
        <f>IF('Rp0,2, МПа'!L140="-",X140,CONCATENATE(X140,",",'Rp0,2, МПа'!L140))</f>
        <v>345,333,323,314,314,294,294,294,245</v>
      </c>
      <c r="Z140" s="43" t="str">
        <f>IF('Rp0,2, МПа'!M140="-",Y140,CONCATENATE(Y140,",",'Rp0,2, МПа'!M140))</f>
        <v>345,333,323,314,314,294,294,294,245,245</v>
      </c>
      <c r="AA140" s="43" t="str">
        <f>IF('Rp0,2, МПа'!N140="-",Z140,CONCATENATE(Z140,",",'Rp0,2, МПа'!N140))</f>
        <v>345,333,323,314,314,294,294,294,245,245,216</v>
      </c>
      <c r="AB140" s="43" t="str">
        <f>IF('Rp0,2, МПа'!O140="-",AA140,CONCATENATE(AA140,",",'Rp0,2, МПа'!O140))</f>
        <v>345,333,323,314,314,294,294,294,245,245,216</v>
      </c>
      <c r="AC140" s="43" t="str">
        <f>IF('Rp0,2, МПа'!P140="-",AB140,CONCATENATE(AB140,",",'Rp0,2, МПа'!P140))</f>
        <v>345,333,323,314,314,294,294,294,245,245,216</v>
      </c>
      <c r="AD140" s="43" t="str">
        <f t="shared" si="5"/>
        <v>{Name: "Сталь 35ХМ (Поковки толщиной или диаметром до 800 мм, КП345*)",ClassID: "СЛ",UltimateStressArray: [590,590,569,559,549,540,530,520,491,451,373],YieldStressArray: [345,333,323,314,314,294,294,294,245,245,216]},</v>
      </c>
    </row>
    <row r="141" spans="1:30" x14ac:dyDescent="0.25">
      <c r="A141" s="45" t="str">
        <f>INDEX('Обработка исходного'!B:B,ROW('Rm, МПа'!$B$3)+4*(ROW('Rm, МПа'!$B141)-ROW('Rm, МПа'!$B$3)))</f>
        <v>Сталь легированная</v>
      </c>
      <c r="B141" s="45" t="str">
        <f t="shared" si="4"/>
        <v>СЛ</v>
      </c>
      <c r="C141" s="45" t="str">
        <f>CONCATENATE('Rm, МПа'!B141,IF(OR(ISBLANK('Rm, МПа'!C141),'Rm, МПа'!C141=""),"",CONCATENATE(" (",'Rm, МПа'!C141,")")))</f>
        <v>35ХМ (Поковки толщиной или диаметром от 50 до 800 мм, КП395*)</v>
      </c>
      <c r="D141" s="43">
        <f>'Rm, МПа'!D141</f>
        <v>615</v>
      </c>
      <c r="E141" s="43" t="str">
        <f>IF('Rm, МПа'!E141="-",D141,CONCATENATE(D141,",",'Rm, МПа'!E141))</f>
        <v>615,608</v>
      </c>
      <c r="F141" s="43" t="str">
        <f>IF('Rm, МПа'!F141="-",E141,CONCATENATE(E141,",",'Rm, МПа'!F141))</f>
        <v>615,608,596</v>
      </c>
      <c r="G141" s="43" t="str">
        <f>IF('Rm, МПа'!G141="-",F141,CONCATENATE(F141,",",'Rm, МПа'!G141))</f>
        <v>615,608,596,589</v>
      </c>
      <c r="H141" s="43" t="str">
        <f>IF('Rm, МПа'!H141="-",G141,CONCATENATE(G141,",",'Rm, МПа'!H141))</f>
        <v>615,608,596,589,589</v>
      </c>
      <c r="I141" s="43" t="str">
        <f>IF('Rm, МПа'!I141="-",H141,CONCATENATE(H141,",",'Rm, МПа'!I141))</f>
        <v>615,608,596,589,589,569</v>
      </c>
      <c r="J141" s="43" t="str">
        <f>IF('Rm, МПа'!J141="-",I141,CONCATENATE(I141,",",'Rm, МПа'!J141))</f>
        <v>615,608,596,589,589,569,559</v>
      </c>
      <c r="K141" s="43" t="str">
        <f>IF('Rm, МПа'!K141="-",J141,CONCATENATE(J141,",",'Rm, МПа'!K141))</f>
        <v>615,608,596,589,589,569,559,549</v>
      </c>
      <c r="L141" s="43" t="str">
        <f>IF('Rm, МПа'!L141="-",K141,CONCATENATE(K141,",",'Rm, МПа'!L141))</f>
        <v>615,608,596,589,589,569,559,549,510</v>
      </c>
      <c r="M141" s="43" t="str">
        <f>IF('Rm, МПа'!M141="-",L141,CONCATENATE(L141,",",'Rm, МПа'!M141))</f>
        <v>615,608,596,589,589,569,559,549,510,471</v>
      </c>
      <c r="N141" s="43" t="str">
        <f>IF('Rm, МПа'!N141="-",M141,CONCATENATE(M141,",",'Rm, МПа'!N141))</f>
        <v>615,608,596,589,589,569,559,549,510,471,392</v>
      </c>
      <c r="O141" s="43" t="str">
        <f>IF('Rm, МПа'!O141="-",N141,CONCATENATE(N141,",",'Rm, МПа'!O141))</f>
        <v>615,608,596,589,589,569,559,549,510,471,392</v>
      </c>
      <c r="P141" s="43" t="str">
        <f>IF('Rm, МПа'!P141="-",O141,CONCATENATE(O141,",",'Rm, МПа'!P141))</f>
        <v>615,608,596,589,589,569,559,549,510,471,392</v>
      </c>
      <c r="Q141" s="43">
        <f>'Rp0,2, МПа'!D141</f>
        <v>395</v>
      </c>
      <c r="R141" s="43" t="str">
        <f>IF('Rp0,2, МПа'!E141="-",Q141,CONCATENATE(Q141,",",'Rp0,2, МПа'!E141))</f>
        <v>395,395</v>
      </c>
      <c r="S141" s="43" t="str">
        <f>IF('Rp0,2, МПа'!F141="-",R141,CONCATENATE(R141,",",'Rp0,2, МПа'!F141))</f>
        <v>395,395,373</v>
      </c>
      <c r="T141" s="43" t="str">
        <f>IF('Rp0,2, МПа'!G141="-",S141,CONCATENATE(S141,",",'Rp0,2, МПа'!G141))</f>
        <v>395,395,373,363</v>
      </c>
      <c r="U141" s="43" t="str">
        <f>IF('Rp0,2, МПа'!H141="-",T141,CONCATENATE(T141,",",'Rp0,2, МПа'!H141))</f>
        <v>395,395,373,363,353</v>
      </c>
      <c r="V141" s="43" t="str">
        <f>IF('Rp0,2, МПа'!I141="-",U141,CONCATENATE(U141,",",'Rp0,2, МПа'!I141))</f>
        <v>395,395,373,363,353,343</v>
      </c>
      <c r="W141" s="43" t="str">
        <f>IF('Rp0,2, МПа'!J141="-",V141,CONCATENATE(V141,",",'Rp0,2, МПа'!J141))</f>
        <v>395,395,373,363,353,343,333</v>
      </c>
      <c r="X141" s="43" t="str">
        <f>IF('Rp0,2, МПа'!K141="-",W141,CONCATENATE(W141,",",'Rp0,2, МПа'!K141))</f>
        <v>395,395,373,363,353,343,333,323</v>
      </c>
      <c r="Y141" s="43" t="str">
        <f>IF('Rp0,2, МПа'!L141="-",X141,CONCATENATE(X141,",",'Rp0,2, МПа'!L141))</f>
        <v>395,395,373,363,353,343,333,323,294</v>
      </c>
      <c r="Z141" s="43" t="str">
        <f>IF('Rp0,2, МПа'!M141="-",Y141,CONCATENATE(Y141,",",'Rp0,2, МПа'!M141))</f>
        <v>395,395,373,363,353,343,333,323,294,294</v>
      </c>
      <c r="AA141" s="43" t="str">
        <f>IF('Rp0,2, МПа'!N141="-",Z141,CONCATENATE(Z141,",",'Rp0,2, МПа'!N141))</f>
        <v>395,395,373,363,353,343,333,323,294,294,245</v>
      </c>
      <c r="AB141" s="43" t="str">
        <f>IF('Rp0,2, МПа'!O141="-",AA141,CONCATENATE(AA141,",",'Rp0,2, МПа'!O141))</f>
        <v>395,395,373,363,353,343,333,323,294,294,245</v>
      </c>
      <c r="AC141" s="43" t="str">
        <f>IF('Rp0,2, МПа'!P141="-",AB141,CONCATENATE(AB141,",",'Rp0,2, МПа'!P141))</f>
        <v>395,395,373,363,353,343,333,323,294,294,245</v>
      </c>
      <c r="AD141" s="43" t="str">
        <f t="shared" si="5"/>
        <v>{Name: "Сталь 35ХМ (Поковки толщиной или диаметром от 50 до 800 мм, КП395*)",ClassID: "СЛ",UltimateStressArray: [615,608,596,589,589,569,559,549,510,471,392],YieldStressArray: [395,395,373,363,353,343,333,323,294,294,245]},</v>
      </c>
    </row>
    <row r="142" spans="1:30" x14ac:dyDescent="0.25">
      <c r="A142" s="45" t="str">
        <f>INDEX('Обработка исходного'!B:B,ROW('Rm, МПа'!$B$3)+4*(ROW('Rm, МПа'!$B142)-ROW('Rm, МПа'!$B$3)))</f>
        <v>Сталь легированная</v>
      </c>
      <c r="B142" s="45" t="str">
        <f t="shared" si="4"/>
        <v>СЛ</v>
      </c>
      <c r="C142" s="45" t="str">
        <f>CONCATENATE('Rm, МПа'!B142,IF(OR(ISBLANK('Rm, МПа'!C142),'Rm, МПа'!C142=""),"",CONCATENATE(" (",'Rm, МПа'!C142,")")))</f>
        <v>35ХМ (Поковки толщиной или диаметром от 50 до 500 мм, КП440*)</v>
      </c>
      <c r="D142" s="43">
        <f>'Rm, МПа'!D142</f>
        <v>635</v>
      </c>
      <c r="E142" s="43" t="str">
        <f>IF('Rm, МПа'!E142="-",D142,CONCATENATE(D142,",",'Rm, МПа'!E142))</f>
        <v>635,628</v>
      </c>
      <c r="F142" s="43" t="str">
        <f>IF('Rm, МПа'!F142="-",E142,CONCATENATE(E142,",",'Rm, МПа'!F142))</f>
        <v>635,628,618</v>
      </c>
      <c r="G142" s="43" t="str">
        <f>IF('Rm, МПа'!G142="-",F142,CONCATENATE(F142,",",'Rm, МПа'!G142))</f>
        <v>635,628,618,598</v>
      </c>
      <c r="H142" s="43" t="str">
        <f>IF('Rm, МПа'!H142="-",G142,CONCATENATE(G142,",",'Rm, МПа'!H142))</f>
        <v>635,628,618,598,598</v>
      </c>
      <c r="I142" s="43" t="str">
        <f>IF('Rm, МПа'!I142="-",H142,CONCATENATE(H142,",",'Rm, МПа'!I142))</f>
        <v>635,628,618,598,598,589</v>
      </c>
      <c r="J142" s="43" t="str">
        <f>IF('Rm, МПа'!J142="-",I142,CONCATENATE(I142,",",'Rm, МПа'!J142))</f>
        <v>635,628,618,598,598,589,589</v>
      </c>
      <c r="K142" s="43" t="str">
        <f>IF('Rm, МПа'!K142="-",J142,CONCATENATE(J142,",",'Rm, МПа'!K142))</f>
        <v>635,628,618,598,598,589,589,559</v>
      </c>
      <c r="L142" s="43" t="str">
        <f>IF('Rm, МПа'!L142="-",K142,CONCATENATE(K142,",",'Rm, МПа'!L142))</f>
        <v>635,628,618,598,598,589,589,559,530</v>
      </c>
      <c r="M142" s="43" t="str">
        <f>IF('Rm, МПа'!M142="-",L142,CONCATENATE(L142,",",'Rm, МПа'!M142))</f>
        <v>635,628,618,598,598,589,589,559,530,491</v>
      </c>
      <c r="N142" s="43" t="str">
        <f>IF('Rm, МПа'!N142="-",M142,CONCATENATE(M142,",",'Rm, МПа'!N142))</f>
        <v>635,628,618,598,598,589,589,559,530,491,392</v>
      </c>
      <c r="O142" s="43" t="str">
        <f>IF('Rm, МПа'!O142="-",N142,CONCATENATE(N142,",",'Rm, МПа'!O142))</f>
        <v>635,628,618,598,598,589,589,559,530,491,392</v>
      </c>
      <c r="P142" s="43" t="str">
        <f>IF('Rm, МПа'!P142="-",O142,CONCATENATE(O142,",",'Rm, МПа'!P142))</f>
        <v>635,628,618,598,598,589,589,559,530,491,392</v>
      </c>
      <c r="Q142" s="43">
        <f>'Rp0,2, МПа'!D142</f>
        <v>440</v>
      </c>
      <c r="R142" s="43" t="str">
        <f>IF('Rp0,2, МПа'!E142="-",Q142,CONCATENATE(Q142,",",'Rp0,2, МПа'!E142))</f>
        <v>440,432</v>
      </c>
      <c r="S142" s="43" t="str">
        <f>IF('Rp0,2, МПа'!F142="-",R142,CONCATENATE(R142,",",'Rp0,2, МПа'!F142))</f>
        <v>440,432,422</v>
      </c>
      <c r="T142" s="43" t="str">
        <f>IF('Rp0,2, МПа'!G142="-",S142,CONCATENATE(S142,",",'Rp0,2, МПа'!G142))</f>
        <v>440,432,422,412</v>
      </c>
      <c r="U142" s="43" t="str">
        <f>IF('Rp0,2, МПа'!H142="-",T142,CONCATENATE(T142,",",'Rp0,2, МПа'!H142))</f>
        <v>440,432,422,412,402</v>
      </c>
      <c r="V142" s="43" t="str">
        <f>IF('Rp0,2, МПа'!I142="-",U142,CONCATENATE(U142,",",'Rp0,2, МПа'!I142))</f>
        <v>440,432,422,412,402,392</v>
      </c>
      <c r="W142" s="43" t="str">
        <f>IF('Rp0,2, МПа'!J142="-",V142,CONCATENATE(V142,",",'Rp0,2, МПа'!J142))</f>
        <v>440,432,422,412,402,392,392</v>
      </c>
      <c r="X142" s="43" t="str">
        <f>IF('Rp0,2, МПа'!K142="-",W142,CONCATENATE(W142,",",'Rp0,2, МПа'!K142))</f>
        <v>440,432,422,412,402,392,392,363</v>
      </c>
      <c r="Y142" s="43" t="str">
        <f>IF('Rp0,2, МПа'!L142="-",X142,CONCATENATE(X142,",",'Rp0,2, МПа'!L142))</f>
        <v>440,432,422,412,402,392,392,363,323</v>
      </c>
      <c r="Z142" s="43" t="str">
        <f>IF('Rp0,2, МПа'!M142="-",Y142,CONCATENATE(Y142,",",'Rp0,2, МПа'!M142))</f>
        <v>440,432,422,412,402,392,392,363,323,314</v>
      </c>
      <c r="AA142" s="43" t="str">
        <f>IF('Rp0,2, МПа'!N142="-",Z142,CONCATENATE(Z142,",",'Rp0,2, МПа'!N142))</f>
        <v>440,432,422,412,402,392,392,363,323,314,294</v>
      </c>
      <c r="AB142" s="43" t="str">
        <f>IF('Rp0,2, МПа'!O142="-",AA142,CONCATENATE(AA142,",",'Rp0,2, МПа'!O142))</f>
        <v>440,432,422,412,402,392,392,363,323,314,294</v>
      </c>
      <c r="AC142" s="43" t="str">
        <f>IF('Rp0,2, МПа'!P142="-",AB142,CONCATENATE(AB142,",",'Rp0,2, МПа'!P142))</f>
        <v>440,432,422,412,402,392,392,363,323,314,294</v>
      </c>
      <c r="AD142" s="43" t="str">
        <f t="shared" si="5"/>
        <v>{Name: "Сталь 35ХМ (Поковки толщиной или диаметром от 50 до 500 мм, КП440*)",ClassID: "СЛ",UltimateStressArray: [635,628,618,598,598,589,589,559,530,491,392],YieldStressArray: [440,432,422,412,402,392,392,363,323,314,294]},</v>
      </c>
    </row>
    <row r="143" spans="1:30" x14ac:dyDescent="0.25">
      <c r="A143" s="45" t="str">
        <f>INDEX('Обработка исходного'!B:B,ROW('Rm, МПа'!$B$3)+4*(ROW('Rm, МПа'!$B143)-ROW('Rm, МПа'!$B$3)))</f>
        <v>Сталь легированная</v>
      </c>
      <c r="B143" s="45" t="str">
        <f t="shared" si="4"/>
        <v>СЛ</v>
      </c>
      <c r="C143" s="45" t="str">
        <f>CONCATENATE('Rm, МПа'!B143,IF(OR(ISBLANK('Rm, МПа'!C143),'Rm, МПа'!C143=""),"",CONCATENATE(" (",'Rm, МПа'!C143,")")))</f>
        <v>35ХМ (Поковки толщиной или диаметром до 300 мм, КП490*)</v>
      </c>
      <c r="D143" s="43">
        <f>'Rm, МПа'!D143</f>
        <v>657</v>
      </c>
      <c r="E143" s="43" t="str">
        <f>IF('Rm, МПа'!E143="-",D143,CONCATENATE(D143,",",'Rm, МПа'!E143))</f>
        <v>657,647</v>
      </c>
      <c r="F143" s="43" t="str">
        <f>IF('Rm, МПа'!F143="-",E143,CONCATENATE(E143,",",'Rm, МПа'!F143))</f>
        <v>657,647,638</v>
      </c>
      <c r="G143" s="43" t="str">
        <f>IF('Rm, МПа'!G143="-",F143,CONCATENATE(F143,",",'Rm, МПа'!G143))</f>
        <v>657,647,638,628</v>
      </c>
      <c r="H143" s="43" t="str">
        <f>IF('Rm, МПа'!H143="-",G143,CONCATENATE(G143,",",'Rm, МПа'!H143))</f>
        <v>657,647,638,628,608</v>
      </c>
      <c r="I143" s="43" t="str">
        <f>IF('Rm, МПа'!I143="-",H143,CONCATENATE(H143,",",'Rm, МПа'!I143))</f>
        <v>657,647,638,628,608,598</v>
      </c>
      <c r="J143" s="43" t="str">
        <f>IF('Rm, МПа'!J143="-",I143,CONCATENATE(I143,",",'Rm, МПа'!J143))</f>
        <v>657,647,638,628,608,598,589</v>
      </c>
      <c r="K143" s="43" t="str">
        <f>IF('Rm, МПа'!K143="-",J143,CONCATENATE(J143,",",'Rm, МПа'!K143))</f>
        <v>657,647,638,628,608,598,589,579</v>
      </c>
      <c r="L143" s="43" t="str">
        <f>IF('Rm, МПа'!L143="-",K143,CONCATENATE(K143,",",'Rm, МПа'!L143))</f>
        <v>657,647,638,628,608,598,589,579,540</v>
      </c>
      <c r="M143" s="43" t="str">
        <f>IF('Rm, МПа'!M143="-",L143,CONCATENATE(L143,",",'Rm, МПа'!M143))</f>
        <v>657,647,638,628,608,598,589,579,540,500</v>
      </c>
      <c r="N143" s="43" t="str">
        <f>IF('Rm, МПа'!N143="-",M143,CONCATENATE(M143,",",'Rm, МПа'!N143))</f>
        <v>657,647,638,628,608,598,589,579,540,500,422</v>
      </c>
      <c r="O143" s="43" t="str">
        <f>IF('Rm, МПа'!O143="-",N143,CONCATENATE(N143,",",'Rm, МПа'!O143))</f>
        <v>657,647,638,628,608,598,589,579,540,500,422</v>
      </c>
      <c r="P143" s="43" t="str">
        <f>IF('Rm, МПа'!P143="-",O143,CONCATENATE(O143,",",'Rm, МПа'!P143))</f>
        <v>657,647,638,628,608,598,589,579,540,500,422</v>
      </c>
      <c r="Q143" s="43">
        <f>'Rp0,2, МПа'!D143</f>
        <v>490</v>
      </c>
      <c r="R143" s="43" t="str">
        <f>IF('Rp0,2, МПа'!E143="-",Q143,CONCATENATE(Q143,",",'Rp0,2, МПа'!E143))</f>
        <v>490,471</v>
      </c>
      <c r="S143" s="43" t="str">
        <f>IF('Rp0,2, МПа'!F143="-",R143,CONCATENATE(R143,",",'Rp0,2, МПа'!F143))</f>
        <v>490,471,461</v>
      </c>
      <c r="T143" s="43" t="str">
        <f>IF('Rp0,2, МПа'!G143="-",S143,CONCATENATE(S143,",",'Rp0,2, МПа'!G143))</f>
        <v>490,471,461,461</v>
      </c>
      <c r="U143" s="43" t="str">
        <f>IF('Rp0,2, МПа'!H143="-",T143,CONCATENATE(T143,",",'Rp0,2, МПа'!H143))</f>
        <v>490,471,461,461,441</v>
      </c>
      <c r="V143" s="43" t="str">
        <f>IF('Rp0,2, МПа'!I143="-",U143,CONCATENATE(U143,",",'Rp0,2, МПа'!I143))</f>
        <v>490,471,461,461,441,432</v>
      </c>
      <c r="W143" s="43" t="str">
        <f>IF('Rp0,2, МПа'!J143="-",V143,CONCATENATE(V143,",",'Rp0,2, МПа'!J143))</f>
        <v>490,471,461,461,441,432,412</v>
      </c>
      <c r="X143" s="43" t="str">
        <f>IF('Rp0,2, МПа'!K143="-",W143,CONCATENATE(W143,",",'Rp0,2, МПа'!K143))</f>
        <v>490,471,461,461,441,432,412,402</v>
      </c>
      <c r="Y143" s="43" t="str">
        <f>IF('Rp0,2, МПа'!L143="-",X143,CONCATENATE(X143,",",'Rp0,2, МПа'!L143))</f>
        <v>490,471,461,461,441,432,412,402,363</v>
      </c>
      <c r="Z143" s="43" t="str">
        <f>IF('Rp0,2, МПа'!M143="-",Y143,CONCATENATE(Y143,",",'Rp0,2, МПа'!M143))</f>
        <v>490,471,461,461,441,432,412,402,363,353</v>
      </c>
      <c r="AA143" s="43" t="str">
        <f>IF('Rp0,2, МПа'!N143="-",Z143,CONCATENATE(Z143,",",'Rp0,2, МПа'!N143))</f>
        <v>490,471,461,461,441,432,412,402,363,353,304</v>
      </c>
      <c r="AB143" s="43" t="str">
        <f>IF('Rp0,2, МПа'!O143="-",AA143,CONCATENATE(AA143,",",'Rp0,2, МПа'!O143))</f>
        <v>490,471,461,461,441,432,412,402,363,353,304</v>
      </c>
      <c r="AC143" s="43" t="str">
        <f>IF('Rp0,2, МПа'!P143="-",AB143,CONCATENATE(AB143,",",'Rp0,2, МПа'!P143))</f>
        <v>490,471,461,461,441,432,412,402,363,353,304</v>
      </c>
      <c r="AD143" s="43" t="str">
        <f t="shared" si="5"/>
        <v>{Name: "Сталь 35ХМ (Поковки толщиной или диаметром до 300 мм, КП490*)",ClassID: "СЛ",UltimateStressArray: [657,647,638,628,608,598,589,579,540,500,422],YieldStressArray: [490,471,461,461,441,432,412,402,363,353,304]},</v>
      </c>
    </row>
    <row r="144" spans="1:30" x14ac:dyDescent="0.25">
      <c r="A144" s="45" t="str">
        <f>INDEX('Обработка исходного'!B:B,ROW('Rm, МПа'!$B$3)+4*(ROW('Rm, МПа'!$B144)-ROW('Rm, МПа'!$B$3)))</f>
        <v>Сталь легированная</v>
      </c>
      <c r="B144" s="45" t="str">
        <f t="shared" si="4"/>
        <v>СЛ</v>
      </c>
      <c r="C144" s="45" t="str">
        <f>CONCATENATE('Rm, МПа'!B144,IF(OR(ISBLANK('Rm, МПа'!C144),'Rm, МПа'!C144=""),"",CONCATENATE(" (",'Rm, МПа'!C144,")")))</f>
        <v>35ХМ (Поковки толщиной или диаметром до 50 мм, КП540*)</v>
      </c>
      <c r="D144" s="43">
        <f>'Rm, МПа'!D144</f>
        <v>685</v>
      </c>
      <c r="E144" s="43" t="str">
        <f>IF('Rm, МПа'!E144="-",D144,CONCATENATE(D144,",",'Rm, МПа'!E144))</f>
        <v>685,685</v>
      </c>
      <c r="F144" s="43" t="str">
        <f>IF('Rm, МПа'!F144="-",E144,CONCATENATE(E144,",",'Rm, МПа'!F144))</f>
        <v>685,685,667</v>
      </c>
      <c r="G144" s="43" t="str">
        <f>IF('Rm, МПа'!G144="-",F144,CONCATENATE(F144,",",'Rm, МПа'!G144))</f>
        <v>685,685,667,647</v>
      </c>
      <c r="H144" s="43" t="str">
        <f>IF('Rm, МПа'!H144="-",G144,CONCATENATE(G144,",",'Rm, МПа'!H144))</f>
        <v>685,685,667,647,638</v>
      </c>
      <c r="I144" s="43" t="str">
        <f>IF('Rm, МПа'!I144="-",H144,CONCATENATE(H144,",",'Rm, МПа'!I144))</f>
        <v>685,685,667,647,638,628</v>
      </c>
      <c r="J144" s="43" t="str">
        <f>IF('Rm, МПа'!J144="-",I144,CONCATENATE(I144,",",'Rm, МПа'!J144))</f>
        <v>685,685,667,647,638,628,618</v>
      </c>
      <c r="K144" s="43" t="str">
        <f>IF('Rm, МПа'!K144="-",J144,CONCATENATE(J144,",",'Rm, МПа'!K144))</f>
        <v>685,685,667,647,638,628,618,608</v>
      </c>
      <c r="L144" s="43" t="str">
        <f>IF('Rm, МПа'!L144="-",K144,CONCATENATE(K144,",",'Rm, МПа'!L144))</f>
        <v>685,685,667,647,638,628,618,608,569</v>
      </c>
      <c r="M144" s="43" t="str">
        <f>IF('Rm, МПа'!M144="-",L144,CONCATENATE(L144,",",'Rm, МПа'!M144))</f>
        <v>685,685,667,647,638,628,618,608,569,530</v>
      </c>
      <c r="N144" s="43" t="str">
        <f>IF('Rm, МПа'!N144="-",M144,CONCATENATE(M144,",",'Rm, МПа'!N144))</f>
        <v>685,685,667,647,638,628,618,608,569,530,432</v>
      </c>
      <c r="O144" s="43" t="str">
        <f>IF('Rm, МПа'!O144="-",N144,CONCATENATE(N144,",",'Rm, МПа'!O144))</f>
        <v>685,685,667,647,638,628,618,608,569,530,432</v>
      </c>
      <c r="P144" s="43" t="str">
        <f>IF('Rm, МПа'!P144="-",O144,CONCATENATE(O144,",",'Rm, МПа'!P144))</f>
        <v>685,685,667,647,638,628,618,608,569,530,432</v>
      </c>
      <c r="Q144" s="43">
        <f>'Rp0,2, МПа'!D144</f>
        <v>540</v>
      </c>
      <c r="R144" s="43" t="str">
        <f>IF('Rp0,2, МПа'!E144="-",Q144,CONCATENATE(Q144,",",'Rp0,2, МПа'!E144))</f>
        <v>540,520</v>
      </c>
      <c r="S144" s="43" t="str">
        <f>IF('Rp0,2, МПа'!F144="-",R144,CONCATENATE(R144,",",'Rp0,2, МПа'!F144))</f>
        <v>540,520,510</v>
      </c>
      <c r="T144" s="43" t="str">
        <f>IF('Rp0,2, МПа'!G144="-",S144,CONCATENATE(S144,",",'Rp0,2, МПа'!G144))</f>
        <v>540,520,510,500</v>
      </c>
      <c r="U144" s="43" t="str">
        <f>IF('Rp0,2, МПа'!H144="-",T144,CONCATENATE(T144,",",'Rp0,2, МПа'!H144))</f>
        <v>540,520,510,500,491</v>
      </c>
      <c r="V144" s="43" t="str">
        <f>IF('Rp0,2, МПа'!I144="-",U144,CONCATENATE(U144,",",'Rp0,2, МПа'!I144))</f>
        <v>540,520,510,500,491,471</v>
      </c>
      <c r="W144" s="43" t="str">
        <f>IF('Rp0,2, МПа'!J144="-",V144,CONCATENATE(V144,",",'Rp0,2, МПа'!J144))</f>
        <v>540,520,510,500,491,471,461</v>
      </c>
      <c r="X144" s="43" t="str">
        <f>IF('Rp0,2, МПа'!K144="-",W144,CONCATENATE(W144,",",'Rp0,2, МПа'!K144))</f>
        <v>540,520,510,500,491,471,461,441</v>
      </c>
      <c r="Y144" s="43" t="str">
        <f>IF('Rp0,2, МПа'!L144="-",X144,CONCATENATE(X144,",",'Rp0,2, МПа'!L144))</f>
        <v>540,520,510,500,491,471,461,441,392</v>
      </c>
      <c r="Z144" s="43" t="str">
        <f>IF('Rp0,2, МПа'!M144="-",Y144,CONCATENATE(Y144,",",'Rp0,2, МПа'!M144))</f>
        <v>540,520,510,500,491,471,461,441,392,392</v>
      </c>
      <c r="AA144" s="43" t="str">
        <f>IF('Rp0,2, МПа'!N144="-",Z144,CONCATENATE(Z144,",",'Rp0,2, МПа'!N144))</f>
        <v>540,520,510,500,491,471,461,441,392,392,343</v>
      </c>
      <c r="AB144" s="43" t="str">
        <f>IF('Rp0,2, МПа'!O144="-",AA144,CONCATENATE(AA144,",",'Rp0,2, МПа'!O144))</f>
        <v>540,520,510,500,491,471,461,441,392,392,343</v>
      </c>
      <c r="AC144" s="43" t="str">
        <f>IF('Rp0,2, МПа'!P144="-",AB144,CONCATENATE(AB144,",",'Rp0,2, МПа'!P144))</f>
        <v>540,520,510,500,491,471,461,441,392,392,343</v>
      </c>
      <c r="AD144" s="43" t="str">
        <f t="shared" si="5"/>
        <v>{Name: "Сталь 35ХМ (Поковки толщиной или диаметром до 50 мм, КП540*)",ClassID: "СЛ",UltimateStressArray: [685,685,667,647,638,628,618,608,569,530,432],YieldStressArray: [540,520,510,500,491,471,461,441,392,392,343]},</v>
      </c>
    </row>
    <row r="145" spans="1:30" x14ac:dyDescent="0.25">
      <c r="A145" s="45" t="str">
        <f>INDEX('Обработка исходного'!B:B,ROW('Rm, МПа'!$B$3)+4*(ROW('Rm, МПа'!$B145)-ROW('Rm, МПа'!$B$3)))</f>
        <v>Сталь легированная</v>
      </c>
      <c r="B145" s="45" t="str">
        <f t="shared" si="4"/>
        <v>СЛ</v>
      </c>
      <c r="C145" s="45" t="str">
        <f>CONCATENATE('Rm, МПа'!B145,IF(OR(ISBLANK('Rm, МПа'!C145),'Rm, МПа'!C145=""),"",CONCATENATE(" (",'Rm, МПа'!C145,")")))</f>
        <v>35ХМ (Поковки толщиной или диаметром до 100 мм, КП590*)</v>
      </c>
      <c r="D145" s="43">
        <f>'Rm, МПа'!D145</f>
        <v>735</v>
      </c>
      <c r="E145" s="43" t="str">
        <f>IF('Rm, МПа'!E145="-",D145,CONCATENATE(D145,",",'Rm, МПа'!E145))</f>
        <v>735,726</v>
      </c>
      <c r="F145" s="43" t="str">
        <f>IF('Rm, МПа'!F145="-",E145,CONCATENATE(E145,",",'Rm, МПа'!F145))</f>
        <v>735,726,716</v>
      </c>
      <c r="G145" s="43" t="str">
        <f>IF('Rm, МПа'!G145="-",F145,CONCATENATE(F145,",",'Rm, МПа'!G145))</f>
        <v>735,726,716,697</v>
      </c>
      <c r="H145" s="43" t="str">
        <f>IF('Rm, МПа'!H145="-",G145,CONCATENATE(G145,",",'Rm, МПа'!H145))</f>
        <v>735,726,716,697,687</v>
      </c>
      <c r="I145" s="43" t="str">
        <f>IF('Rm, МПа'!I145="-",H145,CONCATENATE(H145,",",'Rm, МПа'!I145))</f>
        <v>735,726,716,697,687,687</v>
      </c>
      <c r="J145" s="43" t="str">
        <f>IF('Rm, МПа'!J145="-",I145,CONCATENATE(I145,",",'Rm, МПа'!J145))</f>
        <v>735,726,716,697,687,687,667</v>
      </c>
      <c r="K145" s="43" t="str">
        <f>IF('Rm, МПа'!K145="-",J145,CONCATENATE(J145,",",'Rm, МПа'!K145))</f>
        <v>735,726,716,697,687,687,667,647</v>
      </c>
      <c r="L145" s="43" t="str">
        <f>IF('Rm, МПа'!L145="-",K145,CONCATENATE(K145,",",'Rm, МПа'!L145))</f>
        <v>735,726,716,697,687,687,667,647,608</v>
      </c>
      <c r="M145" s="43" t="str">
        <f>IF('Rm, МПа'!M145="-",L145,CONCATENATE(L145,",",'Rm, МПа'!M145))</f>
        <v>735,726,716,697,687,687,667,647,608,569</v>
      </c>
      <c r="N145" s="43" t="str">
        <f>IF('Rm, МПа'!N145="-",M145,CONCATENATE(M145,",",'Rm, МПа'!N145))</f>
        <v>735,726,716,697,687,687,667,647,608,569,461</v>
      </c>
      <c r="O145" s="43" t="str">
        <f>IF('Rm, МПа'!O145="-",N145,CONCATENATE(N145,",",'Rm, МПа'!O145))</f>
        <v>735,726,716,697,687,687,667,647,608,569,461</v>
      </c>
      <c r="P145" s="43" t="str">
        <f>IF('Rm, МПа'!P145="-",O145,CONCATENATE(O145,",",'Rm, МПа'!P145))</f>
        <v>735,726,716,697,687,687,667,647,608,569,461</v>
      </c>
      <c r="Q145" s="43">
        <f>'Rp0,2, МПа'!D145</f>
        <v>590</v>
      </c>
      <c r="R145" s="43" t="str">
        <f>IF('Rp0,2, МПа'!E145="-",Q145,CONCATENATE(Q145,",",'Rp0,2, МПа'!E145))</f>
        <v>590,569</v>
      </c>
      <c r="S145" s="43" t="str">
        <f>IF('Rp0,2, МПа'!F145="-",R145,CONCATENATE(R145,",",'Rp0,2, МПа'!F145))</f>
        <v>590,569,559</v>
      </c>
      <c r="T145" s="43" t="str">
        <f>IF('Rp0,2, МПа'!G145="-",S145,CONCATENATE(S145,",",'Rp0,2, МПа'!G145))</f>
        <v>590,569,559,549</v>
      </c>
      <c r="U145" s="43" t="str">
        <f>IF('Rp0,2, МПа'!H145="-",T145,CONCATENATE(T145,",",'Rp0,2, МПа'!H145))</f>
        <v>590,569,559,549,530</v>
      </c>
      <c r="V145" s="43" t="str">
        <f>IF('Rp0,2, МПа'!I145="-",U145,CONCATENATE(U145,",",'Rp0,2, МПа'!I145))</f>
        <v>590,569,559,549,530,520</v>
      </c>
      <c r="W145" s="43" t="str">
        <f>IF('Rp0,2, МПа'!J145="-",V145,CONCATENATE(V145,",",'Rp0,2, МПа'!J145))</f>
        <v>590,569,559,549,530,520,491</v>
      </c>
      <c r="X145" s="43" t="str">
        <f>IF('Rp0,2, МПа'!K145="-",W145,CONCATENATE(W145,",",'Rp0,2, МПа'!K145))</f>
        <v>590,569,559,549,530,520,491,491</v>
      </c>
      <c r="Y145" s="43" t="str">
        <f>IF('Rp0,2, МПа'!L145="-",X145,CONCATENATE(X145,",",'Rp0,2, МПа'!L145))</f>
        <v>590,569,559,549,530,520,491,491,432</v>
      </c>
      <c r="Z145" s="43" t="str">
        <f>IF('Rp0,2, МПа'!M145="-",Y145,CONCATENATE(Y145,",",'Rp0,2, МПа'!M145))</f>
        <v>590,569,559,549,530,520,491,491,432,422</v>
      </c>
      <c r="AA145" s="43" t="str">
        <f>IF('Rp0,2, МПа'!N145="-",Z145,CONCATENATE(Z145,",",'Rp0,2, МПа'!N145))</f>
        <v>590,569,559,549,530,520,491,491,432,422,373</v>
      </c>
      <c r="AB145" s="43" t="str">
        <f>IF('Rp0,2, МПа'!O145="-",AA145,CONCATENATE(AA145,",",'Rp0,2, МПа'!O145))</f>
        <v>590,569,559,549,530,520,491,491,432,422,373</v>
      </c>
      <c r="AC145" s="43" t="str">
        <f>IF('Rp0,2, МПа'!P145="-",AB145,CONCATENATE(AB145,",",'Rp0,2, МПа'!P145))</f>
        <v>590,569,559,549,530,520,491,491,432,422,373</v>
      </c>
      <c r="AD145" s="43" t="str">
        <f t="shared" si="5"/>
        <v>{Name: "Сталь 35ХМ (Поковки толщиной или диаметром до 100 мм, КП590*)",ClassID: "СЛ",UltimateStressArray: [735,726,716,697,687,687,667,647,608,569,461],YieldStressArray: [590,569,559,549,530,520,491,491,432,422,373]},</v>
      </c>
    </row>
    <row r="146" spans="1:30" x14ac:dyDescent="0.25">
      <c r="A146" s="45" t="str">
        <f>INDEX('Обработка исходного'!B:B,ROW('Rm, МПа'!$B$3)+4*(ROW('Rm, МПа'!$B146)-ROW('Rm, МПа'!$B$3)))</f>
        <v>Сталь легированная</v>
      </c>
      <c r="B146" s="45" t="str">
        <f t="shared" si="4"/>
        <v>СЛ</v>
      </c>
      <c r="C146" s="45" t="str">
        <f>CONCATENATE('Rm, МПа'!B146,IF(OR(ISBLANK('Rm, МПа'!C146),'Rm, МПа'!C146=""),"",CONCATENATE(" (",'Rm, МПа'!C146,")")))</f>
        <v>35ХМ (Прутки и полосы толщиной или диаметром до 80 мм)</v>
      </c>
      <c r="D146" s="43">
        <f>'Rm, МПа'!D146</f>
        <v>932</v>
      </c>
      <c r="E146" s="43" t="str">
        <f>IF('Rm, МПа'!E146="-",D146,CONCATENATE(D146,",",'Rm, МПа'!E146))</f>
        <v>932,912</v>
      </c>
      <c r="F146" s="43" t="str">
        <f>IF('Rm, МПа'!F146="-",E146,CONCATENATE(E146,",",'Rm, МПа'!F146))</f>
        <v>932,912,903</v>
      </c>
      <c r="G146" s="43" t="str">
        <f>IF('Rm, МПа'!G146="-",F146,CONCATENATE(F146,",",'Rm, МПа'!G146))</f>
        <v>932,912,903,883</v>
      </c>
      <c r="H146" s="43" t="str">
        <f>IF('Rm, МПа'!H146="-",G146,CONCATENATE(G146,",",'Rm, МПа'!H146))</f>
        <v>932,912,903,883,883</v>
      </c>
      <c r="I146" s="43" t="str">
        <f>IF('Rm, МПа'!I146="-",H146,CONCATENATE(H146,",",'Rm, МПа'!I146))</f>
        <v>932,912,903,883,883,853</v>
      </c>
      <c r="J146" s="43" t="str">
        <f>IF('Rm, МПа'!J146="-",I146,CONCATENATE(I146,",",'Rm, МПа'!J146))</f>
        <v>932,912,903,883,883,853,844</v>
      </c>
      <c r="K146" s="43" t="str">
        <f>IF('Rm, МПа'!K146="-",J146,CONCATENATE(J146,",",'Rm, МПа'!K146))</f>
        <v>932,912,903,883,883,853,844,824</v>
      </c>
      <c r="L146" s="43" t="str">
        <f>IF('Rm, МПа'!L146="-",K146,CONCATENATE(K146,",",'Rm, МПа'!L146))</f>
        <v>932,912,903,883,883,853,844,824,785</v>
      </c>
      <c r="M146" s="43" t="str">
        <f>IF('Rm, МПа'!M146="-",L146,CONCATENATE(L146,",",'Rm, МПа'!M146))</f>
        <v>932,912,903,883,883,853,844,824,785,716</v>
      </c>
      <c r="N146" s="43" t="str">
        <f>IF('Rm, МПа'!N146="-",M146,CONCATENATE(M146,",",'Rm, МПа'!N146))</f>
        <v>932,912,903,883,883,853,844,824,785,716,589</v>
      </c>
      <c r="O146" s="43" t="str">
        <f>IF('Rm, МПа'!O146="-",N146,CONCATENATE(N146,",",'Rm, МПа'!O146))</f>
        <v>932,912,903,883,883,853,844,824,785,716,589</v>
      </c>
      <c r="P146" s="43" t="str">
        <f>IF('Rm, МПа'!P146="-",O146,CONCATENATE(O146,",",'Rm, МПа'!P146))</f>
        <v>932,912,903,883,883,853,844,824,785,716,589</v>
      </c>
      <c r="Q146" s="43">
        <f>'Rp0,2, МПа'!D146</f>
        <v>834</v>
      </c>
      <c r="R146" s="43" t="str">
        <f>IF('Rp0,2, МПа'!E146="-",Q146,CONCATENATE(Q146,",",'Rp0,2, МПа'!E146))</f>
        <v>834,814</v>
      </c>
      <c r="S146" s="43" t="str">
        <f>IF('Rp0,2, МПа'!F146="-",R146,CONCATENATE(R146,",",'Rp0,2, МПа'!F146))</f>
        <v>834,814,795</v>
      </c>
      <c r="T146" s="43" t="str">
        <f>IF('Rp0,2, МПа'!G146="-",S146,CONCATENATE(S146,",",'Rp0,2, МПа'!G146))</f>
        <v>834,814,795,785</v>
      </c>
      <c r="U146" s="43" t="str">
        <f>IF('Rp0,2, МПа'!H146="-",T146,CONCATENATE(T146,",",'Rp0,2, МПа'!H146))</f>
        <v>834,814,795,785,755</v>
      </c>
      <c r="V146" s="43" t="str">
        <f>IF('Rp0,2, МПа'!I146="-",U146,CONCATENATE(U146,",",'Rp0,2, МПа'!I146))</f>
        <v>834,814,795,785,755,736</v>
      </c>
      <c r="W146" s="43" t="str">
        <f>IF('Rp0,2, МПа'!J146="-",V146,CONCATENATE(V146,",",'Rp0,2, МПа'!J146))</f>
        <v>834,814,795,785,755,736,716</v>
      </c>
      <c r="X146" s="43" t="str">
        <f>IF('Rp0,2, МПа'!K146="-",W146,CONCATENATE(W146,",",'Rp0,2, МПа'!K146))</f>
        <v>834,814,795,785,755,736,716,687</v>
      </c>
      <c r="Y146" s="43" t="str">
        <f>IF('Rp0,2, МПа'!L146="-",X146,CONCATENATE(X146,",",'Rp0,2, МПа'!L146))</f>
        <v>834,814,795,785,755,736,716,687,618</v>
      </c>
      <c r="Z146" s="43" t="str">
        <f>IF('Rp0,2, МПа'!M146="-",Y146,CONCATENATE(Y146,",",'Rp0,2, МПа'!M146))</f>
        <v>834,814,795,785,755,736,716,687,618,598</v>
      </c>
      <c r="AA146" s="43" t="str">
        <f>IF('Rp0,2, МПа'!N146="-",Z146,CONCATENATE(Z146,",",'Rp0,2, МПа'!N146))</f>
        <v>834,814,795,785,755,736,716,687,618,598,530</v>
      </c>
      <c r="AB146" s="43" t="str">
        <f>IF('Rp0,2, МПа'!O146="-",AA146,CONCATENATE(AA146,",",'Rp0,2, МПа'!O146))</f>
        <v>834,814,795,785,755,736,716,687,618,598,530</v>
      </c>
      <c r="AC146" s="43" t="str">
        <f>IF('Rp0,2, МПа'!P146="-",AB146,CONCATENATE(AB146,",",'Rp0,2, МПа'!P146))</f>
        <v>834,814,795,785,755,736,716,687,618,598,530</v>
      </c>
      <c r="AD146" s="43" t="str">
        <f t="shared" si="5"/>
        <v>{Name: "Сталь 35ХМ (Прутки и полосы толщиной или диаметром до 80 мм)",ClassID: "СЛ",UltimateStressArray: [932,912,903,883,883,853,844,824,785,716,589],YieldStressArray: [834,814,795,785,755,736,716,687,618,598,530]},</v>
      </c>
    </row>
    <row r="147" spans="1:30" x14ac:dyDescent="0.25">
      <c r="A147" s="45" t="str">
        <f>INDEX('Обработка исходного'!B:B,ROW('Rm, МПа'!$B$3)+4*(ROW('Rm, МПа'!$B147)-ROW('Rm, МПа'!$B$3)))</f>
        <v>Сталь легированная</v>
      </c>
      <c r="B147" s="45" t="str">
        <f t="shared" si="4"/>
        <v>СЛ</v>
      </c>
      <c r="C147" s="45" t="str">
        <f>CONCATENATE('Rm, МПа'!B147,IF(OR(ISBLANK('Rm, МПа'!C147),'Rm, МПа'!C147=""),"",CONCATENATE(" (",'Rm, МПа'!C147,")")))</f>
        <v>35ХМ (Прутки и полосы толщиной или диаметром от 80 до 150 мм)</v>
      </c>
      <c r="D147" s="43">
        <f>'Rm, МПа'!D147</f>
        <v>932</v>
      </c>
      <c r="E147" s="43" t="str">
        <f>IF('Rm, МПа'!E147="-",D147,CONCATENATE(D147,",",'Rm, МПа'!E147))</f>
        <v>932,912</v>
      </c>
      <c r="F147" s="43" t="str">
        <f>IF('Rm, МПа'!F147="-",E147,CONCATENATE(E147,",",'Rm, МПа'!F147))</f>
        <v>932,912,903</v>
      </c>
      <c r="G147" s="43" t="str">
        <f>IF('Rm, МПа'!G147="-",F147,CONCATENATE(F147,",",'Rm, МПа'!G147))</f>
        <v>932,912,903,883</v>
      </c>
      <c r="H147" s="43" t="str">
        <f>IF('Rm, МПа'!H147="-",G147,CONCATENATE(G147,",",'Rm, МПа'!H147))</f>
        <v>932,912,903,883,883</v>
      </c>
      <c r="I147" s="43" t="str">
        <f>IF('Rm, МПа'!I147="-",H147,CONCATENATE(H147,",",'Rm, МПа'!I147))</f>
        <v>932,912,903,883,883,853</v>
      </c>
      <c r="J147" s="43" t="str">
        <f>IF('Rm, МПа'!J147="-",I147,CONCATENATE(I147,",",'Rm, МПа'!J147))</f>
        <v>932,912,903,883,883,853,844</v>
      </c>
      <c r="K147" s="43" t="str">
        <f>IF('Rm, МПа'!K147="-",J147,CONCATENATE(J147,",",'Rm, МПа'!K147))</f>
        <v>932,912,903,883,883,853,844,824</v>
      </c>
      <c r="L147" s="43" t="str">
        <f>IF('Rm, МПа'!L147="-",K147,CONCATENATE(K147,",",'Rm, МПа'!L147))</f>
        <v>932,912,903,883,883,853,844,824,785</v>
      </c>
      <c r="M147" s="43" t="str">
        <f>IF('Rm, МПа'!M147="-",L147,CONCATENATE(L147,",",'Rm, МПа'!M147))</f>
        <v>932,912,903,883,883,853,844,824,785,716</v>
      </c>
      <c r="N147" s="43" t="str">
        <f>IF('Rm, МПа'!N147="-",M147,CONCATENATE(M147,",",'Rm, МПа'!N147))</f>
        <v>932,912,903,883,883,853,844,824,785,716,589</v>
      </c>
      <c r="O147" s="43" t="str">
        <f>IF('Rm, МПа'!O147="-",N147,CONCATENATE(N147,",",'Rm, МПа'!O147))</f>
        <v>932,912,903,883,883,853,844,824,785,716,589</v>
      </c>
      <c r="P147" s="43" t="str">
        <f>IF('Rm, МПа'!P147="-",O147,CONCATENATE(O147,",",'Rm, МПа'!P147))</f>
        <v>932,912,903,883,883,853,844,824,785,716,589</v>
      </c>
      <c r="Q147" s="43">
        <f>'Rp0,2, МПа'!D147</f>
        <v>834</v>
      </c>
      <c r="R147" s="43" t="str">
        <f>IF('Rp0,2, МПа'!E147="-",Q147,CONCATENATE(Q147,",",'Rp0,2, МПа'!E147))</f>
        <v>834,814</v>
      </c>
      <c r="S147" s="43" t="str">
        <f>IF('Rp0,2, МПа'!F147="-",R147,CONCATENATE(R147,",",'Rp0,2, МПа'!F147))</f>
        <v>834,814,795</v>
      </c>
      <c r="T147" s="43" t="str">
        <f>IF('Rp0,2, МПа'!G147="-",S147,CONCATENATE(S147,",",'Rp0,2, МПа'!G147))</f>
        <v>834,814,795,785</v>
      </c>
      <c r="U147" s="43" t="str">
        <f>IF('Rp0,2, МПа'!H147="-",T147,CONCATENATE(T147,",",'Rp0,2, МПа'!H147))</f>
        <v>834,814,795,785,755</v>
      </c>
      <c r="V147" s="43" t="str">
        <f>IF('Rp0,2, МПа'!I147="-",U147,CONCATENATE(U147,",",'Rp0,2, МПа'!I147))</f>
        <v>834,814,795,785,755,736</v>
      </c>
      <c r="W147" s="43" t="str">
        <f>IF('Rp0,2, МПа'!J147="-",V147,CONCATENATE(V147,",",'Rp0,2, МПа'!J147))</f>
        <v>834,814,795,785,755,736,716</v>
      </c>
      <c r="X147" s="43" t="str">
        <f>IF('Rp0,2, МПа'!K147="-",W147,CONCATENATE(W147,",",'Rp0,2, МПа'!K147))</f>
        <v>834,814,795,785,755,736,716,687</v>
      </c>
      <c r="Y147" s="43" t="str">
        <f>IF('Rp0,2, МПа'!L147="-",X147,CONCATENATE(X147,",",'Rp0,2, МПа'!L147))</f>
        <v>834,814,795,785,755,736,716,687,618</v>
      </c>
      <c r="Z147" s="43" t="str">
        <f>IF('Rp0,2, МПа'!M147="-",Y147,CONCATENATE(Y147,",",'Rp0,2, МПа'!M147))</f>
        <v>834,814,795,785,755,736,716,687,618,598</v>
      </c>
      <c r="AA147" s="43" t="str">
        <f>IF('Rp0,2, МПа'!N147="-",Z147,CONCATENATE(Z147,",",'Rp0,2, МПа'!N147))</f>
        <v>834,814,795,785,755,736,716,687,618,598,530</v>
      </c>
      <c r="AB147" s="43" t="str">
        <f>IF('Rp0,2, МПа'!O147="-",AA147,CONCATENATE(AA147,",",'Rp0,2, МПа'!O147))</f>
        <v>834,814,795,785,755,736,716,687,618,598,530</v>
      </c>
      <c r="AC147" s="43" t="str">
        <f>IF('Rp0,2, МПа'!P147="-",AB147,CONCATENATE(AB147,",",'Rp0,2, МПа'!P147))</f>
        <v>834,814,795,785,755,736,716,687,618,598,530</v>
      </c>
      <c r="AD147" s="43" t="str">
        <f t="shared" si="5"/>
        <v>{Name: "Сталь 35ХМ (Прутки и полосы толщиной или диаметром от 80 до 150 мм)",ClassID: "СЛ",UltimateStressArray: [932,912,903,883,883,853,844,824,785,716,589],YieldStressArray: [834,814,795,785,755,736,716,687,618,598,530]},</v>
      </c>
    </row>
    <row r="148" spans="1:30" x14ac:dyDescent="0.25">
      <c r="A148" s="45" t="str">
        <f>INDEX('Обработка исходного'!B:B,ROW('Rm, МПа'!$B$3)+4*(ROW('Rm, МПа'!$B148)-ROW('Rm, МПа'!$B$3)))</f>
        <v>Сталь легированная</v>
      </c>
      <c r="B148" s="45" t="str">
        <f t="shared" si="4"/>
        <v>СЛ</v>
      </c>
      <c r="C148" s="45" t="str">
        <f>CONCATENATE('Rm, МПа'!B148,IF(OR(ISBLANK('Rm, МПа'!C148),'Rm, МПа'!C148=""),"",CONCATENATE(" (",'Rm, МПа'!C148,")")))</f>
        <v>35ХМ (Прутки и полосы толщиной или диаметром от 150 до 250 мм)</v>
      </c>
      <c r="D148" s="43">
        <f>'Rm, МПа'!D148</f>
        <v>932</v>
      </c>
      <c r="E148" s="43" t="str">
        <f>IF('Rm, МПа'!E148="-",D148,CONCATENATE(D148,",",'Rm, МПа'!E148))</f>
        <v>932,912</v>
      </c>
      <c r="F148" s="43" t="str">
        <f>IF('Rm, МПа'!F148="-",E148,CONCATENATE(E148,",",'Rm, МПа'!F148))</f>
        <v>932,912,903</v>
      </c>
      <c r="G148" s="43" t="str">
        <f>IF('Rm, МПа'!G148="-",F148,CONCATENATE(F148,",",'Rm, МПа'!G148))</f>
        <v>932,912,903,883</v>
      </c>
      <c r="H148" s="43" t="str">
        <f>IF('Rm, МПа'!H148="-",G148,CONCATENATE(G148,",",'Rm, МПа'!H148))</f>
        <v>932,912,903,883,883</v>
      </c>
      <c r="I148" s="43" t="str">
        <f>IF('Rm, МПа'!I148="-",H148,CONCATENATE(H148,",",'Rm, МПа'!I148))</f>
        <v>932,912,903,883,883,853</v>
      </c>
      <c r="J148" s="43" t="str">
        <f>IF('Rm, МПа'!J148="-",I148,CONCATENATE(I148,",",'Rm, МПа'!J148))</f>
        <v>932,912,903,883,883,853,844</v>
      </c>
      <c r="K148" s="43" t="str">
        <f>IF('Rm, МПа'!K148="-",J148,CONCATENATE(J148,",",'Rm, МПа'!K148))</f>
        <v>932,912,903,883,883,853,844,824</v>
      </c>
      <c r="L148" s="43" t="str">
        <f>IF('Rm, МПа'!L148="-",K148,CONCATENATE(K148,",",'Rm, МПа'!L148))</f>
        <v>932,912,903,883,883,853,844,824,785</v>
      </c>
      <c r="M148" s="43" t="str">
        <f>IF('Rm, МПа'!M148="-",L148,CONCATENATE(L148,",",'Rm, МПа'!M148))</f>
        <v>932,912,903,883,883,853,844,824,785,716</v>
      </c>
      <c r="N148" s="43" t="str">
        <f>IF('Rm, МПа'!N148="-",M148,CONCATENATE(M148,",",'Rm, МПа'!N148))</f>
        <v>932,912,903,883,883,853,844,824,785,716,589</v>
      </c>
      <c r="O148" s="43" t="str">
        <f>IF('Rm, МПа'!O148="-",N148,CONCATENATE(N148,",",'Rm, МПа'!O148))</f>
        <v>932,912,903,883,883,853,844,824,785,716,589</v>
      </c>
      <c r="P148" s="43" t="str">
        <f>IF('Rm, МПа'!P148="-",O148,CONCATENATE(O148,",",'Rm, МПа'!P148))</f>
        <v>932,912,903,883,883,853,844,824,785,716,589</v>
      </c>
      <c r="Q148" s="43">
        <f>'Rp0,2, МПа'!D148</f>
        <v>834</v>
      </c>
      <c r="R148" s="43" t="str">
        <f>IF('Rp0,2, МПа'!E148="-",Q148,CONCATENATE(Q148,",",'Rp0,2, МПа'!E148))</f>
        <v>834,814</v>
      </c>
      <c r="S148" s="43" t="str">
        <f>IF('Rp0,2, МПа'!F148="-",R148,CONCATENATE(R148,",",'Rp0,2, МПа'!F148))</f>
        <v>834,814,795</v>
      </c>
      <c r="T148" s="43" t="str">
        <f>IF('Rp0,2, МПа'!G148="-",S148,CONCATENATE(S148,",",'Rp0,2, МПа'!G148))</f>
        <v>834,814,795,785</v>
      </c>
      <c r="U148" s="43" t="str">
        <f>IF('Rp0,2, МПа'!H148="-",T148,CONCATENATE(T148,",",'Rp0,2, МПа'!H148))</f>
        <v>834,814,795,785,755</v>
      </c>
      <c r="V148" s="43" t="str">
        <f>IF('Rp0,2, МПа'!I148="-",U148,CONCATENATE(U148,",",'Rp0,2, МПа'!I148))</f>
        <v>834,814,795,785,755,736</v>
      </c>
      <c r="W148" s="43" t="str">
        <f>IF('Rp0,2, МПа'!J148="-",V148,CONCATENATE(V148,",",'Rp0,2, МПа'!J148))</f>
        <v>834,814,795,785,755,736,716</v>
      </c>
      <c r="X148" s="43" t="str">
        <f>IF('Rp0,2, МПа'!K148="-",W148,CONCATENATE(W148,",",'Rp0,2, МПа'!K148))</f>
        <v>834,814,795,785,755,736,716,687</v>
      </c>
      <c r="Y148" s="43" t="str">
        <f>IF('Rp0,2, МПа'!L148="-",X148,CONCATENATE(X148,",",'Rp0,2, МПа'!L148))</f>
        <v>834,814,795,785,755,736,716,687,618</v>
      </c>
      <c r="Z148" s="43" t="str">
        <f>IF('Rp0,2, МПа'!M148="-",Y148,CONCATENATE(Y148,",",'Rp0,2, МПа'!M148))</f>
        <v>834,814,795,785,755,736,716,687,618,698</v>
      </c>
      <c r="AA148" s="43" t="str">
        <f>IF('Rp0,2, МПа'!N148="-",Z148,CONCATENATE(Z148,",",'Rp0,2, МПа'!N148))</f>
        <v>834,814,795,785,755,736,716,687,618,698,530</v>
      </c>
      <c r="AB148" s="43" t="str">
        <f>IF('Rp0,2, МПа'!O148="-",AA148,CONCATENATE(AA148,",",'Rp0,2, МПа'!O148))</f>
        <v>834,814,795,785,755,736,716,687,618,698,530</v>
      </c>
      <c r="AC148" s="43" t="str">
        <f>IF('Rp0,2, МПа'!P148="-",AB148,CONCATENATE(AB148,",",'Rp0,2, МПа'!P148))</f>
        <v>834,814,795,785,755,736,716,687,618,698,530</v>
      </c>
      <c r="AD148" s="43" t="str">
        <f t="shared" si="5"/>
        <v>{Name: "Сталь 35ХМ (Прутки и полосы толщиной или диаметром от 150 до 250 мм)",ClassID: "СЛ",UltimateStressArray: [932,912,903,883,883,853,844,824,785,716,589],YieldStressArray: [834,814,795,785,755,736,716,687,618,698,530]},</v>
      </c>
    </row>
    <row r="149" spans="1:30" x14ac:dyDescent="0.25">
      <c r="A149" s="45" t="str">
        <f>INDEX('Обработка исходного'!B:B,ROW('Rm, МПа'!$B$3)+4*(ROW('Rm, МПа'!$B149)-ROW('Rm, МПа'!$B$3)))</f>
        <v>Сталь легированная</v>
      </c>
      <c r="B149" s="45" t="str">
        <f t="shared" si="4"/>
        <v>СЛ</v>
      </c>
      <c r="C149" s="45" t="str">
        <f>CONCATENATE('Rm, МПа'!B149,IF(OR(ISBLANK('Rm, МПа'!C149),'Rm, МПа'!C149=""),"",CONCATENATE(" (",'Rm, МПа'!C149,")")))</f>
        <v>35ХМ (Заготовки крепежных деталей толщиной или диаметром до 300 мм, КП440*)</v>
      </c>
      <c r="D149" s="43">
        <f>'Rm, МПа'!D149</f>
        <v>491</v>
      </c>
      <c r="E149" s="43" t="str">
        <f>IF('Rm, МПа'!E149="-",D149,CONCATENATE(D149,",",'Rm, МПа'!E149))</f>
        <v>491,479</v>
      </c>
      <c r="F149" s="43" t="str">
        <f>IF('Rm, МПа'!F149="-",E149,CONCATENATE(E149,",",'Rm, МПа'!F149))</f>
        <v>491,479,469</v>
      </c>
      <c r="G149" s="43" t="str">
        <f>IF('Rm, МПа'!G149="-",F149,CONCATENATE(F149,",",'Rm, МПа'!G149))</f>
        <v>491,479,469,459</v>
      </c>
      <c r="H149" s="43" t="str">
        <f>IF('Rm, МПа'!H149="-",G149,CONCATENATE(G149,",",'Rm, МПа'!H149))</f>
        <v>491,479,469,459,459</v>
      </c>
      <c r="I149" s="43" t="str">
        <f>IF('Rm, МПа'!I149="-",H149,CONCATENATE(H149,",",'Rm, МПа'!I149))</f>
        <v>491,479,469,459,459,449</v>
      </c>
      <c r="J149" s="43" t="str">
        <f>IF('Rm, МПа'!J149="-",I149,CONCATENATE(I149,",",'Rm, МПа'!J149))</f>
        <v>491,479,469,459,459,449,439</v>
      </c>
      <c r="K149" s="43" t="str">
        <f>IF('Rm, МПа'!K149="-",J149,CONCATENATE(J149,",",'Rm, МПа'!K149))</f>
        <v>491,479,469,459,459,449,439,428</v>
      </c>
      <c r="L149" s="43" t="str">
        <f>IF('Rm, МПа'!L149="-",K149,CONCATENATE(K149,",",'Rm, МПа'!L149))</f>
        <v>491,479,469,459,459,449,439,428,408</v>
      </c>
      <c r="M149" s="43" t="str">
        <f>IF('Rm, МПа'!M149="-",L149,CONCATENATE(L149,",",'Rm, МПа'!M149))</f>
        <v>491,479,469,459,459,449,439,428,408,367</v>
      </c>
      <c r="N149" s="43" t="str">
        <f>IF('Rm, МПа'!N149="-",M149,CONCATENATE(M149,",",'Rm, МПа'!N149))</f>
        <v>491,479,469,459,459,449,439,428,408,367,316</v>
      </c>
      <c r="O149" s="43" t="str">
        <f>IF('Rm, МПа'!O149="-",N149,CONCATENATE(N149,",",'Rm, МПа'!O149))</f>
        <v>491,479,469,459,459,449,439,428,408,367,316</v>
      </c>
      <c r="P149" s="43" t="str">
        <f>IF('Rm, МПа'!P149="-",O149,CONCATENATE(O149,",",'Rm, МПа'!P149))</f>
        <v>491,479,469,459,459,449,439,428,408,367,316</v>
      </c>
      <c r="Q149" s="43">
        <f>'Rp0,2, МПа'!D149</f>
        <v>440</v>
      </c>
      <c r="R149" s="43" t="str">
        <f>IF('Rp0,2, МПа'!E149="-",Q149,CONCATENATE(Q149,",",'Rp0,2, МПа'!E149))</f>
        <v>440,423</v>
      </c>
      <c r="S149" s="43" t="str">
        <f>IF('Rp0,2, МПа'!F149="-",R149,CONCATENATE(R149,",",'Rp0,2, МПа'!F149))</f>
        <v>440,423,407</v>
      </c>
      <c r="T149" s="43" t="str">
        <f>IF('Rp0,2, МПа'!G149="-",S149,CONCATENATE(S149,",",'Rp0,2, МПа'!G149))</f>
        <v>440,423,407,407</v>
      </c>
      <c r="U149" s="43" t="str">
        <f>IF('Rp0,2, МПа'!H149="-",T149,CONCATENATE(T149,",",'Rp0,2, МПа'!H149))</f>
        <v>440,423,407,407,407</v>
      </c>
      <c r="V149" s="43" t="str">
        <f>IF('Rp0,2, МПа'!I149="-",U149,CONCATENATE(U149,",",'Rp0,2, МПа'!I149))</f>
        <v>440,423,407,407,407,389</v>
      </c>
      <c r="W149" s="43" t="str">
        <f>IF('Rp0,2, МПа'!J149="-",V149,CONCATENATE(V149,",",'Rp0,2, МПа'!J149))</f>
        <v>440,423,407,407,407,389,371</v>
      </c>
      <c r="X149" s="43" t="str">
        <f>IF('Rp0,2, МПа'!K149="-",W149,CONCATENATE(W149,",",'Rp0,2, МПа'!K149))</f>
        <v>440,423,407,407,407,389,371,353</v>
      </c>
      <c r="Y149" s="43" t="str">
        <f>IF('Rp0,2, МПа'!L149="-",X149,CONCATENATE(X149,",",'Rp0,2, МПа'!L149))</f>
        <v>440,423,407,407,407,389,371,353,333</v>
      </c>
      <c r="Z149" s="43" t="str">
        <f>IF('Rp0,2, МПа'!M149="-",Y149,CONCATENATE(Y149,",",'Rp0,2, МПа'!M149))</f>
        <v>440,423,407,407,407,389,371,353,333,319</v>
      </c>
      <c r="AA149" s="43" t="str">
        <f>IF('Rp0,2, МПа'!N149="-",Z149,CONCATENATE(Z149,",",'Rp0,2, МПа'!N149))</f>
        <v>440,423,407,407,407,389,371,353,333,319,283</v>
      </c>
      <c r="AB149" s="43" t="str">
        <f>IF('Rp0,2, МПа'!O149="-",AA149,CONCATENATE(AA149,",",'Rp0,2, МПа'!O149))</f>
        <v>440,423,407,407,407,389,371,353,333,319,283</v>
      </c>
      <c r="AC149" s="43" t="str">
        <f>IF('Rp0,2, МПа'!P149="-",AB149,CONCATENATE(AB149,",",'Rp0,2, МПа'!P149))</f>
        <v>440,423,407,407,407,389,371,353,333,319,283</v>
      </c>
      <c r="AD149" s="43" t="str">
        <f t="shared" si="5"/>
        <v>{Name: "Сталь 35ХМ (Заготовки крепежных деталей толщиной или диаметром до 300 мм, КП440*)",ClassID: "СЛ",UltimateStressArray: [491,479,469,459,459,449,439,428,408,367,316],YieldStressArray: [440,423,407,407,407,389,371,353,333,319,283]},</v>
      </c>
    </row>
    <row r="150" spans="1:30" x14ac:dyDescent="0.25">
      <c r="A150" s="45" t="str">
        <f>INDEX('Обработка исходного'!B:B,ROW('Rm, МПа'!$B$3)+4*(ROW('Rm, МПа'!$B150)-ROW('Rm, МПа'!$B$3)))</f>
        <v>Сталь легированная</v>
      </c>
      <c r="B150" s="45" t="str">
        <f t="shared" si="4"/>
        <v>СЛ</v>
      </c>
      <c r="C150" s="45" t="str">
        <f>CONCATENATE('Rm, МПа'!B150,IF(OR(ISBLANK('Rm, МПа'!C150),'Rm, МПа'!C150=""),"",CONCATENATE(" (",'Rm, МПа'!C150,")")))</f>
        <v>35ХМ (Заготовки крепежных деталей толщиной или диаметром до 300 мм, КП640*)</v>
      </c>
      <c r="D150" s="43">
        <f>'Rm, МПа'!D150</f>
        <v>784</v>
      </c>
      <c r="E150" s="43" t="str">
        <f>IF('Rm, МПа'!E150="-",D150,CONCATENATE(D150,",",'Rm, МПа'!E150))</f>
        <v>784,765</v>
      </c>
      <c r="F150" s="43" t="str">
        <f>IF('Rm, МПа'!F150="-",E150,CONCATENATE(E150,",",'Rm, МПа'!F150))</f>
        <v>784,765,749</v>
      </c>
      <c r="G150" s="43" t="str">
        <f>IF('Rm, МПа'!G150="-",F150,CONCATENATE(F150,",",'Rm, МПа'!G150))</f>
        <v>784,765,749,732</v>
      </c>
      <c r="H150" s="43" t="str">
        <f>IF('Rm, МПа'!H150="-",G150,CONCATENATE(G150,",",'Rm, МПа'!H150))</f>
        <v>784,765,749,732,732</v>
      </c>
      <c r="I150" s="43" t="str">
        <f>IF('Rm, МПа'!I150="-",H150,CONCATENATE(H150,",",'Rm, МПа'!I150))</f>
        <v>784,765,749,732,732,717</v>
      </c>
      <c r="J150" s="43" t="str">
        <f>IF('Rm, МПа'!J150="-",I150,CONCATENATE(I150,",",'Rm, МПа'!J150))</f>
        <v>784,765,749,732,732,717,701</v>
      </c>
      <c r="K150" s="43" t="str">
        <f>IF('Rm, МПа'!K150="-",J150,CONCATENATE(J150,",",'Rm, МПа'!K150))</f>
        <v>784,765,749,732,732,717,701,701</v>
      </c>
      <c r="L150" s="43" t="str">
        <f>IF('Rm, МПа'!L150="-",K150,CONCATENATE(K150,",",'Rm, МПа'!L150))</f>
        <v>784,765,749,732,732,717,701,701,651</v>
      </c>
      <c r="M150" s="43" t="str">
        <f>IF('Rm, МПа'!M150="-",L150,CONCATENATE(L150,",",'Rm, МПа'!M150))</f>
        <v>784,765,749,732,732,717,701,701,651,586</v>
      </c>
      <c r="N150" s="43" t="str">
        <f>IF('Rm, МПа'!N150="-",M150,CONCATENATE(M150,",",'Rm, МПа'!N150))</f>
        <v>784,765,749,732,732,717,701,701,651,586,505</v>
      </c>
      <c r="O150" s="43" t="str">
        <f>IF('Rm, МПа'!O150="-",N150,CONCATENATE(N150,",",'Rm, МПа'!O150))</f>
        <v>784,765,749,732,732,717,701,701,651,586,505</v>
      </c>
      <c r="P150" s="43" t="str">
        <f>IF('Rm, МПа'!P150="-",O150,CONCATENATE(O150,",",'Rm, МПа'!P150))</f>
        <v>784,765,749,732,732,717,701,701,651,586,505</v>
      </c>
      <c r="Q150" s="43">
        <f>'Rp0,2, МПа'!D150</f>
        <v>640</v>
      </c>
      <c r="R150" s="43" t="str">
        <f>IF('Rp0,2, МПа'!E150="-",Q150,CONCATENATE(Q150,",",'Rp0,2, МПа'!E150))</f>
        <v>640,611</v>
      </c>
      <c r="S150" s="43" t="str">
        <f>IF('Rp0,2, МПа'!F150="-",R150,CONCATENATE(R150,",",'Rp0,2, МПа'!F150))</f>
        <v>640,611,588</v>
      </c>
      <c r="T150" s="43" t="str">
        <f>IF('Rp0,2, МПа'!G150="-",S150,CONCATENATE(S150,",",'Rp0,2, МПа'!G150))</f>
        <v>640,611,588,588</v>
      </c>
      <c r="U150" s="43" t="str">
        <f>IF('Rp0,2, МПа'!H150="-",T150,CONCATENATE(T150,",",'Rp0,2, МПа'!H150))</f>
        <v>640,611,588,588,588</v>
      </c>
      <c r="V150" s="43" t="str">
        <f>IF('Rp0,2, МПа'!I150="-",U150,CONCATENATE(U150,",",'Rp0,2, МПа'!I150))</f>
        <v>640,611,588,588,588,562</v>
      </c>
      <c r="W150" s="43" t="str">
        <f>IF('Rp0,2, МПа'!J150="-",V150,CONCATENATE(V150,",",'Rp0,2, МПа'!J150))</f>
        <v>640,611,588,588,588,562,536</v>
      </c>
      <c r="X150" s="43" t="str">
        <f>IF('Rp0,2, МПа'!K150="-",W150,CONCATENATE(W150,",",'Rp0,2, МПа'!K150))</f>
        <v>640,611,588,588,588,562,536,500</v>
      </c>
      <c r="Y150" s="43" t="str">
        <f>IF('Rp0,2, МПа'!L150="-",X150,CONCATENATE(X150,",",'Rp0,2, МПа'!L150))</f>
        <v>640,611,588,588,588,562,536,500,484</v>
      </c>
      <c r="Z150" s="43" t="str">
        <f>IF('Rp0,2, МПа'!M150="-",Y150,CONCATENATE(Y150,",",'Rp0,2, МПа'!M150))</f>
        <v>640,611,588,588,588,562,536,500,484,460</v>
      </c>
      <c r="AA150" s="43" t="str">
        <f>IF('Rp0,2, МПа'!N150="-",Z150,CONCATENATE(Z150,",",'Rp0,2, МПа'!N150))</f>
        <v>640,611,588,588,588,562,536,500,484,460,408</v>
      </c>
      <c r="AB150" s="43" t="str">
        <f>IF('Rp0,2, МПа'!O150="-",AA150,CONCATENATE(AA150,",",'Rp0,2, МПа'!O150))</f>
        <v>640,611,588,588,588,562,536,500,484,460,408</v>
      </c>
      <c r="AC150" s="43" t="str">
        <f>IF('Rp0,2, МПа'!P150="-",AB150,CONCATENATE(AB150,",",'Rp0,2, МПа'!P150))</f>
        <v>640,611,588,588,588,562,536,500,484,460,408</v>
      </c>
      <c r="AD150" s="43" t="str">
        <f t="shared" si="5"/>
        <v>{Name: "Сталь 35ХМ (Заготовки крепежных деталей толщиной или диаметром до 300 мм, КП640*)",ClassID: "СЛ",UltimateStressArray: [784,765,749,732,732,717,701,701,651,586,505],YieldStressArray: [640,611,588,588,588,562,536,500,484,460,408]},</v>
      </c>
    </row>
    <row r="151" spans="1:30" x14ac:dyDescent="0.25">
      <c r="A151" s="45" t="str">
        <f>INDEX('Обработка исходного'!B:B,ROW('Rm, МПа'!$B$3)+4*(ROW('Rm, МПа'!$B151)-ROW('Rm, МПа'!$B$3)))</f>
        <v>Сталь легированная</v>
      </c>
      <c r="B151" s="45" t="str">
        <f t="shared" si="4"/>
        <v>СЛ</v>
      </c>
      <c r="C151" s="45" t="str">
        <f>CONCATENATE('Rm, МПа'!B151,IF(OR(ISBLANK('Rm, МПа'!C151),'Rm, МПа'!C151=""),"",CONCATENATE(" (",'Rm, МПа'!C151,")")))</f>
        <v>35ХМА (Поковки толщиной от 100 до 300 мм, КП440*)</v>
      </c>
      <c r="D151" s="43">
        <f>'Rm, МПа'!D151</f>
        <v>635</v>
      </c>
      <c r="E151" s="43" t="str">
        <f>IF('Rm, МПа'!E151="-",D151,CONCATENATE(D151,",",'Rm, МПа'!E151))</f>
        <v>635,618</v>
      </c>
      <c r="F151" s="43" t="str">
        <f>IF('Rm, МПа'!F151="-",E151,CONCATENATE(E151,",",'Rm, МПа'!F151))</f>
        <v>635,618,608</v>
      </c>
      <c r="G151" s="43" t="str">
        <f>IF('Rm, МПа'!G151="-",F151,CONCATENATE(F151,",",'Rm, МПа'!G151))</f>
        <v>635,618,608,598</v>
      </c>
      <c r="H151" s="43" t="str">
        <f>IF('Rm, МПа'!H151="-",G151,CONCATENATE(G151,",",'Rm, МПа'!H151))</f>
        <v>635,618,608,598,598</v>
      </c>
      <c r="I151" s="43" t="str">
        <f>IF('Rm, МПа'!I151="-",H151,CONCATENATE(H151,",",'Rm, МПа'!I151))</f>
        <v>635,618,608,598,598,579</v>
      </c>
      <c r="J151" s="43" t="str">
        <f>IF('Rm, МПа'!J151="-",I151,CONCATENATE(I151,",",'Rm, МПа'!J151))</f>
        <v>635,618,608,598,598,579,569</v>
      </c>
      <c r="K151" s="43" t="str">
        <f>IF('Rm, МПа'!K151="-",J151,CONCATENATE(J151,",",'Rm, МПа'!K151))</f>
        <v>635,618,608,598,598,579,569,559</v>
      </c>
      <c r="L151" s="43" t="str">
        <f>IF('Rm, МПа'!L151="-",K151,CONCATENATE(K151,",",'Rm, МПа'!L151))</f>
        <v>635,618,608,598,598,579,569,559,530</v>
      </c>
      <c r="M151" s="43" t="str">
        <f>IF('Rm, МПа'!M151="-",L151,CONCATENATE(L151,",",'Rm, МПа'!M151))</f>
        <v>635,618,608,598,598,579,569,559,530,489</v>
      </c>
      <c r="N151" s="43" t="str">
        <f>IF('Rm, МПа'!N151="-",M151,CONCATENATE(M151,",",'Rm, МПа'!N151))</f>
        <v>635,618,608,598,598,579,569,559,530,489,412</v>
      </c>
      <c r="O151" s="43" t="str">
        <f>IF('Rm, МПа'!O151="-",N151,CONCATENATE(N151,",",'Rm, МПа'!O151))</f>
        <v>635,618,608,598,598,579,569,559,530,489,412</v>
      </c>
      <c r="P151" s="43" t="str">
        <f>IF('Rm, МПа'!P151="-",O151,CONCATENATE(O151,",",'Rm, МПа'!P151))</f>
        <v>635,618,608,598,598,579,569,559,530,489,412</v>
      </c>
      <c r="Q151" s="43">
        <f>'Rp0,2, МПа'!D151</f>
        <v>440</v>
      </c>
      <c r="R151" s="43" t="str">
        <f>IF('Rp0,2, МПа'!E151="-",Q151,CONCATENATE(Q151,",",'Rp0,2, МПа'!E151))</f>
        <v>440,422</v>
      </c>
      <c r="S151" s="43" t="str">
        <f>IF('Rp0,2, МПа'!F151="-",R151,CONCATENATE(R151,",",'Rp0,2, МПа'!F151))</f>
        <v>440,422,402</v>
      </c>
      <c r="T151" s="43" t="str">
        <f>IF('Rp0,2, МПа'!G151="-",S151,CONCATENATE(S151,",",'Rp0,2, МПа'!G151))</f>
        <v>440,422,402,402</v>
      </c>
      <c r="U151" s="43" t="str">
        <f>IF('Rp0,2, МПа'!H151="-",T151,CONCATENATE(T151,",",'Rp0,2, МПа'!H151))</f>
        <v>440,422,402,402,402</v>
      </c>
      <c r="V151" s="43" t="str">
        <f>IF('Rp0,2, МПа'!I151="-",U151,CONCATENATE(U151,",",'Rp0,2, МПа'!I151))</f>
        <v>440,422,402,402,402,392</v>
      </c>
      <c r="W151" s="43" t="str">
        <f>IF('Rp0,2, МПа'!J151="-",V151,CONCATENATE(V151,",",'Rp0,2, МПа'!J151))</f>
        <v>440,422,402,402,402,392,373</v>
      </c>
      <c r="X151" s="43" t="str">
        <f>IF('Rp0,2, МПа'!K151="-",W151,CONCATENATE(W151,",",'Rp0,2, МПа'!K151))</f>
        <v>440,422,402,402,402,392,373,353</v>
      </c>
      <c r="Y151" s="43" t="str">
        <f>IF('Rp0,2, МПа'!L151="-",X151,CONCATENATE(X151,",",'Rp0,2, МПа'!L151))</f>
        <v>440,422,402,402,402,392,373,353,333</v>
      </c>
      <c r="Z151" s="43" t="str">
        <f>IF('Rp0,2, МПа'!M151="-",Y151,CONCATENATE(Y151,",",'Rp0,2, МПа'!M151))</f>
        <v>440,422,402,402,402,392,373,353,333,314</v>
      </c>
      <c r="AA151" s="43" t="str">
        <f>IF('Rp0,2, МПа'!N151="-",Z151,CONCATENATE(Z151,",",'Rp0,2, МПа'!N151))</f>
        <v>440,422,402,402,402,392,373,353,333,314,284</v>
      </c>
      <c r="AB151" s="43" t="str">
        <f>IF('Rp0,2, МПа'!O151="-",AA151,CONCATENATE(AA151,",",'Rp0,2, МПа'!O151))</f>
        <v>440,422,402,402,402,392,373,353,333,314,284</v>
      </c>
      <c r="AC151" s="43" t="str">
        <f>IF('Rp0,2, МПа'!P151="-",AB151,CONCATENATE(AB151,",",'Rp0,2, МПа'!P151))</f>
        <v>440,422,402,402,402,392,373,353,333,314,284</v>
      </c>
      <c r="AD151" s="43" t="str">
        <f t="shared" si="5"/>
        <v>{Name: "Сталь 35ХМА (Поковки толщиной от 100 до 300 мм, КП440*)",ClassID: "СЛ",UltimateStressArray: [635,618,608,598,598,579,569,559,530,489,412],YieldStressArray: [440,422,402,402,402,392,373,353,333,314,284]},</v>
      </c>
    </row>
    <row r="152" spans="1:30" x14ac:dyDescent="0.25">
      <c r="A152" s="45" t="str">
        <f>INDEX('Обработка исходного'!B:B,ROW('Rm, МПа'!$B$3)+4*(ROW('Rm, МПа'!$B152)-ROW('Rm, МПа'!$B$3)))</f>
        <v>Сталь легированная</v>
      </c>
      <c r="B152" s="45" t="str">
        <f t="shared" si="4"/>
        <v>СЛ</v>
      </c>
      <c r="C152" s="45" t="str">
        <f>CONCATENATE('Rm, МПа'!B152,IF(OR(ISBLANK('Rm, МПа'!C152),'Rm, МПа'!C152=""),"",CONCATENATE(" (",'Rm, МПа'!C152,")")))</f>
        <v>35ХМА (Заготовки крепежных деталей толщиной или диаметром от 100 до 300 мм, КП395*)</v>
      </c>
      <c r="D152" s="43">
        <f>'Rm, МПа'!D152</f>
        <v>618</v>
      </c>
      <c r="E152" s="43" t="str">
        <f>IF('Rm, МПа'!E152="-",D152,CONCATENATE(D152,",",'Rm, МПа'!E152))</f>
        <v>618,598</v>
      </c>
      <c r="F152" s="43" t="str">
        <f>IF('Rm, МПа'!F152="-",E152,CONCATENATE(E152,",",'Rm, МПа'!F152))</f>
        <v>618,598,589</v>
      </c>
      <c r="G152" s="43" t="str">
        <f>IF('Rm, МПа'!G152="-",F152,CONCATENATE(F152,",",'Rm, МПа'!G152))</f>
        <v>618,598,589,579</v>
      </c>
      <c r="H152" s="43" t="str">
        <f>IF('Rm, МПа'!H152="-",G152,CONCATENATE(G152,",",'Rm, МПа'!H152))</f>
        <v>618,598,589,579,579</v>
      </c>
      <c r="I152" s="43" t="str">
        <f>IF('Rm, МПа'!I152="-",H152,CONCATENATE(H152,",",'Rm, МПа'!I152))</f>
        <v>618,598,589,579,579,559</v>
      </c>
      <c r="J152" s="43" t="str">
        <f>IF('Rm, МПа'!J152="-",I152,CONCATENATE(I152,",",'Rm, МПа'!J152))</f>
        <v>618,598,589,579,579,559,549</v>
      </c>
      <c r="K152" s="43" t="str">
        <f>IF('Rm, МПа'!K152="-",J152,CONCATENATE(J152,",",'Rm, МПа'!K152))</f>
        <v>618,598,589,579,579,559,549,540</v>
      </c>
      <c r="L152" s="43" t="str">
        <f>IF('Rm, МПа'!L152="-",K152,CONCATENATE(K152,",",'Rm, МПа'!L152))</f>
        <v>618,598,589,579,579,559,549,540,510</v>
      </c>
      <c r="M152" s="43" t="str">
        <f>IF('Rm, МПа'!M152="-",L152,CONCATENATE(L152,",",'Rm, МПа'!M152))</f>
        <v>618,598,589,579,579,559,549,540,510,461</v>
      </c>
      <c r="N152" s="43" t="str">
        <f>IF('Rm, МПа'!N152="-",M152,CONCATENATE(M152,",",'Rm, МПа'!N152))</f>
        <v>618,598,589,579,579,559,549,540,510,461,402</v>
      </c>
      <c r="O152" s="43" t="str">
        <f>IF('Rm, МПа'!O152="-",N152,CONCATENATE(N152,",",'Rm, МПа'!O152))</f>
        <v>618,598,589,579,579,559,549,540,510,461,402</v>
      </c>
      <c r="P152" s="43" t="str">
        <f>IF('Rm, МПа'!P152="-",O152,CONCATENATE(O152,",",'Rm, МПа'!P152))</f>
        <v>618,598,589,579,579,559,549,540,510,461,402</v>
      </c>
      <c r="Q152" s="43">
        <f>'Rp0,2, МПа'!D152</f>
        <v>395</v>
      </c>
      <c r="R152" s="43" t="str">
        <f>IF('Rp0,2, МПа'!E152="-",Q152,CONCATENATE(Q152,",",'Rp0,2, МПа'!E152))</f>
        <v>395,373</v>
      </c>
      <c r="S152" s="43" t="str">
        <f>IF('Rp0,2, МПа'!F152="-",R152,CONCATENATE(R152,",",'Rp0,2, МПа'!F152))</f>
        <v>395,373,353</v>
      </c>
      <c r="T152" s="43" t="str">
        <f>IF('Rp0,2, МПа'!G152="-",S152,CONCATENATE(S152,",",'Rp0,2, МПа'!G152))</f>
        <v>395,373,353,353</v>
      </c>
      <c r="U152" s="43" t="str">
        <f>IF('Rp0,2, МПа'!H152="-",T152,CONCATENATE(T152,",",'Rp0,2, МПа'!H152))</f>
        <v>395,373,353,353,353</v>
      </c>
      <c r="V152" s="43" t="str">
        <f>IF('Rp0,2, МПа'!I152="-",U152,CONCATENATE(U152,",",'Rp0,2, МПа'!I152))</f>
        <v>395,373,353,353,353,353</v>
      </c>
      <c r="W152" s="43" t="str">
        <f>IF('Rp0,2, МПа'!J152="-",V152,CONCATENATE(V152,",",'Rp0,2, МПа'!J152))</f>
        <v>395,373,353,353,353,353,333</v>
      </c>
      <c r="X152" s="43" t="str">
        <f>IF('Rp0,2, МПа'!K152="-",W152,CONCATENATE(W152,",",'Rp0,2, МПа'!K152))</f>
        <v>395,373,353,353,353,353,333,314</v>
      </c>
      <c r="Y152" s="43" t="str">
        <f>IF('Rp0,2, МПа'!L152="-",X152,CONCATENATE(X152,",",'Rp0,2, МПа'!L152))</f>
        <v>395,373,353,353,353,353,333,314,294</v>
      </c>
      <c r="Z152" s="43" t="str">
        <f>IF('Rp0,2, МПа'!M152="-",Y152,CONCATENATE(Y152,",",'Rp0,2, МПа'!M152))</f>
        <v>395,373,353,353,353,353,333,314,294,275</v>
      </c>
      <c r="AA152" s="43" t="str">
        <f>IF('Rp0,2, МПа'!N152="-",Z152,CONCATENATE(Z152,",",'Rp0,2, МПа'!N152))</f>
        <v>395,373,353,353,353,353,333,314,294,275,255</v>
      </c>
      <c r="AB152" s="43" t="str">
        <f>IF('Rp0,2, МПа'!O152="-",AA152,CONCATENATE(AA152,",",'Rp0,2, МПа'!O152))</f>
        <v>395,373,353,353,353,353,333,314,294,275,255</v>
      </c>
      <c r="AC152" s="43" t="str">
        <f>IF('Rp0,2, МПа'!P152="-",AB152,CONCATENATE(AB152,",",'Rp0,2, МПа'!P152))</f>
        <v>395,373,353,353,353,353,333,314,294,275,255</v>
      </c>
      <c r="AD152" s="43" t="str">
        <f t="shared" si="5"/>
        <v>{Name: "Сталь 35ХМА (Заготовки крепежных деталей толщиной или диаметром от 100 до 300 мм, КП395*)",ClassID: "СЛ",UltimateStressArray: [618,598,589,579,579,559,549,540,510,461,402],YieldStressArray: [395,373,353,353,353,353,333,314,294,275,255]},</v>
      </c>
    </row>
    <row r="153" spans="1:30" x14ac:dyDescent="0.25">
      <c r="A153" s="45" t="str">
        <f>INDEX('Обработка исходного'!B:B,ROW('Rm, МПа'!$B$3)+4*(ROW('Rm, МПа'!$B153)-ROW('Rm, МПа'!$B$3)))</f>
        <v>Сталь легированная</v>
      </c>
      <c r="B153" s="45" t="str">
        <f t="shared" si="4"/>
        <v>СЛ</v>
      </c>
      <c r="C153" s="45" t="str">
        <f>CONCATENATE('Rm, МПа'!B153,IF(OR(ISBLANK('Rm, МПа'!C153),'Rm, МПа'!C153=""),"",CONCATENATE(" (",'Rm, МПа'!C153,")")))</f>
        <v>35ХМА (Заготовки крепежных деталей толщиной или диаметром от 100 до 200 мм, КП490*)</v>
      </c>
      <c r="D153" s="43">
        <f>'Rm, МПа'!D153</f>
        <v>638</v>
      </c>
      <c r="E153" s="43" t="str">
        <f>IF('Rm, МПа'!E153="-",D153,CONCATENATE(D153,",",'Rm, МПа'!E153))</f>
        <v>638,618</v>
      </c>
      <c r="F153" s="43" t="str">
        <f>IF('Rm, МПа'!F153="-",E153,CONCATENATE(E153,",",'Rm, МПа'!F153))</f>
        <v>638,618,608</v>
      </c>
      <c r="G153" s="43" t="str">
        <f>IF('Rm, МПа'!G153="-",F153,CONCATENATE(F153,",",'Rm, МПа'!G153))</f>
        <v>638,618,608,598</v>
      </c>
      <c r="H153" s="43" t="str">
        <f>IF('Rm, МПа'!H153="-",G153,CONCATENATE(G153,",",'Rm, МПа'!H153))</f>
        <v>638,618,608,598,598</v>
      </c>
      <c r="I153" s="43" t="str">
        <f>IF('Rm, МПа'!I153="-",H153,CONCATENATE(H153,",",'Rm, МПа'!I153))</f>
        <v>638,618,608,598,598,579</v>
      </c>
      <c r="J153" s="43" t="str">
        <f>IF('Rm, МПа'!J153="-",I153,CONCATENATE(I153,",",'Rm, МПа'!J153))</f>
        <v>638,618,608,598,598,579,569</v>
      </c>
      <c r="K153" s="43" t="str">
        <f>IF('Rm, МПа'!K153="-",J153,CONCATENATE(J153,",",'Rm, МПа'!K153))</f>
        <v>638,618,608,598,598,579,569,559</v>
      </c>
      <c r="L153" s="43" t="str">
        <f>IF('Rm, МПа'!L153="-",K153,CONCATENATE(K153,",",'Rm, МПа'!L153))</f>
        <v>638,618,608,598,598,579,569,559,530</v>
      </c>
      <c r="M153" s="43" t="str">
        <f>IF('Rm, МПа'!M153="-",L153,CONCATENATE(L153,",",'Rm, МПа'!M153))</f>
        <v>638,618,608,598,598,579,569,559,530,481</v>
      </c>
      <c r="N153" s="43" t="str">
        <f>IF('Rm, МПа'!N153="-",M153,CONCATENATE(M153,",",'Rm, МПа'!N153))</f>
        <v>638,618,608,598,598,579,569,559,530,481,412</v>
      </c>
      <c r="O153" s="43" t="str">
        <f>IF('Rm, МПа'!O153="-",N153,CONCATENATE(N153,",",'Rm, МПа'!O153))</f>
        <v>638,618,608,598,598,579,569,559,530,481,412</v>
      </c>
      <c r="P153" s="43" t="str">
        <f>IF('Rm, МПа'!P153="-",O153,CONCATENATE(O153,",",'Rm, МПа'!P153))</f>
        <v>638,618,608,598,598,579,569,559,530,481,412</v>
      </c>
      <c r="Q153" s="43">
        <f>'Rp0,2, МПа'!D153</f>
        <v>490</v>
      </c>
      <c r="R153" s="43" t="str">
        <f>IF('Rp0,2, МПа'!E153="-",Q153,CONCATENATE(Q153,",",'Rp0,2, МПа'!E153))</f>
        <v>490,471</v>
      </c>
      <c r="S153" s="43" t="str">
        <f>IF('Rp0,2, МПа'!F153="-",R153,CONCATENATE(R153,",",'Rp0,2, МПа'!F153))</f>
        <v>490,471,441</v>
      </c>
      <c r="T153" s="43" t="str">
        <f>IF('Rp0,2, МПа'!G153="-",S153,CONCATENATE(S153,",",'Rp0,2, МПа'!G153))</f>
        <v>490,471,441,441</v>
      </c>
      <c r="U153" s="43" t="str">
        <f>IF('Rp0,2, МПа'!H153="-",T153,CONCATENATE(T153,",",'Rp0,2, МПа'!H153))</f>
        <v>490,471,441,441,441</v>
      </c>
      <c r="V153" s="43" t="str">
        <f>IF('Rp0,2, МПа'!I153="-",U153,CONCATENATE(U153,",",'Rp0,2, МПа'!I153))</f>
        <v>490,471,441,441,441,432</v>
      </c>
      <c r="W153" s="43" t="str">
        <f>IF('Rp0,2, МПа'!J153="-",V153,CONCATENATE(V153,",",'Rp0,2, МПа'!J153))</f>
        <v>490,471,441,441,441,432,412</v>
      </c>
      <c r="X153" s="43" t="str">
        <f>IF('Rp0,2, МПа'!K153="-",W153,CONCATENATE(W153,",",'Rp0,2, МПа'!K153))</f>
        <v>490,471,441,441,441,432,412,392</v>
      </c>
      <c r="Y153" s="43" t="str">
        <f>IF('Rp0,2, МПа'!L153="-",X153,CONCATENATE(X153,",",'Rp0,2, МПа'!L153))</f>
        <v>490,471,441,441,441,432,412,392,373</v>
      </c>
      <c r="Z153" s="43" t="str">
        <f>IF('Rp0,2, МПа'!M153="-",Y153,CONCATENATE(Y153,",",'Rp0,2, МПа'!M153))</f>
        <v>490,471,441,441,441,432,412,392,373,343</v>
      </c>
      <c r="AA153" s="43" t="str">
        <f>IF('Rp0,2, МПа'!N153="-",Z153,CONCATENATE(Z153,",",'Rp0,2, МПа'!N153))</f>
        <v>490,471,441,441,441,432,412,392,373,343,314</v>
      </c>
      <c r="AB153" s="43" t="str">
        <f>IF('Rp0,2, МПа'!O153="-",AA153,CONCATENATE(AA153,",",'Rp0,2, МПа'!O153))</f>
        <v>490,471,441,441,441,432,412,392,373,343,314</v>
      </c>
      <c r="AC153" s="43" t="str">
        <f>IF('Rp0,2, МПа'!P153="-",AB153,CONCATENATE(AB153,",",'Rp0,2, МПа'!P153))</f>
        <v>490,471,441,441,441,432,412,392,373,343,314</v>
      </c>
      <c r="AD153" s="43" t="str">
        <f t="shared" si="5"/>
        <v>{Name: "Сталь 35ХМА (Заготовки крепежных деталей толщиной или диаметром от 100 до 200 мм, КП490*)",ClassID: "СЛ",UltimateStressArray: [638,618,608,598,598,579,569,559,530,481,412],YieldStressArray: [490,471,441,441,441,432,412,392,373,343,314]},</v>
      </c>
    </row>
    <row r="154" spans="1:30" x14ac:dyDescent="0.25">
      <c r="A154" s="45" t="str">
        <f>INDEX('Обработка исходного'!B:B,ROW('Rm, МПа'!$B$3)+4*(ROW('Rm, МПа'!$B154)-ROW('Rm, МПа'!$B$3)))</f>
        <v>Сталь легированная</v>
      </c>
      <c r="B154" s="45" t="str">
        <f t="shared" si="4"/>
        <v>СЛ</v>
      </c>
      <c r="C154" s="45" t="str">
        <f>CONCATENATE('Rm, МПа'!B154,IF(OR(ISBLANK('Rm, МПа'!C154),'Rm, МПа'!C154=""),"",CONCATENATE(" (",'Rm, МПа'!C154,")")))</f>
        <v>35ХМА (Заготовки крепежных деталей толщиной или диаметром до 100 мм, КП590*)</v>
      </c>
      <c r="D154" s="43">
        <f>'Rm, МПа'!D154</f>
        <v>736</v>
      </c>
      <c r="E154" s="43" t="str">
        <f>IF('Rm, МПа'!E154="-",D154,CONCATENATE(D154,",",'Rm, МПа'!E154))</f>
        <v>736,706</v>
      </c>
      <c r="F154" s="43" t="str">
        <f>IF('Rm, МПа'!F154="-",E154,CONCATENATE(E154,",",'Rm, МПа'!F154))</f>
        <v>736,706,697</v>
      </c>
      <c r="G154" s="43" t="str">
        <f>IF('Rm, МПа'!G154="-",F154,CONCATENATE(F154,",",'Rm, МПа'!G154))</f>
        <v>736,706,697,687</v>
      </c>
      <c r="H154" s="43" t="str">
        <f>IF('Rm, МПа'!H154="-",G154,CONCATENATE(G154,",",'Rm, МПа'!H154))</f>
        <v>736,706,697,687,687</v>
      </c>
      <c r="I154" s="43" t="str">
        <f>IF('Rm, МПа'!I154="-",H154,CONCATENATE(H154,",",'Rm, МПа'!I154))</f>
        <v>736,706,697,687,687,667</v>
      </c>
      <c r="J154" s="43" t="str">
        <f>IF('Rm, МПа'!J154="-",I154,CONCATENATE(I154,",",'Rm, МПа'!J154))</f>
        <v>736,706,697,687,687,667,657</v>
      </c>
      <c r="K154" s="43" t="str">
        <f>IF('Rm, МПа'!K154="-",J154,CONCATENATE(J154,",",'Rm, МПа'!K154))</f>
        <v>736,706,697,687,687,667,657,647</v>
      </c>
      <c r="L154" s="43" t="str">
        <f>IF('Rm, МПа'!L154="-",K154,CONCATENATE(K154,",",'Rm, МПа'!L154))</f>
        <v>736,706,697,687,687,667,657,647,608</v>
      </c>
      <c r="M154" s="43" t="str">
        <f>IF('Rm, МПа'!M154="-",L154,CONCATENATE(L154,",",'Rm, МПа'!M154))</f>
        <v>736,706,697,687,687,667,657,647,608,549</v>
      </c>
      <c r="N154" s="43" t="str">
        <f>IF('Rm, МПа'!N154="-",M154,CONCATENATE(M154,",",'Rm, МПа'!N154))</f>
        <v>736,706,697,687,687,667,657,647,608,549,471</v>
      </c>
      <c r="O154" s="43" t="str">
        <f>IF('Rm, МПа'!O154="-",N154,CONCATENATE(N154,",",'Rm, МПа'!O154))</f>
        <v>736,706,697,687,687,667,657,647,608,549,471</v>
      </c>
      <c r="P154" s="43" t="str">
        <f>IF('Rm, МПа'!P154="-",O154,CONCATENATE(O154,",",'Rm, МПа'!P154))</f>
        <v>736,706,697,687,687,667,657,647,608,549,471</v>
      </c>
      <c r="Q154" s="43">
        <f>'Rp0,2, МПа'!D154</f>
        <v>590</v>
      </c>
      <c r="R154" s="43" t="str">
        <f>IF('Rp0,2, МПа'!E154="-",Q154,CONCATENATE(Q154,",",'Rp0,2, МПа'!E154))</f>
        <v>590,559</v>
      </c>
      <c r="S154" s="43" t="str">
        <f>IF('Rp0,2, МПа'!F154="-",R154,CONCATENATE(R154,",",'Rp0,2, МПа'!F154))</f>
        <v>590,559,530</v>
      </c>
      <c r="T154" s="43" t="str">
        <f>IF('Rp0,2, МПа'!G154="-",S154,CONCATENATE(S154,",",'Rp0,2, МПа'!G154))</f>
        <v>590,559,530,530</v>
      </c>
      <c r="U154" s="43" t="str">
        <f>IF('Rp0,2, МПа'!H154="-",T154,CONCATENATE(T154,",",'Rp0,2, МПа'!H154))</f>
        <v>590,559,530,530,530</v>
      </c>
      <c r="V154" s="43" t="str">
        <f>IF('Rp0,2, МПа'!I154="-",U154,CONCATENATE(U154,",",'Rp0,2, МПа'!I154))</f>
        <v>590,559,530,530,530,520</v>
      </c>
      <c r="W154" s="43" t="str">
        <f>IF('Rp0,2, МПа'!J154="-",V154,CONCATENATE(V154,",",'Rp0,2, МПа'!J154))</f>
        <v>590,559,530,530,530,520,491</v>
      </c>
      <c r="X154" s="43" t="str">
        <f>IF('Rp0,2, МПа'!K154="-",W154,CONCATENATE(W154,",",'Rp0,2, МПа'!K154))</f>
        <v>590,559,530,530,530,520,491,471</v>
      </c>
      <c r="Y154" s="43" t="str">
        <f>IF('Rp0,2, МПа'!L154="-",X154,CONCATENATE(X154,",",'Rp0,2, МПа'!L154))</f>
        <v>590,559,530,530,530,520,491,471,441</v>
      </c>
      <c r="Z154" s="43" t="str">
        <f>IF('Rp0,2, МПа'!M154="-",Y154,CONCATENATE(Y154,",",'Rp0,2, МПа'!M154))</f>
        <v>590,559,530,530,530,520,491,471,441,422</v>
      </c>
      <c r="AA154" s="43" t="str">
        <f>IF('Rp0,2, МПа'!N154="-",Z154,CONCATENATE(Z154,",",'Rp0,2, МПа'!N154))</f>
        <v>590,559,530,530,530,520,491,471,441,422,383</v>
      </c>
      <c r="AB154" s="43" t="str">
        <f>IF('Rp0,2, МПа'!O154="-",AA154,CONCATENATE(AA154,",",'Rp0,2, МПа'!O154))</f>
        <v>590,559,530,530,530,520,491,471,441,422,383</v>
      </c>
      <c r="AC154" s="43" t="str">
        <f>IF('Rp0,2, МПа'!P154="-",AB154,CONCATENATE(AB154,",",'Rp0,2, МПа'!P154))</f>
        <v>590,559,530,530,530,520,491,471,441,422,383</v>
      </c>
      <c r="AD154" s="43" t="str">
        <f t="shared" si="5"/>
        <v>{Name: "Сталь 35ХМА (Заготовки крепежных деталей толщиной или диаметром до 100 мм, КП590*)",ClassID: "СЛ",UltimateStressArray: [736,706,697,687,687,667,657,647,608,549,471],YieldStressArray: [590,559,530,530,530,520,491,471,441,422,383]},</v>
      </c>
    </row>
    <row r="155" spans="1:30" x14ac:dyDescent="0.25">
      <c r="A155" s="45" t="str">
        <f>INDEX('Обработка исходного'!B:B,ROW('Rm, МПа'!$B$3)+4*(ROW('Rm, МПа'!$B155)-ROW('Rm, МПа'!$B$3)))</f>
        <v>Сталь легированная</v>
      </c>
      <c r="B155" s="45" t="str">
        <f t="shared" si="4"/>
        <v>СЛ</v>
      </c>
      <c r="C155" s="45" t="str">
        <f>CONCATENATE('Rm, МПа'!B155,IF(OR(ISBLANK('Rm, МПа'!C155),'Rm, МПа'!C155=""),"",CONCATENATE(" (",'Rm, МПа'!C155,")")))</f>
        <v>35ХМА (Заготовки крепежных деталей толщиной или диаметром до 300 мм, КП640*)</v>
      </c>
      <c r="D155" s="43">
        <f>'Rm, МПа'!D155</f>
        <v>785</v>
      </c>
      <c r="E155" s="43" t="str">
        <f>IF('Rm, МПа'!E155="-",D155,CONCATENATE(D155,",",'Rm, МПа'!E155))</f>
        <v>785,765</v>
      </c>
      <c r="F155" s="43" t="str">
        <f>IF('Rm, МПа'!F155="-",E155,CONCATENATE(E155,",",'Rm, МПа'!F155))</f>
        <v>785,765,755</v>
      </c>
      <c r="G155" s="43" t="str">
        <f>IF('Rm, МПа'!G155="-",F155,CONCATENATE(F155,",",'Rm, МПа'!G155))</f>
        <v>785,765,755,736</v>
      </c>
      <c r="H155" s="43" t="str">
        <f>IF('Rm, МПа'!H155="-",G155,CONCATENATE(G155,",",'Rm, МПа'!H155))</f>
        <v>785,765,755,736,726</v>
      </c>
      <c r="I155" s="43" t="str">
        <f>IF('Rm, МПа'!I155="-",H155,CONCATENATE(H155,",",'Rm, МПа'!I155))</f>
        <v>785,765,755,736,726,726</v>
      </c>
      <c r="J155" s="43" t="str">
        <f>IF('Rm, МПа'!J155="-",I155,CONCATENATE(I155,",",'Rm, МПа'!J155))</f>
        <v>785,765,755,736,726,726,726</v>
      </c>
      <c r="K155" s="43" t="str">
        <f>IF('Rm, МПа'!K155="-",J155,CONCATENATE(J155,",",'Rm, МПа'!K155))</f>
        <v>785,765,755,736,726,726,726,697</v>
      </c>
      <c r="L155" s="43" t="str">
        <f>IF('Rm, МПа'!L155="-",K155,CONCATENATE(K155,",",'Rm, МПа'!L155))</f>
        <v>785,765,755,736,726,726,726,697,651</v>
      </c>
      <c r="M155" s="43" t="str">
        <f>IF('Rm, МПа'!M155="-",L155,CONCATENATE(L155,",",'Rm, МПа'!M155))</f>
        <v>785,765,755,736,726,726,726,697,651,598</v>
      </c>
      <c r="N155" s="43" t="str">
        <f>IF('Rm, МПа'!N155="-",M155,CONCATENATE(M155,",",'Rm, МПа'!N155))</f>
        <v>785,765,755,736,726,726,726,697,651,598,491</v>
      </c>
      <c r="O155" s="43" t="str">
        <f>IF('Rm, МПа'!O155="-",N155,CONCATENATE(N155,",",'Rm, МПа'!O155))</f>
        <v>785,765,755,736,726,726,726,697,651,598,491</v>
      </c>
      <c r="P155" s="43" t="str">
        <f>IF('Rm, МПа'!P155="-",O155,CONCATENATE(O155,",",'Rm, МПа'!P155))</f>
        <v>785,765,755,736,726,726,726,697,651,598,491</v>
      </c>
      <c r="Q155" s="43">
        <f>'Rp0,2, МПа'!D155</f>
        <v>640</v>
      </c>
      <c r="R155" s="43" t="str">
        <f>IF('Rp0,2, МПа'!E155="-",Q155,CONCATENATE(Q155,",",'Rp0,2, МПа'!E155))</f>
        <v>640,618</v>
      </c>
      <c r="S155" s="43" t="str">
        <f>IF('Rp0,2, МПа'!F155="-",R155,CONCATENATE(R155,",",'Rp0,2, МПа'!F155))</f>
        <v>640,618,618</v>
      </c>
      <c r="T155" s="43" t="str">
        <f>IF('Rp0,2, МПа'!G155="-",S155,CONCATENATE(S155,",",'Rp0,2, МПа'!G155))</f>
        <v>640,618,618,589</v>
      </c>
      <c r="U155" s="43" t="str">
        <f>IF('Rp0,2, МПа'!H155="-",T155,CONCATENATE(T155,",",'Rp0,2, МПа'!H155))</f>
        <v>640,618,618,589,569</v>
      </c>
      <c r="V155" s="43" t="str">
        <f>IF('Rp0,2, МПа'!I155="-",U155,CONCATENATE(U155,",",'Rp0,2, МПа'!I155))</f>
        <v>640,618,618,589,569,569</v>
      </c>
      <c r="W155" s="43" t="str">
        <f>IF('Rp0,2, МПа'!J155="-",V155,CONCATENATE(V155,",",'Rp0,2, МПа'!J155))</f>
        <v>640,618,618,589,569,569,549</v>
      </c>
      <c r="X155" s="43" t="str">
        <f>IF('Rp0,2, МПа'!K155="-",W155,CONCATENATE(W155,",",'Rp0,2, МПа'!K155))</f>
        <v>640,618,618,589,569,569,549,520</v>
      </c>
      <c r="Y155" s="43" t="str">
        <f>IF('Rp0,2, МПа'!L155="-",X155,CONCATENATE(X155,",",'Rp0,2, МПа'!L155))</f>
        <v>640,618,618,589,569,569,549,520,481</v>
      </c>
      <c r="Z155" s="43" t="str">
        <f>IF('Rp0,2, МПа'!M155="-",Y155,CONCATENATE(Y155,",",'Rp0,2, МПа'!M155))</f>
        <v>640,618,618,589,569,569,549,520,481,451</v>
      </c>
      <c r="AA155" s="43" t="str">
        <f>IF('Rp0,2, МПа'!N155="-",Z155,CONCATENATE(Z155,",",'Rp0,2, МПа'!N155))</f>
        <v>640,618,618,589,569,569,549,520,481,451,412</v>
      </c>
      <c r="AB155" s="43" t="str">
        <f>IF('Rp0,2, МПа'!O155="-",AA155,CONCATENATE(AA155,",",'Rp0,2, МПа'!O155))</f>
        <v>640,618,618,589,569,569,549,520,481,451,412</v>
      </c>
      <c r="AC155" s="43" t="str">
        <f>IF('Rp0,2, МПа'!P155="-",AB155,CONCATENATE(AB155,",",'Rp0,2, МПа'!P155))</f>
        <v>640,618,618,589,569,569,549,520,481,451,412</v>
      </c>
      <c r="AD155" s="43" t="str">
        <f t="shared" si="5"/>
        <v>{Name: "Сталь 35ХМА (Заготовки крепежных деталей толщиной или диаметром до 300 мм, КП640*)",ClassID: "СЛ",UltimateStressArray: [785,765,755,736,726,726,726,697,651,598,491],YieldStressArray: [640,618,618,589,569,569,549,520,481,451,412]},</v>
      </c>
    </row>
    <row r="156" spans="1:30" x14ac:dyDescent="0.25">
      <c r="A156" s="45" t="str">
        <f>INDEX('Обработка исходного'!B:B,ROW('Rm, МПа'!$B$3)+4*(ROW('Rm, МПа'!$B156)-ROW('Rm, МПа'!$B$3)))</f>
        <v>Сталь легированная</v>
      </c>
      <c r="B156" s="45" t="str">
        <f t="shared" si="4"/>
        <v>СЛ</v>
      </c>
      <c r="C156" s="45" t="str">
        <f>CONCATENATE('Rm, МПа'!B156,IF(OR(ISBLANK('Rm, МПа'!C156),'Rm, МПа'!C156=""),"",CONCATENATE(" (",'Rm, МПа'!C156,")")))</f>
        <v>10Х2М (Листы толщиной от 6 до 50 мм)</v>
      </c>
      <c r="D156" s="43">
        <f>'Rm, МПа'!D156</f>
        <v>392</v>
      </c>
      <c r="E156" s="43" t="str">
        <f>IF('Rm, МПа'!E156="-",D156,CONCATENATE(D156,",",'Rm, МПа'!E156))</f>
        <v>392,373</v>
      </c>
      <c r="F156" s="43" t="str">
        <f>IF('Rm, МПа'!F156="-",E156,CONCATENATE(E156,",",'Rm, МПа'!F156))</f>
        <v>392,373,363</v>
      </c>
      <c r="G156" s="43" t="str">
        <f>IF('Rm, МПа'!G156="-",F156,CONCATENATE(F156,",",'Rm, МПа'!G156))</f>
        <v>392,373,363,353</v>
      </c>
      <c r="H156" s="43" t="str">
        <f>IF('Rm, МПа'!H156="-",G156,CONCATENATE(G156,",",'Rm, МПа'!H156))</f>
        <v>392,373,363,353,343</v>
      </c>
      <c r="I156" s="43" t="str">
        <f>IF('Rm, МПа'!I156="-",H156,CONCATENATE(H156,",",'Rm, МПа'!I156))</f>
        <v>392,373,363,353,343,333</v>
      </c>
      <c r="J156" s="43" t="str">
        <f>IF('Rm, МПа'!J156="-",I156,CONCATENATE(I156,",",'Rm, МПа'!J156))</f>
        <v>392,373,363,353,343,333,323</v>
      </c>
      <c r="K156" s="43" t="str">
        <f>IF('Rm, МПа'!K156="-",J156,CONCATENATE(J156,",",'Rm, МПа'!K156))</f>
        <v>392,373,363,353,343,333,323,314</v>
      </c>
      <c r="L156" s="43" t="str">
        <f>IF('Rm, МПа'!L156="-",K156,CONCATENATE(K156,",",'Rm, МПа'!L156))</f>
        <v>392,373,363,353,343,333,323,314,304</v>
      </c>
      <c r="M156" s="43" t="str">
        <f>IF('Rm, МПа'!M156="-",L156,CONCATENATE(L156,",",'Rm, МПа'!M156))</f>
        <v>392,373,363,353,343,333,323,314,304,294</v>
      </c>
      <c r="N156" s="43" t="str">
        <f>IF('Rm, МПа'!N156="-",M156,CONCATENATE(M156,",",'Rm, МПа'!N156))</f>
        <v>392,373,363,353,343,333,323,314,304,294,255</v>
      </c>
      <c r="O156" s="43" t="str">
        <f>IF('Rm, МПа'!O156="-",N156,CONCATENATE(N156,",",'Rm, МПа'!O156))</f>
        <v>392,373,363,353,343,333,323,314,304,294,255</v>
      </c>
      <c r="P156" s="43" t="str">
        <f>IF('Rm, МПа'!P156="-",O156,CONCATENATE(O156,",",'Rm, МПа'!P156))</f>
        <v>392,373,363,353,343,333,323,314,304,294,255</v>
      </c>
      <c r="Q156" s="43">
        <f>'Rp0,2, МПа'!D156</f>
        <v>294</v>
      </c>
      <c r="R156" s="43" t="str">
        <f>IF('Rp0,2, МПа'!E156="-",Q156,CONCATENATE(Q156,",",'Rp0,2, МПа'!E156))</f>
        <v>294,294</v>
      </c>
      <c r="S156" s="43" t="str">
        <f>IF('Rp0,2, МПа'!F156="-",R156,CONCATENATE(R156,",",'Rp0,2, МПа'!F156))</f>
        <v>294,294,275</v>
      </c>
      <c r="T156" s="43" t="str">
        <f>IF('Rp0,2, МПа'!G156="-",S156,CONCATENATE(S156,",",'Rp0,2, МПа'!G156))</f>
        <v>294,294,275,265</v>
      </c>
      <c r="U156" s="43" t="str">
        <f>IF('Rp0,2, МПа'!H156="-",T156,CONCATENATE(T156,",",'Rp0,2, МПа'!H156))</f>
        <v>294,294,275,265,255</v>
      </c>
      <c r="V156" s="43" t="str">
        <f>IF('Rp0,2, МПа'!I156="-",U156,CONCATENATE(U156,",",'Rp0,2, МПа'!I156))</f>
        <v>294,294,275,265,255,245</v>
      </c>
      <c r="W156" s="43" t="str">
        <f>IF('Rp0,2, МПа'!J156="-",V156,CONCATENATE(V156,",",'Rp0,2, МПа'!J156))</f>
        <v>294,294,275,265,255,245,245</v>
      </c>
      <c r="X156" s="43" t="str">
        <f>IF('Rp0,2, МПа'!K156="-",W156,CONCATENATE(W156,",",'Rp0,2, МПа'!K156))</f>
        <v>294,294,275,265,255,245,245,245</v>
      </c>
      <c r="Y156" s="43" t="str">
        <f>IF('Rp0,2, МПа'!L156="-",X156,CONCATENATE(X156,",",'Rp0,2, МПа'!L156))</f>
        <v>294,294,275,265,255,245,245,245,245</v>
      </c>
      <c r="Z156" s="43" t="str">
        <f>IF('Rp0,2, МПа'!M156="-",Y156,CONCATENATE(Y156,",",'Rp0,2, МПа'!M156))</f>
        <v>294,294,275,265,255,245,245,245,245,245</v>
      </c>
      <c r="AA156" s="43" t="str">
        <f>IF('Rp0,2, МПа'!N156="-",Z156,CONCATENATE(Z156,",",'Rp0,2, МПа'!N156))</f>
        <v>294,294,275,265,255,245,245,245,245,245,216</v>
      </c>
      <c r="AB156" s="43" t="str">
        <f>IF('Rp0,2, МПа'!O156="-",AA156,CONCATENATE(AA156,",",'Rp0,2, МПа'!O156))</f>
        <v>294,294,275,265,255,245,245,245,245,245,216</v>
      </c>
      <c r="AC156" s="43" t="str">
        <f>IF('Rp0,2, МПа'!P156="-",AB156,CONCATENATE(AB156,",",'Rp0,2, МПа'!P156))</f>
        <v>294,294,275,265,255,245,245,245,245,245,216</v>
      </c>
      <c r="AD156" s="43" t="str">
        <f t="shared" si="5"/>
        <v>{Name: "Сталь 10Х2М (Листы толщиной от 6 до 50 мм)",ClassID: "СЛ",UltimateStressArray: [392,373,363,353,343,333,323,314,304,294,255],YieldStressArray: [294,294,275,265,255,245,245,245,245,245,216]},</v>
      </c>
    </row>
    <row r="157" spans="1:30" x14ac:dyDescent="0.25">
      <c r="A157" s="45" t="str">
        <f>INDEX('Обработка исходного'!B:B,ROW('Rm, МПа'!$B$3)+4*(ROW('Rm, МПа'!$B157)-ROW('Rm, МПа'!$B$3)))</f>
        <v>Сталь легированная</v>
      </c>
      <c r="B157" s="45" t="str">
        <f t="shared" si="4"/>
        <v>СЛ</v>
      </c>
      <c r="C157" s="45" t="str">
        <f>CONCATENATE('Rm, МПа'!B157,IF(OR(ISBLANK('Rm, МПа'!C157),'Rm, МПа'!C157=""),"",CONCATENATE(" (",'Rm, МПа'!C157,")")))</f>
        <v>10Х2М (Листы толщиной от 50 до 150 мм)</v>
      </c>
      <c r="D157" s="43">
        <f>'Rm, МПа'!D157</f>
        <v>343</v>
      </c>
      <c r="E157" s="43" t="str">
        <f>IF('Rm, МПа'!E157="-",D157,CONCATENATE(D157,",",'Rm, МПа'!E157))</f>
        <v>343,333</v>
      </c>
      <c r="F157" s="43" t="str">
        <f>IF('Rm, МПа'!F157="-",E157,CONCATENATE(E157,",",'Rm, МПа'!F157))</f>
        <v>343,333,333</v>
      </c>
      <c r="G157" s="43" t="str">
        <f>IF('Rm, МПа'!G157="-",F157,CONCATENATE(F157,",",'Rm, МПа'!G157))</f>
        <v>343,333,333,323</v>
      </c>
      <c r="H157" s="43" t="str">
        <f>IF('Rm, МПа'!H157="-",G157,CONCATENATE(G157,",",'Rm, МПа'!H157))</f>
        <v>343,333,333,323,323</v>
      </c>
      <c r="I157" s="43" t="str">
        <f>IF('Rm, МПа'!I157="-",H157,CONCATENATE(H157,",",'Rm, МПа'!I157))</f>
        <v>343,333,333,323,323,314</v>
      </c>
      <c r="J157" s="43" t="str">
        <f>IF('Rm, МПа'!J157="-",I157,CONCATENATE(I157,",",'Rm, МПа'!J157))</f>
        <v>343,333,333,323,323,314,314</v>
      </c>
      <c r="K157" s="43" t="str">
        <f>IF('Rm, МПа'!K157="-",J157,CONCATENATE(J157,",",'Rm, МПа'!K157))</f>
        <v>343,333,333,323,323,314,314,304</v>
      </c>
      <c r="L157" s="43" t="str">
        <f>IF('Rm, МПа'!L157="-",K157,CONCATENATE(K157,",",'Rm, МПа'!L157))</f>
        <v>343,333,333,323,323,314,314,304,294</v>
      </c>
      <c r="M157" s="43" t="str">
        <f>IF('Rm, МПа'!M157="-",L157,CONCATENATE(L157,",",'Rm, МПа'!M157))</f>
        <v>343,333,333,323,323,314,314,304,294,294</v>
      </c>
      <c r="N157" s="43" t="str">
        <f>IF('Rm, МПа'!N157="-",M157,CONCATENATE(M157,",",'Rm, МПа'!N157))</f>
        <v>343,333,333,323,323,314,314,304,294,294,255</v>
      </c>
      <c r="O157" s="43" t="str">
        <f>IF('Rm, МПа'!O157="-",N157,CONCATENATE(N157,",",'Rm, МПа'!O157))</f>
        <v>343,333,333,323,323,314,314,304,294,294,255</v>
      </c>
      <c r="P157" s="43" t="str">
        <f>IF('Rm, МПа'!P157="-",O157,CONCATENATE(O157,",",'Rm, МПа'!P157))</f>
        <v>343,333,333,323,323,314,314,304,294,294,255</v>
      </c>
      <c r="Q157" s="43">
        <f>'Rp0,2, МПа'!D157</f>
        <v>196</v>
      </c>
      <c r="R157" s="43" t="str">
        <f>IF('Rp0,2, МПа'!E157="-",Q157,CONCATENATE(Q157,",",'Rp0,2, МПа'!E157))</f>
        <v>196,196</v>
      </c>
      <c r="S157" s="43" t="str">
        <f>IF('Rp0,2, МПа'!F157="-",R157,CONCATENATE(R157,",",'Rp0,2, МПа'!F157))</f>
        <v>196,196,196</v>
      </c>
      <c r="T157" s="43" t="str">
        <f>IF('Rp0,2, МПа'!G157="-",S157,CONCATENATE(S157,",",'Rp0,2, МПа'!G157))</f>
        <v>196,196,196,196</v>
      </c>
      <c r="U157" s="43" t="str">
        <f>IF('Rp0,2, МПа'!H157="-",T157,CONCATENATE(T157,",",'Rp0,2, МПа'!H157))</f>
        <v>196,196,196,196,196</v>
      </c>
      <c r="V157" s="43" t="str">
        <f>IF('Rp0,2, МПа'!I157="-",U157,CONCATENATE(U157,",",'Rp0,2, МПа'!I157))</f>
        <v>196,196,196,196,196,177</v>
      </c>
      <c r="W157" s="43" t="str">
        <f>IF('Rp0,2, МПа'!J157="-",V157,CONCATENATE(V157,",",'Rp0,2, МПа'!J157))</f>
        <v>196,196,196,196,196,177,177</v>
      </c>
      <c r="X157" s="43" t="str">
        <f>IF('Rp0,2, МПа'!K157="-",W157,CONCATENATE(W157,",",'Rp0,2, МПа'!K157))</f>
        <v>196,196,196,196,196,177,177,167</v>
      </c>
      <c r="Y157" s="43" t="str">
        <f>IF('Rp0,2, МПа'!L157="-",X157,CONCATENATE(X157,",",'Rp0,2, МПа'!L157))</f>
        <v>196,196,196,196,196,177,177,167,167</v>
      </c>
      <c r="Z157" s="43" t="str">
        <f>IF('Rp0,2, МПа'!M157="-",Y157,CONCATENATE(Y157,",",'Rp0,2, МПа'!M157))</f>
        <v>196,196,196,196,196,177,177,167,167,167</v>
      </c>
      <c r="AA157" s="43" t="str">
        <f>IF('Rp0,2, МПа'!N157="-",Z157,CONCATENATE(Z157,",",'Rp0,2, МПа'!N157))</f>
        <v>196,196,196,196,196,177,177,167,167,167,142</v>
      </c>
      <c r="AB157" s="43" t="str">
        <f>IF('Rp0,2, МПа'!O157="-",AA157,CONCATENATE(AA157,",",'Rp0,2, МПа'!O157))</f>
        <v>196,196,196,196,196,177,177,167,167,167,142</v>
      </c>
      <c r="AC157" s="43" t="str">
        <f>IF('Rp0,2, МПа'!P157="-",AB157,CONCATENATE(AB157,",",'Rp0,2, МПа'!P157))</f>
        <v>196,196,196,196,196,177,177,167,167,167,142</v>
      </c>
      <c r="AD157" s="43" t="str">
        <f t="shared" si="5"/>
        <v>{Name: "Сталь 10Х2М (Листы толщиной от 50 до 150 мм)",ClassID: "СЛ",UltimateStressArray: [343,333,333,323,323,314,314,304,294,294,255],YieldStressArray: [196,196,196,196,196,177,177,167,167,167,142]},</v>
      </c>
    </row>
    <row r="158" spans="1:30" x14ac:dyDescent="0.25">
      <c r="A158" s="45" t="str">
        <f>INDEX('Обработка исходного'!B:B,ROW('Rm, МПа'!$B$3)+4*(ROW('Rm, МПа'!$B158)-ROW('Rm, МПа'!$B$3)))</f>
        <v>Сталь легированная</v>
      </c>
      <c r="B158" s="45" t="str">
        <f t="shared" si="4"/>
        <v>СЛ</v>
      </c>
      <c r="C158" s="45" t="str">
        <f>CONCATENATE('Rm, МПа'!B158,IF(OR(ISBLANK('Rm, МПа'!C158),'Rm, МПа'!C158=""),"",CONCATENATE(" (",'Rm, МПа'!C158,")")))</f>
        <v>10Х2М (Бесшовные холоднокатаные трубы диаметром от 12 до 60 мм)</v>
      </c>
      <c r="D158" s="43">
        <f>'Rm, МПа'!D158</f>
        <v>392</v>
      </c>
      <c r="E158" s="43" t="str">
        <f>IF('Rm, МПа'!E158="-",D158,CONCATENATE(D158,",",'Rm, МПа'!E158))</f>
        <v>392,392</v>
      </c>
      <c r="F158" s="43" t="str">
        <f>IF('Rm, МПа'!F158="-",E158,CONCATENATE(E158,",",'Rm, МПа'!F158))</f>
        <v>392,392,363</v>
      </c>
      <c r="G158" s="43" t="str">
        <f>IF('Rm, МПа'!G158="-",F158,CONCATENATE(F158,",",'Rm, МПа'!G158))</f>
        <v>392,392,363,353</v>
      </c>
      <c r="H158" s="43" t="str">
        <f>IF('Rm, МПа'!H158="-",G158,CONCATENATE(G158,",",'Rm, МПа'!H158))</f>
        <v>392,392,363,353,343</v>
      </c>
      <c r="I158" s="43" t="str">
        <f>IF('Rm, МПа'!I158="-",H158,CONCATENATE(H158,",",'Rm, МПа'!I158))</f>
        <v>392,392,363,353,343,333</v>
      </c>
      <c r="J158" s="43" t="str">
        <f>IF('Rm, МПа'!J158="-",I158,CONCATENATE(I158,",",'Rm, МПа'!J158))</f>
        <v>392,392,363,353,343,333,323</v>
      </c>
      <c r="K158" s="43" t="str">
        <f>IF('Rm, МПа'!K158="-",J158,CONCATENATE(J158,",",'Rm, МПа'!K158))</f>
        <v>392,392,363,353,343,333,323,314</v>
      </c>
      <c r="L158" s="43" t="str">
        <f>IF('Rm, МПа'!L158="-",K158,CONCATENATE(K158,",",'Rm, МПа'!L158))</f>
        <v>392,392,363,353,343,333,323,314,304</v>
      </c>
      <c r="M158" s="43" t="str">
        <f>IF('Rm, МПа'!M158="-",L158,CONCATENATE(L158,",",'Rm, МПа'!M158))</f>
        <v>392,392,363,353,343,333,323,314,304,294</v>
      </c>
      <c r="N158" s="43" t="str">
        <f>IF('Rm, МПа'!N158="-",M158,CONCATENATE(M158,",",'Rm, МПа'!N158))</f>
        <v>392,392,363,353,343,333,323,314,304,294,255</v>
      </c>
      <c r="O158" s="43" t="str">
        <f>IF('Rm, МПа'!O158="-",N158,CONCATENATE(N158,",",'Rm, МПа'!O158))</f>
        <v>392,392,363,353,343,333,323,314,304,294,255</v>
      </c>
      <c r="P158" s="43" t="str">
        <f>IF('Rm, МПа'!P158="-",O158,CONCATENATE(O158,",",'Rm, МПа'!P158))</f>
        <v>392,392,363,353,343,333,323,314,304,294,255</v>
      </c>
      <c r="Q158" s="43">
        <f>'Rp0,2, МПа'!D158</f>
        <v>245</v>
      </c>
      <c r="R158" s="43" t="str">
        <f>IF('Rp0,2, МПа'!E158="-",Q158,CONCATENATE(Q158,",",'Rp0,2, МПа'!E158))</f>
        <v>245,235</v>
      </c>
      <c r="S158" s="43" t="str">
        <f>IF('Rp0,2, МПа'!F158="-",R158,CONCATENATE(R158,",",'Rp0,2, МПа'!F158))</f>
        <v>245,235,226</v>
      </c>
      <c r="T158" s="43" t="str">
        <f>IF('Rp0,2, МПа'!G158="-",S158,CONCATENATE(S158,",",'Rp0,2, МПа'!G158))</f>
        <v>245,235,226,216</v>
      </c>
      <c r="U158" s="43" t="str">
        <f>IF('Rp0,2, МПа'!H158="-",T158,CONCATENATE(T158,",",'Rp0,2, МПа'!H158))</f>
        <v>245,235,226,216,216</v>
      </c>
      <c r="V158" s="43" t="str">
        <f>IF('Rp0,2, МПа'!I158="-",U158,CONCATENATE(U158,",",'Rp0,2, МПа'!I158))</f>
        <v>245,235,226,216,216,216</v>
      </c>
      <c r="W158" s="43" t="str">
        <f>IF('Rp0,2, МПа'!J158="-",V158,CONCATENATE(V158,",",'Rp0,2, МПа'!J158))</f>
        <v>245,235,226,216,216,216,216</v>
      </c>
      <c r="X158" s="43" t="str">
        <f>IF('Rp0,2, МПа'!K158="-",W158,CONCATENATE(W158,",",'Rp0,2, МПа'!K158))</f>
        <v>245,235,226,216,216,216,216,216</v>
      </c>
      <c r="Y158" s="43" t="str">
        <f>IF('Rp0,2, МПа'!L158="-",X158,CONCATENATE(X158,",",'Rp0,2, МПа'!L158))</f>
        <v>245,235,226,216,216,216,216,216,206</v>
      </c>
      <c r="Z158" s="43" t="str">
        <f>IF('Rp0,2, МПа'!M158="-",Y158,CONCATENATE(Y158,",",'Rp0,2, МПа'!M158))</f>
        <v>245,235,226,216,216,216,216,216,206,176</v>
      </c>
      <c r="AA158" s="43" t="str">
        <f>IF('Rp0,2, МПа'!N158="-",Z158,CONCATENATE(Z158,",",'Rp0,2, МПа'!N158))</f>
        <v>245,235,226,216,216,216,216,216,206,176,142</v>
      </c>
      <c r="AB158" s="43" t="str">
        <f>IF('Rp0,2, МПа'!O158="-",AA158,CONCATENATE(AA158,",",'Rp0,2, МПа'!O158))</f>
        <v>245,235,226,216,216,216,216,216,206,176,142</v>
      </c>
      <c r="AC158" s="43" t="str">
        <f>IF('Rp0,2, МПа'!P158="-",AB158,CONCATENATE(AB158,",",'Rp0,2, МПа'!P158))</f>
        <v>245,235,226,216,216,216,216,216,206,176,142</v>
      </c>
      <c r="AD158" s="43" t="str">
        <f t="shared" si="5"/>
        <v>{Name: "Сталь 10Х2М (Бесшовные холоднокатаные трубы диаметром от 12 до 60 мм)",ClassID: "СЛ",UltimateStressArray: [392,392,363,353,343,333,323,314,304,294,255],YieldStressArray: [245,235,226,216,216,216,216,216,206,176,142]},</v>
      </c>
    </row>
    <row r="159" spans="1:30" x14ac:dyDescent="0.25">
      <c r="A159" s="45" t="str">
        <f>INDEX('Обработка исходного'!B:B,ROW('Rm, МПа'!$B$3)+4*(ROW('Rm, МПа'!$B159)-ROW('Rm, МПа'!$B$3)))</f>
        <v>Сталь легированная</v>
      </c>
      <c r="B159" s="45" t="str">
        <f t="shared" si="4"/>
        <v>СЛ</v>
      </c>
      <c r="C159" s="45" t="str">
        <f>CONCATENATE('Rm, МПа'!B159,IF(OR(ISBLANK('Rm, МПа'!C159),'Rm, МПа'!C159=""),"",CONCATENATE(" (",'Rm, МПа'!C159,")")))</f>
        <v>10Х2М (Поковки толщиной до 400 мм)</v>
      </c>
      <c r="D159" s="43">
        <f>'Rm, МПа'!D159</f>
        <v>343</v>
      </c>
      <c r="E159" s="43" t="str">
        <f>IF('Rm, МПа'!E159="-",D159,CONCATENATE(D159,",",'Rm, МПа'!E159))</f>
        <v>343,343</v>
      </c>
      <c r="F159" s="43" t="str">
        <f>IF('Rm, МПа'!F159="-",E159,CONCATENATE(E159,",",'Rm, МПа'!F159))</f>
        <v>343,343,343</v>
      </c>
      <c r="G159" s="43" t="str">
        <f>IF('Rm, МПа'!G159="-",F159,CONCATENATE(F159,",",'Rm, МПа'!G159))</f>
        <v>343,343,343,323</v>
      </c>
      <c r="H159" s="43" t="str">
        <f>IF('Rm, МПа'!H159="-",G159,CONCATENATE(G159,",",'Rm, МПа'!H159))</f>
        <v>343,343,343,323,323</v>
      </c>
      <c r="I159" s="43" t="str">
        <f>IF('Rm, МПа'!I159="-",H159,CONCATENATE(H159,",",'Rm, МПа'!I159))</f>
        <v>343,343,343,323,323,314</v>
      </c>
      <c r="J159" s="43" t="str">
        <f>IF('Rm, МПа'!J159="-",I159,CONCATENATE(I159,",",'Rm, МПа'!J159))</f>
        <v>343,343,343,323,323,314,314</v>
      </c>
      <c r="K159" s="43" t="str">
        <f>IF('Rm, МПа'!K159="-",J159,CONCATENATE(J159,",",'Rm, МПа'!K159))</f>
        <v>343,343,343,323,323,314,314,304</v>
      </c>
      <c r="L159" s="43" t="str">
        <f>IF('Rm, МПа'!L159="-",K159,CONCATENATE(K159,",",'Rm, МПа'!L159))</f>
        <v>343,343,343,323,323,314,314,304,304</v>
      </c>
      <c r="M159" s="43" t="str">
        <f>IF('Rm, МПа'!M159="-",L159,CONCATENATE(L159,",",'Rm, МПа'!M159))</f>
        <v>343,343,343,323,323,314,314,304,304,294</v>
      </c>
      <c r="N159" s="43" t="str">
        <f>IF('Rm, МПа'!N159="-",M159,CONCATENATE(M159,",",'Rm, МПа'!N159))</f>
        <v>343,343,343,323,323,314,314,304,304,294,255</v>
      </c>
      <c r="O159" s="43" t="str">
        <f>IF('Rm, МПа'!O159="-",N159,CONCATENATE(N159,",",'Rm, МПа'!O159))</f>
        <v>343,343,343,323,323,314,314,304,304,294,255</v>
      </c>
      <c r="P159" s="43" t="str">
        <f>IF('Rm, МПа'!P159="-",O159,CONCATENATE(O159,",",'Rm, МПа'!P159))</f>
        <v>343,343,343,323,323,314,314,304,304,294,255</v>
      </c>
      <c r="Q159" s="43">
        <f>'Rp0,2, МПа'!D159</f>
        <v>196</v>
      </c>
      <c r="R159" s="43" t="str">
        <f>IF('Rp0,2, МПа'!E159="-",Q159,CONCATENATE(Q159,",",'Rp0,2, МПа'!E159))</f>
        <v>196,186</v>
      </c>
      <c r="S159" s="43" t="str">
        <f>IF('Rp0,2, МПа'!F159="-",R159,CONCATENATE(R159,",",'Rp0,2, МПа'!F159))</f>
        <v>196,186,186</v>
      </c>
      <c r="T159" s="43" t="str">
        <f>IF('Rp0,2, МПа'!G159="-",S159,CONCATENATE(S159,",",'Rp0,2, МПа'!G159))</f>
        <v>196,186,186,177</v>
      </c>
      <c r="U159" s="43" t="str">
        <f>IF('Rp0,2, МПа'!H159="-",T159,CONCATENATE(T159,",",'Rp0,2, МПа'!H159))</f>
        <v>196,186,186,177,177</v>
      </c>
      <c r="V159" s="43" t="str">
        <f>IF('Rp0,2, МПа'!I159="-",U159,CONCATENATE(U159,",",'Rp0,2, МПа'!I159))</f>
        <v>196,186,186,177,177,177</v>
      </c>
      <c r="W159" s="43" t="str">
        <f>IF('Rp0,2, МПа'!J159="-",V159,CONCATENATE(V159,",",'Rp0,2, МПа'!J159))</f>
        <v>196,186,186,177,177,177,177</v>
      </c>
      <c r="X159" s="43" t="str">
        <f>IF('Rp0,2, МПа'!K159="-",W159,CONCATENATE(W159,",",'Rp0,2, МПа'!K159))</f>
        <v>196,186,186,177,177,177,177,177</v>
      </c>
      <c r="Y159" s="43" t="str">
        <f>IF('Rp0,2, МПа'!L159="-",X159,CONCATENATE(X159,",",'Rp0,2, МПа'!L159))</f>
        <v>196,186,186,177,177,177,177,177,177</v>
      </c>
      <c r="Z159" s="43" t="str">
        <f>IF('Rp0,2, МПа'!M159="-",Y159,CONCATENATE(Y159,",",'Rp0,2, МПа'!M159))</f>
        <v>196,186,186,177,177,177,177,177,177,177</v>
      </c>
      <c r="AA159" s="43" t="str">
        <f>IF('Rp0,2, МПа'!N159="-",Z159,CONCATENATE(Z159,",",'Rp0,2, МПа'!N159))</f>
        <v>196,186,186,177,177,177,177,177,177,177,142</v>
      </c>
      <c r="AB159" s="43" t="str">
        <f>IF('Rp0,2, МПа'!O159="-",AA159,CONCATENATE(AA159,",",'Rp0,2, МПа'!O159))</f>
        <v>196,186,186,177,177,177,177,177,177,177,142</v>
      </c>
      <c r="AC159" s="43" t="str">
        <f>IF('Rp0,2, МПа'!P159="-",AB159,CONCATENATE(AB159,",",'Rp0,2, МПа'!P159))</f>
        <v>196,186,186,177,177,177,177,177,177,177,142</v>
      </c>
      <c r="AD159" s="43" t="str">
        <f t="shared" si="5"/>
        <v>{Name: "Сталь 10Х2М (Поковки толщиной до 400 мм)",ClassID: "СЛ",UltimateStressArray: [343,343,343,323,323,314,314,304,304,294,255],YieldStressArray: [196,186,186,177,177,177,177,177,177,177,142]},</v>
      </c>
    </row>
    <row r="160" spans="1:30" x14ac:dyDescent="0.25">
      <c r="A160" s="45" t="str">
        <f>INDEX('Обработка исходного'!B:B,ROW('Rm, МПа'!$B$3)+4*(ROW('Rm, МПа'!$B160)-ROW('Rm, МПа'!$B$3)))</f>
        <v>Сталь легированная</v>
      </c>
      <c r="B160" s="45" t="str">
        <f t="shared" si="4"/>
        <v>СЛ</v>
      </c>
      <c r="C160" s="45" t="str">
        <f>CONCATENATE('Rm, МПа'!B160,IF(OR(ISBLANK('Rm, МПа'!C160),'Rm, МПа'!C160=""),"",CONCATENATE(" (",'Rm, МПа'!C160,")")))</f>
        <v>12X2M (Поковки толщиной до 400 мм)</v>
      </c>
      <c r="D160" s="43">
        <f>'Rm, МПа'!D160</f>
        <v>343</v>
      </c>
      <c r="E160" s="43" t="str">
        <f>IF('Rm, МПа'!E160="-",D160,CONCATENATE(D160,",",'Rm, МПа'!E160))</f>
        <v>343,343</v>
      </c>
      <c r="F160" s="43" t="str">
        <f>IF('Rm, МПа'!F160="-",E160,CONCATENATE(E160,",",'Rm, МПа'!F160))</f>
        <v>343,343,343</v>
      </c>
      <c r="G160" s="43" t="str">
        <f>IF('Rm, МПа'!G160="-",F160,CONCATENATE(F160,",",'Rm, МПа'!G160))</f>
        <v>343,343,343,323</v>
      </c>
      <c r="H160" s="43" t="str">
        <f>IF('Rm, МПа'!H160="-",G160,CONCATENATE(G160,",",'Rm, МПа'!H160))</f>
        <v>343,343,343,323,323</v>
      </c>
      <c r="I160" s="43" t="str">
        <f>IF('Rm, МПа'!I160="-",H160,CONCATENATE(H160,",",'Rm, МПа'!I160))</f>
        <v>343,343,343,323,323,314</v>
      </c>
      <c r="J160" s="43" t="str">
        <f>IF('Rm, МПа'!J160="-",I160,CONCATENATE(I160,",",'Rm, МПа'!J160))</f>
        <v>343,343,343,323,323,314,314</v>
      </c>
      <c r="K160" s="43" t="str">
        <f>IF('Rm, МПа'!K160="-",J160,CONCATENATE(J160,",",'Rm, МПа'!K160))</f>
        <v>343,343,343,323,323,314,314,304</v>
      </c>
      <c r="L160" s="43" t="str">
        <f>IF('Rm, МПа'!L160="-",K160,CONCATENATE(K160,",",'Rm, МПа'!L160))</f>
        <v>343,343,343,323,323,314,314,304,304</v>
      </c>
      <c r="M160" s="43" t="str">
        <f>IF('Rm, МПа'!M160="-",L160,CONCATENATE(L160,",",'Rm, МПа'!M160))</f>
        <v>343,343,343,323,323,314,314,304,304,294</v>
      </c>
      <c r="N160" s="43" t="str">
        <f>IF('Rm, МПа'!N160="-",M160,CONCATENATE(M160,",",'Rm, МПа'!N160))</f>
        <v>343,343,343,323,323,314,314,304,304,294,255</v>
      </c>
      <c r="O160" s="43" t="str">
        <f>IF('Rm, МПа'!O160="-",N160,CONCATENATE(N160,",",'Rm, МПа'!O160))</f>
        <v>343,343,343,323,323,314,314,304,304,294,255</v>
      </c>
      <c r="P160" s="43" t="str">
        <f>IF('Rm, МПа'!P160="-",O160,CONCATENATE(O160,",",'Rm, МПа'!P160))</f>
        <v>343,343,343,323,323,314,314,304,304,294,255</v>
      </c>
      <c r="Q160" s="43">
        <f>'Rp0,2, МПа'!D160</f>
        <v>196</v>
      </c>
      <c r="R160" s="43" t="str">
        <f>IF('Rp0,2, МПа'!E160="-",Q160,CONCATENATE(Q160,",",'Rp0,2, МПа'!E160))</f>
        <v>196,186</v>
      </c>
      <c r="S160" s="43" t="str">
        <f>IF('Rp0,2, МПа'!F160="-",R160,CONCATENATE(R160,",",'Rp0,2, МПа'!F160))</f>
        <v>196,186,186</v>
      </c>
      <c r="T160" s="43" t="str">
        <f>IF('Rp0,2, МПа'!G160="-",S160,CONCATENATE(S160,",",'Rp0,2, МПа'!G160))</f>
        <v>196,186,186,177</v>
      </c>
      <c r="U160" s="43" t="str">
        <f>IF('Rp0,2, МПа'!H160="-",T160,CONCATENATE(T160,",",'Rp0,2, МПа'!H160))</f>
        <v>196,186,186,177,177</v>
      </c>
      <c r="V160" s="43" t="str">
        <f>IF('Rp0,2, МПа'!I160="-",U160,CONCATENATE(U160,",",'Rp0,2, МПа'!I160))</f>
        <v>196,186,186,177,177,177</v>
      </c>
      <c r="W160" s="43" t="str">
        <f>IF('Rp0,2, МПа'!J160="-",V160,CONCATENATE(V160,",",'Rp0,2, МПа'!J160))</f>
        <v>196,186,186,177,177,177,177</v>
      </c>
      <c r="X160" s="43" t="str">
        <f>IF('Rp0,2, МПа'!K160="-",W160,CONCATENATE(W160,",",'Rp0,2, МПа'!K160))</f>
        <v>196,186,186,177,177,177,177,177</v>
      </c>
      <c r="Y160" s="43" t="str">
        <f>IF('Rp0,2, МПа'!L160="-",X160,CONCATENATE(X160,",",'Rp0,2, МПа'!L160))</f>
        <v>196,186,186,177,177,177,177,177,177</v>
      </c>
      <c r="Z160" s="43" t="str">
        <f>IF('Rp0,2, МПа'!M160="-",Y160,CONCATENATE(Y160,",",'Rp0,2, МПа'!M160))</f>
        <v>196,186,186,177,177,177,177,177,177,177</v>
      </c>
      <c r="AA160" s="43" t="str">
        <f>IF('Rp0,2, МПа'!N160="-",Z160,CONCATENATE(Z160,",",'Rp0,2, МПа'!N160))</f>
        <v>196,186,186,177,177,177,177,177,177,177,142</v>
      </c>
      <c r="AB160" s="43" t="str">
        <f>IF('Rp0,2, МПа'!O160="-",AA160,CONCATENATE(AA160,",",'Rp0,2, МПа'!O160))</f>
        <v>196,186,186,177,177,177,177,177,177,177,142</v>
      </c>
      <c r="AC160" s="43" t="str">
        <f>IF('Rp0,2, МПа'!P160="-",AB160,CONCATENATE(AB160,",",'Rp0,2, МПа'!P160))</f>
        <v>196,186,186,177,177,177,177,177,177,177,142</v>
      </c>
      <c r="AD160" s="43" t="str">
        <f t="shared" si="5"/>
        <v>{Name: "Сталь 12X2M (Поковки толщиной до 400 мм)",ClassID: "СЛ",UltimateStressArray: [343,343,343,323,323,314,314,304,304,294,255],YieldStressArray: [196,186,186,177,177,177,177,177,177,177,142]},</v>
      </c>
    </row>
    <row r="161" spans="1:30" x14ac:dyDescent="0.25">
      <c r="A161" s="45" t="str">
        <f>INDEX('Обработка исходного'!B:B,ROW('Rm, МПа'!$B$3)+4*(ROW('Rm, МПа'!$B161)-ROW('Rm, МПа'!$B$3)))</f>
        <v>Сталь легированная</v>
      </c>
      <c r="B161" s="45" t="str">
        <f t="shared" si="4"/>
        <v>СЛ</v>
      </c>
      <c r="C161" s="45" t="str">
        <f>CONCATENATE('Rm, МПа'!B161,IF(OR(ISBLANK('Rm, МПа'!C161),'Rm, МПа'!C161=""),"",CONCATENATE(" (",'Rm, МПа'!C161,")")))</f>
        <v>12MX (Поковки толщиной от 20 до 130 мм)</v>
      </c>
      <c r="D161" s="43">
        <f>'Rm, МПа'!D161</f>
        <v>441</v>
      </c>
      <c r="E161" s="43" t="str">
        <f>IF('Rm, МПа'!E161="-",D161,CONCATENATE(D161,",",'Rm, МПа'!E161))</f>
        <v>441,432</v>
      </c>
      <c r="F161" s="43" t="str">
        <f>IF('Rm, МПа'!F161="-",E161,CONCATENATE(E161,",",'Rm, МПа'!F161))</f>
        <v>441,432,432</v>
      </c>
      <c r="G161" s="43" t="str">
        <f>IF('Rm, МПа'!G161="-",F161,CONCATENATE(F161,",",'Rm, МПа'!G161))</f>
        <v>441,432,432,432</v>
      </c>
      <c r="H161" s="43" t="str">
        <f>IF('Rm, МПа'!H161="-",G161,CONCATENATE(G161,",",'Rm, МПа'!H161))</f>
        <v>441,432,432,432,432</v>
      </c>
      <c r="I161" s="43" t="str">
        <f>IF('Rm, МПа'!I161="-",H161,CONCATENATE(H161,",",'Rm, МПа'!I161))</f>
        <v>441,432,432,432,432,432</v>
      </c>
      <c r="J161" s="43" t="str">
        <f>IF('Rm, МПа'!J161="-",I161,CONCATENATE(I161,",",'Rm, МПа'!J161))</f>
        <v>441,432,432,432,432,432,432</v>
      </c>
      <c r="K161" s="43" t="str">
        <f>IF('Rm, МПа'!K161="-",J161,CONCATENATE(J161,",",'Rm, МПа'!K161))</f>
        <v>441,432,432,432,432,432,432,402</v>
      </c>
      <c r="L161" s="43" t="str">
        <f>IF('Rm, МПа'!L161="-",K161,CONCATENATE(K161,",",'Rm, МПа'!L161))</f>
        <v>441,432,432,432,432,432,432,402,373</v>
      </c>
      <c r="M161" s="43" t="str">
        <f>IF('Rm, МПа'!M161="-",L161,CONCATENATE(L161,",",'Rm, МПа'!M161))</f>
        <v>441,432,432,432,432,432,432,402,373,333</v>
      </c>
      <c r="N161" s="43" t="str">
        <f>IF('Rm, МПа'!N161="-",M161,CONCATENATE(M161,",",'Rm, МПа'!N161))</f>
        <v>441,432,432,432,432,432,432,402,373,333,294</v>
      </c>
      <c r="O161" s="43" t="str">
        <f>IF('Rm, МПа'!O161="-",N161,CONCATENATE(N161,",",'Rm, МПа'!O161))</f>
        <v>441,432,432,432,432,432,432,402,373,333,294</v>
      </c>
      <c r="P161" s="43" t="str">
        <f>IF('Rm, МПа'!P161="-",O161,CONCATENATE(O161,",",'Rm, МПа'!P161))</f>
        <v>441,432,432,432,432,432,432,402,373,333,294</v>
      </c>
      <c r="Q161" s="43">
        <f>'Rp0,2, МПа'!D161</f>
        <v>235</v>
      </c>
      <c r="R161" s="43" t="str">
        <f>IF('Rp0,2, МПа'!E161="-",Q161,CONCATENATE(Q161,",",'Rp0,2, МПа'!E161))</f>
        <v>235,235</v>
      </c>
      <c r="S161" s="43" t="str">
        <f>IF('Rp0,2, МПа'!F161="-",R161,CONCATENATE(R161,",",'Rp0,2, МПа'!F161))</f>
        <v>235,235,235</v>
      </c>
      <c r="T161" s="43" t="str">
        <f>IF('Rp0,2, МПа'!G161="-",S161,CONCATENATE(S161,",",'Rp0,2, МПа'!G161))</f>
        <v>235,235,235,235</v>
      </c>
      <c r="U161" s="43" t="str">
        <f>IF('Rp0,2, МПа'!H161="-",T161,CONCATENATE(T161,",",'Rp0,2, МПа'!H161))</f>
        <v>235,235,235,235,235</v>
      </c>
      <c r="V161" s="43" t="str">
        <f>IF('Rp0,2, МПа'!I161="-",U161,CONCATENATE(U161,",",'Rp0,2, МПа'!I161))</f>
        <v>235,235,235,235,235,235</v>
      </c>
      <c r="W161" s="43" t="str">
        <f>IF('Rp0,2, МПа'!J161="-",V161,CONCATENATE(V161,",",'Rp0,2, МПа'!J161))</f>
        <v>235,235,235,235,235,235,235</v>
      </c>
      <c r="X161" s="43" t="str">
        <f>IF('Rp0,2, МПа'!K161="-",W161,CONCATENATE(W161,",",'Rp0,2, МПа'!K161))</f>
        <v>235,235,235,235,235,235,235,216</v>
      </c>
      <c r="Y161" s="43" t="str">
        <f>IF('Rp0,2, МПа'!L161="-",X161,CONCATENATE(X161,",",'Rp0,2, МПа'!L161))</f>
        <v>235,235,235,235,235,235,235,216,206</v>
      </c>
      <c r="Z161" s="43" t="str">
        <f>IF('Rp0,2, МПа'!M161="-",Y161,CONCATENATE(Y161,",",'Rp0,2, МПа'!M161))</f>
        <v>235,235,235,235,235,235,235,216,206,206</v>
      </c>
      <c r="AA161" s="43" t="str">
        <f>IF('Rp0,2, МПа'!N161="-",Z161,CONCATENATE(Z161,",",'Rp0,2, МПа'!N161))</f>
        <v>235,235,235,235,235,235,235,216,206,206,196</v>
      </c>
      <c r="AB161" s="43" t="str">
        <f>IF('Rp0,2, МПа'!O161="-",AA161,CONCATENATE(AA161,",",'Rp0,2, МПа'!O161))</f>
        <v>235,235,235,235,235,235,235,216,206,206,196</v>
      </c>
      <c r="AC161" s="43" t="str">
        <f>IF('Rp0,2, МПа'!P161="-",AB161,CONCATENATE(AB161,",",'Rp0,2, МПа'!P161))</f>
        <v>235,235,235,235,235,235,235,216,206,206,196</v>
      </c>
      <c r="AD161" s="43" t="str">
        <f t="shared" si="5"/>
        <v>{Name: "Сталь 12MX (Поковки толщиной от 20 до 130 мм)",ClassID: "СЛ",UltimateStressArray: [441,432,432,432,432,432,432,402,373,333,294],YieldStressArray: [235,235,235,235,235,235,235,216,206,206,196]},</v>
      </c>
    </row>
    <row r="162" spans="1:30" x14ac:dyDescent="0.25">
      <c r="A162" s="45" t="str">
        <f>INDEX('Обработка исходного'!B:B,ROW('Rm, МПа'!$B$3)+4*(ROW('Rm, МПа'!$B162)-ROW('Rm, МПа'!$B$3)))</f>
        <v>Сталь легированная</v>
      </c>
      <c r="B162" s="45" t="str">
        <f t="shared" si="4"/>
        <v>СЛ</v>
      </c>
      <c r="C162" s="45" t="str">
        <f>CONCATENATE('Rm, МПа'!B162,IF(OR(ISBLANK('Rm, МПа'!C162),'Rm, МПа'!C162=""),"",CONCATENATE(" (",'Rm, МПа'!C162,")")))</f>
        <v>12MX (Поковки толщиной до 25 мм)</v>
      </c>
      <c r="D162" s="43">
        <f>'Rm, МПа'!D162</f>
        <v>412</v>
      </c>
      <c r="E162" s="43" t="str">
        <f>IF('Rm, МПа'!E162="-",D162,CONCATENATE(D162,",",'Rm, МПа'!E162))</f>
        <v>412,412</v>
      </c>
      <c r="F162" s="43" t="str">
        <f>IF('Rm, МПа'!F162="-",E162,CONCATENATE(E162,",",'Rm, МПа'!F162))</f>
        <v>412,412,402</v>
      </c>
      <c r="G162" s="43" t="str">
        <f>IF('Rm, МПа'!G162="-",F162,CONCATENATE(F162,",",'Rm, МПа'!G162))</f>
        <v>412,412,402,402</v>
      </c>
      <c r="H162" s="43" t="str">
        <f>IF('Rm, МПа'!H162="-",G162,CONCATENATE(G162,",",'Rm, МПа'!H162))</f>
        <v>412,412,402,402,392</v>
      </c>
      <c r="I162" s="43" t="str">
        <f>IF('Rm, МПа'!I162="-",H162,CONCATENATE(H162,",",'Rm, МПа'!I162))</f>
        <v>412,412,402,402,392,383</v>
      </c>
      <c r="J162" s="43" t="str">
        <f>IF('Rm, МПа'!J162="-",I162,CONCATENATE(I162,",",'Rm, МПа'!J162))</f>
        <v>412,412,402,402,392,383,383</v>
      </c>
      <c r="K162" s="43" t="str">
        <f>IF('Rm, МПа'!K162="-",J162,CONCATENATE(J162,",",'Rm, МПа'!K162))</f>
        <v>412,412,402,402,392,383,383,373</v>
      </c>
      <c r="L162" s="43" t="str">
        <f>IF('Rm, МПа'!L162="-",K162,CONCATENATE(K162,",",'Rm, МПа'!L162))</f>
        <v>412,412,402,402,392,383,383,373,353</v>
      </c>
      <c r="M162" s="43" t="str">
        <f>IF('Rm, МПа'!M162="-",L162,CONCATENATE(L162,",",'Rm, МПа'!M162))</f>
        <v>412,412,402,402,392,383,383,373,353,314</v>
      </c>
      <c r="N162" s="43" t="str">
        <f>IF('Rm, МПа'!N162="-",M162,CONCATENATE(M162,",",'Rm, МПа'!N162))</f>
        <v>412,412,402,402,392,383,383,373,353,314,275</v>
      </c>
      <c r="O162" s="43" t="str">
        <f>IF('Rm, МПа'!O162="-",N162,CONCATENATE(N162,",",'Rm, МПа'!O162))</f>
        <v>412,412,402,402,392,383,383,373,353,314,275</v>
      </c>
      <c r="P162" s="43" t="str">
        <f>IF('Rm, МПа'!P162="-",O162,CONCATENATE(O162,",",'Rm, МПа'!P162))</f>
        <v>412,412,402,402,392,383,383,373,353,314,275</v>
      </c>
      <c r="Q162" s="43">
        <f>'Rp0,2, МПа'!D162</f>
        <v>235</v>
      </c>
      <c r="R162" s="43" t="str">
        <f>IF('Rp0,2, МПа'!E162="-",Q162,CONCATENATE(Q162,",",'Rp0,2, МПа'!E162))</f>
        <v>235,235</v>
      </c>
      <c r="S162" s="43" t="str">
        <f>IF('Rp0,2, МПа'!F162="-",R162,CONCATENATE(R162,",",'Rp0,2, МПа'!F162))</f>
        <v>235,235,235</v>
      </c>
      <c r="T162" s="43" t="str">
        <f>IF('Rp0,2, МПа'!G162="-",S162,CONCATENATE(S162,",",'Rp0,2, МПа'!G162))</f>
        <v>235,235,235,235</v>
      </c>
      <c r="U162" s="43" t="str">
        <f>IF('Rp0,2, МПа'!H162="-",T162,CONCATENATE(T162,",",'Rp0,2, МПа'!H162))</f>
        <v>235,235,235,235,235</v>
      </c>
      <c r="V162" s="43" t="str">
        <f>IF('Rp0,2, МПа'!I162="-",U162,CONCATENATE(U162,",",'Rp0,2, МПа'!I162))</f>
        <v>235,235,235,235,235,235</v>
      </c>
      <c r="W162" s="43" t="str">
        <f>IF('Rp0,2, МПа'!J162="-",V162,CONCATENATE(V162,",",'Rp0,2, МПа'!J162))</f>
        <v>235,235,235,235,235,235,235</v>
      </c>
      <c r="X162" s="43" t="str">
        <f>IF('Rp0,2, МПа'!K162="-",W162,CONCATENATE(W162,",",'Rp0,2, МПа'!K162))</f>
        <v>235,235,235,235,235,235,235,216</v>
      </c>
      <c r="Y162" s="43" t="str">
        <f>IF('Rp0,2, МПа'!L162="-",X162,CONCATENATE(X162,",",'Rp0,2, МПа'!L162))</f>
        <v>235,235,235,235,235,235,235,216,206</v>
      </c>
      <c r="Z162" s="43" t="str">
        <f>IF('Rp0,2, МПа'!M162="-",Y162,CONCATENATE(Y162,",",'Rp0,2, МПа'!M162))</f>
        <v>235,235,235,235,235,235,235,216,206,206</v>
      </c>
      <c r="AA162" s="43" t="str">
        <f>IF('Rp0,2, МПа'!N162="-",Z162,CONCATENATE(Z162,",",'Rp0,2, МПа'!N162))</f>
        <v>235,235,235,235,235,235,235,216,206,206,196</v>
      </c>
      <c r="AB162" s="43" t="str">
        <f>IF('Rp0,2, МПа'!O162="-",AA162,CONCATENATE(AA162,",",'Rp0,2, МПа'!O162))</f>
        <v>235,235,235,235,235,235,235,216,206,206,196</v>
      </c>
      <c r="AC162" s="43" t="str">
        <f>IF('Rp0,2, МПа'!P162="-",AB162,CONCATENATE(AB162,",",'Rp0,2, МПа'!P162))</f>
        <v>235,235,235,235,235,235,235,216,206,206,196</v>
      </c>
      <c r="AD162" s="43" t="str">
        <f t="shared" si="5"/>
        <v>{Name: "Сталь 12MX (Поковки толщиной до 25 мм)",ClassID: "СЛ",UltimateStressArray: [412,412,402,402,392,383,383,373,353,314,275],YieldStressArray: [235,235,235,235,235,235,235,216,206,206,196]},</v>
      </c>
    </row>
    <row r="163" spans="1:30" x14ac:dyDescent="0.25">
      <c r="A163" s="45" t="str">
        <f>INDEX('Обработка исходного'!B:B,ROW('Rm, МПа'!$B$3)+4*(ROW('Rm, МПа'!$B163)-ROW('Rm, МПа'!$B$3)))</f>
        <v>Сталь легированная</v>
      </c>
      <c r="B163" s="45" t="str">
        <f t="shared" si="4"/>
        <v>СЛ</v>
      </c>
      <c r="C163" s="45" t="str">
        <f>CONCATENATE('Rm, МПа'!B163,IF(OR(ISBLANK('Rm, МПа'!C163),'Rm, МПа'!C163=""),"",CONCATENATE(" (",'Rm, МПа'!C163,")")))</f>
        <v>12MX (Прутки, полосы толщиной или диаметром до 90 мм)</v>
      </c>
      <c r="D163" s="43">
        <f>'Rm, МПа'!D163</f>
        <v>412</v>
      </c>
      <c r="E163" s="43" t="str">
        <f>IF('Rm, МПа'!E163="-",D163,CONCATENATE(D163,",",'Rm, МПа'!E163))</f>
        <v>412,412</v>
      </c>
      <c r="F163" s="43" t="str">
        <f>IF('Rm, МПа'!F163="-",E163,CONCATENATE(E163,",",'Rm, МПа'!F163))</f>
        <v>412,412,402</v>
      </c>
      <c r="G163" s="43" t="str">
        <f>IF('Rm, МПа'!G163="-",F163,CONCATENATE(F163,",",'Rm, МПа'!G163))</f>
        <v>412,412,402,402</v>
      </c>
      <c r="H163" s="43" t="str">
        <f>IF('Rm, МПа'!H163="-",G163,CONCATENATE(G163,",",'Rm, МПа'!H163))</f>
        <v>412,412,402,402,392</v>
      </c>
      <c r="I163" s="43" t="str">
        <f>IF('Rm, МПа'!I163="-",H163,CONCATENATE(H163,",",'Rm, МПа'!I163))</f>
        <v>412,412,402,402,392,383</v>
      </c>
      <c r="J163" s="43" t="str">
        <f>IF('Rm, МПа'!J163="-",I163,CONCATENATE(I163,",",'Rm, МПа'!J163))</f>
        <v>412,412,402,402,392,383,383</v>
      </c>
      <c r="K163" s="43" t="str">
        <f>IF('Rm, МПа'!K163="-",J163,CONCATENATE(J163,",",'Rm, МПа'!K163))</f>
        <v>412,412,402,402,392,383,383,373</v>
      </c>
      <c r="L163" s="43" t="str">
        <f>IF('Rm, МПа'!L163="-",K163,CONCATENATE(K163,",",'Rm, МПа'!L163))</f>
        <v>412,412,402,402,392,383,383,373,353</v>
      </c>
      <c r="M163" s="43" t="str">
        <f>IF('Rm, МПа'!M163="-",L163,CONCATENATE(L163,",",'Rm, МПа'!M163))</f>
        <v>412,412,402,402,392,383,383,373,353,314</v>
      </c>
      <c r="N163" s="43" t="str">
        <f>IF('Rm, МПа'!N163="-",M163,CONCATENATE(M163,",",'Rm, МПа'!N163))</f>
        <v>412,412,402,402,392,383,383,373,353,314,275</v>
      </c>
      <c r="O163" s="43" t="str">
        <f>IF('Rm, МПа'!O163="-",N163,CONCATENATE(N163,",",'Rm, МПа'!O163))</f>
        <v>412,412,402,402,392,383,383,373,353,314,275</v>
      </c>
      <c r="P163" s="43" t="str">
        <f>IF('Rm, МПа'!P163="-",O163,CONCATENATE(O163,",",'Rm, МПа'!P163))</f>
        <v>412,412,402,402,392,383,383,373,353,314,275</v>
      </c>
      <c r="Q163" s="43">
        <f>'Rp0,2, МПа'!D163</f>
        <v>235</v>
      </c>
      <c r="R163" s="43" t="str">
        <f>IF('Rp0,2, МПа'!E163="-",Q163,CONCATENATE(Q163,",",'Rp0,2, МПа'!E163))</f>
        <v>235,235</v>
      </c>
      <c r="S163" s="43" t="str">
        <f>IF('Rp0,2, МПа'!F163="-",R163,CONCATENATE(R163,",",'Rp0,2, МПа'!F163))</f>
        <v>235,235,235</v>
      </c>
      <c r="T163" s="43" t="str">
        <f>IF('Rp0,2, МПа'!G163="-",S163,CONCATENATE(S163,",",'Rp0,2, МПа'!G163))</f>
        <v>235,235,235,235</v>
      </c>
      <c r="U163" s="43" t="str">
        <f>IF('Rp0,2, МПа'!H163="-",T163,CONCATENATE(T163,",",'Rp0,2, МПа'!H163))</f>
        <v>235,235,235,235,235</v>
      </c>
      <c r="V163" s="43" t="str">
        <f>IF('Rp0,2, МПа'!I163="-",U163,CONCATENATE(U163,",",'Rp0,2, МПа'!I163))</f>
        <v>235,235,235,235,235,235</v>
      </c>
      <c r="W163" s="43" t="str">
        <f>IF('Rp0,2, МПа'!J163="-",V163,CONCATENATE(V163,",",'Rp0,2, МПа'!J163))</f>
        <v>235,235,235,235,235,235,235</v>
      </c>
      <c r="X163" s="43" t="str">
        <f>IF('Rp0,2, МПа'!K163="-",W163,CONCATENATE(W163,",",'Rp0,2, МПа'!K163))</f>
        <v>235,235,235,235,235,235,235,216</v>
      </c>
      <c r="Y163" s="43" t="str">
        <f>IF('Rp0,2, МПа'!L163="-",X163,CONCATENATE(X163,",",'Rp0,2, МПа'!L163))</f>
        <v>235,235,235,235,235,235,235,216,206</v>
      </c>
      <c r="Z163" s="43" t="str">
        <f>IF('Rp0,2, МПа'!M163="-",Y163,CONCATENATE(Y163,",",'Rp0,2, МПа'!M163))</f>
        <v>235,235,235,235,235,235,235,216,206,206</v>
      </c>
      <c r="AA163" s="43" t="str">
        <f>IF('Rp0,2, МПа'!N163="-",Z163,CONCATENATE(Z163,",",'Rp0,2, МПа'!N163))</f>
        <v>235,235,235,235,235,235,235,216,206,206,196</v>
      </c>
      <c r="AB163" s="43" t="str">
        <f>IF('Rp0,2, МПа'!O163="-",AA163,CONCATENATE(AA163,",",'Rp0,2, МПа'!O163))</f>
        <v>235,235,235,235,235,235,235,216,206,206,196</v>
      </c>
      <c r="AC163" s="43" t="str">
        <f>IF('Rp0,2, МПа'!P163="-",AB163,CONCATENATE(AB163,",",'Rp0,2, МПа'!P163))</f>
        <v>235,235,235,235,235,235,235,216,206,206,196</v>
      </c>
      <c r="AD163" s="43" t="str">
        <f t="shared" si="5"/>
        <v>{Name: "Сталь 12MX (Прутки, полосы толщиной или диаметром до 90 мм)",ClassID: "СЛ",UltimateStressArray: [412,412,402,402,392,383,383,373,353,314,275],YieldStressArray: [235,235,235,235,235,235,235,216,206,206,196]},</v>
      </c>
    </row>
    <row r="164" spans="1:30" x14ac:dyDescent="0.25">
      <c r="A164" s="45" t="str">
        <f>INDEX('Обработка исходного'!B:B,ROW('Rm, МПа'!$B$3)+4*(ROW('Rm, МПа'!$B164)-ROW('Rm, МПа'!$B$3)))</f>
        <v>Сталь легированная</v>
      </c>
      <c r="B164" s="45" t="str">
        <f t="shared" si="4"/>
        <v>СЛ</v>
      </c>
      <c r="C164" s="45" t="str">
        <f>CONCATENATE('Rm, МПа'!B164,IF(OR(ISBLANK('Rm, МПа'!C164),'Rm, МПа'!C164=""),"",CONCATENATE(" (",'Rm, МПа'!C164,")")))</f>
        <v>12MX (Прутки, полосы толщиной или диаметром от 90 до 150 мм)</v>
      </c>
      <c r="D164" s="43">
        <f>'Rm, МПа'!D164</f>
        <v>412</v>
      </c>
      <c r="E164" s="43" t="str">
        <f>IF('Rm, МПа'!E164="-",D164,CONCATENATE(D164,",",'Rm, МПа'!E164))</f>
        <v>412,412</v>
      </c>
      <c r="F164" s="43" t="str">
        <f>IF('Rm, МПа'!F164="-",E164,CONCATENATE(E164,",",'Rm, МПа'!F164))</f>
        <v>412,412,402</v>
      </c>
      <c r="G164" s="43" t="str">
        <f>IF('Rm, МПа'!G164="-",F164,CONCATENATE(F164,",",'Rm, МПа'!G164))</f>
        <v>412,412,402,402</v>
      </c>
      <c r="H164" s="43" t="str">
        <f>IF('Rm, МПа'!H164="-",G164,CONCATENATE(G164,",",'Rm, МПа'!H164))</f>
        <v>412,412,402,402,392</v>
      </c>
      <c r="I164" s="43" t="str">
        <f>IF('Rm, МПа'!I164="-",H164,CONCATENATE(H164,",",'Rm, МПа'!I164))</f>
        <v>412,412,402,402,392,383</v>
      </c>
      <c r="J164" s="43" t="str">
        <f>IF('Rm, МПа'!J164="-",I164,CONCATENATE(I164,",",'Rm, МПа'!J164))</f>
        <v>412,412,402,402,392,383,383</v>
      </c>
      <c r="K164" s="43" t="str">
        <f>IF('Rm, МПа'!K164="-",J164,CONCATENATE(J164,",",'Rm, МПа'!K164))</f>
        <v>412,412,402,402,392,383,383,373</v>
      </c>
      <c r="L164" s="43" t="str">
        <f>IF('Rm, МПа'!L164="-",K164,CONCATENATE(K164,",",'Rm, МПа'!L164))</f>
        <v>412,412,402,402,392,383,383,373,353</v>
      </c>
      <c r="M164" s="43" t="str">
        <f>IF('Rm, МПа'!M164="-",L164,CONCATENATE(L164,",",'Rm, МПа'!M164))</f>
        <v>412,412,402,402,392,383,383,373,353,314</v>
      </c>
      <c r="N164" s="43" t="str">
        <f>IF('Rm, МПа'!N164="-",M164,CONCATENATE(M164,",",'Rm, МПа'!N164))</f>
        <v>412,412,402,402,392,383,383,373,353,314,275</v>
      </c>
      <c r="O164" s="43" t="str">
        <f>IF('Rm, МПа'!O164="-",N164,CONCATENATE(N164,",",'Rm, МПа'!O164))</f>
        <v>412,412,402,402,392,383,383,373,353,314,275</v>
      </c>
      <c r="P164" s="43" t="str">
        <f>IF('Rm, МПа'!P164="-",O164,CONCATENATE(O164,",",'Rm, МПа'!P164))</f>
        <v>412,412,402,402,392,383,383,373,353,314,275</v>
      </c>
      <c r="Q164" s="43">
        <f>'Rp0,2, МПа'!D164</f>
        <v>235</v>
      </c>
      <c r="R164" s="43" t="str">
        <f>IF('Rp0,2, МПа'!E164="-",Q164,CONCATENATE(Q164,",",'Rp0,2, МПа'!E164))</f>
        <v>235,235</v>
      </c>
      <c r="S164" s="43" t="str">
        <f>IF('Rp0,2, МПа'!F164="-",R164,CONCATENATE(R164,",",'Rp0,2, МПа'!F164))</f>
        <v>235,235,235</v>
      </c>
      <c r="T164" s="43" t="str">
        <f>IF('Rp0,2, МПа'!G164="-",S164,CONCATENATE(S164,",",'Rp0,2, МПа'!G164))</f>
        <v>235,235,235,235</v>
      </c>
      <c r="U164" s="43" t="str">
        <f>IF('Rp0,2, МПа'!H164="-",T164,CONCATENATE(T164,",",'Rp0,2, МПа'!H164))</f>
        <v>235,235,235,235,226</v>
      </c>
      <c r="V164" s="43" t="str">
        <f>IF('Rp0,2, МПа'!I164="-",U164,CONCATENATE(U164,",",'Rp0,2, МПа'!I164))</f>
        <v>235,235,235,235,226,226</v>
      </c>
      <c r="W164" s="43" t="str">
        <f>IF('Rp0,2, МПа'!J164="-",V164,CONCATENATE(V164,",",'Rp0,2, МПа'!J164))</f>
        <v>235,235,235,235,226,226,216</v>
      </c>
      <c r="X164" s="43" t="str">
        <f>IF('Rp0,2, МПа'!K164="-",W164,CONCATENATE(W164,",",'Rp0,2, МПа'!K164))</f>
        <v>235,235,235,235,226,226,216,206</v>
      </c>
      <c r="Y164" s="43" t="str">
        <f>IF('Rp0,2, МПа'!L164="-",X164,CONCATENATE(X164,",",'Rp0,2, МПа'!L164))</f>
        <v>235,235,235,235,226,226,216,206,196</v>
      </c>
      <c r="Z164" s="43" t="str">
        <f>IF('Rp0,2, МПа'!M164="-",Y164,CONCATENATE(Y164,",",'Rp0,2, МПа'!M164))</f>
        <v>235,235,235,235,226,226,216,206,196,186</v>
      </c>
      <c r="AA164" s="43" t="str">
        <f>IF('Rp0,2, МПа'!N164="-",Z164,CONCATENATE(Z164,",",'Rp0,2, МПа'!N164))</f>
        <v>235,235,235,235,226,226,216,206,196,186,177</v>
      </c>
      <c r="AB164" s="43" t="str">
        <f>IF('Rp0,2, МПа'!O164="-",AA164,CONCATENATE(AA164,",",'Rp0,2, МПа'!O164))</f>
        <v>235,235,235,235,226,226,216,206,196,186,177</v>
      </c>
      <c r="AC164" s="43" t="str">
        <f>IF('Rp0,2, МПа'!P164="-",AB164,CONCATENATE(AB164,",",'Rp0,2, МПа'!P164))</f>
        <v>235,235,235,235,226,226,216,206,196,186,177</v>
      </c>
      <c r="AD164" s="43" t="str">
        <f t="shared" si="5"/>
        <v>{Name: "Сталь 12MX (Прутки, полосы толщиной или диаметром от 90 до 150 мм)",ClassID: "СЛ",UltimateStressArray: [412,412,402,402,392,383,383,373,353,314,275],YieldStressArray: [235,235,235,235,226,226,216,206,196,186,177]},</v>
      </c>
    </row>
    <row r="165" spans="1:30" x14ac:dyDescent="0.25">
      <c r="A165" s="45" t="str">
        <f>INDEX('Обработка исходного'!B:B,ROW('Rm, МПа'!$B$3)+4*(ROW('Rm, МПа'!$B165)-ROW('Rm, МПа'!$B$3)))</f>
        <v>Сталь легированная</v>
      </c>
      <c r="B165" s="45" t="str">
        <f t="shared" si="4"/>
        <v>СЛ</v>
      </c>
      <c r="C165" s="45" t="str">
        <f>CONCATENATE('Rm, МПа'!B165,IF(OR(ISBLANK('Rm, МПа'!C165),'Rm, МПа'!C165=""),"",CONCATENATE(" (",'Rm, МПа'!C165,")")))</f>
        <v>12MX (Прутки, полосы толщиной или диаметром от 150 до 200 мм)</v>
      </c>
      <c r="D165" s="43">
        <f>'Rm, МПа'!D165</f>
        <v>412</v>
      </c>
      <c r="E165" s="43" t="str">
        <f>IF('Rm, МПа'!E165="-",D165,CONCATENATE(D165,",",'Rm, МПа'!E165))</f>
        <v>412,412</v>
      </c>
      <c r="F165" s="43" t="str">
        <f>IF('Rm, МПа'!F165="-",E165,CONCATENATE(E165,",",'Rm, МПа'!F165))</f>
        <v>412,412,402</v>
      </c>
      <c r="G165" s="43" t="str">
        <f>IF('Rm, МПа'!G165="-",F165,CONCATENATE(F165,",",'Rm, МПа'!G165))</f>
        <v>412,412,402,402</v>
      </c>
      <c r="H165" s="43" t="str">
        <f>IF('Rm, МПа'!H165="-",G165,CONCATENATE(G165,",",'Rm, МПа'!H165))</f>
        <v>412,412,402,402,392</v>
      </c>
      <c r="I165" s="43" t="str">
        <f>IF('Rm, МПа'!I165="-",H165,CONCATENATE(H165,",",'Rm, МПа'!I165))</f>
        <v>412,412,402,402,392,383</v>
      </c>
      <c r="J165" s="43" t="str">
        <f>IF('Rm, МПа'!J165="-",I165,CONCATENATE(I165,",",'Rm, МПа'!J165))</f>
        <v>412,412,402,402,392,383,383</v>
      </c>
      <c r="K165" s="43" t="str">
        <f>IF('Rm, МПа'!K165="-",J165,CONCATENATE(J165,",",'Rm, МПа'!K165))</f>
        <v>412,412,402,402,392,383,383,373</v>
      </c>
      <c r="L165" s="43" t="str">
        <f>IF('Rm, МПа'!L165="-",K165,CONCATENATE(K165,",",'Rm, МПа'!L165))</f>
        <v>412,412,402,402,392,383,383,373,353</v>
      </c>
      <c r="M165" s="43" t="str">
        <f>IF('Rm, МПа'!M165="-",L165,CONCATENATE(L165,",",'Rm, МПа'!M165))</f>
        <v>412,412,402,402,392,383,383,373,353,314</v>
      </c>
      <c r="N165" s="43" t="str">
        <f>IF('Rm, МПа'!N165="-",M165,CONCATENATE(M165,",",'Rm, МПа'!N165))</f>
        <v>412,412,402,402,392,383,383,373,353,314,275</v>
      </c>
      <c r="O165" s="43" t="str">
        <f>IF('Rm, МПа'!O165="-",N165,CONCATENATE(N165,",",'Rm, МПа'!O165))</f>
        <v>412,412,402,402,392,383,383,373,353,314,275</v>
      </c>
      <c r="P165" s="43" t="str">
        <f>IF('Rm, МПа'!P165="-",O165,CONCATENATE(O165,",",'Rm, МПа'!P165))</f>
        <v>412,412,402,402,392,383,383,373,353,314,275</v>
      </c>
      <c r="Q165" s="43">
        <f>'Rp0,2, МПа'!D165</f>
        <v>235</v>
      </c>
      <c r="R165" s="43" t="str">
        <f>IF('Rp0,2, МПа'!E165="-",Q165,CONCATENATE(Q165,",",'Rp0,2, МПа'!E165))</f>
        <v>235,235</v>
      </c>
      <c r="S165" s="43" t="str">
        <f>IF('Rp0,2, МПа'!F165="-",R165,CONCATENATE(R165,",",'Rp0,2, МПа'!F165))</f>
        <v>235,235,235</v>
      </c>
      <c r="T165" s="43" t="str">
        <f>IF('Rp0,2, МПа'!G165="-",S165,CONCATENATE(S165,",",'Rp0,2, МПа'!G165))</f>
        <v>235,235,235,235</v>
      </c>
      <c r="U165" s="43" t="str">
        <f>IF('Rp0,2, МПа'!H165="-",T165,CONCATENATE(T165,",",'Rp0,2, МПа'!H165))</f>
        <v>235,235,235,235,226</v>
      </c>
      <c r="V165" s="43" t="str">
        <f>IF('Rp0,2, МПа'!I165="-",U165,CONCATENATE(U165,",",'Rp0,2, МПа'!I165))</f>
        <v>235,235,235,235,226,226</v>
      </c>
      <c r="W165" s="43" t="str">
        <f>IF('Rp0,2, МПа'!J165="-",V165,CONCATENATE(V165,",",'Rp0,2, МПа'!J165))</f>
        <v>235,235,235,235,226,226,216</v>
      </c>
      <c r="X165" s="43" t="str">
        <f>IF('Rp0,2, МПа'!K165="-",W165,CONCATENATE(W165,",",'Rp0,2, МПа'!K165))</f>
        <v>235,235,235,235,226,226,216,206</v>
      </c>
      <c r="Y165" s="43" t="str">
        <f>IF('Rp0,2, МПа'!L165="-",X165,CONCATENATE(X165,",",'Rp0,2, МПа'!L165))</f>
        <v>235,235,235,235,226,226,216,206,196</v>
      </c>
      <c r="Z165" s="43" t="str">
        <f>IF('Rp0,2, МПа'!M165="-",Y165,CONCATENATE(Y165,",",'Rp0,2, МПа'!M165))</f>
        <v>235,235,235,235,226,226,216,206,196,186</v>
      </c>
      <c r="AA165" s="43" t="str">
        <f>IF('Rp0,2, МПа'!N165="-",Z165,CONCATENATE(Z165,",",'Rp0,2, МПа'!N165))</f>
        <v>235,235,235,235,226,226,216,206,196,186,177</v>
      </c>
      <c r="AB165" s="43" t="str">
        <f>IF('Rp0,2, МПа'!O165="-",AA165,CONCATENATE(AA165,",",'Rp0,2, МПа'!O165))</f>
        <v>235,235,235,235,226,226,216,206,196,186,177</v>
      </c>
      <c r="AC165" s="43" t="str">
        <f>IF('Rp0,2, МПа'!P165="-",AB165,CONCATENATE(AB165,",",'Rp0,2, МПа'!P165))</f>
        <v>235,235,235,235,226,226,216,206,196,186,177</v>
      </c>
      <c r="AD165" s="43" t="str">
        <f t="shared" si="5"/>
        <v>{Name: "Сталь 12MX (Прутки, полосы толщиной или диаметром от 150 до 200 мм)",ClassID: "СЛ",UltimateStressArray: [412,412,402,402,392,383,383,373,353,314,275],YieldStressArray: [235,235,235,235,226,226,216,206,196,186,177]},</v>
      </c>
    </row>
    <row r="166" spans="1:30" x14ac:dyDescent="0.25">
      <c r="A166" s="45" t="str">
        <f>INDEX('Обработка исходного'!B:B,ROW('Rm, МПа'!$B$3)+4*(ROW('Rm, МПа'!$B166)-ROW('Rm, МПа'!$B$3)))</f>
        <v>Сталь легированная</v>
      </c>
      <c r="B166" s="45" t="str">
        <f t="shared" si="4"/>
        <v>СЛ</v>
      </c>
      <c r="C166" s="45" t="str">
        <f>CONCATENATE('Rm, МПа'!B166,IF(OR(ISBLANK('Rm, МПа'!C166),'Rm, МПа'!C166=""),"",CONCATENATE(" (",'Rm, МПа'!C166,")")))</f>
        <v>12МХ (Листы толщиной от 4 до 6 мм)</v>
      </c>
      <c r="D166" s="43">
        <f>'Rm, МПа'!D166</f>
        <v>441</v>
      </c>
      <c r="E166" s="43" t="str">
        <f>IF('Rm, МПа'!E166="-",D166,CONCATENATE(D166,",",'Rm, МПа'!E166))</f>
        <v>441,432</v>
      </c>
      <c r="F166" s="43" t="str">
        <f>IF('Rm, МПа'!F166="-",E166,CONCATENATE(E166,",",'Rm, МПа'!F166))</f>
        <v>441,432,432</v>
      </c>
      <c r="G166" s="43" t="str">
        <f>IF('Rm, МПа'!G166="-",F166,CONCATENATE(F166,",",'Rm, МПа'!G166))</f>
        <v>441,432,432,432</v>
      </c>
      <c r="H166" s="43" t="str">
        <f>IF('Rm, МПа'!H166="-",G166,CONCATENATE(G166,",",'Rm, МПа'!H166))</f>
        <v>441,432,432,432,432</v>
      </c>
      <c r="I166" s="43" t="str">
        <f>IF('Rm, МПа'!I166="-",H166,CONCATENATE(H166,",",'Rm, МПа'!I166))</f>
        <v>441,432,432,432,432,432</v>
      </c>
      <c r="J166" s="43" t="str">
        <f>IF('Rm, МПа'!J166="-",I166,CONCATENATE(I166,",",'Rm, МПа'!J166))</f>
        <v>441,432,432,432,432,432,432</v>
      </c>
      <c r="K166" s="43" t="str">
        <f>IF('Rm, МПа'!K166="-",J166,CONCATENATE(J166,",",'Rm, МПа'!K166))</f>
        <v>441,432,432,432,432,432,432,402</v>
      </c>
      <c r="L166" s="43" t="str">
        <f>IF('Rm, МПа'!L166="-",K166,CONCATENATE(K166,",",'Rm, МПа'!L166))</f>
        <v>441,432,432,432,432,432,432,402,373</v>
      </c>
      <c r="M166" s="43" t="str">
        <f>IF('Rm, МПа'!M166="-",L166,CONCATENATE(L166,",",'Rm, МПа'!M166))</f>
        <v>441,432,432,432,432,432,432,402,373,333</v>
      </c>
      <c r="N166" s="43" t="str">
        <f>IF('Rm, МПа'!N166="-",M166,CONCATENATE(M166,",",'Rm, МПа'!N166))</f>
        <v>441,432,432,432,432,432,432,402,373,333,294</v>
      </c>
      <c r="O166" s="43" t="str">
        <f>IF('Rm, МПа'!O166="-",N166,CONCATENATE(N166,",",'Rm, МПа'!O166))</f>
        <v>441,432,432,432,432,432,432,402,373,333,294</v>
      </c>
      <c r="P166" s="43" t="str">
        <f>IF('Rm, МПа'!P166="-",O166,CONCATENATE(O166,",",'Rm, МПа'!P166))</f>
        <v>441,432,432,432,432,432,432,402,373,333,294</v>
      </c>
      <c r="Q166" s="43">
        <f>'Rp0,2, МПа'!D166</f>
        <v>235</v>
      </c>
      <c r="R166" s="43" t="str">
        <f>IF('Rp0,2, МПа'!E166="-",Q166,CONCATENATE(Q166,",",'Rp0,2, МПа'!E166))</f>
        <v>235,235</v>
      </c>
      <c r="S166" s="43" t="str">
        <f>IF('Rp0,2, МПа'!F166="-",R166,CONCATENATE(R166,",",'Rp0,2, МПа'!F166))</f>
        <v>235,235,235</v>
      </c>
      <c r="T166" s="43" t="str">
        <f>IF('Rp0,2, МПа'!G166="-",S166,CONCATENATE(S166,",",'Rp0,2, МПа'!G166))</f>
        <v>235,235,235,235</v>
      </c>
      <c r="U166" s="43" t="str">
        <f>IF('Rp0,2, МПа'!H166="-",T166,CONCATENATE(T166,",",'Rp0,2, МПа'!H166))</f>
        <v>235,235,235,235,226</v>
      </c>
      <c r="V166" s="43" t="str">
        <f>IF('Rp0,2, МПа'!I166="-",U166,CONCATENATE(U166,",",'Rp0,2, МПа'!I166))</f>
        <v>235,235,235,235,226,226</v>
      </c>
      <c r="W166" s="43" t="str">
        <f>IF('Rp0,2, МПа'!J166="-",V166,CONCATENATE(V166,",",'Rp0,2, МПа'!J166))</f>
        <v>235,235,235,235,226,226,216</v>
      </c>
      <c r="X166" s="43" t="str">
        <f>IF('Rp0,2, МПа'!K166="-",W166,CONCATENATE(W166,",",'Rp0,2, МПа'!K166))</f>
        <v>235,235,235,235,226,226,216,206</v>
      </c>
      <c r="Y166" s="43" t="str">
        <f>IF('Rp0,2, МПа'!L166="-",X166,CONCATENATE(X166,",",'Rp0,2, МПа'!L166))</f>
        <v>235,235,235,235,226,226,216,206,196</v>
      </c>
      <c r="Z166" s="43" t="str">
        <f>IF('Rp0,2, МПа'!M166="-",Y166,CONCATENATE(Y166,",",'Rp0,2, МПа'!M166))</f>
        <v>235,235,235,235,226,226,216,206,196,186</v>
      </c>
      <c r="AA166" s="43" t="str">
        <f>IF('Rp0,2, МПа'!N166="-",Z166,CONCATENATE(Z166,",",'Rp0,2, МПа'!N166))</f>
        <v>235,235,235,235,226,226,216,206,196,186,177</v>
      </c>
      <c r="AB166" s="43" t="str">
        <f>IF('Rp0,2, МПа'!O166="-",AA166,CONCATENATE(AA166,",",'Rp0,2, МПа'!O166))</f>
        <v>235,235,235,235,226,226,216,206,196,186,177</v>
      </c>
      <c r="AC166" s="43" t="str">
        <f>IF('Rp0,2, МПа'!P166="-",AB166,CONCATENATE(AB166,",",'Rp0,2, МПа'!P166))</f>
        <v>235,235,235,235,226,226,216,206,196,186,177</v>
      </c>
      <c r="AD166" s="43" t="str">
        <f t="shared" si="5"/>
        <v>{Name: "Сталь 12МХ (Листы толщиной от 4 до 6 мм)",ClassID: "СЛ",UltimateStressArray: [441,432,432,432,432,432,432,402,373,333,294],YieldStressArray: [235,235,235,235,226,226,216,206,196,186,177]},</v>
      </c>
    </row>
    <row r="167" spans="1:30" x14ac:dyDescent="0.25">
      <c r="A167" s="45" t="str">
        <f>INDEX('Обработка исходного'!B:B,ROW('Rm, МПа'!$B$3)+4*(ROW('Rm, МПа'!$B167)-ROW('Rm, МПа'!$B$3)))</f>
        <v>Сталь легированная</v>
      </c>
      <c r="B167" s="45" t="str">
        <f t="shared" si="4"/>
        <v>СЛ</v>
      </c>
      <c r="C167" s="45" t="str">
        <f>CONCATENATE('Rm, МПа'!B167,IF(OR(ISBLANK('Rm, МПа'!C167),'Rm, МПа'!C167=""),"",CONCATENATE(" (",'Rm, МПа'!C167,")")))</f>
        <v>12МХ (Листы толщиной от 20 до 60 мм)</v>
      </c>
      <c r="D167" s="43">
        <f>'Rm, МПа'!D167</f>
        <v>441</v>
      </c>
      <c r="E167" s="43" t="str">
        <f>IF('Rm, МПа'!E167="-",D167,CONCATENATE(D167,",",'Rm, МПа'!E167))</f>
        <v>441,432</v>
      </c>
      <c r="F167" s="43" t="str">
        <f>IF('Rm, МПа'!F167="-",E167,CONCATENATE(E167,",",'Rm, МПа'!F167))</f>
        <v>441,432,432</v>
      </c>
      <c r="G167" s="43" t="str">
        <f>IF('Rm, МПа'!G167="-",F167,CONCATENATE(F167,",",'Rm, МПа'!G167))</f>
        <v>441,432,432,432</v>
      </c>
      <c r="H167" s="43" t="str">
        <f>IF('Rm, МПа'!H167="-",G167,CONCATENATE(G167,",",'Rm, МПа'!H167))</f>
        <v>441,432,432,432,432</v>
      </c>
      <c r="I167" s="43" t="str">
        <f>IF('Rm, МПа'!I167="-",H167,CONCATENATE(H167,",",'Rm, МПа'!I167))</f>
        <v>441,432,432,432,432,432</v>
      </c>
      <c r="J167" s="43" t="str">
        <f>IF('Rm, МПа'!J167="-",I167,CONCATENATE(I167,",",'Rm, МПа'!J167))</f>
        <v>441,432,432,432,432,432,432</v>
      </c>
      <c r="K167" s="43" t="str">
        <f>IF('Rm, МПа'!K167="-",J167,CONCATENATE(J167,",",'Rm, МПа'!K167))</f>
        <v>441,432,432,432,432,432,432,402</v>
      </c>
      <c r="L167" s="43" t="str">
        <f>IF('Rm, МПа'!L167="-",K167,CONCATENATE(K167,",",'Rm, МПа'!L167))</f>
        <v>441,432,432,432,432,432,432,402,373</v>
      </c>
      <c r="M167" s="43" t="str">
        <f>IF('Rm, МПа'!M167="-",L167,CONCATENATE(L167,",",'Rm, МПа'!M167))</f>
        <v>441,432,432,432,432,432,432,402,373,333</v>
      </c>
      <c r="N167" s="43" t="str">
        <f>IF('Rm, МПа'!N167="-",M167,CONCATENATE(M167,",",'Rm, МПа'!N167))</f>
        <v>441,432,432,432,432,432,432,402,373,333,294</v>
      </c>
      <c r="O167" s="43" t="str">
        <f>IF('Rm, МПа'!O167="-",N167,CONCATENATE(N167,",",'Rm, МПа'!O167))</f>
        <v>441,432,432,432,432,432,432,402,373,333,294</v>
      </c>
      <c r="P167" s="43" t="str">
        <f>IF('Rm, МПа'!P167="-",O167,CONCATENATE(O167,",",'Rm, МПа'!P167))</f>
        <v>441,432,432,432,432,432,432,402,373,333,294</v>
      </c>
      <c r="Q167" s="43">
        <f>'Rp0,2, МПа'!D167</f>
        <v>235</v>
      </c>
      <c r="R167" s="43" t="str">
        <f>IF('Rp0,2, МПа'!E167="-",Q167,CONCATENATE(Q167,",",'Rp0,2, МПа'!E167))</f>
        <v>235,235</v>
      </c>
      <c r="S167" s="43" t="str">
        <f>IF('Rp0,2, МПа'!F167="-",R167,CONCATENATE(R167,",",'Rp0,2, МПа'!F167))</f>
        <v>235,235,235</v>
      </c>
      <c r="T167" s="43" t="str">
        <f>IF('Rp0,2, МПа'!G167="-",S167,CONCATENATE(S167,",",'Rp0,2, МПа'!G167))</f>
        <v>235,235,235,235</v>
      </c>
      <c r="U167" s="43" t="str">
        <f>IF('Rp0,2, МПа'!H167="-",T167,CONCATENATE(T167,",",'Rp0,2, МПа'!H167))</f>
        <v>235,235,235,235,226</v>
      </c>
      <c r="V167" s="43" t="str">
        <f>IF('Rp0,2, МПа'!I167="-",U167,CONCATENATE(U167,",",'Rp0,2, МПа'!I167))</f>
        <v>235,235,235,235,226,226</v>
      </c>
      <c r="W167" s="43" t="str">
        <f>IF('Rp0,2, МПа'!J167="-",V167,CONCATENATE(V167,",",'Rp0,2, МПа'!J167))</f>
        <v>235,235,235,235,226,226,216</v>
      </c>
      <c r="X167" s="43" t="str">
        <f>IF('Rp0,2, МПа'!K167="-",W167,CONCATENATE(W167,",",'Rp0,2, МПа'!K167))</f>
        <v>235,235,235,235,226,226,216,206</v>
      </c>
      <c r="Y167" s="43" t="str">
        <f>IF('Rp0,2, МПа'!L167="-",X167,CONCATENATE(X167,",",'Rp0,2, МПа'!L167))</f>
        <v>235,235,235,235,226,226,216,206,196</v>
      </c>
      <c r="Z167" s="43" t="str">
        <f>IF('Rp0,2, МПа'!M167="-",Y167,CONCATENATE(Y167,",",'Rp0,2, МПа'!M167))</f>
        <v>235,235,235,235,226,226,216,206,196,186</v>
      </c>
      <c r="AA167" s="43" t="str">
        <f>IF('Rp0,2, МПа'!N167="-",Z167,CONCATENATE(Z167,",",'Rp0,2, МПа'!N167))</f>
        <v>235,235,235,235,226,226,216,206,196,186,177</v>
      </c>
      <c r="AB167" s="43" t="str">
        <f>IF('Rp0,2, МПа'!O167="-",AA167,CONCATENATE(AA167,",",'Rp0,2, МПа'!O167))</f>
        <v>235,235,235,235,226,226,216,206,196,186,177</v>
      </c>
      <c r="AC167" s="43" t="str">
        <f>IF('Rp0,2, МПа'!P167="-",AB167,CONCATENATE(AB167,",",'Rp0,2, МПа'!P167))</f>
        <v>235,235,235,235,226,226,216,206,196,186,177</v>
      </c>
      <c r="AD167" s="43" t="str">
        <f t="shared" si="5"/>
        <v>{Name: "Сталь 12МХ (Листы толщиной от 20 до 60 мм)",ClassID: "СЛ",UltimateStressArray: [441,432,432,432,432,432,432,402,373,333,294],YieldStressArray: [235,235,235,235,226,226,216,206,196,186,177]},</v>
      </c>
    </row>
    <row r="168" spans="1:30" x14ac:dyDescent="0.25">
      <c r="A168" s="45" t="str">
        <f>INDEX('Обработка исходного'!B:B,ROW('Rm, МПа'!$B$3)+4*(ROW('Rm, МПа'!$B168)-ROW('Rm, МПа'!$B$3)))</f>
        <v>Сталь легированная</v>
      </c>
      <c r="B168" s="45" t="str">
        <f t="shared" si="4"/>
        <v>СЛ</v>
      </c>
      <c r="C168" s="45" t="str">
        <f>CONCATENATE('Rm, МПа'!B168,IF(OR(ISBLANK('Rm, МПа'!C168),'Rm, МПа'!C168=""),"",CONCATENATE(" (",'Rm, МПа'!C168,")")))</f>
        <v>30ХГСА (Поковки диаметром от 50 до 100 мм, КП440*)</v>
      </c>
      <c r="D168" s="43">
        <f>'Rm, МПа'!D168</f>
        <v>635</v>
      </c>
      <c r="E168" s="43" t="str">
        <f>IF('Rm, МПа'!E168="-",D168,CONCATENATE(D168,",",'Rm, МПа'!E168))</f>
        <v>635,628</v>
      </c>
      <c r="F168" s="43" t="str">
        <f>IF('Rm, МПа'!F168="-",E168,CONCATENATE(E168,",",'Rm, МПа'!F168))</f>
        <v>635,628,608</v>
      </c>
      <c r="G168" s="43" t="str">
        <f>IF('Rm, МПа'!G168="-",F168,CONCATENATE(F168,",",'Rm, МПа'!G168))</f>
        <v>635,628,608,598</v>
      </c>
      <c r="H168" s="43" t="str">
        <f>IF('Rm, МПа'!H168="-",G168,CONCATENATE(G168,",",'Rm, МПа'!H168))</f>
        <v>635,628,608,598</v>
      </c>
      <c r="I168" s="43" t="str">
        <f>IF('Rm, МПа'!I168="-",H168,CONCATENATE(H168,",",'Rm, МПа'!I168))</f>
        <v>635,628,608,598</v>
      </c>
      <c r="J168" s="43" t="str">
        <f>IF('Rm, МПа'!J168="-",I168,CONCATENATE(I168,",",'Rm, МПа'!J168))</f>
        <v>635,628,608,598</v>
      </c>
      <c r="K168" s="43" t="str">
        <f>IF('Rm, МПа'!K168="-",J168,CONCATENATE(J168,",",'Rm, МПа'!K168))</f>
        <v>635,628,608,598</v>
      </c>
      <c r="L168" s="43" t="str">
        <f>IF('Rm, МПа'!L168="-",K168,CONCATENATE(K168,",",'Rm, МПа'!L168))</f>
        <v>635,628,608,598</v>
      </c>
      <c r="M168" s="43" t="str">
        <f>IF('Rm, МПа'!M168="-",L168,CONCATENATE(L168,",",'Rm, МПа'!M168))</f>
        <v>635,628,608,598</v>
      </c>
      <c r="N168" s="43" t="str">
        <f>IF('Rm, МПа'!N168="-",M168,CONCATENATE(M168,",",'Rm, МПа'!N168))</f>
        <v>635,628,608,598</v>
      </c>
      <c r="O168" s="43" t="str">
        <f>IF('Rm, МПа'!O168="-",N168,CONCATENATE(N168,",",'Rm, МПа'!O168))</f>
        <v>635,628,608,598</v>
      </c>
      <c r="P168" s="43" t="str">
        <f>IF('Rm, МПа'!P168="-",O168,CONCATENATE(O168,",",'Rm, МПа'!P168))</f>
        <v>635,628,608,598</v>
      </c>
      <c r="Q168" s="43">
        <f>'Rp0,2, МПа'!D168</f>
        <v>440</v>
      </c>
      <c r="R168" s="43" t="str">
        <f>IF('Rp0,2, МПа'!E168="-",Q168,CONCATENATE(Q168,",",'Rp0,2, МПа'!E168))</f>
        <v>440,440</v>
      </c>
      <c r="S168" s="43" t="str">
        <f>IF('Rp0,2, МПа'!F168="-",R168,CONCATENATE(R168,",",'Rp0,2, МПа'!F168))</f>
        <v>440,440,422</v>
      </c>
      <c r="T168" s="43" t="str">
        <f>IF('Rp0,2, МПа'!G168="-",S168,CONCATENATE(S168,",",'Rp0,2, МПа'!G168))</f>
        <v>440,440,422,402</v>
      </c>
      <c r="U168" s="43" t="str">
        <f>IF('Rp0,2, МПа'!H168="-",T168,CONCATENATE(T168,",",'Rp0,2, МПа'!H168))</f>
        <v>440,440,422,402</v>
      </c>
      <c r="V168" s="43" t="str">
        <f>IF('Rp0,2, МПа'!I168="-",U168,CONCATENATE(U168,",",'Rp0,2, МПа'!I168))</f>
        <v>440,440,422,402</v>
      </c>
      <c r="W168" s="43" t="str">
        <f>IF('Rp0,2, МПа'!J168="-",V168,CONCATENATE(V168,",",'Rp0,2, МПа'!J168))</f>
        <v>440,440,422,402</v>
      </c>
      <c r="X168" s="43" t="str">
        <f>IF('Rp0,2, МПа'!K168="-",W168,CONCATENATE(W168,",",'Rp0,2, МПа'!K168))</f>
        <v>440,440,422,402</v>
      </c>
      <c r="Y168" s="43" t="str">
        <f>IF('Rp0,2, МПа'!L168="-",X168,CONCATENATE(X168,",",'Rp0,2, МПа'!L168))</f>
        <v>440,440,422,402</v>
      </c>
      <c r="Z168" s="43" t="str">
        <f>IF('Rp0,2, МПа'!M168="-",Y168,CONCATENATE(Y168,",",'Rp0,2, МПа'!M168))</f>
        <v>440,440,422,402</v>
      </c>
      <c r="AA168" s="43" t="str">
        <f>IF('Rp0,2, МПа'!N168="-",Z168,CONCATENATE(Z168,",",'Rp0,2, МПа'!N168))</f>
        <v>440,440,422,402</v>
      </c>
      <c r="AB168" s="43" t="str">
        <f>IF('Rp0,2, МПа'!O168="-",AA168,CONCATENATE(AA168,",",'Rp0,2, МПа'!O168))</f>
        <v>440,440,422,402</v>
      </c>
      <c r="AC168" s="43" t="str">
        <f>IF('Rp0,2, МПа'!P168="-",AB168,CONCATENATE(AB168,",",'Rp0,2, МПа'!P168))</f>
        <v>440,440,422,402</v>
      </c>
      <c r="AD168" s="43" t="str">
        <f t="shared" si="5"/>
        <v>{Name: "Сталь 30ХГСА (Поковки диаметром от 50 до 100 мм, КП440*)",ClassID: "СЛ",UltimateStressArray: [635,628,608,598],YieldStressArray: [440,440,422,402]},</v>
      </c>
    </row>
    <row r="169" spans="1:30" x14ac:dyDescent="0.25">
      <c r="A169" s="45" t="str">
        <f>INDEX('Обработка исходного'!B:B,ROW('Rm, МПа'!$B$3)+4*(ROW('Rm, МПа'!$B169)-ROW('Rm, МПа'!$B$3)))</f>
        <v>Сталь легированная</v>
      </c>
      <c r="B169" s="45" t="str">
        <f t="shared" si="4"/>
        <v>СЛ</v>
      </c>
      <c r="C169" s="45" t="str">
        <f>CONCATENATE('Rm, МПа'!B169,IF(OR(ISBLANK('Rm, МПа'!C169),'Rm, МПа'!C169=""),"",CONCATENATE(" (",'Rm, МПа'!C169,")")))</f>
        <v>30ХГСА (Поковки диаметром до 300 мм, КП490*)</v>
      </c>
      <c r="D169" s="43">
        <f>'Rm, МПа'!D169</f>
        <v>655</v>
      </c>
      <c r="E169" s="43" t="str">
        <f>IF('Rm, МПа'!E169="-",D169,CONCATENATE(D169,",",'Rm, МПа'!E169))</f>
        <v>655,647</v>
      </c>
      <c r="F169" s="43" t="str">
        <f>IF('Rm, МПа'!F169="-",E169,CONCATENATE(E169,",",'Rm, МПа'!F169))</f>
        <v>655,647,628</v>
      </c>
      <c r="G169" s="43" t="str">
        <f>IF('Rm, МПа'!G169="-",F169,CONCATENATE(F169,",",'Rm, МПа'!G169))</f>
        <v>655,647,628,618</v>
      </c>
      <c r="H169" s="43" t="str">
        <f>IF('Rm, МПа'!H169="-",G169,CONCATENATE(G169,",",'Rm, МПа'!H169))</f>
        <v>655,647,628,618</v>
      </c>
      <c r="I169" s="43" t="str">
        <f>IF('Rm, МПа'!I169="-",H169,CONCATENATE(H169,",",'Rm, МПа'!I169))</f>
        <v>655,647,628,618</v>
      </c>
      <c r="J169" s="43" t="str">
        <f>IF('Rm, МПа'!J169="-",I169,CONCATENATE(I169,",",'Rm, МПа'!J169))</f>
        <v>655,647,628,618</v>
      </c>
      <c r="K169" s="43" t="str">
        <f>IF('Rm, МПа'!K169="-",J169,CONCATENATE(J169,",",'Rm, МПа'!K169))</f>
        <v>655,647,628,618</v>
      </c>
      <c r="L169" s="43" t="str">
        <f>IF('Rm, МПа'!L169="-",K169,CONCATENATE(K169,",",'Rm, МПа'!L169))</f>
        <v>655,647,628,618</v>
      </c>
      <c r="M169" s="43" t="str">
        <f>IF('Rm, МПа'!M169="-",L169,CONCATENATE(L169,",",'Rm, МПа'!M169))</f>
        <v>655,647,628,618</v>
      </c>
      <c r="N169" s="43" t="str">
        <f>IF('Rm, МПа'!N169="-",M169,CONCATENATE(M169,",",'Rm, МПа'!N169))</f>
        <v>655,647,628,618</v>
      </c>
      <c r="O169" s="43" t="str">
        <f>IF('Rm, МПа'!O169="-",N169,CONCATENATE(N169,",",'Rm, МПа'!O169))</f>
        <v>655,647,628,618</v>
      </c>
      <c r="P169" s="43" t="str">
        <f>IF('Rm, МПа'!P169="-",O169,CONCATENATE(O169,",",'Rm, МПа'!P169))</f>
        <v>655,647,628,618</v>
      </c>
      <c r="Q169" s="43">
        <f>'Rp0,2, МПа'!D169</f>
        <v>490</v>
      </c>
      <c r="R169" s="43" t="str">
        <f>IF('Rp0,2, МПа'!E169="-",Q169,CONCATENATE(Q169,",",'Rp0,2, МПа'!E169))</f>
        <v>490,490</v>
      </c>
      <c r="S169" s="43" t="str">
        <f>IF('Rp0,2, МПа'!F169="-",R169,CONCATENATE(R169,",",'Rp0,2, МПа'!F169))</f>
        <v>490,490,471</v>
      </c>
      <c r="T169" s="43" t="str">
        <f>IF('Rp0,2, МПа'!G169="-",S169,CONCATENATE(S169,",",'Rp0,2, МПа'!G169))</f>
        <v>490,490,471,451</v>
      </c>
      <c r="U169" s="43" t="str">
        <f>IF('Rp0,2, МПа'!H169="-",T169,CONCATENATE(T169,",",'Rp0,2, МПа'!H169))</f>
        <v>490,490,471,451</v>
      </c>
      <c r="V169" s="43" t="str">
        <f>IF('Rp0,2, МПа'!I169="-",U169,CONCATENATE(U169,",",'Rp0,2, МПа'!I169))</f>
        <v>490,490,471,451</v>
      </c>
      <c r="W169" s="43" t="str">
        <f>IF('Rp0,2, МПа'!J169="-",V169,CONCATENATE(V169,",",'Rp0,2, МПа'!J169))</f>
        <v>490,490,471,451</v>
      </c>
      <c r="X169" s="43" t="str">
        <f>IF('Rp0,2, МПа'!K169="-",W169,CONCATENATE(W169,",",'Rp0,2, МПа'!K169))</f>
        <v>490,490,471,451</v>
      </c>
      <c r="Y169" s="43" t="str">
        <f>IF('Rp0,2, МПа'!L169="-",X169,CONCATENATE(X169,",",'Rp0,2, МПа'!L169))</f>
        <v>490,490,471,451</v>
      </c>
      <c r="Z169" s="43" t="str">
        <f>IF('Rp0,2, МПа'!M169="-",Y169,CONCATENATE(Y169,",",'Rp0,2, МПа'!M169))</f>
        <v>490,490,471,451</v>
      </c>
      <c r="AA169" s="43" t="str">
        <f>IF('Rp0,2, МПа'!N169="-",Z169,CONCATENATE(Z169,",",'Rp0,2, МПа'!N169))</f>
        <v>490,490,471,451</v>
      </c>
      <c r="AB169" s="43" t="str">
        <f>IF('Rp0,2, МПа'!O169="-",AA169,CONCATENATE(AA169,",",'Rp0,2, МПа'!O169))</f>
        <v>490,490,471,451</v>
      </c>
      <c r="AC169" s="43" t="str">
        <f>IF('Rp0,2, МПа'!P169="-",AB169,CONCATENATE(AB169,",",'Rp0,2, МПа'!P169))</f>
        <v>490,490,471,451</v>
      </c>
      <c r="AD169" s="43" t="str">
        <f t="shared" si="5"/>
        <v>{Name: "Сталь 30ХГСА (Поковки диаметром до 300 мм, КП490*)",ClassID: "СЛ",UltimateStressArray: [655,647,628,618],YieldStressArray: [490,490,471,451]},</v>
      </c>
    </row>
    <row r="170" spans="1:30" x14ac:dyDescent="0.25">
      <c r="A170" s="45" t="str">
        <f>INDEX('Обработка исходного'!B:B,ROW('Rm, МПа'!$B$3)+4*(ROW('Rm, МПа'!$B170)-ROW('Rm, МПа'!$B$3)))</f>
        <v>Сталь легированная</v>
      </c>
      <c r="B170" s="45" t="str">
        <f t="shared" si="4"/>
        <v>СЛ</v>
      </c>
      <c r="C170" s="45" t="str">
        <f>CONCATENATE('Rm, МПа'!B170,IF(OR(ISBLANK('Rm, МПа'!C170),'Rm, МПа'!C170=""),"",CONCATENATE(" (",'Rm, МПа'!C170,")")))</f>
        <v>30ХГСА (Поковки диаметром до 100 мм, КП540*)</v>
      </c>
      <c r="D170" s="43">
        <f>'Rm, МПа'!D170</f>
        <v>685</v>
      </c>
      <c r="E170" s="43" t="str">
        <f>IF('Rm, МПа'!E170="-",D170,CONCATENATE(D170,",",'Rm, МПа'!E170))</f>
        <v>685,677</v>
      </c>
      <c r="F170" s="43" t="str">
        <f>IF('Rm, МПа'!F170="-",E170,CONCATENATE(E170,",",'Rm, МПа'!F170))</f>
        <v>685,677,657</v>
      </c>
      <c r="G170" s="43" t="str">
        <f>IF('Rm, МПа'!G170="-",F170,CONCATENATE(F170,",",'Rm, МПа'!G170))</f>
        <v>685,677,657,647</v>
      </c>
      <c r="H170" s="43" t="str">
        <f>IF('Rm, МПа'!H170="-",G170,CONCATENATE(G170,",",'Rm, МПа'!H170))</f>
        <v>685,677,657,647</v>
      </c>
      <c r="I170" s="43" t="str">
        <f>IF('Rm, МПа'!I170="-",H170,CONCATENATE(H170,",",'Rm, МПа'!I170))</f>
        <v>685,677,657,647</v>
      </c>
      <c r="J170" s="43" t="str">
        <f>IF('Rm, МПа'!J170="-",I170,CONCATENATE(I170,",",'Rm, МПа'!J170))</f>
        <v>685,677,657,647</v>
      </c>
      <c r="K170" s="43" t="str">
        <f>IF('Rm, МПа'!K170="-",J170,CONCATENATE(J170,",",'Rm, МПа'!K170))</f>
        <v>685,677,657,647</v>
      </c>
      <c r="L170" s="43" t="str">
        <f>IF('Rm, МПа'!L170="-",K170,CONCATENATE(K170,",",'Rm, МПа'!L170))</f>
        <v>685,677,657,647</v>
      </c>
      <c r="M170" s="43" t="str">
        <f>IF('Rm, МПа'!M170="-",L170,CONCATENATE(L170,",",'Rm, МПа'!M170))</f>
        <v>685,677,657,647</v>
      </c>
      <c r="N170" s="43" t="str">
        <f>IF('Rm, МПа'!N170="-",M170,CONCATENATE(M170,",",'Rm, МПа'!N170))</f>
        <v>685,677,657,647</v>
      </c>
      <c r="O170" s="43" t="str">
        <f>IF('Rm, МПа'!O170="-",N170,CONCATENATE(N170,",",'Rm, МПа'!O170))</f>
        <v>685,677,657,647</v>
      </c>
      <c r="P170" s="43" t="str">
        <f>IF('Rm, МПа'!P170="-",O170,CONCATENATE(O170,",",'Rm, МПа'!P170))</f>
        <v>685,677,657,647</v>
      </c>
      <c r="Q170" s="43">
        <f>'Rp0,2, МПа'!D170</f>
        <v>540</v>
      </c>
      <c r="R170" s="43" t="str">
        <f>IF('Rp0,2, МПа'!E170="-",Q170,CONCATENATE(Q170,",",'Rp0,2, МПа'!E170))</f>
        <v>540,540</v>
      </c>
      <c r="S170" s="43" t="str">
        <f>IF('Rp0,2, МПа'!F170="-",R170,CONCATENATE(R170,",",'Rp0,2, МПа'!F170))</f>
        <v>540,540,510</v>
      </c>
      <c r="T170" s="43" t="str">
        <f>IF('Rp0,2, МПа'!G170="-",S170,CONCATENATE(S170,",",'Rp0,2, МПа'!G170))</f>
        <v>540,540,510,500</v>
      </c>
      <c r="U170" s="43" t="str">
        <f>IF('Rp0,2, МПа'!H170="-",T170,CONCATENATE(T170,",",'Rp0,2, МПа'!H170))</f>
        <v>540,540,510,500</v>
      </c>
      <c r="V170" s="43" t="str">
        <f>IF('Rp0,2, МПа'!I170="-",U170,CONCATENATE(U170,",",'Rp0,2, МПа'!I170))</f>
        <v>540,540,510,500</v>
      </c>
      <c r="W170" s="43" t="str">
        <f>IF('Rp0,2, МПа'!J170="-",V170,CONCATENATE(V170,",",'Rp0,2, МПа'!J170))</f>
        <v>540,540,510,500</v>
      </c>
      <c r="X170" s="43" t="str">
        <f>IF('Rp0,2, МПа'!K170="-",W170,CONCATENATE(W170,",",'Rp0,2, МПа'!K170))</f>
        <v>540,540,510,500</v>
      </c>
      <c r="Y170" s="43" t="str">
        <f>IF('Rp0,2, МПа'!L170="-",X170,CONCATENATE(X170,",",'Rp0,2, МПа'!L170))</f>
        <v>540,540,510,500</v>
      </c>
      <c r="Z170" s="43" t="str">
        <f>IF('Rp0,2, МПа'!M170="-",Y170,CONCATENATE(Y170,",",'Rp0,2, МПа'!M170))</f>
        <v>540,540,510,500</v>
      </c>
      <c r="AA170" s="43" t="str">
        <f>IF('Rp0,2, МПа'!N170="-",Z170,CONCATENATE(Z170,",",'Rp0,2, МПа'!N170))</f>
        <v>540,540,510,500</v>
      </c>
      <c r="AB170" s="43" t="str">
        <f>IF('Rp0,2, МПа'!O170="-",AA170,CONCATENATE(AA170,",",'Rp0,2, МПа'!O170))</f>
        <v>540,540,510,500</v>
      </c>
      <c r="AC170" s="43" t="str">
        <f>IF('Rp0,2, МПа'!P170="-",AB170,CONCATENATE(AB170,",",'Rp0,2, МПа'!P170))</f>
        <v>540,540,510,500</v>
      </c>
      <c r="AD170" s="43" t="str">
        <f t="shared" si="5"/>
        <v>{Name: "Сталь 30ХГСА (Поковки диаметром до 100 мм, КП540*)",ClassID: "СЛ",UltimateStressArray: [685,677,657,647],YieldStressArray: [540,540,510,500]},</v>
      </c>
    </row>
    <row r="171" spans="1:30" x14ac:dyDescent="0.25">
      <c r="A171" s="45" t="str">
        <f>INDEX('Обработка исходного'!B:B,ROW('Rm, МПа'!$B$3)+4*(ROW('Rm, МПа'!$B171)-ROW('Rm, МПа'!$B$3)))</f>
        <v>Сталь легированная</v>
      </c>
      <c r="B171" s="45" t="str">
        <f t="shared" si="4"/>
        <v>СЛ</v>
      </c>
      <c r="C171" s="45" t="str">
        <f>CONCATENATE('Rm, МПа'!B171,IF(OR(ISBLANK('Rm, МПа'!C171),'Rm, МПа'!C171=""),"",CONCATENATE(" (",'Rm, МПа'!C171,")")))</f>
        <v>30ХГСА (Поковки диаметром до 100 мм, КП590*)</v>
      </c>
      <c r="D171" s="43">
        <f>'Rm, МПа'!D171</f>
        <v>735</v>
      </c>
      <c r="E171" s="43" t="str">
        <f>IF('Rm, МПа'!E171="-",D171,CONCATENATE(D171,",",'Rm, МПа'!E171))</f>
        <v>735,726</v>
      </c>
      <c r="F171" s="43" t="str">
        <f>IF('Rm, МПа'!F171="-",E171,CONCATENATE(E171,",",'Rm, МПа'!F171))</f>
        <v>735,726,706</v>
      </c>
      <c r="G171" s="43" t="str">
        <f>IF('Rm, МПа'!G171="-",F171,CONCATENATE(F171,",",'Rm, МПа'!G171))</f>
        <v>735,726,706,697</v>
      </c>
      <c r="H171" s="43" t="str">
        <f>IF('Rm, МПа'!H171="-",G171,CONCATENATE(G171,",",'Rm, МПа'!H171))</f>
        <v>735,726,706,697</v>
      </c>
      <c r="I171" s="43" t="str">
        <f>IF('Rm, МПа'!I171="-",H171,CONCATENATE(H171,",",'Rm, МПа'!I171))</f>
        <v>735,726,706,697</v>
      </c>
      <c r="J171" s="43" t="str">
        <f>IF('Rm, МПа'!J171="-",I171,CONCATENATE(I171,",",'Rm, МПа'!J171))</f>
        <v>735,726,706,697</v>
      </c>
      <c r="K171" s="43" t="str">
        <f>IF('Rm, МПа'!K171="-",J171,CONCATENATE(J171,",",'Rm, МПа'!K171))</f>
        <v>735,726,706,697</v>
      </c>
      <c r="L171" s="43" t="str">
        <f>IF('Rm, МПа'!L171="-",K171,CONCATENATE(K171,",",'Rm, МПа'!L171))</f>
        <v>735,726,706,697</v>
      </c>
      <c r="M171" s="43" t="str">
        <f>IF('Rm, МПа'!M171="-",L171,CONCATENATE(L171,",",'Rm, МПа'!M171))</f>
        <v>735,726,706,697</v>
      </c>
      <c r="N171" s="43" t="str">
        <f>IF('Rm, МПа'!N171="-",M171,CONCATENATE(M171,",",'Rm, МПа'!N171))</f>
        <v>735,726,706,697</v>
      </c>
      <c r="O171" s="43" t="str">
        <f>IF('Rm, МПа'!O171="-",N171,CONCATENATE(N171,",",'Rm, МПа'!O171))</f>
        <v>735,726,706,697</v>
      </c>
      <c r="P171" s="43" t="str">
        <f>IF('Rm, МПа'!P171="-",O171,CONCATENATE(O171,",",'Rm, МПа'!P171))</f>
        <v>735,726,706,697</v>
      </c>
      <c r="Q171" s="43">
        <f>'Rp0,2, МПа'!D171</f>
        <v>590</v>
      </c>
      <c r="R171" s="43" t="str">
        <f>IF('Rp0,2, МПа'!E171="-",Q171,CONCATENATE(Q171,",",'Rp0,2, МПа'!E171))</f>
        <v>590,590</v>
      </c>
      <c r="S171" s="43" t="str">
        <f>IF('Rp0,2, МПа'!F171="-",R171,CONCATENATE(R171,",",'Rp0,2, МПа'!F171))</f>
        <v>590,590,559</v>
      </c>
      <c r="T171" s="43" t="str">
        <f>IF('Rp0,2, МПа'!G171="-",S171,CONCATENATE(S171,",",'Rp0,2, МПа'!G171))</f>
        <v>590,590,559,540</v>
      </c>
      <c r="U171" s="43" t="str">
        <f>IF('Rp0,2, МПа'!H171="-",T171,CONCATENATE(T171,",",'Rp0,2, МПа'!H171))</f>
        <v>590,590,559,540</v>
      </c>
      <c r="V171" s="43" t="str">
        <f>IF('Rp0,2, МПа'!I171="-",U171,CONCATENATE(U171,",",'Rp0,2, МПа'!I171))</f>
        <v>590,590,559,540</v>
      </c>
      <c r="W171" s="43" t="str">
        <f>IF('Rp0,2, МПа'!J171="-",V171,CONCATENATE(V171,",",'Rp0,2, МПа'!J171))</f>
        <v>590,590,559,540</v>
      </c>
      <c r="X171" s="43" t="str">
        <f>IF('Rp0,2, МПа'!K171="-",W171,CONCATENATE(W171,",",'Rp0,2, МПа'!K171))</f>
        <v>590,590,559,540</v>
      </c>
      <c r="Y171" s="43" t="str">
        <f>IF('Rp0,2, МПа'!L171="-",X171,CONCATENATE(X171,",",'Rp0,2, МПа'!L171))</f>
        <v>590,590,559,540</v>
      </c>
      <c r="Z171" s="43" t="str">
        <f>IF('Rp0,2, МПа'!M171="-",Y171,CONCATENATE(Y171,",",'Rp0,2, МПа'!M171))</f>
        <v>590,590,559,540</v>
      </c>
      <c r="AA171" s="43" t="str">
        <f>IF('Rp0,2, МПа'!N171="-",Z171,CONCATENATE(Z171,",",'Rp0,2, МПа'!N171))</f>
        <v>590,590,559,540</v>
      </c>
      <c r="AB171" s="43" t="str">
        <f>IF('Rp0,2, МПа'!O171="-",AA171,CONCATENATE(AA171,",",'Rp0,2, МПа'!O171))</f>
        <v>590,590,559,540</v>
      </c>
      <c r="AC171" s="43" t="str">
        <f>IF('Rp0,2, МПа'!P171="-",AB171,CONCATENATE(AB171,",",'Rp0,2, МПа'!P171))</f>
        <v>590,590,559,540</v>
      </c>
      <c r="AD171" s="43" t="str">
        <f t="shared" si="5"/>
        <v>{Name: "Сталь 30ХГСА (Поковки диаметром до 100 мм, КП590*)",ClassID: "СЛ",UltimateStressArray: [735,726,706,697],YieldStressArray: [590,590,559,540]},</v>
      </c>
    </row>
    <row r="172" spans="1:30" x14ac:dyDescent="0.25">
      <c r="A172" s="45" t="str">
        <f>INDEX('Обработка исходного'!B:B,ROW('Rm, МПа'!$B$3)+4*(ROW('Rm, МПа'!$B172)-ROW('Rm, МПа'!$B$3)))</f>
        <v>Сталь легированная</v>
      </c>
      <c r="B172" s="45" t="str">
        <f t="shared" si="4"/>
        <v>СЛ</v>
      </c>
      <c r="C172" s="45" t="str">
        <f>CONCATENATE('Rm, МПа'!B172,IF(OR(ISBLANK('Rm, МПа'!C172),'Rm, МПа'!C172=""),"",CONCATENATE(" (",'Rm, МПа'!C172,")")))</f>
        <v>30ХГСА (Поковки диаметром до 100 мм, КП640*)</v>
      </c>
      <c r="D172" s="43">
        <f>'Rm, МПа'!D172</f>
        <v>785</v>
      </c>
      <c r="E172" s="43" t="str">
        <f>IF('Rm, МПа'!E172="-",D172,CONCATENATE(D172,",",'Rm, МПа'!E172))</f>
        <v>785,765</v>
      </c>
      <c r="F172" s="43" t="str">
        <f>IF('Rm, МПа'!F172="-",E172,CONCATENATE(E172,",",'Rm, МПа'!F172))</f>
        <v>785,765,755</v>
      </c>
      <c r="G172" s="43" t="str">
        <f>IF('Rm, МПа'!G172="-",F172,CONCATENATE(F172,",",'Rm, МПа'!G172))</f>
        <v>785,765,755,746</v>
      </c>
      <c r="H172" s="43" t="str">
        <f>IF('Rm, МПа'!H172="-",G172,CONCATENATE(G172,",",'Rm, МПа'!H172))</f>
        <v>785,765,755,746</v>
      </c>
      <c r="I172" s="43" t="str">
        <f>IF('Rm, МПа'!I172="-",H172,CONCATENATE(H172,",",'Rm, МПа'!I172))</f>
        <v>785,765,755,746</v>
      </c>
      <c r="J172" s="43" t="str">
        <f>IF('Rm, МПа'!J172="-",I172,CONCATENATE(I172,",",'Rm, МПа'!J172))</f>
        <v>785,765,755,746</v>
      </c>
      <c r="K172" s="43" t="str">
        <f>IF('Rm, МПа'!K172="-",J172,CONCATENATE(J172,",",'Rm, МПа'!K172))</f>
        <v>785,765,755,746</v>
      </c>
      <c r="L172" s="43" t="str">
        <f>IF('Rm, МПа'!L172="-",K172,CONCATENATE(K172,",",'Rm, МПа'!L172))</f>
        <v>785,765,755,746</v>
      </c>
      <c r="M172" s="43" t="str">
        <f>IF('Rm, МПа'!M172="-",L172,CONCATENATE(L172,",",'Rm, МПа'!M172))</f>
        <v>785,765,755,746</v>
      </c>
      <c r="N172" s="43" t="str">
        <f>IF('Rm, МПа'!N172="-",M172,CONCATENATE(M172,",",'Rm, МПа'!N172))</f>
        <v>785,765,755,746</v>
      </c>
      <c r="O172" s="43" t="str">
        <f>IF('Rm, МПа'!O172="-",N172,CONCATENATE(N172,",",'Rm, МПа'!O172))</f>
        <v>785,765,755,746</v>
      </c>
      <c r="P172" s="43" t="str">
        <f>IF('Rm, МПа'!P172="-",O172,CONCATENATE(O172,",",'Rm, МПа'!P172))</f>
        <v>785,765,755,746</v>
      </c>
      <c r="Q172" s="43">
        <f>'Rp0,2, МПа'!D172</f>
        <v>640</v>
      </c>
      <c r="R172" s="43" t="str">
        <f>IF('Rp0,2, МПа'!E172="-",Q172,CONCATENATE(Q172,",",'Rp0,2, МПа'!E172))</f>
        <v>640,640</v>
      </c>
      <c r="S172" s="43" t="str">
        <f>IF('Rp0,2, МПа'!F172="-",R172,CONCATENATE(R172,",",'Rp0,2, МПа'!F172))</f>
        <v>640,640,608</v>
      </c>
      <c r="T172" s="43" t="str">
        <f>IF('Rp0,2, МПа'!G172="-",S172,CONCATENATE(S172,",",'Rp0,2, МПа'!G172))</f>
        <v>640,640,608,589</v>
      </c>
      <c r="U172" s="43" t="str">
        <f>IF('Rp0,2, МПа'!H172="-",T172,CONCATENATE(T172,",",'Rp0,2, МПа'!H172))</f>
        <v>640,640,608,589</v>
      </c>
      <c r="V172" s="43" t="str">
        <f>IF('Rp0,2, МПа'!I172="-",U172,CONCATENATE(U172,",",'Rp0,2, МПа'!I172))</f>
        <v>640,640,608,589</v>
      </c>
      <c r="W172" s="43" t="str">
        <f>IF('Rp0,2, МПа'!J172="-",V172,CONCATENATE(V172,",",'Rp0,2, МПа'!J172))</f>
        <v>640,640,608,589</v>
      </c>
      <c r="X172" s="43" t="str">
        <f>IF('Rp0,2, МПа'!K172="-",W172,CONCATENATE(W172,",",'Rp0,2, МПа'!K172))</f>
        <v>640,640,608,589</v>
      </c>
      <c r="Y172" s="43" t="str">
        <f>IF('Rp0,2, МПа'!L172="-",X172,CONCATENATE(X172,",",'Rp0,2, МПа'!L172))</f>
        <v>640,640,608,589</v>
      </c>
      <c r="Z172" s="43" t="str">
        <f>IF('Rp0,2, МПа'!M172="-",Y172,CONCATENATE(Y172,",",'Rp0,2, МПа'!M172))</f>
        <v>640,640,608,589</v>
      </c>
      <c r="AA172" s="43" t="str">
        <f>IF('Rp0,2, МПа'!N172="-",Z172,CONCATENATE(Z172,",",'Rp0,2, МПа'!N172))</f>
        <v>640,640,608,589</v>
      </c>
      <c r="AB172" s="43" t="str">
        <f>IF('Rp0,2, МПа'!O172="-",AA172,CONCATENATE(AA172,",",'Rp0,2, МПа'!O172))</f>
        <v>640,640,608,589</v>
      </c>
      <c r="AC172" s="43" t="str">
        <f>IF('Rp0,2, МПа'!P172="-",AB172,CONCATENATE(AB172,",",'Rp0,2, МПа'!P172))</f>
        <v>640,640,608,589</v>
      </c>
      <c r="AD172" s="43" t="str">
        <f t="shared" si="5"/>
        <v>{Name: "Сталь 30ХГСА (Поковки диаметром до 100 мм, КП640*)",ClassID: "СЛ",UltimateStressArray: [785,765,755,746],YieldStressArray: [640,640,608,589]},</v>
      </c>
    </row>
    <row r="173" spans="1:30" x14ac:dyDescent="0.25">
      <c r="A173" s="45" t="str">
        <f>INDEX('Обработка исходного'!B:B,ROW('Rm, МПа'!$B$3)+4*(ROW('Rm, МПа'!$B173)-ROW('Rm, МПа'!$B$3)))</f>
        <v>Сталь легированная</v>
      </c>
      <c r="B173" s="45" t="str">
        <f t="shared" si="4"/>
        <v>СЛ</v>
      </c>
      <c r="C173" s="45" t="str">
        <f>CONCATENATE('Rm, МПа'!B173,IF(OR(ISBLANK('Rm, МПа'!C173),'Rm, МПа'!C173=""),"",CONCATENATE(" (",'Rm, МПа'!C173,")")))</f>
        <v>30ХГСА (Поковки диаметром до 100 мм, КП685*)</v>
      </c>
      <c r="D173" s="43">
        <f>'Rm, МПа'!D173</f>
        <v>835</v>
      </c>
      <c r="E173" s="43" t="str">
        <f>IF('Rm, МПа'!E173="-",D173,CONCATENATE(D173,",",'Rm, МПа'!E173))</f>
        <v>835,824</v>
      </c>
      <c r="F173" s="43" t="str">
        <f>IF('Rm, МПа'!F173="-",E173,CONCATENATE(E173,",",'Rm, МПа'!F173))</f>
        <v>835,824,795</v>
      </c>
      <c r="G173" s="43" t="str">
        <f>IF('Rm, МПа'!G173="-",F173,CONCATENATE(F173,",",'Rm, МПа'!G173))</f>
        <v>835,824,795,785</v>
      </c>
      <c r="H173" s="43" t="str">
        <f>IF('Rm, МПа'!H173="-",G173,CONCATENATE(G173,",",'Rm, МПа'!H173))</f>
        <v>835,824,795,785</v>
      </c>
      <c r="I173" s="43" t="str">
        <f>IF('Rm, МПа'!I173="-",H173,CONCATENATE(H173,",",'Rm, МПа'!I173))</f>
        <v>835,824,795,785</v>
      </c>
      <c r="J173" s="43" t="str">
        <f>IF('Rm, МПа'!J173="-",I173,CONCATENATE(I173,",",'Rm, МПа'!J173))</f>
        <v>835,824,795,785</v>
      </c>
      <c r="K173" s="43" t="str">
        <f>IF('Rm, МПа'!K173="-",J173,CONCATENATE(J173,",",'Rm, МПа'!K173))</f>
        <v>835,824,795,785</v>
      </c>
      <c r="L173" s="43" t="str">
        <f>IF('Rm, МПа'!L173="-",K173,CONCATENATE(K173,",",'Rm, МПа'!L173))</f>
        <v>835,824,795,785</v>
      </c>
      <c r="M173" s="43" t="str">
        <f>IF('Rm, МПа'!M173="-",L173,CONCATENATE(L173,",",'Rm, МПа'!M173))</f>
        <v>835,824,795,785</v>
      </c>
      <c r="N173" s="43" t="str">
        <f>IF('Rm, МПа'!N173="-",M173,CONCATENATE(M173,",",'Rm, МПа'!N173))</f>
        <v>835,824,795,785</v>
      </c>
      <c r="O173" s="43" t="str">
        <f>IF('Rm, МПа'!O173="-",N173,CONCATENATE(N173,",",'Rm, МПа'!O173))</f>
        <v>835,824,795,785</v>
      </c>
      <c r="P173" s="43" t="str">
        <f>IF('Rm, МПа'!P173="-",O173,CONCATENATE(O173,",",'Rm, МПа'!P173))</f>
        <v>835,824,795,785</v>
      </c>
      <c r="Q173" s="43">
        <f>'Rp0,2, МПа'!D173</f>
        <v>685</v>
      </c>
      <c r="R173" s="43" t="str">
        <f>IF('Rp0,2, МПа'!E173="-",Q173,CONCATENATE(Q173,",",'Rp0,2, МПа'!E173))</f>
        <v>685,685</v>
      </c>
      <c r="S173" s="43" t="str">
        <f>IF('Rp0,2, МПа'!F173="-",R173,CONCATENATE(R173,",",'Rp0,2, МПа'!F173))</f>
        <v>685,685,657</v>
      </c>
      <c r="T173" s="43" t="str">
        <f>IF('Rp0,2, МПа'!G173="-",S173,CONCATENATE(S173,",",'Rp0,2, МПа'!G173))</f>
        <v>685,685,657,628</v>
      </c>
      <c r="U173" s="43" t="str">
        <f>IF('Rp0,2, МПа'!H173="-",T173,CONCATENATE(T173,",",'Rp0,2, МПа'!H173))</f>
        <v>685,685,657,628</v>
      </c>
      <c r="V173" s="43" t="str">
        <f>IF('Rp0,2, МПа'!I173="-",U173,CONCATENATE(U173,",",'Rp0,2, МПа'!I173))</f>
        <v>685,685,657,628</v>
      </c>
      <c r="W173" s="43" t="str">
        <f>IF('Rp0,2, МПа'!J173="-",V173,CONCATENATE(V173,",",'Rp0,2, МПа'!J173))</f>
        <v>685,685,657,628</v>
      </c>
      <c r="X173" s="43" t="str">
        <f>IF('Rp0,2, МПа'!K173="-",W173,CONCATENATE(W173,",",'Rp0,2, МПа'!K173))</f>
        <v>685,685,657,628</v>
      </c>
      <c r="Y173" s="43" t="str">
        <f>IF('Rp0,2, МПа'!L173="-",X173,CONCATENATE(X173,",",'Rp0,2, МПа'!L173))</f>
        <v>685,685,657,628</v>
      </c>
      <c r="Z173" s="43" t="str">
        <f>IF('Rp0,2, МПа'!M173="-",Y173,CONCATENATE(Y173,",",'Rp0,2, МПа'!M173))</f>
        <v>685,685,657,628</v>
      </c>
      <c r="AA173" s="43" t="str">
        <f>IF('Rp0,2, МПа'!N173="-",Z173,CONCATENATE(Z173,",",'Rp0,2, МПа'!N173))</f>
        <v>685,685,657,628</v>
      </c>
      <c r="AB173" s="43" t="str">
        <f>IF('Rp0,2, МПа'!O173="-",AA173,CONCATENATE(AA173,",",'Rp0,2, МПа'!O173))</f>
        <v>685,685,657,628</v>
      </c>
      <c r="AC173" s="43" t="str">
        <f>IF('Rp0,2, МПа'!P173="-",AB173,CONCATENATE(AB173,",",'Rp0,2, МПа'!P173))</f>
        <v>685,685,657,628</v>
      </c>
      <c r="AD173" s="43" t="str">
        <f t="shared" si="5"/>
        <v>{Name: "Сталь 30ХГСА (Поковки диаметром до 100 мм, КП685*)",ClassID: "СЛ",UltimateStressArray: [835,824,795,785],YieldStressArray: [685,685,657,628]},</v>
      </c>
    </row>
    <row r="174" spans="1:30" x14ac:dyDescent="0.25">
      <c r="A174" s="45" t="str">
        <f>INDEX('Обработка исходного'!B:B,ROW('Rm, МПа'!$B$3)+4*(ROW('Rm, МПа'!$B174)-ROW('Rm, МПа'!$B$3)))</f>
        <v>Сталь легированная</v>
      </c>
      <c r="B174" s="45" t="str">
        <f t="shared" si="4"/>
        <v>СЛ</v>
      </c>
      <c r="C174" s="45" t="str">
        <f>CONCATENATE('Rm, МПа'!B174,IF(OR(ISBLANK('Rm, МПа'!C174),'Rm, МПа'!C174=""),"",CONCATENATE(" (",'Rm, МПа'!C174,")")))</f>
        <v>30ХГСА (Штамповки, прутки и полосы диаметром или толщиной до 80 мм)</v>
      </c>
      <c r="D174" s="43">
        <f>'Rm, МПа'!D174</f>
        <v>1080</v>
      </c>
      <c r="E174" s="43" t="str">
        <f>IF('Rm, МПа'!E174="-",D174,CONCATENATE(D174,",",'Rm, МПа'!E174))</f>
        <v>1080,1060</v>
      </c>
      <c r="F174" s="43" t="str">
        <f>IF('Rm, МПа'!F174="-",E174,CONCATENATE(E174,",",'Rm, МПа'!F174))</f>
        <v>1080,1060,1020</v>
      </c>
      <c r="G174" s="43" t="str">
        <f>IF('Rm, МПа'!G174="-",F174,CONCATENATE(F174,",",'Rm, МПа'!G174))</f>
        <v>1080,1060,1020,1010</v>
      </c>
      <c r="H174" s="43" t="str">
        <f>IF('Rm, МПа'!H174="-",G174,CONCATENATE(G174,",",'Rm, МПа'!H174))</f>
        <v>1080,1060,1020,1010</v>
      </c>
      <c r="I174" s="43" t="str">
        <f>IF('Rm, МПа'!I174="-",H174,CONCATENATE(H174,",",'Rm, МПа'!I174))</f>
        <v>1080,1060,1020,1010</v>
      </c>
      <c r="J174" s="43" t="str">
        <f>IF('Rm, МПа'!J174="-",I174,CONCATENATE(I174,",",'Rm, МПа'!J174))</f>
        <v>1080,1060,1020,1010</v>
      </c>
      <c r="K174" s="43" t="str">
        <f>IF('Rm, МПа'!K174="-",J174,CONCATENATE(J174,",",'Rm, МПа'!K174))</f>
        <v>1080,1060,1020,1010</v>
      </c>
      <c r="L174" s="43" t="str">
        <f>IF('Rm, МПа'!L174="-",K174,CONCATENATE(K174,",",'Rm, МПа'!L174))</f>
        <v>1080,1060,1020,1010</v>
      </c>
      <c r="M174" s="43" t="str">
        <f>IF('Rm, МПа'!M174="-",L174,CONCATENATE(L174,",",'Rm, МПа'!M174))</f>
        <v>1080,1060,1020,1010</v>
      </c>
      <c r="N174" s="43" t="str">
        <f>IF('Rm, МПа'!N174="-",M174,CONCATENATE(M174,",",'Rm, МПа'!N174))</f>
        <v>1080,1060,1020,1010</v>
      </c>
      <c r="O174" s="43" t="str">
        <f>IF('Rm, МПа'!O174="-",N174,CONCATENATE(N174,",",'Rm, МПа'!O174))</f>
        <v>1080,1060,1020,1010</v>
      </c>
      <c r="P174" s="43" t="str">
        <f>IF('Rm, МПа'!P174="-",O174,CONCATENATE(O174,",",'Rm, МПа'!P174))</f>
        <v>1080,1060,1020,1010</v>
      </c>
      <c r="Q174" s="43">
        <f>'Rp0,2, МПа'!D174</f>
        <v>834</v>
      </c>
      <c r="R174" s="43" t="str">
        <f>IF('Rp0,2, МПа'!E174="-",Q174,CONCATENATE(Q174,",",'Rp0,2, МПа'!E174))</f>
        <v>834,834</v>
      </c>
      <c r="S174" s="43" t="str">
        <f>IF('Rp0,2, МПа'!F174="-",R174,CONCATENATE(R174,",",'Rp0,2, МПа'!F174))</f>
        <v>834,834,795</v>
      </c>
      <c r="T174" s="43" t="str">
        <f>IF('Rp0,2, МПа'!G174="-",S174,CONCATENATE(S174,",",'Rp0,2, МПа'!G174))</f>
        <v>834,834,795,755</v>
      </c>
      <c r="U174" s="43" t="str">
        <f>IF('Rp0,2, МПа'!H174="-",T174,CONCATENATE(T174,",",'Rp0,2, МПа'!H174))</f>
        <v>834,834,795,755</v>
      </c>
      <c r="V174" s="43" t="str">
        <f>IF('Rp0,2, МПа'!I174="-",U174,CONCATENATE(U174,",",'Rp0,2, МПа'!I174))</f>
        <v>834,834,795,755</v>
      </c>
      <c r="W174" s="43" t="str">
        <f>IF('Rp0,2, МПа'!J174="-",V174,CONCATENATE(V174,",",'Rp0,2, МПа'!J174))</f>
        <v>834,834,795,755</v>
      </c>
      <c r="X174" s="43" t="str">
        <f>IF('Rp0,2, МПа'!K174="-",W174,CONCATENATE(W174,",",'Rp0,2, МПа'!K174))</f>
        <v>834,834,795,755</v>
      </c>
      <c r="Y174" s="43" t="str">
        <f>IF('Rp0,2, МПа'!L174="-",X174,CONCATENATE(X174,",",'Rp0,2, МПа'!L174))</f>
        <v>834,834,795,755</v>
      </c>
      <c r="Z174" s="43" t="str">
        <f>IF('Rp0,2, МПа'!M174="-",Y174,CONCATENATE(Y174,",",'Rp0,2, МПа'!M174))</f>
        <v>834,834,795,755</v>
      </c>
      <c r="AA174" s="43" t="str">
        <f>IF('Rp0,2, МПа'!N174="-",Z174,CONCATENATE(Z174,",",'Rp0,2, МПа'!N174))</f>
        <v>834,834,795,755</v>
      </c>
      <c r="AB174" s="43" t="str">
        <f>IF('Rp0,2, МПа'!O174="-",AA174,CONCATENATE(AA174,",",'Rp0,2, МПа'!O174))</f>
        <v>834,834,795,755</v>
      </c>
      <c r="AC174" s="43" t="str">
        <f>IF('Rp0,2, МПа'!P174="-",AB174,CONCATENATE(AB174,",",'Rp0,2, МПа'!P174))</f>
        <v>834,834,795,755</v>
      </c>
      <c r="AD174" s="43" t="str">
        <f t="shared" si="5"/>
        <v>{Name: "Сталь 30ХГСА (Штамповки, прутки и полосы диаметром или толщиной до 80 мм)",ClassID: "СЛ",UltimateStressArray: [1080,1060,1020,1010],YieldStressArray: [834,834,795,755]},</v>
      </c>
    </row>
    <row r="175" spans="1:30" x14ac:dyDescent="0.25">
      <c r="A175" s="45" t="str">
        <f>INDEX('Обработка исходного'!B:B,ROW('Rm, МПа'!$B$3)+4*(ROW('Rm, МПа'!$B175)-ROW('Rm, МПа'!$B$3)))</f>
        <v>Сталь легированная</v>
      </c>
      <c r="B175" s="45" t="str">
        <f t="shared" si="4"/>
        <v>СЛ</v>
      </c>
      <c r="C175" s="45" t="str">
        <f>CONCATENATE('Rm, МПа'!B175,IF(OR(ISBLANK('Rm, МПа'!C175),'Rm, МПа'!C175=""),"",CONCATENATE(" (",'Rm, МПа'!C175,")")))</f>
        <v>30ХГСА (Штамповки, прутки и полосы диаметром или толщиной от 80 до 150 мм)</v>
      </c>
      <c r="D175" s="43">
        <f>'Rm, МПа'!D175</f>
        <v>1080</v>
      </c>
      <c r="E175" s="43" t="str">
        <f>IF('Rm, МПа'!E175="-",D175,CONCATENATE(D175,",",'Rm, МПа'!E175))</f>
        <v>1080,1060</v>
      </c>
      <c r="F175" s="43" t="str">
        <f>IF('Rm, МПа'!F175="-",E175,CONCATENATE(E175,",",'Rm, МПа'!F175))</f>
        <v>1080,1060,1020</v>
      </c>
      <c r="G175" s="43" t="str">
        <f>IF('Rm, МПа'!G175="-",F175,CONCATENATE(F175,",",'Rm, МПа'!G175))</f>
        <v>1080,1060,1020,1010</v>
      </c>
      <c r="H175" s="43" t="str">
        <f>IF('Rm, МПа'!H175="-",G175,CONCATENATE(G175,",",'Rm, МПа'!H175))</f>
        <v>1080,1060,1020,1010</v>
      </c>
      <c r="I175" s="43" t="str">
        <f>IF('Rm, МПа'!I175="-",H175,CONCATENATE(H175,",",'Rm, МПа'!I175))</f>
        <v>1080,1060,1020,1010</v>
      </c>
      <c r="J175" s="43" t="str">
        <f>IF('Rm, МПа'!J175="-",I175,CONCATENATE(I175,",",'Rm, МПа'!J175))</f>
        <v>1080,1060,1020,1010</v>
      </c>
      <c r="K175" s="43" t="str">
        <f>IF('Rm, МПа'!K175="-",J175,CONCATENATE(J175,",",'Rm, МПа'!K175))</f>
        <v>1080,1060,1020,1010</v>
      </c>
      <c r="L175" s="43" t="str">
        <f>IF('Rm, МПа'!L175="-",K175,CONCATENATE(K175,",",'Rm, МПа'!L175))</f>
        <v>1080,1060,1020,1010</v>
      </c>
      <c r="M175" s="43" t="str">
        <f>IF('Rm, МПа'!M175="-",L175,CONCATENATE(L175,",",'Rm, МПа'!M175))</f>
        <v>1080,1060,1020,1010</v>
      </c>
      <c r="N175" s="43" t="str">
        <f>IF('Rm, МПа'!N175="-",M175,CONCATENATE(M175,",",'Rm, МПа'!N175))</f>
        <v>1080,1060,1020,1010</v>
      </c>
      <c r="O175" s="43" t="str">
        <f>IF('Rm, МПа'!O175="-",N175,CONCATENATE(N175,",",'Rm, МПа'!O175))</f>
        <v>1080,1060,1020,1010</v>
      </c>
      <c r="P175" s="43" t="str">
        <f>IF('Rm, МПа'!P175="-",O175,CONCATENATE(O175,",",'Rm, МПа'!P175))</f>
        <v>1080,1060,1020,1010</v>
      </c>
      <c r="Q175" s="43">
        <f>'Rp0,2, МПа'!D175</f>
        <v>834</v>
      </c>
      <c r="R175" s="43" t="str">
        <f>IF('Rp0,2, МПа'!E175="-",Q175,CONCATENATE(Q175,",",'Rp0,2, МПа'!E175))</f>
        <v>834,834</v>
      </c>
      <c r="S175" s="43" t="str">
        <f>IF('Rp0,2, МПа'!F175="-",R175,CONCATENATE(R175,",",'Rp0,2, МПа'!F175))</f>
        <v>834,834,795</v>
      </c>
      <c r="T175" s="43" t="str">
        <f>IF('Rp0,2, МПа'!G175="-",S175,CONCATENATE(S175,",",'Rp0,2, МПа'!G175))</f>
        <v>834,834,795,755</v>
      </c>
      <c r="U175" s="43" t="str">
        <f>IF('Rp0,2, МПа'!H175="-",T175,CONCATENATE(T175,",",'Rp0,2, МПа'!H175))</f>
        <v>834,834,795,755</v>
      </c>
      <c r="V175" s="43" t="str">
        <f>IF('Rp0,2, МПа'!I175="-",U175,CONCATENATE(U175,",",'Rp0,2, МПа'!I175))</f>
        <v>834,834,795,755</v>
      </c>
      <c r="W175" s="43" t="str">
        <f>IF('Rp0,2, МПа'!J175="-",V175,CONCATENATE(V175,",",'Rp0,2, МПа'!J175))</f>
        <v>834,834,795,755</v>
      </c>
      <c r="X175" s="43" t="str">
        <f>IF('Rp0,2, МПа'!K175="-",W175,CONCATENATE(W175,",",'Rp0,2, МПа'!K175))</f>
        <v>834,834,795,755</v>
      </c>
      <c r="Y175" s="43" t="str">
        <f>IF('Rp0,2, МПа'!L175="-",X175,CONCATENATE(X175,",",'Rp0,2, МПа'!L175))</f>
        <v>834,834,795,755</v>
      </c>
      <c r="Z175" s="43" t="str">
        <f>IF('Rp0,2, МПа'!M175="-",Y175,CONCATENATE(Y175,",",'Rp0,2, МПа'!M175))</f>
        <v>834,834,795,755</v>
      </c>
      <c r="AA175" s="43" t="str">
        <f>IF('Rp0,2, МПа'!N175="-",Z175,CONCATENATE(Z175,",",'Rp0,2, МПа'!N175))</f>
        <v>834,834,795,755</v>
      </c>
      <c r="AB175" s="43" t="str">
        <f>IF('Rp0,2, МПа'!O175="-",AA175,CONCATENATE(AA175,",",'Rp0,2, МПа'!O175))</f>
        <v>834,834,795,755</v>
      </c>
      <c r="AC175" s="43" t="str">
        <f>IF('Rp0,2, МПа'!P175="-",AB175,CONCATENATE(AB175,",",'Rp0,2, МПа'!P175))</f>
        <v>834,834,795,755</v>
      </c>
      <c r="AD175" s="43" t="str">
        <f t="shared" si="5"/>
        <v>{Name: "Сталь 30ХГСА (Штамповки, прутки и полосы диаметром или толщиной от 80 до 150 мм)",ClassID: "СЛ",UltimateStressArray: [1080,1060,1020,1010],YieldStressArray: [834,834,795,755]},</v>
      </c>
    </row>
    <row r="176" spans="1:30" x14ac:dyDescent="0.25">
      <c r="A176" s="45" t="str">
        <f>INDEX('Обработка исходного'!B:B,ROW('Rm, МПа'!$B$3)+4*(ROW('Rm, МПа'!$B176)-ROW('Rm, МПа'!$B$3)))</f>
        <v>Сталь легированная</v>
      </c>
      <c r="B176" s="45" t="str">
        <f t="shared" si="4"/>
        <v>СЛ</v>
      </c>
      <c r="C176" s="45" t="str">
        <f>CONCATENATE('Rm, МПа'!B176,IF(OR(ISBLANK('Rm, МПа'!C176),'Rm, МПа'!C176=""),"",CONCATENATE(" (",'Rm, МПа'!C176,")")))</f>
        <v>30ХГСА (Штамповки, прутки и полосы диаметром или толщиной от 150 до 250 мм)</v>
      </c>
      <c r="D176" s="43">
        <f>'Rm, МПа'!D176</f>
        <v>1080</v>
      </c>
      <c r="E176" s="43" t="str">
        <f>IF('Rm, МПа'!E176="-",D176,CONCATENATE(D176,",",'Rm, МПа'!E176))</f>
        <v>1080,1060</v>
      </c>
      <c r="F176" s="43" t="str">
        <f>IF('Rm, МПа'!F176="-",E176,CONCATENATE(E176,",",'Rm, МПа'!F176))</f>
        <v>1080,1060,1020</v>
      </c>
      <c r="G176" s="43" t="str">
        <f>IF('Rm, МПа'!G176="-",F176,CONCATENATE(F176,",",'Rm, МПа'!G176))</f>
        <v>1080,1060,1020,1010</v>
      </c>
      <c r="H176" s="43" t="str">
        <f>IF('Rm, МПа'!H176="-",G176,CONCATENATE(G176,",",'Rm, МПа'!H176))</f>
        <v>1080,1060,1020,1010</v>
      </c>
      <c r="I176" s="43" t="str">
        <f>IF('Rm, МПа'!I176="-",H176,CONCATENATE(H176,",",'Rm, МПа'!I176))</f>
        <v>1080,1060,1020,1010</v>
      </c>
      <c r="J176" s="43" t="str">
        <f>IF('Rm, МПа'!J176="-",I176,CONCATENATE(I176,",",'Rm, МПа'!J176))</f>
        <v>1080,1060,1020,1010</v>
      </c>
      <c r="K176" s="43" t="str">
        <f>IF('Rm, МПа'!K176="-",J176,CONCATENATE(J176,",",'Rm, МПа'!K176))</f>
        <v>1080,1060,1020,1010</v>
      </c>
      <c r="L176" s="43" t="str">
        <f>IF('Rm, МПа'!L176="-",K176,CONCATENATE(K176,",",'Rm, МПа'!L176))</f>
        <v>1080,1060,1020,1010</v>
      </c>
      <c r="M176" s="43" t="str">
        <f>IF('Rm, МПа'!M176="-",L176,CONCATENATE(L176,",",'Rm, МПа'!M176))</f>
        <v>1080,1060,1020,1010</v>
      </c>
      <c r="N176" s="43" t="str">
        <f>IF('Rm, МПа'!N176="-",M176,CONCATENATE(M176,",",'Rm, МПа'!N176))</f>
        <v>1080,1060,1020,1010</v>
      </c>
      <c r="O176" s="43" t="str">
        <f>IF('Rm, МПа'!O176="-",N176,CONCATENATE(N176,",",'Rm, МПа'!O176))</f>
        <v>1080,1060,1020,1010</v>
      </c>
      <c r="P176" s="43" t="str">
        <f>IF('Rm, МПа'!P176="-",O176,CONCATENATE(O176,",",'Rm, МПа'!P176))</f>
        <v>1080,1060,1020,1010</v>
      </c>
      <c r="Q176" s="43">
        <f>'Rp0,2, МПа'!D176</f>
        <v>834</v>
      </c>
      <c r="R176" s="43" t="str">
        <f>IF('Rp0,2, МПа'!E176="-",Q176,CONCATENATE(Q176,",",'Rp0,2, МПа'!E176))</f>
        <v>834,834</v>
      </c>
      <c r="S176" s="43" t="str">
        <f>IF('Rp0,2, МПа'!F176="-",R176,CONCATENATE(R176,",",'Rp0,2, МПа'!F176))</f>
        <v>834,834,795</v>
      </c>
      <c r="T176" s="43" t="str">
        <f>IF('Rp0,2, МПа'!G176="-",S176,CONCATENATE(S176,",",'Rp0,2, МПа'!G176))</f>
        <v>834,834,795,755</v>
      </c>
      <c r="U176" s="43" t="str">
        <f>IF('Rp0,2, МПа'!H176="-",T176,CONCATENATE(T176,",",'Rp0,2, МПа'!H176))</f>
        <v>834,834,795,755</v>
      </c>
      <c r="V176" s="43" t="str">
        <f>IF('Rp0,2, МПа'!I176="-",U176,CONCATENATE(U176,",",'Rp0,2, МПа'!I176))</f>
        <v>834,834,795,755</v>
      </c>
      <c r="W176" s="43" t="str">
        <f>IF('Rp0,2, МПа'!J176="-",V176,CONCATENATE(V176,",",'Rp0,2, МПа'!J176))</f>
        <v>834,834,795,755</v>
      </c>
      <c r="X176" s="43" t="str">
        <f>IF('Rp0,2, МПа'!K176="-",W176,CONCATENATE(W176,",",'Rp0,2, МПа'!K176))</f>
        <v>834,834,795,755</v>
      </c>
      <c r="Y176" s="43" t="str">
        <f>IF('Rp0,2, МПа'!L176="-",X176,CONCATENATE(X176,",",'Rp0,2, МПа'!L176))</f>
        <v>834,834,795,755</v>
      </c>
      <c r="Z176" s="43" t="str">
        <f>IF('Rp0,2, МПа'!M176="-",Y176,CONCATENATE(Y176,",",'Rp0,2, МПа'!M176))</f>
        <v>834,834,795,755</v>
      </c>
      <c r="AA176" s="43" t="str">
        <f>IF('Rp0,2, МПа'!N176="-",Z176,CONCATENATE(Z176,",",'Rp0,2, МПа'!N176))</f>
        <v>834,834,795,755</v>
      </c>
      <c r="AB176" s="43" t="str">
        <f>IF('Rp0,2, МПа'!O176="-",AA176,CONCATENATE(AA176,",",'Rp0,2, МПа'!O176))</f>
        <v>834,834,795,755</v>
      </c>
      <c r="AC176" s="43" t="str">
        <f>IF('Rp0,2, МПа'!P176="-",AB176,CONCATENATE(AB176,",",'Rp0,2, МПа'!P176))</f>
        <v>834,834,795,755</v>
      </c>
      <c r="AD176" s="43" t="str">
        <f t="shared" si="5"/>
        <v>{Name: "Сталь 30ХГСА (Штамповки, прутки и полосы диаметром или толщиной от 150 до 250 мм)",ClassID: "СЛ",UltimateStressArray: [1080,1060,1020,1010],YieldStressArray: [834,834,795,755]},</v>
      </c>
    </row>
    <row r="177" spans="1:30" x14ac:dyDescent="0.25">
      <c r="A177" s="45" t="str">
        <f>INDEX('Обработка исходного'!B:B,ROW('Rm, МПа'!$B$3)+4*(ROW('Rm, МПа'!$B177)-ROW('Rm, МПа'!$B$3)))</f>
        <v>Сталь легированная</v>
      </c>
      <c r="B177" s="45" t="str">
        <f t="shared" si="4"/>
        <v>СЛ</v>
      </c>
      <c r="C177" s="45" t="str">
        <f>CONCATENATE('Rm, МПа'!B177,IF(OR(ISBLANK('Rm, МПа'!C177),'Rm, МПа'!C177=""),"",CONCATENATE(" (",'Rm, МПа'!C177,")")))</f>
        <v>10ХСНД (Холодно и горячекатаные трубы наружным диаметром от 60 до 168 мм с толщиной стенки от 6 до 11 мм)</v>
      </c>
      <c r="D177" s="43">
        <f>'Rm, МПа'!D177</f>
        <v>461</v>
      </c>
      <c r="E177" s="43" t="str">
        <f>IF('Rm, МПа'!E177="-",D177,CONCATENATE(D177,",",'Rm, МПа'!E177))</f>
        <v>461,441</v>
      </c>
      <c r="F177" s="43" t="str">
        <f>IF('Rm, МПа'!F177="-",E177,CONCATENATE(E177,",",'Rm, МПа'!F177))</f>
        <v>461,441,432</v>
      </c>
      <c r="G177" s="43" t="str">
        <f>IF('Rm, МПа'!G177="-",F177,CONCATENATE(F177,",",'Rm, МПа'!G177))</f>
        <v>461,441,432,422</v>
      </c>
      <c r="H177" s="43" t="str">
        <f>IF('Rm, МПа'!H177="-",G177,CONCATENATE(G177,",",'Rm, МПа'!H177))</f>
        <v>461,441,432,422,422</v>
      </c>
      <c r="I177" s="43" t="str">
        <f>IF('Rm, МПа'!I177="-",H177,CONCATENATE(H177,",",'Rm, МПа'!I177))</f>
        <v>461,441,432,422,422,422</v>
      </c>
      <c r="J177" s="43" t="str">
        <f>IF('Rm, МПа'!J177="-",I177,CONCATENATE(I177,",",'Rm, МПа'!J177))</f>
        <v>461,441,432,422,422,422,422</v>
      </c>
      <c r="K177" s="43" t="str">
        <f>IF('Rm, МПа'!K177="-",J177,CONCATENATE(J177,",",'Rm, МПа'!K177))</f>
        <v>461,441,432,422,422,422,422,422</v>
      </c>
      <c r="L177" s="43" t="str">
        <f>IF('Rm, МПа'!L177="-",K177,CONCATENATE(K177,",",'Rm, МПа'!L177))</f>
        <v>461,441,432,422,422,422,422,422,412</v>
      </c>
      <c r="M177" s="43" t="str">
        <f>IF('Rm, МПа'!M177="-",L177,CONCATENATE(L177,",",'Rm, МПа'!M177))</f>
        <v>461,441,432,422,422,422,422,422,412</v>
      </c>
      <c r="N177" s="43" t="str">
        <f>IF('Rm, МПа'!N177="-",M177,CONCATENATE(M177,",",'Rm, МПа'!N177))</f>
        <v>461,441,432,422,422,422,422,422,412</v>
      </c>
      <c r="O177" s="43" t="str">
        <f>IF('Rm, МПа'!O177="-",N177,CONCATENATE(N177,",",'Rm, МПа'!O177))</f>
        <v>461,441,432,422,422,422,422,422,412</v>
      </c>
      <c r="P177" s="43" t="str">
        <f>IF('Rm, МПа'!P177="-",O177,CONCATENATE(O177,",",'Rm, МПа'!P177))</f>
        <v>461,441,432,422,422,422,422,422,412</v>
      </c>
      <c r="Q177" s="43">
        <f>'Rp0,2, МПа'!D177</f>
        <v>314</v>
      </c>
      <c r="R177" s="43" t="str">
        <f>IF('Rp0,2, МПа'!E177="-",Q177,CONCATENATE(Q177,",",'Rp0,2, МПа'!E177))</f>
        <v>314,294</v>
      </c>
      <c r="S177" s="43" t="str">
        <f>IF('Rp0,2, МПа'!F177="-",R177,CONCATENATE(R177,",",'Rp0,2, МПа'!F177))</f>
        <v>314,294,275</v>
      </c>
      <c r="T177" s="43" t="str">
        <f>IF('Rp0,2, МПа'!G177="-",S177,CONCATENATE(S177,",",'Rp0,2, МПа'!G177))</f>
        <v>314,294,275,255</v>
      </c>
      <c r="U177" s="43" t="str">
        <f>IF('Rp0,2, МПа'!H177="-",T177,CONCATENATE(T177,",",'Rp0,2, МПа'!H177))</f>
        <v>314,294,275,255,245</v>
      </c>
      <c r="V177" s="43" t="str">
        <f>IF('Rp0,2, МПа'!I177="-",U177,CONCATENATE(U177,",",'Rp0,2, МПа'!I177))</f>
        <v>314,294,275,255,245,245</v>
      </c>
      <c r="W177" s="43" t="str">
        <f>IF('Rp0,2, МПа'!J177="-",V177,CONCATENATE(V177,",",'Rp0,2, МПа'!J177))</f>
        <v>314,294,275,255,245,245,245</v>
      </c>
      <c r="X177" s="43" t="str">
        <f>IF('Rp0,2, МПа'!K177="-",W177,CONCATENATE(W177,",",'Rp0,2, МПа'!K177))</f>
        <v>314,294,275,255,245,245,245,226</v>
      </c>
      <c r="Y177" s="43" t="str">
        <f>IF('Rp0,2, МПа'!L177="-",X177,CONCATENATE(X177,",",'Rp0,2, МПа'!L177))</f>
        <v>314,294,275,255,245,245,245,226,206</v>
      </c>
      <c r="Z177" s="43" t="str">
        <f>IF('Rp0,2, МПа'!M177="-",Y177,CONCATENATE(Y177,",",'Rp0,2, МПа'!M177))</f>
        <v>314,294,275,255,245,245,245,226,206</v>
      </c>
      <c r="AA177" s="43" t="str">
        <f>IF('Rp0,2, МПа'!N177="-",Z177,CONCATENATE(Z177,",",'Rp0,2, МПа'!N177))</f>
        <v>314,294,275,255,245,245,245,226,206</v>
      </c>
      <c r="AB177" s="43" t="str">
        <f>IF('Rp0,2, МПа'!O177="-",AA177,CONCATENATE(AA177,",",'Rp0,2, МПа'!O177))</f>
        <v>314,294,275,255,245,245,245,226,206</v>
      </c>
      <c r="AC177" s="43" t="str">
        <f>IF('Rp0,2, МПа'!P177="-",AB177,CONCATENATE(AB177,",",'Rp0,2, МПа'!P177))</f>
        <v>314,294,275,255,245,245,245,226,206</v>
      </c>
      <c r="AD177" s="43" t="str">
        <f t="shared" si="5"/>
        <v>{Name: "Сталь 10ХСНД (Холодно и горячекатаные трубы наружным диаметром от 60 до 168 мм с толщиной стенки от 6 до 11 мм)",ClassID: "СЛ",UltimateStressArray: [461,441,432,422,422,422,422,422,412],YieldStressArray: [314,294,275,255,245,245,245,226,206]},</v>
      </c>
    </row>
    <row r="178" spans="1:30" x14ac:dyDescent="0.25">
      <c r="A178" s="45" t="str">
        <f>INDEX('Обработка исходного'!B:B,ROW('Rm, МПа'!$B$3)+4*(ROW('Rm, МПа'!$B178)-ROW('Rm, МПа'!$B$3)))</f>
        <v>Сталь легированная</v>
      </c>
      <c r="B178" s="45" t="str">
        <f t="shared" si="4"/>
        <v>СЛ</v>
      </c>
      <c r="C178" s="45" t="str">
        <f>CONCATENATE('Rm, МПа'!B178,IF(OR(ISBLANK('Rm, МПа'!C178),'Rm, МПа'!C178=""),"",CONCATENATE(" (",'Rm, МПа'!C178,")")))</f>
        <v>10ХСНД (Фасонные профили сечением от 5 до 250 мм)</v>
      </c>
      <c r="D178" s="43">
        <f>'Rm, МПа'!D178</f>
        <v>530</v>
      </c>
      <c r="E178" s="43" t="str">
        <f>IF('Rm, МПа'!E178="-",D178,CONCATENATE(D178,",",'Rm, МПа'!E178))</f>
        <v>530,510</v>
      </c>
      <c r="F178" s="43" t="str">
        <f>IF('Rm, МПа'!F178="-",E178,CONCATENATE(E178,",",'Rm, МПа'!F178))</f>
        <v>530,510,500</v>
      </c>
      <c r="G178" s="43" t="str">
        <f>IF('Rm, МПа'!G178="-",F178,CONCATENATE(F178,",",'Rm, МПа'!G178))</f>
        <v>530,510,500,491</v>
      </c>
      <c r="H178" s="43" t="str">
        <f>IF('Rm, МПа'!H178="-",G178,CONCATENATE(G178,",",'Rm, МПа'!H178))</f>
        <v>530,510,500,491,491</v>
      </c>
      <c r="I178" s="43" t="str">
        <f>IF('Rm, МПа'!I178="-",H178,CONCATENATE(H178,",",'Rm, МПа'!I178))</f>
        <v>530,510,500,491,491,491</v>
      </c>
      <c r="J178" s="43" t="str">
        <f>IF('Rm, МПа'!J178="-",I178,CONCATENATE(I178,",",'Rm, МПа'!J178))</f>
        <v>530,510,500,491,491,491,491</v>
      </c>
      <c r="K178" s="43" t="str">
        <f>IF('Rm, МПа'!K178="-",J178,CONCATENATE(J178,",",'Rm, МПа'!K178))</f>
        <v>530,510,500,491,491,491,491,491</v>
      </c>
      <c r="L178" s="43" t="str">
        <f>IF('Rm, МПа'!L178="-",K178,CONCATENATE(K178,",",'Rm, МПа'!L178))</f>
        <v>530,510,500,491,491,491,491,491,491</v>
      </c>
      <c r="M178" s="43" t="str">
        <f>IF('Rm, МПа'!M178="-",L178,CONCATENATE(L178,",",'Rm, МПа'!M178))</f>
        <v>530,510,500,491,491,491,491,491,491</v>
      </c>
      <c r="N178" s="43" t="str">
        <f>IF('Rm, МПа'!N178="-",M178,CONCATENATE(M178,",",'Rm, МПа'!N178))</f>
        <v>530,510,500,491,491,491,491,491,491</v>
      </c>
      <c r="O178" s="43" t="str">
        <f>IF('Rm, МПа'!O178="-",N178,CONCATENATE(N178,",",'Rm, МПа'!O178))</f>
        <v>530,510,500,491,491,491,491,491,491</v>
      </c>
      <c r="P178" s="43" t="str">
        <f>IF('Rm, МПа'!P178="-",O178,CONCATENATE(O178,",",'Rm, МПа'!P178))</f>
        <v>530,510,500,491,491,491,491,491,491</v>
      </c>
      <c r="Q178" s="43">
        <f>'Rp0,2, МПа'!D178</f>
        <v>392</v>
      </c>
      <c r="R178" s="43" t="str">
        <f>IF('Rp0,2, МПа'!E178="-",Q178,CONCATENATE(Q178,",",'Rp0,2, МПа'!E178))</f>
        <v>392,373</v>
      </c>
      <c r="S178" s="43" t="str">
        <f>IF('Rp0,2, МПа'!F178="-",R178,CONCATENATE(R178,",",'Rp0,2, МПа'!F178))</f>
        <v>392,373,353</v>
      </c>
      <c r="T178" s="43" t="str">
        <f>IF('Rp0,2, МПа'!G178="-",S178,CONCATENATE(S178,",",'Rp0,2, МПа'!G178))</f>
        <v>392,373,353,333</v>
      </c>
      <c r="U178" s="43" t="str">
        <f>IF('Rp0,2, МПа'!H178="-",T178,CONCATENATE(T178,",",'Rp0,2, МПа'!H178))</f>
        <v>392,373,353,333,323</v>
      </c>
      <c r="V178" s="43" t="str">
        <f>IF('Rp0,2, МПа'!I178="-",U178,CONCATENATE(U178,",",'Rp0,2, МПа'!I178))</f>
        <v>392,373,353,333,323,323</v>
      </c>
      <c r="W178" s="43" t="str">
        <f>IF('Rp0,2, МПа'!J178="-",V178,CONCATENATE(V178,",",'Rp0,2, МПа'!J178))</f>
        <v>392,373,353,333,323,323,323</v>
      </c>
      <c r="X178" s="43" t="str">
        <f>IF('Rp0,2, МПа'!K178="-",W178,CONCATENATE(W178,",",'Rp0,2, МПа'!K178))</f>
        <v>392,373,353,333,323,323,323,323</v>
      </c>
      <c r="Y178" s="43" t="str">
        <f>IF('Rp0,2, МПа'!L178="-",X178,CONCATENATE(X178,",",'Rp0,2, МПа'!L178))</f>
        <v>392,373,353,333,323,323,323,323,275</v>
      </c>
      <c r="Z178" s="43" t="str">
        <f>IF('Rp0,2, МПа'!M178="-",Y178,CONCATENATE(Y178,",",'Rp0,2, МПа'!M178))</f>
        <v>392,373,353,333,323,323,323,323,275</v>
      </c>
      <c r="AA178" s="43" t="str">
        <f>IF('Rp0,2, МПа'!N178="-",Z178,CONCATENATE(Z178,",",'Rp0,2, МПа'!N178))</f>
        <v>392,373,353,333,323,323,323,323,275</v>
      </c>
      <c r="AB178" s="43" t="str">
        <f>IF('Rp0,2, МПа'!O178="-",AA178,CONCATENATE(AA178,",",'Rp0,2, МПа'!O178))</f>
        <v>392,373,353,333,323,323,323,323,275</v>
      </c>
      <c r="AC178" s="43" t="str">
        <f>IF('Rp0,2, МПа'!P178="-",AB178,CONCATENATE(AB178,",",'Rp0,2, МПа'!P178))</f>
        <v>392,373,353,333,323,323,323,323,275</v>
      </c>
      <c r="AD178" s="43" t="str">
        <f t="shared" si="5"/>
        <v>{Name: "Сталь 10ХСНД (Фасонные профили сечением от 5 до 250 мм)",ClassID: "СЛ",UltimateStressArray: [530,510,500,491,491,491,491,491,491],YieldStressArray: [392,373,353,333,323,323,323,323,275]},</v>
      </c>
    </row>
    <row r="179" spans="1:30" x14ac:dyDescent="0.25">
      <c r="A179" s="45" t="str">
        <f>INDEX('Обработка исходного'!B:B,ROW('Rm, МПа'!$B$3)+4*(ROW('Rm, МПа'!$B179)-ROW('Rm, МПа'!$B$3)))</f>
        <v>Сталь легированная</v>
      </c>
      <c r="B179" s="45" t="str">
        <f t="shared" si="4"/>
        <v>СЛ</v>
      </c>
      <c r="C179" s="45" t="str">
        <f>CONCATENATE('Rm, МПа'!B179,IF(OR(ISBLANK('Rm, МПа'!C179),'Rm, МПа'!C179=""),"",CONCATENATE(" (",'Rm, МПа'!C179,")")))</f>
        <v>10ХСНД (Прокат, толстолистовая сталь толщиной от 4 до 40 мм)</v>
      </c>
      <c r="D179" s="43">
        <f>'Rm, МПа'!D179</f>
        <v>510</v>
      </c>
      <c r="E179" s="43" t="str">
        <f>IF('Rm, МПа'!E179="-",D179,CONCATENATE(D179,",",'Rm, МПа'!E179))</f>
        <v>510,500</v>
      </c>
      <c r="F179" s="43" t="str">
        <f>IF('Rm, МПа'!F179="-",E179,CONCATENATE(E179,",",'Rm, МПа'!F179))</f>
        <v>510,500,481</v>
      </c>
      <c r="G179" s="43" t="str">
        <f>IF('Rm, МПа'!G179="-",F179,CONCATENATE(F179,",",'Rm, МПа'!G179))</f>
        <v>510,500,481,471</v>
      </c>
      <c r="H179" s="43" t="str">
        <f>IF('Rm, МПа'!H179="-",G179,CONCATENATE(G179,",",'Rm, МПа'!H179))</f>
        <v>510,500,481,471,471</v>
      </c>
      <c r="I179" s="43" t="str">
        <f>IF('Rm, МПа'!I179="-",H179,CONCATENATE(H179,",",'Rm, МПа'!I179))</f>
        <v>510,500,481,471,471,471</v>
      </c>
      <c r="J179" s="43" t="str">
        <f>IF('Rm, МПа'!J179="-",I179,CONCATENATE(I179,",",'Rm, МПа'!J179))</f>
        <v>510,500,481,471,471,471,471</v>
      </c>
      <c r="K179" s="43" t="str">
        <f>IF('Rm, МПа'!K179="-",J179,CONCATENATE(J179,",",'Rm, МПа'!K179))</f>
        <v>510,500,481,471,471,471,471,471</v>
      </c>
      <c r="L179" s="43" t="str">
        <f>IF('Rm, МПа'!L179="-",K179,CONCATENATE(K179,",",'Rm, МПа'!L179))</f>
        <v>510,500,481,471,471,471,471,471,461</v>
      </c>
      <c r="M179" s="43" t="str">
        <f>IF('Rm, МПа'!M179="-",L179,CONCATENATE(L179,",",'Rm, МПа'!M179))</f>
        <v>510,500,481,471,471,471,471,471,461</v>
      </c>
      <c r="N179" s="43" t="str">
        <f>IF('Rm, МПа'!N179="-",M179,CONCATENATE(M179,",",'Rm, МПа'!N179))</f>
        <v>510,500,481,471,471,471,471,471,461</v>
      </c>
      <c r="O179" s="43" t="str">
        <f>IF('Rm, МПа'!O179="-",N179,CONCATENATE(N179,",",'Rm, МПа'!O179))</f>
        <v>510,500,481,471,471,471,471,471,461</v>
      </c>
      <c r="P179" s="43" t="str">
        <f>IF('Rm, МПа'!P179="-",O179,CONCATENATE(O179,",",'Rm, МПа'!P179))</f>
        <v>510,500,481,471,471,471,471,471,461</v>
      </c>
      <c r="Q179" s="43">
        <f>'Rp0,2, МПа'!D179</f>
        <v>392</v>
      </c>
      <c r="R179" s="43" t="str">
        <f>IF('Rp0,2, МПа'!E179="-",Q179,CONCATENATE(Q179,",",'Rp0,2, МПа'!E179))</f>
        <v>392,373</v>
      </c>
      <c r="S179" s="43" t="str">
        <f>IF('Rp0,2, МПа'!F179="-",R179,CONCATENATE(R179,",",'Rp0,2, МПа'!F179))</f>
        <v>392,373,353</v>
      </c>
      <c r="T179" s="43" t="str">
        <f>IF('Rp0,2, МПа'!G179="-",S179,CONCATENATE(S179,",",'Rp0,2, МПа'!G179))</f>
        <v>392,373,353,323</v>
      </c>
      <c r="U179" s="43" t="str">
        <f>IF('Rp0,2, МПа'!H179="-",T179,CONCATENATE(T179,",",'Rp0,2, МПа'!H179))</f>
        <v>392,373,353,323,314</v>
      </c>
      <c r="V179" s="43" t="str">
        <f>IF('Rp0,2, МПа'!I179="-",U179,CONCATENATE(U179,",",'Rp0,2, МПа'!I179))</f>
        <v>392,373,353,323,314,314</v>
      </c>
      <c r="W179" s="43" t="str">
        <f>IF('Rp0,2, МПа'!J179="-",V179,CONCATENATE(V179,",",'Rp0,2, МПа'!J179))</f>
        <v>392,373,353,323,314,314,314</v>
      </c>
      <c r="X179" s="43" t="str">
        <f>IF('Rp0,2, МПа'!K179="-",W179,CONCATENATE(W179,",",'Rp0,2, МПа'!K179))</f>
        <v>392,373,353,323,314,314,314,314</v>
      </c>
      <c r="Y179" s="43" t="str">
        <f>IF('Rp0,2, МПа'!L179="-",X179,CONCATENATE(X179,",",'Rp0,2, МПа'!L179))</f>
        <v>392,373,353,323,314,314,314,314,284</v>
      </c>
      <c r="Z179" s="43" t="str">
        <f>IF('Rp0,2, МПа'!M179="-",Y179,CONCATENATE(Y179,",",'Rp0,2, МПа'!M179))</f>
        <v>392,373,353,323,314,314,314,314,284</v>
      </c>
      <c r="AA179" s="43" t="str">
        <f>IF('Rp0,2, МПа'!N179="-",Z179,CONCATENATE(Z179,",",'Rp0,2, МПа'!N179))</f>
        <v>392,373,353,323,314,314,314,314,284</v>
      </c>
      <c r="AB179" s="43" t="str">
        <f>IF('Rp0,2, МПа'!O179="-",AA179,CONCATENATE(AA179,",",'Rp0,2, МПа'!O179))</f>
        <v>392,373,353,323,314,314,314,314,284</v>
      </c>
      <c r="AC179" s="43" t="str">
        <f>IF('Rp0,2, МПа'!P179="-",AB179,CONCATENATE(AB179,",",'Rp0,2, МПа'!P179))</f>
        <v>392,373,353,323,314,314,314,314,284</v>
      </c>
      <c r="AD179" s="43" t="str">
        <f t="shared" si="5"/>
        <v>{Name: "Сталь 10ХСНД (Прокат, толстолистовая сталь толщиной от 4 до 40 мм)",ClassID: "СЛ",UltimateStressArray: [510,500,481,471,471,471,471,471,461],YieldStressArray: [392,373,353,323,314,314,314,314,284]},</v>
      </c>
    </row>
    <row r="180" spans="1:30" x14ac:dyDescent="0.25">
      <c r="A180" s="45" t="str">
        <f>INDEX('Обработка исходного'!B:B,ROW('Rm, МПа'!$B$3)+4*(ROW('Rm, МПа'!$B180)-ROW('Rm, МПа'!$B$3)))</f>
        <v>Сталь легированная</v>
      </c>
      <c r="B180" s="45" t="str">
        <f t="shared" si="4"/>
        <v>СЛ</v>
      </c>
      <c r="C180" s="45" t="str">
        <f>CONCATENATE('Rm, МПа'!B180,IF(OR(ISBLANK('Rm, МПа'!C180),'Rm, МПа'!C180=""),"",CONCATENATE(" (",'Rm, МПа'!C180,")")))</f>
        <v>10ХН1М (Лист толщиной от 6 до 40 мм)</v>
      </c>
      <c r="D180" s="43">
        <f>'Rm, МПа'!D180</f>
        <v>540</v>
      </c>
      <c r="E180" s="43" t="str">
        <f>IF('Rm, МПа'!E180="-",D180,CONCATENATE(D180,",",'Rm, МПа'!E180))</f>
        <v>540,530</v>
      </c>
      <c r="F180" s="43" t="str">
        <f>IF('Rm, МПа'!F180="-",E180,CONCATENATE(E180,",",'Rm, МПа'!F180))</f>
        <v>540,530,520</v>
      </c>
      <c r="G180" s="43" t="str">
        <f>IF('Rm, МПа'!G180="-",F180,CONCATENATE(F180,",",'Rm, МПа'!G180))</f>
        <v>540,530,520,500</v>
      </c>
      <c r="H180" s="43" t="str">
        <f>IF('Rm, МПа'!H180="-",G180,CONCATENATE(G180,",",'Rm, МПа'!H180))</f>
        <v>540,530,520,500,491</v>
      </c>
      <c r="I180" s="43" t="str">
        <f>IF('Rm, МПа'!I180="-",H180,CONCATENATE(H180,",",'Rm, МПа'!I180))</f>
        <v>540,530,520,500,491,491</v>
      </c>
      <c r="J180" s="43" t="str">
        <f>IF('Rm, МПа'!J180="-",I180,CONCATENATE(I180,",",'Rm, МПа'!J180))</f>
        <v>540,530,520,500,491,491,461</v>
      </c>
      <c r="K180" s="43" t="str">
        <f>IF('Rm, МПа'!K180="-",J180,CONCATENATE(J180,",",'Rm, МПа'!K180))</f>
        <v>540,530,520,500,491,491,461,451</v>
      </c>
      <c r="L180" s="43" t="str">
        <f>IF('Rm, МПа'!L180="-",K180,CONCATENATE(K180,",",'Rm, МПа'!L180))</f>
        <v>540,530,520,500,491,491,461,451,441</v>
      </c>
      <c r="M180" s="43" t="str">
        <f>IF('Rm, МПа'!M180="-",L180,CONCATENATE(L180,",",'Rm, МПа'!M180))</f>
        <v>540,530,520,500,491,491,461,451,441</v>
      </c>
      <c r="N180" s="43" t="str">
        <f>IF('Rm, МПа'!N180="-",M180,CONCATENATE(M180,",",'Rm, МПа'!N180))</f>
        <v>540,530,520,500,491,491,461,451,441</v>
      </c>
      <c r="O180" s="43" t="str">
        <f>IF('Rm, МПа'!O180="-",N180,CONCATENATE(N180,",",'Rm, МПа'!O180))</f>
        <v>540,530,520,500,491,491,461,451,441</v>
      </c>
      <c r="P180" s="43" t="str">
        <f>IF('Rm, МПа'!P180="-",O180,CONCATENATE(O180,",",'Rm, МПа'!P180))</f>
        <v>540,530,520,500,491,491,461,451,441</v>
      </c>
      <c r="Q180" s="43">
        <f>'Rp0,2, МПа'!D180</f>
        <v>441</v>
      </c>
      <c r="R180" s="43" t="str">
        <f>IF('Rp0,2, МПа'!E180="-",Q180,CONCATENATE(Q180,",",'Rp0,2, МПа'!E180))</f>
        <v>441,432</v>
      </c>
      <c r="S180" s="43" t="str">
        <f>IF('Rp0,2, МПа'!F180="-",R180,CONCATENATE(R180,",",'Rp0,2, МПа'!F180))</f>
        <v>441,432,422</v>
      </c>
      <c r="T180" s="43" t="str">
        <f>IF('Rp0,2, МПа'!G180="-",S180,CONCATENATE(S180,",",'Rp0,2, МПа'!G180))</f>
        <v>441,432,422,412</v>
      </c>
      <c r="U180" s="43" t="str">
        <f>IF('Rp0,2, МПа'!H180="-",T180,CONCATENATE(T180,",",'Rp0,2, МПа'!H180))</f>
        <v>441,432,422,412,402</v>
      </c>
      <c r="V180" s="43" t="str">
        <f>IF('Rp0,2, МПа'!I180="-",U180,CONCATENATE(U180,",",'Rp0,2, МПа'!I180))</f>
        <v>441,432,422,412,402,392</v>
      </c>
      <c r="W180" s="43" t="str">
        <f>IF('Rp0,2, МПа'!J180="-",V180,CONCATENATE(V180,",",'Rp0,2, МПа'!J180))</f>
        <v>441,432,422,412,402,392,373</v>
      </c>
      <c r="X180" s="43" t="str">
        <f>IF('Rp0,2, МПа'!K180="-",W180,CONCATENATE(W180,",",'Rp0,2, МПа'!K180))</f>
        <v>441,432,422,412,402,392,373,363</v>
      </c>
      <c r="Y180" s="43" t="str">
        <f>IF('Rp0,2, МПа'!L180="-",X180,CONCATENATE(X180,",",'Rp0,2, МПа'!L180))</f>
        <v>441,432,422,412,402,392,373,363,353</v>
      </c>
      <c r="Z180" s="43" t="str">
        <f>IF('Rp0,2, МПа'!M180="-",Y180,CONCATENATE(Y180,",",'Rp0,2, МПа'!M180))</f>
        <v>441,432,422,412,402,392,373,363,353</v>
      </c>
      <c r="AA180" s="43" t="str">
        <f>IF('Rp0,2, МПа'!N180="-",Z180,CONCATENATE(Z180,",",'Rp0,2, МПа'!N180))</f>
        <v>441,432,422,412,402,392,373,363,353</v>
      </c>
      <c r="AB180" s="43" t="str">
        <f>IF('Rp0,2, МПа'!O180="-",AA180,CONCATENATE(AA180,",",'Rp0,2, МПа'!O180))</f>
        <v>441,432,422,412,402,392,373,363,353</v>
      </c>
      <c r="AC180" s="43" t="str">
        <f>IF('Rp0,2, МПа'!P180="-",AB180,CONCATENATE(AB180,",",'Rp0,2, МПа'!P180))</f>
        <v>441,432,422,412,402,392,373,363,353</v>
      </c>
      <c r="AD180" s="43" t="str">
        <f t="shared" si="5"/>
        <v>{Name: "Сталь 10ХН1М (Лист толщиной от 6 до 40 мм)",ClassID: "СЛ",UltimateStressArray: [540,530,520,500,491,491,461,451,441],YieldStressArray: [441,432,422,412,402,392,373,363,353]},</v>
      </c>
    </row>
    <row r="181" spans="1:30" x14ac:dyDescent="0.25">
      <c r="A181" s="45" t="str">
        <f>INDEX('Обработка исходного'!B:B,ROW('Rm, МПа'!$B$3)+4*(ROW('Rm, МПа'!$B181)-ROW('Rm, МПа'!$B$3)))</f>
        <v>Сталь легированная</v>
      </c>
      <c r="B181" s="45" t="str">
        <f t="shared" si="4"/>
        <v>СЛ</v>
      </c>
      <c r="C181" s="45" t="str">
        <f>CONCATENATE('Rm, МПа'!B181,IF(OR(ISBLANK('Rm, МПа'!C181),'Rm, МПа'!C181=""),"",CONCATENATE(" (",'Rm, МПа'!C181,")")))</f>
        <v>10ХН1М (Трубы бесшовные горячедеформированные наружным диаметром от 60 до 168 мм с толщиной стенки от 6 до 32 мм )</v>
      </c>
      <c r="D181" s="43">
        <f>'Rm, МПа'!D181</f>
        <v>491</v>
      </c>
      <c r="E181" s="43" t="str">
        <f>IF('Rm, МПа'!E181="-",D181,CONCATENATE(D181,",",'Rm, МПа'!E181))</f>
        <v>491,491</v>
      </c>
      <c r="F181" s="43" t="str">
        <f>IF('Rm, МПа'!F181="-",E181,CONCATENATE(E181,",",'Rm, МПа'!F181))</f>
        <v>491,491,471</v>
      </c>
      <c r="G181" s="43" t="str">
        <f>IF('Rm, МПа'!G181="-",F181,CONCATENATE(F181,",",'Rm, МПа'!G181))</f>
        <v>491,491,471,451</v>
      </c>
      <c r="H181" s="43" t="str">
        <f>IF('Rm, МПа'!H181="-",G181,CONCATENATE(G181,",",'Rm, МПа'!H181))</f>
        <v>491,491,471,451,441</v>
      </c>
      <c r="I181" s="43" t="str">
        <f>IF('Rm, МПа'!I181="-",H181,CONCATENATE(H181,",",'Rm, МПа'!I181))</f>
        <v>491,491,471,451,441,432</v>
      </c>
      <c r="J181" s="43" t="str">
        <f>IF('Rm, МПа'!J181="-",I181,CONCATENATE(I181,",",'Rm, МПа'!J181))</f>
        <v>491,491,471,451,441,432,412</v>
      </c>
      <c r="K181" s="43" t="str">
        <f>IF('Rm, МПа'!K181="-",J181,CONCATENATE(J181,",",'Rm, МПа'!K181))</f>
        <v>491,491,471,451,441,432,412,402</v>
      </c>
      <c r="L181" s="43" t="str">
        <f>IF('Rm, МПа'!L181="-",K181,CONCATENATE(K181,",",'Rm, МПа'!L181))</f>
        <v>491,491,471,451,441,432,412,402,392</v>
      </c>
      <c r="M181" s="43" t="str">
        <f>IF('Rm, МПа'!M181="-",L181,CONCATENATE(L181,",",'Rm, МПа'!M181))</f>
        <v>491,491,471,451,441,432,412,402,392</v>
      </c>
      <c r="N181" s="43" t="str">
        <f>IF('Rm, МПа'!N181="-",M181,CONCATENATE(M181,",",'Rm, МПа'!N181))</f>
        <v>491,491,471,451,441,432,412,402,392</v>
      </c>
      <c r="O181" s="43" t="str">
        <f>IF('Rm, МПа'!O181="-",N181,CONCATENATE(N181,",",'Rm, МПа'!O181))</f>
        <v>491,491,471,451,441,432,412,402,392</v>
      </c>
      <c r="P181" s="43" t="str">
        <f>IF('Rm, МПа'!P181="-",O181,CONCATENATE(O181,",",'Rm, МПа'!P181))</f>
        <v>491,491,471,451,441,432,412,402,392</v>
      </c>
      <c r="Q181" s="43">
        <f>'Rp0,2, МПа'!D181</f>
        <v>343</v>
      </c>
      <c r="R181" s="43" t="str">
        <f>IF('Rp0,2, МПа'!E181="-",Q181,CONCATENATE(Q181,",",'Rp0,2, МПа'!E181))</f>
        <v>343,333</v>
      </c>
      <c r="S181" s="43" t="str">
        <f>IF('Rp0,2, МПа'!F181="-",R181,CONCATENATE(R181,",",'Rp0,2, МПа'!F181))</f>
        <v>343,333,323</v>
      </c>
      <c r="T181" s="43" t="str">
        <f>IF('Rp0,2, МПа'!G181="-",S181,CONCATENATE(S181,",",'Rp0,2, МПа'!G181))</f>
        <v>343,333,323,314</v>
      </c>
      <c r="U181" s="43" t="str">
        <f>IF('Rp0,2, МПа'!H181="-",T181,CONCATENATE(T181,",",'Rp0,2, МПа'!H181))</f>
        <v>343,333,323,314,304</v>
      </c>
      <c r="V181" s="43" t="str">
        <f>IF('Rp0,2, МПа'!I181="-",U181,CONCATENATE(U181,",",'Rp0,2, МПа'!I181))</f>
        <v>343,333,323,314,304,294</v>
      </c>
      <c r="W181" s="43" t="str">
        <f>IF('Rp0,2, МПа'!J181="-",V181,CONCATENATE(V181,",",'Rp0,2, МПа'!J181))</f>
        <v>343,333,323,314,304,294,294</v>
      </c>
      <c r="X181" s="43" t="str">
        <f>IF('Rp0,2, МПа'!K181="-",W181,CONCATENATE(W181,",",'Rp0,2, МПа'!K181))</f>
        <v>343,333,323,314,304,294,294,294</v>
      </c>
      <c r="Y181" s="43" t="str">
        <f>IF('Rp0,2, МПа'!L181="-",X181,CONCATENATE(X181,",",'Rp0,2, МПа'!L181))</f>
        <v>343,333,323,314,304,294,294,294,275</v>
      </c>
      <c r="Z181" s="43" t="str">
        <f>IF('Rp0,2, МПа'!M181="-",Y181,CONCATENATE(Y181,",",'Rp0,2, МПа'!M181))</f>
        <v>343,333,323,314,304,294,294,294,275</v>
      </c>
      <c r="AA181" s="43" t="str">
        <f>IF('Rp0,2, МПа'!N181="-",Z181,CONCATENATE(Z181,",",'Rp0,2, МПа'!N181))</f>
        <v>343,333,323,314,304,294,294,294,275</v>
      </c>
      <c r="AB181" s="43" t="str">
        <f>IF('Rp0,2, МПа'!O181="-",AA181,CONCATENATE(AA181,",",'Rp0,2, МПа'!O181))</f>
        <v>343,333,323,314,304,294,294,294,275</v>
      </c>
      <c r="AC181" s="43" t="str">
        <f>IF('Rp0,2, МПа'!P181="-",AB181,CONCATENATE(AB181,",",'Rp0,2, МПа'!P181))</f>
        <v>343,333,323,314,304,294,294,294,275</v>
      </c>
      <c r="AD181" s="43" t="str">
        <f t="shared" si="5"/>
        <v>{Name: "Сталь 10ХН1М (Трубы бесшовные горячедеформированные наружным диаметром от 60 до 168 мм с толщиной стенки от 6 до 32 мм )",ClassID: "СЛ",UltimateStressArray: [491,491,471,451,441,432,412,402,392],YieldStressArray: [343,333,323,314,304,294,294,294,275]},</v>
      </c>
    </row>
    <row r="182" spans="1:30" x14ac:dyDescent="0.25">
      <c r="A182" s="45" t="str">
        <f>INDEX('Обработка исходного'!B:B,ROW('Rm, МПа'!$B$3)+4*(ROW('Rm, МПа'!$B182)-ROW('Rm, МПа'!$B$3)))</f>
        <v>Сталь легированная</v>
      </c>
      <c r="B182" s="45" t="str">
        <f t="shared" si="4"/>
        <v>СЛ</v>
      </c>
      <c r="C182" s="45" t="str">
        <f>CONCATENATE('Rm, МПа'!B182,IF(OR(ISBLANK('Rm, МПа'!C182),'Rm, МПа'!C182=""),"",CONCATENATE(" (",'Rm, МПа'!C182,")")))</f>
        <v>16ГНМА (Листы)</v>
      </c>
      <c r="D182" s="43">
        <f>'Rm, МПа'!D182</f>
        <v>491</v>
      </c>
      <c r="E182" s="43" t="str">
        <f>IF('Rm, МПа'!E182="-",D182,CONCATENATE(D182,",",'Rm, МПа'!E182))</f>
        <v>491,491</v>
      </c>
      <c r="F182" s="43" t="str">
        <f>IF('Rm, МПа'!F182="-",E182,CONCATENATE(E182,",",'Rm, МПа'!F182))</f>
        <v>491,491,491</v>
      </c>
      <c r="G182" s="43" t="str">
        <f>IF('Rm, МПа'!G182="-",F182,CONCATENATE(F182,",",'Rm, МПа'!G182))</f>
        <v>491,491,491,491</v>
      </c>
      <c r="H182" s="43" t="str">
        <f>IF('Rm, МПа'!H182="-",G182,CONCATENATE(G182,",",'Rm, МПа'!H182))</f>
        <v>491,491,491,491,471</v>
      </c>
      <c r="I182" s="43" t="str">
        <f>IF('Rm, МПа'!I182="-",H182,CONCATENATE(H182,",",'Rm, МПа'!I182))</f>
        <v>491,491,491,491,471,471</v>
      </c>
      <c r="J182" s="43" t="str">
        <f>IF('Rm, МПа'!J182="-",I182,CONCATENATE(I182,",",'Rm, МПа'!J182))</f>
        <v>491,491,491,491,471,471,471</v>
      </c>
      <c r="K182" s="43" t="str">
        <f>IF('Rm, МПа'!K182="-",J182,CONCATENATE(J182,",",'Rm, МПа'!K182))</f>
        <v>491,491,491,491,471,471,471,461</v>
      </c>
      <c r="L182" s="43" t="str">
        <f>IF('Rm, МПа'!L182="-",K182,CONCATENATE(K182,",",'Rm, МПа'!L182))</f>
        <v>491,491,491,491,471,471,471,461,451</v>
      </c>
      <c r="M182" s="43" t="str">
        <f>IF('Rm, МПа'!M182="-",L182,CONCATENATE(L182,",",'Rm, МПа'!M182))</f>
        <v>491,491,491,491,471,471,471,461,451</v>
      </c>
      <c r="N182" s="43" t="str">
        <f>IF('Rm, МПа'!N182="-",M182,CONCATENATE(M182,",",'Rm, МПа'!N182))</f>
        <v>491,491,491,491,471,471,471,461,451</v>
      </c>
      <c r="O182" s="43" t="str">
        <f>IF('Rm, МПа'!O182="-",N182,CONCATENATE(N182,",",'Rm, МПа'!O182))</f>
        <v>491,491,491,491,471,471,471,461,451</v>
      </c>
      <c r="P182" s="43" t="str">
        <f>IF('Rm, МПа'!P182="-",O182,CONCATENATE(O182,",",'Rm, МПа'!P182))</f>
        <v>491,491,491,491,471,471,471,461,451</v>
      </c>
      <c r="Q182" s="43">
        <f>'Rp0,2, МПа'!D182</f>
        <v>323</v>
      </c>
      <c r="R182" s="43" t="str">
        <f>IF('Rp0,2, МПа'!E182="-",Q182,CONCATENATE(Q182,",",'Rp0,2, МПа'!E182))</f>
        <v>323,323</v>
      </c>
      <c r="S182" s="43" t="str">
        <f>IF('Rp0,2, МПа'!F182="-",R182,CONCATENATE(R182,",",'Rp0,2, МПа'!F182))</f>
        <v>323,323,314</v>
      </c>
      <c r="T182" s="43" t="str">
        <f>IF('Rp0,2, МПа'!G182="-",S182,CONCATENATE(S182,",",'Rp0,2, МПа'!G182))</f>
        <v>323,323,314,294</v>
      </c>
      <c r="U182" s="43" t="str">
        <f>IF('Rp0,2, МПа'!H182="-",T182,CONCATENATE(T182,",",'Rp0,2, МПа'!H182))</f>
        <v>323,323,314,294,275</v>
      </c>
      <c r="V182" s="43" t="str">
        <f>IF('Rp0,2, МПа'!I182="-",U182,CONCATENATE(U182,",",'Rp0,2, МПа'!I182))</f>
        <v>323,323,314,294,275,265</v>
      </c>
      <c r="W182" s="43" t="str">
        <f>IF('Rp0,2, МПа'!J182="-",V182,CONCATENATE(V182,",",'Rp0,2, МПа'!J182))</f>
        <v>323,323,314,294,275,265,255</v>
      </c>
      <c r="X182" s="43" t="str">
        <f>IF('Rp0,2, МПа'!K182="-",W182,CONCATENATE(W182,",",'Rp0,2, МПа'!K182))</f>
        <v>323,323,314,294,275,265,255,255</v>
      </c>
      <c r="Y182" s="43" t="str">
        <f>IF('Rp0,2, МПа'!L182="-",X182,CONCATENATE(X182,",",'Rp0,2, МПа'!L182))</f>
        <v>323,323,314,294,275,265,255,255,245</v>
      </c>
      <c r="Z182" s="43" t="str">
        <f>IF('Rp0,2, МПа'!M182="-",Y182,CONCATENATE(Y182,",",'Rp0,2, МПа'!M182))</f>
        <v>323,323,314,294,275,265,255,255,245</v>
      </c>
      <c r="AA182" s="43" t="str">
        <f>IF('Rp0,2, МПа'!N182="-",Z182,CONCATENATE(Z182,",",'Rp0,2, МПа'!N182))</f>
        <v>323,323,314,294,275,265,255,255,245</v>
      </c>
      <c r="AB182" s="43" t="str">
        <f>IF('Rp0,2, МПа'!O182="-",AA182,CONCATENATE(AA182,",",'Rp0,2, МПа'!O182))</f>
        <v>323,323,314,294,275,265,255,255,245</v>
      </c>
      <c r="AC182" s="43" t="str">
        <f>IF('Rp0,2, МПа'!P182="-",AB182,CONCATENATE(AB182,",",'Rp0,2, МПа'!P182))</f>
        <v>323,323,314,294,275,265,255,255,245</v>
      </c>
      <c r="AD182" s="43" t="str">
        <f t="shared" si="5"/>
        <v>{Name: "Сталь 16ГНМА (Листы)",ClassID: "СЛ",UltimateStressArray: [491,491,491,491,471,471,471,461,451],YieldStressArray: [323,323,314,294,275,265,255,255,245]},</v>
      </c>
    </row>
    <row r="183" spans="1:30" x14ac:dyDescent="0.25">
      <c r="A183" s="45" t="str">
        <f>INDEX('Обработка исходного'!B:B,ROW('Rm, МПа'!$B$3)+4*(ROW('Rm, МПа'!$B183)-ROW('Rm, МПа'!$B$3)))</f>
        <v>Сталь легированная</v>
      </c>
      <c r="B183" s="45" t="str">
        <f t="shared" si="4"/>
        <v>СЛ</v>
      </c>
      <c r="C183" s="45" t="str">
        <f>CONCATENATE('Rm, МПа'!B183,IF(OR(ISBLANK('Rm, МПа'!C183),'Rm, МПа'!C183=""),"",CONCATENATE(" (",'Rm, МПа'!C183,")")))</f>
        <v>10ГН2МФА (Поковки, листы толщиной до 300 мм)</v>
      </c>
      <c r="D183" s="43">
        <f>'Rm, МПа'!D183</f>
        <v>540</v>
      </c>
      <c r="E183" s="43" t="str">
        <f>IF('Rm, МПа'!E183="-",D183,CONCATENATE(D183,",",'Rm, МПа'!E183))</f>
        <v>540,520</v>
      </c>
      <c r="F183" s="43" t="str">
        <f>IF('Rm, МПа'!F183="-",E183,CONCATENATE(E183,",",'Rm, МПа'!F183))</f>
        <v>540,520,510</v>
      </c>
      <c r="G183" s="43" t="str">
        <f>IF('Rm, МПа'!G183="-",F183,CONCATENATE(F183,",",'Rm, МПа'!G183))</f>
        <v>540,520,510,510</v>
      </c>
      <c r="H183" s="43" t="str">
        <f>IF('Rm, МПа'!H183="-",G183,CONCATENATE(G183,",",'Rm, МПа'!H183))</f>
        <v>540,520,510,510,510</v>
      </c>
      <c r="I183" s="43" t="str">
        <f>IF('Rm, МПа'!I183="-",H183,CONCATENATE(H183,",",'Rm, МПа'!I183))</f>
        <v>540,520,510,510,510,491</v>
      </c>
      <c r="J183" s="43" t="str">
        <f>IF('Rm, МПа'!J183="-",I183,CONCATENATE(I183,",",'Rm, МПа'!J183))</f>
        <v>540,520,510,510,510,491,491</v>
      </c>
      <c r="K183" s="43" t="str">
        <f>IF('Rm, МПа'!K183="-",J183,CONCATENATE(J183,",",'Rm, МПа'!K183))</f>
        <v>540,520,510,510,510,491,491,491</v>
      </c>
      <c r="L183" s="43" t="str">
        <f>IF('Rm, МПа'!L183="-",K183,CONCATENATE(K183,",",'Rm, МПа'!L183))</f>
        <v>540,520,510,510,510,491,491,491</v>
      </c>
      <c r="M183" s="43" t="str">
        <f>IF('Rm, МПа'!M183="-",L183,CONCATENATE(L183,",",'Rm, МПа'!M183))</f>
        <v>540,520,510,510,510,491,491,491</v>
      </c>
      <c r="N183" s="43" t="str">
        <f>IF('Rm, МПа'!N183="-",M183,CONCATENATE(M183,",",'Rm, МПа'!N183))</f>
        <v>540,520,510,510,510,491,491,491</v>
      </c>
      <c r="O183" s="43" t="str">
        <f>IF('Rm, МПа'!O183="-",N183,CONCATENATE(N183,",",'Rm, МПа'!O183))</f>
        <v>540,520,510,510,510,491,491,491</v>
      </c>
      <c r="P183" s="43" t="str">
        <f>IF('Rm, МПа'!P183="-",O183,CONCATENATE(O183,",",'Rm, МПа'!P183))</f>
        <v>540,520,510,510,510,491,491,491</v>
      </c>
      <c r="Q183" s="43">
        <f>'Rp0,2, МПа'!D183</f>
        <v>343</v>
      </c>
      <c r="R183" s="43" t="str">
        <f>IF('Rp0,2, МПа'!E183="-",Q183,CONCATENATE(Q183,",",'Rp0,2, МПа'!E183))</f>
        <v>343,333</v>
      </c>
      <c r="S183" s="43" t="str">
        <f>IF('Rp0,2, МПа'!F183="-",R183,CONCATENATE(R183,",",'Rp0,2, МПа'!F183))</f>
        <v>343,333,323</v>
      </c>
      <c r="T183" s="43" t="str">
        <f>IF('Rp0,2, МПа'!G183="-",S183,CONCATENATE(S183,",",'Rp0,2, МПа'!G183))</f>
        <v>343,333,323,314</v>
      </c>
      <c r="U183" s="43" t="str">
        <f>IF('Rp0,2, МПа'!H183="-",T183,CONCATENATE(T183,",",'Rp0,2, МПа'!H183))</f>
        <v>343,333,323,314,304</v>
      </c>
      <c r="V183" s="43" t="str">
        <f>IF('Rp0,2, МПа'!I183="-",U183,CONCATENATE(U183,",",'Rp0,2, МПа'!I183))</f>
        <v>343,333,323,314,304,304</v>
      </c>
      <c r="W183" s="43" t="str">
        <f>IF('Rp0,2, МПа'!J183="-",V183,CONCATENATE(V183,",",'Rp0,2, МПа'!J183))</f>
        <v>343,333,323,314,304,304,304</v>
      </c>
      <c r="X183" s="43" t="str">
        <f>IF('Rp0,2, МПа'!K183="-",W183,CONCATENATE(W183,",",'Rp0,2, МПа'!K183))</f>
        <v>343,333,323,314,304,304,304,294</v>
      </c>
      <c r="Y183" s="43" t="str">
        <f>IF('Rp0,2, МПа'!L183="-",X183,CONCATENATE(X183,",",'Rp0,2, МПа'!L183))</f>
        <v>343,333,323,314,304,304,304,294</v>
      </c>
      <c r="Z183" s="43" t="str">
        <f>IF('Rp0,2, МПа'!M183="-",Y183,CONCATENATE(Y183,",",'Rp0,2, МПа'!M183))</f>
        <v>343,333,323,314,304,304,304,294</v>
      </c>
      <c r="AA183" s="43" t="str">
        <f>IF('Rp0,2, МПа'!N183="-",Z183,CONCATENATE(Z183,",",'Rp0,2, МПа'!N183))</f>
        <v>343,333,323,314,304,304,304,294</v>
      </c>
      <c r="AB183" s="43" t="str">
        <f>IF('Rp0,2, МПа'!O183="-",AA183,CONCATENATE(AA183,",",'Rp0,2, МПа'!O183))</f>
        <v>343,333,323,314,304,304,304,294</v>
      </c>
      <c r="AC183" s="43" t="str">
        <f>IF('Rp0,2, МПа'!P183="-",AB183,CONCATENATE(AB183,",",'Rp0,2, МПа'!P183))</f>
        <v>343,333,323,314,304,304,304,294</v>
      </c>
      <c r="AD183" s="43" t="str">
        <f t="shared" si="5"/>
        <v>{Name: "Сталь 10ГН2МФА (Поковки, листы толщиной до 300 мм)",ClassID: "СЛ",UltimateStressArray: [540,520,510,510,510,491,491,491],YieldStressArray: [343,333,323,314,304,304,304,294]},</v>
      </c>
    </row>
    <row r="184" spans="1:30" x14ac:dyDescent="0.25">
      <c r="A184" s="45" t="str">
        <f>INDEX('Обработка исходного'!B:B,ROW('Rm, МПа'!$B$3)+4*(ROW('Rm, МПа'!$B184)-ROW('Rm, МПа'!$B$3)))</f>
        <v>Сталь легированная</v>
      </c>
      <c r="B184" s="45" t="str">
        <f t="shared" si="4"/>
        <v>СЛ</v>
      </c>
      <c r="C184" s="45" t="str">
        <f>CONCATENATE('Rm, МПа'!B184,IF(OR(ISBLANK('Rm, МПа'!C184),'Rm, МПа'!C184=""),"",CONCATENATE(" (",'Rm, МПа'!C184,")")))</f>
        <v>10ГН2МФАЛ (Отливки)</v>
      </c>
      <c r="D184" s="43">
        <f>'Rm, МПа'!D184</f>
        <v>540</v>
      </c>
      <c r="E184" s="43" t="str">
        <f>IF('Rm, МПа'!E184="-",D184,CONCATENATE(D184,",",'Rm, МПа'!E184))</f>
        <v>540,530</v>
      </c>
      <c r="F184" s="43" t="str">
        <f>IF('Rm, МПа'!F184="-",E184,CONCATENATE(E184,",",'Rm, МПа'!F184))</f>
        <v>540,530,510</v>
      </c>
      <c r="G184" s="43" t="str">
        <f>IF('Rm, МПа'!G184="-",F184,CONCATENATE(F184,",",'Rm, МПа'!G184))</f>
        <v>540,530,510,510</v>
      </c>
      <c r="H184" s="43" t="str">
        <f>IF('Rm, МПа'!H184="-",G184,CONCATENATE(G184,",",'Rm, МПа'!H184))</f>
        <v>540,530,510,510,510</v>
      </c>
      <c r="I184" s="43" t="str">
        <f>IF('Rm, МПа'!I184="-",H184,CONCATENATE(H184,",",'Rm, МПа'!I184))</f>
        <v>540,530,510,510,510,491</v>
      </c>
      <c r="J184" s="43" t="str">
        <f>IF('Rm, МПа'!J184="-",I184,CONCATENATE(I184,",",'Rm, МПа'!J184))</f>
        <v>540,530,510,510,510,491,491</v>
      </c>
      <c r="K184" s="43" t="str">
        <f>IF('Rm, МПа'!K184="-",J184,CONCATENATE(J184,",",'Rm, МПа'!K184))</f>
        <v>540,530,510,510,510,491,491,491</v>
      </c>
      <c r="L184" s="43" t="str">
        <f>IF('Rm, МПа'!L184="-",K184,CONCATENATE(K184,",",'Rm, МПа'!L184))</f>
        <v>540,530,510,510,510,491,491,491</v>
      </c>
      <c r="M184" s="43" t="str">
        <f>IF('Rm, МПа'!M184="-",L184,CONCATENATE(L184,",",'Rm, МПа'!M184))</f>
        <v>540,530,510,510,510,491,491,491</v>
      </c>
      <c r="N184" s="43" t="str">
        <f>IF('Rm, МПа'!N184="-",M184,CONCATENATE(M184,",",'Rm, МПа'!N184))</f>
        <v>540,530,510,510,510,491,491,491</v>
      </c>
      <c r="O184" s="43" t="str">
        <f>IF('Rm, МПа'!O184="-",N184,CONCATENATE(N184,",",'Rm, МПа'!O184))</f>
        <v>540,530,510,510,510,491,491,491</v>
      </c>
      <c r="P184" s="43" t="str">
        <f>IF('Rm, МПа'!P184="-",O184,CONCATENATE(O184,",",'Rm, МПа'!P184))</f>
        <v>540,530,510,510,510,491,491,491</v>
      </c>
      <c r="Q184" s="43">
        <f>'Rp0,2, МПа'!D184</f>
        <v>343</v>
      </c>
      <c r="R184" s="43" t="str">
        <f>IF('Rp0,2, МПа'!E184="-",Q184,CONCATENATE(Q184,",",'Rp0,2, МПа'!E184))</f>
        <v>343,333</v>
      </c>
      <c r="S184" s="43" t="str">
        <f>IF('Rp0,2, МПа'!F184="-",R184,CONCATENATE(R184,",",'Rp0,2, МПа'!F184))</f>
        <v>343,333,323</v>
      </c>
      <c r="T184" s="43" t="str">
        <f>IF('Rp0,2, МПа'!G184="-",S184,CONCATENATE(S184,",",'Rp0,2, МПа'!G184))</f>
        <v>343,333,323,314</v>
      </c>
      <c r="U184" s="43" t="str">
        <f>IF('Rp0,2, МПа'!H184="-",T184,CONCATENATE(T184,",",'Rp0,2, МПа'!H184))</f>
        <v>343,333,323,314,304</v>
      </c>
      <c r="V184" s="43" t="str">
        <f>IF('Rp0,2, МПа'!I184="-",U184,CONCATENATE(U184,",",'Rp0,2, МПа'!I184))</f>
        <v>343,333,323,314,304,304</v>
      </c>
      <c r="W184" s="43" t="str">
        <f>IF('Rp0,2, МПа'!J184="-",V184,CONCATENATE(V184,",",'Rp0,2, МПа'!J184))</f>
        <v>343,333,323,314,304,304,304</v>
      </c>
      <c r="X184" s="43" t="str">
        <f>IF('Rp0,2, МПа'!K184="-",W184,CONCATENATE(W184,",",'Rp0,2, МПа'!K184))</f>
        <v>343,333,323,314,304,304,304,294</v>
      </c>
      <c r="Y184" s="43" t="str">
        <f>IF('Rp0,2, МПа'!L184="-",X184,CONCATENATE(X184,",",'Rp0,2, МПа'!L184))</f>
        <v>343,333,323,314,304,304,304,294</v>
      </c>
      <c r="Z184" s="43" t="str">
        <f>IF('Rp0,2, МПа'!M184="-",Y184,CONCATENATE(Y184,",",'Rp0,2, МПа'!M184))</f>
        <v>343,333,323,314,304,304,304,294</v>
      </c>
      <c r="AA184" s="43" t="str">
        <f>IF('Rp0,2, МПа'!N184="-",Z184,CONCATENATE(Z184,",",'Rp0,2, МПа'!N184))</f>
        <v>343,333,323,314,304,304,304,294</v>
      </c>
      <c r="AB184" s="43" t="str">
        <f>IF('Rp0,2, МПа'!O184="-",AA184,CONCATENATE(AA184,",",'Rp0,2, МПа'!O184))</f>
        <v>343,333,323,314,304,304,304,294</v>
      </c>
      <c r="AC184" s="43" t="str">
        <f>IF('Rp0,2, МПа'!P184="-",AB184,CONCATENATE(AB184,",",'Rp0,2, МПа'!P184))</f>
        <v>343,333,323,314,304,304,304,294</v>
      </c>
      <c r="AD184" s="43" t="str">
        <f t="shared" si="5"/>
        <v>{Name: "Сталь 10ГН2МФАЛ (Отливки)",ClassID: "СЛ",UltimateStressArray: [540,530,510,510,510,491,491,491],YieldStressArray: [343,333,323,314,304,304,304,294]},</v>
      </c>
    </row>
    <row r="185" spans="1:30" x14ac:dyDescent="0.25">
      <c r="A185" s="45" t="str">
        <f>INDEX('Обработка исходного'!B:B,ROW('Rm, МПа'!$B$3)+4*(ROW('Rm, МПа'!$B185)-ROW('Rm, МПа'!$B$3)))</f>
        <v>Сталь легированная хромомолибденованадиевая</v>
      </c>
      <c r="B185" s="45" t="str">
        <f t="shared" si="4"/>
        <v>СЛ-ХМВ</v>
      </c>
      <c r="C185" s="45" t="str">
        <f>CONCATENATE('Rm, МПа'!B185,IF(OR(ISBLANK('Rm, МПа'!C185),'Rm, МПа'!C185=""),"",CONCATENATE(" (",'Rm, МПа'!C185,")")))</f>
        <v>12Х1МФ (Горячекатаная сталь толщиной или диаметром до 90 мм)</v>
      </c>
      <c r="D185" s="43">
        <f>'Rm, МПа'!D185</f>
        <v>471</v>
      </c>
      <c r="E185" s="43" t="str">
        <f>IF('Rm, МПа'!E185="-",D185,CONCATENATE(D185,",",'Rm, МПа'!E185))</f>
        <v>471,461</v>
      </c>
      <c r="F185" s="43" t="str">
        <f>IF('Rm, МПа'!F185="-",E185,CONCATENATE(E185,",",'Rm, МПа'!F185))</f>
        <v>471,461,461</v>
      </c>
      <c r="G185" s="43" t="str">
        <f>IF('Rm, МПа'!G185="-",F185,CONCATENATE(F185,",",'Rm, МПа'!G185))</f>
        <v>471,461,461,451</v>
      </c>
      <c r="H185" s="43" t="str">
        <f>IF('Rm, МПа'!H185="-",G185,CONCATENATE(G185,",",'Rm, МПа'!H185))</f>
        <v>471,461,461,451,451</v>
      </c>
      <c r="I185" s="43" t="str">
        <f>IF('Rm, МПа'!I185="-",H185,CONCATENATE(H185,",",'Rm, МПа'!I185))</f>
        <v>471,461,461,451,451,441</v>
      </c>
      <c r="J185" s="43" t="str">
        <f>IF('Rm, МПа'!J185="-",I185,CONCATENATE(I185,",",'Rm, МПа'!J185))</f>
        <v>471,461,461,451,451,441,441</v>
      </c>
      <c r="K185" s="43" t="str">
        <f>IF('Rm, МПа'!K185="-",J185,CONCATENATE(J185,",",'Rm, МПа'!K185))</f>
        <v>471,461,461,451,451,441,441,432</v>
      </c>
      <c r="L185" s="43" t="str">
        <f>IF('Rm, МПа'!L185="-",K185,CONCATENATE(K185,",",'Rm, МПа'!L185))</f>
        <v>471,461,461,451,451,441,441,432,422</v>
      </c>
      <c r="M185" s="43" t="str">
        <f>IF('Rm, МПа'!M185="-",L185,CONCATENATE(L185,",",'Rm, МПа'!M185))</f>
        <v>471,461,461,451,451,441,441,432,422,392</v>
      </c>
      <c r="N185" s="43" t="str">
        <f>IF('Rm, МПа'!N185="-",M185,CONCATENATE(M185,",",'Rm, МПа'!N185))</f>
        <v>471,461,461,451,451,441,441,432,422,392,392</v>
      </c>
      <c r="O185" s="43" t="str">
        <f>IF('Rm, МПа'!O185="-",N185,CONCATENATE(N185,",",'Rm, МПа'!O185))</f>
        <v>471,461,461,451,451,441,441,432,422,392,392</v>
      </c>
      <c r="P185" s="43" t="str">
        <f>IF('Rm, МПа'!P185="-",O185,CONCATENATE(O185,",",'Rm, МПа'!P185))</f>
        <v>471,461,461,451,451,441,441,432,422,392,392</v>
      </c>
      <c r="Q185" s="43">
        <f>'Rp0,2, МПа'!D185</f>
        <v>255</v>
      </c>
      <c r="R185" s="43" t="str">
        <f>IF('Rp0,2, МПа'!E185="-",Q185,CONCATENATE(Q185,",",'Rp0,2, МПа'!E185))</f>
        <v>255,255</v>
      </c>
      <c r="S185" s="43" t="str">
        <f>IF('Rp0,2, МПа'!F185="-",R185,CONCATENATE(R185,",",'Rp0,2, МПа'!F185))</f>
        <v>255,255,255</v>
      </c>
      <c r="T185" s="43" t="str">
        <f>IF('Rp0,2, МПа'!G185="-",S185,CONCATENATE(S185,",",'Rp0,2, МПа'!G185))</f>
        <v>255,255,255,255</v>
      </c>
      <c r="U185" s="43" t="str">
        <f>IF('Rp0,2, МПа'!H185="-",T185,CONCATENATE(T185,",",'Rp0,2, МПа'!H185))</f>
        <v>255,255,255,255,255</v>
      </c>
      <c r="V185" s="43" t="str">
        <f>IF('Rp0,2, МПа'!I185="-",U185,CONCATENATE(U185,",",'Rp0,2, МПа'!I185))</f>
        <v>255,255,255,255,255,245</v>
      </c>
      <c r="W185" s="43" t="str">
        <f>IF('Rp0,2, МПа'!J185="-",V185,CONCATENATE(V185,",",'Rp0,2, МПа'!J185))</f>
        <v>255,255,255,255,255,245,235</v>
      </c>
      <c r="X185" s="43" t="str">
        <f>IF('Rp0,2, МПа'!K185="-",W185,CONCATENATE(W185,",",'Rp0,2, МПа'!K185))</f>
        <v>255,255,255,255,255,245,235,226</v>
      </c>
      <c r="Y185" s="43" t="str">
        <f>IF('Rp0,2, МПа'!L185="-",X185,CONCATENATE(X185,",",'Rp0,2, МПа'!L185))</f>
        <v>255,255,255,255,255,245,235,226,206</v>
      </c>
      <c r="Z185" s="43" t="str">
        <f>IF('Rp0,2, МПа'!M185="-",Y185,CONCATENATE(Y185,",",'Rp0,2, МПа'!M185))</f>
        <v>255,255,255,255,255,245,235,226,206,206</v>
      </c>
      <c r="AA185" s="43" t="str">
        <f>IF('Rp0,2, МПа'!N185="-",Z185,CONCATENATE(Z185,",",'Rp0,2, МПа'!N185))</f>
        <v>255,255,255,255,255,245,235,226,206,206,177</v>
      </c>
      <c r="AB185" s="43" t="str">
        <f>IF('Rp0,2, МПа'!O185="-",AA185,CONCATENATE(AA185,",",'Rp0,2, МПа'!O185))</f>
        <v>255,255,255,255,255,245,235,226,206,206,177</v>
      </c>
      <c r="AC185" s="43" t="str">
        <f>IF('Rp0,2, МПа'!P185="-",AB185,CONCATENATE(AB185,",",'Rp0,2, МПа'!P185))</f>
        <v>255,255,255,255,255,245,235,226,206,206,177</v>
      </c>
      <c r="AD185" s="43" t="str">
        <f t="shared" si="5"/>
        <v>{Name: "Сталь 12Х1МФ (Горячекатаная сталь толщиной или диаметром до 90 мм)",ClassID: "СЛ-ХМВ",UltimateStressArray: [471,461,461,451,451,441,441,432,422,392,392],YieldStressArray: [255,255,255,255,255,245,235,226,206,206,177]},</v>
      </c>
    </row>
    <row r="186" spans="1:30" x14ac:dyDescent="0.25">
      <c r="A186" s="45" t="str">
        <f>INDEX('Обработка исходного'!B:B,ROW('Rm, МПа'!$B$3)+4*(ROW('Rm, МПа'!$B186)-ROW('Rm, МПа'!$B$3)))</f>
        <v>Сталь легированная хромомолибденованадиевая</v>
      </c>
      <c r="B186" s="45" t="str">
        <f t="shared" si="4"/>
        <v>СЛ-ХМВ</v>
      </c>
      <c r="C186" s="45" t="str">
        <f>CONCATENATE('Rm, МПа'!B186,IF(OR(ISBLANK('Rm, МПа'!C186),'Rm, МПа'!C186=""),"",CONCATENATE(" (",'Rm, МПа'!C186,")")))</f>
        <v>12Х1МФ (Горячекатаная сталь толщиной или диаметром от 90 до 150 мм)</v>
      </c>
      <c r="D186" s="43">
        <f>'Rm, МПа'!D186</f>
        <v>471</v>
      </c>
      <c r="E186" s="43" t="str">
        <f>IF('Rm, МПа'!E186="-",D186,CONCATENATE(D186,",",'Rm, МПа'!E186))</f>
        <v>471,461</v>
      </c>
      <c r="F186" s="43" t="str">
        <f>IF('Rm, МПа'!F186="-",E186,CONCATENATE(E186,",",'Rm, МПа'!F186))</f>
        <v>471,461,461</v>
      </c>
      <c r="G186" s="43" t="str">
        <f>IF('Rm, МПа'!G186="-",F186,CONCATENATE(F186,",",'Rm, МПа'!G186))</f>
        <v>471,461,461,451</v>
      </c>
      <c r="H186" s="43" t="str">
        <f>IF('Rm, МПа'!H186="-",G186,CONCATENATE(G186,",",'Rm, МПа'!H186))</f>
        <v>471,461,461,451,451</v>
      </c>
      <c r="I186" s="43" t="str">
        <f>IF('Rm, МПа'!I186="-",H186,CONCATENATE(H186,",",'Rm, МПа'!I186))</f>
        <v>471,461,461,451,451,441</v>
      </c>
      <c r="J186" s="43" t="str">
        <f>IF('Rm, МПа'!J186="-",I186,CONCATENATE(I186,",",'Rm, МПа'!J186))</f>
        <v>471,461,461,451,451,441,441</v>
      </c>
      <c r="K186" s="43" t="str">
        <f>IF('Rm, МПа'!K186="-",J186,CONCATENATE(J186,",",'Rm, МПа'!K186))</f>
        <v>471,461,461,451,451,441,441,432</v>
      </c>
      <c r="L186" s="43" t="str">
        <f>IF('Rm, МПа'!L186="-",K186,CONCATENATE(K186,",",'Rm, МПа'!L186))</f>
        <v>471,461,461,451,451,441,441,432,422</v>
      </c>
      <c r="M186" s="43" t="str">
        <f>IF('Rm, МПа'!M186="-",L186,CONCATENATE(L186,",",'Rm, МПа'!M186))</f>
        <v>471,461,461,451,451,441,441,432,422,392</v>
      </c>
      <c r="N186" s="43" t="str">
        <f>IF('Rm, МПа'!N186="-",M186,CONCATENATE(M186,",",'Rm, МПа'!N186))</f>
        <v>471,461,461,451,451,441,441,432,422,392,392</v>
      </c>
      <c r="O186" s="43" t="str">
        <f>IF('Rm, МПа'!O186="-",N186,CONCATENATE(N186,",",'Rm, МПа'!O186))</f>
        <v>471,461,461,451,451,441,441,432,422,392,392</v>
      </c>
      <c r="P186" s="43" t="str">
        <f>IF('Rm, МПа'!P186="-",O186,CONCATENATE(O186,",",'Rm, МПа'!P186))</f>
        <v>471,461,461,451,451,441,441,432,422,392,392</v>
      </c>
      <c r="Q186" s="43">
        <f>'Rp0,2, МПа'!D186</f>
        <v>255</v>
      </c>
      <c r="R186" s="43" t="str">
        <f>IF('Rp0,2, МПа'!E186="-",Q186,CONCATENATE(Q186,",",'Rp0,2, МПа'!E186))</f>
        <v>255,255</v>
      </c>
      <c r="S186" s="43" t="str">
        <f>IF('Rp0,2, МПа'!F186="-",R186,CONCATENATE(R186,",",'Rp0,2, МПа'!F186))</f>
        <v>255,255,255</v>
      </c>
      <c r="T186" s="43" t="str">
        <f>IF('Rp0,2, МПа'!G186="-",S186,CONCATENATE(S186,",",'Rp0,2, МПа'!G186))</f>
        <v>255,255,255,255</v>
      </c>
      <c r="U186" s="43" t="str">
        <f>IF('Rp0,2, МПа'!H186="-",T186,CONCATENATE(T186,",",'Rp0,2, МПа'!H186))</f>
        <v>255,255,255,255,255</v>
      </c>
      <c r="V186" s="43" t="str">
        <f>IF('Rp0,2, МПа'!I186="-",U186,CONCATENATE(U186,",",'Rp0,2, МПа'!I186))</f>
        <v>255,255,255,255,255,245</v>
      </c>
      <c r="W186" s="43" t="str">
        <f>IF('Rp0,2, МПа'!J186="-",V186,CONCATENATE(V186,",",'Rp0,2, МПа'!J186))</f>
        <v>255,255,255,255,255,245,235</v>
      </c>
      <c r="X186" s="43" t="str">
        <f>IF('Rp0,2, МПа'!K186="-",W186,CONCATENATE(W186,",",'Rp0,2, МПа'!K186))</f>
        <v>255,255,255,255,255,245,235,226</v>
      </c>
      <c r="Y186" s="43" t="str">
        <f>IF('Rp0,2, МПа'!L186="-",X186,CONCATENATE(X186,",",'Rp0,2, МПа'!L186))</f>
        <v>255,255,255,255,255,245,235,226,206</v>
      </c>
      <c r="Z186" s="43" t="str">
        <f>IF('Rp0,2, МПа'!M186="-",Y186,CONCATENATE(Y186,",",'Rp0,2, МПа'!M186))</f>
        <v>255,255,255,255,255,245,235,226,206,206</v>
      </c>
      <c r="AA186" s="43" t="str">
        <f>IF('Rp0,2, МПа'!N186="-",Z186,CONCATENATE(Z186,",",'Rp0,2, МПа'!N186))</f>
        <v>255,255,255,255,255,245,235,226,206,206,177</v>
      </c>
      <c r="AB186" s="43" t="str">
        <f>IF('Rp0,2, МПа'!O186="-",AA186,CONCATENATE(AA186,",",'Rp0,2, МПа'!O186))</f>
        <v>255,255,255,255,255,245,235,226,206,206,177</v>
      </c>
      <c r="AC186" s="43" t="str">
        <f>IF('Rp0,2, МПа'!P186="-",AB186,CONCATENATE(AB186,",",'Rp0,2, МПа'!P186))</f>
        <v>255,255,255,255,255,245,235,226,206,206,177</v>
      </c>
      <c r="AD186" s="43" t="str">
        <f t="shared" si="5"/>
        <v>{Name: "Сталь 12Х1МФ (Горячекатаная сталь толщиной или диаметром от 90 до 150 мм)",ClassID: "СЛ-ХМВ",UltimateStressArray: [471,461,461,451,451,441,441,432,422,392,392],YieldStressArray: [255,255,255,255,255,245,235,226,206,206,177]},</v>
      </c>
    </row>
    <row r="187" spans="1:30" x14ac:dyDescent="0.25">
      <c r="A187" s="45" t="str">
        <f>INDEX('Обработка исходного'!B:B,ROW('Rm, МПа'!$B$3)+4*(ROW('Rm, МПа'!$B187)-ROW('Rm, МПа'!$B$3)))</f>
        <v>Сталь легированная хромомолибденованадиевая</v>
      </c>
      <c r="B187" s="45" t="str">
        <f t="shared" si="4"/>
        <v>СЛ-ХМВ</v>
      </c>
      <c r="C187" s="45" t="str">
        <f>CONCATENATE('Rm, МПа'!B187,IF(OR(ISBLANK('Rm, МПа'!C187),'Rm, МПа'!C187=""),"",CONCATENATE(" (",'Rm, МПа'!C187,")")))</f>
        <v>12Х1МФ (Горячекатаная сталь толщиной или диаметром от 150 до 200 мм)</v>
      </c>
      <c r="D187" s="43">
        <f>'Rm, МПа'!D187</f>
        <v>471</v>
      </c>
      <c r="E187" s="43" t="str">
        <f>IF('Rm, МПа'!E187="-",D187,CONCATENATE(D187,",",'Rm, МПа'!E187))</f>
        <v>471,461</v>
      </c>
      <c r="F187" s="43" t="str">
        <f>IF('Rm, МПа'!F187="-",E187,CONCATENATE(E187,",",'Rm, МПа'!F187))</f>
        <v>471,461,461</v>
      </c>
      <c r="G187" s="43" t="str">
        <f>IF('Rm, МПа'!G187="-",F187,CONCATENATE(F187,",",'Rm, МПа'!G187))</f>
        <v>471,461,461,451</v>
      </c>
      <c r="H187" s="43" t="str">
        <f>IF('Rm, МПа'!H187="-",G187,CONCATENATE(G187,",",'Rm, МПа'!H187))</f>
        <v>471,461,461,451,451</v>
      </c>
      <c r="I187" s="43" t="str">
        <f>IF('Rm, МПа'!I187="-",H187,CONCATENATE(H187,",",'Rm, МПа'!I187))</f>
        <v>471,461,461,451,451,441</v>
      </c>
      <c r="J187" s="43" t="str">
        <f>IF('Rm, МПа'!J187="-",I187,CONCATENATE(I187,",",'Rm, МПа'!J187))</f>
        <v>471,461,461,451,451,441,441</v>
      </c>
      <c r="K187" s="43" t="str">
        <f>IF('Rm, МПа'!K187="-",J187,CONCATENATE(J187,",",'Rm, МПа'!K187))</f>
        <v>471,461,461,451,451,441,441,432</v>
      </c>
      <c r="L187" s="43" t="str">
        <f>IF('Rm, МПа'!L187="-",K187,CONCATENATE(K187,",",'Rm, МПа'!L187))</f>
        <v>471,461,461,451,451,441,441,432,422</v>
      </c>
      <c r="M187" s="43" t="str">
        <f>IF('Rm, МПа'!M187="-",L187,CONCATENATE(L187,",",'Rm, МПа'!M187))</f>
        <v>471,461,461,451,451,441,441,432,422,392</v>
      </c>
      <c r="N187" s="43" t="str">
        <f>IF('Rm, МПа'!N187="-",M187,CONCATENATE(M187,",",'Rm, МПа'!N187))</f>
        <v>471,461,461,451,451,441,441,432,422,392,392</v>
      </c>
      <c r="O187" s="43" t="str">
        <f>IF('Rm, МПа'!O187="-",N187,CONCATENATE(N187,",",'Rm, МПа'!O187))</f>
        <v>471,461,461,451,451,441,441,432,422,392,392</v>
      </c>
      <c r="P187" s="43" t="str">
        <f>IF('Rm, МПа'!P187="-",O187,CONCATENATE(O187,",",'Rm, МПа'!P187))</f>
        <v>471,461,461,451,451,441,441,432,422,392,392</v>
      </c>
      <c r="Q187" s="43">
        <f>'Rp0,2, МПа'!D187</f>
        <v>255</v>
      </c>
      <c r="R187" s="43" t="str">
        <f>IF('Rp0,2, МПа'!E187="-",Q187,CONCATENATE(Q187,",",'Rp0,2, МПа'!E187))</f>
        <v>255,255</v>
      </c>
      <c r="S187" s="43" t="str">
        <f>IF('Rp0,2, МПа'!F187="-",R187,CONCATENATE(R187,",",'Rp0,2, МПа'!F187))</f>
        <v>255,255,255</v>
      </c>
      <c r="T187" s="43" t="str">
        <f>IF('Rp0,2, МПа'!G187="-",S187,CONCATENATE(S187,",",'Rp0,2, МПа'!G187))</f>
        <v>255,255,255,255</v>
      </c>
      <c r="U187" s="43" t="str">
        <f>IF('Rp0,2, МПа'!H187="-",T187,CONCATENATE(T187,",",'Rp0,2, МПа'!H187))</f>
        <v>255,255,255,255,255</v>
      </c>
      <c r="V187" s="43" t="str">
        <f>IF('Rp0,2, МПа'!I187="-",U187,CONCATENATE(U187,",",'Rp0,2, МПа'!I187))</f>
        <v>255,255,255,255,255,245</v>
      </c>
      <c r="W187" s="43" t="str">
        <f>IF('Rp0,2, МПа'!J187="-",V187,CONCATENATE(V187,",",'Rp0,2, МПа'!J187))</f>
        <v>255,255,255,255,255,245,235</v>
      </c>
      <c r="X187" s="43" t="str">
        <f>IF('Rp0,2, МПа'!K187="-",W187,CONCATENATE(W187,",",'Rp0,2, МПа'!K187))</f>
        <v>255,255,255,255,255,245,235,226</v>
      </c>
      <c r="Y187" s="43" t="str">
        <f>IF('Rp0,2, МПа'!L187="-",X187,CONCATENATE(X187,",",'Rp0,2, МПа'!L187))</f>
        <v>255,255,255,255,255,245,235,226,206</v>
      </c>
      <c r="Z187" s="43" t="str">
        <f>IF('Rp0,2, МПа'!M187="-",Y187,CONCATENATE(Y187,",",'Rp0,2, МПа'!M187))</f>
        <v>255,255,255,255,255,245,235,226,206,206</v>
      </c>
      <c r="AA187" s="43" t="str">
        <f>IF('Rp0,2, МПа'!N187="-",Z187,CONCATENATE(Z187,",",'Rp0,2, МПа'!N187))</f>
        <v>255,255,255,255,255,245,235,226,206,206,177</v>
      </c>
      <c r="AB187" s="43" t="str">
        <f>IF('Rp0,2, МПа'!O187="-",AA187,CONCATENATE(AA187,",",'Rp0,2, МПа'!O187))</f>
        <v>255,255,255,255,255,245,235,226,206,206,177</v>
      </c>
      <c r="AC187" s="43" t="str">
        <f>IF('Rp0,2, МПа'!P187="-",AB187,CONCATENATE(AB187,",",'Rp0,2, МПа'!P187))</f>
        <v>255,255,255,255,255,245,235,226,206,206,177</v>
      </c>
      <c r="AD187" s="43" t="str">
        <f t="shared" si="5"/>
        <v>{Name: "Сталь 12Х1МФ (Горячекатаная сталь толщиной или диаметром от 150 до 200 мм)",ClassID: "СЛ-ХМВ",UltimateStressArray: [471,461,461,451,451,441,441,432,422,392,392],YieldStressArray: [255,255,255,255,255,245,235,226,206,206,177]},</v>
      </c>
    </row>
    <row r="188" spans="1:30" x14ac:dyDescent="0.25">
      <c r="A188" s="45" t="str">
        <f>INDEX('Обработка исходного'!B:B,ROW('Rm, МПа'!$B$3)+4*(ROW('Rm, МПа'!$B188)-ROW('Rm, МПа'!$B$3)))</f>
        <v>Сталь легированная хромомолибденованадиевая</v>
      </c>
      <c r="B188" s="45" t="str">
        <f t="shared" si="4"/>
        <v>СЛ-ХМВ</v>
      </c>
      <c r="C188" s="45" t="str">
        <f>CONCATENATE('Rm, МПа'!B188,IF(OR(ISBLANK('Rm, МПа'!C188),'Rm, МПа'!C188=""),"",CONCATENATE(" (",'Rm, МПа'!C188,")")))</f>
        <v>12Х1МФ (Поковки толщиной от 100 до 300 мм, КП195*)</v>
      </c>
      <c r="D188" s="43">
        <f>'Rm, МПа'!D188</f>
        <v>390</v>
      </c>
      <c r="E188" s="43" t="str">
        <f>IF('Rm, МПа'!E188="-",D188,CONCATENATE(D188,",",'Rm, МПа'!E188))</f>
        <v>390,383</v>
      </c>
      <c r="F188" s="43" t="str">
        <f>IF('Rm, МПа'!F188="-",E188,CONCATENATE(E188,",",'Rm, МПа'!F188))</f>
        <v>390,383,383</v>
      </c>
      <c r="G188" s="43" t="str">
        <f>IF('Rm, МПа'!G188="-",F188,CONCATENATE(F188,",",'Rm, МПа'!G188))</f>
        <v>390,383,383,373</v>
      </c>
      <c r="H188" s="43" t="str">
        <f>IF('Rm, МПа'!H188="-",G188,CONCATENATE(G188,",",'Rm, МПа'!H188))</f>
        <v>390,383,383,373,373</v>
      </c>
      <c r="I188" s="43" t="str">
        <f>IF('Rm, МПа'!I188="-",H188,CONCATENATE(H188,",",'Rm, МПа'!I188))</f>
        <v>390,383,383,373,373,363</v>
      </c>
      <c r="J188" s="43" t="str">
        <f>IF('Rm, МПа'!J188="-",I188,CONCATENATE(I188,",",'Rm, МПа'!J188))</f>
        <v>390,383,383,373,373,363,363</v>
      </c>
      <c r="K188" s="43" t="str">
        <f>IF('Rm, МПа'!K188="-",J188,CONCATENATE(J188,",",'Rm, МПа'!K188))</f>
        <v>390,383,383,373,373,363,363,353</v>
      </c>
      <c r="L188" s="43" t="str">
        <f>IF('Rm, МПа'!L188="-",K188,CONCATENATE(K188,",",'Rm, МПа'!L188))</f>
        <v>390,383,383,373,373,363,363,353,353</v>
      </c>
      <c r="M188" s="43" t="str">
        <f>IF('Rm, МПа'!M188="-",L188,CONCATENATE(L188,",",'Rm, МПа'!M188))</f>
        <v>390,383,383,373,373,363,363,353,353,323</v>
      </c>
      <c r="N188" s="43" t="str">
        <f>IF('Rm, МПа'!N188="-",M188,CONCATENATE(M188,",",'Rm, МПа'!N188))</f>
        <v>390,383,383,373,373,363,363,353,353,323,323</v>
      </c>
      <c r="O188" s="43" t="str">
        <f>IF('Rm, МПа'!O188="-",N188,CONCATENATE(N188,",",'Rm, МПа'!O188))</f>
        <v>390,383,383,373,373,363,363,353,353,323,323</v>
      </c>
      <c r="P188" s="43" t="str">
        <f>IF('Rm, МПа'!P188="-",O188,CONCATENATE(O188,",",'Rm, МПа'!P188))</f>
        <v>390,383,383,373,373,363,363,353,353,323,323</v>
      </c>
      <c r="Q188" s="43">
        <f>'Rp0,2, МПа'!D188</f>
        <v>195</v>
      </c>
      <c r="R188" s="43" t="str">
        <f>IF('Rp0,2, МПа'!E188="-",Q188,CONCATENATE(Q188,",",'Rp0,2, МПа'!E188))</f>
        <v>195,195</v>
      </c>
      <c r="S188" s="43" t="str">
        <f>IF('Rp0,2, МПа'!F188="-",R188,CONCATENATE(R188,",",'Rp0,2, МПа'!F188))</f>
        <v>195,195,195</v>
      </c>
      <c r="T188" s="43" t="str">
        <f>IF('Rp0,2, МПа'!G188="-",S188,CONCATENATE(S188,",",'Rp0,2, МПа'!G188))</f>
        <v>195,195,195,195</v>
      </c>
      <c r="U188" s="43" t="str">
        <f>IF('Rp0,2, МПа'!H188="-",T188,CONCATENATE(T188,",",'Rp0,2, МПа'!H188))</f>
        <v>195,195,195,195,195</v>
      </c>
      <c r="V188" s="43" t="str">
        <f>IF('Rp0,2, МПа'!I188="-",U188,CONCATENATE(U188,",",'Rp0,2, МПа'!I188))</f>
        <v>195,195,195,195,195,186</v>
      </c>
      <c r="W188" s="43" t="str">
        <f>IF('Rp0,2, МПа'!J188="-",V188,CONCATENATE(V188,",",'Rp0,2, МПа'!J188))</f>
        <v>195,195,195,195,195,186,177</v>
      </c>
      <c r="X188" s="43" t="str">
        <f>IF('Rp0,2, МПа'!K188="-",W188,CONCATENATE(W188,",",'Rp0,2, МПа'!K188))</f>
        <v>195,195,195,195,195,186,177,177</v>
      </c>
      <c r="Y188" s="43" t="str">
        <f>IF('Rp0,2, МПа'!L188="-",X188,CONCATENATE(X188,",",'Rp0,2, МПа'!L188))</f>
        <v>195,195,195,195,195,186,177,177,157</v>
      </c>
      <c r="Z188" s="43" t="str">
        <f>IF('Rp0,2, МПа'!M188="-",Y188,CONCATENATE(Y188,",",'Rp0,2, МПа'!M188))</f>
        <v>195,195,195,195,195,186,177,177,157,157</v>
      </c>
      <c r="AA188" s="43" t="str">
        <f>IF('Rp0,2, МПа'!N188="-",Z188,CONCATENATE(Z188,",",'Rp0,2, МПа'!N188))</f>
        <v>195,195,195,195,195,186,177,177,157,157,137</v>
      </c>
      <c r="AB188" s="43" t="str">
        <f>IF('Rp0,2, МПа'!O188="-",AA188,CONCATENATE(AA188,",",'Rp0,2, МПа'!O188))</f>
        <v>195,195,195,195,195,186,177,177,157,157,137</v>
      </c>
      <c r="AC188" s="43" t="str">
        <f>IF('Rp0,2, МПа'!P188="-",AB188,CONCATENATE(AB188,",",'Rp0,2, МПа'!P188))</f>
        <v>195,195,195,195,195,186,177,177,157,157,137</v>
      </c>
      <c r="AD188" s="43" t="str">
        <f t="shared" si="5"/>
        <v>{Name: "Сталь 12Х1МФ (Поковки толщиной от 100 до 300 мм, КП195*)",ClassID: "СЛ-ХМВ",UltimateStressArray: [390,383,383,373,373,363,363,353,353,323,323],YieldStressArray: [195,195,195,195,195,186,177,177,157,157,137]},</v>
      </c>
    </row>
    <row r="189" spans="1:30" x14ac:dyDescent="0.25">
      <c r="A189" s="45" t="str">
        <f>INDEX('Обработка исходного'!B:B,ROW('Rm, МПа'!$B$3)+4*(ROW('Rm, МПа'!$B189)-ROW('Rm, МПа'!$B$3)))</f>
        <v>Сталь легированная хромомолибденованадиевая</v>
      </c>
      <c r="B189" s="45" t="str">
        <f t="shared" si="4"/>
        <v>СЛ-ХМВ</v>
      </c>
      <c r="C189" s="45" t="str">
        <f>CONCATENATE('Rm, МПа'!B189,IF(OR(ISBLANK('Rm, МПа'!C189),'Rm, МПа'!C189=""),"",CONCATENATE(" (",'Rm, МПа'!C189,")")))</f>
        <v>12Х1МФ (Поковки толщиной до 800 мм, КП215*)</v>
      </c>
      <c r="D189" s="43">
        <f>'Rm, МПа'!D189</f>
        <v>430</v>
      </c>
      <c r="E189" s="43" t="str">
        <f>IF('Rm, МПа'!E189="-",D189,CONCATENATE(D189,",",'Rm, МПа'!E189))</f>
        <v>430,422</v>
      </c>
      <c r="F189" s="43" t="str">
        <f>IF('Rm, МПа'!F189="-",E189,CONCATENATE(E189,",",'Rm, МПа'!F189))</f>
        <v>430,422,422</v>
      </c>
      <c r="G189" s="43" t="str">
        <f>IF('Rm, МПа'!G189="-",F189,CONCATENATE(F189,",",'Rm, МПа'!G189))</f>
        <v>430,422,422,412</v>
      </c>
      <c r="H189" s="43" t="str">
        <f>IF('Rm, МПа'!H189="-",G189,CONCATENATE(G189,",",'Rm, МПа'!H189))</f>
        <v>430,422,422,412,412</v>
      </c>
      <c r="I189" s="43" t="str">
        <f>IF('Rm, МПа'!I189="-",H189,CONCATENATE(H189,",",'Rm, МПа'!I189))</f>
        <v>430,422,422,412,412,402</v>
      </c>
      <c r="J189" s="43" t="str">
        <f>IF('Rm, МПа'!J189="-",I189,CONCATENATE(I189,",",'Rm, МПа'!J189))</f>
        <v>430,422,422,412,412,402,402</v>
      </c>
      <c r="K189" s="43" t="str">
        <f>IF('Rm, МПа'!K189="-",J189,CONCATENATE(J189,",",'Rm, МПа'!K189))</f>
        <v>430,422,422,412,412,402,402,392</v>
      </c>
      <c r="L189" s="43" t="str">
        <f>IF('Rm, МПа'!L189="-",K189,CONCATENATE(K189,",",'Rm, МПа'!L189))</f>
        <v>430,422,422,412,412,402,402,392,392</v>
      </c>
      <c r="M189" s="43" t="str">
        <f>IF('Rm, МПа'!M189="-",L189,CONCATENATE(L189,",",'Rm, МПа'!M189))</f>
        <v>430,422,422,412,412,402,402,392,392,353</v>
      </c>
      <c r="N189" s="43" t="str">
        <f>IF('Rm, МПа'!N189="-",M189,CONCATENATE(M189,",",'Rm, МПа'!N189))</f>
        <v>430,422,422,412,412,402,402,392,392,353,353</v>
      </c>
      <c r="O189" s="43" t="str">
        <f>IF('Rm, МПа'!O189="-",N189,CONCATENATE(N189,",",'Rm, МПа'!O189))</f>
        <v>430,422,422,412,412,402,402,392,392,353,353</v>
      </c>
      <c r="P189" s="43" t="str">
        <f>IF('Rm, МПа'!P189="-",O189,CONCATENATE(O189,",",'Rm, МПа'!P189))</f>
        <v>430,422,422,412,412,402,402,392,392,353,353</v>
      </c>
      <c r="Q189" s="43">
        <f>'Rp0,2, МПа'!D189</f>
        <v>215</v>
      </c>
      <c r="R189" s="43" t="str">
        <f>IF('Rp0,2, МПа'!E189="-",Q189,CONCATENATE(Q189,",",'Rp0,2, МПа'!E189))</f>
        <v>215,215</v>
      </c>
      <c r="S189" s="43" t="str">
        <f>IF('Rp0,2, МПа'!F189="-",R189,CONCATENATE(R189,",",'Rp0,2, МПа'!F189))</f>
        <v>215,215,215</v>
      </c>
      <c r="T189" s="43" t="str">
        <f>IF('Rp0,2, МПа'!G189="-",S189,CONCATENATE(S189,",",'Rp0,2, МПа'!G189))</f>
        <v>215,215,215,215</v>
      </c>
      <c r="U189" s="43" t="str">
        <f>IF('Rp0,2, МПа'!H189="-",T189,CONCATENATE(T189,",",'Rp0,2, МПа'!H189))</f>
        <v>215,215,215,215,215</v>
      </c>
      <c r="V189" s="43" t="str">
        <f>IF('Rp0,2, МПа'!I189="-",U189,CONCATENATE(U189,",",'Rp0,2, МПа'!I189))</f>
        <v>215,215,215,215,215,206</v>
      </c>
      <c r="W189" s="43" t="str">
        <f>IF('Rp0,2, МПа'!J189="-",V189,CONCATENATE(V189,",",'Rp0,2, МПа'!J189))</f>
        <v>215,215,215,215,215,206,196</v>
      </c>
      <c r="X189" s="43" t="str">
        <f>IF('Rp0,2, МПа'!K189="-",W189,CONCATENATE(W189,",",'Rp0,2, МПа'!K189))</f>
        <v>215,215,215,215,215,206,196,196</v>
      </c>
      <c r="Y189" s="43" t="str">
        <f>IF('Rp0,2, МПа'!L189="-",X189,CONCATENATE(X189,",",'Rp0,2, МПа'!L189))</f>
        <v>215,215,215,215,215,206,196,196,177</v>
      </c>
      <c r="Z189" s="43" t="str">
        <f>IF('Rp0,2, МПа'!M189="-",Y189,CONCATENATE(Y189,",",'Rp0,2, МПа'!M189))</f>
        <v>215,215,215,215,215,206,196,196,177,177</v>
      </c>
      <c r="AA189" s="43" t="str">
        <f>IF('Rp0,2, МПа'!N189="-",Z189,CONCATENATE(Z189,",",'Rp0,2, МПа'!N189))</f>
        <v>215,215,215,215,215,206,196,196,177,177,147</v>
      </c>
      <c r="AB189" s="43" t="str">
        <f>IF('Rp0,2, МПа'!O189="-",AA189,CONCATENATE(AA189,",",'Rp0,2, МПа'!O189))</f>
        <v>215,215,215,215,215,206,196,196,177,177,147</v>
      </c>
      <c r="AC189" s="43" t="str">
        <f>IF('Rp0,2, МПа'!P189="-",AB189,CONCATENATE(AB189,",",'Rp0,2, МПа'!P189))</f>
        <v>215,215,215,215,215,206,196,196,177,177,147</v>
      </c>
      <c r="AD189" s="43" t="str">
        <f t="shared" si="5"/>
        <v>{Name: "Сталь 12Х1МФ (Поковки толщиной до 800 мм, КП215*)",ClassID: "СЛ-ХМВ",UltimateStressArray: [430,422,422,412,412,402,402,392,392,353,353],YieldStressArray: [215,215,215,215,215,206,196,196,177,177,147]},</v>
      </c>
    </row>
    <row r="190" spans="1:30" x14ac:dyDescent="0.25">
      <c r="A190" s="45" t="str">
        <f>INDEX('Обработка исходного'!B:B,ROW('Rm, МПа'!$B$3)+4*(ROW('Rm, МПа'!$B190)-ROW('Rm, МПа'!$B$3)))</f>
        <v>Сталь легированная хромомолибденованадиевая</v>
      </c>
      <c r="B190" s="45" t="str">
        <f t="shared" si="4"/>
        <v>СЛ-ХМВ</v>
      </c>
      <c r="C190" s="45" t="str">
        <f>CONCATENATE('Rm, МПа'!B190,IF(OR(ISBLANK('Rm, МПа'!C190),'Rm, МПа'!C190=""),"",CONCATENATE(" (",'Rm, МПа'!C190,")")))</f>
        <v>12Х1МФ (Поковки толщиной от 100 до 500 мм, КП245*)</v>
      </c>
      <c r="D190" s="43">
        <f>'Rm, МПа'!D190</f>
        <v>470</v>
      </c>
      <c r="E190" s="43" t="str">
        <f>IF('Rm, МПа'!E190="-",D190,CONCATENATE(D190,",",'Rm, МПа'!E190))</f>
        <v>470,461</v>
      </c>
      <c r="F190" s="43" t="str">
        <f>IF('Rm, МПа'!F190="-",E190,CONCATENATE(E190,",",'Rm, МПа'!F190))</f>
        <v>470,461,461</v>
      </c>
      <c r="G190" s="43" t="str">
        <f>IF('Rm, МПа'!G190="-",F190,CONCATENATE(F190,",",'Rm, МПа'!G190))</f>
        <v>470,461,461,451</v>
      </c>
      <c r="H190" s="43" t="str">
        <f>IF('Rm, МПа'!H190="-",G190,CONCATENATE(G190,",",'Rm, МПа'!H190))</f>
        <v>470,461,461,451,451</v>
      </c>
      <c r="I190" s="43" t="str">
        <f>IF('Rm, МПа'!I190="-",H190,CONCATENATE(H190,",",'Rm, МПа'!I190))</f>
        <v>470,461,461,451,451,441</v>
      </c>
      <c r="J190" s="43" t="str">
        <f>IF('Rm, МПа'!J190="-",I190,CONCATENATE(I190,",",'Rm, МПа'!J190))</f>
        <v>470,461,461,451,451,441,441</v>
      </c>
      <c r="K190" s="43" t="str">
        <f>IF('Rm, МПа'!K190="-",J190,CONCATENATE(J190,",",'Rm, МПа'!K190))</f>
        <v>470,461,461,451,451,441,441,432</v>
      </c>
      <c r="L190" s="43" t="str">
        <f>IF('Rm, МПа'!L190="-",K190,CONCATENATE(K190,",",'Rm, МПа'!L190))</f>
        <v>470,461,461,451,451,441,441,432,422</v>
      </c>
      <c r="M190" s="43" t="str">
        <f>IF('Rm, МПа'!M190="-",L190,CONCATENATE(L190,",",'Rm, МПа'!M190))</f>
        <v>470,461,461,451,451,441,441,432,422,392</v>
      </c>
      <c r="N190" s="43" t="str">
        <f>IF('Rm, МПа'!N190="-",M190,CONCATENATE(M190,",",'Rm, МПа'!N190))</f>
        <v>470,461,461,451,451,441,441,432,422,392,392</v>
      </c>
      <c r="O190" s="43" t="str">
        <f>IF('Rm, МПа'!O190="-",N190,CONCATENATE(N190,",",'Rm, МПа'!O190))</f>
        <v>470,461,461,451,451,441,441,432,422,392,392</v>
      </c>
      <c r="P190" s="43" t="str">
        <f>IF('Rm, МПа'!P190="-",O190,CONCATENATE(O190,",",'Rm, МПа'!P190))</f>
        <v>470,461,461,451,451,441,441,432,422,392,392</v>
      </c>
      <c r="Q190" s="43">
        <f>'Rp0,2, МПа'!D190</f>
        <v>245</v>
      </c>
      <c r="R190" s="43" t="str">
        <f>IF('Rp0,2, МПа'!E190="-",Q190,CONCATENATE(Q190,",",'Rp0,2, МПа'!E190))</f>
        <v>245,245</v>
      </c>
      <c r="S190" s="43" t="str">
        <f>IF('Rp0,2, МПа'!F190="-",R190,CONCATENATE(R190,",",'Rp0,2, МПа'!F190))</f>
        <v>245,245,245</v>
      </c>
      <c r="T190" s="43" t="str">
        <f>IF('Rp0,2, МПа'!G190="-",S190,CONCATENATE(S190,",",'Rp0,2, МПа'!G190))</f>
        <v>245,245,245,245</v>
      </c>
      <c r="U190" s="43" t="str">
        <f>IF('Rp0,2, МПа'!H190="-",T190,CONCATENATE(T190,",",'Rp0,2, МПа'!H190))</f>
        <v>245,245,245,245,245</v>
      </c>
      <c r="V190" s="43" t="str">
        <f>IF('Rp0,2, МПа'!I190="-",U190,CONCATENATE(U190,",",'Rp0,2, МПа'!I190))</f>
        <v>245,245,245,245,245,235</v>
      </c>
      <c r="W190" s="43" t="str">
        <f>IF('Rp0,2, МПа'!J190="-",V190,CONCATENATE(V190,",",'Rp0,2, МПа'!J190))</f>
        <v>245,245,245,245,245,235,216</v>
      </c>
      <c r="X190" s="43" t="str">
        <f>IF('Rp0,2, МПа'!K190="-",W190,CONCATENATE(W190,",",'Rp0,2, МПа'!K190))</f>
        <v>245,245,245,245,245,235,216,216</v>
      </c>
      <c r="Y190" s="43" t="str">
        <f>IF('Rp0,2, МПа'!L190="-",X190,CONCATENATE(X190,",",'Rp0,2, МПа'!L190))</f>
        <v>245,245,245,245,245,235,216,216,196</v>
      </c>
      <c r="Z190" s="43" t="str">
        <f>IF('Rp0,2, МПа'!M190="-",Y190,CONCATENATE(Y190,",",'Rp0,2, МПа'!M190))</f>
        <v>245,245,245,245,245,235,216,216,196,196</v>
      </c>
      <c r="AA190" s="43" t="str">
        <f>IF('Rp0,2, МПа'!N190="-",Z190,CONCATENATE(Z190,",",'Rp0,2, МПа'!N190))</f>
        <v>245,245,245,245,245,235,216,216,196,196,167</v>
      </c>
      <c r="AB190" s="43" t="str">
        <f>IF('Rp0,2, МПа'!O190="-",AA190,CONCATENATE(AA190,",",'Rp0,2, МПа'!O190))</f>
        <v>245,245,245,245,245,235,216,216,196,196,167</v>
      </c>
      <c r="AC190" s="43" t="str">
        <f>IF('Rp0,2, МПа'!P190="-",AB190,CONCATENATE(AB190,",",'Rp0,2, МПа'!P190))</f>
        <v>245,245,245,245,245,235,216,216,196,196,167</v>
      </c>
      <c r="AD190" s="43" t="str">
        <f t="shared" si="5"/>
        <v>{Name: "Сталь 12Х1МФ (Поковки толщиной от 100 до 500 мм, КП245*)",ClassID: "СЛ-ХМВ",UltimateStressArray: [470,461,461,451,451,441,441,432,422,392,392],YieldStressArray: [245,245,245,245,245,235,216,216,196,196,167]},</v>
      </c>
    </row>
    <row r="191" spans="1:30" x14ac:dyDescent="0.25">
      <c r="A191" s="45" t="str">
        <f>INDEX('Обработка исходного'!B:B,ROW('Rm, МПа'!$B$3)+4*(ROW('Rm, МПа'!$B191)-ROW('Rm, МПа'!$B$3)))</f>
        <v>Сталь легированная хромомолибденованадиевая</v>
      </c>
      <c r="B191" s="45" t="str">
        <f t="shared" si="4"/>
        <v>СЛ-ХМВ</v>
      </c>
      <c r="C191" s="45" t="str">
        <f>CONCATENATE('Rm, МПа'!B191,IF(OR(ISBLANK('Rm, МПа'!C191),'Rm, МПа'!C191=""),"",CONCATENATE(" (",'Rm, МПа'!C191,")")))</f>
        <v>12Х1МФ (Трубы бесшовные горячекатаные диаметром от 57 до 465 мм с толщиной стенки от 3,5 до 60 мм)</v>
      </c>
      <c r="D191" s="43">
        <f>'Rm, МПа'!D191</f>
        <v>441</v>
      </c>
      <c r="E191" s="43" t="str">
        <f>IF('Rm, МПа'!E191="-",D191,CONCATENATE(D191,",",'Rm, МПа'!E191))</f>
        <v>441,432</v>
      </c>
      <c r="F191" s="43" t="str">
        <f>IF('Rm, МПа'!F191="-",E191,CONCATENATE(E191,",",'Rm, МПа'!F191))</f>
        <v>441,432,432</v>
      </c>
      <c r="G191" s="43" t="str">
        <f>IF('Rm, МПа'!G191="-",F191,CONCATENATE(F191,",",'Rm, МПа'!G191))</f>
        <v>441,432,432,422</v>
      </c>
      <c r="H191" s="43" t="str">
        <f>IF('Rm, МПа'!H191="-",G191,CONCATENATE(G191,",",'Rm, МПа'!H191))</f>
        <v>441,432,432,422,422</v>
      </c>
      <c r="I191" s="43" t="str">
        <f>IF('Rm, МПа'!I191="-",H191,CONCATENATE(H191,",",'Rm, МПа'!I191))</f>
        <v>441,432,432,422,422,412</v>
      </c>
      <c r="J191" s="43" t="str">
        <f>IF('Rm, МПа'!J191="-",I191,CONCATENATE(I191,",",'Rm, МПа'!J191))</f>
        <v>441,432,432,422,422,412,412</v>
      </c>
      <c r="K191" s="43" t="str">
        <f>IF('Rm, МПа'!K191="-",J191,CONCATENATE(J191,",",'Rm, МПа'!K191))</f>
        <v>441,432,432,422,422,412,412,392</v>
      </c>
      <c r="L191" s="43" t="str">
        <f>IF('Rm, МПа'!L191="-",K191,CONCATENATE(K191,",",'Rm, МПа'!L191))</f>
        <v>441,432,432,422,422,412,412,392,372</v>
      </c>
      <c r="M191" s="43" t="str">
        <f>IF('Rm, МПа'!M191="-",L191,CONCATENATE(L191,",",'Rm, МПа'!M191))</f>
        <v>441,432,432,422,422,412,412,392,372,343</v>
      </c>
      <c r="N191" s="43" t="str">
        <f>IF('Rm, МПа'!N191="-",M191,CONCATENATE(M191,",",'Rm, МПа'!N191))</f>
        <v>441,432,432,422,422,412,412,392,372,343,294</v>
      </c>
      <c r="O191" s="43" t="str">
        <f>IF('Rm, МПа'!O191="-",N191,CONCATENATE(N191,",",'Rm, МПа'!O191))</f>
        <v>441,432,432,422,422,412,412,392,372,343,294</v>
      </c>
      <c r="P191" s="43" t="str">
        <f>IF('Rm, МПа'!P191="-",O191,CONCATENATE(O191,",",'Rm, МПа'!P191))</f>
        <v>441,432,432,422,422,412,412,392,372,343,294</v>
      </c>
      <c r="Q191" s="43">
        <f>'Rp0,2, МПа'!D191</f>
        <v>275</v>
      </c>
      <c r="R191" s="43" t="str">
        <f>IF('Rp0,2, МПа'!E191="-",Q191,CONCATENATE(Q191,",",'Rp0,2, МПа'!E191))</f>
        <v>275,275</v>
      </c>
      <c r="S191" s="43" t="str">
        <f>IF('Rp0,2, МПа'!F191="-",R191,CONCATENATE(R191,",",'Rp0,2, МПа'!F191))</f>
        <v>275,275,275</v>
      </c>
      <c r="T191" s="43" t="str">
        <f>IF('Rp0,2, МПа'!G191="-",S191,CONCATENATE(S191,",",'Rp0,2, МПа'!G191))</f>
        <v>275,275,275,275</v>
      </c>
      <c r="U191" s="43" t="str">
        <f>IF('Rp0,2, МПа'!H191="-",T191,CONCATENATE(T191,",",'Rp0,2, МПа'!H191))</f>
        <v>275,275,275,275,275</v>
      </c>
      <c r="V191" s="43" t="str">
        <f>IF('Rp0,2, МПа'!I191="-",U191,CONCATENATE(U191,",",'Rp0,2, МПа'!I191))</f>
        <v>275,275,275,275,275,265</v>
      </c>
      <c r="W191" s="43" t="str">
        <f>IF('Rp0,2, МПа'!J191="-",V191,CONCATENATE(V191,",",'Rp0,2, МПа'!J191))</f>
        <v>275,275,275,275,275,265,255</v>
      </c>
      <c r="X191" s="43" t="str">
        <f>IF('Rp0,2, МПа'!K191="-",W191,CONCATENATE(W191,",",'Rp0,2, МПа'!K191))</f>
        <v>275,275,275,275,275,265,255,245</v>
      </c>
      <c r="Y191" s="43" t="str">
        <f>IF('Rp0,2, МПа'!L191="-",X191,CONCATENATE(X191,",",'Rp0,2, МПа'!L191))</f>
        <v>275,275,275,275,275,265,255,245,216</v>
      </c>
      <c r="Z191" s="43" t="str">
        <f>IF('Rp0,2, МПа'!M191="-",Y191,CONCATENATE(Y191,",",'Rp0,2, МПа'!M191))</f>
        <v>275,275,275,275,275,265,255,245,216,214</v>
      </c>
      <c r="AA191" s="43" t="str">
        <f>IF('Rp0,2, МПа'!N191="-",Z191,CONCATENATE(Z191,",",'Rp0,2, МПа'!N191))</f>
        <v>275,275,275,275,275,265,255,245,216,214,186</v>
      </c>
      <c r="AB191" s="43" t="str">
        <f>IF('Rp0,2, МПа'!O191="-",AA191,CONCATENATE(AA191,",",'Rp0,2, МПа'!O191))</f>
        <v>275,275,275,275,275,265,255,245,216,214,186</v>
      </c>
      <c r="AC191" s="43" t="str">
        <f>IF('Rp0,2, МПа'!P191="-",AB191,CONCATENATE(AB191,",",'Rp0,2, МПа'!P191))</f>
        <v>275,275,275,275,275,265,255,245,216,214,186</v>
      </c>
      <c r="AD191" s="43" t="str">
        <f t="shared" si="5"/>
        <v>{Name: "Сталь 12Х1МФ (Трубы бесшовные горячекатаные диаметром от 57 до 465 мм с толщиной стенки от 3,5 до 60 мм)",ClassID: "СЛ-ХМВ",UltimateStressArray: [441,432,432,422,422,412,412,392,372,343,294],YieldStressArray: [275,275,275,275,275,265,255,245,216,214,186]},</v>
      </c>
    </row>
    <row r="192" spans="1:30" x14ac:dyDescent="0.25">
      <c r="A192" s="45" t="str">
        <f>INDEX('Обработка исходного'!B:B,ROW('Rm, МПа'!$B$3)+4*(ROW('Rm, МПа'!$B192)-ROW('Rm, МПа'!$B$3)))</f>
        <v>Сталь легированная хромомолибденованадиевая</v>
      </c>
      <c r="B192" s="45" t="str">
        <f t="shared" si="4"/>
        <v>СЛ-ХМВ</v>
      </c>
      <c r="C192" s="45" t="str">
        <f>CONCATENATE('Rm, МПа'!B192,IF(OR(ISBLANK('Rm, МПа'!C192),'Rm, МПа'!C192=""),"",CONCATENATE(" (",'Rm, МПа'!C192,")")))</f>
        <v>12Х1МФ (Трубы холоднодеформируемые диаметром от 10 до 108 мм с толщиной стенки от 2 до 13 мм)</v>
      </c>
      <c r="D192" s="43">
        <f>'Rm, МПа'!D192</f>
        <v>441</v>
      </c>
      <c r="E192" s="43" t="str">
        <f>IF('Rm, МПа'!E192="-",D192,CONCATENATE(D192,",",'Rm, МПа'!E192))</f>
        <v>441,432</v>
      </c>
      <c r="F192" s="43" t="str">
        <f>IF('Rm, МПа'!F192="-",E192,CONCATENATE(E192,",",'Rm, МПа'!F192))</f>
        <v>441,432,432</v>
      </c>
      <c r="G192" s="43" t="str">
        <f>IF('Rm, МПа'!G192="-",F192,CONCATENATE(F192,",",'Rm, МПа'!G192))</f>
        <v>441,432,432,422</v>
      </c>
      <c r="H192" s="43" t="str">
        <f>IF('Rm, МПа'!H192="-",G192,CONCATENATE(G192,",",'Rm, МПа'!H192))</f>
        <v>441,432,432,422,422</v>
      </c>
      <c r="I192" s="43" t="str">
        <f>IF('Rm, МПа'!I192="-",H192,CONCATENATE(H192,",",'Rm, МПа'!I192))</f>
        <v>441,432,432,422,422,412</v>
      </c>
      <c r="J192" s="43" t="str">
        <f>IF('Rm, МПа'!J192="-",I192,CONCATENATE(I192,",",'Rm, МПа'!J192))</f>
        <v>441,432,432,422,422,412,412</v>
      </c>
      <c r="K192" s="43" t="str">
        <f>IF('Rm, МПа'!K192="-",J192,CONCATENATE(J192,",",'Rm, МПа'!K192))</f>
        <v>441,432,432,422,422,412,412,392</v>
      </c>
      <c r="L192" s="43" t="str">
        <f>IF('Rm, МПа'!L192="-",K192,CONCATENATE(K192,",",'Rm, МПа'!L192))</f>
        <v>441,432,432,422,422,412,412,392,372</v>
      </c>
      <c r="M192" s="43" t="str">
        <f>IF('Rm, МПа'!M192="-",L192,CONCATENATE(L192,",",'Rm, МПа'!M192))</f>
        <v>441,432,432,422,422,412,412,392,372,343</v>
      </c>
      <c r="N192" s="43" t="str">
        <f>IF('Rm, МПа'!N192="-",M192,CONCATENATE(M192,",",'Rm, МПа'!N192))</f>
        <v>441,432,432,422,422,412,412,392,372,343,294</v>
      </c>
      <c r="O192" s="43" t="str">
        <f>IF('Rm, МПа'!O192="-",N192,CONCATENATE(N192,",",'Rm, МПа'!O192))</f>
        <v>441,432,432,422,422,412,412,392,372,343,294</v>
      </c>
      <c r="P192" s="43" t="str">
        <f>IF('Rm, МПа'!P192="-",O192,CONCATENATE(O192,",",'Rm, МПа'!P192))</f>
        <v>441,432,432,422,422,412,412,392,372,343,294</v>
      </c>
      <c r="Q192" s="43">
        <f>'Rp0,2, МПа'!D192</f>
        <v>275</v>
      </c>
      <c r="R192" s="43" t="str">
        <f>IF('Rp0,2, МПа'!E192="-",Q192,CONCATENATE(Q192,",",'Rp0,2, МПа'!E192))</f>
        <v>275,275</v>
      </c>
      <c r="S192" s="43" t="str">
        <f>IF('Rp0,2, МПа'!F192="-",R192,CONCATENATE(R192,",",'Rp0,2, МПа'!F192))</f>
        <v>275,275,275</v>
      </c>
      <c r="T192" s="43" t="str">
        <f>IF('Rp0,2, МПа'!G192="-",S192,CONCATENATE(S192,",",'Rp0,2, МПа'!G192))</f>
        <v>275,275,275,275</v>
      </c>
      <c r="U192" s="43" t="str">
        <f>IF('Rp0,2, МПа'!H192="-",T192,CONCATENATE(T192,",",'Rp0,2, МПа'!H192))</f>
        <v>275,275,275,275,275</v>
      </c>
      <c r="V192" s="43" t="str">
        <f>IF('Rp0,2, МПа'!I192="-",U192,CONCATENATE(U192,",",'Rp0,2, МПа'!I192))</f>
        <v>275,275,275,275,275,265</v>
      </c>
      <c r="W192" s="43" t="str">
        <f>IF('Rp0,2, МПа'!J192="-",V192,CONCATENATE(V192,",",'Rp0,2, МПа'!J192))</f>
        <v>275,275,275,275,275,265,255</v>
      </c>
      <c r="X192" s="43" t="str">
        <f>IF('Rp0,2, МПа'!K192="-",W192,CONCATENATE(W192,",",'Rp0,2, МПа'!K192))</f>
        <v>275,275,275,275,275,265,255,245</v>
      </c>
      <c r="Y192" s="43" t="str">
        <f>IF('Rp0,2, МПа'!L192="-",X192,CONCATENATE(X192,",",'Rp0,2, МПа'!L192))</f>
        <v>275,275,275,275,275,265,255,245,216</v>
      </c>
      <c r="Z192" s="43" t="str">
        <f>IF('Rp0,2, МПа'!M192="-",Y192,CONCATENATE(Y192,",",'Rp0,2, МПа'!M192))</f>
        <v>275,275,275,275,275,265,255,245,216,214</v>
      </c>
      <c r="AA192" s="43" t="str">
        <f>IF('Rp0,2, МПа'!N192="-",Z192,CONCATENATE(Z192,",",'Rp0,2, МПа'!N192))</f>
        <v>275,275,275,275,275,265,255,245,216,214,186</v>
      </c>
      <c r="AB192" s="43" t="str">
        <f>IF('Rp0,2, МПа'!O192="-",AA192,CONCATENATE(AA192,",",'Rp0,2, МПа'!O192))</f>
        <v>275,275,275,275,275,265,255,245,216,214,186</v>
      </c>
      <c r="AC192" s="43" t="str">
        <f>IF('Rp0,2, МПа'!P192="-",AB192,CONCATENATE(AB192,",",'Rp0,2, МПа'!P192))</f>
        <v>275,275,275,275,275,265,255,245,216,214,186</v>
      </c>
      <c r="AD192" s="43" t="str">
        <f t="shared" si="5"/>
        <v>{Name: "Сталь 12Х1МФ (Трубы холоднодеформируемые диаметром от 10 до 108 мм с толщиной стенки от 2 до 13 мм)",ClassID: "СЛ-ХМВ",UltimateStressArray: [441,432,432,422,422,412,412,392,372,343,294],YieldStressArray: [275,275,275,275,275,265,255,245,216,214,186]},</v>
      </c>
    </row>
    <row r="193" spans="1:30" x14ac:dyDescent="0.25">
      <c r="A193" s="45" t="str">
        <f>INDEX('Обработка исходного'!B:B,ROW('Rm, МПа'!$B$3)+4*(ROW('Rm, МПа'!$B193)-ROW('Rm, МПа'!$B$3)))</f>
        <v>Сталь легированная хромомолибденованадиевая</v>
      </c>
      <c r="B193" s="45" t="str">
        <f t="shared" si="4"/>
        <v>СЛ-ХМВ</v>
      </c>
      <c r="C193" s="45" t="str">
        <f>CONCATENATE('Rm, МПа'!B193,IF(OR(ISBLANK('Rm, МПа'!C193),'Rm, МПа'!C193=""),"",CONCATENATE(" (",'Rm, МПа'!C193,")")))</f>
        <v>25Х1МФ (Сталь горячекатаная, кованая, калиброванная диаметром или стороной квадрата до 90 мм)</v>
      </c>
      <c r="D193" s="43">
        <f>'Rm, МПа'!D193</f>
        <v>883</v>
      </c>
      <c r="E193" s="43" t="str">
        <f>IF('Rm, МПа'!E193="-",D193,CONCATENATE(D193,",",'Rm, МПа'!E193))</f>
        <v>883,873</v>
      </c>
      <c r="F193" s="43" t="str">
        <f>IF('Rm, МПа'!F193="-",E193,CONCATENATE(E193,",",'Rm, МПа'!F193))</f>
        <v>883,873,834</v>
      </c>
      <c r="G193" s="43" t="str">
        <f>IF('Rm, МПа'!G193="-",F193,CONCATENATE(F193,",",'Rm, МПа'!G193))</f>
        <v>883,873,834,814</v>
      </c>
      <c r="H193" s="43" t="str">
        <f>IF('Rm, МПа'!H193="-",G193,CONCATENATE(G193,",",'Rm, МПа'!H193))</f>
        <v>883,873,834,814,804</v>
      </c>
      <c r="I193" s="43" t="str">
        <f>IF('Rm, МПа'!I193="-",H193,CONCATENATE(H193,",",'Rm, МПа'!I193))</f>
        <v>883,873,834,814,804,775</v>
      </c>
      <c r="J193" s="43" t="str">
        <f>IF('Rm, МПа'!J193="-",I193,CONCATENATE(I193,",",'Rm, МПа'!J193))</f>
        <v>883,873,834,814,804,775,765</v>
      </c>
      <c r="K193" s="43" t="str">
        <f>IF('Rm, МПа'!K193="-",J193,CONCATENATE(J193,",",'Rm, МПа'!K193))</f>
        <v>883,873,834,814,804,775,765,726</v>
      </c>
      <c r="L193" s="43" t="str">
        <f>IF('Rm, МПа'!L193="-",K193,CONCATENATE(K193,",",'Rm, МПа'!L193))</f>
        <v>883,873,834,814,804,775,765,726,716</v>
      </c>
      <c r="M193" s="43" t="str">
        <f>IF('Rm, МПа'!M193="-",L193,CONCATENATE(L193,",",'Rm, МПа'!M193))</f>
        <v>883,873,834,814,804,775,765,726,716,681</v>
      </c>
      <c r="N193" s="43" t="str">
        <f>IF('Rm, МПа'!N193="-",M193,CONCATENATE(M193,",",'Rm, МПа'!N193))</f>
        <v>883,873,834,814,804,775,765,726,716,681,628</v>
      </c>
      <c r="O193" s="43" t="str">
        <f>IF('Rm, МПа'!O193="-",N193,CONCATENATE(N193,",",'Rm, МПа'!O193))</f>
        <v>883,873,834,814,804,775,765,726,716,681,628</v>
      </c>
      <c r="P193" s="43" t="str">
        <f>IF('Rm, МПа'!P193="-",O193,CONCATENATE(O193,",",'Rm, МПа'!P193))</f>
        <v>883,873,834,814,804,775,765,726,716,681,628</v>
      </c>
      <c r="Q193" s="43">
        <f>'Rp0,2, МПа'!D193</f>
        <v>736</v>
      </c>
      <c r="R193" s="43" t="str">
        <f>IF('Rp0,2, МПа'!E193="-",Q193,CONCATENATE(Q193,",",'Rp0,2, МПа'!E193))</f>
        <v>736,706</v>
      </c>
      <c r="S193" s="43" t="str">
        <f>IF('Rp0,2, МПа'!F193="-",R193,CONCATENATE(R193,",",'Rp0,2, МПа'!F193))</f>
        <v>736,706,697</v>
      </c>
      <c r="T193" s="43" t="str">
        <f>IF('Rp0,2, МПа'!G193="-",S193,CONCATENATE(S193,",",'Rp0,2, МПа'!G193))</f>
        <v>736,706,697,657</v>
      </c>
      <c r="U193" s="43" t="str">
        <f>IF('Rp0,2, МПа'!H193="-",T193,CONCATENATE(T193,",",'Rp0,2, МПа'!H193))</f>
        <v>736,706,697,657,647</v>
      </c>
      <c r="V193" s="43" t="str">
        <f>IF('Rp0,2, МПа'!I193="-",U193,CONCATENATE(U193,",",'Rp0,2, МПа'!I193))</f>
        <v>736,706,697,657,647,618</v>
      </c>
      <c r="W193" s="43" t="str">
        <f>IF('Rp0,2, МПа'!J193="-",V193,CONCATENATE(V193,",",'Rp0,2, МПа'!J193))</f>
        <v>736,706,697,657,647,618,608</v>
      </c>
      <c r="X193" s="43" t="str">
        <f>IF('Rp0,2, МПа'!K193="-",W193,CONCATENATE(W193,",",'Rp0,2, МПа'!K193))</f>
        <v>736,706,697,657,647,618,608,569</v>
      </c>
      <c r="Y193" s="43" t="str">
        <f>IF('Rp0,2, МПа'!L193="-",X193,CONCATENATE(X193,",",'Rp0,2, МПа'!L193))</f>
        <v>736,706,697,657,647,618,608,569,559</v>
      </c>
      <c r="Z193" s="43" t="str">
        <f>IF('Rp0,2, МПа'!M193="-",Y193,CONCATENATE(Y193,",",'Rp0,2, МПа'!M193))</f>
        <v>736,706,697,657,647,618,608,569,559,540</v>
      </c>
      <c r="AA193" s="43" t="str">
        <f>IF('Rp0,2, МПа'!N193="-",Z193,CONCATENATE(Z193,",",'Rp0,2, МПа'!N193))</f>
        <v>736,706,697,657,647,618,608,569,559,540,530</v>
      </c>
      <c r="AB193" s="43" t="str">
        <f>IF('Rp0,2, МПа'!O193="-",AA193,CONCATENATE(AA193,",",'Rp0,2, МПа'!O193))</f>
        <v>736,706,697,657,647,618,608,569,559,540,530</v>
      </c>
      <c r="AC193" s="43" t="str">
        <f>IF('Rp0,2, МПа'!P193="-",AB193,CONCATENATE(AB193,",",'Rp0,2, МПа'!P193))</f>
        <v>736,706,697,657,647,618,608,569,559,540,530</v>
      </c>
      <c r="AD193" s="43" t="str">
        <f t="shared" si="5"/>
        <v>{Name: "Сталь 25Х1МФ (Сталь горячекатаная, кованая, калиброванная диаметром или стороной квадрата до 90 мм)",ClassID: "СЛ-ХМВ",UltimateStressArray: [883,873,834,814,804,775,765,726,716,681,628],YieldStressArray: [736,706,697,657,647,618,608,569,559,540,530]},</v>
      </c>
    </row>
    <row r="194" spans="1:30" x14ac:dyDescent="0.25">
      <c r="A194" s="45" t="str">
        <f>INDEX('Обработка исходного'!B:B,ROW('Rm, МПа'!$B$3)+4*(ROW('Rm, МПа'!$B194)-ROW('Rm, МПа'!$B$3)))</f>
        <v>Сталь легированная хромомолибденованадиевая</v>
      </c>
      <c r="B194" s="45" t="str">
        <f t="shared" si="4"/>
        <v>СЛ-ХМВ</v>
      </c>
      <c r="C194" s="45" t="str">
        <f>CONCATENATE('Rm, МПа'!B194,IF(OR(ISBLANK('Rm, МПа'!C194),'Rm, МПа'!C194=""),"",CONCATENATE(" (",'Rm, МПа'!C194,")")))</f>
        <v>25Х1МФ (Сталь горячекатаная, кованая, калиброванная диаметром или стороной квадрата от 90 до 150 мм)</v>
      </c>
      <c r="D194" s="43">
        <f>'Rm, МПа'!D194</f>
        <v>883</v>
      </c>
      <c r="E194" s="43" t="str">
        <f>IF('Rm, МПа'!E194="-",D194,CONCATENATE(D194,",",'Rm, МПа'!E194))</f>
        <v>883,873</v>
      </c>
      <c r="F194" s="43" t="str">
        <f>IF('Rm, МПа'!F194="-",E194,CONCATENATE(E194,",",'Rm, МПа'!F194))</f>
        <v>883,873,834</v>
      </c>
      <c r="G194" s="43" t="str">
        <f>IF('Rm, МПа'!G194="-",F194,CONCATENATE(F194,",",'Rm, МПа'!G194))</f>
        <v>883,873,834,814</v>
      </c>
      <c r="H194" s="43" t="str">
        <f>IF('Rm, МПа'!H194="-",G194,CONCATENATE(G194,",",'Rm, МПа'!H194))</f>
        <v>883,873,834,814,804</v>
      </c>
      <c r="I194" s="43" t="str">
        <f>IF('Rm, МПа'!I194="-",H194,CONCATENATE(H194,",",'Rm, МПа'!I194))</f>
        <v>883,873,834,814,804,775</v>
      </c>
      <c r="J194" s="43" t="str">
        <f>IF('Rm, МПа'!J194="-",I194,CONCATENATE(I194,",",'Rm, МПа'!J194))</f>
        <v>883,873,834,814,804,775,765</v>
      </c>
      <c r="K194" s="43" t="str">
        <f>IF('Rm, МПа'!K194="-",J194,CONCATENATE(J194,",",'Rm, МПа'!K194))</f>
        <v>883,873,834,814,804,775,765,726</v>
      </c>
      <c r="L194" s="43" t="str">
        <f>IF('Rm, МПа'!L194="-",K194,CONCATENATE(K194,",",'Rm, МПа'!L194))</f>
        <v>883,873,834,814,804,775,765,726,716</v>
      </c>
      <c r="M194" s="43" t="str">
        <f>IF('Rm, МПа'!M194="-",L194,CONCATENATE(L194,",",'Rm, МПа'!M194))</f>
        <v>883,873,834,814,804,775,765,726,716,681</v>
      </c>
      <c r="N194" s="43" t="str">
        <f>IF('Rm, МПа'!N194="-",M194,CONCATENATE(M194,",",'Rm, МПа'!N194))</f>
        <v>883,873,834,814,804,775,765,726,716,681,628</v>
      </c>
      <c r="O194" s="43" t="str">
        <f>IF('Rm, МПа'!O194="-",N194,CONCATENATE(N194,",",'Rm, МПа'!O194))</f>
        <v>883,873,834,814,804,775,765,726,716,681,628</v>
      </c>
      <c r="P194" s="43" t="str">
        <f>IF('Rm, МПа'!P194="-",O194,CONCATENATE(O194,",",'Rm, МПа'!P194))</f>
        <v>883,873,834,814,804,775,765,726,716,681,628</v>
      </c>
      <c r="Q194" s="43">
        <f>'Rp0,2, МПа'!D194</f>
        <v>736</v>
      </c>
      <c r="R194" s="43" t="str">
        <f>IF('Rp0,2, МПа'!E194="-",Q194,CONCATENATE(Q194,",",'Rp0,2, МПа'!E194))</f>
        <v>736,706</v>
      </c>
      <c r="S194" s="43" t="str">
        <f>IF('Rp0,2, МПа'!F194="-",R194,CONCATENATE(R194,",",'Rp0,2, МПа'!F194))</f>
        <v>736,706,697</v>
      </c>
      <c r="T194" s="43" t="str">
        <f>IF('Rp0,2, МПа'!G194="-",S194,CONCATENATE(S194,",",'Rp0,2, МПа'!G194))</f>
        <v>736,706,697,657</v>
      </c>
      <c r="U194" s="43" t="str">
        <f>IF('Rp0,2, МПа'!H194="-",T194,CONCATENATE(T194,",",'Rp0,2, МПа'!H194))</f>
        <v>736,706,697,657,647</v>
      </c>
      <c r="V194" s="43" t="str">
        <f>IF('Rp0,2, МПа'!I194="-",U194,CONCATENATE(U194,",",'Rp0,2, МПа'!I194))</f>
        <v>736,706,697,657,647,618</v>
      </c>
      <c r="W194" s="43" t="str">
        <f>IF('Rp0,2, МПа'!J194="-",V194,CONCATENATE(V194,",",'Rp0,2, МПа'!J194))</f>
        <v>736,706,697,657,647,618,608</v>
      </c>
      <c r="X194" s="43" t="str">
        <f>IF('Rp0,2, МПа'!K194="-",W194,CONCATENATE(W194,",",'Rp0,2, МПа'!K194))</f>
        <v>736,706,697,657,647,618,608,569</v>
      </c>
      <c r="Y194" s="43" t="str">
        <f>IF('Rp0,2, МПа'!L194="-",X194,CONCATENATE(X194,",",'Rp0,2, МПа'!L194))</f>
        <v>736,706,697,657,647,618,608,569,559</v>
      </c>
      <c r="Z194" s="43" t="str">
        <f>IF('Rp0,2, МПа'!M194="-",Y194,CONCATENATE(Y194,",",'Rp0,2, МПа'!M194))</f>
        <v>736,706,697,657,647,618,608,569,559,540</v>
      </c>
      <c r="AA194" s="43" t="str">
        <f>IF('Rp0,2, МПа'!N194="-",Z194,CONCATENATE(Z194,",",'Rp0,2, МПа'!N194))</f>
        <v>736,706,697,657,647,618,608,569,559,540,530</v>
      </c>
      <c r="AB194" s="43" t="str">
        <f>IF('Rp0,2, МПа'!O194="-",AA194,CONCATENATE(AA194,",",'Rp0,2, МПа'!O194))</f>
        <v>736,706,697,657,647,618,608,569,559,540,530</v>
      </c>
      <c r="AC194" s="43" t="str">
        <f>IF('Rp0,2, МПа'!P194="-",AB194,CONCATENATE(AB194,",",'Rp0,2, МПа'!P194))</f>
        <v>736,706,697,657,647,618,608,569,559,540,530</v>
      </c>
      <c r="AD194" s="43" t="str">
        <f t="shared" si="5"/>
        <v>{Name: "Сталь 25Х1МФ (Сталь горячекатаная, кованая, калиброванная диаметром или стороной квадрата от 90 до 150 мм)",ClassID: "СЛ-ХМВ",UltimateStressArray: [883,873,834,814,804,775,765,726,716,681,628],YieldStressArray: [736,706,697,657,647,618,608,569,559,540,530]},</v>
      </c>
    </row>
    <row r="195" spans="1:30" x14ac:dyDescent="0.25">
      <c r="A195" s="45" t="str">
        <f>INDEX('Обработка исходного'!B:B,ROW('Rm, МПа'!$B$3)+4*(ROW('Rm, МПа'!$B195)-ROW('Rm, МПа'!$B$3)))</f>
        <v>Сталь легированная хромомолибденованадиевая</v>
      </c>
      <c r="B195" s="45" t="str">
        <f t="shared" si="4"/>
        <v>СЛ-ХМВ</v>
      </c>
      <c r="C195" s="45" t="str">
        <f>CONCATENATE('Rm, МПа'!B195,IF(OR(ISBLANK('Rm, МПа'!C195),'Rm, МПа'!C195=""),"",CONCATENATE(" (",'Rm, МПа'!C195,")")))</f>
        <v>25Х1МФ (Сталь горячекатаная, кованая, калиброванная диаметром или стороной квадрата от 150 до 200 мм)</v>
      </c>
      <c r="D195" s="43">
        <f>'Rm, МПа'!D195</f>
        <v>883</v>
      </c>
      <c r="E195" s="43" t="str">
        <f>IF('Rm, МПа'!E195="-",D195,CONCATENATE(D195,",",'Rm, МПа'!E195))</f>
        <v>883,873</v>
      </c>
      <c r="F195" s="43" t="str">
        <f>IF('Rm, МПа'!F195="-",E195,CONCATENATE(E195,",",'Rm, МПа'!F195))</f>
        <v>883,873,834</v>
      </c>
      <c r="G195" s="43" t="str">
        <f>IF('Rm, МПа'!G195="-",F195,CONCATENATE(F195,",",'Rm, МПа'!G195))</f>
        <v>883,873,834,814</v>
      </c>
      <c r="H195" s="43" t="str">
        <f>IF('Rm, МПа'!H195="-",G195,CONCATENATE(G195,",",'Rm, МПа'!H195))</f>
        <v>883,873,834,814,804</v>
      </c>
      <c r="I195" s="43" t="str">
        <f>IF('Rm, МПа'!I195="-",H195,CONCATENATE(H195,",",'Rm, МПа'!I195))</f>
        <v>883,873,834,814,804,775</v>
      </c>
      <c r="J195" s="43" t="str">
        <f>IF('Rm, МПа'!J195="-",I195,CONCATENATE(I195,",",'Rm, МПа'!J195))</f>
        <v>883,873,834,814,804,775,765</v>
      </c>
      <c r="K195" s="43" t="str">
        <f>IF('Rm, МПа'!K195="-",J195,CONCATENATE(J195,",",'Rm, МПа'!K195))</f>
        <v>883,873,834,814,804,775,765,726</v>
      </c>
      <c r="L195" s="43" t="str">
        <f>IF('Rm, МПа'!L195="-",K195,CONCATENATE(K195,",",'Rm, МПа'!L195))</f>
        <v>883,873,834,814,804,775,765,726,716</v>
      </c>
      <c r="M195" s="43" t="str">
        <f>IF('Rm, МПа'!M195="-",L195,CONCATENATE(L195,",",'Rm, МПа'!M195))</f>
        <v>883,873,834,814,804,775,765,726,716,687</v>
      </c>
      <c r="N195" s="43" t="str">
        <f>IF('Rm, МПа'!N195="-",M195,CONCATENATE(M195,",",'Rm, МПа'!N195))</f>
        <v>883,873,834,814,804,775,765,726,716,687,628</v>
      </c>
      <c r="O195" s="43" t="str">
        <f>IF('Rm, МПа'!O195="-",N195,CONCATENATE(N195,",",'Rm, МПа'!O195))</f>
        <v>883,873,834,814,804,775,765,726,716,687,628</v>
      </c>
      <c r="P195" s="43" t="str">
        <f>IF('Rm, МПа'!P195="-",O195,CONCATENATE(O195,",",'Rm, МПа'!P195))</f>
        <v>883,873,834,814,804,775,765,726,716,687,628</v>
      </c>
      <c r="Q195" s="43">
        <f>'Rp0,2, МПа'!D195</f>
        <v>736</v>
      </c>
      <c r="R195" s="43" t="str">
        <f>IF('Rp0,2, МПа'!E195="-",Q195,CONCATENATE(Q195,",",'Rp0,2, МПа'!E195))</f>
        <v>736,706</v>
      </c>
      <c r="S195" s="43" t="str">
        <f>IF('Rp0,2, МПа'!F195="-",R195,CONCATENATE(R195,",",'Rp0,2, МПа'!F195))</f>
        <v>736,706,697</v>
      </c>
      <c r="T195" s="43" t="str">
        <f>IF('Rp0,2, МПа'!G195="-",S195,CONCATENATE(S195,",",'Rp0,2, МПа'!G195))</f>
        <v>736,706,697,657</v>
      </c>
      <c r="U195" s="43" t="str">
        <f>IF('Rp0,2, МПа'!H195="-",T195,CONCATENATE(T195,",",'Rp0,2, МПа'!H195))</f>
        <v>736,706,697,657,647</v>
      </c>
      <c r="V195" s="43" t="str">
        <f>IF('Rp0,2, МПа'!I195="-",U195,CONCATENATE(U195,",",'Rp0,2, МПа'!I195))</f>
        <v>736,706,697,657,647,618</v>
      </c>
      <c r="W195" s="43" t="str">
        <f>IF('Rp0,2, МПа'!J195="-",V195,CONCATENATE(V195,",",'Rp0,2, МПа'!J195))</f>
        <v>736,706,697,657,647,618,608</v>
      </c>
      <c r="X195" s="43" t="str">
        <f>IF('Rp0,2, МПа'!K195="-",W195,CONCATENATE(W195,",",'Rp0,2, МПа'!K195))</f>
        <v>736,706,697,657,647,618,608,569</v>
      </c>
      <c r="Y195" s="43" t="str">
        <f>IF('Rp0,2, МПа'!L195="-",X195,CONCATENATE(X195,",",'Rp0,2, МПа'!L195))</f>
        <v>736,706,697,657,647,618,608,569,559</v>
      </c>
      <c r="Z195" s="43" t="str">
        <f>IF('Rp0,2, МПа'!M195="-",Y195,CONCATENATE(Y195,",",'Rp0,2, МПа'!M195))</f>
        <v>736,706,697,657,647,618,608,569,559,540</v>
      </c>
      <c r="AA195" s="43" t="str">
        <f>IF('Rp0,2, МПа'!N195="-",Z195,CONCATENATE(Z195,",",'Rp0,2, МПа'!N195))</f>
        <v>736,706,697,657,647,618,608,569,559,540,530</v>
      </c>
      <c r="AB195" s="43" t="str">
        <f>IF('Rp0,2, МПа'!O195="-",AA195,CONCATENATE(AA195,",",'Rp0,2, МПа'!O195))</f>
        <v>736,706,697,657,647,618,608,569,559,540,530</v>
      </c>
      <c r="AC195" s="43" t="str">
        <f>IF('Rp0,2, МПа'!P195="-",AB195,CONCATENATE(AB195,",",'Rp0,2, МПа'!P195))</f>
        <v>736,706,697,657,647,618,608,569,559,540,530</v>
      </c>
      <c r="AD195" s="43" t="str">
        <f t="shared" si="5"/>
        <v>{Name: "Сталь 25Х1МФ (Сталь горячекатаная, кованая, калиброванная диаметром или стороной квадрата от 150 до 200 мм)",ClassID: "СЛ-ХМВ",UltimateStressArray: [883,873,834,814,804,775,765,726,716,687,628],YieldStressArray: [736,706,697,657,647,618,608,569,559,540,530]},</v>
      </c>
    </row>
    <row r="196" spans="1:30" x14ac:dyDescent="0.25">
      <c r="A196" s="45" t="str">
        <f>INDEX('Обработка исходного'!B:B,ROW('Rm, МПа'!$B$3)+4*(ROW('Rm, МПа'!$B196)-ROW('Rm, МПа'!$B$3)))</f>
        <v>Сталь легированная хромомолибденованадиевая</v>
      </c>
      <c r="B196" s="45" t="str">
        <f t="shared" ref="B196:B259" si="6">IF(A196="Сталь углеродистая","СУ",
IF(A196="Сталь легированная","СЛ",
IF(A196="Сталь хромоникелевая коррозионно-стойкая аустенитного класса","СХН-КСАК",
IF(A196="Сталь легированная хромомолибденованадиевая","СЛ-ХМВ",
IF(A196="Сталь легированная кремнемарганцовистая","СЛ-КМ",
IF(A196="Сталь высокохромистая","СВХ",
IF(A196="Сплав на железоникелевой основе","СЖНО",
IF(A196="Сплав циркониевый","СЦВ-Ц",
IF(A196="Сплав титановый","СЦМ-Т",
IF(A196="Сплав алюминиевый","СЦМ-А",
IF(A196="Сплав латуни","СЦМ-Л")))))))))))</f>
        <v>СЛ-ХМВ</v>
      </c>
      <c r="C196" s="45" t="str">
        <f>CONCATENATE('Rm, МПа'!B196,IF(OR(ISBLANK('Rm, МПа'!C196),'Rm, МПа'!C196=""),"",CONCATENATE(" (",'Rm, МПа'!C196,")")))</f>
        <v>25Х1МФ (Заготовки крепежных деталей толщиной или диаметром до 200 мм, КП490*)</v>
      </c>
      <c r="D196" s="43">
        <f>'Rm, МПа'!D196</f>
        <v>589</v>
      </c>
      <c r="E196" s="43" t="str">
        <f>IF('Rm, МПа'!E196="-",D196,CONCATENATE(D196,",",'Rm, МПа'!E196))</f>
        <v>589,579</v>
      </c>
      <c r="F196" s="43" t="str">
        <f>IF('Rm, МПа'!F196="-",E196,CONCATENATE(E196,",",'Rm, МПа'!F196))</f>
        <v>589,579,549</v>
      </c>
      <c r="G196" s="43" t="str">
        <f>IF('Rm, МПа'!G196="-",F196,CONCATENATE(F196,",",'Rm, МПа'!G196))</f>
        <v>589,579,549,540</v>
      </c>
      <c r="H196" s="43" t="str">
        <f>IF('Rm, МПа'!H196="-",G196,CONCATENATE(G196,",",'Rm, МПа'!H196))</f>
        <v>589,579,549,540,540</v>
      </c>
      <c r="I196" s="43" t="str">
        <f>IF('Rm, МПа'!I196="-",H196,CONCATENATE(H196,",",'Rm, МПа'!I196))</f>
        <v>589,579,549,540,540,510</v>
      </c>
      <c r="J196" s="43" t="str">
        <f>IF('Rm, МПа'!J196="-",I196,CONCATENATE(I196,",",'Rm, МПа'!J196))</f>
        <v>589,579,549,540,540,510,510</v>
      </c>
      <c r="K196" s="43" t="str">
        <f>IF('Rm, МПа'!K196="-",J196,CONCATENATE(J196,",",'Rm, МПа'!K196))</f>
        <v>589,579,549,540,540,510,510,481</v>
      </c>
      <c r="L196" s="43" t="str">
        <f>IF('Rm, МПа'!L196="-",K196,CONCATENATE(K196,",",'Rm, МПа'!L196))</f>
        <v>589,579,549,540,540,510,510,481,471</v>
      </c>
      <c r="M196" s="43" t="str">
        <f>IF('Rm, МПа'!M196="-",L196,CONCATENATE(L196,",",'Rm, МПа'!M196))</f>
        <v>589,579,549,540,540,510,510,481,471,461</v>
      </c>
      <c r="N196" s="43" t="str">
        <f>IF('Rm, МПа'!N196="-",M196,CONCATENATE(M196,",",'Rm, МПа'!N196))</f>
        <v>589,579,549,540,540,510,510,481,471,461,412</v>
      </c>
      <c r="O196" s="43" t="str">
        <f>IF('Rm, МПа'!O196="-",N196,CONCATENATE(N196,",",'Rm, МПа'!O196))</f>
        <v>589,579,549,540,540,510,510,481,471,461,412</v>
      </c>
      <c r="P196" s="43" t="str">
        <f>IF('Rm, МПа'!P196="-",O196,CONCATENATE(O196,",",'Rm, МПа'!P196))</f>
        <v>589,579,549,540,540,510,510,481,471,461,412</v>
      </c>
      <c r="Q196" s="43">
        <f>'Rp0,2, МПа'!D196</f>
        <v>490</v>
      </c>
      <c r="R196" s="43" t="str">
        <f>IF('Rp0,2, МПа'!E196="-",Q196,CONCATENATE(Q196,",",'Rp0,2, МПа'!E196))</f>
        <v>490,471</v>
      </c>
      <c r="S196" s="43" t="str">
        <f>IF('Rp0,2, МПа'!F196="-",R196,CONCATENATE(R196,",",'Rp0,2, МПа'!F196))</f>
        <v>490,471,461</v>
      </c>
      <c r="T196" s="43" t="str">
        <f>IF('Rp0,2, МПа'!G196="-",S196,CONCATENATE(S196,",",'Rp0,2, МПа'!G196))</f>
        <v>490,471,461,432</v>
      </c>
      <c r="U196" s="43" t="str">
        <f>IF('Rp0,2, МПа'!H196="-",T196,CONCATENATE(T196,",",'Rp0,2, МПа'!H196))</f>
        <v>490,471,461,432,432</v>
      </c>
      <c r="V196" s="43" t="str">
        <f>IF('Rp0,2, МПа'!I196="-",U196,CONCATENATE(U196,",",'Rp0,2, МПа'!I196))</f>
        <v>490,471,461,432,432,412</v>
      </c>
      <c r="W196" s="43" t="str">
        <f>IF('Rp0,2, МПа'!J196="-",V196,CONCATENATE(V196,",",'Rp0,2, МПа'!J196))</f>
        <v>490,471,461,432,432,412,402</v>
      </c>
      <c r="X196" s="43" t="str">
        <f>IF('Rp0,2, МПа'!K196="-",W196,CONCATENATE(W196,",",'Rp0,2, МПа'!K196))</f>
        <v>490,471,461,432,432,412,402,343</v>
      </c>
      <c r="Y196" s="43" t="str">
        <f>IF('Rp0,2, МПа'!L196="-",X196,CONCATENATE(X196,",",'Rp0,2, МПа'!L196))</f>
        <v>490,471,461,432,432,412,402,343,343</v>
      </c>
      <c r="Z196" s="43" t="str">
        <f>IF('Rp0,2, МПа'!M196="-",Y196,CONCATENATE(Y196,",",'Rp0,2, МПа'!M196))</f>
        <v>490,471,461,432,432,412,402,343,343,323</v>
      </c>
      <c r="AA196" s="43" t="str">
        <f>IF('Rp0,2, МПа'!N196="-",Z196,CONCATENATE(Z196,",",'Rp0,2, МПа'!N196))</f>
        <v>490,471,461,432,432,412,402,343,343,323,323</v>
      </c>
      <c r="AB196" s="43" t="str">
        <f>IF('Rp0,2, МПа'!O196="-",AA196,CONCATENATE(AA196,",",'Rp0,2, МПа'!O196))</f>
        <v>490,471,461,432,432,412,402,343,343,323,323</v>
      </c>
      <c r="AC196" s="43" t="str">
        <f>IF('Rp0,2, МПа'!P196="-",AB196,CONCATENATE(AB196,",",'Rp0,2, МПа'!P196))</f>
        <v>490,471,461,432,432,412,402,343,343,323,323</v>
      </c>
      <c r="AD196" s="43" t="str">
        <f t="shared" ref="AD196:AD259" si="7">CONCATENATE("{",
CONCATENATE("Name",": ",CHAR(34),CONCATENATE(IF(OR(ISNUMBER(SEARCH("Ст3",C196)),ISNUMBER(SEARCH("Сплав",C196))),"","Сталь "),C196),CHAR(34)),
",",
CONCATENATE("ClassID",": ",CHAR(34),B196,CHAR(34)),
",",
CONCATENATE("UltimateStressArray",": [",P196,"]"),
",",
CONCATENATE("YieldStressArray",": [",AC196,"]"),
"},")</f>
        <v>{Name: "Сталь 25Х1МФ (Заготовки крепежных деталей толщиной или диаметром до 200 мм, КП490*)",ClassID: "СЛ-ХМВ",UltimateStressArray: [589,579,549,540,540,510,510,481,471,461,412],YieldStressArray: [490,471,461,432,432,412,402,343,343,323,323]},</v>
      </c>
    </row>
    <row r="197" spans="1:30" x14ac:dyDescent="0.25">
      <c r="A197" s="45" t="str">
        <f>INDEX('Обработка исходного'!B:B,ROW('Rm, МПа'!$B$3)+4*(ROW('Rm, МПа'!$B197)-ROW('Rm, МПа'!$B$3)))</f>
        <v>Сталь легированная хромомолибденованадиевая</v>
      </c>
      <c r="B197" s="45" t="str">
        <f t="shared" si="6"/>
        <v>СЛ-ХМВ</v>
      </c>
      <c r="C197" s="45" t="str">
        <f>CONCATENATE('Rm, МПа'!B197,IF(OR(ISBLANK('Rm, МПа'!C197),'Rm, МПа'!C197=""),"",CONCATENATE(" (",'Rm, МПа'!C197,")")))</f>
        <v>25Х1МФ (Заготовки крепежных деталей толщиной или диаметром до 200 мм КП590*)</v>
      </c>
      <c r="D197" s="43">
        <f>'Rm, МПа'!D197</f>
        <v>736</v>
      </c>
      <c r="E197" s="43" t="str">
        <f>IF('Rm, МПа'!E197="-",D197,CONCATENATE(D197,",",'Rm, МПа'!E197))</f>
        <v>736,716</v>
      </c>
      <c r="F197" s="43" t="str">
        <f>IF('Rm, МПа'!F197="-",E197,CONCATENATE(E197,",",'Rm, МПа'!F197))</f>
        <v>736,716,687</v>
      </c>
      <c r="G197" s="43" t="str">
        <f>IF('Rm, МПа'!G197="-",F197,CONCATENATE(F197,",",'Rm, МПа'!G197))</f>
        <v>736,716,687,667</v>
      </c>
      <c r="H197" s="43" t="str">
        <f>IF('Rm, МПа'!H197="-",G197,CONCATENATE(G197,",",'Rm, МПа'!H197))</f>
        <v>736,716,687,667,667</v>
      </c>
      <c r="I197" s="43" t="str">
        <f>IF('Rm, МПа'!I197="-",H197,CONCATENATE(H197,",",'Rm, МПа'!I197))</f>
        <v>736,716,687,667,667,628</v>
      </c>
      <c r="J197" s="43" t="str">
        <f>IF('Rm, МПа'!J197="-",I197,CONCATENATE(I197,",",'Rm, МПа'!J197))</f>
        <v>736,716,687,667,667,628,628</v>
      </c>
      <c r="K197" s="43" t="str">
        <f>IF('Rm, МПа'!K197="-",J197,CONCATENATE(J197,",",'Rm, МПа'!K197))</f>
        <v>736,716,687,667,667,628,628,598</v>
      </c>
      <c r="L197" s="43" t="str">
        <f>IF('Rm, МПа'!L197="-",K197,CONCATENATE(K197,",",'Rm, МПа'!L197))</f>
        <v>736,716,687,667,667,628,628,598,589</v>
      </c>
      <c r="M197" s="43" t="str">
        <f>IF('Rm, МПа'!M197="-",L197,CONCATENATE(L197,",",'Rm, МПа'!M197))</f>
        <v>736,716,687,667,667,628,628,598,589,569</v>
      </c>
      <c r="N197" s="43" t="str">
        <f>IF('Rm, МПа'!N197="-",M197,CONCATENATE(M197,",",'Rm, МПа'!N197))</f>
        <v>736,716,687,667,667,628,628,598,589,569,510</v>
      </c>
      <c r="O197" s="43" t="str">
        <f>IF('Rm, МПа'!O197="-",N197,CONCATENATE(N197,",",'Rm, МПа'!O197))</f>
        <v>736,716,687,667,667,628,628,598,589,569,510</v>
      </c>
      <c r="P197" s="43" t="str">
        <f>IF('Rm, МПа'!P197="-",O197,CONCATENATE(O197,",",'Rm, МПа'!P197))</f>
        <v>736,716,687,667,667,628,628,598,589,569,510</v>
      </c>
      <c r="Q197" s="43">
        <f>'Rp0,2, МПа'!D197</f>
        <v>590</v>
      </c>
      <c r="R197" s="43" t="str">
        <f>IF('Rp0,2, МПа'!E197="-",Q197,CONCATENATE(Q197,",",'Rp0,2, МПа'!E197))</f>
        <v>590,559</v>
      </c>
      <c r="S197" s="43" t="str">
        <f>IF('Rp0,2, МПа'!F197="-",R197,CONCATENATE(R197,",",'Rp0,2, МПа'!F197))</f>
        <v>590,559,549</v>
      </c>
      <c r="T197" s="43" t="str">
        <f>IF('Rp0,2, МПа'!G197="-",S197,CONCATENATE(S197,",",'Rp0,2, МПа'!G197))</f>
        <v>590,559,549,520</v>
      </c>
      <c r="U197" s="43" t="str">
        <f>IF('Rp0,2, МПа'!H197="-",T197,CONCATENATE(T197,",",'Rp0,2, МПа'!H197))</f>
        <v>590,559,549,520,510</v>
      </c>
      <c r="V197" s="43" t="str">
        <f>IF('Rp0,2, МПа'!I197="-",U197,CONCATENATE(U197,",",'Rp0,2, МПа'!I197))</f>
        <v>590,559,549,520,510,491</v>
      </c>
      <c r="W197" s="43" t="str">
        <f>IF('Rp0,2, МПа'!J197="-",V197,CONCATENATE(V197,",",'Rp0,2, МПа'!J197))</f>
        <v>590,559,549,520,510,491,481</v>
      </c>
      <c r="X197" s="43" t="str">
        <f>IF('Rp0,2, МПа'!K197="-",W197,CONCATENATE(W197,",",'Rp0,2, МПа'!K197))</f>
        <v>590,559,549,520,510,491,481,451</v>
      </c>
      <c r="Y197" s="43" t="str">
        <f>IF('Rp0,2, МПа'!L197="-",X197,CONCATENATE(X197,",",'Rp0,2, МПа'!L197))</f>
        <v>590,559,549,520,510,491,481,451,441</v>
      </c>
      <c r="Z197" s="43" t="str">
        <f>IF('Rp0,2, МПа'!M197="-",Y197,CONCATENATE(Y197,",",'Rp0,2, МПа'!M197))</f>
        <v>590,559,549,520,510,491,481,451,441,432</v>
      </c>
      <c r="AA197" s="43" t="str">
        <f>IF('Rp0,2, МПа'!N197="-",Z197,CONCATENATE(Z197,",",'Rp0,2, МПа'!N197))</f>
        <v>590,559,549,520,510,491,481,451,441,432,422</v>
      </c>
      <c r="AB197" s="43" t="str">
        <f>IF('Rp0,2, МПа'!O197="-",AA197,CONCATENATE(AA197,",",'Rp0,2, МПа'!O197))</f>
        <v>590,559,549,520,510,491,481,451,441,432,422</v>
      </c>
      <c r="AC197" s="43" t="str">
        <f>IF('Rp0,2, МПа'!P197="-",AB197,CONCATENATE(AB197,",",'Rp0,2, МПа'!P197))</f>
        <v>590,559,549,520,510,491,481,451,441,432,422</v>
      </c>
      <c r="AD197" s="43" t="str">
        <f t="shared" si="7"/>
        <v>{Name: "Сталь 25Х1МФ (Заготовки крепежных деталей толщиной или диаметром до 200 мм КП590*)",ClassID: "СЛ-ХМВ",UltimateStressArray: [736,716,687,667,667,628,628,598,589,569,510],YieldStressArray: [590,559,549,520,510,491,481,451,441,432,422]},</v>
      </c>
    </row>
    <row r="198" spans="1:30" x14ac:dyDescent="0.25">
      <c r="A198" s="45" t="str">
        <f>INDEX('Обработка исходного'!B:B,ROW('Rm, МПа'!$B$3)+4*(ROW('Rm, МПа'!$B198)-ROW('Rm, МПа'!$B$3)))</f>
        <v>Сталь легированная хромомолибденованадиевая</v>
      </c>
      <c r="B198" s="45" t="str">
        <f t="shared" si="6"/>
        <v>СЛ-ХМВ</v>
      </c>
      <c r="C198" s="45" t="str">
        <f>CONCATENATE('Rm, МПа'!B198,IF(OR(ISBLANK('Rm, МПа'!C198),'Rm, МПа'!C198=""),"",CONCATENATE(" (",'Rm, МПа'!C198,")")))</f>
        <v>25Х1МФ (Заготовки крепежных деталей толщиной или диаметром до 200 мм, КП640*)</v>
      </c>
      <c r="D198" s="43">
        <f>'Rm, МПа'!D198</f>
        <v>785</v>
      </c>
      <c r="E198" s="43" t="str">
        <f>IF('Rm, МПа'!E198="-",D198,CONCATENATE(D198,",",'Rm, МПа'!E198))</f>
        <v>785,775</v>
      </c>
      <c r="F198" s="43" t="str">
        <f>IF('Rm, МПа'!F198="-",E198,CONCATENATE(E198,",",'Rm, МПа'!F198))</f>
        <v>785,775,736</v>
      </c>
      <c r="G198" s="43" t="str">
        <f>IF('Rm, МПа'!G198="-",F198,CONCATENATE(F198,",",'Rm, МПа'!G198))</f>
        <v>785,775,736,716</v>
      </c>
      <c r="H198" s="43" t="str">
        <f>IF('Rm, МПа'!H198="-",G198,CONCATENATE(G198,",",'Rm, МПа'!H198))</f>
        <v>785,775,736,716,706</v>
      </c>
      <c r="I198" s="43" t="str">
        <f>IF('Rm, МПа'!I198="-",H198,CONCATENATE(H198,",",'Rm, МПа'!I198))</f>
        <v>785,775,736,716,706,687</v>
      </c>
      <c r="J198" s="43" t="str">
        <f>IF('Rm, МПа'!J198="-",I198,CONCATENATE(I198,",",'Rm, МПа'!J198))</f>
        <v>785,775,736,716,706,687,687</v>
      </c>
      <c r="K198" s="43" t="str">
        <f>IF('Rm, МПа'!K198="-",J198,CONCATENATE(J198,",",'Rm, МПа'!K198))</f>
        <v>785,775,736,716,706,687,687,638</v>
      </c>
      <c r="L198" s="43" t="str">
        <f>IF('Rm, МПа'!L198="-",K198,CONCATENATE(K198,",",'Rm, МПа'!L198))</f>
        <v>785,775,736,716,706,687,687,638,628</v>
      </c>
      <c r="M198" s="43" t="str">
        <f>IF('Rm, МПа'!M198="-",L198,CONCATENATE(L198,",",'Rm, МПа'!M198))</f>
        <v>785,775,736,716,706,687,687,638,628,608</v>
      </c>
      <c r="N198" s="43" t="str">
        <f>IF('Rm, МПа'!N198="-",M198,CONCATENATE(M198,",",'Rm, МПа'!N198))</f>
        <v>785,775,736,716,706,687,687,638,628,608,549</v>
      </c>
      <c r="O198" s="43" t="str">
        <f>IF('Rm, МПа'!O198="-",N198,CONCATENATE(N198,",",'Rm, МПа'!O198))</f>
        <v>785,775,736,716,706,687,687,638,628,608,549</v>
      </c>
      <c r="P198" s="43" t="str">
        <f>IF('Rm, МПа'!P198="-",O198,CONCATENATE(O198,",",'Rm, МПа'!P198))</f>
        <v>785,775,736,716,706,687,687,638,628,608,549</v>
      </c>
      <c r="Q198" s="43">
        <f>'Rp0,2, МПа'!D198</f>
        <v>640</v>
      </c>
      <c r="R198" s="43" t="str">
        <f>IF('Rp0,2, МПа'!E198="-",Q198,CONCATENATE(Q198,",",'Rp0,2, МПа'!E198))</f>
        <v>640,608</v>
      </c>
      <c r="S198" s="43" t="str">
        <f>IF('Rp0,2, МПа'!F198="-",R198,CONCATENATE(R198,",",'Rp0,2, МПа'!F198))</f>
        <v>640,608,598</v>
      </c>
      <c r="T198" s="43" t="str">
        <f>IF('Rp0,2, МПа'!G198="-",S198,CONCATENATE(S198,",",'Rp0,2, МПа'!G198))</f>
        <v>640,608,598,569</v>
      </c>
      <c r="U198" s="43" t="str">
        <f>IF('Rp0,2, МПа'!H198="-",T198,CONCATENATE(T198,",",'Rp0,2, МПа'!H198))</f>
        <v>640,608,598,569,559</v>
      </c>
      <c r="V198" s="43" t="str">
        <f>IF('Rp0,2, МПа'!I198="-",U198,CONCATENATE(U198,",",'Rp0,2, МПа'!I198))</f>
        <v>640,608,598,569,559,540</v>
      </c>
      <c r="W198" s="43" t="str">
        <f>IF('Rp0,2, МПа'!J198="-",V198,CONCATENATE(V198,",",'Rp0,2, МПа'!J198))</f>
        <v>640,608,598,569,559,540,530</v>
      </c>
      <c r="X198" s="43" t="str">
        <f>IF('Rp0,2, МПа'!K198="-",W198,CONCATENATE(W198,",",'Rp0,2, МПа'!K198))</f>
        <v>640,608,598,569,559,540,530,491</v>
      </c>
      <c r="Y198" s="43" t="str">
        <f>IF('Rp0,2, МПа'!L198="-",X198,CONCATENATE(X198,",",'Rp0,2, МПа'!L198))</f>
        <v>640,608,598,569,559,540,530,491,481</v>
      </c>
      <c r="Z198" s="43" t="str">
        <f>IF('Rp0,2, МПа'!M198="-",Y198,CONCATENATE(Y198,",",'Rp0,2, МПа'!M198))</f>
        <v>640,608,598,569,559,540,530,491,481,471</v>
      </c>
      <c r="AA198" s="43" t="str">
        <f>IF('Rp0,2, МПа'!N198="-",Z198,CONCATENATE(Z198,",",'Rp0,2, МПа'!N198))</f>
        <v>640,608,598,569,559,540,530,491,481,471,461</v>
      </c>
      <c r="AB198" s="43" t="str">
        <f>IF('Rp0,2, МПа'!O198="-",AA198,CONCATENATE(AA198,",",'Rp0,2, МПа'!O198))</f>
        <v>640,608,598,569,559,540,530,491,481,471,461</v>
      </c>
      <c r="AC198" s="43" t="str">
        <f>IF('Rp0,2, МПа'!P198="-",AB198,CONCATENATE(AB198,",",'Rp0,2, МПа'!P198))</f>
        <v>640,608,598,569,559,540,530,491,481,471,461</v>
      </c>
      <c r="AD198" s="43" t="str">
        <f t="shared" si="7"/>
        <v>{Name: "Сталь 25Х1МФ (Заготовки крепежных деталей толщиной или диаметром до 200 мм, КП640*)",ClassID: "СЛ-ХМВ",UltimateStressArray: [785,775,736,716,706,687,687,638,628,608,549],YieldStressArray: [640,608,598,569,559,540,530,491,481,471,461]},</v>
      </c>
    </row>
    <row r="199" spans="1:30" x14ac:dyDescent="0.25">
      <c r="A199" s="45" t="str">
        <f>INDEX('Обработка исходного'!B:B,ROW('Rm, МПа'!$B$3)+4*(ROW('Rm, МПа'!$B199)-ROW('Rm, МПа'!$B$3)))</f>
        <v>Сталь легированная хромомолибденованадиевая</v>
      </c>
      <c r="B199" s="45" t="str">
        <f t="shared" si="6"/>
        <v>СЛ-ХМВ</v>
      </c>
      <c r="C199" s="45" t="str">
        <f>CONCATENATE('Rm, МПа'!B199,IF(OR(ISBLANK('Rm, МПа'!C199),'Rm, МПа'!C199=""),"",CONCATENATE(" (",'Rm, МПа'!C199,")")))</f>
        <v>25Х1МФ (Заготовки крепежных деталей толщиной или диаметром до 200 мм, КП670*)</v>
      </c>
      <c r="D199" s="43">
        <f>'Rm, МПа'!D199</f>
        <v>785</v>
      </c>
      <c r="E199" s="43" t="str">
        <f>IF('Rm, МПа'!E199="-",D199,CONCATENATE(D199,",",'Rm, МПа'!E199))</f>
        <v>785,775</v>
      </c>
      <c r="F199" s="43" t="str">
        <f>IF('Rm, МПа'!F199="-",E199,CONCATENATE(E199,",",'Rm, МПа'!F199))</f>
        <v>785,775,775</v>
      </c>
      <c r="G199" s="43" t="str">
        <f>IF('Rm, МПа'!G199="-",F199,CONCATENATE(F199,",",'Rm, МПа'!G199))</f>
        <v>785,775,775,765</v>
      </c>
      <c r="H199" s="43" t="str">
        <f>IF('Rm, МПа'!H199="-",G199,CONCATENATE(G199,",",'Rm, МПа'!H199))</f>
        <v>785,775,775,765,765</v>
      </c>
      <c r="I199" s="43" t="str">
        <f>IF('Rm, МПа'!I199="-",H199,CONCATENATE(H199,",",'Rm, МПа'!I199))</f>
        <v>785,775,775,765,765,755</v>
      </c>
      <c r="J199" s="43" t="str">
        <f>IF('Rm, МПа'!J199="-",I199,CONCATENATE(I199,",",'Rm, МПа'!J199))</f>
        <v>785,775,775,765,765,755,725</v>
      </c>
      <c r="K199" s="43" t="str">
        <f>IF('Rm, МПа'!K199="-",J199,CONCATENATE(J199,",",'Rm, МПа'!K199))</f>
        <v>785,775,775,765,765,755,725,695</v>
      </c>
      <c r="L199" s="43" t="str">
        <f>IF('Rm, МПа'!L199="-",K199,CONCATENATE(K199,",",'Rm, МПа'!L199))</f>
        <v>785,775,775,765,765,755,725,695,645</v>
      </c>
      <c r="M199" s="43" t="str">
        <f>IF('Rm, МПа'!M199="-",L199,CONCATENATE(L199,",",'Rm, МПа'!M199))</f>
        <v>785,775,775,765,765,755,725,695,645,589</v>
      </c>
      <c r="N199" s="43" t="str">
        <f>IF('Rm, МПа'!N199="-",M199,CONCATENATE(M199,",",'Rm, МПа'!N199))</f>
        <v>785,775,775,765,765,755,725,695,645,589,529</v>
      </c>
      <c r="O199" s="43" t="str">
        <f>IF('Rm, МПа'!O199="-",N199,CONCATENATE(N199,",",'Rm, МПа'!O199))</f>
        <v>785,775,775,765,765,755,725,695,645,589,529</v>
      </c>
      <c r="P199" s="43" t="str">
        <f>IF('Rm, МПа'!P199="-",O199,CONCATENATE(O199,",",'Rm, МПа'!P199))</f>
        <v>785,775,775,765,765,755,725,695,645,589,529</v>
      </c>
      <c r="Q199" s="43">
        <f>'Rp0,2, МПа'!D199</f>
        <v>670</v>
      </c>
      <c r="R199" s="43" t="str">
        <f>IF('Rp0,2, МПа'!E199="-",Q199,CONCATENATE(Q199,",",'Rp0,2, МПа'!E199))</f>
        <v>670,638</v>
      </c>
      <c r="S199" s="43" t="str">
        <f>IF('Rp0,2, МПа'!F199="-",R199,CONCATENATE(R199,",",'Rp0,2, МПа'!F199))</f>
        <v>670,638,638</v>
      </c>
      <c r="T199" s="43" t="str">
        <f>IF('Rp0,2, МПа'!G199="-",S199,CONCATENATE(S199,",",'Rp0,2, МПа'!G199))</f>
        <v>670,638,638,628</v>
      </c>
      <c r="U199" s="43" t="str">
        <f>IF('Rp0,2, МПа'!H199="-",T199,CONCATENATE(T199,",",'Rp0,2, МПа'!H199))</f>
        <v>670,638,638,628,608</v>
      </c>
      <c r="V199" s="43" t="str">
        <f>IF('Rp0,2, МПа'!I199="-",U199,CONCATENATE(U199,",",'Rp0,2, МПа'!I199))</f>
        <v>670,638,638,628,608,589</v>
      </c>
      <c r="W199" s="43" t="str">
        <f>IF('Rp0,2, МПа'!J199="-",V199,CONCATENATE(V199,",",'Rp0,2, МПа'!J199))</f>
        <v>670,638,638,628,608,589,559</v>
      </c>
      <c r="X199" s="43" t="str">
        <f>IF('Rp0,2, МПа'!K199="-",W199,CONCATENATE(W199,",",'Rp0,2, МПа'!K199))</f>
        <v>670,638,638,628,608,589,559,520</v>
      </c>
      <c r="Y199" s="43" t="str">
        <f>IF('Rp0,2, МПа'!L199="-",X199,CONCATENATE(X199,",",'Rp0,2, МПа'!L199))</f>
        <v>670,638,638,628,608,589,559,520,490</v>
      </c>
      <c r="Z199" s="43" t="str">
        <f>IF('Rp0,2, МПа'!M199="-",Y199,CONCATENATE(Y199,",",'Rp0,2, МПа'!M199))</f>
        <v>670,638,638,628,608,589,559,520,490,452</v>
      </c>
      <c r="AA199" s="43" t="str">
        <f>IF('Rp0,2, МПа'!N199="-",Z199,CONCATENATE(Z199,",",'Rp0,2, МПа'!N199))</f>
        <v>670,638,638,628,608,589,559,520,490,452,402</v>
      </c>
      <c r="AB199" s="43" t="str">
        <f>IF('Rp0,2, МПа'!O199="-",AA199,CONCATENATE(AA199,",",'Rp0,2, МПа'!O199))</f>
        <v>670,638,638,628,608,589,559,520,490,452,402</v>
      </c>
      <c r="AC199" s="43" t="str">
        <f>IF('Rp0,2, МПа'!P199="-",AB199,CONCATENATE(AB199,",",'Rp0,2, МПа'!P199))</f>
        <v>670,638,638,628,608,589,559,520,490,452,402</v>
      </c>
      <c r="AD199" s="43" t="str">
        <f t="shared" si="7"/>
        <v>{Name: "Сталь 25Х1МФ (Заготовки крепежных деталей толщиной или диаметром до 200 мм, КП670*)",ClassID: "СЛ-ХМВ",UltimateStressArray: [785,775,775,765,765,755,725,695,645,589,529],YieldStressArray: [670,638,638,628,608,589,559,520,490,452,402]},</v>
      </c>
    </row>
    <row r="200" spans="1:30" x14ac:dyDescent="0.25">
      <c r="A200" s="45" t="str">
        <f>INDEX('Обработка исходного'!B:B,ROW('Rm, МПа'!$B$3)+4*(ROW('Rm, МПа'!$B200)-ROW('Rm, МПа'!$B$3)))</f>
        <v>Сталь легированная хромомолибденованадиевая</v>
      </c>
      <c r="B200" s="45" t="str">
        <f t="shared" si="6"/>
        <v>СЛ-ХМВ</v>
      </c>
      <c r="C200" s="45" t="str">
        <f>CONCATENATE('Rm, МПа'!B200,IF(OR(ISBLANK('Rm, МПа'!C200),'Rm, МПа'!C200=""),"",CONCATENATE(" (",'Rm, МПа'!C200,")")))</f>
        <v>15Х1М1Ф (Трубы бесшовные горячекатаные с наружным диаметром от 57 до 465 мм с толщиной стенки от 3,5 до 60 мм)</v>
      </c>
      <c r="D200" s="43">
        <f>'Rm, МПа'!D200</f>
        <v>491</v>
      </c>
      <c r="E200" s="43" t="str">
        <f>IF('Rm, МПа'!E200="-",D200,CONCATENATE(D200,",",'Rm, МПа'!E200))</f>
        <v>491,491</v>
      </c>
      <c r="F200" s="43" t="str">
        <f>IF('Rm, МПа'!F200="-",E200,CONCATENATE(E200,",",'Rm, МПа'!F200))</f>
        <v>491,491,491</v>
      </c>
      <c r="G200" s="43" t="str">
        <f>IF('Rm, МПа'!G200="-",F200,CONCATENATE(F200,",",'Rm, МПа'!G200))</f>
        <v>491,491,491,491</v>
      </c>
      <c r="H200" s="43" t="str">
        <f>IF('Rm, МПа'!H200="-",G200,CONCATENATE(G200,",",'Rm, МПа'!H200))</f>
        <v>491,491,491,491,491</v>
      </c>
      <c r="I200" s="43" t="str">
        <f>IF('Rm, МПа'!I200="-",H200,CONCATENATE(H200,",",'Rm, МПа'!I200))</f>
        <v>491,491,491,491,491,471</v>
      </c>
      <c r="J200" s="43" t="str">
        <f>IF('Rm, МПа'!J200="-",I200,CONCATENATE(I200,",",'Rm, МПа'!J200))</f>
        <v>491,491,491,491,491,471,471</v>
      </c>
      <c r="K200" s="43" t="str">
        <f>IF('Rm, МПа'!K200="-",J200,CONCATENATE(J200,",",'Rm, МПа'!K200))</f>
        <v>491,491,491,491,491,471,471,441</v>
      </c>
      <c r="L200" s="43" t="str">
        <f>IF('Rm, МПа'!L200="-",K200,CONCATENATE(K200,",",'Rm, МПа'!L200))</f>
        <v>491,491,491,491,491,471,471,441,412</v>
      </c>
      <c r="M200" s="43" t="str">
        <f>IF('Rm, МПа'!M200="-",L200,CONCATENATE(L200,",",'Rm, МПа'!M200))</f>
        <v>491,491,491,491,491,471,471,441,412,392</v>
      </c>
      <c r="N200" s="43" t="str">
        <f>IF('Rm, МПа'!N200="-",M200,CONCATENATE(M200,",",'Rm, МПа'!N200))</f>
        <v>491,491,491,491,491,471,471,441,412,392,333</v>
      </c>
      <c r="O200" s="43" t="str">
        <f>IF('Rm, МПа'!O200="-",N200,CONCATENATE(N200,",",'Rm, МПа'!O200))</f>
        <v>491,491,491,491,491,471,471,441,412,392,333,323</v>
      </c>
      <c r="P200" s="43" t="str">
        <f>IF('Rm, МПа'!P200="-",O200,CONCATENATE(O200,",",'Rm, МПа'!P200))</f>
        <v>491,491,491,491,491,471,471,441,412,392,333,323</v>
      </c>
      <c r="Q200" s="43">
        <f>'Rp0,2, МПа'!D200</f>
        <v>314</v>
      </c>
      <c r="R200" s="43" t="str">
        <f>IF('Rp0,2, МПа'!E200="-",Q200,CONCATENATE(Q200,",",'Rp0,2, МПа'!E200))</f>
        <v>314,304</v>
      </c>
      <c r="S200" s="43" t="str">
        <f>IF('Rp0,2, МПа'!F200="-",R200,CONCATENATE(R200,",",'Rp0,2, МПа'!F200))</f>
        <v>314,304,304</v>
      </c>
      <c r="T200" s="43" t="str">
        <f>IF('Rp0,2, МПа'!G200="-",S200,CONCATENATE(S200,",",'Rp0,2, МПа'!G200))</f>
        <v>314,304,304,304</v>
      </c>
      <c r="U200" s="43" t="str">
        <f>IF('Rp0,2, МПа'!H200="-",T200,CONCATENATE(T200,",",'Rp0,2, МПа'!H200))</f>
        <v>314,304,304,304,284</v>
      </c>
      <c r="V200" s="43" t="str">
        <f>IF('Rp0,2, МПа'!I200="-",U200,CONCATENATE(U200,",",'Rp0,2, МПа'!I200))</f>
        <v>314,304,304,304,284,275</v>
      </c>
      <c r="W200" s="43" t="str">
        <f>IF('Rp0,2, МПа'!J200="-",V200,CONCATENATE(V200,",",'Rp0,2, МПа'!J200))</f>
        <v>314,304,304,304,284,275,265</v>
      </c>
      <c r="X200" s="43" t="str">
        <f>IF('Rp0,2, МПа'!K200="-",W200,CONCATENATE(W200,",",'Rp0,2, МПа'!K200))</f>
        <v>314,304,304,304,284,275,265,255</v>
      </c>
      <c r="Y200" s="43" t="str">
        <f>IF('Rp0,2, МПа'!L200="-",X200,CONCATENATE(X200,",",'Rp0,2, МПа'!L200))</f>
        <v>314,304,304,304,284,275,265,255,235</v>
      </c>
      <c r="Z200" s="43" t="str">
        <f>IF('Rp0,2, МПа'!M200="-",Y200,CONCATENATE(Y200,",",'Rp0,2, МПа'!M200))</f>
        <v>314,304,304,304,284,275,265,255,235,226</v>
      </c>
      <c r="AA200" s="43" t="str">
        <f>IF('Rp0,2, МПа'!N200="-",Z200,CONCATENATE(Z200,",",'Rp0,2, МПа'!N200))</f>
        <v>314,304,304,304,284,275,265,255,235,226,205</v>
      </c>
      <c r="AB200" s="43" t="str">
        <f>IF('Rp0,2, МПа'!O200="-",AA200,CONCATENATE(AA200,",",'Rp0,2, МПа'!O200))</f>
        <v>314,304,304,304,284,275,265,255,235,226,205,196</v>
      </c>
      <c r="AC200" s="43" t="str">
        <f>IF('Rp0,2, МПа'!P200="-",AB200,CONCATENATE(AB200,",",'Rp0,2, МПа'!P200))</f>
        <v>314,304,304,304,284,275,265,255,235,226,205,196</v>
      </c>
      <c r="AD200" s="43" t="str">
        <f t="shared" si="7"/>
        <v>{Name: "Сталь 15Х1М1Ф (Трубы бесшовные горячекатаные с наружным диаметром от 57 до 465 мм с толщиной стенки от 3,5 до 60 мм)",ClassID: "СЛ-ХМВ",UltimateStressArray: [491,491,491,491,491,471,471,441,412,392,333,323],YieldStressArray: [314,304,304,304,284,275,265,255,235,226,205,196]},</v>
      </c>
    </row>
    <row r="201" spans="1:30" x14ac:dyDescent="0.25">
      <c r="A201" s="45" t="str">
        <f>INDEX('Обработка исходного'!B:B,ROW('Rm, МПа'!$B$3)+4*(ROW('Rm, МПа'!$B201)-ROW('Rm, МПа'!$B$3)))</f>
        <v>Сталь легированная хромомолибденованадиевая</v>
      </c>
      <c r="B201" s="45" t="str">
        <f t="shared" si="6"/>
        <v>СЛ-ХМВ</v>
      </c>
      <c r="C201" s="45" t="str">
        <f>CONCATENATE('Rm, МПа'!B201,IF(OR(ISBLANK('Rm, МПа'!C201),'Rm, МПа'!C201=""),"",CONCATENATE(" (",'Rm, МПа'!C201,")")))</f>
        <v>15Х1М1ФЛ (Отливки)</v>
      </c>
      <c r="D201" s="43">
        <f>'Rm, МПа'!D201</f>
        <v>441</v>
      </c>
      <c r="E201" s="43" t="str">
        <f>IF('Rm, МПа'!E201="-",D201,CONCATENATE(D201,",",'Rm, МПа'!E201))</f>
        <v>441,441</v>
      </c>
      <c r="F201" s="43" t="str">
        <f>IF('Rm, МПа'!F201="-",E201,CONCATENATE(E201,",",'Rm, МПа'!F201))</f>
        <v>441,441,441</v>
      </c>
      <c r="G201" s="43" t="str">
        <f>IF('Rm, МПа'!G201="-",F201,CONCATENATE(F201,",",'Rm, МПа'!G201))</f>
        <v>441,441,441,441</v>
      </c>
      <c r="H201" s="43" t="str">
        <f>IF('Rm, МПа'!H201="-",G201,CONCATENATE(G201,",",'Rm, МПа'!H201))</f>
        <v>441,441,441,441,441</v>
      </c>
      <c r="I201" s="43" t="str">
        <f>IF('Rm, МПа'!I201="-",H201,CONCATENATE(H201,",",'Rm, МПа'!I201))</f>
        <v>441,441,441,441,441,441</v>
      </c>
      <c r="J201" s="43" t="str">
        <f>IF('Rm, МПа'!J201="-",I201,CONCATENATE(I201,",",'Rm, МПа'!J201))</f>
        <v>441,441,441,441,441,441,422</v>
      </c>
      <c r="K201" s="43" t="str">
        <f>IF('Rm, МПа'!K201="-",J201,CONCATENATE(J201,",",'Rm, МПа'!K201))</f>
        <v>441,441,441,441,441,441,422,412</v>
      </c>
      <c r="L201" s="43" t="str">
        <f>IF('Rm, МПа'!L201="-",K201,CONCATENATE(K201,",",'Rm, МПа'!L201))</f>
        <v>441,441,441,441,441,441,422,412,402</v>
      </c>
      <c r="M201" s="43" t="str">
        <f>IF('Rm, МПа'!M201="-",L201,CONCATENATE(L201,",",'Rm, МПа'!M201))</f>
        <v>441,441,441,441,441,441,422,412,402,392</v>
      </c>
      <c r="N201" s="43" t="str">
        <f>IF('Rm, МПа'!N201="-",M201,CONCATENATE(M201,",",'Rm, МПа'!N201))</f>
        <v>441,441,441,441,441,441,422,412,402,392,392</v>
      </c>
      <c r="O201" s="43" t="str">
        <f>IF('Rm, МПа'!O201="-",N201,CONCATENATE(N201,",",'Rm, МПа'!O201))</f>
        <v>441,441,441,441,441,441,422,412,402,392,392,373</v>
      </c>
      <c r="P201" s="43" t="str">
        <f>IF('Rm, МПа'!P201="-",O201,CONCATENATE(O201,",",'Rm, МПа'!P201))</f>
        <v>441,441,441,441,441,441,422,412,402,392,392,373</v>
      </c>
      <c r="Q201" s="43">
        <f>'Rp0,2, МПа'!D201</f>
        <v>314</v>
      </c>
      <c r="R201" s="43" t="str">
        <f>IF('Rp0,2, МПа'!E201="-",Q201,CONCATENATE(Q201,",",'Rp0,2, МПа'!E201))</f>
        <v>314,304</v>
      </c>
      <c r="S201" s="43" t="str">
        <f>IF('Rp0,2, МПа'!F201="-",R201,CONCATENATE(R201,",",'Rp0,2, МПа'!F201))</f>
        <v>314,304,304</v>
      </c>
      <c r="T201" s="43" t="str">
        <f>IF('Rp0,2, МПа'!G201="-",S201,CONCATENATE(S201,",",'Rp0,2, МПа'!G201))</f>
        <v>314,304,304,294</v>
      </c>
      <c r="U201" s="43" t="str">
        <f>IF('Rp0,2, МПа'!H201="-",T201,CONCATENATE(T201,",",'Rp0,2, МПа'!H201))</f>
        <v>314,304,304,294,284</v>
      </c>
      <c r="V201" s="43" t="str">
        <f>IF('Rp0,2, МПа'!I201="-",U201,CONCATENATE(U201,",",'Rp0,2, МПа'!I201))</f>
        <v>314,304,304,294,284,275</v>
      </c>
      <c r="W201" s="43" t="str">
        <f>IF('Rp0,2, МПа'!J201="-",V201,CONCATENATE(V201,",",'Rp0,2, МПа'!J201))</f>
        <v>314,304,304,294,284,275,255</v>
      </c>
      <c r="X201" s="43" t="str">
        <f>IF('Rp0,2, МПа'!K201="-",W201,CONCATENATE(W201,",",'Rp0,2, МПа'!K201))</f>
        <v>314,304,304,294,284,275,255,255</v>
      </c>
      <c r="Y201" s="43" t="str">
        <f>IF('Rp0,2, МПа'!L201="-",X201,CONCATENATE(X201,",",'Rp0,2, МПа'!L201))</f>
        <v>314,304,304,294,284,275,255,255,235</v>
      </c>
      <c r="Z201" s="43" t="str">
        <f>IF('Rp0,2, МПа'!M201="-",Y201,CONCATENATE(Y201,",",'Rp0,2, МПа'!M201))</f>
        <v>314,304,304,294,284,275,255,255,235,226</v>
      </c>
      <c r="AA201" s="43" t="str">
        <f>IF('Rp0,2, МПа'!N201="-",Z201,CONCATENATE(Z201,",",'Rp0,2, МПа'!N201))</f>
        <v>314,304,304,294,284,275,255,255,235,226,177</v>
      </c>
      <c r="AB201" s="43" t="str">
        <f>IF('Rp0,2, МПа'!O201="-",AA201,CONCATENATE(AA201,",",'Rp0,2, МПа'!O201))</f>
        <v>314,304,304,294,284,275,255,255,235,226,177,166</v>
      </c>
      <c r="AC201" s="43" t="str">
        <f>IF('Rp0,2, МПа'!P201="-",AB201,CONCATENATE(AB201,",",'Rp0,2, МПа'!P201))</f>
        <v>314,304,304,294,284,275,255,255,235,226,177,166</v>
      </c>
      <c r="AD201" s="43" t="str">
        <f t="shared" si="7"/>
        <v>{Name: "Сталь 15Х1М1ФЛ (Отливки)",ClassID: "СЛ-ХМВ",UltimateStressArray: [441,441,441,441,441,441,422,412,402,392,392,373],YieldStressArray: [314,304,304,294,284,275,255,255,235,226,177,166]},</v>
      </c>
    </row>
    <row r="202" spans="1:30" x14ac:dyDescent="0.25">
      <c r="A202" s="45" t="str">
        <f>INDEX('Обработка исходного'!B:B,ROW('Rm, МПа'!$B$3)+4*(ROW('Rm, МПа'!$B202)-ROW('Rm, МПа'!$B$3)))</f>
        <v>Сталь легированная хромомолибденованадиевая</v>
      </c>
      <c r="B202" s="45" t="str">
        <f t="shared" si="6"/>
        <v>СЛ-ХМВ</v>
      </c>
      <c r="C202" s="45" t="str">
        <f>CONCATENATE('Rm, МПа'!B202,IF(OR(ISBLANK('Rm, МПа'!C202),'Rm, МПа'!C202=""),"",CONCATENATE(" (",'Rm, МПа'!C202,")")))</f>
        <v>12Х2МФА (Листы толщиной до 180 мм, КП395**)</v>
      </c>
      <c r="D202" s="43">
        <f>'Rm, МПа'!D202</f>
        <v>540</v>
      </c>
      <c r="E202" s="43" t="str">
        <f>IF('Rm, МПа'!E202="-",D202,CONCATENATE(D202,",",'Rm, МПа'!E202))</f>
        <v>540,530</v>
      </c>
      <c r="F202" s="43" t="str">
        <f>IF('Rm, МПа'!F202="-",E202,CONCATENATE(E202,",",'Rm, МПа'!F202))</f>
        <v>540,530,520</v>
      </c>
      <c r="G202" s="43" t="str">
        <f>IF('Rm, МПа'!G202="-",F202,CONCATENATE(F202,",",'Rm, МПа'!G202))</f>
        <v>540,530,520,500</v>
      </c>
      <c r="H202" s="43" t="str">
        <f>IF('Rm, МПа'!H202="-",G202,CONCATENATE(G202,",",'Rm, МПа'!H202))</f>
        <v>540,530,520,500,500</v>
      </c>
      <c r="I202" s="43" t="str">
        <f>IF('Rm, МПа'!I202="-",H202,CONCATENATE(H202,",",'Rm, МПа'!I202))</f>
        <v>540,530,520,500,500,491</v>
      </c>
      <c r="J202" s="43" t="str">
        <f>IF('Rm, МПа'!J202="-",I202,CONCATENATE(I202,",",'Rm, МПа'!J202))</f>
        <v>540,530,520,500,500,491,491</v>
      </c>
      <c r="K202" s="43" t="str">
        <f>IF('Rm, МПа'!K202="-",J202,CONCATENATE(J202,",",'Rm, МПа'!K202))</f>
        <v>540,530,520,500,500,491,491,491</v>
      </c>
      <c r="L202" s="43" t="str">
        <f>IF('Rm, МПа'!L202="-",K202,CONCATENATE(K202,",",'Rm, МПа'!L202))</f>
        <v>540,530,520,500,500,491,491,491,461</v>
      </c>
      <c r="M202" s="43" t="str">
        <f>IF('Rm, МПа'!M202="-",L202,CONCATENATE(L202,",",'Rm, МПа'!M202))</f>
        <v>540,530,520,500,500,491,491,491,461,432</v>
      </c>
      <c r="N202" s="43" t="str">
        <f>IF('Rm, МПа'!N202="-",M202,CONCATENATE(M202,",",'Rm, МПа'!N202))</f>
        <v>540,530,520,500,500,491,491,491,461,432,412</v>
      </c>
      <c r="O202" s="43" t="str">
        <f>IF('Rm, МПа'!O202="-",N202,CONCATENATE(N202,",",'Rm, МПа'!O202))</f>
        <v>540,530,520,500,500,491,491,491,461,432,412</v>
      </c>
      <c r="P202" s="43" t="str">
        <f>IF('Rm, МПа'!P202="-",O202,CONCATENATE(O202,",",'Rm, МПа'!P202))</f>
        <v>540,530,520,500,500,491,491,491,461,432,412</v>
      </c>
      <c r="Q202" s="43">
        <f>'Rp0,2, МПа'!D202</f>
        <v>432</v>
      </c>
      <c r="R202" s="43" t="str">
        <f>IF('Rp0,2, МПа'!E202="-",Q202,CONCATENATE(Q202,",",'Rp0,2, МПа'!E202))</f>
        <v>432,422</v>
      </c>
      <c r="S202" s="43" t="str">
        <f>IF('Rp0,2, МПа'!F202="-",R202,CONCATENATE(R202,",",'Rp0,2, МПа'!F202))</f>
        <v>432,422,422</v>
      </c>
      <c r="T202" s="43" t="str">
        <f>IF('Rp0,2, МПа'!G202="-",S202,CONCATENATE(S202,",",'Rp0,2, МПа'!G202))</f>
        <v>432,422,422,412</v>
      </c>
      <c r="U202" s="43" t="str">
        <f>IF('Rp0,2, МПа'!H202="-",T202,CONCATENATE(T202,",",'Rp0,2, МПа'!H202))</f>
        <v>432,422,422,412,412</v>
      </c>
      <c r="V202" s="43" t="str">
        <f>IF('Rp0,2, МПа'!I202="-",U202,CONCATENATE(U202,",",'Rp0,2, МПа'!I202))</f>
        <v>432,422,422,412,412,402</v>
      </c>
      <c r="W202" s="43" t="str">
        <f>IF('Rp0,2, МПа'!J202="-",V202,CONCATENATE(V202,",",'Rp0,2, МПа'!J202))</f>
        <v>432,422,422,412,412,402,395</v>
      </c>
      <c r="X202" s="43" t="str">
        <f>IF('Rp0,2, МПа'!K202="-",W202,CONCATENATE(W202,",",'Rp0,2, МПа'!K202))</f>
        <v>432,422,422,412,412,402,395,395</v>
      </c>
      <c r="Y202" s="43" t="str">
        <f>IF('Rp0,2, МПа'!L202="-",X202,CONCATENATE(X202,",",'Rp0,2, МПа'!L202))</f>
        <v>432,422,422,412,412,402,395,395,395</v>
      </c>
      <c r="Z202" s="43" t="str">
        <f>IF('Rp0,2, МПа'!M202="-",Y202,CONCATENATE(Y202,",",'Rp0,2, МПа'!M202))</f>
        <v>432,422,422,412,412,402,395,395,395,395</v>
      </c>
      <c r="AA202" s="43" t="str">
        <f>IF('Rp0,2, МПа'!N202="-",Z202,CONCATENATE(Z202,",",'Rp0,2, МПа'!N202))</f>
        <v>432,422,422,412,412,402,395,395,395,395,392</v>
      </c>
      <c r="AB202" s="43" t="str">
        <f>IF('Rp0,2, МПа'!O202="-",AA202,CONCATENATE(AA202,",",'Rp0,2, МПа'!O202))</f>
        <v>432,422,422,412,412,402,395,395,395,395,392</v>
      </c>
      <c r="AC202" s="43" t="str">
        <f>IF('Rp0,2, МПа'!P202="-",AB202,CONCATENATE(AB202,",",'Rp0,2, МПа'!P202))</f>
        <v>432,422,422,412,412,402,395,395,395,395,392</v>
      </c>
      <c r="AD202" s="43" t="str">
        <f t="shared" si="7"/>
        <v>{Name: "Сталь 12Х2МФА (Листы толщиной до 180 мм, КП395**)",ClassID: "СЛ-ХМВ",UltimateStressArray: [540,530,520,500,500,491,491,491,461,432,412],YieldStressArray: [432,422,422,412,412,402,395,395,395,395,392]},</v>
      </c>
    </row>
    <row r="203" spans="1:30" x14ac:dyDescent="0.25">
      <c r="A203" s="45" t="str">
        <f>INDEX('Обработка исходного'!B:B,ROW('Rm, МПа'!$B$3)+4*(ROW('Rm, МПа'!$B203)-ROW('Rm, МПа'!$B$3)))</f>
        <v>Сталь легированная хромомолибденованадиевая</v>
      </c>
      <c r="B203" s="45" t="str">
        <f t="shared" si="6"/>
        <v>СЛ-ХМВ</v>
      </c>
      <c r="C203" s="45" t="str">
        <f>CONCATENATE('Rm, МПа'!B203,IF(OR(ISBLANK('Rm, МПа'!C203),'Rm, МПа'!C203=""),"",CONCATENATE(" (",'Rm, МПа'!C203,")")))</f>
        <v>12Х2МФА (Поковки толщиной до 150 мм, КП395**)</v>
      </c>
      <c r="D203" s="43">
        <f>'Rm, МПа'!D203</f>
        <v>540</v>
      </c>
      <c r="E203" s="43" t="str">
        <f>IF('Rm, МПа'!E203="-",D203,CONCATENATE(D203,",",'Rm, МПа'!E203))</f>
        <v>540,530</v>
      </c>
      <c r="F203" s="43" t="str">
        <f>IF('Rm, МПа'!F203="-",E203,CONCATENATE(E203,",",'Rm, МПа'!F203))</f>
        <v>540,530,520</v>
      </c>
      <c r="G203" s="43" t="str">
        <f>IF('Rm, МПа'!G203="-",F203,CONCATENATE(F203,",",'Rm, МПа'!G203))</f>
        <v>540,530,520,500</v>
      </c>
      <c r="H203" s="43" t="str">
        <f>IF('Rm, МПа'!H203="-",G203,CONCATENATE(G203,",",'Rm, МПа'!H203))</f>
        <v>540,530,520,500,500</v>
      </c>
      <c r="I203" s="43" t="str">
        <f>IF('Rm, МПа'!I203="-",H203,CONCATENATE(H203,",",'Rm, МПа'!I203))</f>
        <v>540,530,520,500,500,491</v>
      </c>
      <c r="J203" s="43" t="str">
        <f>IF('Rm, МПа'!J203="-",I203,CONCATENATE(I203,",",'Rm, МПа'!J203))</f>
        <v>540,530,520,500,500,491,491</v>
      </c>
      <c r="K203" s="43" t="str">
        <f>IF('Rm, МПа'!K203="-",J203,CONCATENATE(J203,",",'Rm, МПа'!K203))</f>
        <v>540,530,520,500,500,491,491,491</v>
      </c>
      <c r="L203" s="43" t="str">
        <f>IF('Rm, МПа'!L203="-",K203,CONCATENATE(K203,",",'Rm, МПа'!L203))</f>
        <v>540,530,520,500,500,491,491,491,461</v>
      </c>
      <c r="M203" s="43" t="str">
        <f>IF('Rm, МПа'!M203="-",L203,CONCATENATE(L203,",",'Rm, МПа'!M203))</f>
        <v>540,530,520,500,500,491,491,491,461,432</v>
      </c>
      <c r="N203" s="43" t="str">
        <f>IF('Rm, МПа'!N203="-",M203,CONCATENATE(M203,",",'Rm, МПа'!N203))</f>
        <v>540,530,520,500,500,491,491,491,461,432,412</v>
      </c>
      <c r="O203" s="43" t="str">
        <f>IF('Rm, МПа'!O203="-",N203,CONCATENATE(N203,",",'Rm, МПа'!O203))</f>
        <v>540,530,520,500,500,491,491,491,461,432,412</v>
      </c>
      <c r="P203" s="43" t="str">
        <f>IF('Rm, МПа'!P203="-",O203,CONCATENATE(O203,",",'Rm, МПа'!P203))</f>
        <v>540,530,520,500,500,491,491,491,461,432,412</v>
      </c>
      <c r="Q203" s="43">
        <f>'Rp0,2, МПа'!D203</f>
        <v>432</v>
      </c>
      <c r="R203" s="43" t="str">
        <f>IF('Rp0,2, МПа'!E203="-",Q203,CONCATENATE(Q203,",",'Rp0,2, МПа'!E203))</f>
        <v>432,422</v>
      </c>
      <c r="S203" s="43" t="str">
        <f>IF('Rp0,2, МПа'!F203="-",R203,CONCATENATE(R203,",",'Rp0,2, МПа'!F203))</f>
        <v>432,422,422</v>
      </c>
      <c r="T203" s="43" t="str">
        <f>IF('Rp0,2, МПа'!G203="-",S203,CONCATENATE(S203,",",'Rp0,2, МПа'!G203))</f>
        <v>432,422,422,412</v>
      </c>
      <c r="U203" s="43" t="str">
        <f>IF('Rp0,2, МПа'!H203="-",T203,CONCATENATE(T203,",",'Rp0,2, МПа'!H203))</f>
        <v>432,422,422,412,412</v>
      </c>
      <c r="V203" s="43" t="str">
        <f>IF('Rp0,2, МПа'!I203="-",U203,CONCATENATE(U203,",",'Rp0,2, МПа'!I203))</f>
        <v>432,422,422,412,412,402</v>
      </c>
      <c r="W203" s="43" t="str">
        <f>IF('Rp0,2, МПа'!J203="-",V203,CONCATENATE(V203,",",'Rp0,2, МПа'!J203))</f>
        <v>432,422,422,412,412,402,395</v>
      </c>
      <c r="X203" s="43" t="str">
        <f>IF('Rp0,2, МПа'!K203="-",W203,CONCATENATE(W203,",",'Rp0,2, МПа'!K203))</f>
        <v>432,422,422,412,412,402,395,395</v>
      </c>
      <c r="Y203" s="43" t="str">
        <f>IF('Rp0,2, МПа'!L203="-",X203,CONCATENATE(X203,",",'Rp0,2, МПа'!L203))</f>
        <v>432,422,422,412,412,402,395,395,395</v>
      </c>
      <c r="Z203" s="43" t="str">
        <f>IF('Rp0,2, МПа'!M203="-",Y203,CONCATENATE(Y203,",",'Rp0,2, МПа'!M203))</f>
        <v>432,422,422,412,412,402,395,395,395,395</v>
      </c>
      <c r="AA203" s="43" t="str">
        <f>IF('Rp0,2, МПа'!N203="-",Z203,CONCATENATE(Z203,",",'Rp0,2, МПа'!N203))</f>
        <v>432,422,422,412,412,402,395,395,395,395,392</v>
      </c>
      <c r="AB203" s="43" t="str">
        <f>IF('Rp0,2, МПа'!O203="-",AA203,CONCATENATE(AA203,",",'Rp0,2, МПа'!O203))</f>
        <v>432,422,422,412,412,402,395,395,395,395,392</v>
      </c>
      <c r="AC203" s="43" t="str">
        <f>IF('Rp0,2, МПа'!P203="-",AB203,CONCATENATE(AB203,",",'Rp0,2, МПа'!P203))</f>
        <v>432,422,422,412,412,402,395,395,395,395,392</v>
      </c>
      <c r="AD203" s="43" t="str">
        <f t="shared" si="7"/>
        <v>{Name: "Сталь 12Х2МФА (Поковки толщиной до 150 мм, КП395**)",ClassID: "СЛ-ХМВ",UltimateStressArray: [540,530,520,500,500,491,491,491,461,432,412],YieldStressArray: [432,422,422,412,412,402,395,395,395,395,392]},</v>
      </c>
    </row>
    <row r="204" spans="1:30" x14ac:dyDescent="0.25">
      <c r="A204" s="45" t="str">
        <f>INDEX('Обработка исходного'!B:B,ROW('Rm, МПа'!$B$3)+4*(ROW('Rm, МПа'!$B204)-ROW('Rm, МПа'!$B$3)))</f>
        <v>Сталь легированная хромомолибденованадиевая</v>
      </c>
      <c r="B204" s="45" t="str">
        <f t="shared" si="6"/>
        <v>СЛ-ХМВ</v>
      </c>
      <c r="C204" s="45" t="str">
        <f>CONCATENATE('Rm, МПа'!B204,IF(OR(ISBLANK('Rm, МПа'!C204),'Rm, МПа'!C204=""),"",CONCATENATE(" (",'Rm, МПа'!C204,")")))</f>
        <v>12Х2МФА (Листы толщиной до 180 мм, КП490**)</v>
      </c>
      <c r="D204" s="43">
        <f>'Rm, МПа'!D204</f>
        <v>638</v>
      </c>
      <c r="E204" s="43" t="str">
        <f>IF('Rm, МПа'!E204="-",D204,CONCATENATE(D204,",",'Rm, МПа'!E204))</f>
        <v>638,618</v>
      </c>
      <c r="F204" s="43" t="str">
        <f>IF('Rm, МПа'!F204="-",E204,CONCATENATE(E204,",",'Rm, МПа'!F204))</f>
        <v>638,618,608</v>
      </c>
      <c r="G204" s="43" t="str">
        <f>IF('Rm, МПа'!G204="-",F204,CONCATENATE(F204,",",'Rm, МПа'!G204))</f>
        <v>638,618,608,598</v>
      </c>
      <c r="H204" s="43" t="str">
        <f>IF('Rm, МПа'!H204="-",G204,CONCATENATE(G204,",",'Rm, МПа'!H204))</f>
        <v>638,618,608,598,589</v>
      </c>
      <c r="I204" s="43" t="str">
        <f>IF('Rm, МПа'!I204="-",H204,CONCATENATE(H204,",",'Rm, МПа'!I204))</f>
        <v>638,618,608,598,589,569</v>
      </c>
      <c r="J204" s="43" t="str">
        <f>IF('Rm, МПа'!J204="-",I204,CONCATENATE(I204,",",'Rm, МПа'!J204))</f>
        <v>638,618,608,598,589,569,559</v>
      </c>
      <c r="K204" s="43" t="str">
        <f>IF('Rm, МПа'!K204="-",J204,CONCATENATE(J204,",",'Rm, МПа'!K204))</f>
        <v>638,618,608,598,589,569,559,549</v>
      </c>
      <c r="L204" s="43" t="str">
        <f>IF('Rm, МПа'!L204="-",K204,CONCATENATE(K204,",",'Rm, МПа'!L204))</f>
        <v>638,618,608,598,589,569,559,549,540</v>
      </c>
      <c r="M204" s="43" t="str">
        <f>IF('Rm, МПа'!M204="-",L204,CONCATENATE(L204,",",'Rm, МПа'!M204))</f>
        <v>638,618,608,598,589,569,559,549,540,500</v>
      </c>
      <c r="N204" s="43" t="str">
        <f>IF('Rm, МПа'!N204="-",M204,CONCATENATE(M204,",",'Rm, МПа'!N204))</f>
        <v>638,618,608,598,589,569,559,549,540,500,481</v>
      </c>
      <c r="O204" s="43" t="str">
        <f>IF('Rm, МПа'!O204="-",N204,CONCATENATE(N204,",",'Rm, МПа'!O204))</f>
        <v>638,618,608,598,589,569,559,549,540,500,481</v>
      </c>
      <c r="P204" s="43" t="str">
        <f>IF('Rm, МПа'!P204="-",O204,CONCATENATE(O204,",",'Rm, МПа'!P204))</f>
        <v>638,618,608,598,589,569,559,549,540,500,481</v>
      </c>
      <c r="Q204" s="43">
        <f>'Rp0,2, МПа'!D204</f>
        <v>530</v>
      </c>
      <c r="R204" s="43" t="str">
        <f>IF('Rp0,2, МПа'!E204="-",Q204,CONCATENATE(Q204,",",'Rp0,2, МПа'!E204))</f>
        <v>530,520</v>
      </c>
      <c r="S204" s="43" t="str">
        <f>IF('Rp0,2, МПа'!F204="-",R204,CONCATENATE(R204,",",'Rp0,2, МПа'!F204))</f>
        <v>530,520,520</v>
      </c>
      <c r="T204" s="43" t="str">
        <f>IF('Rp0,2, МПа'!G204="-",S204,CONCATENATE(S204,",",'Rp0,2, МПа'!G204))</f>
        <v>530,520,520,510</v>
      </c>
      <c r="U204" s="43" t="str">
        <f>IF('Rp0,2, МПа'!H204="-",T204,CONCATENATE(T204,",",'Rp0,2, МПа'!H204))</f>
        <v>530,520,520,510,500</v>
      </c>
      <c r="V204" s="43" t="str">
        <f>IF('Rp0,2, МПа'!I204="-",U204,CONCATENATE(U204,",",'Rp0,2, МПа'!I204))</f>
        <v>530,520,520,510,500,500</v>
      </c>
      <c r="W204" s="43" t="str">
        <f>IF('Rp0,2, МПа'!J204="-",V204,CONCATENATE(V204,",",'Rp0,2, МПа'!J204))</f>
        <v>530,520,520,510,500,500,490</v>
      </c>
      <c r="X204" s="43" t="str">
        <f>IF('Rp0,2, МПа'!K204="-",W204,CONCATENATE(W204,",",'Rp0,2, МПа'!K204))</f>
        <v>530,520,520,510,500,500,490,490</v>
      </c>
      <c r="Y204" s="43" t="str">
        <f>IF('Rp0,2, МПа'!L204="-",X204,CONCATENATE(X204,",",'Rp0,2, МПа'!L204))</f>
        <v>530,520,520,510,500,500,490,490,490</v>
      </c>
      <c r="Z204" s="43" t="str">
        <f>IF('Rp0,2, МПа'!M204="-",Y204,CONCATENATE(Y204,",",'Rp0,2, МПа'!M204))</f>
        <v>530,520,520,510,500,500,490,490,490,480</v>
      </c>
      <c r="AA204" s="43" t="str">
        <f>IF('Rp0,2, МПа'!N204="-",Z204,CONCATENATE(Z204,",",'Rp0,2, МПа'!N204))</f>
        <v>530,520,520,510,500,500,490,490,490,480,461</v>
      </c>
      <c r="AB204" s="43" t="str">
        <f>IF('Rp0,2, МПа'!O204="-",AA204,CONCATENATE(AA204,",",'Rp0,2, МПа'!O204))</f>
        <v>530,520,520,510,500,500,490,490,490,480,461</v>
      </c>
      <c r="AC204" s="43" t="str">
        <f>IF('Rp0,2, МПа'!P204="-",AB204,CONCATENATE(AB204,",",'Rp0,2, МПа'!P204))</f>
        <v>530,520,520,510,500,500,490,490,490,480,461</v>
      </c>
      <c r="AD204" s="43" t="str">
        <f t="shared" si="7"/>
        <v>{Name: "Сталь 12Х2МФА (Листы толщиной до 180 мм, КП490**)",ClassID: "СЛ-ХМВ",UltimateStressArray: [638,618,608,598,589,569,559,549,540,500,481],YieldStressArray: [530,520,520,510,500,500,490,490,490,480,461]},</v>
      </c>
    </row>
    <row r="205" spans="1:30" x14ac:dyDescent="0.25">
      <c r="A205" s="45" t="str">
        <f>INDEX('Обработка исходного'!B:B,ROW('Rm, МПа'!$B$3)+4*(ROW('Rm, МПа'!$B205)-ROW('Rm, МПа'!$B$3)))</f>
        <v>Сталь легированная хромомолибденованадиевая</v>
      </c>
      <c r="B205" s="45" t="str">
        <f t="shared" si="6"/>
        <v>СЛ-ХМВ</v>
      </c>
      <c r="C205" s="45" t="str">
        <f>CONCATENATE('Rm, МПа'!B205,IF(OR(ISBLANK('Rm, МПа'!C205),'Rm, МПа'!C205=""),"",CONCATENATE(" (",'Rm, МПа'!C205,")")))</f>
        <v>12Х2МФА (Поковки толщиной до 150 мм, КП490**)</v>
      </c>
      <c r="D205" s="43">
        <f>'Rm, МПа'!D205</f>
        <v>638</v>
      </c>
      <c r="E205" s="43" t="str">
        <f>IF('Rm, МПа'!E205="-",D205,CONCATENATE(D205,",",'Rm, МПа'!E205))</f>
        <v>638,618</v>
      </c>
      <c r="F205" s="43" t="str">
        <f>IF('Rm, МПа'!F205="-",E205,CONCATENATE(E205,",",'Rm, МПа'!F205))</f>
        <v>638,618,608</v>
      </c>
      <c r="G205" s="43" t="str">
        <f>IF('Rm, МПа'!G205="-",F205,CONCATENATE(F205,",",'Rm, МПа'!G205))</f>
        <v>638,618,608,598</v>
      </c>
      <c r="H205" s="43" t="str">
        <f>IF('Rm, МПа'!H205="-",G205,CONCATENATE(G205,",",'Rm, МПа'!H205))</f>
        <v>638,618,608,598,589</v>
      </c>
      <c r="I205" s="43" t="str">
        <f>IF('Rm, МПа'!I205="-",H205,CONCATENATE(H205,",",'Rm, МПа'!I205))</f>
        <v>638,618,608,598,589,569</v>
      </c>
      <c r="J205" s="43" t="str">
        <f>IF('Rm, МПа'!J205="-",I205,CONCATENATE(I205,",",'Rm, МПа'!J205))</f>
        <v>638,618,608,598,589,569,559</v>
      </c>
      <c r="K205" s="43" t="str">
        <f>IF('Rm, МПа'!K205="-",J205,CONCATENATE(J205,",",'Rm, МПа'!K205))</f>
        <v>638,618,608,598,589,569,559,549</v>
      </c>
      <c r="L205" s="43" t="str">
        <f>IF('Rm, МПа'!L205="-",K205,CONCATENATE(K205,",",'Rm, МПа'!L205))</f>
        <v>638,618,608,598,589,569,559,549,540</v>
      </c>
      <c r="M205" s="43" t="str">
        <f>IF('Rm, МПа'!M205="-",L205,CONCATENATE(L205,",",'Rm, МПа'!M205))</f>
        <v>638,618,608,598,589,569,559,549,540,500</v>
      </c>
      <c r="N205" s="43" t="str">
        <f>IF('Rm, МПа'!N205="-",M205,CONCATENATE(M205,",",'Rm, МПа'!N205))</f>
        <v>638,618,608,598,589,569,559,549,540,500,481</v>
      </c>
      <c r="O205" s="43" t="str">
        <f>IF('Rm, МПа'!O205="-",N205,CONCATENATE(N205,",",'Rm, МПа'!O205))</f>
        <v>638,618,608,598,589,569,559,549,540,500,481</v>
      </c>
      <c r="P205" s="43" t="str">
        <f>IF('Rm, МПа'!P205="-",O205,CONCATENATE(O205,",",'Rm, МПа'!P205))</f>
        <v>638,618,608,598,589,569,559,549,540,500,481</v>
      </c>
      <c r="Q205" s="43">
        <f>'Rp0,2, МПа'!D205</f>
        <v>530</v>
      </c>
      <c r="R205" s="43" t="str">
        <f>IF('Rp0,2, МПа'!E205="-",Q205,CONCATENATE(Q205,",",'Rp0,2, МПа'!E205))</f>
        <v>530,520</v>
      </c>
      <c r="S205" s="43" t="str">
        <f>IF('Rp0,2, МПа'!F205="-",R205,CONCATENATE(R205,",",'Rp0,2, МПа'!F205))</f>
        <v>530,520,520</v>
      </c>
      <c r="T205" s="43" t="str">
        <f>IF('Rp0,2, МПа'!G205="-",S205,CONCATENATE(S205,",",'Rp0,2, МПа'!G205))</f>
        <v>530,520,520,510</v>
      </c>
      <c r="U205" s="43" t="str">
        <f>IF('Rp0,2, МПа'!H205="-",T205,CONCATENATE(T205,",",'Rp0,2, МПа'!H205))</f>
        <v>530,520,520,510,500</v>
      </c>
      <c r="V205" s="43" t="str">
        <f>IF('Rp0,2, МПа'!I205="-",U205,CONCATENATE(U205,",",'Rp0,2, МПа'!I205))</f>
        <v>530,520,520,510,500,500</v>
      </c>
      <c r="W205" s="43" t="str">
        <f>IF('Rp0,2, МПа'!J205="-",V205,CONCATENATE(V205,",",'Rp0,2, МПа'!J205))</f>
        <v>530,520,520,510,500,500,490</v>
      </c>
      <c r="X205" s="43" t="str">
        <f>IF('Rp0,2, МПа'!K205="-",W205,CONCATENATE(W205,",",'Rp0,2, МПа'!K205))</f>
        <v>530,520,520,510,500,500,490,490</v>
      </c>
      <c r="Y205" s="43" t="str">
        <f>IF('Rp0,2, МПа'!L205="-",X205,CONCATENATE(X205,",",'Rp0,2, МПа'!L205))</f>
        <v>530,520,520,510,500,500,490,490,490</v>
      </c>
      <c r="Z205" s="43" t="str">
        <f>IF('Rp0,2, МПа'!M205="-",Y205,CONCATENATE(Y205,",",'Rp0,2, МПа'!M205))</f>
        <v>530,520,520,510,500,500,490,490,490,480</v>
      </c>
      <c r="AA205" s="43" t="str">
        <f>IF('Rp0,2, МПа'!N205="-",Z205,CONCATENATE(Z205,",",'Rp0,2, МПа'!N205))</f>
        <v>530,520,520,510,500,500,490,490,490,480,461</v>
      </c>
      <c r="AB205" s="43" t="str">
        <f>IF('Rp0,2, МПа'!O205="-",AA205,CONCATENATE(AA205,",",'Rp0,2, МПа'!O205))</f>
        <v>530,520,520,510,500,500,490,490,490,480,461</v>
      </c>
      <c r="AC205" s="43" t="str">
        <f>IF('Rp0,2, МПа'!P205="-",AB205,CONCATENATE(AB205,",",'Rp0,2, МПа'!P205))</f>
        <v>530,520,520,510,500,500,490,490,490,480,461</v>
      </c>
      <c r="AD205" s="43" t="str">
        <f t="shared" si="7"/>
        <v>{Name: "Сталь 12Х2МФА (Поковки толщиной до 150 мм, КП490**)",ClassID: "СЛ-ХМВ",UltimateStressArray: [638,618,608,598,589,569,559,549,540,500,481],YieldStressArray: [530,520,520,510,500,500,490,490,490,480,461]},</v>
      </c>
    </row>
    <row r="206" spans="1:30" x14ac:dyDescent="0.25">
      <c r="A206" s="45" t="str">
        <f>INDEX('Обработка исходного'!B:B,ROW('Rm, МПа'!$B$3)+4*(ROW('Rm, МПа'!$B206)-ROW('Rm, МПа'!$B$3)))</f>
        <v>Сталь легированная хромомолибденованадиевая</v>
      </c>
      <c r="B206" s="45" t="str">
        <f t="shared" si="6"/>
        <v>СЛ-ХМВ</v>
      </c>
      <c r="C206" s="45" t="str">
        <f>CONCATENATE('Rm, МПа'!B206,IF(OR(ISBLANK('Rm, МПа'!C206),'Rm, МПа'!C206=""),"",CONCATENATE(" (",'Rm, МПа'!C206,")")))</f>
        <v>12Х2МФА-А (Листы толщиной до 180 мм, КП395**)</v>
      </c>
      <c r="D206" s="43">
        <f>'Rm, МПа'!D206</f>
        <v>540</v>
      </c>
      <c r="E206" s="43" t="str">
        <f>IF('Rm, МПа'!E206="-",D206,CONCATENATE(D206,",",'Rm, МПа'!E206))</f>
        <v>540,530</v>
      </c>
      <c r="F206" s="43" t="str">
        <f>IF('Rm, МПа'!F206="-",E206,CONCATENATE(E206,",",'Rm, МПа'!F206))</f>
        <v>540,530,520</v>
      </c>
      <c r="G206" s="43" t="str">
        <f>IF('Rm, МПа'!G206="-",F206,CONCATENATE(F206,",",'Rm, МПа'!G206))</f>
        <v>540,530,520,500</v>
      </c>
      <c r="H206" s="43" t="str">
        <f>IF('Rm, МПа'!H206="-",G206,CONCATENATE(G206,",",'Rm, МПа'!H206))</f>
        <v>540,530,520,500,500</v>
      </c>
      <c r="I206" s="43" t="str">
        <f>IF('Rm, МПа'!I206="-",H206,CONCATENATE(H206,",",'Rm, МПа'!I206))</f>
        <v>540,530,520,500,500,491</v>
      </c>
      <c r="J206" s="43" t="str">
        <f>IF('Rm, МПа'!J206="-",I206,CONCATENATE(I206,",",'Rm, МПа'!J206))</f>
        <v>540,530,520,500,500,491,491</v>
      </c>
      <c r="K206" s="43" t="str">
        <f>IF('Rm, МПа'!K206="-",J206,CONCATENATE(J206,",",'Rm, МПа'!K206))</f>
        <v>540,530,520,500,500,491,491,491</v>
      </c>
      <c r="L206" s="43" t="str">
        <f>IF('Rm, МПа'!L206="-",K206,CONCATENATE(K206,",",'Rm, МПа'!L206))</f>
        <v>540,530,520,500,500,491,491,491,461</v>
      </c>
      <c r="M206" s="43" t="str">
        <f>IF('Rm, МПа'!M206="-",L206,CONCATENATE(L206,",",'Rm, МПа'!M206))</f>
        <v>540,530,520,500,500,491,491,491,461,432</v>
      </c>
      <c r="N206" s="43" t="str">
        <f>IF('Rm, МПа'!N206="-",M206,CONCATENATE(M206,",",'Rm, МПа'!N206))</f>
        <v>540,530,520,500,500,491,491,491,461,432,412</v>
      </c>
      <c r="O206" s="43" t="str">
        <f>IF('Rm, МПа'!O206="-",N206,CONCATENATE(N206,",",'Rm, МПа'!O206))</f>
        <v>540,530,520,500,500,491,491,491,461,432,412</v>
      </c>
      <c r="P206" s="43" t="str">
        <f>IF('Rm, МПа'!P206="-",O206,CONCATENATE(O206,",",'Rm, МПа'!P206))</f>
        <v>540,530,520,500,500,491,491,491,461,432,412</v>
      </c>
      <c r="Q206" s="43">
        <f>'Rp0,2, МПа'!D206</f>
        <v>432</v>
      </c>
      <c r="R206" s="43" t="str">
        <f>IF('Rp0,2, МПа'!E206="-",Q206,CONCATENATE(Q206,",",'Rp0,2, МПа'!E206))</f>
        <v>432,422</v>
      </c>
      <c r="S206" s="43" t="str">
        <f>IF('Rp0,2, МПа'!F206="-",R206,CONCATENATE(R206,",",'Rp0,2, МПа'!F206))</f>
        <v>432,422,422</v>
      </c>
      <c r="T206" s="43" t="str">
        <f>IF('Rp0,2, МПа'!G206="-",S206,CONCATENATE(S206,",",'Rp0,2, МПа'!G206))</f>
        <v>432,422,422,412</v>
      </c>
      <c r="U206" s="43" t="str">
        <f>IF('Rp0,2, МПа'!H206="-",T206,CONCATENATE(T206,",",'Rp0,2, МПа'!H206))</f>
        <v>432,422,422,412,412</v>
      </c>
      <c r="V206" s="43" t="str">
        <f>IF('Rp0,2, МПа'!I206="-",U206,CONCATENATE(U206,",",'Rp0,2, МПа'!I206))</f>
        <v>432,422,422,412,412,402</v>
      </c>
      <c r="W206" s="43" t="str">
        <f>IF('Rp0,2, МПа'!J206="-",V206,CONCATENATE(V206,",",'Rp0,2, МПа'!J206))</f>
        <v>432,422,422,412,412,402,395</v>
      </c>
      <c r="X206" s="43" t="str">
        <f>IF('Rp0,2, МПа'!K206="-",W206,CONCATENATE(W206,",",'Rp0,2, МПа'!K206))</f>
        <v>432,422,422,412,412,402,395,395</v>
      </c>
      <c r="Y206" s="43" t="str">
        <f>IF('Rp0,2, МПа'!L206="-",X206,CONCATENATE(X206,",",'Rp0,2, МПа'!L206))</f>
        <v>432,422,422,412,412,402,395,395,395</v>
      </c>
      <c r="Z206" s="43" t="str">
        <f>IF('Rp0,2, МПа'!M206="-",Y206,CONCATENATE(Y206,",",'Rp0,2, МПа'!M206))</f>
        <v>432,422,422,412,412,402,395,395,395,395</v>
      </c>
      <c r="AA206" s="43" t="str">
        <f>IF('Rp0,2, МПа'!N206="-",Z206,CONCATENATE(Z206,",",'Rp0,2, МПа'!N206))</f>
        <v>432,422,422,412,412,402,395,395,395,395,392</v>
      </c>
      <c r="AB206" s="43" t="str">
        <f>IF('Rp0,2, МПа'!O206="-",AA206,CONCATENATE(AA206,",",'Rp0,2, МПа'!O206))</f>
        <v>432,422,422,412,412,402,395,395,395,395,392</v>
      </c>
      <c r="AC206" s="43" t="str">
        <f>IF('Rp0,2, МПа'!P206="-",AB206,CONCATENATE(AB206,",",'Rp0,2, МПа'!P206))</f>
        <v>432,422,422,412,412,402,395,395,395,395,392</v>
      </c>
      <c r="AD206" s="43" t="str">
        <f t="shared" si="7"/>
        <v>{Name: "Сталь 12Х2МФА-А (Листы толщиной до 180 мм, КП395**)",ClassID: "СЛ-ХМВ",UltimateStressArray: [540,530,520,500,500,491,491,491,461,432,412],YieldStressArray: [432,422,422,412,412,402,395,395,395,395,392]},</v>
      </c>
    </row>
    <row r="207" spans="1:30" x14ac:dyDescent="0.25">
      <c r="A207" s="45" t="str">
        <f>INDEX('Обработка исходного'!B:B,ROW('Rm, МПа'!$B$3)+4*(ROW('Rm, МПа'!$B207)-ROW('Rm, МПа'!$B$3)))</f>
        <v>Сталь легированная хромомолибденованадиевая</v>
      </c>
      <c r="B207" s="45" t="str">
        <f t="shared" si="6"/>
        <v>СЛ-ХМВ</v>
      </c>
      <c r="C207" s="45" t="str">
        <f>CONCATENATE('Rm, МПа'!B207,IF(OR(ISBLANK('Rm, МПа'!C207),'Rm, МПа'!C207=""),"",CONCATENATE(" (",'Rm, МПа'!C207,")")))</f>
        <v>12Х2МФА-А (Поковки толщиной до 150 мм, КП395**)</v>
      </c>
      <c r="D207" s="43">
        <f>'Rm, МПа'!D207</f>
        <v>540</v>
      </c>
      <c r="E207" s="43" t="str">
        <f>IF('Rm, МПа'!E207="-",D207,CONCATENATE(D207,",",'Rm, МПа'!E207))</f>
        <v>540,530</v>
      </c>
      <c r="F207" s="43" t="str">
        <f>IF('Rm, МПа'!F207="-",E207,CONCATENATE(E207,",",'Rm, МПа'!F207))</f>
        <v>540,530,520</v>
      </c>
      <c r="G207" s="43" t="str">
        <f>IF('Rm, МПа'!G207="-",F207,CONCATENATE(F207,",",'Rm, МПа'!G207))</f>
        <v>540,530,520,500</v>
      </c>
      <c r="H207" s="43" t="str">
        <f>IF('Rm, МПа'!H207="-",G207,CONCATENATE(G207,",",'Rm, МПа'!H207))</f>
        <v>540,530,520,500,500</v>
      </c>
      <c r="I207" s="43" t="str">
        <f>IF('Rm, МПа'!I207="-",H207,CONCATENATE(H207,",",'Rm, МПа'!I207))</f>
        <v>540,530,520,500,500,491</v>
      </c>
      <c r="J207" s="43" t="str">
        <f>IF('Rm, МПа'!J207="-",I207,CONCATENATE(I207,",",'Rm, МПа'!J207))</f>
        <v>540,530,520,500,500,491,491</v>
      </c>
      <c r="K207" s="43" t="str">
        <f>IF('Rm, МПа'!K207="-",J207,CONCATENATE(J207,",",'Rm, МПа'!K207))</f>
        <v>540,530,520,500,500,491,491,491</v>
      </c>
      <c r="L207" s="43" t="str">
        <f>IF('Rm, МПа'!L207="-",K207,CONCATENATE(K207,",",'Rm, МПа'!L207))</f>
        <v>540,530,520,500,500,491,491,491,461</v>
      </c>
      <c r="M207" s="43" t="str">
        <f>IF('Rm, МПа'!M207="-",L207,CONCATENATE(L207,",",'Rm, МПа'!M207))</f>
        <v>540,530,520,500,500,491,491,491,461,432</v>
      </c>
      <c r="N207" s="43" t="str">
        <f>IF('Rm, МПа'!N207="-",M207,CONCATENATE(M207,",",'Rm, МПа'!N207))</f>
        <v>540,530,520,500,500,491,491,491,461,432,412</v>
      </c>
      <c r="O207" s="43" t="str">
        <f>IF('Rm, МПа'!O207="-",N207,CONCATENATE(N207,",",'Rm, МПа'!O207))</f>
        <v>540,530,520,500,500,491,491,491,461,432,412</v>
      </c>
      <c r="P207" s="43" t="str">
        <f>IF('Rm, МПа'!P207="-",O207,CONCATENATE(O207,",",'Rm, МПа'!P207))</f>
        <v>540,530,520,500,500,491,491,491,461,432,412</v>
      </c>
      <c r="Q207" s="43">
        <f>'Rp0,2, МПа'!D207</f>
        <v>432</v>
      </c>
      <c r="R207" s="43" t="str">
        <f>IF('Rp0,2, МПа'!E207="-",Q207,CONCATENATE(Q207,",",'Rp0,2, МПа'!E207))</f>
        <v>432,422</v>
      </c>
      <c r="S207" s="43" t="str">
        <f>IF('Rp0,2, МПа'!F207="-",R207,CONCATENATE(R207,",",'Rp0,2, МПа'!F207))</f>
        <v>432,422,422</v>
      </c>
      <c r="T207" s="43" t="str">
        <f>IF('Rp0,2, МПа'!G207="-",S207,CONCATENATE(S207,",",'Rp0,2, МПа'!G207))</f>
        <v>432,422,422,412</v>
      </c>
      <c r="U207" s="43" t="str">
        <f>IF('Rp0,2, МПа'!H207="-",T207,CONCATENATE(T207,",",'Rp0,2, МПа'!H207))</f>
        <v>432,422,422,412,412</v>
      </c>
      <c r="V207" s="43" t="str">
        <f>IF('Rp0,2, МПа'!I207="-",U207,CONCATENATE(U207,",",'Rp0,2, МПа'!I207))</f>
        <v>432,422,422,412,412,402</v>
      </c>
      <c r="W207" s="43" t="str">
        <f>IF('Rp0,2, МПа'!J207="-",V207,CONCATENATE(V207,",",'Rp0,2, МПа'!J207))</f>
        <v>432,422,422,412,412,402,395</v>
      </c>
      <c r="X207" s="43" t="str">
        <f>IF('Rp0,2, МПа'!K207="-",W207,CONCATENATE(W207,",",'Rp0,2, МПа'!K207))</f>
        <v>432,422,422,412,412,402,395,395</v>
      </c>
      <c r="Y207" s="43" t="str">
        <f>IF('Rp0,2, МПа'!L207="-",X207,CONCATENATE(X207,",",'Rp0,2, МПа'!L207))</f>
        <v>432,422,422,412,412,402,395,395,395</v>
      </c>
      <c r="Z207" s="43" t="str">
        <f>IF('Rp0,2, МПа'!M207="-",Y207,CONCATENATE(Y207,",",'Rp0,2, МПа'!M207))</f>
        <v>432,422,422,412,412,402,395,395,395,395</v>
      </c>
      <c r="AA207" s="43" t="str">
        <f>IF('Rp0,2, МПа'!N207="-",Z207,CONCATENATE(Z207,",",'Rp0,2, МПа'!N207))</f>
        <v>432,422,422,412,412,402,395,395,395,395,392</v>
      </c>
      <c r="AB207" s="43" t="str">
        <f>IF('Rp0,2, МПа'!O207="-",AA207,CONCATENATE(AA207,",",'Rp0,2, МПа'!O207))</f>
        <v>432,422,422,412,412,402,395,395,395,395,392</v>
      </c>
      <c r="AC207" s="43" t="str">
        <f>IF('Rp0,2, МПа'!P207="-",AB207,CONCATENATE(AB207,",",'Rp0,2, МПа'!P207))</f>
        <v>432,422,422,412,412,402,395,395,395,395,392</v>
      </c>
      <c r="AD207" s="43" t="str">
        <f t="shared" si="7"/>
        <v>{Name: "Сталь 12Х2МФА-А (Поковки толщиной до 150 мм, КП395**)",ClassID: "СЛ-ХМВ",UltimateStressArray: [540,530,520,500,500,491,491,491,461,432,412],YieldStressArray: [432,422,422,412,412,402,395,395,395,395,392]},</v>
      </c>
    </row>
    <row r="208" spans="1:30" x14ac:dyDescent="0.25">
      <c r="A208" s="45" t="str">
        <f>INDEX('Обработка исходного'!B:B,ROW('Rm, МПа'!$B$3)+4*(ROW('Rm, МПа'!$B208)-ROW('Rm, МПа'!$B$3)))</f>
        <v>Сталь легированная хромомолибденованадиевая</v>
      </c>
      <c r="B208" s="45" t="str">
        <f t="shared" si="6"/>
        <v>СЛ-ХМВ</v>
      </c>
      <c r="C208" s="45" t="str">
        <f>CONCATENATE('Rm, МПа'!B208,IF(OR(ISBLANK('Rm, МПа'!C208),'Rm, МПа'!C208=""),"",CONCATENATE(" (",'Rm, МПа'!C208,")")))</f>
        <v>12Х2МФА-А (Листы толщиной до 180 мм, КП490**)</v>
      </c>
      <c r="D208" s="43">
        <f>'Rm, МПа'!D208</f>
        <v>638</v>
      </c>
      <c r="E208" s="43" t="str">
        <f>IF('Rm, МПа'!E208="-",D208,CONCATENATE(D208,",",'Rm, МПа'!E208))</f>
        <v>638,618</v>
      </c>
      <c r="F208" s="43" t="str">
        <f>IF('Rm, МПа'!F208="-",E208,CONCATENATE(E208,",",'Rm, МПа'!F208))</f>
        <v>638,618,608</v>
      </c>
      <c r="G208" s="43" t="str">
        <f>IF('Rm, МПа'!G208="-",F208,CONCATENATE(F208,",",'Rm, МПа'!G208))</f>
        <v>638,618,608,598</v>
      </c>
      <c r="H208" s="43" t="str">
        <f>IF('Rm, МПа'!H208="-",G208,CONCATENATE(G208,",",'Rm, МПа'!H208))</f>
        <v>638,618,608,598,589</v>
      </c>
      <c r="I208" s="43" t="str">
        <f>IF('Rm, МПа'!I208="-",H208,CONCATENATE(H208,",",'Rm, МПа'!I208))</f>
        <v>638,618,608,598,589,569</v>
      </c>
      <c r="J208" s="43" t="str">
        <f>IF('Rm, МПа'!J208="-",I208,CONCATENATE(I208,",",'Rm, МПа'!J208))</f>
        <v>638,618,608,598,589,569,559</v>
      </c>
      <c r="K208" s="43" t="str">
        <f>IF('Rm, МПа'!K208="-",J208,CONCATENATE(J208,",",'Rm, МПа'!K208))</f>
        <v>638,618,608,598,589,569,559,549</v>
      </c>
      <c r="L208" s="43" t="str">
        <f>IF('Rm, МПа'!L208="-",K208,CONCATENATE(K208,",",'Rm, МПа'!L208))</f>
        <v>638,618,608,598,589,569,559,549,540</v>
      </c>
      <c r="M208" s="43" t="str">
        <f>IF('Rm, МПа'!M208="-",L208,CONCATENATE(L208,",",'Rm, МПа'!M208))</f>
        <v>638,618,608,598,589,569,559,549,540,500</v>
      </c>
      <c r="N208" s="43" t="str">
        <f>IF('Rm, МПа'!N208="-",M208,CONCATENATE(M208,",",'Rm, МПа'!N208))</f>
        <v>638,618,608,598,589,569,559,549,540,500,481</v>
      </c>
      <c r="O208" s="43" t="str">
        <f>IF('Rm, МПа'!O208="-",N208,CONCATENATE(N208,",",'Rm, МПа'!O208))</f>
        <v>638,618,608,598,589,569,559,549,540,500,481</v>
      </c>
      <c r="P208" s="43" t="str">
        <f>IF('Rm, МПа'!P208="-",O208,CONCATENATE(O208,",",'Rm, МПа'!P208))</f>
        <v>638,618,608,598,589,569,559,549,540,500,481</v>
      </c>
      <c r="Q208" s="43">
        <f>'Rp0,2, МПа'!D208</f>
        <v>530</v>
      </c>
      <c r="R208" s="43" t="str">
        <f>IF('Rp0,2, МПа'!E208="-",Q208,CONCATENATE(Q208,",",'Rp0,2, МПа'!E208))</f>
        <v>530,520</v>
      </c>
      <c r="S208" s="43" t="str">
        <f>IF('Rp0,2, МПа'!F208="-",R208,CONCATENATE(R208,",",'Rp0,2, МПа'!F208))</f>
        <v>530,520,520</v>
      </c>
      <c r="T208" s="43" t="str">
        <f>IF('Rp0,2, МПа'!G208="-",S208,CONCATENATE(S208,",",'Rp0,2, МПа'!G208))</f>
        <v>530,520,520,510</v>
      </c>
      <c r="U208" s="43" t="str">
        <f>IF('Rp0,2, МПа'!H208="-",T208,CONCATENATE(T208,",",'Rp0,2, МПа'!H208))</f>
        <v>530,520,520,510,500</v>
      </c>
      <c r="V208" s="43" t="str">
        <f>IF('Rp0,2, МПа'!I208="-",U208,CONCATENATE(U208,",",'Rp0,2, МПа'!I208))</f>
        <v>530,520,520,510,500,500</v>
      </c>
      <c r="W208" s="43" t="str">
        <f>IF('Rp0,2, МПа'!J208="-",V208,CONCATENATE(V208,",",'Rp0,2, МПа'!J208))</f>
        <v>530,520,520,510,500,500,490</v>
      </c>
      <c r="X208" s="43" t="str">
        <f>IF('Rp0,2, МПа'!K208="-",W208,CONCATENATE(W208,",",'Rp0,2, МПа'!K208))</f>
        <v>530,520,520,510,500,500,490,490</v>
      </c>
      <c r="Y208" s="43" t="str">
        <f>IF('Rp0,2, МПа'!L208="-",X208,CONCATENATE(X208,",",'Rp0,2, МПа'!L208))</f>
        <v>530,520,520,510,500,500,490,490,490</v>
      </c>
      <c r="Z208" s="43" t="str">
        <f>IF('Rp0,2, МПа'!M208="-",Y208,CONCATENATE(Y208,",",'Rp0,2, МПа'!M208))</f>
        <v>530,520,520,510,500,500,490,490,490,480</v>
      </c>
      <c r="AA208" s="43" t="str">
        <f>IF('Rp0,2, МПа'!N208="-",Z208,CONCATENATE(Z208,",",'Rp0,2, МПа'!N208))</f>
        <v>530,520,520,510,500,500,490,490,490,480,461</v>
      </c>
      <c r="AB208" s="43" t="str">
        <f>IF('Rp0,2, МПа'!O208="-",AA208,CONCATENATE(AA208,",",'Rp0,2, МПа'!O208))</f>
        <v>530,520,520,510,500,500,490,490,490,480,461</v>
      </c>
      <c r="AC208" s="43" t="str">
        <f>IF('Rp0,2, МПа'!P208="-",AB208,CONCATENATE(AB208,",",'Rp0,2, МПа'!P208))</f>
        <v>530,520,520,510,500,500,490,490,490,480,461</v>
      </c>
      <c r="AD208" s="43" t="str">
        <f t="shared" si="7"/>
        <v>{Name: "Сталь 12Х2МФА-А (Листы толщиной до 180 мм, КП490**)",ClassID: "СЛ-ХМВ",UltimateStressArray: [638,618,608,598,589,569,559,549,540,500,481],YieldStressArray: [530,520,520,510,500,500,490,490,490,480,461]},</v>
      </c>
    </row>
    <row r="209" spans="1:30" x14ac:dyDescent="0.25">
      <c r="A209" s="45" t="str">
        <f>INDEX('Обработка исходного'!B:B,ROW('Rm, МПа'!$B$3)+4*(ROW('Rm, МПа'!$B209)-ROW('Rm, МПа'!$B$3)))</f>
        <v>Сталь легированная хромомолибденованадиевая</v>
      </c>
      <c r="B209" s="45" t="str">
        <f t="shared" si="6"/>
        <v>СЛ-ХМВ</v>
      </c>
      <c r="C209" s="45" t="str">
        <f>CONCATENATE('Rm, МПа'!B209,IF(OR(ISBLANK('Rm, МПа'!C209),'Rm, МПа'!C209=""),"",CONCATENATE(" (",'Rm, МПа'!C209,")")))</f>
        <v>12Х2МФА-А (Поковки толщиной до 150 мм, КП490**)</v>
      </c>
      <c r="D209" s="43">
        <f>'Rm, МПа'!D209</f>
        <v>638</v>
      </c>
      <c r="E209" s="43" t="str">
        <f>IF('Rm, МПа'!E209="-",D209,CONCATENATE(D209,",",'Rm, МПа'!E209))</f>
        <v>638,618</v>
      </c>
      <c r="F209" s="43" t="str">
        <f>IF('Rm, МПа'!F209="-",E209,CONCATENATE(E209,",",'Rm, МПа'!F209))</f>
        <v>638,618,608</v>
      </c>
      <c r="G209" s="43" t="str">
        <f>IF('Rm, МПа'!G209="-",F209,CONCATENATE(F209,",",'Rm, МПа'!G209))</f>
        <v>638,618,608,598</v>
      </c>
      <c r="H209" s="43" t="str">
        <f>IF('Rm, МПа'!H209="-",G209,CONCATENATE(G209,",",'Rm, МПа'!H209))</f>
        <v>638,618,608,598,589</v>
      </c>
      <c r="I209" s="43" t="str">
        <f>IF('Rm, МПа'!I209="-",H209,CONCATENATE(H209,",",'Rm, МПа'!I209))</f>
        <v>638,618,608,598,589,569</v>
      </c>
      <c r="J209" s="43" t="str">
        <f>IF('Rm, МПа'!J209="-",I209,CONCATENATE(I209,",",'Rm, МПа'!J209))</f>
        <v>638,618,608,598,589,569,559</v>
      </c>
      <c r="K209" s="43" t="str">
        <f>IF('Rm, МПа'!K209="-",J209,CONCATENATE(J209,",",'Rm, МПа'!K209))</f>
        <v>638,618,608,598,589,569,559,549</v>
      </c>
      <c r="L209" s="43" t="str">
        <f>IF('Rm, МПа'!L209="-",K209,CONCATENATE(K209,",",'Rm, МПа'!L209))</f>
        <v>638,618,608,598,589,569,559,549,540</v>
      </c>
      <c r="M209" s="43" t="str">
        <f>IF('Rm, МПа'!M209="-",L209,CONCATENATE(L209,",",'Rm, МПа'!M209))</f>
        <v>638,618,608,598,589,569,559,549,540,500</v>
      </c>
      <c r="N209" s="43" t="str">
        <f>IF('Rm, МПа'!N209="-",M209,CONCATENATE(M209,",",'Rm, МПа'!N209))</f>
        <v>638,618,608,598,589,569,559,549,540,500,481</v>
      </c>
      <c r="O209" s="43" t="str">
        <f>IF('Rm, МПа'!O209="-",N209,CONCATENATE(N209,",",'Rm, МПа'!O209))</f>
        <v>638,618,608,598,589,569,559,549,540,500,481</v>
      </c>
      <c r="P209" s="43" t="str">
        <f>IF('Rm, МПа'!P209="-",O209,CONCATENATE(O209,",",'Rm, МПа'!P209))</f>
        <v>638,618,608,598,589,569,559,549,540,500,481</v>
      </c>
      <c r="Q209" s="43">
        <f>'Rp0,2, МПа'!D209</f>
        <v>530</v>
      </c>
      <c r="R209" s="43" t="str">
        <f>IF('Rp0,2, МПа'!E209="-",Q209,CONCATENATE(Q209,",",'Rp0,2, МПа'!E209))</f>
        <v>530,520</v>
      </c>
      <c r="S209" s="43" t="str">
        <f>IF('Rp0,2, МПа'!F209="-",R209,CONCATENATE(R209,",",'Rp0,2, МПа'!F209))</f>
        <v>530,520,520</v>
      </c>
      <c r="T209" s="43" t="str">
        <f>IF('Rp0,2, МПа'!G209="-",S209,CONCATENATE(S209,",",'Rp0,2, МПа'!G209))</f>
        <v>530,520,520,510</v>
      </c>
      <c r="U209" s="43" t="str">
        <f>IF('Rp0,2, МПа'!H209="-",T209,CONCATENATE(T209,",",'Rp0,2, МПа'!H209))</f>
        <v>530,520,520,510,500</v>
      </c>
      <c r="V209" s="43" t="str">
        <f>IF('Rp0,2, МПа'!I209="-",U209,CONCATENATE(U209,",",'Rp0,2, МПа'!I209))</f>
        <v>530,520,520,510,500,500</v>
      </c>
      <c r="W209" s="43" t="str">
        <f>IF('Rp0,2, МПа'!J209="-",V209,CONCATENATE(V209,",",'Rp0,2, МПа'!J209))</f>
        <v>530,520,520,510,500,500,490</v>
      </c>
      <c r="X209" s="43" t="str">
        <f>IF('Rp0,2, МПа'!K209="-",W209,CONCATENATE(W209,",",'Rp0,2, МПа'!K209))</f>
        <v>530,520,520,510,500,500,490,490</v>
      </c>
      <c r="Y209" s="43" t="str">
        <f>IF('Rp0,2, МПа'!L209="-",X209,CONCATENATE(X209,",",'Rp0,2, МПа'!L209))</f>
        <v>530,520,520,510,500,500,490,490,490</v>
      </c>
      <c r="Z209" s="43" t="str">
        <f>IF('Rp0,2, МПа'!M209="-",Y209,CONCATENATE(Y209,",",'Rp0,2, МПа'!M209))</f>
        <v>530,520,520,510,500,500,490,490,490,480</v>
      </c>
      <c r="AA209" s="43" t="str">
        <f>IF('Rp0,2, МПа'!N209="-",Z209,CONCATENATE(Z209,",",'Rp0,2, МПа'!N209))</f>
        <v>530,520,520,510,500,500,490,490,490,480,461</v>
      </c>
      <c r="AB209" s="43" t="str">
        <f>IF('Rp0,2, МПа'!O209="-",AA209,CONCATENATE(AA209,",",'Rp0,2, МПа'!O209))</f>
        <v>530,520,520,510,500,500,490,490,490,480,461</v>
      </c>
      <c r="AC209" s="43" t="str">
        <f>IF('Rp0,2, МПа'!P209="-",AB209,CONCATENATE(AB209,",",'Rp0,2, МПа'!P209))</f>
        <v>530,520,520,510,500,500,490,490,490,480,461</v>
      </c>
      <c r="AD209" s="43" t="str">
        <f t="shared" si="7"/>
        <v>{Name: "Сталь 12Х2МФА-А (Поковки толщиной до 150 мм, КП490**)",ClassID: "СЛ-ХМВ",UltimateStressArray: [638,618,608,598,589,569,559,549,540,500,481],YieldStressArray: [530,520,520,510,500,500,490,490,490,480,461]},</v>
      </c>
    </row>
    <row r="210" spans="1:30" x14ac:dyDescent="0.25">
      <c r="A210" s="45" t="str">
        <f>INDEX('Обработка исходного'!B:B,ROW('Rm, МПа'!$B$3)+4*(ROW('Rm, МПа'!$B210)-ROW('Rm, МПа'!$B$3)))</f>
        <v>Сталь легированная хромомолибденованадиевая</v>
      </c>
      <c r="B210" s="45" t="str">
        <f t="shared" si="6"/>
        <v>СЛ-ХМВ</v>
      </c>
      <c r="C210" s="45" t="str">
        <f>CONCATENATE('Rm, МПа'!B210,IF(OR(ISBLANK('Rm, МПа'!C210),'Rm, МПа'!C210=""),"",CONCATENATE(" (",'Rm, МПа'!C210,")")))</f>
        <v>18Х2МФА (Листы, поковки толщиной от 160 до 400 мм, КП490**)</v>
      </c>
      <c r="D210" s="43">
        <f>'Rm, МПа'!D210</f>
        <v>638</v>
      </c>
      <c r="E210" s="43" t="str">
        <f>IF('Rm, МПа'!E210="-",D210,CONCATENATE(D210,",",'Rm, МПа'!E210))</f>
        <v>638,618</v>
      </c>
      <c r="F210" s="43" t="str">
        <f>IF('Rm, МПа'!F210="-",E210,CONCATENATE(E210,",",'Rm, МПа'!F210))</f>
        <v>638,618,608</v>
      </c>
      <c r="G210" s="43" t="str">
        <f>IF('Rm, МПа'!G210="-",F210,CONCATENATE(F210,",",'Rm, МПа'!G210))</f>
        <v>638,618,608,598</v>
      </c>
      <c r="H210" s="43" t="str">
        <f>IF('Rm, МПа'!H210="-",G210,CONCATENATE(G210,",",'Rm, МПа'!H210))</f>
        <v>638,618,608,598,589</v>
      </c>
      <c r="I210" s="43" t="str">
        <f>IF('Rm, МПа'!I210="-",H210,CONCATENATE(H210,",",'Rm, МПа'!I210))</f>
        <v>638,618,608,598,589,569</v>
      </c>
      <c r="J210" s="43" t="str">
        <f>IF('Rm, МПа'!J210="-",I210,CONCATENATE(I210,",",'Rm, МПа'!J210))</f>
        <v>638,618,608,598,589,569,559</v>
      </c>
      <c r="K210" s="43" t="str">
        <f>IF('Rm, МПа'!K210="-",J210,CONCATENATE(J210,",",'Rm, МПа'!K210))</f>
        <v>638,618,608,598,589,569,559,549</v>
      </c>
      <c r="L210" s="43" t="str">
        <f>IF('Rm, МПа'!L210="-",K210,CONCATENATE(K210,",",'Rm, МПа'!L210))</f>
        <v>638,618,608,598,589,569,559,549,540</v>
      </c>
      <c r="M210" s="43" t="str">
        <f>IF('Rm, МПа'!M210="-",L210,CONCATENATE(L210,",",'Rm, МПа'!M210))</f>
        <v>638,618,608,598,589,569,559,549,540,530</v>
      </c>
      <c r="N210" s="43" t="str">
        <f>IF('Rm, МПа'!N210="-",M210,CONCATENATE(M210,",",'Rm, МПа'!N210))</f>
        <v>638,618,608,598,589,569,559,549,540,530,520</v>
      </c>
      <c r="O210" s="43" t="str">
        <f>IF('Rm, МПа'!O210="-",N210,CONCATENATE(N210,",",'Rm, МПа'!O210))</f>
        <v>638,618,608,598,589,569,559,549,540,530,520</v>
      </c>
      <c r="P210" s="43" t="str">
        <f>IF('Rm, МПа'!P210="-",O210,CONCATENATE(O210,",",'Rm, МПа'!P210))</f>
        <v>638,618,608,598,589,569,559,549,540,530,520</v>
      </c>
      <c r="Q210" s="43">
        <f>'Rp0,2, МПа'!D210</f>
        <v>530</v>
      </c>
      <c r="R210" s="43" t="str">
        <f>IF('Rp0,2, МПа'!E210="-",Q210,CONCATENATE(Q210,",",'Rp0,2, МПа'!E210))</f>
        <v>530,520</v>
      </c>
      <c r="S210" s="43" t="str">
        <f>IF('Rp0,2, МПа'!F210="-",R210,CONCATENATE(R210,",",'Rp0,2, МПа'!F210))</f>
        <v>530,520,520</v>
      </c>
      <c r="T210" s="43" t="str">
        <f>IF('Rp0,2, МПа'!G210="-",S210,CONCATENATE(S210,",",'Rp0,2, МПа'!G210))</f>
        <v>530,520,520,510</v>
      </c>
      <c r="U210" s="43" t="str">
        <f>IF('Rp0,2, МПа'!H210="-",T210,CONCATENATE(T210,",",'Rp0,2, МПа'!H210))</f>
        <v>530,520,520,510,500</v>
      </c>
      <c r="V210" s="43" t="str">
        <f>IF('Rp0,2, МПа'!I210="-",U210,CONCATENATE(U210,",",'Rp0,2, МПа'!I210))</f>
        <v>530,520,520,510,500,500</v>
      </c>
      <c r="W210" s="43" t="str">
        <f>IF('Rp0,2, МПа'!J210="-",V210,CONCATENATE(V210,",",'Rp0,2, МПа'!J210))</f>
        <v>530,520,520,510,500,500,490</v>
      </c>
      <c r="X210" s="43" t="str">
        <f>IF('Rp0,2, МПа'!K210="-",W210,CONCATENATE(W210,",",'Rp0,2, МПа'!K210))</f>
        <v>530,520,520,510,500,500,490,490</v>
      </c>
      <c r="Y210" s="43" t="str">
        <f>IF('Rp0,2, МПа'!L210="-",X210,CONCATENATE(X210,",",'Rp0,2, МПа'!L210))</f>
        <v>530,520,520,510,500,500,490,490,490</v>
      </c>
      <c r="Z210" s="43" t="str">
        <f>IF('Rp0,2, МПа'!M210="-",Y210,CONCATENATE(Y210,",",'Rp0,2, МПа'!M210))</f>
        <v>530,520,520,510,500,500,490,490,490,481</v>
      </c>
      <c r="AA210" s="43" t="str">
        <f>IF('Rp0,2, МПа'!N210="-",Z210,CONCATENATE(Z210,",",'Rp0,2, МПа'!N210))</f>
        <v>530,520,520,510,500,500,490,490,490,481,461</v>
      </c>
      <c r="AB210" s="43" t="str">
        <f>IF('Rp0,2, МПа'!O210="-",AA210,CONCATENATE(AA210,",",'Rp0,2, МПа'!O210))</f>
        <v>530,520,520,510,500,500,490,490,490,481,461</v>
      </c>
      <c r="AC210" s="43" t="str">
        <f>IF('Rp0,2, МПа'!P210="-",AB210,CONCATENATE(AB210,",",'Rp0,2, МПа'!P210))</f>
        <v>530,520,520,510,500,500,490,490,490,481,461</v>
      </c>
      <c r="AD210" s="43" t="str">
        <f t="shared" si="7"/>
        <v>{Name: "Сталь 18Х2МФА (Листы, поковки толщиной от 160 до 400 мм, КП490**)",ClassID: "СЛ-ХМВ",UltimateStressArray: [638,618,608,598,589,569,559,549,540,530,520],YieldStressArray: [530,520,520,510,500,500,490,490,490,481,461]},</v>
      </c>
    </row>
    <row r="211" spans="1:30" x14ac:dyDescent="0.25">
      <c r="A211" s="45" t="str">
        <f>INDEX('Обработка исходного'!B:B,ROW('Rm, МПа'!$B$3)+4*(ROW('Rm, МПа'!$B211)-ROW('Rm, МПа'!$B$3)))</f>
        <v>Сталь легированная хромомолибденованадиевая</v>
      </c>
      <c r="B211" s="45" t="str">
        <f t="shared" si="6"/>
        <v>СЛ-ХМВ</v>
      </c>
      <c r="C211" s="45" t="str">
        <f>CONCATENATE('Rm, МПа'!B211,IF(OR(ISBLANK('Rm, МПа'!C211),'Rm, МПа'!C211=""),"",CONCATENATE(" (",'Rm, МПа'!C211,")")))</f>
        <v>15Х2МФА (Листы, поковки толщиной от 400 до 650 мм, КП295**)</v>
      </c>
      <c r="D211" s="43">
        <f>'Rm, МПа'!D211</f>
        <v>441</v>
      </c>
      <c r="E211" s="43" t="str">
        <f>IF('Rm, МПа'!E211="-",D211,CONCATENATE(D211,",",'Rm, МПа'!E211))</f>
        <v>441,432</v>
      </c>
      <c r="F211" s="43" t="str">
        <f>IF('Rm, МПа'!F211="-",E211,CONCATENATE(E211,",",'Rm, МПа'!F211))</f>
        <v>441,432,422</v>
      </c>
      <c r="G211" s="43" t="str">
        <f>IF('Rm, МПа'!G211="-",F211,CONCATENATE(F211,",",'Rm, МПа'!G211))</f>
        <v>441,432,422,412</v>
      </c>
      <c r="H211" s="43" t="str">
        <f>IF('Rm, МПа'!H211="-",G211,CONCATENATE(G211,",",'Rm, МПа'!H211))</f>
        <v>441,432,422,412,402</v>
      </c>
      <c r="I211" s="43" t="str">
        <f>IF('Rm, МПа'!I211="-",H211,CONCATENATE(H211,",",'Rm, МПа'!I211))</f>
        <v>441,432,422,412,402,392</v>
      </c>
      <c r="J211" s="43" t="str">
        <f>IF('Rm, МПа'!J211="-",I211,CONCATENATE(I211,",",'Rm, МПа'!J211))</f>
        <v>441,432,422,412,402,392,392</v>
      </c>
      <c r="K211" s="43" t="str">
        <f>IF('Rm, МПа'!K211="-",J211,CONCATENATE(J211,",",'Rm, МПа'!K211))</f>
        <v>441,432,422,412,402,392,392,392</v>
      </c>
      <c r="L211" s="43" t="str">
        <f>IF('Rm, МПа'!L211="-",K211,CONCATENATE(K211,",",'Rm, МПа'!L211))</f>
        <v>441,432,422,412,402,392,392,392,373</v>
      </c>
      <c r="M211" s="43" t="str">
        <f>IF('Rm, МПа'!M211="-",L211,CONCATENATE(L211,",",'Rm, МПа'!M211))</f>
        <v>441,432,422,412,402,392,392,392,373,353</v>
      </c>
      <c r="N211" s="43" t="str">
        <f>IF('Rm, МПа'!N211="-",M211,CONCATENATE(M211,",",'Rm, МПа'!N211))</f>
        <v>441,432,422,412,402,392,392,392,373,353,333</v>
      </c>
      <c r="O211" s="43" t="str">
        <f>IF('Rm, МПа'!O211="-",N211,CONCATENATE(N211,",",'Rm, МПа'!O211))</f>
        <v>441,432,422,412,402,392,392,392,373,353,333</v>
      </c>
      <c r="P211" s="43" t="str">
        <f>IF('Rm, МПа'!P211="-",O211,CONCATENATE(O211,",",'Rm, МПа'!P211))</f>
        <v>441,432,422,412,402,392,392,392,373,353,333</v>
      </c>
      <c r="Q211" s="43">
        <f>'Rp0,2, МПа'!D211</f>
        <v>392</v>
      </c>
      <c r="R211" s="43" t="str">
        <f>IF('Rp0,2, МПа'!E211="-",Q211,CONCATENATE(Q211,",",'Rp0,2, МПа'!E211))</f>
        <v>392,383</v>
      </c>
      <c r="S211" s="43" t="str">
        <f>IF('Rp0,2, МПа'!F211="-",R211,CONCATENATE(R211,",",'Rp0,2, МПа'!F211))</f>
        <v>392,383,363</v>
      </c>
      <c r="T211" s="43" t="str">
        <f>IF('Rp0,2, МПа'!G211="-",S211,CONCATENATE(S211,",",'Rp0,2, МПа'!G211))</f>
        <v>392,383,363,353</v>
      </c>
      <c r="U211" s="43" t="str">
        <f>IF('Rp0,2, МПа'!H211="-",T211,CONCATENATE(T211,",",'Rp0,2, МПа'!H211))</f>
        <v>392,383,363,353,334</v>
      </c>
      <c r="V211" s="43" t="str">
        <f>IF('Rp0,2, МПа'!I211="-",U211,CONCATENATE(U211,",",'Rp0,2, МПа'!I211))</f>
        <v>392,383,363,353,334,324</v>
      </c>
      <c r="W211" s="43" t="str">
        <f>IF('Rp0,2, МПа'!J211="-",V211,CONCATENATE(V211,",",'Rp0,2, МПа'!J211))</f>
        <v>392,383,363,353,334,324,304</v>
      </c>
      <c r="X211" s="43" t="str">
        <f>IF('Rp0,2, МПа'!K211="-",W211,CONCATENATE(W211,",",'Rp0,2, МПа'!K211))</f>
        <v>392,383,363,353,334,324,304,295</v>
      </c>
      <c r="Y211" s="43" t="str">
        <f>IF('Rp0,2, МПа'!L211="-",X211,CONCATENATE(X211,",",'Rp0,2, МПа'!L211))</f>
        <v>392,383,363,353,334,324,304,295,284</v>
      </c>
      <c r="Z211" s="43" t="str">
        <f>IF('Rp0,2, МПа'!M211="-",Y211,CONCATENATE(Y211,",",'Rp0,2, МПа'!M211))</f>
        <v>392,383,363,353,334,324,304,295,284,265</v>
      </c>
      <c r="AA211" s="43" t="str">
        <f>IF('Rp0,2, МПа'!N211="-",Z211,CONCATENATE(Z211,",",'Rp0,2, МПа'!N211))</f>
        <v>392,383,363,353,334,324,304,295,284,265,255</v>
      </c>
      <c r="AB211" s="43" t="str">
        <f>IF('Rp0,2, МПа'!O211="-",AA211,CONCATENATE(AA211,",",'Rp0,2, МПа'!O211))</f>
        <v>392,383,363,353,334,324,304,295,284,265,255</v>
      </c>
      <c r="AC211" s="43" t="str">
        <f>IF('Rp0,2, МПа'!P211="-",AB211,CONCATENATE(AB211,",",'Rp0,2, МПа'!P211))</f>
        <v>392,383,363,353,334,324,304,295,284,265,255</v>
      </c>
      <c r="AD211" s="43" t="str">
        <f t="shared" si="7"/>
        <v>{Name: "Сталь 15Х2МФА (Листы, поковки толщиной от 400 до 650 мм, КП295**)",ClassID: "СЛ-ХМВ",UltimateStressArray: [441,432,422,412,402,392,392,392,373,353,333],YieldStressArray: [392,383,363,353,334,324,304,295,284,265,255]},</v>
      </c>
    </row>
    <row r="212" spans="1:30" x14ac:dyDescent="0.25">
      <c r="A212" s="45" t="str">
        <f>INDEX('Обработка исходного'!B:B,ROW('Rm, МПа'!$B$3)+4*(ROW('Rm, МПа'!$B212)-ROW('Rm, МПа'!$B$3)))</f>
        <v>Сталь легированная хромомолибденованадиевая</v>
      </c>
      <c r="B212" s="45" t="str">
        <f t="shared" si="6"/>
        <v>СЛ-ХМВ</v>
      </c>
      <c r="C212" s="45" t="str">
        <f>CONCATENATE('Rm, МПа'!B212,IF(OR(ISBLANK('Rm, МПа'!C212),'Rm, МПа'!C212=""),"",CONCATENATE(" (",'Rm, МПа'!C212,")")))</f>
        <v>15Х2МФА (Листы, поковки толщиной от 161 до 400 мм, КП395**)</v>
      </c>
      <c r="D212" s="43">
        <f>'Rm, МПа'!D212</f>
        <v>540</v>
      </c>
      <c r="E212" s="43" t="str">
        <f>IF('Rm, МПа'!E212="-",D212,CONCATENATE(D212,",",'Rm, МПа'!E212))</f>
        <v>540,530</v>
      </c>
      <c r="F212" s="43" t="str">
        <f>IF('Rm, МПа'!F212="-",E212,CONCATENATE(E212,",",'Rm, МПа'!F212))</f>
        <v>540,530,520</v>
      </c>
      <c r="G212" s="43" t="str">
        <f>IF('Rm, МПа'!G212="-",F212,CONCATENATE(F212,",",'Rm, МПа'!G212))</f>
        <v>540,530,520,500</v>
      </c>
      <c r="H212" s="43" t="str">
        <f>IF('Rm, МПа'!H212="-",G212,CONCATENATE(G212,",",'Rm, МПа'!H212))</f>
        <v>540,530,520,500,491</v>
      </c>
      <c r="I212" s="43" t="str">
        <f>IF('Rm, МПа'!I212="-",H212,CONCATENATE(H212,",",'Rm, МПа'!I212))</f>
        <v>540,530,520,500,491,481</v>
      </c>
      <c r="J212" s="43" t="str">
        <f>IF('Rm, МПа'!J212="-",I212,CONCATENATE(I212,",",'Rm, МПа'!J212))</f>
        <v>540,530,520,500,491,481,471</v>
      </c>
      <c r="K212" s="43" t="str">
        <f>IF('Rm, МПа'!K212="-",J212,CONCATENATE(J212,",",'Rm, МПа'!K212))</f>
        <v>540,530,520,500,491,481,471,461</v>
      </c>
      <c r="L212" s="43" t="str">
        <f>IF('Rm, МПа'!L212="-",K212,CONCATENATE(K212,",",'Rm, МПа'!L212))</f>
        <v>540,530,520,500,491,481,471,461,461</v>
      </c>
      <c r="M212" s="43" t="str">
        <f>IF('Rm, МПа'!M212="-",L212,CONCATENATE(L212,",",'Rm, МПа'!M212))</f>
        <v>540,530,520,500,491,481,471,461,461,432</v>
      </c>
      <c r="N212" s="43" t="str">
        <f>IF('Rm, МПа'!N212="-",M212,CONCATENATE(M212,",",'Rm, МПа'!N212))</f>
        <v>540,530,520,500,491,481,471,461,461,432,412</v>
      </c>
      <c r="O212" s="43" t="str">
        <f>IF('Rm, МПа'!O212="-",N212,CONCATENATE(N212,",",'Rm, МПа'!O212))</f>
        <v>540,530,520,500,491,481,471,461,461,432,412</v>
      </c>
      <c r="P212" s="43" t="str">
        <f>IF('Rm, МПа'!P212="-",O212,CONCATENATE(O212,",",'Rm, МПа'!P212))</f>
        <v>540,530,520,500,491,481,471,461,461,432,412</v>
      </c>
      <c r="Q212" s="43">
        <f>'Rp0,2, МПа'!D212</f>
        <v>432</v>
      </c>
      <c r="R212" s="43" t="str">
        <f>IF('Rp0,2, МПа'!E212="-",Q212,CONCATENATE(Q212,",",'Rp0,2, МПа'!E212))</f>
        <v>432,422</v>
      </c>
      <c r="S212" s="43" t="str">
        <f>IF('Rp0,2, МПа'!F212="-",R212,CONCATENATE(R212,",",'Rp0,2, МПа'!F212))</f>
        <v>432,422,422</v>
      </c>
      <c r="T212" s="43" t="str">
        <f>IF('Rp0,2, МПа'!G212="-",S212,CONCATENATE(S212,",",'Rp0,2, МПа'!G212))</f>
        <v>432,422,422,422</v>
      </c>
      <c r="U212" s="43" t="str">
        <f>IF('Rp0,2, МПа'!H212="-",T212,CONCATENATE(T212,",",'Rp0,2, МПа'!H212))</f>
        <v>432,422,422,422,412</v>
      </c>
      <c r="V212" s="43" t="str">
        <f>IF('Rp0,2, МПа'!I212="-",U212,CONCATENATE(U212,",",'Rp0,2, МПа'!I212))</f>
        <v>432,422,422,422,412,402</v>
      </c>
      <c r="W212" s="43" t="str">
        <f>IF('Rp0,2, МПа'!J212="-",V212,CONCATENATE(V212,",",'Rp0,2, МПа'!J212))</f>
        <v>432,422,422,422,412,402,402</v>
      </c>
      <c r="X212" s="43" t="str">
        <f>IF('Rp0,2, МПа'!K212="-",W212,CONCATENATE(W212,",",'Rp0,2, МПа'!K212))</f>
        <v>432,422,422,422,412,402,402,395</v>
      </c>
      <c r="Y212" s="43" t="str">
        <f>IF('Rp0,2, МПа'!L212="-",X212,CONCATENATE(X212,",",'Rp0,2, МПа'!L212))</f>
        <v>432,422,422,422,412,402,402,395,395</v>
      </c>
      <c r="Z212" s="43" t="str">
        <f>IF('Rp0,2, МПа'!M212="-",Y212,CONCATENATE(Y212,",",'Rp0,2, МПа'!M212))</f>
        <v>432,422,422,422,412,402,402,395,395,395</v>
      </c>
      <c r="AA212" s="43" t="str">
        <f>IF('Rp0,2, МПа'!N212="-",Z212,CONCATENATE(Z212,",",'Rp0,2, МПа'!N212))</f>
        <v>432,422,422,422,412,402,402,395,395,395,363</v>
      </c>
      <c r="AB212" s="43" t="str">
        <f>IF('Rp0,2, МПа'!O212="-",AA212,CONCATENATE(AA212,",",'Rp0,2, МПа'!O212))</f>
        <v>432,422,422,422,412,402,402,395,395,395,363</v>
      </c>
      <c r="AC212" s="43" t="str">
        <f>IF('Rp0,2, МПа'!P212="-",AB212,CONCATENATE(AB212,",",'Rp0,2, МПа'!P212))</f>
        <v>432,422,422,422,412,402,402,395,395,395,363</v>
      </c>
      <c r="AD212" s="43" t="str">
        <f t="shared" si="7"/>
        <v>{Name: "Сталь 15Х2МФА (Листы, поковки толщиной от 161 до 400 мм, КП395**)",ClassID: "СЛ-ХМВ",UltimateStressArray: [540,530,520,500,491,481,471,461,461,432,412],YieldStressArray: [432,422,422,422,412,402,402,395,395,395,363]},</v>
      </c>
    </row>
    <row r="213" spans="1:30" x14ac:dyDescent="0.25">
      <c r="A213" s="45" t="str">
        <f>INDEX('Обработка исходного'!B:B,ROW('Rm, МПа'!$B$3)+4*(ROW('Rm, МПа'!$B213)-ROW('Rm, МПа'!$B$3)))</f>
        <v>Сталь легированная хромомолибденованадиевая</v>
      </c>
      <c r="B213" s="45" t="str">
        <f t="shared" si="6"/>
        <v>СЛ-ХМВ</v>
      </c>
      <c r="C213" s="45" t="str">
        <f>CONCATENATE('Rm, МПа'!B213,IF(OR(ISBLANK('Rm, МПа'!C213),'Rm, МПа'!C213=""),"",CONCATENATE(" (",'Rm, МПа'!C213,")")))</f>
        <v>15Х2МФА-А (Листы, поковки толщиной от 400 до 650 мм, КП295**)</v>
      </c>
      <c r="D213" s="43">
        <f>'Rm, МПа'!D213</f>
        <v>441</v>
      </c>
      <c r="E213" s="43" t="str">
        <f>IF('Rm, МПа'!E213="-",D213,CONCATENATE(D213,",",'Rm, МПа'!E213))</f>
        <v>441,432</v>
      </c>
      <c r="F213" s="43" t="str">
        <f>IF('Rm, МПа'!F213="-",E213,CONCATENATE(E213,",",'Rm, МПа'!F213))</f>
        <v>441,432,422</v>
      </c>
      <c r="G213" s="43" t="str">
        <f>IF('Rm, МПа'!G213="-",F213,CONCATENATE(F213,",",'Rm, МПа'!G213))</f>
        <v>441,432,422,412</v>
      </c>
      <c r="H213" s="43" t="str">
        <f>IF('Rm, МПа'!H213="-",G213,CONCATENATE(G213,",",'Rm, МПа'!H213))</f>
        <v>441,432,422,412,402</v>
      </c>
      <c r="I213" s="43" t="str">
        <f>IF('Rm, МПа'!I213="-",H213,CONCATENATE(H213,",",'Rm, МПа'!I213))</f>
        <v>441,432,422,412,402,392</v>
      </c>
      <c r="J213" s="43" t="str">
        <f>IF('Rm, МПа'!J213="-",I213,CONCATENATE(I213,",",'Rm, МПа'!J213))</f>
        <v>441,432,422,412,402,392,392</v>
      </c>
      <c r="K213" s="43" t="str">
        <f>IF('Rm, МПа'!K213="-",J213,CONCATENATE(J213,",",'Rm, МПа'!K213))</f>
        <v>441,432,422,412,402,392,392,392</v>
      </c>
      <c r="L213" s="43" t="str">
        <f>IF('Rm, МПа'!L213="-",K213,CONCATENATE(K213,",",'Rm, МПа'!L213))</f>
        <v>441,432,422,412,402,392,392,392,373</v>
      </c>
      <c r="M213" s="43" t="str">
        <f>IF('Rm, МПа'!M213="-",L213,CONCATENATE(L213,",",'Rm, МПа'!M213))</f>
        <v>441,432,422,412,402,392,392,392,373,353</v>
      </c>
      <c r="N213" s="43" t="str">
        <f>IF('Rm, МПа'!N213="-",M213,CONCATENATE(M213,",",'Rm, МПа'!N213))</f>
        <v>441,432,422,412,402,392,392,392,373,353,333</v>
      </c>
      <c r="O213" s="43" t="str">
        <f>IF('Rm, МПа'!O213="-",N213,CONCATENATE(N213,",",'Rm, МПа'!O213))</f>
        <v>441,432,422,412,402,392,392,392,373,353,333</v>
      </c>
      <c r="P213" s="43" t="str">
        <f>IF('Rm, МПа'!P213="-",O213,CONCATENATE(O213,",",'Rm, МПа'!P213))</f>
        <v>441,432,422,412,402,392,392,392,373,353,333</v>
      </c>
      <c r="Q213" s="43">
        <f>'Rp0,2, МПа'!D213</f>
        <v>392</v>
      </c>
      <c r="R213" s="43" t="str">
        <f>IF('Rp0,2, МПа'!E213="-",Q213,CONCATENATE(Q213,",",'Rp0,2, МПа'!E213))</f>
        <v>392,383</v>
      </c>
      <c r="S213" s="43" t="str">
        <f>IF('Rp0,2, МПа'!F213="-",R213,CONCATENATE(R213,",",'Rp0,2, МПа'!F213))</f>
        <v>392,383,363</v>
      </c>
      <c r="T213" s="43" t="str">
        <f>IF('Rp0,2, МПа'!G213="-",S213,CONCATENATE(S213,",",'Rp0,2, МПа'!G213))</f>
        <v>392,383,363,353</v>
      </c>
      <c r="U213" s="43" t="str">
        <f>IF('Rp0,2, МПа'!H213="-",T213,CONCATENATE(T213,",",'Rp0,2, МПа'!H213))</f>
        <v>392,383,363,353,334</v>
      </c>
      <c r="V213" s="43" t="str">
        <f>IF('Rp0,2, МПа'!I213="-",U213,CONCATENATE(U213,",",'Rp0,2, МПа'!I213))</f>
        <v>392,383,363,353,334,324</v>
      </c>
      <c r="W213" s="43" t="str">
        <f>IF('Rp0,2, МПа'!J213="-",V213,CONCATENATE(V213,",",'Rp0,2, МПа'!J213))</f>
        <v>392,383,363,353,334,324,304</v>
      </c>
      <c r="X213" s="43" t="str">
        <f>IF('Rp0,2, МПа'!K213="-",W213,CONCATENATE(W213,",",'Rp0,2, МПа'!K213))</f>
        <v>392,383,363,353,334,324,304,295</v>
      </c>
      <c r="Y213" s="43" t="str">
        <f>IF('Rp0,2, МПа'!L213="-",X213,CONCATENATE(X213,",",'Rp0,2, МПа'!L213))</f>
        <v>392,383,363,353,334,324,304,295,284</v>
      </c>
      <c r="Z213" s="43" t="str">
        <f>IF('Rp0,2, МПа'!M213="-",Y213,CONCATENATE(Y213,",",'Rp0,2, МПа'!M213))</f>
        <v>392,383,363,353,334,324,304,295,284,265</v>
      </c>
      <c r="AA213" s="43" t="str">
        <f>IF('Rp0,2, МПа'!N213="-",Z213,CONCATENATE(Z213,",",'Rp0,2, МПа'!N213))</f>
        <v>392,383,363,353,334,324,304,295,284,265,255</v>
      </c>
      <c r="AB213" s="43" t="str">
        <f>IF('Rp0,2, МПа'!O213="-",AA213,CONCATENATE(AA213,",",'Rp0,2, МПа'!O213))</f>
        <v>392,383,363,353,334,324,304,295,284,265,255</v>
      </c>
      <c r="AC213" s="43" t="str">
        <f>IF('Rp0,2, МПа'!P213="-",AB213,CONCATENATE(AB213,",",'Rp0,2, МПа'!P213))</f>
        <v>392,383,363,353,334,324,304,295,284,265,255</v>
      </c>
      <c r="AD213" s="43" t="str">
        <f t="shared" si="7"/>
        <v>{Name: "Сталь 15Х2МФА-А (Листы, поковки толщиной от 400 до 650 мм, КП295**)",ClassID: "СЛ-ХМВ",UltimateStressArray: [441,432,422,412,402,392,392,392,373,353,333],YieldStressArray: [392,383,363,353,334,324,304,295,284,265,255]},</v>
      </c>
    </row>
    <row r="214" spans="1:30" x14ac:dyDescent="0.25">
      <c r="A214" s="45" t="str">
        <f>INDEX('Обработка исходного'!B:B,ROW('Rm, МПа'!$B$3)+4*(ROW('Rm, МПа'!$B214)-ROW('Rm, МПа'!$B$3)))</f>
        <v>Сталь легированная хромомолибденованадиевая</v>
      </c>
      <c r="B214" s="45" t="str">
        <f t="shared" si="6"/>
        <v>СЛ-ХМВ</v>
      </c>
      <c r="C214" s="45" t="str">
        <f>CONCATENATE('Rm, МПа'!B214,IF(OR(ISBLANK('Rm, МПа'!C214),'Rm, МПа'!C214=""),"",CONCATENATE(" (",'Rm, МПа'!C214,")")))</f>
        <v>15Х2МФА-А (Листы, поковки толщиной от 161 до 400 мм, КП395**)</v>
      </c>
      <c r="D214" s="43">
        <f>'Rm, МПа'!D214</f>
        <v>540</v>
      </c>
      <c r="E214" s="43" t="str">
        <f>IF('Rm, МПа'!E214="-",D214,CONCATENATE(D214,",",'Rm, МПа'!E214))</f>
        <v>540,530</v>
      </c>
      <c r="F214" s="43" t="str">
        <f>IF('Rm, МПа'!F214="-",E214,CONCATENATE(E214,",",'Rm, МПа'!F214))</f>
        <v>540,530,520</v>
      </c>
      <c r="G214" s="43" t="str">
        <f>IF('Rm, МПа'!G214="-",F214,CONCATENATE(F214,",",'Rm, МПа'!G214))</f>
        <v>540,530,520,500</v>
      </c>
      <c r="H214" s="43" t="str">
        <f>IF('Rm, МПа'!H214="-",G214,CONCATENATE(G214,",",'Rm, МПа'!H214))</f>
        <v>540,530,520,500,491</v>
      </c>
      <c r="I214" s="43" t="str">
        <f>IF('Rm, МПа'!I214="-",H214,CONCATENATE(H214,",",'Rm, МПа'!I214))</f>
        <v>540,530,520,500,491,481</v>
      </c>
      <c r="J214" s="43" t="str">
        <f>IF('Rm, МПа'!J214="-",I214,CONCATENATE(I214,",",'Rm, МПа'!J214))</f>
        <v>540,530,520,500,491,481,471</v>
      </c>
      <c r="K214" s="43" t="str">
        <f>IF('Rm, МПа'!K214="-",J214,CONCATENATE(J214,",",'Rm, МПа'!K214))</f>
        <v>540,530,520,500,491,481,471,461</v>
      </c>
      <c r="L214" s="43" t="str">
        <f>IF('Rm, МПа'!L214="-",K214,CONCATENATE(K214,",",'Rm, МПа'!L214))</f>
        <v>540,530,520,500,491,481,471,461,461</v>
      </c>
      <c r="M214" s="43" t="str">
        <f>IF('Rm, МПа'!M214="-",L214,CONCATENATE(L214,",",'Rm, МПа'!M214))</f>
        <v>540,530,520,500,491,481,471,461,461,432</v>
      </c>
      <c r="N214" s="43" t="str">
        <f>IF('Rm, МПа'!N214="-",M214,CONCATENATE(M214,",",'Rm, МПа'!N214))</f>
        <v>540,530,520,500,491,481,471,461,461,432,412</v>
      </c>
      <c r="O214" s="43" t="str">
        <f>IF('Rm, МПа'!O214="-",N214,CONCATENATE(N214,",",'Rm, МПа'!O214))</f>
        <v>540,530,520,500,491,481,471,461,461,432,412</v>
      </c>
      <c r="P214" s="43" t="str">
        <f>IF('Rm, МПа'!P214="-",O214,CONCATENATE(O214,",",'Rm, МПа'!P214))</f>
        <v>540,530,520,500,491,481,471,461,461,432,412</v>
      </c>
      <c r="Q214" s="43">
        <f>'Rp0,2, МПа'!D214</f>
        <v>432</v>
      </c>
      <c r="R214" s="43" t="str">
        <f>IF('Rp0,2, МПа'!E214="-",Q214,CONCATENATE(Q214,",",'Rp0,2, МПа'!E214))</f>
        <v>432,422</v>
      </c>
      <c r="S214" s="43" t="str">
        <f>IF('Rp0,2, МПа'!F214="-",R214,CONCATENATE(R214,",",'Rp0,2, МПа'!F214))</f>
        <v>432,422,422</v>
      </c>
      <c r="T214" s="43" t="str">
        <f>IF('Rp0,2, МПа'!G214="-",S214,CONCATENATE(S214,",",'Rp0,2, МПа'!G214))</f>
        <v>432,422,422,422</v>
      </c>
      <c r="U214" s="43" t="str">
        <f>IF('Rp0,2, МПа'!H214="-",T214,CONCATENATE(T214,",",'Rp0,2, МПа'!H214))</f>
        <v>432,422,422,422,412</v>
      </c>
      <c r="V214" s="43" t="str">
        <f>IF('Rp0,2, МПа'!I214="-",U214,CONCATENATE(U214,",",'Rp0,2, МПа'!I214))</f>
        <v>432,422,422,422,412,402</v>
      </c>
      <c r="W214" s="43" t="str">
        <f>IF('Rp0,2, МПа'!J214="-",V214,CONCATENATE(V214,",",'Rp0,2, МПа'!J214))</f>
        <v>432,422,422,422,412,402,402</v>
      </c>
      <c r="X214" s="43" t="str">
        <f>IF('Rp0,2, МПа'!K214="-",W214,CONCATENATE(W214,",",'Rp0,2, МПа'!K214))</f>
        <v>432,422,422,422,412,402,402,395</v>
      </c>
      <c r="Y214" s="43" t="str">
        <f>IF('Rp0,2, МПа'!L214="-",X214,CONCATENATE(X214,",",'Rp0,2, МПа'!L214))</f>
        <v>432,422,422,422,412,402,402,395,395</v>
      </c>
      <c r="Z214" s="43" t="str">
        <f>IF('Rp0,2, МПа'!M214="-",Y214,CONCATENATE(Y214,",",'Rp0,2, МПа'!M214))</f>
        <v>432,422,422,422,412,402,402,395,395,395</v>
      </c>
      <c r="AA214" s="43" t="str">
        <f>IF('Rp0,2, МПа'!N214="-",Z214,CONCATENATE(Z214,",",'Rp0,2, МПа'!N214))</f>
        <v>432,422,422,422,412,402,402,395,395,395,363</v>
      </c>
      <c r="AB214" s="43" t="str">
        <f>IF('Rp0,2, МПа'!O214="-",AA214,CONCATENATE(AA214,",",'Rp0,2, МПа'!O214))</f>
        <v>432,422,422,422,412,402,402,395,395,395,363</v>
      </c>
      <c r="AC214" s="43" t="str">
        <f>IF('Rp0,2, МПа'!P214="-",AB214,CONCATENATE(AB214,",",'Rp0,2, МПа'!P214))</f>
        <v>432,422,422,422,412,402,402,395,395,395,363</v>
      </c>
      <c r="AD214" s="43" t="str">
        <f t="shared" si="7"/>
        <v>{Name: "Сталь 15Х2МФА-А (Листы, поковки толщиной от 161 до 400 мм, КП395**)",ClassID: "СЛ-ХМВ",UltimateStressArray: [540,530,520,500,491,481,471,461,461,432,412],YieldStressArray: [432,422,422,422,412,402,402,395,395,395,363]},</v>
      </c>
    </row>
    <row r="215" spans="1:30" x14ac:dyDescent="0.25">
      <c r="A215" s="45" t="str">
        <f>INDEX('Обработка исходного'!B:B,ROW('Rm, МПа'!$B$3)+4*(ROW('Rm, МПа'!$B215)-ROW('Rm, МПа'!$B$3)))</f>
        <v>Сталь легированная хромомолибденованадиевая</v>
      </c>
      <c r="B215" s="45" t="str">
        <f t="shared" si="6"/>
        <v>СЛ-ХМВ</v>
      </c>
      <c r="C215" s="45" t="str">
        <f>CONCATENATE('Rm, МПа'!B215,IF(OR(ISBLANK('Rm, МПа'!C215),'Rm, МПа'!C215=""),"",CONCATENATE(" (",'Rm, МПа'!C215,")")))</f>
        <v>25Х2МФА (Поковки, листы (плиты), листовые и штампованные заготовки диаметром или толщиной до 70 мм, КП395**)</v>
      </c>
      <c r="D215" s="43">
        <f>'Rm, МПа'!D215</f>
        <v>540</v>
      </c>
      <c r="E215" s="43" t="str">
        <f>IF('Rm, МПа'!E215="-",D215,CONCATENATE(D215,",",'Rm, МПа'!E215))</f>
        <v>540,530</v>
      </c>
      <c r="F215" s="43" t="str">
        <f>IF('Rm, МПа'!F215="-",E215,CONCATENATE(E215,",",'Rm, МПа'!F215))</f>
        <v>540,530,520</v>
      </c>
      <c r="G215" s="43" t="str">
        <f>IF('Rm, МПа'!G215="-",F215,CONCATENATE(F215,",",'Rm, МПа'!G215))</f>
        <v>540,530,520,500</v>
      </c>
      <c r="H215" s="43" t="str">
        <f>IF('Rm, МПа'!H215="-",G215,CONCATENATE(G215,",",'Rm, МПа'!H215))</f>
        <v>540,530,520,500,491</v>
      </c>
      <c r="I215" s="43" t="str">
        <f>IF('Rm, МПа'!I215="-",H215,CONCATENATE(H215,",",'Rm, МПа'!I215))</f>
        <v>540,530,520,500,491,481</v>
      </c>
      <c r="J215" s="43" t="str">
        <f>IF('Rm, МПа'!J215="-",I215,CONCATENATE(I215,",",'Rm, МПа'!J215))</f>
        <v>540,530,520,500,491,481,471</v>
      </c>
      <c r="K215" s="43" t="str">
        <f>IF('Rm, МПа'!K215="-",J215,CONCATENATE(J215,",",'Rm, МПа'!K215))</f>
        <v>540,530,520,500,491,481,471,461</v>
      </c>
      <c r="L215" s="43" t="str">
        <f>IF('Rm, МПа'!L215="-",K215,CONCATENATE(K215,",",'Rm, МПа'!L215))</f>
        <v>540,530,520,500,491,481,471,461,461</v>
      </c>
      <c r="M215" s="43" t="str">
        <f>IF('Rm, МПа'!M215="-",L215,CONCATENATE(L215,",",'Rm, МПа'!M215))</f>
        <v>540,530,520,500,491,481,471,461,461,441</v>
      </c>
      <c r="N215" s="43" t="str">
        <f>IF('Rm, МПа'!N215="-",M215,CONCATENATE(M215,",",'Rm, МПа'!N215))</f>
        <v>540,530,520,500,491,481,471,461,461,441,441</v>
      </c>
      <c r="O215" s="43" t="str">
        <f>IF('Rm, МПа'!O215="-",N215,CONCATENATE(N215,",",'Rm, МПа'!O215))</f>
        <v>540,530,520,500,491,481,471,461,461,441,441</v>
      </c>
      <c r="P215" s="43" t="str">
        <f>IF('Rm, МПа'!P215="-",O215,CONCATENATE(O215,",",'Rm, МПа'!P215))</f>
        <v>540,530,520,500,491,481,471,461,461,441,441</v>
      </c>
      <c r="Q215" s="43">
        <f>'Rp0,2, МПа'!D215</f>
        <v>432</v>
      </c>
      <c r="R215" s="43" t="str">
        <f>IF('Rp0,2, МПа'!E215="-",Q215,CONCATENATE(Q215,",",'Rp0,2, МПа'!E215))</f>
        <v>432,432</v>
      </c>
      <c r="S215" s="43" t="str">
        <f>IF('Rp0,2, МПа'!F215="-",R215,CONCATENATE(R215,",",'Rp0,2, МПа'!F215))</f>
        <v>432,432,422</v>
      </c>
      <c r="T215" s="43" t="str">
        <f>IF('Rp0,2, МПа'!G215="-",S215,CONCATENATE(S215,",",'Rp0,2, МПа'!G215))</f>
        <v>432,432,422,412</v>
      </c>
      <c r="U215" s="43" t="str">
        <f>IF('Rp0,2, МПа'!H215="-",T215,CONCATENATE(T215,",",'Rp0,2, МПа'!H215))</f>
        <v>432,432,422,412,402</v>
      </c>
      <c r="V215" s="43" t="str">
        <f>IF('Rp0,2, МПа'!I215="-",U215,CONCATENATE(U215,",",'Rp0,2, МПа'!I215))</f>
        <v>432,432,422,412,402,402</v>
      </c>
      <c r="W215" s="43" t="str">
        <f>IF('Rp0,2, МПа'!J215="-",V215,CONCATENATE(V215,",",'Rp0,2, МПа'!J215))</f>
        <v>432,432,422,412,402,402,395</v>
      </c>
      <c r="X215" s="43" t="str">
        <f>IF('Rp0,2, МПа'!K215="-",W215,CONCATENATE(W215,",",'Rp0,2, МПа'!K215))</f>
        <v>432,432,422,412,402,402,395,395</v>
      </c>
      <c r="Y215" s="43" t="str">
        <f>IF('Rp0,2, МПа'!L215="-",X215,CONCATENATE(X215,",",'Rp0,2, МПа'!L215))</f>
        <v>432,432,422,412,402,402,395,395,395</v>
      </c>
      <c r="Z215" s="43" t="str">
        <f>IF('Rp0,2, МПа'!M215="-",Y215,CONCATENATE(Y215,",",'Rp0,2, МПа'!M215))</f>
        <v>432,432,422,412,402,402,395,395,395,373</v>
      </c>
      <c r="AA215" s="43" t="str">
        <f>IF('Rp0,2, МПа'!N215="-",Z215,CONCATENATE(Z215,",",'Rp0,2, МПа'!N215))</f>
        <v>432,432,422,412,402,402,395,395,395,373,373</v>
      </c>
      <c r="AB215" s="43" t="str">
        <f>IF('Rp0,2, МПа'!O215="-",AA215,CONCATENATE(AA215,",",'Rp0,2, МПа'!O215))</f>
        <v>432,432,422,412,402,402,395,395,395,373,373</v>
      </c>
      <c r="AC215" s="43" t="str">
        <f>IF('Rp0,2, МПа'!P215="-",AB215,CONCATENATE(AB215,",",'Rp0,2, МПа'!P215))</f>
        <v>432,432,422,412,402,402,395,395,395,373,373</v>
      </c>
      <c r="AD215" s="43" t="str">
        <f t="shared" si="7"/>
        <v>{Name: "Сталь 25Х2МФА (Поковки, листы (плиты), листовые и штампованные заготовки диаметром или толщиной до 70 мм, КП395**)",ClassID: "СЛ-ХМВ",UltimateStressArray: [540,530,520,500,491,481,471,461,461,441,441],YieldStressArray: [432,432,422,412,402,402,395,395,395,373,373]},</v>
      </c>
    </row>
    <row r="216" spans="1:30" x14ac:dyDescent="0.25">
      <c r="A216" s="45" t="str">
        <f>INDEX('Обработка исходного'!B:B,ROW('Rm, МПа'!$B$3)+4*(ROW('Rm, МПа'!$B216)-ROW('Rm, МПа'!$B$3)))</f>
        <v>Сталь легированная хромомолибденованадиевая</v>
      </c>
      <c r="B216" s="45" t="str">
        <f t="shared" si="6"/>
        <v>СЛ-ХМВ</v>
      </c>
      <c r="C216" s="45" t="str">
        <f>CONCATENATE('Rm, МПа'!B216,IF(OR(ISBLANK('Rm, МПа'!C216),'Rm, МПа'!C216=""),"",CONCATENATE(" (",'Rm, МПа'!C216,")")))</f>
        <v>25Х2МФА (Поковки, листы (плиты), листовые и штампованные заготовки диаметром или толщиной до 750 мм, КП490**)</v>
      </c>
      <c r="D216" s="43">
        <f>'Rm, МПа'!D216</f>
        <v>638</v>
      </c>
      <c r="E216" s="43" t="str">
        <f>IF('Rm, МПа'!E216="-",D216,CONCATENATE(D216,",",'Rm, МПа'!E216))</f>
        <v>638,618</v>
      </c>
      <c r="F216" s="43" t="str">
        <f>IF('Rm, МПа'!F216="-",E216,CONCATENATE(E216,",",'Rm, МПа'!F216))</f>
        <v>638,618,608</v>
      </c>
      <c r="G216" s="43" t="str">
        <f>IF('Rm, МПа'!G216="-",F216,CONCATENATE(F216,",",'Rm, МПа'!G216))</f>
        <v>638,618,608,598</v>
      </c>
      <c r="H216" s="43" t="str">
        <f>IF('Rm, МПа'!H216="-",G216,CONCATENATE(G216,",",'Rm, МПа'!H216))</f>
        <v>638,618,608,598,589</v>
      </c>
      <c r="I216" s="43" t="str">
        <f>IF('Rm, МПа'!I216="-",H216,CONCATENATE(H216,",",'Rm, МПа'!I216))</f>
        <v>638,618,608,598,589,569</v>
      </c>
      <c r="J216" s="43" t="str">
        <f>IF('Rm, МПа'!J216="-",I216,CONCATENATE(I216,",",'Rm, МПа'!J216))</f>
        <v>638,618,608,598,589,569,559</v>
      </c>
      <c r="K216" s="43" t="str">
        <f>IF('Rm, МПа'!K216="-",J216,CONCATENATE(J216,",",'Rm, МПа'!K216))</f>
        <v>638,618,608,598,589,569,559,549</v>
      </c>
      <c r="L216" s="43" t="str">
        <f>IF('Rm, МПа'!L216="-",K216,CONCATENATE(K216,",",'Rm, МПа'!L216))</f>
        <v>638,618,608,598,589,569,559,549,540</v>
      </c>
      <c r="M216" s="43" t="str">
        <f>IF('Rm, МПа'!M216="-",L216,CONCATENATE(L216,",",'Rm, МПа'!M216))</f>
        <v>638,618,608,598,589,569,559,549,540,530</v>
      </c>
      <c r="N216" s="43" t="str">
        <f>IF('Rm, МПа'!N216="-",M216,CONCATENATE(M216,",",'Rm, МПа'!N216))</f>
        <v>638,618,608,598,589,569,559,549,540,530,520</v>
      </c>
      <c r="O216" s="43" t="str">
        <f>IF('Rm, МПа'!O216="-",N216,CONCATENATE(N216,",",'Rm, МПа'!O216))</f>
        <v>638,618,608,598,589,569,559,549,540,530,520</v>
      </c>
      <c r="P216" s="43" t="str">
        <f>IF('Rm, МПа'!P216="-",O216,CONCATENATE(O216,",",'Rm, МПа'!P216))</f>
        <v>638,618,608,598,589,569,559,549,540,530,520</v>
      </c>
      <c r="Q216" s="43">
        <f>'Rp0,2, МПа'!D216</f>
        <v>530</v>
      </c>
      <c r="R216" s="43" t="str">
        <f>IF('Rp0,2, МПа'!E216="-",Q216,CONCATENATE(Q216,",",'Rp0,2, МПа'!E216))</f>
        <v>530,530</v>
      </c>
      <c r="S216" s="43" t="str">
        <f>IF('Rp0,2, МПа'!F216="-",R216,CONCATENATE(R216,",",'Rp0,2, МПа'!F216))</f>
        <v>530,530,520</v>
      </c>
      <c r="T216" s="43" t="str">
        <f>IF('Rp0,2, МПа'!G216="-",S216,CONCATENATE(S216,",",'Rp0,2, МПа'!G216))</f>
        <v>530,530,520,510</v>
      </c>
      <c r="U216" s="43" t="str">
        <f>IF('Rp0,2, МПа'!H216="-",T216,CONCATENATE(T216,",",'Rp0,2, МПа'!H216))</f>
        <v>530,530,520,510,500</v>
      </c>
      <c r="V216" s="43" t="str">
        <f>IF('Rp0,2, МПа'!I216="-",U216,CONCATENATE(U216,",",'Rp0,2, МПа'!I216))</f>
        <v>530,530,520,510,500,500</v>
      </c>
      <c r="W216" s="43" t="str">
        <f>IF('Rp0,2, МПа'!J216="-",V216,CONCATENATE(V216,",",'Rp0,2, МПа'!J216))</f>
        <v>530,530,520,510,500,500,490</v>
      </c>
      <c r="X216" s="43" t="str">
        <f>IF('Rp0,2, МПа'!K216="-",W216,CONCATENATE(W216,",",'Rp0,2, МПа'!K216))</f>
        <v>530,530,520,510,500,500,490,490</v>
      </c>
      <c r="Y216" s="43" t="str">
        <f>IF('Rp0,2, МПа'!L216="-",X216,CONCATENATE(X216,",",'Rp0,2, МПа'!L216))</f>
        <v>530,530,520,510,500,500,490,490,471</v>
      </c>
      <c r="Z216" s="43" t="str">
        <f>IF('Rp0,2, МПа'!M216="-",Y216,CONCATENATE(Y216,",",'Rp0,2, МПа'!M216))</f>
        <v>530,530,520,510,500,500,490,490,471,461</v>
      </c>
      <c r="AA216" s="43" t="str">
        <f>IF('Rp0,2, МПа'!N216="-",Z216,CONCATENATE(Z216,",",'Rp0,2, МПа'!N216))</f>
        <v>530,530,520,510,500,500,490,490,471,461,461</v>
      </c>
      <c r="AB216" s="43" t="str">
        <f>IF('Rp0,2, МПа'!O216="-",AA216,CONCATENATE(AA216,",",'Rp0,2, МПа'!O216))</f>
        <v>530,530,520,510,500,500,490,490,471,461,461</v>
      </c>
      <c r="AC216" s="43" t="str">
        <f>IF('Rp0,2, МПа'!P216="-",AB216,CONCATENATE(AB216,",",'Rp0,2, МПа'!P216))</f>
        <v>530,530,520,510,500,500,490,490,471,461,461</v>
      </c>
      <c r="AD216" s="43" t="str">
        <f t="shared" si="7"/>
        <v>{Name: "Сталь 25Х2МФА (Поковки, листы (плиты), листовые и штампованные заготовки диаметром или толщиной до 750 мм, КП490**)",ClassID: "СЛ-ХМВ",UltimateStressArray: [638,618,608,598,589,569,559,549,540,530,520],YieldStressArray: [530,530,520,510,500,500,490,490,471,461,461]},</v>
      </c>
    </row>
    <row r="217" spans="1:30" x14ac:dyDescent="0.25">
      <c r="A217" s="45" t="str">
        <f>INDEX('Обработка исходного'!B:B,ROW('Rm, МПа'!$B$3)+4*(ROW('Rm, МПа'!$B217)-ROW('Rm, МПа'!$B$3)))</f>
        <v>Сталь легированная хромомолибденованадиевая</v>
      </c>
      <c r="B217" s="45" t="str">
        <f t="shared" si="6"/>
        <v>СЛ-ХМВ</v>
      </c>
      <c r="C217" s="45" t="str">
        <f>CONCATENATE('Rm, МПа'!B217,IF(OR(ISBLANK('Rm, МПа'!C217),'Rm, МПа'!C217=""),"",CONCATENATE(" (",'Rm, МПа'!C217,")")))</f>
        <v>25Х2МФА (Поковки, листы (плиты), листовые и штампованные заготовки диаметром или толщиной до 750 мм, КП590**)</v>
      </c>
      <c r="D217" s="43">
        <f>'Rm, МПа'!D217</f>
        <v>736</v>
      </c>
      <c r="E217" s="43" t="str">
        <f>IF('Rm, МПа'!E217="-",D217,CONCATENATE(D217,",",'Rm, МПа'!E217))</f>
        <v>736,716</v>
      </c>
      <c r="F217" s="43" t="str">
        <f>IF('Rm, МПа'!F217="-",E217,CONCATENATE(E217,",",'Rm, МПа'!F217))</f>
        <v>736,716,706</v>
      </c>
      <c r="G217" s="43" t="str">
        <f>IF('Rm, МПа'!G217="-",F217,CONCATENATE(F217,",",'Rm, МПа'!G217))</f>
        <v>736,716,706,697</v>
      </c>
      <c r="H217" s="43" t="str">
        <f>IF('Rm, МПа'!H217="-",G217,CONCATENATE(G217,",",'Rm, МПа'!H217))</f>
        <v>736,716,706,697,677</v>
      </c>
      <c r="I217" s="43" t="str">
        <f>IF('Rm, МПа'!I217="-",H217,CONCATENATE(H217,",",'Rm, МПа'!I217))</f>
        <v>736,716,706,697,677,667</v>
      </c>
      <c r="J217" s="43" t="str">
        <f>IF('Rm, МПа'!J217="-",I217,CONCATENATE(I217,",",'Rm, МПа'!J217))</f>
        <v>736,716,706,697,677,667,647</v>
      </c>
      <c r="K217" s="43" t="str">
        <f>IF('Rm, МПа'!K217="-",J217,CONCATENATE(J217,",",'Rm, МПа'!K217))</f>
        <v>736,716,706,697,677,667,647,638</v>
      </c>
      <c r="L217" s="43" t="str">
        <f>IF('Rm, МПа'!L217="-",K217,CONCATENATE(K217,",",'Rm, МПа'!L217))</f>
        <v>736,716,706,697,677,667,647,638,618</v>
      </c>
      <c r="M217" s="43" t="str">
        <f>IF('Rm, МПа'!M217="-",L217,CONCATENATE(L217,",",'Rm, МПа'!M217))</f>
        <v>736,716,706,697,677,667,647,638,618,608</v>
      </c>
      <c r="N217" s="43" t="str">
        <f>IF('Rm, МПа'!N217="-",M217,CONCATENATE(M217,",",'Rm, МПа'!N217))</f>
        <v>736,716,706,697,677,667,647,638,618,608,598</v>
      </c>
      <c r="O217" s="43" t="str">
        <f>IF('Rm, МПа'!O217="-",N217,CONCATENATE(N217,",",'Rm, МПа'!O217))</f>
        <v>736,716,706,697,677,667,647,638,618,608,598</v>
      </c>
      <c r="P217" s="43" t="str">
        <f>IF('Rm, МПа'!P217="-",O217,CONCATENATE(O217,",",'Rm, МПа'!P217))</f>
        <v>736,716,706,697,677,667,647,638,618,608,598</v>
      </c>
      <c r="Q217" s="43">
        <f>'Rp0,2, МПа'!D217</f>
        <v>628</v>
      </c>
      <c r="R217" s="43" t="str">
        <f>IF('Rp0,2, МПа'!E217="-",Q217,CONCATENATE(Q217,",",'Rp0,2, МПа'!E217))</f>
        <v>628,628</v>
      </c>
      <c r="S217" s="43" t="str">
        <f>IF('Rp0,2, МПа'!F217="-",R217,CONCATENATE(R217,",",'Rp0,2, МПа'!F217))</f>
        <v>628,628,618</v>
      </c>
      <c r="T217" s="43" t="str">
        <f>IF('Rp0,2, МПа'!G217="-",S217,CONCATENATE(S217,",",'Rp0,2, МПа'!G217))</f>
        <v>628,628,618,608</v>
      </c>
      <c r="U217" s="43" t="str">
        <f>IF('Rp0,2, МПа'!H217="-",T217,CONCATENATE(T217,",",'Rp0,2, МПа'!H217))</f>
        <v>628,628,618,608,598</v>
      </c>
      <c r="V217" s="43" t="str">
        <f>IF('Rp0,2, МПа'!I217="-",U217,CONCATENATE(U217,",",'Rp0,2, МПа'!I217))</f>
        <v>628,628,618,608,598,598</v>
      </c>
      <c r="W217" s="43" t="str">
        <f>IF('Rp0,2, МПа'!J217="-",V217,CONCATENATE(V217,",",'Rp0,2, МПа'!J217))</f>
        <v>628,628,618,608,598,598,590</v>
      </c>
      <c r="X217" s="43" t="str">
        <f>IF('Rp0,2, МПа'!K217="-",W217,CONCATENATE(W217,",",'Rp0,2, МПа'!K217))</f>
        <v>628,628,618,608,598,598,590,590</v>
      </c>
      <c r="Y217" s="43" t="str">
        <f>IF('Rp0,2, МПа'!L217="-",X217,CONCATENATE(X217,",",'Rp0,2, МПа'!L217))</f>
        <v>628,628,618,608,598,598,590,590,549</v>
      </c>
      <c r="Z217" s="43" t="str">
        <f>IF('Rp0,2, МПа'!M217="-",Y217,CONCATENATE(Y217,",",'Rp0,2, МПа'!M217))</f>
        <v>628,628,618,608,598,598,590,590,549,540</v>
      </c>
      <c r="AA217" s="43" t="str">
        <f>IF('Rp0,2, МПа'!N217="-",Z217,CONCATENATE(Z217,",",'Rp0,2, МПа'!N217))</f>
        <v>628,628,618,608,598,598,590,590,549,540,540</v>
      </c>
      <c r="AB217" s="43" t="str">
        <f>IF('Rp0,2, МПа'!O217="-",AA217,CONCATENATE(AA217,",",'Rp0,2, МПа'!O217))</f>
        <v>628,628,618,608,598,598,590,590,549,540,540</v>
      </c>
      <c r="AC217" s="43" t="str">
        <f>IF('Rp0,2, МПа'!P217="-",AB217,CONCATENATE(AB217,",",'Rp0,2, МПа'!P217))</f>
        <v>628,628,618,608,598,598,590,590,549,540,540</v>
      </c>
      <c r="AD217" s="43" t="str">
        <f t="shared" si="7"/>
        <v>{Name: "Сталь 25Х2МФА (Поковки, листы (плиты), листовые и штампованные заготовки диаметром или толщиной до 750 мм, КП590**)",ClassID: "СЛ-ХМВ",UltimateStressArray: [736,716,706,697,677,667,647,638,618,608,598],YieldStressArray: [628,628,618,608,598,598,590,590,549,540,540]},</v>
      </c>
    </row>
    <row r="218" spans="1:30" x14ac:dyDescent="0.25">
      <c r="A218" s="45" t="str">
        <f>INDEX('Обработка исходного'!B:B,ROW('Rm, МПа'!$B$3)+4*(ROW('Rm, МПа'!$B218)-ROW('Rm, МПа'!$B$3)))</f>
        <v>Сталь легированная хромомолибденованадиевая</v>
      </c>
      <c r="B218" s="45" t="str">
        <f t="shared" si="6"/>
        <v>СЛ-ХМВ</v>
      </c>
      <c r="C218" s="45" t="str">
        <f>CONCATENATE('Rm, МПа'!B218,IF(OR(ISBLANK('Rm, МПа'!C218),'Rm, МПа'!C218=""),"",CONCATENATE(" (",'Rm, МПа'!C218,")")))</f>
        <v>25Х2М1Ф (Горячекатаные и кованые прутки и полосы диаметром или толщиной 90 мм)</v>
      </c>
      <c r="D218" s="43">
        <f>'Rm, МПа'!D218</f>
        <v>785</v>
      </c>
      <c r="E218" s="43" t="str">
        <f>IF('Rm, МПа'!E218="-",D218,CONCATENATE(D218,",",'Rm, МПа'!E218))</f>
        <v>785,765</v>
      </c>
      <c r="F218" s="43" t="str">
        <f>IF('Rm, МПа'!F218="-",E218,CONCATENATE(E218,",",'Rm, МПа'!F218))</f>
        <v>785,765,765</v>
      </c>
      <c r="G218" s="43" t="str">
        <f>IF('Rm, МПа'!G218="-",F218,CONCATENATE(F218,",",'Rm, МПа'!G218))</f>
        <v>785,765,765,755</v>
      </c>
      <c r="H218" s="43" t="str">
        <f>IF('Rm, МПа'!H218="-",G218,CONCATENATE(G218,",",'Rm, МПа'!H218))</f>
        <v>785,765,765,755,745</v>
      </c>
      <c r="I218" s="43" t="str">
        <f>IF('Rm, МПа'!I218="-",H218,CONCATENATE(H218,",",'Rm, МПа'!I218))</f>
        <v>785,765,765,755,745,735</v>
      </c>
      <c r="J218" s="43" t="str">
        <f>IF('Rm, МПа'!J218="-",I218,CONCATENATE(I218,",",'Rm, МПа'!J218))</f>
        <v>785,765,765,755,745,735,725</v>
      </c>
      <c r="K218" s="43" t="str">
        <f>IF('Rm, МПа'!K218="-",J218,CONCATENATE(J218,",",'Rm, МПа'!K218))</f>
        <v>785,765,765,755,745,735,725,687</v>
      </c>
      <c r="L218" s="43" t="str">
        <f>IF('Rm, МПа'!L218="-",K218,CONCATENATE(K218,",",'Rm, МПа'!L218))</f>
        <v>785,765,765,755,745,735,725,687,677</v>
      </c>
      <c r="M218" s="43" t="str">
        <f>IF('Rm, МПа'!M218="-",L218,CONCATENATE(L218,",",'Rm, МПа'!M218))</f>
        <v>785,765,765,755,745,735,725,687,677,647</v>
      </c>
      <c r="N218" s="43" t="str">
        <f>IF('Rm, МПа'!N218="-",M218,CONCATENATE(M218,",",'Rm, МПа'!N218))</f>
        <v>785,765,765,755,745,735,725,687,677,647,608</v>
      </c>
      <c r="O218" s="43" t="str">
        <f>IF('Rm, МПа'!O218="-",N218,CONCATENATE(N218,",",'Rm, МПа'!O218))</f>
        <v>785,765,765,755,745,735,725,687,677,647,608</v>
      </c>
      <c r="P218" s="43" t="str">
        <f>IF('Rm, МПа'!P218="-",O218,CONCATENATE(O218,",",'Rm, МПа'!P218))</f>
        <v>785,765,765,755,745,735,725,687,677,647,608</v>
      </c>
      <c r="Q218" s="43">
        <f>'Rp0,2, МПа'!D218</f>
        <v>667</v>
      </c>
      <c r="R218" s="43" t="str">
        <f>IF('Rp0,2, МПа'!E218="-",Q218,CONCATENATE(Q218,",",'Rp0,2, МПа'!E218))</f>
        <v>667,667</v>
      </c>
      <c r="S218" s="43" t="str">
        <f>IF('Rp0,2, МПа'!F218="-",R218,CONCATENATE(R218,",",'Rp0,2, МПа'!F218))</f>
        <v>667,667,651</v>
      </c>
      <c r="T218" s="43" t="str">
        <f>IF('Rp0,2, МПа'!G218="-",S218,CONCATENATE(S218,",",'Rp0,2, МПа'!G218))</f>
        <v>667,667,651,647</v>
      </c>
      <c r="U218" s="43" t="str">
        <f>IF('Rp0,2, МПа'!H218="-",T218,CONCATENATE(T218,",",'Rp0,2, МПа'!H218))</f>
        <v>667,667,651,647,647</v>
      </c>
      <c r="V218" s="43" t="str">
        <f>IF('Rp0,2, МПа'!I218="-",U218,CONCATENATE(U218,",",'Rp0,2, МПа'!I218))</f>
        <v>667,667,651,647,647,628</v>
      </c>
      <c r="W218" s="43" t="str">
        <f>IF('Rp0,2, МПа'!J218="-",V218,CONCATENATE(V218,",",'Rp0,2, МПа'!J218))</f>
        <v>667,667,651,647,647,628,618</v>
      </c>
      <c r="X218" s="43" t="str">
        <f>IF('Rp0,2, МПа'!K218="-",W218,CONCATENATE(W218,",",'Rp0,2, МПа'!K218))</f>
        <v>667,667,651,647,647,628,618,598</v>
      </c>
      <c r="Y218" s="43" t="str">
        <f>IF('Rp0,2, МПа'!L218="-",X218,CONCATENATE(X218,",",'Rp0,2, МПа'!L218))</f>
        <v>667,667,651,647,647,628,618,598,578</v>
      </c>
      <c r="Z218" s="43" t="str">
        <f>IF('Rp0,2, МПа'!M218="-",Y218,CONCATENATE(Y218,",",'Rp0,2, МПа'!M218))</f>
        <v>667,667,651,647,647,628,618,598,578,559</v>
      </c>
      <c r="AA218" s="43" t="str">
        <f>IF('Rp0,2, МПа'!N218="-",Z218,CONCATENATE(Z218,",",'Rp0,2, МПа'!N218))</f>
        <v>667,667,651,647,647,628,618,598,578,559,539</v>
      </c>
      <c r="AB218" s="43" t="str">
        <f>IF('Rp0,2, МПа'!O218="-",AA218,CONCATENATE(AA218,",",'Rp0,2, МПа'!O218))</f>
        <v>667,667,651,647,647,628,618,598,578,559,539</v>
      </c>
      <c r="AC218" s="43" t="str">
        <f>IF('Rp0,2, МПа'!P218="-",AB218,CONCATENATE(AB218,",",'Rp0,2, МПа'!P218))</f>
        <v>667,667,651,647,647,628,618,598,578,559,539</v>
      </c>
      <c r="AD218" s="43" t="str">
        <f t="shared" si="7"/>
        <v>{Name: "Сталь 25Х2М1Ф (Горячекатаные и кованые прутки и полосы диаметром или толщиной 90 мм)",ClassID: "СЛ-ХМВ",UltimateStressArray: [785,765,765,755,745,735,725,687,677,647,608],YieldStressArray: [667,667,651,647,647,628,618,598,578,559,539]},</v>
      </c>
    </row>
    <row r="219" spans="1:30" x14ac:dyDescent="0.25">
      <c r="A219" s="45" t="str">
        <f>INDEX('Обработка исходного'!B:B,ROW('Rm, МПа'!$B$3)+4*(ROW('Rm, МПа'!$B219)-ROW('Rm, МПа'!$B$3)))</f>
        <v>Сталь легированная хромомолибденованадиевая</v>
      </c>
      <c r="B219" s="45" t="str">
        <f t="shared" si="6"/>
        <v>СЛ-ХМВ</v>
      </c>
      <c r="C219" s="45" t="str">
        <f>CONCATENATE('Rm, МПа'!B219,IF(OR(ISBLANK('Rm, МПа'!C219),'Rm, МПа'!C219=""),"",CONCATENATE(" (",'Rm, МПа'!C219,")")))</f>
        <v>25Х2М1Ф (Заготовки крепежных деталей диаметром или толщиной до 200 мм)</v>
      </c>
      <c r="D219" s="43">
        <f>'Rm, МПа'!D219</f>
        <v>785</v>
      </c>
      <c r="E219" s="43" t="str">
        <f>IF('Rm, МПа'!E219="-",D219,CONCATENATE(D219,",",'Rm, МПа'!E219))</f>
        <v>785,765</v>
      </c>
      <c r="F219" s="43" t="str">
        <f>IF('Rm, МПа'!F219="-",E219,CONCATENATE(E219,",",'Rm, МПа'!F219))</f>
        <v>785,765,765</v>
      </c>
      <c r="G219" s="43" t="str">
        <f>IF('Rm, МПа'!G219="-",F219,CONCATENATE(F219,",",'Rm, МПа'!G219))</f>
        <v>785,765,765,755</v>
      </c>
      <c r="H219" s="43" t="str">
        <f>IF('Rm, МПа'!H219="-",G219,CONCATENATE(G219,",",'Rm, МПа'!H219))</f>
        <v>785,765,765,755,745</v>
      </c>
      <c r="I219" s="43" t="str">
        <f>IF('Rm, МПа'!I219="-",H219,CONCATENATE(H219,",",'Rm, МПа'!I219))</f>
        <v>785,765,765,755,745,735</v>
      </c>
      <c r="J219" s="43" t="str">
        <f>IF('Rm, МПа'!J219="-",I219,CONCATENATE(I219,",",'Rm, МПа'!J219))</f>
        <v>785,765,765,755,745,735,725</v>
      </c>
      <c r="K219" s="43" t="str">
        <f>IF('Rm, МПа'!K219="-",J219,CONCATENATE(J219,",",'Rm, МПа'!K219))</f>
        <v>785,765,765,755,745,735,725,687</v>
      </c>
      <c r="L219" s="43" t="str">
        <f>IF('Rm, МПа'!L219="-",K219,CONCATENATE(K219,",",'Rm, МПа'!L219))</f>
        <v>785,765,765,755,745,735,725,687,677</v>
      </c>
      <c r="M219" s="43" t="str">
        <f>IF('Rm, МПа'!M219="-",L219,CONCATENATE(L219,",",'Rm, МПа'!M219))</f>
        <v>785,765,765,755,745,735,725,687,677,647</v>
      </c>
      <c r="N219" s="43" t="str">
        <f>IF('Rm, МПа'!N219="-",M219,CONCATENATE(M219,",",'Rm, МПа'!N219))</f>
        <v>785,765,765,755,745,735,725,687,677,647,608</v>
      </c>
      <c r="O219" s="43" t="str">
        <f>IF('Rm, МПа'!O219="-",N219,CONCATENATE(N219,",",'Rm, МПа'!O219))</f>
        <v>785,765,765,755,745,735,725,687,677,647,608</v>
      </c>
      <c r="P219" s="43" t="str">
        <f>IF('Rm, МПа'!P219="-",O219,CONCATENATE(O219,",",'Rm, МПа'!P219))</f>
        <v>785,765,765,755,745,735,725,687,677,647,608</v>
      </c>
      <c r="Q219" s="43">
        <f>'Rp0,2, МПа'!D219</f>
        <v>667</v>
      </c>
      <c r="R219" s="43" t="str">
        <f>IF('Rp0,2, МПа'!E219="-",Q219,CONCATENATE(Q219,",",'Rp0,2, МПа'!E219))</f>
        <v>667,667</v>
      </c>
      <c r="S219" s="43" t="str">
        <f>IF('Rp0,2, МПа'!F219="-",R219,CONCATENATE(R219,",",'Rp0,2, МПа'!F219))</f>
        <v>667,667,651</v>
      </c>
      <c r="T219" s="43" t="str">
        <f>IF('Rp0,2, МПа'!G219="-",S219,CONCATENATE(S219,",",'Rp0,2, МПа'!G219))</f>
        <v>667,667,651,647</v>
      </c>
      <c r="U219" s="43" t="str">
        <f>IF('Rp0,2, МПа'!H219="-",T219,CONCATENATE(T219,",",'Rp0,2, МПа'!H219))</f>
        <v>667,667,651,647,647</v>
      </c>
      <c r="V219" s="43" t="str">
        <f>IF('Rp0,2, МПа'!I219="-",U219,CONCATENATE(U219,",",'Rp0,2, МПа'!I219))</f>
        <v>667,667,651,647,647,628</v>
      </c>
      <c r="W219" s="43" t="str">
        <f>IF('Rp0,2, МПа'!J219="-",V219,CONCATENATE(V219,",",'Rp0,2, МПа'!J219))</f>
        <v>667,667,651,647,647,628,618</v>
      </c>
      <c r="X219" s="43" t="str">
        <f>IF('Rp0,2, МПа'!K219="-",W219,CONCATENATE(W219,",",'Rp0,2, МПа'!K219))</f>
        <v>667,667,651,647,647,628,618,598</v>
      </c>
      <c r="Y219" s="43" t="str">
        <f>IF('Rp0,2, МПа'!L219="-",X219,CONCATENATE(X219,",",'Rp0,2, МПа'!L219))</f>
        <v>667,667,651,647,647,628,618,598,578</v>
      </c>
      <c r="Z219" s="43" t="str">
        <f>IF('Rp0,2, МПа'!M219="-",Y219,CONCATENATE(Y219,",",'Rp0,2, МПа'!M219))</f>
        <v>667,667,651,647,647,628,618,598,578,559</v>
      </c>
      <c r="AA219" s="43" t="str">
        <f>IF('Rp0,2, МПа'!N219="-",Z219,CONCATENATE(Z219,",",'Rp0,2, МПа'!N219))</f>
        <v>667,667,651,647,647,628,618,598,578,559,539</v>
      </c>
      <c r="AB219" s="43" t="str">
        <f>IF('Rp0,2, МПа'!O219="-",AA219,CONCATENATE(AA219,",",'Rp0,2, МПа'!O219))</f>
        <v>667,667,651,647,647,628,618,598,578,559,539</v>
      </c>
      <c r="AC219" s="43" t="str">
        <f>IF('Rp0,2, МПа'!P219="-",AB219,CONCATENATE(AB219,",",'Rp0,2, МПа'!P219))</f>
        <v>667,667,651,647,647,628,618,598,578,559,539</v>
      </c>
      <c r="AD219" s="43" t="str">
        <f t="shared" si="7"/>
        <v>{Name: "Сталь 25Х2М1Ф (Заготовки крепежных деталей диаметром или толщиной до 200 мм)",ClassID: "СЛ-ХМВ",UltimateStressArray: [785,765,765,755,745,735,725,687,677,647,608],YieldStressArray: [667,667,651,647,647,628,618,598,578,559,539]},</v>
      </c>
    </row>
    <row r="220" spans="1:30" x14ac:dyDescent="0.25">
      <c r="A220" s="45" t="str">
        <f>INDEX('Обработка исходного'!B:B,ROW('Rm, МПа'!$B$3)+4*(ROW('Rm, МПа'!$B220)-ROW('Rm, МПа'!$B$3)))</f>
        <v>Сталь легированная хромомолибденованадиевая</v>
      </c>
      <c r="B220" s="45" t="str">
        <f t="shared" si="6"/>
        <v>СЛ-ХМВ</v>
      </c>
      <c r="C220" s="45" t="str">
        <f>CONCATENATE('Rm, МПа'!B220,IF(OR(ISBLANK('Rm, МПа'!C220),'Rm, МПа'!C220=""),"",CONCATENATE(" (",'Rm, МПа'!C220,")")))</f>
        <v>25Х2М1Ф (Горячекатаные и кованые прутки и полосы диаметром или толщиной от 90 до 150 мм)</v>
      </c>
      <c r="D220" s="43">
        <f>'Rm, МПа'!D220</f>
        <v>785</v>
      </c>
      <c r="E220" s="43" t="str">
        <f>IF('Rm, МПа'!E220="-",D220,CONCATENATE(D220,",",'Rm, МПа'!E220))</f>
        <v>785,765</v>
      </c>
      <c r="F220" s="43" t="str">
        <f>IF('Rm, МПа'!F220="-",E220,CONCATENATE(E220,",",'Rm, МПа'!F220))</f>
        <v>785,765,755</v>
      </c>
      <c r="G220" s="43" t="str">
        <f>IF('Rm, МПа'!G220="-",F220,CONCATENATE(F220,",",'Rm, МПа'!G220))</f>
        <v>785,765,755,736</v>
      </c>
      <c r="H220" s="43" t="str">
        <f>IF('Rm, МПа'!H220="-",G220,CONCATENATE(G220,",",'Rm, МПа'!H220))</f>
        <v>785,765,755,736,726</v>
      </c>
      <c r="I220" s="43" t="str">
        <f>IF('Rm, МПа'!I220="-",H220,CONCATENATE(H220,",",'Rm, МПа'!I220))</f>
        <v>785,765,755,736,726,697</v>
      </c>
      <c r="J220" s="43" t="str">
        <f>IF('Rm, МПа'!J220="-",I220,CONCATENATE(I220,",",'Rm, МПа'!J220))</f>
        <v>785,765,755,736,726,697,687</v>
      </c>
      <c r="K220" s="43" t="str">
        <f>IF('Rm, МПа'!K220="-",J220,CONCATENATE(J220,",",'Rm, МПа'!K220))</f>
        <v>785,765,755,736,726,697,687,677</v>
      </c>
      <c r="L220" s="43" t="str">
        <f>IF('Rm, МПа'!L220="-",K220,CONCATENATE(K220,",",'Rm, МПа'!L220))</f>
        <v>785,765,755,736,726,697,687,677,657</v>
      </c>
      <c r="M220" s="43" t="str">
        <f>IF('Rm, МПа'!M220="-",L220,CONCATENATE(L220,",",'Rm, МПа'!M220))</f>
        <v>785,765,755,736,726,697,687,677,657,647</v>
      </c>
      <c r="N220" s="43" t="str">
        <f>IF('Rm, МПа'!N220="-",M220,CONCATENATE(M220,",",'Rm, МПа'!N220))</f>
        <v>785,765,755,736,726,697,687,677,657,647,638</v>
      </c>
      <c r="O220" s="43" t="str">
        <f>IF('Rm, МПа'!O220="-",N220,CONCATENATE(N220,",",'Rm, МПа'!O220))</f>
        <v>785,765,755,736,726,697,687,677,657,647,638</v>
      </c>
      <c r="P220" s="43" t="str">
        <f>IF('Rm, МПа'!P220="-",O220,CONCATENATE(O220,",",'Rm, МПа'!P220))</f>
        <v>785,765,755,736,726,697,687,677,657,647,638</v>
      </c>
      <c r="Q220" s="43">
        <f>'Rp0,2, МПа'!D220</f>
        <v>667</v>
      </c>
      <c r="R220" s="43" t="str">
        <f>IF('Rp0,2, МПа'!E220="-",Q220,CONCATENATE(Q220,",",'Rp0,2, МПа'!E220))</f>
        <v>667,667</v>
      </c>
      <c r="S220" s="43" t="str">
        <f>IF('Rp0,2, МПа'!F220="-",R220,CONCATENATE(R220,",",'Rp0,2, МПа'!F220))</f>
        <v>667,667,667</v>
      </c>
      <c r="T220" s="43" t="str">
        <f>IF('Rp0,2, МПа'!G220="-",S220,CONCATENATE(S220,",",'Rp0,2, МПа'!G220))</f>
        <v>667,667,667,647</v>
      </c>
      <c r="U220" s="43" t="str">
        <f>IF('Rp0,2, МПа'!H220="-",T220,CONCATENATE(T220,",",'Rp0,2, МПа'!H220))</f>
        <v>667,667,667,647,638</v>
      </c>
      <c r="V220" s="43" t="str">
        <f>IF('Rp0,2, МПа'!I220="-",U220,CONCATENATE(U220,",",'Rp0,2, МПа'!I220))</f>
        <v>667,667,667,647,638,618</v>
      </c>
      <c r="W220" s="43" t="str">
        <f>IF('Rp0,2, МПа'!J220="-",V220,CONCATENATE(V220,",",'Rp0,2, МПа'!J220))</f>
        <v>667,667,667,647,638,618,608</v>
      </c>
      <c r="X220" s="43" t="str">
        <f>IF('Rp0,2, МПа'!K220="-",W220,CONCATENATE(W220,",",'Rp0,2, МПа'!K220))</f>
        <v>667,667,667,647,638,618,608,598</v>
      </c>
      <c r="Y220" s="43" t="str">
        <f>IF('Rp0,2, МПа'!L220="-",X220,CONCATENATE(X220,",",'Rp0,2, МПа'!L220))</f>
        <v>667,667,667,647,638,618,608,598,589</v>
      </c>
      <c r="Z220" s="43" t="str">
        <f>IF('Rp0,2, МПа'!M220="-",Y220,CONCATENATE(Y220,",",'Rp0,2, МПа'!M220))</f>
        <v>667,667,667,647,638,618,608,598,589,579</v>
      </c>
      <c r="AA220" s="43" t="str">
        <f>IF('Rp0,2, МПа'!N220="-",Z220,CONCATENATE(Z220,",",'Rp0,2, МПа'!N220))</f>
        <v>667,667,667,647,638,618,608,598,589,579,579</v>
      </c>
      <c r="AB220" s="43" t="str">
        <f>IF('Rp0,2, МПа'!O220="-",AA220,CONCATENATE(AA220,",",'Rp0,2, МПа'!O220))</f>
        <v>667,667,667,647,638,618,608,598,589,579,579</v>
      </c>
      <c r="AC220" s="43" t="str">
        <f>IF('Rp0,2, МПа'!P220="-",AB220,CONCATENATE(AB220,",",'Rp0,2, МПа'!P220))</f>
        <v>667,667,667,647,638,618,608,598,589,579,579</v>
      </c>
      <c r="AD220" s="43" t="str">
        <f t="shared" si="7"/>
        <v>{Name: "Сталь 25Х2М1Ф (Горячекатаные и кованые прутки и полосы диаметром или толщиной от 90 до 150 мм)",ClassID: "СЛ-ХМВ",UltimateStressArray: [785,765,755,736,726,697,687,677,657,647,638],YieldStressArray: [667,667,667,647,638,618,608,598,589,579,579]},</v>
      </c>
    </row>
    <row r="221" spans="1:30" x14ac:dyDescent="0.25">
      <c r="A221" s="45" t="str">
        <f>INDEX('Обработка исходного'!B:B,ROW('Rm, МПа'!$B$3)+4*(ROW('Rm, МПа'!$B221)-ROW('Rm, МПа'!$B$3)))</f>
        <v>Сталь легированная хромомолибденованадиевая</v>
      </c>
      <c r="B221" s="45" t="str">
        <f t="shared" si="6"/>
        <v>СЛ-ХМВ</v>
      </c>
      <c r="C221" s="45" t="str">
        <f>CONCATENATE('Rm, МПа'!B221,IF(OR(ISBLANK('Rm, МПа'!C221),'Rm, МПа'!C221=""),"",CONCATENATE(" (",'Rm, МПа'!C221,")")))</f>
        <v>25Х2М1Ф (Горячекатаные и кованые прутки и полосы диаметром или толщиной от 150 до 200 мм)</v>
      </c>
      <c r="D221" s="43">
        <f>'Rm, МПа'!D221</f>
        <v>785</v>
      </c>
      <c r="E221" s="43" t="str">
        <f>IF('Rm, МПа'!E221="-",D221,CONCATENATE(D221,",",'Rm, МПа'!E221))</f>
        <v>785,765</v>
      </c>
      <c r="F221" s="43" t="str">
        <f>IF('Rm, МПа'!F221="-",E221,CONCATENATE(E221,",",'Rm, МПа'!F221))</f>
        <v>785,765,765</v>
      </c>
      <c r="G221" s="43" t="str">
        <f>IF('Rm, МПа'!G221="-",F221,CONCATENATE(F221,",",'Rm, МПа'!G221))</f>
        <v>785,765,765,736</v>
      </c>
      <c r="H221" s="43" t="str">
        <f>IF('Rm, МПа'!H221="-",G221,CONCATENATE(G221,",",'Rm, МПа'!H221))</f>
        <v>785,765,765,736,726</v>
      </c>
      <c r="I221" s="43" t="str">
        <f>IF('Rm, МПа'!I221="-",H221,CONCATENATE(H221,",",'Rm, МПа'!I221))</f>
        <v>785,765,765,736,726,697</v>
      </c>
      <c r="J221" s="43" t="str">
        <f>IF('Rm, МПа'!J221="-",I221,CONCATENATE(I221,",",'Rm, МПа'!J221))</f>
        <v>785,765,765,736,726,697,687</v>
      </c>
      <c r="K221" s="43" t="str">
        <f>IF('Rm, МПа'!K221="-",J221,CONCATENATE(J221,",",'Rm, МПа'!K221))</f>
        <v>785,765,765,736,726,697,687,677</v>
      </c>
      <c r="L221" s="43" t="str">
        <f>IF('Rm, МПа'!L221="-",K221,CONCATENATE(K221,",",'Rm, МПа'!L221))</f>
        <v>785,765,765,736,726,697,687,677,657</v>
      </c>
      <c r="M221" s="43" t="str">
        <f>IF('Rm, МПа'!M221="-",L221,CONCATENATE(L221,",",'Rm, МПа'!M221))</f>
        <v>785,765,765,736,726,697,687,677,657,647</v>
      </c>
      <c r="N221" s="43" t="str">
        <f>IF('Rm, МПа'!N221="-",M221,CONCATENATE(M221,",",'Rm, МПа'!N221))</f>
        <v>785,765,765,736,726,697,687,677,657,647,638</v>
      </c>
      <c r="O221" s="43" t="str">
        <f>IF('Rm, МПа'!O221="-",N221,CONCATENATE(N221,",",'Rm, МПа'!O221))</f>
        <v>785,765,765,736,726,697,687,677,657,647,638</v>
      </c>
      <c r="P221" s="43" t="str">
        <f>IF('Rm, МПа'!P221="-",O221,CONCATENATE(O221,",",'Rm, МПа'!P221))</f>
        <v>785,765,765,736,726,697,687,677,657,647,638</v>
      </c>
      <c r="Q221" s="43">
        <f>'Rp0,2, МПа'!D221</f>
        <v>667</v>
      </c>
      <c r="R221" s="43" t="str">
        <f>IF('Rp0,2, МПа'!E221="-",Q221,CONCATENATE(Q221,",",'Rp0,2, МПа'!E221))</f>
        <v>667,667</v>
      </c>
      <c r="S221" s="43" t="str">
        <f>IF('Rp0,2, МПа'!F221="-",R221,CONCATENATE(R221,",",'Rp0,2, МПа'!F221))</f>
        <v>667,667,667</v>
      </c>
      <c r="T221" s="43" t="str">
        <f>IF('Rp0,2, МПа'!G221="-",S221,CONCATENATE(S221,",",'Rp0,2, МПа'!G221))</f>
        <v>667,667,667,647</v>
      </c>
      <c r="U221" s="43" t="str">
        <f>IF('Rp0,2, МПа'!H221="-",T221,CONCATENATE(T221,",",'Rp0,2, МПа'!H221))</f>
        <v>667,667,667,647,638</v>
      </c>
      <c r="V221" s="43" t="str">
        <f>IF('Rp0,2, МПа'!I221="-",U221,CONCATENATE(U221,",",'Rp0,2, МПа'!I221))</f>
        <v>667,667,667,647,638,618</v>
      </c>
      <c r="W221" s="43" t="str">
        <f>IF('Rp0,2, МПа'!J221="-",V221,CONCATENATE(V221,",",'Rp0,2, МПа'!J221))</f>
        <v>667,667,667,647,638,618,608</v>
      </c>
      <c r="X221" s="43" t="str">
        <f>IF('Rp0,2, МПа'!K221="-",W221,CONCATENATE(W221,",",'Rp0,2, МПа'!K221))</f>
        <v>667,667,667,647,638,618,608,598</v>
      </c>
      <c r="Y221" s="43" t="str">
        <f>IF('Rp0,2, МПа'!L221="-",X221,CONCATENATE(X221,",",'Rp0,2, МПа'!L221))</f>
        <v>667,667,667,647,638,618,608,598,589</v>
      </c>
      <c r="Z221" s="43" t="str">
        <f>IF('Rp0,2, МПа'!M221="-",Y221,CONCATENATE(Y221,",",'Rp0,2, МПа'!M221))</f>
        <v>667,667,667,647,638,618,608,598,589,579</v>
      </c>
      <c r="AA221" s="43" t="str">
        <f>IF('Rp0,2, МПа'!N221="-",Z221,CONCATENATE(Z221,",",'Rp0,2, МПа'!N221))</f>
        <v>667,667,667,647,638,618,608,598,589,579,579</v>
      </c>
      <c r="AB221" s="43" t="str">
        <f>IF('Rp0,2, МПа'!O221="-",AA221,CONCATENATE(AA221,",",'Rp0,2, МПа'!O221))</f>
        <v>667,667,667,647,638,618,608,598,589,579,579</v>
      </c>
      <c r="AC221" s="43" t="str">
        <f>IF('Rp0,2, МПа'!P221="-",AB221,CONCATENATE(AB221,",",'Rp0,2, МПа'!P221))</f>
        <v>667,667,667,647,638,618,608,598,589,579,579</v>
      </c>
      <c r="AD221" s="43" t="str">
        <f t="shared" si="7"/>
        <v>{Name: "Сталь 25Х2М1Ф (Горячекатаные и кованые прутки и полосы диаметром или толщиной от 150 до 200 мм)",ClassID: "СЛ-ХМВ",UltimateStressArray: [785,765,765,736,726,697,687,677,657,647,638],YieldStressArray: [667,667,667,647,638,618,608,598,589,579,579]},</v>
      </c>
    </row>
    <row r="222" spans="1:30" x14ac:dyDescent="0.25">
      <c r="A222" s="45" t="str">
        <f>INDEX('Обработка исходного'!B:B,ROW('Rm, МПа'!$B$3)+4*(ROW('Rm, МПа'!$B222)-ROW('Rm, МПа'!$B$3)))</f>
        <v>Сталь легированная хромомолибденованадиевая</v>
      </c>
      <c r="B222" s="45" t="str">
        <f t="shared" si="6"/>
        <v>СЛ-ХМВ</v>
      </c>
      <c r="C222" s="45" t="str">
        <f>CONCATENATE('Rm, МПа'!B222,IF(OR(ISBLANK('Rm, МПа'!C222),'Rm, МПа'!C222=""),"",CONCATENATE(" (",'Rm, МПа'!C222,")")))</f>
        <v>25Х2М1Ф (Поковки толщиной или диаметром от 100 до 300 мм, КП490*)</v>
      </c>
      <c r="D222" s="43">
        <f>'Rm, МПа'!D222</f>
        <v>657</v>
      </c>
      <c r="E222" s="43" t="str">
        <f>IF('Rm, МПа'!E222="-",D222,CONCATENATE(D222,",",'Rm, МПа'!E222))</f>
        <v>657,638</v>
      </c>
      <c r="F222" s="43" t="str">
        <f>IF('Rm, МПа'!F222="-",E222,CONCATENATE(E222,",",'Rm, МПа'!F222))</f>
        <v>657,638,628</v>
      </c>
      <c r="G222" s="43" t="str">
        <f>IF('Rm, МПа'!G222="-",F222,CONCATENATE(F222,",",'Rm, МПа'!G222))</f>
        <v>657,638,628,608</v>
      </c>
      <c r="H222" s="43" t="str">
        <f>IF('Rm, МПа'!H222="-",G222,CONCATENATE(G222,",",'Rm, МПа'!H222))</f>
        <v>657,638,628,608,598</v>
      </c>
      <c r="I222" s="43" t="str">
        <f>IF('Rm, МПа'!I222="-",H222,CONCATENATE(H222,",",'Rm, МПа'!I222))</f>
        <v>657,638,628,608,598,579</v>
      </c>
      <c r="J222" s="43" t="str">
        <f>IF('Rm, МПа'!J222="-",I222,CONCATENATE(I222,",",'Rm, МПа'!J222))</f>
        <v>657,638,628,608,598,579,569</v>
      </c>
      <c r="K222" s="43" t="str">
        <f>IF('Rm, МПа'!K222="-",J222,CONCATENATE(J222,",",'Rm, МПа'!K222))</f>
        <v>657,638,628,608,598,579,569,559</v>
      </c>
      <c r="L222" s="43" t="str">
        <f>IF('Rm, МПа'!L222="-",K222,CONCATENATE(K222,",",'Rm, МПа'!L222))</f>
        <v>657,638,628,608,598,579,569,559,540</v>
      </c>
      <c r="M222" s="43" t="str">
        <f>IF('Rm, МПа'!M222="-",L222,CONCATENATE(L222,",",'Rm, МПа'!M222))</f>
        <v>657,638,628,608,598,579,569,559,540,500</v>
      </c>
      <c r="N222" s="43" t="str">
        <f>IF('Rm, МПа'!N222="-",M222,CONCATENATE(M222,",",'Rm, МПа'!N222))</f>
        <v>657,638,628,608,598,579,569,559,540,500,500</v>
      </c>
      <c r="O222" s="43" t="str">
        <f>IF('Rm, МПа'!O222="-",N222,CONCATENATE(N222,",",'Rm, МПа'!O222))</f>
        <v>657,638,628,608,598,579,569,559,540,500,500</v>
      </c>
      <c r="P222" s="43" t="str">
        <f>IF('Rm, МПа'!P222="-",O222,CONCATENATE(O222,",",'Rm, МПа'!P222))</f>
        <v>657,638,628,608,598,579,569,559,540,500,500</v>
      </c>
      <c r="Q222" s="43">
        <f>'Rp0,2, МПа'!D222</f>
        <v>490</v>
      </c>
      <c r="R222" s="43" t="str">
        <f>IF('Rp0,2, МПа'!E222="-",Q222,CONCATENATE(Q222,",",'Rp0,2, МПа'!E222))</f>
        <v>490,490</v>
      </c>
      <c r="S222" s="43" t="str">
        <f>IF('Rp0,2, МПа'!F222="-",R222,CONCATENATE(R222,",",'Rp0,2, МПа'!F222))</f>
        <v>490,490,471</v>
      </c>
      <c r="T222" s="43" t="str">
        <f>IF('Rp0,2, МПа'!G222="-",S222,CONCATENATE(S222,",",'Rp0,2, МПа'!G222))</f>
        <v>490,490,471,461</v>
      </c>
      <c r="U222" s="43" t="str">
        <f>IF('Rp0,2, МПа'!H222="-",T222,CONCATENATE(T222,",",'Rp0,2, МПа'!H222))</f>
        <v>490,490,471,461,451</v>
      </c>
      <c r="V222" s="43" t="str">
        <f>IF('Rp0,2, МПа'!I222="-",U222,CONCATENATE(U222,",",'Rp0,2, МПа'!I222))</f>
        <v>490,490,471,461,451,441</v>
      </c>
      <c r="W222" s="43" t="str">
        <f>IF('Rp0,2, МПа'!J222="-",V222,CONCATENATE(V222,",",'Rp0,2, МПа'!J222))</f>
        <v>490,490,471,461,451,441,432</v>
      </c>
      <c r="X222" s="43" t="str">
        <f>IF('Rp0,2, МПа'!K222="-",W222,CONCATENATE(W222,",",'Rp0,2, МПа'!K222))</f>
        <v>490,490,471,461,451,441,432,422</v>
      </c>
      <c r="Y222" s="43" t="str">
        <f>IF('Rp0,2, МПа'!L222="-",X222,CONCATENATE(X222,",",'Rp0,2, МПа'!L222))</f>
        <v>490,490,471,461,451,441,432,422,412</v>
      </c>
      <c r="Z222" s="43" t="str">
        <f>IF('Rp0,2, МПа'!M222="-",Y222,CONCATENATE(Y222,",",'Rp0,2, МПа'!M222))</f>
        <v>490,490,471,461,451,441,432,422,412,392</v>
      </c>
      <c r="AA222" s="43" t="str">
        <f>IF('Rp0,2, МПа'!N222="-",Z222,CONCATENATE(Z222,",",'Rp0,2, МПа'!N222))</f>
        <v>490,490,471,461,451,441,432,422,412,392,392</v>
      </c>
      <c r="AB222" s="43" t="str">
        <f>IF('Rp0,2, МПа'!O222="-",AA222,CONCATENATE(AA222,",",'Rp0,2, МПа'!O222))</f>
        <v>490,490,471,461,451,441,432,422,412,392,392</v>
      </c>
      <c r="AC222" s="43" t="str">
        <f>IF('Rp0,2, МПа'!P222="-",AB222,CONCATENATE(AB222,",",'Rp0,2, МПа'!P222))</f>
        <v>490,490,471,461,451,441,432,422,412,392,392</v>
      </c>
      <c r="AD222" s="43" t="str">
        <f t="shared" si="7"/>
        <v>{Name: "Сталь 25Х2М1Ф (Поковки толщиной или диаметром от 100 до 300 мм, КП490*)",ClassID: "СЛ-ХМВ",UltimateStressArray: [657,638,628,608,598,579,569,559,540,500,500],YieldStressArray: [490,490,471,461,451,441,432,422,412,392,392]},</v>
      </c>
    </row>
    <row r="223" spans="1:30" x14ac:dyDescent="0.25">
      <c r="A223" s="45" t="str">
        <f>INDEX('Обработка исходного'!B:B,ROW('Rm, МПа'!$B$3)+4*(ROW('Rm, МПа'!$B223)-ROW('Rm, МПа'!$B$3)))</f>
        <v>Сталь легированная хромомолибденованадиевая</v>
      </c>
      <c r="B223" s="45" t="str">
        <f t="shared" si="6"/>
        <v>СЛ-ХМВ</v>
      </c>
      <c r="C223" s="45" t="str">
        <f>CONCATENATE('Rm, МПа'!B223,IF(OR(ISBLANK('Rm, МПа'!C223),'Rm, МПа'!C223=""),"",CONCATENATE(" (",'Rm, МПа'!C223,")")))</f>
        <v>25Х3МФА (Поковки, листы (плиты), листовые и штампованные заготовки толщиной от 450 до 600 мм, КП395**)</v>
      </c>
      <c r="D223" s="43">
        <f>'Rm, МПа'!D223</f>
        <v>540</v>
      </c>
      <c r="E223" s="43" t="str">
        <f>IF('Rm, МПа'!E223="-",D223,CONCATENATE(D223,",",'Rm, МПа'!E223))</f>
        <v>540,530</v>
      </c>
      <c r="F223" s="43" t="str">
        <f>IF('Rm, МПа'!F223="-",E223,CONCATENATE(E223,",",'Rm, МПа'!F223))</f>
        <v>540,530,520</v>
      </c>
      <c r="G223" s="43" t="str">
        <f>IF('Rm, МПа'!G223="-",F223,CONCATENATE(F223,",",'Rm, МПа'!G223))</f>
        <v>540,530,520,500</v>
      </c>
      <c r="H223" s="43" t="str">
        <f>IF('Rm, МПа'!H223="-",G223,CONCATENATE(G223,",",'Rm, МПа'!H223))</f>
        <v>540,530,520,500,491</v>
      </c>
      <c r="I223" s="43" t="str">
        <f>IF('Rm, МПа'!I223="-",H223,CONCATENATE(H223,",",'Rm, МПа'!I223))</f>
        <v>540,530,520,500,491,481</v>
      </c>
      <c r="J223" s="43" t="str">
        <f>IF('Rm, МПа'!J223="-",I223,CONCATENATE(I223,",",'Rm, МПа'!J223))</f>
        <v>540,530,520,500,491,481,471</v>
      </c>
      <c r="K223" s="43" t="str">
        <f>IF('Rm, МПа'!K223="-",J223,CONCATENATE(J223,",",'Rm, МПа'!K223))</f>
        <v>540,530,520,500,491,481,471,461</v>
      </c>
      <c r="L223" s="43" t="str">
        <f>IF('Rm, МПа'!L223="-",K223,CONCATENATE(K223,",",'Rm, МПа'!L223))</f>
        <v>540,530,520,500,491,481,471,461,461</v>
      </c>
      <c r="M223" s="43" t="str">
        <f>IF('Rm, МПа'!M223="-",L223,CONCATENATE(L223,",",'Rm, МПа'!M223))</f>
        <v>540,530,520,500,491,481,471,461,461,441</v>
      </c>
      <c r="N223" s="43" t="str">
        <f>IF('Rm, МПа'!N223="-",M223,CONCATENATE(M223,",",'Rm, МПа'!N223))</f>
        <v>540,530,520,500,491,481,471,461,461,441,441</v>
      </c>
      <c r="O223" s="43" t="str">
        <f>IF('Rm, МПа'!O223="-",N223,CONCATENATE(N223,",",'Rm, МПа'!O223))</f>
        <v>540,530,520,500,491,481,471,461,461,441,441</v>
      </c>
      <c r="P223" s="43" t="str">
        <f>IF('Rm, МПа'!P223="-",O223,CONCATENATE(O223,",",'Rm, МПа'!P223))</f>
        <v>540,530,520,500,491,481,471,461,461,441,441</v>
      </c>
      <c r="Q223" s="43">
        <f>'Rp0,2, МПа'!D223</f>
        <v>432</v>
      </c>
      <c r="R223" s="43" t="str">
        <f>IF('Rp0,2, МПа'!E223="-",Q223,CONCATENATE(Q223,",",'Rp0,2, МПа'!E223))</f>
        <v>432,432</v>
      </c>
      <c r="S223" s="43" t="str">
        <f>IF('Rp0,2, МПа'!F223="-",R223,CONCATENATE(R223,",",'Rp0,2, МПа'!F223))</f>
        <v>432,432,422</v>
      </c>
      <c r="T223" s="43" t="str">
        <f>IF('Rp0,2, МПа'!G223="-",S223,CONCATENATE(S223,",",'Rp0,2, МПа'!G223))</f>
        <v>432,432,422,412</v>
      </c>
      <c r="U223" s="43" t="str">
        <f>IF('Rp0,2, МПа'!H223="-",T223,CONCATENATE(T223,",",'Rp0,2, МПа'!H223))</f>
        <v>432,432,422,412,402</v>
      </c>
      <c r="V223" s="43" t="str">
        <f>IF('Rp0,2, МПа'!I223="-",U223,CONCATENATE(U223,",",'Rp0,2, МПа'!I223))</f>
        <v>432,432,422,412,402,402</v>
      </c>
      <c r="W223" s="43" t="str">
        <f>IF('Rp0,2, МПа'!J223="-",V223,CONCATENATE(V223,",",'Rp0,2, МПа'!J223))</f>
        <v>432,432,422,412,402,402,395</v>
      </c>
      <c r="X223" s="43" t="str">
        <f>IF('Rp0,2, МПа'!K223="-",W223,CONCATENATE(W223,",",'Rp0,2, МПа'!K223))</f>
        <v>432,432,422,412,402,402,395,395</v>
      </c>
      <c r="Y223" s="43" t="str">
        <f>IF('Rp0,2, МПа'!L223="-",X223,CONCATENATE(X223,",",'Rp0,2, МПа'!L223))</f>
        <v>432,432,422,412,402,402,395,395,395</v>
      </c>
      <c r="Z223" s="43" t="str">
        <f>IF('Rp0,2, МПа'!M223="-",Y223,CONCATENATE(Y223,",",'Rp0,2, МПа'!M223))</f>
        <v>432,432,422,412,402,402,395,395,395,373</v>
      </c>
      <c r="AA223" s="43" t="str">
        <f>IF('Rp0,2, МПа'!N223="-",Z223,CONCATENATE(Z223,",",'Rp0,2, МПа'!N223))</f>
        <v>432,432,422,412,402,402,395,395,395,373,373</v>
      </c>
      <c r="AB223" s="43" t="str">
        <f>IF('Rp0,2, МПа'!O223="-",AA223,CONCATENATE(AA223,",",'Rp0,2, МПа'!O223))</f>
        <v>432,432,422,412,402,402,395,395,395,373,373</v>
      </c>
      <c r="AC223" s="43" t="str">
        <f>IF('Rp0,2, МПа'!P223="-",AB223,CONCATENATE(AB223,",",'Rp0,2, МПа'!P223))</f>
        <v>432,432,422,412,402,402,395,395,395,373,373</v>
      </c>
      <c r="AD223" s="43" t="str">
        <f t="shared" si="7"/>
        <v>{Name: "Сталь 25Х3МФА (Поковки, листы (плиты), листовые и штампованные заготовки толщиной от 450 до 600 мм, КП395**)",ClassID: "СЛ-ХМВ",UltimateStressArray: [540,530,520,500,491,481,471,461,461,441,441],YieldStressArray: [432,432,422,412,402,402,395,395,395,373,373]},</v>
      </c>
    </row>
    <row r="224" spans="1:30" x14ac:dyDescent="0.25">
      <c r="A224" s="45" t="str">
        <f>INDEX('Обработка исходного'!B:B,ROW('Rm, МПа'!$B$3)+4*(ROW('Rm, МПа'!$B224)-ROW('Rm, МПа'!$B$3)))</f>
        <v>Сталь легированная хромомолибденованадиевая</v>
      </c>
      <c r="B224" s="45" t="str">
        <f t="shared" si="6"/>
        <v>СЛ-ХМВ</v>
      </c>
      <c r="C224" s="45" t="str">
        <f>CONCATENATE('Rm, МПа'!B224,IF(OR(ISBLANK('Rm, МПа'!C224),'Rm, МПа'!C224=""),"",CONCATENATE(" (",'Rm, МПа'!C224,")")))</f>
        <v>25Х3МФА (Поковки, листы (плиты), листовые и штампованные заготовки толщиной от 450 до 600 мм, КП490**)</v>
      </c>
      <c r="D224" s="43">
        <f>'Rm, МПа'!D224</f>
        <v>638</v>
      </c>
      <c r="E224" s="43" t="str">
        <f>IF('Rm, МПа'!E224="-",D224,CONCATENATE(D224,",",'Rm, МПа'!E224))</f>
        <v>638,618</v>
      </c>
      <c r="F224" s="43" t="str">
        <f>IF('Rm, МПа'!F224="-",E224,CONCATENATE(E224,",",'Rm, МПа'!F224))</f>
        <v>638,618,608</v>
      </c>
      <c r="G224" s="43" t="str">
        <f>IF('Rm, МПа'!G224="-",F224,CONCATENATE(F224,",",'Rm, МПа'!G224))</f>
        <v>638,618,608,598</v>
      </c>
      <c r="H224" s="43" t="str">
        <f>IF('Rm, МПа'!H224="-",G224,CONCATENATE(G224,",",'Rm, МПа'!H224))</f>
        <v>638,618,608,598,589</v>
      </c>
      <c r="I224" s="43" t="str">
        <f>IF('Rm, МПа'!I224="-",H224,CONCATENATE(H224,",",'Rm, МПа'!I224))</f>
        <v>638,618,608,598,589,569</v>
      </c>
      <c r="J224" s="43" t="str">
        <f>IF('Rm, МПа'!J224="-",I224,CONCATENATE(I224,",",'Rm, МПа'!J224))</f>
        <v>638,618,608,598,589,569,559</v>
      </c>
      <c r="K224" s="43" t="str">
        <f>IF('Rm, МПа'!K224="-",J224,CONCATENATE(J224,",",'Rm, МПа'!K224))</f>
        <v>638,618,608,598,589,569,559,549</v>
      </c>
      <c r="L224" s="43" t="str">
        <f>IF('Rm, МПа'!L224="-",K224,CONCATENATE(K224,",",'Rm, МПа'!L224))</f>
        <v>638,618,608,598,589,569,559,549,540</v>
      </c>
      <c r="M224" s="43" t="str">
        <f>IF('Rm, МПа'!M224="-",L224,CONCATENATE(L224,",",'Rm, МПа'!M224))</f>
        <v>638,618,608,598,589,569,559,549,540,530</v>
      </c>
      <c r="N224" s="43" t="str">
        <f>IF('Rm, МПа'!N224="-",M224,CONCATENATE(M224,",",'Rm, МПа'!N224))</f>
        <v>638,618,608,598,589,569,559,549,540,530,520</v>
      </c>
      <c r="O224" s="43" t="str">
        <f>IF('Rm, МПа'!O224="-",N224,CONCATENATE(N224,",",'Rm, МПа'!O224))</f>
        <v>638,618,608,598,589,569,559,549,540,530,520</v>
      </c>
      <c r="P224" s="43" t="str">
        <f>IF('Rm, МПа'!P224="-",O224,CONCATENATE(O224,",",'Rm, МПа'!P224))</f>
        <v>638,618,608,598,589,569,559,549,540,530,520</v>
      </c>
      <c r="Q224" s="43">
        <f>'Rp0,2, МПа'!D224</f>
        <v>530</v>
      </c>
      <c r="R224" s="43" t="str">
        <f>IF('Rp0,2, МПа'!E224="-",Q224,CONCATENATE(Q224,",",'Rp0,2, МПа'!E224))</f>
        <v>530,530</v>
      </c>
      <c r="S224" s="43" t="str">
        <f>IF('Rp0,2, МПа'!F224="-",R224,CONCATENATE(R224,",",'Rp0,2, МПа'!F224))</f>
        <v>530,530,520</v>
      </c>
      <c r="T224" s="43" t="str">
        <f>IF('Rp0,2, МПа'!G224="-",S224,CONCATENATE(S224,",",'Rp0,2, МПа'!G224))</f>
        <v>530,530,520,510</v>
      </c>
      <c r="U224" s="43" t="str">
        <f>IF('Rp0,2, МПа'!H224="-",T224,CONCATENATE(T224,",",'Rp0,2, МПа'!H224))</f>
        <v>530,530,520,510,500</v>
      </c>
      <c r="V224" s="43" t="str">
        <f>IF('Rp0,2, МПа'!I224="-",U224,CONCATENATE(U224,",",'Rp0,2, МПа'!I224))</f>
        <v>530,530,520,510,500,500</v>
      </c>
      <c r="W224" s="43" t="str">
        <f>IF('Rp0,2, МПа'!J224="-",V224,CONCATENATE(V224,",",'Rp0,2, МПа'!J224))</f>
        <v>530,530,520,510,500,500,490</v>
      </c>
      <c r="X224" s="43" t="str">
        <f>IF('Rp0,2, МПа'!K224="-",W224,CONCATENATE(W224,",",'Rp0,2, МПа'!K224))</f>
        <v>530,530,520,510,500,500,490,490</v>
      </c>
      <c r="Y224" s="43" t="str">
        <f>IF('Rp0,2, МПа'!L224="-",X224,CONCATENATE(X224,",",'Rp0,2, МПа'!L224))</f>
        <v>530,530,520,510,500,500,490,490,471</v>
      </c>
      <c r="Z224" s="43" t="str">
        <f>IF('Rp0,2, МПа'!M224="-",Y224,CONCATENATE(Y224,",",'Rp0,2, МПа'!M224))</f>
        <v>530,530,520,510,500,500,490,490,471,461</v>
      </c>
      <c r="AA224" s="43" t="str">
        <f>IF('Rp0,2, МПа'!N224="-",Z224,CONCATENATE(Z224,",",'Rp0,2, МПа'!N224))</f>
        <v>530,530,520,510,500,500,490,490,471,461,461</v>
      </c>
      <c r="AB224" s="43" t="str">
        <f>IF('Rp0,2, МПа'!O224="-",AA224,CONCATENATE(AA224,",",'Rp0,2, МПа'!O224))</f>
        <v>530,530,520,510,500,500,490,490,471,461,461</v>
      </c>
      <c r="AC224" s="43" t="str">
        <f>IF('Rp0,2, МПа'!P224="-",AB224,CONCATENATE(AB224,",",'Rp0,2, МПа'!P224))</f>
        <v>530,530,520,510,500,500,490,490,471,461,461</v>
      </c>
      <c r="AD224" s="43" t="str">
        <f t="shared" si="7"/>
        <v>{Name: "Сталь 25Х3МФА (Поковки, листы (плиты), листовые и штампованные заготовки толщиной от 450 до 600 мм, КП490**)",ClassID: "СЛ-ХМВ",UltimateStressArray: [638,618,608,598,589,569,559,549,540,530,520],YieldStressArray: [530,530,520,510,500,500,490,490,471,461,461]},</v>
      </c>
    </row>
    <row r="225" spans="1:30" x14ac:dyDescent="0.25">
      <c r="A225" s="45" t="str">
        <f>INDEX('Обработка исходного'!B:B,ROW('Rm, МПа'!$B$3)+4*(ROW('Rm, МПа'!$B225)-ROW('Rm, МПа'!$B$3)))</f>
        <v>Сталь легированная хромомолибденованадиевая</v>
      </c>
      <c r="B225" s="45" t="str">
        <f t="shared" si="6"/>
        <v>СЛ-ХМВ</v>
      </c>
      <c r="C225" s="45" t="str">
        <f>CONCATENATE('Rm, МПа'!B225,IF(OR(ISBLANK('Rm, МПа'!C225),'Rm, МПа'!C225=""),"",CONCATENATE(" (",'Rm, МПа'!C225,")")))</f>
        <v>25Х3МФА (Поковки, листы (плиты), листовые и штампованные заготовки толщиной от 450 до 600 мм, КП590**)</v>
      </c>
      <c r="D225" s="43">
        <f>'Rm, МПа'!D225</f>
        <v>736</v>
      </c>
      <c r="E225" s="43" t="str">
        <f>IF('Rm, МПа'!E225="-",D225,CONCATENATE(D225,",",'Rm, МПа'!E225))</f>
        <v>736,716</v>
      </c>
      <c r="F225" s="43" t="str">
        <f>IF('Rm, МПа'!F225="-",E225,CONCATENATE(E225,",",'Rm, МПа'!F225))</f>
        <v>736,716,706</v>
      </c>
      <c r="G225" s="43" t="str">
        <f>IF('Rm, МПа'!G225="-",F225,CONCATENATE(F225,",",'Rm, МПа'!G225))</f>
        <v>736,716,706,697</v>
      </c>
      <c r="H225" s="43" t="str">
        <f>IF('Rm, МПа'!H225="-",G225,CONCATENATE(G225,",",'Rm, МПа'!H225))</f>
        <v>736,716,706,697,687</v>
      </c>
      <c r="I225" s="43" t="str">
        <f>IF('Rm, МПа'!I225="-",H225,CONCATENATE(H225,",",'Rm, МПа'!I225))</f>
        <v>736,716,706,697,687,667</v>
      </c>
      <c r="J225" s="43" t="str">
        <f>IF('Rm, МПа'!J225="-",I225,CONCATENATE(I225,",",'Rm, МПа'!J225))</f>
        <v>736,716,706,697,687,667,647</v>
      </c>
      <c r="K225" s="43" t="str">
        <f>IF('Rm, МПа'!K225="-",J225,CONCATENATE(J225,",",'Rm, МПа'!K225))</f>
        <v>736,716,706,697,687,667,647,638</v>
      </c>
      <c r="L225" s="43" t="str">
        <f>IF('Rm, МПа'!L225="-",K225,CONCATENATE(K225,",",'Rm, МПа'!L225))</f>
        <v>736,716,706,697,687,667,647,638,618</v>
      </c>
      <c r="M225" s="43" t="str">
        <f>IF('Rm, МПа'!M225="-",L225,CONCATENATE(L225,",",'Rm, МПа'!M225))</f>
        <v>736,716,706,697,687,667,647,638,618,608</v>
      </c>
      <c r="N225" s="43" t="str">
        <f>IF('Rm, МПа'!N225="-",M225,CONCATENATE(M225,",",'Rm, МПа'!N225))</f>
        <v>736,716,706,697,687,667,647,638,618,608,598</v>
      </c>
      <c r="O225" s="43" t="str">
        <f>IF('Rm, МПа'!O225="-",N225,CONCATENATE(N225,",",'Rm, МПа'!O225))</f>
        <v>736,716,706,697,687,667,647,638,618,608,598</v>
      </c>
      <c r="P225" s="43" t="str">
        <f>IF('Rm, МПа'!P225="-",O225,CONCATENATE(O225,",",'Rm, МПа'!P225))</f>
        <v>736,716,706,697,687,667,647,638,618,608,598</v>
      </c>
      <c r="Q225" s="43">
        <f>'Rp0,2, МПа'!D225</f>
        <v>628</v>
      </c>
      <c r="R225" s="43" t="str">
        <f>IF('Rp0,2, МПа'!E225="-",Q225,CONCATENATE(Q225,",",'Rp0,2, МПа'!E225))</f>
        <v>628,628</v>
      </c>
      <c r="S225" s="43" t="str">
        <f>IF('Rp0,2, МПа'!F225="-",R225,CONCATENATE(R225,",",'Rp0,2, МПа'!F225))</f>
        <v>628,628,618</v>
      </c>
      <c r="T225" s="43" t="str">
        <f>IF('Rp0,2, МПа'!G225="-",S225,CONCATENATE(S225,",",'Rp0,2, МПа'!G225))</f>
        <v>628,628,618,608</v>
      </c>
      <c r="U225" s="43" t="str">
        <f>IF('Rp0,2, МПа'!H225="-",T225,CONCATENATE(T225,",",'Rp0,2, МПа'!H225))</f>
        <v>628,628,618,608,598</v>
      </c>
      <c r="V225" s="43" t="str">
        <f>IF('Rp0,2, МПа'!I225="-",U225,CONCATENATE(U225,",",'Rp0,2, МПа'!I225))</f>
        <v>628,628,618,608,598,598</v>
      </c>
      <c r="W225" s="43" t="str">
        <f>IF('Rp0,2, МПа'!J225="-",V225,CONCATENATE(V225,",",'Rp0,2, МПа'!J225))</f>
        <v>628,628,618,608,598,598,590</v>
      </c>
      <c r="X225" s="43" t="str">
        <f>IF('Rp0,2, МПа'!K225="-",W225,CONCATENATE(W225,",",'Rp0,2, МПа'!K225))</f>
        <v>628,628,618,608,598,598,590,590</v>
      </c>
      <c r="Y225" s="43" t="str">
        <f>IF('Rp0,2, МПа'!L225="-",X225,CONCATENATE(X225,",",'Rp0,2, МПа'!L225))</f>
        <v>628,628,618,608,598,598,590,590,549</v>
      </c>
      <c r="Z225" s="43" t="str">
        <f>IF('Rp0,2, МПа'!M225="-",Y225,CONCATENATE(Y225,",",'Rp0,2, МПа'!M225))</f>
        <v>628,628,618,608,598,598,590,590,549,540</v>
      </c>
      <c r="AA225" s="43" t="str">
        <f>IF('Rp0,2, МПа'!N225="-",Z225,CONCATENATE(Z225,",",'Rp0,2, МПа'!N225))</f>
        <v>628,628,618,608,598,598,590,590,549,540,540</v>
      </c>
      <c r="AB225" s="43" t="str">
        <f>IF('Rp0,2, МПа'!O225="-",AA225,CONCATENATE(AA225,",",'Rp0,2, МПа'!O225))</f>
        <v>628,628,618,608,598,598,590,590,549,540,540</v>
      </c>
      <c r="AC225" s="43" t="str">
        <f>IF('Rp0,2, МПа'!P225="-",AB225,CONCATENATE(AB225,",",'Rp0,2, МПа'!P225))</f>
        <v>628,628,618,608,598,598,590,590,549,540,540</v>
      </c>
      <c r="AD225" s="43" t="str">
        <f t="shared" si="7"/>
        <v>{Name: "Сталь 25Х3МФА (Поковки, листы (плиты), листовые и штампованные заготовки толщиной от 450 до 600 мм, КП590**)",ClassID: "СЛ-ХМВ",UltimateStressArray: [736,716,706,697,687,667,647,638,618,608,598],YieldStressArray: [628,628,618,608,598,598,590,590,549,540,540]},</v>
      </c>
    </row>
    <row r="226" spans="1:30" x14ac:dyDescent="0.25">
      <c r="A226" s="45" t="str">
        <f>INDEX('Обработка исходного'!B:B,ROW('Rm, МПа'!$B$3)+4*(ROW('Rm, МПа'!$B226)-ROW('Rm, МПа'!$B$3)))</f>
        <v>Сталь легированная хромомолибденованадиевая</v>
      </c>
      <c r="B226" s="45" t="str">
        <f t="shared" si="6"/>
        <v>СЛ-ХМВ</v>
      </c>
      <c r="C226" s="45" t="str">
        <f>CONCATENATE('Rm, МПа'!B226,IF(OR(ISBLANK('Rm, МПа'!C226),'Rm, МПа'!C226=""),"",CONCATENATE(" (",'Rm, МПа'!C226,")")))</f>
        <v>25Х3МФА (Поковки, листы (плиты), листовые и штампованные заготовки толщиной от 450 до 600 мм, КП685**)</v>
      </c>
      <c r="D226" s="43">
        <f>'Rm, МПа'!D226</f>
        <v>834</v>
      </c>
      <c r="E226" s="43" t="str">
        <f>IF('Rm, МПа'!E226="-",D226,CONCATENATE(D226,",",'Rm, МПа'!E226))</f>
        <v>834,814</v>
      </c>
      <c r="F226" s="43" t="str">
        <f>IF('Rm, МПа'!F226="-",E226,CONCATENATE(E226,",",'Rm, МПа'!F226))</f>
        <v>834,814,804</v>
      </c>
      <c r="G226" s="43" t="str">
        <f>IF('Rm, МПа'!G226="-",F226,CONCATENATE(F226,",",'Rm, МПа'!G226))</f>
        <v>834,814,804,795</v>
      </c>
      <c r="H226" s="43" t="str">
        <f>IF('Rm, МПа'!H226="-",G226,CONCATENATE(G226,",",'Rm, МПа'!H226))</f>
        <v>834,814,804,795,785</v>
      </c>
      <c r="I226" s="43" t="str">
        <f>IF('Rm, МПа'!I226="-",H226,CONCATENATE(H226,",",'Rm, МПа'!I226))</f>
        <v>834,814,804,795,785,765</v>
      </c>
      <c r="J226" s="43" t="str">
        <f>IF('Rm, МПа'!J226="-",I226,CONCATENATE(I226,",",'Rm, МПа'!J226))</f>
        <v>834,814,804,795,785,765,746</v>
      </c>
      <c r="K226" s="43" t="str">
        <f>IF('Rm, МПа'!K226="-",J226,CONCATENATE(J226,",",'Rm, МПа'!K226))</f>
        <v>834,814,804,795,785,765,746,736</v>
      </c>
      <c r="L226" s="43" t="str">
        <f>IF('Rm, МПа'!L226="-",K226,CONCATENATE(K226,",",'Rm, МПа'!L226))</f>
        <v>834,814,804,795,785,765,746,736,697</v>
      </c>
      <c r="M226" s="43" t="str">
        <f>IF('Rm, МПа'!M226="-",L226,CONCATENATE(L226,",",'Rm, МПа'!M226))</f>
        <v>834,814,804,795,785,765,746,736,697,687</v>
      </c>
      <c r="N226" s="43" t="str">
        <f>IF('Rm, МПа'!N226="-",M226,CONCATENATE(M226,",",'Rm, МПа'!N226))</f>
        <v>834,814,804,795,785,765,746,736,697,687,677</v>
      </c>
      <c r="O226" s="43" t="str">
        <f>IF('Rm, МПа'!O226="-",N226,CONCATENATE(N226,",",'Rm, МПа'!O226))</f>
        <v>834,814,804,795,785,765,746,736,697,687,677</v>
      </c>
      <c r="P226" s="43" t="str">
        <f>IF('Rm, МПа'!P226="-",O226,CONCATENATE(O226,",",'Rm, МПа'!P226))</f>
        <v>834,814,804,795,785,765,746,736,697,687,677</v>
      </c>
      <c r="Q226" s="43">
        <f>'Rp0,2, МПа'!D226</f>
        <v>729</v>
      </c>
      <c r="R226" s="43" t="str">
        <f>IF('Rp0,2, МПа'!E226="-",Q226,CONCATENATE(Q226,",",'Rp0,2, МПа'!E226))</f>
        <v>729,729</v>
      </c>
      <c r="S226" s="43" t="str">
        <f>IF('Rp0,2, МПа'!F226="-",R226,CONCATENATE(R226,",",'Rp0,2, МПа'!F226))</f>
        <v>729,729,716</v>
      </c>
      <c r="T226" s="43" t="str">
        <f>IF('Rp0,2, МПа'!G226="-",S226,CONCATENATE(S226,",",'Rp0,2, МПа'!G226))</f>
        <v>729,729,716,706</v>
      </c>
      <c r="U226" s="43" t="str">
        <f>IF('Rp0,2, МПа'!H226="-",T226,CONCATENATE(T226,",",'Rp0,2, МПа'!H226))</f>
        <v>729,729,716,706,706</v>
      </c>
      <c r="V226" s="43" t="str">
        <f>IF('Rp0,2, МПа'!I226="-",U226,CONCATENATE(U226,",",'Rp0,2, МПа'!I226))</f>
        <v>729,729,716,706,706,697</v>
      </c>
      <c r="W226" s="43" t="str">
        <f>IF('Rp0,2, МПа'!J226="-",V226,CONCATENATE(V226,",",'Rp0,2, МПа'!J226))</f>
        <v>729,729,716,706,706,697,685</v>
      </c>
      <c r="X226" s="43" t="str">
        <f>IF('Rp0,2, МПа'!K226="-",W226,CONCATENATE(W226,",",'Rp0,2, МПа'!K226))</f>
        <v>729,729,716,706,706,697,685,685</v>
      </c>
      <c r="Y226" s="43" t="str">
        <f>IF('Rp0,2, МПа'!L226="-",X226,CONCATENATE(X226,",",'Rp0,2, МПа'!L226))</f>
        <v>729,729,716,706,706,697,685,685,638</v>
      </c>
      <c r="Z226" s="43" t="str">
        <f>IF('Rp0,2, МПа'!M226="-",Y226,CONCATENATE(Y226,",",'Rp0,2, МПа'!M226))</f>
        <v>729,729,716,706,706,697,685,685,638,628</v>
      </c>
      <c r="AA226" s="43" t="str">
        <f>IF('Rp0,2, МПа'!N226="-",Z226,CONCATENATE(Z226,",",'Rp0,2, МПа'!N226))</f>
        <v>729,729,716,706,706,697,685,685,638,628,628</v>
      </c>
      <c r="AB226" s="43" t="str">
        <f>IF('Rp0,2, МПа'!O226="-",AA226,CONCATENATE(AA226,",",'Rp0,2, МПа'!O226))</f>
        <v>729,729,716,706,706,697,685,685,638,628,628</v>
      </c>
      <c r="AC226" s="43" t="str">
        <f>IF('Rp0,2, МПа'!P226="-",AB226,CONCATENATE(AB226,",",'Rp0,2, МПа'!P226))</f>
        <v>729,729,716,706,706,697,685,685,638,628,628</v>
      </c>
      <c r="AD226" s="43" t="str">
        <f t="shared" si="7"/>
        <v>{Name: "Сталь 25Х3МФА (Поковки, листы (плиты), листовые и штампованные заготовки толщиной от 450 до 600 мм, КП685**)",ClassID: "СЛ-ХМВ",UltimateStressArray: [834,814,804,795,785,765,746,736,697,687,677],YieldStressArray: [729,729,716,706,706,697,685,685,638,628,628]},</v>
      </c>
    </row>
    <row r="227" spans="1:30" x14ac:dyDescent="0.25">
      <c r="A227" s="45" t="str">
        <f>INDEX('Обработка исходного'!B:B,ROW('Rm, МПа'!$B$3)+4*(ROW('Rm, МПа'!$B227)-ROW('Rm, МПа'!$B$3)))</f>
        <v>Сталь легированная хромомолибденованадиевая</v>
      </c>
      <c r="B227" s="45" t="str">
        <f t="shared" si="6"/>
        <v>СЛ-ХМВ</v>
      </c>
      <c r="C227" s="45" t="str">
        <f>CONCATENATE('Rm, МПа'!B227,IF(OR(ISBLANK('Rm, МПа'!C227),'Rm, МПа'!C227=""),"",CONCATENATE(" (",'Rm, МПа'!C227,")")))</f>
        <v>10Х2М1ФБ (Поковки толщиной от 100 до 400 мм, КП195*)</v>
      </c>
      <c r="D227" s="43">
        <f>'Rm, МПа'!D227</f>
        <v>343</v>
      </c>
      <c r="E227" s="43" t="str">
        <f>IF('Rm, МПа'!E227="-",D227,CONCATENATE(D227,",",'Rm, МПа'!E227))</f>
        <v>343,337</v>
      </c>
      <c r="F227" s="43" t="str">
        <f>IF('Rm, МПа'!F227="-",E227,CONCATENATE(E227,",",'Rm, МПа'!F227))</f>
        <v>343,337,328</v>
      </c>
      <c r="G227" s="43" t="str">
        <f>IF('Rm, МПа'!G227="-",F227,CONCATENATE(F227,",",'Rm, МПа'!G227))</f>
        <v>343,337,328,319</v>
      </c>
      <c r="H227" s="43" t="str">
        <f>IF('Rm, МПа'!H227="-",G227,CONCATENATE(G227,",",'Rm, МПа'!H227))</f>
        <v>343,337,328,319,310</v>
      </c>
      <c r="I227" s="43" t="str">
        <f>IF('Rm, МПа'!I227="-",H227,CONCATENATE(H227,",",'Rm, МПа'!I227))</f>
        <v>343,337,328,319,310,301</v>
      </c>
      <c r="J227" s="43" t="str">
        <f>IF('Rm, МПа'!J227="-",I227,CONCATENATE(I227,",",'Rm, МПа'!J227))</f>
        <v>343,337,328,319,310,301,292</v>
      </c>
      <c r="K227" s="43" t="str">
        <f>IF('Rm, МПа'!K227="-",J227,CONCATENATE(J227,",",'Rm, МПа'!K227))</f>
        <v>343,337,328,319,310,301,292,282</v>
      </c>
      <c r="L227" s="43" t="str">
        <f>IF('Rm, МПа'!L227="-",K227,CONCATENATE(K227,",",'Rm, МПа'!L227))</f>
        <v>343,337,328,319,310,301,292,282,273</v>
      </c>
      <c r="M227" s="43" t="str">
        <f>IF('Rm, МПа'!M227="-",L227,CONCATENATE(L227,",",'Rm, МПа'!M227))</f>
        <v>343,337,328,319,310,301,292,282,273,264</v>
      </c>
      <c r="N227" s="43" t="str">
        <f>IF('Rm, МПа'!N227="-",M227,CONCATENATE(M227,",",'Rm, МПа'!N227))</f>
        <v>343,337,328,319,310,301,292,282,273,264,255</v>
      </c>
      <c r="O227" s="43" t="str">
        <f>IF('Rm, МПа'!O227="-",N227,CONCATENATE(N227,",",'Rm, МПа'!O227))</f>
        <v>343,337,328,319,310,301,292,282,273,264,255</v>
      </c>
      <c r="P227" s="43" t="str">
        <f>IF('Rm, МПа'!P227="-",O227,CONCATENATE(O227,",",'Rm, МПа'!P227))</f>
        <v>343,337,328,319,310,301,292,282,273,264,255</v>
      </c>
      <c r="Q227" s="43">
        <f>'Rp0,2, МПа'!D227</f>
        <v>195</v>
      </c>
      <c r="R227" s="43" t="str">
        <f>IF('Rp0,2, МПа'!E227="-",Q227,CONCATENATE(Q227,",",'Rp0,2, МПа'!E227))</f>
        <v>195,193</v>
      </c>
      <c r="S227" s="43" t="str">
        <f>IF('Rp0,2, МПа'!F227="-",R227,CONCATENATE(R227,",",'Rp0,2, МПа'!F227))</f>
        <v>195,193,189</v>
      </c>
      <c r="T227" s="43" t="str">
        <f>IF('Rp0,2, МПа'!G227="-",S227,CONCATENATE(S227,",",'Rp0,2, МПа'!G227))</f>
        <v>195,193,189,189</v>
      </c>
      <c r="U227" s="43" t="str">
        <f>IF('Rp0,2, МПа'!H227="-",T227,CONCATENATE(T227,",",'Rp0,2, МПа'!H227))</f>
        <v>195,193,189,189,179</v>
      </c>
      <c r="V227" s="43" t="str">
        <f>IF('Rp0,2, МПа'!I227="-",U227,CONCATENATE(U227,",",'Rp0,2, МПа'!I227))</f>
        <v>195,193,189,189,179,179</v>
      </c>
      <c r="W227" s="43" t="str">
        <f>IF('Rp0,2, МПа'!J227="-",V227,CONCATENATE(V227,",",'Rp0,2, МПа'!J227))</f>
        <v>195,193,189,189,179,179,170</v>
      </c>
      <c r="X227" s="43" t="str">
        <f>IF('Rp0,2, МПа'!K227="-",W227,CONCATENATE(W227,",",'Rp0,2, МПа'!K227))</f>
        <v>195,193,189,189,179,179,170,166</v>
      </c>
      <c r="Y227" s="43" t="str">
        <f>IF('Rp0,2, МПа'!L227="-",X227,CONCATENATE(X227,",",'Rp0,2, МПа'!L227))</f>
        <v>195,193,189,189,179,179,170,166,161</v>
      </c>
      <c r="Z227" s="43" t="str">
        <f>IF('Rp0,2, МПа'!M227="-",Y227,CONCATENATE(Y227,",",'Rp0,2, МПа'!M227))</f>
        <v>195,193,189,189,179,179,170,166,161,156</v>
      </c>
      <c r="AA227" s="43" t="str">
        <f>IF('Rp0,2, МПа'!N227="-",Z227,CONCATENATE(Z227,",",'Rp0,2, МПа'!N227))</f>
        <v>195,193,189,189,179,179,170,166,161,156,152</v>
      </c>
      <c r="AB227" s="43" t="str">
        <f>IF('Rp0,2, МПа'!O227="-",AA227,CONCATENATE(AA227,",",'Rp0,2, МПа'!O227))</f>
        <v>195,193,189,189,179,179,170,166,161,156,152</v>
      </c>
      <c r="AC227" s="43" t="str">
        <f>IF('Rp0,2, МПа'!P227="-",AB227,CONCATENATE(AB227,",",'Rp0,2, МПа'!P227))</f>
        <v>195,193,189,189,179,179,170,166,161,156,152</v>
      </c>
      <c r="AD227" s="43" t="str">
        <f t="shared" si="7"/>
        <v>{Name: "Сталь 10Х2М1ФБ (Поковки толщиной от 100 до 400 мм, КП195*)",ClassID: "СЛ-ХМВ",UltimateStressArray: [343,337,328,319,310,301,292,282,273,264,255],YieldStressArray: [195,193,189,189,179,179,170,166,161,156,152]},</v>
      </c>
    </row>
    <row r="228" spans="1:30" x14ac:dyDescent="0.25">
      <c r="A228" s="45" t="str">
        <f>INDEX('Обработка исходного'!B:B,ROW('Rm, МПа'!$B$3)+4*(ROW('Rm, МПа'!$B228)-ROW('Rm, МПа'!$B$3)))</f>
        <v>Сталь легированная хромомолибденованадиевая</v>
      </c>
      <c r="B228" s="45" t="str">
        <f t="shared" si="6"/>
        <v>СЛ-ХМВ</v>
      </c>
      <c r="C228" s="45" t="str">
        <f>CONCATENATE('Rm, МПа'!B228,IF(OR(ISBLANK('Rm, МПа'!C228),'Rm, МПа'!C228=""),"",CONCATENATE(" (",'Rm, МПа'!C228,")")))</f>
        <v>10Х2М1ФБ (Поковки толщиной от 100 до 400 мм, КП245*)</v>
      </c>
      <c r="D228" s="43">
        <f>'Rm, МПа'!D228</f>
        <v>392</v>
      </c>
      <c r="E228" s="43" t="str">
        <f>IF('Rm, МПа'!E228="-",D228,CONCATENATE(D228,",",'Rm, МПа'!E228))</f>
        <v>392,381</v>
      </c>
      <c r="F228" s="43" t="str">
        <f>IF('Rm, МПа'!F228="-",E228,CONCATENATE(E228,",",'Rm, МПа'!F228))</f>
        <v>392,381,363</v>
      </c>
      <c r="G228" s="43" t="str">
        <f>IF('Rm, МПа'!G228="-",F228,CONCATENATE(F228,",",'Rm, МПа'!G228))</f>
        <v>392,381,363,345</v>
      </c>
      <c r="H228" s="43" t="str">
        <f>IF('Rm, МПа'!H228="-",G228,CONCATENATE(G228,",",'Rm, МПа'!H228))</f>
        <v>392,381,363,345,328</v>
      </c>
      <c r="I228" s="43" t="str">
        <f>IF('Rm, МПа'!I228="-",H228,CONCATENATE(H228,",",'Rm, МПа'!I228))</f>
        <v>392,381,363,345,328,310</v>
      </c>
      <c r="J228" s="43" t="str">
        <f>IF('Rm, МПа'!J228="-",I228,CONCATENATE(I228,",",'Rm, МПа'!J228))</f>
        <v>392,381,363,345,328,310,292</v>
      </c>
      <c r="K228" s="43" t="str">
        <f>IF('Rm, МПа'!K228="-",J228,CONCATENATE(J228,",",'Rm, МПа'!K228))</f>
        <v>392,381,363,345,328,310,292,274</v>
      </c>
      <c r="L228" s="43" t="str">
        <f>IF('Rm, МПа'!L228="-",K228,CONCATENATE(K228,",",'Rm, МПа'!L228))</f>
        <v>392,381,363,345,328,310,292,274,267</v>
      </c>
      <c r="M228" s="43" t="str">
        <f>IF('Rm, МПа'!M228="-",L228,CONCATENATE(L228,",",'Rm, МПа'!M228))</f>
        <v>392,381,363,345,328,310,292,274,267,267</v>
      </c>
      <c r="N228" s="43" t="str">
        <f>IF('Rm, МПа'!N228="-",M228,CONCATENATE(M228,",",'Rm, МПа'!N228))</f>
        <v>392,381,363,345,328,310,292,274,267,267,252</v>
      </c>
      <c r="O228" s="43" t="str">
        <f>IF('Rm, МПа'!O228="-",N228,CONCATENATE(N228,",",'Rm, МПа'!O228))</f>
        <v>392,381,363,345,328,310,292,274,267,267,252</v>
      </c>
      <c r="P228" s="43" t="str">
        <f>IF('Rm, МПа'!P228="-",O228,CONCATENATE(O228,",",'Rm, МПа'!P228))</f>
        <v>392,381,363,345,328,310,292,274,267,267,252</v>
      </c>
      <c r="Q228" s="43">
        <f>'Rp0,2, МПа'!D228</f>
        <v>245</v>
      </c>
      <c r="R228" s="43" t="str">
        <f>IF('Rp0,2, МПа'!E228="-",Q228,CONCATENATE(Q228,",",'Rp0,2, МПа'!E228))</f>
        <v>245,242</v>
      </c>
      <c r="S228" s="43" t="str">
        <f>IF('Rp0,2, МПа'!F228="-",R228,CONCATENATE(R228,",",'Rp0,2, МПа'!F228))</f>
        <v>245,242,238</v>
      </c>
      <c r="T228" s="43" t="str">
        <f>IF('Rp0,2, МПа'!G228="-",S228,CONCATENATE(S228,",",'Rp0,2, МПа'!G228))</f>
        <v>245,242,238,233</v>
      </c>
      <c r="U228" s="43" t="str">
        <f>IF('Rp0,2, МПа'!H228="-",T228,CONCATENATE(T228,",",'Rp0,2, МПа'!H228))</f>
        <v>245,242,238,233,229</v>
      </c>
      <c r="V228" s="43" t="str">
        <f>IF('Rp0,2, МПа'!I228="-",U228,CONCATENATE(U228,",",'Rp0,2, МПа'!I228))</f>
        <v>245,242,238,233,229,225</v>
      </c>
      <c r="W228" s="43" t="str">
        <f>IF('Rp0,2, МПа'!J228="-",V228,CONCATENATE(V228,",",'Rp0,2, МПа'!J228))</f>
        <v>245,242,238,233,229,225,220</v>
      </c>
      <c r="X228" s="43" t="str">
        <f>IF('Rp0,2, МПа'!K228="-",W228,CONCATENATE(W228,",",'Rp0,2, МПа'!K228))</f>
        <v>245,242,238,233,229,225,220,215</v>
      </c>
      <c r="Y228" s="43" t="str">
        <f>IF('Rp0,2, МПа'!L228="-",X228,CONCATENATE(X228,",",'Rp0,2, МПа'!L228))</f>
        <v>245,242,238,233,229,225,220,215,206</v>
      </c>
      <c r="Z228" s="43" t="str">
        <f>IF('Rp0,2, МПа'!M228="-",Y228,CONCATENATE(Y228,",",'Rp0,2, МПа'!M228))</f>
        <v>245,242,238,233,229,225,220,215,206,196</v>
      </c>
      <c r="AA228" s="43" t="str">
        <f>IF('Rp0,2, МПа'!N228="-",Z228,CONCATENATE(Z228,",",'Rp0,2, МПа'!N228))</f>
        <v>245,242,238,233,229,225,220,215,206,196,186</v>
      </c>
      <c r="AB228" s="43" t="str">
        <f>IF('Rp0,2, МПа'!O228="-",AA228,CONCATENATE(AA228,",",'Rp0,2, МПа'!O228))</f>
        <v>245,242,238,233,229,225,220,215,206,196,186</v>
      </c>
      <c r="AC228" s="43" t="str">
        <f>IF('Rp0,2, МПа'!P228="-",AB228,CONCATENATE(AB228,",",'Rp0,2, МПа'!P228))</f>
        <v>245,242,238,233,229,225,220,215,206,196,186</v>
      </c>
      <c r="AD228" s="43" t="str">
        <f t="shared" si="7"/>
        <v>{Name: "Сталь 10Х2М1ФБ (Поковки толщиной от 100 до 400 мм, КП245*)",ClassID: "СЛ-ХМВ",UltimateStressArray: [392,381,363,345,328,310,292,274,267,267,252],YieldStressArray: [245,242,238,233,229,225,220,215,206,196,186]},</v>
      </c>
    </row>
    <row r="229" spans="1:30" x14ac:dyDescent="0.25">
      <c r="A229" s="45" t="str">
        <f>INDEX('Обработка исходного'!B:B,ROW('Rm, МПа'!$B$3)+4*(ROW('Rm, МПа'!$B229)-ROW('Rm, МПа'!$B$3)))</f>
        <v>Сталь легированная хромомолибденованадиевая</v>
      </c>
      <c r="B229" s="45" t="str">
        <f t="shared" si="6"/>
        <v>СЛ-ХМВ</v>
      </c>
      <c r="C229" s="45" t="str">
        <f>CONCATENATE('Rm, МПа'!B229,IF(OR(ISBLANK('Rm, МПа'!C229),'Rm, МПа'!C229=""),"",CONCATENATE(" (",'Rm, МПа'!C229,")")))</f>
        <v>10Х2М1ФБ (Листы толщиной до 150 мм, КП195*)</v>
      </c>
      <c r="D229" s="43">
        <f>'Rm, МПа'!D229</f>
        <v>343</v>
      </c>
      <c r="E229" s="43" t="str">
        <f>IF('Rm, МПа'!E229="-",D229,CONCATENATE(D229,",",'Rm, МПа'!E229))</f>
        <v>343,337</v>
      </c>
      <c r="F229" s="43" t="str">
        <f>IF('Rm, МПа'!F229="-",E229,CONCATENATE(E229,",",'Rm, МПа'!F229))</f>
        <v>343,337,328</v>
      </c>
      <c r="G229" s="43" t="str">
        <f>IF('Rm, МПа'!G229="-",F229,CONCATENATE(F229,",",'Rm, МПа'!G229))</f>
        <v>343,337,328,319</v>
      </c>
      <c r="H229" s="43" t="str">
        <f>IF('Rm, МПа'!H229="-",G229,CONCATENATE(G229,",",'Rm, МПа'!H229))</f>
        <v>343,337,328,319,310</v>
      </c>
      <c r="I229" s="43" t="str">
        <f>IF('Rm, МПа'!I229="-",H229,CONCATENATE(H229,",",'Rm, МПа'!I229))</f>
        <v>343,337,328,319,310,300</v>
      </c>
      <c r="J229" s="43" t="str">
        <f>IF('Rm, МПа'!J229="-",I229,CONCATENATE(I229,",",'Rm, МПа'!J229))</f>
        <v>343,337,328,319,310,300,291</v>
      </c>
      <c r="K229" s="43" t="str">
        <f>IF('Rm, МПа'!K229="-",J229,CONCATENATE(J229,",",'Rm, МПа'!K229))</f>
        <v>343,337,328,319,310,300,291,282</v>
      </c>
      <c r="L229" s="43" t="str">
        <f>IF('Rm, МПа'!L229="-",K229,CONCATENATE(K229,",",'Rm, МПа'!L229))</f>
        <v>343,337,328,319,310,300,291,282,273</v>
      </c>
      <c r="M229" s="43" t="str">
        <f>IF('Rm, МПа'!M229="-",L229,CONCATENATE(L229,",",'Rm, МПа'!M229))</f>
        <v>343,337,328,319,310,300,291,282,273,263</v>
      </c>
      <c r="N229" s="43" t="str">
        <f>IF('Rm, МПа'!N229="-",M229,CONCATENATE(M229,",",'Rm, МПа'!N229))</f>
        <v>343,337,328,319,310,300,291,282,273,263,254</v>
      </c>
      <c r="O229" s="43" t="str">
        <f>IF('Rm, МПа'!O229="-",N229,CONCATENATE(N229,",",'Rm, МПа'!O229))</f>
        <v>343,337,328,319,310,300,291,282,273,263,254</v>
      </c>
      <c r="P229" s="43" t="str">
        <f>IF('Rm, МПа'!P229="-",O229,CONCATENATE(O229,",",'Rm, МПа'!P229))</f>
        <v>343,337,328,319,310,300,291,282,273,263,254</v>
      </c>
      <c r="Q229" s="43">
        <f>'Rp0,2, МПа'!D229</f>
        <v>195</v>
      </c>
      <c r="R229" s="43" t="str">
        <f>IF('Rp0,2, МПа'!E229="-",Q229,CONCATENATE(Q229,",",'Rp0,2, МПа'!E229))</f>
        <v>195,193</v>
      </c>
      <c r="S229" s="43" t="str">
        <f>IF('Rp0,2, МПа'!F229="-",R229,CONCATENATE(R229,",",'Rp0,2, МПа'!F229))</f>
        <v>195,193,188</v>
      </c>
      <c r="T229" s="43" t="str">
        <f>IF('Rp0,2, МПа'!G229="-",S229,CONCATENATE(S229,",",'Rp0,2, МПа'!G229))</f>
        <v>195,193,188,188</v>
      </c>
      <c r="U229" s="43" t="str">
        <f>IF('Rp0,2, МПа'!H229="-",T229,CONCATENATE(T229,",",'Rp0,2, МПа'!H229))</f>
        <v>195,193,188,188,179</v>
      </c>
      <c r="V229" s="43" t="str">
        <f>IF('Rp0,2, МПа'!I229="-",U229,CONCATENATE(U229,",",'Rp0,2, МПа'!I229))</f>
        <v>195,193,188,188,179,179</v>
      </c>
      <c r="W229" s="43" t="str">
        <f>IF('Rp0,2, МПа'!J229="-",V229,CONCATENATE(V229,",",'Rp0,2, МПа'!J229))</f>
        <v>195,193,188,188,179,179,170</v>
      </c>
      <c r="X229" s="43" t="str">
        <f>IF('Rp0,2, МПа'!K229="-",W229,CONCATENATE(W229,",",'Rp0,2, МПа'!K229))</f>
        <v>195,193,188,188,179,179,170,165</v>
      </c>
      <c r="Y229" s="43" t="str">
        <f>IF('Rp0,2, МПа'!L229="-",X229,CONCATENATE(X229,",",'Rp0,2, МПа'!L229))</f>
        <v>195,193,188,188,179,179,170,165,161</v>
      </c>
      <c r="Z229" s="43" t="str">
        <f>IF('Rp0,2, МПа'!M229="-",Y229,CONCATENATE(Y229,",",'Rp0,2, МПа'!M229))</f>
        <v>195,193,188,188,179,179,170,165,161,156</v>
      </c>
      <c r="AA229" s="43" t="str">
        <f>IF('Rp0,2, МПа'!N229="-",Z229,CONCATENATE(Z229,",",'Rp0,2, МПа'!N229))</f>
        <v>195,193,188,188,179,179,170,165,161,156,152</v>
      </c>
      <c r="AB229" s="43" t="str">
        <f>IF('Rp0,2, МПа'!O229="-",AA229,CONCATENATE(AA229,",",'Rp0,2, МПа'!O229))</f>
        <v>195,193,188,188,179,179,170,165,161,156,152</v>
      </c>
      <c r="AC229" s="43" t="str">
        <f>IF('Rp0,2, МПа'!P229="-",AB229,CONCATENATE(AB229,",",'Rp0,2, МПа'!P229))</f>
        <v>195,193,188,188,179,179,170,165,161,156,152</v>
      </c>
      <c r="AD229" s="43" t="str">
        <f t="shared" si="7"/>
        <v>{Name: "Сталь 10Х2М1ФБ (Листы толщиной до 150 мм, КП195*)",ClassID: "СЛ-ХМВ",UltimateStressArray: [343,337,328,319,310,300,291,282,273,263,254],YieldStressArray: [195,193,188,188,179,179,170,165,161,156,152]},</v>
      </c>
    </row>
    <row r="230" spans="1:30" x14ac:dyDescent="0.25">
      <c r="A230" s="45" t="str">
        <f>INDEX('Обработка исходного'!B:B,ROW('Rm, МПа'!$B$3)+4*(ROW('Rm, МПа'!$B230)-ROW('Rm, МПа'!$B$3)))</f>
        <v>Сталь легированная хромомолибденованадиевая</v>
      </c>
      <c r="B230" s="45" t="str">
        <f t="shared" si="6"/>
        <v>СЛ-ХМВ</v>
      </c>
      <c r="C230" s="45" t="str">
        <f>CONCATENATE('Rm, МПа'!B230,IF(OR(ISBLANK('Rm, МПа'!C230),'Rm, МПа'!C230=""),"",CONCATENATE(" (",'Rm, МПа'!C230,")")))</f>
        <v>10Х2М1ФБ (Листы толщиной до 150 мм, КП245*)</v>
      </c>
      <c r="D230" s="43">
        <f>'Rm, МПа'!D230</f>
        <v>392</v>
      </c>
      <c r="E230" s="43" t="str">
        <f>IF('Rm, МПа'!E230="-",D230,CONCATENATE(D230,",",'Rm, МПа'!E230))</f>
        <v>392,385</v>
      </c>
      <c r="F230" s="43" t="str">
        <f>IF('Rm, МПа'!F230="-",E230,CONCATENATE(E230,",",'Rm, МПа'!F230))</f>
        <v>392,385,376</v>
      </c>
      <c r="G230" s="43" t="str">
        <f>IF('Rm, МПа'!G230="-",F230,CONCATENATE(F230,",",'Rm, МПа'!G230))</f>
        <v>392,385,376,364</v>
      </c>
      <c r="H230" s="43" t="str">
        <f>IF('Rm, МПа'!H230="-",G230,CONCATENATE(G230,",",'Rm, МПа'!H230))</f>
        <v>392,385,376,364,353</v>
      </c>
      <c r="I230" s="43" t="str">
        <f>IF('Rm, МПа'!I230="-",H230,CONCATENATE(H230,",",'Rm, МПа'!I230))</f>
        <v>392,385,376,364,353,342</v>
      </c>
      <c r="J230" s="43" t="str">
        <f>IF('Rm, МПа'!J230="-",I230,CONCATENATE(I230,",",'Rm, МПа'!J230))</f>
        <v>392,385,376,364,353,342,331</v>
      </c>
      <c r="K230" s="43" t="str">
        <f>IF('Rm, МПа'!K230="-",J230,CONCATENATE(J230,",",'Rm, МПа'!K230))</f>
        <v>392,385,376,364,353,342,331,320</v>
      </c>
      <c r="L230" s="43" t="str">
        <f>IF('Rm, МПа'!L230="-",K230,CONCATENATE(K230,",",'Rm, МПа'!L230))</f>
        <v>392,385,376,364,353,342,331,320,309</v>
      </c>
      <c r="M230" s="43" t="str">
        <f>IF('Rm, МПа'!M230="-",L230,CONCATENATE(L230,",",'Rm, МПа'!M230))</f>
        <v>392,385,376,364,353,342,331,320,309,298</v>
      </c>
      <c r="N230" s="43" t="str">
        <f>IF('Rm, МПа'!N230="-",M230,CONCATENATE(M230,",",'Rm, МПа'!N230))</f>
        <v>392,385,376,364,353,342,331,320,309,298,294</v>
      </c>
      <c r="O230" s="43" t="str">
        <f>IF('Rm, МПа'!O230="-",N230,CONCATENATE(N230,",",'Rm, МПа'!O230))</f>
        <v>392,385,376,364,353,342,331,320,309,298,294</v>
      </c>
      <c r="P230" s="43" t="str">
        <f>IF('Rm, МПа'!P230="-",O230,CONCATENATE(O230,",",'Rm, МПа'!P230))</f>
        <v>392,385,376,364,353,342,331,320,309,298,294</v>
      </c>
      <c r="Q230" s="43">
        <f>'Rp0,2, МПа'!D230</f>
        <v>245</v>
      </c>
      <c r="R230" s="43" t="str">
        <f>IF('Rp0,2, МПа'!E230="-",Q230,CONCATENATE(Q230,",",'Rp0,2, МПа'!E230))</f>
        <v>245,244</v>
      </c>
      <c r="S230" s="43" t="str">
        <f>IF('Rp0,2, МПа'!F230="-",R230,CONCATENATE(R230,",",'Rp0,2, МПа'!F230))</f>
        <v>245,244,241</v>
      </c>
      <c r="T230" s="43" t="str">
        <f>IF('Rp0,2, МПа'!G230="-",S230,CONCATENATE(S230,",",'Rp0,2, МПа'!G230))</f>
        <v>245,244,241,238</v>
      </c>
      <c r="U230" s="43" t="str">
        <f>IF('Rp0,2, МПа'!H230="-",T230,CONCATENATE(T230,",",'Rp0,2, МПа'!H230))</f>
        <v>245,244,241,238,235</v>
      </c>
      <c r="V230" s="43" t="str">
        <f>IF('Rp0,2, МПа'!I230="-",U230,CONCATENATE(U230,",",'Rp0,2, МПа'!I230))</f>
        <v>245,244,241,238,235,231</v>
      </c>
      <c r="W230" s="43" t="str">
        <f>IF('Rp0,2, МПа'!J230="-",V230,CONCATENATE(V230,",",'Rp0,2, МПа'!J230))</f>
        <v>245,244,241,238,235,231,228</v>
      </c>
      <c r="X230" s="43" t="str">
        <f>IF('Rp0,2, МПа'!K230="-",W230,CONCATENATE(W230,",",'Rp0,2, МПа'!K230))</f>
        <v>245,244,241,238,235,231,228,225</v>
      </c>
      <c r="Y230" s="43" t="str">
        <f>IF('Rp0,2, МПа'!L230="-",X230,CONCATENATE(X230,",",'Rp0,2, МПа'!L230))</f>
        <v>245,244,241,238,235,231,228,225,222</v>
      </c>
      <c r="Z230" s="43" t="str">
        <f>IF('Rp0,2, МПа'!M230="-",Y230,CONCATENATE(Y230,",",'Rp0,2, МПа'!M230))</f>
        <v>245,244,241,238,235,231,228,225,222,218</v>
      </c>
      <c r="AA230" s="43" t="str">
        <f>IF('Rp0,2, МПа'!N230="-",Z230,CONCATENATE(Z230,",",'Rp0,2, МПа'!N230))</f>
        <v>245,244,241,238,235,231,228,225,222,218,208</v>
      </c>
      <c r="AB230" s="43" t="str">
        <f>IF('Rp0,2, МПа'!O230="-",AA230,CONCATENATE(AA230,",",'Rp0,2, МПа'!O230))</f>
        <v>245,244,241,238,235,231,228,225,222,218,208</v>
      </c>
      <c r="AC230" s="43" t="str">
        <f>IF('Rp0,2, МПа'!P230="-",AB230,CONCATENATE(AB230,",",'Rp0,2, МПа'!P230))</f>
        <v>245,244,241,238,235,231,228,225,222,218,208</v>
      </c>
      <c r="AD230" s="43" t="str">
        <f t="shared" si="7"/>
        <v>{Name: "Сталь 10Х2М1ФБ (Листы толщиной до 150 мм, КП245*)",ClassID: "СЛ-ХМВ",UltimateStressArray: [392,385,376,364,353,342,331,320,309,298,294],YieldStressArray: [245,244,241,238,235,231,228,225,222,218,208]},</v>
      </c>
    </row>
    <row r="231" spans="1:30" x14ac:dyDescent="0.25">
      <c r="A231" s="45" t="str">
        <f>INDEX('Обработка исходного'!B:B,ROW('Rm, МПа'!$B$3)+4*(ROW('Rm, МПа'!$B231)-ROW('Rm, МПа'!$B$3)))</f>
        <v>Сталь легированная хромомолибденованадиевая</v>
      </c>
      <c r="B231" s="45" t="str">
        <f t="shared" si="6"/>
        <v>СЛ-ХМВ</v>
      </c>
      <c r="C231" s="45" t="str">
        <f>CONCATENATE('Rm, МПа'!B231,IF(OR(ISBLANK('Rm, МПа'!C231),'Rm, МПа'!C231=""),"",CONCATENATE(" (",'Rm, МПа'!C231,")")))</f>
        <v>15Х2НМФА (Поковки, листы, штамповки диаметром или толщиной от 400 до 650 мм, КП395**)</v>
      </c>
      <c r="D231" s="43">
        <f>'Rm, МПа'!D231</f>
        <v>549</v>
      </c>
      <c r="E231" s="43" t="str">
        <f>IF('Rm, МПа'!E231="-",D231,CONCATENATE(D231,",",'Rm, МПа'!E231))</f>
        <v>549,539</v>
      </c>
      <c r="F231" s="43" t="str">
        <f>IF('Rm, МПа'!F231="-",E231,CONCATENATE(E231,",",'Rm, МПа'!F231))</f>
        <v>549,539,529</v>
      </c>
      <c r="G231" s="43" t="str">
        <f>IF('Rm, МПа'!G231="-",F231,CONCATENATE(F231,",",'Rm, МПа'!G231))</f>
        <v>549,539,529,519</v>
      </c>
      <c r="H231" s="43" t="str">
        <f>IF('Rm, МПа'!H231="-",G231,CONCATENATE(G231,",",'Rm, МПа'!H231))</f>
        <v>549,539,529,519,510</v>
      </c>
      <c r="I231" s="43" t="str">
        <f>IF('Rm, МПа'!I231="-",H231,CONCATENATE(H231,",",'Rm, МПа'!I231))</f>
        <v>549,539,529,519,510,500</v>
      </c>
      <c r="J231" s="43" t="str">
        <f>IF('Rm, МПа'!J231="-",I231,CONCATENATE(I231,",",'Rm, МПа'!J231))</f>
        <v>549,539,529,519,510,500,500</v>
      </c>
      <c r="K231" s="43" t="str">
        <f>IF('Rm, МПа'!K231="-",J231,CONCATENATE(J231,",",'Rm, МПа'!K231))</f>
        <v>549,539,529,519,510,500,500,491</v>
      </c>
      <c r="L231" s="43" t="str">
        <f>IF('Rm, МПа'!L231="-",K231,CONCATENATE(K231,",",'Rm, МПа'!L231))</f>
        <v>549,539,529,519,510,500,500,491</v>
      </c>
      <c r="M231" s="43" t="str">
        <f>IF('Rm, МПа'!M231="-",L231,CONCATENATE(L231,",",'Rm, МПа'!M231))</f>
        <v>549,539,529,519,510,500,500,491</v>
      </c>
      <c r="N231" s="43" t="str">
        <f>IF('Rm, МПа'!N231="-",M231,CONCATENATE(M231,",",'Rm, МПа'!N231))</f>
        <v>549,539,529,519,510,500,500,491</v>
      </c>
      <c r="O231" s="43" t="str">
        <f>IF('Rm, МПа'!O231="-",N231,CONCATENATE(N231,",",'Rm, МПа'!O231))</f>
        <v>549,539,529,519,510,500,500,491</v>
      </c>
      <c r="P231" s="43" t="str">
        <f>IF('Rm, МПа'!P231="-",O231,CONCATENATE(O231,",",'Rm, МПа'!P231))</f>
        <v>549,539,529,519,510,500,500,491</v>
      </c>
      <c r="Q231" s="43">
        <f>'Rp0,2, МПа'!D231</f>
        <v>441</v>
      </c>
      <c r="R231" s="43" t="str">
        <f>IF('Rp0,2, МПа'!E231="-",Q231,CONCATENATE(Q231,",",'Rp0,2, МПа'!E231))</f>
        <v>441,431</v>
      </c>
      <c r="S231" s="43" t="str">
        <f>IF('Rp0,2, МПа'!F231="-",R231,CONCATENATE(R231,",",'Rp0,2, МПа'!F231))</f>
        <v>441,431,421</v>
      </c>
      <c r="T231" s="43" t="str">
        <f>IF('Rp0,2, МПа'!G231="-",S231,CONCATENATE(S231,",",'Rp0,2, МПа'!G231))</f>
        <v>441,431,421,412</v>
      </c>
      <c r="U231" s="43" t="str">
        <f>IF('Rp0,2, МПа'!H231="-",T231,CONCATENATE(T231,",",'Rp0,2, МПа'!H231))</f>
        <v>441,431,421,412,402</v>
      </c>
      <c r="V231" s="43" t="str">
        <f>IF('Rp0,2, МПа'!I231="-",U231,CONCATENATE(U231,",",'Rp0,2, МПа'!I231))</f>
        <v>441,431,421,412,402,402</v>
      </c>
      <c r="W231" s="43" t="str">
        <f>IF('Rp0,2, МПа'!J231="-",V231,CONCATENATE(V231,",",'Rp0,2, МПа'!J231))</f>
        <v>441,431,421,412,402,402,402</v>
      </c>
      <c r="X231" s="43" t="str">
        <f>IF('Rp0,2, МПа'!K231="-",W231,CONCATENATE(W231,",",'Rp0,2, МПа'!K231))</f>
        <v>441,431,421,412,402,402,402,395</v>
      </c>
      <c r="Y231" s="43" t="str">
        <f>IF('Rp0,2, МПа'!L231="-",X231,CONCATENATE(X231,",",'Rp0,2, МПа'!L231))</f>
        <v>441,431,421,412,402,402,402,395</v>
      </c>
      <c r="Z231" s="43" t="str">
        <f>IF('Rp0,2, МПа'!M231="-",Y231,CONCATENATE(Y231,",",'Rp0,2, МПа'!M231))</f>
        <v>441,431,421,412,402,402,402,395</v>
      </c>
      <c r="AA231" s="43" t="str">
        <f>IF('Rp0,2, МПа'!N231="-",Z231,CONCATENATE(Z231,",",'Rp0,2, МПа'!N231))</f>
        <v>441,431,421,412,402,402,402,395</v>
      </c>
      <c r="AB231" s="43" t="str">
        <f>IF('Rp0,2, МПа'!O231="-",AA231,CONCATENATE(AA231,",",'Rp0,2, МПа'!O231))</f>
        <v>441,431,421,412,402,402,402,395</v>
      </c>
      <c r="AC231" s="43" t="str">
        <f>IF('Rp0,2, МПа'!P231="-",AB231,CONCATENATE(AB231,",",'Rp0,2, МПа'!P231))</f>
        <v>441,431,421,412,402,402,402,395</v>
      </c>
      <c r="AD231" s="43" t="str">
        <f t="shared" si="7"/>
        <v>{Name: "Сталь 15Х2НМФА (Поковки, листы, штамповки диаметром или толщиной от 400 до 650 мм, КП395**)",ClassID: "СЛ-ХМВ",UltimateStressArray: [549,539,529,519,510,500,500,491],YieldStressArray: [441,431,421,412,402,402,402,395]},</v>
      </c>
    </row>
    <row r="232" spans="1:30" x14ac:dyDescent="0.25">
      <c r="A232" s="45" t="str">
        <f>INDEX('Обработка исходного'!B:B,ROW('Rm, МПа'!$B$3)+4*(ROW('Rm, МПа'!$B232)-ROW('Rm, МПа'!$B$3)))</f>
        <v>Сталь легированная хромомолибденованадиевая</v>
      </c>
      <c r="B232" s="45" t="str">
        <f t="shared" si="6"/>
        <v>СЛ-ХМВ</v>
      </c>
      <c r="C232" s="45" t="str">
        <f>CONCATENATE('Rm, МПа'!B232,IF(OR(ISBLANK('Rm, МПа'!C232),'Rm, МПа'!C232=""),"",CONCATENATE(" (",'Rm, МПа'!C232,")")))</f>
        <v>15Х2НМФА (Поковки, листы, штамповки диаметром или толщиной от 160 до 400 мм, КП490*)</v>
      </c>
      <c r="D232" s="43">
        <f>'Rm, МПа'!D232</f>
        <v>608</v>
      </c>
      <c r="E232" s="43" t="str">
        <f>IF('Rm, МПа'!E232="-",D232,CONCATENATE(D232,",",'Rm, МПа'!E232))</f>
        <v>608,593</v>
      </c>
      <c r="F232" s="43" t="str">
        <f>IF('Rm, МПа'!F232="-",E232,CONCATENATE(E232,",",'Rm, МПа'!F232))</f>
        <v>608,593,588</v>
      </c>
      <c r="G232" s="43" t="str">
        <f>IF('Rm, МПа'!G232="-",F232,CONCATENATE(F232,",",'Rm, МПа'!G232))</f>
        <v>608,593,588,578</v>
      </c>
      <c r="H232" s="43" t="str">
        <f>IF('Rm, МПа'!H232="-",G232,CONCATENATE(G232,",",'Rm, МПа'!H232))</f>
        <v>608,593,588,578,568</v>
      </c>
      <c r="I232" s="43" t="str">
        <f>IF('Rm, МПа'!I232="-",H232,CONCATENATE(H232,",",'Rm, МПа'!I232))</f>
        <v>608,593,588,578,568,559</v>
      </c>
      <c r="J232" s="43" t="str">
        <f>IF('Rm, МПа'!J232="-",I232,CONCATENATE(I232,",",'Rm, МПа'!J232))</f>
        <v>608,593,588,578,568,559,549</v>
      </c>
      <c r="K232" s="43" t="str">
        <f>IF('Rm, МПа'!K232="-",J232,CONCATENATE(J232,",",'Rm, МПа'!K232))</f>
        <v>608,593,588,578,568,559,549,539</v>
      </c>
      <c r="L232" s="43" t="str">
        <f>IF('Rm, МПа'!L232="-",K232,CONCATENATE(K232,",",'Rm, МПа'!L232))</f>
        <v>608,593,588,578,568,559,549,539</v>
      </c>
      <c r="M232" s="43" t="str">
        <f>IF('Rm, МПа'!M232="-",L232,CONCATENATE(L232,",",'Rm, МПа'!M232))</f>
        <v>608,593,588,578,568,559,549,539</v>
      </c>
      <c r="N232" s="43" t="str">
        <f>IF('Rm, МПа'!N232="-",M232,CONCATENATE(M232,",",'Rm, МПа'!N232))</f>
        <v>608,593,588,578,568,559,549,539</v>
      </c>
      <c r="O232" s="43" t="str">
        <f>IF('Rm, МПа'!O232="-",N232,CONCATENATE(N232,",",'Rm, МПа'!O232))</f>
        <v>608,593,588,578,568,559,549,539</v>
      </c>
      <c r="P232" s="43" t="str">
        <f>IF('Rm, МПа'!P232="-",O232,CONCATENATE(O232,",",'Rm, МПа'!P232))</f>
        <v>608,593,588,578,568,559,549,539</v>
      </c>
      <c r="Q232" s="43">
        <f>'Rp0,2, МПа'!D232</f>
        <v>490</v>
      </c>
      <c r="R232" s="43" t="str">
        <f>IF('Rp0,2, МПа'!E232="-",Q232,CONCATENATE(Q232,",",'Rp0,2, МПа'!E232))</f>
        <v>490,480</v>
      </c>
      <c r="S232" s="43" t="str">
        <f>IF('Rp0,2, МПа'!F232="-",R232,CONCATENATE(R232,",",'Rp0,2, МПа'!F232))</f>
        <v>490,480,470</v>
      </c>
      <c r="T232" s="43" t="str">
        <f>IF('Rp0,2, МПа'!G232="-",S232,CONCATENATE(S232,",",'Rp0,2, МПа'!G232))</f>
        <v>490,480,470,461</v>
      </c>
      <c r="U232" s="43" t="str">
        <f>IF('Rp0,2, МПа'!H232="-",T232,CONCATENATE(T232,",",'Rp0,2, МПа'!H232))</f>
        <v>490,480,470,461,451</v>
      </c>
      <c r="V232" s="43" t="str">
        <f>IF('Rp0,2, МПа'!I232="-",U232,CONCATENATE(U232,",",'Rp0,2, МПа'!I232))</f>
        <v>490,480,470,461,451,451</v>
      </c>
      <c r="W232" s="43" t="str">
        <f>IF('Rp0,2, МПа'!J232="-",V232,CONCATENATE(V232,",",'Rp0,2, МПа'!J232))</f>
        <v>490,480,470,461,451,451,451</v>
      </c>
      <c r="X232" s="43" t="str">
        <f>IF('Rp0,2, МПа'!K232="-",W232,CONCATENATE(W232,",",'Rp0,2, МПа'!K232))</f>
        <v>490,480,470,461,451,451,451,441</v>
      </c>
      <c r="Y232" s="43" t="str">
        <f>IF('Rp0,2, МПа'!L232="-",X232,CONCATENATE(X232,",",'Rp0,2, МПа'!L232))</f>
        <v>490,480,470,461,451,451,451,441</v>
      </c>
      <c r="Z232" s="43" t="str">
        <f>IF('Rp0,2, МПа'!M232="-",Y232,CONCATENATE(Y232,",",'Rp0,2, МПа'!M232))</f>
        <v>490,480,470,461,451,451,451,441</v>
      </c>
      <c r="AA232" s="43" t="str">
        <f>IF('Rp0,2, МПа'!N232="-",Z232,CONCATENATE(Z232,",",'Rp0,2, МПа'!N232))</f>
        <v>490,480,470,461,451,451,451,441</v>
      </c>
      <c r="AB232" s="43" t="str">
        <f>IF('Rp0,2, МПа'!O232="-",AA232,CONCATENATE(AA232,",",'Rp0,2, МПа'!O232))</f>
        <v>490,480,470,461,451,451,451,441</v>
      </c>
      <c r="AC232" s="43" t="str">
        <f>IF('Rp0,2, МПа'!P232="-",AB232,CONCATENATE(AB232,",",'Rp0,2, МПа'!P232))</f>
        <v>490,480,470,461,451,451,451,441</v>
      </c>
      <c r="AD232" s="43" t="str">
        <f t="shared" si="7"/>
        <v>{Name: "Сталь 15Х2НМФА (Поковки, листы, штамповки диаметром или толщиной от 160 до 400 мм, КП490*)",ClassID: "СЛ-ХМВ",UltimateStressArray: [608,593,588,578,568,559,549,539],YieldStressArray: [490,480,470,461,451,451,451,441]},</v>
      </c>
    </row>
    <row r="233" spans="1:30" x14ac:dyDescent="0.25">
      <c r="A233" s="45" t="str">
        <f>INDEX('Обработка исходного'!B:B,ROW('Rm, МПа'!$B$3)+4*(ROW('Rm, МПа'!$B233)-ROW('Rm, МПа'!$B$3)))</f>
        <v>Сталь легированная хромомолибденованадиевая</v>
      </c>
      <c r="B233" s="45" t="str">
        <f t="shared" si="6"/>
        <v>СЛ-ХМВ</v>
      </c>
      <c r="C233" s="45" t="str">
        <f>CONCATENATE('Rm, МПа'!B233,IF(OR(ISBLANK('Rm, МПа'!C233),'Rm, МПа'!C233=""),"",CONCATENATE(" (",'Rm, МПа'!C233,")")))</f>
        <v>15Х2НМФА (Поковки, листы штамповки диаметром или толщиной от 400 до 650 мм, КП295*)</v>
      </c>
      <c r="D233" s="43">
        <f>'Rm, МПа'!D233</f>
        <v>441</v>
      </c>
      <c r="E233" s="43" t="str">
        <f>IF('Rm, МПа'!E233="-",D233,CONCATENATE(D233,",",'Rm, МПа'!E233))</f>
        <v>441,432</v>
      </c>
      <c r="F233" s="43" t="str">
        <f>IF('Rm, МПа'!F233="-",E233,CONCATENATE(E233,",",'Rm, МПа'!F233))</f>
        <v>441,432,422</v>
      </c>
      <c r="G233" s="43" t="str">
        <f>IF('Rm, МПа'!G233="-",F233,CONCATENATE(F233,",",'Rm, МПа'!G233))</f>
        <v>441,432,422,412</v>
      </c>
      <c r="H233" s="43" t="str">
        <f>IF('Rm, МПа'!H233="-",G233,CONCATENATE(G233,",",'Rm, МПа'!H233))</f>
        <v>441,432,422,412,402</v>
      </c>
      <c r="I233" s="43" t="str">
        <f>IF('Rm, МПа'!I233="-",H233,CONCATENATE(H233,",",'Rm, МПа'!I233))</f>
        <v>441,432,422,412,402,402</v>
      </c>
      <c r="J233" s="43" t="str">
        <f>IF('Rm, МПа'!J233="-",I233,CONCATENATE(I233,",",'Rm, МПа'!J233))</f>
        <v>441,432,422,412,402,402,402</v>
      </c>
      <c r="K233" s="43" t="str">
        <f>IF('Rm, МПа'!K233="-",J233,CONCATENATE(J233,",",'Rm, МПа'!K233))</f>
        <v>441,432,422,412,402,402,402,392</v>
      </c>
      <c r="L233" s="43" t="str">
        <f>IF('Rm, МПа'!L233="-",K233,CONCATENATE(K233,",",'Rm, МПа'!L233))</f>
        <v>441,432,422,412,402,402,402,392</v>
      </c>
      <c r="M233" s="43" t="str">
        <f>IF('Rm, МПа'!M233="-",L233,CONCATENATE(L233,",",'Rm, МПа'!M233))</f>
        <v>441,432,422,412,402,402,402,392</v>
      </c>
      <c r="N233" s="43" t="str">
        <f>IF('Rm, МПа'!N233="-",M233,CONCATENATE(M233,",",'Rm, МПа'!N233))</f>
        <v>441,432,422,412,402,402,402,392</v>
      </c>
      <c r="O233" s="43" t="str">
        <f>IF('Rm, МПа'!O233="-",N233,CONCATENATE(N233,",",'Rm, МПа'!O233))</f>
        <v>441,432,422,412,402,402,402,392</v>
      </c>
      <c r="P233" s="43" t="str">
        <f>IF('Rm, МПа'!P233="-",O233,CONCATENATE(O233,",",'Rm, МПа'!P233))</f>
        <v>441,432,422,412,402,402,402,392</v>
      </c>
      <c r="Q233" s="43">
        <f>'Rp0,2, МПа'!D233</f>
        <v>392</v>
      </c>
      <c r="R233" s="43" t="str">
        <f>IF('Rp0,2, МПа'!E233="-",Q233,CONCATENATE(Q233,",",'Rp0,2, МПа'!E233))</f>
        <v>392,392</v>
      </c>
      <c r="S233" s="43" t="str">
        <f>IF('Rp0,2, МПа'!F233="-",R233,CONCATENATE(R233,",",'Rp0,2, МПа'!F233))</f>
        <v>392,392,373</v>
      </c>
      <c r="T233" s="43" t="str">
        <f>IF('Rp0,2, МПа'!G233="-",S233,CONCATENATE(S233,",",'Rp0,2, МПа'!G233))</f>
        <v>392,392,373,363</v>
      </c>
      <c r="U233" s="43" t="str">
        <f>IF('Rp0,2, МПа'!H233="-",T233,CONCATENATE(T233,",",'Rp0,2, МПа'!H233))</f>
        <v>392,392,373,363,363</v>
      </c>
      <c r="V233" s="43" t="str">
        <f>IF('Rp0,2, МПа'!I233="-",U233,CONCATENATE(U233,",",'Rp0,2, МПа'!I233))</f>
        <v>392,392,373,363,363,363</v>
      </c>
      <c r="W233" s="43" t="str">
        <f>IF('Rp0,2, МПа'!J233="-",V233,CONCATENATE(V233,",",'Rp0,2, МПа'!J233))</f>
        <v>392,392,373,363,363,363,353</v>
      </c>
      <c r="X233" s="43" t="str">
        <f>IF('Rp0,2, МПа'!K233="-",W233,CONCATENATE(W233,",",'Rp0,2, МПа'!K233))</f>
        <v>392,392,373,363,363,363,353,295</v>
      </c>
      <c r="Y233" s="43" t="str">
        <f>IF('Rp0,2, МПа'!L233="-",X233,CONCATENATE(X233,",",'Rp0,2, МПа'!L233))</f>
        <v>392,392,373,363,363,363,353,295</v>
      </c>
      <c r="Z233" s="43" t="str">
        <f>IF('Rp0,2, МПа'!M233="-",Y233,CONCATENATE(Y233,",",'Rp0,2, МПа'!M233))</f>
        <v>392,392,373,363,363,363,353,295</v>
      </c>
      <c r="AA233" s="43" t="str">
        <f>IF('Rp0,2, МПа'!N233="-",Z233,CONCATENATE(Z233,",",'Rp0,2, МПа'!N233))</f>
        <v>392,392,373,363,363,363,353,295</v>
      </c>
      <c r="AB233" s="43" t="str">
        <f>IF('Rp0,2, МПа'!O233="-",AA233,CONCATENATE(AA233,",",'Rp0,2, МПа'!O233))</f>
        <v>392,392,373,363,363,363,353,295</v>
      </c>
      <c r="AC233" s="43" t="str">
        <f>IF('Rp0,2, МПа'!P233="-",AB233,CONCATENATE(AB233,",",'Rp0,2, МПа'!P233))</f>
        <v>392,392,373,363,363,363,353,295</v>
      </c>
      <c r="AD233" s="43" t="str">
        <f t="shared" si="7"/>
        <v>{Name: "Сталь 15Х2НМФА (Поковки, листы штамповки диаметром или толщиной от 400 до 650 мм, КП295*)",ClassID: "СЛ-ХМВ",UltimateStressArray: [441,432,422,412,402,402,402,392],YieldStressArray: [392,392,373,363,363,363,353,295]},</v>
      </c>
    </row>
    <row r="234" spans="1:30" x14ac:dyDescent="0.25">
      <c r="A234" s="45" t="str">
        <f>INDEX('Обработка исходного'!B:B,ROW('Rm, МПа'!$B$3)+4*(ROW('Rm, МПа'!$B234)-ROW('Rm, МПа'!$B$3)))</f>
        <v>Сталь легированная хромомолибденованадиевая</v>
      </c>
      <c r="B234" s="45" t="str">
        <f t="shared" si="6"/>
        <v>СЛ-ХМВ</v>
      </c>
      <c r="C234" s="45" t="str">
        <f>CONCATENATE('Rm, МПа'!B234,IF(OR(ISBLANK('Rm, МПа'!C234),'Rm, МПа'!C234=""),"",CONCATENATE(" (",'Rm, МПа'!C234,")")))</f>
        <v>15Х2НМФА (Поковки, листы штамповки диаметром или толщиной от 160 до 400 мм, КП395**)</v>
      </c>
      <c r="D234" s="43">
        <f>'Rm, МПа'!D234</f>
        <v>549</v>
      </c>
      <c r="E234" s="43" t="str">
        <f>IF('Rm, МПа'!E234="-",D234,CONCATENATE(D234,",",'Rm, МПа'!E234))</f>
        <v>549,549</v>
      </c>
      <c r="F234" s="43" t="str">
        <f>IF('Rm, МПа'!F234="-",E234,CONCATENATE(E234,",",'Rm, МПа'!F234))</f>
        <v>549,549,549</v>
      </c>
      <c r="G234" s="43" t="str">
        <f>IF('Rm, МПа'!G234="-",F234,CONCATENATE(F234,",",'Rm, МПа'!G234))</f>
        <v>549,549,549,530</v>
      </c>
      <c r="H234" s="43" t="str">
        <f>IF('Rm, МПа'!H234="-",G234,CONCATENATE(G234,",",'Rm, МПа'!H234))</f>
        <v>549,549,549,530,520</v>
      </c>
      <c r="I234" s="43" t="str">
        <f>IF('Rm, МПа'!I234="-",H234,CONCATENATE(H234,",",'Rm, МПа'!I234))</f>
        <v>549,549,549,530,520,510</v>
      </c>
      <c r="J234" s="43" t="str">
        <f>IF('Rm, МПа'!J234="-",I234,CONCATENATE(I234,",",'Rm, МПа'!J234))</f>
        <v>549,549,549,530,520,510,510</v>
      </c>
      <c r="K234" s="43" t="str">
        <f>IF('Rm, МПа'!K234="-",J234,CONCATENATE(J234,",",'Rm, МПа'!K234))</f>
        <v>549,549,549,530,520,510,510,491</v>
      </c>
      <c r="L234" s="43" t="str">
        <f>IF('Rm, МПа'!L234="-",K234,CONCATENATE(K234,",",'Rm, МПа'!L234))</f>
        <v>549,549,549,530,520,510,510,491</v>
      </c>
      <c r="M234" s="43" t="str">
        <f>IF('Rm, МПа'!M234="-",L234,CONCATENATE(L234,",",'Rm, МПа'!M234))</f>
        <v>549,549,549,530,520,510,510,491</v>
      </c>
      <c r="N234" s="43" t="str">
        <f>IF('Rm, МПа'!N234="-",M234,CONCATENATE(M234,",",'Rm, МПа'!N234))</f>
        <v>549,549,549,530,520,510,510,491</v>
      </c>
      <c r="O234" s="43" t="str">
        <f>IF('Rm, МПа'!O234="-",N234,CONCATENATE(N234,",",'Rm, МПа'!O234))</f>
        <v>549,549,549,530,520,510,510,491</v>
      </c>
      <c r="P234" s="43" t="str">
        <f>IF('Rm, МПа'!P234="-",O234,CONCATENATE(O234,",",'Rm, МПа'!P234))</f>
        <v>549,549,549,530,520,510,510,491</v>
      </c>
      <c r="Q234" s="43">
        <f>'Rp0,2, МПа'!D234</f>
        <v>441</v>
      </c>
      <c r="R234" s="43" t="str">
        <f>IF('Rp0,2, МПа'!E234="-",Q234,CONCATENATE(Q234,",",'Rp0,2, МПа'!E234))</f>
        <v>441,432</v>
      </c>
      <c r="S234" s="43" t="str">
        <f>IF('Rp0,2, МПа'!F234="-",R234,CONCATENATE(R234,",",'Rp0,2, МПа'!F234))</f>
        <v>441,432,412</v>
      </c>
      <c r="T234" s="43" t="str">
        <f>IF('Rp0,2, МПа'!G234="-",S234,CONCATENATE(S234,",",'Rp0,2, МПа'!G234))</f>
        <v>441,432,412,402</v>
      </c>
      <c r="U234" s="43" t="str">
        <f>IF('Rp0,2, МПа'!H234="-",T234,CONCATENATE(T234,",",'Rp0,2, МПа'!H234))</f>
        <v>441,432,412,402,395</v>
      </c>
      <c r="V234" s="43" t="str">
        <f>IF('Rp0,2, МПа'!I234="-",U234,CONCATENATE(U234,",",'Rp0,2, МПа'!I234))</f>
        <v>441,432,412,402,395,395</v>
      </c>
      <c r="W234" s="43" t="str">
        <f>IF('Rp0,2, МПа'!J234="-",V234,CONCATENATE(V234,",",'Rp0,2, МПа'!J234))</f>
        <v>441,432,412,402,395,395,395</v>
      </c>
      <c r="X234" s="43" t="str">
        <f>IF('Rp0,2, МПа'!K234="-",W234,CONCATENATE(W234,",",'Rp0,2, МПа'!K234))</f>
        <v>441,432,412,402,395,395,395,395</v>
      </c>
      <c r="Y234" s="43" t="str">
        <f>IF('Rp0,2, МПа'!L234="-",X234,CONCATENATE(X234,",",'Rp0,2, МПа'!L234))</f>
        <v>441,432,412,402,395,395,395,395</v>
      </c>
      <c r="Z234" s="43" t="str">
        <f>IF('Rp0,2, МПа'!M234="-",Y234,CONCATENATE(Y234,",",'Rp0,2, МПа'!M234))</f>
        <v>441,432,412,402,395,395,395,395</v>
      </c>
      <c r="AA234" s="43" t="str">
        <f>IF('Rp0,2, МПа'!N234="-",Z234,CONCATENATE(Z234,",",'Rp0,2, МПа'!N234))</f>
        <v>441,432,412,402,395,395,395,395</v>
      </c>
      <c r="AB234" s="43" t="str">
        <f>IF('Rp0,2, МПа'!O234="-",AA234,CONCATENATE(AA234,",",'Rp0,2, МПа'!O234))</f>
        <v>441,432,412,402,395,395,395,395</v>
      </c>
      <c r="AC234" s="43" t="str">
        <f>IF('Rp0,2, МПа'!P234="-",AB234,CONCATENATE(AB234,",",'Rp0,2, МПа'!P234))</f>
        <v>441,432,412,402,395,395,395,395</v>
      </c>
      <c r="AD234" s="43" t="str">
        <f t="shared" si="7"/>
        <v>{Name: "Сталь 15Х2НМФА (Поковки, листы штамповки диаметром или толщиной от 160 до 400 мм, КП395**)",ClassID: "СЛ-ХМВ",UltimateStressArray: [549,549,549,530,520,510,510,491],YieldStressArray: [441,432,412,402,395,395,395,395]},</v>
      </c>
    </row>
    <row r="235" spans="1:30" x14ac:dyDescent="0.25">
      <c r="A235" s="45" t="str">
        <f>INDEX('Обработка исходного'!B:B,ROW('Rm, МПа'!$B$3)+4*(ROW('Rm, МПа'!$B235)-ROW('Rm, МПа'!$B$3)))</f>
        <v>Сталь легированная хромомолибденованадиевая</v>
      </c>
      <c r="B235" s="45" t="str">
        <f t="shared" si="6"/>
        <v>СЛ-ХМВ</v>
      </c>
      <c r="C235" s="45" t="str">
        <f>CONCATENATE('Rm, МПа'!B235,IF(OR(ISBLANK('Rm, МПа'!C235),'Rm, МПа'!C235=""),"",CONCATENATE(" (",'Rm, МПа'!C235,")")))</f>
        <v>15ХНМФА-А (Поковки, листы, штамповки диаметром или толщиной от 400 до 650 мм, КП395**)</v>
      </c>
      <c r="D235" s="43">
        <f>'Rm, МПа'!D235</f>
        <v>549</v>
      </c>
      <c r="E235" s="43" t="str">
        <f>IF('Rm, МПа'!E235="-",D235,CONCATENATE(D235,",",'Rm, МПа'!E235))</f>
        <v>549,539</v>
      </c>
      <c r="F235" s="43" t="str">
        <f>IF('Rm, МПа'!F235="-",E235,CONCATENATE(E235,",",'Rm, МПа'!F235))</f>
        <v>549,539,529</v>
      </c>
      <c r="G235" s="43" t="str">
        <f>IF('Rm, МПа'!G235="-",F235,CONCATENATE(F235,",",'Rm, МПа'!G235))</f>
        <v>549,539,529,519</v>
      </c>
      <c r="H235" s="43" t="str">
        <f>IF('Rm, МПа'!H235="-",G235,CONCATENATE(G235,",",'Rm, МПа'!H235))</f>
        <v>549,539,529,519,510</v>
      </c>
      <c r="I235" s="43" t="str">
        <f>IF('Rm, МПа'!I235="-",H235,CONCATENATE(H235,",",'Rm, МПа'!I235))</f>
        <v>549,539,529,519,510,500</v>
      </c>
      <c r="J235" s="43" t="str">
        <f>IF('Rm, МПа'!J235="-",I235,CONCATENATE(I235,",",'Rm, МПа'!J235))</f>
        <v>549,539,529,519,510,500,500</v>
      </c>
      <c r="K235" s="43" t="str">
        <f>IF('Rm, МПа'!K235="-",J235,CONCATENATE(J235,",",'Rm, МПа'!K235))</f>
        <v>549,539,529,519,510,500,500,491</v>
      </c>
      <c r="L235" s="43" t="str">
        <f>IF('Rm, МПа'!L235="-",K235,CONCATENATE(K235,",",'Rm, МПа'!L235))</f>
        <v>549,539,529,519,510,500,500,491</v>
      </c>
      <c r="M235" s="43" t="str">
        <f>IF('Rm, МПа'!M235="-",L235,CONCATENATE(L235,",",'Rm, МПа'!M235))</f>
        <v>549,539,529,519,510,500,500,491</v>
      </c>
      <c r="N235" s="43" t="str">
        <f>IF('Rm, МПа'!N235="-",M235,CONCATENATE(M235,",",'Rm, МПа'!N235))</f>
        <v>549,539,529,519,510,500,500,491</v>
      </c>
      <c r="O235" s="43" t="str">
        <f>IF('Rm, МПа'!O235="-",N235,CONCATENATE(N235,",",'Rm, МПа'!O235))</f>
        <v>549,539,529,519,510,500,500,491</v>
      </c>
      <c r="P235" s="43" t="str">
        <f>IF('Rm, МПа'!P235="-",O235,CONCATENATE(O235,",",'Rm, МПа'!P235))</f>
        <v>549,539,529,519,510,500,500,491</v>
      </c>
      <c r="Q235" s="43">
        <f>'Rp0,2, МПа'!D235</f>
        <v>441</v>
      </c>
      <c r="R235" s="43" t="str">
        <f>IF('Rp0,2, МПа'!E235="-",Q235,CONCATENATE(Q235,",",'Rp0,2, МПа'!E235))</f>
        <v>441,431</v>
      </c>
      <c r="S235" s="43" t="str">
        <f>IF('Rp0,2, МПа'!F235="-",R235,CONCATENATE(R235,",",'Rp0,2, МПа'!F235))</f>
        <v>441,431,421</v>
      </c>
      <c r="T235" s="43" t="str">
        <f>IF('Rp0,2, МПа'!G235="-",S235,CONCATENATE(S235,",",'Rp0,2, МПа'!G235))</f>
        <v>441,431,421,412</v>
      </c>
      <c r="U235" s="43" t="str">
        <f>IF('Rp0,2, МПа'!H235="-",T235,CONCATENATE(T235,",",'Rp0,2, МПа'!H235))</f>
        <v>441,431,421,412,402</v>
      </c>
      <c r="V235" s="43" t="str">
        <f>IF('Rp0,2, МПа'!I235="-",U235,CONCATENATE(U235,",",'Rp0,2, МПа'!I235))</f>
        <v>441,431,421,412,402,402</v>
      </c>
      <c r="W235" s="43" t="str">
        <f>IF('Rp0,2, МПа'!J235="-",V235,CONCATENATE(V235,",",'Rp0,2, МПа'!J235))</f>
        <v>441,431,421,412,402,402,402</v>
      </c>
      <c r="X235" s="43" t="str">
        <f>IF('Rp0,2, МПа'!K235="-",W235,CONCATENATE(W235,",",'Rp0,2, МПа'!K235))</f>
        <v>441,431,421,412,402,402,402,395</v>
      </c>
      <c r="Y235" s="43" t="str">
        <f>IF('Rp0,2, МПа'!L235="-",X235,CONCATENATE(X235,",",'Rp0,2, МПа'!L235))</f>
        <v>441,431,421,412,402,402,402,395</v>
      </c>
      <c r="Z235" s="43" t="str">
        <f>IF('Rp0,2, МПа'!M235="-",Y235,CONCATENATE(Y235,",",'Rp0,2, МПа'!M235))</f>
        <v>441,431,421,412,402,402,402,395</v>
      </c>
      <c r="AA235" s="43" t="str">
        <f>IF('Rp0,2, МПа'!N235="-",Z235,CONCATENATE(Z235,",",'Rp0,2, МПа'!N235))</f>
        <v>441,431,421,412,402,402,402,395</v>
      </c>
      <c r="AB235" s="43" t="str">
        <f>IF('Rp0,2, МПа'!O235="-",AA235,CONCATENATE(AA235,",",'Rp0,2, МПа'!O235))</f>
        <v>441,431,421,412,402,402,402,395</v>
      </c>
      <c r="AC235" s="43" t="str">
        <f>IF('Rp0,2, МПа'!P235="-",AB235,CONCATENATE(AB235,",",'Rp0,2, МПа'!P235))</f>
        <v>441,431,421,412,402,402,402,395</v>
      </c>
      <c r="AD235" s="43" t="str">
        <f t="shared" si="7"/>
        <v>{Name: "Сталь 15ХНМФА-А (Поковки, листы, штамповки диаметром или толщиной от 400 до 650 мм, КП395**)",ClassID: "СЛ-ХМВ",UltimateStressArray: [549,539,529,519,510,500,500,491],YieldStressArray: [441,431,421,412,402,402,402,395]},</v>
      </c>
    </row>
    <row r="236" spans="1:30" x14ac:dyDescent="0.25">
      <c r="A236" s="45" t="str">
        <f>INDEX('Обработка исходного'!B:B,ROW('Rm, МПа'!$B$3)+4*(ROW('Rm, МПа'!$B236)-ROW('Rm, МПа'!$B$3)))</f>
        <v>Сталь легированная хромомолибденованадиевая</v>
      </c>
      <c r="B236" s="45" t="str">
        <f t="shared" si="6"/>
        <v>СЛ-ХМВ</v>
      </c>
      <c r="C236" s="45" t="str">
        <f>CONCATENATE('Rm, МПа'!B236,IF(OR(ISBLANK('Rm, МПа'!C236),'Rm, МПа'!C236=""),"",CONCATENATE(" (",'Rm, МПа'!C236,")")))</f>
        <v>15ХНМФА-А (Поковки, листы, штамповки диаметром или толщиной от 160 до 400 мм, КП490*)</v>
      </c>
      <c r="D236" s="43">
        <f>'Rm, МПа'!D236</f>
        <v>608</v>
      </c>
      <c r="E236" s="43" t="str">
        <f>IF('Rm, МПа'!E236="-",D236,CONCATENATE(D236,",",'Rm, МПа'!E236))</f>
        <v>608,593</v>
      </c>
      <c r="F236" s="43" t="str">
        <f>IF('Rm, МПа'!F236="-",E236,CONCATENATE(E236,",",'Rm, МПа'!F236))</f>
        <v>608,593,588</v>
      </c>
      <c r="G236" s="43" t="str">
        <f>IF('Rm, МПа'!G236="-",F236,CONCATENATE(F236,",",'Rm, МПа'!G236))</f>
        <v>608,593,588,578</v>
      </c>
      <c r="H236" s="43" t="str">
        <f>IF('Rm, МПа'!H236="-",G236,CONCATENATE(G236,",",'Rm, МПа'!H236))</f>
        <v>608,593,588,578,568</v>
      </c>
      <c r="I236" s="43" t="str">
        <f>IF('Rm, МПа'!I236="-",H236,CONCATENATE(H236,",",'Rm, МПа'!I236))</f>
        <v>608,593,588,578,568,559</v>
      </c>
      <c r="J236" s="43" t="str">
        <f>IF('Rm, МПа'!J236="-",I236,CONCATENATE(I236,",",'Rm, МПа'!J236))</f>
        <v>608,593,588,578,568,559,549</v>
      </c>
      <c r="K236" s="43" t="str">
        <f>IF('Rm, МПа'!K236="-",J236,CONCATENATE(J236,",",'Rm, МПа'!K236))</f>
        <v>608,593,588,578,568,559,549,539</v>
      </c>
      <c r="L236" s="43" t="str">
        <f>IF('Rm, МПа'!L236="-",K236,CONCATENATE(K236,",",'Rm, МПа'!L236))</f>
        <v>608,593,588,578,568,559,549,539</v>
      </c>
      <c r="M236" s="43" t="str">
        <f>IF('Rm, МПа'!M236="-",L236,CONCATENATE(L236,",",'Rm, МПа'!M236))</f>
        <v>608,593,588,578,568,559,549,539</v>
      </c>
      <c r="N236" s="43" t="str">
        <f>IF('Rm, МПа'!N236="-",M236,CONCATENATE(M236,",",'Rm, МПа'!N236))</f>
        <v>608,593,588,578,568,559,549,539</v>
      </c>
      <c r="O236" s="43" t="str">
        <f>IF('Rm, МПа'!O236="-",N236,CONCATENATE(N236,",",'Rm, МПа'!O236))</f>
        <v>608,593,588,578,568,559,549,539</v>
      </c>
      <c r="P236" s="43" t="str">
        <f>IF('Rm, МПа'!P236="-",O236,CONCATENATE(O236,",",'Rm, МПа'!P236))</f>
        <v>608,593,588,578,568,559,549,539</v>
      </c>
      <c r="Q236" s="43">
        <f>'Rp0,2, МПа'!D236</f>
        <v>490</v>
      </c>
      <c r="R236" s="43" t="str">
        <f>IF('Rp0,2, МПа'!E236="-",Q236,CONCATENATE(Q236,",",'Rp0,2, МПа'!E236))</f>
        <v>490,480</v>
      </c>
      <c r="S236" s="43" t="str">
        <f>IF('Rp0,2, МПа'!F236="-",R236,CONCATENATE(R236,",",'Rp0,2, МПа'!F236))</f>
        <v>490,480,470</v>
      </c>
      <c r="T236" s="43" t="str">
        <f>IF('Rp0,2, МПа'!G236="-",S236,CONCATENATE(S236,",",'Rp0,2, МПа'!G236))</f>
        <v>490,480,470,461</v>
      </c>
      <c r="U236" s="43" t="str">
        <f>IF('Rp0,2, МПа'!H236="-",T236,CONCATENATE(T236,",",'Rp0,2, МПа'!H236))</f>
        <v>490,480,470,461,451</v>
      </c>
      <c r="V236" s="43" t="str">
        <f>IF('Rp0,2, МПа'!I236="-",U236,CONCATENATE(U236,",",'Rp0,2, МПа'!I236))</f>
        <v>490,480,470,461,451,451</v>
      </c>
      <c r="W236" s="43" t="str">
        <f>IF('Rp0,2, МПа'!J236="-",V236,CONCATENATE(V236,",",'Rp0,2, МПа'!J236))</f>
        <v>490,480,470,461,451,451,451</v>
      </c>
      <c r="X236" s="43" t="str">
        <f>IF('Rp0,2, МПа'!K236="-",W236,CONCATENATE(W236,",",'Rp0,2, МПа'!K236))</f>
        <v>490,480,470,461,451,451,451,441</v>
      </c>
      <c r="Y236" s="43" t="str">
        <f>IF('Rp0,2, МПа'!L236="-",X236,CONCATENATE(X236,",",'Rp0,2, МПа'!L236))</f>
        <v>490,480,470,461,451,451,451,441</v>
      </c>
      <c r="Z236" s="43" t="str">
        <f>IF('Rp0,2, МПа'!M236="-",Y236,CONCATENATE(Y236,",",'Rp0,2, МПа'!M236))</f>
        <v>490,480,470,461,451,451,451,441</v>
      </c>
      <c r="AA236" s="43" t="str">
        <f>IF('Rp0,2, МПа'!N236="-",Z236,CONCATENATE(Z236,",",'Rp0,2, МПа'!N236))</f>
        <v>490,480,470,461,451,451,451,441</v>
      </c>
      <c r="AB236" s="43" t="str">
        <f>IF('Rp0,2, МПа'!O236="-",AA236,CONCATENATE(AA236,",",'Rp0,2, МПа'!O236))</f>
        <v>490,480,470,461,451,451,451,441</v>
      </c>
      <c r="AC236" s="43" t="str">
        <f>IF('Rp0,2, МПа'!P236="-",AB236,CONCATENATE(AB236,",",'Rp0,2, МПа'!P236))</f>
        <v>490,480,470,461,451,451,451,441</v>
      </c>
      <c r="AD236" s="43" t="str">
        <f t="shared" si="7"/>
        <v>{Name: "Сталь 15ХНМФА-А (Поковки, листы, штамповки диаметром или толщиной от 160 до 400 мм, КП490*)",ClassID: "СЛ-ХМВ",UltimateStressArray: [608,593,588,578,568,559,549,539],YieldStressArray: [490,480,470,461,451,451,451,441]},</v>
      </c>
    </row>
    <row r="237" spans="1:30" x14ac:dyDescent="0.25">
      <c r="A237" s="45" t="str">
        <f>INDEX('Обработка исходного'!B:B,ROW('Rm, МПа'!$B$3)+4*(ROW('Rm, МПа'!$B237)-ROW('Rm, МПа'!$B$3)))</f>
        <v>Сталь легированная хромомолибденованадиевая</v>
      </c>
      <c r="B237" s="45" t="str">
        <f t="shared" si="6"/>
        <v>СЛ-ХМВ</v>
      </c>
      <c r="C237" s="45" t="str">
        <f>CONCATENATE('Rm, МПа'!B237,IF(OR(ISBLANK('Rm, МПа'!C237),'Rm, МПа'!C237=""),"",CONCATENATE(" (",'Rm, МПа'!C237,")")))</f>
        <v>15ХНМФА-А (Поковки, листы штамповки диаметром или толщиной от 400 до 650 мм, КП295*)</v>
      </c>
      <c r="D237" s="43">
        <f>'Rm, МПа'!D237</f>
        <v>441</v>
      </c>
      <c r="E237" s="43" t="str">
        <f>IF('Rm, МПа'!E237="-",D237,CONCATENATE(D237,",",'Rm, МПа'!E237))</f>
        <v>441,432</v>
      </c>
      <c r="F237" s="43" t="str">
        <f>IF('Rm, МПа'!F237="-",E237,CONCATENATE(E237,",",'Rm, МПа'!F237))</f>
        <v>441,432,422</v>
      </c>
      <c r="G237" s="43" t="str">
        <f>IF('Rm, МПа'!G237="-",F237,CONCATENATE(F237,",",'Rm, МПа'!G237))</f>
        <v>441,432,422,412</v>
      </c>
      <c r="H237" s="43" t="str">
        <f>IF('Rm, МПа'!H237="-",G237,CONCATENATE(G237,",",'Rm, МПа'!H237))</f>
        <v>441,432,422,412,402</v>
      </c>
      <c r="I237" s="43" t="str">
        <f>IF('Rm, МПа'!I237="-",H237,CONCATENATE(H237,",",'Rm, МПа'!I237))</f>
        <v>441,432,422,412,402,402</v>
      </c>
      <c r="J237" s="43" t="str">
        <f>IF('Rm, МПа'!J237="-",I237,CONCATENATE(I237,",",'Rm, МПа'!J237))</f>
        <v>441,432,422,412,402,402,402</v>
      </c>
      <c r="K237" s="43" t="str">
        <f>IF('Rm, МПа'!K237="-",J237,CONCATENATE(J237,",",'Rm, МПа'!K237))</f>
        <v>441,432,422,412,402,402,402,392</v>
      </c>
      <c r="L237" s="43" t="str">
        <f>IF('Rm, МПа'!L237="-",K237,CONCATENATE(K237,",",'Rm, МПа'!L237))</f>
        <v>441,432,422,412,402,402,402,392</v>
      </c>
      <c r="M237" s="43" t="str">
        <f>IF('Rm, МПа'!M237="-",L237,CONCATENATE(L237,",",'Rm, МПа'!M237))</f>
        <v>441,432,422,412,402,402,402,392</v>
      </c>
      <c r="N237" s="43" t="str">
        <f>IF('Rm, МПа'!N237="-",M237,CONCATENATE(M237,",",'Rm, МПа'!N237))</f>
        <v>441,432,422,412,402,402,402,392</v>
      </c>
      <c r="O237" s="43" t="str">
        <f>IF('Rm, МПа'!O237="-",N237,CONCATENATE(N237,",",'Rm, МПа'!O237))</f>
        <v>441,432,422,412,402,402,402,392</v>
      </c>
      <c r="P237" s="43" t="str">
        <f>IF('Rm, МПа'!P237="-",O237,CONCATENATE(O237,",",'Rm, МПа'!P237))</f>
        <v>441,432,422,412,402,402,402,392</v>
      </c>
      <c r="Q237" s="43">
        <f>'Rp0,2, МПа'!D237</f>
        <v>392</v>
      </c>
      <c r="R237" s="43" t="str">
        <f>IF('Rp0,2, МПа'!E237="-",Q237,CONCATENATE(Q237,",",'Rp0,2, МПа'!E237))</f>
        <v>392,392</v>
      </c>
      <c r="S237" s="43" t="str">
        <f>IF('Rp0,2, МПа'!F237="-",R237,CONCATENATE(R237,",",'Rp0,2, МПа'!F237))</f>
        <v>392,392,373</v>
      </c>
      <c r="T237" s="43" t="str">
        <f>IF('Rp0,2, МПа'!G237="-",S237,CONCATENATE(S237,",",'Rp0,2, МПа'!G237))</f>
        <v>392,392,373,363</v>
      </c>
      <c r="U237" s="43" t="str">
        <f>IF('Rp0,2, МПа'!H237="-",T237,CONCATENATE(T237,",",'Rp0,2, МПа'!H237))</f>
        <v>392,392,373,363,363</v>
      </c>
      <c r="V237" s="43" t="str">
        <f>IF('Rp0,2, МПа'!I237="-",U237,CONCATENATE(U237,",",'Rp0,2, МПа'!I237))</f>
        <v>392,392,373,363,363,363</v>
      </c>
      <c r="W237" s="43" t="str">
        <f>IF('Rp0,2, МПа'!J237="-",V237,CONCATENATE(V237,",",'Rp0,2, МПа'!J237))</f>
        <v>392,392,373,363,363,363,353</v>
      </c>
      <c r="X237" s="43" t="str">
        <f>IF('Rp0,2, МПа'!K237="-",W237,CONCATENATE(W237,",",'Rp0,2, МПа'!K237))</f>
        <v>392,392,373,363,363,363,353,295</v>
      </c>
      <c r="Y237" s="43" t="str">
        <f>IF('Rp0,2, МПа'!L237="-",X237,CONCATENATE(X237,",",'Rp0,2, МПа'!L237))</f>
        <v>392,392,373,363,363,363,353,295</v>
      </c>
      <c r="Z237" s="43" t="str">
        <f>IF('Rp0,2, МПа'!M237="-",Y237,CONCATENATE(Y237,",",'Rp0,2, МПа'!M237))</f>
        <v>392,392,373,363,363,363,353,295</v>
      </c>
      <c r="AA237" s="43" t="str">
        <f>IF('Rp0,2, МПа'!N237="-",Z237,CONCATENATE(Z237,",",'Rp0,2, МПа'!N237))</f>
        <v>392,392,373,363,363,363,353,295</v>
      </c>
      <c r="AB237" s="43" t="str">
        <f>IF('Rp0,2, МПа'!O237="-",AA237,CONCATENATE(AA237,",",'Rp0,2, МПа'!O237))</f>
        <v>392,392,373,363,363,363,353,295</v>
      </c>
      <c r="AC237" s="43" t="str">
        <f>IF('Rp0,2, МПа'!P237="-",AB237,CONCATENATE(AB237,",",'Rp0,2, МПа'!P237))</f>
        <v>392,392,373,363,363,363,353,295</v>
      </c>
      <c r="AD237" s="43" t="str">
        <f t="shared" si="7"/>
        <v>{Name: "Сталь 15ХНМФА-А (Поковки, листы штамповки диаметром или толщиной от 400 до 650 мм, КП295*)",ClassID: "СЛ-ХМВ",UltimateStressArray: [441,432,422,412,402,402,402,392],YieldStressArray: [392,392,373,363,363,363,353,295]},</v>
      </c>
    </row>
    <row r="238" spans="1:30" x14ac:dyDescent="0.25">
      <c r="A238" s="45" t="str">
        <f>INDEX('Обработка исходного'!B:B,ROW('Rm, МПа'!$B$3)+4*(ROW('Rm, МПа'!$B238)-ROW('Rm, МПа'!$B$3)))</f>
        <v>Сталь легированная хромомолибденованадиевая</v>
      </c>
      <c r="B238" s="45" t="str">
        <f t="shared" si="6"/>
        <v>СЛ-ХМВ</v>
      </c>
      <c r="C238" s="45" t="str">
        <f>CONCATENATE('Rm, МПа'!B238,IF(OR(ISBLANK('Rm, МПа'!C238),'Rm, МПа'!C238=""),"",CONCATENATE(" (",'Rm, МПа'!C238,")")))</f>
        <v>15ХНМФА-А (Поковки, листы штамповки диаметром или толщиной от 160 до 400 мм, КП395**)</v>
      </c>
      <c r="D238" s="43">
        <f>'Rm, МПа'!D238</f>
        <v>549</v>
      </c>
      <c r="E238" s="43" t="str">
        <f>IF('Rm, МПа'!E238="-",D238,CONCATENATE(D238,",",'Rm, МПа'!E238))</f>
        <v>549,549</v>
      </c>
      <c r="F238" s="43" t="str">
        <f>IF('Rm, МПа'!F238="-",E238,CONCATENATE(E238,",",'Rm, МПа'!F238))</f>
        <v>549,549,549</v>
      </c>
      <c r="G238" s="43" t="str">
        <f>IF('Rm, МПа'!G238="-",F238,CONCATENATE(F238,",",'Rm, МПа'!G238))</f>
        <v>549,549,549,530</v>
      </c>
      <c r="H238" s="43" t="str">
        <f>IF('Rm, МПа'!H238="-",G238,CONCATENATE(G238,",",'Rm, МПа'!H238))</f>
        <v>549,549,549,530,520</v>
      </c>
      <c r="I238" s="43" t="str">
        <f>IF('Rm, МПа'!I238="-",H238,CONCATENATE(H238,",",'Rm, МПа'!I238))</f>
        <v>549,549,549,530,520,510</v>
      </c>
      <c r="J238" s="43" t="str">
        <f>IF('Rm, МПа'!J238="-",I238,CONCATENATE(I238,",",'Rm, МПа'!J238))</f>
        <v>549,549,549,530,520,510,510</v>
      </c>
      <c r="K238" s="43" t="str">
        <f>IF('Rm, МПа'!K238="-",J238,CONCATENATE(J238,",",'Rm, МПа'!K238))</f>
        <v>549,549,549,530,520,510,510,491</v>
      </c>
      <c r="L238" s="43" t="str">
        <f>IF('Rm, МПа'!L238="-",K238,CONCATENATE(K238,",",'Rm, МПа'!L238))</f>
        <v>549,549,549,530,520,510,510,491</v>
      </c>
      <c r="M238" s="43" t="str">
        <f>IF('Rm, МПа'!M238="-",L238,CONCATENATE(L238,",",'Rm, МПа'!M238))</f>
        <v>549,549,549,530,520,510,510,491</v>
      </c>
      <c r="N238" s="43" t="str">
        <f>IF('Rm, МПа'!N238="-",M238,CONCATENATE(M238,",",'Rm, МПа'!N238))</f>
        <v>549,549,549,530,520,510,510,491</v>
      </c>
      <c r="O238" s="43" t="str">
        <f>IF('Rm, МПа'!O238="-",N238,CONCATENATE(N238,",",'Rm, МПа'!O238))</f>
        <v>549,549,549,530,520,510,510,491</v>
      </c>
      <c r="P238" s="43" t="str">
        <f>IF('Rm, МПа'!P238="-",O238,CONCATENATE(O238,",",'Rm, МПа'!P238))</f>
        <v>549,549,549,530,520,510,510,491</v>
      </c>
      <c r="Q238" s="43">
        <f>'Rp0,2, МПа'!D238</f>
        <v>441</v>
      </c>
      <c r="R238" s="43" t="str">
        <f>IF('Rp0,2, МПа'!E238="-",Q238,CONCATENATE(Q238,",",'Rp0,2, МПа'!E238))</f>
        <v>441,432</v>
      </c>
      <c r="S238" s="43" t="str">
        <f>IF('Rp0,2, МПа'!F238="-",R238,CONCATENATE(R238,",",'Rp0,2, МПа'!F238))</f>
        <v>441,432,412</v>
      </c>
      <c r="T238" s="43" t="str">
        <f>IF('Rp0,2, МПа'!G238="-",S238,CONCATENATE(S238,",",'Rp0,2, МПа'!G238))</f>
        <v>441,432,412,402</v>
      </c>
      <c r="U238" s="43" t="str">
        <f>IF('Rp0,2, МПа'!H238="-",T238,CONCATENATE(T238,",",'Rp0,2, МПа'!H238))</f>
        <v>441,432,412,402,395</v>
      </c>
      <c r="V238" s="43" t="str">
        <f>IF('Rp0,2, МПа'!I238="-",U238,CONCATENATE(U238,",",'Rp0,2, МПа'!I238))</f>
        <v>441,432,412,402,395,395</v>
      </c>
      <c r="W238" s="43" t="str">
        <f>IF('Rp0,2, МПа'!J238="-",V238,CONCATENATE(V238,",",'Rp0,2, МПа'!J238))</f>
        <v>441,432,412,402,395,395,395</v>
      </c>
      <c r="X238" s="43" t="str">
        <f>IF('Rp0,2, МПа'!K238="-",W238,CONCATENATE(W238,",",'Rp0,2, МПа'!K238))</f>
        <v>441,432,412,402,395,395,395,395</v>
      </c>
      <c r="Y238" s="43" t="str">
        <f>IF('Rp0,2, МПа'!L238="-",X238,CONCATENATE(X238,",",'Rp0,2, МПа'!L238))</f>
        <v>441,432,412,402,395,395,395,395</v>
      </c>
      <c r="Z238" s="43" t="str">
        <f>IF('Rp0,2, МПа'!M238="-",Y238,CONCATENATE(Y238,",",'Rp0,2, МПа'!M238))</f>
        <v>441,432,412,402,395,395,395,395</v>
      </c>
      <c r="AA238" s="43" t="str">
        <f>IF('Rp0,2, МПа'!N238="-",Z238,CONCATENATE(Z238,",",'Rp0,2, МПа'!N238))</f>
        <v>441,432,412,402,395,395,395,395</v>
      </c>
      <c r="AB238" s="43" t="str">
        <f>IF('Rp0,2, МПа'!O238="-",AA238,CONCATENATE(AA238,",",'Rp0,2, МПа'!O238))</f>
        <v>441,432,412,402,395,395,395,395</v>
      </c>
      <c r="AC238" s="43" t="str">
        <f>IF('Rp0,2, МПа'!P238="-",AB238,CONCATENATE(AB238,",",'Rp0,2, МПа'!P238))</f>
        <v>441,432,412,402,395,395,395,395</v>
      </c>
      <c r="AD238" s="43" t="str">
        <f t="shared" si="7"/>
        <v>{Name: "Сталь 15ХНМФА-А (Поковки, листы штамповки диаметром или толщиной от 160 до 400 мм, КП395**)",ClassID: "СЛ-ХМВ",UltimateStressArray: [549,549,549,530,520,510,510,491],YieldStressArray: [441,432,412,402,395,395,395,395]},</v>
      </c>
    </row>
    <row r="239" spans="1:30" x14ac:dyDescent="0.25">
      <c r="A239" s="45" t="str">
        <f>INDEX('Обработка исходного'!B:B,ROW('Rm, МПа'!$B$3)+4*(ROW('Rm, МПа'!$B239)-ROW('Rm, МПа'!$B$3)))</f>
        <v>Сталь легированная хромомолибденованадиевая</v>
      </c>
      <c r="B239" s="45" t="str">
        <f t="shared" si="6"/>
        <v>СЛ-ХМВ</v>
      </c>
      <c r="C239" s="45" t="str">
        <f>CONCATENATE('Rm, МПа'!B239,IF(OR(ISBLANK('Rm, МПа'!C239),'Rm, МПа'!C239=""),"",CONCATENATE(" (",'Rm, МПа'!C239,")")))</f>
        <v>15Х3НМФА (Листы, поковки толщиной до 450 мм)</v>
      </c>
      <c r="D239" s="43">
        <f>'Rm, МПа'!D239</f>
        <v>589</v>
      </c>
      <c r="E239" s="43" t="str">
        <f>IF('Rm, МПа'!E239="-",D239,CONCATENATE(D239,",",'Rm, МПа'!E239))</f>
        <v>589,569</v>
      </c>
      <c r="F239" s="43" t="str">
        <f>IF('Rm, МПа'!F239="-",E239,CONCATENATE(E239,",",'Rm, МПа'!F239))</f>
        <v>589,569,540</v>
      </c>
      <c r="G239" s="43" t="str">
        <f>IF('Rm, МПа'!G239="-",F239,CONCATENATE(F239,",",'Rm, МПа'!G239))</f>
        <v>589,569,540,520</v>
      </c>
      <c r="H239" s="43" t="str">
        <f>IF('Rm, МПа'!H239="-",G239,CONCATENATE(G239,",",'Rm, МПа'!H239))</f>
        <v>589,569,540,520,520</v>
      </c>
      <c r="I239" s="43" t="str">
        <f>IF('Rm, МПа'!I239="-",H239,CONCATENATE(H239,",",'Rm, МПа'!I239))</f>
        <v>589,569,540,520,520,510</v>
      </c>
      <c r="J239" s="43" t="str">
        <f>IF('Rm, МПа'!J239="-",I239,CONCATENATE(I239,",",'Rm, МПа'!J239))</f>
        <v>589,569,540,520,520,510,500</v>
      </c>
      <c r="K239" s="43" t="str">
        <f>IF('Rm, МПа'!K239="-",J239,CONCATENATE(J239,",",'Rm, МПа'!K239))</f>
        <v>589,569,540,520,520,510,500,491</v>
      </c>
      <c r="L239" s="43" t="str">
        <f>IF('Rm, МПа'!L239="-",K239,CONCATENATE(K239,",",'Rm, МПа'!L239))</f>
        <v>589,569,540,520,520,510,500,491</v>
      </c>
      <c r="M239" s="43" t="str">
        <f>IF('Rm, МПа'!M239="-",L239,CONCATENATE(L239,",",'Rm, МПа'!M239))</f>
        <v>589,569,540,520,520,510,500,491</v>
      </c>
      <c r="N239" s="43" t="str">
        <f>IF('Rm, МПа'!N239="-",M239,CONCATENATE(M239,",",'Rm, МПа'!N239))</f>
        <v>589,569,540,520,520,510,500,491</v>
      </c>
      <c r="O239" s="43" t="str">
        <f>IF('Rm, МПа'!O239="-",N239,CONCATENATE(N239,",",'Rm, МПа'!O239))</f>
        <v>589,569,540,520,520,510,500,491</v>
      </c>
      <c r="P239" s="43" t="str">
        <f>IF('Rm, МПа'!P239="-",O239,CONCATENATE(O239,",",'Rm, МПа'!P239))</f>
        <v>589,569,540,520,520,510,500,491</v>
      </c>
      <c r="Q239" s="43">
        <f>'Rp0,2, МПа'!D239</f>
        <v>491</v>
      </c>
      <c r="R239" s="43" t="str">
        <f>IF('Rp0,2, МПа'!E239="-",Q239,CONCATENATE(Q239,",",'Rp0,2, МПа'!E239))</f>
        <v>491,471</v>
      </c>
      <c r="S239" s="43" t="str">
        <f>IF('Rp0,2, МПа'!F239="-",R239,CONCATENATE(R239,",",'Rp0,2, МПа'!F239))</f>
        <v>491,471,451</v>
      </c>
      <c r="T239" s="43" t="str">
        <f>IF('Rp0,2, МПа'!G239="-",S239,CONCATENATE(S239,",",'Rp0,2, МПа'!G239))</f>
        <v>491,471,451,441</v>
      </c>
      <c r="U239" s="43" t="str">
        <f>IF('Rp0,2, МПа'!H239="-",T239,CONCATENATE(T239,",",'Rp0,2, МПа'!H239))</f>
        <v>491,471,451,441,441</v>
      </c>
      <c r="V239" s="43" t="str">
        <f>IF('Rp0,2, МПа'!I239="-",U239,CONCATENATE(U239,",",'Rp0,2, МПа'!I239))</f>
        <v>491,471,451,441,441,441</v>
      </c>
      <c r="W239" s="43" t="str">
        <f>IF('Rp0,2, МПа'!J239="-",V239,CONCATENATE(V239,",",'Rp0,2, МПа'!J239))</f>
        <v>491,471,451,441,441,441,422</v>
      </c>
      <c r="X239" s="43" t="str">
        <f>IF('Rp0,2, МПа'!K239="-",W239,CONCATENATE(W239,",",'Rp0,2, МПа'!K239))</f>
        <v>491,471,451,441,441,441,422,392</v>
      </c>
      <c r="Y239" s="43" t="str">
        <f>IF('Rp0,2, МПа'!L239="-",X239,CONCATENATE(X239,",",'Rp0,2, МПа'!L239))</f>
        <v>491,471,451,441,441,441,422,392</v>
      </c>
      <c r="Z239" s="43" t="str">
        <f>IF('Rp0,2, МПа'!M239="-",Y239,CONCATENATE(Y239,",",'Rp0,2, МПа'!M239))</f>
        <v>491,471,451,441,441,441,422,392</v>
      </c>
      <c r="AA239" s="43" t="str">
        <f>IF('Rp0,2, МПа'!N239="-",Z239,CONCATENATE(Z239,",",'Rp0,2, МПа'!N239))</f>
        <v>491,471,451,441,441,441,422,392</v>
      </c>
      <c r="AB239" s="43" t="str">
        <f>IF('Rp0,2, МПа'!O239="-",AA239,CONCATENATE(AA239,",",'Rp0,2, МПа'!O239))</f>
        <v>491,471,451,441,441,441,422,392</v>
      </c>
      <c r="AC239" s="43" t="str">
        <f>IF('Rp0,2, МПа'!P239="-",AB239,CONCATENATE(AB239,",",'Rp0,2, МПа'!P239))</f>
        <v>491,471,451,441,441,441,422,392</v>
      </c>
      <c r="AD239" s="43" t="str">
        <f t="shared" si="7"/>
        <v>{Name: "Сталь 15Х3НМФА (Листы, поковки толщиной до 450 мм)",ClassID: "СЛ-ХМВ",UltimateStressArray: [589,569,540,520,520,510,500,491],YieldStressArray: [491,471,451,441,441,441,422,392]},</v>
      </c>
    </row>
    <row r="240" spans="1:30" x14ac:dyDescent="0.25">
      <c r="A240" s="45" t="str">
        <f>INDEX('Обработка исходного'!B:B,ROW('Rm, МПа'!$B$3)+4*(ROW('Rm, МПа'!$B240)-ROW('Rm, МПа'!$B$3)))</f>
        <v>Сталь легированная хромомолибденованадиевая</v>
      </c>
      <c r="B240" s="45" t="str">
        <f t="shared" si="6"/>
        <v>СЛ-ХМВ</v>
      </c>
      <c r="C240" s="45" t="str">
        <f>CONCATENATE('Rm, МПа'!B240,IF(OR(ISBLANK('Rm, МПа'!C240),'Rm, МПа'!C240=""),"",CONCATENATE(" (",'Rm, МПа'!C240,")")))</f>
        <v>15Х3НМФА-А (Листы, поковки толщиной до 450 мм)</v>
      </c>
      <c r="D240" s="43">
        <f>'Rm, МПа'!D240</f>
        <v>589</v>
      </c>
      <c r="E240" s="43" t="str">
        <f>IF('Rm, МПа'!E240="-",D240,CONCATENATE(D240,",",'Rm, МПа'!E240))</f>
        <v>589,569</v>
      </c>
      <c r="F240" s="43" t="str">
        <f>IF('Rm, МПа'!F240="-",E240,CONCATENATE(E240,",",'Rm, МПа'!F240))</f>
        <v>589,569,540</v>
      </c>
      <c r="G240" s="43" t="str">
        <f>IF('Rm, МПа'!G240="-",F240,CONCATENATE(F240,",",'Rm, МПа'!G240))</f>
        <v>589,569,540,520</v>
      </c>
      <c r="H240" s="43" t="str">
        <f>IF('Rm, МПа'!H240="-",G240,CONCATENATE(G240,",",'Rm, МПа'!H240))</f>
        <v>589,569,540,520,520</v>
      </c>
      <c r="I240" s="43" t="str">
        <f>IF('Rm, МПа'!I240="-",H240,CONCATENATE(H240,",",'Rm, МПа'!I240))</f>
        <v>589,569,540,520,520,510</v>
      </c>
      <c r="J240" s="43" t="str">
        <f>IF('Rm, МПа'!J240="-",I240,CONCATENATE(I240,",",'Rm, МПа'!J240))</f>
        <v>589,569,540,520,520,510,500</v>
      </c>
      <c r="K240" s="43" t="str">
        <f>IF('Rm, МПа'!K240="-",J240,CONCATENATE(J240,",",'Rm, МПа'!K240))</f>
        <v>589,569,540,520,520,510,500,491</v>
      </c>
      <c r="L240" s="43" t="str">
        <f>IF('Rm, МПа'!L240="-",K240,CONCATENATE(K240,",",'Rm, МПа'!L240))</f>
        <v>589,569,540,520,520,510,500,491</v>
      </c>
      <c r="M240" s="43" t="str">
        <f>IF('Rm, МПа'!M240="-",L240,CONCATENATE(L240,",",'Rm, МПа'!M240))</f>
        <v>589,569,540,520,520,510,500,491</v>
      </c>
      <c r="N240" s="43" t="str">
        <f>IF('Rm, МПа'!N240="-",M240,CONCATENATE(M240,",",'Rm, МПа'!N240))</f>
        <v>589,569,540,520,520,510,500,491</v>
      </c>
      <c r="O240" s="43" t="str">
        <f>IF('Rm, МПа'!O240="-",N240,CONCATENATE(N240,",",'Rm, МПа'!O240))</f>
        <v>589,569,540,520,520,510,500,491</v>
      </c>
      <c r="P240" s="43" t="str">
        <f>IF('Rm, МПа'!P240="-",O240,CONCATENATE(O240,",",'Rm, МПа'!P240))</f>
        <v>589,569,540,520,520,510,500,491</v>
      </c>
      <c r="Q240" s="43">
        <f>'Rp0,2, МПа'!D240</f>
        <v>491</v>
      </c>
      <c r="R240" s="43" t="str">
        <f>IF('Rp0,2, МПа'!E240="-",Q240,CONCATENATE(Q240,",",'Rp0,2, МПа'!E240))</f>
        <v>491,471</v>
      </c>
      <c r="S240" s="43" t="str">
        <f>IF('Rp0,2, МПа'!F240="-",R240,CONCATENATE(R240,",",'Rp0,2, МПа'!F240))</f>
        <v>491,471,451</v>
      </c>
      <c r="T240" s="43" t="str">
        <f>IF('Rp0,2, МПа'!G240="-",S240,CONCATENATE(S240,",",'Rp0,2, МПа'!G240))</f>
        <v>491,471,451,441</v>
      </c>
      <c r="U240" s="43" t="str">
        <f>IF('Rp0,2, МПа'!H240="-",T240,CONCATENATE(T240,",",'Rp0,2, МПа'!H240))</f>
        <v>491,471,451,441,441</v>
      </c>
      <c r="V240" s="43" t="str">
        <f>IF('Rp0,2, МПа'!I240="-",U240,CONCATENATE(U240,",",'Rp0,2, МПа'!I240))</f>
        <v>491,471,451,441,441,441</v>
      </c>
      <c r="W240" s="43" t="str">
        <f>IF('Rp0,2, МПа'!J240="-",V240,CONCATENATE(V240,",",'Rp0,2, МПа'!J240))</f>
        <v>491,471,451,441,441,441,422</v>
      </c>
      <c r="X240" s="43" t="str">
        <f>IF('Rp0,2, МПа'!K240="-",W240,CONCATENATE(W240,",",'Rp0,2, МПа'!K240))</f>
        <v>491,471,451,441,441,441,422,392</v>
      </c>
      <c r="Y240" s="43" t="str">
        <f>IF('Rp0,2, МПа'!L240="-",X240,CONCATENATE(X240,",",'Rp0,2, МПа'!L240))</f>
        <v>491,471,451,441,441,441,422,392</v>
      </c>
      <c r="Z240" s="43" t="str">
        <f>IF('Rp0,2, МПа'!M240="-",Y240,CONCATENATE(Y240,",",'Rp0,2, МПа'!M240))</f>
        <v>491,471,451,441,441,441,422,392</v>
      </c>
      <c r="AA240" s="43" t="str">
        <f>IF('Rp0,2, МПа'!N240="-",Z240,CONCATENATE(Z240,",",'Rp0,2, МПа'!N240))</f>
        <v>491,471,451,441,441,441,422,392</v>
      </c>
      <c r="AB240" s="43" t="str">
        <f>IF('Rp0,2, МПа'!O240="-",AA240,CONCATENATE(AA240,",",'Rp0,2, МПа'!O240))</f>
        <v>491,471,451,441,441,441,422,392</v>
      </c>
      <c r="AC240" s="43" t="str">
        <f>IF('Rp0,2, МПа'!P240="-",AB240,CONCATENATE(AB240,",",'Rp0,2, МПа'!P240))</f>
        <v>491,471,451,441,441,441,422,392</v>
      </c>
      <c r="AD240" s="43" t="str">
        <f t="shared" si="7"/>
        <v>{Name: "Сталь 15Х3НМФА-А (Листы, поковки толщиной до 450 мм)",ClassID: "СЛ-ХМВ",UltimateStressArray: [589,569,540,520,520,510,500,491],YieldStressArray: [491,471,451,441,441,441,422,392]},</v>
      </c>
    </row>
    <row r="241" spans="1:30" x14ac:dyDescent="0.25">
      <c r="A241" s="45" t="str">
        <f>INDEX('Обработка исходного'!B:B,ROW('Rm, МПа'!$B$3)+4*(ROW('Rm, МПа'!$B241)-ROW('Rm, МПа'!$B$3)))</f>
        <v>Сталь легированная хромомолибденованадиевая</v>
      </c>
      <c r="B241" s="45" t="str">
        <f t="shared" si="6"/>
        <v>СЛ-ХМВ</v>
      </c>
      <c r="C241" s="45" t="str">
        <f>CONCATENATE('Rm, МПа'!B241,IF(OR(ISBLANK('Rm, МПа'!C241),'Rm, МПа'!C241=""),"",CONCATENATE(" (",'Rm, МПа'!C241,")")))</f>
        <v>36Х2Н2МФА (Заготовки крепежных деталей толщиной до 200 мм, КП395*)</v>
      </c>
      <c r="D241" s="43">
        <f>'Rm, МПа'!D241</f>
        <v>618</v>
      </c>
      <c r="E241" s="43" t="str">
        <f>IF('Rm, МПа'!E241="-",D241,CONCATENATE(D241,",",'Rm, МПа'!E241))</f>
        <v>618,618</v>
      </c>
      <c r="F241" s="43" t="str">
        <f>IF('Rm, МПа'!F241="-",E241,CONCATENATE(E241,",",'Rm, МПа'!F241))</f>
        <v>618,618,618</v>
      </c>
      <c r="G241" s="43" t="str">
        <f>IF('Rm, МПа'!G241="-",F241,CONCATENATE(F241,",",'Rm, МПа'!G241))</f>
        <v>618,618,618,598</v>
      </c>
      <c r="H241" s="43" t="str">
        <f>IF('Rm, МПа'!H241="-",G241,CONCATENATE(G241,",",'Rm, МПа'!H241))</f>
        <v>618,618,618,598,569</v>
      </c>
      <c r="I241" s="43" t="str">
        <f>IF('Rm, МПа'!I241="-",H241,CONCATENATE(H241,",",'Rm, МПа'!I241))</f>
        <v>618,618,618,598,569,569</v>
      </c>
      <c r="J241" s="43" t="str">
        <f>IF('Rm, МПа'!J241="-",I241,CONCATENATE(I241,",",'Rm, МПа'!J241))</f>
        <v>618,618,618,598,569,569,540</v>
      </c>
      <c r="K241" s="43" t="str">
        <f>IF('Rm, МПа'!K241="-",J241,CONCATENATE(J241,",",'Rm, МПа'!K241))</f>
        <v>618,618,618,598,569,569,540,510</v>
      </c>
      <c r="L241" s="43" t="str">
        <f>IF('Rm, МПа'!L241="-",K241,CONCATENATE(K241,",",'Rm, МПа'!L241))</f>
        <v>618,618,618,598,569,569,540,510</v>
      </c>
      <c r="M241" s="43" t="str">
        <f>IF('Rm, МПа'!M241="-",L241,CONCATENATE(L241,",",'Rm, МПа'!M241))</f>
        <v>618,618,618,598,569,569,540,510</v>
      </c>
      <c r="N241" s="43" t="str">
        <f>IF('Rm, МПа'!N241="-",M241,CONCATENATE(M241,",",'Rm, МПа'!N241))</f>
        <v>618,618,618,598,569,569,540,510</v>
      </c>
      <c r="O241" s="43" t="str">
        <f>IF('Rm, МПа'!O241="-",N241,CONCATENATE(N241,",",'Rm, МПа'!O241))</f>
        <v>618,618,618,598,569,569,540,510</v>
      </c>
      <c r="P241" s="43" t="str">
        <f>IF('Rm, МПа'!P241="-",O241,CONCATENATE(O241,",",'Rm, МПа'!P241))</f>
        <v>618,618,618,598,569,569,540,510</v>
      </c>
      <c r="Q241" s="43">
        <f>'Rp0,2, МПа'!D241</f>
        <v>395</v>
      </c>
      <c r="R241" s="43" t="str">
        <f>IF('Rp0,2, МПа'!E241="-",Q241,CONCATENATE(Q241,",",'Rp0,2, МПа'!E241))</f>
        <v>395,395</v>
      </c>
      <c r="S241" s="43" t="str">
        <f>IF('Rp0,2, МПа'!F241="-",R241,CONCATENATE(R241,",",'Rp0,2, МПа'!F241))</f>
        <v>395,395,395</v>
      </c>
      <c r="T241" s="43" t="str">
        <f>IF('Rp0,2, МПа'!G241="-",S241,CONCATENATE(S241,",",'Rp0,2, МПа'!G241))</f>
        <v>395,395,395,383</v>
      </c>
      <c r="U241" s="43" t="str">
        <f>IF('Rp0,2, МПа'!H241="-",T241,CONCATENATE(T241,",",'Rp0,2, МПа'!H241))</f>
        <v>395,395,395,383,363</v>
      </c>
      <c r="V241" s="43" t="str">
        <f>IF('Rp0,2, МПа'!I241="-",U241,CONCATENATE(U241,",",'Rp0,2, МПа'!I241))</f>
        <v>395,395,395,383,363,353</v>
      </c>
      <c r="W241" s="43" t="str">
        <f>IF('Rp0,2, МПа'!J241="-",V241,CONCATENATE(V241,",",'Rp0,2, МПа'!J241))</f>
        <v>395,395,395,383,363,353,343</v>
      </c>
      <c r="X241" s="43" t="str">
        <f>IF('Rp0,2, МПа'!K241="-",W241,CONCATENATE(W241,",",'Rp0,2, МПа'!K241))</f>
        <v>395,395,395,383,363,353,343,245</v>
      </c>
      <c r="Y241" s="43" t="str">
        <f>IF('Rp0,2, МПа'!L241="-",X241,CONCATENATE(X241,",",'Rp0,2, МПа'!L241))</f>
        <v>395,395,395,383,363,353,343,245</v>
      </c>
      <c r="Z241" s="43" t="str">
        <f>IF('Rp0,2, МПа'!M241="-",Y241,CONCATENATE(Y241,",",'Rp0,2, МПа'!M241))</f>
        <v>395,395,395,383,363,353,343,245</v>
      </c>
      <c r="AA241" s="43" t="str">
        <f>IF('Rp0,2, МПа'!N241="-",Z241,CONCATENATE(Z241,",",'Rp0,2, МПа'!N241))</f>
        <v>395,395,395,383,363,353,343,245</v>
      </c>
      <c r="AB241" s="43" t="str">
        <f>IF('Rp0,2, МПа'!O241="-",AA241,CONCATENATE(AA241,",",'Rp0,2, МПа'!O241))</f>
        <v>395,395,395,383,363,353,343,245</v>
      </c>
      <c r="AC241" s="43" t="str">
        <f>IF('Rp0,2, МПа'!P241="-",AB241,CONCATENATE(AB241,",",'Rp0,2, МПа'!P241))</f>
        <v>395,395,395,383,363,353,343,245</v>
      </c>
      <c r="AD241" s="43" t="str">
        <f t="shared" si="7"/>
        <v>{Name: "Сталь 36Х2Н2МФА (Заготовки крепежных деталей толщиной до 200 мм, КП395*)",ClassID: "СЛ-ХМВ",UltimateStressArray: [618,618,618,598,569,569,540,510],YieldStressArray: [395,395,395,383,363,353,343,245]},</v>
      </c>
    </row>
    <row r="242" spans="1:30" x14ac:dyDescent="0.25">
      <c r="A242" s="45" t="str">
        <f>INDEX('Обработка исходного'!B:B,ROW('Rm, МПа'!$B$3)+4*(ROW('Rm, МПа'!$B242)-ROW('Rm, МПа'!$B$3)))</f>
        <v>Сталь легированная хромомолибденованадиевая</v>
      </c>
      <c r="B242" s="45" t="str">
        <f t="shared" si="6"/>
        <v>СЛ-ХМВ</v>
      </c>
      <c r="C242" s="45" t="str">
        <f>CONCATENATE('Rm, МПа'!B242,IF(OR(ISBLANK('Rm, МПа'!C242),'Rm, МПа'!C242=""),"",CONCATENATE(" (",'Rm, МПа'!C242,")")))</f>
        <v>36Х2Н2МФА (Заготовки крепежных деталей толщиной до 200 мм, КП490*)</v>
      </c>
      <c r="D242" s="43">
        <f>'Rm, МПа'!D242</f>
        <v>657</v>
      </c>
      <c r="E242" s="43" t="str">
        <f>IF('Rm, МПа'!E242="-",D242,CONCATENATE(D242,",",'Rm, МПа'!E242))</f>
        <v>657,657</v>
      </c>
      <c r="F242" s="43" t="str">
        <f>IF('Rm, МПа'!F242="-",E242,CONCATENATE(E242,",",'Rm, МПа'!F242))</f>
        <v>657,657,657</v>
      </c>
      <c r="G242" s="43" t="str">
        <f>IF('Rm, МПа'!G242="-",F242,CONCATENATE(F242,",",'Rm, МПа'!G242))</f>
        <v>657,657,657,638</v>
      </c>
      <c r="H242" s="43" t="str">
        <f>IF('Rm, МПа'!H242="-",G242,CONCATENATE(G242,",",'Rm, МПа'!H242))</f>
        <v>657,657,657,638,598</v>
      </c>
      <c r="I242" s="43" t="str">
        <f>IF('Rm, МПа'!I242="-",H242,CONCATENATE(H242,",",'Rm, МПа'!I242))</f>
        <v>657,657,657,638,598,598</v>
      </c>
      <c r="J242" s="43" t="str">
        <f>IF('Rm, МПа'!J242="-",I242,CONCATENATE(I242,",",'Rm, МПа'!J242))</f>
        <v>657,657,657,638,598,598,569</v>
      </c>
      <c r="K242" s="43" t="str">
        <f>IF('Rm, МПа'!K242="-",J242,CONCATENATE(J242,",",'Rm, МПа'!K242))</f>
        <v>657,657,657,638,598,598,569,540</v>
      </c>
      <c r="L242" s="43" t="str">
        <f>IF('Rm, МПа'!L242="-",K242,CONCATENATE(K242,",",'Rm, МПа'!L242))</f>
        <v>657,657,657,638,598,598,569,540</v>
      </c>
      <c r="M242" s="43" t="str">
        <f>IF('Rm, МПа'!M242="-",L242,CONCATENATE(L242,",",'Rm, МПа'!M242))</f>
        <v>657,657,657,638,598,598,569,540</v>
      </c>
      <c r="N242" s="43" t="str">
        <f>IF('Rm, МПа'!N242="-",M242,CONCATENATE(M242,",",'Rm, МПа'!N242))</f>
        <v>657,657,657,638,598,598,569,540</v>
      </c>
      <c r="O242" s="43" t="str">
        <f>IF('Rm, МПа'!O242="-",N242,CONCATENATE(N242,",",'Rm, МПа'!O242))</f>
        <v>657,657,657,638,598,598,569,540</v>
      </c>
      <c r="P242" s="43" t="str">
        <f>IF('Rm, МПа'!P242="-",O242,CONCATENATE(O242,",",'Rm, МПа'!P242))</f>
        <v>657,657,657,638,598,598,569,540</v>
      </c>
      <c r="Q242" s="43">
        <f>'Rp0,2, МПа'!D242</f>
        <v>490</v>
      </c>
      <c r="R242" s="43" t="str">
        <f>IF('Rp0,2, МПа'!E242="-",Q242,CONCATENATE(Q242,",",'Rp0,2, МПа'!E242))</f>
        <v>490,490</v>
      </c>
      <c r="S242" s="43" t="str">
        <f>IF('Rp0,2, МПа'!F242="-",R242,CONCATENATE(R242,",",'Rp0,2, МПа'!F242))</f>
        <v>490,490,490</v>
      </c>
      <c r="T242" s="43" t="str">
        <f>IF('Rp0,2, МПа'!G242="-",S242,CONCATENATE(S242,",",'Rp0,2, МПа'!G242))</f>
        <v>490,490,490,481</v>
      </c>
      <c r="U242" s="43" t="str">
        <f>IF('Rp0,2, МПа'!H242="-",T242,CONCATENATE(T242,",",'Rp0,2, МПа'!H242))</f>
        <v>490,490,490,481,451</v>
      </c>
      <c r="V242" s="43" t="str">
        <f>IF('Rp0,2, МПа'!I242="-",U242,CONCATENATE(U242,",",'Rp0,2, МПа'!I242))</f>
        <v>490,490,490,481,451,441</v>
      </c>
      <c r="W242" s="43" t="str">
        <f>IF('Rp0,2, МПа'!J242="-",V242,CONCATENATE(V242,",",'Rp0,2, МПа'!J242))</f>
        <v>490,490,490,481,451,441,432</v>
      </c>
      <c r="X242" s="43" t="str">
        <f>IF('Rp0,2, МПа'!K242="-",W242,CONCATENATE(W242,",",'Rp0,2, МПа'!K242))</f>
        <v>490,490,490,481,451,441,432,402</v>
      </c>
      <c r="Y242" s="43" t="str">
        <f>IF('Rp0,2, МПа'!L242="-",X242,CONCATENATE(X242,",",'Rp0,2, МПа'!L242))</f>
        <v>490,490,490,481,451,441,432,402</v>
      </c>
      <c r="Z242" s="43" t="str">
        <f>IF('Rp0,2, МПа'!M242="-",Y242,CONCATENATE(Y242,",",'Rp0,2, МПа'!M242))</f>
        <v>490,490,490,481,451,441,432,402</v>
      </c>
      <c r="AA242" s="43" t="str">
        <f>IF('Rp0,2, МПа'!N242="-",Z242,CONCATENATE(Z242,",",'Rp0,2, МПа'!N242))</f>
        <v>490,490,490,481,451,441,432,402</v>
      </c>
      <c r="AB242" s="43" t="str">
        <f>IF('Rp0,2, МПа'!O242="-",AA242,CONCATENATE(AA242,",",'Rp0,2, МПа'!O242))</f>
        <v>490,490,490,481,451,441,432,402</v>
      </c>
      <c r="AC242" s="43" t="str">
        <f>IF('Rp0,2, МПа'!P242="-",AB242,CONCATENATE(AB242,",",'Rp0,2, МПа'!P242))</f>
        <v>490,490,490,481,451,441,432,402</v>
      </c>
      <c r="AD242" s="43" t="str">
        <f t="shared" si="7"/>
        <v>{Name: "Сталь 36Х2Н2МФА (Заготовки крепежных деталей толщиной до 200 мм, КП490*)",ClassID: "СЛ-ХМВ",UltimateStressArray: [657,657,657,638,598,598,569,540],YieldStressArray: [490,490,490,481,451,441,432,402]},</v>
      </c>
    </row>
    <row r="243" spans="1:30" x14ac:dyDescent="0.25">
      <c r="A243" s="45" t="str">
        <f>INDEX('Обработка исходного'!B:B,ROW('Rm, МПа'!$B$3)+4*(ROW('Rm, МПа'!$B243)-ROW('Rm, МПа'!$B$3)))</f>
        <v>Сталь легированная хромомолибденованадиевая</v>
      </c>
      <c r="B243" s="45" t="str">
        <f t="shared" si="6"/>
        <v>СЛ-ХМВ</v>
      </c>
      <c r="C243" s="45" t="str">
        <f>CONCATENATE('Rm, МПа'!B243,IF(OR(ISBLANK('Rm, МПа'!C243),'Rm, МПа'!C243=""),"",CONCATENATE(" (",'Rm, МПа'!C243,")")))</f>
        <v>36Х2Н2МФА (Заготовки крепежных деталей толщиной до 200 мм, КП590*)</v>
      </c>
      <c r="D243" s="43">
        <f>'Rm, МПа'!D243</f>
        <v>687</v>
      </c>
      <c r="E243" s="43" t="str">
        <f>IF('Rm, МПа'!E243="-",D243,CONCATENATE(D243,",",'Rm, МПа'!E243))</f>
        <v>687,687</v>
      </c>
      <c r="F243" s="43" t="str">
        <f>IF('Rm, МПа'!F243="-",E243,CONCATENATE(E243,",",'Rm, МПа'!F243))</f>
        <v>687,687,687</v>
      </c>
      <c r="G243" s="43" t="str">
        <f>IF('Rm, МПа'!G243="-",F243,CONCATENATE(F243,",",'Rm, МПа'!G243))</f>
        <v>687,687,687,667</v>
      </c>
      <c r="H243" s="43" t="str">
        <f>IF('Rm, МПа'!H243="-",G243,CONCATENATE(G243,",",'Rm, МПа'!H243))</f>
        <v>687,687,687,667,638</v>
      </c>
      <c r="I243" s="43" t="str">
        <f>IF('Rm, МПа'!I243="-",H243,CONCATENATE(H243,",",'Rm, МПа'!I243))</f>
        <v>687,687,687,667,638,628</v>
      </c>
      <c r="J243" s="43" t="str">
        <f>IF('Rm, МПа'!J243="-",I243,CONCATENATE(I243,",",'Rm, МПа'!J243))</f>
        <v>687,687,687,667,638,628,598</v>
      </c>
      <c r="K243" s="43" t="str">
        <f>IF('Rm, МПа'!K243="-",J243,CONCATENATE(J243,",",'Rm, МПа'!K243))</f>
        <v>687,687,687,667,638,628,598,569</v>
      </c>
      <c r="L243" s="43" t="str">
        <f>IF('Rm, МПа'!L243="-",K243,CONCATENATE(K243,",",'Rm, МПа'!L243))</f>
        <v>687,687,687,667,638,628,598,569</v>
      </c>
      <c r="M243" s="43" t="str">
        <f>IF('Rm, МПа'!M243="-",L243,CONCATENATE(L243,",",'Rm, МПа'!M243))</f>
        <v>687,687,687,667,638,628,598,569</v>
      </c>
      <c r="N243" s="43" t="str">
        <f>IF('Rm, МПа'!N243="-",M243,CONCATENATE(M243,",",'Rm, МПа'!N243))</f>
        <v>687,687,687,667,638,628,598,569</v>
      </c>
      <c r="O243" s="43" t="str">
        <f>IF('Rm, МПа'!O243="-",N243,CONCATENATE(N243,",",'Rm, МПа'!O243))</f>
        <v>687,687,687,667,638,628,598,569</v>
      </c>
      <c r="P243" s="43" t="str">
        <f>IF('Rm, МПа'!P243="-",O243,CONCATENATE(O243,",",'Rm, МПа'!P243))</f>
        <v>687,687,687,667,638,628,598,569</v>
      </c>
      <c r="Q243" s="43">
        <f>'Rp0,2, МПа'!D243</f>
        <v>590</v>
      </c>
      <c r="R243" s="43" t="str">
        <f>IF('Rp0,2, МПа'!E243="-",Q243,CONCATENATE(Q243,",",'Rp0,2, МПа'!E243))</f>
        <v>590,590</v>
      </c>
      <c r="S243" s="43" t="str">
        <f>IF('Rp0,2, МПа'!F243="-",R243,CONCATENATE(R243,",",'Rp0,2, МПа'!F243))</f>
        <v>590,590,590</v>
      </c>
      <c r="T243" s="43" t="str">
        <f>IF('Rp0,2, МПа'!G243="-",S243,CONCATENATE(S243,",",'Rp0,2, МПа'!G243))</f>
        <v>590,590,590,569</v>
      </c>
      <c r="U243" s="43" t="str">
        <f>IF('Rp0,2, МПа'!H243="-",T243,CONCATENATE(T243,",",'Rp0,2, МПа'!H243))</f>
        <v>590,590,590,569,540</v>
      </c>
      <c r="V243" s="43" t="str">
        <f>IF('Rp0,2, МПа'!I243="-",U243,CONCATENATE(U243,",",'Rp0,2, МПа'!I243))</f>
        <v>590,590,590,569,540,530</v>
      </c>
      <c r="W243" s="43" t="str">
        <f>IF('Rp0,2, МПа'!J243="-",V243,CONCATENATE(V243,",",'Rp0,2, МПа'!J243))</f>
        <v>590,590,590,569,540,530,510</v>
      </c>
      <c r="X243" s="43" t="str">
        <f>IF('Rp0,2, МПа'!K243="-",W243,CONCATENATE(W243,",",'Rp0,2, МПа'!K243))</f>
        <v>590,590,590,569,540,530,510,441</v>
      </c>
      <c r="Y243" s="43" t="str">
        <f>IF('Rp0,2, МПа'!L243="-",X243,CONCATENATE(X243,",",'Rp0,2, МПа'!L243))</f>
        <v>590,590,590,569,540,530,510,441</v>
      </c>
      <c r="Z243" s="43" t="str">
        <f>IF('Rp0,2, МПа'!M243="-",Y243,CONCATENATE(Y243,",",'Rp0,2, МПа'!M243))</f>
        <v>590,590,590,569,540,530,510,441</v>
      </c>
      <c r="AA243" s="43" t="str">
        <f>IF('Rp0,2, МПа'!N243="-",Z243,CONCATENATE(Z243,",",'Rp0,2, МПа'!N243))</f>
        <v>590,590,590,569,540,530,510,441</v>
      </c>
      <c r="AB243" s="43" t="str">
        <f>IF('Rp0,2, МПа'!O243="-",AA243,CONCATENATE(AA243,",",'Rp0,2, МПа'!O243))</f>
        <v>590,590,590,569,540,530,510,441</v>
      </c>
      <c r="AC243" s="43" t="str">
        <f>IF('Rp0,2, МПа'!P243="-",AB243,CONCATENATE(AB243,",",'Rp0,2, МПа'!P243))</f>
        <v>590,590,590,569,540,530,510,441</v>
      </c>
      <c r="AD243" s="43" t="str">
        <f t="shared" si="7"/>
        <v>{Name: "Сталь 36Х2Н2МФА (Заготовки крепежных деталей толщиной до 200 мм, КП590*)",ClassID: "СЛ-ХМВ",UltimateStressArray: [687,687,687,667,638,628,598,569],YieldStressArray: [590,590,590,569,540,530,510,441]},</v>
      </c>
    </row>
    <row r="244" spans="1:30" x14ac:dyDescent="0.25">
      <c r="A244" s="45" t="str">
        <f>INDEX('Обработка исходного'!B:B,ROW('Rm, МПа'!$B$3)+4*(ROW('Rm, МПа'!$B244)-ROW('Rm, МПа'!$B$3)))</f>
        <v>Сталь легированная хромомолибденованадиевая</v>
      </c>
      <c r="B244" s="45" t="str">
        <f t="shared" si="6"/>
        <v>СЛ-ХМВ</v>
      </c>
      <c r="C244" s="45" t="str">
        <f>CONCATENATE('Rm, МПа'!B244,IF(OR(ISBLANK('Rm, МПа'!C244),'Rm, МПа'!C244=""),"",CONCATENATE(" (",'Rm, МПа'!C244,")")))</f>
        <v>36Х2Н2МФА (Заготовки крепежных деталей толщиной до 200 мм, КП640)</v>
      </c>
      <c r="D244" s="43">
        <f>'Rm, МПа'!D244</f>
        <v>686</v>
      </c>
      <c r="E244" s="43" t="str">
        <f>IF('Rm, МПа'!E244="-",D244,CONCATENATE(D244,",",'Rm, МПа'!E244))</f>
        <v>686,686</v>
      </c>
      <c r="F244" s="43" t="str">
        <f>IF('Rm, МПа'!F244="-",E244,CONCATENATE(E244,",",'Rm, МПа'!F244))</f>
        <v>686,686,656</v>
      </c>
      <c r="G244" s="43" t="str">
        <f>IF('Rm, МПа'!G244="-",F244,CONCATENATE(F244,",",'Rm, МПа'!G244))</f>
        <v>686,686,656,627</v>
      </c>
      <c r="H244" s="43" t="str">
        <f>IF('Rm, МПа'!H244="-",G244,CONCATENATE(G244,",",'Rm, МПа'!H244))</f>
        <v>686,686,656,627,627</v>
      </c>
      <c r="I244" s="43" t="str">
        <f>IF('Rm, МПа'!I244="-",H244,CONCATENATE(H244,",",'Rm, МПа'!I244))</f>
        <v>686,686,656,627,627,607</v>
      </c>
      <c r="J244" s="43" t="str">
        <f>IF('Rm, МПа'!J244="-",I244,CONCATENATE(I244,",",'Rm, МПа'!J244))</f>
        <v>686,686,656,627,627,607,597</v>
      </c>
      <c r="K244" s="43" t="str">
        <f>IF('Rm, МПа'!K244="-",J244,CONCATENATE(J244,",",'Rm, МПа'!K244))</f>
        <v>686,686,656,627,627,607,597,578</v>
      </c>
      <c r="L244" s="43" t="str">
        <f>IF('Rm, МПа'!L244="-",K244,CONCATENATE(K244,",",'Rm, МПа'!L244))</f>
        <v>686,686,656,627,627,607,597,578</v>
      </c>
      <c r="M244" s="43" t="str">
        <f>IF('Rm, МПа'!M244="-",L244,CONCATENATE(L244,",",'Rm, МПа'!M244))</f>
        <v>686,686,656,627,627,607,597,578</v>
      </c>
      <c r="N244" s="43" t="str">
        <f>IF('Rm, МПа'!N244="-",M244,CONCATENATE(M244,",",'Rm, МПа'!N244))</f>
        <v>686,686,656,627,627,607,597,578</v>
      </c>
      <c r="O244" s="43" t="str">
        <f>IF('Rm, МПа'!O244="-",N244,CONCATENATE(N244,",",'Rm, МПа'!O244))</f>
        <v>686,686,656,627,627,607,597,578</v>
      </c>
      <c r="P244" s="43" t="str">
        <f>IF('Rm, МПа'!P244="-",O244,CONCATENATE(O244,",",'Rm, МПа'!P244))</f>
        <v>686,686,656,627,627,607,597,578</v>
      </c>
      <c r="Q244" s="43">
        <f>'Rp0,2, МПа'!D244</f>
        <v>640</v>
      </c>
      <c r="R244" s="43" t="str">
        <f>IF('Rp0,2, МПа'!E244="-",Q244,CONCATENATE(Q244,",",'Rp0,2, МПа'!E244))</f>
        <v>640,640</v>
      </c>
      <c r="S244" s="43" t="str">
        <f>IF('Rp0,2, МПа'!F244="-",R244,CONCATENATE(R244,",",'Rp0,2, МПа'!F244))</f>
        <v>640,640,615</v>
      </c>
      <c r="T244" s="43" t="str">
        <f>IF('Rp0,2, МПа'!G244="-",S244,CONCATENATE(S244,",",'Rp0,2, МПа'!G244))</f>
        <v>640,640,615,583</v>
      </c>
      <c r="U244" s="43" t="str">
        <f>IF('Rp0,2, МПа'!H244="-",T244,CONCATENATE(T244,",",'Rp0,2, МПа'!H244))</f>
        <v>640,640,615,583,583</v>
      </c>
      <c r="V244" s="43" t="str">
        <f>IF('Rp0,2, МПа'!I244="-",U244,CONCATENATE(U244,",",'Rp0,2, МПа'!I244))</f>
        <v>640,640,615,583,583,562</v>
      </c>
      <c r="W244" s="43" t="str">
        <f>IF('Rp0,2, МПа'!J244="-",V244,CONCATENATE(V244,",",'Rp0,2, МПа'!J244))</f>
        <v>640,640,615,583,583,562,551</v>
      </c>
      <c r="X244" s="43" t="str">
        <f>IF('Rp0,2, МПа'!K244="-",W244,CONCATENATE(W244,",",'Rp0,2, МПа'!K244))</f>
        <v>640,640,615,583,583,562,551,476</v>
      </c>
      <c r="Y244" s="43" t="str">
        <f>IF('Rp0,2, МПа'!L244="-",X244,CONCATENATE(X244,",",'Rp0,2, МПа'!L244))</f>
        <v>640,640,615,583,583,562,551,476</v>
      </c>
      <c r="Z244" s="43" t="str">
        <f>IF('Rp0,2, МПа'!M244="-",Y244,CONCATENATE(Y244,",",'Rp0,2, МПа'!M244))</f>
        <v>640,640,615,583,583,562,551,476</v>
      </c>
      <c r="AA244" s="43" t="str">
        <f>IF('Rp0,2, МПа'!N244="-",Z244,CONCATENATE(Z244,",",'Rp0,2, МПа'!N244))</f>
        <v>640,640,615,583,583,562,551,476</v>
      </c>
      <c r="AB244" s="43" t="str">
        <f>IF('Rp0,2, МПа'!O244="-",AA244,CONCATENATE(AA244,",",'Rp0,2, МПа'!O244))</f>
        <v>640,640,615,583,583,562,551,476</v>
      </c>
      <c r="AC244" s="43" t="str">
        <f>IF('Rp0,2, МПа'!P244="-",AB244,CONCATENATE(AB244,",",'Rp0,2, МПа'!P244))</f>
        <v>640,640,615,583,583,562,551,476</v>
      </c>
      <c r="AD244" s="43" t="str">
        <f t="shared" si="7"/>
        <v>{Name: "Сталь 36Х2Н2МФА (Заготовки крепежных деталей толщиной до 200 мм, КП640)",ClassID: "СЛ-ХМВ",UltimateStressArray: [686,686,656,627,627,607,597,578],YieldStressArray: [640,640,615,583,583,562,551,476]},</v>
      </c>
    </row>
    <row r="245" spans="1:30" x14ac:dyDescent="0.25">
      <c r="A245" s="45" t="str">
        <f>INDEX('Обработка исходного'!B:B,ROW('Rm, МПа'!$B$3)+4*(ROW('Rm, МПа'!$B245)-ROW('Rm, МПа'!$B$3)))</f>
        <v>Сталь легированная хромомолибденованадиевая</v>
      </c>
      <c r="B245" s="45" t="str">
        <f t="shared" si="6"/>
        <v>СЛ-ХМВ</v>
      </c>
      <c r="C245" s="45" t="str">
        <f>CONCATENATE('Rm, МПа'!B245,IF(OR(ISBLANK('Rm, МПа'!C245),'Rm, МПа'!C245=""),"",CONCATENATE(" (",'Rm, МПа'!C245,")")))</f>
        <v>36Х2Н2МФА (Заготовки крепежных деталей толщиной до 200 мм, КП685*)</v>
      </c>
      <c r="D245" s="43">
        <f>'Rm, МПа'!D245</f>
        <v>785</v>
      </c>
      <c r="E245" s="43" t="str">
        <f>IF('Rm, МПа'!E245="-",D245,CONCATENATE(D245,",",'Rm, МПа'!E245))</f>
        <v>785,785</v>
      </c>
      <c r="F245" s="43" t="str">
        <f>IF('Rm, МПа'!F245="-",E245,CONCATENATE(E245,",",'Rm, МПа'!F245))</f>
        <v>785,785,785</v>
      </c>
      <c r="G245" s="43" t="str">
        <f>IF('Rm, МПа'!G245="-",F245,CONCATENATE(F245,",",'Rm, МПа'!G245))</f>
        <v>785,785,785,755</v>
      </c>
      <c r="H245" s="43" t="str">
        <f>IF('Rm, МПа'!H245="-",G245,CONCATENATE(G245,",",'Rm, МПа'!H245))</f>
        <v>785,785,785,755,736</v>
      </c>
      <c r="I245" s="43" t="str">
        <f>IF('Rm, МПа'!I245="-",H245,CONCATENATE(H245,",",'Rm, МПа'!I245))</f>
        <v>785,785,785,755,736,726</v>
      </c>
      <c r="J245" s="43" t="str">
        <f>IF('Rm, МПа'!J245="-",I245,CONCATENATE(I245,",",'Rm, МПа'!J245))</f>
        <v>785,785,785,755,736,726,687</v>
      </c>
      <c r="K245" s="43" t="str">
        <f>IF('Rm, МПа'!K245="-",J245,CONCATENATE(J245,",",'Rm, МПа'!K245))</f>
        <v>785,785,785,755,736,726,687,657</v>
      </c>
      <c r="L245" s="43" t="str">
        <f>IF('Rm, МПа'!L245="-",K245,CONCATENATE(K245,",",'Rm, МПа'!L245))</f>
        <v>785,785,785,755,736,726,687,657</v>
      </c>
      <c r="M245" s="43" t="str">
        <f>IF('Rm, МПа'!M245="-",L245,CONCATENATE(L245,",",'Rm, МПа'!M245))</f>
        <v>785,785,785,755,736,726,687,657</v>
      </c>
      <c r="N245" s="43" t="str">
        <f>IF('Rm, МПа'!N245="-",M245,CONCATENATE(M245,",",'Rm, МПа'!N245))</f>
        <v>785,785,785,755,736,726,687,657</v>
      </c>
      <c r="O245" s="43" t="str">
        <f>IF('Rm, МПа'!O245="-",N245,CONCATENATE(N245,",",'Rm, МПа'!O245))</f>
        <v>785,785,785,755,736,726,687,657</v>
      </c>
      <c r="P245" s="43" t="str">
        <f>IF('Rm, МПа'!P245="-",O245,CONCATENATE(O245,",",'Rm, МПа'!P245))</f>
        <v>785,785,785,755,736,726,687,657</v>
      </c>
      <c r="Q245" s="43">
        <f>'Rp0,2, МПа'!D245</f>
        <v>685</v>
      </c>
      <c r="R245" s="43" t="str">
        <f>IF('Rp0,2, МПа'!E245="-",Q245,CONCATENATE(Q245,",",'Rp0,2, МПа'!E245))</f>
        <v>685,685</v>
      </c>
      <c r="S245" s="43" t="str">
        <f>IF('Rp0,2, МПа'!F245="-",R245,CONCATENATE(R245,",",'Rp0,2, МПа'!F245))</f>
        <v>685,685,685</v>
      </c>
      <c r="T245" s="43" t="str">
        <f>IF('Rp0,2, МПа'!G245="-",S245,CONCATENATE(S245,",",'Rp0,2, МПа'!G245))</f>
        <v>685,685,685,657</v>
      </c>
      <c r="U245" s="43" t="str">
        <f>IF('Rp0,2, МПа'!H245="-",T245,CONCATENATE(T245,",",'Rp0,2, МПа'!H245))</f>
        <v>685,685,685,657,638</v>
      </c>
      <c r="V245" s="43" t="str">
        <f>IF('Rp0,2, МПа'!I245="-",U245,CONCATENATE(U245,",",'Rp0,2, МПа'!I245))</f>
        <v>685,685,685,657,638,628</v>
      </c>
      <c r="W245" s="43" t="str">
        <f>IF('Rp0,2, МПа'!J245="-",V245,CONCATENATE(V245,",",'Rp0,2, МПа'!J245))</f>
        <v>685,685,685,657,638,628,589</v>
      </c>
      <c r="X245" s="43" t="str">
        <f>IF('Rp0,2, МПа'!K245="-",W245,CONCATENATE(W245,",",'Rp0,2, МПа'!K245))</f>
        <v>685,685,685,657,638,628,589,540</v>
      </c>
      <c r="Y245" s="43" t="str">
        <f>IF('Rp0,2, МПа'!L245="-",X245,CONCATENATE(X245,",",'Rp0,2, МПа'!L245))</f>
        <v>685,685,685,657,638,628,589,540</v>
      </c>
      <c r="Z245" s="43" t="str">
        <f>IF('Rp0,2, МПа'!M245="-",Y245,CONCATENATE(Y245,",",'Rp0,2, МПа'!M245))</f>
        <v>685,685,685,657,638,628,589,540</v>
      </c>
      <c r="AA245" s="43" t="str">
        <f>IF('Rp0,2, МПа'!N245="-",Z245,CONCATENATE(Z245,",",'Rp0,2, МПа'!N245))</f>
        <v>685,685,685,657,638,628,589,540</v>
      </c>
      <c r="AB245" s="43" t="str">
        <f>IF('Rp0,2, МПа'!O245="-",AA245,CONCATENATE(AA245,",",'Rp0,2, МПа'!O245))</f>
        <v>685,685,685,657,638,628,589,540</v>
      </c>
      <c r="AC245" s="43" t="str">
        <f>IF('Rp0,2, МПа'!P245="-",AB245,CONCATENATE(AB245,",",'Rp0,2, МПа'!P245))</f>
        <v>685,685,685,657,638,628,589,540</v>
      </c>
      <c r="AD245" s="43" t="str">
        <f t="shared" si="7"/>
        <v>{Name: "Сталь 36Х2Н2МФА (Заготовки крепежных деталей толщиной до 200 мм, КП685*)",ClassID: "СЛ-ХМВ",UltimateStressArray: [785,785,785,755,736,726,687,657],YieldStressArray: [685,685,685,657,638,628,589,540]},</v>
      </c>
    </row>
    <row r="246" spans="1:30" x14ac:dyDescent="0.25">
      <c r="A246" s="45" t="str">
        <f>INDEX('Обработка исходного'!B:B,ROW('Rm, МПа'!$B$3)+4*(ROW('Rm, МПа'!$B246)-ROW('Rm, МПа'!$B$3)))</f>
        <v>Сталь легированная хромомолибденованадиевая</v>
      </c>
      <c r="B246" s="45" t="str">
        <f t="shared" si="6"/>
        <v>СЛ-ХМВ</v>
      </c>
      <c r="C246" s="45" t="str">
        <f>CONCATENATE('Rm, МПа'!B246,IF(OR(ISBLANK('Rm, МПа'!C246),'Rm, МПа'!C246=""),"",CONCATENATE(" (",'Rm, МПа'!C246,")")))</f>
        <v>36Х2Н2МФА (Заготовки крепежных деталей толщиной до 200 мм, КП785*)</v>
      </c>
      <c r="D246" s="43">
        <f>'Rm, МПа'!D246</f>
        <v>883</v>
      </c>
      <c r="E246" s="43" t="str">
        <f>IF('Rm, МПа'!E246="-",D246,CONCATENATE(D246,",",'Rm, МПа'!E246))</f>
        <v>883,883</v>
      </c>
      <c r="F246" s="43" t="str">
        <f>IF('Rm, МПа'!F246="-",E246,CONCATENATE(E246,",",'Rm, МПа'!F246))</f>
        <v>883,883,883</v>
      </c>
      <c r="G246" s="43" t="str">
        <f>IF('Rm, МПа'!G246="-",F246,CONCATENATE(F246,",",'Rm, МПа'!G246))</f>
        <v>883,883,883,853</v>
      </c>
      <c r="H246" s="43" t="str">
        <f>IF('Rm, МПа'!H246="-",G246,CONCATENATE(G246,",",'Rm, МПа'!H246))</f>
        <v>883,883,883,853,824</v>
      </c>
      <c r="I246" s="43" t="str">
        <f>IF('Rm, МПа'!I246="-",H246,CONCATENATE(H246,",",'Rm, МПа'!I246))</f>
        <v>883,883,883,853,824,814</v>
      </c>
      <c r="J246" s="43" t="str">
        <f>IF('Rm, МПа'!J246="-",I246,CONCATENATE(I246,",",'Rm, МПа'!J246))</f>
        <v>883,883,883,853,824,814,785</v>
      </c>
      <c r="K246" s="43" t="str">
        <f>IF('Rm, МПа'!K246="-",J246,CONCATENATE(J246,",",'Rm, МПа'!K246))</f>
        <v>883,883,883,853,824,814,785,736</v>
      </c>
      <c r="L246" s="43" t="str">
        <f>IF('Rm, МПа'!L246="-",K246,CONCATENATE(K246,",",'Rm, МПа'!L246))</f>
        <v>883,883,883,853,824,814,785,736</v>
      </c>
      <c r="M246" s="43" t="str">
        <f>IF('Rm, МПа'!M246="-",L246,CONCATENATE(L246,",",'Rm, МПа'!M246))</f>
        <v>883,883,883,853,824,814,785,736</v>
      </c>
      <c r="N246" s="43" t="str">
        <f>IF('Rm, МПа'!N246="-",M246,CONCATENATE(M246,",",'Rm, МПа'!N246))</f>
        <v>883,883,883,853,824,814,785,736</v>
      </c>
      <c r="O246" s="43" t="str">
        <f>IF('Rm, МПа'!O246="-",N246,CONCATENATE(N246,",",'Rm, МПа'!O246))</f>
        <v>883,883,883,853,824,814,785,736</v>
      </c>
      <c r="P246" s="43" t="str">
        <f>IF('Rm, МПа'!P246="-",O246,CONCATENATE(O246,",",'Rm, МПа'!P246))</f>
        <v>883,883,883,853,824,814,785,736</v>
      </c>
      <c r="Q246" s="43">
        <f>'Rp0,2, МПа'!D246</f>
        <v>785</v>
      </c>
      <c r="R246" s="43" t="str">
        <f>IF('Rp0,2, МПа'!E246="-",Q246,CONCATENATE(Q246,",",'Rp0,2, МПа'!E246))</f>
        <v>785,785</v>
      </c>
      <c r="S246" s="43" t="str">
        <f>IF('Rp0,2, МПа'!F246="-",R246,CONCATENATE(R246,",",'Rp0,2, МПа'!F246))</f>
        <v>785,785,785</v>
      </c>
      <c r="T246" s="43" t="str">
        <f>IF('Rp0,2, МПа'!G246="-",S246,CONCATENATE(S246,",",'Rp0,2, МПа'!G246))</f>
        <v>785,785,785,755</v>
      </c>
      <c r="U246" s="43" t="str">
        <f>IF('Rp0,2, МПа'!H246="-",T246,CONCATENATE(T246,",",'Rp0,2, МПа'!H246))</f>
        <v>785,785,785,755,726</v>
      </c>
      <c r="V246" s="43" t="str">
        <f>IF('Rp0,2, МПа'!I246="-",U246,CONCATENATE(U246,",",'Rp0,2, МПа'!I246))</f>
        <v>785,785,785,755,726,716</v>
      </c>
      <c r="W246" s="43" t="str">
        <f>IF('Rp0,2, МПа'!J246="-",V246,CONCATENATE(V246,",",'Rp0,2, МПа'!J246))</f>
        <v>785,785,785,755,726,716,687</v>
      </c>
      <c r="X246" s="43" t="str">
        <f>IF('Rp0,2, МПа'!K246="-",W246,CONCATENATE(W246,",",'Rp0,2, МПа'!K246))</f>
        <v>785,785,785,755,726,716,687,638</v>
      </c>
      <c r="Y246" s="43" t="str">
        <f>IF('Rp0,2, МПа'!L246="-",X246,CONCATENATE(X246,",",'Rp0,2, МПа'!L246))</f>
        <v>785,785,785,755,726,716,687,638</v>
      </c>
      <c r="Z246" s="43" t="str">
        <f>IF('Rp0,2, МПа'!M246="-",Y246,CONCATENATE(Y246,",",'Rp0,2, МПа'!M246))</f>
        <v>785,785,785,755,726,716,687,638</v>
      </c>
      <c r="AA246" s="43" t="str">
        <f>IF('Rp0,2, МПа'!N246="-",Z246,CONCATENATE(Z246,",",'Rp0,2, МПа'!N246))</f>
        <v>785,785,785,755,726,716,687,638</v>
      </c>
      <c r="AB246" s="43" t="str">
        <f>IF('Rp0,2, МПа'!O246="-",AA246,CONCATENATE(AA246,",",'Rp0,2, МПа'!O246))</f>
        <v>785,785,785,755,726,716,687,638</v>
      </c>
      <c r="AC246" s="43" t="str">
        <f>IF('Rp0,2, МПа'!P246="-",AB246,CONCATENATE(AB246,",",'Rp0,2, МПа'!P246))</f>
        <v>785,785,785,755,726,716,687,638</v>
      </c>
      <c r="AD246" s="43" t="str">
        <f t="shared" si="7"/>
        <v>{Name: "Сталь 36Х2Н2МФА (Заготовки крепежных деталей толщиной до 200 мм, КП785*)",ClassID: "СЛ-ХМВ",UltimateStressArray: [883,883,883,853,824,814,785,736],YieldStressArray: [785,785,785,755,726,716,687,638]},</v>
      </c>
    </row>
    <row r="247" spans="1:30" x14ac:dyDescent="0.25">
      <c r="A247" s="45" t="str">
        <f>INDEX('Обработка исходного'!B:B,ROW('Rm, МПа'!$B$3)+4*(ROW('Rm, МПа'!$B247)-ROW('Rm, МПа'!$B$3)))</f>
        <v>Сталь легированная хромомолибденованадиевая</v>
      </c>
      <c r="B247" s="45" t="str">
        <f t="shared" si="6"/>
        <v>СЛ-ХМВ</v>
      </c>
      <c r="C247" s="45" t="str">
        <f>CONCATENATE('Rm, МПа'!B247,IF(OR(ISBLANK('Rm, МПа'!C247),'Rm, МПа'!C247=""),"",CONCATENATE(" (",'Rm, МПа'!C247,")")))</f>
        <v>38ХН3МФА (Заготовки крепежных деталей толщиной до 200 мм, КП490*)</v>
      </c>
      <c r="D247" s="43">
        <f>'Rm, МПа'!D247</f>
        <v>657</v>
      </c>
      <c r="E247" s="43" t="str">
        <f>IF('Rm, МПа'!E247="-",D247,CONCATENATE(D247,",",'Rm, МПа'!E247))</f>
        <v>657,657</v>
      </c>
      <c r="F247" s="43" t="str">
        <f>IF('Rm, МПа'!F247="-",E247,CONCATENATE(E247,",",'Rm, МПа'!F247))</f>
        <v>657,657,628</v>
      </c>
      <c r="G247" s="43" t="str">
        <f>IF('Rm, МПа'!G247="-",F247,CONCATENATE(F247,",",'Rm, МПа'!G247))</f>
        <v>657,657,628,608</v>
      </c>
      <c r="H247" s="43" t="str">
        <f>IF('Rm, МПа'!H247="-",G247,CONCATENATE(G247,",",'Rm, МПа'!H247))</f>
        <v>657,657,628,608,608</v>
      </c>
      <c r="I247" s="43" t="str">
        <f>IF('Rm, МПа'!I247="-",H247,CONCATENATE(H247,",",'Rm, МПа'!I247))</f>
        <v>657,657,628,608,608,589</v>
      </c>
      <c r="J247" s="43" t="str">
        <f>IF('Rm, МПа'!J247="-",I247,CONCATENATE(I247,",",'Rm, МПа'!J247))</f>
        <v>657,657,628,608,608,589,579</v>
      </c>
      <c r="K247" s="43" t="str">
        <f>IF('Rm, МПа'!K247="-",J247,CONCATENATE(J247,",",'Rm, МПа'!K247))</f>
        <v>657,657,628,608,608,589,579,559</v>
      </c>
      <c r="L247" s="43" t="str">
        <f>IF('Rm, МПа'!L247="-",K247,CONCATENATE(K247,",",'Rm, МПа'!L247))</f>
        <v>657,657,628,608,608,589,579,559</v>
      </c>
      <c r="M247" s="43" t="str">
        <f>IF('Rm, МПа'!M247="-",L247,CONCATENATE(L247,",",'Rm, МПа'!M247))</f>
        <v>657,657,628,608,608,589,579,559</v>
      </c>
      <c r="N247" s="43" t="str">
        <f>IF('Rm, МПа'!N247="-",M247,CONCATENATE(M247,",",'Rm, МПа'!N247))</f>
        <v>657,657,628,608,608,589,579,559</v>
      </c>
      <c r="O247" s="43" t="str">
        <f>IF('Rm, МПа'!O247="-",N247,CONCATENATE(N247,",",'Rm, МПа'!O247))</f>
        <v>657,657,628,608,608,589,579,559</v>
      </c>
      <c r="P247" s="43" t="str">
        <f>IF('Rm, МПа'!P247="-",O247,CONCATENATE(O247,",",'Rm, МПа'!P247))</f>
        <v>657,657,628,608,608,589,579,559</v>
      </c>
      <c r="Q247" s="43">
        <f>'Rp0,2, МПа'!D247</f>
        <v>490</v>
      </c>
      <c r="R247" s="43" t="str">
        <f>IF('Rp0,2, МПа'!E247="-",Q247,CONCATENATE(Q247,",",'Rp0,2, МПа'!E247))</f>
        <v>490,490</v>
      </c>
      <c r="S247" s="43" t="str">
        <f>IF('Rp0,2, МПа'!F247="-",R247,CONCATENATE(R247,",",'Rp0,2, МПа'!F247))</f>
        <v>490,490,471</v>
      </c>
      <c r="T247" s="43" t="str">
        <f>IF('Rp0,2, МПа'!G247="-",S247,CONCATENATE(S247,",",'Rp0,2, МПа'!G247))</f>
        <v>490,490,471,451</v>
      </c>
      <c r="U247" s="43" t="str">
        <f>IF('Rp0,2, МПа'!H247="-",T247,CONCATENATE(T247,",",'Rp0,2, МПа'!H247))</f>
        <v>490,490,471,451,451</v>
      </c>
      <c r="V247" s="43" t="str">
        <f>IF('Rp0,2, МПа'!I247="-",U247,CONCATENATE(U247,",",'Rp0,2, МПа'!I247))</f>
        <v>490,490,471,451,451,432</v>
      </c>
      <c r="W247" s="43" t="str">
        <f>IF('Rp0,2, МПа'!J247="-",V247,CONCATENATE(V247,",",'Rp0,2, МПа'!J247))</f>
        <v>490,490,471,451,451,432,422</v>
      </c>
      <c r="X247" s="43" t="str">
        <f>IF('Rp0,2, МПа'!K247="-",W247,CONCATENATE(W247,",",'Rp0,2, МПа'!K247))</f>
        <v>490,490,471,451,451,432,422,343</v>
      </c>
      <c r="Y247" s="43" t="str">
        <f>IF('Rp0,2, МПа'!L247="-",X247,CONCATENATE(X247,",",'Rp0,2, МПа'!L247))</f>
        <v>490,490,471,451,451,432,422,343</v>
      </c>
      <c r="Z247" s="43" t="str">
        <f>IF('Rp0,2, МПа'!M247="-",Y247,CONCATENATE(Y247,",",'Rp0,2, МПа'!M247))</f>
        <v>490,490,471,451,451,432,422,343</v>
      </c>
      <c r="AA247" s="43" t="str">
        <f>IF('Rp0,2, МПа'!N247="-",Z247,CONCATENATE(Z247,",",'Rp0,2, МПа'!N247))</f>
        <v>490,490,471,451,451,432,422,343</v>
      </c>
      <c r="AB247" s="43" t="str">
        <f>IF('Rp0,2, МПа'!O247="-",AA247,CONCATENATE(AA247,",",'Rp0,2, МПа'!O247))</f>
        <v>490,490,471,451,451,432,422,343</v>
      </c>
      <c r="AC247" s="43" t="str">
        <f>IF('Rp0,2, МПа'!P247="-",AB247,CONCATENATE(AB247,",",'Rp0,2, МПа'!P247))</f>
        <v>490,490,471,451,451,432,422,343</v>
      </c>
      <c r="AD247" s="43" t="str">
        <f t="shared" si="7"/>
        <v>{Name: "Сталь 38ХН3МФА (Заготовки крепежных деталей толщиной до 200 мм, КП490*)",ClassID: "СЛ-ХМВ",UltimateStressArray: [657,657,628,608,608,589,579,559],YieldStressArray: [490,490,471,451,451,432,422,343]},</v>
      </c>
    </row>
    <row r="248" spans="1:30" x14ac:dyDescent="0.25">
      <c r="A248" s="45" t="str">
        <f>INDEX('Обработка исходного'!B:B,ROW('Rm, МПа'!$B$3)+4*(ROW('Rm, МПа'!$B248)-ROW('Rm, МПа'!$B$3)))</f>
        <v>Сталь легированная хромомолибденованадиевая</v>
      </c>
      <c r="B248" s="45" t="str">
        <f t="shared" si="6"/>
        <v>СЛ-ХМВ</v>
      </c>
      <c r="C248" s="45" t="str">
        <f>CONCATENATE('Rm, МПа'!B248,IF(OR(ISBLANK('Rm, МПа'!C248),'Rm, МПа'!C248=""),"",CONCATENATE(" (",'Rm, МПа'!C248,")")))</f>
        <v>38ХН3МФА (Заготовки крепежных деталей толщиной до 200 мм, КП590*)</v>
      </c>
      <c r="D248" s="43">
        <f>'Rm, МПа'!D248</f>
        <v>687</v>
      </c>
      <c r="E248" s="43" t="str">
        <f>IF('Rm, МПа'!E248="-",D248,CONCATENATE(D248,",",'Rm, МПа'!E248))</f>
        <v>687,687</v>
      </c>
      <c r="F248" s="43" t="str">
        <f>IF('Rm, МПа'!F248="-",E248,CONCATENATE(E248,",",'Rm, МПа'!F248))</f>
        <v>687,687,657</v>
      </c>
      <c r="G248" s="43" t="str">
        <f>IF('Rm, МПа'!G248="-",F248,CONCATENATE(F248,",",'Rm, МПа'!G248))</f>
        <v>687,687,657,628</v>
      </c>
      <c r="H248" s="43" t="str">
        <f>IF('Rm, МПа'!H248="-",G248,CONCATENATE(G248,",",'Rm, МПа'!H248))</f>
        <v>687,687,657,628,628</v>
      </c>
      <c r="I248" s="43" t="str">
        <f>IF('Rm, МПа'!I248="-",H248,CONCATENATE(H248,",",'Rm, МПа'!I248))</f>
        <v>687,687,657,628,628,608</v>
      </c>
      <c r="J248" s="43" t="str">
        <f>IF('Rm, МПа'!J248="-",I248,CONCATENATE(I248,",",'Rm, МПа'!J248))</f>
        <v>687,687,657,628,628,608,598</v>
      </c>
      <c r="K248" s="43" t="str">
        <f>IF('Rm, МПа'!K248="-",J248,CONCATENATE(J248,",",'Rm, МПа'!K248))</f>
        <v>687,687,657,628,628,608,598,579</v>
      </c>
      <c r="L248" s="43" t="str">
        <f>IF('Rm, МПа'!L248="-",K248,CONCATENATE(K248,",",'Rm, МПа'!L248))</f>
        <v>687,687,657,628,628,608,598,579</v>
      </c>
      <c r="M248" s="43" t="str">
        <f>IF('Rm, МПа'!M248="-",L248,CONCATENATE(L248,",",'Rm, МПа'!M248))</f>
        <v>687,687,657,628,628,608,598,579</v>
      </c>
      <c r="N248" s="43" t="str">
        <f>IF('Rm, МПа'!N248="-",M248,CONCATENATE(M248,",",'Rm, МПа'!N248))</f>
        <v>687,687,657,628,628,608,598,579</v>
      </c>
      <c r="O248" s="43" t="str">
        <f>IF('Rm, МПа'!O248="-",N248,CONCATENATE(N248,",",'Rm, МПа'!O248))</f>
        <v>687,687,657,628,628,608,598,579</v>
      </c>
      <c r="P248" s="43" t="str">
        <f>IF('Rm, МПа'!P248="-",O248,CONCATENATE(O248,",",'Rm, МПа'!P248))</f>
        <v>687,687,657,628,628,608,598,579</v>
      </c>
      <c r="Q248" s="43">
        <f>'Rp0,2, МПа'!D248</f>
        <v>590</v>
      </c>
      <c r="R248" s="43" t="str">
        <f>IF('Rp0,2, МПа'!E248="-",Q248,CONCATENATE(Q248,",",'Rp0,2, МПа'!E248))</f>
        <v>590,590</v>
      </c>
      <c r="S248" s="43" t="str">
        <f>IF('Rp0,2, МПа'!F248="-",R248,CONCATENATE(R248,",",'Rp0,2, МПа'!F248))</f>
        <v>590,590,569</v>
      </c>
      <c r="T248" s="43" t="str">
        <f>IF('Rp0,2, МПа'!G248="-",S248,CONCATENATE(S248,",",'Rp0,2, МПа'!G248))</f>
        <v>590,590,569,540</v>
      </c>
      <c r="U248" s="43" t="str">
        <f>IF('Rp0,2, МПа'!H248="-",T248,CONCATENATE(T248,",",'Rp0,2, МПа'!H248))</f>
        <v>590,590,569,540,540</v>
      </c>
      <c r="V248" s="43" t="str">
        <f>IF('Rp0,2, МПа'!I248="-",U248,CONCATENATE(U248,",",'Rp0,2, МПа'!I248))</f>
        <v>590,590,569,540,540,520</v>
      </c>
      <c r="W248" s="43" t="str">
        <f>IF('Rp0,2, МПа'!J248="-",V248,CONCATENATE(V248,",",'Rp0,2, МПа'!J248))</f>
        <v>590,590,569,540,540,520,510</v>
      </c>
      <c r="X248" s="43" t="str">
        <f>IF('Rp0,2, МПа'!K248="-",W248,CONCATENATE(W248,",",'Rp0,2, МПа'!K248))</f>
        <v>590,590,569,540,540,520,510,441</v>
      </c>
      <c r="Y248" s="43" t="str">
        <f>IF('Rp0,2, МПа'!L248="-",X248,CONCATENATE(X248,",",'Rp0,2, МПа'!L248))</f>
        <v>590,590,569,540,540,520,510,441</v>
      </c>
      <c r="Z248" s="43" t="str">
        <f>IF('Rp0,2, МПа'!M248="-",Y248,CONCATENATE(Y248,",",'Rp0,2, МПа'!M248))</f>
        <v>590,590,569,540,540,520,510,441</v>
      </c>
      <c r="AA248" s="43" t="str">
        <f>IF('Rp0,2, МПа'!N248="-",Z248,CONCATENATE(Z248,",",'Rp0,2, МПа'!N248))</f>
        <v>590,590,569,540,540,520,510,441</v>
      </c>
      <c r="AB248" s="43" t="str">
        <f>IF('Rp0,2, МПа'!O248="-",AA248,CONCATENATE(AA248,",",'Rp0,2, МПа'!O248))</f>
        <v>590,590,569,540,540,520,510,441</v>
      </c>
      <c r="AC248" s="43" t="str">
        <f>IF('Rp0,2, МПа'!P248="-",AB248,CONCATENATE(AB248,",",'Rp0,2, МПа'!P248))</f>
        <v>590,590,569,540,540,520,510,441</v>
      </c>
      <c r="AD248" s="43" t="str">
        <f t="shared" si="7"/>
        <v>{Name: "Сталь 38ХН3МФА (Заготовки крепежных деталей толщиной до 200 мм, КП590*)",ClassID: "СЛ-ХМВ",UltimateStressArray: [687,687,657,628,628,608,598,579],YieldStressArray: [590,590,569,540,540,520,510,441]},</v>
      </c>
    </row>
    <row r="249" spans="1:30" x14ac:dyDescent="0.25">
      <c r="A249" s="45" t="str">
        <f>INDEX('Обработка исходного'!B:B,ROW('Rm, МПа'!$B$3)+4*(ROW('Rm, МПа'!$B249)-ROW('Rm, МПа'!$B$3)))</f>
        <v>Сталь легированная хромомолибденованадиевая</v>
      </c>
      <c r="B249" s="45" t="str">
        <f t="shared" si="6"/>
        <v>СЛ-ХМВ</v>
      </c>
      <c r="C249" s="45" t="str">
        <f>CONCATENATE('Rm, МПа'!B249,IF(OR(ISBLANK('Rm, МПа'!C249),'Rm, МПа'!C249=""),"",CONCATENATE(" (",'Rm, МПа'!C249,")")))</f>
        <v>38ХН3МФА (Заготовки крепежных деталей толщиной до 200 мм, КП640*)</v>
      </c>
      <c r="D249" s="43">
        <f>'Rm, МПа'!D249</f>
        <v>687</v>
      </c>
      <c r="E249" s="43" t="str">
        <f>IF('Rm, МПа'!E249="-",D249,CONCATENATE(D249,",",'Rm, МПа'!E249))</f>
        <v>687,687</v>
      </c>
      <c r="F249" s="43" t="str">
        <f>IF('Rm, МПа'!F249="-",E249,CONCATENATE(E249,",",'Rm, МПа'!F249))</f>
        <v>687,687,657</v>
      </c>
      <c r="G249" s="43" t="str">
        <f>IF('Rm, МПа'!G249="-",F249,CONCATENATE(F249,",",'Rm, МПа'!G249))</f>
        <v>687,687,657,628</v>
      </c>
      <c r="H249" s="43" t="str">
        <f>IF('Rm, МПа'!H249="-",G249,CONCATENATE(G249,",",'Rm, МПа'!H249))</f>
        <v>687,687,657,628,628</v>
      </c>
      <c r="I249" s="43" t="str">
        <f>IF('Rm, МПа'!I249="-",H249,CONCATENATE(H249,",",'Rm, МПа'!I249))</f>
        <v>687,687,657,628,628,608</v>
      </c>
      <c r="J249" s="43" t="str">
        <f>IF('Rm, МПа'!J249="-",I249,CONCATENATE(I249,",",'Rm, МПа'!J249))</f>
        <v>687,687,657,628,628,608,598</v>
      </c>
      <c r="K249" s="43" t="str">
        <f>IF('Rm, МПа'!K249="-",J249,CONCATENATE(J249,",",'Rm, МПа'!K249))</f>
        <v>687,687,657,628,628,608,598,579</v>
      </c>
      <c r="L249" s="43" t="str">
        <f>IF('Rm, МПа'!L249="-",K249,CONCATENATE(K249,",",'Rm, МПа'!L249))</f>
        <v>687,687,657,628,628,608,598,579</v>
      </c>
      <c r="M249" s="43" t="str">
        <f>IF('Rm, МПа'!M249="-",L249,CONCATENATE(L249,",",'Rm, МПа'!M249))</f>
        <v>687,687,657,628,628,608,598,579</v>
      </c>
      <c r="N249" s="43" t="str">
        <f>IF('Rm, МПа'!N249="-",M249,CONCATENATE(M249,",",'Rm, МПа'!N249))</f>
        <v>687,687,657,628,628,608,598,579</v>
      </c>
      <c r="O249" s="43" t="str">
        <f>IF('Rm, МПа'!O249="-",N249,CONCATENATE(N249,",",'Rm, МПа'!O249))</f>
        <v>687,687,657,628,628,608,598,579</v>
      </c>
      <c r="P249" s="43" t="str">
        <f>IF('Rm, МПа'!P249="-",O249,CONCATENATE(O249,",",'Rm, МПа'!P249))</f>
        <v>687,687,657,628,628,608,598,579</v>
      </c>
      <c r="Q249" s="43">
        <f>'Rp0,2, МПа'!D249</f>
        <v>640</v>
      </c>
      <c r="R249" s="43" t="str">
        <f>IF('Rp0,2, МПа'!E249="-",Q249,CONCATENATE(Q249,",",'Rp0,2, МПа'!E249))</f>
        <v>640,640</v>
      </c>
      <c r="S249" s="43" t="str">
        <f>IF('Rp0,2, МПа'!F249="-",R249,CONCATENATE(R249,",",'Rp0,2, МПа'!F249))</f>
        <v>640,640,615</v>
      </c>
      <c r="T249" s="43" t="str">
        <f>IF('Rp0,2, МПа'!G249="-",S249,CONCATENATE(S249,",",'Rp0,2, МПа'!G249))</f>
        <v>640,640,615,583</v>
      </c>
      <c r="U249" s="43" t="str">
        <f>IF('Rp0,2, МПа'!H249="-",T249,CONCATENATE(T249,",",'Rp0,2, МПа'!H249))</f>
        <v>640,640,615,583,583</v>
      </c>
      <c r="V249" s="43" t="str">
        <f>IF('Rp0,2, МПа'!I249="-",U249,CONCATENATE(U249,",",'Rp0,2, МПа'!I249))</f>
        <v>640,640,615,583,583,562</v>
      </c>
      <c r="W249" s="43" t="str">
        <f>IF('Rp0,2, МПа'!J249="-",V249,CONCATENATE(V249,",",'Rp0,2, МПа'!J249))</f>
        <v>640,640,615,583,583,562,551</v>
      </c>
      <c r="X249" s="43" t="str">
        <f>IF('Rp0,2, МПа'!K249="-",W249,CONCATENATE(W249,",",'Rp0,2, МПа'!K249))</f>
        <v>640,640,615,583,583,562,551,476</v>
      </c>
      <c r="Y249" s="43" t="str">
        <f>IF('Rp0,2, МПа'!L249="-",X249,CONCATENATE(X249,",",'Rp0,2, МПа'!L249))</f>
        <v>640,640,615,583,583,562,551,476</v>
      </c>
      <c r="Z249" s="43" t="str">
        <f>IF('Rp0,2, МПа'!M249="-",Y249,CONCATENATE(Y249,",",'Rp0,2, МПа'!M249))</f>
        <v>640,640,615,583,583,562,551,476</v>
      </c>
      <c r="AA249" s="43" t="str">
        <f>IF('Rp0,2, МПа'!N249="-",Z249,CONCATENATE(Z249,",",'Rp0,2, МПа'!N249))</f>
        <v>640,640,615,583,583,562,551,476</v>
      </c>
      <c r="AB249" s="43" t="str">
        <f>IF('Rp0,2, МПа'!O249="-",AA249,CONCATENATE(AA249,",",'Rp0,2, МПа'!O249))</f>
        <v>640,640,615,583,583,562,551,476</v>
      </c>
      <c r="AC249" s="43" t="str">
        <f>IF('Rp0,2, МПа'!P249="-",AB249,CONCATENATE(AB249,",",'Rp0,2, МПа'!P249))</f>
        <v>640,640,615,583,583,562,551,476</v>
      </c>
      <c r="AD249" s="43" t="str">
        <f t="shared" si="7"/>
        <v>{Name: "Сталь 38ХН3МФА (Заготовки крепежных деталей толщиной до 200 мм, КП640*)",ClassID: "СЛ-ХМВ",UltimateStressArray: [687,687,657,628,628,608,598,579],YieldStressArray: [640,640,615,583,583,562,551,476]},</v>
      </c>
    </row>
    <row r="250" spans="1:30" x14ac:dyDescent="0.25">
      <c r="A250" s="45" t="str">
        <f>INDEX('Обработка исходного'!B:B,ROW('Rm, МПа'!$B$3)+4*(ROW('Rm, МПа'!$B250)-ROW('Rm, МПа'!$B$3)))</f>
        <v>Сталь легированная хромомолибденованадиевая</v>
      </c>
      <c r="B250" s="45" t="str">
        <f t="shared" si="6"/>
        <v>СЛ-ХМВ</v>
      </c>
      <c r="C250" s="45" t="str">
        <f>CONCATENATE('Rm, МПа'!B250,IF(OR(ISBLANK('Rm, МПа'!C250),'Rm, МПа'!C250=""),"",CONCATENATE(" (",'Rm, МПа'!C250,")")))</f>
        <v>38ХН3МФА (Заготовки крепежных деталей толщиной до 200 мм, КП685*)</v>
      </c>
      <c r="D250" s="43">
        <f>'Rm, МПа'!D250</f>
        <v>785</v>
      </c>
      <c r="E250" s="43" t="str">
        <f>IF('Rm, МПа'!E250="-",D250,CONCATENATE(D250,",",'Rm, МПа'!E250))</f>
        <v>785,785</v>
      </c>
      <c r="F250" s="43" t="str">
        <f>IF('Rm, МПа'!F250="-",E250,CONCATENATE(E250,",",'Rm, МПа'!F250))</f>
        <v>785,785,755</v>
      </c>
      <c r="G250" s="43" t="str">
        <f>IF('Rm, МПа'!G250="-",F250,CONCATENATE(F250,",",'Rm, МПа'!G250))</f>
        <v>785,785,755,726</v>
      </c>
      <c r="H250" s="43" t="str">
        <f>IF('Rm, МПа'!H250="-",G250,CONCATENATE(G250,",",'Rm, МПа'!H250))</f>
        <v>785,785,755,726,726</v>
      </c>
      <c r="I250" s="43" t="str">
        <f>IF('Rm, МПа'!I250="-",H250,CONCATENATE(H250,",",'Rm, МПа'!I250))</f>
        <v>785,785,755,726,726,706</v>
      </c>
      <c r="J250" s="43" t="str">
        <f>IF('Rm, МПа'!J250="-",I250,CONCATENATE(I250,",",'Rm, МПа'!J250))</f>
        <v>785,785,755,726,726,706,687</v>
      </c>
      <c r="K250" s="43" t="str">
        <f>IF('Rm, МПа'!K250="-",J250,CONCATENATE(J250,",",'Rm, МПа'!K250))</f>
        <v>785,785,755,726,726,706,687,667</v>
      </c>
      <c r="L250" s="43" t="str">
        <f>IF('Rm, МПа'!L250="-",K250,CONCATENATE(K250,",",'Rm, МПа'!L250))</f>
        <v>785,785,755,726,726,706,687,667</v>
      </c>
      <c r="M250" s="43" t="str">
        <f>IF('Rm, МПа'!M250="-",L250,CONCATENATE(L250,",",'Rm, МПа'!M250))</f>
        <v>785,785,755,726,726,706,687,667</v>
      </c>
      <c r="N250" s="43" t="str">
        <f>IF('Rm, МПа'!N250="-",M250,CONCATENATE(M250,",",'Rm, МПа'!N250))</f>
        <v>785,785,755,726,726,706,687,667</v>
      </c>
      <c r="O250" s="43" t="str">
        <f>IF('Rm, МПа'!O250="-",N250,CONCATENATE(N250,",",'Rm, МПа'!O250))</f>
        <v>785,785,755,726,726,706,687,667</v>
      </c>
      <c r="P250" s="43" t="str">
        <f>IF('Rm, МПа'!P250="-",O250,CONCATENATE(O250,",",'Rm, МПа'!P250))</f>
        <v>785,785,755,726,726,706,687,667</v>
      </c>
      <c r="Q250" s="43">
        <f>'Rp0,2, МПа'!D250</f>
        <v>685</v>
      </c>
      <c r="R250" s="43" t="str">
        <f>IF('Rp0,2, МПа'!E250="-",Q250,CONCATENATE(Q250,",",'Rp0,2, МПа'!E250))</f>
        <v>685,685</v>
      </c>
      <c r="S250" s="43" t="str">
        <f>IF('Rp0,2, МПа'!F250="-",R250,CONCATENATE(R250,",",'Rp0,2, МПа'!F250))</f>
        <v>685,685,657</v>
      </c>
      <c r="T250" s="43" t="str">
        <f>IF('Rp0,2, МПа'!G250="-",S250,CONCATENATE(S250,",",'Rp0,2, МПа'!G250))</f>
        <v>685,685,657,638</v>
      </c>
      <c r="U250" s="43" t="str">
        <f>IF('Rp0,2, МПа'!H250="-",T250,CONCATENATE(T250,",",'Rp0,2, МПа'!H250))</f>
        <v>685,685,657,638,628</v>
      </c>
      <c r="V250" s="43" t="str">
        <f>IF('Rp0,2, МПа'!I250="-",U250,CONCATENATE(U250,",",'Rp0,2, МПа'!I250))</f>
        <v>685,685,657,638,628,608</v>
      </c>
      <c r="W250" s="43" t="str">
        <f>IF('Rp0,2, МПа'!J250="-",V250,CONCATENATE(V250,",",'Rp0,2, МПа'!J250))</f>
        <v>685,685,657,638,628,608,589</v>
      </c>
      <c r="X250" s="43" t="str">
        <f>IF('Rp0,2, МПа'!K250="-",W250,CONCATENATE(W250,",",'Rp0,2, МПа'!K250))</f>
        <v>685,685,657,638,628,608,589,540</v>
      </c>
      <c r="Y250" s="43" t="str">
        <f>IF('Rp0,2, МПа'!L250="-",X250,CONCATENATE(X250,",",'Rp0,2, МПа'!L250))</f>
        <v>685,685,657,638,628,608,589,540</v>
      </c>
      <c r="Z250" s="43" t="str">
        <f>IF('Rp0,2, МПа'!M250="-",Y250,CONCATENATE(Y250,",",'Rp0,2, МПа'!M250))</f>
        <v>685,685,657,638,628,608,589,540</v>
      </c>
      <c r="AA250" s="43" t="str">
        <f>IF('Rp0,2, МПа'!N250="-",Z250,CONCATENATE(Z250,",",'Rp0,2, МПа'!N250))</f>
        <v>685,685,657,638,628,608,589,540</v>
      </c>
      <c r="AB250" s="43" t="str">
        <f>IF('Rp0,2, МПа'!O250="-",AA250,CONCATENATE(AA250,",",'Rp0,2, МПа'!O250))</f>
        <v>685,685,657,638,628,608,589,540</v>
      </c>
      <c r="AC250" s="43" t="str">
        <f>IF('Rp0,2, МПа'!P250="-",AB250,CONCATENATE(AB250,",",'Rp0,2, МПа'!P250))</f>
        <v>685,685,657,638,628,608,589,540</v>
      </c>
      <c r="AD250" s="43" t="str">
        <f t="shared" si="7"/>
        <v>{Name: "Сталь 38ХН3МФА (Заготовки крепежных деталей толщиной до 200 мм, КП685*)",ClassID: "СЛ-ХМВ",UltimateStressArray: [785,785,755,726,726,706,687,667],YieldStressArray: [685,685,657,638,628,608,589,540]},</v>
      </c>
    </row>
    <row r="251" spans="1:30" x14ac:dyDescent="0.25">
      <c r="A251" s="45" t="str">
        <f>INDEX('Обработка исходного'!B:B,ROW('Rm, МПа'!$B$3)+4*(ROW('Rm, МПа'!$B251)-ROW('Rm, МПа'!$B$3)))</f>
        <v>Сталь легированная хромомолибденованадиевая</v>
      </c>
      <c r="B251" s="45" t="str">
        <f t="shared" si="6"/>
        <v>СЛ-ХМВ</v>
      </c>
      <c r="C251" s="45" t="str">
        <f>CONCATENATE('Rm, МПа'!B251,IF(OR(ISBLANK('Rm, МПа'!C251),'Rm, МПа'!C251=""),"",CONCATENATE(" (",'Rm, МПа'!C251,")")))</f>
        <v>38ХН3МФА (Заготовки крепежных деталей толщиной до 200 мм, КП785*)</v>
      </c>
      <c r="D251" s="43">
        <f>'Rm, МПа'!D251</f>
        <v>883</v>
      </c>
      <c r="E251" s="43" t="str">
        <f>IF('Rm, МПа'!E251="-",D251,CONCATENATE(D251,",",'Rm, МПа'!E251))</f>
        <v>883,883</v>
      </c>
      <c r="F251" s="43" t="str">
        <f>IF('Rm, МПа'!F251="-",E251,CONCATENATE(E251,",",'Rm, МПа'!F251))</f>
        <v>883,883,844</v>
      </c>
      <c r="G251" s="43" t="str">
        <f>IF('Rm, МПа'!G251="-",F251,CONCATENATE(F251,",",'Rm, МПа'!G251))</f>
        <v>883,883,844,824</v>
      </c>
      <c r="H251" s="43" t="str">
        <f>IF('Rm, МПа'!H251="-",G251,CONCATENATE(G251,",",'Rm, МПа'!H251))</f>
        <v>883,883,844,824,814</v>
      </c>
      <c r="I251" s="43" t="str">
        <f>IF('Rm, МПа'!I251="-",H251,CONCATENATE(H251,",",'Rm, МПа'!I251))</f>
        <v>883,883,844,824,814,785</v>
      </c>
      <c r="J251" s="43" t="str">
        <f>IF('Rm, МПа'!J251="-",I251,CONCATENATE(I251,",",'Rm, МПа'!J251))</f>
        <v>883,883,844,824,814,785,785</v>
      </c>
      <c r="K251" s="43" t="str">
        <f>IF('Rm, МПа'!K251="-",J251,CONCATENATE(J251,",",'Rm, МПа'!K251))</f>
        <v>883,883,844,824,814,785,785,746</v>
      </c>
      <c r="L251" s="43" t="str">
        <f>IF('Rm, МПа'!L251="-",K251,CONCATENATE(K251,",",'Rm, МПа'!L251))</f>
        <v>883,883,844,824,814,785,785,746</v>
      </c>
      <c r="M251" s="43" t="str">
        <f>IF('Rm, МПа'!M251="-",L251,CONCATENATE(L251,",",'Rm, МПа'!M251))</f>
        <v>883,883,844,824,814,785,785,746</v>
      </c>
      <c r="N251" s="43" t="str">
        <f>IF('Rm, МПа'!N251="-",M251,CONCATENATE(M251,",",'Rm, МПа'!N251))</f>
        <v>883,883,844,824,814,785,785,746</v>
      </c>
      <c r="O251" s="43" t="str">
        <f>IF('Rm, МПа'!O251="-",N251,CONCATENATE(N251,",",'Rm, МПа'!O251))</f>
        <v>883,883,844,824,814,785,785,746</v>
      </c>
      <c r="P251" s="43" t="str">
        <f>IF('Rm, МПа'!P251="-",O251,CONCATENATE(O251,",",'Rm, МПа'!P251))</f>
        <v>883,883,844,824,814,785,785,746</v>
      </c>
      <c r="Q251" s="43">
        <f>'Rp0,2, МПа'!D251</f>
        <v>785</v>
      </c>
      <c r="R251" s="43" t="str">
        <f>IF('Rp0,2, МПа'!E251="-",Q251,CONCATENATE(Q251,",",'Rp0,2, МПа'!E251))</f>
        <v>785,785</v>
      </c>
      <c r="S251" s="43" t="str">
        <f>IF('Rp0,2, МПа'!F251="-",R251,CONCATENATE(R251,",",'Rp0,2, МПа'!F251))</f>
        <v>785,785,746</v>
      </c>
      <c r="T251" s="43" t="str">
        <f>IF('Rp0,2, МПа'!G251="-",S251,CONCATENATE(S251,",",'Rp0,2, МПа'!G251))</f>
        <v>785,785,746,726</v>
      </c>
      <c r="U251" s="43" t="str">
        <f>IF('Rp0,2, МПа'!H251="-",T251,CONCATENATE(T251,",",'Rp0,2, МПа'!H251))</f>
        <v>785,785,746,726,716</v>
      </c>
      <c r="V251" s="43" t="str">
        <f>IF('Rp0,2, МПа'!I251="-",U251,CONCATENATE(U251,",",'Rp0,2, МПа'!I251))</f>
        <v>785,785,746,726,716,697</v>
      </c>
      <c r="W251" s="43" t="str">
        <f>IF('Rp0,2, МПа'!J251="-",V251,CONCATENATE(V251,",",'Rp0,2, МПа'!J251))</f>
        <v>785,785,746,726,716,697,677</v>
      </c>
      <c r="X251" s="43" t="str">
        <f>IF('Rp0,2, МПа'!K251="-",W251,CONCATENATE(W251,",",'Rp0,2, МПа'!K251))</f>
        <v>785,785,746,726,716,697,677,638</v>
      </c>
      <c r="Y251" s="43" t="str">
        <f>IF('Rp0,2, МПа'!L251="-",X251,CONCATENATE(X251,",",'Rp0,2, МПа'!L251))</f>
        <v>785,785,746,726,716,697,677,638</v>
      </c>
      <c r="Z251" s="43" t="str">
        <f>IF('Rp0,2, МПа'!M251="-",Y251,CONCATENATE(Y251,",",'Rp0,2, МПа'!M251))</f>
        <v>785,785,746,726,716,697,677,638</v>
      </c>
      <c r="AA251" s="43" t="str">
        <f>IF('Rp0,2, МПа'!N251="-",Z251,CONCATENATE(Z251,",",'Rp0,2, МПа'!N251))</f>
        <v>785,785,746,726,716,697,677,638</v>
      </c>
      <c r="AB251" s="43" t="str">
        <f>IF('Rp0,2, МПа'!O251="-",AA251,CONCATENATE(AA251,",",'Rp0,2, МПа'!O251))</f>
        <v>785,785,746,726,716,697,677,638</v>
      </c>
      <c r="AC251" s="43" t="str">
        <f>IF('Rp0,2, МПа'!P251="-",AB251,CONCATENATE(AB251,",",'Rp0,2, МПа'!P251))</f>
        <v>785,785,746,726,716,697,677,638</v>
      </c>
      <c r="AD251" s="43" t="str">
        <f t="shared" si="7"/>
        <v>{Name: "Сталь 38ХН3МФА (Заготовки крепежных деталей толщиной до 200 мм, КП785*)",ClassID: "СЛ-ХМВ",UltimateStressArray: [883,883,844,824,814,785,785,746],YieldStressArray: [785,785,746,726,716,697,677,638]},</v>
      </c>
    </row>
    <row r="252" spans="1:30" x14ac:dyDescent="0.25">
      <c r="A252" s="45" t="str">
        <f>INDEX('Обработка исходного'!B:B,ROW('Rm, МПа'!$B$3)+4*(ROW('Rm, МПа'!$B252)-ROW('Rm, МПа'!$B$3)))</f>
        <v>Сталь легированная хромомолибденованадиевая</v>
      </c>
      <c r="B252" s="45" t="str">
        <f t="shared" si="6"/>
        <v>СЛ-ХМВ</v>
      </c>
      <c r="C252" s="45" t="str">
        <f>CONCATENATE('Rm, МПа'!B252,IF(OR(ISBLANK('Rm, МПа'!C252),'Rm, МПа'!C252=""),"",CONCATENATE(" (",'Rm, МПа'!C252,")")))</f>
        <v>38ХН3МФА (Заготовки крепежных деталей толщиной до 200 мм, КП880*)</v>
      </c>
      <c r="D252" s="43">
        <f>'Rm, МПа'!D252</f>
        <v>981</v>
      </c>
      <c r="E252" s="43" t="str">
        <f>IF('Rm, МПа'!E252="-",D252,CONCATENATE(D252,",",'Rm, МПа'!E252))</f>
        <v>981,981</v>
      </c>
      <c r="F252" s="43" t="str">
        <f>IF('Rm, МПа'!F252="-",E252,CONCATENATE(E252,",",'Rm, МПа'!F252))</f>
        <v>981,981,942</v>
      </c>
      <c r="G252" s="43" t="str">
        <f>IF('Rm, МПа'!G252="-",F252,CONCATENATE(F252,",",'Rm, МПа'!G252))</f>
        <v>981,981,942,912</v>
      </c>
      <c r="H252" s="43" t="str">
        <f>IF('Rm, МПа'!H252="-",G252,CONCATENATE(G252,",",'Rm, МПа'!H252))</f>
        <v>981,981,942,912,903</v>
      </c>
      <c r="I252" s="43" t="str">
        <f>IF('Rm, МПа'!I252="-",H252,CONCATENATE(H252,",",'Rm, МПа'!I252))</f>
        <v>981,981,942,912,903,883</v>
      </c>
      <c r="J252" s="43" t="str">
        <f>IF('Rm, МПа'!J252="-",I252,CONCATENATE(I252,",",'Rm, МПа'!J252))</f>
        <v>981,981,942,912,903,883,863</v>
      </c>
      <c r="K252" s="43" t="str">
        <f>IF('Rm, МПа'!K252="-",J252,CONCATENATE(J252,",",'Rm, МПа'!K252))</f>
        <v>981,981,942,912,903,883,863,834</v>
      </c>
      <c r="L252" s="43" t="str">
        <f>IF('Rm, МПа'!L252="-",K252,CONCATENATE(K252,",",'Rm, МПа'!L252))</f>
        <v>981,981,942,912,903,883,863,834</v>
      </c>
      <c r="M252" s="43" t="str">
        <f>IF('Rm, МПа'!M252="-",L252,CONCATENATE(L252,",",'Rm, МПа'!M252))</f>
        <v>981,981,942,912,903,883,863,834</v>
      </c>
      <c r="N252" s="43" t="str">
        <f>IF('Rm, МПа'!N252="-",M252,CONCATENATE(M252,",",'Rm, МПа'!N252))</f>
        <v>981,981,942,912,903,883,863,834</v>
      </c>
      <c r="O252" s="43" t="str">
        <f>IF('Rm, МПа'!O252="-",N252,CONCATENATE(N252,",",'Rm, МПа'!O252))</f>
        <v>981,981,942,912,903,883,863,834</v>
      </c>
      <c r="P252" s="43" t="str">
        <f>IF('Rm, МПа'!P252="-",O252,CONCATENATE(O252,",",'Rm, МПа'!P252))</f>
        <v>981,981,942,912,903,883,863,834</v>
      </c>
      <c r="Q252" s="43">
        <f>'Rp0,2, МПа'!D252</f>
        <v>880</v>
      </c>
      <c r="R252" s="43" t="str">
        <f>IF('Rp0,2, МПа'!E252="-",Q252,CONCATENATE(Q252,",",'Rp0,2, МПа'!E252))</f>
        <v>880,880</v>
      </c>
      <c r="S252" s="43" t="str">
        <f>IF('Rp0,2, МПа'!F252="-",R252,CONCATENATE(R252,",",'Rp0,2, МПа'!F252))</f>
        <v>880,880,844</v>
      </c>
      <c r="T252" s="43" t="str">
        <f>IF('Rp0,2, МПа'!G252="-",S252,CONCATENATE(S252,",",'Rp0,2, МПа'!G252))</f>
        <v>880,880,844,814</v>
      </c>
      <c r="U252" s="43" t="str">
        <f>IF('Rp0,2, МПа'!H252="-",T252,CONCATENATE(T252,",",'Rp0,2, МПа'!H252))</f>
        <v>880,880,844,814,804</v>
      </c>
      <c r="V252" s="43" t="str">
        <f>IF('Rp0,2, МПа'!I252="-",U252,CONCATENATE(U252,",",'Rp0,2, МПа'!I252))</f>
        <v>880,880,844,814,804,785</v>
      </c>
      <c r="W252" s="43" t="str">
        <f>IF('Rp0,2, МПа'!J252="-",V252,CONCATENATE(V252,",",'Rp0,2, МПа'!J252))</f>
        <v>880,880,844,814,804,785,765</v>
      </c>
      <c r="X252" s="43" t="str">
        <f>IF('Rp0,2, МПа'!K252="-",W252,CONCATENATE(W252,",",'Rp0,2, МПа'!K252))</f>
        <v>880,880,844,814,804,785,765,746</v>
      </c>
      <c r="Y252" s="43" t="str">
        <f>IF('Rp0,2, МПа'!L252="-",X252,CONCATENATE(X252,",",'Rp0,2, МПа'!L252))</f>
        <v>880,880,844,814,804,785,765,746</v>
      </c>
      <c r="Z252" s="43" t="str">
        <f>IF('Rp0,2, МПа'!M252="-",Y252,CONCATENATE(Y252,",",'Rp0,2, МПа'!M252))</f>
        <v>880,880,844,814,804,785,765,746</v>
      </c>
      <c r="AA252" s="43" t="str">
        <f>IF('Rp0,2, МПа'!N252="-",Z252,CONCATENATE(Z252,",",'Rp0,2, МПа'!N252))</f>
        <v>880,880,844,814,804,785,765,746</v>
      </c>
      <c r="AB252" s="43" t="str">
        <f>IF('Rp0,2, МПа'!O252="-",AA252,CONCATENATE(AA252,",",'Rp0,2, МПа'!O252))</f>
        <v>880,880,844,814,804,785,765,746</v>
      </c>
      <c r="AC252" s="43" t="str">
        <f>IF('Rp0,2, МПа'!P252="-",AB252,CONCATENATE(AB252,",",'Rp0,2, МПа'!P252))</f>
        <v>880,880,844,814,804,785,765,746</v>
      </c>
      <c r="AD252" s="43" t="str">
        <f t="shared" si="7"/>
        <v>{Name: "Сталь 38ХН3МФА (Заготовки крепежных деталей толщиной до 200 мм, КП880*)",ClassID: "СЛ-ХМВ",UltimateStressArray: [981,981,942,912,903,883,863,834],YieldStressArray: [880,880,844,814,804,785,765,746]},</v>
      </c>
    </row>
    <row r="253" spans="1:30" x14ac:dyDescent="0.25">
      <c r="A253" s="45" t="str">
        <f>INDEX('Обработка исходного'!B:B,ROW('Rm, МПа'!$B$3)+4*(ROW('Rm, МПа'!$B253)-ROW('Rm, МПа'!$B$3)))</f>
        <v>Сталь легированная хромомолибденованадиевая</v>
      </c>
      <c r="B253" s="45" t="str">
        <f t="shared" si="6"/>
        <v>СЛ-ХМВ</v>
      </c>
      <c r="C253" s="45" t="str">
        <f>CONCATENATE('Rm, МПа'!B253,IF(OR(ISBLANK('Rm, МПа'!C253),'Rm, МПа'!C253=""),"",CONCATENATE(" (",'Rm, МПа'!C253,")")))</f>
        <v>20Х1М1Ф1БР (Заготовки крепежных деталей толщиной до 200 мм, КП670*)</v>
      </c>
      <c r="D253" s="43">
        <f>'Rm, МПа'!D253</f>
        <v>785</v>
      </c>
      <c r="E253" s="43" t="str">
        <f>IF('Rm, МПа'!E253="-",D253,CONCATENATE(D253,",",'Rm, МПа'!E253))</f>
        <v>785,775</v>
      </c>
      <c r="F253" s="43" t="str">
        <f>IF('Rm, МПа'!F253="-",E253,CONCATENATE(E253,",",'Rm, МПа'!F253))</f>
        <v>785,775,765</v>
      </c>
      <c r="G253" s="43" t="str">
        <f>IF('Rm, МПа'!G253="-",F253,CONCATENATE(F253,",",'Rm, МПа'!G253))</f>
        <v>785,775,765,755</v>
      </c>
      <c r="H253" s="43" t="str">
        <f>IF('Rm, МПа'!H253="-",G253,CONCATENATE(G253,",",'Rm, МПа'!H253))</f>
        <v>785,775,765,755,746</v>
      </c>
      <c r="I253" s="43" t="str">
        <f>IF('Rm, МПа'!I253="-",H253,CONCATENATE(H253,",",'Rm, МПа'!I253))</f>
        <v>785,775,765,755,746,736</v>
      </c>
      <c r="J253" s="43" t="str">
        <f>IF('Rm, МПа'!J253="-",I253,CONCATENATE(I253,",",'Rm, МПа'!J253))</f>
        <v>785,775,765,755,746,736,726</v>
      </c>
      <c r="K253" s="43" t="str">
        <f>IF('Rm, МПа'!K253="-",J253,CONCATENATE(J253,",",'Rm, МПа'!K253))</f>
        <v>785,775,765,755,746,736,726,716</v>
      </c>
      <c r="L253" s="43" t="str">
        <f>IF('Rm, МПа'!L253="-",K253,CONCATENATE(K253,",",'Rm, МПа'!L253))</f>
        <v>785,775,765,755,746,736,726,716,697</v>
      </c>
      <c r="M253" s="43" t="str">
        <f>IF('Rm, МПа'!M253="-",L253,CONCATENATE(L253,",",'Rm, МПа'!M253))</f>
        <v>785,775,765,755,746,736,726,716,697,647</v>
      </c>
      <c r="N253" s="43" t="str">
        <f>IF('Rm, МПа'!N253="-",M253,CONCATENATE(M253,",",'Rm, МПа'!N253))</f>
        <v>785,775,765,755,746,736,726,716,697,647,598</v>
      </c>
      <c r="O253" s="43" t="str">
        <f>IF('Rm, МПа'!O253="-",N253,CONCATENATE(N253,",",'Rm, МПа'!O253))</f>
        <v>785,775,765,755,746,736,726,716,697,647,598</v>
      </c>
      <c r="P253" s="43" t="str">
        <f>IF('Rm, МПа'!P253="-",O253,CONCATENATE(O253,",",'Rm, МПа'!P253))</f>
        <v>785,775,765,755,746,736,726,716,697,647,598</v>
      </c>
      <c r="Q253" s="43">
        <f>'Rp0,2, МПа'!D253</f>
        <v>670</v>
      </c>
      <c r="R253" s="43" t="str">
        <f>IF('Rp0,2, МПа'!E253="-",Q253,CONCATENATE(Q253,",",'Rp0,2, МПа'!E253))</f>
        <v>670,670</v>
      </c>
      <c r="S253" s="43" t="str">
        <f>IF('Rp0,2, МПа'!F253="-",R253,CONCATENATE(R253,",",'Rp0,2, МПа'!F253))</f>
        <v>670,670,657</v>
      </c>
      <c r="T253" s="43" t="str">
        <f>IF('Rp0,2, МПа'!G253="-",S253,CONCATENATE(S253,",",'Rp0,2, МПа'!G253))</f>
        <v>670,670,657,647</v>
      </c>
      <c r="U253" s="43" t="str">
        <f>IF('Rp0,2, МПа'!H253="-",T253,CONCATENATE(T253,",",'Rp0,2, МПа'!H253))</f>
        <v>670,670,657,647,627</v>
      </c>
      <c r="V253" s="43" t="str">
        <f>IF('Rp0,2, МПа'!I253="-",U253,CONCATENATE(U253,",",'Rp0,2, МПа'!I253))</f>
        <v>670,670,657,647,627,598</v>
      </c>
      <c r="W253" s="43" t="str">
        <f>IF('Rp0,2, МПа'!J253="-",V253,CONCATENATE(V253,",",'Rp0,2, МПа'!J253))</f>
        <v>670,670,657,647,627,598,568</v>
      </c>
      <c r="X253" s="43" t="str">
        <f>IF('Rp0,2, МПа'!K253="-",W253,CONCATENATE(W253,",",'Rp0,2, МПа'!K253))</f>
        <v>670,670,657,647,627,598,568,519</v>
      </c>
      <c r="Y253" s="43" t="str">
        <f>IF('Rp0,2, МПа'!L253="-",X253,CONCATENATE(X253,",",'Rp0,2, МПа'!L253))</f>
        <v>670,670,657,647,627,598,568,519,510</v>
      </c>
      <c r="Z253" s="43" t="str">
        <f>IF('Rp0,2, МПа'!M253="-",Y253,CONCATENATE(Y253,",",'Rp0,2, МПа'!M253))</f>
        <v>670,670,657,647,627,598,568,519,510,490</v>
      </c>
      <c r="AA253" s="43" t="str">
        <f>IF('Rp0,2, МПа'!N253="-",Z253,CONCATENATE(Z253,",",'Rp0,2, МПа'!N253))</f>
        <v>670,670,657,647,627,598,568,519,510,490,470</v>
      </c>
      <c r="AB253" s="43" t="str">
        <f>IF('Rp0,2, МПа'!O253="-",AA253,CONCATENATE(AA253,",",'Rp0,2, МПа'!O253))</f>
        <v>670,670,657,647,627,598,568,519,510,490,470</v>
      </c>
      <c r="AC253" s="43" t="str">
        <f>IF('Rp0,2, МПа'!P253="-",AB253,CONCATENATE(AB253,",",'Rp0,2, МПа'!P253))</f>
        <v>670,670,657,647,627,598,568,519,510,490,470</v>
      </c>
      <c r="AD253" s="43" t="str">
        <f t="shared" si="7"/>
        <v>{Name: "Сталь 20Х1М1Ф1БР (Заготовки крепежных деталей толщиной до 200 мм, КП670*)",ClassID: "СЛ-ХМВ",UltimateStressArray: [785,775,765,755,746,736,726,716,697,647,598],YieldStressArray: [670,670,657,647,627,598,568,519,510,490,470]},</v>
      </c>
    </row>
    <row r="254" spans="1:30" x14ac:dyDescent="0.25">
      <c r="A254" s="45" t="str">
        <f>INDEX('Обработка исходного'!B:B,ROW('Rm, МПа'!$B$3)+4*(ROW('Rm, МПа'!$B254)-ROW('Rm, МПа'!$B$3)))</f>
        <v>Сталь легированная кремнемарганцовистая</v>
      </c>
      <c r="B254" s="45" t="str">
        <f t="shared" si="6"/>
        <v>СЛ-КМ</v>
      </c>
      <c r="C254" s="45" t="str">
        <f>CONCATENATE('Rm, МПа'!B254,IF(OR(ISBLANK('Rm, МПа'!C254),'Rm, МПа'!C254=""),"",CONCATENATE(" (",'Rm, МПа'!C254,")")))</f>
        <v>15ГС (Трубы бесшовные горячекатаные наружным диаметром от 10 до 465 мм с толщиной стенки от 2 до 60 мм)</v>
      </c>
      <c r="D254" s="43">
        <f>'Rm, МПа'!D254</f>
        <v>491</v>
      </c>
      <c r="E254" s="43" t="str">
        <f>IF('Rm, МПа'!E254="-",D254,CONCATENATE(D254,",",'Rm, МПа'!E254))</f>
        <v>491,471</v>
      </c>
      <c r="F254" s="43" t="str">
        <f>IF('Rm, МПа'!F254="-",E254,CONCATENATE(E254,",",'Rm, МПа'!F254))</f>
        <v>491,471,461</v>
      </c>
      <c r="G254" s="43" t="str">
        <f>IF('Rm, МПа'!G254="-",F254,CONCATENATE(F254,",",'Rm, МПа'!G254))</f>
        <v>491,471,461,451</v>
      </c>
      <c r="H254" s="43" t="str">
        <f>IF('Rm, МПа'!H254="-",G254,CONCATENATE(G254,",",'Rm, МПа'!H254))</f>
        <v>491,471,461,451,441</v>
      </c>
      <c r="I254" s="43" t="str">
        <f>IF('Rm, МПа'!I254="-",H254,CONCATENATE(H254,",",'Rm, МПа'!I254))</f>
        <v>491,471,461,451,441,422</v>
      </c>
      <c r="J254" s="43" t="str">
        <f>IF('Rm, МПа'!J254="-",I254,CONCATENATE(I254,",",'Rm, МПа'!J254))</f>
        <v>491,471,461,451,441,422,412</v>
      </c>
      <c r="K254" s="43" t="str">
        <f>IF('Rm, МПа'!K254="-",J254,CONCATENATE(J254,",",'Rm, МПа'!K254))</f>
        <v>491,471,461,451,441,422,412,412</v>
      </c>
      <c r="L254" s="43" t="str">
        <f>IF('Rm, МПа'!L254="-",K254,CONCATENATE(K254,",",'Rm, МПа'!L254))</f>
        <v>491,471,461,451,441,422,412,412,412</v>
      </c>
      <c r="M254" s="43" t="str">
        <f>IF('Rm, МПа'!M254="-",L254,CONCATENATE(L254,",",'Rm, МПа'!M254))</f>
        <v>491,471,461,451,441,422,412,412,412</v>
      </c>
      <c r="N254" s="43" t="str">
        <f>IF('Rm, МПа'!N254="-",M254,CONCATENATE(M254,",",'Rm, МПа'!N254))</f>
        <v>491,471,461,451,441,422,412,412,412</v>
      </c>
      <c r="O254" s="43" t="str">
        <f>IF('Rm, МПа'!O254="-",N254,CONCATENATE(N254,",",'Rm, МПа'!O254))</f>
        <v>491,471,461,451,441,422,412,412,412</v>
      </c>
      <c r="P254" s="43" t="str">
        <f>IF('Rm, МПа'!P254="-",O254,CONCATENATE(O254,",",'Rm, МПа'!P254))</f>
        <v>491,471,461,451,441,422,412,412,412</v>
      </c>
      <c r="Q254" s="43">
        <f>'Rp0,2, МПа'!D254</f>
        <v>275</v>
      </c>
      <c r="R254" s="43" t="str">
        <f>IF('Rp0,2, МПа'!E254="-",Q254,CONCATENATE(Q254,",",'Rp0,2, МПа'!E254))</f>
        <v>275,265</v>
      </c>
      <c r="S254" s="43" t="str">
        <f>IF('Rp0,2, МПа'!F254="-",R254,CONCATENATE(R254,",",'Rp0,2, МПа'!F254))</f>
        <v>275,265,265</v>
      </c>
      <c r="T254" s="43" t="str">
        <f>IF('Rp0,2, МПа'!G254="-",S254,CONCATENATE(S254,",",'Rp0,2, МПа'!G254))</f>
        <v>275,265,265,255</v>
      </c>
      <c r="U254" s="43" t="str">
        <f>IF('Rp0,2, МПа'!H254="-",T254,CONCATENATE(T254,",",'Rp0,2, МПа'!H254))</f>
        <v>275,265,265,255,255</v>
      </c>
      <c r="V254" s="43" t="str">
        <f>IF('Rp0,2, МПа'!I254="-",U254,CONCATENATE(U254,",",'Rp0,2, МПа'!I254))</f>
        <v>275,265,265,255,255,245</v>
      </c>
      <c r="W254" s="43" t="str">
        <f>IF('Rp0,2, МПа'!J254="-",V254,CONCATENATE(V254,",",'Rp0,2, МПа'!J254))</f>
        <v>275,265,265,255,255,245,226</v>
      </c>
      <c r="X254" s="43" t="str">
        <f>IF('Rp0,2, МПа'!K254="-",W254,CONCATENATE(W254,",",'Rp0,2, МПа'!K254))</f>
        <v>275,265,265,255,255,245,226,196</v>
      </c>
      <c r="Y254" s="43" t="str">
        <f>IF('Rp0,2, МПа'!L254="-",X254,CONCATENATE(X254,",",'Rp0,2, МПа'!L254))</f>
        <v>275,265,265,255,255,245,226,196,167</v>
      </c>
      <c r="Z254" s="43" t="str">
        <f>IF('Rp0,2, МПа'!M254="-",Y254,CONCATENATE(Y254,",",'Rp0,2, МПа'!M254))</f>
        <v>275,265,265,255,255,245,226,196,167</v>
      </c>
      <c r="AA254" s="43" t="str">
        <f>IF('Rp0,2, МПа'!N254="-",Z254,CONCATENATE(Z254,",",'Rp0,2, МПа'!N254))</f>
        <v>275,265,265,255,255,245,226,196,167</v>
      </c>
      <c r="AB254" s="43" t="str">
        <f>IF('Rp0,2, МПа'!O254="-",AA254,CONCATENATE(AA254,",",'Rp0,2, МПа'!O254))</f>
        <v>275,265,265,255,255,245,226,196,167</v>
      </c>
      <c r="AC254" s="43" t="str">
        <f>IF('Rp0,2, МПа'!P254="-",AB254,CONCATENATE(AB254,",",'Rp0,2, МПа'!P254))</f>
        <v>275,265,265,255,255,245,226,196,167</v>
      </c>
      <c r="AD254" s="43" t="str">
        <f t="shared" si="7"/>
        <v>{Name: "Сталь 15ГС (Трубы бесшовные горячекатаные наружным диаметром от 10 до 465 мм с толщиной стенки от 2 до 60 мм)",ClassID: "СЛ-КМ",UltimateStressArray: [491,471,461,451,441,422,412,412,412],YieldStressArray: [275,265,265,255,255,245,226,196,167]},</v>
      </c>
    </row>
    <row r="255" spans="1:30" x14ac:dyDescent="0.25">
      <c r="A255" s="45" t="str">
        <f>INDEX('Обработка исходного'!B:B,ROW('Rm, МПа'!$B$3)+4*(ROW('Rm, МПа'!$B255)-ROW('Rm, МПа'!$B$3)))</f>
        <v>Сталь легированная кремнемарганцовистая</v>
      </c>
      <c r="B255" s="45" t="str">
        <f t="shared" si="6"/>
        <v>СЛ-КМ</v>
      </c>
      <c r="C255" s="45" t="str">
        <f>CONCATENATE('Rm, МПа'!B255,IF(OR(ISBLANK('Rm, МПа'!C255),'Rm, МПа'!C255=""),"",CONCATENATE(" (",'Rm, МПа'!C255,")")))</f>
        <v>16ГС (Листы горячекатаные толщиной от 2 до 160 мм)</v>
      </c>
      <c r="D255" s="43">
        <f>'Rm, МПа'!D255</f>
        <v>451</v>
      </c>
      <c r="E255" s="43" t="str">
        <f>IF('Rm, МПа'!E255="-",D255,CONCATENATE(D255,",",'Rm, МПа'!E255))</f>
        <v>451,422</v>
      </c>
      <c r="F255" s="43" t="str">
        <f>IF('Rm, МПа'!F255="-",E255,CONCATENATE(E255,",",'Rm, МПа'!F255))</f>
        <v>451,422,392</v>
      </c>
      <c r="G255" s="43" t="str">
        <f>IF('Rm, МПа'!G255="-",F255,CONCATENATE(F255,",",'Rm, МПа'!G255))</f>
        <v>451,422,392,392</v>
      </c>
      <c r="H255" s="43" t="str">
        <f>IF('Rm, МПа'!H255="-",G255,CONCATENATE(G255,",",'Rm, МПа'!H255))</f>
        <v>451,422,392,392,392</v>
      </c>
      <c r="I255" s="43" t="str">
        <f>IF('Rm, МПа'!I255="-",H255,CONCATENATE(H255,",",'Rm, МПа'!I255))</f>
        <v>451,422,392,392,392,392</v>
      </c>
      <c r="J255" s="43" t="str">
        <f>IF('Rm, МПа'!J255="-",I255,CONCATENATE(I255,",",'Rm, МПа'!J255))</f>
        <v>451,422,392,392,392,392,373</v>
      </c>
      <c r="K255" s="43" t="str">
        <f>IF('Rm, МПа'!K255="-",J255,CONCATENATE(J255,",",'Rm, МПа'!K255))</f>
        <v>451,422,392,392,392,392,373,373</v>
      </c>
      <c r="L255" s="43" t="str">
        <f>IF('Rm, МПа'!L255="-",K255,CONCATENATE(K255,",",'Rm, МПа'!L255))</f>
        <v>451,422,392,392,392,392,373,373</v>
      </c>
      <c r="M255" s="43" t="str">
        <f>IF('Rm, МПа'!M255="-",L255,CONCATENATE(L255,",",'Rm, МПа'!M255))</f>
        <v>451,422,392,392,392,392,373,373</v>
      </c>
      <c r="N255" s="43" t="str">
        <f>IF('Rm, МПа'!N255="-",M255,CONCATENATE(M255,",",'Rm, МПа'!N255))</f>
        <v>451,422,392,392,392,392,373,373</v>
      </c>
      <c r="O255" s="43" t="str">
        <f>IF('Rm, МПа'!O255="-",N255,CONCATENATE(N255,",",'Rm, МПа'!O255))</f>
        <v>451,422,392,392,392,392,373,373</v>
      </c>
      <c r="P255" s="43" t="str">
        <f>IF('Rm, МПа'!P255="-",O255,CONCATENATE(O255,",",'Rm, МПа'!P255))</f>
        <v>451,422,392,392,392,392,373,373</v>
      </c>
      <c r="Q255" s="43">
        <f>'Rp0,2, МПа'!D255</f>
        <v>245</v>
      </c>
      <c r="R255" s="43" t="str">
        <f>IF('Rp0,2, МПа'!E255="-",Q255,CONCATENATE(Q255,",",'Rp0,2, МПа'!E255))</f>
        <v>245,235</v>
      </c>
      <c r="S255" s="43" t="str">
        <f>IF('Rp0,2, МПа'!F255="-",R255,CONCATENATE(R255,",",'Rp0,2, МПа'!F255))</f>
        <v>245,235,235</v>
      </c>
      <c r="T255" s="43" t="str">
        <f>IF('Rp0,2, МПа'!G255="-",S255,CONCATENATE(S255,",",'Rp0,2, МПа'!G255))</f>
        <v>245,235,235,226</v>
      </c>
      <c r="U255" s="43" t="str">
        <f>IF('Rp0,2, МПа'!H255="-",T255,CONCATENATE(T255,",",'Rp0,2, МПа'!H255))</f>
        <v>245,235,235,226,216</v>
      </c>
      <c r="V255" s="43" t="str">
        <f>IF('Rp0,2, МПа'!I255="-",U255,CONCATENATE(U255,",",'Rp0,2, МПа'!I255))</f>
        <v>245,235,235,226,216,216</v>
      </c>
      <c r="W255" s="43" t="str">
        <f>IF('Rp0,2, МПа'!J255="-",V255,CONCATENATE(V255,",",'Rp0,2, МПа'!J255))</f>
        <v>245,235,235,226,216,216,196</v>
      </c>
      <c r="X255" s="43" t="str">
        <f>IF('Rp0,2, МПа'!K255="-",W255,CONCATENATE(W255,",",'Rp0,2, МПа'!K255))</f>
        <v>245,235,235,226,216,216,196,177</v>
      </c>
      <c r="Y255" s="43" t="str">
        <f>IF('Rp0,2, МПа'!L255="-",X255,CONCATENATE(X255,",",'Rp0,2, МПа'!L255))</f>
        <v>245,235,235,226,216,216,196,177</v>
      </c>
      <c r="Z255" s="43" t="str">
        <f>IF('Rp0,2, МПа'!M255="-",Y255,CONCATENATE(Y255,",",'Rp0,2, МПа'!M255))</f>
        <v>245,235,235,226,216,216,196,177</v>
      </c>
      <c r="AA255" s="43" t="str">
        <f>IF('Rp0,2, МПа'!N255="-",Z255,CONCATENATE(Z255,",",'Rp0,2, МПа'!N255))</f>
        <v>245,235,235,226,216,216,196,177</v>
      </c>
      <c r="AB255" s="43" t="str">
        <f>IF('Rp0,2, МПа'!O255="-",AA255,CONCATENATE(AA255,",",'Rp0,2, МПа'!O255))</f>
        <v>245,235,235,226,216,216,196,177</v>
      </c>
      <c r="AC255" s="43" t="str">
        <f>IF('Rp0,2, МПа'!P255="-",AB255,CONCATENATE(AB255,",",'Rp0,2, МПа'!P255))</f>
        <v>245,235,235,226,216,216,196,177</v>
      </c>
      <c r="AD255" s="43" t="str">
        <f t="shared" si="7"/>
        <v>{Name: "Сталь 16ГС (Листы горячекатаные толщиной от 2 до 160 мм)",ClassID: "СЛ-КМ",UltimateStressArray: [451,422,392,392,392,392,373,373],YieldStressArray: [245,235,235,226,216,216,196,177]},</v>
      </c>
    </row>
    <row r="256" spans="1:30" x14ac:dyDescent="0.25">
      <c r="A256" s="45" t="str">
        <f>INDEX('Обработка исходного'!B:B,ROW('Rm, МПа'!$B$3)+4*(ROW('Rm, МПа'!$B256)-ROW('Rm, МПа'!$B$3)))</f>
        <v>Сталь легированная кремнемарганцовистая</v>
      </c>
      <c r="B256" s="45" t="str">
        <f t="shared" si="6"/>
        <v>СЛ-КМ</v>
      </c>
      <c r="C256" s="45" t="str">
        <f>CONCATENATE('Rm, МПа'!B256,IF(OR(ISBLANK('Rm, МПа'!C256),'Rm, МПа'!C256=""),"",CONCATENATE(" (",'Rm, МПа'!C256,")")))</f>
        <v>20ГСЛ (Отливки)</v>
      </c>
      <c r="D256" s="43">
        <f>'Rm, МПа'!D256</f>
        <v>491</v>
      </c>
      <c r="E256" s="43" t="str">
        <f>IF('Rm, МПа'!E256="-",D256,CONCATENATE(D256,",",'Rm, МПа'!E256))</f>
        <v>491,471</v>
      </c>
      <c r="F256" s="43" t="str">
        <f>IF('Rm, МПа'!F256="-",E256,CONCATENATE(E256,",",'Rm, МПа'!F256))</f>
        <v>491,471,441</v>
      </c>
      <c r="G256" s="43" t="str">
        <f>IF('Rm, МПа'!G256="-",F256,CONCATENATE(F256,",",'Rm, МПа'!G256))</f>
        <v>491,471,441,441</v>
      </c>
      <c r="H256" s="43" t="str">
        <f>IF('Rm, МПа'!H256="-",G256,CONCATENATE(G256,",",'Rm, МПа'!H256))</f>
        <v>491,471,441,441,422</v>
      </c>
      <c r="I256" s="43" t="str">
        <f>IF('Rm, МПа'!I256="-",H256,CONCATENATE(H256,",",'Rm, МПа'!I256))</f>
        <v>491,471,441,441,422,422</v>
      </c>
      <c r="J256" s="43" t="str">
        <f>IF('Rm, МПа'!J256="-",I256,CONCATENATE(I256,",",'Rm, МПа'!J256))</f>
        <v>491,471,441,441,422,422,422</v>
      </c>
      <c r="K256" s="43" t="str">
        <f>IF('Rm, МПа'!K256="-",J256,CONCATENATE(J256,",",'Rm, МПа'!K256))</f>
        <v>491,471,441,441,422,422,422,422</v>
      </c>
      <c r="L256" s="43" t="str">
        <f>IF('Rm, МПа'!L256="-",K256,CONCATENATE(K256,",",'Rm, МПа'!L256))</f>
        <v>491,471,441,441,422,422,422,422</v>
      </c>
      <c r="M256" s="43" t="str">
        <f>IF('Rm, МПа'!M256="-",L256,CONCATENATE(L256,",",'Rm, МПа'!M256))</f>
        <v>491,471,441,441,422,422,422,422</v>
      </c>
      <c r="N256" s="43" t="str">
        <f>IF('Rm, МПа'!N256="-",M256,CONCATENATE(M256,",",'Rm, МПа'!N256))</f>
        <v>491,471,441,441,422,422,422,422</v>
      </c>
      <c r="O256" s="43" t="str">
        <f>IF('Rm, МПа'!O256="-",N256,CONCATENATE(N256,",",'Rm, МПа'!O256))</f>
        <v>491,471,441,441,422,422,422,422</v>
      </c>
      <c r="P256" s="43" t="str">
        <f>IF('Rm, МПа'!P256="-",O256,CONCATENATE(O256,",",'Rm, МПа'!P256))</f>
        <v>491,471,441,441,422,422,422,422</v>
      </c>
      <c r="Q256" s="43">
        <f>'Rp0,2, МПа'!D256</f>
        <v>275</v>
      </c>
      <c r="R256" s="43" t="str">
        <f>IF('Rp0,2, МПа'!E256="-",Q256,CONCATENATE(Q256,",",'Rp0,2, МПа'!E256))</f>
        <v>275,275</v>
      </c>
      <c r="S256" s="43" t="str">
        <f>IF('Rp0,2, МПа'!F256="-",R256,CONCATENATE(R256,",",'Rp0,2, МПа'!F256))</f>
        <v>275,275,255</v>
      </c>
      <c r="T256" s="43" t="str">
        <f>IF('Rp0,2, МПа'!G256="-",S256,CONCATENATE(S256,",",'Rp0,2, МПа'!G256))</f>
        <v>275,275,255,235</v>
      </c>
      <c r="U256" s="43" t="str">
        <f>IF('Rp0,2, МПа'!H256="-",T256,CONCATENATE(T256,",",'Rp0,2, МПа'!H256))</f>
        <v>275,275,255,235,226</v>
      </c>
      <c r="V256" s="43" t="str">
        <f>IF('Rp0,2, МПа'!I256="-",U256,CONCATENATE(U256,",",'Rp0,2, МПа'!I256))</f>
        <v>275,275,255,235,226,196</v>
      </c>
      <c r="W256" s="43" t="str">
        <f>IF('Rp0,2, МПа'!J256="-",V256,CONCATENATE(V256,",",'Rp0,2, МПа'!J256))</f>
        <v>275,275,255,235,226,196,186</v>
      </c>
      <c r="X256" s="43" t="str">
        <f>IF('Rp0,2, МПа'!K256="-",W256,CONCATENATE(W256,",",'Rp0,2, МПа'!K256))</f>
        <v>275,275,255,235,226,196,186,186</v>
      </c>
      <c r="Y256" s="43" t="str">
        <f>IF('Rp0,2, МПа'!L256="-",X256,CONCATENATE(X256,",",'Rp0,2, МПа'!L256))</f>
        <v>275,275,255,235,226,196,186,186</v>
      </c>
      <c r="Z256" s="43" t="str">
        <f>IF('Rp0,2, МПа'!M256="-",Y256,CONCATENATE(Y256,",",'Rp0,2, МПа'!M256))</f>
        <v>275,275,255,235,226,196,186,186</v>
      </c>
      <c r="AA256" s="43" t="str">
        <f>IF('Rp0,2, МПа'!N256="-",Z256,CONCATENATE(Z256,",",'Rp0,2, МПа'!N256))</f>
        <v>275,275,255,235,226,196,186,186</v>
      </c>
      <c r="AB256" s="43" t="str">
        <f>IF('Rp0,2, МПа'!O256="-",AA256,CONCATENATE(AA256,",",'Rp0,2, МПа'!O256))</f>
        <v>275,275,255,235,226,196,186,186</v>
      </c>
      <c r="AC256" s="43" t="str">
        <f>IF('Rp0,2, МПа'!P256="-",AB256,CONCATENATE(AB256,",",'Rp0,2, МПа'!P256))</f>
        <v>275,275,255,235,226,196,186,186</v>
      </c>
      <c r="AD256" s="43" t="str">
        <f t="shared" si="7"/>
        <v>{Name: "Сталь 20ГСЛ (Отливки)",ClassID: "СЛ-КМ",UltimateStressArray: [491,471,441,441,422,422,422,422],YieldStressArray: [275,275,255,235,226,196,186,186]},</v>
      </c>
    </row>
    <row r="257" spans="1:30" x14ac:dyDescent="0.25">
      <c r="A257" s="45" t="str">
        <f>INDEX('Обработка исходного'!B:B,ROW('Rm, МПа'!$B$3)+4*(ROW('Rm, МПа'!$B257)-ROW('Rm, МПа'!$B$3)))</f>
        <v>Сталь легированная кремнемарганцовистая</v>
      </c>
      <c r="B257" s="45" t="str">
        <f t="shared" si="6"/>
        <v>СЛ-КМ</v>
      </c>
      <c r="C257" s="45" t="str">
        <f>CONCATENATE('Rm, МПа'!B257,IF(OR(ISBLANK('Rm, МПа'!C257),'Rm, МПа'!C257=""),"",CONCATENATE(" (",'Rm, МПа'!C257,")")))</f>
        <v>09Г2С (Прокат толщиной от 4 до 160 мм)</v>
      </c>
      <c r="D257" s="43">
        <f>'Rm, МПа'!D257</f>
        <v>432</v>
      </c>
      <c r="E257" s="43" t="str">
        <f>IF('Rm, МПа'!E257="-",D257,CONCATENATE(D257,",",'Rm, МПа'!E257))</f>
        <v>432,432</v>
      </c>
      <c r="F257" s="43" t="str">
        <f>IF('Rm, МПа'!F257="-",E257,CONCATENATE(E257,",",'Rm, МПа'!F257))</f>
        <v>432,432,432</v>
      </c>
      <c r="G257" s="43" t="str">
        <f>IF('Rm, МПа'!G257="-",F257,CONCATENATE(F257,",",'Rm, МПа'!G257))</f>
        <v>432,432,432,432</v>
      </c>
      <c r="H257" s="43" t="str">
        <f>IF('Rm, МПа'!H257="-",G257,CONCATENATE(G257,",",'Rm, МПа'!H257))</f>
        <v>432,432,432,432,432</v>
      </c>
      <c r="I257" s="43" t="str">
        <f>IF('Rm, МПа'!I257="-",H257,CONCATENATE(H257,",",'Rm, МПа'!I257))</f>
        <v>432,432,432,432,432,432</v>
      </c>
      <c r="J257" s="43" t="str">
        <f>IF('Rm, МПа'!J257="-",I257,CONCATENATE(I257,",",'Rm, МПа'!J257))</f>
        <v>432,432,432,432,432,432,432</v>
      </c>
      <c r="K257" s="43" t="str">
        <f>IF('Rm, МПа'!K257="-",J257,CONCATENATE(J257,",",'Rm, МПа'!K257))</f>
        <v>432,432,432,432,432,432,432,432</v>
      </c>
      <c r="L257" s="43" t="str">
        <f>IF('Rm, МПа'!L257="-",K257,CONCATENATE(K257,",",'Rm, МПа'!L257))</f>
        <v>432,432,432,432,432,432,432,432,432</v>
      </c>
      <c r="M257" s="43" t="str">
        <f>IF('Rm, МПа'!M257="-",L257,CONCATENATE(L257,",",'Rm, МПа'!M257))</f>
        <v>432,432,432,432,432,432,432,432,432,392</v>
      </c>
      <c r="N257" s="43" t="str">
        <f>IF('Rm, МПа'!N257="-",M257,CONCATENATE(M257,",",'Rm, МПа'!N257))</f>
        <v>432,432,432,432,432,432,432,432,432,392</v>
      </c>
      <c r="O257" s="43" t="str">
        <f>IF('Rm, МПа'!O257="-",N257,CONCATENATE(N257,",",'Rm, МПа'!O257))</f>
        <v>432,432,432,432,432,432,432,432,432,392</v>
      </c>
      <c r="P257" s="43" t="str">
        <f>IF('Rm, МПа'!P257="-",O257,CONCATENATE(O257,",",'Rm, МПа'!P257))</f>
        <v>432,432,432,432,432,432,432,432,432,392</v>
      </c>
      <c r="Q257" s="43">
        <f>'Rp0,2, МПа'!D257</f>
        <v>245</v>
      </c>
      <c r="R257" s="43" t="str">
        <f>IF('Rp0,2, МПа'!E257="-",Q257,CONCATENATE(Q257,",",'Rp0,2, МПа'!E257))</f>
        <v>245,235</v>
      </c>
      <c r="S257" s="43" t="str">
        <f>IF('Rp0,2, МПа'!F257="-",R257,CONCATENATE(R257,",",'Rp0,2, МПа'!F257))</f>
        <v>245,235,235</v>
      </c>
      <c r="T257" s="43" t="str">
        <f>IF('Rp0,2, МПа'!G257="-",S257,CONCATENATE(S257,",",'Rp0,2, МПа'!G257))</f>
        <v>245,235,235,226</v>
      </c>
      <c r="U257" s="43" t="str">
        <f>IF('Rp0,2, МПа'!H257="-",T257,CONCATENATE(T257,",",'Rp0,2, МПа'!H257))</f>
        <v>245,235,235,226,216</v>
      </c>
      <c r="V257" s="43" t="str">
        <f>IF('Rp0,2, МПа'!I257="-",U257,CONCATENATE(U257,",",'Rp0,2, МПа'!I257))</f>
        <v>245,235,235,226,216,216</v>
      </c>
      <c r="W257" s="43" t="str">
        <f>IF('Rp0,2, МПа'!J257="-",V257,CONCATENATE(V257,",",'Rp0,2, МПа'!J257))</f>
        <v>245,235,235,226,216,216,196</v>
      </c>
      <c r="X257" s="43" t="str">
        <f>IF('Rp0,2, МПа'!K257="-",W257,CONCATENATE(W257,",",'Rp0,2, МПа'!K257))</f>
        <v>245,235,235,226,216,216,196,177</v>
      </c>
      <c r="Y257" s="43" t="str">
        <f>IF('Rp0,2, МПа'!L257="-",X257,CONCATENATE(X257,",",'Rp0,2, МПа'!L257))</f>
        <v>245,235,235,226,216,216,196,177,157</v>
      </c>
      <c r="Z257" s="43" t="str">
        <f>IF('Rp0,2, МПа'!M257="-",Y257,CONCATENATE(Y257,",",'Rp0,2, МПа'!M257))</f>
        <v>245,235,235,226,216,216,196,177,157,157</v>
      </c>
      <c r="AA257" s="43" t="str">
        <f>IF('Rp0,2, МПа'!N257="-",Z257,CONCATENATE(Z257,",",'Rp0,2, МПа'!N257))</f>
        <v>245,235,235,226,216,216,196,177,157,157</v>
      </c>
      <c r="AB257" s="43" t="str">
        <f>IF('Rp0,2, МПа'!O257="-",AA257,CONCATENATE(AA257,",",'Rp0,2, МПа'!O257))</f>
        <v>245,235,235,226,216,216,196,177,157,157</v>
      </c>
      <c r="AC257" s="43" t="str">
        <f>IF('Rp0,2, МПа'!P257="-",AB257,CONCATENATE(AB257,",",'Rp0,2, МПа'!P257))</f>
        <v>245,235,235,226,216,216,196,177,157,157</v>
      </c>
      <c r="AD257" s="43" t="str">
        <f t="shared" si="7"/>
        <v>{Name: "Сталь 09Г2С (Прокат толщиной от 4 до 160 мм)",ClassID: "СЛ-КМ",UltimateStressArray: [432,432,432,432,432,432,432,432,432,392],YieldStressArray: [245,235,235,226,216,216,196,177,157,157]},</v>
      </c>
    </row>
    <row r="258" spans="1:30" x14ac:dyDescent="0.25">
      <c r="A258" s="45" t="str">
        <f>INDEX('Обработка исходного'!B:B,ROW('Rm, МПа'!$B$3)+4*(ROW('Rm, МПа'!$B258)-ROW('Rm, МПа'!$B$3)))</f>
        <v>Сталь высокохромистая</v>
      </c>
      <c r="B258" s="45" t="str">
        <f t="shared" si="6"/>
        <v>СВХ</v>
      </c>
      <c r="C258" s="45" t="str">
        <f>CONCATENATE('Rm, МПа'!B258,IF(OR(ISBLANK('Rm, МПа'!C258),'Rm, МПа'!C258=""),"",CONCATENATE(" (",'Rm, МПа'!C258,")")))</f>
        <v>08Х13 (Листы толщиной от 4 до 50 мм)</v>
      </c>
      <c r="D258" s="43">
        <f>'Rm, МПа'!D258</f>
        <v>422</v>
      </c>
      <c r="E258" s="43" t="str">
        <f>IF('Rm, МПа'!E258="-",D258,CONCATENATE(D258,",",'Rm, МПа'!E258))</f>
        <v>422,402</v>
      </c>
      <c r="F258" s="43" t="str">
        <f>IF('Rm, МПа'!F258="-",E258,CONCATENATE(E258,",",'Rm, МПа'!F258))</f>
        <v>422,402,392</v>
      </c>
      <c r="G258" s="43" t="str">
        <f>IF('Rm, МПа'!G258="-",F258,CONCATENATE(F258,",",'Rm, МПа'!G258))</f>
        <v>422,402,392,373</v>
      </c>
      <c r="H258" s="43" t="str">
        <f>IF('Rm, МПа'!H258="-",G258,CONCATENATE(G258,",",'Rm, МПа'!H258))</f>
        <v>422,402,392,373,363</v>
      </c>
      <c r="I258" s="43" t="str">
        <f>IF('Rm, МПа'!I258="-",H258,CONCATENATE(H258,",",'Rm, МПа'!I258))</f>
        <v>422,402,392,373,363,353</v>
      </c>
      <c r="J258" s="43" t="str">
        <f>IF('Rm, МПа'!J258="-",I258,CONCATENATE(I258,",",'Rm, МПа'!J258))</f>
        <v>422,402,392,373,363,353,343</v>
      </c>
      <c r="K258" s="43" t="str">
        <f>IF('Rm, МПа'!K258="-",J258,CONCATENATE(J258,",",'Rm, МПа'!K258))</f>
        <v>422,402,392,373,363,353,343</v>
      </c>
      <c r="L258" s="43" t="str">
        <f>IF('Rm, МПа'!L258="-",K258,CONCATENATE(K258,",",'Rm, МПа'!L258))</f>
        <v>422,402,392,373,363,353,343</v>
      </c>
      <c r="M258" s="43" t="str">
        <f>IF('Rm, МПа'!M258="-",L258,CONCATENATE(L258,",",'Rm, МПа'!M258))</f>
        <v>422,402,392,373,363,353,343</v>
      </c>
      <c r="N258" s="43" t="str">
        <f>IF('Rm, МПа'!N258="-",M258,CONCATENATE(M258,",",'Rm, МПа'!N258))</f>
        <v>422,402,392,373,363,353,343</v>
      </c>
      <c r="O258" s="43" t="str">
        <f>IF('Rm, МПа'!O258="-",N258,CONCATENATE(N258,",",'Rm, МПа'!O258))</f>
        <v>422,402,392,373,363,353,343</v>
      </c>
      <c r="P258" s="43" t="str">
        <f>IF('Rm, МПа'!P258="-",O258,CONCATENATE(O258,",",'Rm, МПа'!P258))</f>
        <v>422,402,392,373,363,353,343</v>
      </c>
      <c r="Q258" s="43">
        <f>'Rp0,2, МПа'!D258</f>
        <v>275</v>
      </c>
      <c r="R258" s="43" t="str">
        <f>IF('Rp0,2, МПа'!E258="-",Q258,CONCATENATE(Q258,",",'Rp0,2, МПа'!E258))</f>
        <v>275,275</v>
      </c>
      <c r="S258" s="43" t="str">
        <f>IF('Rp0,2, МПа'!F258="-",R258,CONCATENATE(R258,",",'Rp0,2, МПа'!F258))</f>
        <v>275,275,275</v>
      </c>
      <c r="T258" s="43" t="str">
        <f>IF('Rp0,2, МПа'!G258="-",S258,CONCATENATE(S258,",",'Rp0,2, МПа'!G258))</f>
        <v>275,275,275,255</v>
      </c>
      <c r="U258" s="43" t="str">
        <f>IF('Rp0,2, МПа'!H258="-",T258,CONCATENATE(T258,",",'Rp0,2, МПа'!H258))</f>
        <v>275,275,275,255,245</v>
      </c>
      <c r="V258" s="43" t="str">
        <f>IF('Rp0,2, МПа'!I258="-",U258,CONCATENATE(U258,",",'Rp0,2, МПа'!I258))</f>
        <v>275,275,275,255,245,235</v>
      </c>
      <c r="W258" s="43" t="str">
        <f>IF('Rp0,2, МПа'!J258="-",V258,CONCATENATE(V258,",",'Rp0,2, МПа'!J258))</f>
        <v>275,275,275,255,245,235,235</v>
      </c>
      <c r="X258" s="43" t="str">
        <f>IF('Rp0,2, МПа'!K258="-",W258,CONCATENATE(W258,",",'Rp0,2, МПа'!K258))</f>
        <v>275,275,275,255,245,235,235</v>
      </c>
      <c r="Y258" s="43" t="str">
        <f>IF('Rp0,2, МПа'!L258="-",X258,CONCATENATE(X258,",",'Rp0,2, МПа'!L258))</f>
        <v>275,275,275,255,245,235,235</v>
      </c>
      <c r="Z258" s="43" t="str">
        <f>IF('Rp0,2, МПа'!M258="-",Y258,CONCATENATE(Y258,",",'Rp0,2, МПа'!M258))</f>
        <v>275,275,275,255,245,235,235</v>
      </c>
      <c r="AA258" s="43" t="str">
        <f>IF('Rp0,2, МПа'!N258="-",Z258,CONCATENATE(Z258,",",'Rp0,2, МПа'!N258))</f>
        <v>275,275,275,255,245,235,235</v>
      </c>
      <c r="AB258" s="43" t="str">
        <f>IF('Rp0,2, МПа'!O258="-",AA258,CONCATENATE(AA258,",",'Rp0,2, МПа'!O258))</f>
        <v>275,275,275,255,245,235,235</v>
      </c>
      <c r="AC258" s="43" t="str">
        <f>IF('Rp0,2, МПа'!P258="-",AB258,CONCATENATE(AB258,",",'Rp0,2, МПа'!P258))</f>
        <v>275,275,275,255,245,235,235</v>
      </c>
      <c r="AD258" s="43" t="str">
        <f t="shared" si="7"/>
        <v>{Name: "Сталь 08Х13 (Листы толщиной от 4 до 50 мм)",ClassID: "СВХ",UltimateStressArray: [422,402,392,373,363,353,343],YieldStressArray: [275,275,275,255,245,235,235]},</v>
      </c>
    </row>
    <row r="259" spans="1:30" x14ac:dyDescent="0.25">
      <c r="A259" s="45" t="str">
        <f>INDEX('Обработка исходного'!B:B,ROW('Rm, МПа'!$B$3)+4*(ROW('Rm, МПа'!$B259)-ROW('Rm, МПа'!$B$3)))</f>
        <v>Сталь высокохромистая</v>
      </c>
      <c r="B259" s="45" t="str">
        <f t="shared" si="6"/>
        <v>СВХ</v>
      </c>
      <c r="C259" s="45" t="str">
        <f>CONCATENATE('Rm, МПа'!B259,IF(OR(ISBLANK('Rm, МПа'!C259),'Rm, МПа'!C259=""),"",CONCATENATE(" (",'Rm, МПа'!C259,")")))</f>
        <v>08Х13 (Трубы наружным диаметром от 5 до 250 мм с толщиной стенки от 0,2 до 22 мм)</v>
      </c>
      <c r="D259" s="43">
        <f>'Rm, МПа'!D259</f>
        <v>373</v>
      </c>
      <c r="E259" s="43" t="str">
        <f>IF('Rm, МПа'!E259="-",D259,CONCATENATE(D259,",",'Rm, МПа'!E259))</f>
        <v>373,363</v>
      </c>
      <c r="F259" s="43" t="str">
        <f>IF('Rm, МПа'!F259="-",E259,CONCATENATE(E259,",",'Rm, МПа'!F259))</f>
        <v>373,363,353</v>
      </c>
      <c r="G259" s="43" t="str">
        <f>IF('Rm, МПа'!G259="-",F259,CONCATENATE(F259,",",'Rm, МПа'!G259))</f>
        <v>373,363,353,333</v>
      </c>
      <c r="H259" s="43" t="str">
        <f>IF('Rm, МПа'!H259="-",G259,CONCATENATE(G259,",",'Rm, МПа'!H259))</f>
        <v>373,363,353,333,323</v>
      </c>
      <c r="I259" s="43" t="str">
        <f>IF('Rm, МПа'!I259="-",H259,CONCATENATE(H259,",",'Rm, МПа'!I259))</f>
        <v>373,363,353,333,323,314</v>
      </c>
      <c r="J259" s="43" t="str">
        <f>IF('Rm, МПа'!J259="-",I259,CONCATENATE(I259,",",'Rm, МПа'!J259))</f>
        <v>373,363,353,333,323,314,314</v>
      </c>
      <c r="K259" s="43" t="str">
        <f>IF('Rm, МПа'!K259="-",J259,CONCATENATE(J259,",",'Rm, МПа'!K259))</f>
        <v>373,363,353,333,323,314,314</v>
      </c>
      <c r="L259" s="43" t="str">
        <f>IF('Rm, МПа'!L259="-",K259,CONCATENATE(K259,",",'Rm, МПа'!L259))</f>
        <v>373,363,353,333,323,314,314</v>
      </c>
      <c r="M259" s="43" t="str">
        <f>IF('Rm, МПа'!M259="-",L259,CONCATENATE(L259,",",'Rm, МПа'!M259))</f>
        <v>373,363,353,333,323,314,314</v>
      </c>
      <c r="N259" s="43" t="str">
        <f>IF('Rm, МПа'!N259="-",M259,CONCATENATE(M259,",",'Rm, МПа'!N259))</f>
        <v>373,363,353,333,323,314,314</v>
      </c>
      <c r="O259" s="43" t="str">
        <f>IF('Rm, МПа'!O259="-",N259,CONCATENATE(N259,",",'Rm, МПа'!O259))</f>
        <v>373,363,353,333,323,314,314</v>
      </c>
      <c r="P259" s="43" t="str">
        <f>IF('Rm, МПа'!P259="-",O259,CONCATENATE(O259,",",'Rm, МПа'!P259))</f>
        <v>373,363,353,333,323,314,314</v>
      </c>
      <c r="Q259" s="43">
        <f>'Rp0,2, МПа'!D259</f>
        <v>245</v>
      </c>
      <c r="R259" s="43" t="str">
        <f>IF('Rp0,2, МПа'!E259="-",Q259,CONCATENATE(Q259,",",'Rp0,2, МПа'!E259))</f>
        <v>245,245</v>
      </c>
      <c r="S259" s="43" t="str">
        <f>IF('Rp0,2, МПа'!F259="-",R259,CONCATENATE(R259,",",'Rp0,2, МПа'!F259))</f>
        <v>245,245,245</v>
      </c>
      <c r="T259" s="43" t="str">
        <f>IF('Rp0,2, МПа'!G259="-",S259,CONCATENATE(S259,",",'Rp0,2, МПа'!G259))</f>
        <v>245,245,245,226</v>
      </c>
      <c r="U259" s="43" t="str">
        <f>IF('Rp0,2, МПа'!H259="-",T259,CONCATENATE(T259,",",'Rp0,2, МПа'!H259))</f>
        <v>245,245,245,226,216</v>
      </c>
      <c r="V259" s="43" t="str">
        <f>IF('Rp0,2, МПа'!I259="-",U259,CONCATENATE(U259,",",'Rp0,2, МПа'!I259))</f>
        <v>245,245,245,226,216,216</v>
      </c>
      <c r="W259" s="43" t="str">
        <f>IF('Rp0,2, МПа'!J259="-",V259,CONCATENATE(V259,",",'Rp0,2, МПа'!J259))</f>
        <v>245,245,245,226,216,216,216</v>
      </c>
      <c r="X259" s="43" t="str">
        <f>IF('Rp0,2, МПа'!K259="-",W259,CONCATENATE(W259,",",'Rp0,2, МПа'!K259))</f>
        <v>245,245,245,226,216,216,216</v>
      </c>
      <c r="Y259" s="43" t="str">
        <f>IF('Rp0,2, МПа'!L259="-",X259,CONCATENATE(X259,",",'Rp0,2, МПа'!L259))</f>
        <v>245,245,245,226,216,216,216</v>
      </c>
      <c r="Z259" s="43" t="str">
        <f>IF('Rp0,2, МПа'!M259="-",Y259,CONCATENATE(Y259,",",'Rp0,2, МПа'!M259))</f>
        <v>245,245,245,226,216,216,216</v>
      </c>
      <c r="AA259" s="43" t="str">
        <f>IF('Rp0,2, МПа'!N259="-",Z259,CONCATENATE(Z259,",",'Rp0,2, МПа'!N259))</f>
        <v>245,245,245,226,216,216,216</v>
      </c>
      <c r="AB259" s="43" t="str">
        <f>IF('Rp0,2, МПа'!O259="-",AA259,CONCATENATE(AA259,",",'Rp0,2, МПа'!O259))</f>
        <v>245,245,245,226,216,216,216</v>
      </c>
      <c r="AC259" s="43" t="str">
        <f>IF('Rp0,2, МПа'!P259="-",AB259,CONCATENATE(AB259,",",'Rp0,2, МПа'!P259))</f>
        <v>245,245,245,226,216,216,216</v>
      </c>
      <c r="AD259" s="43" t="str">
        <f t="shared" si="7"/>
        <v>{Name: "Сталь 08Х13 (Трубы наружным диаметром от 5 до 250 мм с толщиной стенки от 0,2 до 22 мм)",ClassID: "СВХ",UltimateStressArray: [373,363,353,333,323,314,314],YieldStressArray: [245,245,245,226,216,216,216]},</v>
      </c>
    </row>
    <row r="260" spans="1:30" x14ac:dyDescent="0.25">
      <c r="A260" s="45" t="str">
        <f>INDEX('Обработка исходного'!B:B,ROW('Rm, МПа'!$B$3)+4*(ROW('Rm, МПа'!$B260)-ROW('Rm, МПа'!$B$3)))</f>
        <v>Сталь высокохромистая</v>
      </c>
      <c r="B260" s="45" t="str">
        <f t="shared" ref="B260:B323" si="8">IF(A260="Сталь углеродистая","СУ",
IF(A260="Сталь легированная","СЛ",
IF(A260="Сталь хромоникелевая коррозионно-стойкая аустенитного класса","СХН-КСАК",
IF(A260="Сталь легированная хромомолибденованадиевая","СЛ-ХМВ",
IF(A260="Сталь легированная кремнемарганцовистая","СЛ-КМ",
IF(A260="Сталь высокохромистая","СВХ",
IF(A260="Сплав на железоникелевой основе","СЖНО",
IF(A260="Сплав циркониевый","СЦВ-Ц",
IF(A260="Сплав титановый","СЦМ-Т",
IF(A260="Сплав алюминиевый","СЦМ-А",
IF(A260="Сплав латуни","СЦМ-Л")))))))))))</f>
        <v>СВХ</v>
      </c>
      <c r="C260" s="45" t="str">
        <f>CONCATENATE('Rm, МПа'!B260,IF(OR(ISBLANK('Rm, МПа'!C260),'Rm, МПа'!C260=""),"",CONCATENATE(" (",'Rm, МПа'!C260,")")))</f>
        <v>20Х13 (Поковки диаметром или толщиной до 300 мм)</v>
      </c>
      <c r="D260" s="43">
        <f>'Rm, МПа'!D260</f>
        <v>647</v>
      </c>
      <c r="E260" s="43" t="str">
        <f>IF('Rm, МПа'!E260="-",D260,CONCATENATE(D260,",",'Rm, МПа'!E260))</f>
        <v>647,628</v>
      </c>
      <c r="F260" s="43" t="str">
        <f>IF('Rm, МПа'!F260="-",E260,CONCATENATE(E260,",",'Rm, МПа'!F260))</f>
        <v>647,628,608</v>
      </c>
      <c r="G260" s="43" t="str">
        <f>IF('Rm, МПа'!G260="-",F260,CONCATENATE(F260,",",'Rm, МПа'!G260))</f>
        <v>647,628,608,589</v>
      </c>
      <c r="H260" s="43" t="str">
        <f>IF('Rm, МПа'!H260="-",G260,CONCATENATE(G260,",",'Rm, МПа'!H260))</f>
        <v>647,628,608,589,569</v>
      </c>
      <c r="I260" s="43" t="str">
        <f>IF('Rm, МПа'!I260="-",H260,CONCATENATE(H260,",",'Rm, МПа'!I260))</f>
        <v>647,628,608,589,569,549</v>
      </c>
      <c r="J260" s="43" t="str">
        <f>IF('Rm, МПа'!J260="-",I260,CONCATENATE(I260,",",'Rm, МПа'!J260))</f>
        <v>647,628,608,589,569,549,530</v>
      </c>
      <c r="K260" s="43" t="str">
        <f>IF('Rm, МПа'!K260="-",J260,CONCATENATE(J260,",",'Rm, МПа'!K260))</f>
        <v>647,628,608,589,569,549,530</v>
      </c>
      <c r="L260" s="43" t="str">
        <f>IF('Rm, МПа'!L260="-",K260,CONCATENATE(K260,",",'Rm, МПа'!L260))</f>
        <v>647,628,608,589,569,549,530</v>
      </c>
      <c r="M260" s="43" t="str">
        <f>IF('Rm, МПа'!M260="-",L260,CONCATENATE(L260,",",'Rm, МПа'!M260))</f>
        <v>647,628,608,589,569,549,530</v>
      </c>
      <c r="N260" s="43" t="str">
        <f>IF('Rm, МПа'!N260="-",M260,CONCATENATE(M260,",",'Rm, МПа'!N260))</f>
        <v>647,628,608,589,569,549,530</v>
      </c>
      <c r="O260" s="43" t="str">
        <f>IF('Rm, МПа'!O260="-",N260,CONCATENATE(N260,",",'Rm, МПа'!O260))</f>
        <v>647,628,608,589,569,549,530</v>
      </c>
      <c r="P260" s="43" t="str">
        <f>IF('Rm, МПа'!P260="-",O260,CONCATENATE(O260,",",'Rm, МПа'!P260))</f>
        <v>647,628,608,589,569,549,530</v>
      </c>
      <c r="Q260" s="43">
        <f>'Rp0,2, МПа'!D260</f>
        <v>441</v>
      </c>
      <c r="R260" s="43" t="str">
        <f>IF('Rp0,2, МПа'!E260="-",Q260,CONCATENATE(Q260,",",'Rp0,2, МПа'!E260))</f>
        <v>441,422</v>
      </c>
      <c r="S260" s="43" t="str">
        <f>IF('Rp0,2, МПа'!F260="-",R260,CONCATENATE(R260,",",'Rp0,2, МПа'!F260))</f>
        <v>441,422,412</v>
      </c>
      <c r="T260" s="43" t="str">
        <f>IF('Rp0,2, МПа'!G260="-",S260,CONCATENATE(S260,",",'Rp0,2, МПа'!G260))</f>
        <v>441,422,412,392</v>
      </c>
      <c r="U260" s="43" t="str">
        <f>IF('Rp0,2, МПа'!H260="-",T260,CONCATENATE(T260,",",'Rp0,2, МПа'!H260))</f>
        <v>441,422,412,392,392</v>
      </c>
      <c r="V260" s="43" t="str">
        <f>IF('Rp0,2, МПа'!I260="-",U260,CONCATENATE(U260,",",'Rp0,2, МПа'!I260))</f>
        <v>441,422,412,392,392,363</v>
      </c>
      <c r="W260" s="43" t="str">
        <f>IF('Rp0,2, МПа'!J260="-",V260,CONCATENATE(V260,",",'Rp0,2, МПа'!J260))</f>
        <v>441,422,412,392,392,363,353</v>
      </c>
      <c r="X260" s="43" t="str">
        <f>IF('Rp0,2, МПа'!K260="-",W260,CONCATENATE(W260,",",'Rp0,2, МПа'!K260))</f>
        <v>441,422,412,392,392,363,353</v>
      </c>
      <c r="Y260" s="43" t="str">
        <f>IF('Rp0,2, МПа'!L260="-",X260,CONCATENATE(X260,",",'Rp0,2, МПа'!L260))</f>
        <v>441,422,412,392,392,363,353</v>
      </c>
      <c r="Z260" s="43" t="str">
        <f>IF('Rp0,2, МПа'!M260="-",Y260,CONCATENATE(Y260,",",'Rp0,2, МПа'!M260))</f>
        <v>441,422,412,392,392,363,353</v>
      </c>
      <c r="AA260" s="43" t="str">
        <f>IF('Rp0,2, МПа'!N260="-",Z260,CONCATENATE(Z260,",",'Rp0,2, МПа'!N260))</f>
        <v>441,422,412,392,392,363,353</v>
      </c>
      <c r="AB260" s="43" t="str">
        <f>IF('Rp0,2, МПа'!O260="-",AA260,CONCATENATE(AA260,",",'Rp0,2, МПа'!O260))</f>
        <v>441,422,412,392,392,363,353</v>
      </c>
      <c r="AC260" s="43" t="str">
        <f>IF('Rp0,2, МПа'!P260="-",AB260,CONCATENATE(AB260,",",'Rp0,2, МПа'!P260))</f>
        <v>441,422,412,392,392,363,353</v>
      </c>
      <c r="AD260" s="43" t="str">
        <f t="shared" ref="AD260:AD323" si="9">CONCATENATE("{",
CONCATENATE("Name",": ",CHAR(34),CONCATENATE(IF(OR(ISNUMBER(SEARCH("Ст3",C260)),ISNUMBER(SEARCH("Сплав",C260))),"","Сталь "),C260),CHAR(34)),
",",
CONCATENATE("ClassID",": ",CHAR(34),B260,CHAR(34)),
",",
CONCATENATE("UltimateStressArray",": [",P260,"]"),
",",
CONCATENATE("YieldStressArray",": [",AC260,"]"),
"},")</f>
        <v>{Name: "Сталь 20Х13 (Поковки диаметром или толщиной до 300 мм)",ClassID: "СВХ",UltimateStressArray: [647,628,608,589,569,549,530],YieldStressArray: [441,422,412,392,392,363,353]},</v>
      </c>
    </row>
    <row r="261" spans="1:30" x14ac:dyDescent="0.25">
      <c r="A261" s="45" t="str">
        <f>INDEX('Обработка исходного'!B:B,ROW('Rm, МПа'!$B$3)+4*(ROW('Rm, МПа'!$B261)-ROW('Rm, МПа'!$B$3)))</f>
        <v>Сталь высокохромистая</v>
      </c>
      <c r="B261" s="45" t="str">
        <f t="shared" si="8"/>
        <v>СВХ</v>
      </c>
      <c r="C261" s="45" t="str">
        <f>CONCATENATE('Rm, МПа'!B261,IF(OR(ISBLANK('Rm, МПа'!C261),'Rm, МПа'!C261=""),"",CONCATENATE(" (",'Rm, МПа'!C261,")")))</f>
        <v>20Х13 (Калиброванная сталь диаметром или стороной квадрата до 70 мм)</v>
      </c>
      <c r="D261" s="43">
        <f>'Rm, МПа'!D261</f>
        <v>647</v>
      </c>
      <c r="E261" s="43" t="str">
        <f>IF('Rm, МПа'!E261="-",D261,CONCATENATE(D261,",",'Rm, МПа'!E261))</f>
        <v>647,628</v>
      </c>
      <c r="F261" s="43" t="str">
        <f>IF('Rm, МПа'!F261="-",E261,CONCATENATE(E261,",",'Rm, МПа'!F261))</f>
        <v>647,628,608</v>
      </c>
      <c r="G261" s="43" t="str">
        <f>IF('Rm, МПа'!G261="-",F261,CONCATENATE(F261,",",'Rm, МПа'!G261))</f>
        <v>647,628,608,589</v>
      </c>
      <c r="H261" s="43" t="str">
        <f>IF('Rm, МПа'!H261="-",G261,CONCATENATE(G261,",",'Rm, МПа'!H261))</f>
        <v>647,628,608,589,569</v>
      </c>
      <c r="I261" s="43" t="str">
        <f>IF('Rm, МПа'!I261="-",H261,CONCATENATE(H261,",",'Rm, МПа'!I261))</f>
        <v>647,628,608,589,569,549</v>
      </c>
      <c r="J261" s="43" t="str">
        <f>IF('Rm, МПа'!J261="-",I261,CONCATENATE(I261,",",'Rm, МПа'!J261))</f>
        <v>647,628,608,589,569,549,530</v>
      </c>
      <c r="K261" s="43" t="str">
        <f>IF('Rm, МПа'!K261="-",J261,CONCATENATE(J261,",",'Rm, МПа'!K261))</f>
        <v>647,628,608,589,569,549,530</v>
      </c>
      <c r="L261" s="43" t="str">
        <f>IF('Rm, МПа'!L261="-",K261,CONCATENATE(K261,",",'Rm, МПа'!L261))</f>
        <v>647,628,608,589,569,549,530</v>
      </c>
      <c r="M261" s="43" t="str">
        <f>IF('Rm, МПа'!M261="-",L261,CONCATENATE(L261,",",'Rm, МПа'!M261))</f>
        <v>647,628,608,589,569,549,530</v>
      </c>
      <c r="N261" s="43" t="str">
        <f>IF('Rm, МПа'!N261="-",M261,CONCATENATE(M261,",",'Rm, МПа'!N261))</f>
        <v>647,628,608,589,569,549,530</v>
      </c>
      <c r="O261" s="43" t="str">
        <f>IF('Rm, МПа'!O261="-",N261,CONCATENATE(N261,",",'Rm, МПа'!O261))</f>
        <v>647,628,608,589,569,549,530</v>
      </c>
      <c r="P261" s="43" t="str">
        <f>IF('Rm, МПа'!P261="-",O261,CONCATENATE(O261,",",'Rm, МПа'!P261))</f>
        <v>647,628,608,589,569,549,530</v>
      </c>
      <c r="Q261" s="43">
        <f>'Rp0,2, МПа'!D261</f>
        <v>441</v>
      </c>
      <c r="R261" s="43" t="str">
        <f>IF('Rp0,2, МПа'!E261="-",Q261,CONCATENATE(Q261,",",'Rp0,2, МПа'!E261))</f>
        <v>441,422</v>
      </c>
      <c r="S261" s="43" t="str">
        <f>IF('Rp0,2, МПа'!F261="-",R261,CONCATENATE(R261,",",'Rp0,2, МПа'!F261))</f>
        <v>441,422,412</v>
      </c>
      <c r="T261" s="43" t="str">
        <f>IF('Rp0,2, МПа'!G261="-",S261,CONCATENATE(S261,",",'Rp0,2, МПа'!G261))</f>
        <v>441,422,412,392</v>
      </c>
      <c r="U261" s="43" t="str">
        <f>IF('Rp0,2, МПа'!H261="-",T261,CONCATENATE(T261,",",'Rp0,2, МПа'!H261))</f>
        <v>441,422,412,392,392</v>
      </c>
      <c r="V261" s="43" t="str">
        <f>IF('Rp0,2, МПа'!I261="-",U261,CONCATENATE(U261,",",'Rp0,2, МПа'!I261))</f>
        <v>441,422,412,392,392,363</v>
      </c>
      <c r="W261" s="43" t="str">
        <f>IF('Rp0,2, МПа'!J261="-",V261,CONCATENATE(V261,",",'Rp0,2, МПа'!J261))</f>
        <v>441,422,412,392,392,363,353</v>
      </c>
      <c r="X261" s="43" t="str">
        <f>IF('Rp0,2, МПа'!K261="-",W261,CONCATENATE(W261,",",'Rp0,2, МПа'!K261))</f>
        <v>441,422,412,392,392,363,353</v>
      </c>
      <c r="Y261" s="43" t="str">
        <f>IF('Rp0,2, МПа'!L261="-",X261,CONCATENATE(X261,",",'Rp0,2, МПа'!L261))</f>
        <v>441,422,412,392,392,363,353</v>
      </c>
      <c r="Z261" s="43" t="str">
        <f>IF('Rp0,2, МПа'!M261="-",Y261,CONCATENATE(Y261,",",'Rp0,2, МПа'!M261))</f>
        <v>441,422,412,392,392,363,353</v>
      </c>
      <c r="AA261" s="43" t="str">
        <f>IF('Rp0,2, МПа'!N261="-",Z261,CONCATENATE(Z261,",",'Rp0,2, МПа'!N261))</f>
        <v>441,422,412,392,392,363,353</v>
      </c>
      <c r="AB261" s="43" t="str">
        <f>IF('Rp0,2, МПа'!O261="-",AA261,CONCATENATE(AA261,",",'Rp0,2, МПа'!O261))</f>
        <v>441,422,412,392,392,363,353</v>
      </c>
      <c r="AC261" s="43" t="str">
        <f>IF('Rp0,2, МПа'!P261="-",AB261,CONCATENATE(AB261,",",'Rp0,2, МПа'!P261))</f>
        <v>441,422,412,392,392,363,353</v>
      </c>
      <c r="AD261" s="43" t="str">
        <f t="shared" si="9"/>
        <v>{Name: "Сталь 20Х13 (Калиброванная сталь диаметром или стороной квадрата до 70 мм)",ClassID: "СВХ",UltimateStressArray: [647,628,608,589,569,549,530],YieldStressArray: [441,422,412,392,392,363,353]},</v>
      </c>
    </row>
    <row r="262" spans="1:30" x14ac:dyDescent="0.25">
      <c r="A262" s="45" t="str">
        <f>INDEX('Обработка исходного'!B:B,ROW('Rm, МПа'!$B$3)+4*(ROW('Rm, МПа'!$B262)-ROW('Rm, МПа'!$B$3)))</f>
        <v>Сталь высокохромистая</v>
      </c>
      <c r="B262" s="45" t="str">
        <f t="shared" si="8"/>
        <v>СВХ</v>
      </c>
      <c r="C262" s="45" t="str">
        <f>CONCATENATE('Rm, МПа'!B262,IF(OR(ISBLANK('Rm, МПа'!C262),'Rm, МПа'!C262=""),"",CONCATENATE(" (",'Rm, МПа'!C262,")")))</f>
        <v>20Х13 (Горячекатаная сталь диаметром, стороной квадрата или толщиной до 60 мм)</v>
      </c>
      <c r="D262" s="43">
        <f>'Rm, МПа'!D262</f>
        <v>647</v>
      </c>
      <c r="E262" s="43" t="str">
        <f>IF('Rm, МПа'!E262="-",D262,CONCATENATE(D262,",",'Rm, МПа'!E262))</f>
        <v>647,628</v>
      </c>
      <c r="F262" s="43" t="str">
        <f>IF('Rm, МПа'!F262="-",E262,CONCATENATE(E262,",",'Rm, МПа'!F262))</f>
        <v>647,628,608</v>
      </c>
      <c r="G262" s="43" t="str">
        <f>IF('Rm, МПа'!G262="-",F262,CONCATENATE(F262,",",'Rm, МПа'!G262))</f>
        <v>647,628,608,589</v>
      </c>
      <c r="H262" s="43" t="str">
        <f>IF('Rm, МПа'!H262="-",G262,CONCATENATE(G262,",",'Rm, МПа'!H262))</f>
        <v>647,628,608,589,569</v>
      </c>
      <c r="I262" s="43" t="str">
        <f>IF('Rm, МПа'!I262="-",H262,CONCATENATE(H262,",",'Rm, МПа'!I262))</f>
        <v>647,628,608,589,569,549</v>
      </c>
      <c r="J262" s="43" t="str">
        <f>IF('Rm, МПа'!J262="-",I262,CONCATENATE(I262,",",'Rm, МПа'!J262))</f>
        <v>647,628,608,589,569,549,530</v>
      </c>
      <c r="K262" s="43" t="str">
        <f>IF('Rm, МПа'!K262="-",J262,CONCATENATE(J262,",",'Rm, МПа'!K262))</f>
        <v>647,628,608,589,569,549,530</v>
      </c>
      <c r="L262" s="43" t="str">
        <f>IF('Rm, МПа'!L262="-",K262,CONCATENATE(K262,",",'Rm, МПа'!L262))</f>
        <v>647,628,608,589,569,549,530</v>
      </c>
      <c r="M262" s="43" t="str">
        <f>IF('Rm, МПа'!M262="-",L262,CONCATENATE(L262,",",'Rm, МПа'!M262))</f>
        <v>647,628,608,589,569,549,530</v>
      </c>
      <c r="N262" s="43" t="str">
        <f>IF('Rm, МПа'!N262="-",M262,CONCATENATE(M262,",",'Rm, МПа'!N262))</f>
        <v>647,628,608,589,569,549,530</v>
      </c>
      <c r="O262" s="43" t="str">
        <f>IF('Rm, МПа'!O262="-",N262,CONCATENATE(N262,",",'Rm, МПа'!O262))</f>
        <v>647,628,608,589,569,549,530</v>
      </c>
      <c r="P262" s="43" t="str">
        <f>IF('Rm, МПа'!P262="-",O262,CONCATENATE(O262,",",'Rm, МПа'!P262))</f>
        <v>647,628,608,589,569,549,530</v>
      </c>
      <c r="Q262" s="43">
        <f>'Rp0,2, МПа'!D262</f>
        <v>441</v>
      </c>
      <c r="R262" s="43" t="str">
        <f>IF('Rp0,2, МПа'!E262="-",Q262,CONCATENATE(Q262,",",'Rp0,2, МПа'!E262))</f>
        <v>441,422</v>
      </c>
      <c r="S262" s="43" t="str">
        <f>IF('Rp0,2, МПа'!F262="-",R262,CONCATENATE(R262,",",'Rp0,2, МПа'!F262))</f>
        <v>441,422,412</v>
      </c>
      <c r="T262" s="43" t="str">
        <f>IF('Rp0,2, МПа'!G262="-",S262,CONCATENATE(S262,",",'Rp0,2, МПа'!G262))</f>
        <v>441,422,412,392</v>
      </c>
      <c r="U262" s="43" t="str">
        <f>IF('Rp0,2, МПа'!H262="-",T262,CONCATENATE(T262,",",'Rp0,2, МПа'!H262))</f>
        <v>441,422,412,392,392</v>
      </c>
      <c r="V262" s="43" t="str">
        <f>IF('Rp0,2, МПа'!I262="-",U262,CONCATENATE(U262,",",'Rp0,2, МПа'!I262))</f>
        <v>441,422,412,392,392,363</v>
      </c>
      <c r="W262" s="43" t="str">
        <f>IF('Rp0,2, МПа'!J262="-",V262,CONCATENATE(V262,",",'Rp0,2, МПа'!J262))</f>
        <v>441,422,412,392,392,363,353</v>
      </c>
      <c r="X262" s="43" t="str">
        <f>IF('Rp0,2, МПа'!K262="-",W262,CONCATENATE(W262,",",'Rp0,2, МПа'!K262))</f>
        <v>441,422,412,392,392,363,353</v>
      </c>
      <c r="Y262" s="43" t="str">
        <f>IF('Rp0,2, МПа'!L262="-",X262,CONCATENATE(X262,",",'Rp0,2, МПа'!L262))</f>
        <v>441,422,412,392,392,363,353</v>
      </c>
      <c r="Z262" s="43" t="str">
        <f>IF('Rp0,2, МПа'!M262="-",Y262,CONCATENATE(Y262,",",'Rp0,2, МПа'!M262))</f>
        <v>441,422,412,392,392,363,353</v>
      </c>
      <c r="AA262" s="43" t="str">
        <f>IF('Rp0,2, МПа'!N262="-",Z262,CONCATENATE(Z262,",",'Rp0,2, МПа'!N262))</f>
        <v>441,422,412,392,392,363,353</v>
      </c>
      <c r="AB262" s="43" t="str">
        <f>IF('Rp0,2, МПа'!O262="-",AA262,CONCATENATE(AA262,",",'Rp0,2, МПа'!O262))</f>
        <v>441,422,412,392,392,363,353</v>
      </c>
      <c r="AC262" s="43" t="str">
        <f>IF('Rp0,2, МПа'!P262="-",AB262,CONCATENATE(AB262,",",'Rp0,2, МПа'!P262))</f>
        <v>441,422,412,392,392,363,353</v>
      </c>
      <c r="AD262" s="43" t="str">
        <f t="shared" si="9"/>
        <v>{Name: "Сталь 20Х13 (Горячекатаная сталь диаметром, стороной квадрата или толщиной до 60 мм)",ClassID: "СВХ",UltimateStressArray: [647,628,608,589,569,549,530],YieldStressArray: [441,422,412,392,392,363,353]},</v>
      </c>
    </row>
    <row r="263" spans="1:30" x14ac:dyDescent="0.25">
      <c r="A263" s="45" t="str">
        <f>INDEX('Обработка исходного'!B:B,ROW('Rm, МПа'!$B$3)+4*(ROW('Rm, МПа'!$B263)-ROW('Rm, МПа'!$B$3)))</f>
        <v>Сталь высокохромистая</v>
      </c>
      <c r="B263" s="45" t="str">
        <f t="shared" si="8"/>
        <v>СВХ</v>
      </c>
      <c r="C263" s="45" t="str">
        <f>CONCATENATE('Rm, МПа'!B263,IF(OR(ISBLANK('Rm, МПа'!C263),'Rm, МПа'!C263=""),"",CONCATENATE(" (",'Rm, МПа'!C263,")")))</f>
        <v>20Х13 (Горячекатаная сталь диаметром, стороной квадрата или толщиной от 60 до 100 мм)</v>
      </c>
      <c r="D263" s="43">
        <f>'Rm, МПа'!D263</f>
        <v>647</v>
      </c>
      <c r="E263" s="43" t="str">
        <f>IF('Rm, МПа'!E263="-",D263,CONCATENATE(D263,",",'Rm, МПа'!E263))</f>
        <v>647,628</v>
      </c>
      <c r="F263" s="43" t="str">
        <f>IF('Rm, МПа'!F263="-",E263,CONCATENATE(E263,",",'Rm, МПа'!F263))</f>
        <v>647,628,608</v>
      </c>
      <c r="G263" s="43" t="str">
        <f>IF('Rm, МПа'!G263="-",F263,CONCATENATE(F263,",",'Rm, МПа'!G263))</f>
        <v>647,628,608,589</v>
      </c>
      <c r="H263" s="43" t="str">
        <f>IF('Rm, МПа'!H263="-",G263,CONCATENATE(G263,",",'Rm, МПа'!H263))</f>
        <v>647,628,608,589,569</v>
      </c>
      <c r="I263" s="43" t="str">
        <f>IF('Rm, МПа'!I263="-",H263,CONCATENATE(H263,",",'Rm, МПа'!I263))</f>
        <v>647,628,608,589,569,549</v>
      </c>
      <c r="J263" s="43" t="str">
        <f>IF('Rm, МПа'!J263="-",I263,CONCATENATE(I263,",",'Rm, МПа'!J263))</f>
        <v>647,628,608,589,569,549,530</v>
      </c>
      <c r="K263" s="43" t="str">
        <f>IF('Rm, МПа'!K263="-",J263,CONCATENATE(J263,",",'Rm, МПа'!K263))</f>
        <v>647,628,608,589,569,549,530</v>
      </c>
      <c r="L263" s="43" t="str">
        <f>IF('Rm, МПа'!L263="-",K263,CONCATENATE(K263,",",'Rm, МПа'!L263))</f>
        <v>647,628,608,589,569,549,530</v>
      </c>
      <c r="M263" s="43" t="str">
        <f>IF('Rm, МПа'!M263="-",L263,CONCATENATE(L263,",",'Rm, МПа'!M263))</f>
        <v>647,628,608,589,569,549,530</v>
      </c>
      <c r="N263" s="43" t="str">
        <f>IF('Rm, МПа'!N263="-",M263,CONCATENATE(M263,",",'Rm, МПа'!N263))</f>
        <v>647,628,608,589,569,549,530</v>
      </c>
      <c r="O263" s="43" t="str">
        <f>IF('Rm, МПа'!O263="-",N263,CONCATENATE(N263,",",'Rm, МПа'!O263))</f>
        <v>647,628,608,589,569,549,530</v>
      </c>
      <c r="P263" s="43" t="str">
        <f>IF('Rm, МПа'!P263="-",O263,CONCATENATE(O263,",",'Rm, МПа'!P263))</f>
        <v>647,628,608,589,569,549,530</v>
      </c>
      <c r="Q263" s="43">
        <f>'Rp0,2, МПа'!D263</f>
        <v>441</v>
      </c>
      <c r="R263" s="43" t="str">
        <f>IF('Rp0,2, МПа'!E263="-",Q263,CONCATENATE(Q263,",",'Rp0,2, МПа'!E263))</f>
        <v>441,422</v>
      </c>
      <c r="S263" s="43" t="str">
        <f>IF('Rp0,2, МПа'!F263="-",R263,CONCATENATE(R263,",",'Rp0,2, МПа'!F263))</f>
        <v>441,422,412</v>
      </c>
      <c r="T263" s="43" t="str">
        <f>IF('Rp0,2, МПа'!G263="-",S263,CONCATENATE(S263,",",'Rp0,2, МПа'!G263))</f>
        <v>441,422,412,392</v>
      </c>
      <c r="U263" s="43" t="str">
        <f>IF('Rp0,2, МПа'!H263="-",T263,CONCATENATE(T263,",",'Rp0,2, МПа'!H263))</f>
        <v>441,422,412,392,392</v>
      </c>
      <c r="V263" s="43" t="str">
        <f>IF('Rp0,2, МПа'!I263="-",U263,CONCATENATE(U263,",",'Rp0,2, МПа'!I263))</f>
        <v>441,422,412,392,392,363</v>
      </c>
      <c r="W263" s="43" t="str">
        <f>IF('Rp0,2, МПа'!J263="-",V263,CONCATENATE(V263,",",'Rp0,2, МПа'!J263))</f>
        <v>441,422,412,392,392,363,353</v>
      </c>
      <c r="X263" s="43" t="str">
        <f>IF('Rp0,2, МПа'!K263="-",W263,CONCATENATE(W263,",",'Rp0,2, МПа'!K263))</f>
        <v>441,422,412,392,392,363,353</v>
      </c>
      <c r="Y263" s="43" t="str">
        <f>IF('Rp0,2, МПа'!L263="-",X263,CONCATENATE(X263,",",'Rp0,2, МПа'!L263))</f>
        <v>441,422,412,392,392,363,353</v>
      </c>
      <c r="Z263" s="43" t="str">
        <f>IF('Rp0,2, МПа'!M263="-",Y263,CONCATENATE(Y263,",",'Rp0,2, МПа'!M263))</f>
        <v>441,422,412,392,392,363,353</v>
      </c>
      <c r="AA263" s="43" t="str">
        <f>IF('Rp0,2, МПа'!N263="-",Z263,CONCATENATE(Z263,",",'Rp0,2, МПа'!N263))</f>
        <v>441,422,412,392,392,363,353</v>
      </c>
      <c r="AB263" s="43" t="str">
        <f>IF('Rp0,2, МПа'!O263="-",AA263,CONCATENATE(AA263,",",'Rp0,2, МПа'!O263))</f>
        <v>441,422,412,392,392,363,353</v>
      </c>
      <c r="AC263" s="43" t="str">
        <f>IF('Rp0,2, МПа'!P263="-",AB263,CONCATENATE(AB263,",",'Rp0,2, МПа'!P263))</f>
        <v>441,422,412,392,392,363,353</v>
      </c>
      <c r="AD263" s="43" t="str">
        <f t="shared" si="9"/>
        <v>{Name: "Сталь 20Х13 (Горячекатаная сталь диаметром, стороной квадрата или толщиной от 60 до 100 мм)",ClassID: "СВХ",UltimateStressArray: [647,628,608,589,569,549,530],YieldStressArray: [441,422,412,392,392,363,353]},</v>
      </c>
    </row>
    <row r="264" spans="1:30" x14ac:dyDescent="0.25">
      <c r="A264" s="45" t="str">
        <f>INDEX('Обработка исходного'!B:B,ROW('Rm, МПа'!$B$3)+4*(ROW('Rm, МПа'!$B264)-ROW('Rm, МПа'!$B$3)))</f>
        <v>Сталь высокохромистая</v>
      </c>
      <c r="B264" s="45" t="str">
        <f t="shared" si="8"/>
        <v>СВХ</v>
      </c>
      <c r="C264" s="45" t="str">
        <f>CONCATENATE('Rm, МПа'!B264,IF(OR(ISBLANK('Rm, МПа'!C264),'Rm, МПа'!C264=""),"",CONCATENATE(" (",'Rm, МПа'!C264,")")))</f>
        <v>20Х13 (Горячекатаная сталь со стороной квадрата или толщиной от 100 до 150 мм)</v>
      </c>
      <c r="D264" s="43">
        <f>'Rm, МПа'!D264</f>
        <v>647</v>
      </c>
      <c r="E264" s="43" t="str">
        <f>IF('Rm, МПа'!E264="-",D264,CONCATENATE(D264,",",'Rm, МПа'!E264))</f>
        <v>647,628</v>
      </c>
      <c r="F264" s="43" t="str">
        <f>IF('Rm, МПа'!F264="-",E264,CONCATENATE(E264,",",'Rm, МПа'!F264))</f>
        <v>647,628,608</v>
      </c>
      <c r="G264" s="43" t="str">
        <f>IF('Rm, МПа'!G264="-",F264,CONCATENATE(F264,",",'Rm, МПа'!G264))</f>
        <v>647,628,608,589</v>
      </c>
      <c r="H264" s="43" t="str">
        <f>IF('Rm, МПа'!H264="-",G264,CONCATENATE(G264,",",'Rm, МПа'!H264))</f>
        <v>647,628,608,589,569</v>
      </c>
      <c r="I264" s="43" t="str">
        <f>IF('Rm, МПа'!I264="-",H264,CONCATENATE(H264,",",'Rm, МПа'!I264))</f>
        <v>647,628,608,589,569,549</v>
      </c>
      <c r="J264" s="43" t="str">
        <f>IF('Rm, МПа'!J264="-",I264,CONCATENATE(I264,",",'Rm, МПа'!J264))</f>
        <v>647,628,608,589,569,549,530</v>
      </c>
      <c r="K264" s="43" t="str">
        <f>IF('Rm, МПа'!K264="-",J264,CONCATENATE(J264,",",'Rm, МПа'!K264))</f>
        <v>647,628,608,589,569,549,530</v>
      </c>
      <c r="L264" s="43" t="str">
        <f>IF('Rm, МПа'!L264="-",K264,CONCATENATE(K264,",",'Rm, МПа'!L264))</f>
        <v>647,628,608,589,569,549,530</v>
      </c>
      <c r="M264" s="43" t="str">
        <f>IF('Rm, МПа'!M264="-",L264,CONCATENATE(L264,",",'Rm, МПа'!M264))</f>
        <v>647,628,608,589,569,549,530</v>
      </c>
      <c r="N264" s="43" t="str">
        <f>IF('Rm, МПа'!N264="-",M264,CONCATENATE(M264,",",'Rm, МПа'!N264))</f>
        <v>647,628,608,589,569,549,530</v>
      </c>
      <c r="O264" s="43" t="str">
        <f>IF('Rm, МПа'!O264="-",N264,CONCATENATE(N264,",",'Rm, МПа'!O264))</f>
        <v>647,628,608,589,569,549,530</v>
      </c>
      <c r="P264" s="43" t="str">
        <f>IF('Rm, МПа'!P264="-",O264,CONCATENATE(O264,",",'Rm, МПа'!P264))</f>
        <v>647,628,608,589,569,549,530</v>
      </c>
      <c r="Q264" s="43">
        <f>'Rp0,2, МПа'!D264</f>
        <v>441</v>
      </c>
      <c r="R264" s="43" t="str">
        <f>IF('Rp0,2, МПа'!E264="-",Q264,CONCATENATE(Q264,",",'Rp0,2, МПа'!E264))</f>
        <v>441,422</v>
      </c>
      <c r="S264" s="43" t="str">
        <f>IF('Rp0,2, МПа'!F264="-",R264,CONCATENATE(R264,",",'Rp0,2, МПа'!F264))</f>
        <v>441,422,412</v>
      </c>
      <c r="T264" s="43" t="str">
        <f>IF('Rp0,2, МПа'!G264="-",S264,CONCATENATE(S264,",",'Rp0,2, МПа'!G264))</f>
        <v>441,422,412,392</v>
      </c>
      <c r="U264" s="43" t="str">
        <f>IF('Rp0,2, МПа'!H264="-",T264,CONCATENATE(T264,",",'Rp0,2, МПа'!H264))</f>
        <v>441,422,412,392,392</v>
      </c>
      <c r="V264" s="43" t="str">
        <f>IF('Rp0,2, МПа'!I264="-",U264,CONCATENATE(U264,",",'Rp0,2, МПа'!I264))</f>
        <v>441,422,412,392,392,363</v>
      </c>
      <c r="W264" s="43" t="str">
        <f>IF('Rp0,2, МПа'!J264="-",V264,CONCATENATE(V264,",",'Rp0,2, МПа'!J264))</f>
        <v>441,422,412,392,392,363,353</v>
      </c>
      <c r="X264" s="43" t="str">
        <f>IF('Rp0,2, МПа'!K264="-",W264,CONCATENATE(W264,",",'Rp0,2, МПа'!K264))</f>
        <v>441,422,412,392,392,363,353</v>
      </c>
      <c r="Y264" s="43" t="str">
        <f>IF('Rp0,2, МПа'!L264="-",X264,CONCATENATE(X264,",",'Rp0,2, МПа'!L264))</f>
        <v>441,422,412,392,392,363,353</v>
      </c>
      <c r="Z264" s="43" t="str">
        <f>IF('Rp0,2, МПа'!M264="-",Y264,CONCATENATE(Y264,",",'Rp0,2, МПа'!M264))</f>
        <v>441,422,412,392,392,363,353</v>
      </c>
      <c r="AA264" s="43" t="str">
        <f>IF('Rp0,2, МПа'!N264="-",Z264,CONCATENATE(Z264,",",'Rp0,2, МПа'!N264))</f>
        <v>441,422,412,392,392,363,353</v>
      </c>
      <c r="AB264" s="43" t="str">
        <f>IF('Rp0,2, МПа'!O264="-",AA264,CONCATENATE(AA264,",",'Rp0,2, МПа'!O264))</f>
        <v>441,422,412,392,392,363,353</v>
      </c>
      <c r="AC264" s="43" t="str">
        <f>IF('Rp0,2, МПа'!P264="-",AB264,CONCATENATE(AB264,",",'Rp0,2, МПа'!P264))</f>
        <v>441,422,412,392,392,363,353</v>
      </c>
      <c r="AD264" s="43" t="str">
        <f t="shared" si="9"/>
        <v>{Name: "Сталь 20Х13 (Горячекатаная сталь со стороной квадрата или толщиной от 100 до 150 мм)",ClassID: "СВХ",UltimateStressArray: [647,628,608,589,569,549,530],YieldStressArray: [441,422,412,392,392,363,353]},</v>
      </c>
    </row>
    <row r="265" spans="1:30" x14ac:dyDescent="0.25">
      <c r="A265" s="45" t="str">
        <f>INDEX('Обработка исходного'!B:B,ROW('Rm, МПа'!$B$3)+4*(ROW('Rm, МПа'!$B265)-ROW('Rm, МПа'!$B$3)))</f>
        <v>Сталь высокохромистая</v>
      </c>
      <c r="B265" s="45" t="str">
        <f t="shared" si="8"/>
        <v>СВХ</v>
      </c>
      <c r="C265" s="45" t="str">
        <f>CONCATENATE('Rm, МПа'!B265,IF(OR(ISBLANK('Rm, МПа'!C265),'Rm, МПа'!C265=""),"",CONCATENATE(" (",'Rm, МПа'!C265,")")))</f>
        <v>20Х13 (Заготовки крепежных деталей, КП590*)</v>
      </c>
      <c r="D265" s="43">
        <f>'Rm, МПа'!D265</f>
        <v>785</v>
      </c>
      <c r="E265" s="43" t="str">
        <f>IF('Rm, МПа'!E265="-",D265,CONCATENATE(D265,",",'Rm, МПа'!E265))</f>
        <v>785,755</v>
      </c>
      <c r="F265" s="43" t="str">
        <f>IF('Rm, МПа'!F265="-",E265,CONCATENATE(E265,",",'Rm, МПа'!F265))</f>
        <v>785,755,736</v>
      </c>
      <c r="G265" s="43" t="str">
        <f>IF('Rm, МПа'!G265="-",F265,CONCATENATE(F265,",",'Rm, МПа'!G265))</f>
        <v>785,755,736,716</v>
      </c>
      <c r="H265" s="43" t="str">
        <f>IF('Rm, МПа'!H265="-",G265,CONCATENATE(G265,",",'Rm, МПа'!H265))</f>
        <v>785,755,736,716,687</v>
      </c>
      <c r="I265" s="43" t="str">
        <f>IF('Rm, МПа'!I265="-",H265,CONCATENATE(H265,",",'Rm, МПа'!I265))</f>
        <v>785,755,736,716,687,667</v>
      </c>
      <c r="J265" s="43" t="str">
        <f>IF('Rm, МПа'!J265="-",I265,CONCATENATE(I265,",",'Rm, МПа'!J265))</f>
        <v>785,755,736,716,687,667,638</v>
      </c>
      <c r="K265" s="43" t="str">
        <f>IF('Rm, МПа'!K265="-",J265,CONCATENATE(J265,",",'Rm, МПа'!K265))</f>
        <v>785,755,736,716,687,667,638</v>
      </c>
      <c r="L265" s="43" t="str">
        <f>IF('Rm, МПа'!L265="-",K265,CONCATENATE(K265,",",'Rm, МПа'!L265))</f>
        <v>785,755,736,716,687,667,638</v>
      </c>
      <c r="M265" s="43" t="str">
        <f>IF('Rm, МПа'!M265="-",L265,CONCATENATE(L265,",",'Rm, МПа'!M265))</f>
        <v>785,755,736,716,687,667,638</v>
      </c>
      <c r="N265" s="43" t="str">
        <f>IF('Rm, МПа'!N265="-",M265,CONCATENATE(M265,",",'Rm, МПа'!N265))</f>
        <v>785,755,736,716,687,667,638</v>
      </c>
      <c r="O265" s="43" t="str">
        <f>IF('Rm, МПа'!O265="-",N265,CONCATENATE(N265,",",'Rm, МПа'!O265))</f>
        <v>785,755,736,716,687,667,638</v>
      </c>
      <c r="P265" s="43" t="str">
        <f>IF('Rm, МПа'!P265="-",O265,CONCATENATE(O265,",",'Rm, МПа'!P265))</f>
        <v>785,755,736,716,687,667,638</v>
      </c>
      <c r="Q265" s="43">
        <f>'Rp0,2, МПа'!D265</f>
        <v>590</v>
      </c>
      <c r="R265" s="43" t="str">
        <f>IF('Rp0,2, МПа'!E265="-",Q265,CONCATENATE(Q265,",",'Rp0,2, МПа'!E265))</f>
        <v>590,559</v>
      </c>
      <c r="S265" s="43" t="str">
        <f>IF('Rp0,2, МПа'!F265="-",R265,CONCATENATE(R265,",",'Rp0,2, МПа'!F265))</f>
        <v>590,559,549</v>
      </c>
      <c r="T265" s="43" t="str">
        <f>IF('Rp0,2, МПа'!G265="-",S265,CONCATENATE(S265,",",'Rp0,2, МПа'!G265))</f>
        <v>590,559,549,520</v>
      </c>
      <c r="U265" s="43" t="str">
        <f>IF('Rp0,2, МПа'!H265="-",T265,CONCATENATE(T265,",",'Rp0,2, МПа'!H265))</f>
        <v>590,559,549,520,520</v>
      </c>
      <c r="V265" s="43" t="str">
        <f>IF('Rp0,2, МПа'!I265="-",U265,CONCATENATE(U265,",",'Rp0,2, МПа'!I265))</f>
        <v>590,559,549,520,520,481</v>
      </c>
      <c r="W265" s="43" t="str">
        <f>IF('Rp0,2, МПа'!J265="-",V265,CONCATENATE(V265,",",'Rp0,2, МПа'!J265))</f>
        <v>590,559,549,520,520,481,471</v>
      </c>
      <c r="X265" s="43" t="str">
        <f>IF('Rp0,2, МПа'!K265="-",W265,CONCATENATE(W265,",",'Rp0,2, МПа'!K265))</f>
        <v>590,559,549,520,520,481,471</v>
      </c>
      <c r="Y265" s="43" t="str">
        <f>IF('Rp0,2, МПа'!L265="-",X265,CONCATENATE(X265,",",'Rp0,2, МПа'!L265))</f>
        <v>590,559,549,520,520,481,471</v>
      </c>
      <c r="Z265" s="43" t="str">
        <f>IF('Rp0,2, МПа'!M265="-",Y265,CONCATENATE(Y265,",",'Rp0,2, МПа'!M265))</f>
        <v>590,559,549,520,520,481,471</v>
      </c>
      <c r="AA265" s="43" t="str">
        <f>IF('Rp0,2, МПа'!N265="-",Z265,CONCATENATE(Z265,",",'Rp0,2, МПа'!N265))</f>
        <v>590,559,549,520,520,481,471</v>
      </c>
      <c r="AB265" s="43" t="str">
        <f>IF('Rp0,2, МПа'!O265="-",AA265,CONCATENATE(AA265,",",'Rp0,2, МПа'!O265))</f>
        <v>590,559,549,520,520,481,471</v>
      </c>
      <c r="AC265" s="43" t="str">
        <f>IF('Rp0,2, МПа'!P265="-",AB265,CONCATENATE(AB265,",",'Rp0,2, МПа'!P265))</f>
        <v>590,559,549,520,520,481,471</v>
      </c>
      <c r="AD265" s="43" t="str">
        <f t="shared" si="9"/>
        <v>{Name: "Сталь 20Х13 (Заготовки крепежных деталей, КП590*)",ClassID: "СВХ",UltimateStressArray: [785,755,736,716,687,667,638],YieldStressArray: [590,559,549,520,520,481,471]},</v>
      </c>
    </row>
    <row r="266" spans="1:30" x14ac:dyDescent="0.25">
      <c r="A266" s="45" t="str">
        <f>INDEX('Обработка исходного'!B:B,ROW('Rm, МПа'!$B$3)+4*(ROW('Rm, МПа'!$B266)-ROW('Rm, МПа'!$B$3)))</f>
        <v>Сталь высокохромистая</v>
      </c>
      <c r="B266" s="45" t="str">
        <f t="shared" si="8"/>
        <v>СВХ</v>
      </c>
      <c r="C266" s="45" t="str">
        <f>CONCATENATE('Rm, МПа'!B266,IF(OR(ISBLANK('Rm, МПа'!C266),'Rm, МПа'!C266=""),"",CONCATENATE(" (",'Rm, МПа'!C266,")")))</f>
        <v>20Х13 (Листы толщиной от 4 до 50 мм)</v>
      </c>
      <c r="D266" s="43">
        <f>'Rm, МПа'!D266</f>
        <v>510</v>
      </c>
      <c r="E266" s="43" t="str">
        <f>IF('Rm, МПа'!E266="-",D266,CONCATENATE(D266,",",'Rm, МПа'!E266))</f>
        <v>510,491</v>
      </c>
      <c r="F266" s="43" t="str">
        <f>IF('Rm, МПа'!F266="-",E266,CONCATENATE(E266,",",'Rm, МПа'!F266))</f>
        <v>510,491,481</v>
      </c>
      <c r="G266" s="43" t="str">
        <f>IF('Rm, МПа'!G266="-",F266,CONCATENATE(F266,",",'Rm, МПа'!G266))</f>
        <v>510,491,481,471</v>
      </c>
      <c r="H266" s="43" t="str">
        <f>IF('Rm, МПа'!H266="-",G266,CONCATENATE(G266,",",'Rm, МПа'!H266))</f>
        <v>510,491,481,471,441</v>
      </c>
      <c r="I266" s="43" t="str">
        <f>IF('Rm, МПа'!I266="-",H266,CONCATENATE(H266,",",'Rm, МПа'!I266))</f>
        <v>510,491,481,471,441,432</v>
      </c>
      <c r="J266" s="43" t="str">
        <f>IF('Rm, МПа'!J266="-",I266,CONCATENATE(I266,",",'Rm, МПа'!J266))</f>
        <v>510,491,481,471,441,432,412</v>
      </c>
      <c r="K266" s="43" t="str">
        <f>IF('Rm, МПа'!K266="-",J266,CONCATENATE(J266,",",'Rm, МПа'!K266))</f>
        <v>510,491,481,471,441,432,412</v>
      </c>
      <c r="L266" s="43" t="str">
        <f>IF('Rm, МПа'!L266="-",K266,CONCATENATE(K266,",",'Rm, МПа'!L266))</f>
        <v>510,491,481,471,441,432,412</v>
      </c>
      <c r="M266" s="43" t="str">
        <f>IF('Rm, МПа'!M266="-",L266,CONCATENATE(L266,",",'Rm, МПа'!M266))</f>
        <v>510,491,481,471,441,432,412</v>
      </c>
      <c r="N266" s="43" t="str">
        <f>IF('Rm, МПа'!N266="-",M266,CONCATENATE(M266,",",'Rm, МПа'!N266))</f>
        <v>510,491,481,471,441,432,412</v>
      </c>
      <c r="O266" s="43" t="str">
        <f>IF('Rm, МПа'!O266="-",N266,CONCATENATE(N266,",",'Rm, МПа'!O266))</f>
        <v>510,491,481,471,441,432,412</v>
      </c>
      <c r="P266" s="43" t="str">
        <f>IF('Rm, МПа'!P266="-",O266,CONCATENATE(O266,",",'Rm, МПа'!P266))</f>
        <v>510,491,481,471,441,432,412</v>
      </c>
      <c r="Q266" s="43">
        <f>'Rp0,2, МПа'!D266</f>
        <v>373</v>
      </c>
      <c r="R266" s="43" t="str">
        <f>IF('Rp0,2, МПа'!E266="-",Q266,CONCATENATE(Q266,",",'Rp0,2, МПа'!E266))</f>
        <v>373,353</v>
      </c>
      <c r="S266" s="43" t="str">
        <f>IF('Rp0,2, МПа'!F266="-",R266,CONCATENATE(R266,",",'Rp0,2, МПа'!F266))</f>
        <v>373,353,343</v>
      </c>
      <c r="T266" s="43" t="str">
        <f>IF('Rp0,2, МПа'!G266="-",S266,CONCATENATE(S266,",",'Rp0,2, МПа'!G266))</f>
        <v>373,353,343,323</v>
      </c>
      <c r="U266" s="43" t="str">
        <f>IF('Rp0,2, МПа'!H266="-",T266,CONCATENATE(T266,",",'Rp0,2, МПа'!H266))</f>
        <v>373,353,343,323,323</v>
      </c>
      <c r="V266" s="43" t="str">
        <f>IF('Rp0,2, МПа'!I266="-",U266,CONCATENATE(U266,",",'Rp0,2, МПа'!I266))</f>
        <v>373,353,343,323,323,304</v>
      </c>
      <c r="W266" s="43" t="str">
        <f>IF('Rp0,2, МПа'!J266="-",V266,CONCATENATE(V266,",",'Rp0,2, МПа'!J266))</f>
        <v>373,353,343,323,323,304,294</v>
      </c>
      <c r="X266" s="43" t="str">
        <f>IF('Rp0,2, МПа'!K266="-",W266,CONCATENATE(W266,",",'Rp0,2, МПа'!K266))</f>
        <v>373,353,343,323,323,304,294</v>
      </c>
      <c r="Y266" s="43" t="str">
        <f>IF('Rp0,2, МПа'!L266="-",X266,CONCATENATE(X266,",",'Rp0,2, МПа'!L266))</f>
        <v>373,353,343,323,323,304,294</v>
      </c>
      <c r="Z266" s="43" t="str">
        <f>IF('Rp0,2, МПа'!M266="-",Y266,CONCATENATE(Y266,",",'Rp0,2, МПа'!M266))</f>
        <v>373,353,343,323,323,304,294</v>
      </c>
      <c r="AA266" s="43" t="str">
        <f>IF('Rp0,2, МПа'!N266="-",Z266,CONCATENATE(Z266,",",'Rp0,2, МПа'!N266))</f>
        <v>373,353,343,323,323,304,294</v>
      </c>
      <c r="AB266" s="43" t="str">
        <f>IF('Rp0,2, МПа'!O266="-",AA266,CONCATENATE(AA266,",",'Rp0,2, МПа'!O266))</f>
        <v>373,353,343,323,323,304,294</v>
      </c>
      <c r="AC266" s="43" t="str">
        <f>IF('Rp0,2, МПа'!P266="-",AB266,CONCATENATE(AB266,",",'Rp0,2, МПа'!P266))</f>
        <v>373,353,343,323,323,304,294</v>
      </c>
      <c r="AD266" s="43" t="str">
        <f t="shared" si="9"/>
        <v>{Name: "Сталь 20Х13 (Листы толщиной от 4 до 50 мм)",ClassID: "СВХ",UltimateStressArray: [510,491,481,471,441,432,412],YieldStressArray: [373,353,343,323,323,304,294]},</v>
      </c>
    </row>
    <row r="267" spans="1:30" x14ac:dyDescent="0.25">
      <c r="A267" s="45" t="str">
        <f>INDEX('Обработка исходного'!B:B,ROW('Rm, МПа'!$B$3)+4*(ROW('Rm, МПа'!$B267)-ROW('Rm, МПа'!$B$3)))</f>
        <v>Сталь высокохромистая</v>
      </c>
      <c r="B267" s="45" t="str">
        <f t="shared" si="8"/>
        <v>СВХ</v>
      </c>
      <c r="C267" s="45" t="str">
        <f>CONCATENATE('Rm, МПа'!B267,IF(OR(ISBLANK('Rm, МПа'!C267),'Rm, МПа'!C267=""),"",CONCATENATE(" (",'Rm, МПа'!C267,")")))</f>
        <v>20Х12ВНМФ (Заготовки крепежных деталей толщиной до 200 мм, КП670*)</v>
      </c>
      <c r="D267" s="43">
        <f>'Rm, МПа'!D267</f>
        <v>785</v>
      </c>
      <c r="E267" s="43" t="str">
        <f>IF('Rm, МПа'!E267="-",D267,CONCATENATE(D267,",",'Rm, МПа'!E267))</f>
        <v>785,775</v>
      </c>
      <c r="F267" s="43" t="str">
        <f>IF('Rm, МПа'!F267="-",E267,CONCATENATE(E267,",",'Rm, МПа'!F267))</f>
        <v>785,775,755</v>
      </c>
      <c r="G267" s="43" t="str">
        <f>IF('Rm, МПа'!G267="-",F267,CONCATENATE(F267,",",'Rm, МПа'!G267))</f>
        <v>785,775,755,736</v>
      </c>
      <c r="H267" s="43" t="str">
        <f>IF('Rm, МПа'!H267="-",G267,CONCATENATE(G267,",",'Rm, МПа'!H267))</f>
        <v>785,775,755,736,716</v>
      </c>
      <c r="I267" s="43" t="str">
        <f>IF('Rm, МПа'!I267="-",H267,CONCATENATE(H267,",",'Rm, МПа'!I267))</f>
        <v>785,775,755,736,716,697</v>
      </c>
      <c r="J267" s="43" t="str">
        <f>IF('Rm, МПа'!J267="-",I267,CONCATENATE(I267,",",'Rm, МПа'!J267))</f>
        <v>785,775,755,736,716,697,677</v>
      </c>
      <c r="K267" s="43" t="str">
        <f>IF('Rm, МПа'!K267="-",J267,CONCATENATE(J267,",",'Rm, МПа'!K267))</f>
        <v>785,775,755,736,716,697,677,647</v>
      </c>
      <c r="L267" s="43" t="str">
        <f>IF('Rm, МПа'!L267="-",K267,CONCATENATE(K267,",",'Rm, МПа'!L267))</f>
        <v>785,775,755,736,716,697,677,647,628</v>
      </c>
      <c r="M267" s="43" t="str">
        <f>IF('Rm, МПа'!M267="-",L267,CONCATENATE(L267,",",'Rm, МПа'!M267))</f>
        <v>785,775,755,736,716,697,677,647,628,588</v>
      </c>
      <c r="N267" s="43" t="str">
        <f>IF('Rm, МПа'!N267="-",M267,CONCATENATE(M267,",",'Rm, МПа'!N267))</f>
        <v>785,775,755,736,716,697,677,647,628,588,529</v>
      </c>
      <c r="O267" s="43" t="str">
        <f>IF('Rm, МПа'!O267="-",N267,CONCATENATE(N267,",",'Rm, МПа'!O267))</f>
        <v>785,775,755,736,716,697,677,647,628,588,529</v>
      </c>
      <c r="P267" s="43" t="str">
        <f>IF('Rm, МПа'!P267="-",O267,CONCATENATE(O267,",",'Rm, МПа'!P267))</f>
        <v>785,775,755,736,716,697,677,647,628,588,529</v>
      </c>
      <c r="Q267" s="43">
        <f>'Rp0,2, МПа'!D267</f>
        <v>670</v>
      </c>
      <c r="R267" s="43" t="str">
        <f>IF('Rp0,2, МПа'!E267="-",Q267,CONCATENATE(Q267,",",'Rp0,2, МПа'!E267))</f>
        <v>670,657</v>
      </c>
      <c r="S267" s="43" t="str">
        <f>IF('Rp0,2, МПа'!F267="-",R267,CONCATENATE(R267,",",'Rp0,2, МПа'!F267))</f>
        <v>670,657,638</v>
      </c>
      <c r="T267" s="43" t="str">
        <f>IF('Rp0,2, МПа'!G267="-",S267,CONCATENATE(S267,",",'Rp0,2, МПа'!G267))</f>
        <v>670,657,638,618</v>
      </c>
      <c r="U267" s="43" t="str">
        <f>IF('Rp0,2, МПа'!H267="-",T267,CONCATENATE(T267,",",'Rp0,2, МПа'!H267))</f>
        <v>670,657,638,618,608</v>
      </c>
      <c r="V267" s="43" t="str">
        <f>IF('Rp0,2, МПа'!I267="-",U267,CONCATENATE(U267,",",'Rp0,2, МПа'!I267))</f>
        <v>670,657,638,618,608,589</v>
      </c>
      <c r="W267" s="43" t="str">
        <f>IF('Rp0,2, МПа'!J267="-",V267,CONCATENATE(V267,",",'Rp0,2, МПа'!J267))</f>
        <v>670,657,638,618,608,589,569</v>
      </c>
      <c r="X267" s="43" t="str">
        <f>IF('Rp0,2, МПа'!K267="-",W267,CONCATENATE(W267,",",'Rp0,2, МПа'!K267))</f>
        <v>670,657,638,618,608,589,569,520</v>
      </c>
      <c r="Y267" s="43" t="str">
        <f>IF('Rp0,2, МПа'!L267="-",X267,CONCATENATE(X267,",",'Rp0,2, МПа'!L267))</f>
        <v>670,657,638,618,608,589,569,520,510</v>
      </c>
      <c r="Z267" s="43" t="str">
        <f>IF('Rp0,2, МПа'!M267="-",Y267,CONCATENATE(Y267,",",'Rp0,2, МПа'!M267))</f>
        <v>670,657,638,618,608,589,569,520,510,481</v>
      </c>
      <c r="AA267" s="43" t="str">
        <f>IF('Rp0,2, МПа'!N267="-",Z267,CONCATENATE(Z267,",",'Rp0,2, МПа'!N267))</f>
        <v>670,657,638,618,608,589,569,520,510,481,461</v>
      </c>
      <c r="AB267" s="43" t="str">
        <f>IF('Rp0,2, МПа'!O267="-",AA267,CONCATENATE(AA267,",",'Rp0,2, МПа'!O267))</f>
        <v>670,657,638,618,608,589,569,520,510,481,461,0</v>
      </c>
      <c r="AC267" s="43" t="str">
        <f>IF('Rp0,2, МПа'!P267="-",AB267,CONCATENATE(AB267,",",'Rp0,2, МПа'!P267))</f>
        <v>670,657,638,618,608,589,569,520,510,481,461,0,0</v>
      </c>
      <c r="AD267" s="43" t="str">
        <f t="shared" si="9"/>
        <v>{Name: "Сталь 20Х12ВНМФ (Заготовки крепежных деталей толщиной до 200 мм, КП670*)",ClassID: "СВХ",UltimateStressArray: [785,775,755,736,716,697,677,647,628,588,529],YieldStressArray: [670,657,638,618,608,589,569,520,510,481,461,0,0]},</v>
      </c>
    </row>
    <row r="268" spans="1:30" x14ac:dyDescent="0.25">
      <c r="A268" s="45" t="str">
        <f>INDEX('Обработка исходного'!B:B,ROW('Rm, МПа'!$B$3)+4*(ROW('Rm, МПа'!$B268)-ROW('Rm, МПа'!$B$3)))</f>
        <v>Сталь высокохромистая</v>
      </c>
      <c r="B268" s="45" t="str">
        <f t="shared" si="8"/>
        <v>СВХ</v>
      </c>
      <c r="C268" s="45" t="str">
        <f>CONCATENATE('Rm, МПа'!B268,IF(OR(ISBLANK('Rm, МПа'!C268),'Rm, МПа'!C268=""),"",CONCATENATE(" (",'Rm, МПа'!C268,")")))</f>
        <v>09Х17Н (Поковки диаметром или толщиной под термическую обработку до 200 мм)</v>
      </c>
      <c r="D268" s="43">
        <f>'Rm, МПа'!D268</f>
        <v>441</v>
      </c>
      <c r="E268" s="43" t="str">
        <f>IF('Rm, МПа'!E268="-",D268,CONCATENATE(D268,",",'Rm, МПа'!E268))</f>
        <v>441,432</v>
      </c>
      <c r="F268" s="43" t="str">
        <f>IF('Rm, МПа'!F268="-",E268,CONCATENATE(E268,",",'Rm, МПа'!F268))</f>
        <v>441,432,422</v>
      </c>
      <c r="G268" s="43" t="str">
        <f>IF('Rm, МПа'!G268="-",F268,CONCATENATE(F268,",",'Rm, МПа'!G268))</f>
        <v>441,432,422,412</v>
      </c>
      <c r="H268" s="43" t="str">
        <f>IF('Rm, МПа'!H268="-",G268,CONCATENATE(G268,",",'Rm, МПа'!H268))</f>
        <v>441,432,422,412,402</v>
      </c>
      <c r="I268" s="43" t="str">
        <f>IF('Rm, МПа'!I268="-",H268,CONCATENATE(H268,",",'Rm, МПа'!I268))</f>
        <v>441,432,422,412,402,392</v>
      </c>
      <c r="J268" s="43" t="str">
        <f>IF('Rm, МПа'!J268="-",I268,CONCATENATE(I268,",",'Rm, МПа'!J268))</f>
        <v>441,432,422,412,402,392,373</v>
      </c>
      <c r="K268" s="43" t="str">
        <f>IF('Rm, МПа'!K268="-",J268,CONCATENATE(J268,",",'Rm, МПа'!K268))</f>
        <v>441,432,422,412,402,392,373,373</v>
      </c>
      <c r="L268" s="43" t="str">
        <f>IF('Rm, МПа'!L268="-",K268,CONCATENATE(K268,",",'Rm, МПа'!L268))</f>
        <v>441,432,422,412,402,392,373,373</v>
      </c>
      <c r="M268" s="43" t="str">
        <f>IF('Rm, МПа'!M268="-",L268,CONCATENATE(L268,",",'Rm, МПа'!M268))</f>
        <v>441,432,422,412,402,392,373,373</v>
      </c>
      <c r="N268" s="43" t="str">
        <f>IF('Rm, МПа'!N268="-",M268,CONCATENATE(M268,",",'Rm, МПа'!N268))</f>
        <v>441,432,422,412,402,392,373,373</v>
      </c>
      <c r="O268" s="43" t="str">
        <f>IF('Rm, МПа'!O268="-",N268,CONCATENATE(N268,",",'Rm, МПа'!O268))</f>
        <v>441,432,422,412,402,392,373,373</v>
      </c>
      <c r="P268" s="43" t="str">
        <f>IF('Rm, МПа'!P268="-",O268,CONCATENATE(O268,",",'Rm, МПа'!P268))</f>
        <v>441,432,422,412,402,392,373,373</v>
      </c>
      <c r="Q268" s="43">
        <f>'Rp0,2, МПа'!D268</f>
        <v>343</v>
      </c>
      <c r="R268" s="43" t="str">
        <f>IF('Rp0,2, МПа'!E268="-",Q268,CONCATENATE(Q268,",",'Rp0,2, МПа'!E268))</f>
        <v>343,343</v>
      </c>
      <c r="S268" s="43" t="str">
        <f>IF('Rp0,2, МПа'!F268="-",R268,CONCATENATE(R268,",",'Rp0,2, МПа'!F268))</f>
        <v>343,343,333</v>
      </c>
      <c r="T268" s="43" t="str">
        <f>IF('Rp0,2, МПа'!G268="-",S268,CONCATENATE(S268,",",'Rp0,2, МПа'!G268))</f>
        <v>343,343,333,323</v>
      </c>
      <c r="U268" s="43" t="str">
        <f>IF('Rp0,2, МПа'!H268="-",T268,CONCATENATE(T268,",",'Rp0,2, МПа'!H268))</f>
        <v>343,343,333,323,314</v>
      </c>
      <c r="V268" s="43" t="str">
        <f>IF('Rp0,2, МПа'!I268="-",U268,CONCATENATE(U268,",",'Rp0,2, МПа'!I268))</f>
        <v>343,343,333,323,314,304</v>
      </c>
      <c r="W268" s="43" t="str">
        <f>IF('Rp0,2, МПа'!J268="-",V268,CONCATENATE(V268,",",'Rp0,2, МПа'!J268))</f>
        <v>343,343,333,323,314,304,304</v>
      </c>
      <c r="X268" s="43" t="str">
        <f>IF('Rp0,2, МПа'!K268="-",W268,CONCATENATE(W268,",",'Rp0,2, МПа'!K268))</f>
        <v>343,343,333,323,314,304,304,294</v>
      </c>
      <c r="Y268" s="43" t="str">
        <f>IF('Rp0,2, МПа'!L268="-",X268,CONCATENATE(X268,",",'Rp0,2, МПа'!L268))</f>
        <v>343,343,333,323,314,304,304,294</v>
      </c>
      <c r="Z268" s="43" t="str">
        <f>IF('Rp0,2, МПа'!M268="-",Y268,CONCATENATE(Y268,",",'Rp0,2, МПа'!M268))</f>
        <v>343,343,333,323,314,304,304,294</v>
      </c>
      <c r="AA268" s="43" t="str">
        <f>IF('Rp0,2, МПа'!N268="-",Z268,CONCATENATE(Z268,",",'Rp0,2, МПа'!N268))</f>
        <v>343,343,333,323,314,304,304,294</v>
      </c>
      <c r="AB268" s="43" t="str">
        <f>IF('Rp0,2, МПа'!O268="-",AA268,CONCATENATE(AA268,",",'Rp0,2, МПа'!O268))</f>
        <v>343,343,333,323,314,304,304,294</v>
      </c>
      <c r="AC268" s="43" t="str">
        <f>IF('Rp0,2, МПа'!P268="-",AB268,CONCATENATE(AB268,",",'Rp0,2, МПа'!P268))</f>
        <v>343,343,333,323,314,304,304,294</v>
      </c>
      <c r="AD268" s="43" t="str">
        <f t="shared" si="9"/>
        <v>{Name: "Сталь 09Х17Н (Поковки диаметром или толщиной под термическую обработку до 200 мм)",ClassID: "СВХ",UltimateStressArray: [441,432,422,412,402,392,373,373],YieldStressArray: [343,343,333,323,314,304,304,294]},</v>
      </c>
    </row>
    <row r="269" spans="1:30" x14ac:dyDescent="0.25">
      <c r="A269" s="45" t="str">
        <f>INDEX('Обработка исходного'!B:B,ROW('Rm, МПа'!$B$3)+4*(ROW('Rm, МПа'!$B269)-ROW('Rm, МПа'!$B$3)))</f>
        <v>Сталь высокохромистая</v>
      </c>
      <c r="B269" s="45" t="str">
        <f t="shared" si="8"/>
        <v>СВХ</v>
      </c>
      <c r="C269" s="45" t="str">
        <f>CONCATENATE('Rm, МПа'!B269,IF(OR(ISBLANK('Rm, МПа'!C269),'Rm, МПа'!C269=""),"",CONCATENATE(" (",'Rm, МПа'!C269,")")))</f>
        <v>09Х17Н (Заготовки в виде поковок, штамповок и прутков круглого сечения от 5 до 250 мм, квадратного от 40 до 200 мм)</v>
      </c>
      <c r="D269" s="43">
        <f>'Rm, МПа'!D269</f>
        <v>540</v>
      </c>
      <c r="E269" s="43" t="str">
        <f>IF('Rm, МПа'!E269="-",D269,CONCATENATE(D269,",",'Rm, МПа'!E269))</f>
        <v>540,530</v>
      </c>
      <c r="F269" s="43" t="str">
        <f>IF('Rm, МПа'!F269="-",E269,CONCATENATE(E269,",",'Rm, МПа'!F269))</f>
        <v>540,530,500</v>
      </c>
      <c r="G269" s="43" t="str">
        <f>IF('Rm, МПа'!G269="-",F269,CONCATENATE(F269,",",'Rm, МПа'!G269))</f>
        <v>540,530,500,491</v>
      </c>
      <c r="H269" s="43" t="str">
        <f>IF('Rm, МПа'!H269="-",G269,CONCATENATE(G269,",",'Rm, МПа'!H269))</f>
        <v>540,530,500,491,471</v>
      </c>
      <c r="I269" s="43" t="str">
        <f>IF('Rm, МПа'!I269="-",H269,CONCATENATE(H269,",",'Rm, МПа'!I269))</f>
        <v>540,530,500,491,471,451</v>
      </c>
      <c r="J269" s="43" t="str">
        <f>IF('Rm, МПа'!J269="-",I269,CONCATENATE(I269,",",'Rm, МПа'!J269))</f>
        <v>540,530,500,491,471,451,432</v>
      </c>
      <c r="K269" s="43" t="str">
        <f>IF('Rm, МПа'!K269="-",J269,CONCATENATE(J269,",",'Rm, МПа'!K269))</f>
        <v>540,530,500,491,471,451,432,422</v>
      </c>
      <c r="L269" s="43" t="str">
        <f>IF('Rm, МПа'!L269="-",K269,CONCATENATE(K269,",",'Rm, МПа'!L269))</f>
        <v>540,530,500,491,471,451,432,422</v>
      </c>
      <c r="M269" s="43" t="str">
        <f>IF('Rm, МПа'!M269="-",L269,CONCATENATE(L269,",",'Rm, МПа'!M269))</f>
        <v>540,530,500,491,471,451,432,422</v>
      </c>
      <c r="N269" s="43" t="str">
        <f>IF('Rm, МПа'!N269="-",M269,CONCATENATE(M269,",",'Rm, МПа'!N269))</f>
        <v>540,530,500,491,471,451,432,422</v>
      </c>
      <c r="O269" s="43" t="str">
        <f>IF('Rm, МПа'!O269="-",N269,CONCATENATE(N269,",",'Rm, МПа'!O269))</f>
        <v>540,530,500,491,471,451,432,422</v>
      </c>
      <c r="P269" s="43" t="str">
        <f>IF('Rm, МПа'!P269="-",O269,CONCATENATE(O269,",",'Rm, МПа'!P269))</f>
        <v>540,530,500,491,471,451,432,422</v>
      </c>
      <c r="Q269" s="43">
        <f>'Rp0,2, МПа'!D269</f>
        <v>392</v>
      </c>
      <c r="R269" s="43" t="str">
        <f>IF('Rp0,2, МПа'!E269="-",Q269,CONCATENATE(Q269,",",'Rp0,2, МПа'!E269))</f>
        <v>392,353</v>
      </c>
      <c r="S269" s="43" t="str">
        <f>IF('Rp0,2, МПа'!F269="-",R269,CONCATENATE(R269,",",'Rp0,2, МПа'!F269))</f>
        <v>392,353,363</v>
      </c>
      <c r="T269" s="43" t="str">
        <f>IF('Rp0,2, МПа'!G269="-",S269,CONCATENATE(S269,",",'Rp0,2, МПа'!G269))</f>
        <v>392,353,363,353</v>
      </c>
      <c r="U269" s="43" t="str">
        <f>IF('Rp0,2, МПа'!H269="-",T269,CONCATENATE(T269,",",'Rp0,2, МПа'!H269))</f>
        <v>392,353,363,353,333</v>
      </c>
      <c r="V269" s="43" t="str">
        <f>IF('Rp0,2, МПа'!I269="-",U269,CONCATENATE(U269,",",'Rp0,2, МПа'!I269))</f>
        <v>392,353,363,353,333,323</v>
      </c>
      <c r="W269" s="43" t="str">
        <f>IF('Rp0,2, МПа'!J269="-",V269,CONCATENATE(V269,",",'Rp0,2, МПа'!J269))</f>
        <v>392,353,363,353,333,323,314</v>
      </c>
      <c r="X269" s="43" t="str">
        <f>IF('Rp0,2, МПа'!K269="-",W269,CONCATENATE(W269,",",'Rp0,2, МПа'!K269))</f>
        <v>392,353,363,353,333,323,314,294</v>
      </c>
      <c r="Y269" s="43" t="str">
        <f>IF('Rp0,2, МПа'!L269="-",X269,CONCATENATE(X269,",",'Rp0,2, МПа'!L269))</f>
        <v>392,353,363,353,333,323,314,294</v>
      </c>
      <c r="Z269" s="43" t="str">
        <f>IF('Rp0,2, МПа'!M269="-",Y269,CONCATENATE(Y269,",",'Rp0,2, МПа'!M269))</f>
        <v>392,353,363,353,333,323,314,294</v>
      </c>
      <c r="AA269" s="43" t="str">
        <f>IF('Rp0,2, МПа'!N269="-",Z269,CONCATENATE(Z269,",",'Rp0,2, МПа'!N269))</f>
        <v>392,353,363,353,333,323,314,294</v>
      </c>
      <c r="AB269" s="43" t="str">
        <f>IF('Rp0,2, МПа'!O269="-",AA269,CONCATENATE(AA269,",",'Rp0,2, МПа'!O269))</f>
        <v>392,353,363,353,333,323,314,294</v>
      </c>
      <c r="AC269" s="43" t="str">
        <f>IF('Rp0,2, МПа'!P269="-",AB269,CONCATENATE(AB269,",",'Rp0,2, МПа'!P269))</f>
        <v>392,353,363,353,333,323,314,294</v>
      </c>
      <c r="AD269" s="43" t="str">
        <f t="shared" si="9"/>
        <v>{Name: "Сталь 09Х17Н (Заготовки в виде поковок, штамповок и прутков круглого сечения от 5 до 250 мм, квадратного от 40 до 200 мм)",ClassID: "СВХ",UltimateStressArray: [540,530,500,491,471,451,432,422],YieldStressArray: [392,353,363,353,333,323,314,294]},</v>
      </c>
    </row>
    <row r="270" spans="1:30" x14ac:dyDescent="0.25">
      <c r="A270" s="45" t="str">
        <f>INDEX('Обработка исходного'!B:B,ROW('Rm, МПа'!$B$3)+4*(ROW('Rm, МПа'!$B270)-ROW('Rm, МПа'!$B$3)))</f>
        <v>Сталь высокохромистая</v>
      </c>
      <c r="B270" s="45" t="str">
        <f t="shared" si="8"/>
        <v>СВХ</v>
      </c>
      <c r="C270" s="45" t="str">
        <f>CONCATENATE('Rm, МПа'!B270,IF(OR(ISBLANK('Rm, МПа'!C270),'Rm, МПа'!C270=""),"",CONCATENATE(" (",'Rm, МПа'!C270,")")))</f>
        <v>30Х13 (Заготовки крепежных деталей толщиной или диаметром до 200 мм, КП590*)</v>
      </c>
      <c r="D270" s="43">
        <f>'Rm, МПа'!D270</f>
        <v>785</v>
      </c>
      <c r="E270" s="43" t="str">
        <f>IF('Rm, МПа'!E270="-",D270,CONCATENATE(D270,",",'Rm, МПа'!E270))</f>
        <v>785,755</v>
      </c>
      <c r="F270" s="43" t="str">
        <f>IF('Rm, МПа'!F270="-",E270,CONCATENATE(E270,",",'Rm, МПа'!F270))</f>
        <v>785,755,736</v>
      </c>
      <c r="G270" s="43" t="str">
        <f>IF('Rm, МПа'!G270="-",F270,CONCATENATE(F270,",",'Rm, МПа'!G270))</f>
        <v>785,755,736,716</v>
      </c>
      <c r="H270" s="43" t="str">
        <f>IF('Rm, МПа'!H270="-",G270,CONCATENATE(G270,",",'Rm, МПа'!H270))</f>
        <v>785,755,736,716,687</v>
      </c>
      <c r="I270" s="43" t="str">
        <f>IF('Rm, МПа'!I270="-",H270,CONCATENATE(H270,",",'Rm, МПа'!I270))</f>
        <v>785,755,736,716,687,667</v>
      </c>
      <c r="J270" s="43" t="str">
        <f>IF('Rm, МПа'!J270="-",I270,CONCATENATE(I270,",",'Rm, МПа'!J270))</f>
        <v>785,755,736,716,687,667,647</v>
      </c>
      <c r="K270" s="43" t="str">
        <f>IF('Rm, МПа'!K270="-",J270,CONCATENATE(J270,",",'Rm, МПа'!K270))</f>
        <v>785,755,736,716,687,667,647</v>
      </c>
      <c r="L270" s="43" t="str">
        <f>IF('Rm, МПа'!L270="-",K270,CONCATENATE(K270,",",'Rm, МПа'!L270))</f>
        <v>785,755,736,716,687,667,647</v>
      </c>
      <c r="M270" s="43" t="str">
        <f>IF('Rm, МПа'!M270="-",L270,CONCATENATE(L270,",",'Rm, МПа'!M270))</f>
        <v>785,755,736,716,687,667,647</v>
      </c>
      <c r="N270" s="43" t="str">
        <f>IF('Rm, МПа'!N270="-",M270,CONCATENATE(M270,",",'Rm, МПа'!N270))</f>
        <v>785,755,736,716,687,667,647</v>
      </c>
      <c r="O270" s="43" t="str">
        <f>IF('Rm, МПа'!O270="-",N270,CONCATENATE(N270,",",'Rm, МПа'!O270))</f>
        <v>785,755,736,716,687,667,647</v>
      </c>
      <c r="P270" s="43" t="str">
        <f>IF('Rm, МПа'!P270="-",O270,CONCATENATE(O270,",",'Rm, МПа'!P270))</f>
        <v>785,755,736,716,687,667,647</v>
      </c>
      <c r="Q270" s="43">
        <f>'Rp0,2, МПа'!D270</f>
        <v>590</v>
      </c>
      <c r="R270" s="43" t="str">
        <f>IF('Rp0,2, МПа'!E270="-",Q270,CONCATENATE(Q270,",",'Rp0,2, МПа'!E270))</f>
        <v>590,579</v>
      </c>
      <c r="S270" s="43" t="str">
        <f>IF('Rp0,2, МПа'!F270="-",R270,CONCATENATE(R270,",",'Rp0,2, МПа'!F270))</f>
        <v>590,579,569</v>
      </c>
      <c r="T270" s="43" t="str">
        <f>IF('Rp0,2, МПа'!G270="-",S270,CONCATENATE(S270,",",'Rp0,2, МПа'!G270))</f>
        <v>590,579,569,559</v>
      </c>
      <c r="U270" s="43" t="str">
        <f>IF('Rp0,2, МПа'!H270="-",T270,CONCATENATE(T270,",",'Rp0,2, МПа'!H270))</f>
        <v>590,579,569,559,549</v>
      </c>
      <c r="V270" s="43" t="str">
        <f>IF('Rp0,2, МПа'!I270="-",U270,CONCATENATE(U270,",",'Rp0,2, МПа'!I270))</f>
        <v>590,579,569,559,549,540</v>
      </c>
      <c r="W270" s="43" t="str">
        <f>IF('Rp0,2, МПа'!J270="-",V270,CONCATENATE(V270,",",'Rp0,2, МПа'!J270))</f>
        <v>590,579,569,559,549,540,530</v>
      </c>
      <c r="X270" s="43" t="str">
        <f>IF('Rp0,2, МПа'!K270="-",W270,CONCATENATE(W270,",",'Rp0,2, МПа'!K270))</f>
        <v>590,579,569,559,549,540,530</v>
      </c>
      <c r="Y270" s="43" t="str">
        <f>IF('Rp0,2, МПа'!L270="-",X270,CONCATENATE(X270,",",'Rp0,2, МПа'!L270))</f>
        <v>590,579,569,559,549,540,530</v>
      </c>
      <c r="Z270" s="43" t="str">
        <f>IF('Rp0,2, МПа'!M270="-",Y270,CONCATENATE(Y270,",",'Rp0,2, МПа'!M270))</f>
        <v>590,579,569,559,549,540,530</v>
      </c>
      <c r="AA270" s="43" t="str">
        <f>IF('Rp0,2, МПа'!N270="-",Z270,CONCATENATE(Z270,",",'Rp0,2, МПа'!N270))</f>
        <v>590,579,569,559,549,540,530</v>
      </c>
      <c r="AB270" s="43" t="str">
        <f>IF('Rp0,2, МПа'!O270="-",AA270,CONCATENATE(AA270,",",'Rp0,2, МПа'!O270))</f>
        <v>590,579,569,559,549,540,530</v>
      </c>
      <c r="AC270" s="43" t="str">
        <f>IF('Rp0,2, МПа'!P270="-",AB270,CONCATENATE(AB270,",",'Rp0,2, МПа'!P270))</f>
        <v>590,579,569,559,549,540,530</v>
      </c>
      <c r="AD270" s="43" t="str">
        <f t="shared" si="9"/>
        <v>{Name: "Сталь 30Х13 (Заготовки крепежных деталей толщиной или диаметром до 200 мм, КП590*)",ClassID: "СВХ",UltimateStressArray: [785,755,736,716,687,667,647],YieldStressArray: [590,579,569,559,549,540,530]},</v>
      </c>
    </row>
    <row r="271" spans="1:30" x14ac:dyDescent="0.25">
      <c r="A271" s="45" t="str">
        <f>INDEX('Обработка исходного'!B:B,ROW('Rm, МПа'!$B$3)+4*(ROW('Rm, МПа'!$B271)-ROW('Rm, МПа'!$B$3)))</f>
        <v>Сталь высокохромистая</v>
      </c>
      <c r="B271" s="45" t="str">
        <f t="shared" si="8"/>
        <v>СВХ</v>
      </c>
      <c r="C271" s="45" t="str">
        <f>CONCATENATE('Rm, МПа'!B271,IF(OR(ISBLANK('Rm, МПа'!C271),'Rm, МПа'!C271=""),"",CONCATENATE(" (",'Rm, МПа'!C271,")")))</f>
        <v>30Х13 (Заготовки крепежных деталей толщиной или диаметром до 200 мм, КП685*)</v>
      </c>
      <c r="D271" s="43">
        <f>'Rm, МПа'!D271</f>
        <v>883</v>
      </c>
      <c r="E271" s="43" t="str">
        <f>IF('Rm, МПа'!E271="-",D271,CONCATENATE(D271,",",'Rm, МПа'!E271))</f>
        <v>883,853</v>
      </c>
      <c r="F271" s="43" t="str">
        <f>IF('Rm, МПа'!F271="-",E271,CONCATENATE(E271,",",'Rm, МПа'!F271))</f>
        <v>883,853,824</v>
      </c>
      <c r="G271" s="43" t="str">
        <f>IF('Rm, МПа'!G271="-",F271,CONCATENATE(F271,",",'Rm, МПа'!G271))</f>
        <v>883,853,824,795</v>
      </c>
      <c r="H271" s="43" t="str">
        <f>IF('Rm, МПа'!H271="-",G271,CONCATENATE(G271,",",'Rm, МПа'!H271))</f>
        <v>883,853,824,795,765</v>
      </c>
      <c r="I271" s="43" t="str">
        <f>IF('Rm, МПа'!I271="-",H271,CONCATENATE(H271,",",'Rm, МПа'!I271))</f>
        <v>883,853,824,795,765,746</v>
      </c>
      <c r="J271" s="43" t="str">
        <f>IF('Rm, МПа'!J271="-",I271,CONCATENATE(I271,",",'Rm, МПа'!J271))</f>
        <v>883,853,824,795,765,746,726</v>
      </c>
      <c r="K271" s="43" t="str">
        <f>IF('Rm, МПа'!K271="-",J271,CONCATENATE(J271,",",'Rm, МПа'!K271))</f>
        <v>883,853,824,795,765,746,726</v>
      </c>
      <c r="L271" s="43" t="str">
        <f>IF('Rm, МПа'!L271="-",K271,CONCATENATE(K271,",",'Rm, МПа'!L271))</f>
        <v>883,853,824,795,765,746,726</v>
      </c>
      <c r="M271" s="43" t="str">
        <f>IF('Rm, МПа'!M271="-",L271,CONCATENATE(L271,",",'Rm, МПа'!M271))</f>
        <v>883,853,824,795,765,746,726</v>
      </c>
      <c r="N271" s="43" t="str">
        <f>IF('Rm, МПа'!N271="-",M271,CONCATENATE(M271,",",'Rm, МПа'!N271))</f>
        <v>883,853,824,795,765,746,726</v>
      </c>
      <c r="O271" s="43" t="str">
        <f>IF('Rm, МПа'!O271="-",N271,CONCATENATE(N271,",",'Rm, МПа'!O271))</f>
        <v>883,853,824,795,765,746,726</v>
      </c>
      <c r="P271" s="43" t="str">
        <f>IF('Rm, МПа'!P271="-",O271,CONCATENATE(O271,",",'Rm, МПа'!P271))</f>
        <v>883,853,824,795,765,746,726</v>
      </c>
      <c r="Q271" s="43">
        <f>'Rp0,2, МПа'!D271</f>
        <v>685</v>
      </c>
      <c r="R271" s="43" t="str">
        <f>IF('Rp0,2, МПа'!E271="-",Q271,CONCATENATE(Q271,",",'Rp0,2, МПа'!E271))</f>
        <v>685,685</v>
      </c>
      <c r="S271" s="43" t="str">
        <f>IF('Rp0,2, МПа'!F271="-",R271,CONCATENATE(R271,",",'Rp0,2, МПа'!F271))</f>
        <v>685,685,677</v>
      </c>
      <c r="T271" s="43" t="str">
        <f>IF('Rp0,2, МПа'!G271="-",S271,CONCATENATE(S271,",",'Rp0,2, МПа'!G271))</f>
        <v>685,685,677,667</v>
      </c>
      <c r="U271" s="43" t="str">
        <f>IF('Rp0,2, МПа'!H271="-",T271,CONCATENATE(T271,",",'Rp0,2, МПа'!H271))</f>
        <v>685,685,677,667,657</v>
      </c>
      <c r="V271" s="43" t="str">
        <f>IF('Rp0,2, МПа'!I271="-",U271,CONCATENATE(U271,",",'Rp0,2, МПа'!I271))</f>
        <v>685,685,677,667,657,638</v>
      </c>
      <c r="W271" s="43" t="str">
        <f>IF('Rp0,2, МПа'!J271="-",V271,CONCATENATE(V271,",",'Rp0,2, МПа'!J271))</f>
        <v>685,685,677,667,657,638,628</v>
      </c>
      <c r="X271" s="43" t="str">
        <f>IF('Rp0,2, МПа'!K271="-",W271,CONCATENATE(W271,",",'Rp0,2, МПа'!K271))</f>
        <v>685,685,677,667,657,638,628</v>
      </c>
      <c r="Y271" s="43" t="str">
        <f>IF('Rp0,2, МПа'!L271="-",X271,CONCATENATE(X271,",",'Rp0,2, МПа'!L271))</f>
        <v>685,685,677,667,657,638,628</v>
      </c>
      <c r="Z271" s="43" t="str">
        <f>IF('Rp0,2, МПа'!M271="-",Y271,CONCATENATE(Y271,",",'Rp0,2, МПа'!M271))</f>
        <v>685,685,677,667,657,638,628</v>
      </c>
      <c r="AA271" s="43" t="str">
        <f>IF('Rp0,2, МПа'!N271="-",Z271,CONCATENATE(Z271,",",'Rp0,2, МПа'!N271))</f>
        <v>685,685,677,667,657,638,628</v>
      </c>
      <c r="AB271" s="43" t="str">
        <f>IF('Rp0,2, МПа'!O271="-",AA271,CONCATENATE(AA271,",",'Rp0,2, МПа'!O271))</f>
        <v>685,685,677,667,657,638,628</v>
      </c>
      <c r="AC271" s="43" t="str">
        <f>IF('Rp0,2, МПа'!P271="-",AB271,CONCATENATE(AB271,",",'Rp0,2, МПа'!P271))</f>
        <v>685,685,677,667,657,638,628</v>
      </c>
      <c r="AD271" s="43" t="str">
        <f t="shared" si="9"/>
        <v>{Name: "Сталь 30Х13 (Заготовки крепежных деталей толщиной или диаметром до 200 мм, КП685*)",ClassID: "СВХ",UltimateStressArray: [883,853,824,795,765,746,726],YieldStressArray: [685,685,677,667,657,638,628]},</v>
      </c>
    </row>
    <row r="272" spans="1:30" x14ac:dyDescent="0.25">
      <c r="A272" s="45" t="str">
        <f>INDEX('Обработка исходного'!B:B,ROW('Rm, МПа'!$B$3)+4*(ROW('Rm, МПа'!$B272)-ROW('Rm, МПа'!$B$3)))</f>
        <v>Сталь высокохромистая</v>
      </c>
      <c r="B272" s="45" t="str">
        <f t="shared" si="8"/>
        <v>СВХ</v>
      </c>
      <c r="C272" s="45" t="str">
        <f>CONCATENATE('Rm, МПа'!B272,IF(OR(ISBLANK('Rm, МПа'!C272),'Rm, МПа'!C272=""),"",CONCATENATE(" (",'Rm, МПа'!C272,")")))</f>
        <v>30Х13 (Заготовки крепежных деталей толщиной или диаметром до 200 мм, КП785*)</v>
      </c>
      <c r="D272" s="43">
        <f>'Rm, МПа'!D272</f>
        <v>981</v>
      </c>
      <c r="E272" s="43" t="str">
        <f>IF('Rm, МПа'!E272="-",D272,CONCATENATE(D272,",",'Rm, МПа'!E272))</f>
        <v>981,942</v>
      </c>
      <c r="F272" s="43" t="str">
        <f>IF('Rm, МПа'!F272="-",E272,CONCATENATE(E272,",",'Rm, МПа'!F272))</f>
        <v>981,942,922</v>
      </c>
      <c r="G272" s="43" t="str">
        <f>IF('Rm, МПа'!G272="-",F272,CONCATENATE(F272,",",'Rm, МПа'!G272))</f>
        <v>981,942,922,883</v>
      </c>
      <c r="H272" s="43" t="str">
        <f>IF('Rm, МПа'!H272="-",G272,CONCATENATE(G272,",",'Rm, МПа'!H272))</f>
        <v>981,942,922,883,853</v>
      </c>
      <c r="I272" s="43" t="str">
        <f>IF('Rm, МПа'!I272="-",H272,CONCATENATE(H272,",",'Rm, МПа'!I272))</f>
        <v>981,942,922,883,853,824</v>
      </c>
      <c r="J272" s="43" t="str">
        <f>IF('Rm, МПа'!J272="-",I272,CONCATENATE(I272,",",'Rm, МПа'!J272))</f>
        <v>981,942,922,883,853,824,804</v>
      </c>
      <c r="K272" s="43" t="str">
        <f>IF('Rm, МПа'!K272="-",J272,CONCATENATE(J272,",",'Rm, МПа'!K272))</f>
        <v>981,942,922,883,853,824,804</v>
      </c>
      <c r="L272" s="43" t="str">
        <f>IF('Rm, МПа'!L272="-",K272,CONCATENATE(K272,",",'Rm, МПа'!L272))</f>
        <v>981,942,922,883,853,824,804</v>
      </c>
      <c r="M272" s="43" t="str">
        <f>IF('Rm, МПа'!M272="-",L272,CONCATENATE(L272,",",'Rm, МПа'!M272))</f>
        <v>981,942,922,883,853,824,804</v>
      </c>
      <c r="N272" s="43" t="str">
        <f>IF('Rm, МПа'!N272="-",M272,CONCATENATE(M272,",",'Rm, МПа'!N272))</f>
        <v>981,942,922,883,853,824,804</v>
      </c>
      <c r="O272" s="43" t="str">
        <f>IF('Rm, МПа'!O272="-",N272,CONCATENATE(N272,",",'Rm, МПа'!O272))</f>
        <v>981,942,922,883,853,824,804</v>
      </c>
      <c r="P272" s="43" t="str">
        <f>IF('Rm, МПа'!P272="-",O272,CONCATENATE(O272,",",'Rm, МПа'!P272))</f>
        <v>981,942,922,883,853,824,804</v>
      </c>
      <c r="Q272" s="43">
        <f>'Rp0,2, МПа'!D272</f>
        <v>785</v>
      </c>
      <c r="R272" s="43" t="str">
        <f>IF('Rp0,2, МПа'!E272="-",Q272,CONCATENATE(Q272,",",'Rp0,2, МПа'!E272))</f>
        <v>785,775</v>
      </c>
      <c r="S272" s="43" t="str">
        <f>IF('Rp0,2, МПа'!F272="-",R272,CONCATENATE(R272,",",'Rp0,2, МПа'!F272))</f>
        <v>785,775,765</v>
      </c>
      <c r="T272" s="43" t="str">
        <f>IF('Rp0,2, МПа'!G272="-",S272,CONCATENATE(S272,",",'Rp0,2, МПа'!G272))</f>
        <v>785,775,765,746</v>
      </c>
      <c r="U272" s="43" t="str">
        <f>IF('Rp0,2, МПа'!H272="-",T272,CONCATENATE(T272,",",'Rp0,2, МПа'!H272))</f>
        <v>785,775,765,746,736</v>
      </c>
      <c r="V272" s="43" t="str">
        <f>IF('Rp0,2, МПа'!I272="-",U272,CONCATENATE(U272,",",'Rp0,2, МПа'!I272))</f>
        <v>785,775,765,746,736,716</v>
      </c>
      <c r="W272" s="43" t="str">
        <f>IF('Rp0,2, МПа'!J272="-",V272,CONCATENATE(V272,",",'Rp0,2, МПа'!J272))</f>
        <v>785,775,765,746,736,716,706</v>
      </c>
      <c r="X272" s="43" t="str">
        <f>IF('Rp0,2, МПа'!K272="-",W272,CONCATENATE(W272,",",'Rp0,2, МПа'!K272))</f>
        <v>785,775,765,746,736,716,706</v>
      </c>
      <c r="Y272" s="43" t="str">
        <f>IF('Rp0,2, МПа'!L272="-",X272,CONCATENATE(X272,",",'Rp0,2, МПа'!L272))</f>
        <v>785,775,765,746,736,716,706</v>
      </c>
      <c r="Z272" s="43" t="str">
        <f>IF('Rp0,2, МПа'!M272="-",Y272,CONCATENATE(Y272,",",'Rp0,2, МПа'!M272))</f>
        <v>785,775,765,746,736,716,706</v>
      </c>
      <c r="AA272" s="43" t="str">
        <f>IF('Rp0,2, МПа'!N272="-",Z272,CONCATENATE(Z272,",",'Rp0,2, МПа'!N272))</f>
        <v>785,775,765,746,736,716,706</v>
      </c>
      <c r="AB272" s="43" t="str">
        <f>IF('Rp0,2, МПа'!O272="-",AA272,CONCATENATE(AA272,",",'Rp0,2, МПа'!O272))</f>
        <v>785,775,765,746,736,716,706</v>
      </c>
      <c r="AC272" s="43" t="str">
        <f>IF('Rp0,2, МПа'!P272="-",AB272,CONCATENATE(AB272,",",'Rp0,2, МПа'!P272))</f>
        <v>785,775,765,746,736,716,706</v>
      </c>
      <c r="AD272" s="43" t="str">
        <f t="shared" si="9"/>
        <v>{Name: "Сталь 30Х13 (Заготовки крепежных деталей толщиной или диаметром до 200 мм, КП785*)",ClassID: "СВХ",UltimateStressArray: [981,942,922,883,853,824,804],YieldStressArray: [785,775,765,746,736,716,706]},</v>
      </c>
    </row>
    <row r="273" spans="1:30" x14ac:dyDescent="0.25">
      <c r="A273" s="45" t="str">
        <f>INDEX('Обработка исходного'!B:B,ROW('Rm, МПа'!$B$3)+4*(ROW('Rm, МПа'!$B273)-ROW('Rm, МПа'!$B$3)))</f>
        <v>Сталь высокохромистая</v>
      </c>
      <c r="B273" s="45" t="str">
        <f t="shared" si="8"/>
        <v>СВХ</v>
      </c>
      <c r="C273" s="45" t="str">
        <f>CONCATENATE('Rm, МПа'!B273,IF(OR(ISBLANK('Rm, МПа'!C273),'Rm, МПа'!C273=""),"",CONCATENATE(" (",'Rm, МПа'!C273,")")))</f>
        <v>14Х17Н2 (Сортовой прокат, заготовки крепежных деталей, поковки диаметром или толщиной под термообработку до 60 мм)</v>
      </c>
      <c r="D273" s="43">
        <f>'Rm, МПа'!D273</f>
        <v>1080</v>
      </c>
      <c r="E273" s="43" t="str">
        <f>IF('Rm, МПа'!E273="-",D273,CONCATENATE(D273,",",'Rm, МПа'!E273))</f>
        <v>1080,1060</v>
      </c>
      <c r="F273" s="43" t="str">
        <f>IF('Rm, МПа'!F273="-",E273,CONCATENATE(E273,",",'Rm, МПа'!F273))</f>
        <v>1080,1060,1050</v>
      </c>
      <c r="G273" s="43" t="str">
        <f>IF('Rm, МПа'!G273="-",F273,CONCATENATE(F273,",",'Rm, МПа'!G273))</f>
        <v>1080,1060,1050,1040</v>
      </c>
      <c r="H273" s="43" t="str">
        <f>IF('Rm, МПа'!H273="-",G273,CONCATENATE(G273,",",'Rm, МПа'!H273))</f>
        <v>1080,1060,1050,1040,1030</v>
      </c>
      <c r="I273" s="43" t="str">
        <f>IF('Rm, МПа'!I273="-",H273,CONCATENATE(H273,",",'Rm, МПа'!I273))</f>
        <v>1080,1060,1050,1040,1030,1010</v>
      </c>
      <c r="J273" s="43" t="str">
        <f>IF('Rm, МПа'!J273="-",I273,CONCATENATE(I273,",",'Rm, МПа'!J273))</f>
        <v>1080,1060,1050,1040,1030,1010,1000</v>
      </c>
      <c r="K273" s="43" t="str">
        <f>IF('Rm, МПа'!K273="-",J273,CONCATENATE(J273,",",'Rm, МПа'!K273))</f>
        <v>1080,1060,1050,1040,1030,1010,1000,961</v>
      </c>
      <c r="L273" s="43" t="str">
        <f>IF('Rm, МПа'!L273="-",K273,CONCATENATE(K273,",",'Rm, МПа'!L273))</f>
        <v>1080,1060,1050,1040,1030,1010,1000,961</v>
      </c>
      <c r="M273" s="43" t="str">
        <f>IF('Rm, МПа'!M273="-",L273,CONCATENATE(L273,",",'Rm, МПа'!M273))</f>
        <v>1080,1060,1050,1040,1030,1010,1000,961</v>
      </c>
      <c r="N273" s="43" t="str">
        <f>IF('Rm, МПа'!N273="-",M273,CONCATENATE(M273,",",'Rm, МПа'!N273))</f>
        <v>1080,1060,1050,1040,1030,1010,1000,961</v>
      </c>
      <c r="O273" s="43" t="str">
        <f>IF('Rm, МПа'!O273="-",N273,CONCATENATE(N273,",",'Rm, МПа'!O273))</f>
        <v>1080,1060,1050,1040,1030,1010,1000,961</v>
      </c>
      <c r="P273" s="43" t="str">
        <f>IF('Rm, МПа'!P273="-",O273,CONCATENATE(O273,",",'Rm, МПа'!P273))</f>
        <v>1080,1060,1050,1040,1030,1010,1000,961</v>
      </c>
      <c r="Q273" s="43">
        <f>'Rp0,2, МПа'!D273</f>
        <v>834</v>
      </c>
      <c r="R273" s="43" t="str">
        <f>IF('Rp0,2, МПа'!E273="-",Q273,CONCATENATE(Q273,",",'Rp0,2, МПа'!E273))</f>
        <v>834,824</v>
      </c>
      <c r="S273" s="43" t="str">
        <f>IF('Rp0,2, МПа'!F273="-",R273,CONCATENATE(R273,",",'Rp0,2, МПа'!F273))</f>
        <v>834,824,824</v>
      </c>
      <c r="T273" s="43" t="str">
        <f>IF('Rp0,2, МПа'!G273="-",S273,CONCATENATE(S273,",",'Rp0,2, МПа'!G273))</f>
        <v>834,824,824,814</v>
      </c>
      <c r="U273" s="43" t="str">
        <f>IF('Rp0,2, МПа'!H273="-",T273,CONCATENATE(T273,",",'Rp0,2, МПа'!H273))</f>
        <v>834,824,824,814,804</v>
      </c>
      <c r="V273" s="43" t="str">
        <f>IF('Rp0,2, МПа'!I273="-",U273,CONCATENATE(U273,",",'Rp0,2, МПа'!I273))</f>
        <v>834,824,824,814,804,795</v>
      </c>
      <c r="W273" s="43" t="str">
        <f>IF('Rp0,2, МПа'!J273="-",V273,CONCATENATE(V273,",",'Rp0,2, МПа'!J273))</f>
        <v>834,824,824,814,804,795,785</v>
      </c>
      <c r="X273" s="43" t="str">
        <f>IF('Rp0,2, МПа'!K273="-",W273,CONCATENATE(W273,",",'Rp0,2, МПа'!K273))</f>
        <v>834,824,824,814,804,795,785,785</v>
      </c>
      <c r="Y273" s="43" t="str">
        <f>IF('Rp0,2, МПа'!L273="-",X273,CONCATENATE(X273,",",'Rp0,2, МПа'!L273))</f>
        <v>834,824,824,814,804,795,785,785</v>
      </c>
      <c r="Z273" s="43" t="str">
        <f>IF('Rp0,2, МПа'!M273="-",Y273,CONCATENATE(Y273,",",'Rp0,2, МПа'!M273))</f>
        <v>834,824,824,814,804,795,785,785</v>
      </c>
      <c r="AA273" s="43" t="str">
        <f>IF('Rp0,2, МПа'!N273="-",Z273,CONCATENATE(Z273,",",'Rp0,2, МПа'!N273))</f>
        <v>834,824,824,814,804,795,785,785</v>
      </c>
      <c r="AB273" s="43" t="str">
        <f>IF('Rp0,2, МПа'!O273="-",AA273,CONCATENATE(AA273,",",'Rp0,2, МПа'!O273))</f>
        <v>834,824,824,814,804,795,785,785</v>
      </c>
      <c r="AC273" s="43" t="str">
        <f>IF('Rp0,2, МПа'!P273="-",AB273,CONCATENATE(AB273,",",'Rp0,2, МПа'!P273))</f>
        <v>834,824,824,814,804,795,785,785</v>
      </c>
      <c r="AD273" s="43" t="str">
        <f t="shared" si="9"/>
        <v>{Name: "Сталь 14Х17Н2 (Сортовой прокат, заготовки крепежных деталей, поковки диаметром или толщиной под термообработку до 60 мм)",ClassID: "СВХ",UltimateStressArray: [1080,1060,1050,1040,1030,1010,1000,961],YieldStressArray: [834,824,824,814,804,795,785,785]},</v>
      </c>
    </row>
    <row r="274" spans="1:30" x14ac:dyDescent="0.25">
      <c r="A274" s="45" t="str">
        <f>INDEX('Обработка исходного'!B:B,ROW('Rm, МПа'!$B$3)+4*(ROW('Rm, МПа'!$B274)-ROW('Rm, МПа'!$B$3)))</f>
        <v>Сталь высокохромистая</v>
      </c>
      <c r="B274" s="45" t="str">
        <f t="shared" si="8"/>
        <v>СВХ</v>
      </c>
      <c r="C274" s="45" t="str">
        <f>CONCATENATE('Rm, МПа'!B274,IF(OR(ISBLANK('Rm, МПа'!C274),'Rm, МПа'!C274=""),"",CONCATENATE(" (",'Rm, МПа'!C274,")")))</f>
        <v>14Х17Н2 (Сортовой прокат, заготовки крепежных деталей, поковки диаметром или толщиной под термообработку более 60 мм, КП540*)</v>
      </c>
      <c r="D274" s="43">
        <f>'Rm, МПа'!D274</f>
        <v>687</v>
      </c>
      <c r="E274" s="43" t="str">
        <f>IF('Rm, МПа'!E274="-",D274,CONCATENATE(D274,",",'Rm, МПа'!E274))</f>
        <v>687,687</v>
      </c>
      <c r="F274" s="43" t="str">
        <f>IF('Rm, МПа'!F274="-",E274,CONCATENATE(E274,",",'Rm, МПа'!F274))</f>
        <v>687,687,667</v>
      </c>
      <c r="G274" s="43" t="str">
        <f>IF('Rm, МПа'!G274="-",F274,CONCATENATE(F274,",",'Rm, МПа'!G274))</f>
        <v>687,687,667,657</v>
      </c>
      <c r="H274" s="43" t="str">
        <f>IF('Rm, МПа'!H274="-",G274,CONCATENATE(G274,",",'Rm, МПа'!H274))</f>
        <v>687,687,667,657,657</v>
      </c>
      <c r="I274" s="43" t="str">
        <f>IF('Rm, МПа'!I274="-",H274,CONCATENATE(H274,",",'Rm, МПа'!I274))</f>
        <v>687,687,667,657,657,638</v>
      </c>
      <c r="J274" s="43" t="str">
        <f>IF('Rm, МПа'!J274="-",I274,CONCATENATE(I274,",",'Rm, МПа'!J274))</f>
        <v>687,687,667,657,657,638,638</v>
      </c>
      <c r="K274" s="43" t="str">
        <f>IF('Rm, МПа'!K274="-",J274,CONCATENATE(J274,",",'Rm, МПа'!K274))</f>
        <v>687,687,667,657,657,638,638,608</v>
      </c>
      <c r="L274" s="43" t="str">
        <f>IF('Rm, МПа'!L274="-",K274,CONCATENATE(K274,",",'Rm, МПа'!L274))</f>
        <v>687,687,667,657,657,638,638,608</v>
      </c>
      <c r="M274" s="43" t="str">
        <f>IF('Rm, МПа'!M274="-",L274,CONCATENATE(L274,",",'Rm, МПа'!M274))</f>
        <v>687,687,667,657,657,638,638,608</v>
      </c>
      <c r="N274" s="43" t="str">
        <f>IF('Rm, МПа'!N274="-",M274,CONCATENATE(M274,",",'Rm, МПа'!N274))</f>
        <v>687,687,667,657,657,638,638,608</v>
      </c>
      <c r="O274" s="43" t="str">
        <f>IF('Rm, МПа'!O274="-",N274,CONCATENATE(N274,",",'Rm, МПа'!O274))</f>
        <v>687,687,667,657,657,638,638,608</v>
      </c>
      <c r="P274" s="43" t="str">
        <f>IF('Rm, МПа'!P274="-",O274,CONCATENATE(O274,",",'Rm, МПа'!P274))</f>
        <v>687,687,667,657,657,638,638,608</v>
      </c>
      <c r="Q274" s="43">
        <f>'Rp0,2, МПа'!D274</f>
        <v>540</v>
      </c>
      <c r="R274" s="43" t="str">
        <f>IF('Rp0,2, МПа'!E274="-",Q274,CONCATENATE(Q274,",",'Rp0,2, МПа'!E274))</f>
        <v>540,530</v>
      </c>
      <c r="S274" s="43" t="str">
        <f>IF('Rp0,2, МПа'!F274="-",R274,CONCATENATE(R274,",",'Rp0,2, МПа'!F274))</f>
        <v>540,530,530</v>
      </c>
      <c r="T274" s="43" t="str">
        <f>IF('Rp0,2, МПа'!G274="-",S274,CONCATENATE(S274,",",'Rp0,2, МПа'!G274))</f>
        <v>540,530,530,520</v>
      </c>
      <c r="U274" s="43" t="str">
        <f>IF('Rp0,2, МПа'!H274="-",T274,CONCATENATE(T274,",",'Rp0,2, МПа'!H274))</f>
        <v>540,530,530,520,520</v>
      </c>
      <c r="V274" s="43" t="str">
        <f>IF('Rp0,2, МПа'!I274="-",U274,CONCATENATE(U274,",",'Rp0,2, МПа'!I274))</f>
        <v>540,530,530,520,520,510</v>
      </c>
      <c r="W274" s="43" t="str">
        <f>IF('Rp0,2, МПа'!J274="-",V274,CONCATENATE(V274,",",'Rp0,2, МПа'!J274))</f>
        <v>540,530,530,520,520,510,510</v>
      </c>
      <c r="X274" s="43" t="str">
        <f>IF('Rp0,2, МПа'!K274="-",W274,CONCATENATE(W274,",",'Rp0,2, МПа'!K274))</f>
        <v>540,530,530,520,520,510,510,510</v>
      </c>
      <c r="Y274" s="43" t="str">
        <f>IF('Rp0,2, МПа'!L274="-",X274,CONCATENATE(X274,",",'Rp0,2, МПа'!L274))</f>
        <v>540,530,530,520,520,510,510,510</v>
      </c>
      <c r="Z274" s="43" t="str">
        <f>IF('Rp0,2, МПа'!M274="-",Y274,CONCATENATE(Y274,",",'Rp0,2, МПа'!M274))</f>
        <v>540,530,530,520,520,510,510,510</v>
      </c>
      <c r="AA274" s="43" t="str">
        <f>IF('Rp0,2, МПа'!N274="-",Z274,CONCATENATE(Z274,",",'Rp0,2, МПа'!N274))</f>
        <v>540,530,530,520,520,510,510,510</v>
      </c>
      <c r="AB274" s="43" t="str">
        <f>IF('Rp0,2, МПа'!O274="-",AA274,CONCATENATE(AA274,",",'Rp0,2, МПа'!O274))</f>
        <v>540,530,530,520,520,510,510,510</v>
      </c>
      <c r="AC274" s="43" t="str">
        <f>IF('Rp0,2, МПа'!P274="-",AB274,CONCATENATE(AB274,",",'Rp0,2, МПа'!P274))</f>
        <v>540,530,530,520,520,510,510,510</v>
      </c>
      <c r="AD274" s="43" t="str">
        <f t="shared" si="9"/>
        <v>{Name: "Сталь 14Х17Н2 (Сортовой прокат, заготовки крепежных деталей, поковки диаметром или толщиной под термообработку более 60 мм, КП540*)",ClassID: "СВХ",UltimateStressArray: [687,687,667,657,657,638,638,608],YieldStressArray: [540,530,530,520,520,510,510,510]},</v>
      </c>
    </row>
    <row r="275" spans="1:30" x14ac:dyDescent="0.25">
      <c r="A275" s="45" t="str">
        <f>INDEX('Обработка исходного'!B:B,ROW('Rm, МПа'!$B$3)+4*(ROW('Rm, МПа'!$B275)-ROW('Rm, МПа'!$B$3)))</f>
        <v>Сталь высокохромистая</v>
      </c>
      <c r="B275" s="45" t="str">
        <f t="shared" si="8"/>
        <v>СВХ</v>
      </c>
      <c r="C275" s="45" t="str">
        <f>CONCATENATE('Rm, МПа'!B275,IF(OR(ISBLANK('Rm, МПа'!C275),'Rm, МПа'!C275=""),"",CONCATENATE(" (",'Rm, МПа'!C275,")")))</f>
        <v>08Х14МФ (Поковки, заготовки трубы, листы)</v>
      </c>
      <c r="D275" s="43">
        <f>'Rm, МПа'!D275</f>
        <v>539</v>
      </c>
      <c r="E275" s="43" t="str">
        <f>IF('Rm, МПа'!E275="-",D275,CONCATENATE(D275,",",'Rm, МПа'!E275))</f>
        <v>539,519</v>
      </c>
      <c r="F275" s="43" t="str">
        <f>IF('Rm, МПа'!F275="-",E275,CONCATENATE(E275,",",'Rm, МПа'!F275))</f>
        <v>539,519,510</v>
      </c>
      <c r="G275" s="43" t="str">
        <f>IF('Rm, МПа'!G275="-",F275,CONCATENATE(F275,",",'Rm, МПа'!G275))</f>
        <v>539,519,510,491</v>
      </c>
      <c r="H275" s="43" t="str">
        <f>IF('Rm, МПа'!H275="-",G275,CONCATENATE(G275,",",'Rm, МПа'!H275))</f>
        <v>539,519,510,491,491</v>
      </c>
      <c r="I275" s="43" t="str">
        <f>IF('Rm, МПа'!I275="-",H275,CONCATENATE(H275,",",'Rm, МПа'!I275))</f>
        <v>539,519,510,491,491,491</v>
      </c>
      <c r="J275" s="43" t="str">
        <f>IF('Rm, МПа'!J275="-",I275,CONCATENATE(I275,",",'Rm, МПа'!J275))</f>
        <v>539,519,510,491,491,491,491</v>
      </c>
      <c r="K275" s="43" t="str">
        <f>IF('Rm, МПа'!K275="-",J275,CONCATENATE(J275,",",'Rm, МПа'!K275))</f>
        <v>539,519,510,491,491,491,491,431</v>
      </c>
      <c r="L275" s="43" t="str">
        <f>IF('Rm, МПа'!L275="-",K275,CONCATENATE(K275,",",'Rm, МПа'!L275))</f>
        <v>539,519,510,491,491,491,491,431</v>
      </c>
      <c r="M275" s="43" t="str">
        <f>IF('Rm, МПа'!M275="-",L275,CONCATENATE(L275,",",'Rm, МПа'!M275))</f>
        <v>539,519,510,491,491,491,491,431</v>
      </c>
      <c r="N275" s="43" t="str">
        <f>IF('Rm, МПа'!N275="-",M275,CONCATENATE(M275,",",'Rm, МПа'!N275))</f>
        <v>539,519,510,491,491,491,491,431</v>
      </c>
      <c r="O275" s="43" t="str">
        <f>IF('Rm, МПа'!O275="-",N275,CONCATENATE(N275,",",'Rm, МПа'!O275))</f>
        <v>539,519,510,491,491,491,491,431</v>
      </c>
      <c r="P275" s="43" t="str">
        <f>IF('Rm, МПа'!P275="-",O275,CONCATENATE(O275,",",'Rm, МПа'!P275))</f>
        <v>539,519,510,491,491,491,491,431</v>
      </c>
      <c r="Q275" s="43">
        <f>'Rp0,2, МПа'!D275</f>
        <v>343</v>
      </c>
      <c r="R275" s="43" t="str">
        <f>IF('Rp0,2, МПа'!E275="-",Q275,CONCATENATE(Q275,",",'Rp0,2, МПа'!E275))</f>
        <v>343,333</v>
      </c>
      <c r="S275" s="43" t="str">
        <f>IF('Rp0,2, МПа'!F275="-",R275,CONCATENATE(R275,",",'Rp0,2, МПа'!F275))</f>
        <v>343,333,323</v>
      </c>
      <c r="T275" s="43" t="str">
        <f>IF('Rp0,2, МПа'!G275="-",S275,CONCATENATE(S275,",",'Rp0,2, МПа'!G275))</f>
        <v>343,333,323,314</v>
      </c>
      <c r="U275" s="43" t="str">
        <f>IF('Rp0,2, МПа'!H275="-",T275,CONCATENATE(T275,",",'Rp0,2, МПа'!H275))</f>
        <v>343,333,323,314,304</v>
      </c>
      <c r="V275" s="43" t="str">
        <f>IF('Rp0,2, МПа'!I275="-",U275,CONCATENATE(U275,",",'Rp0,2, МПа'!I275))</f>
        <v>343,333,323,314,304,294</v>
      </c>
      <c r="W275" s="43" t="str">
        <f>IF('Rp0,2, МПа'!J275="-",V275,CONCATENATE(V275,",",'Rp0,2, МПа'!J275))</f>
        <v>343,333,323,314,304,294,294</v>
      </c>
      <c r="X275" s="43" t="str">
        <f>IF('Rp0,2, МПа'!K275="-",W275,CONCATENATE(W275,",",'Rp0,2, МПа'!K275))</f>
        <v>343,333,323,314,304,294,294,284</v>
      </c>
      <c r="Y275" s="43" t="str">
        <f>IF('Rp0,2, МПа'!L275="-",X275,CONCATENATE(X275,",",'Rp0,2, МПа'!L275))</f>
        <v>343,333,323,314,304,294,294,284</v>
      </c>
      <c r="Z275" s="43" t="str">
        <f>IF('Rp0,2, МПа'!M275="-",Y275,CONCATENATE(Y275,",",'Rp0,2, МПа'!M275))</f>
        <v>343,333,323,314,304,294,294,284</v>
      </c>
      <c r="AA275" s="43" t="str">
        <f>IF('Rp0,2, МПа'!N275="-",Z275,CONCATENATE(Z275,",",'Rp0,2, МПа'!N275))</f>
        <v>343,333,323,314,304,294,294,284</v>
      </c>
      <c r="AB275" s="43" t="str">
        <f>IF('Rp0,2, МПа'!O275="-",AA275,CONCATENATE(AA275,",",'Rp0,2, МПа'!O275))</f>
        <v>343,333,323,314,304,294,294,284</v>
      </c>
      <c r="AC275" s="43" t="str">
        <f>IF('Rp0,2, МПа'!P275="-",AB275,CONCATENATE(AB275,",",'Rp0,2, МПа'!P275))</f>
        <v>343,333,323,314,304,294,294,284</v>
      </c>
      <c r="AD275" s="43" t="str">
        <f t="shared" si="9"/>
        <v>{Name: "Сталь 08Х14МФ (Поковки, заготовки трубы, листы)",ClassID: "СВХ",UltimateStressArray: [539,519,510,491,491,491,491,431],YieldStressArray: [343,333,323,314,304,294,294,284]},</v>
      </c>
    </row>
    <row r="276" spans="1:30" x14ac:dyDescent="0.25">
      <c r="A276" s="45" t="str">
        <f>INDEX('Обработка исходного'!B:B,ROW('Rm, МПа'!$B$3)+4*(ROW('Rm, МПа'!$B276)-ROW('Rm, МПа'!$B$3)))</f>
        <v>Сталь высокохромистая</v>
      </c>
      <c r="B276" s="45" t="str">
        <f t="shared" si="8"/>
        <v>СВХ</v>
      </c>
      <c r="C276" s="45" t="str">
        <f>CONCATENATE('Rm, МПа'!B276,IF(OR(ISBLANK('Rm, МПа'!C276),'Rm, МПа'!C276=""),"",CONCATENATE(" (",'Rm, МПа'!C276,")")))</f>
        <v>08Х14МФ (Трубы, листы, предназначенные для развальцовки и штамповки)</v>
      </c>
      <c r="D276" s="43">
        <f>'Rm, МПа'!D276</f>
        <v>441</v>
      </c>
      <c r="E276" s="43" t="str">
        <f>IF('Rm, МПа'!E276="-",D276,CONCATENATE(D276,",",'Rm, МПа'!E276))</f>
        <v>441,431</v>
      </c>
      <c r="F276" s="43" t="str">
        <f>IF('Rm, МПа'!F276="-",E276,CONCATENATE(E276,",",'Rm, МПа'!F276))</f>
        <v>441,431,421</v>
      </c>
      <c r="G276" s="43" t="str">
        <f>IF('Rm, МПа'!G276="-",F276,CONCATENATE(F276,",",'Rm, МПа'!G276))</f>
        <v>441,431,421,412</v>
      </c>
      <c r="H276" s="43" t="str">
        <f>IF('Rm, МПа'!H276="-",G276,CONCATENATE(G276,",",'Rm, МПа'!H276))</f>
        <v>441,431,421,412,402</v>
      </c>
      <c r="I276" s="43" t="str">
        <f>IF('Rm, МПа'!I276="-",H276,CONCATENATE(H276,",",'Rm, МПа'!I276))</f>
        <v>441,431,421,412,402,392</v>
      </c>
      <c r="J276" s="43" t="str">
        <f>IF('Rm, МПа'!J276="-",I276,CONCATENATE(I276,",",'Rm, МПа'!J276))</f>
        <v>441,431,421,412,402,392,392</v>
      </c>
      <c r="K276" s="43" t="str">
        <f>IF('Rm, МПа'!K276="-",J276,CONCATENATE(J276,",",'Rm, МПа'!K276))</f>
        <v>441,431,421,412,402,392,392,363</v>
      </c>
      <c r="L276" s="43" t="str">
        <f>IF('Rm, МПа'!L276="-",K276,CONCATENATE(K276,",",'Rm, МПа'!L276))</f>
        <v>441,431,421,412,402,392,392,363</v>
      </c>
      <c r="M276" s="43" t="str">
        <f>IF('Rm, МПа'!M276="-",L276,CONCATENATE(L276,",",'Rm, МПа'!M276))</f>
        <v>441,431,421,412,402,392,392,363</v>
      </c>
      <c r="N276" s="43" t="str">
        <f>IF('Rm, МПа'!N276="-",M276,CONCATENATE(M276,",",'Rm, МПа'!N276))</f>
        <v>441,431,421,412,402,392,392,363</v>
      </c>
      <c r="O276" s="43" t="str">
        <f>IF('Rm, МПа'!O276="-",N276,CONCATENATE(N276,",",'Rm, МПа'!O276))</f>
        <v>441,431,421,412,402,392,392,363</v>
      </c>
      <c r="P276" s="43" t="str">
        <f>IF('Rm, МПа'!P276="-",O276,CONCATENATE(O276,",",'Rm, МПа'!P276))</f>
        <v>441,431,421,412,402,392,392,363</v>
      </c>
      <c r="Q276" s="43">
        <f>'Rp0,2, МПа'!D276</f>
        <v>245</v>
      </c>
      <c r="R276" s="43" t="str">
        <f>IF('Rp0,2, МПа'!E276="-",Q276,CONCATENATE(Q276,",",'Rp0,2, МПа'!E276))</f>
        <v>245,245</v>
      </c>
      <c r="S276" s="43" t="str">
        <f>IF('Rp0,2, МПа'!F276="-",R276,CONCATENATE(R276,",",'Rp0,2, МПа'!F276))</f>
        <v>245,245,235</v>
      </c>
      <c r="T276" s="43" t="str">
        <f>IF('Rp0,2, МПа'!G276="-",S276,CONCATENATE(S276,",",'Rp0,2, МПа'!G276))</f>
        <v>245,245,235,225</v>
      </c>
      <c r="U276" s="43" t="str">
        <f>IF('Rp0,2, МПа'!H276="-",T276,CONCATENATE(T276,",",'Rp0,2, МПа'!H276))</f>
        <v>245,245,235,225,216</v>
      </c>
      <c r="V276" s="43" t="str">
        <f>IF('Rp0,2, МПа'!I276="-",U276,CONCATENATE(U276,",",'Rp0,2, МПа'!I276))</f>
        <v>245,245,235,225,216,196</v>
      </c>
      <c r="W276" s="43" t="str">
        <f>IF('Rp0,2, МПа'!J276="-",V276,CONCATENATE(V276,",",'Rp0,2, МПа'!J276))</f>
        <v>245,245,235,225,216,196,196</v>
      </c>
      <c r="X276" s="43" t="str">
        <f>IF('Rp0,2, МПа'!K276="-",W276,CONCATENATE(W276,",",'Rp0,2, МПа'!K276))</f>
        <v>245,245,235,225,216,196,196,196</v>
      </c>
      <c r="Y276" s="43" t="str">
        <f>IF('Rp0,2, МПа'!L276="-",X276,CONCATENATE(X276,",",'Rp0,2, МПа'!L276))</f>
        <v>245,245,235,225,216,196,196,196</v>
      </c>
      <c r="Z276" s="43" t="str">
        <f>IF('Rp0,2, МПа'!M276="-",Y276,CONCATENATE(Y276,",",'Rp0,2, МПа'!M276))</f>
        <v>245,245,235,225,216,196,196,196</v>
      </c>
      <c r="AA276" s="43" t="str">
        <f>IF('Rp0,2, МПа'!N276="-",Z276,CONCATENATE(Z276,",",'Rp0,2, МПа'!N276))</f>
        <v>245,245,235,225,216,196,196,196</v>
      </c>
      <c r="AB276" s="43" t="str">
        <f>IF('Rp0,2, МПа'!O276="-",AA276,CONCATENATE(AA276,",",'Rp0,2, МПа'!O276))</f>
        <v>245,245,235,225,216,196,196,196</v>
      </c>
      <c r="AC276" s="43" t="str">
        <f>IF('Rp0,2, МПа'!P276="-",AB276,CONCATENATE(AB276,",",'Rp0,2, МПа'!P276))</f>
        <v>245,245,235,225,216,196,196,196</v>
      </c>
      <c r="AD276" s="43" t="str">
        <f t="shared" si="9"/>
        <v>{Name: "Сталь 08Х14МФ (Трубы, листы, предназначенные для развальцовки и штамповки)",ClassID: "СВХ",UltimateStressArray: [441,431,421,412,402,392,392,363],YieldStressArray: [245,245,235,225,216,196,196,196]},</v>
      </c>
    </row>
    <row r="277" spans="1:30" x14ac:dyDescent="0.25">
      <c r="A277" s="45" t="str">
        <f>INDEX('Обработка исходного'!B:B,ROW('Rm, МПа'!$B$3)+4*(ROW('Rm, МПа'!$B277)-ROW('Rm, МПа'!$B$3)))</f>
        <v>Сталь высокохромистая</v>
      </c>
      <c r="B277" s="45" t="str">
        <f t="shared" si="8"/>
        <v>СВХ</v>
      </c>
      <c r="C277" s="45" t="str">
        <f>CONCATENATE('Rm, МПа'!B277,IF(OR(ISBLANK('Rm, МПа'!C277),'Rm, МПа'!C277=""),"",CONCATENATE(" (",'Rm, МПа'!C277,")")))</f>
        <v>1Х12В2МФ (Трубы)</v>
      </c>
      <c r="D277" s="43">
        <f>'Rm, МПа'!D277</f>
        <v>491</v>
      </c>
      <c r="E277" s="43" t="str">
        <f>IF('Rm, МПа'!E277="-",D277,CONCATENATE(D277,",",'Rm, МПа'!E277))</f>
        <v>491,441</v>
      </c>
      <c r="F277" s="43" t="str">
        <f>IF('Rm, МПа'!F277="-",E277,CONCATENATE(E277,",",'Rm, МПа'!F277))</f>
        <v>491,441,422</v>
      </c>
      <c r="G277" s="43" t="str">
        <f>IF('Rm, МПа'!G277="-",F277,CONCATENATE(F277,",",'Rm, МПа'!G277))</f>
        <v>491,441,422,412</v>
      </c>
      <c r="H277" s="43" t="str">
        <f>IF('Rm, МПа'!H277="-",G277,CONCATENATE(G277,",",'Rm, МПа'!H277))</f>
        <v>491,441,422,412,402</v>
      </c>
      <c r="I277" s="43" t="str">
        <f>IF('Rm, МПа'!I277="-",H277,CONCATENATE(H277,",",'Rm, МПа'!I277))</f>
        <v>491,441,422,412,402,392</v>
      </c>
      <c r="J277" s="43" t="str">
        <f>IF('Rm, МПа'!J277="-",I277,CONCATENATE(I277,",",'Rm, МПа'!J277))</f>
        <v>491,441,422,412,402,392,392</v>
      </c>
      <c r="K277" s="43" t="str">
        <f>IF('Rm, МПа'!K277="-",J277,CONCATENATE(J277,",",'Rm, МПа'!K277))</f>
        <v>491,441,422,412,402,392,392,373</v>
      </c>
      <c r="L277" s="43" t="str">
        <f>IF('Rm, МПа'!L277="-",K277,CONCATENATE(K277,",",'Rm, МПа'!L277))</f>
        <v>491,441,422,412,402,392,392,373,373</v>
      </c>
      <c r="M277" s="43" t="str">
        <f>IF('Rm, МПа'!M277="-",L277,CONCATENATE(L277,",",'Rm, МПа'!M277))</f>
        <v>491,441,422,412,402,392,392,373,373,363</v>
      </c>
      <c r="N277" s="43" t="str">
        <f>IF('Rm, МПа'!N277="-",M277,CONCATENATE(M277,",",'Rm, МПа'!N277))</f>
        <v>491,441,422,412,402,392,392,373,373,363,343</v>
      </c>
      <c r="O277" s="43" t="str">
        <f>IF('Rm, МПа'!O277="-",N277,CONCATENATE(N277,",",'Rm, МПа'!O277))</f>
        <v>491,441,422,412,402,392,392,373,373,363,343,294</v>
      </c>
      <c r="P277" s="43" t="str">
        <f>IF('Rm, МПа'!P277="-",O277,CONCATENATE(O277,",",'Rm, МПа'!P277))</f>
        <v>491,441,422,412,402,392,392,373,373,363,343,294</v>
      </c>
      <c r="Q277" s="43">
        <f>'Rp0,2, МПа'!D277</f>
        <v>294</v>
      </c>
      <c r="R277" s="43" t="str">
        <f>IF('Rp0,2, МПа'!E277="-",Q277,CONCATENATE(Q277,",",'Rp0,2, МПа'!E277))</f>
        <v>294,294</v>
      </c>
      <c r="S277" s="43" t="str">
        <f>IF('Rp0,2, МПа'!F277="-",R277,CONCATENATE(R277,",",'Rp0,2, МПа'!F277))</f>
        <v>294,294,284</v>
      </c>
      <c r="T277" s="43" t="str">
        <f>IF('Rp0,2, МПа'!G277="-",S277,CONCATENATE(S277,",",'Rp0,2, МПа'!G277))</f>
        <v>294,294,284,275</v>
      </c>
      <c r="U277" s="43" t="str">
        <f>IF('Rp0,2, МПа'!H277="-",T277,CONCATENATE(T277,",",'Rp0,2, МПа'!H277))</f>
        <v>294,294,284,275,265</v>
      </c>
      <c r="V277" s="43" t="str">
        <f>IF('Rp0,2, МПа'!I277="-",U277,CONCATENATE(U277,",",'Rp0,2, МПа'!I277))</f>
        <v>294,294,284,275,265,255</v>
      </c>
      <c r="W277" s="43" t="str">
        <f>IF('Rp0,2, МПа'!J277="-",V277,CONCATENATE(V277,",",'Rp0,2, МПа'!J277))</f>
        <v>294,294,284,275,265,255,245</v>
      </c>
      <c r="X277" s="43" t="str">
        <f>IF('Rp0,2, МПа'!K277="-",W277,CONCATENATE(W277,",",'Rp0,2, МПа'!K277))</f>
        <v>294,294,284,275,265,255,245,235</v>
      </c>
      <c r="Y277" s="43" t="str">
        <f>IF('Rp0,2, МПа'!L277="-",X277,CONCATENATE(X277,",",'Rp0,2, МПа'!L277))</f>
        <v>294,294,284,275,265,255,245,235,235</v>
      </c>
      <c r="Z277" s="43" t="str">
        <f>IF('Rp0,2, МПа'!M277="-",Y277,CONCATENATE(Y277,",",'Rp0,2, МПа'!M277))</f>
        <v>294,294,284,275,265,255,245,235,235,235</v>
      </c>
      <c r="AA277" s="43" t="str">
        <f>IF('Rp0,2, МПа'!N277="-",Z277,CONCATENATE(Z277,",",'Rp0,2, МПа'!N277))</f>
        <v>294,294,284,275,265,255,245,235,235,235,235</v>
      </c>
      <c r="AB277" s="43" t="str">
        <f>IF('Rp0,2, МПа'!O277="-",AA277,CONCATENATE(AA277,",",'Rp0,2, МПа'!O277))</f>
        <v>294,294,284,275,265,255,245,235,235,235,235,196</v>
      </c>
      <c r="AC277" s="43" t="str">
        <f>IF('Rp0,2, МПа'!P277="-",AB277,CONCATENATE(AB277,",",'Rp0,2, МПа'!P277))</f>
        <v>294,294,284,275,265,255,245,235,235,235,235,196</v>
      </c>
      <c r="AD277" s="43" t="str">
        <f t="shared" si="9"/>
        <v>{Name: "Сталь 1Х12В2МФ (Трубы)",ClassID: "СВХ",UltimateStressArray: [491,441,422,412,402,392,392,373,373,363,343,294],YieldStressArray: [294,294,284,275,265,255,245,235,235,235,235,196]},</v>
      </c>
    </row>
    <row r="278" spans="1:30" x14ac:dyDescent="0.25">
      <c r="A278" s="45" t="str">
        <f>INDEX('Обработка исходного'!B:B,ROW('Rm, МПа'!$B$3)+4*(ROW('Rm, МПа'!$B278)-ROW('Rm, МПа'!$B$3)))</f>
        <v>Сталь высокохромистая</v>
      </c>
      <c r="B278" s="45" t="str">
        <f t="shared" si="8"/>
        <v>СВХ</v>
      </c>
      <c r="C278" s="45" t="str">
        <f>CONCATENATE('Rm, МПа'!B278,IF(OR(ISBLANK('Rm, МПа'!C278),'Rm, МПа'!C278=""),"",CONCATENATE(" (",'Rm, МПа'!C278,")")))</f>
        <v>18Х12ВМБФР (Заготовки крепежных деталей толщиной или диаметром 200 мм, КП670*)</v>
      </c>
      <c r="D278" s="43">
        <f>'Rm, МПа'!D278</f>
        <v>785</v>
      </c>
      <c r="E278" s="43" t="str">
        <f>IF('Rm, МПа'!E278="-",D278,CONCATENATE(D278,",",'Rm, МПа'!E278))</f>
        <v>785,775</v>
      </c>
      <c r="F278" s="43" t="str">
        <f>IF('Rm, МПа'!F278="-",E278,CONCATENATE(E278,",",'Rm, МПа'!F278))</f>
        <v>785,775,755</v>
      </c>
      <c r="G278" s="43" t="str">
        <f>IF('Rm, МПа'!G278="-",F278,CONCATENATE(F278,",",'Rm, МПа'!G278))</f>
        <v>785,775,755,746</v>
      </c>
      <c r="H278" s="43" t="str">
        <f>IF('Rm, МПа'!H278="-",G278,CONCATENATE(G278,",",'Rm, МПа'!H278))</f>
        <v>785,775,755,746,726</v>
      </c>
      <c r="I278" s="43" t="str">
        <f>IF('Rm, МПа'!I278="-",H278,CONCATENATE(H278,",",'Rm, МПа'!I278))</f>
        <v>785,775,755,746,726,706</v>
      </c>
      <c r="J278" s="43" t="str">
        <f>IF('Rm, МПа'!J278="-",I278,CONCATENATE(I278,",",'Rm, МПа'!J278))</f>
        <v>785,775,755,746,726,706,687</v>
      </c>
      <c r="K278" s="43" t="str">
        <f>IF('Rm, МПа'!K278="-",J278,CONCATENATE(J278,",",'Rm, МПа'!K278))</f>
        <v>785,775,755,746,726,706,687,667</v>
      </c>
      <c r="L278" s="43" t="str">
        <f>IF('Rm, МПа'!L278="-",K278,CONCATENATE(K278,",",'Rm, МПа'!L278))</f>
        <v>785,775,755,746,726,706,687,667,628</v>
      </c>
      <c r="M278" s="43" t="str">
        <f>IF('Rm, МПа'!M278="-",L278,CONCATENATE(L278,",",'Rm, МПа'!M278))</f>
        <v>785,775,755,746,726,706,687,667,628,589</v>
      </c>
      <c r="N278" s="43" t="str">
        <f>IF('Rm, МПа'!N278="-",M278,CONCATENATE(M278,",",'Rm, МПа'!N278))</f>
        <v>785,775,755,746,726,706,687,667,628,589,549</v>
      </c>
      <c r="O278" s="43" t="str">
        <f>IF('Rm, МПа'!O278="-",N278,CONCATENATE(N278,",",'Rm, МПа'!O278))</f>
        <v>785,775,755,746,726,706,687,667,628,589,549</v>
      </c>
      <c r="P278" s="43" t="str">
        <f>IF('Rm, МПа'!P278="-",O278,CONCATENATE(O278,",",'Rm, МПа'!P278))</f>
        <v>785,775,755,746,726,706,687,667,628,589,549</v>
      </c>
      <c r="Q278" s="43">
        <f>'Rp0,2, МПа'!D278</f>
        <v>670</v>
      </c>
      <c r="R278" s="43" t="str">
        <f>IF('Rp0,2, МПа'!E278="-",Q278,CONCATENATE(Q278,",",'Rp0,2, МПа'!E278))</f>
        <v>670,667</v>
      </c>
      <c r="S278" s="43" t="str">
        <f>IF('Rp0,2, МПа'!F278="-",R278,CONCATENATE(R278,",",'Rp0,2, МПа'!F278))</f>
        <v>670,667,657</v>
      </c>
      <c r="T278" s="43" t="str">
        <f>IF('Rp0,2, МПа'!G278="-",S278,CONCATENATE(S278,",",'Rp0,2, МПа'!G278))</f>
        <v>670,667,657,647</v>
      </c>
      <c r="U278" s="43" t="str">
        <f>IF('Rp0,2, МПа'!H278="-",T278,CONCATENATE(T278,",",'Rp0,2, МПа'!H278))</f>
        <v>670,667,657,647,647</v>
      </c>
      <c r="V278" s="43" t="str">
        <f>IF('Rp0,2, МПа'!I278="-",U278,CONCATENATE(U278,",",'Rp0,2, МПа'!I278))</f>
        <v>670,667,657,647,647,638</v>
      </c>
      <c r="W278" s="43" t="str">
        <f>IF('Rp0,2, МПа'!J278="-",V278,CONCATENATE(V278,",",'Rp0,2, МПа'!J278))</f>
        <v>670,667,657,647,647,638,638</v>
      </c>
      <c r="X278" s="43" t="str">
        <f>IF('Rp0,2, МПа'!K278="-",W278,CONCATENATE(W278,",",'Rp0,2, МПа'!K278))</f>
        <v>670,667,657,647,647,638,638,618</v>
      </c>
      <c r="Y278" s="43" t="str">
        <f>IF('Rp0,2, МПа'!L278="-",X278,CONCATENATE(X278,",",'Rp0,2, МПа'!L278))</f>
        <v>670,667,657,647,647,638,638,618,598</v>
      </c>
      <c r="Z278" s="43" t="str">
        <f>IF('Rp0,2, МПа'!M278="-",Y278,CONCATENATE(Y278,",",'Rp0,2, МПа'!M278))</f>
        <v>670,667,657,647,647,638,638,618,598,569</v>
      </c>
      <c r="AA278" s="43" t="str">
        <f>IF('Rp0,2, МПа'!N278="-",Z278,CONCATENATE(Z278,",",'Rp0,2, МПа'!N278))</f>
        <v>670,667,657,647,647,638,638,618,598,569,530</v>
      </c>
      <c r="AB278" s="43" t="str">
        <f>IF('Rp0,2, МПа'!O278="-",AA278,CONCATENATE(AA278,",",'Rp0,2, МПа'!O278))</f>
        <v>670,667,657,647,647,638,638,618,598,569,530</v>
      </c>
      <c r="AC278" s="43" t="str">
        <f>IF('Rp0,2, МПа'!P278="-",AB278,CONCATENATE(AB278,",",'Rp0,2, МПа'!P278))</f>
        <v>670,667,657,647,647,638,638,618,598,569,530</v>
      </c>
      <c r="AD278" s="43" t="str">
        <f t="shared" si="9"/>
        <v>{Name: "Сталь 18Х12ВМБФР (Заготовки крепежных деталей толщиной или диаметром 200 мм, КП670*)",ClassID: "СВХ",UltimateStressArray: [785,775,755,746,726,706,687,667,628,589,549],YieldStressArray: [670,667,657,647,647,638,638,618,598,569,530]},</v>
      </c>
    </row>
    <row r="279" spans="1:30" x14ac:dyDescent="0.25">
      <c r="A279" s="45" t="str">
        <f>INDEX('Обработка исходного'!B:B,ROW('Rm, МПа'!$B$3)+4*(ROW('Rm, МПа'!$B279)-ROW('Rm, МПа'!$B$3)))</f>
        <v>Сталь высокохромистая</v>
      </c>
      <c r="B279" s="45" t="str">
        <f t="shared" si="8"/>
        <v>СВХ</v>
      </c>
      <c r="C279" s="45" t="str">
        <f>CONCATENATE('Rm, МПа'!B279,IF(OR(ISBLANK('Rm, МПа'!C279),'Rm, МПа'!C279=""),"",CONCATENATE(" (",'Rm, МПа'!C279,")")))</f>
        <v>05Х12Н2М-ВИ (Трубы)</v>
      </c>
      <c r="D279" s="43">
        <f>'Rm, МПа'!D279</f>
        <v>539</v>
      </c>
      <c r="E279" s="43" t="str">
        <f>IF('Rm, МПа'!E279="-",D279,CONCATENATE(D279,",",'Rm, МПа'!E279))</f>
        <v>539,539</v>
      </c>
      <c r="F279" s="43" t="str">
        <f>IF('Rm, МПа'!F279="-",E279,CONCATENATE(E279,",",'Rm, МПа'!F279))</f>
        <v>539,539,539</v>
      </c>
      <c r="G279" s="43" t="str">
        <f>IF('Rm, МПа'!G279="-",F279,CONCATENATE(F279,",",'Rm, МПа'!G279))</f>
        <v>539,539,539,539</v>
      </c>
      <c r="H279" s="43" t="str">
        <f>IF('Rm, МПа'!H279="-",G279,CONCATENATE(G279,",",'Rm, МПа'!H279))</f>
        <v>539,539,539,539,519</v>
      </c>
      <c r="I279" s="43" t="str">
        <f>IF('Rm, МПа'!I279="-",H279,CONCATENATE(H279,",",'Rm, МПа'!I279))</f>
        <v>539,539,539,539,519,500</v>
      </c>
      <c r="J279" s="43" t="str">
        <f>IF('Rm, МПа'!J279="-",I279,CONCATENATE(I279,",",'Rm, МПа'!J279))</f>
        <v>539,539,539,539,519,500,480</v>
      </c>
      <c r="K279" s="43" t="str">
        <f>IF('Rm, МПа'!K279="-",J279,CONCATENATE(J279,",",'Rm, МПа'!K279))</f>
        <v>539,539,539,539,519,500,480,470</v>
      </c>
      <c r="L279" s="43" t="str">
        <f>IF('Rm, МПа'!L279="-",K279,CONCATENATE(K279,",",'Rm, МПа'!L279))</f>
        <v>539,539,539,539,519,500,480,470,451</v>
      </c>
      <c r="M279" s="43" t="str">
        <f>IF('Rm, МПа'!M279="-",L279,CONCATENATE(L279,",",'Rm, МПа'!M279))</f>
        <v>539,539,539,539,519,500,480,470,451,431</v>
      </c>
      <c r="N279" s="43" t="str">
        <f>IF('Rm, МПа'!N279="-",M279,CONCATENATE(M279,",",'Rm, МПа'!N279))</f>
        <v>539,539,539,539,519,500,480,470,451,431,412</v>
      </c>
      <c r="O279" s="43" t="str">
        <f>IF('Rm, МПа'!O279="-",N279,CONCATENATE(N279,",",'Rm, МПа'!O279))</f>
        <v>539,539,539,539,519,500,480,470,451,431,412,392</v>
      </c>
      <c r="P279" s="43" t="str">
        <f>IF('Rm, МПа'!P279="-",O279,CONCATENATE(O279,",",'Rm, МПа'!P279))</f>
        <v>539,539,539,539,519,500,480,470,451,431,412,392</v>
      </c>
      <c r="Q279" s="43">
        <f>'Rp0,2, МПа'!D279</f>
        <v>372</v>
      </c>
      <c r="R279" s="43" t="str">
        <f>IF('Rp0,2, МПа'!E279="-",Q279,CONCATENATE(Q279,",",'Rp0,2, МПа'!E279))</f>
        <v>372,372</v>
      </c>
      <c r="S279" s="43" t="str">
        <f>IF('Rp0,2, МПа'!F279="-",R279,CONCATENATE(R279,",",'Rp0,2, МПа'!F279))</f>
        <v>372,372,372</v>
      </c>
      <c r="T279" s="43" t="str">
        <f>IF('Rp0,2, МПа'!G279="-",S279,CONCATENATE(S279,",",'Rp0,2, МПа'!G279))</f>
        <v>372,372,372,372</v>
      </c>
      <c r="U279" s="43" t="str">
        <f>IF('Rp0,2, МПа'!H279="-",T279,CONCATENATE(T279,",",'Rp0,2, МПа'!H279))</f>
        <v>372,372,372,372,363</v>
      </c>
      <c r="V279" s="43" t="str">
        <f>IF('Rp0,2, МПа'!I279="-",U279,CONCATENATE(U279,",",'Rp0,2, МПа'!I279))</f>
        <v>372,372,372,372,363,353</v>
      </c>
      <c r="W279" s="43" t="str">
        <f>IF('Rp0,2, МПа'!J279="-",V279,CONCATENATE(V279,",",'Rp0,2, МПа'!J279))</f>
        <v>372,372,372,372,363,353,333</v>
      </c>
      <c r="X279" s="43" t="str">
        <f>IF('Rp0,2, МПа'!K279="-",W279,CONCATENATE(W279,",",'Rp0,2, МПа'!K279))</f>
        <v>372,372,372,372,363,353,333,333</v>
      </c>
      <c r="Y279" s="43" t="str">
        <f>IF('Rp0,2, МПа'!L279="-",X279,CONCATENATE(X279,",",'Rp0,2, МПа'!L279))</f>
        <v>372,372,372,372,363,353,333,333,314</v>
      </c>
      <c r="Z279" s="43" t="str">
        <f>IF('Rp0,2, МПа'!M279="-",Y279,CONCATENATE(Y279,",",'Rp0,2, МПа'!M279))</f>
        <v>372,372,372,372,363,353,333,333,314,304</v>
      </c>
      <c r="AA279" s="43" t="str">
        <f>IF('Rp0,2, МПа'!N279="-",Z279,CONCATENATE(Z279,",",'Rp0,2, МПа'!N279))</f>
        <v>372,372,372,372,363,353,333,333,314,304,284</v>
      </c>
      <c r="AB279" s="43" t="str">
        <f>IF('Rp0,2, МПа'!O279="-",AA279,CONCATENATE(AA279,",",'Rp0,2, МПа'!O279))</f>
        <v>372,372,372,372,363,353,333,333,314,304,284,274</v>
      </c>
      <c r="AC279" s="43" t="str">
        <f>IF('Rp0,2, МПа'!P279="-",AB279,CONCATENATE(AB279,",",'Rp0,2, МПа'!P279))</f>
        <v>372,372,372,372,363,353,333,333,314,304,284,274</v>
      </c>
      <c r="AD279" s="43" t="str">
        <f t="shared" si="9"/>
        <v>{Name: "Сталь 05Х12Н2М-ВИ (Трубы)",ClassID: "СВХ",UltimateStressArray: [539,539,539,539,519,500,480,470,451,431,412,392],YieldStressArray: [372,372,372,372,363,353,333,333,314,304,284,274]},</v>
      </c>
    </row>
    <row r="280" spans="1:30" x14ac:dyDescent="0.25">
      <c r="A280" s="45" t="str">
        <f>INDEX('Обработка исходного'!B:B,ROW('Rm, МПа'!$B$3)+4*(ROW('Rm, МПа'!$B280)-ROW('Rm, МПа'!$B$3)))</f>
        <v>Сталь высокохромистая</v>
      </c>
      <c r="B280" s="45" t="str">
        <f t="shared" si="8"/>
        <v>СВХ</v>
      </c>
      <c r="C280" s="45" t="str">
        <f>CONCATENATE('Rm, МПа'!B280,IF(OR(ISBLANK('Rm, МПа'!C280),'Rm, МПа'!C280=""),"",CONCATENATE(" (",'Rm, МПа'!C280,")")))</f>
        <v>05Х12Н2М (Трубы)</v>
      </c>
      <c r="D280" s="43">
        <f>'Rm, МПа'!D280</f>
        <v>539</v>
      </c>
      <c r="E280" s="43" t="str">
        <f>IF('Rm, МПа'!E280="-",D280,CONCATENATE(D280,",",'Rm, МПа'!E280))</f>
        <v>539,539</v>
      </c>
      <c r="F280" s="43" t="str">
        <f>IF('Rm, МПа'!F280="-",E280,CONCATENATE(E280,",",'Rm, МПа'!F280))</f>
        <v>539,539,539</v>
      </c>
      <c r="G280" s="43" t="str">
        <f>IF('Rm, МПа'!G280="-",F280,CONCATENATE(F280,",",'Rm, МПа'!G280))</f>
        <v>539,539,539,539</v>
      </c>
      <c r="H280" s="43" t="str">
        <f>IF('Rm, МПа'!H280="-",G280,CONCATENATE(G280,",",'Rm, МПа'!H280))</f>
        <v>539,539,539,539,519</v>
      </c>
      <c r="I280" s="43" t="str">
        <f>IF('Rm, МПа'!I280="-",H280,CONCATENATE(H280,",",'Rm, МПа'!I280))</f>
        <v>539,539,539,539,519,500</v>
      </c>
      <c r="J280" s="43" t="str">
        <f>IF('Rm, МПа'!J280="-",I280,CONCATENATE(I280,",",'Rm, МПа'!J280))</f>
        <v>539,539,539,539,519,500,480</v>
      </c>
      <c r="K280" s="43" t="str">
        <f>IF('Rm, МПа'!K280="-",J280,CONCATENATE(J280,",",'Rm, МПа'!K280))</f>
        <v>539,539,539,539,519,500,480,470</v>
      </c>
      <c r="L280" s="43" t="str">
        <f>IF('Rm, МПа'!L280="-",K280,CONCATENATE(K280,",",'Rm, МПа'!L280))</f>
        <v>539,539,539,539,519,500,480,470,451</v>
      </c>
      <c r="M280" s="43" t="str">
        <f>IF('Rm, МПа'!M280="-",L280,CONCATENATE(L280,",",'Rm, МПа'!M280))</f>
        <v>539,539,539,539,519,500,480,470,451,431</v>
      </c>
      <c r="N280" s="43" t="str">
        <f>IF('Rm, МПа'!N280="-",M280,CONCATENATE(M280,",",'Rm, МПа'!N280))</f>
        <v>539,539,539,539,519,500,480,470,451,431,412</v>
      </c>
      <c r="O280" s="43" t="str">
        <f>IF('Rm, МПа'!O280="-",N280,CONCATENATE(N280,",",'Rm, МПа'!O280))</f>
        <v>539,539,539,539,519,500,480,470,451,431,412,392</v>
      </c>
      <c r="P280" s="43" t="str">
        <f>IF('Rm, МПа'!P280="-",O280,CONCATENATE(O280,",",'Rm, МПа'!P280))</f>
        <v>539,539,539,539,519,500,480,470,451,431,412,392</v>
      </c>
      <c r="Q280" s="43">
        <f>'Rp0,2, МПа'!D280</f>
        <v>372</v>
      </c>
      <c r="R280" s="43" t="str">
        <f>IF('Rp0,2, МПа'!E280="-",Q280,CONCATENATE(Q280,",",'Rp0,2, МПа'!E280))</f>
        <v>372,372</v>
      </c>
      <c r="S280" s="43" t="str">
        <f>IF('Rp0,2, МПа'!F280="-",R280,CONCATENATE(R280,",",'Rp0,2, МПа'!F280))</f>
        <v>372,372,372</v>
      </c>
      <c r="T280" s="43" t="str">
        <f>IF('Rp0,2, МПа'!G280="-",S280,CONCATENATE(S280,",",'Rp0,2, МПа'!G280))</f>
        <v>372,372,372,372</v>
      </c>
      <c r="U280" s="43" t="str">
        <f>IF('Rp0,2, МПа'!H280="-",T280,CONCATENATE(T280,",",'Rp0,2, МПа'!H280))</f>
        <v>372,372,372,372,363</v>
      </c>
      <c r="V280" s="43" t="str">
        <f>IF('Rp0,2, МПа'!I280="-",U280,CONCATENATE(U280,",",'Rp0,2, МПа'!I280))</f>
        <v>372,372,372,372,363,353</v>
      </c>
      <c r="W280" s="43" t="str">
        <f>IF('Rp0,2, МПа'!J280="-",V280,CONCATENATE(V280,",",'Rp0,2, МПа'!J280))</f>
        <v>372,372,372,372,363,353,333</v>
      </c>
      <c r="X280" s="43" t="str">
        <f>IF('Rp0,2, МПа'!K280="-",W280,CONCATENATE(W280,",",'Rp0,2, МПа'!K280))</f>
        <v>372,372,372,372,363,353,333,333</v>
      </c>
      <c r="Y280" s="43" t="str">
        <f>IF('Rp0,2, МПа'!L280="-",X280,CONCATENATE(X280,",",'Rp0,2, МПа'!L280))</f>
        <v>372,372,372,372,363,353,333,333,314</v>
      </c>
      <c r="Z280" s="43" t="str">
        <f>IF('Rp0,2, МПа'!M280="-",Y280,CONCATENATE(Y280,",",'Rp0,2, МПа'!M280))</f>
        <v>372,372,372,372,363,353,333,333,314,304</v>
      </c>
      <c r="AA280" s="43" t="str">
        <f>IF('Rp0,2, МПа'!N280="-",Z280,CONCATENATE(Z280,",",'Rp0,2, МПа'!N280))</f>
        <v>372,372,372,372,363,353,333,333,314,304,284</v>
      </c>
      <c r="AB280" s="43" t="str">
        <f>IF('Rp0,2, МПа'!O280="-",AA280,CONCATENATE(AA280,",",'Rp0,2, МПа'!O280))</f>
        <v>372,372,372,372,363,353,333,333,314,304,284,274</v>
      </c>
      <c r="AC280" s="43" t="str">
        <f>IF('Rp0,2, МПа'!P280="-",AB280,CONCATENATE(AB280,",",'Rp0,2, МПа'!P280))</f>
        <v>372,372,372,372,363,353,333,333,314,304,284,274</v>
      </c>
      <c r="AD280" s="43" t="str">
        <f t="shared" si="9"/>
        <v>{Name: "Сталь 05Х12Н2М (Трубы)",ClassID: "СВХ",UltimateStressArray: [539,539,539,539,519,500,480,470,451,431,412,392],YieldStressArray: [372,372,372,372,363,353,333,333,314,304,284,274]},</v>
      </c>
    </row>
    <row r="281" spans="1:30" x14ac:dyDescent="0.25">
      <c r="A281" s="45" t="str">
        <f>INDEX('Обработка исходного'!B:B,ROW('Rm, МПа'!$B$3)+4*(ROW('Rm, МПа'!$B281)-ROW('Rm, МПа'!$B$3)))</f>
        <v>Сталь высокохромистая</v>
      </c>
      <c r="B281" s="45" t="str">
        <f t="shared" si="8"/>
        <v>СВХ</v>
      </c>
      <c r="C281" s="45" t="str">
        <f>CONCATENATE('Rm, МПа'!B281,IF(OR(ISBLANK('Rm, МПа'!C281),'Rm, МПа'!C281=""),"",CONCATENATE(" (",'Rm, МПа'!C281,")")))</f>
        <v>05Х12Н2М (Поковки, лист)</v>
      </c>
      <c r="D281" s="43">
        <f>'Rm, МПа'!D281</f>
        <v>539</v>
      </c>
      <c r="E281" s="43" t="str">
        <f>IF('Rm, МПа'!E281="-",D281,CONCATENATE(D281,",",'Rm, МПа'!E281))</f>
        <v>539,539</v>
      </c>
      <c r="F281" s="43" t="str">
        <f>IF('Rm, МПа'!F281="-",E281,CONCATENATE(E281,",",'Rm, МПа'!F281))</f>
        <v>539,539,539</v>
      </c>
      <c r="G281" s="43" t="str">
        <f>IF('Rm, МПа'!G281="-",F281,CONCATENATE(F281,",",'Rm, МПа'!G281))</f>
        <v>539,539,539,539</v>
      </c>
      <c r="H281" s="43" t="str">
        <f>IF('Rm, МПа'!H281="-",G281,CONCATENATE(G281,",",'Rm, МПа'!H281))</f>
        <v>539,539,539,539,539</v>
      </c>
      <c r="I281" s="43" t="str">
        <f>IF('Rm, МПа'!I281="-",H281,CONCATENATE(H281,",",'Rm, МПа'!I281))</f>
        <v>539,539,539,539,539,519</v>
      </c>
      <c r="J281" s="43" t="str">
        <f>IF('Rm, МПа'!J281="-",I281,CONCATENATE(I281,",",'Rm, МПа'!J281))</f>
        <v>539,539,539,539,539,519,500</v>
      </c>
      <c r="K281" s="43" t="str">
        <f>IF('Rm, МПа'!K281="-",J281,CONCATENATE(J281,",",'Rm, МПа'!K281))</f>
        <v>539,539,539,539,539,519,500,480</v>
      </c>
      <c r="L281" s="43" t="str">
        <f>IF('Rm, МПа'!L281="-",K281,CONCATENATE(K281,",",'Rm, МПа'!L281))</f>
        <v>539,539,539,539,539,519,500,480,461</v>
      </c>
      <c r="M281" s="43" t="str">
        <f>IF('Rm, МПа'!M281="-",L281,CONCATENATE(L281,",",'Rm, МПа'!M281))</f>
        <v>539,539,539,539,539,519,500,480,461,421</v>
      </c>
      <c r="N281" s="43" t="str">
        <f>IF('Rm, МПа'!N281="-",M281,CONCATENATE(M281,",",'Rm, МПа'!N281))</f>
        <v>539,539,539,539,539,519,500,480,461,421,372</v>
      </c>
      <c r="O281" s="43" t="str">
        <f>IF('Rm, МПа'!O281="-",N281,CONCATENATE(N281,",",'Rm, МПа'!O281))</f>
        <v>539,539,539,539,539,519,500,480,461,421,372,353</v>
      </c>
      <c r="P281" s="43" t="str">
        <f>IF('Rm, МПа'!P281="-",O281,CONCATENATE(O281,",",'Rm, МПа'!P281))</f>
        <v>539,539,539,539,539,519,500,480,461,421,372,353</v>
      </c>
      <c r="Q281" s="43">
        <f>'Rp0,2, МПа'!D281</f>
        <v>372</v>
      </c>
      <c r="R281" s="43" t="str">
        <f>IF('Rp0,2, МПа'!E281="-",Q281,CONCATENATE(Q281,",",'Rp0,2, МПа'!E281))</f>
        <v>372,372</v>
      </c>
      <c r="S281" s="43" t="str">
        <f>IF('Rp0,2, МПа'!F281="-",R281,CONCATENATE(R281,",",'Rp0,2, МПа'!F281))</f>
        <v>372,372,372</v>
      </c>
      <c r="T281" s="43" t="str">
        <f>IF('Rp0,2, МПа'!G281="-",S281,CONCATENATE(S281,",",'Rp0,2, МПа'!G281))</f>
        <v>372,372,372,372</v>
      </c>
      <c r="U281" s="43" t="str">
        <f>IF('Rp0,2, МПа'!H281="-",T281,CONCATENATE(T281,",",'Rp0,2, МПа'!H281))</f>
        <v>372,372,372,372,372</v>
      </c>
      <c r="V281" s="43" t="str">
        <f>IF('Rp0,2, МПа'!I281="-",U281,CONCATENATE(U281,",",'Rp0,2, МПа'!I281))</f>
        <v>372,372,372,372,372,363</v>
      </c>
      <c r="W281" s="43" t="str">
        <f>IF('Rp0,2, МПа'!J281="-",V281,CONCATENATE(V281,",",'Rp0,2, МПа'!J281))</f>
        <v>372,372,372,372,372,363,363</v>
      </c>
      <c r="X281" s="43" t="str">
        <f>IF('Rp0,2, МПа'!K281="-",W281,CONCATENATE(W281,",",'Rp0,2, МПа'!K281))</f>
        <v>372,372,372,372,372,363,363,333</v>
      </c>
      <c r="Y281" s="43" t="str">
        <f>IF('Rp0,2, МПа'!L281="-",X281,CONCATENATE(X281,",",'Rp0,2, МПа'!L281))</f>
        <v>372,372,372,372,372,363,363,333,323</v>
      </c>
      <c r="Z281" s="43" t="str">
        <f>IF('Rp0,2, МПа'!M281="-",Y281,CONCATENATE(Y281,",",'Rp0,2, МПа'!M281))</f>
        <v>372,372,372,372,372,363,363,333,323,314</v>
      </c>
      <c r="AA281" s="43" t="str">
        <f>IF('Rp0,2, МПа'!N281="-",Z281,CONCATENATE(Z281,",",'Rp0,2, МПа'!N281))</f>
        <v>372,372,372,372,372,363,363,333,323,314,265</v>
      </c>
      <c r="AB281" s="43" t="str">
        <f>IF('Rp0,2, МПа'!O281="-",AA281,CONCATENATE(AA281,",",'Rp0,2, МПа'!O281))</f>
        <v>372,372,372,372,372,363,363,333,323,314,265,245</v>
      </c>
      <c r="AC281" s="43" t="str">
        <f>IF('Rp0,2, МПа'!P281="-",AB281,CONCATENATE(AB281,",",'Rp0,2, МПа'!P281))</f>
        <v>372,372,372,372,372,363,363,333,323,314,265,245</v>
      </c>
      <c r="AD281" s="43" t="str">
        <f t="shared" si="9"/>
        <v>{Name: "Сталь 05Х12Н2М (Поковки, лист)",ClassID: "СВХ",UltimateStressArray: [539,539,539,539,539,519,500,480,461,421,372,353],YieldStressArray: [372,372,372,372,372,363,363,333,323,314,265,245]},</v>
      </c>
    </row>
    <row r="282" spans="1:30" x14ac:dyDescent="0.25">
      <c r="A282" s="45" t="str">
        <f>INDEX('Обработка исходного'!B:B,ROW('Rm, МПа'!$B$3)+4*(ROW('Rm, МПа'!$B282)-ROW('Rm, МПа'!$B$3)))</f>
        <v>Сталь высокохромистая</v>
      </c>
      <c r="B282" s="45" t="str">
        <f t="shared" si="8"/>
        <v>СВХ</v>
      </c>
      <c r="C282" s="45" t="str">
        <f>CONCATENATE('Rm, МПа'!B282,IF(OR(ISBLANK('Rm, МПа'!C282),'Rm, МПа'!C282=""),"",CONCATENATE(" (",'Rm, МПа'!C282,")")))</f>
        <v>05Х12Н2М-ВД (Поковки, лист)</v>
      </c>
      <c r="D282" s="43">
        <f>'Rm, МПа'!D282</f>
        <v>539</v>
      </c>
      <c r="E282" s="43" t="str">
        <f>IF('Rm, МПа'!E282="-",D282,CONCATENATE(D282,",",'Rm, МПа'!E282))</f>
        <v>539,539</v>
      </c>
      <c r="F282" s="43" t="str">
        <f>IF('Rm, МПа'!F282="-",E282,CONCATENATE(E282,",",'Rm, МПа'!F282))</f>
        <v>539,539,539</v>
      </c>
      <c r="G282" s="43" t="str">
        <f>IF('Rm, МПа'!G282="-",F282,CONCATENATE(F282,",",'Rm, МПа'!G282))</f>
        <v>539,539,539,539</v>
      </c>
      <c r="H282" s="43" t="str">
        <f>IF('Rm, МПа'!H282="-",G282,CONCATENATE(G282,",",'Rm, МПа'!H282))</f>
        <v>539,539,539,539,539</v>
      </c>
      <c r="I282" s="43" t="str">
        <f>IF('Rm, МПа'!I282="-",H282,CONCATENATE(H282,",",'Rm, МПа'!I282))</f>
        <v>539,539,539,539,539,519</v>
      </c>
      <c r="J282" s="43" t="str">
        <f>IF('Rm, МПа'!J282="-",I282,CONCATENATE(I282,",",'Rm, МПа'!J282))</f>
        <v>539,539,539,539,539,519,500</v>
      </c>
      <c r="K282" s="43" t="str">
        <f>IF('Rm, МПа'!K282="-",J282,CONCATENATE(J282,",",'Rm, МПа'!K282))</f>
        <v>539,539,539,539,539,519,500,480</v>
      </c>
      <c r="L282" s="43" t="str">
        <f>IF('Rm, МПа'!L282="-",K282,CONCATENATE(K282,",",'Rm, МПа'!L282))</f>
        <v>539,539,539,539,539,519,500,480,461</v>
      </c>
      <c r="M282" s="43" t="str">
        <f>IF('Rm, МПа'!M282="-",L282,CONCATENATE(L282,",",'Rm, МПа'!M282))</f>
        <v>539,539,539,539,539,519,500,480,461,421</v>
      </c>
      <c r="N282" s="43" t="str">
        <f>IF('Rm, МПа'!N282="-",M282,CONCATENATE(M282,",",'Rm, МПа'!N282))</f>
        <v>539,539,539,539,539,519,500,480,461,421,372</v>
      </c>
      <c r="O282" s="43" t="str">
        <f>IF('Rm, МПа'!O282="-",N282,CONCATENATE(N282,",",'Rm, МПа'!O282))</f>
        <v>539,539,539,539,539,519,500,480,461,421,372,353</v>
      </c>
      <c r="P282" s="43" t="str">
        <f>IF('Rm, МПа'!P282="-",O282,CONCATENATE(O282,",",'Rm, МПа'!P282))</f>
        <v>539,539,539,539,539,519,500,480,461,421,372,353</v>
      </c>
      <c r="Q282" s="43">
        <f>'Rp0,2, МПа'!D282</f>
        <v>372</v>
      </c>
      <c r="R282" s="43" t="str">
        <f>IF('Rp0,2, МПа'!E282="-",Q282,CONCATENATE(Q282,",",'Rp0,2, МПа'!E282))</f>
        <v>372,372</v>
      </c>
      <c r="S282" s="43" t="str">
        <f>IF('Rp0,2, МПа'!F282="-",R282,CONCATENATE(R282,",",'Rp0,2, МПа'!F282))</f>
        <v>372,372,372</v>
      </c>
      <c r="T282" s="43" t="str">
        <f>IF('Rp0,2, МПа'!G282="-",S282,CONCATENATE(S282,",",'Rp0,2, МПа'!G282))</f>
        <v>372,372,372,372</v>
      </c>
      <c r="U282" s="43" t="str">
        <f>IF('Rp0,2, МПа'!H282="-",T282,CONCATENATE(T282,",",'Rp0,2, МПа'!H282))</f>
        <v>372,372,372,372,372</v>
      </c>
      <c r="V282" s="43" t="str">
        <f>IF('Rp0,2, МПа'!I282="-",U282,CONCATENATE(U282,",",'Rp0,2, МПа'!I282))</f>
        <v>372,372,372,372,372,363</v>
      </c>
      <c r="W282" s="43" t="str">
        <f>IF('Rp0,2, МПа'!J282="-",V282,CONCATENATE(V282,",",'Rp0,2, МПа'!J282))</f>
        <v>372,372,372,372,372,363,363</v>
      </c>
      <c r="X282" s="43" t="str">
        <f>IF('Rp0,2, МПа'!K282="-",W282,CONCATENATE(W282,",",'Rp0,2, МПа'!K282))</f>
        <v>372,372,372,372,372,363,363,333</v>
      </c>
      <c r="Y282" s="43" t="str">
        <f>IF('Rp0,2, МПа'!L282="-",X282,CONCATENATE(X282,",",'Rp0,2, МПа'!L282))</f>
        <v>372,372,372,372,372,363,363,333,323</v>
      </c>
      <c r="Z282" s="43" t="str">
        <f>IF('Rp0,2, МПа'!M282="-",Y282,CONCATENATE(Y282,",",'Rp0,2, МПа'!M282))</f>
        <v>372,372,372,372,372,363,363,333,323,314</v>
      </c>
      <c r="AA282" s="43" t="str">
        <f>IF('Rp0,2, МПа'!N282="-",Z282,CONCATENATE(Z282,",",'Rp0,2, МПа'!N282))</f>
        <v>372,372,372,372,372,363,363,333,323,314,265</v>
      </c>
      <c r="AB282" s="43" t="str">
        <f>IF('Rp0,2, МПа'!O282="-",AA282,CONCATENATE(AA282,",",'Rp0,2, МПа'!O282))</f>
        <v>372,372,372,372,372,363,363,333,323,314,265,245</v>
      </c>
      <c r="AC282" s="43" t="str">
        <f>IF('Rp0,2, МПа'!P282="-",AB282,CONCATENATE(AB282,",",'Rp0,2, МПа'!P282))</f>
        <v>372,372,372,372,372,363,363,333,323,314,265,245</v>
      </c>
      <c r="AD282" s="43" t="str">
        <f t="shared" si="9"/>
        <v>{Name: "Сталь 05Х12Н2М-ВД (Поковки, лист)",ClassID: "СВХ",UltimateStressArray: [539,539,539,539,539,519,500,480,461,421,372,353],YieldStressArray: [372,372,372,372,372,363,363,333,323,314,265,245]},</v>
      </c>
    </row>
    <row r="283" spans="1:30" x14ac:dyDescent="0.25">
      <c r="A283" s="45" t="str">
        <f>INDEX('Обработка исходного'!B:B,ROW('Rm, МПа'!$B$3)+4*(ROW('Rm, МПа'!$B283)-ROW('Rm, МПа'!$B$3)))</f>
        <v>Сталь высокохромистая</v>
      </c>
      <c r="B283" s="45" t="str">
        <f t="shared" si="8"/>
        <v>СВХ</v>
      </c>
      <c r="C283" s="45" t="str">
        <f>CONCATENATE('Rm, МПа'!B283,IF(OR(ISBLANK('Rm, МПа'!C283),'Rm, МПа'!C283=""),"",CONCATENATE(" (",'Rm, МПа'!C283,")")))</f>
        <v>06Х13Н7Д2 (Горячекатаные и кованые прутки диаметром от 16 до 160 мм)</v>
      </c>
      <c r="D283" s="43">
        <f>'Rm, МПа'!D283</f>
        <v>882</v>
      </c>
      <c r="E283" s="43" t="str">
        <f>IF('Rm, МПа'!E283="-",D283,CONCATENATE(D283,",",'Rm, МПа'!E283))</f>
        <v>882,853</v>
      </c>
      <c r="F283" s="43" t="str">
        <f>IF('Rm, МПа'!F283="-",E283,CONCATENATE(E283,",",'Rm, МПа'!F283))</f>
        <v>882,853,804</v>
      </c>
      <c r="G283" s="43" t="str">
        <f>IF('Rm, МПа'!G283="-",F283,CONCATENATE(F283,",",'Rm, МПа'!G283))</f>
        <v>882,853,804,764</v>
      </c>
      <c r="H283" s="43" t="str">
        <f>IF('Rm, МПа'!H283="-",G283,CONCATENATE(G283,",",'Rm, МПа'!H283))</f>
        <v>882,853,804,764,725</v>
      </c>
      <c r="I283" s="43" t="str">
        <f>IF('Rm, МПа'!I283="-",H283,CONCATENATE(H283,",",'Rm, МПа'!I283))</f>
        <v>882,853,804,764,725,686</v>
      </c>
      <c r="J283" s="43" t="str">
        <f>IF('Rm, МПа'!J283="-",I283,CONCATENATE(I283,",",'Rm, МПа'!J283))</f>
        <v>882,853,804,764,725,686,676</v>
      </c>
      <c r="K283" s="43" t="str">
        <f>IF('Rm, МПа'!K283="-",J283,CONCATENATE(J283,",",'Rm, МПа'!K283))</f>
        <v>882,853,804,764,725,686,676</v>
      </c>
      <c r="L283" s="43" t="str">
        <f>IF('Rm, МПа'!L283="-",K283,CONCATENATE(K283,",",'Rm, МПа'!L283))</f>
        <v>882,853,804,764,725,686,676</v>
      </c>
      <c r="M283" s="43" t="str">
        <f>IF('Rm, МПа'!M283="-",L283,CONCATENATE(L283,",",'Rm, МПа'!M283))</f>
        <v>882,853,804,764,725,686,676</v>
      </c>
      <c r="N283" s="43" t="str">
        <f>IF('Rm, МПа'!N283="-",M283,CONCATENATE(M283,",",'Rm, МПа'!N283))</f>
        <v>882,853,804,764,725,686,676</v>
      </c>
      <c r="O283" s="43" t="str">
        <f>IF('Rm, МПа'!O283="-",N283,CONCATENATE(N283,",",'Rm, МПа'!O283))</f>
        <v>882,853,804,764,725,686,676</v>
      </c>
      <c r="P283" s="43" t="str">
        <f>IF('Rm, МПа'!P283="-",O283,CONCATENATE(O283,",",'Rm, МПа'!P283))</f>
        <v>882,853,804,764,725,686,676</v>
      </c>
      <c r="Q283" s="43">
        <f>'Rp0,2, МПа'!D283</f>
        <v>804</v>
      </c>
      <c r="R283" s="43" t="str">
        <f>IF('Rp0,2, МПа'!E283="-",Q283,CONCATENATE(Q283,",",'Rp0,2, МПа'!E283))</f>
        <v>804,784</v>
      </c>
      <c r="S283" s="43" t="str">
        <f>IF('Rp0,2, МПа'!F283="-",R283,CONCATENATE(R283,",",'Rp0,2, МПа'!F283))</f>
        <v>804,784,735</v>
      </c>
      <c r="T283" s="43" t="str">
        <f>IF('Rp0,2, МПа'!G283="-",S283,CONCATENATE(S283,",",'Rp0,2, МПа'!G283))</f>
        <v>804,784,735,696</v>
      </c>
      <c r="U283" s="43" t="str">
        <f>IF('Rp0,2, МПа'!H283="-",T283,CONCATENATE(T283,",",'Rp0,2, МПа'!H283))</f>
        <v>804,784,735,696,657</v>
      </c>
      <c r="V283" s="43" t="str">
        <f>IF('Rp0,2, МПа'!I283="-",U283,CONCATENATE(U283,",",'Rp0,2, МПа'!I283))</f>
        <v>804,784,735,696,657,627</v>
      </c>
      <c r="W283" s="43" t="str">
        <f>IF('Rp0,2, МПа'!J283="-",V283,CONCATENATE(V283,",",'Rp0,2, МПа'!J283))</f>
        <v>804,784,735,696,657,627,617</v>
      </c>
      <c r="X283" s="43" t="str">
        <f>IF('Rp0,2, МПа'!K283="-",W283,CONCATENATE(W283,",",'Rp0,2, МПа'!K283))</f>
        <v>804,784,735,696,657,627,617</v>
      </c>
      <c r="Y283" s="43" t="str">
        <f>IF('Rp0,2, МПа'!L283="-",X283,CONCATENATE(X283,",",'Rp0,2, МПа'!L283))</f>
        <v>804,784,735,696,657,627,617</v>
      </c>
      <c r="Z283" s="43" t="str">
        <f>IF('Rp0,2, МПа'!M283="-",Y283,CONCATENATE(Y283,",",'Rp0,2, МПа'!M283))</f>
        <v>804,784,735,696,657,627,617</v>
      </c>
      <c r="AA283" s="43" t="str">
        <f>IF('Rp0,2, МПа'!N283="-",Z283,CONCATENATE(Z283,",",'Rp0,2, МПа'!N283))</f>
        <v>804,784,735,696,657,627,617</v>
      </c>
      <c r="AB283" s="43" t="str">
        <f>IF('Rp0,2, МПа'!O283="-",AA283,CONCATENATE(AA283,",",'Rp0,2, МПа'!O283))</f>
        <v>804,784,735,696,657,627,617</v>
      </c>
      <c r="AC283" s="43" t="str">
        <f>IF('Rp0,2, МПа'!P283="-",AB283,CONCATENATE(AB283,",",'Rp0,2, МПа'!P283))</f>
        <v>804,784,735,696,657,627,617</v>
      </c>
      <c r="AD283" s="43" t="str">
        <f t="shared" si="9"/>
        <v>{Name: "Сталь 06Х13Н7Д2 (Горячекатаные и кованые прутки диаметром от 16 до 160 мм)",ClassID: "СВХ",UltimateStressArray: [882,853,804,764,725,686,676],YieldStressArray: [804,784,735,696,657,627,617]},</v>
      </c>
    </row>
    <row r="284" spans="1:30" x14ac:dyDescent="0.25">
      <c r="A284" s="45" t="str">
        <f>INDEX('Обработка исходного'!B:B,ROW('Rm, МПа'!$B$3)+4*(ROW('Rm, МПа'!$B284)-ROW('Rm, МПа'!$B$3)))</f>
        <v>Сталь высокохромистая</v>
      </c>
      <c r="B284" s="45" t="str">
        <f t="shared" si="8"/>
        <v>СВХ</v>
      </c>
      <c r="C284" s="45" t="str">
        <f>CONCATENATE('Rm, МПа'!B284,IF(OR(ISBLANK('Rm, МПа'!C284),'Rm, МПа'!C284=""),"",CONCATENATE(" (",'Rm, МПа'!C284,")")))</f>
        <v>06Х13Н7Д2 (Кованая полоса толщиной 80 мм)</v>
      </c>
      <c r="D284" s="43">
        <f>'Rm, МПа'!D284</f>
        <v>882</v>
      </c>
      <c r="E284" s="43" t="str">
        <f>IF('Rm, МПа'!E284="-",D284,CONCATENATE(D284,",",'Rm, МПа'!E284))</f>
        <v>882,853</v>
      </c>
      <c r="F284" s="43" t="str">
        <f>IF('Rm, МПа'!F284="-",E284,CONCATENATE(E284,",",'Rm, МПа'!F284))</f>
        <v>882,853,804</v>
      </c>
      <c r="G284" s="43" t="str">
        <f>IF('Rm, МПа'!G284="-",F284,CONCATENATE(F284,",",'Rm, МПа'!G284))</f>
        <v>882,853,804,764</v>
      </c>
      <c r="H284" s="43" t="str">
        <f>IF('Rm, МПа'!H284="-",G284,CONCATENATE(G284,",",'Rm, МПа'!H284))</f>
        <v>882,853,804,764,725</v>
      </c>
      <c r="I284" s="43" t="str">
        <f>IF('Rm, МПа'!I284="-",H284,CONCATENATE(H284,",",'Rm, МПа'!I284))</f>
        <v>882,853,804,764,725,686</v>
      </c>
      <c r="J284" s="43" t="str">
        <f>IF('Rm, МПа'!J284="-",I284,CONCATENATE(I284,",",'Rm, МПа'!J284))</f>
        <v>882,853,804,764,725,686,676</v>
      </c>
      <c r="K284" s="43" t="str">
        <f>IF('Rm, МПа'!K284="-",J284,CONCATENATE(J284,",",'Rm, МПа'!K284))</f>
        <v>882,853,804,764,725,686,676</v>
      </c>
      <c r="L284" s="43" t="str">
        <f>IF('Rm, МПа'!L284="-",K284,CONCATENATE(K284,",",'Rm, МПа'!L284))</f>
        <v>882,853,804,764,725,686,676</v>
      </c>
      <c r="M284" s="43" t="str">
        <f>IF('Rm, МПа'!M284="-",L284,CONCATENATE(L284,",",'Rm, МПа'!M284))</f>
        <v>882,853,804,764,725,686,676</v>
      </c>
      <c r="N284" s="43" t="str">
        <f>IF('Rm, МПа'!N284="-",M284,CONCATENATE(M284,",",'Rm, МПа'!N284))</f>
        <v>882,853,804,764,725,686,676</v>
      </c>
      <c r="O284" s="43" t="str">
        <f>IF('Rm, МПа'!O284="-",N284,CONCATENATE(N284,",",'Rm, МПа'!O284))</f>
        <v>882,853,804,764,725,686,676</v>
      </c>
      <c r="P284" s="43" t="str">
        <f>IF('Rm, МПа'!P284="-",O284,CONCATENATE(O284,",",'Rm, МПа'!P284))</f>
        <v>882,853,804,764,725,686,676</v>
      </c>
      <c r="Q284" s="43">
        <f>'Rp0,2, МПа'!D284</f>
        <v>804</v>
      </c>
      <c r="R284" s="43" t="str">
        <f>IF('Rp0,2, МПа'!E284="-",Q284,CONCATENATE(Q284,",",'Rp0,2, МПа'!E284))</f>
        <v>804,784</v>
      </c>
      <c r="S284" s="43" t="str">
        <f>IF('Rp0,2, МПа'!F284="-",R284,CONCATENATE(R284,",",'Rp0,2, МПа'!F284))</f>
        <v>804,784,735</v>
      </c>
      <c r="T284" s="43" t="str">
        <f>IF('Rp0,2, МПа'!G284="-",S284,CONCATENATE(S284,",",'Rp0,2, МПа'!G284))</f>
        <v>804,784,735,696</v>
      </c>
      <c r="U284" s="43" t="str">
        <f>IF('Rp0,2, МПа'!H284="-",T284,CONCATENATE(T284,",",'Rp0,2, МПа'!H284))</f>
        <v>804,784,735,696,657</v>
      </c>
      <c r="V284" s="43" t="str">
        <f>IF('Rp0,2, МПа'!I284="-",U284,CONCATENATE(U284,",",'Rp0,2, МПа'!I284))</f>
        <v>804,784,735,696,657,627</v>
      </c>
      <c r="W284" s="43" t="str">
        <f>IF('Rp0,2, МПа'!J284="-",V284,CONCATENATE(V284,",",'Rp0,2, МПа'!J284))</f>
        <v>804,784,735,696,657,627,617</v>
      </c>
      <c r="X284" s="43" t="str">
        <f>IF('Rp0,2, МПа'!K284="-",W284,CONCATENATE(W284,",",'Rp0,2, МПа'!K284))</f>
        <v>804,784,735,696,657,627,617</v>
      </c>
      <c r="Y284" s="43" t="str">
        <f>IF('Rp0,2, МПа'!L284="-",X284,CONCATENATE(X284,",",'Rp0,2, МПа'!L284))</f>
        <v>804,784,735,696,657,627,617</v>
      </c>
      <c r="Z284" s="43" t="str">
        <f>IF('Rp0,2, МПа'!M284="-",Y284,CONCATENATE(Y284,",",'Rp0,2, МПа'!M284))</f>
        <v>804,784,735,696,657,627,617</v>
      </c>
      <c r="AA284" s="43" t="str">
        <f>IF('Rp0,2, МПа'!N284="-",Z284,CONCATENATE(Z284,",",'Rp0,2, МПа'!N284))</f>
        <v>804,784,735,696,657,627,617</v>
      </c>
      <c r="AB284" s="43" t="str">
        <f>IF('Rp0,2, МПа'!O284="-",AA284,CONCATENATE(AA284,",",'Rp0,2, МПа'!O284))</f>
        <v>804,784,735,696,657,627,617</v>
      </c>
      <c r="AC284" s="43" t="str">
        <f>IF('Rp0,2, МПа'!P284="-",AB284,CONCATENATE(AB284,",",'Rp0,2, МПа'!P284))</f>
        <v>804,784,735,696,657,627,617</v>
      </c>
      <c r="AD284" s="43" t="str">
        <f t="shared" si="9"/>
        <v>{Name: "Сталь 06Х13Н7Д2 (Кованая полоса толщиной 80 мм)",ClassID: "СВХ",UltimateStressArray: [882,853,804,764,725,686,676],YieldStressArray: [804,784,735,696,657,627,617]},</v>
      </c>
    </row>
    <row r="285" spans="1:30" x14ac:dyDescent="0.25">
      <c r="A285" s="45" t="str">
        <f>INDEX('Обработка исходного'!B:B,ROW('Rm, МПа'!$B$3)+4*(ROW('Rm, МПа'!$B285)-ROW('Rm, МПа'!$B$3)))</f>
        <v>Сталь высокохромистая</v>
      </c>
      <c r="B285" s="45" t="str">
        <f t="shared" si="8"/>
        <v>СВХ</v>
      </c>
      <c r="C285" s="45" t="str">
        <f>CONCATENATE('Rm, МПа'!B285,IF(OR(ISBLANK('Rm, МПа'!C285),'Rm, МПа'!C285=""),"",CONCATENATE(" (",'Rm, МПа'!C285,")")))</f>
        <v>06Х13Н7Д2 (Заготовки крепежных деталей диаметром до 160 мм)</v>
      </c>
      <c r="D285" s="43">
        <f>'Rm, МПа'!D285</f>
        <v>882</v>
      </c>
      <c r="E285" s="43" t="str">
        <f>IF('Rm, МПа'!E285="-",D285,CONCATENATE(D285,",",'Rm, МПа'!E285))</f>
        <v>882,853</v>
      </c>
      <c r="F285" s="43" t="str">
        <f>IF('Rm, МПа'!F285="-",E285,CONCATENATE(E285,",",'Rm, МПа'!F285))</f>
        <v>882,853,804</v>
      </c>
      <c r="G285" s="43" t="str">
        <f>IF('Rm, МПа'!G285="-",F285,CONCATENATE(F285,",",'Rm, МПа'!G285))</f>
        <v>882,853,804,764</v>
      </c>
      <c r="H285" s="43" t="str">
        <f>IF('Rm, МПа'!H285="-",G285,CONCATENATE(G285,",",'Rm, МПа'!H285))</f>
        <v>882,853,804,764,725</v>
      </c>
      <c r="I285" s="43" t="str">
        <f>IF('Rm, МПа'!I285="-",H285,CONCATENATE(H285,",",'Rm, МПа'!I285))</f>
        <v>882,853,804,764,725,686</v>
      </c>
      <c r="J285" s="43" t="str">
        <f>IF('Rm, МПа'!J285="-",I285,CONCATENATE(I285,",",'Rm, МПа'!J285))</f>
        <v>882,853,804,764,725,686,676</v>
      </c>
      <c r="K285" s="43" t="str">
        <f>IF('Rm, МПа'!K285="-",J285,CONCATENATE(J285,",",'Rm, МПа'!K285))</f>
        <v>882,853,804,764,725,686,676</v>
      </c>
      <c r="L285" s="43" t="str">
        <f>IF('Rm, МПа'!L285="-",K285,CONCATENATE(K285,",",'Rm, МПа'!L285))</f>
        <v>882,853,804,764,725,686,676</v>
      </c>
      <c r="M285" s="43" t="str">
        <f>IF('Rm, МПа'!M285="-",L285,CONCATENATE(L285,",",'Rm, МПа'!M285))</f>
        <v>882,853,804,764,725,686,676</v>
      </c>
      <c r="N285" s="43" t="str">
        <f>IF('Rm, МПа'!N285="-",M285,CONCATENATE(M285,",",'Rm, МПа'!N285))</f>
        <v>882,853,804,764,725,686,676</v>
      </c>
      <c r="O285" s="43" t="str">
        <f>IF('Rm, МПа'!O285="-",N285,CONCATENATE(N285,",",'Rm, МПа'!O285))</f>
        <v>882,853,804,764,725,686,676</v>
      </c>
      <c r="P285" s="43" t="str">
        <f>IF('Rm, МПа'!P285="-",O285,CONCATENATE(O285,",",'Rm, МПа'!P285))</f>
        <v>882,853,804,764,725,686,676</v>
      </c>
      <c r="Q285" s="43">
        <f>'Rp0,2, МПа'!D285</f>
        <v>804</v>
      </c>
      <c r="R285" s="43" t="str">
        <f>IF('Rp0,2, МПа'!E285="-",Q285,CONCATENATE(Q285,",",'Rp0,2, МПа'!E285))</f>
        <v>804,784</v>
      </c>
      <c r="S285" s="43" t="str">
        <f>IF('Rp0,2, МПа'!F285="-",R285,CONCATENATE(R285,",",'Rp0,2, МПа'!F285))</f>
        <v>804,784,735</v>
      </c>
      <c r="T285" s="43" t="str">
        <f>IF('Rp0,2, МПа'!G285="-",S285,CONCATENATE(S285,",",'Rp0,2, МПа'!G285))</f>
        <v>804,784,735,696</v>
      </c>
      <c r="U285" s="43" t="str">
        <f>IF('Rp0,2, МПа'!H285="-",T285,CONCATENATE(T285,",",'Rp0,2, МПа'!H285))</f>
        <v>804,784,735,696,657</v>
      </c>
      <c r="V285" s="43" t="str">
        <f>IF('Rp0,2, МПа'!I285="-",U285,CONCATENATE(U285,",",'Rp0,2, МПа'!I285))</f>
        <v>804,784,735,696,657,627</v>
      </c>
      <c r="W285" s="43" t="str">
        <f>IF('Rp0,2, МПа'!J285="-",V285,CONCATENATE(V285,",",'Rp0,2, МПа'!J285))</f>
        <v>804,784,735,696,657,627,617</v>
      </c>
      <c r="X285" s="43" t="str">
        <f>IF('Rp0,2, МПа'!K285="-",W285,CONCATENATE(W285,",",'Rp0,2, МПа'!K285))</f>
        <v>804,784,735,696,657,627,617</v>
      </c>
      <c r="Y285" s="43" t="str">
        <f>IF('Rp0,2, МПа'!L285="-",X285,CONCATENATE(X285,",",'Rp0,2, МПа'!L285))</f>
        <v>804,784,735,696,657,627,617</v>
      </c>
      <c r="Z285" s="43" t="str">
        <f>IF('Rp0,2, МПа'!M285="-",Y285,CONCATENATE(Y285,",",'Rp0,2, МПа'!M285))</f>
        <v>804,784,735,696,657,627,617</v>
      </c>
      <c r="AA285" s="43" t="str">
        <f>IF('Rp0,2, МПа'!N285="-",Z285,CONCATENATE(Z285,",",'Rp0,2, МПа'!N285))</f>
        <v>804,784,735,696,657,627,617</v>
      </c>
      <c r="AB285" s="43" t="str">
        <f>IF('Rp0,2, МПа'!O285="-",AA285,CONCATENATE(AA285,",",'Rp0,2, МПа'!O285))</f>
        <v>804,784,735,696,657,627,617</v>
      </c>
      <c r="AC285" s="43" t="str">
        <f>IF('Rp0,2, МПа'!P285="-",AB285,CONCATENATE(AB285,",",'Rp0,2, МПа'!P285))</f>
        <v>804,784,735,696,657,627,617</v>
      </c>
      <c r="AD285" s="43" t="str">
        <f t="shared" si="9"/>
        <v>{Name: "Сталь 06Х13Н7Д2 (Заготовки крепежных деталей диаметром до 160 мм)",ClassID: "СВХ",UltimateStressArray: [882,853,804,764,725,686,676],YieldStressArray: [804,784,735,696,657,627,617]},</v>
      </c>
    </row>
    <row r="286" spans="1:30" x14ac:dyDescent="0.25">
      <c r="A286" s="45" t="str">
        <f>INDEX('Обработка исходного'!B:B,ROW('Rm, МПа'!$B$3)+4*(ROW('Rm, МПа'!$B286)-ROW('Rm, МПа'!$B$3)))</f>
        <v>Сталь высокохромистая</v>
      </c>
      <c r="B286" s="45" t="str">
        <f t="shared" si="8"/>
        <v>СВХ</v>
      </c>
      <c r="C286" s="45" t="str">
        <f>CONCATENATE('Rm, МПа'!B286,IF(OR(ISBLANK('Rm, МПа'!C286),'Rm, МПа'!C286=""),"",CONCATENATE(" (",'Rm, МПа'!C286,")")))</f>
        <v>06Х12Н3ДЛ (Отливки)</v>
      </c>
      <c r="D286" s="43">
        <f>'Rm, МПа'!D286</f>
        <v>637</v>
      </c>
      <c r="E286" s="43" t="str">
        <f>IF('Rm, МПа'!E286="-",D286,CONCATENATE(D286,",",'Rm, МПа'!E286))</f>
        <v>637,630</v>
      </c>
      <c r="F286" s="43" t="str">
        <f>IF('Rm, МПа'!F286="-",E286,CONCATENATE(E286,",",'Rm, МПа'!F286))</f>
        <v>637,630,618</v>
      </c>
      <c r="G286" s="43" t="str">
        <f>IF('Rm, МПа'!G286="-",F286,CONCATENATE(F286,",",'Rm, МПа'!G286))</f>
        <v>637,630,618,608</v>
      </c>
      <c r="H286" s="43" t="str">
        <f>IF('Rm, МПа'!H286="-",G286,CONCATENATE(G286,",",'Rm, МПа'!H286))</f>
        <v>637,630,618,608,589</v>
      </c>
      <c r="I286" s="43" t="str">
        <f>IF('Rm, МПа'!I286="-",H286,CONCATENATE(H286,",",'Rm, МПа'!I286))</f>
        <v>637,630,618,608,589,579</v>
      </c>
      <c r="J286" s="43" t="str">
        <f>IF('Rm, МПа'!J286="-",I286,CONCATENATE(I286,",",'Rm, МПа'!J286))</f>
        <v>637,630,618,608,589,579,559</v>
      </c>
      <c r="K286" s="43" t="str">
        <f>IF('Rm, МПа'!K286="-",J286,CONCATENATE(J286,",",'Rm, МПа'!K286))</f>
        <v>637,630,618,608,589,579,559,539</v>
      </c>
      <c r="L286" s="43" t="str">
        <f>IF('Rm, МПа'!L286="-",K286,CONCATENATE(K286,",",'Rm, МПа'!L286))</f>
        <v>637,630,618,608,589,579,559,539</v>
      </c>
      <c r="M286" s="43" t="str">
        <f>IF('Rm, МПа'!M286="-",L286,CONCATENATE(L286,",",'Rm, МПа'!M286))</f>
        <v>637,630,618,608,589,579,559,539</v>
      </c>
      <c r="N286" s="43" t="str">
        <f>IF('Rm, МПа'!N286="-",M286,CONCATENATE(M286,",",'Rm, МПа'!N286))</f>
        <v>637,630,618,608,589,579,559,539</v>
      </c>
      <c r="O286" s="43" t="str">
        <f>IF('Rm, МПа'!O286="-",N286,CONCATENATE(N286,",",'Rm, МПа'!O286))</f>
        <v>637,630,618,608,589,579,559,539</v>
      </c>
      <c r="P286" s="43" t="str">
        <f>IF('Rm, МПа'!P286="-",O286,CONCATENATE(O286,",",'Rm, МПа'!P286))</f>
        <v>637,630,618,608,589,579,559,539</v>
      </c>
      <c r="Q286" s="43">
        <f>'Rp0,2, МПа'!D286</f>
        <v>490</v>
      </c>
      <c r="R286" s="43" t="str">
        <f>IF('Rp0,2, МПа'!E286="-",Q286,CONCATENATE(Q286,",",'Rp0,2, МПа'!E286))</f>
        <v>490,486</v>
      </c>
      <c r="S286" s="43" t="str">
        <f>IF('Rp0,2, МПа'!F286="-",R286,CONCATENATE(R286,",",'Rp0,2, МПа'!F286))</f>
        <v>490,486,481</v>
      </c>
      <c r="T286" s="43" t="str">
        <f>IF('Rp0,2, МПа'!G286="-",S286,CONCATENATE(S286,",",'Rp0,2, МПа'!G286))</f>
        <v>490,486,481,481</v>
      </c>
      <c r="U286" s="43" t="str">
        <f>IF('Rp0,2, МПа'!H286="-",T286,CONCATENATE(T286,",",'Rp0,2, МПа'!H286))</f>
        <v>490,486,481,481,471</v>
      </c>
      <c r="V286" s="43" t="str">
        <f>IF('Rp0,2, МПа'!I286="-",U286,CONCATENATE(U286,",",'Rp0,2, МПа'!I286))</f>
        <v>490,486,481,481,471,461</v>
      </c>
      <c r="W286" s="43" t="str">
        <f>IF('Rp0,2, МПа'!J286="-",V286,CONCATENATE(V286,",",'Rp0,2, МПа'!J286))</f>
        <v>490,486,481,481,471,461,451</v>
      </c>
      <c r="X286" s="43" t="str">
        <f>IF('Rp0,2, МПа'!K286="-",W286,CONCATENATE(W286,",",'Rp0,2, МПа'!K286))</f>
        <v>490,486,481,481,471,461,451,441</v>
      </c>
      <c r="Y286" s="43" t="str">
        <f>IF('Rp0,2, МПа'!L286="-",X286,CONCATENATE(X286,",",'Rp0,2, МПа'!L286))</f>
        <v>490,486,481,481,471,461,451,441</v>
      </c>
      <c r="Z286" s="43" t="str">
        <f>IF('Rp0,2, МПа'!M286="-",Y286,CONCATENATE(Y286,",",'Rp0,2, МПа'!M286))</f>
        <v>490,486,481,481,471,461,451,441</v>
      </c>
      <c r="AA286" s="43" t="str">
        <f>IF('Rp0,2, МПа'!N286="-",Z286,CONCATENATE(Z286,",",'Rp0,2, МПа'!N286))</f>
        <v>490,486,481,481,471,461,451,441</v>
      </c>
      <c r="AB286" s="43" t="str">
        <f>IF('Rp0,2, МПа'!O286="-",AA286,CONCATENATE(AA286,",",'Rp0,2, МПа'!O286))</f>
        <v>490,486,481,481,471,461,451,441</v>
      </c>
      <c r="AC286" s="43" t="str">
        <f>IF('Rp0,2, МПа'!P286="-",AB286,CONCATENATE(AB286,",",'Rp0,2, МПа'!P286))</f>
        <v>490,486,481,481,471,461,451,441</v>
      </c>
      <c r="AD286" s="43" t="str">
        <f t="shared" si="9"/>
        <v>{Name: "Сталь 06Х12Н3ДЛ (Отливки)",ClassID: "СВХ",UltimateStressArray: [637,630,618,608,589,579,559,539],YieldStressArray: [490,486,481,481,471,461,451,441]},</v>
      </c>
    </row>
    <row r="287" spans="1:30" x14ac:dyDescent="0.25">
      <c r="A287" s="45" t="str">
        <f>INDEX('Обработка исходного'!B:B,ROW('Rm, МПа'!$B$3)+4*(ROW('Rm, МПа'!$B287)-ROW('Rm, МПа'!$B$3)))</f>
        <v>Сталь высокохромистая</v>
      </c>
      <c r="B287" s="45" t="str">
        <f t="shared" si="8"/>
        <v>СВХ</v>
      </c>
      <c r="C287" s="45" t="str">
        <f>CONCATENATE('Rm, МПа'!B287,IF(OR(ISBLANK('Rm, МПа'!C287),'Rm, МПа'!C287=""),"",CONCATENATE(" (",'Rm, МПа'!C287,")")))</f>
        <v>06Х12Н3Д (Поковки КП540*)</v>
      </c>
      <c r="D287" s="43">
        <f>'Rm, МПа'!D287</f>
        <v>637</v>
      </c>
      <c r="E287" s="43" t="str">
        <f>IF('Rm, МПа'!E287="-",D287,CONCATENATE(D287,",",'Rm, МПа'!E287))</f>
        <v>637,630</v>
      </c>
      <c r="F287" s="43" t="str">
        <f>IF('Rm, МПа'!F287="-",E287,CONCATENATE(E287,",",'Rm, МПа'!F287))</f>
        <v>637,630,618</v>
      </c>
      <c r="G287" s="43" t="str">
        <f>IF('Rm, МПа'!G287="-",F287,CONCATENATE(F287,",",'Rm, МПа'!G287))</f>
        <v>637,630,618,589</v>
      </c>
      <c r="H287" s="43" t="str">
        <f>IF('Rm, МПа'!H287="-",G287,CONCATENATE(G287,",",'Rm, МПа'!H287))</f>
        <v>637,630,618,589,589</v>
      </c>
      <c r="I287" s="43" t="str">
        <f>IF('Rm, МПа'!I287="-",H287,CONCATENATE(H287,",",'Rm, МПа'!I287))</f>
        <v>637,630,618,589,589,579</v>
      </c>
      <c r="J287" s="43" t="str">
        <f>IF('Rm, МПа'!J287="-",I287,CONCATENATE(I287,",",'Rm, МПа'!J287))</f>
        <v>637,630,618,589,589,579,559</v>
      </c>
      <c r="K287" s="43" t="str">
        <f>IF('Rm, МПа'!K287="-",J287,CONCATENATE(J287,",",'Rm, МПа'!K287))</f>
        <v>637,630,618,589,589,579,559,539</v>
      </c>
      <c r="L287" s="43" t="str">
        <f>IF('Rm, МПа'!L287="-",K287,CONCATENATE(K287,",",'Rm, МПа'!L287))</f>
        <v>637,630,618,589,589,579,559,539</v>
      </c>
      <c r="M287" s="43" t="str">
        <f>IF('Rm, МПа'!M287="-",L287,CONCATENATE(L287,",",'Rm, МПа'!M287))</f>
        <v>637,630,618,589,589,579,559,539</v>
      </c>
      <c r="N287" s="43" t="str">
        <f>IF('Rm, МПа'!N287="-",M287,CONCATENATE(M287,",",'Rm, МПа'!N287))</f>
        <v>637,630,618,589,589,579,559,539</v>
      </c>
      <c r="O287" s="43" t="str">
        <f>IF('Rm, МПа'!O287="-",N287,CONCATENATE(N287,",",'Rm, МПа'!O287))</f>
        <v>637,630,618,589,589,579,559,539</v>
      </c>
      <c r="P287" s="43" t="str">
        <f>IF('Rm, МПа'!P287="-",O287,CONCATENATE(O287,",",'Rm, МПа'!P287))</f>
        <v>637,630,618,589,589,579,559,539</v>
      </c>
      <c r="Q287" s="43">
        <f>'Rp0,2, МПа'!D287</f>
        <v>540</v>
      </c>
      <c r="R287" s="43" t="str">
        <f>IF('Rp0,2, МПа'!E287="-",Q287,CONCATENATE(Q287,",",'Rp0,2, МПа'!E287))</f>
        <v>540,530</v>
      </c>
      <c r="S287" s="43" t="str">
        <f>IF('Rp0,2, МПа'!F287="-",R287,CONCATENATE(R287,",",'Rp0,2, МПа'!F287))</f>
        <v>540,530,519</v>
      </c>
      <c r="T287" s="43" t="str">
        <f>IF('Rp0,2, МПа'!G287="-",S287,CONCATENATE(S287,",",'Rp0,2, МПа'!G287))</f>
        <v>540,530,519,500</v>
      </c>
      <c r="U287" s="43" t="str">
        <f>IF('Rp0,2, МПа'!H287="-",T287,CONCATENATE(T287,",",'Rp0,2, МПа'!H287))</f>
        <v>540,530,519,500,480</v>
      </c>
      <c r="V287" s="43" t="str">
        <f>IF('Rp0,2, МПа'!I287="-",U287,CONCATENATE(U287,",",'Rp0,2, МПа'!I287))</f>
        <v>540,530,519,500,480,461</v>
      </c>
      <c r="W287" s="43" t="str">
        <f>IF('Rp0,2, МПа'!J287="-",V287,CONCATENATE(V287,",",'Rp0,2, МПа'!J287))</f>
        <v>540,530,519,500,480,461,441</v>
      </c>
      <c r="X287" s="43" t="str">
        <f>IF('Rp0,2, МПа'!K287="-",W287,CONCATENATE(W287,",",'Rp0,2, МПа'!K287))</f>
        <v>540,530,519,500,480,461,441,441</v>
      </c>
      <c r="Y287" s="43" t="str">
        <f>IF('Rp0,2, МПа'!L287="-",X287,CONCATENATE(X287,",",'Rp0,2, МПа'!L287))</f>
        <v>540,530,519,500,480,461,441,441</v>
      </c>
      <c r="Z287" s="43" t="str">
        <f>IF('Rp0,2, МПа'!M287="-",Y287,CONCATENATE(Y287,",",'Rp0,2, МПа'!M287))</f>
        <v>540,530,519,500,480,461,441,441</v>
      </c>
      <c r="AA287" s="43" t="str">
        <f>IF('Rp0,2, МПа'!N287="-",Z287,CONCATENATE(Z287,",",'Rp0,2, МПа'!N287))</f>
        <v>540,530,519,500,480,461,441,441</v>
      </c>
      <c r="AB287" s="43" t="str">
        <f>IF('Rp0,2, МПа'!O287="-",AA287,CONCATENATE(AA287,",",'Rp0,2, МПа'!O287))</f>
        <v>540,530,519,500,480,461,441,441</v>
      </c>
      <c r="AC287" s="43" t="str">
        <f>IF('Rp0,2, МПа'!P287="-",AB287,CONCATENATE(AB287,",",'Rp0,2, МПа'!P287))</f>
        <v>540,530,519,500,480,461,441,441</v>
      </c>
      <c r="AD287" s="43" t="str">
        <f t="shared" si="9"/>
        <v>{Name: "Сталь 06Х12Н3Д (Поковки КП540*)",ClassID: "СВХ",UltimateStressArray: [637,630,618,589,589,579,559,539],YieldStressArray: [540,530,519,500,480,461,441,441]},</v>
      </c>
    </row>
    <row r="288" spans="1:30" x14ac:dyDescent="0.25">
      <c r="A288" s="45" t="str">
        <f>INDEX('Обработка исходного'!B:B,ROW('Rm, МПа'!$B$3)+4*(ROW('Rm, МПа'!$B288)-ROW('Rm, МПа'!$B$3)))</f>
        <v>Сталь высокохромистая</v>
      </c>
      <c r="B288" s="45" t="str">
        <f t="shared" si="8"/>
        <v>СВХ</v>
      </c>
      <c r="C288" s="45" t="str">
        <f>CONCATENATE('Rm, МПа'!B288,IF(OR(ISBLANK('Rm, МПа'!C288),'Rm, МПа'!C288=""),"",CONCATENATE(" (",'Rm, МПа'!C288,")")))</f>
        <v>06Х12Н3Д (Поковки КП590*)</v>
      </c>
      <c r="D288" s="43">
        <f>'Rm, МПа'!D288</f>
        <v>686</v>
      </c>
      <c r="E288" s="43" t="str">
        <f>IF('Rm, МПа'!E288="-",D288,CONCATENATE(D288,",",'Rm, МПа'!E288))</f>
        <v>686,670</v>
      </c>
      <c r="F288" s="43" t="str">
        <f>IF('Rm, МПа'!F288="-",E288,CONCATENATE(E288,",",'Rm, МПа'!F288))</f>
        <v>686,670,657</v>
      </c>
      <c r="G288" s="43" t="str">
        <f>IF('Rm, МПа'!G288="-",F288,CONCATENATE(F288,",",'Rm, МПа'!G288))</f>
        <v>686,670,657,647</v>
      </c>
      <c r="H288" s="43" t="str">
        <f>IF('Rm, МПа'!H288="-",G288,CONCATENATE(G288,",",'Rm, МПа'!H288))</f>
        <v>686,670,657,647,638</v>
      </c>
      <c r="I288" s="43" t="str">
        <f>IF('Rm, МПа'!I288="-",H288,CONCATENATE(H288,",",'Rm, МПа'!I288))</f>
        <v>686,670,657,647,638,618</v>
      </c>
      <c r="J288" s="43" t="str">
        <f>IF('Rm, МПа'!J288="-",I288,CONCATENATE(I288,",",'Rm, МПа'!J288))</f>
        <v>686,670,657,647,638,618,588</v>
      </c>
      <c r="K288" s="43" t="str">
        <f>IF('Rm, МПа'!K288="-",J288,CONCATENATE(J288,",",'Rm, МПа'!K288))</f>
        <v>686,670,657,647,638,618,588,588</v>
      </c>
      <c r="L288" s="43" t="str">
        <f>IF('Rm, МПа'!L288="-",K288,CONCATENATE(K288,",",'Rm, МПа'!L288))</f>
        <v>686,670,657,647,638,618,588,588</v>
      </c>
      <c r="M288" s="43" t="str">
        <f>IF('Rm, МПа'!M288="-",L288,CONCATENATE(L288,",",'Rm, МПа'!M288))</f>
        <v>686,670,657,647,638,618,588,588</v>
      </c>
      <c r="N288" s="43" t="str">
        <f>IF('Rm, МПа'!N288="-",M288,CONCATENATE(M288,",",'Rm, МПа'!N288))</f>
        <v>686,670,657,647,638,618,588,588</v>
      </c>
      <c r="O288" s="43" t="str">
        <f>IF('Rm, МПа'!O288="-",N288,CONCATENATE(N288,",",'Rm, МПа'!O288))</f>
        <v>686,670,657,647,638,618,588,588</v>
      </c>
      <c r="P288" s="43" t="str">
        <f>IF('Rm, МПа'!P288="-",O288,CONCATENATE(O288,",",'Rm, МПа'!P288))</f>
        <v>686,670,657,647,638,618,588,588</v>
      </c>
      <c r="Q288" s="43">
        <f>'Rp0,2, МПа'!D288</f>
        <v>590</v>
      </c>
      <c r="R288" s="43" t="str">
        <f>IF('Rp0,2, МПа'!E288="-",Q288,CONCATENATE(Q288,",",'Rp0,2, МПа'!E288))</f>
        <v>590,575</v>
      </c>
      <c r="S288" s="43" t="str">
        <f>IF('Rp0,2, МПа'!F288="-",R288,CONCATENATE(R288,",",'Rp0,2, МПа'!F288))</f>
        <v>590,575,559</v>
      </c>
      <c r="T288" s="43" t="str">
        <f>IF('Rp0,2, МПа'!G288="-",S288,CONCATENATE(S288,",",'Rp0,2, МПа'!G288))</f>
        <v>590,575,559,549</v>
      </c>
      <c r="U288" s="43" t="str">
        <f>IF('Rp0,2, МПа'!H288="-",T288,CONCATENATE(T288,",",'Rp0,2, МПа'!H288))</f>
        <v>590,575,559,549,539</v>
      </c>
      <c r="V288" s="43" t="str">
        <f>IF('Rp0,2, МПа'!I288="-",U288,CONCATENATE(U288,",",'Rp0,2, МПа'!I288))</f>
        <v>590,575,559,549,539,519</v>
      </c>
      <c r="W288" s="43" t="str">
        <f>IF('Rp0,2, МПа'!J288="-",V288,CONCATENATE(V288,",",'Rp0,2, МПа'!J288))</f>
        <v>590,575,559,549,539,519,491</v>
      </c>
      <c r="X288" s="43" t="str">
        <f>IF('Rp0,2, МПа'!K288="-",W288,CONCATENATE(W288,",",'Rp0,2, МПа'!K288))</f>
        <v>590,575,559,549,539,519,491,491</v>
      </c>
      <c r="Y288" s="43" t="str">
        <f>IF('Rp0,2, МПа'!L288="-",X288,CONCATENATE(X288,",",'Rp0,2, МПа'!L288))</f>
        <v>590,575,559,549,539,519,491,491</v>
      </c>
      <c r="Z288" s="43" t="str">
        <f>IF('Rp0,2, МПа'!M288="-",Y288,CONCATENATE(Y288,",",'Rp0,2, МПа'!M288))</f>
        <v>590,575,559,549,539,519,491,491</v>
      </c>
      <c r="AA288" s="43" t="str">
        <f>IF('Rp0,2, МПа'!N288="-",Z288,CONCATENATE(Z288,",",'Rp0,2, МПа'!N288))</f>
        <v>590,575,559,549,539,519,491,491</v>
      </c>
      <c r="AB288" s="43" t="str">
        <f>IF('Rp0,2, МПа'!O288="-",AA288,CONCATENATE(AA288,",",'Rp0,2, МПа'!O288))</f>
        <v>590,575,559,549,539,519,491,491</v>
      </c>
      <c r="AC288" s="43" t="str">
        <f>IF('Rp0,2, МПа'!P288="-",AB288,CONCATENATE(AB288,",",'Rp0,2, МПа'!P288))</f>
        <v>590,575,559,549,539,519,491,491</v>
      </c>
      <c r="AD288" s="43" t="str">
        <f t="shared" si="9"/>
        <v>{Name: "Сталь 06Х12Н3Д (Поковки КП590*)",ClassID: "СВХ",UltimateStressArray: [686,670,657,647,638,618,588,588],YieldStressArray: [590,575,559,549,539,519,491,491]},</v>
      </c>
    </row>
    <row r="289" spans="1:30" x14ac:dyDescent="0.25">
      <c r="A289" s="45" t="str">
        <f>INDEX('Обработка исходного'!B:B,ROW('Rm, МПа'!$B$3)+4*(ROW('Rm, МПа'!$B289)-ROW('Rm, МПа'!$B$3)))</f>
        <v>Сталь высокохромистая</v>
      </c>
      <c r="B289" s="45" t="str">
        <f t="shared" si="8"/>
        <v>СВХ</v>
      </c>
      <c r="C289" s="45" t="str">
        <f>CONCATENATE('Rm, МПа'!B289,IF(OR(ISBLANK('Rm, МПа'!C289),'Rm, МПа'!C289=""),"",CONCATENATE(" (",'Rm, МПа'!C289,")")))</f>
        <v>06Х12Н3Д (Листы толщиной от 25 до 250 мм)</v>
      </c>
      <c r="D289" s="43">
        <f>'Rm, МПа'!D289</f>
        <v>686</v>
      </c>
      <c r="E289" s="43" t="str">
        <f>IF('Rm, МПа'!E289="-",D289,CONCATENATE(D289,",",'Rm, МПа'!E289))</f>
        <v>686,670</v>
      </c>
      <c r="F289" s="43" t="str">
        <f>IF('Rm, МПа'!F289="-",E289,CONCATENATE(E289,",",'Rm, МПа'!F289))</f>
        <v>686,670,657</v>
      </c>
      <c r="G289" s="43" t="str">
        <f>IF('Rm, МПа'!G289="-",F289,CONCATENATE(F289,",",'Rm, МПа'!G289))</f>
        <v>686,670,657,647</v>
      </c>
      <c r="H289" s="43" t="str">
        <f>IF('Rm, МПа'!H289="-",G289,CONCATENATE(G289,",",'Rm, МПа'!H289))</f>
        <v>686,670,657,647,638</v>
      </c>
      <c r="I289" s="43" t="str">
        <f>IF('Rm, МПа'!I289="-",H289,CONCATENATE(H289,",",'Rm, МПа'!I289))</f>
        <v>686,670,657,647,638,618</v>
      </c>
      <c r="J289" s="43" t="str">
        <f>IF('Rm, МПа'!J289="-",I289,CONCATENATE(I289,",",'Rm, МПа'!J289))</f>
        <v>686,670,657,647,638,618,588</v>
      </c>
      <c r="K289" s="43" t="str">
        <f>IF('Rm, МПа'!K289="-",J289,CONCATENATE(J289,",",'Rm, МПа'!K289))</f>
        <v>686,670,657,647,638,618,588,588</v>
      </c>
      <c r="L289" s="43" t="str">
        <f>IF('Rm, МПа'!L289="-",K289,CONCATENATE(K289,",",'Rm, МПа'!L289))</f>
        <v>686,670,657,647,638,618,588,588</v>
      </c>
      <c r="M289" s="43" t="str">
        <f>IF('Rm, МПа'!M289="-",L289,CONCATENATE(L289,",",'Rm, МПа'!M289))</f>
        <v>686,670,657,647,638,618,588,588</v>
      </c>
      <c r="N289" s="43" t="str">
        <f>IF('Rm, МПа'!N289="-",M289,CONCATENATE(M289,",",'Rm, МПа'!N289))</f>
        <v>686,670,657,647,638,618,588,588</v>
      </c>
      <c r="O289" s="43" t="str">
        <f>IF('Rm, МПа'!O289="-",N289,CONCATENATE(N289,",",'Rm, МПа'!O289))</f>
        <v>686,670,657,647,638,618,588,588</v>
      </c>
      <c r="P289" s="43" t="str">
        <f>IF('Rm, МПа'!P289="-",O289,CONCATENATE(O289,",",'Rm, МПа'!P289))</f>
        <v>686,670,657,647,638,618,588,588</v>
      </c>
      <c r="Q289" s="43">
        <f>'Rp0,2, МПа'!D289</f>
        <v>539</v>
      </c>
      <c r="R289" s="43" t="str">
        <f>IF('Rp0,2, МПа'!E289="-",Q289,CONCATENATE(Q289,",",'Rp0,2, МПа'!E289))</f>
        <v>539,534</v>
      </c>
      <c r="S289" s="43" t="str">
        <f>IF('Rp0,2, МПа'!F289="-",R289,CONCATENATE(R289,",",'Rp0,2, МПа'!F289))</f>
        <v>539,534,529</v>
      </c>
      <c r="T289" s="43" t="str">
        <f>IF('Rp0,2, МПа'!G289="-",S289,CONCATENATE(S289,",",'Rp0,2, МПа'!G289))</f>
        <v>539,534,529,529</v>
      </c>
      <c r="U289" s="43" t="str">
        <f>IF('Rp0,2, МПа'!H289="-",T289,CONCATENATE(T289,",",'Rp0,2, МПа'!H289))</f>
        <v>539,534,529,529,519</v>
      </c>
      <c r="V289" s="43" t="str">
        <f>IF('Rp0,2, МПа'!I289="-",U289,CONCATENATE(U289,",",'Rp0,2, МПа'!I289))</f>
        <v>539,534,529,529,519,500</v>
      </c>
      <c r="W289" s="43" t="str">
        <f>IF('Rp0,2, МПа'!J289="-",V289,CONCATENATE(V289,",",'Rp0,2, МПа'!J289))</f>
        <v>539,534,529,529,519,500,491</v>
      </c>
      <c r="X289" s="43" t="str">
        <f>IF('Rp0,2, МПа'!K289="-",W289,CONCATENATE(W289,",",'Rp0,2, МПа'!K289))</f>
        <v>539,534,529,529,519,500,491,491</v>
      </c>
      <c r="Y289" s="43" t="str">
        <f>IF('Rp0,2, МПа'!L289="-",X289,CONCATENATE(X289,",",'Rp0,2, МПа'!L289))</f>
        <v>539,534,529,529,519,500,491,491</v>
      </c>
      <c r="Z289" s="43" t="str">
        <f>IF('Rp0,2, МПа'!M289="-",Y289,CONCATENATE(Y289,",",'Rp0,2, МПа'!M289))</f>
        <v>539,534,529,529,519,500,491,491</v>
      </c>
      <c r="AA289" s="43" t="str">
        <f>IF('Rp0,2, МПа'!N289="-",Z289,CONCATENATE(Z289,",",'Rp0,2, МПа'!N289))</f>
        <v>539,534,529,529,519,500,491,491</v>
      </c>
      <c r="AB289" s="43" t="str">
        <f>IF('Rp0,2, МПа'!O289="-",AA289,CONCATENATE(AA289,",",'Rp0,2, МПа'!O289))</f>
        <v>539,534,529,529,519,500,491,491</v>
      </c>
      <c r="AC289" s="43" t="str">
        <f>IF('Rp0,2, МПа'!P289="-",AB289,CONCATENATE(AB289,",",'Rp0,2, МПа'!P289))</f>
        <v>539,534,529,529,519,500,491,491</v>
      </c>
      <c r="AD289" s="43" t="str">
        <f t="shared" si="9"/>
        <v>{Name: "Сталь 06Х12Н3Д (Листы толщиной от 25 до 250 мм)",ClassID: "СВХ",UltimateStressArray: [686,670,657,647,638,618,588,588],YieldStressArray: [539,534,529,529,519,500,491,491]},</v>
      </c>
    </row>
    <row r="290" spans="1:30" x14ac:dyDescent="0.25">
      <c r="A290" s="45" t="str">
        <f>INDEX('Обработка исходного'!B:B,ROW('Rm, МПа'!$B$3)+4*(ROW('Rm, МПа'!$B290)-ROW('Rm, МПа'!$B$3)))</f>
        <v>Сталь высокохромистая</v>
      </c>
      <c r="B290" s="45" t="str">
        <f t="shared" si="8"/>
        <v>СВХ</v>
      </c>
      <c r="C290" s="45" t="str">
        <f>CONCATENATE('Rm, МПа'!B290,IF(OR(ISBLANK('Rm, МПа'!C290),'Rm, МПа'!C290=""),"",CONCATENATE(" (",'Rm, МПа'!C290,")")))</f>
        <v>07Х16Н4Б (Сортовой прокат диаметром или стороной квадрата от 30 до 180 мм)</v>
      </c>
      <c r="D290" s="43">
        <f>'Rm, МПа'!D290</f>
        <v>882</v>
      </c>
      <c r="E290" s="43" t="str">
        <f>IF('Rm, МПа'!E290="-",D290,CONCATENATE(D290,",",'Rm, МПа'!E290))</f>
        <v>882,880</v>
      </c>
      <c r="F290" s="43" t="str">
        <f>IF('Rm, МПа'!F290="-",E290,CONCATENATE(E290,",",'Rm, МПа'!F290))</f>
        <v>882,880,850</v>
      </c>
      <c r="G290" s="43" t="str">
        <f>IF('Rm, МПа'!G290="-",F290,CONCATENATE(F290,",",'Rm, МПа'!G290))</f>
        <v>882,880,850,830</v>
      </c>
      <c r="H290" s="43" t="str">
        <f>IF('Rm, МПа'!H290="-",G290,CONCATENATE(G290,",",'Rm, МПа'!H290))</f>
        <v>882,880,850,830,770</v>
      </c>
      <c r="I290" s="43" t="str">
        <f>IF('Rm, МПа'!I290="-",H290,CONCATENATE(H290,",",'Rm, МПа'!I290))</f>
        <v>882,880,850,830,770,760</v>
      </c>
      <c r="J290" s="43" t="str">
        <f>IF('Rm, МПа'!J290="-",I290,CONCATENATE(I290,",",'Rm, МПа'!J290))</f>
        <v>882,880,850,830,770,760,730</v>
      </c>
      <c r="K290" s="43" t="str">
        <f>IF('Rm, МПа'!K290="-",J290,CONCATENATE(J290,",",'Rm, МПа'!K290))</f>
        <v>882,880,850,830,770,760,730,720</v>
      </c>
      <c r="L290" s="43" t="str">
        <f>IF('Rm, МПа'!L290="-",K290,CONCATENATE(K290,",",'Rm, МПа'!L290))</f>
        <v>882,880,850,830,770,760,730,720</v>
      </c>
      <c r="M290" s="43" t="str">
        <f>IF('Rm, МПа'!M290="-",L290,CONCATENATE(L290,",",'Rm, МПа'!M290))</f>
        <v>882,880,850,830,770,760,730,720</v>
      </c>
      <c r="N290" s="43" t="str">
        <f>IF('Rm, МПа'!N290="-",M290,CONCATENATE(M290,",",'Rm, МПа'!N290))</f>
        <v>882,880,850,830,770,760,730,720</v>
      </c>
      <c r="O290" s="43" t="str">
        <f>IF('Rm, МПа'!O290="-",N290,CONCATENATE(N290,",",'Rm, МПа'!O290))</f>
        <v>882,880,850,830,770,760,730,720</v>
      </c>
      <c r="P290" s="43" t="str">
        <f>IF('Rm, МПа'!P290="-",O290,CONCATENATE(O290,",",'Rm, МПа'!P290))</f>
        <v>882,880,850,830,770,760,730,720</v>
      </c>
      <c r="Q290" s="43">
        <f>'Rp0,2, МПа'!D290</f>
        <v>735</v>
      </c>
      <c r="R290" s="43" t="str">
        <f>IF('Rp0,2, МПа'!E290="-",Q290,CONCATENATE(Q290,",",'Rp0,2, МПа'!E290))</f>
        <v>735,735</v>
      </c>
      <c r="S290" s="43" t="str">
        <f>IF('Rp0,2, МПа'!F290="-",R290,CONCATENATE(R290,",",'Rp0,2, МПа'!F290))</f>
        <v>735,735,720</v>
      </c>
      <c r="T290" s="43" t="str">
        <f>IF('Rp0,2, МПа'!G290="-",S290,CONCATENATE(S290,",",'Rp0,2, МПа'!G290))</f>
        <v>735,735,720,710</v>
      </c>
      <c r="U290" s="43" t="str">
        <f>IF('Rp0,2, МПа'!H290="-",T290,CONCATENATE(T290,",",'Rp0,2, МПа'!H290))</f>
        <v>735,735,720,710,700</v>
      </c>
      <c r="V290" s="43" t="str">
        <f>IF('Rp0,2, МПа'!I290="-",U290,CONCATENATE(U290,",",'Rp0,2, МПа'!I290))</f>
        <v>735,735,720,710,700,680</v>
      </c>
      <c r="W290" s="43" t="str">
        <f>IF('Rp0,2, МПа'!J290="-",V290,CONCATENATE(V290,",",'Rp0,2, МПа'!J290))</f>
        <v>735,735,720,710,700,680,670</v>
      </c>
      <c r="X290" s="43" t="str">
        <f>IF('Rp0,2, МПа'!K290="-",W290,CONCATENATE(W290,",",'Rp0,2, МПа'!K290))</f>
        <v>735,735,720,710,700,680,670,650</v>
      </c>
      <c r="Y290" s="43" t="str">
        <f>IF('Rp0,2, МПа'!L290="-",X290,CONCATENATE(X290,",",'Rp0,2, МПа'!L290))</f>
        <v>735,735,720,710,700,680,670,650</v>
      </c>
      <c r="Z290" s="43" t="str">
        <f>IF('Rp0,2, МПа'!M290="-",Y290,CONCATENATE(Y290,",",'Rp0,2, МПа'!M290))</f>
        <v>735,735,720,710,700,680,670,650</v>
      </c>
      <c r="AA290" s="43" t="str">
        <f>IF('Rp0,2, МПа'!N290="-",Z290,CONCATENATE(Z290,",",'Rp0,2, МПа'!N290))</f>
        <v>735,735,720,710,700,680,670,650</v>
      </c>
      <c r="AB290" s="43" t="str">
        <f>IF('Rp0,2, МПа'!O290="-",AA290,CONCATENATE(AA290,",",'Rp0,2, МПа'!O290))</f>
        <v>735,735,720,710,700,680,670,650</v>
      </c>
      <c r="AC290" s="43" t="str">
        <f>IF('Rp0,2, МПа'!P290="-",AB290,CONCATENATE(AB290,",",'Rp0,2, МПа'!P290))</f>
        <v>735,735,720,710,700,680,670,650</v>
      </c>
      <c r="AD290" s="43" t="str">
        <f t="shared" si="9"/>
        <v>{Name: "Сталь 07Х16Н4Б (Сортовой прокат диаметром или стороной квадрата от 30 до 180 мм)",ClassID: "СВХ",UltimateStressArray: [882,880,850,830,770,760,730,720],YieldStressArray: [735,735,720,710,700,680,670,650]},</v>
      </c>
    </row>
    <row r="291" spans="1:30" x14ac:dyDescent="0.25">
      <c r="A291" s="45" t="str">
        <f>INDEX('Обработка исходного'!B:B,ROW('Rm, МПа'!$B$3)+4*(ROW('Rm, МПа'!$B291)-ROW('Rm, МПа'!$B$3)))</f>
        <v>Сталь высокохромистая</v>
      </c>
      <c r="B291" s="45" t="str">
        <f t="shared" si="8"/>
        <v>СВХ</v>
      </c>
      <c r="C291" s="45" t="str">
        <f>CONCATENATE('Rm, МПа'!B291,IF(OR(ISBLANK('Rm, МПа'!C291),'Rm, МПа'!C291=""),"",CONCATENATE(" (",'Rm, МПа'!C291,")")))</f>
        <v>07Х16Н4Б (Поковки диаметром или стороной квадрата от 180 до 400 мм)</v>
      </c>
      <c r="D291" s="43">
        <f>'Rm, МПа'!D291</f>
        <v>882</v>
      </c>
      <c r="E291" s="43" t="str">
        <f>IF('Rm, МПа'!E291="-",D291,CONCATENATE(D291,",",'Rm, МПа'!E291))</f>
        <v>882,880</v>
      </c>
      <c r="F291" s="43" t="str">
        <f>IF('Rm, МПа'!F291="-",E291,CONCATENATE(E291,",",'Rm, МПа'!F291))</f>
        <v>882,880,850</v>
      </c>
      <c r="G291" s="43" t="str">
        <f>IF('Rm, МПа'!G291="-",F291,CONCATENATE(F291,",",'Rm, МПа'!G291))</f>
        <v>882,880,850,830</v>
      </c>
      <c r="H291" s="43" t="str">
        <f>IF('Rm, МПа'!H291="-",G291,CONCATENATE(G291,",",'Rm, МПа'!H291))</f>
        <v>882,880,850,830,770</v>
      </c>
      <c r="I291" s="43" t="str">
        <f>IF('Rm, МПа'!I291="-",H291,CONCATENATE(H291,",",'Rm, МПа'!I291))</f>
        <v>882,880,850,830,770,760</v>
      </c>
      <c r="J291" s="43" t="str">
        <f>IF('Rm, МПа'!J291="-",I291,CONCATENATE(I291,",",'Rm, МПа'!J291))</f>
        <v>882,880,850,830,770,760,730</v>
      </c>
      <c r="K291" s="43" t="str">
        <f>IF('Rm, МПа'!K291="-",J291,CONCATENATE(J291,",",'Rm, МПа'!K291))</f>
        <v>882,880,850,830,770,760,730,720</v>
      </c>
      <c r="L291" s="43" t="str">
        <f>IF('Rm, МПа'!L291="-",K291,CONCATENATE(K291,",",'Rm, МПа'!L291))</f>
        <v>882,880,850,830,770,760,730,720</v>
      </c>
      <c r="M291" s="43" t="str">
        <f>IF('Rm, МПа'!M291="-",L291,CONCATENATE(L291,",",'Rm, МПа'!M291))</f>
        <v>882,880,850,830,770,760,730,720</v>
      </c>
      <c r="N291" s="43" t="str">
        <f>IF('Rm, МПа'!N291="-",M291,CONCATENATE(M291,",",'Rm, МПа'!N291))</f>
        <v>882,880,850,830,770,760,730,720</v>
      </c>
      <c r="O291" s="43" t="str">
        <f>IF('Rm, МПа'!O291="-",N291,CONCATENATE(N291,",",'Rm, МПа'!O291))</f>
        <v>882,880,850,830,770,760,730,720</v>
      </c>
      <c r="P291" s="43" t="str">
        <f>IF('Rm, МПа'!P291="-",O291,CONCATENATE(O291,",",'Rm, МПа'!P291))</f>
        <v>882,880,850,830,770,760,730,720</v>
      </c>
      <c r="Q291" s="43">
        <f>'Rp0,2, МПа'!D291</f>
        <v>735</v>
      </c>
      <c r="R291" s="43" t="str">
        <f>IF('Rp0,2, МПа'!E291="-",Q291,CONCATENATE(Q291,",",'Rp0,2, МПа'!E291))</f>
        <v>735,735</v>
      </c>
      <c r="S291" s="43" t="str">
        <f>IF('Rp0,2, МПа'!F291="-",R291,CONCATENATE(R291,",",'Rp0,2, МПа'!F291))</f>
        <v>735,735,720</v>
      </c>
      <c r="T291" s="43" t="str">
        <f>IF('Rp0,2, МПа'!G291="-",S291,CONCATENATE(S291,",",'Rp0,2, МПа'!G291))</f>
        <v>735,735,720,710</v>
      </c>
      <c r="U291" s="43" t="str">
        <f>IF('Rp0,2, МПа'!H291="-",T291,CONCATENATE(T291,",",'Rp0,2, МПа'!H291))</f>
        <v>735,735,720,710,700</v>
      </c>
      <c r="V291" s="43" t="str">
        <f>IF('Rp0,2, МПа'!I291="-",U291,CONCATENATE(U291,",",'Rp0,2, МПа'!I291))</f>
        <v>735,735,720,710,700,680</v>
      </c>
      <c r="W291" s="43" t="str">
        <f>IF('Rp0,2, МПа'!J291="-",V291,CONCATENATE(V291,",",'Rp0,2, МПа'!J291))</f>
        <v>735,735,720,710,700,680,670</v>
      </c>
      <c r="X291" s="43" t="str">
        <f>IF('Rp0,2, МПа'!K291="-",W291,CONCATENATE(W291,",",'Rp0,2, МПа'!K291))</f>
        <v>735,735,720,710,700,680,670,650</v>
      </c>
      <c r="Y291" s="43" t="str">
        <f>IF('Rp0,2, МПа'!L291="-",X291,CONCATENATE(X291,",",'Rp0,2, МПа'!L291))</f>
        <v>735,735,720,710,700,680,670,650</v>
      </c>
      <c r="Z291" s="43" t="str">
        <f>IF('Rp0,2, МПа'!M291="-",Y291,CONCATENATE(Y291,",",'Rp0,2, МПа'!M291))</f>
        <v>735,735,720,710,700,680,670,650</v>
      </c>
      <c r="AA291" s="43" t="str">
        <f>IF('Rp0,2, МПа'!N291="-",Z291,CONCATENATE(Z291,",",'Rp0,2, МПа'!N291))</f>
        <v>735,735,720,710,700,680,670,650</v>
      </c>
      <c r="AB291" s="43" t="str">
        <f>IF('Rp0,2, МПа'!O291="-",AA291,CONCATENATE(AA291,",",'Rp0,2, МПа'!O291))</f>
        <v>735,735,720,710,700,680,670,650</v>
      </c>
      <c r="AC291" s="43" t="str">
        <f>IF('Rp0,2, МПа'!P291="-",AB291,CONCATENATE(AB291,",",'Rp0,2, МПа'!P291))</f>
        <v>735,735,720,710,700,680,670,650</v>
      </c>
      <c r="AD291" s="43" t="str">
        <f t="shared" si="9"/>
        <v>{Name: "Сталь 07Х16Н4Б (Поковки диаметром или стороной квадрата от 180 до 400 мм)",ClassID: "СВХ",UltimateStressArray: [882,880,850,830,770,760,730,720],YieldStressArray: [735,735,720,710,700,680,670,650]},</v>
      </c>
    </row>
    <row r="292" spans="1:30" x14ac:dyDescent="0.25">
      <c r="A292" s="45" t="str">
        <f>INDEX('Обработка исходного'!B:B,ROW('Rm, МПа'!$B$3)+4*(ROW('Rm, МПа'!$B292)-ROW('Rm, МПа'!$B$3)))</f>
        <v>Сталь хромоникелевая коррозионно-стойкого аустенитного класса</v>
      </c>
      <c r="B292" s="45" t="b">
        <f t="shared" si="8"/>
        <v>0</v>
      </c>
      <c r="C292" s="45" t="str">
        <f>CONCATENATE('Rm, МПа'!B292,IF(OR(ISBLANK('Rm, МПа'!C292),'Rm, МПа'!C292=""),"",CONCATENATE(" (",'Rm, МПа'!C292,")")))</f>
        <v>09Х18Н9 (Листы толщиной от 6 до 160 мм)</v>
      </c>
      <c r="D292" s="43">
        <f>'Rm, МПа'!D292</f>
        <v>491</v>
      </c>
      <c r="E292" s="43" t="str">
        <f>IF('Rm, МПа'!E292="-",D292,CONCATENATE(D292,",",'Rm, МПа'!E292))</f>
        <v>491,451</v>
      </c>
      <c r="F292" s="43" t="str">
        <f>IF('Rm, МПа'!F292="-",E292,CONCATENATE(E292,",",'Rm, МПа'!F292))</f>
        <v>491,451,412</v>
      </c>
      <c r="G292" s="43" t="str">
        <f>IF('Rm, МПа'!G292="-",F292,CONCATENATE(F292,",",'Rm, МПа'!G292))</f>
        <v>491,451,412,392</v>
      </c>
      <c r="H292" s="43" t="str">
        <f>IF('Rm, МПа'!H292="-",G292,CONCATENATE(G292,",",'Rm, МПа'!H292))</f>
        <v>491,451,412,392,392</v>
      </c>
      <c r="I292" s="43" t="str">
        <f>IF('Rm, МПа'!I292="-",H292,CONCATENATE(H292,",",'Rm, МПа'!I292))</f>
        <v>491,451,412,392,392,373</v>
      </c>
      <c r="J292" s="43" t="str">
        <f>IF('Rm, МПа'!J292="-",I292,CONCATENATE(I292,",",'Rm, МПа'!J292))</f>
        <v>491,451,412,392,392,373,363</v>
      </c>
      <c r="K292" s="43" t="str">
        <f>IF('Rm, МПа'!K292="-",J292,CONCATENATE(J292,",",'Rm, МПа'!K292))</f>
        <v>491,451,412,392,392,373,363,353</v>
      </c>
      <c r="L292" s="43" t="str">
        <f>IF('Rm, МПа'!L292="-",K292,CONCATENATE(K292,",",'Rm, МПа'!L292))</f>
        <v>491,451,412,392,392,373,363,353,353</v>
      </c>
      <c r="M292" s="43" t="str">
        <f>IF('Rm, МПа'!M292="-",L292,CONCATENATE(L292,",",'Rm, МПа'!M292))</f>
        <v>491,451,412,392,392,373,363,353,353,343</v>
      </c>
      <c r="N292" s="43" t="str">
        <f>IF('Rm, МПа'!N292="-",M292,CONCATENATE(M292,",",'Rm, МПа'!N292))</f>
        <v>491,451,412,392,392,373,363,353,353,343,343</v>
      </c>
      <c r="O292" s="43" t="str">
        <f>IF('Rm, МПа'!O292="-",N292,CONCATENATE(N292,",",'Rm, МПа'!O292))</f>
        <v>491,451,412,392,392,373,363,353,353,343,343,323</v>
      </c>
      <c r="P292" s="43" t="str">
        <f>IF('Rm, МПа'!P292="-",O292,CONCATENATE(O292,",",'Rm, МПа'!P292))</f>
        <v>491,451,412,392,392,373,363,353,353,343,343,323,294</v>
      </c>
      <c r="Q292" s="43">
        <f>'Rp0,2, МПа'!D292</f>
        <v>196</v>
      </c>
      <c r="R292" s="43" t="str">
        <f>IF('Rp0,2, МПа'!E292="-",Q292,CONCATENATE(Q292,",",'Rp0,2, МПа'!E292))</f>
        <v>196,196</v>
      </c>
      <c r="S292" s="43" t="str">
        <f>IF('Rp0,2, МПа'!F292="-",R292,CONCATENATE(R292,",",'Rp0,2, МПа'!F292))</f>
        <v>196,196,177</v>
      </c>
      <c r="T292" s="43" t="str">
        <f>IF('Rp0,2, МПа'!G292="-",S292,CONCATENATE(S292,",",'Rp0,2, МПа'!G292))</f>
        <v>196,196,177,167</v>
      </c>
      <c r="U292" s="43" t="str">
        <f>IF('Rp0,2, МПа'!H292="-",T292,CONCATENATE(T292,",",'Rp0,2, МПа'!H292))</f>
        <v>196,196,177,167,157</v>
      </c>
      <c r="V292" s="43" t="str">
        <f>IF('Rp0,2, МПа'!I292="-",U292,CONCATENATE(U292,",",'Rp0,2, МПа'!I292))</f>
        <v>196,196,177,167,157,147</v>
      </c>
      <c r="W292" s="43" t="str">
        <f>IF('Rp0,2, МПа'!J292="-",V292,CONCATENATE(V292,",",'Rp0,2, МПа'!J292))</f>
        <v>196,196,177,167,157,147,137</v>
      </c>
      <c r="X292" s="43" t="str">
        <f>IF('Rp0,2, МПа'!K292="-",W292,CONCATENATE(W292,",",'Rp0,2, МПа'!K292))</f>
        <v>196,196,177,167,157,147,137,137</v>
      </c>
      <c r="Y292" s="43" t="str">
        <f>IF('Rp0,2, МПа'!L292="-",X292,CONCATENATE(X292,",",'Rp0,2, МПа'!L292))</f>
        <v>196,196,177,167,157,147,137,137,128</v>
      </c>
      <c r="Z292" s="43" t="str">
        <f>IF('Rp0,2, МПа'!M292="-",Y292,CONCATENATE(Y292,",",'Rp0,2, МПа'!M292))</f>
        <v>196,196,177,167,157,147,137,137,128,128</v>
      </c>
      <c r="AA292" s="43" t="str">
        <f>IF('Rp0,2, МПа'!N292="-",Z292,CONCATENATE(Z292,",",'Rp0,2, МПа'!N292))</f>
        <v>196,196,177,167,157,147,137,137,128,128,118</v>
      </c>
      <c r="AB292" s="43" t="str">
        <f>IF('Rp0,2, МПа'!O292="-",AA292,CONCATENATE(AA292,",",'Rp0,2, МПа'!O292))</f>
        <v>196,196,177,167,157,147,137,137,128,128,118,108</v>
      </c>
      <c r="AC292" s="43" t="str">
        <f>IF('Rp0,2, МПа'!P292="-",AB292,CONCATENATE(AB292,",",'Rp0,2, МПа'!P292))</f>
        <v>196,196,177,167,157,147,137,137,128,128,118,108,108</v>
      </c>
      <c r="AD292" s="43" t="str">
        <f t="shared" si="9"/>
        <v>{Name: "Сталь 09Х18Н9 (Листы толщиной от 6 до 160 мм)",ClassID: "ЛОЖЬ",UltimateStressArray: [491,451,412,392,392,373,363,353,353,343,343,323,294],YieldStressArray: [196,196,177,167,157,147,137,137,128,128,118,108,108]},</v>
      </c>
    </row>
    <row r="293" spans="1:30" x14ac:dyDescent="0.25">
      <c r="A293" s="45" t="str">
        <f>INDEX('Обработка исходного'!B:B,ROW('Rm, МПа'!$B$3)+4*(ROW('Rm, МПа'!$B293)-ROW('Rm, МПа'!$B$3)))</f>
        <v>Сталь хромоникелевая коррозионно-стойкого аустенитного класса</v>
      </c>
      <c r="B293" s="45" t="b">
        <f t="shared" si="8"/>
        <v>0</v>
      </c>
      <c r="C293" s="45" t="str">
        <f>CONCATENATE('Rm, МПа'!B293,IF(OR(ISBLANK('Rm, МПа'!C293),'Rm, МПа'!C293=""),"",CONCATENATE(" (",'Rm, МПа'!C293,")")))</f>
        <v>09Х18Н9 (Поковки толщиной до 60 мм)</v>
      </c>
      <c r="D293" s="43">
        <f>'Rm, МПа'!D293</f>
        <v>540</v>
      </c>
      <c r="E293" s="43" t="str">
        <f>IF('Rm, МПа'!E293="-",D293,CONCATENATE(D293,",",'Rm, МПа'!E293))</f>
        <v>540,500</v>
      </c>
      <c r="F293" s="43" t="str">
        <f>IF('Rm, МПа'!F293="-",E293,CONCATENATE(E293,",",'Rm, МПа'!F293))</f>
        <v>540,500,451</v>
      </c>
      <c r="G293" s="43" t="str">
        <f>IF('Rm, МПа'!G293="-",F293,CONCATENATE(F293,",",'Rm, МПа'!G293))</f>
        <v>540,500,451,432</v>
      </c>
      <c r="H293" s="43" t="str">
        <f>IF('Rm, МПа'!H293="-",G293,CONCATENATE(G293,",",'Rm, МПа'!H293))</f>
        <v>540,500,451,432,432</v>
      </c>
      <c r="I293" s="43" t="str">
        <f>IF('Rm, МПа'!I293="-",H293,CONCATENATE(H293,",",'Rm, МПа'!I293))</f>
        <v>540,500,451,432,432,412</v>
      </c>
      <c r="J293" s="43" t="str">
        <f>IF('Rm, МПа'!J293="-",I293,CONCATENATE(I293,",",'Rm, МПа'!J293))</f>
        <v>540,500,451,432,432,412,402</v>
      </c>
      <c r="K293" s="43" t="str">
        <f>IF('Rm, МПа'!K293="-",J293,CONCATENATE(J293,",",'Rm, МПа'!K293))</f>
        <v>540,500,451,432,432,412,402,392</v>
      </c>
      <c r="L293" s="43" t="str">
        <f>IF('Rm, МПа'!L293="-",K293,CONCATENATE(K293,",",'Rm, МПа'!L293))</f>
        <v>540,500,451,432,432,412,402,392,373</v>
      </c>
      <c r="M293" s="43" t="str">
        <f>IF('Rm, МПа'!M293="-",L293,CONCATENATE(L293,",",'Rm, МПа'!M293))</f>
        <v>540,500,451,432,432,412,402,392,373,353</v>
      </c>
      <c r="N293" s="43" t="str">
        <f>IF('Rm, МПа'!N293="-",M293,CONCATENATE(M293,",",'Rm, МПа'!N293))</f>
        <v>540,500,451,432,432,412,402,392,373,353,323</v>
      </c>
      <c r="O293" s="43" t="str">
        <f>IF('Rm, МПа'!O293="-",N293,CONCATENATE(N293,",",'Rm, МПа'!O293))</f>
        <v>540,500,451,432,432,412,402,392,373,353,323,304</v>
      </c>
      <c r="P293" s="43" t="str">
        <f>IF('Rm, МПа'!P293="-",O293,CONCATENATE(O293,",",'Rm, МПа'!P293))</f>
        <v>540,500,451,432,432,412,402,392,373,353,323,304,255</v>
      </c>
      <c r="Q293" s="43">
        <f>'Rp0,2, МПа'!D293</f>
        <v>196</v>
      </c>
      <c r="R293" s="43" t="str">
        <f>IF('Rp0,2, МПа'!E293="-",Q293,CONCATENATE(Q293,",",'Rp0,2, МПа'!E293))</f>
        <v>196,196</v>
      </c>
      <c r="S293" s="43" t="str">
        <f>IF('Rp0,2, МПа'!F293="-",R293,CONCATENATE(R293,",",'Rp0,2, МПа'!F293))</f>
        <v>196,196,177</v>
      </c>
      <c r="T293" s="43" t="str">
        <f>IF('Rp0,2, МПа'!G293="-",S293,CONCATENATE(S293,",",'Rp0,2, МПа'!G293))</f>
        <v>196,196,177,157</v>
      </c>
      <c r="U293" s="43" t="str">
        <f>IF('Rp0,2, МПа'!H293="-",T293,CONCATENATE(T293,",",'Rp0,2, МПа'!H293))</f>
        <v>196,196,177,157,147</v>
      </c>
      <c r="V293" s="43" t="str">
        <f>IF('Rp0,2, МПа'!I293="-",U293,CONCATENATE(U293,",",'Rp0,2, МПа'!I293))</f>
        <v>196,196,177,157,147,137</v>
      </c>
      <c r="W293" s="43" t="str">
        <f>IF('Rp0,2, МПа'!J293="-",V293,CONCATENATE(V293,",",'Rp0,2, МПа'!J293))</f>
        <v>196,196,177,157,147,137,128</v>
      </c>
      <c r="X293" s="43" t="str">
        <f>IF('Rp0,2, МПа'!K293="-",W293,CONCATENATE(W293,",",'Rp0,2, МПа'!K293))</f>
        <v>196,196,177,157,147,137,128,118</v>
      </c>
      <c r="Y293" s="43" t="str">
        <f>IF('Rp0,2, МПа'!L293="-",X293,CONCATENATE(X293,",",'Rp0,2, МПа'!L293))</f>
        <v>196,196,177,157,147,137,128,118,118</v>
      </c>
      <c r="Z293" s="43" t="str">
        <f>IF('Rp0,2, МПа'!M293="-",Y293,CONCATENATE(Y293,",",'Rp0,2, МПа'!M293))</f>
        <v>196,196,177,157,147,137,128,118,118,108</v>
      </c>
      <c r="AA293" s="43" t="str">
        <f>IF('Rp0,2, МПа'!N293="-",Z293,CONCATENATE(Z293,",",'Rp0,2, МПа'!N293))</f>
        <v>196,196,177,157,147,137,128,118,118,108,98</v>
      </c>
      <c r="AB293" s="43" t="str">
        <f>IF('Rp0,2, МПа'!O293="-",AA293,CONCATENATE(AA293,",",'Rp0,2, МПа'!O293))</f>
        <v>196,196,177,157,147,137,128,118,118,108,98,98</v>
      </c>
      <c r="AC293" s="43" t="str">
        <f>IF('Rp0,2, МПа'!P293="-",AB293,CONCATENATE(AB293,",",'Rp0,2, МПа'!P293))</f>
        <v>196,196,177,157,147,137,128,118,118,108,98,98,98</v>
      </c>
      <c r="AD293" s="43" t="str">
        <f t="shared" si="9"/>
        <v>{Name: "Сталь 09Х18Н9 (Поковки толщиной до 60 мм)",ClassID: "ЛОЖЬ",UltimateStressArray: [540,500,451,432,432,412,402,392,373,353,323,304,255],YieldStressArray: [196,196,177,157,147,137,128,118,118,108,98,98,98]},</v>
      </c>
    </row>
    <row r="294" spans="1:30" x14ac:dyDescent="0.25">
      <c r="A294" s="45" t="str">
        <f>INDEX('Обработка исходного'!B:B,ROW('Rm, МПа'!$B$3)+4*(ROW('Rm, МПа'!$B294)-ROW('Rm, МПа'!$B$3)))</f>
        <v>Сталь хромоникелевая коррозионно-стойкого аустенитного класса</v>
      </c>
      <c r="B294" s="45" t="b">
        <f t="shared" si="8"/>
        <v>0</v>
      </c>
      <c r="C294" s="45" t="str">
        <f>CONCATENATE('Rm, МПа'!B294,IF(OR(ISBLANK('Rm, МПа'!C294),'Rm, МПа'!C294=""),"",CONCATENATE(" (",'Rm, МПа'!C294,")")))</f>
        <v>09Х18Н9 (Поковки толщиной от 60 до 300 мм)</v>
      </c>
      <c r="D294" s="43">
        <f>'Rm, МПа'!D294</f>
        <v>491</v>
      </c>
      <c r="E294" s="43" t="str">
        <f>IF('Rm, МПа'!E294="-",D294,CONCATENATE(D294,",",'Rm, МПа'!E294))</f>
        <v>491,470</v>
      </c>
      <c r="F294" s="43" t="str">
        <f>IF('Rm, МПа'!F294="-",E294,CONCATENATE(E294,",",'Rm, МПа'!F294))</f>
        <v>491,470,451</v>
      </c>
      <c r="G294" s="43" t="str">
        <f>IF('Rm, МПа'!G294="-",F294,CONCATENATE(F294,",",'Rm, МПа'!G294))</f>
        <v>491,470,451,425</v>
      </c>
      <c r="H294" s="43" t="str">
        <f>IF('Rm, МПа'!H294="-",G294,CONCATENATE(G294,",",'Rm, МПа'!H294))</f>
        <v>491,470,451,425,400</v>
      </c>
      <c r="I294" s="43" t="str">
        <f>IF('Rm, МПа'!I294="-",H294,CONCATENATE(H294,",",'Rm, МПа'!I294))</f>
        <v>491,470,451,425,400,380</v>
      </c>
      <c r="J294" s="43" t="str">
        <f>IF('Rm, МПа'!J294="-",I294,CONCATENATE(I294,",",'Rm, МПа'!J294))</f>
        <v>491,470,451,425,400,380,380</v>
      </c>
      <c r="K294" s="43" t="str">
        <f>IF('Rm, МПа'!K294="-",J294,CONCATENATE(J294,",",'Rm, МПа'!K294))</f>
        <v>491,470,451,425,400,380,380,340</v>
      </c>
      <c r="L294" s="43" t="str">
        <f>IF('Rm, МПа'!L294="-",K294,CONCATENATE(K294,",",'Rm, МПа'!L294))</f>
        <v>491,470,451,425,400,380,380,340,323</v>
      </c>
      <c r="M294" s="43" t="str">
        <f>IF('Rm, МПа'!M294="-",L294,CONCATENATE(L294,",",'Rm, МПа'!M294))</f>
        <v>491,470,451,425,400,380,380,340,323,314</v>
      </c>
      <c r="N294" s="43" t="str">
        <f>IF('Rm, МПа'!N294="-",M294,CONCATENATE(M294,",",'Rm, МПа'!N294))</f>
        <v>491,470,451,425,400,380,380,340,323,314,304</v>
      </c>
      <c r="O294" s="43" t="str">
        <f>IF('Rm, МПа'!O294="-",N294,CONCATENATE(N294,",",'Rm, МПа'!O294))</f>
        <v>491,470,451,425,400,380,380,340,323,314,304,294</v>
      </c>
      <c r="P294" s="43" t="str">
        <f>IF('Rm, МПа'!P294="-",O294,CONCATENATE(O294,",",'Rm, МПа'!P294))</f>
        <v>491,470,451,425,400,380,380,340,323,314,304,294,280</v>
      </c>
      <c r="Q294" s="43">
        <f>'Rp0,2, МПа'!D294</f>
        <v>196</v>
      </c>
      <c r="R294" s="43" t="str">
        <f>IF('Rp0,2, МПа'!E294="-",Q294,CONCATENATE(Q294,",",'Rp0,2, МПа'!E294))</f>
        <v>196,196</v>
      </c>
      <c r="S294" s="43" t="str">
        <f>IF('Rp0,2, МПа'!F294="-",R294,CONCATENATE(R294,",",'Rp0,2, МПа'!F294))</f>
        <v>196,196,177</v>
      </c>
      <c r="T294" s="43" t="str">
        <f>IF('Rp0,2, МПа'!G294="-",S294,CONCATENATE(S294,",",'Rp0,2, МПа'!G294))</f>
        <v>196,196,177,157</v>
      </c>
      <c r="U294" s="43" t="str">
        <f>IF('Rp0,2, МПа'!H294="-",T294,CONCATENATE(T294,",",'Rp0,2, МПа'!H294))</f>
        <v>196,196,177,157,147</v>
      </c>
      <c r="V294" s="43" t="str">
        <f>IF('Rp0,2, МПа'!I294="-",U294,CONCATENATE(U294,",",'Rp0,2, МПа'!I294))</f>
        <v>196,196,177,157,147,137</v>
      </c>
      <c r="W294" s="43" t="str">
        <f>IF('Rp0,2, МПа'!J294="-",V294,CONCATENATE(V294,",",'Rp0,2, МПа'!J294))</f>
        <v>196,196,177,157,147,137,128</v>
      </c>
      <c r="X294" s="43" t="str">
        <f>IF('Rp0,2, МПа'!K294="-",W294,CONCATENATE(W294,",",'Rp0,2, МПа'!K294))</f>
        <v>196,196,177,157,147,137,128,118</v>
      </c>
      <c r="Y294" s="43" t="str">
        <f>IF('Rp0,2, МПа'!L294="-",X294,CONCATENATE(X294,",",'Rp0,2, МПа'!L294))</f>
        <v>196,196,177,157,147,137,128,118,118</v>
      </c>
      <c r="Z294" s="43" t="str">
        <f>IF('Rp0,2, МПа'!M294="-",Y294,CONCATENATE(Y294,",",'Rp0,2, МПа'!M294))</f>
        <v>196,196,177,157,147,137,128,118,118,108</v>
      </c>
      <c r="AA294" s="43" t="str">
        <f>IF('Rp0,2, МПа'!N294="-",Z294,CONCATENATE(Z294,",",'Rp0,2, МПа'!N294))</f>
        <v>196,196,177,157,147,137,128,118,118,108,98</v>
      </c>
      <c r="AB294" s="43" t="str">
        <f>IF('Rp0,2, МПа'!O294="-",AA294,CONCATENATE(AA294,",",'Rp0,2, МПа'!O294))</f>
        <v>196,196,177,157,147,137,128,118,118,108,98,98</v>
      </c>
      <c r="AC294" s="43" t="str">
        <f>IF('Rp0,2, МПа'!P294="-",AB294,CONCATENATE(AB294,",",'Rp0,2, МПа'!P294))</f>
        <v>196,196,177,157,147,137,128,118,118,108,98,98,98</v>
      </c>
      <c r="AD294" s="43" t="str">
        <f t="shared" si="9"/>
        <v>{Name: "Сталь 09Х18Н9 (Поковки толщиной от 60 до 300 мм)",ClassID: "ЛОЖЬ",UltimateStressArray: [491,470,451,425,400,380,380,340,323,314,304,294,280],YieldStressArray: [196,196,177,157,147,137,128,118,118,108,98,98,98]},</v>
      </c>
    </row>
    <row r="295" spans="1:30" x14ac:dyDescent="0.25">
      <c r="A295" s="45" t="str">
        <f>INDEX('Обработка исходного'!B:B,ROW('Rm, МПа'!$B$3)+4*(ROW('Rm, МПа'!$B295)-ROW('Rm, МПа'!$B$3)))</f>
        <v>Сталь хромоникелевая коррозионно-стойкого аустенитного класса</v>
      </c>
      <c r="B295" s="45" t="b">
        <f t="shared" si="8"/>
        <v>0</v>
      </c>
      <c r="C295" s="45" t="str">
        <f>CONCATENATE('Rm, МПа'!B295,IF(OR(ISBLANK('Rm, МПа'!C295),'Rm, МПа'!C295=""),"",CONCATENATE(" (",'Rm, МПа'!C295,")")))</f>
        <v>09Х18Н9 (Трубы бесшовные холоднокатаные наружным диаметром от 16 до 70 мм с толщиной стенки от 2,5 до 12 мм)</v>
      </c>
      <c r="D295" s="43">
        <f>'Rm, МПа'!D295</f>
        <v>491</v>
      </c>
      <c r="E295" s="43" t="str">
        <f>IF('Rm, МПа'!E295="-",D295,CONCATENATE(D295,",",'Rm, МПа'!E295))</f>
        <v>491,451</v>
      </c>
      <c r="F295" s="43" t="str">
        <f>IF('Rm, МПа'!F295="-",E295,CONCATENATE(E295,",",'Rm, МПа'!F295))</f>
        <v>491,451,412</v>
      </c>
      <c r="G295" s="43" t="str">
        <f>IF('Rm, МПа'!G295="-",F295,CONCATENATE(F295,",",'Rm, МПа'!G295))</f>
        <v>491,451,412,392</v>
      </c>
      <c r="H295" s="43" t="str">
        <f>IF('Rm, МПа'!H295="-",G295,CONCATENATE(G295,",",'Rm, МПа'!H295))</f>
        <v>491,451,412,392,392</v>
      </c>
      <c r="I295" s="43" t="str">
        <f>IF('Rm, МПа'!I295="-",H295,CONCATENATE(H295,",",'Rm, МПа'!I295))</f>
        <v>491,451,412,392,392,373</v>
      </c>
      <c r="J295" s="43" t="str">
        <f>IF('Rm, МПа'!J295="-",I295,CONCATENATE(I295,",",'Rm, МПа'!J295))</f>
        <v>491,451,412,392,392,373,363</v>
      </c>
      <c r="K295" s="43" t="str">
        <f>IF('Rm, МПа'!K295="-",J295,CONCATENATE(J295,",",'Rm, МПа'!K295))</f>
        <v>491,451,412,392,392,373,363,353</v>
      </c>
      <c r="L295" s="43" t="str">
        <f>IF('Rm, МПа'!L295="-",K295,CONCATENATE(K295,",",'Rm, МПа'!L295))</f>
        <v>491,451,412,392,392,373,363,353,353</v>
      </c>
      <c r="M295" s="43" t="str">
        <f>IF('Rm, МПа'!M295="-",L295,CONCATENATE(L295,",",'Rm, МПа'!M295))</f>
        <v>491,451,412,392,392,373,363,353,353,343</v>
      </c>
      <c r="N295" s="43" t="str">
        <f>IF('Rm, МПа'!N295="-",M295,CONCATENATE(M295,",",'Rm, МПа'!N295))</f>
        <v>491,451,412,392,392,373,363,353,353,343,343</v>
      </c>
      <c r="O295" s="43" t="str">
        <f>IF('Rm, МПа'!O295="-",N295,CONCATENATE(N295,",",'Rm, МПа'!O295))</f>
        <v>491,451,412,392,392,373,363,353,353,343,343,323</v>
      </c>
      <c r="P295" s="43" t="str">
        <f>IF('Rm, МПа'!P295="-",O295,CONCATENATE(O295,",",'Rm, МПа'!P295))</f>
        <v>491,451,412,392,392,373,363,353,353,343,343,323,294</v>
      </c>
      <c r="Q295" s="43">
        <f>'Rp0,2, МПа'!D295</f>
        <v>196</v>
      </c>
      <c r="R295" s="43" t="str">
        <f>IF('Rp0,2, МПа'!E295="-",Q295,CONCATENATE(Q295,",",'Rp0,2, МПа'!E295))</f>
        <v>196,196</v>
      </c>
      <c r="S295" s="43" t="str">
        <f>IF('Rp0,2, МПа'!F295="-",R295,CONCATENATE(R295,",",'Rp0,2, МПа'!F295))</f>
        <v>196,196,177</v>
      </c>
      <c r="T295" s="43" t="str">
        <f>IF('Rp0,2, МПа'!G295="-",S295,CONCATENATE(S295,",",'Rp0,2, МПа'!G295))</f>
        <v>196,196,177,167</v>
      </c>
      <c r="U295" s="43" t="str">
        <f>IF('Rp0,2, МПа'!H295="-",T295,CONCATENATE(T295,",",'Rp0,2, МПа'!H295))</f>
        <v>196,196,177,167,157</v>
      </c>
      <c r="V295" s="43" t="str">
        <f>IF('Rp0,2, МПа'!I295="-",U295,CONCATENATE(U295,",",'Rp0,2, МПа'!I295))</f>
        <v>196,196,177,167,157,147</v>
      </c>
      <c r="W295" s="43" t="str">
        <f>IF('Rp0,2, МПа'!J295="-",V295,CONCATENATE(V295,",",'Rp0,2, МПа'!J295))</f>
        <v>196,196,177,167,157,147,137</v>
      </c>
      <c r="X295" s="43" t="str">
        <f>IF('Rp0,2, МПа'!K295="-",W295,CONCATENATE(W295,",",'Rp0,2, МПа'!K295))</f>
        <v>196,196,177,167,157,147,137,128</v>
      </c>
      <c r="Y295" s="43" t="str">
        <f>IF('Rp0,2, МПа'!L295="-",X295,CONCATENATE(X295,",",'Rp0,2, МПа'!L295))</f>
        <v>196,196,177,167,157,147,137,128,118</v>
      </c>
      <c r="Z295" s="43" t="str">
        <f>IF('Rp0,2, МПа'!M295="-",Y295,CONCATENATE(Y295,",",'Rp0,2, МПа'!M295))</f>
        <v>196,196,177,167,157,147,137,128,118,118</v>
      </c>
      <c r="AA295" s="43" t="str">
        <f>IF('Rp0,2, МПа'!N295="-",Z295,CONCATENATE(Z295,",",'Rp0,2, МПа'!N295))</f>
        <v>196,196,177,167,157,147,137,128,118,118,108</v>
      </c>
      <c r="AB295" s="43" t="str">
        <f>IF('Rp0,2, МПа'!O295="-",AA295,CONCATENATE(AA295,",",'Rp0,2, МПа'!O295))</f>
        <v>196,196,177,167,157,147,137,128,118,118,108,98</v>
      </c>
      <c r="AC295" s="43" t="str">
        <f>IF('Rp0,2, МПа'!P295="-",AB295,CONCATENATE(AB295,",",'Rp0,2, МПа'!P295))</f>
        <v>196,196,177,167,157,147,137,128,118,118,108,98,98</v>
      </c>
      <c r="AD295" s="43" t="str">
        <f t="shared" si="9"/>
        <v>{Name: "Сталь 09Х18Н9 (Трубы бесшовные холоднокатаные наружным диаметром от 16 до 70 мм с толщиной стенки от 2,5 до 12 мм)",ClassID: "ЛОЖЬ",UltimateStressArray: [491,451,412,392,392,373,363,353,353,343,343,323,294],YieldStressArray: [196,196,177,167,157,147,137,128,118,118,108,98,98]},</v>
      </c>
    </row>
    <row r="296" spans="1:30" x14ac:dyDescent="0.25">
      <c r="A296" s="45" t="str">
        <f>INDEX('Обработка исходного'!B:B,ROW('Rm, МПа'!$B$3)+4*(ROW('Rm, МПа'!$B296)-ROW('Rm, МПа'!$B$3)))</f>
        <v>Сталь хромоникелевая коррозионно-стойкого аустенитного класса</v>
      </c>
      <c r="B296" s="45" t="b">
        <f t="shared" si="8"/>
        <v>0</v>
      </c>
      <c r="C296" s="45" t="str">
        <f>CONCATENATE('Rm, МПа'!B296,IF(OR(ISBLANK('Rm, МПа'!C296),'Rm, МПа'!C296=""),"",CONCATENATE(" (",'Rm, МПа'!C296,")")))</f>
        <v>10Х18Н9 (Листы толщиной от 6 до 160 мм)</v>
      </c>
      <c r="D296" s="43">
        <f>'Rm, МПа'!D296</f>
        <v>491</v>
      </c>
      <c r="E296" s="43" t="str">
        <f>IF('Rm, МПа'!E296="-",D296,CONCATENATE(D296,",",'Rm, МПа'!E296))</f>
        <v>491,451</v>
      </c>
      <c r="F296" s="43" t="str">
        <f>IF('Rm, МПа'!F296="-",E296,CONCATENATE(E296,",",'Rm, МПа'!F296))</f>
        <v>491,451,412</v>
      </c>
      <c r="G296" s="43" t="str">
        <f>IF('Rm, МПа'!G296="-",F296,CONCATENATE(F296,",",'Rm, МПа'!G296))</f>
        <v>491,451,412,392</v>
      </c>
      <c r="H296" s="43" t="str">
        <f>IF('Rm, МПа'!H296="-",G296,CONCATENATE(G296,",",'Rm, МПа'!H296))</f>
        <v>491,451,412,392,392</v>
      </c>
      <c r="I296" s="43" t="str">
        <f>IF('Rm, МПа'!I296="-",H296,CONCATENATE(H296,",",'Rm, МПа'!I296))</f>
        <v>491,451,412,392,392,373</v>
      </c>
      <c r="J296" s="43" t="str">
        <f>IF('Rm, МПа'!J296="-",I296,CONCATENATE(I296,",",'Rm, МПа'!J296))</f>
        <v>491,451,412,392,392,373,363</v>
      </c>
      <c r="K296" s="43" t="str">
        <f>IF('Rm, МПа'!K296="-",J296,CONCATENATE(J296,",",'Rm, МПа'!K296))</f>
        <v>491,451,412,392,392,373,363,353</v>
      </c>
      <c r="L296" s="43" t="str">
        <f>IF('Rm, МПа'!L296="-",K296,CONCATENATE(K296,",",'Rm, МПа'!L296))</f>
        <v>491,451,412,392,392,373,363,353,353</v>
      </c>
      <c r="M296" s="43" t="str">
        <f>IF('Rm, МПа'!M296="-",L296,CONCATENATE(L296,",",'Rm, МПа'!M296))</f>
        <v>491,451,412,392,392,373,363,353,353,343</v>
      </c>
      <c r="N296" s="43" t="str">
        <f>IF('Rm, МПа'!N296="-",M296,CONCATENATE(M296,",",'Rm, МПа'!N296))</f>
        <v>491,451,412,392,392,373,363,353,353,343,343</v>
      </c>
      <c r="O296" s="43" t="str">
        <f>IF('Rm, МПа'!O296="-",N296,CONCATENATE(N296,",",'Rm, МПа'!O296))</f>
        <v>491,451,412,392,392,373,363,353,353,343,343,323</v>
      </c>
      <c r="P296" s="43" t="str">
        <f>IF('Rm, МПа'!P296="-",O296,CONCATENATE(O296,",",'Rm, МПа'!P296))</f>
        <v>491,451,412,392,392,373,363,353,353,343,343,323,294</v>
      </c>
      <c r="Q296" s="43">
        <f>'Rp0,2, МПа'!D296</f>
        <v>196</v>
      </c>
      <c r="R296" s="43" t="str">
        <f>IF('Rp0,2, МПа'!E296="-",Q296,CONCATENATE(Q296,",",'Rp0,2, МПа'!E296))</f>
        <v>196,196</v>
      </c>
      <c r="S296" s="43" t="str">
        <f>IF('Rp0,2, МПа'!F296="-",R296,CONCATENATE(R296,",",'Rp0,2, МПа'!F296))</f>
        <v>196,196,177</v>
      </c>
      <c r="T296" s="43" t="str">
        <f>IF('Rp0,2, МПа'!G296="-",S296,CONCATENATE(S296,",",'Rp0,2, МПа'!G296))</f>
        <v>196,196,177,167</v>
      </c>
      <c r="U296" s="43" t="str">
        <f>IF('Rp0,2, МПа'!H296="-",T296,CONCATENATE(T296,",",'Rp0,2, МПа'!H296))</f>
        <v>196,196,177,167,157</v>
      </c>
      <c r="V296" s="43" t="str">
        <f>IF('Rp0,2, МПа'!I296="-",U296,CONCATENATE(U296,",",'Rp0,2, МПа'!I296))</f>
        <v>196,196,177,167,157,147</v>
      </c>
      <c r="W296" s="43" t="str">
        <f>IF('Rp0,2, МПа'!J296="-",V296,CONCATENATE(V296,",",'Rp0,2, МПа'!J296))</f>
        <v>196,196,177,167,157,147,137</v>
      </c>
      <c r="X296" s="43" t="str">
        <f>IF('Rp0,2, МПа'!K296="-",W296,CONCATENATE(W296,",",'Rp0,2, МПа'!K296))</f>
        <v>196,196,177,167,157,147,137,137</v>
      </c>
      <c r="Y296" s="43" t="str">
        <f>IF('Rp0,2, МПа'!L296="-",X296,CONCATENATE(X296,",",'Rp0,2, МПа'!L296))</f>
        <v>196,196,177,167,157,147,137,137,128</v>
      </c>
      <c r="Z296" s="43" t="str">
        <f>IF('Rp0,2, МПа'!M296="-",Y296,CONCATENATE(Y296,",",'Rp0,2, МПа'!M296))</f>
        <v>196,196,177,167,157,147,137,137,128,128</v>
      </c>
      <c r="AA296" s="43" t="str">
        <f>IF('Rp0,2, МПа'!N296="-",Z296,CONCATENATE(Z296,",",'Rp0,2, МПа'!N296))</f>
        <v>196,196,177,167,157,147,137,137,128,128,118</v>
      </c>
      <c r="AB296" s="43" t="str">
        <f>IF('Rp0,2, МПа'!O296="-",AA296,CONCATENATE(AA296,",",'Rp0,2, МПа'!O296))</f>
        <v>196,196,177,167,157,147,137,137,128,128,118,108</v>
      </c>
      <c r="AC296" s="43" t="str">
        <f>IF('Rp0,2, МПа'!P296="-",AB296,CONCATENATE(AB296,",",'Rp0,2, МПа'!P296))</f>
        <v>196,196,177,167,157,147,137,137,128,128,118,108,108</v>
      </c>
      <c r="AD296" s="43" t="str">
        <f t="shared" si="9"/>
        <v>{Name: "Сталь 10Х18Н9 (Листы толщиной от 6 до 160 мм)",ClassID: "ЛОЖЬ",UltimateStressArray: [491,451,412,392,392,373,363,353,353,343,343,323,294],YieldStressArray: [196,196,177,167,157,147,137,137,128,128,118,108,108]},</v>
      </c>
    </row>
    <row r="297" spans="1:30" x14ac:dyDescent="0.25">
      <c r="A297" s="45" t="str">
        <f>INDEX('Обработка исходного'!B:B,ROW('Rm, МПа'!$B$3)+4*(ROW('Rm, МПа'!$B297)-ROW('Rm, МПа'!$B$3)))</f>
        <v>Сталь хромоникелевая коррозионно-стойкого аустенитного класса</v>
      </c>
      <c r="B297" s="45" t="b">
        <f t="shared" si="8"/>
        <v>0</v>
      </c>
      <c r="C297" s="45" t="str">
        <f>CONCATENATE('Rm, МПа'!B297,IF(OR(ISBLANK('Rm, МПа'!C297),'Rm, МПа'!C297=""),"",CONCATENATE(" (",'Rm, МПа'!C297,")")))</f>
        <v>10Х18Н9 (Поковки толщиной до 60 мм)</v>
      </c>
      <c r="D297" s="43">
        <f>'Rm, МПа'!D297</f>
        <v>540</v>
      </c>
      <c r="E297" s="43" t="str">
        <f>IF('Rm, МПа'!E297="-",D297,CONCATENATE(D297,",",'Rm, МПа'!E297))</f>
        <v>540,500</v>
      </c>
      <c r="F297" s="43" t="str">
        <f>IF('Rm, МПа'!F297="-",E297,CONCATENATE(E297,",",'Rm, МПа'!F297))</f>
        <v>540,500,451</v>
      </c>
      <c r="G297" s="43" t="str">
        <f>IF('Rm, МПа'!G297="-",F297,CONCATENATE(F297,",",'Rm, МПа'!G297))</f>
        <v>540,500,451,432</v>
      </c>
      <c r="H297" s="43" t="str">
        <f>IF('Rm, МПа'!H297="-",G297,CONCATENATE(G297,",",'Rm, МПа'!H297))</f>
        <v>540,500,451,432,432</v>
      </c>
      <c r="I297" s="43" t="str">
        <f>IF('Rm, МПа'!I297="-",H297,CONCATENATE(H297,",",'Rm, МПа'!I297))</f>
        <v>540,500,451,432,432,412</v>
      </c>
      <c r="J297" s="43" t="str">
        <f>IF('Rm, МПа'!J297="-",I297,CONCATENATE(I297,",",'Rm, МПа'!J297))</f>
        <v>540,500,451,432,432,412,402</v>
      </c>
      <c r="K297" s="43" t="str">
        <f>IF('Rm, МПа'!K297="-",J297,CONCATENATE(J297,",",'Rm, МПа'!K297))</f>
        <v>540,500,451,432,432,412,402,392</v>
      </c>
      <c r="L297" s="43" t="str">
        <f>IF('Rm, МПа'!L297="-",K297,CONCATENATE(K297,",",'Rm, МПа'!L297))</f>
        <v>540,500,451,432,432,412,402,392,373</v>
      </c>
      <c r="M297" s="43" t="str">
        <f>IF('Rm, МПа'!M297="-",L297,CONCATENATE(L297,",",'Rm, МПа'!M297))</f>
        <v>540,500,451,432,432,412,402,392,373,353</v>
      </c>
      <c r="N297" s="43" t="str">
        <f>IF('Rm, МПа'!N297="-",M297,CONCATENATE(M297,",",'Rm, МПа'!N297))</f>
        <v>540,500,451,432,432,412,402,392,373,353,323</v>
      </c>
      <c r="O297" s="43" t="str">
        <f>IF('Rm, МПа'!O297="-",N297,CONCATENATE(N297,",",'Rm, МПа'!O297))</f>
        <v>540,500,451,432,432,412,402,392,373,353,323,304</v>
      </c>
      <c r="P297" s="43" t="str">
        <f>IF('Rm, МПа'!P297="-",O297,CONCATENATE(O297,",",'Rm, МПа'!P297))</f>
        <v>540,500,451,432,432,412,402,392,373,353,323,304,255</v>
      </c>
      <c r="Q297" s="43">
        <f>'Rp0,2, МПа'!D297</f>
        <v>196</v>
      </c>
      <c r="R297" s="43" t="str">
        <f>IF('Rp0,2, МПа'!E297="-",Q297,CONCATENATE(Q297,",",'Rp0,2, МПа'!E297))</f>
        <v>196,196</v>
      </c>
      <c r="S297" s="43" t="str">
        <f>IF('Rp0,2, МПа'!F297="-",R297,CONCATENATE(R297,",",'Rp0,2, МПа'!F297))</f>
        <v>196,196,177</v>
      </c>
      <c r="T297" s="43" t="str">
        <f>IF('Rp0,2, МПа'!G297="-",S297,CONCATENATE(S297,",",'Rp0,2, МПа'!G297))</f>
        <v>196,196,177,157</v>
      </c>
      <c r="U297" s="43" t="str">
        <f>IF('Rp0,2, МПа'!H297="-",T297,CONCATENATE(T297,",",'Rp0,2, МПа'!H297))</f>
        <v>196,196,177,157,147</v>
      </c>
      <c r="V297" s="43" t="str">
        <f>IF('Rp0,2, МПа'!I297="-",U297,CONCATENATE(U297,",",'Rp0,2, МПа'!I297))</f>
        <v>196,196,177,157,147,137</v>
      </c>
      <c r="W297" s="43" t="str">
        <f>IF('Rp0,2, МПа'!J297="-",V297,CONCATENATE(V297,",",'Rp0,2, МПа'!J297))</f>
        <v>196,196,177,157,147,137,128</v>
      </c>
      <c r="X297" s="43" t="str">
        <f>IF('Rp0,2, МПа'!K297="-",W297,CONCATENATE(W297,",",'Rp0,2, МПа'!K297))</f>
        <v>196,196,177,157,147,137,128,118</v>
      </c>
      <c r="Y297" s="43" t="str">
        <f>IF('Rp0,2, МПа'!L297="-",X297,CONCATENATE(X297,",",'Rp0,2, МПа'!L297))</f>
        <v>196,196,177,157,147,137,128,118,118</v>
      </c>
      <c r="Z297" s="43" t="str">
        <f>IF('Rp0,2, МПа'!M297="-",Y297,CONCATENATE(Y297,",",'Rp0,2, МПа'!M297))</f>
        <v>196,196,177,157,147,137,128,118,118,108</v>
      </c>
      <c r="AA297" s="43" t="str">
        <f>IF('Rp0,2, МПа'!N297="-",Z297,CONCATENATE(Z297,",",'Rp0,2, МПа'!N297))</f>
        <v>196,196,177,157,147,137,128,118,118,108,98</v>
      </c>
      <c r="AB297" s="43" t="str">
        <f>IF('Rp0,2, МПа'!O297="-",AA297,CONCATENATE(AA297,",",'Rp0,2, МПа'!O297))</f>
        <v>196,196,177,157,147,137,128,118,118,108,98,98</v>
      </c>
      <c r="AC297" s="43" t="str">
        <f>IF('Rp0,2, МПа'!P297="-",AB297,CONCATENATE(AB297,",",'Rp0,2, МПа'!P297))</f>
        <v>196,196,177,157,147,137,128,118,118,108,98,98,98</v>
      </c>
      <c r="AD297" s="43" t="str">
        <f t="shared" si="9"/>
        <v>{Name: "Сталь 10Х18Н9 (Поковки толщиной до 60 мм)",ClassID: "ЛОЖЬ",UltimateStressArray: [540,500,451,432,432,412,402,392,373,353,323,304,255],YieldStressArray: [196,196,177,157,147,137,128,118,118,108,98,98,98]},</v>
      </c>
    </row>
    <row r="298" spans="1:30" x14ac:dyDescent="0.25">
      <c r="A298" s="45" t="str">
        <f>INDEX('Обработка исходного'!B:B,ROW('Rm, МПа'!$B$3)+4*(ROW('Rm, МПа'!$B298)-ROW('Rm, МПа'!$B$3)))</f>
        <v>Сталь хромоникелевая коррозионно-стойкого аустенитного класса</v>
      </c>
      <c r="B298" s="45" t="b">
        <f t="shared" si="8"/>
        <v>0</v>
      </c>
      <c r="C298" s="45" t="str">
        <f>CONCATENATE('Rm, МПа'!B298,IF(OR(ISBLANK('Rm, МПа'!C298),'Rm, МПа'!C298=""),"",CONCATENATE(" (",'Rm, МПа'!C298,")")))</f>
        <v>10Х18Н9 (Поковки толщиной от 60 до 300 мм)</v>
      </c>
      <c r="D298" s="43">
        <f>'Rm, МПа'!D298</f>
        <v>491</v>
      </c>
      <c r="E298" s="43" t="str">
        <f>IF('Rm, МПа'!E298="-",D298,CONCATENATE(D298,",",'Rm, МПа'!E298))</f>
        <v>491,470</v>
      </c>
      <c r="F298" s="43" t="str">
        <f>IF('Rm, МПа'!F298="-",E298,CONCATENATE(E298,",",'Rm, МПа'!F298))</f>
        <v>491,470,451</v>
      </c>
      <c r="G298" s="43" t="str">
        <f>IF('Rm, МПа'!G298="-",F298,CONCATENATE(F298,",",'Rm, МПа'!G298))</f>
        <v>491,470,451,425</v>
      </c>
      <c r="H298" s="43" t="str">
        <f>IF('Rm, МПа'!H298="-",G298,CONCATENATE(G298,",",'Rm, МПа'!H298))</f>
        <v>491,470,451,425,400</v>
      </c>
      <c r="I298" s="43" t="str">
        <f>IF('Rm, МПа'!I298="-",H298,CONCATENATE(H298,",",'Rm, МПа'!I298))</f>
        <v>491,470,451,425,400,380</v>
      </c>
      <c r="J298" s="43" t="str">
        <f>IF('Rm, МПа'!J298="-",I298,CONCATENATE(I298,",",'Rm, МПа'!J298))</f>
        <v>491,470,451,425,400,380,380</v>
      </c>
      <c r="K298" s="43" t="str">
        <f>IF('Rm, МПа'!K298="-",J298,CONCATENATE(J298,",",'Rm, МПа'!K298))</f>
        <v>491,470,451,425,400,380,380,340</v>
      </c>
      <c r="L298" s="43" t="str">
        <f>IF('Rm, МПа'!L298="-",K298,CONCATENATE(K298,",",'Rm, МПа'!L298))</f>
        <v>491,470,451,425,400,380,380,340,323</v>
      </c>
      <c r="M298" s="43" t="str">
        <f>IF('Rm, МПа'!M298="-",L298,CONCATENATE(L298,",",'Rm, МПа'!M298))</f>
        <v>491,470,451,425,400,380,380,340,323,314</v>
      </c>
      <c r="N298" s="43" t="str">
        <f>IF('Rm, МПа'!N298="-",M298,CONCATENATE(M298,",",'Rm, МПа'!N298))</f>
        <v>491,470,451,425,400,380,380,340,323,314,304</v>
      </c>
      <c r="O298" s="43" t="str">
        <f>IF('Rm, МПа'!O298="-",N298,CONCATENATE(N298,",",'Rm, МПа'!O298))</f>
        <v>491,470,451,425,400,380,380,340,323,314,304,294</v>
      </c>
      <c r="P298" s="43" t="str">
        <f>IF('Rm, МПа'!P298="-",O298,CONCATENATE(O298,",",'Rm, МПа'!P298))</f>
        <v>491,470,451,425,400,380,380,340,323,314,304,294,280</v>
      </c>
      <c r="Q298" s="43">
        <f>'Rp0,2, МПа'!D298</f>
        <v>196</v>
      </c>
      <c r="R298" s="43" t="str">
        <f>IF('Rp0,2, МПа'!E298="-",Q298,CONCATENATE(Q298,",",'Rp0,2, МПа'!E298))</f>
        <v>196,196</v>
      </c>
      <c r="S298" s="43" t="str">
        <f>IF('Rp0,2, МПа'!F298="-",R298,CONCATENATE(R298,",",'Rp0,2, МПа'!F298))</f>
        <v>196,196,177</v>
      </c>
      <c r="T298" s="43" t="str">
        <f>IF('Rp0,2, МПа'!G298="-",S298,CONCATENATE(S298,",",'Rp0,2, МПа'!G298))</f>
        <v>196,196,177,157</v>
      </c>
      <c r="U298" s="43" t="str">
        <f>IF('Rp0,2, МПа'!H298="-",T298,CONCATENATE(T298,",",'Rp0,2, МПа'!H298))</f>
        <v>196,196,177,157,147</v>
      </c>
      <c r="V298" s="43" t="str">
        <f>IF('Rp0,2, МПа'!I298="-",U298,CONCATENATE(U298,",",'Rp0,2, МПа'!I298))</f>
        <v>196,196,177,157,147,137</v>
      </c>
      <c r="W298" s="43" t="str">
        <f>IF('Rp0,2, МПа'!J298="-",V298,CONCATENATE(V298,",",'Rp0,2, МПа'!J298))</f>
        <v>196,196,177,157,147,137,128</v>
      </c>
      <c r="X298" s="43" t="str">
        <f>IF('Rp0,2, МПа'!K298="-",W298,CONCATENATE(W298,",",'Rp0,2, МПа'!K298))</f>
        <v>196,196,177,157,147,137,128,118</v>
      </c>
      <c r="Y298" s="43" t="str">
        <f>IF('Rp0,2, МПа'!L298="-",X298,CONCATENATE(X298,",",'Rp0,2, МПа'!L298))</f>
        <v>196,196,177,157,147,137,128,118,118</v>
      </c>
      <c r="Z298" s="43" t="str">
        <f>IF('Rp0,2, МПа'!M298="-",Y298,CONCATENATE(Y298,",",'Rp0,2, МПа'!M298))</f>
        <v>196,196,177,157,147,137,128,118,118,108</v>
      </c>
      <c r="AA298" s="43" t="str">
        <f>IF('Rp0,2, МПа'!N298="-",Z298,CONCATENATE(Z298,",",'Rp0,2, МПа'!N298))</f>
        <v>196,196,177,157,147,137,128,118,118,108,98</v>
      </c>
      <c r="AB298" s="43" t="str">
        <f>IF('Rp0,2, МПа'!O298="-",AA298,CONCATENATE(AA298,",",'Rp0,2, МПа'!O298))</f>
        <v>196,196,177,157,147,137,128,118,118,108,98,98</v>
      </c>
      <c r="AC298" s="43" t="str">
        <f>IF('Rp0,2, МПа'!P298="-",AB298,CONCATENATE(AB298,",",'Rp0,2, МПа'!P298))</f>
        <v>196,196,177,157,147,137,128,118,118,108,98,98,98</v>
      </c>
      <c r="AD298" s="43" t="str">
        <f t="shared" si="9"/>
        <v>{Name: "Сталь 10Х18Н9 (Поковки толщиной от 60 до 300 мм)",ClassID: "ЛОЖЬ",UltimateStressArray: [491,470,451,425,400,380,380,340,323,314,304,294,280],YieldStressArray: [196,196,177,157,147,137,128,118,118,108,98,98,98]},</v>
      </c>
    </row>
    <row r="299" spans="1:30" x14ac:dyDescent="0.25">
      <c r="A299" s="45" t="str">
        <f>INDEX('Обработка исходного'!B:B,ROW('Rm, МПа'!$B$3)+4*(ROW('Rm, МПа'!$B299)-ROW('Rm, МПа'!$B$3)))</f>
        <v>Сталь хромоникелевая коррозионно-стойкого аустенитного класса</v>
      </c>
      <c r="B299" s="45" t="b">
        <f t="shared" si="8"/>
        <v>0</v>
      </c>
      <c r="C299" s="45" t="str">
        <f>CONCATENATE('Rm, МПа'!B299,IF(OR(ISBLANK('Rm, МПа'!C299),'Rm, МПа'!C299=""),"",CONCATENATE(" (",'Rm, МПа'!C299,")")))</f>
        <v>10Х18Н9 (Трубы бесшовные холоднокатаные наружным диаметром от 16 до 70 мм с толщиной стенки от 2,5 до 12 мм)</v>
      </c>
      <c r="D299" s="43">
        <f>'Rm, МПа'!D299</f>
        <v>491</v>
      </c>
      <c r="E299" s="43" t="str">
        <f>IF('Rm, МПа'!E299="-",D299,CONCATENATE(D299,",",'Rm, МПа'!E299))</f>
        <v>491,451</v>
      </c>
      <c r="F299" s="43" t="str">
        <f>IF('Rm, МПа'!F299="-",E299,CONCATENATE(E299,",",'Rm, МПа'!F299))</f>
        <v>491,451,412</v>
      </c>
      <c r="G299" s="43" t="str">
        <f>IF('Rm, МПа'!G299="-",F299,CONCATENATE(F299,",",'Rm, МПа'!G299))</f>
        <v>491,451,412,392</v>
      </c>
      <c r="H299" s="43" t="str">
        <f>IF('Rm, МПа'!H299="-",G299,CONCATENATE(G299,",",'Rm, МПа'!H299))</f>
        <v>491,451,412,392,392</v>
      </c>
      <c r="I299" s="43" t="str">
        <f>IF('Rm, МПа'!I299="-",H299,CONCATENATE(H299,",",'Rm, МПа'!I299))</f>
        <v>491,451,412,392,392,373</v>
      </c>
      <c r="J299" s="43" t="str">
        <f>IF('Rm, МПа'!J299="-",I299,CONCATENATE(I299,",",'Rm, МПа'!J299))</f>
        <v>491,451,412,392,392,373,363</v>
      </c>
      <c r="K299" s="43" t="str">
        <f>IF('Rm, МПа'!K299="-",J299,CONCATENATE(J299,",",'Rm, МПа'!K299))</f>
        <v>491,451,412,392,392,373,363,353</v>
      </c>
      <c r="L299" s="43" t="str">
        <f>IF('Rm, МПа'!L299="-",K299,CONCATENATE(K299,",",'Rm, МПа'!L299))</f>
        <v>491,451,412,392,392,373,363,353,353</v>
      </c>
      <c r="M299" s="43" t="str">
        <f>IF('Rm, МПа'!M299="-",L299,CONCATENATE(L299,",",'Rm, МПа'!M299))</f>
        <v>491,451,412,392,392,373,363,353,353,343</v>
      </c>
      <c r="N299" s="43" t="str">
        <f>IF('Rm, МПа'!N299="-",M299,CONCATENATE(M299,",",'Rm, МПа'!N299))</f>
        <v>491,451,412,392,392,373,363,353,353,343,343</v>
      </c>
      <c r="O299" s="43" t="str">
        <f>IF('Rm, МПа'!O299="-",N299,CONCATENATE(N299,",",'Rm, МПа'!O299))</f>
        <v>491,451,412,392,392,373,363,353,353,343,343,323</v>
      </c>
      <c r="P299" s="43" t="str">
        <f>IF('Rm, МПа'!P299="-",O299,CONCATENATE(O299,",",'Rm, МПа'!P299))</f>
        <v>491,451,412,392,392,373,363,353,353,343,343,323,294</v>
      </c>
      <c r="Q299" s="43">
        <f>'Rp0,2, МПа'!D299</f>
        <v>196</v>
      </c>
      <c r="R299" s="43" t="str">
        <f>IF('Rp0,2, МПа'!E299="-",Q299,CONCATENATE(Q299,",",'Rp0,2, МПа'!E299))</f>
        <v>196,196</v>
      </c>
      <c r="S299" s="43" t="str">
        <f>IF('Rp0,2, МПа'!F299="-",R299,CONCATENATE(R299,",",'Rp0,2, МПа'!F299))</f>
        <v>196,196,177</v>
      </c>
      <c r="T299" s="43" t="str">
        <f>IF('Rp0,2, МПа'!G299="-",S299,CONCATENATE(S299,",",'Rp0,2, МПа'!G299))</f>
        <v>196,196,177,167</v>
      </c>
      <c r="U299" s="43" t="str">
        <f>IF('Rp0,2, МПа'!H299="-",T299,CONCATENATE(T299,",",'Rp0,2, МПа'!H299))</f>
        <v>196,196,177,167,157</v>
      </c>
      <c r="V299" s="43" t="str">
        <f>IF('Rp0,2, МПа'!I299="-",U299,CONCATENATE(U299,",",'Rp0,2, МПа'!I299))</f>
        <v>196,196,177,167,157,147</v>
      </c>
      <c r="W299" s="43" t="str">
        <f>IF('Rp0,2, МПа'!J299="-",V299,CONCATENATE(V299,",",'Rp0,2, МПа'!J299))</f>
        <v>196,196,177,167,157,147,137</v>
      </c>
      <c r="X299" s="43" t="str">
        <f>IF('Rp0,2, МПа'!K299="-",W299,CONCATENATE(W299,",",'Rp0,2, МПа'!K299))</f>
        <v>196,196,177,167,157,147,137,128</v>
      </c>
      <c r="Y299" s="43" t="str">
        <f>IF('Rp0,2, МПа'!L299="-",X299,CONCATENATE(X299,",",'Rp0,2, МПа'!L299))</f>
        <v>196,196,177,167,157,147,137,128,118</v>
      </c>
      <c r="Z299" s="43" t="str">
        <f>IF('Rp0,2, МПа'!M299="-",Y299,CONCATENATE(Y299,",",'Rp0,2, МПа'!M299))</f>
        <v>196,196,177,167,157,147,137,128,118,118</v>
      </c>
      <c r="AA299" s="43" t="str">
        <f>IF('Rp0,2, МПа'!N299="-",Z299,CONCATENATE(Z299,",",'Rp0,2, МПа'!N299))</f>
        <v>196,196,177,167,157,147,137,128,118,118,108</v>
      </c>
      <c r="AB299" s="43" t="str">
        <f>IF('Rp0,2, МПа'!O299="-",AA299,CONCATENATE(AA299,",",'Rp0,2, МПа'!O299))</f>
        <v>196,196,177,167,157,147,137,128,118,118,108,98</v>
      </c>
      <c r="AC299" s="43" t="str">
        <f>IF('Rp0,2, МПа'!P299="-",AB299,CONCATENATE(AB299,",",'Rp0,2, МПа'!P299))</f>
        <v>196,196,177,167,157,147,137,128,118,118,108,98,98</v>
      </c>
      <c r="AD299" s="43" t="str">
        <f t="shared" si="9"/>
        <v>{Name: "Сталь 10Х18Н9 (Трубы бесшовные холоднокатаные наружным диаметром от 16 до 70 мм с толщиной стенки от 2,5 до 12 мм)",ClassID: "ЛОЖЬ",UltimateStressArray: [491,451,412,392,392,373,363,353,353,343,343,323,294],YieldStressArray: [196,196,177,167,157,147,137,128,118,118,108,98,98]},</v>
      </c>
    </row>
    <row r="300" spans="1:30" x14ac:dyDescent="0.25">
      <c r="A300" s="45" t="str">
        <f>INDEX('Обработка исходного'!B:B,ROW('Rm, МПа'!$B$3)+4*(ROW('Rm, МПа'!$B300)-ROW('Rm, МПа'!$B$3)))</f>
        <v>Сталь хромоникелевая коррозионно-стойкого аустенитного класса</v>
      </c>
      <c r="B300" s="45" t="b">
        <f t="shared" si="8"/>
        <v>0</v>
      </c>
      <c r="C300" s="45" t="str">
        <f>CONCATENATE('Rm, МПа'!B300,IF(OR(ISBLANK('Rm, МПа'!C300),'Rm, МПа'!C300=""),"",CONCATENATE(" (",'Rm, МПа'!C300,")")))</f>
        <v>12Х18Н9 (Трубы бесшовные холоднокатаные наружным диаметром от 16 до 70 мм с толщиной стенки от 2,5 до 12 мм)</v>
      </c>
      <c r="D300" s="43">
        <f>'Rm, МПа'!D300</f>
        <v>491</v>
      </c>
      <c r="E300" s="43" t="str">
        <f>IF('Rm, МПа'!E300="-",D300,CONCATENATE(D300,",",'Rm, МПа'!E300))</f>
        <v>491,451</v>
      </c>
      <c r="F300" s="43" t="str">
        <f>IF('Rm, МПа'!F300="-",E300,CONCATENATE(E300,",",'Rm, МПа'!F300))</f>
        <v>491,451,412</v>
      </c>
      <c r="G300" s="43" t="str">
        <f>IF('Rm, МПа'!G300="-",F300,CONCATENATE(F300,",",'Rm, МПа'!G300))</f>
        <v>491,451,412,392</v>
      </c>
      <c r="H300" s="43" t="str">
        <f>IF('Rm, МПа'!H300="-",G300,CONCATENATE(G300,",",'Rm, МПа'!H300))</f>
        <v>491,451,412,392,392</v>
      </c>
      <c r="I300" s="43" t="str">
        <f>IF('Rm, МПа'!I300="-",H300,CONCATENATE(H300,",",'Rm, МПа'!I300))</f>
        <v>491,451,412,392,392,373</v>
      </c>
      <c r="J300" s="43" t="str">
        <f>IF('Rm, МПа'!J300="-",I300,CONCATENATE(I300,",",'Rm, МПа'!J300))</f>
        <v>491,451,412,392,392,373,363</v>
      </c>
      <c r="K300" s="43" t="str">
        <f>IF('Rm, МПа'!K300="-",J300,CONCATENATE(J300,",",'Rm, МПа'!K300))</f>
        <v>491,451,412,392,392,373,363,353</v>
      </c>
      <c r="L300" s="43" t="str">
        <f>IF('Rm, МПа'!L300="-",K300,CONCATENATE(K300,",",'Rm, МПа'!L300))</f>
        <v>491,451,412,392,392,373,363,353,353</v>
      </c>
      <c r="M300" s="43" t="str">
        <f>IF('Rm, МПа'!M300="-",L300,CONCATENATE(L300,",",'Rm, МПа'!M300))</f>
        <v>491,451,412,392,392,373,363,353,353,343</v>
      </c>
      <c r="N300" s="43" t="str">
        <f>IF('Rm, МПа'!N300="-",M300,CONCATENATE(M300,",",'Rm, МПа'!N300))</f>
        <v>491,451,412,392,392,373,363,353,353,343,343</v>
      </c>
      <c r="O300" s="43" t="str">
        <f>IF('Rm, МПа'!O300="-",N300,CONCATENATE(N300,",",'Rm, МПа'!O300))</f>
        <v>491,451,412,392,392,373,363,353,353,343,343,323</v>
      </c>
      <c r="P300" s="43" t="str">
        <f>IF('Rm, МПа'!P300="-",O300,CONCATENATE(O300,",",'Rm, МПа'!P300))</f>
        <v>491,451,412,392,392,373,363,353,353,343,343,323,294</v>
      </c>
      <c r="Q300" s="43">
        <f>'Rp0,2, МПа'!D300</f>
        <v>196</v>
      </c>
      <c r="R300" s="43" t="str">
        <f>IF('Rp0,2, МПа'!E300="-",Q300,CONCATENATE(Q300,",",'Rp0,2, МПа'!E300))</f>
        <v>196,196</v>
      </c>
      <c r="S300" s="43" t="str">
        <f>IF('Rp0,2, МПа'!F300="-",R300,CONCATENATE(R300,",",'Rp0,2, МПа'!F300))</f>
        <v>196,196,177</v>
      </c>
      <c r="T300" s="43" t="str">
        <f>IF('Rp0,2, МПа'!G300="-",S300,CONCATENATE(S300,",",'Rp0,2, МПа'!G300))</f>
        <v>196,196,177,167</v>
      </c>
      <c r="U300" s="43" t="str">
        <f>IF('Rp0,2, МПа'!H300="-",T300,CONCATENATE(T300,",",'Rp0,2, МПа'!H300))</f>
        <v>196,196,177,167,157</v>
      </c>
      <c r="V300" s="43" t="str">
        <f>IF('Rp0,2, МПа'!I300="-",U300,CONCATENATE(U300,",",'Rp0,2, МПа'!I300))</f>
        <v>196,196,177,167,157,147</v>
      </c>
      <c r="W300" s="43" t="str">
        <f>IF('Rp0,2, МПа'!J300="-",V300,CONCATENATE(V300,",",'Rp0,2, МПа'!J300))</f>
        <v>196,196,177,167,157,147,137</v>
      </c>
      <c r="X300" s="43" t="str">
        <f>IF('Rp0,2, МПа'!K300="-",W300,CONCATENATE(W300,",",'Rp0,2, МПа'!K300))</f>
        <v>196,196,177,167,157,147,137,128</v>
      </c>
      <c r="Y300" s="43" t="str">
        <f>IF('Rp0,2, МПа'!L300="-",X300,CONCATENATE(X300,",",'Rp0,2, МПа'!L300))</f>
        <v>196,196,177,167,157,147,137,128,118</v>
      </c>
      <c r="Z300" s="43" t="str">
        <f>IF('Rp0,2, МПа'!M300="-",Y300,CONCATENATE(Y300,",",'Rp0,2, МПа'!M300))</f>
        <v>196,196,177,167,157,147,137,128,118,118</v>
      </c>
      <c r="AA300" s="43" t="str">
        <f>IF('Rp0,2, МПа'!N300="-",Z300,CONCATENATE(Z300,",",'Rp0,2, МПа'!N300))</f>
        <v>196,196,177,167,157,147,137,128,118,118,108</v>
      </c>
      <c r="AB300" s="43" t="str">
        <f>IF('Rp0,2, МПа'!O300="-",AA300,CONCATENATE(AA300,",",'Rp0,2, МПа'!O300))</f>
        <v>196,196,177,167,157,147,137,128,118,118,108,98</v>
      </c>
      <c r="AC300" s="43" t="str">
        <f>IF('Rp0,2, МПа'!P300="-",AB300,CONCATENATE(AB300,",",'Rp0,2, МПа'!P300))</f>
        <v>196,196,177,167,157,147,137,128,118,118,108,98,98</v>
      </c>
      <c r="AD300" s="43" t="str">
        <f t="shared" si="9"/>
        <v>{Name: "Сталь 12Х18Н9 (Трубы бесшовные холоднокатаные наружным диаметром от 16 до 70 мм с толщиной стенки от 2,5 до 12 мм)",ClassID: "ЛОЖЬ",UltimateStressArray: [491,451,412,392,392,373,363,353,353,343,343,323,294],YieldStressArray: [196,196,177,167,157,147,137,128,118,118,108,98,98]},</v>
      </c>
    </row>
    <row r="301" spans="1:30" x14ac:dyDescent="0.25">
      <c r="A301" s="45" t="str">
        <f>INDEX('Обработка исходного'!B:B,ROW('Rm, МПа'!$B$3)+4*(ROW('Rm, МПа'!$B301)-ROW('Rm, МПа'!$B$3)))</f>
        <v>Сталь хромоникелевая коррозионно-стойкого аустенитного класса</v>
      </c>
      <c r="B301" s="45" t="b">
        <f t="shared" si="8"/>
        <v>0</v>
      </c>
      <c r="C301" s="45" t="str">
        <f>CONCATENATE('Rm, МПа'!B301,IF(OR(ISBLANK('Rm, МПа'!C301),'Rm, МПа'!C301=""),"",CONCATENATE(" (",'Rm, МПа'!C301,")")))</f>
        <v>08Х18Н10Т (Сортовой прокат и поковки из него толщиной или диаметром до 200 мм)</v>
      </c>
      <c r="D301" s="43">
        <f>'Rm, МПа'!D301</f>
        <v>491</v>
      </c>
      <c r="E301" s="43" t="str">
        <f>IF('Rm, МПа'!E301="-",D301,CONCATENATE(D301,",",'Rm, МПа'!E301))</f>
        <v>491,480</v>
      </c>
      <c r="F301" s="43" t="str">
        <f>IF('Rm, МПа'!F301="-",E301,CONCATENATE(E301,",",'Rm, МПа'!F301))</f>
        <v>491,480,461</v>
      </c>
      <c r="G301" s="43" t="str">
        <f>IF('Rm, МПа'!G301="-",F301,CONCATENATE(F301,",",'Rm, МПа'!G301))</f>
        <v>491,480,461,436</v>
      </c>
      <c r="H301" s="43" t="str">
        <f>IF('Rm, МПа'!H301="-",G301,CONCATENATE(G301,",",'Rm, МПа'!H301))</f>
        <v>491,480,461,436,417</v>
      </c>
      <c r="I301" s="43" t="str">
        <f>IF('Rm, МПа'!I301="-",H301,CONCATENATE(H301,",",'Rm, МПа'!I301))</f>
        <v>491,480,461,436,417,397</v>
      </c>
      <c r="J301" s="43" t="str">
        <f>IF('Rm, МПа'!J301="-",I301,CONCATENATE(I301,",",'Rm, МПа'!J301))</f>
        <v>491,480,461,436,417,397,377</v>
      </c>
      <c r="K301" s="43" t="str">
        <f>IF('Rm, МПа'!K301="-",J301,CONCATENATE(J301,",",'Rm, МПа'!K301))</f>
        <v>491,480,461,436,417,397,377,353</v>
      </c>
      <c r="L301" s="43" t="str">
        <f>IF('Rm, МПа'!L301="-",K301,CONCATENATE(K301,",",'Rm, МПа'!L301))</f>
        <v>491,480,461,436,417,397,377,353,328</v>
      </c>
      <c r="M301" s="43" t="str">
        <f>IF('Rm, МПа'!M301="-",L301,CONCATENATE(L301,",",'Rm, МПа'!M301))</f>
        <v>491,480,461,436,417,397,377,353,328,314</v>
      </c>
      <c r="N301" s="43" t="str">
        <f>IF('Rm, МПа'!N301="-",M301,CONCATENATE(M301,",",'Rm, МПа'!N301))</f>
        <v>491,480,461,436,417,397,377,353,328,314,289</v>
      </c>
      <c r="O301" s="43" t="str">
        <f>IF('Rm, МПа'!O301="-",N301,CONCATENATE(N301,",",'Rm, МПа'!O301))</f>
        <v>491,480,461,436,417,397,377,353,328,314,289,270</v>
      </c>
      <c r="P301" s="43" t="str">
        <f>IF('Rm, МПа'!P301="-",O301,CONCATENATE(O301,",",'Rm, МПа'!P301))</f>
        <v>491,480,461,436,417,397,377,353,328,314,289,270,250</v>
      </c>
      <c r="Q301" s="43">
        <f>'Rp0,2, МПа'!D301</f>
        <v>196</v>
      </c>
      <c r="R301" s="43" t="str">
        <f>IF('Rp0,2, МПа'!E301="-",Q301,CONCATENATE(Q301,",",'Rp0,2, МПа'!E301))</f>
        <v>196,191</v>
      </c>
      <c r="S301" s="43" t="str">
        <f>IF('Rp0,2, МПа'!F301="-",R301,CONCATENATE(R301,",",'Rp0,2, МПа'!F301))</f>
        <v>196,191,189</v>
      </c>
      <c r="T301" s="43" t="str">
        <f>IF('Rp0,2, МПа'!G301="-",S301,CONCATENATE(S301,",",'Rp0,2, МПа'!G301))</f>
        <v>196,191,189,186</v>
      </c>
      <c r="U301" s="43" t="str">
        <f>IF('Rp0,2, МПа'!H301="-",T301,CONCATENATE(T301,",",'Rp0,2, МПа'!H301))</f>
        <v>196,191,189,186,181</v>
      </c>
      <c r="V301" s="43" t="str">
        <f>IF('Rp0,2, МПа'!I301="-",U301,CONCATENATE(U301,",",'Rp0,2, МПа'!I301))</f>
        <v>196,191,189,186,181,176</v>
      </c>
      <c r="W301" s="43" t="str">
        <f>IF('Rp0,2, МПа'!J301="-",V301,CONCATENATE(V301,",",'Rp0,2, МПа'!J301))</f>
        <v>196,191,189,186,181,176,172</v>
      </c>
      <c r="X301" s="43" t="str">
        <f>IF('Rp0,2, МПа'!K301="-",W301,CONCATENATE(W301,",",'Rp0,2, МПа'!K301))</f>
        <v>196,191,189,186,181,176,172,167</v>
      </c>
      <c r="Y301" s="43" t="str">
        <f>IF('Rp0,2, МПа'!L301="-",X301,CONCATENATE(X301,",",'Rp0,2, МПа'!L301))</f>
        <v>196,191,189,186,181,176,172,167,162</v>
      </c>
      <c r="Z301" s="43" t="str">
        <f>IF('Rp0,2, МПа'!M301="-",Y301,CONCATENATE(Y301,",",'Rp0,2, МПа'!M301))</f>
        <v>196,191,189,186,181,176,172,167,162,157</v>
      </c>
      <c r="AA301" s="43" t="str">
        <f>IF('Rp0,2, МПа'!N301="-",Z301,CONCATENATE(Z301,",",'Rp0,2, МПа'!N301))</f>
        <v>196,191,189,186,181,176,172,167,162,157,152</v>
      </c>
      <c r="AB301" s="43" t="str">
        <f>IF('Rp0,2, МПа'!O301="-",AA301,CONCATENATE(AA301,",",'Rp0,2, МПа'!O301))</f>
        <v>196,191,189,186,181,176,172,167,162,157,152,150</v>
      </c>
      <c r="AC301" s="43" t="str">
        <f>IF('Rp0,2, МПа'!P301="-",AB301,CONCATENATE(AB301,",",'Rp0,2, МПа'!P301))</f>
        <v>196,191,189,186,181,176,172,167,162,157,152,150,147</v>
      </c>
      <c r="AD301" s="43" t="str">
        <f t="shared" si="9"/>
        <v>{Name: "Сталь 08Х18Н10Т (Сортовой прокат и поковки из него толщиной или диаметром до 200 мм)",ClassID: "ЛОЖЬ",UltimateStressArray: [491,480,461,436,417,397,377,353,328,314,289,270,250],YieldStressArray: [196,191,189,186,181,176,172,167,162,157,152,150,147]},</v>
      </c>
    </row>
    <row r="302" spans="1:30" x14ac:dyDescent="0.25">
      <c r="A302" s="45" t="str">
        <f>INDEX('Обработка исходного'!B:B,ROW('Rm, МПа'!$B$3)+4*(ROW('Rm, МПа'!$B302)-ROW('Rm, МПа'!$B$3)))</f>
        <v>Сталь хромоникелевая коррозионно-стойкого аустенитного класса</v>
      </c>
      <c r="B302" s="45" t="b">
        <f t="shared" si="8"/>
        <v>0</v>
      </c>
      <c r="C302" s="45" t="str">
        <f>CONCATENATE('Rm, МПа'!B302,IF(OR(ISBLANK('Rm, МПа'!C302),'Rm, МПа'!C302=""),"",CONCATENATE(" (",'Rm, МПа'!C302,")")))</f>
        <v>08Х18Н10Т (Плиты, поковки из слитка, листовые заготовки и штамповки диаметром от 40 до 200 мм)</v>
      </c>
      <c r="D302" s="43">
        <f>'Rm, МПа'!D302</f>
        <v>491</v>
      </c>
      <c r="E302" s="43" t="str">
        <f>IF('Rm, МПа'!E302="-",D302,CONCATENATE(D302,",",'Rm, МПа'!E302))</f>
        <v>491,477</v>
      </c>
      <c r="F302" s="43" t="str">
        <f>IF('Rm, МПа'!F302="-",E302,CONCATENATE(E302,",",'Rm, МПа'!F302))</f>
        <v>491,477,456</v>
      </c>
      <c r="G302" s="43" t="str">
        <f>IF('Rm, МПа'!G302="-",F302,CONCATENATE(F302,",",'Rm, МПа'!G302))</f>
        <v>491,477,456,426</v>
      </c>
      <c r="H302" s="43" t="str">
        <f>IF('Rm, МПа'!H302="-",G302,CONCATENATE(G302,",",'Rm, МПа'!H302))</f>
        <v>491,477,456,426,417</v>
      </c>
      <c r="I302" s="43" t="str">
        <f>IF('Rm, МПа'!I302="-",H302,CONCATENATE(H302,",",'Rm, МПа'!I302))</f>
        <v>491,477,456,426,417,382</v>
      </c>
      <c r="J302" s="43" t="str">
        <f>IF('Rm, МПа'!J302="-",I302,CONCATENATE(I302,",",'Rm, МПа'!J302))</f>
        <v>491,477,456,426,417,382,358</v>
      </c>
      <c r="K302" s="43" t="str">
        <f>IF('Rm, МПа'!K302="-",J302,CONCATENATE(J302,",",'Rm, МПа'!K302))</f>
        <v>491,477,456,426,417,382,358,333</v>
      </c>
      <c r="L302" s="43" t="str">
        <f>IF('Rm, МПа'!L302="-",K302,CONCATENATE(K302,",",'Rm, МПа'!L302))</f>
        <v>491,477,456,426,417,382,358,333,309</v>
      </c>
      <c r="M302" s="43" t="str">
        <f>IF('Rm, МПа'!M302="-",L302,CONCATENATE(L302,",",'Rm, МПа'!M302))</f>
        <v>491,477,456,426,417,382,358,333,309,289</v>
      </c>
      <c r="N302" s="43" t="str">
        <f>IF('Rm, МПа'!N302="-",M302,CONCATENATE(M302,",",'Rm, МПа'!N302))</f>
        <v>491,477,456,426,417,382,358,333,309,289,260</v>
      </c>
      <c r="O302" s="43" t="str">
        <f>IF('Rm, МПа'!O302="-",N302,CONCATENATE(N302,",",'Rm, МПа'!O302))</f>
        <v>491,477,456,426,417,382,358,333,309,289,260,235</v>
      </c>
      <c r="P302" s="43" t="str">
        <f>IF('Rm, МПа'!P302="-",O302,CONCATENATE(O302,",",'Rm, МПа'!P302))</f>
        <v>491,477,456,426,417,382,358,333,309,289,260,235,216</v>
      </c>
      <c r="Q302" s="43">
        <f>'Rp0,2, МПа'!D302</f>
        <v>196</v>
      </c>
      <c r="R302" s="43" t="str">
        <f>IF('Rp0,2, МПа'!E302="-",Q302,CONCATENATE(Q302,",",'Rp0,2, МПа'!E302))</f>
        <v>196,193</v>
      </c>
      <c r="S302" s="43" t="str">
        <f>IF('Rp0,2, МПа'!F302="-",R302,CONCATENATE(R302,",",'Rp0,2, МПа'!F302))</f>
        <v>196,193,186</v>
      </c>
      <c r="T302" s="43" t="str">
        <f>IF('Rp0,2, МПа'!G302="-",S302,CONCATENATE(S302,",",'Rp0,2, МПа'!G302))</f>
        <v>196,193,186,181</v>
      </c>
      <c r="U302" s="43" t="str">
        <f>IF('Rp0,2, МПа'!H302="-",T302,CONCATENATE(T302,",",'Rp0,2, МПа'!H302))</f>
        <v>196,193,186,181,176</v>
      </c>
      <c r="V302" s="43" t="str">
        <f>IF('Rp0,2, МПа'!I302="-",U302,CONCATENATE(U302,",",'Rp0,2, МПа'!I302))</f>
        <v>196,193,186,181,176,167</v>
      </c>
      <c r="W302" s="43" t="str">
        <f>IF('Rp0,2, МПа'!J302="-",V302,CONCATENATE(V302,",",'Rp0,2, МПа'!J302))</f>
        <v>196,193,186,181,176,167,162</v>
      </c>
      <c r="X302" s="43" t="str">
        <f>IF('Rp0,2, МПа'!K302="-",W302,CONCATENATE(W302,",",'Rp0,2, МПа'!K302))</f>
        <v>196,193,186,181,176,167,162,157</v>
      </c>
      <c r="Y302" s="43" t="str">
        <f>IF('Rp0,2, МПа'!L302="-",X302,CONCATENATE(X302,",",'Rp0,2, МПа'!L302))</f>
        <v>196,193,186,181,176,167,162,157,152</v>
      </c>
      <c r="Z302" s="43" t="str">
        <f>IF('Rp0,2, МПа'!M302="-",Y302,CONCATENATE(Y302,",",'Rp0,2, МПа'!M302))</f>
        <v>196,193,186,181,176,167,162,157,152,144</v>
      </c>
      <c r="AA302" s="43" t="str">
        <f>IF('Rp0,2, МПа'!N302="-",Z302,CONCATENATE(Z302,",",'Rp0,2, МПа'!N302))</f>
        <v>196,193,186,181,176,167,162,157,152,144,137</v>
      </c>
      <c r="AB302" s="43" t="str">
        <f>IF('Rp0,2, МПа'!O302="-",AA302,CONCATENATE(AA302,",",'Rp0,2, МПа'!O302))</f>
        <v>196,193,186,181,176,167,162,157,152,144,137,132</v>
      </c>
      <c r="AC302" s="43" t="str">
        <f>IF('Rp0,2, МПа'!P302="-",AB302,CONCATENATE(AB302,",",'Rp0,2, МПа'!P302))</f>
        <v>196,193,186,181,176,167,162,157,152,144,137,132,127</v>
      </c>
      <c r="AD302" s="43" t="str">
        <f t="shared" si="9"/>
        <v>{Name: "Сталь 08Х18Н10Т (Плиты, поковки из слитка, листовые заготовки и штамповки диаметром от 40 до 200 мм)",ClassID: "ЛОЖЬ",UltimateStressArray: [491,477,456,426,417,382,358,333,309,289,260,235,216],YieldStressArray: [196,193,186,181,176,167,162,157,152,144,137,132,127]},</v>
      </c>
    </row>
    <row r="303" spans="1:30" x14ac:dyDescent="0.25">
      <c r="A303" s="45" t="str">
        <f>INDEX('Обработка исходного'!B:B,ROW('Rm, МПа'!$B$3)+4*(ROW('Rm, МПа'!$B303)-ROW('Rm, МПа'!$B$3)))</f>
        <v>Сталь хромоникелевая коррозионно-стойкого аустенитного класса</v>
      </c>
      <c r="B303" s="45" t="b">
        <f t="shared" si="8"/>
        <v>0</v>
      </c>
      <c r="C303" s="45" t="str">
        <f>CONCATENATE('Rm, МПа'!B303,IF(OR(ISBLANK('Rm, МПа'!C303),'Rm, МПа'!C303=""),"",CONCATENATE(" (",'Rm, МПа'!C303,")")))</f>
        <v>08Х18Н10Т (Плиты, поковки из слитка, листовые заготовки и штамповки диаметром более 200 мм)</v>
      </c>
      <c r="D303" s="43">
        <f>'Rm, МПа'!D303</f>
        <v>491</v>
      </c>
      <c r="E303" s="43" t="str">
        <f>IF('Rm, МПа'!E303="-",D303,CONCATENATE(D303,",",'Rm, МПа'!E303))</f>
        <v>491,475</v>
      </c>
      <c r="F303" s="43" t="str">
        <f>IF('Rm, МПа'!F303="-",E303,CONCATENATE(E303,",",'Rm, МПа'!F303))</f>
        <v>491,475,446</v>
      </c>
      <c r="G303" s="43" t="str">
        <f>IF('Rm, МПа'!G303="-",F303,CONCATENATE(F303,",",'Rm, МПа'!G303))</f>
        <v>491,475,446,421</v>
      </c>
      <c r="H303" s="43" t="str">
        <f>IF('Rm, МПа'!H303="-",G303,CONCATENATE(G303,",",'Rm, МПа'!H303))</f>
        <v>491,475,446,421,392</v>
      </c>
      <c r="I303" s="43" t="str">
        <f>IF('Rm, МПа'!I303="-",H303,CONCATENATE(H303,",",'Rm, МПа'!I303))</f>
        <v>491,475,446,421,392,368</v>
      </c>
      <c r="J303" s="43" t="str">
        <f>IF('Rm, МПа'!J303="-",I303,CONCATENATE(I303,",",'Rm, МПа'!J303))</f>
        <v>491,475,446,421,392,368,343</v>
      </c>
      <c r="K303" s="43" t="str">
        <f>IF('Rm, МПа'!K303="-",J303,CONCATENATE(J303,",",'Rm, МПа'!K303))</f>
        <v>491,475,446,421,392,368,343,314</v>
      </c>
      <c r="L303" s="43" t="str">
        <f>IF('Rm, МПа'!L303="-",K303,CONCATENATE(K303,",",'Rm, МПа'!L303))</f>
        <v>491,475,446,421,392,368,343,314,289</v>
      </c>
      <c r="M303" s="43" t="str">
        <f>IF('Rm, МПа'!M303="-",L303,CONCATENATE(L303,",",'Rm, МПа'!M303))</f>
        <v>491,475,446,421,392,368,343,314,289,260</v>
      </c>
      <c r="N303" s="43" t="str">
        <f>IF('Rm, МПа'!N303="-",M303,CONCATENATE(M303,",",'Rm, МПа'!N303))</f>
        <v>491,475,446,421,392,368,343,314,289,260,235</v>
      </c>
      <c r="O303" s="43" t="str">
        <f>IF('Rm, МПа'!O303="-",N303,CONCATENATE(N303,",",'Rm, МПа'!O303))</f>
        <v>491,475,446,421,392,368,343,314,289,260,235,206</v>
      </c>
      <c r="P303" s="43" t="str">
        <f>IF('Rm, МПа'!P303="-",O303,CONCATENATE(O303,",",'Rm, МПа'!P303))</f>
        <v>491,475,446,421,392,368,343,314,289,260,235,206,181</v>
      </c>
      <c r="Q303" s="43">
        <f>'Rp0,2, МПа'!D303</f>
        <v>196</v>
      </c>
      <c r="R303" s="43" t="str">
        <f>IF('Rp0,2, МПа'!E303="-",Q303,CONCATENATE(Q303,",",'Rp0,2, МПа'!E303))</f>
        <v>196,191</v>
      </c>
      <c r="S303" s="43" t="str">
        <f>IF('Rp0,2, МПа'!F303="-",R303,CONCATENATE(R303,",",'Rp0,2, МПа'!F303))</f>
        <v>196,191,181</v>
      </c>
      <c r="T303" s="43" t="str">
        <f>IF('Rp0,2, МПа'!G303="-",S303,CONCATENATE(S303,",",'Rp0,2, МПа'!G303))</f>
        <v>196,191,181,172</v>
      </c>
      <c r="U303" s="43" t="str">
        <f>IF('Rp0,2, МПа'!H303="-",T303,CONCATENATE(T303,",",'Rp0,2, МПа'!H303))</f>
        <v>196,191,181,172,164</v>
      </c>
      <c r="V303" s="43" t="str">
        <f>IF('Rp0,2, МПа'!I303="-",U303,CONCATENATE(U303,",",'Rp0,2, МПа'!I303))</f>
        <v>196,191,181,172,164,152</v>
      </c>
      <c r="W303" s="43" t="str">
        <f>IF('Rp0,2, МПа'!J303="-",V303,CONCATENATE(V303,",",'Rp0,2, МПа'!J303))</f>
        <v>196,191,181,172,164,152,147</v>
      </c>
      <c r="X303" s="43" t="str">
        <f>IF('Rp0,2, МПа'!K303="-",W303,CONCATENATE(W303,",",'Rp0,2, МПа'!K303))</f>
        <v>196,191,181,172,164,152,147,137</v>
      </c>
      <c r="Y303" s="43" t="str">
        <f>IF('Rp0,2, МПа'!L303="-",X303,CONCATENATE(X303,",",'Rp0,2, МПа'!L303))</f>
        <v>196,191,181,172,164,152,147,137,132</v>
      </c>
      <c r="Z303" s="43" t="str">
        <f>IF('Rp0,2, МПа'!M303="-",Y303,CONCATENATE(Y303,",",'Rp0,2, МПа'!M303))</f>
        <v>196,191,181,172,164,152,147,137,132,123</v>
      </c>
      <c r="AA303" s="43" t="str">
        <f>IF('Rp0,2, МПа'!N303="-",Z303,CONCATENATE(Z303,",",'Rp0,2, МПа'!N303))</f>
        <v>196,191,181,172,164,152,147,137,132,123,113</v>
      </c>
      <c r="AB303" s="43" t="str">
        <f>IF('Rp0,2, МПа'!O303="-",AA303,CONCATENATE(AA303,",",'Rp0,2, МПа'!O303))</f>
        <v>196,191,181,172,164,152,147,137,132,123,113,103</v>
      </c>
      <c r="AC303" s="43" t="str">
        <f>IF('Rp0,2, МПа'!P303="-",AB303,CONCATENATE(AB303,",",'Rp0,2, МПа'!P303))</f>
        <v>196,191,181,172,164,152,147,137,132,123,113,103,98</v>
      </c>
      <c r="AD303" s="43" t="str">
        <f t="shared" si="9"/>
        <v>{Name: "Сталь 08Х18Н10Т (Плиты, поковки из слитка, листовые заготовки и штамповки диаметром более 200 мм)",ClassID: "ЛОЖЬ",UltimateStressArray: [491,475,446,421,392,368,343,314,289,260,235,206,181],YieldStressArray: [196,191,181,172,164,152,147,137,132,123,113,103,98]},</v>
      </c>
    </row>
    <row r="304" spans="1:30" x14ac:dyDescent="0.25">
      <c r="A304" s="45" t="str">
        <f>INDEX('Обработка исходного'!B:B,ROW('Rm, МПа'!$B$3)+4*(ROW('Rm, МПа'!$B304)-ROW('Rm, МПа'!$B$3)))</f>
        <v>Сталь хромоникелевая коррозионно-стойкого аустенитного класса</v>
      </c>
      <c r="B304" s="45" t="b">
        <f t="shared" si="8"/>
        <v>0</v>
      </c>
      <c r="C304" s="45" t="str">
        <f>CONCATENATE('Rm, МПа'!B304,IF(OR(ISBLANK('Rm, МПа'!C304),'Rm, МПа'!C304=""),"",CONCATENATE(" (",'Rm, МПа'!C304,")")))</f>
        <v>08Х18Н10Т (Трубы)</v>
      </c>
      <c r="D304" s="43">
        <f>'Rm, МПа'!D304</f>
        <v>510</v>
      </c>
      <c r="E304" s="43" t="str">
        <f>IF('Rm, МПа'!E304="-",D304,CONCATENATE(D304,",",'Rm, МПа'!E304))</f>
        <v>510,471</v>
      </c>
      <c r="F304" s="43" t="str">
        <f>IF('Rm, МПа'!F304="-",E304,CONCATENATE(E304,",",'Rm, МПа'!F304))</f>
        <v>510,471,461</v>
      </c>
      <c r="G304" s="43" t="str">
        <f>IF('Rm, МПа'!G304="-",F304,CONCATENATE(F304,",",'Rm, МПа'!G304))</f>
        <v>510,471,461,441</v>
      </c>
      <c r="H304" s="43" t="str">
        <f>IF('Rm, МПа'!H304="-",G304,CONCATENATE(G304,",",'Rm, МПа'!H304))</f>
        <v>510,471,461,441,421</v>
      </c>
      <c r="I304" s="43" t="str">
        <f>IF('Rm, МПа'!I304="-",H304,CONCATENATE(H304,",",'Rm, МПа'!I304))</f>
        <v>510,471,461,441,421,421</v>
      </c>
      <c r="J304" s="43" t="str">
        <f>IF('Rm, МПа'!J304="-",I304,CONCATENATE(I304,",",'Rm, МПа'!J304))</f>
        <v>510,471,461,441,421,421,412</v>
      </c>
      <c r="K304" s="43" t="str">
        <f>IF('Rm, МПа'!K304="-",J304,CONCATENATE(J304,",",'Rm, МПа'!K304))</f>
        <v>510,471,461,441,421,421,412,412</v>
      </c>
      <c r="L304" s="43" t="str">
        <f>IF('Rm, МПа'!L304="-",K304,CONCATENATE(K304,",",'Rm, МПа'!L304))</f>
        <v>510,471,461,441,421,421,412,412,402</v>
      </c>
      <c r="M304" s="43" t="str">
        <f>IF('Rm, МПа'!M304="-",L304,CONCATENATE(L304,",",'Rm, МПа'!M304))</f>
        <v>510,471,461,441,421,421,412,412,402,382</v>
      </c>
      <c r="N304" s="43" t="str">
        <f>IF('Rm, МПа'!N304="-",M304,CONCATENATE(M304,",",'Rm, МПа'!N304))</f>
        <v>510,471,461,441,421,421,412,412,402,382,353</v>
      </c>
      <c r="O304" s="43" t="str">
        <f>IF('Rm, МПа'!O304="-",N304,CONCATENATE(N304,",",'Rm, МПа'!O304))</f>
        <v>510,471,461,441,421,421,412,412,402,382,353,333</v>
      </c>
      <c r="P304" s="43" t="str">
        <f>IF('Rm, МПа'!P304="-",O304,CONCATENATE(O304,",",'Rm, МПа'!P304))</f>
        <v>510,471,461,441,421,421,412,412,402,382,353,333,304</v>
      </c>
      <c r="Q304" s="43">
        <f>'Rp0,2, МПа'!D304</f>
        <v>216</v>
      </c>
      <c r="R304" s="43" t="str">
        <f>IF('Rp0,2, МПа'!E304="-",Q304,CONCATENATE(Q304,",",'Rp0,2, МПа'!E304))</f>
        <v>216,206</v>
      </c>
      <c r="S304" s="43" t="str">
        <f>IF('Rp0,2, МПа'!F304="-",R304,CONCATENATE(R304,",",'Rp0,2, МПа'!F304))</f>
        <v>216,206,206</v>
      </c>
      <c r="T304" s="43" t="str">
        <f>IF('Rp0,2, МПа'!G304="-",S304,CONCATENATE(S304,",",'Rp0,2, МПа'!G304))</f>
        <v>216,206,206,196</v>
      </c>
      <c r="U304" s="43" t="str">
        <f>IF('Rp0,2, МПа'!H304="-",T304,CONCATENATE(T304,",",'Rp0,2, МПа'!H304))</f>
        <v>216,206,206,196,187</v>
      </c>
      <c r="V304" s="43" t="str">
        <f>IF('Rp0,2, МПа'!I304="-",U304,CONCATENATE(U304,",",'Rp0,2, МПа'!I304))</f>
        <v>216,206,206,196,187,187</v>
      </c>
      <c r="W304" s="43" t="str">
        <f>IF('Rp0,2, МПа'!J304="-",V304,CONCATENATE(V304,",",'Rp0,2, МПа'!J304))</f>
        <v>216,206,206,196,187,187,177</v>
      </c>
      <c r="X304" s="43" t="str">
        <f>IF('Rp0,2, МПа'!K304="-",W304,CONCATENATE(W304,",",'Rp0,2, МПа'!K304))</f>
        <v>216,206,206,196,187,187,177,177</v>
      </c>
      <c r="Y304" s="43" t="str">
        <f>IF('Rp0,2, МПа'!L304="-",X304,CONCATENATE(X304,",",'Rp0,2, МПа'!L304))</f>
        <v>216,206,206,196,187,187,177,177,167</v>
      </c>
      <c r="Z304" s="43" t="str">
        <f>IF('Rp0,2, МПа'!M304="-",Y304,CONCATENATE(Y304,",",'Rp0,2, МПа'!M304))</f>
        <v>216,206,206,196,187,187,177,177,167,157</v>
      </c>
      <c r="AA304" s="43" t="str">
        <f>IF('Rp0,2, МПа'!N304="-",Z304,CONCATENATE(Z304,",",'Rp0,2, МПа'!N304))</f>
        <v>216,206,206,196,187,187,177,177,167,157,147</v>
      </c>
      <c r="AB304" s="43" t="str">
        <f>IF('Rp0,2, МПа'!O304="-",AA304,CONCATENATE(AA304,",",'Rp0,2, МПа'!O304))</f>
        <v>216,206,206,196,187,187,177,177,167,157,147,147</v>
      </c>
      <c r="AC304" s="43" t="str">
        <f>IF('Rp0,2, МПа'!P304="-",AB304,CONCATENATE(AB304,",",'Rp0,2, МПа'!P304))</f>
        <v>216,206,206,196,187,187,177,177,167,157,147,147,137</v>
      </c>
      <c r="AD304" s="43" t="str">
        <f t="shared" si="9"/>
        <v>{Name: "Сталь 08Х18Н10Т (Трубы)",ClassID: "ЛОЖЬ",UltimateStressArray: [510,471,461,441,421,421,412,412,402,382,353,333,304],YieldStressArray: [216,206,206,196,187,187,177,177,167,157,147,147,137]},</v>
      </c>
    </row>
    <row r="305" spans="1:30" x14ac:dyDescent="0.25">
      <c r="A305" s="45" t="str">
        <f>INDEX('Обработка исходного'!B:B,ROW('Rm, МПа'!$B$3)+4*(ROW('Rm, МПа'!$B305)-ROW('Rm, МПа'!$B$3)))</f>
        <v>Сталь хромоникелевая коррозионно-стойкого аустенитного класса</v>
      </c>
      <c r="B305" s="45" t="b">
        <f t="shared" si="8"/>
        <v>0</v>
      </c>
      <c r="C305" s="45" t="str">
        <f>CONCATENATE('Rm, МПа'!B305,IF(OR(ISBLANK('Rm, МПа'!C305),'Rm, МПа'!C305=""),"",CONCATENATE(" (",'Rm, МПа'!C305,")")))</f>
        <v>12Х18Н10Т (Сортовой прокат и поковки из него толщиной или диаметром до 200 мм)</v>
      </c>
      <c r="D305" s="43">
        <f>'Rm, МПа'!D305</f>
        <v>491</v>
      </c>
      <c r="E305" s="43" t="str">
        <f>IF('Rm, МПа'!E305="-",D305,CONCATENATE(D305,",",'Rm, МПа'!E305))</f>
        <v>491,480</v>
      </c>
      <c r="F305" s="43" t="str">
        <f>IF('Rm, МПа'!F305="-",E305,CONCATENATE(E305,",",'Rm, МПа'!F305))</f>
        <v>491,480,461</v>
      </c>
      <c r="G305" s="43" t="str">
        <f>IF('Rm, МПа'!G305="-",F305,CONCATENATE(F305,",",'Rm, МПа'!G305))</f>
        <v>491,480,461,436</v>
      </c>
      <c r="H305" s="43" t="str">
        <f>IF('Rm, МПа'!H305="-",G305,CONCATENATE(G305,",",'Rm, МПа'!H305))</f>
        <v>491,480,461,436,417</v>
      </c>
      <c r="I305" s="43" t="str">
        <f>IF('Rm, МПа'!I305="-",H305,CONCATENATE(H305,",",'Rm, МПа'!I305))</f>
        <v>491,480,461,436,417,397</v>
      </c>
      <c r="J305" s="43" t="str">
        <f>IF('Rm, МПа'!J305="-",I305,CONCATENATE(I305,",",'Rm, МПа'!J305))</f>
        <v>491,480,461,436,417,397,377</v>
      </c>
      <c r="K305" s="43" t="str">
        <f>IF('Rm, МПа'!K305="-",J305,CONCATENATE(J305,",",'Rm, МПа'!K305))</f>
        <v>491,480,461,436,417,397,377,353</v>
      </c>
      <c r="L305" s="43" t="str">
        <f>IF('Rm, МПа'!L305="-",K305,CONCATENATE(K305,",",'Rm, МПа'!L305))</f>
        <v>491,480,461,436,417,397,377,353,328</v>
      </c>
      <c r="M305" s="43" t="str">
        <f>IF('Rm, МПа'!M305="-",L305,CONCATENATE(L305,",",'Rm, МПа'!M305))</f>
        <v>491,480,461,436,417,397,377,353,328,314</v>
      </c>
      <c r="N305" s="43" t="str">
        <f>IF('Rm, МПа'!N305="-",M305,CONCATENATE(M305,",",'Rm, МПа'!N305))</f>
        <v>491,480,461,436,417,397,377,353,328,314,289</v>
      </c>
      <c r="O305" s="43" t="str">
        <f>IF('Rm, МПа'!O305="-",N305,CONCATENATE(N305,",",'Rm, МПа'!O305))</f>
        <v>491,480,461,436,417,397,377,353,328,314,289,270</v>
      </c>
      <c r="P305" s="43" t="str">
        <f>IF('Rm, МПа'!P305="-",O305,CONCATENATE(O305,",",'Rm, МПа'!P305))</f>
        <v>491,480,461,436,417,397,377,353,328,314,289,270,250</v>
      </c>
      <c r="Q305" s="43">
        <f>'Rp0,2, МПа'!D305</f>
        <v>196</v>
      </c>
      <c r="R305" s="43" t="str">
        <f>IF('Rp0,2, МПа'!E305="-",Q305,CONCATENATE(Q305,",",'Rp0,2, МПа'!E305))</f>
        <v>196,191</v>
      </c>
      <c r="S305" s="43" t="str">
        <f>IF('Rp0,2, МПа'!F305="-",R305,CONCATENATE(R305,",",'Rp0,2, МПа'!F305))</f>
        <v>196,191,189</v>
      </c>
      <c r="T305" s="43" t="str">
        <f>IF('Rp0,2, МПа'!G305="-",S305,CONCATENATE(S305,",",'Rp0,2, МПа'!G305))</f>
        <v>196,191,189,186</v>
      </c>
      <c r="U305" s="43" t="str">
        <f>IF('Rp0,2, МПа'!H305="-",T305,CONCATENATE(T305,",",'Rp0,2, МПа'!H305))</f>
        <v>196,191,189,186,181</v>
      </c>
      <c r="V305" s="43" t="str">
        <f>IF('Rp0,2, МПа'!I305="-",U305,CONCATENATE(U305,",",'Rp0,2, МПа'!I305))</f>
        <v>196,191,189,186,181,176</v>
      </c>
      <c r="W305" s="43" t="str">
        <f>IF('Rp0,2, МПа'!J305="-",V305,CONCATENATE(V305,",",'Rp0,2, МПа'!J305))</f>
        <v>196,191,189,186,181,176,172</v>
      </c>
      <c r="X305" s="43" t="str">
        <f>IF('Rp0,2, МПа'!K305="-",W305,CONCATENATE(W305,",",'Rp0,2, МПа'!K305))</f>
        <v>196,191,189,186,181,176,172,167</v>
      </c>
      <c r="Y305" s="43" t="str">
        <f>IF('Rp0,2, МПа'!L305="-",X305,CONCATENATE(X305,",",'Rp0,2, МПа'!L305))</f>
        <v>196,191,189,186,181,176,172,167,162</v>
      </c>
      <c r="Z305" s="43" t="str">
        <f>IF('Rp0,2, МПа'!M305="-",Y305,CONCATENATE(Y305,",",'Rp0,2, МПа'!M305))</f>
        <v>196,191,189,186,181,176,172,167,162,157</v>
      </c>
      <c r="AA305" s="43" t="str">
        <f>IF('Rp0,2, МПа'!N305="-",Z305,CONCATENATE(Z305,",",'Rp0,2, МПа'!N305))</f>
        <v>196,191,189,186,181,176,172,167,162,157,152</v>
      </c>
      <c r="AB305" s="43" t="str">
        <f>IF('Rp0,2, МПа'!O305="-",AA305,CONCATENATE(AA305,",",'Rp0,2, МПа'!O305))</f>
        <v>196,191,189,186,181,176,172,167,162,157,152,150</v>
      </c>
      <c r="AC305" s="43" t="str">
        <f>IF('Rp0,2, МПа'!P305="-",AB305,CONCATENATE(AB305,",",'Rp0,2, МПа'!P305))</f>
        <v>196,191,189,186,181,176,172,167,162,157,152,150,147</v>
      </c>
      <c r="AD305" s="43" t="str">
        <f t="shared" si="9"/>
        <v>{Name: "Сталь 12Х18Н10Т (Сортовой прокат и поковки из него толщиной или диаметром до 200 мм)",ClassID: "ЛОЖЬ",UltimateStressArray: [491,480,461,436,417,397,377,353,328,314,289,270,250],YieldStressArray: [196,191,189,186,181,176,172,167,162,157,152,150,147]},</v>
      </c>
    </row>
    <row r="306" spans="1:30" x14ac:dyDescent="0.25">
      <c r="A306" s="45" t="str">
        <f>INDEX('Обработка исходного'!B:B,ROW('Rm, МПа'!$B$3)+4*(ROW('Rm, МПа'!$B306)-ROW('Rm, МПа'!$B$3)))</f>
        <v>Сталь хромоникелевая коррозионно-стойкого аустенитного класса</v>
      </c>
      <c r="B306" s="45" t="b">
        <f t="shared" si="8"/>
        <v>0</v>
      </c>
      <c r="C306" s="45" t="str">
        <f>CONCATENATE('Rm, МПа'!B306,IF(OR(ISBLANK('Rm, МПа'!C306),'Rm, МПа'!C306=""),"",CONCATENATE(" (",'Rm, МПа'!C306,")")))</f>
        <v>12Х18Н10Т (Плиты, поковки из слитка, листовые заготовки и штамповки диаметром от 40 до 200 мм)</v>
      </c>
      <c r="D306" s="43">
        <f>'Rm, МПа'!D306</f>
        <v>491</v>
      </c>
      <c r="E306" s="43" t="str">
        <f>IF('Rm, МПа'!E306="-",D306,CONCATENATE(D306,",",'Rm, МПа'!E306))</f>
        <v>491,477</v>
      </c>
      <c r="F306" s="43" t="str">
        <f>IF('Rm, МПа'!F306="-",E306,CONCATENATE(E306,",",'Rm, МПа'!F306))</f>
        <v>491,477,456</v>
      </c>
      <c r="G306" s="43" t="str">
        <f>IF('Rm, МПа'!G306="-",F306,CONCATENATE(F306,",",'Rm, МПа'!G306))</f>
        <v>491,477,456,426</v>
      </c>
      <c r="H306" s="43" t="str">
        <f>IF('Rm, МПа'!H306="-",G306,CONCATENATE(G306,",",'Rm, МПа'!H306))</f>
        <v>491,477,456,426,417</v>
      </c>
      <c r="I306" s="43" t="str">
        <f>IF('Rm, МПа'!I306="-",H306,CONCATENATE(H306,",",'Rm, МПа'!I306))</f>
        <v>491,477,456,426,417,382</v>
      </c>
      <c r="J306" s="43" t="str">
        <f>IF('Rm, МПа'!J306="-",I306,CONCATENATE(I306,",",'Rm, МПа'!J306))</f>
        <v>491,477,456,426,417,382,358</v>
      </c>
      <c r="K306" s="43" t="str">
        <f>IF('Rm, МПа'!K306="-",J306,CONCATENATE(J306,",",'Rm, МПа'!K306))</f>
        <v>491,477,456,426,417,382,358,333</v>
      </c>
      <c r="L306" s="43" t="str">
        <f>IF('Rm, МПа'!L306="-",K306,CONCATENATE(K306,",",'Rm, МПа'!L306))</f>
        <v>491,477,456,426,417,382,358,333,309</v>
      </c>
      <c r="M306" s="43" t="str">
        <f>IF('Rm, МПа'!M306="-",L306,CONCATENATE(L306,",",'Rm, МПа'!M306))</f>
        <v>491,477,456,426,417,382,358,333,309,289</v>
      </c>
      <c r="N306" s="43" t="str">
        <f>IF('Rm, МПа'!N306="-",M306,CONCATENATE(M306,",",'Rm, МПа'!N306))</f>
        <v>491,477,456,426,417,382,358,333,309,289,260</v>
      </c>
      <c r="O306" s="43" t="str">
        <f>IF('Rm, МПа'!O306="-",N306,CONCATENATE(N306,",",'Rm, МПа'!O306))</f>
        <v>491,477,456,426,417,382,358,333,309,289,260,235</v>
      </c>
      <c r="P306" s="43" t="str">
        <f>IF('Rm, МПа'!P306="-",O306,CONCATENATE(O306,",",'Rm, МПа'!P306))</f>
        <v>491,477,456,426,417,382,358,333,309,289,260,235,216</v>
      </c>
      <c r="Q306" s="43">
        <f>'Rp0,2, МПа'!D306</f>
        <v>196</v>
      </c>
      <c r="R306" s="43" t="str">
        <f>IF('Rp0,2, МПа'!E306="-",Q306,CONCATENATE(Q306,",",'Rp0,2, МПа'!E306))</f>
        <v>196,193</v>
      </c>
      <c r="S306" s="43" t="str">
        <f>IF('Rp0,2, МПа'!F306="-",R306,CONCATENATE(R306,",",'Rp0,2, МПа'!F306))</f>
        <v>196,193,186</v>
      </c>
      <c r="T306" s="43" t="str">
        <f>IF('Rp0,2, МПа'!G306="-",S306,CONCATENATE(S306,",",'Rp0,2, МПа'!G306))</f>
        <v>196,193,186,181</v>
      </c>
      <c r="U306" s="43" t="str">
        <f>IF('Rp0,2, МПа'!H306="-",T306,CONCATENATE(T306,",",'Rp0,2, МПа'!H306))</f>
        <v>196,193,186,181,176</v>
      </c>
      <c r="V306" s="43" t="str">
        <f>IF('Rp0,2, МПа'!I306="-",U306,CONCATENATE(U306,",",'Rp0,2, МПа'!I306))</f>
        <v>196,193,186,181,176,167</v>
      </c>
      <c r="W306" s="43" t="str">
        <f>IF('Rp0,2, МПа'!J306="-",V306,CONCATENATE(V306,",",'Rp0,2, МПа'!J306))</f>
        <v>196,193,186,181,176,167,162</v>
      </c>
      <c r="X306" s="43" t="str">
        <f>IF('Rp0,2, МПа'!K306="-",W306,CONCATENATE(W306,",",'Rp0,2, МПа'!K306))</f>
        <v>196,193,186,181,176,167,162,157</v>
      </c>
      <c r="Y306" s="43" t="str">
        <f>IF('Rp0,2, МПа'!L306="-",X306,CONCATENATE(X306,",",'Rp0,2, МПа'!L306))</f>
        <v>196,193,186,181,176,167,162,157,152</v>
      </c>
      <c r="Z306" s="43" t="str">
        <f>IF('Rp0,2, МПа'!M306="-",Y306,CONCATENATE(Y306,",",'Rp0,2, МПа'!M306))</f>
        <v>196,193,186,181,176,167,162,157,152,144</v>
      </c>
      <c r="AA306" s="43" t="str">
        <f>IF('Rp0,2, МПа'!N306="-",Z306,CONCATENATE(Z306,",",'Rp0,2, МПа'!N306))</f>
        <v>196,193,186,181,176,167,162,157,152,144,137</v>
      </c>
      <c r="AB306" s="43" t="str">
        <f>IF('Rp0,2, МПа'!O306="-",AA306,CONCATENATE(AA306,",",'Rp0,2, МПа'!O306))</f>
        <v>196,193,186,181,176,167,162,157,152,144,137,132</v>
      </c>
      <c r="AC306" s="43" t="str">
        <f>IF('Rp0,2, МПа'!P306="-",AB306,CONCATENATE(AB306,",",'Rp0,2, МПа'!P306))</f>
        <v>196,193,186,181,176,167,162,157,152,144,137,132,127</v>
      </c>
      <c r="AD306" s="43" t="str">
        <f t="shared" si="9"/>
        <v>{Name: "Сталь 12Х18Н10Т (Плиты, поковки из слитка, листовые заготовки и штамповки диаметром от 40 до 200 мм)",ClassID: "ЛОЖЬ",UltimateStressArray: [491,477,456,426,417,382,358,333,309,289,260,235,216],YieldStressArray: [196,193,186,181,176,167,162,157,152,144,137,132,127]},</v>
      </c>
    </row>
    <row r="307" spans="1:30" x14ac:dyDescent="0.25">
      <c r="A307" s="45" t="str">
        <f>INDEX('Обработка исходного'!B:B,ROW('Rm, МПа'!$B$3)+4*(ROW('Rm, МПа'!$B307)-ROW('Rm, МПа'!$B$3)))</f>
        <v>Сталь хромоникелевая коррозионно-стойкого аустенитного класса</v>
      </c>
      <c r="B307" s="45" t="b">
        <f t="shared" si="8"/>
        <v>0</v>
      </c>
      <c r="C307" s="45" t="str">
        <f>CONCATENATE('Rm, МПа'!B307,IF(OR(ISBLANK('Rm, МПа'!C307),'Rm, МПа'!C307=""),"",CONCATENATE(" (",'Rm, МПа'!C307,")")))</f>
        <v>12Х18Н10Т (Плиты, поковки из слитка, листовые заготовки и штамповки диаметром более 200 мм)</v>
      </c>
      <c r="D307" s="43">
        <f>'Rm, МПа'!D307</f>
        <v>491</v>
      </c>
      <c r="E307" s="43" t="str">
        <f>IF('Rm, МПа'!E307="-",D307,CONCATENATE(D307,",",'Rm, МПа'!E307))</f>
        <v>491,475</v>
      </c>
      <c r="F307" s="43" t="str">
        <f>IF('Rm, МПа'!F307="-",E307,CONCATENATE(E307,",",'Rm, МПа'!F307))</f>
        <v>491,475,446</v>
      </c>
      <c r="G307" s="43" t="str">
        <f>IF('Rm, МПа'!G307="-",F307,CONCATENATE(F307,",",'Rm, МПа'!G307))</f>
        <v>491,475,446,421</v>
      </c>
      <c r="H307" s="43" t="str">
        <f>IF('Rm, МПа'!H307="-",G307,CONCATENATE(G307,",",'Rm, МПа'!H307))</f>
        <v>491,475,446,421,392</v>
      </c>
      <c r="I307" s="43" t="str">
        <f>IF('Rm, МПа'!I307="-",H307,CONCATENATE(H307,",",'Rm, МПа'!I307))</f>
        <v>491,475,446,421,392,368</v>
      </c>
      <c r="J307" s="43" t="str">
        <f>IF('Rm, МПа'!J307="-",I307,CONCATENATE(I307,",",'Rm, МПа'!J307))</f>
        <v>491,475,446,421,392,368,343</v>
      </c>
      <c r="K307" s="43" t="str">
        <f>IF('Rm, МПа'!K307="-",J307,CONCATENATE(J307,",",'Rm, МПа'!K307))</f>
        <v>491,475,446,421,392,368,343,314</v>
      </c>
      <c r="L307" s="43" t="str">
        <f>IF('Rm, МПа'!L307="-",K307,CONCATENATE(K307,",",'Rm, МПа'!L307))</f>
        <v>491,475,446,421,392,368,343,314,289</v>
      </c>
      <c r="M307" s="43" t="str">
        <f>IF('Rm, МПа'!M307="-",L307,CONCATENATE(L307,",",'Rm, МПа'!M307))</f>
        <v>491,475,446,421,392,368,343,314,289,260</v>
      </c>
      <c r="N307" s="43" t="str">
        <f>IF('Rm, МПа'!N307="-",M307,CONCATENATE(M307,",",'Rm, МПа'!N307))</f>
        <v>491,475,446,421,392,368,343,314,289,260,235</v>
      </c>
      <c r="O307" s="43" t="str">
        <f>IF('Rm, МПа'!O307="-",N307,CONCATENATE(N307,",",'Rm, МПа'!O307))</f>
        <v>491,475,446,421,392,368,343,314,289,260,235,206</v>
      </c>
      <c r="P307" s="43" t="str">
        <f>IF('Rm, МПа'!P307="-",O307,CONCATENATE(O307,",",'Rm, МПа'!P307))</f>
        <v>491,475,446,421,392,368,343,314,289,260,235,206,181</v>
      </c>
      <c r="Q307" s="43">
        <f>'Rp0,2, МПа'!D307</f>
        <v>196</v>
      </c>
      <c r="R307" s="43" t="str">
        <f>IF('Rp0,2, МПа'!E307="-",Q307,CONCATENATE(Q307,",",'Rp0,2, МПа'!E307))</f>
        <v>196,191</v>
      </c>
      <c r="S307" s="43" t="str">
        <f>IF('Rp0,2, МПа'!F307="-",R307,CONCATENATE(R307,",",'Rp0,2, МПа'!F307))</f>
        <v>196,191,181</v>
      </c>
      <c r="T307" s="43" t="str">
        <f>IF('Rp0,2, МПа'!G307="-",S307,CONCATENATE(S307,",",'Rp0,2, МПа'!G307))</f>
        <v>196,191,181,172</v>
      </c>
      <c r="U307" s="43" t="str">
        <f>IF('Rp0,2, МПа'!H307="-",T307,CONCATENATE(T307,",",'Rp0,2, МПа'!H307))</f>
        <v>196,191,181,172,164</v>
      </c>
      <c r="V307" s="43" t="str">
        <f>IF('Rp0,2, МПа'!I307="-",U307,CONCATENATE(U307,",",'Rp0,2, МПа'!I307))</f>
        <v>196,191,181,172,164,152</v>
      </c>
      <c r="W307" s="43" t="str">
        <f>IF('Rp0,2, МПа'!J307="-",V307,CONCATENATE(V307,",",'Rp0,2, МПа'!J307))</f>
        <v>196,191,181,172,164,152,147</v>
      </c>
      <c r="X307" s="43" t="str">
        <f>IF('Rp0,2, МПа'!K307="-",W307,CONCATENATE(W307,",",'Rp0,2, МПа'!K307))</f>
        <v>196,191,181,172,164,152,147,137</v>
      </c>
      <c r="Y307" s="43" t="str">
        <f>IF('Rp0,2, МПа'!L307="-",X307,CONCATENATE(X307,",",'Rp0,2, МПа'!L307))</f>
        <v>196,191,181,172,164,152,147,137,132</v>
      </c>
      <c r="Z307" s="43" t="str">
        <f>IF('Rp0,2, МПа'!M307="-",Y307,CONCATENATE(Y307,",",'Rp0,2, МПа'!M307))</f>
        <v>196,191,181,172,164,152,147,137,132,123</v>
      </c>
      <c r="AA307" s="43" t="str">
        <f>IF('Rp0,2, МПа'!N307="-",Z307,CONCATENATE(Z307,",",'Rp0,2, МПа'!N307))</f>
        <v>196,191,181,172,164,152,147,137,132,123,113</v>
      </c>
      <c r="AB307" s="43" t="str">
        <f>IF('Rp0,2, МПа'!O307="-",AA307,CONCATENATE(AA307,",",'Rp0,2, МПа'!O307))</f>
        <v>196,191,181,172,164,152,147,137,132,123,113,103</v>
      </c>
      <c r="AC307" s="43" t="str">
        <f>IF('Rp0,2, МПа'!P307="-",AB307,CONCATENATE(AB307,",",'Rp0,2, МПа'!P307))</f>
        <v>196,191,181,172,164,152,147,137,132,123,113,103,98</v>
      </c>
      <c r="AD307" s="43" t="str">
        <f t="shared" si="9"/>
        <v>{Name: "Сталь 12Х18Н10Т (Плиты, поковки из слитка, листовые заготовки и штамповки диаметром более 200 мм)",ClassID: "ЛОЖЬ",UltimateStressArray: [491,475,446,421,392,368,343,314,289,260,235,206,181],YieldStressArray: [196,191,181,172,164,152,147,137,132,123,113,103,98]},</v>
      </c>
    </row>
    <row r="308" spans="1:30" x14ac:dyDescent="0.25">
      <c r="A308" s="45" t="str">
        <f>INDEX('Обработка исходного'!B:B,ROW('Rm, МПа'!$B$3)+4*(ROW('Rm, МПа'!$B308)-ROW('Rm, МПа'!$B$3)))</f>
        <v>Сталь хромоникелевая коррозионно-стойкого аустенитного класса</v>
      </c>
      <c r="B308" s="45" t="b">
        <f t="shared" si="8"/>
        <v>0</v>
      </c>
      <c r="C308" s="45" t="str">
        <f>CONCATENATE('Rm, МПа'!B308,IF(OR(ISBLANK('Rm, МПа'!C308),'Rm, МПа'!C308=""),"",CONCATENATE(" (",'Rm, МПа'!C308,")")))</f>
        <v>12Х18Н10Т (Трубы)</v>
      </c>
      <c r="D308" s="43">
        <f>'Rm, МПа'!D308</f>
        <v>510</v>
      </c>
      <c r="E308" s="43" t="str">
        <f>IF('Rm, МПа'!E308="-",D308,CONCATENATE(D308,",",'Rm, МПа'!E308))</f>
        <v>510,471</v>
      </c>
      <c r="F308" s="43" t="str">
        <f>IF('Rm, МПа'!F308="-",E308,CONCATENATE(E308,",",'Rm, МПа'!F308))</f>
        <v>510,471,461</v>
      </c>
      <c r="G308" s="43" t="str">
        <f>IF('Rm, МПа'!G308="-",F308,CONCATENATE(F308,",",'Rm, МПа'!G308))</f>
        <v>510,471,461,441</v>
      </c>
      <c r="H308" s="43" t="str">
        <f>IF('Rm, МПа'!H308="-",G308,CONCATENATE(G308,",",'Rm, МПа'!H308))</f>
        <v>510,471,461,441,421</v>
      </c>
      <c r="I308" s="43" t="str">
        <f>IF('Rm, МПа'!I308="-",H308,CONCATENATE(H308,",",'Rm, МПа'!I308))</f>
        <v>510,471,461,441,421,421</v>
      </c>
      <c r="J308" s="43" t="str">
        <f>IF('Rm, МПа'!J308="-",I308,CONCATENATE(I308,",",'Rm, МПа'!J308))</f>
        <v>510,471,461,441,421,421,412</v>
      </c>
      <c r="K308" s="43" t="str">
        <f>IF('Rm, МПа'!K308="-",J308,CONCATENATE(J308,",",'Rm, МПа'!K308))</f>
        <v>510,471,461,441,421,421,412,412</v>
      </c>
      <c r="L308" s="43" t="str">
        <f>IF('Rm, МПа'!L308="-",K308,CONCATENATE(K308,",",'Rm, МПа'!L308))</f>
        <v>510,471,461,441,421,421,412,412,402</v>
      </c>
      <c r="M308" s="43" t="str">
        <f>IF('Rm, МПа'!M308="-",L308,CONCATENATE(L308,",",'Rm, МПа'!M308))</f>
        <v>510,471,461,441,421,421,412,412,402,382</v>
      </c>
      <c r="N308" s="43" t="str">
        <f>IF('Rm, МПа'!N308="-",M308,CONCATENATE(M308,",",'Rm, МПа'!N308))</f>
        <v>510,471,461,441,421,421,412,412,402,382,353</v>
      </c>
      <c r="O308" s="43" t="str">
        <f>IF('Rm, МПа'!O308="-",N308,CONCATENATE(N308,",",'Rm, МПа'!O308))</f>
        <v>510,471,461,441,421,421,412,412,402,382,353,333</v>
      </c>
      <c r="P308" s="43" t="str">
        <f>IF('Rm, МПа'!P308="-",O308,CONCATENATE(O308,",",'Rm, МПа'!P308))</f>
        <v>510,471,461,441,421,421,412,412,402,382,353,333,304</v>
      </c>
      <c r="Q308" s="43">
        <f>'Rp0,2, МПа'!D308</f>
        <v>216</v>
      </c>
      <c r="R308" s="43" t="str">
        <f>IF('Rp0,2, МПа'!E308="-",Q308,CONCATENATE(Q308,",",'Rp0,2, МПа'!E308))</f>
        <v>216,206</v>
      </c>
      <c r="S308" s="43" t="str">
        <f>IF('Rp0,2, МПа'!F308="-",R308,CONCATENATE(R308,",",'Rp0,2, МПа'!F308))</f>
        <v>216,206,206</v>
      </c>
      <c r="T308" s="43" t="str">
        <f>IF('Rp0,2, МПа'!G308="-",S308,CONCATENATE(S308,",",'Rp0,2, МПа'!G308))</f>
        <v>216,206,206,196</v>
      </c>
      <c r="U308" s="43" t="str">
        <f>IF('Rp0,2, МПа'!H308="-",T308,CONCATENATE(T308,",",'Rp0,2, МПа'!H308))</f>
        <v>216,206,206,196,187</v>
      </c>
      <c r="V308" s="43" t="str">
        <f>IF('Rp0,2, МПа'!I308="-",U308,CONCATENATE(U308,",",'Rp0,2, МПа'!I308))</f>
        <v>216,206,206,196,187,187</v>
      </c>
      <c r="W308" s="43" t="str">
        <f>IF('Rp0,2, МПа'!J308="-",V308,CONCATENATE(V308,",",'Rp0,2, МПа'!J308))</f>
        <v>216,206,206,196,187,187,177</v>
      </c>
      <c r="X308" s="43" t="str">
        <f>IF('Rp0,2, МПа'!K308="-",W308,CONCATENATE(W308,",",'Rp0,2, МПа'!K308))</f>
        <v>216,206,206,196,187,187,177,177</v>
      </c>
      <c r="Y308" s="43" t="str">
        <f>IF('Rp0,2, МПа'!L308="-",X308,CONCATENATE(X308,",",'Rp0,2, МПа'!L308))</f>
        <v>216,206,206,196,187,187,177,177,167</v>
      </c>
      <c r="Z308" s="43" t="str">
        <f>IF('Rp0,2, МПа'!M308="-",Y308,CONCATENATE(Y308,",",'Rp0,2, МПа'!M308))</f>
        <v>216,206,206,196,187,187,177,177,167,157</v>
      </c>
      <c r="AA308" s="43" t="str">
        <f>IF('Rp0,2, МПа'!N308="-",Z308,CONCATENATE(Z308,",",'Rp0,2, МПа'!N308))</f>
        <v>216,206,206,196,187,187,177,177,167,157,147</v>
      </c>
      <c r="AB308" s="43" t="str">
        <f>IF('Rp0,2, МПа'!O308="-",AA308,CONCATENATE(AA308,",",'Rp0,2, МПа'!O308))</f>
        <v>216,206,206,196,187,187,177,177,167,157,147,147</v>
      </c>
      <c r="AC308" s="43" t="str">
        <f>IF('Rp0,2, МПа'!P308="-",AB308,CONCATENATE(AB308,",",'Rp0,2, МПа'!P308))</f>
        <v>216,206,206,196,187,187,177,177,167,157,147,147,137</v>
      </c>
      <c r="AD308" s="43" t="str">
        <f t="shared" si="9"/>
        <v>{Name: "Сталь 12Х18Н10Т (Трубы)",ClassID: "ЛОЖЬ",UltimateStressArray: [510,471,461,441,421,421,412,412,402,382,353,333,304],YieldStressArray: [216,206,206,196,187,187,177,177,167,157,147,147,137]},</v>
      </c>
    </row>
    <row r="309" spans="1:30" x14ac:dyDescent="0.25">
      <c r="A309" s="45" t="str">
        <f>INDEX('Обработка исходного'!B:B,ROW('Rm, МПа'!$B$3)+4*(ROW('Rm, МПа'!$B309)-ROW('Rm, МПа'!$B$3)))</f>
        <v>Сталь хромоникелевая коррозионно-стойкого аустенитного класса</v>
      </c>
      <c r="B309" s="45" t="b">
        <f t="shared" si="8"/>
        <v>0</v>
      </c>
      <c r="C309" s="45" t="str">
        <f>CONCATENATE('Rm, МПа'!B309,IF(OR(ISBLANK('Rm, МПа'!C309),'Rm, МПа'!C309=""),"",CONCATENATE(" (",'Rm, МПа'!C309,")")))</f>
        <v>08Х18Н12Т (Толстолистовая сталь толщиной от 4 до 160 мм)</v>
      </c>
      <c r="D309" s="43">
        <f>'Rm, МПа'!D309</f>
        <v>510</v>
      </c>
      <c r="E309" s="43" t="str">
        <f>IF('Rm, МПа'!E309="-",D309,CONCATENATE(D309,",",'Rm, МПа'!E309))</f>
        <v>510,491</v>
      </c>
      <c r="F309" s="43" t="str">
        <f>IF('Rm, МПа'!F309="-",E309,CONCATENATE(E309,",",'Rm, МПа'!F309))</f>
        <v>510,491,432</v>
      </c>
      <c r="G309" s="43" t="str">
        <f>IF('Rm, МПа'!G309="-",F309,CONCATENATE(F309,",",'Rm, МПа'!G309))</f>
        <v>510,491,432,412</v>
      </c>
      <c r="H309" s="43" t="str">
        <f>IF('Rm, МПа'!H309="-",G309,CONCATENATE(G309,",",'Rm, МПа'!H309))</f>
        <v>510,491,432,412,392</v>
      </c>
      <c r="I309" s="43" t="str">
        <f>IF('Rm, МПа'!I309="-",H309,CONCATENATE(H309,",",'Rm, МПа'!I309))</f>
        <v>510,491,432,412,392,392</v>
      </c>
      <c r="J309" s="43" t="str">
        <f>IF('Rm, МПа'!J309="-",I309,CONCATENATE(I309,",",'Rm, МПа'!J309))</f>
        <v>510,491,432,412,392,392,392</v>
      </c>
      <c r="K309" s="43" t="str">
        <f>IF('Rm, МПа'!K309="-",J309,CONCATENATE(J309,",",'Rm, МПа'!K309))</f>
        <v>510,491,432,412,392,392,392,392</v>
      </c>
      <c r="L309" s="43" t="str">
        <f>IF('Rm, МПа'!L309="-",K309,CONCATENATE(K309,",",'Rm, МПа'!L309))</f>
        <v>510,491,432,412,392,392,392,392,373</v>
      </c>
      <c r="M309" s="43" t="str">
        <f>IF('Rm, МПа'!M309="-",L309,CONCATENATE(L309,",",'Rm, МПа'!M309))</f>
        <v>510,491,432,412,392,392,392,392,373,373</v>
      </c>
      <c r="N309" s="43" t="str">
        <f>IF('Rm, МПа'!N309="-",M309,CONCATENATE(M309,",",'Rm, МПа'!N309))</f>
        <v>510,491,432,412,392,392,392,392,373,373,363</v>
      </c>
      <c r="O309" s="43" t="str">
        <f>IF('Rm, МПа'!O309="-",N309,CONCATENATE(N309,",",'Rm, МПа'!O309))</f>
        <v>510,491,432,412,392,392,392,392,373,373,363,333</v>
      </c>
      <c r="P309" s="43" t="str">
        <f>IF('Rm, МПа'!P309="-",O309,CONCATENATE(O309,",",'Rm, МПа'!P309))</f>
        <v>510,491,432,412,392,392,392,392,373,373,363,333,323</v>
      </c>
      <c r="Q309" s="43">
        <f>'Rp0,2, МПа'!D309</f>
        <v>206</v>
      </c>
      <c r="R309" s="43" t="str">
        <f>IF('Rp0,2, МПа'!E309="-",Q309,CONCATENATE(Q309,",",'Rp0,2, МПа'!E309))</f>
        <v>206,196</v>
      </c>
      <c r="S309" s="43" t="str">
        <f>IF('Rp0,2, МПа'!F309="-",R309,CONCATENATE(R309,",",'Rp0,2, МПа'!F309))</f>
        <v>206,196,177</v>
      </c>
      <c r="T309" s="43" t="str">
        <f>IF('Rp0,2, МПа'!G309="-",S309,CONCATENATE(S309,",",'Rp0,2, МПа'!G309))</f>
        <v>206,196,177,167</v>
      </c>
      <c r="U309" s="43" t="str">
        <f>IF('Rp0,2, МПа'!H309="-",T309,CONCATENATE(T309,",",'Rp0,2, МПа'!H309))</f>
        <v>206,196,177,167,167</v>
      </c>
      <c r="V309" s="43" t="str">
        <f>IF('Rp0,2, МПа'!I309="-",U309,CONCATENATE(U309,",",'Rp0,2, МПа'!I309))</f>
        <v>206,196,177,167,167,157</v>
      </c>
      <c r="W309" s="43" t="str">
        <f>IF('Rp0,2, МПа'!J309="-",V309,CONCATENATE(V309,",",'Rp0,2, МПа'!J309))</f>
        <v>206,196,177,167,167,157,157</v>
      </c>
      <c r="X309" s="43" t="str">
        <f>IF('Rp0,2, МПа'!K309="-",W309,CONCATENATE(W309,",",'Rp0,2, МПа'!K309))</f>
        <v>206,196,177,167,167,157,157,157</v>
      </c>
      <c r="Y309" s="43" t="str">
        <f>IF('Rp0,2, МПа'!L309="-",X309,CONCATENATE(X309,",",'Rp0,2, МПа'!L309))</f>
        <v>206,196,177,167,167,157,157,157,147</v>
      </c>
      <c r="Z309" s="43" t="str">
        <f>IF('Rp0,2, МПа'!M309="-",Y309,CONCATENATE(Y309,",",'Rp0,2, МПа'!M309))</f>
        <v>206,196,177,167,167,157,157,157,147,137</v>
      </c>
      <c r="AA309" s="43" t="str">
        <f>IF('Rp0,2, МПа'!N309="-",Z309,CONCATENATE(Z309,",",'Rp0,2, МПа'!N309))</f>
        <v>206,196,177,167,167,157,157,157,147,137,128</v>
      </c>
      <c r="AB309" s="43" t="str">
        <f>IF('Rp0,2, МПа'!O309="-",AA309,CONCATENATE(AA309,",",'Rp0,2, МПа'!O309))</f>
        <v>206,196,177,167,167,157,157,157,147,137,128,128</v>
      </c>
      <c r="AC309" s="43" t="str">
        <f>IF('Rp0,2, МПа'!P309="-",AB309,CONCATENATE(AB309,",",'Rp0,2, МПа'!P309))</f>
        <v>206,196,177,167,167,157,157,157,147,137,128,128,118</v>
      </c>
      <c r="AD309" s="43" t="str">
        <f t="shared" si="9"/>
        <v>{Name: "Сталь 08Х18Н12Т (Толстолистовая сталь толщиной от 4 до 160 мм)",ClassID: "ЛОЖЬ",UltimateStressArray: [510,491,432,412,392,392,392,392,373,373,363,333,323],YieldStressArray: [206,196,177,167,167,157,157,157,147,137,128,128,118]},</v>
      </c>
    </row>
    <row r="310" spans="1:30" x14ac:dyDescent="0.25">
      <c r="A310" s="45" t="str">
        <f>INDEX('Обработка исходного'!B:B,ROW('Rm, МПа'!$B$3)+4*(ROW('Rm, МПа'!$B310)-ROW('Rm, МПа'!$B$3)))</f>
        <v>Сталь хромоникелевая коррозионно-стойкого аустенитного класса</v>
      </c>
      <c r="B310" s="45" t="b">
        <f t="shared" si="8"/>
        <v>0</v>
      </c>
      <c r="C310" s="45" t="str">
        <f>CONCATENATE('Rm, МПа'!B310,IF(OR(ISBLANK('Rm, МПа'!C310),'Rm, МПа'!C310=""),"",CONCATENATE(" (",'Rm, МПа'!C310,")")))</f>
        <v>08Х18Н12Т (Поковки, листы листовые и объемные штамповки, ковано-катаные заготовки толщиной до 60 мм)</v>
      </c>
      <c r="D310" s="43">
        <f>'Rm, МПа'!D310</f>
        <v>491</v>
      </c>
      <c r="E310" s="43" t="str">
        <f>IF('Rm, МПа'!E310="-",D310,CONCATENATE(D310,",",'Rm, МПа'!E310))</f>
        <v>491,471</v>
      </c>
      <c r="F310" s="43" t="str">
        <f>IF('Rm, МПа'!F310="-",E310,CONCATENATE(E310,",",'Rm, МПа'!F310))</f>
        <v>491,471,412</v>
      </c>
      <c r="G310" s="43" t="str">
        <f>IF('Rm, МПа'!G310="-",F310,CONCATENATE(F310,",",'Rm, МПа'!G310))</f>
        <v>491,471,412,392</v>
      </c>
      <c r="H310" s="43" t="str">
        <f>IF('Rm, МПа'!H310="-",G310,CONCATENATE(G310,",",'Rm, МПа'!H310))</f>
        <v>491,471,412,392,373</v>
      </c>
      <c r="I310" s="43" t="str">
        <f>IF('Rm, МПа'!I310="-",H310,CONCATENATE(H310,",",'Rm, МПа'!I310))</f>
        <v>491,471,412,392,373,373</v>
      </c>
      <c r="J310" s="43" t="str">
        <f>IF('Rm, МПа'!J310="-",I310,CONCATENATE(I310,",",'Rm, МПа'!J310))</f>
        <v>491,471,412,392,373,373,373</v>
      </c>
      <c r="K310" s="43" t="str">
        <f>IF('Rm, МПа'!K310="-",J310,CONCATENATE(J310,",",'Rm, МПа'!K310))</f>
        <v>491,471,412,392,373,373,373,353</v>
      </c>
      <c r="L310" s="43" t="str">
        <f>IF('Rm, МПа'!L310="-",K310,CONCATENATE(K310,",",'Rm, МПа'!L310))</f>
        <v>491,471,412,392,373,373,373,353,353</v>
      </c>
      <c r="M310" s="43" t="str">
        <f>IF('Rm, МПа'!M310="-",L310,CONCATENATE(L310,",",'Rm, МПа'!M310))</f>
        <v>491,471,412,392,373,373,373,353,353,353</v>
      </c>
      <c r="N310" s="43" t="str">
        <f>IF('Rm, МПа'!N310="-",M310,CONCATENATE(M310,",",'Rm, МПа'!N310))</f>
        <v>491,471,412,392,373,373,373,353,353,353,353</v>
      </c>
      <c r="O310" s="43" t="str">
        <f>IF('Rm, МПа'!O310="-",N310,CONCATENATE(N310,",",'Rm, МПа'!O310))</f>
        <v>491,471,412,392,373,373,373,353,353,353,353,323</v>
      </c>
      <c r="P310" s="43" t="str">
        <f>IF('Rm, МПа'!P310="-",O310,CONCATENATE(O310,",",'Rm, МПа'!P310))</f>
        <v>491,471,412,392,373,373,373,353,353,353,353,323,294</v>
      </c>
      <c r="Q310" s="43">
        <f>'Rp0,2, МПа'!D310</f>
        <v>196</v>
      </c>
      <c r="R310" s="43" t="str">
        <f>IF('Rp0,2, МПа'!E310="-",Q310,CONCATENATE(Q310,",",'Rp0,2, МПа'!E310))</f>
        <v>196,196</v>
      </c>
      <c r="S310" s="43" t="str">
        <f>IF('Rp0,2, МПа'!F310="-",R310,CONCATENATE(R310,",",'Rp0,2, МПа'!F310))</f>
        <v>196,196,167</v>
      </c>
      <c r="T310" s="43" t="str">
        <f>IF('Rp0,2, МПа'!G310="-",S310,CONCATENATE(S310,",",'Rp0,2, МПа'!G310))</f>
        <v>196,196,167,157</v>
      </c>
      <c r="U310" s="43" t="str">
        <f>IF('Rp0,2, МПа'!H310="-",T310,CONCATENATE(T310,",",'Rp0,2, МПа'!H310))</f>
        <v>196,196,167,157,157</v>
      </c>
      <c r="V310" s="43" t="str">
        <f>IF('Rp0,2, МПа'!I310="-",U310,CONCATENATE(U310,",",'Rp0,2, МПа'!I310))</f>
        <v>196,196,167,157,157,147</v>
      </c>
      <c r="W310" s="43" t="str">
        <f>IF('Rp0,2, МПа'!J310="-",V310,CONCATENATE(V310,",",'Rp0,2, МПа'!J310))</f>
        <v>196,196,167,157,157,147,147</v>
      </c>
      <c r="X310" s="43" t="str">
        <f>IF('Rp0,2, МПа'!K310="-",W310,CONCATENATE(W310,",",'Rp0,2, МПа'!K310))</f>
        <v>196,196,167,157,157,147,147,147</v>
      </c>
      <c r="Y310" s="43" t="str">
        <f>IF('Rp0,2, МПа'!L310="-",X310,CONCATENATE(X310,",",'Rp0,2, МПа'!L310))</f>
        <v>196,196,167,157,157,147,147,147,137</v>
      </c>
      <c r="Z310" s="43" t="str">
        <f>IF('Rp0,2, МПа'!M310="-",Y310,CONCATENATE(Y310,",",'Rp0,2, МПа'!M310))</f>
        <v>196,196,167,157,157,147,147,147,137,128</v>
      </c>
      <c r="AA310" s="43" t="str">
        <f>IF('Rp0,2, МПа'!N310="-",Z310,CONCATENATE(Z310,",",'Rp0,2, МПа'!N310))</f>
        <v>196,196,167,157,157,147,147,147,137,128,118</v>
      </c>
      <c r="AB310" s="43" t="str">
        <f>IF('Rp0,2, МПа'!O310="-",AA310,CONCATENATE(AA310,",",'Rp0,2, МПа'!O310))</f>
        <v>196,196,167,157,157,147,147,147,137,128,118,118</v>
      </c>
      <c r="AC310" s="43" t="str">
        <f>IF('Rp0,2, МПа'!P310="-",AB310,CONCATENATE(AB310,",",'Rp0,2, МПа'!P310))</f>
        <v>196,196,167,157,157,147,147,147,137,128,118,118,108</v>
      </c>
      <c r="AD310" s="43" t="str">
        <f t="shared" si="9"/>
        <v>{Name: "Сталь 08Х18Н12Т (Поковки, листы листовые и объемные штамповки, ковано-катаные заготовки толщиной до 60 мм)",ClassID: "ЛОЖЬ",UltimateStressArray: [491,471,412,392,373,373,373,353,353,353,353,323,294],YieldStressArray: [196,196,167,157,157,147,147,147,137,128,118,118,108]},</v>
      </c>
    </row>
    <row r="311" spans="1:30" x14ac:dyDescent="0.25">
      <c r="A311" s="45" t="str">
        <f>INDEX('Обработка исходного'!B:B,ROW('Rm, МПа'!$B$3)+4*(ROW('Rm, МПа'!$B311)-ROW('Rm, МПа'!$B$3)))</f>
        <v>Сталь хромоникелевая коррозионно-стойкого аустенитного класса</v>
      </c>
      <c r="B311" s="45" t="b">
        <f t="shared" si="8"/>
        <v>0</v>
      </c>
      <c r="C311" s="45" t="str">
        <f>CONCATENATE('Rm, МПа'!B311,IF(OR(ISBLANK('Rm, МПа'!C311),'Rm, МПа'!C311=""),"",CONCATENATE(" (",'Rm, МПа'!C311,")")))</f>
        <v>08Х18Н12Т (Поковки, листы листовые и объемные штамповки, ковано-катаные заготовки толщиной от 60 до 300 мм)</v>
      </c>
      <c r="D311" s="43">
        <f>'Rm, МПа'!D311</f>
        <v>491</v>
      </c>
      <c r="E311" s="43" t="str">
        <f>IF('Rm, МПа'!E311="-",D311,CONCATENATE(D311,",",'Rm, МПа'!E311))</f>
        <v>491,471</v>
      </c>
      <c r="F311" s="43" t="str">
        <f>IF('Rm, МПа'!F311="-",E311,CONCATENATE(E311,",",'Rm, МПа'!F311))</f>
        <v>491,471,412</v>
      </c>
      <c r="G311" s="43" t="str">
        <f>IF('Rm, МПа'!G311="-",F311,CONCATENATE(F311,",",'Rm, МПа'!G311))</f>
        <v>491,471,412,392</v>
      </c>
      <c r="H311" s="43" t="str">
        <f>IF('Rm, МПа'!H311="-",G311,CONCATENATE(G311,",",'Rm, МПа'!H311))</f>
        <v>491,471,412,392,373</v>
      </c>
      <c r="I311" s="43" t="str">
        <f>IF('Rm, МПа'!I311="-",H311,CONCATENATE(H311,",",'Rm, МПа'!I311))</f>
        <v>491,471,412,392,373,373</v>
      </c>
      <c r="J311" s="43" t="str">
        <f>IF('Rm, МПа'!J311="-",I311,CONCATENATE(I311,",",'Rm, МПа'!J311))</f>
        <v>491,471,412,392,373,373,373</v>
      </c>
      <c r="K311" s="43" t="str">
        <f>IF('Rm, МПа'!K311="-",J311,CONCATENATE(J311,",",'Rm, МПа'!K311))</f>
        <v>491,471,412,392,373,373,373,353</v>
      </c>
      <c r="L311" s="43" t="str">
        <f>IF('Rm, МПа'!L311="-",K311,CONCATENATE(K311,",",'Rm, МПа'!L311))</f>
        <v>491,471,412,392,373,373,373,353,353</v>
      </c>
      <c r="M311" s="43" t="str">
        <f>IF('Rm, МПа'!M311="-",L311,CONCATENATE(L311,",",'Rm, МПа'!M311))</f>
        <v>491,471,412,392,373,373,373,353,353,353</v>
      </c>
      <c r="N311" s="43" t="str">
        <f>IF('Rm, МПа'!N311="-",M311,CONCATENATE(M311,",",'Rm, МПа'!N311))</f>
        <v>491,471,412,392,373,373,373,353,353,353,353</v>
      </c>
      <c r="O311" s="43" t="str">
        <f>IF('Rm, МПа'!O311="-",N311,CONCATENATE(N311,",",'Rm, МПа'!O311))</f>
        <v>491,471,412,392,373,373,373,353,353,353,353,323</v>
      </c>
      <c r="P311" s="43" t="str">
        <f>IF('Rm, МПа'!P311="-",O311,CONCATENATE(O311,",",'Rm, МПа'!P311))</f>
        <v>491,471,412,392,373,373,373,353,353,353,353,323,294</v>
      </c>
      <c r="Q311" s="43">
        <f>'Rp0,2, МПа'!D311</f>
        <v>196</v>
      </c>
      <c r="R311" s="43" t="str">
        <f>IF('Rp0,2, МПа'!E311="-",Q311,CONCATENATE(Q311,",",'Rp0,2, МПа'!E311))</f>
        <v>196,196</v>
      </c>
      <c r="S311" s="43" t="str">
        <f>IF('Rp0,2, МПа'!F311="-",R311,CONCATENATE(R311,",",'Rp0,2, МПа'!F311))</f>
        <v>196,196,167</v>
      </c>
      <c r="T311" s="43" t="str">
        <f>IF('Rp0,2, МПа'!G311="-",S311,CONCATENATE(S311,",",'Rp0,2, МПа'!G311))</f>
        <v>196,196,167,157</v>
      </c>
      <c r="U311" s="43" t="str">
        <f>IF('Rp0,2, МПа'!H311="-",T311,CONCATENATE(T311,",",'Rp0,2, МПа'!H311))</f>
        <v>196,196,167,157,157</v>
      </c>
      <c r="V311" s="43" t="str">
        <f>IF('Rp0,2, МПа'!I311="-",U311,CONCATENATE(U311,",",'Rp0,2, МПа'!I311))</f>
        <v>196,196,167,157,157,147</v>
      </c>
      <c r="W311" s="43" t="str">
        <f>IF('Rp0,2, МПа'!J311="-",V311,CONCATENATE(V311,",",'Rp0,2, МПа'!J311))</f>
        <v>196,196,167,157,157,147,147</v>
      </c>
      <c r="X311" s="43" t="str">
        <f>IF('Rp0,2, МПа'!K311="-",W311,CONCATENATE(W311,",",'Rp0,2, МПа'!K311))</f>
        <v>196,196,167,157,157,147,147,147</v>
      </c>
      <c r="Y311" s="43" t="str">
        <f>IF('Rp0,2, МПа'!L311="-",X311,CONCATENATE(X311,",",'Rp0,2, МПа'!L311))</f>
        <v>196,196,167,157,157,147,147,147,137</v>
      </c>
      <c r="Z311" s="43" t="str">
        <f>IF('Rp0,2, МПа'!M311="-",Y311,CONCATENATE(Y311,",",'Rp0,2, МПа'!M311))</f>
        <v>196,196,167,157,157,147,147,147,137,128</v>
      </c>
      <c r="AA311" s="43" t="str">
        <f>IF('Rp0,2, МПа'!N311="-",Z311,CONCATENATE(Z311,",",'Rp0,2, МПа'!N311))</f>
        <v>196,196,167,157,157,147,147,147,137,128,118</v>
      </c>
      <c r="AB311" s="43" t="str">
        <f>IF('Rp0,2, МПа'!O311="-",AA311,CONCATENATE(AA311,",",'Rp0,2, МПа'!O311))</f>
        <v>196,196,167,157,157,147,147,147,137,128,118,118</v>
      </c>
      <c r="AC311" s="43" t="str">
        <f>IF('Rp0,2, МПа'!P311="-",AB311,CONCATENATE(AB311,",",'Rp0,2, МПа'!P311))</f>
        <v>196,196,167,157,157,147,147,147,137,128,118,118,108</v>
      </c>
      <c r="AD311" s="43" t="str">
        <f t="shared" si="9"/>
        <v>{Name: "Сталь 08Х18Н12Т (Поковки, листы листовые и объемные штамповки, ковано-катаные заготовки толщиной от 60 до 300 мм)",ClassID: "ЛОЖЬ",UltimateStressArray: [491,471,412,392,373,373,373,353,353,353,353,323,294],YieldStressArray: [196,196,167,157,157,147,147,147,137,128,118,118,108]},</v>
      </c>
    </row>
    <row r="312" spans="1:30" x14ac:dyDescent="0.25">
      <c r="A312" s="45" t="str">
        <f>INDEX('Обработка исходного'!B:B,ROW('Rm, МПа'!$B$3)+4*(ROW('Rm, МПа'!$B312)-ROW('Rm, МПа'!$B$3)))</f>
        <v>Сталь хромоникелевая коррозионно-стойкого аустенитного класса</v>
      </c>
      <c r="B312" s="45" t="b">
        <f t="shared" si="8"/>
        <v>0</v>
      </c>
      <c r="C312" s="45" t="str">
        <f>CONCATENATE('Rm, МПа'!B312,IF(OR(ISBLANK('Rm, МПа'!C312),'Rm, МПа'!C312=""),"",CONCATENATE(" (",'Rm, МПа'!C312,")")))</f>
        <v>12Х18Н9Т (Заготовки в виде поковок и штамповок для листов и труб, поковки)</v>
      </c>
      <c r="D312" s="43">
        <f>'Rm, МПа'!D312</f>
        <v>520</v>
      </c>
      <c r="E312" s="43" t="str">
        <f>IF('Rm, МПа'!E312="-",D312,CONCATENATE(D312,",",'Rm, МПа'!E312))</f>
        <v>520,500</v>
      </c>
      <c r="F312" s="43" t="str">
        <f>IF('Rm, МПа'!F312="-",E312,CONCATENATE(E312,",",'Rm, МПа'!F312))</f>
        <v>520,500,432</v>
      </c>
      <c r="G312" s="43" t="str">
        <f>IF('Rm, МПа'!G312="-",F312,CONCATENATE(F312,",",'Rm, МПа'!G312))</f>
        <v>520,500,432,412</v>
      </c>
      <c r="H312" s="43" t="str">
        <f>IF('Rm, МПа'!H312="-",G312,CONCATENATE(G312,",",'Rm, МПа'!H312))</f>
        <v>520,500,432,412,392</v>
      </c>
      <c r="I312" s="43" t="str">
        <f>IF('Rm, МПа'!I312="-",H312,CONCATENATE(H312,",",'Rm, МПа'!I312))</f>
        <v>520,500,432,412,392,392</v>
      </c>
      <c r="J312" s="43" t="str">
        <f>IF('Rm, МПа'!J312="-",I312,CONCATENATE(I312,",",'Rm, МПа'!J312))</f>
        <v>520,500,432,412,392,392,392</v>
      </c>
      <c r="K312" s="43" t="str">
        <f>IF('Rm, МПа'!K312="-",J312,CONCATENATE(J312,",",'Rm, МПа'!K312))</f>
        <v>520,500,432,412,392,392,392,383</v>
      </c>
      <c r="L312" s="43" t="str">
        <f>IF('Rm, МПа'!L312="-",K312,CONCATENATE(K312,",",'Rm, МПа'!L312))</f>
        <v>520,500,432,412,392,392,392,383,373</v>
      </c>
      <c r="M312" s="43" t="str">
        <f>IF('Rm, МПа'!M312="-",L312,CONCATENATE(L312,",",'Rm, МПа'!M312))</f>
        <v>520,500,432,412,392,392,392,383,373,373</v>
      </c>
      <c r="N312" s="43" t="str">
        <f>IF('Rm, МПа'!N312="-",M312,CONCATENATE(M312,",",'Rm, МПа'!N312))</f>
        <v>520,500,432,412,392,392,392,383,373,373,363</v>
      </c>
      <c r="O312" s="43" t="str">
        <f>IF('Rm, МПа'!O312="-",N312,CONCATENATE(N312,",",'Rm, МПа'!O312))</f>
        <v>520,500,432,412,392,392,392,383,373,373,363,333</v>
      </c>
      <c r="P312" s="43" t="str">
        <f>IF('Rm, МПа'!P312="-",O312,CONCATENATE(O312,",",'Rm, МПа'!P312))</f>
        <v>520,500,432,412,392,392,392,383,373,373,363,333,294</v>
      </c>
      <c r="Q312" s="43">
        <f>'Rp0,2, МПа'!D312</f>
        <v>196</v>
      </c>
      <c r="R312" s="43" t="str">
        <f>IF('Rp0,2, МПа'!E312="-",Q312,CONCATENATE(Q312,",",'Rp0,2, МПа'!E312))</f>
        <v>196,196</v>
      </c>
      <c r="S312" s="43" t="str">
        <f>IF('Rp0,2, МПа'!F312="-",R312,CONCATENATE(R312,",",'Rp0,2, МПа'!F312))</f>
        <v>196,196,167</v>
      </c>
      <c r="T312" s="43" t="str">
        <f>IF('Rp0,2, МПа'!G312="-",S312,CONCATENATE(S312,",",'Rp0,2, МПа'!G312))</f>
        <v>196,196,167,157</v>
      </c>
      <c r="U312" s="43" t="str">
        <f>IF('Rp0,2, МПа'!H312="-",T312,CONCATENATE(T312,",",'Rp0,2, МПа'!H312))</f>
        <v>196,196,167,157,157</v>
      </c>
      <c r="V312" s="43" t="str">
        <f>IF('Rp0,2, МПа'!I312="-",U312,CONCATENATE(U312,",",'Rp0,2, МПа'!I312))</f>
        <v>196,196,167,157,157,147</v>
      </c>
      <c r="W312" s="43" t="str">
        <f>IF('Rp0,2, МПа'!J312="-",V312,CONCATENATE(V312,",",'Rp0,2, МПа'!J312))</f>
        <v>196,196,167,157,157,147,147</v>
      </c>
      <c r="X312" s="43" t="str">
        <f>IF('Rp0,2, МПа'!K312="-",W312,CONCATENATE(W312,",",'Rp0,2, МПа'!K312))</f>
        <v>196,196,167,157,157,147,147,147</v>
      </c>
      <c r="Y312" s="43" t="str">
        <f>IF('Rp0,2, МПа'!L312="-",X312,CONCATENATE(X312,",",'Rp0,2, МПа'!L312))</f>
        <v>196,196,167,157,157,147,147,147,137</v>
      </c>
      <c r="Z312" s="43" t="str">
        <f>IF('Rp0,2, МПа'!M312="-",Y312,CONCATENATE(Y312,",",'Rp0,2, МПа'!M312))</f>
        <v>196,196,167,157,157,147,147,147,137,128</v>
      </c>
      <c r="AA312" s="43" t="str">
        <f>IF('Rp0,2, МПа'!N312="-",Z312,CONCATENATE(Z312,",",'Rp0,2, МПа'!N312))</f>
        <v>196,196,167,157,157,147,147,147,137,128,118</v>
      </c>
      <c r="AB312" s="43" t="str">
        <f>IF('Rp0,2, МПа'!O312="-",AA312,CONCATENATE(AA312,",",'Rp0,2, МПа'!O312))</f>
        <v>196,196,167,157,157,147,147,147,137,128,118,118</v>
      </c>
      <c r="AC312" s="43" t="str">
        <f>IF('Rp0,2, МПа'!P312="-",AB312,CONCATENATE(AB312,",",'Rp0,2, МПа'!P312))</f>
        <v>196,196,167,157,157,147,147,147,137,128,118,118,108</v>
      </c>
      <c r="AD312" s="43" t="str">
        <f t="shared" si="9"/>
        <v>{Name: "Сталь 12Х18Н9Т (Заготовки в виде поковок и штамповок для листов и труб, поковки)",ClassID: "ЛОЖЬ",UltimateStressArray: [520,500,432,412,392,392,392,383,373,373,363,333,294],YieldStressArray: [196,196,167,157,157,147,147,147,137,128,118,118,108]},</v>
      </c>
    </row>
    <row r="313" spans="1:30" x14ac:dyDescent="0.25">
      <c r="A313" s="45" t="str">
        <f>INDEX('Обработка исходного'!B:B,ROW('Rm, МПа'!$B$3)+4*(ROW('Rm, МПа'!$B313)-ROW('Rm, МПа'!$B$3)))</f>
        <v>Сталь хромоникелевая коррозионно-стойкого аустенитного класса</v>
      </c>
      <c r="B313" s="45" t="b">
        <f t="shared" si="8"/>
        <v>0</v>
      </c>
      <c r="C313" s="45" t="str">
        <f>CONCATENATE('Rm, МПа'!B313,IF(OR(ISBLANK('Rm, МПа'!C313),'Rm, МПа'!C313=""),"",CONCATENATE(" (",'Rm, МПа'!C313,")")))</f>
        <v>12Х18Н9Т (Листы толщиной от 0,5 до 160 мм)</v>
      </c>
      <c r="D313" s="43">
        <f>'Rm, МПа'!D313</f>
        <v>530</v>
      </c>
      <c r="E313" s="43" t="str">
        <f>IF('Rm, МПа'!E313="-",D313,CONCATENATE(D313,",",'Rm, МПа'!E313))</f>
        <v>530,510</v>
      </c>
      <c r="F313" s="43" t="str">
        <f>IF('Rm, МПа'!F313="-",E313,CONCATENATE(E313,",",'Rm, МПа'!F313))</f>
        <v>530,510,441</v>
      </c>
      <c r="G313" s="43" t="str">
        <f>IF('Rm, МПа'!G313="-",F313,CONCATENATE(F313,",",'Rm, МПа'!G313))</f>
        <v>530,510,441,422</v>
      </c>
      <c r="H313" s="43" t="str">
        <f>IF('Rm, МПа'!H313="-",G313,CONCATENATE(G313,",",'Rm, МПа'!H313))</f>
        <v>530,510,441,422,402</v>
      </c>
      <c r="I313" s="43" t="str">
        <f>IF('Rm, МПа'!I313="-",H313,CONCATENATE(H313,",",'Rm, МПа'!I313))</f>
        <v>530,510,441,422,402,402</v>
      </c>
      <c r="J313" s="43" t="str">
        <f>IF('Rm, МПа'!J313="-",I313,CONCATENATE(I313,",",'Rm, МПа'!J313))</f>
        <v>530,510,441,422,402,402,402</v>
      </c>
      <c r="K313" s="43" t="str">
        <f>IF('Rm, МПа'!K313="-",J313,CONCATENATE(J313,",",'Rm, МПа'!K313))</f>
        <v>530,510,441,422,402,402,402,392</v>
      </c>
      <c r="L313" s="43" t="str">
        <f>IF('Rm, МПа'!L313="-",K313,CONCATENATE(K313,",",'Rm, МПа'!L313))</f>
        <v>530,510,441,422,402,402,402,392,383</v>
      </c>
      <c r="M313" s="43" t="str">
        <f>IF('Rm, МПа'!M313="-",L313,CONCATENATE(L313,",",'Rm, МПа'!M313))</f>
        <v>530,510,441,422,402,402,402,392,383,383</v>
      </c>
      <c r="N313" s="43" t="str">
        <f>IF('Rm, МПа'!N313="-",M313,CONCATENATE(M313,",",'Rm, МПа'!N313))</f>
        <v>530,510,441,422,402,402,402,392,383,383,373</v>
      </c>
      <c r="O313" s="43" t="str">
        <f>IF('Rm, МПа'!O313="-",N313,CONCATENATE(N313,",",'Rm, МПа'!O313))</f>
        <v>530,510,441,422,402,402,402,392,383,383,373,343</v>
      </c>
      <c r="P313" s="43" t="str">
        <f>IF('Rm, МПа'!P313="-",O313,CONCATENATE(O313,",",'Rm, МПа'!P313))</f>
        <v>530,510,441,422,402,402,402,392,383,383,373,343,294</v>
      </c>
      <c r="Q313" s="43">
        <f>'Rp0,2, МПа'!D313</f>
        <v>235</v>
      </c>
      <c r="R313" s="43" t="str">
        <f>IF('Rp0,2, МПа'!E313="-",Q313,CONCATENATE(Q313,",",'Rp0,2, МПа'!E313))</f>
        <v>235,235</v>
      </c>
      <c r="S313" s="43" t="str">
        <f>IF('Rp0,2, МПа'!F313="-",R313,CONCATENATE(R313,",",'Rp0,2, МПа'!F313))</f>
        <v>235,235,196</v>
      </c>
      <c r="T313" s="43" t="str">
        <f>IF('Rp0,2, МПа'!G313="-",S313,CONCATENATE(S313,",",'Rp0,2, МПа'!G313))</f>
        <v>235,235,196,186</v>
      </c>
      <c r="U313" s="43" t="str">
        <f>IF('Rp0,2, МПа'!H313="-",T313,CONCATENATE(T313,",",'Rp0,2, МПа'!H313))</f>
        <v>235,235,196,186,186</v>
      </c>
      <c r="V313" s="43" t="str">
        <f>IF('Rp0,2, МПа'!I313="-",U313,CONCATENATE(U313,",",'Rp0,2, МПа'!I313))</f>
        <v>235,235,196,186,186,177</v>
      </c>
      <c r="W313" s="43" t="str">
        <f>IF('Rp0,2, МПа'!J313="-",V313,CONCATENATE(V313,",",'Rp0,2, МПа'!J313))</f>
        <v>235,235,196,186,186,177,177</v>
      </c>
      <c r="X313" s="43" t="str">
        <f>IF('Rp0,2, МПа'!K313="-",W313,CONCATENATE(W313,",",'Rp0,2, МПа'!K313))</f>
        <v>235,235,196,186,186,177,177,177</v>
      </c>
      <c r="Y313" s="43" t="str">
        <f>IF('Rp0,2, МПа'!L313="-",X313,CONCATENATE(X313,",",'Rp0,2, МПа'!L313))</f>
        <v>235,235,196,186,186,177,177,177,167</v>
      </c>
      <c r="Z313" s="43" t="str">
        <f>IF('Rp0,2, МПа'!M313="-",Y313,CONCATENATE(Y313,",",'Rp0,2, МПа'!M313))</f>
        <v>235,235,196,186,186,177,177,177,167,157</v>
      </c>
      <c r="AA313" s="43" t="str">
        <f>IF('Rp0,2, МПа'!N313="-",Z313,CONCATENATE(Z313,",",'Rp0,2, МПа'!N313))</f>
        <v>235,235,196,186,186,177,177,177,167,157,137</v>
      </c>
      <c r="AB313" s="43" t="str">
        <f>IF('Rp0,2, МПа'!O313="-",AA313,CONCATENATE(AA313,",",'Rp0,2, МПа'!O313))</f>
        <v>235,235,196,186,186,177,177,177,167,157,137,137</v>
      </c>
      <c r="AC313" s="43" t="str">
        <f>IF('Rp0,2, МПа'!P313="-",AB313,CONCATENATE(AB313,",",'Rp0,2, МПа'!P313))</f>
        <v>235,235,196,186,186,177,177,177,167,157,137,137,128</v>
      </c>
      <c r="AD313" s="43" t="str">
        <f t="shared" si="9"/>
        <v>{Name: "Сталь 12Х18Н9Т (Листы толщиной от 0,5 до 160 мм)",ClassID: "ЛОЖЬ",UltimateStressArray: [530,510,441,422,402,402,402,392,383,383,373,343,294],YieldStressArray: [235,235,196,186,186,177,177,177,167,157,137,137,128]},</v>
      </c>
    </row>
    <row r="314" spans="1:30" x14ac:dyDescent="0.25">
      <c r="A314" s="45" t="str">
        <f>INDEX('Обработка исходного'!B:B,ROW('Rm, МПа'!$B$3)+4*(ROW('Rm, МПа'!$B314)-ROW('Rm, МПа'!$B$3)))</f>
        <v>Сталь хромоникелевая коррозионно-стойкого аустенитного класса</v>
      </c>
      <c r="B314" s="45" t="b">
        <f t="shared" si="8"/>
        <v>0</v>
      </c>
      <c r="C314" s="45" t="str">
        <f>CONCATENATE('Rm, МПа'!B314,IF(OR(ISBLANK('Rm, МПа'!C314),'Rm, МПа'!C314=""),"",CONCATENATE(" (",'Rm, МПа'!C314,")")))</f>
        <v>12Х18Н9Т (Горячекатаная и кованая сталь диаметром, стороной квадрата или толщиной до 60 мм)</v>
      </c>
      <c r="D314" s="43">
        <f>'Rm, МПа'!D314</f>
        <v>540</v>
      </c>
      <c r="E314" s="43" t="str">
        <f>IF('Rm, МПа'!E314="-",D314,CONCATENATE(D314,",",'Rm, МПа'!E314))</f>
        <v>540,520</v>
      </c>
      <c r="F314" s="43" t="str">
        <f>IF('Rm, МПа'!F314="-",E314,CONCATENATE(E314,",",'Rm, МПа'!F314))</f>
        <v>540,520,451</v>
      </c>
      <c r="G314" s="43" t="str">
        <f>IF('Rm, МПа'!G314="-",F314,CONCATENATE(F314,",",'Rm, МПа'!G314))</f>
        <v>540,520,451,432</v>
      </c>
      <c r="H314" s="43" t="str">
        <f>IF('Rm, МПа'!H314="-",G314,CONCATENATE(G314,",",'Rm, МПа'!H314))</f>
        <v>540,520,451,432,412</v>
      </c>
      <c r="I314" s="43" t="str">
        <f>IF('Rm, МПа'!I314="-",H314,CONCATENATE(H314,",",'Rm, МПа'!I314))</f>
        <v>540,520,451,432,412,412</v>
      </c>
      <c r="J314" s="43" t="str">
        <f>IF('Rm, МПа'!J314="-",I314,CONCATENATE(I314,",",'Rm, МПа'!J314))</f>
        <v>540,520,451,432,412,412,412</v>
      </c>
      <c r="K314" s="43" t="str">
        <f>IF('Rm, МПа'!K314="-",J314,CONCATENATE(J314,",",'Rm, МПа'!K314))</f>
        <v>540,520,451,432,412,412,412,402</v>
      </c>
      <c r="L314" s="43" t="str">
        <f>IF('Rm, МПа'!L314="-",K314,CONCATENATE(K314,",",'Rm, МПа'!L314))</f>
        <v>540,520,451,432,412,412,412,402,392</v>
      </c>
      <c r="M314" s="43" t="str">
        <f>IF('Rm, МПа'!M314="-",L314,CONCATENATE(L314,",",'Rm, МПа'!M314))</f>
        <v>540,520,451,432,412,412,412,402,392,392</v>
      </c>
      <c r="N314" s="43" t="str">
        <f>IF('Rm, МПа'!N314="-",M314,CONCATENATE(M314,",",'Rm, МПа'!N314))</f>
        <v>540,520,451,432,412,412,412,402,392,392,383</v>
      </c>
      <c r="O314" s="43" t="str">
        <f>IF('Rm, МПа'!O314="-",N314,CONCATENATE(N314,",",'Rm, МПа'!O314))</f>
        <v>540,520,451,432,412,412,412,402,392,392,383,353</v>
      </c>
      <c r="P314" s="43" t="str">
        <f>IF('Rm, МПа'!P314="-",O314,CONCATENATE(O314,",",'Rm, МПа'!P314))</f>
        <v>540,520,451,432,412,412,412,402,392,392,383,353,304</v>
      </c>
      <c r="Q314" s="43">
        <f>'Rp0,2, МПа'!D314</f>
        <v>196</v>
      </c>
      <c r="R314" s="43" t="str">
        <f>IF('Rp0,2, МПа'!E314="-",Q314,CONCATENATE(Q314,",",'Rp0,2, МПа'!E314))</f>
        <v>196,196</v>
      </c>
      <c r="S314" s="43" t="str">
        <f>IF('Rp0,2, МПа'!F314="-",R314,CONCATENATE(R314,",",'Rp0,2, МПа'!F314))</f>
        <v>196,196,167</v>
      </c>
      <c r="T314" s="43" t="str">
        <f>IF('Rp0,2, МПа'!G314="-",S314,CONCATENATE(S314,",",'Rp0,2, МПа'!G314))</f>
        <v>196,196,167,157</v>
      </c>
      <c r="U314" s="43" t="str">
        <f>IF('Rp0,2, МПа'!H314="-",T314,CONCATENATE(T314,",",'Rp0,2, МПа'!H314))</f>
        <v>196,196,167,157,157</v>
      </c>
      <c r="V314" s="43" t="str">
        <f>IF('Rp0,2, МПа'!I314="-",U314,CONCATENATE(U314,",",'Rp0,2, МПа'!I314))</f>
        <v>196,196,167,157,157,147</v>
      </c>
      <c r="W314" s="43" t="str">
        <f>IF('Rp0,2, МПа'!J314="-",V314,CONCATENATE(V314,",",'Rp0,2, МПа'!J314))</f>
        <v>196,196,167,157,157,147,147</v>
      </c>
      <c r="X314" s="43" t="str">
        <f>IF('Rp0,2, МПа'!K314="-",W314,CONCATENATE(W314,",",'Rp0,2, МПа'!K314))</f>
        <v>196,196,167,157,157,147,147,147</v>
      </c>
      <c r="Y314" s="43" t="str">
        <f>IF('Rp0,2, МПа'!L314="-",X314,CONCATENATE(X314,",",'Rp0,2, МПа'!L314))</f>
        <v>196,196,167,157,157,147,147,147,137</v>
      </c>
      <c r="Z314" s="43" t="str">
        <f>IF('Rp0,2, МПа'!M314="-",Y314,CONCATENATE(Y314,",",'Rp0,2, МПа'!M314))</f>
        <v>196,196,167,157,157,147,147,147,137,128</v>
      </c>
      <c r="AA314" s="43" t="str">
        <f>IF('Rp0,2, МПа'!N314="-",Z314,CONCATENATE(Z314,",",'Rp0,2, МПа'!N314))</f>
        <v>196,196,167,157,157,147,147,147,137,128,118</v>
      </c>
      <c r="AB314" s="43" t="str">
        <f>IF('Rp0,2, МПа'!O314="-",AA314,CONCATENATE(AA314,",",'Rp0,2, МПа'!O314))</f>
        <v>196,196,167,157,157,147,147,147,137,128,118,118</v>
      </c>
      <c r="AC314" s="43" t="str">
        <f>IF('Rp0,2, МПа'!P314="-",AB314,CONCATENATE(AB314,",",'Rp0,2, МПа'!P314))</f>
        <v>196,196,167,157,157,147,147,147,137,128,118,118,108</v>
      </c>
      <c r="AD314" s="43" t="str">
        <f t="shared" si="9"/>
        <v>{Name: "Сталь 12Х18Н9Т (Горячекатаная и кованая сталь диаметром, стороной квадрата или толщиной до 60 мм)",ClassID: "ЛОЖЬ",UltimateStressArray: [540,520,451,432,412,412,412,402,392,392,383,353,304],YieldStressArray: [196,196,167,157,157,147,147,147,137,128,118,118,108]},</v>
      </c>
    </row>
    <row r="315" spans="1:30" x14ac:dyDescent="0.25">
      <c r="A315" s="45" t="str">
        <f>INDEX('Обработка исходного'!B:B,ROW('Rm, МПа'!$B$3)+4*(ROW('Rm, МПа'!$B315)-ROW('Rm, МПа'!$B$3)))</f>
        <v>Сталь хромоникелевая коррозионно-стойкого аустенитного класса</v>
      </c>
      <c r="B315" s="45" t="b">
        <f t="shared" si="8"/>
        <v>0</v>
      </c>
      <c r="C315" s="45" t="str">
        <f>CONCATENATE('Rm, МПа'!B315,IF(OR(ISBLANK('Rm, МПа'!C315),'Rm, МПа'!C315=""),"",CONCATENATE(" (",'Rm, МПа'!C315,")")))</f>
        <v>12Х18Н9Т (Горячекатаная и кованая сталь диаметром, стороной квадрата или толщиной от 60 до 100 мм)</v>
      </c>
      <c r="D315" s="43">
        <f>'Rm, МПа'!D315</f>
        <v>540</v>
      </c>
      <c r="E315" s="43" t="str">
        <f>IF('Rm, МПа'!E315="-",D315,CONCATENATE(D315,",",'Rm, МПа'!E315))</f>
        <v>540,520</v>
      </c>
      <c r="F315" s="43" t="str">
        <f>IF('Rm, МПа'!F315="-",E315,CONCATENATE(E315,",",'Rm, МПа'!F315))</f>
        <v>540,520,451</v>
      </c>
      <c r="G315" s="43" t="str">
        <f>IF('Rm, МПа'!G315="-",F315,CONCATENATE(F315,",",'Rm, МПа'!G315))</f>
        <v>540,520,451,432</v>
      </c>
      <c r="H315" s="43" t="str">
        <f>IF('Rm, МПа'!H315="-",G315,CONCATENATE(G315,",",'Rm, МПа'!H315))</f>
        <v>540,520,451,432,412</v>
      </c>
      <c r="I315" s="43" t="str">
        <f>IF('Rm, МПа'!I315="-",H315,CONCATENATE(H315,",",'Rm, МПа'!I315))</f>
        <v>540,520,451,432,412,412</v>
      </c>
      <c r="J315" s="43" t="str">
        <f>IF('Rm, МПа'!J315="-",I315,CONCATENATE(I315,",",'Rm, МПа'!J315))</f>
        <v>540,520,451,432,412,412,412</v>
      </c>
      <c r="K315" s="43" t="str">
        <f>IF('Rm, МПа'!K315="-",J315,CONCATENATE(J315,",",'Rm, МПа'!K315))</f>
        <v>540,520,451,432,412,412,412,402</v>
      </c>
      <c r="L315" s="43" t="str">
        <f>IF('Rm, МПа'!L315="-",K315,CONCATENATE(K315,",",'Rm, МПа'!L315))</f>
        <v>540,520,451,432,412,412,412,402,392</v>
      </c>
      <c r="M315" s="43" t="str">
        <f>IF('Rm, МПа'!M315="-",L315,CONCATENATE(L315,",",'Rm, МПа'!M315))</f>
        <v>540,520,451,432,412,412,412,402,392,392</v>
      </c>
      <c r="N315" s="43" t="str">
        <f>IF('Rm, МПа'!N315="-",M315,CONCATENATE(M315,",",'Rm, МПа'!N315))</f>
        <v>540,520,451,432,412,412,412,402,392,392,383</v>
      </c>
      <c r="O315" s="43" t="str">
        <f>IF('Rm, МПа'!O315="-",N315,CONCATENATE(N315,",",'Rm, МПа'!O315))</f>
        <v>540,520,451,432,412,412,412,402,392,392,383,353</v>
      </c>
      <c r="P315" s="43" t="str">
        <f>IF('Rm, МПа'!P315="-",O315,CONCATENATE(O315,",",'Rm, МПа'!P315))</f>
        <v>540,520,451,432,412,412,412,402,392,392,383,353,304</v>
      </c>
      <c r="Q315" s="43">
        <f>'Rp0,2, МПа'!D315</f>
        <v>196</v>
      </c>
      <c r="R315" s="43" t="str">
        <f>IF('Rp0,2, МПа'!E315="-",Q315,CONCATENATE(Q315,",",'Rp0,2, МПа'!E315))</f>
        <v>196,196</v>
      </c>
      <c r="S315" s="43" t="str">
        <f>IF('Rp0,2, МПа'!F315="-",R315,CONCATENATE(R315,",",'Rp0,2, МПа'!F315))</f>
        <v>196,196,167</v>
      </c>
      <c r="T315" s="43" t="str">
        <f>IF('Rp0,2, МПа'!G315="-",S315,CONCATENATE(S315,",",'Rp0,2, МПа'!G315))</f>
        <v>196,196,167,157</v>
      </c>
      <c r="U315" s="43" t="str">
        <f>IF('Rp0,2, МПа'!H315="-",T315,CONCATENATE(T315,",",'Rp0,2, МПа'!H315))</f>
        <v>196,196,167,157,157</v>
      </c>
      <c r="V315" s="43" t="str">
        <f>IF('Rp0,2, МПа'!I315="-",U315,CONCATENATE(U315,",",'Rp0,2, МПа'!I315))</f>
        <v>196,196,167,157,157,147</v>
      </c>
      <c r="W315" s="43" t="str">
        <f>IF('Rp0,2, МПа'!J315="-",V315,CONCATENATE(V315,",",'Rp0,2, МПа'!J315))</f>
        <v>196,196,167,157,157,147,147</v>
      </c>
      <c r="X315" s="43" t="str">
        <f>IF('Rp0,2, МПа'!K315="-",W315,CONCATENATE(W315,",",'Rp0,2, МПа'!K315))</f>
        <v>196,196,167,157,157,147,147,147</v>
      </c>
      <c r="Y315" s="43" t="str">
        <f>IF('Rp0,2, МПа'!L315="-",X315,CONCATENATE(X315,",",'Rp0,2, МПа'!L315))</f>
        <v>196,196,167,157,157,147,147,147,137</v>
      </c>
      <c r="Z315" s="43" t="str">
        <f>IF('Rp0,2, МПа'!M315="-",Y315,CONCATENATE(Y315,",",'Rp0,2, МПа'!M315))</f>
        <v>196,196,167,157,157,147,147,147,137,128</v>
      </c>
      <c r="AA315" s="43" t="str">
        <f>IF('Rp0,2, МПа'!N315="-",Z315,CONCATENATE(Z315,",",'Rp0,2, МПа'!N315))</f>
        <v>196,196,167,157,157,147,147,147,137,128,118</v>
      </c>
      <c r="AB315" s="43" t="str">
        <f>IF('Rp0,2, МПа'!O315="-",AA315,CONCATENATE(AA315,",",'Rp0,2, МПа'!O315))</f>
        <v>196,196,167,157,157,147,147,147,137,128,118,118</v>
      </c>
      <c r="AC315" s="43" t="str">
        <f>IF('Rp0,2, МПа'!P315="-",AB315,CONCATENATE(AB315,",",'Rp0,2, МПа'!P315))</f>
        <v>196,196,167,157,157,147,147,147,137,128,118,118,108</v>
      </c>
      <c r="AD315" s="43" t="str">
        <f t="shared" si="9"/>
        <v>{Name: "Сталь 12Х18Н9Т (Горячекатаная и кованая сталь диаметром, стороной квадрата или толщиной от 60 до 100 мм)",ClassID: "ЛОЖЬ",UltimateStressArray: [540,520,451,432,412,412,412,402,392,392,383,353,304],YieldStressArray: [196,196,167,157,157,147,147,147,137,128,118,118,108]},</v>
      </c>
    </row>
    <row r="316" spans="1:30" x14ac:dyDescent="0.25">
      <c r="A316" s="45" t="str">
        <f>INDEX('Обработка исходного'!B:B,ROW('Rm, МПа'!$B$3)+4*(ROW('Rm, МПа'!$B316)-ROW('Rm, МПа'!$B$3)))</f>
        <v>Сталь хромоникелевая коррозионно-стойкого аустенитного класса</v>
      </c>
      <c r="B316" s="45" t="b">
        <f t="shared" si="8"/>
        <v>0</v>
      </c>
      <c r="C316" s="45" t="str">
        <f>CONCATENATE('Rm, МПа'!B316,IF(OR(ISBLANK('Rm, МПа'!C316),'Rm, МПа'!C316=""),"",CONCATENATE(" (",'Rm, МПа'!C316,")")))</f>
        <v>12Х18Н9Т (Горячекатаная и кованая сталь диаметром, стороной квадрата или толщиной от 100 до 150 мм)</v>
      </c>
      <c r="D316" s="43">
        <f>'Rm, МПа'!D316</f>
        <v>540</v>
      </c>
      <c r="E316" s="43" t="str">
        <f>IF('Rm, МПа'!E316="-",D316,CONCATENATE(D316,",",'Rm, МПа'!E316))</f>
        <v>540,520</v>
      </c>
      <c r="F316" s="43" t="str">
        <f>IF('Rm, МПа'!F316="-",E316,CONCATENATE(E316,",",'Rm, МПа'!F316))</f>
        <v>540,520,451</v>
      </c>
      <c r="G316" s="43" t="str">
        <f>IF('Rm, МПа'!G316="-",F316,CONCATENATE(F316,",",'Rm, МПа'!G316))</f>
        <v>540,520,451,432</v>
      </c>
      <c r="H316" s="43" t="str">
        <f>IF('Rm, МПа'!H316="-",G316,CONCATENATE(G316,",",'Rm, МПа'!H316))</f>
        <v>540,520,451,432,412</v>
      </c>
      <c r="I316" s="43" t="str">
        <f>IF('Rm, МПа'!I316="-",H316,CONCATENATE(H316,",",'Rm, МПа'!I316))</f>
        <v>540,520,451,432,412,412</v>
      </c>
      <c r="J316" s="43" t="str">
        <f>IF('Rm, МПа'!J316="-",I316,CONCATENATE(I316,",",'Rm, МПа'!J316))</f>
        <v>540,520,451,432,412,412,412</v>
      </c>
      <c r="K316" s="43" t="str">
        <f>IF('Rm, МПа'!K316="-",J316,CONCATENATE(J316,",",'Rm, МПа'!K316))</f>
        <v>540,520,451,432,412,412,412,402</v>
      </c>
      <c r="L316" s="43" t="str">
        <f>IF('Rm, МПа'!L316="-",K316,CONCATENATE(K316,",",'Rm, МПа'!L316))</f>
        <v>540,520,451,432,412,412,412,402,392</v>
      </c>
      <c r="M316" s="43" t="str">
        <f>IF('Rm, МПа'!M316="-",L316,CONCATENATE(L316,",",'Rm, МПа'!M316))</f>
        <v>540,520,451,432,412,412,412,402,392,392</v>
      </c>
      <c r="N316" s="43" t="str">
        <f>IF('Rm, МПа'!N316="-",M316,CONCATENATE(M316,",",'Rm, МПа'!N316))</f>
        <v>540,520,451,432,412,412,412,402,392,392,383</v>
      </c>
      <c r="O316" s="43" t="str">
        <f>IF('Rm, МПа'!O316="-",N316,CONCATENATE(N316,",",'Rm, МПа'!O316))</f>
        <v>540,520,451,432,412,412,412,402,392,392,383,353</v>
      </c>
      <c r="P316" s="43" t="str">
        <f>IF('Rm, МПа'!P316="-",O316,CONCATENATE(O316,",",'Rm, МПа'!P316))</f>
        <v>540,520,451,432,412,412,412,402,392,392,383,353,304</v>
      </c>
      <c r="Q316" s="43">
        <f>'Rp0,2, МПа'!D316</f>
        <v>196</v>
      </c>
      <c r="R316" s="43" t="str">
        <f>IF('Rp0,2, МПа'!E316="-",Q316,CONCATENATE(Q316,",",'Rp0,2, МПа'!E316))</f>
        <v>196,196</v>
      </c>
      <c r="S316" s="43" t="str">
        <f>IF('Rp0,2, МПа'!F316="-",R316,CONCATENATE(R316,",",'Rp0,2, МПа'!F316))</f>
        <v>196,196,167</v>
      </c>
      <c r="T316" s="43" t="str">
        <f>IF('Rp0,2, МПа'!G316="-",S316,CONCATENATE(S316,",",'Rp0,2, МПа'!G316))</f>
        <v>196,196,167,157</v>
      </c>
      <c r="U316" s="43" t="str">
        <f>IF('Rp0,2, МПа'!H316="-",T316,CONCATENATE(T316,",",'Rp0,2, МПа'!H316))</f>
        <v>196,196,167,157,157</v>
      </c>
      <c r="V316" s="43" t="str">
        <f>IF('Rp0,2, МПа'!I316="-",U316,CONCATENATE(U316,",",'Rp0,2, МПа'!I316))</f>
        <v>196,196,167,157,157,147</v>
      </c>
      <c r="W316" s="43" t="str">
        <f>IF('Rp0,2, МПа'!J316="-",V316,CONCATENATE(V316,",",'Rp0,2, МПа'!J316))</f>
        <v>196,196,167,157,157,147,147</v>
      </c>
      <c r="X316" s="43" t="str">
        <f>IF('Rp0,2, МПа'!K316="-",W316,CONCATENATE(W316,",",'Rp0,2, МПа'!K316))</f>
        <v>196,196,167,157,157,147,147,147</v>
      </c>
      <c r="Y316" s="43" t="str">
        <f>IF('Rp0,2, МПа'!L316="-",X316,CONCATENATE(X316,",",'Rp0,2, МПа'!L316))</f>
        <v>196,196,167,157,157,147,147,147,137</v>
      </c>
      <c r="Z316" s="43" t="str">
        <f>IF('Rp0,2, МПа'!M316="-",Y316,CONCATENATE(Y316,",",'Rp0,2, МПа'!M316))</f>
        <v>196,196,167,157,157,147,147,147,137,128</v>
      </c>
      <c r="AA316" s="43" t="str">
        <f>IF('Rp0,2, МПа'!N316="-",Z316,CONCATENATE(Z316,",",'Rp0,2, МПа'!N316))</f>
        <v>196,196,167,157,157,147,147,147,137,128,118</v>
      </c>
      <c r="AB316" s="43" t="str">
        <f>IF('Rp0,2, МПа'!O316="-",AA316,CONCATENATE(AA316,",",'Rp0,2, МПа'!O316))</f>
        <v>196,196,167,157,157,147,147,147,137,128,118,118</v>
      </c>
      <c r="AC316" s="43" t="str">
        <f>IF('Rp0,2, МПа'!P316="-",AB316,CONCATENATE(AB316,",",'Rp0,2, МПа'!P316))</f>
        <v>196,196,167,157,157,147,147,147,137,128,118,118,108</v>
      </c>
      <c r="AD316" s="43" t="str">
        <f t="shared" si="9"/>
        <v>{Name: "Сталь 12Х18Н9Т (Горячекатаная и кованая сталь диаметром, стороной квадрата или толщиной от 100 до 150 мм)",ClassID: "ЛОЖЬ",UltimateStressArray: [540,520,451,432,412,412,412,402,392,392,383,353,304],YieldStressArray: [196,196,167,157,157,147,147,147,137,128,118,118,108]},</v>
      </c>
    </row>
    <row r="317" spans="1:30" x14ac:dyDescent="0.25">
      <c r="A317" s="45" t="str">
        <f>INDEX('Обработка исходного'!B:B,ROW('Rm, МПа'!$B$3)+4*(ROW('Rm, МПа'!$B317)-ROW('Rm, МПа'!$B$3)))</f>
        <v>Сталь хромоникелевая коррозионно-стойкого аустенитного класса</v>
      </c>
      <c r="B317" s="45" t="b">
        <f t="shared" si="8"/>
        <v>0</v>
      </c>
      <c r="C317" s="45" t="str">
        <f>CONCATENATE('Rm, МПа'!B317,IF(OR(ISBLANK('Rm, МПа'!C317),'Rm, МПа'!C317=""),"",CONCATENATE(" (",'Rm, МПа'!C317,")")))</f>
        <v>12Х18Н12Т (Заготовки в виде поковок и штамповок для листов и труб, поковки)</v>
      </c>
      <c r="D317" s="43">
        <f>'Rm, МПа'!D317</f>
        <v>520</v>
      </c>
      <c r="E317" s="43" t="str">
        <f>IF('Rm, МПа'!E317="-",D317,CONCATENATE(D317,",",'Rm, МПа'!E317))</f>
        <v>520,500</v>
      </c>
      <c r="F317" s="43" t="str">
        <f>IF('Rm, МПа'!F317="-",E317,CONCATENATE(E317,",",'Rm, МПа'!F317))</f>
        <v>520,500,432</v>
      </c>
      <c r="G317" s="43" t="str">
        <f>IF('Rm, МПа'!G317="-",F317,CONCATENATE(F317,",",'Rm, МПа'!G317))</f>
        <v>520,500,432,412</v>
      </c>
      <c r="H317" s="43" t="str">
        <f>IF('Rm, МПа'!H317="-",G317,CONCATENATE(G317,",",'Rm, МПа'!H317))</f>
        <v>520,500,432,412,392</v>
      </c>
      <c r="I317" s="43" t="str">
        <f>IF('Rm, МПа'!I317="-",H317,CONCATENATE(H317,",",'Rm, МПа'!I317))</f>
        <v>520,500,432,412,392,392</v>
      </c>
      <c r="J317" s="43" t="str">
        <f>IF('Rm, МПа'!J317="-",I317,CONCATENATE(I317,",",'Rm, МПа'!J317))</f>
        <v>520,500,432,412,392,392,392</v>
      </c>
      <c r="K317" s="43" t="str">
        <f>IF('Rm, МПа'!K317="-",J317,CONCATENATE(J317,",",'Rm, МПа'!K317))</f>
        <v>520,500,432,412,392,392,392,383</v>
      </c>
      <c r="L317" s="43" t="str">
        <f>IF('Rm, МПа'!L317="-",K317,CONCATENATE(K317,",",'Rm, МПа'!L317))</f>
        <v>520,500,432,412,392,392,392,383,373</v>
      </c>
      <c r="M317" s="43" t="str">
        <f>IF('Rm, МПа'!M317="-",L317,CONCATENATE(L317,",",'Rm, МПа'!M317))</f>
        <v>520,500,432,412,392,392,392,383,373,373</v>
      </c>
      <c r="N317" s="43" t="str">
        <f>IF('Rm, МПа'!N317="-",M317,CONCATENATE(M317,",",'Rm, МПа'!N317))</f>
        <v>520,500,432,412,392,392,392,383,373,373,363</v>
      </c>
      <c r="O317" s="43" t="str">
        <f>IF('Rm, МПа'!O317="-",N317,CONCATENATE(N317,",",'Rm, МПа'!O317))</f>
        <v>520,500,432,412,392,392,392,383,373,373,363,333</v>
      </c>
      <c r="P317" s="43" t="str">
        <f>IF('Rm, МПа'!P317="-",O317,CONCATENATE(O317,",",'Rm, МПа'!P317))</f>
        <v>520,500,432,412,392,392,392,383,373,373,363,333,294</v>
      </c>
      <c r="Q317" s="43">
        <f>'Rp0,2, МПа'!D317</f>
        <v>196</v>
      </c>
      <c r="R317" s="43" t="str">
        <f>IF('Rp0,2, МПа'!E317="-",Q317,CONCATENATE(Q317,",",'Rp0,2, МПа'!E317))</f>
        <v>196,196</v>
      </c>
      <c r="S317" s="43" t="str">
        <f>IF('Rp0,2, МПа'!F317="-",R317,CONCATENATE(R317,",",'Rp0,2, МПа'!F317))</f>
        <v>196,196,167</v>
      </c>
      <c r="T317" s="43" t="str">
        <f>IF('Rp0,2, МПа'!G317="-",S317,CONCATENATE(S317,",",'Rp0,2, МПа'!G317))</f>
        <v>196,196,167,157</v>
      </c>
      <c r="U317" s="43" t="str">
        <f>IF('Rp0,2, МПа'!H317="-",T317,CONCATENATE(T317,",",'Rp0,2, МПа'!H317))</f>
        <v>196,196,167,157,157</v>
      </c>
      <c r="V317" s="43" t="str">
        <f>IF('Rp0,2, МПа'!I317="-",U317,CONCATENATE(U317,",",'Rp0,2, МПа'!I317))</f>
        <v>196,196,167,157,157,147</v>
      </c>
      <c r="W317" s="43" t="str">
        <f>IF('Rp0,2, МПа'!J317="-",V317,CONCATENATE(V317,",",'Rp0,2, МПа'!J317))</f>
        <v>196,196,167,157,157,147,147</v>
      </c>
      <c r="X317" s="43" t="str">
        <f>IF('Rp0,2, МПа'!K317="-",W317,CONCATENATE(W317,",",'Rp0,2, МПа'!K317))</f>
        <v>196,196,167,157,157,147,147,147</v>
      </c>
      <c r="Y317" s="43" t="str">
        <f>IF('Rp0,2, МПа'!L317="-",X317,CONCATENATE(X317,",",'Rp0,2, МПа'!L317))</f>
        <v>196,196,167,157,157,147,147,147,137</v>
      </c>
      <c r="Z317" s="43" t="str">
        <f>IF('Rp0,2, МПа'!M317="-",Y317,CONCATENATE(Y317,",",'Rp0,2, МПа'!M317))</f>
        <v>196,196,167,157,157,147,147,147,137,128</v>
      </c>
      <c r="AA317" s="43" t="str">
        <f>IF('Rp0,2, МПа'!N317="-",Z317,CONCATENATE(Z317,",",'Rp0,2, МПа'!N317))</f>
        <v>196,196,167,157,157,147,147,147,137,128,118</v>
      </c>
      <c r="AB317" s="43" t="str">
        <f>IF('Rp0,2, МПа'!O317="-",AA317,CONCATENATE(AA317,",",'Rp0,2, МПа'!O317))</f>
        <v>196,196,167,157,157,147,147,147,137,128,118,118</v>
      </c>
      <c r="AC317" s="43" t="str">
        <f>IF('Rp0,2, МПа'!P317="-",AB317,CONCATENATE(AB317,",",'Rp0,2, МПа'!P317))</f>
        <v>196,196,167,157,157,147,147,147,137,128,118,118,108</v>
      </c>
      <c r="AD317" s="43" t="str">
        <f t="shared" si="9"/>
        <v>{Name: "Сталь 12Х18Н12Т (Заготовки в виде поковок и штамповок для листов и труб, поковки)",ClassID: "ЛОЖЬ",UltimateStressArray: [520,500,432,412,392,392,392,383,373,373,363,333,294],YieldStressArray: [196,196,167,157,157,147,147,147,137,128,118,118,108]},</v>
      </c>
    </row>
    <row r="318" spans="1:30" x14ac:dyDescent="0.25">
      <c r="A318" s="45" t="str">
        <f>INDEX('Обработка исходного'!B:B,ROW('Rm, МПа'!$B$3)+4*(ROW('Rm, МПа'!$B318)-ROW('Rm, МПа'!$B$3)))</f>
        <v>Сталь хромоникелевая коррозионно-стойкого аустенитного класса</v>
      </c>
      <c r="B318" s="45" t="b">
        <f t="shared" si="8"/>
        <v>0</v>
      </c>
      <c r="C318" s="45" t="str">
        <f>CONCATENATE('Rm, МПа'!B318,IF(OR(ISBLANK('Rm, МПа'!C318),'Rm, МПа'!C318=""),"",CONCATENATE(" (",'Rm, МПа'!C318,")")))</f>
        <v>12Х18Н12Т (Листы толщиной от 0,5 до 160 мм)</v>
      </c>
      <c r="D318" s="43">
        <f>'Rm, МПа'!D318</f>
        <v>530</v>
      </c>
      <c r="E318" s="43" t="str">
        <f>IF('Rm, МПа'!E318="-",D318,CONCATENATE(D318,",",'Rm, МПа'!E318))</f>
        <v>530,510</v>
      </c>
      <c r="F318" s="43" t="str">
        <f>IF('Rm, МПа'!F318="-",E318,CONCATENATE(E318,",",'Rm, МПа'!F318))</f>
        <v>530,510,441</v>
      </c>
      <c r="G318" s="43" t="str">
        <f>IF('Rm, МПа'!G318="-",F318,CONCATENATE(F318,",",'Rm, МПа'!G318))</f>
        <v>530,510,441,422</v>
      </c>
      <c r="H318" s="43" t="str">
        <f>IF('Rm, МПа'!H318="-",G318,CONCATENATE(G318,",",'Rm, МПа'!H318))</f>
        <v>530,510,441,422,402</v>
      </c>
      <c r="I318" s="43" t="str">
        <f>IF('Rm, МПа'!I318="-",H318,CONCATENATE(H318,",",'Rm, МПа'!I318))</f>
        <v>530,510,441,422,402,402</v>
      </c>
      <c r="J318" s="43" t="str">
        <f>IF('Rm, МПа'!J318="-",I318,CONCATENATE(I318,",",'Rm, МПа'!J318))</f>
        <v>530,510,441,422,402,402,402</v>
      </c>
      <c r="K318" s="43" t="str">
        <f>IF('Rm, МПа'!K318="-",J318,CONCATENATE(J318,",",'Rm, МПа'!K318))</f>
        <v>530,510,441,422,402,402,402,392</v>
      </c>
      <c r="L318" s="43" t="str">
        <f>IF('Rm, МПа'!L318="-",K318,CONCATENATE(K318,",",'Rm, МПа'!L318))</f>
        <v>530,510,441,422,402,402,402,392,383</v>
      </c>
      <c r="M318" s="43" t="str">
        <f>IF('Rm, МПа'!M318="-",L318,CONCATENATE(L318,",",'Rm, МПа'!M318))</f>
        <v>530,510,441,422,402,402,402,392,383,383</v>
      </c>
      <c r="N318" s="43" t="str">
        <f>IF('Rm, МПа'!N318="-",M318,CONCATENATE(M318,",",'Rm, МПа'!N318))</f>
        <v>530,510,441,422,402,402,402,392,383,383,373</v>
      </c>
      <c r="O318" s="43" t="str">
        <f>IF('Rm, МПа'!O318="-",N318,CONCATENATE(N318,",",'Rm, МПа'!O318))</f>
        <v>530,510,441,422,402,402,402,392,383,383,373,343</v>
      </c>
      <c r="P318" s="43" t="str">
        <f>IF('Rm, МПа'!P318="-",O318,CONCATENATE(O318,",",'Rm, МПа'!P318))</f>
        <v>530,510,441,422,402,402,402,392,383,383,373,343,294</v>
      </c>
      <c r="Q318" s="43">
        <f>'Rp0,2, МПа'!D318</f>
        <v>235</v>
      </c>
      <c r="R318" s="43" t="str">
        <f>IF('Rp0,2, МПа'!E318="-",Q318,CONCATENATE(Q318,",",'Rp0,2, МПа'!E318))</f>
        <v>235,235</v>
      </c>
      <c r="S318" s="43" t="str">
        <f>IF('Rp0,2, МПа'!F318="-",R318,CONCATENATE(R318,",",'Rp0,2, МПа'!F318))</f>
        <v>235,235,196</v>
      </c>
      <c r="T318" s="43" t="str">
        <f>IF('Rp0,2, МПа'!G318="-",S318,CONCATENATE(S318,",",'Rp0,2, МПа'!G318))</f>
        <v>235,235,196,186</v>
      </c>
      <c r="U318" s="43" t="str">
        <f>IF('Rp0,2, МПа'!H318="-",T318,CONCATENATE(T318,",",'Rp0,2, МПа'!H318))</f>
        <v>235,235,196,186,186</v>
      </c>
      <c r="V318" s="43" t="str">
        <f>IF('Rp0,2, МПа'!I318="-",U318,CONCATENATE(U318,",",'Rp0,2, МПа'!I318))</f>
        <v>235,235,196,186,186,177</v>
      </c>
      <c r="W318" s="43" t="str">
        <f>IF('Rp0,2, МПа'!J318="-",V318,CONCATENATE(V318,",",'Rp0,2, МПа'!J318))</f>
        <v>235,235,196,186,186,177,177</v>
      </c>
      <c r="X318" s="43" t="str">
        <f>IF('Rp0,2, МПа'!K318="-",W318,CONCATENATE(W318,",",'Rp0,2, МПа'!K318))</f>
        <v>235,235,196,186,186,177,177,177</v>
      </c>
      <c r="Y318" s="43" t="str">
        <f>IF('Rp0,2, МПа'!L318="-",X318,CONCATENATE(X318,",",'Rp0,2, МПа'!L318))</f>
        <v>235,235,196,186,186,177,177,177,167</v>
      </c>
      <c r="Z318" s="43" t="str">
        <f>IF('Rp0,2, МПа'!M318="-",Y318,CONCATENATE(Y318,",",'Rp0,2, МПа'!M318))</f>
        <v>235,235,196,186,186,177,177,177,167,157</v>
      </c>
      <c r="AA318" s="43" t="str">
        <f>IF('Rp0,2, МПа'!N318="-",Z318,CONCATENATE(Z318,",",'Rp0,2, МПа'!N318))</f>
        <v>235,235,196,186,186,177,177,177,167,157,137</v>
      </c>
      <c r="AB318" s="43" t="str">
        <f>IF('Rp0,2, МПа'!O318="-",AA318,CONCATENATE(AA318,",",'Rp0,2, МПа'!O318))</f>
        <v>235,235,196,186,186,177,177,177,167,157,137,137</v>
      </c>
      <c r="AC318" s="43" t="str">
        <f>IF('Rp0,2, МПа'!P318="-",AB318,CONCATENATE(AB318,",",'Rp0,2, МПа'!P318))</f>
        <v>235,235,196,186,186,177,177,177,167,157,137,137,128</v>
      </c>
      <c r="AD318" s="43" t="str">
        <f t="shared" si="9"/>
        <v>{Name: "Сталь 12Х18Н12Т (Листы толщиной от 0,5 до 160 мм)",ClassID: "ЛОЖЬ",UltimateStressArray: [530,510,441,422,402,402,402,392,383,383,373,343,294],YieldStressArray: [235,235,196,186,186,177,177,177,167,157,137,137,128]},</v>
      </c>
    </row>
    <row r="319" spans="1:30" x14ac:dyDescent="0.25">
      <c r="A319" s="45" t="str">
        <f>INDEX('Обработка исходного'!B:B,ROW('Rm, МПа'!$B$3)+4*(ROW('Rm, МПа'!$B319)-ROW('Rm, МПа'!$B$3)))</f>
        <v>Сталь хромоникелевая коррозионно-стойкого аустенитного класса</v>
      </c>
      <c r="B319" s="45" t="b">
        <f t="shared" si="8"/>
        <v>0</v>
      </c>
      <c r="C319" s="45" t="str">
        <f>CONCATENATE('Rm, МПа'!B319,IF(OR(ISBLANK('Rm, МПа'!C319),'Rm, МПа'!C319=""),"",CONCATENATE(" (",'Rm, МПа'!C319,")")))</f>
        <v>12Х18Н12Т (Горячекатаная и кованая сталь диаметром, стороной квадрата или толщиной до 60 мм)</v>
      </c>
      <c r="D319" s="43">
        <f>'Rm, МПа'!D319</f>
        <v>540</v>
      </c>
      <c r="E319" s="43" t="str">
        <f>IF('Rm, МПа'!E319="-",D319,CONCATENATE(D319,",",'Rm, МПа'!E319))</f>
        <v>540,520</v>
      </c>
      <c r="F319" s="43" t="str">
        <f>IF('Rm, МПа'!F319="-",E319,CONCATENATE(E319,",",'Rm, МПа'!F319))</f>
        <v>540,520,451</v>
      </c>
      <c r="G319" s="43" t="str">
        <f>IF('Rm, МПа'!G319="-",F319,CONCATENATE(F319,",",'Rm, МПа'!G319))</f>
        <v>540,520,451,432</v>
      </c>
      <c r="H319" s="43" t="str">
        <f>IF('Rm, МПа'!H319="-",G319,CONCATENATE(G319,",",'Rm, МПа'!H319))</f>
        <v>540,520,451,432,412</v>
      </c>
      <c r="I319" s="43" t="str">
        <f>IF('Rm, МПа'!I319="-",H319,CONCATENATE(H319,",",'Rm, МПа'!I319))</f>
        <v>540,520,451,432,412,412</v>
      </c>
      <c r="J319" s="43" t="str">
        <f>IF('Rm, МПа'!J319="-",I319,CONCATENATE(I319,",",'Rm, МПа'!J319))</f>
        <v>540,520,451,432,412,412,412</v>
      </c>
      <c r="K319" s="43" t="str">
        <f>IF('Rm, МПа'!K319="-",J319,CONCATENATE(J319,",",'Rm, МПа'!K319))</f>
        <v>540,520,451,432,412,412,412,402</v>
      </c>
      <c r="L319" s="43" t="str">
        <f>IF('Rm, МПа'!L319="-",K319,CONCATENATE(K319,",",'Rm, МПа'!L319))</f>
        <v>540,520,451,432,412,412,412,402,392</v>
      </c>
      <c r="M319" s="43" t="str">
        <f>IF('Rm, МПа'!M319="-",L319,CONCATENATE(L319,",",'Rm, МПа'!M319))</f>
        <v>540,520,451,432,412,412,412,402,392,392</v>
      </c>
      <c r="N319" s="43" t="str">
        <f>IF('Rm, МПа'!N319="-",M319,CONCATENATE(M319,",",'Rm, МПа'!N319))</f>
        <v>540,520,451,432,412,412,412,402,392,392,383</v>
      </c>
      <c r="O319" s="43" t="str">
        <f>IF('Rm, МПа'!O319="-",N319,CONCATENATE(N319,",",'Rm, МПа'!O319))</f>
        <v>540,520,451,432,412,412,412,402,392,392,383,353</v>
      </c>
      <c r="P319" s="43" t="str">
        <f>IF('Rm, МПа'!P319="-",O319,CONCATENATE(O319,",",'Rm, МПа'!P319))</f>
        <v>540,520,451,432,412,412,412,402,392,392,383,353,304</v>
      </c>
      <c r="Q319" s="43">
        <f>'Rp0,2, МПа'!D319</f>
        <v>196</v>
      </c>
      <c r="R319" s="43" t="str">
        <f>IF('Rp0,2, МПа'!E319="-",Q319,CONCATENATE(Q319,",",'Rp0,2, МПа'!E319))</f>
        <v>196,196</v>
      </c>
      <c r="S319" s="43" t="str">
        <f>IF('Rp0,2, МПа'!F319="-",R319,CONCATENATE(R319,",",'Rp0,2, МПа'!F319))</f>
        <v>196,196,167</v>
      </c>
      <c r="T319" s="43" t="str">
        <f>IF('Rp0,2, МПа'!G319="-",S319,CONCATENATE(S319,",",'Rp0,2, МПа'!G319))</f>
        <v>196,196,167,157</v>
      </c>
      <c r="U319" s="43" t="str">
        <f>IF('Rp0,2, МПа'!H319="-",T319,CONCATENATE(T319,",",'Rp0,2, МПа'!H319))</f>
        <v>196,196,167,157,157</v>
      </c>
      <c r="V319" s="43" t="str">
        <f>IF('Rp0,2, МПа'!I319="-",U319,CONCATENATE(U319,",",'Rp0,2, МПа'!I319))</f>
        <v>196,196,167,157,157,147</v>
      </c>
      <c r="W319" s="43" t="str">
        <f>IF('Rp0,2, МПа'!J319="-",V319,CONCATENATE(V319,",",'Rp0,2, МПа'!J319))</f>
        <v>196,196,167,157,157,147,147</v>
      </c>
      <c r="X319" s="43" t="str">
        <f>IF('Rp0,2, МПа'!K319="-",W319,CONCATENATE(W319,",",'Rp0,2, МПа'!K319))</f>
        <v>196,196,167,157,157,147,147,147</v>
      </c>
      <c r="Y319" s="43" t="str">
        <f>IF('Rp0,2, МПа'!L319="-",X319,CONCATENATE(X319,",",'Rp0,2, МПа'!L319))</f>
        <v>196,196,167,157,157,147,147,147,137</v>
      </c>
      <c r="Z319" s="43" t="str">
        <f>IF('Rp0,2, МПа'!M319="-",Y319,CONCATENATE(Y319,",",'Rp0,2, МПа'!M319))</f>
        <v>196,196,167,157,157,147,147,147,137,128</v>
      </c>
      <c r="AA319" s="43" t="str">
        <f>IF('Rp0,2, МПа'!N319="-",Z319,CONCATENATE(Z319,",",'Rp0,2, МПа'!N319))</f>
        <v>196,196,167,157,157,147,147,147,137,128,118</v>
      </c>
      <c r="AB319" s="43" t="str">
        <f>IF('Rp0,2, МПа'!O319="-",AA319,CONCATENATE(AA319,",",'Rp0,2, МПа'!O319))</f>
        <v>196,196,167,157,157,147,147,147,137,128,118,118</v>
      </c>
      <c r="AC319" s="43" t="str">
        <f>IF('Rp0,2, МПа'!P319="-",AB319,CONCATENATE(AB319,",",'Rp0,2, МПа'!P319))</f>
        <v>196,196,167,157,157,147,147,147,137,128,118,118,108</v>
      </c>
      <c r="AD319" s="43" t="str">
        <f t="shared" si="9"/>
        <v>{Name: "Сталь 12Х18Н12Т (Горячекатаная и кованая сталь диаметром, стороной квадрата или толщиной до 60 мм)",ClassID: "ЛОЖЬ",UltimateStressArray: [540,520,451,432,412,412,412,402,392,392,383,353,304],YieldStressArray: [196,196,167,157,157,147,147,147,137,128,118,118,108]},</v>
      </c>
    </row>
    <row r="320" spans="1:30" x14ac:dyDescent="0.25">
      <c r="A320" s="45" t="str">
        <f>INDEX('Обработка исходного'!B:B,ROW('Rm, МПа'!$B$3)+4*(ROW('Rm, МПа'!$B320)-ROW('Rm, МПа'!$B$3)))</f>
        <v>Сталь хромоникелевая коррозионно-стойкого аустенитного класса</v>
      </c>
      <c r="B320" s="45" t="b">
        <f t="shared" si="8"/>
        <v>0</v>
      </c>
      <c r="C320" s="45" t="str">
        <f>CONCATENATE('Rm, МПа'!B320,IF(OR(ISBLANK('Rm, МПа'!C320),'Rm, МПа'!C320=""),"",CONCATENATE(" (",'Rm, МПа'!C320,")")))</f>
        <v>12Х18Н12Т (Горячекатаная и кованая сталь диаметром, стороной квадрата или толщиной от 60 до 100 мм)</v>
      </c>
      <c r="D320" s="43">
        <f>'Rm, МПа'!D320</f>
        <v>540</v>
      </c>
      <c r="E320" s="43" t="str">
        <f>IF('Rm, МПа'!E320="-",D320,CONCATENATE(D320,",",'Rm, МПа'!E320))</f>
        <v>540,520</v>
      </c>
      <c r="F320" s="43" t="str">
        <f>IF('Rm, МПа'!F320="-",E320,CONCATENATE(E320,",",'Rm, МПа'!F320))</f>
        <v>540,520,451</v>
      </c>
      <c r="G320" s="43" t="str">
        <f>IF('Rm, МПа'!G320="-",F320,CONCATENATE(F320,",",'Rm, МПа'!G320))</f>
        <v>540,520,451,432</v>
      </c>
      <c r="H320" s="43" t="str">
        <f>IF('Rm, МПа'!H320="-",G320,CONCATENATE(G320,",",'Rm, МПа'!H320))</f>
        <v>540,520,451,432,412</v>
      </c>
      <c r="I320" s="43" t="str">
        <f>IF('Rm, МПа'!I320="-",H320,CONCATENATE(H320,",",'Rm, МПа'!I320))</f>
        <v>540,520,451,432,412,412</v>
      </c>
      <c r="J320" s="43" t="str">
        <f>IF('Rm, МПа'!J320="-",I320,CONCATENATE(I320,",",'Rm, МПа'!J320))</f>
        <v>540,520,451,432,412,412,412</v>
      </c>
      <c r="K320" s="43" t="str">
        <f>IF('Rm, МПа'!K320="-",J320,CONCATENATE(J320,",",'Rm, МПа'!K320))</f>
        <v>540,520,451,432,412,412,412,402</v>
      </c>
      <c r="L320" s="43" t="str">
        <f>IF('Rm, МПа'!L320="-",K320,CONCATENATE(K320,",",'Rm, МПа'!L320))</f>
        <v>540,520,451,432,412,412,412,402,392</v>
      </c>
      <c r="M320" s="43" t="str">
        <f>IF('Rm, МПа'!M320="-",L320,CONCATENATE(L320,",",'Rm, МПа'!M320))</f>
        <v>540,520,451,432,412,412,412,402,392,392</v>
      </c>
      <c r="N320" s="43" t="str">
        <f>IF('Rm, МПа'!N320="-",M320,CONCATENATE(M320,",",'Rm, МПа'!N320))</f>
        <v>540,520,451,432,412,412,412,402,392,392,383</v>
      </c>
      <c r="O320" s="43" t="str">
        <f>IF('Rm, МПа'!O320="-",N320,CONCATENATE(N320,",",'Rm, МПа'!O320))</f>
        <v>540,520,451,432,412,412,412,402,392,392,383,353</v>
      </c>
      <c r="P320" s="43" t="str">
        <f>IF('Rm, МПа'!P320="-",O320,CONCATENATE(O320,",",'Rm, МПа'!P320))</f>
        <v>540,520,451,432,412,412,412,402,392,392,383,353,304</v>
      </c>
      <c r="Q320" s="43">
        <f>'Rp0,2, МПа'!D320</f>
        <v>196</v>
      </c>
      <c r="R320" s="43" t="str">
        <f>IF('Rp0,2, МПа'!E320="-",Q320,CONCATENATE(Q320,",",'Rp0,2, МПа'!E320))</f>
        <v>196,196</v>
      </c>
      <c r="S320" s="43" t="str">
        <f>IF('Rp0,2, МПа'!F320="-",R320,CONCATENATE(R320,",",'Rp0,2, МПа'!F320))</f>
        <v>196,196,167</v>
      </c>
      <c r="T320" s="43" t="str">
        <f>IF('Rp0,2, МПа'!G320="-",S320,CONCATENATE(S320,",",'Rp0,2, МПа'!G320))</f>
        <v>196,196,167,157</v>
      </c>
      <c r="U320" s="43" t="str">
        <f>IF('Rp0,2, МПа'!H320="-",T320,CONCATENATE(T320,",",'Rp0,2, МПа'!H320))</f>
        <v>196,196,167,157,157</v>
      </c>
      <c r="V320" s="43" t="str">
        <f>IF('Rp0,2, МПа'!I320="-",U320,CONCATENATE(U320,",",'Rp0,2, МПа'!I320))</f>
        <v>196,196,167,157,157,147</v>
      </c>
      <c r="W320" s="43" t="str">
        <f>IF('Rp0,2, МПа'!J320="-",V320,CONCATENATE(V320,",",'Rp0,2, МПа'!J320))</f>
        <v>196,196,167,157,157,147,147</v>
      </c>
      <c r="X320" s="43" t="str">
        <f>IF('Rp0,2, МПа'!K320="-",W320,CONCATENATE(W320,",",'Rp0,2, МПа'!K320))</f>
        <v>196,196,167,157,157,147,147,147</v>
      </c>
      <c r="Y320" s="43" t="str">
        <f>IF('Rp0,2, МПа'!L320="-",X320,CONCATENATE(X320,",",'Rp0,2, МПа'!L320))</f>
        <v>196,196,167,157,157,147,147,147,137</v>
      </c>
      <c r="Z320" s="43" t="str">
        <f>IF('Rp0,2, МПа'!M320="-",Y320,CONCATENATE(Y320,",",'Rp0,2, МПа'!M320))</f>
        <v>196,196,167,157,157,147,147,147,137,128</v>
      </c>
      <c r="AA320" s="43" t="str">
        <f>IF('Rp0,2, МПа'!N320="-",Z320,CONCATENATE(Z320,",",'Rp0,2, МПа'!N320))</f>
        <v>196,196,167,157,157,147,147,147,137,128,118</v>
      </c>
      <c r="AB320" s="43" t="str">
        <f>IF('Rp0,2, МПа'!O320="-",AA320,CONCATENATE(AA320,",",'Rp0,2, МПа'!O320))</f>
        <v>196,196,167,157,157,147,147,147,137,128,118,118</v>
      </c>
      <c r="AC320" s="43" t="str">
        <f>IF('Rp0,2, МПа'!P320="-",AB320,CONCATENATE(AB320,",",'Rp0,2, МПа'!P320))</f>
        <v>196,196,167,157,157,147,147,147,137,128,118,118,108</v>
      </c>
      <c r="AD320" s="43" t="str">
        <f t="shared" si="9"/>
        <v>{Name: "Сталь 12Х18Н12Т (Горячекатаная и кованая сталь диаметром, стороной квадрата или толщиной от 60 до 100 мм)",ClassID: "ЛОЖЬ",UltimateStressArray: [540,520,451,432,412,412,412,402,392,392,383,353,304],YieldStressArray: [196,196,167,157,157,147,147,147,137,128,118,118,108]},</v>
      </c>
    </row>
    <row r="321" spans="1:30" x14ac:dyDescent="0.25">
      <c r="A321" s="45" t="str">
        <f>INDEX('Обработка исходного'!B:B,ROW('Rm, МПа'!$B$3)+4*(ROW('Rm, МПа'!$B321)-ROW('Rm, МПа'!$B$3)))</f>
        <v>Сталь хромоникелевая коррозионно-стойкого аустенитного класса</v>
      </c>
      <c r="B321" s="45" t="b">
        <f t="shared" si="8"/>
        <v>0</v>
      </c>
      <c r="C321" s="45" t="str">
        <f>CONCATENATE('Rm, МПа'!B321,IF(OR(ISBLANK('Rm, МПа'!C321),'Rm, МПа'!C321=""),"",CONCATENATE(" (",'Rm, МПа'!C321,")")))</f>
        <v>12Х18Н12Т (Горячекатаная и кованая сталь диаметром, стороной квадрата или толщиной от 100 до 150 мм)</v>
      </c>
      <c r="D321" s="43">
        <f>'Rm, МПа'!D321</f>
        <v>540</v>
      </c>
      <c r="E321" s="43" t="str">
        <f>IF('Rm, МПа'!E321="-",D321,CONCATENATE(D321,",",'Rm, МПа'!E321))</f>
        <v>540,520</v>
      </c>
      <c r="F321" s="43" t="str">
        <f>IF('Rm, МПа'!F321="-",E321,CONCATENATE(E321,",",'Rm, МПа'!F321))</f>
        <v>540,520,451</v>
      </c>
      <c r="G321" s="43" t="str">
        <f>IF('Rm, МПа'!G321="-",F321,CONCATENATE(F321,",",'Rm, МПа'!G321))</f>
        <v>540,520,451,432</v>
      </c>
      <c r="H321" s="43" t="str">
        <f>IF('Rm, МПа'!H321="-",G321,CONCATENATE(G321,",",'Rm, МПа'!H321))</f>
        <v>540,520,451,432,412</v>
      </c>
      <c r="I321" s="43" t="str">
        <f>IF('Rm, МПа'!I321="-",H321,CONCATENATE(H321,",",'Rm, МПа'!I321))</f>
        <v>540,520,451,432,412,412</v>
      </c>
      <c r="J321" s="43" t="str">
        <f>IF('Rm, МПа'!J321="-",I321,CONCATENATE(I321,",",'Rm, МПа'!J321))</f>
        <v>540,520,451,432,412,412,412</v>
      </c>
      <c r="K321" s="43" t="str">
        <f>IF('Rm, МПа'!K321="-",J321,CONCATENATE(J321,",",'Rm, МПа'!K321))</f>
        <v>540,520,451,432,412,412,412,402</v>
      </c>
      <c r="L321" s="43" t="str">
        <f>IF('Rm, МПа'!L321="-",K321,CONCATENATE(K321,",",'Rm, МПа'!L321))</f>
        <v>540,520,451,432,412,412,412,402,392</v>
      </c>
      <c r="M321" s="43" t="str">
        <f>IF('Rm, МПа'!M321="-",L321,CONCATENATE(L321,",",'Rm, МПа'!M321))</f>
        <v>540,520,451,432,412,412,412,402,392,392</v>
      </c>
      <c r="N321" s="43" t="str">
        <f>IF('Rm, МПа'!N321="-",M321,CONCATENATE(M321,",",'Rm, МПа'!N321))</f>
        <v>540,520,451,432,412,412,412,402,392,392,383</v>
      </c>
      <c r="O321" s="43" t="str">
        <f>IF('Rm, МПа'!O321="-",N321,CONCATENATE(N321,",",'Rm, МПа'!O321))</f>
        <v>540,520,451,432,412,412,412,402,392,392,383,353</v>
      </c>
      <c r="P321" s="43" t="str">
        <f>IF('Rm, МПа'!P321="-",O321,CONCATENATE(O321,",",'Rm, МПа'!P321))</f>
        <v>540,520,451,432,412,412,412,402,392,392,383,353,304</v>
      </c>
      <c r="Q321" s="43">
        <f>'Rp0,2, МПа'!D321</f>
        <v>196</v>
      </c>
      <c r="R321" s="43" t="str">
        <f>IF('Rp0,2, МПа'!E321="-",Q321,CONCATENATE(Q321,",",'Rp0,2, МПа'!E321))</f>
        <v>196,196</v>
      </c>
      <c r="S321" s="43" t="str">
        <f>IF('Rp0,2, МПа'!F321="-",R321,CONCATENATE(R321,",",'Rp0,2, МПа'!F321))</f>
        <v>196,196,167</v>
      </c>
      <c r="T321" s="43" t="str">
        <f>IF('Rp0,2, МПа'!G321="-",S321,CONCATENATE(S321,",",'Rp0,2, МПа'!G321))</f>
        <v>196,196,167,157</v>
      </c>
      <c r="U321" s="43" t="str">
        <f>IF('Rp0,2, МПа'!H321="-",T321,CONCATENATE(T321,",",'Rp0,2, МПа'!H321))</f>
        <v>196,196,167,157,157</v>
      </c>
      <c r="V321" s="43" t="str">
        <f>IF('Rp0,2, МПа'!I321="-",U321,CONCATENATE(U321,",",'Rp0,2, МПа'!I321))</f>
        <v>196,196,167,157,157,147</v>
      </c>
      <c r="W321" s="43" t="str">
        <f>IF('Rp0,2, МПа'!J321="-",V321,CONCATENATE(V321,",",'Rp0,2, МПа'!J321))</f>
        <v>196,196,167,157,157,147,147</v>
      </c>
      <c r="X321" s="43" t="str">
        <f>IF('Rp0,2, МПа'!K321="-",W321,CONCATENATE(W321,",",'Rp0,2, МПа'!K321))</f>
        <v>196,196,167,157,157,147,147,147</v>
      </c>
      <c r="Y321" s="43" t="str">
        <f>IF('Rp0,2, МПа'!L321="-",X321,CONCATENATE(X321,",",'Rp0,2, МПа'!L321))</f>
        <v>196,196,167,157,157,147,147,147,137</v>
      </c>
      <c r="Z321" s="43" t="str">
        <f>IF('Rp0,2, МПа'!M321="-",Y321,CONCATENATE(Y321,",",'Rp0,2, МПа'!M321))</f>
        <v>196,196,167,157,157,147,147,147,137,128</v>
      </c>
      <c r="AA321" s="43" t="str">
        <f>IF('Rp0,2, МПа'!N321="-",Z321,CONCATENATE(Z321,",",'Rp0,2, МПа'!N321))</f>
        <v>196,196,167,157,157,147,147,147,137,128,118</v>
      </c>
      <c r="AB321" s="43" t="str">
        <f>IF('Rp0,2, МПа'!O321="-",AA321,CONCATENATE(AA321,",",'Rp0,2, МПа'!O321))</f>
        <v>196,196,167,157,157,147,147,147,137,128,118,118</v>
      </c>
      <c r="AC321" s="43" t="str">
        <f>IF('Rp0,2, МПа'!P321="-",AB321,CONCATENATE(AB321,",",'Rp0,2, МПа'!P321))</f>
        <v>196,196,167,157,157,147,147,147,137,128,118,118,108</v>
      </c>
      <c r="AD321" s="43" t="str">
        <f t="shared" si="9"/>
        <v>{Name: "Сталь 12Х18Н12Т (Горячекатаная и кованая сталь диаметром, стороной квадрата или толщиной от 100 до 150 мм)",ClassID: "ЛОЖЬ",UltimateStressArray: [540,520,451,432,412,412,412,402,392,392,383,353,304],YieldStressArray: [196,196,167,157,157,147,147,147,137,128,118,118,108]},</v>
      </c>
    </row>
    <row r="322" spans="1:30" x14ac:dyDescent="0.25">
      <c r="A322" s="45" t="str">
        <f>INDEX('Обработка исходного'!B:B,ROW('Rm, МПа'!$B$3)+4*(ROW('Rm, МПа'!$B322)-ROW('Rm, МПа'!$B$3)))</f>
        <v>Сталь хромоникелевая коррозионно-стойкого аустенитного класса</v>
      </c>
      <c r="B322" s="45" t="b">
        <f t="shared" si="8"/>
        <v>0</v>
      </c>
      <c r="C322" s="45" t="str">
        <f>CONCATENATE('Rm, МПа'!B322,IF(OR(ISBLANK('Rm, МПа'!C322),'Rm, МПа'!C322=""),"",CONCATENATE(" (",'Rm, МПа'!C322,")")))</f>
        <v>12Х18Н9ТЛ (Отливки)</v>
      </c>
      <c r="D322" s="43">
        <f>'Rm, МПа'!D322</f>
        <v>441</v>
      </c>
      <c r="E322" s="43" t="str">
        <f>IF('Rm, МПа'!E322="-",D322,CONCATENATE(D322,",",'Rm, МПа'!E322))</f>
        <v>441,422</v>
      </c>
      <c r="F322" s="43" t="str">
        <f>IF('Rm, МПа'!F322="-",E322,CONCATENATE(E322,",",'Rm, МПа'!F322))</f>
        <v>441,422,412</v>
      </c>
      <c r="G322" s="43" t="str">
        <f>IF('Rm, МПа'!G322="-",F322,CONCATENATE(F322,",",'Rm, МПа'!G322))</f>
        <v>441,422,412,402</v>
      </c>
      <c r="H322" s="43" t="str">
        <f>IF('Rm, МПа'!H322="-",G322,CONCATENATE(G322,",",'Rm, МПа'!H322))</f>
        <v>441,422,412,402,383</v>
      </c>
      <c r="I322" s="43" t="str">
        <f>IF('Rm, МПа'!I322="-",H322,CONCATENATE(H322,",",'Rm, МПа'!I322))</f>
        <v>441,422,412,402,383,363</v>
      </c>
      <c r="J322" s="43" t="str">
        <f>IF('Rm, МПа'!J322="-",I322,CONCATENATE(I322,",",'Rm, МПа'!J322))</f>
        <v>441,422,412,402,383,363,353</v>
      </c>
      <c r="K322" s="43" t="str">
        <f>IF('Rm, МПа'!K322="-",J322,CONCATENATE(J322,",",'Rm, МПа'!K322))</f>
        <v>441,422,412,402,383,363,353,333</v>
      </c>
      <c r="L322" s="43" t="str">
        <f>IF('Rm, МПа'!L322="-",K322,CONCATENATE(K322,",",'Rm, МПа'!L322))</f>
        <v>441,422,412,402,383,363,353,333,333</v>
      </c>
      <c r="M322" s="43" t="str">
        <f>IF('Rm, МПа'!M322="-",L322,CONCATENATE(L322,",",'Rm, МПа'!M322))</f>
        <v>441,422,412,402,383,363,353,333,333,323</v>
      </c>
      <c r="N322" s="43" t="str">
        <f>IF('Rm, МПа'!N322="-",M322,CONCATENATE(M322,",",'Rm, МПа'!N322))</f>
        <v>441,422,412,402,383,363,353,333,333,323,323</v>
      </c>
      <c r="O322" s="43" t="str">
        <f>IF('Rm, МПа'!O322="-",N322,CONCATENATE(N322,",",'Rm, МПа'!O322))</f>
        <v>441,422,412,402,383,363,353,333,333,323,323,304</v>
      </c>
      <c r="P322" s="43" t="str">
        <f>IF('Rm, МПа'!P322="-",O322,CONCATENATE(O322,",",'Rm, МПа'!P322))</f>
        <v>441,422,412,402,383,363,353,333,333,323,323,304,294</v>
      </c>
      <c r="Q322" s="43">
        <f>'Rp0,2, МПа'!D322</f>
        <v>196</v>
      </c>
      <c r="R322" s="43" t="str">
        <f>IF('Rp0,2, МПа'!E322="-",Q322,CONCATENATE(Q322,",",'Rp0,2, МПа'!E322))</f>
        <v>196,196</v>
      </c>
      <c r="S322" s="43" t="str">
        <f>IF('Rp0,2, МПа'!F322="-",R322,CONCATENATE(R322,",",'Rp0,2, МПа'!F322))</f>
        <v>196,196,196</v>
      </c>
      <c r="T322" s="43" t="str">
        <f>IF('Rp0,2, МПа'!G322="-",S322,CONCATENATE(S322,",",'Rp0,2, МПа'!G322))</f>
        <v>196,196,196,177</v>
      </c>
      <c r="U322" s="43" t="str">
        <f>IF('Rp0,2, МПа'!H322="-",T322,CONCATENATE(T322,",",'Rp0,2, МПа'!H322))</f>
        <v>196,196,196,177,167</v>
      </c>
      <c r="V322" s="43" t="str">
        <f>IF('Rp0,2, МПа'!I322="-",U322,CONCATENATE(U322,",",'Rp0,2, МПа'!I322))</f>
        <v>196,196,196,177,167,167</v>
      </c>
      <c r="W322" s="43" t="str">
        <f>IF('Rp0,2, МПа'!J322="-",V322,CONCATENATE(V322,",",'Rp0,2, МПа'!J322))</f>
        <v>196,196,196,177,167,167,157</v>
      </c>
      <c r="X322" s="43" t="str">
        <f>IF('Rp0,2, МПа'!K322="-",W322,CONCATENATE(W322,",",'Rp0,2, МПа'!K322))</f>
        <v>196,196,196,177,167,167,157,147</v>
      </c>
      <c r="Y322" s="43" t="str">
        <f>IF('Rp0,2, МПа'!L322="-",X322,CONCATENATE(X322,",",'Rp0,2, МПа'!L322))</f>
        <v>196,196,196,177,167,167,157,147,137</v>
      </c>
      <c r="Z322" s="43" t="str">
        <f>IF('Rp0,2, МПа'!M322="-",Y322,CONCATENATE(Y322,",",'Rp0,2, МПа'!M322))</f>
        <v>196,196,196,177,167,167,157,147,137,128</v>
      </c>
      <c r="AA322" s="43" t="str">
        <f>IF('Rp0,2, МПа'!N322="-",Z322,CONCATENATE(Z322,",",'Rp0,2, МПа'!N322))</f>
        <v>196,196,196,177,167,167,157,147,137,128,118</v>
      </c>
      <c r="AB322" s="43" t="str">
        <f>IF('Rp0,2, МПа'!O322="-",AA322,CONCATENATE(AA322,",",'Rp0,2, МПа'!O322))</f>
        <v>196,196,196,177,167,167,157,147,137,128,118,118</v>
      </c>
      <c r="AC322" s="43" t="str">
        <f>IF('Rp0,2, МПа'!P322="-",AB322,CONCATENATE(AB322,",",'Rp0,2, МПа'!P322))</f>
        <v>196,196,196,177,167,167,157,147,137,128,118,118,118</v>
      </c>
      <c r="AD322" s="43" t="str">
        <f t="shared" si="9"/>
        <v>{Name: "Сталь 12Х18Н9ТЛ (Отливки)",ClassID: "ЛОЖЬ",UltimateStressArray: [441,422,412,402,383,363,353,333,333,323,323,304,294],YieldStressArray: [196,196,196,177,167,167,157,147,137,128,118,118,118]},</v>
      </c>
    </row>
    <row r="323" spans="1:30" x14ac:dyDescent="0.25">
      <c r="A323" s="45" t="str">
        <f>INDEX('Обработка исходного'!B:B,ROW('Rm, МПа'!$B$3)+4*(ROW('Rm, МПа'!$B323)-ROW('Rm, МПа'!$B$3)))</f>
        <v>Сталь хромоникелевая коррозионно-стойкого аустенитного класса</v>
      </c>
      <c r="B323" s="45" t="b">
        <f t="shared" si="8"/>
        <v>0</v>
      </c>
      <c r="C323" s="45" t="str">
        <f>CONCATENATE('Rm, МПа'!B323,IF(OR(ISBLANK('Rm, МПа'!C323),'Rm, МПа'!C323=""),"",CONCATENATE(" (",'Rm, МПа'!C323,")")))</f>
        <v>03Х16Н9М2 (Листы толщиной от 40 до 150 мм)</v>
      </c>
      <c r="D323" s="43">
        <f>'Rm, МПа'!D323</f>
        <v>550</v>
      </c>
      <c r="E323" s="43" t="str">
        <f>IF('Rm, МПа'!E323="-",D323,CONCATENATE(D323,",",'Rm, МПа'!E323))</f>
        <v>550,500</v>
      </c>
      <c r="F323" s="43" t="str">
        <f>IF('Rm, МПа'!F323="-",E323,CONCATENATE(E323,",",'Rm, МПа'!F323))</f>
        <v>550,500,460</v>
      </c>
      <c r="G323" s="43" t="str">
        <f>IF('Rm, МПа'!G323="-",F323,CONCATENATE(F323,",",'Rm, МПа'!G323))</f>
        <v>550,500,460,430</v>
      </c>
      <c r="H323" s="43" t="str">
        <f>IF('Rm, МПа'!H323="-",G323,CONCATENATE(G323,",",'Rm, МПа'!H323))</f>
        <v>550,500,460,430,420</v>
      </c>
      <c r="I323" s="43" t="str">
        <f>IF('Rm, МПа'!I323="-",H323,CONCATENATE(H323,",",'Rm, МПа'!I323))</f>
        <v>550,500,460,430,420,412</v>
      </c>
      <c r="J323" s="43" t="str">
        <f>IF('Rm, МПа'!J323="-",I323,CONCATENATE(I323,",",'Rm, МПа'!J323))</f>
        <v>550,500,460,430,420,412,400</v>
      </c>
      <c r="K323" s="43" t="str">
        <f>IF('Rm, МПа'!K323="-",J323,CONCATENATE(J323,",",'Rm, МПа'!K323))</f>
        <v>550,500,460,430,420,412,400,400</v>
      </c>
      <c r="L323" s="43" t="str">
        <f>IF('Rm, МПа'!L323="-",K323,CONCATENATE(K323,",",'Rm, МПа'!L323))</f>
        <v>550,500,460,430,420,412,400,400,390</v>
      </c>
      <c r="M323" s="43" t="str">
        <f>IF('Rm, МПа'!M323="-",L323,CONCATENATE(L323,",",'Rm, МПа'!M323))</f>
        <v>550,500,460,430,420,412,400,400,390,370</v>
      </c>
      <c r="N323" s="43" t="str">
        <f>IF('Rm, МПа'!N323="-",M323,CONCATENATE(M323,",",'Rm, МПа'!N323))</f>
        <v>550,500,460,430,420,412,400,400,390,370,355</v>
      </c>
      <c r="O323" s="43" t="str">
        <f>IF('Rm, МПа'!O323="-",N323,CONCATENATE(N323,",",'Rm, МПа'!O323))</f>
        <v>550,500,460,430,420,412,400,400,390,370,355,350</v>
      </c>
      <c r="P323" s="43" t="str">
        <f>IF('Rm, МПа'!P323="-",O323,CONCATENATE(O323,",",'Rm, МПа'!P323))</f>
        <v>550,500,460,430,420,412,400,400,390,370,355,350,300</v>
      </c>
      <c r="Q323" s="43">
        <f>'Rp0,2, МПа'!D323</f>
        <v>210</v>
      </c>
      <c r="R323" s="43" t="str">
        <f>IF('Rp0,2, МПа'!E323="-",Q323,CONCATENATE(Q323,",",'Rp0,2, МПа'!E323))</f>
        <v>210,196</v>
      </c>
      <c r="S323" s="43" t="str">
        <f>IF('Rp0,2, МПа'!F323="-",R323,CONCATENATE(R323,",",'Rp0,2, МПа'!F323))</f>
        <v>210,196,185</v>
      </c>
      <c r="T323" s="43" t="str">
        <f>IF('Rp0,2, МПа'!G323="-",S323,CONCATENATE(S323,",",'Rp0,2, МПа'!G323))</f>
        <v>210,196,185,170</v>
      </c>
      <c r="U323" s="43" t="str">
        <f>IF('Rp0,2, МПа'!H323="-",T323,CONCATENATE(T323,",",'Rp0,2, МПа'!H323))</f>
        <v>210,196,185,170,150</v>
      </c>
      <c r="V323" s="43" t="str">
        <f>IF('Rp0,2, МПа'!I323="-",U323,CONCATENATE(U323,",",'Rp0,2, МПа'!I323))</f>
        <v>210,196,185,170,150,145</v>
      </c>
      <c r="W323" s="43" t="str">
        <f>IF('Rp0,2, МПа'!J323="-",V323,CONCATENATE(V323,",",'Rp0,2, МПа'!J323))</f>
        <v>210,196,185,170,150,145,130</v>
      </c>
      <c r="X323" s="43" t="str">
        <f>IF('Rp0,2, МПа'!K323="-",W323,CONCATENATE(W323,",",'Rp0,2, МПа'!K323))</f>
        <v>210,196,185,170,150,145,130,125</v>
      </c>
      <c r="Y323" s="43" t="str">
        <f>IF('Rp0,2, МПа'!L323="-",X323,CONCATENATE(X323,",",'Rp0,2, МПа'!L323))</f>
        <v>210,196,185,170,150,145,130,125,125</v>
      </c>
      <c r="Z323" s="43" t="str">
        <f>IF('Rp0,2, МПа'!M323="-",Y323,CONCATENATE(Y323,",",'Rp0,2, МПа'!M323))</f>
        <v>210,196,185,170,150,145,130,125,125,120</v>
      </c>
      <c r="AA323" s="43" t="str">
        <f>IF('Rp0,2, МПа'!N323="-",Z323,CONCATENATE(Z323,",",'Rp0,2, МПа'!N323))</f>
        <v>210,196,185,170,150,145,130,125,125,120,120</v>
      </c>
      <c r="AB323" s="43" t="str">
        <f>IF('Rp0,2, МПа'!O323="-",AA323,CONCATENATE(AA323,",",'Rp0,2, МПа'!O323))</f>
        <v>210,196,185,170,150,145,130,125,125,120,120,115</v>
      </c>
      <c r="AC323" s="43" t="str">
        <f>IF('Rp0,2, МПа'!P323="-",AB323,CONCATENATE(AB323,",",'Rp0,2, МПа'!P323))</f>
        <v>210,196,185,170,150,145,130,125,125,120,120,115,100</v>
      </c>
      <c r="AD323" s="43" t="str">
        <f t="shared" si="9"/>
        <v>{Name: "Сталь 03Х16Н9М2 (Листы толщиной от 40 до 150 мм)",ClassID: "ЛОЖЬ",UltimateStressArray: [550,500,460,430,420,412,400,400,390,370,355,350,300],YieldStressArray: [210,196,185,170,150,145,130,125,125,120,120,115,100]},</v>
      </c>
    </row>
    <row r="324" spans="1:30" x14ac:dyDescent="0.25">
      <c r="A324" s="45" t="str">
        <f>INDEX('Обработка исходного'!B:B,ROW('Rm, МПа'!$B$3)+4*(ROW('Rm, МПа'!$B324)-ROW('Rm, МПа'!$B$3)))</f>
        <v>Сталь хромоникелевая коррозионно-стойкого аустенитного класса</v>
      </c>
      <c r="B324" s="45" t="b">
        <f t="shared" ref="B324:B359" si="10">IF(A324="Сталь углеродистая","СУ",
IF(A324="Сталь легированная","СЛ",
IF(A324="Сталь хромоникелевая коррозионно-стойкая аустенитного класса","СХН-КСАК",
IF(A324="Сталь легированная хромомолибденованадиевая","СЛ-ХМВ",
IF(A324="Сталь легированная кремнемарганцовистая","СЛ-КМ",
IF(A324="Сталь высокохромистая","СВХ",
IF(A324="Сплав на железоникелевой основе","СЖНО",
IF(A324="Сплав циркониевый","СЦВ-Ц",
IF(A324="Сплав титановый","СЦМ-Т",
IF(A324="Сплав алюминиевый","СЦМ-А",
IF(A324="Сплав латуни","СЦМ-Л")))))))))))</f>
        <v>0</v>
      </c>
      <c r="C324" s="45" t="str">
        <f>CONCATENATE('Rm, МПа'!B324,IF(OR(ISBLANK('Rm, МПа'!C324),'Rm, МПа'!C324=""),"",CONCATENATE(" (",'Rm, МПа'!C324,")")))</f>
        <v>03Х16Н9М2 (Поковки (из слитка) толщиной от 180 до 500 мм)</v>
      </c>
      <c r="D324" s="43">
        <f>'Rm, МПа'!D324</f>
        <v>520</v>
      </c>
      <c r="E324" s="43" t="str">
        <f>IF('Rm, МПа'!E324="-",D324,CONCATENATE(D324,",",'Rm, МПа'!E324))</f>
        <v>520,500</v>
      </c>
      <c r="F324" s="43" t="str">
        <f>IF('Rm, МПа'!F324="-",E324,CONCATENATE(E324,",",'Rm, МПа'!F324))</f>
        <v>520,500,450</v>
      </c>
      <c r="G324" s="43" t="str">
        <f>IF('Rm, МПа'!G324="-",F324,CONCATENATE(F324,",",'Rm, МПа'!G324))</f>
        <v>520,500,450,425</v>
      </c>
      <c r="H324" s="43" t="str">
        <f>IF('Rm, МПа'!H324="-",G324,CONCATENATE(G324,",",'Rm, МПа'!H324))</f>
        <v>520,500,450,425,420</v>
      </c>
      <c r="I324" s="43" t="str">
        <f>IF('Rm, МПа'!I324="-",H324,CONCATENATE(H324,",",'Rm, МПа'!I324))</f>
        <v>520,500,450,425,420,410</v>
      </c>
      <c r="J324" s="43" t="str">
        <f>IF('Rm, МПа'!J324="-",I324,CONCATENATE(I324,",",'Rm, МПа'!J324))</f>
        <v>520,500,450,425,420,410,380</v>
      </c>
      <c r="K324" s="43" t="str">
        <f>IF('Rm, МПа'!K324="-",J324,CONCATENATE(J324,",",'Rm, МПа'!K324))</f>
        <v>520,500,450,425,420,410,380,350</v>
      </c>
      <c r="L324" s="43" t="str">
        <f>IF('Rm, МПа'!L324="-",K324,CONCATENATE(K324,",",'Rm, МПа'!L324))</f>
        <v>520,500,450,425,420,410,380,350,350</v>
      </c>
      <c r="M324" s="43" t="str">
        <f>IF('Rm, МПа'!M324="-",L324,CONCATENATE(L324,",",'Rm, МПа'!M324))</f>
        <v>520,500,450,425,420,410,380,350,350,340</v>
      </c>
      <c r="N324" s="43" t="str">
        <f>IF('Rm, МПа'!N324="-",M324,CONCATENATE(M324,",",'Rm, МПа'!N324))</f>
        <v>520,500,450,425,420,410,380,350,350,340,340</v>
      </c>
      <c r="O324" s="43" t="str">
        <f>IF('Rm, МПа'!O324="-",N324,CONCATENATE(N324,",",'Rm, МПа'!O324))</f>
        <v>520,500,450,425,420,410,380,350,350,340,340,330</v>
      </c>
      <c r="P324" s="43" t="str">
        <f>IF('Rm, МПа'!P324="-",O324,CONCATENATE(O324,",",'Rm, МПа'!P324))</f>
        <v>520,500,450,425,420,410,380,350,350,340,340,330,280</v>
      </c>
      <c r="Q324" s="43">
        <f>'Rp0,2, МПа'!D324</f>
        <v>200</v>
      </c>
      <c r="R324" s="43" t="str">
        <f>IF('Rp0,2, МПа'!E324="-",Q324,CONCATENATE(Q324,",",'Rp0,2, МПа'!E324))</f>
        <v>200,186</v>
      </c>
      <c r="S324" s="43" t="str">
        <f>IF('Rp0,2, МПа'!F324="-",R324,CONCATENATE(R324,",",'Rp0,2, МПа'!F324))</f>
        <v>200,186,180</v>
      </c>
      <c r="T324" s="43" t="str">
        <f>IF('Rp0,2, МПа'!G324="-",S324,CONCATENATE(S324,",",'Rp0,2, МПа'!G324))</f>
        <v>200,186,180,175</v>
      </c>
      <c r="U324" s="43" t="str">
        <f>IF('Rp0,2, МПа'!H324="-",T324,CONCATENATE(T324,",",'Rp0,2, МПа'!H324))</f>
        <v>200,186,180,175,140</v>
      </c>
      <c r="V324" s="43" t="str">
        <f>IF('Rp0,2, МПа'!I324="-",U324,CONCATENATE(U324,",",'Rp0,2, МПа'!I324))</f>
        <v>200,186,180,175,140,130</v>
      </c>
      <c r="W324" s="43" t="str">
        <f>IF('Rp0,2, МПа'!J324="-",V324,CONCATENATE(V324,",",'Rp0,2, МПа'!J324))</f>
        <v>200,186,180,175,140,130,125</v>
      </c>
      <c r="X324" s="43" t="str">
        <f>IF('Rp0,2, МПа'!K324="-",W324,CONCATENATE(W324,",",'Rp0,2, МПа'!K324))</f>
        <v>200,186,180,175,140,130,125,110</v>
      </c>
      <c r="Y324" s="43" t="str">
        <f>IF('Rp0,2, МПа'!L324="-",X324,CONCATENATE(X324,",",'Rp0,2, МПа'!L324))</f>
        <v>200,186,180,175,140,130,125,110,110</v>
      </c>
      <c r="Z324" s="43" t="str">
        <f>IF('Rp0,2, МПа'!M324="-",Y324,CONCATENATE(Y324,",",'Rp0,2, МПа'!M324))</f>
        <v>200,186,180,175,140,130,125,110,110,105</v>
      </c>
      <c r="AA324" s="43" t="str">
        <f>IF('Rp0,2, МПа'!N324="-",Z324,CONCATENATE(Z324,",",'Rp0,2, МПа'!N324))</f>
        <v>200,186,180,175,140,130,125,110,110,105,100</v>
      </c>
      <c r="AB324" s="43" t="str">
        <f>IF('Rp0,2, МПа'!O324="-",AA324,CONCATENATE(AA324,",",'Rp0,2, МПа'!O324))</f>
        <v>200,186,180,175,140,130,125,110,110,105,100,100</v>
      </c>
      <c r="AC324" s="43" t="str">
        <f>IF('Rp0,2, МПа'!P324="-",AB324,CONCATENATE(AB324,",",'Rp0,2, МПа'!P324))</f>
        <v>200,186,180,175,140,130,125,110,110,105,100,100,95</v>
      </c>
      <c r="AD324" s="43" t="str">
        <f t="shared" ref="AD324:AD359" si="11">CONCATENATE("{",
CONCATENATE("Name",": ",CHAR(34),CONCATENATE(IF(OR(ISNUMBER(SEARCH("Ст3",C324)),ISNUMBER(SEARCH("Сплав",C324))),"","Сталь "),C324),CHAR(34)),
",",
CONCATENATE("ClassID",": ",CHAR(34),B324,CHAR(34)),
",",
CONCATENATE("UltimateStressArray",": [",P324,"]"),
",",
CONCATENATE("YieldStressArray",": [",AC324,"]"),
"},")</f>
        <v>{Name: "Сталь 03Х16Н9М2 (Поковки (из слитка) толщиной от 180 до 500 мм)",ClassID: "ЛОЖЬ",UltimateStressArray: [520,500,450,425,420,410,380,350,350,340,340,330,280],YieldStressArray: [200,186,180,175,140,130,125,110,110,105,100,100,95]},</v>
      </c>
    </row>
    <row r="325" spans="1:30" x14ac:dyDescent="0.25">
      <c r="A325" s="45" t="str">
        <f>INDEX('Обработка исходного'!B:B,ROW('Rm, МПа'!$B$3)+4*(ROW('Rm, МПа'!$B325)-ROW('Rm, МПа'!$B$3)))</f>
        <v>Сталь хромоникелевая коррозионно-стойкого аустенитного класса</v>
      </c>
      <c r="B325" s="45" t="b">
        <f t="shared" si="10"/>
        <v>0</v>
      </c>
      <c r="C325" s="45" t="str">
        <f>CONCATENATE('Rm, МПа'!B325,IF(OR(ISBLANK('Rm, МПа'!C325),'Rm, МПа'!C325=""),"",CONCATENATE(" (",'Rm, МПа'!C325,")")))</f>
        <v>08Х16Н11М3 (Листы толщиной от 6 до 50 мм)</v>
      </c>
      <c r="D325" s="43">
        <f>'Rm, МПа'!D325</f>
        <v>510</v>
      </c>
      <c r="E325" s="43" t="str">
        <f>IF('Rm, МПа'!E325="-",D325,CONCATENATE(D325,",",'Rm, МПа'!E325))</f>
        <v>510,491</v>
      </c>
      <c r="F325" s="43" t="str">
        <f>IF('Rm, МПа'!F325="-",E325,CONCATENATE(E325,",",'Rm, МПа'!F325))</f>
        <v>510,491,441</v>
      </c>
      <c r="G325" s="43" t="str">
        <f>IF('Rm, МПа'!G325="-",F325,CONCATENATE(F325,",",'Rm, МПа'!G325))</f>
        <v>510,491,441,422</v>
      </c>
      <c r="H325" s="43" t="str">
        <f>IF('Rm, МПа'!H325="-",G325,CONCATENATE(G325,",",'Rm, МПа'!H325))</f>
        <v>510,491,441,422,412</v>
      </c>
      <c r="I325" s="43" t="str">
        <f>IF('Rm, МПа'!I325="-",H325,CONCATENATE(H325,",",'Rm, МПа'!I325))</f>
        <v>510,491,441,422,412,402</v>
      </c>
      <c r="J325" s="43" t="str">
        <f>IF('Rm, МПа'!J325="-",I325,CONCATENATE(I325,",",'Rm, МПа'!J325))</f>
        <v>510,491,441,422,412,402,402</v>
      </c>
      <c r="K325" s="43" t="str">
        <f>IF('Rm, МПа'!K325="-",J325,CONCATENATE(J325,",",'Rm, МПа'!K325))</f>
        <v>510,491,441,422,412,402,402,392</v>
      </c>
      <c r="L325" s="43" t="str">
        <f>IF('Rm, МПа'!L325="-",K325,CONCATENATE(K325,",",'Rm, МПа'!L325))</f>
        <v>510,491,441,422,412,402,402,392,392</v>
      </c>
      <c r="M325" s="43" t="str">
        <f>IF('Rm, МПа'!M325="-",L325,CONCATENATE(L325,",",'Rm, МПа'!M325))</f>
        <v>510,491,441,422,412,402,402,392,392,392</v>
      </c>
      <c r="N325" s="43" t="str">
        <f>IF('Rm, МПа'!N325="-",M325,CONCATENATE(M325,",",'Rm, МПа'!N325))</f>
        <v>510,491,441,422,412,402,402,392,392,392,373</v>
      </c>
      <c r="O325" s="43" t="str">
        <f>IF('Rm, МПа'!O325="-",N325,CONCATENATE(N325,",",'Rm, МПа'!O325))</f>
        <v>510,491,441,422,412,402,402,392,392,392,373,363</v>
      </c>
      <c r="P325" s="43" t="str">
        <f>IF('Rm, МПа'!P325="-",O325,CONCATENATE(O325,",",'Rm, МПа'!P325))</f>
        <v>510,491,441,422,412,402,402,392,392,392,373,363,343</v>
      </c>
      <c r="Q325" s="43">
        <f>'Rp0,2, МПа'!D325</f>
        <v>206</v>
      </c>
      <c r="R325" s="43" t="str">
        <f>IF('Rp0,2, МПа'!E325="-",Q325,CONCATENATE(Q325,",",'Rp0,2, МПа'!E325))</f>
        <v>206,196</v>
      </c>
      <c r="S325" s="43" t="str">
        <f>IF('Rp0,2, МПа'!F325="-",R325,CONCATENATE(R325,",",'Rp0,2, МПа'!F325))</f>
        <v>206,196,196</v>
      </c>
      <c r="T325" s="43" t="str">
        <f>IF('Rp0,2, МПа'!G325="-",S325,CONCATENATE(S325,",",'Rp0,2, МПа'!G325))</f>
        <v>206,196,196,167</v>
      </c>
      <c r="U325" s="43" t="str">
        <f>IF('Rp0,2, МПа'!H325="-",T325,CONCATENATE(T325,",",'Rp0,2, МПа'!H325))</f>
        <v>206,196,196,167,157</v>
      </c>
      <c r="V325" s="43" t="str">
        <f>IF('Rp0,2, МПа'!I325="-",U325,CONCATENATE(U325,",",'Rp0,2, МПа'!I325))</f>
        <v>206,196,196,167,157,157</v>
      </c>
      <c r="W325" s="43" t="str">
        <f>IF('Rp0,2, МПа'!J325="-",V325,CONCATENATE(V325,",",'Rp0,2, МПа'!J325))</f>
        <v>206,196,196,167,157,157,147</v>
      </c>
      <c r="X325" s="43" t="str">
        <f>IF('Rp0,2, МПа'!K325="-",W325,CONCATENATE(W325,",",'Rp0,2, МПа'!K325))</f>
        <v>206,196,196,167,157,157,147,147</v>
      </c>
      <c r="Y325" s="43" t="str">
        <f>IF('Rp0,2, МПа'!L325="-",X325,CONCATENATE(X325,",",'Rp0,2, МПа'!L325))</f>
        <v>206,196,196,167,157,157,147,147,137</v>
      </c>
      <c r="Z325" s="43" t="str">
        <f>IF('Rp0,2, МПа'!M325="-",Y325,CONCATENATE(Y325,",",'Rp0,2, МПа'!M325))</f>
        <v>206,196,196,167,157,157,147,147,137,137</v>
      </c>
      <c r="AA325" s="43" t="str">
        <f>IF('Rp0,2, МПа'!N325="-",Z325,CONCATENATE(Z325,",",'Rp0,2, МПа'!N325))</f>
        <v>206,196,196,167,157,157,147,147,137,137,128</v>
      </c>
      <c r="AB325" s="43" t="str">
        <f>IF('Rp0,2, МПа'!O325="-",AA325,CONCATENATE(AA325,",",'Rp0,2, МПа'!O325))</f>
        <v>206,196,196,167,157,157,147,147,137,137,128,118</v>
      </c>
      <c r="AC325" s="43" t="str">
        <f>IF('Rp0,2, МПа'!P325="-",AB325,CONCATENATE(AB325,",",'Rp0,2, МПа'!P325))</f>
        <v>206,196,196,167,157,157,147,147,137,137,128,118,118</v>
      </c>
      <c r="AD325" s="43" t="str">
        <f t="shared" si="11"/>
        <v>{Name: "Сталь 08Х16Н11М3 (Листы толщиной от 6 до 50 мм)",ClassID: "ЛОЖЬ",UltimateStressArray: [510,491,441,422,412,402,402,392,392,392,373,363,343],YieldStressArray: [206,196,196,167,157,157,147,147,137,137,128,118,118]},</v>
      </c>
    </row>
    <row r="326" spans="1:30" x14ac:dyDescent="0.25">
      <c r="A326" s="45" t="str">
        <f>INDEX('Обработка исходного'!B:B,ROW('Rm, МПа'!$B$3)+4*(ROW('Rm, МПа'!$B326)-ROW('Rm, МПа'!$B$3)))</f>
        <v>Сталь хромоникелевая коррозионно-стойкого аустенитного класса</v>
      </c>
      <c r="B326" s="45" t="b">
        <f t="shared" si="10"/>
        <v>0</v>
      </c>
      <c r="C326" s="45" t="str">
        <f>CONCATENATE('Rm, МПа'!B326,IF(OR(ISBLANK('Rm, МПа'!C326),'Rm, МПа'!C326=""),"",CONCATENATE(" (",'Rm, МПа'!C326,")")))</f>
        <v>10Х17Н13М2Т (Заготовки в виде поковок и штамповок из слитков массой не более 15 т толщиной до 60 мм)</v>
      </c>
      <c r="D326" s="43">
        <f>'Rm, МПа'!D326</f>
        <v>510</v>
      </c>
      <c r="E326" s="43" t="str">
        <f>IF('Rm, МПа'!E326="-",D326,CONCATENATE(D326,",",'Rm, МПа'!E326))</f>
        <v>510,491</v>
      </c>
      <c r="F326" s="43" t="str">
        <f>IF('Rm, МПа'!F326="-",E326,CONCATENATE(E326,",",'Rm, МПа'!F326))</f>
        <v>510,491,432</v>
      </c>
      <c r="G326" s="43" t="str">
        <f>IF('Rm, МПа'!G326="-",F326,CONCATENATE(F326,",",'Rm, МПа'!G326))</f>
        <v>510,491,432,412</v>
      </c>
      <c r="H326" s="43" t="str">
        <f>IF('Rm, МПа'!H326="-",G326,CONCATENATE(G326,",",'Rm, МПа'!H326))</f>
        <v>510,491,432,412,392</v>
      </c>
      <c r="I326" s="43" t="str">
        <f>IF('Rm, МПа'!I326="-",H326,CONCATENATE(H326,",",'Rm, МПа'!I326))</f>
        <v>510,491,432,412,392,392</v>
      </c>
      <c r="J326" s="43" t="str">
        <f>IF('Rm, МПа'!J326="-",I326,CONCATENATE(I326,",",'Rm, МПа'!J326))</f>
        <v>510,491,432,412,392,392,353</v>
      </c>
      <c r="K326" s="43" t="str">
        <f>IF('Rm, МПа'!K326="-",J326,CONCATENATE(J326,",",'Rm, МПа'!K326))</f>
        <v>510,491,432,412,392,392,353,353</v>
      </c>
      <c r="L326" s="43" t="str">
        <f>IF('Rm, МПа'!L326="-",K326,CONCATENATE(K326,",",'Rm, МПа'!L326))</f>
        <v>510,491,432,412,392,392,353,353,333</v>
      </c>
      <c r="M326" s="43" t="str">
        <f>IF('Rm, МПа'!M326="-",L326,CONCATENATE(L326,",",'Rm, МПа'!M326))</f>
        <v>510,491,432,412,392,392,353,353,333,333</v>
      </c>
      <c r="N326" s="43" t="str">
        <f>IF('Rm, МПа'!N326="-",M326,CONCATENATE(M326,",",'Rm, МПа'!N326))</f>
        <v>510,491,432,412,392,392,353,353,333,333,323</v>
      </c>
      <c r="O326" s="43" t="str">
        <f>IF('Rm, МПа'!O326="-",N326,CONCATENATE(N326,",",'Rm, МПа'!O326))</f>
        <v>510,491,432,412,392,392,353,353,333,333,323,304</v>
      </c>
      <c r="P326" s="43" t="str">
        <f>IF('Rm, МПа'!P326="-",O326,CONCATENATE(O326,",",'Rm, МПа'!P326))</f>
        <v>510,491,432,412,392,392,353,353,333,333,323,304,255</v>
      </c>
      <c r="Q326" s="43">
        <f>'Rp0,2, МПа'!D326</f>
        <v>196</v>
      </c>
      <c r="R326" s="43" t="str">
        <f>IF('Rp0,2, МПа'!E326="-",Q326,CONCATENATE(Q326,",",'Rp0,2, МПа'!E326))</f>
        <v>196,186</v>
      </c>
      <c r="S326" s="43" t="str">
        <f>IF('Rp0,2, МПа'!F326="-",R326,CONCATENATE(R326,",",'Rp0,2, МПа'!F326))</f>
        <v>196,186,186</v>
      </c>
      <c r="T326" s="43" t="str">
        <f>IF('Rp0,2, МПа'!G326="-",S326,CONCATENATE(S326,",",'Rp0,2, МПа'!G326))</f>
        <v>196,186,186,186</v>
      </c>
      <c r="U326" s="43" t="str">
        <f>IF('Rp0,2, МПа'!H326="-",T326,CONCATENATE(T326,",",'Rp0,2, МПа'!H326))</f>
        <v>196,186,186,186,177</v>
      </c>
      <c r="V326" s="43" t="str">
        <f>IF('Rp0,2, МПа'!I326="-",U326,CONCATENATE(U326,",",'Rp0,2, МПа'!I326))</f>
        <v>196,186,186,186,177,177</v>
      </c>
      <c r="W326" s="43" t="str">
        <f>IF('Rp0,2, МПа'!J326="-",V326,CONCATENATE(V326,",",'Rp0,2, МПа'!J326))</f>
        <v>196,186,186,186,177,177,177</v>
      </c>
      <c r="X326" s="43" t="str">
        <f>IF('Rp0,2, МПа'!K326="-",W326,CONCATENATE(W326,",",'Rp0,2, МПа'!K326))</f>
        <v>196,186,186,186,177,177,177,177</v>
      </c>
      <c r="Y326" s="43" t="str">
        <f>IF('Rp0,2, МПа'!L326="-",X326,CONCATENATE(X326,",",'Rp0,2, МПа'!L326))</f>
        <v>196,186,186,186,177,177,177,177,147</v>
      </c>
      <c r="Z326" s="43" t="str">
        <f>IF('Rp0,2, МПа'!M326="-",Y326,CONCATENATE(Y326,",",'Rp0,2, МПа'!M326))</f>
        <v>196,186,186,186,177,177,177,177,147,147</v>
      </c>
      <c r="AA326" s="43" t="str">
        <f>IF('Rp0,2, МПа'!N326="-",Z326,CONCATENATE(Z326,",",'Rp0,2, МПа'!N326))</f>
        <v>196,186,186,186,177,177,177,177,147,147,118</v>
      </c>
      <c r="AB326" s="43" t="str">
        <f>IF('Rp0,2, МПа'!O326="-",AA326,CONCATENATE(AA326,",",'Rp0,2, МПа'!O326))</f>
        <v>196,186,186,186,177,177,177,177,147,147,118,118</v>
      </c>
      <c r="AC326" s="43" t="str">
        <f>IF('Rp0,2, МПа'!P326="-",AB326,CONCATENATE(AB326,",",'Rp0,2, МПа'!P326))</f>
        <v>196,186,186,186,177,177,177,177,147,147,118,118,108</v>
      </c>
      <c r="AD326" s="43" t="str">
        <f t="shared" si="11"/>
        <v>{Name: "Сталь 10Х17Н13М2Т (Заготовки в виде поковок и штамповок из слитков массой не более 15 т толщиной до 60 мм)",ClassID: "ЛОЖЬ",UltimateStressArray: [510,491,432,412,392,392,353,353,333,333,323,304,255],YieldStressArray: [196,186,186,186,177,177,177,177,147,147,118,118,108]},</v>
      </c>
    </row>
    <row r="327" spans="1:30" x14ac:dyDescent="0.25">
      <c r="A327" s="45" t="str">
        <f>INDEX('Обработка исходного'!B:B,ROW('Rm, МПа'!$B$3)+4*(ROW('Rm, МПа'!$B327)-ROW('Rm, МПа'!$B$3)))</f>
        <v>Сталь хромоникелевая коррозионно-стойкого аустенитного класса</v>
      </c>
      <c r="B327" s="45" t="b">
        <f t="shared" si="10"/>
        <v>0</v>
      </c>
      <c r="C327" s="45" t="str">
        <f>CONCATENATE('Rm, МПа'!B327,IF(OR(ISBLANK('Rm, МПа'!C327),'Rm, МПа'!C327=""),"",CONCATENATE(" (",'Rm, МПа'!C327,")")))</f>
        <v>10Х17Н13М2Т (Листы и листовые штамповки, ковано-катаные заготовки толщиной до 60 мм)</v>
      </c>
      <c r="D327" s="43">
        <f>'Rm, МПа'!D327</f>
        <v>510</v>
      </c>
      <c r="E327" s="43" t="str">
        <f>IF('Rm, МПа'!E327="-",D327,CONCATENATE(D327,",",'Rm, МПа'!E327))</f>
        <v>510,491</v>
      </c>
      <c r="F327" s="43" t="str">
        <f>IF('Rm, МПа'!F327="-",E327,CONCATENATE(E327,",",'Rm, МПа'!F327))</f>
        <v>510,491,432</v>
      </c>
      <c r="G327" s="43" t="str">
        <f>IF('Rm, МПа'!G327="-",F327,CONCATENATE(F327,",",'Rm, МПа'!G327))</f>
        <v>510,491,432,412</v>
      </c>
      <c r="H327" s="43" t="str">
        <f>IF('Rm, МПа'!H327="-",G327,CONCATENATE(G327,",",'Rm, МПа'!H327))</f>
        <v>510,491,432,412,392</v>
      </c>
      <c r="I327" s="43" t="str">
        <f>IF('Rm, МПа'!I327="-",H327,CONCATENATE(H327,",",'Rm, МПа'!I327))</f>
        <v>510,491,432,412,392,392</v>
      </c>
      <c r="J327" s="43" t="str">
        <f>IF('Rm, МПа'!J327="-",I327,CONCATENATE(I327,",",'Rm, МПа'!J327))</f>
        <v>510,491,432,412,392,392,353</v>
      </c>
      <c r="K327" s="43" t="str">
        <f>IF('Rm, МПа'!K327="-",J327,CONCATENATE(J327,",",'Rm, МПа'!K327))</f>
        <v>510,491,432,412,392,392,353,353</v>
      </c>
      <c r="L327" s="43" t="str">
        <f>IF('Rm, МПа'!L327="-",K327,CONCATENATE(K327,",",'Rm, МПа'!L327))</f>
        <v>510,491,432,412,392,392,353,353,333</v>
      </c>
      <c r="M327" s="43" t="str">
        <f>IF('Rm, МПа'!M327="-",L327,CONCATENATE(L327,",",'Rm, МПа'!M327))</f>
        <v>510,491,432,412,392,392,353,353,333,333</v>
      </c>
      <c r="N327" s="43" t="str">
        <f>IF('Rm, МПа'!N327="-",M327,CONCATENATE(M327,",",'Rm, МПа'!N327))</f>
        <v>510,491,432,412,392,392,353,353,333,333,323</v>
      </c>
      <c r="O327" s="43" t="str">
        <f>IF('Rm, МПа'!O327="-",N327,CONCATENATE(N327,",",'Rm, МПа'!O327))</f>
        <v>510,491,432,412,392,392,353,353,333,333,323,304</v>
      </c>
      <c r="P327" s="43" t="str">
        <f>IF('Rm, МПа'!P327="-",O327,CONCATENATE(O327,",",'Rm, МПа'!P327))</f>
        <v>510,491,432,412,392,392,353,353,333,333,323,304,255</v>
      </c>
      <c r="Q327" s="43">
        <f>'Rp0,2, МПа'!D327</f>
        <v>196</v>
      </c>
      <c r="R327" s="43" t="str">
        <f>IF('Rp0,2, МПа'!E327="-",Q327,CONCATENATE(Q327,",",'Rp0,2, МПа'!E327))</f>
        <v>196,186</v>
      </c>
      <c r="S327" s="43" t="str">
        <f>IF('Rp0,2, МПа'!F327="-",R327,CONCATENATE(R327,",",'Rp0,2, МПа'!F327))</f>
        <v>196,186,186</v>
      </c>
      <c r="T327" s="43" t="str">
        <f>IF('Rp0,2, МПа'!G327="-",S327,CONCATENATE(S327,",",'Rp0,2, МПа'!G327))</f>
        <v>196,186,186,186</v>
      </c>
      <c r="U327" s="43" t="str">
        <f>IF('Rp0,2, МПа'!H327="-",T327,CONCATENATE(T327,",",'Rp0,2, МПа'!H327))</f>
        <v>196,186,186,186,177</v>
      </c>
      <c r="V327" s="43" t="str">
        <f>IF('Rp0,2, МПа'!I327="-",U327,CONCATENATE(U327,",",'Rp0,2, МПа'!I327))</f>
        <v>196,186,186,186,177,177</v>
      </c>
      <c r="W327" s="43" t="str">
        <f>IF('Rp0,2, МПа'!J327="-",V327,CONCATENATE(V327,",",'Rp0,2, МПа'!J327))</f>
        <v>196,186,186,186,177,177,177</v>
      </c>
      <c r="X327" s="43" t="str">
        <f>IF('Rp0,2, МПа'!K327="-",W327,CONCATENATE(W327,",",'Rp0,2, МПа'!K327))</f>
        <v>196,186,186,186,177,177,177,177</v>
      </c>
      <c r="Y327" s="43" t="str">
        <f>IF('Rp0,2, МПа'!L327="-",X327,CONCATENATE(X327,",",'Rp0,2, МПа'!L327))</f>
        <v>196,186,186,186,177,177,177,177,147</v>
      </c>
      <c r="Z327" s="43" t="str">
        <f>IF('Rp0,2, МПа'!M327="-",Y327,CONCATENATE(Y327,",",'Rp0,2, МПа'!M327))</f>
        <v>196,186,186,186,177,177,177,177,147,147</v>
      </c>
      <c r="AA327" s="43" t="str">
        <f>IF('Rp0,2, МПа'!N327="-",Z327,CONCATENATE(Z327,",",'Rp0,2, МПа'!N327))</f>
        <v>196,186,186,186,177,177,177,177,147,147,118</v>
      </c>
      <c r="AB327" s="43" t="str">
        <f>IF('Rp0,2, МПа'!O327="-",AA327,CONCATENATE(AA327,",",'Rp0,2, МПа'!O327))</f>
        <v>196,186,186,186,177,177,177,177,147,147,118,118</v>
      </c>
      <c r="AC327" s="43" t="str">
        <f>IF('Rp0,2, МПа'!P327="-",AB327,CONCATENATE(AB327,",",'Rp0,2, МПа'!P327))</f>
        <v>196,186,186,186,177,177,177,177,147,147,118,118,108</v>
      </c>
      <c r="AD327" s="43" t="str">
        <f t="shared" si="11"/>
        <v>{Name: "Сталь 10Х17Н13М2Т (Листы и листовые штамповки, ковано-катаные заготовки толщиной до 60 мм)",ClassID: "ЛОЖЬ",UltimateStressArray: [510,491,432,412,392,392,353,353,333,333,323,304,255],YieldStressArray: [196,186,186,186,177,177,177,177,147,147,118,118,108]},</v>
      </c>
    </row>
    <row r="328" spans="1:30" x14ac:dyDescent="0.25">
      <c r="A328" s="45" t="str">
        <f>INDEX('Обработка исходного'!B:B,ROW('Rm, МПа'!$B$3)+4*(ROW('Rm, МПа'!$B328)-ROW('Rm, МПа'!$B$3)))</f>
        <v>Сталь хромоникелевая коррозионно-стойкого аустенитного класса</v>
      </c>
      <c r="B328" s="45" t="b">
        <f t="shared" si="10"/>
        <v>0</v>
      </c>
      <c r="C328" s="45" t="str">
        <f>CONCATENATE('Rm, МПа'!B328,IF(OR(ISBLANK('Rm, МПа'!C328),'Rm, МПа'!C328=""),"",CONCATENATE(" (",'Rm, МПа'!C328,")")))</f>
        <v>10Х17Н13М2Т (Заготовки в виде поковок и штамповок из слитков массой не более 15 т толщиной от 60 до 300 мм)</v>
      </c>
      <c r="D328" s="43">
        <f>'Rm, МПа'!D328</f>
        <v>510</v>
      </c>
      <c r="E328" s="43" t="str">
        <f>IF('Rm, МПа'!E328="-",D328,CONCATENATE(D328,",",'Rm, МПа'!E328))</f>
        <v>510,491</v>
      </c>
      <c r="F328" s="43" t="str">
        <f>IF('Rm, МПа'!F328="-",E328,CONCATENATE(E328,",",'Rm, МПа'!F328))</f>
        <v>510,491,432</v>
      </c>
      <c r="G328" s="43" t="str">
        <f>IF('Rm, МПа'!G328="-",F328,CONCATENATE(F328,",",'Rm, МПа'!G328))</f>
        <v>510,491,432,412</v>
      </c>
      <c r="H328" s="43" t="str">
        <f>IF('Rm, МПа'!H328="-",G328,CONCATENATE(G328,",",'Rm, МПа'!H328))</f>
        <v>510,491,432,412,392</v>
      </c>
      <c r="I328" s="43" t="str">
        <f>IF('Rm, МПа'!I328="-",H328,CONCATENATE(H328,",",'Rm, МПа'!I328))</f>
        <v>510,491,432,412,392,392</v>
      </c>
      <c r="J328" s="43" t="str">
        <f>IF('Rm, МПа'!J328="-",I328,CONCATENATE(I328,",",'Rm, МПа'!J328))</f>
        <v>510,491,432,412,392,392,353</v>
      </c>
      <c r="K328" s="43" t="str">
        <f>IF('Rm, МПа'!K328="-",J328,CONCATENATE(J328,",",'Rm, МПа'!K328))</f>
        <v>510,491,432,412,392,392,353,353</v>
      </c>
      <c r="L328" s="43" t="str">
        <f>IF('Rm, МПа'!L328="-",K328,CONCATENATE(K328,",",'Rm, МПа'!L328))</f>
        <v>510,491,432,412,392,392,353,353,333</v>
      </c>
      <c r="M328" s="43" t="str">
        <f>IF('Rm, МПа'!M328="-",L328,CONCATENATE(L328,",",'Rm, МПа'!M328))</f>
        <v>510,491,432,412,392,392,353,353,333,333</v>
      </c>
      <c r="N328" s="43" t="str">
        <f>IF('Rm, МПа'!N328="-",M328,CONCATENATE(M328,",",'Rm, МПа'!N328))</f>
        <v>510,491,432,412,392,392,353,353,333,333,323</v>
      </c>
      <c r="O328" s="43" t="str">
        <f>IF('Rm, МПа'!O328="-",N328,CONCATENATE(N328,",",'Rm, МПа'!O328))</f>
        <v>510,491,432,412,392,392,353,353,333,333,323,304</v>
      </c>
      <c r="P328" s="43" t="str">
        <f>IF('Rm, МПа'!P328="-",O328,CONCATENATE(O328,",",'Rm, МПа'!P328))</f>
        <v>510,491,432,412,392,392,353,353,333,333,323,304,255</v>
      </c>
      <c r="Q328" s="43">
        <f>'Rp0,2, МПа'!D328</f>
        <v>196</v>
      </c>
      <c r="R328" s="43" t="str">
        <f>IF('Rp0,2, МПа'!E328="-",Q328,CONCATENATE(Q328,",",'Rp0,2, МПа'!E328))</f>
        <v>196,186</v>
      </c>
      <c r="S328" s="43" t="str">
        <f>IF('Rp0,2, МПа'!F328="-",R328,CONCATENATE(R328,",",'Rp0,2, МПа'!F328))</f>
        <v>196,186,186</v>
      </c>
      <c r="T328" s="43" t="str">
        <f>IF('Rp0,2, МПа'!G328="-",S328,CONCATENATE(S328,",",'Rp0,2, МПа'!G328))</f>
        <v>196,186,186,186</v>
      </c>
      <c r="U328" s="43" t="str">
        <f>IF('Rp0,2, МПа'!H328="-",T328,CONCATENATE(T328,",",'Rp0,2, МПа'!H328))</f>
        <v>196,186,186,186,177</v>
      </c>
      <c r="V328" s="43" t="str">
        <f>IF('Rp0,2, МПа'!I328="-",U328,CONCATENATE(U328,",",'Rp0,2, МПа'!I328))</f>
        <v>196,186,186,186,177,177</v>
      </c>
      <c r="W328" s="43" t="str">
        <f>IF('Rp0,2, МПа'!J328="-",V328,CONCATENATE(V328,",",'Rp0,2, МПа'!J328))</f>
        <v>196,186,186,186,177,177,177</v>
      </c>
      <c r="X328" s="43" t="str">
        <f>IF('Rp0,2, МПа'!K328="-",W328,CONCATENATE(W328,",",'Rp0,2, МПа'!K328))</f>
        <v>196,186,186,186,177,177,177,177</v>
      </c>
      <c r="Y328" s="43" t="str">
        <f>IF('Rp0,2, МПа'!L328="-",X328,CONCATENATE(X328,",",'Rp0,2, МПа'!L328))</f>
        <v>196,186,186,186,177,177,177,177,147</v>
      </c>
      <c r="Z328" s="43" t="str">
        <f>IF('Rp0,2, МПа'!M328="-",Y328,CONCATENATE(Y328,",",'Rp0,2, МПа'!M328))</f>
        <v>196,186,186,186,177,177,177,177,147,147</v>
      </c>
      <c r="AA328" s="43" t="str">
        <f>IF('Rp0,2, МПа'!N328="-",Z328,CONCATENATE(Z328,",",'Rp0,2, МПа'!N328))</f>
        <v>196,186,186,186,177,177,177,177,147,147,118</v>
      </c>
      <c r="AB328" s="43" t="str">
        <f>IF('Rp0,2, МПа'!O328="-",AA328,CONCATENATE(AA328,",",'Rp0,2, МПа'!O328))</f>
        <v>196,186,186,186,177,177,177,177,147,147,118,118</v>
      </c>
      <c r="AC328" s="43" t="str">
        <f>IF('Rp0,2, МПа'!P328="-",AB328,CONCATENATE(AB328,",",'Rp0,2, МПа'!P328))</f>
        <v>196,186,186,186,177,177,177,177,147,147,118,118,108</v>
      </c>
      <c r="AD328" s="43" t="str">
        <f t="shared" si="11"/>
        <v>{Name: "Сталь 10Х17Н13М2Т (Заготовки в виде поковок и штамповок из слитков массой не более 15 т толщиной от 60 до 300 мм)",ClassID: "ЛОЖЬ",UltimateStressArray: [510,491,432,412,392,392,353,353,333,333,323,304,255],YieldStressArray: [196,186,186,186,177,177,177,177,147,147,118,118,108]},</v>
      </c>
    </row>
    <row r="329" spans="1:30" x14ac:dyDescent="0.25">
      <c r="A329" s="45" t="str">
        <f>INDEX('Обработка исходного'!B:B,ROW('Rm, МПа'!$B$3)+4*(ROW('Rm, МПа'!$B329)-ROW('Rm, МПа'!$B$3)))</f>
        <v>Сталь хромоникелевая коррозионно-стойкого аустенитного класса</v>
      </c>
      <c r="B329" s="45" t="b">
        <f t="shared" si="10"/>
        <v>0</v>
      </c>
      <c r="C329" s="45" t="str">
        <f>CONCATENATE('Rm, МПа'!B329,IF(OR(ISBLANK('Rm, МПа'!C329),'Rm, МПа'!C329=""),"",CONCATENATE(" (",'Rm, МПа'!C329,")")))</f>
        <v>10Х17Н13М2Т (Листы и листовые штамповки, ковано-катаные заготовки толщиной от 60 до 300 мм)</v>
      </c>
      <c r="D329" s="43">
        <f>'Rm, МПа'!D329</f>
        <v>510</v>
      </c>
      <c r="E329" s="43" t="str">
        <f>IF('Rm, МПа'!E329="-",D329,CONCATENATE(D329,",",'Rm, МПа'!E329))</f>
        <v>510,491</v>
      </c>
      <c r="F329" s="43" t="str">
        <f>IF('Rm, МПа'!F329="-",E329,CONCATENATE(E329,",",'Rm, МПа'!F329))</f>
        <v>510,491,432</v>
      </c>
      <c r="G329" s="43" t="str">
        <f>IF('Rm, МПа'!G329="-",F329,CONCATENATE(F329,",",'Rm, МПа'!G329))</f>
        <v>510,491,432,412</v>
      </c>
      <c r="H329" s="43" t="str">
        <f>IF('Rm, МПа'!H329="-",G329,CONCATENATE(G329,",",'Rm, МПа'!H329))</f>
        <v>510,491,432,412,392</v>
      </c>
      <c r="I329" s="43" t="str">
        <f>IF('Rm, МПа'!I329="-",H329,CONCATENATE(H329,",",'Rm, МПа'!I329))</f>
        <v>510,491,432,412,392,392</v>
      </c>
      <c r="J329" s="43" t="str">
        <f>IF('Rm, МПа'!J329="-",I329,CONCATENATE(I329,",",'Rm, МПа'!J329))</f>
        <v>510,491,432,412,392,392,353</v>
      </c>
      <c r="K329" s="43" t="str">
        <f>IF('Rm, МПа'!K329="-",J329,CONCATENATE(J329,",",'Rm, МПа'!K329))</f>
        <v>510,491,432,412,392,392,353,353</v>
      </c>
      <c r="L329" s="43" t="str">
        <f>IF('Rm, МПа'!L329="-",K329,CONCATENATE(K329,",",'Rm, МПа'!L329))</f>
        <v>510,491,432,412,392,392,353,353,333</v>
      </c>
      <c r="M329" s="43" t="str">
        <f>IF('Rm, МПа'!M329="-",L329,CONCATENATE(L329,",",'Rm, МПа'!M329))</f>
        <v>510,491,432,412,392,392,353,353,333,333</v>
      </c>
      <c r="N329" s="43" t="str">
        <f>IF('Rm, МПа'!N329="-",M329,CONCATENATE(M329,",",'Rm, МПа'!N329))</f>
        <v>510,491,432,412,392,392,353,353,333,333,323</v>
      </c>
      <c r="O329" s="43" t="str">
        <f>IF('Rm, МПа'!O329="-",N329,CONCATENATE(N329,",",'Rm, МПа'!O329))</f>
        <v>510,491,432,412,392,392,353,353,333,333,323,304</v>
      </c>
      <c r="P329" s="43" t="str">
        <f>IF('Rm, МПа'!P329="-",O329,CONCATENATE(O329,",",'Rm, МПа'!P329))</f>
        <v>510,491,432,412,392,392,353,353,333,333,323,304,255</v>
      </c>
      <c r="Q329" s="43">
        <f>'Rp0,2, МПа'!D329</f>
        <v>196</v>
      </c>
      <c r="R329" s="43" t="str">
        <f>IF('Rp0,2, МПа'!E329="-",Q329,CONCATENATE(Q329,",",'Rp0,2, МПа'!E329))</f>
        <v>196,186</v>
      </c>
      <c r="S329" s="43" t="str">
        <f>IF('Rp0,2, МПа'!F329="-",R329,CONCATENATE(R329,",",'Rp0,2, МПа'!F329))</f>
        <v>196,186,186</v>
      </c>
      <c r="T329" s="43" t="str">
        <f>IF('Rp0,2, МПа'!G329="-",S329,CONCATENATE(S329,",",'Rp0,2, МПа'!G329))</f>
        <v>196,186,186,186</v>
      </c>
      <c r="U329" s="43" t="str">
        <f>IF('Rp0,2, МПа'!H329="-",T329,CONCATENATE(T329,",",'Rp0,2, МПа'!H329))</f>
        <v>196,186,186,186,177</v>
      </c>
      <c r="V329" s="43" t="str">
        <f>IF('Rp0,2, МПа'!I329="-",U329,CONCATENATE(U329,",",'Rp0,2, МПа'!I329))</f>
        <v>196,186,186,186,177,177</v>
      </c>
      <c r="W329" s="43" t="str">
        <f>IF('Rp0,2, МПа'!J329="-",V329,CONCATENATE(V329,",",'Rp0,2, МПа'!J329))</f>
        <v>196,186,186,186,177,177,177</v>
      </c>
      <c r="X329" s="43" t="str">
        <f>IF('Rp0,2, МПа'!K329="-",W329,CONCATENATE(W329,",",'Rp0,2, МПа'!K329))</f>
        <v>196,186,186,186,177,177,177,177</v>
      </c>
      <c r="Y329" s="43" t="str">
        <f>IF('Rp0,2, МПа'!L329="-",X329,CONCATENATE(X329,",",'Rp0,2, МПа'!L329))</f>
        <v>196,186,186,186,177,177,177,177,147</v>
      </c>
      <c r="Z329" s="43" t="str">
        <f>IF('Rp0,2, МПа'!M329="-",Y329,CONCATENATE(Y329,",",'Rp0,2, МПа'!M329))</f>
        <v>196,186,186,186,177,177,177,177,147,147</v>
      </c>
      <c r="AA329" s="43" t="str">
        <f>IF('Rp0,2, МПа'!N329="-",Z329,CONCATENATE(Z329,",",'Rp0,2, МПа'!N329))</f>
        <v>196,186,186,186,177,177,177,177,147,147,118</v>
      </c>
      <c r="AB329" s="43" t="str">
        <f>IF('Rp0,2, МПа'!O329="-",AA329,CONCATENATE(AA329,",",'Rp0,2, МПа'!O329))</f>
        <v>196,186,186,186,177,177,177,177,147,147,118,118</v>
      </c>
      <c r="AC329" s="43" t="str">
        <f>IF('Rp0,2, МПа'!P329="-",AB329,CONCATENATE(AB329,",",'Rp0,2, МПа'!P329))</f>
        <v>196,186,186,186,177,177,177,177,147,147,118,118,108</v>
      </c>
      <c r="AD329" s="43" t="str">
        <f t="shared" si="11"/>
        <v>{Name: "Сталь 10Х17Н13М2Т (Листы и листовые штамповки, ковано-катаные заготовки толщиной от 60 до 300 мм)",ClassID: "ЛОЖЬ",UltimateStressArray: [510,491,432,412,392,392,353,353,333,333,323,304,255],YieldStressArray: [196,186,186,186,177,177,177,177,147,147,118,118,108]},</v>
      </c>
    </row>
    <row r="330" spans="1:30" x14ac:dyDescent="0.25">
      <c r="A330" s="45" t="str">
        <f>INDEX('Обработка исходного'!B:B,ROW('Rm, МПа'!$B$3)+4*(ROW('Rm, МПа'!$B330)-ROW('Rm, МПа'!$B$3)))</f>
        <v>Сталь хромоникелевая коррозионно-стойкого аустенитного класса</v>
      </c>
      <c r="B330" s="45" t="b">
        <f t="shared" si="10"/>
        <v>0</v>
      </c>
      <c r="C330" s="45" t="str">
        <f>CONCATENATE('Rm, МПа'!B330,IF(OR(ISBLANK('Rm, МПа'!C330),'Rm, МПа'!C330=""),"",CONCATENATE(" (",'Rm, МПа'!C330,")")))</f>
        <v>10Х17Н13М2Т (Листы толщиной от 0,5 до 160 мм)</v>
      </c>
      <c r="D330" s="43">
        <f>'Rm, МПа'!D330</f>
        <v>530</v>
      </c>
      <c r="E330" s="43" t="str">
        <f>IF('Rm, МПа'!E330="-",D330,CONCATENATE(D330,",",'Rm, МПа'!E330))</f>
        <v>530,510</v>
      </c>
      <c r="F330" s="43" t="str">
        <f>IF('Rm, МПа'!F330="-",E330,CONCATENATE(E330,",",'Rm, МПа'!F330))</f>
        <v>530,510,451</v>
      </c>
      <c r="G330" s="43" t="str">
        <f>IF('Rm, МПа'!G330="-",F330,CONCATENATE(F330,",",'Rm, МПа'!G330))</f>
        <v>530,510,451,432</v>
      </c>
      <c r="H330" s="43" t="str">
        <f>IF('Rm, МПа'!H330="-",G330,CONCATENATE(G330,",",'Rm, МПа'!H330))</f>
        <v>530,510,451,432,412</v>
      </c>
      <c r="I330" s="43" t="str">
        <f>IF('Rm, МПа'!I330="-",H330,CONCATENATE(H330,",",'Rm, МПа'!I330))</f>
        <v>530,510,451,432,412,412</v>
      </c>
      <c r="J330" s="43" t="str">
        <f>IF('Rm, МПа'!J330="-",I330,CONCATENATE(I330,",",'Rm, МПа'!J330))</f>
        <v>530,510,451,432,412,412,363</v>
      </c>
      <c r="K330" s="43" t="str">
        <f>IF('Rm, МПа'!K330="-",J330,CONCATENATE(J330,",",'Rm, МПа'!K330))</f>
        <v>530,510,451,432,412,412,363,363</v>
      </c>
      <c r="L330" s="43" t="str">
        <f>IF('Rm, МПа'!L330="-",K330,CONCATENATE(K330,",",'Rm, МПа'!L330))</f>
        <v>530,510,451,432,412,412,363,363,343</v>
      </c>
      <c r="M330" s="43" t="str">
        <f>IF('Rm, МПа'!M330="-",L330,CONCATENATE(L330,",",'Rm, МПа'!M330))</f>
        <v>530,510,451,432,412,412,363,363,343,343</v>
      </c>
      <c r="N330" s="43" t="str">
        <f>IF('Rm, МПа'!N330="-",M330,CONCATENATE(M330,",",'Rm, МПа'!N330))</f>
        <v>530,510,451,432,412,412,363,363,343,343,333</v>
      </c>
      <c r="O330" s="43" t="str">
        <f>IF('Rm, МПа'!O330="-",N330,CONCATENATE(N330,",",'Rm, МПа'!O330))</f>
        <v>530,510,451,432,412,412,363,363,343,343,333,314</v>
      </c>
      <c r="P330" s="43" t="str">
        <f>IF('Rm, МПа'!P330="-",O330,CONCATENATE(O330,",",'Rm, МПа'!P330))</f>
        <v>530,510,451,432,412,412,363,363,343,343,333,314,265</v>
      </c>
      <c r="Q330" s="43">
        <f>'Rp0,2, МПа'!D330</f>
        <v>235</v>
      </c>
      <c r="R330" s="43" t="str">
        <f>IF('Rp0,2, МПа'!E330="-",Q330,CONCATENATE(Q330,",",'Rp0,2, МПа'!E330))</f>
        <v>235,226</v>
      </c>
      <c r="S330" s="43" t="str">
        <f>IF('Rp0,2, МПа'!F330="-",R330,CONCATENATE(R330,",",'Rp0,2, МПа'!F330))</f>
        <v>235,226,226</v>
      </c>
      <c r="T330" s="43" t="str">
        <f>IF('Rp0,2, МПа'!G330="-",S330,CONCATENATE(S330,",",'Rp0,2, МПа'!G330))</f>
        <v>235,226,226,226</v>
      </c>
      <c r="U330" s="43" t="str">
        <f>IF('Rp0,2, МПа'!H330="-",T330,CONCATENATE(T330,",",'Rp0,2, МПа'!H330))</f>
        <v>235,226,226,226,216</v>
      </c>
      <c r="V330" s="43" t="str">
        <f>IF('Rp0,2, МПа'!I330="-",U330,CONCATENATE(U330,",",'Rp0,2, МПа'!I330))</f>
        <v>235,226,226,226,216,216</v>
      </c>
      <c r="W330" s="43" t="str">
        <f>IF('Rp0,2, МПа'!J330="-",V330,CONCATENATE(V330,",",'Rp0,2, МПа'!J330))</f>
        <v>235,226,226,226,216,216,216</v>
      </c>
      <c r="X330" s="43" t="str">
        <f>IF('Rp0,2, МПа'!K330="-",W330,CONCATENATE(W330,",",'Rp0,2, МПа'!K330))</f>
        <v>235,226,226,226,216,216,216,216</v>
      </c>
      <c r="Y330" s="43" t="str">
        <f>IF('Rp0,2, МПа'!L330="-",X330,CONCATENATE(X330,",",'Rp0,2, МПа'!L330))</f>
        <v>235,226,226,226,216,216,216,216,177</v>
      </c>
      <c r="Z330" s="43" t="str">
        <f>IF('Rp0,2, МПа'!M330="-",Y330,CONCATENATE(Y330,",",'Rp0,2, МПа'!M330))</f>
        <v>235,226,226,226,216,216,216,216,177,177</v>
      </c>
      <c r="AA330" s="43" t="str">
        <f>IF('Rp0,2, МПа'!N330="-",Z330,CONCATENATE(Z330,",",'Rp0,2, МПа'!N330))</f>
        <v>235,226,226,226,216,216,216,216,177,177,137</v>
      </c>
      <c r="AB330" s="43" t="str">
        <f>IF('Rp0,2, МПа'!O330="-",AA330,CONCATENATE(AA330,",",'Rp0,2, МПа'!O330))</f>
        <v>235,226,226,226,216,216,216,216,177,177,137,137</v>
      </c>
      <c r="AC330" s="43" t="str">
        <f>IF('Rp0,2, МПа'!P330="-",AB330,CONCATENATE(AB330,",",'Rp0,2, МПа'!P330))</f>
        <v>235,226,226,226,216,216,216,216,177,177,137,137,137</v>
      </c>
      <c r="AD330" s="43" t="str">
        <f t="shared" si="11"/>
        <v>{Name: "Сталь 10Х17Н13М2Т (Листы толщиной от 0,5 до 160 мм)",ClassID: "ЛОЖЬ",UltimateStressArray: [530,510,451,432,412,412,363,363,343,343,333,314,265],YieldStressArray: [235,226,226,226,216,216,216,216,177,177,137,137,137]},</v>
      </c>
    </row>
    <row r="331" spans="1:30" x14ac:dyDescent="0.25">
      <c r="A331" s="45" t="str">
        <f>INDEX('Обработка исходного'!B:B,ROW('Rm, МПа'!$B$3)+4*(ROW('Rm, МПа'!$B331)-ROW('Rm, МПа'!$B$3)))</f>
        <v>Сталь хромоникелевая коррозионно-стойкого аустенитного класса</v>
      </c>
      <c r="B331" s="45" t="b">
        <f t="shared" si="10"/>
        <v>0</v>
      </c>
      <c r="C331" s="45" t="str">
        <f>CONCATENATE('Rm, МПа'!B331,IF(OR(ISBLANK('Rm, МПа'!C331),'Rm, МПа'!C331=""),"",CONCATENATE(" (",'Rm, МПа'!C331,")")))</f>
        <v>10Х17Н13М2Т (Трубы бесшовные горячедеформированные диаметром от 57 до 325 мм с толщиной стенки от 3,5 до 32 мм)</v>
      </c>
      <c r="D331" s="43">
        <f>'Rm, МПа'!D331</f>
        <v>530</v>
      </c>
      <c r="E331" s="43" t="str">
        <f>IF('Rm, МПа'!E331="-",D331,CONCATENATE(D331,",",'Rm, МПа'!E331))</f>
        <v>530,510</v>
      </c>
      <c r="F331" s="43" t="str">
        <f>IF('Rm, МПа'!F331="-",E331,CONCATENATE(E331,",",'Rm, МПа'!F331))</f>
        <v>530,510,451</v>
      </c>
      <c r="G331" s="43" t="str">
        <f>IF('Rm, МПа'!G331="-",F331,CONCATENATE(F331,",",'Rm, МПа'!G331))</f>
        <v>530,510,451,432</v>
      </c>
      <c r="H331" s="43" t="str">
        <f>IF('Rm, МПа'!H331="-",G331,CONCATENATE(G331,",",'Rm, МПа'!H331))</f>
        <v>530,510,451,432,412</v>
      </c>
      <c r="I331" s="43" t="str">
        <f>IF('Rm, МПа'!I331="-",H331,CONCATENATE(H331,",",'Rm, МПа'!I331))</f>
        <v>530,510,451,432,412,412</v>
      </c>
      <c r="J331" s="43" t="str">
        <f>IF('Rm, МПа'!J331="-",I331,CONCATENATE(I331,",",'Rm, МПа'!J331))</f>
        <v>530,510,451,432,412,412,363</v>
      </c>
      <c r="K331" s="43" t="str">
        <f>IF('Rm, МПа'!K331="-",J331,CONCATENATE(J331,",",'Rm, МПа'!K331))</f>
        <v>530,510,451,432,412,412,363,363</v>
      </c>
      <c r="L331" s="43" t="str">
        <f>IF('Rm, МПа'!L331="-",K331,CONCATENATE(K331,",",'Rm, МПа'!L331))</f>
        <v>530,510,451,432,412,412,363,363,343</v>
      </c>
      <c r="M331" s="43" t="str">
        <f>IF('Rm, МПа'!M331="-",L331,CONCATENATE(L331,",",'Rm, МПа'!M331))</f>
        <v>530,510,451,432,412,412,363,363,343,343</v>
      </c>
      <c r="N331" s="43" t="str">
        <f>IF('Rm, МПа'!N331="-",M331,CONCATENATE(M331,",",'Rm, МПа'!N331))</f>
        <v>530,510,451,432,412,412,363,363,343,343,333</v>
      </c>
      <c r="O331" s="43" t="str">
        <f>IF('Rm, МПа'!O331="-",N331,CONCATENATE(N331,",",'Rm, МПа'!O331))</f>
        <v>530,510,451,432,412,412,363,363,343,343,333,314</v>
      </c>
      <c r="P331" s="43" t="str">
        <f>IF('Rm, МПа'!P331="-",O331,CONCATENATE(O331,",",'Rm, МПа'!P331))</f>
        <v>530,510,451,432,412,412,363,363,343,343,333,314,314</v>
      </c>
      <c r="Q331" s="43">
        <f>'Rp0,2, МПа'!D331</f>
        <v>343</v>
      </c>
      <c r="R331" s="43" t="str">
        <f>IF('Rp0,2, МПа'!E331="-",Q331,CONCATENATE(Q331,",",'Rp0,2, МПа'!E331))</f>
        <v>343,333</v>
      </c>
      <c r="S331" s="43" t="str">
        <f>IF('Rp0,2, МПа'!F331="-",R331,CONCATENATE(R331,",",'Rp0,2, МПа'!F331))</f>
        <v>343,333,333</v>
      </c>
      <c r="T331" s="43" t="str">
        <f>IF('Rp0,2, МПа'!G331="-",S331,CONCATENATE(S331,",",'Rp0,2, МПа'!G331))</f>
        <v>343,333,333,333</v>
      </c>
      <c r="U331" s="43" t="str">
        <f>IF('Rp0,2, МПа'!H331="-",T331,CONCATENATE(T331,",",'Rp0,2, МПа'!H331))</f>
        <v>343,333,333,333,314</v>
      </c>
      <c r="V331" s="43" t="str">
        <f>IF('Rp0,2, МПа'!I331="-",U331,CONCATENATE(U331,",",'Rp0,2, МПа'!I331))</f>
        <v>343,333,333,333,314,314</v>
      </c>
      <c r="W331" s="43" t="str">
        <f>IF('Rp0,2, МПа'!J331="-",V331,CONCATENATE(V331,",",'Rp0,2, МПа'!J331))</f>
        <v>343,333,333,333,314,314,314</v>
      </c>
      <c r="X331" s="43" t="str">
        <f>IF('Rp0,2, МПа'!K331="-",W331,CONCATENATE(W331,",",'Rp0,2, МПа'!K331))</f>
        <v>343,333,333,333,314,314,314,314</v>
      </c>
      <c r="Y331" s="43" t="str">
        <f>IF('Rp0,2, МПа'!L331="-",X331,CONCATENATE(X331,",",'Rp0,2, МПа'!L331))</f>
        <v>343,333,333,333,314,314,314,314,255</v>
      </c>
      <c r="Z331" s="43" t="str">
        <f>IF('Rp0,2, МПа'!M331="-",Y331,CONCATENATE(Y331,",",'Rp0,2, МПа'!M331))</f>
        <v>343,333,333,333,314,314,314,314,255,255</v>
      </c>
      <c r="AA331" s="43" t="str">
        <f>IF('Rp0,2, МПа'!N331="-",Z331,CONCATENATE(Z331,",",'Rp0,2, МПа'!N331))</f>
        <v>343,333,333,333,314,314,314,314,255,255,196</v>
      </c>
      <c r="AB331" s="43" t="str">
        <f>IF('Rp0,2, МПа'!O331="-",AA331,CONCATENATE(AA331,",",'Rp0,2, МПа'!O331))</f>
        <v>343,333,333,333,314,314,314,314,255,255,196,196</v>
      </c>
      <c r="AC331" s="43" t="str">
        <f>IF('Rp0,2, МПа'!P331="-",AB331,CONCATENATE(AB331,",",'Rp0,2, МПа'!P331))</f>
        <v>343,333,333,333,314,314,314,314,255,255,196,196,196</v>
      </c>
      <c r="AD331" s="43" t="str">
        <f t="shared" si="11"/>
        <v>{Name: "Сталь 10Х17Н13М2Т (Трубы бесшовные горячедеформированные диаметром от 57 до 325 мм с толщиной стенки от 3,5 до 32 мм)",ClassID: "ЛОЖЬ",UltimateStressArray: [530,510,451,432,412,412,363,363,343,343,333,314,314],YieldStressArray: [343,333,333,333,314,314,314,314,255,255,196,196,196]},</v>
      </c>
    </row>
    <row r="332" spans="1:30" x14ac:dyDescent="0.25">
      <c r="A332" s="45" t="str">
        <f>INDEX('Обработка исходного'!B:B,ROW('Rm, МПа'!$B$3)+4*(ROW('Rm, МПа'!$B332)-ROW('Rm, МПа'!$B$3)))</f>
        <v>Сталь хромоникелевая коррозионно-стойкого аустенитного класса</v>
      </c>
      <c r="B332" s="45" t="b">
        <f t="shared" si="10"/>
        <v>0</v>
      </c>
      <c r="C332" s="45" t="str">
        <f>CONCATENATE('Rm, МПа'!B332,IF(OR(ISBLANK('Rm, МПа'!C332),'Rm, МПа'!C332=""),"",CONCATENATE(" (",'Rm, МПа'!C332,")")))</f>
        <v>10Х17Н13М2Т (Трубы холодно- и теплодеформированные диаметром от 5 до 250 мм с толщиной стенки от 0,2 до 22 мм)</v>
      </c>
      <c r="D332" s="43">
        <f>'Rm, МПа'!D332</f>
        <v>530</v>
      </c>
      <c r="E332" s="43" t="str">
        <f>IF('Rm, МПа'!E332="-",D332,CONCATENATE(D332,",",'Rm, МПа'!E332))</f>
        <v>530,510</v>
      </c>
      <c r="F332" s="43" t="str">
        <f>IF('Rm, МПа'!F332="-",E332,CONCATENATE(E332,",",'Rm, МПа'!F332))</f>
        <v>530,510,451</v>
      </c>
      <c r="G332" s="43" t="str">
        <f>IF('Rm, МПа'!G332="-",F332,CONCATENATE(F332,",",'Rm, МПа'!G332))</f>
        <v>530,510,451,432</v>
      </c>
      <c r="H332" s="43" t="str">
        <f>IF('Rm, МПа'!H332="-",G332,CONCATENATE(G332,",",'Rm, МПа'!H332))</f>
        <v>530,510,451,432,412</v>
      </c>
      <c r="I332" s="43" t="str">
        <f>IF('Rm, МПа'!I332="-",H332,CONCATENATE(H332,",",'Rm, МПа'!I332))</f>
        <v>530,510,451,432,412,412</v>
      </c>
      <c r="J332" s="43" t="str">
        <f>IF('Rm, МПа'!J332="-",I332,CONCATENATE(I332,",",'Rm, МПа'!J332))</f>
        <v>530,510,451,432,412,412,363</v>
      </c>
      <c r="K332" s="43" t="str">
        <f>IF('Rm, МПа'!K332="-",J332,CONCATENATE(J332,",",'Rm, МПа'!K332))</f>
        <v>530,510,451,432,412,412,363,363</v>
      </c>
      <c r="L332" s="43" t="str">
        <f>IF('Rm, МПа'!L332="-",K332,CONCATENATE(K332,",",'Rm, МПа'!L332))</f>
        <v>530,510,451,432,412,412,363,363,343</v>
      </c>
      <c r="M332" s="43" t="str">
        <f>IF('Rm, МПа'!M332="-",L332,CONCATENATE(L332,",",'Rm, МПа'!M332))</f>
        <v>530,510,451,432,412,412,363,363,343,343</v>
      </c>
      <c r="N332" s="43" t="str">
        <f>IF('Rm, МПа'!N332="-",M332,CONCATENATE(M332,",",'Rm, МПа'!N332))</f>
        <v>530,510,451,432,412,412,363,363,343,343,333</v>
      </c>
      <c r="O332" s="43" t="str">
        <f>IF('Rm, МПа'!O332="-",N332,CONCATENATE(N332,",",'Rm, МПа'!O332))</f>
        <v>530,510,451,432,412,412,363,363,343,343,333,314</v>
      </c>
      <c r="P332" s="43" t="str">
        <f>IF('Rm, МПа'!P332="-",O332,CONCATENATE(O332,",",'Rm, МПа'!P332))</f>
        <v>530,510,451,432,412,412,363,363,343,343,333,314,314</v>
      </c>
      <c r="Q332" s="43">
        <f>'Rp0,2, МПа'!D332</f>
        <v>343</v>
      </c>
      <c r="R332" s="43" t="str">
        <f>IF('Rp0,2, МПа'!E332="-",Q332,CONCATENATE(Q332,",",'Rp0,2, МПа'!E332))</f>
        <v>343,333</v>
      </c>
      <c r="S332" s="43" t="str">
        <f>IF('Rp0,2, МПа'!F332="-",R332,CONCATENATE(R332,",",'Rp0,2, МПа'!F332))</f>
        <v>343,333,333</v>
      </c>
      <c r="T332" s="43" t="str">
        <f>IF('Rp0,2, МПа'!G332="-",S332,CONCATENATE(S332,",",'Rp0,2, МПа'!G332))</f>
        <v>343,333,333,333</v>
      </c>
      <c r="U332" s="43" t="str">
        <f>IF('Rp0,2, МПа'!H332="-",T332,CONCATENATE(T332,",",'Rp0,2, МПа'!H332))</f>
        <v>343,333,333,333,314</v>
      </c>
      <c r="V332" s="43" t="str">
        <f>IF('Rp0,2, МПа'!I332="-",U332,CONCATENATE(U332,",",'Rp0,2, МПа'!I332))</f>
        <v>343,333,333,333,314,314</v>
      </c>
      <c r="W332" s="43" t="str">
        <f>IF('Rp0,2, МПа'!J332="-",V332,CONCATENATE(V332,",",'Rp0,2, МПа'!J332))</f>
        <v>343,333,333,333,314,314,314</v>
      </c>
      <c r="X332" s="43" t="str">
        <f>IF('Rp0,2, МПа'!K332="-",W332,CONCATENATE(W332,",",'Rp0,2, МПа'!K332))</f>
        <v>343,333,333,333,314,314,314,314</v>
      </c>
      <c r="Y332" s="43" t="str">
        <f>IF('Rp0,2, МПа'!L332="-",X332,CONCATENATE(X332,",",'Rp0,2, МПа'!L332))</f>
        <v>343,333,333,333,314,314,314,314,255</v>
      </c>
      <c r="Z332" s="43" t="str">
        <f>IF('Rp0,2, МПа'!M332="-",Y332,CONCATENATE(Y332,",",'Rp0,2, МПа'!M332))</f>
        <v>343,333,333,333,314,314,314,314,255,255</v>
      </c>
      <c r="AA332" s="43" t="str">
        <f>IF('Rp0,2, МПа'!N332="-",Z332,CONCATENATE(Z332,",",'Rp0,2, МПа'!N332))</f>
        <v>343,333,333,333,314,314,314,314,255,255,196</v>
      </c>
      <c r="AB332" s="43" t="str">
        <f>IF('Rp0,2, МПа'!O332="-",AA332,CONCATENATE(AA332,",",'Rp0,2, МПа'!O332))</f>
        <v>343,333,333,333,314,314,314,314,255,255,196,196</v>
      </c>
      <c r="AC332" s="43" t="str">
        <f>IF('Rp0,2, МПа'!P332="-",AB332,CONCATENATE(AB332,",",'Rp0,2, МПа'!P332))</f>
        <v>343,333,333,333,314,314,314,314,255,255,196,196,196</v>
      </c>
      <c r="AD332" s="43" t="str">
        <f t="shared" si="11"/>
        <v>{Name: "Сталь 10Х17Н13М2Т (Трубы холодно- и теплодеформированные диаметром от 5 до 250 мм с толщиной стенки от 0,2 до 22 мм)",ClassID: "ЛОЖЬ",UltimateStressArray: [530,510,451,432,412,412,363,363,343,343,333,314,314],YieldStressArray: [343,333,333,333,314,314,314,314,255,255,196,196,196]},</v>
      </c>
    </row>
    <row r="333" spans="1:30" x14ac:dyDescent="0.25">
      <c r="A333" s="45" t="str">
        <f>INDEX('Обработка исходного'!B:B,ROW('Rm, МПа'!$B$3)+4*(ROW('Rm, МПа'!$B333)-ROW('Rm, МПа'!$B$3)))</f>
        <v>Сталь хромоникелевая коррозионно-стойкого аустенитного класса</v>
      </c>
      <c r="B333" s="45" t="b">
        <f t="shared" si="10"/>
        <v>0</v>
      </c>
      <c r="C333" s="45" t="str">
        <f>CONCATENATE('Rm, МПа'!B333,IF(OR(ISBLANK('Rm, МПа'!C333),'Rm, МПа'!C333=""),"",CONCATENATE(" (",'Rm, МПа'!C333,")")))</f>
        <v>12Х18Н12М3ТЛ (Отливки)</v>
      </c>
      <c r="D333" s="43">
        <f>'Rm, МПа'!D333</f>
        <v>500</v>
      </c>
      <c r="E333" s="43" t="str">
        <f>IF('Rm, МПа'!E333="-",D333,CONCATENATE(D333,",",'Rm, МПа'!E333))</f>
        <v>500,480</v>
      </c>
      <c r="F333" s="43" t="str">
        <f>IF('Rm, МПа'!F333="-",E333,CONCATENATE(E333,",",'Rm, МПа'!F333))</f>
        <v>500,480,450</v>
      </c>
      <c r="G333" s="43" t="str">
        <f>IF('Rm, МПа'!G333="-",F333,CONCATENATE(F333,",",'Rm, МПа'!G333))</f>
        <v>500,480,450,425</v>
      </c>
      <c r="H333" s="43" t="str">
        <f>IF('Rm, МПа'!H333="-",G333,CONCATENATE(G333,",",'Rm, МПа'!H333))</f>
        <v>500,480,450,425,400</v>
      </c>
      <c r="I333" s="43" t="str">
        <f>IF('Rm, МПа'!I333="-",H333,CONCATENATE(H333,",",'Rm, МПа'!I333))</f>
        <v>500,480,450,425,400,380</v>
      </c>
      <c r="J333" s="43" t="str">
        <f>IF('Rm, МПа'!J333="-",I333,CONCATENATE(I333,",",'Rm, МПа'!J333))</f>
        <v>500,480,450,425,400,380,360</v>
      </c>
      <c r="K333" s="43" t="str">
        <f>IF('Rm, МПа'!K333="-",J333,CONCATENATE(J333,",",'Rm, МПа'!K333))</f>
        <v>500,480,450,425,400,380,360,340</v>
      </c>
      <c r="L333" s="43" t="str">
        <f>IF('Rm, МПа'!L333="-",K333,CONCATENATE(K333,",",'Rm, МПа'!L333))</f>
        <v>500,480,450,425,400,380,360,340,328</v>
      </c>
      <c r="M333" s="43" t="str">
        <f>IF('Rm, МПа'!M333="-",L333,CONCATENATE(L333,",",'Rm, МПа'!M333))</f>
        <v>500,480,450,425,400,380,360,340,328,316</v>
      </c>
      <c r="N333" s="43" t="str">
        <f>IF('Rm, МПа'!N333="-",M333,CONCATENATE(M333,",",'Rm, МПа'!N333))</f>
        <v>500,480,450,425,400,380,360,340,328,316,304</v>
      </c>
      <c r="O333" s="43" t="str">
        <f>IF('Rm, МПа'!O333="-",N333,CONCATENATE(N333,",",'Rm, МПа'!O333))</f>
        <v>500,480,450,425,400,380,360,340,328,316,304,292</v>
      </c>
      <c r="P333" s="43" t="str">
        <f>IF('Rm, МПа'!P333="-",O333,CONCATENATE(O333,",",'Rm, МПа'!P333))</f>
        <v>500,480,450,425,400,380,360,340,328,316,304,292,280</v>
      </c>
      <c r="Q333" s="43">
        <f>'Rp0,2, МПа'!D333</f>
        <v>216</v>
      </c>
      <c r="R333" s="43" t="str">
        <f>IF('Rp0,2, МПа'!E333="-",Q333,CONCATENATE(Q333,",",'Rp0,2, МПа'!E333))</f>
        <v>216,196</v>
      </c>
      <c r="S333" s="43" t="str">
        <f>IF('Rp0,2, МПа'!F333="-",R333,CONCATENATE(R333,",",'Rp0,2, МПа'!F333))</f>
        <v>216,196,170</v>
      </c>
      <c r="T333" s="43" t="str">
        <f>IF('Rp0,2, МПа'!G333="-",S333,CONCATENATE(S333,",",'Rp0,2, МПа'!G333))</f>
        <v>216,196,170,165</v>
      </c>
      <c r="U333" s="43" t="str">
        <f>IF('Rp0,2, МПа'!H333="-",T333,CONCATENATE(T333,",",'Rp0,2, МПа'!H333))</f>
        <v>216,196,170,165,160</v>
      </c>
      <c r="V333" s="43" t="str">
        <f>IF('Rp0,2, МПа'!I333="-",U333,CONCATENATE(U333,",",'Rp0,2, МПа'!I333))</f>
        <v>216,196,170,165,160,155</v>
      </c>
      <c r="W333" s="43" t="str">
        <f>IF('Rp0,2, МПа'!J333="-",V333,CONCATENATE(V333,",",'Rp0,2, МПа'!J333))</f>
        <v>216,196,170,165,160,155,150</v>
      </c>
      <c r="X333" s="43" t="str">
        <f>IF('Rp0,2, МПа'!K333="-",W333,CONCATENATE(W333,",",'Rp0,2, МПа'!K333))</f>
        <v>216,196,170,165,160,155,150,140</v>
      </c>
      <c r="Y333" s="43" t="str">
        <f>IF('Rp0,2, МПа'!L333="-",X333,CONCATENATE(X333,",",'Rp0,2, МПа'!L333))</f>
        <v>216,196,170,165,160,155,150,140,138</v>
      </c>
      <c r="Z333" s="43" t="str">
        <f>IF('Rp0,2, МПа'!M333="-",Y333,CONCATENATE(Y333,",",'Rp0,2, МПа'!M333))</f>
        <v>216,196,170,165,160,155,150,140,138,136</v>
      </c>
      <c r="AA333" s="43" t="str">
        <f>IF('Rp0,2, МПа'!N333="-",Z333,CONCATENATE(Z333,",",'Rp0,2, МПа'!N333))</f>
        <v>216,196,170,165,160,155,150,140,138,136,134</v>
      </c>
      <c r="AB333" s="43" t="str">
        <f>IF('Rp0,2, МПа'!O333="-",AA333,CONCATENATE(AA333,",",'Rp0,2, МПа'!O333))</f>
        <v>216,196,170,165,160,155,150,140,138,136,134,132</v>
      </c>
      <c r="AC333" s="43" t="str">
        <f>IF('Rp0,2, МПа'!P333="-",AB333,CONCATENATE(AB333,",",'Rp0,2, МПа'!P333))</f>
        <v>216,196,170,165,160,155,150,140,138,136,134,132,130</v>
      </c>
      <c r="AD333" s="43" t="str">
        <f t="shared" si="11"/>
        <v>{Name: "Сталь 12Х18Н12М3ТЛ (Отливки)",ClassID: "ЛОЖЬ",UltimateStressArray: [500,480,450,425,400,380,360,340,328,316,304,292,280],YieldStressArray: [216,196,170,165,160,155,150,140,138,136,134,132,130]},</v>
      </c>
    </row>
    <row r="334" spans="1:30" x14ac:dyDescent="0.25">
      <c r="A334" s="45" t="str">
        <f>INDEX('Обработка исходного'!B:B,ROW('Rm, МПа'!$B$3)+4*(ROW('Rm, МПа'!$B334)-ROW('Rm, МПа'!$B$3)))</f>
        <v>Сталь хромоникелевая коррозионно-стойкого аустенитного класса</v>
      </c>
      <c r="B334" s="45" t="b">
        <f t="shared" si="10"/>
        <v>0</v>
      </c>
      <c r="C334" s="45" t="str">
        <f>CONCATENATE('Rm, МПа'!B334,IF(OR(ISBLANK('Rm, МПа'!C334),'Rm, МПа'!C334=""),"",CONCATENATE(" (",'Rm, МПа'!C334,")")))</f>
        <v>10Х18Н12М3Л (Отливки)</v>
      </c>
      <c r="D334" s="43">
        <f>'Rm, МПа'!D334</f>
        <v>392</v>
      </c>
      <c r="E334" s="43" t="str">
        <f>IF('Rm, МПа'!E334="-",D334,CONCATENATE(D334,",",'Rm, МПа'!E334))</f>
        <v>392,385</v>
      </c>
      <c r="F334" s="43" t="str">
        <f>IF('Rm, МПа'!F334="-",E334,CONCATENATE(E334,",",'Rm, МПа'!F334))</f>
        <v>392,385,374</v>
      </c>
      <c r="G334" s="43" t="str">
        <f>IF('Rm, МПа'!G334="-",F334,CONCATENATE(F334,",",'Rm, МПа'!G334))</f>
        <v>392,385,374,363</v>
      </c>
      <c r="H334" s="43" t="str">
        <f>IF('Rm, МПа'!H334="-",G334,CONCATENATE(G334,",",'Rm, МПа'!H334))</f>
        <v>392,385,374,363,351</v>
      </c>
      <c r="I334" s="43" t="str">
        <f>IF('Rm, МПа'!I334="-",H334,CONCATENATE(H334,",",'Rm, МПа'!I334))</f>
        <v>392,385,374,363,351,340</v>
      </c>
      <c r="J334" s="43" t="str">
        <f>IF('Rm, МПа'!J334="-",I334,CONCATENATE(I334,",",'Rm, МПа'!J334))</f>
        <v>392,385,374,363,351,340,328</v>
      </c>
      <c r="K334" s="43" t="str">
        <f>IF('Rm, МПа'!K334="-",J334,CONCATENATE(J334,",",'Rm, МПа'!K334))</f>
        <v>392,385,374,363,351,340,328,317</v>
      </c>
      <c r="L334" s="43" t="str">
        <f>IF('Rm, МПа'!L334="-",K334,CONCATENATE(K334,",",'Rm, МПа'!L334))</f>
        <v>392,385,374,363,351,340,328,317,306</v>
      </c>
      <c r="M334" s="43" t="str">
        <f>IF('Rm, МПа'!M334="-",L334,CONCATENATE(L334,",",'Rm, МПа'!M334))</f>
        <v>392,385,374,363,351,340,328,317,306,294</v>
      </c>
      <c r="N334" s="43" t="str">
        <f>IF('Rm, МПа'!N334="-",M334,CONCATENATE(M334,",",'Rm, МПа'!N334))</f>
        <v>392,385,374,363,351,340,328,317,306,294,282</v>
      </c>
      <c r="O334" s="43" t="str">
        <f>IF('Rm, МПа'!O334="-",N334,CONCATENATE(N334,",",'Rm, МПа'!O334))</f>
        <v>392,385,374,363,351,340,328,317,306,294,282,270</v>
      </c>
      <c r="P334" s="43" t="str">
        <f>IF('Rm, МПа'!P334="-",O334,CONCATENATE(O334,",",'Rm, МПа'!P334))</f>
        <v>392,385,374,363,351,340,328,317,306,294,282,270,258</v>
      </c>
      <c r="Q334" s="43">
        <f>'Rp0,2, МПа'!D334</f>
        <v>196</v>
      </c>
      <c r="R334" s="43" t="str">
        <f>IF('Rp0,2, МПа'!E334="-",Q334,CONCATENATE(Q334,",",'Rp0,2, МПа'!E334))</f>
        <v>196,191</v>
      </c>
      <c r="S334" s="43" t="str">
        <f>IF('Rp0,2, МПа'!F334="-",R334,CONCATENATE(R334,",",'Rp0,2, МПа'!F334))</f>
        <v>196,191,182</v>
      </c>
      <c r="T334" s="43" t="str">
        <f>IF('Rp0,2, МПа'!G334="-",S334,CONCATENATE(S334,",",'Rp0,2, МПа'!G334))</f>
        <v>196,191,182,173</v>
      </c>
      <c r="U334" s="43" t="str">
        <f>IF('Rp0,2, МПа'!H334="-",T334,CONCATENATE(T334,",",'Rp0,2, МПа'!H334))</f>
        <v>196,191,182,173,164</v>
      </c>
      <c r="V334" s="43" t="str">
        <f>IF('Rp0,2, МПа'!I334="-",U334,CONCATENATE(U334,",",'Rp0,2, МПа'!I334))</f>
        <v>196,191,182,173,164,155</v>
      </c>
      <c r="W334" s="43" t="str">
        <f>IF('Rp0,2, МПа'!J334="-",V334,CONCATENATE(V334,",",'Rp0,2, МПа'!J334))</f>
        <v>196,191,182,173,164,155,146</v>
      </c>
      <c r="X334" s="43" t="str">
        <f>IF('Rp0,2, МПа'!K334="-",W334,CONCATENATE(W334,",",'Rp0,2, МПа'!K334))</f>
        <v>196,191,182,173,164,155,146,137</v>
      </c>
      <c r="Y334" s="43" t="str">
        <f>IF('Rp0,2, МПа'!L334="-",X334,CONCATENATE(X334,",",'Rp0,2, МПа'!L334))</f>
        <v>196,191,182,173,164,155,146,137,127</v>
      </c>
      <c r="Z334" s="43" t="str">
        <f>IF('Rp0,2, МПа'!M334="-",Y334,CONCATENATE(Y334,",",'Rp0,2, МПа'!M334))</f>
        <v>196,191,182,173,164,155,146,137,127,118</v>
      </c>
      <c r="AA334" s="43" t="str">
        <f>IF('Rp0,2, МПа'!N334="-",Z334,CONCATENATE(Z334,",",'Rp0,2, МПа'!N334))</f>
        <v>196,191,182,173,164,155,146,137,127,118,114</v>
      </c>
      <c r="AB334" s="43" t="str">
        <f>IF('Rp0,2, МПа'!O334="-",AA334,CONCATENATE(AA334,",",'Rp0,2, МПа'!O334))</f>
        <v>196,191,182,173,164,155,146,137,127,118,114,112</v>
      </c>
      <c r="AC334" s="43" t="str">
        <f>IF('Rp0,2, МПа'!P334="-",AB334,CONCATENATE(AB334,",",'Rp0,2, МПа'!P334))</f>
        <v>196,191,182,173,164,155,146,137,127,118,114,112,108</v>
      </c>
      <c r="AD334" s="43" t="str">
        <f t="shared" si="11"/>
        <v>{Name: "Сталь 10Х18Н12М3Л (Отливки)",ClassID: "ЛОЖЬ",UltimateStressArray: [392,385,374,363,351,340,328,317,306,294,282,270,258],YieldStressArray: [196,191,182,173,164,155,146,137,127,118,114,112,108]},</v>
      </c>
    </row>
    <row r="335" spans="1:30" x14ac:dyDescent="0.25">
      <c r="A335" s="45" t="str">
        <f>INDEX('Обработка исходного'!B:B,ROW('Rm, МПа'!$B$3)+4*(ROW('Rm, МПа'!$B335)-ROW('Rm, МПа'!$B$3)))</f>
        <v>Сталь хромоникелевая коррозионно-стойкого аустенитного класса</v>
      </c>
      <c r="B335" s="45" t="b">
        <f t="shared" si="10"/>
        <v>0</v>
      </c>
      <c r="C335" s="45" t="str">
        <f>CONCATENATE('Rm, МПа'!B335,IF(OR(ISBLANK('Rm, МПа'!C335),'Rm, МПа'!C335=""),"",CONCATENATE(" (",'Rm, МПа'!C335,")")))</f>
        <v>09Х16Н15М3Б (Заготовка трубная диаметром от 80 до 180 мм)</v>
      </c>
      <c r="D335" s="43">
        <f>'Rm, МПа'!D335</f>
        <v>540</v>
      </c>
      <c r="E335" s="43" t="str">
        <f>IF('Rm, МПа'!E335="-",D335,CONCATENATE(D335,",",'Rm, МПа'!E335))</f>
        <v>540,520</v>
      </c>
      <c r="F335" s="43" t="str">
        <f>IF('Rm, МПа'!F335="-",E335,CONCATENATE(E335,",",'Rm, МПа'!F335))</f>
        <v>540,520,500</v>
      </c>
      <c r="G335" s="43" t="str">
        <f>IF('Rm, МПа'!G335="-",F335,CONCATENATE(F335,",",'Rm, МПа'!G335))</f>
        <v>540,520,500,471</v>
      </c>
      <c r="H335" s="43" t="str">
        <f>IF('Rm, МПа'!H335="-",G335,CONCATENATE(G335,",",'Rm, МПа'!H335))</f>
        <v>540,520,500,471,451</v>
      </c>
      <c r="I335" s="43" t="str">
        <f>IF('Rm, МПа'!I335="-",H335,CONCATENATE(H335,",",'Rm, МПа'!I335))</f>
        <v>540,520,500,471,451,432</v>
      </c>
      <c r="J335" s="43" t="str">
        <f>IF('Rm, МПа'!J335="-",I335,CONCATENATE(I335,",",'Rm, МПа'!J335))</f>
        <v>540,520,500,471,451,432,432</v>
      </c>
      <c r="K335" s="43" t="str">
        <f>IF('Rm, МПа'!K335="-",J335,CONCATENATE(J335,",",'Rm, МПа'!K335))</f>
        <v>540,520,500,471,451,432,432,412</v>
      </c>
      <c r="L335" s="43" t="str">
        <f>IF('Rm, МПа'!L335="-",K335,CONCATENATE(K335,",",'Rm, МПа'!L335))</f>
        <v>540,520,500,471,451,432,432,412,392</v>
      </c>
      <c r="M335" s="43" t="str">
        <f>IF('Rm, МПа'!M335="-",L335,CONCATENATE(L335,",",'Rm, МПа'!M335))</f>
        <v>540,520,500,471,451,432,432,412,392,392</v>
      </c>
      <c r="N335" s="43" t="str">
        <f>IF('Rm, МПа'!N335="-",M335,CONCATENATE(M335,",",'Rm, МПа'!N335))</f>
        <v>540,520,500,471,451,432,432,412,392,392,392</v>
      </c>
      <c r="O335" s="43" t="str">
        <f>IF('Rm, МПа'!O335="-",N335,CONCATENATE(N335,",",'Rm, МПа'!O335))</f>
        <v>540,520,500,471,451,432,432,412,392,392,392,392</v>
      </c>
      <c r="P335" s="43" t="str">
        <f>IF('Rm, МПа'!P335="-",O335,CONCATENATE(O335,",",'Rm, МПа'!P335))</f>
        <v>540,520,500,471,451,432,432,412,392,392,392,392,392</v>
      </c>
      <c r="Q335" s="43">
        <f>'Rp0,2, МПа'!D335</f>
        <v>245</v>
      </c>
      <c r="R335" s="43" t="str">
        <f>IF('Rp0,2, МПа'!E335="-",Q335,CONCATENATE(Q335,",",'Rp0,2, МПа'!E335))</f>
        <v>245,235</v>
      </c>
      <c r="S335" s="43" t="str">
        <f>IF('Rp0,2, МПа'!F335="-",R335,CONCATENATE(R335,",",'Rp0,2, МПа'!F335))</f>
        <v>245,235,235</v>
      </c>
      <c r="T335" s="43" t="str">
        <f>IF('Rp0,2, МПа'!G335="-",S335,CONCATENATE(S335,",",'Rp0,2, МПа'!G335))</f>
        <v>245,235,235,226</v>
      </c>
      <c r="U335" s="43" t="str">
        <f>IF('Rp0,2, МПа'!H335="-",T335,CONCATENATE(T335,",",'Rp0,2, МПа'!H335))</f>
        <v>245,235,235,226,226</v>
      </c>
      <c r="V335" s="43" t="str">
        <f>IF('Rp0,2, МПа'!I335="-",U335,CONCATENATE(U335,",",'Rp0,2, МПа'!I335))</f>
        <v>245,235,235,226,226,226</v>
      </c>
      <c r="W335" s="43" t="str">
        <f>IF('Rp0,2, МПа'!J335="-",V335,CONCATENATE(V335,",",'Rp0,2, МПа'!J335))</f>
        <v>245,235,235,226,226,226,196</v>
      </c>
      <c r="X335" s="43" t="str">
        <f>IF('Rp0,2, МПа'!K335="-",W335,CONCATENATE(W335,",",'Rp0,2, МПа'!K335))</f>
        <v>245,235,235,226,226,226,196,186</v>
      </c>
      <c r="Y335" s="43" t="str">
        <f>IF('Rp0,2, МПа'!L335="-",X335,CONCATENATE(X335,",",'Rp0,2, МПа'!L335))</f>
        <v>245,235,235,226,226,226,196,186,167</v>
      </c>
      <c r="Z335" s="43" t="str">
        <f>IF('Rp0,2, МПа'!M335="-",Y335,CONCATENATE(Y335,",",'Rp0,2, МПа'!M335))</f>
        <v>245,235,235,226,226,226,196,186,167,167</v>
      </c>
      <c r="AA335" s="43" t="str">
        <f>IF('Rp0,2, МПа'!N335="-",Z335,CONCATENATE(Z335,",",'Rp0,2, МПа'!N335))</f>
        <v>245,235,235,226,226,226,196,186,167,167,167</v>
      </c>
      <c r="AB335" s="43" t="str">
        <f>IF('Rp0,2, МПа'!O335="-",AA335,CONCATENATE(AA335,",",'Rp0,2, МПа'!O335))</f>
        <v>245,235,235,226,226,226,196,186,167,167,167,167</v>
      </c>
      <c r="AC335" s="43" t="str">
        <f>IF('Rp0,2, МПа'!P335="-",AB335,CONCATENATE(AB335,",",'Rp0,2, МПа'!P335))</f>
        <v>245,235,235,226,226,226,196,186,167,167,167,167,167</v>
      </c>
      <c r="AD335" s="43" t="str">
        <f t="shared" si="11"/>
        <v>{Name: "Сталь 09Х16Н15М3Б (Заготовка трубная диаметром от 80 до 180 мм)",ClassID: "ЛОЖЬ",UltimateStressArray: [540,520,500,471,451,432,432,412,392,392,392,392,392],YieldStressArray: [245,235,235,226,226,226,196,186,167,167,167,167,167]},</v>
      </c>
    </row>
    <row r="336" spans="1:30" x14ac:dyDescent="0.25">
      <c r="A336" s="45" t="str">
        <f>INDEX('Обработка исходного'!B:B,ROW('Rm, МПа'!$B$3)+4*(ROW('Rm, МПа'!$B336)-ROW('Rm, МПа'!$B$3)))</f>
        <v>Сталь хромоникелевая коррозионно-стойкого аустенитного класса</v>
      </c>
      <c r="B336" s="45" t="b">
        <f t="shared" si="10"/>
        <v>0</v>
      </c>
      <c r="C336" s="45" t="str">
        <f>CONCATENATE('Rm, МПа'!B336,IF(OR(ISBLANK('Rm, МПа'!C336),'Rm, МПа'!C336=""),"",CONCATENATE(" (",'Rm, МПа'!C336,")")))</f>
        <v>45Х14Н14В2М (Горячекатаная и кованая сталь диаметром, стороной квадрата или толщиной до 60 мм)</v>
      </c>
      <c r="D336" s="43">
        <f>'Rm, МПа'!D336</f>
        <v>706</v>
      </c>
      <c r="E336" s="43" t="str">
        <f>IF('Rm, МПа'!E336="-",D336,CONCATENATE(D336,",",'Rm, МПа'!E336))</f>
        <v>706,667</v>
      </c>
      <c r="F336" s="43" t="str">
        <f>IF('Rm, МПа'!F336="-",E336,CONCATENATE(E336,",",'Rm, МПа'!F336))</f>
        <v>706,667,638</v>
      </c>
      <c r="G336" s="43" t="str">
        <f>IF('Rm, МПа'!G336="-",F336,CONCATENATE(F336,",",'Rm, МПа'!G336))</f>
        <v>706,667,638,608</v>
      </c>
      <c r="H336" s="43" t="str">
        <f>IF('Rm, МПа'!H336="-",G336,CONCATENATE(G336,",",'Rm, МПа'!H336))</f>
        <v>706,667,638,608,598</v>
      </c>
      <c r="I336" s="43" t="str">
        <f>IF('Rm, МПа'!I336="-",H336,CONCATENATE(H336,",",'Rm, МПа'!I336))</f>
        <v>706,667,638,608,598,589</v>
      </c>
      <c r="J336" s="43" t="str">
        <f>IF('Rm, МПа'!J336="-",I336,CONCATENATE(I336,",",'Rm, МПа'!J336))</f>
        <v>706,667,638,608,598,589,569</v>
      </c>
      <c r="K336" s="43" t="str">
        <f>IF('Rm, МПа'!K336="-",J336,CONCATENATE(J336,",",'Rm, МПа'!K336))</f>
        <v>706,667,638,608,598,589,569,549</v>
      </c>
      <c r="L336" s="43" t="str">
        <f>IF('Rm, МПа'!L336="-",K336,CONCATENATE(K336,",",'Rm, МПа'!L336))</f>
        <v>706,667,638,608,598,589,569,549,549</v>
      </c>
      <c r="M336" s="43" t="str">
        <f>IF('Rm, МПа'!M336="-",L336,CONCATENATE(L336,",",'Rm, МПа'!M336))</f>
        <v>706,667,638,608,598,589,569,549,549,540</v>
      </c>
      <c r="N336" s="43" t="str">
        <f>IF('Rm, МПа'!N336="-",M336,CONCATENATE(M336,",",'Rm, МПа'!N336))</f>
        <v>706,667,638,608,598,589,569,549,549,540,530</v>
      </c>
      <c r="O336" s="43" t="str">
        <f>IF('Rm, МПа'!O336="-",N336,CONCATENATE(N336,",",'Rm, МПа'!O336))</f>
        <v>706,667,638,608,598,589,569,549,549,540,530,520</v>
      </c>
      <c r="P336" s="43" t="str">
        <f>IF('Rm, МПа'!P336="-",O336,CONCATENATE(O336,",",'Rm, МПа'!P336))</f>
        <v>706,667,638,608,598,589,569,549,549,540,530,520</v>
      </c>
      <c r="Q336" s="43">
        <f>'Rp0,2, МПа'!D336</f>
        <v>314</v>
      </c>
      <c r="R336" s="43" t="str">
        <f>IF('Rp0,2, МПа'!E336="-",Q336,CONCATENATE(Q336,",",'Rp0,2, МПа'!E336))</f>
        <v>314,294</v>
      </c>
      <c r="S336" s="43" t="str">
        <f>IF('Rp0,2, МПа'!F336="-",R336,CONCATENATE(R336,",",'Rp0,2, МПа'!F336))</f>
        <v>314,294,294</v>
      </c>
      <c r="T336" s="43" t="str">
        <f>IF('Rp0,2, МПа'!G336="-",S336,CONCATENATE(S336,",",'Rp0,2, МПа'!G336))</f>
        <v>314,294,294,294</v>
      </c>
      <c r="U336" s="43" t="str">
        <f>IF('Rp0,2, МПа'!H336="-",T336,CONCATENATE(T336,",",'Rp0,2, МПа'!H336))</f>
        <v>314,294,294,294,294</v>
      </c>
      <c r="V336" s="43" t="str">
        <f>IF('Rp0,2, МПа'!I336="-",U336,CONCATENATE(U336,",",'Rp0,2, МПа'!I336))</f>
        <v>314,294,294,294,294,275</v>
      </c>
      <c r="W336" s="43" t="str">
        <f>IF('Rp0,2, МПа'!J336="-",V336,CONCATENATE(V336,",",'Rp0,2, МПа'!J336))</f>
        <v>314,294,294,294,294,275,265</v>
      </c>
      <c r="X336" s="43" t="str">
        <f>IF('Rp0,2, МПа'!K336="-",W336,CONCATENATE(W336,",",'Rp0,2, МПа'!K336))</f>
        <v>314,294,294,294,294,275,265,245</v>
      </c>
      <c r="Y336" s="43" t="str">
        <f>IF('Rp0,2, МПа'!L336="-",X336,CONCATENATE(X336,",",'Rp0,2, МПа'!L336))</f>
        <v>314,294,294,294,294,275,265,245,245</v>
      </c>
      <c r="Z336" s="43" t="str">
        <f>IF('Rp0,2, МПа'!M336="-",Y336,CONCATENATE(Y336,",",'Rp0,2, МПа'!M336))</f>
        <v>314,294,294,294,294,275,265,245,245,235</v>
      </c>
      <c r="AA336" s="43" t="str">
        <f>IF('Rp0,2, МПа'!N336="-",Z336,CONCATENATE(Z336,",",'Rp0,2, МПа'!N336))</f>
        <v>314,294,294,294,294,275,265,245,245,235,226</v>
      </c>
      <c r="AB336" s="43" t="str">
        <f>IF('Rp0,2, МПа'!O336="-",AA336,CONCATENATE(AA336,",",'Rp0,2, МПа'!O336))</f>
        <v>314,294,294,294,294,275,265,245,245,235,226,216</v>
      </c>
      <c r="AC336" s="43" t="str">
        <f>IF('Rp0,2, МПа'!P336="-",AB336,CONCATENATE(AB336,",",'Rp0,2, МПа'!P336))</f>
        <v>314,294,294,294,294,275,265,245,245,235,226,216</v>
      </c>
      <c r="AD336" s="43" t="str">
        <f t="shared" si="11"/>
        <v>{Name: "Сталь 45Х14Н14В2М (Горячекатаная и кованая сталь диаметром, стороной квадрата или толщиной до 60 мм)",ClassID: "ЛОЖЬ",UltimateStressArray: [706,667,638,608,598,589,569,549,549,540,530,520],YieldStressArray: [314,294,294,294,294,275,265,245,245,235,226,216]},</v>
      </c>
    </row>
    <row r="337" spans="1:30" x14ac:dyDescent="0.25">
      <c r="A337" s="45" t="str">
        <f>INDEX('Обработка исходного'!B:B,ROW('Rm, МПа'!$B$3)+4*(ROW('Rm, МПа'!$B337)-ROW('Rm, МПа'!$B$3)))</f>
        <v>Сталь хромоникелевая коррозионно-стойкого аустенитного класса</v>
      </c>
      <c r="B337" s="45" t="b">
        <f t="shared" si="10"/>
        <v>0</v>
      </c>
      <c r="C337" s="45" t="str">
        <f>CONCATENATE('Rm, МПа'!B337,IF(OR(ISBLANK('Rm, МПа'!C337),'Rm, МПа'!C337=""),"",CONCATENATE(" (",'Rm, МПа'!C337,")")))</f>
        <v>45Х14Н14В2М (Калиброванная сталь диаметром или стороной квадрата до 70 мм)</v>
      </c>
      <c r="D337" s="43">
        <f>'Rm, МПа'!D337</f>
        <v>706</v>
      </c>
      <c r="E337" s="43" t="str">
        <f>IF('Rm, МПа'!E337="-",D337,CONCATENATE(D337,",",'Rm, МПа'!E337))</f>
        <v>706,667</v>
      </c>
      <c r="F337" s="43" t="str">
        <f>IF('Rm, МПа'!F337="-",E337,CONCATENATE(E337,",",'Rm, МПа'!F337))</f>
        <v>706,667,638</v>
      </c>
      <c r="G337" s="43" t="str">
        <f>IF('Rm, МПа'!G337="-",F337,CONCATENATE(F337,",",'Rm, МПа'!G337))</f>
        <v>706,667,638,608</v>
      </c>
      <c r="H337" s="43" t="str">
        <f>IF('Rm, МПа'!H337="-",G337,CONCATENATE(G337,",",'Rm, МПа'!H337))</f>
        <v>706,667,638,608,598</v>
      </c>
      <c r="I337" s="43" t="str">
        <f>IF('Rm, МПа'!I337="-",H337,CONCATENATE(H337,",",'Rm, МПа'!I337))</f>
        <v>706,667,638,608,598,589</v>
      </c>
      <c r="J337" s="43" t="str">
        <f>IF('Rm, МПа'!J337="-",I337,CONCATENATE(I337,",",'Rm, МПа'!J337))</f>
        <v>706,667,638,608,598,589,569</v>
      </c>
      <c r="K337" s="43" t="str">
        <f>IF('Rm, МПа'!K337="-",J337,CONCATENATE(J337,",",'Rm, МПа'!K337))</f>
        <v>706,667,638,608,598,589,569,549</v>
      </c>
      <c r="L337" s="43" t="str">
        <f>IF('Rm, МПа'!L337="-",K337,CONCATENATE(K337,",",'Rm, МПа'!L337))</f>
        <v>706,667,638,608,598,589,569,549,549</v>
      </c>
      <c r="M337" s="43" t="str">
        <f>IF('Rm, МПа'!M337="-",L337,CONCATENATE(L337,",",'Rm, МПа'!M337))</f>
        <v>706,667,638,608,598,589,569,549,549,540</v>
      </c>
      <c r="N337" s="43" t="str">
        <f>IF('Rm, МПа'!N337="-",M337,CONCATENATE(M337,",",'Rm, МПа'!N337))</f>
        <v>706,667,638,608,598,589,569,549,549,540,530</v>
      </c>
      <c r="O337" s="43" t="str">
        <f>IF('Rm, МПа'!O337="-",N337,CONCATENATE(N337,",",'Rm, МПа'!O337))</f>
        <v>706,667,638,608,598,589,569,549,549,540,530,520</v>
      </c>
      <c r="P337" s="43" t="str">
        <f>IF('Rm, МПа'!P337="-",O337,CONCATENATE(O337,",",'Rm, МПа'!P337))</f>
        <v>706,667,638,608,598,589,569,549,549,540,530,520</v>
      </c>
      <c r="Q337" s="43">
        <f>'Rp0,2, МПа'!D337</f>
        <v>314</v>
      </c>
      <c r="R337" s="43" t="str">
        <f>IF('Rp0,2, МПа'!E337="-",Q337,CONCATENATE(Q337,",",'Rp0,2, МПа'!E337))</f>
        <v>314,294</v>
      </c>
      <c r="S337" s="43" t="str">
        <f>IF('Rp0,2, МПа'!F337="-",R337,CONCATENATE(R337,",",'Rp0,2, МПа'!F337))</f>
        <v>314,294,294</v>
      </c>
      <c r="T337" s="43" t="str">
        <f>IF('Rp0,2, МПа'!G337="-",S337,CONCATENATE(S337,",",'Rp0,2, МПа'!G337))</f>
        <v>314,294,294,294</v>
      </c>
      <c r="U337" s="43" t="str">
        <f>IF('Rp0,2, МПа'!H337="-",T337,CONCATENATE(T337,",",'Rp0,2, МПа'!H337))</f>
        <v>314,294,294,294,294</v>
      </c>
      <c r="V337" s="43" t="str">
        <f>IF('Rp0,2, МПа'!I337="-",U337,CONCATENATE(U337,",",'Rp0,2, МПа'!I337))</f>
        <v>314,294,294,294,294,275</v>
      </c>
      <c r="W337" s="43" t="str">
        <f>IF('Rp0,2, МПа'!J337="-",V337,CONCATENATE(V337,",",'Rp0,2, МПа'!J337))</f>
        <v>314,294,294,294,294,275,265</v>
      </c>
      <c r="X337" s="43" t="str">
        <f>IF('Rp0,2, МПа'!K337="-",W337,CONCATENATE(W337,",",'Rp0,2, МПа'!K337))</f>
        <v>314,294,294,294,294,275,265,245</v>
      </c>
      <c r="Y337" s="43" t="str">
        <f>IF('Rp0,2, МПа'!L337="-",X337,CONCATENATE(X337,",",'Rp0,2, МПа'!L337))</f>
        <v>314,294,294,294,294,275,265,245,245</v>
      </c>
      <c r="Z337" s="43" t="str">
        <f>IF('Rp0,2, МПа'!M337="-",Y337,CONCATENATE(Y337,",",'Rp0,2, МПа'!M337))</f>
        <v>314,294,294,294,294,275,265,245,245,235</v>
      </c>
      <c r="AA337" s="43" t="str">
        <f>IF('Rp0,2, МПа'!N337="-",Z337,CONCATENATE(Z337,",",'Rp0,2, МПа'!N337))</f>
        <v>314,294,294,294,294,275,265,245,245,235,226</v>
      </c>
      <c r="AB337" s="43" t="str">
        <f>IF('Rp0,2, МПа'!O337="-",AA337,CONCATENATE(AA337,",",'Rp0,2, МПа'!O337))</f>
        <v>314,294,294,294,294,275,265,245,245,235,226,216</v>
      </c>
      <c r="AC337" s="43" t="str">
        <f>IF('Rp0,2, МПа'!P337="-",AB337,CONCATENATE(AB337,",",'Rp0,2, МПа'!P337))</f>
        <v>314,294,294,294,294,275,265,245,245,235,226,216</v>
      </c>
      <c r="AD337" s="43" t="str">
        <f t="shared" si="11"/>
        <v>{Name: "Сталь 45Х14Н14В2М (Калиброванная сталь диаметром или стороной квадрата до 70 мм)",ClassID: "ЛОЖЬ",UltimateStressArray: [706,667,638,608,598,589,569,549,549,540,530,520],YieldStressArray: [314,294,294,294,294,275,265,245,245,235,226,216]},</v>
      </c>
    </row>
    <row r="338" spans="1:30" x14ac:dyDescent="0.25">
      <c r="A338" s="45" t="str">
        <f>INDEX('Обработка исходного'!B:B,ROW('Rm, МПа'!$B$3)+4*(ROW('Rm, МПа'!$B338)-ROW('Rm, МПа'!$B$3)))</f>
        <v>Сталь хромоникелевая коррозионно-стойкого аустенитного класса</v>
      </c>
      <c r="B338" s="45" t="b">
        <f t="shared" si="10"/>
        <v>0</v>
      </c>
      <c r="C338" s="45" t="str">
        <f>CONCATENATE('Rm, МПа'!B338,IF(OR(ISBLANK('Rm, МПа'!C338),'Rm, МПа'!C338=""),"",CONCATENATE(" (",'Rm, МПа'!C338,")")))</f>
        <v>45Х14Н14В2М (Горячекатаная и кованая сталь диаметром, стороной квадрата или толщиной от 60 до 100 мм)</v>
      </c>
      <c r="D338" s="43">
        <f>'Rm, МПа'!D338</f>
        <v>706</v>
      </c>
      <c r="E338" s="43" t="str">
        <f>IF('Rm, МПа'!E338="-",D338,CONCATENATE(D338,",",'Rm, МПа'!E338))</f>
        <v>706,667</v>
      </c>
      <c r="F338" s="43" t="str">
        <f>IF('Rm, МПа'!F338="-",E338,CONCATENATE(E338,",",'Rm, МПа'!F338))</f>
        <v>706,667,638</v>
      </c>
      <c r="G338" s="43" t="str">
        <f>IF('Rm, МПа'!G338="-",F338,CONCATENATE(F338,",",'Rm, МПа'!G338))</f>
        <v>706,667,638,608</v>
      </c>
      <c r="H338" s="43" t="str">
        <f>IF('Rm, МПа'!H338="-",G338,CONCATENATE(G338,",",'Rm, МПа'!H338))</f>
        <v>706,667,638,608,598</v>
      </c>
      <c r="I338" s="43" t="str">
        <f>IF('Rm, МПа'!I338="-",H338,CONCATENATE(H338,",",'Rm, МПа'!I338))</f>
        <v>706,667,638,608,598,589</v>
      </c>
      <c r="J338" s="43" t="str">
        <f>IF('Rm, МПа'!J338="-",I338,CONCATENATE(I338,",",'Rm, МПа'!J338))</f>
        <v>706,667,638,608,598,589,569</v>
      </c>
      <c r="K338" s="43" t="str">
        <f>IF('Rm, МПа'!K338="-",J338,CONCATENATE(J338,",",'Rm, МПа'!K338))</f>
        <v>706,667,638,608,598,589,569,549</v>
      </c>
      <c r="L338" s="43" t="str">
        <f>IF('Rm, МПа'!L338="-",K338,CONCATENATE(K338,",",'Rm, МПа'!L338))</f>
        <v>706,667,638,608,598,589,569,549,549</v>
      </c>
      <c r="M338" s="43" t="str">
        <f>IF('Rm, МПа'!M338="-",L338,CONCATENATE(L338,",",'Rm, МПа'!M338))</f>
        <v>706,667,638,608,598,589,569,549,549,540</v>
      </c>
      <c r="N338" s="43" t="str">
        <f>IF('Rm, МПа'!N338="-",M338,CONCATENATE(M338,",",'Rm, МПа'!N338))</f>
        <v>706,667,638,608,598,589,569,549,549,540,530</v>
      </c>
      <c r="O338" s="43" t="str">
        <f>IF('Rm, МПа'!O338="-",N338,CONCATENATE(N338,",",'Rm, МПа'!O338))</f>
        <v>706,667,638,608,598,589,569,549,549,540,530,520</v>
      </c>
      <c r="P338" s="43" t="str">
        <f>IF('Rm, МПа'!P338="-",O338,CONCATENATE(O338,",",'Rm, МПа'!P338))</f>
        <v>706,667,638,608,598,589,569,549,549,540,530,520</v>
      </c>
      <c r="Q338" s="43">
        <f>'Rp0,2, МПа'!D338</f>
        <v>314</v>
      </c>
      <c r="R338" s="43" t="str">
        <f>IF('Rp0,2, МПа'!E338="-",Q338,CONCATENATE(Q338,",",'Rp0,2, МПа'!E338))</f>
        <v>314,294</v>
      </c>
      <c r="S338" s="43" t="str">
        <f>IF('Rp0,2, МПа'!F338="-",R338,CONCATENATE(R338,",",'Rp0,2, МПа'!F338))</f>
        <v>314,294,294</v>
      </c>
      <c r="T338" s="43" t="str">
        <f>IF('Rp0,2, МПа'!G338="-",S338,CONCATENATE(S338,",",'Rp0,2, МПа'!G338))</f>
        <v>314,294,294,294</v>
      </c>
      <c r="U338" s="43" t="str">
        <f>IF('Rp0,2, МПа'!H338="-",T338,CONCATENATE(T338,",",'Rp0,2, МПа'!H338))</f>
        <v>314,294,294,294,294</v>
      </c>
      <c r="V338" s="43" t="str">
        <f>IF('Rp0,2, МПа'!I338="-",U338,CONCATENATE(U338,",",'Rp0,2, МПа'!I338))</f>
        <v>314,294,294,294,294,275</v>
      </c>
      <c r="W338" s="43" t="str">
        <f>IF('Rp0,2, МПа'!J338="-",V338,CONCATENATE(V338,",",'Rp0,2, МПа'!J338))</f>
        <v>314,294,294,294,294,275,265</v>
      </c>
      <c r="X338" s="43" t="str">
        <f>IF('Rp0,2, МПа'!K338="-",W338,CONCATENATE(W338,",",'Rp0,2, МПа'!K338))</f>
        <v>314,294,294,294,294,275,265,245</v>
      </c>
      <c r="Y338" s="43" t="str">
        <f>IF('Rp0,2, МПа'!L338="-",X338,CONCATENATE(X338,",",'Rp0,2, МПа'!L338))</f>
        <v>314,294,294,294,294,275,265,245,245</v>
      </c>
      <c r="Z338" s="43" t="str">
        <f>IF('Rp0,2, МПа'!M338="-",Y338,CONCATENATE(Y338,",",'Rp0,2, МПа'!M338))</f>
        <v>314,294,294,294,294,275,265,245,245,235</v>
      </c>
      <c r="AA338" s="43" t="str">
        <f>IF('Rp0,2, МПа'!N338="-",Z338,CONCATENATE(Z338,",",'Rp0,2, МПа'!N338))</f>
        <v>314,294,294,294,294,275,265,245,245,235,226</v>
      </c>
      <c r="AB338" s="43" t="str">
        <f>IF('Rp0,2, МПа'!O338="-",AA338,CONCATENATE(AA338,",",'Rp0,2, МПа'!O338))</f>
        <v>314,294,294,294,294,275,265,245,245,235,226,216</v>
      </c>
      <c r="AC338" s="43" t="str">
        <f>IF('Rp0,2, МПа'!P338="-",AB338,CONCATENATE(AB338,",",'Rp0,2, МПа'!P338))</f>
        <v>314,294,294,294,294,275,265,245,245,235,226,216</v>
      </c>
      <c r="AD338" s="43" t="str">
        <f t="shared" si="11"/>
        <v>{Name: "Сталь 45Х14Н14В2М (Горячекатаная и кованая сталь диаметром, стороной квадрата или толщиной от 60 до 100 мм)",ClassID: "ЛОЖЬ",UltimateStressArray: [706,667,638,608,598,589,569,549,549,540,530,520],YieldStressArray: [314,294,294,294,294,275,265,245,245,235,226,216]},</v>
      </c>
    </row>
    <row r="339" spans="1:30" x14ac:dyDescent="0.25">
      <c r="A339" s="45" t="str">
        <f>INDEX('Обработка исходного'!B:B,ROW('Rm, МПа'!$B$3)+4*(ROW('Rm, МПа'!$B339)-ROW('Rm, МПа'!$B$3)))</f>
        <v>Сталь хромоникелевая коррозионно-стойкого аустенитного класса</v>
      </c>
      <c r="B339" s="45" t="b">
        <f t="shared" si="10"/>
        <v>0</v>
      </c>
      <c r="C339" s="45" t="str">
        <f>CONCATENATE('Rm, МПа'!B339,IF(OR(ISBLANK('Rm, МПа'!C339),'Rm, МПа'!C339=""),"",CONCATENATE(" (",'Rm, МПа'!C339,")")))</f>
        <v>45Х14Н14В2М (Горячекатаная и кованая сталь диаметром, стороной квадрата или толщиной от 100 до 150 мм)</v>
      </c>
      <c r="D339" s="43">
        <f>'Rm, МПа'!D339</f>
        <v>706</v>
      </c>
      <c r="E339" s="43" t="str">
        <f>IF('Rm, МПа'!E339="-",D339,CONCATENATE(D339,",",'Rm, МПа'!E339))</f>
        <v>706,667</v>
      </c>
      <c r="F339" s="43" t="str">
        <f>IF('Rm, МПа'!F339="-",E339,CONCATENATE(E339,",",'Rm, МПа'!F339))</f>
        <v>706,667,638</v>
      </c>
      <c r="G339" s="43" t="str">
        <f>IF('Rm, МПа'!G339="-",F339,CONCATENATE(F339,",",'Rm, МПа'!G339))</f>
        <v>706,667,638,608</v>
      </c>
      <c r="H339" s="43" t="str">
        <f>IF('Rm, МПа'!H339="-",G339,CONCATENATE(G339,",",'Rm, МПа'!H339))</f>
        <v>706,667,638,608,598</v>
      </c>
      <c r="I339" s="43" t="str">
        <f>IF('Rm, МПа'!I339="-",H339,CONCATENATE(H339,",",'Rm, МПа'!I339))</f>
        <v>706,667,638,608,598,589</v>
      </c>
      <c r="J339" s="43" t="str">
        <f>IF('Rm, МПа'!J339="-",I339,CONCATENATE(I339,",",'Rm, МПа'!J339))</f>
        <v>706,667,638,608,598,589,569</v>
      </c>
      <c r="K339" s="43" t="str">
        <f>IF('Rm, МПа'!K339="-",J339,CONCATENATE(J339,",",'Rm, МПа'!K339))</f>
        <v>706,667,638,608,598,589,569,549</v>
      </c>
      <c r="L339" s="43" t="str">
        <f>IF('Rm, МПа'!L339="-",K339,CONCATENATE(K339,",",'Rm, МПа'!L339))</f>
        <v>706,667,638,608,598,589,569,549,549</v>
      </c>
      <c r="M339" s="43" t="str">
        <f>IF('Rm, МПа'!M339="-",L339,CONCATENATE(L339,",",'Rm, МПа'!M339))</f>
        <v>706,667,638,608,598,589,569,549,549,540</v>
      </c>
      <c r="N339" s="43" t="str">
        <f>IF('Rm, МПа'!N339="-",M339,CONCATENATE(M339,",",'Rm, МПа'!N339))</f>
        <v>706,667,638,608,598,589,569,549,549,540,530</v>
      </c>
      <c r="O339" s="43" t="str">
        <f>IF('Rm, МПа'!O339="-",N339,CONCATENATE(N339,",",'Rm, МПа'!O339))</f>
        <v>706,667,638,608,598,589,569,549,549,540,530,520</v>
      </c>
      <c r="P339" s="43" t="str">
        <f>IF('Rm, МПа'!P339="-",O339,CONCATENATE(O339,",",'Rm, МПа'!P339))</f>
        <v>706,667,638,608,598,589,569,549,549,540,530,520</v>
      </c>
      <c r="Q339" s="43">
        <f>'Rp0,2, МПа'!D339</f>
        <v>314</v>
      </c>
      <c r="R339" s="43" t="str">
        <f>IF('Rp0,2, МПа'!E339="-",Q339,CONCATENATE(Q339,",",'Rp0,2, МПа'!E339))</f>
        <v>314,294</v>
      </c>
      <c r="S339" s="43" t="str">
        <f>IF('Rp0,2, МПа'!F339="-",R339,CONCATENATE(R339,",",'Rp0,2, МПа'!F339))</f>
        <v>314,294,294</v>
      </c>
      <c r="T339" s="43" t="str">
        <f>IF('Rp0,2, МПа'!G339="-",S339,CONCATENATE(S339,",",'Rp0,2, МПа'!G339))</f>
        <v>314,294,294,294</v>
      </c>
      <c r="U339" s="43" t="str">
        <f>IF('Rp0,2, МПа'!H339="-",T339,CONCATENATE(T339,",",'Rp0,2, МПа'!H339))</f>
        <v>314,294,294,294,294</v>
      </c>
      <c r="V339" s="43" t="str">
        <f>IF('Rp0,2, МПа'!I339="-",U339,CONCATENATE(U339,",",'Rp0,2, МПа'!I339))</f>
        <v>314,294,294,294,294,275</v>
      </c>
      <c r="W339" s="43" t="str">
        <f>IF('Rp0,2, МПа'!J339="-",V339,CONCATENATE(V339,",",'Rp0,2, МПа'!J339))</f>
        <v>314,294,294,294,294,275,265</v>
      </c>
      <c r="X339" s="43" t="str">
        <f>IF('Rp0,2, МПа'!K339="-",W339,CONCATENATE(W339,",",'Rp0,2, МПа'!K339))</f>
        <v>314,294,294,294,294,275,265,245</v>
      </c>
      <c r="Y339" s="43" t="str">
        <f>IF('Rp0,2, МПа'!L339="-",X339,CONCATENATE(X339,",",'Rp0,2, МПа'!L339))</f>
        <v>314,294,294,294,294,275,265,245,245</v>
      </c>
      <c r="Z339" s="43" t="str">
        <f>IF('Rp0,2, МПа'!M339="-",Y339,CONCATENATE(Y339,",",'Rp0,2, МПа'!M339))</f>
        <v>314,294,294,294,294,275,265,245,245,235</v>
      </c>
      <c r="AA339" s="43" t="str">
        <f>IF('Rp0,2, МПа'!N339="-",Z339,CONCATENATE(Z339,",",'Rp0,2, МПа'!N339))</f>
        <v>314,294,294,294,294,275,265,245,245,235,226</v>
      </c>
      <c r="AB339" s="43" t="str">
        <f>IF('Rp0,2, МПа'!O339="-",AA339,CONCATENATE(AA339,",",'Rp0,2, МПа'!O339))</f>
        <v>314,294,294,294,294,275,265,245,245,235,226,216</v>
      </c>
      <c r="AC339" s="43" t="str">
        <f>IF('Rp0,2, МПа'!P339="-",AB339,CONCATENATE(AB339,",",'Rp0,2, МПа'!P339))</f>
        <v>314,294,294,294,294,275,265,245,245,235,226,216</v>
      </c>
      <c r="AD339" s="43" t="str">
        <f t="shared" si="11"/>
        <v>{Name: "Сталь 45Х14Н14В2М (Горячекатаная и кованая сталь диаметром, стороной квадрата или толщиной от 100 до 150 мм)",ClassID: "ЛОЖЬ",UltimateStressArray: [706,667,638,608,598,589,569,549,549,540,530,520],YieldStressArray: [314,294,294,294,294,275,265,245,245,235,226,216]},</v>
      </c>
    </row>
    <row r="340" spans="1:30" x14ac:dyDescent="0.25">
      <c r="A340" s="45" t="str">
        <f>INDEX('Обработка исходного'!B:B,ROW('Rm, МПа'!$B$3)+4*(ROW('Rm, МПа'!$B340)-ROW('Rm, МПа'!$B$3)))</f>
        <v>Сталь хромоникелевая коррозионно-стойкого аустенитного класса</v>
      </c>
      <c r="B340" s="45" t="b">
        <f t="shared" si="10"/>
        <v>0</v>
      </c>
      <c r="C340" s="45" t="str">
        <f>CONCATENATE('Rm, МПа'!B340,IF(OR(ISBLANK('Rm, МПа'!C340),'Rm, МПа'!C340=""),"",CONCATENATE(" (",'Rm, МПа'!C340,")")))</f>
        <v>Х18Н22В2Т2 (Поковки из слитков массой до 10 т)</v>
      </c>
      <c r="D340" s="43">
        <f>'Rm, МПа'!D340</f>
        <v>657</v>
      </c>
      <c r="E340" s="43" t="str">
        <f>IF('Rm, МПа'!E340="-",D340,CONCATENATE(D340,",",'Rm, МПа'!E340))</f>
        <v>657,638</v>
      </c>
      <c r="F340" s="43" t="str">
        <f>IF('Rm, МПа'!F340="-",E340,CONCATENATE(E340,",",'Rm, МПа'!F340))</f>
        <v>657,638,628</v>
      </c>
      <c r="G340" s="43" t="str">
        <f>IF('Rm, МПа'!G340="-",F340,CONCATENATE(F340,",",'Rm, МПа'!G340))</f>
        <v>657,638,628,608</v>
      </c>
      <c r="H340" s="43" t="str">
        <f>IF('Rm, МПа'!H340="-",G340,CONCATENATE(G340,",",'Rm, МПа'!H340))</f>
        <v>657,638,628,608,598</v>
      </c>
      <c r="I340" s="43" t="str">
        <f>IF('Rm, МПа'!I340="-",H340,CONCATENATE(H340,",",'Rm, МПа'!I340))</f>
        <v>657,638,628,608,598,589</v>
      </c>
      <c r="J340" s="43" t="str">
        <f>IF('Rm, МПа'!J340="-",I340,CONCATENATE(I340,",",'Rm, МПа'!J340))</f>
        <v>657,638,628,608,598,589,589</v>
      </c>
      <c r="K340" s="43" t="str">
        <f>IF('Rm, МПа'!K340="-",J340,CONCATENATE(J340,",",'Rm, МПа'!K340))</f>
        <v>657,638,628,608,598,589,589,569</v>
      </c>
      <c r="L340" s="43" t="str">
        <f>IF('Rm, МПа'!L340="-",K340,CONCATENATE(K340,",",'Rm, МПа'!L340))</f>
        <v>657,638,628,608,598,589,589,569,559</v>
      </c>
      <c r="M340" s="43" t="str">
        <f>IF('Rm, МПа'!M340="-",L340,CONCATENATE(L340,",",'Rm, МПа'!M340))</f>
        <v>657,638,628,608,598,589,589,569,559,549</v>
      </c>
      <c r="N340" s="43" t="str">
        <f>IF('Rm, МПа'!N340="-",M340,CONCATENATE(M340,",",'Rm, МПа'!N340))</f>
        <v>657,638,628,608,598,589,589,569,559,549,540</v>
      </c>
      <c r="O340" s="43" t="str">
        <f>IF('Rm, МПа'!O340="-",N340,CONCATENATE(N340,",",'Rm, МПа'!O340))</f>
        <v>657,638,628,608,598,589,589,569,559,549,540,530</v>
      </c>
      <c r="P340" s="43" t="str">
        <f>IF('Rm, МПа'!P340="-",O340,CONCATENATE(O340,",",'Rm, МПа'!P340))</f>
        <v>657,638,628,608,598,589,589,569,559,549,540,530,530</v>
      </c>
      <c r="Q340" s="43">
        <f>'Rp0,2, МПа'!D340</f>
        <v>343</v>
      </c>
      <c r="R340" s="43" t="str">
        <f>IF('Rp0,2, МПа'!E340="-",Q340,CONCATENATE(Q340,",",'Rp0,2, МПа'!E340))</f>
        <v>343,343</v>
      </c>
      <c r="S340" s="43" t="str">
        <f>IF('Rp0,2, МПа'!F340="-",R340,CONCATENATE(R340,",",'Rp0,2, МПа'!F340))</f>
        <v>343,343,343</v>
      </c>
      <c r="T340" s="43" t="str">
        <f>IF('Rp0,2, МПа'!G340="-",S340,CONCATENATE(S340,",",'Rp0,2, МПа'!G340))</f>
        <v>343,343,343,323</v>
      </c>
      <c r="U340" s="43" t="str">
        <f>IF('Rp0,2, МПа'!H340="-",T340,CONCATENATE(T340,",",'Rp0,2, МПа'!H340))</f>
        <v>343,343,343,323,323</v>
      </c>
      <c r="V340" s="43" t="str">
        <f>IF('Rp0,2, МПа'!I340="-",U340,CONCATENATE(U340,",",'Rp0,2, МПа'!I340))</f>
        <v>343,343,343,323,323,323</v>
      </c>
      <c r="W340" s="43" t="str">
        <f>IF('Rp0,2, МПа'!J340="-",V340,CONCATENATE(V340,",",'Rp0,2, МПа'!J340))</f>
        <v>343,343,343,323,323,323,323</v>
      </c>
      <c r="X340" s="43" t="str">
        <f>IF('Rp0,2, МПа'!K340="-",W340,CONCATENATE(W340,",",'Rp0,2, МПа'!K340))</f>
        <v>343,343,343,323,323,323,323,323</v>
      </c>
      <c r="Y340" s="43" t="str">
        <f>IF('Rp0,2, МПа'!L340="-",X340,CONCATENATE(X340,",",'Rp0,2, МПа'!L340))</f>
        <v>343,343,343,323,323,323,323,323,323</v>
      </c>
      <c r="Z340" s="43" t="str">
        <f>IF('Rp0,2, МПа'!M340="-",Y340,CONCATENATE(Y340,",",'Rp0,2, МПа'!M340))</f>
        <v>343,343,343,323,323,323,323,323,323,314</v>
      </c>
      <c r="AA340" s="43" t="str">
        <f>IF('Rp0,2, МПа'!N340="-",Z340,CONCATENATE(Z340,",",'Rp0,2, МПа'!N340))</f>
        <v>343,343,343,323,323,323,323,323,323,314,294</v>
      </c>
      <c r="AB340" s="43" t="str">
        <f>IF('Rp0,2, МПа'!O340="-",AA340,CONCATENATE(AA340,",",'Rp0,2, МПа'!O340))</f>
        <v>343,343,343,323,323,323,323,323,323,314,294,294</v>
      </c>
      <c r="AC340" s="43" t="str">
        <f>IF('Rp0,2, МПа'!P340="-",AB340,CONCATENATE(AB340,",",'Rp0,2, МПа'!P340))</f>
        <v>343,343,343,323,323,323,323,323,323,314,294,294,294</v>
      </c>
      <c r="AD340" s="43" t="str">
        <f t="shared" si="11"/>
        <v>{Name: "Сталь Х18Н22В2Т2 (Поковки из слитков массой до 10 т)",ClassID: "ЛОЖЬ",UltimateStressArray: [657,638,628,608,598,589,589,569,559,549,540,530,530],YieldStressArray: [343,343,343,323,323,323,323,323,323,314,294,294,294]},</v>
      </c>
    </row>
    <row r="341" spans="1:30" x14ac:dyDescent="0.25">
      <c r="A341" s="45" t="str">
        <f>INDEX('Обработка исходного'!B:B,ROW('Rm, МПа'!$B$3)+4*(ROW('Rm, МПа'!$B341)-ROW('Rm, МПа'!$B$3)))</f>
        <v>Сталь хромоникелевая коррозионно-стойкого аустенитного класса</v>
      </c>
      <c r="B341" s="45" t="b">
        <f t="shared" si="10"/>
        <v>0</v>
      </c>
      <c r="C341" s="45" t="str">
        <f>CONCATENATE('Rm, МПа'!B341,IF(OR(ISBLANK('Rm, МПа'!C341),'Rm, МПа'!C341=""),"",CONCATENATE(" (",'Rm, МПа'!C341,")")))</f>
        <v>31Х19Н9МВБТ (Заготовки крепежных деталей неограниченной толщины, КП315*)</v>
      </c>
      <c r="D341" s="43">
        <f>'Rm, МПа'!D341</f>
        <v>589</v>
      </c>
      <c r="E341" s="43" t="str">
        <f>IF('Rm, МПа'!E341="-",D341,CONCATENATE(D341,",",'Rm, МПа'!E341))</f>
        <v>589,589</v>
      </c>
      <c r="F341" s="43" t="str">
        <f>IF('Rm, МПа'!F341="-",E341,CONCATENATE(E341,",",'Rm, МПа'!F341))</f>
        <v>589,589,569</v>
      </c>
      <c r="G341" s="43" t="str">
        <f>IF('Rm, МПа'!G341="-",F341,CONCATENATE(F341,",",'Rm, МПа'!G341))</f>
        <v>589,589,569,549</v>
      </c>
      <c r="H341" s="43" t="str">
        <f>IF('Rm, МПа'!H341="-",G341,CONCATENATE(G341,",",'Rm, МПа'!H341))</f>
        <v>589,589,569,549,530</v>
      </c>
      <c r="I341" s="43" t="str">
        <f>IF('Rm, МПа'!I341="-",H341,CONCATENATE(H341,",",'Rm, МПа'!I341))</f>
        <v>589,589,569,549,530,510</v>
      </c>
      <c r="J341" s="43" t="str">
        <f>IF('Rm, МПа'!J341="-",I341,CONCATENATE(I341,",",'Rm, МПа'!J341))</f>
        <v>589,589,569,549,530,510,491</v>
      </c>
      <c r="K341" s="43" t="str">
        <f>IF('Rm, МПа'!K341="-",J341,CONCATENATE(J341,",",'Rm, МПа'!K341))</f>
        <v>589,589,569,549,530,510,491,471</v>
      </c>
      <c r="L341" s="43" t="str">
        <f>IF('Rm, МПа'!L341="-",K341,CONCATENATE(K341,",",'Rm, МПа'!L341))</f>
        <v>589,589,569,549,530,510,491,471,441</v>
      </c>
      <c r="M341" s="43" t="str">
        <f>IF('Rm, МПа'!M341="-",L341,CONCATENATE(L341,",",'Rm, МПа'!M341))</f>
        <v>589,589,569,549,530,510,491,471,441,441</v>
      </c>
      <c r="N341" s="43" t="str">
        <f>IF('Rm, МПа'!N341="-",M341,CONCATENATE(M341,",",'Rm, МПа'!N341))</f>
        <v>589,589,569,549,530,510,491,471,441,441,412</v>
      </c>
      <c r="O341" s="43" t="str">
        <f>IF('Rm, МПа'!O341="-",N341,CONCATENATE(N341,",",'Rm, МПа'!O341))</f>
        <v>589,589,569,549,530,510,491,471,441,441,412,392</v>
      </c>
      <c r="P341" s="43" t="str">
        <f>IF('Rm, МПа'!P341="-",O341,CONCATENATE(O341,",",'Rm, МПа'!P341))</f>
        <v>589,589,569,549,530,510,491,471,441,441,412,392,392</v>
      </c>
      <c r="Q341" s="43">
        <f>'Rp0,2, МПа'!D341</f>
        <v>315</v>
      </c>
      <c r="R341" s="43" t="str">
        <f>IF('Rp0,2, МПа'!E341="-",Q341,CONCATENATE(Q341,",",'Rp0,2, МПа'!E341))</f>
        <v>315,314</v>
      </c>
      <c r="S341" s="43" t="str">
        <f>IF('Rp0,2, МПа'!F341="-",R341,CONCATENATE(R341,",",'Rp0,2, МПа'!F341))</f>
        <v>315,314,314</v>
      </c>
      <c r="T341" s="43" t="str">
        <f>IF('Rp0,2, МПа'!G341="-",S341,CONCATENATE(S341,",",'Rp0,2, МПа'!G341))</f>
        <v>315,314,314,314</v>
      </c>
      <c r="U341" s="43" t="str">
        <f>IF('Rp0,2, МПа'!H341="-",T341,CONCATENATE(T341,",",'Rp0,2, МПа'!H341))</f>
        <v>315,314,314,314,314</v>
      </c>
      <c r="V341" s="43" t="str">
        <f>IF('Rp0,2, МПа'!I341="-",U341,CONCATENATE(U341,",",'Rp0,2, МПа'!I341))</f>
        <v>315,314,314,314,314,314</v>
      </c>
      <c r="W341" s="43" t="str">
        <f>IF('Rp0,2, МПа'!J341="-",V341,CONCATENATE(V341,",",'Rp0,2, МПа'!J341))</f>
        <v>315,314,314,314,314,314,314</v>
      </c>
      <c r="X341" s="43" t="str">
        <f>IF('Rp0,2, МПа'!K341="-",W341,CONCATENATE(W341,",",'Rp0,2, МПа'!K341))</f>
        <v>315,314,314,314,314,314,314,294</v>
      </c>
      <c r="Y341" s="43" t="str">
        <f>IF('Rp0,2, МПа'!L341="-",X341,CONCATENATE(X341,",",'Rp0,2, МПа'!L341))</f>
        <v>315,314,314,314,314,314,314,294,284</v>
      </c>
      <c r="Z341" s="43" t="str">
        <f>IF('Rp0,2, МПа'!M341="-",Y341,CONCATENATE(Y341,",",'Rp0,2, МПа'!M341))</f>
        <v>315,314,314,314,314,314,314,294,284,275</v>
      </c>
      <c r="AA341" s="43" t="str">
        <f>IF('Rp0,2, МПа'!N341="-",Z341,CONCATENATE(Z341,",",'Rp0,2, МПа'!N341))</f>
        <v>315,314,314,314,314,314,314,294,284,275,275</v>
      </c>
      <c r="AB341" s="43" t="str">
        <f>IF('Rp0,2, МПа'!O341="-",AA341,CONCATENATE(AA341,",",'Rp0,2, МПа'!O341))</f>
        <v>315,314,314,314,314,314,314,294,284,275,275,265</v>
      </c>
      <c r="AC341" s="43" t="str">
        <f>IF('Rp0,2, МПа'!P341="-",AB341,CONCATENATE(AB341,",",'Rp0,2, МПа'!P341))</f>
        <v>315,314,314,314,314,314,314,294,284,275,275,265,196</v>
      </c>
      <c r="AD341" s="43" t="str">
        <f t="shared" si="11"/>
        <v>{Name: "Сталь 31Х19Н9МВБТ (Заготовки крепежных деталей неограниченной толщины, КП315*)",ClassID: "ЛОЖЬ",UltimateStressArray: [589,589,569,549,530,510,491,471,441,441,412,392,392],YieldStressArray: [315,314,314,314,314,314,314,294,284,275,275,265,196]},</v>
      </c>
    </row>
    <row r="342" spans="1:30" x14ac:dyDescent="0.25">
      <c r="A342" s="45" t="str">
        <f>INDEX('Обработка исходного'!B:B,ROW('Rm, МПа'!$B$3)+4*(ROW('Rm, МПа'!$B342)-ROW('Rm, МПа'!$B$3)))</f>
        <v>Сталь хромоникелевая коррозионно-стойкого аустенитного класса</v>
      </c>
      <c r="B342" s="45" t="b">
        <f t="shared" si="10"/>
        <v>0</v>
      </c>
      <c r="C342" s="45" t="str">
        <f>CONCATENATE('Rm, МПа'!B342,IF(OR(ISBLANK('Rm, МПа'!C342),'Rm, МПа'!C342=""),"",CONCATENATE(" (",'Rm, МПа'!C342,")")))</f>
        <v>31Х19Н9МВБТ (Горячекатаная и кованая сталь диаметром, стороной квадрата или толщиной до 60 мм)</v>
      </c>
      <c r="D342" s="43">
        <f>'Rm, МПа'!D342</f>
        <v>589</v>
      </c>
      <c r="E342" s="43" t="str">
        <f>IF('Rm, МПа'!E342="-",D342,CONCATENATE(D342,",",'Rm, МПа'!E342))</f>
        <v>589,589</v>
      </c>
      <c r="F342" s="43" t="str">
        <f>IF('Rm, МПа'!F342="-",E342,CONCATENATE(E342,",",'Rm, МПа'!F342))</f>
        <v>589,589,569</v>
      </c>
      <c r="G342" s="43" t="str">
        <f>IF('Rm, МПа'!G342="-",F342,CONCATENATE(F342,",",'Rm, МПа'!G342))</f>
        <v>589,589,569,549</v>
      </c>
      <c r="H342" s="43" t="str">
        <f>IF('Rm, МПа'!H342="-",G342,CONCATENATE(G342,",",'Rm, МПа'!H342))</f>
        <v>589,589,569,549,530</v>
      </c>
      <c r="I342" s="43" t="str">
        <f>IF('Rm, МПа'!I342="-",H342,CONCATENATE(H342,",",'Rm, МПа'!I342))</f>
        <v>589,589,569,549,530,510</v>
      </c>
      <c r="J342" s="43" t="str">
        <f>IF('Rm, МПа'!J342="-",I342,CONCATENATE(I342,",",'Rm, МПа'!J342))</f>
        <v>589,589,569,549,530,510,491</v>
      </c>
      <c r="K342" s="43" t="str">
        <f>IF('Rm, МПа'!K342="-",J342,CONCATENATE(J342,",",'Rm, МПа'!K342))</f>
        <v>589,589,569,549,530,510,491,471</v>
      </c>
      <c r="L342" s="43" t="str">
        <f>IF('Rm, МПа'!L342="-",K342,CONCATENATE(K342,",",'Rm, МПа'!L342))</f>
        <v>589,589,569,549,530,510,491,471,441</v>
      </c>
      <c r="M342" s="43" t="str">
        <f>IF('Rm, МПа'!M342="-",L342,CONCATENATE(L342,",",'Rm, МПа'!M342))</f>
        <v>589,589,569,549,530,510,491,471,441,441</v>
      </c>
      <c r="N342" s="43" t="str">
        <f>IF('Rm, МПа'!N342="-",M342,CONCATENATE(M342,",",'Rm, МПа'!N342))</f>
        <v>589,589,569,549,530,510,491,471,441,441,412</v>
      </c>
      <c r="O342" s="43" t="str">
        <f>IF('Rm, МПа'!O342="-",N342,CONCATENATE(N342,",",'Rm, МПа'!O342))</f>
        <v>589,589,569,549,530,510,491,471,441,441,412,392</v>
      </c>
      <c r="P342" s="43" t="str">
        <f>IF('Rm, МПа'!P342="-",O342,CONCATENATE(O342,",",'Rm, МПа'!P342))</f>
        <v>589,589,569,549,530,510,491,471,441,441,412,392,392</v>
      </c>
      <c r="Q342" s="43">
        <f>'Rp0,2, МПа'!D342</f>
        <v>294</v>
      </c>
      <c r="R342" s="43" t="str">
        <f>IF('Rp0,2, МПа'!E342="-",Q342,CONCATENATE(Q342,",",'Rp0,2, МПа'!E342))</f>
        <v>294,294</v>
      </c>
      <c r="S342" s="43" t="str">
        <f>IF('Rp0,2, МПа'!F342="-",R342,CONCATENATE(R342,",",'Rp0,2, МПа'!F342))</f>
        <v>294,294,294</v>
      </c>
      <c r="T342" s="43" t="str">
        <f>IF('Rp0,2, МПа'!G342="-",S342,CONCATENATE(S342,",",'Rp0,2, МПа'!G342))</f>
        <v>294,294,294,294</v>
      </c>
      <c r="U342" s="43" t="str">
        <f>IF('Rp0,2, МПа'!H342="-",T342,CONCATENATE(T342,",",'Rp0,2, МПа'!H342))</f>
        <v>294,294,294,294,294</v>
      </c>
      <c r="V342" s="43" t="str">
        <f>IF('Rp0,2, МПа'!I342="-",U342,CONCATENATE(U342,",",'Rp0,2, МПа'!I342))</f>
        <v>294,294,294,294,294,294</v>
      </c>
      <c r="W342" s="43" t="str">
        <f>IF('Rp0,2, МПа'!J342="-",V342,CONCATENATE(V342,",",'Rp0,2, МПа'!J342))</f>
        <v>294,294,294,294,294,294,294</v>
      </c>
      <c r="X342" s="43" t="str">
        <f>IF('Rp0,2, МПа'!K342="-",W342,CONCATENATE(W342,",",'Rp0,2, МПа'!K342))</f>
        <v>294,294,294,294,294,294,294,294</v>
      </c>
      <c r="Y342" s="43" t="str">
        <f>IF('Rp0,2, МПа'!L342="-",X342,CONCATENATE(X342,",",'Rp0,2, МПа'!L342))</f>
        <v>294,294,294,294,294,294,294,294,294</v>
      </c>
      <c r="Z342" s="43" t="str">
        <f>IF('Rp0,2, МПа'!M342="-",Y342,CONCATENATE(Y342,",",'Rp0,2, МПа'!M342))</f>
        <v>294,294,294,294,294,294,294,294,294,275</v>
      </c>
      <c r="AA342" s="43" t="str">
        <f>IF('Rp0,2, МПа'!N342="-",Z342,CONCATENATE(Z342,",",'Rp0,2, МПа'!N342))</f>
        <v>294,294,294,294,294,294,294,294,294,275,275</v>
      </c>
      <c r="AB342" s="43" t="str">
        <f>IF('Rp0,2, МПа'!O342="-",AA342,CONCATENATE(AA342,",",'Rp0,2, МПа'!O342))</f>
        <v>294,294,294,294,294,294,294,294,294,275,275,265</v>
      </c>
      <c r="AC342" s="43" t="str">
        <f>IF('Rp0,2, МПа'!P342="-",AB342,CONCATENATE(AB342,",",'Rp0,2, МПа'!P342))</f>
        <v>294,294,294,294,294,294,294,294,294,275,275,265,265</v>
      </c>
      <c r="AD342" s="43" t="str">
        <f t="shared" si="11"/>
        <v>{Name: "Сталь 31Х19Н9МВБТ (Горячекатаная и кованая сталь диаметром, стороной квадрата или толщиной до 60 мм)",ClassID: "ЛОЖЬ",UltimateStressArray: [589,589,569,549,530,510,491,471,441,441,412,392,392],YieldStressArray: [294,294,294,294,294,294,294,294,294,275,275,265,265]},</v>
      </c>
    </row>
    <row r="343" spans="1:30" x14ac:dyDescent="0.25">
      <c r="A343" s="45" t="str">
        <f>INDEX('Обработка исходного'!B:B,ROW('Rm, МПа'!$B$3)+4*(ROW('Rm, МПа'!$B343)-ROW('Rm, МПа'!$B$3)))</f>
        <v>Сталь хромоникелевая коррозионно-стойкого аустенитного класса</v>
      </c>
      <c r="B343" s="45" t="b">
        <f t="shared" si="10"/>
        <v>0</v>
      </c>
      <c r="C343" s="45" t="str">
        <f>CONCATENATE('Rm, МПа'!B343,IF(OR(ISBLANK('Rm, МПа'!C343),'Rm, МПа'!C343=""),"",CONCATENATE(" (",'Rm, МПа'!C343,")")))</f>
        <v>31Х19Н9МВБТ (Горячекатаная и кованая сталь диаметром, стороной квадрата или толщиной от 60 до 100 мм)</v>
      </c>
      <c r="D343" s="43">
        <f>'Rm, МПа'!D343</f>
        <v>589</v>
      </c>
      <c r="E343" s="43" t="str">
        <f>IF('Rm, МПа'!E343="-",D343,CONCATENATE(D343,",",'Rm, МПа'!E343))</f>
        <v>589,589</v>
      </c>
      <c r="F343" s="43" t="str">
        <f>IF('Rm, МПа'!F343="-",E343,CONCATENATE(E343,",",'Rm, МПа'!F343))</f>
        <v>589,589,569</v>
      </c>
      <c r="G343" s="43" t="str">
        <f>IF('Rm, МПа'!G343="-",F343,CONCATENATE(F343,",",'Rm, МПа'!G343))</f>
        <v>589,589,569,549</v>
      </c>
      <c r="H343" s="43" t="str">
        <f>IF('Rm, МПа'!H343="-",G343,CONCATENATE(G343,",",'Rm, МПа'!H343))</f>
        <v>589,589,569,549,530</v>
      </c>
      <c r="I343" s="43" t="str">
        <f>IF('Rm, МПа'!I343="-",H343,CONCATENATE(H343,",",'Rm, МПа'!I343))</f>
        <v>589,589,569,549,530,510</v>
      </c>
      <c r="J343" s="43" t="str">
        <f>IF('Rm, МПа'!J343="-",I343,CONCATENATE(I343,",",'Rm, МПа'!J343))</f>
        <v>589,589,569,549,530,510,491</v>
      </c>
      <c r="K343" s="43" t="str">
        <f>IF('Rm, МПа'!K343="-",J343,CONCATENATE(J343,",",'Rm, МПа'!K343))</f>
        <v>589,589,569,549,530,510,491,471</v>
      </c>
      <c r="L343" s="43" t="str">
        <f>IF('Rm, МПа'!L343="-",K343,CONCATENATE(K343,",",'Rm, МПа'!L343))</f>
        <v>589,589,569,549,530,510,491,471,441</v>
      </c>
      <c r="M343" s="43" t="str">
        <f>IF('Rm, МПа'!M343="-",L343,CONCATENATE(L343,",",'Rm, МПа'!M343))</f>
        <v>589,589,569,549,530,510,491,471,441,441</v>
      </c>
      <c r="N343" s="43" t="str">
        <f>IF('Rm, МПа'!N343="-",M343,CONCATENATE(M343,",",'Rm, МПа'!N343))</f>
        <v>589,589,569,549,530,510,491,471,441,441,412</v>
      </c>
      <c r="O343" s="43" t="str">
        <f>IF('Rm, МПа'!O343="-",N343,CONCATENATE(N343,",",'Rm, МПа'!O343))</f>
        <v>589,589,569,549,530,510,491,471,441,441,412,392</v>
      </c>
      <c r="P343" s="43" t="str">
        <f>IF('Rm, МПа'!P343="-",O343,CONCATENATE(O343,",",'Rm, МПа'!P343))</f>
        <v>589,589,569,549,530,510,491,471,441,441,412,392,392</v>
      </c>
      <c r="Q343" s="43">
        <f>'Rp0,2, МПа'!D343</f>
        <v>294</v>
      </c>
      <c r="R343" s="43" t="str">
        <f>IF('Rp0,2, МПа'!E343="-",Q343,CONCATENATE(Q343,",",'Rp0,2, МПа'!E343))</f>
        <v>294,294</v>
      </c>
      <c r="S343" s="43" t="str">
        <f>IF('Rp0,2, МПа'!F343="-",R343,CONCATENATE(R343,",",'Rp0,2, МПа'!F343))</f>
        <v>294,294,294</v>
      </c>
      <c r="T343" s="43" t="str">
        <f>IF('Rp0,2, МПа'!G343="-",S343,CONCATENATE(S343,",",'Rp0,2, МПа'!G343))</f>
        <v>294,294,294,294</v>
      </c>
      <c r="U343" s="43" t="str">
        <f>IF('Rp0,2, МПа'!H343="-",T343,CONCATENATE(T343,",",'Rp0,2, МПа'!H343))</f>
        <v>294,294,294,294,294</v>
      </c>
      <c r="V343" s="43" t="str">
        <f>IF('Rp0,2, МПа'!I343="-",U343,CONCATENATE(U343,",",'Rp0,2, МПа'!I343))</f>
        <v>294,294,294,294,294,294</v>
      </c>
      <c r="W343" s="43" t="str">
        <f>IF('Rp0,2, МПа'!J343="-",V343,CONCATENATE(V343,",",'Rp0,2, МПа'!J343))</f>
        <v>294,294,294,294,294,294,294</v>
      </c>
      <c r="X343" s="43" t="str">
        <f>IF('Rp0,2, МПа'!K343="-",W343,CONCATENATE(W343,",",'Rp0,2, МПа'!K343))</f>
        <v>294,294,294,294,294,294,294,294</v>
      </c>
      <c r="Y343" s="43" t="str">
        <f>IF('Rp0,2, МПа'!L343="-",X343,CONCATENATE(X343,",",'Rp0,2, МПа'!L343))</f>
        <v>294,294,294,294,294,294,294,294,294</v>
      </c>
      <c r="Z343" s="43" t="str">
        <f>IF('Rp0,2, МПа'!M343="-",Y343,CONCATENATE(Y343,",",'Rp0,2, МПа'!M343))</f>
        <v>294,294,294,294,294,294,294,294,294,275</v>
      </c>
      <c r="AA343" s="43" t="str">
        <f>IF('Rp0,2, МПа'!N343="-",Z343,CONCATENATE(Z343,",",'Rp0,2, МПа'!N343))</f>
        <v>294,294,294,294,294,294,294,294,294,275,275</v>
      </c>
      <c r="AB343" s="43" t="str">
        <f>IF('Rp0,2, МПа'!O343="-",AA343,CONCATENATE(AA343,",",'Rp0,2, МПа'!O343))</f>
        <v>294,294,294,294,294,294,294,294,294,275,275,265</v>
      </c>
      <c r="AC343" s="43" t="str">
        <f>IF('Rp0,2, МПа'!P343="-",AB343,CONCATENATE(AB343,",",'Rp0,2, МПа'!P343))</f>
        <v>294,294,294,294,294,294,294,294,294,275,275,265,265</v>
      </c>
      <c r="AD343" s="43" t="str">
        <f t="shared" si="11"/>
        <v>{Name: "Сталь 31Х19Н9МВБТ (Горячекатаная и кованая сталь диаметром, стороной квадрата или толщиной от 60 до 100 мм)",ClassID: "ЛОЖЬ",UltimateStressArray: [589,589,569,549,530,510,491,471,441,441,412,392,392],YieldStressArray: [294,294,294,294,294,294,294,294,294,275,275,265,265]},</v>
      </c>
    </row>
    <row r="344" spans="1:30" x14ac:dyDescent="0.25">
      <c r="A344" s="45" t="str">
        <f>INDEX('Обработка исходного'!B:B,ROW('Rm, МПа'!$B$3)+4*(ROW('Rm, МПа'!$B344)-ROW('Rm, МПа'!$B$3)))</f>
        <v>Сталь хромоникелевая коррозионно-стойкого аустенитного класса</v>
      </c>
      <c r="B344" s="45" t="b">
        <f t="shared" si="10"/>
        <v>0</v>
      </c>
      <c r="C344" s="45" t="str">
        <f>CONCATENATE('Rm, МПа'!B344,IF(OR(ISBLANK('Rm, МПа'!C344),'Rm, МПа'!C344=""),"",CONCATENATE(" (",'Rm, МПа'!C344,")")))</f>
        <v>31Х19Н9МВБТ (Горячекатаная и кованая сталь диаметром, стороной квадрата или толщиной от 100 до 200 мм)</v>
      </c>
      <c r="D344" s="43">
        <f>'Rm, МПа'!D344</f>
        <v>589</v>
      </c>
      <c r="E344" s="43" t="str">
        <f>IF('Rm, МПа'!E344="-",D344,CONCATENATE(D344,",",'Rm, МПа'!E344))</f>
        <v>589,589</v>
      </c>
      <c r="F344" s="43" t="str">
        <f>IF('Rm, МПа'!F344="-",E344,CONCATENATE(E344,",",'Rm, МПа'!F344))</f>
        <v>589,589,569</v>
      </c>
      <c r="G344" s="43" t="str">
        <f>IF('Rm, МПа'!G344="-",F344,CONCATENATE(F344,",",'Rm, МПа'!G344))</f>
        <v>589,589,569,549</v>
      </c>
      <c r="H344" s="43" t="str">
        <f>IF('Rm, МПа'!H344="-",G344,CONCATENATE(G344,",",'Rm, МПа'!H344))</f>
        <v>589,589,569,549,530</v>
      </c>
      <c r="I344" s="43" t="str">
        <f>IF('Rm, МПа'!I344="-",H344,CONCATENATE(H344,",",'Rm, МПа'!I344))</f>
        <v>589,589,569,549,530,510</v>
      </c>
      <c r="J344" s="43" t="str">
        <f>IF('Rm, МПа'!J344="-",I344,CONCATENATE(I344,",",'Rm, МПа'!J344))</f>
        <v>589,589,569,549,530,510,491</v>
      </c>
      <c r="K344" s="43" t="str">
        <f>IF('Rm, МПа'!K344="-",J344,CONCATENATE(J344,",",'Rm, МПа'!K344))</f>
        <v>589,589,569,549,530,510,491,471</v>
      </c>
      <c r="L344" s="43" t="str">
        <f>IF('Rm, МПа'!L344="-",K344,CONCATENATE(K344,",",'Rm, МПа'!L344))</f>
        <v>589,589,569,549,530,510,491,471,441</v>
      </c>
      <c r="M344" s="43" t="str">
        <f>IF('Rm, МПа'!M344="-",L344,CONCATENATE(L344,",",'Rm, МПа'!M344))</f>
        <v>589,589,569,549,530,510,491,471,441,441</v>
      </c>
      <c r="N344" s="43" t="str">
        <f>IF('Rm, МПа'!N344="-",M344,CONCATENATE(M344,",",'Rm, МПа'!N344))</f>
        <v>589,589,569,549,530,510,491,471,441,441,412</v>
      </c>
      <c r="O344" s="43" t="str">
        <f>IF('Rm, МПа'!O344="-",N344,CONCATENATE(N344,",",'Rm, МПа'!O344))</f>
        <v>589,589,569,549,530,510,491,471,441,441,412,392</v>
      </c>
      <c r="P344" s="43" t="str">
        <f>IF('Rm, МПа'!P344="-",O344,CONCATENATE(O344,",",'Rm, МПа'!P344))</f>
        <v>589,589,569,549,530,510,491,471,441,441,412,392,392</v>
      </c>
      <c r="Q344" s="43">
        <f>'Rp0,2, МПа'!D344</f>
        <v>294</v>
      </c>
      <c r="R344" s="43" t="str">
        <f>IF('Rp0,2, МПа'!E344="-",Q344,CONCATENATE(Q344,",",'Rp0,2, МПа'!E344))</f>
        <v>294,294</v>
      </c>
      <c r="S344" s="43" t="str">
        <f>IF('Rp0,2, МПа'!F344="-",R344,CONCATENATE(R344,",",'Rp0,2, МПа'!F344))</f>
        <v>294,294,294</v>
      </c>
      <c r="T344" s="43" t="str">
        <f>IF('Rp0,2, МПа'!G344="-",S344,CONCATENATE(S344,",",'Rp0,2, МПа'!G344))</f>
        <v>294,294,294,294</v>
      </c>
      <c r="U344" s="43" t="str">
        <f>IF('Rp0,2, МПа'!H344="-",T344,CONCATENATE(T344,",",'Rp0,2, МПа'!H344))</f>
        <v>294,294,294,294,294</v>
      </c>
      <c r="V344" s="43" t="str">
        <f>IF('Rp0,2, МПа'!I344="-",U344,CONCATENATE(U344,",",'Rp0,2, МПа'!I344))</f>
        <v>294,294,294,294,294,294</v>
      </c>
      <c r="W344" s="43" t="str">
        <f>IF('Rp0,2, МПа'!J344="-",V344,CONCATENATE(V344,",",'Rp0,2, МПа'!J344))</f>
        <v>294,294,294,294,294,294,294</v>
      </c>
      <c r="X344" s="43" t="str">
        <f>IF('Rp0,2, МПа'!K344="-",W344,CONCATENATE(W344,",",'Rp0,2, МПа'!K344))</f>
        <v>294,294,294,294,294,294,294,294</v>
      </c>
      <c r="Y344" s="43" t="str">
        <f>IF('Rp0,2, МПа'!L344="-",X344,CONCATENATE(X344,",",'Rp0,2, МПа'!L344))</f>
        <v>294,294,294,294,294,294,294,294,294</v>
      </c>
      <c r="Z344" s="43" t="str">
        <f>IF('Rp0,2, МПа'!M344="-",Y344,CONCATENATE(Y344,",",'Rp0,2, МПа'!M344))</f>
        <v>294,294,294,294,294,294,294,294,294,275</v>
      </c>
      <c r="AA344" s="43" t="str">
        <f>IF('Rp0,2, МПа'!N344="-",Z344,CONCATENATE(Z344,",",'Rp0,2, МПа'!N344))</f>
        <v>294,294,294,294,294,294,294,294,294,275,275</v>
      </c>
      <c r="AB344" s="43" t="str">
        <f>IF('Rp0,2, МПа'!O344="-",AA344,CONCATENATE(AA344,",",'Rp0,2, МПа'!O344))</f>
        <v>294,294,294,294,294,294,294,294,294,275,275,265</v>
      </c>
      <c r="AC344" s="43" t="str">
        <f>IF('Rp0,2, МПа'!P344="-",AB344,CONCATENATE(AB344,",",'Rp0,2, МПа'!P344))</f>
        <v>294,294,294,294,294,294,294,294,294,275,275,265,265</v>
      </c>
      <c r="AD344" s="43" t="str">
        <f t="shared" si="11"/>
        <v>{Name: "Сталь 31Х19Н9МВБТ (Горячекатаная и кованая сталь диаметром, стороной квадрата или толщиной от 100 до 200 мм)",ClassID: "ЛОЖЬ",UltimateStressArray: [589,589,569,549,530,510,491,471,441,441,412,392,392],YieldStressArray: [294,294,294,294,294,294,294,294,294,275,275,265,265]},</v>
      </c>
    </row>
    <row r="345" spans="1:30" x14ac:dyDescent="0.25">
      <c r="A345" s="45" t="str">
        <f>INDEX('Обработка исходного'!B:B,ROW('Rm, МПа'!$B$3)+4*(ROW('Rm, МПа'!$B345)-ROW('Rm, МПа'!$B$3)))</f>
        <v>Сталь хромоникелевая коррозионно-стойкого аустенитного класса</v>
      </c>
      <c r="B345" s="45" t="b">
        <f t="shared" si="10"/>
        <v>0</v>
      </c>
      <c r="C345" s="45" t="str">
        <f>CONCATENATE('Rm, МПа'!B345,IF(OR(ISBLANK('Rm, МПа'!C345),'Rm, МПа'!C345=""),"",CONCATENATE(" (",'Rm, МПа'!C345,")")))</f>
        <v>10Х11Н20Т3Р (Горячекатаная и кованая сталь диаметром, стороной квадрата или толщиной от 60 до 100 мм)</v>
      </c>
      <c r="D345" s="43">
        <f>'Rm, МПа'!D345</f>
        <v>883</v>
      </c>
      <c r="E345" s="43" t="str">
        <f>IF('Rm, МПа'!E345="-",D345,CONCATENATE(D345,",",'Rm, МПа'!E345))</f>
        <v>883,883</v>
      </c>
      <c r="F345" s="43" t="str">
        <f>IF('Rm, МПа'!F345="-",E345,CONCATENATE(E345,",",'Rm, МПа'!F345))</f>
        <v>883,883,883</v>
      </c>
      <c r="G345" s="43" t="str">
        <f>IF('Rm, МПа'!G345="-",F345,CONCATENATE(F345,",",'Rm, МПа'!G345))</f>
        <v>883,883,883,883</v>
      </c>
      <c r="H345" s="43" t="str">
        <f>IF('Rm, МПа'!H345="-",G345,CONCATENATE(G345,",",'Rm, МПа'!H345))</f>
        <v>883,883,883,883,883</v>
      </c>
      <c r="I345" s="43" t="str">
        <f>IF('Rm, МПа'!I345="-",H345,CONCATENATE(H345,",",'Rm, МПа'!I345))</f>
        <v>883,883,883,883,883,883</v>
      </c>
      <c r="J345" s="43" t="str">
        <f>IF('Rm, МПа'!J345="-",I345,CONCATENATE(I345,",",'Rm, МПа'!J345))</f>
        <v>883,883,883,883,883,883,883</v>
      </c>
      <c r="K345" s="43" t="str">
        <f>IF('Rm, МПа'!K345="-",J345,CONCATENATE(J345,",",'Rm, МПа'!K345))</f>
        <v>883,883,883,883,883,883,883,883</v>
      </c>
      <c r="L345" s="43" t="str">
        <f>IF('Rm, МПа'!L345="-",K345,CONCATENATE(K345,",",'Rm, МПа'!L345))</f>
        <v>883,883,883,883,883,883,883,883,834</v>
      </c>
      <c r="M345" s="43" t="str">
        <f>IF('Rm, МПа'!M345="-",L345,CONCATENATE(L345,",",'Rm, МПа'!M345))</f>
        <v>883,883,883,883,883,883,883,883,834,834</v>
      </c>
      <c r="N345" s="43" t="str">
        <f>IF('Rm, МПа'!N345="-",M345,CONCATENATE(M345,",",'Rm, МПа'!N345))</f>
        <v>883,883,883,883,883,883,883,883,834,834,834</v>
      </c>
      <c r="O345" s="43" t="str">
        <f>IF('Rm, МПа'!O345="-",N345,CONCATENATE(N345,",",'Rm, МПа'!O345))</f>
        <v>883,883,883,883,883,883,883,883,834,834,834,804</v>
      </c>
      <c r="P345" s="43" t="str">
        <f>IF('Rm, МПа'!P345="-",O345,CONCATENATE(O345,",",'Rm, МПа'!P345))</f>
        <v>883,883,883,883,883,883,883,883,834,834,834,804,785</v>
      </c>
      <c r="Q345" s="43">
        <f>'Rp0,2, МПа'!D345</f>
        <v>589</v>
      </c>
      <c r="R345" s="43" t="str">
        <f>IF('Rp0,2, МПа'!E345="-",Q345,CONCATENATE(Q345,",",'Rp0,2, МПа'!E345))</f>
        <v>589,589</v>
      </c>
      <c r="S345" s="43" t="str">
        <f>IF('Rp0,2, МПа'!F345="-",R345,CONCATENATE(R345,",",'Rp0,2, МПа'!F345))</f>
        <v>589,589,589</v>
      </c>
      <c r="T345" s="43" t="str">
        <f>IF('Rp0,2, МПа'!G345="-",S345,CONCATENATE(S345,",",'Rp0,2, МПа'!G345))</f>
        <v>589,589,589,589</v>
      </c>
      <c r="U345" s="43" t="str">
        <f>IF('Rp0,2, МПа'!H345="-",T345,CONCATENATE(T345,",",'Rp0,2, МПа'!H345))</f>
        <v>589,589,589,589,589</v>
      </c>
      <c r="V345" s="43" t="str">
        <f>IF('Rp0,2, МПа'!I345="-",U345,CONCATENATE(U345,",",'Rp0,2, МПа'!I345))</f>
        <v>589,589,589,589,589,589</v>
      </c>
      <c r="W345" s="43" t="str">
        <f>IF('Rp0,2, МПа'!J345="-",V345,CONCATENATE(V345,",",'Rp0,2, МПа'!J345))</f>
        <v>589,589,589,589,589,589,589</v>
      </c>
      <c r="X345" s="43" t="str">
        <f>IF('Rp0,2, МПа'!K345="-",W345,CONCATENATE(W345,",",'Rp0,2, МПа'!K345))</f>
        <v>589,589,589,589,589,589,589,589</v>
      </c>
      <c r="Y345" s="43" t="str">
        <f>IF('Rp0,2, МПа'!L345="-",X345,CONCATENATE(X345,",",'Rp0,2, МПа'!L345))</f>
        <v>589,589,589,589,589,589,589,589,589</v>
      </c>
      <c r="Z345" s="43" t="str">
        <f>IF('Rp0,2, МПа'!M345="-",Y345,CONCATENATE(Y345,",",'Rp0,2, МПа'!M345))</f>
        <v>589,589,589,589,589,589,589,589,589,589</v>
      </c>
      <c r="AA345" s="43" t="str">
        <f>IF('Rp0,2, МПа'!N345="-",Z345,CONCATENATE(Z345,",",'Rp0,2, МПа'!N345))</f>
        <v>589,589,589,589,589,589,589,589,589,589,559</v>
      </c>
      <c r="AB345" s="43" t="str">
        <f>IF('Rp0,2, МПа'!O345="-",AA345,CONCATENATE(AA345,",",'Rp0,2, МПа'!O345))</f>
        <v>589,589,589,589,589,589,589,589,589,589,559,540</v>
      </c>
      <c r="AC345" s="43" t="str">
        <f>IF('Rp0,2, МПа'!P345="-",AB345,CONCATENATE(AB345,",",'Rp0,2, МПа'!P345))</f>
        <v>589,589,589,589,589,589,589,589,589,589,559,540,520</v>
      </c>
      <c r="AD345" s="43" t="str">
        <f t="shared" si="11"/>
        <v>{Name: "Сталь 10Х11Н20Т3Р (Горячекатаная и кованая сталь диаметром, стороной квадрата или толщиной от 60 до 100 мм)",ClassID: "ЛОЖЬ",UltimateStressArray: [883,883,883,883,883,883,883,883,834,834,834,804,785],YieldStressArray: [589,589,589,589,589,589,589,589,589,589,559,540,520]},</v>
      </c>
    </row>
    <row r="346" spans="1:30" x14ac:dyDescent="0.25">
      <c r="A346" s="45" t="str">
        <f>INDEX('Обработка исходного'!B:B,ROW('Rm, МПа'!$B$3)+4*(ROW('Rm, МПа'!$B346)-ROW('Rm, МПа'!$B$3)))</f>
        <v>Сталь хромоникелевая коррозионно-стойкого аустенитного класса</v>
      </c>
      <c r="B346" s="45" t="b">
        <f t="shared" si="10"/>
        <v>0</v>
      </c>
      <c r="C346" s="45" t="str">
        <f>CONCATENATE('Rm, МПа'!B346,IF(OR(ISBLANK('Rm, МПа'!C346),'Rm, МПа'!C346=""),"",CONCATENATE(" (",'Rm, МПа'!C346,")")))</f>
        <v>10Х11Н20Т3Р (Горячекатаная и кованая сталь диаметром, стороной квадрата или толщиной от 100 до 150 мм)</v>
      </c>
      <c r="D346" s="43">
        <f>'Rm, МПа'!D346</f>
        <v>883</v>
      </c>
      <c r="E346" s="43" t="str">
        <f>IF('Rm, МПа'!E346="-",D346,CONCATENATE(D346,",",'Rm, МПа'!E346))</f>
        <v>883,883</v>
      </c>
      <c r="F346" s="43" t="str">
        <f>IF('Rm, МПа'!F346="-",E346,CONCATENATE(E346,",",'Rm, МПа'!F346))</f>
        <v>883,883,883</v>
      </c>
      <c r="G346" s="43" t="str">
        <f>IF('Rm, МПа'!G346="-",F346,CONCATENATE(F346,",",'Rm, МПа'!G346))</f>
        <v>883,883,883,883</v>
      </c>
      <c r="H346" s="43" t="str">
        <f>IF('Rm, МПа'!H346="-",G346,CONCATENATE(G346,",",'Rm, МПа'!H346))</f>
        <v>883,883,883,883,883</v>
      </c>
      <c r="I346" s="43" t="str">
        <f>IF('Rm, МПа'!I346="-",H346,CONCATENATE(H346,",",'Rm, МПа'!I346))</f>
        <v>883,883,883,883,883,883</v>
      </c>
      <c r="J346" s="43" t="str">
        <f>IF('Rm, МПа'!J346="-",I346,CONCATENATE(I346,",",'Rm, МПа'!J346))</f>
        <v>883,883,883,883,883,883,883</v>
      </c>
      <c r="K346" s="43" t="str">
        <f>IF('Rm, МПа'!K346="-",J346,CONCATENATE(J346,",",'Rm, МПа'!K346))</f>
        <v>883,883,883,883,883,883,883,883</v>
      </c>
      <c r="L346" s="43" t="str">
        <f>IF('Rm, МПа'!L346="-",K346,CONCATENATE(K346,",",'Rm, МПа'!L346))</f>
        <v>883,883,883,883,883,883,883,883,834</v>
      </c>
      <c r="M346" s="43" t="str">
        <f>IF('Rm, МПа'!M346="-",L346,CONCATENATE(L346,",",'Rm, МПа'!M346))</f>
        <v>883,883,883,883,883,883,883,883,834,834</v>
      </c>
      <c r="N346" s="43" t="str">
        <f>IF('Rm, МПа'!N346="-",M346,CONCATENATE(M346,",",'Rm, МПа'!N346))</f>
        <v>883,883,883,883,883,883,883,883,834,834,834</v>
      </c>
      <c r="O346" s="43" t="str">
        <f>IF('Rm, МПа'!O346="-",N346,CONCATENATE(N346,",",'Rm, МПа'!O346))</f>
        <v>883,883,883,883,883,883,883,883,834,834,834,804</v>
      </c>
      <c r="P346" s="43" t="str">
        <f>IF('Rm, МПа'!P346="-",O346,CONCATENATE(O346,",",'Rm, МПа'!P346))</f>
        <v>883,883,883,883,883,883,883,883,834,834,834,804,785</v>
      </c>
      <c r="Q346" s="43">
        <f>'Rp0,2, МПа'!D346</f>
        <v>589</v>
      </c>
      <c r="R346" s="43" t="str">
        <f>IF('Rp0,2, МПа'!E346="-",Q346,CONCATENATE(Q346,",",'Rp0,2, МПа'!E346))</f>
        <v>589,589</v>
      </c>
      <c r="S346" s="43" t="str">
        <f>IF('Rp0,2, МПа'!F346="-",R346,CONCATENATE(R346,",",'Rp0,2, МПа'!F346))</f>
        <v>589,589,589</v>
      </c>
      <c r="T346" s="43" t="str">
        <f>IF('Rp0,2, МПа'!G346="-",S346,CONCATENATE(S346,",",'Rp0,2, МПа'!G346))</f>
        <v>589,589,589,589</v>
      </c>
      <c r="U346" s="43" t="str">
        <f>IF('Rp0,2, МПа'!H346="-",T346,CONCATENATE(T346,",",'Rp0,2, МПа'!H346))</f>
        <v>589,589,589,589,589</v>
      </c>
      <c r="V346" s="43" t="str">
        <f>IF('Rp0,2, МПа'!I346="-",U346,CONCATENATE(U346,",",'Rp0,2, МПа'!I346))</f>
        <v>589,589,589,589,589,589</v>
      </c>
      <c r="W346" s="43" t="str">
        <f>IF('Rp0,2, МПа'!J346="-",V346,CONCATENATE(V346,",",'Rp0,2, МПа'!J346))</f>
        <v>589,589,589,589,589,589,589</v>
      </c>
      <c r="X346" s="43" t="str">
        <f>IF('Rp0,2, МПа'!K346="-",W346,CONCATENATE(W346,",",'Rp0,2, МПа'!K346))</f>
        <v>589,589,589,589,589,589,589,589</v>
      </c>
      <c r="Y346" s="43" t="str">
        <f>IF('Rp0,2, МПа'!L346="-",X346,CONCATENATE(X346,",",'Rp0,2, МПа'!L346))</f>
        <v>589,589,589,589,589,589,589,589,589</v>
      </c>
      <c r="Z346" s="43" t="str">
        <f>IF('Rp0,2, МПа'!M346="-",Y346,CONCATENATE(Y346,",",'Rp0,2, МПа'!M346))</f>
        <v>589,589,589,589,589,589,589,589,589,589</v>
      </c>
      <c r="AA346" s="43" t="str">
        <f>IF('Rp0,2, МПа'!N346="-",Z346,CONCATENATE(Z346,",",'Rp0,2, МПа'!N346))</f>
        <v>589,589,589,589,589,589,589,589,589,589,559</v>
      </c>
      <c r="AB346" s="43" t="str">
        <f>IF('Rp0,2, МПа'!O346="-",AA346,CONCATENATE(AA346,",",'Rp0,2, МПа'!O346))</f>
        <v>589,589,589,589,589,589,589,589,589,589,559,540</v>
      </c>
      <c r="AC346" s="43" t="str">
        <f>IF('Rp0,2, МПа'!P346="-",AB346,CONCATENATE(AB346,",",'Rp0,2, МПа'!P346))</f>
        <v>589,589,589,589,589,589,589,589,589,589,559,540,520</v>
      </c>
      <c r="AD346" s="43" t="str">
        <f t="shared" si="11"/>
        <v>{Name: "Сталь 10Х11Н20Т3Р (Горячекатаная и кованая сталь диаметром, стороной квадрата или толщиной от 100 до 150 мм)",ClassID: "ЛОЖЬ",UltimateStressArray: [883,883,883,883,883,883,883,883,834,834,834,804,785],YieldStressArray: [589,589,589,589,589,589,589,589,589,589,559,540,520]},</v>
      </c>
    </row>
    <row r="347" spans="1:30" x14ac:dyDescent="0.25">
      <c r="A347" s="45" t="str">
        <f>INDEX('Обработка исходного'!B:B,ROW('Rm, МПа'!$B$3)+4*(ROW('Rm, МПа'!$B347)-ROW('Rm, МПа'!$B$3)))</f>
        <v>Сталь хромоникелевая коррозионно-стойкого аустенитного класса</v>
      </c>
      <c r="B347" s="45" t="b">
        <f t="shared" si="10"/>
        <v>0</v>
      </c>
      <c r="C347" s="45" t="str">
        <f>CONCATENATE('Rm, МПа'!B347,IF(OR(ISBLANK('Rm, МПа'!C347),'Rm, МПа'!C347=""),"",CONCATENATE(" (",'Rm, МПа'!C347,")")))</f>
        <v>10Х11Н20Т3Р (Заготовки крепежных деталей, КП490*)</v>
      </c>
      <c r="D347" s="43">
        <f>'Rm, МПа'!D347</f>
        <v>834</v>
      </c>
      <c r="E347" s="43" t="str">
        <f>IF('Rm, МПа'!E347="-",D347,CONCATENATE(D347,",",'Rm, МПа'!E347))</f>
        <v>834,834</v>
      </c>
      <c r="F347" s="43" t="str">
        <f>IF('Rm, МПа'!F347="-",E347,CONCATENATE(E347,",",'Rm, МПа'!F347))</f>
        <v>834,834,834</v>
      </c>
      <c r="G347" s="43" t="str">
        <f>IF('Rm, МПа'!G347="-",F347,CONCATENATE(F347,",",'Rm, МПа'!G347))</f>
        <v>834,834,834,834</v>
      </c>
      <c r="H347" s="43" t="str">
        <f>IF('Rm, МПа'!H347="-",G347,CONCATENATE(G347,",",'Rm, МПа'!H347))</f>
        <v>834,834,834,834,834</v>
      </c>
      <c r="I347" s="43" t="str">
        <f>IF('Rm, МПа'!I347="-",H347,CONCATENATE(H347,",",'Rm, МПа'!I347))</f>
        <v>834,834,834,834,834,834</v>
      </c>
      <c r="J347" s="43" t="str">
        <f>IF('Rm, МПа'!J347="-",I347,CONCATENATE(I347,",",'Rm, МПа'!J347))</f>
        <v>834,834,834,834,834,834,834</v>
      </c>
      <c r="K347" s="43" t="str">
        <f>IF('Rm, МПа'!K347="-",J347,CONCATENATE(J347,",",'Rm, МПа'!K347))</f>
        <v>834,834,834,834,834,834,834,834</v>
      </c>
      <c r="L347" s="43" t="str">
        <f>IF('Rm, МПа'!L347="-",K347,CONCATENATE(K347,",",'Rm, МПа'!L347))</f>
        <v>834,834,834,834,834,834,834,834,785</v>
      </c>
      <c r="M347" s="43" t="str">
        <f>IF('Rm, МПа'!M347="-",L347,CONCATENATE(L347,",",'Rm, МПа'!M347))</f>
        <v>834,834,834,834,834,834,834,834,785,785</v>
      </c>
      <c r="N347" s="43" t="str">
        <f>IF('Rm, МПа'!N347="-",M347,CONCATENATE(M347,",",'Rm, МПа'!N347))</f>
        <v>834,834,834,834,834,834,834,834,785,785,785</v>
      </c>
      <c r="O347" s="43" t="str">
        <f>IF('Rm, МПа'!O347="-",N347,CONCATENATE(N347,",",'Rm, МПа'!O347))</f>
        <v>834,834,834,834,834,834,834,834,785,785,785,755</v>
      </c>
      <c r="P347" s="43" t="str">
        <f>IF('Rm, МПа'!P347="-",O347,CONCATENATE(O347,",",'Rm, МПа'!P347))</f>
        <v>834,834,834,834,834,834,834,834,785,785,785,755,736</v>
      </c>
      <c r="Q347" s="43">
        <f>'Rp0,2, МПа'!D347</f>
        <v>490</v>
      </c>
      <c r="R347" s="43" t="str">
        <f>IF('Rp0,2, МПа'!E347="-",Q347,CONCATENATE(Q347,",",'Rp0,2, МПа'!E347))</f>
        <v>490,490</v>
      </c>
      <c r="S347" s="43" t="str">
        <f>IF('Rp0,2, МПа'!F347="-",R347,CONCATENATE(R347,",",'Rp0,2, МПа'!F347))</f>
        <v>490,490,490</v>
      </c>
      <c r="T347" s="43" t="str">
        <f>IF('Rp0,2, МПа'!G347="-",S347,CONCATENATE(S347,",",'Rp0,2, МПа'!G347))</f>
        <v>490,490,490,490</v>
      </c>
      <c r="U347" s="43" t="str">
        <f>IF('Rp0,2, МПа'!H347="-",T347,CONCATENATE(T347,",",'Rp0,2, МПа'!H347))</f>
        <v>490,490,490,490,490</v>
      </c>
      <c r="V347" s="43" t="str">
        <f>IF('Rp0,2, МПа'!I347="-",U347,CONCATENATE(U347,",",'Rp0,2, МПа'!I347))</f>
        <v>490,490,490,490,490,490</v>
      </c>
      <c r="W347" s="43" t="str">
        <f>IF('Rp0,2, МПа'!J347="-",V347,CONCATENATE(V347,",",'Rp0,2, МПа'!J347))</f>
        <v>490,490,490,490,490,490,471</v>
      </c>
      <c r="X347" s="43" t="str">
        <f>IF('Rp0,2, МПа'!K347="-",W347,CONCATENATE(W347,",",'Rp0,2, МПа'!K347))</f>
        <v>490,490,490,490,490,490,471,441</v>
      </c>
      <c r="Y347" s="43" t="str">
        <f>IF('Rp0,2, МПа'!L347="-",X347,CONCATENATE(X347,",",'Rp0,2, МПа'!L347))</f>
        <v>490,490,490,490,490,490,471,441,441</v>
      </c>
      <c r="Z347" s="43" t="str">
        <f>IF('Rp0,2, МПа'!M347="-",Y347,CONCATENATE(Y347,",",'Rp0,2, МПа'!M347))</f>
        <v>490,490,490,490,490,490,471,441,441,441</v>
      </c>
      <c r="AA347" s="43" t="str">
        <f>IF('Rp0,2, МПа'!N347="-",Z347,CONCATENATE(Z347,",",'Rp0,2, МПа'!N347))</f>
        <v>490,490,490,490,490,490,471,441,441,441,441</v>
      </c>
      <c r="AB347" s="43" t="str">
        <f>IF('Rp0,2, МПа'!O347="-",AA347,CONCATENATE(AA347,",",'Rp0,2, МПа'!O347))</f>
        <v>490,490,490,490,490,490,471,441,441,441,441,441</v>
      </c>
      <c r="AC347" s="43" t="str">
        <f>IF('Rp0,2, МПа'!P347="-",AB347,CONCATENATE(AB347,",",'Rp0,2, МПа'!P347))</f>
        <v>490,490,490,490,490,490,471,441,441,441,441,441,441</v>
      </c>
      <c r="AD347" s="43" t="str">
        <f t="shared" si="11"/>
        <v>{Name: "Сталь 10Х11Н20Т3Р (Заготовки крепежных деталей, КП490*)",ClassID: "ЛОЖЬ",UltimateStressArray: [834,834,834,834,834,834,834,834,785,785,785,755,736],YieldStressArray: [490,490,490,490,490,490,471,441,441,441,441,441,441]},</v>
      </c>
    </row>
    <row r="348" spans="1:30" x14ac:dyDescent="0.25">
      <c r="A348" s="45" t="str">
        <f>INDEX('Обработка исходного'!B:B,ROW('Rm, МПа'!$B$3)+4*(ROW('Rm, МПа'!$B348)-ROW('Rm, МПа'!$B$3)))</f>
        <v>Сталь хромоникелевая коррозионно-стойкого аустенитного класса</v>
      </c>
      <c r="B348" s="45" t="b">
        <f t="shared" si="10"/>
        <v>0</v>
      </c>
      <c r="C348" s="45" t="str">
        <f>CONCATENATE('Rm, МПа'!B348,IF(OR(ISBLANK('Rm, МПа'!C348),'Rm, МПа'!C348=""),"",CONCATENATE(" (",'Rm, МПа'!C348,")")))</f>
        <v>10Х11Н20Т3Р (Сортовой прокат, КП490*)</v>
      </c>
      <c r="D348" s="43">
        <f>'Rm, МПа'!D348</f>
        <v>834</v>
      </c>
      <c r="E348" s="43" t="str">
        <f>IF('Rm, МПа'!E348="-",D348,CONCATENATE(D348,",",'Rm, МПа'!E348))</f>
        <v>834,834</v>
      </c>
      <c r="F348" s="43" t="str">
        <f>IF('Rm, МПа'!F348="-",E348,CONCATENATE(E348,",",'Rm, МПа'!F348))</f>
        <v>834,834,834</v>
      </c>
      <c r="G348" s="43" t="str">
        <f>IF('Rm, МПа'!G348="-",F348,CONCATENATE(F348,",",'Rm, МПа'!G348))</f>
        <v>834,834,834,834</v>
      </c>
      <c r="H348" s="43" t="str">
        <f>IF('Rm, МПа'!H348="-",G348,CONCATENATE(G348,",",'Rm, МПа'!H348))</f>
        <v>834,834,834,834,834</v>
      </c>
      <c r="I348" s="43" t="str">
        <f>IF('Rm, МПа'!I348="-",H348,CONCATENATE(H348,",",'Rm, МПа'!I348))</f>
        <v>834,834,834,834,834,834</v>
      </c>
      <c r="J348" s="43" t="str">
        <f>IF('Rm, МПа'!J348="-",I348,CONCATENATE(I348,",",'Rm, МПа'!J348))</f>
        <v>834,834,834,834,834,834,834</v>
      </c>
      <c r="K348" s="43" t="str">
        <f>IF('Rm, МПа'!K348="-",J348,CONCATENATE(J348,",",'Rm, МПа'!K348))</f>
        <v>834,834,834,834,834,834,834,834</v>
      </c>
      <c r="L348" s="43" t="str">
        <f>IF('Rm, МПа'!L348="-",K348,CONCATENATE(K348,",",'Rm, МПа'!L348))</f>
        <v>834,834,834,834,834,834,834,834,785</v>
      </c>
      <c r="M348" s="43" t="str">
        <f>IF('Rm, МПа'!M348="-",L348,CONCATENATE(L348,",",'Rm, МПа'!M348))</f>
        <v>834,834,834,834,834,834,834,834,785,785</v>
      </c>
      <c r="N348" s="43" t="str">
        <f>IF('Rm, МПа'!N348="-",M348,CONCATENATE(M348,",",'Rm, МПа'!N348))</f>
        <v>834,834,834,834,834,834,834,834,785,785,785</v>
      </c>
      <c r="O348" s="43" t="str">
        <f>IF('Rm, МПа'!O348="-",N348,CONCATENATE(N348,",",'Rm, МПа'!O348))</f>
        <v>834,834,834,834,834,834,834,834,785,785,785,755</v>
      </c>
      <c r="P348" s="43" t="str">
        <f>IF('Rm, МПа'!P348="-",O348,CONCATENATE(O348,",",'Rm, МПа'!P348))</f>
        <v>834,834,834,834,834,834,834,834,785,785,785,755,736</v>
      </c>
      <c r="Q348" s="43">
        <f>'Rp0,2, МПа'!D348</f>
        <v>490</v>
      </c>
      <c r="R348" s="43" t="str">
        <f>IF('Rp0,2, МПа'!E348="-",Q348,CONCATENATE(Q348,",",'Rp0,2, МПа'!E348))</f>
        <v>490,490</v>
      </c>
      <c r="S348" s="43" t="str">
        <f>IF('Rp0,2, МПа'!F348="-",R348,CONCATENATE(R348,",",'Rp0,2, МПа'!F348))</f>
        <v>490,490,490</v>
      </c>
      <c r="T348" s="43" t="str">
        <f>IF('Rp0,2, МПа'!G348="-",S348,CONCATENATE(S348,",",'Rp0,2, МПа'!G348))</f>
        <v>490,490,490,490</v>
      </c>
      <c r="U348" s="43" t="str">
        <f>IF('Rp0,2, МПа'!H348="-",T348,CONCATENATE(T348,",",'Rp0,2, МПа'!H348))</f>
        <v>490,490,490,490,490</v>
      </c>
      <c r="V348" s="43" t="str">
        <f>IF('Rp0,2, МПа'!I348="-",U348,CONCATENATE(U348,",",'Rp0,2, МПа'!I348))</f>
        <v>490,490,490,490,490,490</v>
      </c>
      <c r="W348" s="43" t="str">
        <f>IF('Rp0,2, МПа'!J348="-",V348,CONCATENATE(V348,",",'Rp0,2, МПа'!J348))</f>
        <v>490,490,490,490,490,490,471</v>
      </c>
      <c r="X348" s="43" t="str">
        <f>IF('Rp0,2, МПа'!K348="-",W348,CONCATENATE(W348,",",'Rp0,2, МПа'!K348))</f>
        <v>490,490,490,490,490,490,471,441</v>
      </c>
      <c r="Y348" s="43" t="str">
        <f>IF('Rp0,2, МПа'!L348="-",X348,CONCATENATE(X348,",",'Rp0,2, МПа'!L348))</f>
        <v>490,490,490,490,490,490,471,441,441</v>
      </c>
      <c r="Z348" s="43" t="str">
        <f>IF('Rp0,2, МПа'!M348="-",Y348,CONCATENATE(Y348,",",'Rp0,2, МПа'!M348))</f>
        <v>490,490,490,490,490,490,471,441,441,441</v>
      </c>
      <c r="AA348" s="43" t="str">
        <f>IF('Rp0,2, МПа'!N348="-",Z348,CONCATENATE(Z348,",",'Rp0,2, МПа'!N348))</f>
        <v>490,490,490,490,490,490,471,441,441,441,441</v>
      </c>
      <c r="AB348" s="43" t="str">
        <f>IF('Rp0,2, МПа'!O348="-",AA348,CONCATENATE(AA348,",",'Rp0,2, МПа'!O348))</f>
        <v>490,490,490,490,490,490,471,441,441,441,441,441</v>
      </c>
      <c r="AC348" s="43" t="str">
        <f>IF('Rp0,2, МПа'!P348="-",AB348,CONCATENATE(AB348,",",'Rp0,2, МПа'!P348))</f>
        <v>490,490,490,490,490,490,471,441,441,441,441,441,441</v>
      </c>
      <c r="AD348" s="43" t="str">
        <f t="shared" si="11"/>
        <v>{Name: "Сталь 10Х11Н20Т3Р (Сортовой прокат, КП490*)",ClassID: "ЛОЖЬ",UltimateStressArray: [834,834,834,834,834,834,834,834,785,785,785,755,736],YieldStressArray: [490,490,490,490,490,490,471,441,441,441,441,441,441]},</v>
      </c>
    </row>
    <row r="349" spans="1:30" x14ac:dyDescent="0.25">
      <c r="A349" s="45" t="str">
        <f>INDEX('Обработка исходного'!B:B,ROW('Rm, МПа'!$B$3)+4*(ROW('Rm, МПа'!$B349)-ROW('Rm, МПа'!$B$3)))</f>
        <v>Сталь хромоникелевая коррозионно-стойкого аустенитного класса</v>
      </c>
      <c r="B349" s="45" t="b">
        <f t="shared" si="10"/>
        <v>0</v>
      </c>
      <c r="C349" s="45" t="str">
        <f>CONCATENATE('Rm, МПа'!B349,IF(OR(ISBLANK('Rm, МПа'!C349),'Rm, МПа'!C349=""),"",CONCATENATE(" (",'Rm, МПа'!C349,")")))</f>
        <v>10Х11Н20Т3Р (Горячекатаная и кованая сталь диаметром, стороной квадрата или толщиной до 60 мм)</v>
      </c>
      <c r="D349" s="43">
        <f>'Rm, МПа'!D349</f>
        <v>883</v>
      </c>
      <c r="E349" s="43" t="str">
        <f>IF('Rm, МПа'!E349="-",D349,CONCATENATE(D349,",",'Rm, МПа'!E349))</f>
        <v>883,883</v>
      </c>
      <c r="F349" s="43" t="str">
        <f>IF('Rm, МПа'!F349="-",E349,CONCATENATE(E349,",",'Rm, МПа'!F349))</f>
        <v>883,883,883</v>
      </c>
      <c r="G349" s="43" t="str">
        <f>IF('Rm, МПа'!G349="-",F349,CONCATENATE(F349,",",'Rm, МПа'!G349))</f>
        <v>883,883,883,883</v>
      </c>
      <c r="H349" s="43" t="str">
        <f>IF('Rm, МПа'!H349="-",G349,CONCATENATE(G349,",",'Rm, МПа'!H349))</f>
        <v>883,883,883,883,883</v>
      </c>
      <c r="I349" s="43" t="str">
        <f>IF('Rm, МПа'!I349="-",H349,CONCATENATE(H349,",",'Rm, МПа'!I349))</f>
        <v>883,883,883,883,883,883</v>
      </c>
      <c r="J349" s="43" t="str">
        <f>IF('Rm, МПа'!J349="-",I349,CONCATENATE(I349,",",'Rm, МПа'!J349))</f>
        <v>883,883,883,883,883,883,883</v>
      </c>
      <c r="K349" s="43" t="str">
        <f>IF('Rm, МПа'!K349="-",J349,CONCATENATE(J349,",",'Rm, МПа'!K349))</f>
        <v>883,883,883,883,883,883,883,883</v>
      </c>
      <c r="L349" s="43" t="str">
        <f>IF('Rm, МПа'!L349="-",K349,CONCATENATE(K349,",",'Rm, МПа'!L349))</f>
        <v>883,883,883,883,883,883,883,883,834</v>
      </c>
      <c r="M349" s="43" t="str">
        <f>IF('Rm, МПа'!M349="-",L349,CONCATENATE(L349,",",'Rm, МПа'!M349))</f>
        <v>883,883,883,883,883,883,883,883,834,834</v>
      </c>
      <c r="N349" s="43" t="str">
        <f>IF('Rm, МПа'!N349="-",M349,CONCATENATE(M349,",",'Rm, МПа'!N349))</f>
        <v>883,883,883,883,883,883,883,883,834,834,834</v>
      </c>
      <c r="O349" s="43" t="str">
        <f>IF('Rm, МПа'!O349="-",N349,CONCATENATE(N349,",",'Rm, МПа'!O349))</f>
        <v>883,883,883,883,883,883,883,883,834,834,834,804</v>
      </c>
      <c r="P349" s="43" t="str">
        <f>IF('Rm, МПа'!P349="-",O349,CONCATENATE(O349,",",'Rm, МПа'!P349))</f>
        <v>883,883,883,883,883,883,883,883,834,834,834,804,785</v>
      </c>
      <c r="Q349" s="43">
        <f>'Rp0,2, МПа'!D349</f>
        <v>589</v>
      </c>
      <c r="R349" s="43" t="str">
        <f>IF('Rp0,2, МПа'!E349="-",Q349,CONCATENATE(Q349,",",'Rp0,2, МПа'!E349))</f>
        <v>589,589</v>
      </c>
      <c r="S349" s="43" t="str">
        <f>IF('Rp0,2, МПа'!F349="-",R349,CONCATENATE(R349,",",'Rp0,2, МПа'!F349))</f>
        <v>589,589,589</v>
      </c>
      <c r="T349" s="43" t="str">
        <f>IF('Rp0,2, МПа'!G349="-",S349,CONCATENATE(S349,",",'Rp0,2, МПа'!G349))</f>
        <v>589,589,589,589</v>
      </c>
      <c r="U349" s="43" t="str">
        <f>IF('Rp0,2, МПа'!H349="-",T349,CONCATENATE(T349,",",'Rp0,2, МПа'!H349))</f>
        <v>589,589,589,589,589</v>
      </c>
      <c r="V349" s="43" t="str">
        <f>IF('Rp0,2, МПа'!I349="-",U349,CONCATENATE(U349,",",'Rp0,2, МПа'!I349))</f>
        <v>589,589,589,589,589,589</v>
      </c>
      <c r="W349" s="43" t="str">
        <f>IF('Rp0,2, МПа'!J349="-",V349,CONCATENATE(V349,",",'Rp0,2, МПа'!J349))</f>
        <v>589,589,589,589,589,589,589</v>
      </c>
      <c r="X349" s="43" t="str">
        <f>IF('Rp0,2, МПа'!K349="-",W349,CONCATENATE(W349,",",'Rp0,2, МПа'!K349))</f>
        <v>589,589,589,589,589,589,589,589</v>
      </c>
      <c r="Y349" s="43" t="str">
        <f>IF('Rp0,2, МПа'!L349="-",X349,CONCATENATE(X349,",",'Rp0,2, МПа'!L349))</f>
        <v>589,589,589,589,589,589,589,589,589</v>
      </c>
      <c r="Z349" s="43" t="str">
        <f>IF('Rp0,2, МПа'!M349="-",Y349,CONCATENATE(Y349,",",'Rp0,2, МПа'!M349))</f>
        <v>589,589,589,589,589,589,589,589,589,589</v>
      </c>
      <c r="AA349" s="43" t="str">
        <f>IF('Rp0,2, МПа'!N349="-",Z349,CONCATENATE(Z349,",",'Rp0,2, МПа'!N349))</f>
        <v>589,589,589,589,589,589,589,589,589,589,559</v>
      </c>
      <c r="AB349" s="43" t="str">
        <f>IF('Rp0,2, МПа'!O349="-",AA349,CONCATENATE(AA349,",",'Rp0,2, МПа'!O349))</f>
        <v>589,589,589,589,589,589,589,589,589,589,559,540</v>
      </c>
      <c r="AC349" s="43" t="str">
        <f>IF('Rp0,2, МПа'!P349="-",AB349,CONCATENATE(AB349,",",'Rp0,2, МПа'!P349))</f>
        <v>589,589,589,589,589,589,589,589,589,589,559,540,520</v>
      </c>
      <c r="AD349" s="43" t="str">
        <f t="shared" si="11"/>
        <v>{Name: "Сталь 10Х11Н20Т3Р (Горячекатаная и кованая сталь диаметром, стороной квадрата или толщиной до 60 мм)",ClassID: "ЛОЖЬ",UltimateStressArray: [883,883,883,883,883,883,883,883,834,834,834,804,785],YieldStressArray: [589,589,589,589,589,589,589,589,589,589,559,540,520]},</v>
      </c>
    </row>
    <row r="350" spans="1:30" x14ac:dyDescent="0.25">
      <c r="A350" s="45" t="str">
        <f>INDEX('Обработка исходного'!B:B,ROW('Rm, МПа'!$B$3)+4*(ROW('Rm, МПа'!$B350)-ROW('Rm, МПа'!$B$3)))</f>
        <v>Сплав на железоникелевой основе</v>
      </c>
      <c r="B350" s="45" t="str">
        <f t="shared" si="10"/>
        <v>СЖНО</v>
      </c>
      <c r="C350" s="45" t="str">
        <f>CONCATENATE('Rm, МПа'!B350,IF(OR(ISBLANK('Rm, МПа'!C350),'Rm, МПа'!C350=""),"",CONCATENATE(" (",'Rm, МПа'!C350,")")))</f>
        <v>1Х16Н36МБТЮР</v>
      </c>
      <c r="D350" s="43">
        <f>'Rm, МПа'!D350</f>
        <v>785</v>
      </c>
      <c r="E350" s="43" t="str">
        <f>IF('Rm, МПа'!E350="-",D350,CONCATENATE(D350,",",'Rm, МПа'!E350))</f>
        <v>785,765</v>
      </c>
      <c r="F350" s="43" t="str">
        <f>IF('Rm, МПа'!F350="-",E350,CONCATENATE(E350,",",'Rm, МПа'!F350))</f>
        <v>785,765,755</v>
      </c>
      <c r="G350" s="43" t="str">
        <f>IF('Rm, МПа'!G350="-",F350,CONCATENATE(F350,",",'Rm, МПа'!G350))</f>
        <v>785,765,755,746</v>
      </c>
      <c r="H350" s="43" t="str">
        <f>IF('Rm, МПа'!H350="-",G350,CONCATENATE(G350,",",'Rm, МПа'!H350))</f>
        <v>785,765,755,746,736</v>
      </c>
      <c r="I350" s="43" t="str">
        <f>IF('Rm, МПа'!I350="-",H350,CONCATENATE(H350,",",'Rm, МПа'!I350))</f>
        <v>785,765,755,746,736,736</v>
      </c>
      <c r="J350" s="43" t="str">
        <f>IF('Rm, МПа'!J350="-",I350,CONCATENATE(I350,",",'Rm, МПа'!J350))</f>
        <v>785,765,755,746,736,736,736</v>
      </c>
      <c r="K350" s="43" t="str">
        <f>IF('Rm, МПа'!K350="-",J350,CONCATENATE(J350,",",'Rm, МПа'!K350))</f>
        <v>785,765,755,746,736,736,736,726</v>
      </c>
      <c r="L350" s="43" t="str">
        <f>IF('Rm, МПа'!L350="-",K350,CONCATENATE(K350,",",'Rm, МПа'!L350))</f>
        <v>785,765,755,746,736,736,736,726,706</v>
      </c>
      <c r="M350" s="43" t="str">
        <f>IF('Rm, МПа'!M350="-",L350,CONCATENATE(L350,",",'Rm, МПа'!M350))</f>
        <v>785,765,755,746,736,736,736,726,706,706</v>
      </c>
      <c r="N350" s="43" t="str">
        <f>IF('Rm, МПа'!N350="-",M350,CONCATENATE(M350,",",'Rm, МПа'!N350))</f>
        <v>785,765,755,746,736,736,736,726,706,706,687</v>
      </c>
      <c r="O350" s="43" t="str">
        <f>IF('Rm, МПа'!O350="-",N350,CONCATENATE(N350,",",'Rm, МПа'!O350))</f>
        <v>785,765,755,746,736,736,736,726,706,706,687,687</v>
      </c>
      <c r="P350" s="43" t="str">
        <f>IF('Rm, МПа'!P350="-",O350,CONCATENATE(O350,",",'Rm, МПа'!P350))</f>
        <v>785,765,755,746,736,736,736,726,706,706,687,687</v>
      </c>
      <c r="Q350" s="43">
        <f>'Rp0,2, МПа'!D350</f>
        <v>392</v>
      </c>
      <c r="R350" s="43" t="str">
        <f>IF('Rp0,2, МПа'!E350="-",Q350,CONCATENATE(Q350,",",'Rp0,2, МПа'!E350))</f>
        <v>392,392</v>
      </c>
      <c r="S350" s="43" t="str">
        <f>IF('Rp0,2, МПа'!F350="-",R350,CONCATENATE(R350,",",'Rp0,2, МПа'!F350))</f>
        <v>392,392,392</v>
      </c>
      <c r="T350" s="43" t="str">
        <f>IF('Rp0,2, МПа'!G350="-",S350,CONCATENATE(S350,",",'Rp0,2, МПа'!G350))</f>
        <v>392,392,392,392</v>
      </c>
      <c r="U350" s="43" t="str">
        <f>IF('Rp0,2, МПа'!H350="-",T350,CONCATENATE(T350,",",'Rp0,2, МПа'!H350))</f>
        <v>392,392,392,392,392</v>
      </c>
      <c r="V350" s="43" t="str">
        <f>IF('Rp0,2, МПа'!I350="-",U350,CONCATENATE(U350,",",'Rp0,2, МПа'!I350))</f>
        <v>392,392,392,392,392,392</v>
      </c>
      <c r="W350" s="43" t="str">
        <f>IF('Rp0,2, МПа'!J350="-",V350,CONCATENATE(V350,",",'Rp0,2, МПа'!J350))</f>
        <v>392,392,392,392,392,392,392</v>
      </c>
      <c r="X350" s="43" t="str">
        <f>IF('Rp0,2, МПа'!K350="-",W350,CONCATENATE(W350,",",'Rp0,2, МПа'!K350))</f>
        <v>392,392,392,392,392,392,392,392</v>
      </c>
      <c r="Y350" s="43" t="str">
        <f>IF('Rp0,2, МПа'!L350="-",X350,CONCATENATE(X350,",",'Rp0,2, МПа'!L350))</f>
        <v>392,392,392,392,392,392,392,392,392</v>
      </c>
      <c r="Z350" s="43" t="str">
        <f>IF('Rp0,2, МПа'!M350="-",Y350,CONCATENATE(Y350,",",'Rp0,2, МПа'!M350))</f>
        <v>392,392,392,392,392,392,392,392,392,392</v>
      </c>
      <c r="AA350" s="43" t="str">
        <f>IF('Rp0,2, МПа'!N350="-",Z350,CONCATENATE(Z350,",",'Rp0,2, МПа'!N350))</f>
        <v>392,392,392,392,392,392,392,392,392,392,392</v>
      </c>
      <c r="AB350" s="43" t="str">
        <f>IF('Rp0,2, МПа'!O350="-",AA350,CONCATENATE(AA350,",",'Rp0,2, МПа'!O350))</f>
        <v>392,392,392,392,392,392,392,392,392,392,392,392</v>
      </c>
      <c r="AC350" s="43" t="str">
        <f>IF('Rp0,2, МПа'!P350="-",AB350,CONCATENATE(AB350,",",'Rp0,2, МПа'!P350))</f>
        <v>392,392,392,392,392,392,392,392,392,392,392,392</v>
      </c>
      <c r="AD350" s="43" t="str">
        <f t="shared" si="11"/>
        <v>{Name: "Сталь 1Х16Н36МБТЮР",ClassID: "СЖНО",UltimateStressArray: [785,765,755,746,736,736,736,726,706,706,687,687],YieldStressArray: [392,392,392,392,392,392,392,392,392,392,392,392]},</v>
      </c>
    </row>
    <row r="351" spans="1:30" x14ac:dyDescent="0.25">
      <c r="A351" s="45" t="str">
        <f>INDEX('Обработка исходного'!B:B,ROW('Rm, МПа'!$B$3)+4*(ROW('Rm, МПа'!$B351)-ROW('Rm, МПа'!$B$3)))</f>
        <v>Сплав на железоникелевой основе</v>
      </c>
      <c r="B351" s="45" t="str">
        <f t="shared" si="10"/>
        <v>СЖНО</v>
      </c>
      <c r="C351" s="45" t="str">
        <f>CONCATENATE('Rm, МПа'!B351,IF(OR(ISBLANK('Rm, МПа'!C351),'Rm, МПа'!C351=""),"",CONCATENATE(" (",'Rm, МПа'!C351,")")))</f>
        <v>03Х21Н32М3Б (Прутки, поковки)</v>
      </c>
      <c r="D351" s="43">
        <f>'Rm, МПа'!D351</f>
        <v>539</v>
      </c>
      <c r="E351" s="43" t="str">
        <f>IF('Rm, МПа'!E351="-",D351,CONCATENATE(D351,",",'Rm, МПа'!E351))</f>
        <v>539,539</v>
      </c>
      <c r="F351" s="43" t="str">
        <f>IF('Rm, МПа'!F351="-",E351,CONCATENATE(E351,",",'Rm, МПа'!F351))</f>
        <v>539,539,539</v>
      </c>
      <c r="G351" s="43" t="str">
        <f>IF('Rm, МПа'!G351="-",F351,CONCATENATE(F351,",",'Rm, МПа'!G351))</f>
        <v>539,539,539,539</v>
      </c>
      <c r="H351" s="43" t="str">
        <f>IF('Rm, МПа'!H351="-",G351,CONCATENATE(G351,",",'Rm, МПа'!H351))</f>
        <v>539,539,539,539,539</v>
      </c>
      <c r="I351" s="43" t="str">
        <f>IF('Rm, МПа'!I351="-",H351,CONCATENATE(H351,",",'Rm, МПа'!I351))</f>
        <v>539,539,539,539,539,491</v>
      </c>
      <c r="J351" s="43" t="str">
        <f>IF('Rm, МПа'!J351="-",I351,CONCATENATE(I351,",",'Rm, МПа'!J351))</f>
        <v>539,539,539,539,539,491,490</v>
      </c>
      <c r="K351" s="43" t="str">
        <f>IF('Rm, МПа'!K351="-",J351,CONCATENATE(J351,",",'Rm, МПа'!K351))</f>
        <v>539,539,539,539,539,491,490,441</v>
      </c>
      <c r="L351" s="43" t="str">
        <f>IF('Rm, МПа'!L351="-",K351,CONCATENATE(K351,",",'Rm, МПа'!L351))</f>
        <v>539,539,539,539,539,491,490,441,441</v>
      </c>
      <c r="M351" s="43" t="str">
        <f>IF('Rm, МПа'!M351="-",L351,CONCATENATE(L351,",",'Rm, МПа'!M351))</f>
        <v>539,539,539,539,539,491,490,441,441,441</v>
      </c>
      <c r="N351" s="43" t="str">
        <f>IF('Rm, МПа'!N351="-",M351,CONCATENATE(M351,",",'Rm, МПа'!N351))</f>
        <v>539,539,539,539,539,491,490,441,441,441,441</v>
      </c>
      <c r="O351" s="43" t="str">
        <f>IF('Rm, МПа'!O351="-",N351,CONCATENATE(N351,",",'Rm, МПа'!O351))</f>
        <v>539,539,539,539,539,491,490,441,441,441,441,392</v>
      </c>
      <c r="P351" s="43" t="str">
        <f>IF('Rm, МПа'!P351="-",O351,CONCATENATE(O351,",",'Rm, МПа'!P351))</f>
        <v>539,539,539,539,539,491,490,441,441,441,441,392</v>
      </c>
      <c r="Q351" s="43">
        <f>'Rp0,2, МПа'!D351</f>
        <v>216</v>
      </c>
      <c r="R351" s="43" t="str">
        <f>IF('Rp0,2, МПа'!E351="-",Q351,CONCATENATE(Q351,",",'Rp0,2, МПа'!E351))</f>
        <v>216,216</v>
      </c>
      <c r="S351" s="43" t="str">
        <f>IF('Rp0,2, МПа'!F351="-",R351,CONCATENATE(R351,",",'Rp0,2, МПа'!F351))</f>
        <v>216,216,216</v>
      </c>
      <c r="T351" s="43" t="str">
        <f>IF('Rp0,2, МПа'!G351="-",S351,CONCATENATE(S351,",",'Rp0,2, МПа'!G351))</f>
        <v>216,216,216,216</v>
      </c>
      <c r="U351" s="43" t="str">
        <f>IF('Rp0,2, МПа'!H351="-",T351,CONCATENATE(T351,",",'Rp0,2, МПа'!H351))</f>
        <v>216,216,216,216,216</v>
      </c>
      <c r="V351" s="43" t="str">
        <f>IF('Rp0,2, МПа'!I351="-",U351,CONCATENATE(U351,",",'Rp0,2, МПа'!I351))</f>
        <v>216,216,216,216,216,196</v>
      </c>
      <c r="W351" s="43" t="str">
        <f>IF('Rp0,2, МПа'!J351="-",V351,CONCATENATE(V351,",",'Rp0,2, МПа'!J351))</f>
        <v>216,216,216,216,216,196,196</v>
      </c>
      <c r="X351" s="43" t="str">
        <f>IF('Rp0,2, МПа'!K351="-",W351,CONCATENATE(W351,",",'Rp0,2, МПа'!K351))</f>
        <v>216,216,216,216,216,196,196,167</v>
      </c>
      <c r="Y351" s="43" t="str">
        <f>IF('Rp0,2, МПа'!L351="-",X351,CONCATENATE(X351,",",'Rp0,2, МПа'!L351))</f>
        <v>216,216,216,216,216,196,196,167,167</v>
      </c>
      <c r="Z351" s="43" t="str">
        <f>IF('Rp0,2, МПа'!M351="-",Y351,CONCATENATE(Y351,",",'Rp0,2, МПа'!M351))</f>
        <v>216,216,216,216,216,196,196,167,167,167</v>
      </c>
      <c r="AA351" s="43" t="str">
        <f>IF('Rp0,2, МПа'!N351="-",Z351,CONCATENATE(Z351,",",'Rp0,2, МПа'!N351))</f>
        <v>216,216,216,216,216,196,196,167,167,167,147</v>
      </c>
      <c r="AB351" s="43" t="str">
        <f>IF('Rp0,2, МПа'!O351="-",AA351,CONCATENATE(AA351,",",'Rp0,2, МПа'!O351))</f>
        <v>216,216,216,216,216,196,196,167,167,167,147,147</v>
      </c>
      <c r="AC351" s="43" t="str">
        <f>IF('Rp0,2, МПа'!P351="-",AB351,CONCATENATE(AB351,",",'Rp0,2, МПа'!P351))</f>
        <v>216,216,216,216,216,196,196,167,167,167,147,147</v>
      </c>
      <c r="AD351" s="43" t="str">
        <f t="shared" si="11"/>
        <v>{Name: "Сталь 03Х21Н32М3Б (Прутки, поковки)",ClassID: "СЖНО",UltimateStressArray: [539,539,539,539,539,491,490,441,441,441,441,392],YieldStressArray: [216,216,216,216,216,196,196,167,167,167,147,147]},</v>
      </c>
    </row>
    <row r="352" spans="1:30" x14ac:dyDescent="0.25">
      <c r="A352" s="45" t="str">
        <f>INDEX('Обработка исходного'!B:B,ROW('Rm, МПа'!$B$3)+4*(ROW('Rm, МПа'!$B352)-ROW('Rm, МПа'!$B$3)))</f>
        <v>Сплав на железоникелевой основе</v>
      </c>
      <c r="B352" s="45" t="str">
        <f t="shared" si="10"/>
        <v>СЖНО</v>
      </c>
      <c r="C352" s="45" t="str">
        <f>CONCATENATE('Rm, МПа'!B352,IF(OR(ISBLANK('Rm, МПа'!C352),'Rm, МПа'!C352=""),"",CONCATENATE(" (",'Rm, МПа'!C352,")")))</f>
        <v>03Х21Н32М3Б (Трубы)</v>
      </c>
      <c r="D352" s="43">
        <f>'Rm, МПа'!D352</f>
        <v>539</v>
      </c>
      <c r="E352" s="43" t="str">
        <f>IF('Rm, МПа'!E352="-",D352,CONCATENATE(D352,",",'Rm, МПа'!E352))</f>
        <v>539,539</v>
      </c>
      <c r="F352" s="43" t="str">
        <f>IF('Rm, МПа'!F352="-",E352,CONCATENATE(E352,",",'Rm, МПа'!F352))</f>
        <v>539,539,539</v>
      </c>
      <c r="G352" s="43" t="str">
        <f>IF('Rm, МПа'!G352="-",F352,CONCATENATE(F352,",",'Rm, МПа'!G352))</f>
        <v>539,539,539,539</v>
      </c>
      <c r="H352" s="43" t="str">
        <f>IF('Rm, МПа'!H352="-",G352,CONCATENATE(G352,",",'Rm, МПа'!H352))</f>
        <v>539,539,539,539,539</v>
      </c>
      <c r="I352" s="43" t="str">
        <f>IF('Rm, МПа'!I352="-",H352,CONCATENATE(H352,",",'Rm, МПа'!I352))</f>
        <v>539,539,539,539,539,491</v>
      </c>
      <c r="J352" s="43" t="str">
        <f>IF('Rm, МПа'!J352="-",I352,CONCATENATE(I352,",",'Rm, МПа'!J352))</f>
        <v>539,539,539,539,539,491,491</v>
      </c>
      <c r="K352" s="43" t="str">
        <f>IF('Rm, МПа'!K352="-",J352,CONCATENATE(J352,",",'Rm, МПа'!K352))</f>
        <v>539,539,539,539,539,491,491,441</v>
      </c>
      <c r="L352" s="43" t="str">
        <f>IF('Rm, МПа'!L352="-",K352,CONCATENATE(K352,",",'Rm, МПа'!L352))</f>
        <v>539,539,539,539,539,491,491,441,441</v>
      </c>
      <c r="M352" s="43" t="str">
        <f>IF('Rm, МПа'!M352="-",L352,CONCATENATE(L352,",",'Rm, МПа'!M352))</f>
        <v>539,539,539,539,539,491,491,441,441,441</v>
      </c>
      <c r="N352" s="43" t="str">
        <f>IF('Rm, МПа'!N352="-",M352,CONCATENATE(M352,",",'Rm, МПа'!N352))</f>
        <v>539,539,539,539,539,491,491,441,441,441,441</v>
      </c>
      <c r="O352" s="43" t="str">
        <f>IF('Rm, МПа'!O352="-",N352,CONCATENATE(N352,",",'Rm, МПа'!O352))</f>
        <v>539,539,539,539,539,491,491,441,441,441,441,392</v>
      </c>
      <c r="P352" s="43" t="str">
        <f>IF('Rm, МПа'!P352="-",O352,CONCATENATE(O352,",",'Rm, МПа'!P352))</f>
        <v>539,539,539,539,539,491,491,441,441,441,441,392</v>
      </c>
      <c r="Q352" s="43">
        <f>'Rp0,2, МПа'!D352</f>
        <v>216</v>
      </c>
      <c r="R352" s="43" t="str">
        <f>IF('Rp0,2, МПа'!E352="-",Q352,CONCATENATE(Q352,",",'Rp0,2, МПа'!E352))</f>
        <v>216,216</v>
      </c>
      <c r="S352" s="43" t="str">
        <f>IF('Rp0,2, МПа'!F352="-",R352,CONCATENATE(R352,",",'Rp0,2, МПа'!F352))</f>
        <v>216,216,216</v>
      </c>
      <c r="T352" s="43" t="str">
        <f>IF('Rp0,2, МПа'!G352="-",S352,CONCATENATE(S352,",",'Rp0,2, МПа'!G352))</f>
        <v>216,216,216,216</v>
      </c>
      <c r="U352" s="43" t="str">
        <f>IF('Rp0,2, МПа'!H352="-",T352,CONCATENATE(T352,",",'Rp0,2, МПа'!H352))</f>
        <v>216,216,216,216,216</v>
      </c>
      <c r="V352" s="43" t="str">
        <f>IF('Rp0,2, МПа'!I352="-",U352,CONCATENATE(U352,",",'Rp0,2, МПа'!I352))</f>
        <v>216,216,216,216,216,216</v>
      </c>
      <c r="W352" s="43" t="str">
        <f>IF('Rp0,2, МПа'!J352="-",V352,CONCATENATE(V352,",",'Rp0,2, МПа'!J352))</f>
        <v>216,216,216,216,216,216,196</v>
      </c>
      <c r="X352" s="43" t="str">
        <f>IF('Rp0,2, МПа'!K352="-",W352,CONCATENATE(W352,",",'Rp0,2, МПа'!K352))</f>
        <v>216,216,216,216,216,216,196,196</v>
      </c>
      <c r="Y352" s="43" t="str">
        <f>IF('Rp0,2, МПа'!L352="-",X352,CONCATENATE(X352,",",'Rp0,2, МПа'!L352))</f>
        <v>216,216,216,216,216,216,196,196,196</v>
      </c>
      <c r="Z352" s="43" t="str">
        <f>IF('Rp0,2, МПа'!M352="-",Y352,CONCATENATE(Y352,",",'Rp0,2, МПа'!M352))</f>
        <v>216,216,216,216,216,216,196,196,196,196</v>
      </c>
      <c r="AA352" s="43" t="str">
        <f>IF('Rp0,2, МПа'!N352="-",Z352,CONCATENATE(Z352,",",'Rp0,2, МПа'!N352))</f>
        <v>216,216,216,216,216,216,196,196,196,196,176</v>
      </c>
      <c r="AB352" s="43" t="str">
        <f>IF('Rp0,2, МПа'!O352="-",AA352,CONCATENATE(AA352,",",'Rp0,2, МПа'!O352))</f>
        <v>216,216,216,216,216,216,196,196,196,196,176,157</v>
      </c>
      <c r="AC352" s="43" t="str">
        <f>IF('Rp0,2, МПа'!P352="-",AB352,CONCATENATE(AB352,",",'Rp0,2, МПа'!P352))</f>
        <v>216,216,216,216,216,216,196,196,196,196,176,157</v>
      </c>
      <c r="AD352" s="43" t="str">
        <f t="shared" si="11"/>
        <v>{Name: "Сталь 03Х21Н32М3Б (Трубы)",ClassID: "СЖНО",UltimateStressArray: [539,539,539,539,539,491,491,441,441,441,441,392],YieldStressArray: [216,216,216,216,216,216,196,196,196,196,176,157]},</v>
      </c>
    </row>
    <row r="353" spans="1:30" x14ac:dyDescent="0.25">
      <c r="A353" s="45" t="str">
        <f>INDEX('Обработка исходного'!B:B,ROW('Rm, МПа'!$B$3)+4*(ROW('Rm, МПа'!$B353)-ROW('Rm, МПа'!$B$3)))</f>
        <v>Сплав на железоникелевой основе</v>
      </c>
      <c r="B353" s="45" t="str">
        <f t="shared" si="10"/>
        <v>СЖНО</v>
      </c>
      <c r="C353" s="45" t="str">
        <f>CONCATENATE('Rm, МПа'!B353,IF(OR(ISBLANK('Rm, МПа'!C353),'Rm, МПа'!C353=""),"",CONCATENATE(" (",'Rm, МПа'!C353,")")))</f>
        <v>Сплав ХН35ВТ (Заготовки крепежных деталей толщиной до 400 мм и от 620 до 650 мм, КП395*)</v>
      </c>
      <c r="D353" s="43">
        <f>'Rm, МПа'!D353</f>
        <v>736</v>
      </c>
      <c r="E353" s="43" t="str">
        <f>IF('Rm, МПа'!E353="-",D353,CONCATENATE(D353,",",'Rm, МПа'!E353))</f>
        <v>736,716</v>
      </c>
      <c r="F353" s="43" t="str">
        <f>IF('Rm, МПа'!F353="-",E353,CONCATENATE(E353,",",'Rm, МПа'!F353))</f>
        <v>736,716,686</v>
      </c>
      <c r="G353" s="43" t="str">
        <f>IF('Rm, МПа'!G353="-",F353,CONCATENATE(F353,",",'Rm, МПа'!G353))</f>
        <v>736,716,686,676</v>
      </c>
      <c r="H353" s="43" t="str">
        <f>IF('Rm, МПа'!H353="-",G353,CONCATENATE(G353,",",'Rm, МПа'!H353))</f>
        <v>736,716,686,676,666</v>
      </c>
      <c r="I353" s="43" t="str">
        <f>IF('Rm, МПа'!I353="-",H353,CONCATENATE(H353,",",'Rm, МПа'!I353))</f>
        <v>736,716,686,676,666,657</v>
      </c>
      <c r="J353" s="43" t="str">
        <f>IF('Rm, МПа'!J353="-",I353,CONCATENATE(I353,",",'Rm, МПа'!J353))</f>
        <v>736,716,686,676,666,657,657</v>
      </c>
      <c r="K353" s="43" t="str">
        <f>IF('Rm, МПа'!K353="-",J353,CONCATENATE(J353,",",'Rm, МПа'!K353))</f>
        <v>736,716,686,676,666,657,657,647</v>
      </c>
      <c r="L353" s="43" t="str">
        <f>IF('Rm, МПа'!L353="-",K353,CONCATENATE(K353,",",'Rm, МПа'!L353))</f>
        <v>736,716,686,676,666,657,657,647,638</v>
      </c>
      <c r="M353" s="43" t="str">
        <f>IF('Rm, МПа'!M353="-",L353,CONCATENATE(L353,",",'Rm, МПа'!M353))</f>
        <v>736,716,686,676,666,657,657,647,638,617</v>
      </c>
      <c r="N353" s="43" t="str">
        <f>IF('Rm, МПа'!N353="-",M353,CONCATENATE(M353,",",'Rm, МПа'!N353))</f>
        <v>736,716,686,676,666,657,657,647,638,617,598</v>
      </c>
      <c r="O353" s="43" t="str">
        <f>IF('Rm, МПа'!O353="-",N353,CONCATENATE(N353,",",'Rm, МПа'!O353))</f>
        <v>736,716,686,676,666,657,657,647,638,617,598,568</v>
      </c>
      <c r="P353" s="43" t="str">
        <f>IF('Rm, МПа'!P353="-",O353,CONCATENATE(O353,",",'Rm, МПа'!P353))</f>
        <v>736,716,686,676,666,657,657,647,638,617,598,568,539</v>
      </c>
      <c r="Q353" s="43">
        <f>'Rp0,2, МПа'!D353</f>
        <v>395</v>
      </c>
      <c r="R353" s="43" t="str">
        <f>IF('Rp0,2, МПа'!E353="-",Q353,CONCATENATE(Q353,",",'Rp0,2, МПа'!E353))</f>
        <v>395,395</v>
      </c>
      <c r="S353" s="43" t="str">
        <f>IF('Rp0,2, МПа'!F353="-",R353,CONCATENATE(R353,",",'Rp0,2, МПа'!F353))</f>
        <v>395,395,373</v>
      </c>
      <c r="T353" s="43" t="str">
        <f>IF('Rp0,2, МПа'!G353="-",S353,CONCATENATE(S353,",",'Rp0,2, МПа'!G353))</f>
        <v>395,395,373,363</v>
      </c>
      <c r="U353" s="43" t="str">
        <f>IF('Rp0,2, МПа'!H353="-",T353,CONCATENATE(T353,",",'Rp0,2, МПа'!H353))</f>
        <v>395,395,373,363,353</v>
      </c>
      <c r="V353" s="43" t="str">
        <f>IF('Rp0,2, МПа'!I353="-",U353,CONCATENATE(U353,",",'Rp0,2, МПа'!I353))</f>
        <v>395,395,373,363,353,353</v>
      </c>
      <c r="W353" s="43" t="str">
        <f>IF('Rp0,2, МПа'!J353="-",V353,CONCATENATE(V353,",",'Rp0,2, МПа'!J353))</f>
        <v>395,395,373,363,353,353,353</v>
      </c>
      <c r="X353" s="43" t="str">
        <f>IF('Rp0,2, МПа'!K353="-",W353,CONCATENATE(W353,",",'Rp0,2, МПа'!K353))</f>
        <v>395,395,373,363,353,353,353,353</v>
      </c>
      <c r="Y353" s="43" t="str">
        <f>IF('Rp0,2, МПа'!L353="-",X353,CONCATENATE(X353,",",'Rp0,2, МПа'!L353))</f>
        <v>395,395,373,363,353,353,353,353,353</v>
      </c>
      <c r="Z353" s="43" t="str">
        <f>IF('Rp0,2, МПа'!M353="-",Y353,CONCATENATE(Y353,",",'Rp0,2, МПа'!M353))</f>
        <v>395,395,373,363,353,353,353,353,353,353</v>
      </c>
      <c r="AA353" s="43" t="str">
        <f>IF('Rp0,2, МПа'!N353="-",Z353,CONCATENATE(Z353,",",'Rp0,2, МПа'!N353))</f>
        <v>395,395,373,363,353,353,353,353,353,353,353</v>
      </c>
      <c r="AB353" s="43" t="str">
        <f>IF('Rp0,2, МПа'!O353="-",AA353,CONCATENATE(AA353,",",'Rp0,2, МПа'!O353))</f>
        <v>395,395,373,363,353,353,353,353,353,353,353,343</v>
      </c>
      <c r="AC353" s="43" t="str">
        <f>IF('Rp0,2, МПа'!P353="-",AB353,CONCATENATE(AB353,",",'Rp0,2, МПа'!P353))</f>
        <v>395,395,373,363,353,353,353,353,353,353,353,343,333</v>
      </c>
      <c r="AD353" s="43" t="str">
        <f t="shared" si="11"/>
        <v>{Name: "Сплав ХН35ВТ (Заготовки крепежных деталей толщиной до 400 мм и от 620 до 650 мм, КП395*)",ClassID: "СЖНО",UltimateStressArray: [736,716,686,676,666,657,657,647,638,617,598,568,539],YieldStressArray: [395,395,373,363,353,353,353,353,353,353,353,343,333]},</v>
      </c>
    </row>
    <row r="354" spans="1:30" x14ac:dyDescent="0.25">
      <c r="A354" s="45" t="str">
        <f>INDEX('Обработка исходного'!B:B,ROW('Rm, МПа'!$B$3)+4*(ROW('Rm, МПа'!$B354)-ROW('Rm, МПа'!$B$3)))</f>
        <v>Сплав на железоникелевой основе</v>
      </c>
      <c r="B354" s="45" t="str">
        <f t="shared" si="10"/>
        <v>СЖНО</v>
      </c>
      <c r="C354" s="45" t="str">
        <f>CONCATENATE('Rm, МПа'!B354,IF(OR(ISBLANK('Rm, МПа'!C354),'Rm, МПа'!C354=""),"",CONCATENATE(" (",'Rm, МПа'!C354,")")))</f>
        <v>Сплав ХН35ВТ (Сортовой прокат толщиной до 100 мм)</v>
      </c>
      <c r="D354" s="43">
        <f>'Rm, МПа'!D354</f>
        <v>736</v>
      </c>
      <c r="E354" s="43" t="str">
        <f>IF('Rm, МПа'!E354="-",D354,CONCATENATE(D354,",",'Rm, МПа'!E354))</f>
        <v>736,716</v>
      </c>
      <c r="F354" s="43" t="str">
        <f>IF('Rm, МПа'!F354="-",E354,CONCATENATE(E354,",",'Rm, МПа'!F354))</f>
        <v>736,716,686</v>
      </c>
      <c r="G354" s="43" t="str">
        <f>IF('Rm, МПа'!G354="-",F354,CONCATENATE(F354,",",'Rm, МПа'!G354))</f>
        <v>736,716,686,676</v>
      </c>
      <c r="H354" s="43" t="str">
        <f>IF('Rm, МПа'!H354="-",G354,CONCATENATE(G354,",",'Rm, МПа'!H354))</f>
        <v>736,716,686,676,666</v>
      </c>
      <c r="I354" s="43" t="str">
        <f>IF('Rm, МПа'!I354="-",H354,CONCATENATE(H354,",",'Rm, МПа'!I354))</f>
        <v>736,716,686,676,666,657</v>
      </c>
      <c r="J354" s="43" t="str">
        <f>IF('Rm, МПа'!J354="-",I354,CONCATENATE(I354,",",'Rm, МПа'!J354))</f>
        <v>736,716,686,676,666,657,657</v>
      </c>
      <c r="K354" s="43" t="str">
        <f>IF('Rm, МПа'!K354="-",J354,CONCATENATE(J354,",",'Rm, МПа'!K354))</f>
        <v>736,716,686,676,666,657,657,647</v>
      </c>
      <c r="L354" s="43" t="str">
        <f>IF('Rm, МПа'!L354="-",K354,CONCATENATE(K354,",",'Rm, МПа'!L354))</f>
        <v>736,716,686,676,666,657,657,647,638</v>
      </c>
      <c r="M354" s="43" t="str">
        <f>IF('Rm, МПа'!M354="-",L354,CONCATENATE(L354,",",'Rm, МПа'!M354))</f>
        <v>736,716,686,676,666,657,657,647,638,617</v>
      </c>
      <c r="N354" s="43" t="str">
        <f>IF('Rm, МПа'!N354="-",M354,CONCATENATE(M354,",",'Rm, МПа'!N354))</f>
        <v>736,716,686,676,666,657,657,647,638,617,598</v>
      </c>
      <c r="O354" s="43" t="str">
        <f>IF('Rm, МПа'!O354="-",N354,CONCATENATE(N354,",",'Rm, МПа'!O354))</f>
        <v>736,716,686,676,666,657,657,647,638,617,598,568</v>
      </c>
      <c r="P354" s="43" t="str">
        <f>IF('Rm, МПа'!P354="-",O354,CONCATENATE(O354,",",'Rm, МПа'!P354))</f>
        <v>736,716,686,676,666,657,657,647,638,617,598,568,539</v>
      </c>
      <c r="Q354" s="43">
        <f>'Rp0,2, МПа'!D354</f>
        <v>395</v>
      </c>
      <c r="R354" s="43" t="str">
        <f>IF('Rp0,2, МПа'!E354="-",Q354,CONCATENATE(Q354,",",'Rp0,2, МПа'!E354))</f>
        <v>395,395</v>
      </c>
      <c r="S354" s="43" t="str">
        <f>IF('Rp0,2, МПа'!F354="-",R354,CONCATENATE(R354,",",'Rp0,2, МПа'!F354))</f>
        <v>395,395,373</v>
      </c>
      <c r="T354" s="43" t="str">
        <f>IF('Rp0,2, МПа'!G354="-",S354,CONCATENATE(S354,",",'Rp0,2, МПа'!G354))</f>
        <v>395,395,373,363</v>
      </c>
      <c r="U354" s="43" t="str">
        <f>IF('Rp0,2, МПа'!H354="-",T354,CONCATENATE(T354,",",'Rp0,2, МПа'!H354))</f>
        <v>395,395,373,363,353</v>
      </c>
      <c r="V354" s="43" t="str">
        <f>IF('Rp0,2, МПа'!I354="-",U354,CONCATENATE(U354,",",'Rp0,2, МПа'!I354))</f>
        <v>395,395,373,363,353,353</v>
      </c>
      <c r="W354" s="43" t="str">
        <f>IF('Rp0,2, МПа'!J354="-",V354,CONCATENATE(V354,",",'Rp0,2, МПа'!J354))</f>
        <v>395,395,373,363,353,353,353</v>
      </c>
      <c r="X354" s="43" t="str">
        <f>IF('Rp0,2, МПа'!K354="-",W354,CONCATENATE(W354,",",'Rp0,2, МПа'!K354))</f>
        <v>395,395,373,363,353,353,353,353</v>
      </c>
      <c r="Y354" s="43" t="str">
        <f>IF('Rp0,2, МПа'!L354="-",X354,CONCATENATE(X354,",",'Rp0,2, МПа'!L354))</f>
        <v>395,395,373,363,353,353,353,353,353</v>
      </c>
      <c r="Z354" s="43" t="str">
        <f>IF('Rp0,2, МПа'!M354="-",Y354,CONCATENATE(Y354,",",'Rp0,2, МПа'!M354))</f>
        <v>395,395,373,363,353,353,353,353,353,353</v>
      </c>
      <c r="AA354" s="43" t="str">
        <f>IF('Rp0,2, МПа'!N354="-",Z354,CONCATENATE(Z354,",",'Rp0,2, МПа'!N354))</f>
        <v>395,395,373,363,353,353,353,353,353,353,353</v>
      </c>
      <c r="AB354" s="43" t="str">
        <f>IF('Rp0,2, МПа'!O354="-",AA354,CONCATENATE(AA354,",",'Rp0,2, МПа'!O354))</f>
        <v>395,395,373,363,353,353,353,353,353,353,353,343</v>
      </c>
      <c r="AC354" s="43" t="str">
        <f>IF('Rp0,2, МПа'!P354="-",AB354,CONCATENATE(AB354,",",'Rp0,2, МПа'!P354))</f>
        <v>395,395,373,363,353,353,353,353,353,353,353,343,333</v>
      </c>
      <c r="AD354" s="43" t="str">
        <f t="shared" si="11"/>
        <v>{Name: "Сплав ХН35ВТ (Сортовой прокат толщиной до 100 мм)",ClassID: "СЖНО",UltimateStressArray: [736,716,686,676,666,657,657,647,638,617,598,568,539],YieldStressArray: [395,395,373,363,353,353,353,353,353,353,353,343,333]},</v>
      </c>
    </row>
    <row r="355" spans="1:30" x14ac:dyDescent="0.25">
      <c r="A355" s="45" t="str">
        <f>INDEX('Обработка исходного'!B:B,ROW('Rm, МПа'!$B$3)+4*(ROW('Rm, МПа'!$B355)-ROW('Rm, МПа'!$B$3)))</f>
        <v>Сплав на железоникелевой основе</v>
      </c>
      <c r="B355" s="45" t="str">
        <f t="shared" si="10"/>
        <v>СЖНО</v>
      </c>
      <c r="C355" s="45" t="str">
        <f>CONCATENATE('Rm, МПа'!B355,IF(OR(ISBLANK('Rm, МПа'!C355),'Rm, МПа'!C355=""),"",CONCATENATE(" (",'Rm, МПа'!C355,")")))</f>
        <v>Сплав ХН35ВТ-ВД (Кованый и горячекатаный пруток диаметром от 40 до 200 мм)</v>
      </c>
      <c r="D355" s="43">
        <f>'Rm, МПа'!D355</f>
        <v>834</v>
      </c>
      <c r="E355" s="43" t="str">
        <f>IF('Rm, МПа'!E355="-",D355,CONCATENATE(D355,",",'Rm, МПа'!E355))</f>
        <v>834,814</v>
      </c>
      <c r="F355" s="43" t="str">
        <f>IF('Rm, МПа'!F355="-",E355,CONCATENATE(E355,",",'Rm, МПа'!F355))</f>
        <v>834,814,804</v>
      </c>
      <c r="G355" s="43" t="str">
        <f>IF('Rm, МПа'!G355="-",F355,CONCATENATE(F355,",",'Rm, МПа'!G355))</f>
        <v>834,814,804,785</v>
      </c>
      <c r="H355" s="43" t="str">
        <f>IF('Rm, МПа'!H355="-",G355,CONCATENATE(G355,",",'Rm, МПа'!H355))</f>
        <v>834,814,804,785,785</v>
      </c>
      <c r="I355" s="43" t="str">
        <f>IF('Rm, МПа'!I355="-",H355,CONCATENATE(H355,",",'Rm, МПа'!I355))</f>
        <v>834,814,804,785,785,765</v>
      </c>
      <c r="J355" s="43" t="str">
        <f>IF('Rm, МПа'!J355="-",I355,CONCATENATE(I355,",",'Rm, МПа'!J355))</f>
        <v>834,814,804,785,785,765,755</v>
      </c>
      <c r="K355" s="43" t="str">
        <f>IF('Rm, МПа'!K355="-",J355,CONCATENATE(J355,",",'Rm, МПа'!K355))</f>
        <v>834,814,804,785,785,765,755,746</v>
      </c>
      <c r="L355" s="43" t="str">
        <f>IF('Rm, МПа'!L355="-",K355,CONCATENATE(K355,",",'Rm, МПа'!L355))</f>
        <v>834,814,804,785,785,765,755,746,736</v>
      </c>
      <c r="M355" s="43" t="str">
        <f>IF('Rm, МПа'!M355="-",L355,CONCATENATE(L355,",",'Rm, МПа'!M355))</f>
        <v>834,814,804,785,785,765,755,746,736,736</v>
      </c>
      <c r="N355" s="43" t="str">
        <f>IF('Rm, МПа'!N355="-",M355,CONCATENATE(M355,",",'Rm, МПа'!N355))</f>
        <v>834,814,804,785,785,765,755,746,736,736,736</v>
      </c>
      <c r="O355" s="43" t="str">
        <f>IF('Rm, МПа'!O355="-",N355,CONCATENATE(N355,",",'Rm, МПа'!O355))</f>
        <v>834,814,804,785,785,765,755,746,736,736,736,706</v>
      </c>
      <c r="P355" s="43" t="str">
        <f>IF('Rm, МПа'!P355="-",O355,CONCATENATE(O355,",",'Rm, МПа'!P355))</f>
        <v>834,814,804,785,785,765,755,746,736,736,736,706,667</v>
      </c>
      <c r="Q355" s="43">
        <f>'Rp0,2, МПа'!D355</f>
        <v>491</v>
      </c>
      <c r="R355" s="43" t="str">
        <f>IF('Rp0,2, МПа'!E355="-",Q355,CONCATENATE(Q355,",",'Rp0,2, МПа'!E355))</f>
        <v>491,491</v>
      </c>
      <c r="S355" s="43" t="str">
        <f>IF('Rp0,2, МПа'!F355="-",R355,CONCATENATE(R355,",",'Rp0,2, МПа'!F355))</f>
        <v>491,491,461</v>
      </c>
      <c r="T355" s="43" t="str">
        <f>IF('Rp0,2, МПа'!G355="-",S355,CONCATENATE(S355,",",'Rp0,2, МПа'!G355))</f>
        <v>491,491,461,451</v>
      </c>
      <c r="U355" s="43" t="str">
        <f>IF('Rp0,2, МПа'!H355="-",T355,CONCATENATE(T355,",",'Rp0,2, МПа'!H355))</f>
        <v>491,491,461,451,441</v>
      </c>
      <c r="V355" s="43" t="str">
        <f>IF('Rp0,2, МПа'!I355="-",U355,CONCATENATE(U355,",",'Rp0,2, МПа'!I355))</f>
        <v>491,491,461,451,441,441</v>
      </c>
      <c r="W355" s="43" t="str">
        <f>IF('Rp0,2, МПа'!J355="-",V355,CONCATENATE(V355,",",'Rp0,2, МПа'!J355))</f>
        <v>491,491,461,451,441,441,441</v>
      </c>
      <c r="X355" s="43" t="str">
        <f>IF('Rp0,2, МПа'!K355="-",W355,CONCATENATE(W355,",",'Rp0,2, МПа'!K355))</f>
        <v>491,491,461,451,441,441,441,441</v>
      </c>
      <c r="Y355" s="43" t="str">
        <f>IF('Rp0,2, МПа'!L355="-",X355,CONCATENATE(X355,",",'Rp0,2, МПа'!L355))</f>
        <v>491,491,461,451,441,441,441,441,441</v>
      </c>
      <c r="Z355" s="43" t="str">
        <f>IF('Rp0,2, МПа'!M355="-",Y355,CONCATENATE(Y355,",",'Rp0,2, МПа'!M355))</f>
        <v>491,491,461,451,441,441,441,441,441,441</v>
      </c>
      <c r="AA355" s="43" t="str">
        <f>IF('Rp0,2, МПа'!N355="-",Z355,CONCATENATE(Z355,",",'Rp0,2, МПа'!N355))</f>
        <v>491,491,461,451,441,441,441,441,441,441,441</v>
      </c>
      <c r="AB355" s="43" t="str">
        <f>IF('Rp0,2, МПа'!O355="-",AA355,CONCATENATE(AA355,",",'Rp0,2, МПа'!O355))</f>
        <v>491,491,461,451,441,441,441,441,441,441,441,441</v>
      </c>
      <c r="AC355" s="43" t="str">
        <f>IF('Rp0,2, МПа'!P355="-",AB355,CONCATENATE(AB355,",",'Rp0,2, МПа'!P355))</f>
        <v>491,491,461,451,441,441,441,441,441,441,441,441,412</v>
      </c>
      <c r="AD355" s="43" t="str">
        <f t="shared" si="11"/>
        <v>{Name: "Сплав ХН35ВТ-ВД (Кованый и горячекатаный пруток диаметром от 40 до 200 мм)",ClassID: "СЖНО",UltimateStressArray: [834,814,804,785,785,765,755,746,736,736,736,706,667],YieldStressArray: [491,491,461,451,441,441,441,441,441,441,441,441,412]},</v>
      </c>
    </row>
    <row r="356" spans="1:30" x14ac:dyDescent="0.25">
      <c r="A356" s="45" t="str">
        <f>INDEX('Обработка исходного'!B:B,ROW('Rm, МПа'!$B$3)+4*(ROW('Rm, МПа'!$B356)-ROW('Rm, МПа'!$B$3)))</f>
        <v>Сплав на железоникелевой основе</v>
      </c>
      <c r="B356" s="45" t="str">
        <f t="shared" si="10"/>
        <v>СЖНО</v>
      </c>
      <c r="C356" s="45" t="str">
        <f>CONCATENATE('Rm, МПа'!B356,IF(OR(ISBLANK('Rm, МПа'!C356),'Rm, МПа'!C356=""),"",CONCATENATE(" (",'Rm, МПа'!C356,")")))</f>
        <v>Сплав ХН35ВТ-ВД (Сортовой прокат до 100 мм)</v>
      </c>
      <c r="D356" s="43">
        <f>'Rm, МПа'!D356</f>
        <v>834</v>
      </c>
      <c r="E356" s="43" t="str">
        <f>IF('Rm, МПа'!E356="-",D356,CONCATENATE(D356,",",'Rm, МПа'!E356))</f>
        <v>834,814</v>
      </c>
      <c r="F356" s="43" t="str">
        <f>IF('Rm, МПа'!F356="-",E356,CONCATENATE(E356,",",'Rm, МПа'!F356))</f>
        <v>834,814,804</v>
      </c>
      <c r="G356" s="43" t="str">
        <f>IF('Rm, МПа'!G356="-",F356,CONCATENATE(F356,",",'Rm, МПа'!G356))</f>
        <v>834,814,804,785</v>
      </c>
      <c r="H356" s="43" t="str">
        <f>IF('Rm, МПа'!H356="-",G356,CONCATENATE(G356,",",'Rm, МПа'!H356))</f>
        <v>834,814,804,785,785</v>
      </c>
      <c r="I356" s="43" t="str">
        <f>IF('Rm, МПа'!I356="-",H356,CONCATENATE(H356,",",'Rm, МПа'!I356))</f>
        <v>834,814,804,785,785,765</v>
      </c>
      <c r="J356" s="43" t="str">
        <f>IF('Rm, МПа'!J356="-",I356,CONCATENATE(I356,",",'Rm, МПа'!J356))</f>
        <v>834,814,804,785,785,765,755</v>
      </c>
      <c r="K356" s="43" t="str">
        <f>IF('Rm, МПа'!K356="-",J356,CONCATENATE(J356,",",'Rm, МПа'!K356))</f>
        <v>834,814,804,785,785,765,755,746</v>
      </c>
      <c r="L356" s="43" t="str">
        <f>IF('Rm, МПа'!L356="-",K356,CONCATENATE(K356,",",'Rm, МПа'!L356))</f>
        <v>834,814,804,785,785,765,755,746,736</v>
      </c>
      <c r="M356" s="43" t="str">
        <f>IF('Rm, МПа'!M356="-",L356,CONCATENATE(L356,",",'Rm, МПа'!M356))</f>
        <v>834,814,804,785,785,765,755,746,736,736</v>
      </c>
      <c r="N356" s="43" t="str">
        <f>IF('Rm, МПа'!N356="-",M356,CONCATENATE(M356,",",'Rm, МПа'!N356))</f>
        <v>834,814,804,785,785,765,755,746,736,736,736</v>
      </c>
      <c r="O356" s="43" t="str">
        <f>IF('Rm, МПа'!O356="-",N356,CONCATENATE(N356,",",'Rm, МПа'!O356))</f>
        <v>834,814,804,785,785,765,755,746,736,736,736,706</v>
      </c>
      <c r="P356" s="43" t="str">
        <f>IF('Rm, МПа'!P356="-",O356,CONCATENATE(O356,",",'Rm, МПа'!P356))</f>
        <v>834,814,804,785,785,765,755,746,736,736,736,706,667</v>
      </c>
      <c r="Q356" s="43">
        <f>'Rp0,2, МПа'!D356</f>
        <v>491</v>
      </c>
      <c r="R356" s="43" t="str">
        <f>IF('Rp0,2, МПа'!E356="-",Q356,CONCATENATE(Q356,",",'Rp0,2, МПа'!E356))</f>
        <v>491,491</v>
      </c>
      <c r="S356" s="43" t="str">
        <f>IF('Rp0,2, МПа'!F356="-",R356,CONCATENATE(R356,",",'Rp0,2, МПа'!F356))</f>
        <v>491,491,461</v>
      </c>
      <c r="T356" s="43" t="str">
        <f>IF('Rp0,2, МПа'!G356="-",S356,CONCATENATE(S356,",",'Rp0,2, МПа'!G356))</f>
        <v>491,491,461,451</v>
      </c>
      <c r="U356" s="43" t="str">
        <f>IF('Rp0,2, МПа'!H356="-",T356,CONCATENATE(T356,",",'Rp0,2, МПа'!H356))</f>
        <v>491,491,461,451,441</v>
      </c>
      <c r="V356" s="43" t="str">
        <f>IF('Rp0,2, МПа'!I356="-",U356,CONCATENATE(U356,",",'Rp0,2, МПа'!I356))</f>
        <v>491,491,461,451,441,441</v>
      </c>
      <c r="W356" s="43" t="str">
        <f>IF('Rp0,2, МПа'!J356="-",V356,CONCATENATE(V356,",",'Rp0,2, МПа'!J356))</f>
        <v>491,491,461,451,441,441,441</v>
      </c>
      <c r="X356" s="43" t="str">
        <f>IF('Rp0,2, МПа'!K356="-",W356,CONCATENATE(W356,",",'Rp0,2, МПа'!K356))</f>
        <v>491,491,461,451,441,441,441,441</v>
      </c>
      <c r="Y356" s="43" t="str">
        <f>IF('Rp0,2, МПа'!L356="-",X356,CONCATENATE(X356,",",'Rp0,2, МПа'!L356))</f>
        <v>491,491,461,451,441,441,441,441,441</v>
      </c>
      <c r="Z356" s="43" t="str">
        <f>IF('Rp0,2, МПа'!M356="-",Y356,CONCATENATE(Y356,",",'Rp0,2, МПа'!M356))</f>
        <v>491,491,461,451,441,441,441,441,441,441</v>
      </c>
      <c r="AA356" s="43" t="str">
        <f>IF('Rp0,2, МПа'!N356="-",Z356,CONCATENATE(Z356,",",'Rp0,2, МПа'!N356))</f>
        <v>491,491,461,451,441,441,441,441,441,441,441</v>
      </c>
      <c r="AB356" s="43" t="str">
        <f>IF('Rp0,2, МПа'!O356="-",AA356,CONCATENATE(AA356,",",'Rp0,2, МПа'!O356))</f>
        <v>491,491,461,451,441,441,441,441,441,441,441,441</v>
      </c>
      <c r="AC356" s="43" t="str">
        <f>IF('Rp0,2, МПа'!P356="-",AB356,CONCATENATE(AB356,",",'Rp0,2, МПа'!P356))</f>
        <v>491,491,461,451,441,441,441,441,441,441,441,441,412</v>
      </c>
      <c r="AD356" s="43" t="str">
        <f t="shared" si="11"/>
        <v>{Name: "Сплав ХН35ВТ-ВД (Сортовой прокат до 100 мм)",ClassID: "СЖНО",UltimateStressArray: [834,814,804,785,785,765,755,746,736,736,736,706,667],YieldStressArray: [491,491,461,451,441,441,441,441,441,441,441,441,412]},</v>
      </c>
    </row>
    <row r="357" spans="1:30" x14ac:dyDescent="0.25">
      <c r="A357" s="45" t="str">
        <f>INDEX('Обработка исходного'!B:B,ROW('Rm, МПа'!$B$3)+4*(ROW('Rm, МПа'!$B357)-ROW('Rm, МПа'!$B$3)))</f>
        <v>Сплав на железоникелевой основе</v>
      </c>
      <c r="B357" s="45" t="str">
        <f t="shared" si="10"/>
        <v>СЖНО</v>
      </c>
      <c r="C357" s="45" t="str">
        <f>CONCATENATE('Rm, МПа'!B357,IF(OR(ISBLANK('Rm, МПа'!C357),'Rm, МПа'!C357=""),"",CONCATENATE(" (",'Rm, МПа'!C357,")")))</f>
        <v>Сплав ХН35ВТЮ</v>
      </c>
      <c r="D357" s="43">
        <f>'Rm, МПа'!D357</f>
        <v>883</v>
      </c>
      <c r="E357" s="43" t="str">
        <f>IF('Rm, МПа'!E357="-",D357,CONCATENATE(D357,",",'Rm, МПа'!E357))</f>
        <v>883,883</v>
      </c>
      <c r="F357" s="43" t="str">
        <f>IF('Rm, МПа'!F357="-",E357,CONCATENATE(E357,",",'Rm, МПа'!F357))</f>
        <v>883,883,883</v>
      </c>
      <c r="G357" s="43" t="str">
        <f>IF('Rm, МПа'!G357="-",F357,CONCATENATE(F357,",",'Rm, МПа'!G357))</f>
        <v>883,883,883,883</v>
      </c>
      <c r="H357" s="43" t="str">
        <f>IF('Rm, МПа'!H357="-",G357,CONCATENATE(G357,",",'Rm, МПа'!H357))</f>
        <v>883,883,883,883,883</v>
      </c>
      <c r="I357" s="43" t="str">
        <f>IF('Rm, МПа'!I357="-",H357,CONCATENATE(H357,",",'Rm, МПа'!I357))</f>
        <v>883,883,883,883,883,883</v>
      </c>
      <c r="J357" s="43" t="str">
        <f>IF('Rm, МПа'!J357="-",I357,CONCATENATE(I357,",",'Rm, МПа'!J357))</f>
        <v>883,883,883,883,883,883,883</v>
      </c>
      <c r="K357" s="43" t="str">
        <f>IF('Rm, МПа'!K357="-",J357,CONCATENATE(J357,",",'Rm, МПа'!K357))</f>
        <v>883,883,883,883,883,883,883,883</v>
      </c>
      <c r="L357" s="43" t="str">
        <f>IF('Rm, МПа'!L357="-",K357,CONCATENATE(K357,",",'Rm, МПа'!L357))</f>
        <v>883,883,883,883,883,883,883,883,883</v>
      </c>
      <c r="M357" s="43" t="str">
        <f>IF('Rm, МПа'!M357="-",L357,CONCATENATE(L357,",",'Rm, МПа'!M357))</f>
        <v>883,883,883,883,883,883,883,883,883,883</v>
      </c>
      <c r="N357" s="43" t="str">
        <f>IF('Rm, МПа'!N357="-",M357,CONCATENATE(M357,",",'Rm, МПа'!N357))</f>
        <v>883,883,883,883,883,883,883,883,883,883,883</v>
      </c>
      <c r="O357" s="43" t="str">
        <f>IF('Rm, МПа'!O357="-",N357,CONCATENATE(N357,",",'Rm, МПа'!O357))</f>
        <v>883,883,883,883,883,883,883,883,883,883,883,883</v>
      </c>
      <c r="P357" s="43" t="str">
        <f>IF('Rm, МПа'!P357="-",O357,CONCATENATE(O357,",",'Rm, МПа'!P357))</f>
        <v>883,883,883,883,883,883,883,883,883,883,883,883,883</v>
      </c>
      <c r="Q357" s="43">
        <f>'Rp0,2, МПа'!D357</f>
        <v>589</v>
      </c>
      <c r="R357" s="43" t="str">
        <f>IF('Rp0,2, МПа'!E357="-",Q357,CONCATENATE(Q357,",",'Rp0,2, МПа'!E357))</f>
        <v>589,589</v>
      </c>
      <c r="S357" s="43" t="str">
        <f>IF('Rp0,2, МПа'!F357="-",R357,CONCATENATE(R357,",",'Rp0,2, МПа'!F357))</f>
        <v>589,589,589</v>
      </c>
      <c r="T357" s="43" t="str">
        <f>IF('Rp0,2, МПа'!G357="-",S357,CONCATENATE(S357,",",'Rp0,2, МПа'!G357))</f>
        <v>589,589,589,589</v>
      </c>
      <c r="U357" s="43" t="str">
        <f>IF('Rp0,2, МПа'!H357="-",T357,CONCATENATE(T357,",",'Rp0,2, МПа'!H357))</f>
        <v>589,589,589,589,589</v>
      </c>
      <c r="V357" s="43" t="str">
        <f>IF('Rp0,2, МПа'!I357="-",U357,CONCATENATE(U357,",",'Rp0,2, МПа'!I357))</f>
        <v>589,589,589,589,589,589</v>
      </c>
      <c r="W357" s="43" t="str">
        <f>IF('Rp0,2, МПа'!J357="-",V357,CONCATENATE(V357,",",'Rp0,2, МПа'!J357))</f>
        <v>589,589,589,589,589,589,589</v>
      </c>
      <c r="X357" s="43" t="str">
        <f>IF('Rp0,2, МПа'!K357="-",W357,CONCATENATE(W357,",",'Rp0,2, МПа'!K357))</f>
        <v>589,589,589,589,589,589,589,589</v>
      </c>
      <c r="Y357" s="43" t="str">
        <f>IF('Rp0,2, МПа'!L357="-",X357,CONCATENATE(X357,",",'Rp0,2, МПа'!L357))</f>
        <v>589,589,589,589,589,589,589,589,589</v>
      </c>
      <c r="Z357" s="43" t="str">
        <f>IF('Rp0,2, МПа'!M357="-",Y357,CONCATENATE(Y357,",",'Rp0,2, МПа'!M357))</f>
        <v>589,589,589,589,589,589,589,589,589,589</v>
      </c>
      <c r="AA357" s="43" t="str">
        <f>IF('Rp0,2, МПа'!N357="-",Z357,CONCATENATE(Z357,",",'Rp0,2, МПа'!N357))</f>
        <v>589,589,589,589,589,589,589,589,589,589,589</v>
      </c>
      <c r="AB357" s="43" t="str">
        <f>IF('Rp0,2, МПа'!O357="-",AA357,CONCATENATE(AA357,",",'Rp0,2, МПа'!O357))</f>
        <v>589,589,589,589,589,589,589,589,589,589,589,589</v>
      </c>
      <c r="AC357" s="43" t="str">
        <f>IF('Rp0,2, МПа'!P357="-",AB357,CONCATENATE(AB357,",",'Rp0,2, МПа'!P357))</f>
        <v>589,589,589,589,589,589,589,589,589,589,589,589,579</v>
      </c>
      <c r="AD357" s="43" t="str">
        <f t="shared" si="11"/>
        <v>{Name: "Сплав ХН35ВТЮ",ClassID: "СЖНО",UltimateStressArray: [883,883,883,883,883,883,883,883,883,883,883,883,883],YieldStressArray: [589,589,589,589,589,589,589,589,589,589,589,589,579]},</v>
      </c>
    </row>
    <row r="358" spans="1:30" x14ac:dyDescent="0.25">
      <c r="A358" s="45" t="str">
        <f>INDEX('Обработка исходного'!B:B,ROW('Rm, МПа'!$B$3)+4*(ROW('Rm, МПа'!$B358)-ROW('Rm, МПа'!$B$3)))</f>
        <v>Сплав на железоникелевой основе</v>
      </c>
      <c r="B358" s="45" t="str">
        <f t="shared" si="10"/>
        <v>СЖНО</v>
      </c>
      <c r="C358" s="45" t="str">
        <f>CONCATENATE('Rm, МПа'!B358,IF(OR(ISBLANK('Rm, МПа'!C358),'Rm, МПа'!C358=""),"",CONCATENATE(" (",'Rm, МПа'!C358,")")))</f>
        <v>Сплав 0Х20Н46Б (Бесшовные трубы холодно и теплодеформированные наружным диаметром от 13 до 32 мм с толщиной стенки от 1,5 до 3 мм)</v>
      </c>
      <c r="D358" s="43">
        <f>'Rm, МПа'!D358</f>
        <v>520</v>
      </c>
      <c r="E358" s="43" t="str">
        <f>IF('Rm, МПа'!E358="-",D358,CONCATENATE(D358,",",'Rm, МПа'!E358))</f>
        <v>520,510</v>
      </c>
      <c r="F358" s="43" t="str">
        <f>IF('Rm, МПа'!F358="-",E358,CONCATENATE(E358,",",'Rm, МПа'!F358))</f>
        <v>520,510,510</v>
      </c>
      <c r="G358" s="43" t="str">
        <f>IF('Rm, МПа'!G358="-",F358,CONCATENATE(F358,",",'Rm, МПа'!G358))</f>
        <v>520,510,510,491</v>
      </c>
      <c r="H358" s="43" t="str">
        <f>IF('Rm, МПа'!H358="-",G358,CONCATENATE(G358,",",'Rm, МПа'!H358))</f>
        <v>520,510,510,491,451</v>
      </c>
      <c r="I358" s="43" t="str">
        <f>IF('Rm, МПа'!I358="-",H358,CONCATENATE(H358,",",'Rm, МПа'!I358))</f>
        <v>520,510,510,491,451,441</v>
      </c>
      <c r="J358" s="43" t="str">
        <f>IF('Rm, МПа'!J358="-",I358,CONCATENATE(I358,",",'Rm, МПа'!J358))</f>
        <v>520,510,510,491,451,441,441</v>
      </c>
      <c r="K358" s="43" t="str">
        <f>IF('Rm, МПа'!K358="-",J358,CONCATENATE(J358,",",'Rm, МПа'!K358))</f>
        <v>520,510,510,491,451,441,441,441</v>
      </c>
      <c r="L358" s="43" t="str">
        <f>IF('Rm, МПа'!L358="-",K358,CONCATENATE(K358,",",'Rm, МПа'!L358))</f>
        <v>520,510,510,491,451,441,441,441,441</v>
      </c>
      <c r="M358" s="43" t="str">
        <f>IF('Rm, МПа'!M358="-",L358,CONCATENATE(L358,",",'Rm, МПа'!M358))</f>
        <v>520,510,510,491,451,441,441,441,441,441</v>
      </c>
      <c r="N358" s="43" t="str">
        <f>IF('Rm, МПа'!N358="-",M358,CONCATENATE(M358,",",'Rm, МПа'!N358))</f>
        <v>520,510,510,491,451,441,441,441,441,441,432</v>
      </c>
      <c r="O358" s="43" t="str">
        <f>IF('Rm, МПа'!O358="-",N358,CONCATENATE(N358,",",'Rm, МПа'!O358))</f>
        <v>520,510,510,491,451,441,441,441,441,441,432,422</v>
      </c>
      <c r="P358" s="43" t="str">
        <f>IF('Rm, МПа'!P358="-",O358,CONCATENATE(O358,",",'Rm, МПа'!P358))</f>
        <v>520,510,510,491,451,441,441,441,441,441,432,422,392</v>
      </c>
      <c r="Q358" s="43">
        <f>'Rp0,2, МПа'!D358</f>
        <v>196</v>
      </c>
      <c r="R358" s="43" t="str">
        <f>IF('Rp0,2, МПа'!E358="-",Q358,CONCATENATE(Q358,",",'Rp0,2, МПа'!E358))</f>
        <v>196,186</v>
      </c>
      <c r="S358" s="43" t="str">
        <f>IF('Rp0,2, МПа'!F358="-",R358,CONCATENATE(R358,",",'Rp0,2, МПа'!F358))</f>
        <v>196,186,186</v>
      </c>
      <c r="T358" s="43" t="str">
        <f>IF('Rp0,2, МПа'!G358="-",S358,CONCATENATE(S358,",",'Rp0,2, МПа'!G358))</f>
        <v>196,186,186,177</v>
      </c>
      <c r="U358" s="43" t="str">
        <f>IF('Rp0,2, МПа'!H358="-",T358,CONCATENATE(T358,",",'Rp0,2, МПа'!H358))</f>
        <v>196,186,186,177,167</v>
      </c>
      <c r="V358" s="43" t="str">
        <f>IF('Rp0,2, МПа'!I358="-",U358,CONCATENATE(U358,",",'Rp0,2, МПа'!I358))</f>
        <v>196,186,186,177,167,167</v>
      </c>
      <c r="W358" s="43" t="str">
        <f>IF('Rp0,2, МПа'!J358="-",V358,CONCATENATE(V358,",",'Rp0,2, МПа'!J358))</f>
        <v>196,186,186,177,167,167,167</v>
      </c>
      <c r="X358" s="43" t="str">
        <f>IF('Rp0,2, МПа'!K358="-",W358,CONCATENATE(W358,",",'Rp0,2, МПа'!K358))</f>
        <v>196,186,186,177,167,167,167,157</v>
      </c>
      <c r="Y358" s="43" t="str">
        <f>IF('Rp0,2, МПа'!L358="-",X358,CONCATENATE(X358,",",'Rp0,2, МПа'!L358))</f>
        <v>196,186,186,177,167,167,167,157,157</v>
      </c>
      <c r="Z358" s="43" t="str">
        <f>IF('Rp0,2, МПа'!M358="-",Y358,CONCATENATE(Y358,",",'Rp0,2, МПа'!M358))</f>
        <v>196,186,186,177,167,167,167,157,157,157</v>
      </c>
      <c r="AA358" s="43" t="str">
        <f>IF('Rp0,2, МПа'!N358="-",Z358,CONCATENATE(Z358,",",'Rp0,2, МПа'!N358))</f>
        <v>196,186,186,177,167,167,167,157,157,157,157</v>
      </c>
      <c r="AB358" s="43" t="str">
        <f>IF('Rp0,2, МПа'!O358="-",AA358,CONCATENATE(AA358,",",'Rp0,2, МПа'!O358))</f>
        <v>196,186,186,177,167,167,167,157,157,157,157,157</v>
      </c>
      <c r="AC358" s="43" t="str">
        <f>IF('Rp0,2, МПа'!P358="-",AB358,CONCATENATE(AB358,",",'Rp0,2, МПа'!P358))</f>
        <v>196,186,186,177,167,167,167,157,157,157,157,157,147</v>
      </c>
      <c r="AD358" s="43" t="str">
        <f t="shared" si="11"/>
        <v>{Name: "Сплав 0Х20Н46Б (Бесшовные трубы холодно и теплодеформированные наружным диаметром от 13 до 32 мм с толщиной стенки от 1,5 до 3 мм)",ClassID: "СЖНО",UltimateStressArray: [520,510,510,491,451,441,441,441,441,441,432,422,392],YieldStressArray: [196,186,186,177,167,167,167,157,157,157,157,157,147]},</v>
      </c>
    </row>
    <row r="359" spans="1:30" x14ac:dyDescent="0.25">
      <c r="A359" s="45" t="str">
        <f>INDEX('Обработка исходного'!B:B,ROW('Rm, МПа'!$B$3)+4*(ROW('Rm, МПа'!$B359)-ROW('Rm, МПа'!$B$3)))</f>
        <v>Сплав на железоникелевой основе</v>
      </c>
      <c r="B359" s="45" t="str">
        <f t="shared" si="10"/>
        <v>СЖНО</v>
      </c>
      <c r="C359" s="45" t="str">
        <f>CONCATENATE('Rm, МПа'!B359,IF(OR(ISBLANK('Rm, МПа'!C359),'Rm, МПа'!C359=""),"",CONCATENATE(" (",'Rm, МПа'!C359,")")))</f>
        <v>Сплав 0Х20Н46Б (Прутки круглого и квадратного сечения толщиной или диаметром от 30 до 170 мм)</v>
      </c>
      <c r="D359" s="43">
        <f>'Rm, МПа'!D359</f>
        <v>540</v>
      </c>
      <c r="E359" s="43" t="str">
        <f>IF('Rm, МПа'!E359="-",D359,CONCATENATE(D359,",",'Rm, МПа'!E359))</f>
        <v>540,530</v>
      </c>
      <c r="F359" s="43" t="str">
        <f>IF('Rm, МПа'!F359="-",E359,CONCATENATE(E359,",",'Rm, МПа'!F359))</f>
        <v>540,530,530</v>
      </c>
      <c r="G359" s="43" t="str">
        <f>IF('Rm, МПа'!G359="-",F359,CONCATENATE(F359,",",'Rm, МПа'!G359))</f>
        <v>540,530,530,510</v>
      </c>
      <c r="H359" s="43" t="str">
        <f>IF('Rm, МПа'!H359="-",G359,CONCATENATE(G359,",",'Rm, МПа'!H359))</f>
        <v>540,530,530,510,471</v>
      </c>
      <c r="I359" s="43" t="str">
        <f>IF('Rm, МПа'!I359="-",H359,CONCATENATE(H359,",",'Rm, МПа'!I359))</f>
        <v>540,530,530,510,471,461</v>
      </c>
      <c r="J359" s="43" t="str">
        <f>IF('Rm, МПа'!J359="-",I359,CONCATENATE(I359,",",'Rm, МПа'!J359))</f>
        <v>540,530,530,510,471,461,461</v>
      </c>
      <c r="K359" s="43" t="str">
        <f>IF('Rm, МПа'!K359="-",J359,CONCATENATE(J359,",",'Rm, МПа'!K359))</f>
        <v>540,530,530,510,471,461,461,461</v>
      </c>
      <c r="L359" s="43" t="str">
        <f>IF('Rm, МПа'!L359="-",K359,CONCATENATE(K359,",",'Rm, МПа'!L359))</f>
        <v>540,530,530,510,471,461,461,461,461</v>
      </c>
      <c r="M359" s="43" t="str">
        <f>IF('Rm, МПа'!M359="-",L359,CONCATENATE(L359,",",'Rm, МПа'!M359))</f>
        <v>540,530,530,510,471,461,461,461,461,461</v>
      </c>
      <c r="N359" s="43" t="str">
        <f>IF('Rm, МПа'!N359="-",M359,CONCATENATE(M359,",",'Rm, МПа'!N359))</f>
        <v>540,530,530,510,471,461,461,461,461,461,451</v>
      </c>
      <c r="O359" s="43" t="str">
        <f>IF('Rm, МПа'!O359="-",N359,CONCATENATE(N359,",",'Rm, МПа'!O359))</f>
        <v>540,530,530,510,471,461,461,461,461,461,451,441</v>
      </c>
      <c r="P359" s="43" t="str">
        <f>IF('Rm, МПа'!P359="-",O359,CONCATENATE(O359,",",'Rm, МПа'!P359))</f>
        <v>540,530,530,510,471,461,461,461,461,461,451,441,412</v>
      </c>
      <c r="Q359" s="43">
        <f>'Rp0,2, МПа'!D359</f>
        <v>206</v>
      </c>
      <c r="R359" s="43" t="str">
        <f>IF('Rp0,2, МПа'!E359="-",Q359,CONCATENATE(Q359,",",'Rp0,2, МПа'!E359))</f>
        <v>206,196</v>
      </c>
      <c r="S359" s="43" t="str">
        <f>IF('Rp0,2, МПа'!F359="-",R359,CONCATENATE(R359,",",'Rp0,2, МПа'!F359))</f>
        <v>206,196,196</v>
      </c>
      <c r="T359" s="43" t="str">
        <f>IF('Rp0,2, МПа'!G359="-",S359,CONCATENATE(S359,",",'Rp0,2, МПа'!G359))</f>
        <v>206,196,196,186</v>
      </c>
      <c r="U359" s="43" t="str">
        <f>IF('Rp0,2, МПа'!H359="-",T359,CONCATENATE(T359,",",'Rp0,2, МПа'!H359))</f>
        <v>206,196,196,186,177</v>
      </c>
      <c r="V359" s="43" t="str">
        <f>IF('Rp0,2, МПа'!I359="-",U359,CONCATENATE(U359,",",'Rp0,2, МПа'!I359))</f>
        <v>206,196,196,186,177,177</v>
      </c>
      <c r="W359" s="43" t="str">
        <f>IF('Rp0,2, МПа'!J359="-",V359,CONCATENATE(V359,",",'Rp0,2, МПа'!J359))</f>
        <v>206,196,196,186,177,177,177</v>
      </c>
      <c r="X359" s="43" t="str">
        <f>IF('Rp0,2, МПа'!K359="-",W359,CONCATENATE(W359,",",'Rp0,2, МПа'!K359))</f>
        <v>206,196,196,186,177,177,177,167</v>
      </c>
      <c r="Y359" s="43" t="str">
        <f>IF('Rp0,2, МПа'!L359="-",X359,CONCATENATE(X359,",",'Rp0,2, МПа'!L359))</f>
        <v>206,196,196,186,177,177,177,167,167</v>
      </c>
      <c r="Z359" s="43" t="str">
        <f>IF('Rp0,2, МПа'!M359="-",Y359,CONCATENATE(Y359,",",'Rp0,2, МПа'!M359))</f>
        <v>206,196,196,186,177,177,177,167,167,167</v>
      </c>
      <c r="AA359" s="43" t="str">
        <f>IF('Rp0,2, МПа'!N359="-",Z359,CONCATENATE(Z359,",",'Rp0,2, МПа'!N359))</f>
        <v>206,196,196,186,177,177,177,167,167,167,167</v>
      </c>
      <c r="AB359" s="43" t="str">
        <f>IF('Rp0,2, МПа'!O359="-",AA359,CONCATENATE(AA359,",",'Rp0,2, МПа'!O359))</f>
        <v>206,196,196,186,177,177,177,167,167,167,167,167</v>
      </c>
      <c r="AC359" s="43" t="str">
        <f>IF('Rp0,2, МПа'!P359="-",AB359,CONCATENATE(AB359,",",'Rp0,2, МПа'!P359))</f>
        <v>206,196,196,186,177,177,177,167,167,167,167,167,157</v>
      </c>
      <c r="AD359" s="43" t="str">
        <f t="shared" si="11"/>
        <v>{Name: "Сплав 0Х20Н46Б (Прутки круглого и квадратного сечения толщиной или диаметром от 30 до 170 мм)",ClassID: "СЖНО",UltimateStressArray: [540,530,530,510,471,461,461,461,461,461,451,441,412],YieldStressArray: [206,196,196,186,177,177,177,167,167,167,167,167,157]},</v>
      </c>
    </row>
    <row r="360" spans="1:30" x14ac:dyDescent="0.25">
      <c r="A360" s="41"/>
      <c r="B360" s="41"/>
      <c r="C360" s="41"/>
    </row>
    <row r="361" spans="1:30" x14ac:dyDescent="0.25">
      <c r="A361" s="41"/>
      <c r="B361" s="41"/>
      <c r="C361" s="41"/>
    </row>
    <row r="362" spans="1:30" x14ac:dyDescent="0.25">
      <c r="A362" s="41"/>
      <c r="B362" s="41"/>
      <c r="C362" s="41"/>
    </row>
    <row r="363" spans="1:30" x14ac:dyDescent="0.25">
      <c r="A363" s="41"/>
      <c r="B363" s="41"/>
      <c r="C363" s="41"/>
    </row>
    <row r="364" spans="1:30" x14ac:dyDescent="0.25">
      <c r="A364" s="41"/>
      <c r="B364" s="41"/>
      <c r="C364" s="41"/>
    </row>
    <row r="365" spans="1:30" x14ac:dyDescent="0.25">
      <c r="A365" s="42"/>
      <c r="B365" s="42"/>
      <c r="C365" s="42"/>
    </row>
    <row r="366" spans="1:30" x14ac:dyDescent="0.25">
      <c r="A366" s="41"/>
      <c r="B366" s="41"/>
      <c r="C366" s="41"/>
    </row>
    <row r="367" spans="1:30" x14ac:dyDescent="0.25">
      <c r="A367" s="41"/>
      <c r="B367" s="41"/>
      <c r="C367" s="41"/>
    </row>
    <row r="368" spans="1:30" x14ac:dyDescent="0.25">
      <c r="A368" s="41"/>
      <c r="B368" s="41"/>
      <c r="C368" s="41"/>
    </row>
    <row r="369" spans="1:3" x14ac:dyDescent="0.25">
      <c r="A369" s="41"/>
      <c r="B369" s="41"/>
      <c r="C369" s="41"/>
    </row>
    <row r="370" spans="1:3" x14ac:dyDescent="0.25">
      <c r="A370" s="41"/>
      <c r="B370" s="41"/>
      <c r="C370" s="41"/>
    </row>
    <row r="371" spans="1:3" x14ac:dyDescent="0.25">
      <c r="A371" s="41"/>
      <c r="B371" s="41"/>
      <c r="C371" s="41"/>
    </row>
    <row r="372" spans="1:3" x14ac:dyDescent="0.25">
      <c r="A372" s="41"/>
      <c r="B372" s="41"/>
      <c r="C372" s="41"/>
    </row>
    <row r="373" spans="1:3" x14ac:dyDescent="0.25">
      <c r="A373" s="42"/>
      <c r="B373" s="42"/>
      <c r="C373" s="42"/>
    </row>
    <row r="374" spans="1:3" x14ac:dyDescent="0.25">
      <c r="A374" s="41"/>
      <c r="B374" s="41"/>
      <c r="C374" s="41"/>
    </row>
    <row r="375" spans="1:3" x14ac:dyDescent="0.25">
      <c r="A375" s="41"/>
      <c r="B375" s="41"/>
      <c r="C375" s="41"/>
    </row>
    <row r="376" spans="1:3" x14ac:dyDescent="0.25">
      <c r="A376" s="41"/>
      <c r="B376" s="41"/>
      <c r="C376" s="41"/>
    </row>
    <row r="377" spans="1:3" x14ac:dyDescent="0.25">
      <c r="A377" s="41"/>
      <c r="B377" s="41"/>
      <c r="C377" s="41"/>
    </row>
    <row r="378" spans="1:3" x14ac:dyDescent="0.25">
      <c r="A378" s="41"/>
      <c r="B378" s="41"/>
      <c r="C378" s="41"/>
    </row>
    <row r="379" spans="1:3" x14ac:dyDescent="0.25">
      <c r="A379" s="41"/>
      <c r="B379" s="41"/>
      <c r="C379" s="41"/>
    </row>
    <row r="380" spans="1:3" x14ac:dyDescent="0.25">
      <c r="A380" s="41"/>
      <c r="B380" s="41"/>
      <c r="C380" s="41"/>
    </row>
    <row r="381" spans="1:3" x14ac:dyDescent="0.25">
      <c r="A381" s="42"/>
      <c r="B381" s="42"/>
      <c r="C381" s="42"/>
    </row>
    <row r="382" spans="1:3" x14ac:dyDescent="0.25">
      <c r="A382" s="41"/>
      <c r="B382" s="41"/>
      <c r="C382" s="41"/>
    </row>
    <row r="383" spans="1:3" x14ac:dyDescent="0.25">
      <c r="A383" s="41"/>
      <c r="B383" s="41"/>
      <c r="C383" s="41"/>
    </row>
    <row r="384" spans="1:3" x14ac:dyDescent="0.25">
      <c r="A384" s="41"/>
      <c r="B384" s="41"/>
      <c r="C384" s="41"/>
    </row>
    <row r="385" spans="1:3" x14ac:dyDescent="0.25">
      <c r="A385" s="42"/>
      <c r="B385" s="42"/>
      <c r="C385" s="42"/>
    </row>
    <row r="386" spans="1:3" x14ac:dyDescent="0.25">
      <c r="A386" s="41"/>
      <c r="B386" s="41"/>
      <c r="C386" s="41"/>
    </row>
    <row r="387" spans="1:3" x14ac:dyDescent="0.25">
      <c r="A387" s="41"/>
      <c r="B387" s="41"/>
      <c r="C387" s="41"/>
    </row>
    <row r="388" spans="1:3" x14ac:dyDescent="0.25">
      <c r="A388" s="41"/>
      <c r="B388" s="41"/>
      <c r="C388" s="41"/>
    </row>
    <row r="389" spans="1:3" x14ac:dyDescent="0.25">
      <c r="A389" s="41"/>
      <c r="B389" s="41"/>
      <c r="C389" s="41"/>
    </row>
    <row r="390" spans="1:3" x14ac:dyDescent="0.25">
      <c r="A390" s="41"/>
      <c r="B390" s="41"/>
      <c r="C390" s="41"/>
    </row>
    <row r="391" spans="1:3" x14ac:dyDescent="0.25">
      <c r="A391" s="41"/>
      <c r="B391" s="41"/>
      <c r="C391" s="41"/>
    </row>
    <row r="392" spans="1:3" x14ac:dyDescent="0.25">
      <c r="A392" s="41"/>
      <c r="B392" s="41"/>
      <c r="C392" s="41"/>
    </row>
    <row r="393" spans="1:3" x14ac:dyDescent="0.25">
      <c r="A393" s="41"/>
      <c r="B393" s="41"/>
      <c r="C393" s="41"/>
    </row>
    <row r="394" spans="1:3" x14ac:dyDescent="0.25">
      <c r="A394" s="41"/>
      <c r="B394" s="41"/>
      <c r="C394" s="41"/>
    </row>
    <row r="395" spans="1:3" x14ac:dyDescent="0.25">
      <c r="A395" s="41"/>
      <c r="B395" s="41"/>
      <c r="C395" s="41"/>
    </row>
    <row r="396" spans="1:3" x14ac:dyDescent="0.25">
      <c r="A396" s="41"/>
      <c r="B396" s="41"/>
      <c r="C396" s="41"/>
    </row>
    <row r="397" spans="1:3" x14ac:dyDescent="0.25">
      <c r="A397" s="41"/>
      <c r="B397" s="41"/>
      <c r="C397" s="41"/>
    </row>
    <row r="398" spans="1:3" x14ac:dyDescent="0.25">
      <c r="A398" s="41"/>
      <c r="B398" s="41"/>
      <c r="C398" s="41"/>
    </row>
    <row r="399" spans="1:3" x14ac:dyDescent="0.25">
      <c r="A399" s="41"/>
      <c r="B399" s="41"/>
      <c r="C399" s="41"/>
    </row>
    <row r="400" spans="1:3" x14ac:dyDescent="0.25">
      <c r="A400" s="41"/>
      <c r="B400" s="41"/>
      <c r="C400" s="41"/>
    </row>
    <row r="401" spans="1:3" x14ac:dyDescent="0.25">
      <c r="A401" s="42"/>
      <c r="B401" s="42"/>
      <c r="C401" s="42"/>
    </row>
    <row r="402" spans="1:3" x14ac:dyDescent="0.25">
      <c r="A402" s="41"/>
      <c r="B402" s="41"/>
      <c r="C402" s="41"/>
    </row>
    <row r="403" spans="1:3" x14ac:dyDescent="0.25">
      <c r="A403" s="41"/>
      <c r="B403" s="41"/>
      <c r="C403" s="41"/>
    </row>
    <row r="404" spans="1:3" x14ac:dyDescent="0.25">
      <c r="A404" s="41"/>
      <c r="B404" s="41"/>
      <c r="C404" s="41"/>
    </row>
    <row r="405" spans="1:3" x14ac:dyDescent="0.25">
      <c r="A405" s="41"/>
      <c r="B405" s="41"/>
      <c r="C405" s="41"/>
    </row>
    <row r="406" spans="1:3" x14ac:dyDescent="0.25">
      <c r="A406" s="41"/>
      <c r="B406" s="41"/>
      <c r="C406" s="41"/>
    </row>
    <row r="407" spans="1:3" x14ac:dyDescent="0.25">
      <c r="A407" s="41"/>
      <c r="B407" s="41"/>
      <c r="C407" s="41"/>
    </row>
    <row r="408" spans="1:3" x14ac:dyDescent="0.25">
      <c r="A408" s="41"/>
      <c r="B408" s="41"/>
      <c r="C408" s="41"/>
    </row>
    <row r="409" spans="1:3" x14ac:dyDescent="0.25">
      <c r="A409" s="42"/>
      <c r="B409" s="42"/>
      <c r="C409" s="42"/>
    </row>
    <row r="410" spans="1:3" x14ac:dyDescent="0.25">
      <c r="A410" s="41"/>
      <c r="B410" s="41"/>
      <c r="C410" s="41"/>
    </row>
    <row r="411" spans="1:3" x14ac:dyDescent="0.25">
      <c r="A411" s="41"/>
      <c r="B411" s="41"/>
      <c r="C411" s="41"/>
    </row>
    <row r="412" spans="1:3" x14ac:dyDescent="0.25">
      <c r="A412" s="41"/>
      <c r="B412" s="41"/>
      <c r="C412" s="41"/>
    </row>
    <row r="413" spans="1:3" x14ac:dyDescent="0.25">
      <c r="A413" s="41"/>
      <c r="B413" s="41"/>
      <c r="C413" s="41"/>
    </row>
    <row r="414" spans="1:3" x14ac:dyDescent="0.25">
      <c r="A414" s="41"/>
      <c r="B414" s="41"/>
      <c r="C414" s="41"/>
    </row>
    <row r="415" spans="1:3" x14ac:dyDescent="0.25">
      <c r="A415" s="41"/>
      <c r="B415" s="41"/>
      <c r="C415" s="41"/>
    </row>
    <row r="416" spans="1:3" x14ac:dyDescent="0.25">
      <c r="A416" s="41"/>
      <c r="B416" s="41"/>
      <c r="C416" s="41"/>
    </row>
    <row r="417" spans="1:3" x14ac:dyDescent="0.25">
      <c r="A417" s="41"/>
      <c r="B417" s="41"/>
      <c r="C417" s="41"/>
    </row>
    <row r="418" spans="1:3" x14ac:dyDescent="0.25">
      <c r="A418" s="41"/>
      <c r="B418" s="41"/>
      <c r="C418" s="41"/>
    </row>
    <row r="419" spans="1:3" x14ac:dyDescent="0.25">
      <c r="A419" s="41"/>
      <c r="B419" s="41"/>
      <c r="C419" s="41"/>
    </row>
    <row r="420" spans="1:3" x14ac:dyDescent="0.25">
      <c r="A420" s="41"/>
      <c r="B420" s="41"/>
      <c r="C420" s="41"/>
    </row>
    <row r="421" spans="1:3" x14ac:dyDescent="0.25">
      <c r="A421" s="41"/>
      <c r="B421" s="41"/>
      <c r="C421" s="41"/>
    </row>
    <row r="422" spans="1:3" x14ac:dyDescent="0.25">
      <c r="A422" s="41"/>
      <c r="B422" s="41"/>
      <c r="C422" s="41"/>
    </row>
    <row r="423" spans="1:3" x14ac:dyDescent="0.25">
      <c r="A423" s="41"/>
      <c r="B423" s="41"/>
      <c r="C423" s="41"/>
    </row>
    <row r="424" spans="1:3" x14ac:dyDescent="0.25">
      <c r="A424" s="41"/>
      <c r="B424" s="41"/>
      <c r="C424" s="41"/>
    </row>
    <row r="425" spans="1:3" x14ac:dyDescent="0.25">
      <c r="A425" s="41"/>
      <c r="B425" s="41"/>
      <c r="C425" s="41"/>
    </row>
    <row r="426" spans="1:3" x14ac:dyDescent="0.25">
      <c r="A426" s="41"/>
      <c r="B426" s="41"/>
      <c r="C426" s="41"/>
    </row>
    <row r="427" spans="1:3" x14ac:dyDescent="0.25">
      <c r="A427" s="41"/>
      <c r="B427" s="41"/>
      <c r="C427" s="41"/>
    </row>
    <row r="428" spans="1:3" x14ac:dyDescent="0.25">
      <c r="A428" s="41"/>
      <c r="B428" s="41"/>
      <c r="C428" s="41"/>
    </row>
    <row r="429" spans="1:3" x14ac:dyDescent="0.25">
      <c r="A429" s="41"/>
      <c r="B429" s="41"/>
      <c r="C429" s="41"/>
    </row>
    <row r="430" spans="1:3" x14ac:dyDescent="0.25">
      <c r="A430" s="41"/>
      <c r="B430" s="41"/>
      <c r="C430" s="41"/>
    </row>
    <row r="431" spans="1:3" x14ac:dyDescent="0.25">
      <c r="A431" s="41"/>
      <c r="B431" s="41"/>
      <c r="C431" s="41"/>
    </row>
    <row r="432" spans="1:3" x14ac:dyDescent="0.25">
      <c r="A432" s="41"/>
      <c r="B432" s="41"/>
      <c r="C432" s="41"/>
    </row>
    <row r="433" spans="1:3" x14ac:dyDescent="0.25">
      <c r="A433" s="41"/>
      <c r="B433" s="41"/>
      <c r="C433" s="41"/>
    </row>
    <row r="434" spans="1:3" x14ac:dyDescent="0.25">
      <c r="A434" s="41"/>
      <c r="B434" s="41"/>
      <c r="C434" s="41"/>
    </row>
    <row r="435" spans="1:3" x14ac:dyDescent="0.25">
      <c r="A435" s="41"/>
      <c r="B435" s="41"/>
      <c r="C435" s="41"/>
    </row>
    <row r="436" spans="1:3" x14ac:dyDescent="0.25">
      <c r="A436" s="41"/>
      <c r="B436" s="41"/>
      <c r="C436" s="41"/>
    </row>
    <row r="437" spans="1:3" x14ac:dyDescent="0.25">
      <c r="A437" s="42"/>
      <c r="B437" s="42"/>
      <c r="C437" s="42"/>
    </row>
    <row r="438" spans="1:3" x14ac:dyDescent="0.25">
      <c r="A438" s="41"/>
      <c r="B438" s="41"/>
      <c r="C438" s="41"/>
    </row>
    <row r="439" spans="1:3" x14ac:dyDescent="0.25">
      <c r="A439" s="41"/>
      <c r="B439" s="41"/>
      <c r="C439" s="41"/>
    </row>
    <row r="440" spans="1:3" x14ac:dyDescent="0.25">
      <c r="A440" s="41"/>
      <c r="B440" s="41"/>
      <c r="C440" s="41"/>
    </row>
    <row r="441" spans="1:3" x14ac:dyDescent="0.25">
      <c r="A441" s="41"/>
      <c r="B441" s="41"/>
      <c r="C441" s="41"/>
    </row>
    <row r="442" spans="1:3" x14ac:dyDescent="0.25">
      <c r="A442" s="41"/>
      <c r="B442" s="41"/>
      <c r="C442" s="41"/>
    </row>
    <row r="443" spans="1:3" x14ac:dyDescent="0.25">
      <c r="A443" s="41"/>
      <c r="B443" s="41"/>
      <c r="C443" s="41"/>
    </row>
    <row r="444" spans="1:3" x14ac:dyDescent="0.25">
      <c r="A444" s="41"/>
      <c r="B444" s="41"/>
      <c r="C444" s="41"/>
    </row>
    <row r="445" spans="1:3" x14ac:dyDescent="0.25">
      <c r="A445" s="41"/>
      <c r="B445" s="41"/>
      <c r="C445" s="41"/>
    </row>
    <row r="446" spans="1:3" x14ac:dyDescent="0.25">
      <c r="A446" s="41"/>
      <c r="B446" s="41"/>
      <c r="C446" s="41"/>
    </row>
    <row r="447" spans="1:3" x14ac:dyDescent="0.25">
      <c r="A447" s="41"/>
      <c r="B447" s="41"/>
      <c r="C447" s="41"/>
    </row>
    <row r="448" spans="1:3" x14ac:dyDescent="0.25">
      <c r="A448" s="41"/>
      <c r="B448" s="41"/>
      <c r="C448" s="41"/>
    </row>
    <row r="449" spans="1:3" x14ac:dyDescent="0.25">
      <c r="A449" s="41"/>
      <c r="B449" s="41"/>
      <c r="C449" s="41"/>
    </row>
    <row r="450" spans="1:3" x14ac:dyDescent="0.25">
      <c r="A450" s="41"/>
      <c r="B450" s="41"/>
      <c r="C450" s="41"/>
    </row>
    <row r="451" spans="1:3" x14ac:dyDescent="0.25">
      <c r="A451" s="41"/>
      <c r="B451" s="41"/>
      <c r="C451" s="41"/>
    </row>
    <row r="452" spans="1:3" x14ac:dyDescent="0.25">
      <c r="A452" s="41"/>
      <c r="B452" s="41"/>
      <c r="C452" s="41"/>
    </row>
    <row r="453" spans="1:3" x14ac:dyDescent="0.25">
      <c r="A453" s="41"/>
      <c r="B453" s="41"/>
      <c r="C453" s="41"/>
    </row>
    <row r="454" spans="1:3" x14ac:dyDescent="0.25">
      <c r="A454" s="41"/>
      <c r="B454" s="41"/>
      <c r="C454" s="41"/>
    </row>
    <row r="455" spans="1:3" x14ac:dyDescent="0.25">
      <c r="A455" s="41"/>
      <c r="B455" s="41"/>
      <c r="C455" s="41"/>
    </row>
    <row r="456" spans="1:3" x14ac:dyDescent="0.25">
      <c r="A456" s="41"/>
      <c r="B456" s="41"/>
      <c r="C456" s="41"/>
    </row>
    <row r="457" spans="1:3" x14ac:dyDescent="0.25">
      <c r="A457" s="41"/>
      <c r="B457" s="41"/>
      <c r="C457" s="41"/>
    </row>
    <row r="458" spans="1:3" x14ac:dyDescent="0.25">
      <c r="A458" s="41"/>
      <c r="B458" s="41"/>
      <c r="C458" s="41"/>
    </row>
    <row r="459" spans="1:3" x14ac:dyDescent="0.25">
      <c r="A459" s="41"/>
      <c r="B459" s="41"/>
      <c r="C459" s="41"/>
    </row>
    <row r="460" spans="1:3" x14ac:dyDescent="0.25">
      <c r="A460" s="41"/>
      <c r="B460" s="41"/>
      <c r="C460" s="41"/>
    </row>
    <row r="461" spans="1:3" x14ac:dyDescent="0.25">
      <c r="A461" s="41"/>
      <c r="B461" s="41"/>
      <c r="C461" s="41"/>
    </row>
    <row r="462" spans="1:3" x14ac:dyDescent="0.25">
      <c r="A462" s="41"/>
      <c r="B462" s="41"/>
      <c r="C462" s="41"/>
    </row>
    <row r="463" spans="1:3" x14ac:dyDescent="0.25">
      <c r="A463" s="41"/>
      <c r="B463" s="41"/>
      <c r="C463" s="41"/>
    </row>
    <row r="464" spans="1:3" x14ac:dyDescent="0.25">
      <c r="A464" s="41"/>
      <c r="B464" s="41"/>
      <c r="C464" s="41"/>
    </row>
    <row r="465" spans="1:3" x14ac:dyDescent="0.25">
      <c r="A465" s="41"/>
      <c r="B465" s="41"/>
      <c r="C465" s="41"/>
    </row>
    <row r="466" spans="1:3" x14ac:dyDescent="0.25">
      <c r="A466" s="41"/>
      <c r="B466" s="41"/>
      <c r="C466" s="41"/>
    </row>
    <row r="467" spans="1:3" x14ac:dyDescent="0.25">
      <c r="A467" s="41"/>
      <c r="B467" s="41"/>
      <c r="C467" s="41"/>
    </row>
    <row r="468" spans="1:3" x14ac:dyDescent="0.25">
      <c r="A468" s="41"/>
      <c r="B468" s="41"/>
      <c r="C468" s="41"/>
    </row>
    <row r="469" spans="1:3" x14ac:dyDescent="0.25">
      <c r="A469" s="41"/>
      <c r="B469" s="41"/>
      <c r="C469" s="41"/>
    </row>
    <row r="470" spans="1:3" x14ac:dyDescent="0.25">
      <c r="A470" s="41"/>
      <c r="B470" s="41"/>
      <c r="C470" s="41"/>
    </row>
    <row r="471" spans="1:3" x14ac:dyDescent="0.25">
      <c r="A471" s="41"/>
      <c r="B471" s="41"/>
      <c r="C471" s="41"/>
    </row>
    <row r="472" spans="1:3" x14ac:dyDescent="0.25">
      <c r="A472" s="41"/>
      <c r="B472" s="41"/>
      <c r="C472" s="41"/>
    </row>
    <row r="473" spans="1:3" x14ac:dyDescent="0.25">
      <c r="A473" s="41"/>
      <c r="B473" s="41"/>
      <c r="C473" s="41"/>
    </row>
    <row r="474" spans="1:3" x14ac:dyDescent="0.25">
      <c r="A474" s="41"/>
      <c r="B474" s="41"/>
      <c r="C474" s="41"/>
    </row>
    <row r="475" spans="1:3" x14ac:dyDescent="0.25">
      <c r="A475" s="41"/>
      <c r="B475" s="41"/>
      <c r="C475" s="41"/>
    </row>
    <row r="476" spans="1:3" x14ac:dyDescent="0.25">
      <c r="A476" s="41"/>
      <c r="B476" s="41"/>
      <c r="C476" s="41"/>
    </row>
    <row r="477" spans="1:3" x14ac:dyDescent="0.25">
      <c r="A477" s="41"/>
      <c r="B477" s="41"/>
      <c r="C477" s="41"/>
    </row>
    <row r="478" spans="1:3" x14ac:dyDescent="0.25">
      <c r="A478" s="41"/>
      <c r="B478" s="41"/>
      <c r="C478" s="41"/>
    </row>
    <row r="479" spans="1:3" x14ac:dyDescent="0.25">
      <c r="A479" s="41"/>
      <c r="B479" s="41"/>
      <c r="C479" s="41"/>
    </row>
    <row r="480" spans="1:3" x14ac:dyDescent="0.25">
      <c r="A480" s="41"/>
      <c r="B480" s="41"/>
      <c r="C480" s="41"/>
    </row>
    <row r="481" spans="1:3" x14ac:dyDescent="0.25">
      <c r="A481" s="41"/>
      <c r="B481" s="41"/>
      <c r="C481" s="41"/>
    </row>
    <row r="482" spans="1:3" x14ac:dyDescent="0.25">
      <c r="A482" s="41"/>
      <c r="B482" s="41"/>
      <c r="C482" s="41"/>
    </row>
    <row r="483" spans="1:3" x14ac:dyDescent="0.25">
      <c r="A483" s="41"/>
      <c r="B483" s="41"/>
      <c r="C483" s="41"/>
    </row>
    <row r="484" spans="1:3" x14ac:dyDescent="0.25">
      <c r="A484" s="41"/>
      <c r="B484" s="41"/>
      <c r="C484" s="41"/>
    </row>
    <row r="485" spans="1:3" x14ac:dyDescent="0.25">
      <c r="A485" s="41"/>
      <c r="B485" s="41"/>
      <c r="C485" s="41"/>
    </row>
    <row r="486" spans="1:3" x14ac:dyDescent="0.25">
      <c r="A486" s="41"/>
      <c r="B486" s="41"/>
      <c r="C486" s="41"/>
    </row>
    <row r="487" spans="1:3" x14ac:dyDescent="0.25">
      <c r="A487" s="41"/>
      <c r="B487" s="41"/>
      <c r="C487" s="41"/>
    </row>
    <row r="488" spans="1:3" x14ac:dyDescent="0.25">
      <c r="A488" s="41"/>
      <c r="B488" s="41"/>
      <c r="C488" s="41"/>
    </row>
    <row r="489" spans="1:3" x14ac:dyDescent="0.25">
      <c r="A489" s="41"/>
      <c r="B489" s="41"/>
      <c r="C489" s="41"/>
    </row>
    <row r="490" spans="1:3" x14ac:dyDescent="0.25">
      <c r="A490" s="41"/>
      <c r="B490" s="41"/>
      <c r="C490" s="41"/>
    </row>
    <row r="491" spans="1:3" x14ac:dyDescent="0.25">
      <c r="A491" s="41"/>
      <c r="B491" s="41"/>
      <c r="C491" s="41"/>
    </row>
    <row r="492" spans="1:3" x14ac:dyDescent="0.25">
      <c r="A492" s="41"/>
      <c r="B492" s="41"/>
      <c r="C492" s="41"/>
    </row>
    <row r="493" spans="1:3" x14ac:dyDescent="0.25">
      <c r="A493" s="42"/>
      <c r="B493" s="42"/>
      <c r="C493" s="42"/>
    </row>
    <row r="494" spans="1:3" x14ac:dyDescent="0.25">
      <c r="A494" s="41"/>
      <c r="B494" s="41"/>
      <c r="C494" s="41"/>
    </row>
    <row r="495" spans="1:3" x14ac:dyDescent="0.25">
      <c r="A495" s="41"/>
      <c r="B495" s="41"/>
      <c r="C495" s="41"/>
    </row>
    <row r="496" spans="1:3" x14ac:dyDescent="0.25">
      <c r="A496" s="41"/>
      <c r="B496" s="41"/>
      <c r="C496" s="41"/>
    </row>
    <row r="497" spans="1:3" x14ac:dyDescent="0.25">
      <c r="A497" s="41"/>
      <c r="B497" s="41"/>
      <c r="C497" s="41"/>
    </row>
    <row r="498" spans="1:3" x14ac:dyDescent="0.25">
      <c r="A498" s="41"/>
      <c r="B498" s="41"/>
      <c r="C498" s="41"/>
    </row>
    <row r="499" spans="1:3" x14ac:dyDescent="0.25">
      <c r="A499" s="41"/>
      <c r="B499" s="41"/>
      <c r="C499" s="41"/>
    </row>
    <row r="500" spans="1:3" x14ac:dyDescent="0.25">
      <c r="A500" s="41"/>
      <c r="B500" s="41"/>
      <c r="C500" s="41"/>
    </row>
    <row r="501" spans="1:3" x14ac:dyDescent="0.25">
      <c r="A501" s="41"/>
      <c r="B501" s="41"/>
      <c r="C501" s="41"/>
    </row>
    <row r="502" spans="1:3" x14ac:dyDescent="0.25">
      <c r="A502" s="41"/>
      <c r="B502" s="41"/>
      <c r="C502" s="41"/>
    </row>
    <row r="503" spans="1:3" x14ac:dyDescent="0.25">
      <c r="A503" s="41"/>
      <c r="B503" s="41"/>
      <c r="C503" s="41"/>
    </row>
    <row r="504" spans="1:3" x14ac:dyDescent="0.25">
      <c r="A504" s="41"/>
      <c r="B504" s="41"/>
      <c r="C504" s="41"/>
    </row>
    <row r="505" spans="1:3" x14ac:dyDescent="0.25">
      <c r="A505" s="42"/>
      <c r="B505" s="42"/>
      <c r="C505" s="42"/>
    </row>
    <row r="506" spans="1:3" x14ac:dyDescent="0.25">
      <c r="A506" s="41"/>
      <c r="B506" s="41"/>
      <c r="C506" s="41"/>
    </row>
    <row r="507" spans="1:3" x14ac:dyDescent="0.25">
      <c r="A507" s="41"/>
      <c r="B507" s="41"/>
      <c r="C507" s="41"/>
    </row>
    <row r="508" spans="1:3" x14ac:dyDescent="0.25">
      <c r="A508" s="41"/>
      <c r="B508" s="41"/>
      <c r="C508" s="41"/>
    </row>
    <row r="509" spans="1:3" x14ac:dyDescent="0.25">
      <c r="A509" s="41"/>
      <c r="B509" s="41"/>
      <c r="C509" s="41"/>
    </row>
    <row r="510" spans="1:3" x14ac:dyDescent="0.25">
      <c r="A510" s="41"/>
      <c r="B510" s="41"/>
      <c r="C510" s="41"/>
    </row>
    <row r="511" spans="1:3" x14ac:dyDescent="0.25">
      <c r="A511" s="41"/>
      <c r="B511" s="41"/>
      <c r="C511" s="41"/>
    </row>
    <row r="512" spans="1:3" x14ac:dyDescent="0.25">
      <c r="A512" s="41"/>
      <c r="B512" s="41"/>
      <c r="C512" s="41"/>
    </row>
    <row r="513" spans="1:3" x14ac:dyDescent="0.25">
      <c r="A513" s="42"/>
      <c r="B513" s="42"/>
      <c r="C513" s="42"/>
    </row>
    <row r="514" spans="1:3" x14ac:dyDescent="0.25">
      <c r="A514" s="41"/>
      <c r="B514" s="41"/>
      <c r="C514" s="41"/>
    </row>
    <row r="515" spans="1:3" x14ac:dyDescent="0.25">
      <c r="A515" s="41"/>
      <c r="B515" s="41"/>
      <c r="C515" s="41"/>
    </row>
    <row r="516" spans="1:3" x14ac:dyDescent="0.25">
      <c r="A516" s="41"/>
      <c r="B516" s="41"/>
      <c r="C516" s="41"/>
    </row>
    <row r="517" spans="1:3" x14ac:dyDescent="0.25">
      <c r="A517" s="41"/>
      <c r="B517" s="41"/>
      <c r="C517" s="41"/>
    </row>
    <row r="518" spans="1:3" x14ac:dyDescent="0.25">
      <c r="A518" s="41"/>
      <c r="B518" s="41"/>
      <c r="C518" s="41"/>
    </row>
    <row r="519" spans="1:3" x14ac:dyDescent="0.25">
      <c r="A519" s="41"/>
      <c r="B519" s="41"/>
      <c r="C519" s="41"/>
    </row>
    <row r="520" spans="1:3" x14ac:dyDescent="0.25">
      <c r="A520" s="41"/>
      <c r="B520" s="41"/>
      <c r="C520" s="41"/>
    </row>
    <row r="521" spans="1:3" x14ac:dyDescent="0.25">
      <c r="A521" s="41"/>
      <c r="B521" s="41"/>
      <c r="C521" s="41"/>
    </row>
    <row r="522" spans="1:3" x14ac:dyDescent="0.25">
      <c r="A522" s="41"/>
      <c r="B522" s="41"/>
      <c r="C522" s="41"/>
    </row>
    <row r="523" spans="1:3" x14ac:dyDescent="0.25">
      <c r="A523" s="41"/>
      <c r="B523" s="41"/>
      <c r="C523" s="41"/>
    </row>
    <row r="524" spans="1:3" x14ac:dyDescent="0.25">
      <c r="A524" s="41"/>
      <c r="B524" s="41"/>
      <c r="C524" s="41"/>
    </row>
    <row r="525" spans="1:3" x14ac:dyDescent="0.25">
      <c r="A525" s="42"/>
      <c r="B525" s="42"/>
      <c r="C525" s="42"/>
    </row>
    <row r="526" spans="1:3" x14ac:dyDescent="0.25">
      <c r="A526" s="41"/>
      <c r="B526" s="41"/>
      <c r="C526" s="41"/>
    </row>
    <row r="527" spans="1:3" x14ac:dyDescent="0.25">
      <c r="A527" s="41"/>
      <c r="B527" s="41"/>
      <c r="C527" s="41"/>
    </row>
    <row r="528" spans="1:3" x14ac:dyDescent="0.25">
      <c r="A528" s="41"/>
      <c r="B528" s="41"/>
      <c r="C528" s="41"/>
    </row>
    <row r="529" spans="1:3" x14ac:dyDescent="0.25">
      <c r="A529" s="42"/>
      <c r="B529" s="42"/>
      <c r="C529" s="42"/>
    </row>
    <row r="530" spans="1:3" x14ac:dyDescent="0.25">
      <c r="A530" s="41"/>
      <c r="B530" s="41"/>
      <c r="C530" s="41"/>
    </row>
    <row r="531" spans="1:3" x14ac:dyDescent="0.25">
      <c r="A531" s="41"/>
      <c r="B531" s="41"/>
      <c r="C531" s="41"/>
    </row>
    <row r="532" spans="1:3" x14ac:dyDescent="0.25">
      <c r="A532" s="41"/>
      <c r="B532" s="41"/>
      <c r="C532" s="41"/>
    </row>
    <row r="533" spans="1:3" x14ac:dyDescent="0.25">
      <c r="A533" s="41"/>
      <c r="B533" s="41"/>
      <c r="C533" s="41"/>
    </row>
    <row r="534" spans="1:3" x14ac:dyDescent="0.25">
      <c r="A534" s="41"/>
      <c r="B534" s="41"/>
      <c r="C534" s="41"/>
    </row>
    <row r="535" spans="1:3" x14ac:dyDescent="0.25">
      <c r="A535" s="41"/>
      <c r="B535" s="41"/>
      <c r="C535" s="41"/>
    </row>
    <row r="536" spans="1:3" x14ac:dyDescent="0.25">
      <c r="A536" s="41"/>
      <c r="B536" s="41"/>
      <c r="C536" s="41"/>
    </row>
    <row r="537" spans="1:3" x14ac:dyDescent="0.25">
      <c r="A537" s="41"/>
      <c r="B537" s="41"/>
      <c r="C537" s="41"/>
    </row>
    <row r="538" spans="1:3" x14ac:dyDescent="0.25">
      <c r="A538" s="41"/>
      <c r="B538" s="41"/>
      <c r="C538" s="41"/>
    </row>
    <row r="539" spans="1:3" x14ac:dyDescent="0.25">
      <c r="A539" s="41"/>
      <c r="B539" s="41"/>
      <c r="C539" s="41"/>
    </row>
    <row r="540" spans="1:3" x14ac:dyDescent="0.25">
      <c r="A540" s="41"/>
      <c r="B540" s="41"/>
      <c r="C540" s="41"/>
    </row>
    <row r="541" spans="1:3" x14ac:dyDescent="0.25">
      <c r="A541" s="41"/>
      <c r="B541" s="41"/>
      <c r="C541" s="41"/>
    </row>
    <row r="542" spans="1:3" x14ac:dyDescent="0.25">
      <c r="A542" s="41"/>
      <c r="B542" s="41"/>
      <c r="C542" s="41"/>
    </row>
    <row r="543" spans="1:3" x14ac:dyDescent="0.25">
      <c r="A543" s="41"/>
      <c r="B543" s="41"/>
      <c r="C543" s="41"/>
    </row>
    <row r="544" spans="1:3" x14ac:dyDescent="0.25">
      <c r="A544" s="41"/>
      <c r="B544" s="41"/>
      <c r="C544" s="41"/>
    </row>
    <row r="545" spans="1:3" x14ac:dyDescent="0.25">
      <c r="A545" s="42"/>
      <c r="B545" s="42"/>
      <c r="C545" s="42"/>
    </row>
    <row r="546" spans="1:3" x14ac:dyDescent="0.25">
      <c r="A546" s="41"/>
      <c r="B546" s="41"/>
      <c r="C546" s="41"/>
    </row>
    <row r="547" spans="1:3" x14ac:dyDescent="0.25">
      <c r="A547" s="41"/>
      <c r="B547" s="41"/>
      <c r="C547" s="41"/>
    </row>
    <row r="548" spans="1:3" x14ac:dyDescent="0.25">
      <c r="A548" s="41"/>
      <c r="B548" s="41"/>
      <c r="C548" s="41"/>
    </row>
    <row r="549" spans="1:3" x14ac:dyDescent="0.25">
      <c r="A549" s="41"/>
      <c r="B549" s="41"/>
      <c r="C549" s="41"/>
    </row>
    <row r="550" spans="1:3" x14ac:dyDescent="0.25">
      <c r="A550" s="41"/>
      <c r="B550" s="41"/>
      <c r="C550" s="41"/>
    </row>
    <row r="551" spans="1:3" x14ac:dyDescent="0.25">
      <c r="A551" s="41"/>
      <c r="B551" s="41"/>
      <c r="C551" s="41"/>
    </row>
    <row r="552" spans="1:3" x14ac:dyDescent="0.25">
      <c r="A552" s="41"/>
      <c r="B552" s="41"/>
      <c r="C552" s="41"/>
    </row>
    <row r="553" spans="1:3" x14ac:dyDescent="0.25">
      <c r="A553" s="42"/>
      <c r="B553" s="42"/>
      <c r="C553" s="42"/>
    </row>
    <row r="554" spans="1:3" x14ac:dyDescent="0.25">
      <c r="A554" s="41"/>
      <c r="B554" s="41"/>
      <c r="C554" s="41"/>
    </row>
    <row r="555" spans="1:3" x14ac:dyDescent="0.25">
      <c r="A555" s="41"/>
      <c r="B555" s="41"/>
      <c r="C555" s="41"/>
    </row>
    <row r="556" spans="1:3" x14ac:dyDescent="0.25">
      <c r="A556" s="41"/>
      <c r="B556" s="41"/>
      <c r="C556" s="41"/>
    </row>
    <row r="557" spans="1:3" x14ac:dyDescent="0.25">
      <c r="A557" s="41"/>
      <c r="B557" s="41"/>
      <c r="C557" s="41"/>
    </row>
    <row r="558" spans="1:3" x14ac:dyDescent="0.25">
      <c r="A558" s="41"/>
      <c r="B558" s="41"/>
      <c r="C558" s="41"/>
    </row>
    <row r="559" spans="1:3" x14ac:dyDescent="0.25">
      <c r="A559" s="41"/>
      <c r="B559" s="41"/>
      <c r="C559" s="41"/>
    </row>
    <row r="560" spans="1:3" x14ac:dyDescent="0.25">
      <c r="A560" s="41"/>
      <c r="B560" s="41"/>
      <c r="C560" s="41"/>
    </row>
    <row r="561" spans="1:3" x14ac:dyDescent="0.25">
      <c r="A561" s="41"/>
      <c r="B561" s="41"/>
      <c r="C561" s="41"/>
    </row>
    <row r="562" spans="1:3" x14ac:dyDescent="0.25">
      <c r="A562" s="41"/>
      <c r="B562" s="41"/>
      <c r="C562" s="41"/>
    </row>
    <row r="563" spans="1:3" x14ac:dyDescent="0.25">
      <c r="A563" s="41"/>
      <c r="B563" s="41"/>
      <c r="C563" s="41"/>
    </row>
    <row r="564" spans="1:3" x14ac:dyDescent="0.25">
      <c r="A564" s="41"/>
      <c r="B564" s="41"/>
      <c r="C564" s="41"/>
    </row>
    <row r="565" spans="1:3" x14ac:dyDescent="0.25">
      <c r="A565" s="41"/>
      <c r="B565" s="41"/>
      <c r="C565" s="41"/>
    </row>
    <row r="566" spans="1:3" x14ac:dyDescent="0.25">
      <c r="A566" s="41"/>
      <c r="B566" s="41"/>
      <c r="C566" s="41"/>
    </row>
    <row r="567" spans="1:3" x14ac:dyDescent="0.25">
      <c r="A567" s="41"/>
      <c r="B567" s="41"/>
      <c r="C567" s="41"/>
    </row>
    <row r="568" spans="1:3" x14ac:dyDescent="0.25">
      <c r="A568" s="41"/>
      <c r="B568" s="41"/>
      <c r="C568" s="41"/>
    </row>
    <row r="569" spans="1:3" x14ac:dyDescent="0.25">
      <c r="A569" s="41"/>
      <c r="B569" s="41"/>
      <c r="C569" s="41"/>
    </row>
    <row r="570" spans="1:3" x14ac:dyDescent="0.25">
      <c r="A570" s="41"/>
      <c r="B570" s="41"/>
      <c r="C570" s="41"/>
    </row>
    <row r="571" spans="1:3" x14ac:dyDescent="0.25">
      <c r="A571" s="41"/>
      <c r="B571" s="41"/>
      <c r="C571" s="41"/>
    </row>
    <row r="572" spans="1:3" x14ac:dyDescent="0.25">
      <c r="A572" s="41"/>
      <c r="B572" s="41"/>
      <c r="C572" s="41"/>
    </row>
    <row r="573" spans="1:3" x14ac:dyDescent="0.25">
      <c r="A573" s="41"/>
      <c r="B573" s="41"/>
      <c r="C573" s="41"/>
    </row>
    <row r="574" spans="1:3" x14ac:dyDescent="0.25">
      <c r="A574" s="41"/>
      <c r="B574" s="41"/>
      <c r="C574" s="41"/>
    </row>
    <row r="575" spans="1:3" x14ac:dyDescent="0.25">
      <c r="A575" s="41"/>
      <c r="B575" s="41"/>
      <c r="C575" s="41"/>
    </row>
    <row r="576" spans="1:3" x14ac:dyDescent="0.25">
      <c r="A576" s="41"/>
      <c r="B576" s="41"/>
      <c r="C576" s="41"/>
    </row>
    <row r="577" spans="1:3" x14ac:dyDescent="0.25">
      <c r="A577" s="41"/>
      <c r="B577" s="41"/>
      <c r="C577" s="41"/>
    </row>
    <row r="578" spans="1:3" x14ac:dyDescent="0.25">
      <c r="A578" s="41"/>
      <c r="B578" s="41"/>
      <c r="C578" s="41"/>
    </row>
    <row r="579" spans="1:3" x14ac:dyDescent="0.25">
      <c r="A579" s="41"/>
      <c r="B579" s="41"/>
      <c r="C579" s="41"/>
    </row>
    <row r="580" spans="1:3" x14ac:dyDescent="0.25">
      <c r="A580" s="41"/>
      <c r="B580" s="41"/>
      <c r="C580" s="41"/>
    </row>
    <row r="581" spans="1:3" x14ac:dyDescent="0.25">
      <c r="A581" s="41"/>
      <c r="B581" s="41"/>
      <c r="C581" s="41"/>
    </row>
    <row r="582" spans="1:3" x14ac:dyDescent="0.25">
      <c r="A582" s="41"/>
      <c r="B582" s="41"/>
      <c r="C582" s="41"/>
    </row>
    <row r="583" spans="1:3" x14ac:dyDescent="0.25">
      <c r="A583" s="41"/>
      <c r="B583" s="41"/>
      <c r="C583" s="41"/>
    </row>
    <row r="584" spans="1:3" x14ac:dyDescent="0.25">
      <c r="A584" s="41"/>
      <c r="B584" s="41"/>
      <c r="C584" s="41"/>
    </row>
    <row r="585" spans="1:3" x14ac:dyDescent="0.25">
      <c r="A585" s="41"/>
      <c r="B585" s="41"/>
      <c r="C585" s="41"/>
    </row>
    <row r="586" spans="1:3" x14ac:dyDescent="0.25">
      <c r="A586" s="41"/>
      <c r="B586" s="41"/>
      <c r="C586" s="41"/>
    </row>
    <row r="587" spans="1:3" x14ac:dyDescent="0.25">
      <c r="A587" s="41"/>
      <c r="B587" s="41"/>
      <c r="C587" s="41"/>
    </row>
    <row r="588" spans="1:3" x14ac:dyDescent="0.25">
      <c r="A588" s="41"/>
      <c r="B588" s="41"/>
      <c r="C588" s="41"/>
    </row>
    <row r="589" spans="1:3" x14ac:dyDescent="0.25">
      <c r="A589" s="42"/>
      <c r="B589" s="42"/>
      <c r="C589" s="42"/>
    </row>
    <row r="590" spans="1:3" x14ac:dyDescent="0.25">
      <c r="A590" s="41"/>
      <c r="B590" s="41"/>
      <c r="C590" s="41"/>
    </row>
    <row r="591" spans="1:3" x14ac:dyDescent="0.25">
      <c r="A591" s="41"/>
      <c r="B591" s="41"/>
      <c r="C591" s="41"/>
    </row>
    <row r="592" spans="1:3" x14ac:dyDescent="0.25">
      <c r="A592" s="41"/>
      <c r="B592" s="41"/>
      <c r="C592" s="41"/>
    </row>
    <row r="593" spans="1:3" x14ac:dyDescent="0.25">
      <c r="A593" s="41"/>
      <c r="B593" s="41"/>
      <c r="C593" s="41"/>
    </row>
    <row r="594" spans="1:3" x14ac:dyDescent="0.25">
      <c r="A594" s="41"/>
      <c r="B594" s="41"/>
      <c r="C594" s="41"/>
    </row>
    <row r="595" spans="1:3" x14ac:dyDescent="0.25">
      <c r="A595" s="41"/>
      <c r="B595" s="41"/>
      <c r="C595" s="41"/>
    </row>
    <row r="596" spans="1:3" x14ac:dyDescent="0.25">
      <c r="A596" s="41"/>
      <c r="B596" s="41"/>
      <c r="C596" s="41"/>
    </row>
    <row r="597" spans="1:3" x14ac:dyDescent="0.25">
      <c r="A597" s="41"/>
      <c r="B597" s="41"/>
      <c r="C597" s="41"/>
    </row>
    <row r="598" spans="1:3" x14ac:dyDescent="0.25">
      <c r="A598" s="41"/>
      <c r="B598" s="41"/>
      <c r="C598" s="41"/>
    </row>
    <row r="599" spans="1:3" x14ac:dyDescent="0.25">
      <c r="A599" s="41"/>
      <c r="B599" s="41"/>
      <c r="C599" s="41"/>
    </row>
    <row r="600" spans="1:3" x14ac:dyDescent="0.25">
      <c r="A600" s="41"/>
      <c r="B600" s="41"/>
      <c r="C600" s="41"/>
    </row>
    <row r="601" spans="1:3" x14ac:dyDescent="0.25">
      <c r="A601" s="42"/>
      <c r="B601" s="42"/>
      <c r="C601" s="42"/>
    </row>
    <row r="602" spans="1:3" x14ac:dyDescent="0.25">
      <c r="A602" s="41"/>
      <c r="B602" s="41"/>
      <c r="C602" s="41"/>
    </row>
    <row r="603" spans="1:3" x14ac:dyDescent="0.25">
      <c r="A603" s="41"/>
      <c r="B603" s="41"/>
      <c r="C603" s="41"/>
    </row>
    <row r="604" spans="1:3" x14ac:dyDescent="0.25">
      <c r="A604" s="41"/>
      <c r="B604" s="41"/>
      <c r="C604" s="41"/>
    </row>
    <row r="605" spans="1:3" x14ac:dyDescent="0.25">
      <c r="A605" s="41"/>
      <c r="B605" s="41"/>
      <c r="C605" s="41"/>
    </row>
    <row r="606" spans="1:3" x14ac:dyDescent="0.25">
      <c r="A606" s="41"/>
      <c r="B606" s="41"/>
      <c r="C606" s="41"/>
    </row>
    <row r="607" spans="1:3" x14ac:dyDescent="0.25">
      <c r="A607" s="41"/>
      <c r="B607" s="41"/>
      <c r="C607" s="41"/>
    </row>
    <row r="608" spans="1:3" x14ac:dyDescent="0.25">
      <c r="A608" s="41"/>
      <c r="B608" s="41"/>
      <c r="C608" s="41"/>
    </row>
    <row r="609" spans="1:3" x14ac:dyDescent="0.25">
      <c r="A609" s="42"/>
      <c r="B609" s="42"/>
      <c r="C609" s="42"/>
    </row>
    <row r="610" spans="1:3" x14ac:dyDescent="0.25">
      <c r="A610" s="41"/>
      <c r="B610" s="41"/>
      <c r="C610" s="41"/>
    </row>
    <row r="611" spans="1:3" x14ac:dyDescent="0.25">
      <c r="A611" s="41"/>
      <c r="B611" s="41"/>
      <c r="C611" s="41"/>
    </row>
    <row r="612" spans="1:3" x14ac:dyDescent="0.25">
      <c r="A612" s="41"/>
      <c r="B612" s="41"/>
      <c r="C612" s="41"/>
    </row>
    <row r="613" spans="1:3" x14ac:dyDescent="0.25">
      <c r="A613" s="42"/>
      <c r="B613" s="42"/>
      <c r="C613" s="42"/>
    </row>
    <row r="614" spans="1:3" x14ac:dyDescent="0.25">
      <c r="A614" s="41"/>
      <c r="B614" s="41"/>
      <c r="C614" s="41"/>
    </row>
    <row r="615" spans="1:3" x14ac:dyDescent="0.25">
      <c r="A615" s="41"/>
      <c r="B615" s="41"/>
      <c r="C615" s="41"/>
    </row>
    <row r="616" spans="1:3" x14ac:dyDescent="0.25">
      <c r="A616" s="41"/>
      <c r="B616" s="41"/>
      <c r="C616" s="41"/>
    </row>
    <row r="617" spans="1:3" x14ac:dyDescent="0.25">
      <c r="A617" s="42"/>
      <c r="B617" s="42"/>
      <c r="C617" s="42"/>
    </row>
    <row r="618" spans="1:3" x14ac:dyDescent="0.25">
      <c r="A618" s="41"/>
      <c r="B618" s="41"/>
      <c r="C618" s="41"/>
    </row>
    <row r="619" spans="1:3" x14ac:dyDescent="0.25">
      <c r="A619" s="41"/>
      <c r="B619" s="41"/>
      <c r="C619" s="41"/>
    </row>
    <row r="620" spans="1:3" x14ac:dyDescent="0.25">
      <c r="A620" s="41"/>
      <c r="B620" s="41"/>
      <c r="C620" s="41"/>
    </row>
    <row r="621" spans="1:3" x14ac:dyDescent="0.25">
      <c r="A621" s="42"/>
      <c r="B621" s="42"/>
      <c r="C621" s="42"/>
    </row>
    <row r="622" spans="1:3" x14ac:dyDescent="0.25">
      <c r="A622" s="41"/>
      <c r="B622" s="41"/>
      <c r="C622" s="41"/>
    </row>
    <row r="623" spans="1:3" x14ac:dyDescent="0.25">
      <c r="A623" s="41"/>
      <c r="B623" s="41"/>
      <c r="C623" s="41"/>
    </row>
    <row r="624" spans="1:3" x14ac:dyDescent="0.25">
      <c r="A624" s="41"/>
      <c r="B624" s="41"/>
      <c r="C624" s="41"/>
    </row>
    <row r="625" spans="1:3" x14ac:dyDescent="0.25">
      <c r="A625" s="41"/>
      <c r="B625" s="41"/>
      <c r="C625" s="41"/>
    </row>
    <row r="626" spans="1:3" x14ac:dyDescent="0.25">
      <c r="A626" s="41"/>
      <c r="B626" s="41"/>
      <c r="C626" s="41"/>
    </row>
    <row r="627" spans="1:3" x14ac:dyDescent="0.25">
      <c r="A627" s="41"/>
      <c r="B627" s="41"/>
      <c r="C627" s="41"/>
    </row>
    <row r="628" spans="1:3" x14ac:dyDescent="0.25">
      <c r="A628" s="41"/>
      <c r="B628" s="41"/>
      <c r="C628" s="41"/>
    </row>
    <row r="629" spans="1:3" x14ac:dyDescent="0.25">
      <c r="A629" s="41"/>
      <c r="B629" s="41"/>
      <c r="C629" s="41"/>
    </row>
    <row r="630" spans="1:3" x14ac:dyDescent="0.25">
      <c r="A630" s="41"/>
      <c r="B630" s="41"/>
      <c r="C630" s="41"/>
    </row>
    <row r="631" spans="1:3" x14ac:dyDescent="0.25">
      <c r="A631" s="41"/>
      <c r="B631" s="41"/>
      <c r="C631" s="41"/>
    </row>
    <row r="632" spans="1:3" x14ac:dyDescent="0.25">
      <c r="A632" s="41"/>
      <c r="B632" s="41"/>
      <c r="C632" s="41"/>
    </row>
    <row r="633" spans="1:3" x14ac:dyDescent="0.25">
      <c r="A633" s="41"/>
      <c r="B633" s="41"/>
      <c r="C633" s="41"/>
    </row>
    <row r="634" spans="1:3" x14ac:dyDescent="0.25">
      <c r="A634" s="41"/>
      <c r="B634" s="41"/>
      <c r="C634" s="41"/>
    </row>
    <row r="635" spans="1:3" x14ac:dyDescent="0.25">
      <c r="A635" s="41"/>
      <c r="B635" s="41"/>
      <c r="C635" s="41"/>
    </row>
    <row r="636" spans="1:3" x14ac:dyDescent="0.25">
      <c r="A636" s="41"/>
      <c r="B636" s="41"/>
      <c r="C636" s="41"/>
    </row>
    <row r="637" spans="1:3" x14ac:dyDescent="0.25">
      <c r="A637" s="41"/>
      <c r="B637" s="41"/>
      <c r="C637" s="41"/>
    </row>
    <row r="638" spans="1:3" x14ac:dyDescent="0.25">
      <c r="A638" s="41"/>
      <c r="B638" s="41"/>
      <c r="C638" s="41"/>
    </row>
    <row r="639" spans="1:3" x14ac:dyDescent="0.25">
      <c r="A639" s="41"/>
      <c r="B639" s="41"/>
      <c r="C639" s="41"/>
    </row>
    <row r="640" spans="1:3" x14ac:dyDescent="0.25">
      <c r="A640" s="41"/>
      <c r="B640" s="41"/>
      <c r="C640" s="41"/>
    </row>
    <row r="641" spans="1:3" x14ac:dyDescent="0.25">
      <c r="A641" s="42"/>
      <c r="B641" s="42"/>
      <c r="C641" s="42"/>
    </row>
    <row r="642" spans="1:3" x14ac:dyDescent="0.25">
      <c r="A642" s="41"/>
      <c r="B642" s="41"/>
      <c r="C642" s="41"/>
    </row>
    <row r="643" spans="1:3" x14ac:dyDescent="0.25">
      <c r="A643" s="41"/>
      <c r="B643" s="41"/>
      <c r="C643" s="41"/>
    </row>
    <row r="644" spans="1:3" x14ac:dyDescent="0.25">
      <c r="A644" s="41"/>
      <c r="B644" s="41"/>
      <c r="C644" s="41"/>
    </row>
    <row r="645" spans="1:3" x14ac:dyDescent="0.25">
      <c r="A645" s="41"/>
      <c r="B645" s="41"/>
      <c r="C645" s="41"/>
    </row>
    <row r="646" spans="1:3" x14ac:dyDescent="0.25">
      <c r="A646" s="41"/>
      <c r="B646" s="41"/>
      <c r="C646" s="41"/>
    </row>
    <row r="647" spans="1:3" x14ac:dyDescent="0.25">
      <c r="A647" s="41"/>
      <c r="B647" s="41"/>
      <c r="C647" s="41"/>
    </row>
    <row r="648" spans="1:3" x14ac:dyDescent="0.25">
      <c r="A648" s="41"/>
      <c r="B648" s="41"/>
      <c r="C648" s="41"/>
    </row>
    <row r="649" spans="1:3" x14ac:dyDescent="0.25">
      <c r="A649" s="42"/>
      <c r="B649" s="42"/>
      <c r="C649" s="42"/>
    </row>
    <row r="650" spans="1:3" x14ac:dyDescent="0.25">
      <c r="A650" s="41"/>
      <c r="B650" s="41"/>
      <c r="C650" s="41"/>
    </row>
    <row r="651" spans="1:3" x14ac:dyDescent="0.25">
      <c r="A651" s="41"/>
      <c r="B651" s="41"/>
      <c r="C651" s="41"/>
    </row>
    <row r="652" spans="1:3" x14ac:dyDescent="0.25">
      <c r="A652" s="41"/>
      <c r="B652" s="41"/>
      <c r="C652" s="41"/>
    </row>
    <row r="653" spans="1:3" x14ac:dyDescent="0.25">
      <c r="A653" s="41"/>
      <c r="B653" s="41"/>
      <c r="C653" s="41"/>
    </row>
    <row r="654" spans="1:3" x14ac:dyDescent="0.25">
      <c r="A654" s="41"/>
      <c r="B654" s="41"/>
      <c r="C654" s="41"/>
    </row>
    <row r="655" spans="1:3" x14ac:dyDescent="0.25">
      <c r="A655" s="41"/>
      <c r="B655" s="41"/>
      <c r="C655" s="41"/>
    </row>
    <row r="656" spans="1:3" x14ac:dyDescent="0.25">
      <c r="A656" s="41"/>
      <c r="B656" s="41"/>
      <c r="C656" s="41"/>
    </row>
    <row r="657" spans="1:3" x14ac:dyDescent="0.25">
      <c r="A657" s="41"/>
      <c r="B657" s="41"/>
      <c r="C657" s="41"/>
    </row>
    <row r="658" spans="1:3" x14ac:dyDescent="0.25">
      <c r="A658" s="41"/>
      <c r="B658" s="41"/>
      <c r="C658" s="41"/>
    </row>
    <row r="659" spans="1:3" x14ac:dyDescent="0.25">
      <c r="A659" s="41"/>
      <c r="B659" s="41"/>
      <c r="C659" s="41"/>
    </row>
    <row r="660" spans="1:3" x14ac:dyDescent="0.25">
      <c r="A660" s="41"/>
      <c r="B660" s="41"/>
      <c r="C660" s="41"/>
    </row>
    <row r="661" spans="1:3" x14ac:dyDescent="0.25">
      <c r="A661" s="41"/>
      <c r="B661" s="41"/>
      <c r="C661" s="41"/>
    </row>
    <row r="662" spans="1:3" x14ac:dyDescent="0.25">
      <c r="A662" s="41"/>
      <c r="B662" s="41"/>
      <c r="C662" s="41"/>
    </row>
    <row r="663" spans="1:3" x14ac:dyDescent="0.25">
      <c r="A663" s="41"/>
      <c r="B663" s="41"/>
      <c r="C663" s="41"/>
    </row>
    <row r="664" spans="1:3" x14ac:dyDescent="0.25">
      <c r="A664" s="41"/>
      <c r="B664" s="41"/>
      <c r="C664" s="41"/>
    </row>
    <row r="665" spans="1:3" x14ac:dyDescent="0.25">
      <c r="A665" s="41"/>
      <c r="B665" s="41"/>
      <c r="C665" s="41"/>
    </row>
    <row r="666" spans="1:3" x14ac:dyDescent="0.25">
      <c r="A666" s="41"/>
      <c r="B666" s="41"/>
      <c r="C666" s="41"/>
    </row>
    <row r="667" spans="1:3" x14ac:dyDescent="0.25">
      <c r="A667" s="41"/>
      <c r="B667" s="41"/>
      <c r="C667" s="41"/>
    </row>
    <row r="668" spans="1:3" x14ac:dyDescent="0.25">
      <c r="A668" s="41"/>
      <c r="B668" s="41"/>
      <c r="C668" s="41"/>
    </row>
    <row r="669" spans="1:3" x14ac:dyDescent="0.25">
      <c r="A669" s="41"/>
      <c r="B669" s="41"/>
      <c r="C669" s="41"/>
    </row>
    <row r="670" spans="1:3" x14ac:dyDescent="0.25">
      <c r="A670" s="41"/>
      <c r="B670" s="41"/>
      <c r="C670" s="41"/>
    </row>
    <row r="671" spans="1:3" x14ac:dyDescent="0.25">
      <c r="A671" s="41"/>
      <c r="B671" s="41"/>
      <c r="C671" s="41"/>
    </row>
    <row r="672" spans="1:3" x14ac:dyDescent="0.25">
      <c r="A672" s="41"/>
      <c r="B672" s="41"/>
      <c r="C672" s="41"/>
    </row>
    <row r="673" spans="1:3" x14ac:dyDescent="0.25">
      <c r="A673" s="41"/>
      <c r="B673" s="41"/>
      <c r="C673" s="41"/>
    </row>
    <row r="674" spans="1:3" x14ac:dyDescent="0.25">
      <c r="A674" s="41"/>
      <c r="B674" s="41"/>
      <c r="C674" s="41"/>
    </row>
    <row r="675" spans="1:3" x14ac:dyDescent="0.25">
      <c r="A675" s="41"/>
      <c r="B675" s="41"/>
      <c r="C675" s="41"/>
    </row>
    <row r="676" spans="1:3" x14ac:dyDescent="0.25">
      <c r="A676" s="41"/>
      <c r="B676" s="41"/>
      <c r="C676" s="41"/>
    </row>
    <row r="677" spans="1:3" x14ac:dyDescent="0.25">
      <c r="A677" s="42"/>
      <c r="B677" s="42"/>
      <c r="C677" s="42"/>
    </row>
    <row r="678" spans="1:3" x14ac:dyDescent="0.25">
      <c r="A678" s="41"/>
      <c r="B678" s="41"/>
      <c r="C678" s="41"/>
    </row>
    <row r="679" spans="1:3" x14ac:dyDescent="0.25">
      <c r="A679" s="41"/>
      <c r="B679" s="41"/>
      <c r="C679" s="41"/>
    </row>
    <row r="680" spans="1:3" x14ac:dyDescent="0.25">
      <c r="A680" s="41"/>
      <c r="B680" s="41"/>
      <c r="C680" s="41"/>
    </row>
    <row r="681" spans="1:3" x14ac:dyDescent="0.25">
      <c r="A681" s="42"/>
      <c r="B681" s="42"/>
      <c r="C681" s="42"/>
    </row>
    <row r="682" spans="1:3" x14ac:dyDescent="0.25">
      <c r="A682" s="41"/>
      <c r="B682" s="41"/>
      <c r="C682" s="41"/>
    </row>
    <row r="683" spans="1:3" x14ac:dyDescent="0.25">
      <c r="A683" s="41"/>
      <c r="B683" s="41"/>
      <c r="C683" s="41"/>
    </row>
    <row r="684" spans="1:3" x14ac:dyDescent="0.25">
      <c r="A684" s="41"/>
      <c r="B684" s="41"/>
      <c r="C684" s="41"/>
    </row>
    <row r="685" spans="1:3" x14ac:dyDescent="0.25">
      <c r="A685" s="42"/>
      <c r="B685" s="42"/>
      <c r="C685" s="42"/>
    </row>
    <row r="686" spans="1:3" x14ac:dyDescent="0.25">
      <c r="A686" s="41"/>
      <c r="B686" s="41"/>
      <c r="C686" s="41"/>
    </row>
    <row r="687" spans="1:3" x14ac:dyDescent="0.25">
      <c r="A687" s="41"/>
      <c r="B687" s="41"/>
      <c r="C687" s="41"/>
    </row>
    <row r="688" spans="1:3" x14ac:dyDescent="0.25">
      <c r="A688" s="41"/>
      <c r="B688" s="41"/>
      <c r="C688" s="41"/>
    </row>
    <row r="689" spans="1:3" x14ac:dyDescent="0.25">
      <c r="A689" s="41"/>
      <c r="B689" s="41"/>
      <c r="C689" s="41"/>
    </row>
    <row r="690" spans="1:3" x14ac:dyDescent="0.25">
      <c r="A690" s="41"/>
      <c r="B690" s="41"/>
      <c r="C690" s="41"/>
    </row>
    <row r="691" spans="1:3" x14ac:dyDescent="0.25">
      <c r="A691" s="41"/>
      <c r="B691" s="41"/>
      <c r="C691" s="41"/>
    </row>
    <row r="692" spans="1:3" x14ac:dyDescent="0.25">
      <c r="A692" s="41"/>
      <c r="B692" s="41"/>
      <c r="C692" s="41"/>
    </row>
    <row r="693" spans="1:3" x14ac:dyDescent="0.25">
      <c r="A693" s="42"/>
      <c r="B693" s="42"/>
      <c r="C693" s="42"/>
    </row>
    <row r="694" spans="1:3" x14ac:dyDescent="0.25">
      <c r="A694" s="41"/>
      <c r="B694" s="41"/>
      <c r="C694" s="41"/>
    </row>
    <row r="695" spans="1:3" x14ac:dyDescent="0.25">
      <c r="A695" s="41"/>
      <c r="B695" s="41"/>
      <c r="C695" s="41"/>
    </row>
    <row r="696" spans="1:3" x14ac:dyDescent="0.25">
      <c r="A696" s="41"/>
      <c r="B696" s="41"/>
      <c r="C696" s="41"/>
    </row>
    <row r="697" spans="1:3" x14ac:dyDescent="0.25">
      <c r="A697" s="42"/>
      <c r="B697" s="42"/>
      <c r="C697" s="42"/>
    </row>
    <row r="698" spans="1:3" x14ac:dyDescent="0.25">
      <c r="A698" s="41"/>
      <c r="B698" s="41"/>
      <c r="C698" s="41"/>
    </row>
    <row r="699" spans="1:3" x14ac:dyDescent="0.25">
      <c r="A699" s="41"/>
      <c r="B699" s="41"/>
      <c r="C699" s="41"/>
    </row>
    <row r="700" spans="1:3" x14ac:dyDescent="0.25">
      <c r="A700" s="41"/>
      <c r="B700" s="41"/>
      <c r="C700" s="41"/>
    </row>
    <row r="701" spans="1:3" x14ac:dyDescent="0.25">
      <c r="A701" s="41"/>
      <c r="B701" s="41"/>
      <c r="C701" s="41"/>
    </row>
    <row r="702" spans="1:3" x14ac:dyDescent="0.25">
      <c r="A702" s="41"/>
      <c r="B702" s="41"/>
      <c r="C702" s="41"/>
    </row>
    <row r="703" spans="1:3" x14ac:dyDescent="0.25">
      <c r="A703" s="41"/>
      <c r="B703" s="41"/>
      <c r="C703" s="41"/>
    </row>
    <row r="704" spans="1:3" x14ac:dyDescent="0.25">
      <c r="A704" s="41"/>
      <c r="B704" s="41"/>
      <c r="C704" s="41"/>
    </row>
    <row r="705" spans="1:3" x14ac:dyDescent="0.25">
      <c r="A705" s="42"/>
      <c r="B705" s="42"/>
      <c r="C705" s="42"/>
    </row>
    <row r="706" spans="1:3" x14ac:dyDescent="0.25">
      <c r="A706" s="41"/>
      <c r="B706" s="41"/>
      <c r="C706" s="41"/>
    </row>
    <row r="707" spans="1:3" x14ac:dyDescent="0.25">
      <c r="A707" s="41"/>
      <c r="B707" s="41"/>
      <c r="C707" s="41"/>
    </row>
    <row r="708" spans="1:3" x14ac:dyDescent="0.25">
      <c r="A708" s="41"/>
      <c r="B708" s="41"/>
      <c r="C708" s="41"/>
    </row>
    <row r="709" spans="1:3" x14ac:dyDescent="0.25">
      <c r="A709" s="41"/>
      <c r="B709" s="41"/>
      <c r="C709" s="41"/>
    </row>
    <row r="710" spans="1:3" x14ac:dyDescent="0.25">
      <c r="A710" s="41"/>
      <c r="B710" s="41"/>
      <c r="C710" s="41"/>
    </row>
    <row r="711" spans="1:3" x14ac:dyDescent="0.25">
      <c r="A711" s="41"/>
      <c r="B711" s="41"/>
      <c r="C711" s="41"/>
    </row>
    <row r="712" spans="1:3" x14ac:dyDescent="0.25">
      <c r="A712" s="41"/>
      <c r="B712" s="41"/>
      <c r="C712" s="41"/>
    </row>
    <row r="713" spans="1:3" x14ac:dyDescent="0.25">
      <c r="A713" s="41"/>
      <c r="B713" s="41"/>
      <c r="C713" s="41"/>
    </row>
    <row r="714" spans="1:3" x14ac:dyDescent="0.25">
      <c r="A714" s="41"/>
      <c r="B714" s="41"/>
      <c r="C714" s="41"/>
    </row>
    <row r="715" spans="1:3" x14ac:dyDescent="0.25">
      <c r="A715" s="41"/>
      <c r="B715" s="41"/>
      <c r="C715" s="41"/>
    </row>
    <row r="716" spans="1:3" x14ac:dyDescent="0.25">
      <c r="A716" s="41"/>
      <c r="B716" s="41"/>
      <c r="C716" s="41"/>
    </row>
    <row r="717" spans="1:3" x14ac:dyDescent="0.25">
      <c r="A717" s="42"/>
      <c r="B717" s="42"/>
      <c r="C717" s="42"/>
    </row>
    <row r="718" spans="1:3" x14ac:dyDescent="0.25">
      <c r="A718" s="41"/>
      <c r="B718" s="41"/>
      <c r="C718" s="41"/>
    </row>
    <row r="719" spans="1:3" x14ac:dyDescent="0.25">
      <c r="A719" s="41"/>
      <c r="B719" s="41"/>
      <c r="C719" s="41"/>
    </row>
    <row r="720" spans="1:3" x14ac:dyDescent="0.25">
      <c r="A720" s="41"/>
      <c r="B720" s="41"/>
      <c r="C720" s="41"/>
    </row>
    <row r="721" spans="1:3" x14ac:dyDescent="0.25">
      <c r="A721" s="41"/>
      <c r="B721" s="41"/>
      <c r="C721" s="41"/>
    </row>
    <row r="722" spans="1:3" x14ac:dyDescent="0.25">
      <c r="A722" s="41"/>
      <c r="B722" s="41"/>
      <c r="C722" s="41"/>
    </row>
    <row r="723" spans="1:3" x14ac:dyDescent="0.25">
      <c r="A723" s="41"/>
      <c r="B723" s="41"/>
      <c r="C723" s="41"/>
    </row>
    <row r="724" spans="1:3" x14ac:dyDescent="0.25">
      <c r="A724" s="41"/>
      <c r="B724" s="41"/>
      <c r="C724" s="41"/>
    </row>
    <row r="725" spans="1:3" x14ac:dyDescent="0.25">
      <c r="A725" s="41"/>
      <c r="B725" s="41"/>
      <c r="C725" s="41"/>
    </row>
    <row r="726" spans="1:3" x14ac:dyDescent="0.25">
      <c r="A726" s="41"/>
      <c r="B726" s="41"/>
      <c r="C726" s="41"/>
    </row>
    <row r="727" spans="1:3" x14ac:dyDescent="0.25">
      <c r="A727" s="41"/>
      <c r="B727" s="41"/>
      <c r="C727" s="41"/>
    </row>
    <row r="728" spans="1:3" x14ac:dyDescent="0.25">
      <c r="A728" s="41"/>
      <c r="B728" s="41"/>
      <c r="C728" s="41"/>
    </row>
    <row r="729" spans="1:3" x14ac:dyDescent="0.25">
      <c r="A729" s="41"/>
      <c r="B729" s="41"/>
      <c r="C729" s="41"/>
    </row>
    <row r="730" spans="1:3" x14ac:dyDescent="0.25">
      <c r="A730" s="41"/>
      <c r="B730" s="41"/>
      <c r="C730" s="41"/>
    </row>
    <row r="731" spans="1:3" x14ac:dyDescent="0.25">
      <c r="A731" s="41"/>
      <c r="B731" s="41"/>
      <c r="C731" s="41"/>
    </row>
    <row r="732" spans="1:3" x14ac:dyDescent="0.25">
      <c r="A732" s="41"/>
      <c r="B732" s="41"/>
      <c r="C732" s="41"/>
    </row>
    <row r="733" spans="1:3" x14ac:dyDescent="0.25">
      <c r="A733" s="42"/>
      <c r="B733" s="42"/>
      <c r="C733" s="42"/>
    </row>
    <row r="734" spans="1:3" x14ac:dyDescent="0.25">
      <c r="A734" s="41"/>
      <c r="B734" s="41"/>
      <c r="C734" s="41"/>
    </row>
    <row r="735" spans="1:3" x14ac:dyDescent="0.25">
      <c r="A735" s="41"/>
      <c r="B735" s="41"/>
      <c r="C735" s="41"/>
    </row>
    <row r="736" spans="1:3" x14ac:dyDescent="0.25">
      <c r="A736" s="41"/>
      <c r="B736" s="41"/>
      <c r="C736" s="41"/>
    </row>
    <row r="737" spans="1:3" x14ac:dyDescent="0.25">
      <c r="A737" s="41"/>
      <c r="B737" s="41"/>
      <c r="C737" s="41"/>
    </row>
    <row r="738" spans="1:3" x14ac:dyDescent="0.25">
      <c r="A738" s="41"/>
      <c r="B738" s="41"/>
      <c r="C738" s="41"/>
    </row>
    <row r="739" spans="1:3" x14ac:dyDescent="0.25">
      <c r="A739" s="41"/>
      <c r="B739" s="41"/>
      <c r="C739" s="41"/>
    </row>
    <row r="740" spans="1:3" x14ac:dyDescent="0.25">
      <c r="A740" s="41"/>
      <c r="B740" s="41"/>
      <c r="C740" s="41"/>
    </row>
    <row r="741" spans="1:3" x14ac:dyDescent="0.25">
      <c r="A741" s="41"/>
      <c r="B741" s="41"/>
      <c r="C741" s="41"/>
    </row>
    <row r="742" spans="1:3" x14ac:dyDescent="0.25">
      <c r="A742" s="41"/>
      <c r="B742" s="41"/>
      <c r="C742" s="41"/>
    </row>
    <row r="743" spans="1:3" x14ac:dyDescent="0.25">
      <c r="A743" s="41"/>
      <c r="B743" s="41"/>
      <c r="C743" s="41"/>
    </row>
    <row r="744" spans="1:3" x14ac:dyDescent="0.25">
      <c r="A744" s="41"/>
      <c r="B744" s="41"/>
      <c r="C744" s="41"/>
    </row>
    <row r="745" spans="1:3" x14ac:dyDescent="0.25">
      <c r="A745" s="41"/>
      <c r="B745" s="41"/>
      <c r="C745" s="41"/>
    </row>
    <row r="746" spans="1:3" x14ac:dyDescent="0.25">
      <c r="A746" s="41"/>
      <c r="B746" s="41"/>
      <c r="C746" s="41"/>
    </row>
    <row r="747" spans="1:3" x14ac:dyDescent="0.25">
      <c r="A747" s="41"/>
      <c r="B747" s="41"/>
      <c r="C747" s="41"/>
    </row>
    <row r="748" spans="1:3" x14ac:dyDescent="0.25">
      <c r="A748" s="41"/>
      <c r="B748" s="41"/>
      <c r="C748" s="41"/>
    </row>
    <row r="749" spans="1:3" x14ac:dyDescent="0.25">
      <c r="A749" s="42"/>
      <c r="B749" s="42"/>
      <c r="C749" s="42"/>
    </row>
    <row r="750" spans="1:3" x14ac:dyDescent="0.25">
      <c r="A750" s="41"/>
      <c r="B750" s="41"/>
      <c r="C750" s="41"/>
    </row>
    <row r="751" spans="1:3" x14ac:dyDescent="0.25">
      <c r="A751" s="41"/>
      <c r="B751" s="41"/>
      <c r="C751" s="41"/>
    </row>
    <row r="752" spans="1:3" x14ac:dyDescent="0.25">
      <c r="A752" s="41"/>
      <c r="B752" s="41"/>
      <c r="C752" s="41"/>
    </row>
    <row r="753" spans="1:3" x14ac:dyDescent="0.25">
      <c r="A753" s="41"/>
      <c r="B753" s="41"/>
      <c r="C753" s="41"/>
    </row>
    <row r="754" spans="1:3" x14ac:dyDescent="0.25">
      <c r="A754" s="41"/>
      <c r="B754" s="41"/>
      <c r="C754" s="41"/>
    </row>
    <row r="755" spans="1:3" x14ac:dyDescent="0.25">
      <c r="A755" s="41"/>
      <c r="B755" s="41"/>
      <c r="C755" s="41"/>
    </row>
    <row r="756" spans="1:3" x14ac:dyDescent="0.25">
      <c r="A756" s="41"/>
      <c r="B756" s="41"/>
      <c r="C756" s="41"/>
    </row>
    <row r="757" spans="1:3" x14ac:dyDescent="0.25">
      <c r="A757" s="41"/>
      <c r="B757" s="41"/>
      <c r="C757" s="41"/>
    </row>
    <row r="758" spans="1:3" x14ac:dyDescent="0.25">
      <c r="A758" s="41"/>
      <c r="B758" s="41"/>
      <c r="C758" s="41"/>
    </row>
    <row r="759" spans="1:3" x14ac:dyDescent="0.25">
      <c r="A759" s="41"/>
      <c r="B759" s="41"/>
      <c r="C759" s="41"/>
    </row>
    <row r="760" spans="1:3" x14ac:dyDescent="0.25">
      <c r="A760" s="41"/>
      <c r="B760" s="41"/>
      <c r="C760" s="41"/>
    </row>
    <row r="761" spans="1:3" x14ac:dyDescent="0.25">
      <c r="A761" s="41"/>
      <c r="B761" s="41"/>
      <c r="C761" s="41"/>
    </row>
    <row r="762" spans="1:3" x14ac:dyDescent="0.25">
      <c r="A762" s="41"/>
      <c r="B762" s="41"/>
      <c r="C762" s="41"/>
    </row>
    <row r="763" spans="1:3" x14ac:dyDescent="0.25">
      <c r="A763" s="41"/>
      <c r="B763" s="41"/>
      <c r="C763" s="41"/>
    </row>
    <row r="764" spans="1:3" x14ac:dyDescent="0.25">
      <c r="A764" s="41"/>
      <c r="B764" s="41"/>
      <c r="C764" s="41"/>
    </row>
    <row r="765" spans="1:3" x14ac:dyDescent="0.25">
      <c r="A765" s="42"/>
      <c r="B765" s="42"/>
      <c r="C765" s="42"/>
    </row>
    <row r="766" spans="1:3" x14ac:dyDescent="0.25">
      <c r="A766" s="41"/>
      <c r="B766" s="41"/>
      <c r="C766" s="41"/>
    </row>
    <row r="767" spans="1:3" x14ac:dyDescent="0.25">
      <c r="A767" s="41"/>
      <c r="B767" s="41"/>
      <c r="C767" s="41"/>
    </row>
    <row r="768" spans="1:3" x14ac:dyDescent="0.25">
      <c r="A768" s="41"/>
      <c r="B768" s="41"/>
      <c r="C768" s="41"/>
    </row>
    <row r="769" spans="1:3" x14ac:dyDescent="0.25">
      <c r="A769" s="41"/>
      <c r="B769" s="41"/>
      <c r="C769" s="41"/>
    </row>
    <row r="770" spans="1:3" x14ac:dyDescent="0.25">
      <c r="A770" s="41"/>
      <c r="B770" s="41"/>
      <c r="C770" s="41"/>
    </row>
    <row r="771" spans="1:3" x14ac:dyDescent="0.25">
      <c r="A771" s="41"/>
      <c r="B771" s="41"/>
      <c r="C771" s="41"/>
    </row>
    <row r="772" spans="1:3" x14ac:dyDescent="0.25">
      <c r="A772" s="41"/>
      <c r="B772" s="41"/>
      <c r="C772" s="41"/>
    </row>
    <row r="773" spans="1:3" x14ac:dyDescent="0.25">
      <c r="A773" s="41"/>
      <c r="B773" s="41"/>
      <c r="C773" s="41"/>
    </row>
    <row r="774" spans="1:3" x14ac:dyDescent="0.25">
      <c r="A774" s="41"/>
      <c r="B774" s="41"/>
      <c r="C774" s="41"/>
    </row>
    <row r="775" spans="1:3" x14ac:dyDescent="0.25">
      <c r="A775" s="41"/>
      <c r="B775" s="41"/>
      <c r="C775" s="41"/>
    </row>
    <row r="776" spans="1:3" x14ac:dyDescent="0.25">
      <c r="A776" s="41"/>
      <c r="B776" s="41"/>
      <c r="C776" s="41"/>
    </row>
    <row r="777" spans="1:3" x14ac:dyDescent="0.25">
      <c r="A777" s="41"/>
      <c r="B777" s="41"/>
      <c r="C777" s="41"/>
    </row>
    <row r="778" spans="1:3" x14ac:dyDescent="0.25">
      <c r="A778" s="41"/>
      <c r="B778" s="41"/>
      <c r="C778" s="41"/>
    </row>
    <row r="779" spans="1:3" x14ac:dyDescent="0.25">
      <c r="A779" s="41"/>
      <c r="B779" s="41"/>
      <c r="C779" s="41"/>
    </row>
    <row r="780" spans="1:3" x14ac:dyDescent="0.25">
      <c r="A780" s="41"/>
      <c r="B780" s="41"/>
      <c r="C780" s="41"/>
    </row>
    <row r="781" spans="1:3" x14ac:dyDescent="0.25">
      <c r="A781" s="42"/>
      <c r="B781" s="42"/>
      <c r="C781" s="42"/>
    </row>
    <row r="782" spans="1:3" x14ac:dyDescent="0.25">
      <c r="A782" s="41"/>
      <c r="B782" s="41"/>
      <c r="C782" s="41"/>
    </row>
    <row r="783" spans="1:3" x14ac:dyDescent="0.25">
      <c r="A783" s="41"/>
      <c r="B783" s="41"/>
      <c r="C783" s="41"/>
    </row>
    <row r="784" spans="1:3" x14ac:dyDescent="0.25">
      <c r="A784" s="41"/>
      <c r="B784" s="41"/>
      <c r="C784" s="41"/>
    </row>
    <row r="785" spans="1:3" x14ac:dyDescent="0.25">
      <c r="A785" s="42"/>
      <c r="B785" s="42"/>
      <c r="C785" s="42"/>
    </row>
    <row r="786" spans="1:3" x14ac:dyDescent="0.25">
      <c r="A786" s="41"/>
      <c r="B786" s="41"/>
      <c r="C786" s="41"/>
    </row>
    <row r="787" spans="1:3" x14ac:dyDescent="0.25">
      <c r="A787" s="41"/>
      <c r="B787" s="41"/>
      <c r="C787" s="41"/>
    </row>
    <row r="788" spans="1:3" x14ac:dyDescent="0.25">
      <c r="A788" s="41"/>
      <c r="B788" s="41"/>
      <c r="C788" s="41"/>
    </row>
    <row r="789" spans="1:3" x14ac:dyDescent="0.25">
      <c r="A789" s="41"/>
      <c r="B789" s="41"/>
      <c r="C789" s="41"/>
    </row>
    <row r="790" spans="1:3" x14ac:dyDescent="0.25">
      <c r="A790" s="41"/>
      <c r="B790" s="41"/>
      <c r="C790" s="41"/>
    </row>
    <row r="791" spans="1:3" x14ac:dyDescent="0.25">
      <c r="A791" s="41"/>
      <c r="B791" s="41"/>
      <c r="C791" s="41"/>
    </row>
    <row r="792" spans="1:3" x14ac:dyDescent="0.25">
      <c r="A792" s="41"/>
      <c r="B792" s="41"/>
      <c r="C792" s="41"/>
    </row>
    <row r="793" spans="1:3" x14ac:dyDescent="0.25">
      <c r="A793" s="41"/>
      <c r="B793" s="41"/>
      <c r="C793" s="41"/>
    </row>
    <row r="794" spans="1:3" x14ac:dyDescent="0.25">
      <c r="A794" s="41"/>
      <c r="B794" s="41"/>
      <c r="C794" s="41"/>
    </row>
    <row r="795" spans="1:3" x14ac:dyDescent="0.25">
      <c r="A795" s="41"/>
      <c r="B795" s="41"/>
      <c r="C795" s="41"/>
    </row>
    <row r="796" spans="1:3" x14ac:dyDescent="0.25">
      <c r="A796" s="41"/>
      <c r="B796" s="41"/>
      <c r="C796" s="41"/>
    </row>
    <row r="797" spans="1:3" x14ac:dyDescent="0.25">
      <c r="A797" s="41"/>
      <c r="B797" s="41"/>
      <c r="C797" s="41"/>
    </row>
    <row r="798" spans="1:3" x14ac:dyDescent="0.25">
      <c r="A798" s="41"/>
      <c r="B798" s="41"/>
      <c r="C798" s="41"/>
    </row>
    <row r="799" spans="1:3" x14ac:dyDescent="0.25">
      <c r="A799" s="41"/>
      <c r="B799" s="41"/>
      <c r="C799" s="41"/>
    </row>
    <row r="800" spans="1:3" x14ac:dyDescent="0.25">
      <c r="A800" s="41"/>
      <c r="B800" s="41"/>
      <c r="C800" s="41"/>
    </row>
    <row r="801" spans="1:3" x14ac:dyDescent="0.25">
      <c r="A801" s="41"/>
      <c r="B801" s="41"/>
      <c r="C801" s="41"/>
    </row>
    <row r="802" spans="1:3" x14ac:dyDescent="0.25">
      <c r="A802" s="41"/>
      <c r="B802" s="41"/>
      <c r="C802" s="41"/>
    </row>
    <row r="803" spans="1:3" x14ac:dyDescent="0.25">
      <c r="A803" s="41"/>
      <c r="B803" s="41"/>
      <c r="C803" s="41"/>
    </row>
    <row r="804" spans="1:3" x14ac:dyDescent="0.25">
      <c r="A804" s="41"/>
      <c r="B804" s="41"/>
      <c r="C804" s="41"/>
    </row>
    <row r="805" spans="1:3" x14ac:dyDescent="0.25">
      <c r="A805" s="41"/>
      <c r="B805" s="41"/>
      <c r="C805" s="41"/>
    </row>
    <row r="806" spans="1:3" x14ac:dyDescent="0.25">
      <c r="A806" s="41"/>
      <c r="B806" s="41"/>
      <c r="C806" s="41"/>
    </row>
    <row r="807" spans="1:3" x14ac:dyDescent="0.25">
      <c r="A807" s="41"/>
      <c r="B807" s="41"/>
      <c r="C807" s="41"/>
    </row>
    <row r="808" spans="1:3" x14ac:dyDescent="0.25">
      <c r="A808" s="41"/>
      <c r="B808" s="41"/>
      <c r="C808" s="41"/>
    </row>
    <row r="809" spans="1:3" x14ac:dyDescent="0.25">
      <c r="A809" s="42"/>
      <c r="B809" s="42"/>
      <c r="C809" s="42"/>
    </row>
    <row r="810" spans="1:3" x14ac:dyDescent="0.25">
      <c r="A810" s="41"/>
      <c r="B810" s="41"/>
      <c r="C810" s="41"/>
    </row>
    <row r="811" spans="1:3" x14ac:dyDescent="0.25">
      <c r="A811" s="41"/>
      <c r="B811" s="41"/>
      <c r="C811" s="41"/>
    </row>
    <row r="812" spans="1:3" x14ac:dyDescent="0.25">
      <c r="A812" s="41"/>
      <c r="B812" s="41"/>
      <c r="C812" s="41"/>
    </row>
    <row r="813" spans="1:3" x14ac:dyDescent="0.25">
      <c r="A813" s="41"/>
      <c r="B813" s="41"/>
      <c r="C813" s="41"/>
    </row>
    <row r="814" spans="1:3" x14ac:dyDescent="0.25">
      <c r="A814" s="41"/>
      <c r="B814" s="41"/>
      <c r="C814" s="41"/>
    </row>
    <row r="815" spans="1:3" x14ac:dyDescent="0.25">
      <c r="A815" s="41"/>
      <c r="B815" s="41"/>
      <c r="C815" s="41"/>
    </row>
    <row r="816" spans="1:3" x14ac:dyDescent="0.25">
      <c r="A816" s="41"/>
      <c r="B816" s="41"/>
      <c r="C816" s="41"/>
    </row>
    <row r="817" spans="1:3" x14ac:dyDescent="0.25">
      <c r="A817" s="41"/>
      <c r="B817" s="41"/>
      <c r="C817" s="41"/>
    </row>
    <row r="818" spans="1:3" x14ac:dyDescent="0.25">
      <c r="A818" s="41"/>
      <c r="B818" s="41"/>
      <c r="C818" s="41"/>
    </row>
    <row r="819" spans="1:3" x14ac:dyDescent="0.25">
      <c r="A819" s="41"/>
      <c r="B819" s="41"/>
      <c r="C819" s="41"/>
    </row>
    <row r="820" spans="1:3" x14ac:dyDescent="0.25">
      <c r="A820" s="41"/>
      <c r="B820" s="41"/>
      <c r="C820" s="41"/>
    </row>
    <row r="821" spans="1:3" x14ac:dyDescent="0.25">
      <c r="A821" s="41"/>
      <c r="B821" s="41"/>
      <c r="C821" s="41"/>
    </row>
    <row r="822" spans="1:3" x14ac:dyDescent="0.25">
      <c r="A822" s="41"/>
      <c r="B822" s="41"/>
      <c r="C822" s="41"/>
    </row>
    <row r="823" spans="1:3" x14ac:dyDescent="0.25">
      <c r="A823" s="41"/>
      <c r="B823" s="41"/>
      <c r="C823" s="41"/>
    </row>
    <row r="824" spans="1:3" x14ac:dyDescent="0.25">
      <c r="A824" s="41"/>
      <c r="B824" s="41"/>
      <c r="C824" s="41"/>
    </row>
    <row r="825" spans="1:3" x14ac:dyDescent="0.25">
      <c r="A825" s="41"/>
      <c r="B825" s="41"/>
      <c r="C825" s="41"/>
    </row>
    <row r="826" spans="1:3" x14ac:dyDescent="0.25">
      <c r="A826" s="41"/>
      <c r="B826" s="41"/>
      <c r="C826" s="41"/>
    </row>
    <row r="827" spans="1:3" x14ac:dyDescent="0.25">
      <c r="A827" s="41"/>
      <c r="B827" s="41"/>
      <c r="C827" s="41"/>
    </row>
    <row r="828" spans="1:3" x14ac:dyDescent="0.25">
      <c r="A828" s="41"/>
      <c r="B828" s="41"/>
      <c r="C828" s="41"/>
    </row>
    <row r="829" spans="1:3" x14ac:dyDescent="0.25">
      <c r="A829" s="41"/>
      <c r="B829" s="41"/>
      <c r="C829" s="41"/>
    </row>
    <row r="830" spans="1:3" x14ac:dyDescent="0.25">
      <c r="A830" s="41"/>
      <c r="B830" s="41"/>
      <c r="C830" s="41"/>
    </row>
    <row r="831" spans="1:3" x14ac:dyDescent="0.25">
      <c r="A831" s="41"/>
      <c r="B831" s="41"/>
      <c r="C831" s="41"/>
    </row>
    <row r="832" spans="1:3" x14ac:dyDescent="0.25">
      <c r="A832" s="41"/>
      <c r="B832" s="41"/>
      <c r="C832" s="41"/>
    </row>
    <row r="833" spans="1:3" x14ac:dyDescent="0.25">
      <c r="A833" s="42"/>
      <c r="B833" s="42"/>
      <c r="C833" s="42"/>
    </row>
    <row r="834" spans="1:3" x14ac:dyDescent="0.25">
      <c r="A834" s="41"/>
      <c r="B834" s="41"/>
      <c r="C834" s="41"/>
    </row>
    <row r="835" spans="1:3" x14ac:dyDescent="0.25">
      <c r="A835" s="41"/>
      <c r="B835" s="41"/>
      <c r="C835" s="41"/>
    </row>
    <row r="836" spans="1:3" x14ac:dyDescent="0.25">
      <c r="A836" s="41"/>
      <c r="B836" s="41"/>
      <c r="C836" s="41"/>
    </row>
    <row r="837" spans="1:3" x14ac:dyDescent="0.25">
      <c r="A837" s="42"/>
      <c r="B837" s="42"/>
      <c r="C837" s="42"/>
    </row>
    <row r="838" spans="1:3" x14ac:dyDescent="0.25">
      <c r="A838" s="41"/>
      <c r="B838" s="41"/>
      <c r="C838" s="41"/>
    </row>
    <row r="839" spans="1:3" x14ac:dyDescent="0.25">
      <c r="A839" s="41"/>
      <c r="B839" s="41"/>
      <c r="C839" s="41"/>
    </row>
    <row r="840" spans="1:3" x14ac:dyDescent="0.25">
      <c r="A840" s="41"/>
      <c r="B840" s="41"/>
      <c r="C840" s="41"/>
    </row>
    <row r="841" spans="1:3" x14ac:dyDescent="0.25">
      <c r="A841" s="42"/>
      <c r="B841" s="42"/>
      <c r="C841" s="42"/>
    </row>
    <row r="842" spans="1:3" x14ac:dyDescent="0.25">
      <c r="A842" s="41"/>
      <c r="B842" s="41"/>
      <c r="C842" s="41"/>
    </row>
    <row r="843" spans="1:3" x14ac:dyDescent="0.25">
      <c r="A843" s="41"/>
      <c r="B843" s="41"/>
      <c r="C843" s="41"/>
    </row>
    <row r="844" spans="1:3" x14ac:dyDescent="0.25">
      <c r="A844" s="41"/>
      <c r="B844" s="41"/>
      <c r="C844" s="41"/>
    </row>
    <row r="845" spans="1:3" x14ac:dyDescent="0.25">
      <c r="A845" s="42"/>
      <c r="B845" s="42"/>
      <c r="C845" s="42"/>
    </row>
    <row r="846" spans="1:3" x14ac:dyDescent="0.25">
      <c r="A846" s="41"/>
      <c r="B846" s="41"/>
      <c r="C846" s="41"/>
    </row>
    <row r="847" spans="1:3" x14ac:dyDescent="0.25">
      <c r="A847" s="41"/>
      <c r="B847" s="41"/>
      <c r="C847" s="41"/>
    </row>
    <row r="848" spans="1:3" x14ac:dyDescent="0.25">
      <c r="A848" s="41"/>
      <c r="B848" s="41"/>
      <c r="C848" s="41"/>
    </row>
    <row r="849" spans="1:3" x14ac:dyDescent="0.25">
      <c r="A849" s="42"/>
      <c r="B849" s="42"/>
      <c r="C849" s="42"/>
    </row>
    <row r="850" spans="1:3" x14ac:dyDescent="0.25">
      <c r="A850" s="41"/>
      <c r="B850" s="41"/>
      <c r="C850" s="41"/>
    </row>
    <row r="851" spans="1:3" x14ac:dyDescent="0.25">
      <c r="A851" s="41"/>
      <c r="B851" s="41"/>
      <c r="C851" s="41"/>
    </row>
    <row r="852" spans="1:3" x14ac:dyDescent="0.25">
      <c r="A852" s="41"/>
      <c r="B852" s="41"/>
      <c r="C852" s="41"/>
    </row>
    <row r="853" spans="1:3" x14ac:dyDescent="0.25">
      <c r="A853" s="42"/>
      <c r="B853" s="42"/>
      <c r="C853" s="42"/>
    </row>
    <row r="854" spans="1:3" x14ac:dyDescent="0.25">
      <c r="A854" s="41"/>
      <c r="B854" s="41"/>
      <c r="C854" s="41"/>
    </row>
    <row r="855" spans="1:3" x14ac:dyDescent="0.25">
      <c r="A855" s="41"/>
      <c r="B855" s="41"/>
      <c r="C855" s="41"/>
    </row>
    <row r="856" spans="1:3" x14ac:dyDescent="0.25">
      <c r="A856" s="41"/>
      <c r="B856" s="41"/>
      <c r="C856" s="41"/>
    </row>
    <row r="857" spans="1:3" x14ac:dyDescent="0.25">
      <c r="A857" s="41"/>
      <c r="B857" s="41"/>
      <c r="C857" s="41"/>
    </row>
    <row r="858" spans="1:3" x14ac:dyDescent="0.25">
      <c r="A858" s="41"/>
      <c r="B858" s="41"/>
      <c r="C858" s="41"/>
    </row>
    <row r="859" spans="1:3" x14ac:dyDescent="0.25">
      <c r="A859" s="41"/>
      <c r="B859" s="41"/>
      <c r="C859" s="41"/>
    </row>
    <row r="860" spans="1:3" x14ac:dyDescent="0.25">
      <c r="A860" s="41"/>
      <c r="B860" s="41"/>
      <c r="C860" s="41"/>
    </row>
    <row r="861" spans="1:3" x14ac:dyDescent="0.25">
      <c r="A861" s="42"/>
      <c r="B861" s="42"/>
      <c r="C861" s="42"/>
    </row>
    <row r="862" spans="1:3" x14ac:dyDescent="0.25">
      <c r="A862" s="41"/>
      <c r="B862" s="41"/>
      <c r="C862" s="41"/>
    </row>
    <row r="863" spans="1:3" x14ac:dyDescent="0.25">
      <c r="A863" s="41"/>
      <c r="B863" s="41"/>
      <c r="C863" s="41"/>
    </row>
    <row r="864" spans="1:3" x14ac:dyDescent="0.25">
      <c r="A864" s="41"/>
      <c r="B864" s="41"/>
      <c r="C864" s="41"/>
    </row>
    <row r="865" spans="1:3" x14ac:dyDescent="0.25">
      <c r="A865" s="41"/>
      <c r="B865" s="41"/>
      <c r="C865" s="41"/>
    </row>
    <row r="866" spans="1:3" x14ac:dyDescent="0.25">
      <c r="A866" s="41"/>
      <c r="B866" s="41"/>
      <c r="C866" s="41"/>
    </row>
    <row r="867" spans="1:3" x14ac:dyDescent="0.25">
      <c r="A867" s="41"/>
      <c r="B867" s="41"/>
      <c r="C867" s="41"/>
    </row>
    <row r="868" spans="1:3" x14ac:dyDescent="0.25">
      <c r="A868" s="41"/>
      <c r="B868" s="41"/>
      <c r="C868" s="41"/>
    </row>
    <row r="869" spans="1:3" x14ac:dyDescent="0.25">
      <c r="A869" s="41"/>
      <c r="B869" s="41"/>
      <c r="C869" s="41"/>
    </row>
    <row r="870" spans="1:3" x14ac:dyDescent="0.25">
      <c r="A870" s="41"/>
      <c r="B870" s="41"/>
      <c r="C870" s="41"/>
    </row>
    <row r="871" spans="1:3" x14ac:dyDescent="0.25">
      <c r="A871" s="41"/>
      <c r="B871" s="41"/>
      <c r="C871" s="41"/>
    </row>
    <row r="872" spans="1:3" x14ac:dyDescent="0.25">
      <c r="A872" s="41"/>
      <c r="B872" s="41"/>
      <c r="C872" s="41"/>
    </row>
    <row r="873" spans="1:3" x14ac:dyDescent="0.25">
      <c r="A873" s="41"/>
      <c r="B873" s="41"/>
      <c r="C873" s="41"/>
    </row>
    <row r="874" spans="1:3" x14ac:dyDescent="0.25">
      <c r="A874" s="41"/>
      <c r="B874" s="41"/>
      <c r="C874" s="41"/>
    </row>
    <row r="875" spans="1:3" x14ac:dyDescent="0.25">
      <c r="A875" s="41"/>
      <c r="B875" s="41"/>
      <c r="C875" s="41"/>
    </row>
    <row r="876" spans="1:3" x14ac:dyDescent="0.25">
      <c r="A876" s="41"/>
      <c r="B876" s="41"/>
      <c r="C876" s="41"/>
    </row>
    <row r="877" spans="1:3" x14ac:dyDescent="0.25">
      <c r="A877" s="41"/>
      <c r="B877" s="41"/>
      <c r="C877" s="41"/>
    </row>
    <row r="878" spans="1:3" x14ac:dyDescent="0.25">
      <c r="A878" s="41"/>
      <c r="B878" s="41"/>
      <c r="C878" s="41"/>
    </row>
    <row r="879" spans="1:3" x14ac:dyDescent="0.25">
      <c r="A879" s="41"/>
      <c r="B879" s="41"/>
      <c r="C879" s="41"/>
    </row>
    <row r="880" spans="1:3" x14ac:dyDescent="0.25">
      <c r="A880" s="41"/>
      <c r="B880" s="41"/>
      <c r="C880" s="41"/>
    </row>
    <row r="881" spans="1:3" x14ac:dyDescent="0.25">
      <c r="A881" s="42"/>
      <c r="B881" s="42"/>
      <c r="C881" s="42"/>
    </row>
    <row r="882" spans="1:3" x14ac:dyDescent="0.25">
      <c r="A882" s="41"/>
      <c r="B882" s="41"/>
      <c r="C882" s="41"/>
    </row>
    <row r="883" spans="1:3" x14ac:dyDescent="0.25">
      <c r="A883" s="41"/>
      <c r="B883" s="41"/>
      <c r="C883" s="41"/>
    </row>
    <row r="884" spans="1:3" x14ac:dyDescent="0.25">
      <c r="A884" s="41"/>
      <c r="B884" s="41"/>
      <c r="C884" s="41"/>
    </row>
    <row r="885" spans="1:3" x14ac:dyDescent="0.25">
      <c r="A885" s="42"/>
      <c r="B885" s="42"/>
      <c r="C885" s="42"/>
    </row>
    <row r="886" spans="1:3" x14ac:dyDescent="0.25">
      <c r="A886" s="41"/>
      <c r="B886" s="41"/>
      <c r="C886" s="41"/>
    </row>
    <row r="887" spans="1:3" x14ac:dyDescent="0.25">
      <c r="A887" s="41"/>
      <c r="B887" s="41"/>
      <c r="C887" s="41"/>
    </row>
    <row r="888" spans="1:3" x14ac:dyDescent="0.25">
      <c r="A888" s="41"/>
      <c r="B888" s="41"/>
      <c r="C888" s="41"/>
    </row>
    <row r="889" spans="1:3" x14ac:dyDescent="0.25">
      <c r="A889" s="42"/>
      <c r="B889" s="42"/>
      <c r="C889" s="42"/>
    </row>
    <row r="890" spans="1:3" x14ac:dyDescent="0.25">
      <c r="A890" s="41"/>
      <c r="B890" s="41"/>
      <c r="C890" s="41"/>
    </row>
    <row r="891" spans="1:3" x14ac:dyDescent="0.25">
      <c r="A891" s="41"/>
      <c r="B891" s="41"/>
      <c r="C891" s="41"/>
    </row>
    <row r="892" spans="1:3" x14ac:dyDescent="0.25">
      <c r="A892" s="41"/>
      <c r="B892" s="41"/>
      <c r="C892" s="41"/>
    </row>
    <row r="893" spans="1:3" x14ac:dyDescent="0.25">
      <c r="A893" s="41"/>
      <c r="B893" s="41"/>
      <c r="C893" s="41"/>
    </row>
    <row r="894" spans="1:3" x14ac:dyDescent="0.25">
      <c r="A894" s="41"/>
      <c r="B894" s="41"/>
      <c r="C894" s="41"/>
    </row>
    <row r="895" spans="1:3" x14ac:dyDescent="0.25">
      <c r="A895" s="41"/>
      <c r="B895" s="41"/>
      <c r="C895" s="41"/>
    </row>
    <row r="896" spans="1:3" x14ac:dyDescent="0.25">
      <c r="A896" s="41"/>
      <c r="B896" s="41"/>
      <c r="C896" s="41"/>
    </row>
    <row r="897" spans="1:3" x14ac:dyDescent="0.25">
      <c r="A897" s="42"/>
      <c r="B897" s="42"/>
      <c r="C897" s="42"/>
    </row>
    <row r="898" spans="1:3" x14ac:dyDescent="0.25">
      <c r="A898" s="41"/>
      <c r="B898" s="41"/>
      <c r="C898" s="41"/>
    </row>
    <row r="899" spans="1:3" x14ac:dyDescent="0.25">
      <c r="A899" s="41"/>
      <c r="B899" s="41"/>
      <c r="C899" s="41"/>
    </row>
    <row r="900" spans="1:3" x14ac:dyDescent="0.25">
      <c r="A900" s="41"/>
      <c r="B900" s="41"/>
      <c r="C900" s="41"/>
    </row>
    <row r="901" spans="1:3" x14ac:dyDescent="0.25">
      <c r="A901" s="41"/>
      <c r="B901" s="41"/>
      <c r="C901" s="41"/>
    </row>
    <row r="902" spans="1:3" x14ac:dyDescent="0.25">
      <c r="A902" s="41"/>
      <c r="B902" s="41"/>
      <c r="C902" s="41"/>
    </row>
    <row r="903" spans="1:3" x14ac:dyDescent="0.25">
      <c r="A903" s="41"/>
      <c r="B903" s="41"/>
      <c r="C903" s="41"/>
    </row>
    <row r="904" spans="1:3" x14ac:dyDescent="0.25">
      <c r="A904" s="41"/>
      <c r="B904" s="41"/>
      <c r="C904" s="41"/>
    </row>
    <row r="905" spans="1:3" x14ac:dyDescent="0.25">
      <c r="A905" s="41"/>
      <c r="B905" s="41"/>
      <c r="C905" s="41"/>
    </row>
    <row r="906" spans="1:3" x14ac:dyDescent="0.25">
      <c r="A906" s="41"/>
      <c r="B906" s="41"/>
      <c r="C906" s="41"/>
    </row>
    <row r="907" spans="1:3" x14ac:dyDescent="0.25">
      <c r="A907" s="41"/>
      <c r="B907" s="41"/>
      <c r="C907" s="41"/>
    </row>
    <row r="908" spans="1:3" x14ac:dyDescent="0.25">
      <c r="A908" s="41"/>
      <c r="B908" s="41"/>
      <c r="C908" s="41"/>
    </row>
    <row r="909" spans="1:3" x14ac:dyDescent="0.25">
      <c r="A909" s="42"/>
      <c r="B909" s="42"/>
      <c r="C909" s="42"/>
    </row>
    <row r="910" spans="1:3" x14ac:dyDescent="0.25">
      <c r="A910" s="41"/>
      <c r="B910" s="41"/>
      <c r="C910" s="41"/>
    </row>
    <row r="911" spans="1:3" x14ac:dyDescent="0.25">
      <c r="A911" s="41"/>
      <c r="B911" s="41"/>
      <c r="C911" s="41"/>
    </row>
    <row r="912" spans="1:3" x14ac:dyDescent="0.25">
      <c r="A912" s="41"/>
      <c r="B912" s="41"/>
      <c r="C912" s="41"/>
    </row>
    <row r="913" spans="1:3" x14ac:dyDescent="0.25">
      <c r="A913" s="41"/>
      <c r="B913" s="41"/>
      <c r="C913" s="41"/>
    </row>
    <row r="914" spans="1:3" x14ac:dyDescent="0.25">
      <c r="A914" s="41"/>
      <c r="B914" s="41"/>
      <c r="C914" s="41"/>
    </row>
    <row r="915" spans="1:3" x14ac:dyDescent="0.25">
      <c r="A915" s="41"/>
      <c r="B915" s="41"/>
      <c r="C915" s="41"/>
    </row>
    <row r="916" spans="1:3" x14ac:dyDescent="0.25">
      <c r="A916" s="41"/>
      <c r="B916" s="41"/>
      <c r="C916" s="41"/>
    </row>
    <row r="917" spans="1:3" x14ac:dyDescent="0.25">
      <c r="A917" s="42"/>
      <c r="B917" s="42"/>
      <c r="C917" s="42"/>
    </row>
    <row r="918" spans="1:3" x14ac:dyDescent="0.25">
      <c r="A918" s="41"/>
      <c r="B918" s="41"/>
      <c r="C918" s="41"/>
    </row>
    <row r="919" spans="1:3" x14ac:dyDescent="0.25">
      <c r="A919" s="41"/>
      <c r="B919" s="41"/>
      <c r="C919" s="41"/>
    </row>
    <row r="920" spans="1:3" x14ac:dyDescent="0.25">
      <c r="A920" s="41"/>
      <c r="B920" s="41"/>
      <c r="C920" s="41"/>
    </row>
    <row r="921" spans="1:3" x14ac:dyDescent="0.25">
      <c r="A921" s="41"/>
      <c r="B921" s="41"/>
      <c r="C921" s="41"/>
    </row>
    <row r="922" spans="1:3" x14ac:dyDescent="0.25">
      <c r="A922" s="41"/>
      <c r="B922" s="41"/>
      <c r="C922" s="41"/>
    </row>
    <row r="923" spans="1:3" x14ac:dyDescent="0.25">
      <c r="A923" s="41"/>
      <c r="B923" s="41"/>
      <c r="C923" s="41"/>
    </row>
    <row r="924" spans="1:3" x14ac:dyDescent="0.25">
      <c r="A924" s="41"/>
      <c r="B924" s="41"/>
      <c r="C924" s="41"/>
    </row>
    <row r="925" spans="1:3" x14ac:dyDescent="0.25">
      <c r="A925" s="42"/>
      <c r="B925" s="42"/>
      <c r="C925" s="42"/>
    </row>
    <row r="926" spans="1:3" x14ac:dyDescent="0.25">
      <c r="A926" s="41"/>
      <c r="B926" s="41"/>
      <c r="C926" s="41"/>
    </row>
    <row r="927" spans="1:3" x14ac:dyDescent="0.25">
      <c r="A927" s="41"/>
      <c r="B927" s="41"/>
      <c r="C927" s="41"/>
    </row>
    <row r="928" spans="1:3" x14ac:dyDescent="0.25">
      <c r="A928" s="41"/>
      <c r="B928" s="41"/>
      <c r="C928" s="41"/>
    </row>
    <row r="929" spans="1:3" x14ac:dyDescent="0.25">
      <c r="A929" s="42"/>
      <c r="B929" s="42"/>
      <c r="C929" s="42"/>
    </row>
    <row r="930" spans="1:3" x14ac:dyDescent="0.25">
      <c r="A930" s="41"/>
      <c r="B930" s="41"/>
      <c r="C930" s="41"/>
    </row>
    <row r="931" spans="1:3" x14ac:dyDescent="0.25">
      <c r="A931" s="41"/>
      <c r="B931" s="41"/>
      <c r="C931" s="41"/>
    </row>
    <row r="932" spans="1:3" x14ac:dyDescent="0.25">
      <c r="A932" s="41"/>
      <c r="B932" s="41"/>
      <c r="C932" s="41"/>
    </row>
    <row r="933" spans="1:3" x14ac:dyDescent="0.25">
      <c r="A933" s="42"/>
      <c r="B933" s="42"/>
      <c r="C933" s="42"/>
    </row>
    <row r="934" spans="1:3" x14ac:dyDescent="0.25">
      <c r="A934" s="41"/>
      <c r="B934" s="41"/>
      <c r="C934" s="41"/>
    </row>
    <row r="935" spans="1:3" x14ac:dyDescent="0.25">
      <c r="A935" s="41"/>
      <c r="B935" s="41"/>
      <c r="C935" s="41"/>
    </row>
    <row r="936" spans="1:3" x14ac:dyDescent="0.25">
      <c r="A936" s="41"/>
      <c r="B936" s="41"/>
      <c r="C936" s="41"/>
    </row>
    <row r="937" spans="1:3" x14ac:dyDescent="0.25">
      <c r="A937" s="42"/>
      <c r="B937" s="42"/>
      <c r="C937" s="42"/>
    </row>
    <row r="938" spans="1:3" x14ac:dyDescent="0.25">
      <c r="A938" s="41"/>
      <c r="B938" s="41"/>
      <c r="C938" s="41"/>
    </row>
    <row r="939" spans="1:3" x14ac:dyDescent="0.25">
      <c r="A939" s="41"/>
      <c r="B939" s="41"/>
      <c r="C939" s="41"/>
    </row>
    <row r="940" spans="1:3" x14ac:dyDescent="0.25">
      <c r="A940" s="41"/>
      <c r="B940" s="41"/>
      <c r="C940" s="41"/>
    </row>
    <row r="941" spans="1:3" x14ac:dyDescent="0.25">
      <c r="A941" s="42"/>
      <c r="B941" s="42"/>
      <c r="C941" s="42"/>
    </row>
    <row r="942" spans="1:3" x14ac:dyDescent="0.25">
      <c r="A942" s="41"/>
      <c r="B942" s="41"/>
      <c r="C942" s="41"/>
    </row>
    <row r="943" spans="1:3" x14ac:dyDescent="0.25">
      <c r="A943" s="41"/>
      <c r="B943" s="41"/>
      <c r="C943" s="41"/>
    </row>
    <row r="944" spans="1:3" x14ac:dyDescent="0.25">
      <c r="A944" s="41"/>
      <c r="B944" s="41"/>
      <c r="C944" s="41"/>
    </row>
    <row r="945" spans="1:3" x14ac:dyDescent="0.25">
      <c r="A945" s="42"/>
      <c r="B945" s="42"/>
      <c r="C945" s="42"/>
    </row>
    <row r="946" spans="1:3" x14ac:dyDescent="0.25">
      <c r="A946" s="41"/>
      <c r="B946" s="41"/>
      <c r="C946" s="41"/>
    </row>
    <row r="947" spans="1:3" x14ac:dyDescent="0.25">
      <c r="A947" s="41"/>
      <c r="B947" s="41"/>
      <c r="C947" s="41"/>
    </row>
    <row r="948" spans="1:3" x14ac:dyDescent="0.25">
      <c r="A948" s="41"/>
      <c r="B948" s="41"/>
      <c r="C948" s="41"/>
    </row>
    <row r="949" spans="1:3" x14ac:dyDescent="0.25">
      <c r="A949" s="42"/>
      <c r="B949" s="42"/>
      <c r="C949" s="42"/>
    </row>
    <row r="950" spans="1:3" x14ac:dyDescent="0.25">
      <c r="A950" s="41"/>
      <c r="B950" s="41"/>
      <c r="C950" s="41"/>
    </row>
    <row r="951" spans="1:3" x14ac:dyDescent="0.25">
      <c r="A951" s="41"/>
      <c r="B951" s="41"/>
      <c r="C951" s="41"/>
    </row>
    <row r="952" spans="1:3" x14ac:dyDescent="0.25">
      <c r="A952" s="41"/>
      <c r="B952" s="41"/>
      <c r="C952" s="41"/>
    </row>
    <row r="953" spans="1:3" x14ac:dyDescent="0.25">
      <c r="A953" s="41"/>
      <c r="B953" s="41"/>
      <c r="C953" s="41"/>
    </row>
    <row r="954" spans="1:3" x14ac:dyDescent="0.25">
      <c r="A954" s="41"/>
      <c r="B954" s="41"/>
      <c r="C954" s="41"/>
    </row>
    <row r="955" spans="1:3" x14ac:dyDescent="0.25">
      <c r="A955" s="41"/>
      <c r="B955" s="41"/>
      <c r="C955" s="41"/>
    </row>
    <row r="956" spans="1:3" x14ac:dyDescent="0.25">
      <c r="A956" s="41"/>
      <c r="B956" s="41"/>
      <c r="C956" s="41"/>
    </row>
    <row r="957" spans="1:3" x14ac:dyDescent="0.25">
      <c r="A957" s="41"/>
      <c r="B957" s="41"/>
      <c r="C957" s="41"/>
    </row>
    <row r="958" spans="1:3" x14ac:dyDescent="0.25">
      <c r="A958" s="41"/>
      <c r="B958" s="41"/>
      <c r="C958" s="41"/>
    </row>
    <row r="959" spans="1:3" x14ac:dyDescent="0.25">
      <c r="A959" s="41"/>
      <c r="B959" s="41"/>
      <c r="C959" s="41"/>
    </row>
    <row r="960" spans="1:3" x14ac:dyDescent="0.25">
      <c r="A960" s="41"/>
      <c r="B960" s="41"/>
      <c r="C960" s="41"/>
    </row>
    <row r="961" spans="1:3" x14ac:dyDescent="0.25">
      <c r="A961" s="42"/>
      <c r="B961" s="42"/>
      <c r="C961" s="42"/>
    </row>
    <row r="962" spans="1:3" x14ac:dyDescent="0.25">
      <c r="A962" s="41"/>
      <c r="B962" s="41"/>
      <c r="C962" s="41"/>
    </row>
    <row r="963" spans="1:3" x14ac:dyDescent="0.25">
      <c r="A963" s="41"/>
      <c r="B963" s="41"/>
      <c r="C963" s="41"/>
    </row>
    <row r="964" spans="1:3" x14ac:dyDescent="0.25">
      <c r="A964" s="41"/>
      <c r="B964" s="41"/>
      <c r="C964" s="41"/>
    </row>
    <row r="965" spans="1:3" x14ac:dyDescent="0.25">
      <c r="A965" s="42"/>
      <c r="B965" s="42"/>
      <c r="C965" s="42"/>
    </row>
    <row r="966" spans="1:3" x14ac:dyDescent="0.25">
      <c r="A966" s="41"/>
      <c r="B966" s="41"/>
      <c r="C966" s="41"/>
    </row>
    <row r="967" spans="1:3" x14ac:dyDescent="0.25">
      <c r="A967" s="41"/>
      <c r="B967" s="41"/>
      <c r="C967" s="41"/>
    </row>
    <row r="968" spans="1:3" x14ac:dyDescent="0.25">
      <c r="A968" s="41"/>
      <c r="B968" s="41"/>
      <c r="C968" s="41"/>
    </row>
    <row r="969" spans="1:3" x14ac:dyDescent="0.25">
      <c r="A969" s="41"/>
      <c r="B969" s="41"/>
      <c r="C969" s="41"/>
    </row>
    <row r="970" spans="1:3" x14ac:dyDescent="0.25">
      <c r="A970" s="41"/>
      <c r="B970" s="41"/>
      <c r="C970" s="41"/>
    </row>
    <row r="971" spans="1:3" x14ac:dyDescent="0.25">
      <c r="A971" s="41"/>
      <c r="B971" s="41"/>
      <c r="C971" s="41"/>
    </row>
    <row r="972" spans="1:3" x14ac:dyDescent="0.25">
      <c r="A972" s="41"/>
      <c r="B972" s="41"/>
      <c r="C972" s="41"/>
    </row>
    <row r="973" spans="1:3" x14ac:dyDescent="0.25">
      <c r="A973" s="41"/>
      <c r="B973" s="41"/>
      <c r="C973" s="41"/>
    </row>
    <row r="974" spans="1:3" x14ac:dyDescent="0.25">
      <c r="A974" s="41"/>
      <c r="B974" s="41"/>
      <c r="C974" s="41"/>
    </row>
    <row r="975" spans="1:3" x14ac:dyDescent="0.25">
      <c r="A975" s="41"/>
      <c r="B975" s="41"/>
      <c r="C975" s="41"/>
    </row>
    <row r="976" spans="1:3" x14ac:dyDescent="0.25">
      <c r="A976" s="41"/>
      <c r="B976" s="41"/>
      <c r="C976" s="41"/>
    </row>
    <row r="977" spans="1:3" x14ac:dyDescent="0.25">
      <c r="A977" s="42"/>
      <c r="B977" s="42"/>
      <c r="C977" s="42"/>
    </row>
    <row r="978" spans="1:3" x14ac:dyDescent="0.25">
      <c r="A978" s="41"/>
      <c r="B978" s="41"/>
      <c r="C978" s="41"/>
    </row>
    <row r="979" spans="1:3" x14ac:dyDescent="0.25">
      <c r="A979" s="41"/>
      <c r="B979" s="41"/>
      <c r="C979" s="41"/>
    </row>
    <row r="980" spans="1:3" x14ac:dyDescent="0.25">
      <c r="A980" s="41"/>
      <c r="B980" s="41"/>
      <c r="C980" s="41"/>
    </row>
    <row r="981" spans="1:3" x14ac:dyDescent="0.25">
      <c r="A981" s="42"/>
      <c r="B981" s="42"/>
      <c r="C981" s="42"/>
    </row>
    <row r="982" spans="1:3" x14ac:dyDescent="0.25">
      <c r="A982" s="41"/>
      <c r="B982" s="41"/>
      <c r="C982" s="41"/>
    </row>
    <row r="983" spans="1:3" x14ac:dyDescent="0.25">
      <c r="A983" s="41"/>
      <c r="B983" s="41"/>
      <c r="C983" s="41"/>
    </row>
    <row r="984" spans="1:3" x14ac:dyDescent="0.25">
      <c r="A984" s="41"/>
      <c r="B984" s="41"/>
      <c r="C984" s="41"/>
    </row>
    <row r="985" spans="1:3" x14ac:dyDescent="0.25">
      <c r="A985" s="41"/>
      <c r="B985" s="41"/>
      <c r="C985" s="41"/>
    </row>
    <row r="986" spans="1:3" x14ac:dyDescent="0.25">
      <c r="A986" s="41"/>
      <c r="B986" s="41"/>
      <c r="C986" s="41"/>
    </row>
    <row r="987" spans="1:3" x14ac:dyDescent="0.25">
      <c r="A987" s="41"/>
      <c r="B987" s="41"/>
      <c r="C987" s="41"/>
    </row>
    <row r="988" spans="1:3" x14ac:dyDescent="0.25">
      <c r="A988" s="41"/>
      <c r="B988" s="41"/>
      <c r="C988" s="41"/>
    </row>
    <row r="989" spans="1:3" x14ac:dyDescent="0.25">
      <c r="A989" s="41"/>
      <c r="B989" s="41"/>
      <c r="C989" s="41"/>
    </row>
    <row r="990" spans="1:3" x14ac:dyDescent="0.25">
      <c r="A990" s="41"/>
      <c r="B990" s="41"/>
      <c r="C990" s="41"/>
    </row>
    <row r="991" spans="1:3" x14ac:dyDescent="0.25">
      <c r="A991" s="41"/>
      <c r="B991" s="41"/>
      <c r="C991" s="41"/>
    </row>
    <row r="992" spans="1:3" x14ac:dyDescent="0.25">
      <c r="A992" s="41"/>
      <c r="B992" s="41"/>
      <c r="C992" s="41"/>
    </row>
    <row r="993" spans="1:3" x14ac:dyDescent="0.25">
      <c r="A993" s="41"/>
      <c r="B993" s="41"/>
      <c r="C993" s="41"/>
    </row>
    <row r="994" spans="1:3" x14ac:dyDescent="0.25">
      <c r="A994" s="41"/>
      <c r="B994" s="41"/>
      <c r="C994" s="41"/>
    </row>
    <row r="995" spans="1:3" x14ac:dyDescent="0.25">
      <c r="A995" s="41"/>
      <c r="B995" s="41"/>
      <c r="C995" s="41"/>
    </row>
    <row r="996" spans="1:3" x14ac:dyDescent="0.25">
      <c r="A996" s="41"/>
      <c r="B996" s="41"/>
      <c r="C996" s="41"/>
    </row>
    <row r="997" spans="1:3" x14ac:dyDescent="0.25">
      <c r="A997" s="42"/>
      <c r="B997" s="42"/>
      <c r="C997" s="42"/>
    </row>
    <row r="998" spans="1:3" x14ac:dyDescent="0.25">
      <c r="A998" s="41"/>
      <c r="B998" s="41"/>
      <c r="C998" s="41"/>
    </row>
    <row r="999" spans="1:3" x14ac:dyDescent="0.25">
      <c r="A999" s="41"/>
      <c r="B999" s="41"/>
      <c r="C999" s="41"/>
    </row>
    <row r="1000" spans="1:3" x14ac:dyDescent="0.25">
      <c r="A1000" s="41"/>
      <c r="B1000" s="41"/>
      <c r="C1000" s="41"/>
    </row>
    <row r="1001" spans="1:3" x14ac:dyDescent="0.25">
      <c r="A1001" s="41"/>
      <c r="B1001" s="41"/>
      <c r="C1001" s="41"/>
    </row>
    <row r="1002" spans="1:3" x14ac:dyDescent="0.25">
      <c r="A1002" s="41"/>
      <c r="B1002" s="41"/>
      <c r="C1002" s="41"/>
    </row>
    <row r="1003" spans="1:3" x14ac:dyDescent="0.25">
      <c r="A1003" s="41"/>
      <c r="B1003" s="41"/>
      <c r="C1003" s="41"/>
    </row>
    <row r="1004" spans="1:3" x14ac:dyDescent="0.25">
      <c r="A1004" s="41"/>
      <c r="B1004" s="41"/>
      <c r="C1004" s="41"/>
    </row>
    <row r="1005" spans="1:3" x14ac:dyDescent="0.25">
      <c r="A1005" s="41"/>
      <c r="B1005" s="41"/>
      <c r="C1005" s="41"/>
    </row>
    <row r="1006" spans="1:3" x14ac:dyDescent="0.25">
      <c r="A1006" s="41"/>
      <c r="B1006" s="41"/>
      <c r="C1006" s="41"/>
    </row>
    <row r="1007" spans="1:3" x14ac:dyDescent="0.25">
      <c r="A1007" s="41"/>
      <c r="B1007" s="41"/>
      <c r="C1007" s="41"/>
    </row>
    <row r="1008" spans="1:3" x14ac:dyDescent="0.25">
      <c r="A1008" s="41"/>
      <c r="B1008" s="41"/>
      <c r="C1008" s="41"/>
    </row>
    <row r="1009" spans="1:3" x14ac:dyDescent="0.25">
      <c r="A1009" s="42"/>
      <c r="B1009" s="42"/>
      <c r="C1009" s="42"/>
    </row>
    <row r="1010" spans="1:3" x14ac:dyDescent="0.25">
      <c r="A1010" s="41"/>
      <c r="B1010" s="41"/>
      <c r="C1010" s="41"/>
    </row>
    <row r="1011" spans="1:3" x14ac:dyDescent="0.25">
      <c r="A1011" s="41"/>
      <c r="B1011" s="41"/>
      <c r="C1011" s="41"/>
    </row>
    <row r="1012" spans="1:3" x14ac:dyDescent="0.25">
      <c r="A1012" s="41"/>
      <c r="B1012" s="41"/>
      <c r="C1012" s="41"/>
    </row>
    <row r="1013" spans="1:3" x14ac:dyDescent="0.25">
      <c r="A1013" s="41"/>
      <c r="B1013" s="41"/>
      <c r="C1013" s="41"/>
    </row>
    <row r="1014" spans="1:3" x14ac:dyDescent="0.25">
      <c r="A1014" s="41"/>
      <c r="B1014" s="41"/>
      <c r="C1014" s="41"/>
    </row>
    <row r="1015" spans="1:3" x14ac:dyDescent="0.25">
      <c r="A1015" s="41"/>
      <c r="B1015" s="41"/>
      <c r="C1015" s="41"/>
    </row>
    <row r="1016" spans="1:3" x14ac:dyDescent="0.25">
      <c r="A1016" s="41"/>
      <c r="B1016" s="41"/>
      <c r="C1016" s="41"/>
    </row>
    <row r="1017" spans="1:3" x14ac:dyDescent="0.25">
      <c r="A1017" s="41"/>
      <c r="B1017" s="41"/>
      <c r="C1017" s="41"/>
    </row>
    <row r="1018" spans="1:3" x14ac:dyDescent="0.25">
      <c r="A1018" s="41"/>
      <c r="B1018" s="41"/>
      <c r="C1018" s="41"/>
    </row>
    <row r="1019" spans="1:3" x14ac:dyDescent="0.25">
      <c r="A1019" s="41"/>
      <c r="B1019" s="41"/>
      <c r="C1019" s="41"/>
    </row>
    <row r="1020" spans="1:3" x14ac:dyDescent="0.25">
      <c r="A1020" s="41"/>
      <c r="B1020" s="41"/>
      <c r="C1020" s="41"/>
    </row>
    <row r="1021" spans="1:3" x14ac:dyDescent="0.25">
      <c r="A1021" s="41"/>
      <c r="B1021" s="41"/>
      <c r="C1021" s="41"/>
    </row>
    <row r="1022" spans="1:3" x14ac:dyDescent="0.25">
      <c r="A1022" s="41"/>
      <c r="B1022" s="41"/>
      <c r="C1022" s="41"/>
    </row>
    <row r="1023" spans="1:3" x14ac:dyDescent="0.25">
      <c r="A1023" s="41"/>
      <c r="B1023" s="41"/>
      <c r="C1023" s="41"/>
    </row>
    <row r="1024" spans="1:3" x14ac:dyDescent="0.25">
      <c r="A1024" s="41"/>
      <c r="B1024" s="41"/>
      <c r="C1024" s="41"/>
    </row>
    <row r="1025" spans="1:3" x14ac:dyDescent="0.25">
      <c r="A1025" s="41"/>
      <c r="B1025" s="41"/>
      <c r="C1025" s="41"/>
    </row>
    <row r="1026" spans="1:3" x14ac:dyDescent="0.25">
      <c r="A1026" s="41"/>
      <c r="B1026" s="41"/>
      <c r="C1026" s="41"/>
    </row>
    <row r="1027" spans="1:3" x14ac:dyDescent="0.25">
      <c r="A1027" s="41"/>
      <c r="B1027" s="41"/>
      <c r="C1027" s="41"/>
    </row>
    <row r="1028" spans="1:3" x14ac:dyDescent="0.25">
      <c r="A1028" s="41"/>
      <c r="B1028" s="41"/>
      <c r="C1028" s="41"/>
    </row>
    <row r="1029" spans="1:3" x14ac:dyDescent="0.25">
      <c r="A1029" s="42"/>
      <c r="B1029" s="42"/>
      <c r="C1029" s="42"/>
    </row>
    <row r="1030" spans="1:3" x14ac:dyDescent="0.25">
      <c r="A1030" s="41"/>
      <c r="B1030" s="41"/>
      <c r="C1030" s="41"/>
    </row>
    <row r="1031" spans="1:3" x14ac:dyDescent="0.25">
      <c r="A1031" s="41"/>
      <c r="B1031" s="41"/>
      <c r="C1031" s="41"/>
    </row>
    <row r="1032" spans="1:3" x14ac:dyDescent="0.25">
      <c r="A1032" s="41"/>
      <c r="B1032" s="41"/>
      <c r="C1032" s="41"/>
    </row>
    <row r="1033" spans="1:3" x14ac:dyDescent="0.25">
      <c r="A1033" s="42"/>
      <c r="B1033" s="42"/>
      <c r="C1033" s="42"/>
    </row>
    <row r="1034" spans="1:3" x14ac:dyDescent="0.25">
      <c r="A1034" s="41"/>
      <c r="B1034" s="41"/>
      <c r="C1034" s="41"/>
    </row>
    <row r="1035" spans="1:3" x14ac:dyDescent="0.25">
      <c r="A1035" s="41"/>
      <c r="B1035" s="41"/>
      <c r="C1035" s="41"/>
    </row>
    <row r="1036" spans="1:3" x14ac:dyDescent="0.25">
      <c r="A1036" s="41"/>
      <c r="B1036" s="41"/>
      <c r="C1036" s="41"/>
    </row>
    <row r="1037" spans="1:3" x14ac:dyDescent="0.25">
      <c r="A1037" s="41"/>
      <c r="B1037" s="41"/>
      <c r="C1037" s="41"/>
    </row>
    <row r="1038" spans="1:3" x14ac:dyDescent="0.25">
      <c r="A1038" s="41"/>
      <c r="B1038" s="41"/>
      <c r="C1038" s="41"/>
    </row>
    <row r="1039" spans="1:3" x14ac:dyDescent="0.25">
      <c r="A1039" s="41"/>
      <c r="B1039" s="41"/>
      <c r="C1039" s="41"/>
    </row>
    <row r="1040" spans="1:3" x14ac:dyDescent="0.25">
      <c r="A1040" s="41"/>
      <c r="B1040" s="41"/>
      <c r="C1040" s="41"/>
    </row>
    <row r="1041" spans="1:3" x14ac:dyDescent="0.25">
      <c r="A1041" s="42"/>
      <c r="B1041" s="42"/>
      <c r="C1041" s="42"/>
    </row>
    <row r="1042" spans="1:3" x14ac:dyDescent="0.25">
      <c r="A1042" s="41"/>
      <c r="B1042" s="41"/>
      <c r="C1042" s="41"/>
    </row>
    <row r="1043" spans="1:3" x14ac:dyDescent="0.25">
      <c r="A1043" s="41"/>
      <c r="B1043" s="41"/>
      <c r="C1043" s="41"/>
    </row>
    <row r="1044" spans="1:3" x14ac:dyDescent="0.25">
      <c r="A1044" s="41"/>
      <c r="B1044" s="41"/>
      <c r="C1044" s="41"/>
    </row>
    <row r="1045" spans="1:3" x14ac:dyDescent="0.25">
      <c r="A1045" s="42"/>
      <c r="B1045" s="42"/>
      <c r="C1045" s="42"/>
    </row>
    <row r="1046" spans="1:3" x14ac:dyDescent="0.25">
      <c r="A1046" s="41"/>
      <c r="B1046" s="41"/>
      <c r="C1046" s="41"/>
    </row>
    <row r="1047" spans="1:3" x14ac:dyDescent="0.25">
      <c r="A1047" s="41"/>
      <c r="B1047" s="41"/>
      <c r="C1047" s="41"/>
    </row>
    <row r="1048" spans="1:3" x14ac:dyDescent="0.25">
      <c r="A1048" s="41"/>
      <c r="B1048" s="41"/>
      <c r="C1048" s="41"/>
    </row>
    <row r="1049" spans="1:3" x14ac:dyDescent="0.25">
      <c r="A1049" s="41"/>
      <c r="B1049" s="41"/>
      <c r="C1049" s="41"/>
    </row>
    <row r="1050" spans="1:3" x14ac:dyDescent="0.25">
      <c r="A1050" s="41"/>
      <c r="B1050" s="41"/>
      <c r="C1050" s="41"/>
    </row>
    <row r="1051" spans="1:3" x14ac:dyDescent="0.25">
      <c r="A1051" s="41"/>
      <c r="B1051" s="41"/>
      <c r="C1051" s="41"/>
    </row>
    <row r="1052" spans="1:3" x14ac:dyDescent="0.25">
      <c r="A1052" s="41"/>
      <c r="B1052" s="41"/>
      <c r="C1052" s="41"/>
    </row>
    <row r="1053" spans="1:3" x14ac:dyDescent="0.25">
      <c r="A1053" s="41"/>
      <c r="B1053" s="41"/>
      <c r="C1053" s="41"/>
    </row>
    <row r="1054" spans="1:3" x14ac:dyDescent="0.25">
      <c r="A1054" s="41"/>
      <c r="B1054" s="41"/>
      <c r="C1054" s="41"/>
    </row>
    <row r="1055" spans="1:3" x14ac:dyDescent="0.25">
      <c r="A1055" s="41"/>
      <c r="B1055" s="41"/>
      <c r="C1055" s="41"/>
    </row>
    <row r="1056" spans="1:3" x14ac:dyDescent="0.25">
      <c r="A1056" s="41"/>
      <c r="B1056" s="41"/>
      <c r="C1056" s="41"/>
    </row>
    <row r="1057" spans="1:3" x14ac:dyDescent="0.25">
      <c r="A1057" s="42"/>
      <c r="B1057" s="42"/>
      <c r="C1057" s="42"/>
    </row>
    <row r="1058" spans="1:3" x14ac:dyDescent="0.25">
      <c r="A1058" s="41"/>
      <c r="B1058" s="41"/>
      <c r="C1058" s="41"/>
    </row>
    <row r="1059" spans="1:3" x14ac:dyDescent="0.25">
      <c r="A1059" s="41"/>
      <c r="B1059" s="41"/>
      <c r="C1059" s="41"/>
    </row>
    <row r="1060" spans="1:3" x14ac:dyDescent="0.25">
      <c r="A1060" s="41"/>
      <c r="B1060" s="41"/>
      <c r="C1060" s="41"/>
    </row>
    <row r="1061" spans="1:3" x14ac:dyDescent="0.25">
      <c r="A1061" s="42"/>
      <c r="B1061" s="42"/>
      <c r="C1061" s="42"/>
    </row>
    <row r="1062" spans="1:3" x14ac:dyDescent="0.25">
      <c r="A1062" s="41"/>
      <c r="B1062" s="41"/>
      <c r="C1062" s="41"/>
    </row>
    <row r="1063" spans="1:3" x14ac:dyDescent="0.25">
      <c r="A1063" s="41"/>
      <c r="B1063" s="41"/>
      <c r="C1063" s="41"/>
    </row>
    <row r="1064" spans="1:3" x14ac:dyDescent="0.25">
      <c r="A1064" s="41"/>
      <c r="B1064" s="41"/>
      <c r="C1064" s="41"/>
    </row>
    <row r="1065" spans="1:3" x14ac:dyDescent="0.25">
      <c r="A1065" s="42"/>
      <c r="B1065" s="42"/>
      <c r="C1065" s="42"/>
    </row>
    <row r="1066" spans="1:3" x14ac:dyDescent="0.25">
      <c r="A1066" s="41"/>
      <c r="B1066" s="41"/>
      <c r="C1066" s="41"/>
    </row>
    <row r="1067" spans="1:3" x14ac:dyDescent="0.25">
      <c r="A1067" s="41"/>
      <c r="B1067" s="41"/>
      <c r="C1067" s="41"/>
    </row>
    <row r="1068" spans="1:3" x14ac:dyDescent="0.25">
      <c r="A1068" s="41"/>
      <c r="B1068" s="41"/>
      <c r="C1068" s="41"/>
    </row>
    <row r="1069" spans="1:3" x14ac:dyDescent="0.25">
      <c r="A1069" s="42"/>
      <c r="B1069" s="42"/>
      <c r="C1069" s="42"/>
    </row>
    <row r="1070" spans="1:3" x14ac:dyDescent="0.25">
      <c r="A1070" s="41"/>
      <c r="B1070" s="41"/>
      <c r="C1070" s="41"/>
    </row>
    <row r="1071" spans="1:3" x14ac:dyDescent="0.25">
      <c r="A1071" s="41"/>
      <c r="B1071" s="41"/>
      <c r="C1071" s="41"/>
    </row>
    <row r="1072" spans="1:3" x14ac:dyDescent="0.25">
      <c r="A1072" s="41"/>
      <c r="B1072" s="41"/>
      <c r="C1072" s="41"/>
    </row>
    <row r="1073" spans="1:3" x14ac:dyDescent="0.25">
      <c r="A1073" s="42"/>
      <c r="B1073" s="42"/>
      <c r="C1073" s="42"/>
    </row>
    <row r="1074" spans="1:3" x14ac:dyDescent="0.25">
      <c r="A1074" s="41"/>
      <c r="B1074" s="41"/>
      <c r="C1074" s="41"/>
    </row>
    <row r="1075" spans="1:3" x14ac:dyDescent="0.25">
      <c r="A1075" s="41"/>
      <c r="B1075" s="41"/>
      <c r="C1075" s="41"/>
    </row>
    <row r="1076" spans="1:3" x14ac:dyDescent="0.25">
      <c r="A1076" s="41"/>
      <c r="B1076" s="41"/>
      <c r="C1076" s="41"/>
    </row>
    <row r="1077" spans="1:3" x14ac:dyDescent="0.25">
      <c r="A1077" s="41"/>
      <c r="B1077" s="41"/>
      <c r="C1077" s="41"/>
    </row>
    <row r="1078" spans="1:3" x14ac:dyDescent="0.25">
      <c r="A1078" s="41"/>
      <c r="B1078" s="41"/>
      <c r="C1078" s="41"/>
    </row>
    <row r="1079" spans="1:3" x14ac:dyDescent="0.25">
      <c r="A1079" s="41"/>
      <c r="B1079" s="41"/>
      <c r="C1079" s="41"/>
    </row>
    <row r="1080" spans="1:3" x14ac:dyDescent="0.25">
      <c r="A1080" s="41"/>
      <c r="B1080" s="41"/>
      <c r="C1080" s="41"/>
    </row>
    <row r="1081" spans="1:3" x14ac:dyDescent="0.25">
      <c r="A1081" s="41"/>
      <c r="B1081" s="41"/>
      <c r="C1081" s="41"/>
    </row>
    <row r="1082" spans="1:3" x14ac:dyDescent="0.25">
      <c r="A1082" s="41"/>
      <c r="B1082" s="41"/>
      <c r="C1082" s="41"/>
    </row>
    <row r="1083" spans="1:3" x14ac:dyDescent="0.25">
      <c r="A1083" s="41"/>
      <c r="B1083" s="41"/>
      <c r="C1083" s="41"/>
    </row>
    <row r="1084" spans="1:3" x14ac:dyDescent="0.25">
      <c r="A1084" s="41"/>
      <c r="B1084" s="41"/>
      <c r="C1084" s="41"/>
    </row>
    <row r="1085" spans="1:3" x14ac:dyDescent="0.25">
      <c r="A1085" s="42"/>
      <c r="B1085" s="42"/>
      <c r="C1085" s="42"/>
    </row>
    <row r="1086" spans="1:3" x14ac:dyDescent="0.25">
      <c r="A1086" s="41"/>
      <c r="B1086" s="41"/>
      <c r="C1086" s="41"/>
    </row>
    <row r="1087" spans="1:3" x14ac:dyDescent="0.25">
      <c r="A1087" s="41"/>
      <c r="B1087" s="41"/>
      <c r="C1087" s="41"/>
    </row>
    <row r="1088" spans="1:3" x14ac:dyDescent="0.25">
      <c r="A1088" s="41"/>
      <c r="B1088" s="41"/>
      <c r="C1088" s="41"/>
    </row>
    <row r="1089" spans="1:3" x14ac:dyDescent="0.25">
      <c r="A1089" s="42"/>
      <c r="B1089" s="42"/>
      <c r="C1089" s="42"/>
    </row>
    <row r="1090" spans="1:3" x14ac:dyDescent="0.25">
      <c r="A1090" s="41"/>
      <c r="B1090" s="41"/>
      <c r="C1090" s="41"/>
    </row>
    <row r="1091" spans="1:3" x14ac:dyDescent="0.25">
      <c r="A1091" s="41"/>
      <c r="B1091" s="41"/>
      <c r="C1091" s="41"/>
    </row>
    <row r="1092" spans="1:3" x14ac:dyDescent="0.25">
      <c r="A1092" s="41"/>
      <c r="B1092" s="41"/>
      <c r="C1092" s="41"/>
    </row>
    <row r="1093" spans="1:3" x14ac:dyDescent="0.25">
      <c r="A1093" s="41"/>
      <c r="B1093" s="41"/>
      <c r="C1093" s="41"/>
    </row>
    <row r="1094" spans="1:3" x14ac:dyDescent="0.25">
      <c r="A1094" s="41"/>
      <c r="B1094" s="41"/>
      <c r="C1094" s="41"/>
    </row>
    <row r="1095" spans="1:3" x14ac:dyDescent="0.25">
      <c r="A1095" s="41"/>
      <c r="B1095" s="41"/>
      <c r="C1095" s="41"/>
    </row>
    <row r="1096" spans="1:3" x14ac:dyDescent="0.25">
      <c r="A1096" s="41"/>
      <c r="B1096" s="41"/>
      <c r="C1096" s="41"/>
    </row>
    <row r="1097" spans="1:3" x14ac:dyDescent="0.25">
      <c r="A1097" s="41"/>
      <c r="B1097" s="41"/>
      <c r="C1097" s="41"/>
    </row>
    <row r="1098" spans="1:3" x14ac:dyDescent="0.25">
      <c r="A1098" s="41"/>
      <c r="B1098" s="41"/>
      <c r="C1098" s="41"/>
    </row>
    <row r="1099" spans="1:3" x14ac:dyDescent="0.25">
      <c r="A1099" s="41"/>
      <c r="B1099" s="41"/>
      <c r="C1099" s="41"/>
    </row>
    <row r="1100" spans="1:3" x14ac:dyDescent="0.25">
      <c r="A1100" s="41"/>
      <c r="B1100" s="41"/>
      <c r="C1100" s="41"/>
    </row>
    <row r="1101" spans="1:3" x14ac:dyDescent="0.25">
      <c r="A1101" s="41"/>
      <c r="B1101" s="41"/>
      <c r="C1101" s="41"/>
    </row>
    <row r="1102" spans="1:3" x14ac:dyDescent="0.25">
      <c r="A1102" s="41"/>
      <c r="B1102" s="41"/>
      <c r="C1102" s="41"/>
    </row>
    <row r="1103" spans="1:3" x14ac:dyDescent="0.25">
      <c r="A1103" s="41"/>
      <c r="B1103" s="41"/>
      <c r="C1103" s="41"/>
    </row>
    <row r="1104" spans="1:3" x14ac:dyDescent="0.25">
      <c r="A1104" s="41"/>
      <c r="B1104" s="41"/>
      <c r="C1104" s="41"/>
    </row>
    <row r="1105" spans="1:3" x14ac:dyDescent="0.25">
      <c r="A1105" s="42"/>
      <c r="B1105" s="42"/>
      <c r="C1105" s="42"/>
    </row>
    <row r="1106" spans="1:3" x14ac:dyDescent="0.25">
      <c r="A1106" s="41"/>
      <c r="B1106" s="41"/>
      <c r="C1106" s="41"/>
    </row>
    <row r="1107" spans="1:3" x14ac:dyDescent="0.25">
      <c r="A1107" s="41"/>
      <c r="B1107" s="41"/>
      <c r="C1107" s="41"/>
    </row>
    <row r="1108" spans="1:3" x14ac:dyDescent="0.25">
      <c r="A1108" s="41"/>
      <c r="B1108" s="41"/>
      <c r="C1108" s="41"/>
    </row>
    <row r="1109" spans="1:3" x14ac:dyDescent="0.25">
      <c r="A1109" s="41"/>
      <c r="B1109" s="41"/>
      <c r="C1109" s="41"/>
    </row>
    <row r="1110" spans="1:3" x14ac:dyDescent="0.25">
      <c r="A1110" s="41"/>
      <c r="B1110" s="41"/>
      <c r="C1110" s="41"/>
    </row>
    <row r="1111" spans="1:3" x14ac:dyDescent="0.25">
      <c r="A1111" s="41"/>
      <c r="B1111" s="41"/>
      <c r="C1111" s="41"/>
    </row>
    <row r="1112" spans="1:3" x14ac:dyDescent="0.25">
      <c r="A1112" s="41"/>
      <c r="B1112" s="41"/>
      <c r="C1112" s="41"/>
    </row>
    <row r="1113" spans="1:3" x14ac:dyDescent="0.25">
      <c r="A1113" s="41"/>
      <c r="B1113" s="41"/>
      <c r="C1113" s="41"/>
    </row>
    <row r="1114" spans="1:3" x14ac:dyDescent="0.25">
      <c r="A1114" s="41"/>
      <c r="B1114" s="41"/>
      <c r="C1114" s="41"/>
    </row>
    <row r="1115" spans="1:3" x14ac:dyDescent="0.25">
      <c r="A1115" s="41"/>
      <c r="B1115" s="41"/>
      <c r="C1115" s="41"/>
    </row>
    <row r="1116" spans="1:3" x14ac:dyDescent="0.25">
      <c r="A1116" s="41"/>
      <c r="B1116" s="41"/>
      <c r="C1116" s="41"/>
    </row>
    <row r="1117" spans="1:3" x14ac:dyDescent="0.25">
      <c r="A1117" s="41"/>
      <c r="B1117" s="41"/>
      <c r="C1117" s="41"/>
    </row>
    <row r="1118" spans="1:3" x14ac:dyDescent="0.25">
      <c r="A1118" s="41"/>
      <c r="B1118" s="41"/>
      <c r="C1118" s="41"/>
    </row>
    <row r="1119" spans="1:3" x14ac:dyDescent="0.25">
      <c r="A1119" s="41"/>
      <c r="B1119" s="41"/>
      <c r="C1119" s="41"/>
    </row>
    <row r="1120" spans="1:3" x14ac:dyDescent="0.25">
      <c r="A1120" s="41"/>
      <c r="B1120" s="41"/>
      <c r="C1120" s="41"/>
    </row>
    <row r="1121" spans="1:3" x14ac:dyDescent="0.25">
      <c r="A1121" s="41"/>
      <c r="B1121" s="41"/>
      <c r="C1121" s="41"/>
    </row>
    <row r="1122" spans="1:3" x14ac:dyDescent="0.25">
      <c r="A1122" s="41"/>
      <c r="B1122" s="41"/>
      <c r="C1122" s="41"/>
    </row>
    <row r="1123" spans="1:3" x14ac:dyDescent="0.25">
      <c r="A1123" s="41"/>
      <c r="B1123" s="41"/>
      <c r="C1123" s="41"/>
    </row>
    <row r="1124" spans="1:3" x14ac:dyDescent="0.25">
      <c r="A1124" s="41"/>
      <c r="B1124" s="41"/>
      <c r="C1124" s="41"/>
    </row>
    <row r="1125" spans="1:3" x14ac:dyDescent="0.25">
      <c r="A1125" s="42"/>
      <c r="B1125" s="42"/>
      <c r="C1125" s="42"/>
    </row>
    <row r="1126" spans="1:3" x14ac:dyDescent="0.25">
      <c r="A1126" s="41"/>
      <c r="B1126" s="41"/>
      <c r="C1126" s="41"/>
    </row>
    <row r="1127" spans="1:3" x14ac:dyDescent="0.25">
      <c r="A1127" s="41"/>
      <c r="B1127" s="41"/>
      <c r="C1127" s="41"/>
    </row>
    <row r="1128" spans="1:3" x14ac:dyDescent="0.25">
      <c r="A1128" s="41"/>
      <c r="B1128" s="41"/>
      <c r="C1128" s="41"/>
    </row>
    <row r="1129" spans="1:3" x14ac:dyDescent="0.25">
      <c r="A1129" s="42"/>
      <c r="B1129" s="42"/>
      <c r="C1129" s="42"/>
    </row>
    <row r="1130" spans="1:3" x14ac:dyDescent="0.25">
      <c r="A1130" s="41"/>
      <c r="B1130" s="41"/>
      <c r="C1130" s="41"/>
    </row>
    <row r="1131" spans="1:3" x14ac:dyDescent="0.25">
      <c r="A1131" s="41"/>
      <c r="B1131" s="41"/>
      <c r="C1131" s="41"/>
    </row>
    <row r="1132" spans="1:3" x14ac:dyDescent="0.25">
      <c r="A1132" s="41"/>
      <c r="B1132" s="41"/>
      <c r="C1132" s="41"/>
    </row>
    <row r="1133" spans="1:3" x14ac:dyDescent="0.25">
      <c r="A1133" s="41"/>
      <c r="B1133" s="41"/>
      <c r="C1133" s="41"/>
    </row>
    <row r="1134" spans="1:3" x14ac:dyDescent="0.25">
      <c r="A1134" s="41"/>
      <c r="B1134" s="41"/>
      <c r="C1134" s="41"/>
    </row>
    <row r="1135" spans="1:3" x14ac:dyDescent="0.25">
      <c r="A1135" s="41"/>
      <c r="B1135" s="41"/>
      <c r="C1135" s="41"/>
    </row>
    <row r="1136" spans="1:3" x14ac:dyDescent="0.25">
      <c r="A1136" s="41"/>
      <c r="B1136" s="41"/>
      <c r="C1136" s="41"/>
    </row>
    <row r="1137" spans="1:3" x14ac:dyDescent="0.25">
      <c r="A1137" s="42"/>
      <c r="B1137" s="42"/>
      <c r="C1137" s="42"/>
    </row>
    <row r="1138" spans="1:3" x14ac:dyDescent="0.25">
      <c r="A1138" s="41"/>
      <c r="B1138" s="41"/>
      <c r="C1138" s="41"/>
    </row>
    <row r="1139" spans="1:3" x14ac:dyDescent="0.25">
      <c r="A1139" s="41"/>
      <c r="B1139" s="41"/>
      <c r="C1139" s="41"/>
    </row>
    <row r="1140" spans="1:3" x14ac:dyDescent="0.25">
      <c r="A1140" s="41"/>
      <c r="B1140" s="41"/>
      <c r="C1140" s="41"/>
    </row>
    <row r="1141" spans="1:3" x14ac:dyDescent="0.25">
      <c r="A1141" s="42"/>
      <c r="B1141" s="42"/>
      <c r="C1141" s="42"/>
    </row>
    <row r="1142" spans="1:3" x14ac:dyDescent="0.25">
      <c r="A1142" s="41"/>
      <c r="B1142" s="41"/>
      <c r="C1142" s="41"/>
    </row>
    <row r="1143" spans="1:3" x14ac:dyDescent="0.25">
      <c r="A1143" s="41"/>
      <c r="B1143" s="41"/>
      <c r="C1143" s="41"/>
    </row>
    <row r="1144" spans="1:3" x14ac:dyDescent="0.25">
      <c r="A1144" s="41"/>
      <c r="B1144" s="41"/>
      <c r="C1144" s="41"/>
    </row>
    <row r="1145" spans="1:3" x14ac:dyDescent="0.25">
      <c r="A1145" s="42"/>
      <c r="B1145" s="42"/>
      <c r="C1145" s="42"/>
    </row>
    <row r="1146" spans="1:3" x14ac:dyDescent="0.25">
      <c r="A1146" s="41"/>
      <c r="B1146" s="41"/>
      <c r="C1146" s="41"/>
    </row>
    <row r="1147" spans="1:3" x14ac:dyDescent="0.25">
      <c r="A1147" s="41"/>
      <c r="B1147" s="41"/>
      <c r="C1147" s="41"/>
    </row>
    <row r="1148" spans="1:3" x14ac:dyDescent="0.25">
      <c r="A1148" s="41"/>
      <c r="B1148" s="41"/>
      <c r="C1148" s="41"/>
    </row>
    <row r="1149" spans="1:3" x14ac:dyDescent="0.25">
      <c r="A1149" s="42"/>
      <c r="B1149" s="42"/>
      <c r="C1149" s="42"/>
    </row>
    <row r="1150" spans="1:3" x14ac:dyDescent="0.25">
      <c r="A1150" s="41"/>
      <c r="B1150" s="41"/>
      <c r="C1150" s="41"/>
    </row>
    <row r="1151" spans="1:3" x14ac:dyDescent="0.25">
      <c r="A1151" s="41"/>
      <c r="B1151" s="41"/>
      <c r="C1151" s="41"/>
    </row>
    <row r="1152" spans="1:3" x14ac:dyDescent="0.25">
      <c r="A1152" s="41"/>
      <c r="B1152" s="41"/>
      <c r="C1152" s="41"/>
    </row>
    <row r="1153" spans="1:3" x14ac:dyDescent="0.25">
      <c r="A1153" s="41"/>
      <c r="B1153" s="41"/>
      <c r="C1153" s="41"/>
    </row>
    <row r="1154" spans="1:3" x14ac:dyDescent="0.25">
      <c r="A1154" s="41"/>
      <c r="B1154" s="41"/>
      <c r="C1154" s="41"/>
    </row>
    <row r="1155" spans="1:3" x14ac:dyDescent="0.25">
      <c r="A1155" s="41"/>
      <c r="B1155" s="41"/>
      <c r="C1155" s="41"/>
    </row>
    <row r="1156" spans="1:3" x14ac:dyDescent="0.25">
      <c r="A1156" s="41"/>
      <c r="B1156" s="41"/>
      <c r="C1156" s="41"/>
    </row>
  </sheetData>
  <mergeCells count="3">
    <mergeCell ref="A1:A2"/>
    <mergeCell ref="C1:C2"/>
    <mergeCell ref="B1:B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C1171"/>
  <sheetViews>
    <sheetView workbookViewId="0">
      <selection activeCell="Q109" sqref="Q109:AC109"/>
    </sheetView>
  </sheetViews>
  <sheetFormatPr defaultRowHeight="15" x14ac:dyDescent="0.25"/>
  <cols>
    <col min="1" max="1" width="55.85546875" style="13" bestFit="1" customWidth="1"/>
    <col min="2" max="2" width="24.85546875" style="13" bestFit="1" customWidth="1"/>
    <col min="3" max="3" width="59.5703125" style="13" bestFit="1" customWidth="1"/>
    <col min="4" max="4" width="7.7109375" style="17" customWidth="1"/>
    <col min="5" max="15" width="7.7109375" style="1" customWidth="1"/>
    <col min="16" max="16" width="10.28515625" style="18" bestFit="1" customWidth="1"/>
    <col min="17" max="17" width="7.7109375" style="17" customWidth="1"/>
    <col min="18" max="28" width="7.7109375" style="1" customWidth="1"/>
    <col min="29" max="29" width="10.28515625" style="18" bestFit="1" customWidth="1"/>
    <col min="30" max="16384" width="9.140625" style="1"/>
  </cols>
  <sheetData>
    <row r="1" spans="1:29" x14ac:dyDescent="0.25">
      <c r="A1" s="63" t="s">
        <v>205</v>
      </c>
      <c r="B1" s="63" t="s">
        <v>0</v>
      </c>
      <c r="C1" s="63" t="s">
        <v>1</v>
      </c>
      <c r="D1" s="65" t="s">
        <v>2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7"/>
      <c r="Q1" s="65" t="s">
        <v>2</v>
      </c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7"/>
    </row>
    <row r="2" spans="1:29" ht="15.75" thickBot="1" x14ac:dyDescent="0.3">
      <c r="A2" s="64"/>
      <c r="B2" s="64"/>
      <c r="C2" s="64"/>
      <c r="D2" s="14">
        <v>600</v>
      </c>
      <c r="E2" s="7">
        <v>550</v>
      </c>
      <c r="F2" s="7">
        <v>500</v>
      </c>
      <c r="G2" s="7">
        <v>450</v>
      </c>
      <c r="H2" s="7">
        <v>400</v>
      </c>
      <c r="I2" s="7">
        <v>350</v>
      </c>
      <c r="J2" s="7">
        <v>300</v>
      </c>
      <c r="K2" s="7">
        <v>250</v>
      </c>
      <c r="L2" s="7">
        <v>200</v>
      </c>
      <c r="M2" s="7">
        <v>150</v>
      </c>
      <c r="N2" s="7">
        <v>100</v>
      </c>
      <c r="O2" s="7">
        <v>50</v>
      </c>
      <c r="P2" s="8">
        <v>20</v>
      </c>
      <c r="Q2" s="14">
        <v>600</v>
      </c>
      <c r="R2" s="7">
        <v>550</v>
      </c>
      <c r="S2" s="7">
        <v>500</v>
      </c>
      <c r="T2" s="7">
        <v>450</v>
      </c>
      <c r="U2" s="7">
        <v>400</v>
      </c>
      <c r="V2" s="7">
        <v>350</v>
      </c>
      <c r="W2" s="7">
        <v>300</v>
      </c>
      <c r="X2" s="7">
        <v>250</v>
      </c>
      <c r="Y2" s="7">
        <v>200</v>
      </c>
      <c r="Z2" s="7">
        <v>150</v>
      </c>
      <c r="AA2" s="7">
        <v>100</v>
      </c>
      <c r="AB2" s="7">
        <v>50</v>
      </c>
      <c r="AC2" s="8">
        <v>20</v>
      </c>
    </row>
    <row r="3" spans="1:29" x14ac:dyDescent="0.25">
      <c r="A3" s="9" t="str">
        <f>INDEX('Обработка исходного'!B:B,ROW($B$3)+4*(ROW($B3)-ROW($B$3)))</f>
        <v>Сталь углеродистая</v>
      </c>
      <c r="B3" s="9" t="str">
        <f>INDEX('Обработка исходного'!D:D,ROW($B$3)+4*(ROW($B3)-ROW($B$3)))</f>
        <v>Ст3сп5</v>
      </c>
      <c r="C3" s="9" t="str">
        <f>IF(ISBLANK(INDEX('Обработка исходного'!E:E,ROW($B$3)+4*(ROW($B3)-ROW($B$3)))),"",INDEX('Обработка исходного'!E:E,ROW($B$3)+4*(ROW($B3)-ROW($B$3))))</f>
        <v>Горячекатаная сортовая фасонная и листовая сталь толщиной до 20 мм</v>
      </c>
      <c r="D3" s="15" t="str">
        <f>INDEX('Rm, МПа'!$D:$P,ROW(D3),COLUMN($P3)-COLUMN(D3)+1)</f>
        <v>-</v>
      </c>
      <c r="E3" s="6" t="str">
        <f>INDEX('Rm, МПа'!$D:$P,ROW(E3),COLUMN($P3)-COLUMN(E3)+1)</f>
        <v>-</v>
      </c>
      <c r="F3" s="6" t="str">
        <f>INDEX('Rm, МПа'!$D:$P,ROW(F3),COLUMN($P3)-COLUMN(F3)+1)</f>
        <v>-</v>
      </c>
      <c r="G3" s="6" t="str">
        <f>INDEX('Rm, МПа'!$D:$P,ROW(G3),COLUMN($P3)-COLUMN(G3)+1)</f>
        <v>-</v>
      </c>
      <c r="H3" s="6" t="str">
        <f>INDEX('Rm, МПа'!$D:$P,ROW(H3),COLUMN($P3)-COLUMN(H3)+1)</f>
        <v>-</v>
      </c>
      <c r="I3" s="6" t="str">
        <f>INDEX('Rm, МПа'!$D:$P,ROW(I3),COLUMN($P3)-COLUMN(I3)+1)</f>
        <v>-</v>
      </c>
      <c r="J3" s="6">
        <f>INDEX('Rm, МПа'!$D:$P,ROW(J3),COLUMN($P3)-COLUMN(J3)+1)</f>
        <v>284</v>
      </c>
      <c r="K3" s="6">
        <f>INDEX('Rm, МПа'!$D:$P,ROW(K3),COLUMN($P3)-COLUMN(K3)+1)</f>
        <v>323</v>
      </c>
      <c r="L3" s="6">
        <f>INDEX('Rm, МПа'!$D:$P,ROW(L3),COLUMN($P3)-COLUMN(L3)+1)</f>
        <v>343</v>
      </c>
      <c r="M3" s="6">
        <f>INDEX('Rm, МПа'!$D:$P,ROW(M3),COLUMN($P3)-COLUMN(M3)+1)</f>
        <v>353</v>
      </c>
      <c r="N3" s="6">
        <f>INDEX('Rm, МПа'!$D:$P,ROW(N3),COLUMN($P3)-COLUMN(N3)+1)</f>
        <v>353</v>
      </c>
      <c r="O3" s="6">
        <f>INDEX('Rm, МПа'!$D:$P,ROW(O3),COLUMN($P3)-COLUMN(O3)+1)</f>
        <v>363</v>
      </c>
      <c r="P3" s="16">
        <f>INDEX('Rm, МПа'!$D:$P,ROW(P3),COLUMN($P3)-COLUMN(P3)+1)</f>
        <v>373</v>
      </c>
      <c r="Q3" s="15" t="str">
        <f>INDEX('Rp0,2, МПа'!$D:$P,ROW(D3),COLUMN($P3)-COLUMN(D3)+1)</f>
        <v>-</v>
      </c>
      <c r="R3" s="6" t="str">
        <f>INDEX('Rp0,2, МПа'!$D:$P,ROW(E3),COLUMN($P3)-COLUMN(E3)+1)</f>
        <v>-</v>
      </c>
      <c r="S3" s="6" t="str">
        <f>INDEX('Rp0,2, МПа'!$D:$P,ROW(F3),COLUMN($P3)-COLUMN(F3)+1)</f>
        <v>-</v>
      </c>
      <c r="T3" s="6" t="str">
        <f>INDEX('Rp0,2, МПа'!$D:$P,ROW(G3),COLUMN($P3)-COLUMN(G3)+1)</f>
        <v>-</v>
      </c>
      <c r="U3" s="6" t="str">
        <f>INDEX('Rp0,2, МПа'!$D:$P,ROW(H3),COLUMN($P3)-COLUMN(H3)+1)</f>
        <v>-</v>
      </c>
      <c r="V3" s="6" t="str">
        <f>INDEX('Rp0,2, МПа'!$D:$P,ROW(I3),COLUMN($P3)-COLUMN(I3)+1)</f>
        <v>-</v>
      </c>
      <c r="W3" s="6">
        <f>INDEX('Rp0,2, МПа'!$D:$P,ROW(J3),COLUMN($P3)-COLUMN(J3)+1)</f>
        <v>186</v>
      </c>
      <c r="X3" s="6">
        <f>INDEX('Rp0,2, МПа'!$D:$P,ROW(K3),COLUMN($P3)-COLUMN(K3)+1)</f>
        <v>206</v>
      </c>
      <c r="Y3" s="6">
        <f>INDEX('Rp0,2, МПа'!$D:$P,ROW(L3),COLUMN($P3)-COLUMN(L3)+1)</f>
        <v>235</v>
      </c>
      <c r="Z3" s="6">
        <f>INDEX('Rp0,2, МПа'!$D:$P,ROW(M3),COLUMN($P3)-COLUMN(M3)+1)</f>
        <v>235</v>
      </c>
      <c r="AA3" s="6">
        <f>INDEX('Rp0,2, МПа'!$D:$P,ROW(N3),COLUMN($P3)-COLUMN(N3)+1)</f>
        <v>235</v>
      </c>
      <c r="AB3" s="6">
        <f>INDEX('Rp0,2, МПа'!$D:$P,ROW(O3),COLUMN($P3)-COLUMN(O3)+1)</f>
        <v>235</v>
      </c>
      <c r="AC3" s="16">
        <f>INDEX('Rp0,2, МПа'!$D:$P,ROW(P3),COLUMN($P3)-COLUMN(P3)+1)</f>
        <v>245</v>
      </c>
    </row>
    <row r="4" spans="1:29" ht="25.5" x14ac:dyDescent="0.25">
      <c r="A4" s="10" t="str">
        <f>INDEX('Обработка исходного'!B:B,ROW($B$3)+4*(ROW($B4)-ROW($B$3)))</f>
        <v>Сталь углеродистая</v>
      </c>
      <c r="B4" s="10" t="str">
        <f>INDEX('Обработка исходного'!D:D,ROW($B$3)+4*(ROW($B4)-ROW($B$3)))</f>
        <v>Ст3сп5</v>
      </c>
      <c r="C4" s="10" t="str">
        <f>IF(ISBLANK(INDEX('Обработка исходного'!E:E,ROW($B$3)+4*(ROW($B4)-ROW($B$3)))),"",INDEX('Обработка исходного'!E:E,ROW($B$3)+4*(ROW($B4)-ROW($B$3))))</f>
        <v>Горячекатаная сортовая фасонная и листовая сталь толщиной от 20 до 100 мм</v>
      </c>
      <c r="D4" s="15" t="str">
        <f>INDEX('Rm, МПа'!$D:$P,ROW(D4),COLUMN($P4)-COLUMN(D4)+1)</f>
        <v>-</v>
      </c>
      <c r="E4" s="6" t="str">
        <f>INDEX('Rm, МПа'!$D:$P,ROW(E4),COLUMN($P4)-COLUMN(E4)+1)</f>
        <v>-</v>
      </c>
      <c r="F4" s="6" t="str">
        <f>INDEX('Rm, МПа'!$D:$P,ROW(F4),COLUMN($P4)-COLUMN(F4)+1)</f>
        <v>-</v>
      </c>
      <c r="G4" s="6" t="str">
        <f>INDEX('Rm, МПа'!$D:$P,ROW(G4),COLUMN($P4)-COLUMN(G4)+1)</f>
        <v>-</v>
      </c>
      <c r="H4" s="6" t="str">
        <f>INDEX('Rm, МПа'!$D:$P,ROW(H4),COLUMN($P4)-COLUMN(H4)+1)</f>
        <v>-</v>
      </c>
      <c r="I4" s="6" t="str">
        <f>INDEX('Rm, МПа'!$D:$P,ROW(I4),COLUMN($P4)-COLUMN(I4)+1)</f>
        <v>-</v>
      </c>
      <c r="J4" s="6">
        <f>INDEX('Rm, МПа'!$D:$P,ROW(J4),COLUMN($P4)-COLUMN(J4)+1)</f>
        <v>284</v>
      </c>
      <c r="K4" s="6">
        <f>INDEX('Rm, МПа'!$D:$P,ROW(K4),COLUMN($P4)-COLUMN(K4)+1)</f>
        <v>323</v>
      </c>
      <c r="L4" s="6">
        <f>INDEX('Rm, МПа'!$D:$P,ROW(L4),COLUMN($P4)-COLUMN(L4)+1)</f>
        <v>343</v>
      </c>
      <c r="M4" s="6">
        <f>INDEX('Rm, МПа'!$D:$P,ROW(M4),COLUMN($P4)-COLUMN(M4)+1)</f>
        <v>353</v>
      </c>
      <c r="N4" s="6">
        <f>INDEX('Rm, МПа'!$D:$P,ROW(N4),COLUMN($P4)-COLUMN(N4)+1)</f>
        <v>353</v>
      </c>
      <c r="O4" s="6">
        <f>INDEX('Rm, МПа'!$D:$P,ROW(O4),COLUMN($P4)-COLUMN(O4)+1)</f>
        <v>363</v>
      </c>
      <c r="P4" s="16">
        <f>INDEX('Rm, МПа'!$D:$P,ROW(P4),COLUMN($P4)-COLUMN(P4)+1)</f>
        <v>373</v>
      </c>
      <c r="Q4" s="15" t="str">
        <f>INDEX('Rp0,2, МПа'!$D:$P,ROW(D4),COLUMN($P4)-COLUMN(D4)+1)</f>
        <v>-</v>
      </c>
      <c r="R4" s="6" t="str">
        <f>INDEX('Rp0,2, МПа'!$D:$P,ROW(E4),COLUMN($P4)-COLUMN(E4)+1)</f>
        <v>-</v>
      </c>
      <c r="S4" s="6" t="str">
        <f>INDEX('Rp0,2, МПа'!$D:$P,ROW(F4),COLUMN($P4)-COLUMN(F4)+1)</f>
        <v>-</v>
      </c>
      <c r="T4" s="6" t="str">
        <f>INDEX('Rp0,2, МПа'!$D:$P,ROW(G4),COLUMN($P4)-COLUMN(G4)+1)</f>
        <v>-</v>
      </c>
      <c r="U4" s="6" t="str">
        <f>INDEX('Rp0,2, МПа'!$D:$P,ROW(H4),COLUMN($P4)-COLUMN(H4)+1)</f>
        <v>-</v>
      </c>
      <c r="V4" s="6" t="str">
        <f>INDEX('Rp0,2, МПа'!$D:$P,ROW(I4),COLUMN($P4)-COLUMN(I4)+1)</f>
        <v>-</v>
      </c>
      <c r="W4" s="6">
        <f>INDEX('Rp0,2, МПа'!$D:$P,ROW(J4),COLUMN($P4)-COLUMN(J4)+1)</f>
        <v>157</v>
      </c>
      <c r="X4" s="6">
        <f>INDEX('Rp0,2, МПа'!$D:$P,ROW(K4),COLUMN($P4)-COLUMN(K4)+1)</f>
        <v>177</v>
      </c>
      <c r="Y4" s="6">
        <f>INDEX('Rp0,2, МПа'!$D:$P,ROW(L4),COLUMN($P4)-COLUMN(L4)+1)</f>
        <v>196</v>
      </c>
      <c r="Z4" s="6">
        <f>INDEX('Rp0,2, МПа'!$D:$P,ROW(M4),COLUMN($P4)-COLUMN(M4)+1)</f>
        <v>196</v>
      </c>
      <c r="AA4" s="6">
        <f>INDEX('Rp0,2, МПа'!$D:$P,ROW(N4),COLUMN($P4)-COLUMN(N4)+1)</f>
        <v>196</v>
      </c>
      <c r="AB4" s="6">
        <f>INDEX('Rp0,2, МПа'!$D:$P,ROW(O4),COLUMN($P4)-COLUMN(O4)+1)</f>
        <v>196</v>
      </c>
      <c r="AC4" s="16">
        <f>INDEX('Rp0,2, МПа'!$D:$P,ROW(P4),COLUMN($P4)-COLUMN(P4)+1)</f>
        <v>206</v>
      </c>
    </row>
    <row r="5" spans="1:29" ht="25.5" x14ac:dyDescent="0.25">
      <c r="A5" s="10" t="str">
        <f>INDEX('Обработка исходного'!B:B,ROW($B$3)+4*(ROW($B5)-ROW($B$3)))</f>
        <v>Сталь углеродистая</v>
      </c>
      <c r="B5" s="10" t="str">
        <f>INDEX('Обработка исходного'!D:D,ROW($B$3)+4*(ROW($B5)-ROW($B$3)))</f>
        <v>Ст3сп5</v>
      </c>
      <c r="C5" s="10" t="str">
        <f>IF(ISBLANK(INDEX('Обработка исходного'!E:E,ROW($B$3)+4*(ROW($B5)-ROW($B$3)))),"",INDEX('Обработка исходного'!E:E,ROW($B$3)+4*(ROW($B5)-ROW($B$3))))</f>
        <v>Горячекатаная сортовая фасонная и листовая сталь толщиной более 100 мм</v>
      </c>
      <c r="D5" s="15" t="str">
        <f>INDEX('Rm, МПа'!$D:$P,ROW(D5),COLUMN($P5)-COLUMN(D5)+1)</f>
        <v>-</v>
      </c>
      <c r="E5" s="6" t="str">
        <f>INDEX('Rm, МПа'!$D:$P,ROW(E5),COLUMN($P5)-COLUMN(E5)+1)</f>
        <v>-</v>
      </c>
      <c r="F5" s="6" t="str">
        <f>INDEX('Rm, МПа'!$D:$P,ROW(F5),COLUMN($P5)-COLUMN(F5)+1)</f>
        <v>-</v>
      </c>
      <c r="G5" s="6" t="str">
        <f>INDEX('Rm, МПа'!$D:$P,ROW(G5),COLUMN($P5)-COLUMN(G5)+1)</f>
        <v>-</v>
      </c>
      <c r="H5" s="6" t="str">
        <f>INDEX('Rm, МПа'!$D:$P,ROW(H5),COLUMN($P5)-COLUMN(H5)+1)</f>
        <v>-</v>
      </c>
      <c r="I5" s="6" t="str">
        <f>INDEX('Rm, МПа'!$D:$P,ROW(I5),COLUMN($P5)-COLUMN(I5)+1)</f>
        <v>-</v>
      </c>
      <c r="J5" s="6">
        <f>INDEX('Rm, МПа'!$D:$P,ROW(J5),COLUMN($P5)-COLUMN(J5)+1)</f>
        <v>284</v>
      </c>
      <c r="K5" s="6">
        <f>INDEX('Rm, МПа'!$D:$P,ROW(K5),COLUMN($P5)-COLUMN(K5)+1)</f>
        <v>323</v>
      </c>
      <c r="L5" s="6">
        <f>INDEX('Rm, МПа'!$D:$P,ROW(L5),COLUMN($P5)-COLUMN(L5)+1)</f>
        <v>343</v>
      </c>
      <c r="M5" s="6">
        <f>INDEX('Rm, МПа'!$D:$P,ROW(M5),COLUMN($P5)-COLUMN(M5)+1)</f>
        <v>353</v>
      </c>
      <c r="N5" s="6">
        <f>INDEX('Rm, МПа'!$D:$P,ROW(N5),COLUMN($P5)-COLUMN(N5)+1)</f>
        <v>353</v>
      </c>
      <c r="O5" s="6">
        <f>INDEX('Rm, МПа'!$D:$P,ROW(O5),COLUMN($P5)-COLUMN(O5)+1)</f>
        <v>363</v>
      </c>
      <c r="P5" s="16">
        <f>INDEX('Rm, МПа'!$D:$P,ROW(P5),COLUMN($P5)-COLUMN(P5)+1)</f>
        <v>373</v>
      </c>
      <c r="Q5" s="15" t="str">
        <f>INDEX('Rp0,2, МПа'!$D:$P,ROW(D5),COLUMN($P5)-COLUMN(D5)+1)</f>
        <v>-</v>
      </c>
      <c r="R5" s="6" t="str">
        <f>INDEX('Rp0,2, МПа'!$D:$P,ROW(E5),COLUMN($P5)-COLUMN(E5)+1)</f>
        <v>-</v>
      </c>
      <c r="S5" s="6" t="str">
        <f>INDEX('Rp0,2, МПа'!$D:$P,ROW(F5),COLUMN($P5)-COLUMN(F5)+1)</f>
        <v>-</v>
      </c>
      <c r="T5" s="6" t="str">
        <f>INDEX('Rp0,2, МПа'!$D:$P,ROW(G5),COLUMN($P5)-COLUMN(G5)+1)</f>
        <v>-</v>
      </c>
      <c r="U5" s="6" t="str">
        <f>INDEX('Rp0,2, МПа'!$D:$P,ROW(H5),COLUMN($P5)-COLUMN(H5)+1)</f>
        <v>-</v>
      </c>
      <c r="V5" s="6" t="str">
        <f>INDEX('Rp0,2, МПа'!$D:$P,ROW(I5),COLUMN($P5)-COLUMN(I5)+1)</f>
        <v>-</v>
      </c>
      <c r="W5" s="6">
        <f>INDEX('Rp0,2, МПа'!$D:$P,ROW(J5),COLUMN($P5)-COLUMN(J5)+1)</f>
        <v>157</v>
      </c>
      <c r="X5" s="6">
        <f>INDEX('Rp0,2, МПа'!$D:$P,ROW(K5),COLUMN($P5)-COLUMN(K5)+1)</f>
        <v>177</v>
      </c>
      <c r="Y5" s="6">
        <f>INDEX('Rp0,2, МПа'!$D:$P,ROW(L5),COLUMN($P5)-COLUMN(L5)+1)</f>
        <v>196</v>
      </c>
      <c r="Z5" s="6">
        <f>INDEX('Rp0,2, МПа'!$D:$P,ROW(M5),COLUMN($P5)-COLUMN(M5)+1)</f>
        <v>196</v>
      </c>
      <c r="AA5" s="6">
        <f>INDEX('Rp0,2, МПа'!$D:$P,ROW(N5),COLUMN($P5)-COLUMN(N5)+1)</f>
        <v>196</v>
      </c>
      <c r="AB5" s="6">
        <f>INDEX('Rp0,2, МПа'!$D:$P,ROW(O5),COLUMN($P5)-COLUMN(O5)+1)</f>
        <v>196</v>
      </c>
      <c r="AC5" s="16">
        <f>INDEX('Rp0,2, МПа'!$D:$P,ROW(P5),COLUMN($P5)-COLUMN(P5)+1)</f>
        <v>206</v>
      </c>
    </row>
    <row r="6" spans="1:29" x14ac:dyDescent="0.25">
      <c r="A6" s="10" t="str">
        <f>INDEX('Обработка исходного'!B:B,ROW($B$3)+4*(ROW($B6)-ROW($B$3)))</f>
        <v>Сталь углеродистая</v>
      </c>
      <c r="B6" s="10" t="str">
        <f>INDEX('Обработка исходного'!D:D,ROW($B$3)+4*(ROW($B6)-ROW($B$3)))</f>
        <v>Ст3сп5</v>
      </c>
      <c r="C6" s="10" t="str">
        <f>IF(ISBLANK(INDEX('Обработка исходного'!E:E,ROW($B$3)+4*(ROW($B6)-ROW($B$3)))),"",INDEX('Обработка исходного'!E:E,ROW($B$3)+4*(ROW($B6)-ROW($B$3))))</f>
        <v>Трубы</v>
      </c>
      <c r="D6" s="15" t="str">
        <f>INDEX('Rm, МПа'!$D:$P,ROW(D6),COLUMN($P6)-COLUMN(D6)+1)</f>
        <v>-</v>
      </c>
      <c r="E6" s="6" t="str">
        <f>INDEX('Rm, МПа'!$D:$P,ROW(E6),COLUMN($P6)-COLUMN(E6)+1)</f>
        <v>-</v>
      </c>
      <c r="F6" s="6" t="str">
        <f>INDEX('Rm, МПа'!$D:$P,ROW(F6),COLUMN($P6)-COLUMN(F6)+1)</f>
        <v>-</v>
      </c>
      <c r="G6" s="6" t="str">
        <f>INDEX('Rm, МПа'!$D:$P,ROW(G6),COLUMN($P6)-COLUMN(G6)+1)</f>
        <v>-</v>
      </c>
      <c r="H6" s="6" t="str">
        <f>INDEX('Rm, МПа'!$D:$P,ROW(H6),COLUMN($P6)-COLUMN(H6)+1)</f>
        <v>-</v>
      </c>
      <c r="I6" s="6" t="str">
        <f>INDEX('Rm, МПа'!$D:$P,ROW(I6),COLUMN($P6)-COLUMN(I6)+1)</f>
        <v>-</v>
      </c>
      <c r="J6" s="6">
        <f>INDEX('Rm, МПа'!$D:$P,ROW(J6),COLUMN($P6)-COLUMN(J6)+1)</f>
        <v>324</v>
      </c>
      <c r="K6" s="6">
        <f>INDEX('Rm, МПа'!$D:$P,ROW(K6),COLUMN($P6)-COLUMN(K6)+1)</f>
        <v>323</v>
      </c>
      <c r="L6" s="6">
        <f>INDEX('Rm, МПа'!$D:$P,ROW(L6),COLUMN($P6)-COLUMN(L6)+1)</f>
        <v>343</v>
      </c>
      <c r="M6" s="6">
        <f>INDEX('Rm, МПа'!$D:$P,ROW(M6),COLUMN($P6)-COLUMN(M6)+1)</f>
        <v>343</v>
      </c>
      <c r="N6" s="6">
        <f>INDEX('Rm, МПа'!$D:$P,ROW(N6),COLUMN($P6)-COLUMN(N6)+1)</f>
        <v>353</v>
      </c>
      <c r="O6" s="6">
        <f>INDEX('Rm, МПа'!$D:$P,ROW(O6),COLUMN($P6)-COLUMN(O6)+1)</f>
        <v>363</v>
      </c>
      <c r="P6" s="16">
        <f>INDEX('Rm, МПа'!$D:$P,ROW(P6),COLUMN($P6)-COLUMN(P6)+1)</f>
        <v>373</v>
      </c>
      <c r="Q6" s="15" t="str">
        <f>INDEX('Rp0,2, МПа'!$D:$P,ROW(D6),COLUMN($P6)-COLUMN(D6)+1)</f>
        <v>-</v>
      </c>
      <c r="R6" s="6" t="str">
        <f>INDEX('Rp0,2, МПа'!$D:$P,ROW(E6),COLUMN($P6)-COLUMN(E6)+1)</f>
        <v>-</v>
      </c>
      <c r="S6" s="6" t="str">
        <f>INDEX('Rp0,2, МПа'!$D:$P,ROW(F6),COLUMN($P6)-COLUMN(F6)+1)</f>
        <v>-</v>
      </c>
      <c r="T6" s="6" t="str">
        <f>INDEX('Rp0,2, МПа'!$D:$P,ROW(G6),COLUMN($P6)-COLUMN(G6)+1)</f>
        <v>-</v>
      </c>
      <c r="U6" s="6" t="str">
        <f>INDEX('Rp0,2, МПа'!$D:$P,ROW(H6),COLUMN($P6)-COLUMN(H6)+1)</f>
        <v>-</v>
      </c>
      <c r="V6" s="6" t="str">
        <f>INDEX('Rp0,2, МПа'!$D:$P,ROW(I6),COLUMN($P6)-COLUMN(I6)+1)</f>
        <v>-</v>
      </c>
      <c r="W6" s="6">
        <f>INDEX('Rp0,2, МПа'!$D:$P,ROW(J6),COLUMN($P6)-COLUMN(J6)+1)</f>
        <v>157</v>
      </c>
      <c r="X6" s="6">
        <f>INDEX('Rp0,2, МПа'!$D:$P,ROW(K6),COLUMN($P6)-COLUMN(K6)+1)</f>
        <v>177</v>
      </c>
      <c r="Y6" s="6">
        <f>INDEX('Rp0,2, МПа'!$D:$P,ROW(L6),COLUMN($P6)-COLUMN(L6)+1)</f>
        <v>196</v>
      </c>
      <c r="Z6" s="6">
        <f>INDEX('Rp0,2, МПа'!$D:$P,ROW(M6),COLUMN($P6)-COLUMN(M6)+1)</f>
        <v>196</v>
      </c>
      <c r="AA6" s="6">
        <f>INDEX('Rp0,2, МПа'!$D:$P,ROW(N6),COLUMN($P6)-COLUMN(N6)+1)</f>
        <v>196</v>
      </c>
      <c r="AB6" s="6">
        <f>INDEX('Rp0,2, МПа'!$D:$P,ROW(O6),COLUMN($P6)-COLUMN(O6)+1)</f>
        <v>196</v>
      </c>
      <c r="AC6" s="16">
        <f>INDEX('Rp0,2, МПа'!$D:$P,ROW(P6),COLUMN($P6)-COLUMN(P6)+1)</f>
        <v>206</v>
      </c>
    </row>
    <row r="7" spans="1:29" x14ac:dyDescent="0.25">
      <c r="A7" s="10" t="str">
        <f>INDEX('Обработка исходного'!B:B,ROW($B$3)+4*(ROW($B7)-ROW($B$3)))</f>
        <v>Сталь углеродистая</v>
      </c>
      <c r="B7" s="10" t="str">
        <f>INDEX('Обработка исходного'!D:D,ROW($B$3)+4*(ROW($B7)-ROW($B$3)))</f>
        <v>Ст3сп5</v>
      </c>
      <c r="C7" s="10" t="str">
        <f>IF(ISBLANK(INDEX('Обработка исходного'!E:E,ROW($B$3)+4*(ROW($B7)-ROW($B$3)))),"",INDEX('Обработка исходного'!E:E,ROW($B$3)+4*(ROW($B7)-ROW($B$3))))</f>
        <v>Поковки диаметром или толщиной до 300 мм, КП175*</v>
      </c>
      <c r="D7" s="15" t="str">
        <f>INDEX('Rm, МПа'!$D:$P,ROW(D7),COLUMN($P7)-COLUMN(D7)+1)</f>
        <v>-</v>
      </c>
      <c r="E7" s="6" t="str">
        <f>INDEX('Rm, МПа'!$D:$P,ROW(E7),COLUMN($P7)-COLUMN(E7)+1)</f>
        <v>-</v>
      </c>
      <c r="F7" s="6" t="str">
        <f>INDEX('Rm, МПа'!$D:$P,ROW(F7),COLUMN($P7)-COLUMN(F7)+1)</f>
        <v>-</v>
      </c>
      <c r="G7" s="6" t="str">
        <f>INDEX('Rm, МПа'!$D:$P,ROW(G7),COLUMN($P7)-COLUMN(G7)+1)</f>
        <v>-</v>
      </c>
      <c r="H7" s="6" t="str">
        <f>INDEX('Rm, МПа'!$D:$P,ROW(H7),COLUMN($P7)-COLUMN(H7)+1)</f>
        <v>-</v>
      </c>
      <c r="I7" s="6" t="str">
        <f>INDEX('Rm, МПа'!$D:$P,ROW(I7),COLUMN($P7)-COLUMN(I7)+1)</f>
        <v>-</v>
      </c>
      <c r="J7" s="6">
        <f>INDEX('Rm, МПа'!$D:$P,ROW(J7),COLUMN($P7)-COLUMN(J7)+1)</f>
        <v>275</v>
      </c>
      <c r="K7" s="6">
        <f>INDEX('Rm, МПа'!$D:$P,ROW(K7),COLUMN($P7)-COLUMN(K7)+1)</f>
        <v>304</v>
      </c>
      <c r="L7" s="6">
        <f>INDEX('Rm, МПа'!$D:$P,ROW(L7),COLUMN($P7)-COLUMN(L7)+1)</f>
        <v>314</v>
      </c>
      <c r="M7" s="6">
        <f>INDEX('Rm, МПа'!$D:$P,ROW(M7),COLUMN($P7)-COLUMN(M7)+1)</f>
        <v>333</v>
      </c>
      <c r="N7" s="6">
        <f>INDEX('Rm, МПа'!$D:$P,ROW(N7),COLUMN($P7)-COLUMN(N7)+1)</f>
        <v>333</v>
      </c>
      <c r="O7" s="6">
        <f>INDEX('Rm, МПа'!$D:$P,ROW(O7),COLUMN($P7)-COLUMN(O7)+1)</f>
        <v>343</v>
      </c>
      <c r="P7" s="16">
        <f>INDEX('Rm, МПа'!$D:$P,ROW(P7),COLUMN($P7)-COLUMN(P7)+1)</f>
        <v>355</v>
      </c>
      <c r="Q7" s="15" t="str">
        <f>INDEX('Rp0,2, МПа'!$D:$P,ROW(D7),COLUMN($P7)-COLUMN(D7)+1)</f>
        <v>-</v>
      </c>
      <c r="R7" s="6" t="str">
        <f>INDEX('Rp0,2, МПа'!$D:$P,ROW(E7),COLUMN($P7)-COLUMN(E7)+1)</f>
        <v>-</v>
      </c>
      <c r="S7" s="6" t="str">
        <f>INDEX('Rp0,2, МПа'!$D:$P,ROW(F7),COLUMN($P7)-COLUMN(F7)+1)</f>
        <v>-</v>
      </c>
      <c r="T7" s="6" t="str">
        <f>INDEX('Rp0,2, МПа'!$D:$P,ROW(G7),COLUMN($P7)-COLUMN(G7)+1)</f>
        <v>-</v>
      </c>
      <c r="U7" s="6" t="str">
        <f>INDEX('Rp0,2, МПа'!$D:$P,ROW(H7),COLUMN($P7)-COLUMN(H7)+1)</f>
        <v>-</v>
      </c>
      <c r="V7" s="6" t="str">
        <f>INDEX('Rp0,2, МПа'!$D:$P,ROW(I7),COLUMN($P7)-COLUMN(I7)+1)</f>
        <v>-</v>
      </c>
      <c r="W7" s="6">
        <f>INDEX('Rp0,2, МПа'!$D:$P,ROW(J7),COLUMN($P7)-COLUMN(J7)+1)</f>
        <v>137</v>
      </c>
      <c r="X7" s="6">
        <f>INDEX('Rp0,2, МПа'!$D:$P,ROW(K7),COLUMN($P7)-COLUMN(K7)+1)</f>
        <v>147</v>
      </c>
      <c r="Y7" s="6">
        <f>INDEX('Rp0,2, МПа'!$D:$P,ROW(L7),COLUMN($P7)-COLUMN(L7)+1)</f>
        <v>157</v>
      </c>
      <c r="Z7" s="6">
        <f>INDEX('Rp0,2, МПа'!$D:$P,ROW(M7),COLUMN($P7)-COLUMN(M7)+1)</f>
        <v>167</v>
      </c>
      <c r="AA7" s="6">
        <f>INDEX('Rp0,2, МПа'!$D:$P,ROW(N7),COLUMN($P7)-COLUMN(N7)+1)</f>
        <v>167</v>
      </c>
      <c r="AB7" s="6">
        <f>INDEX('Rp0,2, МПа'!$D:$P,ROW(O7),COLUMN($P7)-COLUMN(O7)+1)</f>
        <v>167</v>
      </c>
      <c r="AC7" s="16">
        <f>INDEX('Rp0,2, МПа'!$D:$P,ROW(P7),COLUMN($P7)-COLUMN(P7)+1)</f>
        <v>175</v>
      </c>
    </row>
    <row r="8" spans="1:29" x14ac:dyDescent="0.25">
      <c r="A8" s="10" t="str">
        <f>INDEX('Обработка исходного'!B:B,ROW($B$3)+4*(ROW($B8)-ROW($B$3)))</f>
        <v>Сталь углеродистая</v>
      </c>
      <c r="B8" s="10" t="str">
        <f>INDEX('Обработка исходного'!D:D,ROW($B$3)+4*(ROW($B8)-ROW($B$3)))</f>
        <v>Ст3сп5</v>
      </c>
      <c r="C8" s="10" t="str">
        <f>IF(ISBLANK(INDEX('Обработка исходного'!E:E,ROW($B$3)+4*(ROW($B8)-ROW($B$3)))),"",INDEX('Обработка исходного'!E:E,ROW($B$3)+4*(ROW($B8)-ROW($B$3))))</f>
        <v>Поковки диаметром или толщиной до 300 мм, КП195*</v>
      </c>
      <c r="D8" s="15" t="str">
        <f>INDEX('Rm, МПа'!$D:$P,ROW(D8),COLUMN($P8)-COLUMN(D8)+1)</f>
        <v>-</v>
      </c>
      <c r="E8" s="6" t="str">
        <f>INDEX('Rm, МПа'!$D:$P,ROW(E8),COLUMN($P8)-COLUMN(E8)+1)</f>
        <v>-</v>
      </c>
      <c r="F8" s="6" t="str">
        <f>INDEX('Rm, МПа'!$D:$P,ROW(F8),COLUMN($P8)-COLUMN(F8)+1)</f>
        <v>-</v>
      </c>
      <c r="G8" s="6" t="str">
        <f>INDEX('Rm, МПа'!$D:$P,ROW(G8),COLUMN($P8)-COLUMN(G8)+1)</f>
        <v>-</v>
      </c>
      <c r="H8" s="6" t="str">
        <f>INDEX('Rm, МПа'!$D:$P,ROW(H8),COLUMN($P8)-COLUMN(H8)+1)</f>
        <v>-</v>
      </c>
      <c r="I8" s="6" t="str">
        <f>INDEX('Rm, МПа'!$D:$P,ROW(I8),COLUMN($P8)-COLUMN(I8)+1)</f>
        <v>-</v>
      </c>
      <c r="J8" s="6">
        <f>INDEX('Rm, МПа'!$D:$P,ROW(J8),COLUMN($P8)-COLUMN(J8)+1)</f>
        <v>304</v>
      </c>
      <c r="K8" s="6">
        <f>INDEX('Rm, МПа'!$D:$P,ROW(K8),COLUMN($P8)-COLUMN(K8)+1)</f>
        <v>333</v>
      </c>
      <c r="L8" s="6">
        <f>INDEX('Rm, МПа'!$D:$P,ROW(L8),COLUMN($P8)-COLUMN(L8)+1)</f>
        <v>363</v>
      </c>
      <c r="M8" s="6">
        <f>INDEX('Rm, МПа'!$D:$P,ROW(M8),COLUMN($P8)-COLUMN(M8)+1)</f>
        <v>373</v>
      </c>
      <c r="N8" s="6">
        <f>INDEX('Rm, МПа'!$D:$P,ROW(N8),COLUMN($P8)-COLUMN(N8)+1)</f>
        <v>373</v>
      </c>
      <c r="O8" s="6">
        <f>INDEX('Rm, МПа'!$D:$P,ROW(O8),COLUMN($P8)-COLUMN(O8)+1)</f>
        <v>390</v>
      </c>
      <c r="P8" s="16">
        <f>INDEX('Rm, МПа'!$D:$P,ROW(P8),COLUMN($P8)-COLUMN(P8)+1)</f>
        <v>390</v>
      </c>
      <c r="Q8" s="15" t="str">
        <f>INDEX('Rp0,2, МПа'!$D:$P,ROW(D8),COLUMN($P8)-COLUMN(D8)+1)</f>
        <v>-</v>
      </c>
      <c r="R8" s="6" t="str">
        <f>INDEX('Rp0,2, МПа'!$D:$P,ROW(E8),COLUMN($P8)-COLUMN(E8)+1)</f>
        <v>-</v>
      </c>
      <c r="S8" s="6" t="str">
        <f>INDEX('Rp0,2, МПа'!$D:$P,ROW(F8),COLUMN($P8)-COLUMN(F8)+1)</f>
        <v>-</v>
      </c>
      <c r="T8" s="6" t="str">
        <f>INDEX('Rp0,2, МПа'!$D:$P,ROW(G8),COLUMN($P8)-COLUMN(G8)+1)</f>
        <v>-</v>
      </c>
      <c r="U8" s="6" t="str">
        <f>INDEX('Rp0,2, МПа'!$D:$P,ROW(H8),COLUMN($P8)-COLUMN(H8)+1)</f>
        <v>-</v>
      </c>
      <c r="V8" s="6" t="str">
        <f>INDEX('Rp0,2, МПа'!$D:$P,ROW(I8),COLUMN($P8)-COLUMN(I8)+1)</f>
        <v>-</v>
      </c>
      <c r="W8" s="6">
        <f>INDEX('Rp0,2, МПа'!$D:$P,ROW(J8),COLUMN($P8)-COLUMN(J8)+1)</f>
        <v>147</v>
      </c>
      <c r="X8" s="6">
        <f>INDEX('Rp0,2, МПа'!$D:$P,ROW(K8),COLUMN($P8)-COLUMN(K8)+1)</f>
        <v>167</v>
      </c>
      <c r="Y8" s="6">
        <f>INDEX('Rp0,2, МПа'!$D:$P,ROW(L8),COLUMN($P8)-COLUMN(L8)+1)</f>
        <v>177</v>
      </c>
      <c r="Z8" s="6">
        <f>INDEX('Rp0,2, МПа'!$D:$P,ROW(M8),COLUMN($P8)-COLUMN(M8)+1)</f>
        <v>195</v>
      </c>
      <c r="AA8" s="6">
        <f>INDEX('Rp0,2, МПа'!$D:$P,ROW(N8),COLUMN($P8)-COLUMN(N8)+1)</f>
        <v>195</v>
      </c>
      <c r="AB8" s="6">
        <f>INDEX('Rp0,2, МПа'!$D:$P,ROW(O8),COLUMN($P8)-COLUMN(O8)+1)</f>
        <v>195</v>
      </c>
      <c r="AC8" s="16">
        <f>INDEX('Rp0,2, МПа'!$D:$P,ROW(P8),COLUMN($P8)-COLUMN(P8)+1)</f>
        <v>195</v>
      </c>
    </row>
    <row r="9" spans="1:29" x14ac:dyDescent="0.25">
      <c r="A9" s="10" t="str">
        <f>INDEX('Обработка исходного'!B:B,ROW($B$3)+4*(ROW($B9)-ROW($B$3)))</f>
        <v>Сталь углеродистая</v>
      </c>
      <c r="B9" s="10" t="str">
        <f>INDEX('Обработка исходного'!D:D,ROW($B$3)+4*(ROW($B9)-ROW($B$3)))</f>
        <v>Ст3сп5</v>
      </c>
      <c r="C9" s="10" t="str">
        <f>IF(ISBLANK(INDEX('Обработка исходного'!E:E,ROW($B$3)+4*(ROW($B9)-ROW($B$3)))),"",INDEX('Обработка исходного'!E:E,ROW($B$3)+4*(ROW($B9)-ROW($B$3))))</f>
        <v>Поковки диаметром или толщиной до 50 мм, КП215*</v>
      </c>
      <c r="D9" s="15" t="str">
        <f>INDEX('Rm, МПа'!$D:$P,ROW(D9),COLUMN($P9)-COLUMN(D9)+1)</f>
        <v>-</v>
      </c>
      <c r="E9" s="6" t="str">
        <f>INDEX('Rm, МПа'!$D:$P,ROW(E9),COLUMN($P9)-COLUMN(E9)+1)</f>
        <v>-</v>
      </c>
      <c r="F9" s="6" t="str">
        <f>INDEX('Rm, МПа'!$D:$P,ROW(F9),COLUMN($P9)-COLUMN(F9)+1)</f>
        <v>-</v>
      </c>
      <c r="G9" s="6" t="str">
        <f>INDEX('Rm, МПа'!$D:$P,ROW(G9),COLUMN($P9)-COLUMN(G9)+1)</f>
        <v>-</v>
      </c>
      <c r="H9" s="6" t="str">
        <f>INDEX('Rm, МПа'!$D:$P,ROW(H9),COLUMN($P9)-COLUMN(H9)+1)</f>
        <v>-</v>
      </c>
      <c r="I9" s="6" t="str">
        <f>INDEX('Rm, МПа'!$D:$P,ROW(I9),COLUMN($P9)-COLUMN(I9)+1)</f>
        <v>-</v>
      </c>
      <c r="J9" s="6">
        <f>INDEX('Rm, МПа'!$D:$P,ROW(J9),COLUMN($P9)-COLUMN(J9)+1)</f>
        <v>333</v>
      </c>
      <c r="K9" s="6">
        <f>INDEX('Rm, МПа'!$D:$P,ROW(K9),COLUMN($P9)-COLUMN(K9)+1)</f>
        <v>373</v>
      </c>
      <c r="L9" s="6">
        <f>INDEX('Rm, МПа'!$D:$P,ROW(L9),COLUMN($P9)-COLUMN(L9)+1)</f>
        <v>392</v>
      </c>
      <c r="M9" s="6">
        <f>INDEX('Rm, МПа'!$D:$P,ROW(M9),COLUMN($P9)-COLUMN(M9)+1)</f>
        <v>402</v>
      </c>
      <c r="N9" s="6">
        <f>INDEX('Rm, МПа'!$D:$P,ROW(N9),COLUMN($P9)-COLUMN(N9)+1)</f>
        <v>402</v>
      </c>
      <c r="O9" s="6">
        <f>INDEX('Rm, МПа'!$D:$P,ROW(O9),COLUMN($P9)-COLUMN(O9)+1)</f>
        <v>422</v>
      </c>
      <c r="P9" s="16">
        <f>INDEX('Rm, МПа'!$D:$P,ROW(P9),COLUMN($P9)-COLUMN(P9)+1)</f>
        <v>420</v>
      </c>
      <c r="Q9" s="15" t="str">
        <f>INDEX('Rp0,2, МПа'!$D:$P,ROW(D9),COLUMN($P9)-COLUMN(D9)+1)</f>
        <v>-</v>
      </c>
      <c r="R9" s="6" t="str">
        <f>INDEX('Rp0,2, МПа'!$D:$P,ROW(E9),COLUMN($P9)-COLUMN(E9)+1)</f>
        <v>-</v>
      </c>
      <c r="S9" s="6" t="str">
        <f>INDEX('Rp0,2, МПа'!$D:$P,ROW(F9),COLUMN($P9)-COLUMN(F9)+1)</f>
        <v>-</v>
      </c>
      <c r="T9" s="6" t="str">
        <f>INDEX('Rp0,2, МПа'!$D:$P,ROW(G9),COLUMN($P9)-COLUMN(G9)+1)</f>
        <v>-</v>
      </c>
      <c r="U9" s="6" t="str">
        <f>INDEX('Rp0,2, МПа'!$D:$P,ROW(H9),COLUMN($P9)-COLUMN(H9)+1)</f>
        <v>-</v>
      </c>
      <c r="V9" s="6" t="str">
        <f>INDEX('Rp0,2, МПа'!$D:$P,ROW(I9),COLUMN($P9)-COLUMN(I9)+1)</f>
        <v>-</v>
      </c>
      <c r="W9" s="6">
        <f>INDEX('Rp0,2, МПа'!$D:$P,ROW(J9),COLUMN($P9)-COLUMN(J9)+1)</f>
        <v>167</v>
      </c>
      <c r="X9" s="6">
        <f>INDEX('Rp0,2, МПа'!$D:$P,ROW(K9),COLUMN($P9)-COLUMN(K9)+1)</f>
        <v>196</v>
      </c>
      <c r="Y9" s="6">
        <f>INDEX('Rp0,2, МПа'!$D:$P,ROW(L9),COLUMN($P9)-COLUMN(L9)+1)</f>
        <v>196</v>
      </c>
      <c r="Z9" s="6">
        <f>INDEX('Rp0,2, МПа'!$D:$P,ROW(M9),COLUMN($P9)-COLUMN(M9)+1)</f>
        <v>206</v>
      </c>
      <c r="AA9" s="6">
        <f>INDEX('Rp0,2, МПа'!$D:$P,ROW(N9),COLUMN($P9)-COLUMN(N9)+1)</f>
        <v>206</v>
      </c>
      <c r="AB9" s="6">
        <f>INDEX('Rp0,2, МПа'!$D:$P,ROW(O9),COLUMN($P9)-COLUMN(O9)+1)</f>
        <v>206</v>
      </c>
      <c r="AC9" s="16">
        <f>INDEX('Rp0,2, МПа'!$D:$P,ROW(P9),COLUMN($P9)-COLUMN(P9)+1)</f>
        <v>215</v>
      </c>
    </row>
    <row r="10" spans="1:29" x14ac:dyDescent="0.25">
      <c r="A10" s="10" t="str">
        <f>INDEX('Обработка исходного'!B:B,ROW($B$3)+4*(ROW($B10)-ROW($B$3)))</f>
        <v>Сталь углеродистая</v>
      </c>
      <c r="B10" s="10">
        <f>INDEX('Обработка исходного'!D:D,ROW($B$3)+4*(ROW($B10)-ROW($B$3)))</f>
        <v>10</v>
      </c>
      <c r="C10" s="10" t="str">
        <f>IF(ISBLANK(INDEX('Обработка исходного'!E:E,ROW($B$3)+4*(ROW($B10)-ROW($B$3)))),"",INDEX('Обработка исходного'!E:E,ROW($B$3)+4*(ROW($B10)-ROW($B$3))))</f>
        <v>Трубы холодно- и теплодеформированные бесшовные</v>
      </c>
      <c r="D10" s="15" t="str">
        <f>INDEX('Rm, МПа'!$D:$P,ROW(D10),COLUMN($P10)-COLUMN(D10)+1)</f>
        <v>-</v>
      </c>
      <c r="E10" s="6" t="str">
        <f>INDEX('Rm, МПа'!$D:$P,ROW(E10),COLUMN($P10)-COLUMN(E10)+1)</f>
        <v>-</v>
      </c>
      <c r="F10" s="6" t="str">
        <f>INDEX('Rm, МПа'!$D:$P,ROW(F10),COLUMN($P10)-COLUMN(F10)+1)</f>
        <v>-</v>
      </c>
      <c r="G10" s="6" t="str">
        <f>INDEX('Rm, МПа'!$D:$P,ROW(G10),COLUMN($P10)-COLUMN(G10)+1)</f>
        <v>-</v>
      </c>
      <c r="H10" s="6" t="str">
        <f>INDEX('Rm, МПа'!$D:$P,ROW(H10),COLUMN($P10)-COLUMN(H10)+1)</f>
        <v>-</v>
      </c>
      <c r="I10" s="6">
        <f>INDEX('Rm, МПа'!$D:$P,ROW(I10),COLUMN($P10)-COLUMN(I10)+1)</f>
        <v>294</v>
      </c>
      <c r="J10" s="6">
        <f>INDEX('Rm, МПа'!$D:$P,ROW(J10),COLUMN($P10)-COLUMN(J10)+1)</f>
        <v>314</v>
      </c>
      <c r="K10" s="6">
        <f>INDEX('Rm, МПа'!$D:$P,ROW(K10),COLUMN($P10)-COLUMN(K10)+1)</f>
        <v>323</v>
      </c>
      <c r="L10" s="6">
        <f>INDEX('Rm, МПа'!$D:$P,ROW(L10),COLUMN($P10)-COLUMN(L10)+1)</f>
        <v>333</v>
      </c>
      <c r="M10" s="6">
        <f>INDEX('Rm, МПа'!$D:$P,ROW(M10),COLUMN($P10)-COLUMN(M10)+1)</f>
        <v>333</v>
      </c>
      <c r="N10" s="6">
        <f>INDEX('Rm, МПа'!$D:$P,ROW(N10),COLUMN($P10)-COLUMN(N10)+1)</f>
        <v>333</v>
      </c>
      <c r="O10" s="6">
        <f>INDEX('Rm, МПа'!$D:$P,ROW(O10),COLUMN($P10)-COLUMN(O10)+1)</f>
        <v>333</v>
      </c>
      <c r="P10" s="16">
        <f>INDEX('Rm, МПа'!$D:$P,ROW(P10),COLUMN($P10)-COLUMN(P10)+1)</f>
        <v>343</v>
      </c>
      <c r="Q10" s="15" t="str">
        <f>INDEX('Rp0,2, МПа'!$D:$P,ROW(D10),COLUMN($P10)-COLUMN(D10)+1)</f>
        <v>-</v>
      </c>
      <c r="R10" s="6" t="str">
        <f>INDEX('Rp0,2, МПа'!$D:$P,ROW(E10),COLUMN($P10)-COLUMN(E10)+1)</f>
        <v>-</v>
      </c>
      <c r="S10" s="6" t="str">
        <f>INDEX('Rp0,2, МПа'!$D:$P,ROW(F10),COLUMN($P10)-COLUMN(F10)+1)</f>
        <v>-</v>
      </c>
      <c r="T10" s="6" t="str">
        <f>INDEX('Rp0,2, МПа'!$D:$P,ROW(G10),COLUMN($P10)-COLUMN(G10)+1)</f>
        <v>-</v>
      </c>
      <c r="U10" s="6" t="str">
        <f>INDEX('Rp0,2, МПа'!$D:$P,ROW(H10),COLUMN($P10)-COLUMN(H10)+1)</f>
        <v>-</v>
      </c>
      <c r="V10" s="6">
        <f>INDEX('Rp0,2, МПа'!$D:$P,ROW(I10),COLUMN($P10)-COLUMN(I10)+1)</f>
        <v>118</v>
      </c>
      <c r="W10" s="6">
        <f>INDEX('Rp0,2, МПа'!$D:$P,ROW(J10),COLUMN($P10)-COLUMN(J10)+1)</f>
        <v>137</v>
      </c>
      <c r="X10" s="6">
        <f>INDEX('Rp0,2, МПа'!$D:$P,ROW(K10),COLUMN($P10)-COLUMN(K10)+1)</f>
        <v>157</v>
      </c>
      <c r="Y10" s="6">
        <f>INDEX('Rp0,2, МПа'!$D:$P,ROW(L10),COLUMN($P10)-COLUMN(L10)+1)</f>
        <v>176</v>
      </c>
      <c r="Z10" s="6">
        <f>INDEX('Rp0,2, МПа'!$D:$P,ROW(M10),COLUMN($P10)-COLUMN(M10)+1)</f>
        <v>181</v>
      </c>
      <c r="AA10" s="6">
        <f>INDEX('Rp0,2, МПа'!$D:$P,ROW(N10),COLUMN($P10)-COLUMN(N10)+1)</f>
        <v>195</v>
      </c>
      <c r="AB10" s="6">
        <f>INDEX('Rp0,2, МПа'!$D:$P,ROW(O10),COLUMN($P10)-COLUMN(O10)+1)</f>
        <v>196</v>
      </c>
      <c r="AC10" s="16">
        <f>INDEX('Rp0,2, МПа'!$D:$P,ROW(P10),COLUMN($P10)-COLUMN(P10)+1)</f>
        <v>206</v>
      </c>
    </row>
    <row r="11" spans="1:29" ht="25.5" x14ac:dyDescent="0.25">
      <c r="A11" s="10" t="str">
        <f>INDEX('Обработка исходного'!B:B,ROW($B$3)+4*(ROW($B11)-ROW($B$3)))</f>
        <v>Сталь углеродистая</v>
      </c>
      <c r="B11" s="10">
        <f>INDEX('Обработка исходного'!D:D,ROW($B$3)+4*(ROW($B11)-ROW($B$3)))</f>
        <v>10</v>
      </c>
      <c r="C11" s="10" t="str">
        <f>IF(ISBLANK(INDEX('Обработка исходного'!E:E,ROW($B$3)+4*(ROW($B11)-ROW($B$3)))),"",INDEX('Обработка исходного'!E:E,ROW($B$3)+4*(ROW($B11)-ROW($B$3))))</f>
        <v>Сортовая горячекатаная и кованая сталь толщиной или диаметром до 80 мм</v>
      </c>
      <c r="D11" s="15" t="str">
        <f>INDEX('Rm, МПа'!$D:$P,ROW(D11),COLUMN($P11)-COLUMN(D11)+1)</f>
        <v>-</v>
      </c>
      <c r="E11" s="6" t="str">
        <f>INDEX('Rm, МПа'!$D:$P,ROW(E11),COLUMN($P11)-COLUMN(E11)+1)</f>
        <v>-</v>
      </c>
      <c r="F11" s="6" t="str">
        <f>INDEX('Rm, МПа'!$D:$P,ROW(F11),COLUMN($P11)-COLUMN(F11)+1)</f>
        <v>-</v>
      </c>
      <c r="G11" s="6" t="str">
        <f>INDEX('Rm, МПа'!$D:$P,ROW(G11),COLUMN($P11)-COLUMN(G11)+1)</f>
        <v>-</v>
      </c>
      <c r="H11" s="6" t="str">
        <f>INDEX('Rm, МПа'!$D:$P,ROW(H11),COLUMN($P11)-COLUMN(H11)+1)</f>
        <v>-</v>
      </c>
      <c r="I11" s="6">
        <f>INDEX('Rm, МПа'!$D:$P,ROW(I11),COLUMN($P11)-COLUMN(I11)+1)</f>
        <v>294</v>
      </c>
      <c r="J11" s="6">
        <f>INDEX('Rm, МПа'!$D:$P,ROW(J11),COLUMN($P11)-COLUMN(J11)+1)</f>
        <v>314</v>
      </c>
      <c r="K11" s="6">
        <f>INDEX('Rm, МПа'!$D:$P,ROW(K11),COLUMN($P11)-COLUMN(K11)+1)</f>
        <v>323</v>
      </c>
      <c r="L11" s="6">
        <f>INDEX('Rm, МПа'!$D:$P,ROW(L11),COLUMN($P11)-COLUMN(L11)+1)</f>
        <v>333</v>
      </c>
      <c r="M11" s="6">
        <f>INDEX('Rm, МПа'!$D:$P,ROW(M11),COLUMN($P11)-COLUMN(M11)+1)</f>
        <v>333</v>
      </c>
      <c r="N11" s="6">
        <f>INDEX('Rm, МПа'!$D:$P,ROW(N11),COLUMN($P11)-COLUMN(N11)+1)</f>
        <v>333</v>
      </c>
      <c r="O11" s="6">
        <f>INDEX('Rm, МПа'!$D:$P,ROW(O11),COLUMN($P11)-COLUMN(O11)+1)</f>
        <v>333</v>
      </c>
      <c r="P11" s="16">
        <f>INDEX('Rm, МПа'!$D:$P,ROW(P11),COLUMN($P11)-COLUMN(P11)+1)</f>
        <v>333</v>
      </c>
      <c r="Q11" s="15" t="str">
        <f>INDEX('Rp0,2, МПа'!$D:$P,ROW(D11),COLUMN($P11)-COLUMN(D11)+1)</f>
        <v>-</v>
      </c>
      <c r="R11" s="6" t="str">
        <f>INDEX('Rp0,2, МПа'!$D:$P,ROW(E11),COLUMN($P11)-COLUMN(E11)+1)</f>
        <v>-</v>
      </c>
      <c r="S11" s="6" t="str">
        <f>INDEX('Rp0,2, МПа'!$D:$P,ROW(F11),COLUMN($P11)-COLUMN(F11)+1)</f>
        <v>-</v>
      </c>
      <c r="T11" s="6" t="str">
        <f>INDEX('Rp0,2, МПа'!$D:$P,ROW(G11),COLUMN($P11)-COLUMN(G11)+1)</f>
        <v>-</v>
      </c>
      <c r="U11" s="6" t="str">
        <f>INDEX('Rp0,2, МПа'!$D:$P,ROW(H11),COLUMN($P11)-COLUMN(H11)+1)</f>
        <v>-</v>
      </c>
      <c r="V11" s="6">
        <f>INDEX('Rp0,2, МПа'!$D:$P,ROW(I11),COLUMN($P11)-COLUMN(I11)+1)</f>
        <v>118</v>
      </c>
      <c r="W11" s="6">
        <f>INDEX('Rp0,2, МПа'!$D:$P,ROW(J11),COLUMN($P11)-COLUMN(J11)+1)</f>
        <v>137</v>
      </c>
      <c r="X11" s="6">
        <f>INDEX('Rp0,2, МПа'!$D:$P,ROW(K11),COLUMN($P11)-COLUMN(K11)+1)</f>
        <v>157</v>
      </c>
      <c r="Y11" s="6">
        <f>INDEX('Rp0,2, МПа'!$D:$P,ROW(L11),COLUMN($P11)-COLUMN(L11)+1)</f>
        <v>177</v>
      </c>
      <c r="Z11" s="6">
        <f>INDEX('Rp0,2, МПа'!$D:$P,ROW(M11),COLUMN($P11)-COLUMN(M11)+1)</f>
        <v>177</v>
      </c>
      <c r="AA11" s="6">
        <f>INDEX('Rp0,2, МПа'!$D:$P,ROW(N11),COLUMN($P11)-COLUMN(N11)+1)</f>
        <v>186</v>
      </c>
      <c r="AB11" s="6">
        <f>INDEX('Rp0,2, МПа'!$D:$P,ROW(O11),COLUMN($P11)-COLUMN(O11)+1)</f>
        <v>186</v>
      </c>
      <c r="AC11" s="16">
        <f>INDEX('Rp0,2, МПа'!$D:$P,ROW(P11),COLUMN($P11)-COLUMN(P11)+1)</f>
        <v>186</v>
      </c>
    </row>
    <row r="12" spans="1:29" x14ac:dyDescent="0.25">
      <c r="A12" s="10" t="str">
        <f>INDEX('Обработка исходного'!B:B,ROW($B$3)+4*(ROW($B12)-ROW($B$3)))</f>
        <v>Сталь углеродистая</v>
      </c>
      <c r="B12" s="10">
        <f>INDEX('Обработка исходного'!D:D,ROW($B$3)+4*(ROW($B12)-ROW($B$3)))</f>
        <v>15</v>
      </c>
      <c r="C12" s="10" t="str">
        <f>IF(ISBLANK(INDEX('Обработка исходного'!E:E,ROW($B$3)+4*(ROW($B12)-ROW($B$3)))),"",INDEX('Обработка исходного'!E:E,ROW($B$3)+4*(ROW($B12)-ROW($B$3))))</f>
        <v>Сортовая горячекатаная сталь толщиной или диаметром до 80 мм</v>
      </c>
      <c r="D12" s="15" t="str">
        <f>INDEX('Rm, МПа'!$D:$P,ROW(D12),COLUMN($P12)-COLUMN(D12)+1)</f>
        <v>-</v>
      </c>
      <c r="E12" s="6" t="str">
        <f>INDEX('Rm, МПа'!$D:$P,ROW(E12),COLUMN($P12)-COLUMN(E12)+1)</f>
        <v>-</v>
      </c>
      <c r="F12" s="6" t="str">
        <f>INDEX('Rm, МПа'!$D:$P,ROW(F12),COLUMN($P12)-COLUMN(F12)+1)</f>
        <v>-</v>
      </c>
      <c r="G12" s="6" t="str">
        <f>INDEX('Rm, МПа'!$D:$P,ROW(G12),COLUMN($P12)-COLUMN(G12)+1)</f>
        <v>-</v>
      </c>
      <c r="H12" s="6" t="str">
        <f>INDEX('Rm, МПа'!$D:$P,ROW(H12),COLUMN($P12)-COLUMN(H12)+1)</f>
        <v>-</v>
      </c>
      <c r="I12" s="6">
        <f>INDEX('Rm, МПа'!$D:$P,ROW(I12),COLUMN($P12)-COLUMN(I12)+1)</f>
        <v>333</v>
      </c>
      <c r="J12" s="6">
        <f>INDEX('Rm, МПа'!$D:$P,ROW(J12),COLUMN($P12)-COLUMN(J12)+1)</f>
        <v>333</v>
      </c>
      <c r="K12" s="6">
        <f>INDEX('Rm, МПа'!$D:$P,ROW(K12),COLUMN($P12)-COLUMN(K12)+1)</f>
        <v>333</v>
      </c>
      <c r="L12" s="6">
        <f>INDEX('Rm, МПа'!$D:$P,ROW(L12),COLUMN($P12)-COLUMN(L12)+1)</f>
        <v>343</v>
      </c>
      <c r="M12" s="6">
        <f>INDEX('Rm, МПа'!$D:$P,ROW(M12),COLUMN($P12)-COLUMN(M12)+1)</f>
        <v>353</v>
      </c>
      <c r="N12" s="6">
        <f>INDEX('Rm, МПа'!$D:$P,ROW(N12),COLUMN($P12)-COLUMN(N12)+1)</f>
        <v>363</v>
      </c>
      <c r="O12" s="6">
        <f>INDEX('Rm, МПа'!$D:$P,ROW(O12),COLUMN($P12)-COLUMN(O12)+1)</f>
        <v>373</v>
      </c>
      <c r="P12" s="16">
        <f>INDEX('Rm, МПа'!$D:$P,ROW(P12),COLUMN($P12)-COLUMN(P12)+1)</f>
        <v>373</v>
      </c>
      <c r="Q12" s="15" t="str">
        <f>INDEX('Rp0,2, МПа'!$D:$P,ROW(D12),COLUMN($P12)-COLUMN(D12)+1)</f>
        <v>-</v>
      </c>
      <c r="R12" s="6" t="str">
        <f>INDEX('Rp0,2, МПа'!$D:$P,ROW(E12),COLUMN($P12)-COLUMN(E12)+1)</f>
        <v>-</v>
      </c>
      <c r="S12" s="6" t="str">
        <f>INDEX('Rp0,2, МПа'!$D:$P,ROW(F12),COLUMN($P12)-COLUMN(F12)+1)</f>
        <v>-</v>
      </c>
      <c r="T12" s="6" t="str">
        <f>INDEX('Rp0,2, МПа'!$D:$P,ROW(G12),COLUMN($P12)-COLUMN(G12)+1)</f>
        <v>-</v>
      </c>
      <c r="U12" s="6" t="str">
        <f>INDEX('Rp0,2, МПа'!$D:$P,ROW(H12),COLUMN($P12)-COLUMN(H12)+1)</f>
        <v>-</v>
      </c>
      <c r="V12" s="6">
        <f>INDEX('Rp0,2, МПа'!$D:$P,ROW(I12),COLUMN($P12)-COLUMN(I12)+1)</f>
        <v>196</v>
      </c>
      <c r="W12" s="6">
        <f>INDEX('Rp0,2, МПа'!$D:$P,ROW(J12),COLUMN($P12)-COLUMN(J12)+1)</f>
        <v>196</v>
      </c>
      <c r="X12" s="6">
        <f>INDEX('Rp0,2, МПа'!$D:$P,ROW(K12),COLUMN($P12)-COLUMN(K12)+1)</f>
        <v>196</v>
      </c>
      <c r="Y12" s="6">
        <f>INDEX('Rp0,2, МПа'!$D:$P,ROW(L12),COLUMN($P12)-COLUMN(L12)+1)</f>
        <v>196</v>
      </c>
      <c r="Z12" s="6">
        <f>INDEX('Rp0,2, МПа'!$D:$P,ROW(M12),COLUMN($P12)-COLUMN(M12)+1)</f>
        <v>196</v>
      </c>
      <c r="AA12" s="6">
        <f>INDEX('Rp0,2, МПа'!$D:$P,ROW(N12),COLUMN($P12)-COLUMN(N12)+1)</f>
        <v>216</v>
      </c>
      <c r="AB12" s="6">
        <f>INDEX('Rp0,2, МПа'!$D:$P,ROW(O12),COLUMN($P12)-COLUMN(O12)+1)</f>
        <v>216</v>
      </c>
      <c r="AC12" s="16">
        <f>INDEX('Rp0,2, МПа'!$D:$P,ROW(P12),COLUMN($P12)-COLUMN(P12)+1)</f>
        <v>226</v>
      </c>
    </row>
    <row r="13" spans="1:29" x14ac:dyDescent="0.25">
      <c r="A13" s="10" t="str">
        <f>INDEX('Обработка исходного'!B:B,ROW($B$3)+4*(ROW($B13)-ROW($B$3)))</f>
        <v>Сталь углеродистая</v>
      </c>
      <c r="B13" s="10">
        <f>INDEX('Обработка исходного'!D:D,ROW($B$3)+4*(ROW($B13)-ROW($B$3)))</f>
        <v>15</v>
      </c>
      <c r="C13" s="10" t="str">
        <f>IF(ISBLANK(INDEX('Обработка исходного'!E:E,ROW($B$3)+4*(ROW($B13)-ROW($B$3)))),"",INDEX('Обработка исходного'!E:E,ROW($B$3)+4*(ROW($B13)-ROW($B$3))))</f>
        <v>Поковки диаметром до 300 мм, КП175*</v>
      </c>
      <c r="D13" s="15" t="str">
        <f>INDEX('Rm, МПа'!$D:$P,ROW(D13),COLUMN($P13)-COLUMN(D13)+1)</f>
        <v>-</v>
      </c>
      <c r="E13" s="6" t="str">
        <f>INDEX('Rm, МПа'!$D:$P,ROW(E13),COLUMN($P13)-COLUMN(E13)+1)</f>
        <v>-</v>
      </c>
      <c r="F13" s="6" t="str">
        <f>INDEX('Rm, МПа'!$D:$P,ROW(F13),COLUMN($P13)-COLUMN(F13)+1)</f>
        <v>-</v>
      </c>
      <c r="G13" s="6" t="str">
        <f>INDEX('Rm, МПа'!$D:$P,ROW(G13),COLUMN($P13)-COLUMN(G13)+1)</f>
        <v>-</v>
      </c>
      <c r="H13" s="6" t="str">
        <f>INDEX('Rm, МПа'!$D:$P,ROW(H13),COLUMN($P13)-COLUMN(H13)+1)</f>
        <v>-</v>
      </c>
      <c r="I13" s="6">
        <f>INDEX('Rm, МПа'!$D:$P,ROW(I13),COLUMN($P13)-COLUMN(I13)+1)</f>
        <v>294</v>
      </c>
      <c r="J13" s="6">
        <f>INDEX('Rm, МПа'!$D:$P,ROW(J13),COLUMN($P13)-COLUMN(J13)+1)</f>
        <v>294</v>
      </c>
      <c r="K13" s="6">
        <f>INDEX('Rm, МПа'!$D:$P,ROW(K13),COLUMN($P13)-COLUMN(K13)+1)</f>
        <v>294</v>
      </c>
      <c r="L13" s="6">
        <f>INDEX('Rm, МПа'!$D:$P,ROW(L13),COLUMN($P13)-COLUMN(L13)+1)</f>
        <v>314</v>
      </c>
      <c r="M13" s="6">
        <f>INDEX('Rm, МПа'!$D:$P,ROW(M13),COLUMN($P13)-COLUMN(M13)+1)</f>
        <v>324</v>
      </c>
      <c r="N13" s="6">
        <f>INDEX('Rm, МПа'!$D:$P,ROW(N13),COLUMN($P13)-COLUMN(N13)+1)</f>
        <v>333</v>
      </c>
      <c r="O13" s="6">
        <f>INDEX('Rm, МПа'!$D:$P,ROW(O13),COLUMN($P13)-COLUMN(O13)+1)</f>
        <v>343</v>
      </c>
      <c r="P13" s="16">
        <f>INDEX('Rm, МПа'!$D:$P,ROW(P13),COLUMN($P13)-COLUMN(P13)+1)</f>
        <v>355</v>
      </c>
      <c r="Q13" s="15" t="str">
        <f>INDEX('Rp0,2, МПа'!$D:$P,ROW(D13),COLUMN($P13)-COLUMN(D13)+1)</f>
        <v>-</v>
      </c>
      <c r="R13" s="6" t="str">
        <f>INDEX('Rp0,2, МПа'!$D:$P,ROW(E13),COLUMN($P13)-COLUMN(E13)+1)</f>
        <v>-</v>
      </c>
      <c r="S13" s="6" t="str">
        <f>INDEX('Rp0,2, МПа'!$D:$P,ROW(F13),COLUMN($P13)-COLUMN(F13)+1)</f>
        <v>-</v>
      </c>
      <c r="T13" s="6" t="str">
        <f>INDEX('Rp0,2, МПа'!$D:$P,ROW(G13),COLUMN($P13)-COLUMN(G13)+1)</f>
        <v>-</v>
      </c>
      <c r="U13" s="6" t="str">
        <f>INDEX('Rp0,2, МПа'!$D:$P,ROW(H13),COLUMN($P13)-COLUMN(H13)+1)</f>
        <v>-</v>
      </c>
      <c r="V13" s="6">
        <f>INDEX('Rp0,2, МПа'!$D:$P,ROW(I13),COLUMN($P13)-COLUMN(I13)+1)</f>
        <v>118</v>
      </c>
      <c r="W13" s="6">
        <f>INDEX('Rp0,2, МПа'!$D:$P,ROW(J13),COLUMN($P13)-COLUMN(J13)+1)</f>
        <v>118</v>
      </c>
      <c r="X13" s="6">
        <f>INDEX('Rp0,2, МПа'!$D:$P,ROW(K13),COLUMN($P13)-COLUMN(K13)+1)</f>
        <v>128</v>
      </c>
      <c r="Y13" s="6">
        <f>INDEX('Rp0,2, МПа'!$D:$P,ROW(L13),COLUMN($P13)-COLUMN(L13)+1)</f>
        <v>147</v>
      </c>
      <c r="Z13" s="6">
        <f>INDEX('Rp0,2, МПа'!$D:$P,ROW(M13),COLUMN($P13)-COLUMN(M13)+1)</f>
        <v>147</v>
      </c>
      <c r="AA13" s="6">
        <f>INDEX('Rp0,2, МПа'!$D:$P,ROW(N13),COLUMN($P13)-COLUMN(N13)+1)</f>
        <v>157</v>
      </c>
      <c r="AB13" s="6">
        <f>INDEX('Rp0,2, МПа'!$D:$P,ROW(O13),COLUMN($P13)-COLUMN(O13)+1)</f>
        <v>167</v>
      </c>
      <c r="AC13" s="16">
        <f>INDEX('Rp0,2, МПа'!$D:$P,ROW(P13),COLUMN($P13)-COLUMN(P13)+1)</f>
        <v>175</v>
      </c>
    </row>
    <row r="14" spans="1:29" x14ac:dyDescent="0.25">
      <c r="A14" s="10" t="str">
        <f>INDEX('Обработка исходного'!B:B,ROW($B$3)+4*(ROW($B14)-ROW($B$3)))</f>
        <v>Сталь углеродистая</v>
      </c>
      <c r="B14" s="10">
        <f>INDEX('Обработка исходного'!D:D,ROW($B$3)+4*(ROW($B14)-ROW($B$3)))</f>
        <v>15</v>
      </c>
      <c r="C14" s="10" t="str">
        <f>IF(ISBLANK(INDEX('Обработка исходного'!E:E,ROW($B$3)+4*(ROW($B14)-ROW($B$3)))),"",INDEX('Обработка исходного'!E:E,ROW($B$3)+4*(ROW($B14)-ROW($B$3))))</f>
        <v>Поковки диаметром до 100 мм, КП195*</v>
      </c>
      <c r="D14" s="15" t="str">
        <f>INDEX('Rm, МПа'!$D:$P,ROW(D14),COLUMN($P14)-COLUMN(D14)+1)</f>
        <v>-</v>
      </c>
      <c r="E14" s="6" t="str">
        <f>INDEX('Rm, МПа'!$D:$P,ROW(E14),COLUMN($P14)-COLUMN(E14)+1)</f>
        <v>-</v>
      </c>
      <c r="F14" s="6" t="str">
        <f>INDEX('Rm, МПа'!$D:$P,ROW(F14),COLUMN($P14)-COLUMN(F14)+1)</f>
        <v>-</v>
      </c>
      <c r="G14" s="6" t="str">
        <f>INDEX('Rm, МПа'!$D:$P,ROW(G14),COLUMN($P14)-COLUMN(G14)+1)</f>
        <v>-</v>
      </c>
      <c r="H14" s="6" t="str">
        <f>INDEX('Rm, МПа'!$D:$P,ROW(H14),COLUMN($P14)-COLUMN(H14)+1)</f>
        <v>-</v>
      </c>
      <c r="I14" s="6">
        <f>INDEX('Rm, МПа'!$D:$P,ROW(I14),COLUMN($P14)-COLUMN(I14)+1)</f>
        <v>324</v>
      </c>
      <c r="J14" s="6">
        <f>INDEX('Rm, МПа'!$D:$P,ROW(J14),COLUMN($P14)-COLUMN(J14)+1)</f>
        <v>333</v>
      </c>
      <c r="K14" s="6">
        <f>INDEX('Rm, МПа'!$D:$P,ROW(K14),COLUMN($P14)-COLUMN(K14)+1)</f>
        <v>343</v>
      </c>
      <c r="L14" s="6">
        <f>INDEX('Rm, МПа'!$D:$P,ROW(L14),COLUMN($P14)-COLUMN(L14)+1)</f>
        <v>353</v>
      </c>
      <c r="M14" s="6">
        <f>INDEX('Rm, МПа'!$D:$P,ROW(M14),COLUMN($P14)-COLUMN(M14)+1)</f>
        <v>363</v>
      </c>
      <c r="N14" s="6">
        <f>INDEX('Rm, МПа'!$D:$P,ROW(N14),COLUMN($P14)-COLUMN(N14)+1)</f>
        <v>373</v>
      </c>
      <c r="O14" s="6">
        <f>INDEX('Rm, МПа'!$D:$P,ROW(O14),COLUMN($P14)-COLUMN(O14)+1)</f>
        <v>383</v>
      </c>
      <c r="P14" s="16">
        <f>INDEX('Rm, МПа'!$D:$P,ROW(P14),COLUMN($P14)-COLUMN(P14)+1)</f>
        <v>390</v>
      </c>
      <c r="Q14" s="15" t="str">
        <f>INDEX('Rp0,2, МПа'!$D:$P,ROW(D14),COLUMN($P14)-COLUMN(D14)+1)</f>
        <v>-</v>
      </c>
      <c r="R14" s="6" t="str">
        <f>INDEX('Rp0,2, МПа'!$D:$P,ROW(E14),COLUMN($P14)-COLUMN(E14)+1)</f>
        <v>-</v>
      </c>
      <c r="S14" s="6" t="str">
        <f>INDEX('Rp0,2, МПа'!$D:$P,ROW(F14),COLUMN($P14)-COLUMN(F14)+1)</f>
        <v>-</v>
      </c>
      <c r="T14" s="6" t="str">
        <f>INDEX('Rp0,2, МПа'!$D:$P,ROW(G14),COLUMN($P14)-COLUMN(G14)+1)</f>
        <v>-</v>
      </c>
      <c r="U14" s="6" t="str">
        <f>INDEX('Rp0,2, МПа'!$D:$P,ROW(H14),COLUMN($P14)-COLUMN(H14)+1)</f>
        <v>-</v>
      </c>
      <c r="V14" s="6">
        <f>INDEX('Rp0,2, МПа'!$D:$P,ROW(I14),COLUMN($P14)-COLUMN(I14)+1)</f>
        <v>128</v>
      </c>
      <c r="W14" s="6">
        <f>INDEX('Rp0,2, МПа'!$D:$P,ROW(J14),COLUMN($P14)-COLUMN(J14)+1)</f>
        <v>128</v>
      </c>
      <c r="X14" s="6">
        <f>INDEX('Rp0,2, МПа'!$D:$P,ROW(K14),COLUMN($P14)-COLUMN(K14)+1)</f>
        <v>147</v>
      </c>
      <c r="Y14" s="6">
        <f>INDEX('Rp0,2, МПа'!$D:$P,ROW(L14),COLUMN($P14)-COLUMN(L14)+1)</f>
        <v>167</v>
      </c>
      <c r="Z14" s="6">
        <f>INDEX('Rp0,2, МПа'!$D:$P,ROW(M14),COLUMN($P14)-COLUMN(M14)+1)</f>
        <v>167</v>
      </c>
      <c r="AA14" s="6">
        <f>INDEX('Rp0,2, МПа'!$D:$P,ROW(N14),COLUMN($P14)-COLUMN(N14)+1)</f>
        <v>177</v>
      </c>
      <c r="AB14" s="6">
        <f>INDEX('Rp0,2, МПа'!$D:$P,ROW(O14),COLUMN($P14)-COLUMN(O14)+1)</f>
        <v>195</v>
      </c>
      <c r="AC14" s="16">
        <f>INDEX('Rp0,2, МПа'!$D:$P,ROW(P14),COLUMN($P14)-COLUMN(P14)+1)</f>
        <v>195</v>
      </c>
    </row>
    <row r="15" spans="1:29" x14ac:dyDescent="0.25">
      <c r="A15" s="10" t="str">
        <f>INDEX('Обработка исходного'!B:B,ROW($B$3)+4*(ROW($B15)-ROW($B$3)))</f>
        <v>Сталь углеродистая</v>
      </c>
      <c r="B15" s="10">
        <f>INDEX('Обработка исходного'!D:D,ROW($B$3)+4*(ROW($B15)-ROW($B$3)))</f>
        <v>15</v>
      </c>
      <c r="C15" s="10" t="str">
        <f>IF(ISBLANK(INDEX('Обработка исходного'!E:E,ROW($B$3)+4*(ROW($B15)-ROW($B$3)))),"",INDEX('Обработка исходного'!E:E,ROW($B$3)+4*(ROW($B15)-ROW($B$3))))</f>
        <v>Поковки диаметром до 50 мм, КП215*</v>
      </c>
      <c r="D15" s="15" t="str">
        <f>INDEX('Rm, МПа'!$D:$P,ROW(D15),COLUMN($P15)-COLUMN(D15)+1)</f>
        <v>-</v>
      </c>
      <c r="E15" s="6" t="str">
        <f>INDEX('Rm, МПа'!$D:$P,ROW(E15),COLUMN($P15)-COLUMN(E15)+1)</f>
        <v>-</v>
      </c>
      <c r="F15" s="6" t="str">
        <f>INDEX('Rm, МПа'!$D:$P,ROW(F15),COLUMN($P15)-COLUMN(F15)+1)</f>
        <v>-</v>
      </c>
      <c r="G15" s="6" t="str">
        <f>INDEX('Rm, МПа'!$D:$P,ROW(G15),COLUMN($P15)-COLUMN(G15)+1)</f>
        <v>-</v>
      </c>
      <c r="H15" s="6" t="str">
        <f>INDEX('Rm, МПа'!$D:$P,ROW(H15),COLUMN($P15)-COLUMN(H15)+1)</f>
        <v>-</v>
      </c>
      <c r="I15" s="6">
        <f>INDEX('Rm, МПа'!$D:$P,ROW(I15),COLUMN($P15)-COLUMN(I15)+1)</f>
        <v>363</v>
      </c>
      <c r="J15" s="6">
        <f>INDEX('Rm, МПа'!$D:$P,ROW(J15),COLUMN($P15)-COLUMN(J15)+1)</f>
        <v>363</v>
      </c>
      <c r="K15" s="6">
        <f>INDEX('Rm, МПа'!$D:$P,ROW(K15),COLUMN($P15)-COLUMN(K15)+1)</f>
        <v>363</v>
      </c>
      <c r="L15" s="6">
        <f>INDEX('Rm, МПа'!$D:$P,ROW(L15),COLUMN($P15)-COLUMN(L15)+1)</f>
        <v>383</v>
      </c>
      <c r="M15" s="6">
        <f>INDEX('Rm, МПа'!$D:$P,ROW(M15),COLUMN($P15)-COLUMN(M15)+1)</f>
        <v>392</v>
      </c>
      <c r="N15" s="6">
        <f>INDEX('Rm, МПа'!$D:$P,ROW(N15),COLUMN($P15)-COLUMN(N15)+1)</f>
        <v>402</v>
      </c>
      <c r="O15" s="6">
        <f>INDEX('Rm, МПа'!$D:$P,ROW(O15),COLUMN($P15)-COLUMN(O15)+1)</f>
        <v>422</v>
      </c>
      <c r="P15" s="16">
        <f>INDEX('Rm, МПа'!$D:$P,ROW(P15),COLUMN($P15)-COLUMN(P15)+1)</f>
        <v>430</v>
      </c>
      <c r="Q15" s="15" t="str">
        <f>INDEX('Rp0,2, МПа'!$D:$P,ROW(D15),COLUMN($P15)-COLUMN(D15)+1)</f>
        <v>-</v>
      </c>
      <c r="R15" s="6" t="str">
        <f>INDEX('Rp0,2, МПа'!$D:$P,ROW(E15),COLUMN($P15)-COLUMN(E15)+1)</f>
        <v>-</v>
      </c>
      <c r="S15" s="6" t="str">
        <f>INDEX('Rp0,2, МПа'!$D:$P,ROW(F15),COLUMN($P15)-COLUMN(F15)+1)</f>
        <v>-</v>
      </c>
      <c r="T15" s="6" t="str">
        <f>INDEX('Rp0,2, МПа'!$D:$P,ROW(G15),COLUMN($P15)-COLUMN(G15)+1)</f>
        <v>-</v>
      </c>
      <c r="U15" s="6" t="str">
        <f>INDEX('Rp0,2, МПа'!$D:$P,ROW(H15),COLUMN($P15)-COLUMN(H15)+1)</f>
        <v>-</v>
      </c>
      <c r="V15" s="6">
        <f>INDEX('Rp0,2, МПа'!$D:$P,ROW(I15),COLUMN($P15)-COLUMN(I15)+1)</f>
        <v>147</v>
      </c>
      <c r="W15" s="6">
        <f>INDEX('Rp0,2, МПа'!$D:$P,ROW(J15),COLUMN($P15)-COLUMN(J15)+1)</f>
        <v>147</v>
      </c>
      <c r="X15" s="6">
        <f>INDEX('Rp0,2, МПа'!$D:$P,ROW(K15),COLUMN($P15)-COLUMN(K15)+1)</f>
        <v>157</v>
      </c>
      <c r="Y15" s="6">
        <f>INDEX('Rp0,2, МПа'!$D:$P,ROW(L15),COLUMN($P15)-COLUMN(L15)+1)</f>
        <v>177</v>
      </c>
      <c r="Z15" s="6">
        <f>INDEX('Rp0,2, МПа'!$D:$P,ROW(M15),COLUMN($P15)-COLUMN(M15)+1)</f>
        <v>177</v>
      </c>
      <c r="AA15" s="6">
        <f>INDEX('Rp0,2, МПа'!$D:$P,ROW(N15),COLUMN($P15)-COLUMN(N15)+1)</f>
        <v>186</v>
      </c>
      <c r="AB15" s="6">
        <f>INDEX('Rp0,2, МПа'!$D:$P,ROW(O15),COLUMN($P15)-COLUMN(O15)+1)</f>
        <v>206</v>
      </c>
      <c r="AC15" s="16">
        <f>INDEX('Rp0,2, МПа'!$D:$P,ROW(P15),COLUMN($P15)-COLUMN(P15)+1)</f>
        <v>215</v>
      </c>
    </row>
    <row r="16" spans="1:29" x14ac:dyDescent="0.25">
      <c r="A16" s="10" t="str">
        <f>INDEX('Обработка исходного'!B:B,ROW($B$3)+4*(ROW($B16)-ROW($B$3)))</f>
        <v>Сталь углеродистая</v>
      </c>
      <c r="B16" s="10" t="str">
        <f>INDEX('Обработка исходного'!D:D,ROW($B$3)+4*(ROW($B16)-ROW($B$3)))</f>
        <v>15Л</v>
      </c>
      <c r="C16" s="10" t="str">
        <f>IF(ISBLANK(INDEX('Обработка исходного'!E:E,ROW($B$3)+4*(ROW($B16)-ROW($B$3)))),"",INDEX('Обработка исходного'!E:E,ROW($B$3)+4*(ROW($B16)-ROW($B$3))))</f>
        <v>Отливки с толщиной стенки до 100 мм</v>
      </c>
      <c r="D16" s="15" t="str">
        <f>INDEX('Rm, МПа'!$D:$P,ROW(D16),COLUMN($P16)-COLUMN(D16)+1)</f>
        <v>-</v>
      </c>
      <c r="E16" s="6" t="str">
        <f>INDEX('Rm, МПа'!$D:$P,ROW(E16),COLUMN($P16)-COLUMN(E16)+1)</f>
        <v>-</v>
      </c>
      <c r="F16" s="6" t="str">
        <f>INDEX('Rm, МПа'!$D:$P,ROW(F16),COLUMN($P16)-COLUMN(F16)+1)</f>
        <v>-</v>
      </c>
      <c r="G16" s="6" t="str">
        <f>INDEX('Rm, МПа'!$D:$P,ROW(G16),COLUMN($P16)-COLUMN(G16)+1)</f>
        <v>-</v>
      </c>
      <c r="H16" s="6" t="str">
        <f>INDEX('Rm, МПа'!$D:$P,ROW(H16),COLUMN($P16)-COLUMN(H16)+1)</f>
        <v>-</v>
      </c>
      <c r="I16" s="6">
        <f>INDEX('Rm, МПа'!$D:$P,ROW(I16),COLUMN($P16)-COLUMN(I16)+1)</f>
        <v>333</v>
      </c>
      <c r="J16" s="6">
        <f>INDEX('Rm, МПа'!$D:$P,ROW(J16),COLUMN($P16)-COLUMN(J16)+1)</f>
        <v>343</v>
      </c>
      <c r="K16" s="6">
        <f>INDEX('Rm, МПа'!$D:$P,ROW(K16),COLUMN($P16)-COLUMN(K16)+1)</f>
        <v>353</v>
      </c>
      <c r="L16" s="6">
        <f>INDEX('Rm, МПа'!$D:$P,ROW(L16),COLUMN($P16)-COLUMN(L16)+1)</f>
        <v>363</v>
      </c>
      <c r="M16" s="6">
        <f>INDEX('Rm, МПа'!$D:$P,ROW(M16),COLUMN($P16)-COLUMN(M16)+1)</f>
        <v>363</v>
      </c>
      <c r="N16" s="6">
        <f>INDEX('Rm, МПа'!$D:$P,ROW(N16),COLUMN($P16)-COLUMN(N16)+1)</f>
        <v>373</v>
      </c>
      <c r="O16" s="6">
        <f>INDEX('Rm, МПа'!$D:$P,ROW(O16),COLUMN($P16)-COLUMN(O16)+1)</f>
        <v>392</v>
      </c>
      <c r="P16" s="16">
        <f>INDEX('Rm, МПа'!$D:$P,ROW(P16),COLUMN($P16)-COLUMN(P16)+1)</f>
        <v>392</v>
      </c>
      <c r="Q16" s="15" t="str">
        <f>INDEX('Rp0,2, МПа'!$D:$P,ROW(D16),COLUMN($P16)-COLUMN(D16)+1)</f>
        <v>-</v>
      </c>
      <c r="R16" s="6" t="str">
        <f>INDEX('Rp0,2, МПа'!$D:$P,ROW(E16),COLUMN($P16)-COLUMN(E16)+1)</f>
        <v>-</v>
      </c>
      <c r="S16" s="6" t="str">
        <f>INDEX('Rp0,2, МПа'!$D:$P,ROW(F16),COLUMN($P16)-COLUMN(F16)+1)</f>
        <v>-</v>
      </c>
      <c r="T16" s="6" t="str">
        <f>INDEX('Rp0,2, МПа'!$D:$P,ROW(G16),COLUMN($P16)-COLUMN(G16)+1)</f>
        <v>-</v>
      </c>
      <c r="U16" s="6" t="str">
        <f>INDEX('Rp0,2, МПа'!$D:$P,ROW(H16),COLUMN($P16)-COLUMN(H16)+1)</f>
        <v>-</v>
      </c>
      <c r="V16" s="6">
        <f>INDEX('Rp0,2, МПа'!$D:$P,ROW(I16),COLUMN($P16)-COLUMN(I16)+1)</f>
        <v>118</v>
      </c>
      <c r="W16" s="6">
        <f>INDEX('Rp0,2, МПа'!$D:$P,ROW(J16),COLUMN($P16)-COLUMN(J16)+1)</f>
        <v>138</v>
      </c>
      <c r="X16" s="6">
        <f>INDEX('Rp0,2, МПа'!$D:$P,ROW(K16),COLUMN($P16)-COLUMN(K16)+1)</f>
        <v>147</v>
      </c>
      <c r="Y16" s="6">
        <f>INDEX('Rp0,2, МПа'!$D:$P,ROW(L16),COLUMN($P16)-COLUMN(L16)+1)</f>
        <v>157</v>
      </c>
      <c r="Z16" s="6">
        <f>INDEX('Rp0,2, МПа'!$D:$P,ROW(M16),COLUMN($P16)-COLUMN(M16)+1)</f>
        <v>177</v>
      </c>
      <c r="AA16" s="6">
        <f>INDEX('Rp0,2, МПа'!$D:$P,ROW(N16),COLUMN($P16)-COLUMN(N16)+1)</f>
        <v>196</v>
      </c>
      <c r="AB16" s="6">
        <f>INDEX('Rp0,2, МПа'!$D:$P,ROW(O16),COLUMN($P16)-COLUMN(O16)+1)</f>
        <v>196</v>
      </c>
      <c r="AC16" s="16">
        <f>INDEX('Rp0,2, МПа'!$D:$P,ROW(P16),COLUMN($P16)-COLUMN(P16)+1)</f>
        <v>196</v>
      </c>
    </row>
    <row r="17" spans="1:29" x14ac:dyDescent="0.25">
      <c r="A17" s="10" t="str">
        <f>INDEX('Обработка исходного'!B:B,ROW($B$3)+4*(ROW($B17)-ROW($B$3)))</f>
        <v>Сталь углеродистая</v>
      </c>
      <c r="B17" s="10">
        <f>INDEX('Обработка исходного'!D:D,ROW($B$3)+4*(ROW($B17)-ROW($B$3)))</f>
        <v>20</v>
      </c>
      <c r="C17" s="10" t="str">
        <f>IF(ISBLANK(INDEX('Обработка исходного'!E:E,ROW($B$3)+4*(ROW($B17)-ROW($B$3)))),"",INDEX('Обработка исходного'!E:E,ROW($B$3)+4*(ROW($B17)-ROW($B$3))))</f>
        <v>Поковки диаметром до 300 мм, КП175*</v>
      </c>
      <c r="D17" s="15" t="str">
        <f>INDEX('Rm, МПа'!$D:$P,ROW(D17),COLUMN($P17)-COLUMN(D17)+1)</f>
        <v>-</v>
      </c>
      <c r="E17" s="6" t="str">
        <f>INDEX('Rm, МПа'!$D:$P,ROW(E17),COLUMN($P17)-COLUMN(E17)+1)</f>
        <v>-</v>
      </c>
      <c r="F17" s="6" t="str">
        <f>INDEX('Rm, МПа'!$D:$P,ROW(F17),COLUMN($P17)-COLUMN(F17)+1)</f>
        <v>-</v>
      </c>
      <c r="G17" s="6" t="str">
        <f>INDEX('Rm, МПа'!$D:$P,ROW(G17),COLUMN($P17)-COLUMN(G17)+1)</f>
        <v>-</v>
      </c>
      <c r="H17" s="6" t="str">
        <f>INDEX('Rm, МПа'!$D:$P,ROW(H17),COLUMN($P17)-COLUMN(H17)+1)</f>
        <v>-</v>
      </c>
      <c r="I17" s="6">
        <f>INDEX('Rm, МПа'!$D:$P,ROW(I17),COLUMN($P17)-COLUMN(I17)+1)</f>
        <v>294</v>
      </c>
      <c r="J17" s="6">
        <f>INDEX('Rm, МПа'!$D:$P,ROW(J17),COLUMN($P17)-COLUMN(J17)+1)</f>
        <v>294</v>
      </c>
      <c r="K17" s="6">
        <f>INDEX('Rm, МПа'!$D:$P,ROW(K17),COLUMN($P17)-COLUMN(K17)+1)</f>
        <v>294</v>
      </c>
      <c r="L17" s="6">
        <f>INDEX('Rm, МПа'!$D:$P,ROW(L17),COLUMN($P17)-COLUMN(L17)+1)</f>
        <v>323</v>
      </c>
      <c r="M17" s="6">
        <f>INDEX('Rm, МПа'!$D:$P,ROW(M17),COLUMN($P17)-COLUMN(M17)+1)</f>
        <v>323</v>
      </c>
      <c r="N17" s="6">
        <f>INDEX('Rm, МПа'!$D:$P,ROW(N17),COLUMN($P17)-COLUMN(N17)+1)</f>
        <v>333</v>
      </c>
      <c r="O17" s="6">
        <f>INDEX('Rm, МПа'!$D:$P,ROW(O17),COLUMN($P17)-COLUMN(O17)+1)</f>
        <v>343</v>
      </c>
      <c r="P17" s="16">
        <f>INDEX('Rm, МПа'!$D:$P,ROW(P17),COLUMN($P17)-COLUMN(P17)+1)</f>
        <v>355</v>
      </c>
      <c r="Q17" s="15" t="str">
        <f>INDEX('Rp0,2, МПа'!$D:$P,ROW(D17),COLUMN($P17)-COLUMN(D17)+1)</f>
        <v>-</v>
      </c>
      <c r="R17" s="6" t="str">
        <f>INDEX('Rp0,2, МПа'!$D:$P,ROW(E17),COLUMN($P17)-COLUMN(E17)+1)</f>
        <v>-</v>
      </c>
      <c r="S17" s="6" t="str">
        <f>INDEX('Rp0,2, МПа'!$D:$P,ROW(F17),COLUMN($P17)-COLUMN(F17)+1)</f>
        <v>-</v>
      </c>
      <c r="T17" s="6" t="str">
        <f>INDEX('Rp0,2, МПа'!$D:$P,ROW(G17),COLUMN($P17)-COLUMN(G17)+1)</f>
        <v>-</v>
      </c>
      <c r="U17" s="6" t="str">
        <f>INDEX('Rp0,2, МПа'!$D:$P,ROW(H17),COLUMN($P17)-COLUMN(H17)+1)</f>
        <v>-</v>
      </c>
      <c r="V17" s="6">
        <f>INDEX('Rp0,2, МПа'!$D:$P,ROW(I17),COLUMN($P17)-COLUMN(I17)+1)</f>
        <v>128</v>
      </c>
      <c r="W17" s="6">
        <f>INDEX('Rp0,2, МПа'!$D:$P,ROW(J17),COLUMN($P17)-COLUMN(J17)+1)</f>
        <v>147</v>
      </c>
      <c r="X17" s="6">
        <f>INDEX('Rp0,2, МПа'!$D:$P,ROW(K17),COLUMN($P17)-COLUMN(K17)+1)</f>
        <v>157</v>
      </c>
      <c r="Y17" s="6">
        <f>INDEX('Rp0,2, МПа'!$D:$P,ROW(L17),COLUMN($P17)-COLUMN(L17)+1)</f>
        <v>167</v>
      </c>
      <c r="Z17" s="6">
        <f>INDEX('Rp0,2, МПа'!$D:$P,ROW(M17),COLUMN($P17)-COLUMN(M17)+1)</f>
        <v>167</v>
      </c>
      <c r="AA17" s="6">
        <f>INDEX('Rp0,2, МПа'!$D:$P,ROW(N17),COLUMN($P17)-COLUMN(N17)+1)</f>
        <v>167</v>
      </c>
      <c r="AB17" s="6">
        <f>INDEX('Rp0,2, МПа'!$D:$P,ROW(O17),COLUMN($P17)-COLUMN(O17)+1)</f>
        <v>167</v>
      </c>
      <c r="AC17" s="16">
        <f>INDEX('Rp0,2, МПа'!$D:$P,ROW(P17),COLUMN($P17)-COLUMN(P17)+1)</f>
        <v>175</v>
      </c>
    </row>
    <row r="18" spans="1:29" x14ac:dyDescent="0.25">
      <c r="A18" s="10" t="str">
        <f>INDEX('Обработка исходного'!B:B,ROW($B$3)+4*(ROW($B18)-ROW($B$3)))</f>
        <v>Сталь углеродистая</v>
      </c>
      <c r="B18" s="10">
        <f>INDEX('Обработка исходного'!D:D,ROW($B$3)+4*(ROW($B18)-ROW($B$3)))</f>
        <v>20</v>
      </c>
      <c r="C18" s="10" t="str">
        <f>IF(ISBLANK(INDEX('Обработка исходного'!E:E,ROW($B$3)+4*(ROW($B18)-ROW($B$3)))),"",INDEX('Обработка исходного'!E:E,ROW($B$3)+4*(ROW($B18)-ROW($B$3))))</f>
        <v>Поковки диаметром до 300 мм, КП195*</v>
      </c>
      <c r="D18" s="15" t="str">
        <f>INDEX('Rm, МПа'!$D:$P,ROW(D18),COLUMN($P18)-COLUMN(D18)+1)</f>
        <v>-</v>
      </c>
      <c r="E18" s="6" t="str">
        <f>INDEX('Rm, МПа'!$D:$P,ROW(E18),COLUMN($P18)-COLUMN(E18)+1)</f>
        <v>-</v>
      </c>
      <c r="F18" s="6" t="str">
        <f>INDEX('Rm, МПа'!$D:$P,ROW(F18),COLUMN($P18)-COLUMN(F18)+1)</f>
        <v>-</v>
      </c>
      <c r="G18" s="6" t="str">
        <f>INDEX('Rm, МПа'!$D:$P,ROW(G18),COLUMN($P18)-COLUMN(G18)+1)</f>
        <v>-</v>
      </c>
      <c r="H18" s="6" t="str">
        <f>INDEX('Rm, МПа'!$D:$P,ROW(H18),COLUMN($P18)-COLUMN(H18)+1)</f>
        <v>-</v>
      </c>
      <c r="I18" s="6">
        <f>INDEX('Rm, МПа'!$D:$P,ROW(I18),COLUMN($P18)-COLUMN(I18)+1)</f>
        <v>323</v>
      </c>
      <c r="J18" s="6">
        <f>INDEX('Rm, МПа'!$D:$P,ROW(J18),COLUMN($P18)-COLUMN(J18)+1)</f>
        <v>333</v>
      </c>
      <c r="K18" s="6">
        <f>INDEX('Rm, МПа'!$D:$P,ROW(K18),COLUMN($P18)-COLUMN(K18)+1)</f>
        <v>343</v>
      </c>
      <c r="L18" s="6">
        <f>INDEX('Rm, МПа'!$D:$P,ROW(L18),COLUMN($P18)-COLUMN(L18)+1)</f>
        <v>363</v>
      </c>
      <c r="M18" s="6">
        <f>INDEX('Rm, МПа'!$D:$P,ROW(M18),COLUMN($P18)-COLUMN(M18)+1)</f>
        <v>363</v>
      </c>
      <c r="N18" s="6">
        <f>INDEX('Rm, МПа'!$D:$P,ROW(N18),COLUMN($P18)-COLUMN(N18)+1)</f>
        <v>373</v>
      </c>
      <c r="O18" s="6">
        <f>INDEX('Rm, МПа'!$D:$P,ROW(O18),COLUMN($P18)-COLUMN(O18)+1)</f>
        <v>390</v>
      </c>
      <c r="P18" s="16">
        <f>INDEX('Rm, МПа'!$D:$P,ROW(P18),COLUMN($P18)-COLUMN(P18)+1)</f>
        <v>390</v>
      </c>
      <c r="Q18" s="15" t="str">
        <f>INDEX('Rp0,2, МПа'!$D:$P,ROW(D18),COLUMN($P18)-COLUMN(D18)+1)</f>
        <v>-</v>
      </c>
      <c r="R18" s="6" t="str">
        <f>INDEX('Rp0,2, МПа'!$D:$P,ROW(E18),COLUMN($P18)-COLUMN(E18)+1)</f>
        <v>-</v>
      </c>
      <c r="S18" s="6" t="str">
        <f>INDEX('Rp0,2, МПа'!$D:$P,ROW(F18),COLUMN($P18)-COLUMN(F18)+1)</f>
        <v>-</v>
      </c>
      <c r="T18" s="6" t="str">
        <f>INDEX('Rp0,2, МПа'!$D:$P,ROW(G18),COLUMN($P18)-COLUMN(G18)+1)</f>
        <v>-</v>
      </c>
      <c r="U18" s="6" t="str">
        <f>INDEX('Rp0,2, МПа'!$D:$P,ROW(H18),COLUMN($P18)-COLUMN(H18)+1)</f>
        <v>-</v>
      </c>
      <c r="V18" s="6">
        <f>INDEX('Rp0,2, МПа'!$D:$P,ROW(I18),COLUMN($P18)-COLUMN(I18)+1)</f>
        <v>137</v>
      </c>
      <c r="W18" s="6">
        <f>INDEX('Rp0,2, МПа'!$D:$P,ROW(J18),COLUMN($P18)-COLUMN(J18)+1)</f>
        <v>157</v>
      </c>
      <c r="X18" s="6">
        <f>INDEX('Rp0,2, МПа'!$D:$P,ROW(K18),COLUMN($P18)-COLUMN(K18)+1)</f>
        <v>177</v>
      </c>
      <c r="Y18" s="6">
        <f>INDEX('Rp0,2, МПа'!$D:$P,ROW(L18),COLUMN($P18)-COLUMN(L18)+1)</f>
        <v>195</v>
      </c>
      <c r="Z18" s="6">
        <f>INDEX('Rp0,2, МПа'!$D:$P,ROW(M18),COLUMN($P18)-COLUMN(M18)+1)</f>
        <v>195</v>
      </c>
      <c r="AA18" s="6">
        <f>INDEX('Rp0,2, МПа'!$D:$P,ROW(N18),COLUMN($P18)-COLUMN(N18)+1)</f>
        <v>195</v>
      </c>
      <c r="AB18" s="6">
        <f>INDEX('Rp0,2, МПа'!$D:$P,ROW(O18),COLUMN($P18)-COLUMN(O18)+1)</f>
        <v>195</v>
      </c>
      <c r="AC18" s="16">
        <f>INDEX('Rp0,2, МПа'!$D:$P,ROW(P18),COLUMN($P18)-COLUMN(P18)+1)</f>
        <v>195</v>
      </c>
    </row>
    <row r="19" spans="1:29" x14ac:dyDescent="0.25">
      <c r="A19" s="10" t="str">
        <f>INDEX('Обработка исходного'!B:B,ROW($B$3)+4*(ROW($B19)-ROW($B$3)))</f>
        <v>Сталь углеродистая</v>
      </c>
      <c r="B19" s="10">
        <f>INDEX('Обработка исходного'!D:D,ROW($B$3)+4*(ROW($B19)-ROW($B$3)))</f>
        <v>20</v>
      </c>
      <c r="C19" s="10" t="str">
        <f>IF(ISBLANK(INDEX('Обработка исходного'!E:E,ROW($B$3)+4*(ROW($B19)-ROW($B$3)))),"",INDEX('Обработка исходного'!E:E,ROW($B$3)+4*(ROW($B19)-ROW($B$3))))</f>
        <v>Поковки диаметром до 300 мм, КП215*</v>
      </c>
      <c r="D19" s="15" t="str">
        <f>INDEX('Rm, МПа'!$D:$P,ROW(D19),COLUMN($P19)-COLUMN(D19)+1)</f>
        <v>-</v>
      </c>
      <c r="E19" s="6" t="str">
        <f>INDEX('Rm, МПа'!$D:$P,ROW(E19),COLUMN($P19)-COLUMN(E19)+1)</f>
        <v>-</v>
      </c>
      <c r="F19" s="6" t="str">
        <f>INDEX('Rm, МПа'!$D:$P,ROW(F19),COLUMN($P19)-COLUMN(F19)+1)</f>
        <v>-</v>
      </c>
      <c r="G19" s="6" t="str">
        <f>INDEX('Rm, МПа'!$D:$P,ROW(G19),COLUMN($P19)-COLUMN(G19)+1)</f>
        <v>-</v>
      </c>
      <c r="H19" s="6" t="str">
        <f>INDEX('Rm, МПа'!$D:$P,ROW(H19),COLUMN($P19)-COLUMN(H19)+1)</f>
        <v>-</v>
      </c>
      <c r="I19" s="6">
        <f>INDEX('Rm, МПа'!$D:$P,ROW(I19),COLUMN($P19)-COLUMN(I19)+1)</f>
        <v>373</v>
      </c>
      <c r="J19" s="6">
        <f>INDEX('Rm, МПа'!$D:$P,ROW(J19),COLUMN($P19)-COLUMN(J19)+1)</f>
        <v>392</v>
      </c>
      <c r="K19" s="6">
        <f>INDEX('Rm, МПа'!$D:$P,ROW(K19),COLUMN($P19)-COLUMN(K19)+1)</f>
        <v>402</v>
      </c>
      <c r="L19" s="6">
        <f>INDEX('Rm, МПа'!$D:$P,ROW(L19),COLUMN($P19)-COLUMN(L19)+1)</f>
        <v>402</v>
      </c>
      <c r="M19" s="6">
        <f>INDEX('Rm, МПа'!$D:$P,ROW(M19),COLUMN($P19)-COLUMN(M19)+1)</f>
        <v>412</v>
      </c>
      <c r="N19" s="6">
        <f>INDEX('Rm, МПа'!$D:$P,ROW(N19),COLUMN($P19)-COLUMN(N19)+1)</f>
        <v>422</v>
      </c>
      <c r="O19" s="6">
        <f>INDEX('Rm, МПа'!$D:$P,ROW(O19),COLUMN($P19)-COLUMN(O19)+1)</f>
        <v>422</v>
      </c>
      <c r="P19" s="16">
        <f>INDEX('Rm, МПа'!$D:$P,ROW(P19),COLUMN($P19)-COLUMN(P19)+1)</f>
        <v>430</v>
      </c>
      <c r="Q19" s="15" t="str">
        <f>INDEX('Rp0,2, МПа'!$D:$P,ROW(D19),COLUMN($P19)-COLUMN(D19)+1)</f>
        <v>-</v>
      </c>
      <c r="R19" s="6" t="str">
        <f>INDEX('Rp0,2, МПа'!$D:$P,ROW(E19),COLUMN($P19)-COLUMN(E19)+1)</f>
        <v>-</v>
      </c>
      <c r="S19" s="6" t="str">
        <f>INDEX('Rp0,2, МПа'!$D:$P,ROW(F19),COLUMN($P19)-COLUMN(F19)+1)</f>
        <v>-</v>
      </c>
      <c r="T19" s="6" t="str">
        <f>INDEX('Rp0,2, МПа'!$D:$P,ROW(G19),COLUMN($P19)-COLUMN(G19)+1)</f>
        <v>-</v>
      </c>
      <c r="U19" s="6" t="str">
        <f>INDEX('Rp0,2, МПа'!$D:$P,ROW(H19),COLUMN($P19)-COLUMN(H19)+1)</f>
        <v>-</v>
      </c>
      <c r="V19" s="6">
        <f>INDEX('Rp0,2, МПа'!$D:$P,ROW(I19),COLUMN($P19)-COLUMN(I19)+1)</f>
        <v>157</v>
      </c>
      <c r="W19" s="6">
        <f>INDEX('Rp0,2, МПа'!$D:$P,ROW(J19),COLUMN($P19)-COLUMN(J19)+1)</f>
        <v>177</v>
      </c>
      <c r="X19" s="6">
        <f>INDEX('Rp0,2, МПа'!$D:$P,ROW(K19),COLUMN($P19)-COLUMN(K19)+1)</f>
        <v>196</v>
      </c>
      <c r="Y19" s="6">
        <f>INDEX('Rp0,2, МПа'!$D:$P,ROW(L19),COLUMN($P19)-COLUMN(L19)+1)</f>
        <v>196</v>
      </c>
      <c r="Z19" s="6">
        <f>INDEX('Rp0,2, МПа'!$D:$P,ROW(M19),COLUMN($P19)-COLUMN(M19)+1)</f>
        <v>206</v>
      </c>
      <c r="AA19" s="6">
        <f>INDEX('Rp0,2, МПа'!$D:$P,ROW(N19),COLUMN($P19)-COLUMN(N19)+1)</f>
        <v>206</v>
      </c>
      <c r="AB19" s="6">
        <f>INDEX('Rp0,2, МПа'!$D:$P,ROW(O19),COLUMN($P19)-COLUMN(O19)+1)</f>
        <v>206</v>
      </c>
      <c r="AC19" s="16">
        <f>INDEX('Rp0,2, МПа'!$D:$P,ROW(P19),COLUMN($P19)-COLUMN(P19)+1)</f>
        <v>215</v>
      </c>
    </row>
    <row r="20" spans="1:29" x14ac:dyDescent="0.25">
      <c r="A20" s="10" t="str">
        <f>INDEX('Обработка исходного'!B:B,ROW($B$3)+4*(ROW($B20)-ROW($B$3)))</f>
        <v>Сталь углеродистая</v>
      </c>
      <c r="B20" s="10">
        <f>INDEX('Обработка исходного'!D:D,ROW($B$3)+4*(ROW($B20)-ROW($B$3)))</f>
        <v>20</v>
      </c>
      <c r="C20" s="10" t="str">
        <f>IF(ISBLANK(INDEX('Обработка исходного'!E:E,ROW($B$3)+4*(ROW($B20)-ROW($B$3)))),"",INDEX('Обработка исходного'!E:E,ROW($B$3)+4*(ROW($B20)-ROW($B$3))))</f>
        <v>Поковки диаметром от 100 до 300 мм, КП245*</v>
      </c>
      <c r="D20" s="15" t="str">
        <f>INDEX('Rm, МПа'!$D:$P,ROW(D20),COLUMN($P20)-COLUMN(D20)+1)</f>
        <v>-</v>
      </c>
      <c r="E20" s="6" t="str">
        <f>INDEX('Rm, МПа'!$D:$P,ROW(E20),COLUMN($P20)-COLUMN(E20)+1)</f>
        <v>-</v>
      </c>
      <c r="F20" s="6" t="str">
        <f>INDEX('Rm, МПа'!$D:$P,ROW(F20),COLUMN($P20)-COLUMN(F20)+1)</f>
        <v>-</v>
      </c>
      <c r="G20" s="6" t="str">
        <f>INDEX('Rm, МПа'!$D:$P,ROW(G20),COLUMN($P20)-COLUMN(G20)+1)</f>
        <v>-</v>
      </c>
      <c r="H20" s="6" t="str">
        <f>INDEX('Rm, МПа'!$D:$P,ROW(H20),COLUMN($P20)-COLUMN(H20)+1)</f>
        <v>-</v>
      </c>
      <c r="I20" s="6">
        <f>INDEX('Rm, МПа'!$D:$P,ROW(I20),COLUMN($P20)-COLUMN(I20)+1)</f>
        <v>422</v>
      </c>
      <c r="J20" s="6">
        <f>INDEX('Rm, МПа'!$D:$P,ROW(J20),COLUMN($P20)-COLUMN(J20)+1)</f>
        <v>432</v>
      </c>
      <c r="K20" s="6">
        <f>INDEX('Rm, МПа'!$D:$P,ROW(K20),COLUMN($P20)-COLUMN(K20)+1)</f>
        <v>441</v>
      </c>
      <c r="L20" s="6">
        <f>INDEX('Rm, МПа'!$D:$P,ROW(L20),COLUMN($P20)-COLUMN(L20)+1)</f>
        <v>441</v>
      </c>
      <c r="M20" s="6">
        <f>INDEX('Rm, МПа'!$D:$P,ROW(M20),COLUMN($P20)-COLUMN(M20)+1)</f>
        <v>451</v>
      </c>
      <c r="N20" s="6">
        <f>INDEX('Rm, МПа'!$D:$P,ROW(N20),COLUMN($P20)-COLUMN(N20)+1)</f>
        <v>461</v>
      </c>
      <c r="O20" s="6">
        <f>INDEX('Rm, МПа'!$D:$P,ROW(O20),COLUMN($P20)-COLUMN(O20)+1)</f>
        <v>461</v>
      </c>
      <c r="P20" s="16">
        <f>INDEX('Rm, МПа'!$D:$P,ROW(P20),COLUMN($P20)-COLUMN(P20)+1)</f>
        <v>470</v>
      </c>
      <c r="Q20" s="15" t="str">
        <f>INDEX('Rp0,2, МПа'!$D:$P,ROW(D20),COLUMN($P20)-COLUMN(D20)+1)</f>
        <v>-</v>
      </c>
      <c r="R20" s="6" t="str">
        <f>INDEX('Rp0,2, МПа'!$D:$P,ROW(E20),COLUMN($P20)-COLUMN(E20)+1)</f>
        <v>-</v>
      </c>
      <c r="S20" s="6" t="str">
        <f>INDEX('Rp0,2, МПа'!$D:$P,ROW(F20),COLUMN($P20)-COLUMN(F20)+1)</f>
        <v>-</v>
      </c>
      <c r="T20" s="6" t="str">
        <f>INDEX('Rp0,2, МПа'!$D:$P,ROW(G20),COLUMN($P20)-COLUMN(G20)+1)</f>
        <v>-</v>
      </c>
      <c r="U20" s="6" t="str">
        <f>INDEX('Rp0,2, МПа'!$D:$P,ROW(H20),COLUMN($P20)-COLUMN(H20)+1)</f>
        <v>-</v>
      </c>
      <c r="V20" s="6">
        <f>INDEX('Rp0,2, МПа'!$D:$P,ROW(I20),COLUMN($P20)-COLUMN(I20)+1)</f>
        <v>177</v>
      </c>
      <c r="W20" s="6">
        <f>INDEX('Rp0,2, МПа'!$D:$P,ROW(J20),COLUMN($P20)-COLUMN(J20)+1)</f>
        <v>196</v>
      </c>
      <c r="X20" s="6">
        <f>INDEX('Rp0,2, МПа'!$D:$P,ROW(K20),COLUMN($P20)-COLUMN(K20)+1)</f>
        <v>226</v>
      </c>
      <c r="Y20" s="6">
        <f>INDEX('Rp0,2, МПа'!$D:$P,ROW(L20),COLUMN($P20)-COLUMN(L20)+1)</f>
        <v>226</v>
      </c>
      <c r="Z20" s="6">
        <f>INDEX('Rp0,2, МПа'!$D:$P,ROW(M20),COLUMN($P20)-COLUMN(M20)+1)</f>
        <v>235</v>
      </c>
      <c r="AA20" s="6">
        <f>INDEX('Rp0,2, МПа'!$D:$P,ROW(N20),COLUMN($P20)-COLUMN(N20)+1)</f>
        <v>235</v>
      </c>
      <c r="AB20" s="6">
        <f>INDEX('Rp0,2, МПа'!$D:$P,ROW(O20),COLUMN($P20)-COLUMN(O20)+1)</f>
        <v>235</v>
      </c>
      <c r="AC20" s="16">
        <f>INDEX('Rp0,2, МПа'!$D:$P,ROW(P20),COLUMN($P20)-COLUMN(P20)+1)</f>
        <v>245</v>
      </c>
    </row>
    <row r="21" spans="1:29" x14ac:dyDescent="0.25">
      <c r="A21" s="10" t="str">
        <f>INDEX('Обработка исходного'!B:B,ROW($B$3)+4*(ROW($B21)-ROW($B$3)))</f>
        <v>Сталь углеродистая</v>
      </c>
      <c r="B21" s="10">
        <f>INDEX('Обработка исходного'!D:D,ROW($B$3)+4*(ROW($B21)-ROW($B$3)))</f>
        <v>20</v>
      </c>
      <c r="C21" s="10" t="str">
        <f>IF(ISBLANK(INDEX('Обработка исходного'!E:E,ROW($B$3)+4*(ROW($B21)-ROW($B$3)))),"",INDEX('Обработка исходного'!E:E,ROW($B$3)+4*(ROW($B21)-ROW($B$3))))</f>
        <v>Горячекатаная сталь толщиной или диаметром до 80 мм</v>
      </c>
      <c r="D21" s="15" t="str">
        <f>INDEX('Rm, МПа'!$D:$P,ROW(D21),COLUMN($P21)-COLUMN(D21)+1)</f>
        <v>-</v>
      </c>
      <c r="E21" s="6" t="str">
        <f>INDEX('Rm, МПа'!$D:$P,ROW(E21),COLUMN($P21)-COLUMN(E21)+1)</f>
        <v>-</v>
      </c>
      <c r="F21" s="6" t="str">
        <f>INDEX('Rm, МПа'!$D:$P,ROW(F21),COLUMN($P21)-COLUMN(F21)+1)</f>
        <v>-</v>
      </c>
      <c r="G21" s="6" t="str">
        <f>INDEX('Rm, МПа'!$D:$P,ROW(G21),COLUMN($P21)-COLUMN(G21)+1)</f>
        <v>-</v>
      </c>
      <c r="H21" s="6" t="str">
        <f>INDEX('Rm, МПа'!$D:$P,ROW(H21),COLUMN($P21)-COLUMN(H21)+1)</f>
        <v>-</v>
      </c>
      <c r="I21" s="6">
        <f>INDEX('Rm, МПа'!$D:$P,ROW(I21),COLUMN($P21)-COLUMN(I21)+1)</f>
        <v>353</v>
      </c>
      <c r="J21" s="6">
        <f>INDEX('Rm, МПа'!$D:$P,ROW(J21),COLUMN($P21)-COLUMN(J21)+1)</f>
        <v>363</v>
      </c>
      <c r="K21" s="6">
        <f>INDEX('Rm, МПа'!$D:$P,ROW(K21),COLUMN($P21)-COLUMN(K21)+1)</f>
        <v>373</v>
      </c>
      <c r="L21" s="6">
        <f>INDEX('Rm, МПа'!$D:$P,ROW(L21),COLUMN($P21)-COLUMN(L21)+1)</f>
        <v>373</v>
      </c>
      <c r="M21" s="6">
        <f>INDEX('Rm, МПа'!$D:$P,ROW(M21),COLUMN($P21)-COLUMN(M21)+1)</f>
        <v>392</v>
      </c>
      <c r="N21" s="6">
        <f>INDEX('Rm, МПа'!$D:$P,ROW(N21),COLUMN($P21)-COLUMN(N21)+1)</f>
        <v>392</v>
      </c>
      <c r="O21" s="6">
        <f>INDEX('Rm, МПа'!$D:$P,ROW(O21),COLUMN($P21)-COLUMN(O21)+1)</f>
        <v>392</v>
      </c>
      <c r="P21" s="16">
        <f>INDEX('Rm, МПа'!$D:$P,ROW(P21),COLUMN($P21)-COLUMN(P21)+1)</f>
        <v>402</v>
      </c>
      <c r="Q21" s="15" t="str">
        <f>INDEX('Rp0,2, МПа'!$D:$P,ROW(D21),COLUMN($P21)-COLUMN(D21)+1)</f>
        <v>-</v>
      </c>
      <c r="R21" s="6" t="str">
        <f>INDEX('Rp0,2, МПа'!$D:$P,ROW(E21),COLUMN($P21)-COLUMN(E21)+1)</f>
        <v>-</v>
      </c>
      <c r="S21" s="6" t="str">
        <f>INDEX('Rp0,2, МПа'!$D:$P,ROW(F21),COLUMN($P21)-COLUMN(F21)+1)</f>
        <v>-</v>
      </c>
      <c r="T21" s="6" t="str">
        <f>INDEX('Rp0,2, МПа'!$D:$P,ROW(G21),COLUMN($P21)-COLUMN(G21)+1)</f>
        <v>-</v>
      </c>
      <c r="U21" s="6" t="str">
        <f>INDEX('Rp0,2, МПа'!$D:$P,ROW(H21),COLUMN($P21)-COLUMN(H21)+1)</f>
        <v>-</v>
      </c>
      <c r="V21" s="6">
        <f>INDEX('Rp0,2, МПа'!$D:$P,ROW(I21),COLUMN($P21)-COLUMN(I21)+1)</f>
        <v>157</v>
      </c>
      <c r="W21" s="6">
        <f>INDEX('Rp0,2, МПа'!$D:$P,ROW(J21),COLUMN($P21)-COLUMN(J21)+1)</f>
        <v>177</v>
      </c>
      <c r="X21" s="6">
        <f>INDEX('Rp0,2, МПа'!$D:$P,ROW(K21),COLUMN($P21)-COLUMN(K21)+1)</f>
        <v>196</v>
      </c>
      <c r="Y21" s="6">
        <f>INDEX('Rp0,2, МПа'!$D:$P,ROW(L21),COLUMN($P21)-COLUMN(L21)+1)</f>
        <v>196</v>
      </c>
      <c r="Z21" s="6">
        <f>INDEX('Rp0,2, МПа'!$D:$P,ROW(M21),COLUMN($P21)-COLUMN(M21)+1)</f>
        <v>206</v>
      </c>
      <c r="AA21" s="6">
        <f>INDEX('Rp0,2, МПа'!$D:$P,ROW(N21),COLUMN($P21)-COLUMN(N21)+1)</f>
        <v>206</v>
      </c>
      <c r="AB21" s="6">
        <f>INDEX('Rp0,2, МПа'!$D:$P,ROW(O21),COLUMN($P21)-COLUMN(O21)+1)</f>
        <v>206</v>
      </c>
      <c r="AC21" s="16">
        <f>INDEX('Rp0,2, МПа'!$D:$P,ROW(P21),COLUMN($P21)-COLUMN(P21)+1)</f>
        <v>216</v>
      </c>
    </row>
    <row r="22" spans="1:29" ht="25.5" x14ac:dyDescent="0.25">
      <c r="A22" s="10" t="str">
        <f>INDEX('Обработка исходного'!B:B,ROW($B$3)+4*(ROW($B22)-ROW($B$3)))</f>
        <v>Сталь углеродистая</v>
      </c>
      <c r="B22" s="10">
        <f>INDEX('Обработка исходного'!D:D,ROW($B$3)+4*(ROW($B22)-ROW($B$3)))</f>
        <v>20</v>
      </c>
      <c r="C22" s="10" t="str">
        <f>IF(ISBLANK(INDEX('Обработка исходного'!E:E,ROW($B$3)+4*(ROW($B22)-ROW($B$3)))),"",INDEX('Обработка исходного'!E:E,ROW($B$3)+4*(ROW($B22)-ROW($B$3))))</f>
        <v>Трубы горячедеформированные наружным диаметром от 10 до 465 мм с толщиной стенки от 2 до 60 мм</v>
      </c>
      <c r="D22" s="15" t="str">
        <f>INDEX('Rm, МПа'!$D:$P,ROW(D22),COLUMN($P22)-COLUMN(D22)+1)</f>
        <v>-</v>
      </c>
      <c r="E22" s="6" t="str">
        <f>INDEX('Rm, МПа'!$D:$P,ROW(E22),COLUMN($P22)-COLUMN(E22)+1)</f>
        <v>-</v>
      </c>
      <c r="F22" s="6" t="str">
        <f>INDEX('Rm, МПа'!$D:$P,ROW(F22),COLUMN($P22)-COLUMN(F22)+1)</f>
        <v>-</v>
      </c>
      <c r="G22" s="6" t="str">
        <f>INDEX('Rm, МПа'!$D:$P,ROW(G22),COLUMN($P22)-COLUMN(G22)+1)</f>
        <v>-</v>
      </c>
      <c r="H22" s="6" t="str">
        <f>INDEX('Rm, МПа'!$D:$P,ROW(H22),COLUMN($P22)-COLUMN(H22)+1)</f>
        <v>-</v>
      </c>
      <c r="I22" s="6">
        <f>INDEX('Rm, МПа'!$D:$P,ROW(I22),COLUMN($P22)-COLUMN(I22)+1)</f>
        <v>353</v>
      </c>
      <c r="J22" s="6">
        <f>INDEX('Rm, МПа'!$D:$P,ROW(J22),COLUMN($P22)-COLUMN(J22)+1)</f>
        <v>363</v>
      </c>
      <c r="K22" s="6">
        <f>INDEX('Rm, МПа'!$D:$P,ROW(K22),COLUMN($P22)-COLUMN(K22)+1)</f>
        <v>373</v>
      </c>
      <c r="L22" s="6">
        <f>INDEX('Rm, МПа'!$D:$P,ROW(L22),COLUMN($P22)-COLUMN(L22)+1)</f>
        <v>373</v>
      </c>
      <c r="M22" s="6">
        <f>INDEX('Rm, МПа'!$D:$P,ROW(M22),COLUMN($P22)-COLUMN(M22)+1)</f>
        <v>392</v>
      </c>
      <c r="N22" s="6">
        <f>INDEX('Rm, МПа'!$D:$P,ROW(N22),COLUMN($P22)-COLUMN(N22)+1)</f>
        <v>392</v>
      </c>
      <c r="O22" s="6">
        <f>INDEX('Rm, МПа'!$D:$P,ROW(O22),COLUMN($P22)-COLUMN(O22)+1)</f>
        <v>392</v>
      </c>
      <c r="P22" s="16">
        <f>INDEX('Rm, МПа'!$D:$P,ROW(P22),COLUMN($P22)-COLUMN(P22)+1)</f>
        <v>402</v>
      </c>
      <c r="Q22" s="15" t="str">
        <f>INDEX('Rp0,2, МПа'!$D:$P,ROW(D22),COLUMN($P22)-COLUMN(D22)+1)</f>
        <v>-</v>
      </c>
      <c r="R22" s="6" t="str">
        <f>INDEX('Rp0,2, МПа'!$D:$P,ROW(E22),COLUMN($P22)-COLUMN(E22)+1)</f>
        <v>-</v>
      </c>
      <c r="S22" s="6" t="str">
        <f>INDEX('Rp0,2, МПа'!$D:$P,ROW(F22),COLUMN($P22)-COLUMN(F22)+1)</f>
        <v>-</v>
      </c>
      <c r="T22" s="6" t="str">
        <f>INDEX('Rp0,2, МПа'!$D:$P,ROW(G22),COLUMN($P22)-COLUMN(G22)+1)</f>
        <v>-</v>
      </c>
      <c r="U22" s="6" t="str">
        <f>INDEX('Rp0,2, МПа'!$D:$P,ROW(H22),COLUMN($P22)-COLUMN(H22)+1)</f>
        <v>-</v>
      </c>
      <c r="V22" s="6">
        <f>INDEX('Rp0,2, МПа'!$D:$P,ROW(I22),COLUMN($P22)-COLUMN(I22)+1)</f>
        <v>157</v>
      </c>
      <c r="W22" s="6">
        <f>INDEX('Rp0,2, МПа'!$D:$P,ROW(J22),COLUMN($P22)-COLUMN(J22)+1)</f>
        <v>177</v>
      </c>
      <c r="X22" s="6">
        <f>INDEX('Rp0,2, МПа'!$D:$P,ROW(K22),COLUMN($P22)-COLUMN(K22)+1)</f>
        <v>196</v>
      </c>
      <c r="Y22" s="6">
        <f>INDEX('Rp0,2, МПа'!$D:$P,ROW(L22),COLUMN($P22)-COLUMN(L22)+1)</f>
        <v>196</v>
      </c>
      <c r="Z22" s="6">
        <f>INDEX('Rp0,2, МПа'!$D:$P,ROW(M22),COLUMN($P22)-COLUMN(M22)+1)</f>
        <v>206</v>
      </c>
      <c r="AA22" s="6">
        <f>INDEX('Rp0,2, МПа'!$D:$P,ROW(N22),COLUMN($P22)-COLUMN(N22)+1)</f>
        <v>206</v>
      </c>
      <c r="AB22" s="6">
        <f>INDEX('Rp0,2, МПа'!$D:$P,ROW(O22),COLUMN($P22)-COLUMN(O22)+1)</f>
        <v>206</v>
      </c>
      <c r="AC22" s="16">
        <f>INDEX('Rp0,2, МПа'!$D:$P,ROW(P22),COLUMN($P22)-COLUMN(P22)+1)</f>
        <v>216</v>
      </c>
    </row>
    <row r="23" spans="1:29" x14ac:dyDescent="0.25">
      <c r="A23" s="10" t="str">
        <f>INDEX('Обработка исходного'!B:B,ROW($B$3)+4*(ROW($B23)-ROW($B$3)))</f>
        <v>Сталь углеродистая</v>
      </c>
      <c r="B23" s="10">
        <f>INDEX('Обработка исходного'!D:D,ROW($B$3)+4*(ROW($B23)-ROW($B$3)))</f>
        <v>20</v>
      </c>
      <c r="C23" s="10" t="str">
        <f>IF(ISBLANK(INDEX('Обработка исходного'!E:E,ROW($B$3)+4*(ROW($B23)-ROW($B$3)))),"",INDEX('Обработка исходного'!E:E,ROW($B$3)+4*(ROW($B23)-ROW($B$3))))</f>
        <v>Отожженные, высокоотпущенные листы толщиной от 4 до 80 мм</v>
      </c>
      <c r="D23" s="15" t="str">
        <f>INDEX('Rm, МПа'!$D:$P,ROW(D23),COLUMN($P23)-COLUMN(D23)+1)</f>
        <v>-</v>
      </c>
      <c r="E23" s="6" t="str">
        <f>INDEX('Rm, МПа'!$D:$P,ROW(E23),COLUMN($P23)-COLUMN(E23)+1)</f>
        <v>-</v>
      </c>
      <c r="F23" s="6" t="str">
        <f>INDEX('Rm, МПа'!$D:$P,ROW(F23),COLUMN($P23)-COLUMN(F23)+1)</f>
        <v>-</v>
      </c>
      <c r="G23" s="6" t="str">
        <f>INDEX('Rm, МПа'!$D:$P,ROW(G23),COLUMN($P23)-COLUMN(G23)+1)</f>
        <v>-</v>
      </c>
      <c r="H23" s="6" t="str">
        <f>INDEX('Rm, МПа'!$D:$P,ROW(H23),COLUMN($P23)-COLUMN(H23)+1)</f>
        <v>-</v>
      </c>
      <c r="I23" s="6">
        <f>INDEX('Rm, МПа'!$D:$P,ROW(I23),COLUMN($P23)-COLUMN(I23)+1)</f>
        <v>323</v>
      </c>
      <c r="J23" s="6">
        <f>INDEX('Rm, МПа'!$D:$P,ROW(J23),COLUMN($P23)-COLUMN(J23)+1)</f>
        <v>333</v>
      </c>
      <c r="K23" s="6">
        <f>INDEX('Rm, МПа'!$D:$P,ROW(K23),COLUMN($P23)-COLUMN(K23)+1)</f>
        <v>333</v>
      </c>
      <c r="L23" s="6">
        <f>INDEX('Rm, МПа'!$D:$P,ROW(L23),COLUMN($P23)-COLUMN(L23)+1)</f>
        <v>343</v>
      </c>
      <c r="M23" s="6">
        <f>INDEX('Rm, МПа'!$D:$P,ROW(M23),COLUMN($P23)-COLUMN(M23)+1)</f>
        <v>343</v>
      </c>
      <c r="N23" s="6">
        <f>INDEX('Rm, МПа'!$D:$P,ROW(N23),COLUMN($P23)-COLUMN(N23)+1)</f>
        <v>353</v>
      </c>
      <c r="O23" s="6">
        <f>INDEX('Rm, МПа'!$D:$P,ROW(O23),COLUMN($P23)-COLUMN(O23)+1)</f>
        <v>363</v>
      </c>
      <c r="P23" s="16">
        <f>INDEX('Rm, МПа'!$D:$P,ROW(P23),COLUMN($P23)-COLUMN(P23)+1)</f>
        <v>373</v>
      </c>
      <c r="Q23" s="15" t="str">
        <f>INDEX('Rp0,2, МПа'!$D:$P,ROW(D23),COLUMN($P23)-COLUMN(D23)+1)</f>
        <v>-</v>
      </c>
      <c r="R23" s="6" t="str">
        <f>INDEX('Rp0,2, МПа'!$D:$P,ROW(E23),COLUMN($P23)-COLUMN(E23)+1)</f>
        <v>-</v>
      </c>
      <c r="S23" s="6" t="str">
        <f>INDEX('Rp0,2, МПа'!$D:$P,ROW(F23),COLUMN($P23)-COLUMN(F23)+1)</f>
        <v>-</v>
      </c>
      <c r="T23" s="6" t="str">
        <f>INDEX('Rp0,2, МПа'!$D:$P,ROW(G23),COLUMN($P23)-COLUMN(G23)+1)</f>
        <v>-</v>
      </c>
      <c r="U23" s="6" t="str">
        <f>INDEX('Rp0,2, МПа'!$D:$P,ROW(H23),COLUMN($P23)-COLUMN(H23)+1)</f>
        <v>-</v>
      </c>
      <c r="V23" s="6">
        <f>INDEX('Rp0,2, МПа'!$D:$P,ROW(I23),COLUMN($P23)-COLUMN(I23)+1)</f>
        <v>157</v>
      </c>
      <c r="W23" s="6">
        <f>INDEX('Rp0,2, МПа'!$D:$P,ROW(J23),COLUMN($P23)-COLUMN(J23)+1)</f>
        <v>176</v>
      </c>
      <c r="X23" s="6">
        <f>INDEX('Rp0,2, МПа'!$D:$P,ROW(K23),COLUMN($P23)-COLUMN(K23)+1)</f>
        <v>196</v>
      </c>
      <c r="Y23" s="6">
        <f>INDEX('Rp0,2, МПа'!$D:$P,ROW(L23),COLUMN($P23)-COLUMN(L23)+1)</f>
        <v>206</v>
      </c>
      <c r="Z23" s="6">
        <f>INDEX('Rp0,2, МПа'!$D:$P,ROW(M23),COLUMN($P23)-COLUMN(M23)+1)</f>
        <v>206</v>
      </c>
      <c r="AA23" s="6">
        <f>INDEX('Rp0,2, МПа'!$D:$P,ROW(N23),COLUMN($P23)-COLUMN(N23)+1)</f>
        <v>216</v>
      </c>
      <c r="AB23" s="6">
        <f>INDEX('Rp0,2, МПа'!$D:$P,ROW(O23),COLUMN($P23)-COLUMN(O23)+1)</f>
        <v>216</v>
      </c>
      <c r="AC23" s="16">
        <f>INDEX('Rp0,2, МПа'!$D:$P,ROW(P23),COLUMN($P23)-COLUMN(P23)+1)</f>
        <v>216</v>
      </c>
    </row>
    <row r="24" spans="1:29" x14ac:dyDescent="0.25">
      <c r="A24" s="10" t="str">
        <f>INDEX('Обработка исходного'!B:B,ROW($B$3)+4*(ROW($B24)-ROW($B$3)))</f>
        <v>Сталь углеродистая</v>
      </c>
      <c r="B24" s="10">
        <f>INDEX('Обработка исходного'!D:D,ROW($B$3)+4*(ROW($B24)-ROW($B$3)))</f>
        <v>20</v>
      </c>
      <c r="C24" s="10" t="str">
        <f>IF(ISBLANK(INDEX('Обработка исходного'!E:E,ROW($B$3)+4*(ROW($B24)-ROW($B$3)))),"",INDEX('Обработка исходного'!E:E,ROW($B$3)+4*(ROW($B24)-ROW($B$3))))</f>
        <v>Листовые заготовки толщиной от 20 до 250 мм</v>
      </c>
      <c r="D24" s="15" t="str">
        <f>INDEX('Rm, МПа'!$D:$P,ROW(D24),COLUMN($P24)-COLUMN(D24)+1)</f>
        <v>-</v>
      </c>
      <c r="E24" s="6" t="str">
        <f>INDEX('Rm, МПа'!$D:$P,ROW(E24),COLUMN($P24)-COLUMN(E24)+1)</f>
        <v>-</v>
      </c>
      <c r="F24" s="6" t="str">
        <f>INDEX('Rm, МПа'!$D:$P,ROW(F24),COLUMN($P24)-COLUMN(F24)+1)</f>
        <v>-</v>
      </c>
      <c r="G24" s="6" t="str">
        <f>INDEX('Rm, МПа'!$D:$P,ROW(G24),COLUMN($P24)-COLUMN(G24)+1)</f>
        <v>-</v>
      </c>
      <c r="H24" s="6" t="str">
        <f>INDEX('Rm, МПа'!$D:$P,ROW(H24),COLUMN($P24)-COLUMN(H24)+1)</f>
        <v>-</v>
      </c>
      <c r="I24" s="6">
        <f>INDEX('Rm, МПа'!$D:$P,ROW(I24),COLUMN($P24)-COLUMN(I24)+1)</f>
        <v>275</v>
      </c>
      <c r="J24" s="6">
        <f>INDEX('Rm, МПа'!$D:$P,ROW(J24),COLUMN($P24)-COLUMN(J24)+1)</f>
        <v>284</v>
      </c>
      <c r="K24" s="6">
        <f>INDEX('Rm, МПа'!$D:$P,ROW(K24),COLUMN($P24)-COLUMN(K24)+1)</f>
        <v>294</v>
      </c>
      <c r="L24" s="6">
        <f>INDEX('Rm, МПа'!$D:$P,ROW(L24),COLUMN($P24)-COLUMN(L24)+1)</f>
        <v>304</v>
      </c>
      <c r="M24" s="6">
        <f>INDEX('Rm, МПа'!$D:$P,ROW(M24),COLUMN($P24)-COLUMN(M24)+1)</f>
        <v>324</v>
      </c>
      <c r="N24" s="6">
        <f>INDEX('Rm, МПа'!$D:$P,ROW(N24),COLUMN($P24)-COLUMN(N24)+1)</f>
        <v>334</v>
      </c>
      <c r="O24" s="6">
        <f>INDEX('Rm, МПа'!$D:$P,ROW(O24),COLUMN($P24)-COLUMN(O24)+1)</f>
        <v>343</v>
      </c>
      <c r="P24" s="16">
        <f>INDEX('Rm, МПа'!$D:$P,ROW(P24),COLUMN($P24)-COLUMN(P24)+1)</f>
        <v>353</v>
      </c>
      <c r="Q24" s="15" t="str">
        <f>INDEX('Rp0,2, МПа'!$D:$P,ROW(D24),COLUMN($P24)-COLUMN(D24)+1)</f>
        <v>-</v>
      </c>
      <c r="R24" s="6" t="str">
        <f>INDEX('Rp0,2, МПа'!$D:$P,ROW(E24),COLUMN($P24)-COLUMN(E24)+1)</f>
        <v>-</v>
      </c>
      <c r="S24" s="6" t="str">
        <f>INDEX('Rp0,2, МПа'!$D:$P,ROW(F24),COLUMN($P24)-COLUMN(F24)+1)</f>
        <v>-</v>
      </c>
      <c r="T24" s="6" t="str">
        <f>INDEX('Rp0,2, МПа'!$D:$P,ROW(G24),COLUMN($P24)-COLUMN(G24)+1)</f>
        <v>-</v>
      </c>
      <c r="U24" s="6" t="str">
        <f>INDEX('Rp0,2, МПа'!$D:$P,ROW(H24),COLUMN($P24)-COLUMN(H24)+1)</f>
        <v>-</v>
      </c>
      <c r="V24" s="6">
        <f>INDEX('Rp0,2, МПа'!$D:$P,ROW(I24),COLUMN($P24)-COLUMN(I24)+1)</f>
        <v>137</v>
      </c>
      <c r="W24" s="6">
        <f>INDEX('Rp0,2, МПа'!$D:$P,ROW(J24),COLUMN($P24)-COLUMN(J24)+1)</f>
        <v>147</v>
      </c>
      <c r="X24" s="6">
        <f>INDEX('Rp0,2, МПа'!$D:$P,ROW(K24),COLUMN($P24)-COLUMN(K24)+1)</f>
        <v>147</v>
      </c>
      <c r="Y24" s="6">
        <f>INDEX('Rp0,2, МПа'!$D:$P,ROW(L24),COLUMN($P24)-COLUMN(L24)+1)</f>
        <v>157</v>
      </c>
      <c r="Z24" s="6">
        <f>INDEX('Rp0,2, МПа'!$D:$P,ROW(M24),COLUMN($P24)-COLUMN(M24)+1)</f>
        <v>157</v>
      </c>
      <c r="AA24" s="6">
        <f>INDEX('Rp0,2, МПа'!$D:$P,ROW(N24),COLUMN($P24)-COLUMN(N24)+1)</f>
        <v>176</v>
      </c>
      <c r="AB24" s="6">
        <f>INDEX('Rp0,2, МПа'!$D:$P,ROW(O24),COLUMN($P24)-COLUMN(O24)+1)</f>
        <v>176</v>
      </c>
      <c r="AC24" s="16">
        <f>INDEX('Rp0,2, МПа'!$D:$P,ROW(P24),COLUMN($P24)-COLUMN(P24)+1)</f>
        <v>176</v>
      </c>
    </row>
    <row r="25" spans="1:29" x14ac:dyDescent="0.25">
      <c r="A25" s="10" t="str">
        <f>INDEX('Обработка исходного'!B:B,ROW($B$3)+4*(ROW($B25)-ROW($B$3)))</f>
        <v>Сталь углеродистая</v>
      </c>
      <c r="B25" s="10" t="str">
        <f>INDEX('Обработка исходного'!D:D,ROW($B$3)+4*(ROW($B25)-ROW($B$3)))</f>
        <v>20Л</v>
      </c>
      <c r="C25" s="10" t="str">
        <f>IF(ISBLANK(INDEX('Обработка исходного'!E:E,ROW($B$3)+4*(ROW($B25)-ROW($B$3)))),"",INDEX('Обработка исходного'!E:E,ROW($B$3)+4*(ROW($B25)-ROW($B$3))))</f>
        <v>Отливки с толщиной стенки до 100 мм</v>
      </c>
      <c r="D25" s="15" t="str">
        <f>INDEX('Rm, МПа'!$D:$P,ROW(D25),COLUMN($P25)-COLUMN(D25)+1)</f>
        <v>-</v>
      </c>
      <c r="E25" s="6" t="str">
        <f>INDEX('Rm, МПа'!$D:$P,ROW(E25),COLUMN($P25)-COLUMN(E25)+1)</f>
        <v>-</v>
      </c>
      <c r="F25" s="6" t="str">
        <f>INDEX('Rm, МПа'!$D:$P,ROW(F25),COLUMN($P25)-COLUMN(F25)+1)</f>
        <v>-</v>
      </c>
      <c r="G25" s="6" t="str">
        <f>INDEX('Rm, МПа'!$D:$P,ROW(G25),COLUMN($P25)-COLUMN(G25)+1)</f>
        <v>-</v>
      </c>
      <c r="H25" s="6" t="str">
        <f>INDEX('Rm, МПа'!$D:$P,ROW(H25),COLUMN($P25)-COLUMN(H25)+1)</f>
        <v>-</v>
      </c>
      <c r="I25" s="6">
        <f>INDEX('Rm, МПа'!$D:$P,ROW(I25),COLUMN($P25)-COLUMN(I25)+1)</f>
        <v>360</v>
      </c>
      <c r="J25" s="6">
        <f>INDEX('Rm, МПа'!$D:$P,ROW(J25),COLUMN($P25)-COLUMN(J25)+1)</f>
        <v>370</v>
      </c>
      <c r="K25" s="6">
        <f>INDEX('Rm, МПа'!$D:$P,ROW(K25),COLUMN($P25)-COLUMN(K25)+1)</f>
        <v>370</v>
      </c>
      <c r="L25" s="6">
        <f>INDEX('Rm, МПа'!$D:$P,ROW(L25),COLUMN($P25)-COLUMN(L25)+1)</f>
        <v>370</v>
      </c>
      <c r="M25" s="6">
        <f>INDEX('Rm, МПа'!$D:$P,ROW(M25),COLUMN($P25)-COLUMN(M25)+1)</f>
        <v>392</v>
      </c>
      <c r="N25" s="6">
        <f>INDEX('Rm, МПа'!$D:$P,ROW(N25),COLUMN($P25)-COLUMN(N25)+1)</f>
        <v>412</v>
      </c>
      <c r="O25" s="6">
        <f>INDEX('Rm, МПа'!$D:$P,ROW(O25),COLUMN($P25)-COLUMN(O25)+1)</f>
        <v>412</v>
      </c>
      <c r="P25" s="16">
        <f>INDEX('Rm, МПа'!$D:$P,ROW(P25),COLUMN($P25)-COLUMN(P25)+1)</f>
        <v>412</v>
      </c>
      <c r="Q25" s="15" t="str">
        <f>INDEX('Rp0,2, МПа'!$D:$P,ROW(D25),COLUMN($P25)-COLUMN(D25)+1)</f>
        <v>-</v>
      </c>
      <c r="R25" s="6" t="str">
        <f>INDEX('Rp0,2, МПа'!$D:$P,ROW(E25),COLUMN($P25)-COLUMN(E25)+1)</f>
        <v>-</v>
      </c>
      <c r="S25" s="6" t="str">
        <f>INDEX('Rp0,2, МПа'!$D:$P,ROW(F25),COLUMN($P25)-COLUMN(F25)+1)</f>
        <v>-</v>
      </c>
      <c r="T25" s="6" t="str">
        <f>INDEX('Rp0,2, МПа'!$D:$P,ROW(G25),COLUMN($P25)-COLUMN(G25)+1)</f>
        <v>-</v>
      </c>
      <c r="U25" s="6" t="str">
        <f>INDEX('Rp0,2, МПа'!$D:$P,ROW(H25),COLUMN($P25)-COLUMN(H25)+1)</f>
        <v>-</v>
      </c>
      <c r="V25" s="6">
        <f>INDEX('Rp0,2, МПа'!$D:$P,ROW(I25),COLUMN($P25)-COLUMN(I25)+1)</f>
        <v>137</v>
      </c>
      <c r="W25" s="6">
        <f>INDEX('Rp0,2, МПа'!$D:$P,ROW(J25),COLUMN($P25)-COLUMN(J25)+1)</f>
        <v>157</v>
      </c>
      <c r="X25" s="6">
        <f>INDEX('Rp0,2, МПа'!$D:$P,ROW(K25),COLUMN($P25)-COLUMN(K25)+1)</f>
        <v>165</v>
      </c>
      <c r="Y25" s="6">
        <f>INDEX('Rp0,2, МПа'!$D:$P,ROW(L25),COLUMN($P25)-COLUMN(L25)+1)</f>
        <v>170</v>
      </c>
      <c r="Z25" s="6">
        <f>INDEX('Rp0,2, МПа'!$D:$P,ROW(M25),COLUMN($P25)-COLUMN(M25)+1)</f>
        <v>176</v>
      </c>
      <c r="AA25" s="6">
        <f>INDEX('Rp0,2, МПа'!$D:$P,ROW(N25),COLUMN($P25)-COLUMN(N25)+1)</f>
        <v>196</v>
      </c>
      <c r="AB25" s="6">
        <f>INDEX('Rp0,2, МПа'!$D:$P,ROW(O25),COLUMN($P25)-COLUMN(O25)+1)</f>
        <v>216</v>
      </c>
      <c r="AC25" s="16">
        <f>INDEX('Rp0,2, МПа'!$D:$P,ROW(P25),COLUMN($P25)-COLUMN(P25)+1)</f>
        <v>216</v>
      </c>
    </row>
    <row r="26" spans="1:29" x14ac:dyDescent="0.25">
      <c r="A26" s="10" t="str">
        <f>INDEX('Обработка исходного'!B:B,ROW($B$3)+4*(ROW($B26)-ROW($B$3)))</f>
        <v>Сталь углеродистая</v>
      </c>
      <c r="B26" s="10" t="str">
        <f>INDEX('Обработка исходного'!D:D,ROW($B$3)+4*(ROW($B26)-ROW($B$3)))</f>
        <v>20К</v>
      </c>
      <c r="C26" s="10" t="str">
        <f>IF(ISBLANK(INDEX('Обработка исходного'!E:E,ROW($B$3)+4*(ROW($B26)-ROW($B$3)))),"",INDEX('Обработка исходного'!E:E,ROW($B$3)+4*(ROW($B26)-ROW($B$3))))</f>
        <v>Листы толщиной от 4 до 60 мм</v>
      </c>
      <c r="D26" s="15" t="str">
        <f>INDEX('Rm, МПа'!$D:$P,ROW(D26),COLUMN($P26)-COLUMN(D26)+1)</f>
        <v>-</v>
      </c>
      <c r="E26" s="6" t="str">
        <f>INDEX('Rm, МПа'!$D:$P,ROW(E26),COLUMN($P26)-COLUMN(E26)+1)</f>
        <v>-</v>
      </c>
      <c r="F26" s="6" t="str">
        <f>INDEX('Rm, МПа'!$D:$P,ROW(F26),COLUMN($P26)-COLUMN(F26)+1)</f>
        <v>-</v>
      </c>
      <c r="G26" s="6" t="str">
        <f>INDEX('Rm, МПа'!$D:$P,ROW(G26),COLUMN($P26)-COLUMN(G26)+1)</f>
        <v>-</v>
      </c>
      <c r="H26" s="6" t="str">
        <f>INDEX('Rm, МПа'!$D:$P,ROW(H26),COLUMN($P26)-COLUMN(H26)+1)</f>
        <v>-</v>
      </c>
      <c r="I26" s="6">
        <f>INDEX('Rm, МПа'!$D:$P,ROW(I26),COLUMN($P26)-COLUMN(I26)+1)</f>
        <v>363</v>
      </c>
      <c r="J26" s="6">
        <f>INDEX('Rm, МПа'!$D:$P,ROW(J26),COLUMN($P26)-COLUMN(J26)+1)</f>
        <v>373</v>
      </c>
      <c r="K26" s="6">
        <f>INDEX('Rm, МПа'!$D:$P,ROW(K26),COLUMN($P26)-COLUMN(K26)+1)</f>
        <v>392</v>
      </c>
      <c r="L26" s="6">
        <f>INDEX('Rm, МПа'!$D:$P,ROW(L26),COLUMN($P26)-COLUMN(L26)+1)</f>
        <v>392</v>
      </c>
      <c r="M26" s="6">
        <f>INDEX('Rm, МПа'!$D:$P,ROW(M26),COLUMN($P26)-COLUMN(M26)+1)</f>
        <v>392</v>
      </c>
      <c r="N26" s="6">
        <f>INDEX('Rm, МПа'!$D:$P,ROW(N26),COLUMN($P26)-COLUMN(N26)+1)</f>
        <v>397</v>
      </c>
      <c r="O26" s="6">
        <f>INDEX('Rm, МПа'!$D:$P,ROW(O26),COLUMN($P26)-COLUMN(O26)+1)</f>
        <v>397</v>
      </c>
      <c r="P26" s="16">
        <f>INDEX('Rm, МПа'!$D:$P,ROW(P26),COLUMN($P26)-COLUMN(P26)+1)</f>
        <v>402</v>
      </c>
      <c r="Q26" s="15" t="str">
        <f>INDEX('Rp0,2, МПа'!$D:$P,ROW(D26),COLUMN($P26)-COLUMN(D26)+1)</f>
        <v>-</v>
      </c>
      <c r="R26" s="6" t="str">
        <f>INDEX('Rp0,2, МПа'!$D:$P,ROW(E26),COLUMN($P26)-COLUMN(E26)+1)</f>
        <v>-</v>
      </c>
      <c r="S26" s="6" t="str">
        <f>INDEX('Rp0,2, МПа'!$D:$P,ROW(F26),COLUMN($P26)-COLUMN(F26)+1)</f>
        <v>-</v>
      </c>
      <c r="T26" s="6" t="str">
        <f>INDEX('Rp0,2, МПа'!$D:$P,ROW(G26),COLUMN($P26)-COLUMN(G26)+1)</f>
        <v>-</v>
      </c>
      <c r="U26" s="6" t="str">
        <f>INDEX('Rp0,2, МПа'!$D:$P,ROW(H26),COLUMN($P26)-COLUMN(H26)+1)</f>
        <v>-</v>
      </c>
      <c r="V26" s="6">
        <f>INDEX('Rp0,2, МПа'!$D:$P,ROW(I26),COLUMN($P26)-COLUMN(I26)+1)</f>
        <v>157</v>
      </c>
      <c r="W26" s="6">
        <f>INDEX('Rp0,2, МПа'!$D:$P,ROW(J26),COLUMN($P26)-COLUMN(J26)+1)</f>
        <v>177</v>
      </c>
      <c r="X26" s="6">
        <f>INDEX('Rp0,2, МПа'!$D:$P,ROW(K26),COLUMN($P26)-COLUMN(K26)+1)</f>
        <v>196</v>
      </c>
      <c r="Y26" s="6">
        <f>INDEX('Rp0,2, МПа'!$D:$P,ROW(L26),COLUMN($P26)-COLUMN(L26)+1)</f>
        <v>196</v>
      </c>
      <c r="Z26" s="6">
        <f>INDEX('Rp0,2, МПа'!$D:$P,ROW(M26),COLUMN($P26)-COLUMN(M26)+1)</f>
        <v>206</v>
      </c>
      <c r="AA26" s="6">
        <f>INDEX('Rp0,2, МПа'!$D:$P,ROW(N26),COLUMN($P26)-COLUMN(N26)+1)</f>
        <v>206</v>
      </c>
      <c r="AB26" s="6">
        <f>INDEX('Rp0,2, МПа'!$D:$P,ROW(O26),COLUMN($P26)-COLUMN(O26)+1)</f>
        <v>206</v>
      </c>
      <c r="AC26" s="16">
        <f>INDEX('Rp0,2, МПа'!$D:$P,ROW(P26),COLUMN($P26)-COLUMN(P26)+1)</f>
        <v>216</v>
      </c>
    </row>
    <row r="27" spans="1:29" x14ac:dyDescent="0.25">
      <c r="A27" s="10" t="str">
        <f>INDEX('Обработка исходного'!B:B,ROW($B$3)+4*(ROW($B27)-ROW($B$3)))</f>
        <v>Сталь углеродистая</v>
      </c>
      <c r="B27" s="10" t="str">
        <f>INDEX('Обработка исходного'!D:D,ROW($B$3)+4*(ROW($B27)-ROW($B$3)))</f>
        <v>22К</v>
      </c>
      <c r="C27" s="10" t="str">
        <f>IF(ISBLANK(INDEX('Обработка исходного'!E:E,ROW($B$3)+4*(ROW($B27)-ROW($B$3)))),"",INDEX('Обработка исходного'!E:E,ROW($B$3)+4*(ROW($B27)-ROW($B$3))))</f>
        <v>Листы толщиной от 70 до 170 мм, КП215*</v>
      </c>
      <c r="D27" s="15" t="str">
        <f>INDEX('Rm, МПа'!$D:$P,ROW(D27),COLUMN($P27)-COLUMN(D27)+1)</f>
        <v>-</v>
      </c>
      <c r="E27" s="6" t="str">
        <f>INDEX('Rm, МПа'!$D:$P,ROW(E27),COLUMN($P27)-COLUMN(E27)+1)</f>
        <v>-</v>
      </c>
      <c r="F27" s="6" t="str">
        <f>INDEX('Rm, МПа'!$D:$P,ROW(F27),COLUMN($P27)-COLUMN(F27)+1)</f>
        <v>-</v>
      </c>
      <c r="G27" s="6" t="str">
        <f>INDEX('Rm, МПа'!$D:$P,ROW(G27),COLUMN($P27)-COLUMN(G27)+1)</f>
        <v>-</v>
      </c>
      <c r="H27" s="6" t="str">
        <f>INDEX('Rm, МПа'!$D:$P,ROW(H27),COLUMN($P27)-COLUMN(H27)+1)</f>
        <v>-</v>
      </c>
      <c r="I27" s="6">
        <f>INDEX('Rm, МПа'!$D:$P,ROW(I27),COLUMN($P27)-COLUMN(I27)+1)</f>
        <v>392</v>
      </c>
      <c r="J27" s="6">
        <f>INDEX('Rm, МПа'!$D:$P,ROW(J27),COLUMN($P27)-COLUMN(J27)+1)</f>
        <v>412</v>
      </c>
      <c r="K27" s="6">
        <f>INDEX('Rm, МПа'!$D:$P,ROW(K27),COLUMN($P27)-COLUMN(K27)+1)</f>
        <v>421</v>
      </c>
      <c r="L27" s="6">
        <f>INDEX('Rm, МПа'!$D:$P,ROW(L27),COLUMN($P27)-COLUMN(L27)+1)</f>
        <v>430</v>
      </c>
      <c r="M27" s="6">
        <f>INDEX('Rm, МПа'!$D:$P,ROW(M27),COLUMN($P27)-COLUMN(M27)+1)</f>
        <v>430</v>
      </c>
      <c r="N27" s="6">
        <f>INDEX('Rm, МПа'!$D:$P,ROW(N27),COLUMN($P27)-COLUMN(N27)+1)</f>
        <v>430</v>
      </c>
      <c r="O27" s="6">
        <f>INDEX('Rm, МПа'!$D:$P,ROW(O27),COLUMN($P27)-COLUMN(O27)+1)</f>
        <v>430</v>
      </c>
      <c r="P27" s="16">
        <f>INDEX('Rm, МПа'!$D:$P,ROW(P27),COLUMN($P27)-COLUMN(P27)+1)</f>
        <v>430</v>
      </c>
      <c r="Q27" s="15" t="str">
        <f>INDEX('Rp0,2, МПа'!$D:$P,ROW(D27),COLUMN($P27)-COLUMN(D27)+1)</f>
        <v>-</v>
      </c>
      <c r="R27" s="6" t="str">
        <f>INDEX('Rp0,2, МПа'!$D:$P,ROW(E27),COLUMN($P27)-COLUMN(E27)+1)</f>
        <v>-</v>
      </c>
      <c r="S27" s="6" t="str">
        <f>INDEX('Rp0,2, МПа'!$D:$P,ROW(F27),COLUMN($P27)-COLUMN(F27)+1)</f>
        <v>-</v>
      </c>
      <c r="T27" s="6" t="str">
        <f>INDEX('Rp0,2, МПа'!$D:$P,ROW(G27),COLUMN($P27)-COLUMN(G27)+1)</f>
        <v>-</v>
      </c>
      <c r="U27" s="6" t="str">
        <f>INDEX('Rp0,2, МПа'!$D:$P,ROW(H27),COLUMN($P27)-COLUMN(H27)+1)</f>
        <v>-</v>
      </c>
      <c r="V27" s="6">
        <f>INDEX('Rp0,2, МПа'!$D:$P,ROW(I27),COLUMN($P27)-COLUMN(I27)+1)</f>
        <v>177</v>
      </c>
      <c r="W27" s="6">
        <f>INDEX('Rp0,2, МПа'!$D:$P,ROW(J27),COLUMN($P27)-COLUMN(J27)+1)</f>
        <v>186</v>
      </c>
      <c r="X27" s="6">
        <f>INDEX('Rp0,2, МПа'!$D:$P,ROW(K27),COLUMN($P27)-COLUMN(K27)+1)</f>
        <v>186</v>
      </c>
      <c r="Y27" s="6">
        <f>INDEX('Rp0,2, МПа'!$D:$P,ROW(L27),COLUMN($P27)-COLUMN(L27)+1)</f>
        <v>186</v>
      </c>
      <c r="Z27" s="6">
        <f>INDEX('Rp0,2, МПа'!$D:$P,ROW(M27),COLUMN($P27)-COLUMN(M27)+1)</f>
        <v>186</v>
      </c>
      <c r="AA27" s="6">
        <f>INDEX('Rp0,2, МПа'!$D:$P,ROW(N27),COLUMN($P27)-COLUMN(N27)+1)</f>
        <v>196</v>
      </c>
      <c r="AB27" s="6">
        <f>INDEX('Rp0,2, МПа'!$D:$P,ROW(O27),COLUMN($P27)-COLUMN(O27)+1)</f>
        <v>206</v>
      </c>
      <c r="AC27" s="16">
        <f>INDEX('Rp0,2, МПа'!$D:$P,ROW(P27),COLUMN($P27)-COLUMN(P27)+1)</f>
        <v>215</v>
      </c>
    </row>
    <row r="28" spans="1:29" x14ac:dyDescent="0.25">
      <c r="A28" s="10" t="str">
        <f>INDEX('Обработка исходного'!B:B,ROW($B$3)+4*(ROW($B28)-ROW($B$3)))</f>
        <v>Сталь углеродистая</v>
      </c>
      <c r="B28" s="10" t="str">
        <f>INDEX('Обработка исходного'!D:D,ROW($B$3)+4*(ROW($B28)-ROW($B$3)))</f>
        <v>22К</v>
      </c>
      <c r="C28" s="10" t="str">
        <f>IF(ISBLANK(INDEX('Обработка исходного'!E:E,ROW($B$3)+4*(ROW($B28)-ROW($B$3)))),"",INDEX('Обработка исходного'!E:E,ROW($B$3)+4*(ROW($B28)-ROW($B$3))))</f>
        <v>Поковки диаметром от 300 до 800 мм, КП195*</v>
      </c>
      <c r="D28" s="15" t="str">
        <f>INDEX('Rm, МПа'!$D:$P,ROW(D28),COLUMN($P28)-COLUMN(D28)+1)</f>
        <v>-</v>
      </c>
      <c r="E28" s="6" t="str">
        <f>INDEX('Rm, МПа'!$D:$P,ROW(E28),COLUMN($P28)-COLUMN(E28)+1)</f>
        <v>-</v>
      </c>
      <c r="F28" s="6" t="str">
        <f>INDEX('Rm, МПа'!$D:$P,ROW(F28),COLUMN($P28)-COLUMN(F28)+1)</f>
        <v>-</v>
      </c>
      <c r="G28" s="6" t="str">
        <f>INDEX('Rm, МПа'!$D:$P,ROW(G28),COLUMN($P28)-COLUMN(G28)+1)</f>
        <v>-</v>
      </c>
      <c r="H28" s="6" t="str">
        <f>INDEX('Rm, МПа'!$D:$P,ROW(H28),COLUMN($P28)-COLUMN(H28)+1)</f>
        <v>-</v>
      </c>
      <c r="I28" s="6">
        <f>INDEX('Rm, МПа'!$D:$P,ROW(I28),COLUMN($P28)-COLUMN(I28)+1)</f>
        <v>353</v>
      </c>
      <c r="J28" s="6">
        <f>INDEX('Rm, МПа'!$D:$P,ROW(J28),COLUMN($P28)-COLUMN(J28)+1)</f>
        <v>353</v>
      </c>
      <c r="K28" s="6">
        <f>INDEX('Rm, МПа'!$D:$P,ROW(K28),COLUMN($P28)-COLUMN(K28)+1)</f>
        <v>363</v>
      </c>
      <c r="L28" s="6">
        <f>INDEX('Rm, МПа'!$D:$P,ROW(L28),COLUMN($P28)-COLUMN(L28)+1)</f>
        <v>373</v>
      </c>
      <c r="M28" s="6">
        <f>INDEX('Rm, МПа'!$D:$P,ROW(M28),COLUMN($P28)-COLUMN(M28)+1)</f>
        <v>383</v>
      </c>
      <c r="N28" s="6">
        <f>INDEX('Rm, МПа'!$D:$P,ROW(N28),COLUMN($P28)-COLUMN(N28)+1)</f>
        <v>390</v>
      </c>
      <c r="O28" s="6">
        <f>INDEX('Rm, МПа'!$D:$P,ROW(O28),COLUMN($P28)-COLUMN(O28)+1)</f>
        <v>390</v>
      </c>
      <c r="P28" s="16">
        <f>INDEX('Rm, МПа'!$D:$P,ROW(P28),COLUMN($P28)-COLUMN(P28)+1)</f>
        <v>390</v>
      </c>
      <c r="Q28" s="15" t="str">
        <f>INDEX('Rp0,2, МПа'!$D:$P,ROW(D28),COLUMN($P28)-COLUMN(D28)+1)</f>
        <v>-</v>
      </c>
      <c r="R28" s="6" t="str">
        <f>INDEX('Rp0,2, МПа'!$D:$P,ROW(E28),COLUMN($P28)-COLUMN(E28)+1)</f>
        <v>-</v>
      </c>
      <c r="S28" s="6" t="str">
        <f>INDEX('Rp0,2, МПа'!$D:$P,ROW(F28),COLUMN($P28)-COLUMN(F28)+1)</f>
        <v>-</v>
      </c>
      <c r="T28" s="6" t="str">
        <f>INDEX('Rp0,2, МПа'!$D:$P,ROW(G28),COLUMN($P28)-COLUMN(G28)+1)</f>
        <v>-</v>
      </c>
      <c r="U28" s="6" t="str">
        <f>INDEX('Rp0,2, МПа'!$D:$P,ROW(H28),COLUMN($P28)-COLUMN(H28)+1)</f>
        <v>-</v>
      </c>
      <c r="V28" s="6">
        <f>INDEX('Rp0,2, МПа'!$D:$P,ROW(I28),COLUMN($P28)-COLUMN(I28)+1)</f>
        <v>137</v>
      </c>
      <c r="W28" s="6">
        <f>INDEX('Rp0,2, МПа'!$D:$P,ROW(J28),COLUMN($P28)-COLUMN(J28)+1)</f>
        <v>157</v>
      </c>
      <c r="X28" s="6">
        <f>INDEX('Rp0,2, МПа'!$D:$P,ROW(K28),COLUMN($P28)-COLUMN(K28)+1)</f>
        <v>157</v>
      </c>
      <c r="Y28" s="6">
        <f>INDEX('Rp0,2, МПа'!$D:$P,ROW(L28),COLUMN($P28)-COLUMN(L28)+1)</f>
        <v>167</v>
      </c>
      <c r="Z28" s="6">
        <f>INDEX('Rp0,2, МПа'!$D:$P,ROW(M28),COLUMN($P28)-COLUMN(M28)+1)</f>
        <v>167</v>
      </c>
      <c r="AA28" s="6">
        <f>INDEX('Rp0,2, МПа'!$D:$P,ROW(N28),COLUMN($P28)-COLUMN(N28)+1)</f>
        <v>177</v>
      </c>
      <c r="AB28" s="6">
        <f>INDEX('Rp0,2, МПа'!$D:$P,ROW(O28),COLUMN($P28)-COLUMN(O28)+1)</f>
        <v>186</v>
      </c>
      <c r="AC28" s="16">
        <f>INDEX('Rp0,2, МПа'!$D:$P,ROW(P28),COLUMN($P28)-COLUMN(P28)+1)</f>
        <v>195</v>
      </c>
    </row>
    <row r="29" spans="1:29" x14ac:dyDescent="0.25">
      <c r="A29" s="10" t="str">
        <f>INDEX('Обработка исходного'!B:B,ROW($B$3)+4*(ROW($B29)-ROW($B$3)))</f>
        <v>Сталь углеродистая</v>
      </c>
      <c r="B29" s="10" t="str">
        <f>INDEX('Обработка исходного'!D:D,ROW($B$3)+4*(ROW($B29)-ROW($B$3)))</f>
        <v>22К</v>
      </c>
      <c r="C29" s="10" t="str">
        <f>IF(ISBLANK(INDEX('Обработка исходного'!E:E,ROW($B$3)+4*(ROW($B29)-ROW($B$3)))),"",INDEX('Обработка исходного'!E:E,ROW($B$3)+4*(ROW($B29)-ROW($B$3))))</f>
        <v>Поковки диаметром от 100 до 800 мм, КП215*</v>
      </c>
      <c r="D29" s="15" t="str">
        <f>INDEX('Rm, МПа'!$D:$P,ROW(D29),COLUMN($P29)-COLUMN(D29)+1)</f>
        <v>-</v>
      </c>
      <c r="E29" s="6" t="str">
        <f>INDEX('Rm, МПа'!$D:$P,ROW(E29),COLUMN($P29)-COLUMN(E29)+1)</f>
        <v>-</v>
      </c>
      <c r="F29" s="6" t="str">
        <f>INDEX('Rm, МПа'!$D:$P,ROW(F29),COLUMN($P29)-COLUMN(F29)+1)</f>
        <v>-</v>
      </c>
      <c r="G29" s="6" t="str">
        <f>INDEX('Rm, МПа'!$D:$P,ROW(G29),COLUMN($P29)-COLUMN(G29)+1)</f>
        <v>-</v>
      </c>
      <c r="H29" s="6" t="str">
        <f>INDEX('Rm, МПа'!$D:$P,ROW(H29),COLUMN($P29)-COLUMN(H29)+1)</f>
        <v>-</v>
      </c>
      <c r="I29" s="6">
        <f>INDEX('Rm, МПа'!$D:$P,ROW(I29),COLUMN($P29)-COLUMN(I29)+1)</f>
        <v>343</v>
      </c>
      <c r="J29" s="6">
        <f>INDEX('Rm, МПа'!$D:$P,ROW(J29),COLUMN($P29)-COLUMN(J29)+1)</f>
        <v>353</v>
      </c>
      <c r="K29" s="6">
        <f>INDEX('Rm, МПа'!$D:$P,ROW(K29),COLUMN($P29)-COLUMN(K29)+1)</f>
        <v>392</v>
      </c>
      <c r="L29" s="6">
        <f>INDEX('Rm, МПа'!$D:$P,ROW(L29),COLUMN($P29)-COLUMN(L29)+1)</f>
        <v>392</v>
      </c>
      <c r="M29" s="6">
        <f>INDEX('Rm, МПа'!$D:$P,ROW(M29),COLUMN($P29)-COLUMN(M29)+1)</f>
        <v>392</v>
      </c>
      <c r="N29" s="6">
        <f>INDEX('Rm, МПа'!$D:$P,ROW(N29),COLUMN($P29)-COLUMN(N29)+1)</f>
        <v>392</v>
      </c>
      <c r="O29" s="6">
        <f>INDEX('Rm, МПа'!$D:$P,ROW(O29),COLUMN($P29)-COLUMN(O29)+1)</f>
        <v>392</v>
      </c>
      <c r="P29" s="16">
        <f>INDEX('Rm, МПа'!$D:$P,ROW(P29),COLUMN($P29)-COLUMN(P29)+1)</f>
        <v>430</v>
      </c>
      <c r="Q29" s="15" t="str">
        <f>INDEX('Rp0,2, МПа'!$D:$P,ROW(D29),COLUMN($P29)-COLUMN(D29)+1)</f>
        <v>-</v>
      </c>
      <c r="R29" s="6" t="str">
        <f>INDEX('Rp0,2, МПа'!$D:$P,ROW(E29),COLUMN($P29)-COLUMN(E29)+1)</f>
        <v>-</v>
      </c>
      <c r="S29" s="6" t="str">
        <f>INDEX('Rp0,2, МПа'!$D:$P,ROW(F29),COLUMN($P29)-COLUMN(F29)+1)</f>
        <v>-</v>
      </c>
      <c r="T29" s="6" t="str">
        <f>INDEX('Rp0,2, МПа'!$D:$P,ROW(G29),COLUMN($P29)-COLUMN(G29)+1)</f>
        <v>-</v>
      </c>
      <c r="U29" s="6" t="str">
        <f>INDEX('Rp0,2, МПа'!$D:$P,ROW(H29),COLUMN($P29)-COLUMN(H29)+1)</f>
        <v>-</v>
      </c>
      <c r="V29" s="6">
        <f>INDEX('Rp0,2, МПа'!$D:$P,ROW(I29),COLUMN($P29)-COLUMN(I29)+1)</f>
        <v>177</v>
      </c>
      <c r="W29" s="6">
        <f>INDEX('Rp0,2, МПа'!$D:$P,ROW(J29),COLUMN($P29)-COLUMN(J29)+1)</f>
        <v>186</v>
      </c>
      <c r="X29" s="6">
        <f>INDEX('Rp0,2, МПа'!$D:$P,ROW(K29),COLUMN($P29)-COLUMN(K29)+1)</f>
        <v>186</v>
      </c>
      <c r="Y29" s="6">
        <f>INDEX('Rp0,2, МПа'!$D:$P,ROW(L29),COLUMN($P29)-COLUMN(L29)+1)</f>
        <v>186</v>
      </c>
      <c r="Z29" s="6">
        <f>INDEX('Rp0,2, МПа'!$D:$P,ROW(M29),COLUMN($P29)-COLUMN(M29)+1)</f>
        <v>186</v>
      </c>
      <c r="AA29" s="6">
        <f>INDEX('Rp0,2, МПа'!$D:$P,ROW(N29),COLUMN($P29)-COLUMN(N29)+1)</f>
        <v>196</v>
      </c>
      <c r="AB29" s="6">
        <f>INDEX('Rp0,2, МПа'!$D:$P,ROW(O29),COLUMN($P29)-COLUMN(O29)+1)</f>
        <v>206</v>
      </c>
      <c r="AC29" s="16">
        <f>INDEX('Rp0,2, МПа'!$D:$P,ROW(P29),COLUMN($P29)-COLUMN(P29)+1)</f>
        <v>215</v>
      </c>
    </row>
    <row r="30" spans="1:29" x14ac:dyDescent="0.25">
      <c r="A30" s="10" t="str">
        <f>INDEX('Обработка исходного'!B:B,ROW($B$3)+4*(ROW($B30)-ROW($B$3)))</f>
        <v>Сталь углеродистая</v>
      </c>
      <c r="B30" s="10">
        <f>INDEX('Обработка исходного'!D:D,ROW($B$3)+4*(ROW($B30)-ROW($B$3)))</f>
        <v>25</v>
      </c>
      <c r="C30" s="10" t="str">
        <f>IF(ISBLANK(INDEX('Обработка исходного'!E:E,ROW($B$3)+4*(ROW($B30)-ROW($B$3)))),"",INDEX('Обработка исходного'!E:E,ROW($B$3)+4*(ROW($B30)-ROW($B$3))))</f>
        <v>Поковки диаметром до 500 мм, КП175*</v>
      </c>
      <c r="D30" s="15" t="str">
        <f>INDEX('Rm, МПа'!$D:$P,ROW(D30),COLUMN($P30)-COLUMN(D30)+1)</f>
        <v>-</v>
      </c>
      <c r="E30" s="6" t="str">
        <f>INDEX('Rm, МПа'!$D:$P,ROW(E30),COLUMN($P30)-COLUMN(E30)+1)</f>
        <v>-</v>
      </c>
      <c r="F30" s="6" t="str">
        <f>INDEX('Rm, МПа'!$D:$P,ROW(F30),COLUMN($P30)-COLUMN(F30)+1)</f>
        <v>-</v>
      </c>
      <c r="G30" s="6" t="str">
        <f>INDEX('Rm, МПа'!$D:$P,ROW(G30),COLUMN($P30)-COLUMN(G30)+1)</f>
        <v>-</v>
      </c>
      <c r="H30" s="6" t="str">
        <f>INDEX('Rm, МПа'!$D:$P,ROW(H30),COLUMN($P30)-COLUMN(H30)+1)</f>
        <v>-</v>
      </c>
      <c r="I30" s="6">
        <f>INDEX('Rm, МПа'!$D:$P,ROW(I30),COLUMN($P30)-COLUMN(I30)+1)</f>
        <v>294</v>
      </c>
      <c r="J30" s="6">
        <f>INDEX('Rm, МПа'!$D:$P,ROW(J30),COLUMN($P30)-COLUMN(J30)+1)</f>
        <v>294</v>
      </c>
      <c r="K30" s="6">
        <f>INDEX('Rm, МПа'!$D:$P,ROW(K30),COLUMN($P30)-COLUMN(K30)+1)</f>
        <v>304</v>
      </c>
      <c r="L30" s="6">
        <f>INDEX('Rm, МПа'!$D:$P,ROW(L30),COLUMN($P30)-COLUMN(L30)+1)</f>
        <v>323</v>
      </c>
      <c r="M30" s="6">
        <f>INDEX('Rm, МПа'!$D:$P,ROW(M30),COLUMN($P30)-COLUMN(M30)+1)</f>
        <v>323</v>
      </c>
      <c r="N30" s="6">
        <f>INDEX('Rm, МПа'!$D:$P,ROW(N30),COLUMN($P30)-COLUMN(N30)+1)</f>
        <v>333</v>
      </c>
      <c r="O30" s="6">
        <f>INDEX('Rm, МПа'!$D:$P,ROW(O30),COLUMN($P30)-COLUMN(O30)+1)</f>
        <v>343</v>
      </c>
      <c r="P30" s="16">
        <f>INDEX('Rm, МПа'!$D:$P,ROW(P30),COLUMN($P30)-COLUMN(P30)+1)</f>
        <v>350</v>
      </c>
      <c r="Q30" s="15" t="str">
        <f>INDEX('Rp0,2, МПа'!$D:$P,ROW(D30),COLUMN($P30)-COLUMN(D30)+1)</f>
        <v>-</v>
      </c>
      <c r="R30" s="6" t="str">
        <f>INDEX('Rp0,2, МПа'!$D:$P,ROW(E30),COLUMN($P30)-COLUMN(E30)+1)</f>
        <v>-</v>
      </c>
      <c r="S30" s="6" t="str">
        <f>INDEX('Rp0,2, МПа'!$D:$P,ROW(F30),COLUMN($P30)-COLUMN(F30)+1)</f>
        <v>-</v>
      </c>
      <c r="T30" s="6" t="str">
        <f>INDEX('Rp0,2, МПа'!$D:$P,ROW(G30),COLUMN($P30)-COLUMN(G30)+1)</f>
        <v>-</v>
      </c>
      <c r="U30" s="6" t="str">
        <f>INDEX('Rp0,2, МПа'!$D:$P,ROW(H30),COLUMN($P30)-COLUMN(H30)+1)</f>
        <v>-</v>
      </c>
      <c r="V30" s="6">
        <f>INDEX('Rp0,2, МПа'!$D:$P,ROW(I30),COLUMN($P30)-COLUMN(I30)+1)</f>
        <v>108</v>
      </c>
      <c r="W30" s="6">
        <f>INDEX('Rp0,2, МПа'!$D:$P,ROW(J30),COLUMN($P30)-COLUMN(J30)+1)</f>
        <v>118</v>
      </c>
      <c r="X30" s="6">
        <f>INDEX('Rp0,2, МПа'!$D:$P,ROW(K30),COLUMN($P30)-COLUMN(K30)+1)</f>
        <v>128</v>
      </c>
      <c r="Y30" s="6">
        <f>INDEX('Rp0,2, МПа'!$D:$P,ROW(L30),COLUMN($P30)-COLUMN(L30)+1)</f>
        <v>137</v>
      </c>
      <c r="Z30" s="6">
        <f>INDEX('Rp0,2, МПа'!$D:$P,ROW(M30),COLUMN($P30)-COLUMN(M30)+1)</f>
        <v>147</v>
      </c>
      <c r="AA30" s="6">
        <f>INDEX('Rp0,2, МПа'!$D:$P,ROW(N30),COLUMN($P30)-COLUMN(N30)+1)</f>
        <v>157</v>
      </c>
      <c r="AB30" s="6">
        <f>INDEX('Rp0,2, МПа'!$D:$P,ROW(O30),COLUMN($P30)-COLUMN(O30)+1)</f>
        <v>167</v>
      </c>
      <c r="AC30" s="16">
        <f>INDEX('Rp0,2, МПа'!$D:$P,ROW(P30),COLUMN($P30)-COLUMN(P30)+1)</f>
        <v>175</v>
      </c>
    </row>
    <row r="31" spans="1:29" x14ac:dyDescent="0.25">
      <c r="A31" s="10" t="str">
        <f>INDEX('Обработка исходного'!B:B,ROW($B$3)+4*(ROW($B31)-ROW($B$3)))</f>
        <v>Сталь углеродистая</v>
      </c>
      <c r="B31" s="10">
        <f>INDEX('Обработка исходного'!D:D,ROW($B$3)+4*(ROW($B31)-ROW($B$3)))</f>
        <v>25</v>
      </c>
      <c r="C31" s="10" t="str">
        <f>IF(ISBLANK(INDEX('Обработка исходного'!E:E,ROW($B$3)+4*(ROW($B31)-ROW($B$3)))),"",INDEX('Обработка исходного'!E:E,ROW($B$3)+4*(ROW($B31)-ROW($B$3))))</f>
        <v>Поковки диаметром до 500 мм, КП195*</v>
      </c>
      <c r="D31" s="15" t="str">
        <f>INDEX('Rm, МПа'!$D:$P,ROW(D31),COLUMN($P31)-COLUMN(D31)+1)</f>
        <v>-</v>
      </c>
      <c r="E31" s="6" t="str">
        <f>INDEX('Rm, МПа'!$D:$P,ROW(E31),COLUMN($P31)-COLUMN(E31)+1)</f>
        <v>-</v>
      </c>
      <c r="F31" s="6" t="str">
        <f>INDEX('Rm, МПа'!$D:$P,ROW(F31),COLUMN($P31)-COLUMN(F31)+1)</f>
        <v>-</v>
      </c>
      <c r="G31" s="6" t="str">
        <f>INDEX('Rm, МПа'!$D:$P,ROW(G31),COLUMN($P31)-COLUMN(G31)+1)</f>
        <v>-</v>
      </c>
      <c r="H31" s="6" t="str">
        <f>INDEX('Rm, МПа'!$D:$P,ROW(H31),COLUMN($P31)-COLUMN(H31)+1)</f>
        <v>-</v>
      </c>
      <c r="I31" s="6">
        <f>INDEX('Rm, МПа'!$D:$P,ROW(I31),COLUMN($P31)-COLUMN(I31)+1)</f>
        <v>323</v>
      </c>
      <c r="J31" s="6">
        <f>INDEX('Rm, МПа'!$D:$P,ROW(J31),COLUMN($P31)-COLUMN(J31)+1)</f>
        <v>333</v>
      </c>
      <c r="K31" s="6">
        <f>INDEX('Rm, МПа'!$D:$P,ROW(K31),COLUMN($P31)-COLUMN(K31)+1)</f>
        <v>343</v>
      </c>
      <c r="L31" s="6">
        <f>INDEX('Rm, МПа'!$D:$P,ROW(L31),COLUMN($P31)-COLUMN(L31)+1)</f>
        <v>363</v>
      </c>
      <c r="M31" s="6">
        <f>INDEX('Rm, МПа'!$D:$P,ROW(M31),COLUMN($P31)-COLUMN(M31)+1)</f>
        <v>363</v>
      </c>
      <c r="N31" s="6">
        <f>INDEX('Rm, МПа'!$D:$P,ROW(N31),COLUMN($P31)-COLUMN(N31)+1)</f>
        <v>373</v>
      </c>
      <c r="O31" s="6">
        <f>INDEX('Rm, МПа'!$D:$P,ROW(O31),COLUMN($P31)-COLUMN(O31)+1)</f>
        <v>390</v>
      </c>
      <c r="P31" s="16">
        <f>INDEX('Rm, МПа'!$D:$P,ROW(P31),COLUMN($P31)-COLUMN(P31)+1)</f>
        <v>390</v>
      </c>
      <c r="Q31" s="15" t="str">
        <f>INDEX('Rp0,2, МПа'!$D:$P,ROW(D31),COLUMN($P31)-COLUMN(D31)+1)</f>
        <v>-</v>
      </c>
      <c r="R31" s="6" t="str">
        <f>INDEX('Rp0,2, МПа'!$D:$P,ROW(E31),COLUMN($P31)-COLUMN(E31)+1)</f>
        <v>-</v>
      </c>
      <c r="S31" s="6" t="str">
        <f>INDEX('Rp0,2, МПа'!$D:$P,ROW(F31),COLUMN($P31)-COLUMN(F31)+1)</f>
        <v>-</v>
      </c>
      <c r="T31" s="6" t="str">
        <f>INDEX('Rp0,2, МПа'!$D:$P,ROW(G31),COLUMN($P31)-COLUMN(G31)+1)</f>
        <v>-</v>
      </c>
      <c r="U31" s="6" t="str">
        <f>INDEX('Rp0,2, МПа'!$D:$P,ROW(H31),COLUMN($P31)-COLUMN(H31)+1)</f>
        <v>-</v>
      </c>
      <c r="V31" s="6">
        <f>INDEX('Rp0,2, МПа'!$D:$P,ROW(I31),COLUMN($P31)-COLUMN(I31)+1)</f>
        <v>118</v>
      </c>
      <c r="W31" s="6">
        <f>INDEX('Rp0,2, МПа'!$D:$P,ROW(J31),COLUMN($P31)-COLUMN(J31)+1)</f>
        <v>128</v>
      </c>
      <c r="X31" s="6">
        <f>INDEX('Rp0,2, МПа'!$D:$P,ROW(K31),COLUMN($P31)-COLUMN(K31)+1)</f>
        <v>137</v>
      </c>
      <c r="Y31" s="6">
        <f>INDEX('Rp0,2, МПа'!$D:$P,ROW(L31),COLUMN($P31)-COLUMN(L31)+1)</f>
        <v>157</v>
      </c>
      <c r="Z31" s="6">
        <f>INDEX('Rp0,2, МПа'!$D:$P,ROW(M31),COLUMN($P31)-COLUMN(M31)+1)</f>
        <v>167</v>
      </c>
      <c r="AA31" s="6">
        <f>INDEX('Rp0,2, МПа'!$D:$P,ROW(N31),COLUMN($P31)-COLUMN(N31)+1)</f>
        <v>177</v>
      </c>
      <c r="AB31" s="6">
        <f>INDEX('Rp0,2, МПа'!$D:$P,ROW(O31),COLUMN($P31)-COLUMN(O31)+1)</f>
        <v>195</v>
      </c>
      <c r="AC31" s="16">
        <f>INDEX('Rp0,2, МПа'!$D:$P,ROW(P31),COLUMN($P31)-COLUMN(P31)+1)</f>
        <v>195</v>
      </c>
    </row>
    <row r="32" spans="1:29" x14ac:dyDescent="0.25">
      <c r="A32" s="10" t="str">
        <f>INDEX('Обработка исходного'!B:B,ROW($B$3)+4*(ROW($B32)-ROW($B$3)))</f>
        <v>Сталь углеродистая</v>
      </c>
      <c r="B32" s="10">
        <f>INDEX('Обработка исходного'!D:D,ROW($B$3)+4*(ROW($B32)-ROW($B$3)))</f>
        <v>25</v>
      </c>
      <c r="C32" s="10" t="str">
        <f>IF(ISBLANK(INDEX('Обработка исходного'!E:E,ROW($B$3)+4*(ROW($B32)-ROW($B$3)))),"",INDEX('Обработка исходного'!E:E,ROW($B$3)+4*(ROW($B32)-ROW($B$3))))</f>
        <v>Поковки диаметром до 300 мм, КП215*</v>
      </c>
      <c r="D32" s="15" t="str">
        <f>INDEX('Rm, МПа'!$D:$P,ROW(D32),COLUMN($P32)-COLUMN(D32)+1)</f>
        <v>-</v>
      </c>
      <c r="E32" s="6" t="str">
        <f>INDEX('Rm, МПа'!$D:$P,ROW(E32),COLUMN($P32)-COLUMN(E32)+1)</f>
        <v>-</v>
      </c>
      <c r="F32" s="6" t="str">
        <f>INDEX('Rm, МПа'!$D:$P,ROW(F32),COLUMN($P32)-COLUMN(F32)+1)</f>
        <v>-</v>
      </c>
      <c r="G32" s="6" t="str">
        <f>INDEX('Rm, МПа'!$D:$P,ROW(G32),COLUMN($P32)-COLUMN(G32)+1)</f>
        <v>-</v>
      </c>
      <c r="H32" s="6" t="str">
        <f>INDEX('Rm, МПа'!$D:$P,ROW(H32),COLUMN($P32)-COLUMN(H32)+1)</f>
        <v>-</v>
      </c>
      <c r="I32" s="6">
        <f>INDEX('Rm, МПа'!$D:$P,ROW(I32),COLUMN($P32)-COLUMN(I32)+1)</f>
        <v>373</v>
      </c>
      <c r="J32" s="6">
        <f>INDEX('Rm, МПа'!$D:$P,ROW(J32),COLUMN($P32)-COLUMN(J32)+1)</f>
        <v>402</v>
      </c>
      <c r="K32" s="6">
        <f>INDEX('Rm, МПа'!$D:$P,ROW(K32),COLUMN($P32)-COLUMN(K32)+1)</f>
        <v>402</v>
      </c>
      <c r="L32" s="6">
        <f>INDEX('Rm, МПа'!$D:$P,ROW(L32),COLUMN($P32)-COLUMN(L32)+1)</f>
        <v>402</v>
      </c>
      <c r="M32" s="6">
        <f>INDEX('Rm, МПа'!$D:$P,ROW(M32),COLUMN($P32)-COLUMN(M32)+1)</f>
        <v>412</v>
      </c>
      <c r="N32" s="6">
        <f>INDEX('Rm, МПа'!$D:$P,ROW(N32),COLUMN($P32)-COLUMN(N32)+1)</f>
        <v>422</v>
      </c>
      <c r="O32" s="6">
        <f>INDEX('Rm, МПа'!$D:$P,ROW(O32),COLUMN($P32)-COLUMN(O32)+1)</f>
        <v>422</v>
      </c>
      <c r="P32" s="16">
        <f>INDEX('Rm, МПа'!$D:$P,ROW(P32),COLUMN($P32)-COLUMN(P32)+1)</f>
        <v>430</v>
      </c>
      <c r="Q32" s="15" t="str">
        <f>INDEX('Rp0,2, МПа'!$D:$P,ROW(D32),COLUMN($P32)-COLUMN(D32)+1)</f>
        <v>-</v>
      </c>
      <c r="R32" s="6" t="str">
        <f>INDEX('Rp0,2, МПа'!$D:$P,ROW(E32),COLUMN($P32)-COLUMN(E32)+1)</f>
        <v>-</v>
      </c>
      <c r="S32" s="6" t="str">
        <f>INDEX('Rp0,2, МПа'!$D:$P,ROW(F32),COLUMN($P32)-COLUMN(F32)+1)</f>
        <v>-</v>
      </c>
      <c r="T32" s="6" t="str">
        <f>INDEX('Rp0,2, МПа'!$D:$P,ROW(G32),COLUMN($P32)-COLUMN(G32)+1)</f>
        <v>-</v>
      </c>
      <c r="U32" s="6" t="str">
        <f>INDEX('Rp0,2, МПа'!$D:$P,ROW(H32),COLUMN($P32)-COLUMN(H32)+1)</f>
        <v>-</v>
      </c>
      <c r="V32" s="6">
        <f>INDEX('Rp0,2, МПа'!$D:$P,ROW(I32),COLUMN($P32)-COLUMN(I32)+1)</f>
        <v>118</v>
      </c>
      <c r="W32" s="6">
        <f>INDEX('Rp0,2, МПа'!$D:$P,ROW(J32),COLUMN($P32)-COLUMN(J32)+1)</f>
        <v>137</v>
      </c>
      <c r="X32" s="6">
        <f>INDEX('Rp0,2, МПа'!$D:$P,ROW(K32),COLUMN($P32)-COLUMN(K32)+1)</f>
        <v>147</v>
      </c>
      <c r="Y32" s="6">
        <f>INDEX('Rp0,2, МПа'!$D:$P,ROW(L32),COLUMN($P32)-COLUMN(L32)+1)</f>
        <v>167</v>
      </c>
      <c r="Z32" s="6">
        <f>INDEX('Rp0,2, МПа'!$D:$P,ROW(M32),COLUMN($P32)-COLUMN(M32)+1)</f>
        <v>177</v>
      </c>
      <c r="AA32" s="6">
        <f>INDEX('Rp0,2, МПа'!$D:$P,ROW(N32),COLUMN($P32)-COLUMN(N32)+1)</f>
        <v>196</v>
      </c>
      <c r="AB32" s="6">
        <f>INDEX('Rp0,2, МПа'!$D:$P,ROW(O32),COLUMN($P32)-COLUMN(O32)+1)</f>
        <v>206</v>
      </c>
      <c r="AC32" s="16">
        <f>INDEX('Rp0,2, МПа'!$D:$P,ROW(P32),COLUMN($P32)-COLUMN(P32)+1)</f>
        <v>215</v>
      </c>
    </row>
    <row r="33" spans="1:29" x14ac:dyDescent="0.25">
      <c r="A33" s="10" t="str">
        <f>INDEX('Обработка исходного'!B:B,ROW($B$3)+4*(ROW($B33)-ROW($B$3)))</f>
        <v>Сталь углеродистая</v>
      </c>
      <c r="B33" s="10">
        <f>INDEX('Обработка исходного'!D:D,ROW($B$3)+4*(ROW($B33)-ROW($B$3)))</f>
        <v>25</v>
      </c>
      <c r="C33" s="10" t="str">
        <f>IF(ISBLANK(INDEX('Обработка исходного'!E:E,ROW($B$3)+4*(ROW($B33)-ROW($B$3)))),"",INDEX('Обработка исходного'!E:E,ROW($B$3)+4*(ROW($B33)-ROW($B$3))))</f>
        <v>Поковки диаметром до 100 мм, КП245*</v>
      </c>
      <c r="D33" s="15" t="str">
        <f>INDEX('Rm, МПа'!$D:$P,ROW(D33),COLUMN($P33)-COLUMN(D33)+1)</f>
        <v>-</v>
      </c>
      <c r="E33" s="6" t="str">
        <f>INDEX('Rm, МПа'!$D:$P,ROW(E33),COLUMN($P33)-COLUMN(E33)+1)</f>
        <v>-</v>
      </c>
      <c r="F33" s="6" t="str">
        <f>INDEX('Rm, МПа'!$D:$P,ROW(F33),COLUMN($P33)-COLUMN(F33)+1)</f>
        <v>-</v>
      </c>
      <c r="G33" s="6" t="str">
        <f>INDEX('Rm, МПа'!$D:$P,ROW(G33),COLUMN($P33)-COLUMN(G33)+1)</f>
        <v>-</v>
      </c>
      <c r="H33" s="6" t="str">
        <f>INDEX('Rm, МПа'!$D:$P,ROW(H33),COLUMN($P33)-COLUMN(H33)+1)</f>
        <v>-</v>
      </c>
      <c r="I33" s="6">
        <f>INDEX('Rm, МПа'!$D:$P,ROW(I33),COLUMN($P33)-COLUMN(I33)+1)</f>
        <v>412</v>
      </c>
      <c r="J33" s="6">
        <f>INDEX('Rm, МПа'!$D:$P,ROW(J33),COLUMN($P33)-COLUMN(J33)+1)</f>
        <v>441</v>
      </c>
      <c r="K33" s="6">
        <f>INDEX('Rm, МПа'!$D:$P,ROW(K33),COLUMN($P33)-COLUMN(K33)+1)</f>
        <v>441</v>
      </c>
      <c r="L33" s="6">
        <f>INDEX('Rm, МПа'!$D:$P,ROW(L33),COLUMN($P33)-COLUMN(L33)+1)</f>
        <v>441</v>
      </c>
      <c r="M33" s="6">
        <f>INDEX('Rm, МПа'!$D:$P,ROW(M33),COLUMN($P33)-COLUMN(M33)+1)</f>
        <v>451</v>
      </c>
      <c r="N33" s="6">
        <f>INDEX('Rm, МПа'!$D:$P,ROW(N33),COLUMN($P33)-COLUMN(N33)+1)</f>
        <v>461</v>
      </c>
      <c r="O33" s="6">
        <f>INDEX('Rm, МПа'!$D:$P,ROW(O33),COLUMN($P33)-COLUMN(O33)+1)</f>
        <v>461</v>
      </c>
      <c r="P33" s="16">
        <f>INDEX('Rm, МПа'!$D:$P,ROW(P33),COLUMN($P33)-COLUMN(P33)+1)</f>
        <v>470</v>
      </c>
      <c r="Q33" s="15" t="str">
        <f>INDEX('Rp0,2, МПа'!$D:$P,ROW(D33),COLUMN($P33)-COLUMN(D33)+1)</f>
        <v>-</v>
      </c>
      <c r="R33" s="6" t="str">
        <f>INDEX('Rp0,2, МПа'!$D:$P,ROW(E33),COLUMN($P33)-COLUMN(E33)+1)</f>
        <v>-</v>
      </c>
      <c r="S33" s="6" t="str">
        <f>INDEX('Rp0,2, МПа'!$D:$P,ROW(F33),COLUMN($P33)-COLUMN(F33)+1)</f>
        <v>-</v>
      </c>
      <c r="T33" s="6" t="str">
        <f>INDEX('Rp0,2, МПа'!$D:$P,ROW(G33),COLUMN($P33)-COLUMN(G33)+1)</f>
        <v>-</v>
      </c>
      <c r="U33" s="6" t="str">
        <f>INDEX('Rp0,2, МПа'!$D:$P,ROW(H33),COLUMN($P33)-COLUMN(H33)+1)</f>
        <v>-</v>
      </c>
      <c r="V33" s="6">
        <f>INDEX('Rp0,2, МПа'!$D:$P,ROW(I33),COLUMN($P33)-COLUMN(I33)+1)</f>
        <v>118</v>
      </c>
      <c r="W33" s="6">
        <f>INDEX('Rp0,2, МПа'!$D:$P,ROW(J33),COLUMN($P33)-COLUMN(J33)+1)</f>
        <v>157</v>
      </c>
      <c r="X33" s="6">
        <f>INDEX('Rp0,2, МПа'!$D:$P,ROW(K33),COLUMN($P33)-COLUMN(K33)+1)</f>
        <v>167</v>
      </c>
      <c r="Y33" s="6">
        <f>INDEX('Rp0,2, МПа'!$D:$P,ROW(L33),COLUMN($P33)-COLUMN(L33)+1)</f>
        <v>196</v>
      </c>
      <c r="Z33" s="6">
        <f>INDEX('Rp0,2, МПа'!$D:$P,ROW(M33),COLUMN($P33)-COLUMN(M33)+1)</f>
        <v>206</v>
      </c>
      <c r="AA33" s="6">
        <f>INDEX('Rp0,2, МПа'!$D:$P,ROW(N33),COLUMN($P33)-COLUMN(N33)+1)</f>
        <v>226</v>
      </c>
      <c r="AB33" s="6">
        <f>INDEX('Rp0,2, МПа'!$D:$P,ROW(O33),COLUMN($P33)-COLUMN(O33)+1)</f>
        <v>235</v>
      </c>
      <c r="AC33" s="16">
        <f>INDEX('Rp0,2, МПа'!$D:$P,ROW(P33),COLUMN($P33)-COLUMN(P33)+1)</f>
        <v>245</v>
      </c>
    </row>
    <row r="34" spans="1:29" x14ac:dyDescent="0.25">
      <c r="A34" s="10" t="str">
        <f>INDEX('Обработка исходного'!B:B,ROW($B$3)+4*(ROW($B34)-ROW($B$3)))</f>
        <v>Сталь углеродистая</v>
      </c>
      <c r="B34" s="10">
        <f>INDEX('Обработка исходного'!D:D,ROW($B$3)+4*(ROW($B34)-ROW($B$3)))</f>
        <v>25</v>
      </c>
      <c r="C34" s="10" t="str">
        <f>IF(ISBLANK(INDEX('Обработка исходного'!E:E,ROW($B$3)+4*(ROW($B34)-ROW($B$3)))),"",INDEX('Обработка исходного'!E:E,ROW($B$3)+4*(ROW($B34)-ROW($B$3))))</f>
        <v>Поковки диаметром от 100 до 300 мм, КП275*</v>
      </c>
      <c r="D34" s="15" t="str">
        <f>INDEX('Rm, МПа'!$D:$P,ROW(D34),COLUMN($P34)-COLUMN(D34)+1)</f>
        <v>-</v>
      </c>
      <c r="E34" s="6" t="str">
        <f>INDEX('Rm, МПа'!$D:$P,ROW(E34),COLUMN($P34)-COLUMN(E34)+1)</f>
        <v>-</v>
      </c>
      <c r="F34" s="6" t="str">
        <f>INDEX('Rm, МПа'!$D:$P,ROW(F34),COLUMN($P34)-COLUMN(F34)+1)</f>
        <v>-</v>
      </c>
      <c r="G34" s="6" t="str">
        <f>INDEX('Rm, МПа'!$D:$P,ROW(G34),COLUMN($P34)-COLUMN(G34)+1)</f>
        <v>-</v>
      </c>
      <c r="H34" s="6" t="str">
        <f>INDEX('Rm, МПа'!$D:$P,ROW(H34),COLUMN($P34)-COLUMN(H34)+1)</f>
        <v>-</v>
      </c>
      <c r="I34" s="6">
        <f>INDEX('Rm, МПа'!$D:$P,ROW(I34),COLUMN($P34)-COLUMN(I34)+1)</f>
        <v>441</v>
      </c>
      <c r="J34" s="6">
        <f>INDEX('Rm, МПа'!$D:$P,ROW(J34),COLUMN($P34)-COLUMN(J34)+1)</f>
        <v>441</v>
      </c>
      <c r="K34" s="6">
        <f>INDEX('Rm, МПа'!$D:$P,ROW(K34),COLUMN($P34)-COLUMN(K34)+1)</f>
        <v>451</v>
      </c>
      <c r="L34" s="6">
        <f>INDEX('Rm, МПа'!$D:$P,ROW(L34),COLUMN($P34)-COLUMN(L34)+1)</f>
        <v>481</v>
      </c>
      <c r="M34" s="6">
        <f>INDEX('Rm, МПа'!$D:$P,ROW(M34),COLUMN($P34)-COLUMN(M34)+1)</f>
        <v>481</v>
      </c>
      <c r="N34" s="6">
        <f>INDEX('Rm, МПа'!$D:$P,ROW(N34),COLUMN($P34)-COLUMN(N34)+1)</f>
        <v>500</v>
      </c>
      <c r="O34" s="6">
        <f>INDEX('Rm, МПа'!$D:$P,ROW(O34),COLUMN($P34)-COLUMN(O34)+1)</f>
        <v>510</v>
      </c>
      <c r="P34" s="16">
        <f>INDEX('Rm, МПа'!$D:$P,ROW(P34),COLUMN($P34)-COLUMN(P34)+1)</f>
        <v>530</v>
      </c>
      <c r="Q34" s="15" t="str">
        <f>INDEX('Rp0,2, МПа'!$D:$P,ROW(D34),COLUMN($P34)-COLUMN(D34)+1)</f>
        <v>-</v>
      </c>
      <c r="R34" s="6" t="str">
        <f>INDEX('Rp0,2, МПа'!$D:$P,ROW(E34),COLUMN($P34)-COLUMN(E34)+1)</f>
        <v>-</v>
      </c>
      <c r="S34" s="6" t="str">
        <f>INDEX('Rp0,2, МПа'!$D:$P,ROW(F34),COLUMN($P34)-COLUMN(F34)+1)</f>
        <v>-</v>
      </c>
      <c r="T34" s="6" t="str">
        <f>INDEX('Rp0,2, МПа'!$D:$P,ROW(G34),COLUMN($P34)-COLUMN(G34)+1)</f>
        <v>-</v>
      </c>
      <c r="U34" s="6" t="str">
        <f>INDEX('Rp0,2, МПа'!$D:$P,ROW(H34),COLUMN($P34)-COLUMN(H34)+1)</f>
        <v>-</v>
      </c>
      <c r="V34" s="6">
        <f>INDEX('Rp0,2, МПа'!$D:$P,ROW(I34),COLUMN($P34)-COLUMN(I34)+1)</f>
        <v>167</v>
      </c>
      <c r="W34" s="6">
        <f>INDEX('Rp0,2, МПа'!$D:$P,ROW(J34),COLUMN($P34)-COLUMN(J34)+1)</f>
        <v>186</v>
      </c>
      <c r="X34" s="6">
        <f>INDEX('Rp0,2, МПа'!$D:$P,ROW(K34),COLUMN($P34)-COLUMN(K34)+1)</f>
        <v>196</v>
      </c>
      <c r="Y34" s="6">
        <f>INDEX('Rp0,2, МПа'!$D:$P,ROW(L34),COLUMN($P34)-COLUMN(L34)+1)</f>
        <v>216</v>
      </c>
      <c r="Z34" s="6">
        <f>INDEX('Rp0,2, МПа'!$D:$P,ROW(M34),COLUMN($P34)-COLUMN(M34)+1)</f>
        <v>226</v>
      </c>
      <c r="AA34" s="6">
        <f>INDEX('Rp0,2, МПа'!$D:$P,ROW(N34),COLUMN($P34)-COLUMN(N34)+1)</f>
        <v>245</v>
      </c>
      <c r="AB34" s="6">
        <f>INDEX('Rp0,2, МПа'!$D:$P,ROW(O34),COLUMN($P34)-COLUMN(O34)+1)</f>
        <v>255</v>
      </c>
      <c r="AC34" s="16">
        <f>INDEX('Rp0,2, МПа'!$D:$P,ROW(P34),COLUMN($P34)-COLUMN(P34)+1)</f>
        <v>275</v>
      </c>
    </row>
    <row r="35" spans="1:29" x14ac:dyDescent="0.25">
      <c r="A35" s="10" t="str">
        <f>INDEX('Обработка исходного'!B:B,ROW($B$3)+4*(ROW($B35)-ROW($B$3)))</f>
        <v>Сталь углеродистая</v>
      </c>
      <c r="B35" s="10" t="str">
        <f>INDEX('Обработка исходного'!D:D,ROW($B$3)+4*(ROW($B35)-ROW($B$3)))</f>
        <v>25Л</v>
      </c>
      <c r="C35" s="10" t="str">
        <f>IF(ISBLANK(INDEX('Обработка исходного'!E:E,ROW($B$3)+4*(ROW($B35)-ROW($B$3)))),"",INDEX('Обработка исходного'!E:E,ROW($B$3)+4*(ROW($B35)-ROW($B$3))))</f>
        <v>Отливки с толщиной стенки до 100 мм</v>
      </c>
      <c r="D35" s="15" t="str">
        <f>INDEX('Rm, МПа'!$D:$P,ROW(D35),COLUMN($P35)-COLUMN(D35)+1)</f>
        <v>-</v>
      </c>
      <c r="E35" s="6" t="str">
        <f>INDEX('Rm, МПа'!$D:$P,ROW(E35),COLUMN($P35)-COLUMN(E35)+1)</f>
        <v>-</v>
      </c>
      <c r="F35" s="6" t="str">
        <f>INDEX('Rm, МПа'!$D:$P,ROW(F35),COLUMN($P35)-COLUMN(F35)+1)</f>
        <v>-</v>
      </c>
      <c r="G35" s="6" t="str">
        <f>INDEX('Rm, МПа'!$D:$P,ROW(G35),COLUMN($P35)-COLUMN(G35)+1)</f>
        <v>-</v>
      </c>
      <c r="H35" s="6" t="str">
        <f>INDEX('Rm, МПа'!$D:$P,ROW(H35),COLUMN($P35)-COLUMN(H35)+1)</f>
        <v>-</v>
      </c>
      <c r="I35" s="6">
        <f>INDEX('Rm, МПа'!$D:$P,ROW(I35),COLUMN($P35)-COLUMN(I35)+1)</f>
        <v>370</v>
      </c>
      <c r="J35" s="6">
        <f>INDEX('Rm, МПа'!$D:$P,ROW(J35),COLUMN($P35)-COLUMN(J35)+1)</f>
        <v>380</v>
      </c>
      <c r="K35" s="6">
        <f>INDEX('Rm, МПа'!$D:$P,ROW(K35),COLUMN($P35)-COLUMN(K35)+1)</f>
        <v>400</v>
      </c>
      <c r="L35" s="6">
        <f>INDEX('Rm, МПа'!$D:$P,ROW(L35),COLUMN($P35)-COLUMN(L35)+1)</f>
        <v>422</v>
      </c>
      <c r="M35" s="6">
        <f>INDEX('Rm, МПа'!$D:$P,ROW(M35),COLUMN($P35)-COLUMN(M35)+1)</f>
        <v>422</v>
      </c>
      <c r="N35" s="6">
        <f>INDEX('Rm, МПа'!$D:$P,ROW(N35),COLUMN($P35)-COLUMN(N35)+1)</f>
        <v>432</v>
      </c>
      <c r="O35" s="6">
        <f>INDEX('Rm, МПа'!$D:$P,ROW(O35),COLUMN($P35)-COLUMN(O35)+1)</f>
        <v>432</v>
      </c>
      <c r="P35" s="16">
        <f>INDEX('Rm, МПа'!$D:$P,ROW(P35),COLUMN($P35)-COLUMN(P35)+1)</f>
        <v>441</v>
      </c>
      <c r="Q35" s="15" t="str">
        <f>INDEX('Rp0,2, МПа'!$D:$P,ROW(D35),COLUMN($P35)-COLUMN(D35)+1)</f>
        <v>-</v>
      </c>
      <c r="R35" s="6" t="str">
        <f>INDEX('Rp0,2, МПа'!$D:$P,ROW(E35),COLUMN($P35)-COLUMN(E35)+1)</f>
        <v>-</v>
      </c>
      <c r="S35" s="6" t="str">
        <f>INDEX('Rp0,2, МПа'!$D:$P,ROW(F35),COLUMN($P35)-COLUMN(F35)+1)</f>
        <v>-</v>
      </c>
      <c r="T35" s="6" t="str">
        <f>INDEX('Rp0,2, МПа'!$D:$P,ROW(G35),COLUMN($P35)-COLUMN(G35)+1)</f>
        <v>-</v>
      </c>
      <c r="U35" s="6" t="str">
        <f>INDEX('Rp0,2, МПа'!$D:$P,ROW(H35),COLUMN($P35)-COLUMN(H35)+1)</f>
        <v>-</v>
      </c>
      <c r="V35" s="6">
        <f>INDEX('Rp0,2, МПа'!$D:$P,ROW(I35),COLUMN($P35)-COLUMN(I35)+1)</f>
        <v>150</v>
      </c>
      <c r="W35" s="6">
        <f>INDEX('Rp0,2, МПа'!$D:$P,ROW(J35),COLUMN($P35)-COLUMN(J35)+1)</f>
        <v>170</v>
      </c>
      <c r="X35" s="6">
        <f>INDEX('Rp0,2, МПа'!$D:$P,ROW(K35),COLUMN($P35)-COLUMN(K35)+1)</f>
        <v>175</v>
      </c>
      <c r="Y35" s="6">
        <f>INDEX('Rp0,2, МПа'!$D:$P,ROW(L35),COLUMN($P35)-COLUMN(L35)+1)</f>
        <v>180</v>
      </c>
      <c r="Z35" s="6">
        <f>INDEX('Rp0,2, МПа'!$D:$P,ROW(M35),COLUMN($P35)-COLUMN(M35)+1)</f>
        <v>196</v>
      </c>
      <c r="AA35" s="6">
        <f>INDEX('Rp0,2, МПа'!$D:$P,ROW(N35),COLUMN($P35)-COLUMN(N35)+1)</f>
        <v>216</v>
      </c>
      <c r="AB35" s="6">
        <f>INDEX('Rp0,2, МПа'!$D:$P,ROW(O35),COLUMN($P35)-COLUMN(O35)+1)</f>
        <v>226</v>
      </c>
      <c r="AC35" s="16">
        <f>INDEX('Rp0,2, МПа'!$D:$P,ROW(P35),COLUMN($P35)-COLUMN(P35)+1)</f>
        <v>235</v>
      </c>
    </row>
    <row r="36" spans="1:29" x14ac:dyDescent="0.25">
      <c r="A36" s="10" t="str">
        <f>INDEX('Обработка исходного'!B:B,ROW($B$3)+4*(ROW($B36)-ROW($B$3)))</f>
        <v>Сталь углеродистая</v>
      </c>
      <c r="B36" s="10">
        <f>INDEX('Обработка исходного'!D:D,ROW($B$3)+4*(ROW($B36)-ROW($B$3)))</f>
        <v>30</v>
      </c>
      <c r="C36" s="10" t="str">
        <f>IF(ISBLANK(INDEX('Обработка исходного'!E:E,ROW($B$3)+4*(ROW($B36)-ROW($B$3)))),"",INDEX('Обработка исходного'!E:E,ROW($B$3)+4*(ROW($B36)-ROW($B$3))))</f>
        <v>Поковки диаметром от 300 до 800 мм, КП175*</v>
      </c>
      <c r="D36" s="15" t="str">
        <f>INDEX('Rm, МПа'!$D:$P,ROW(D36),COLUMN($P36)-COLUMN(D36)+1)</f>
        <v>-</v>
      </c>
      <c r="E36" s="6" t="str">
        <f>INDEX('Rm, МПа'!$D:$P,ROW(E36),COLUMN($P36)-COLUMN(E36)+1)</f>
        <v>-</v>
      </c>
      <c r="F36" s="6" t="str">
        <f>INDEX('Rm, МПа'!$D:$P,ROW(F36),COLUMN($P36)-COLUMN(F36)+1)</f>
        <v>-</v>
      </c>
      <c r="G36" s="6" t="str">
        <f>INDEX('Rm, МПа'!$D:$P,ROW(G36),COLUMN($P36)-COLUMN(G36)+1)</f>
        <v>-</v>
      </c>
      <c r="H36" s="6" t="str">
        <f>INDEX('Rm, МПа'!$D:$P,ROW(H36),COLUMN($P36)-COLUMN(H36)+1)</f>
        <v>-</v>
      </c>
      <c r="I36" s="6">
        <f>INDEX('Rm, МПа'!$D:$P,ROW(I36),COLUMN($P36)-COLUMN(I36)+1)</f>
        <v>333</v>
      </c>
      <c r="J36" s="6">
        <f>INDEX('Rm, МПа'!$D:$P,ROW(J36),COLUMN($P36)-COLUMN(J36)+1)</f>
        <v>333</v>
      </c>
      <c r="K36" s="6">
        <f>INDEX('Rm, МПа'!$D:$P,ROW(K36),COLUMN($P36)-COLUMN(K36)+1)</f>
        <v>333</v>
      </c>
      <c r="L36" s="6">
        <f>INDEX('Rm, МПа'!$D:$P,ROW(L36),COLUMN($P36)-COLUMN(L36)+1)</f>
        <v>343</v>
      </c>
      <c r="M36" s="6">
        <f>INDEX('Rm, МПа'!$D:$P,ROW(M36),COLUMN($P36)-COLUMN(M36)+1)</f>
        <v>343</v>
      </c>
      <c r="N36" s="6">
        <f>INDEX('Rm, МПа'!$D:$P,ROW(N36),COLUMN($P36)-COLUMN(N36)+1)</f>
        <v>343</v>
      </c>
      <c r="O36" s="6">
        <f>INDEX('Rm, МПа'!$D:$P,ROW(O36),COLUMN($P36)-COLUMN(O36)+1)</f>
        <v>355</v>
      </c>
      <c r="P36" s="16">
        <f>INDEX('Rm, МПа'!$D:$P,ROW(P36),COLUMN($P36)-COLUMN(P36)+1)</f>
        <v>355</v>
      </c>
      <c r="Q36" s="15" t="str">
        <f>INDEX('Rp0,2, МПа'!$D:$P,ROW(D36),COLUMN($P36)-COLUMN(D36)+1)</f>
        <v>-</v>
      </c>
      <c r="R36" s="6" t="str">
        <f>INDEX('Rp0,2, МПа'!$D:$P,ROW(E36),COLUMN($P36)-COLUMN(E36)+1)</f>
        <v>-</v>
      </c>
      <c r="S36" s="6" t="str">
        <f>INDEX('Rp0,2, МПа'!$D:$P,ROW(F36),COLUMN($P36)-COLUMN(F36)+1)</f>
        <v>-</v>
      </c>
      <c r="T36" s="6" t="str">
        <f>INDEX('Rp0,2, МПа'!$D:$P,ROW(G36),COLUMN($P36)-COLUMN(G36)+1)</f>
        <v>-</v>
      </c>
      <c r="U36" s="6" t="str">
        <f>INDEX('Rp0,2, МПа'!$D:$P,ROW(H36),COLUMN($P36)-COLUMN(H36)+1)</f>
        <v>-</v>
      </c>
      <c r="V36" s="6">
        <f>INDEX('Rp0,2, МПа'!$D:$P,ROW(I36),COLUMN($P36)-COLUMN(I36)+1)</f>
        <v>98</v>
      </c>
      <c r="W36" s="6">
        <f>INDEX('Rp0,2, МПа'!$D:$P,ROW(J36),COLUMN($P36)-COLUMN(J36)+1)</f>
        <v>108</v>
      </c>
      <c r="X36" s="6">
        <f>INDEX('Rp0,2, МПа'!$D:$P,ROW(K36),COLUMN($P36)-COLUMN(K36)+1)</f>
        <v>137</v>
      </c>
      <c r="Y36" s="6">
        <f>INDEX('Rp0,2, МПа'!$D:$P,ROW(L36),COLUMN($P36)-COLUMN(L36)+1)</f>
        <v>167</v>
      </c>
      <c r="Z36" s="6">
        <f>INDEX('Rp0,2, МПа'!$D:$P,ROW(M36),COLUMN($P36)-COLUMN(M36)+1)</f>
        <v>175</v>
      </c>
      <c r="AA36" s="6">
        <f>INDEX('Rp0,2, МПа'!$D:$P,ROW(N36),COLUMN($P36)-COLUMN(N36)+1)</f>
        <v>175</v>
      </c>
      <c r="AB36" s="6">
        <f>INDEX('Rp0,2, МПа'!$D:$P,ROW(O36),COLUMN($P36)-COLUMN(O36)+1)</f>
        <v>175</v>
      </c>
      <c r="AC36" s="16">
        <f>INDEX('Rp0,2, МПа'!$D:$P,ROW(P36),COLUMN($P36)-COLUMN(P36)+1)</f>
        <v>175</v>
      </c>
    </row>
    <row r="37" spans="1:29" x14ac:dyDescent="0.25">
      <c r="A37" s="10" t="str">
        <f>INDEX('Обработка исходного'!B:B,ROW($B$3)+4*(ROW($B37)-ROW($B$3)))</f>
        <v>Сталь углеродистая</v>
      </c>
      <c r="B37" s="10">
        <f>INDEX('Обработка исходного'!D:D,ROW($B$3)+4*(ROW($B37)-ROW($B$3)))</f>
        <v>30</v>
      </c>
      <c r="C37" s="10" t="str">
        <f>IF(ISBLANK(INDEX('Обработка исходного'!E:E,ROW($B$3)+4*(ROW($B37)-ROW($B$3)))),"",INDEX('Обработка исходного'!E:E,ROW($B$3)+4*(ROW($B37)-ROW($B$3))))</f>
        <v>Поковки диаметром от 100 до 800 мм, КП195*</v>
      </c>
      <c r="D37" s="15" t="str">
        <f>INDEX('Rm, МПа'!$D:$P,ROW(D37),COLUMN($P37)-COLUMN(D37)+1)</f>
        <v>-</v>
      </c>
      <c r="E37" s="6" t="str">
        <f>INDEX('Rm, МПа'!$D:$P,ROW(E37),COLUMN($P37)-COLUMN(E37)+1)</f>
        <v>-</v>
      </c>
      <c r="F37" s="6" t="str">
        <f>INDEX('Rm, МПа'!$D:$P,ROW(F37),COLUMN($P37)-COLUMN(F37)+1)</f>
        <v>-</v>
      </c>
      <c r="G37" s="6" t="str">
        <f>INDEX('Rm, МПа'!$D:$P,ROW(G37),COLUMN($P37)-COLUMN(G37)+1)</f>
        <v>-</v>
      </c>
      <c r="H37" s="6" t="str">
        <f>INDEX('Rm, МПа'!$D:$P,ROW(H37),COLUMN($P37)-COLUMN(H37)+1)</f>
        <v>-</v>
      </c>
      <c r="I37" s="6">
        <f>INDEX('Rm, МПа'!$D:$P,ROW(I37),COLUMN($P37)-COLUMN(I37)+1)</f>
        <v>373</v>
      </c>
      <c r="J37" s="6">
        <f>INDEX('Rm, МПа'!$D:$P,ROW(J37),COLUMN($P37)-COLUMN(J37)+1)</f>
        <v>373</v>
      </c>
      <c r="K37" s="6">
        <f>INDEX('Rm, МПа'!$D:$P,ROW(K37),COLUMN($P37)-COLUMN(K37)+1)</f>
        <v>373</v>
      </c>
      <c r="L37" s="6">
        <f>INDEX('Rm, МПа'!$D:$P,ROW(L37),COLUMN($P37)-COLUMN(L37)+1)</f>
        <v>373</v>
      </c>
      <c r="M37" s="6">
        <f>INDEX('Rm, МПа'!$D:$P,ROW(M37),COLUMN($P37)-COLUMN(M37)+1)</f>
        <v>373</v>
      </c>
      <c r="N37" s="6">
        <f>INDEX('Rm, МПа'!$D:$P,ROW(N37),COLUMN($P37)-COLUMN(N37)+1)</f>
        <v>390</v>
      </c>
      <c r="O37" s="6">
        <f>INDEX('Rm, МПа'!$D:$P,ROW(O37),COLUMN($P37)-COLUMN(O37)+1)</f>
        <v>390</v>
      </c>
      <c r="P37" s="16">
        <f>INDEX('Rm, МПа'!$D:$P,ROW(P37),COLUMN($P37)-COLUMN(P37)+1)</f>
        <v>390</v>
      </c>
      <c r="Q37" s="15" t="str">
        <f>INDEX('Rp0,2, МПа'!$D:$P,ROW(D37),COLUMN($P37)-COLUMN(D37)+1)</f>
        <v>-</v>
      </c>
      <c r="R37" s="6" t="str">
        <f>INDEX('Rp0,2, МПа'!$D:$P,ROW(E37),COLUMN($P37)-COLUMN(E37)+1)</f>
        <v>-</v>
      </c>
      <c r="S37" s="6" t="str">
        <f>INDEX('Rp0,2, МПа'!$D:$P,ROW(F37),COLUMN($P37)-COLUMN(F37)+1)</f>
        <v>-</v>
      </c>
      <c r="T37" s="6" t="str">
        <f>INDEX('Rp0,2, МПа'!$D:$P,ROW(G37),COLUMN($P37)-COLUMN(G37)+1)</f>
        <v>-</v>
      </c>
      <c r="U37" s="6" t="str">
        <f>INDEX('Rp0,2, МПа'!$D:$P,ROW(H37),COLUMN($P37)-COLUMN(H37)+1)</f>
        <v>-</v>
      </c>
      <c r="V37" s="6">
        <f>INDEX('Rp0,2, МПа'!$D:$P,ROW(I37),COLUMN($P37)-COLUMN(I37)+1)</f>
        <v>108</v>
      </c>
      <c r="W37" s="6">
        <f>INDEX('Rp0,2, МПа'!$D:$P,ROW(J37),COLUMN($P37)-COLUMN(J37)+1)</f>
        <v>118</v>
      </c>
      <c r="X37" s="6">
        <f>INDEX('Rp0,2, МПа'!$D:$P,ROW(K37),COLUMN($P37)-COLUMN(K37)+1)</f>
        <v>147</v>
      </c>
      <c r="Y37" s="6">
        <f>INDEX('Rp0,2, МПа'!$D:$P,ROW(L37),COLUMN($P37)-COLUMN(L37)+1)</f>
        <v>195</v>
      </c>
      <c r="Z37" s="6">
        <f>INDEX('Rp0,2, МПа'!$D:$P,ROW(M37),COLUMN($P37)-COLUMN(M37)+1)</f>
        <v>195</v>
      </c>
      <c r="AA37" s="6">
        <f>INDEX('Rp0,2, МПа'!$D:$P,ROW(N37),COLUMN($P37)-COLUMN(N37)+1)</f>
        <v>195</v>
      </c>
      <c r="AB37" s="6">
        <f>INDEX('Rp0,2, МПа'!$D:$P,ROW(O37),COLUMN($P37)-COLUMN(O37)+1)</f>
        <v>195</v>
      </c>
      <c r="AC37" s="16">
        <f>INDEX('Rp0,2, МПа'!$D:$P,ROW(P37),COLUMN($P37)-COLUMN(P37)+1)</f>
        <v>195</v>
      </c>
    </row>
    <row r="38" spans="1:29" x14ac:dyDescent="0.25">
      <c r="A38" s="10" t="str">
        <f>INDEX('Обработка исходного'!B:B,ROW($B$3)+4*(ROW($B38)-ROW($B$3)))</f>
        <v>Сталь углеродистая</v>
      </c>
      <c r="B38" s="10">
        <f>INDEX('Обработка исходного'!D:D,ROW($B$3)+4*(ROW($B38)-ROW($B$3)))</f>
        <v>30</v>
      </c>
      <c r="C38" s="10" t="str">
        <f>IF(ISBLANK(INDEX('Обработка исходного'!E:E,ROW($B$3)+4*(ROW($B38)-ROW($B$3)))),"",INDEX('Обработка исходного'!E:E,ROW($B$3)+4*(ROW($B38)-ROW($B$3))))</f>
        <v>Поковки диаметром от 100 до 800 мм, КП215*</v>
      </c>
      <c r="D38" s="15" t="str">
        <f>INDEX('Rm, МПа'!$D:$P,ROW(D38),COLUMN($P38)-COLUMN(D38)+1)</f>
        <v>-</v>
      </c>
      <c r="E38" s="6" t="str">
        <f>INDEX('Rm, МПа'!$D:$P,ROW(E38),COLUMN($P38)-COLUMN(E38)+1)</f>
        <v>-</v>
      </c>
      <c r="F38" s="6" t="str">
        <f>INDEX('Rm, МПа'!$D:$P,ROW(F38),COLUMN($P38)-COLUMN(F38)+1)</f>
        <v>-</v>
      </c>
      <c r="G38" s="6" t="str">
        <f>INDEX('Rm, МПа'!$D:$P,ROW(G38),COLUMN($P38)-COLUMN(G38)+1)</f>
        <v>-</v>
      </c>
      <c r="H38" s="6" t="str">
        <f>INDEX('Rm, МПа'!$D:$P,ROW(H38),COLUMN($P38)-COLUMN(H38)+1)</f>
        <v>-</v>
      </c>
      <c r="I38" s="6">
        <f>INDEX('Rm, МПа'!$D:$P,ROW(I38),COLUMN($P38)-COLUMN(I38)+1)</f>
        <v>402</v>
      </c>
      <c r="J38" s="6">
        <f>INDEX('Rm, МПа'!$D:$P,ROW(J38),COLUMN($P38)-COLUMN(J38)+1)</f>
        <v>402</v>
      </c>
      <c r="K38" s="6">
        <f>INDEX('Rm, МПа'!$D:$P,ROW(K38),COLUMN($P38)-COLUMN(K38)+1)</f>
        <v>402</v>
      </c>
      <c r="L38" s="6">
        <f>INDEX('Rm, МПа'!$D:$P,ROW(L38),COLUMN($P38)-COLUMN(L38)+1)</f>
        <v>412</v>
      </c>
      <c r="M38" s="6">
        <f>INDEX('Rm, МПа'!$D:$P,ROW(M38),COLUMN($P38)-COLUMN(M38)+1)</f>
        <v>412</v>
      </c>
      <c r="N38" s="6">
        <f>INDEX('Rm, МПа'!$D:$P,ROW(N38),COLUMN($P38)-COLUMN(N38)+1)</f>
        <v>422</v>
      </c>
      <c r="O38" s="6">
        <f>INDEX('Rm, МПа'!$D:$P,ROW(O38),COLUMN($P38)-COLUMN(O38)+1)</f>
        <v>430</v>
      </c>
      <c r="P38" s="16">
        <f>INDEX('Rm, МПа'!$D:$P,ROW(P38),COLUMN($P38)-COLUMN(P38)+1)</f>
        <v>430</v>
      </c>
      <c r="Q38" s="15" t="str">
        <f>INDEX('Rp0,2, МПа'!$D:$P,ROW(D38),COLUMN($P38)-COLUMN(D38)+1)</f>
        <v>-</v>
      </c>
      <c r="R38" s="6" t="str">
        <f>INDEX('Rp0,2, МПа'!$D:$P,ROW(E38),COLUMN($P38)-COLUMN(E38)+1)</f>
        <v>-</v>
      </c>
      <c r="S38" s="6" t="str">
        <f>INDEX('Rp0,2, МПа'!$D:$P,ROW(F38),COLUMN($P38)-COLUMN(F38)+1)</f>
        <v>-</v>
      </c>
      <c r="T38" s="6" t="str">
        <f>INDEX('Rp0,2, МПа'!$D:$P,ROW(G38),COLUMN($P38)-COLUMN(G38)+1)</f>
        <v>-</v>
      </c>
      <c r="U38" s="6" t="str">
        <f>INDEX('Rp0,2, МПа'!$D:$P,ROW(H38),COLUMN($P38)-COLUMN(H38)+1)</f>
        <v>-</v>
      </c>
      <c r="V38" s="6">
        <f>INDEX('Rp0,2, МПа'!$D:$P,ROW(I38),COLUMN($P38)-COLUMN(I38)+1)</f>
        <v>118</v>
      </c>
      <c r="W38" s="6">
        <f>INDEX('Rp0,2, МПа'!$D:$P,ROW(J38),COLUMN($P38)-COLUMN(J38)+1)</f>
        <v>128</v>
      </c>
      <c r="X38" s="6">
        <f>INDEX('Rp0,2, МПа'!$D:$P,ROW(K38),COLUMN($P38)-COLUMN(K38)+1)</f>
        <v>167</v>
      </c>
      <c r="Y38" s="6">
        <f>INDEX('Rp0,2, МПа'!$D:$P,ROW(L38),COLUMN($P38)-COLUMN(L38)+1)</f>
        <v>206</v>
      </c>
      <c r="Z38" s="6">
        <f>INDEX('Rp0,2, МПа'!$D:$P,ROW(M38),COLUMN($P38)-COLUMN(M38)+1)</f>
        <v>215</v>
      </c>
      <c r="AA38" s="6">
        <f>INDEX('Rp0,2, МПа'!$D:$P,ROW(N38),COLUMN($P38)-COLUMN(N38)+1)</f>
        <v>215</v>
      </c>
      <c r="AB38" s="6">
        <f>INDEX('Rp0,2, МПа'!$D:$P,ROW(O38),COLUMN($P38)-COLUMN(O38)+1)</f>
        <v>215</v>
      </c>
      <c r="AC38" s="16">
        <f>INDEX('Rp0,2, МПа'!$D:$P,ROW(P38),COLUMN($P38)-COLUMN(P38)+1)</f>
        <v>215</v>
      </c>
    </row>
    <row r="39" spans="1:29" x14ac:dyDescent="0.25">
      <c r="A39" s="10" t="str">
        <f>INDEX('Обработка исходного'!B:B,ROW($B$3)+4*(ROW($B39)-ROW($B$3)))</f>
        <v>Сталь углеродистая</v>
      </c>
      <c r="B39" s="10">
        <f>INDEX('Обработка исходного'!D:D,ROW($B$3)+4*(ROW($B39)-ROW($B$3)))</f>
        <v>30</v>
      </c>
      <c r="C39" s="10" t="str">
        <f>IF(ISBLANK(INDEX('Обработка исходного'!E:E,ROW($B$3)+4*(ROW($B39)-ROW($B$3)))),"",INDEX('Обработка исходного'!E:E,ROW($B$3)+4*(ROW($B39)-ROW($B$3))))</f>
        <v>Поковки диаметром до 500 мм, КП245*</v>
      </c>
      <c r="D39" s="15" t="str">
        <f>INDEX('Rm, МПа'!$D:$P,ROW(D39),COLUMN($P39)-COLUMN(D39)+1)</f>
        <v>-</v>
      </c>
      <c r="E39" s="6" t="str">
        <f>INDEX('Rm, МПа'!$D:$P,ROW(E39),COLUMN($P39)-COLUMN(E39)+1)</f>
        <v>-</v>
      </c>
      <c r="F39" s="6" t="str">
        <f>INDEX('Rm, МПа'!$D:$P,ROW(F39),COLUMN($P39)-COLUMN(F39)+1)</f>
        <v>-</v>
      </c>
      <c r="G39" s="6" t="str">
        <f>INDEX('Rm, МПа'!$D:$P,ROW(G39),COLUMN($P39)-COLUMN(G39)+1)</f>
        <v>-</v>
      </c>
      <c r="H39" s="6" t="str">
        <f>INDEX('Rm, МПа'!$D:$P,ROW(H39),COLUMN($P39)-COLUMN(H39)+1)</f>
        <v>-</v>
      </c>
      <c r="I39" s="6">
        <f>INDEX('Rm, МПа'!$D:$P,ROW(I39),COLUMN($P39)-COLUMN(I39)+1)</f>
        <v>441</v>
      </c>
      <c r="J39" s="6">
        <f>INDEX('Rm, МПа'!$D:$P,ROW(J39),COLUMN($P39)-COLUMN(J39)+1)</f>
        <v>441</v>
      </c>
      <c r="K39" s="6">
        <f>INDEX('Rm, МПа'!$D:$P,ROW(K39),COLUMN($P39)-COLUMN(K39)+1)</f>
        <v>441</v>
      </c>
      <c r="L39" s="6">
        <f>INDEX('Rm, МПа'!$D:$P,ROW(L39),COLUMN($P39)-COLUMN(L39)+1)</f>
        <v>441</v>
      </c>
      <c r="M39" s="6">
        <f>INDEX('Rm, МПа'!$D:$P,ROW(M39),COLUMN($P39)-COLUMN(M39)+1)</f>
        <v>451</v>
      </c>
      <c r="N39" s="6">
        <f>INDEX('Rm, МПа'!$D:$P,ROW(N39),COLUMN($P39)-COLUMN(N39)+1)</f>
        <v>461</v>
      </c>
      <c r="O39" s="6">
        <f>INDEX('Rm, МПа'!$D:$P,ROW(O39),COLUMN($P39)-COLUMN(O39)+1)</f>
        <v>470</v>
      </c>
      <c r="P39" s="16">
        <f>INDEX('Rm, МПа'!$D:$P,ROW(P39),COLUMN($P39)-COLUMN(P39)+1)</f>
        <v>470</v>
      </c>
      <c r="Q39" s="15" t="str">
        <f>INDEX('Rp0,2, МПа'!$D:$P,ROW(D39),COLUMN($P39)-COLUMN(D39)+1)</f>
        <v>-</v>
      </c>
      <c r="R39" s="6" t="str">
        <f>INDEX('Rp0,2, МПа'!$D:$P,ROW(E39),COLUMN($P39)-COLUMN(E39)+1)</f>
        <v>-</v>
      </c>
      <c r="S39" s="6" t="str">
        <f>INDEX('Rp0,2, МПа'!$D:$P,ROW(F39),COLUMN($P39)-COLUMN(F39)+1)</f>
        <v>-</v>
      </c>
      <c r="T39" s="6" t="str">
        <f>INDEX('Rp0,2, МПа'!$D:$P,ROW(G39),COLUMN($P39)-COLUMN(G39)+1)</f>
        <v>-</v>
      </c>
      <c r="U39" s="6" t="str">
        <f>INDEX('Rp0,2, МПа'!$D:$P,ROW(H39),COLUMN($P39)-COLUMN(H39)+1)</f>
        <v>-</v>
      </c>
      <c r="V39" s="6">
        <f>INDEX('Rp0,2, МПа'!$D:$P,ROW(I39),COLUMN($P39)-COLUMN(I39)+1)</f>
        <v>137</v>
      </c>
      <c r="W39" s="6">
        <f>INDEX('Rp0,2, МПа'!$D:$P,ROW(J39),COLUMN($P39)-COLUMN(J39)+1)</f>
        <v>147</v>
      </c>
      <c r="X39" s="6">
        <f>INDEX('Rp0,2, МПа'!$D:$P,ROW(K39),COLUMN($P39)-COLUMN(K39)+1)</f>
        <v>196</v>
      </c>
      <c r="Y39" s="6">
        <f>INDEX('Rp0,2, МПа'!$D:$P,ROW(L39),COLUMN($P39)-COLUMN(L39)+1)</f>
        <v>235</v>
      </c>
      <c r="Z39" s="6">
        <f>INDEX('Rp0,2, МПа'!$D:$P,ROW(M39),COLUMN($P39)-COLUMN(M39)+1)</f>
        <v>245</v>
      </c>
      <c r="AA39" s="6">
        <f>INDEX('Rp0,2, МПа'!$D:$P,ROW(N39),COLUMN($P39)-COLUMN(N39)+1)</f>
        <v>245</v>
      </c>
      <c r="AB39" s="6">
        <f>INDEX('Rp0,2, МПа'!$D:$P,ROW(O39),COLUMN($P39)-COLUMN(O39)+1)</f>
        <v>245</v>
      </c>
      <c r="AC39" s="16">
        <f>INDEX('Rp0,2, МПа'!$D:$P,ROW(P39),COLUMN($P39)-COLUMN(P39)+1)</f>
        <v>245</v>
      </c>
    </row>
    <row r="40" spans="1:29" x14ac:dyDescent="0.25">
      <c r="A40" s="10" t="str">
        <f>INDEX('Обработка исходного'!B:B,ROW($B$3)+4*(ROW($B40)-ROW($B$3)))</f>
        <v>Сталь углеродистая</v>
      </c>
      <c r="B40" s="10">
        <f>INDEX('Обработка исходного'!D:D,ROW($B$3)+4*(ROW($B40)-ROW($B$3)))</f>
        <v>35</v>
      </c>
      <c r="C40" s="10" t="str">
        <f>IF(ISBLANK(INDEX('Обработка исходного'!E:E,ROW($B$3)+4*(ROW($B40)-ROW($B$3)))),"",INDEX('Обработка исходного'!E:E,ROW($B$3)+4*(ROW($B40)-ROW($B$3))))</f>
        <v>Сортовая горячекатаная сталь диаметром или толщиной до 80 мм</v>
      </c>
      <c r="D40" s="15" t="str">
        <f>INDEX('Rm, МПа'!$D:$P,ROW(D40),COLUMN($P40)-COLUMN(D40)+1)</f>
        <v>-</v>
      </c>
      <c r="E40" s="6" t="str">
        <f>INDEX('Rm, МПа'!$D:$P,ROW(E40),COLUMN($P40)-COLUMN(E40)+1)</f>
        <v>-</v>
      </c>
      <c r="F40" s="6" t="str">
        <f>INDEX('Rm, МПа'!$D:$P,ROW(F40),COLUMN($P40)-COLUMN(F40)+1)</f>
        <v>-</v>
      </c>
      <c r="G40" s="6" t="str">
        <f>INDEX('Rm, МПа'!$D:$P,ROW(G40),COLUMN($P40)-COLUMN(G40)+1)</f>
        <v>-</v>
      </c>
      <c r="H40" s="6" t="str">
        <f>INDEX('Rm, МПа'!$D:$P,ROW(H40),COLUMN($P40)-COLUMN(H40)+1)</f>
        <v>-</v>
      </c>
      <c r="I40" s="6">
        <f>INDEX('Rm, МПа'!$D:$P,ROW(I40),COLUMN($P40)-COLUMN(I40)+1)</f>
        <v>500</v>
      </c>
      <c r="J40" s="6">
        <f>INDEX('Rm, МПа'!$D:$P,ROW(J40),COLUMN($P40)-COLUMN(J40)+1)</f>
        <v>500</v>
      </c>
      <c r="K40" s="6">
        <f>INDEX('Rm, МПа'!$D:$P,ROW(K40),COLUMN($P40)-COLUMN(K40)+1)</f>
        <v>500</v>
      </c>
      <c r="L40" s="6">
        <f>INDEX('Rm, МПа'!$D:$P,ROW(L40),COLUMN($P40)-COLUMN(L40)+1)</f>
        <v>510</v>
      </c>
      <c r="M40" s="6">
        <f>INDEX('Rm, МПа'!$D:$P,ROW(M40),COLUMN($P40)-COLUMN(M40)+1)</f>
        <v>510</v>
      </c>
      <c r="N40" s="6">
        <f>INDEX('Rm, МПа'!$D:$P,ROW(N40),COLUMN($P40)-COLUMN(N40)+1)</f>
        <v>520</v>
      </c>
      <c r="O40" s="6">
        <f>INDEX('Rm, МПа'!$D:$P,ROW(O40),COLUMN($P40)-COLUMN(O40)+1)</f>
        <v>530</v>
      </c>
      <c r="P40" s="16">
        <f>INDEX('Rm, МПа'!$D:$P,ROW(P40),COLUMN($P40)-COLUMN(P40)+1)</f>
        <v>530</v>
      </c>
      <c r="Q40" s="15" t="str">
        <f>INDEX('Rp0,2, МПа'!$D:$P,ROW(D40),COLUMN($P40)-COLUMN(D40)+1)</f>
        <v>-</v>
      </c>
      <c r="R40" s="6" t="str">
        <f>INDEX('Rp0,2, МПа'!$D:$P,ROW(E40),COLUMN($P40)-COLUMN(E40)+1)</f>
        <v>-</v>
      </c>
      <c r="S40" s="6" t="str">
        <f>INDEX('Rp0,2, МПа'!$D:$P,ROW(F40),COLUMN($P40)-COLUMN(F40)+1)</f>
        <v>-</v>
      </c>
      <c r="T40" s="6" t="str">
        <f>INDEX('Rp0,2, МПа'!$D:$P,ROW(G40),COLUMN($P40)-COLUMN(G40)+1)</f>
        <v>-</v>
      </c>
      <c r="U40" s="6" t="str">
        <f>INDEX('Rp0,2, МПа'!$D:$P,ROW(H40),COLUMN($P40)-COLUMN(H40)+1)</f>
        <v>-</v>
      </c>
      <c r="V40" s="6">
        <f>INDEX('Rp0,2, МПа'!$D:$P,ROW(I40),COLUMN($P40)-COLUMN(I40)+1)</f>
        <v>177</v>
      </c>
      <c r="W40" s="6">
        <f>INDEX('Rp0,2, МПа'!$D:$P,ROW(J40),COLUMN($P40)-COLUMN(J40)+1)</f>
        <v>196</v>
      </c>
      <c r="X40" s="6">
        <f>INDEX('Rp0,2, МПа'!$D:$P,ROW(K40),COLUMN($P40)-COLUMN(K40)+1)</f>
        <v>245</v>
      </c>
      <c r="Y40" s="6">
        <f>INDEX('Rp0,2, МПа'!$D:$P,ROW(L40),COLUMN($P40)-COLUMN(L40)+1)</f>
        <v>294</v>
      </c>
      <c r="Z40" s="6">
        <f>INDEX('Rp0,2, МПа'!$D:$P,ROW(M40),COLUMN($P40)-COLUMN(M40)+1)</f>
        <v>294</v>
      </c>
      <c r="AA40" s="6">
        <f>INDEX('Rp0,2, МПа'!$D:$P,ROW(N40),COLUMN($P40)-COLUMN(N40)+1)</f>
        <v>294</v>
      </c>
      <c r="AB40" s="6">
        <f>INDEX('Rp0,2, МПа'!$D:$P,ROW(O40),COLUMN($P40)-COLUMN(O40)+1)</f>
        <v>304</v>
      </c>
      <c r="AC40" s="16">
        <f>INDEX('Rp0,2, МПа'!$D:$P,ROW(P40),COLUMN($P40)-COLUMN(P40)+1)</f>
        <v>314</v>
      </c>
    </row>
    <row r="41" spans="1:29" x14ac:dyDescent="0.25">
      <c r="A41" s="10" t="str">
        <f>INDEX('Обработка исходного'!B:B,ROW($B$3)+4*(ROW($B41)-ROW($B$3)))</f>
        <v>Сталь углеродистая</v>
      </c>
      <c r="B41" s="10">
        <f>INDEX('Обработка исходного'!D:D,ROW($B$3)+4*(ROW($B41)-ROW($B$3)))</f>
        <v>35</v>
      </c>
      <c r="C41" s="10" t="str">
        <f>IF(ISBLANK(INDEX('Обработка исходного'!E:E,ROW($B$3)+4*(ROW($B41)-ROW($B$3)))),"",INDEX('Обработка исходного'!E:E,ROW($B$3)+4*(ROW($B41)-ROW($B$3))))</f>
        <v>Поковки диаметром от 500 до 800 мм, КП175*</v>
      </c>
      <c r="D41" s="15" t="str">
        <f>INDEX('Rm, МПа'!$D:$P,ROW(D41),COLUMN($P41)-COLUMN(D41)+1)</f>
        <v>-</v>
      </c>
      <c r="E41" s="6" t="str">
        <f>INDEX('Rm, МПа'!$D:$P,ROW(E41),COLUMN($P41)-COLUMN(E41)+1)</f>
        <v>-</v>
      </c>
      <c r="F41" s="6" t="str">
        <f>INDEX('Rm, МПа'!$D:$P,ROW(F41),COLUMN($P41)-COLUMN(F41)+1)</f>
        <v>-</v>
      </c>
      <c r="G41" s="6" t="str">
        <f>INDEX('Rm, МПа'!$D:$P,ROW(G41),COLUMN($P41)-COLUMN(G41)+1)</f>
        <v>-</v>
      </c>
      <c r="H41" s="6" t="str">
        <f>INDEX('Rm, МПа'!$D:$P,ROW(H41),COLUMN($P41)-COLUMN(H41)+1)</f>
        <v>-</v>
      </c>
      <c r="I41" s="6">
        <f>INDEX('Rm, МПа'!$D:$P,ROW(I41),COLUMN($P41)-COLUMN(I41)+1)</f>
        <v>333</v>
      </c>
      <c r="J41" s="6">
        <f>INDEX('Rm, МПа'!$D:$P,ROW(J41),COLUMN($P41)-COLUMN(J41)+1)</f>
        <v>333</v>
      </c>
      <c r="K41" s="6">
        <f>INDEX('Rm, МПа'!$D:$P,ROW(K41),COLUMN($P41)-COLUMN(K41)+1)</f>
        <v>333</v>
      </c>
      <c r="L41" s="6">
        <f>INDEX('Rm, МПа'!$D:$P,ROW(L41),COLUMN($P41)-COLUMN(L41)+1)</f>
        <v>343</v>
      </c>
      <c r="M41" s="6">
        <f>INDEX('Rm, МПа'!$D:$P,ROW(M41),COLUMN($P41)-COLUMN(M41)+1)</f>
        <v>343</v>
      </c>
      <c r="N41" s="6">
        <f>INDEX('Rm, МПа'!$D:$P,ROW(N41),COLUMN($P41)-COLUMN(N41)+1)</f>
        <v>343</v>
      </c>
      <c r="O41" s="6">
        <f>INDEX('Rm, МПа'!$D:$P,ROW(O41),COLUMN($P41)-COLUMN(O41)+1)</f>
        <v>355</v>
      </c>
      <c r="P41" s="16">
        <f>INDEX('Rm, МПа'!$D:$P,ROW(P41),COLUMN($P41)-COLUMN(P41)+1)</f>
        <v>355</v>
      </c>
      <c r="Q41" s="15" t="str">
        <f>INDEX('Rp0,2, МПа'!$D:$P,ROW(D41),COLUMN($P41)-COLUMN(D41)+1)</f>
        <v>-</v>
      </c>
      <c r="R41" s="6" t="str">
        <f>INDEX('Rp0,2, МПа'!$D:$P,ROW(E41),COLUMN($P41)-COLUMN(E41)+1)</f>
        <v>-</v>
      </c>
      <c r="S41" s="6" t="str">
        <f>INDEX('Rp0,2, МПа'!$D:$P,ROW(F41),COLUMN($P41)-COLUMN(F41)+1)</f>
        <v>-</v>
      </c>
      <c r="T41" s="6" t="str">
        <f>INDEX('Rp0,2, МПа'!$D:$P,ROW(G41),COLUMN($P41)-COLUMN(G41)+1)</f>
        <v>-</v>
      </c>
      <c r="U41" s="6" t="str">
        <f>INDEX('Rp0,2, МПа'!$D:$P,ROW(H41),COLUMN($P41)-COLUMN(H41)+1)</f>
        <v>-</v>
      </c>
      <c r="V41" s="6">
        <f>INDEX('Rp0,2, МПа'!$D:$P,ROW(I41),COLUMN($P41)-COLUMN(I41)+1)</f>
        <v>98</v>
      </c>
      <c r="W41" s="6">
        <f>INDEX('Rp0,2, МПа'!$D:$P,ROW(J41),COLUMN($P41)-COLUMN(J41)+1)</f>
        <v>108</v>
      </c>
      <c r="X41" s="6">
        <f>INDEX('Rp0,2, МПа'!$D:$P,ROW(K41),COLUMN($P41)-COLUMN(K41)+1)</f>
        <v>137</v>
      </c>
      <c r="Y41" s="6">
        <f>INDEX('Rp0,2, МПа'!$D:$P,ROW(L41),COLUMN($P41)-COLUMN(L41)+1)</f>
        <v>167</v>
      </c>
      <c r="Z41" s="6">
        <f>INDEX('Rp0,2, МПа'!$D:$P,ROW(M41),COLUMN($P41)-COLUMN(M41)+1)</f>
        <v>167</v>
      </c>
      <c r="AA41" s="6">
        <f>INDEX('Rp0,2, МПа'!$D:$P,ROW(N41),COLUMN($P41)-COLUMN(N41)+1)</f>
        <v>167</v>
      </c>
      <c r="AB41" s="6">
        <f>INDEX('Rp0,2, МПа'!$D:$P,ROW(O41),COLUMN($P41)-COLUMN(O41)+1)</f>
        <v>167</v>
      </c>
      <c r="AC41" s="16">
        <f>INDEX('Rp0,2, МПа'!$D:$P,ROW(P41),COLUMN($P41)-COLUMN(P41)+1)</f>
        <v>175</v>
      </c>
    </row>
    <row r="42" spans="1:29" x14ac:dyDescent="0.25">
      <c r="A42" s="10" t="str">
        <f>INDEX('Обработка исходного'!B:B,ROW($B$3)+4*(ROW($B42)-ROW($B$3)))</f>
        <v>Сталь углеродистая</v>
      </c>
      <c r="B42" s="10">
        <f>INDEX('Обработка исходного'!D:D,ROW($B$3)+4*(ROW($B42)-ROW($B$3)))</f>
        <v>35</v>
      </c>
      <c r="C42" s="10" t="str">
        <f>IF(ISBLANK(INDEX('Обработка исходного'!E:E,ROW($B$3)+4*(ROW($B42)-ROW($B$3)))),"",INDEX('Обработка исходного'!E:E,ROW($B$3)+4*(ROW($B42)-ROW($B$3))))</f>
        <v>Поковки диаметром от 300 до 800 мм, КП195*</v>
      </c>
      <c r="D42" s="15" t="str">
        <f>INDEX('Rm, МПа'!$D:$P,ROW(D42),COLUMN($P42)-COLUMN(D42)+1)</f>
        <v>-</v>
      </c>
      <c r="E42" s="6" t="str">
        <f>INDEX('Rm, МПа'!$D:$P,ROW(E42),COLUMN($P42)-COLUMN(E42)+1)</f>
        <v>-</v>
      </c>
      <c r="F42" s="6" t="str">
        <f>INDEX('Rm, МПа'!$D:$P,ROW(F42),COLUMN($P42)-COLUMN(F42)+1)</f>
        <v>-</v>
      </c>
      <c r="G42" s="6" t="str">
        <f>INDEX('Rm, МПа'!$D:$P,ROW(G42),COLUMN($P42)-COLUMN(G42)+1)</f>
        <v>-</v>
      </c>
      <c r="H42" s="6" t="str">
        <f>INDEX('Rm, МПа'!$D:$P,ROW(H42),COLUMN($P42)-COLUMN(H42)+1)</f>
        <v>-</v>
      </c>
      <c r="I42" s="6">
        <f>INDEX('Rm, МПа'!$D:$P,ROW(I42),COLUMN($P42)-COLUMN(I42)+1)</f>
        <v>373</v>
      </c>
      <c r="J42" s="6">
        <f>INDEX('Rm, МПа'!$D:$P,ROW(J42),COLUMN($P42)-COLUMN(J42)+1)</f>
        <v>373</v>
      </c>
      <c r="K42" s="6">
        <f>INDEX('Rm, МПа'!$D:$P,ROW(K42),COLUMN($P42)-COLUMN(K42)+1)</f>
        <v>373</v>
      </c>
      <c r="L42" s="6">
        <f>INDEX('Rm, МПа'!$D:$P,ROW(L42),COLUMN($P42)-COLUMN(L42)+1)</f>
        <v>373</v>
      </c>
      <c r="M42" s="6">
        <f>INDEX('Rm, МПа'!$D:$P,ROW(M42),COLUMN($P42)-COLUMN(M42)+1)</f>
        <v>373</v>
      </c>
      <c r="N42" s="6">
        <f>INDEX('Rm, МПа'!$D:$P,ROW(N42),COLUMN($P42)-COLUMN(N42)+1)</f>
        <v>390</v>
      </c>
      <c r="O42" s="6">
        <f>INDEX('Rm, МПа'!$D:$P,ROW(O42),COLUMN($P42)-COLUMN(O42)+1)</f>
        <v>390</v>
      </c>
      <c r="P42" s="16">
        <f>INDEX('Rm, МПа'!$D:$P,ROW(P42),COLUMN($P42)-COLUMN(P42)+1)</f>
        <v>390</v>
      </c>
      <c r="Q42" s="15" t="str">
        <f>INDEX('Rp0,2, МПа'!$D:$P,ROW(D42),COLUMN($P42)-COLUMN(D42)+1)</f>
        <v>-</v>
      </c>
      <c r="R42" s="6" t="str">
        <f>INDEX('Rp0,2, МПа'!$D:$P,ROW(E42),COLUMN($P42)-COLUMN(E42)+1)</f>
        <v>-</v>
      </c>
      <c r="S42" s="6" t="str">
        <f>INDEX('Rp0,2, МПа'!$D:$P,ROW(F42),COLUMN($P42)-COLUMN(F42)+1)</f>
        <v>-</v>
      </c>
      <c r="T42" s="6" t="str">
        <f>INDEX('Rp0,2, МПа'!$D:$P,ROW(G42),COLUMN($P42)-COLUMN(G42)+1)</f>
        <v>-</v>
      </c>
      <c r="U42" s="6" t="str">
        <f>INDEX('Rp0,2, МПа'!$D:$P,ROW(H42),COLUMN($P42)-COLUMN(H42)+1)</f>
        <v>-</v>
      </c>
      <c r="V42" s="6">
        <f>INDEX('Rp0,2, МПа'!$D:$P,ROW(I42),COLUMN($P42)-COLUMN(I42)+1)</f>
        <v>108</v>
      </c>
      <c r="W42" s="6">
        <f>INDEX('Rp0,2, МПа'!$D:$P,ROW(J42),COLUMN($P42)-COLUMN(J42)+1)</f>
        <v>128</v>
      </c>
      <c r="X42" s="6">
        <f>INDEX('Rp0,2, МПа'!$D:$P,ROW(K42),COLUMN($P42)-COLUMN(K42)+1)</f>
        <v>157</v>
      </c>
      <c r="Y42" s="6">
        <f>INDEX('Rp0,2, МПа'!$D:$P,ROW(L42),COLUMN($P42)-COLUMN(L42)+1)</f>
        <v>195</v>
      </c>
      <c r="Z42" s="6">
        <f>INDEX('Rp0,2, МПа'!$D:$P,ROW(M42),COLUMN($P42)-COLUMN(M42)+1)</f>
        <v>195</v>
      </c>
      <c r="AA42" s="6">
        <f>INDEX('Rp0,2, МПа'!$D:$P,ROW(N42),COLUMN($P42)-COLUMN(N42)+1)</f>
        <v>195</v>
      </c>
      <c r="AB42" s="6">
        <f>INDEX('Rp0,2, МПа'!$D:$P,ROW(O42),COLUMN($P42)-COLUMN(O42)+1)</f>
        <v>195</v>
      </c>
      <c r="AC42" s="16">
        <f>INDEX('Rp0,2, МПа'!$D:$P,ROW(P42),COLUMN($P42)-COLUMN(P42)+1)</f>
        <v>195</v>
      </c>
    </row>
    <row r="43" spans="1:29" x14ac:dyDescent="0.25">
      <c r="A43" s="10" t="str">
        <f>INDEX('Обработка исходного'!B:B,ROW($B$3)+4*(ROW($B43)-ROW($B$3)))</f>
        <v>Сталь углеродистая</v>
      </c>
      <c r="B43" s="10">
        <f>INDEX('Обработка исходного'!D:D,ROW($B$3)+4*(ROW($B43)-ROW($B$3)))</f>
        <v>35</v>
      </c>
      <c r="C43" s="10" t="str">
        <f>IF(ISBLANK(INDEX('Обработка исходного'!E:E,ROW($B$3)+4*(ROW($B43)-ROW($B$3)))),"",INDEX('Обработка исходного'!E:E,ROW($B$3)+4*(ROW($B43)-ROW($B$3))))</f>
        <v>Поковки диаметром от 100 до 800 мм, КП215*</v>
      </c>
      <c r="D43" s="15" t="str">
        <f>INDEX('Rm, МПа'!$D:$P,ROW(D43),COLUMN($P43)-COLUMN(D43)+1)</f>
        <v>-</v>
      </c>
      <c r="E43" s="6" t="str">
        <f>INDEX('Rm, МПа'!$D:$P,ROW(E43),COLUMN($P43)-COLUMN(E43)+1)</f>
        <v>-</v>
      </c>
      <c r="F43" s="6" t="str">
        <f>INDEX('Rm, МПа'!$D:$P,ROW(F43),COLUMN($P43)-COLUMN(F43)+1)</f>
        <v>-</v>
      </c>
      <c r="G43" s="6" t="str">
        <f>INDEX('Rm, МПа'!$D:$P,ROW(G43),COLUMN($P43)-COLUMN(G43)+1)</f>
        <v>-</v>
      </c>
      <c r="H43" s="6" t="str">
        <f>INDEX('Rm, МПа'!$D:$P,ROW(H43),COLUMN($P43)-COLUMN(H43)+1)</f>
        <v>-</v>
      </c>
      <c r="I43" s="6">
        <f>INDEX('Rm, МПа'!$D:$P,ROW(I43),COLUMN($P43)-COLUMN(I43)+1)</f>
        <v>402</v>
      </c>
      <c r="J43" s="6">
        <f>INDEX('Rm, МПа'!$D:$P,ROW(J43),COLUMN($P43)-COLUMN(J43)+1)</f>
        <v>402</v>
      </c>
      <c r="K43" s="6">
        <f>INDEX('Rm, МПа'!$D:$P,ROW(K43),COLUMN($P43)-COLUMN(K43)+1)</f>
        <v>402</v>
      </c>
      <c r="L43" s="6">
        <f>INDEX('Rm, МПа'!$D:$P,ROW(L43),COLUMN($P43)-COLUMN(L43)+1)</f>
        <v>412</v>
      </c>
      <c r="M43" s="6">
        <f>INDEX('Rm, МПа'!$D:$P,ROW(M43),COLUMN($P43)-COLUMN(M43)+1)</f>
        <v>412</v>
      </c>
      <c r="N43" s="6">
        <f>INDEX('Rm, МПа'!$D:$P,ROW(N43),COLUMN($P43)-COLUMN(N43)+1)</f>
        <v>422</v>
      </c>
      <c r="O43" s="6">
        <f>INDEX('Rm, МПа'!$D:$P,ROW(O43),COLUMN($P43)-COLUMN(O43)+1)</f>
        <v>430</v>
      </c>
      <c r="P43" s="16">
        <f>INDEX('Rm, МПа'!$D:$P,ROW(P43),COLUMN($P43)-COLUMN(P43)+1)</f>
        <v>430</v>
      </c>
      <c r="Q43" s="15" t="str">
        <f>INDEX('Rp0,2, МПа'!$D:$P,ROW(D43),COLUMN($P43)-COLUMN(D43)+1)</f>
        <v>-</v>
      </c>
      <c r="R43" s="6" t="str">
        <f>INDEX('Rp0,2, МПа'!$D:$P,ROW(E43),COLUMN($P43)-COLUMN(E43)+1)</f>
        <v>-</v>
      </c>
      <c r="S43" s="6" t="str">
        <f>INDEX('Rp0,2, МПа'!$D:$P,ROW(F43),COLUMN($P43)-COLUMN(F43)+1)</f>
        <v>-</v>
      </c>
      <c r="T43" s="6" t="str">
        <f>INDEX('Rp0,2, МПа'!$D:$P,ROW(G43),COLUMN($P43)-COLUMN(G43)+1)</f>
        <v>-</v>
      </c>
      <c r="U43" s="6" t="str">
        <f>INDEX('Rp0,2, МПа'!$D:$P,ROW(H43),COLUMN($P43)-COLUMN(H43)+1)</f>
        <v>-</v>
      </c>
      <c r="V43" s="6">
        <f>INDEX('Rp0,2, МПа'!$D:$P,ROW(I43),COLUMN($P43)-COLUMN(I43)+1)</f>
        <v>128</v>
      </c>
      <c r="W43" s="6">
        <f>INDEX('Rp0,2, МПа'!$D:$P,ROW(J43),COLUMN($P43)-COLUMN(J43)+1)</f>
        <v>137</v>
      </c>
      <c r="X43" s="6">
        <f>INDEX('Rp0,2, МПа'!$D:$P,ROW(K43),COLUMN($P43)-COLUMN(K43)+1)</f>
        <v>177</v>
      </c>
      <c r="Y43" s="6">
        <f>INDEX('Rp0,2, МПа'!$D:$P,ROW(L43),COLUMN($P43)-COLUMN(L43)+1)</f>
        <v>206</v>
      </c>
      <c r="Z43" s="6">
        <f>INDEX('Rp0,2, МПа'!$D:$P,ROW(M43),COLUMN($P43)-COLUMN(M43)+1)</f>
        <v>206</v>
      </c>
      <c r="AA43" s="6">
        <f>INDEX('Rp0,2, МПа'!$D:$P,ROW(N43),COLUMN($P43)-COLUMN(N43)+1)</f>
        <v>206</v>
      </c>
      <c r="AB43" s="6">
        <f>INDEX('Rp0,2, МПа'!$D:$P,ROW(O43),COLUMN($P43)-COLUMN(O43)+1)</f>
        <v>206</v>
      </c>
      <c r="AC43" s="16">
        <f>INDEX('Rp0,2, МПа'!$D:$P,ROW(P43),COLUMN($P43)-COLUMN(P43)+1)</f>
        <v>215</v>
      </c>
    </row>
    <row r="44" spans="1:29" x14ac:dyDescent="0.25">
      <c r="A44" s="10" t="str">
        <f>INDEX('Обработка исходного'!B:B,ROW($B$3)+4*(ROW($B44)-ROW($B$3)))</f>
        <v>Сталь углеродистая</v>
      </c>
      <c r="B44" s="10">
        <f>INDEX('Обработка исходного'!D:D,ROW($B$3)+4*(ROW($B44)-ROW($B$3)))</f>
        <v>35</v>
      </c>
      <c r="C44" s="10" t="str">
        <f>IF(ISBLANK(INDEX('Обработка исходного'!E:E,ROW($B$3)+4*(ROW($B44)-ROW($B$3)))),"",INDEX('Обработка исходного'!E:E,ROW($B$3)+4*(ROW($B44)-ROW($B$3))))</f>
        <v>Поковки диаметром до 500 мм, КП245*</v>
      </c>
      <c r="D44" s="15" t="str">
        <f>INDEX('Rm, МПа'!$D:$P,ROW(D44),COLUMN($P44)-COLUMN(D44)+1)</f>
        <v>-</v>
      </c>
      <c r="E44" s="6" t="str">
        <f>INDEX('Rm, МПа'!$D:$P,ROW(E44),COLUMN($P44)-COLUMN(E44)+1)</f>
        <v>-</v>
      </c>
      <c r="F44" s="6" t="str">
        <f>INDEX('Rm, МПа'!$D:$P,ROW(F44),COLUMN($P44)-COLUMN(F44)+1)</f>
        <v>-</v>
      </c>
      <c r="G44" s="6" t="str">
        <f>INDEX('Rm, МПа'!$D:$P,ROW(G44),COLUMN($P44)-COLUMN(G44)+1)</f>
        <v>-</v>
      </c>
      <c r="H44" s="6" t="str">
        <f>INDEX('Rm, МПа'!$D:$P,ROW(H44),COLUMN($P44)-COLUMN(H44)+1)</f>
        <v>-</v>
      </c>
      <c r="I44" s="6">
        <f>INDEX('Rm, МПа'!$D:$P,ROW(I44),COLUMN($P44)-COLUMN(I44)+1)</f>
        <v>441</v>
      </c>
      <c r="J44" s="6">
        <f>INDEX('Rm, МПа'!$D:$P,ROW(J44),COLUMN($P44)-COLUMN(J44)+1)</f>
        <v>441</v>
      </c>
      <c r="K44" s="6">
        <f>INDEX('Rm, МПа'!$D:$P,ROW(K44),COLUMN($P44)-COLUMN(K44)+1)</f>
        <v>441</v>
      </c>
      <c r="L44" s="6">
        <f>INDEX('Rm, МПа'!$D:$P,ROW(L44),COLUMN($P44)-COLUMN(L44)+1)</f>
        <v>441</v>
      </c>
      <c r="M44" s="6">
        <f>INDEX('Rm, МПа'!$D:$P,ROW(M44),COLUMN($P44)-COLUMN(M44)+1)</f>
        <v>441</v>
      </c>
      <c r="N44" s="6">
        <f>INDEX('Rm, МПа'!$D:$P,ROW(N44),COLUMN($P44)-COLUMN(N44)+1)</f>
        <v>451</v>
      </c>
      <c r="O44" s="6">
        <f>INDEX('Rm, МПа'!$D:$P,ROW(O44),COLUMN($P44)-COLUMN(O44)+1)</f>
        <v>461</v>
      </c>
      <c r="P44" s="16">
        <f>INDEX('Rm, МПа'!$D:$P,ROW(P44),COLUMN($P44)-COLUMN(P44)+1)</f>
        <v>470</v>
      </c>
      <c r="Q44" s="15" t="str">
        <f>INDEX('Rp0,2, МПа'!$D:$P,ROW(D44),COLUMN($P44)-COLUMN(D44)+1)</f>
        <v>-</v>
      </c>
      <c r="R44" s="6" t="str">
        <f>INDEX('Rp0,2, МПа'!$D:$P,ROW(E44),COLUMN($P44)-COLUMN(E44)+1)</f>
        <v>-</v>
      </c>
      <c r="S44" s="6" t="str">
        <f>INDEX('Rp0,2, МПа'!$D:$P,ROW(F44),COLUMN($P44)-COLUMN(F44)+1)</f>
        <v>-</v>
      </c>
      <c r="T44" s="6" t="str">
        <f>INDEX('Rp0,2, МПа'!$D:$P,ROW(G44),COLUMN($P44)-COLUMN(G44)+1)</f>
        <v>-</v>
      </c>
      <c r="U44" s="6" t="str">
        <f>INDEX('Rp0,2, МПа'!$D:$P,ROW(H44),COLUMN($P44)-COLUMN(H44)+1)</f>
        <v>-</v>
      </c>
      <c r="V44" s="6">
        <f>INDEX('Rp0,2, МПа'!$D:$P,ROW(I44),COLUMN($P44)-COLUMN(I44)+1)</f>
        <v>137</v>
      </c>
      <c r="W44" s="6">
        <f>INDEX('Rp0,2, МПа'!$D:$P,ROW(J44),COLUMN($P44)-COLUMN(J44)+1)</f>
        <v>157</v>
      </c>
      <c r="X44" s="6">
        <f>INDEX('Rp0,2, МПа'!$D:$P,ROW(K44),COLUMN($P44)-COLUMN(K44)+1)</f>
        <v>177</v>
      </c>
      <c r="Y44" s="6">
        <f>INDEX('Rp0,2, МПа'!$D:$P,ROW(L44),COLUMN($P44)-COLUMN(L44)+1)</f>
        <v>226</v>
      </c>
      <c r="Z44" s="6">
        <f>INDEX('Rp0,2, МПа'!$D:$P,ROW(M44),COLUMN($P44)-COLUMN(M44)+1)</f>
        <v>226</v>
      </c>
      <c r="AA44" s="6">
        <f>INDEX('Rp0,2, МПа'!$D:$P,ROW(N44),COLUMN($P44)-COLUMN(N44)+1)</f>
        <v>226</v>
      </c>
      <c r="AB44" s="6">
        <f>INDEX('Rp0,2, МПа'!$D:$P,ROW(O44),COLUMN($P44)-COLUMN(O44)+1)</f>
        <v>235</v>
      </c>
      <c r="AC44" s="16">
        <f>INDEX('Rp0,2, МПа'!$D:$P,ROW(P44),COLUMN($P44)-COLUMN(P44)+1)</f>
        <v>245</v>
      </c>
    </row>
    <row r="45" spans="1:29" x14ac:dyDescent="0.25">
      <c r="A45" s="10" t="str">
        <f>INDEX('Обработка исходного'!B:B,ROW($B$3)+4*(ROW($B45)-ROW($B$3)))</f>
        <v>Сталь углеродистая</v>
      </c>
      <c r="B45" s="10">
        <f>INDEX('Обработка исходного'!D:D,ROW($B$3)+4*(ROW($B45)-ROW($B$3)))</f>
        <v>35</v>
      </c>
      <c r="C45" s="10" t="str">
        <f>IF(ISBLANK(INDEX('Обработка исходного'!E:E,ROW($B$3)+4*(ROW($B45)-ROW($B$3)))),"",INDEX('Обработка исходного'!E:E,ROW($B$3)+4*(ROW($B45)-ROW($B$3))))</f>
        <v>Поковки диаметром до 300 мм, КП275*</v>
      </c>
      <c r="D45" s="15" t="str">
        <f>INDEX('Rm, МПа'!$D:$P,ROW(D45),COLUMN($P45)-COLUMN(D45)+1)</f>
        <v>-</v>
      </c>
      <c r="E45" s="6" t="str">
        <f>INDEX('Rm, МПа'!$D:$P,ROW(E45),COLUMN($P45)-COLUMN(E45)+1)</f>
        <v>-</v>
      </c>
      <c r="F45" s="6" t="str">
        <f>INDEX('Rm, МПа'!$D:$P,ROW(F45),COLUMN($P45)-COLUMN(F45)+1)</f>
        <v>-</v>
      </c>
      <c r="G45" s="6" t="str">
        <f>INDEX('Rm, МПа'!$D:$P,ROW(G45),COLUMN($P45)-COLUMN(G45)+1)</f>
        <v>-</v>
      </c>
      <c r="H45" s="6" t="str">
        <f>INDEX('Rm, МПа'!$D:$P,ROW(H45),COLUMN($P45)-COLUMN(H45)+1)</f>
        <v>-</v>
      </c>
      <c r="I45" s="6">
        <f>INDEX('Rm, МПа'!$D:$P,ROW(I45),COLUMN($P45)-COLUMN(I45)+1)</f>
        <v>441</v>
      </c>
      <c r="J45" s="6">
        <f>INDEX('Rm, МПа'!$D:$P,ROW(J45),COLUMN($P45)-COLUMN(J45)+1)</f>
        <v>510</v>
      </c>
      <c r="K45" s="6">
        <f>INDEX('Rm, МПа'!$D:$P,ROW(K45),COLUMN($P45)-COLUMN(K45)+1)</f>
        <v>519</v>
      </c>
      <c r="L45" s="6">
        <f>INDEX('Rm, МПа'!$D:$P,ROW(L45),COLUMN($P45)-COLUMN(L45)+1)</f>
        <v>530</v>
      </c>
      <c r="M45" s="6">
        <f>INDEX('Rm, МПа'!$D:$P,ROW(M45),COLUMN($P45)-COLUMN(M45)+1)</f>
        <v>530</v>
      </c>
      <c r="N45" s="6">
        <f>INDEX('Rm, МПа'!$D:$P,ROW(N45),COLUMN($P45)-COLUMN(N45)+1)</f>
        <v>530</v>
      </c>
      <c r="O45" s="6">
        <f>INDEX('Rm, МПа'!$D:$P,ROW(O45),COLUMN($P45)-COLUMN(O45)+1)</f>
        <v>530</v>
      </c>
      <c r="P45" s="16">
        <f>INDEX('Rm, МПа'!$D:$P,ROW(P45),COLUMN($P45)-COLUMN(P45)+1)</f>
        <v>530</v>
      </c>
      <c r="Q45" s="15" t="str">
        <f>INDEX('Rp0,2, МПа'!$D:$P,ROW(D45),COLUMN($P45)-COLUMN(D45)+1)</f>
        <v>-</v>
      </c>
      <c r="R45" s="6" t="str">
        <f>INDEX('Rp0,2, МПа'!$D:$P,ROW(E45),COLUMN($P45)-COLUMN(E45)+1)</f>
        <v>-</v>
      </c>
      <c r="S45" s="6" t="str">
        <f>INDEX('Rp0,2, МПа'!$D:$P,ROW(F45),COLUMN($P45)-COLUMN(F45)+1)</f>
        <v>-</v>
      </c>
      <c r="T45" s="6" t="str">
        <f>INDEX('Rp0,2, МПа'!$D:$P,ROW(G45),COLUMN($P45)-COLUMN(G45)+1)</f>
        <v>-</v>
      </c>
      <c r="U45" s="6" t="str">
        <f>INDEX('Rp0,2, МПа'!$D:$P,ROW(H45),COLUMN($P45)-COLUMN(H45)+1)</f>
        <v>-</v>
      </c>
      <c r="V45" s="6">
        <f>INDEX('Rp0,2, МПа'!$D:$P,ROW(I45),COLUMN($P45)-COLUMN(I45)+1)</f>
        <v>196</v>
      </c>
      <c r="W45" s="6">
        <f>INDEX('Rp0,2, МПа'!$D:$P,ROW(J45),COLUMN($P45)-COLUMN(J45)+1)</f>
        <v>216</v>
      </c>
      <c r="X45" s="6">
        <f>INDEX('Rp0,2, МПа'!$D:$P,ROW(K45),COLUMN($P45)-COLUMN(K45)+1)</f>
        <v>225</v>
      </c>
      <c r="Y45" s="6">
        <f>INDEX('Rp0,2, МПа'!$D:$P,ROW(L45),COLUMN($P45)-COLUMN(L45)+1)</f>
        <v>245</v>
      </c>
      <c r="Z45" s="6">
        <f>INDEX('Rp0,2, МПа'!$D:$P,ROW(M45),COLUMN($P45)-COLUMN(M45)+1)</f>
        <v>265</v>
      </c>
      <c r="AA45" s="6">
        <f>INDEX('Rp0,2, МПа'!$D:$P,ROW(N45),COLUMN($P45)-COLUMN(N45)+1)</f>
        <v>265</v>
      </c>
      <c r="AB45" s="6">
        <f>INDEX('Rp0,2, МПа'!$D:$P,ROW(O45),COLUMN($P45)-COLUMN(O45)+1)</f>
        <v>265</v>
      </c>
      <c r="AC45" s="16">
        <f>INDEX('Rp0,2, МПа'!$D:$P,ROW(P45),COLUMN($P45)-COLUMN(P45)+1)</f>
        <v>275</v>
      </c>
    </row>
    <row r="46" spans="1:29" x14ac:dyDescent="0.25">
      <c r="A46" s="10" t="str">
        <f>INDEX('Обработка исходного'!B:B,ROW($B$3)+4*(ROW($B46)-ROW($B$3)))</f>
        <v>Сталь углеродистая</v>
      </c>
      <c r="B46" s="10">
        <f>INDEX('Обработка исходного'!D:D,ROW($B$3)+4*(ROW($B46)-ROW($B$3)))</f>
        <v>35</v>
      </c>
      <c r="C46" s="10" t="str">
        <f>IF(ISBLANK(INDEX('Обработка исходного'!E:E,ROW($B$3)+4*(ROW($B46)-ROW($B$3)))),"",INDEX('Обработка исходного'!E:E,ROW($B$3)+4*(ROW($B46)-ROW($B$3))))</f>
        <v>Поковки диаметром до 100 мм, КП315*</v>
      </c>
      <c r="D46" s="15" t="str">
        <f>INDEX('Rm, МПа'!$D:$P,ROW(D46),COLUMN($P46)-COLUMN(D46)+1)</f>
        <v>-</v>
      </c>
      <c r="E46" s="6" t="str">
        <f>INDEX('Rm, МПа'!$D:$P,ROW(E46),COLUMN($P46)-COLUMN(E46)+1)</f>
        <v>-</v>
      </c>
      <c r="F46" s="6" t="str">
        <f>INDEX('Rm, МПа'!$D:$P,ROW(F46),COLUMN($P46)-COLUMN(F46)+1)</f>
        <v>-</v>
      </c>
      <c r="G46" s="6" t="str">
        <f>INDEX('Rm, МПа'!$D:$P,ROW(G46),COLUMN($P46)-COLUMN(G46)+1)</f>
        <v>-</v>
      </c>
      <c r="H46" s="6" t="str">
        <f>INDEX('Rm, МПа'!$D:$P,ROW(H46),COLUMN($P46)-COLUMN(H46)+1)</f>
        <v>-</v>
      </c>
      <c r="I46" s="6">
        <f>INDEX('Rm, МПа'!$D:$P,ROW(I46),COLUMN($P46)-COLUMN(I46)+1)</f>
        <v>540</v>
      </c>
      <c r="J46" s="6">
        <f>INDEX('Rm, МПа'!$D:$P,ROW(J46),COLUMN($P46)-COLUMN(J46)+1)</f>
        <v>540</v>
      </c>
      <c r="K46" s="6">
        <f>INDEX('Rm, МПа'!$D:$P,ROW(K46),COLUMN($P46)-COLUMN(K46)+1)</f>
        <v>540</v>
      </c>
      <c r="L46" s="6">
        <f>INDEX('Rm, МПа'!$D:$P,ROW(L46),COLUMN($P46)-COLUMN(L46)+1)</f>
        <v>540</v>
      </c>
      <c r="M46" s="6">
        <f>INDEX('Rm, МПа'!$D:$P,ROW(M46),COLUMN($P46)-COLUMN(M46)+1)</f>
        <v>549</v>
      </c>
      <c r="N46" s="6">
        <f>INDEX('Rm, МПа'!$D:$P,ROW(N46),COLUMN($P46)-COLUMN(N46)+1)</f>
        <v>559</v>
      </c>
      <c r="O46" s="6">
        <f>INDEX('Rm, МПа'!$D:$P,ROW(O46),COLUMN($P46)-COLUMN(O46)+1)</f>
        <v>570</v>
      </c>
      <c r="P46" s="16">
        <f>INDEX('Rm, МПа'!$D:$P,ROW(P46),COLUMN($P46)-COLUMN(P46)+1)</f>
        <v>570</v>
      </c>
      <c r="Q46" s="15" t="str">
        <f>INDEX('Rp0,2, МПа'!$D:$P,ROW(D46),COLUMN($P46)-COLUMN(D46)+1)</f>
        <v>-</v>
      </c>
      <c r="R46" s="6" t="str">
        <f>INDEX('Rp0,2, МПа'!$D:$P,ROW(E46),COLUMN($P46)-COLUMN(E46)+1)</f>
        <v>-</v>
      </c>
      <c r="S46" s="6" t="str">
        <f>INDEX('Rp0,2, МПа'!$D:$P,ROW(F46),COLUMN($P46)-COLUMN(F46)+1)</f>
        <v>-</v>
      </c>
      <c r="T46" s="6" t="str">
        <f>INDEX('Rp0,2, МПа'!$D:$P,ROW(G46),COLUMN($P46)-COLUMN(G46)+1)</f>
        <v>-</v>
      </c>
      <c r="U46" s="6" t="str">
        <f>INDEX('Rp0,2, МПа'!$D:$P,ROW(H46),COLUMN($P46)-COLUMN(H46)+1)</f>
        <v>-</v>
      </c>
      <c r="V46" s="6">
        <f>INDEX('Rp0,2, МПа'!$D:$P,ROW(I46),COLUMN($P46)-COLUMN(I46)+1)</f>
        <v>225</v>
      </c>
      <c r="W46" s="6">
        <f>INDEX('Rp0,2, МПа'!$D:$P,ROW(J46),COLUMN($P46)-COLUMN(J46)+1)</f>
        <v>245</v>
      </c>
      <c r="X46" s="6">
        <f>INDEX('Rp0,2, МПа'!$D:$P,ROW(K46),COLUMN($P46)-COLUMN(K46)+1)</f>
        <v>255</v>
      </c>
      <c r="Y46" s="6">
        <f>INDEX('Rp0,2, МПа'!$D:$P,ROW(L46),COLUMN($P46)-COLUMN(L46)+1)</f>
        <v>274</v>
      </c>
      <c r="Z46" s="6">
        <f>INDEX('Rp0,2, МПа'!$D:$P,ROW(M46),COLUMN($P46)-COLUMN(M46)+1)</f>
        <v>294</v>
      </c>
      <c r="AA46" s="6">
        <f>INDEX('Rp0,2, МПа'!$D:$P,ROW(N46),COLUMN($P46)-COLUMN(N46)+1)</f>
        <v>304</v>
      </c>
      <c r="AB46" s="6">
        <f>INDEX('Rp0,2, МПа'!$D:$P,ROW(O46),COLUMN($P46)-COLUMN(O46)+1)</f>
        <v>304</v>
      </c>
      <c r="AC46" s="16">
        <f>INDEX('Rp0,2, МПа'!$D:$P,ROW(P46),COLUMN($P46)-COLUMN(P46)+1)</f>
        <v>315</v>
      </c>
    </row>
    <row r="47" spans="1:29" x14ac:dyDescent="0.25">
      <c r="A47" s="10" t="str">
        <f>INDEX('Обработка исходного'!B:B,ROW($B$3)+4*(ROW($B47)-ROW($B$3)))</f>
        <v>Сталь углеродистая</v>
      </c>
      <c r="B47" s="10">
        <f>INDEX('Обработка исходного'!D:D,ROW($B$3)+4*(ROW($B47)-ROW($B$3)))</f>
        <v>35</v>
      </c>
      <c r="C47" s="10" t="str">
        <f>IF(ISBLANK(INDEX('Обработка исходного'!E:E,ROW($B$3)+4*(ROW($B47)-ROW($B$3)))),"",INDEX('Обработка исходного'!E:E,ROW($B$3)+4*(ROW($B47)-ROW($B$3))))</f>
        <v>Заготовки крепежных деталей диаметром до 300 мм, КП275*</v>
      </c>
      <c r="D47" s="15" t="str">
        <f>INDEX('Rm, МПа'!$D:$P,ROW(D47),COLUMN($P47)-COLUMN(D47)+1)</f>
        <v>-</v>
      </c>
      <c r="E47" s="6" t="str">
        <f>INDEX('Rm, МПа'!$D:$P,ROW(E47),COLUMN($P47)-COLUMN(E47)+1)</f>
        <v>-</v>
      </c>
      <c r="F47" s="6" t="str">
        <f>INDEX('Rm, МПа'!$D:$P,ROW(F47),COLUMN($P47)-COLUMN(F47)+1)</f>
        <v>-</v>
      </c>
      <c r="G47" s="6" t="str">
        <f>INDEX('Rm, МПа'!$D:$P,ROW(G47),COLUMN($P47)-COLUMN(G47)+1)</f>
        <v>-</v>
      </c>
      <c r="H47" s="6" t="str">
        <f>INDEX('Rm, МПа'!$D:$P,ROW(H47),COLUMN($P47)-COLUMN(H47)+1)</f>
        <v>-</v>
      </c>
      <c r="I47" s="6">
        <f>INDEX('Rm, МПа'!$D:$P,ROW(I47),COLUMN($P47)-COLUMN(I47)+1)</f>
        <v>500</v>
      </c>
      <c r="J47" s="6">
        <f>INDEX('Rm, МПа'!$D:$P,ROW(J47),COLUMN($P47)-COLUMN(J47)+1)</f>
        <v>500</v>
      </c>
      <c r="K47" s="6">
        <f>INDEX('Rm, МПа'!$D:$P,ROW(K47),COLUMN($P47)-COLUMN(K47)+1)</f>
        <v>500</v>
      </c>
      <c r="L47" s="6">
        <f>INDEX('Rm, МПа'!$D:$P,ROW(L47),COLUMN($P47)-COLUMN(L47)+1)</f>
        <v>510</v>
      </c>
      <c r="M47" s="6">
        <f>INDEX('Rm, МПа'!$D:$P,ROW(M47),COLUMN($P47)-COLUMN(M47)+1)</f>
        <v>520</v>
      </c>
      <c r="N47" s="6">
        <f>INDEX('Rm, МПа'!$D:$P,ROW(N47),COLUMN($P47)-COLUMN(N47)+1)</f>
        <v>530</v>
      </c>
      <c r="O47" s="6">
        <f>INDEX('Rm, МПа'!$D:$P,ROW(O47),COLUMN($P47)-COLUMN(O47)+1)</f>
        <v>530</v>
      </c>
      <c r="P47" s="16">
        <f>INDEX('Rm, МПа'!$D:$P,ROW(P47),COLUMN($P47)-COLUMN(P47)+1)</f>
        <v>530</v>
      </c>
      <c r="Q47" s="15" t="str">
        <f>INDEX('Rp0,2, МПа'!$D:$P,ROW(D47),COLUMN($P47)-COLUMN(D47)+1)</f>
        <v>-</v>
      </c>
      <c r="R47" s="6" t="str">
        <f>INDEX('Rp0,2, МПа'!$D:$P,ROW(E47),COLUMN($P47)-COLUMN(E47)+1)</f>
        <v>-</v>
      </c>
      <c r="S47" s="6" t="str">
        <f>INDEX('Rp0,2, МПа'!$D:$P,ROW(F47),COLUMN($P47)-COLUMN(F47)+1)</f>
        <v>-</v>
      </c>
      <c r="T47" s="6" t="str">
        <f>INDEX('Rp0,2, МПа'!$D:$P,ROW(G47),COLUMN($P47)-COLUMN(G47)+1)</f>
        <v>-</v>
      </c>
      <c r="U47" s="6" t="str">
        <f>INDEX('Rp0,2, МПа'!$D:$P,ROW(H47),COLUMN($P47)-COLUMN(H47)+1)</f>
        <v>-</v>
      </c>
      <c r="V47" s="6">
        <f>INDEX('Rp0,2, МПа'!$D:$P,ROW(I47),COLUMN($P47)-COLUMN(I47)+1)</f>
        <v>127</v>
      </c>
      <c r="W47" s="6">
        <f>INDEX('Rp0,2, МПа'!$D:$P,ROW(J47),COLUMN($P47)-COLUMN(J47)+1)</f>
        <v>147</v>
      </c>
      <c r="X47" s="6">
        <f>INDEX('Rp0,2, МПа'!$D:$P,ROW(K47),COLUMN($P47)-COLUMN(K47)+1)</f>
        <v>186</v>
      </c>
      <c r="Y47" s="6">
        <f>INDEX('Rp0,2, МПа'!$D:$P,ROW(L47),COLUMN($P47)-COLUMN(L47)+1)</f>
        <v>225</v>
      </c>
      <c r="Z47" s="6">
        <f>INDEX('Rp0,2, МПа'!$D:$P,ROW(M47),COLUMN($P47)-COLUMN(M47)+1)</f>
        <v>225</v>
      </c>
      <c r="AA47" s="6">
        <f>INDEX('Rp0,2, МПа'!$D:$P,ROW(N47),COLUMN($P47)-COLUMN(N47)+1)</f>
        <v>235</v>
      </c>
      <c r="AB47" s="6">
        <f>INDEX('Rp0,2, МПа'!$D:$P,ROW(O47),COLUMN($P47)-COLUMN(O47)+1)</f>
        <v>255</v>
      </c>
      <c r="AC47" s="16">
        <f>INDEX('Rp0,2, МПа'!$D:$P,ROW(P47),COLUMN($P47)-COLUMN(P47)+1)</f>
        <v>275</v>
      </c>
    </row>
    <row r="48" spans="1:29" x14ac:dyDescent="0.25">
      <c r="A48" s="10" t="str">
        <f>INDEX('Обработка исходного'!B:B,ROW($B$3)+4*(ROW($B48)-ROW($B$3)))</f>
        <v>Сталь углеродистая</v>
      </c>
      <c r="B48" s="10">
        <f>INDEX('Обработка исходного'!D:D,ROW($B$3)+4*(ROW($B48)-ROW($B$3)))</f>
        <v>40</v>
      </c>
      <c r="C48" s="10" t="str">
        <f>IF(ISBLANK(INDEX('Обработка исходного'!E:E,ROW($B$3)+4*(ROW($B48)-ROW($B$3)))),"",INDEX('Обработка исходного'!E:E,ROW($B$3)+4*(ROW($B48)-ROW($B$3))))</f>
        <v>Поковки диаметром от 300 до 800 мм, КП215*</v>
      </c>
      <c r="D48" s="15" t="str">
        <f>INDEX('Rm, МПа'!$D:$P,ROW(D48),COLUMN($P48)-COLUMN(D48)+1)</f>
        <v>-</v>
      </c>
      <c r="E48" s="6" t="str">
        <f>INDEX('Rm, МПа'!$D:$P,ROW(E48),COLUMN($P48)-COLUMN(E48)+1)</f>
        <v>-</v>
      </c>
      <c r="F48" s="6" t="str">
        <f>INDEX('Rm, МПа'!$D:$P,ROW(F48),COLUMN($P48)-COLUMN(F48)+1)</f>
        <v>-</v>
      </c>
      <c r="G48" s="6" t="str">
        <f>INDEX('Rm, МПа'!$D:$P,ROW(G48),COLUMN($P48)-COLUMN(G48)+1)</f>
        <v>-</v>
      </c>
      <c r="H48" s="6" t="str">
        <f>INDEX('Rm, МПа'!$D:$P,ROW(H48),COLUMN($P48)-COLUMN(H48)+1)</f>
        <v>-</v>
      </c>
      <c r="I48" s="6">
        <f>INDEX('Rm, МПа'!$D:$P,ROW(I48),COLUMN($P48)-COLUMN(I48)+1)</f>
        <v>373</v>
      </c>
      <c r="J48" s="6">
        <f>INDEX('Rm, МПа'!$D:$P,ROW(J48),COLUMN($P48)-COLUMN(J48)+1)</f>
        <v>392</v>
      </c>
      <c r="K48" s="6">
        <f>INDEX('Rm, МПа'!$D:$P,ROW(K48),COLUMN($P48)-COLUMN(K48)+1)</f>
        <v>402</v>
      </c>
      <c r="L48" s="6">
        <f>INDEX('Rm, МПа'!$D:$P,ROW(L48),COLUMN($P48)-COLUMN(L48)+1)</f>
        <v>402</v>
      </c>
      <c r="M48" s="6">
        <f>INDEX('Rm, МПа'!$D:$P,ROW(M48),COLUMN($P48)-COLUMN(M48)+1)</f>
        <v>402</v>
      </c>
      <c r="N48" s="6">
        <f>INDEX('Rm, МПа'!$D:$P,ROW(N48),COLUMN($P48)-COLUMN(N48)+1)</f>
        <v>412</v>
      </c>
      <c r="O48" s="6">
        <f>INDEX('Rm, МПа'!$D:$P,ROW(O48),COLUMN($P48)-COLUMN(O48)+1)</f>
        <v>412</v>
      </c>
      <c r="P48" s="16">
        <f>INDEX('Rm, МПа'!$D:$P,ROW(P48),COLUMN($P48)-COLUMN(P48)+1)</f>
        <v>430</v>
      </c>
      <c r="Q48" s="15" t="str">
        <f>INDEX('Rp0,2, МПа'!$D:$P,ROW(D48),COLUMN($P48)-COLUMN(D48)+1)</f>
        <v>-</v>
      </c>
      <c r="R48" s="6" t="str">
        <f>INDEX('Rp0,2, МПа'!$D:$P,ROW(E48),COLUMN($P48)-COLUMN(E48)+1)</f>
        <v>-</v>
      </c>
      <c r="S48" s="6" t="str">
        <f>INDEX('Rp0,2, МПа'!$D:$P,ROW(F48),COLUMN($P48)-COLUMN(F48)+1)</f>
        <v>-</v>
      </c>
      <c r="T48" s="6" t="str">
        <f>INDEX('Rp0,2, МПа'!$D:$P,ROW(G48),COLUMN($P48)-COLUMN(G48)+1)</f>
        <v>-</v>
      </c>
      <c r="U48" s="6" t="str">
        <f>INDEX('Rp0,2, МПа'!$D:$P,ROW(H48),COLUMN($P48)-COLUMN(H48)+1)</f>
        <v>-</v>
      </c>
      <c r="V48" s="6">
        <f>INDEX('Rp0,2, МПа'!$D:$P,ROW(I48),COLUMN($P48)-COLUMN(I48)+1)</f>
        <v>147</v>
      </c>
      <c r="W48" s="6">
        <f>INDEX('Rp0,2, МПа'!$D:$P,ROW(J48),COLUMN($P48)-COLUMN(J48)+1)</f>
        <v>157</v>
      </c>
      <c r="X48" s="6">
        <f>INDEX('Rp0,2, МПа'!$D:$P,ROW(K48),COLUMN($P48)-COLUMN(K48)+1)</f>
        <v>157</v>
      </c>
      <c r="Y48" s="6">
        <f>INDEX('Rp0,2, МПа'!$D:$P,ROW(L48),COLUMN($P48)-COLUMN(L48)+1)</f>
        <v>157</v>
      </c>
      <c r="Z48" s="6">
        <f>INDEX('Rp0,2, МПа'!$D:$P,ROW(M48),COLUMN($P48)-COLUMN(M48)+1)</f>
        <v>177</v>
      </c>
      <c r="AA48" s="6">
        <f>INDEX('Rp0,2, МПа'!$D:$P,ROW(N48),COLUMN($P48)-COLUMN(N48)+1)</f>
        <v>186</v>
      </c>
      <c r="AB48" s="6">
        <f>INDEX('Rp0,2, МПа'!$D:$P,ROW(O48),COLUMN($P48)-COLUMN(O48)+1)</f>
        <v>196</v>
      </c>
      <c r="AC48" s="16">
        <f>INDEX('Rp0,2, МПа'!$D:$P,ROW(P48),COLUMN($P48)-COLUMN(P48)+1)</f>
        <v>215</v>
      </c>
    </row>
    <row r="49" spans="1:29" x14ac:dyDescent="0.25">
      <c r="A49" s="10" t="str">
        <f>INDEX('Обработка исходного'!B:B,ROW($B$3)+4*(ROW($B49)-ROW($B$3)))</f>
        <v>Сталь углеродистая</v>
      </c>
      <c r="B49" s="10">
        <f>INDEX('Обработка исходного'!D:D,ROW($B$3)+4*(ROW($B49)-ROW($B$3)))</f>
        <v>40</v>
      </c>
      <c r="C49" s="10" t="str">
        <f>IF(ISBLANK(INDEX('Обработка исходного'!E:E,ROW($B$3)+4*(ROW($B49)-ROW($B$3)))),"",INDEX('Обработка исходного'!E:E,ROW($B$3)+4*(ROW($B49)-ROW($B$3))))</f>
        <v>Поковки диаметром от 100 до 500 мм, КП245*</v>
      </c>
      <c r="D49" s="15" t="str">
        <f>INDEX('Rm, МПа'!$D:$P,ROW(D49),COLUMN($P49)-COLUMN(D49)+1)</f>
        <v>-</v>
      </c>
      <c r="E49" s="6" t="str">
        <f>INDEX('Rm, МПа'!$D:$P,ROW(E49),COLUMN($P49)-COLUMN(E49)+1)</f>
        <v>-</v>
      </c>
      <c r="F49" s="6" t="str">
        <f>INDEX('Rm, МПа'!$D:$P,ROW(F49),COLUMN($P49)-COLUMN(F49)+1)</f>
        <v>-</v>
      </c>
      <c r="G49" s="6" t="str">
        <f>INDEX('Rm, МПа'!$D:$P,ROW(G49),COLUMN($P49)-COLUMN(G49)+1)</f>
        <v>-</v>
      </c>
      <c r="H49" s="6" t="str">
        <f>INDEX('Rm, МПа'!$D:$P,ROW(H49),COLUMN($P49)-COLUMN(H49)+1)</f>
        <v>-</v>
      </c>
      <c r="I49" s="6">
        <f>INDEX('Rm, МПа'!$D:$P,ROW(I49),COLUMN($P49)-COLUMN(I49)+1)</f>
        <v>412</v>
      </c>
      <c r="J49" s="6">
        <f>INDEX('Rm, МПа'!$D:$P,ROW(J49),COLUMN($P49)-COLUMN(J49)+1)</f>
        <v>422</v>
      </c>
      <c r="K49" s="6">
        <f>INDEX('Rm, МПа'!$D:$P,ROW(K49),COLUMN($P49)-COLUMN(K49)+1)</f>
        <v>422</v>
      </c>
      <c r="L49" s="6">
        <f>INDEX('Rm, МПа'!$D:$P,ROW(L49),COLUMN($P49)-COLUMN(L49)+1)</f>
        <v>422</v>
      </c>
      <c r="M49" s="6">
        <f>INDEX('Rm, МПа'!$D:$P,ROW(M49),COLUMN($P49)-COLUMN(M49)+1)</f>
        <v>441</v>
      </c>
      <c r="N49" s="6">
        <f>INDEX('Rm, МПа'!$D:$P,ROW(N49),COLUMN($P49)-COLUMN(N49)+1)</f>
        <v>451</v>
      </c>
      <c r="O49" s="6">
        <f>INDEX('Rm, МПа'!$D:$P,ROW(O49),COLUMN($P49)-COLUMN(O49)+1)</f>
        <v>451</v>
      </c>
      <c r="P49" s="16">
        <f>INDEX('Rm, МПа'!$D:$P,ROW(P49),COLUMN($P49)-COLUMN(P49)+1)</f>
        <v>470</v>
      </c>
      <c r="Q49" s="15" t="str">
        <f>INDEX('Rp0,2, МПа'!$D:$P,ROW(D49),COLUMN($P49)-COLUMN(D49)+1)</f>
        <v>-</v>
      </c>
      <c r="R49" s="6" t="str">
        <f>INDEX('Rp0,2, МПа'!$D:$P,ROW(E49),COLUMN($P49)-COLUMN(E49)+1)</f>
        <v>-</v>
      </c>
      <c r="S49" s="6" t="str">
        <f>INDEX('Rp0,2, МПа'!$D:$P,ROW(F49),COLUMN($P49)-COLUMN(F49)+1)</f>
        <v>-</v>
      </c>
      <c r="T49" s="6" t="str">
        <f>INDEX('Rp0,2, МПа'!$D:$P,ROW(G49),COLUMN($P49)-COLUMN(G49)+1)</f>
        <v>-</v>
      </c>
      <c r="U49" s="6" t="str">
        <f>INDEX('Rp0,2, МПа'!$D:$P,ROW(H49),COLUMN($P49)-COLUMN(H49)+1)</f>
        <v>-</v>
      </c>
      <c r="V49" s="6">
        <f>INDEX('Rp0,2, МПа'!$D:$P,ROW(I49),COLUMN($P49)-COLUMN(I49)+1)</f>
        <v>167</v>
      </c>
      <c r="W49" s="6">
        <f>INDEX('Rp0,2, МПа'!$D:$P,ROW(J49),COLUMN($P49)-COLUMN(J49)+1)</f>
        <v>177</v>
      </c>
      <c r="X49" s="6">
        <f>INDEX('Rp0,2, МПа'!$D:$P,ROW(K49),COLUMN($P49)-COLUMN(K49)+1)</f>
        <v>177</v>
      </c>
      <c r="Y49" s="6">
        <f>INDEX('Rp0,2, МПа'!$D:$P,ROW(L49),COLUMN($P49)-COLUMN(L49)+1)</f>
        <v>196</v>
      </c>
      <c r="Z49" s="6">
        <f>INDEX('Rp0,2, МПа'!$D:$P,ROW(M49),COLUMN($P49)-COLUMN(M49)+1)</f>
        <v>196</v>
      </c>
      <c r="AA49" s="6">
        <f>INDEX('Rp0,2, МПа'!$D:$P,ROW(N49),COLUMN($P49)-COLUMN(N49)+1)</f>
        <v>206</v>
      </c>
      <c r="AB49" s="6">
        <f>INDEX('Rp0,2, МПа'!$D:$P,ROW(O49),COLUMN($P49)-COLUMN(O49)+1)</f>
        <v>226</v>
      </c>
      <c r="AC49" s="16">
        <f>INDEX('Rp0,2, МПа'!$D:$P,ROW(P49),COLUMN($P49)-COLUMN(P49)+1)</f>
        <v>245</v>
      </c>
    </row>
    <row r="50" spans="1:29" x14ac:dyDescent="0.25">
      <c r="A50" s="10" t="str">
        <f>INDEX('Обработка исходного'!B:B,ROW($B$3)+4*(ROW($B50)-ROW($B$3)))</f>
        <v>Сталь углеродистая</v>
      </c>
      <c r="B50" s="10">
        <f>INDEX('Обработка исходного'!D:D,ROW($B$3)+4*(ROW($B50)-ROW($B$3)))</f>
        <v>40</v>
      </c>
      <c r="C50" s="10" t="str">
        <f>IF(ISBLANK(INDEX('Обработка исходного'!E:E,ROW($B$3)+4*(ROW($B50)-ROW($B$3)))),"",INDEX('Обработка исходного'!E:E,ROW($B$3)+4*(ROW($B50)-ROW($B$3))))</f>
        <v>Поковки диаметром до 800 мм, КП275*</v>
      </c>
      <c r="D50" s="15" t="str">
        <f>INDEX('Rm, МПа'!$D:$P,ROW(D50),COLUMN($P50)-COLUMN(D50)+1)</f>
        <v>-</v>
      </c>
      <c r="E50" s="6" t="str">
        <f>INDEX('Rm, МПа'!$D:$P,ROW(E50),COLUMN($P50)-COLUMN(E50)+1)</f>
        <v>-</v>
      </c>
      <c r="F50" s="6" t="str">
        <f>INDEX('Rm, МПа'!$D:$P,ROW(F50),COLUMN($P50)-COLUMN(F50)+1)</f>
        <v>-</v>
      </c>
      <c r="G50" s="6" t="str">
        <f>INDEX('Rm, МПа'!$D:$P,ROW(G50),COLUMN($P50)-COLUMN(G50)+1)</f>
        <v>-</v>
      </c>
      <c r="H50" s="6" t="str">
        <f>INDEX('Rm, МПа'!$D:$P,ROW(H50),COLUMN($P50)-COLUMN(H50)+1)</f>
        <v>-</v>
      </c>
      <c r="I50" s="6">
        <f>INDEX('Rm, МПа'!$D:$P,ROW(I50),COLUMN($P50)-COLUMN(I50)+1)</f>
        <v>461</v>
      </c>
      <c r="J50" s="6">
        <f>INDEX('Rm, МПа'!$D:$P,ROW(J50),COLUMN($P50)-COLUMN(J50)+1)</f>
        <v>471</v>
      </c>
      <c r="K50" s="6">
        <f>INDEX('Rm, МПа'!$D:$P,ROW(K50),COLUMN($P50)-COLUMN(K50)+1)</f>
        <v>491</v>
      </c>
      <c r="L50" s="6">
        <f>INDEX('Rm, МПа'!$D:$P,ROW(L50),COLUMN($P50)-COLUMN(L50)+1)</f>
        <v>491</v>
      </c>
      <c r="M50" s="6">
        <f>INDEX('Rm, МПа'!$D:$P,ROW(M50),COLUMN($P50)-COLUMN(M50)+1)</f>
        <v>491</v>
      </c>
      <c r="N50" s="6">
        <f>INDEX('Rm, МПа'!$D:$P,ROW(N50),COLUMN($P50)-COLUMN(N50)+1)</f>
        <v>500</v>
      </c>
      <c r="O50" s="6">
        <f>INDEX('Rm, МПа'!$D:$P,ROW(O50),COLUMN($P50)-COLUMN(O50)+1)</f>
        <v>510</v>
      </c>
      <c r="P50" s="16">
        <f>INDEX('Rm, МПа'!$D:$P,ROW(P50),COLUMN($P50)-COLUMN(P50)+1)</f>
        <v>530</v>
      </c>
      <c r="Q50" s="15" t="str">
        <f>INDEX('Rp0,2, МПа'!$D:$P,ROW(D50),COLUMN($P50)-COLUMN(D50)+1)</f>
        <v>-</v>
      </c>
      <c r="R50" s="6" t="str">
        <f>INDEX('Rp0,2, МПа'!$D:$P,ROW(E50),COLUMN($P50)-COLUMN(E50)+1)</f>
        <v>-</v>
      </c>
      <c r="S50" s="6" t="str">
        <f>INDEX('Rp0,2, МПа'!$D:$P,ROW(F50),COLUMN($P50)-COLUMN(F50)+1)</f>
        <v>-</v>
      </c>
      <c r="T50" s="6" t="str">
        <f>INDEX('Rp0,2, МПа'!$D:$P,ROW(G50),COLUMN($P50)-COLUMN(G50)+1)</f>
        <v>-</v>
      </c>
      <c r="U50" s="6" t="str">
        <f>INDEX('Rp0,2, МПа'!$D:$P,ROW(H50),COLUMN($P50)-COLUMN(H50)+1)</f>
        <v>-</v>
      </c>
      <c r="V50" s="6">
        <f>INDEX('Rp0,2, МПа'!$D:$P,ROW(I50),COLUMN($P50)-COLUMN(I50)+1)</f>
        <v>196</v>
      </c>
      <c r="W50" s="6">
        <f>INDEX('Rp0,2, МПа'!$D:$P,ROW(J50),COLUMN($P50)-COLUMN(J50)+1)</f>
        <v>196</v>
      </c>
      <c r="X50" s="6">
        <f>INDEX('Rp0,2, МПа'!$D:$P,ROW(K50),COLUMN($P50)-COLUMN(K50)+1)</f>
        <v>196</v>
      </c>
      <c r="Y50" s="6">
        <f>INDEX('Rp0,2, МПа'!$D:$P,ROW(L50),COLUMN($P50)-COLUMN(L50)+1)</f>
        <v>206</v>
      </c>
      <c r="Z50" s="6">
        <f>INDEX('Rp0,2, МПа'!$D:$P,ROW(M50),COLUMN($P50)-COLUMN(M50)+1)</f>
        <v>216</v>
      </c>
      <c r="AA50" s="6">
        <f>INDEX('Rp0,2, МПа'!$D:$P,ROW(N50),COLUMN($P50)-COLUMN(N50)+1)</f>
        <v>235</v>
      </c>
      <c r="AB50" s="6">
        <f>INDEX('Rp0,2, МПа'!$D:$P,ROW(O50),COLUMN($P50)-COLUMN(O50)+1)</f>
        <v>255</v>
      </c>
      <c r="AC50" s="16">
        <f>INDEX('Rp0,2, МПа'!$D:$P,ROW(P50),COLUMN($P50)-COLUMN(P50)+1)</f>
        <v>275</v>
      </c>
    </row>
    <row r="51" spans="1:29" x14ac:dyDescent="0.25">
      <c r="A51" s="10" t="str">
        <f>INDEX('Обработка исходного'!B:B,ROW($B$3)+4*(ROW($B51)-ROW($B$3)))</f>
        <v>Сталь углеродистая</v>
      </c>
      <c r="B51" s="10">
        <f>INDEX('Обработка исходного'!D:D,ROW($B$3)+4*(ROW($B51)-ROW($B$3)))</f>
        <v>40</v>
      </c>
      <c r="C51" s="10" t="str">
        <f>IF(ISBLANK(INDEX('Обработка исходного'!E:E,ROW($B$3)+4*(ROW($B51)-ROW($B$3)))),"",INDEX('Обработка исходного'!E:E,ROW($B$3)+4*(ROW($B51)-ROW($B$3))))</f>
        <v>Поковки диаметром от 100 до 300 мм, КП315*</v>
      </c>
      <c r="D51" s="15" t="str">
        <f>INDEX('Rm, МПа'!$D:$P,ROW(D51),COLUMN($P51)-COLUMN(D51)+1)</f>
        <v>-</v>
      </c>
      <c r="E51" s="6" t="str">
        <f>INDEX('Rm, МПа'!$D:$P,ROW(E51),COLUMN($P51)-COLUMN(E51)+1)</f>
        <v>-</v>
      </c>
      <c r="F51" s="6" t="str">
        <f>INDEX('Rm, МПа'!$D:$P,ROW(F51),COLUMN($P51)-COLUMN(F51)+1)</f>
        <v>-</v>
      </c>
      <c r="G51" s="6" t="str">
        <f>INDEX('Rm, МПа'!$D:$P,ROW(G51),COLUMN($P51)-COLUMN(G51)+1)</f>
        <v>-</v>
      </c>
      <c r="H51" s="6" t="str">
        <f>INDEX('Rm, МПа'!$D:$P,ROW(H51),COLUMN($P51)-COLUMN(H51)+1)</f>
        <v>-</v>
      </c>
      <c r="I51" s="6">
        <f>INDEX('Rm, МПа'!$D:$P,ROW(I51),COLUMN($P51)-COLUMN(I51)+1)</f>
        <v>491</v>
      </c>
      <c r="J51" s="6">
        <f>INDEX('Rm, МПа'!$D:$P,ROW(J51),COLUMN($P51)-COLUMN(J51)+1)</f>
        <v>510</v>
      </c>
      <c r="K51" s="6">
        <f>INDEX('Rm, МПа'!$D:$P,ROW(K51),COLUMN($P51)-COLUMN(K51)+1)</f>
        <v>510</v>
      </c>
      <c r="L51" s="6">
        <f>INDEX('Rm, МПа'!$D:$P,ROW(L51),COLUMN($P51)-COLUMN(L51)+1)</f>
        <v>510</v>
      </c>
      <c r="M51" s="6">
        <f>INDEX('Rm, МПа'!$D:$P,ROW(M51),COLUMN($P51)-COLUMN(M51)+1)</f>
        <v>530</v>
      </c>
      <c r="N51" s="6">
        <f>INDEX('Rm, МПа'!$D:$P,ROW(N51),COLUMN($P51)-COLUMN(N51)+1)</f>
        <v>540</v>
      </c>
      <c r="O51" s="6">
        <f>INDEX('Rm, МПа'!$D:$P,ROW(O51),COLUMN($P51)-COLUMN(O51)+1)</f>
        <v>549</v>
      </c>
      <c r="P51" s="16">
        <f>INDEX('Rm, МПа'!$D:$P,ROW(P51),COLUMN($P51)-COLUMN(P51)+1)</f>
        <v>570</v>
      </c>
      <c r="Q51" s="15" t="str">
        <f>INDEX('Rp0,2, МПа'!$D:$P,ROW(D51),COLUMN($P51)-COLUMN(D51)+1)</f>
        <v>-</v>
      </c>
      <c r="R51" s="6" t="str">
        <f>INDEX('Rp0,2, МПа'!$D:$P,ROW(E51),COLUMN($P51)-COLUMN(E51)+1)</f>
        <v>-</v>
      </c>
      <c r="S51" s="6" t="str">
        <f>INDEX('Rp0,2, МПа'!$D:$P,ROW(F51),COLUMN($P51)-COLUMN(F51)+1)</f>
        <v>-</v>
      </c>
      <c r="T51" s="6" t="str">
        <f>INDEX('Rp0,2, МПа'!$D:$P,ROW(G51),COLUMN($P51)-COLUMN(G51)+1)</f>
        <v>-</v>
      </c>
      <c r="U51" s="6" t="str">
        <f>INDEX('Rp0,2, МПа'!$D:$P,ROW(H51),COLUMN($P51)-COLUMN(H51)+1)</f>
        <v>-</v>
      </c>
      <c r="V51" s="6">
        <f>INDEX('Rp0,2, МПа'!$D:$P,ROW(I51),COLUMN($P51)-COLUMN(I51)+1)</f>
        <v>216</v>
      </c>
      <c r="W51" s="6">
        <f>INDEX('Rp0,2, МПа'!$D:$P,ROW(J51),COLUMN($P51)-COLUMN(J51)+1)</f>
        <v>226</v>
      </c>
      <c r="X51" s="6">
        <f>INDEX('Rp0,2, МПа'!$D:$P,ROW(K51),COLUMN($P51)-COLUMN(K51)+1)</f>
        <v>226</v>
      </c>
      <c r="Y51" s="6">
        <f>INDEX('Rp0,2, МПа'!$D:$P,ROW(L51),COLUMN($P51)-COLUMN(L51)+1)</f>
        <v>235</v>
      </c>
      <c r="Z51" s="6">
        <f>INDEX('Rp0,2, МПа'!$D:$P,ROW(M51),COLUMN($P51)-COLUMN(M51)+1)</f>
        <v>245</v>
      </c>
      <c r="AA51" s="6">
        <f>INDEX('Rp0,2, МПа'!$D:$P,ROW(N51),COLUMN($P51)-COLUMN(N51)+1)</f>
        <v>255</v>
      </c>
      <c r="AB51" s="6">
        <f>INDEX('Rp0,2, МПа'!$D:$P,ROW(O51),COLUMN($P51)-COLUMN(O51)+1)</f>
        <v>294</v>
      </c>
      <c r="AC51" s="16">
        <f>INDEX('Rp0,2, МПа'!$D:$P,ROW(P51),COLUMN($P51)-COLUMN(P51)+1)</f>
        <v>315</v>
      </c>
    </row>
    <row r="52" spans="1:29" x14ac:dyDescent="0.25">
      <c r="A52" s="10" t="str">
        <f>INDEX('Обработка исходного'!B:B,ROW($B$3)+4*(ROW($B52)-ROW($B$3)))</f>
        <v>Сталь углеродистая</v>
      </c>
      <c r="B52" s="10">
        <f>INDEX('Обработка исходного'!D:D,ROW($B$3)+4*(ROW($B52)-ROW($B$3)))</f>
        <v>40</v>
      </c>
      <c r="C52" s="10" t="str">
        <f>IF(ISBLANK(INDEX('Обработка исходного'!E:E,ROW($B$3)+4*(ROW($B52)-ROW($B$3)))),"",INDEX('Обработка исходного'!E:E,ROW($B$3)+4*(ROW($B52)-ROW($B$3))))</f>
        <v>Поковки диаметром до 100 мм, КП345*</v>
      </c>
      <c r="D52" s="15" t="str">
        <f>INDEX('Rm, МПа'!$D:$P,ROW(D52),COLUMN($P52)-COLUMN(D52)+1)</f>
        <v>-</v>
      </c>
      <c r="E52" s="6" t="str">
        <f>INDEX('Rm, МПа'!$D:$P,ROW(E52),COLUMN($P52)-COLUMN(E52)+1)</f>
        <v>-</v>
      </c>
      <c r="F52" s="6" t="str">
        <f>INDEX('Rm, МПа'!$D:$P,ROW(F52),COLUMN($P52)-COLUMN(F52)+1)</f>
        <v>-</v>
      </c>
      <c r="G52" s="6" t="str">
        <f>INDEX('Rm, МПа'!$D:$P,ROW(G52),COLUMN($P52)-COLUMN(G52)+1)</f>
        <v>-</v>
      </c>
      <c r="H52" s="6" t="str">
        <f>INDEX('Rm, МПа'!$D:$P,ROW(H52),COLUMN($P52)-COLUMN(H52)+1)</f>
        <v>-</v>
      </c>
      <c r="I52" s="6">
        <f>INDEX('Rm, МПа'!$D:$P,ROW(I52),COLUMN($P52)-COLUMN(I52)+1)</f>
        <v>510</v>
      </c>
      <c r="J52" s="6">
        <f>INDEX('Rm, МПа'!$D:$P,ROW(J52),COLUMN($P52)-COLUMN(J52)+1)</f>
        <v>530</v>
      </c>
      <c r="K52" s="6">
        <f>INDEX('Rm, МПа'!$D:$P,ROW(K52),COLUMN($P52)-COLUMN(K52)+1)</f>
        <v>530</v>
      </c>
      <c r="L52" s="6">
        <f>INDEX('Rm, МПа'!$D:$P,ROW(L52),COLUMN($P52)-COLUMN(L52)+1)</f>
        <v>530</v>
      </c>
      <c r="M52" s="6">
        <f>INDEX('Rm, МПа'!$D:$P,ROW(M52),COLUMN($P52)-COLUMN(M52)+1)</f>
        <v>549</v>
      </c>
      <c r="N52" s="6">
        <f>INDEX('Rm, МПа'!$D:$P,ROW(N52),COLUMN($P52)-COLUMN(N52)+1)</f>
        <v>559</v>
      </c>
      <c r="O52" s="6">
        <f>INDEX('Rm, МПа'!$D:$P,ROW(O52),COLUMN($P52)-COLUMN(O52)+1)</f>
        <v>569</v>
      </c>
      <c r="P52" s="16">
        <f>INDEX('Rm, МПа'!$D:$P,ROW(P52),COLUMN($P52)-COLUMN(P52)+1)</f>
        <v>590</v>
      </c>
      <c r="Q52" s="15" t="str">
        <f>INDEX('Rp0,2, МПа'!$D:$P,ROW(D52),COLUMN($P52)-COLUMN(D52)+1)</f>
        <v>-</v>
      </c>
      <c r="R52" s="6" t="str">
        <f>INDEX('Rp0,2, МПа'!$D:$P,ROW(E52),COLUMN($P52)-COLUMN(E52)+1)</f>
        <v>-</v>
      </c>
      <c r="S52" s="6" t="str">
        <f>INDEX('Rp0,2, МПа'!$D:$P,ROW(F52),COLUMN($P52)-COLUMN(F52)+1)</f>
        <v>-</v>
      </c>
      <c r="T52" s="6" t="str">
        <f>INDEX('Rp0,2, МПа'!$D:$P,ROW(G52),COLUMN($P52)-COLUMN(G52)+1)</f>
        <v>-</v>
      </c>
      <c r="U52" s="6" t="str">
        <f>INDEX('Rp0,2, МПа'!$D:$P,ROW(H52),COLUMN($P52)-COLUMN(H52)+1)</f>
        <v>-</v>
      </c>
      <c r="V52" s="6">
        <f>INDEX('Rp0,2, МПа'!$D:$P,ROW(I52),COLUMN($P52)-COLUMN(I52)+1)</f>
        <v>235</v>
      </c>
      <c r="W52" s="6">
        <f>INDEX('Rp0,2, МПа'!$D:$P,ROW(J52),COLUMN($P52)-COLUMN(J52)+1)</f>
        <v>245</v>
      </c>
      <c r="X52" s="6">
        <f>INDEX('Rp0,2, МПа'!$D:$P,ROW(K52),COLUMN($P52)-COLUMN(K52)+1)</f>
        <v>245</v>
      </c>
      <c r="Y52" s="6">
        <f>INDEX('Rp0,2, МПа'!$D:$P,ROW(L52),COLUMN($P52)-COLUMN(L52)+1)</f>
        <v>255</v>
      </c>
      <c r="Z52" s="6">
        <f>INDEX('Rp0,2, МПа'!$D:$P,ROW(M52),COLUMN($P52)-COLUMN(M52)+1)</f>
        <v>275</v>
      </c>
      <c r="AA52" s="6">
        <f>INDEX('Rp0,2, МПа'!$D:$P,ROW(N52),COLUMN($P52)-COLUMN(N52)+1)</f>
        <v>294</v>
      </c>
      <c r="AB52" s="6">
        <f>INDEX('Rp0,2, МПа'!$D:$P,ROW(O52),COLUMN($P52)-COLUMN(O52)+1)</f>
        <v>312</v>
      </c>
      <c r="AC52" s="16">
        <f>INDEX('Rp0,2, МПа'!$D:$P,ROW(P52),COLUMN($P52)-COLUMN(P52)+1)</f>
        <v>345</v>
      </c>
    </row>
    <row r="53" spans="1:29" x14ac:dyDescent="0.25">
      <c r="A53" s="10" t="str">
        <f>INDEX('Обработка исходного'!B:B,ROW($B$3)+4*(ROW($B53)-ROW($B$3)))</f>
        <v>Сталь углеродистая</v>
      </c>
      <c r="B53" s="10">
        <f>INDEX('Обработка исходного'!D:D,ROW($B$3)+4*(ROW($B53)-ROW($B$3)))</f>
        <v>40</v>
      </c>
      <c r="C53" s="10" t="str">
        <f>IF(ISBLANK(INDEX('Обработка исходного'!E:E,ROW($B$3)+4*(ROW($B53)-ROW($B$3)))),"",INDEX('Обработка исходного'!E:E,ROW($B$3)+4*(ROW($B53)-ROW($B$3))))</f>
        <v>Заготовки крепежных деталей диаметром до 300 мм, КП295*</v>
      </c>
      <c r="D53" s="15" t="str">
        <f>INDEX('Rm, МПа'!$D:$P,ROW(D53),COLUMN($P53)-COLUMN(D53)+1)</f>
        <v>-</v>
      </c>
      <c r="E53" s="6" t="str">
        <f>INDEX('Rm, МПа'!$D:$P,ROW(E53),COLUMN($P53)-COLUMN(E53)+1)</f>
        <v>-</v>
      </c>
      <c r="F53" s="6" t="str">
        <f>INDEX('Rm, МПа'!$D:$P,ROW(F53),COLUMN($P53)-COLUMN(F53)+1)</f>
        <v>-</v>
      </c>
      <c r="G53" s="6" t="str">
        <f>INDEX('Rm, МПа'!$D:$P,ROW(G53),COLUMN($P53)-COLUMN(G53)+1)</f>
        <v>-</v>
      </c>
      <c r="H53" s="6" t="str">
        <f>INDEX('Rm, МПа'!$D:$P,ROW(H53),COLUMN($P53)-COLUMN(H53)+1)</f>
        <v>-</v>
      </c>
      <c r="I53" s="6">
        <f>INDEX('Rm, МПа'!$D:$P,ROW(I53),COLUMN($P53)-COLUMN(I53)+1)</f>
        <v>471</v>
      </c>
      <c r="J53" s="6">
        <f>INDEX('Rm, МПа'!$D:$P,ROW(J53),COLUMN($P53)-COLUMN(J53)+1)</f>
        <v>500</v>
      </c>
      <c r="K53" s="6">
        <f>INDEX('Rm, МПа'!$D:$P,ROW(K53),COLUMN($P53)-COLUMN(K53)+1)</f>
        <v>510</v>
      </c>
      <c r="L53" s="6">
        <f>INDEX('Rm, МПа'!$D:$P,ROW(L53),COLUMN($P53)-COLUMN(L53)+1)</f>
        <v>510</v>
      </c>
      <c r="M53" s="6">
        <f>INDEX('Rm, МПа'!$D:$P,ROW(M53),COLUMN($P53)-COLUMN(M53)+1)</f>
        <v>510</v>
      </c>
      <c r="N53" s="6">
        <f>INDEX('Rm, МПа'!$D:$P,ROW(N53),COLUMN($P53)-COLUMN(N53)+1)</f>
        <v>520</v>
      </c>
      <c r="O53" s="6">
        <f>INDEX('Rm, МПа'!$D:$P,ROW(O53),COLUMN($P53)-COLUMN(O53)+1)</f>
        <v>520</v>
      </c>
      <c r="P53" s="16">
        <f>INDEX('Rm, МПа'!$D:$P,ROW(P53),COLUMN($P53)-COLUMN(P53)+1)</f>
        <v>549</v>
      </c>
      <c r="Q53" s="15" t="str">
        <f>INDEX('Rp0,2, МПа'!$D:$P,ROW(D53),COLUMN($P53)-COLUMN(D53)+1)</f>
        <v>-</v>
      </c>
      <c r="R53" s="6" t="str">
        <f>INDEX('Rp0,2, МПа'!$D:$P,ROW(E53),COLUMN($P53)-COLUMN(E53)+1)</f>
        <v>-</v>
      </c>
      <c r="S53" s="6" t="str">
        <f>INDEX('Rp0,2, МПа'!$D:$P,ROW(F53),COLUMN($P53)-COLUMN(F53)+1)</f>
        <v>-</v>
      </c>
      <c r="T53" s="6" t="str">
        <f>INDEX('Rp0,2, МПа'!$D:$P,ROW(G53),COLUMN($P53)-COLUMN(G53)+1)</f>
        <v>-</v>
      </c>
      <c r="U53" s="6" t="str">
        <f>INDEX('Rp0,2, МПа'!$D:$P,ROW(H53),COLUMN($P53)-COLUMN(H53)+1)</f>
        <v>-</v>
      </c>
      <c r="V53" s="6">
        <f>INDEX('Rp0,2, МПа'!$D:$P,ROW(I53),COLUMN($P53)-COLUMN(I53)+1)</f>
        <v>196</v>
      </c>
      <c r="W53" s="6">
        <f>INDEX('Rp0,2, МПа'!$D:$P,ROW(J53),COLUMN($P53)-COLUMN(J53)+1)</f>
        <v>216</v>
      </c>
      <c r="X53" s="6">
        <f>INDEX('Rp0,2, МПа'!$D:$P,ROW(K53),COLUMN($P53)-COLUMN(K53)+1)</f>
        <v>216</v>
      </c>
      <c r="Y53" s="6">
        <f>INDEX('Rp0,2, МПа'!$D:$P,ROW(L53),COLUMN($P53)-COLUMN(L53)+1)</f>
        <v>216</v>
      </c>
      <c r="Z53" s="6">
        <f>INDEX('Rp0,2, МПа'!$D:$P,ROW(M53),COLUMN($P53)-COLUMN(M53)+1)</f>
        <v>235</v>
      </c>
      <c r="AA53" s="6">
        <f>INDEX('Rp0,2, МПа'!$D:$P,ROW(N53),COLUMN($P53)-COLUMN(N53)+1)</f>
        <v>255</v>
      </c>
      <c r="AB53" s="6">
        <f>INDEX('Rp0,2, МПа'!$D:$P,ROW(O53),COLUMN($P53)-COLUMN(O53)+1)</f>
        <v>265</v>
      </c>
      <c r="AC53" s="16">
        <f>INDEX('Rp0,2, МПа'!$D:$P,ROW(P53),COLUMN($P53)-COLUMN(P53)+1)</f>
        <v>295</v>
      </c>
    </row>
    <row r="54" spans="1:29" x14ac:dyDescent="0.25">
      <c r="A54" s="10" t="str">
        <f>INDEX('Обработка исходного'!B:B,ROW($B$3)+4*(ROW($B54)-ROW($B$3)))</f>
        <v>Сталь углеродистая</v>
      </c>
      <c r="B54" s="10">
        <f>INDEX('Обработка исходного'!D:D,ROW($B$3)+4*(ROW($B54)-ROW($B$3)))</f>
        <v>45</v>
      </c>
      <c r="C54" s="10" t="str">
        <f>IF(ISBLANK(INDEX('Обработка исходного'!E:E,ROW($B$3)+4*(ROW($B54)-ROW($B$3)))),"",INDEX('Обработка исходного'!E:E,ROW($B$3)+4*(ROW($B54)-ROW($B$3))))</f>
        <v>Горячекатаная сортовая сталь толщиной или диаметром до 250 мм</v>
      </c>
      <c r="D54" s="15" t="str">
        <f>INDEX('Rm, МПа'!$D:$P,ROW(D54),COLUMN($P54)-COLUMN(D54)+1)</f>
        <v>-</v>
      </c>
      <c r="E54" s="6" t="str">
        <f>INDEX('Rm, МПа'!$D:$P,ROW(E54),COLUMN($P54)-COLUMN(E54)+1)</f>
        <v>-</v>
      </c>
      <c r="F54" s="6" t="str">
        <f>INDEX('Rm, МПа'!$D:$P,ROW(F54),COLUMN($P54)-COLUMN(F54)+1)</f>
        <v>-</v>
      </c>
      <c r="G54" s="6" t="str">
        <f>INDEX('Rm, МПа'!$D:$P,ROW(G54),COLUMN($P54)-COLUMN(G54)+1)</f>
        <v>-</v>
      </c>
      <c r="H54" s="6" t="str">
        <f>INDEX('Rm, МПа'!$D:$P,ROW(H54),COLUMN($P54)-COLUMN(H54)+1)</f>
        <v>-</v>
      </c>
      <c r="I54" s="6">
        <f>INDEX('Rm, МПа'!$D:$P,ROW(I54),COLUMN($P54)-COLUMN(I54)+1)</f>
        <v>540</v>
      </c>
      <c r="J54" s="6">
        <f>INDEX('Rm, МПа'!$D:$P,ROW(J54),COLUMN($P54)-COLUMN(J54)+1)</f>
        <v>559</v>
      </c>
      <c r="K54" s="6">
        <f>INDEX('Rm, МПа'!$D:$P,ROW(K54),COLUMN($P54)-COLUMN(K54)+1)</f>
        <v>579</v>
      </c>
      <c r="L54" s="6">
        <f>INDEX('Rm, МПа'!$D:$P,ROW(L54),COLUMN($P54)-COLUMN(L54)+1)</f>
        <v>598</v>
      </c>
      <c r="M54" s="6">
        <f>INDEX('Rm, МПа'!$D:$P,ROW(M54),COLUMN($P54)-COLUMN(M54)+1)</f>
        <v>598</v>
      </c>
      <c r="N54" s="6">
        <f>INDEX('Rm, МПа'!$D:$P,ROW(N54),COLUMN($P54)-COLUMN(N54)+1)</f>
        <v>598</v>
      </c>
      <c r="O54" s="6">
        <f>INDEX('Rm, МПа'!$D:$P,ROW(O54),COLUMN($P54)-COLUMN(O54)+1)</f>
        <v>598</v>
      </c>
      <c r="P54" s="16">
        <f>INDEX('Rm, МПа'!$D:$P,ROW(P54),COLUMN($P54)-COLUMN(P54)+1)</f>
        <v>598</v>
      </c>
      <c r="Q54" s="15" t="str">
        <f>INDEX('Rp0,2, МПа'!$D:$P,ROW(D54),COLUMN($P54)-COLUMN(D54)+1)</f>
        <v>-</v>
      </c>
      <c r="R54" s="6" t="str">
        <f>INDEX('Rp0,2, МПа'!$D:$P,ROW(E54),COLUMN($P54)-COLUMN(E54)+1)</f>
        <v>-</v>
      </c>
      <c r="S54" s="6" t="str">
        <f>INDEX('Rp0,2, МПа'!$D:$P,ROW(F54),COLUMN($P54)-COLUMN(F54)+1)</f>
        <v>-</v>
      </c>
      <c r="T54" s="6" t="str">
        <f>INDEX('Rp0,2, МПа'!$D:$P,ROW(G54),COLUMN($P54)-COLUMN(G54)+1)</f>
        <v>-</v>
      </c>
      <c r="U54" s="6" t="str">
        <f>INDEX('Rp0,2, МПа'!$D:$P,ROW(H54),COLUMN($P54)-COLUMN(H54)+1)</f>
        <v>-</v>
      </c>
      <c r="V54" s="6">
        <f>INDEX('Rp0,2, МПа'!$D:$P,ROW(I54),COLUMN($P54)-COLUMN(I54)+1)</f>
        <v>235</v>
      </c>
      <c r="W54" s="6">
        <f>INDEX('Rp0,2, МПа'!$D:$P,ROW(J54),COLUMN($P54)-COLUMN(J54)+1)</f>
        <v>255</v>
      </c>
      <c r="X54" s="6">
        <f>INDEX('Rp0,2, МПа'!$D:$P,ROW(K54),COLUMN($P54)-COLUMN(K54)+1)</f>
        <v>294</v>
      </c>
      <c r="Y54" s="6">
        <f>INDEX('Rp0,2, МПа'!$D:$P,ROW(L54),COLUMN($P54)-COLUMN(L54)+1)</f>
        <v>343</v>
      </c>
      <c r="Z54" s="6">
        <f>INDEX('Rp0,2, МПа'!$D:$P,ROW(M54),COLUMN($P54)-COLUMN(M54)+1)</f>
        <v>343</v>
      </c>
      <c r="AA54" s="6">
        <f>INDEX('Rp0,2, МПа'!$D:$P,ROW(N54),COLUMN($P54)-COLUMN(N54)+1)</f>
        <v>343</v>
      </c>
      <c r="AB54" s="6">
        <f>INDEX('Rp0,2, МПа'!$D:$P,ROW(O54),COLUMN($P54)-COLUMN(O54)+1)</f>
        <v>343</v>
      </c>
      <c r="AC54" s="16">
        <f>INDEX('Rp0,2, МПа'!$D:$P,ROW(P54),COLUMN($P54)-COLUMN(P54)+1)</f>
        <v>353</v>
      </c>
    </row>
    <row r="55" spans="1:29" ht="25.5" x14ac:dyDescent="0.25">
      <c r="A55" s="10" t="str">
        <f>INDEX('Обработка исходного'!B:B,ROW($B$3)+4*(ROW($B55)-ROW($B$3)))</f>
        <v>Сталь углеродистая</v>
      </c>
      <c r="B55" s="10">
        <f>INDEX('Обработка исходного'!D:D,ROW($B$3)+4*(ROW($B55)-ROW($B$3)))</f>
        <v>45</v>
      </c>
      <c r="C55" s="10" t="str">
        <f>IF(ISBLANK(INDEX('Обработка исходного'!E:E,ROW($B$3)+4*(ROW($B55)-ROW($B$3)))),"",INDEX('Обработка исходного'!E:E,ROW($B$3)+4*(ROW($B55)-ROW($B$3))))</f>
        <v>Заготовки крепежных деталей толщиной или диаметром до 300 мм, КП315*</v>
      </c>
      <c r="D55" s="15" t="str">
        <f>INDEX('Rm, МПа'!$D:$P,ROW(D55),COLUMN($P55)-COLUMN(D55)+1)</f>
        <v>-</v>
      </c>
      <c r="E55" s="6" t="str">
        <f>INDEX('Rm, МПа'!$D:$P,ROW(E55),COLUMN($P55)-COLUMN(E55)+1)</f>
        <v>-</v>
      </c>
      <c r="F55" s="6" t="str">
        <f>INDEX('Rm, МПа'!$D:$P,ROW(F55),COLUMN($P55)-COLUMN(F55)+1)</f>
        <v>-</v>
      </c>
      <c r="G55" s="6" t="str">
        <f>INDEX('Rm, МПа'!$D:$P,ROW(G55),COLUMN($P55)-COLUMN(G55)+1)</f>
        <v>-</v>
      </c>
      <c r="H55" s="6" t="str">
        <f>INDEX('Rm, МПа'!$D:$P,ROW(H55),COLUMN($P55)-COLUMN(H55)+1)</f>
        <v>-</v>
      </c>
      <c r="I55" s="6">
        <f>INDEX('Rm, МПа'!$D:$P,ROW(I55),COLUMN($P55)-COLUMN(I55)+1)</f>
        <v>510</v>
      </c>
      <c r="J55" s="6">
        <f>INDEX('Rm, МПа'!$D:$P,ROW(J55),COLUMN($P55)-COLUMN(J55)+1)</f>
        <v>530</v>
      </c>
      <c r="K55" s="6">
        <f>INDEX('Rm, МПа'!$D:$P,ROW(K55),COLUMN($P55)-COLUMN(K55)+1)</f>
        <v>549</v>
      </c>
      <c r="L55" s="6">
        <f>INDEX('Rm, МПа'!$D:$P,ROW(L55),COLUMN($P55)-COLUMN(L55)+1)</f>
        <v>569</v>
      </c>
      <c r="M55" s="6">
        <f>INDEX('Rm, МПа'!$D:$P,ROW(M55),COLUMN($P55)-COLUMN(M55)+1)</f>
        <v>569</v>
      </c>
      <c r="N55" s="6">
        <f>INDEX('Rm, МПа'!$D:$P,ROW(N55),COLUMN($P55)-COLUMN(N55)+1)</f>
        <v>569</v>
      </c>
      <c r="O55" s="6">
        <f>INDEX('Rm, МПа'!$D:$P,ROW(O55),COLUMN($P55)-COLUMN(O55)+1)</f>
        <v>569</v>
      </c>
      <c r="P55" s="16">
        <f>INDEX('Rm, МПа'!$D:$P,ROW(P55),COLUMN($P55)-COLUMN(P55)+1)</f>
        <v>569</v>
      </c>
      <c r="Q55" s="15" t="str">
        <f>INDEX('Rp0,2, МПа'!$D:$P,ROW(D55),COLUMN($P55)-COLUMN(D55)+1)</f>
        <v>-</v>
      </c>
      <c r="R55" s="6" t="str">
        <f>INDEX('Rp0,2, МПа'!$D:$P,ROW(E55),COLUMN($P55)-COLUMN(E55)+1)</f>
        <v>-</v>
      </c>
      <c r="S55" s="6" t="str">
        <f>INDEX('Rp0,2, МПа'!$D:$P,ROW(F55),COLUMN($P55)-COLUMN(F55)+1)</f>
        <v>-</v>
      </c>
      <c r="T55" s="6" t="str">
        <f>INDEX('Rp0,2, МПа'!$D:$P,ROW(G55),COLUMN($P55)-COLUMN(G55)+1)</f>
        <v>-</v>
      </c>
      <c r="U55" s="6" t="str">
        <f>INDEX('Rp0,2, МПа'!$D:$P,ROW(H55),COLUMN($P55)-COLUMN(H55)+1)</f>
        <v>-</v>
      </c>
      <c r="V55" s="6">
        <f>INDEX('Rp0,2, МПа'!$D:$P,ROW(I55),COLUMN($P55)-COLUMN(I55)+1)</f>
        <v>225</v>
      </c>
      <c r="W55" s="6">
        <f>INDEX('Rp0,2, МПа'!$D:$P,ROW(J55),COLUMN($P55)-COLUMN(J55)+1)</f>
        <v>245</v>
      </c>
      <c r="X55" s="6">
        <f>INDEX('Rp0,2, МПа'!$D:$P,ROW(K55),COLUMN($P55)-COLUMN(K55)+1)</f>
        <v>255</v>
      </c>
      <c r="Y55" s="6">
        <f>INDEX('Rp0,2, МПа'!$D:$P,ROW(L55),COLUMN($P55)-COLUMN(L55)+1)</f>
        <v>274</v>
      </c>
      <c r="Z55" s="6">
        <f>INDEX('Rp0,2, МПа'!$D:$P,ROW(M55),COLUMN($P55)-COLUMN(M55)+1)</f>
        <v>294</v>
      </c>
      <c r="AA55" s="6">
        <f>INDEX('Rp0,2, МПа'!$D:$P,ROW(N55),COLUMN($P55)-COLUMN(N55)+1)</f>
        <v>304</v>
      </c>
      <c r="AB55" s="6">
        <f>INDEX('Rp0,2, МПа'!$D:$P,ROW(O55),COLUMN($P55)-COLUMN(O55)+1)</f>
        <v>304</v>
      </c>
      <c r="AC55" s="16">
        <f>INDEX('Rp0,2, МПа'!$D:$P,ROW(P55),COLUMN($P55)-COLUMN(P55)+1)</f>
        <v>315</v>
      </c>
    </row>
    <row r="56" spans="1:29" x14ac:dyDescent="0.25">
      <c r="A56" s="10" t="str">
        <f>INDEX('Обработка исходного'!B:B,ROW($B$3)+4*(ROW($B56)-ROW($B$3)))</f>
        <v>Сталь углеродистая</v>
      </c>
      <c r="B56" s="10">
        <f>INDEX('Обработка исходного'!D:D,ROW($B$3)+4*(ROW($B56)-ROW($B$3)))</f>
        <v>45</v>
      </c>
      <c r="C56" s="10" t="str">
        <f>IF(ISBLANK(INDEX('Обработка исходного'!E:E,ROW($B$3)+4*(ROW($B56)-ROW($B$3)))),"",INDEX('Обработка исходного'!E:E,ROW($B$3)+4*(ROW($B56)-ROW($B$3))))</f>
        <v>Поковки диаметром от 100 до 800 мм, КП245*</v>
      </c>
      <c r="D56" s="15" t="str">
        <f>INDEX('Rm, МПа'!$D:$P,ROW(D56),COLUMN($P56)-COLUMN(D56)+1)</f>
        <v>-</v>
      </c>
      <c r="E56" s="6" t="str">
        <f>INDEX('Rm, МПа'!$D:$P,ROW(E56),COLUMN($P56)-COLUMN(E56)+1)</f>
        <v>-</v>
      </c>
      <c r="F56" s="6" t="str">
        <f>INDEX('Rm, МПа'!$D:$P,ROW(F56),COLUMN($P56)-COLUMN(F56)+1)</f>
        <v>-</v>
      </c>
      <c r="G56" s="6" t="str">
        <f>INDEX('Rm, МПа'!$D:$P,ROW(G56),COLUMN($P56)-COLUMN(G56)+1)</f>
        <v>-</v>
      </c>
      <c r="H56" s="6" t="str">
        <f>INDEX('Rm, МПа'!$D:$P,ROW(H56),COLUMN($P56)-COLUMN(H56)+1)</f>
        <v>-</v>
      </c>
      <c r="I56" s="6">
        <f>INDEX('Rm, МПа'!$D:$P,ROW(I56),COLUMN($P56)-COLUMN(I56)+1)</f>
        <v>412</v>
      </c>
      <c r="J56" s="6">
        <f>INDEX('Rm, МПа'!$D:$P,ROW(J56),COLUMN($P56)-COLUMN(J56)+1)</f>
        <v>441</v>
      </c>
      <c r="K56" s="6">
        <f>INDEX('Rm, МПа'!$D:$P,ROW(K56),COLUMN($P56)-COLUMN(K56)+1)</f>
        <v>461</v>
      </c>
      <c r="L56" s="6">
        <f>INDEX('Rm, МПа'!$D:$P,ROW(L56),COLUMN($P56)-COLUMN(L56)+1)</f>
        <v>470</v>
      </c>
      <c r="M56" s="6">
        <f>INDEX('Rm, МПа'!$D:$P,ROW(M56),COLUMN($P56)-COLUMN(M56)+1)</f>
        <v>470</v>
      </c>
      <c r="N56" s="6">
        <f>INDEX('Rm, МПа'!$D:$P,ROW(N56),COLUMN($P56)-COLUMN(N56)+1)</f>
        <v>470</v>
      </c>
      <c r="O56" s="6">
        <f>INDEX('Rm, МПа'!$D:$P,ROW(O56),COLUMN($P56)-COLUMN(O56)+1)</f>
        <v>470</v>
      </c>
      <c r="P56" s="16">
        <f>INDEX('Rm, МПа'!$D:$P,ROW(P56),COLUMN($P56)-COLUMN(P56)+1)</f>
        <v>470</v>
      </c>
      <c r="Q56" s="15" t="str">
        <f>INDEX('Rp0,2, МПа'!$D:$P,ROW(D56),COLUMN($P56)-COLUMN(D56)+1)</f>
        <v>-</v>
      </c>
      <c r="R56" s="6" t="str">
        <f>INDEX('Rp0,2, МПа'!$D:$P,ROW(E56),COLUMN($P56)-COLUMN(E56)+1)</f>
        <v>-</v>
      </c>
      <c r="S56" s="6" t="str">
        <f>INDEX('Rp0,2, МПа'!$D:$P,ROW(F56),COLUMN($P56)-COLUMN(F56)+1)</f>
        <v>-</v>
      </c>
      <c r="T56" s="6" t="str">
        <f>INDEX('Rp0,2, МПа'!$D:$P,ROW(G56),COLUMN($P56)-COLUMN(G56)+1)</f>
        <v>-</v>
      </c>
      <c r="U56" s="6" t="str">
        <f>INDEX('Rp0,2, МПа'!$D:$P,ROW(H56),COLUMN($P56)-COLUMN(H56)+1)</f>
        <v>-</v>
      </c>
      <c r="V56" s="6">
        <f>INDEX('Rp0,2, МПа'!$D:$P,ROW(I56),COLUMN($P56)-COLUMN(I56)+1)</f>
        <v>167</v>
      </c>
      <c r="W56" s="6">
        <f>INDEX('Rp0,2, МПа'!$D:$P,ROW(J56),COLUMN($P56)-COLUMN(J56)+1)</f>
        <v>177</v>
      </c>
      <c r="X56" s="6">
        <f>INDEX('Rp0,2, МПа'!$D:$P,ROW(K56),COLUMN($P56)-COLUMN(K56)+1)</f>
        <v>206</v>
      </c>
      <c r="Y56" s="6">
        <f>INDEX('Rp0,2, МПа'!$D:$P,ROW(L56),COLUMN($P56)-COLUMN(L56)+1)</f>
        <v>235</v>
      </c>
      <c r="Z56" s="6">
        <f>INDEX('Rp0,2, МПа'!$D:$P,ROW(M56),COLUMN($P56)-COLUMN(M56)+1)</f>
        <v>235</v>
      </c>
      <c r="AA56" s="6">
        <f>INDEX('Rp0,2, МПа'!$D:$P,ROW(N56),COLUMN($P56)-COLUMN(N56)+1)</f>
        <v>235</v>
      </c>
      <c r="AB56" s="6">
        <f>INDEX('Rp0,2, МПа'!$D:$P,ROW(O56),COLUMN($P56)-COLUMN(O56)+1)</f>
        <v>235</v>
      </c>
      <c r="AC56" s="16">
        <f>INDEX('Rp0,2, МПа'!$D:$P,ROW(P56),COLUMN($P56)-COLUMN(P56)+1)</f>
        <v>245</v>
      </c>
    </row>
    <row r="57" spans="1:29" x14ac:dyDescent="0.25">
      <c r="A57" s="10" t="str">
        <f>INDEX('Обработка исходного'!B:B,ROW($B$3)+4*(ROW($B57)-ROW($B$3)))</f>
        <v>Сталь углеродистая</v>
      </c>
      <c r="B57" s="10">
        <f>INDEX('Обработка исходного'!D:D,ROW($B$3)+4*(ROW($B57)-ROW($B$3)))</f>
        <v>45</v>
      </c>
      <c r="C57" s="10" t="str">
        <f>IF(ISBLANK(INDEX('Обработка исходного'!E:E,ROW($B$3)+4*(ROW($B57)-ROW($B$3)))),"",INDEX('Обработка исходного'!E:E,ROW($B$3)+4*(ROW($B57)-ROW($B$3))))</f>
        <v>Поковки диаметром до 800 мм, КП275*</v>
      </c>
      <c r="D57" s="15" t="str">
        <f>INDEX('Rm, МПа'!$D:$P,ROW(D57),COLUMN($P57)-COLUMN(D57)+1)</f>
        <v>-</v>
      </c>
      <c r="E57" s="6" t="str">
        <f>INDEX('Rm, МПа'!$D:$P,ROW(E57),COLUMN($P57)-COLUMN(E57)+1)</f>
        <v>-</v>
      </c>
      <c r="F57" s="6" t="str">
        <f>INDEX('Rm, МПа'!$D:$P,ROW(F57),COLUMN($P57)-COLUMN(F57)+1)</f>
        <v>-</v>
      </c>
      <c r="G57" s="6" t="str">
        <f>INDEX('Rm, МПа'!$D:$P,ROW(G57),COLUMN($P57)-COLUMN(G57)+1)</f>
        <v>-</v>
      </c>
      <c r="H57" s="6" t="str">
        <f>INDEX('Rm, МПа'!$D:$P,ROW(H57),COLUMN($P57)-COLUMN(H57)+1)</f>
        <v>-</v>
      </c>
      <c r="I57" s="6">
        <f>INDEX('Rm, МПа'!$D:$P,ROW(I57),COLUMN($P57)-COLUMN(I57)+1)</f>
        <v>481</v>
      </c>
      <c r="J57" s="6">
        <f>INDEX('Rm, МПа'!$D:$P,ROW(J57),COLUMN($P57)-COLUMN(J57)+1)</f>
        <v>491</v>
      </c>
      <c r="K57" s="6">
        <f>INDEX('Rm, МПа'!$D:$P,ROW(K57),COLUMN($P57)-COLUMN(K57)+1)</f>
        <v>510</v>
      </c>
      <c r="L57" s="6">
        <f>INDEX('Rm, МПа'!$D:$P,ROW(L57),COLUMN($P57)-COLUMN(L57)+1)</f>
        <v>530</v>
      </c>
      <c r="M57" s="6">
        <f>INDEX('Rm, МПа'!$D:$P,ROW(M57),COLUMN($P57)-COLUMN(M57)+1)</f>
        <v>530</v>
      </c>
      <c r="N57" s="6">
        <f>INDEX('Rm, МПа'!$D:$P,ROW(N57),COLUMN($P57)-COLUMN(N57)+1)</f>
        <v>530</v>
      </c>
      <c r="O57" s="6">
        <f>INDEX('Rm, МПа'!$D:$P,ROW(O57),COLUMN($P57)-COLUMN(O57)+1)</f>
        <v>530</v>
      </c>
      <c r="P57" s="16">
        <f>INDEX('Rm, МПа'!$D:$P,ROW(P57),COLUMN($P57)-COLUMN(P57)+1)</f>
        <v>530</v>
      </c>
      <c r="Q57" s="15" t="str">
        <f>INDEX('Rp0,2, МПа'!$D:$P,ROW(D57),COLUMN($P57)-COLUMN(D57)+1)</f>
        <v>-</v>
      </c>
      <c r="R57" s="6" t="str">
        <f>INDEX('Rp0,2, МПа'!$D:$P,ROW(E57),COLUMN($P57)-COLUMN(E57)+1)</f>
        <v>-</v>
      </c>
      <c r="S57" s="6" t="str">
        <f>INDEX('Rp0,2, МПа'!$D:$P,ROW(F57),COLUMN($P57)-COLUMN(F57)+1)</f>
        <v>-</v>
      </c>
      <c r="T57" s="6" t="str">
        <f>INDEX('Rp0,2, МПа'!$D:$P,ROW(G57),COLUMN($P57)-COLUMN(G57)+1)</f>
        <v>-</v>
      </c>
      <c r="U57" s="6" t="str">
        <f>INDEX('Rp0,2, МПа'!$D:$P,ROW(H57),COLUMN($P57)-COLUMN(H57)+1)</f>
        <v>-</v>
      </c>
      <c r="V57" s="6">
        <f>INDEX('Rp0,2, МПа'!$D:$P,ROW(I57),COLUMN($P57)-COLUMN(I57)+1)</f>
        <v>196</v>
      </c>
      <c r="W57" s="6">
        <f>INDEX('Rp0,2, МПа'!$D:$P,ROW(J57),COLUMN($P57)-COLUMN(J57)+1)</f>
        <v>196</v>
      </c>
      <c r="X57" s="6">
        <f>INDEX('Rp0,2, МПа'!$D:$P,ROW(K57),COLUMN($P57)-COLUMN(K57)+1)</f>
        <v>226</v>
      </c>
      <c r="Y57" s="6">
        <f>INDEX('Rp0,2, МПа'!$D:$P,ROW(L57),COLUMN($P57)-COLUMN(L57)+1)</f>
        <v>265</v>
      </c>
      <c r="Z57" s="6">
        <f>INDEX('Rp0,2, МПа'!$D:$P,ROW(M57),COLUMN($P57)-COLUMN(M57)+1)</f>
        <v>265</v>
      </c>
      <c r="AA57" s="6">
        <f>INDEX('Rp0,2, МПа'!$D:$P,ROW(N57),COLUMN($P57)-COLUMN(N57)+1)</f>
        <v>265</v>
      </c>
      <c r="AB57" s="6">
        <f>INDEX('Rp0,2, МПа'!$D:$P,ROW(O57),COLUMN($P57)-COLUMN(O57)+1)</f>
        <v>265</v>
      </c>
      <c r="AC57" s="16">
        <f>INDEX('Rp0,2, МПа'!$D:$P,ROW(P57),COLUMN($P57)-COLUMN(P57)+1)</f>
        <v>275</v>
      </c>
    </row>
    <row r="58" spans="1:29" x14ac:dyDescent="0.25">
      <c r="A58" s="10" t="str">
        <f>INDEX('Обработка исходного'!B:B,ROW($B$3)+4*(ROW($B58)-ROW($B$3)))</f>
        <v>Сталь углеродистая</v>
      </c>
      <c r="B58" s="10">
        <f>INDEX('Обработка исходного'!D:D,ROW($B$3)+4*(ROW($B58)-ROW($B$3)))</f>
        <v>45</v>
      </c>
      <c r="C58" s="10" t="str">
        <f>IF(ISBLANK(INDEX('Обработка исходного'!E:E,ROW($B$3)+4*(ROW($B58)-ROW($B$3)))),"",INDEX('Обработка исходного'!E:E,ROW($B$3)+4*(ROW($B58)-ROW($B$3))))</f>
        <v>Поковки диаметром до 800 мм, КП315*</v>
      </c>
      <c r="D58" s="15" t="str">
        <f>INDEX('Rm, МПа'!$D:$P,ROW(D58),COLUMN($P58)-COLUMN(D58)+1)</f>
        <v>-</v>
      </c>
      <c r="E58" s="6" t="str">
        <f>INDEX('Rm, МПа'!$D:$P,ROW(E58),COLUMN($P58)-COLUMN(E58)+1)</f>
        <v>-</v>
      </c>
      <c r="F58" s="6" t="str">
        <f>INDEX('Rm, МПа'!$D:$P,ROW(F58),COLUMN($P58)-COLUMN(F58)+1)</f>
        <v>-</v>
      </c>
      <c r="G58" s="6" t="str">
        <f>INDEX('Rm, МПа'!$D:$P,ROW(G58),COLUMN($P58)-COLUMN(G58)+1)</f>
        <v>-</v>
      </c>
      <c r="H58" s="6" t="str">
        <f>INDEX('Rm, МПа'!$D:$P,ROW(H58),COLUMN($P58)-COLUMN(H58)+1)</f>
        <v>-</v>
      </c>
      <c r="I58" s="6">
        <f>INDEX('Rm, МПа'!$D:$P,ROW(I58),COLUMN($P58)-COLUMN(I58)+1)</f>
        <v>510</v>
      </c>
      <c r="J58" s="6">
        <f>INDEX('Rm, МПа'!$D:$P,ROW(J58),COLUMN($P58)-COLUMN(J58)+1)</f>
        <v>530</v>
      </c>
      <c r="K58" s="6">
        <f>INDEX('Rm, МПа'!$D:$P,ROW(K58),COLUMN($P58)-COLUMN(K58)+1)</f>
        <v>549</v>
      </c>
      <c r="L58" s="6">
        <f>INDEX('Rm, МПа'!$D:$P,ROW(L58),COLUMN($P58)-COLUMN(L58)+1)</f>
        <v>570</v>
      </c>
      <c r="M58" s="6">
        <f>INDEX('Rm, МПа'!$D:$P,ROW(M58),COLUMN($P58)-COLUMN(M58)+1)</f>
        <v>570</v>
      </c>
      <c r="N58" s="6">
        <f>INDEX('Rm, МПа'!$D:$P,ROW(N58),COLUMN($P58)-COLUMN(N58)+1)</f>
        <v>570</v>
      </c>
      <c r="O58" s="6">
        <f>INDEX('Rm, МПа'!$D:$P,ROW(O58),COLUMN($P58)-COLUMN(O58)+1)</f>
        <v>570</v>
      </c>
      <c r="P58" s="16">
        <f>INDEX('Rm, МПа'!$D:$P,ROW(P58),COLUMN($P58)-COLUMN(P58)+1)</f>
        <v>570</v>
      </c>
      <c r="Q58" s="15" t="str">
        <f>INDEX('Rp0,2, МПа'!$D:$P,ROW(D58),COLUMN($P58)-COLUMN(D58)+1)</f>
        <v>-</v>
      </c>
      <c r="R58" s="6" t="str">
        <f>INDEX('Rp0,2, МПа'!$D:$P,ROW(E58),COLUMN($P58)-COLUMN(E58)+1)</f>
        <v>-</v>
      </c>
      <c r="S58" s="6" t="str">
        <f>INDEX('Rp0,2, МПа'!$D:$P,ROW(F58),COLUMN($P58)-COLUMN(F58)+1)</f>
        <v>-</v>
      </c>
      <c r="T58" s="6" t="str">
        <f>INDEX('Rp0,2, МПа'!$D:$P,ROW(G58),COLUMN($P58)-COLUMN(G58)+1)</f>
        <v>-</v>
      </c>
      <c r="U58" s="6" t="str">
        <f>INDEX('Rp0,2, МПа'!$D:$P,ROW(H58),COLUMN($P58)-COLUMN(H58)+1)</f>
        <v>-</v>
      </c>
      <c r="V58" s="6">
        <f>INDEX('Rp0,2, МПа'!$D:$P,ROW(I58),COLUMN($P58)-COLUMN(I58)+1)</f>
        <v>206</v>
      </c>
      <c r="W58" s="6">
        <f>INDEX('Rp0,2, МПа'!$D:$P,ROW(J58),COLUMN($P58)-COLUMN(J58)+1)</f>
        <v>226</v>
      </c>
      <c r="X58" s="6">
        <f>INDEX('Rp0,2, МПа'!$D:$P,ROW(K58),COLUMN($P58)-COLUMN(K58)+1)</f>
        <v>255</v>
      </c>
      <c r="Y58" s="6">
        <f>INDEX('Rp0,2, МПа'!$D:$P,ROW(L58),COLUMN($P58)-COLUMN(L58)+1)</f>
        <v>304</v>
      </c>
      <c r="Z58" s="6">
        <f>INDEX('Rp0,2, МПа'!$D:$P,ROW(M58),COLUMN($P58)-COLUMN(M58)+1)</f>
        <v>304</v>
      </c>
      <c r="AA58" s="6">
        <f>INDEX('Rp0,2, МПа'!$D:$P,ROW(N58),COLUMN($P58)-COLUMN(N58)+1)</f>
        <v>304</v>
      </c>
      <c r="AB58" s="6">
        <f>INDEX('Rp0,2, МПа'!$D:$P,ROW(O58),COLUMN($P58)-COLUMN(O58)+1)</f>
        <v>304</v>
      </c>
      <c r="AC58" s="16">
        <f>INDEX('Rp0,2, МПа'!$D:$P,ROW(P58),COLUMN($P58)-COLUMN(P58)+1)</f>
        <v>315</v>
      </c>
    </row>
    <row r="59" spans="1:29" x14ac:dyDescent="0.25">
      <c r="A59" s="10" t="str">
        <f>INDEX('Обработка исходного'!B:B,ROW($B$3)+4*(ROW($B59)-ROW($B$3)))</f>
        <v>Сталь углеродистая</v>
      </c>
      <c r="B59" s="10">
        <f>INDEX('Обработка исходного'!D:D,ROW($B$3)+4*(ROW($B59)-ROW($B$3)))</f>
        <v>45</v>
      </c>
      <c r="C59" s="10" t="str">
        <f>IF(ISBLANK(INDEX('Обработка исходного'!E:E,ROW($B$3)+4*(ROW($B59)-ROW($B$3)))),"",INDEX('Обработка исходного'!E:E,ROW($B$3)+4*(ROW($B59)-ROW($B$3))))</f>
        <v>Поковки диаметром до 300 мм, КП345*</v>
      </c>
      <c r="D59" s="15" t="str">
        <f>INDEX('Rm, МПа'!$D:$P,ROW(D59),COLUMN($P59)-COLUMN(D59)+1)</f>
        <v>-</v>
      </c>
      <c r="E59" s="6" t="str">
        <f>INDEX('Rm, МПа'!$D:$P,ROW(E59),COLUMN($P59)-COLUMN(E59)+1)</f>
        <v>-</v>
      </c>
      <c r="F59" s="6" t="str">
        <f>INDEX('Rm, МПа'!$D:$P,ROW(F59),COLUMN($P59)-COLUMN(F59)+1)</f>
        <v>-</v>
      </c>
      <c r="G59" s="6" t="str">
        <f>INDEX('Rm, МПа'!$D:$P,ROW(G59),COLUMN($P59)-COLUMN(G59)+1)</f>
        <v>-</v>
      </c>
      <c r="H59" s="6" t="str">
        <f>INDEX('Rm, МПа'!$D:$P,ROW(H59),COLUMN($P59)-COLUMN(H59)+1)</f>
        <v>-</v>
      </c>
      <c r="I59" s="6">
        <f>INDEX('Rm, МПа'!$D:$P,ROW(I59),COLUMN($P59)-COLUMN(I59)+1)</f>
        <v>530</v>
      </c>
      <c r="J59" s="6">
        <f>INDEX('Rm, МПа'!$D:$P,ROW(J59),COLUMN($P59)-COLUMN(J59)+1)</f>
        <v>549</v>
      </c>
      <c r="K59" s="6">
        <f>INDEX('Rm, МПа'!$D:$P,ROW(K59),COLUMN($P59)-COLUMN(K59)+1)</f>
        <v>569</v>
      </c>
      <c r="L59" s="6">
        <f>INDEX('Rm, МПа'!$D:$P,ROW(L59),COLUMN($P59)-COLUMN(L59)+1)</f>
        <v>590</v>
      </c>
      <c r="M59" s="6">
        <f>INDEX('Rm, МПа'!$D:$P,ROW(M59),COLUMN($P59)-COLUMN(M59)+1)</f>
        <v>590</v>
      </c>
      <c r="N59" s="6">
        <f>INDEX('Rm, МПа'!$D:$P,ROW(N59),COLUMN($P59)-COLUMN(N59)+1)</f>
        <v>590</v>
      </c>
      <c r="O59" s="6">
        <f>INDEX('Rm, МПа'!$D:$P,ROW(O59),COLUMN($P59)-COLUMN(O59)+1)</f>
        <v>590</v>
      </c>
      <c r="P59" s="16">
        <f>INDEX('Rm, МПа'!$D:$P,ROW(P59),COLUMN($P59)-COLUMN(P59)+1)</f>
        <v>590</v>
      </c>
      <c r="Q59" s="15" t="str">
        <f>INDEX('Rp0,2, МПа'!$D:$P,ROW(D59),COLUMN($P59)-COLUMN(D59)+1)</f>
        <v>-</v>
      </c>
      <c r="R59" s="6" t="str">
        <f>INDEX('Rp0,2, МПа'!$D:$P,ROW(E59),COLUMN($P59)-COLUMN(E59)+1)</f>
        <v>-</v>
      </c>
      <c r="S59" s="6" t="str">
        <f>INDEX('Rp0,2, МПа'!$D:$P,ROW(F59),COLUMN($P59)-COLUMN(F59)+1)</f>
        <v>-</v>
      </c>
      <c r="T59" s="6" t="str">
        <f>INDEX('Rp0,2, МПа'!$D:$P,ROW(G59),COLUMN($P59)-COLUMN(G59)+1)</f>
        <v>-</v>
      </c>
      <c r="U59" s="6" t="str">
        <f>INDEX('Rp0,2, МПа'!$D:$P,ROW(H59),COLUMN($P59)-COLUMN(H59)+1)</f>
        <v>-</v>
      </c>
      <c r="V59" s="6">
        <f>INDEX('Rp0,2, МПа'!$D:$P,ROW(I59),COLUMN($P59)-COLUMN(I59)+1)</f>
        <v>226</v>
      </c>
      <c r="W59" s="6">
        <f>INDEX('Rp0,2, МПа'!$D:$P,ROW(J59),COLUMN($P59)-COLUMN(J59)+1)</f>
        <v>245</v>
      </c>
      <c r="X59" s="6">
        <f>INDEX('Rp0,2, МПа'!$D:$P,ROW(K59),COLUMN($P59)-COLUMN(K59)+1)</f>
        <v>284</v>
      </c>
      <c r="Y59" s="6">
        <f>INDEX('Rp0,2, МПа'!$D:$P,ROW(L59),COLUMN($P59)-COLUMN(L59)+1)</f>
        <v>333</v>
      </c>
      <c r="Z59" s="6">
        <f>INDEX('Rp0,2, МПа'!$D:$P,ROW(M59),COLUMN($P59)-COLUMN(M59)+1)</f>
        <v>333</v>
      </c>
      <c r="AA59" s="6">
        <f>INDEX('Rp0,2, МПа'!$D:$P,ROW(N59),COLUMN($P59)-COLUMN(N59)+1)</f>
        <v>333</v>
      </c>
      <c r="AB59" s="6">
        <f>INDEX('Rp0,2, МПа'!$D:$P,ROW(O59),COLUMN($P59)-COLUMN(O59)+1)</f>
        <v>333</v>
      </c>
      <c r="AC59" s="16">
        <f>INDEX('Rp0,2, МПа'!$D:$P,ROW(P59),COLUMN($P59)-COLUMN(P59)+1)</f>
        <v>345</v>
      </c>
    </row>
    <row r="60" spans="1:29" x14ac:dyDescent="0.25">
      <c r="A60" s="10" t="str">
        <f>INDEX('Обработка исходного'!B:B,ROW($B$3)+4*(ROW($B60)-ROW($B$3)))</f>
        <v>Сталь углеродистая</v>
      </c>
      <c r="B60" s="10">
        <f>INDEX('Обработка исходного'!D:D,ROW($B$3)+4*(ROW($B60)-ROW($B$3)))</f>
        <v>45</v>
      </c>
      <c r="C60" s="10" t="str">
        <f>IF(ISBLANK(INDEX('Обработка исходного'!E:E,ROW($B$3)+4*(ROW($B60)-ROW($B$3)))),"",INDEX('Обработка исходного'!E:E,ROW($B$3)+4*(ROW($B60)-ROW($B$3))))</f>
        <v>Поковки диаметром до 100 мм, КП395*</v>
      </c>
      <c r="D60" s="15" t="str">
        <f>INDEX('Rm, МПа'!$D:$P,ROW(D60),COLUMN($P60)-COLUMN(D60)+1)</f>
        <v>-</v>
      </c>
      <c r="E60" s="6" t="str">
        <f>INDEX('Rm, МПа'!$D:$P,ROW(E60),COLUMN($P60)-COLUMN(E60)+1)</f>
        <v>-</v>
      </c>
      <c r="F60" s="6" t="str">
        <f>INDEX('Rm, МПа'!$D:$P,ROW(F60),COLUMN($P60)-COLUMN(F60)+1)</f>
        <v>-</v>
      </c>
      <c r="G60" s="6" t="str">
        <f>INDEX('Rm, МПа'!$D:$P,ROW(G60),COLUMN($P60)-COLUMN(G60)+1)</f>
        <v>-</v>
      </c>
      <c r="H60" s="6" t="str">
        <f>INDEX('Rm, МПа'!$D:$P,ROW(H60),COLUMN($P60)-COLUMN(H60)+1)</f>
        <v>-</v>
      </c>
      <c r="I60" s="6">
        <f>INDEX('Rm, МПа'!$D:$P,ROW(I60),COLUMN($P60)-COLUMN(I60)+1)</f>
        <v>559</v>
      </c>
      <c r="J60" s="6">
        <f>INDEX('Rm, МПа'!$D:$P,ROW(J60),COLUMN($P60)-COLUMN(J60)+1)</f>
        <v>579</v>
      </c>
      <c r="K60" s="6">
        <f>INDEX('Rm, МПа'!$D:$P,ROW(K60),COLUMN($P60)-COLUMN(K60)+1)</f>
        <v>598</v>
      </c>
      <c r="L60" s="6">
        <f>INDEX('Rm, МПа'!$D:$P,ROW(L60),COLUMN($P60)-COLUMN(L60)+1)</f>
        <v>615</v>
      </c>
      <c r="M60" s="6">
        <f>INDEX('Rm, МПа'!$D:$P,ROW(M60),COLUMN($P60)-COLUMN(M60)+1)</f>
        <v>615</v>
      </c>
      <c r="N60" s="6">
        <f>INDEX('Rm, МПа'!$D:$P,ROW(N60),COLUMN($P60)-COLUMN(N60)+1)</f>
        <v>615</v>
      </c>
      <c r="O60" s="6">
        <f>INDEX('Rm, МПа'!$D:$P,ROW(O60),COLUMN($P60)-COLUMN(O60)+1)</f>
        <v>615</v>
      </c>
      <c r="P60" s="16">
        <f>INDEX('Rm, МПа'!$D:$P,ROW(P60),COLUMN($P60)-COLUMN(P60)+1)</f>
        <v>615</v>
      </c>
      <c r="Q60" s="15" t="str">
        <f>INDEX('Rp0,2, МПа'!$D:$P,ROW(D60),COLUMN($P60)-COLUMN(D60)+1)</f>
        <v>-</v>
      </c>
      <c r="R60" s="6" t="str">
        <f>INDEX('Rp0,2, МПа'!$D:$P,ROW(E60),COLUMN($P60)-COLUMN(E60)+1)</f>
        <v>-</v>
      </c>
      <c r="S60" s="6" t="str">
        <f>INDEX('Rp0,2, МПа'!$D:$P,ROW(F60),COLUMN($P60)-COLUMN(F60)+1)</f>
        <v>-</v>
      </c>
      <c r="T60" s="6" t="str">
        <f>INDEX('Rp0,2, МПа'!$D:$P,ROW(G60),COLUMN($P60)-COLUMN(G60)+1)</f>
        <v>-</v>
      </c>
      <c r="U60" s="6" t="str">
        <f>INDEX('Rp0,2, МПа'!$D:$P,ROW(H60),COLUMN($P60)-COLUMN(H60)+1)</f>
        <v>-</v>
      </c>
      <c r="V60" s="6">
        <f>INDEX('Rp0,2, МПа'!$D:$P,ROW(I60),COLUMN($P60)-COLUMN(I60)+1)</f>
        <v>275</v>
      </c>
      <c r="W60" s="6">
        <f>INDEX('Rp0,2, МПа'!$D:$P,ROW(J60),COLUMN($P60)-COLUMN(J60)+1)</f>
        <v>294</v>
      </c>
      <c r="X60" s="6">
        <f>INDEX('Rp0,2, МПа'!$D:$P,ROW(K60),COLUMN($P60)-COLUMN(K60)+1)</f>
        <v>333</v>
      </c>
      <c r="Y60" s="6">
        <f>INDEX('Rp0,2, МПа'!$D:$P,ROW(L60),COLUMN($P60)-COLUMN(L60)+1)</f>
        <v>395</v>
      </c>
      <c r="Z60" s="6">
        <f>INDEX('Rp0,2, МПа'!$D:$P,ROW(M60),COLUMN($P60)-COLUMN(M60)+1)</f>
        <v>395</v>
      </c>
      <c r="AA60" s="6">
        <f>INDEX('Rp0,2, МПа'!$D:$P,ROW(N60),COLUMN($P60)-COLUMN(N60)+1)</f>
        <v>395</v>
      </c>
      <c r="AB60" s="6">
        <f>INDEX('Rp0,2, МПа'!$D:$P,ROW(O60),COLUMN($P60)-COLUMN(O60)+1)</f>
        <v>395</v>
      </c>
      <c r="AC60" s="16">
        <f>INDEX('Rp0,2, МПа'!$D:$P,ROW(P60),COLUMN($P60)-COLUMN(P60)+1)</f>
        <v>395</v>
      </c>
    </row>
    <row r="61" spans="1:29" x14ac:dyDescent="0.25">
      <c r="A61" s="10" t="str">
        <f>INDEX('Обработка исходного'!B:B,ROW($B$3)+4*(ROW($B61)-ROW($B$3)))</f>
        <v>Сталь легированная</v>
      </c>
      <c r="B61" s="10" t="str">
        <f>INDEX('Обработка исходного'!D:D,ROW($B$3)+4*(ROW($B61)-ROW($B$3)))</f>
        <v>20X</v>
      </c>
      <c r="C61" s="10" t="str">
        <f>IF(ISBLANK(INDEX('Обработка исходного'!E:E,ROW($B$3)+4*(ROW($B61)-ROW($B$3)))),"",INDEX('Обработка исходного'!E:E,ROW($B$3)+4*(ROW($B61)-ROW($B$3))))</f>
        <v>Прутки и полосы диаметром или толщиной до 80 мм</v>
      </c>
      <c r="D61" s="15" t="str">
        <f>INDEX('Rm, МПа'!$D:$P,ROW(D61),COLUMN($P61)-COLUMN(D61)+1)</f>
        <v>-</v>
      </c>
      <c r="E61" s="6" t="str">
        <f>INDEX('Rm, МПа'!$D:$P,ROW(E61),COLUMN($P61)-COLUMN(E61)+1)</f>
        <v>-</v>
      </c>
      <c r="F61" s="6">
        <f>INDEX('Rm, МПа'!$D:$P,ROW(F61),COLUMN($P61)-COLUMN(F61)+1)</f>
        <v>471</v>
      </c>
      <c r="G61" s="6">
        <f>INDEX('Rm, МПа'!$D:$P,ROW(G61),COLUMN($P61)-COLUMN(G61)+1)</f>
        <v>540</v>
      </c>
      <c r="H61" s="6">
        <f>INDEX('Rm, МПа'!$D:$P,ROW(H61),COLUMN($P61)-COLUMN(H61)+1)</f>
        <v>578</v>
      </c>
      <c r="I61" s="6">
        <f>INDEX('Rm, МПа'!$D:$P,ROW(I61),COLUMN($P61)-COLUMN(I61)+1)</f>
        <v>649</v>
      </c>
      <c r="J61" s="6">
        <f>INDEX('Rm, МПа'!$D:$P,ROW(J61),COLUMN($P61)-COLUMN(J61)+1)</f>
        <v>676</v>
      </c>
      <c r="K61" s="6">
        <f>INDEX('Rm, МПа'!$D:$P,ROW(K61),COLUMN($P61)-COLUMN(K61)+1)</f>
        <v>715</v>
      </c>
      <c r="L61" s="6">
        <f>INDEX('Rm, МПа'!$D:$P,ROW(L61),COLUMN($P61)-COLUMN(L61)+1)</f>
        <v>735</v>
      </c>
      <c r="M61" s="6">
        <f>INDEX('Rm, МПа'!$D:$P,ROW(M61),COLUMN($P61)-COLUMN(M61)+1)</f>
        <v>745</v>
      </c>
      <c r="N61" s="6">
        <f>INDEX('Rm, МПа'!$D:$P,ROW(N61),COLUMN($P61)-COLUMN(N61)+1)</f>
        <v>755</v>
      </c>
      <c r="O61" s="6">
        <f>INDEX('Rm, МПа'!$D:$P,ROW(O61),COLUMN($P61)-COLUMN(O61)+1)</f>
        <v>755</v>
      </c>
      <c r="P61" s="16">
        <f>INDEX('Rm, МПа'!$D:$P,ROW(P61),COLUMN($P61)-COLUMN(P61)+1)</f>
        <v>785</v>
      </c>
      <c r="Q61" s="15" t="str">
        <f>INDEX('Rp0,2, МПа'!$D:$P,ROW(D61),COLUMN($P61)-COLUMN(D61)+1)</f>
        <v>-</v>
      </c>
      <c r="R61" s="6" t="str">
        <f>INDEX('Rp0,2, МПа'!$D:$P,ROW(E61),COLUMN($P61)-COLUMN(E61)+1)</f>
        <v>-</v>
      </c>
      <c r="S61" s="6">
        <f>INDEX('Rp0,2, МПа'!$D:$P,ROW(F61),COLUMN($P61)-COLUMN(F61)+1)</f>
        <v>432</v>
      </c>
      <c r="T61" s="6">
        <f>INDEX('Rp0,2, МПа'!$D:$P,ROW(G61),COLUMN($P61)-COLUMN(G61)+1)</f>
        <v>441</v>
      </c>
      <c r="U61" s="6">
        <f>INDEX('Rp0,2, МПа'!$D:$P,ROW(H61),COLUMN($P61)-COLUMN(H61)+1)</f>
        <v>461</v>
      </c>
      <c r="V61" s="6">
        <f>INDEX('Rp0,2, МПа'!$D:$P,ROW(I61),COLUMN($P61)-COLUMN(I61)+1)</f>
        <v>490</v>
      </c>
      <c r="W61" s="6">
        <f>INDEX('Rp0,2, МПа'!$D:$P,ROW(J61),COLUMN($P61)-COLUMN(J61)+1)</f>
        <v>510</v>
      </c>
      <c r="X61" s="6">
        <f>INDEX('Rp0,2, МПа'!$D:$P,ROW(K61),COLUMN($P61)-COLUMN(K61)+1)</f>
        <v>529</v>
      </c>
      <c r="Y61" s="6">
        <f>INDEX('Rp0,2, МПа'!$D:$P,ROW(L61),COLUMN($P61)-COLUMN(L61)+1)</f>
        <v>559</v>
      </c>
      <c r="Z61" s="6">
        <f>INDEX('Rp0,2, МПа'!$D:$P,ROW(M61),COLUMN($P61)-COLUMN(M61)+1)</f>
        <v>568</v>
      </c>
      <c r="AA61" s="6">
        <f>INDEX('Rp0,2, МПа'!$D:$P,ROW(N61),COLUMN($P61)-COLUMN(N61)+1)</f>
        <v>589</v>
      </c>
      <c r="AB61" s="6">
        <f>INDEX('Rp0,2, МПа'!$D:$P,ROW(O61),COLUMN($P61)-COLUMN(O61)+1)</f>
        <v>589</v>
      </c>
      <c r="AC61" s="16">
        <f>INDEX('Rp0,2, МПа'!$D:$P,ROW(P61),COLUMN($P61)-COLUMN(P61)+1)</f>
        <v>638</v>
      </c>
    </row>
    <row r="62" spans="1:29" x14ac:dyDescent="0.25">
      <c r="A62" s="10" t="str">
        <f>INDEX('Обработка исходного'!B:B,ROW($B$3)+4*(ROW($B62)-ROW($B$3)))</f>
        <v>Сталь легированная</v>
      </c>
      <c r="B62" s="10" t="str">
        <f>INDEX('Обработка исходного'!D:D,ROW($B$3)+4*(ROW($B62)-ROW($B$3)))</f>
        <v>20X</v>
      </c>
      <c r="C62" s="10" t="str">
        <f>IF(ISBLANK(INDEX('Обработка исходного'!E:E,ROW($B$3)+4*(ROW($B62)-ROW($B$3)))),"",INDEX('Обработка исходного'!E:E,ROW($B$3)+4*(ROW($B62)-ROW($B$3))))</f>
        <v>Прутки и полосы диаметром или толщиной от 80 до 150 мм</v>
      </c>
      <c r="D62" s="15" t="str">
        <f>INDEX('Rm, МПа'!$D:$P,ROW(D62),COLUMN($P62)-COLUMN(D62)+1)</f>
        <v>-</v>
      </c>
      <c r="E62" s="6" t="str">
        <f>INDEX('Rm, МПа'!$D:$P,ROW(E62),COLUMN($P62)-COLUMN(E62)+1)</f>
        <v>-</v>
      </c>
      <c r="F62" s="6">
        <f>INDEX('Rm, МПа'!$D:$P,ROW(F62),COLUMN($P62)-COLUMN(F62)+1)</f>
        <v>471</v>
      </c>
      <c r="G62" s="6">
        <f>INDEX('Rm, МПа'!$D:$P,ROW(G62),COLUMN($P62)-COLUMN(G62)+1)</f>
        <v>540</v>
      </c>
      <c r="H62" s="6">
        <f>INDEX('Rm, МПа'!$D:$P,ROW(H62),COLUMN($P62)-COLUMN(H62)+1)</f>
        <v>608</v>
      </c>
      <c r="I62" s="6">
        <f>INDEX('Rm, МПа'!$D:$P,ROW(I62),COLUMN($P62)-COLUMN(I62)+1)</f>
        <v>687</v>
      </c>
      <c r="J62" s="6">
        <f>INDEX('Rm, МПа'!$D:$P,ROW(J62),COLUMN($P62)-COLUMN(J62)+1)</f>
        <v>726</v>
      </c>
      <c r="K62" s="6">
        <f>INDEX('Rm, МПа'!$D:$P,ROW(K62),COLUMN($P62)-COLUMN(K62)+1)</f>
        <v>726</v>
      </c>
      <c r="L62" s="6">
        <f>INDEX('Rm, МПа'!$D:$P,ROW(L62),COLUMN($P62)-COLUMN(L62)+1)</f>
        <v>726</v>
      </c>
      <c r="M62" s="6">
        <f>INDEX('Rm, МПа'!$D:$P,ROW(M62),COLUMN($P62)-COLUMN(M62)+1)</f>
        <v>726</v>
      </c>
      <c r="N62" s="6">
        <f>INDEX('Rm, МПа'!$D:$P,ROW(N62),COLUMN($P62)-COLUMN(N62)+1)</f>
        <v>726</v>
      </c>
      <c r="O62" s="6">
        <f>INDEX('Rm, МПа'!$D:$P,ROW(O62),COLUMN($P62)-COLUMN(O62)+1)</f>
        <v>755</v>
      </c>
      <c r="P62" s="16">
        <f>INDEX('Rm, МПа'!$D:$P,ROW(P62),COLUMN($P62)-COLUMN(P62)+1)</f>
        <v>785</v>
      </c>
      <c r="Q62" s="15" t="str">
        <f>INDEX('Rp0,2, МПа'!$D:$P,ROW(D62),COLUMN($P62)-COLUMN(D62)+1)</f>
        <v>-</v>
      </c>
      <c r="R62" s="6" t="str">
        <f>INDEX('Rp0,2, МПа'!$D:$P,ROW(E62),COLUMN($P62)-COLUMN(E62)+1)</f>
        <v>-</v>
      </c>
      <c r="S62" s="6">
        <f>INDEX('Rp0,2, МПа'!$D:$P,ROW(F62),COLUMN($P62)-COLUMN(F62)+1)</f>
        <v>432</v>
      </c>
      <c r="T62" s="6">
        <f>INDEX('Rp0,2, МПа'!$D:$P,ROW(G62),COLUMN($P62)-COLUMN(G62)+1)</f>
        <v>461</v>
      </c>
      <c r="U62" s="6">
        <f>INDEX('Rp0,2, МПа'!$D:$P,ROW(H62),COLUMN($P62)-COLUMN(H62)+1)</f>
        <v>491</v>
      </c>
      <c r="V62" s="6">
        <f>INDEX('Rp0,2, МПа'!$D:$P,ROW(I62),COLUMN($P62)-COLUMN(I62)+1)</f>
        <v>520</v>
      </c>
      <c r="W62" s="6">
        <f>INDEX('Rp0,2, МПа'!$D:$P,ROW(J62),COLUMN($P62)-COLUMN(J62)+1)</f>
        <v>530</v>
      </c>
      <c r="X62" s="6">
        <f>INDEX('Rp0,2, МПа'!$D:$P,ROW(K62),COLUMN($P62)-COLUMN(K62)+1)</f>
        <v>530</v>
      </c>
      <c r="Y62" s="6">
        <f>INDEX('Rp0,2, МПа'!$D:$P,ROW(L62),COLUMN($P62)-COLUMN(L62)+1)</f>
        <v>530</v>
      </c>
      <c r="Z62" s="6">
        <f>INDEX('Rp0,2, МПа'!$D:$P,ROW(M62),COLUMN($P62)-COLUMN(M62)+1)</f>
        <v>540</v>
      </c>
      <c r="AA62" s="6">
        <f>INDEX('Rp0,2, МПа'!$D:$P,ROW(N62),COLUMN($P62)-COLUMN(N62)+1)</f>
        <v>549</v>
      </c>
      <c r="AB62" s="6">
        <f>INDEX('Rp0,2, МПа'!$D:$P,ROW(O62),COLUMN($P62)-COLUMN(O62)+1)</f>
        <v>589</v>
      </c>
      <c r="AC62" s="16">
        <f>INDEX('Rp0,2, МПа'!$D:$P,ROW(P62),COLUMN($P62)-COLUMN(P62)+1)</f>
        <v>638</v>
      </c>
    </row>
    <row r="63" spans="1:29" x14ac:dyDescent="0.25">
      <c r="A63" s="10" t="str">
        <f>INDEX('Обработка исходного'!B:B,ROW($B$3)+4*(ROW($B63)-ROW($B$3)))</f>
        <v>Сталь легированная</v>
      </c>
      <c r="B63" s="10" t="str">
        <f>INDEX('Обработка исходного'!D:D,ROW($B$3)+4*(ROW($B63)-ROW($B$3)))</f>
        <v>20X</v>
      </c>
      <c r="C63" s="10" t="str">
        <f>IF(ISBLANK(INDEX('Обработка исходного'!E:E,ROW($B$3)+4*(ROW($B63)-ROW($B$3)))),"",INDEX('Обработка исходного'!E:E,ROW($B$3)+4*(ROW($B63)-ROW($B$3))))</f>
        <v>Прутки и полосы диаметром или толщиной от 150 до 250 мм</v>
      </c>
      <c r="D63" s="15" t="str">
        <f>INDEX('Rm, МПа'!$D:$P,ROW(D63),COLUMN($P63)-COLUMN(D63)+1)</f>
        <v>-</v>
      </c>
      <c r="E63" s="6" t="str">
        <f>INDEX('Rm, МПа'!$D:$P,ROW(E63),COLUMN($P63)-COLUMN(E63)+1)</f>
        <v>-</v>
      </c>
      <c r="F63" s="6">
        <f>INDEX('Rm, МПа'!$D:$P,ROW(F63),COLUMN($P63)-COLUMN(F63)+1)</f>
        <v>471</v>
      </c>
      <c r="G63" s="6">
        <f>INDEX('Rm, МПа'!$D:$P,ROW(G63),COLUMN($P63)-COLUMN(G63)+1)</f>
        <v>540</v>
      </c>
      <c r="H63" s="6">
        <f>INDEX('Rm, МПа'!$D:$P,ROW(H63),COLUMN($P63)-COLUMN(H63)+1)</f>
        <v>608</v>
      </c>
      <c r="I63" s="6">
        <f>INDEX('Rm, МПа'!$D:$P,ROW(I63),COLUMN($P63)-COLUMN(I63)+1)</f>
        <v>687</v>
      </c>
      <c r="J63" s="6">
        <f>INDEX('Rm, МПа'!$D:$P,ROW(J63),COLUMN($P63)-COLUMN(J63)+1)</f>
        <v>726</v>
      </c>
      <c r="K63" s="6">
        <f>INDEX('Rm, МПа'!$D:$P,ROW(K63),COLUMN($P63)-COLUMN(K63)+1)</f>
        <v>726</v>
      </c>
      <c r="L63" s="6">
        <f>INDEX('Rm, МПа'!$D:$P,ROW(L63),COLUMN($P63)-COLUMN(L63)+1)</f>
        <v>726</v>
      </c>
      <c r="M63" s="6">
        <f>INDEX('Rm, МПа'!$D:$P,ROW(M63),COLUMN($P63)-COLUMN(M63)+1)</f>
        <v>726</v>
      </c>
      <c r="N63" s="6">
        <f>INDEX('Rm, МПа'!$D:$P,ROW(N63),COLUMN($P63)-COLUMN(N63)+1)</f>
        <v>726</v>
      </c>
      <c r="O63" s="6">
        <f>INDEX('Rm, МПа'!$D:$P,ROW(O63),COLUMN($P63)-COLUMN(O63)+1)</f>
        <v>755</v>
      </c>
      <c r="P63" s="16">
        <f>INDEX('Rm, МПа'!$D:$P,ROW(P63),COLUMN($P63)-COLUMN(P63)+1)</f>
        <v>785</v>
      </c>
      <c r="Q63" s="15" t="str">
        <f>INDEX('Rp0,2, МПа'!$D:$P,ROW(D63),COLUMN($P63)-COLUMN(D63)+1)</f>
        <v>-</v>
      </c>
      <c r="R63" s="6" t="str">
        <f>INDEX('Rp0,2, МПа'!$D:$P,ROW(E63),COLUMN($P63)-COLUMN(E63)+1)</f>
        <v>-</v>
      </c>
      <c r="S63" s="6">
        <f>INDEX('Rp0,2, МПа'!$D:$P,ROW(F63),COLUMN($P63)-COLUMN(F63)+1)</f>
        <v>432</v>
      </c>
      <c r="T63" s="6">
        <f>INDEX('Rp0,2, МПа'!$D:$P,ROW(G63),COLUMN($P63)-COLUMN(G63)+1)</f>
        <v>461</v>
      </c>
      <c r="U63" s="6">
        <f>INDEX('Rp0,2, МПа'!$D:$P,ROW(H63),COLUMN($P63)-COLUMN(H63)+1)</f>
        <v>491</v>
      </c>
      <c r="V63" s="6">
        <f>INDEX('Rp0,2, МПа'!$D:$P,ROW(I63),COLUMN($P63)-COLUMN(I63)+1)</f>
        <v>520</v>
      </c>
      <c r="W63" s="6">
        <f>INDEX('Rp0,2, МПа'!$D:$P,ROW(J63),COLUMN($P63)-COLUMN(J63)+1)</f>
        <v>530</v>
      </c>
      <c r="X63" s="6">
        <f>INDEX('Rp0,2, МПа'!$D:$P,ROW(K63),COLUMN($P63)-COLUMN(K63)+1)</f>
        <v>530</v>
      </c>
      <c r="Y63" s="6">
        <f>INDEX('Rp0,2, МПа'!$D:$P,ROW(L63),COLUMN($P63)-COLUMN(L63)+1)</f>
        <v>530</v>
      </c>
      <c r="Z63" s="6">
        <f>INDEX('Rp0,2, МПа'!$D:$P,ROW(M63),COLUMN($P63)-COLUMN(M63)+1)</f>
        <v>540</v>
      </c>
      <c r="AA63" s="6">
        <f>INDEX('Rp0,2, МПа'!$D:$P,ROW(N63),COLUMN($P63)-COLUMN(N63)+1)</f>
        <v>549</v>
      </c>
      <c r="AB63" s="6">
        <f>INDEX('Rp0,2, МПа'!$D:$P,ROW(O63),COLUMN($P63)-COLUMN(O63)+1)</f>
        <v>589</v>
      </c>
      <c r="AC63" s="16">
        <f>INDEX('Rp0,2, МПа'!$D:$P,ROW(P63),COLUMN($P63)-COLUMN(P63)+1)</f>
        <v>638</v>
      </c>
    </row>
    <row r="64" spans="1:29" x14ac:dyDescent="0.25">
      <c r="A64" s="10" t="str">
        <f>INDEX('Обработка исходного'!B:B,ROW($B$3)+4*(ROW($B64)-ROW($B$3)))</f>
        <v>Сталь легированная</v>
      </c>
      <c r="B64" s="10" t="str">
        <f>INDEX('Обработка исходного'!D:D,ROW($B$3)+4*(ROW($B64)-ROW($B$3)))</f>
        <v>20X</v>
      </c>
      <c r="C64" s="10" t="str">
        <f>IF(ISBLANK(INDEX('Обработка исходного'!E:E,ROW($B$3)+4*(ROW($B64)-ROW($B$3)))),"",INDEX('Обработка исходного'!E:E,ROW($B$3)+4*(ROW($B64)-ROW($B$3))))</f>
        <v>Поковки диаметром до 500 мм, КП195*</v>
      </c>
      <c r="D64" s="15" t="str">
        <f>INDEX('Rm, МПа'!$D:$P,ROW(D64),COLUMN($P64)-COLUMN(D64)+1)</f>
        <v>-</v>
      </c>
      <c r="E64" s="6" t="str">
        <f>INDEX('Rm, МПа'!$D:$P,ROW(E64),COLUMN($P64)-COLUMN(E64)+1)</f>
        <v>-</v>
      </c>
      <c r="F64" s="6">
        <f>INDEX('Rm, МПа'!$D:$P,ROW(F64),COLUMN($P64)-COLUMN(F64)+1)</f>
        <v>235</v>
      </c>
      <c r="G64" s="6">
        <f>INDEX('Rm, МПа'!$D:$P,ROW(G64),COLUMN($P64)-COLUMN(G64)+1)</f>
        <v>265</v>
      </c>
      <c r="H64" s="6">
        <f>INDEX('Rm, МПа'!$D:$P,ROW(H64),COLUMN($P64)-COLUMN(H64)+1)</f>
        <v>304</v>
      </c>
      <c r="I64" s="6">
        <f>INDEX('Rm, МПа'!$D:$P,ROW(I64),COLUMN($P64)-COLUMN(I64)+1)</f>
        <v>333</v>
      </c>
      <c r="J64" s="6">
        <f>INDEX('Rm, МПа'!$D:$P,ROW(J64),COLUMN($P64)-COLUMN(J64)+1)</f>
        <v>363</v>
      </c>
      <c r="K64" s="6">
        <f>INDEX('Rm, МПа'!$D:$P,ROW(K64),COLUMN($P64)-COLUMN(K64)+1)</f>
        <v>363</v>
      </c>
      <c r="L64" s="6">
        <f>INDEX('Rm, МПа'!$D:$P,ROW(L64),COLUMN($P64)-COLUMN(L64)+1)</f>
        <v>363</v>
      </c>
      <c r="M64" s="6">
        <f>INDEX('Rm, МПа'!$D:$P,ROW(M64),COLUMN($P64)-COLUMN(M64)+1)</f>
        <v>363</v>
      </c>
      <c r="N64" s="6">
        <f>INDEX('Rm, МПа'!$D:$P,ROW(N64),COLUMN($P64)-COLUMN(N64)+1)</f>
        <v>363</v>
      </c>
      <c r="O64" s="6">
        <f>INDEX('Rm, МПа'!$D:$P,ROW(O64),COLUMN($P64)-COLUMN(O64)+1)</f>
        <v>373</v>
      </c>
      <c r="P64" s="16">
        <f>INDEX('Rm, МПа'!$D:$P,ROW(P64),COLUMN($P64)-COLUMN(P64)+1)</f>
        <v>390</v>
      </c>
      <c r="Q64" s="15" t="str">
        <f>INDEX('Rp0,2, МПа'!$D:$P,ROW(D64),COLUMN($P64)-COLUMN(D64)+1)</f>
        <v>-</v>
      </c>
      <c r="R64" s="6" t="str">
        <f>INDEX('Rp0,2, МПа'!$D:$P,ROW(E64),COLUMN($P64)-COLUMN(E64)+1)</f>
        <v>-</v>
      </c>
      <c r="S64" s="6">
        <f>INDEX('Rp0,2, МПа'!$D:$P,ROW(F64),COLUMN($P64)-COLUMN(F64)+1)</f>
        <v>128</v>
      </c>
      <c r="T64" s="6">
        <f>INDEX('Rp0,2, МПа'!$D:$P,ROW(G64),COLUMN($P64)-COLUMN(G64)+1)</f>
        <v>137</v>
      </c>
      <c r="U64" s="6">
        <f>INDEX('Rp0,2, МПа'!$D:$P,ROW(H64),COLUMN($P64)-COLUMN(H64)+1)</f>
        <v>147</v>
      </c>
      <c r="V64" s="6">
        <f>INDEX('Rp0,2, МПа'!$D:$P,ROW(I64),COLUMN($P64)-COLUMN(I64)+1)</f>
        <v>157</v>
      </c>
      <c r="W64" s="6">
        <f>INDEX('Rp0,2, МПа'!$D:$P,ROW(J64),COLUMN($P64)-COLUMN(J64)+1)</f>
        <v>167</v>
      </c>
      <c r="X64" s="6">
        <f>INDEX('Rp0,2, МПа'!$D:$P,ROW(K64),COLUMN($P64)-COLUMN(K64)+1)</f>
        <v>167</v>
      </c>
      <c r="Y64" s="6">
        <f>INDEX('Rp0,2, МПа'!$D:$P,ROW(L64),COLUMN($P64)-COLUMN(L64)+1)</f>
        <v>167</v>
      </c>
      <c r="Z64" s="6">
        <f>INDEX('Rp0,2, МПа'!$D:$P,ROW(M64),COLUMN($P64)-COLUMN(M64)+1)</f>
        <v>167</v>
      </c>
      <c r="AA64" s="6">
        <f>INDEX('Rp0,2, МПа'!$D:$P,ROW(N64),COLUMN($P64)-COLUMN(N64)+1)</f>
        <v>167</v>
      </c>
      <c r="AB64" s="6">
        <f>INDEX('Rp0,2, МПа'!$D:$P,ROW(O64),COLUMN($P64)-COLUMN(O64)+1)</f>
        <v>177</v>
      </c>
      <c r="AC64" s="16">
        <f>INDEX('Rp0,2, МПа'!$D:$P,ROW(P64),COLUMN($P64)-COLUMN(P64)+1)</f>
        <v>195</v>
      </c>
    </row>
    <row r="65" spans="1:29" x14ac:dyDescent="0.25">
      <c r="A65" s="10" t="str">
        <f>INDEX('Обработка исходного'!B:B,ROW($B$3)+4*(ROW($B65)-ROW($B$3)))</f>
        <v>Сталь легированная</v>
      </c>
      <c r="B65" s="10" t="str">
        <f>INDEX('Обработка исходного'!D:D,ROW($B$3)+4*(ROW($B65)-ROW($B$3)))</f>
        <v>20X</v>
      </c>
      <c r="C65" s="10" t="str">
        <f>IF(ISBLANK(INDEX('Обработка исходного'!E:E,ROW($B$3)+4*(ROW($B65)-ROW($B$3)))),"",INDEX('Обработка исходного'!E:E,ROW($B$3)+4*(ROW($B65)-ROW($B$3))))</f>
        <v>Поковки диаметром до 300 мм, КП215*</v>
      </c>
      <c r="D65" s="15" t="str">
        <f>INDEX('Rm, МПа'!$D:$P,ROW(D65),COLUMN($P65)-COLUMN(D65)+1)</f>
        <v>-</v>
      </c>
      <c r="E65" s="6" t="str">
        <f>INDEX('Rm, МПа'!$D:$P,ROW(E65),COLUMN($P65)-COLUMN(E65)+1)</f>
        <v>-</v>
      </c>
      <c r="F65" s="6">
        <f>INDEX('Rm, МПа'!$D:$P,ROW(F65),COLUMN($P65)-COLUMN(F65)+1)</f>
        <v>255</v>
      </c>
      <c r="G65" s="6">
        <f>INDEX('Rm, МПа'!$D:$P,ROW(G65),COLUMN($P65)-COLUMN(G65)+1)</f>
        <v>294</v>
      </c>
      <c r="H65" s="6">
        <f>INDEX('Rm, МПа'!$D:$P,ROW(H65),COLUMN($P65)-COLUMN(H65)+1)</f>
        <v>333</v>
      </c>
      <c r="I65" s="6">
        <f>INDEX('Rm, МПа'!$D:$P,ROW(I65),COLUMN($P65)-COLUMN(I65)+1)</f>
        <v>373</v>
      </c>
      <c r="J65" s="6">
        <f>INDEX('Rm, МПа'!$D:$P,ROW(J65),COLUMN($P65)-COLUMN(J65)+1)</f>
        <v>402</v>
      </c>
      <c r="K65" s="6">
        <f>INDEX('Rm, МПа'!$D:$P,ROW(K65),COLUMN($P65)-COLUMN(K65)+1)</f>
        <v>402</v>
      </c>
      <c r="L65" s="6">
        <f>INDEX('Rm, МПа'!$D:$P,ROW(L65),COLUMN($P65)-COLUMN(L65)+1)</f>
        <v>402</v>
      </c>
      <c r="M65" s="6">
        <f>INDEX('Rm, МПа'!$D:$P,ROW(M65),COLUMN($P65)-COLUMN(M65)+1)</f>
        <v>402</v>
      </c>
      <c r="N65" s="6">
        <f>INDEX('Rm, МПа'!$D:$P,ROW(N65),COLUMN($P65)-COLUMN(N65)+1)</f>
        <v>402</v>
      </c>
      <c r="O65" s="6">
        <f>INDEX('Rm, МПа'!$D:$P,ROW(O65),COLUMN($P65)-COLUMN(O65)+1)</f>
        <v>412</v>
      </c>
      <c r="P65" s="16">
        <f>INDEX('Rm, МПа'!$D:$P,ROW(P65),COLUMN($P65)-COLUMN(P65)+1)</f>
        <v>430</v>
      </c>
      <c r="Q65" s="15" t="str">
        <f>INDEX('Rp0,2, МПа'!$D:$P,ROW(D65),COLUMN($P65)-COLUMN(D65)+1)</f>
        <v>-</v>
      </c>
      <c r="R65" s="6" t="str">
        <f>INDEX('Rp0,2, МПа'!$D:$P,ROW(E65),COLUMN($P65)-COLUMN(E65)+1)</f>
        <v>-</v>
      </c>
      <c r="S65" s="6">
        <f>INDEX('Rp0,2, МПа'!$D:$P,ROW(F65),COLUMN($P65)-COLUMN(F65)+1)</f>
        <v>147</v>
      </c>
      <c r="T65" s="6">
        <f>INDEX('Rp0,2, МПа'!$D:$P,ROW(G65),COLUMN($P65)-COLUMN(G65)+1)</f>
        <v>157</v>
      </c>
      <c r="U65" s="6">
        <f>INDEX('Rp0,2, МПа'!$D:$P,ROW(H65),COLUMN($P65)-COLUMN(H65)+1)</f>
        <v>167</v>
      </c>
      <c r="V65" s="6">
        <f>INDEX('Rp0,2, МПа'!$D:$P,ROW(I65),COLUMN($P65)-COLUMN(I65)+1)</f>
        <v>177</v>
      </c>
      <c r="W65" s="6">
        <f>INDEX('Rp0,2, МПа'!$D:$P,ROW(J65),COLUMN($P65)-COLUMN(J65)+1)</f>
        <v>196</v>
      </c>
      <c r="X65" s="6">
        <f>INDEX('Rp0,2, МПа'!$D:$P,ROW(K65),COLUMN($P65)-COLUMN(K65)+1)</f>
        <v>196</v>
      </c>
      <c r="Y65" s="6">
        <f>INDEX('Rp0,2, МПа'!$D:$P,ROW(L65),COLUMN($P65)-COLUMN(L65)+1)</f>
        <v>196</v>
      </c>
      <c r="Z65" s="6">
        <f>INDEX('Rp0,2, МПа'!$D:$P,ROW(M65),COLUMN($P65)-COLUMN(M65)+1)</f>
        <v>196</v>
      </c>
      <c r="AA65" s="6">
        <f>INDEX('Rp0,2, МПа'!$D:$P,ROW(N65),COLUMN($P65)-COLUMN(N65)+1)</f>
        <v>196</v>
      </c>
      <c r="AB65" s="6">
        <f>INDEX('Rp0,2, МПа'!$D:$P,ROW(O65),COLUMN($P65)-COLUMN(O65)+1)</f>
        <v>196</v>
      </c>
      <c r="AC65" s="16">
        <f>INDEX('Rp0,2, МПа'!$D:$P,ROW(P65),COLUMN($P65)-COLUMN(P65)+1)</f>
        <v>215</v>
      </c>
    </row>
    <row r="66" spans="1:29" x14ac:dyDescent="0.25">
      <c r="A66" s="10" t="str">
        <f>INDEX('Обработка исходного'!B:B,ROW($B$3)+4*(ROW($B66)-ROW($B$3)))</f>
        <v>Сталь легированная</v>
      </c>
      <c r="B66" s="10" t="str">
        <f>INDEX('Обработка исходного'!D:D,ROW($B$3)+4*(ROW($B66)-ROW($B$3)))</f>
        <v>20X</v>
      </c>
      <c r="C66" s="10" t="str">
        <f>IF(ISBLANK(INDEX('Обработка исходного'!E:E,ROW($B$3)+4*(ROW($B66)-ROW($B$3)))),"",INDEX('Обработка исходного'!E:E,ROW($B$3)+4*(ROW($B66)-ROW($B$3))))</f>
        <v>Поковки диаметром до 300 мм, КП245*</v>
      </c>
      <c r="D66" s="15" t="str">
        <f>INDEX('Rm, МПа'!$D:$P,ROW(D66),COLUMN($P66)-COLUMN(D66)+1)</f>
        <v>-</v>
      </c>
      <c r="E66" s="6" t="str">
        <f>INDEX('Rm, МПа'!$D:$P,ROW(E66),COLUMN($P66)-COLUMN(E66)+1)</f>
        <v>-</v>
      </c>
      <c r="F66" s="6">
        <f>INDEX('Rm, МПа'!$D:$P,ROW(F66),COLUMN($P66)-COLUMN(F66)+1)</f>
        <v>294</v>
      </c>
      <c r="G66" s="6">
        <f>INDEX('Rm, МПа'!$D:$P,ROW(G66),COLUMN($P66)-COLUMN(G66)+1)</f>
        <v>323</v>
      </c>
      <c r="H66" s="6">
        <f>INDEX('Rm, МПа'!$D:$P,ROW(H66),COLUMN($P66)-COLUMN(H66)+1)</f>
        <v>363</v>
      </c>
      <c r="I66" s="6">
        <f>INDEX('Rm, МПа'!$D:$P,ROW(I66),COLUMN($P66)-COLUMN(I66)+1)</f>
        <v>402</v>
      </c>
      <c r="J66" s="6">
        <f>INDEX('Rm, МПа'!$D:$P,ROW(J66),COLUMN($P66)-COLUMN(J66)+1)</f>
        <v>412</v>
      </c>
      <c r="K66" s="6">
        <f>INDEX('Rm, МПа'!$D:$P,ROW(K66),COLUMN($P66)-COLUMN(K66)+1)</f>
        <v>432</v>
      </c>
      <c r="L66" s="6">
        <f>INDEX('Rm, МПа'!$D:$P,ROW(L66),COLUMN($P66)-COLUMN(L66)+1)</f>
        <v>432</v>
      </c>
      <c r="M66" s="6">
        <f>INDEX('Rm, МПа'!$D:$P,ROW(M66),COLUMN($P66)-COLUMN(M66)+1)</f>
        <v>432</v>
      </c>
      <c r="N66" s="6">
        <f>INDEX('Rm, МПа'!$D:$P,ROW(N66),COLUMN($P66)-COLUMN(N66)+1)</f>
        <v>432</v>
      </c>
      <c r="O66" s="6">
        <f>INDEX('Rm, МПа'!$D:$P,ROW(O66),COLUMN($P66)-COLUMN(O66)+1)</f>
        <v>451</v>
      </c>
      <c r="P66" s="16">
        <f>INDEX('Rm, МПа'!$D:$P,ROW(P66),COLUMN($P66)-COLUMN(P66)+1)</f>
        <v>470</v>
      </c>
      <c r="Q66" s="15" t="str">
        <f>INDEX('Rp0,2, МПа'!$D:$P,ROW(D66),COLUMN($P66)-COLUMN(D66)+1)</f>
        <v>-</v>
      </c>
      <c r="R66" s="6" t="str">
        <f>INDEX('Rp0,2, МПа'!$D:$P,ROW(E66),COLUMN($P66)-COLUMN(E66)+1)</f>
        <v>-</v>
      </c>
      <c r="S66" s="6">
        <f>INDEX('Rp0,2, МПа'!$D:$P,ROW(F66),COLUMN($P66)-COLUMN(F66)+1)</f>
        <v>167</v>
      </c>
      <c r="T66" s="6">
        <f>INDEX('Rp0,2, МПа'!$D:$P,ROW(G66),COLUMN($P66)-COLUMN(G66)+1)</f>
        <v>177</v>
      </c>
      <c r="U66" s="6">
        <f>INDEX('Rp0,2, МПа'!$D:$P,ROW(H66),COLUMN($P66)-COLUMN(H66)+1)</f>
        <v>196</v>
      </c>
      <c r="V66" s="6">
        <f>INDEX('Rp0,2, МПа'!$D:$P,ROW(I66),COLUMN($P66)-COLUMN(I66)+1)</f>
        <v>196</v>
      </c>
      <c r="W66" s="6">
        <f>INDEX('Rp0,2, МПа'!$D:$P,ROW(J66),COLUMN($P66)-COLUMN(J66)+1)</f>
        <v>206</v>
      </c>
      <c r="X66" s="6">
        <f>INDEX('Rp0,2, МПа'!$D:$P,ROW(K66),COLUMN($P66)-COLUMN(K66)+1)</f>
        <v>206</v>
      </c>
      <c r="Y66" s="6">
        <f>INDEX('Rp0,2, МПа'!$D:$P,ROW(L66),COLUMN($P66)-COLUMN(L66)+1)</f>
        <v>206</v>
      </c>
      <c r="Z66" s="6">
        <f>INDEX('Rp0,2, МПа'!$D:$P,ROW(M66),COLUMN($P66)-COLUMN(M66)+1)</f>
        <v>206</v>
      </c>
      <c r="AA66" s="6">
        <f>INDEX('Rp0,2, МПа'!$D:$P,ROW(N66),COLUMN($P66)-COLUMN(N66)+1)</f>
        <v>206</v>
      </c>
      <c r="AB66" s="6">
        <f>INDEX('Rp0,2, МПа'!$D:$P,ROW(O66),COLUMN($P66)-COLUMN(O66)+1)</f>
        <v>226</v>
      </c>
      <c r="AC66" s="16">
        <f>INDEX('Rp0,2, МПа'!$D:$P,ROW(P66),COLUMN($P66)-COLUMN(P66)+1)</f>
        <v>245</v>
      </c>
    </row>
    <row r="67" spans="1:29" x14ac:dyDescent="0.25">
      <c r="A67" s="10" t="str">
        <f>INDEX('Обработка исходного'!B:B,ROW($B$3)+4*(ROW($B67)-ROW($B$3)))</f>
        <v>Сталь легированная</v>
      </c>
      <c r="B67" s="10" t="str">
        <f>INDEX('Обработка исходного'!D:D,ROW($B$3)+4*(ROW($B67)-ROW($B$3)))</f>
        <v>20X</v>
      </c>
      <c r="C67" s="10" t="str">
        <f>IF(ISBLANK(INDEX('Обработка исходного'!E:E,ROW($B$3)+4*(ROW($B67)-ROW($B$3)))),"",INDEX('Обработка исходного'!E:E,ROW($B$3)+4*(ROW($B67)-ROW($B$3))))</f>
        <v>Поковки диаметром до 300 мм, КП275*</v>
      </c>
      <c r="D67" s="15" t="str">
        <f>INDEX('Rm, МПа'!$D:$P,ROW(D67),COLUMN($P67)-COLUMN(D67)+1)</f>
        <v>-</v>
      </c>
      <c r="E67" s="6" t="str">
        <f>INDEX('Rm, МПа'!$D:$P,ROW(E67),COLUMN($P67)-COLUMN(E67)+1)</f>
        <v>-</v>
      </c>
      <c r="F67" s="6">
        <f>INDEX('Rm, МПа'!$D:$P,ROW(F67),COLUMN($P67)-COLUMN(F67)+1)</f>
        <v>323</v>
      </c>
      <c r="G67" s="6">
        <f>INDEX('Rm, МПа'!$D:$P,ROW(G67),COLUMN($P67)-COLUMN(G67)+1)</f>
        <v>353</v>
      </c>
      <c r="H67" s="6">
        <f>INDEX('Rm, МПа'!$D:$P,ROW(H67),COLUMN($P67)-COLUMN(H67)+1)</f>
        <v>412</v>
      </c>
      <c r="I67" s="6">
        <f>INDEX('Rm, МПа'!$D:$P,ROW(I67),COLUMN($P67)-COLUMN(I67)+1)</f>
        <v>461</v>
      </c>
      <c r="J67" s="6">
        <f>INDEX('Rm, МПа'!$D:$P,ROW(J67),COLUMN($P67)-COLUMN(J67)+1)</f>
        <v>491</v>
      </c>
      <c r="K67" s="6">
        <f>INDEX('Rm, МПа'!$D:$P,ROW(K67),COLUMN($P67)-COLUMN(K67)+1)</f>
        <v>491</v>
      </c>
      <c r="L67" s="6">
        <f>INDEX('Rm, МПа'!$D:$P,ROW(L67),COLUMN($P67)-COLUMN(L67)+1)</f>
        <v>491</v>
      </c>
      <c r="M67" s="6">
        <f>INDEX('Rm, МПа'!$D:$P,ROW(M67),COLUMN($P67)-COLUMN(M67)+1)</f>
        <v>491</v>
      </c>
      <c r="N67" s="6">
        <f>INDEX('Rm, МПа'!$D:$P,ROW(N67),COLUMN($P67)-COLUMN(N67)+1)</f>
        <v>491</v>
      </c>
      <c r="O67" s="6">
        <f>INDEX('Rm, МПа'!$D:$P,ROW(O67),COLUMN($P67)-COLUMN(O67)+1)</f>
        <v>500</v>
      </c>
      <c r="P67" s="16">
        <f>INDEX('Rm, МПа'!$D:$P,ROW(P67),COLUMN($P67)-COLUMN(P67)+1)</f>
        <v>530</v>
      </c>
      <c r="Q67" s="15" t="str">
        <f>INDEX('Rp0,2, МПа'!$D:$P,ROW(D67),COLUMN($P67)-COLUMN(D67)+1)</f>
        <v>-</v>
      </c>
      <c r="R67" s="6" t="str">
        <f>INDEX('Rp0,2, МПа'!$D:$P,ROW(E67),COLUMN($P67)-COLUMN(E67)+1)</f>
        <v>-</v>
      </c>
      <c r="S67" s="6">
        <f>INDEX('Rp0,2, МПа'!$D:$P,ROW(F67),COLUMN($P67)-COLUMN(F67)+1)</f>
        <v>177</v>
      </c>
      <c r="T67" s="6">
        <f>INDEX('Rp0,2, МПа'!$D:$P,ROW(G67),COLUMN($P67)-COLUMN(G67)+1)</f>
        <v>196</v>
      </c>
      <c r="U67" s="6">
        <f>INDEX('Rp0,2, МПа'!$D:$P,ROW(H67),COLUMN($P67)-COLUMN(H67)+1)</f>
        <v>206</v>
      </c>
      <c r="V67" s="6">
        <f>INDEX('Rp0,2, МПа'!$D:$P,ROW(I67),COLUMN($P67)-COLUMN(I67)+1)</f>
        <v>216</v>
      </c>
      <c r="W67" s="6">
        <f>INDEX('Rp0,2, МПа'!$D:$P,ROW(J67),COLUMN($P67)-COLUMN(J67)+1)</f>
        <v>235</v>
      </c>
      <c r="X67" s="6">
        <f>INDEX('Rp0,2, МПа'!$D:$P,ROW(K67),COLUMN($P67)-COLUMN(K67)+1)</f>
        <v>235</v>
      </c>
      <c r="Y67" s="6">
        <f>INDEX('Rp0,2, МПа'!$D:$P,ROW(L67),COLUMN($P67)-COLUMN(L67)+1)</f>
        <v>235</v>
      </c>
      <c r="Z67" s="6">
        <f>INDEX('Rp0,2, МПа'!$D:$P,ROW(M67),COLUMN($P67)-COLUMN(M67)+1)</f>
        <v>235</v>
      </c>
      <c r="AA67" s="6">
        <f>INDEX('Rp0,2, МПа'!$D:$P,ROW(N67),COLUMN($P67)-COLUMN(N67)+1)</f>
        <v>235</v>
      </c>
      <c r="AB67" s="6">
        <f>INDEX('Rp0,2, МПа'!$D:$P,ROW(O67),COLUMN($P67)-COLUMN(O67)+1)</f>
        <v>245</v>
      </c>
      <c r="AC67" s="16">
        <f>INDEX('Rp0,2, МПа'!$D:$P,ROW(P67),COLUMN($P67)-COLUMN(P67)+1)</f>
        <v>275</v>
      </c>
    </row>
    <row r="68" spans="1:29" x14ac:dyDescent="0.25">
      <c r="A68" s="10" t="str">
        <f>INDEX('Обработка исходного'!B:B,ROW($B$3)+4*(ROW($B68)-ROW($B$3)))</f>
        <v>Сталь легированная</v>
      </c>
      <c r="B68" s="10" t="str">
        <f>INDEX('Обработка исходного'!D:D,ROW($B$3)+4*(ROW($B68)-ROW($B$3)))</f>
        <v>20X</v>
      </c>
      <c r="C68" s="10" t="str">
        <f>IF(ISBLANK(INDEX('Обработка исходного'!E:E,ROW($B$3)+4*(ROW($B68)-ROW($B$3)))),"",INDEX('Обработка исходного'!E:E,ROW($B$3)+4*(ROW($B68)-ROW($B$3))))</f>
        <v>Поковки диаметром от 100 до 300 мм, КП315*</v>
      </c>
      <c r="D68" s="15" t="str">
        <f>INDEX('Rm, МПа'!$D:$P,ROW(D68),COLUMN($P68)-COLUMN(D68)+1)</f>
        <v>-</v>
      </c>
      <c r="E68" s="6" t="str">
        <f>INDEX('Rm, МПа'!$D:$P,ROW(E68),COLUMN($P68)-COLUMN(E68)+1)</f>
        <v>-</v>
      </c>
      <c r="F68" s="6">
        <f>INDEX('Rm, МПа'!$D:$P,ROW(F68),COLUMN($P68)-COLUMN(F68)+1)</f>
        <v>343</v>
      </c>
      <c r="G68" s="6">
        <f>INDEX('Rm, МПа'!$D:$P,ROW(G68),COLUMN($P68)-COLUMN(G68)+1)</f>
        <v>373</v>
      </c>
      <c r="H68" s="6">
        <f>INDEX('Rm, МПа'!$D:$P,ROW(H68),COLUMN($P68)-COLUMN(H68)+1)</f>
        <v>441</v>
      </c>
      <c r="I68" s="6">
        <f>INDEX('Rm, МПа'!$D:$P,ROW(I68),COLUMN($P68)-COLUMN(I68)+1)</f>
        <v>491</v>
      </c>
      <c r="J68" s="6">
        <f>INDEX('Rm, МПа'!$D:$P,ROW(J68),COLUMN($P68)-COLUMN(J68)+1)</f>
        <v>520</v>
      </c>
      <c r="K68" s="6">
        <f>INDEX('Rm, МПа'!$D:$P,ROW(K68),COLUMN($P68)-COLUMN(K68)+1)</f>
        <v>520</v>
      </c>
      <c r="L68" s="6">
        <f>INDEX('Rm, МПа'!$D:$P,ROW(L68),COLUMN($P68)-COLUMN(L68)+1)</f>
        <v>520</v>
      </c>
      <c r="M68" s="6">
        <f>INDEX('Rm, МПа'!$D:$P,ROW(M68),COLUMN($P68)-COLUMN(M68)+1)</f>
        <v>520</v>
      </c>
      <c r="N68" s="6">
        <f>INDEX('Rm, МПа'!$D:$P,ROW(N68),COLUMN($P68)-COLUMN(N68)+1)</f>
        <v>520</v>
      </c>
      <c r="O68" s="6">
        <f>INDEX('Rm, МПа'!$D:$P,ROW(O68),COLUMN($P68)-COLUMN(O68)+1)</f>
        <v>540</v>
      </c>
      <c r="P68" s="16">
        <f>INDEX('Rm, МПа'!$D:$P,ROW(P68),COLUMN($P68)-COLUMN(P68)+1)</f>
        <v>570</v>
      </c>
      <c r="Q68" s="15" t="str">
        <f>INDEX('Rp0,2, МПа'!$D:$P,ROW(D68),COLUMN($P68)-COLUMN(D68)+1)</f>
        <v>-</v>
      </c>
      <c r="R68" s="6" t="str">
        <f>INDEX('Rp0,2, МПа'!$D:$P,ROW(E68),COLUMN($P68)-COLUMN(E68)+1)</f>
        <v>-</v>
      </c>
      <c r="S68" s="6">
        <f>INDEX('Rp0,2, МПа'!$D:$P,ROW(F68),COLUMN($P68)-COLUMN(F68)+1)</f>
        <v>196</v>
      </c>
      <c r="T68" s="6">
        <f>INDEX('Rp0,2, МПа'!$D:$P,ROW(G68),COLUMN($P68)-COLUMN(G68)+1)</f>
        <v>226</v>
      </c>
      <c r="U68" s="6">
        <f>INDEX('Rp0,2, МПа'!$D:$P,ROW(H68),COLUMN($P68)-COLUMN(H68)+1)</f>
        <v>235</v>
      </c>
      <c r="V68" s="6">
        <f>INDEX('Rp0,2, МПа'!$D:$P,ROW(I68),COLUMN($P68)-COLUMN(I68)+1)</f>
        <v>245</v>
      </c>
      <c r="W68" s="6">
        <f>INDEX('Rp0,2, МПа'!$D:$P,ROW(J68),COLUMN($P68)-COLUMN(J68)+1)</f>
        <v>265</v>
      </c>
      <c r="X68" s="6">
        <f>INDEX('Rp0,2, МПа'!$D:$P,ROW(K68),COLUMN($P68)-COLUMN(K68)+1)</f>
        <v>265</v>
      </c>
      <c r="Y68" s="6">
        <f>INDEX('Rp0,2, МПа'!$D:$P,ROW(L68),COLUMN($P68)-COLUMN(L68)+1)</f>
        <v>265</v>
      </c>
      <c r="Z68" s="6">
        <f>INDEX('Rp0,2, МПа'!$D:$P,ROW(M68),COLUMN($P68)-COLUMN(M68)+1)</f>
        <v>265</v>
      </c>
      <c r="AA68" s="6">
        <f>INDEX('Rp0,2, МПа'!$D:$P,ROW(N68),COLUMN($P68)-COLUMN(N68)+1)</f>
        <v>265</v>
      </c>
      <c r="AB68" s="6">
        <f>INDEX('Rp0,2, МПа'!$D:$P,ROW(O68),COLUMN($P68)-COLUMN(O68)+1)</f>
        <v>275</v>
      </c>
      <c r="AC68" s="16">
        <f>INDEX('Rp0,2, МПа'!$D:$P,ROW(P68),COLUMN($P68)-COLUMN(P68)+1)</f>
        <v>315</v>
      </c>
    </row>
    <row r="69" spans="1:29" x14ac:dyDescent="0.25">
      <c r="A69" s="10" t="str">
        <f>INDEX('Обработка исходного'!B:B,ROW($B$3)+4*(ROW($B69)-ROW($B$3)))</f>
        <v>Сталь легированная</v>
      </c>
      <c r="B69" s="10" t="str">
        <f>INDEX('Обработка исходного'!D:D,ROW($B$3)+4*(ROW($B69)-ROW($B$3)))</f>
        <v>20X</v>
      </c>
      <c r="C69" s="10" t="str">
        <f>IF(ISBLANK(INDEX('Обработка исходного'!E:E,ROW($B$3)+4*(ROW($B69)-ROW($B$3)))),"",INDEX('Обработка исходного'!E:E,ROW($B$3)+4*(ROW($B69)-ROW($B$3))))</f>
        <v>Поковки диаметром от 100 до 300 мм, КП345*</v>
      </c>
      <c r="D69" s="15" t="str">
        <f>INDEX('Rm, МПа'!$D:$P,ROW(D69),COLUMN($P69)-COLUMN(D69)+1)</f>
        <v>-</v>
      </c>
      <c r="E69" s="6" t="str">
        <f>INDEX('Rm, МПа'!$D:$P,ROW(E69),COLUMN($P69)-COLUMN(E69)+1)</f>
        <v>-</v>
      </c>
      <c r="F69" s="6">
        <f>INDEX('Rm, МПа'!$D:$P,ROW(F69),COLUMN($P69)-COLUMN(F69)+1)</f>
        <v>353</v>
      </c>
      <c r="G69" s="6">
        <f>INDEX('Rm, МПа'!$D:$P,ROW(G69),COLUMN($P69)-COLUMN(G69)+1)</f>
        <v>383</v>
      </c>
      <c r="H69" s="6">
        <f>INDEX('Rm, МПа'!$D:$P,ROW(H69),COLUMN($P69)-COLUMN(H69)+1)</f>
        <v>451</v>
      </c>
      <c r="I69" s="6">
        <f>INDEX('Rm, МПа'!$D:$P,ROW(I69),COLUMN($P69)-COLUMN(I69)+1)</f>
        <v>500</v>
      </c>
      <c r="J69" s="6">
        <f>INDEX('Rm, МПа'!$D:$P,ROW(J69),COLUMN($P69)-COLUMN(J69)+1)</f>
        <v>540</v>
      </c>
      <c r="K69" s="6">
        <f>INDEX('Rm, МПа'!$D:$P,ROW(K69),COLUMN($P69)-COLUMN(K69)+1)</f>
        <v>540</v>
      </c>
      <c r="L69" s="6">
        <f>INDEX('Rm, МПа'!$D:$P,ROW(L69),COLUMN($P69)-COLUMN(L69)+1)</f>
        <v>540</v>
      </c>
      <c r="M69" s="6">
        <f>INDEX('Rm, МПа'!$D:$P,ROW(M69),COLUMN($P69)-COLUMN(M69)+1)</f>
        <v>540</v>
      </c>
      <c r="N69" s="6">
        <f>INDEX('Rm, МПа'!$D:$P,ROW(N69),COLUMN($P69)-COLUMN(N69)+1)</f>
        <v>540</v>
      </c>
      <c r="O69" s="6">
        <f>INDEX('Rm, МПа'!$D:$P,ROW(O69),COLUMN($P69)-COLUMN(O69)+1)</f>
        <v>559</v>
      </c>
      <c r="P69" s="16">
        <f>INDEX('Rm, МПа'!$D:$P,ROW(P69),COLUMN($P69)-COLUMN(P69)+1)</f>
        <v>590</v>
      </c>
      <c r="Q69" s="15" t="str">
        <f>INDEX('Rp0,2, МПа'!$D:$P,ROW(D69),COLUMN($P69)-COLUMN(D69)+1)</f>
        <v>-</v>
      </c>
      <c r="R69" s="6" t="str">
        <f>INDEX('Rp0,2, МПа'!$D:$P,ROW(E69),COLUMN($P69)-COLUMN(E69)+1)</f>
        <v>-</v>
      </c>
      <c r="S69" s="6">
        <f>INDEX('Rp0,2, МПа'!$D:$P,ROW(F69),COLUMN($P69)-COLUMN(F69)+1)</f>
        <v>216</v>
      </c>
      <c r="T69" s="6">
        <f>INDEX('Rp0,2, МПа'!$D:$P,ROW(G69),COLUMN($P69)-COLUMN(G69)+1)</f>
        <v>245</v>
      </c>
      <c r="U69" s="6">
        <f>INDEX('Rp0,2, МПа'!$D:$P,ROW(H69),COLUMN($P69)-COLUMN(H69)+1)</f>
        <v>255</v>
      </c>
      <c r="V69" s="6">
        <f>INDEX('Rp0,2, МПа'!$D:$P,ROW(I69),COLUMN($P69)-COLUMN(I69)+1)</f>
        <v>265</v>
      </c>
      <c r="W69" s="6">
        <f>INDEX('Rp0,2, МПа'!$D:$P,ROW(J69),COLUMN($P69)-COLUMN(J69)+1)</f>
        <v>284</v>
      </c>
      <c r="X69" s="6">
        <f>INDEX('Rp0,2, МПа'!$D:$P,ROW(K69),COLUMN($P69)-COLUMN(K69)+1)</f>
        <v>284</v>
      </c>
      <c r="Y69" s="6">
        <f>INDEX('Rp0,2, МПа'!$D:$P,ROW(L69),COLUMN($P69)-COLUMN(L69)+1)</f>
        <v>284</v>
      </c>
      <c r="Z69" s="6">
        <f>INDEX('Rp0,2, МПа'!$D:$P,ROW(M69),COLUMN($P69)-COLUMN(M69)+1)</f>
        <v>284</v>
      </c>
      <c r="AA69" s="6">
        <f>INDEX('Rp0,2, МПа'!$D:$P,ROW(N69),COLUMN($P69)-COLUMN(N69)+1)</f>
        <v>284</v>
      </c>
      <c r="AB69" s="6">
        <f>INDEX('Rp0,2, МПа'!$D:$P,ROW(O69),COLUMN($P69)-COLUMN(O69)+1)</f>
        <v>294</v>
      </c>
      <c r="AC69" s="16">
        <f>INDEX('Rp0,2, МПа'!$D:$P,ROW(P69),COLUMN($P69)-COLUMN(P69)+1)</f>
        <v>345</v>
      </c>
    </row>
    <row r="70" spans="1:29" x14ac:dyDescent="0.25">
      <c r="A70" s="10" t="str">
        <f>INDEX('Обработка исходного'!B:B,ROW($B$3)+4*(ROW($B70)-ROW($B$3)))</f>
        <v>Сталь легированная</v>
      </c>
      <c r="B70" s="10" t="str">
        <f>INDEX('Обработка исходного'!D:D,ROW($B$3)+4*(ROW($B70)-ROW($B$3)))</f>
        <v>30Х</v>
      </c>
      <c r="C70" s="10" t="str">
        <f>IF(ISBLANK(INDEX('Обработка исходного'!E:E,ROW($B$3)+4*(ROW($B70)-ROW($B$3)))),"",INDEX('Обработка исходного'!E:E,ROW($B$3)+4*(ROW($B70)-ROW($B$3))))</f>
        <v>Прутки, полосы диаметром или толщиной до 80 мм</v>
      </c>
      <c r="D70" s="15" t="str">
        <f>INDEX('Rm, МПа'!$D:$P,ROW(D70),COLUMN($P70)-COLUMN(D70)+1)</f>
        <v>-</v>
      </c>
      <c r="E70" s="6" t="str">
        <f>INDEX('Rm, МПа'!$D:$P,ROW(E70),COLUMN($P70)-COLUMN(E70)+1)</f>
        <v>-</v>
      </c>
      <c r="F70" s="6">
        <f>INDEX('Rm, МПа'!$D:$P,ROW(F70),COLUMN($P70)-COLUMN(F70)+1)</f>
        <v>530</v>
      </c>
      <c r="G70" s="6">
        <f>INDEX('Rm, МПа'!$D:$P,ROW(G70),COLUMN($P70)-COLUMN(G70)+1)</f>
        <v>608</v>
      </c>
      <c r="H70" s="6">
        <f>INDEX('Rm, МПа'!$D:$P,ROW(H70),COLUMN($P70)-COLUMN(H70)+1)</f>
        <v>657</v>
      </c>
      <c r="I70" s="6">
        <f>INDEX('Rm, МПа'!$D:$P,ROW(I70),COLUMN($P70)-COLUMN(I70)+1)</f>
        <v>735</v>
      </c>
      <c r="J70" s="6">
        <f>INDEX('Rm, МПа'!$D:$P,ROW(J70),COLUMN($P70)-COLUMN(J70)+1)</f>
        <v>774</v>
      </c>
      <c r="K70" s="6">
        <f>INDEX('Rm, МПа'!$D:$P,ROW(K70),COLUMN($P70)-COLUMN(K70)+1)</f>
        <v>813</v>
      </c>
      <c r="L70" s="6">
        <f>INDEX('Rm, МПа'!$D:$P,ROW(L70),COLUMN($P70)-COLUMN(L70)+1)</f>
        <v>833</v>
      </c>
      <c r="M70" s="6">
        <f>INDEX('Rm, МПа'!$D:$P,ROW(M70),COLUMN($P70)-COLUMN(M70)+1)</f>
        <v>843</v>
      </c>
      <c r="N70" s="6">
        <f>INDEX('Rm, МПа'!$D:$P,ROW(N70),COLUMN($P70)-COLUMN(N70)+1)</f>
        <v>862</v>
      </c>
      <c r="O70" s="6">
        <f>INDEX('Rm, МПа'!$D:$P,ROW(O70),COLUMN($P70)-COLUMN(O70)+1)</f>
        <v>872</v>
      </c>
      <c r="P70" s="16">
        <f>INDEX('Rm, МПа'!$D:$P,ROW(P70),COLUMN($P70)-COLUMN(P70)+1)</f>
        <v>883</v>
      </c>
      <c r="Q70" s="15" t="str">
        <f>INDEX('Rp0,2, МПа'!$D:$P,ROW(D70),COLUMN($P70)-COLUMN(D70)+1)</f>
        <v>-</v>
      </c>
      <c r="R70" s="6" t="str">
        <f>INDEX('Rp0,2, МПа'!$D:$P,ROW(E70),COLUMN($P70)-COLUMN(E70)+1)</f>
        <v>-</v>
      </c>
      <c r="S70" s="6">
        <f>INDEX('Rp0,2, МПа'!$D:$P,ROW(F70),COLUMN($P70)-COLUMN(F70)+1)</f>
        <v>461</v>
      </c>
      <c r="T70" s="6">
        <f>INDEX('Rp0,2, МПа'!$D:$P,ROW(G70),COLUMN($P70)-COLUMN(G70)+1)</f>
        <v>490</v>
      </c>
      <c r="U70" s="6">
        <f>INDEX('Rp0,2, МПа'!$D:$P,ROW(H70),COLUMN($P70)-COLUMN(H70)+1)</f>
        <v>490</v>
      </c>
      <c r="V70" s="6">
        <f>INDEX('Rp0,2, МПа'!$D:$P,ROW(I70),COLUMN($P70)-COLUMN(I70)+1)</f>
        <v>529</v>
      </c>
      <c r="W70" s="6">
        <f>INDEX('Rp0,2, МПа'!$D:$P,ROW(J70),COLUMN($P70)-COLUMN(J70)+1)</f>
        <v>559</v>
      </c>
      <c r="X70" s="6">
        <f>INDEX('Rp0,2, МПа'!$D:$P,ROW(K70),COLUMN($P70)-COLUMN(K70)+1)</f>
        <v>578</v>
      </c>
      <c r="Y70" s="6">
        <f>INDEX('Rp0,2, МПа'!$D:$P,ROW(L70),COLUMN($P70)-COLUMN(L70)+1)</f>
        <v>598</v>
      </c>
      <c r="Z70" s="6">
        <f>INDEX('Rp0,2, МПа'!$D:$P,ROW(M70),COLUMN($P70)-COLUMN(M70)+1)</f>
        <v>608</v>
      </c>
      <c r="AA70" s="6">
        <f>INDEX('Rp0,2, МПа'!$D:$P,ROW(N70),COLUMN($P70)-COLUMN(N70)+1)</f>
        <v>627</v>
      </c>
      <c r="AB70" s="6">
        <f>INDEX('Rp0,2, МПа'!$D:$P,ROW(O70),COLUMN($P70)-COLUMN(O70)+1)</f>
        <v>638</v>
      </c>
      <c r="AC70" s="16">
        <f>INDEX('Rp0,2, МПа'!$D:$P,ROW(P70),COLUMN($P70)-COLUMN(P70)+1)</f>
        <v>687</v>
      </c>
    </row>
    <row r="71" spans="1:29" x14ac:dyDescent="0.25">
      <c r="A71" s="10" t="str">
        <f>INDEX('Обработка исходного'!B:B,ROW($B$3)+4*(ROW($B71)-ROW($B$3)))</f>
        <v>Сталь легированная</v>
      </c>
      <c r="B71" s="10" t="str">
        <f>INDEX('Обработка исходного'!D:D,ROW($B$3)+4*(ROW($B71)-ROW($B$3)))</f>
        <v>30Х</v>
      </c>
      <c r="C71" s="10" t="str">
        <f>IF(ISBLANK(INDEX('Обработка исходного'!E:E,ROW($B$3)+4*(ROW($B71)-ROW($B$3)))),"",INDEX('Обработка исходного'!E:E,ROW($B$3)+4*(ROW($B71)-ROW($B$3))))</f>
        <v>Прутки, полосы диаметром или толщиной от 80 до 150 мм</v>
      </c>
      <c r="D71" s="15" t="str">
        <f>INDEX('Rm, МПа'!$D:$P,ROW(D71),COLUMN($P71)-COLUMN(D71)+1)</f>
        <v>-</v>
      </c>
      <c r="E71" s="6" t="str">
        <f>INDEX('Rm, МПа'!$D:$P,ROW(E71),COLUMN($P71)-COLUMN(E71)+1)</f>
        <v>-</v>
      </c>
      <c r="F71" s="6">
        <f>INDEX('Rm, МПа'!$D:$P,ROW(F71),COLUMN($P71)-COLUMN(F71)+1)</f>
        <v>530</v>
      </c>
      <c r="G71" s="6">
        <f>INDEX('Rm, МПа'!$D:$P,ROW(G71),COLUMN($P71)-COLUMN(G71)+1)</f>
        <v>608</v>
      </c>
      <c r="H71" s="6">
        <f>INDEX('Rm, МПа'!$D:$P,ROW(H71),COLUMN($P71)-COLUMN(H71)+1)</f>
        <v>687</v>
      </c>
      <c r="I71" s="6">
        <f>INDEX('Rm, МПа'!$D:$P,ROW(I71),COLUMN($P71)-COLUMN(I71)+1)</f>
        <v>706</v>
      </c>
      <c r="J71" s="6">
        <f>INDEX('Rm, МПа'!$D:$P,ROW(J71),COLUMN($P71)-COLUMN(J71)+1)</f>
        <v>726</v>
      </c>
      <c r="K71" s="6">
        <f>INDEX('Rm, МПа'!$D:$P,ROW(K71),COLUMN($P71)-COLUMN(K71)+1)</f>
        <v>755</v>
      </c>
      <c r="L71" s="6">
        <f>INDEX('Rm, МПа'!$D:$P,ROW(L71),COLUMN($P71)-COLUMN(L71)+1)</f>
        <v>785</v>
      </c>
      <c r="M71" s="6">
        <f>INDEX('Rm, МПа'!$D:$P,ROW(M71),COLUMN($P71)-COLUMN(M71)+1)</f>
        <v>814</v>
      </c>
      <c r="N71" s="6">
        <f>INDEX('Rm, МПа'!$D:$P,ROW(N71),COLUMN($P71)-COLUMN(N71)+1)</f>
        <v>814</v>
      </c>
      <c r="O71" s="6">
        <f>INDEX('Rm, МПа'!$D:$P,ROW(O71),COLUMN($P71)-COLUMN(O71)+1)</f>
        <v>844</v>
      </c>
      <c r="P71" s="16">
        <f>INDEX('Rm, МПа'!$D:$P,ROW(P71),COLUMN($P71)-COLUMN(P71)+1)</f>
        <v>883</v>
      </c>
      <c r="Q71" s="15" t="str">
        <f>INDEX('Rp0,2, МПа'!$D:$P,ROW(D71),COLUMN($P71)-COLUMN(D71)+1)</f>
        <v>-</v>
      </c>
      <c r="R71" s="6" t="str">
        <f>INDEX('Rp0,2, МПа'!$D:$P,ROW(E71),COLUMN($P71)-COLUMN(E71)+1)</f>
        <v>-</v>
      </c>
      <c r="S71" s="6">
        <f>INDEX('Rp0,2, МПа'!$D:$P,ROW(F71),COLUMN($P71)-COLUMN(F71)+1)</f>
        <v>461</v>
      </c>
      <c r="T71" s="6">
        <f>INDEX('Rp0,2, МПа'!$D:$P,ROW(G71),COLUMN($P71)-COLUMN(G71)+1)</f>
        <v>491</v>
      </c>
      <c r="U71" s="6">
        <f>INDEX('Rp0,2, МПа'!$D:$P,ROW(H71),COLUMN($P71)-COLUMN(H71)+1)</f>
        <v>530</v>
      </c>
      <c r="V71" s="6">
        <f>INDEX('Rp0,2, МПа'!$D:$P,ROW(I71),COLUMN($P71)-COLUMN(I71)+1)</f>
        <v>568</v>
      </c>
      <c r="W71" s="6">
        <f>INDEX('Rp0,2, МПа'!$D:$P,ROW(J71),COLUMN($P71)-COLUMN(J71)+1)</f>
        <v>578</v>
      </c>
      <c r="X71" s="6">
        <f>INDEX('Rp0,2, МПа'!$D:$P,ROW(K71),COLUMN($P71)-COLUMN(K71)+1)</f>
        <v>589</v>
      </c>
      <c r="Y71" s="6">
        <f>INDEX('Rp0,2, МПа'!$D:$P,ROW(L71),COLUMN($P71)-COLUMN(L71)+1)</f>
        <v>589</v>
      </c>
      <c r="Z71" s="6">
        <f>INDEX('Rp0,2, МПа'!$D:$P,ROW(M71),COLUMN($P71)-COLUMN(M71)+1)</f>
        <v>589</v>
      </c>
      <c r="AA71" s="6">
        <f>INDEX('Rp0,2, МПа'!$D:$P,ROW(N71),COLUMN($P71)-COLUMN(N71)+1)</f>
        <v>598</v>
      </c>
      <c r="AB71" s="6">
        <f>INDEX('Rp0,2, МПа'!$D:$P,ROW(O71),COLUMN($P71)-COLUMN(O71)+1)</f>
        <v>638</v>
      </c>
      <c r="AC71" s="16">
        <f>INDEX('Rp0,2, МПа'!$D:$P,ROW(P71),COLUMN($P71)-COLUMN(P71)+1)</f>
        <v>687</v>
      </c>
    </row>
    <row r="72" spans="1:29" x14ac:dyDescent="0.25">
      <c r="A72" s="10" t="str">
        <f>INDEX('Обработка исходного'!B:B,ROW($B$3)+4*(ROW($B72)-ROW($B$3)))</f>
        <v>Сталь легированная</v>
      </c>
      <c r="B72" s="10" t="str">
        <f>INDEX('Обработка исходного'!D:D,ROW($B$3)+4*(ROW($B72)-ROW($B$3)))</f>
        <v>30Х</v>
      </c>
      <c r="C72" s="10" t="str">
        <f>IF(ISBLANK(INDEX('Обработка исходного'!E:E,ROW($B$3)+4*(ROW($B72)-ROW($B$3)))),"",INDEX('Обработка исходного'!E:E,ROW($B$3)+4*(ROW($B72)-ROW($B$3))))</f>
        <v>Прутки, полосы диаметром или толщиной от 150 до 250 мм</v>
      </c>
      <c r="D72" s="15" t="str">
        <f>INDEX('Rm, МПа'!$D:$P,ROW(D72),COLUMN($P72)-COLUMN(D72)+1)</f>
        <v>-</v>
      </c>
      <c r="E72" s="6" t="str">
        <f>INDEX('Rm, МПа'!$D:$P,ROW(E72),COLUMN($P72)-COLUMN(E72)+1)</f>
        <v>-</v>
      </c>
      <c r="F72" s="6">
        <f>INDEX('Rm, МПа'!$D:$P,ROW(F72),COLUMN($P72)-COLUMN(F72)+1)</f>
        <v>530</v>
      </c>
      <c r="G72" s="6">
        <f>INDEX('Rm, МПа'!$D:$P,ROW(G72),COLUMN($P72)-COLUMN(G72)+1)</f>
        <v>608</v>
      </c>
      <c r="H72" s="6">
        <f>INDEX('Rm, МПа'!$D:$P,ROW(H72),COLUMN($P72)-COLUMN(H72)+1)</f>
        <v>687</v>
      </c>
      <c r="I72" s="6">
        <f>INDEX('Rm, МПа'!$D:$P,ROW(I72),COLUMN($P72)-COLUMN(I72)+1)</f>
        <v>706</v>
      </c>
      <c r="J72" s="6">
        <f>INDEX('Rm, МПа'!$D:$P,ROW(J72),COLUMN($P72)-COLUMN(J72)+1)</f>
        <v>726</v>
      </c>
      <c r="K72" s="6">
        <f>INDEX('Rm, МПа'!$D:$P,ROW(K72),COLUMN($P72)-COLUMN(K72)+1)</f>
        <v>755</v>
      </c>
      <c r="L72" s="6">
        <f>INDEX('Rm, МПа'!$D:$P,ROW(L72),COLUMN($P72)-COLUMN(L72)+1)</f>
        <v>785</v>
      </c>
      <c r="M72" s="6">
        <f>INDEX('Rm, МПа'!$D:$P,ROW(M72),COLUMN($P72)-COLUMN(M72)+1)</f>
        <v>814</v>
      </c>
      <c r="N72" s="6">
        <f>INDEX('Rm, МПа'!$D:$P,ROW(N72),COLUMN($P72)-COLUMN(N72)+1)</f>
        <v>814</v>
      </c>
      <c r="O72" s="6">
        <f>INDEX('Rm, МПа'!$D:$P,ROW(O72),COLUMN($P72)-COLUMN(O72)+1)</f>
        <v>844</v>
      </c>
      <c r="P72" s="16">
        <f>INDEX('Rm, МПа'!$D:$P,ROW(P72),COLUMN($P72)-COLUMN(P72)+1)</f>
        <v>883</v>
      </c>
      <c r="Q72" s="15" t="str">
        <f>INDEX('Rp0,2, МПа'!$D:$P,ROW(D72),COLUMN($P72)-COLUMN(D72)+1)</f>
        <v>-</v>
      </c>
      <c r="R72" s="6" t="str">
        <f>INDEX('Rp0,2, МПа'!$D:$P,ROW(E72),COLUMN($P72)-COLUMN(E72)+1)</f>
        <v>-</v>
      </c>
      <c r="S72" s="6">
        <f>INDEX('Rp0,2, МПа'!$D:$P,ROW(F72),COLUMN($P72)-COLUMN(F72)+1)</f>
        <v>461</v>
      </c>
      <c r="T72" s="6">
        <f>INDEX('Rp0,2, МПа'!$D:$P,ROW(G72),COLUMN($P72)-COLUMN(G72)+1)</f>
        <v>491</v>
      </c>
      <c r="U72" s="6">
        <f>INDEX('Rp0,2, МПа'!$D:$P,ROW(H72),COLUMN($P72)-COLUMN(H72)+1)</f>
        <v>530</v>
      </c>
      <c r="V72" s="6">
        <f>INDEX('Rp0,2, МПа'!$D:$P,ROW(I72),COLUMN($P72)-COLUMN(I72)+1)</f>
        <v>569</v>
      </c>
      <c r="W72" s="6">
        <f>INDEX('Rp0,2, МПа'!$D:$P,ROW(J72),COLUMN($P72)-COLUMN(J72)+1)</f>
        <v>589</v>
      </c>
      <c r="X72" s="6">
        <f>INDEX('Rp0,2, МПа'!$D:$P,ROW(K72),COLUMN($P72)-COLUMN(K72)+1)</f>
        <v>589</v>
      </c>
      <c r="Y72" s="6">
        <f>INDEX('Rp0,2, МПа'!$D:$P,ROW(L72),COLUMN($P72)-COLUMN(L72)+1)</f>
        <v>589</v>
      </c>
      <c r="Z72" s="6">
        <f>INDEX('Rp0,2, МПа'!$D:$P,ROW(M72),COLUMN($P72)-COLUMN(M72)+1)</f>
        <v>589</v>
      </c>
      <c r="AA72" s="6">
        <f>INDEX('Rp0,2, МПа'!$D:$P,ROW(N72),COLUMN($P72)-COLUMN(N72)+1)</f>
        <v>598</v>
      </c>
      <c r="AB72" s="6">
        <f>INDEX('Rp0,2, МПа'!$D:$P,ROW(O72),COLUMN($P72)-COLUMN(O72)+1)</f>
        <v>638</v>
      </c>
      <c r="AC72" s="16">
        <f>INDEX('Rp0,2, МПа'!$D:$P,ROW(P72),COLUMN($P72)-COLUMN(P72)+1)</f>
        <v>687</v>
      </c>
    </row>
    <row r="73" spans="1:29" x14ac:dyDescent="0.25">
      <c r="A73" s="10" t="str">
        <f>INDEX('Обработка исходного'!B:B,ROW($B$3)+4*(ROW($B73)-ROW($B$3)))</f>
        <v>Сталь легированная</v>
      </c>
      <c r="B73" s="10" t="str">
        <f>INDEX('Обработка исходного'!D:D,ROW($B$3)+4*(ROW($B73)-ROW($B$3)))</f>
        <v>30Х</v>
      </c>
      <c r="C73" s="10" t="str">
        <f>IF(ISBLANK(INDEX('Обработка исходного'!E:E,ROW($B$3)+4*(ROW($B73)-ROW($B$3)))),"",INDEX('Обработка исходного'!E:E,ROW($B$3)+4*(ROW($B73)-ROW($B$3))))</f>
        <v>Поковки толщиной до 100 мм, КП395*</v>
      </c>
      <c r="D73" s="15" t="str">
        <f>INDEX('Rm, МПа'!$D:$P,ROW(D73),COLUMN($P73)-COLUMN(D73)+1)</f>
        <v>-</v>
      </c>
      <c r="E73" s="6" t="str">
        <f>INDEX('Rm, МПа'!$D:$P,ROW(E73),COLUMN($P73)-COLUMN(E73)+1)</f>
        <v>-</v>
      </c>
      <c r="F73" s="6">
        <f>INDEX('Rm, МПа'!$D:$P,ROW(F73),COLUMN($P73)-COLUMN(F73)+1)</f>
        <v>373</v>
      </c>
      <c r="G73" s="6">
        <f>INDEX('Rm, МПа'!$D:$P,ROW(G73),COLUMN($P73)-COLUMN(G73)+1)</f>
        <v>422</v>
      </c>
      <c r="H73" s="6">
        <f>INDEX('Rm, МПа'!$D:$P,ROW(H73),COLUMN($P73)-COLUMN(H73)+1)</f>
        <v>481</v>
      </c>
      <c r="I73" s="6">
        <f>INDEX('Rm, МПа'!$D:$P,ROW(I73),COLUMN($P73)-COLUMN(I73)+1)</f>
        <v>491</v>
      </c>
      <c r="J73" s="6">
        <f>INDEX('Rm, МПа'!$D:$P,ROW(J73),COLUMN($P73)-COLUMN(J73)+1)</f>
        <v>510</v>
      </c>
      <c r="K73" s="6">
        <f>INDEX('Rm, МПа'!$D:$P,ROW(K73),COLUMN($P73)-COLUMN(K73)+1)</f>
        <v>530</v>
      </c>
      <c r="L73" s="6">
        <f>INDEX('Rm, МПа'!$D:$P,ROW(L73),COLUMN($P73)-COLUMN(L73)+1)</f>
        <v>549</v>
      </c>
      <c r="M73" s="6">
        <f>INDEX('Rm, МПа'!$D:$P,ROW(M73),COLUMN($P73)-COLUMN(M73)+1)</f>
        <v>569</v>
      </c>
      <c r="N73" s="6">
        <f>INDEX('Rm, МПа'!$D:$P,ROW(N73),COLUMN($P73)-COLUMN(N73)+1)</f>
        <v>569</v>
      </c>
      <c r="O73" s="6">
        <f>INDEX('Rm, МПа'!$D:$P,ROW(O73),COLUMN($P73)-COLUMN(O73)+1)</f>
        <v>589</v>
      </c>
      <c r="P73" s="16">
        <f>INDEX('Rm, МПа'!$D:$P,ROW(P73),COLUMN($P73)-COLUMN(P73)+1)</f>
        <v>615</v>
      </c>
      <c r="Q73" s="15" t="str">
        <f>INDEX('Rp0,2, МПа'!$D:$P,ROW(D73),COLUMN($P73)-COLUMN(D73)+1)</f>
        <v>-</v>
      </c>
      <c r="R73" s="6" t="str">
        <f>INDEX('Rp0,2, МПа'!$D:$P,ROW(E73),COLUMN($P73)-COLUMN(E73)+1)</f>
        <v>-</v>
      </c>
      <c r="S73" s="6">
        <f>INDEX('Rp0,2, МПа'!$D:$P,ROW(F73),COLUMN($P73)-COLUMN(F73)+1)</f>
        <v>265</v>
      </c>
      <c r="T73" s="6">
        <f>INDEX('Rp0,2, МПа'!$D:$P,ROW(G73),COLUMN($P73)-COLUMN(G73)+1)</f>
        <v>284</v>
      </c>
      <c r="U73" s="6">
        <f>INDEX('Rp0,2, МПа'!$D:$P,ROW(H73),COLUMN($P73)-COLUMN(H73)+1)</f>
        <v>304</v>
      </c>
      <c r="V73" s="6">
        <f>INDEX('Rp0,2, МПа'!$D:$P,ROW(I73),COLUMN($P73)-COLUMN(I73)+1)</f>
        <v>323</v>
      </c>
      <c r="W73" s="6">
        <f>INDEX('Rp0,2, МПа'!$D:$P,ROW(J73),COLUMN($P73)-COLUMN(J73)+1)</f>
        <v>323</v>
      </c>
      <c r="X73" s="6">
        <f>INDEX('Rp0,2, МПа'!$D:$P,ROW(K73),COLUMN($P73)-COLUMN(K73)+1)</f>
        <v>333</v>
      </c>
      <c r="Y73" s="6">
        <f>INDEX('Rp0,2, МПа'!$D:$P,ROW(L73),COLUMN($P73)-COLUMN(L73)+1)</f>
        <v>333</v>
      </c>
      <c r="Z73" s="6">
        <f>INDEX('Rp0,2, МПа'!$D:$P,ROW(M73),COLUMN($P73)-COLUMN(M73)+1)</f>
        <v>333</v>
      </c>
      <c r="AA73" s="6">
        <f>INDEX('Rp0,2, МПа'!$D:$P,ROW(N73),COLUMN($P73)-COLUMN(N73)+1)</f>
        <v>343</v>
      </c>
      <c r="AB73" s="6">
        <f>INDEX('Rp0,2, МПа'!$D:$P,ROW(O73),COLUMN($P73)-COLUMN(O73)+1)</f>
        <v>363</v>
      </c>
      <c r="AC73" s="16">
        <f>INDEX('Rp0,2, МПа'!$D:$P,ROW(P73),COLUMN($P73)-COLUMN(P73)+1)</f>
        <v>395</v>
      </c>
    </row>
    <row r="74" spans="1:29" x14ac:dyDescent="0.25">
      <c r="A74" s="10" t="str">
        <f>INDEX('Обработка исходного'!B:B,ROW($B$3)+4*(ROW($B74)-ROW($B$3)))</f>
        <v>Сталь легированная</v>
      </c>
      <c r="B74" s="10" t="str">
        <f>INDEX('Обработка исходного'!D:D,ROW($B$3)+4*(ROW($B74)-ROW($B$3)))</f>
        <v>35Х</v>
      </c>
      <c r="C74" s="10" t="str">
        <f>IF(ISBLANK(INDEX('Обработка исходного'!E:E,ROW($B$3)+4*(ROW($B74)-ROW($B$3)))),"",INDEX('Обработка исходного'!E:E,ROW($B$3)+4*(ROW($B74)-ROW($B$3))))</f>
        <v>Поковки диаметром до 100 мм, КП275*</v>
      </c>
      <c r="D74" s="15" t="str">
        <f>INDEX('Rm, МПа'!$D:$P,ROW(D74),COLUMN($P74)-COLUMN(D74)+1)</f>
        <v>-</v>
      </c>
      <c r="E74" s="6" t="str">
        <f>INDEX('Rm, МПа'!$D:$P,ROW(E74),COLUMN($P74)-COLUMN(E74)+1)</f>
        <v>-</v>
      </c>
      <c r="F74" s="6">
        <f>INDEX('Rm, МПа'!$D:$P,ROW(F74),COLUMN($P74)-COLUMN(F74)+1)</f>
        <v>275</v>
      </c>
      <c r="G74" s="6">
        <f>INDEX('Rm, МПа'!$D:$P,ROW(G74),COLUMN($P74)-COLUMN(G74)+1)</f>
        <v>334</v>
      </c>
      <c r="H74" s="6">
        <f>INDEX('Rm, МПа'!$D:$P,ROW(H74),COLUMN($P74)-COLUMN(H74)+1)</f>
        <v>334</v>
      </c>
      <c r="I74" s="6">
        <f>INDEX('Rm, МПа'!$D:$P,ROW(I74),COLUMN($P74)-COLUMN(I74)+1)</f>
        <v>451</v>
      </c>
      <c r="J74" s="6">
        <f>INDEX('Rm, МПа'!$D:$P,ROW(J74),COLUMN($P74)-COLUMN(J74)+1)</f>
        <v>510</v>
      </c>
      <c r="K74" s="6">
        <f>INDEX('Rm, МПа'!$D:$P,ROW(K74),COLUMN($P74)-COLUMN(K74)+1)</f>
        <v>510</v>
      </c>
      <c r="L74" s="6">
        <f>INDEX('Rm, МПа'!$D:$P,ROW(L74),COLUMN($P74)-COLUMN(L74)+1)</f>
        <v>510</v>
      </c>
      <c r="M74" s="6">
        <f>INDEX('Rm, МПа'!$D:$P,ROW(M74),COLUMN($P74)-COLUMN(M74)+1)</f>
        <v>510</v>
      </c>
      <c r="N74" s="6">
        <f>INDEX('Rm, МПа'!$D:$P,ROW(N74),COLUMN($P74)-COLUMN(N74)+1)</f>
        <v>520</v>
      </c>
      <c r="O74" s="6">
        <f>INDEX('Rm, МПа'!$D:$P,ROW(O74),COLUMN($P74)-COLUMN(O74)+1)</f>
        <v>520</v>
      </c>
      <c r="P74" s="16">
        <f>INDEX('Rm, МПа'!$D:$P,ROW(P74),COLUMN($P74)-COLUMN(P74)+1)</f>
        <v>530</v>
      </c>
      <c r="Q74" s="15" t="str">
        <f>INDEX('Rp0,2, МПа'!$D:$P,ROW(D74),COLUMN($P74)-COLUMN(D74)+1)</f>
        <v>-</v>
      </c>
      <c r="R74" s="6" t="str">
        <f>INDEX('Rp0,2, МПа'!$D:$P,ROW(E74),COLUMN($P74)-COLUMN(E74)+1)</f>
        <v>-</v>
      </c>
      <c r="S74" s="6">
        <f>INDEX('Rp0,2, МПа'!$D:$P,ROW(F74),COLUMN($P74)-COLUMN(F74)+1)</f>
        <v>157</v>
      </c>
      <c r="T74" s="6">
        <f>INDEX('Rp0,2, МПа'!$D:$P,ROW(G74),COLUMN($P74)-COLUMN(G74)+1)</f>
        <v>177</v>
      </c>
      <c r="U74" s="6">
        <f>INDEX('Rp0,2, МПа'!$D:$P,ROW(H74),COLUMN($P74)-COLUMN(H74)+1)</f>
        <v>216</v>
      </c>
      <c r="V74" s="6">
        <f>INDEX('Rp0,2, МПа'!$D:$P,ROW(I74),COLUMN($P74)-COLUMN(I74)+1)</f>
        <v>216</v>
      </c>
      <c r="W74" s="6">
        <f>INDEX('Rp0,2, МПа'!$D:$P,ROW(J74),COLUMN($P74)-COLUMN(J74)+1)</f>
        <v>226</v>
      </c>
      <c r="X74" s="6">
        <f>INDEX('Rp0,2, МПа'!$D:$P,ROW(K74),COLUMN($P74)-COLUMN(K74)+1)</f>
        <v>245</v>
      </c>
      <c r="Y74" s="6">
        <f>INDEX('Rp0,2, МПа'!$D:$P,ROW(L74),COLUMN($P74)-COLUMN(L74)+1)</f>
        <v>245</v>
      </c>
      <c r="Z74" s="6">
        <f>INDEX('Rp0,2, МПа'!$D:$P,ROW(M74),COLUMN($P74)-COLUMN(M74)+1)</f>
        <v>255</v>
      </c>
      <c r="AA74" s="6">
        <f>INDEX('Rp0,2, МПа'!$D:$P,ROW(N74),COLUMN($P74)-COLUMN(N74)+1)</f>
        <v>265</v>
      </c>
      <c r="AB74" s="6">
        <f>INDEX('Rp0,2, МПа'!$D:$P,ROW(O74),COLUMN($P74)-COLUMN(O74)+1)</f>
        <v>265</v>
      </c>
      <c r="AC74" s="16">
        <f>INDEX('Rp0,2, МПа'!$D:$P,ROW(P74),COLUMN($P74)-COLUMN(P74)+1)</f>
        <v>275</v>
      </c>
    </row>
    <row r="75" spans="1:29" x14ac:dyDescent="0.25">
      <c r="A75" s="10" t="str">
        <f>INDEX('Обработка исходного'!B:B,ROW($B$3)+4*(ROW($B75)-ROW($B$3)))</f>
        <v>Сталь легированная</v>
      </c>
      <c r="B75" s="10" t="str">
        <f>INDEX('Обработка исходного'!D:D,ROW($B$3)+4*(ROW($B75)-ROW($B$3)))</f>
        <v>35Х</v>
      </c>
      <c r="C75" s="10" t="str">
        <f>IF(ISBLANK(INDEX('Обработка исходного'!E:E,ROW($B$3)+4*(ROW($B75)-ROW($B$3)))),"",INDEX('Обработка исходного'!E:E,ROW($B$3)+4*(ROW($B75)-ROW($B$3))))</f>
        <v>Поковки диаметром от 300 до 800 мм, КП275*</v>
      </c>
      <c r="D75" s="15" t="str">
        <f>INDEX('Rm, МПа'!$D:$P,ROW(D75),COLUMN($P75)-COLUMN(D75)+1)</f>
        <v>-</v>
      </c>
      <c r="E75" s="6" t="str">
        <f>INDEX('Rm, МПа'!$D:$P,ROW(E75),COLUMN($P75)-COLUMN(E75)+1)</f>
        <v>-</v>
      </c>
      <c r="F75" s="6">
        <f>INDEX('Rm, МПа'!$D:$P,ROW(F75),COLUMN($P75)-COLUMN(F75)+1)</f>
        <v>275</v>
      </c>
      <c r="G75" s="6">
        <f>INDEX('Rm, МПа'!$D:$P,ROW(G75),COLUMN($P75)-COLUMN(G75)+1)</f>
        <v>334</v>
      </c>
      <c r="H75" s="6">
        <f>INDEX('Rm, МПа'!$D:$P,ROW(H75),COLUMN($P75)-COLUMN(H75)+1)</f>
        <v>334</v>
      </c>
      <c r="I75" s="6">
        <f>INDEX('Rm, МПа'!$D:$P,ROW(I75),COLUMN($P75)-COLUMN(I75)+1)</f>
        <v>451</v>
      </c>
      <c r="J75" s="6">
        <f>INDEX('Rm, МПа'!$D:$P,ROW(J75),COLUMN($P75)-COLUMN(J75)+1)</f>
        <v>510</v>
      </c>
      <c r="K75" s="6">
        <f>INDEX('Rm, МПа'!$D:$P,ROW(K75),COLUMN($P75)-COLUMN(K75)+1)</f>
        <v>510</v>
      </c>
      <c r="L75" s="6">
        <f>INDEX('Rm, МПа'!$D:$P,ROW(L75),COLUMN($P75)-COLUMN(L75)+1)</f>
        <v>510</v>
      </c>
      <c r="M75" s="6">
        <f>INDEX('Rm, МПа'!$D:$P,ROW(M75),COLUMN($P75)-COLUMN(M75)+1)</f>
        <v>510</v>
      </c>
      <c r="N75" s="6">
        <f>INDEX('Rm, МПа'!$D:$P,ROW(N75),COLUMN($P75)-COLUMN(N75)+1)</f>
        <v>520</v>
      </c>
      <c r="O75" s="6">
        <f>INDEX('Rm, МПа'!$D:$P,ROW(O75),COLUMN($P75)-COLUMN(O75)+1)</f>
        <v>520</v>
      </c>
      <c r="P75" s="16">
        <f>INDEX('Rm, МПа'!$D:$P,ROW(P75),COLUMN($P75)-COLUMN(P75)+1)</f>
        <v>530</v>
      </c>
      <c r="Q75" s="15" t="str">
        <f>INDEX('Rp0,2, МПа'!$D:$P,ROW(D75),COLUMN($P75)-COLUMN(D75)+1)</f>
        <v>-</v>
      </c>
      <c r="R75" s="6" t="str">
        <f>INDEX('Rp0,2, МПа'!$D:$P,ROW(E75),COLUMN($P75)-COLUMN(E75)+1)</f>
        <v>-</v>
      </c>
      <c r="S75" s="6">
        <f>INDEX('Rp0,2, МПа'!$D:$P,ROW(F75),COLUMN($P75)-COLUMN(F75)+1)</f>
        <v>157</v>
      </c>
      <c r="T75" s="6">
        <f>INDEX('Rp0,2, МПа'!$D:$P,ROW(G75),COLUMN($P75)-COLUMN(G75)+1)</f>
        <v>177</v>
      </c>
      <c r="U75" s="6">
        <f>INDEX('Rp0,2, МПа'!$D:$P,ROW(H75),COLUMN($P75)-COLUMN(H75)+1)</f>
        <v>216</v>
      </c>
      <c r="V75" s="6">
        <f>INDEX('Rp0,2, МПа'!$D:$P,ROW(I75),COLUMN($P75)-COLUMN(I75)+1)</f>
        <v>216</v>
      </c>
      <c r="W75" s="6">
        <f>INDEX('Rp0,2, МПа'!$D:$P,ROW(J75),COLUMN($P75)-COLUMN(J75)+1)</f>
        <v>226</v>
      </c>
      <c r="X75" s="6">
        <f>INDEX('Rp0,2, МПа'!$D:$P,ROW(K75),COLUMN($P75)-COLUMN(K75)+1)</f>
        <v>245</v>
      </c>
      <c r="Y75" s="6">
        <f>INDEX('Rp0,2, МПа'!$D:$P,ROW(L75),COLUMN($P75)-COLUMN(L75)+1)</f>
        <v>245</v>
      </c>
      <c r="Z75" s="6">
        <f>INDEX('Rp0,2, МПа'!$D:$P,ROW(M75),COLUMN($P75)-COLUMN(M75)+1)</f>
        <v>255</v>
      </c>
      <c r="AA75" s="6">
        <f>INDEX('Rp0,2, МПа'!$D:$P,ROW(N75),COLUMN($P75)-COLUMN(N75)+1)</f>
        <v>265</v>
      </c>
      <c r="AB75" s="6">
        <f>INDEX('Rp0,2, МПа'!$D:$P,ROW(O75),COLUMN($P75)-COLUMN(O75)+1)</f>
        <v>265</v>
      </c>
      <c r="AC75" s="16">
        <f>INDEX('Rp0,2, МПа'!$D:$P,ROW(P75),COLUMN($P75)-COLUMN(P75)+1)</f>
        <v>275</v>
      </c>
    </row>
    <row r="76" spans="1:29" x14ac:dyDescent="0.25">
      <c r="A76" s="10" t="str">
        <f>INDEX('Обработка исходного'!B:B,ROW($B$3)+4*(ROW($B76)-ROW($B$3)))</f>
        <v>Сталь легированная</v>
      </c>
      <c r="B76" s="10" t="str">
        <f>INDEX('Обработка исходного'!D:D,ROW($B$3)+4*(ROW($B76)-ROW($B$3)))</f>
        <v>35Х</v>
      </c>
      <c r="C76" s="10" t="str">
        <f>IF(ISBLANK(INDEX('Обработка исходного'!E:E,ROW($B$3)+4*(ROW($B76)-ROW($B$3)))),"",INDEX('Обработка исходного'!E:E,ROW($B$3)+4*(ROW($B76)-ROW($B$3))))</f>
        <v>Поковки диаметром до 100 мм, КП315*</v>
      </c>
      <c r="D76" s="15" t="str">
        <f>INDEX('Rm, МПа'!$D:$P,ROW(D76),COLUMN($P76)-COLUMN(D76)+1)</f>
        <v>-</v>
      </c>
      <c r="E76" s="6" t="str">
        <f>INDEX('Rm, МПа'!$D:$P,ROW(E76),COLUMN($P76)-COLUMN(E76)+1)</f>
        <v>-</v>
      </c>
      <c r="F76" s="6">
        <f>INDEX('Rm, МПа'!$D:$P,ROW(F76),COLUMN($P76)-COLUMN(F76)+1)</f>
        <v>294</v>
      </c>
      <c r="G76" s="6">
        <f>INDEX('Rm, МПа'!$D:$P,ROW(G76),COLUMN($P76)-COLUMN(G76)+1)</f>
        <v>358</v>
      </c>
      <c r="H76" s="6">
        <f>INDEX('Rm, МПа'!$D:$P,ROW(H76),COLUMN($P76)-COLUMN(H76)+1)</f>
        <v>353</v>
      </c>
      <c r="I76" s="6">
        <f>INDEX('Rm, МПа'!$D:$P,ROW(I76),COLUMN($P76)-COLUMN(I76)+1)</f>
        <v>481</v>
      </c>
      <c r="J76" s="6">
        <f>INDEX('Rm, МПа'!$D:$P,ROW(J76),COLUMN($P76)-COLUMN(J76)+1)</f>
        <v>549</v>
      </c>
      <c r="K76" s="6">
        <f>INDEX('Rm, МПа'!$D:$P,ROW(K76),COLUMN($P76)-COLUMN(K76)+1)</f>
        <v>549</v>
      </c>
      <c r="L76" s="6">
        <f>INDEX('Rm, МПа'!$D:$P,ROW(L76),COLUMN($P76)-COLUMN(L76)+1)</f>
        <v>549</v>
      </c>
      <c r="M76" s="6">
        <f>INDEX('Rm, МПа'!$D:$P,ROW(M76),COLUMN($P76)-COLUMN(M76)+1)</f>
        <v>549</v>
      </c>
      <c r="N76" s="6">
        <f>INDEX('Rm, МПа'!$D:$P,ROW(N76),COLUMN($P76)-COLUMN(N76)+1)</f>
        <v>559</v>
      </c>
      <c r="O76" s="6">
        <f>INDEX('Rm, МПа'!$D:$P,ROW(O76),COLUMN($P76)-COLUMN(O76)+1)</f>
        <v>559</v>
      </c>
      <c r="P76" s="16">
        <f>INDEX('Rm, МПа'!$D:$P,ROW(P76),COLUMN($P76)-COLUMN(P76)+1)</f>
        <v>570</v>
      </c>
      <c r="Q76" s="15" t="str">
        <f>INDEX('Rp0,2, МПа'!$D:$P,ROW(D76),COLUMN($P76)-COLUMN(D76)+1)</f>
        <v>-</v>
      </c>
      <c r="R76" s="6" t="str">
        <f>INDEX('Rp0,2, МПа'!$D:$P,ROW(E76),COLUMN($P76)-COLUMN(E76)+1)</f>
        <v>-</v>
      </c>
      <c r="S76" s="6">
        <f>INDEX('Rp0,2, МПа'!$D:$P,ROW(F76),COLUMN($P76)-COLUMN(F76)+1)</f>
        <v>177</v>
      </c>
      <c r="T76" s="6">
        <f>INDEX('Rp0,2, МПа'!$D:$P,ROW(G76),COLUMN($P76)-COLUMN(G76)+1)</f>
        <v>206</v>
      </c>
      <c r="U76" s="6">
        <f>INDEX('Rp0,2, МПа'!$D:$P,ROW(H76),COLUMN($P76)-COLUMN(H76)+1)</f>
        <v>245</v>
      </c>
      <c r="V76" s="6">
        <f>INDEX('Rp0,2, МПа'!$D:$P,ROW(I76),COLUMN($P76)-COLUMN(I76)+1)</f>
        <v>245</v>
      </c>
      <c r="W76" s="6">
        <f>INDEX('Rp0,2, МПа'!$D:$P,ROW(J76),COLUMN($P76)-COLUMN(J76)+1)</f>
        <v>255</v>
      </c>
      <c r="X76" s="6">
        <f>INDEX('Rp0,2, МПа'!$D:$P,ROW(K76),COLUMN($P76)-COLUMN(K76)+1)</f>
        <v>284</v>
      </c>
      <c r="Y76" s="6">
        <f>INDEX('Rp0,2, МПа'!$D:$P,ROW(L76),COLUMN($P76)-COLUMN(L76)+1)</f>
        <v>284</v>
      </c>
      <c r="Z76" s="6">
        <f>INDEX('Rp0,2, МПа'!$D:$P,ROW(M76),COLUMN($P76)-COLUMN(M76)+1)</f>
        <v>294</v>
      </c>
      <c r="AA76" s="6">
        <f>INDEX('Rp0,2, МПа'!$D:$P,ROW(N76),COLUMN($P76)-COLUMN(N76)+1)</f>
        <v>304</v>
      </c>
      <c r="AB76" s="6">
        <f>INDEX('Rp0,2, МПа'!$D:$P,ROW(O76),COLUMN($P76)-COLUMN(O76)+1)</f>
        <v>304</v>
      </c>
      <c r="AC76" s="16">
        <f>INDEX('Rp0,2, МПа'!$D:$P,ROW(P76),COLUMN($P76)-COLUMN(P76)+1)</f>
        <v>315</v>
      </c>
    </row>
    <row r="77" spans="1:29" x14ac:dyDescent="0.25">
      <c r="A77" s="10" t="str">
        <f>INDEX('Обработка исходного'!B:B,ROW($B$3)+4*(ROW($B77)-ROW($B$3)))</f>
        <v>Сталь легированная</v>
      </c>
      <c r="B77" s="10" t="str">
        <f>INDEX('Обработка исходного'!D:D,ROW($B$3)+4*(ROW($B77)-ROW($B$3)))</f>
        <v>35Х</v>
      </c>
      <c r="C77" s="10" t="str">
        <f>IF(ISBLANK(INDEX('Обработка исходного'!E:E,ROW($B$3)+4*(ROW($B77)-ROW($B$3)))),"",INDEX('Обработка исходного'!E:E,ROW($B$3)+4*(ROW($B77)-ROW($B$3))))</f>
        <v>Поковки диаметром до 300 мм, КП345*</v>
      </c>
      <c r="D77" s="15" t="str">
        <f>INDEX('Rm, МПа'!$D:$P,ROW(D77),COLUMN($P77)-COLUMN(D77)+1)</f>
        <v>-</v>
      </c>
      <c r="E77" s="6" t="str">
        <f>INDEX('Rm, МПа'!$D:$P,ROW(E77),COLUMN($P77)-COLUMN(E77)+1)</f>
        <v>-</v>
      </c>
      <c r="F77" s="6">
        <f>INDEX('Rm, МПа'!$D:$P,ROW(F77),COLUMN($P77)-COLUMN(F77)+1)</f>
        <v>304</v>
      </c>
      <c r="G77" s="6">
        <f>INDEX('Rm, МПа'!$D:$P,ROW(G77),COLUMN($P77)-COLUMN(G77)+1)</f>
        <v>373</v>
      </c>
      <c r="H77" s="6">
        <f>INDEX('Rm, МПа'!$D:$P,ROW(H77),COLUMN($P77)-COLUMN(H77)+1)</f>
        <v>373</v>
      </c>
      <c r="I77" s="6">
        <f>INDEX('Rm, МПа'!$D:$P,ROW(I77),COLUMN($P77)-COLUMN(I77)+1)</f>
        <v>500</v>
      </c>
      <c r="J77" s="6">
        <f>INDEX('Rm, МПа'!$D:$P,ROW(J77),COLUMN($P77)-COLUMN(J77)+1)</f>
        <v>559</v>
      </c>
      <c r="K77" s="6">
        <f>INDEX('Rm, МПа'!$D:$P,ROW(K77),COLUMN($P77)-COLUMN(K77)+1)</f>
        <v>559</v>
      </c>
      <c r="L77" s="6">
        <f>INDEX('Rm, МПа'!$D:$P,ROW(L77),COLUMN($P77)-COLUMN(L77)+1)</f>
        <v>559</v>
      </c>
      <c r="M77" s="6">
        <f>INDEX('Rm, МПа'!$D:$P,ROW(M77),COLUMN($P77)-COLUMN(M77)+1)</f>
        <v>559</v>
      </c>
      <c r="N77" s="6">
        <f>INDEX('Rm, МПа'!$D:$P,ROW(N77),COLUMN($P77)-COLUMN(N77)+1)</f>
        <v>590</v>
      </c>
      <c r="O77" s="6">
        <f>INDEX('Rm, МПа'!$D:$P,ROW(O77),COLUMN($P77)-COLUMN(O77)+1)</f>
        <v>590</v>
      </c>
      <c r="P77" s="16">
        <f>INDEX('Rm, МПа'!$D:$P,ROW(P77),COLUMN($P77)-COLUMN(P77)+1)</f>
        <v>590</v>
      </c>
      <c r="Q77" s="15" t="str">
        <f>INDEX('Rp0,2, МПа'!$D:$P,ROW(D77),COLUMN($P77)-COLUMN(D77)+1)</f>
        <v>-</v>
      </c>
      <c r="R77" s="6" t="str">
        <f>INDEX('Rp0,2, МПа'!$D:$P,ROW(E77),COLUMN($P77)-COLUMN(E77)+1)</f>
        <v>-</v>
      </c>
      <c r="S77" s="6">
        <f>INDEX('Rp0,2, МПа'!$D:$P,ROW(F77),COLUMN($P77)-COLUMN(F77)+1)</f>
        <v>196</v>
      </c>
      <c r="T77" s="6">
        <f>INDEX('Rp0,2, МПа'!$D:$P,ROW(G77),COLUMN($P77)-COLUMN(G77)+1)</f>
        <v>226</v>
      </c>
      <c r="U77" s="6">
        <f>INDEX('Rp0,2, МПа'!$D:$P,ROW(H77),COLUMN($P77)-COLUMN(H77)+1)</f>
        <v>265</v>
      </c>
      <c r="V77" s="6">
        <f>INDEX('Rp0,2, МПа'!$D:$P,ROW(I77),COLUMN($P77)-COLUMN(I77)+1)</f>
        <v>275</v>
      </c>
      <c r="W77" s="6">
        <f>INDEX('Rp0,2, МПа'!$D:$P,ROW(J77),COLUMN($P77)-COLUMN(J77)+1)</f>
        <v>294</v>
      </c>
      <c r="X77" s="6">
        <f>INDEX('Rp0,2, МПа'!$D:$P,ROW(K77),COLUMN($P77)-COLUMN(K77)+1)</f>
        <v>294</v>
      </c>
      <c r="Y77" s="6">
        <f>INDEX('Rp0,2, МПа'!$D:$P,ROW(L77),COLUMN($P77)-COLUMN(L77)+1)</f>
        <v>304</v>
      </c>
      <c r="Z77" s="6">
        <f>INDEX('Rp0,2, МПа'!$D:$P,ROW(M77),COLUMN($P77)-COLUMN(M77)+1)</f>
        <v>323</v>
      </c>
      <c r="AA77" s="6">
        <f>INDEX('Rp0,2, МПа'!$D:$P,ROW(N77),COLUMN($P77)-COLUMN(N77)+1)</f>
        <v>333</v>
      </c>
      <c r="AB77" s="6">
        <f>INDEX('Rp0,2, МПа'!$D:$P,ROW(O77),COLUMN($P77)-COLUMN(O77)+1)</f>
        <v>333</v>
      </c>
      <c r="AC77" s="16">
        <f>INDEX('Rp0,2, МПа'!$D:$P,ROW(P77),COLUMN($P77)-COLUMN(P77)+1)</f>
        <v>345</v>
      </c>
    </row>
    <row r="78" spans="1:29" x14ac:dyDescent="0.25">
      <c r="A78" s="10" t="str">
        <f>INDEX('Обработка исходного'!B:B,ROW($B$3)+4*(ROW($B78)-ROW($B$3)))</f>
        <v>Сталь легированная</v>
      </c>
      <c r="B78" s="10" t="str">
        <f>INDEX('Обработка исходного'!D:D,ROW($B$3)+4*(ROW($B78)-ROW($B$3)))</f>
        <v>35Х</v>
      </c>
      <c r="C78" s="10" t="str">
        <f>IF(ISBLANK(INDEX('Обработка исходного'!E:E,ROW($B$3)+4*(ROW($B78)-ROW($B$3)))),"",INDEX('Обработка исходного'!E:E,ROW($B$3)+4*(ROW($B78)-ROW($B$3))))</f>
        <v>Поковки диаметром до 300 мм, КП395*</v>
      </c>
      <c r="D78" s="15" t="str">
        <f>INDEX('Rm, МПа'!$D:$P,ROW(D78),COLUMN($P78)-COLUMN(D78)+1)</f>
        <v>-</v>
      </c>
      <c r="E78" s="6" t="str">
        <f>INDEX('Rm, МПа'!$D:$P,ROW(E78),COLUMN($P78)-COLUMN(E78)+1)</f>
        <v>-</v>
      </c>
      <c r="F78" s="6">
        <f>INDEX('Rm, МПа'!$D:$P,ROW(F78),COLUMN($P78)-COLUMN(F78)+1)</f>
        <v>323</v>
      </c>
      <c r="G78" s="6">
        <f>INDEX('Rm, МПа'!$D:$P,ROW(G78),COLUMN($P78)-COLUMN(G78)+1)</f>
        <v>392</v>
      </c>
      <c r="H78" s="6">
        <f>INDEX('Rm, МПа'!$D:$P,ROW(H78),COLUMN($P78)-COLUMN(H78)+1)</f>
        <v>392</v>
      </c>
      <c r="I78" s="6">
        <f>INDEX('Rm, МПа'!$D:$P,ROW(I78),COLUMN($P78)-COLUMN(I78)+1)</f>
        <v>520</v>
      </c>
      <c r="J78" s="6">
        <f>INDEX('Rm, МПа'!$D:$P,ROW(J78),COLUMN($P78)-COLUMN(J78)+1)</f>
        <v>589</v>
      </c>
      <c r="K78" s="6">
        <f>INDEX('Rm, МПа'!$D:$P,ROW(K78),COLUMN($P78)-COLUMN(K78)+1)</f>
        <v>589</v>
      </c>
      <c r="L78" s="6">
        <f>INDEX('Rm, МПа'!$D:$P,ROW(L78),COLUMN($P78)-COLUMN(L78)+1)</f>
        <v>589</v>
      </c>
      <c r="M78" s="6">
        <f>INDEX('Rm, МПа'!$D:$P,ROW(M78),COLUMN($P78)-COLUMN(M78)+1)</f>
        <v>589</v>
      </c>
      <c r="N78" s="6">
        <f>INDEX('Rm, МПа'!$D:$P,ROW(N78),COLUMN($P78)-COLUMN(N78)+1)</f>
        <v>608</v>
      </c>
      <c r="O78" s="6">
        <f>INDEX('Rm, МПа'!$D:$P,ROW(O78),COLUMN($P78)-COLUMN(O78)+1)</f>
        <v>608</v>
      </c>
      <c r="P78" s="16">
        <f>INDEX('Rm, МПа'!$D:$P,ROW(P78),COLUMN($P78)-COLUMN(P78)+1)</f>
        <v>615</v>
      </c>
      <c r="Q78" s="15" t="str">
        <f>INDEX('Rp0,2, МПа'!$D:$P,ROW(D78),COLUMN($P78)-COLUMN(D78)+1)</f>
        <v>-</v>
      </c>
      <c r="R78" s="6" t="str">
        <f>INDEX('Rp0,2, МПа'!$D:$P,ROW(E78),COLUMN($P78)-COLUMN(E78)+1)</f>
        <v>-</v>
      </c>
      <c r="S78" s="6">
        <f>INDEX('Rp0,2, МПа'!$D:$P,ROW(F78),COLUMN($P78)-COLUMN(F78)+1)</f>
        <v>216</v>
      </c>
      <c r="T78" s="6">
        <f>INDEX('Rp0,2, МПа'!$D:$P,ROW(G78),COLUMN($P78)-COLUMN(G78)+1)</f>
        <v>265</v>
      </c>
      <c r="U78" s="6">
        <f>INDEX('Rp0,2, МПа'!$D:$P,ROW(H78),COLUMN($P78)-COLUMN(H78)+1)</f>
        <v>304</v>
      </c>
      <c r="V78" s="6">
        <f>INDEX('Rp0,2, МПа'!$D:$P,ROW(I78),COLUMN($P78)-COLUMN(I78)+1)</f>
        <v>314</v>
      </c>
      <c r="W78" s="6">
        <f>INDEX('Rp0,2, МПа'!$D:$P,ROW(J78),COLUMN($P78)-COLUMN(J78)+1)</f>
        <v>333</v>
      </c>
      <c r="X78" s="6">
        <f>INDEX('Rp0,2, МПа'!$D:$P,ROW(K78),COLUMN($P78)-COLUMN(K78)+1)</f>
        <v>343</v>
      </c>
      <c r="Y78" s="6">
        <f>INDEX('Rp0,2, МПа'!$D:$P,ROW(L78),COLUMN($P78)-COLUMN(L78)+1)</f>
        <v>353</v>
      </c>
      <c r="Z78" s="6">
        <f>INDEX('Rp0,2, МПа'!$D:$P,ROW(M78),COLUMN($P78)-COLUMN(M78)+1)</f>
        <v>363</v>
      </c>
      <c r="AA78" s="6">
        <f>INDEX('Rp0,2, МПа'!$D:$P,ROW(N78),COLUMN($P78)-COLUMN(N78)+1)</f>
        <v>373</v>
      </c>
      <c r="AB78" s="6">
        <f>INDEX('Rp0,2, МПа'!$D:$P,ROW(O78),COLUMN($P78)-COLUMN(O78)+1)</f>
        <v>395</v>
      </c>
      <c r="AC78" s="16">
        <f>INDEX('Rp0,2, МПа'!$D:$P,ROW(P78),COLUMN($P78)-COLUMN(P78)+1)</f>
        <v>395</v>
      </c>
    </row>
    <row r="79" spans="1:29" x14ac:dyDescent="0.25">
      <c r="A79" s="10" t="str">
        <f>INDEX('Обработка исходного'!B:B,ROW($B$3)+4*(ROW($B79)-ROW($B$3)))</f>
        <v>Сталь легированная</v>
      </c>
      <c r="B79" s="10" t="str">
        <f>INDEX('Обработка исходного'!D:D,ROW($B$3)+4*(ROW($B79)-ROW($B$3)))</f>
        <v>35Х</v>
      </c>
      <c r="C79" s="10" t="str">
        <f>IF(ISBLANK(INDEX('Обработка исходного'!E:E,ROW($B$3)+4*(ROW($B79)-ROW($B$3)))),"",INDEX('Обработка исходного'!E:E,ROW($B$3)+4*(ROW($B79)-ROW($B$3))))</f>
        <v>Поковки диаметром до 100 мм, КП440*</v>
      </c>
      <c r="D79" s="15" t="str">
        <f>INDEX('Rm, МПа'!$D:$P,ROW(D79),COLUMN($P79)-COLUMN(D79)+1)</f>
        <v>-</v>
      </c>
      <c r="E79" s="6" t="str">
        <f>INDEX('Rm, МПа'!$D:$P,ROW(E79),COLUMN($P79)-COLUMN(E79)+1)</f>
        <v>-</v>
      </c>
      <c r="F79" s="6">
        <f>INDEX('Rm, МПа'!$D:$P,ROW(F79),COLUMN($P79)-COLUMN(F79)+1)</f>
        <v>333</v>
      </c>
      <c r="G79" s="6">
        <f>INDEX('Rm, МПа'!$D:$P,ROW(G79),COLUMN($P79)-COLUMN(G79)+1)</f>
        <v>402</v>
      </c>
      <c r="H79" s="6">
        <f>INDEX('Rm, МПа'!$D:$P,ROW(H79),COLUMN($P79)-COLUMN(H79)+1)</f>
        <v>402</v>
      </c>
      <c r="I79" s="6">
        <f>INDEX('Rm, МПа'!$D:$P,ROW(I79),COLUMN($P79)-COLUMN(I79)+1)</f>
        <v>540</v>
      </c>
      <c r="J79" s="6">
        <f>INDEX('Rm, МПа'!$D:$P,ROW(J79),COLUMN($P79)-COLUMN(J79)+1)</f>
        <v>608</v>
      </c>
      <c r="K79" s="6">
        <f>INDEX('Rm, МПа'!$D:$P,ROW(K79),COLUMN($P79)-COLUMN(K79)+1)</f>
        <v>608</v>
      </c>
      <c r="L79" s="6">
        <f>INDEX('Rm, МПа'!$D:$P,ROW(L79),COLUMN($P79)-COLUMN(L79)+1)</f>
        <v>608</v>
      </c>
      <c r="M79" s="6">
        <f>INDEX('Rm, МПа'!$D:$P,ROW(M79),COLUMN($P79)-COLUMN(M79)+1)</f>
        <v>608</v>
      </c>
      <c r="N79" s="6">
        <f>INDEX('Rm, МПа'!$D:$P,ROW(N79),COLUMN($P79)-COLUMN(N79)+1)</f>
        <v>628</v>
      </c>
      <c r="O79" s="6">
        <f>INDEX('Rm, МПа'!$D:$P,ROW(O79),COLUMN($P79)-COLUMN(O79)+1)</f>
        <v>628</v>
      </c>
      <c r="P79" s="16">
        <f>INDEX('Rm, МПа'!$D:$P,ROW(P79),COLUMN($P79)-COLUMN(P79)+1)</f>
        <v>635</v>
      </c>
      <c r="Q79" s="15" t="str">
        <f>INDEX('Rp0,2, МПа'!$D:$P,ROW(D79),COLUMN($P79)-COLUMN(D79)+1)</f>
        <v>-</v>
      </c>
      <c r="R79" s="6" t="str">
        <f>INDEX('Rp0,2, МПа'!$D:$P,ROW(E79),COLUMN($P79)-COLUMN(E79)+1)</f>
        <v>-</v>
      </c>
      <c r="S79" s="6">
        <f>INDEX('Rp0,2, МПа'!$D:$P,ROW(F79),COLUMN($P79)-COLUMN(F79)+1)</f>
        <v>245</v>
      </c>
      <c r="T79" s="6">
        <f>INDEX('Rp0,2, МПа'!$D:$P,ROW(G79),COLUMN($P79)-COLUMN(G79)+1)</f>
        <v>294</v>
      </c>
      <c r="U79" s="6">
        <f>INDEX('Rp0,2, МПа'!$D:$P,ROW(H79),COLUMN($P79)-COLUMN(H79)+1)</f>
        <v>343</v>
      </c>
      <c r="V79" s="6">
        <f>INDEX('Rp0,2, МПа'!$D:$P,ROW(I79),COLUMN($P79)-COLUMN(I79)+1)</f>
        <v>353</v>
      </c>
      <c r="W79" s="6">
        <f>INDEX('Rp0,2, МПа'!$D:$P,ROW(J79),COLUMN($P79)-COLUMN(J79)+1)</f>
        <v>373</v>
      </c>
      <c r="X79" s="6">
        <f>INDEX('Rp0,2, МПа'!$D:$P,ROW(K79),COLUMN($P79)-COLUMN(K79)+1)</f>
        <v>392</v>
      </c>
      <c r="Y79" s="6">
        <f>INDEX('Rp0,2, МПа'!$D:$P,ROW(L79),COLUMN($P79)-COLUMN(L79)+1)</f>
        <v>392</v>
      </c>
      <c r="Z79" s="6">
        <f>INDEX('Rp0,2, МПа'!$D:$P,ROW(M79),COLUMN($P79)-COLUMN(M79)+1)</f>
        <v>412</v>
      </c>
      <c r="AA79" s="6">
        <f>INDEX('Rp0,2, МПа'!$D:$P,ROW(N79),COLUMN($P79)-COLUMN(N79)+1)</f>
        <v>422</v>
      </c>
      <c r="AB79" s="6">
        <f>INDEX('Rp0,2, МПа'!$D:$P,ROW(O79),COLUMN($P79)-COLUMN(O79)+1)</f>
        <v>432</v>
      </c>
      <c r="AC79" s="16">
        <f>INDEX('Rp0,2, МПа'!$D:$P,ROW(P79),COLUMN($P79)-COLUMN(P79)+1)</f>
        <v>440</v>
      </c>
    </row>
    <row r="80" spans="1:29" x14ac:dyDescent="0.25">
      <c r="A80" s="10" t="str">
        <f>INDEX('Обработка исходного'!B:B,ROW($B$3)+4*(ROW($B80)-ROW($B$3)))</f>
        <v>Сталь легированная</v>
      </c>
      <c r="B80" s="10" t="str">
        <f>INDEX('Обработка исходного'!D:D,ROW($B$3)+4*(ROW($B80)-ROW($B$3)))</f>
        <v>35Х</v>
      </c>
      <c r="C80" s="10" t="str">
        <f>IF(ISBLANK(INDEX('Обработка исходного'!E:E,ROW($B$3)+4*(ROW($B80)-ROW($B$3)))),"",INDEX('Обработка исходного'!E:E,ROW($B$3)+4*(ROW($B80)-ROW($B$3))))</f>
        <v>Поковки диаметром до 50 мм, КП490*</v>
      </c>
      <c r="D80" s="15" t="str">
        <f>INDEX('Rm, МПа'!$D:$P,ROW(D80),COLUMN($P80)-COLUMN(D80)+1)</f>
        <v>-</v>
      </c>
      <c r="E80" s="6" t="str">
        <f>INDEX('Rm, МПа'!$D:$P,ROW(E80),COLUMN($P80)-COLUMN(E80)+1)</f>
        <v>-</v>
      </c>
      <c r="F80" s="6">
        <f>INDEX('Rm, МПа'!$D:$P,ROW(F80),COLUMN($P80)-COLUMN(F80)+1)</f>
        <v>343</v>
      </c>
      <c r="G80" s="6">
        <f>INDEX('Rm, МПа'!$D:$P,ROW(G80),COLUMN($P80)-COLUMN(G80)+1)</f>
        <v>412</v>
      </c>
      <c r="H80" s="6">
        <f>INDEX('Rm, МПа'!$D:$P,ROW(H80),COLUMN($P80)-COLUMN(H80)+1)</f>
        <v>412</v>
      </c>
      <c r="I80" s="6">
        <f>INDEX('Rm, МПа'!$D:$P,ROW(I80),COLUMN($P80)-COLUMN(I80)+1)</f>
        <v>559</v>
      </c>
      <c r="J80" s="6">
        <f>INDEX('Rm, МПа'!$D:$P,ROW(J80),COLUMN($P80)-COLUMN(J80)+1)</f>
        <v>628</v>
      </c>
      <c r="K80" s="6">
        <f>INDEX('Rm, МПа'!$D:$P,ROW(K80),COLUMN($P80)-COLUMN(K80)+1)</f>
        <v>628</v>
      </c>
      <c r="L80" s="6">
        <f>INDEX('Rm, МПа'!$D:$P,ROW(L80),COLUMN($P80)-COLUMN(L80)+1)</f>
        <v>628</v>
      </c>
      <c r="M80" s="6">
        <f>INDEX('Rm, МПа'!$D:$P,ROW(M80),COLUMN($P80)-COLUMN(M80)+1)</f>
        <v>628</v>
      </c>
      <c r="N80" s="6">
        <f>INDEX('Rm, МПа'!$D:$P,ROW(N80),COLUMN($P80)-COLUMN(N80)+1)</f>
        <v>647</v>
      </c>
      <c r="O80" s="6">
        <f>INDEX('Rm, МПа'!$D:$P,ROW(O80),COLUMN($P80)-COLUMN(O80)+1)</f>
        <v>647</v>
      </c>
      <c r="P80" s="16">
        <f>INDEX('Rm, МПа'!$D:$P,ROW(P80),COLUMN($P80)-COLUMN(P80)+1)</f>
        <v>655</v>
      </c>
      <c r="Q80" s="15" t="str">
        <f>INDEX('Rp0,2, МПа'!$D:$P,ROW(D80),COLUMN($P80)-COLUMN(D80)+1)</f>
        <v>-</v>
      </c>
      <c r="R80" s="6" t="str">
        <f>INDEX('Rp0,2, МПа'!$D:$P,ROW(E80),COLUMN($P80)-COLUMN(E80)+1)</f>
        <v>-</v>
      </c>
      <c r="S80" s="6">
        <f>INDEX('Rp0,2, МПа'!$D:$P,ROW(F80),COLUMN($P80)-COLUMN(F80)+1)</f>
        <v>275</v>
      </c>
      <c r="T80" s="6">
        <f>INDEX('Rp0,2, МПа'!$D:$P,ROW(G80),COLUMN($P80)-COLUMN(G80)+1)</f>
        <v>323</v>
      </c>
      <c r="U80" s="6">
        <f>INDEX('Rp0,2, МПа'!$D:$P,ROW(H80),COLUMN($P80)-COLUMN(H80)+1)</f>
        <v>383</v>
      </c>
      <c r="V80" s="6">
        <f>INDEX('Rp0,2, МПа'!$D:$P,ROW(I80),COLUMN($P80)-COLUMN(I80)+1)</f>
        <v>392</v>
      </c>
      <c r="W80" s="6">
        <f>INDEX('Rp0,2, МПа'!$D:$P,ROW(J80),COLUMN($P80)-COLUMN(J80)+1)</f>
        <v>412</v>
      </c>
      <c r="X80" s="6">
        <f>INDEX('Rp0,2, МПа'!$D:$P,ROW(K80),COLUMN($P80)-COLUMN(K80)+1)</f>
        <v>432</v>
      </c>
      <c r="Y80" s="6">
        <f>INDEX('Rp0,2, МПа'!$D:$P,ROW(L80),COLUMN($P80)-COLUMN(L80)+1)</f>
        <v>432</v>
      </c>
      <c r="Z80" s="6">
        <f>INDEX('Rp0,2, МПа'!$D:$P,ROW(M80),COLUMN($P80)-COLUMN(M80)+1)</f>
        <v>461</v>
      </c>
      <c r="AA80" s="6">
        <f>INDEX('Rp0,2, МПа'!$D:$P,ROW(N80),COLUMN($P80)-COLUMN(N80)+1)</f>
        <v>471</v>
      </c>
      <c r="AB80" s="6">
        <f>INDEX('Rp0,2, МПа'!$D:$P,ROW(O80),COLUMN($P80)-COLUMN(O80)+1)</f>
        <v>481</v>
      </c>
      <c r="AC80" s="16">
        <f>INDEX('Rp0,2, МПа'!$D:$P,ROW(P80),COLUMN($P80)-COLUMN(P80)+1)</f>
        <v>490</v>
      </c>
    </row>
    <row r="81" spans="1:29" x14ac:dyDescent="0.25">
      <c r="A81" s="10" t="str">
        <f>INDEX('Обработка исходного'!B:B,ROW($B$3)+4*(ROW($B81)-ROW($B$3)))</f>
        <v>Сталь легированная</v>
      </c>
      <c r="B81" s="10" t="str">
        <f>INDEX('Обработка исходного'!D:D,ROW($B$3)+4*(ROW($B81)-ROW($B$3)))</f>
        <v>35Х</v>
      </c>
      <c r="C81" s="10" t="str">
        <f>IF(ISBLANK(INDEX('Обработка исходного'!E:E,ROW($B$3)+4*(ROW($B81)-ROW($B$3)))),"",INDEX('Обработка исходного'!E:E,ROW($B$3)+4*(ROW($B81)-ROW($B$3))))</f>
        <v>Поковки диаметром до 50 мм, КП540*</v>
      </c>
      <c r="D81" s="15" t="str">
        <f>INDEX('Rm, МПа'!$D:$P,ROW(D81),COLUMN($P81)-COLUMN(D81)+1)</f>
        <v>-</v>
      </c>
      <c r="E81" s="6" t="str">
        <f>INDEX('Rm, МПа'!$D:$P,ROW(E81),COLUMN($P81)-COLUMN(E81)+1)</f>
        <v>-</v>
      </c>
      <c r="F81" s="6">
        <f>INDEX('Rm, МПа'!$D:$P,ROW(F81),COLUMN($P81)-COLUMN(F81)+1)</f>
        <v>353</v>
      </c>
      <c r="G81" s="6">
        <f>INDEX('Rm, МПа'!$D:$P,ROW(G81),COLUMN($P81)-COLUMN(G81)+1)</f>
        <v>432</v>
      </c>
      <c r="H81" s="6">
        <f>INDEX('Rm, МПа'!$D:$P,ROW(H81),COLUMN($P81)-COLUMN(H81)+1)</f>
        <v>510</v>
      </c>
      <c r="I81" s="6">
        <f>INDEX('Rm, МПа'!$D:$P,ROW(I81),COLUMN($P81)-COLUMN(I81)+1)</f>
        <v>579</v>
      </c>
      <c r="J81" s="6">
        <f>INDEX('Rm, МПа'!$D:$P,ROW(J81),COLUMN($P81)-COLUMN(J81)+1)</f>
        <v>657</v>
      </c>
      <c r="K81" s="6">
        <f>INDEX('Rm, МПа'!$D:$P,ROW(K81),COLUMN($P81)-COLUMN(K81)+1)</f>
        <v>657</v>
      </c>
      <c r="L81" s="6">
        <f>INDEX('Rm, МПа'!$D:$P,ROW(L81),COLUMN($P81)-COLUMN(L81)+1)</f>
        <v>657</v>
      </c>
      <c r="M81" s="6">
        <f>INDEX('Rm, МПа'!$D:$P,ROW(M81),COLUMN($P81)-COLUMN(M81)+1)</f>
        <v>657</v>
      </c>
      <c r="N81" s="6">
        <f>INDEX('Rm, МПа'!$D:$P,ROW(N81),COLUMN($P81)-COLUMN(N81)+1)</f>
        <v>677</v>
      </c>
      <c r="O81" s="6">
        <f>INDEX('Rm, МПа'!$D:$P,ROW(O81),COLUMN($P81)-COLUMN(O81)+1)</f>
        <v>677</v>
      </c>
      <c r="P81" s="16">
        <f>INDEX('Rm, МПа'!$D:$P,ROW(P81),COLUMN($P81)-COLUMN(P81)+1)</f>
        <v>685</v>
      </c>
      <c r="Q81" s="15" t="str">
        <f>INDEX('Rp0,2, МПа'!$D:$P,ROW(D81),COLUMN($P81)-COLUMN(D81)+1)</f>
        <v>-</v>
      </c>
      <c r="R81" s="6" t="str">
        <f>INDEX('Rp0,2, МПа'!$D:$P,ROW(E81),COLUMN($P81)-COLUMN(E81)+1)</f>
        <v>-</v>
      </c>
      <c r="S81" s="6">
        <f>INDEX('Rp0,2, МПа'!$D:$P,ROW(F81),COLUMN($P81)-COLUMN(F81)+1)</f>
        <v>304</v>
      </c>
      <c r="T81" s="6">
        <f>INDEX('Rp0,2, МПа'!$D:$P,ROW(G81),COLUMN($P81)-COLUMN(G81)+1)</f>
        <v>353</v>
      </c>
      <c r="U81" s="6">
        <f>INDEX('Rp0,2, МПа'!$D:$P,ROW(H81),COLUMN($P81)-COLUMN(H81)+1)</f>
        <v>422</v>
      </c>
      <c r="V81" s="6">
        <f>INDEX('Rp0,2, МПа'!$D:$P,ROW(I81),COLUMN($P81)-COLUMN(I81)+1)</f>
        <v>432</v>
      </c>
      <c r="W81" s="6">
        <f>INDEX('Rp0,2, МПа'!$D:$P,ROW(J81),COLUMN($P81)-COLUMN(J81)+1)</f>
        <v>451</v>
      </c>
      <c r="X81" s="6">
        <f>INDEX('Rp0,2, МПа'!$D:$P,ROW(K81),COLUMN($P81)-COLUMN(K81)+1)</f>
        <v>471</v>
      </c>
      <c r="Y81" s="6">
        <f>INDEX('Rp0,2, МПа'!$D:$P,ROW(L81),COLUMN($P81)-COLUMN(L81)+1)</f>
        <v>471</v>
      </c>
      <c r="Z81" s="6">
        <f>INDEX('Rp0,2, МПа'!$D:$P,ROW(M81),COLUMN($P81)-COLUMN(M81)+1)</f>
        <v>510</v>
      </c>
      <c r="AA81" s="6">
        <f>INDEX('Rp0,2, МПа'!$D:$P,ROW(N81),COLUMN($P81)-COLUMN(N81)+1)</f>
        <v>520</v>
      </c>
      <c r="AB81" s="6">
        <f>INDEX('Rp0,2, МПа'!$D:$P,ROW(O81),COLUMN($P81)-COLUMN(O81)+1)</f>
        <v>530</v>
      </c>
      <c r="AC81" s="16">
        <f>INDEX('Rp0,2, МПа'!$D:$P,ROW(P81),COLUMN($P81)-COLUMN(P81)+1)</f>
        <v>540</v>
      </c>
    </row>
    <row r="82" spans="1:29" x14ac:dyDescent="0.25">
      <c r="A82" s="10" t="str">
        <f>INDEX('Обработка исходного'!B:B,ROW($B$3)+4*(ROW($B82)-ROW($B$3)))</f>
        <v>Сталь легированная</v>
      </c>
      <c r="B82" s="10" t="str">
        <f>INDEX('Обработка исходного'!D:D,ROW($B$3)+4*(ROW($B82)-ROW($B$3)))</f>
        <v>35Х</v>
      </c>
      <c r="C82" s="10" t="str">
        <f>IF(ISBLANK(INDEX('Обработка исходного'!E:E,ROW($B$3)+4*(ROW($B82)-ROW($B$3)))),"",INDEX('Обработка исходного'!E:E,ROW($B$3)+4*(ROW($B82)-ROW($B$3))))</f>
        <v>Заготовки крепежных деталей толщиной до 300 мм, КП590*</v>
      </c>
      <c r="D82" s="15" t="str">
        <f>INDEX('Rm, МПа'!$D:$P,ROW(D82),COLUMN($P82)-COLUMN(D82)+1)</f>
        <v>-</v>
      </c>
      <c r="E82" s="6" t="str">
        <f>INDEX('Rm, МПа'!$D:$P,ROW(E82),COLUMN($P82)-COLUMN(E82)+1)</f>
        <v>-</v>
      </c>
      <c r="F82" s="6">
        <f>INDEX('Rm, МПа'!$D:$P,ROW(F82),COLUMN($P82)-COLUMN(F82)+1)</f>
        <v>383</v>
      </c>
      <c r="G82" s="6">
        <f>INDEX('Rm, МПа'!$D:$P,ROW(G82),COLUMN($P82)-COLUMN(G82)+1)</f>
        <v>510</v>
      </c>
      <c r="H82" s="6">
        <f>INDEX('Rm, МПа'!$D:$P,ROW(H82),COLUMN($P82)-COLUMN(H82)+1)</f>
        <v>510</v>
      </c>
      <c r="I82" s="6">
        <f>INDEX('Rm, МПа'!$D:$P,ROW(I82),COLUMN($P82)-COLUMN(I82)+1)</f>
        <v>628</v>
      </c>
      <c r="J82" s="6">
        <f>INDEX('Rm, МПа'!$D:$P,ROW(J82),COLUMN($P82)-COLUMN(J82)+1)</f>
        <v>706</v>
      </c>
      <c r="K82" s="6">
        <f>INDEX('Rm, МПа'!$D:$P,ROW(K82),COLUMN($P82)-COLUMN(K82)+1)</f>
        <v>706</v>
      </c>
      <c r="L82" s="6">
        <f>INDEX('Rm, МПа'!$D:$P,ROW(L82),COLUMN($P82)-COLUMN(L82)+1)</f>
        <v>706</v>
      </c>
      <c r="M82" s="6">
        <f>INDEX('Rm, МПа'!$D:$P,ROW(M82),COLUMN($P82)-COLUMN(M82)+1)</f>
        <v>706</v>
      </c>
      <c r="N82" s="6">
        <f>INDEX('Rm, МПа'!$D:$P,ROW(N82),COLUMN($P82)-COLUMN(N82)+1)</f>
        <v>726</v>
      </c>
      <c r="O82" s="6">
        <f>INDEX('Rm, МПа'!$D:$P,ROW(O82),COLUMN($P82)-COLUMN(O82)+1)</f>
        <v>726</v>
      </c>
      <c r="P82" s="16">
        <f>INDEX('Rm, МПа'!$D:$P,ROW(P82),COLUMN($P82)-COLUMN(P82)+1)</f>
        <v>736</v>
      </c>
      <c r="Q82" s="15" t="str">
        <f>INDEX('Rp0,2, МПа'!$D:$P,ROW(D82),COLUMN($P82)-COLUMN(D82)+1)</f>
        <v>-</v>
      </c>
      <c r="R82" s="6" t="str">
        <f>INDEX('Rp0,2, МПа'!$D:$P,ROW(E82),COLUMN($P82)-COLUMN(E82)+1)</f>
        <v>-</v>
      </c>
      <c r="S82" s="6">
        <f>INDEX('Rp0,2, МПа'!$D:$P,ROW(F82),COLUMN($P82)-COLUMN(F82)+1)</f>
        <v>333</v>
      </c>
      <c r="T82" s="6">
        <f>INDEX('Rp0,2, МПа'!$D:$P,ROW(G82),COLUMN($P82)-COLUMN(G82)+1)</f>
        <v>392</v>
      </c>
      <c r="U82" s="6">
        <f>INDEX('Rp0,2, МПа'!$D:$P,ROW(H82),COLUMN($P82)-COLUMN(H82)+1)</f>
        <v>461</v>
      </c>
      <c r="V82" s="6">
        <f>INDEX('Rp0,2, МПа'!$D:$P,ROW(I82),COLUMN($P82)-COLUMN(I82)+1)</f>
        <v>471</v>
      </c>
      <c r="W82" s="6">
        <f>INDEX('Rp0,2, МПа'!$D:$P,ROW(J82),COLUMN($P82)-COLUMN(J82)+1)</f>
        <v>491</v>
      </c>
      <c r="X82" s="6">
        <f>INDEX('Rp0,2, МПа'!$D:$P,ROW(K82),COLUMN($P82)-COLUMN(K82)+1)</f>
        <v>520</v>
      </c>
      <c r="Y82" s="6">
        <f>INDEX('Rp0,2, МПа'!$D:$P,ROW(L82),COLUMN($P82)-COLUMN(L82)+1)</f>
        <v>520</v>
      </c>
      <c r="Z82" s="6">
        <f>INDEX('Rp0,2, МПа'!$D:$P,ROW(M82),COLUMN($P82)-COLUMN(M82)+1)</f>
        <v>549</v>
      </c>
      <c r="AA82" s="6">
        <f>INDEX('Rp0,2, МПа'!$D:$P,ROW(N82),COLUMN($P82)-COLUMN(N82)+1)</f>
        <v>569</v>
      </c>
      <c r="AB82" s="6">
        <f>INDEX('Rp0,2, МПа'!$D:$P,ROW(O82),COLUMN($P82)-COLUMN(O82)+1)</f>
        <v>579</v>
      </c>
      <c r="AC82" s="16">
        <f>INDEX('Rp0,2, МПа'!$D:$P,ROW(P82),COLUMN($P82)-COLUMN(P82)+1)</f>
        <v>590</v>
      </c>
    </row>
    <row r="83" spans="1:29" x14ac:dyDescent="0.25">
      <c r="A83" s="10" t="str">
        <f>INDEX('Обработка исходного'!B:B,ROW($B$3)+4*(ROW($B83)-ROW($B$3)))</f>
        <v>Сталь легированная</v>
      </c>
      <c r="B83" s="10" t="str">
        <f>INDEX('Обработка исходного'!D:D,ROW($B$3)+4*(ROW($B83)-ROW($B$3)))</f>
        <v>40X</v>
      </c>
      <c r="C83" s="10" t="str">
        <f>IF(ISBLANK(INDEX('Обработка исходного'!E:E,ROW($B$3)+4*(ROW($B83)-ROW($B$3)))),"",INDEX('Обработка исходного'!E:E,ROW($B$3)+4*(ROW($B83)-ROW($B$3))))</f>
        <v>Прутки и полосы диаметром или толщиной до 80 мм</v>
      </c>
      <c r="D83" s="15" t="str">
        <f>INDEX('Rm, МПа'!$D:$P,ROW(D83),COLUMN($P83)-COLUMN(D83)+1)</f>
        <v>-</v>
      </c>
      <c r="E83" s="6" t="str">
        <f>INDEX('Rm, МПа'!$D:$P,ROW(E83),COLUMN($P83)-COLUMN(E83)+1)</f>
        <v>-</v>
      </c>
      <c r="F83" s="6">
        <f>INDEX('Rm, МПа'!$D:$P,ROW(F83),COLUMN($P83)-COLUMN(F83)+1)</f>
        <v>520</v>
      </c>
      <c r="G83" s="6">
        <f>INDEX('Rm, МПа'!$D:$P,ROW(G83),COLUMN($P83)-COLUMN(G83)+1)</f>
        <v>628</v>
      </c>
      <c r="H83" s="6">
        <f>INDEX('Rm, МПа'!$D:$P,ROW(H83),COLUMN($P83)-COLUMN(H83)+1)</f>
        <v>726</v>
      </c>
      <c r="I83" s="6">
        <f>INDEX('Rm, МПа'!$D:$P,ROW(I83),COLUMN($P83)-COLUMN(I83)+1)</f>
        <v>824</v>
      </c>
      <c r="J83" s="6">
        <f>INDEX('Rm, МПа'!$D:$P,ROW(J83),COLUMN($P83)-COLUMN(J83)+1)</f>
        <v>932</v>
      </c>
      <c r="K83" s="6">
        <f>INDEX('Rm, МПа'!$D:$P,ROW(K83),COLUMN($P83)-COLUMN(K83)+1)</f>
        <v>932</v>
      </c>
      <c r="L83" s="6">
        <f>INDEX('Rm, МПа'!$D:$P,ROW(L83),COLUMN($P83)-COLUMN(L83)+1)</f>
        <v>932</v>
      </c>
      <c r="M83" s="6">
        <f>INDEX('Rm, МПа'!$D:$P,ROW(M83),COLUMN($P83)-COLUMN(M83)+1)</f>
        <v>942</v>
      </c>
      <c r="N83" s="6">
        <f>INDEX('Rm, МПа'!$D:$P,ROW(N83),COLUMN($P83)-COLUMN(N83)+1)</f>
        <v>961</v>
      </c>
      <c r="O83" s="6">
        <f>INDEX('Rm, МПа'!$D:$P,ROW(O83),COLUMN($P83)-COLUMN(O83)+1)</f>
        <v>981</v>
      </c>
      <c r="P83" s="16">
        <f>INDEX('Rm, МПа'!$D:$P,ROW(P83),COLUMN($P83)-COLUMN(P83)+1)</f>
        <v>981</v>
      </c>
      <c r="Q83" s="15" t="str">
        <f>INDEX('Rp0,2, МПа'!$D:$P,ROW(D83),COLUMN($P83)-COLUMN(D83)+1)</f>
        <v>-</v>
      </c>
      <c r="R83" s="6" t="str">
        <f>INDEX('Rp0,2, МПа'!$D:$P,ROW(E83),COLUMN($P83)-COLUMN(E83)+1)</f>
        <v>-</v>
      </c>
      <c r="S83" s="6">
        <f>INDEX('Rp0,2, МПа'!$D:$P,ROW(F83),COLUMN($P83)-COLUMN(F83)+1)</f>
        <v>432</v>
      </c>
      <c r="T83" s="6">
        <f>INDEX('Rp0,2, МПа'!$D:$P,ROW(G83),COLUMN($P83)-COLUMN(G83)+1)</f>
        <v>540</v>
      </c>
      <c r="U83" s="6">
        <f>INDEX('Rp0,2, МПа'!$D:$P,ROW(H83),COLUMN($P83)-COLUMN(H83)+1)</f>
        <v>608</v>
      </c>
      <c r="V83" s="6">
        <f>INDEX('Rp0,2, МПа'!$D:$P,ROW(I83),COLUMN($P83)-COLUMN(I83)+1)</f>
        <v>638</v>
      </c>
      <c r="W83" s="6">
        <f>INDEX('Rp0,2, МПа'!$D:$P,ROW(J83),COLUMN($P83)-COLUMN(J83)+1)</f>
        <v>687</v>
      </c>
      <c r="X83" s="6">
        <f>INDEX('Rp0,2, МПа'!$D:$P,ROW(K83),COLUMN($P83)-COLUMN(K83)+1)</f>
        <v>687</v>
      </c>
      <c r="Y83" s="6">
        <f>INDEX('Rp0,2, МПа'!$D:$P,ROW(L83),COLUMN($P83)-COLUMN(L83)+1)</f>
        <v>706</v>
      </c>
      <c r="Z83" s="6">
        <f>INDEX('Rp0,2, МПа'!$D:$P,ROW(M83),COLUMN($P83)-COLUMN(M83)+1)</f>
        <v>726</v>
      </c>
      <c r="AA83" s="6">
        <f>INDEX('Rp0,2, МПа'!$D:$P,ROW(N83),COLUMN($P83)-COLUMN(N83)+1)</f>
        <v>755</v>
      </c>
      <c r="AB83" s="6">
        <f>INDEX('Rp0,2, МПа'!$D:$P,ROW(O83),COLUMN($P83)-COLUMN(O83)+1)</f>
        <v>765</v>
      </c>
      <c r="AC83" s="16">
        <f>INDEX('Rp0,2, МПа'!$D:$P,ROW(P83),COLUMN($P83)-COLUMN(P83)+1)</f>
        <v>785</v>
      </c>
    </row>
    <row r="84" spans="1:29" x14ac:dyDescent="0.25">
      <c r="A84" s="10" t="str">
        <f>INDEX('Обработка исходного'!B:B,ROW($B$3)+4*(ROW($B84)-ROW($B$3)))</f>
        <v>Сталь легированная</v>
      </c>
      <c r="B84" s="10" t="str">
        <f>INDEX('Обработка исходного'!D:D,ROW($B$3)+4*(ROW($B84)-ROW($B$3)))</f>
        <v>40X</v>
      </c>
      <c r="C84" s="10" t="str">
        <f>IF(ISBLANK(INDEX('Обработка исходного'!E:E,ROW($B$3)+4*(ROW($B84)-ROW($B$3)))),"",INDEX('Обработка исходного'!E:E,ROW($B$3)+4*(ROW($B84)-ROW($B$3))))</f>
        <v>Прутки и полосы диаметром или толщиной от 80 до 150 мм</v>
      </c>
      <c r="D84" s="15" t="str">
        <f>INDEX('Rm, МПа'!$D:$P,ROW(D84),COLUMN($P84)-COLUMN(D84)+1)</f>
        <v>-</v>
      </c>
      <c r="E84" s="6" t="str">
        <f>INDEX('Rm, МПа'!$D:$P,ROW(E84),COLUMN($P84)-COLUMN(E84)+1)</f>
        <v>-</v>
      </c>
      <c r="F84" s="6">
        <f>INDEX('Rm, МПа'!$D:$P,ROW(F84),COLUMN($P84)-COLUMN(F84)+1)</f>
        <v>520</v>
      </c>
      <c r="G84" s="6">
        <f>INDEX('Rm, МПа'!$D:$P,ROW(G84),COLUMN($P84)-COLUMN(G84)+1)</f>
        <v>628</v>
      </c>
      <c r="H84" s="6">
        <f>INDEX('Rm, МПа'!$D:$P,ROW(H84),COLUMN($P84)-COLUMN(H84)+1)</f>
        <v>726</v>
      </c>
      <c r="I84" s="6">
        <f>INDEX('Rm, МПа'!$D:$P,ROW(I84),COLUMN($P84)-COLUMN(I84)+1)</f>
        <v>824</v>
      </c>
      <c r="J84" s="6">
        <f>INDEX('Rm, МПа'!$D:$P,ROW(J84),COLUMN($P84)-COLUMN(J84)+1)</f>
        <v>932</v>
      </c>
      <c r="K84" s="6">
        <f>INDEX('Rm, МПа'!$D:$P,ROW(K84),COLUMN($P84)-COLUMN(K84)+1)</f>
        <v>932</v>
      </c>
      <c r="L84" s="6">
        <f>INDEX('Rm, МПа'!$D:$P,ROW(L84),COLUMN($P84)-COLUMN(L84)+1)</f>
        <v>932</v>
      </c>
      <c r="M84" s="6">
        <f>INDEX('Rm, МПа'!$D:$P,ROW(M84),COLUMN($P84)-COLUMN(M84)+1)</f>
        <v>942</v>
      </c>
      <c r="N84" s="6">
        <f>INDEX('Rm, МПа'!$D:$P,ROW(N84),COLUMN($P84)-COLUMN(N84)+1)</f>
        <v>961</v>
      </c>
      <c r="O84" s="6">
        <f>INDEX('Rm, МПа'!$D:$P,ROW(O84),COLUMN($P84)-COLUMN(O84)+1)</f>
        <v>981</v>
      </c>
      <c r="P84" s="16">
        <f>INDEX('Rm, МПа'!$D:$P,ROW(P84),COLUMN($P84)-COLUMN(P84)+1)</f>
        <v>981</v>
      </c>
      <c r="Q84" s="15" t="str">
        <f>INDEX('Rp0,2, МПа'!$D:$P,ROW(D84),COLUMN($P84)-COLUMN(D84)+1)</f>
        <v>-</v>
      </c>
      <c r="R84" s="6" t="str">
        <f>INDEX('Rp0,2, МПа'!$D:$P,ROW(E84),COLUMN($P84)-COLUMN(E84)+1)</f>
        <v>-</v>
      </c>
      <c r="S84" s="6">
        <f>INDEX('Rp0,2, МПа'!$D:$P,ROW(F84),COLUMN($P84)-COLUMN(F84)+1)</f>
        <v>432</v>
      </c>
      <c r="T84" s="6">
        <f>INDEX('Rp0,2, МПа'!$D:$P,ROW(G84),COLUMN($P84)-COLUMN(G84)+1)</f>
        <v>540</v>
      </c>
      <c r="U84" s="6">
        <f>INDEX('Rp0,2, МПа'!$D:$P,ROW(H84),COLUMN($P84)-COLUMN(H84)+1)</f>
        <v>608</v>
      </c>
      <c r="V84" s="6">
        <f>INDEX('Rp0,2, МПа'!$D:$P,ROW(I84),COLUMN($P84)-COLUMN(I84)+1)</f>
        <v>638</v>
      </c>
      <c r="W84" s="6">
        <f>INDEX('Rp0,2, МПа'!$D:$P,ROW(J84),COLUMN($P84)-COLUMN(J84)+1)</f>
        <v>687</v>
      </c>
      <c r="X84" s="6">
        <f>INDEX('Rp0,2, МПа'!$D:$P,ROW(K84),COLUMN($P84)-COLUMN(K84)+1)</f>
        <v>687</v>
      </c>
      <c r="Y84" s="6">
        <f>INDEX('Rp0,2, МПа'!$D:$P,ROW(L84),COLUMN($P84)-COLUMN(L84)+1)</f>
        <v>706</v>
      </c>
      <c r="Z84" s="6">
        <f>INDEX('Rp0,2, МПа'!$D:$P,ROW(M84),COLUMN($P84)-COLUMN(M84)+1)</f>
        <v>726</v>
      </c>
      <c r="AA84" s="6">
        <f>INDEX('Rp0,2, МПа'!$D:$P,ROW(N84),COLUMN($P84)-COLUMN(N84)+1)</f>
        <v>755</v>
      </c>
      <c r="AB84" s="6">
        <f>INDEX('Rp0,2, МПа'!$D:$P,ROW(O84),COLUMN($P84)-COLUMN(O84)+1)</f>
        <v>765</v>
      </c>
      <c r="AC84" s="16">
        <f>INDEX('Rp0,2, МПа'!$D:$P,ROW(P84),COLUMN($P84)-COLUMN(P84)+1)</f>
        <v>785</v>
      </c>
    </row>
    <row r="85" spans="1:29" x14ac:dyDescent="0.25">
      <c r="A85" s="10" t="str">
        <f>INDEX('Обработка исходного'!B:B,ROW($B$3)+4*(ROW($B85)-ROW($B$3)))</f>
        <v>Сталь легированная</v>
      </c>
      <c r="B85" s="10" t="str">
        <f>INDEX('Обработка исходного'!D:D,ROW($B$3)+4*(ROW($B85)-ROW($B$3)))</f>
        <v>40X</v>
      </c>
      <c r="C85" s="10" t="str">
        <f>IF(ISBLANK(INDEX('Обработка исходного'!E:E,ROW($B$3)+4*(ROW($B85)-ROW($B$3)))),"",INDEX('Обработка исходного'!E:E,ROW($B$3)+4*(ROW($B85)-ROW($B$3))))</f>
        <v>Прутки и полосы диаметром или толщиной от 150 до 250 мм</v>
      </c>
      <c r="D85" s="15" t="str">
        <f>INDEX('Rm, МПа'!$D:$P,ROW(D85),COLUMN($P85)-COLUMN(D85)+1)</f>
        <v>-</v>
      </c>
      <c r="E85" s="6" t="str">
        <f>INDEX('Rm, МПа'!$D:$P,ROW(E85),COLUMN($P85)-COLUMN(E85)+1)</f>
        <v>-</v>
      </c>
      <c r="F85" s="6">
        <f>INDEX('Rm, МПа'!$D:$P,ROW(F85),COLUMN($P85)-COLUMN(F85)+1)</f>
        <v>520</v>
      </c>
      <c r="G85" s="6">
        <f>INDEX('Rm, МПа'!$D:$P,ROW(G85),COLUMN($P85)-COLUMN(G85)+1)</f>
        <v>628</v>
      </c>
      <c r="H85" s="6">
        <f>INDEX('Rm, МПа'!$D:$P,ROW(H85),COLUMN($P85)-COLUMN(H85)+1)</f>
        <v>726</v>
      </c>
      <c r="I85" s="6">
        <f>INDEX('Rm, МПа'!$D:$P,ROW(I85),COLUMN($P85)-COLUMN(I85)+1)</f>
        <v>824</v>
      </c>
      <c r="J85" s="6">
        <f>INDEX('Rm, МПа'!$D:$P,ROW(J85),COLUMN($P85)-COLUMN(J85)+1)</f>
        <v>932</v>
      </c>
      <c r="K85" s="6">
        <f>INDEX('Rm, МПа'!$D:$P,ROW(K85),COLUMN($P85)-COLUMN(K85)+1)</f>
        <v>932</v>
      </c>
      <c r="L85" s="6">
        <f>INDEX('Rm, МПа'!$D:$P,ROW(L85),COLUMN($P85)-COLUMN(L85)+1)</f>
        <v>932</v>
      </c>
      <c r="M85" s="6">
        <f>INDEX('Rm, МПа'!$D:$P,ROW(M85),COLUMN($P85)-COLUMN(M85)+1)</f>
        <v>942</v>
      </c>
      <c r="N85" s="6">
        <f>INDEX('Rm, МПа'!$D:$P,ROW(N85),COLUMN($P85)-COLUMN(N85)+1)</f>
        <v>961</v>
      </c>
      <c r="O85" s="6">
        <f>INDEX('Rm, МПа'!$D:$P,ROW(O85),COLUMN($P85)-COLUMN(O85)+1)</f>
        <v>981</v>
      </c>
      <c r="P85" s="16">
        <f>INDEX('Rm, МПа'!$D:$P,ROW(P85),COLUMN($P85)-COLUMN(P85)+1)</f>
        <v>981</v>
      </c>
      <c r="Q85" s="15" t="str">
        <f>INDEX('Rp0,2, МПа'!$D:$P,ROW(D85),COLUMN($P85)-COLUMN(D85)+1)</f>
        <v>-</v>
      </c>
      <c r="R85" s="6" t="str">
        <f>INDEX('Rp0,2, МПа'!$D:$P,ROW(E85),COLUMN($P85)-COLUMN(E85)+1)</f>
        <v>-</v>
      </c>
      <c r="S85" s="6">
        <f>INDEX('Rp0,2, МПа'!$D:$P,ROW(F85),COLUMN($P85)-COLUMN(F85)+1)</f>
        <v>432</v>
      </c>
      <c r="T85" s="6">
        <f>INDEX('Rp0,2, МПа'!$D:$P,ROW(G85),COLUMN($P85)-COLUMN(G85)+1)</f>
        <v>540</v>
      </c>
      <c r="U85" s="6">
        <f>INDEX('Rp0,2, МПа'!$D:$P,ROW(H85),COLUMN($P85)-COLUMN(H85)+1)</f>
        <v>608</v>
      </c>
      <c r="V85" s="6">
        <f>INDEX('Rp0,2, МПа'!$D:$P,ROW(I85),COLUMN($P85)-COLUMN(I85)+1)</f>
        <v>638</v>
      </c>
      <c r="W85" s="6">
        <f>INDEX('Rp0,2, МПа'!$D:$P,ROW(J85),COLUMN($P85)-COLUMN(J85)+1)</f>
        <v>687</v>
      </c>
      <c r="X85" s="6">
        <f>INDEX('Rp0,2, МПа'!$D:$P,ROW(K85),COLUMN($P85)-COLUMN(K85)+1)</f>
        <v>687</v>
      </c>
      <c r="Y85" s="6">
        <f>INDEX('Rp0,2, МПа'!$D:$P,ROW(L85),COLUMN($P85)-COLUMN(L85)+1)</f>
        <v>706</v>
      </c>
      <c r="Z85" s="6">
        <f>INDEX('Rp0,2, МПа'!$D:$P,ROW(M85),COLUMN($P85)-COLUMN(M85)+1)</f>
        <v>726</v>
      </c>
      <c r="AA85" s="6">
        <f>INDEX('Rp0,2, МПа'!$D:$P,ROW(N85),COLUMN($P85)-COLUMN(N85)+1)</f>
        <v>755</v>
      </c>
      <c r="AB85" s="6">
        <f>INDEX('Rp0,2, МПа'!$D:$P,ROW(O85),COLUMN($P85)-COLUMN(O85)+1)</f>
        <v>765</v>
      </c>
      <c r="AC85" s="16">
        <f>INDEX('Rp0,2, МПа'!$D:$P,ROW(P85),COLUMN($P85)-COLUMN(P85)+1)</f>
        <v>785</v>
      </c>
    </row>
    <row r="86" spans="1:29" x14ac:dyDescent="0.25">
      <c r="A86" s="10" t="str">
        <f>INDEX('Обработка исходного'!B:B,ROW($B$3)+4*(ROW($B86)-ROW($B$3)))</f>
        <v>Сталь легированная</v>
      </c>
      <c r="B86" s="10" t="str">
        <f>INDEX('Обработка исходного'!D:D,ROW($B$3)+4*(ROW($B86)-ROW($B$3)))</f>
        <v>40X</v>
      </c>
      <c r="C86" s="10" t="str">
        <f>IF(ISBLANK(INDEX('Обработка исходного'!E:E,ROW($B$3)+4*(ROW($B86)-ROW($B$3)))),"",INDEX('Обработка исходного'!E:E,ROW($B$3)+4*(ROW($B86)-ROW($B$3))))</f>
        <v>Заготовки крепежных деталей диаметром до 300 мм, КП590*</v>
      </c>
      <c r="D86" s="15" t="str">
        <f>INDEX('Rm, МПа'!$D:$P,ROW(D86),COLUMN($P86)-COLUMN(D86)+1)</f>
        <v>-</v>
      </c>
      <c r="E86" s="6" t="str">
        <f>INDEX('Rm, МПа'!$D:$P,ROW(E86),COLUMN($P86)-COLUMN(E86)+1)</f>
        <v>-</v>
      </c>
      <c r="F86" s="6">
        <f>INDEX('Rm, МПа'!$D:$P,ROW(F86),COLUMN($P86)-COLUMN(F86)+1)</f>
        <v>461</v>
      </c>
      <c r="G86" s="6">
        <f>INDEX('Rm, МПа'!$D:$P,ROW(G86),COLUMN($P86)-COLUMN(G86)+1)</f>
        <v>461</v>
      </c>
      <c r="H86" s="6">
        <f>INDEX('Rm, МПа'!$D:$P,ROW(H86),COLUMN($P86)-COLUMN(H86)+1)</f>
        <v>540</v>
      </c>
      <c r="I86" s="6">
        <f>INDEX('Rm, МПа'!$D:$P,ROW(I86),COLUMN($P86)-COLUMN(I86)+1)</f>
        <v>628</v>
      </c>
      <c r="J86" s="6">
        <f>INDEX('Rm, МПа'!$D:$P,ROW(J86),COLUMN($P86)-COLUMN(J86)+1)</f>
        <v>697</v>
      </c>
      <c r="K86" s="6">
        <f>INDEX('Rm, МПа'!$D:$P,ROW(K86),COLUMN($P86)-COLUMN(K86)+1)</f>
        <v>697</v>
      </c>
      <c r="L86" s="6">
        <f>INDEX('Rm, МПа'!$D:$P,ROW(L86),COLUMN($P86)-COLUMN(L86)+1)</f>
        <v>697</v>
      </c>
      <c r="M86" s="6">
        <f>INDEX('Rm, МПа'!$D:$P,ROW(M86),COLUMN($P86)-COLUMN(M86)+1)</f>
        <v>706</v>
      </c>
      <c r="N86" s="6">
        <f>INDEX('Rm, МПа'!$D:$P,ROW(N86),COLUMN($P86)-COLUMN(N86)+1)</f>
        <v>726</v>
      </c>
      <c r="O86" s="6">
        <f>INDEX('Rm, МПа'!$D:$P,ROW(O86),COLUMN($P86)-COLUMN(O86)+1)</f>
        <v>726</v>
      </c>
      <c r="P86" s="16">
        <f>INDEX('Rm, МПа'!$D:$P,ROW(P86),COLUMN($P86)-COLUMN(P86)+1)</f>
        <v>736</v>
      </c>
      <c r="Q86" s="15" t="str">
        <f>INDEX('Rp0,2, МПа'!$D:$P,ROW(D86),COLUMN($P86)-COLUMN(D86)+1)</f>
        <v>-</v>
      </c>
      <c r="R86" s="6" t="str">
        <f>INDEX('Rp0,2, МПа'!$D:$P,ROW(E86),COLUMN($P86)-COLUMN(E86)+1)</f>
        <v>-</v>
      </c>
      <c r="S86" s="6">
        <f>INDEX('Rp0,2, МПа'!$D:$P,ROW(F86),COLUMN($P86)-COLUMN(F86)+1)</f>
        <v>304</v>
      </c>
      <c r="T86" s="6">
        <f>INDEX('Rp0,2, МПа'!$D:$P,ROW(G86),COLUMN($P86)-COLUMN(G86)+1)</f>
        <v>392</v>
      </c>
      <c r="U86" s="6">
        <f>INDEX('Rp0,2, МПа'!$D:$P,ROW(H86),COLUMN($P86)-COLUMN(H86)+1)</f>
        <v>421</v>
      </c>
      <c r="V86" s="6">
        <f>INDEX('Rp0,2, МПа'!$D:$P,ROW(I86),COLUMN($P86)-COLUMN(I86)+1)</f>
        <v>441</v>
      </c>
      <c r="W86" s="6">
        <f>INDEX('Rp0,2, МПа'!$D:$P,ROW(J86),COLUMN($P86)-COLUMN(J86)+1)</f>
        <v>500</v>
      </c>
      <c r="X86" s="6">
        <f>INDEX('Rp0,2, МПа'!$D:$P,ROW(K86),COLUMN($P86)-COLUMN(K86)+1)</f>
        <v>500</v>
      </c>
      <c r="Y86" s="6">
        <f>INDEX('Rp0,2, МПа'!$D:$P,ROW(L86),COLUMN($P86)-COLUMN(L86)+1)</f>
        <v>530</v>
      </c>
      <c r="Z86" s="6">
        <f>INDEX('Rp0,2, МПа'!$D:$P,ROW(M86),COLUMN($P86)-COLUMN(M86)+1)</f>
        <v>549</v>
      </c>
      <c r="AA86" s="6">
        <f>INDEX('Rp0,2, МПа'!$D:$P,ROW(N86),COLUMN($P86)-COLUMN(N86)+1)</f>
        <v>569</v>
      </c>
      <c r="AB86" s="6">
        <f>INDEX('Rp0,2, МПа'!$D:$P,ROW(O86),COLUMN($P86)-COLUMN(O86)+1)</f>
        <v>569</v>
      </c>
      <c r="AC86" s="16">
        <f>INDEX('Rp0,2, МПа'!$D:$P,ROW(P86),COLUMN($P86)-COLUMN(P86)+1)</f>
        <v>590</v>
      </c>
    </row>
    <row r="87" spans="1:29" x14ac:dyDescent="0.25">
      <c r="A87" s="10" t="str">
        <f>INDEX('Обработка исходного'!B:B,ROW($B$3)+4*(ROW($B87)-ROW($B$3)))</f>
        <v>Сталь легированная</v>
      </c>
      <c r="B87" s="10" t="str">
        <f>INDEX('Обработка исходного'!D:D,ROW($B$3)+4*(ROW($B87)-ROW($B$3)))</f>
        <v>40X</v>
      </c>
      <c r="C87" s="10" t="str">
        <f>IF(ISBLANK(INDEX('Обработка исходного'!E:E,ROW($B$3)+4*(ROW($B87)-ROW($B$3)))),"",INDEX('Обработка исходного'!E:E,ROW($B$3)+4*(ROW($B87)-ROW($B$3))))</f>
        <v>Поковки диаметром или толщиной от 500 до 800 мм, КП245*</v>
      </c>
      <c r="D87" s="15" t="str">
        <f>INDEX('Rm, МПа'!$D:$P,ROW(D87),COLUMN($P87)-COLUMN(D87)+1)</f>
        <v>-</v>
      </c>
      <c r="E87" s="6" t="str">
        <f>INDEX('Rm, МПа'!$D:$P,ROW(E87),COLUMN($P87)-COLUMN(E87)+1)</f>
        <v>-</v>
      </c>
      <c r="F87" s="6">
        <f>INDEX('Rm, МПа'!$D:$P,ROW(F87),COLUMN($P87)-COLUMN(F87)+1)</f>
        <v>304</v>
      </c>
      <c r="G87" s="6">
        <f>INDEX('Rm, МПа'!$D:$P,ROW(G87),COLUMN($P87)-COLUMN(G87)+1)</f>
        <v>304</v>
      </c>
      <c r="H87" s="6">
        <f>INDEX('Rm, МПа'!$D:$P,ROW(H87),COLUMN($P87)-COLUMN(H87)+1)</f>
        <v>343</v>
      </c>
      <c r="I87" s="6">
        <f>INDEX('Rm, МПа'!$D:$P,ROW(I87),COLUMN($P87)-COLUMN(I87)+1)</f>
        <v>392</v>
      </c>
      <c r="J87" s="6">
        <f>INDEX('Rm, МПа'!$D:$P,ROW(J87),COLUMN($P87)-COLUMN(J87)+1)</f>
        <v>441</v>
      </c>
      <c r="K87" s="6">
        <f>INDEX('Rm, МПа'!$D:$P,ROW(K87),COLUMN($P87)-COLUMN(K87)+1)</f>
        <v>441</v>
      </c>
      <c r="L87" s="6">
        <f>INDEX('Rm, МПа'!$D:$P,ROW(L87),COLUMN($P87)-COLUMN(L87)+1)</f>
        <v>441</v>
      </c>
      <c r="M87" s="6">
        <f>INDEX('Rm, МПа'!$D:$P,ROW(M87),COLUMN($P87)-COLUMN(M87)+1)</f>
        <v>451</v>
      </c>
      <c r="N87" s="6">
        <f>INDEX('Rm, МПа'!$D:$P,ROW(N87),COLUMN($P87)-COLUMN(N87)+1)</f>
        <v>461</v>
      </c>
      <c r="O87" s="6">
        <f>INDEX('Rm, МПа'!$D:$P,ROW(O87),COLUMN($P87)-COLUMN(O87)+1)</f>
        <v>461</v>
      </c>
      <c r="P87" s="16">
        <f>INDEX('Rm, МПа'!$D:$P,ROW(P87),COLUMN($P87)-COLUMN(P87)+1)</f>
        <v>470</v>
      </c>
      <c r="Q87" s="15" t="str">
        <f>INDEX('Rp0,2, МПа'!$D:$P,ROW(D87),COLUMN($P87)-COLUMN(D87)+1)</f>
        <v>-</v>
      </c>
      <c r="R87" s="6" t="str">
        <f>INDEX('Rp0,2, МПа'!$D:$P,ROW(E87),COLUMN($P87)-COLUMN(E87)+1)</f>
        <v>-</v>
      </c>
      <c r="S87" s="6">
        <f>INDEX('Rp0,2, МПа'!$D:$P,ROW(F87),COLUMN($P87)-COLUMN(F87)+1)</f>
        <v>137</v>
      </c>
      <c r="T87" s="6">
        <f>INDEX('Rp0,2, МПа'!$D:$P,ROW(G87),COLUMN($P87)-COLUMN(G87)+1)</f>
        <v>167</v>
      </c>
      <c r="U87" s="6">
        <f>INDEX('Rp0,2, МПа'!$D:$P,ROW(H87),COLUMN($P87)-COLUMN(H87)+1)</f>
        <v>186</v>
      </c>
      <c r="V87" s="6">
        <f>INDEX('Rp0,2, МПа'!$D:$P,ROW(I87),COLUMN($P87)-COLUMN(I87)+1)</f>
        <v>196</v>
      </c>
      <c r="W87" s="6">
        <f>INDEX('Rp0,2, МПа'!$D:$P,ROW(J87),COLUMN($P87)-COLUMN(J87)+1)</f>
        <v>216</v>
      </c>
      <c r="X87" s="6">
        <f>INDEX('Rp0,2, МПа'!$D:$P,ROW(K87),COLUMN($P87)-COLUMN(K87)+1)</f>
        <v>216</v>
      </c>
      <c r="Y87" s="6">
        <f>INDEX('Rp0,2, МПа'!$D:$P,ROW(L87),COLUMN($P87)-COLUMN(L87)+1)</f>
        <v>226</v>
      </c>
      <c r="Z87" s="6">
        <f>INDEX('Rp0,2, МПа'!$D:$P,ROW(M87),COLUMN($P87)-COLUMN(M87)+1)</f>
        <v>226</v>
      </c>
      <c r="AA87" s="6">
        <f>INDEX('Rp0,2, МПа'!$D:$P,ROW(N87),COLUMN($P87)-COLUMN(N87)+1)</f>
        <v>235</v>
      </c>
      <c r="AB87" s="6">
        <f>INDEX('Rp0,2, МПа'!$D:$P,ROW(O87),COLUMN($P87)-COLUMN(O87)+1)</f>
        <v>235</v>
      </c>
      <c r="AC87" s="16">
        <f>INDEX('Rp0,2, МПа'!$D:$P,ROW(P87),COLUMN($P87)-COLUMN(P87)+1)</f>
        <v>245</v>
      </c>
    </row>
    <row r="88" spans="1:29" x14ac:dyDescent="0.25">
      <c r="A88" s="10" t="str">
        <f>INDEX('Обработка исходного'!B:B,ROW($B$3)+4*(ROW($B88)-ROW($B$3)))</f>
        <v>Сталь легированная</v>
      </c>
      <c r="B88" s="10" t="str">
        <f>INDEX('Обработка исходного'!D:D,ROW($B$3)+4*(ROW($B88)-ROW($B$3)))</f>
        <v>40X</v>
      </c>
      <c r="C88" s="10" t="str">
        <f>IF(ISBLANK(INDEX('Обработка исходного'!E:E,ROW($B$3)+4*(ROW($B88)-ROW($B$3)))),"",INDEX('Обработка исходного'!E:E,ROW($B$3)+4*(ROW($B88)-ROW($B$3))))</f>
        <v>Поковки диаметром или толщиной от 300 до 800 мм, КП275*</v>
      </c>
      <c r="D88" s="15" t="str">
        <f>INDEX('Rm, МПа'!$D:$P,ROW(D88),COLUMN($P88)-COLUMN(D88)+1)</f>
        <v>-</v>
      </c>
      <c r="E88" s="6" t="str">
        <f>INDEX('Rm, МПа'!$D:$P,ROW(E88),COLUMN($P88)-COLUMN(E88)+1)</f>
        <v>-</v>
      </c>
      <c r="F88" s="6">
        <f>INDEX('Rm, МПа'!$D:$P,ROW(F88),COLUMN($P88)-COLUMN(F88)+1)</f>
        <v>334</v>
      </c>
      <c r="G88" s="6">
        <f>INDEX('Rm, МПа'!$D:$P,ROW(G88),COLUMN($P88)-COLUMN(G88)+1)</f>
        <v>334</v>
      </c>
      <c r="H88" s="6">
        <f>INDEX('Rm, МПа'!$D:$P,ROW(H88),COLUMN($P88)-COLUMN(H88)+1)</f>
        <v>392</v>
      </c>
      <c r="I88" s="6">
        <f>INDEX('Rm, МПа'!$D:$P,ROW(I88),COLUMN($P88)-COLUMN(I88)+1)</f>
        <v>451</v>
      </c>
      <c r="J88" s="6">
        <f>INDEX('Rm, МПа'!$D:$P,ROW(J88),COLUMN($P88)-COLUMN(J88)+1)</f>
        <v>500</v>
      </c>
      <c r="K88" s="6">
        <f>INDEX('Rm, МПа'!$D:$P,ROW(K88),COLUMN($P88)-COLUMN(K88)+1)</f>
        <v>500</v>
      </c>
      <c r="L88" s="6">
        <f>INDEX('Rm, МПа'!$D:$P,ROW(L88),COLUMN($P88)-COLUMN(L88)+1)</f>
        <v>500</v>
      </c>
      <c r="M88" s="6">
        <f>INDEX('Rm, МПа'!$D:$P,ROW(M88),COLUMN($P88)-COLUMN(M88)+1)</f>
        <v>510</v>
      </c>
      <c r="N88" s="6">
        <f>INDEX('Rm, МПа'!$D:$P,ROW(N88),COLUMN($P88)-COLUMN(N88)+1)</f>
        <v>520</v>
      </c>
      <c r="O88" s="6">
        <f>INDEX('Rm, МПа'!$D:$P,ROW(O88),COLUMN($P88)-COLUMN(O88)+1)</f>
        <v>520</v>
      </c>
      <c r="P88" s="16">
        <f>INDEX('Rm, МПа'!$D:$P,ROW(P88),COLUMN($P88)-COLUMN(P88)+1)</f>
        <v>530</v>
      </c>
      <c r="Q88" s="15" t="str">
        <f>INDEX('Rp0,2, МПа'!$D:$P,ROW(D88),COLUMN($P88)-COLUMN(D88)+1)</f>
        <v>-</v>
      </c>
      <c r="R88" s="6" t="str">
        <f>INDEX('Rp0,2, МПа'!$D:$P,ROW(E88),COLUMN($P88)-COLUMN(E88)+1)</f>
        <v>-</v>
      </c>
      <c r="S88" s="6">
        <f>INDEX('Rp0,2, МПа'!$D:$P,ROW(F88),COLUMN($P88)-COLUMN(F88)+1)</f>
        <v>157</v>
      </c>
      <c r="T88" s="6">
        <f>INDEX('Rp0,2, МПа'!$D:$P,ROW(G88),COLUMN($P88)-COLUMN(G88)+1)</f>
        <v>196</v>
      </c>
      <c r="U88" s="6">
        <f>INDEX('Rp0,2, МПа'!$D:$P,ROW(H88),COLUMN($P88)-COLUMN(H88)+1)</f>
        <v>216</v>
      </c>
      <c r="V88" s="6">
        <f>INDEX('Rp0,2, МПа'!$D:$P,ROW(I88),COLUMN($P88)-COLUMN(I88)+1)</f>
        <v>236</v>
      </c>
      <c r="W88" s="6">
        <f>INDEX('Rp0,2, МПа'!$D:$P,ROW(J88),COLUMN($P88)-COLUMN(J88)+1)</f>
        <v>235</v>
      </c>
      <c r="X88" s="6">
        <f>INDEX('Rp0,2, МПа'!$D:$P,ROW(K88),COLUMN($P88)-COLUMN(K88)+1)</f>
        <v>235</v>
      </c>
      <c r="Y88" s="6">
        <f>INDEX('Rp0,2, МПа'!$D:$P,ROW(L88),COLUMN($P88)-COLUMN(L88)+1)</f>
        <v>245</v>
      </c>
      <c r="Z88" s="6">
        <f>INDEX('Rp0,2, МПа'!$D:$P,ROW(M88),COLUMN($P88)-COLUMN(M88)+1)</f>
        <v>255</v>
      </c>
      <c r="AA88" s="6">
        <f>INDEX('Rp0,2, МПа'!$D:$P,ROW(N88),COLUMN($P88)-COLUMN(N88)+1)</f>
        <v>265</v>
      </c>
      <c r="AB88" s="6">
        <f>INDEX('Rp0,2, МПа'!$D:$P,ROW(O88),COLUMN($P88)-COLUMN(O88)+1)</f>
        <v>265</v>
      </c>
      <c r="AC88" s="16">
        <f>INDEX('Rp0,2, МПа'!$D:$P,ROW(P88),COLUMN($P88)-COLUMN(P88)+1)</f>
        <v>275</v>
      </c>
    </row>
    <row r="89" spans="1:29" x14ac:dyDescent="0.25">
      <c r="A89" s="10" t="str">
        <f>INDEX('Обработка исходного'!B:B,ROW($B$3)+4*(ROW($B89)-ROW($B$3)))</f>
        <v>Сталь легированная</v>
      </c>
      <c r="B89" s="10" t="str">
        <f>INDEX('Обработка исходного'!D:D,ROW($B$3)+4*(ROW($B89)-ROW($B$3)))</f>
        <v>40X</v>
      </c>
      <c r="C89" s="10" t="str">
        <f>IF(ISBLANK(INDEX('Обработка исходного'!E:E,ROW($B$3)+4*(ROW($B89)-ROW($B$3)))),"",INDEX('Обработка исходного'!E:E,ROW($B$3)+4*(ROW($B89)-ROW($B$3))))</f>
        <v>Поковки диаметром или толщиной до 800 мм, КП315*</v>
      </c>
      <c r="D89" s="15" t="str">
        <f>INDEX('Rm, МПа'!$D:$P,ROW(D89),COLUMN($P89)-COLUMN(D89)+1)</f>
        <v>-</v>
      </c>
      <c r="E89" s="6" t="str">
        <f>INDEX('Rm, МПа'!$D:$P,ROW(E89),COLUMN($P89)-COLUMN(E89)+1)</f>
        <v>-</v>
      </c>
      <c r="F89" s="6">
        <f>INDEX('Rm, МПа'!$D:$P,ROW(F89),COLUMN($P89)-COLUMN(F89)+1)</f>
        <v>363</v>
      </c>
      <c r="G89" s="6">
        <f>INDEX('Rm, МПа'!$D:$P,ROW(G89),COLUMN($P89)-COLUMN(G89)+1)</f>
        <v>363</v>
      </c>
      <c r="H89" s="6">
        <f>INDEX('Rm, МПа'!$D:$P,ROW(H89),COLUMN($P89)-COLUMN(H89)+1)</f>
        <v>422</v>
      </c>
      <c r="I89" s="6">
        <f>INDEX('Rm, МПа'!$D:$P,ROW(I89),COLUMN($P89)-COLUMN(I89)+1)</f>
        <v>481</v>
      </c>
      <c r="J89" s="6">
        <f>INDEX('Rm, МПа'!$D:$P,ROW(J89),COLUMN($P89)-COLUMN(J89)+1)</f>
        <v>540</v>
      </c>
      <c r="K89" s="6">
        <f>INDEX('Rm, МПа'!$D:$P,ROW(K89),COLUMN($P89)-COLUMN(K89)+1)</f>
        <v>540</v>
      </c>
      <c r="L89" s="6">
        <f>INDEX('Rm, МПа'!$D:$P,ROW(L89),COLUMN($P89)-COLUMN(L89)+1)</f>
        <v>540</v>
      </c>
      <c r="M89" s="6">
        <f>INDEX('Rm, МПа'!$D:$P,ROW(M89),COLUMN($P89)-COLUMN(M89)+1)</f>
        <v>549</v>
      </c>
      <c r="N89" s="6">
        <f>INDEX('Rm, МПа'!$D:$P,ROW(N89),COLUMN($P89)-COLUMN(N89)+1)</f>
        <v>559</v>
      </c>
      <c r="O89" s="6">
        <f>INDEX('Rm, МПа'!$D:$P,ROW(O89),COLUMN($P89)-COLUMN(O89)+1)</f>
        <v>559</v>
      </c>
      <c r="P89" s="16">
        <f>INDEX('Rm, МПа'!$D:$P,ROW(P89),COLUMN($P89)-COLUMN(P89)+1)</f>
        <v>570</v>
      </c>
      <c r="Q89" s="15" t="str">
        <f>INDEX('Rp0,2, МПа'!$D:$P,ROW(D89),COLUMN($P89)-COLUMN(D89)+1)</f>
        <v>-</v>
      </c>
      <c r="R89" s="6" t="str">
        <f>INDEX('Rp0,2, МПа'!$D:$P,ROW(E89),COLUMN($P89)-COLUMN(E89)+1)</f>
        <v>-</v>
      </c>
      <c r="S89" s="6">
        <f>INDEX('Rp0,2, МПа'!$D:$P,ROW(F89),COLUMN($P89)-COLUMN(F89)+1)</f>
        <v>177</v>
      </c>
      <c r="T89" s="6">
        <f>INDEX('Rp0,2, МПа'!$D:$P,ROW(G89),COLUMN($P89)-COLUMN(G89)+1)</f>
        <v>216</v>
      </c>
      <c r="U89" s="6">
        <f>INDEX('Rp0,2, МПа'!$D:$P,ROW(H89),COLUMN($P89)-COLUMN(H89)+1)</f>
        <v>245</v>
      </c>
      <c r="V89" s="6">
        <f>INDEX('Rp0,2, МПа'!$D:$P,ROW(I89),COLUMN($P89)-COLUMN(I89)+1)</f>
        <v>255</v>
      </c>
      <c r="W89" s="6">
        <f>INDEX('Rp0,2, МПа'!$D:$P,ROW(J89),COLUMN($P89)-COLUMN(J89)+1)</f>
        <v>275</v>
      </c>
      <c r="X89" s="6">
        <f>INDEX('Rp0,2, МПа'!$D:$P,ROW(K89),COLUMN($P89)-COLUMN(K89)+1)</f>
        <v>275</v>
      </c>
      <c r="Y89" s="6">
        <f>INDEX('Rp0,2, МПа'!$D:$P,ROW(L89),COLUMN($P89)-COLUMN(L89)+1)</f>
        <v>284</v>
      </c>
      <c r="Z89" s="6">
        <f>INDEX('Rp0,2, МПа'!$D:$P,ROW(M89),COLUMN($P89)-COLUMN(M89)+1)</f>
        <v>294</v>
      </c>
      <c r="AA89" s="6">
        <f>INDEX('Rp0,2, МПа'!$D:$P,ROW(N89),COLUMN($P89)-COLUMN(N89)+1)</f>
        <v>304</v>
      </c>
      <c r="AB89" s="6">
        <f>INDEX('Rp0,2, МПа'!$D:$P,ROW(O89),COLUMN($P89)-COLUMN(O89)+1)</f>
        <v>304</v>
      </c>
      <c r="AC89" s="16">
        <f>INDEX('Rp0,2, МПа'!$D:$P,ROW(P89),COLUMN($P89)-COLUMN(P89)+1)</f>
        <v>315</v>
      </c>
    </row>
    <row r="90" spans="1:29" x14ac:dyDescent="0.25">
      <c r="A90" s="10" t="str">
        <f>INDEX('Обработка исходного'!B:B,ROW($B$3)+4*(ROW($B90)-ROW($B$3)))</f>
        <v>Сталь легированная</v>
      </c>
      <c r="B90" s="10" t="str">
        <f>INDEX('Обработка исходного'!D:D,ROW($B$3)+4*(ROW($B90)-ROW($B$3)))</f>
        <v>40X</v>
      </c>
      <c r="C90" s="10" t="str">
        <f>IF(ISBLANK(INDEX('Обработка исходного'!E:E,ROW($B$3)+4*(ROW($B90)-ROW($B$3)))),"",INDEX('Обработка исходного'!E:E,ROW($B$3)+4*(ROW($B90)-ROW($B$3))))</f>
        <v>Поковки диаметром до 500 мм, КП345*</v>
      </c>
      <c r="D90" s="15" t="str">
        <f>INDEX('Rm, МПа'!$D:$P,ROW(D90),COLUMN($P90)-COLUMN(D90)+1)</f>
        <v>-</v>
      </c>
      <c r="E90" s="6" t="str">
        <f>INDEX('Rm, МПа'!$D:$P,ROW(E90),COLUMN($P90)-COLUMN(E90)+1)</f>
        <v>-</v>
      </c>
      <c r="F90" s="6">
        <f>INDEX('Rm, МПа'!$D:$P,ROW(F90),COLUMN($P90)-COLUMN(F90)+1)</f>
        <v>314</v>
      </c>
      <c r="G90" s="6">
        <f>INDEX('Rm, МПа'!$D:$P,ROW(G90),COLUMN($P90)-COLUMN(G90)+1)</f>
        <v>373</v>
      </c>
      <c r="H90" s="6">
        <f>INDEX('Rm, МПа'!$D:$P,ROW(H90),COLUMN($P90)-COLUMN(H90)+1)</f>
        <v>432</v>
      </c>
      <c r="I90" s="6">
        <f>INDEX('Rm, МПа'!$D:$P,ROW(I90),COLUMN($P90)-COLUMN(I90)+1)</f>
        <v>491</v>
      </c>
      <c r="J90" s="6">
        <f>INDEX('Rm, МПа'!$D:$P,ROW(J90),COLUMN($P90)-COLUMN(J90)+1)</f>
        <v>559</v>
      </c>
      <c r="K90" s="6">
        <f>INDEX('Rm, МПа'!$D:$P,ROW(K90),COLUMN($P90)-COLUMN(K90)+1)</f>
        <v>559</v>
      </c>
      <c r="L90" s="6">
        <f>INDEX('Rm, МПа'!$D:$P,ROW(L90),COLUMN($P90)-COLUMN(L90)+1)</f>
        <v>559</v>
      </c>
      <c r="M90" s="6">
        <f>INDEX('Rm, МПа'!$D:$P,ROW(M90),COLUMN($P90)-COLUMN(M90)+1)</f>
        <v>569</v>
      </c>
      <c r="N90" s="6">
        <f>INDEX('Rm, МПа'!$D:$P,ROW(N90),COLUMN($P90)-COLUMN(N90)+1)</f>
        <v>590</v>
      </c>
      <c r="O90" s="6">
        <f>INDEX('Rm, МПа'!$D:$P,ROW(O90),COLUMN($P90)-COLUMN(O90)+1)</f>
        <v>590</v>
      </c>
      <c r="P90" s="16">
        <f>INDEX('Rm, МПа'!$D:$P,ROW(P90),COLUMN($P90)-COLUMN(P90)+1)</f>
        <v>590</v>
      </c>
      <c r="Q90" s="15" t="str">
        <f>INDEX('Rp0,2, МПа'!$D:$P,ROW(D90),COLUMN($P90)-COLUMN(D90)+1)</f>
        <v>-</v>
      </c>
      <c r="R90" s="6" t="str">
        <f>INDEX('Rp0,2, МПа'!$D:$P,ROW(E90),COLUMN($P90)-COLUMN(E90)+1)</f>
        <v>-</v>
      </c>
      <c r="S90" s="6">
        <f>INDEX('Rp0,2, МПа'!$D:$P,ROW(F90),COLUMN($P90)-COLUMN(F90)+1)</f>
        <v>196</v>
      </c>
      <c r="T90" s="6">
        <f>INDEX('Rp0,2, МПа'!$D:$P,ROW(G90),COLUMN($P90)-COLUMN(G90)+1)</f>
        <v>235</v>
      </c>
      <c r="U90" s="6">
        <f>INDEX('Rp0,2, МПа'!$D:$P,ROW(H90),COLUMN($P90)-COLUMN(H90)+1)</f>
        <v>265</v>
      </c>
      <c r="V90" s="6">
        <f>INDEX('Rp0,2, МПа'!$D:$P,ROW(I90),COLUMN($P90)-COLUMN(I90)+1)</f>
        <v>275</v>
      </c>
      <c r="W90" s="6">
        <f>INDEX('Rp0,2, МПа'!$D:$P,ROW(J90),COLUMN($P90)-COLUMN(J90)+1)</f>
        <v>294</v>
      </c>
      <c r="X90" s="6">
        <f>INDEX('Rp0,2, МПа'!$D:$P,ROW(K90),COLUMN($P90)-COLUMN(K90)+1)</f>
        <v>304</v>
      </c>
      <c r="Y90" s="6">
        <f>INDEX('Rp0,2, МПа'!$D:$P,ROW(L90),COLUMN($P90)-COLUMN(L90)+1)</f>
        <v>304</v>
      </c>
      <c r="Z90" s="6">
        <f>INDEX('Rp0,2, МПа'!$D:$P,ROW(M90),COLUMN($P90)-COLUMN(M90)+1)</f>
        <v>314</v>
      </c>
      <c r="AA90" s="6">
        <f>INDEX('Rp0,2, МПа'!$D:$P,ROW(N90),COLUMN($P90)-COLUMN(N90)+1)</f>
        <v>333</v>
      </c>
      <c r="AB90" s="6">
        <f>INDEX('Rp0,2, МПа'!$D:$P,ROW(O90),COLUMN($P90)-COLUMN(O90)+1)</f>
        <v>334</v>
      </c>
      <c r="AC90" s="16">
        <f>INDEX('Rp0,2, МПа'!$D:$P,ROW(P90),COLUMN($P90)-COLUMN(P90)+1)</f>
        <v>345</v>
      </c>
    </row>
    <row r="91" spans="1:29" x14ac:dyDescent="0.25">
      <c r="A91" s="10" t="str">
        <f>INDEX('Обработка исходного'!B:B,ROW($B$3)+4*(ROW($B91)-ROW($B$3)))</f>
        <v>Сталь легированная</v>
      </c>
      <c r="B91" s="10" t="str">
        <f>INDEX('Обработка исходного'!D:D,ROW($B$3)+4*(ROW($B91)-ROW($B$3)))</f>
        <v>40X</v>
      </c>
      <c r="C91" s="10" t="str">
        <f>IF(ISBLANK(INDEX('Обработка исходного'!E:E,ROW($B$3)+4*(ROW($B91)-ROW($B$3)))),"",INDEX('Обработка исходного'!E:E,ROW($B$3)+4*(ROW($B91)-ROW($B$3))))</f>
        <v>Поковки диаметром до 500 мм, КП395*</v>
      </c>
      <c r="D91" s="15" t="str">
        <f>INDEX('Rm, МПа'!$D:$P,ROW(D91),COLUMN($P91)-COLUMN(D91)+1)</f>
        <v>-</v>
      </c>
      <c r="E91" s="6" t="str">
        <f>INDEX('Rm, МПа'!$D:$P,ROW(E91),COLUMN($P91)-COLUMN(E91)+1)</f>
        <v>-</v>
      </c>
      <c r="F91" s="6">
        <f>INDEX('Rm, МПа'!$D:$P,ROW(F91),COLUMN($P91)-COLUMN(F91)+1)</f>
        <v>275</v>
      </c>
      <c r="G91" s="6">
        <f>INDEX('Rm, МПа'!$D:$P,ROW(G91),COLUMN($P91)-COLUMN(G91)+1)</f>
        <v>343</v>
      </c>
      <c r="H91" s="6">
        <f>INDEX('Rm, МПа'!$D:$P,ROW(H91),COLUMN($P91)-COLUMN(H91)+1)</f>
        <v>462</v>
      </c>
      <c r="I91" s="6">
        <f>INDEX('Rm, МПа'!$D:$P,ROW(I91),COLUMN($P91)-COLUMN(I91)+1)</f>
        <v>520</v>
      </c>
      <c r="J91" s="6">
        <f>INDEX('Rm, МПа'!$D:$P,ROW(J91),COLUMN($P91)-COLUMN(J91)+1)</f>
        <v>589</v>
      </c>
      <c r="K91" s="6">
        <f>INDEX('Rm, МПа'!$D:$P,ROW(K91),COLUMN($P91)-COLUMN(K91)+1)</f>
        <v>589</v>
      </c>
      <c r="L91" s="6">
        <f>INDEX('Rm, МПа'!$D:$P,ROW(L91),COLUMN($P91)-COLUMN(L91)+1)</f>
        <v>589</v>
      </c>
      <c r="M91" s="6">
        <f>INDEX('Rm, МПа'!$D:$P,ROW(M91),COLUMN($P91)-COLUMN(M91)+1)</f>
        <v>589</v>
      </c>
      <c r="N91" s="6">
        <f>INDEX('Rm, МПа'!$D:$P,ROW(N91),COLUMN($P91)-COLUMN(N91)+1)</f>
        <v>608</v>
      </c>
      <c r="O91" s="6">
        <f>INDEX('Rm, МПа'!$D:$P,ROW(O91),COLUMN($P91)-COLUMN(O91)+1)</f>
        <v>608</v>
      </c>
      <c r="P91" s="16">
        <f>INDEX('Rm, МПа'!$D:$P,ROW(P91),COLUMN($P91)-COLUMN(P91)+1)</f>
        <v>615</v>
      </c>
      <c r="Q91" s="15" t="str">
        <f>INDEX('Rp0,2, МПа'!$D:$P,ROW(D91),COLUMN($P91)-COLUMN(D91)+1)</f>
        <v>-</v>
      </c>
      <c r="R91" s="6" t="str">
        <f>INDEX('Rp0,2, МПа'!$D:$P,ROW(E91),COLUMN($P91)-COLUMN(E91)+1)</f>
        <v>-</v>
      </c>
      <c r="S91" s="6">
        <f>INDEX('Rp0,2, МПа'!$D:$P,ROW(F91),COLUMN($P91)-COLUMN(F91)+1)</f>
        <v>216</v>
      </c>
      <c r="T91" s="6">
        <f>INDEX('Rp0,2, МПа'!$D:$P,ROW(G91),COLUMN($P91)-COLUMN(G91)+1)</f>
        <v>265</v>
      </c>
      <c r="U91" s="6">
        <f>INDEX('Rp0,2, МПа'!$D:$P,ROW(H91),COLUMN($P91)-COLUMN(H91)+1)</f>
        <v>304</v>
      </c>
      <c r="V91" s="6">
        <f>INDEX('Rp0,2, МПа'!$D:$P,ROW(I91),COLUMN($P91)-COLUMN(I91)+1)</f>
        <v>314</v>
      </c>
      <c r="W91" s="6">
        <f>INDEX('Rp0,2, МПа'!$D:$P,ROW(J91),COLUMN($P91)-COLUMN(J91)+1)</f>
        <v>333</v>
      </c>
      <c r="X91" s="6">
        <f>INDEX('Rp0,2, МПа'!$D:$P,ROW(K91),COLUMN($P91)-COLUMN(K91)+1)</f>
        <v>343</v>
      </c>
      <c r="Y91" s="6">
        <f>INDEX('Rp0,2, МПа'!$D:$P,ROW(L91),COLUMN($P91)-COLUMN(L91)+1)</f>
        <v>353</v>
      </c>
      <c r="Z91" s="6">
        <f>INDEX('Rp0,2, МПа'!$D:$P,ROW(M91),COLUMN($P91)-COLUMN(M91)+1)</f>
        <v>363</v>
      </c>
      <c r="AA91" s="6">
        <f>INDEX('Rp0,2, МПа'!$D:$P,ROW(N91),COLUMN($P91)-COLUMN(N91)+1)</f>
        <v>373</v>
      </c>
      <c r="AB91" s="6">
        <f>INDEX('Rp0,2, МПа'!$D:$P,ROW(O91),COLUMN($P91)-COLUMN(O91)+1)</f>
        <v>395</v>
      </c>
      <c r="AC91" s="16">
        <f>INDEX('Rp0,2, МПа'!$D:$P,ROW(P91),COLUMN($P91)-COLUMN(P91)+1)</f>
        <v>395</v>
      </c>
    </row>
    <row r="92" spans="1:29" x14ac:dyDescent="0.25">
      <c r="A92" s="10" t="str">
        <f>INDEX('Обработка исходного'!B:B,ROW($B$3)+4*(ROW($B92)-ROW($B$3)))</f>
        <v>Сталь легированная</v>
      </c>
      <c r="B92" s="10" t="str">
        <f>INDEX('Обработка исходного'!D:D,ROW($B$3)+4*(ROW($B92)-ROW($B$3)))</f>
        <v>40X</v>
      </c>
      <c r="C92" s="10" t="str">
        <f>IF(ISBLANK(INDEX('Обработка исходного'!E:E,ROW($B$3)+4*(ROW($B92)-ROW($B$3)))),"",INDEX('Обработка исходного'!E:E,ROW($B$3)+4*(ROW($B92)-ROW($B$3))))</f>
        <v>Поковки диаметром до 300 мм, КП440*</v>
      </c>
      <c r="D92" s="15" t="str">
        <f>INDEX('Rm, МПа'!$D:$P,ROW(D92),COLUMN($P92)-COLUMN(D92)+1)</f>
        <v>-</v>
      </c>
      <c r="E92" s="6" t="str">
        <f>INDEX('Rm, МПа'!$D:$P,ROW(E92),COLUMN($P92)-COLUMN(E92)+1)</f>
        <v>-</v>
      </c>
      <c r="F92" s="6">
        <f>INDEX('Rm, МПа'!$D:$P,ROW(F92),COLUMN($P92)-COLUMN(F92)+1)</f>
        <v>334</v>
      </c>
      <c r="G92" s="6">
        <f>INDEX('Rm, МПа'!$D:$P,ROW(G92),COLUMN($P92)-COLUMN(G92)+1)</f>
        <v>412</v>
      </c>
      <c r="H92" s="6">
        <f>INDEX('Rm, МПа'!$D:$P,ROW(H92),COLUMN($P92)-COLUMN(H92)+1)</f>
        <v>471</v>
      </c>
      <c r="I92" s="6">
        <f>INDEX('Rm, МПа'!$D:$P,ROW(I92),COLUMN($P92)-COLUMN(I92)+1)</f>
        <v>540</v>
      </c>
      <c r="J92" s="6">
        <f>INDEX('Rm, МПа'!$D:$P,ROW(J92),COLUMN($P92)-COLUMN(J92)+1)</f>
        <v>608</v>
      </c>
      <c r="K92" s="6">
        <f>INDEX('Rm, МПа'!$D:$P,ROW(K92),COLUMN($P92)-COLUMN(K92)+1)</f>
        <v>608</v>
      </c>
      <c r="L92" s="6">
        <f>INDEX('Rm, МПа'!$D:$P,ROW(L92),COLUMN($P92)-COLUMN(L92)+1)</f>
        <v>608</v>
      </c>
      <c r="M92" s="6">
        <f>INDEX('Rm, МПа'!$D:$P,ROW(M92),COLUMN($P92)-COLUMN(M92)+1)</f>
        <v>608</v>
      </c>
      <c r="N92" s="6">
        <f>INDEX('Rm, МПа'!$D:$P,ROW(N92),COLUMN($P92)-COLUMN(N92)+1)</f>
        <v>628</v>
      </c>
      <c r="O92" s="6">
        <f>INDEX('Rm, МПа'!$D:$P,ROW(O92),COLUMN($P92)-COLUMN(O92)+1)</f>
        <v>628</v>
      </c>
      <c r="P92" s="16">
        <f>INDEX('Rm, МПа'!$D:$P,ROW(P92),COLUMN($P92)-COLUMN(P92)+1)</f>
        <v>635</v>
      </c>
      <c r="Q92" s="15" t="str">
        <f>INDEX('Rp0,2, МПа'!$D:$P,ROW(D92),COLUMN($P92)-COLUMN(D92)+1)</f>
        <v>-</v>
      </c>
      <c r="R92" s="6" t="str">
        <f>INDEX('Rp0,2, МПа'!$D:$P,ROW(E92),COLUMN($P92)-COLUMN(E92)+1)</f>
        <v>-</v>
      </c>
      <c r="S92" s="6">
        <f>INDEX('Rp0,2, МПа'!$D:$P,ROW(F92),COLUMN($P92)-COLUMN(F92)+1)</f>
        <v>245</v>
      </c>
      <c r="T92" s="6">
        <f>INDEX('Rp0,2, МПа'!$D:$P,ROW(G92),COLUMN($P92)-COLUMN(G92)+1)</f>
        <v>304</v>
      </c>
      <c r="U92" s="6">
        <f>INDEX('Rp0,2, МПа'!$D:$P,ROW(H92),COLUMN($P92)-COLUMN(H92)+1)</f>
        <v>343</v>
      </c>
      <c r="V92" s="6">
        <f>INDEX('Rp0,2, МПа'!$D:$P,ROW(I92),COLUMN($P92)-COLUMN(I92)+1)</f>
        <v>363</v>
      </c>
      <c r="W92" s="6">
        <f>INDEX('Rp0,2, МПа'!$D:$P,ROW(J92),COLUMN($P92)-COLUMN(J92)+1)</f>
        <v>392</v>
      </c>
      <c r="X92" s="6">
        <f>INDEX('Rp0,2, МПа'!$D:$P,ROW(K92),COLUMN($P92)-COLUMN(K92)+1)</f>
        <v>392</v>
      </c>
      <c r="Y92" s="6">
        <f>INDEX('Rp0,2, МПа'!$D:$P,ROW(L92),COLUMN($P92)-COLUMN(L92)+1)</f>
        <v>392</v>
      </c>
      <c r="Z92" s="6">
        <f>INDEX('Rp0,2, МПа'!$D:$P,ROW(M92),COLUMN($P92)-COLUMN(M92)+1)</f>
        <v>412</v>
      </c>
      <c r="AA92" s="6">
        <f>INDEX('Rp0,2, МПа'!$D:$P,ROW(N92),COLUMN($P92)-COLUMN(N92)+1)</f>
        <v>422</v>
      </c>
      <c r="AB92" s="6">
        <f>INDEX('Rp0,2, МПа'!$D:$P,ROW(O92),COLUMN($P92)-COLUMN(O92)+1)</f>
        <v>432</v>
      </c>
      <c r="AC92" s="16">
        <f>INDEX('Rp0,2, МПа'!$D:$P,ROW(P92),COLUMN($P92)-COLUMN(P92)+1)</f>
        <v>440</v>
      </c>
    </row>
    <row r="93" spans="1:29" x14ac:dyDescent="0.25">
      <c r="A93" s="10" t="str">
        <f>INDEX('Обработка исходного'!B:B,ROW($B$3)+4*(ROW($B93)-ROW($B$3)))</f>
        <v>Сталь легированная</v>
      </c>
      <c r="B93" s="10" t="str">
        <f>INDEX('Обработка исходного'!D:D,ROW($B$3)+4*(ROW($B93)-ROW($B$3)))</f>
        <v>40X</v>
      </c>
      <c r="C93" s="10" t="str">
        <f>IF(ISBLANK(INDEX('Обработка исходного'!E:E,ROW($B$3)+4*(ROW($B93)-ROW($B$3)))),"",INDEX('Обработка исходного'!E:E,ROW($B$3)+4*(ROW($B93)-ROW($B$3))))</f>
        <v>Поковки диаметром до 300 мм, КП490*</v>
      </c>
      <c r="D93" s="15" t="str">
        <f>INDEX('Rm, МПа'!$D:$P,ROW(D93),COLUMN($P93)-COLUMN(D93)+1)</f>
        <v>-</v>
      </c>
      <c r="E93" s="6" t="str">
        <f>INDEX('Rm, МПа'!$D:$P,ROW(E93),COLUMN($P93)-COLUMN(E93)+1)</f>
        <v>-</v>
      </c>
      <c r="F93" s="6">
        <f>INDEX('Rm, МПа'!$D:$P,ROW(F93),COLUMN($P93)-COLUMN(F93)+1)</f>
        <v>343</v>
      </c>
      <c r="G93" s="6">
        <f>INDEX('Rm, МПа'!$D:$P,ROW(G93),COLUMN($P93)-COLUMN(G93)+1)</f>
        <v>422</v>
      </c>
      <c r="H93" s="6">
        <f>INDEX('Rm, МПа'!$D:$P,ROW(H93),COLUMN($P93)-COLUMN(H93)+1)</f>
        <v>491</v>
      </c>
      <c r="I93" s="6">
        <f>INDEX('Rm, МПа'!$D:$P,ROW(I93),COLUMN($P93)-COLUMN(I93)+1)</f>
        <v>549</v>
      </c>
      <c r="J93" s="6">
        <f>INDEX('Rm, МПа'!$D:$P,ROW(J93),COLUMN($P93)-COLUMN(J93)+1)</f>
        <v>628</v>
      </c>
      <c r="K93" s="6">
        <f>INDEX('Rm, МПа'!$D:$P,ROW(K93),COLUMN($P93)-COLUMN(K93)+1)</f>
        <v>628</v>
      </c>
      <c r="L93" s="6">
        <f>INDEX('Rm, МПа'!$D:$P,ROW(L93),COLUMN($P93)-COLUMN(L93)+1)</f>
        <v>628</v>
      </c>
      <c r="M93" s="6">
        <f>INDEX('Rm, МПа'!$D:$P,ROW(M93),COLUMN($P93)-COLUMN(M93)+1)</f>
        <v>628</v>
      </c>
      <c r="N93" s="6">
        <f>INDEX('Rm, МПа'!$D:$P,ROW(N93),COLUMN($P93)-COLUMN(N93)+1)</f>
        <v>647</v>
      </c>
      <c r="O93" s="6">
        <f>INDEX('Rm, МПа'!$D:$P,ROW(O93),COLUMN($P93)-COLUMN(O93)+1)</f>
        <v>647</v>
      </c>
      <c r="P93" s="16">
        <f>INDEX('Rm, МПа'!$D:$P,ROW(P93),COLUMN($P93)-COLUMN(P93)+1)</f>
        <v>655</v>
      </c>
      <c r="Q93" s="15" t="str">
        <f>INDEX('Rp0,2, МПа'!$D:$P,ROW(D93),COLUMN($P93)-COLUMN(D93)+1)</f>
        <v>-</v>
      </c>
      <c r="R93" s="6" t="str">
        <f>INDEX('Rp0,2, МПа'!$D:$P,ROW(E93),COLUMN($P93)-COLUMN(E93)+1)</f>
        <v>-</v>
      </c>
      <c r="S93" s="6">
        <f>INDEX('Rp0,2, МПа'!$D:$P,ROW(F93),COLUMN($P93)-COLUMN(F93)+1)</f>
        <v>265</v>
      </c>
      <c r="T93" s="6">
        <f>INDEX('Rp0,2, МПа'!$D:$P,ROW(G93),COLUMN($P93)-COLUMN(G93)+1)</f>
        <v>334</v>
      </c>
      <c r="U93" s="6">
        <f>INDEX('Rp0,2, МПа'!$D:$P,ROW(H93),COLUMN($P93)-COLUMN(H93)+1)</f>
        <v>392</v>
      </c>
      <c r="V93" s="6">
        <f>INDEX('Rp0,2, МПа'!$D:$P,ROW(I93),COLUMN($P93)-COLUMN(I93)+1)</f>
        <v>402</v>
      </c>
      <c r="W93" s="6">
        <f>INDEX('Rp0,2, МПа'!$D:$P,ROW(J93),COLUMN($P93)-COLUMN(J93)+1)</f>
        <v>422</v>
      </c>
      <c r="X93" s="6">
        <f>INDEX('Rp0,2, МПа'!$D:$P,ROW(K93),COLUMN($P93)-COLUMN(K93)+1)</f>
        <v>432</v>
      </c>
      <c r="Y93" s="6">
        <f>INDEX('Rp0,2, МПа'!$D:$P,ROW(L93),COLUMN($P93)-COLUMN(L93)+1)</f>
        <v>441</v>
      </c>
      <c r="Z93" s="6">
        <f>INDEX('Rp0,2, МПа'!$D:$P,ROW(M93),COLUMN($P93)-COLUMN(M93)+1)</f>
        <v>451</v>
      </c>
      <c r="AA93" s="6">
        <f>INDEX('Rp0,2, МПа'!$D:$P,ROW(N93),COLUMN($P93)-COLUMN(N93)+1)</f>
        <v>471</v>
      </c>
      <c r="AB93" s="6">
        <f>INDEX('Rp0,2, МПа'!$D:$P,ROW(O93),COLUMN($P93)-COLUMN(O93)+1)</f>
        <v>490</v>
      </c>
      <c r="AC93" s="16">
        <f>INDEX('Rp0,2, МПа'!$D:$P,ROW(P93),COLUMN($P93)-COLUMN(P93)+1)</f>
        <v>490</v>
      </c>
    </row>
    <row r="94" spans="1:29" x14ac:dyDescent="0.25">
      <c r="A94" s="10" t="str">
        <f>INDEX('Обработка исходного'!B:B,ROW($B$3)+4*(ROW($B94)-ROW($B$3)))</f>
        <v>Сталь легированная</v>
      </c>
      <c r="B94" s="10" t="str">
        <f>INDEX('Обработка исходного'!D:D,ROW($B$3)+4*(ROW($B94)-ROW($B$3)))</f>
        <v>40X</v>
      </c>
      <c r="C94" s="10" t="str">
        <f>IF(ISBLANK(INDEX('Обработка исходного'!E:E,ROW($B$3)+4*(ROW($B94)-ROW($B$3)))),"",INDEX('Обработка исходного'!E:E,ROW($B$3)+4*(ROW($B94)-ROW($B$3))))</f>
        <v>Поковки диаметром до 100 мм, КП540*</v>
      </c>
      <c r="D94" s="15" t="str">
        <f>INDEX('Rm, МПа'!$D:$P,ROW(D94),COLUMN($P94)-COLUMN(D94)+1)</f>
        <v>-</v>
      </c>
      <c r="E94" s="6" t="str">
        <f>INDEX('Rm, МПа'!$D:$P,ROW(E94),COLUMN($P94)-COLUMN(E94)+1)</f>
        <v>-</v>
      </c>
      <c r="F94" s="6">
        <f>INDEX('Rm, МПа'!$D:$P,ROW(F94),COLUMN($P94)-COLUMN(F94)+1)</f>
        <v>363</v>
      </c>
      <c r="G94" s="6">
        <f>INDEX('Rm, МПа'!$D:$P,ROW(G94),COLUMN($P94)-COLUMN(G94)+1)</f>
        <v>441</v>
      </c>
      <c r="H94" s="6">
        <f>INDEX('Rm, МПа'!$D:$P,ROW(H94),COLUMN($P94)-COLUMN(H94)+1)</f>
        <v>510</v>
      </c>
      <c r="I94" s="6">
        <f>INDEX('Rm, МПа'!$D:$P,ROW(I94),COLUMN($P94)-COLUMN(I94)+1)</f>
        <v>589</v>
      </c>
      <c r="J94" s="6">
        <f>INDEX('Rm, МПа'!$D:$P,ROW(J94),COLUMN($P94)-COLUMN(J94)+1)</f>
        <v>647</v>
      </c>
      <c r="K94" s="6">
        <f>INDEX('Rm, МПа'!$D:$P,ROW(K94),COLUMN($P94)-COLUMN(K94)+1)</f>
        <v>647</v>
      </c>
      <c r="L94" s="6">
        <f>INDEX('Rm, МПа'!$D:$P,ROW(L94),COLUMN($P94)-COLUMN(L94)+1)</f>
        <v>647</v>
      </c>
      <c r="M94" s="6">
        <f>INDEX('Rm, МПа'!$D:$P,ROW(M94),COLUMN($P94)-COLUMN(M94)+1)</f>
        <v>657</v>
      </c>
      <c r="N94" s="6">
        <f>INDEX('Rm, МПа'!$D:$P,ROW(N94),COLUMN($P94)-COLUMN(N94)+1)</f>
        <v>677</v>
      </c>
      <c r="O94" s="6">
        <f>INDEX('Rm, МПа'!$D:$P,ROW(O94),COLUMN($P94)-COLUMN(O94)+1)</f>
        <v>687</v>
      </c>
      <c r="P94" s="16">
        <f>INDEX('Rm, МПа'!$D:$P,ROW(P94),COLUMN($P94)-COLUMN(P94)+1)</f>
        <v>685</v>
      </c>
      <c r="Q94" s="15" t="str">
        <f>INDEX('Rp0,2, МПа'!$D:$P,ROW(D94),COLUMN($P94)-COLUMN(D94)+1)</f>
        <v>-</v>
      </c>
      <c r="R94" s="6" t="str">
        <f>INDEX('Rp0,2, МПа'!$D:$P,ROW(E94),COLUMN($P94)-COLUMN(E94)+1)</f>
        <v>-</v>
      </c>
      <c r="S94" s="6">
        <f>INDEX('Rp0,2, МПа'!$D:$P,ROW(F94),COLUMN($P94)-COLUMN(F94)+1)</f>
        <v>294</v>
      </c>
      <c r="T94" s="6">
        <f>INDEX('Rp0,2, МПа'!$D:$P,ROW(G94),COLUMN($P94)-COLUMN(G94)+1)</f>
        <v>373</v>
      </c>
      <c r="U94" s="6">
        <f>INDEX('Rp0,2, МПа'!$D:$P,ROW(H94),COLUMN($P94)-COLUMN(H94)+1)</f>
        <v>422</v>
      </c>
      <c r="V94" s="6">
        <f>INDEX('Rp0,2, МПа'!$D:$P,ROW(I94),COLUMN($P94)-COLUMN(I94)+1)</f>
        <v>441</v>
      </c>
      <c r="W94" s="6">
        <f>INDEX('Rp0,2, МПа'!$D:$P,ROW(J94),COLUMN($P94)-COLUMN(J94)+1)</f>
        <v>461</v>
      </c>
      <c r="X94" s="6">
        <f>INDEX('Rp0,2, МПа'!$D:$P,ROW(K94),COLUMN($P94)-COLUMN(K94)+1)</f>
        <v>471</v>
      </c>
      <c r="Y94" s="6">
        <f>INDEX('Rp0,2, МПа'!$D:$P,ROW(L94),COLUMN($P94)-COLUMN(L94)+1)</f>
        <v>491</v>
      </c>
      <c r="Z94" s="6">
        <f>INDEX('Rp0,2, МПа'!$D:$P,ROW(M94),COLUMN($P94)-COLUMN(M94)+1)</f>
        <v>500</v>
      </c>
      <c r="AA94" s="6">
        <f>INDEX('Rp0,2, МПа'!$D:$P,ROW(N94),COLUMN($P94)-COLUMN(N94)+1)</f>
        <v>520</v>
      </c>
      <c r="AB94" s="6">
        <f>INDEX('Rp0,2, МПа'!$D:$P,ROW(O94),COLUMN($P94)-COLUMN(O94)+1)</f>
        <v>530</v>
      </c>
      <c r="AC94" s="16">
        <f>INDEX('Rp0,2, МПа'!$D:$P,ROW(P94),COLUMN($P94)-COLUMN(P94)+1)</f>
        <v>540</v>
      </c>
    </row>
    <row r="95" spans="1:29" x14ac:dyDescent="0.25">
      <c r="A95" s="10" t="str">
        <f>INDEX('Обработка исходного'!B:B,ROW($B$3)+4*(ROW($B95)-ROW($B$3)))</f>
        <v>Сталь легированная</v>
      </c>
      <c r="B95" s="10" t="str">
        <f>INDEX('Обработка исходного'!D:D,ROW($B$3)+4*(ROW($B95)-ROW($B$3)))</f>
        <v>45Х</v>
      </c>
      <c r="C95" s="10" t="str">
        <f>IF(ISBLANK(INDEX('Обработка исходного'!E:E,ROW($B$3)+4*(ROW($B95)-ROW($B$3)))),"",INDEX('Обработка исходного'!E:E,ROW($B$3)+4*(ROW($B95)-ROW($B$3))))</f>
        <v>Поковки диаметром до 100 мм, КП315*</v>
      </c>
      <c r="D95" s="15" t="str">
        <f>INDEX('Rm, МПа'!$D:$P,ROW(D95),COLUMN($P95)-COLUMN(D95)+1)</f>
        <v>-</v>
      </c>
      <c r="E95" s="6" t="str">
        <f>INDEX('Rm, МПа'!$D:$P,ROW(E95),COLUMN($P95)-COLUMN(E95)+1)</f>
        <v>-</v>
      </c>
      <c r="F95" s="6">
        <f>INDEX('Rm, МПа'!$D:$P,ROW(F95),COLUMN($P95)-COLUMN(F95)+1)</f>
        <v>294</v>
      </c>
      <c r="G95" s="6">
        <f>INDEX('Rm, МПа'!$D:$P,ROW(G95),COLUMN($P95)-COLUMN(G95)+1)</f>
        <v>363</v>
      </c>
      <c r="H95" s="6">
        <f>INDEX('Rm, МПа'!$D:$P,ROW(H95),COLUMN($P95)-COLUMN(H95)+1)</f>
        <v>363</v>
      </c>
      <c r="I95" s="6">
        <f>INDEX('Rm, МПа'!$D:$P,ROW(I95),COLUMN($P95)-COLUMN(I95)+1)</f>
        <v>481</v>
      </c>
      <c r="J95" s="6">
        <f>INDEX('Rm, МПа'!$D:$P,ROW(J95),COLUMN($P95)-COLUMN(J95)+1)</f>
        <v>540</v>
      </c>
      <c r="K95" s="6">
        <f>INDEX('Rm, МПа'!$D:$P,ROW(K95),COLUMN($P95)-COLUMN(K95)+1)</f>
        <v>540</v>
      </c>
      <c r="L95" s="6">
        <f>INDEX('Rm, МПа'!$D:$P,ROW(L95),COLUMN($P95)-COLUMN(L95)+1)</f>
        <v>540</v>
      </c>
      <c r="M95" s="6">
        <f>INDEX('Rm, МПа'!$D:$P,ROW(M95),COLUMN($P95)-COLUMN(M95)+1)</f>
        <v>540</v>
      </c>
      <c r="N95" s="6">
        <f>INDEX('Rm, МПа'!$D:$P,ROW(N95),COLUMN($P95)-COLUMN(N95)+1)</f>
        <v>559</v>
      </c>
      <c r="O95" s="6">
        <f>INDEX('Rm, МПа'!$D:$P,ROW(O95),COLUMN($P95)-COLUMN(O95)+1)</f>
        <v>559</v>
      </c>
      <c r="P95" s="16">
        <f>INDEX('Rm, МПа'!$D:$P,ROW(P95),COLUMN($P95)-COLUMN(P95)+1)</f>
        <v>570</v>
      </c>
      <c r="Q95" s="15" t="str">
        <f>INDEX('Rp0,2, МПа'!$D:$P,ROW(D95),COLUMN($P95)-COLUMN(D95)+1)</f>
        <v>-</v>
      </c>
      <c r="R95" s="6" t="str">
        <f>INDEX('Rp0,2, МПа'!$D:$P,ROW(E95),COLUMN($P95)-COLUMN(E95)+1)</f>
        <v>-</v>
      </c>
      <c r="S95" s="6">
        <f>INDEX('Rp0,2, МПа'!$D:$P,ROW(F95),COLUMN($P95)-COLUMN(F95)+1)</f>
        <v>177</v>
      </c>
      <c r="T95" s="6">
        <f>INDEX('Rp0,2, МПа'!$D:$P,ROW(G95),COLUMN($P95)-COLUMN(G95)+1)</f>
        <v>216</v>
      </c>
      <c r="U95" s="6">
        <f>INDEX('Rp0,2, МПа'!$D:$P,ROW(H95),COLUMN($P95)-COLUMN(H95)+1)</f>
        <v>245</v>
      </c>
      <c r="V95" s="6">
        <f>INDEX('Rp0,2, МПа'!$D:$P,ROW(I95),COLUMN($P95)-COLUMN(I95)+1)</f>
        <v>255</v>
      </c>
      <c r="W95" s="6">
        <f>INDEX('Rp0,2, МПа'!$D:$P,ROW(J95),COLUMN($P95)-COLUMN(J95)+1)</f>
        <v>265</v>
      </c>
      <c r="X95" s="6">
        <f>INDEX('Rp0,2, МПа'!$D:$P,ROW(K95),COLUMN($P95)-COLUMN(K95)+1)</f>
        <v>275</v>
      </c>
      <c r="Y95" s="6">
        <f>INDEX('Rp0,2, МПа'!$D:$P,ROW(L95),COLUMN($P95)-COLUMN(L95)+1)</f>
        <v>284</v>
      </c>
      <c r="Z95" s="6">
        <f>INDEX('Rp0,2, МПа'!$D:$P,ROW(M95),COLUMN($P95)-COLUMN(M95)+1)</f>
        <v>294</v>
      </c>
      <c r="AA95" s="6">
        <f>INDEX('Rp0,2, МПа'!$D:$P,ROW(N95),COLUMN($P95)-COLUMN(N95)+1)</f>
        <v>294</v>
      </c>
      <c r="AB95" s="6">
        <f>INDEX('Rp0,2, МПа'!$D:$P,ROW(O95),COLUMN($P95)-COLUMN(O95)+1)</f>
        <v>304</v>
      </c>
      <c r="AC95" s="16">
        <f>INDEX('Rp0,2, МПа'!$D:$P,ROW(P95),COLUMN($P95)-COLUMN(P95)+1)</f>
        <v>315</v>
      </c>
    </row>
    <row r="96" spans="1:29" x14ac:dyDescent="0.25">
      <c r="A96" s="10" t="str">
        <f>INDEX('Обработка исходного'!B:B,ROW($B$3)+4*(ROW($B96)-ROW($B$3)))</f>
        <v>Сталь легированная</v>
      </c>
      <c r="B96" s="10" t="str">
        <f>INDEX('Обработка исходного'!D:D,ROW($B$3)+4*(ROW($B96)-ROW($B$3)))</f>
        <v>45Х</v>
      </c>
      <c r="C96" s="10" t="str">
        <f>IF(ISBLANK(INDEX('Обработка исходного'!E:E,ROW($B$3)+4*(ROW($B96)-ROW($B$3)))),"",INDEX('Обработка исходного'!E:E,ROW($B$3)+4*(ROW($B96)-ROW($B$3))))</f>
        <v>Поковки диаметром от 300 до 800 мм, КП315*</v>
      </c>
      <c r="D96" s="15" t="str">
        <f>INDEX('Rm, МПа'!$D:$P,ROW(D96),COLUMN($P96)-COLUMN(D96)+1)</f>
        <v>-</v>
      </c>
      <c r="E96" s="6" t="str">
        <f>INDEX('Rm, МПа'!$D:$P,ROW(E96),COLUMN($P96)-COLUMN(E96)+1)</f>
        <v>-</v>
      </c>
      <c r="F96" s="6">
        <f>INDEX('Rm, МПа'!$D:$P,ROW(F96),COLUMN($P96)-COLUMN(F96)+1)</f>
        <v>294</v>
      </c>
      <c r="G96" s="6">
        <f>INDEX('Rm, МПа'!$D:$P,ROW(G96),COLUMN($P96)-COLUMN(G96)+1)</f>
        <v>363</v>
      </c>
      <c r="H96" s="6">
        <f>INDEX('Rm, МПа'!$D:$P,ROW(H96),COLUMN($P96)-COLUMN(H96)+1)</f>
        <v>363</v>
      </c>
      <c r="I96" s="6">
        <f>INDEX('Rm, МПа'!$D:$P,ROW(I96),COLUMN($P96)-COLUMN(I96)+1)</f>
        <v>481</v>
      </c>
      <c r="J96" s="6">
        <f>INDEX('Rm, МПа'!$D:$P,ROW(J96),COLUMN($P96)-COLUMN(J96)+1)</f>
        <v>540</v>
      </c>
      <c r="K96" s="6">
        <f>INDEX('Rm, МПа'!$D:$P,ROW(K96),COLUMN($P96)-COLUMN(K96)+1)</f>
        <v>540</v>
      </c>
      <c r="L96" s="6">
        <f>INDEX('Rm, МПа'!$D:$P,ROW(L96),COLUMN($P96)-COLUMN(L96)+1)</f>
        <v>540</v>
      </c>
      <c r="M96" s="6">
        <f>INDEX('Rm, МПа'!$D:$P,ROW(M96),COLUMN($P96)-COLUMN(M96)+1)</f>
        <v>540</v>
      </c>
      <c r="N96" s="6">
        <f>INDEX('Rm, МПа'!$D:$P,ROW(N96),COLUMN($P96)-COLUMN(N96)+1)</f>
        <v>559</v>
      </c>
      <c r="O96" s="6">
        <f>INDEX('Rm, МПа'!$D:$P,ROW(O96),COLUMN($P96)-COLUMN(O96)+1)</f>
        <v>559</v>
      </c>
      <c r="P96" s="16">
        <f>INDEX('Rm, МПа'!$D:$P,ROW(P96),COLUMN($P96)-COLUMN(P96)+1)</f>
        <v>570</v>
      </c>
      <c r="Q96" s="15" t="str">
        <f>INDEX('Rp0,2, МПа'!$D:$P,ROW(D96),COLUMN($P96)-COLUMN(D96)+1)</f>
        <v>-</v>
      </c>
      <c r="R96" s="6" t="str">
        <f>INDEX('Rp0,2, МПа'!$D:$P,ROW(E96),COLUMN($P96)-COLUMN(E96)+1)</f>
        <v>-</v>
      </c>
      <c r="S96" s="6">
        <f>INDEX('Rp0,2, МПа'!$D:$P,ROW(F96),COLUMN($P96)-COLUMN(F96)+1)</f>
        <v>177</v>
      </c>
      <c r="T96" s="6">
        <f>INDEX('Rp0,2, МПа'!$D:$P,ROW(G96),COLUMN($P96)-COLUMN(G96)+1)</f>
        <v>216</v>
      </c>
      <c r="U96" s="6">
        <f>INDEX('Rp0,2, МПа'!$D:$P,ROW(H96),COLUMN($P96)-COLUMN(H96)+1)</f>
        <v>245</v>
      </c>
      <c r="V96" s="6">
        <f>INDEX('Rp0,2, МПа'!$D:$P,ROW(I96),COLUMN($P96)-COLUMN(I96)+1)</f>
        <v>256</v>
      </c>
      <c r="W96" s="6">
        <f>INDEX('Rp0,2, МПа'!$D:$P,ROW(J96),COLUMN($P96)-COLUMN(J96)+1)</f>
        <v>265</v>
      </c>
      <c r="X96" s="6">
        <f>INDEX('Rp0,2, МПа'!$D:$P,ROW(K96),COLUMN($P96)-COLUMN(K96)+1)</f>
        <v>275</v>
      </c>
      <c r="Y96" s="6">
        <f>INDEX('Rp0,2, МПа'!$D:$P,ROW(L96),COLUMN($P96)-COLUMN(L96)+1)</f>
        <v>284</v>
      </c>
      <c r="Z96" s="6">
        <f>INDEX('Rp0,2, МПа'!$D:$P,ROW(M96),COLUMN($P96)-COLUMN(M96)+1)</f>
        <v>294</v>
      </c>
      <c r="AA96" s="6">
        <f>INDEX('Rp0,2, МПа'!$D:$P,ROW(N96),COLUMN($P96)-COLUMN(N96)+1)</f>
        <v>294</v>
      </c>
      <c r="AB96" s="6">
        <f>INDEX('Rp0,2, МПа'!$D:$P,ROW(O96),COLUMN($P96)-COLUMN(O96)+1)</f>
        <v>304</v>
      </c>
      <c r="AC96" s="16">
        <f>INDEX('Rp0,2, МПа'!$D:$P,ROW(P96),COLUMN($P96)-COLUMN(P96)+1)</f>
        <v>315</v>
      </c>
    </row>
    <row r="97" spans="1:29" x14ac:dyDescent="0.25">
      <c r="A97" s="10" t="str">
        <f>INDEX('Обработка исходного'!B:B,ROW($B$3)+4*(ROW($B97)-ROW($B$3)))</f>
        <v>Сталь легированная</v>
      </c>
      <c r="B97" s="10" t="str">
        <f>INDEX('Обработка исходного'!D:D,ROW($B$3)+4*(ROW($B97)-ROW($B$3)))</f>
        <v>45Х</v>
      </c>
      <c r="C97" s="10" t="str">
        <f>IF(ISBLANK(INDEX('Обработка исходного'!E:E,ROW($B$3)+4*(ROW($B97)-ROW($B$3)))),"",INDEX('Обработка исходного'!E:E,ROW($B$3)+4*(ROW($B97)-ROW($B$3))))</f>
        <v>Поковки диаметром до 800 мм, КП345*</v>
      </c>
      <c r="D97" s="15" t="str">
        <f>INDEX('Rm, МПа'!$D:$P,ROW(D97),COLUMN($P97)-COLUMN(D97)+1)</f>
        <v>-</v>
      </c>
      <c r="E97" s="6" t="str">
        <f>INDEX('Rm, МПа'!$D:$P,ROW(E97),COLUMN($P97)-COLUMN(E97)+1)</f>
        <v>-</v>
      </c>
      <c r="F97" s="6">
        <f>INDEX('Rm, МПа'!$D:$P,ROW(F97),COLUMN($P97)-COLUMN(F97)+1)</f>
        <v>304</v>
      </c>
      <c r="G97" s="6">
        <f>INDEX('Rm, МПа'!$D:$P,ROW(G97),COLUMN($P97)-COLUMN(G97)+1)</f>
        <v>373</v>
      </c>
      <c r="H97" s="6">
        <f>INDEX('Rm, МПа'!$D:$P,ROW(H97),COLUMN($P97)-COLUMN(H97)+1)</f>
        <v>373</v>
      </c>
      <c r="I97" s="6">
        <f>INDEX('Rm, МПа'!$D:$P,ROW(I97),COLUMN($P97)-COLUMN(I97)+1)</f>
        <v>491</v>
      </c>
      <c r="J97" s="6">
        <f>INDEX('Rm, МПа'!$D:$P,ROW(J97),COLUMN($P97)-COLUMN(J97)+1)</f>
        <v>559</v>
      </c>
      <c r="K97" s="6">
        <f>INDEX('Rm, МПа'!$D:$P,ROW(K97),COLUMN($P97)-COLUMN(K97)+1)</f>
        <v>559</v>
      </c>
      <c r="L97" s="6">
        <f>INDEX('Rm, МПа'!$D:$P,ROW(L97),COLUMN($P97)-COLUMN(L97)+1)</f>
        <v>559</v>
      </c>
      <c r="M97" s="6">
        <f>INDEX('Rm, МПа'!$D:$P,ROW(M97),COLUMN($P97)-COLUMN(M97)+1)</f>
        <v>559</v>
      </c>
      <c r="N97" s="6">
        <f>INDEX('Rm, МПа'!$D:$P,ROW(N97),COLUMN($P97)-COLUMN(N97)+1)</f>
        <v>579</v>
      </c>
      <c r="O97" s="6">
        <f>INDEX('Rm, МПа'!$D:$P,ROW(O97),COLUMN($P97)-COLUMN(O97)+1)</f>
        <v>579</v>
      </c>
      <c r="P97" s="16">
        <f>INDEX('Rm, МПа'!$D:$P,ROW(P97),COLUMN($P97)-COLUMN(P97)+1)</f>
        <v>590</v>
      </c>
      <c r="Q97" s="15" t="str">
        <f>INDEX('Rp0,2, МПа'!$D:$P,ROW(D97),COLUMN($P97)-COLUMN(D97)+1)</f>
        <v>-</v>
      </c>
      <c r="R97" s="6" t="str">
        <f>INDEX('Rp0,2, МПа'!$D:$P,ROW(E97),COLUMN($P97)-COLUMN(E97)+1)</f>
        <v>-</v>
      </c>
      <c r="S97" s="6">
        <f>INDEX('Rp0,2, МПа'!$D:$P,ROW(F97),COLUMN($P97)-COLUMN(F97)+1)</f>
        <v>186</v>
      </c>
      <c r="T97" s="6">
        <f>INDEX('Rp0,2, МПа'!$D:$P,ROW(G97),COLUMN($P97)-COLUMN(G97)+1)</f>
        <v>235</v>
      </c>
      <c r="U97" s="6">
        <f>INDEX('Rp0,2, МПа'!$D:$P,ROW(H97),COLUMN($P97)-COLUMN(H97)+1)</f>
        <v>265</v>
      </c>
      <c r="V97" s="6">
        <f>INDEX('Rp0,2, МПа'!$D:$P,ROW(I97),COLUMN($P97)-COLUMN(I97)+1)</f>
        <v>275</v>
      </c>
      <c r="W97" s="6">
        <f>INDEX('Rp0,2, МПа'!$D:$P,ROW(J97),COLUMN($P97)-COLUMN(J97)+1)</f>
        <v>294</v>
      </c>
      <c r="X97" s="6">
        <f>INDEX('Rp0,2, МПа'!$D:$P,ROW(K97),COLUMN($P97)-COLUMN(K97)+1)</f>
        <v>304</v>
      </c>
      <c r="Y97" s="6">
        <f>INDEX('Rp0,2, МПа'!$D:$P,ROW(L97),COLUMN($P97)-COLUMN(L97)+1)</f>
        <v>304</v>
      </c>
      <c r="Z97" s="6">
        <f>INDEX('Rp0,2, МПа'!$D:$P,ROW(M97),COLUMN($P97)-COLUMN(M97)+1)</f>
        <v>314</v>
      </c>
      <c r="AA97" s="6">
        <f>INDEX('Rp0,2, МПа'!$D:$P,ROW(N97),COLUMN($P97)-COLUMN(N97)+1)</f>
        <v>324</v>
      </c>
      <c r="AB97" s="6">
        <f>INDEX('Rp0,2, МПа'!$D:$P,ROW(O97),COLUMN($P97)-COLUMN(O97)+1)</f>
        <v>334</v>
      </c>
      <c r="AC97" s="16">
        <f>INDEX('Rp0,2, МПа'!$D:$P,ROW(P97),COLUMN($P97)-COLUMN(P97)+1)</f>
        <v>345</v>
      </c>
    </row>
    <row r="98" spans="1:29" x14ac:dyDescent="0.25">
      <c r="A98" s="10" t="str">
        <f>INDEX('Обработка исходного'!B:B,ROW($B$3)+4*(ROW($B98)-ROW($B$3)))</f>
        <v>Сталь легированная</v>
      </c>
      <c r="B98" s="10" t="str">
        <f>INDEX('Обработка исходного'!D:D,ROW($B$3)+4*(ROW($B98)-ROW($B$3)))</f>
        <v>45Х</v>
      </c>
      <c r="C98" s="10" t="str">
        <f>IF(ISBLANK(INDEX('Обработка исходного'!E:E,ROW($B$3)+4*(ROW($B98)-ROW($B$3)))),"",INDEX('Обработка исходного'!E:E,ROW($B$3)+4*(ROW($B98)-ROW($B$3))))</f>
        <v>Поковки диаметром от 100 до 500 мм, КП395*</v>
      </c>
      <c r="D98" s="15" t="str">
        <f>INDEX('Rm, МПа'!$D:$P,ROW(D98),COLUMN($P98)-COLUMN(D98)+1)</f>
        <v>-</v>
      </c>
      <c r="E98" s="6" t="str">
        <f>INDEX('Rm, МПа'!$D:$P,ROW(E98),COLUMN($P98)-COLUMN(E98)+1)</f>
        <v>-</v>
      </c>
      <c r="F98" s="6">
        <f>INDEX('Rm, МПа'!$D:$P,ROW(F98),COLUMN($P98)-COLUMN(F98)+1)</f>
        <v>324</v>
      </c>
      <c r="G98" s="6">
        <f>INDEX('Rm, МПа'!$D:$P,ROW(G98),COLUMN($P98)-COLUMN(G98)+1)</f>
        <v>392</v>
      </c>
      <c r="H98" s="6">
        <f>INDEX('Rm, МПа'!$D:$P,ROW(H98),COLUMN($P98)-COLUMN(H98)+1)</f>
        <v>392</v>
      </c>
      <c r="I98" s="6">
        <f>INDEX('Rm, МПа'!$D:$P,ROW(I98),COLUMN($P98)-COLUMN(I98)+1)</f>
        <v>520</v>
      </c>
      <c r="J98" s="6">
        <f>INDEX('Rm, МПа'!$D:$P,ROW(J98),COLUMN($P98)-COLUMN(J98)+1)</f>
        <v>589</v>
      </c>
      <c r="K98" s="6">
        <f>INDEX('Rm, МПа'!$D:$P,ROW(K98),COLUMN($P98)-COLUMN(K98)+1)</f>
        <v>589</v>
      </c>
      <c r="L98" s="6">
        <f>INDEX('Rm, МПа'!$D:$P,ROW(L98),COLUMN($P98)-COLUMN(L98)+1)</f>
        <v>589</v>
      </c>
      <c r="M98" s="6">
        <f>INDEX('Rm, МПа'!$D:$P,ROW(M98),COLUMN($P98)-COLUMN(M98)+1)</f>
        <v>589</v>
      </c>
      <c r="N98" s="6">
        <f>INDEX('Rm, МПа'!$D:$P,ROW(N98),COLUMN($P98)-COLUMN(N98)+1)</f>
        <v>608</v>
      </c>
      <c r="O98" s="6">
        <f>INDEX('Rm, МПа'!$D:$P,ROW(O98),COLUMN($P98)-COLUMN(O98)+1)</f>
        <v>608</v>
      </c>
      <c r="P98" s="16">
        <f>INDEX('Rm, МПа'!$D:$P,ROW(P98),COLUMN($P98)-COLUMN(P98)+1)</f>
        <v>615</v>
      </c>
      <c r="Q98" s="15" t="str">
        <f>INDEX('Rp0,2, МПа'!$D:$P,ROW(D98),COLUMN($P98)-COLUMN(D98)+1)</f>
        <v>-</v>
      </c>
      <c r="R98" s="6" t="str">
        <f>INDEX('Rp0,2, МПа'!$D:$P,ROW(E98),COLUMN($P98)-COLUMN(E98)+1)</f>
        <v>-</v>
      </c>
      <c r="S98" s="6">
        <f>INDEX('Rp0,2, МПа'!$D:$P,ROW(F98),COLUMN($P98)-COLUMN(F98)+1)</f>
        <v>216</v>
      </c>
      <c r="T98" s="6">
        <f>INDEX('Rp0,2, МПа'!$D:$P,ROW(G98),COLUMN($P98)-COLUMN(G98)+1)</f>
        <v>265</v>
      </c>
      <c r="U98" s="6">
        <f>INDEX('Rp0,2, МПа'!$D:$P,ROW(H98),COLUMN($P98)-COLUMN(H98)+1)</f>
        <v>304</v>
      </c>
      <c r="V98" s="6">
        <f>INDEX('Rp0,2, МПа'!$D:$P,ROW(I98),COLUMN($P98)-COLUMN(I98)+1)</f>
        <v>314</v>
      </c>
      <c r="W98" s="6">
        <f>INDEX('Rp0,2, МПа'!$D:$P,ROW(J98),COLUMN($P98)-COLUMN(J98)+1)</f>
        <v>333</v>
      </c>
      <c r="X98" s="6">
        <f>INDEX('Rp0,2, МПа'!$D:$P,ROW(K98),COLUMN($P98)-COLUMN(K98)+1)</f>
        <v>343</v>
      </c>
      <c r="Y98" s="6">
        <f>INDEX('Rp0,2, МПа'!$D:$P,ROW(L98),COLUMN($P98)-COLUMN(L98)+1)</f>
        <v>353</v>
      </c>
      <c r="Z98" s="6">
        <f>INDEX('Rp0,2, МПа'!$D:$P,ROW(M98),COLUMN($P98)-COLUMN(M98)+1)</f>
        <v>363</v>
      </c>
      <c r="AA98" s="6">
        <f>INDEX('Rp0,2, МПа'!$D:$P,ROW(N98),COLUMN($P98)-COLUMN(N98)+1)</f>
        <v>373</v>
      </c>
      <c r="AB98" s="6">
        <f>INDEX('Rp0,2, МПа'!$D:$P,ROW(O98),COLUMN($P98)-COLUMN(O98)+1)</f>
        <v>383</v>
      </c>
      <c r="AC98" s="16">
        <f>INDEX('Rp0,2, МПа'!$D:$P,ROW(P98),COLUMN($P98)-COLUMN(P98)+1)</f>
        <v>395</v>
      </c>
    </row>
    <row r="99" spans="1:29" x14ac:dyDescent="0.25">
      <c r="A99" s="10" t="str">
        <f>INDEX('Обработка исходного'!B:B,ROW($B$3)+4*(ROW($B99)-ROW($B$3)))</f>
        <v>Сталь легированная</v>
      </c>
      <c r="B99" s="10" t="str">
        <f>INDEX('Обработка исходного'!D:D,ROW($B$3)+4*(ROW($B99)-ROW($B$3)))</f>
        <v>45Х</v>
      </c>
      <c r="C99" s="10" t="str">
        <f>IF(ISBLANK(INDEX('Обработка исходного'!E:E,ROW($B$3)+4*(ROW($B99)-ROW($B$3)))),"",INDEX('Обработка исходного'!E:E,ROW($B$3)+4*(ROW($B99)-ROW($B$3))))</f>
        <v>Поковки диаметром от 100 до 500 мм, КП440*</v>
      </c>
      <c r="D99" s="15" t="str">
        <f>INDEX('Rm, МПа'!$D:$P,ROW(D99),COLUMN($P99)-COLUMN(D99)+1)</f>
        <v>-</v>
      </c>
      <c r="E99" s="6" t="str">
        <f>INDEX('Rm, МПа'!$D:$P,ROW(E99),COLUMN($P99)-COLUMN(E99)+1)</f>
        <v>-</v>
      </c>
      <c r="F99" s="6">
        <f>INDEX('Rm, МПа'!$D:$P,ROW(F99),COLUMN($P99)-COLUMN(F99)+1)</f>
        <v>334</v>
      </c>
      <c r="G99" s="6">
        <f>INDEX('Rm, МПа'!$D:$P,ROW(G99),COLUMN($P99)-COLUMN(G99)+1)</f>
        <v>402</v>
      </c>
      <c r="H99" s="6">
        <f>INDEX('Rm, МПа'!$D:$P,ROW(H99),COLUMN($P99)-COLUMN(H99)+1)</f>
        <v>402</v>
      </c>
      <c r="I99" s="6">
        <f>INDEX('Rm, МПа'!$D:$P,ROW(I99),COLUMN($P99)-COLUMN(I99)+1)</f>
        <v>540</v>
      </c>
      <c r="J99" s="6">
        <f>INDEX('Rm, МПа'!$D:$P,ROW(J99),COLUMN($P99)-COLUMN(J99)+1)</f>
        <v>608</v>
      </c>
      <c r="K99" s="6">
        <f>INDEX('Rm, МПа'!$D:$P,ROW(K99),COLUMN($P99)-COLUMN(K99)+1)</f>
        <v>608</v>
      </c>
      <c r="L99" s="6">
        <f>INDEX('Rm, МПа'!$D:$P,ROW(L99),COLUMN($P99)-COLUMN(L99)+1)</f>
        <v>608</v>
      </c>
      <c r="M99" s="6">
        <f>INDEX('Rm, МПа'!$D:$P,ROW(M99),COLUMN($P99)-COLUMN(M99)+1)</f>
        <v>608</v>
      </c>
      <c r="N99" s="6">
        <f>INDEX('Rm, МПа'!$D:$P,ROW(N99),COLUMN($P99)-COLUMN(N99)+1)</f>
        <v>628</v>
      </c>
      <c r="O99" s="6">
        <f>INDEX('Rm, МПа'!$D:$P,ROW(O99),COLUMN($P99)-COLUMN(O99)+1)</f>
        <v>628</v>
      </c>
      <c r="P99" s="16">
        <f>INDEX('Rm, МПа'!$D:$P,ROW(P99),COLUMN($P99)-COLUMN(P99)+1)</f>
        <v>635</v>
      </c>
      <c r="Q99" s="15">
        <f>INDEX('Rp0,2, МПа'!$D:$P,ROW(D99),COLUMN($P99)-COLUMN(D99)+1)</f>
        <v>0</v>
      </c>
      <c r="R99" s="6" t="str">
        <f>INDEX('Rp0,2, МПа'!$D:$P,ROW(E99),COLUMN($P99)-COLUMN(E99)+1)</f>
        <v>-</v>
      </c>
      <c r="S99" s="6">
        <f>INDEX('Rp0,2, МПа'!$D:$P,ROW(F99),COLUMN($P99)-COLUMN(F99)+1)</f>
        <v>245</v>
      </c>
      <c r="T99" s="6">
        <f>INDEX('Rp0,2, МПа'!$D:$P,ROW(G99),COLUMN($P99)-COLUMN(G99)+1)</f>
        <v>294</v>
      </c>
      <c r="U99" s="6">
        <f>INDEX('Rp0,2, МПа'!$D:$P,ROW(H99),COLUMN($P99)-COLUMN(H99)+1)</f>
        <v>343</v>
      </c>
      <c r="V99" s="6">
        <f>INDEX('Rp0,2, МПа'!$D:$P,ROW(I99),COLUMN($P99)-COLUMN(I99)+1)</f>
        <v>353</v>
      </c>
      <c r="W99" s="6">
        <f>INDEX('Rp0,2, МПа'!$D:$P,ROW(J99),COLUMN($P99)-COLUMN(J99)+1)</f>
        <v>373</v>
      </c>
      <c r="X99" s="6">
        <f>INDEX('Rp0,2, МПа'!$D:$P,ROW(K99),COLUMN($P99)-COLUMN(K99)+1)</f>
        <v>392</v>
      </c>
      <c r="Y99" s="6">
        <f>INDEX('Rp0,2, МПа'!$D:$P,ROW(L99),COLUMN($P99)-COLUMN(L99)+1)</f>
        <v>392</v>
      </c>
      <c r="Z99" s="6">
        <f>INDEX('Rp0,2, МПа'!$D:$P,ROW(M99),COLUMN($P99)-COLUMN(M99)+1)</f>
        <v>412</v>
      </c>
      <c r="AA99" s="6">
        <f>INDEX('Rp0,2, МПа'!$D:$P,ROW(N99),COLUMN($P99)-COLUMN(N99)+1)</f>
        <v>422</v>
      </c>
      <c r="AB99" s="6">
        <f>INDEX('Rp0,2, МПа'!$D:$P,ROW(O99),COLUMN($P99)-COLUMN(O99)+1)</f>
        <v>432</v>
      </c>
      <c r="AC99" s="16">
        <f>INDEX('Rp0,2, МПа'!$D:$P,ROW(P99),COLUMN($P99)-COLUMN(P99)+1)</f>
        <v>440</v>
      </c>
    </row>
    <row r="100" spans="1:29" x14ac:dyDescent="0.25">
      <c r="A100" s="10" t="str">
        <f>INDEX('Обработка исходного'!B:B,ROW($B$3)+4*(ROW($B100)-ROW($B$3)))</f>
        <v>Сталь легированная</v>
      </c>
      <c r="B100" s="10" t="str">
        <f>INDEX('Обработка исходного'!D:D,ROW($B$3)+4*(ROW($B100)-ROW($B$3)))</f>
        <v>45Х</v>
      </c>
      <c r="C100" s="10" t="str">
        <f>IF(ISBLANK(INDEX('Обработка исходного'!E:E,ROW($B$3)+4*(ROW($B100)-ROW($B$3)))),"",INDEX('Обработка исходного'!E:E,ROW($B$3)+4*(ROW($B100)-ROW($B$3))))</f>
        <v>Поковки диаметром до 300 мм, КП490*</v>
      </c>
      <c r="D100" s="15" t="str">
        <f>INDEX('Rm, МПа'!$D:$P,ROW(D100),COLUMN($P100)-COLUMN(D100)+1)</f>
        <v>-</v>
      </c>
      <c r="E100" s="6" t="str">
        <f>INDEX('Rm, МПа'!$D:$P,ROW(E100),COLUMN($P100)-COLUMN(E100)+1)</f>
        <v>-</v>
      </c>
      <c r="F100" s="6">
        <f>INDEX('Rm, МПа'!$D:$P,ROW(F100),COLUMN($P100)-COLUMN(F100)+1)</f>
        <v>343</v>
      </c>
      <c r="G100" s="6">
        <f>INDEX('Rm, МПа'!$D:$P,ROW(G100),COLUMN($P100)-COLUMN(G100)+1)</f>
        <v>422</v>
      </c>
      <c r="H100" s="6">
        <f>INDEX('Rm, МПа'!$D:$P,ROW(H100),COLUMN($P100)-COLUMN(H100)+1)</f>
        <v>422</v>
      </c>
      <c r="I100" s="6">
        <f>INDEX('Rm, МПа'!$D:$P,ROW(I100),COLUMN($P100)-COLUMN(I100)+1)</f>
        <v>559</v>
      </c>
      <c r="J100" s="6">
        <f>INDEX('Rm, МПа'!$D:$P,ROW(J100),COLUMN($P100)-COLUMN(J100)+1)</f>
        <v>618</v>
      </c>
      <c r="K100" s="6">
        <f>INDEX('Rm, МПа'!$D:$P,ROW(K100),COLUMN($P100)-COLUMN(K100)+1)</f>
        <v>618</v>
      </c>
      <c r="L100" s="6">
        <f>INDEX('Rm, МПа'!$D:$P,ROW(L100),COLUMN($P100)-COLUMN(L100)+1)</f>
        <v>618</v>
      </c>
      <c r="M100" s="6">
        <f>INDEX('Rm, МПа'!$D:$P,ROW(M100),COLUMN($P100)-COLUMN(M100)+1)</f>
        <v>618</v>
      </c>
      <c r="N100" s="6">
        <f>INDEX('Rm, МПа'!$D:$P,ROW(N100),COLUMN($P100)-COLUMN(N100)+1)</f>
        <v>647</v>
      </c>
      <c r="O100" s="6">
        <f>INDEX('Rm, МПа'!$D:$P,ROW(O100),COLUMN($P100)-COLUMN(O100)+1)</f>
        <v>647</v>
      </c>
      <c r="P100" s="16">
        <f>INDEX('Rm, МПа'!$D:$P,ROW(P100),COLUMN($P100)-COLUMN(P100)+1)</f>
        <v>650</v>
      </c>
      <c r="Q100" s="15" t="str">
        <f>INDEX('Rp0,2, МПа'!$D:$P,ROW(D100),COLUMN($P100)-COLUMN(D100)+1)</f>
        <v>-</v>
      </c>
      <c r="R100" s="6" t="str">
        <f>INDEX('Rp0,2, МПа'!$D:$P,ROW(E100),COLUMN($P100)-COLUMN(E100)+1)</f>
        <v>-</v>
      </c>
      <c r="S100" s="6">
        <f>INDEX('Rp0,2, МПа'!$D:$P,ROW(F100),COLUMN($P100)-COLUMN(F100)+1)</f>
        <v>275</v>
      </c>
      <c r="T100" s="6">
        <f>INDEX('Rp0,2, МПа'!$D:$P,ROW(G100),COLUMN($P100)-COLUMN(G100)+1)</f>
        <v>333</v>
      </c>
      <c r="U100" s="6">
        <f>INDEX('Rp0,2, МПа'!$D:$P,ROW(H100),COLUMN($P100)-COLUMN(H100)+1)</f>
        <v>383</v>
      </c>
      <c r="V100" s="6">
        <f>INDEX('Rp0,2, МПа'!$D:$P,ROW(I100),COLUMN($P100)-COLUMN(I100)+1)</f>
        <v>402</v>
      </c>
      <c r="W100" s="6">
        <f>INDEX('Rp0,2, МПа'!$D:$P,ROW(J100),COLUMN($P100)-COLUMN(J100)+1)</f>
        <v>412</v>
      </c>
      <c r="X100" s="6">
        <f>INDEX('Rp0,2, МПа'!$D:$P,ROW(K100),COLUMN($P100)-COLUMN(K100)+1)</f>
        <v>432</v>
      </c>
      <c r="Y100" s="6">
        <f>INDEX('Rp0,2, МПа'!$D:$P,ROW(L100),COLUMN($P100)-COLUMN(L100)+1)</f>
        <v>441</v>
      </c>
      <c r="Z100" s="6">
        <f>INDEX('Rp0,2, МПа'!$D:$P,ROW(M100),COLUMN($P100)-COLUMN(M100)+1)</f>
        <v>461</v>
      </c>
      <c r="AA100" s="6">
        <f>INDEX('Rp0,2, МПа'!$D:$P,ROW(N100),COLUMN($P100)-COLUMN(N100)+1)</f>
        <v>461</v>
      </c>
      <c r="AB100" s="6">
        <f>INDEX('Rp0,2, МПа'!$D:$P,ROW(O100),COLUMN($P100)-COLUMN(O100)+1)</f>
        <v>471</v>
      </c>
      <c r="AC100" s="16">
        <f>INDEX('Rp0,2, МПа'!$D:$P,ROW(P100),COLUMN($P100)-COLUMN(P100)+1)</f>
        <v>490</v>
      </c>
    </row>
    <row r="101" spans="1:29" x14ac:dyDescent="0.25">
      <c r="A101" s="10" t="str">
        <f>INDEX('Обработка исходного'!B:B,ROW($B$3)+4*(ROW($B101)-ROW($B$3)))</f>
        <v>Сталь легированная</v>
      </c>
      <c r="B101" s="10" t="str">
        <f>INDEX('Обработка исходного'!D:D,ROW($B$3)+4*(ROW($B101)-ROW($B$3)))</f>
        <v>45Х</v>
      </c>
      <c r="C101" s="10" t="str">
        <f>IF(ISBLANK(INDEX('Обработка исходного'!E:E,ROW($B$3)+4*(ROW($B101)-ROW($B$3)))),"",INDEX('Обработка исходного'!E:E,ROW($B$3)+4*(ROW($B101)-ROW($B$3))))</f>
        <v>Поковки диаметром от 100 до 300 мм, КП540*</v>
      </c>
      <c r="D101" s="15" t="str">
        <f>INDEX('Rm, МПа'!$D:$P,ROW(D101),COLUMN($P101)-COLUMN(D101)+1)</f>
        <v>-</v>
      </c>
      <c r="E101" s="6" t="str">
        <f>INDEX('Rm, МПа'!$D:$P,ROW(E101),COLUMN($P101)-COLUMN(E101)+1)</f>
        <v>-</v>
      </c>
      <c r="F101" s="6">
        <f>INDEX('Rm, МПа'!$D:$P,ROW(F101),COLUMN($P101)-COLUMN(F101)+1)</f>
        <v>353</v>
      </c>
      <c r="G101" s="6">
        <f>INDEX('Rm, МПа'!$D:$P,ROW(G101),COLUMN($P101)-COLUMN(G101)+1)</f>
        <v>441</v>
      </c>
      <c r="H101" s="6">
        <f>INDEX('Rm, МПа'!$D:$P,ROW(H101),COLUMN($P101)-COLUMN(H101)+1)</f>
        <v>441</v>
      </c>
      <c r="I101" s="6">
        <f>INDEX('Rm, МПа'!$D:$P,ROW(I101),COLUMN($P101)-COLUMN(I101)+1)</f>
        <v>559</v>
      </c>
      <c r="J101" s="6">
        <f>INDEX('Rm, МПа'!$D:$P,ROW(J101),COLUMN($P101)-COLUMN(J101)+1)</f>
        <v>647</v>
      </c>
      <c r="K101" s="6">
        <f>INDEX('Rm, МПа'!$D:$P,ROW(K101),COLUMN($P101)-COLUMN(K101)+1)</f>
        <v>647</v>
      </c>
      <c r="L101" s="6">
        <f>INDEX('Rm, МПа'!$D:$P,ROW(L101),COLUMN($P101)-COLUMN(L101)+1)</f>
        <v>647</v>
      </c>
      <c r="M101" s="6">
        <f>INDEX('Rm, МПа'!$D:$P,ROW(M101),COLUMN($P101)-COLUMN(M101)+1)</f>
        <v>647</v>
      </c>
      <c r="N101" s="6">
        <f>INDEX('Rm, МПа'!$D:$P,ROW(N101),COLUMN($P101)-COLUMN(N101)+1)</f>
        <v>677</v>
      </c>
      <c r="O101" s="6">
        <f>INDEX('Rm, МПа'!$D:$P,ROW(O101),COLUMN($P101)-COLUMN(O101)+1)</f>
        <v>677</v>
      </c>
      <c r="P101" s="16">
        <f>INDEX('Rm, МПа'!$D:$P,ROW(P101),COLUMN($P101)-COLUMN(P101)+1)</f>
        <v>685</v>
      </c>
      <c r="Q101" s="15" t="str">
        <f>INDEX('Rp0,2, МПа'!$D:$P,ROW(D101),COLUMN($P101)-COLUMN(D101)+1)</f>
        <v>-</v>
      </c>
      <c r="R101" s="6" t="str">
        <f>INDEX('Rp0,2, МПа'!$D:$P,ROW(E101),COLUMN($P101)-COLUMN(E101)+1)</f>
        <v>-</v>
      </c>
      <c r="S101" s="6">
        <f>INDEX('Rp0,2, МПа'!$D:$P,ROW(F101),COLUMN($P101)-COLUMN(F101)+1)</f>
        <v>304</v>
      </c>
      <c r="T101" s="6">
        <f>INDEX('Rp0,2, МПа'!$D:$P,ROW(G101),COLUMN($P101)-COLUMN(G101)+1)</f>
        <v>373</v>
      </c>
      <c r="U101" s="6">
        <f>INDEX('Rp0,2, МПа'!$D:$P,ROW(H101),COLUMN($P101)-COLUMN(H101)+1)</f>
        <v>422</v>
      </c>
      <c r="V101" s="6">
        <f>INDEX('Rp0,2, МПа'!$D:$P,ROW(I101),COLUMN($P101)-COLUMN(I101)+1)</f>
        <v>441</v>
      </c>
      <c r="W101" s="6">
        <f>INDEX('Rp0,2, МПа'!$D:$P,ROW(J101),COLUMN($P101)-COLUMN(J101)+1)</f>
        <v>451</v>
      </c>
      <c r="X101" s="6">
        <f>INDEX('Rp0,2, МПа'!$D:$P,ROW(K101),COLUMN($P101)-COLUMN(K101)+1)</f>
        <v>471</v>
      </c>
      <c r="Y101" s="6">
        <f>INDEX('Rp0,2, МПа'!$D:$P,ROW(L101),COLUMN($P101)-COLUMN(L101)+1)</f>
        <v>491</v>
      </c>
      <c r="Z101" s="6">
        <f>INDEX('Rp0,2, МПа'!$D:$P,ROW(M101),COLUMN($P101)-COLUMN(M101)+1)</f>
        <v>510</v>
      </c>
      <c r="AA101" s="6">
        <f>INDEX('Rp0,2, МПа'!$D:$P,ROW(N101),COLUMN($P101)-COLUMN(N101)+1)</f>
        <v>510</v>
      </c>
      <c r="AB101" s="6">
        <f>INDEX('Rp0,2, МПа'!$D:$P,ROW(O101),COLUMN($P101)-COLUMN(O101)+1)</f>
        <v>520</v>
      </c>
      <c r="AC101" s="16">
        <f>INDEX('Rp0,2, МПа'!$D:$P,ROW(P101),COLUMN($P101)-COLUMN(P101)+1)</f>
        <v>540</v>
      </c>
    </row>
    <row r="102" spans="1:29" x14ac:dyDescent="0.25">
      <c r="A102" s="10" t="str">
        <f>INDEX('Обработка исходного'!B:B,ROW($B$3)+4*(ROW($B102)-ROW($B$3)))</f>
        <v>Сталь легированная</v>
      </c>
      <c r="B102" s="10" t="str">
        <f>INDEX('Обработка исходного'!D:D,ROW($B$3)+4*(ROW($B102)-ROW($B$3)))</f>
        <v>45Х</v>
      </c>
      <c r="C102" s="10" t="str">
        <f>IF(ISBLANK(INDEX('Обработка исходного'!E:E,ROW($B$3)+4*(ROW($B102)-ROW($B$3)))),"",INDEX('Обработка исходного'!E:E,ROW($B$3)+4*(ROW($B102)-ROW($B$3))))</f>
        <v>Поковки диаметром до 100 мм, КП590*</v>
      </c>
      <c r="D102" s="15" t="str">
        <f>INDEX('Rm, МПа'!$D:$P,ROW(D102),COLUMN($P102)-COLUMN(D102)+1)</f>
        <v>-</v>
      </c>
      <c r="E102" s="6" t="str">
        <f>INDEX('Rm, МПа'!$D:$P,ROW(E102),COLUMN($P102)-COLUMN(E102)+1)</f>
        <v>-</v>
      </c>
      <c r="F102" s="6">
        <f>INDEX('Rm, МПа'!$D:$P,ROW(F102),COLUMN($P102)-COLUMN(F102)+1)</f>
        <v>383</v>
      </c>
      <c r="G102" s="6">
        <f>INDEX('Rm, МПа'!$D:$P,ROW(G102),COLUMN($P102)-COLUMN(G102)+1)</f>
        <v>471</v>
      </c>
      <c r="H102" s="6">
        <f>INDEX('Rm, МПа'!$D:$P,ROW(H102),COLUMN($P102)-COLUMN(H102)+1)</f>
        <v>471</v>
      </c>
      <c r="I102" s="6">
        <f>INDEX('Rm, МПа'!$D:$P,ROW(I102),COLUMN($P102)-COLUMN(I102)+1)</f>
        <v>618</v>
      </c>
      <c r="J102" s="6">
        <f>INDEX('Rm, МПа'!$D:$P,ROW(J102),COLUMN($P102)-COLUMN(J102)+1)</f>
        <v>697</v>
      </c>
      <c r="K102" s="6">
        <f>INDEX('Rm, МПа'!$D:$P,ROW(K102),COLUMN($P102)-COLUMN(K102)+1)</f>
        <v>697</v>
      </c>
      <c r="L102" s="6">
        <f>INDEX('Rm, МПа'!$D:$P,ROW(L102),COLUMN($P102)-COLUMN(L102)+1)</f>
        <v>697</v>
      </c>
      <c r="M102" s="6">
        <f>INDEX('Rm, МПа'!$D:$P,ROW(M102),COLUMN($P102)-COLUMN(M102)+1)</f>
        <v>697</v>
      </c>
      <c r="N102" s="6">
        <f>INDEX('Rm, МПа'!$D:$P,ROW(N102),COLUMN($P102)-COLUMN(N102)+1)</f>
        <v>716</v>
      </c>
      <c r="O102" s="6">
        <f>INDEX('Rm, МПа'!$D:$P,ROW(O102),COLUMN($P102)-COLUMN(O102)+1)</f>
        <v>716</v>
      </c>
      <c r="P102" s="16">
        <f>INDEX('Rm, МПа'!$D:$P,ROW(P102),COLUMN($P102)-COLUMN(P102)+1)</f>
        <v>735</v>
      </c>
      <c r="Q102" s="15" t="str">
        <f>INDEX('Rp0,2, МПа'!$D:$P,ROW(D102),COLUMN($P102)-COLUMN(D102)+1)</f>
        <v>-</v>
      </c>
      <c r="R102" s="6" t="str">
        <f>INDEX('Rp0,2, МПа'!$D:$P,ROW(E102),COLUMN($P102)-COLUMN(E102)+1)</f>
        <v>-</v>
      </c>
      <c r="S102" s="6">
        <f>INDEX('Rp0,2, МПа'!$D:$P,ROW(F102),COLUMN($P102)-COLUMN(F102)+1)</f>
        <v>333</v>
      </c>
      <c r="T102" s="6">
        <f>INDEX('Rp0,2, МПа'!$D:$P,ROW(G102),COLUMN($P102)-COLUMN(G102)+1)</f>
        <v>402</v>
      </c>
      <c r="U102" s="6">
        <f>INDEX('Rp0,2, МПа'!$D:$P,ROW(H102),COLUMN($P102)-COLUMN(H102)+1)</f>
        <v>461</v>
      </c>
      <c r="V102" s="6">
        <f>INDEX('Rp0,2, МПа'!$D:$P,ROW(I102),COLUMN($P102)-COLUMN(I102)+1)</f>
        <v>481</v>
      </c>
      <c r="W102" s="6">
        <f>INDEX('Rp0,2, МПа'!$D:$P,ROW(J102),COLUMN($P102)-COLUMN(J102)+1)</f>
        <v>500</v>
      </c>
      <c r="X102" s="6">
        <f>INDEX('Rp0,2, МПа'!$D:$P,ROW(K102),COLUMN($P102)-COLUMN(K102)+1)</f>
        <v>520</v>
      </c>
      <c r="Y102" s="6">
        <f>INDEX('Rp0,2, МПа'!$D:$P,ROW(L102),COLUMN($P102)-COLUMN(L102)+1)</f>
        <v>530</v>
      </c>
      <c r="Z102" s="6">
        <f>INDEX('Rp0,2, МПа'!$D:$P,ROW(M102),COLUMN($P102)-COLUMN(M102)+1)</f>
        <v>549</v>
      </c>
      <c r="AA102" s="6">
        <f>INDEX('Rp0,2, МПа'!$D:$P,ROW(N102),COLUMN($P102)-COLUMN(N102)+1)</f>
        <v>549</v>
      </c>
      <c r="AB102" s="6">
        <f>INDEX('Rp0,2, МПа'!$D:$P,ROW(O102),COLUMN($P102)-COLUMN(O102)+1)</f>
        <v>569</v>
      </c>
      <c r="AC102" s="16">
        <f>INDEX('Rp0,2, МПа'!$D:$P,ROW(P102),COLUMN($P102)-COLUMN(P102)+1)</f>
        <v>590</v>
      </c>
    </row>
    <row r="103" spans="1:29" x14ac:dyDescent="0.25">
      <c r="A103" s="10" t="str">
        <f>INDEX('Обработка исходного'!B:B,ROW($B$3)+4*(ROW($B103)-ROW($B$3)))</f>
        <v>Сталь легированная</v>
      </c>
      <c r="B103" s="10" t="str">
        <f>INDEX('Обработка исходного'!D:D,ROW($B$3)+4*(ROW($B103)-ROW($B$3)))</f>
        <v>45Х</v>
      </c>
      <c r="C103" s="10" t="str">
        <f>IF(ISBLANK(INDEX('Обработка исходного'!E:E,ROW($B$3)+4*(ROW($B103)-ROW($B$3)))),"",INDEX('Обработка исходного'!E:E,ROW($B$3)+4*(ROW($B103)-ROW($B$3))))</f>
        <v>Поковки диаметром до 100 мм, КП640*</v>
      </c>
      <c r="D103" s="15" t="str">
        <f>INDEX('Rm, МПа'!$D:$P,ROW(D103),COLUMN($P103)-COLUMN(D103)+1)</f>
        <v>-</v>
      </c>
      <c r="E103" s="6" t="str">
        <f>INDEX('Rm, МПа'!$D:$P,ROW(E103),COLUMN($P103)-COLUMN(E103)+1)</f>
        <v>-</v>
      </c>
      <c r="F103" s="6">
        <f>INDEX('Rm, МПа'!$D:$P,ROW(F103),COLUMN($P103)-COLUMN(F103)+1)</f>
        <v>402</v>
      </c>
      <c r="G103" s="6">
        <f>INDEX('Rm, МПа'!$D:$P,ROW(G103),COLUMN($P103)-COLUMN(G103)+1)</f>
        <v>491</v>
      </c>
      <c r="H103" s="6">
        <f>INDEX('Rm, МПа'!$D:$P,ROW(H103),COLUMN($P103)-COLUMN(H103)+1)</f>
        <v>491</v>
      </c>
      <c r="I103" s="6">
        <f>INDEX('Rm, МПа'!$D:$P,ROW(I103),COLUMN($P103)-COLUMN(I103)+1)</f>
        <v>647</v>
      </c>
      <c r="J103" s="6">
        <f>INDEX('Rm, МПа'!$D:$P,ROW(J103),COLUMN($P103)-COLUMN(J103)+1)</f>
        <v>746</v>
      </c>
      <c r="K103" s="6">
        <f>INDEX('Rm, МПа'!$D:$P,ROW(K103),COLUMN($P103)-COLUMN(K103)+1)</f>
        <v>746</v>
      </c>
      <c r="L103" s="6">
        <f>INDEX('Rm, МПа'!$D:$P,ROW(L103),COLUMN($P103)-COLUMN(L103)+1)</f>
        <v>746</v>
      </c>
      <c r="M103" s="6">
        <f>INDEX('Rm, МПа'!$D:$P,ROW(M103),COLUMN($P103)-COLUMN(M103)+1)</f>
        <v>746</v>
      </c>
      <c r="N103" s="6">
        <f>INDEX('Rm, МПа'!$D:$P,ROW(N103),COLUMN($P103)-COLUMN(N103)+1)</f>
        <v>765</v>
      </c>
      <c r="O103" s="6">
        <f>INDEX('Rm, МПа'!$D:$P,ROW(O103),COLUMN($P103)-COLUMN(O103)+1)</f>
        <v>765</v>
      </c>
      <c r="P103" s="16">
        <f>INDEX('Rm, МПа'!$D:$P,ROW(P103),COLUMN($P103)-COLUMN(P103)+1)</f>
        <v>785</v>
      </c>
      <c r="Q103" s="15" t="str">
        <f>INDEX('Rp0,2, МПа'!$D:$P,ROW(D103),COLUMN($P103)-COLUMN(D103)+1)</f>
        <v>-</v>
      </c>
      <c r="R103" s="6" t="str">
        <f>INDEX('Rp0,2, МПа'!$D:$P,ROW(E103),COLUMN($P103)-COLUMN(E103)+1)</f>
        <v>-</v>
      </c>
      <c r="S103" s="6">
        <f>INDEX('Rp0,2, МПа'!$D:$P,ROW(F103),COLUMN($P103)-COLUMN(F103)+1)</f>
        <v>343</v>
      </c>
      <c r="T103" s="6">
        <f>INDEX('Rp0,2, МПа'!$D:$P,ROW(G103),COLUMN($P103)-COLUMN(G103)+1)</f>
        <v>441</v>
      </c>
      <c r="U103" s="6">
        <f>INDEX('Rp0,2, МПа'!$D:$P,ROW(H103),COLUMN($P103)-COLUMN(H103)+1)</f>
        <v>491</v>
      </c>
      <c r="V103" s="6">
        <f>INDEX('Rp0,2, МПа'!$D:$P,ROW(I103),COLUMN($P103)-COLUMN(I103)+1)</f>
        <v>510</v>
      </c>
      <c r="W103" s="6">
        <f>INDEX('Rp0,2, МПа'!$D:$P,ROW(J103),COLUMN($P103)-COLUMN(J103)+1)</f>
        <v>549</v>
      </c>
      <c r="X103" s="6">
        <f>INDEX('Rp0,2, МПа'!$D:$P,ROW(K103),COLUMN($P103)-COLUMN(K103)+1)</f>
        <v>569</v>
      </c>
      <c r="Y103" s="6">
        <f>INDEX('Rp0,2, МПа'!$D:$P,ROW(L103),COLUMN($P103)-COLUMN(L103)+1)</f>
        <v>569</v>
      </c>
      <c r="Z103" s="6">
        <f>INDEX('Rp0,2, МПа'!$D:$P,ROW(M103),COLUMN($P103)-COLUMN(M103)+1)</f>
        <v>579</v>
      </c>
      <c r="AA103" s="6">
        <f>INDEX('Rp0,2, МПа'!$D:$P,ROW(N103),COLUMN($P103)-COLUMN(N103)+1)</f>
        <v>598</v>
      </c>
      <c r="AB103" s="6">
        <f>INDEX('Rp0,2, МПа'!$D:$P,ROW(O103),COLUMN($P103)-COLUMN(O103)+1)</f>
        <v>618</v>
      </c>
      <c r="AC103" s="16">
        <f>INDEX('Rp0,2, МПа'!$D:$P,ROW(P103),COLUMN($P103)-COLUMN(P103)+1)</f>
        <v>640</v>
      </c>
    </row>
    <row r="104" spans="1:29" x14ac:dyDescent="0.25">
      <c r="A104" s="10" t="str">
        <f>INDEX('Обработка исходного'!B:B,ROW($B$3)+4*(ROW($B104)-ROW($B$3)))</f>
        <v>Сталь легированная</v>
      </c>
      <c r="B104" s="10" t="str">
        <f>INDEX('Обработка исходного'!D:D,ROW($B$3)+4*(ROW($B104)-ROW($B$3)))</f>
        <v>45Х</v>
      </c>
      <c r="C104" s="10" t="str">
        <f>IF(ISBLANK(INDEX('Обработка исходного'!E:E,ROW($B$3)+4*(ROW($B104)-ROW($B$3)))),"",INDEX('Обработка исходного'!E:E,ROW($B$3)+4*(ROW($B104)-ROW($B$3))))</f>
        <v>Прутки и полосы диаметром или толщиной до 80 мм</v>
      </c>
      <c r="D104" s="15" t="str">
        <f>INDEX('Rm, МПа'!$D:$P,ROW(D104),COLUMN($P104)-COLUMN(D104)+1)</f>
        <v>-</v>
      </c>
      <c r="E104" s="6" t="str">
        <f>INDEX('Rm, МПа'!$D:$P,ROW(E104),COLUMN($P104)-COLUMN(E104)+1)</f>
        <v>-</v>
      </c>
      <c r="F104" s="6">
        <f>INDEX('Rm, МПа'!$D:$P,ROW(F104),COLUMN($P104)-COLUMN(F104)+1)</f>
        <v>530</v>
      </c>
      <c r="G104" s="6">
        <f>INDEX('Rm, МПа'!$D:$P,ROW(G104),COLUMN($P104)-COLUMN(G104)+1)</f>
        <v>638</v>
      </c>
      <c r="H104" s="6">
        <f>INDEX('Rm, МПа'!$D:$P,ROW(H104),COLUMN($P104)-COLUMN(H104)+1)</f>
        <v>638</v>
      </c>
      <c r="I104" s="6">
        <f>INDEX('Rm, МПа'!$D:$P,ROW(I104),COLUMN($P104)-COLUMN(I104)+1)</f>
        <v>844</v>
      </c>
      <c r="J104" s="6">
        <f>INDEX('Rm, МПа'!$D:$P,ROW(J104),COLUMN($P104)-COLUMN(J104)+1)</f>
        <v>981</v>
      </c>
      <c r="K104" s="6">
        <f>INDEX('Rm, МПа'!$D:$P,ROW(K104),COLUMN($P104)-COLUMN(K104)+1)</f>
        <v>981</v>
      </c>
      <c r="L104" s="6">
        <f>INDEX('Rm, МПа'!$D:$P,ROW(L104),COLUMN($P104)-COLUMN(L104)+1)</f>
        <v>981</v>
      </c>
      <c r="M104" s="6">
        <f>INDEX('Rm, МПа'!$D:$P,ROW(M104),COLUMN($P104)-COLUMN(M104)+1)</f>
        <v>981</v>
      </c>
      <c r="N104" s="6">
        <f>INDEX('Rm, МПа'!$D:$P,ROW(N104),COLUMN($P104)-COLUMN(N104)+1)</f>
        <v>1000</v>
      </c>
      <c r="O104" s="6">
        <f>INDEX('Rm, МПа'!$D:$P,ROW(O104),COLUMN($P104)-COLUMN(O104)+1)</f>
        <v>1000</v>
      </c>
      <c r="P104" s="16">
        <f>INDEX('Rm, МПа'!$D:$P,ROW(P104),COLUMN($P104)-COLUMN(P104)+1)</f>
        <v>1030</v>
      </c>
      <c r="Q104" s="15" t="str">
        <f>INDEX('Rp0,2, МПа'!$D:$P,ROW(D104),COLUMN($P104)-COLUMN(D104)+1)</f>
        <v>-</v>
      </c>
      <c r="R104" s="6" t="str">
        <f>INDEX('Rp0,2, МПа'!$D:$P,ROW(E104),COLUMN($P104)-COLUMN(E104)+1)</f>
        <v>-</v>
      </c>
      <c r="S104" s="6">
        <f>INDEX('Rp0,2, МПа'!$D:$P,ROW(F104),COLUMN($P104)-COLUMN(F104)+1)</f>
        <v>451</v>
      </c>
      <c r="T104" s="6">
        <f>INDEX('Rp0,2, МПа'!$D:$P,ROW(G104),COLUMN($P104)-COLUMN(G104)+1)</f>
        <v>579</v>
      </c>
      <c r="U104" s="6">
        <f>INDEX('Rp0,2, МПа'!$D:$P,ROW(H104),COLUMN($P104)-COLUMN(H104)+1)</f>
        <v>638</v>
      </c>
      <c r="V104" s="6">
        <f>INDEX('Rp0,2, МПа'!$D:$P,ROW(I104),COLUMN($P104)-COLUMN(I104)+1)</f>
        <v>667</v>
      </c>
      <c r="W104" s="6">
        <f>INDEX('Rp0,2, МПа'!$D:$P,ROW(J104),COLUMN($P104)-COLUMN(J104)+1)</f>
        <v>716</v>
      </c>
      <c r="X104" s="6">
        <f>INDEX('Rp0,2, МПа'!$D:$P,ROW(K104),COLUMN($P104)-COLUMN(K104)+1)</f>
        <v>746</v>
      </c>
      <c r="Y104" s="6">
        <f>INDEX('Rp0,2, МПа'!$D:$P,ROW(L104),COLUMN($P104)-COLUMN(L104)+1)</f>
        <v>746</v>
      </c>
      <c r="Z104" s="6">
        <f>INDEX('Rp0,2, МПа'!$D:$P,ROW(M104),COLUMN($P104)-COLUMN(M104)+1)</f>
        <v>755</v>
      </c>
      <c r="AA104" s="6">
        <f>INDEX('Rp0,2, МПа'!$D:$P,ROW(N104),COLUMN($P104)-COLUMN(N104)+1)</f>
        <v>785</v>
      </c>
      <c r="AB104" s="6">
        <f>INDEX('Rp0,2, МПа'!$D:$P,ROW(O104),COLUMN($P104)-COLUMN(O104)+1)</f>
        <v>804</v>
      </c>
      <c r="AC104" s="16">
        <f>INDEX('Rp0,2, МПа'!$D:$P,ROW(P104),COLUMN($P104)-COLUMN(P104)+1)</f>
        <v>834</v>
      </c>
    </row>
    <row r="105" spans="1:29" x14ac:dyDescent="0.25">
      <c r="A105" s="10" t="str">
        <f>INDEX('Обработка исходного'!B:B,ROW($B$3)+4*(ROW($B105)-ROW($B$3)))</f>
        <v>Сталь легированная</v>
      </c>
      <c r="B105" s="10" t="str">
        <f>INDEX('Обработка исходного'!D:D,ROW($B$3)+4*(ROW($B105)-ROW($B$3)))</f>
        <v>45Х</v>
      </c>
      <c r="C105" s="10" t="str">
        <f>IF(ISBLANK(INDEX('Обработка исходного'!E:E,ROW($B$3)+4*(ROW($B105)-ROW($B$3)))),"",INDEX('Обработка исходного'!E:E,ROW($B$3)+4*(ROW($B105)-ROW($B$3))))</f>
        <v>Прутки и полосы диаметром или толщиной от 80 до 150 мм</v>
      </c>
      <c r="D105" s="15" t="str">
        <f>INDEX('Rm, МПа'!$D:$P,ROW(D105),COLUMN($P105)-COLUMN(D105)+1)</f>
        <v>-</v>
      </c>
      <c r="E105" s="6" t="str">
        <f>INDEX('Rm, МПа'!$D:$P,ROW(E105),COLUMN($P105)-COLUMN(E105)+1)</f>
        <v>-</v>
      </c>
      <c r="F105" s="6">
        <f>INDEX('Rm, МПа'!$D:$P,ROW(F105),COLUMN($P105)-COLUMN(F105)+1)</f>
        <v>530</v>
      </c>
      <c r="G105" s="6">
        <f>INDEX('Rm, МПа'!$D:$P,ROW(G105),COLUMN($P105)-COLUMN(G105)+1)</f>
        <v>638</v>
      </c>
      <c r="H105" s="6">
        <f>INDEX('Rm, МПа'!$D:$P,ROW(H105),COLUMN($P105)-COLUMN(H105)+1)</f>
        <v>638</v>
      </c>
      <c r="I105" s="6">
        <f>INDEX('Rm, МПа'!$D:$P,ROW(I105),COLUMN($P105)-COLUMN(I105)+1)</f>
        <v>844</v>
      </c>
      <c r="J105" s="6">
        <f>INDEX('Rm, МПа'!$D:$P,ROW(J105),COLUMN($P105)-COLUMN(J105)+1)</f>
        <v>981</v>
      </c>
      <c r="K105" s="6">
        <f>INDEX('Rm, МПа'!$D:$P,ROW(K105),COLUMN($P105)-COLUMN(K105)+1)</f>
        <v>981</v>
      </c>
      <c r="L105" s="6">
        <f>INDEX('Rm, МПа'!$D:$P,ROW(L105),COLUMN($P105)-COLUMN(L105)+1)</f>
        <v>981</v>
      </c>
      <c r="M105" s="6">
        <f>INDEX('Rm, МПа'!$D:$P,ROW(M105),COLUMN($P105)-COLUMN(M105)+1)</f>
        <v>981</v>
      </c>
      <c r="N105" s="6">
        <f>INDEX('Rm, МПа'!$D:$P,ROW(N105),COLUMN($P105)-COLUMN(N105)+1)</f>
        <v>1000</v>
      </c>
      <c r="O105" s="6">
        <f>INDEX('Rm, МПа'!$D:$P,ROW(O105),COLUMN($P105)-COLUMN(O105)+1)</f>
        <v>1000</v>
      </c>
      <c r="P105" s="16">
        <f>INDEX('Rm, МПа'!$D:$P,ROW(P105),COLUMN($P105)-COLUMN(P105)+1)</f>
        <v>1030</v>
      </c>
      <c r="Q105" s="15" t="str">
        <f>INDEX('Rp0,2, МПа'!$D:$P,ROW(D105),COLUMN($P105)-COLUMN(D105)+1)</f>
        <v>-</v>
      </c>
      <c r="R105" s="6" t="str">
        <f>INDEX('Rp0,2, МПа'!$D:$P,ROW(E105),COLUMN($P105)-COLUMN(E105)+1)</f>
        <v>-</v>
      </c>
      <c r="S105" s="6">
        <f>INDEX('Rp0,2, МПа'!$D:$P,ROW(F105),COLUMN($P105)-COLUMN(F105)+1)</f>
        <v>451</v>
      </c>
      <c r="T105" s="6">
        <f>INDEX('Rp0,2, МПа'!$D:$P,ROW(G105),COLUMN($P105)-COLUMN(G105)+1)</f>
        <v>579</v>
      </c>
      <c r="U105" s="6">
        <f>INDEX('Rp0,2, МПа'!$D:$P,ROW(H105),COLUMN($P105)-COLUMN(H105)+1)</f>
        <v>638</v>
      </c>
      <c r="V105" s="6">
        <f>INDEX('Rp0,2, МПа'!$D:$P,ROW(I105),COLUMN($P105)-COLUMN(I105)+1)</f>
        <v>667</v>
      </c>
      <c r="W105" s="6">
        <f>INDEX('Rp0,2, МПа'!$D:$P,ROW(J105),COLUMN($P105)-COLUMN(J105)+1)</f>
        <v>716</v>
      </c>
      <c r="X105" s="6">
        <f>INDEX('Rp0,2, МПа'!$D:$P,ROW(K105),COLUMN($P105)-COLUMN(K105)+1)</f>
        <v>746</v>
      </c>
      <c r="Y105" s="6">
        <f>INDEX('Rp0,2, МПа'!$D:$P,ROW(L105),COLUMN($P105)-COLUMN(L105)+1)</f>
        <v>746</v>
      </c>
      <c r="Z105" s="6">
        <f>INDEX('Rp0,2, МПа'!$D:$P,ROW(M105),COLUMN($P105)-COLUMN(M105)+1)</f>
        <v>755</v>
      </c>
      <c r="AA105" s="6">
        <f>INDEX('Rp0,2, МПа'!$D:$P,ROW(N105),COLUMN($P105)-COLUMN(N105)+1)</f>
        <v>785</v>
      </c>
      <c r="AB105" s="6">
        <f>INDEX('Rp0,2, МПа'!$D:$P,ROW(O105),COLUMN($P105)-COLUMN(O105)+1)</f>
        <v>804</v>
      </c>
      <c r="AC105" s="16">
        <f>INDEX('Rp0,2, МПа'!$D:$P,ROW(P105),COLUMN($P105)-COLUMN(P105)+1)</f>
        <v>834</v>
      </c>
    </row>
    <row r="106" spans="1:29" x14ac:dyDescent="0.25">
      <c r="A106" s="10" t="str">
        <f>INDEX('Обработка исходного'!B:B,ROW($B$3)+4*(ROW($B106)-ROW($B$3)))</f>
        <v>Сталь легированная</v>
      </c>
      <c r="B106" s="10" t="str">
        <f>INDEX('Обработка исходного'!D:D,ROW($B$3)+4*(ROW($B106)-ROW($B$3)))</f>
        <v>45Х</v>
      </c>
      <c r="C106" s="10" t="str">
        <f>IF(ISBLANK(INDEX('Обработка исходного'!E:E,ROW($B$3)+4*(ROW($B106)-ROW($B$3)))),"",INDEX('Обработка исходного'!E:E,ROW($B$3)+4*(ROW($B106)-ROW($B$3))))</f>
        <v>Прутки и полосы диаметром или толщиной от 150 до 250 мм</v>
      </c>
      <c r="D106" s="15" t="str">
        <f>INDEX('Rm, МПа'!$D:$P,ROW(D106),COLUMN($P106)-COLUMN(D106)+1)</f>
        <v>-</v>
      </c>
      <c r="E106" s="6" t="str">
        <f>INDEX('Rm, МПа'!$D:$P,ROW(E106),COLUMN($P106)-COLUMN(E106)+1)</f>
        <v>-</v>
      </c>
      <c r="F106" s="6">
        <f>INDEX('Rm, МПа'!$D:$P,ROW(F106),COLUMN($P106)-COLUMN(F106)+1)</f>
        <v>530</v>
      </c>
      <c r="G106" s="6">
        <f>INDEX('Rm, МПа'!$D:$P,ROW(G106),COLUMN($P106)-COLUMN(G106)+1)</f>
        <v>638</v>
      </c>
      <c r="H106" s="6">
        <f>INDEX('Rm, МПа'!$D:$P,ROW(H106),COLUMN($P106)-COLUMN(H106)+1)</f>
        <v>638</v>
      </c>
      <c r="I106" s="6">
        <f>INDEX('Rm, МПа'!$D:$P,ROW(I106),COLUMN($P106)-COLUMN(I106)+1)</f>
        <v>844</v>
      </c>
      <c r="J106" s="6">
        <f>INDEX('Rm, МПа'!$D:$P,ROW(J106),COLUMN($P106)-COLUMN(J106)+1)</f>
        <v>981</v>
      </c>
      <c r="K106" s="6">
        <f>INDEX('Rm, МПа'!$D:$P,ROW(K106),COLUMN($P106)-COLUMN(K106)+1)</f>
        <v>981</v>
      </c>
      <c r="L106" s="6">
        <f>INDEX('Rm, МПа'!$D:$P,ROW(L106),COLUMN($P106)-COLUMN(L106)+1)</f>
        <v>981</v>
      </c>
      <c r="M106" s="6">
        <f>INDEX('Rm, МПа'!$D:$P,ROW(M106),COLUMN($P106)-COLUMN(M106)+1)</f>
        <v>981</v>
      </c>
      <c r="N106" s="6">
        <f>INDEX('Rm, МПа'!$D:$P,ROW(N106),COLUMN($P106)-COLUMN(N106)+1)</f>
        <v>1000</v>
      </c>
      <c r="O106" s="6">
        <f>INDEX('Rm, МПа'!$D:$P,ROW(O106),COLUMN($P106)-COLUMN(O106)+1)</f>
        <v>1000</v>
      </c>
      <c r="P106" s="16">
        <f>INDEX('Rm, МПа'!$D:$P,ROW(P106),COLUMN($P106)-COLUMN(P106)+1)</f>
        <v>1030</v>
      </c>
      <c r="Q106" s="15" t="str">
        <f>INDEX('Rp0,2, МПа'!$D:$P,ROW(D106),COLUMN($P106)-COLUMN(D106)+1)</f>
        <v>-</v>
      </c>
      <c r="R106" s="6" t="str">
        <f>INDEX('Rp0,2, МПа'!$D:$P,ROW(E106),COLUMN($P106)-COLUMN(E106)+1)</f>
        <v>-</v>
      </c>
      <c r="S106" s="6">
        <f>INDEX('Rp0,2, МПа'!$D:$P,ROW(F106),COLUMN($P106)-COLUMN(F106)+1)</f>
        <v>451</v>
      </c>
      <c r="T106" s="6">
        <f>INDEX('Rp0,2, МПа'!$D:$P,ROW(G106),COLUMN($P106)-COLUMN(G106)+1)</f>
        <v>579</v>
      </c>
      <c r="U106" s="6">
        <f>INDEX('Rp0,2, МПа'!$D:$P,ROW(H106),COLUMN($P106)-COLUMN(H106)+1)</f>
        <v>638</v>
      </c>
      <c r="V106" s="6">
        <f>INDEX('Rp0,2, МПа'!$D:$P,ROW(I106),COLUMN($P106)-COLUMN(I106)+1)</f>
        <v>667</v>
      </c>
      <c r="W106" s="6">
        <f>INDEX('Rp0,2, МПа'!$D:$P,ROW(J106),COLUMN($P106)-COLUMN(J106)+1)</f>
        <v>716</v>
      </c>
      <c r="X106" s="6">
        <f>INDEX('Rp0,2, МПа'!$D:$P,ROW(K106),COLUMN($P106)-COLUMN(K106)+1)</f>
        <v>746</v>
      </c>
      <c r="Y106" s="6">
        <f>INDEX('Rp0,2, МПа'!$D:$P,ROW(L106),COLUMN($P106)-COLUMN(L106)+1)</f>
        <v>746</v>
      </c>
      <c r="Z106" s="6">
        <f>INDEX('Rp0,2, МПа'!$D:$P,ROW(M106),COLUMN($P106)-COLUMN(M106)+1)</f>
        <v>755</v>
      </c>
      <c r="AA106" s="6">
        <f>INDEX('Rp0,2, МПа'!$D:$P,ROW(N106),COLUMN($P106)-COLUMN(N106)+1)</f>
        <v>785</v>
      </c>
      <c r="AB106" s="6">
        <f>INDEX('Rp0,2, МПа'!$D:$P,ROW(O106),COLUMN($P106)-COLUMN(O106)+1)</f>
        <v>804</v>
      </c>
      <c r="AC106" s="16">
        <f>INDEX('Rp0,2, МПа'!$D:$P,ROW(P106),COLUMN($P106)-COLUMN(P106)+1)</f>
        <v>834</v>
      </c>
    </row>
    <row r="107" spans="1:29" x14ac:dyDescent="0.25">
      <c r="A107" s="10" t="str">
        <f>INDEX('Обработка исходного'!B:B,ROW($B$3)+4*(ROW($B107)-ROW($B$3)))</f>
        <v>Сталь легированная</v>
      </c>
      <c r="B107" s="10" t="str">
        <f>INDEX('Обработка исходного'!D:D,ROW($B$3)+4*(ROW($B107)-ROW($B$3)))</f>
        <v>12ХМ</v>
      </c>
      <c r="C107" s="10" t="str">
        <f>IF(ISBLANK(INDEX('Обработка исходного'!E:E,ROW($B$3)+4*(ROW($B107)-ROW($B$3)))),"",INDEX('Обработка исходного'!E:E,ROW($B$3)+4*(ROW($B107)-ROW($B$3))))</f>
        <v>Листы толщиной от 4 до 6 мм</v>
      </c>
      <c r="D107" s="15" t="str">
        <f>INDEX('Rm, МПа'!$D:$P,ROW(D107),COLUMN($P107)-COLUMN(D107)+1)</f>
        <v>-</v>
      </c>
      <c r="E107" s="6" t="str">
        <f>INDEX('Rm, МПа'!$D:$P,ROW(E107),COLUMN($P107)-COLUMN(E107)+1)</f>
        <v>-</v>
      </c>
      <c r="F107" s="6">
        <f>INDEX('Rm, МПа'!$D:$P,ROW(F107),COLUMN($P107)-COLUMN(F107)+1)</f>
        <v>294</v>
      </c>
      <c r="G107" s="6">
        <f>INDEX('Rm, МПа'!$D:$P,ROW(G107),COLUMN($P107)-COLUMN(G107)+1)</f>
        <v>333</v>
      </c>
      <c r="H107" s="6">
        <f>INDEX('Rm, МПа'!$D:$P,ROW(H107),COLUMN($P107)-COLUMN(H107)+1)</f>
        <v>373</v>
      </c>
      <c r="I107" s="6">
        <f>INDEX('Rm, МПа'!$D:$P,ROW(I107),COLUMN($P107)-COLUMN(I107)+1)</f>
        <v>402</v>
      </c>
      <c r="J107" s="6">
        <f>INDEX('Rm, МПа'!$D:$P,ROW(J107),COLUMN($P107)-COLUMN(J107)+1)</f>
        <v>432</v>
      </c>
      <c r="K107" s="6">
        <f>INDEX('Rm, МПа'!$D:$P,ROW(K107),COLUMN($P107)-COLUMN(K107)+1)</f>
        <v>432</v>
      </c>
      <c r="L107" s="6">
        <f>INDEX('Rm, МПа'!$D:$P,ROW(L107),COLUMN($P107)-COLUMN(L107)+1)</f>
        <v>432</v>
      </c>
      <c r="M107" s="6">
        <f>INDEX('Rm, МПа'!$D:$P,ROW(M107),COLUMN($P107)-COLUMN(M107)+1)</f>
        <v>432</v>
      </c>
      <c r="N107" s="6">
        <f>INDEX('Rm, МПа'!$D:$P,ROW(N107),COLUMN($P107)-COLUMN(N107)+1)</f>
        <v>432</v>
      </c>
      <c r="O107" s="6">
        <f>INDEX('Rm, МПа'!$D:$P,ROW(O107),COLUMN($P107)-COLUMN(O107)+1)</f>
        <v>432</v>
      </c>
      <c r="P107" s="16">
        <f>INDEX('Rm, МПа'!$D:$P,ROW(P107),COLUMN($P107)-COLUMN(P107)+1)</f>
        <v>441</v>
      </c>
      <c r="Q107" s="15" t="str">
        <f>INDEX('Rp0,2, МПа'!$D:$P,ROW(D107),COLUMN($P107)-COLUMN(D107)+1)</f>
        <v>-</v>
      </c>
      <c r="R107" s="6" t="str">
        <f>INDEX('Rp0,2, МПа'!$D:$P,ROW(E107),COLUMN($P107)-COLUMN(E107)+1)</f>
        <v>-</v>
      </c>
      <c r="S107" s="6">
        <f>INDEX('Rp0,2, МПа'!$D:$P,ROW(F107),COLUMN($P107)-COLUMN(F107)+1)</f>
        <v>177</v>
      </c>
      <c r="T107" s="6">
        <f>INDEX('Rp0,2, МПа'!$D:$P,ROW(G107),COLUMN($P107)-COLUMN(G107)+1)</f>
        <v>186</v>
      </c>
      <c r="U107" s="6">
        <f>INDEX('Rp0,2, МПа'!$D:$P,ROW(H107),COLUMN($P107)-COLUMN(H107)+1)</f>
        <v>196</v>
      </c>
      <c r="V107" s="6">
        <f>INDEX('Rp0,2, МПа'!$D:$P,ROW(I107),COLUMN($P107)-COLUMN(I107)+1)</f>
        <v>206</v>
      </c>
      <c r="W107" s="6">
        <f>INDEX('Rp0,2, МПа'!$D:$P,ROW(J107),COLUMN($P107)-COLUMN(J107)+1)</f>
        <v>226</v>
      </c>
      <c r="X107" s="6">
        <f>INDEX('Rp0,2, МПа'!$D:$P,ROW(K107),COLUMN($P107)-COLUMN(K107)+1)</f>
        <v>226</v>
      </c>
      <c r="Y107" s="6">
        <f>INDEX('Rp0,2, МПа'!$D:$P,ROW(L107),COLUMN($P107)-COLUMN(L107)+1)</f>
        <v>226</v>
      </c>
      <c r="Z107" s="6">
        <f>INDEX('Rp0,2, МПа'!$D:$P,ROW(M107),COLUMN($P107)-COLUMN(M107)+1)</f>
        <v>235</v>
      </c>
      <c r="AA107" s="6">
        <f>INDEX('Rp0,2, МПа'!$D:$P,ROW(N107),COLUMN($P107)-COLUMN(N107)+1)</f>
        <v>235</v>
      </c>
      <c r="AB107" s="6">
        <f>INDEX('Rp0,2, МПа'!$D:$P,ROW(O107),COLUMN($P107)-COLUMN(O107)+1)</f>
        <v>235</v>
      </c>
      <c r="AC107" s="16">
        <f>INDEX('Rp0,2, МПа'!$D:$P,ROW(P107),COLUMN($P107)-COLUMN(P107)+1)</f>
        <v>235</v>
      </c>
    </row>
    <row r="108" spans="1:29" x14ac:dyDescent="0.25">
      <c r="A108" s="10" t="str">
        <f>INDEX('Обработка исходного'!B:B,ROW($B$3)+4*(ROW($B108)-ROW($B$3)))</f>
        <v>Сталь легированная</v>
      </c>
      <c r="B108" s="10" t="str">
        <f>INDEX('Обработка исходного'!D:D,ROW($B$3)+4*(ROW($B108)-ROW($B$3)))</f>
        <v>12ХМ</v>
      </c>
      <c r="C108" s="10" t="str">
        <f>IF(ISBLANK(INDEX('Обработка исходного'!E:E,ROW($B$3)+4*(ROW($B108)-ROW($B$3)))),"",INDEX('Обработка исходного'!E:E,ROW($B$3)+4*(ROW($B108)-ROW($B$3))))</f>
        <v>Листы толщиной от 60 до 130 мм</v>
      </c>
      <c r="D108" s="15" t="str">
        <f>INDEX('Rm, МПа'!$D:$P,ROW(D108),COLUMN($P108)-COLUMN(D108)+1)</f>
        <v>-</v>
      </c>
      <c r="E108" s="6" t="str">
        <f>INDEX('Rm, МПа'!$D:$P,ROW(E108),COLUMN($P108)-COLUMN(E108)+1)</f>
        <v>-</v>
      </c>
      <c r="F108" s="6">
        <f>INDEX('Rm, МПа'!$D:$P,ROW(F108),COLUMN($P108)-COLUMN(F108)+1)</f>
        <v>294</v>
      </c>
      <c r="G108" s="6">
        <f>INDEX('Rm, МПа'!$D:$P,ROW(G108),COLUMN($P108)-COLUMN(G108)+1)</f>
        <v>333</v>
      </c>
      <c r="H108" s="6">
        <f>INDEX('Rm, МПа'!$D:$P,ROW(H108),COLUMN($P108)-COLUMN(H108)+1)</f>
        <v>373</v>
      </c>
      <c r="I108" s="6">
        <f>INDEX('Rm, МПа'!$D:$P,ROW(I108),COLUMN($P108)-COLUMN(I108)+1)</f>
        <v>402</v>
      </c>
      <c r="J108" s="6">
        <f>INDEX('Rm, МПа'!$D:$P,ROW(J108),COLUMN($P108)-COLUMN(J108)+1)</f>
        <v>432</v>
      </c>
      <c r="K108" s="6">
        <f>INDEX('Rm, МПа'!$D:$P,ROW(K108),COLUMN($P108)-COLUMN(K108)+1)</f>
        <v>432</v>
      </c>
      <c r="L108" s="6">
        <f>INDEX('Rm, МПа'!$D:$P,ROW(L108),COLUMN($P108)-COLUMN(L108)+1)</f>
        <v>432</v>
      </c>
      <c r="M108" s="6">
        <f>INDEX('Rm, МПа'!$D:$P,ROW(M108),COLUMN($P108)-COLUMN(M108)+1)</f>
        <v>432</v>
      </c>
      <c r="N108" s="6">
        <f>INDEX('Rm, МПа'!$D:$P,ROW(N108),COLUMN($P108)-COLUMN(N108)+1)</f>
        <v>432</v>
      </c>
      <c r="O108" s="6">
        <f>INDEX('Rm, МПа'!$D:$P,ROW(O108),COLUMN($P108)-COLUMN(O108)+1)</f>
        <v>432</v>
      </c>
      <c r="P108" s="16">
        <f>INDEX('Rm, МПа'!$D:$P,ROW(P108),COLUMN($P108)-COLUMN(P108)+1)</f>
        <v>441</v>
      </c>
      <c r="Q108" s="15" t="str">
        <f>INDEX('Rp0,2, МПа'!$D:$P,ROW(D108),COLUMN($P108)-COLUMN(D108)+1)</f>
        <v>-</v>
      </c>
      <c r="R108" s="6" t="str">
        <f>INDEX('Rp0,2, МПа'!$D:$P,ROW(E108),COLUMN($P108)-COLUMN(E108)+1)</f>
        <v>-</v>
      </c>
      <c r="S108" s="6">
        <f>INDEX('Rp0,2, МПа'!$D:$P,ROW(F108),COLUMN($P108)-COLUMN(F108)+1)</f>
        <v>177</v>
      </c>
      <c r="T108" s="6">
        <f>INDEX('Rp0,2, МПа'!$D:$P,ROW(G108),COLUMN($P108)-COLUMN(G108)+1)</f>
        <v>147</v>
      </c>
      <c r="U108" s="6">
        <f>INDEX('Rp0,2, МПа'!$D:$P,ROW(H108),COLUMN($P108)-COLUMN(H108)+1)</f>
        <v>196</v>
      </c>
      <c r="V108" s="6">
        <f>INDEX('Rp0,2, МПа'!$D:$P,ROW(I108),COLUMN($P108)-COLUMN(I108)+1)</f>
        <v>206</v>
      </c>
      <c r="W108" s="6">
        <f>INDEX('Rp0,2, МПа'!$D:$P,ROW(J108),COLUMN($P108)-COLUMN(J108)+1)</f>
        <v>216</v>
      </c>
      <c r="X108" s="6">
        <f>INDEX('Rp0,2, МПа'!$D:$P,ROW(K108),COLUMN($P108)-COLUMN(K108)+1)</f>
        <v>226</v>
      </c>
      <c r="Y108" s="6">
        <f>INDEX('Rp0,2, МПа'!$D:$P,ROW(L108),COLUMN($P108)-COLUMN(L108)+1)</f>
        <v>226</v>
      </c>
      <c r="Z108" s="6">
        <f>INDEX('Rp0,2, МПа'!$D:$P,ROW(M108),COLUMN($P108)-COLUMN(M108)+1)</f>
        <v>235</v>
      </c>
      <c r="AA108" s="6">
        <f>INDEX('Rp0,2, МПа'!$D:$P,ROW(N108),COLUMN($P108)-COLUMN(N108)+1)</f>
        <v>235</v>
      </c>
      <c r="AB108" s="6">
        <f>INDEX('Rp0,2, МПа'!$D:$P,ROW(O108),COLUMN($P108)-COLUMN(O108)+1)</f>
        <v>235</v>
      </c>
      <c r="AC108" s="16">
        <f>INDEX('Rp0,2, МПа'!$D:$P,ROW(P108),COLUMN($P108)-COLUMN(P108)+1)</f>
        <v>235</v>
      </c>
    </row>
    <row r="109" spans="1:29" ht="25.5" x14ac:dyDescent="0.25">
      <c r="A109" s="10" t="str">
        <f>INDEX('Обработка исходного'!B:B,ROW($B$3)+4*(ROW($B109)-ROW($B$3)))</f>
        <v>Сталь легированная</v>
      </c>
      <c r="B109" s="10" t="str">
        <f>INDEX('Обработка исходного'!D:D,ROW($B$3)+4*(ROW($B109)-ROW($B$3)))</f>
        <v>15ХМ</v>
      </c>
      <c r="C109" s="10" t="str">
        <f>IF(ISBLANK(INDEX('Обработка исходного'!E:E,ROW($B$3)+4*(ROW($B109)-ROW($B$3)))),"",INDEX('Обработка исходного'!E:E,ROW($B$3)+4*(ROW($B109)-ROW($B$3))))</f>
        <v>Трубы бесшовные горячекатаные наружным диаметром от 10 до 465 мм с толщиной стенки от 2 до 32 мм</v>
      </c>
      <c r="D109" s="15" t="str">
        <f>INDEX('Rm, МПа'!$D:$P,ROW(D109),COLUMN($P109)-COLUMN(D109)+1)</f>
        <v>-</v>
      </c>
      <c r="E109" s="6" t="str">
        <f>INDEX('Rm, МПа'!$D:$P,ROW(E109),COLUMN($P109)-COLUMN(E109)+1)</f>
        <v>-</v>
      </c>
      <c r="F109" s="6">
        <f>INDEX('Rm, МПа'!$D:$P,ROW(F109),COLUMN($P109)-COLUMN(F109)+1)</f>
        <v>294</v>
      </c>
      <c r="G109" s="6">
        <f>INDEX('Rm, МПа'!$D:$P,ROW(G109),COLUMN($P109)-COLUMN(G109)+1)</f>
        <v>343</v>
      </c>
      <c r="H109" s="6">
        <f>INDEX('Rm, МПа'!$D:$P,ROW(H109),COLUMN($P109)-COLUMN(H109)+1)</f>
        <v>372</v>
      </c>
      <c r="I109" s="6">
        <f>INDEX('Rm, МПа'!$D:$P,ROW(I109),COLUMN($P109)-COLUMN(I109)+1)</f>
        <v>392</v>
      </c>
      <c r="J109" s="6">
        <f>INDEX('Rm, МПа'!$D:$P,ROW(J109),COLUMN($P109)-COLUMN(J109)+1)</f>
        <v>412</v>
      </c>
      <c r="K109" s="6">
        <f>INDEX('Rm, МПа'!$D:$P,ROW(K109),COLUMN($P109)-COLUMN(K109)+1)</f>
        <v>421</v>
      </c>
      <c r="L109" s="6">
        <f>INDEX('Rm, МПа'!$D:$P,ROW(L109),COLUMN($P109)-COLUMN(L109)+1)</f>
        <v>421</v>
      </c>
      <c r="M109" s="6">
        <f>INDEX('Rm, МПа'!$D:$P,ROW(M109),COLUMN($P109)-COLUMN(M109)+1)</f>
        <v>431</v>
      </c>
      <c r="N109" s="6">
        <f>INDEX('Rm, МПа'!$D:$P,ROW(N109),COLUMN($P109)-COLUMN(N109)+1)</f>
        <v>431</v>
      </c>
      <c r="O109" s="6">
        <f>INDEX('Rm, МПа'!$D:$P,ROW(O109),COLUMN($P109)-COLUMN(O109)+1)</f>
        <v>441</v>
      </c>
      <c r="P109" s="16">
        <f>INDEX('Rm, МПа'!$D:$P,ROW(P109),COLUMN($P109)-COLUMN(P109)+1)</f>
        <v>441</v>
      </c>
      <c r="Q109" s="15" t="str">
        <f>INDEX('Rp0,2, МПа'!$D:$P,ROW(D109),COLUMN($P109)-COLUMN(D109)+1)</f>
        <v>-</v>
      </c>
      <c r="R109" s="6" t="str">
        <f>INDEX('Rp0,2, МПа'!$D:$P,ROW(E109),COLUMN($P109)-COLUMN(E109)+1)</f>
        <v>-</v>
      </c>
      <c r="S109" s="6">
        <f>INDEX('Rp0,2, МПа'!$D:$P,ROW(F109),COLUMN($P109)-COLUMN(F109)+1)</f>
        <v>186</v>
      </c>
      <c r="T109" s="6">
        <f>INDEX('Rp0,2, МПа'!$D:$P,ROW(G109),COLUMN($P109)-COLUMN(G109)+1)</f>
        <v>191</v>
      </c>
      <c r="U109" s="6">
        <f>INDEX('Rp0,2, МПа'!$D:$P,ROW(H109),COLUMN($P109)-COLUMN(H109)+1)</f>
        <v>196</v>
      </c>
      <c r="V109" s="6">
        <f>INDEX('Rp0,2, МПа'!$D:$P,ROW(I109),COLUMN($P109)-COLUMN(I109)+1)</f>
        <v>206</v>
      </c>
      <c r="W109" s="6">
        <f>INDEX('Rp0,2, МПа'!$D:$P,ROW(J109),COLUMN($P109)-COLUMN(J109)+1)</f>
        <v>216</v>
      </c>
      <c r="X109" s="6">
        <f>INDEX('Rp0,2, МПа'!$D:$P,ROW(K109),COLUMN($P109)-COLUMN(K109)+1)</f>
        <v>226</v>
      </c>
      <c r="Y109" s="6">
        <f>INDEX('Rp0,2, МПа'!$D:$P,ROW(L109),COLUMN($P109)-COLUMN(L109)+1)</f>
        <v>226</v>
      </c>
      <c r="Z109" s="6">
        <f>INDEX('Rp0,2, МПа'!$D:$P,ROW(M109),COLUMN($P109)-COLUMN(M109)+1)</f>
        <v>226</v>
      </c>
      <c r="AA109" s="6">
        <f>INDEX('Rp0,2, МПа'!$D:$P,ROW(N109),COLUMN($P109)-COLUMN(N109)+1)</f>
        <v>226</v>
      </c>
      <c r="AB109" s="6">
        <f>INDEX('Rp0,2, МПа'!$D:$P,ROW(O109),COLUMN($P109)-COLUMN(O109)+1)</f>
        <v>226</v>
      </c>
      <c r="AC109" s="16">
        <f>INDEX('Rp0,2, МПа'!$D:$P,ROW(P109),COLUMN($P109)-COLUMN(P109)+1)</f>
        <v>226</v>
      </c>
    </row>
    <row r="110" spans="1:29" x14ac:dyDescent="0.25">
      <c r="A110" s="10" t="str">
        <f>INDEX('Обработка исходного'!B:B,ROW($B$3)+4*(ROW($B110)-ROW($B$3)))</f>
        <v>Сталь легированная</v>
      </c>
      <c r="B110" s="10" t="str">
        <f>INDEX('Обработка исходного'!D:D,ROW($B$3)+4*(ROW($B110)-ROW($B$3)))</f>
        <v>15ХМ</v>
      </c>
      <c r="C110" s="10" t="str">
        <f>IF(ISBLANK(INDEX('Обработка исходного'!E:E,ROW($B$3)+4*(ROW($B110)-ROW($B$3)))),"",INDEX('Обработка исходного'!E:E,ROW($B$3)+4*(ROW($B110)-ROW($B$3))))</f>
        <v>Поковки толщиной или диаметром от 100 до 300 мм, КП195*</v>
      </c>
      <c r="D110" s="15" t="str">
        <f>INDEX('Rm, МПа'!$D:$P,ROW(D110),COLUMN($P110)-COLUMN(D110)+1)</f>
        <v>-</v>
      </c>
      <c r="E110" s="6" t="str">
        <f>INDEX('Rm, МПа'!$D:$P,ROW(E110),COLUMN($P110)-COLUMN(E110)+1)</f>
        <v>-</v>
      </c>
      <c r="F110" s="6">
        <f>INDEX('Rm, МПа'!$D:$P,ROW(F110),COLUMN($P110)-COLUMN(F110)+1)</f>
        <v>314</v>
      </c>
      <c r="G110" s="6">
        <f>INDEX('Rm, МПа'!$D:$P,ROW(G110),COLUMN($P110)-COLUMN(G110)+1)</f>
        <v>353</v>
      </c>
      <c r="H110" s="6">
        <f>INDEX('Rm, МПа'!$D:$P,ROW(H110),COLUMN($P110)-COLUMN(H110)+1)</f>
        <v>363</v>
      </c>
      <c r="I110" s="6">
        <f>INDEX('Rm, МПа'!$D:$P,ROW(I110),COLUMN($P110)-COLUMN(I110)+1)</f>
        <v>363</v>
      </c>
      <c r="J110" s="6">
        <f>INDEX('Rm, МПа'!$D:$P,ROW(J110),COLUMN($P110)-COLUMN(J110)+1)</f>
        <v>363</v>
      </c>
      <c r="K110" s="6">
        <f>INDEX('Rm, МПа'!$D:$P,ROW(K110),COLUMN($P110)-COLUMN(K110)+1)</f>
        <v>373</v>
      </c>
      <c r="L110" s="6">
        <f>INDEX('Rm, МПа'!$D:$P,ROW(L110),COLUMN($P110)-COLUMN(L110)+1)</f>
        <v>383</v>
      </c>
      <c r="M110" s="6">
        <f>INDEX('Rm, МПа'!$D:$P,ROW(M110),COLUMN($P110)-COLUMN(M110)+1)</f>
        <v>383</v>
      </c>
      <c r="N110" s="6">
        <f>INDEX('Rm, МПа'!$D:$P,ROW(N110),COLUMN($P110)-COLUMN(N110)+1)</f>
        <v>390</v>
      </c>
      <c r="O110" s="6">
        <f>INDEX('Rm, МПа'!$D:$P,ROW(O110),COLUMN($P110)-COLUMN(O110)+1)</f>
        <v>390</v>
      </c>
      <c r="P110" s="16">
        <f>INDEX('Rm, МПа'!$D:$P,ROW(P110),COLUMN($P110)-COLUMN(P110)+1)</f>
        <v>390</v>
      </c>
      <c r="Q110" s="15" t="str">
        <f>INDEX('Rp0,2, МПа'!$D:$P,ROW(D110),COLUMN($P110)-COLUMN(D110)+1)</f>
        <v>-</v>
      </c>
      <c r="R110" s="6" t="str">
        <f>INDEX('Rp0,2, МПа'!$D:$P,ROW(E110),COLUMN($P110)-COLUMN(E110)+1)</f>
        <v>-</v>
      </c>
      <c r="S110" s="6">
        <f>INDEX('Rp0,2, МПа'!$D:$P,ROW(F110),COLUMN($P110)-COLUMN(F110)+1)</f>
        <v>127</v>
      </c>
      <c r="T110" s="6">
        <f>INDEX('Rp0,2, МПа'!$D:$P,ROW(G110),COLUMN($P110)-COLUMN(G110)+1)</f>
        <v>137</v>
      </c>
      <c r="U110" s="6">
        <f>INDEX('Rp0,2, МПа'!$D:$P,ROW(H110),COLUMN($P110)-COLUMN(H110)+1)</f>
        <v>167</v>
      </c>
      <c r="V110" s="6">
        <f>INDEX('Rp0,2, МПа'!$D:$P,ROW(I110),COLUMN($P110)-COLUMN(I110)+1)</f>
        <v>177</v>
      </c>
      <c r="W110" s="6">
        <f>INDEX('Rp0,2, МПа'!$D:$P,ROW(J110),COLUMN($P110)-COLUMN(J110)+1)</f>
        <v>186</v>
      </c>
      <c r="X110" s="6">
        <f>INDEX('Rp0,2, МПа'!$D:$P,ROW(K110),COLUMN($P110)-COLUMN(K110)+1)</f>
        <v>195</v>
      </c>
      <c r="Y110" s="6">
        <f>INDEX('Rp0,2, МПа'!$D:$P,ROW(L110),COLUMN($P110)-COLUMN(L110)+1)</f>
        <v>195</v>
      </c>
      <c r="Z110" s="6">
        <f>INDEX('Rp0,2, МПа'!$D:$P,ROW(M110),COLUMN($P110)-COLUMN(M110)+1)</f>
        <v>195</v>
      </c>
      <c r="AA110" s="6">
        <f>INDEX('Rp0,2, МПа'!$D:$P,ROW(N110),COLUMN($P110)-COLUMN(N110)+1)</f>
        <v>195</v>
      </c>
      <c r="AB110" s="6">
        <f>INDEX('Rp0,2, МПа'!$D:$P,ROW(O110),COLUMN($P110)-COLUMN(O110)+1)</f>
        <v>195</v>
      </c>
      <c r="AC110" s="16">
        <f>INDEX('Rp0,2, МПа'!$D:$P,ROW(P110),COLUMN($P110)-COLUMN(P110)+1)</f>
        <v>195</v>
      </c>
    </row>
    <row r="111" spans="1:29" x14ac:dyDescent="0.25">
      <c r="A111" s="10" t="str">
        <f>INDEX('Обработка исходного'!B:B,ROW($B$3)+4*(ROW($B111)-ROW($B$3)))</f>
        <v>Сталь легированная</v>
      </c>
      <c r="B111" s="10" t="str">
        <f>INDEX('Обработка исходного'!D:D,ROW($B$3)+4*(ROW($B111)-ROW($B$3)))</f>
        <v>15ХМ</v>
      </c>
      <c r="C111" s="10" t="str">
        <f>IF(ISBLANK(INDEX('Обработка исходного'!E:E,ROW($B$3)+4*(ROW($B111)-ROW($B$3)))),"",INDEX('Обработка исходного'!E:E,ROW($B$3)+4*(ROW($B111)-ROW($B$3))))</f>
        <v>Поковки толщиной или диаметром от 100 до 300 мм, КП215*</v>
      </c>
      <c r="D111" s="15" t="str">
        <f>INDEX('Rm, МПа'!$D:$P,ROW(D111),COLUMN($P111)-COLUMN(D111)+1)</f>
        <v>-</v>
      </c>
      <c r="E111" s="6" t="str">
        <f>INDEX('Rm, МПа'!$D:$P,ROW(E111),COLUMN($P111)-COLUMN(E111)+1)</f>
        <v>-</v>
      </c>
      <c r="F111" s="6">
        <f>INDEX('Rm, МПа'!$D:$P,ROW(F111),COLUMN($P111)-COLUMN(F111)+1)</f>
        <v>343</v>
      </c>
      <c r="G111" s="6">
        <f>INDEX('Rm, МПа'!$D:$P,ROW(G111),COLUMN($P111)-COLUMN(G111)+1)</f>
        <v>392</v>
      </c>
      <c r="H111" s="6">
        <f>INDEX('Rm, МПа'!$D:$P,ROW(H111),COLUMN($P111)-COLUMN(H111)+1)</f>
        <v>402</v>
      </c>
      <c r="I111" s="6">
        <f>INDEX('Rm, МПа'!$D:$P,ROW(I111),COLUMN($P111)-COLUMN(I111)+1)</f>
        <v>402</v>
      </c>
      <c r="J111" s="6">
        <f>INDEX('Rm, МПа'!$D:$P,ROW(J111),COLUMN($P111)-COLUMN(J111)+1)</f>
        <v>402</v>
      </c>
      <c r="K111" s="6">
        <f>INDEX('Rm, МПа'!$D:$P,ROW(K111),COLUMN($P111)-COLUMN(K111)+1)</f>
        <v>412</v>
      </c>
      <c r="L111" s="6">
        <f>INDEX('Rm, МПа'!$D:$P,ROW(L111),COLUMN($P111)-COLUMN(L111)+1)</f>
        <v>422</v>
      </c>
      <c r="M111" s="6">
        <f>INDEX('Rm, МПа'!$D:$P,ROW(M111),COLUMN($P111)-COLUMN(M111)+1)</f>
        <v>422</v>
      </c>
      <c r="N111" s="6">
        <f>INDEX('Rm, МПа'!$D:$P,ROW(N111),COLUMN($P111)-COLUMN(N111)+1)</f>
        <v>430</v>
      </c>
      <c r="O111" s="6">
        <f>INDEX('Rm, МПа'!$D:$P,ROW(O111),COLUMN($P111)-COLUMN(O111)+1)</f>
        <v>430</v>
      </c>
      <c r="P111" s="16">
        <f>INDEX('Rm, МПа'!$D:$P,ROW(P111),COLUMN($P111)-COLUMN(P111)+1)</f>
        <v>430</v>
      </c>
      <c r="Q111" s="15" t="str">
        <f>INDEX('Rp0,2, МПа'!$D:$P,ROW(D111),COLUMN($P111)-COLUMN(D111)+1)</f>
        <v>-</v>
      </c>
      <c r="R111" s="6" t="str">
        <f>INDEX('Rp0,2, МПа'!$D:$P,ROW(E111),COLUMN($P111)-COLUMN(E111)+1)</f>
        <v>-</v>
      </c>
      <c r="S111" s="6">
        <f>INDEX('Rp0,2, МПа'!$D:$P,ROW(F111),COLUMN($P111)-COLUMN(F111)+1)</f>
        <v>147</v>
      </c>
      <c r="T111" s="6">
        <f>INDEX('Rp0,2, МПа'!$D:$P,ROW(G111),COLUMN($P111)-COLUMN(G111)+1)</f>
        <v>147</v>
      </c>
      <c r="U111" s="6">
        <f>INDEX('Rp0,2, МПа'!$D:$P,ROW(H111),COLUMN($P111)-COLUMN(H111)+1)</f>
        <v>186</v>
      </c>
      <c r="V111" s="6">
        <f>INDEX('Rp0,2, МПа'!$D:$P,ROW(I111),COLUMN($P111)-COLUMN(I111)+1)</f>
        <v>196</v>
      </c>
      <c r="W111" s="6">
        <f>INDEX('Rp0,2, МПа'!$D:$P,ROW(J111),COLUMN($P111)-COLUMN(J111)+1)</f>
        <v>206</v>
      </c>
      <c r="X111" s="6">
        <f>INDEX('Rp0,2, МПа'!$D:$P,ROW(K111),COLUMN($P111)-COLUMN(K111)+1)</f>
        <v>215</v>
      </c>
      <c r="Y111" s="6">
        <f>INDEX('Rp0,2, МПа'!$D:$P,ROW(L111),COLUMN($P111)-COLUMN(L111)+1)</f>
        <v>215</v>
      </c>
      <c r="Z111" s="6">
        <f>INDEX('Rp0,2, МПа'!$D:$P,ROW(M111),COLUMN($P111)-COLUMN(M111)+1)</f>
        <v>215</v>
      </c>
      <c r="AA111" s="6">
        <f>INDEX('Rp0,2, МПа'!$D:$P,ROW(N111),COLUMN($P111)-COLUMN(N111)+1)</f>
        <v>215</v>
      </c>
      <c r="AB111" s="6">
        <f>INDEX('Rp0,2, МПа'!$D:$P,ROW(O111),COLUMN($P111)-COLUMN(O111)+1)</f>
        <v>215</v>
      </c>
      <c r="AC111" s="16">
        <f>INDEX('Rp0,2, МПа'!$D:$P,ROW(P111),COLUMN($P111)-COLUMN(P111)+1)</f>
        <v>215</v>
      </c>
    </row>
    <row r="112" spans="1:29" x14ac:dyDescent="0.25">
      <c r="A112" s="10" t="str">
        <f>INDEX('Обработка исходного'!B:B,ROW($B$3)+4*(ROW($B112)-ROW($B$3)))</f>
        <v>Сталь легированная</v>
      </c>
      <c r="B112" s="10" t="str">
        <f>INDEX('Обработка исходного'!D:D,ROW($B$3)+4*(ROW($B112)-ROW($B$3)))</f>
        <v>15ХМ</v>
      </c>
      <c r="C112" s="10" t="str">
        <f>IF(ISBLANK(INDEX('Обработка исходного'!E:E,ROW($B$3)+4*(ROW($B112)-ROW($B$3)))),"",INDEX('Обработка исходного'!E:E,ROW($B$3)+4*(ROW($B112)-ROW($B$3))))</f>
        <v>Поковки толщиной или диаметром до 300 мм, КП245*</v>
      </c>
      <c r="D112" s="15" t="str">
        <f>INDEX('Rm, МПа'!$D:$P,ROW(D112),COLUMN($P112)-COLUMN(D112)+1)</f>
        <v>-</v>
      </c>
      <c r="E112" s="6" t="str">
        <f>INDEX('Rm, МПа'!$D:$P,ROW(E112),COLUMN($P112)-COLUMN(E112)+1)</f>
        <v>-</v>
      </c>
      <c r="F112" s="6">
        <f>INDEX('Rm, МПа'!$D:$P,ROW(F112),COLUMN($P112)-COLUMN(F112)+1)</f>
        <v>373</v>
      </c>
      <c r="G112" s="6">
        <f>INDEX('Rm, МПа'!$D:$P,ROW(G112),COLUMN($P112)-COLUMN(G112)+1)</f>
        <v>432</v>
      </c>
      <c r="H112" s="6">
        <f>INDEX('Rm, МПа'!$D:$P,ROW(H112),COLUMN($P112)-COLUMN(H112)+1)</f>
        <v>441</v>
      </c>
      <c r="I112" s="6">
        <f>INDEX('Rm, МПа'!$D:$P,ROW(I112),COLUMN($P112)-COLUMN(I112)+1)</f>
        <v>441</v>
      </c>
      <c r="J112" s="6">
        <f>INDEX('Rm, МПа'!$D:$P,ROW(J112),COLUMN($P112)-COLUMN(J112)+1)</f>
        <v>441</v>
      </c>
      <c r="K112" s="6">
        <f>INDEX('Rm, МПа'!$D:$P,ROW(K112),COLUMN($P112)-COLUMN(K112)+1)</f>
        <v>451</v>
      </c>
      <c r="L112" s="6">
        <f>INDEX('Rm, МПа'!$D:$P,ROW(L112),COLUMN($P112)-COLUMN(L112)+1)</f>
        <v>461</v>
      </c>
      <c r="M112" s="6">
        <f>INDEX('Rm, МПа'!$D:$P,ROW(M112),COLUMN($P112)-COLUMN(M112)+1)</f>
        <v>461</v>
      </c>
      <c r="N112" s="6">
        <f>INDEX('Rm, МПа'!$D:$P,ROW(N112),COLUMN($P112)-COLUMN(N112)+1)</f>
        <v>470</v>
      </c>
      <c r="O112" s="6">
        <f>INDEX('Rm, МПа'!$D:$P,ROW(O112),COLUMN($P112)-COLUMN(O112)+1)</f>
        <v>470</v>
      </c>
      <c r="P112" s="16">
        <f>INDEX('Rm, МПа'!$D:$P,ROW(P112),COLUMN($P112)-COLUMN(P112)+1)</f>
        <v>470</v>
      </c>
      <c r="Q112" s="15" t="str">
        <f>INDEX('Rp0,2, МПа'!$D:$P,ROW(D112),COLUMN($P112)-COLUMN(D112)+1)</f>
        <v>-</v>
      </c>
      <c r="R112" s="6" t="str">
        <f>INDEX('Rp0,2, МПа'!$D:$P,ROW(E112),COLUMN($P112)-COLUMN(E112)+1)</f>
        <v>-</v>
      </c>
      <c r="S112" s="6">
        <f>INDEX('Rp0,2, МПа'!$D:$P,ROW(F112),COLUMN($P112)-COLUMN(F112)+1)</f>
        <v>167</v>
      </c>
      <c r="T112" s="6">
        <f>INDEX('Rp0,2, МПа'!$D:$P,ROW(G112),COLUMN($P112)-COLUMN(G112)+1)</f>
        <v>167</v>
      </c>
      <c r="U112" s="6">
        <f>INDEX('Rp0,2, МПа'!$D:$P,ROW(H112),COLUMN($P112)-COLUMN(H112)+1)</f>
        <v>216</v>
      </c>
      <c r="V112" s="6">
        <f>INDEX('Rp0,2, МПа'!$D:$P,ROW(I112),COLUMN($P112)-COLUMN(I112)+1)</f>
        <v>226</v>
      </c>
      <c r="W112" s="6">
        <f>INDEX('Rp0,2, МПа'!$D:$P,ROW(J112),COLUMN($P112)-COLUMN(J112)+1)</f>
        <v>235</v>
      </c>
      <c r="X112" s="6">
        <f>INDEX('Rp0,2, МПа'!$D:$P,ROW(K112),COLUMN($P112)-COLUMN(K112)+1)</f>
        <v>245</v>
      </c>
      <c r="Y112" s="6">
        <f>INDEX('Rp0,2, МПа'!$D:$P,ROW(L112),COLUMN($P112)-COLUMN(L112)+1)</f>
        <v>245</v>
      </c>
      <c r="Z112" s="6">
        <f>INDEX('Rp0,2, МПа'!$D:$P,ROW(M112),COLUMN($P112)-COLUMN(M112)+1)</f>
        <v>245</v>
      </c>
      <c r="AA112" s="6">
        <f>INDEX('Rp0,2, МПа'!$D:$P,ROW(N112),COLUMN($P112)-COLUMN(N112)+1)</f>
        <v>245</v>
      </c>
      <c r="AB112" s="6">
        <f>INDEX('Rp0,2, МПа'!$D:$P,ROW(O112),COLUMN($P112)-COLUMN(O112)+1)</f>
        <v>245</v>
      </c>
      <c r="AC112" s="16">
        <f>INDEX('Rp0,2, МПа'!$D:$P,ROW(P112),COLUMN($P112)-COLUMN(P112)+1)</f>
        <v>245</v>
      </c>
    </row>
    <row r="113" spans="1:29" x14ac:dyDescent="0.25">
      <c r="A113" s="10" t="str">
        <f>INDEX('Обработка исходного'!B:B,ROW($B$3)+4*(ROW($B113)-ROW($B$3)))</f>
        <v>Сталь легированная</v>
      </c>
      <c r="B113" s="10" t="str">
        <f>INDEX('Обработка исходного'!D:D,ROW($B$3)+4*(ROW($B113)-ROW($B$3)))</f>
        <v>15ХМ</v>
      </c>
      <c r="C113" s="10" t="str">
        <f>IF(ISBLANK(INDEX('Обработка исходного'!E:E,ROW($B$3)+4*(ROW($B113)-ROW($B$3)))),"",INDEX('Обработка исходного'!E:E,ROW($B$3)+4*(ROW($B113)-ROW($B$3))))</f>
        <v>Поковки толщиной или диаметром до 500 мм, КП275*</v>
      </c>
      <c r="D113" s="15" t="str">
        <f>INDEX('Rm, МПа'!$D:$P,ROW(D113),COLUMN($P113)-COLUMN(D113)+1)</f>
        <v>-</v>
      </c>
      <c r="E113" s="6" t="str">
        <f>INDEX('Rm, МПа'!$D:$P,ROW(E113),COLUMN($P113)-COLUMN(E113)+1)</f>
        <v>-</v>
      </c>
      <c r="F113" s="6">
        <f>INDEX('Rm, МПа'!$D:$P,ROW(F113),COLUMN($P113)-COLUMN(F113)+1)</f>
        <v>422</v>
      </c>
      <c r="G113" s="6">
        <f>INDEX('Rm, МПа'!$D:$P,ROW(G113),COLUMN($P113)-COLUMN(G113)+1)</f>
        <v>491</v>
      </c>
      <c r="H113" s="6">
        <f>INDEX('Rm, МПа'!$D:$P,ROW(H113),COLUMN($P113)-COLUMN(H113)+1)</f>
        <v>500</v>
      </c>
      <c r="I113" s="6">
        <f>INDEX('Rm, МПа'!$D:$P,ROW(I113),COLUMN($P113)-COLUMN(I113)+1)</f>
        <v>500</v>
      </c>
      <c r="J113" s="6">
        <f>INDEX('Rm, МПа'!$D:$P,ROW(J113),COLUMN($P113)-COLUMN(J113)+1)</f>
        <v>500</v>
      </c>
      <c r="K113" s="6">
        <f>INDEX('Rm, МПа'!$D:$P,ROW(K113),COLUMN($P113)-COLUMN(K113)+1)</f>
        <v>510</v>
      </c>
      <c r="L113" s="6">
        <f>INDEX('Rm, МПа'!$D:$P,ROW(L113),COLUMN($P113)-COLUMN(L113)+1)</f>
        <v>520</v>
      </c>
      <c r="M113" s="6">
        <f>INDEX('Rm, МПа'!$D:$P,ROW(M113),COLUMN($P113)-COLUMN(M113)+1)</f>
        <v>520</v>
      </c>
      <c r="N113" s="6">
        <f>INDEX('Rm, МПа'!$D:$P,ROW(N113),COLUMN($P113)-COLUMN(N113)+1)</f>
        <v>530</v>
      </c>
      <c r="O113" s="6">
        <f>INDEX('Rm, МПа'!$D:$P,ROW(O113),COLUMN($P113)-COLUMN(O113)+1)</f>
        <v>530</v>
      </c>
      <c r="P113" s="16">
        <f>INDEX('Rm, МПа'!$D:$P,ROW(P113),COLUMN($P113)-COLUMN(P113)+1)</f>
        <v>530</v>
      </c>
      <c r="Q113" s="15" t="str">
        <f>INDEX('Rp0,2, МПа'!$D:$P,ROW(D113),COLUMN($P113)-COLUMN(D113)+1)</f>
        <v>-</v>
      </c>
      <c r="R113" s="6" t="str">
        <f>INDEX('Rp0,2, МПа'!$D:$P,ROW(E113),COLUMN($P113)-COLUMN(E113)+1)</f>
        <v>-</v>
      </c>
      <c r="S113" s="6">
        <f>INDEX('Rp0,2, МПа'!$D:$P,ROW(F113),COLUMN($P113)-COLUMN(F113)+1)</f>
        <v>196</v>
      </c>
      <c r="T113" s="6">
        <f>INDEX('Rp0,2, МПа'!$D:$P,ROW(G113),COLUMN($P113)-COLUMN(G113)+1)</f>
        <v>196</v>
      </c>
      <c r="U113" s="6">
        <f>INDEX('Rp0,2, МПа'!$D:$P,ROW(H113),COLUMN($P113)-COLUMN(H113)+1)</f>
        <v>235</v>
      </c>
      <c r="V113" s="6">
        <f>INDEX('Rp0,2, МПа'!$D:$P,ROW(I113),COLUMN($P113)-COLUMN(I113)+1)</f>
        <v>255</v>
      </c>
      <c r="W113" s="6">
        <f>INDEX('Rp0,2, МПа'!$D:$P,ROW(J113),COLUMN($P113)-COLUMN(J113)+1)</f>
        <v>265</v>
      </c>
      <c r="X113" s="6">
        <f>INDEX('Rp0,2, МПа'!$D:$P,ROW(K113),COLUMN($P113)-COLUMN(K113)+1)</f>
        <v>275</v>
      </c>
      <c r="Y113" s="6">
        <f>INDEX('Rp0,2, МПа'!$D:$P,ROW(L113),COLUMN($P113)-COLUMN(L113)+1)</f>
        <v>275</v>
      </c>
      <c r="Z113" s="6">
        <f>INDEX('Rp0,2, МПа'!$D:$P,ROW(M113),COLUMN($P113)-COLUMN(M113)+1)</f>
        <v>275</v>
      </c>
      <c r="AA113" s="6">
        <f>INDEX('Rp0,2, МПа'!$D:$P,ROW(N113),COLUMN($P113)-COLUMN(N113)+1)</f>
        <v>275</v>
      </c>
      <c r="AB113" s="6">
        <f>INDEX('Rp0,2, МПа'!$D:$P,ROW(O113),COLUMN($P113)-COLUMN(O113)+1)</f>
        <v>275</v>
      </c>
      <c r="AC113" s="16">
        <f>INDEX('Rp0,2, МПа'!$D:$P,ROW(P113),COLUMN($P113)-COLUMN(P113)+1)</f>
        <v>275</v>
      </c>
    </row>
    <row r="114" spans="1:29" x14ac:dyDescent="0.25">
      <c r="A114" s="10" t="str">
        <f>INDEX('Обработка исходного'!B:B,ROW($B$3)+4*(ROW($B114)-ROW($B$3)))</f>
        <v>Сталь легированная</v>
      </c>
      <c r="B114" s="10" t="str">
        <f>INDEX('Обработка исходного'!D:D,ROW($B$3)+4*(ROW($B114)-ROW($B$3)))</f>
        <v>15ХМ</v>
      </c>
      <c r="C114" s="10" t="str">
        <f>IF(ISBLANK(INDEX('Обработка исходного'!E:E,ROW($B$3)+4*(ROW($B114)-ROW($B$3)))),"",INDEX('Обработка исходного'!E:E,ROW($B$3)+4*(ROW($B114)-ROW($B$3))))</f>
        <v>Поковки толщиной или диаметром до 100 мм, КП315*</v>
      </c>
      <c r="D114" s="15" t="str">
        <f>INDEX('Rm, МПа'!$D:$P,ROW(D114),COLUMN($P114)-COLUMN(D114)+1)</f>
        <v>-</v>
      </c>
      <c r="E114" s="6" t="str">
        <f>INDEX('Rm, МПа'!$D:$P,ROW(E114),COLUMN($P114)-COLUMN(E114)+1)</f>
        <v>-</v>
      </c>
      <c r="F114" s="6">
        <f>INDEX('Rm, МПа'!$D:$P,ROW(F114),COLUMN($P114)-COLUMN(F114)+1)</f>
        <v>451</v>
      </c>
      <c r="G114" s="6">
        <f>INDEX('Rm, МПа'!$D:$P,ROW(G114),COLUMN($P114)-COLUMN(G114)+1)</f>
        <v>510</v>
      </c>
      <c r="H114" s="6">
        <f>INDEX('Rm, МПа'!$D:$P,ROW(H114),COLUMN($P114)-COLUMN(H114)+1)</f>
        <v>530</v>
      </c>
      <c r="I114" s="6">
        <f>INDEX('Rm, МПа'!$D:$P,ROW(I114),COLUMN($P114)-COLUMN(I114)+1)</f>
        <v>530</v>
      </c>
      <c r="J114" s="6">
        <f>INDEX('Rm, МПа'!$D:$P,ROW(J114),COLUMN($P114)-COLUMN(J114)+1)</f>
        <v>530</v>
      </c>
      <c r="K114" s="6">
        <f>INDEX('Rm, МПа'!$D:$P,ROW(K114),COLUMN($P114)-COLUMN(K114)+1)</f>
        <v>540</v>
      </c>
      <c r="L114" s="6">
        <f>INDEX('Rm, МПа'!$D:$P,ROW(L114),COLUMN($P114)-COLUMN(L114)+1)</f>
        <v>559</v>
      </c>
      <c r="M114" s="6">
        <f>INDEX('Rm, МПа'!$D:$P,ROW(M114),COLUMN($P114)-COLUMN(M114)+1)</f>
        <v>559</v>
      </c>
      <c r="N114" s="6">
        <f>INDEX('Rm, МПа'!$D:$P,ROW(N114),COLUMN($P114)-COLUMN(N114)+1)</f>
        <v>569</v>
      </c>
      <c r="O114" s="6">
        <f>INDEX('Rm, МПа'!$D:$P,ROW(O114),COLUMN($P114)-COLUMN(O114)+1)</f>
        <v>569</v>
      </c>
      <c r="P114" s="16">
        <f>INDEX('Rm, МПа'!$D:$P,ROW(P114),COLUMN($P114)-COLUMN(P114)+1)</f>
        <v>570</v>
      </c>
      <c r="Q114" s="15" t="str">
        <f>INDEX('Rp0,2, МПа'!$D:$P,ROW(D114),COLUMN($P114)-COLUMN(D114)+1)</f>
        <v>-</v>
      </c>
      <c r="R114" s="6" t="str">
        <f>INDEX('Rp0,2, МПа'!$D:$P,ROW(E114),COLUMN($P114)-COLUMN(E114)+1)</f>
        <v>-</v>
      </c>
      <c r="S114" s="6">
        <f>INDEX('Rp0,2, МПа'!$D:$P,ROW(F114),COLUMN($P114)-COLUMN(F114)+1)</f>
        <v>216</v>
      </c>
      <c r="T114" s="6">
        <f>INDEX('Rp0,2, МПа'!$D:$P,ROW(G114),COLUMN($P114)-COLUMN(G114)+1)</f>
        <v>216</v>
      </c>
      <c r="U114" s="6">
        <f>INDEX('Rp0,2, МПа'!$D:$P,ROW(H114),COLUMN($P114)-COLUMN(H114)+1)</f>
        <v>275</v>
      </c>
      <c r="V114" s="6">
        <f>INDEX('Rp0,2, МПа'!$D:$P,ROW(I114),COLUMN($P114)-COLUMN(I114)+1)</f>
        <v>284</v>
      </c>
      <c r="W114" s="6">
        <f>INDEX('Rp0,2, МПа'!$D:$P,ROW(J114),COLUMN($P114)-COLUMN(J114)+1)</f>
        <v>304</v>
      </c>
      <c r="X114" s="6">
        <f>INDEX('Rp0,2, МПа'!$D:$P,ROW(K114),COLUMN($P114)-COLUMN(K114)+1)</f>
        <v>314</v>
      </c>
      <c r="Y114" s="6">
        <f>INDEX('Rp0,2, МПа'!$D:$P,ROW(L114),COLUMN($P114)-COLUMN(L114)+1)</f>
        <v>314</v>
      </c>
      <c r="Z114" s="6">
        <f>INDEX('Rp0,2, МПа'!$D:$P,ROW(M114),COLUMN($P114)-COLUMN(M114)+1)</f>
        <v>314</v>
      </c>
      <c r="AA114" s="6">
        <f>INDEX('Rp0,2, МПа'!$D:$P,ROW(N114),COLUMN($P114)-COLUMN(N114)+1)</f>
        <v>314</v>
      </c>
      <c r="AB114" s="6">
        <f>INDEX('Rp0,2, МПа'!$D:$P,ROW(O114),COLUMN($P114)-COLUMN(O114)+1)</f>
        <v>314</v>
      </c>
      <c r="AC114" s="16">
        <f>INDEX('Rp0,2, МПа'!$D:$P,ROW(P114),COLUMN($P114)-COLUMN(P114)+1)</f>
        <v>315</v>
      </c>
    </row>
    <row r="115" spans="1:29" x14ac:dyDescent="0.25">
      <c r="A115" s="10" t="str">
        <f>INDEX('Обработка исходного'!B:B,ROW($B$3)+4*(ROW($B115)-ROW($B$3)))</f>
        <v>Сталь легированная</v>
      </c>
      <c r="B115" s="10" t="str">
        <f>INDEX('Обработка исходного'!D:D,ROW($B$3)+4*(ROW($B115)-ROW($B$3)))</f>
        <v>15ХМ</v>
      </c>
      <c r="C115" s="10" t="str">
        <f>IF(ISBLANK(INDEX('Обработка исходного'!E:E,ROW($B$3)+4*(ROW($B115)-ROW($B$3)))),"",INDEX('Обработка исходного'!E:E,ROW($B$3)+4*(ROW($B115)-ROW($B$3))))</f>
        <v>Поковки толщиной или диаметром до 300 мм, КП345*</v>
      </c>
      <c r="D115" s="15" t="str">
        <f>INDEX('Rm, МПа'!$D:$P,ROW(D115),COLUMN($P115)-COLUMN(D115)+1)</f>
        <v>-</v>
      </c>
      <c r="E115" s="6" t="str">
        <f>INDEX('Rm, МПа'!$D:$P,ROW(E115),COLUMN($P115)-COLUMN(E115)+1)</f>
        <v>-</v>
      </c>
      <c r="F115" s="6">
        <f>INDEX('Rm, МПа'!$D:$P,ROW(F115),COLUMN($P115)-COLUMN(F115)+1)</f>
        <v>461</v>
      </c>
      <c r="G115" s="6">
        <f>INDEX('Rm, МПа'!$D:$P,ROW(G115),COLUMN($P115)-COLUMN(G115)+1)</f>
        <v>530</v>
      </c>
      <c r="H115" s="6">
        <f>INDEX('Rm, МПа'!$D:$P,ROW(H115),COLUMN($P115)-COLUMN(H115)+1)</f>
        <v>549</v>
      </c>
      <c r="I115" s="6">
        <f>INDEX('Rm, МПа'!$D:$P,ROW(I115),COLUMN($P115)-COLUMN(I115)+1)</f>
        <v>549</v>
      </c>
      <c r="J115" s="6">
        <f>INDEX('Rm, МПа'!$D:$P,ROW(J115),COLUMN($P115)-COLUMN(J115)+1)</f>
        <v>549</v>
      </c>
      <c r="K115" s="6">
        <f>INDEX('Rm, МПа'!$D:$P,ROW(K115),COLUMN($P115)-COLUMN(K115)+1)</f>
        <v>559</v>
      </c>
      <c r="L115" s="6">
        <f>INDEX('Rm, МПа'!$D:$P,ROW(L115),COLUMN($P115)-COLUMN(L115)+1)</f>
        <v>579</v>
      </c>
      <c r="M115" s="6">
        <f>INDEX('Rm, МПа'!$D:$P,ROW(M115),COLUMN($P115)-COLUMN(M115)+1)</f>
        <v>579</v>
      </c>
      <c r="N115" s="6">
        <f>INDEX('Rm, МПа'!$D:$P,ROW(N115),COLUMN($P115)-COLUMN(N115)+1)</f>
        <v>589</v>
      </c>
      <c r="O115" s="6">
        <f>INDEX('Rm, МПа'!$D:$P,ROW(O115),COLUMN($P115)-COLUMN(O115)+1)</f>
        <v>589</v>
      </c>
      <c r="P115" s="16">
        <f>INDEX('Rm, МПа'!$D:$P,ROW(P115),COLUMN($P115)-COLUMN(P115)+1)</f>
        <v>590</v>
      </c>
      <c r="Q115" s="15" t="str">
        <f>INDEX('Rp0,2, МПа'!$D:$P,ROW(D115),COLUMN($P115)-COLUMN(D115)+1)</f>
        <v>-</v>
      </c>
      <c r="R115" s="6" t="str">
        <f>INDEX('Rp0,2, МПа'!$D:$P,ROW(E115),COLUMN($P115)-COLUMN(E115)+1)</f>
        <v>-</v>
      </c>
      <c r="S115" s="6">
        <f>INDEX('Rp0,2, МПа'!$D:$P,ROW(F115),COLUMN($P115)-COLUMN(F115)+1)</f>
        <v>235</v>
      </c>
      <c r="T115" s="6">
        <f>INDEX('Rp0,2, МПа'!$D:$P,ROW(G115),COLUMN($P115)-COLUMN(G115)+1)</f>
        <v>235</v>
      </c>
      <c r="U115" s="6">
        <f>INDEX('Rp0,2, МПа'!$D:$P,ROW(H115),COLUMN($P115)-COLUMN(H115)+1)</f>
        <v>294</v>
      </c>
      <c r="V115" s="6">
        <f>INDEX('Rp0,2, МПа'!$D:$P,ROW(I115),COLUMN($P115)-COLUMN(I115)+1)</f>
        <v>314</v>
      </c>
      <c r="W115" s="6">
        <f>INDEX('Rp0,2, МПа'!$D:$P,ROW(J115),COLUMN($P115)-COLUMN(J115)+1)</f>
        <v>323</v>
      </c>
      <c r="X115" s="6">
        <f>INDEX('Rp0,2, МПа'!$D:$P,ROW(K115),COLUMN($P115)-COLUMN(K115)+1)</f>
        <v>343</v>
      </c>
      <c r="Y115" s="6">
        <f>INDEX('Rp0,2, МПа'!$D:$P,ROW(L115),COLUMN($P115)-COLUMN(L115)+1)</f>
        <v>343</v>
      </c>
      <c r="Z115" s="6">
        <f>INDEX('Rp0,2, МПа'!$D:$P,ROW(M115),COLUMN($P115)-COLUMN(M115)+1)</f>
        <v>343</v>
      </c>
      <c r="AA115" s="6">
        <f>INDEX('Rp0,2, МПа'!$D:$P,ROW(N115),COLUMN($P115)-COLUMN(N115)+1)</f>
        <v>343</v>
      </c>
      <c r="AB115" s="6">
        <f>INDEX('Rp0,2, МПа'!$D:$P,ROW(O115),COLUMN($P115)-COLUMN(O115)+1)</f>
        <v>343</v>
      </c>
      <c r="AC115" s="16">
        <f>INDEX('Rp0,2, МПа'!$D:$P,ROW(P115),COLUMN($P115)-COLUMN(P115)+1)</f>
        <v>345</v>
      </c>
    </row>
    <row r="116" spans="1:29" x14ac:dyDescent="0.25">
      <c r="A116" s="10" t="str">
        <f>INDEX('Обработка исходного'!B:B,ROW($B$3)+4*(ROW($B116)-ROW($B$3)))</f>
        <v>Сталь легированная</v>
      </c>
      <c r="B116" s="10" t="str">
        <f>INDEX('Обработка исходного'!D:D,ROW($B$3)+4*(ROW($B116)-ROW($B$3)))</f>
        <v>15ХМ</v>
      </c>
      <c r="C116" s="10" t="str">
        <f>IF(ISBLANK(INDEX('Обработка исходного'!E:E,ROW($B$3)+4*(ROW($B116)-ROW($B$3)))),"",INDEX('Обработка исходного'!E:E,ROW($B$3)+4*(ROW($B116)-ROW($B$3))))</f>
        <v>Поковки толщиной или диаметром до 100 мм, КП395*</v>
      </c>
      <c r="D116" s="15" t="str">
        <f>INDEX('Rm, МПа'!$D:$P,ROW(D116),COLUMN($P116)-COLUMN(D116)+1)</f>
        <v>-</v>
      </c>
      <c r="E116" s="6" t="str">
        <f>INDEX('Rm, МПа'!$D:$P,ROW(E116),COLUMN($P116)-COLUMN(E116)+1)</f>
        <v>-</v>
      </c>
      <c r="F116" s="6">
        <f>INDEX('Rm, МПа'!$D:$P,ROW(F116),COLUMN($P116)-COLUMN(F116)+1)</f>
        <v>481</v>
      </c>
      <c r="G116" s="6">
        <f>INDEX('Rm, МПа'!$D:$P,ROW(G116),COLUMN($P116)-COLUMN(G116)+1)</f>
        <v>559</v>
      </c>
      <c r="H116" s="6">
        <f>INDEX('Rm, МПа'!$D:$P,ROW(H116),COLUMN($P116)-COLUMN(H116)+1)</f>
        <v>579</v>
      </c>
      <c r="I116" s="6">
        <f>INDEX('Rm, МПа'!$D:$P,ROW(I116),COLUMN($P116)-COLUMN(I116)+1)</f>
        <v>579</v>
      </c>
      <c r="J116" s="6">
        <f>INDEX('Rm, МПа'!$D:$P,ROW(J116),COLUMN($P116)-COLUMN(J116)+1)</f>
        <v>579</v>
      </c>
      <c r="K116" s="6">
        <f>INDEX('Rm, МПа'!$D:$P,ROW(K116),COLUMN($P116)-COLUMN(K116)+1)</f>
        <v>589</v>
      </c>
      <c r="L116" s="6">
        <f>INDEX('Rm, МПа'!$D:$P,ROW(L116),COLUMN($P116)-COLUMN(L116)+1)</f>
        <v>608</v>
      </c>
      <c r="M116" s="6">
        <f>INDEX('Rm, МПа'!$D:$P,ROW(M116),COLUMN($P116)-COLUMN(M116)+1)</f>
        <v>608</v>
      </c>
      <c r="N116" s="6">
        <f>INDEX('Rm, МПа'!$D:$P,ROW(N116),COLUMN($P116)-COLUMN(N116)+1)</f>
        <v>615</v>
      </c>
      <c r="O116" s="6">
        <f>INDEX('Rm, МПа'!$D:$P,ROW(O116),COLUMN($P116)-COLUMN(O116)+1)</f>
        <v>615</v>
      </c>
      <c r="P116" s="16">
        <f>INDEX('Rm, МПа'!$D:$P,ROW(P116),COLUMN($P116)-COLUMN(P116)+1)</f>
        <v>615</v>
      </c>
      <c r="Q116" s="15" t="str">
        <f>INDEX('Rp0,2, МПа'!$D:$P,ROW(D116),COLUMN($P116)-COLUMN(D116)+1)</f>
        <v>-</v>
      </c>
      <c r="R116" s="6" t="str">
        <f>INDEX('Rp0,2, МПа'!$D:$P,ROW(E116),COLUMN($P116)-COLUMN(E116)+1)</f>
        <v>-</v>
      </c>
      <c r="S116" s="6">
        <f>INDEX('Rp0,2, МПа'!$D:$P,ROW(F116),COLUMN($P116)-COLUMN(F116)+1)</f>
        <v>275</v>
      </c>
      <c r="T116" s="6">
        <f>INDEX('Rp0,2, МПа'!$D:$P,ROW(G116),COLUMN($P116)-COLUMN(G116)+1)</f>
        <v>275</v>
      </c>
      <c r="U116" s="6">
        <f>INDEX('Rp0,2, МПа'!$D:$P,ROW(H116),COLUMN($P116)-COLUMN(H116)+1)</f>
        <v>343</v>
      </c>
      <c r="V116" s="6">
        <f>INDEX('Rp0,2, МПа'!$D:$P,ROW(I116),COLUMN($P116)-COLUMN(I116)+1)</f>
        <v>353</v>
      </c>
      <c r="W116" s="6">
        <f>INDEX('Rp0,2, МПа'!$D:$P,ROW(J116),COLUMN($P116)-COLUMN(J116)+1)</f>
        <v>373</v>
      </c>
      <c r="X116" s="6">
        <f>INDEX('Rp0,2, МПа'!$D:$P,ROW(K116),COLUMN($P116)-COLUMN(K116)+1)</f>
        <v>395</v>
      </c>
      <c r="Y116" s="6">
        <f>INDEX('Rp0,2, МПа'!$D:$P,ROW(L116),COLUMN($P116)-COLUMN(L116)+1)</f>
        <v>395</v>
      </c>
      <c r="Z116" s="6">
        <f>INDEX('Rp0,2, МПа'!$D:$P,ROW(M116),COLUMN($P116)-COLUMN(M116)+1)</f>
        <v>395</v>
      </c>
      <c r="AA116" s="6">
        <f>INDEX('Rp0,2, МПа'!$D:$P,ROW(N116),COLUMN($P116)-COLUMN(N116)+1)</f>
        <v>395</v>
      </c>
      <c r="AB116" s="6">
        <f>INDEX('Rp0,2, МПа'!$D:$P,ROW(O116),COLUMN($P116)-COLUMN(O116)+1)</f>
        <v>395</v>
      </c>
      <c r="AC116" s="16">
        <f>INDEX('Rp0,2, МПа'!$D:$P,ROW(P116),COLUMN($P116)-COLUMN(P116)+1)</f>
        <v>395</v>
      </c>
    </row>
    <row r="117" spans="1:29" x14ac:dyDescent="0.25">
      <c r="A117" s="10" t="str">
        <f>INDEX('Обработка исходного'!B:B,ROW($B$3)+4*(ROW($B117)-ROW($B$3)))</f>
        <v>Сталь легированная</v>
      </c>
      <c r="B117" s="10" t="str">
        <f>INDEX('Обработка исходного'!D:D,ROW($B$3)+4*(ROW($B117)-ROW($B$3)))</f>
        <v>15ХМ</v>
      </c>
      <c r="C117" s="10" t="str">
        <f>IF(ISBLANK(INDEX('Обработка исходного'!E:E,ROW($B$3)+4*(ROW($B117)-ROW($B$3)))),"",INDEX('Обработка исходного'!E:E,ROW($B$3)+4*(ROW($B117)-ROW($B$3))))</f>
        <v>Поковки толщиной или диаметром до 100 мм, КП440*</v>
      </c>
      <c r="D117" s="15" t="str">
        <f>INDEX('Rm, МПа'!$D:$P,ROW(D117),COLUMN($P117)-COLUMN(D117)+1)</f>
        <v>-</v>
      </c>
      <c r="E117" s="6" t="str">
        <f>INDEX('Rm, МПа'!$D:$P,ROW(E117),COLUMN($P117)-COLUMN(E117)+1)</f>
        <v>-</v>
      </c>
      <c r="F117" s="6">
        <f>INDEX('Rm, МПа'!$D:$P,ROW(F117),COLUMN($P117)-COLUMN(F117)+1)</f>
        <v>491</v>
      </c>
      <c r="G117" s="6">
        <f>INDEX('Rm, МПа'!$D:$P,ROW(G117),COLUMN($P117)-COLUMN(G117)+1)</f>
        <v>579</v>
      </c>
      <c r="H117" s="6">
        <f>INDEX('Rm, МПа'!$D:$P,ROW(H117),COLUMN($P117)-COLUMN(H117)+1)</f>
        <v>598</v>
      </c>
      <c r="I117" s="6">
        <f>INDEX('Rm, МПа'!$D:$P,ROW(I117),COLUMN($P117)-COLUMN(I117)+1)</f>
        <v>598</v>
      </c>
      <c r="J117" s="6">
        <f>INDEX('Rm, МПа'!$D:$P,ROW(J117),COLUMN($P117)-COLUMN(J117)+1)</f>
        <v>598</v>
      </c>
      <c r="K117" s="6">
        <f>INDEX('Rm, МПа'!$D:$P,ROW(K117),COLUMN($P117)-COLUMN(K117)+1)</f>
        <v>608</v>
      </c>
      <c r="L117" s="6">
        <f>INDEX('Rm, МПа'!$D:$P,ROW(L117),COLUMN($P117)-COLUMN(L117)+1)</f>
        <v>628</v>
      </c>
      <c r="M117" s="6">
        <f>INDEX('Rm, МПа'!$D:$P,ROW(M117),COLUMN($P117)-COLUMN(M117)+1)</f>
        <v>628</v>
      </c>
      <c r="N117" s="6">
        <f>INDEX('Rm, МПа'!$D:$P,ROW(N117),COLUMN($P117)-COLUMN(N117)+1)</f>
        <v>635</v>
      </c>
      <c r="O117" s="6">
        <f>INDEX('Rm, МПа'!$D:$P,ROW(O117),COLUMN($P117)-COLUMN(O117)+1)</f>
        <v>635</v>
      </c>
      <c r="P117" s="16">
        <f>INDEX('Rm, МПа'!$D:$P,ROW(P117),COLUMN($P117)-COLUMN(P117)+1)</f>
        <v>635</v>
      </c>
      <c r="Q117" s="15" t="str">
        <f>INDEX('Rp0,2, МПа'!$D:$P,ROW(D117),COLUMN($P117)-COLUMN(D117)+1)</f>
        <v>-</v>
      </c>
      <c r="R117" s="6" t="str">
        <f>INDEX('Rp0,2, МПа'!$D:$P,ROW(E117),COLUMN($P117)-COLUMN(E117)+1)</f>
        <v>-</v>
      </c>
      <c r="S117" s="6">
        <f>INDEX('Rp0,2, МПа'!$D:$P,ROW(F117),COLUMN($P117)-COLUMN(F117)+1)</f>
        <v>304</v>
      </c>
      <c r="T117" s="6">
        <f>INDEX('Rp0,2, МПа'!$D:$P,ROW(G117),COLUMN($P117)-COLUMN(G117)+1)</f>
        <v>304</v>
      </c>
      <c r="U117" s="6">
        <f>INDEX('Rp0,2, МПа'!$D:$P,ROW(H117),COLUMN($P117)-COLUMN(H117)+1)</f>
        <v>383</v>
      </c>
      <c r="V117" s="6">
        <f>INDEX('Rp0,2, МПа'!$D:$P,ROW(I117),COLUMN($P117)-COLUMN(I117)+1)</f>
        <v>402</v>
      </c>
      <c r="W117" s="6">
        <f>INDEX('Rp0,2, МПа'!$D:$P,ROW(J117),COLUMN($P117)-COLUMN(J117)+1)</f>
        <v>422</v>
      </c>
      <c r="X117" s="6">
        <f>INDEX('Rp0,2, МПа'!$D:$P,ROW(K117),COLUMN($P117)-COLUMN(K117)+1)</f>
        <v>440</v>
      </c>
      <c r="Y117" s="6">
        <f>INDEX('Rp0,2, МПа'!$D:$P,ROW(L117),COLUMN($P117)-COLUMN(L117)+1)</f>
        <v>440</v>
      </c>
      <c r="Z117" s="6">
        <f>INDEX('Rp0,2, МПа'!$D:$P,ROW(M117),COLUMN($P117)-COLUMN(M117)+1)</f>
        <v>440</v>
      </c>
      <c r="AA117" s="6">
        <f>INDEX('Rp0,2, МПа'!$D:$P,ROW(N117),COLUMN($P117)-COLUMN(N117)+1)</f>
        <v>440</v>
      </c>
      <c r="AB117" s="6">
        <f>INDEX('Rp0,2, МПа'!$D:$P,ROW(O117),COLUMN($P117)-COLUMN(O117)+1)</f>
        <v>440</v>
      </c>
      <c r="AC117" s="16">
        <f>INDEX('Rp0,2, МПа'!$D:$P,ROW(P117),COLUMN($P117)-COLUMN(P117)+1)</f>
        <v>440</v>
      </c>
    </row>
    <row r="118" spans="1:29" x14ac:dyDescent="0.25">
      <c r="A118" s="10" t="str">
        <f>INDEX('Обработка исходного'!B:B,ROW($B$3)+4*(ROW($B118)-ROW($B$3)))</f>
        <v>Сталь легированная</v>
      </c>
      <c r="B118" s="10" t="str">
        <f>INDEX('Обработка исходного'!D:D,ROW($B$3)+4*(ROW($B118)-ROW($B$3)))</f>
        <v>15ХМ</v>
      </c>
      <c r="C118" s="10" t="str">
        <f>IF(ISBLANK(INDEX('Обработка исходного'!E:E,ROW($B$3)+4*(ROW($B118)-ROW($B$3)))),"",INDEX('Обработка исходного'!E:E,ROW($B$3)+4*(ROW($B118)-ROW($B$3))))</f>
        <v>Поковки толщиной или диаметром до 100 мм, КП490*</v>
      </c>
      <c r="D118" s="15" t="str">
        <f>INDEX('Rm, МПа'!$D:$P,ROW(D118),COLUMN($P118)-COLUMN(D118)+1)</f>
        <v>-</v>
      </c>
      <c r="E118" s="6" t="str">
        <f>INDEX('Rm, МПа'!$D:$P,ROW(E118),COLUMN($P118)-COLUMN(E118)+1)</f>
        <v>-</v>
      </c>
      <c r="F118" s="6">
        <f>INDEX('Rm, МПа'!$D:$P,ROW(F118),COLUMN($P118)-COLUMN(F118)+1)</f>
        <v>491</v>
      </c>
      <c r="G118" s="6">
        <f>INDEX('Rm, МПа'!$D:$P,ROW(G118),COLUMN($P118)-COLUMN(G118)+1)</f>
        <v>598</v>
      </c>
      <c r="H118" s="6">
        <f>INDEX('Rm, МПа'!$D:$P,ROW(H118),COLUMN($P118)-COLUMN(H118)+1)</f>
        <v>618</v>
      </c>
      <c r="I118" s="6">
        <f>INDEX('Rm, МПа'!$D:$P,ROW(I118),COLUMN($P118)-COLUMN(I118)+1)</f>
        <v>618</v>
      </c>
      <c r="J118" s="6">
        <f>INDEX('Rm, МПа'!$D:$P,ROW(J118),COLUMN($P118)-COLUMN(J118)+1)</f>
        <v>618</v>
      </c>
      <c r="K118" s="6">
        <f>INDEX('Rm, МПа'!$D:$P,ROW(K118),COLUMN($P118)-COLUMN(K118)+1)</f>
        <v>628</v>
      </c>
      <c r="L118" s="6">
        <f>INDEX('Rm, МПа'!$D:$P,ROW(L118),COLUMN($P118)-COLUMN(L118)+1)</f>
        <v>647</v>
      </c>
      <c r="M118" s="6">
        <f>INDEX('Rm, МПа'!$D:$P,ROW(M118),COLUMN($P118)-COLUMN(M118)+1)</f>
        <v>647</v>
      </c>
      <c r="N118" s="6">
        <f>INDEX('Rm, МПа'!$D:$P,ROW(N118),COLUMN($P118)-COLUMN(N118)+1)</f>
        <v>655</v>
      </c>
      <c r="O118" s="6">
        <f>INDEX('Rm, МПа'!$D:$P,ROW(O118),COLUMN($P118)-COLUMN(O118)+1)</f>
        <v>655</v>
      </c>
      <c r="P118" s="16">
        <f>INDEX('Rm, МПа'!$D:$P,ROW(P118),COLUMN($P118)-COLUMN(P118)+1)</f>
        <v>655</v>
      </c>
      <c r="Q118" s="15" t="str">
        <f>INDEX('Rp0,2, МПа'!$D:$P,ROW(D118),COLUMN($P118)-COLUMN(D118)+1)</f>
        <v>-</v>
      </c>
      <c r="R118" s="6" t="str">
        <f>INDEX('Rp0,2, МПа'!$D:$P,ROW(E118),COLUMN($P118)-COLUMN(E118)+1)</f>
        <v>-</v>
      </c>
      <c r="S118" s="6">
        <f>INDEX('Rp0,2, МПа'!$D:$P,ROW(F118),COLUMN($P118)-COLUMN(F118)+1)</f>
        <v>343</v>
      </c>
      <c r="T118" s="6">
        <f>INDEX('Rp0,2, МПа'!$D:$P,ROW(G118),COLUMN($P118)-COLUMN(G118)+1)</f>
        <v>343</v>
      </c>
      <c r="U118" s="6">
        <f>INDEX('Rp0,2, МПа'!$D:$P,ROW(H118),COLUMN($P118)-COLUMN(H118)+1)</f>
        <v>422</v>
      </c>
      <c r="V118" s="6">
        <f>INDEX('Rp0,2, МПа'!$D:$P,ROW(I118),COLUMN($P118)-COLUMN(I118)+1)</f>
        <v>451</v>
      </c>
      <c r="W118" s="6">
        <f>INDEX('Rp0,2, МПа'!$D:$P,ROW(J118),COLUMN($P118)-COLUMN(J118)+1)</f>
        <v>471</v>
      </c>
      <c r="X118" s="6">
        <f>INDEX('Rp0,2, МПа'!$D:$P,ROW(K118),COLUMN($P118)-COLUMN(K118)+1)</f>
        <v>490</v>
      </c>
      <c r="Y118" s="6">
        <f>INDEX('Rp0,2, МПа'!$D:$P,ROW(L118),COLUMN($P118)-COLUMN(L118)+1)</f>
        <v>490</v>
      </c>
      <c r="Z118" s="6">
        <f>INDEX('Rp0,2, МПа'!$D:$P,ROW(M118),COLUMN($P118)-COLUMN(M118)+1)</f>
        <v>490</v>
      </c>
      <c r="AA118" s="6">
        <f>INDEX('Rp0,2, МПа'!$D:$P,ROW(N118),COLUMN($P118)-COLUMN(N118)+1)</f>
        <v>490</v>
      </c>
      <c r="AB118" s="6">
        <f>INDEX('Rp0,2, МПа'!$D:$P,ROW(O118),COLUMN($P118)-COLUMN(O118)+1)</f>
        <v>490</v>
      </c>
      <c r="AC118" s="16">
        <f>INDEX('Rp0,2, МПа'!$D:$P,ROW(P118),COLUMN($P118)-COLUMN(P118)+1)</f>
        <v>490</v>
      </c>
    </row>
    <row r="119" spans="1:29" x14ac:dyDescent="0.25">
      <c r="A119" s="10" t="str">
        <f>INDEX('Обработка исходного'!B:B,ROW($B$3)+4*(ROW($B119)-ROW($B$3)))</f>
        <v>Сталь легированная</v>
      </c>
      <c r="B119" s="10" t="str">
        <f>INDEX('Обработка исходного'!D:D,ROW($B$3)+4*(ROW($B119)-ROW($B$3)))</f>
        <v>20ХМ</v>
      </c>
      <c r="C119" s="10" t="str">
        <f>IF(ISBLANK(INDEX('Обработка исходного'!E:E,ROW($B$3)+4*(ROW($B119)-ROW($B$3)))),"",INDEX('Обработка исходного'!E:E,ROW($B$3)+4*(ROW($B119)-ROW($B$3))))</f>
        <v>Поковки толщиной до 100 мм, КП345*</v>
      </c>
      <c r="D119" s="15" t="str">
        <f>INDEX('Rm, МПа'!$D:$P,ROW(D119),COLUMN($P119)-COLUMN(D119)+1)</f>
        <v>-</v>
      </c>
      <c r="E119" s="6">
        <f>INDEX('Rm, МПа'!$D:$P,ROW(E119),COLUMN($P119)-COLUMN(E119)+1)</f>
        <v>451</v>
      </c>
      <c r="F119" s="6">
        <f>INDEX('Rm, МПа'!$D:$P,ROW(F119),COLUMN($P119)-COLUMN(F119)+1)</f>
        <v>461</v>
      </c>
      <c r="G119" s="6">
        <f>INDEX('Rm, МПа'!$D:$P,ROW(G119),COLUMN($P119)-COLUMN(G119)+1)</f>
        <v>500</v>
      </c>
      <c r="H119" s="6">
        <f>INDEX('Rm, МПа'!$D:$P,ROW(H119),COLUMN($P119)-COLUMN(H119)+1)</f>
        <v>559</v>
      </c>
      <c r="I119" s="6">
        <f>INDEX('Rm, МПа'!$D:$P,ROW(I119),COLUMN($P119)-COLUMN(I119)+1)</f>
        <v>559</v>
      </c>
      <c r="J119" s="6">
        <f>INDEX('Rm, МПа'!$D:$P,ROW(J119),COLUMN($P119)-COLUMN(J119)+1)</f>
        <v>559</v>
      </c>
      <c r="K119" s="6">
        <f>INDEX('Rm, МПа'!$D:$P,ROW(K119),COLUMN($P119)-COLUMN(K119)+1)</f>
        <v>559</v>
      </c>
      <c r="L119" s="6">
        <f>INDEX('Rm, МПа'!$D:$P,ROW(L119),COLUMN($P119)-COLUMN(L119)+1)</f>
        <v>569</v>
      </c>
      <c r="M119" s="6">
        <f>INDEX('Rm, МПа'!$D:$P,ROW(M119),COLUMN($P119)-COLUMN(M119)+1)</f>
        <v>569</v>
      </c>
      <c r="N119" s="6">
        <f>INDEX('Rm, МПа'!$D:$P,ROW(N119),COLUMN($P119)-COLUMN(N119)+1)</f>
        <v>579</v>
      </c>
      <c r="O119" s="6">
        <f>INDEX('Rm, МПа'!$D:$P,ROW(O119),COLUMN($P119)-COLUMN(O119)+1)</f>
        <v>579</v>
      </c>
      <c r="P119" s="16">
        <f>INDEX('Rm, МПа'!$D:$P,ROW(P119),COLUMN($P119)-COLUMN(P119)+1)</f>
        <v>590</v>
      </c>
      <c r="Q119" s="15" t="str">
        <f>INDEX('Rp0,2, МПа'!$D:$P,ROW(D119),COLUMN($P119)-COLUMN(D119)+1)</f>
        <v>-</v>
      </c>
      <c r="R119" s="6">
        <f>INDEX('Rp0,2, МПа'!$D:$P,ROW(E119),COLUMN($P119)-COLUMN(E119)+1)</f>
        <v>265</v>
      </c>
      <c r="S119" s="6">
        <f>INDEX('Rp0,2, МПа'!$D:$P,ROW(F119),COLUMN($P119)-COLUMN(F119)+1)</f>
        <v>284</v>
      </c>
      <c r="T119" s="6">
        <f>INDEX('Rp0,2, МПа'!$D:$P,ROW(G119),COLUMN($P119)-COLUMN(G119)+1)</f>
        <v>304</v>
      </c>
      <c r="U119" s="6">
        <f>INDEX('Rp0,2, МПа'!$D:$P,ROW(H119),COLUMN($P119)-COLUMN(H119)+1)</f>
        <v>333</v>
      </c>
      <c r="V119" s="6">
        <f>INDEX('Rp0,2, МПа'!$D:$P,ROW(I119),COLUMN($P119)-COLUMN(I119)+1)</f>
        <v>333</v>
      </c>
      <c r="W119" s="6">
        <f>INDEX('Rp0,2, МПа'!$D:$P,ROW(J119),COLUMN($P119)-COLUMN(J119)+1)</f>
        <v>333</v>
      </c>
      <c r="X119" s="6">
        <f>INDEX('Rp0,2, МПа'!$D:$P,ROW(K119),COLUMN($P119)-COLUMN(K119)+1)</f>
        <v>333</v>
      </c>
      <c r="Y119" s="6">
        <f>INDEX('Rp0,2, МПа'!$D:$P,ROW(L119),COLUMN($P119)-COLUMN(L119)+1)</f>
        <v>333</v>
      </c>
      <c r="Z119" s="6">
        <f>INDEX('Rp0,2, МПа'!$D:$P,ROW(M119),COLUMN($P119)-COLUMN(M119)+1)</f>
        <v>345</v>
      </c>
      <c r="AA119" s="6">
        <f>INDEX('Rp0,2, МПа'!$D:$P,ROW(N119),COLUMN($P119)-COLUMN(N119)+1)</f>
        <v>345</v>
      </c>
      <c r="AB119" s="6">
        <f>INDEX('Rp0,2, МПа'!$D:$P,ROW(O119),COLUMN($P119)-COLUMN(O119)+1)</f>
        <v>345</v>
      </c>
      <c r="AC119" s="16">
        <f>INDEX('Rp0,2, МПа'!$D:$P,ROW(P119),COLUMN($P119)-COLUMN(P119)+1)</f>
        <v>345</v>
      </c>
    </row>
    <row r="120" spans="1:29" x14ac:dyDescent="0.25">
      <c r="A120" s="10" t="str">
        <f>INDEX('Обработка исходного'!B:B,ROW($B$3)+4*(ROW($B120)-ROW($B$3)))</f>
        <v>Сталь легированная</v>
      </c>
      <c r="B120" s="10" t="str">
        <f>INDEX('Обработка исходного'!D:D,ROW($B$3)+4*(ROW($B120)-ROW($B$3)))</f>
        <v>20ХМ</v>
      </c>
      <c r="C120" s="10" t="str">
        <f>IF(ISBLANK(INDEX('Обработка исходного'!E:E,ROW($B$3)+4*(ROW($B120)-ROW($B$3)))),"",INDEX('Обработка исходного'!E:E,ROW($B$3)+4*(ROW($B120)-ROW($B$3))))</f>
        <v>Поковки толщиной до 50 мм, КП395*</v>
      </c>
      <c r="D120" s="15" t="str">
        <f>INDEX('Rm, МПа'!$D:$P,ROW(D120),COLUMN($P120)-COLUMN(D120)+1)</f>
        <v>-</v>
      </c>
      <c r="E120" s="6" t="str">
        <f>INDEX('Rm, МПа'!$D:$P,ROW(E120),COLUMN($P120)-COLUMN(E120)+1)</f>
        <v>-</v>
      </c>
      <c r="F120" s="6">
        <f>INDEX('Rm, МПа'!$D:$P,ROW(F120),COLUMN($P120)-COLUMN(F120)+1)</f>
        <v>471</v>
      </c>
      <c r="G120" s="6">
        <f>INDEX('Rm, МПа'!$D:$P,ROW(G120),COLUMN($P120)-COLUMN(G120)+1)</f>
        <v>481</v>
      </c>
      <c r="H120" s="6">
        <f>INDEX('Rm, МПа'!$D:$P,ROW(H120),COLUMN($P120)-COLUMN(H120)+1)</f>
        <v>589</v>
      </c>
      <c r="I120" s="6">
        <f>INDEX('Rm, МПа'!$D:$P,ROW(I120),COLUMN($P120)-COLUMN(I120)+1)</f>
        <v>589</v>
      </c>
      <c r="J120" s="6">
        <f>INDEX('Rm, МПа'!$D:$P,ROW(J120),COLUMN($P120)-COLUMN(J120)+1)</f>
        <v>589</v>
      </c>
      <c r="K120" s="6">
        <f>INDEX('Rm, МПа'!$D:$P,ROW(K120),COLUMN($P120)-COLUMN(K120)+1)</f>
        <v>589</v>
      </c>
      <c r="L120" s="6">
        <f>INDEX('Rm, МПа'!$D:$P,ROW(L120),COLUMN($P120)-COLUMN(L120)+1)</f>
        <v>598</v>
      </c>
      <c r="M120" s="6">
        <f>INDEX('Rm, МПа'!$D:$P,ROW(M120),COLUMN($P120)-COLUMN(M120)+1)</f>
        <v>598</v>
      </c>
      <c r="N120" s="6">
        <f>INDEX('Rm, МПа'!$D:$P,ROW(N120),COLUMN($P120)-COLUMN(N120)+1)</f>
        <v>608</v>
      </c>
      <c r="O120" s="6">
        <f>INDEX('Rm, МПа'!$D:$P,ROW(O120),COLUMN($P120)-COLUMN(O120)+1)</f>
        <v>608</v>
      </c>
      <c r="P120" s="16">
        <f>INDEX('Rm, МПа'!$D:$P,ROW(P120),COLUMN($P120)-COLUMN(P120)+1)</f>
        <v>615</v>
      </c>
      <c r="Q120" s="15" t="str">
        <f>INDEX('Rp0,2, МПа'!$D:$P,ROW(D120),COLUMN($P120)-COLUMN(D120)+1)</f>
        <v>-</v>
      </c>
      <c r="R120" s="6" t="str">
        <f>INDEX('Rp0,2, МПа'!$D:$P,ROW(E120),COLUMN($P120)-COLUMN(E120)+1)</f>
        <v>-</v>
      </c>
      <c r="S120" s="6">
        <f>INDEX('Rp0,2, МПа'!$D:$P,ROW(F120),COLUMN($P120)-COLUMN(F120)+1)</f>
        <v>304</v>
      </c>
      <c r="T120" s="6">
        <f>INDEX('Rp0,2, МПа'!$D:$P,ROW(G120),COLUMN($P120)-COLUMN(G120)+1)</f>
        <v>323</v>
      </c>
      <c r="U120" s="6">
        <f>INDEX('Rp0,2, МПа'!$D:$P,ROW(H120),COLUMN($P120)-COLUMN(H120)+1)</f>
        <v>343</v>
      </c>
      <c r="V120" s="6">
        <f>INDEX('Rp0,2, МПа'!$D:$P,ROW(I120),COLUMN($P120)-COLUMN(I120)+1)</f>
        <v>383</v>
      </c>
      <c r="W120" s="6">
        <f>INDEX('Rp0,2, МПа'!$D:$P,ROW(J120),COLUMN($P120)-COLUMN(J120)+1)</f>
        <v>383</v>
      </c>
      <c r="X120" s="6">
        <f>INDEX('Rp0,2, МПа'!$D:$P,ROW(K120),COLUMN($P120)-COLUMN(K120)+1)</f>
        <v>383</v>
      </c>
      <c r="Y120" s="6">
        <f>INDEX('Rp0,2, МПа'!$D:$P,ROW(L120),COLUMN($P120)-COLUMN(L120)+1)</f>
        <v>383</v>
      </c>
      <c r="Z120" s="6">
        <f>INDEX('Rp0,2, МПа'!$D:$P,ROW(M120),COLUMN($P120)-COLUMN(M120)+1)</f>
        <v>395</v>
      </c>
      <c r="AA120" s="6">
        <f>INDEX('Rp0,2, МПа'!$D:$P,ROW(N120),COLUMN($P120)-COLUMN(N120)+1)</f>
        <v>395</v>
      </c>
      <c r="AB120" s="6">
        <f>INDEX('Rp0,2, МПа'!$D:$P,ROW(O120),COLUMN($P120)-COLUMN(O120)+1)</f>
        <v>395</v>
      </c>
      <c r="AC120" s="16">
        <f>INDEX('Rp0,2, МПа'!$D:$P,ROW(P120),COLUMN($P120)-COLUMN(P120)+1)</f>
        <v>395</v>
      </c>
    </row>
    <row r="121" spans="1:29" x14ac:dyDescent="0.25">
      <c r="A121" s="10" t="str">
        <f>INDEX('Обработка исходного'!B:B,ROW($B$3)+4*(ROW($B121)-ROW($B$3)))</f>
        <v>Сталь легированная</v>
      </c>
      <c r="B121" s="10" t="str">
        <f>INDEX('Обработка исходного'!D:D,ROW($B$3)+4*(ROW($B121)-ROW($B$3)))</f>
        <v>20ХМА</v>
      </c>
      <c r="C121" s="10" t="str">
        <f>IF(ISBLANK(INDEX('Обработка исходного'!E:E,ROW($B$3)+4*(ROW($B121)-ROW($B$3)))),"",INDEX('Обработка исходного'!E:E,ROW($B$3)+4*(ROW($B121)-ROW($B$3))))</f>
        <v>Поковки и листы толщиной от 150 до 300 мм, КП345*</v>
      </c>
      <c r="D121" s="15" t="str">
        <f>INDEX('Rm, МПа'!$D:$P,ROW(D121),COLUMN($P121)-COLUMN(D121)+1)</f>
        <v>-</v>
      </c>
      <c r="E121" s="6" t="str">
        <f>INDEX('Rm, МПа'!$D:$P,ROW(E121),COLUMN($P121)-COLUMN(E121)+1)</f>
        <v>-</v>
      </c>
      <c r="F121" s="6">
        <f>INDEX('Rm, МПа'!$D:$P,ROW(F121),COLUMN($P121)-COLUMN(F121)+1)</f>
        <v>288</v>
      </c>
      <c r="G121" s="6">
        <f>INDEX('Rm, МПа'!$D:$P,ROW(G121),COLUMN($P121)-COLUMN(G121)+1)</f>
        <v>323</v>
      </c>
      <c r="H121" s="6">
        <f>INDEX('Rm, МПа'!$D:$P,ROW(H121),COLUMN($P121)-COLUMN(H121)+1)</f>
        <v>356</v>
      </c>
      <c r="I121" s="6">
        <f>INDEX('Rm, МПа'!$D:$P,ROW(I121),COLUMN($P121)-COLUMN(I121)+1)</f>
        <v>392</v>
      </c>
      <c r="J121" s="6">
        <f>INDEX('Rm, МПа'!$D:$P,ROW(J121),COLUMN($P121)-COLUMN(J121)+1)</f>
        <v>440</v>
      </c>
      <c r="K121" s="6">
        <f>INDEX('Rm, МПа'!$D:$P,ROW(K121),COLUMN($P121)-COLUMN(K121)+1)</f>
        <v>452</v>
      </c>
      <c r="L121" s="6">
        <f>INDEX('Rm, МПа'!$D:$P,ROW(L121),COLUMN($P121)-COLUMN(L121)+1)</f>
        <v>484</v>
      </c>
      <c r="M121" s="6">
        <f>INDEX('Rm, МПа'!$D:$P,ROW(M121),COLUMN($P121)-COLUMN(M121)+1)</f>
        <v>520</v>
      </c>
      <c r="N121" s="6">
        <f>INDEX('Rm, МПа'!$D:$P,ROW(N121),COLUMN($P121)-COLUMN(N121)+1)</f>
        <v>544</v>
      </c>
      <c r="O121" s="6">
        <f>INDEX('Rm, МПа'!$D:$P,ROW(O121),COLUMN($P121)-COLUMN(O121)+1)</f>
        <v>576</v>
      </c>
      <c r="P121" s="16">
        <f>INDEX('Rm, МПа'!$D:$P,ROW(P121),COLUMN($P121)-COLUMN(P121)+1)</f>
        <v>590</v>
      </c>
      <c r="Q121" s="15" t="str">
        <f>INDEX('Rp0,2, МПа'!$D:$P,ROW(D121),COLUMN($P121)-COLUMN(D121)+1)</f>
        <v>-</v>
      </c>
      <c r="R121" s="6" t="str">
        <f>INDEX('Rp0,2, МПа'!$D:$P,ROW(E121),COLUMN($P121)-COLUMN(E121)+1)</f>
        <v>-</v>
      </c>
      <c r="S121" s="6">
        <f>INDEX('Rp0,2, МПа'!$D:$P,ROW(F121),COLUMN($P121)-COLUMN(F121)+1)</f>
        <v>248</v>
      </c>
      <c r="T121" s="6">
        <f>INDEX('Rp0,2, МПа'!$D:$P,ROW(G121),COLUMN($P121)-COLUMN(G121)+1)</f>
        <v>268</v>
      </c>
      <c r="U121" s="6">
        <f>INDEX('Rp0,2, МПа'!$D:$P,ROW(H121),COLUMN($P121)-COLUMN(H121)+1)</f>
        <v>294</v>
      </c>
      <c r="V121" s="6">
        <f>INDEX('Rp0,2, МПа'!$D:$P,ROW(I121),COLUMN($P121)-COLUMN(I121)+1)</f>
        <v>294</v>
      </c>
      <c r="W121" s="6">
        <f>INDEX('Rp0,2, МПа'!$D:$P,ROW(J121),COLUMN($P121)-COLUMN(J121)+1)</f>
        <v>304</v>
      </c>
      <c r="X121" s="6">
        <f>INDEX('Rp0,2, МПа'!$D:$P,ROW(K121),COLUMN($P121)-COLUMN(K121)+1)</f>
        <v>316</v>
      </c>
      <c r="Y121" s="6">
        <f>INDEX('Rp0,2, МПа'!$D:$P,ROW(L121),COLUMN($P121)-COLUMN(L121)+1)</f>
        <v>323</v>
      </c>
      <c r="Z121" s="6">
        <f>INDEX('Rp0,2, МПа'!$D:$P,ROW(M121),COLUMN($P121)-COLUMN(M121)+1)</f>
        <v>333</v>
      </c>
      <c r="AA121" s="6">
        <f>INDEX('Rp0,2, МПа'!$D:$P,ROW(N121),COLUMN($P121)-COLUMN(N121)+1)</f>
        <v>339</v>
      </c>
      <c r="AB121" s="6">
        <f>INDEX('Rp0,2, МПа'!$D:$P,ROW(O121),COLUMN($P121)-COLUMN(O121)+1)</f>
        <v>345</v>
      </c>
      <c r="AC121" s="16">
        <f>INDEX('Rp0,2, МПа'!$D:$P,ROW(P121),COLUMN($P121)-COLUMN(P121)+1)</f>
        <v>345</v>
      </c>
    </row>
    <row r="122" spans="1:29" x14ac:dyDescent="0.25">
      <c r="A122" s="10" t="str">
        <f>INDEX('Обработка исходного'!B:B,ROW($B$3)+4*(ROW($B122)-ROW($B$3)))</f>
        <v>Сталь легированная</v>
      </c>
      <c r="B122" s="10" t="str">
        <f>INDEX('Обработка исходного'!D:D,ROW($B$3)+4*(ROW($B122)-ROW($B$3)))</f>
        <v>20ХМА</v>
      </c>
      <c r="C122" s="10" t="str">
        <f>IF(ISBLANK(INDEX('Обработка исходного'!E:E,ROW($B$3)+4*(ROW($B122)-ROW($B$3)))),"",INDEX('Обработка исходного'!E:E,ROW($B$3)+4*(ROW($B122)-ROW($B$3))))</f>
        <v>Поковки и листы толщиной до 150 мм, КП440*</v>
      </c>
      <c r="D122" s="15" t="str">
        <f>INDEX('Rm, МПа'!$D:$P,ROW(D122),COLUMN($P122)-COLUMN(D122)+1)</f>
        <v>-</v>
      </c>
      <c r="E122" s="6" t="str">
        <f>INDEX('Rm, МПа'!$D:$P,ROW(E122),COLUMN($P122)-COLUMN(E122)+1)</f>
        <v>-</v>
      </c>
      <c r="F122" s="6">
        <f>INDEX('Rm, МПа'!$D:$P,ROW(F122),COLUMN($P122)-COLUMN(F122)+1)</f>
        <v>380</v>
      </c>
      <c r="G122" s="6">
        <f>INDEX('Rm, МПа'!$D:$P,ROW(G122),COLUMN($P122)-COLUMN(G122)+1)</f>
        <v>420</v>
      </c>
      <c r="H122" s="6">
        <f>INDEX('Rm, МПа'!$D:$P,ROW(H122),COLUMN($P122)-COLUMN(H122)+1)</f>
        <v>460</v>
      </c>
      <c r="I122" s="6">
        <f>INDEX('Rm, МПа'!$D:$P,ROW(I122),COLUMN($P122)-COLUMN(I122)+1)</f>
        <v>490</v>
      </c>
      <c r="J122" s="6">
        <f>INDEX('Rm, МПа'!$D:$P,ROW(J122),COLUMN($P122)-COLUMN(J122)+1)</f>
        <v>516</v>
      </c>
      <c r="K122" s="6">
        <f>INDEX('Rm, МПа'!$D:$P,ROW(K122),COLUMN($P122)-COLUMN(K122)+1)</f>
        <v>540</v>
      </c>
      <c r="L122" s="6">
        <f>INDEX('Rm, МПа'!$D:$P,ROW(L122),COLUMN($P122)-COLUMN(L122)+1)</f>
        <v>588</v>
      </c>
      <c r="M122" s="6">
        <f>INDEX('Rm, МПа'!$D:$P,ROW(M122),COLUMN($P122)-COLUMN(M122)+1)</f>
        <v>618</v>
      </c>
      <c r="N122" s="6">
        <f>INDEX('Rm, МПа'!$D:$P,ROW(N122),COLUMN($P122)-COLUMN(N122)+1)</f>
        <v>628</v>
      </c>
      <c r="O122" s="6">
        <f>INDEX('Rm, МПа'!$D:$P,ROW(O122),COLUMN($P122)-COLUMN(O122)+1)</f>
        <v>628</v>
      </c>
      <c r="P122" s="16">
        <f>INDEX('Rm, МПа'!$D:$P,ROW(P122),COLUMN($P122)-COLUMN(P122)+1)</f>
        <v>635</v>
      </c>
      <c r="Q122" s="15" t="str">
        <f>INDEX('Rp0,2, МПа'!$D:$P,ROW(D122),COLUMN($P122)-COLUMN(D122)+1)</f>
        <v>-</v>
      </c>
      <c r="R122" s="6" t="str">
        <f>INDEX('Rp0,2, МПа'!$D:$P,ROW(E122),COLUMN($P122)-COLUMN(E122)+1)</f>
        <v>-</v>
      </c>
      <c r="S122" s="6">
        <f>INDEX('Rp0,2, МПа'!$D:$P,ROW(F122),COLUMN($P122)-COLUMN(F122)+1)</f>
        <v>323</v>
      </c>
      <c r="T122" s="6">
        <f>INDEX('Rp0,2, МПа'!$D:$P,ROW(G122),COLUMN($P122)-COLUMN(G122)+1)</f>
        <v>348</v>
      </c>
      <c r="U122" s="6">
        <f>INDEX('Rp0,2, МПа'!$D:$P,ROW(H122),COLUMN($P122)-COLUMN(H122)+1)</f>
        <v>372</v>
      </c>
      <c r="V122" s="6">
        <f>INDEX('Rp0,2, МПа'!$D:$P,ROW(I122),COLUMN($P122)-COLUMN(I122)+1)</f>
        <v>392</v>
      </c>
      <c r="W122" s="6">
        <f>INDEX('Rp0,2, МПа'!$D:$P,ROW(J122),COLUMN($P122)-COLUMN(J122)+1)</f>
        <v>402</v>
      </c>
      <c r="X122" s="6">
        <f>INDEX('Rp0,2, МПа'!$D:$P,ROW(K122),COLUMN($P122)-COLUMN(K122)+1)</f>
        <v>420</v>
      </c>
      <c r="Y122" s="6">
        <f>INDEX('Rp0,2, МПа'!$D:$P,ROW(L122),COLUMN($P122)-COLUMN(L122)+1)</f>
        <v>428</v>
      </c>
      <c r="Z122" s="6">
        <f>INDEX('Rp0,2, МПа'!$D:$P,ROW(M122),COLUMN($P122)-COLUMN(M122)+1)</f>
        <v>435</v>
      </c>
      <c r="AA122" s="6">
        <f>INDEX('Rp0,2, МПа'!$D:$P,ROW(N122),COLUMN($P122)-COLUMN(N122)+1)</f>
        <v>440</v>
      </c>
      <c r="AB122" s="6">
        <f>INDEX('Rp0,2, МПа'!$D:$P,ROW(O122),COLUMN($P122)-COLUMN(O122)+1)</f>
        <v>440</v>
      </c>
      <c r="AC122" s="16">
        <f>INDEX('Rp0,2, МПа'!$D:$P,ROW(P122),COLUMN($P122)-COLUMN(P122)+1)</f>
        <v>440</v>
      </c>
    </row>
    <row r="123" spans="1:29" x14ac:dyDescent="0.25">
      <c r="A123" s="10" t="str">
        <f>INDEX('Обработка исходного'!B:B,ROW($B$3)+4*(ROW($B123)-ROW($B$3)))</f>
        <v>Сталь легированная</v>
      </c>
      <c r="B123" s="10" t="str">
        <f>INDEX('Обработка исходного'!D:D,ROW($B$3)+4*(ROW($B123)-ROW($B$3)))</f>
        <v>20ХМЛ</v>
      </c>
      <c r="C123" s="10" t="str">
        <f>IF(ISBLANK(INDEX('Обработка исходного'!E:E,ROW($B$3)+4*(ROW($B123)-ROW($B$3)))),"",INDEX('Обработка исходного'!E:E,ROW($B$3)+4*(ROW($B123)-ROW($B$3))))</f>
        <v>Отливки</v>
      </c>
      <c r="D123" s="15" t="str">
        <f>INDEX('Rm, МПа'!$D:$P,ROW(D123),COLUMN($P123)-COLUMN(D123)+1)</f>
        <v>-</v>
      </c>
      <c r="E123" s="6" t="str">
        <f>INDEX('Rm, МПа'!$D:$P,ROW(E123),COLUMN($P123)-COLUMN(E123)+1)</f>
        <v>-</v>
      </c>
      <c r="F123" s="6">
        <f>INDEX('Rm, МПа'!$D:$P,ROW(F123),COLUMN($P123)-COLUMN(F123)+1)</f>
        <v>410</v>
      </c>
      <c r="G123" s="6">
        <f>INDEX('Rm, МПа'!$D:$P,ROW(G123),COLUMN($P123)-COLUMN(G123)+1)</f>
        <v>425</v>
      </c>
      <c r="H123" s="6">
        <f>INDEX('Rm, МПа'!$D:$P,ROW(H123),COLUMN($P123)-COLUMN(H123)+1)</f>
        <v>430</v>
      </c>
      <c r="I123" s="6">
        <f>INDEX('Rm, МПа'!$D:$P,ROW(I123),COLUMN($P123)-COLUMN(I123)+1)</f>
        <v>440</v>
      </c>
      <c r="J123" s="6">
        <f>INDEX('Rm, МПа'!$D:$P,ROW(J123),COLUMN($P123)-COLUMN(J123)+1)</f>
        <v>450</v>
      </c>
      <c r="K123" s="6">
        <f>INDEX('Rm, МПа'!$D:$P,ROW(K123),COLUMN($P123)-COLUMN(K123)+1)</f>
        <v>460</v>
      </c>
      <c r="L123" s="6">
        <f>INDEX('Rm, МПа'!$D:$P,ROW(L123),COLUMN($P123)-COLUMN(L123)+1)</f>
        <v>470</v>
      </c>
      <c r="M123" s="6">
        <f>INDEX('Rm, МПа'!$D:$P,ROW(M123),COLUMN($P123)-COLUMN(M123)+1)</f>
        <v>475</v>
      </c>
      <c r="N123" s="6">
        <f>INDEX('Rm, МПа'!$D:$P,ROW(N123),COLUMN($P123)-COLUMN(N123)+1)</f>
        <v>480</v>
      </c>
      <c r="O123" s="6">
        <f>INDEX('Rm, МПа'!$D:$P,ROW(O123),COLUMN($P123)-COLUMN(O123)+1)</f>
        <v>490</v>
      </c>
      <c r="P123" s="16">
        <f>INDEX('Rm, МПа'!$D:$P,ROW(P123),COLUMN($P123)-COLUMN(P123)+1)</f>
        <v>500</v>
      </c>
      <c r="Q123" s="15" t="str">
        <f>INDEX('Rp0,2, МПа'!$D:$P,ROW(D123),COLUMN($P123)-COLUMN(D123)+1)</f>
        <v>-</v>
      </c>
      <c r="R123" s="6" t="str">
        <f>INDEX('Rp0,2, МПа'!$D:$P,ROW(E123),COLUMN($P123)-COLUMN(E123)+1)</f>
        <v>-</v>
      </c>
      <c r="S123" s="6">
        <f>INDEX('Rp0,2, МПа'!$D:$P,ROW(F123),COLUMN($P123)-COLUMN(F123)+1)</f>
        <v>323</v>
      </c>
      <c r="T123" s="6">
        <f>INDEX('Rp0,2, МПа'!$D:$P,ROW(G123),COLUMN($P123)-COLUMN(G123)+1)</f>
        <v>323</v>
      </c>
      <c r="U123" s="6">
        <f>INDEX('Rp0,2, МПа'!$D:$P,ROW(H123),COLUMN($P123)-COLUMN(H123)+1)</f>
        <v>340</v>
      </c>
      <c r="V123" s="6">
        <f>INDEX('Rp0,2, МПа'!$D:$P,ROW(I123),COLUMN($P123)-COLUMN(I123)+1)</f>
        <v>350</v>
      </c>
      <c r="W123" s="6">
        <f>INDEX('Rp0,2, МПа'!$D:$P,ROW(J123),COLUMN($P123)-COLUMN(J123)+1)</f>
        <v>360</v>
      </c>
      <c r="X123" s="6">
        <f>INDEX('Rp0,2, МПа'!$D:$P,ROW(K123),COLUMN($P123)-COLUMN(K123)+1)</f>
        <v>370</v>
      </c>
      <c r="Y123" s="6">
        <f>INDEX('Rp0,2, МПа'!$D:$P,ROW(L123),COLUMN($P123)-COLUMN(L123)+1)</f>
        <v>380</v>
      </c>
      <c r="Z123" s="6">
        <f>INDEX('Rp0,2, МПа'!$D:$P,ROW(M123),COLUMN($P123)-COLUMN(M123)+1)</f>
        <v>385</v>
      </c>
      <c r="AA123" s="6">
        <f>INDEX('Rp0,2, МПа'!$D:$P,ROW(N123),COLUMN($P123)-COLUMN(N123)+1)</f>
        <v>390</v>
      </c>
      <c r="AB123" s="6">
        <f>INDEX('Rp0,2, МПа'!$D:$P,ROW(O123),COLUMN($P123)-COLUMN(O123)+1)</f>
        <v>395</v>
      </c>
      <c r="AC123" s="16">
        <f>INDEX('Rp0,2, МПа'!$D:$P,ROW(P123),COLUMN($P123)-COLUMN(P123)+1)</f>
        <v>400</v>
      </c>
    </row>
    <row r="124" spans="1:29" x14ac:dyDescent="0.25">
      <c r="A124" s="10" t="str">
        <f>INDEX('Обработка исходного'!B:B,ROW($B$3)+4*(ROW($B124)-ROW($B$3)))</f>
        <v>Сталь легированная</v>
      </c>
      <c r="B124" s="10" t="str">
        <f>INDEX('Обработка исходного'!D:D,ROW($B$3)+4*(ROW($B124)-ROW($B$3)))</f>
        <v>20ХМФЛ</v>
      </c>
      <c r="C124" s="10" t="str">
        <f>IF(ISBLANK(INDEX('Обработка исходного'!E:E,ROW($B$3)+4*(ROW($B124)-ROW($B$3)))),"",INDEX('Обработка исходного'!E:E,ROW($B$3)+4*(ROW($B124)-ROW($B$3))))</f>
        <v>Отливки</v>
      </c>
      <c r="D124" s="15" t="str">
        <f>INDEX('Rm, МПа'!$D:$P,ROW(D124),COLUMN($P124)-COLUMN(D124)+1)</f>
        <v>-</v>
      </c>
      <c r="E124" s="6" t="str">
        <f>INDEX('Rm, МПа'!$D:$P,ROW(E124),COLUMN($P124)-COLUMN(E124)+1)</f>
        <v>-</v>
      </c>
      <c r="F124" s="6">
        <f>INDEX('Rm, МПа'!$D:$P,ROW(F124),COLUMN($P124)-COLUMN(F124)+1)</f>
        <v>400</v>
      </c>
      <c r="G124" s="6">
        <f>INDEX('Rm, МПа'!$D:$P,ROW(G124),COLUMN($P124)-COLUMN(G124)+1)</f>
        <v>452</v>
      </c>
      <c r="H124" s="6">
        <f>INDEX('Rm, МПа'!$D:$P,ROW(H124),COLUMN($P124)-COLUMN(H124)+1)</f>
        <v>461</v>
      </c>
      <c r="I124" s="6">
        <f>INDEX('Rm, МПа'!$D:$P,ROW(I124),COLUMN($P124)-COLUMN(I124)+1)</f>
        <v>480</v>
      </c>
      <c r="J124" s="6">
        <f>INDEX('Rm, МПа'!$D:$P,ROW(J124),COLUMN($P124)-COLUMN(J124)+1)</f>
        <v>480</v>
      </c>
      <c r="K124" s="6">
        <f>INDEX('Rm, МПа'!$D:$P,ROW(K124),COLUMN($P124)-COLUMN(K124)+1)</f>
        <v>485</v>
      </c>
      <c r="L124" s="6">
        <f>INDEX('Rm, МПа'!$D:$P,ROW(L124),COLUMN($P124)-COLUMN(L124)+1)</f>
        <v>491</v>
      </c>
      <c r="M124" s="6">
        <f>INDEX('Rm, МПа'!$D:$P,ROW(M124),COLUMN($P124)-COLUMN(M124)+1)</f>
        <v>491</v>
      </c>
      <c r="N124" s="6">
        <f>INDEX('Rm, МПа'!$D:$P,ROW(N124),COLUMN($P124)-COLUMN(N124)+1)</f>
        <v>491</v>
      </c>
      <c r="O124" s="6">
        <f>INDEX('Rm, МПа'!$D:$P,ROW(O124),COLUMN($P124)-COLUMN(O124)+1)</f>
        <v>491</v>
      </c>
      <c r="P124" s="16">
        <f>INDEX('Rm, МПа'!$D:$P,ROW(P124),COLUMN($P124)-COLUMN(P124)+1)</f>
        <v>491</v>
      </c>
      <c r="Q124" s="15" t="str">
        <f>INDEX('Rp0,2, МПа'!$D:$P,ROW(D124),COLUMN($P124)-COLUMN(D124)+1)</f>
        <v>-</v>
      </c>
      <c r="R124" s="6" t="str">
        <f>INDEX('Rp0,2, МПа'!$D:$P,ROW(E124),COLUMN($P124)-COLUMN(E124)+1)</f>
        <v>-</v>
      </c>
      <c r="S124" s="6">
        <f>INDEX('Rp0,2, МПа'!$D:$P,ROW(F124),COLUMN($P124)-COLUMN(F124)+1)</f>
        <v>270</v>
      </c>
      <c r="T124" s="6">
        <f>INDEX('Rp0,2, МПа'!$D:$P,ROW(G124),COLUMN($P124)-COLUMN(G124)+1)</f>
        <v>270</v>
      </c>
      <c r="U124" s="6">
        <f>INDEX('Rp0,2, МПа'!$D:$P,ROW(H124),COLUMN($P124)-COLUMN(H124)+1)</f>
        <v>270</v>
      </c>
      <c r="V124" s="6">
        <f>INDEX('Rp0,2, МПа'!$D:$P,ROW(I124),COLUMN($P124)-COLUMN(I124)+1)</f>
        <v>270</v>
      </c>
      <c r="W124" s="6">
        <f>INDEX('Rp0,2, МПа'!$D:$P,ROW(J124),COLUMN($P124)-COLUMN(J124)+1)</f>
        <v>270</v>
      </c>
      <c r="X124" s="6">
        <f>INDEX('Rp0,2, МПа'!$D:$P,ROW(K124),COLUMN($P124)-COLUMN(K124)+1)</f>
        <v>280</v>
      </c>
      <c r="Y124" s="6">
        <f>INDEX('Rp0,2, МПа'!$D:$P,ROW(L124),COLUMN($P124)-COLUMN(L124)+1)</f>
        <v>290</v>
      </c>
      <c r="Z124" s="6">
        <f>INDEX('Rp0,2, МПа'!$D:$P,ROW(M124),COLUMN($P124)-COLUMN(M124)+1)</f>
        <v>314</v>
      </c>
      <c r="AA124" s="6">
        <f>INDEX('Rp0,2, МПа'!$D:$P,ROW(N124),COLUMN($P124)-COLUMN(N124)+1)</f>
        <v>314</v>
      </c>
      <c r="AB124" s="6">
        <f>INDEX('Rp0,2, МПа'!$D:$P,ROW(O124),COLUMN($P124)-COLUMN(O124)+1)</f>
        <v>314</v>
      </c>
      <c r="AC124" s="16">
        <f>INDEX('Rp0,2, МПа'!$D:$P,ROW(P124),COLUMN($P124)-COLUMN(P124)+1)</f>
        <v>314</v>
      </c>
    </row>
    <row r="125" spans="1:29" x14ac:dyDescent="0.25">
      <c r="A125" s="10" t="str">
        <f>INDEX('Обработка исходного'!B:B,ROW($B$3)+4*(ROW($B125)-ROW($B$3)))</f>
        <v>Сталь легированная</v>
      </c>
      <c r="B125" s="10" t="str">
        <f>INDEX('Обработка исходного'!D:D,ROW($B$3)+4*(ROW($B125)-ROW($B$3)))</f>
        <v>20ХМФЛ</v>
      </c>
      <c r="C125" s="10" t="str">
        <f>IF(ISBLANK(INDEX('Обработка исходного'!E:E,ROW($B$3)+4*(ROW($B125)-ROW($B$3)))),"",INDEX('Обработка исходного'!E:E,ROW($B$3)+4*(ROW($B125)-ROW($B$3))))</f>
        <v>Прутки и полосы толщиной или диаметром до 80 мм</v>
      </c>
      <c r="D125" s="15" t="str">
        <f>INDEX('Rm, МПа'!$D:$P,ROW(D125),COLUMN($P125)-COLUMN(D125)+1)</f>
        <v>-</v>
      </c>
      <c r="E125" s="6" t="str">
        <f>INDEX('Rm, МПа'!$D:$P,ROW(E125),COLUMN($P125)-COLUMN(E125)+1)</f>
        <v>-</v>
      </c>
      <c r="F125" s="6">
        <f>INDEX('Rm, МПа'!$D:$P,ROW(F125),COLUMN($P125)-COLUMN(F125)+1)</f>
        <v>638</v>
      </c>
      <c r="G125" s="6">
        <f>INDEX('Rm, МПа'!$D:$P,ROW(G125),COLUMN($P125)-COLUMN(G125)+1)</f>
        <v>736</v>
      </c>
      <c r="H125" s="6">
        <f>INDEX('Rm, МПа'!$D:$P,ROW(H125),COLUMN($P125)-COLUMN(H125)+1)</f>
        <v>736</v>
      </c>
      <c r="I125" s="6">
        <f>INDEX('Rm, МПа'!$D:$P,ROW(I125),COLUMN($P125)-COLUMN(I125)+1)</f>
        <v>736</v>
      </c>
      <c r="J125" s="6">
        <f>INDEX('Rm, МПа'!$D:$P,ROW(J125),COLUMN($P125)-COLUMN(J125)+1)</f>
        <v>814</v>
      </c>
      <c r="K125" s="6">
        <f>INDEX('Rm, МПа'!$D:$P,ROW(K125),COLUMN($P125)-COLUMN(K125)+1)</f>
        <v>824</v>
      </c>
      <c r="L125" s="6">
        <f>INDEX('Rm, МПа'!$D:$P,ROW(L125),COLUMN($P125)-COLUMN(L125)+1)</f>
        <v>853</v>
      </c>
      <c r="M125" s="6">
        <f>INDEX('Rm, МПа'!$D:$P,ROW(M125),COLUMN($P125)-COLUMN(M125)+1)</f>
        <v>863</v>
      </c>
      <c r="N125" s="6">
        <f>INDEX('Rm, МПа'!$D:$P,ROW(N125),COLUMN($P125)-COLUMN(N125)+1)</f>
        <v>893</v>
      </c>
      <c r="O125" s="6">
        <f>INDEX('Rm, МПа'!$D:$P,ROW(O125),COLUMN($P125)-COLUMN(O125)+1)</f>
        <v>903</v>
      </c>
      <c r="P125" s="16">
        <f>INDEX('Rm, МПа'!$D:$P,ROW(P125),COLUMN($P125)-COLUMN(P125)+1)</f>
        <v>932</v>
      </c>
      <c r="Q125" s="15" t="str">
        <f>INDEX('Rp0,2, МПа'!$D:$P,ROW(D125),COLUMN($P125)-COLUMN(D125)+1)</f>
        <v>-</v>
      </c>
      <c r="R125" s="6" t="str">
        <f>INDEX('Rp0,2, МПа'!$D:$P,ROW(E125),COLUMN($P125)-COLUMN(E125)+1)</f>
        <v>-</v>
      </c>
      <c r="S125" s="6">
        <f>INDEX('Rp0,2, МПа'!$D:$P,ROW(F125),COLUMN($P125)-COLUMN(F125)+1)</f>
        <v>510</v>
      </c>
      <c r="T125" s="6">
        <f>INDEX('Rp0,2, МПа'!$D:$P,ROW(G125),COLUMN($P125)-COLUMN(G125)+1)</f>
        <v>559</v>
      </c>
      <c r="U125" s="6">
        <f>INDEX('Rp0,2, МПа'!$D:$P,ROW(H125),COLUMN($P125)-COLUMN(H125)+1)</f>
        <v>598</v>
      </c>
      <c r="V125" s="6">
        <f>INDEX('Rp0,2, МПа'!$D:$P,ROW(I125),COLUMN($P125)-COLUMN(I125)+1)</f>
        <v>628</v>
      </c>
      <c r="W125" s="6">
        <f>INDEX('Rp0,2, МПа'!$D:$P,ROW(J125),COLUMN($P125)-COLUMN(J125)+1)</f>
        <v>647</v>
      </c>
      <c r="X125" s="6">
        <f>INDEX('Rp0,2, МПа'!$D:$P,ROW(K125),COLUMN($P125)-COLUMN(K125)+1)</f>
        <v>657</v>
      </c>
      <c r="Y125" s="6">
        <f>INDEX('Rp0,2, МПа'!$D:$P,ROW(L125),COLUMN($P125)-COLUMN(L125)+1)</f>
        <v>677</v>
      </c>
      <c r="Z125" s="6">
        <f>INDEX('Rp0,2, МПа'!$D:$P,ROW(M125),COLUMN($P125)-COLUMN(M125)+1)</f>
        <v>687</v>
      </c>
      <c r="AA125" s="6">
        <f>INDEX('Rp0,2, МПа'!$D:$P,ROW(N125),COLUMN($P125)-COLUMN(N125)+1)</f>
        <v>706</v>
      </c>
      <c r="AB125" s="6">
        <f>INDEX('Rp0,2, МПа'!$D:$P,ROW(O125),COLUMN($P125)-COLUMN(O125)+1)</f>
        <v>736</v>
      </c>
      <c r="AC125" s="16">
        <f>INDEX('Rp0,2, МПа'!$D:$P,ROW(P125),COLUMN($P125)-COLUMN(P125)+1)</f>
        <v>736</v>
      </c>
    </row>
    <row r="126" spans="1:29" x14ac:dyDescent="0.25">
      <c r="A126" s="10" t="str">
        <f>INDEX('Обработка исходного'!B:B,ROW($B$3)+4*(ROW($B126)-ROW($B$3)))</f>
        <v>Сталь легированная</v>
      </c>
      <c r="B126" s="10" t="str">
        <f>INDEX('Обработка исходного'!D:D,ROW($B$3)+4*(ROW($B126)-ROW($B$3)))</f>
        <v>20ХМФЛ</v>
      </c>
      <c r="C126" s="10" t="str">
        <f>IF(ISBLANK(INDEX('Обработка исходного'!E:E,ROW($B$3)+4*(ROW($B126)-ROW($B$3)))),"",INDEX('Обработка исходного'!E:E,ROW($B$3)+4*(ROW($B126)-ROW($B$3))))</f>
        <v>Прутки и полосы толщиной или диаметром от 80 до 150 мм</v>
      </c>
      <c r="D126" s="15" t="str">
        <f>INDEX('Rm, МПа'!$D:$P,ROW(D126),COLUMN($P126)-COLUMN(D126)+1)</f>
        <v>-</v>
      </c>
      <c r="E126" s="6" t="str">
        <f>INDEX('Rm, МПа'!$D:$P,ROW(E126),COLUMN($P126)-COLUMN(E126)+1)</f>
        <v>-</v>
      </c>
      <c r="F126" s="6">
        <f>INDEX('Rm, МПа'!$D:$P,ROW(F126),COLUMN($P126)-COLUMN(F126)+1)</f>
        <v>638</v>
      </c>
      <c r="G126" s="6">
        <f>INDEX('Rm, МПа'!$D:$P,ROW(G126),COLUMN($P126)-COLUMN(G126)+1)</f>
        <v>736</v>
      </c>
      <c r="H126" s="6">
        <f>INDEX('Rm, МПа'!$D:$P,ROW(H126),COLUMN($P126)-COLUMN(H126)+1)</f>
        <v>736</v>
      </c>
      <c r="I126" s="6">
        <f>INDEX('Rm, МПа'!$D:$P,ROW(I126),COLUMN($P126)-COLUMN(I126)+1)</f>
        <v>736</v>
      </c>
      <c r="J126" s="6">
        <f>INDEX('Rm, МПа'!$D:$P,ROW(J126),COLUMN($P126)-COLUMN(J126)+1)</f>
        <v>814</v>
      </c>
      <c r="K126" s="6">
        <f>INDEX('Rm, МПа'!$D:$P,ROW(K126),COLUMN($P126)-COLUMN(K126)+1)</f>
        <v>824</v>
      </c>
      <c r="L126" s="6">
        <f>INDEX('Rm, МПа'!$D:$P,ROW(L126),COLUMN($P126)-COLUMN(L126)+1)</f>
        <v>853</v>
      </c>
      <c r="M126" s="6">
        <f>INDEX('Rm, МПа'!$D:$P,ROW(M126),COLUMN($P126)-COLUMN(M126)+1)</f>
        <v>863</v>
      </c>
      <c r="N126" s="6">
        <f>INDEX('Rm, МПа'!$D:$P,ROW(N126),COLUMN($P126)-COLUMN(N126)+1)</f>
        <v>893</v>
      </c>
      <c r="O126" s="6">
        <f>INDEX('Rm, МПа'!$D:$P,ROW(O126),COLUMN($P126)-COLUMN(O126)+1)</f>
        <v>903</v>
      </c>
      <c r="P126" s="16">
        <f>INDEX('Rm, МПа'!$D:$P,ROW(P126),COLUMN($P126)-COLUMN(P126)+1)</f>
        <v>932</v>
      </c>
      <c r="Q126" s="15" t="str">
        <f>INDEX('Rp0,2, МПа'!$D:$P,ROW(D126),COLUMN($P126)-COLUMN(D126)+1)</f>
        <v>-</v>
      </c>
      <c r="R126" s="6" t="str">
        <f>INDEX('Rp0,2, МПа'!$D:$P,ROW(E126),COLUMN($P126)-COLUMN(E126)+1)</f>
        <v>-</v>
      </c>
      <c r="S126" s="6">
        <f>INDEX('Rp0,2, МПа'!$D:$P,ROW(F126),COLUMN($P126)-COLUMN(F126)+1)</f>
        <v>510</v>
      </c>
      <c r="T126" s="6">
        <f>INDEX('Rp0,2, МПа'!$D:$P,ROW(G126),COLUMN($P126)-COLUMN(G126)+1)</f>
        <v>559</v>
      </c>
      <c r="U126" s="6">
        <f>INDEX('Rp0,2, МПа'!$D:$P,ROW(H126),COLUMN($P126)-COLUMN(H126)+1)</f>
        <v>598</v>
      </c>
      <c r="V126" s="6">
        <f>INDEX('Rp0,2, МПа'!$D:$P,ROW(I126),COLUMN($P126)-COLUMN(I126)+1)</f>
        <v>628</v>
      </c>
      <c r="W126" s="6">
        <f>INDEX('Rp0,2, МПа'!$D:$P,ROW(J126),COLUMN($P126)-COLUMN(J126)+1)</f>
        <v>647</v>
      </c>
      <c r="X126" s="6">
        <f>INDEX('Rp0,2, МПа'!$D:$P,ROW(K126),COLUMN($P126)-COLUMN(K126)+1)</f>
        <v>657</v>
      </c>
      <c r="Y126" s="6">
        <f>INDEX('Rp0,2, МПа'!$D:$P,ROW(L126),COLUMN($P126)-COLUMN(L126)+1)</f>
        <v>677</v>
      </c>
      <c r="Z126" s="6">
        <f>INDEX('Rp0,2, МПа'!$D:$P,ROW(M126),COLUMN($P126)-COLUMN(M126)+1)</f>
        <v>687</v>
      </c>
      <c r="AA126" s="6">
        <f>INDEX('Rp0,2, МПа'!$D:$P,ROW(N126),COLUMN($P126)-COLUMN(N126)+1)</f>
        <v>706</v>
      </c>
      <c r="AB126" s="6">
        <f>INDEX('Rp0,2, МПа'!$D:$P,ROW(O126),COLUMN($P126)-COLUMN(O126)+1)</f>
        <v>736</v>
      </c>
      <c r="AC126" s="16">
        <f>INDEX('Rp0,2, МПа'!$D:$P,ROW(P126),COLUMN($P126)-COLUMN(P126)+1)</f>
        <v>736</v>
      </c>
    </row>
    <row r="127" spans="1:29" x14ac:dyDescent="0.25">
      <c r="A127" s="10" t="str">
        <f>INDEX('Обработка исходного'!B:B,ROW($B$3)+4*(ROW($B127)-ROW($B$3)))</f>
        <v>Сталь легированная</v>
      </c>
      <c r="B127" s="10" t="str">
        <f>INDEX('Обработка исходного'!D:D,ROW($B$3)+4*(ROW($B127)-ROW($B$3)))</f>
        <v>20ХМФЛ</v>
      </c>
      <c r="C127" s="10" t="str">
        <f>IF(ISBLANK(INDEX('Обработка исходного'!E:E,ROW($B$3)+4*(ROW($B127)-ROW($B$3)))),"",INDEX('Обработка исходного'!E:E,ROW($B$3)+4*(ROW($B127)-ROW($B$3))))</f>
        <v>Прутки и полосы толщиной или диаметром от 150 до 250 мм</v>
      </c>
      <c r="D127" s="15" t="str">
        <f>INDEX('Rm, МПа'!$D:$P,ROW(D127),COLUMN($P127)-COLUMN(D127)+1)</f>
        <v>-</v>
      </c>
      <c r="E127" s="6" t="str">
        <f>INDEX('Rm, МПа'!$D:$P,ROW(E127),COLUMN($P127)-COLUMN(E127)+1)</f>
        <v>-</v>
      </c>
      <c r="F127" s="6">
        <f>INDEX('Rm, МПа'!$D:$P,ROW(F127),COLUMN($P127)-COLUMN(F127)+1)</f>
        <v>638</v>
      </c>
      <c r="G127" s="6">
        <f>INDEX('Rm, МПа'!$D:$P,ROW(G127),COLUMN($P127)-COLUMN(G127)+1)</f>
        <v>736</v>
      </c>
      <c r="H127" s="6">
        <f>INDEX('Rm, МПа'!$D:$P,ROW(H127),COLUMN($P127)-COLUMN(H127)+1)</f>
        <v>736</v>
      </c>
      <c r="I127" s="6">
        <f>INDEX('Rm, МПа'!$D:$P,ROW(I127),COLUMN($P127)-COLUMN(I127)+1)</f>
        <v>736</v>
      </c>
      <c r="J127" s="6">
        <f>INDEX('Rm, МПа'!$D:$P,ROW(J127),COLUMN($P127)-COLUMN(J127)+1)</f>
        <v>814</v>
      </c>
      <c r="K127" s="6">
        <f>INDEX('Rm, МПа'!$D:$P,ROW(K127),COLUMN($P127)-COLUMN(K127)+1)</f>
        <v>824</v>
      </c>
      <c r="L127" s="6">
        <f>INDEX('Rm, МПа'!$D:$P,ROW(L127),COLUMN($P127)-COLUMN(L127)+1)</f>
        <v>853</v>
      </c>
      <c r="M127" s="6">
        <f>INDEX('Rm, МПа'!$D:$P,ROW(M127),COLUMN($P127)-COLUMN(M127)+1)</f>
        <v>863</v>
      </c>
      <c r="N127" s="6">
        <f>INDEX('Rm, МПа'!$D:$P,ROW(N127),COLUMN($P127)-COLUMN(N127)+1)</f>
        <v>893</v>
      </c>
      <c r="O127" s="6">
        <f>INDEX('Rm, МПа'!$D:$P,ROW(O127),COLUMN($P127)-COLUMN(O127)+1)</f>
        <v>903</v>
      </c>
      <c r="P127" s="16">
        <f>INDEX('Rm, МПа'!$D:$P,ROW(P127),COLUMN($P127)-COLUMN(P127)+1)</f>
        <v>932</v>
      </c>
      <c r="Q127" s="15" t="str">
        <f>INDEX('Rp0,2, МПа'!$D:$P,ROW(D127),COLUMN($P127)-COLUMN(D127)+1)</f>
        <v>-</v>
      </c>
      <c r="R127" s="6" t="str">
        <f>INDEX('Rp0,2, МПа'!$D:$P,ROW(E127),COLUMN($P127)-COLUMN(E127)+1)</f>
        <v>-</v>
      </c>
      <c r="S127" s="6">
        <f>INDEX('Rp0,2, МПа'!$D:$P,ROW(F127),COLUMN($P127)-COLUMN(F127)+1)</f>
        <v>510</v>
      </c>
      <c r="T127" s="6">
        <f>INDEX('Rp0,2, МПа'!$D:$P,ROW(G127),COLUMN($P127)-COLUMN(G127)+1)</f>
        <v>559</v>
      </c>
      <c r="U127" s="6">
        <f>INDEX('Rp0,2, МПа'!$D:$P,ROW(H127),COLUMN($P127)-COLUMN(H127)+1)</f>
        <v>598</v>
      </c>
      <c r="V127" s="6">
        <f>INDEX('Rp0,2, МПа'!$D:$P,ROW(I127),COLUMN($P127)-COLUMN(I127)+1)</f>
        <v>628</v>
      </c>
      <c r="W127" s="6">
        <f>INDEX('Rp0,2, МПа'!$D:$P,ROW(J127),COLUMN($P127)-COLUMN(J127)+1)</f>
        <v>647</v>
      </c>
      <c r="X127" s="6">
        <f>INDEX('Rp0,2, МПа'!$D:$P,ROW(K127),COLUMN($P127)-COLUMN(K127)+1)</f>
        <v>651</v>
      </c>
      <c r="Y127" s="6">
        <f>INDEX('Rp0,2, МПа'!$D:$P,ROW(L127),COLUMN($P127)-COLUMN(L127)+1)</f>
        <v>677</v>
      </c>
      <c r="Z127" s="6">
        <f>INDEX('Rp0,2, МПа'!$D:$P,ROW(M127),COLUMN($P127)-COLUMN(M127)+1)</f>
        <v>687</v>
      </c>
      <c r="AA127" s="6">
        <f>INDEX('Rp0,2, МПа'!$D:$P,ROW(N127),COLUMN($P127)-COLUMN(N127)+1)</f>
        <v>706</v>
      </c>
      <c r="AB127" s="6">
        <f>INDEX('Rp0,2, МПа'!$D:$P,ROW(O127),COLUMN($P127)-COLUMN(O127)+1)</f>
        <v>736</v>
      </c>
      <c r="AC127" s="16">
        <f>INDEX('Rp0,2, МПа'!$D:$P,ROW(P127),COLUMN($P127)-COLUMN(P127)+1)</f>
        <v>736</v>
      </c>
    </row>
    <row r="128" spans="1:29" ht="25.5" x14ac:dyDescent="0.25">
      <c r="A128" s="10" t="str">
        <f>INDEX('Обработка исходного'!B:B,ROW($B$3)+4*(ROW($B128)-ROW($B$3)))</f>
        <v>Сталь легированная</v>
      </c>
      <c r="B128" s="10" t="str">
        <f>INDEX('Обработка исходного'!D:D,ROW($B$3)+4*(ROW($B128)-ROW($B$3)))</f>
        <v>30ХМА</v>
      </c>
      <c r="C128" s="10" t="str">
        <f>IF(ISBLANK(INDEX('Обработка исходного'!E:E,ROW($B$3)+4*(ROW($B128)-ROW($B$3)))),"",INDEX('Обработка исходного'!E:E,ROW($B$3)+4*(ROW($B128)-ROW($B$3))))</f>
        <v>Трубы наружным диаметром от 25 до 710 мм с толщиной стенки от 2,5 до 50 мм</v>
      </c>
      <c r="D128" s="15" t="str">
        <f>INDEX('Rm, МПа'!$D:$P,ROW(D128),COLUMN($P128)-COLUMN(D128)+1)</f>
        <v>-</v>
      </c>
      <c r="E128" s="6" t="str">
        <f>INDEX('Rm, МПа'!$D:$P,ROW(E128),COLUMN($P128)-COLUMN(E128)+1)</f>
        <v>-</v>
      </c>
      <c r="F128" s="6">
        <f>INDEX('Rm, МПа'!$D:$P,ROW(F128),COLUMN($P128)-COLUMN(F128)+1)</f>
        <v>402</v>
      </c>
      <c r="G128" s="6">
        <f>INDEX('Rm, МПа'!$D:$P,ROW(G128),COLUMN($P128)-COLUMN(G128)+1)</f>
        <v>432</v>
      </c>
      <c r="H128" s="6">
        <f>INDEX('Rm, МПа'!$D:$P,ROW(H128),COLUMN($P128)-COLUMN(H128)+1)</f>
        <v>510</v>
      </c>
      <c r="I128" s="6">
        <f>INDEX('Rm, МПа'!$D:$P,ROW(I128),COLUMN($P128)-COLUMN(I128)+1)</f>
        <v>520</v>
      </c>
      <c r="J128" s="6">
        <f>INDEX('Rm, МПа'!$D:$P,ROW(J128),COLUMN($P128)-COLUMN(J128)+1)</f>
        <v>530</v>
      </c>
      <c r="K128" s="6">
        <f>INDEX('Rm, МПа'!$D:$P,ROW(K128),COLUMN($P128)-COLUMN(K128)+1)</f>
        <v>530</v>
      </c>
      <c r="L128" s="6">
        <f>INDEX('Rm, МПа'!$D:$P,ROW(L128),COLUMN($P128)-COLUMN(L128)+1)</f>
        <v>530</v>
      </c>
      <c r="M128" s="6">
        <f>INDEX('Rm, МПа'!$D:$P,ROW(M128),COLUMN($P128)-COLUMN(M128)+1)</f>
        <v>540</v>
      </c>
      <c r="N128" s="6">
        <f>INDEX('Rm, МПа'!$D:$P,ROW(N128),COLUMN($P128)-COLUMN(N128)+1)</f>
        <v>559</v>
      </c>
      <c r="O128" s="6">
        <f>INDEX('Rm, МПа'!$D:$P,ROW(O128),COLUMN($P128)-COLUMN(O128)+1)</f>
        <v>569</v>
      </c>
      <c r="P128" s="16">
        <f>INDEX('Rm, МПа'!$D:$P,ROW(P128),COLUMN($P128)-COLUMN(P128)+1)</f>
        <v>589</v>
      </c>
      <c r="Q128" s="15" t="str">
        <f>INDEX('Rp0,2, МПа'!$D:$P,ROW(D128),COLUMN($P128)-COLUMN(D128)+1)</f>
        <v>-</v>
      </c>
      <c r="R128" s="6" t="str">
        <f>INDEX('Rp0,2, МПа'!$D:$P,ROW(E128),COLUMN($P128)-COLUMN(E128)+1)</f>
        <v>-</v>
      </c>
      <c r="S128" s="6">
        <f>INDEX('Rp0,2, МПа'!$D:$P,ROW(F128),COLUMN($P128)-COLUMN(F128)+1)</f>
        <v>294</v>
      </c>
      <c r="T128" s="6">
        <f>INDEX('Rp0,2, МПа'!$D:$P,ROW(G128),COLUMN($P128)-COLUMN(G128)+1)</f>
        <v>294</v>
      </c>
      <c r="U128" s="6">
        <f>INDEX('Rp0,2, МПа'!$D:$P,ROW(H128),COLUMN($P128)-COLUMN(H128)+1)</f>
        <v>314</v>
      </c>
      <c r="V128" s="6">
        <f>INDEX('Rp0,2, МПа'!$D:$P,ROW(I128),COLUMN($P128)-COLUMN(I128)+1)</f>
        <v>314</v>
      </c>
      <c r="W128" s="6">
        <f>INDEX('Rp0,2, МПа'!$D:$P,ROW(J128),COLUMN($P128)-COLUMN(J128)+1)</f>
        <v>324</v>
      </c>
      <c r="X128" s="6">
        <f>INDEX('Rp0,2, МПа'!$D:$P,ROW(K128),COLUMN($P128)-COLUMN(K128)+1)</f>
        <v>324</v>
      </c>
      <c r="Y128" s="6">
        <f>INDEX('Rp0,2, МПа'!$D:$P,ROW(L128),COLUMN($P128)-COLUMN(L128)+1)</f>
        <v>324</v>
      </c>
      <c r="Z128" s="6">
        <f>INDEX('Rp0,2, МПа'!$D:$P,ROW(M128),COLUMN($P128)-COLUMN(M128)+1)</f>
        <v>343</v>
      </c>
      <c r="AA128" s="6">
        <f>INDEX('Rp0,2, МПа'!$D:$P,ROW(N128),COLUMN($P128)-COLUMN(N128)+1)</f>
        <v>373</v>
      </c>
      <c r="AB128" s="6">
        <f>INDEX('Rp0,2, МПа'!$D:$P,ROW(O128),COLUMN($P128)-COLUMN(O128)+1)</f>
        <v>392</v>
      </c>
      <c r="AC128" s="16">
        <f>INDEX('Rp0,2, МПа'!$D:$P,ROW(P128),COLUMN($P128)-COLUMN(P128)+1)</f>
        <v>392</v>
      </c>
    </row>
    <row r="129" spans="1:29" ht="25.5" x14ac:dyDescent="0.25">
      <c r="A129" s="10" t="str">
        <f>INDEX('Обработка исходного'!B:B,ROW($B$3)+4*(ROW($B129)-ROW($B$3)))</f>
        <v>Сталь легированная</v>
      </c>
      <c r="B129" s="10" t="str">
        <f>INDEX('Обработка исходного'!D:D,ROW($B$3)+4*(ROW($B129)-ROW($B$3)))</f>
        <v>30ХМА</v>
      </c>
      <c r="C129" s="10" t="str">
        <f>IF(ISBLANK(INDEX('Обработка исходного'!E:E,ROW($B$3)+4*(ROW($B129)-ROW($B$3)))),"",INDEX('Обработка исходного'!E:E,ROW($B$3)+4*(ROW($B129)-ROW($B$3))))</f>
        <v>Заготовки крепежных деталей толщиной или диаметром до 100 мм, КП395*</v>
      </c>
      <c r="D129" s="15" t="str">
        <f>INDEX('Rm, МПа'!$D:$P,ROW(D129),COLUMN($P129)-COLUMN(D129)+1)</f>
        <v>-</v>
      </c>
      <c r="E129" s="6" t="str">
        <f>INDEX('Rm, МПа'!$D:$P,ROW(E129),COLUMN($P129)-COLUMN(E129)+1)</f>
        <v>-</v>
      </c>
      <c r="F129" s="6">
        <f>INDEX('Rm, МПа'!$D:$P,ROW(F129),COLUMN($P129)-COLUMN(F129)+1)</f>
        <v>422</v>
      </c>
      <c r="G129" s="6">
        <f>INDEX('Rm, МПа'!$D:$P,ROW(G129),COLUMN($P129)-COLUMN(G129)+1)</f>
        <v>471</v>
      </c>
      <c r="H129" s="6">
        <f>INDEX('Rm, МПа'!$D:$P,ROW(H129),COLUMN($P129)-COLUMN(H129)+1)</f>
        <v>530</v>
      </c>
      <c r="I129" s="6">
        <f>INDEX('Rm, МПа'!$D:$P,ROW(I129),COLUMN($P129)-COLUMN(I129)+1)</f>
        <v>540</v>
      </c>
      <c r="J129" s="6">
        <f>INDEX('Rm, МПа'!$D:$P,ROW(J129),COLUMN($P129)-COLUMN(J129)+1)</f>
        <v>540</v>
      </c>
      <c r="K129" s="6">
        <f>INDEX('Rm, МПа'!$D:$P,ROW(K129),COLUMN($P129)-COLUMN(K129)+1)</f>
        <v>549</v>
      </c>
      <c r="L129" s="6">
        <f>INDEX('Rm, МПа'!$D:$P,ROW(L129),COLUMN($P129)-COLUMN(L129)+1)</f>
        <v>559</v>
      </c>
      <c r="M129" s="6">
        <f>INDEX('Rm, МПа'!$D:$P,ROW(M129),COLUMN($P129)-COLUMN(M129)+1)</f>
        <v>589</v>
      </c>
      <c r="N129" s="6">
        <f>INDEX('Rm, МПа'!$D:$P,ROW(N129),COLUMN($P129)-COLUMN(N129)+1)</f>
        <v>598</v>
      </c>
      <c r="O129" s="6">
        <f>INDEX('Rm, МПа'!$D:$P,ROW(O129),COLUMN($P129)-COLUMN(O129)+1)</f>
        <v>608</v>
      </c>
      <c r="P129" s="16">
        <f>INDEX('Rm, МПа'!$D:$P,ROW(P129),COLUMN($P129)-COLUMN(P129)+1)</f>
        <v>618</v>
      </c>
      <c r="Q129" s="15" t="str">
        <f>INDEX('Rp0,2, МПа'!$D:$P,ROW(D129),COLUMN($P129)-COLUMN(D129)+1)</f>
        <v>-</v>
      </c>
      <c r="R129" s="6" t="str">
        <f>INDEX('Rp0,2, МПа'!$D:$P,ROW(E129),COLUMN($P129)-COLUMN(E129)+1)</f>
        <v>-</v>
      </c>
      <c r="S129" s="6">
        <f>INDEX('Rp0,2, МПа'!$D:$P,ROW(F129),COLUMN($P129)-COLUMN(F129)+1)</f>
        <v>275</v>
      </c>
      <c r="T129" s="6">
        <f>INDEX('Rp0,2, МПа'!$D:$P,ROW(G129),COLUMN($P129)-COLUMN(G129)+1)</f>
        <v>294</v>
      </c>
      <c r="U129" s="6">
        <f>INDEX('Rp0,2, МПа'!$D:$P,ROW(H129),COLUMN($P129)-COLUMN(H129)+1)</f>
        <v>314</v>
      </c>
      <c r="V129" s="6">
        <f>INDEX('Rp0,2, МПа'!$D:$P,ROW(I129),COLUMN($P129)-COLUMN(I129)+1)</f>
        <v>314</v>
      </c>
      <c r="W129" s="6">
        <f>INDEX('Rp0,2, МПа'!$D:$P,ROW(J129),COLUMN($P129)-COLUMN(J129)+1)</f>
        <v>323</v>
      </c>
      <c r="X129" s="6">
        <f>INDEX('Rp0,2, МПа'!$D:$P,ROW(K129),COLUMN($P129)-COLUMN(K129)+1)</f>
        <v>323</v>
      </c>
      <c r="Y129" s="6">
        <f>INDEX('Rp0,2, МПа'!$D:$P,ROW(L129),COLUMN($P129)-COLUMN(L129)+1)</f>
        <v>323</v>
      </c>
      <c r="Z129" s="6">
        <f>INDEX('Rp0,2, МПа'!$D:$P,ROW(M129),COLUMN($P129)-COLUMN(M129)+1)</f>
        <v>353</v>
      </c>
      <c r="AA129" s="6">
        <f>INDEX('Rp0,2, МПа'!$D:$P,ROW(N129),COLUMN($P129)-COLUMN(N129)+1)</f>
        <v>373</v>
      </c>
      <c r="AB129" s="6">
        <f>INDEX('Rp0,2, МПа'!$D:$P,ROW(O129),COLUMN($P129)-COLUMN(O129)+1)</f>
        <v>395</v>
      </c>
      <c r="AC129" s="16">
        <f>INDEX('Rp0,2, МПа'!$D:$P,ROW(P129),COLUMN($P129)-COLUMN(P129)+1)</f>
        <v>395</v>
      </c>
    </row>
    <row r="130" spans="1:29" ht="25.5" x14ac:dyDescent="0.25">
      <c r="A130" s="10" t="str">
        <f>INDEX('Обработка исходного'!B:B,ROW($B$3)+4*(ROW($B130)-ROW($B$3)))</f>
        <v>Сталь легированная</v>
      </c>
      <c r="B130" s="10" t="str">
        <f>INDEX('Обработка исходного'!D:D,ROW($B$3)+4*(ROW($B130)-ROW($B$3)))</f>
        <v>30ХМА</v>
      </c>
      <c r="C130" s="10" t="str">
        <f>IF(ISBLANK(INDEX('Обработка исходного'!E:E,ROW($B$3)+4*(ROW($B130)-ROW($B$3)))),"",INDEX('Обработка исходного'!E:E,ROW($B$3)+4*(ROW($B130)-ROW($B$3))))</f>
        <v>Заготовки крепежных деталей толщиной или диаметром до 300 мм, КП440*</v>
      </c>
      <c r="D130" s="15" t="str">
        <f>INDEX('Rm, МПа'!$D:$P,ROW(D130),COLUMN($P130)-COLUMN(D130)+1)</f>
        <v>-</v>
      </c>
      <c r="E130" s="6" t="str">
        <f>INDEX('Rm, МПа'!$D:$P,ROW(E130),COLUMN($P130)-COLUMN(E130)+1)</f>
        <v>-</v>
      </c>
      <c r="F130" s="6">
        <f>INDEX('Rm, МПа'!$D:$P,ROW(F130),COLUMN($P130)-COLUMN(F130)+1)</f>
        <v>333</v>
      </c>
      <c r="G130" s="6">
        <f>INDEX('Rm, МПа'!$D:$P,ROW(G130),COLUMN($P130)-COLUMN(G130)+1)</f>
        <v>374</v>
      </c>
      <c r="H130" s="6">
        <f>INDEX('Rm, МПа'!$D:$P,ROW(H130),COLUMN($P130)-COLUMN(H130)+1)</f>
        <v>429</v>
      </c>
      <c r="I130" s="6">
        <f>INDEX('Rm, МПа'!$D:$P,ROW(I130),COLUMN($P130)-COLUMN(I130)+1)</f>
        <v>428</v>
      </c>
      <c r="J130" s="6">
        <f>INDEX('Rm, МПа'!$D:$P,ROW(J130),COLUMN($P130)-COLUMN(J130)+1)</f>
        <v>428</v>
      </c>
      <c r="K130" s="6">
        <f>INDEX('Rm, МПа'!$D:$P,ROW(K130),COLUMN($P130)-COLUMN(K130)+1)</f>
        <v>435</v>
      </c>
      <c r="L130" s="6">
        <f>INDEX('Rm, МПа'!$D:$P,ROW(L130),COLUMN($P130)-COLUMN(L130)+1)</f>
        <v>443</v>
      </c>
      <c r="M130" s="6">
        <f>INDEX('Rm, МПа'!$D:$P,ROW(M130),COLUMN($P130)-COLUMN(M130)+1)</f>
        <v>467</v>
      </c>
      <c r="N130" s="6">
        <f>INDEX('Rm, МПа'!$D:$P,ROW(N130),COLUMN($P130)-COLUMN(N130)+1)</f>
        <v>474</v>
      </c>
      <c r="O130" s="6">
        <f>INDEX('Rm, МПа'!$D:$P,ROW(O130),COLUMN($P130)-COLUMN(O130)+1)</f>
        <v>482</v>
      </c>
      <c r="P130" s="16">
        <f>INDEX('Rm, МПа'!$D:$P,ROW(P130),COLUMN($P130)-COLUMN(P130)+1)</f>
        <v>491</v>
      </c>
      <c r="Q130" s="15" t="str">
        <f>INDEX('Rp0,2, МПа'!$D:$P,ROW(D130),COLUMN($P130)-COLUMN(D130)+1)</f>
        <v>-</v>
      </c>
      <c r="R130" s="6" t="str">
        <f>INDEX('Rp0,2, МПа'!$D:$P,ROW(E130),COLUMN($P130)-COLUMN(E130)+1)</f>
        <v>-</v>
      </c>
      <c r="S130" s="6">
        <f>INDEX('Rp0,2, МПа'!$D:$P,ROW(F130),COLUMN($P130)-COLUMN(F130)+1)</f>
        <v>255</v>
      </c>
      <c r="T130" s="6">
        <f>INDEX('Rp0,2, МПа'!$D:$P,ROW(G130),COLUMN($P130)-COLUMN(G130)+1)</f>
        <v>265</v>
      </c>
      <c r="U130" s="6">
        <f>INDEX('Rp0,2, МПа'!$D:$P,ROW(H130),COLUMN($P130)-COLUMN(H130)+1)</f>
        <v>275</v>
      </c>
      <c r="V130" s="6">
        <f>INDEX('Rp0,2, МПа'!$D:$P,ROW(I130),COLUMN($P130)-COLUMN(I130)+1)</f>
        <v>294</v>
      </c>
      <c r="W130" s="6">
        <f>INDEX('Rp0,2, МПа'!$D:$P,ROW(J130),COLUMN($P130)-COLUMN(J130)+1)</f>
        <v>323</v>
      </c>
      <c r="X130" s="6">
        <f>INDEX('Rp0,2, МПа'!$D:$P,ROW(K130),COLUMN($P130)-COLUMN(K130)+1)</f>
        <v>345</v>
      </c>
      <c r="Y130" s="6">
        <f>INDEX('Rp0,2, МПа'!$D:$P,ROW(L130),COLUMN($P130)-COLUMN(L130)+1)</f>
        <v>365</v>
      </c>
      <c r="Z130" s="6">
        <f>INDEX('Rp0,2, МПа'!$D:$P,ROW(M130),COLUMN($P130)-COLUMN(M130)+1)</f>
        <v>390</v>
      </c>
      <c r="AA130" s="6">
        <f>INDEX('Rp0,2, МПа'!$D:$P,ROW(N130),COLUMN($P130)-COLUMN(N130)+1)</f>
        <v>415</v>
      </c>
      <c r="AB130" s="6">
        <f>INDEX('Rp0,2, МПа'!$D:$P,ROW(O130),COLUMN($P130)-COLUMN(O130)+1)</f>
        <v>425</v>
      </c>
      <c r="AC130" s="16">
        <f>INDEX('Rp0,2, МПа'!$D:$P,ROW(P130),COLUMN($P130)-COLUMN(P130)+1)</f>
        <v>440</v>
      </c>
    </row>
    <row r="131" spans="1:29" ht="25.5" x14ac:dyDescent="0.25">
      <c r="A131" s="10" t="str">
        <f>INDEX('Обработка исходного'!B:B,ROW($B$3)+4*(ROW($B131)-ROW($B$3)))</f>
        <v>Сталь легированная</v>
      </c>
      <c r="B131" s="10" t="str">
        <f>INDEX('Обработка исходного'!D:D,ROW($B$3)+4*(ROW($B131)-ROW($B$3)))</f>
        <v>30ХМА</v>
      </c>
      <c r="C131" s="10" t="str">
        <f>IF(ISBLANK(INDEX('Обработка исходного'!E:E,ROW($B$3)+4*(ROW($B131)-ROW($B$3)))),"",INDEX('Обработка исходного'!E:E,ROW($B$3)+4*(ROW($B131)-ROW($B$3))))</f>
        <v>Заготовки крепежных деталей толщиной или диаметром от 100 до 200 мм, КП490*</v>
      </c>
      <c r="D131" s="15" t="str">
        <f>INDEX('Rm, МПа'!$D:$P,ROW(D131),COLUMN($P131)-COLUMN(D131)+1)</f>
        <v>-</v>
      </c>
      <c r="E131" s="6" t="str">
        <f>INDEX('Rm, МПа'!$D:$P,ROW(E131),COLUMN($P131)-COLUMN(E131)+1)</f>
        <v>-</v>
      </c>
      <c r="F131" s="6">
        <f>INDEX('Rm, МПа'!$D:$P,ROW(F131),COLUMN($P131)-COLUMN(F131)+1)</f>
        <v>412</v>
      </c>
      <c r="G131" s="6">
        <f>INDEX('Rm, МПа'!$D:$P,ROW(G131),COLUMN($P131)-COLUMN(G131)+1)</f>
        <v>461</v>
      </c>
      <c r="H131" s="6">
        <f>INDEX('Rm, МПа'!$D:$P,ROW(H131),COLUMN($P131)-COLUMN(H131)+1)</f>
        <v>500</v>
      </c>
      <c r="I131" s="6">
        <f>INDEX('Rm, МПа'!$D:$P,ROW(I131),COLUMN($P131)-COLUMN(I131)+1)</f>
        <v>519</v>
      </c>
      <c r="J131" s="6">
        <f>INDEX('Rm, МПа'!$D:$P,ROW(J131),COLUMN($P131)-COLUMN(J131)+1)</f>
        <v>529</v>
      </c>
      <c r="K131" s="6">
        <f>INDEX('Rm, МПа'!$D:$P,ROW(K131),COLUMN($P131)-COLUMN(K131)+1)</f>
        <v>529</v>
      </c>
      <c r="L131" s="6">
        <f>INDEX('Rm, МПа'!$D:$P,ROW(L131),COLUMN($P131)-COLUMN(L131)+1)</f>
        <v>539</v>
      </c>
      <c r="M131" s="6">
        <f>INDEX('Rm, МПа'!$D:$P,ROW(M131),COLUMN($P131)-COLUMN(M131)+1)</f>
        <v>559</v>
      </c>
      <c r="N131" s="6">
        <f>INDEX('Rm, МПа'!$D:$P,ROW(N131),COLUMN($P131)-COLUMN(N131)+1)</f>
        <v>568</v>
      </c>
      <c r="O131" s="6">
        <f>INDEX('Rm, МПа'!$D:$P,ROW(O131),COLUMN($P131)-COLUMN(O131)+1)</f>
        <v>578</v>
      </c>
      <c r="P131" s="16">
        <f>INDEX('Rm, МПа'!$D:$P,ROW(P131),COLUMN($P131)-COLUMN(P131)+1)</f>
        <v>588</v>
      </c>
      <c r="Q131" s="15" t="str">
        <f>INDEX('Rp0,2, МПа'!$D:$P,ROW(D131),COLUMN($P131)-COLUMN(D131)+1)</f>
        <v>-</v>
      </c>
      <c r="R131" s="6" t="str">
        <f>INDEX('Rp0,2, МПа'!$D:$P,ROW(E131),COLUMN($P131)-COLUMN(E131)+1)</f>
        <v>-</v>
      </c>
      <c r="S131" s="6">
        <f>INDEX('Rp0,2, МПа'!$D:$P,ROW(F131),COLUMN($P131)-COLUMN(F131)+1)</f>
        <v>294</v>
      </c>
      <c r="T131" s="6">
        <f>INDEX('Rp0,2, МПа'!$D:$P,ROW(G131),COLUMN($P131)-COLUMN(G131)+1)</f>
        <v>304</v>
      </c>
      <c r="U131" s="6">
        <f>INDEX('Rp0,2, МПа'!$D:$P,ROW(H131),COLUMN($P131)-COLUMN(H131)+1)</f>
        <v>323</v>
      </c>
      <c r="V131" s="6">
        <f>INDEX('Rp0,2, МПа'!$D:$P,ROW(I131),COLUMN($P131)-COLUMN(I131)+1)</f>
        <v>343</v>
      </c>
      <c r="W131" s="6">
        <f>INDEX('Rp0,2, МПа'!$D:$P,ROW(J131),COLUMN($P131)-COLUMN(J131)+1)</f>
        <v>367</v>
      </c>
      <c r="X131" s="6">
        <f>INDEX('Rp0,2, МПа'!$D:$P,ROW(K131),COLUMN($P131)-COLUMN(K131)+1)</f>
        <v>382</v>
      </c>
      <c r="Y131" s="6">
        <f>INDEX('Rp0,2, МПа'!$D:$P,ROW(L131),COLUMN($P131)-COLUMN(L131)+1)</f>
        <v>402</v>
      </c>
      <c r="Z131" s="6">
        <f>INDEX('Rp0,2, МПа'!$D:$P,ROW(M131),COLUMN($P131)-COLUMN(M131)+1)</f>
        <v>441</v>
      </c>
      <c r="AA131" s="6">
        <f>INDEX('Rp0,2, МПа'!$D:$P,ROW(N131),COLUMN($P131)-COLUMN(N131)+1)</f>
        <v>461</v>
      </c>
      <c r="AB131" s="6">
        <f>INDEX('Rp0,2, МПа'!$D:$P,ROW(O131),COLUMN($P131)-COLUMN(O131)+1)</f>
        <v>490</v>
      </c>
      <c r="AC131" s="16">
        <f>INDEX('Rp0,2, МПа'!$D:$P,ROW(P131),COLUMN($P131)-COLUMN(P131)+1)</f>
        <v>490</v>
      </c>
    </row>
    <row r="132" spans="1:29" ht="25.5" x14ac:dyDescent="0.25">
      <c r="A132" s="10" t="str">
        <f>INDEX('Обработка исходного'!B:B,ROW($B$3)+4*(ROW($B132)-ROW($B$3)))</f>
        <v>Сталь легированная</v>
      </c>
      <c r="B132" s="10" t="str">
        <f>INDEX('Обработка исходного'!D:D,ROW($B$3)+4*(ROW($B132)-ROW($B$3)))</f>
        <v>30ХМА</v>
      </c>
      <c r="C132" s="10" t="str">
        <f>IF(ISBLANK(INDEX('Обработка исходного'!E:E,ROW($B$3)+4*(ROW($B132)-ROW($B$3)))),"",INDEX('Обработка исходного'!E:E,ROW($B$3)+4*(ROW($B132)-ROW($B$3))))</f>
        <v>Заготовки крепежных деталей толщиной или диаметром до 100 мм КП590*</v>
      </c>
      <c r="D132" s="15" t="str">
        <f>INDEX('Rm, МПа'!$D:$P,ROW(D132),COLUMN($P132)-COLUMN(D132)+1)</f>
        <v>-</v>
      </c>
      <c r="E132" s="6" t="str">
        <f>INDEX('Rm, МПа'!$D:$P,ROW(E132),COLUMN($P132)-COLUMN(E132)+1)</f>
        <v>-</v>
      </c>
      <c r="F132" s="6">
        <f>INDEX('Rm, МПа'!$D:$P,ROW(F132),COLUMN($P132)-COLUMN(F132)+1)</f>
        <v>500</v>
      </c>
      <c r="G132" s="6">
        <f>INDEX('Rm, МПа'!$D:$P,ROW(G132),COLUMN($P132)-COLUMN(G132)+1)</f>
        <v>559</v>
      </c>
      <c r="H132" s="6">
        <f>INDEX('Rm, МПа'!$D:$P,ROW(H132),COLUMN($P132)-COLUMN(H132)+1)</f>
        <v>638</v>
      </c>
      <c r="I132" s="6">
        <f>INDEX('Rm, МПа'!$D:$P,ROW(I132),COLUMN($P132)-COLUMN(I132)+1)</f>
        <v>647</v>
      </c>
      <c r="J132" s="6">
        <f>INDEX('Rm, МПа'!$D:$P,ROW(J132),COLUMN($P132)-COLUMN(J132)+1)</f>
        <v>657</v>
      </c>
      <c r="K132" s="6">
        <f>INDEX('Rm, МПа'!$D:$P,ROW(K132),COLUMN($P132)-COLUMN(K132)+1)</f>
        <v>667</v>
      </c>
      <c r="L132" s="6">
        <f>INDEX('Rm, МПа'!$D:$P,ROW(L132),COLUMN($P132)-COLUMN(L132)+1)</f>
        <v>676</v>
      </c>
      <c r="M132" s="6">
        <f>INDEX('Rm, МПа'!$D:$P,ROW(M132),COLUMN($P132)-COLUMN(M132)+1)</f>
        <v>687</v>
      </c>
      <c r="N132" s="6">
        <f>INDEX('Rm, МПа'!$D:$P,ROW(N132),COLUMN($P132)-COLUMN(N132)+1)</f>
        <v>716</v>
      </c>
      <c r="O132" s="6">
        <f>INDEX('Rm, МПа'!$D:$P,ROW(O132),COLUMN($P132)-COLUMN(O132)+1)</f>
        <v>716</v>
      </c>
      <c r="P132" s="16">
        <f>INDEX('Rm, МПа'!$D:$P,ROW(P132),COLUMN($P132)-COLUMN(P132)+1)</f>
        <v>736</v>
      </c>
      <c r="Q132" s="15" t="str">
        <f>INDEX('Rp0,2, МПа'!$D:$P,ROW(D132),COLUMN($P132)-COLUMN(D132)+1)</f>
        <v>-</v>
      </c>
      <c r="R132" s="6" t="str">
        <f>INDEX('Rp0,2, МПа'!$D:$P,ROW(E132),COLUMN($P132)-COLUMN(E132)+1)</f>
        <v>-</v>
      </c>
      <c r="S132" s="6">
        <f>INDEX('Rp0,2, МПа'!$D:$P,ROW(F132),COLUMN($P132)-COLUMN(F132)+1)</f>
        <v>343</v>
      </c>
      <c r="T132" s="6">
        <f>INDEX('Rp0,2, МПа'!$D:$P,ROW(G132),COLUMN($P132)-COLUMN(G132)+1)</f>
        <v>353</v>
      </c>
      <c r="U132" s="6">
        <f>INDEX('Rp0,2, МПа'!$D:$P,ROW(H132),COLUMN($P132)-COLUMN(H132)+1)</f>
        <v>392</v>
      </c>
      <c r="V132" s="6">
        <f>INDEX('Rp0,2, МПа'!$D:$P,ROW(I132),COLUMN($P132)-COLUMN(I132)+1)</f>
        <v>392</v>
      </c>
      <c r="W132" s="6">
        <f>INDEX('Rp0,2, МПа'!$D:$P,ROW(J132),COLUMN($P132)-COLUMN(J132)+1)</f>
        <v>412</v>
      </c>
      <c r="X132" s="6">
        <f>INDEX('Rp0,2, МПа'!$D:$P,ROW(K132),COLUMN($P132)-COLUMN(K132)+1)</f>
        <v>481</v>
      </c>
      <c r="Y132" s="6">
        <f>INDEX('Rp0,2, МПа'!$D:$P,ROW(L132),COLUMN($P132)-COLUMN(L132)+1)</f>
        <v>461</v>
      </c>
      <c r="Z132" s="6">
        <f>INDEX('Rp0,2, МПа'!$D:$P,ROW(M132),COLUMN($P132)-COLUMN(M132)+1)</f>
        <v>510</v>
      </c>
      <c r="AA132" s="6">
        <f>INDEX('Rp0,2, МПа'!$D:$P,ROW(N132),COLUMN($P132)-COLUMN(N132)+1)</f>
        <v>559</v>
      </c>
      <c r="AB132" s="6">
        <f>INDEX('Rp0,2, МПа'!$D:$P,ROW(O132),COLUMN($P132)-COLUMN(O132)+1)</f>
        <v>569</v>
      </c>
      <c r="AC132" s="16">
        <f>INDEX('Rp0,2, МПа'!$D:$P,ROW(P132),COLUMN($P132)-COLUMN(P132)+1)</f>
        <v>590</v>
      </c>
    </row>
    <row r="133" spans="1:29" ht="25.5" x14ac:dyDescent="0.25">
      <c r="A133" s="10" t="str">
        <f>INDEX('Обработка исходного'!B:B,ROW($B$3)+4*(ROW($B133)-ROW($B$3)))</f>
        <v>Сталь легированная</v>
      </c>
      <c r="B133" s="10" t="str">
        <f>INDEX('Обработка исходного'!D:D,ROW($B$3)+4*(ROW($B133)-ROW($B$3)))</f>
        <v>30ХМА</v>
      </c>
      <c r="C133" s="10" t="str">
        <f>IF(ISBLANK(INDEX('Обработка исходного'!E:E,ROW($B$3)+4*(ROW($B133)-ROW($B$3)))),"",INDEX('Обработка исходного'!E:E,ROW($B$3)+4*(ROW($B133)-ROW($B$3))))</f>
        <v>Заготовки крепежных деталей толщиной или диаметром до 300 мм, КП640*</v>
      </c>
      <c r="D133" s="15" t="str">
        <f>INDEX('Rm, МПа'!$D:$P,ROW(D133),COLUMN($P133)-COLUMN(D133)+1)</f>
        <v>-</v>
      </c>
      <c r="E133" s="6" t="str">
        <f>INDEX('Rm, МПа'!$D:$P,ROW(E133),COLUMN($P133)-COLUMN(E133)+1)</f>
        <v>-</v>
      </c>
      <c r="F133" s="6">
        <f>INDEX('Rm, МПа'!$D:$P,ROW(F133),COLUMN($P133)-COLUMN(F133)+1)</f>
        <v>530</v>
      </c>
      <c r="G133" s="6">
        <f>INDEX('Rm, МПа'!$D:$P,ROW(G133),COLUMN($P133)-COLUMN(G133)+1)</f>
        <v>598</v>
      </c>
      <c r="H133" s="6">
        <f>INDEX('Rm, МПа'!$D:$P,ROW(H133),COLUMN($P133)-COLUMN(H133)+1)</f>
        <v>669</v>
      </c>
      <c r="I133" s="6">
        <f>INDEX('Rm, МПа'!$D:$P,ROW(I133),COLUMN($P133)-COLUMN(I133)+1)</f>
        <v>687</v>
      </c>
      <c r="J133" s="6">
        <f>INDEX('Rm, МПа'!$D:$P,ROW(J133),COLUMN($P133)-COLUMN(J133)+1)</f>
        <v>687</v>
      </c>
      <c r="K133" s="6">
        <f>INDEX('Rm, МПа'!$D:$P,ROW(K133),COLUMN($P133)-COLUMN(K133)+1)</f>
        <v>697</v>
      </c>
      <c r="L133" s="6">
        <f>INDEX('Rm, МПа'!$D:$P,ROW(L133),COLUMN($P133)-COLUMN(L133)+1)</f>
        <v>706</v>
      </c>
      <c r="M133" s="6">
        <f>INDEX('Rm, МПа'!$D:$P,ROW(M133),COLUMN($P133)-COLUMN(M133)+1)</f>
        <v>746</v>
      </c>
      <c r="N133" s="6">
        <f>INDEX('Rm, МПа'!$D:$P,ROW(N133),COLUMN($P133)-COLUMN(N133)+1)</f>
        <v>755</v>
      </c>
      <c r="O133" s="6">
        <f>INDEX('Rm, МПа'!$D:$P,ROW(O133),COLUMN($P133)-COLUMN(O133)+1)</f>
        <v>775</v>
      </c>
      <c r="P133" s="16">
        <f>INDEX('Rm, МПа'!$D:$P,ROW(P133),COLUMN($P133)-COLUMN(P133)+1)</f>
        <v>785</v>
      </c>
      <c r="Q133" s="15" t="str">
        <f>INDEX('Rp0,2, МПа'!$D:$P,ROW(D133),COLUMN($P133)-COLUMN(D133)+1)</f>
        <v>-</v>
      </c>
      <c r="R133" s="6" t="str">
        <f>INDEX('Rp0,2, МПа'!$D:$P,ROW(E133),COLUMN($P133)-COLUMN(E133)+1)</f>
        <v>-</v>
      </c>
      <c r="S133" s="6">
        <f>INDEX('Rp0,2, МПа'!$D:$P,ROW(F133),COLUMN($P133)-COLUMN(F133)+1)</f>
        <v>382</v>
      </c>
      <c r="T133" s="6">
        <f>INDEX('Rp0,2, МПа'!$D:$P,ROW(G133),COLUMN($P133)-COLUMN(G133)+1)</f>
        <v>412</v>
      </c>
      <c r="U133" s="6">
        <f>INDEX('Rp0,2, МПа'!$D:$P,ROW(H133),COLUMN($P133)-COLUMN(H133)+1)</f>
        <v>441</v>
      </c>
      <c r="V133" s="6">
        <f>INDEX('Rp0,2, МПа'!$D:$P,ROW(I133),COLUMN($P133)-COLUMN(I133)+1)</f>
        <v>441</v>
      </c>
      <c r="W133" s="6">
        <f>INDEX('Rp0,2, МПа'!$D:$P,ROW(J133),COLUMN($P133)-COLUMN(J133)+1)</f>
        <v>461</v>
      </c>
      <c r="X133" s="6">
        <f>INDEX('Rp0,2, МПа'!$D:$P,ROW(K133),COLUMN($P133)-COLUMN(K133)+1)</f>
        <v>480</v>
      </c>
      <c r="Y133" s="6">
        <f>INDEX('Rp0,2, МПа'!$D:$P,ROW(L133),COLUMN($P133)-COLUMN(L133)+1)</f>
        <v>529</v>
      </c>
      <c r="Z133" s="6">
        <f>INDEX('Rp0,2, МПа'!$D:$P,ROW(M133),COLUMN($P133)-COLUMN(M133)+1)</f>
        <v>568</v>
      </c>
      <c r="AA133" s="6">
        <f>INDEX('Rp0,2, МПа'!$D:$P,ROW(N133),COLUMN($P133)-COLUMN(N133)+1)</f>
        <v>608</v>
      </c>
      <c r="AB133" s="6">
        <f>INDEX('Rp0,2, МПа'!$D:$P,ROW(O133),COLUMN($P133)-COLUMN(O133)+1)</f>
        <v>617</v>
      </c>
      <c r="AC133" s="16">
        <f>INDEX('Rp0,2, МПа'!$D:$P,ROW(P133),COLUMN($P133)-COLUMN(P133)+1)</f>
        <v>640</v>
      </c>
    </row>
    <row r="134" spans="1:29" x14ac:dyDescent="0.25">
      <c r="A134" s="10" t="str">
        <f>INDEX('Обработка исходного'!B:B,ROW($B$3)+4*(ROW($B134)-ROW($B$3)))</f>
        <v>Сталь легированная</v>
      </c>
      <c r="B134" s="10" t="str">
        <f>INDEX('Обработка исходного'!D:D,ROW($B$3)+4*(ROW($B134)-ROW($B$3)))</f>
        <v>30ХМА</v>
      </c>
      <c r="C134" s="10" t="str">
        <f>IF(ISBLANK(INDEX('Обработка исходного'!E:E,ROW($B$3)+4*(ROW($B134)-ROW($B$3)))),"",INDEX('Обработка исходного'!E:E,ROW($B$3)+4*(ROW($B134)-ROW($B$3))))</f>
        <v>Прутки и полосы толщиной или диаметром до 80 мм</v>
      </c>
      <c r="D134" s="15" t="str">
        <f>INDEX('Rm, МПа'!$D:$P,ROW(D134),COLUMN($P134)-COLUMN(D134)+1)</f>
        <v>-</v>
      </c>
      <c r="E134" s="6" t="str">
        <f>INDEX('Rm, МПа'!$D:$P,ROW(E134),COLUMN($P134)-COLUMN(E134)+1)</f>
        <v>-</v>
      </c>
      <c r="F134" s="6">
        <f>INDEX('Rm, МПа'!$D:$P,ROW(F134),COLUMN($P134)-COLUMN(F134)+1)</f>
        <v>638</v>
      </c>
      <c r="G134" s="6">
        <f>INDEX('Rm, МПа'!$D:$P,ROW(G134),COLUMN($P134)-COLUMN(G134)+1)</f>
        <v>706</v>
      </c>
      <c r="H134" s="6">
        <f>INDEX('Rm, МПа'!$D:$P,ROW(H134),COLUMN($P134)-COLUMN(H134)+1)</f>
        <v>804</v>
      </c>
      <c r="I134" s="6">
        <f>INDEX('Rm, МПа'!$D:$P,ROW(I134),COLUMN($P134)-COLUMN(I134)+1)</f>
        <v>824</v>
      </c>
      <c r="J134" s="6">
        <f>INDEX('Rm, МПа'!$D:$P,ROW(J134),COLUMN($P134)-COLUMN(J134)+1)</f>
        <v>824</v>
      </c>
      <c r="K134" s="6">
        <f>INDEX('Rm, МПа'!$D:$P,ROW(K134),COLUMN($P134)-COLUMN(K134)+1)</f>
        <v>844</v>
      </c>
      <c r="L134" s="6">
        <f>INDEX('Rm, МПа'!$D:$P,ROW(L134),COLUMN($P134)-COLUMN(L134)+1)</f>
        <v>844</v>
      </c>
      <c r="M134" s="6">
        <f>INDEX('Rm, МПа'!$D:$P,ROW(M134),COLUMN($P134)-COLUMN(M134)+1)</f>
        <v>873</v>
      </c>
      <c r="N134" s="6">
        <f>INDEX('Rm, МПа'!$D:$P,ROW(N134),COLUMN($P134)-COLUMN(N134)+1)</f>
        <v>903</v>
      </c>
      <c r="O134" s="6">
        <f>INDEX('Rm, МПа'!$D:$P,ROW(O134),COLUMN($P134)-COLUMN(O134)+1)</f>
        <v>912</v>
      </c>
      <c r="P134" s="16">
        <f>INDEX('Rm, МПа'!$D:$P,ROW(P134),COLUMN($P134)-COLUMN(P134)+1)</f>
        <v>932</v>
      </c>
      <c r="Q134" s="15" t="str">
        <f>INDEX('Rp0,2, МПа'!$D:$P,ROW(D134),COLUMN($P134)-COLUMN(D134)+1)</f>
        <v>-</v>
      </c>
      <c r="R134" s="6" t="str">
        <f>INDEX('Rp0,2, МПа'!$D:$P,ROW(E134),COLUMN($P134)-COLUMN(E134)+1)</f>
        <v>-</v>
      </c>
      <c r="S134" s="6">
        <f>INDEX('Rp0,2, МПа'!$D:$P,ROW(F134),COLUMN($P134)-COLUMN(F134)+1)</f>
        <v>520</v>
      </c>
      <c r="T134" s="6">
        <f>INDEX('Rp0,2, МПа'!$D:$P,ROW(G134),COLUMN($P134)-COLUMN(G134)+1)</f>
        <v>559</v>
      </c>
      <c r="U134" s="6">
        <f>INDEX('Rp0,2, МПа'!$D:$P,ROW(H134),COLUMN($P134)-COLUMN(H134)+1)</f>
        <v>598</v>
      </c>
      <c r="V134" s="6">
        <f>INDEX('Rp0,2, МПа'!$D:$P,ROW(I134),COLUMN($P134)-COLUMN(I134)+1)</f>
        <v>598</v>
      </c>
      <c r="W134" s="6">
        <f>INDEX('Rp0,2, МПа'!$D:$P,ROW(J134),COLUMN($P134)-COLUMN(J134)+1)</f>
        <v>598</v>
      </c>
      <c r="X134" s="6">
        <f>INDEX('Rp0,2, МПа'!$D:$P,ROW(K134),COLUMN($P134)-COLUMN(K134)+1)</f>
        <v>608</v>
      </c>
      <c r="Y134" s="6">
        <f>INDEX('Rp0,2, МПа'!$D:$P,ROW(L134),COLUMN($P134)-COLUMN(L134)+1)</f>
        <v>608</v>
      </c>
      <c r="Z134" s="6">
        <f>INDEX('Rp0,2, МПа'!$D:$P,ROW(M134),COLUMN($P134)-COLUMN(M134)+1)</f>
        <v>657</v>
      </c>
      <c r="AA134" s="6">
        <f>INDEX('Rp0,2, МПа'!$D:$P,ROW(N134),COLUMN($P134)-COLUMN(N134)+1)</f>
        <v>697</v>
      </c>
      <c r="AB134" s="6">
        <f>INDEX('Rp0,2, МПа'!$D:$P,ROW(O134),COLUMN($P134)-COLUMN(O134)+1)</f>
        <v>716</v>
      </c>
      <c r="AC134" s="16">
        <f>INDEX('Rp0,2, МПа'!$D:$P,ROW(P134),COLUMN($P134)-COLUMN(P134)+1)</f>
        <v>736</v>
      </c>
    </row>
    <row r="135" spans="1:29" x14ac:dyDescent="0.25">
      <c r="A135" s="10" t="str">
        <f>INDEX('Обработка исходного'!B:B,ROW($B$3)+4*(ROW($B135)-ROW($B$3)))</f>
        <v>Сталь легированная</v>
      </c>
      <c r="B135" s="10" t="str">
        <f>INDEX('Обработка исходного'!D:D,ROW($B$3)+4*(ROW($B135)-ROW($B$3)))</f>
        <v>30ХМА</v>
      </c>
      <c r="C135" s="10" t="str">
        <f>IF(ISBLANK(INDEX('Обработка исходного'!E:E,ROW($B$3)+4*(ROW($B135)-ROW($B$3)))),"",INDEX('Обработка исходного'!E:E,ROW($B$3)+4*(ROW($B135)-ROW($B$3))))</f>
        <v>Прутки и полосы толщиной или диаметром от 80 мм до 150 мм</v>
      </c>
      <c r="D135" s="15" t="str">
        <f>INDEX('Rm, МПа'!$D:$P,ROW(D135),COLUMN($P135)-COLUMN(D135)+1)</f>
        <v>-</v>
      </c>
      <c r="E135" s="6" t="str">
        <f>INDEX('Rm, МПа'!$D:$P,ROW(E135),COLUMN($P135)-COLUMN(E135)+1)</f>
        <v>-</v>
      </c>
      <c r="F135" s="6">
        <f>INDEX('Rm, МПа'!$D:$P,ROW(F135),COLUMN($P135)-COLUMN(F135)+1)</f>
        <v>638</v>
      </c>
      <c r="G135" s="6">
        <f>INDEX('Rm, МПа'!$D:$P,ROW(G135),COLUMN($P135)-COLUMN(G135)+1)</f>
        <v>706</v>
      </c>
      <c r="H135" s="6">
        <f>INDEX('Rm, МПа'!$D:$P,ROW(H135),COLUMN($P135)-COLUMN(H135)+1)</f>
        <v>804</v>
      </c>
      <c r="I135" s="6">
        <f>INDEX('Rm, МПа'!$D:$P,ROW(I135),COLUMN($P135)-COLUMN(I135)+1)</f>
        <v>824</v>
      </c>
      <c r="J135" s="6">
        <f>INDEX('Rm, МПа'!$D:$P,ROW(J135),COLUMN($P135)-COLUMN(J135)+1)</f>
        <v>824</v>
      </c>
      <c r="K135" s="6">
        <f>INDEX('Rm, МПа'!$D:$P,ROW(K135),COLUMN($P135)-COLUMN(K135)+1)</f>
        <v>844</v>
      </c>
      <c r="L135" s="6">
        <f>INDEX('Rm, МПа'!$D:$P,ROW(L135),COLUMN($P135)-COLUMN(L135)+1)</f>
        <v>844</v>
      </c>
      <c r="M135" s="6">
        <f>INDEX('Rm, МПа'!$D:$P,ROW(M135),COLUMN($P135)-COLUMN(M135)+1)</f>
        <v>873</v>
      </c>
      <c r="N135" s="6">
        <f>INDEX('Rm, МПа'!$D:$P,ROW(N135),COLUMN($P135)-COLUMN(N135)+1)</f>
        <v>903</v>
      </c>
      <c r="O135" s="6">
        <f>INDEX('Rm, МПа'!$D:$P,ROW(O135),COLUMN($P135)-COLUMN(O135)+1)</f>
        <v>912</v>
      </c>
      <c r="P135" s="16">
        <f>INDEX('Rm, МПа'!$D:$P,ROW(P135),COLUMN($P135)-COLUMN(P135)+1)</f>
        <v>932</v>
      </c>
      <c r="Q135" s="15" t="str">
        <f>INDEX('Rp0,2, МПа'!$D:$P,ROW(D135),COLUMN($P135)-COLUMN(D135)+1)</f>
        <v>-</v>
      </c>
      <c r="R135" s="6" t="str">
        <f>INDEX('Rp0,2, МПа'!$D:$P,ROW(E135),COLUMN($P135)-COLUMN(E135)+1)</f>
        <v>-</v>
      </c>
      <c r="S135" s="6">
        <f>INDEX('Rp0,2, МПа'!$D:$P,ROW(F135),COLUMN($P135)-COLUMN(F135)+1)</f>
        <v>520</v>
      </c>
      <c r="T135" s="6">
        <f>INDEX('Rp0,2, МПа'!$D:$P,ROW(G135),COLUMN($P135)-COLUMN(G135)+1)</f>
        <v>559</v>
      </c>
      <c r="U135" s="6">
        <f>INDEX('Rp0,2, МПа'!$D:$P,ROW(H135),COLUMN($P135)-COLUMN(H135)+1)</f>
        <v>598</v>
      </c>
      <c r="V135" s="6">
        <f>INDEX('Rp0,2, МПа'!$D:$P,ROW(I135),COLUMN($P135)-COLUMN(I135)+1)</f>
        <v>598</v>
      </c>
      <c r="W135" s="6">
        <f>INDEX('Rp0,2, МПа'!$D:$P,ROW(J135),COLUMN($P135)-COLUMN(J135)+1)</f>
        <v>598</v>
      </c>
      <c r="X135" s="6">
        <f>INDEX('Rp0,2, МПа'!$D:$P,ROW(K135),COLUMN($P135)-COLUMN(K135)+1)</f>
        <v>608</v>
      </c>
      <c r="Y135" s="6">
        <f>INDEX('Rp0,2, МПа'!$D:$P,ROW(L135),COLUMN($P135)-COLUMN(L135)+1)</f>
        <v>608</v>
      </c>
      <c r="Z135" s="6">
        <f>INDEX('Rp0,2, МПа'!$D:$P,ROW(M135),COLUMN($P135)-COLUMN(M135)+1)</f>
        <v>657</v>
      </c>
      <c r="AA135" s="6">
        <f>INDEX('Rp0,2, МПа'!$D:$P,ROW(N135),COLUMN($P135)-COLUMN(N135)+1)</f>
        <v>697</v>
      </c>
      <c r="AB135" s="6">
        <f>INDEX('Rp0,2, МПа'!$D:$P,ROW(O135),COLUMN($P135)-COLUMN(O135)+1)</f>
        <v>716</v>
      </c>
      <c r="AC135" s="16">
        <f>INDEX('Rp0,2, МПа'!$D:$P,ROW(P135),COLUMN($P135)-COLUMN(P135)+1)</f>
        <v>736</v>
      </c>
    </row>
    <row r="136" spans="1:29" x14ac:dyDescent="0.25">
      <c r="A136" s="10" t="str">
        <f>INDEX('Обработка исходного'!B:B,ROW($B$3)+4*(ROW($B136)-ROW($B$3)))</f>
        <v>Сталь легированная</v>
      </c>
      <c r="B136" s="10" t="str">
        <f>INDEX('Обработка исходного'!D:D,ROW($B$3)+4*(ROW($B136)-ROW($B$3)))</f>
        <v>30ХМА</v>
      </c>
      <c r="C136" s="10" t="str">
        <f>IF(ISBLANK(INDEX('Обработка исходного'!E:E,ROW($B$3)+4*(ROW($B136)-ROW($B$3)))),"",INDEX('Обработка исходного'!E:E,ROW($B$3)+4*(ROW($B136)-ROW($B$3))))</f>
        <v>Прутки и полосы толщиной или диаметром от 150 до 250 мм</v>
      </c>
      <c r="D136" s="15" t="str">
        <f>INDEX('Rm, МПа'!$D:$P,ROW(D136),COLUMN($P136)-COLUMN(D136)+1)</f>
        <v>-</v>
      </c>
      <c r="E136" s="6" t="str">
        <f>INDEX('Rm, МПа'!$D:$P,ROW(E136),COLUMN($P136)-COLUMN(E136)+1)</f>
        <v>-</v>
      </c>
      <c r="F136" s="6">
        <f>INDEX('Rm, МПа'!$D:$P,ROW(F136),COLUMN($P136)-COLUMN(F136)+1)</f>
        <v>638</v>
      </c>
      <c r="G136" s="6">
        <f>INDEX('Rm, МПа'!$D:$P,ROW(G136),COLUMN($P136)-COLUMN(G136)+1)</f>
        <v>706</v>
      </c>
      <c r="H136" s="6">
        <f>INDEX('Rm, МПа'!$D:$P,ROW(H136),COLUMN($P136)-COLUMN(H136)+1)</f>
        <v>804</v>
      </c>
      <c r="I136" s="6">
        <f>INDEX('Rm, МПа'!$D:$P,ROW(I136),COLUMN($P136)-COLUMN(I136)+1)</f>
        <v>824</v>
      </c>
      <c r="J136" s="6">
        <f>INDEX('Rm, МПа'!$D:$P,ROW(J136),COLUMN($P136)-COLUMN(J136)+1)</f>
        <v>824</v>
      </c>
      <c r="K136" s="6">
        <f>INDEX('Rm, МПа'!$D:$P,ROW(K136),COLUMN($P136)-COLUMN(K136)+1)</f>
        <v>844</v>
      </c>
      <c r="L136" s="6">
        <f>INDEX('Rm, МПа'!$D:$P,ROW(L136),COLUMN($P136)-COLUMN(L136)+1)</f>
        <v>844</v>
      </c>
      <c r="M136" s="6">
        <f>INDEX('Rm, МПа'!$D:$P,ROW(M136),COLUMN($P136)-COLUMN(M136)+1)</f>
        <v>873</v>
      </c>
      <c r="N136" s="6">
        <f>INDEX('Rm, МПа'!$D:$P,ROW(N136),COLUMN($P136)-COLUMN(N136)+1)</f>
        <v>903</v>
      </c>
      <c r="O136" s="6">
        <f>INDEX('Rm, МПа'!$D:$P,ROW(O136),COLUMN($P136)-COLUMN(O136)+1)</f>
        <v>912</v>
      </c>
      <c r="P136" s="16">
        <f>INDEX('Rm, МПа'!$D:$P,ROW(P136),COLUMN($P136)-COLUMN(P136)+1)</f>
        <v>932</v>
      </c>
      <c r="Q136" s="15" t="str">
        <f>INDEX('Rp0,2, МПа'!$D:$P,ROW(D136),COLUMN($P136)-COLUMN(D136)+1)</f>
        <v>-</v>
      </c>
      <c r="R136" s="6" t="str">
        <f>INDEX('Rp0,2, МПа'!$D:$P,ROW(E136),COLUMN($P136)-COLUMN(E136)+1)</f>
        <v>-</v>
      </c>
      <c r="S136" s="6">
        <f>INDEX('Rp0,2, МПа'!$D:$P,ROW(F136),COLUMN($P136)-COLUMN(F136)+1)</f>
        <v>520</v>
      </c>
      <c r="T136" s="6">
        <f>INDEX('Rp0,2, МПа'!$D:$P,ROW(G136),COLUMN($P136)-COLUMN(G136)+1)</f>
        <v>559</v>
      </c>
      <c r="U136" s="6">
        <f>INDEX('Rp0,2, МПа'!$D:$P,ROW(H136),COLUMN($P136)-COLUMN(H136)+1)</f>
        <v>598</v>
      </c>
      <c r="V136" s="6">
        <f>INDEX('Rp0,2, МПа'!$D:$P,ROW(I136),COLUMN($P136)-COLUMN(I136)+1)</f>
        <v>598</v>
      </c>
      <c r="W136" s="6">
        <f>INDEX('Rp0,2, МПа'!$D:$P,ROW(J136),COLUMN($P136)-COLUMN(J136)+1)</f>
        <v>598</v>
      </c>
      <c r="X136" s="6">
        <f>INDEX('Rp0,2, МПа'!$D:$P,ROW(K136),COLUMN($P136)-COLUMN(K136)+1)</f>
        <v>608</v>
      </c>
      <c r="Y136" s="6">
        <f>INDEX('Rp0,2, МПа'!$D:$P,ROW(L136),COLUMN($P136)-COLUMN(L136)+1)</f>
        <v>608</v>
      </c>
      <c r="Z136" s="6">
        <f>INDEX('Rp0,2, МПа'!$D:$P,ROW(M136),COLUMN($P136)-COLUMN(M136)+1)</f>
        <v>657</v>
      </c>
      <c r="AA136" s="6">
        <f>INDEX('Rp0,2, МПа'!$D:$P,ROW(N136),COLUMN($P136)-COLUMN(N136)+1)</f>
        <v>697</v>
      </c>
      <c r="AB136" s="6">
        <f>INDEX('Rp0,2, МПа'!$D:$P,ROW(O136),COLUMN($P136)-COLUMN(O136)+1)</f>
        <v>716</v>
      </c>
      <c r="AC136" s="16">
        <f>INDEX('Rp0,2, МПа'!$D:$P,ROW(P136),COLUMN($P136)-COLUMN(P136)+1)</f>
        <v>736</v>
      </c>
    </row>
    <row r="137" spans="1:29" x14ac:dyDescent="0.25">
      <c r="A137" s="10" t="str">
        <f>INDEX('Обработка исходного'!B:B,ROW($B$3)+4*(ROW($B137)-ROW($B$3)))</f>
        <v>Сталь легированная</v>
      </c>
      <c r="B137" s="10" t="str">
        <f>INDEX('Обработка исходного'!D:D,ROW($B$3)+4*(ROW($B137)-ROW($B$3)))</f>
        <v>35ХМ</v>
      </c>
      <c r="C137" s="10" t="str">
        <f>IF(ISBLANK(INDEX('Обработка исходного'!E:E,ROW($B$3)+4*(ROW($B137)-ROW($B$3)))),"",INDEX('Обработка исходного'!E:E,ROW($B$3)+4*(ROW($B137)-ROW($B$3))))</f>
        <v>Поковки толщиной или диаметром от 300 до 800 мм, КП245*</v>
      </c>
      <c r="D137" s="15" t="str">
        <f>INDEX('Rm, МПа'!$D:$P,ROW(D137),COLUMN($P137)-COLUMN(D137)+1)</f>
        <v>-</v>
      </c>
      <c r="E137" s="6" t="str">
        <f>INDEX('Rm, МПа'!$D:$P,ROW(E137),COLUMN($P137)-COLUMN(E137)+1)</f>
        <v>-</v>
      </c>
      <c r="F137" s="6">
        <f>INDEX('Rm, МПа'!$D:$P,ROW(F137),COLUMN($P137)-COLUMN(F137)+1)</f>
        <v>304</v>
      </c>
      <c r="G137" s="6">
        <f>INDEX('Rm, МПа'!$D:$P,ROW(G137),COLUMN($P137)-COLUMN(G137)+1)</f>
        <v>353</v>
      </c>
      <c r="H137" s="6">
        <f>INDEX('Rm, МПа'!$D:$P,ROW(H137),COLUMN($P137)-COLUMN(H137)+1)</f>
        <v>392</v>
      </c>
      <c r="I137" s="6">
        <f>INDEX('Rm, МПа'!$D:$P,ROW(I137),COLUMN($P137)-COLUMN(I137)+1)</f>
        <v>412</v>
      </c>
      <c r="J137" s="6">
        <f>INDEX('Rm, МПа'!$D:$P,ROW(J137),COLUMN($P137)-COLUMN(J137)+1)</f>
        <v>422</v>
      </c>
      <c r="K137" s="6">
        <f>INDEX('Rm, МПа'!$D:$P,ROW(K137),COLUMN($P137)-COLUMN(K137)+1)</f>
        <v>432</v>
      </c>
      <c r="L137" s="6">
        <f>INDEX('Rm, МПа'!$D:$P,ROW(L137),COLUMN($P137)-COLUMN(L137)+1)</f>
        <v>441</v>
      </c>
      <c r="M137" s="6">
        <f>INDEX('Rm, МПа'!$D:$P,ROW(M137),COLUMN($P137)-COLUMN(M137)+1)</f>
        <v>441</v>
      </c>
      <c r="N137" s="6">
        <f>INDEX('Rm, МПа'!$D:$P,ROW(N137),COLUMN($P137)-COLUMN(N137)+1)</f>
        <v>451</v>
      </c>
      <c r="O137" s="6">
        <f>INDEX('Rm, МПа'!$D:$P,ROW(O137),COLUMN($P137)-COLUMN(O137)+1)</f>
        <v>461</v>
      </c>
      <c r="P137" s="16">
        <f>INDEX('Rm, МПа'!$D:$P,ROW(P137),COLUMN($P137)-COLUMN(P137)+1)</f>
        <v>470</v>
      </c>
      <c r="Q137" s="15" t="str">
        <f>INDEX('Rp0,2, МПа'!$D:$P,ROW(D137),COLUMN($P137)-COLUMN(D137)+1)</f>
        <v>-</v>
      </c>
      <c r="R137" s="6" t="str">
        <f>INDEX('Rp0,2, МПа'!$D:$P,ROW(E137),COLUMN($P137)-COLUMN(E137)+1)</f>
        <v>-</v>
      </c>
      <c r="S137" s="6">
        <f>INDEX('Rp0,2, МПа'!$D:$P,ROW(F137),COLUMN($P137)-COLUMN(F137)+1)</f>
        <v>157</v>
      </c>
      <c r="T137" s="6">
        <f>INDEX('Rp0,2, МПа'!$D:$P,ROW(G137),COLUMN($P137)-COLUMN(G137)+1)</f>
        <v>177</v>
      </c>
      <c r="U137" s="6">
        <f>INDEX('Rp0,2, МПа'!$D:$P,ROW(H137),COLUMN($P137)-COLUMN(H137)+1)</f>
        <v>186</v>
      </c>
      <c r="V137" s="6">
        <f>INDEX('Rp0,2, МПа'!$D:$P,ROW(I137),COLUMN($P137)-COLUMN(I137)+1)</f>
        <v>196</v>
      </c>
      <c r="W137" s="6">
        <f>INDEX('Rp0,2, МПа'!$D:$P,ROW(J137),COLUMN($P137)-COLUMN(J137)+1)</f>
        <v>206</v>
      </c>
      <c r="X137" s="6">
        <f>INDEX('Rp0,2, МПа'!$D:$P,ROW(K137),COLUMN($P137)-COLUMN(K137)+1)</f>
        <v>216</v>
      </c>
      <c r="Y137" s="6">
        <f>INDEX('Rp0,2, МПа'!$D:$P,ROW(L137),COLUMN($P137)-COLUMN(L137)+1)</f>
        <v>226</v>
      </c>
      <c r="Z137" s="6">
        <f>INDEX('Rp0,2, МПа'!$D:$P,ROW(M137),COLUMN($P137)-COLUMN(M137)+1)</f>
        <v>226</v>
      </c>
      <c r="AA137" s="6">
        <f>INDEX('Rp0,2, МПа'!$D:$P,ROW(N137),COLUMN($P137)-COLUMN(N137)+1)</f>
        <v>226</v>
      </c>
      <c r="AB137" s="6">
        <f>INDEX('Rp0,2, МПа'!$D:$P,ROW(O137),COLUMN($P137)-COLUMN(O137)+1)</f>
        <v>235</v>
      </c>
      <c r="AC137" s="16">
        <f>INDEX('Rp0,2, МПа'!$D:$P,ROW(P137),COLUMN($P137)-COLUMN(P137)+1)</f>
        <v>245</v>
      </c>
    </row>
    <row r="138" spans="1:29" x14ac:dyDescent="0.25">
      <c r="A138" s="10" t="str">
        <f>INDEX('Обработка исходного'!B:B,ROW($B$3)+4*(ROW($B138)-ROW($B$3)))</f>
        <v>Сталь легированная</v>
      </c>
      <c r="B138" s="10" t="str">
        <f>INDEX('Обработка исходного'!D:D,ROW($B$3)+4*(ROW($B138)-ROW($B$3)))</f>
        <v>35ХМ</v>
      </c>
      <c r="C138" s="10" t="str">
        <f>IF(ISBLANK(INDEX('Обработка исходного'!E:E,ROW($B$3)+4*(ROW($B138)-ROW($B$3)))),"",INDEX('Обработка исходного'!E:E,ROW($B$3)+4*(ROW($B138)-ROW($B$3))))</f>
        <v>Поковки толщиной или диаметром от 300 до 800 мм, КП275*</v>
      </c>
      <c r="D138" s="15" t="str">
        <f>INDEX('Rm, МПа'!$D:$P,ROW(D138),COLUMN($P138)-COLUMN(D138)+1)</f>
        <v>-</v>
      </c>
      <c r="E138" s="6" t="str">
        <f>INDEX('Rm, МПа'!$D:$P,ROW(E138),COLUMN($P138)-COLUMN(E138)+1)</f>
        <v>-</v>
      </c>
      <c r="F138" s="6">
        <f>INDEX('Rm, МПа'!$D:$P,ROW(F138),COLUMN($P138)-COLUMN(F138)+1)</f>
        <v>333</v>
      </c>
      <c r="G138" s="6">
        <f>INDEX('Rm, МПа'!$D:$P,ROW(G138),COLUMN($P138)-COLUMN(G138)+1)</f>
        <v>402</v>
      </c>
      <c r="H138" s="6">
        <f>INDEX('Rm, МПа'!$D:$P,ROW(H138),COLUMN($P138)-COLUMN(H138)+1)</f>
        <v>441</v>
      </c>
      <c r="I138" s="6">
        <f>INDEX('Rm, МПа'!$D:$P,ROW(I138),COLUMN($P138)-COLUMN(I138)+1)</f>
        <v>471</v>
      </c>
      <c r="J138" s="6">
        <f>INDEX('Rm, МПа'!$D:$P,ROW(J138),COLUMN($P138)-COLUMN(J138)+1)</f>
        <v>491</v>
      </c>
      <c r="K138" s="6">
        <f>INDEX('Rm, МПа'!$D:$P,ROW(K138),COLUMN($P138)-COLUMN(K138)+1)</f>
        <v>491</v>
      </c>
      <c r="L138" s="6">
        <f>INDEX('Rm, МПа'!$D:$P,ROW(L138),COLUMN($P138)-COLUMN(L138)+1)</f>
        <v>491</v>
      </c>
      <c r="M138" s="6">
        <f>INDEX('Rm, МПа'!$D:$P,ROW(M138),COLUMN($P138)-COLUMN(M138)+1)</f>
        <v>500</v>
      </c>
      <c r="N138" s="6">
        <f>INDEX('Rm, МПа'!$D:$P,ROW(N138),COLUMN($P138)-COLUMN(N138)+1)</f>
        <v>510</v>
      </c>
      <c r="O138" s="6">
        <f>INDEX('Rm, МПа'!$D:$P,ROW(O138),COLUMN($P138)-COLUMN(O138)+1)</f>
        <v>520</v>
      </c>
      <c r="P138" s="16">
        <f>INDEX('Rm, МПа'!$D:$P,ROW(P138),COLUMN($P138)-COLUMN(P138)+1)</f>
        <v>530</v>
      </c>
      <c r="Q138" s="15" t="str">
        <f>INDEX('Rp0,2, МПа'!$D:$P,ROW(D138),COLUMN($P138)-COLUMN(D138)+1)</f>
        <v>-</v>
      </c>
      <c r="R138" s="6" t="str">
        <f>INDEX('Rp0,2, МПа'!$D:$P,ROW(E138),COLUMN($P138)-COLUMN(E138)+1)</f>
        <v>-</v>
      </c>
      <c r="S138" s="6">
        <f>INDEX('Rp0,2, МПа'!$D:$P,ROW(F138),COLUMN($P138)-COLUMN(F138)+1)</f>
        <v>177</v>
      </c>
      <c r="T138" s="6">
        <f>INDEX('Rp0,2, МПа'!$D:$P,ROW(G138),COLUMN($P138)-COLUMN(G138)+1)</f>
        <v>196</v>
      </c>
      <c r="U138" s="6">
        <f>INDEX('Rp0,2, МПа'!$D:$P,ROW(H138),COLUMN($P138)-COLUMN(H138)+1)</f>
        <v>206</v>
      </c>
      <c r="V138" s="6">
        <f>INDEX('Rp0,2, МПа'!$D:$P,ROW(I138),COLUMN($P138)-COLUMN(I138)+1)</f>
        <v>226</v>
      </c>
      <c r="W138" s="6">
        <f>INDEX('Rp0,2, МПа'!$D:$P,ROW(J138),COLUMN($P138)-COLUMN(J138)+1)</f>
        <v>235</v>
      </c>
      <c r="X138" s="6">
        <f>INDEX('Rp0,2, МПа'!$D:$P,ROW(K138),COLUMN($P138)-COLUMN(K138)+1)</f>
        <v>245</v>
      </c>
      <c r="Y138" s="6">
        <f>INDEX('Rp0,2, МПа'!$D:$P,ROW(L138),COLUMN($P138)-COLUMN(L138)+1)</f>
        <v>245</v>
      </c>
      <c r="Z138" s="6">
        <f>INDEX('Rp0,2, МПа'!$D:$P,ROW(M138),COLUMN($P138)-COLUMN(M138)+1)</f>
        <v>255</v>
      </c>
      <c r="AA138" s="6">
        <f>INDEX('Rp0,2, МПа'!$D:$P,ROW(N138),COLUMN($P138)-COLUMN(N138)+1)</f>
        <v>265</v>
      </c>
      <c r="AB138" s="6">
        <f>INDEX('Rp0,2, МПа'!$D:$P,ROW(O138),COLUMN($P138)-COLUMN(O138)+1)</f>
        <v>265</v>
      </c>
      <c r="AC138" s="16">
        <f>INDEX('Rp0,2, МПа'!$D:$P,ROW(P138),COLUMN($P138)-COLUMN(P138)+1)</f>
        <v>275</v>
      </c>
    </row>
    <row r="139" spans="1:29" x14ac:dyDescent="0.25">
      <c r="A139" s="10" t="str">
        <f>INDEX('Обработка исходного'!B:B,ROW($B$3)+4*(ROW($B139)-ROW($B$3)))</f>
        <v>Сталь легированная</v>
      </c>
      <c r="B139" s="10" t="str">
        <f>INDEX('Обработка исходного'!D:D,ROW($B$3)+4*(ROW($B139)-ROW($B$3)))</f>
        <v>35ХМ</v>
      </c>
      <c r="C139" s="10" t="str">
        <f>IF(ISBLANK(INDEX('Обработка исходного'!E:E,ROW($B$3)+4*(ROW($B139)-ROW($B$3)))),"",INDEX('Обработка исходного'!E:E,ROW($B$3)+4*(ROW($B139)-ROW($B$3))))</f>
        <v>Поковки толщиной или диаметром до 800 мм, КП315*</v>
      </c>
      <c r="D139" s="15" t="str">
        <f>INDEX('Rm, МПа'!$D:$P,ROW(D139),COLUMN($P139)-COLUMN(D139)+1)</f>
        <v>-</v>
      </c>
      <c r="E139" s="6" t="str">
        <f>INDEX('Rm, МПа'!$D:$P,ROW(E139),COLUMN($P139)-COLUMN(E139)+1)</f>
        <v>-</v>
      </c>
      <c r="F139" s="6">
        <f>INDEX('Rm, МПа'!$D:$P,ROW(F139),COLUMN($P139)-COLUMN(F139)+1)</f>
        <v>363</v>
      </c>
      <c r="G139" s="6">
        <f>INDEX('Rm, МПа'!$D:$P,ROW(G139),COLUMN($P139)-COLUMN(G139)+1)</f>
        <v>432</v>
      </c>
      <c r="H139" s="6">
        <f>INDEX('Rm, МПа'!$D:$P,ROW(H139),COLUMN($P139)-COLUMN(H139)+1)</f>
        <v>471</v>
      </c>
      <c r="I139" s="6">
        <f>INDEX('Rm, МПа'!$D:$P,ROW(I139),COLUMN($P139)-COLUMN(I139)+1)</f>
        <v>500</v>
      </c>
      <c r="J139" s="6">
        <f>INDEX('Rm, МПа'!$D:$P,ROW(J139),COLUMN($P139)-COLUMN(J139)+1)</f>
        <v>510</v>
      </c>
      <c r="K139" s="6">
        <f>INDEX('Rm, МПа'!$D:$P,ROW(K139),COLUMN($P139)-COLUMN(K139)+1)</f>
        <v>520</v>
      </c>
      <c r="L139" s="6">
        <f>INDEX('Rm, МПа'!$D:$P,ROW(L139),COLUMN($P139)-COLUMN(L139)+1)</f>
        <v>530</v>
      </c>
      <c r="M139" s="6">
        <f>INDEX('Rm, МПа'!$D:$P,ROW(M139),COLUMN($P139)-COLUMN(M139)+1)</f>
        <v>540</v>
      </c>
      <c r="N139" s="6">
        <f>INDEX('Rm, МПа'!$D:$P,ROW(N139),COLUMN($P139)-COLUMN(N139)+1)</f>
        <v>549</v>
      </c>
      <c r="O139" s="6">
        <f>INDEX('Rm, МПа'!$D:$P,ROW(O139),COLUMN($P139)-COLUMN(O139)+1)</f>
        <v>559</v>
      </c>
      <c r="P139" s="16">
        <f>INDEX('Rm, МПа'!$D:$P,ROW(P139),COLUMN($P139)-COLUMN(P139)+1)</f>
        <v>570</v>
      </c>
      <c r="Q139" s="15" t="str">
        <f>INDEX('Rp0,2, МПа'!$D:$P,ROW(D139),COLUMN($P139)-COLUMN(D139)+1)</f>
        <v>-</v>
      </c>
      <c r="R139" s="6" t="str">
        <f>INDEX('Rp0,2, МПа'!$D:$P,ROW(E139),COLUMN($P139)-COLUMN(E139)+1)</f>
        <v>-</v>
      </c>
      <c r="S139" s="6">
        <f>INDEX('Rp0,2, МПа'!$D:$P,ROW(F139),COLUMN($P139)-COLUMN(F139)+1)</f>
        <v>196</v>
      </c>
      <c r="T139" s="6">
        <f>INDEX('Rp0,2, МПа'!$D:$P,ROW(G139),COLUMN($P139)-COLUMN(G139)+1)</f>
        <v>226</v>
      </c>
      <c r="U139" s="6">
        <f>INDEX('Rp0,2, МПа'!$D:$P,ROW(H139),COLUMN($P139)-COLUMN(H139)+1)</f>
        <v>235</v>
      </c>
      <c r="V139" s="6">
        <f>INDEX('Rp0,2, МПа'!$D:$P,ROW(I139),COLUMN($P139)-COLUMN(I139)+1)</f>
        <v>245</v>
      </c>
      <c r="W139" s="6">
        <f>INDEX('Rp0,2, МПа'!$D:$P,ROW(J139),COLUMN($P139)-COLUMN(J139)+1)</f>
        <v>265</v>
      </c>
      <c r="X139" s="6">
        <f>INDEX('Rp0,2, МПа'!$D:$P,ROW(K139),COLUMN($P139)-COLUMN(K139)+1)</f>
        <v>275</v>
      </c>
      <c r="Y139" s="6">
        <f>INDEX('Rp0,2, МПа'!$D:$P,ROW(L139),COLUMN($P139)-COLUMN(L139)+1)</f>
        <v>284</v>
      </c>
      <c r="Z139" s="6">
        <f>INDEX('Rp0,2, МПа'!$D:$P,ROW(M139),COLUMN($P139)-COLUMN(M139)+1)</f>
        <v>294</v>
      </c>
      <c r="AA139" s="6">
        <f>INDEX('Rp0,2, МПа'!$D:$P,ROW(N139),COLUMN($P139)-COLUMN(N139)+1)</f>
        <v>294</v>
      </c>
      <c r="AB139" s="6">
        <f>INDEX('Rp0,2, МПа'!$D:$P,ROW(O139),COLUMN($P139)-COLUMN(O139)+1)</f>
        <v>304</v>
      </c>
      <c r="AC139" s="16">
        <f>INDEX('Rp0,2, МПа'!$D:$P,ROW(P139),COLUMN($P139)-COLUMN(P139)+1)</f>
        <v>315</v>
      </c>
    </row>
    <row r="140" spans="1:29" x14ac:dyDescent="0.25">
      <c r="A140" s="10" t="str">
        <f>INDEX('Обработка исходного'!B:B,ROW($B$3)+4*(ROW($B140)-ROW($B$3)))</f>
        <v>Сталь легированная</v>
      </c>
      <c r="B140" s="10" t="str">
        <f>INDEX('Обработка исходного'!D:D,ROW($B$3)+4*(ROW($B140)-ROW($B$3)))</f>
        <v>35ХМ</v>
      </c>
      <c r="C140" s="10" t="str">
        <f>IF(ISBLANK(INDEX('Обработка исходного'!E:E,ROW($B$3)+4*(ROW($B140)-ROW($B$3)))),"",INDEX('Обработка исходного'!E:E,ROW($B$3)+4*(ROW($B140)-ROW($B$3))))</f>
        <v>Поковки толщиной или диаметром до 800 мм, КП345*</v>
      </c>
      <c r="D140" s="15" t="str">
        <f>INDEX('Rm, МПа'!$D:$P,ROW(D140),COLUMN($P140)-COLUMN(D140)+1)</f>
        <v>-</v>
      </c>
      <c r="E140" s="6" t="str">
        <f>INDEX('Rm, МПа'!$D:$P,ROW(E140),COLUMN($P140)-COLUMN(E140)+1)</f>
        <v>-</v>
      </c>
      <c r="F140" s="6">
        <f>INDEX('Rm, МПа'!$D:$P,ROW(F140),COLUMN($P140)-COLUMN(F140)+1)</f>
        <v>373</v>
      </c>
      <c r="G140" s="6">
        <f>INDEX('Rm, МПа'!$D:$P,ROW(G140),COLUMN($P140)-COLUMN(G140)+1)</f>
        <v>451</v>
      </c>
      <c r="H140" s="6">
        <f>INDEX('Rm, МПа'!$D:$P,ROW(H140),COLUMN($P140)-COLUMN(H140)+1)</f>
        <v>491</v>
      </c>
      <c r="I140" s="6">
        <f>INDEX('Rm, МПа'!$D:$P,ROW(I140),COLUMN($P140)-COLUMN(I140)+1)</f>
        <v>520</v>
      </c>
      <c r="J140" s="6">
        <f>INDEX('Rm, МПа'!$D:$P,ROW(J140),COLUMN($P140)-COLUMN(J140)+1)</f>
        <v>530</v>
      </c>
      <c r="K140" s="6">
        <f>INDEX('Rm, МПа'!$D:$P,ROW(K140),COLUMN($P140)-COLUMN(K140)+1)</f>
        <v>540</v>
      </c>
      <c r="L140" s="6">
        <f>INDEX('Rm, МПа'!$D:$P,ROW(L140),COLUMN($P140)-COLUMN(L140)+1)</f>
        <v>549</v>
      </c>
      <c r="M140" s="6">
        <f>INDEX('Rm, МПа'!$D:$P,ROW(M140),COLUMN($P140)-COLUMN(M140)+1)</f>
        <v>559</v>
      </c>
      <c r="N140" s="6">
        <f>INDEX('Rm, МПа'!$D:$P,ROW(N140),COLUMN($P140)-COLUMN(N140)+1)</f>
        <v>569</v>
      </c>
      <c r="O140" s="6">
        <f>INDEX('Rm, МПа'!$D:$P,ROW(O140),COLUMN($P140)-COLUMN(O140)+1)</f>
        <v>590</v>
      </c>
      <c r="P140" s="16">
        <f>INDEX('Rm, МПа'!$D:$P,ROW(P140),COLUMN($P140)-COLUMN(P140)+1)</f>
        <v>590</v>
      </c>
      <c r="Q140" s="15" t="str">
        <f>INDEX('Rp0,2, МПа'!$D:$P,ROW(D140),COLUMN($P140)-COLUMN(D140)+1)</f>
        <v>-</v>
      </c>
      <c r="R140" s="6" t="str">
        <f>INDEX('Rp0,2, МПа'!$D:$P,ROW(E140),COLUMN($P140)-COLUMN(E140)+1)</f>
        <v>-</v>
      </c>
      <c r="S140" s="6">
        <f>INDEX('Rp0,2, МПа'!$D:$P,ROW(F140),COLUMN($P140)-COLUMN(F140)+1)</f>
        <v>216</v>
      </c>
      <c r="T140" s="6">
        <f>INDEX('Rp0,2, МПа'!$D:$P,ROW(G140),COLUMN($P140)-COLUMN(G140)+1)</f>
        <v>245</v>
      </c>
      <c r="U140" s="6">
        <f>INDEX('Rp0,2, МПа'!$D:$P,ROW(H140),COLUMN($P140)-COLUMN(H140)+1)</f>
        <v>245</v>
      </c>
      <c r="V140" s="6">
        <f>INDEX('Rp0,2, МПа'!$D:$P,ROW(I140),COLUMN($P140)-COLUMN(I140)+1)</f>
        <v>294</v>
      </c>
      <c r="W140" s="6">
        <f>INDEX('Rp0,2, МПа'!$D:$P,ROW(J140),COLUMN($P140)-COLUMN(J140)+1)</f>
        <v>294</v>
      </c>
      <c r="X140" s="6">
        <f>INDEX('Rp0,2, МПа'!$D:$P,ROW(K140),COLUMN($P140)-COLUMN(K140)+1)</f>
        <v>294</v>
      </c>
      <c r="Y140" s="6">
        <f>INDEX('Rp0,2, МПа'!$D:$P,ROW(L140),COLUMN($P140)-COLUMN(L140)+1)</f>
        <v>314</v>
      </c>
      <c r="Z140" s="6">
        <f>INDEX('Rp0,2, МПа'!$D:$P,ROW(M140),COLUMN($P140)-COLUMN(M140)+1)</f>
        <v>314</v>
      </c>
      <c r="AA140" s="6">
        <f>INDEX('Rp0,2, МПа'!$D:$P,ROW(N140),COLUMN($P140)-COLUMN(N140)+1)</f>
        <v>323</v>
      </c>
      <c r="AB140" s="6">
        <f>INDEX('Rp0,2, МПа'!$D:$P,ROW(O140),COLUMN($P140)-COLUMN(O140)+1)</f>
        <v>333</v>
      </c>
      <c r="AC140" s="16">
        <f>INDEX('Rp0,2, МПа'!$D:$P,ROW(P140),COLUMN($P140)-COLUMN(P140)+1)</f>
        <v>345</v>
      </c>
    </row>
    <row r="141" spans="1:29" x14ac:dyDescent="0.25">
      <c r="A141" s="10" t="str">
        <f>INDEX('Обработка исходного'!B:B,ROW($B$3)+4*(ROW($B141)-ROW($B$3)))</f>
        <v>Сталь легированная</v>
      </c>
      <c r="B141" s="10" t="str">
        <f>INDEX('Обработка исходного'!D:D,ROW($B$3)+4*(ROW($B141)-ROW($B$3)))</f>
        <v>35ХМ</v>
      </c>
      <c r="C141" s="10" t="str">
        <f>IF(ISBLANK(INDEX('Обработка исходного'!E:E,ROW($B$3)+4*(ROW($B141)-ROW($B$3)))),"",INDEX('Обработка исходного'!E:E,ROW($B$3)+4*(ROW($B141)-ROW($B$3))))</f>
        <v>Поковки толщиной или диаметром от 50 до 800 мм, КП395*</v>
      </c>
      <c r="D141" s="15" t="str">
        <f>INDEX('Rm, МПа'!$D:$P,ROW(D141),COLUMN($P141)-COLUMN(D141)+1)</f>
        <v>-</v>
      </c>
      <c r="E141" s="6" t="str">
        <f>INDEX('Rm, МПа'!$D:$P,ROW(E141),COLUMN($P141)-COLUMN(E141)+1)</f>
        <v>-</v>
      </c>
      <c r="F141" s="6">
        <f>INDEX('Rm, МПа'!$D:$P,ROW(F141),COLUMN($P141)-COLUMN(F141)+1)</f>
        <v>392</v>
      </c>
      <c r="G141" s="6">
        <f>INDEX('Rm, МПа'!$D:$P,ROW(G141),COLUMN($P141)-COLUMN(G141)+1)</f>
        <v>471</v>
      </c>
      <c r="H141" s="6">
        <f>INDEX('Rm, МПа'!$D:$P,ROW(H141),COLUMN($P141)-COLUMN(H141)+1)</f>
        <v>510</v>
      </c>
      <c r="I141" s="6">
        <f>INDEX('Rm, МПа'!$D:$P,ROW(I141),COLUMN($P141)-COLUMN(I141)+1)</f>
        <v>549</v>
      </c>
      <c r="J141" s="6">
        <f>INDEX('Rm, МПа'!$D:$P,ROW(J141),COLUMN($P141)-COLUMN(J141)+1)</f>
        <v>559</v>
      </c>
      <c r="K141" s="6">
        <f>INDEX('Rm, МПа'!$D:$P,ROW(K141),COLUMN($P141)-COLUMN(K141)+1)</f>
        <v>569</v>
      </c>
      <c r="L141" s="6">
        <f>INDEX('Rm, МПа'!$D:$P,ROW(L141),COLUMN($P141)-COLUMN(L141)+1)</f>
        <v>589</v>
      </c>
      <c r="M141" s="6">
        <f>INDEX('Rm, МПа'!$D:$P,ROW(M141),COLUMN($P141)-COLUMN(M141)+1)</f>
        <v>589</v>
      </c>
      <c r="N141" s="6">
        <f>INDEX('Rm, МПа'!$D:$P,ROW(N141),COLUMN($P141)-COLUMN(N141)+1)</f>
        <v>596</v>
      </c>
      <c r="O141" s="6">
        <f>INDEX('Rm, МПа'!$D:$P,ROW(O141),COLUMN($P141)-COLUMN(O141)+1)</f>
        <v>608</v>
      </c>
      <c r="P141" s="16">
        <f>INDEX('Rm, МПа'!$D:$P,ROW(P141),COLUMN($P141)-COLUMN(P141)+1)</f>
        <v>615</v>
      </c>
      <c r="Q141" s="15" t="str">
        <f>INDEX('Rp0,2, МПа'!$D:$P,ROW(D141),COLUMN($P141)-COLUMN(D141)+1)</f>
        <v>-</v>
      </c>
      <c r="R141" s="6" t="str">
        <f>INDEX('Rp0,2, МПа'!$D:$P,ROW(E141),COLUMN($P141)-COLUMN(E141)+1)</f>
        <v>-</v>
      </c>
      <c r="S141" s="6">
        <f>INDEX('Rp0,2, МПа'!$D:$P,ROW(F141),COLUMN($P141)-COLUMN(F141)+1)</f>
        <v>245</v>
      </c>
      <c r="T141" s="6">
        <f>INDEX('Rp0,2, МПа'!$D:$P,ROW(G141),COLUMN($P141)-COLUMN(G141)+1)</f>
        <v>294</v>
      </c>
      <c r="U141" s="6">
        <f>INDEX('Rp0,2, МПа'!$D:$P,ROW(H141),COLUMN($P141)-COLUMN(H141)+1)</f>
        <v>294</v>
      </c>
      <c r="V141" s="6">
        <f>INDEX('Rp0,2, МПа'!$D:$P,ROW(I141),COLUMN($P141)-COLUMN(I141)+1)</f>
        <v>323</v>
      </c>
      <c r="W141" s="6">
        <f>INDEX('Rp0,2, МПа'!$D:$P,ROW(J141),COLUMN($P141)-COLUMN(J141)+1)</f>
        <v>333</v>
      </c>
      <c r="X141" s="6">
        <f>INDEX('Rp0,2, МПа'!$D:$P,ROW(K141),COLUMN($P141)-COLUMN(K141)+1)</f>
        <v>343</v>
      </c>
      <c r="Y141" s="6">
        <f>INDEX('Rp0,2, МПа'!$D:$P,ROW(L141),COLUMN($P141)-COLUMN(L141)+1)</f>
        <v>353</v>
      </c>
      <c r="Z141" s="6">
        <f>INDEX('Rp0,2, МПа'!$D:$P,ROW(M141),COLUMN($P141)-COLUMN(M141)+1)</f>
        <v>363</v>
      </c>
      <c r="AA141" s="6">
        <f>INDEX('Rp0,2, МПа'!$D:$P,ROW(N141),COLUMN($P141)-COLUMN(N141)+1)</f>
        <v>373</v>
      </c>
      <c r="AB141" s="6">
        <f>INDEX('Rp0,2, МПа'!$D:$P,ROW(O141),COLUMN($P141)-COLUMN(O141)+1)</f>
        <v>395</v>
      </c>
      <c r="AC141" s="16">
        <f>INDEX('Rp0,2, МПа'!$D:$P,ROW(P141),COLUMN($P141)-COLUMN(P141)+1)</f>
        <v>395</v>
      </c>
    </row>
    <row r="142" spans="1:29" x14ac:dyDescent="0.25">
      <c r="A142" s="10" t="str">
        <f>INDEX('Обработка исходного'!B:B,ROW($B$3)+4*(ROW($B142)-ROW($B$3)))</f>
        <v>Сталь легированная</v>
      </c>
      <c r="B142" s="10" t="str">
        <f>INDEX('Обработка исходного'!D:D,ROW($B$3)+4*(ROW($B142)-ROW($B$3)))</f>
        <v>35ХМ</v>
      </c>
      <c r="C142" s="10" t="str">
        <f>IF(ISBLANK(INDEX('Обработка исходного'!E:E,ROW($B$3)+4*(ROW($B142)-ROW($B$3)))),"",INDEX('Обработка исходного'!E:E,ROW($B$3)+4*(ROW($B142)-ROW($B$3))))</f>
        <v>Поковки толщиной или диаметром от 50 до 500 мм, КП440*</v>
      </c>
      <c r="D142" s="15" t="str">
        <f>INDEX('Rm, МПа'!$D:$P,ROW(D142),COLUMN($P142)-COLUMN(D142)+1)</f>
        <v>-</v>
      </c>
      <c r="E142" s="6" t="str">
        <f>INDEX('Rm, МПа'!$D:$P,ROW(E142),COLUMN($P142)-COLUMN(E142)+1)</f>
        <v>-</v>
      </c>
      <c r="F142" s="6">
        <f>INDEX('Rm, МПа'!$D:$P,ROW(F142),COLUMN($P142)-COLUMN(F142)+1)</f>
        <v>392</v>
      </c>
      <c r="G142" s="6">
        <f>INDEX('Rm, МПа'!$D:$P,ROW(G142),COLUMN($P142)-COLUMN(G142)+1)</f>
        <v>491</v>
      </c>
      <c r="H142" s="6">
        <f>INDEX('Rm, МПа'!$D:$P,ROW(H142),COLUMN($P142)-COLUMN(H142)+1)</f>
        <v>530</v>
      </c>
      <c r="I142" s="6">
        <f>INDEX('Rm, МПа'!$D:$P,ROW(I142),COLUMN($P142)-COLUMN(I142)+1)</f>
        <v>559</v>
      </c>
      <c r="J142" s="6">
        <f>INDEX('Rm, МПа'!$D:$P,ROW(J142),COLUMN($P142)-COLUMN(J142)+1)</f>
        <v>589</v>
      </c>
      <c r="K142" s="6">
        <f>INDEX('Rm, МПа'!$D:$P,ROW(K142),COLUMN($P142)-COLUMN(K142)+1)</f>
        <v>589</v>
      </c>
      <c r="L142" s="6">
        <f>INDEX('Rm, МПа'!$D:$P,ROW(L142),COLUMN($P142)-COLUMN(L142)+1)</f>
        <v>598</v>
      </c>
      <c r="M142" s="6">
        <f>INDEX('Rm, МПа'!$D:$P,ROW(M142),COLUMN($P142)-COLUMN(M142)+1)</f>
        <v>598</v>
      </c>
      <c r="N142" s="6">
        <f>INDEX('Rm, МПа'!$D:$P,ROW(N142),COLUMN($P142)-COLUMN(N142)+1)</f>
        <v>618</v>
      </c>
      <c r="O142" s="6">
        <f>INDEX('Rm, МПа'!$D:$P,ROW(O142),COLUMN($P142)-COLUMN(O142)+1)</f>
        <v>628</v>
      </c>
      <c r="P142" s="16">
        <f>INDEX('Rm, МПа'!$D:$P,ROW(P142),COLUMN($P142)-COLUMN(P142)+1)</f>
        <v>635</v>
      </c>
      <c r="Q142" s="15" t="str">
        <f>INDEX('Rp0,2, МПа'!$D:$P,ROW(D142),COLUMN($P142)-COLUMN(D142)+1)</f>
        <v>-</v>
      </c>
      <c r="R142" s="6" t="str">
        <f>INDEX('Rp0,2, МПа'!$D:$P,ROW(E142),COLUMN($P142)-COLUMN(E142)+1)</f>
        <v>-</v>
      </c>
      <c r="S142" s="6">
        <f>INDEX('Rp0,2, МПа'!$D:$P,ROW(F142),COLUMN($P142)-COLUMN(F142)+1)</f>
        <v>294</v>
      </c>
      <c r="T142" s="6">
        <f>INDEX('Rp0,2, МПа'!$D:$P,ROW(G142),COLUMN($P142)-COLUMN(G142)+1)</f>
        <v>314</v>
      </c>
      <c r="U142" s="6">
        <f>INDEX('Rp0,2, МПа'!$D:$P,ROW(H142),COLUMN($P142)-COLUMN(H142)+1)</f>
        <v>323</v>
      </c>
      <c r="V142" s="6">
        <f>INDEX('Rp0,2, МПа'!$D:$P,ROW(I142),COLUMN($P142)-COLUMN(I142)+1)</f>
        <v>363</v>
      </c>
      <c r="W142" s="6">
        <f>INDEX('Rp0,2, МПа'!$D:$P,ROW(J142),COLUMN($P142)-COLUMN(J142)+1)</f>
        <v>392</v>
      </c>
      <c r="X142" s="6">
        <f>INDEX('Rp0,2, МПа'!$D:$P,ROW(K142),COLUMN($P142)-COLUMN(K142)+1)</f>
        <v>392</v>
      </c>
      <c r="Y142" s="6">
        <f>INDEX('Rp0,2, МПа'!$D:$P,ROW(L142),COLUMN($P142)-COLUMN(L142)+1)</f>
        <v>402</v>
      </c>
      <c r="Z142" s="6">
        <f>INDEX('Rp0,2, МПа'!$D:$P,ROW(M142),COLUMN($P142)-COLUMN(M142)+1)</f>
        <v>412</v>
      </c>
      <c r="AA142" s="6">
        <f>INDEX('Rp0,2, МПа'!$D:$P,ROW(N142),COLUMN($P142)-COLUMN(N142)+1)</f>
        <v>422</v>
      </c>
      <c r="AB142" s="6">
        <f>INDEX('Rp0,2, МПа'!$D:$P,ROW(O142),COLUMN($P142)-COLUMN(O142)+1)</f>
        <v>432</v>
      </c>
      <c r="AC142" s="16">
        <f>INDEX('Rp0,2, МПа'!$D:$P,ROW(P142),COLUMN($P142)-COLUMN(P142)+1)</f>
        <v>440</v>
      </c>
    </row>
    <row r="143" spans="1:29" x14ac:dyDescent="0.25">
      <c r="A143" s="10" t="str">
        <f>INDEX('Обработка исходного'!B:B,ROW($B$3)+4*(ROW($B143)-ROW($B$3)))</f>
        <v>Сталь легированная</v>
      </c>
      <c r="B143" s="10" t="str">
        <f>INDEX('Обработка исходного'!D:D,ROW($B$3)+4*(ROW($B143)-ROW($B$3)))</f>
        <v>35ХМ</v>
      </c>
      <c r="C143" s="10" t="str">
        <f>IF(ISBLANK(INDEX('Обработка исходного'!E:E,ROW($B$3)+4*(ROW($B143)-ROW($B$3)))),"",INDEX('Обработка исходного'!E:E,ROW($B$3)+4*(ROW($B143)-ROW($B$3))))</f>
        <v>Поковки толщиной или диаметром до 300 мм, КП490*</v>
      </c>
      <c r="D143" s="15" t="str">
        <f>INDEX('Rm, МПа'!$D:$P,ROW(D143),COLUMN($P143)-COLUMN(D143)+1)</f>
        <v>-</v>
      </c>
      <c r="E143" s="6" t="str">
        <f>INDEX('Rm, МПа'!$D:$P,ROW(E143),COLUMN($P143)-COLUMN(E143)+1)</f>
        <v>-</v>
      </c>
      <c r="F143" s="6">
        <f>INDEX('Rm, МПа'!$D:$P,ROW(F143),COLUMN($P143)-COLUMN(F143)+1)</f>
        <v>422</v>
      </c>
      <c r="G143" s="6">
        <f>INDEX('Rm, МПа'!$D:$P,ROW(G143),COLUMN($P143)-COLUMN(G143)+1)</f>
        <v>500</v>
      </c>
      <c r="H143" s="6">
        <f>INDEX('Rm, МПа'!$D:$P,ROW(H143),COLUMN($P143)-COLUMN(H143)+1)</f>
        <v>540</v>
      </c>
      <c r="I143" s="6">
        <f>INDEX('Rm, МПа'!$D:$P,ROW(I143),COLUMN($P143)-COLUMN(I143)+1)</f>
        <v>579</v>
      </c>
      <c r="J143" s="6">
        <f>INDEX('Rm, МПа'!$D:$P,ROW(J143),COLUMN($P143)-COLUMN(J143)+1)</f>
        <v>589</v>
      </c>
      <c r="K143" s="6">
        <f>INDEX('Rm, МПа'!$D:$P,ROW(K143),COLUMN($P143)-COLUMN(K143)+1)</f>
        <v>598</v>
      </c>
      <c r="L143" s="6">
        <f>INDEX('Rm, МПа'!$D:$P,ROW(L143),COLUMN($P143)-COLUMN(L143)+1)</f>
        <v>608</v>
      </c>
      <c r="M143" s="6">
        <f>INDEX('Rm, МПа'!$D:$P,ROW(M143),COLUMN($P143)-COLUMN(M143)+1)</f>
        <v>628</v>
      </c>
      <c r="N143" s="6">
        <f>INDEX('Rm, МПа'!$D:$P,ROW(N143),COLUMN($P143)-COLUMN(N143)+1)</f>
        <v>638</v>
      </c>
      <c r="O143" s="6">
        <f>INDEX('Rm, МПа'!$D:$P,ROW(O143),COLUMN($P143)-COLUMN(O143)+1)</f>
        <v>647</v>
      </c>
      <c r="P143" s="16">
        <f>INDEX('Rm, МПа'!$D:$P,ROW(P143),COLUMN($P143)-COLUMN(P143)+1)</f>
        <v>657</v>
      </c>
      <c r="Q143" s="15" t="str">
        <f>INDEX('Rp0,2, МПа'!$D:$P,ROW(D143),COLUMN($P143)-COLUMN(D143)+1)</f>
        <v>-</v>
      </c>
      <c r="R143" s="6" t="str">
        <f>INDEX('Rp0,2, МПа'!$D:$P,ROW(E143),COLUMN($P143)-COLUMN(E143)+1)</f>
        <v>-</v>
      </c>
      <c r="S143" s="6">
        <f>INDEX('Rp0,2, МПа'!$D:$P,ROW(F143),COLUMN($P143)-COLUMN(F143)+1)</f>
        <v>304</v>
      </c>
      <c r="T143" s="6">
        <f>INDEX('Rp0,2, МПа'!$D:$P,ROW(G143),COLUMN($P143)-COLUMN(G143)+1)</f>
        <v>353</v>
      </c>
      <c r="U143" s="6">
        <f>INDEX('Rp0,2, МПа'!$D:$P,ROW(H143),COLUMN($P143)-COLUMN(H143)+1)</f>
        <v>363</v>
      </c>
      <c r="V143" s="6">
        <f>INDEX('Rp0,2, МПа'!$D:$P,ROW(I143),COLUMN($P143)-COLUMN(I143)+1)</f>
        <v>402</v>
      </c>
      <c r="W143" s="6">
        <f>INDEX('Rp0,2, МПа'!$D:$P,ROW(J143),COLUMN($P143)-COLUMN(J143)+1)</f>
        <v>412</v>
      </c>
      <c r="X143" s="6">
        <f>INDEX('Rp0,2, МПа'!$D:$P,ROW(K143),COLUMN($P143)-COLUMN(K143)+1)</f>
        <v>432</v>
      </c>
      <c r="Y143" s="6">
        <f>INDEX('Rp0,2, МПа'!$D:$P,ROW(L143),COLUMN($P143)-COLUMN(L143)+1)</f>
        <v>441</v>
      </c>
      <c r="Z143" s="6">
        <f>INDEX('Rp0,2, МПа'!$D:$P,ROW(M143),COLUMN($P143)-COLUMN(M143)+1)</f>
        <v>461</v>
      </c>
      <c r="AA143" s="6">
        <f>INDEX('Rp0,2, МПа'!$D:$P,ROW(N143),COLUMN($P143)-COLUMN(N143)+1)</f>
        <v>461</v>
      </c>
      <c r="AB143" s="6">
        <f>INDEX('Rp0,2, МПа'!$D:$P,ROW(O143),COLUMN($P143)-COLUMN(O143)+1)</f>
        <v>471</v>
      </c>
      <c r="AC143" s="16">
        <f>INDEX('Rp0,2, МПа'!$D:$P,ROW(P143),COLUMN($P143)-COLUMN(P143)+1)</f>
        <v>490</v>
      </c>
    </row>
    <row r="144" spans="1:29" x14ac:dyDescent="0.25">
      <c r="A144" s="10" t="str">
        <f>INDEX('Обработка исходного'!B:B,ROW($B$3)+4*(ROW($B144)-ROW($B$3)))</f>
        <v>Сталь легированная</v>
      </c>
      <c r="B144" s="10" t="str">
        <f>INDEX('Обработка исходного'!D:D,ROW($B$3)+4*(ROW($B144)-ROW($B$3)))</f>
        <v>35ХМ</v>
      </c>
      <c r="C144" s="10" t="str">
        <f>IF(ISBLANK(INDEX('Обработка исходного'!E:E,ROW($B$3)+4*(ROW($B144)-ROW($B$3)))),"",INDEX('Обработка исходного'!E:E,ROW($B$3)+4*(ROW($B144)-ROW($B$3))))</f>
        <v>Поковки толщиной или диаметром до 50 мм, КП540*</v>
      </c>
      <c r="D144" s="15" t="str">
        <f>INDEX('Rm, МПа'!$D:$P,ROW(D144),COLUMN($P144)-COLUMN(D144)+1)</f>
        <v>-</v>
      </c>
      <c r="E144" s="6" t="str">
        <f>INDEX('Rm, МПа'!$D:$P,ROW(E144),COLUMN($P144)-COLUMN(E144)+1)</f>
        <v>-</v>
      </c>
      <c r="F144" s="6">
        <f>INDEX('Rm, МПа'!$D:$P,ROW(F144),COLUMN($P144)-COLUMN(F144)+1)</f>
        <v>432</v>
      </c>
      <c r="G144" s="6">
        <f>INDEX('Rm, МПа'!$D:$P,ROW(G144),COLUMN($P144)-COLUMN(G144)+1)</f>
        <v>530</v>
      </c>
      <c r="H144" s="6">
        <f>INDEX('Rm, МПа'!$D:$P,ROW(H144),COLUMN($P144)-COLUMN(H144)+1)</f>
        <v>569</v>
      </c>
      <c r="I144" s="6">
        <f>INDEX('Rm, МПа'!$D:$P,ROW(I144),COLUMN($P144)-COLUMN(I144)+1)</f>
        <v>608</v>
      </c>
      <c r="J144" s="6">
        <f>INDEX('Rm, МПа'!$D:$P,ROW(J144),COLUMN($P144)-COLUMN(J144)+1)</f>
        <v>618</v>
      </c>
      <c r="K144" s="6">
        <f>INDEX('Rm, МПа'!$D:$P,ROW(K144),COLUMN($P144)-COLUMN(K144)+1)</f>
        <v>628</v>
      </c>
      <c r="L144" s="6">
        <f>INDEX('Rm, МПа'!$D:$P,ROW(L144),COLUMN($P144)-COLUMN(L144)+1)</f>
        <v>638</v>
      </c>
      <c r="M144" s="6">
        <f>INDEX('Rm, МПа'!$D:$P,ROW(M144),COLUMN($P144)-COLUMN(M144)+1)</f>
        <v>647</v>
      </c>
      <c r="N144" s="6">
        <f>INDEX('Rm, МПа'!$D:$P,ROW(N144),COLUMN($P144)-COLUMN(N144)+1)</f>
        <v>667</v>
      </c>
      <c r="O144" s="6">
        <f>INDEX('Rm, МПа'!$D:$P,ROW(O144),COLUMN($P144)-COLUMN(O144)+1)</f>
        <v>685</v>
      </c>
      <c r="P144" s="16">
        <f>INDEX('Rm, МПа'!$D:$P,ROW(P144),COLUMN($P144)-COLUMN(P144)+1)</f>
        <v>685</v>
      </c>
      <c r="Q144" s="15" t="str">
        <f>INDEX('Rp0,2, МПа'!$D:$P,ROW(D144),COLUMN($P144)-COLUMN(D144)+1)</f>
        <v>-</v>
      </c>
      <c r="R144" s="6" t="str">
        <f>INDEX('Rp0,2, МПа'!$D:$P,ROW(E144),COLUMN($P144)-COLUMN(E144)+1)</f>
        <v>-</v>
      </c>
      <c r="S144" s="6">
        <f>INDEX('Rp0,2, МПа'!$D:$P,ROW(F144),COLUMN($P144)-COLUMN(F144)+1)</f>
        <v>343</v>
      </c>
      <c r="T144" s="6">
        <f>INDEX('Rp0,2, МПа'!$D:$P,ROW(G144),COLUMN($P144)-COLUMN(G144)+1)</f>
        <v>392</v>
      </c>
      <c r="U144" s="6">
        <f>INDEX('Rp0,2, МПа'!$D:$P,ROW(H144),COLUMN($P144)-COLUMN(H144)+1)</f>
        <v>392</v>
      </c>
      <c r="V144" s="6">
        <f>INDEX('Rp0,2, МПа'!$D:$P,ROW(I144),COLUMN($P144)-COLUMN(I144)+1)</f>
        <v>441</v>
      </c>
      <c r="W144" s="6">
        <f>INDEX('Rp0,2, МПа'!$D:$P,ROW(J144),COLUMN($P144)-COLUMN(J144)+1)</f>
        <v>461</v>
      </c>
      <c r="X144" s="6">
        <f>INDEX('Rp0,2, МПа'!$D:$P,ROW(K144),COLUMN($P144)-COLUMN(K144)+1)</f>
        <v>471</v>
      </c>
      <c r="Y144" s="6">
        <f>INDEX('Rp0,2, МПа'!$D:$P,ROW(L144),COLUMN($P144)-COLUMN(L144)+1)</f>
        <v>491</v>
      </c>
      <c r="Z144" s="6">
        <f>INDEX('Rp0,2, МПа'!$D:$P,ROW(M144),COLUMN($P144)-COLUMN(M144)+1)</f>
        <v>500</v>
      </c>
      <c r="AA144" s="6">
        <f>INDEX('Rp0,2, МПа'!$D:$P,ROW(N144),COLUMN($P144)-COLUMN(N144)+1)</f>
        <v>510</v>
      </c>
      <c r="AB144" s="6">
        <f>INDEX('Rp0,2, МПа'!$D:$P,ROW(O144),COLUMN($P144)-COLUMN(O144)+1)</f>
        <v>520</v>
      </c>
      <c r="AC144" s="16">
        <f>INDEX('Rp0,2, МПа'!$D:$P,ROW(P144),COLUMN($P144)-COLUMN(P144)+1)</f>
        <v>540</v>
      </c>
    </row>
    <row r="145" spans="1:29" x14ac:dyDescent="0.25">
      <c r="A145" s="10" t="str">
        <f>INDEX('Обработка исходного'!B:B,ROW($B$3)+4*(ROW($B145)-ROW($B$3)))</f>
        <v>Сталь легированная</v>
      </c>
      <c r="B145" s="10" t="str">
        <f>INDEX('Обработка исходного'!D:D,ROW($B$3)+4*(ROW($B145)-ROW($B$3)))</f>
        <v>35ХМ</v>
      </c>
      <c r="C145" s="10" t="str">
        <f>IF(ISBLANK(INDEX('Обработка исходного'!E:E,ROW($B$3)+4*(ROW($B145)-ROW($B$3)))),"",INDEX('Обработка исходного'!E:E,ROW($B$3)+4*(ROW($B145)-ROW($B$3))))</f>
        <v>Поковки толщиной или диаметром до 100 мм, КП590*</v>
      </c>
      <c r="D145" s="15" t="str">
        <f>INDEX('Rm, МПа'!$D:$P,ROW(D145),COLUMN($P145)-COLUMN(D145)+1)</f>
        <v>-</v>
      </c>
      <c r="E145" s="6" t="str">
        <f>INDEX('Rm, МПа'!$D:$P,ROW(E145),COLUMN($P145)-COLUMN(E145)+1)</f>
        <v>-</v>
      </c>
      <c r="F145" s="6">
        <f>INDEX('Rm, МПа'!$D:$P,ROW(F145),COLUMN($P145)-COLUMN(F145)+1)</f>
        <v>461</v>
      </c>
      <c r="G145" s="6">
        <f>INDEX('Rm, МПа'!$D:$P,ROW(G145),COLUMN($P145)-COLUMN(G145)+1)</f>
        <v>569</v>
      </c>
      <c r="H145" s="6">
        <f>INDEX('Rm, МПа'!$D:$P,ROW(H145),COLUMN($P145)-COLUMN(H145)+1)</f>
        <v>608</v>
      </c>
      <c r="I145" s="6">
        <f>INDEX('Rm, МПа'!$D:$P,ROW(I145),COLUMN($P145)-COLUMN(I145)+1)</f>
        <v>647</v>
      </c>
      <c r="J145" s="6">
        <f>INDEX('Rm, МПа'!$D:$P,ROW(J145),COLUMN($P145)-COLUMN(J145)+1)</f>
        <v>667</v>
      </c>
      <c r="K145" s="6">
        <f>INDEX('Rm, МПа'!$D:$P,ROW(K145),COLUMN($P145)-COLUMN(K145)+1)</f>
        <v>687</v>
      </c>
      <c r="L145" s="6">
        <f>INDEX('Rm, МПа'!$D:$P,ROW(L145),COLUMN($P145)-COLUMN(L145)+1)</f>
        <v>687</v>
      </c>
      <c r="M145" s="6">
        <f>INDEX('Rm, МПа'!$D:$P,ROW(M145),COLUMN($P145)-COLUMN(M145)+1)</f>
        <v>697</v>
      </c>
      <c r="N145" s="6">
        <f>INDEX('Rm, МПа'!$D:$P,ROW(N145),COLUMN($P145)-COLUMN(N145)+1)</f>
        <v>716</v>
      </c>
      <c r="O145" s="6">
        <f>INDEX('Rm, МПа'!$D:$P,ROW(O145),COLUMN($P145)-COLUMN(O145)+1)</f>
        <v>726</v>
      </c>
      <c r="P145" s="16">
        <f>INDEX('Rm, МПа'!$D:$P,ROW(P145),COLUMN($P145)-COLUMN(P145)+1)</f>
        <v>735</v>
      </c>
      <c r="Q145" s="15" t="str">
        <f>INDEX('Rp0,2, МПа'!$D:$P,ROW(D145),COLUMN($P145)-COLUMN(D145)+1)</f>
        <v>-</v>
      </c>
      <c r="R145" s="6" t="str">
        <f>INDEX('Rp0,2, МПа'!$D:$P,ROW(E145),COLUMN($P145)-COLUMN(E145)+1)</f>
        <v>-</v>
      </c>
      <c r="S145" s="6">
        <f>INDEX('Rp0,2, МПа'!$D:$P,ROW(F145),COLUMN($P145)-COLUMN(F145)+1)</f>
        <v>373</v>
      </c>
      <c r="T145" s="6">
        <f>INDEX('Rp0,2, МПа'!$D:$P,ROW(G145),COLUMN($P145)-COLUMN(G145)+1)</f>
        <v>422</v>
      </c>
      <c r="U145" s="6">
        <f>INDEX('Rp0,2, МПа'!$D:$P,ROW(H145),COLUMN($P145)-COLUMN(H145)+1)</f>
        <v>432</v>
      </c>
      <c r="V145" s="6">
        <f>INDEX('Rp0,2, МПа'!$D:$P,ROW(I145),COLUMN($P145)-COLUMN(I145)+1)</f>
        <v>491</v>
      </c>
      <c r="W145" s="6">
        <f>INDEX('Rp0,2, МПа'!$D:$P,ROW(J145),COLUMN($P145)-COLUMN(J145)+1)</f>
        <v>491</v>
      </c>
      <c r="X145" s="6">
        <f>INDEX('Rp0,2, МПа'!$D:$P,ROW(K145),COLUMN($P145)-COLUMN(K145)+1)</f>
        <v>520</v>
      </c>
      <c r="Y145" s="6">
        <f>INDEX('Rp0,2, МПа'!$D:$P,ROW(L145),COLUMN($P145)-COLUMN(L145)+1)</f>
        <v>530</v>
      </c>
      <c r="Z145" s="6">
        <f>INDEX('Rp0,2, МПа'!$D:$P,ROW(M145),COLUMN($P145)-COLUMN(M145)+1)</f>
        <v>549</v>
      </c>
      <c r="AA145" s="6">
        <f>INDEX('Rp0,2, МПа'!$D:$P,ROW(N145),COLUMN($P145)-COLUMN(N145)+1)</f>
        <v>559</v>
      </c>
      <c r="AB145" s="6">
        <f>INDEX('Rp0,2, МПа'!$D:$P,ROW(O145),COLUMN($P145)-COLUMN(O145)+1)</f>
        <v>569</v>
      </c>
      <c r="AC145" s="16">
        <f>INDEX('Rp0,2, МПа'!$D:$P,ROW(P145),COLUMN($P145)-COLUMN(P145)+1)</f>
        <v>590</v>
      </c>
    </row>
    <row r="146" spans="1:29" x14ac:dyDescent="0.25">
      <c r="A146" s="10" t="str">
        <f>INDEX('Обработка исходного'!B:B,ROW($B$3)+4*(ROW($B146)-ROW($B$3)))</f>
        <v>Сталь легированная</v>
      </c>
      <c r="B146" s="10" t="str">
        <f>INDEX('Обработка исходного'!D:D,ROW($B$3)+4*(ROW($B146)-ROW($B$3)))</f>
        <v>35ХМ</v>
      </c>
      <c r="C146" s="10" t="str">
        <f>IF(ISBLANK(INDEX('Обработка исходного'!E:E,ROW($B$3)+4*(ROW($B146)-ROW($B$3)))),"",INDEX('Обработка исходного'!E:E,ROW($B$3)+4*(ROW($B146)-ROW($B$3))))</f>
        <v>Прутки и полосы толщиной или диаметром до 80 мм</v>
      </c>
      <c r="D146" s="15" t="str">
        <f>INDEX('Rm, МПа'!$D:$P,ROW(D146),COLUMN($P146)-COLUMN(D146)+1)</f>
        <v>-</v>
      </c>
      <c r="E146" s="6" t="str">
        <f>INDEX('Rm, МПа'!$D:$P,ROW(E146),COLUMN($P146)-COLUMN(E146)+1)</f>
        <v>-</v>
      </c>
      <c r="F146" s="6">
        <f>INDEX('Rm, МПа'!$D:$P,ROW(F146),COLUMN($P146)-COLUMN(F146)+1)</f>
        <v>589</v>
      </c>
      <c r="G146" s="6">
        <f>INDEX('Rm, МПа'!$D:$P,ROW(G146),COLUMN($P146)-COLUMN(G146)+1)</f>
        <v>716</v>
      </c>
      <c r="H146" s="6">
        <f>INDEX('Rm, МПа'!$D:$P,ROW(H146),COLUMN($P146)-COLUMN(H146)+1)</f>
        <v>785</v>
      </c>
      <c r="I146" s="6">
        <f>INDEX('Rm, МПа'!$D:$P,ROW(I146),COLUMN($P146)-COLUMN(I146)+1)</f>
        <v>824</v>
      </c>
      <c r="J146" s="6">
        <f>INDEX('Rm, МПа'!$D:$P,ROW(J146),COLUMN($P146)-COLUMN(J146)+1)</f>
        <v>844</v>
      </c>
      <c r="K146" s="6">
        <f>INDEX('Rm, МПа'!$D:$P,ROW(K146),COLUMN($P146)-COLUMN(K146)+1)</f>
        <v>853</v>
      </c>
      <c r="L146" s="6">
        <f>INDEX('Rm, МПа'!$D:$P,ROW(L146),COLUMN($P146)-COLUMN(L146)+1)</f>
        <v>883</v>
      </c>
      <c r="M146" s="6">
        <f>INDEX('Rm, МПа'!$D:$P,ROW(M146),COLUMN($P146)-COLUMN(M146)+1)</f>
        <v>883</v>
      </c>
      <c r="N146" s="6">
        <f>INDEX('Rm, МПа'!$D:$P,ROW(N146),COLUMN($P146)-COLUMN(N146)+1)</f>
        <v>903</v>
      </c>
      <c r="O146" s="6">
        <f>INDEX('Rm, МПа'!$D:$P,ROW(O146),COLUMN($P146)-COLUMN(O146)+1)</f>
        <v>912</v>
      </c>
      <c r="P146" s="16">
        <f>INDEX('Rm, МПа'!$D:$P,ROW(P146),COLUMN($P146)-COLUMN(P146)+1)</f>
        <v>932</v>
      </c>
      <c r="Q146" s="15" t="str">
        <f>INDEX('Rp0,2, МПа'!$D:$P,ROW(D146),COLUMN($P146)-COLUMN(D146)+1)</f>
        <v>-</v>
      </c>
      <c r="R146" s="6" t="str">
        <f>INDEX('Rp0,2, МПа'!$D:$P,ROW(E146),COLUMN($P146)-COLUMN(E146)+1)</f>
        <v>-</v>
      </c>
      <c r="S146" s="6">
        <f>INDEX('Rp0,2, МПа'!$D:$P,ROW(F146),COLUMN($P146)-COLUMN(F146)+1)</f>
        <v>530</v>
      </c>
      <c r="T146" s="6">
        <f>INDEX('Rp0,2, МПа'!$D:$P,ROW(G146),COLUMN($P146)-COLUMN(G146)+1)</f>
        <v>598</v>
      </c>
      <c r="U146" s="6">
        <f>INDEX('Rp0,2, МПа'!$D:$P,ROW(H146),COLUMN($P146)-COLUMN(H146)+1)</f>
        <v>618</v>
      </c>
      <c r="V146" s="6">
        <f>INDEX('Rp0,2, МПа'!$D:$P,ROW(I146),COLUMN($P146)-COLUMN(I146)+1)</f>
        <v>687</v>
      </c>
      <c r="W146" s="6">
        <f>INDEX('Rp0,2, МПа'!$D:$P,ROW(J146),COLUMN($P146)-COLUMN(J146)+1)</f>
        <v>716</v>
      </c>
      <c r="X146" s="6">
        <f>INDEX('Rp0,2, МПа'!$D:$P,ROW(K146),COLUMN($P146)-COLUMN(K146)+1)</f>
        <v>736</v>
      </c>
      <c r="Y146" s="6">
        <f>INDEX('Rp0,2, МПа'!$D:$P,ROW(L146),COLUMN($P146)-COLUMN(L146)+1)</f>
        <v>755</v>
      </c>
      <c r="Z146" s="6">
        <f>INDEX('Rp0,2, МПа'!$D:$P,ROW(M146),COLUMN($P146)-COLUMN(M146)+1)</f>
        <v>785</v>
      </c>
      <c r="AA146" s="6">
        <f>INDEX('Rp0,2, МПа'!$D:$P,ROW(N146),COLUMN($P146)-COLUMN(N146)+1)</f>
        <v>795</v>
      </c>
      <c r="AB146" s="6">
        <f>INDEX('Rp0,2, МПа'!$D:$P,ROW(O146),COLUMN($P146)-COLUMN(O146)+1)</f>
        <v>814</v>
      </c>
      <c r="AC146" s="16">
        <f>INDEX('Rp0,2, МПа'!$D:$P,ROW(P146),COLUMN($P146)-COLUMN(P146)+1)</f>
        <v>834</v>
      </c>
    </row>
    <row r="147" spans="1:29" x14ac:dyDescent="0.25">
      <c r="A147" s="10" t="str">
        <f>INDEX('Обработка исходного'!B:B,ROW($B$3)+4*(ROW($B147)-ROW($B$3)))</f>
        <v>Сталь легированная</v>
      </c>
      <c r="B147" s="10" t="str">
        <f>INDEX('Обработка исходного'!D:D,ROW($B$3)+4*(ROW($B147)-ROW($B$3)))</f>
        <v>35ХМ</v>
      </c>
      <c r="C147" s="10" t="str">
        <f>IF(ISBLANK(INDEX('Обработка исходного'!E:E,ROW($B$3)+4*(ROW($B147)-ROW($B$3)))),"",INDEX('Обработка исходного'!E:E,ROW($B$3)+4*(ROW($B147)-ROW($B$3))))</f>
        <v>Прутки и полосы толщиной или диаметром от 80 до 150 мм</v>
      </c>
      <c r="D147" s="15" t="str">
        <f>INDEX('Rm, МПа'!$D:$P,ROW(D147),COLUMN($P147)-COLUMN(D147)+1)</f>
        <v>-</v>
      </c>
      <c r="E147" s="6" t="str">
        <f>INDEX('Rm, МПа'!$D:$P,ROW(E147),COLUMN($P147)-COLUMN(E147)+1)</f>
        <v>-</v>
      </c>
      <c r="F147" s="6">
        <f>INDEX('Rm, МПа'!$D:$P,ROW(F147),COLUMN($P147)-COLUMN(F147)+1)</f>
        <v>589</v>
      </c>
      <c r="G147" s="6">
        <f>INDEX('Rm, МПа'!$D:$P,ROW(G147),COLUMN($P147)-COLUMN(G147)+1)</f>
        <v>716</v>
      </c>
      <c r="H147" s="6">
        <f>INDEX('Rm, МПа'!$D:$P,ROW(H147),COLUMN($P147)-COLUMN(H147)+1)</f>
        <v>785</v>
      </c>
      <c r="I147" s="6">
        <f>INDEX('Rm, МПа'!$D:$P,ROW(I147),COLUMN($P147)-COLUMN(I147)+1)</f>
        <v>824</v>
      </c>
      <c r="J147" s="6">
        <f>INDEX('Rm, МПа'!$D:$P,ROW(J147),COLUMN($P147)-COLUMN(J147)+1)</f>
        <v>844</v>
      </c>
      <c r="K147" s="6">
        <f>INDEX('Rm, МПа'!$D:$P,ROW(K147),COLUMN($P147)-COLUMN(K147)+1)</f>
        <v>853</v>
      </c>
      <c r="L147" s="6">
        <f>INDEX('Rm, МПа'!$D:$P,ROW(L147),COLUMN($P147)-COLUMN(L147)+1)</f>
        <v>883</v>
      </c>
      <c r="M147" s="6">
        <f>INDEX('Rm, МПа'!$D:$P,ROW(M147),COLUMN($P147)-COLUMN(M147)+1)</f>
        <v>883</v>
      </c>
      <c r="N147" s="6">
        <f>INDEX('Rm, МПа'!$D:$P,ROW(N147),COLUMN($P147)-COLUMN(N147)+1)</f>
        <v>903</v>
      </c>
      <c r="O147" s="6">
        <f>INDEX('Rm, МПа'!$D:$P,ROW(O147),COLUMN($P147)-COLUMN(O147)+1)</f>
        <v>912</v>
      </c>
      <c r="P147" s="16">
        <f>INDEX('Rm, МПа'!$D:$P,ROW(P147),COLUMN($P147)-COLUMN(P147)+1)</f>
        <v>932</v>
      </c>
      <c r="Q147" s="15" t="str">
        <f>INDEX('Rp0,2, МПа'!$D:$P,ROW(D147),COLUMN($P147)-COLUMN(D147)+1)</f>
        <v>-</v>
      </c>
      <c r="R147" s="6" t="str">
        <f>INDEX('Rp0,2, МПа'!$D:$P,ROW(E147),COLUMN($P147)-COLUMN(E147)+1)</f>
        <v>-</v>
      </c>
      <c r="S147" s="6">
        <f>INDEX('Rp0,2, МПа'!$D:$P,ROW(F147),COLUMN($P147)-COLUMN(F147)+1)</f>
        <v>530</v>
      </c>
      <c r="T147" s="6">
        <f>INDEX('Rp0,2, МПа'!$D:$P,ROW(G147),COLUMN($P147)-COLUMN(G147)+1)</f>
        <v>598</v>
      </c>
      <c r="U147" s="6">
        <f>INDEX('Rp0,2, МПа'!$D:$P,ROW(H147),COLUMN($P147)-COLUMN(H147)+1)</f>
        <v>618</v>
      </c>
      <c r="V147" s="6">
        <f>INDEX('Rp0,2, МПа'!$D:$P,ROW(I147),COLUMN($P147)-COLUMN(I147)+1)</f>
        <v>687</v>
      </c>
      <c r="W147" s="6">
        <f>INDEX('Rp0,2, МПа'!$D:$P,ROW(J147),COLUMN($P147)-COLUMN(J147)+1)</f>
        <v>716</v>
      </c>
      <c r="X147" s="6">
        <f>INDEX('Rp0,2, МПа'!$D:$P,ROW(K147),COLUMN($P147)-COLUMN(K147)+1)</f>
        <v>736</v>
      </c>
      <c r="Y147" s="6">
        <f>INDEX('Rp0,2, МПа'!$D:$P,ROW(L147),COLUMN($P147)-COLUMN(L147)+1)</f>
        <v>755</v>
      </c>
      <c r="Z147" s="6">
        <f>INDEX('Rp0,2, МПа'!$D:$P,ROW(M147),COLUMN($P147)-COLUMN(M147)+1)</f>
        <v>785</v>
      </c>
      <c r="AA147" s="6">
        <f>INDEX('Rp0,2, МПа'!$D:$P,ROW(N147),COLUMN($P147)-COLUMN(N147)+1)</f>
        <v>795</v>
      </c>
      <c r="AB147" s="6">
        <f>INDEX('Rp0,2, МПа'!$D:$P,ROW(O147),COLUMN($P147)-COLUMN(O147)+1)</f>
        <v>814</v>
      </c>
      <c r="AC147" s="16">
        <f>INDEX('Rp0,2, МПа'!$D:$P,ROW(P147),COLUMN($P147)-COLUMN(P147)+1)</f>
        <v>834</v>
      </c>
    </row>
    <row r="148" spans="1:29" x14ac:dyDescent="0.25">
      <c r="A148" s="10" t="str">
        <f>INDEX('Обработка исходного'!B:B,ROW($B$3)+4*(ROW($B148)-ROW($B$3)))</f>
        <v>Сталь легированная</v>
      </c>
      <c r="B148" s="10" t="str">
        <f>INDEX('Обработка исходного'!D:D,ROW($B$3)+4*(ROW($B148)-ROW($B$3)))</f>
        <v>35ХМ</v>
      </c>
      <c r="C148" s="10" t="str">
        <f>IF(ISBLANK(INDEX('Обработка исходного'!E:E,ROW($B$3)+4*(ROW($B148)-ROW($B$3)))),"",INDEX('Обработка исходного'!E:E,ROW($B$3)+4*(ROW($B148)-ROW($B$3))))</f>
        <v>Прутки и полосы толщиной или диаметром от 150 до 250 мм</v>
      </c>
      <c r="D148" s="15" t="str">
        <f>INDEX('Rm, МПа'!$D:$P,ROW(D148),COLUMN($P148)-COLUMN(D148)+1)</f>
        <v>-</v>
      </c>
      <c r="E148" s="6" t="str">
        <f>INDEX('Rm, МПа'!$D:$P,ROW(E148),COLUMN($P148)-COLUMN(E148)+1)</f>
        <v>-</v>
      </c>
      <c r="F148" s="6">
        <f>INDEX('Rm, МПа'!$D:$P,ROW(F148),COLUMN($P148)-COLUMN(F148)+1)</f>
        <v>589</v>
      </c>
      <c r="G148" s="6">
        <f>INDEX('Rm, МПа'!$D:$P,ROW(G148),COLUMN($P148)-COLUMN(G148)+1)</f>
        <v>716</v>
      </c>
      <c r="H148" s="6">
        <f>INDEX('Rm, МПа'!$D:$P,ROW(H148),COLUMN($P148)-COLUMN(H148)+1)</f>
        <v>785</v>
      </c>
      <c r="I148" s="6">
        <f>INDEX('Rm, МПа'!$D:$P,ROW(I148),COLUMN($P148)-COLUMN(I148)+1)</f>
        <v>824</v>
      </c>
      <c r="J148" s="6">
        <f>INDEX('Rm, МПа'!$D:$P,ROW(J148),COLUMN($P148)-COLUMN(J148)+1)</f>
        <v>844</v>
      </c>
      <c r="K148" s="6">
        <f>INDEX('Rm, МПа'!$D:$P,ROW(K148),COLUMN($P148)-COLUMN(K148)+1)</f>
        <v>853</v>
      </c>
      <c r="L148" s="6">
        <f>INDEX('Rm, МПа'!$D:$P,ROW(L148),COLUMN($P148)-COLUMN(L148)+1)</f>
        <v>883</v>
      </c>
      <c r="M148" s="6">
        <f>INDEX('Rm, МПа'!$D:$P,ROW(M148),COLUMN($P148)-COLUMN(M148)+1)</f>
        <v>883</v>
      </c>
      <c r="N148" s="6">
        <f>INDEX('Rm, МПа'!$D:$P,ROW(N148),COLUMN($P148)-COLUMN(N148)+1)</f>
        <v>903</v>
      </c>
      <c r="O148" s="6">
        <f>INDEX('Rm, МПа'!$D:$P,ROW(O148),COLUMN($P148)-COLUMN(O148)+1)</f>
        <v>912</v>
      </c>
      <c r="P148" s="16">
        <f>INDEX('Rm, МПа'!$D:$P,ROW(P148),COLUMN($P148)-COLUMN(P148)+1)</f>
        <v>932</v>
      </c>
      <c r="Q148" s="15" t="str">
        <f>INDEX('Rp0,2, МПа'!$D:$P,ROW(D148),COLUMN($P148)-COLUMN(D148)+1)</f>
        <v>-</v>
      </c>
      <c r="R148" s="6" t="str">
        <f>INDEX('Rp0,2, МПа'!$D:$P,ROW(E148),COLUMN($P148)-COLUMN(E148)+1)</f>
        <v>-</v>
      </c>
      <c r="S148" s="6">
        <f>INDEX('Rp0,2, МПа'!$D:$P,ROW(F148),COLUMN($P148)-COLUMN(F148)+1)</f>
        <v>530</v>
      </c>
      <c r="T148" s="6">
        <f>INDEX('Rp0,2, МПа'!$D:$P,ROW(G148),COLUMN($P148)-COLUMN(G148)+1)</f>
        <v>698</v>
      </c>
      <c r="U148" s="6">
        <f>INDEX('Rp0,2, МПа'!$D:$P,ROW(H148),COLUMN($P148)-COLUMN(H148)+1)</f>
        <v>618</v>
      </c>
      <c r="V148" s="6">
        <f>INDEX('Rp0,2, МПа'!$D:$P,ROW(I148),COLUMN($P148)-COLUMN(I148)+1)</f>
        <v>687</v>
      </c>
      <c r="W148" s="6">
        <f>INDEX('Rp0,2, МПа'!$D:$P,ROW(J148),COLUMN($P148)-COLUMN(J148)+1)</f>
        <v>716</v>
      </c>
      <c r="X148" s="6">
        <f>INDEX('Rp0,2, МПа'!$D:$P,ROW(K148),COLUMN($P148)-COLUMN(K148)+1)</f>
        <v>736</v>
      </c>
      <c r="Y148" s="6">
        <f>INDEX('Rp0,2, МПа'!$D:$P,ROW(L148),COLUMN($P148)-COLUMN(L148)+1)</f>
        <v>755</v>
      </c>
      <c r="Z148" s="6">
        <f>INDEX('Rp0,2, МПа'!$D:$P,ROW(M148),COLUMN($P148)-COLUMN(M148)+1)</f>
        <v>785</v>
      </c>
      <c r="AA148" s="6">
        <f>INDEX('Rp0,2, МПа'!$D:$P,ROW(N148),COLUMN($P148)-COLUMN(N148)+1)</f>
        <v>795</v>
      </c>
      <c r="AB148" s="6">
        <f>INDEX('Rp0,2, МПа'!$D:$P,ROW(O148),COLUMN($P148)-COLUMN(O148)+1)</f>
        <v>814</v>
      </c>
      <c r="AC148" s="16">
        <f>INDEX('Rp0,2, МПа'!$D:$P,ROW(P148),COLUMN($P148)-COLUMN(P148)+1)</f>
        <v>834</v>
      </c>
    </row>
    <row r="149" spans="1:29" ht="25.5" x14ac:dyDescent="0.25">
      <c r="A149" s="10" t="str">
        <f>INDEX('Обработка исходного'!B:B,ROW($B$3)+4*(ROW($B149)-ROW($B$3)))</f>
        <v>Сталь легированная</v>
      </c>
      <c r="B149" s="10" t="str">
        <f>INDEX('Обработка исходного'!D:D,ROW($B$3)+4*(ROW($B149)-ROW($B$3)))</f>
        <v>35ХМ</v>
      </c>
      <c r="C149" s="10" t="str">
        <f>IF(ISBLANK(INDEX('Обработка исходного'!E:E,ROW($B$3)+4*(ROW($B149)-ROW($B$3)))),"",INDEX('Обработка исходного'!E:E,ROW($B$3)+4*(ROW($B149)-ROW($B$3))))</f>
        <v>Заготовки крепежных деталей толщиной или диаметром до 300 мм, КП440*</v>
      </c>
      <c r="D149" s="15" t="str">
        <f>INDEX('Rm, МПа'!$D:$P,ROW(D149),COLUMN($P149)-COLUMN(D149)+1)</f>
        <v>-</v>
      </c>
      <c r="E149" s="6" t="str">
        <f>INDEX('Rm, МПа'!$D:$P,ROW(E149),COLUMN($P149)-COLUMN(E149)+1)</f>
        <v>-</v>
      </c>
      <c r="F149" s="6">
        <f>INDEX('Rm, МПа'!$D:$P,ROW(F149),COLUMN($P149)-COLUMN(F149)+1)</f>
        <v>316</v>
      </c>
      <c r="G149" s="6">
        <f>INDEX('Rm, МПа'!$D:$P,ROW(G149),COLUMN($P149)-COLUMN(G149)+1)</f>
        <v>367</v>
      </c>
      <c r="H149" s="6">
        <f>INDEX('Rm, МПа'!$D:$P,ROW(H149),COLUMN($P149)-COLUMN(H149)+1)</f>
        <v>408</v>
      </c>
      <c r="I149" s="6">
        <f>INDEX('Rm, МПа'!$D:$P,ROW(I149),COLUMN($P149)-COLUMN(I149)+1)</f>
        <v>428</v>
      </c>
      <c r="J149" s="6">
        <f>INDEX('Rm, МПа'!$D:$P,ROW(J149),COLUMN($P149)-COLUMN(J149)+1)</f>
        <v>439</v>
      </c>
      <c r="K149" s="6">
        <f>INDEX('Rm, МПа'!$D:$P,ROW(K149),COLUMN($P149)-COLUMN(K149)+1)</f>
        <v>449</v>
      </c>
      <c r="L149" s="6">
        <f>INDEX('Rm, МПа'!$D:$P,ROW(L149),COLUMN($P149)-COLUMN(L149)+1)</f>
        <v>459</v>
      </c>
      <c r="M149" s="6">
        <f>INDEX('Rm, МПа'!$D:$P,ROW(M149),COLUMN($P149)-COLUMN(M149)+1)</f>
        <v>459</v>
      </c>
      <c r="N149" s="6">
        <f>INDEX('Rm, МПа'!$D:$P,ROW(N149),COLUMN($P149)-COLUMN(N149)+1)</f>
        <v>469</v>
      </c>
      <c r="O149" s="6">
        <f>INDEX('Rm, МПа'!$D:$P,ROW(O149),COLUMN($P149)-COLUMN(O149)+1)</f>
        <v>479</v>
      </c>
      <c r="P149" s="16">
        <f>INDEX('Rm, МПа'!$D:$P,ROW(P149),COLUMN($P149)-COLUMN(P149)+1)</f>
        <v>491</v>
      </c>
      <c r="Q149" s="15" t="str">
        <f>INDEX('Rp0,2, МПа'!$D:$P,ROW(D149),COLUMN($P149)-COLUMN(D149)+1)</f>
        <v>-</v>
      </c>
      <c r="R149" s="6" t="str">
        <f>INDEX('Rp0,2, МПа'!$D:$P,ROW(E149),COLUMN($P149)-COLUMN(E149)+1)</f>
        <v>-</v>
      </c>
      <c r="S149" s="6">
        <f>INDEX('Rp0,2, МПа'!$D:$P,ROW(F149),COLUMN($P149)-COLUMN(F149)+1)</f>
        <v>283</v>
      </c>
      <c r="T149" s="6">
        <f>INDEX('Rp0,2, МПа'!$D:$P,ROW(G149),COLUMN($P149)-COLUMN(G149)+1)</f>
        <v>319</v>
      </c>
      <c r="U149" s="6">
        <f>INDEX('Rp0,2, МПа'!$D:$P,ROW(H149),COLUMN($P149)-COLUMN(H149)+1)</f>
        <v>333</v>
      </c>
      <c r="V149" s="6">
        <f>INDEX('Rp0,2, МПа'!$D:$P,ROW(I149),COLUMN($P149)-COLUMN(I149)+1)</f>
        <v>353</v>
      </c>
      <c r="W149" s="6">
        <f>INDEX('Rp0,2, МПа'!$D:$P,ROW(J149),COLUMN($P149)-COLUMN(J149)+1)</f>
        <v>371</v>
      </c>
      <c r="X149" s="6">
        <f>INDEX('Rp0,2, МПа'!$D:$P,ROW(K149),COLUMN($P149)-COLUMN(K149)+1)</f>
        <v>389</v>
      </c>
      <c r="Y149" s="6">
        <f>INDEX('Rp0,2, МПа'!$D:$P,ROW(L149),COLUMN($P149)-COLUMN(L149)+1)</f>
        <v>407</v>
      </c>
      <c r="Z149" s="6">
        <f>INDEX('Rp0,2, МПа'!$D:$P,ROW(M149),COLUMN($P149)-COLUMN(M149)+1)</f>
        <v>407</v>
      </c>
      <c r="AA149" s="6">
        <f>INDEX('Rp0,2, МПа'!$D:$P,ROW(N149),COLUMN($P149)-COLUMN(N149)+1)</f>
        <v>407</v>
      </c>
      <c r="AB149" s="6">
        <f>INDEX('Rp0,2, МПа'!$D:$P,ROW(O149),COLUMN($P149)-COLUMN(O149)+1)</f>
        <v>423</v>
      </c>
      <c r="AC149" s="16">
        <f>INDEX('Rp0,2, МПа'!$D:$P,ROW(P149),COLUMN($P149)-COLUMN(P149)+1)</f>
        <v>440</v>
      </c>
    </row>
    <row r="150" spans="1:29" ht="25.5" x14ac:dyDescent="0.25">
      <c r="A150" s="10" t="str">
        <f>INDEX('Обработка исходного'!B:B,ROW($B$3)+4*(ROW($B150)-ROW($B$3)))</f>
        <v>Сталь легированная</v>
      </c>
      <c r="B150" s="10" t="str">
        <f>INDEX('Обработка исходного'!D:D,ROW($B$3)+4*(ROW($B150)-ROW($B$3)))</f>
        <v>35ХМ</v>
      </c>
      <c r="C150" s="10" t="str">
        <f>IF(ISBLANK(INDEX('Обработка исходного'!E:E,ROW($B$3)+4*(ROW($B150)-ROW($B$3)))),"",INDEX('Обработка исходного'!E:E,ROW($B$3)+4*(ROW($B150)-ROW($B$3))))</f>
        <v>Заготовки крепежных деталей толщиной или диаметром до 300 мм, КП640*</v>
      </c>
      <c r="D150" s="15" t="str">
        <f>INDEX('Rm, МПа'!$D:$P,ROW(D150),COLUMN($P150)-COLUMN(D150)+1)</f>
        <v>-</v>
      </c>
      <c r="E150" s="6" t="str">
        <f>INDEX('Rm, МПа'!$D:$P,ROW(E150),COLUMN($P150)-COLUMN(E150)+1)</f>
        <v>-</v>
      </c>
      <c r="F150" s="6">
        <f>INDEX('Rm, МПа'!$D:$P,ROW(F150),COLUMN($P150)-COLUMN(F150)+1)</f>
        <v>505</v>
      </c>
      <c r="G150" s="6">
        <f>INDEX('Rm, МПа'!$D:$P,ROW(G150),COLUMN($P150)-COLUMN(G150)+1)</f>
        <v>586</v>
      </c>
      <c r="H150" s="6">
        <f>INDEX('Rm, МПа'!$D:$P,ROW(H150),COLUMN($P150)-COLUMN(H150)+1)</f>
        <v>651</v>
      </c>
      <c r="I150" s="6">
        <f>INDEX('Rm, МПа'!$D:$P,ROW(I150),COLUMN($P150)-COLUMN(I150)+1)</f>
        <v>701</v>
      </c>
      <c r="J150" s="6">
        <f>INDEX('Rm, МПа'!$D:$P,ROW(J150),COLUMN($P150)-COLUMN(J150)+1)</f>
        <v>701</v>
      </c>
      <c r="K150" s="6">
        <f>INDEX('Rm, МПа'!$D:$P,ROW(K150),COLUMN($P150)-COLUMN(K150)+1)</f>
        <v>717</v>
      </c>
      <c r="L150" s="6">
        <f>INDEX('Rm, МПа'!$D:$P,ROW(L150),COLUMN($P150)-COLUMN(L150)+1)</f>
        <v>732</v>
      </c>
      <c r="M150" s="6">
        <f>INDEX('Rm, МПа'!$D:$P,ROW(M150),COLUMN($P150)-COLUMN(M150)+1)</f>
        <v>732</v>
      </c>
      <c r="N150" s="6">
        <f>INDEX('Rm, МПа'!$D:$P,ROW(N150),COLUMN($P150)-COLUMN(N150)+1)</f>
        <v>749</v>
      </c>
      <c r="O150" s="6">
        <f>INDEX('Rm, МПа'!$D:$P,ROW(O150),COLUMN($P150)-COLUMN(O150)+1)</f>
        <v>765</v>
      </c>
      <c r="P150" s="16">
        <f>INDEX('Rm, МПа'!$D:$P,ROW(P150),COLUMN($P150)-COLUMN(P150)+1)</f>
        <v>784</v>
      </c>
      <c r="Q150" s="15" t="str">
        <f>INDEX('Rp0,2, МПа'!$D:$P,ROW(D150),COLUMN($P150)-COLUMN(D150)+1)</f>
        <v>-</v>
      </c>
      <c r="R150" s="6" t="str">
        <f>INDEX('Rp0,2, МПа'!$D:$P,ROW(E150),COLUMN($P150)-COLUMN(E150)+1)</f>
        <v>-</v>
      </c>
      <c r="S150" s="6">
        <f>INDEX('Rp0,2, МПа'!$D:$P,ROW(F150),COLUMN($P150)-COLUMN(F150)+1)</f>
        <v>408</v>
      </c>
      <c r="T150" s="6">
        <f>INDEX('Rp0,2, МПа'!$D:$P,ROW(G150),COLUMN($P150)-COLUMN(G150)+1)</f>
        <v>460</v>
      </c>
      <c r="U150" s="6">
        <f>INDEX('Rp0,2, МПа'!$D:$P,ROW(H150),COLUMN($P150)-COLUMN(H150)+1)</f>
        <v>484</v>
      </c>
      <c r="V150" s="6">
        <f>INDEX('Rp0,2, МПа'!$D:$P,ROW(I150),COLUMN($P150)-COLUMN(I150)+1)</f>
        <v>500</v>
      </c>
      <c r="W150" s="6">
        <f>INDEX('Rp0,2, МПа'!$D:$P,ROW(J150),COLUMN($P150)-COLUMN(J150)+1)</f>
        <v>536</v>
      </c>
      <c r="X150" s="6">
        <f>INDEX('Rp0,2, МПа'!$D:$P,ROW(K150),COLUMN($P150)-COLUMN(K150)+1)</f>
        <v>562</v>
      </c>
      <c r="Y150" s="6">
        <f>INDEX('Rp0,2, МПа'!$D:$P,ROW(L150),COLUMN($P150)-COLUMN(L150)+1)</f>
        <v>588</v>
      </c>
      <c r="Z150" s="6">
        <f>INDEX('Rp0,2, МПа'!$D:$P,ROW(M150),COLUMN($P150)-COLUMN(M150)+1)</f>
        <v>588</v>
      </c>
      <c r="AA150" s="6">
        <f>INDEX('Rp0,2, МПа'!$D:$P,ROW(N150),COLUMN($P150)-COLUMN(N150)+1)</f>
        <v>588</v>
      </c>
      <c r="AB150" s="6">
        <f>INDEX('Rp0,2, МПа'!$D:$P,ROW(O150),COLUMN($P150)-COLUMN(O150)+1)</f>
        <v>611</v>
      </c>
      <c r="AC150" s="16">
        <f>INDEX('Rp0,2, МПа'!$D:$P,ROW(P150),COLUMN($P150)-COLUMN(P150)+1)</f>
        <v>640</v>
      </c>
    </row>
    <row r="151" spans="1:29" x14ac:dyDescent="0.25">
      <c r="A151" s="10" t="str">
        <f>INDEX('Обработка исходного'!B:B,ROW($B$3)+4*(ROW($B151)-ROW($B$3)))</f>
        <v>Сталь легированная</v>
      </c>
      <c r="B151" s="10" t="str">
        <f>INDEX('Обработка исходного'!D:D,ROW($B$3)+4*(ROW($B151)-ROW($B$3)))</f>
        <v>35ХМА</v>
      </c>
      <c r="C151" s="10" t="str">
        <f>IF(ISBLANK(INDEX('Обработка исходного'!E:E,ROW($B$3)+4*(ROW($B151)-ROW($B$3)))),"",INDEX('Обработка исходного'!E:E,ROW($B$3)+4*(ROW($B151)-ROW($B$3))))</f>
        <v>Поковки толщиной от 100 до 300 мм, КП440*</v>
      </c>
      <c r="D151" s="15" t="str">
        <f>INDEX('Rm, МПа'!$D:$P,ROW(D151),COLUMN($P151)-COLUMN(D151)+1)</f>
        <v>-</v>
      </c>
      <c r="E151" s="6" t="str">
        <f>INDEX('Rm, МПа'!$D:$P,ROW(E151),COLUMN($P151)-COLUMN(E151)+1)</f>
        <v>-</v>
      </c>
      <c r="F151" s="6">
        <f>INDEX('Rm, МПа'!$D:$P,ROW(F151),COLUMN($P151)-COLUMN(F151)+1)</f>
        <v>412</v>
      </c>
      <c r="G151" s="6">
        <f>INDEX('Rm, МПа'!$D:$P,ROW(G151),COLUMN($P151)-COLUMN(G151)+1)</f>
        <v>489</v>
      </c>
      <c r="H151" s="6">
        <f>INDEX('Rm, МПа'!$D:$P,ROW(H151),COLUMN($P151)-COLUMN(H151)+1)</f>
        <v>530</v>
      </c>
      <c r="I151" s="6">
        <f>INDEX('Rm, МПа'!$D:$P,ROW(I151),COLUMN($P151)-COLUMN(I151)+1)</f>
        <v>559</v>
      </c>
      <c r="J151" s="6">
        <f>INDEX('Rm, МПа'!$D:$P,ROW(J151),COLUMN($P151)-COLUMN(J151)+1)</f>
        <v>569</v>
      </c>
      <c r="K151" s="6">
        <f>INDEX('Rm, МПа'!$D:$P,ROW(K151),COLUMN($P151)-COLUMN(K151)+1)</f>
        <v>579</v>
      </c>
      <c r="L151" s="6">
        <f>INDEX('Rm, МПа'!$D:$P,ROW(L151),COLUMN($P151)-COLUMN(L151)+1)</f>
        <v>598</v>
      </c>
      <c r="M151" s="6">
        <f>INDEX('Rm, МПа'!$D:$P,ROW(M151),COLUMN($P151)-COLUMN(M151)+1)</f>
        <v>598</v>
      </c>
      <c r="N151" s="6">
        <f>INDEX('Rm, МПа'!$D:$P,ROW(N151),COLUMN($P151)-COLUMN(N151)+1)</f>
        <v>608</v>
      </c>
      <c r="O151" s="6">
        <f>INDEX('Rm, МПа'!$D:$P,ROW(O151),COLUMN($P151)-COLUMN(O151)+1)</f>
        <v>618</v>
      </c>
      <c r="P151" s="16">
        <f>INDEX('Rm, МПа'!$D:$P,ROW(P151),COLUMN($P151)-COLUMN(P151)+1)</f>
        <v>635</v>
      </c>
      <c r="Q151" s="15" t="str">
        <f>INDEX('Rp0,2, МПа'!$D:$P,ROW(D151),COLUMN($P151)-COLUMN(D151)+1)</f>
        <v>-</v>
      </c>
      <c r="R151" s="6" t="str">
        <f>INDEX('Rp0,2, МПа'!$D:$P,ROW(E151),COLUMN($P151)-COLUMN(E151)+1)</f>
        <v>-</v>
      </c>
      <c r="S151" s="6">
        <f>INDEX('Rp0,2, МПа'!$D:$P,ROW(F151),COLUMN($P151)-COLUMN(F151)+1)</f>
        <v>284</v>
      </c>
      <c r="T151" s="6">
        <f>INDEX('Rp0,2, МПа'!$D:$P,ROW(G151),COLUMN($P151)-COLUMN(G151)+1)</f>
        <v>314</v>
      </c>
      <c r="U151" s="6">
        <f>INDEX('Rp0,2, МПа'!$D:$P,ROW(H151),COLUMN($P151)-COLUMN(H151)+1)</f>
        <v>333</v>
      </c>
      <c r="V151" s="6">
        <f>INDEX('Rp0,2, МПа'!$D:$P,ROW(I151),COLUMN($P151)-COLUMN(I151)+1)</f>
        <v>353</v>
      </c>
      <c r="W151" s="6">
        <f>INDEX('Rp0,2, МПа'!$D:$P,ROW(J151),COLUMN($P151)-COLUMN(J151)+1)</f>
        <v>373</v>
      </c>
      <c r="X151" s="6">
        <f>INDEX('Rp0,2, МПа'!$D:$P,ROW(K151),COLUMN($P151)-COLUMN(K151)+1)</f>
        <v>392</v>
      </c>
      <c r="Y151" s="6">
        <f>INDEX('Rp0,2, МПа'!$D:$P,ROW(L151),COLUMN($P151)-COLUMN(L151)+1)</f>
        <v>402</v>
      </c>
      <c r="Z151" s="6">
        <f>INDEX('Rp0,2, МПа'!$D:$P,ROW(M151),COLUMN($P151)-COLUMN(M151)+1)</f>
        <v>402</v>
      </c>
      <c r="AA151" s="6">
        <f>INDEX('Rp0,2, МПа'!$D:$P,ROW(N151),COLUMN($P151)-COLUMN(N151)+1)</f>
        <v>402</v>
      </c>
      <c r="AB151" s="6">
        <f>INDEX('Rp0,2, МПа'!$D:$P,ROW(O151),COLUMN($P151)-COLUMN(O151)+1)</f>
        <v>422</v>
      </c>
      <c r="AC151" s="16">
        <f>INDEX('Rp0,2, МПа'!$D:$P,ROW(P151),COLUMN($P151)-COLUMN(P151)+1)</f>
        <v>440</v>
      </c>
    </row>
    <row r="152" spans="1:29" ht="25.5" x14ac:dyDescent="0.25">
      <c r="A152" s="10" t="str">
        <f>INDEX('Обработка исходного'!B:B,ROW($B$3)+4*(ROW($B152)-ROW($B$3)))</f>
        <v>Сталь легированная</v>
      </c>
      <c r="B152" s="10" t="str">
        <f>INDEX('Обработка исходного'!D:D,ROW($B$3)+4*(ROW($B152)-ROW($B$3)))</f>
        <v>35ХМА</v>
      </c>
      <c r="C152" s="10" t="str">
        <f>IF(ISBLANK(INDEX('Обработка исходного'!E:E,ROW($B$3)+4*(ROW($B152)-ROW($B$3)))),"",INDEX('Обработка исходного'!E:E,ROW($B$3)+4*(ROW($B152)-ROW($B$3))))</f>
        <v>Заготовки крепежных деталей толщиной или диаметром от 100 до 300 мм, КП395*</v>
      </c>
      <c r="D152" s="15" t="str">
        <f>INDEX('Rm, МПа'!$D:$P,ROW(D152),COLUMN($P152)-COLUMN(D152)+1)</f>
        <v>-</v>
      </c>
      <c r="E152" s="6" t="str">
        <f>INDEX('Rm, МПа'!$D:$P,ROW(E152),COLUMN($P152)-COLUMN(E152)+1)</f>
        <v>-</v>
      </c>
      <c r="F152" s="6">
        <f>INDEX('Rm, МПа'!$D:$P,ROW(F152),COLUMN($P152)-COLUMN(F152)+1)</f>
        <v>402</v>
      </c>
      <c r="G152" s="6">
        <f>INDEX('Rm, МПа'!$D:$P,ROW(G152),COLUMN($P152)-COLUMN(G152)+1)</f>
        <v>461</v>
      </c>
      <c r="H152" s="6">
        <f>INDEX('Rm, МПа'!$D:$P,ROW(H152),COLUMN($P152)-COLUMN(H152)+1)</f>
        <v>510</v>
      </c>
      <c r="I152" s="6">
        <f>INDEX('Rm, МПа'!$D:$P,ROW(I152),COLUMN($P152)-COLUMN(I152)+1)</f>
        <v>540</v>
      </c>
      <c r="J152" s="6">
        <f>INDEX('Rm, МПа'!$D:$P,ROW(J152),COLUMN($P152)-COLUMN(J152)+1)</f>
        <v>549</v>
      </c>
      <c r="K152" s="6">
        <f>INDEX('Rm, МПа'!$D:$P,ROW(K152),COLUMN($P152)-COLUMN(K152)+1)</f>
        <v>559</v>
      </c>
      <c r="L152" s="6">
        <f>INDEX('Rm, МПа'!$D:$P,ROW(L152),COLUMN($P152)-COLUMN(L152)+1)</f>
        <v>579</v>
      </c>
      <c r="M152" s="6">
        <f>INDEX('Rm, МПа'!$D:$P,ROW(M152),COLUMN($P152)-COLUMN(M152)+1)</f>
        <v>579</v>
      </c>
      <c r="N152" s="6">
        <f>INDEX('Rm, МПа'!$D:$P,ROW(N152),COLUMN($P152)-COLUMN(N152)+1)</f>
        <v>589</v>
      </c>
      <c r="O152" s="6">
        <f>INDEX('Rm, МПа'!$D:$P,ROW(O152),COLUMN($P152)-COLUMN(O152)+1)</f>
        <v>598</v>
      </c>
      <c r="P152" s="16">
        <f>INDEX('Rm, МПа'!$D:$P,ROW(P152),COLUMN($P152)-COLUMN(P152)+1)</f>
        <v>618</v>
      </c>
      <c r="Q152" s="15" t="str">
        <f>INDEX('Rp0,2, МПа'!$D:$P,ROW(D152),COLUMN($P152)-COLUMN(D152)+1)</f>
        <v>-</v>
      </c>
      <c r="R152" s="6" t="str">
        <f>INDEX('Rp0,2, МПа'!$D:$P,ROW(E152),COLUMN($P152)-COLUMN(E152)+1)</f>
        <v>-</v>
      </c>
      <c r="S152" s="6">
        <f>INDEX('Rp0,2, МПа'!$D:$P,ROW(F152),COLUMN($P152)-COLUMN(F152)+1)</f>
        <v>255</v>
      </c>
      <c r="T152" s="6">
        <f>INDEX('Rp0,2, МПа'!$D:$P,ROW(G152),COLUMN($P152)-COLUMN(G152)+1)</f>
        <v>275</v>
      </c>
      <c r="U152" s="6">
        <f>INDEX('Rp0,2, МПа'!$D:$P,ROW(H152),COLUMN($P152)-COLUMN(H152)+1)</f>
        <v>294</v>
      </c>
      <c r="V152" s="6">
        <f>INDEX('Rp0,2, МПа'!$D:$P,ROW(I152),COLUMN($P152)-COLUMN(I152)+1)</f>
        <v>314</v>
      </c>
      <c r="W152" s="6">
        <f>INDEX('Rp0,2, МПа'!$D:$P,ROW(J152),COLUMN($P152)-COLUMN(J152)+1)</f>
        <v>333</v>
      </c>
      <c r="X152" s="6">
        <f>INDEX('Rp0,2, МПа'!$D:$P,ROW(K152),COLUMN($P152)-COLUMN(K152)+1)</f>
        <v>353</v>
      </c>
      <c r="Y152" s="6">
        <f>INDEX('Rp0,2, МПа'!$D:$P,ROW(L152),COLUMN($P152)-COLUMN(L152)+1)</f>
        <v>353</v>
      </c>
      <c r="Z152" s="6">
        <f>INDEX('Rp0,2, МПа'!$D:$P,ROW(M152),COLUMN($P152)-COLUMN(M152)+1)</f>
        <v>353</v>
      </c>
      <c r="AA152" s="6">
        <f>INDEX('Rp0,2, МПа'!$D:$P,ROW(N152),COLUMN($P152)-COLUMN(N152)+1)</f>
        <v>353</v>
      </c>
      <c r="AB152" s="6">
        <f>INDEX('Rp0,2, МПа'!$D:$P,ROW(O152),COLUMN($P152)-COLUMN(O152)+1)</f>
        <v>373</v>
      </c>
      <c r="AC152" s="16">
        <f>INDEX('Rp0,2, МПа'!$D:$P,ROW(P152),COLUMN($P152)-COLUMN(P152)+1)</f>
        <v>395</v>
      </c>
    </row>
    <row r="153" spans="1:29" ht="25.5" x14ac:dyDescent="0.25">
      <c r="A153" s="10" t="str">
        <f>INDEX('Обработка исходного'!B:B,ROW($B$3)+4*(ROW($B153)-ROW($B$3)))</f>
        <v>Сталь легированная</v>
      </c>
      <c r="B153" s="10" t="str">
        <f>INDEX('Обработка исходного'!D:D,ROW($B$3)+4*(ROW($B153)-ROW($B$3)))</f>
        <v>35ХМА</v>
      </c>
      <c r="C153" s="10" t="str">
        <f>IF(ISBLANK(INDEX('Обработка исходного'!E:E,ROW($B$3)+4*(ROW($B153)-ROW($B$3)))),"",INDEX('Обработка исходного'!E:E,ROW($B$3)+4*(ROW($B153)-ROW($B$3))))</f>
        <v>Заготовки крепежных деталей толщиной или диаметром от 100 до 200 мм, КП490*</v>
      </c>
      <c r="D153" s="15" t="str">
        <f>INDEX('Rm, МПа'!$D:$P,ROW(D153),COLUMN($P153)-COLUMN(D153)+1)</f>
        <v>-</v>
      </c>
      <c r="E153" s="6" t="str">
        <f>INDEX('Rm, МПа'!$D:$P,ROW(E153),COLUMN($P153)-COLUMN(E153)+1)</f>
        <v>-</v>
      </c>
      <c r="F153" s="6">
        <f>INDEX('Rm, МПа'!$D:$P,ROW(F153),COLUMN($P153)-COLUMN(F153)+1)</f>
        <v>412</v>
      </c>
      <c r="G153" s="6">
        <f>INDEX('Rm, МПа'!$D:$P,ROW(G153),COLUMN($P153)-COLUMN(G153)+1)</f>
        <v>481</v>
      </c>
      <c r="H153" s="6">
        <f>INDEX('Rm, МПа'!$D:$P,ROW(H153),COLUMN($P153)-COLUMN(H153)+1)</f>
        <v>530</v>
      </c>
      <c r="I153" s="6">
        <f>INDEX('Rm, МПа'!$D:$P,ROW(I153),COLUMN($P153)-COLUMN(I153)+1)</f>
        <v>559</v>
      </c>
      <c r="J153" s="6">
        <f>INDEX('Rm, МПа'!$D:$P,ROW(J153),COLUMN($P153)-COLUMN(J153)+1)</f>
        <v>569</v>
      </c>
      <c r="K153" s="6">
        <f>INDEX('Rm, МПа'!$D:$P,ROW(K153),COLUMN($P153)-COLUMN(K153)+1)</f>
        <v>579</v>
      </c>
      <c r="L153" s="6">
        <f>INDEX('Rm, МПа'!$D:$P,ROW(L153),COLUMN($P153)-COLUMN(L153)+1)</f>
        <v>598</v>
      </c>
      <c r="M153" s="6">
        <f>INDEX('Rm, МПа'!$D:$P,ROW(M153),COLUMN($P153)-COLUMN(M153)+1)</f>
        <v>598</v>
      </c>
      <c r="N153" s="6">
        <f>INDEX('Rm, МПа'!$D:$P,ROW(N153),COLUMN($P153)-COLUMN(N153)+1)</f>
        <v>608</v>
      </c>
      <c r="O153" s="6">
        <f>INDEX('Rm, МПа'!$D:$P,ROW(O153),COLUMN($P153)-COLUMN(O153)+1)</f>
        <v>618</v>
      </c>
      <c r="P153" s="16">
        <f>INDEX('Rm, МПа'!$D:$P,ROW(P153),COLUMN($P153)-COLUMN(P153)+1)</f>
        <v>638</v>
      </c>
      <c r="Q153" s="15" t="str">
        <f>INDEX('Rp0,2, МПа'!$D:$P,ROW(D153),COLUMN($P153)-COLUMN(D153)+1)</f>
        <v>-</v>
      </c>
      <c r="R153" s="6" t="str">
        <f>INDEX('Rp0,2, МПа'!$D:$P,ROW(E153),COLUMN($P153)-COLUMN(E153)+1)</f>
        <v>-</v>
      </c>
      <c r="S153" s="6">
        <f>INDEX('Rp0,2, МПа'!$D:$P,ROW(F153),COLUMN($P153)-COLUMN(F153)+1)</f>
        <v>314</v>
      </c>
      <c r="T153" s="6">
        <f>INDEX('Rp0,2, МПа'!$D:$P,ROW(G153),COLUMN($P153)-COLUMN(G153)+1)</f>
        <v>343</v>
      </c>
      <c r="U153" s="6">
        <f>INDEX('Rp0,2, МПа'!$D:$P,ROW(H153),COLUMN($P153)-COLUMN(H153)+1)</f>
        <v>373</v>
      </c>
      <c r="V153" s="6">
        <f>INDEX('Rp0,2, МПа'!$D:$P,ROW(I153),COLUMN($P153)-COLUMN(I153)+1)</f>
        <v>392</v>
      </c>
      <c r="W153" s="6">
        <f>INDEX('Rp0,2, МПа'!$D:$P,ROW(J153),COLUMN($P153)-COLUMN(J153)+1)</f>
        <v>412</v>
      </c>
      <c r="X153" s="6">
        <f>INDEX('Rp0,2, МПа'!$D:$P,ROW(K153),COLUMN($P153)-COLUMN(K153)+1)</f>
        <v>432</v>
      </c>
      <c r="Y153" s="6">
        <f>INDEX('Rp0,2, МПа'!$D:$P,ROW(L153),COLUMN($P153)-COLUMN(L153)+1)</f>
        <v>441</v>
      </c>
      <c r="Z153" s="6">
        <f>INDEX('Rp0,2, МПа'!$D:$P,ROW(M153),COLUMN($P153)-COLUMN(M153)+1)</f>
        <v>441</v>
      </c>
      <c r="AA153" s="6">
        <f>INDEX('Rp0,2, МПа'!$D:$P,ROW(N153),COLUMN($P153)-COLUMN(N153)+1)</f>
        <v>441</v>
      </c>
      <c r="AB153" s="6">
        <f>INDEX('Rp0,2, МПа'!$D:$P,ROW(O153),COLUMN($P153)-COLUMN(O153)+1)</f>
        <v>471</v>
      </c>
      <c r="AC153" s="16">
        <f>INDEX('Rp0,2, МПа'!$D:$P,ROW(P153),COLUMN($P153)-COLUMN(P153)+1)</f>
        <v>490</v>
      </c>
    </row>
    <row r="154" spans="1:29" ht="25.5" x14ac:dyDescent="0.25">
      <c r="A154" s="10" t="str">
        <f>INDEX('Обработка исходного'!B:B,ROW($B$3)+4*(ROW($B154)-ROW($B$3)))</f>
        <v>Сталь легированная</v>
      </c>
      <c r="B154" s="10" t="str">
        <f>INDEX('Обработка исходного'!D:D,ROW($B$3)+4*(ROW($B154)-ROW($B$3)))</f>
        <v>35ХМА</v>
      </c>
      <c r="C154" s="10" t="str">
        <f>IF(ISBLANK(INDEX('Обработка исходного'!E:E,ROW($B$3)+4*(ROW($B154)-ROW($B$3)))),"",INDEX('Обработка исходного'!E:E,ROW($B$3)+4*(ROW($B154)-ROW($B$3))))</f>
        <v>Заготовки крепежных деталей толщиной или диаметром до 100 мм, КП590*</v>
      </c>
      <c r="D154" s="15" t="str">
        <f>INDEX('Rm, МПа'!$D:$P,ROW(D154),COLUMN($P154)-COLUMN(D154)+1)</f>
        <v>-</v>
      </c>
      <c r="E154" s="6" t="str">
        <f>INDEX('Rm, МПа'!$D:$P,ROW(E154),COLUMN($P154)-COLUMN(E154)+1)</f>
        <v>-</v>
      </c>
      <c r="F154" s="6">
        <f>INDEX('Rm, МПа'!$D:$P,ROW(F154),COLUMN($P154)-COLUMN(F154)+1)</f>
        <v>471</v>
      </c>
      <c r="G154" s="6">
        <f>INDEX('Rm, МПа'!$D:$P,ROW(G154),COLUMN($P154)-COLUMN(G154)+1)</f>
        <v>549</v>
      </c>
      <c r="H154" s="6">
        <f>INDEX('Rm, МПа'!$D:$P,ROW(H154),COLUMN($P154)-COLUMN(H154)+1)</f>
        <v>608</v>
      </c>
      <c r="I154" s="6">
        <f>INDEX('Rm, МПа'!$D:$P,ROW(I154),COLUMN($P154)-COLUMN(I154)+1)</f>
        <v>647</v>
      </c>
      <c r="J154" s="6">
        <f>INDEX('Rm, МПа'!$D:$P,ROW(J154),COLUMN($P154)-COLUMN(J154)+1)</f>
        <v>657</v>
      </c>
      <c r="K154" s="6">
        <f>INDEX('Rm, МПа'!$D:$P,ROW(K154),COLUMN($P154)-COLUMN(K154)+1)</f>
        <v>667</v>
      </c>
      <c r="L154" s="6">
        <f>INDEX('Rm, МПа'!$D:$P,ROW(L154),COLUMN($P154)-COLUMN(L154)+1)</f>
        <v>687</v>
      </c>
      <c r="M154" s="6">
        <f>INDEX('Rm, МПа'!$D:$P,ROW(M154),COLUMN($P154)-COLUMN(M154)+1)</f>
        <v>687</v>
      </c>
      <c r="N154" s="6">
        <f>INDEX('Rm, МПа'!$D:$P,ROW(N154),COLUMN($P154)-COLUMN(N154)+1)</f>
        <v>697</v>
      </c>
      <c r="O154" s="6">
        <f>INDEX('Rm, МПа'!$D:$P,ROW(O154),COLUMN($P154)-COLUMN(O154)+1)</f>
        <v>706</v>
      </c>
      <c r="P154" s="16">
        <f>INDEX('Rm, МПа'!$D:$P,ROW(P154),COLUMN($P154)-COLUMN(P154)+1)</f>
        <v>736</v>
      </c>
      <c r="Q154" s="15" t="str">
        <f>INDEX('Rp0,2, МПа'!$D:$P,ROW(D154),COLUMN($P154)-COLUMN(D154)+1)</f>
        <v>-</v>
      </c>
      <c r="R154" s="6" t="str">
        <f>INDEX('Rp0,2, МПа'!$D:$P,ROW(E154),COLUMN($P154)-COLUMN(E154)+1)</f>
        <v>-</v>
      </c>
      <c r="S154" s="6">
        <f>INDEX('Rp0,2, МПа'!$D:$P,ROW(F154),COLUMN($P154)-COLUMN(F154)+1)</f>
        <v>383</v>
      </c>
      <c r="T154" s="6">
        <f>INDEX('Rp0,2, МПа'!$D:$P,ROW(G154),COLUMN($P154)-COLUMN(G154)+1)</f>
        <v>422</v>
      </c>
      <c r="U154" s="6">
        <f>INDEX('Rp0,2, МПа'!$D:$P,ROW(H154),COLUMN($P154)-COLUMN(H154)+1)</f>
        <v>441</v>
      </c>
      <c r="V154" s="6">
        <f>INDEX('Rp0,2, МПа'!$D:$P,ROW(I154),COLUMN($P154)-COLUMN(I154)+1)</f>
        <v>471</v>
      </c>
      <c r="W154" s="6">
        <f>INDEX('Rp0,2, МПа'!$D:$P,ROW(J154),COLUMN($P154)-COLUMN(J154)+1)</f>
        <v>491</v>
      </c>
      <c r="X154" s="6">
        <f>INDEX('Rp0,2, МПа'!$D:$P,ROW(K154),COLUMN($P154)-COLUMN(K154)+1)</f>
        <v>520</v>
      </c>
      <c r="Y154" s="6">
        <f>INDEX('Rp0,2, МПа'!$D:$P,ROW(L154),COLUMN($P154)-COLUMN(L154)+1)</f>
        <v>530</v>
      </c>
      <c r="Z154" s="6">
        <f>INDEX('Rp0,2, МПа'!$D:$P,ROW(M154),COLUMN($P154)-COLUMN(M154)+1)</f>
        <v>530</v>
      </c>
      <c r="AA154" s="6">
        <f>INDEX('Rp0,2, МПа'!$D:$P,ROW(N154),COLUMN($P154)-COLUMN(N154)+1)</f>
        <v>530</v>
      </c>
      <c r="AB154" s="6">
        <f>INDEX('Rp0,2, МПа'!$D:$P,ROW(O154),COLUMN($P154)-COLUMN(O154)+1)</f>
        <v>559</v>
      </c>
      <c r="AC154" s="16">
        <f>INDEX('Rp0,2, МПа'!$D:$P,ROW(P154),COLUMN($P154)-COLUMN(P154)+1)</f>
        <v>590</v>
      </c>
    </row>
    <row r="155" spans="1:29" ht="25.5" x14ac:dyDescent="0.25">
      <c r="A155" s="10" t="str">
        <f>INDEX('Обработка исходного'!B:B,ROW($B$3)+4*(ROW($B155)-ROW($B$3)))</f>
        <v>Сталь легированная</v>
      </c>
      <c r="B155" s="10" t="str">
        <f>INDEX('Обработка исходного'!D:D,ROW($B$3)+4*(ROW($B155)-ROW($B$3)))</f>
        <v>35ХМА</v>
      </c>
      <c r="C155" s="10" t="str">
        <f>IF(ISBLANK(INDEX('Обработка исходного'!E:E,ROW($B$3)+4*(ROW($B155)-ROW($B$3)))),"",INDEX('Обработка исходного'!E:E,ROW($B$3)+4*(ROW($B155)-ROW($B$3))))</f>
        <v>Заготовки крепежных деталей толщиной или диаметром до 300 мм, КП640*</v>
      </c>
      <c r="D155" s="15" t="str">
        <f>INDEX('Rm, МПа'!$D:$P,ROW(D155),COLUMN($P155)-COLUMN(D155)+1)</f>
        <v>-</v>
      </c>
      <c r="E155" s="6" t="str">
        <f>INDEX('Rm, МПа'!$D:$P,ROW(E155),COLUMN($P155)-COLUMN(E155)+1)</f>
        <v>-</v>
      </c>
      <c r="F155" s="6">
        <f>INDEX('Rm, МПа'!$D:$P,ROW(F155),COLUMN($P155)-COLUMN(F155)+1)</f>
        <v>491</v>
      </c>
      <c r="G155" s="6">
        <f>INDEX('Rm, МПа'!$D:$P,ROW(G155),COLUMN($P155)-COLUMN(G155)+1)</f>
        <v>598</v>
      </c>
      <c r="H155" s="6">
        <f>INDEX('Rm, МПа'!$D:$P,ROW(H155),COLUMN($P155)-COLUMN(H155)+1)</f>
        <v>651</v>
      </c>
      <c r="I155" s="6">
        <f>INDEX('Rm, МПа'!$D:$P,ROW(I155),COLUMN($P155)-COLUMN(I155)+1)</f>
        <v>697</v>
      </c>
      <c r="J155" s="6">
        <f>INDEX('Rm, МПа'!$D:$P,ROW(J155),COLUMN($P155)-COLUMN(J155)+1)</f>
        <v>726</v>
      </c>
      <c r="K155" s="6">
        <f>INDEX('Rm, МПа'!$D:$P,ROW(K155),COLUMN($P155)-COLUMN(K155)+1)</f>
        <v>726</v>
      </c>
      <c r="L155" s="6">
        <f>INDEX('Rm, МПа'!$D:$P,ROW(L155),COLUMN($P155)-COLUMN(L155)+1)</f>
        <v>726</v>
      </c>
      <c r="M155" s="6">
        <f>INDEX('Rm, МПа'!$D:$P,ROW(M155),COLUMN($P155)-COLUMN(M155)+1)</f>
        <v>736</v>
      </c>
      <c r="N155" s="6">
        <f>INDEX('Rm, МПа'!$D:$P,ROW(N155),COLUMN($P155)-COLUMN(N155)+1)</f>
        <v>755</v>
      </c>
      <c r="O155" s="6">
        <f>INDEX('Rm, МПа'!$D:$P,ROW(O155),COLUMN($P155)-COLUMN(O155)+1)</f>
        <v>765</v>
      </c>
      <c r="P155" s="16">
        <f>INDEX('Rm, МПа'!$D:$P,ROW(P155),COLUMN($P155)-COLUMN(P155)+1)</f>
        <v>785</v>
      </c>
      <c r="Q155" s="15" t="str">
        <f>INDEX('Rp0,2, МПа'!$D:$P,ROW(D155),COLUMN($P155)-COLUMN(D155)+1)</f>
        <v>-</v>
      </c>
      <c r="R155" s="6" t="str">
        <f>INDEX('Rp0,2, МПа'!$D:$P,ROW(E155),COLUMN($P155)-COLUMN(E155)+1)</f>
        <v>-</v>
      </c>
      <c r="S155" s="6">
        <f>INDEX('Rp0,2, МПа'!$D:$P,ROW(F155),COLUMN($P155)-COLUMN(F155)+1)</f>
        <v>412</v>
      </c>
      <c r="T155" s="6">
        <f>INDEX('Rp0,2, МПа'!$D:$P,ROW(G155),COLUMN($P155)-COLUMN(G155)+1)</f>
        <v>451</v>
      </c>
      <c r="U155" s="6">
        <f>INDEX('Rp0,2, МПа'!$D:$P,ROW(H155),COLUMN($P155)-COLUMN(H155)+1)</f>
        <v>481</v>
      </c>
      <c r="V155" s="6">
        <f>INDEX('Rp0,2, МПа'!$D:$P,ROW(I155),COLUMN($P155)-COLUMN(I155)+1)</f>
        <v>520</v>
      </c>
      <c r="W155" s="6">
        <f>INDEX('Rp0,2, МПа'!$D:$P,ROW(J155),COLUMN($P155)-COLUMN(J155)+1)</f>
        <v>549</v>
      </c>
      <c r="X155" s="6">
        <f>INDEX('Rp0,2, МПа'!$D:$P,ROW(K155),COLUMN($P155)-COLUMN(K155)+1)</f>
        <v>569</v>
      </c>
      <c r="Y155" s="6">
        <f>INDEX('Rp0,2, МПа'!$D:$P,ROW(L155),COLUMN($P155)-COLUMN(L155)+1)</f>
        <v>569</v>
      </c>
      <c r="Z155" s="6">
        <f>INDEX('Rp0,2, МПа'!$D:$P,ROW(M155),COLUMN($P155)-COLUMN(M155)+1)</f>
        <v>589</v>
      </c>
      <c r="AA155" s="6">
        <f>INDEX('Rp0,2, МПа'!$D:$P,ROW(N155),COLUMN($P155)-COLUMN(N155)+1)</f>
        <v>618</v>
      </c>
      <c r="AB155" s="6">
        <f>INDEX('Rp0,2, МПа'!$D:$P,ROW(O155),COLUMN($P155)-COLUMN(O155)+1)</f>
        <v>618</v>
      </c>
      <c r="AC155" s="16">
        <f>INDEX('Rp0,2, МПа'!$D:$P,ROW(P155),COLUMN($P155)-COLUMN(P155)+1)</f>
        <v>640</v>
      </c>
    </row>
    <row r="156" spans="1:29" x14ac:dyDescent="0.25">
      <c r="A156" s="10" t="str">
        <f>INDEX('Обработка исходного'!B:B,ROW($B$3)+4*(ROW($B156)-ROW($B$3)))</f>
        <v>Сталь легированная</v>
      </c>
      <c r="B156" s="10" t="str">
        <f>INDEX('Обработка исходного'!D:D,ROW($B$3)+4*(ROW($B156)-ROW($B$3)))</f>
        <v>10Х2М</v>
      </c>
      <c r="C156" s="10" t="str">
        <f>IF(ISBLANK(INDEX('Обработка исходного'!E:E,ROW($B$3)+4*(ROW($B156)-ROW($B$3)))),"",INDEX('Обработка исходного'!E:E,ROW($B$3)+4*(ROW($B156)-ROW($B$3))))</f>
        <v>Листы толщиной от 6 до 50 мм</v>
      </c>
      <c r="D156" s="15" t="str">
        <f>INDEX('Rm, МПа'!$D:$P,ROW(D156),COLUMN($P156)-COLUMN(D156)+1)</f>
        <v>-</v>
      </c>
      <c r="E156" s="6" t="str">
        <f>INDEX('Rm, МПа'!$D:$P,ROW(E156),COLUMN($P156)-COLUMN(E156)+1)</f>
        <v>-</v>
      </c>
      <c r="F156" s="6">
        <f>INDEX('Rm, МПа'!$D:$P,ROW(F156),COLUMN($P156)-COLUMN(F156)+1)</f>
        <v>255</v>
      </c>
      <c r="G156" s="6">
        <f>INDEX('Rm, МПа'!$D:$P,ROW(G156),COLUMN($P156)-COLUMN(G156)+1)</f>
        <v>294</v>
      </c>
      <c r="H156" s="6">
        <f>INDEX('Rm, МПа'!$D:$P,ROW(H156),COLUMN($P156)-COLUMN(H156)+1)</f>
        <v>304</v>
      </c>
      <c r="I156" s="6">
        <f>INDEX('Rm, МПа'!$D:$P,ROW(I156),COLUMN($P156)-COLUMN(I156)+1)</f>
        <v>314</v>
      </c>
      <c r="J156" s="6">
        <f>INDEX('Rm, МПа'!$D:$P,ROW(J156),COLUMN($P156)-COLUMN(J156)+1)</f>
        <v>323</v>
      </c>
      <c r="K156" s="6">
        <f>INDEX('Rm, МПа'!$D:$P,ROW(K156),COLUMN($P156)-COLUMN(K156)+1)</f>
        <v>333</v>
      </c>
      <c r="L156" s="6">
        <f>INDEX('Rm, МПа'!$D:$P,ROW(L156),COLUMN($P156)-COLUMN(L156)+1)</f>
        <v>343</v>
      </c>
      <c r="M156" s="6">
        <f>INDEX('Rm, МПа'!$D:$P,ROW(M156),COLUMN($P156)-COLUMN(M156)+1)</f>
        <v>353</v>
      </c>
      <c r="N156" s="6">
        <f>INDEX('Rm, МПа'!$D:$P,ROW(N156),COLUMN($P156)-COLUMN(N156)+1)</f>
        <v>363</v>
      </c>
      <c r="O156" s="6">
        <f>INDEX('Rm, МПа'!$D:$P,ROW(O156),COLUMN($P156)-COLUMN(O156)+1)</f>
        <v>373</v>
      </c>
      <c r="P156" s="16">
        <f>INDEX('Rm, МПа'!$D:$P,ROW(P156),COLUMN($P156)-COLUMN(P156)+1)</f>
        <v>392</v>
      </c>
      <c r="Q156" s="15" t="str">
        <f>INDEX('Rp0,2, МПа'!$D:$P,ROW(D156),COLUMN($P156)-COLUMN(D156)+1)</f>
        <v>-</v>
      </c>
      <c r="R156" s="6" t="str">
        <f>INDEX('Rp0,2, МПа'!$D:$P,ROW(E156),COLUMN($P156)-COLUMN(E156)+1)</f>
        <v>-</v>
      </c>
      <c r="S156" s="6">
        <f>INDEX('Rp0,2, МПа'!$D:$P,ROW(F156),COLUMN($P156)-COLUMN(F156)+1)</f>
        <v>216</v>
      </c>
      <c r="T156" s="6">
        <f>INDEX('Rp0,2, МПа'!$D:$P,ROW(G156),COLUMN($P156)-COLUMN(G156)+1)</f>
        <v>245</v>
      </c>
      <c r="U156" s="6">
        <f>INDEX('Rp0,2, МПа'!$D:$P,ROW(H156),COLUMN($P156)-COLUMN(H156)+1)</f>
        <v>245</v>
      </c>
      <c r="V156" s="6">
        <f>INDEX('Rp0,2, МПа'!$D:$P,ROW(I156),COLUMN($P156)-COLUMN(I156)+1)</f>
        <v>245</v>
      </c>
      <c r="W156" s="6">
        <f>INDEX('Rp0,2, МПа'!$D:$P,ROW(J156),COLUMN($P156)-COLUMN(J156)+1)</f>
        <v>245</v>
      </c>
      <c r="X156" s="6">
        <f>INDEX('Rp0,2, МПа'!$D:$P,ROW(K156),COLUMN($P156)-COLUMN(K156)+1)</f>
        <v>245</v>
      </c>
      <c r="Y156" s="6">
        <f>INDEX('Rp0,2, МПа'!$D:$P,ROW(L156),COLUMN($P156)-COLUMN(L156)+1)</f>
        <v>255</v>
      </c>
      <c r="Z156" s="6">
        <f>INDEX('Rp0,2, МПа'!$D:$P,ROW(M156),COLUMN($P156)-COLUMN(M156)+1)</f>
        <v>265</v>
      </c>
      <c r="AA156" s="6">
        <f>INDEX('Rp0,2, МПа'!$D:$P,ROW(N156),COLUMN($P156)-COLUMN(N156)+1)</f>
        <v>275</v>
      </c>
      <c r="AB156" s="6">
        <f>INDEX('Rp0,2, МПа'!$D:$P,ROW(O156),COLUMN($P156)-COLUMN(O156)+1)</f>
        <v>294</v>
      </c>
      <c r="AC156" s="16">
        <f>INDEX('Rp0,2, МПа'!$D:$P,ROW(P156),COLUMN($P156)-COLUMN(P156)+1)</f>
        <v>294</v>
      </c>
    </row>
    <row r="157" spans="1:29" x14ac:dyDescent="0.25">
      <c r="A157" s="10" t="str">
        <f>INDEX('Обработка исходного'!B:B,ROW($B$3)+4*(ROW($B157)-ROW($B$3)))</f>
        <v>Сталь легированная</v>
      </c>
      <c r="B157" s="10" t="str">
        <f>INDEX('Обработка исходного'!D:D,ROW($B$3)+4*(ROW($B157)-ROW($B$3)))</f>
        <v>10Х2М</v>
      </c>
      <c r="C157" s="10" t="str">
        <f>IF(ISBLANK(INDEX('Обработка исходного'!E:E,ROW($B$3)+4*(ROW($B157)-ROW($B$3)))),"",INDEX('Обработка исходного'!E:E,ROW($B$3)+4*(ROW($B157)-ROW($B$3))))</f>
        <v>Листы толщиной от 50 до 150 мм</v>
      </c>
      <c r="D157" s="15" t="str">
        <f>INDEX('Rm, МПа'!$D:$P,ROW(D157),COLUMN($P157)-COLUMN(D157)+1)</f>
        <v>-</v>
      </c>
      <c r="E157" s="6" t="str">
        <f>INDEX('Rm, МПа'!$D:$P,ROW(E157),COLUMN($P157)-COLUMN(E157)+1)</f>
        <v>-</v>
      </c>
      <c r="F157" s="6">
        <f>INDEX('Rm, МПа'!$D:$P,ROW(F157),COLUMN($P157)-COLUMN(F157)+1)</f>
        <v>255</v>
      </c>
      <c r="G157" s="6">
        <f>INDEX('Rm, МПа'!$D:$P,ROW(G157),COLUMN($P157)-COLUMN(G157)+1)</f>
        <v>294</v>
      </c>
      <c r="H157" s="6">
        <f>INDEX('Rm, МПа'!$D:$P,ROW(H157),COLUMN($P157)-COLUMN(H157)+1)</f>
        <v>294</v>
      </c>
      <c r="I157" s="6">
        <f>INDEX('Rm, МПа'!$D:$P,ROW(I157),COLUMN($P157)-COLUMN(I157)+1)</f>
        <v>304</v>
      </c>
      <c r="J157" s="6">
        <f>INDEX('Rm, МПа'!$D:$P,ROW(J157),COLUMN($P157)-COLUMN(J157)+1)</f>
        <v>314</v>
      </c>
      <c r="K157" s="6">
        <f>INDEX('Rm, МПа'!$D:$P,ROW(K157),COLUMN($P157)-COLUMN(K157)+1)</f>
        <v>314</v>
      </c>
      <c r="L157" s="6">
        <f>INDEX('Rm, МПа'!$D:$P,ROW(L157),COLUMN($P157)-COLUMN(L157)+1)</f>
        <v>323</v>
      </c>
      <c r="M157" s="6">
        <f>INDEX('Rm, МПа'!$D:$P,ROW(M157),COLUMN($P157)-COLUMN(M157)+1)</f>
        <v>323</v>
      </c>
      <c r="N157" s="6">
        <f>INDEX('Rm, МПа'!$D:$P,ROW(N157),COLUMN($P157)-COLUMN(N157)+1)</f>
        <v>333</v>
      </c>
      <c r="O157" s="6">
        <f>INDEX('Rm, МПа'!$D:$P,ROW(O157),COLUMN($P157)-COLUMN(O157)+1)</f>
        <v>333</v>
      </c>
      <c r="P157" s="16">
        <f>INDEX('Rm, МПа'!$D:$P,ROW(P157),COLUMN($P157)-COLUMN(P157)+1)</f>
        <v>343</v>
      </c>
      <c r="Q157" s="15" t="str">
        <f>INDEX('Rp0,2, МПа'!$D:$P,ROW(D157),COLUMN($P157)-COLUMN(D157)+1)</f>
        <v>-</v>
      </c>
      <c r="R157" s="6" t="str">
        <f>INDEX('Rp0,2, МПа'!$D:$P,ROW(E157),COLUMN($P157)-COLUMN(E157)+1)</f>
        <v>-</v>
      </c>
      <c r="S157" s="6">
        <f>INDEX('Rp0,2, МПа'!$D:$P,ROW(F157),COLUMN($P157)-COLUMN(F157)+1)</f>
        <v>142</v>
      </c>
      <c r="T157" s="6">
        <f>INDEX('Rp0,2, МПа'!$D:$P,ROW(G157),COLUMN($P157)-COLUMN(G157)+1)</f>
        <v>167</v>
      </c>
      <c r="U157" s="6">
        <f>INDEX('Rp0,2, МПа'!$D:$P,ROW(H157),COLUMN($P157)-COLUMN(H157)+1)</f>
        <v>167</v>
      </c>
      <c r="V157" s="6">
        <f>INDEX('Rp0,2, МПа'!$D:$P,ROW(I157),COLUMN($P157)-COLUMN(I157)+1)</f>
        <v>167</v>
      </c>
      <c r="W157" s="6">
        <f>INDEX('Rp0,2, МПа'!$D:$P,ROW(J157),COLUMN($P157)-COLUMN(J157)+1)</f>
        <v>177</v>
      </c>
      <c r="X157" s="6">
        <f>INDEX('Rp0,2, МПа'!$D:$P,ROW(K157),COLUMN($P157)-COLUMN(K157)+1)</f>
        <v>177</v>
      </c>
      <c r="Y157" s="6">
        <f>INDEX('Rp0,2, МПа'!$D:$P,ROW(L157),COLUMN($P157)-COLUMN(L157)+1)</f>
        <v>196</v>
      </c>
      <c r="Z157" s="6">
        <f>INDEX('Rp0,2, МПа'!$D:$P,ROW(M157),COLUMN($P157)-COLUMN(M157)+1)</f>
        <v>196</v>
      </c>
      <c r="AA157" s="6">
        <f>INDEX('Rp0,2, МПа'!$D:$P,ROW(N157),COLUMN($P157)-COLUMN(N157)+1)</f>
        <v>196</v>
      </c>
      <c r="AB157" s="6">
        <f>INDEX('Rp0,2, МПа'!$D:$P,ROW(O157),COLUMN($P157)-COLUMN(O157)+1)</f>
        <v>196</v>
      </c>
      <c r="AC157" s="16">
        <f>INDEX('Rp0,2, МПа'!$D:$P,ROW(P157),COLUMN($P157)-COLUMN(P157)+1)</f>
        <v>196</v>
      </c>
    </row>
    <row r="158" spans="1:29" x14ac:dyDescent="0.25">
      <c r="A158" s="10" t="str">
        <f>INDEX('Обработка исходного'!B:B,ROW($B$3)+4*(ROW($B158)-ROW($B$3)))</f>
        <v>Сталь легированная</v>
      </c>
      <c r="B158" s="10" t="str">
        <f>INDEX('Обработка исходного'!D:D,ROW($B$3)+4*(ROW($B158)-ROW($B$3)))</f>
        <v>10Х2М</v>
      </c>
      <c r="C158" s="10" t="str">
        <f>IF(ISBLANK(INDEX('Обработка исходного'!E:E,ROW($B$3)+4*(ROW($B158)-ROW($B$3)))),"",INDEX('Обработка исходного'!E:E,ROW($B$3)+4*(ROW($B158)-ROW($B$3))))</f>
        <v>Бесшовные холоднокатаные трубы диаметром от 12 до 60 мм</v>
      </c>
      <c r="D158" s="15" t="str">
        <f>INDEX('Rm, МПа'!$D:$P,ROW(D158),COLUMN($P158)-COLUMN(D158)+1)</f>
        <v>-</v>
      </c>
      <c r="E158" s="6" t="str">
        <f>INDEX('Rm, МПа'!$D:$P,ROW(E158),COLUMN($P158)-COLUMN(E158)+1)</f>
        <v>-</v>
      </c>
      <c r="F158" s="6">
        <f>INDEX('Rm, МПа'!$D:$P,ROW(F158),COLUMN($P158)-COLUMN(F158)+1)</f>
        <v>255</v>
      </c>
      <c r="G158" s="6">
        <f>INDEX('Rm, МПа'!$D:$P,ROW(G158),COLUMN($P158)-COLUMN(G158)+1)</f>
        <v>294</v>
      </c>
      <c r="H158" s="6">
        <f>INDEX('Rm, МПа'!$D:$P,ROW(H158),COLUMN($P158)-COLUMN(H158)+1)</f>
        <v>304</v>
      </c>
      <c r="I158" s="6">
        <f>INDEX('Rm, МПа'!$D:$P,ROW(I158),COLUMN($P158)-COLUMN(I158)+1)</f>
        <v>314</v>
      </c>
      <c r="J158" s="6">
        <f>INDEX('Rm, МПа'!$D:$P,ROW(J158),COLUMN($P158)-COLUMN(J158)+1)</f>
        <v>323</v>
      </c>
      <c r="K158" s="6">
        <f>INDEX('Rm, МПа'!$D:$P,ROW(K158),COLUMN($P158)-COLUMN(K158)+1)</f>
        <v>333</v>
      </c>
      <c r="L158" s="6">
        <f>INDEX('Rm, МПа'!$D:$P,ROW(L158),COLUMN($P158)-COLUMN(L158)+1)</f>
        <v>343</v>
      </c>
      <c r="M158" s="6">
        <f>INDEX('Rm, МПа'!$D:$P,ROW(M158),COLUMN($P158)-COLUMN(M158)+1)</f>
        <v>353</v>
      </c>
      <c r="N158" s="6">
        <f>INDEX('Rm, МПа'!$D:$P,ROW(N158),COLUMN($P158)-COLUMN(N158)+1)</f>
        <v>363</v>
      </c>
      <c r="O158" s="6">
        <f>INDEX('Rm, МПа'!$D:$P,ROW(O158),COLUMN($P158)-COLUMN(O158)+1)</f>
        <v>392</v>
      </c>
      <c r="P158" s="16">
        <f>INDEX('Rm, МПа'!$D:$P,ROW(P158),COLUMN($P158)-COLUMN(P158)+1)</f>
        <v>392</v>
      </c>
      <c r="Q158" s="15" t="str">
        <f>INDEX('Rp0,2, МПа'!$D:$P,ROW(D158),COLUMN($P158)-COLUMN(D158)+1)</f>
        <v>-</v>
      </c>
      <c r="R158" s="6" t="str">
        <f>INDEX('Rp0,2, МПа'!$D:$P,ROW(E158),COLUMN($P158)-COLUMN(E158)+1)</f>
        <v>-</v>
      </c>
      <c r="S158" s="6">
        <f>INDEX('Rp0,2, МПа'!$D:$P,ROW(F158),COLUMN($P158)-COLUMN(F158)+1)</f>
        <v>142</v>
      </c>
      <c r="T158" s="6">
        <f>INDEX('Rp0,2, МПа'!$D:$P,ROW(G158),COLUMN($P158)-COLUMN(G158)+1)</f>
        <v>176</v>
      </c>
      <c r="U158" s="6">
        <f>INDEX('Rp0,2, МПа'!$D:$P,ROW(H158),COLUMN($P158)-COLUMN(H158)+1)</f>
        <v>206</v>
      </c>
      <c r="V158" s="6">
        <f>INDEX('Rp0,2, МПа'!$D:$P,ROW(I158),COLUMN($P158)-COLUMN(I158)+1)</f>
        <v>216</v>
      </c>
      <c r="W158" s="6">
        <f>INDEX('Rp0,2, МПа'!$D:$P,ROW(J158),COLUMN($P158)-COLUMN(J158)+1)</f>
        <v>216</v>
      </c>
      <c r="X158" s="6">
        <f>INDEX('Rp0,2, МПа'!$D:$P,ROW(K158),COLUMN($P158)-COLUMN(K158)+1)</f>
        <v>216</v>
      </c>
      <c r="Y158" s="6">
        <f>INDEX('Rp0,2, МПа'!$D:$P,ROW(L158),COLUMN($P158)-COLUMN(L158)+1)</f>
        <v>216</v>
      </c>
      <c r="Z158" s="6">
        <f>INDEX('Rp0,2, МПа'!$D:$P,ROW(M158),COLUMN($P158)-COLUMN(M158)+1)</f>
        <v>216</v>
      </c>
      <c r="AA158" s="6">
        <f>INDEX('Rp0,2, МПа'!$D:$P,ROW(N158),COLUMN($P158)-COLUMN(N158)+1)</f>
        <v>226</v>
      </c>
      <c r="AB158" s="6">
        <f>INDEX('Rp0,2, МПа'!$D:$P,ROW(O158),COLUMN($P158)-COLUMN(O158)+1)</f>
        <v>235</v>
      </c>
      <c r="AC158" s="16">
        <f>INDEX('Rp0,2, МПа'!$D:$P,ROW(P158),COLUMN($P158)-COLUMN(P158)+1)</f>
        <v>245</v>
      </c>
    </row>
    <row r="159" spans="1:29" x14ac:dyDescent="0.25">
      <c r="A159" s="10" t="str">
        <f>INDEX('Обработка исходного'!B:B,ROW($B$3)+4*(ROW($B159)-ROW($B$3)))</f>
        <v>Сталь легированная</v>
      </c>
      <c r="B159" s="10" t="str">
        <f>INDEX('Обработка исходного'!D:D,ROW($B$3)+4*(ROW($B159)-ROW($B$3)))</f>
        <v>10Х2М</v>
      </c>
      <c r="C159" s="10" t="str">
        <f>IF(ISBLANK(INDEX('Обработка исходного'!E:E,ROW($B$3)+4*(ROW($B159)-ROW($B$3)))),"",INDEX('Обработка исходного'!E:E,ROW($B$3)+4*(ROW($B159)-ROW($B$3))))</f>
        <v>Поковки толщиной до 400 мм</v>
      </c>
      <c r="D159" s="15" t="str">
        <f>INDEX('Rm, МПа'!$D:$P,ROW(D159),COLUMN($P159)-COLUMN(D159)+1)</f>
        <v>-</v>
      </c>
      <c r="E159" s="6" t="str">
        <f>INDEX('Rm, МПа'!$D:$P,ROW(E159),COLUMN($P159)-COLUMN(E159)+1)</f>
        <v>-</v>
      </c>
      <c r="F159" s="6">
        <f>INDEX('Rm, МПа'!$D:$P,ROW(F159),COLUMN($P159)-COLUMN(F159)+1)</f>
        <v>255</v>
      </c>
      <c r="G159" s="6">
        <f>INDEX('Rm, МПа'!$D:$P,ROW(G159),COLUMN($P159)-COLUMN(G159)+1)</f>
        <v>294</v>
      </c>
      <c r="H159" s="6">
        <f>INDEX('Rm, МПа'!$D:$P,ROW(H159),COLUMN($P159)-COLUMN(H159)+1)</f>
        <v>304</v>
      </c>
      <c r="I159" s="6">
        <f>INDEX('Rm, МПа'!$D:$P,ROW(I159),COLUMN($P159)-COLUMN(I159)+1)</f>
        <v>304</v>
      </c>
      <c r="J159" s="6">
        <f>INDEX('Rm, МПа'!$D:$P,ROW(J159),COLUMN($P159)-COLUMN(J159)+1)</f>
        <v>314</v>
      </c>
      <c r="K159" s="6">
        <f>INDEX('Rm, МПа'!$D:$P,ROW(K159),COLUMN($P159)-COLUMN(K159)+1)</f>
        <v>314</v>
      </c>
      <c r="L159" s="6">
        <f>INDEX('Rm, МПа'!$D:$P,ROW(L159),COLUMN($P159)-COLUMN(L159)+1)</f>
        <v>323</v>
      </c>
      <c r="M159" s="6">
        <f>INDEX('Rm, МПа'!$D:$P,ROW(M159),COLUMN($P159)-COLUMN(M159)+1)</f>
        <v>323</v>
      </c>
      <c r="N159" s="6">
        <f>INDEX('Rm, МПа'!$D:$P,ROW(N159),COLUMN($P159)-COLUMN(N159)+1)</f>
        <v>343</v>
      </c>
      <c r="O159" s="6">
        <f>INDEX('Rm, МПа'!$D:$P,ROW(O159),COLUMN($P159)-COLUMN(O159)+1)</f>
        <v>343</v>
      </c>
      <c r="P159" s="16">
        <f>INDEX('Rm, МПа'!$D:$P,ROW(P159),COLUMN($P159)-COLUMN(P159)+1)</f>
        <v>343</v>
      </c>
      <c r="Q159" s="15" t="str">
        <f>INDEX('Rp0,2, МПа'!$D:$P,ROW(D159),COLUMN($P159)-COLUMN(D159)+1)</f>
        <v>-</v>
      </c>
      <c r="R159" s="6" t="str">
        <f>INDEX('Rp0,2, МПа'!$D:$P,ROW(E159),COLUMN($P159)-COLUMN(E159)+1)</f>
        <v>-</v>
      </c>
      <c r="S159" s="6">
        <f>INDEX('Rp0,2, МПа'!$D:$P,ROW(F159),COLUMN($P159)-COLUMN(F159)+1)</f>
        <v>142</v>
      </c>
      <c r="T159" s="6">
        <f>INDEX('Rp0,2, МПа'!$D:$P,ROW(G159),COLUMN($P159)-COLUMN(G159)+1)</f>
        <v>177</v>
      </c>
      <c r="U159" s="6">
        <f>INDEX('Rp0,2, МПа'!$D:$P,ROW(H159),COLUMN($P159)-COLUMN(H159)+1)</f>
        <v>177</v>
      </c>
      <c r="V159" s="6">
        <f>INDEX('Rp0,2, МПа'!$D:$P,ROW(I159),COLUMN($P159)-COLUMN(I159)+1)</f>
        <v>177</v>
      </c>
      <c r="W159" s="6">
        <f>INDEX('Rp0,2, МПа'!$D:$P,ROW(J159),COLUMN($P159)-COLUMN(J159)+1)</f>
        <v>177</v>
      </c>
      <c r="X159" s="6">
        <f>INDEX('Rp0,2, МПа'!$D:$P,ROW(K159),COLUMN($P159)-COLUMN(K159)+1)</f>
        <v>177</v>
      </c>
      <c r="Y159" s="6">
        <f>INDEX('Rp0,2, МПа'!$D:$P,ROW(L159),COLUMN($P159)-COLUMN(L159)+1)</f>
        <v>177</v>
      </c>
      <c r="Z159" s="6">
        <f>INDEX('Rp0,2, МПа'!$D:$P,ROW(M159),COLUMN($P159)-COLUMN(M159)+1)</f>
        <v>177</v>
      </c>
      <c r="AA159" s="6">
        <f>INDEX('Rp0,2, МПа'!$D:$P,ROW(N159),COLUMN($P159)-COLUMN(N159)+1)</f>
        <v>186</v>
      </c>
      <c r="AB159" s="6">
        <f>INDEX('Rp0,2, МПа'!$D:$P,ROW(O159),COLUMN($P159)-COLUMN(O159)+1)</f>
        <v>186</v>
      </c>
      <c r="AC159" s="16">
        <f>INDEX('Rp0,2, МПа'!$D:$P,ROW(P159),COLUMN($P159)-COLUMN(P159)+1)</f>
        <v>196</v>
      </c>
    </row>
    <row r="160" spans="1:29" x14ac:dyDescent="0.25">
      <c r="A160" s="10" t="str">
        <f>INDEX('Обработка исходного'!B:B,ROW($B$3)+4*(ROW($B160)-ROW($B$3)))</f>
        <v>Сталь легированная</v>
      </c>
      <c r="B160" s="10" t="str">
        <f>INDEX('Обработка исходного'!D:D,ROW($B$3)+4*(ROW($B160)-ROW($B$3)))</f>
        <v>12X2M</v>
      </c>
      <c r="C160" s="10" t="str">
        <f>IF(ISBLANK(INDEX('Обработка исходного'!E:E,ROW($B$3)+4*(ROW($B160)-ROW($B$3)))),"",INDEX('Обработка исходного'!E:E,ROW($B$3)+4*(ROW($B160)-ROW($B$3))))</f>
        <v>Поковки толщиной до 400 мм</v>
      </c>
      <c r="D160" s="15" t="str">
        <f>INDEX('Rm, МПа'!$D:$P,ROW(D160),COLUMN($P160)-COLUMN(D160)+1)</f>
        <v>-</v>
      </c>
      <c r="E160" s="6" t="str">
        <f>INDEX('Rm, МПа'!$D:$P,ROW(E160),COLUMN($P160)-COLUMN(E160)+1)</f>
        <v>-</v>
      </c>
      <c r="F160" s="6">
        <f>INDEX('Rm, МПа'!$D:$P,ROW(F160),COLUMN($P160)-COLUMN(F160)+1)</f>
        <v>255</v>
      </c>
      <c r="G160" s="6">
        <f>INDEX('Rm, МПа'!$D:$P,ROW(G160),COLUMN($P160)-COLUMN(G160)+1)</f>
        <v>294</v>
      </c>
      <c r="H160" s="6">
        <f>INDEX('Rm, МПа'!$D:$P,ROW(H160),COLUMN($P160)-COLUMN(H160)+1)</f>
        <v>304</v>
      </c>
      <c r="I160" s="6">
        <f>INDEX('Rm, МПа'!$D:$P,ROW(I160),COLUMN($P160)-COLUMN(I160)+1)</f>
        <v>304</v>
      </c>
      <c r="J160" s="6">
        <f>INDEX('Rm, МПа'!$D:$P,ROW(J160),COLUMN($P160)-COLUMN(J160)+1)</f>
        <v>314</v>
      </c>
      <c r="K160" s="6">
        <f>INDEX('Rm, МПа'!$D:$P,ROW(K160),COLUMN($P160)-COLUMN(K160)+1)</f>
        <v>314</v>
      </c>
      <c r="L160" s="6">
        <f>INDEX('Rm, МПа'!$D:$P,ROW(L160),COLUMN($P160)-COLUMN(L160)+1)</f>
        <v>323</v>
      </c>
      <c r="M160" s="6">
        <f>INDEX('Rm, МПа'!$D:$P,ROW(M160),COLUMN($P160)-COLUMN(M160)+1)</f>
        <v>323</v>
      </c>
      <c r="N160" s="6">
        <f>INDEX('Rm, МПа'!$D:$P,ROW(N160),COLUMN($P160)-COLUMN(N160)+1)</f>
        <v>343</v>
      </c>
      <c r="O160" s="6">
        <f>INDEX('Rm, МПа'!$D:$P,ROW(O160),COLUMN($P160)-COLUMN(O160)+1)</f>
        <v>343</v>
      </c>
      <c r="P160" s="16">
        <f>INDEX('Rm, МПа'!$D:$P,ROW(P160),COLUMN($P160)-COLUMN(P160)+1)</f>
        <v>343</v>
      </c>
      <c r="Q160" s="15" t="str">
        <f>INDEX('Rp0,2, МПа'!$D:$P,ROW(D160),COLUMN($P160)-COLUMN(D160)+1)</f>
        <v>-</v>
      </c>
      <c r="R160" s="6" t="str">
        <f>INDEX('Rp0,2, МПа'!$D:$P,ROW(E160),COLUMN($P160)-COLUMN(E160)+1)</f>
        <v>-</v>
      </c>
      <c r="S160" s="6">
        <f>INDEX('Rp0,2, МПа'!$D:$P,ROW(F160),COLUMN($P160)-COLUMN(F160)+1)</f>
        <v>142</v>
      </c>
      <c r="T160" s="6">
        <f>INDEX('Rp0,2, МПа'!$D:$P,ROW(G160),COLUMN($P160)-COLUMN(G160)+1)</f>
        <v>177</v>
      </c>
      <c r="U160" s="6">
        <f>INDEX('Rp0,2, МПа'!$D:$P,ROW(H160),COLUMN($P160)-COLUMN(H160)+1)</f>
        <v>177</v>
      </c>
      <c r="V160" s="6">
        <f>INDEX('Rp0,2, МПа'!$D:$P,ROW(I160),COLUMN($P160)-COLUMN(I160)+1)</f>
        <v>177</v>
      </c>
      <c r="W160" s="6">
        <f>INDEX('Rp0,2, МПа'!$D:$P,ROW(J160),COLUMN($P160)-COLUMN(J160)+1)</f>
        <v>177</v>
      </c>
      <c r="X160" s="6">
        <f>INDEX('Rp0,2, МПа'!$D:$P,ROW(K160),COLUMN($P160)-COLUMN(K160)+1)</f>
        <v>177</v>
      </c>
      <c r="Y160" s="6">
        <f>INDEX('Rp0,2, МПа'!$D:$P,ROW(L160),COLUMN($P160)-COLUMN(L160)+1)</f>
        <v>177</v>
      </c>
      <c r="Z160" s="6">
        <f>INDEX('Rp0,2, МПа'!$D:$P,ROW(M160),COLUMN($P160)-COLUMN(M160)+1)</f>
        <v>177</v>
      </c>
      <c r="AA160" s="6">
        <f>INDEX('Rp0,2, МПа'!$D:$P,ROW(N160),COLUMN($P160)-COLUMN(N160)+1)</f>
        <v>186</v>
      </c>
      <c r="AB160" s="6">
        <f>INDEX('Rp0,2, МПа'!$D:$P,ROW(O160),COLUMN($P160)-COLUMN(O160)+1)</f>
        <v>186</v>
      </c>
      <c r="AC160" s="16">
        <f>INDEX('Rp0,2, МПа'!$D:$P,ROW(P160),COLUMN($P160)-COLUMN(P160)+1)</f>
        <v>196</v>
      </c>
    </row>
    <row r="161" spans="1:29" x14ac:dyDescent="0.25">
      <c r="A161" s="10" t="str">
        <f>INDEX('Обработка исходного'!B:B,ROW($B$3)+4*(ROW($B161)-ROW($B$3)))</f>
        <v>Сталь легированная</v>
      </c>
      <c r="B161" s="10" t="str">
        <f>INDEX('Обработка исходного'!D:D,ROW($B$3)+4*(ROW($B161)-ROW($B$3)))</f>
        <v>12MX</v>
      </c>
      <c r="C161" s="10" t="str">
        <f>IF(ISBLANK(INDEX('Обработка исходного'!E:E,ROW($B$3)+4*(ROW($B161)-ROW($B$3)))),"",INDEX('Обработка исходного'!E:E,ROW($B$3)+4*(ROW($B161)-ROW($B$3))))</f>
        <v>Поковки толщиной от 20 до 130 мм</v>
      </c>
      <c r="D161" s="15" t="str">
        <f>INDEX('Rm, МПа'!$D:$P,ROW(D161),COLUMN($P161)-COLUMN(D161)+1)</f>
        <v>-</v>
      </c>
      <c r="E161" s="6" t="str">
        <f>INDEX('Rm, МПа'!$D:$P,ROW(E161),COLUMN($P161)-COLUMN(E161)+1)</f>
        <v>-</v>
      </c>
      <c r="F161" s="6">
        <f>INDEX('Rm, МПа'!$D:$P,ROW(F161),COLUMN($P161)-COLUMN(F161)+1)</f>
        <v>294</v>
      </c>
      <c r="G161" s="6">
        <f>INDEX('Rm, МПа'!$D:$P,ROW(G161),COLUMN($P161)-COLUMN(G161)+1)</f>
        <v>333</v>
      </c>
      <c r="H161" s="6">
        <f>INDEX('Rm, МПа'!$D:$P,ROW(H161),COLUMN($P161)-COLUMN(H161)+1)</f>
        <v>373</v>
      </c>
      <c r="I161" s="6">
        <f>INDEX('Rm, МПа'!$D:$P,ROW(I161),COLUMN($P161)-COLUMN(I161)+1)</f>
        <v>402</v>
      </c>
      <c r="J161" s="6">
        <f>INDEX('Rm, МПа'!$D:$P,ROW(J161),COLUMN($P161)-COLUMN(J161)+1)</f>
        <v>432</v>
      </c>
      <c r="K161" s="6">
        <f>INDEX('Rm, МПа'!$D:$P,ROW(K161),COLUMN($P161)-COLUMN(K161)+1)</f>
        <v>432</v>
      </c>
      <c r="L161" s="6">
        <f>INDEX('Rm, МПа'!$D:$P,ROW(L161),COLUMN($P161)-COLUMN(L161)+1)</f>
        <v>432</v>
      </c>
      <c r="M161" s="6">
        <f>INDEX('Rm, МПа'!$D:$P,ROW(M161),COLUMN($P161)-COLUMN(M161)+1)</f>
        <v>432</v>
      </c>
      <c r="N161" s="6">
        <f>INDEX('Rm, МПа'!$D:$P,ROW(N161),COLUMN($P161)-COLUMN(N161)+1)</f>
        <v>432</v>
      </c>
      <c r="O161" s="6">
        <f>INDEX('Rm, МПа'!$D:$P,ROW(O161),COLUMN($P161)-COLUMN(O161)+1)</f>
        <v>432</v>
      </c>
      <c r="P161" s="16">
        <f>INDEX('Rm, МПа'!$D:$P,ROW(P161),COLUMN($P161)-COLUMN(P161)+1)</f>
        <v>441</v>
      </c>
      <c r="Q161" s="15" t="str">
        <f>INDEX('Rp0,2, МПа'!$D:$P,ROW(D161),COLUMN($P161)-COLUMN(D161)+1)</f>
        <v>-</v>
      </c>
      <c r="R161" s="6" t="str">
        <f>INDEX('Rp0,2, МПа'!$D:$P,ROW(E161),COLUMN($P161)-COLUMN(E161)+1)</f>
        <v>-</v>
      </c>
      <c r="S161" s="6">
        <f>INDEX('Rp0,2, МПа'!$D:$P,ROW(F161),COLUMN($P161)-COLUMN(F161)+1)</f>
        <v>196</v>
      </c>
      <c r="T161" s="6">
        <f>INDEX('Rp0,2, МПа'!$D:$P,ROW(G161),COLUMN($P161)-COLUMN(G161)+1)</f>
        <v>206</v>
      </c>
      <c r="U161" s="6">
        <f>INDEX('Rp0,2, МПа'!$D:$P,ROW(H161),COLUMN($P161)-COLUMN(H161)+1)</f>
        <v>206</v>
      </c>
      <c r="V161" s="6">
        <f>INDEX('Rp0,2, МПа'!$D:$P,ROW(I161),COLUMN($P161)-COLUMN(I161)+1)</f>
        <v>216</v>
      </c>
      <c r="W161" s="6">
        <f>INDEX('Rp0,2, МПа'!$D:$P,ROW(J161),COLUMN($P161)-COLUMN(J161)+1)</f>
        <v>235</v>
      </c>
      <c r="X161" s="6">
        <f>INDEX('Rp0,2, МПа'!$D:$P,ROW(K161),COLUMN($P161)-COLUMN(K161)+1)</f>
        <v>235</v>
      </c>
      <c r="Y161" s="6">
        <f>INDEX('Rp0,2, МПа'!$D:$P,ROW(L161),COLUMN($P161)-COLUMN(L161)+1)</f>
        <v>235</v>
      </c>
      <c r="Z161" s="6">
        <f>INDEX('Rp0,2, МПа'!$D:$P,ROW(M161),COLUMN($P161)-COLUMN(M161)+1)</f>
        <v>235</v>
      </c>
      <c r="AA161" s="6">
        <f>INDEX('Rp0,2, МПа'!$D:$P,ROW(N161),COLUMN($P161)-COLUMN(N161)+1)</f>
        <v>235</v>
      </c>
      <c r="AB161" s="6">
        <f>INDEX('Rp0,2, МПа'!$D:$P,ROW(O161),COLUMN($P161)-COLUMN(O161)+1)</f>
        <v>235</v>
      </c>
      <c r="AC161" s="16">
        <f>INDEX('Rp0,2, МПа'!$D:$P,ROW(P161),COLUMN($P161)-COLUMN(P161)+1)</f>
        <v>235</v>
      </c>
    </row>
    <row r="162" spans="1:29" x14ac:dyDescent="0.25">
      <c r="A162" s="10" t="str">
        <f>INDEX('Обработка исходного'!B:B,ROW($B$3)+4*(ROW($B162)-ROW($B$3)))</f>
        <v>Сталь легированная</v>
      </c>
      <c r="B162" s="10" t="str">
        <f>INDEX('Обработка исходного'!D:D,ROW($B$3)+4*(ROW($B162)-ROW($B$3)))</f>
        <v>12MX</v>
      </c>
      <c r="C162" s="10" t="str">
        <f>IF(ISBLANK(INDEX('Обработка исходного'!E:E,ROW($B$3)+4*(ROW($B162)-ROW($B$3)))),"",INDEX('Обработка исходного'!E:E,ROW($B$3)+4*(ROW($B162)-ROW($B$3))))</f>
        <v>Поковки толщиной до 25 мм</v>
      </c>
      <c r="D162" s="15" t="str">
        <f>INDEX('Rm, МПа'!$D:$P,ROW(D162),COLUMN($P162)-COLUMN(D162)+1)</f>
        <v>-</v>
      </c>
      <c r="E162" s="6" t="str">
        <f>INDEX('Rm, МПа'!$D:$P,ROW(E162),COLUMN($P162)-COLUMN(E162)+1)</f>
        <v>-</v>
      </c>
      <c r="F162" s="6">
        <f>INDEX('Rm, МПа'!$D:$P,ROW(F162),COLUMN($P162)-COLUMN(F162)+1)</f>
        <v>275</v>
      </c>
      <c r="G162" s="6">
        <f>INDEX('Rm, МПа'!$D:$P,ROW(G162),COLUMN($P162)-COLUMN(G162)+1)</f>
        <v>314</v>
      </c>
      <c r="H162" s="6">
        <f>INDEX('Rm, МПа'!$D:$P,ROW(H162),COLUMN($P162)-COLUMN(H162)+1)</f>
        <v>353</v>
      </c>
      <c r="I162" s="6">
        <f>INDEX('Rm, МПа'!$D:$P,ROW(I162),COLUMN($P162)-COLUMN(I162)+1)</f>
        <v>373</v>
      </c>
      <c r="J162" s="6">
        <f>INDEX('Rm, МПа'!$D:$P,ROW(J162),COLUMN($P162)-COLUMN(J162)+1)</f>
        <v>383</v>
      </c>
      <c r="K162" s="6">
        <f>INDEX('Rm, МПа'!$D:$P,ROW(K162),COLUMN($P162)-COLUMN(K162)+1)</f>
        <v>383</v>
      </c>
      <c r="L162" s="6">
        <f>INDEX('Rm, МПа'!$D:$P,ROW(L162),COLUMN($P162)-COLUMN(L162)+1)</f>
        <v>392</v>
      </c>
      <c r="M162" s="6">
        <f>INDEX('Rm, МПа'!$D:$P,ROW(M162),COLUMN($P162)-COLUMN(M162)+1)</f>
        <v>402</v>
      </c>
      <c r="N162" s="6">
        <f>INDEX('Rm, МПа'!$D:$P,ROW(N162),COLUMN($P162)-COLUMN(N162)+1)</f>
        <v>402</v>
      </c>
      <c r="O162" s="6">
        <f>INDEX('Rm, МПа'!$D:$P,ROW(O162),COLUMN($P162)-COLUMN(O162)+1)</f>
        <v>412</v>
      </c>
      <c r="P162" s="16">
        <f>INDEX('Rm, МПа'!$D:$P,ROW(P162),COLUMN($P162)-COLUMN(P162)+1)</f>
        <v>412</v>
      </c>
      <c r="Q162" s="15" t="str">
        <f>INDEX('Rp0,2, МПа'!$D:$P,ROW(D162),COLUMN($P162)-COLUMN(D162)+1)</f>
        <v>-</v>
      </c>
      <c r="R162" s="6" t="str">
        <f>INDEX('Rp0,2, МПа'!$D:$P,ROW(E162),COLUMN($P162)-COLUMN(E162)+1)</f>
        <v>-</v>
      </c>
      <c r="S162" s="6">
        <f>INDEX('Rp0,2, МПа'!$D:$P,ROW(F162),COLUMN($P162)-COLUMN(F162)+1)</f>
        <v>196</v>
      </c>
      <c r="T162" s="6">
        <f>INDEX('Rp0,2, МПа'!$D:$P,ROW(G162),COLUMN($P162)-COLUMN(G162)+1)</f>
        <v>206</v>
      </c>
      <c r="U162" s="6">
        <f>INDEX('Rp0,2, МПа'!$D:$P,ROW(H162),COLUMN($P162)-COLUMN(H162)+1)</f>
        <v>206</v>
      </c>
      <c r="V162" s="6">
        <f>INDEX('Rp0,2, МПа'!$D:$P,ROW(I162),COLUMN($P162)-COLUMN(I162)+1)</f>
        <v>216</v>
      </c>
      <c r="W162" s="6">
        <f>INDEX('Rp0,2, МПа'!$D:$P,ROW(J162),COLUMN($P162)-COLUMN(J162)+1)</f>
        <v>235</v>
      </c>
      <c r="X162" s="6">
        <f>INDEX('Rp0,2, МПа'!$D:$P,ROW(K162),COLUMN($P162)-COLUMN(K162)+1)</f>
        <v>235</v>
      </c>
      <c r="Y162" s="6">
        <f>INDEX('Rp0,2, МПа'!$D:$P,ROW(L162),COLUMN($P162)-COLUMN(L162)+1)</f>
        <v>235</v>
      </c>
      <c r="Z162" s="6">
        <f>INDEX('Rp0,2, МПа'!$D:$P,ROW(M162),COLUMN($P162)-COLUMN(M162)+1)</f>
        <v>235</v>
      </c>
      <c r="AA162" s="6">
        <f>INDEX('Rp0,2, МПа'!$D:$P,ROW(N162),COLUMN($P162)-COLUMN(N162)+1)</f>
        <v>235</v>
      </c>
      <c r="AB162" s="6">
        <f>INDEX('Rp0,2, МПа'!$D:$P,ROW(O162),COLUMN($P162)-COLUMN(O162)+1)</f>
        <v>235</v>
      </c>
      <c r="AC162" s="16">
        <f>INDEX('Rp0,2, МПа'!$D:$P,ROW(P162),COLUMN($P162)-COLUMN(P162)+1)</f>
        <v>235</v>
      </c>
    </row>
    <row r="163" spans="1:29" x14ac:dyDescent="0.25">
      <c r="A163" s="10" t="str">
        <f>INDEX('Обработка исходного'!B:B,ROW($B$3)+4*(ROW($B163)-ROW($B$3)))</f>
        <v>Сталь легированная</v>
      </c>
      <c r="B163" s="10" t="str">
        <f>INDEX('Обработка исходного'!D:D,ROW($B$3)+4*(ROW($B163)-ROW($B$3)))</f>
        <v>12MX</v>
      </c>
      <c r="C163" s="10" t="str">
        <f>IF(ISBLANK(INDEX('Обработка исходного'!E:E,ROW($B$3)+4*(ROW($B163)-ROW($B$3)))),"",INDEX('Обработка исходного'!E:E,ROW($B$3)+4*(ROW($B163)-ROW($B$3))))</f>
        <v>Прутки, полосы толщиной или диаметром до 90 мм</v>
      </c>
      <c r="D163" s="15" t="str">
        <f>INDEX('Rm, МПа'!$D:$P,ROW(D163),COLUMN($P163)-COLUMN(D163)+1)</f>
        <v>-</v>
      </c>
      <c r="E163" s="6" t="str">
        <f>INDEX('Rm, МПа'!$D:$P,ROW(E163),COLUMN($P163)-COLUMN(E163)+1)</f>
        <v>-</v>
      </c>
      <c r="F163" s="6">
        <f>INDEX('Rm, МПа'!$D:$P,ROW(F163),COLUMN($P163)-COLUMN(F163)+1)</f>
        <v>275</v>
      </c>
      <c r="G163" s="6">
        <f>INDEX('Rm, МПа'!$D:$P,ROW(G163),COLUMN($P163)-COLUMN(G163)+1)</f>
        <v>314</v>
      </c>
      <c r="H163" s="6">
        <f>INDEX('Rm, МПа'!$D:$P,ROW(H163),COLUMN($P163)-COLUMN(H163)+1)</f>
        <v>353</v>
      </c>
      <c r="I163" s="6">
        <f>INDEX('Rm, МПа'!$D:$P,ROW(I163),COLUMN($P163)-COLUMN(I163)+1)</f>
        <v>373</v>
      </c>
      <c r="J163" s="6">
        <f>INDEX('Rm, МПа'!$D:$P,ROW(J163),COLUMN($P163)-COLUMN(J163)+1)</f>
        <v>383</v>
      </c>
      <c r="K163" s="6">
        <f>INDEX('Rm, МПа'!$D:$P,ROW(K163),COLUMN($P163)-COLUMN(K163)+1)</f>
        <v>383</v>
      </c>
      <c r="L163" s="6">
        <f>INDEX('Rm, МПа'!$D:$P,ROW(L163),COLUMN($P163)-COLUMN(L163)+1)</f>
        <v>392</v>
      </c>
      <c r="M163" s="6">
        <f>INDEX('Rm, МПа'!$D:$P,ROW(M163),COLUMN($P163)-COLUMN(M163)+1)</f>
        <v>402</v>
      </c>
      <c r="N163" s="6">
        <f>INDEX('Rm, МПа'!$D:$P,ROW(N163),COLUMN($P163)-COLUMN(N163)+1)</f>
        <v>402</v>
      </c>
      <c r="O163" s="6">
        <f>INDEX('Rm, МПа'!$D:$P,ROW(O163),COLUMN($P163)-COLUMN(O163)+1)</f>
        <v>412</v>
      </c>
      <c r="P163" s="16">
        <f>INDEX('Rm, МПа'!$D:$P,ROW(P163),COLUMN($P163)-COLUMN(P163)+1)</f>
        <v>412</v>
      </c>
      <c r="Q163" s="15" t="str">
        <f>INDEX('Rp0,2, МПа'!$D:$P,ROW(D163),COLUMN($P163)-COLUMN(D163)+1)</f>
        <v>-</v>
      </c>
      <c r="R163" s="6" t="str">
        <f>INDEX('Rp0,2, МПа'!$D:$P,ROW(E163),COLUMN($P163)-COLUMN(E163)+1)</f>
        <v>-</v>
      </c>
      <c r="S163" s="6">
        <f>INDEX('Rp0,2, МПа'!$D:$P,ROW(F163),COLUMN($P163)-COLUMN(F163)+1)</f>
        <v>196</v>
      </c>
      <c r="T163" s="6">
        <f>INDEX('Rp0,2, МПа'!$D:$P,ROW(G163),COLUMN($P163)-COLUMN(G163)+1)</f>
        <v>206</v>
      </c>
      <c r="U163" s="6">
        <f>INDEX('Rp0,2, МПа'!$D:$P,ROW(H163),COLUMN($P163)-COLUMN(H163)+1)</f>
        <v>206</v>
      </c>
      <c r="V163" s="6">
        <f>INDEX('Rp0,2, МПа'!$D:$P,ROW(I163),COLUMN($P163)-COLUMN(I163)+1)</f>
        <v>216</v>
      </c>
      <c r="W163" s="6">
        <f>INDEX('Rp0,2, МПа'!$D:$P,ROW(J163),COLUMN($P163)-COLUMN(J163)+1)</f>
        <v>235</v>
      </c>
      <c r="X163" s="6">
        <f>INDEX('Rp0,2, МПа'!$D:$P,ROW(K163),COLUMN($P163)-COLUMN(K163)+1)</f>
        <v>235</v>
      </c>
      <c r="Y163" s="6">
        <f>INDEX('Rp0,2, МПа'!$D:$P,ROW(L163),COLUMN($P163)-COLUMN(L163)+1)</f>
        <v>235</v>
      </c>
      <c r="Z163" s="6">
        <f>INDEX('Rp0,2, МПа'!$D:$P,ROW(M163),COLUMN($P163)-COLUMN(M163)+1)</f>
        <v>235</v>
      </c>
      <c r="AA163" s="6">
        <f>INDEX('Rp0,2, МПа'!$D:$P,ROW(N163),COLUMN($P163)-COLUMN(N163)+1)</f>
        <v>235</v>
      </c>
      <c r="AB163" s="6">
        <f>INDEX('Rp0,2, МПа'!$D:$P,ROW(O163),COLUMN($P163)-COLUMN(O163)+1)</f>
        <v>235</v>
      </c>
      <c r="AC163" s="16">
        <f>INDEX('Rp0,2, МПа'!$D:$P,ROW(P163),COLUMN($P163)-COLUMN(P163)+1)</f>
        <v>235</v>
      </c>
    </row>
    <row r="164" spans="1:29" x14ac:dyDescent="0.25">
      <c r="A164" s="10" t="str">
        <f>INDEX('Обработка исходного'!B:B,ROW($B$3)+4*(ROW($B164)-ROW($B$3)))</f>
        <v>Сталь легированная</v>
      </c>
      <c r="B164" s="10" t="str">
        <f>INDEX('Обработка исходного'!D:D,ROW($B$3)+4*(ROW($B164)-ROW($B$3)))</f>
        <v>12MX</v>
      </c>
      <c r="C164" s="10" t="str">
        <f>IF(ISBLANK(INDEX('Обработка исходного'!E:E,ROW($B$3)+4*(ROW($B164)-ROW($B$3)))),"",INDEX('Обработка исходного'!E:E,ROW($B$3)+4*(ROW($B164)-ROW($B$3))))</f>
        <v>Прутки, полосы толщиной или диаметром от 90 до 150 мм</v>
      </c>
      <c r="D164" s="15" t="str">
        <f>INDEX('Rm, МПа'!$D:$P,ROW(D164),COLUMN($P164)-COLUMN(D164)+1)</f>
        <v>-</v>
      </c>
      <c r="E164" s="6" t="str">
        <f>INDEX('Rm, МПа'!$D:$P,ROW(E164),COLUMN($P164)-COLUMN(E164)+1)</f>
        <v>-</v>
      </c>
      <c r="F164" s="6">
        <f>INDEX('Rm, МПа'!$D:$P,ROW(F164),COLUMN($P164)-COLUMN(F164)+1)</f>
        <v>275</v>
      </c>
      <c r="G164" s="6">
        <f>INDEX('Rm, МПа'!$D:$P,ROW(G164),COLUMN($P164)-COLUMN(G164)+1)</f>
        <v>314</v>
      </c>
      <c r="H164" s="6">
        <f>INDEX('Rm, МПа'!$D:$P,ROW(H164),COLUMN($P164)-COLUMN(H164)+1)</f>
        <v>353</v>
      </c>
      <c r="I164" s="6">
        <f>INDEX('Rm, МПа'!$D:$P,ROW(I164),COLUMN($P164)-COLUMN(I164)+1)</f>
        <v>373</v>
      </c>
      <c r="J164" s="6">
        <f>INDEX('Rm, МПа'!$D:$P,ROW(J164),COLUMN($P164)-COLUMN(J164)+1)</f>
        <v>383</v>
      </c>
      <c r="K164" s="6">
        <f>INDEX('Rm, МПа'!$D:$P,ROW(K164),COLUMN($P164)-COLUMN(K164)+1)</f>
        <v>383</v>
      </c>
      <c r="L164" s="6">
        <f>INDEX('Rm, МПа'!$D:$P,ROW(L164),COLUMN($P164)-COLUMN(L164)+1)</f>
        <v>392</v>
      </c>
      <c r="M164" s="6">
        <f>INDEX('Rm, МПа'!$D:$P,ROW(M164),COLUMN($P164)-COLUMN(M164)+1)</f>
        <v>402</v>
      </c>
      <c r="N164" s="6">
        <f>INDEX('Rm, МПа'!$D:$P,ROW(N164),COLUMN($P164)-COLUMN(N164)+1)</f>
        <v>402</v>
      </c>
      <c r="O164" s="6">
        <f>INDEX('Rm, МПа'!$D:$P,ROW(O164),COLUMN($P164)-COLUMN(O164)+1)</f>
        <v>412</v>
      </c>
      <c r="P164" s="16">
        <f>INDEX('Rm, МПа'!$D:$P,ROW(P164),COLUMN($P164)-COLUMN(P164)+1)</f>
        <v>412</v>
      </c>
      <c r="Q164" s="15" t="str">
        <f>INDEX('Rp0,2, МПа'!$D:$P,ROW(D164),COLUMN($P164)-COLUMN(D164)+1)</f>
        <v>-</v>
      </c>
      <c r="R164" s="6" t="str">
        <f>INDEX('Rp0,2, МПа'!$D:$P,ROW(E164),COLUMN($P164)-COLUMN(E164)+1)</f>
        <v>-</v>
      </c>
      <c r="S164" s="6">
        <f>INDEX('Rp0,2, МПа'!$D:$P,ROW(F164),COLUMN($P164)-COLUMN(F164)+1)</f>
        <v>177</v>
      </c>
      <c r="T164" s="6">
        <f>INDEX('Rp0,2, МПа'!$D:$P,ROW(G164),COLUMN($P164)-COLUMN(G164)+1)</f>
        <v>186</v>
      </c>
      <c r="U164" s="6">
        <f>INDEX('Rp0,2, МПа'!$D:$P,ROW(H164),COLUMN($P164)-COLUMN(H164)+1)</f>
        <v>196</v>
      </c>
      <c r="V164" s="6">
        <f>INDEX('Rp0,2, МПа'!$D:$P,ROW(I164),COLUMN($P164)-COLUMN(I164)+1)</f>
        <v>206</v>
      </c>
      <c r="W164" s="6">
        <f>INDEX('Rp0,2, МПа'!$D:$P,ROW(J164),COLUMN($P164)-COLUMN(J164)+1)</f>
        <v>216</v>
      </c>
      <c r="X164" s="6">
        <f>INDEX('Rp0,2, МПа'!$D:$P,ROW(K164),COLUMN($P164)-COLUMN(K164)+1)</f>
        <v>226</v>
      </c>
      <c r="Y164" s="6">
        <f>INDEX('Rp0,2, МПа'!$D:$P,ROW(L164),COLUMN($P164)-COLUMN(L164)+1)</f>
        <v>226</v>
      </c>
      <c r="Z164" s="6">
        <f>INDEX('Rp0,2, МПа'!$D:$P,ROW(M164),COLUMN($P164)-COLUMN(M164)+1)</f>
        <v>235</v>
      </c>
      <c r="AA164" s="6">
        <f>INDEX('Rp0,2, МПа'!$D:$P,ROW(N164),COLUMN($P164)-COLUMN(N164)+1)</f>
        <v>235</v>
      </c>
      <c r="AB164" s="6">
        <f>INDEX('Rp0,2, МПа'!$D:$P,ROW(O164),COLUMN($P164)-COLUMN(O164)+1)</f>
        <v>235</v>
      </c>
      <c r="AC164" s="16">
        <f>INDEX('Rp0,2, МПа'!$D:$P,ROW(P164),COLUMN($P164)-COLUMN(P164)+1)</f>
        <v>235</v>
      </c>
    </row>
    <row r="165" spans="1:29" x14ac:dyDescent="0.25">
      <c r="A165" s="10" t="str">
        <f>INDEX('Обработка исходного'!B:B,ROW($B$3)+4*(ROW($B165)-ROW($B$3)))</f>
        <v>Сталь легированная</v>
      </c>
      <c r="B165" s="10" t="str">
        <f>INDEX('Обработка исходного'!D:D,ROW($B$3)+4*(ROW($B165)-ROW($B$3)))</f>
        <v>12MX</v>
      </c>
      <c r="C165" s="10" t="str">
        <f>IF(ISBLANK(INDEX('Обработка исходного'!E:E,ROW($B$3)+4*(ROW($B165)-ROW($B$3)))),"",INDEX('Обработка исходного'!E:E,ROW($B$3)+4*(ROW($B165)-ROW($B$3))))</f>
        <v>Прутки, полосы толщиной или диаметром от 150 до 200 мм</v>
      </c>
      <c r="D165" s="15" t="str">
        <f>INDEX('Rm, МПа'!$D:$P,ROW(D165),COLUMN($P165)-COLUMN(D165)+1)</f>
        <v>-</v>
      </c>
      <c r="E165" s="6" t="str">
        <f>INDEX('Rm, МПа'!$D:$P,ROW(E165),COLUMN($P165)-COLUMN(E165)+1)</f>
        <v>-</v>
      </c>
      <c r="F165" s="6">
        <f>INDEX('Rm, МПа'!$D:$P,ROW(F165),COLUMN($P165)-COLUMN(F165)+1)</f>
        <v>275</v>
      </c>
      <c r="G165" s="6">
        <f>INDEX('Rm, МПа'!$D:$P,ROW(G165),COLUMN($P165)-COLUMN(G165)+1)</f>
        <v>314</v>
      </c>
      <c r="H165" s="6">
        <f>INDEX('Rm, МПа'!$D:$P,ROW(H165),COLUMN($P165)-COLUMN(H165)+1)</f>
        <v>353</v>
      </c>
      <c r="I165" s="6">
        <f>INDEX('Rm, МПа'!$D:$P,ROW(I165),COLUMN($P165)-COLUMN(I165)+1)</f>
        <v>373</v>
      </c>
      <c r="J165" s="6">
        <f>INDEX('Rm, МПа'!$D:$P,ROW(J165),COLUMN($P165)-COLUMN(J165)+1)</f>
        <v>383</v>
      </c>
      <c r="K165" s="6">
        <f>INDEX('Rm, МПа'!$D:$P,ROW(K165),COLUMN($P165)-COLUMN(K165)+1)</f>
        <v>383</v>
      </c>
      <c r="L165" s="6">
        <f>INDEX('Rm, МПа'!$D:$P,ROW(L165),COLUMN($P165)-COLUMN(L165)+1)</f>
        <v>392</v>
      </c>
      <c r="M165" s="6">
        <f>INDEX('Rm, МПа'!$D:$P,ROW(M165),COLUMN($P165)-COLUMN(M165)+1)</f>
        <v>402</v>
      </c>
      <c r="N165" s="6">
        <f>INDEX('Rm, МПа'!$D:$P,ROW(N165),COLUMN($P165)-COLUMN(N165)+1)</f>
        <v>402</v>
      </c>
      <c r="O165" s="6">
        <f>INDEX('Rm, МПа'!$D:$P,ROW(O165),COLUMN($P165)-COLUMN(O165)+1)</f>
        <v>412</v>
      </c>
      <c r="P165" s="16">
        <f>INDEX('Rm, МПа'!$D:$P,ROW(P165),COLUMN($P165)-COLUMN(P165)+1)</f>
        <v>412</v>
      </c>
      <c r="Q165" s="15" t="str">
        <f>INDEX('Rp0,2, МПа'!$D:$P,ROW(D165),COLUMN($P165)-COLUMN(D165)+1)</f>
        <v>-</v>
      </c>
      <c r="R165" s="6" t="str">
        <f>INDEX('Rp0,2, МПа'!$D:$P,ROW(E165),COLUMN($P165)-COLUMN(E165)+1)</f>
        <v>-</v>
      </c>
      <c r="S165" s="6">
        <f>INDEX('Rp0,2, МПа'!$D:$P,ROW(F165),COLUMN($P165)-COLUMN(F165)+1)</f>
        <v>177</v>
      </c>
      <c r="T165" s="6">
        <f>INDEX('Rp0,2, МПа'!$D:$P,ROW(G165),COLUMN($P165)-COLUMN(G165)+1)</f>
        <v>186</v>
      </c>
      <c r="U165" s="6">
        <f>INDEX('Rp0,2, МПа'!$D:$P,ROW(H165),COLUMN($P165)-COLUMN(H165)+1)</f>
        <v>196</v>
      </c>
      <c r="V165" s="6">
        <f>INDEX('Rp0,2, МПа'!$D:$P,ROW(I165),COLUMN($P165)-COLUMN(I165)+1)</f>
        <v>206</v>
      </c>
      <c r="W165" s="6">
        <f>INDEX('Rp0,2, МПа'!$D:$P,ROW(J165),COLUMN($P165)-COLUMN(J165)+1)</f>
        <v>216</v>
      </c>
      <c r="X165" s="6">
        <f>INDEX('Rp0,2, МПа'!$D:$P,ROW(K165),COLUMN($P165)-COLUMN(K165)+1)</f>
        <v>226</v>
      </c>
      <c r="Y165" s="6">
        <f>INDEX('Rp0,2, МПа'!$D:$P,ROW(L165),COLUMN($P165)-COLUMN(L165)+1)</f>
        <v>226</v>
      </c>
      <c r="Z165" s="6">
        <f>INDEX('Rp0,2, МПа'!$D:$P,ROW(M165),COLUMN($P165)-COLUMN(M165)+1)</f>
        <v>235</v>
      </c>
      <c r="AA165" s="6">
        <f>INDEX('Rp0,2, МПа'!$D:$P,ROW(N165),COLUMN($P165)-COLUMN(N165)+1)</f>
        <v>235</v>
      </c>
      <c r="AB165" s="6">
        <f>INDEX('Rp0,2, МПа'!$D:$P,ROW(O165),COLUMN($P165)-COLUMN(O165)+1)</f>
        <v>235</v>
      </c>
      <c r="AC165" s="16">
        <f>INDEX('Rp0,2, МПа'!$D:$P,ROW(P165),COLUMN($P165)-COLUMN(P165)+1)</f>
        <v>235</v>
      </c>
    </row>
    <row r="166" spans="1:29" x14ac:dyDescent="0.25">
      <c r="A166" s="10" t="str">
        <f>INDEX('Обработка исходного'!B:B,ROW($B$3)+4*(ROW($B166)-ROW($B$3)))</f>
        <v>Сталь легированная</v>
      </c>
      <c r="B166" s="10" t="str">
        <f>INDEX('Обработка исходного'!D:D,ROW($B$3)+4*(ROW($B166)-ROW($B$3)))</f>
        <v>12МХ</v>
      </c>
      <c r="C166" s="10" t="str">
        <f>IF(ISBLANK(INDEX('Обработка исходного'!E:E,ROW($B$3)+4*(ROW($B166)-ROW($B$3)))),"",INDEX('Обработка исходного'!E:E,ROW($B$3)+4*(ROW($B166)-ROW($B$3))))</f>
        <v>Листы толщиной от 4 до 6 мм</v>
      </c>
      <c r="D166" s="15" t="str">
        <f>INDEX('Rm, МПа'!$D:$P,ROW(D166),COLUMN($P166)-COLUMN(D166)+1)</f>
        <v>-</v>
      </c>
      <c r="E166" s="6" t="str">
        <f>INDEX('Rm, МПа'!$D:$P,ROW(E166),COLUMN($P166)-COLUMN(E166)+1)</f>
        <v>-</v>
      </c>
      <c r="F166" s="6">
        <f>INDEX('Rm, МПа'!$D:$P,ROW(F166),COLUMN($P166)-COLUMN(F166)+1)</f>
        <v>294</v>
      </c>
      <c r="G166" s="6">
        <f>INDEX('Rm, МПа'!$D:$P,ROW(G166),COLUMN($P166)-COLUMN(G166)+1)</f>
        <v>333</v>
      </c>
      <c r="H166" s="6">
        <f>INDEX('Rm, МПа'!$D:$P,ROW(H166),COLUMN($P166)-COLUMN(H166)+1)</f>
        <v>373</v>
      </c>
      <c r="I166" s="6">
        <f>INDEX('Rm, МПа'!$D:$P,ROW(I166),COLUMN($P166)-COLUMN(I166)+1)</f>
        <v>402</v>
      </c>
      <c r="J166" s="6">
        <f>INDEX('Rm, МПа'!$D:$P,ROW(J166),COLUMN($P166)-COLUMN(J166)+1)</f>
        <v>432</v>
      </c>
      <c r="K166" s="6">
        <f>INDEX('Rm, МПа'!$D:$P,ROW(K166),COLUMN($P166)-COLUMN(K166)+1)</f>
        <v>432</v>
      </c>
      <c r="L166" s="6">
        <f>INDEX('Rm, МПа'!$D:$P,ROW(L166),COLUMN($P166)-COLUMN(L166)+1)</f>
        <v>432</v>
      </c>
      <c r="M166" s="6">
        <f>INDEX('Rm, МПа'!$D:$P,ROW(M166),COLUMN($P166)-COLUMN(M166)+1)</f>
        <v>432</v>
      </c>
      <c r="N166" s="6">
        <f>INDEX('Rm, МПа'!$D:$P,ROW(N166),COLUMN($P166)-COLUMN(N166)+1)</f>
        <v>432</v>
      </c>
      <c r="O166" s="6">
        <f>INDEX('Rm, МПа'!$D:$P,ROW(O166),COLUMN($P166)-COLUMN(O166)+1)</f>
        <v>432</v>
      </c>
      <c r="P166" s="16">
        <f>INDEX('Rm, МПа'!$D:$P,ROW(P166),COLUMN($P166)-COLUMN(P166)+1)</f>
        <v>441</v>
      </c>
      <c r="Q166" s="15" t="str">
        <f>INDEX('Rp0,2, МПа'!$D:$P,ROW(D166),COLUMN($P166)-COLUMN(D166)+1)</f>
        <v>-</v>
      </c>
      <c r="R166" s="6" t="str">
        <f>INDEX('Rp0,2, МПа'!$D:$P,ROW(E166),COLUMN($P166)-COLUMN(E166)+1)</f>
        <v>-</v>
      </c>
      <c r="S166" s="6">
        <f>INDEX('Rp0,2, МПа'!$D:$P,ROW(F166),COLUMN($P166)-COLUMN(F166)+1)</f>
        <v>177</v>
      </c>
      <c r="T166" s="6">
        <f>INDEX('Rp0,2, МПа'!$D:$P,ROW(G166),COLUMN($P166)-COLUMN(G166)+1)</f>
        <v>186</v>
      </c>
      <c r="U166" s="6">
        <f>INDEX('Rp0,2, МПа'!$D:$P,ROW(H166),COLUMN($P166)-COLUMN(H166)+1)</f>
        <v>196</v>
      </c>
      <c r="V166" s="6">
        <f>INDEX('Rp0,2, МПа'!$D:$P,ROW(I166),COLUMN($P166)-COLUMN(I166)+1)</f>
        <v>206</v>
      </c>
      <c r="W166" s="6">
        <f>INDEX('Rp0,2, МПа'!$D:$P,ROW(J166),COLUMN($P166)-COLUMN(J166)+1)</f>
        <v>216</v>
      </c>
      <c r="X166" s="6">
        <f>INDEX('Rp0,2, МПа'!$D:$P,ROW(K166),COLUMN($P166)-COLUMN(K166)+1)</f>
        <v>226</v>
      </c>
      <c r="Y166" s="6">
        <f>INDEX('Rp0,2, МПа'!$D:$P,ROW(L166),COLUMN($P166)-COLUMN(L166)+1)</f>
        <v>226</v>
      </c>
      <c r="Z166" s="6">
        <f>INDEX('Rp0,2, МПа'!$D:$P,ROW(M166),COLUMN($P166)-COLUMN(M166)+1)</f>
        <v>235</v>
      </c>
      <c r="AA166" s="6">
        <f>INDEX('Rp0,2, МПа'!$D:$P,ROW(N166),COLUMN($P166)-COLUMN(N166)+1)</f>
        <v>235</v>
      </c>
      <c r="AB166" s="6">
        <f>INDEX('Rp0,2, МПа'!$D:$P,ROW(O166),COLUMN($P166)-COLUMN(O166)+1)</f>
        <v>235</v>
      </c>
      <c r="AC166" s="16">
        <f>INDEX('Rp0,2, МПа'!$D:$P,ROW(P166),COLUMN($P166)-COLUMN(P166)+1)</f>
        <v>235</v>
      </c>
    </row>
    <row r="167" spans="1:29" x14ac:dyDescent="0.25">
      <c r="A167" s="10" t="str">
        <f>INDEX('Обработка исходного'!B:B,ROW($B$3)+4*(ROW($B167)-ROW($B$3)))</f>
        <v>Сталь легированная</v>
      </c>
      <c r="B167" s="10" t="str">
        <f>INDEX('Обработка исходного'!D:D,ROW($B$3)+4*(ROW($B167)-ROW($B$3)))</f>
        <v>12МХ</v>
      </c>
      <c r="C167" s="10" t="str">
        <f>IF(ISBLANK(INDEX('Обработка исходного'!E:E,ROW($B$3)+4*(ROW($B167)-ROW($B$3)))),"",INDEX('Обработка исходного'!E:E,ROW($B$3)+4*(ROW($B167)-ROW($B$3))))</f>
        <v>Листы толщиной от 20 до 60 мм</v>
      </c>
      <c r="D167" s="15" t="str">
        <f>INDEX('Rm, МПа'!$D:$P,ROW(D167),COLUMN($P167)-COLUMN(D167)+1)</f>
        <v>-</v>
      </c>
      <c r="E167" s="6" t="str">
        <f>INDEX('Rm, МПа'!$D:$P,ROW(E167),COLUMN($P167)-COLUMN(E167)+1)</f>
        <v>-</v>
      </c>
      <c r="F167" s="6">
        <f>INDEX('Rm, МПа'!$D:$P,ROW(F167),COLUMN($P167)-COLUMN(F167)+1)</f>
        <v>294</v>
      </c>
      <c r="G167" s="6">
        <f>INDEX('Rm, МПа'!$D:$P,ROW(G167),COLUMN($P167)-COLUMN(G167)+1)</f>
        <v>333</v>
      </c>
      <c r="H167" s="6">
        <f>INDEX('Rm, МПа'!$D:$P,ROW(H167),COLUMN($P167)-COLUMN(H167)+1)</f>
        <v>373</v>
      </c>
      <c r="I167" s="6">
        <f>INDEX('Rm, МПа'!$D:$P,ROW(I167),COLUMN($P167)-COLUMN(I167)+1)</f>
        <v>402</v>
      </c>
      <c r="J167" s="6">
        <f>INDEX('Rm, МПа'!$D:$P,ROW(J167),COLUMN($P167)-COLUMN(J167)+1)</f>
        <v>432</v>
      </c>
      <c r="K167" s="6">
        <f>INDEX('Rm, МПа'!$D:$P,ROW(K167),COLUMN($P167)-COLUMN(K167)+1)</f>
        <v>432</v>
      </c>
      <c r="L167" s="6">
        <f>INDEX('Rm, МПа'!$D:$P,ROW(L167),COLUMN($P167)-COLUMN(L167)+1)</f>
        <v>432</v>
      </c>
      <c r="M167" s="6">
        <f>INDEX('Rm, МПа'!$D:$P,ROW(M167),COLUMN($P167)-COLUMN(M167)+1)</f>
        <v>432</v>
      </c>
      <c r="N167" s="6">
        <f>INDEX('Rm, МПа'!$D:$P,ROW(N167),COLUMN($P167)-COLUMN(N167)+1)</f>
        <v>432</v>
      </c>
      <c r="O167" s="6">
        <f>INDEX('Rm, МПа'!$D:$P,ROW(O167),COLUMN($P167)-COLUMN(O167)+1)</f>
        <v>432</v>
      </c>
      <c r="P167" s="16">
        <f>INDEX('Rm, МПа'!$D:$P,ROW(P167),COLUMN($P167)-COLUMN(P167)+1)</f>
        <v>441</v>
      </c>
      <c r="Q167" s="15" t="str">
        <f>INDEX('Rp0,2, МПа'!$D:$P,ROW(D167),COLUMN($P167)-COLUMN(D167)+1)</f>
        <v>-</v>
      </c>
      <c r="R167" s="6" t="str">
        <f>INDEX('Rp0,2, МПа'!$D:$P,ROW(E167),COLUMN($P167)-COLUMN(E167)+1)</f>
        <v>-</v>
      </c>
      <c r="S167" s="6">
        <f>INDEX('Rp0,2, МПа'!$D:$P,ROW(F167),COLUMN($P167)-COLUMN(F167)+1)</f>
        <v>177</v>
      </c>
      <c r="T167" s="6">
        <f>INDEX('Rp0,2, МПа'!$D:$P,ROW(G167),COLUMN($P167)-COLUMN(G167)+1)</f>
        <v>186</v>
      </c>
      <c r="U167" s="6">
        <f>INDEX('Rp0,2, МПа'!$D:$P,ROW(H167),COLUMN($P167)-COLUMN(H167)+1)</f>
        <v>196</v>
      </c>
      <c r="V167" s="6">
        <f>INDEX('Rp0,2, МПа'!$D:$P,ROW(I167),COLUMN($P167)-COLUMN(I167)+1)</f>
        <v>206</v>
      </c>
      <c r="W167" s="6">
        <f>INDEX('Rp0,2, МПа'!$D:$P,ROW(J167),COLUMN($P167)-COLUMN(J167)+1)</f>
        <v>216</v>
      </c>
      <c r="X167" s="6">
        <f>INDEX('Rp0,2, МПа'!$D:$P,ROW(K167),COLUMN($P167)-COLUMN(K167)+1)</f>
        <v>226</v>
      </c>
      <c r="Y167" s="6">
        <f>INDEX('Rp0,2, МПа'!$D:$P,ROW(L167),COLUMN($P167)-COLUMN(L167)+1)</f>
        <v>226</v>
      </c>
      <c r="Z167" s="6">
        <f>INDEX('Rp0,2, МПа'!$D:$P,ROW(M167),COLUMN($P167)-COLUMN(M167)+1)</f>
        <v>235</v>
      </c>
      <c r="AA167" s="6">
        <f>INDEX('Rp0,2, МПа'!$D:$P,ROW(N167),COLUMN($P167)-COLUMN(N167)+1)</f>
        <v>235</v>
      </c>
      <c r="AB167" s="6">
        <f>INDEX('Rp0,2, МПа'!$D:$P,ROW(O167),COLUMN($P167)-COLUMN(O167)+1)</f>
        <v>235</v>
      </c>
      <c r="AC167" s="16">
        <f>INDEX('Rp0,2, МПа'!$D:$P,ROW(P167),COLUMN($P167)-COLUMN(P167)+1)</f>
        <v>235</v>
      </c>
    </row>
    <row r="168" spans="1:29" x14ac:dyDescent="0.25">
      <c r="A168" s="10" t="str">
        <f>INDEX('Обработка исходного'!B:B,ROW($B$3)+4*(ROW($B168)-ROW($B$3)))</f>
        <v>Сталь легированная</v>
      </c>
      <c r="B168" s="10" t="str">
        <f>INDEX('Обработка исходного'!D:D,ROW($B$3)+4*(ROW($B168)-ROW($B$3)))</f>
        <v>30ХГСА</v>
      </c>
      <c r="C168" s="10" t="str">
        <f>IF(ISBLANK(INDEX('Обработка исходного'!E:E,ROW($B$3)+4*(ROW($B168)-ROW($B$3)))),"",INDEX('Обработка исходного'!E:E,ROW($B$3)+4*(ROW($B168)-ROW($B$3))))</f>
        <v>Поковки диаметром от 50 до 100 мм, КП440*</v>
      </c>
      <c r="D168" s="15" t="str">
        <f>INDEX('Rm, МПа'!$D:$P,ROW(D168),COLUMN($P168)-COLUMN(D168)+1)</f>
        <v>-</v>
      </c>
      <c r="E168" s="6" t="str">
        <f>INDEX('Rm, МПа'!$D:$P,ROW(E168),COLUMN($P168)-COLUMN(E168)+1)</f>
        <v>-</v>
      </c>
      <c r="F168" s="6" t="str">
        <f>INDEX('Rm, МПа'!$D:$P,ROW(F168),COLUMN($P168)-COLUMN(F168)+1)</f>
        <v>-</v>
      </c>
      <c r="G168" s="6" t="str">
        <f>INDEX('Rm, МПа'!$D:$P,ROW(G168),COLUMN($P168)-COLUMN(G168)+1)</f>
        <v>-</v>
      </c>
      <c r="H168" s="6" t="str">
        <f>INDEX('Rm, МПа'!$D:$P,ROW(H168),COLUMN($P168)-COLUMN(H168)+1)</f>
        <v>-</v>
      </c>
      <c r="I168" s="6" t="str">
        <f>INDEX('Rm, МПа'!$D:$P,ROW(I168),COLUMN($P168)-COLUMN(I168)+1)</f>
        <v>-</v>
      </c>
      <c r="J168" s="6" t="str">
        <f>INDEX('Rm, МПа'!$D:$P,ROW(J168),COLUMN($P168)-COLUMN(J168)+1)</f>
        <v>-</v>
      </c>
      <c r="K168" s="6" t="str">
        <f>INDEX('Rm, МПа'!$D:$P,ROW(K168),COLUMN($P168)-COLUMN(K168)+1)</f>
        <v>-</v>
      </c>
      <c r="L168" s="6" t="str">
        <f>INDEX('Rm, МПа'!$D:$P,ROW(L168),COLUMN($P168)-COLUMN(L168)+1)</f>
        <v>-</v>
      </c>
      <c r="M168" s="6">
        <f>INDEX('Rm, МПа'!$D:$P,ROW(M168),COLUMN($P168)-COLUMN(M168)+1)</f>
        <v>598</v>
      </c>
      <c r="N168" s="6">
        <f>INDEX('Rm, МПа'!$D:$P,ROW(N168),COLUMN($P168)-COLUMN(N168)+1)</f>
        <v>608</v>
      </c>
      <c r="O168" s="6">
        <f>INDEX('Rm, МПа'!$D:$P,ROW(O168),COLUMN($P168)-COLUMN(O168)+1)</f>
        <v>628</v>
      </c>
      <c r="P168" s="16">
        <f>INDEX('Rm, МПа'!$D:$P,ROW(P168),COLUMN($P168)-COLUMN(P168)+1)</f>
        <v>635</v>
      </c>
      <c r="Q168" s="15" t="str">
        <f>INDEX('Rp0,2, МПа'!$D:$P,ROW(D168),COLUMN($P168)-COLUMN(D168)+1)</f>
        <v>-</v>
      </c>
      <c r="R168" s="6" t="str">
        <f>INDEX('Rp0,2, МПа'!$D:$P,ROW(E168),COLUMN($P168)-COLUMN(E168)+1)</f>
        <v>-</v>
      </c>
      <c r="S168" s="6" t="str">
        <f>INDEX('Rp0,2, МПа'!$D:$P,ROW(F168),COLUMN($P168)-COLUMN(F168)+1)</f>
        <v>-</v>
      </c>
      <c r="T168" s="6" t="str">
        <f>INDEX('Rp0,2, МПа'!$D:$P,ROW(G168),COLUMN($P168)-COLUMN(G168)+1)</f>
        <v>-</v>
      </c>
      <c r="U168" s="6" t="str">
        <f>INDEX('Rp0,2, МПа'!$D:$P,ROW(H168),COLUMN($P168)-COLUMN(H168)+1)</f>
        <v>-</v>
      </c>
      <c r="V168" s="6" t="str">
        <f>INDEX('Rp0,2, МПа'!$D:$P,ROW(I168),COLUMN($P168)-COLUMN(I168)+1)</f>
        <v>-</v>
      </c>
      <c r="W168" s="6" t="str">
        <f>INDEX('Rp0,2, МПа'!$D:$P,ROW(J168),COLUMN($P168)-COLUMN(J168)+1)</f>
        <v>-</v>
      </c>
      <c r="X168" s="6" t="str">
        <f>INDEX('Rp0,2, МПа'!$D:$P,ROW(K168),COLUMN($P168)-COLUMN(K168)+1)</f>
        <v>-</v>
      </c>
      <c r="Y168" s="6" t="str">
        <f>INDEX('Rp0,2, МПа'!$D:$P,ROW(L168),COLUMN($P168)-COLUMN(L168)+1)</f>
        <v>-</v>
      </c>
      <c r="Z168" s="6">
        <f>INDEX('Rp0,2, МПа'!$D:$P,ROW(M168),COLUMN($P168)-COLUMN(M168)+1)</f>
        <v>402</v>
      </c>
      <c r="AA168" s="6">
        <f>INDEX('Rp0,2, МПа'!$D:$P,ROW(N168),COLUMN($P168)-COLUMN(N168)+1)</f>
        <v>422</v>
      </c>
      <c r="AB168" s="6">
        <f>INDEX('Rp0,2, МПа'!$D:$P,ROW(O168),COLUMN($P168)-COLUMN(O168)+1)</f>
        <v>440</v>
      </c>
      <c r="AC168" s="16">
        <f>INDEX('Rp0,2, МПа'!$D:$P,ROW(P168),COLUMN($P168)-COLUMN(P168)+1)</f>
        <v>440</v>
      </c>
    </row>
    <row r="169" spans="1:29" x14ac:dyDescent="0.25">
      <c r="A169" s="10" t="str">
        <f>INDEX('Обработка исходного'!B:B,ROW($B$3)+4*(ROW($B169)-ROW($B$3)))</f>
        <v>Сталь легированная</v>
      </c>
      <c r="B169" s="10" t="str">
        <f>INDEX('Обработка исходного'!D:D,ROW($B$3)+4*(ROW($B169)-ROW($B$3)))</f>
        <v>30ХГСА</v>
      </c>
      <c r="C169" s="10" t="str">
        <f>IF(ISBLANK(INDEX('Обработка исходного'!E:E,ROW($B$3)+4*(ROW($B169)-ROW($B$3)))),"",INDEX('Обработка исходного'!E:E,ROW($B$3)+4*(ROW($B169)-ROW($B$3))))</f>
        <v>Поковки диаметром до 300 мм, КП490*</v>
      </c>
      <c r="D169" s="15" t="str">
        <f>INDEX('Rm, МПа'!$D:$P,ROW(D169),COLUMN($P169)-COLUMN(D169)+1)</f>
        <v>-</v>
      </c>
      <c r="E169" s="6" t="str">
        <f>INDEX('Rm, МПа'!$D:$P,ROW(E169),COLUMN($P169)-COLUMN(E169)+1)</f>
        <v>-</v>
      </c>
      <c r="F169" s="6" t="str">
        <f>INDEX('Rm, МПа'!$D:$P,ROW(F169),COLUMN($P169)-COLUMN(F169)+1)</f>
        <v>-</v>
      </c>
      <c r="G169" s="6" t="str">
        <f>INDEX('Rm, МПа'!$D:$P,ROW(G169),COLUMN($P169)-COLUMN(G169)+1)</f>
        <v>-</v>
      </c>
      <c r="H169" s="6" t="str">
        <f>INDEX('Rm, МПа'!$D:$P,ROW(H169),COLUMN($P169)-COLUMN(H169)+1)</f>
        <v>-</v>
      </c>
      <c r="I169" s="6" t="str">
        <f>INDEX('Rm, МПа'!$D:$P,ROW(I169),COLUMN($P169)-COLUMN(I169)+1)</f>
        <v>-</v>
      </c>
      <c r="J169" s="6" t="str">
        <f>INDEX('Rm, МПа'!$D:$P,ROW(J169),COLUMN($P169)-COLUMN(J169)+1)</f>
        <v>-</v>
      </c>
      <c r="K169" s="6" t="str">
        <f>INDEX('Rm, МПа'!$D:$P,ROW(K169),COLUMN($P169)-COLUMN(K169)+1)</f>
        <v>-</v>
      </c>
      <c r="L169" s="6" t="str">
        <f>INDEX('Rm, МПа'!$D:$P,ROW(L169),COLUMN($P169)-COLUMN(L169)+1)</f>
        <v>-</v>
      </c>
      <c r="M169" s="6">
        <f>INDEX('Rm, МПа'!$D:$P,ROW(M169),COLUMN($P169)-COLUMN(M169)+1)</f>
        <v>618</v>
      </c>
      <c r="N169" s="6">
        <f>INDEX('Rm, МПа'!$D:$P,ROW(N169),COLUMN($P169)-COLUMN(N169)+1)</f>
        <v>628</v>
      </c>
      <c r="O169" s="6">
        <f>INDEX('Rm, МПа'!$D:$P,ROW(O169),COLUMN($P169)-COLUMN(O169)+1)</f>
        <v>647</v>
      </c>
      <c r="P169" s="16">
        <f>INDEX('Rm, МПа'!$D:$P,ROW(P169),COLUMN($P169)-COLUMN(P169)+1)</f>
        <v>655</v>
      </c>
      <c r="Q169" s="15" t="str">
        <f>INDEX('Rp0,2, МПа'!$D:$P,ROW(D169),COLUMN($P169)-COLUMN(D169)+1)</f>
        <v>-</v>
      </c>
      <c r="R169" s="6" t="str">
        <f>INDEX('Rp0,2, МПа'!$D:$P,ROW(E169),COLUMN($P169)-COLUMN(E169)+1)</f>
        <v>-</v>
      </c>
      <c r="S169" s="6" t="str">
        <f>INDEX('Rp0,2, МПа'!$D:$P,ROW(F169),COLUMN($P169)-COLUMN(F169)+1)</f>
        <v>-</v>
      </c>
      <c r="T169" s="6" t="str">
        <f>INDEX('Rp0,2, МПа'!$D:$P,ROW(G169),COLUMN($P169)-COLUMN(G169)+1)</f>
        <v>-</v>
      </c>
      <c r="U169" s="6" t="str">
        <f>INDEX('Rp0,2, МПа'!$D:$P,ROW(H169),COLUMN($P169)-COLUMN(H169)+1)</f>
        <v>-</v>
      </c>
      <c r="V169" s="6" t="str">
        <f>INDEX('Rp0,2, МПа'!$D:$P,ROW(I169),COLUMN($P169)-COLUMN(I169)+1)</f>
        <v>-</v>
      </c>
      <c r="W169" s="6" t="str">
        <f>INDEX('Rp0,2, МПа'!$D:$P,ROW(J169),COLUMN($P169)-COLUMN(J169)+1)</f>
        <v>-</v>
      </c>
      <c r="X169" s="6" t="str">
        <f>INDEX('Rp0,2, МПа'!$D:$P,ROW(K169),COLUMN($P169)-COLUMN(K169)+1)</f>
        <v>-</v>
      </c>
      <c r="Y169" s="6" t="str">
        <f>INDEX('Rp0,2, МПа'!$D:$P,ROW(L169),COLUMN($P169)-COLUMN(L169)+1)</f>
        <v>-</v>
      </c>
      <c r="Z169" s="6">
        <f>INDEX('Rp0,2, МПа'!$D:$P,ROW(M169),COLUMN($P169)-COLUMN(M169)+1)</f>
        <v>451</v>
      </c>
      <c r="AA169" s="6">
        <f>INDEX('Rp0,2, МПа'!$D:$P,ROW(N169),COLUMN($P169)-COLUMN(N169)+1)</f>
        <v>471</v>
      </c>
      <c r="AB169" s="6">
        <f>INDEX('Rp0,2, МПа'!$D:$P,ROW(O169),COLUMN($P169)-COLUMN(O169)+1)</f>
        <v>490</v>
      </c>
      <c r="AC169" s="16">
        <f>INDEX('Rp0,2, МПа'!$D:$P,ROW(P169),COLUMN($P169)-COLUMN(P169)+1)</f>
        <v>490</v>
      </c>
    </row>
    <row r="170" spans="1:29" x14ac:dyDescent="0.25">
      <c r="A170" s="10" t="str">
        <f>INDEX('Обработка исходного'!B:B,ROW($B$3)+4*(ROW($B170)-ROW($B$3)))</f>
        <v>Сталь легированная</v>
      </c>
      <c r="B170" s="10" t="str">
        <f>INDEX('Обработка исходного'!D:D,ROW($B$3)+4*(ROW($B170)-ROW($B$3)))</f>
        <v>30ХГСА</v>
      </c>
      <c r="C170" s="10" t="str">
        <f>IF(ISBLANK(INDEX('Обработка исходного'!E:E,ROW($B$3)+4*(ROW($B170)-ROW($B$3)))),"",INDEX('Обработка исходного'!E:E,ROW($B$3)+4*(ROW($B170)-ROW($B$3))))</f>
        <v>Поковки диаметром до 100 мм, КП540*</v>
      </c>
      <c r="D170" s="15" t="str">
        <f>INDEX('Rm, МПа'!$D:$P,ROW(D170),COLUMN($P170)-COLUMN(D170)+1)</f>
        <v>-</v>
      </c>
      <c r="E170" s="6" t="str">
        <f>INDEX('Rm, МПа'!$D:$P,ROW(E170),COLUMN($P170)-COLUMN(E170)+1)</f>
        <v>-</v>
      </c>
      <c r="F170" s="6" t="str">
        <f>INDEX('Rm, МПа'!$D:$P,ROW(F170),COLUMN($P170)-COLUMN(F170)+1)</f>
        <v>-</v>
      </c>
      <c r="G170" s="6" t="str">
        <f>INDEX('Rm, МПа'!$D:$P,ROW(G170),COLUMN($P170)-COLUMN(G170)+1)</f>
        <v>-</v>
      </c>
      <c r="H170" s="6" t="str">
        <f>INDEX('Rm, МПа'!$D:$P,ROW(H170),COLUMN($P170)-COLUMN(H170)+1)</f>
        <v>-</v>
      </c>
      <c r="I170" s="6" t="str">
        <f>INDEX('Rm, МПа'!$D:$P,ROW(I170),COLUMN($P170)-COLUMN(I170)+1)</f>
        <v>-</v>
      </c>
      <c r="J170" s="6" t="str">
        <f>INDEX('Rm, МПа'!$D:$P,ROW(J170),COLUMN($P170)-COLUMN(J170)+1)</f>
        <v>-</v>
      </c>
      <c r="K170" s="6" t="str">
        <f>INDEX('Rm, МПа'!$D:$P,ROW(K170),COLUMN($P170)-COLUMN(K170)+1)</f>
        <v>-</v>
      </c>
      <c r="L170" s="6" t="str">
        <f>INDEX('Rm, МПа'!$D:$P,ROW(L170),COLUMN($P170)-COLUMN(L170)+1)</f>
        <v>-</v>
      </c>
      <c r="M170" s="6">
        <f>INDEX('Rm, МПа'!$D:$P,ROW(M170),COLUMN($P170)-COLUMN(M170)+1)</f>
        <v>647</v>
      </c>
      <c r="N170" s="6">
        <f>INDEX('Rm, МПа'!$D:$P,ROW(N170),COLUMN($P170)-COLUMN(N170)+1)</f>
        <v>657</v>
      </c>
      <c r="O170" s="6">
        <f>INDEX('Rm, МПа'!$D:$P,ROW(O170),COLUMN($P170)-COLUMN(O170)+1)</f>
        <v>677</v>
      </c>
      <c r="P170" s="16">
        <f>INDEX('Rm, МПа'!$D:$P,ROW(P170),COLUMN($P170)-COLUMN(P170)+1)</f>
        <v>685</v>
      </c>
      <c r="Q170" s="15" t="str">
        <f>INDEX('Rp0,2, МПа'!$D:$P,ROW(D170),COLUMN($P170)-COLUMN(D170)+1)</f>
        <v>-</v>
      </c>
      <c r="R170" s="6" t="str">
        <f>INDEX('Rp0,2, МПа'!$D:$P,ROW(E170),COLUMN($P170)-COLUMN(E170)+1)</f>
        <v>-</v>
      </c>
      <c r="S170" s="6" t="str">
        <f>INDEX('Rp0,2, МПа'!$D:$P,ROW(F170),COLUMN($P170)-COLUMN(F170)+1)</f>
        <v>-</v>
      </c>
      <c r="T170" s="6" t="str">
        <f>INDEX('Rp0,2, МПа'!$D:$P,ROW(G170),COLUMN($P170)-COLUMN(G170)+1)</f>
        <v>-</v>
      </c>
      <c r="U170" s="6" t="str">
        <f>INDEX('Rp0,2, МПа'!$D:$P,ROW(H170),COLUMN($P170)-COLUMN(H170)+1)</f>
        <v>-</v>
      </c>
      <c r="V170" s="6" t="str">
        <f>INDEX('Rp0,2, МПа'!$D:$P,ROW(I170),COLUMN($P170)-COLUMN(I170)+1)</f>
        <v>-</v>
      </c>
      <c r="W170" s="6" t="str">
        <f>INDEX('Rp0,2, МПа'!$D:$P,ROW(J170),COLUMN($P170)-COLUMN(J170)+1)</f>
        <v>-</v>
      </c>
      <c r="X170" s="6" t="str">
        <f>INDEX('Rp0,2, МПа'!$D:$P,ROW(K170),COLUMN($P170)-COLUMN(K170)+1)</f>
        <v>-</v>
      </c>
      <c r="Y170" s="6" t="str">
        <f>INDEX('Rp0,2, МПа'!$D:$P,ROW(L170),COLUMN($P170)-COLUMN(L170)+1)</f>
        <v>-</v>
      </c>
      <c r="Z170" s="6">
        <f>INDEX('Rp0,2, МПа'!$D:$P,ROW(M170),COLUMN($P170)-COLUMN(M170)+1)</f>
        <v>500</v>
      </c>
      <c r="AA170" s="6">
        <f>INDEX('Rp0,2, МПа'!$D:$P,ROW(N170),COLUMN($P170)-COLUMN(N170)+1)</f>
        <v>510</v>
      </c>
      <c r="AB170" s="6">
        <f>INDEX('Rp0,2, МПа'!$D:$P,ROW(O170),COLUMN($P170)-COLUMN(O170)+1)</f>
        <v>540</v>
      </c>
      <c r="AC170" s="16">
        <f>INDEX('Rp0,2, МПа'!$D:$P,ROW(P170),COLUMN($P170)-COLUMN(P170)+1)</f>
        <v>540</v>
      </c>
    </row>
    <row r="171" spans="1:29" x14ac:dyDescent="0.25">
      <c r="A171" s="10" t="str">
        <f>INDEX('Обработка исходного'!B:B,ROW($B$3)+4*(ROW($B171)-ROW($B$3)))</f>
        <v>Сталь легированная</v>
      </c>
      <c r="B171" s="10" t="str">
        <f>INDEX('Обработка исходного'!D:D,ROW($B$3)+4*(ROW($B171)-ROW($B$3)))</f>
        <v>30ХГСА</v>
      </c>
      <c r="C171" s="10" t="str">
        <f>IF(ISBLANK(INDEX('Обработка исходного'!E:E,ROW($B$3)+4*(ROW($B171)-ROW($B$3)))),"",INDEX('Обработка исходного'!E:E,ROW($B$3)+4*(ROW($B171)-ROW($B$3))))</f>
        <v>Поковки диаметром до 100 мм, КП590*</v>
      </c>
      <c r="D171" s="15" t="str">
        <f>INDEX('Rm, МПа'!$D:$P,ROW(D171),COLUMN($P171)-COLUMN(D171)+1)</f>
        <v>-</v>
      </c>
      <c r="E171" s="6" t="str">
        <f>INDEX('Rm, МПа'!$D:$P,ROW(E171),COLUMN($P171)-COLUMN(E171)+1)</f>
        <v>-</v>
      </c>
      <c r="F171" s="6" t="str">
        <f>INDEX('Rm, МПа'!$D:$P,ROW(F171),COLUMN($P171)-COLUMN(F171)+1)</f>
        <v>-</v>
      </c>
      <c r="G171" s="6" t="str">
        <f>INDEX('Rm, МПа'!$D:$P,ROW(G171),COLUMN($P171)-COLUMN(G171)+1)</f>
        <v>-</v>
      </c>
      <c r="H171" s="6" t="str">
        <f>INDEX('Rm, МПа'!$D:$P,ROW(H171),COLUMN($P171)-COLUMN(H171)+1)</f>
        <v>-</v>
      </c>
      <c r="I171" s="6" t="str">
        <f>INDEX('Rm, МПа'!$D:$P,ROW(I171),COLUMN($P171)-COLUMN(I171)+1)</f>
        <v>-</v>
      </c>
      <c r="J171" s="6" t="str">
        <f>INDEX('Rm, МПа'!$D:$P,ROW(J171),COLUMN($P171)-COLUMN(J171)+1)</f>
        <v>-</v>
      </c>
      <c r="K171" s="6" t="str">
        <f>INDEX('Rm, МПа'!$D:$P,ROW(K171),COLUMN($P171)-COLUMN(K171)+1)</f>
        <v>-</v>
      </c>
      <c r="L171" s="6" t="str">
        <f>INDEX('Rm, МПа'!$D:$P,ROW(L171),COLUMN($P171)-COLUMN(L171)+1)</f>
        <v>-</v>
      </c>
      <c r="M171" s="6">
        <f>INDEX('Rm, МПа'!$D:$P,ROW(M171),COLUMN($P171)-COLUMN(M171)+1)</f>
        <v>697</v>
      </c>
      <c r="N171" s="6">
        <f>INDEX('Rm, МПа'!$D:$P,ROW(N171),COLUMN($P171)-COLUMN(N171)+1)</f>
        <v>706</v>
      </c>
      <c r="O171" s="6">
        <f>INDEX('Rm, МПа'!$D:$P,ROW(O171),COLUMN($P171)-COLUMN(O171)+1)</f>
        <v>726</v>
      </c>
      <c r="P171" s="16">
        <f>INDEX('Rm, МПа'!$D:$P,ROW(P171),COLUMN($P171)-COLUMN(P171)+1)</f>
        <v>735</v>
      </c>
      <c r="Q171" s="15" t="str">
        <f>INDEX('Rp0,2, МПа'!$D:$P,ROW(D171),COLUMN($P171)-COLUMN(D171)+1)</f>
        <v>-</v>
      </c>
      <c r="R171" s="6" t="str">
        <f>INDEX('Rp0,2, МПа'!$D:$P,ROW(E171),COLUMN($P171)-COLUMN(E171)+1)</f>
        <v>-</v>
      </c>
      <c r="S171" s="6" t="str">
        <f>INDEX('Rp0,2, МПа'!$D:$P,ROW(F171),COLUMN($P171)-COLUMN(F171)+1)</f>
        <v>-</v>
      </c>
      <c r="T171" s="6" t="str">
        <f>INDEX('Rp0,2, МПа'!$D:$P,ROW(G171),COLUMN($P171)-COLUMN(G171)+1)</f>
        <v>-</v>
      </c>
      <c r="U171" s="6" t="str">
        <f>INDEX('Rp0,2, МПа'!$D:$P,ROW(H171),COLUMN($P171)-COLUMN(H171)+1)</f>
        <v>-</v>
      </c>
      <c r="V171" s="6" t="str">
        <f>INDEX('Rp0,2, МПа'!$D:$P,ROW(I171),COLUMN($P171)-COLUMN(I171)+1)</f>
        <v>-</v>
      </c>
      <c r="W171" s="6" t="str">
        <f>INDEX('Rp0,2, МПа'!$D:$P,ROW(J171),COLUMN($P171)-COLUMN(J171)+1)</f>
        <v>-</v>
      </c>
      <c r="X171" s="6" t="str">
        <f>INDEX('Rp0,2, МПа'!$D:$P,ROW(K171),COLUMN($P171)-COLUMN(K171)+1)</f>
        <v>-</v>
      </c>
      <c r="Y171" s="6" t="str">
        <f>INDEX('Rp0,2, МПа'!$D:$P,ROW(L171),COLUMN($P171)-COLUMN(L171)+1)</f>
        <v>-</v>
      </c>
      <c r="Z171" s="6">
        <f>INDEX('Rp0,2, МПа'!$D:$P,ROW(M171),COLUMN($P171)-COLUMN(M171)+1)</f>
        <v>540</v>
      </c>
      <c r="AA171" s="6">
        <f>INDEX('Rp0,2, МПа'!$D:$P,ROW(N171),COLUMN($P171)-COLUMN(N171)+1)</f>
        <v>559</v>
      </c>
      <c r="AB171" s="6">
        <f>INDEX('Rp0,2, МПа'!$D:$P,ROW(O171),COLUMN($P171)-COLUMN(O171)+1)</f>
        <v>590</v>
      </c>
      <c r="AC171" s="16">
        <f>INDEX('Rp0,2, МПа'!$D:$P,ROW(P171),COLUMN($P171)-COLUMN(P171)+1)</f>
        <v>590</v>
      </c>
    </row>
    <row r="172" spans="1:29" x14ac:dyDescent="0.25">
      <c r="A172" s="10" t="str">
        <f>INDEX('Обработка исходного'!B:B,ROW($B$3)+4*(ROW($B172)-ROW($B$3)))</f>
        <v>Сталь легированная</v>
      </c>
      <c r="B172" s="10" t="str">
        <f>INDEX('Обработка исходного'!D:D,ROW($B$3)+4*(ROW($B172)-ROW($B$3)))</f>
        <v>30ХГСА</v>
      </c>
      <c r="C172" s="10" t="str">
        <f>IF(ISBLANK(INDEX('Обработка исходного'!E:E,ROW($B$3)+4*(ROW($B172)-ROW($B$3)))),"",INDEX('Обработка исходного'!E:E,ROW($B$3)+4*(ROW($B172)-ROW($B$3))))</f>
        <v>Поковки диаметром до 100 мм, КП640*</v>
      </c>
      <c r="D172" s="15" t="str">
        <f>INDEX('Rm, МПа'!$D:$P,ROW(D172),COLUMN($P172)-COLUMN(D172)+1)</f>
        <v>-</v>
      </c>
      <c r="E172" s="6" t="str">
        <f>INDEX('Rm, МПа'!$D:$P,ROW(E172),COLUMN($P172)-COLUMN(E172)+1)</f>
        <v>-</v>
      </c>
      <c r="F172" s="6" t="str">
        <f>INDEX('Rm, МПа'!$D:$P,ROW(F172),COLUMN($P172)-COLUMN(F172)+1)</f>
        <v>-</v>
      </c>
      <c r="G172" s="6" t="str">
        <f>INDEX('Rm, МПа'!$D:$P,ROW(G172),COLUMN($P172)-COLUMN(G172)+1)</f>
        <v>-</v>
      </c>
      <c r="H172" s="6" t="str">
        <f>INDEX('Rm, МПа'!$D:$P,ROW(H172),COLUMN($P172)-COLUMN(H172)+1)</f>
        <v>-</v>
      </c>
      <c r="I172" s="6" t="str">
        <f>INDEX('Rm, МПа'!$D:$P,ROW(I172),COLUMN($P172)-COLUMN(I172)+1)</f>
        <v>-</v>
      </c>
      <c r="J172" s="6" t="str">
        <f>INDEX('Rm, МПа'!$D:$P,ROW(J172),COLUMN($P172)-COLUMN(J172)+1)</f>
        <v>-</v>
      </c>
      <c r="K172" s="6" t="str">
        <f>INDEX('Rm, МПа'!$D:$P,ROW(K172),COLUMN($P172)-COLUMN(K172)+1)</f>
        <v>-</v>
      </c>
      <c r="L172" s="6" t="str">
        <f>INDEX('Rm, МПа'!$D:$P,ROW(L172),COLUMN($P172)-COLUMN(L172)+1)</f>
        <v>-</v>
      </c>
      <c r="M172" s="6">
        <f>INDEX('Rm, МПа'!$D:$P,ROW(M172),COLUMN($P172)-COLUMN(M172)+1)</f>
        <v>746</v>
      </c>
      <c r="N172" s="6">
        <f>INDEX('Rm, МПа'!$D:$P,ROW(N172),COLUMN($P172)-COLUMN(N172)+1)</f>
        <v>755</v>
      </c>
      <c r="O172" s="6">
        <f>INDEX('Rm, МПа'!$D:$P,ROW(O172),COLUMN($P172)-COLUMN(O172)+1)</f>
        <v>765</v>
      </c>
      <c r="P172" s="16">
        <f>INDEX('Rm, МПа'!$D:$P,ROW(P172),COLUMN($P172)-COLUMN(P172)+1)</f>
        <v>785</v>
      </c>
      <c r="Q172" s="15" t="str">
        <f>INDEX('Rp0,2, МПа'!$D:$P,ROW(D172),COLUMN($P172)-COLUMN(D172)+1)</f>
        <v>-</v>
      </c>
      <c r="R172" s="6" t="str">
        <f>INDEX('Rp0,2, МПа'!$D:$P,ROW(E172),COLUMN($P172)-COLUMN(E172)+1)</f>
        <v>-</v>
      </c>
      <c r="S172" s="6" t="str">
        <f>INDEX('Rp0,2, МПа'!$D:$P,ROW(F172),COLUMN($P172)-COLUMN(F172)+1)</f>
        <v>-</v>
      </c>
      <c r="T172" s="6" t="str">
        <f>INDEX('Rp0,2, МПа'!$D:$P,ROW(G172),COLUMN($P172)-COLUMN(G172)+1)</f>
        <v>-</v>
      </c>
      <c r="U172" s="6" t="str">
        <f>INDEX('Rp0,2, МПа'!$D:$P,ROW(H172),COLUMN($P172)-COLUMN(H172)+1)</f>
        <v>-</v>
      </c>
      <c r="V172" s="6" t="str">
        <f>INDEX('Rp0,2, МПа'!$D:$P,ROW(I172),COLUMN($P172)-COLUMN(I172)+1)</f>
        <v>-</v>
      </c>
      <c r="W172" s="6" t="str">
        <f>INDEX('Rp0,2, МПа'!$D:$P,ROW(J172),COLUMN($P172)-COLUMN(J172)+1)</f>
        <v>-</v>
      </c>
      <c r="X172" s="6" t="str">
        <f>INDEX('Rp0,2, МПа'!$D:$P,ROW(K172),COLUMN($P172)-COLUMN(K172)+1)</f>
        <v>-</v>
      </c>
      <c r="Y172" s="6" t="str">
        <f>INDEX('Rp0,2, МПа'!$D:$P,ROW(L172),COLUMN($P172)-COLUMN(L172)+1)</f>
        <v>-</v>
      </c>
      <c r="Z172" s="6">
        <f>INDEX('Rp0,2, МПа'!$D:$P,ROW(M172),COLUMN($P172)-COLUMN(M172)+1)</f>
        <v>589</v>
      </c>
      <c r="AA172" s="6">
        <f>INDEX('Rp0,2, МПа'!$D:$P,ROW(N172),COLUMN($P172)-COLUMN(N172)+1)</f>
        <v>608</v>
      </c>
      <c r="AB172" s="6">
        <f>INDEX('Rp0,2, МПа'!$D:$P,ROW(O172),COLUMN($P172)-COLUMN(O172)+1)</f>
        <v>640</v>
      </c>
      <c r="AC172" s="16">
        <f>INDEX('Rp0,2, МПа'!$D:$P,ROW(P172),COLUMN($P172)-COLUMN(P172)+1)</f>
        <v>640</v>
      </c>
    </row>
    <row r="173" spans="1:29" x14ac:dyDescent="0.25">
      <c r="A173" s="10" t="str">
        <f>INDEX('Обработка исходного'!B:B,ROW($B$3)+4*(ROW($B173)-ROW($B$3)))</f>
        <v>Сталь легированная</v>
      </c>
      <c r="B173" s="10" t="str">
        <f>INDEX('Обработка исходного'!D:D,ROW($B$3)+4*(ROW($B173)-ROW($B$3)))</f>
        <v>30ХГСА</v>
      </c>
      <c r="C173" s="10" t="str">
        <f>IF(ISBLANK(INDEX('Обработка исходного'!E:E,ROW($B$3)+4*(ROW($B173)-ROW($B$3)))),"",INDEX('Обработка исходного'!E:E,ROW($B$3)+4*(ROW($B173)-ROW($B$3))))</f>
        <v>Поковки диаметром до 100 мм, КП685*</v>
      </c>
      <c r="D173" s="15" t="str">
        <f>INDEX('Rm, МПа'!$D:$P,ROW(D173),COLUMN($P173)-COLUMN(D173)+1)</f>
        <v>-</v>
      </c>
      <c r="E173" s="6" t="str">
        <f>INDEX('Rm, МПа'!$D:$P,ROW(E173),COLUMN($P173)-COLUMN(E173)+1)</f>
        <v>-</v>
      </c>
      <c r="F173" s="6" t="str">
        <f>INDEX('Rm, МПа'!$D:$P,ROW(F173),COLUMN($P173)-COLUMN(F173)+1)</f>
        <v>-</v>
      </c>
      <c r="G173" s="6" t="str">
        <f>INDEX('Rm, МПа'!$D:$P,ROW(G173),COLUMN($P173)-COLUMN(G173)+1)</f>
        <v>-</v>
      </c>
      <c r="H173" s="6" t="str">
        <f>INDEX('Rm, МПа'!$D:$P,ROW(H173),COLUMN($P173)-COLUMN(H173)+1)</f>
        <v>-</v>
      </c>
      <c r="I173" s="6" t="str">
        <f>INDEX('Rm, МПа'!$D:$P,ROW(I173),COLUMN($P173)-COLUMN(I173)+1)</f>
        <v>-</v>
      </c>
      <c r="J173" s="6" t="str">
        <f>INDEX('Rm, МПа'!$D:$P,ROW(J173),COLUMN($P173)-COLUMN(J173)+1)</f>
        <v>-</v>
      </c>
      <c r="K173" s="6" t="str">
        <f>INDEX('Rm, МПа'!$D:$P,ROW(K173),COLUMN($P173)-COLUMN(K173)+1)</f>
        <v>-</v>
      </c>
      <c r="L173" s="6" t="str">
        <f>INDEX('Rm, МПа'!$D:$P,ROW(L173),COLUMN($P173)-COLUMN(L173)+1)</f>
        <v>-</v>
      </c>
      <c r="M173" s="6">
        <f>INDEX('Rm, МПа'!$D:$P,ROW(M173),COLUMN($P173)-COLUMN(M173)+1)</f>
        <v>785</v>
      </c>
      <c r="N173" s="6">
        <f>INDEX('Rm, МПа'!$D:$P,ROW(N173),COLUMN($P173)-COLUMN(N173)+1)</f>
        <v>795</v>
      </c>
      <c r="O173" s="6">
        <f>INDEX('Rm, МПа'!$D:$P,ROW(O173),COLUMN($P173)-COLUMN(O173)+1)</f>
        <v>824</v>
      </c>
      <c r="P173" s="16">
        <f>INDEX('Rm, МПа'!$D:$P,ROW(P173),COLUMN($P173)-COLUMN(P173)+1)</f>
        <v>835</v>
      </c>
      <c r="Q173" s="15" t="str">
        <f>INDEX('Rp0,2, МПа'!$D:$P,ROW(D173),COLUMN($P173)-COLUMN(D173)+1)</f>
        <v>-</v>
      </c>
      <c r="R173" s="6" t="str">
        <f>INDEX('Rp0,2, МПа'!$D:$P,ROW(E173),COLUMN($P173)-COLUMN(E173)+1)</f>
        <v>-</v>
      </c>
      <c r="S173" s="6" t="str">
        <f>INDEX('Rp0,2, МПа'!$D:$P,ROW(F173),COLUMN($P173)-COLUMN(F173)+1)</f>
        <v>-</v>
      </c>
      <c r="T173" s="6" t="str">
        <f>INDEX('Rp0,2, МПа'!$D:$P,ROW(G173),COLUMN($P173)-COLUMN(G173)+1)</f>
        <v>-</v>
      </c>
      <c r="U173" s="6" t="str">
        <f>INDEX('Rp0,2, МПа'!$D:$P,ROW(H173),COLUMN($P173)-COLUMN(H173)+1)</f>
        <v>-</v>
      </c>
      <c r="V173" s="6" t="str">
        <f>INDEX('Rp0,2, МПа'!$D:$P,ROW(I173),COLUMN($P173)-COLUMN(I173)+1)</f>
        <v>-</v>
      </c>
      <c r="W173" s="6" t="str">
        <f>INDEX('Rp0,2, МПа'!$D:$P,ROW(J173),COLUMN($P173)-COLUMN(J173)+1)</f>
        <v>-</v>
      </c>
      <c r="X173" s="6" t="str">
        <f>INDEX('Rp0,2, МПа'!$D:$P,ROW(K173),COLUMN($P173)-COLUMN(K173)+1)</f>
        <v>-</v>
      </c>
      <c r="Y173" s="6" t="str">
        <f>INDEX('Rp0,2, МПа'!$D:$P,ROW(L173),COLUMN($P173)-COLUMN(L173)+1)</f>
        <v>-</v>
      </c>
      <c r="Z173" s="6">
        <f>INDEX('Rp0,2, МПа'!$D:$P,ROW(M173),COLUMN($P173)-COLUMN(M173)+1)</f>
        <v>628</v>
      </c>
      <c r="AA173" s="6">
        <f>INDEX('Rp0,2, МПа'!$D:$P,ROW(N173),COLUMN($P173)-COLUMN(N173)+1)</f>
        <v>657</v>
      </c>
      <c r="AB173" s="6">
        <f>INDEX('Rp0,2, МПа'!$D:$P,ROW(O173),COLUMN($P173)-COLUMN(O173)+1)</f>
        <v>685</v>
      </c>
      <c r="AC173" s="16">
        <f>INDEX('Rp0,2, МПа'!$D:$P,ROW(P173),COLUMN($P173)-COLUMN(P173)+1)</f>
        <v>685</v>
      </c>
    </row>
    <row r="174" spans="1:29" x14ac:dyDescent="0.25">
      <c r="A174" s="10" t="str">
        <f>INDEX('Обработка исходного'!B:B,ROW($B$3)+4*(ROW($B174)-ROW($B$3)))</f>
        <v>Сталь легированная</v>
      </c>
      <c r="B174" s="10" t="str">
        <f>INDEX('Обработка исходного'!D:D,ROW($B$3)+4*(ROW($B174)-ROW($B$3)))</f>
        <v>30ХГСА</v>
      </c>
      <c r="C174" s="10" t="str">
        <f>IF(ISBLANK(INDEX('Обработка исходного'!E:E,ROW($B$3)+4*(ROW($B174)-ROW($B$3)))),"",INDEX('Обработка исходного'!E:E,ROW($B$3)+4*(ROW($B174)-ROW($B$3))))</f>
        <v>Штамповки, прутки и полосы диаметром или толщиной до 80 мм</v>
      </c>
      <c r="D174" s="15" t="str">
        <f>INDEX('Rm, МПа'!$D:$P,ROW(D174),COLUMN($P174)-COLUMN(D174)+1)</f>
        <v>-</v>
      </c>
      <c r="E174" s="6" t="str">
        <f>INDEX('Rm, МПа'!$D:$P,ROW(E174),COLUMN($P174)-COLUMN(E174)+1)</f>
        <v>-</v>
      </c>
      <c r="F174" s="6" t="str">
        <f>INDEX('Rm, МПа'!$D:$P,ROW(F174),COLUMN($P174)-COLUMN(F174)+1)</f>
        <v>-</v>
      </c>
      <c r="G174" s="6" t="str">
        <f>INDEX('Rm, МПа'!$D:$P,ROW(G174),COLUMN($P174)-COLUMN(G174)+1)</f>
        <v>-</v>
      </c>
      <c r="H174" s="6" t="str">
        <f>INDEX('Rm, МПа'!$D:$P,ROW(H174),COLUMN($P174)-COLUMN(H174)+1)</f>
        <v>-</v>
      </c>
      <c r="I174" s="6" t="str">
        <f>INDEX('Rm, МПа'!$D:$P,ROW(I174),COLUMN($P174)-COLUMN(I174)+1)</f>
        <v>-</v>
      </c>
      <c r="J174" s="6" t="str">
        <f>INDEX('Rm, МПа'!$D:$P,ROW(J174),COLUMN($P174)-COLUMN(J174)+1)</f>
        <v>-</v>
      </c>
      <c r="K174" s="6" t="str">
        <f>INDEX('Rm, МПа'!$D:$P,ROW(K174),COLUMN($P174)-COLUMN(K174)+1)</f>
        <v>-</v>
      </c>
      <c r="L174" s="6" t="str">
        <f>INDEX('Rm, МПа'!$D:$P,ROW(L174),COLUMN($P174)-COLUMN(L174)+1)</f>
        <v>-</v>
      </c>
      <c r="M174" s="6">
        <f>INDEX('Rm, МПа'!$D:$P,ROW(M174),COLUMN($P174)-COLUMN(M174)+1)</f>
        <v>1010</v>
      </c>
      <c r="N174" s="6">
        <f>INDEX('Rm, МПа'!$D:$P,ROW(N174),COLUMN($P174)-COLUMN(N174)+1)</f>
        <v>1020</v>
      </c>
      <c r="O174" s="6">
        <f>INDEX('Rm, МПа'!$D:$P,ROW(O174),COLUMN($P174)-COLUMN(O174)+1)</f>
        <v>1060</v>
      </c>
      <c r="P174" s="16">
        <f>INDEX('Rm, МПа'!$D:$P,ROW(P174),COLUMN($P174)-COLUMN(P174)+1)</f>
        <v>1080</v>
      </c>
      <c r="Q174" s="15" t="str">
        <f>INDEX('Rp0,2, МПа'!$D:$P,ROW(D174),COLUMN($P174)-COLUMN(D174)+1)</f>
        <v>-</v>
      </c>
      <c r="R174" s="6" t="str">
        <f>INDEX('Rp0,2, МПа'!$D:$P,ROW(E174),COLUMN($P174)-COLUMN(E174)+1)</f>
        <v>-</v>
      </c>
      <c r="S174" s="6" t="str">
        <f>INDEX('Rp0,2, МПа'!$D:$P,ROW(F174),COLUMN($P174)-COLUMN(F174)+1)</f>
        <v>-</v>
      </c>
      <c r="T174" s="6" t="str">
        <f>INDEX('Rp0,2, МПа'!$D:$P,ROW(G174),COLUMN($P174)-COLUMN(G174)+1)</f>
        <v>-</v>
      </c>
      <c r="U174" s="6" t="str">
        <f>INDEX('Rp0,2, МПа'!$D:$P,ROW(H174),COLUMN($P174)-COLUMN(H174)+1)</f>
        <v>-</v>
      </c>
      <c r="V174" s="6" t="str">
        <f>INDEX('Rp0,2, МПа'!$D:$P,ROW(I174),COLUMN($P174)-COLUMN(I174)+1)</f>
        <v>-</v>
      </c>
      <c r="W174" s="6" t="str">
        <f>INDEX('Rp0,2, МПа'!$D:$P,ROW(J174),COLUMN($P174)-COLUMN(J174)+1)</f>
        <v>-</v>
      </c>
      <c r="X174" s="6" t="str">
        <f>INDEX('Rp0,2, МПа'!$D:$P,ROW(K174),COLUMN($P174)-COLUMN(K174)+1)</f>
        <v>-</v>
      </c>
      <c r="Y174" s="6" t="str">
        <f>INDEX('Rp0,2, МПа'!$D:$P,ROW(L174),COLUMN($P174)-COLUMN(L174)+1)</f>
        <v>-</v>
      </c>
      <c r="Z174" s="6">
        <f>INDEX('Rp0,2, МПа'!$D:$P,ROW(M174),COLUMN($P174)-COLUMN(M174)+1)</f>
        <v>755</v>
      </c>
      <c r="AA174" s="6">
        <f>INDEX('Rp0,2, МПа'!$D:$P,ROW(N174),COLUMN($P174)-COLUMN(N174)+1)</f>
        <v>795</v>
      </c>
      <c r="AB174" s="6">
        <f>INDEX('Rp0,2, МПа'!$D:$P,ROW(O174),COLUMN($P174)-COLUMN(O174)+1)</f>
        <v>834</v>
      </c>
      <c r="AC174" s="16">
        <f>INDEX('Rp0,2, МПа'!$D:$P,ROW(P174),COLUMN($P174)-COLUMN(P174)+1)</f>
        <v>834</v>
      </c>
    </row>
    <row r="175" spans="1:29" ht="25.5" x14ac:dyDescent="0.25">
      <c r="A175" s="10" t="str">
        <f>INDEX('Обработка исходного'!B:B,ROW($B$3)+4*(ROW($B175)-ROW($B$3)))</f>
        <v>Сталь легированная</v>
      </c>
      <c r="B175" s="10" t="str">
        <f>INDEX('Обработка исходного'!D:D,ROW($B$3)+4*(ROW($B175)-ROW($B$3)))</f>
        <v>30ХГСА</v>
      </c>
      <c r="C175" s="10" t="str">
        <f>IF(ISBLANK(INDEX('Обработка исходного'!E:E,ROW($B$3)+4*(ROW($B175)-ROW($B$3)))),"",INDEX('Обработка исходного'!E:E,ROW($B$3)+4*(ROW($B175)-ROW($B$3))))</f>
        <v>Штамповки, прутки и полосы диаметром или толщиной от 80 до 150 мм</v>
      </c>
      <c r="D175" s="15" t="str">
        <f>INDEX('Rm, МПа'!$D:$P,ROW(D175),COLUMN($P175)-COLUMN(D175)+1)</f>
        <v>-</v>
      </c>
      <c r="E175" s="6" t="str">
        <f>INDEX('Rm, МПа'!$D:$P,ROW(E175),COLUMN($P175)-COLUMN(E175)+1)</f>
        <v>-</v>
      </c>
      <c r="F175" s="6" t="str">
        <f>INDEX('Rm, МПа'!$D:$P,ROW(F175),COLUMN($P175)-COLUMN(F175)+1)</f>
        <v>-</v>
      </c>
      <c r="G175" s="6" t="str">
        <f>INDEX('Rm, МПа'!$D:$P,ROW(G175),COLUMN($P175)-COLUMN(G175)+1)</f>
        <v>-</v>
      </c>
      <c r="H175" s="6" t="str">
        <f>INDEX('Rm, МПа'!$D:$P,ROW(H175),COLUMN($P175)-COLUMN(H175)+1)</f>
        <v>-</v>
      </c>
      <c r="I175" s="6" t="str">
        <f>INDEX('Rm, МПа'!$D:$P,ROW(I175),COLUMN($P175)-COLUMN(I175)+1)</f>
        <v>-</v>
      </c>
      <c r="J175" s="6" t="str">
        <f>INDEX('Rm, МПа'!$D:$P,ROW(J175),COLUMN($P175)-COLUMN(J175)+1)</f>
        <v>-</v>
      </c>
      <c r="K175" s="6" t="str">
        <f>INDEX('Rm, МПа'!$D:$P,ROW(K175),COLUMN($P175)-COLUMN(K175)+1)</f>
        <v>-</v>
      </c>
      <c r="L175" s="6" t="str">
        <f>INDEX('Rm, МПа'!$D:$P,ROW(L175),COLUMN($P175)-COLUMN(L175)+1)</f>
        <v>-</v>
      </c>
      <c r="M175" s="6">
        <f>INDEX('Rm, МПа'!$D:$P,ROW(M175),COLUMN($P175)-COLUMN(M175)+1)</f>
        <v>1010</v>
      </c>
      <c r="N175" s="6">
        <f>INDEX('Rm, МПа'!$D:$P,ROW(N175),COLUMN($P175)-COLUMN(N175)+1)</f>
        <v>1020</v>
      </c>
      <c r="O175" s="6">
        <f>INDEX('Rm, МПа'!$D:$P,ROW(O175),COLUMN($P175)-COLUMN(O175)+1)</f>
        <v>1060</v>
      </c>
      <c r="P175" s="16">
        <f>INDEX('Rm, МПа'!$D:$P,ROW(P175),COLUMN($P175)-COLUMN(P175)+1)</f>
        <v>1080</v>
      </c>
      <c r="Q175" s="15" t="str">
        <f>INDEX('Rp0,2, МПа'!$D:$P,ROW(D175),COLUMN($P175)-COLUMN(D175)+1)</f>
        <v>-</v>
      </c>
      <c r="R175" s="6" t="str">
        <f>INDEX('Rp0,2, МПа'!$D:$P,ROW(E175),COLUMN($P175)-COLUMN(E175)+1)</f>
        <v>-</v>
      </c>
      <c r="S175" s="6" t="str">
        <f>INDEX('Rp0,2, МПа'!$D:$P,ROW(F175),COLUMN($P175)-COLUMN(F175)+1)</f>
        <v>-</v>
      </c>
      <c r="T175" s="6" t="str">
        <f>INDEX('Rp0,2, МПа'!$D:$P,ROW(G175),COLUMN($P175)-COLUMN(G175)+1)</f>
        <v>-</v>
      </c>
      <c r="U175" s="6" t="str">
        <f>INDEX('Rp0,2, МПа'!$D:$P,ROW(H175),COLUMN($P175)-COLUMN(H175)+1)</f>
        <v>-</v>
      </c>
      <c r="V175" s="6" t="str">
        <f>INDEX('Rp0,2, МПа'!$D:$P,ROW(I175),COLUMN($P175)-COLUMN(I175)+1)</f>
        <v>-</v>
      </c>
      <c r="W175" s="6" t="str">
        <f>INDEX('Rp0,2, МПа'!$D:$P,ROW(J175),COLUMN($P175)-COLUMN(J175)+1)</f>
        <v>-</v>
      </c>
      <c r="X175" s="6" t="str">
        <f>INDEX('Rp0,2, МПа'!$D:$P,ROW(K175),COLUMN($P175)-COLUMN(K175)+1)</f>
        <v>-</v>
      </c>
      <c r="Y175" s="6" t="str">
        <f>INDEX('Rp0,2, МПа'!$D:$P,ROW(L175),COLUMN($P175)-COLUMN(L175)+1)</f>
        <v>-</v>
      </c>
      <c r="Z175" s="6">
        <f>INDEX('Rp0,2, МПа'!$D:$P,ROW(M175),COLUMN($P175)-COLUMN(M175)+1)</f>
        <v>755</v>
      </c>
      <c r="AA175" s="6">
        <f>INDEX('Rp0,2, МПа'!$D:$P,ROW(N175),COLUMN($P175)-COLUMN(N175)+1)</f>
        <v>795</v>
      </c>
      <c r="AB175" s="6">
        <f>INDEX('Rp0,2, МПа'!$D:$P,ROW(O175),COLUMN($P175)-COLUMN(O175)+1)</f>
        <v>834</v>
      </c>
      <c r="AC175" s="16">
        <f>INDEX('Rp0,2, МПа'!$D:$P,ROW(P175),COLUMN($P175)-COLUMN(P175)+1)</f>
        <v>834</v>
      </c>
    </row>
    <row r="176" spans="1:29" ht="25.5" x14ac:dyDescent="0.25">
      <c r="A176" s="10" t="str">
        <f>INDEX('Обработка исходного'!B:B,ROW($B$3)+4*(ROW($B176)-ROW($B$3)))</f>
        <v>Сталь легированная</v>
      </c>
      <c r="B176" s="10" t="str">
        <f>INDEX('Обработка исходного'!D:D,ROW($B$3)+4*(ROW($B176)-ROW($B$3)))</f>
        <v>30ХГСА</v>
      </c>
      <c r="C176" s="10" t="str">
        <f>IF(ISBLANK(INDEX('Обработка исходного'!E:E,ROW($B$3)+4*(ROW($B176)-ROW($B$3)))),"",INDEX('Обработка исходного'!E:E,ROW($B$3)+4*(ROW($B176)-ROW($B$3))))</f>
        <v>Штамповки, прутки и полосы диаметром или толщиной от 150 до 250 мм</v>
      </c>
      <c r="D176" s="15" t="str">
        <f>INDEX('Rm, МПа'!$D:$P,ROW(D176),COLUMN($P176)-COLUMN(D176)+1)</f>
        <v>-</v>
      </c>
      <c r="E176" s="6" t="str">
        <f>INDEX('Rm, МПа'!$D:$P,ROW(E176),COLUMN($P176)-COLUMN(E176)+1)</f>
        <v>-</v>
      </c>
      <c r="F176" s="6" t="str">
        <f>INDEX('Rm, МПа'!$D:$P,ROW(F176),COLUMN($P176)-COLUMN(F176)+1)</f>
        <v>-</v>
      </c>
      <c r="G176" s="6" t="str">
        <f>INDEX('Rm, МПа'!$D:$P,ROW(G176),COLUMN($P176)-COLUMN(G176)+1)</f>
        <v>-</v>
      </c>
      <c r="H176" s="6" t="str">
        <f>INDEX('Rm, МПа'!$D:$P,ROW(H176),COLUMN($P176)-COLUMN(H176)+1)</f>
        <v>-</v>
      </c>
      <c r="I176" s="6" t="str">
        <f>INDEX('Rm, МПа'!$D:$P,ROW(I176),COLUMN($P176)-COLUMN(I176)+1)</f>
        <v>-</v>
      </c>
      <c r="J176" s="6" t="str">
        <f>INDEX('Rm, МПа'!$D:$P,ROW(J176),COLUMN($P176)-COLUMN(J176)+1)</f>
        <v>-</v>
      </c>
      <c r="K176" s="6" t="str">
        <f>INDEX('Rm, МПа'!$D:$P,ROW(K176),COLUMN($P176)-COLUMN(K176)+1)</f>
        <v>-</v>
      </c>
      <c r="L176" s="6" t="str">
        <f>INDEX('Rm, МПа'!$D:$P,ROW(L176),COLUMN($P176)-COLUMN(L176)+1)</f>
        <v>-</v>
      </c>
      <c r="M176" s="6">
        <f>INDEX('Rm, МПа'!$D:$P,ROW(M176),COLUMN($P176)-COLUMN(M176)+1)</f>
        <v>1010</v>
      </c>
      <c r="N176" s="6">
        <f>INDEX('Rm, МПа'!$D:$P,ROW(N176),COLUMN($P176)-COLUMN(N176)+1)</f>
        <v>1020</v>
      </c>
      <c r="O176" s="6">
        <f>INDEX('Rm, МПа'!$D:$P,ROW(O176),COLUMN($P176)-COLUMN(O176)+1)</f>
        <v>1060</v>
      </c>
      <c r="P176" s="16">
        <f>INDEX('Rm, МПа'!$D:$P,ROW(P176),COLUMN($P176)-COLUMN(P176)+1)</f>
        <v>1080</v>
      </c>
      <c r="Q176" s="15" t="str">
        <f>INDEX('Rp0,2, МПа'!$D:$P,ROW(D176),COLUMN($P176)-COLUMN(D176)+1)</f>
        <v>-</v>
      </c>
      <c r="R176" s="6" t="str">
        <f>INDEX('Rp0,2, МПа'!$D:$P,ROW(E176),COLUMN($P176)-COLUMN(E176)+1)</f>
        <v>-</v>
      </c>
      <c r="S176" s="6" t="str">
        <f>INDEX('Rp0,2, МПа'!$D:$P,ROW(F176),COLUMN($P176)-COLUMN(F176)+1)</f>
        <v>-</v>
      </c>
      <c r="T176" s="6" t="str">
        <f>INDEX('Rp0,2, МПа'!$D:$P,ROW(G176),COLUMN($P176)-COLUMN(G176)+1)</f>
        <v>-</v>
      </c>
      <c r="U176" s="6" t="str">
        <f>INDEX('Rp0,2, МПа'!$D:$P,ROW(H176),COLUMN($P176)-COLUMN(H176)+1)</f>
        <v>-</v>
      </c>
      <c r="V176" s="6" t="str">
        <f>INDEX('Rp0,2, МПа'!$D:$P,ROW(I176),COLUMN($P176)-COLUMN(I176)+1)</f>
        <v>-</v>
      </c>
      <c r="W176" s="6" t="str">
        <f>INDEX('Rp0,2, МПа'!$D:$P,ROW(J176),COLUMN($P176)-COLUMN(J176)+1)</f>
        <v>-</v>
      </c>
      <c r="X176" s="6" t="str">
        <f>INDEX('Rp0,2, МПа'!$D:$P,ROW(K176),COLUMN($P176)-COLUMN(K176)+1)</f>
        <v>-</v>
      </c>
      <c r="Y176" s="6" t="str">
        <f>INDEX('Rp0,2, МПа'!$D:$P,ROW(L176),COLUMN($P176)-COLUMN(L176)+1)</f>
        <v>-</v>
      </c>
      <c r="Z176" s="6">
        <f>INDEX('Rp0,2, МПа'!$D:$P,ROW(M176),COLUMN($P176)-COLUMN(M176)+1)</f>
        <v>755</v>
      </c>
      <c r="AA176" s="6">
        <f>INDEX('Rp0,2, МПа'!$D:$P,ROW(N176),COLUMN($P176)-COLUMN(N176)+1)</f>
        <v>795</v>
      </c>
      <c r="AB176" s="6">
        <f>INDEX('Rp0,2, МПа'!$D:$P,ROW(O176),COLUMN($P176)-COLUMN(O176)+1)</f>
        <v>834</v>
      </c>
      <c r="AC176" s="16">
        <f>INDEX('Rp0,2, МПа'!$D:$P,ROW(P176),COLUMN($P176)-COLUMN(P176)+1)</f>
        <v>834</v>
      </c>
    </row>
    <row r="177" spans="1:29" ht="25.5" x14ac:dyDescent="0.25">
      <c r="A177" s="10" t="str">
        <f>INDEX('Обработка исходного'!B:B,ROW($B$3)+4*(ROW($B177)-ROW($B$3)))</f>
        <v>Сталь легированная</v>
      </c>
      <c r="B177" s="10" t="str">
        <f>INDEX('Обработка исходного'!D:D,ROW($B$3)+4*(ROW($B177)-ROW($B$3)))</f>
        <v>10ХСНД</v>
      </c>
      <c r="C177" s="10" t="str">
        <f>IF(ISBLANK(INDEX('Обработка исходного'!E:E,ROW($B$3)+4*(ROW($B177)-ROW($B$3)))),"",INDEX('Обработка исходного'!E:E,ROW($B$3)+4*(ROW($B177)-ROW($B$3))))</f>
        <v>Холодно и горячекатаные трубы наружным диаметром от 60 до 168 мм с толщиной стенки от 6 до 11 мм</v>
      </c>
      <c r="D177" s="15" t="str">
        <f>INDEX('Rm, МПа'!$D:$P,ROW(D177),COLUMN($P177)-COLUMN(D177)+1)</f>
        <v>-</v>
      </c>
      <c r="E177" s="6" t="str">
        <f>INDEX('Rm, МПа'!$D:$P,ROW(E177),COLUMN($P177)-COLUMN(E177)+1)</f>
        <v>-</v>
      </c>
      <c r="F177" s="6" t="str">
        <f>INDEX('Rm, МПа'!$D:$P,ROW(F177),COLUMN($P177)-COLUMN(F177)+1)</f>
        <v>-</v>
      </c>
      <c r="G177" s="6" t="str">
        <f>INDEX('Rm, МПа'!$D:$P,ROW(G177),COLUMN($P177)-COLUMN(G177)+1)</f>
        <v>-</v>
      </c>
      <c r="H177" s="6">
        <f>INDEX('Rm, МПа'!$D:$P,ROW(H177),COLUMN($P177)-COLUMN(H177)+1)</f>
        <v>412</v>
      </c>
      <c r="I177" s="6">
        <f>INDEX('Rm, МПа'!$D:$P,ROW(I177),COLUMN($P177)-COLUMN(I177)+1)</f>
        <v>422</v>
      </c>
      <c r="J177" s="6">
        <f>INDEX('Rm, МПа'!$D:$P,ROW(J177),COLUMN($P177)-COLUMN(J177)+1)</f>
        <v>422</v>
      </c>
      <c r="K177" s="6">
        <f>INDEX('Rm, МПа'!$D:$P,ROW(K177),COLUMN($P177)-COLUMN(K177)+1)</f>
        <v>422</v>
      </c>
      <c r="L177" s="6">
        <f>INDEX('Rm, МПа'!$D:$P,ROW(L177),COLUMN($P177)-COLUMN(L177)+1)</f>
        <v>422</v>
      </c>
      <c r="M177" s="6">
        <f>INDEX('Rm, МПа'!$D:$P,ROW(M177),COLUMN($P177)-COLUMN(M177)+1)</f>
        <v>422</v>
      </c>
      <c r="N177" s="6">
        <f>INDEX('Rm, МПа'!$D:$P,ROW(N177),COLUMN($P177)-COLUMN(N177)+1)</f>
        <v>432</v>
      </c>
      <c r="O177" s="6">
        <f>INDEX('Rm, МПа'!$D:$P,ROW(O177),COLUMN($P177)-COLUMN(O177)+1)</f>
        <v>441</v>
      </c>
      <c r="P177" s="16">
        <f>INDEX('Rm, МПа'!$D:$P,ROW(P177),COLUMN($P177)-COLUMN(P177)+1)</f>
        <v>461</v>
      </c>
      <c r="Q177" s="15" t="str">
        <f>INDEX('Rp0,2, МПа'!$D:$P,ROW(D177),COLUMN($P177)-COLUMN(D177)+1)</f>
        <v>-</v>
      </c>
      <c r="R177" s="6" t="str">
        <f>INDEX('Rp0,2, МПа'!$D:$P,ROW(E177),COLUMN($P177)-COLUMN(E177)+1)</f>
        <v>-</v>
      </c>
      <c r="S177" s="6" t="str">
        <f>INDEX('Rp0,2, МПа'!$D:$P,ROW(F177),COLUMN($P177)-COLUMN(F177)+1)</f>
        <v>-</v>
      </c>
      <c r="T177" s="6" t="str">
        <f>INDEX('Rp0,2, МПа'!$D:$P,ROW(G177),COLUMN($P177)-COLUMN(G177)+1)</f>
        <v>-</v>
      </c>
      <c r="U177" s="6">
        <f>INDEX('Rp0,2, МПа'!$D:$P,ROW(H177),COLUMN($P177)-COLUMN(H177)+1)</f>
        <v>206</v>
      </c>
      <c r="V177" s="6">
        <f>INDEX('Rp0,2, МПа'!$D:$P,ROW(I177),COLUMN($P177)-COLUMN(I177)+1)</f>
        <v>226</v>
      </c>
      <c r="W177" s="6">
        <f>INDEX('Rp0,2, МПа'!$D:$P,ROW(J177),COLUMN($P177)-COLUMN(J177)+1)</f>
        <v>245</v>
      </c>
      <c r="X177" s="6">
        <f>INDEX('Rp0,2, МПа'!$D:$P,ROW(K177),COLUMN($P177)-COLUMN(K177)+1)</f>
        <v>245</v>
      </c>
      <c r="Y177" s="6">
        <f>INDEX('Rp0,2, МПа'!$D:$P,ROW(L177),COLUMN($P177)-COLUMN(L177)+1)</f>
        <v>245</v>
      </c>
      <c r="Z177" s="6">
        <f>INDEX('Rp0,2, МПа'!$D:$P,ROW(M177),COLUMN($P177)-COLUMN(M177)+1)</f>
        <v>255</v>
      </c>
      <c r="AA177" s="6">
        <f>INDEX('Rp0,2, МПа'!$D:$P,ROW(N177),COLUMN($P177)-COLUMN(N177)+1)</f>
        <v>275</v>
      </c>
      <c r="AB177" s="6">
        <f>INDEX('Rp0,2, МПа'!$D:$P,ROW(O177),COLUMN($P177)-COLUMN(O177)+1)</f>
        <v>294</v>
      </c>
      <c r="AC177" s="16">
        <f>INDEX('Rp0,2, МПа'!$D:$P,ROW(P177),COLUMN($P177)-COLUMN(P177)+1)</f>
        <v>314</v>
      </c>
    </row>
    <row r="178" spans="1:29" x14ac:dyDescent="0.25">
      <c r="A178" s="10" t="str">
        <f>INDEX('Обработка исходного'!B:B,ROW($B$3)+4*(ROW($B178)-ROW($B$3)))</f>
        <v>Сталь легированная</v>
      </c>
      <c r="B178" s="10" t="str">
        <f>INDEX('Обработка исходного'!D:D,ROW($B$3)+4*(ROW($B178)-ROW($B$3)))</f>
        <v>10ХСНД</v>
      </c>
      <c r="C178" s="10" t="str">
        <f>IF(ISBLANK(INDEX('Обработка исходного'!E:E,ROW($B$3)+4*(ROW($B178)-ROW($B$3)))),"",INDEX('Обработка исходного'!E:E,ROW($B$3)+4*(ROW($B178)-ROW($B$3))))</f>
        <v>Фасонные профили сечением от 5 до 250 мм</v>
      </c>
      <c r="D178" s="15" t="str">
        <f>INDEX('Rm, МПа'!$D:$P,ROW(D178),COLUMN($P178)-COLUMN(D178)+1)</f>
        <v>-</v>
      </c>
      <c r="E178" s="6" t="str">
        <f>INDEX('Rm, МПа'!$D:$P,ROW(E178),COLUMN($P178)-COLUMN(E178)+1)</f>
        <v>-</v>
      </c>
      <c r="F178" s="6" t="str">
        <f>INDEX('Rm, МПа'!$D:$P,ROW(F178),COLUMN($P178)-COLUMN(F178)+1)</f>
        <v>-</v>
      </c>
      <c r="G178" s="6" t="str">
        <f>INDEX('Rm, МПа'!$D:$P,ROW(G178),COLUMN($P178)-COLUMN(G178)+1)</f>
        <v>-</v>
      </c>
      <c r="H178" s="6">
        <f>INDEX('Rm, МПа'!$D:$P,ROW(H178),COLUMN($P178)-COLUMN(H178)+1)</f>
        <v>491</v>
      </c>
      <c r="I178" s="6">
        <f>INDEX('Rm, МПа'!$D:$P,ROW(I178),COLUMN($P178)-COLUMN(I178)+1)</f>
        <v>491</v>
      </c>
      <c r="J178" s="6">
        <f>INDEX('Rm, МПа'!$D:$P,ROW(J178),COLUMN($P178)-COLUMN(J178)+1)</f>
        <v>491</v>
      </c>
      <c r="K178" s="6">
        <f>INDEX('Rm, МПа'!$D:$P,ROW(K178),COLUMN($P178)-COLUMN(K178)+1)</f>
        <v>491</v>
      </c>
      <c r="L178" s="6">
        <f>INDEX('Rm, МПа'!$D:$P,ROW(L178),COLUMN($P178)-COLUMN(L178)+1)</f>
        <v>491</v>
      </c>
      <c r="M178" s="6">
        <f>INDEX('Rm, МПа'!$D:$P,ROW(M178),COLUMN($P178)-COLUMN(M178)+1)</f>
        <v>491</v>
      </c>
      <c r="N178" s="6">
        <f>INDEX('Rm, МПа'!$D:$P,ROW(N178),COLUMN($P178)-COLUMN(N178)+1)</f>
        <v>500</v>
      </c>
      <c r="O178" s="6">
        <f>INDEX('Rm, МПа'!$D:$P,ROW(O178),COLUMN($P178)-COLUMN(O178)+1)</f>
        <v>510</v>
      </c>
      <c r="P178" s="16">
        <f>INDEX('Rm, МПа'!$D:$P,ROW(P178),COLUMN($P178)-COLUMN(P178)+1)</f>
        <v>530</v>
      </c>
      <c r="Q178" s="15" t="str">
        <f>INDEX('Rp0,2, МПа'!$D:$P,ROW(D178),COLUMN($P178)-COLUMN(D178)+1)</f>
        <v>-</v>
      </c>
      <c r="R178" s="6" t="str">
        <f>INDEX('Rp0,2, МПа'!$D:$P,ROW(E178),COLUMN($P178)-COLUMN(E178)+1)</f>
        <v>-</v>
      </c>
      <c r="S178" s="6" t="str">
        <f>INDEX('Rp0,2, МПа'!$D:$P,ROW(F178),COLUMN($P178)-COLUMN(F178)+1)</f>
        <v>-</v>
      </c>
      <c r="T178" s="6" t="str">
        <f>INDEX('Rp0,2, МПа'!$D:$P,ROW(G178),COLUMN($P178)-COLUMN(G178)+1)</f>
        <v>-</v>
      </c>
      <c r="U178" s="6">
        <f>INDEX('Rp0,2, МПа'!$D:$P,ROW(H178),COLUMN($P178)-COLUMN(H178)+1)</f>
        <v>275</v>
      </c>
      <c r="V178" s="6">
        <f>INDEX('Rp0,2, МПа'!$D:$P,ROW(I178),COLUMN($P178)-COLUMN(I178)+1)</f>
        <v>323</v>
      </c>
      <c r="W178" s="6">
        <f>INDEX('Rp0,2, МПа'!$D:$P,ROW(J178),COLUMN($P178)-COLUMN(J178)+1)</f>
        <v>323</v>
      </c>
      <c r="X178" s="6">
        <f>INDEX('Rp0,2, МПа'!$D:$P,ROW(K178),COLUMN($P178)-COLUMN(K178)+1)</f>
        <v>323</v>
      </c>
      <c r="Y178" s="6">
        <f>INDEX('Rp0,2, МПа'!$D:$P,ROW(L178),COLUMN($P178)-COLUMN(L178)+1)</f>
        <v>323</v>
      </c>
      <c r="Z178" s="6">
        <f>INDEX('Rp0,2, МПа'!$D:$P,ROW(M178),COLUMN($P178)-COLUMN(M178)+1)</f>
        <v>333</v>
      </c>
      <c r="AA178" s="6">
        <f>INDEX('Rp0,2, МПа'!$D:$P,ROW(N178),COLUMN($P178)-COLUMN(N178)+1)</f>
        <v>353</v>
      </c>
      <c r="AB178" s="6">
        <f>INDEX('Rp0,2, МПа'!$D:$P,ROW(O178),COLUMN($P178)-COLUMN(O178)+1)</f>
        <v>373</v>
      </c>
      <c r="AC178" s="16">
        <f>INDEX('Rp0,2, МПа'!$D:$P,ROW(P178),COLUMN($P178)-COLUMN(P178)+1)</f>
        <v>392</v>
      </c>
    </row>
    <row r="179" spans="1:29" x14ac:dyDescent="0.25">
      <c r="A179" s="10" t="str">
        <f>INDEX('Обработка исходного'!B:B,ROW($B$3)+4*(ROW($B179)-ROW($B$3)))</f>
        <v>Сталь легированная</v>
      </c>
      <c r="B179" s="10" t="str">
        <f>INDEX('Обработка исходного'!D:D,ROW($B$3)+4*(ROW($B179)-ROW($B$3)))</f>
        <v>10ХСНД</v>
      </c>
      <c r="C179" s="10" t="str">
        <f>IF(ISBLANK(INDEX('Обработка исходного'!E:E,ROW($B$3)+4*(ROW($B179)-ROW($B$3)))),"",INDEX('Обработка исходного'!E:E,ROW($B$3)+4*(ROW($B179)-ROW($B$3))))</f>
        <v>Прокат, толстолистовая сталь толщиной от 4 до 40 мм</v>
      </c>
      <c r="D179" s="15" t="str">
        <f>INDEX('Rm, МПа'!$D:$P,ROW(D179),COLUMN($P179)-COLUMN(D179)+1)</f>
        <v>-</v>
      </c>
      <c r="E179" s="6" t="str">
        <f>INDEX('Rm, МПа'!$D:$P,ROW(E179),COLUMN($P179)-COLUMN(E179)+1)</f>
        <v>-</v>
      </c>
      <c r="F179" s="6" t="str">
        <f>INDEX('Rm, МПа'!$D:$P,ROW(F179),COLUMN($P179)-COLUMN(F179)+1)</f>
        <v>-</v>
      </c>
      <c r="G179" s="6" t="str">
        <f>INDEX('Rm, МПа'!$D:$P,ROW(G179),COLUMN($P179)-COLUMN(G179)+1)</f>
        <v>-</v>
      </c>
      <c r="H179" s="6">
        <f>INDEX('Rm, МПа'!$D:$P,ROW(H179),COLUMN($P179)-COLUMN(H179)+1)</f>
        <v>461</v>
      </c>
      <c r="I179" s="6">
        <f>INDEX('Rm, МПа'!$D:$P,ROW(I179),COLUMN($P179)-COLUMN(I179)+1)</f>
        <v>471</v>
      </c>
      <c r="J179" s="6">
        <f>INDEX('Rm, МПа'!$D:$P,ROW(J179),COLUMN($P179)-COLUMN(J179)+1)</f>
        <v>471</v>
      </c>
      <c r="K179" s="6">
        <f>INDEX('Rm, МПа'!$D:$P,ROW(K179),COLUMN($P179)-COLUMN(K179)+1)</f>
        <v>471</v>
      </c>
      <c r="L179" s="6">
        <f>INDEX('Rm, МПа'!$D:$P,ROW(L179),COLUMN($P179)-COLUMN(L179)+1)</f>
        <v>471</v>
      </c>
      <c r="M179" s="6">
        <f>INDEX('Rm, МПа'!$D:$P,ROW(M179),COLUMN($P179)-COLUMN(M179)+1)</f>
        <v>471</v>
      </c>
      <c r="N179" s="6">
        <f>INDEX('Rm, МПа'!$D:$P,ROW(N179),COLUMN($P179)-COLUMN(N179)+1)</f>
        <v>481</v>
      </c>
      <c r="O179" s="6">
        <f>INDEX('Rm, МПа'!$D:$P,ROW(O179),COLUMN($P179)-COLUMN(O179)+1)</f>
        <v>500</v>
      </c>
      <c r="P179" s="16">
        <f>INDEX('Rm, МПа'!$D:$P,ROW(P179),COLUMN($P179)-COLUMN(P179)+1)</f>
        <v>510</v>
      </c>
      <c r="Q179" s="15" t="str">
        <f>INDEX('Rp0,2, МПа'!$D:$P,ROW(D179),COLUMN($P179)-COLUMN(D179)+1)</f>
        <v>-</v>
      </c>
      <c r="R179" s="6" t="str">
        <f>INDEX('Rp0,2, МПа'!$D:$P,ROW(E179),COLUMN($P179)-COLUMN(E179)+1)</f>
        <v>-</v>
      </c>
      <c r="S179" s="6" t="str">
        <f>INDEX('Rp0,2, МПа'!$D:$P,ROW(F179),COLUMN($P179)-COLUMN(F179)+1)</f>
        <v>-</v>
      </c>
      <c r="T179" s="6" t="str">
        <f>INDEX('Rp0,2, МПа'!$D:$P,ROW(G179),COLUMN($P179)-COLUMN(G179)+1)</f>
        <v>-</v>
      </c>
      <c r="U179" s="6">
        <f>INDEX('Rp0,2, МПа'!$D:$P,ROW(H179),COLUMN($P179)-COLUMN(H179)+1)</f>
        <v>284</v>
      </c>
      <c r="V179" s="6">
        <f>INDEX('Rp0,2, МПа'!$D:$P,ROW(I179),COLUMN($P179)-COLUMN(I179)+1)</f>
        <v>314</v>
      </c>
      <c r="W179" s="6">
        <f>INDEX('Rp0,2, МПа'!$D:$P,ROW(J179),COLUMN($P179)-COLUMN(J179)+1)</f>
        <v>314</v>
      </c>
      <c r="X179" s="6">
        <f>INDEX('Rp0,2, МПа'!$D:$P,ROW(K179),COLUMN($P179)-COLUMN(K179)+1)</f>
        <v>314</v>
      </c>
      <c r="Y179" s="6">
        <f>INDEX('Rp0,2, МПа'!$D:$P,ROW(L179),COLUMN($P179)-COLUMN(L179)+1)</f>
        <v>314</v>
      </c>
      <c r="Z179" s="6">
        <f>INDEX('Rp0,2, МПа'!$D:$P,ROW(M179),COLUMN($P179)-COLUMN(M179)+1)</f>
        <v>323</v>
      </c>
      <c r="AA179" s="6">
        <f>INDEX('Rp0,2, МПа'!$D:$P,ROW(N179),COLUMN($P179)-COLUMN(N179)+1)</f>
        <v>353</v>
      </c>
      <c r="AB179" s="6">
        <f>INDEX('Rp0,2, МПа'!$D:$P,ROW(O179),COLUMN($P179)-COLUMN(O179)+1)</f>
        <v>373</v>
      </c>
      <c r="AC179" s="16">
        <f>INDEX('Rp0,2, МПа'!$D:$P,ROW(P179),COLUMN($P179)-COLUMN(P179)+1)</f>
        <v>392</v>
      </c>
    </row>
    <row r="180" spans="1:29" x14ac:dyDescent="0.25">
      <c r="A180" s="10" t="str">
        <f>INDEX('Обработка исходного'!B:B,ROW($B$3)+4*(ROW($B180)-ROW($B$3)))</f>
        <v>Сталь легированная</v>
      </c>
      <c r="B180" s="10" t="str">
        <f>INDEX('Обработка исходного'!D:D,ROW($B$3)+4*(ROW($B180)-ROW($B$3)))</f>
        <v>10ХН1М</v>
      </c>
      <c r="C180" s="10" t="str">
        <f>IF(ISBLANK(INDEX('Обработка исходного'!E:E,ROW($B$3)+4*(ROW($B180)-ROW($B$3)))),"",INDEX('Обработка исходного'!E:E,ROW($B$3)+4*(ROW($B180)-ROW($B$3))))</f>
        <v>Лист толщиной от 6 до 40 мм</v>
      </c>
      <c r="D180" s="15" t="str">
        <f>INDEX('Rm, МПа'!$D:$P,ROW(D180),COLUMN($P180)-COLUMN(D180)+1)</f>
        <v>-</v>
      </c>
      <c r="E180" s="6" t="str">
        <f>INDEX('Rm, МПа'!$D:$P,ROW(E180),COLUMN($P180)-COLUMN(E180)+1)</f>
        <v>-</v>
      </c>
      <c r="F180" s="6" t="str">
        <f>INDEX('Rm, МПа'!$D:$P,ROW(F180),COLUMN($P180)-COLUMN(F180)+1)</f>
        <v>-</v>
      </c>
      <c r="G180" s="6" t="str">
        <f>INDEX('Rm, МПа'!$D:$P,ROW(G180),COLUMN($P180)-COLUMN(G180)+1)</f>
        <v>-</v>
      </c>
      <c r="H180" s="6">
        <f>INDEX('Rm, МПа'!$D:$P,ROW(H180),COLUMN($P180)-COLUMN(H180)+1)</f>
        <v>441</v>
      </c>
      <c r="I180" s="6">
        <f>INDEX('Rm, МПа'!$D:$P,ROW(I180),COLUMN($P180)-COLUMN(I180)+1)</f>
        <v>451</v>
      </c>
      <c r="J180" s="6">
        <f>INDEX('Rm, МПа'!$D:$P,ROW(J180),COLUMN($P180)-COLUMN(J180)+1)</f>
        <v>461</v>
      </c>
      <c r="K180" s="6">
        <f>INDEX('Rm, МПа'!$D:$P,ROW(K180),COLUMN($P180)-COLUMN(K180)+1)</f>
        <v>491</v>
      </c>
      <c r="L180" s="6">
        <f>INDEX('Rm, МПа'!$D:$P,ROW(L180),COLUMN($P180)-COLUMN(L180)+1)</f>
        <v>491</v>
      </c>
      <c r="M180" s="6">
        <f>INDEX('Rm, МПа'!$D:$P,ROW(M180),COLUMN($P180)-COLUMN(M180)+1)</f>
        <v>500</v>
      </c>
      <c r="N180" s="6">
        <f>INDEX('Rm, МПа'!$D:$P,ROW(N180),COLUMN($P180)-COLUMN(N180)+1)</f>
        <v>520</v>
      </c>
      <c r="O180" s="6">
        <f>INDEX('Rm, МПа'!$D:$P,ROW(O180),COLUMN($P180)-COLUMN(O180)+1)</f>
        <v>530</v>
      </c>
      <c r="P180" s="16">
        <f>INDEX('Rm, МПа'!$D:$P,ROW(P180),COLUMN($P180)-COLUMN(P180)+1)</f>
        <v>540</v>
      </c>
      <c r="Q180" s="15" t="str">
        <f>INDEX('Rp0,2, МПа'!$D:$P,ROW(D180),COLUMN($P180)-COLUMN(D180)+1)</f>
        <v>-</v>
      </c>
      <c r="R180" s="6" t="str">
        <f>INDEX('Rp0,2, МПа'!$D:$P,ROW(E180),COLUMN($P180)-COLUMN(E180)+1)</f>
        <v>-</v>
      </c>
      <c r="S180" s="6" t="str">
        <f>INDEX('Rp0,2, МПа'!$D:$P,ROW(F180),COLUMN($P180)-COLUMN(F180)+1)</f>
        <v>-</v>
      </c>
      <c r="T180" s="6" t="str">
        <f>INDEX('Rp0,2, МПа'!$D:$P,ROW(G180),COLUMN($P180)-COLUMN(G180)+1)</f>
        <v>-</v>
      </c>
      <c r="U180" s="6">
        <f>INDEX('Rp0,2, МПа'!$D:$P,ROW(H180),COLUMN($P180)-COLUMN(H180)+1)</f>
        <v>353</v>
      </c>
      <c r="V180" s="6">
        <f>INDEX('Rp0,2, МПа'!$D:$P,ROW(I180),COLUMN($P180)-COLUMN(I180)+1)</f>
        <v>363</v>
      </c>
      <c r="W180" s="6">
        <f>INDEX('Rp0,2, МПа'!$D:$P,ROW(J180),COLUMN($P180)-COLUMN(J180)+1)</f>
        <v>373</v>
      </c>
      <c r="X180" s="6">
        <f>INDEX('Rp0,2, МПа'!$D:$P,ROW(K180),COLUMN($P180)-COLUMN(K180)+1)</f>
        <v>392</v>
      </c>
      <c r="Y180" s="6">
        <f>INDEX('Rp0,2, МПа'!$D:$P,ROW(L180),COLUMN($P180)-COLUMN(L180)+1)</f>
        <v>402</v>
      </c>
      <c r="Z180" s="6">
        <f>INDEX('Rp0,2, МПа'!$D:$P,ROW(M180),COLUMN($P180)-COLUMN(M180)+1)</f>
        <v>412</v>
      </c>
      <c r="AA180" s="6">
        <f>INDEX('Rp0,2, МПа'!$D:$P,ROW(N180),COLUMN($P180)-COLUMN(N180)+1)</f>
        <v>422</v>
      </c>
      <c r="AB180" s="6">
        <f>INDEX('Rp0,2, МПа'!$D:$P,ROW(O180),COLUMN($P180)-COLUMN(O180)+1)</f>
        <v>432</v>
      </c>
      <c r="AC180" s="16">
        <f>INDEX('Rp0,2, МПа'!$D:$P,ROW(P180),COLUMN($P180)-COLUMN(P180)+1)</f>
        <v>441</v>
      </c>
    </row>
    <row r="181" spans="1:29" ht="25.5" x14ac:dyDescent="0.25">
      <c r="A181" s="10" t="str">
        <f>INDEX('Обработка исходного'!B:B,ROW($B$3)+4*(ROW($B181)-ROW($B$3)))</f>
        <v>Сталь легированная</v>
      </c>
      <c r="B181" s="10" t="str">
        <f>INDEX('Обработка исходного'!D:D,ROW($B$3)+4*(ROW($B181)-ROW($B$3)))</f>
        <v>10ХН1М</v>
      </c>
      <c r="C181" s="10" t="str">
        <f>IF(ISBLANK(INDEX('Обработка исходного'!E:E,ROW($B$3)+4*(ROW($B181)-ROW($B$3)))),"",INDEX('Обработка исходного'!E:E,ROW($B$3)+4*(ROW($B181)-ROW($B$3))))</f>
        <v>Трубы бесшовные горячедеформированные наружным диаметром от 60 до 168 мм с толщиной стенки от 6 до 32 мм </v>
      </c>
      <c r="D181" s="15" t="str">
        <f>INDEX('Rm, МПа'!$D:$P,ROW(D181),COLUMN($P181)-COLUMN(D181)+1)</f>
        <v>-</v>
      </c>
      <c r="E181" s="6" t="str">
        <f>INDEX('Rm, МПа'!$D:$P,ROW(E181),COLUMN($P181)-COLUMN(E181)+1)</f>
        <v>-</v>
      </c>
      <c r="F181" s="6" t="str">
        <f>INDEX('Rm, МПа'!$D:$P,ROW(F181),COLUMN($P181)-COLUMN(F181)+1)</f>
        <v>-</v>
      </c>
      <c r="G181" s="6" t="str">
        <f>INDEX('Rm, МПа'!$D:$P,ROW(G181),COLUMN($P181)-COLUMN(G181)+1)</f>
        <v>-</v>
      </c>
      <c r="H181" s="6">
        <f>INDEX('Rm, МПа'!$D:$P,ROW(H181),COLUMN($P181)-COLUMN(H181)+1)</f>
        <v>392</v>
      </c>
      <c r="I181" s="6">
        <f>INDEX('Rm, МПа'!$D:$P,ROW(I181),COLUMN($P181)-COLUMN(I181)+1)</f>
        <v>402</v>
      </c>
      <c r="J181" s="6">
        <f>INDEX('Rm, МПа'!$D:$P,ROW(J181),COLUMN($P181)-COLUMN(J181)+1)</f>
        <v>412</v>
      </c>
      <c r="K181" s="6">
        <f>INDEX('Rm, МПа'!$D:$P,ROW(K181),COLUMN($P181)-COLUMN(K181)+1)</f>
        <v>432</v>
      </c>
      <c r="L181" s="6">
        <f>INDEX('Rm, МПа'!$D:$P,ROW(L181),COLUMN($P181)-COLUMN(L181)+1)</f>
        <v>441</v>
      </c>
      <c r="M181" s="6">
        <f>INDEX('Rm, МПа'!$D:$P,ROW(M181),COLUMN($P181)-COLUMN(M181)+1)</f>
        <v>451</v>
      </c>
      <c r="N181" s="6">
        <f>INDEX('Rm, МПа'!$D:$P,ROW(N181),COLUMN($P181)-COLUMN(N181)+1)</f>
        <v>471</v>
      </c>
      <c r="O181" s="6">
        <f>INDEX('Rm, МПа'!$D:$P,ROW(O181),COLUMN($P181)-COLUMN(O181)+1)</f>
        <v>491</v>
      </c>
      <c r="P181" s="16">
        <f>INDEX('Rm, МПа'!$D:$P,ROW(P181),COLUMN($P181)-COLUMN(P181)+1)</f>
        <v>491</v>
      </c>
      <c r="Q181" s="15" t="str">
        <f>INDEX('Rp0,2, МПа'!$D:$P,ROW(D181),COLUMN($P181)-COLUMN(D181)+1)</f>
        <v>-</v>
      </c>
      <c r="R181" s="6" t="str">
        <f>INDEX('Rp0,2, МПа'!$D:$P,ROW(E181),COLUMN($P181)-COLUMN(E181)+1)</f>
        <v>-</v>
      </c>
      <c r="S181" s="6" t="str">
        <f>INDEX('Rp0,2, МПа'!$D:$P,ROW(F181),COLUMN($P181)-COLUMN(F181)+1)</f>
        <v>-</v>
      </c>
      <c r="T181" s="6" t="str">
        <f>INDEX('Rp0,2, МПа'!$D:$P,ROW(G181),COLUMN($P181)-COLUMN(G181)+1)</f>
        <v>-</v>
      </c>
      <c r="U181" s="6">
        <f>INDEX('Rp0,2, МПа'!$D:$P,ROW(H181),COLUMN($P181)-COLUMN(H181)+1)</f>
        <v>275</v>
      </c>
      <c r="V181" s="6">
        <f>INDEX('Rp0,2, МПа'!$D:$P,ROW(I181),COLUMN($P181)-COLUMN(I181)+1)</f>
        <v>294</v>
      </c>
      <c r="W181" s="6">
        <f>INDEX('Rp0,2, МПа'!$D:$P,ROW(J181),COLUMN($P181)-COLUMN(J181)+1)</f>
        <v>294</v>
      </c>
      <c r="X181" s="6">
        <f>INDEX('Rp0,2, МПа'!$D:$P,ROW(K181),COLUMN($P181)-COLUMN(K181)+1)</f>
        <v>294</v>
      </c>
      <c r="Y181" s="6">
        <f>INDEX('Rp0,2, МПа'!$D:$P,ROW(L181),COLUMN($P181)-COLUMN(L181)+1)</f>
        <v>304</v>
      </c>
      <c r="Z181" s="6">
        <f>INDEX('Rp0,2, МПа'!$D:$P,ROW(M181),COLUMN($P181)-COLUMN(M181)+1)</f>
        <v>314</v>
      </c>
      <c r="AA181" s="6">
        <f>INDEX('Rp0,2, МПа'!$D:$P,ROW(N181),COLUMN($P181)-COLUMN(N181)+1)</f>
        <v>323</v>
      </c>
      <c r="AB181" s="6">
        <f>INDEX('Rp0,2, МПа'!$D:$P,ROW(O181),COLUMN($P181)-COLUMN(O181)+1)</f>
        <v>333</v>
      </c>
      <c r="AC181" s="16">
        <f>INDEX('Rp0,2, МПа'!$D:$P,ROW(P181),COLUMN($P181)-COLUMN(P181)+1)</f>
        <v>343</v>
      </c>
    </row>
    <row r="182" spans="1:29" x14ac:dyDescent="0.25">
      <c r="A182" s="10" t="str">
        <f>INDEX('Обработка исходного'!B:B,ROW($B$3)+4*(ROW($B182)-ROW($B$3)))</f>
        <v>Сталь легированная</v>
      </c>
      <c r="B182" s="10" t="str">
        <f>INDEX('Обработка исходного'!D:D,ROW($B$3)+4*(ROW($B182)-ROW($B$3)))</f>
        <v>16ГНМА</v>
      </c>
      <c r="C182" s="10" t="str">
        <f>IF(ISBLANK(INDEX('Обработка исходного'!E:E,ROW($B$3)+4*(ROW($B182)-ROW($B$3)))),"",INDEX('Обработка исходного'!E:E,ROW($B$3)+4*(ROW($B182)-ROW($B$3))))</f>
        <v>Листы</v>
      </c>
      <c r="D182" s="15" t="str">
        <f>INDEX('Rm, МПа'!$D:$P,ROW(D182),COLUMN($P182)-COLUMN(D182)+1)</f>
        <v>-</v>
      </c>
      <c r="E182" s="6" t="str">
        <f>INDEX('Rm, МПа'!$D:$P,ROW(E182),COLUMN($P182)-COLUMN(E182)+1)</f>
        <v>-</v>
      </c>
      <c r="F182" s="6" t="str">
        <f>INDEX('Rm, МПа'!$D:$P,ROW(F182),COLUMN($P182)-COLUMN(F182)+1)</f>
        <v>-</v>
      </c>
      <c r="G182" s="6" t="str">
        <f>INDEX('Rm, МПа'!$D:$P,ROW(G182),COLUMN($P182)-COLUMN(G182)+1)</f>
        <v>-</v>
      </c>
      <c r="H182" s="6">
        <f>INDEX('Rm, МПа'!$D:$P,ROW(H182),COLUMN($P182)-COLUMN(H182)+1)</f>
        <v>451</v>
      </c>
      <c r="I182" s="6">
        <f>INDEX('Rm, МПа'!$D:$P,ROW(I182),COLUMN($P182)-COLUMN(I182)+1)</f>
        <v>461</v>
      </c>
      <c r="J182" s="6">
        <f>INDEX('Rm, МПа'!$D:$P,ROW(J182),COLUMN($P182)-COLUMN(J182)+1)</f>
        <v>471</v>
      </c>
      <c r="K182" s="6">
        <f>INDEX('Rm, МПа'!$D:$P,ROW(K182),COLUMN($P182)-COLUMN(K182)+1)</f>
        <v>471</v>
      </c>
      <c r="L182" s="6">
        <f>INDEX('Rm, МПа'!$D:$P,ROW(L182),COLUMN($P182)-COLUMN(L182)+1)</f>
        <v>471</v>
      </c>
      <c r="M182" s="6">
        <f>INDEX('Rm, МПа'!$D:$P,ROW(M182),COLUMN($P182)-COLUMN(M182)+1)</f>
        <v>491</v>
      </c>
      <c r="N182" s="6">
        <f>INDEX('Rm, МПа'!$D:$P,ROW(N182),COLUMN($P182)-COLUMN(N182)+1)</f>
        <v>491</v>
      </c>
      <c r="O182" s="6">
        <f>INDEX('Rm, МПа'!$D:$P,ROW(O182),COLUMN($P182)-COLUMN(O182)+1)</f>
        <v>491</v>
      </c>
      <c r="P182" s="16">
        <f>INDEX('Rm, МПа'!$D:$P,ROW(P182),COLUMN($P182)-COLUMN(P182)+1)</f>
        <v>491</v>
      </c>
      <c r="Q182" s="15" t="str">
        <f>INDEX('Rp0,2, МПа'!$D:$P,ROW(D182),COLUMN($P182)-COLUMN(D182)+1)</f>
        <v>-</v>
      </c>
      <c r="R182" s="6" t="str">
        <f>INDEX('Rp0,2, МПа'!$D:$P,ROW(E182),COLUMN($P182)-COLUMN(E182)+1)</f>
        <v>-</v>
      </c>
      <c r="S182" s="6" t="str">
        <f>INDEX('Rp0,2, МПа'!$D:$P,ROW(F182),COLUMN($P182)-COLUMN(F182)+1)</f>
        <v>-</v>
      </c>
      <c r="T182" s="6" t="str">
        <f>INDEX('Rp0,2, МПа'!$D:$P,ROW(G182),COLUMN($P182)-COLUMN(G182)+1)</f>
        <v>-</v>
      </c>
      <c r="U182" s="6">
        <f>INDEX('Rp0,2, МПа'!$D:$P,ROW(H182),COLUMN($P182)-COLUMN(H182)+1)</f>
        <v>245</v>
      </c>
      <c r="V182" s="6">
        <f>INDEX('Rp0,2, МПа'!$D:$P,ROW(I182),COLUMN($P182)-COLUMN(I182)+1)</f>
        <v>255</v>
      </c>
      <c r="W182" s="6">
        <f>INDEX('Rp0,2, МПа'!$D:$P,ROW(J182),COLUMN($P182)-COLUMN(J182)+1)</f>
        <v>255</v>
      </c>
      <c r="X182" s="6">
        <f>INDEX('Rp0,2, МПа'!$D:$P,ROW(K182),COLUMN($P182)-COLUMN(K182)+1)</f>
        <v>265</v>
      </c>
      <c r="Y182" s="6">
        <f>INDEX('Rp0,2, МПа'!$D:$P,ROW(L182),COLUMN($P182)-COLUMN(L182)+1)</f>
        <v>275</v>
      </c>
      <c r="Z182" s="6">
        <f>INDEX('Rp0,2, МПа'!$D:$P,ROW(M182),COLUMN($P182)-COLUMN(M182)+1)</f>
        <v>294</v>
      </c>
      <c r="AA182" s="6">
        <f>INDEX('Rp0,2, МПа'!$D:$P,ROW(N182),COLUMN($P182)-COLUMN(N182)+1)</f>
        <v>314</v>
      </c>
      <c r="AB182" s="6">
        <f>INDEX('Rp0,2, МПа'!$D:$P,ROW(O182),COLUMN($P182)-COLUMN(O182)+1)</f>
        <v>323</v>
      </c>
      <c r="AC182" s="16">
        <f>INDEX('Rp0,2, МПа'!$D:$P,ROW(P182),COLUMN($P182)-COLUMN(P182)+1)</f>
        <v>323</v>
      </c>
    </row>
    <row r="183" spans="1:29" x14ac:dyDescent="0.25">
      <c r="A183" s="10" t="str">
        <f>INDEX('Обработка исходного'!B:B,ROW($B$3)+4*(ROW($B183)-ROW($B$3)))</f>
        <v>Сталь легированная</v>
      </c>
      <c r="B183" s="10" t="str">
        <f>INDEX('Обработка исходного'!D:D,ROW($B$3)+4*(ROW($B183)-ROW($B$3)))</f>
        <v>10ГН2МФА</v>
      </c>
      <c r="C183" s="10" t="str">
        <f>IF(ISBLANK(INDEX('Обработка исходного'!E:E,ROW($B$3)+4*(ROW($B183)-ROW($B$3)))),"",INDEX('Обработка исходного'!E:E,ROW($B$3)+4*(ROW($B183)-ROW($B$3))))</f>
        <v>Поковки, листы толщиной до 300 мм</v>
      </c>
      <c r="D183" s="15" t="str">
        <f>INDEX('Rm, МПа'!$D:$P,ROW(D183),COLUMN($P183)-COLUMN(D183)+1)</f>
        <v>-</v>
      </c>
      <c r="E183" s="6" t="str">
        <f>INDEX('Rm, МПа'!$D:$P,ROW(E183),COLUMN($P183)-COLUMN(E183)+1)</f>
        <v>-</v>
      </c>
      <c r="F183" s="6" t="str">
        <f>INDEX('Rm, МПа'!$D:$P,ROW(F183),COLUMN($P183)-COLUMN(F183)+1)</f>
        <v>-</v>
      </c>
      <c r="G183" s="6" t="str">
        <f>INDEX('Rm, МПа'!$D:$P,ROW(G183),COLUMN($P183)-COLUMN(G183)+1)</f>
        <v>-</v>
      </c>
      <c r="H183" s="6" t="str">
        <f>INDEX('Rm, МПа'!$D:$P,ROW(H183),COLUMN($P183)-COLUMN(H183)+1)</f>
        <v>-</v>
      </c>
      <c r="I183" s="6">
        <f>INDEX('Rm, МПа'!$D:$P,ROW(I183),COLUMN($P183)-COLUMN(I183)+1)</f>
        <v>491</v>
      </c>
      <c r="J183" s="6">
        <f>INDEX('Rm, МПа'!$D:$P,ROW(J183),COLUMN($P183)-COLUMN(J183)+1)</f>
        <v>491</v>
      </c>
      <c r="K183" s="6">
        <f>INDEX('Rm, МПа'!$D:$P,ROW(K183),COLUMN($P183)-COLUMN(K183)+1)</f>
        <v>491</v>
      </c>
      <c r="L183" s="6">
        <f>INDEX('Rm, МПа'!$D:$P,ROW(L183),COLUMN($P183)-COLUMN(L183)+1)</f>
        <v>510</v>
      </c>
      <c r="M183" s="6">
        <f>INDEX('Rm, МПа'!$D:$P,ROW(M183),COLUMN($P183)-COLUMN(M183)+1)</f>
        <v>510</v>
      </c>
      <c r="N183" s="6">
        <f>INDEX('Rm, МПа'!$D:$P,ROW(N183),COLUMN($P183)-COLUMN(N183)+1)</f>
        <v>510</v>
      </c>
      <c r="O183" s="6">
        <f>INDEX('Rm, МПа'!$D:$P,ROW(O183),COLUMN($P183)-COLUMN(O183)+1)</f>
        <v>520</v>
      </c>
      <c r="P183" s="16">
        <f>INDEX('Rm, МПа'!$D:$P,ROW(P183),COLUMN($P183)-COLUMN(P183)+1)</f>
        <v>540</v>
      </c>
      <c r="Q183" s="15" t="str">
        <f>INDEX('Rp0,2, МПа'!$D:$P,ROW(D183),COLUMN($P183)-COLUMN(D183)+1)</f>
        <v>-</v>
      </c>
      <c r="R183" s="6" t="str">
        <f>INDEX('Rp0,2, МПа'!$D:$P,ROW(E183),COLUMN($P183)-COLUMN(E183)+1)</f>
        <v>-</v>
      </c>
      <c r="S183" s="6" t="str">
        <f>INDEX('Rp0,2, МПа'!$D:$P,ROW(F183),COLUMN($P183)-COLUMN(F183)+1)</f>
        <v>-</v>
      </c>
      <c r="T183" s="6" t="str">
        <f>INDEX('Rp0,2, МПа'!$D:$P,ROW(G183),COLUMN($P183)-COLUMN(G183)+1)</f>
        <v>-</v>
      </c>
      <c r="U183" s="6" t="str">
        <f>INDEX('Rp0,2, МПа'!$D:$P,ROW(H183),COLUMN($P183)-COLUMN(H183)+1)</f>
        <v>-</v>
      </c>
      <c r="V183" s="6">
        <f>INDEX('Rp0,2, МПа'!$D:$P,ROW(I183),COLUMN($P183)-COLUMN(I183)+1)</f>
        <v>294</v>
      </c>
      <c r="W183" s="6">
        <f>INDEX('Rp0,2, МПа'!$D:$P,ROW(J183),COLUMN($P183)-COLUMN(J183)+1)</f>
        <v>304</v>
      </c>
      <c r="X183" s="6">
        <f>INDEX('Rp0,2, МПа'!$D:$P,ROW(K183),COLUMN($P183)-COLUMN(K183)+1)</f>
        <v>304</v>
      </c>
      <c r="Y183" s="6">
        <f>INDEX('Rp0,2, МПа'!$D:$P,ROW(L183),COLUMN($P183)-COLUMN(L183)+1)</f>
        <v>304</v>
      </c>
      <c r="Z183" s="6">
        <f>INDEX('Rp0,2, МПа'!$D:$P,ROW(M183),COLUMN($P183)-COLUMN(M183)+1)</f>
        <v>314</v>
      </c>
      <c r="AA183" s="6">
        <f>INDEX('Rp0,2, МПа'!$D:$P,ROW(N183),COLUMN($P183)-COLUMN(N183)+1)</f>
        <v>323</v>
      </c>
      <c r="AB183" s="6">
        <f>INDEX('Rp0,2, МПа'!$D:$P,ROW(O183),COLUMN($P183)-COLUMN(O183)+1)</f>
        <v>333</v>
      </c>
      <c r="AC183" s="16">
        <f>INDEX('Rp0,2, МПа'!$D:$P,ROW(P183),COLUMN($P183)-COLUMN(P183)+1)</f>
        <v>343</v>
      </c>
    </row>
    <row r="184" spans="1:29" x14ac:dyDescent="0.25">
      <c r="A184" s="10" t="str">
        <f>INDEX('Обработка исходного'!B:B,ROW($B$3)+4*(ROW($B184)-ROW($B$3)))</f>
        <v>Сталь легированная</v>
      </c>
      <c r="B184" s="10" t="str">
        <f>INDEX('Обработка исходного'!D:D,ROW($B$3)+4*(ROW($B184)-ROW($B$3)))</f>
        <v>10ГН2МФАЛ</v>
      </c>
      <c r="C184" s="10" t="str">
        <f>IF(ISBLANK(INDEX('Обработка исходного'!E:E,ROW($B$3)+4*(ROW($B184)-ROW($B$3)))),"",INDEX('Обработка исходного'!E:E,ROW($B$3)+4*(ROW($B184)-ROW($B$3))))</f>
        <v>Отливки</v>
      </c>
      <c r="D184" s="15" t="str">
        <f>INDEX('Rm, МПа'!$D:$P,ROW(D184),COLUMN($P184)-COLUMN(D184)+1)</f>
        <v>-</v>
      </c>
      <c r="E184" s="6" t="str">
        <f>INDEX('Rm, МПа'!$D:$P,ROW(E184),COLUMN($P184)-COLUMN(E184)+1)</f>
        <v>-</v>
      </c>
      <c r="F184" s="6" t="str">
        <f>INDEX('Rm, МПа'!$D:$P,ROW(F184),COLUMN($P184)-COLUMN(F184)+1)</f>
        <v>-</v>
      </c>
      <c r="G184" s="6" t="str">
        <f>INDEX('Rm, МПа'!$D:$P,ROW(G184),COLUMN($P184)-COLUMN(G184)+1)</f>
        <v>-</v>
      </c>
      <c r="H184" s="6" t="str">
        <f>INDEX('Rm, МПа'!$D:$P,ROW(H184),COLUMN($P184)-COLUMN(H184)+1)</f>
        <v>-</v>
      </c>
      <c r="I184" s="6">
        <f>INDEX('Rm, МПа'!$D:$P,ROW(I184),COLUMN($P184)-COLUMN(I184)+1)</f>
        <v>491</v>
      </c>
      <c r="J184" s="6">
        <f>INDEX('Rm, МПа'!$D:$P,ROW(J184),COLUMN($P184)-COLUMN(J184)+1)</f>
        <v>491</v>
      </c>
      <c r="K184" s="6">
        <f>INDEX('Rm, МПа'!$D:$P,ROW(K184),COLUMN($P184)-COLUMN(K184)+1)</f>
        <v>491</v>
      </c>
      <c r="L184" s="6">
        <f>INDEX('Rm, МПа'!$D:$P,ROW(L184),COLUMN($P184)-COLUMN(L184)+1)</f>
        <v>510</v>
      </c>
      <c r="M184" s="6">
        <f>INDEX('Rm, МПа'!$D:$P,ROW(M184),COLUMN($P184)-COLUMN(M184)+1)</f>
        <v>510</v>
      </c>
      <c r="N184" s="6">
        <f>INDEX('Rm, МПа'!$D:$P,ROW(N184),COLUMN($P184)-COLUMN(N184)+1)</f>
        <v>510</v>
      </c>
      <c r="O184" s="6">
        <f>INDEX('Rm, МПа'!$D:$P,ROW(O184),COLUMN($P184)-COLUMN(O184)+1)</f>
        <v>530</v>
      </c>
      <c r="P184" s="16">
        <f>INDEX('Rm, МПа'!$D:$P,ROW(P184),COLUMN($P184)-COLUMN(P184)+1)</f>
        <v>540</v>
      </c>
      <c r="Q184" s="15" t="str">
        <f>INDEX('Rp0,2, МПа'!$D:$P,ROW(D184),COLUMN($P184)-COLUMN(D184)+1)</f>
        <v>-</v>
      </c>
      <c r="R184" s="6" t="str">
        <f>INDEX('Rp0,2, МПа'!$D:$P,ROW(E184),COLUMN($P184)-COLUMN(E184)+1)</f>
        <v>-</v>
      </c>
      <c r="S184" s="6" t="str">
        <f>INDEX('Rp0,2, МПа'!$D:$P,ROW(F184),COLUMN($P184)-COLUMN(F184)+1)</f>
        <v>-</v>
      </c>
      <c r="T184" s="6" t="str">
        <f>INDEX('Rp0,2, МПа'!$D:$P,ROW(G184),COLUMN($P184)-COLUMN(G184)+1)</f>
        <v>-</v>
      </c>
      <c r="U184" s="6" t="str">
        <f>INDEX('Rp0,2, МПа'!$D:$P,ROW(H184),COLUMN($P184)-COLUMN(H184)+1)</f>
        <v>-</v>
      </c>
      <c r="V184" s="6">
        <f>INDEX('Rp0,2, МПа'!$D:$P,ROW(I184),COLUMN($P184)-COLUMN(I184)+1)</f>
        <v>294</v>
      </c>
      <c r="W184" s="6">
        <f>INDEX('Rp0,2, МПа'!$D:$P,ROW(J184),COLUMN($P184)-COLUMN(J184)+1)</f>
        <v>304</v>
      </c>
      <c r="X184" s="6">
        <f>INDEX('Rp0,2, МПа'!$D:$P,ROW(K184),COLUMN($P184)-COLUMN(K184)+1)</f>
        <v>304</v>
      </c>
      <c r="Y184" s="6">
        <f>INDEX('Rp0,2, МПа'!$D:$P,ROW(L184),COLUMN($P184)-COLUMN(L184)+1)</f>
        <v>304</v>
      </c>
      <c r="Z184" s="6">
        <f>INDEX('Rp0,2, МПа'!$D:$P,ROW(M184),COLUMN($P184)-COLUMN(M184)+1)</f>
        <v>314</v>
      </c>
      <c r="AA184" s="6">
        <f>INDEX('Rp0,2, МПа'!$D:$P,ROW(N184),COLUMN($P184)-COLUMN(N184)+1)</f>
        <v>323</v>
      </c>
      <c r="AB184" s="6">
        <f>INDEX('Rp0,2, МПа'!$D:$P,ROW(O184),COLUMN($P184)-COLUMN(O184)+1)</f>
        <v>333</v>
      </c>
      <c r="AC184" s="16">
        <f>INDEX('Rp0,2, МПа'!$D:$P,ROW(P184),COLUMN($P184)-COLUMN(P184)+1)</f>
        <v>343</v>
      </c>
    </row>
    <row r="185" spans="1:29" x14ac:dyDescent="0.25">
      <c r="A185" s="10" t="str">
        <f>INDEX('Обработка исходного'!B:B,ROW($B$3)+4*(ROW($B185)-ROW($B$3)))</f>
        <v>Сталь легированная хромомолибденованадиевая</v>
      </c>
      <c r="B185" s="10" t="str">
        <f>INDEX('Обработка исходного'!D:D,ROW($B$3)+4*(ROW($B185)-ROW($B$3)))</f>
        <v>12Х1МФ</v>
      </c>
      <c r="C185" s="10" t="str">
        <f>IF(ISBLANK(INDEX('Обработка исходного'!E:E,ROW($B$3)+4*(ROW($B185)-ROW($B$3)))),"",INDEX('Обработка исходного'!E:E,ROW($B$3)+4*(ROW($B185)-ROW($B$3))))</f>
        <v>Горячекатаная сталь толщиной или диаметром до 90 мм</v>
      </c>
      <c r="D185" s="15" t="str">
        <f>INDEX('Rm, МПа'!$D:$P,ROW(D185),COLUMN($P185)-COLUMN(D185)+1)</f>
        <v>-</v>
      </c>
      <c r="E185" s="6" t="str">
        <f>INDEX('Rm, МПа'!$D:$P,ROW(E185),COLUMN($P185)-COLUMN(E185)+1)</f>
        <v>-</v>
      </c>
      <c r="F185" s="6">
        <f>INDEX('Rm, МПа'!$D:$P,ROW(F185),COLUMN($P185)-COLUMN(F185)+1)</f>
        <v>392</v>
      </c>
      <c r="G185" s="6">
        <f>INDEX('Rm, МПа'!$D:$P,ROW(G185),COLUMN($P185)-COLUMN(G185)+1)</f>
        <v>392</v>
      </c>
      <c r="H185" s="6">
        <f>INDEX('Rm, МПа'!$D:$P,ROW(H185),COLUMN($P185)-COLUMN(H185)+1)</f>
        <v>422</v>
      </c>
      <c r="I185" s="6">
        <f>INDEX('Rm, МПа'!$D:$P,ROW(I185),COLUMN($P185)-COLUMN(I185)+1)</f>
        <v>432</v>
      </c>
      <c r="J185" s="6">
        <f>INDEX('Rm, МПа'!$D:$P,ROW(J185),COLUMN($P185)-COLUMN(J185)+1)</f>
        <v>441</v>
      </c>
      <c r="K185" s="6">
        <f>INDEX('Rm, МПа'!$D:$P,ROW(K185),COLUMN($P185)-COLUMN(K185)+1)</f>
        <v>441</v>
      </c>
      <c r="L185" s="6">
        <f>INDEX('Rm, МПа'!$D:$P,ROW(L185),COLUMN($P185)-COLUMN(L185)+1)</f>
        <v>451</v>
      </c>
      <c r="M185" s="6">
        <f>INDEX('Rm, МПа'!$D:$P,ROW(M185),COLUMN($P185)-COLUMN(M185)+1)</f>
        <v>451</v>
      </c>
      <c r="N185" s="6">
        <f>INDEX('Rm, МПа'!$D:$P,ROW(N185),COLUMN($P185)-COLUMN(N185)+1)</f>
        <v>461</v>
      </c>
      <c r="O185" s="6">
        <f>INDEX('Rm, МПа'!$D:$P,ROW(O185),COLUMN($P185)-COLUMN(O185)+1)</f>
        <v>461</v>
      </c>
      <c r="P185" s="16">
        <f>INDEX('Rm, МПа'!$D:$P,ROW(P185),COLUMN($P185)-COLUMN(P185)+1)</f>
        <v>471</v>
      </c>
      <c r="Q185" s="15" t="str">
        <f>INDEX('Rp0,2, МПа'!$D:$P,ROW(D185),COLUMN($P185)-COLUMN(D185)+1)</f>
        <v>-</v>
      </c>
      <c r="R185" s="6" t="str">
        <f>INDEX('Rp0,2, МПа'!$D:$P,ROW(E185),COLUMN($P185)-COLUMN(E185)+1)</f>
        <v>-</v>
      </c>
      <c r="S185" s="6">
        <f>INDEX('Rp0,2, МПа'!$D:$P,ROW(F185),COLUMN($P185)-COLUMN(F185)+1)</f>
        <v>177</v>
      </c>
      <c r="T185" s="6">
        <f>INDEX('Rp0,2, МПа'!$D:$P,ROW(G185),COLUMN($P185)-COLUMN(G185)+1)</f>
        <v>206</v>
      </c>
      <c r="U185" s="6">
        <f>INDEX('Rp0,2, МПа'!$D:$P,ROW(H185),COLUMN($P185)-COLUMN(H185)+1)</f>
        <v>206</v>
      </c>
      <c r="V185" s="6">
        <f>INDEX('Rp0,2, МПа'!$D:$P,ROW(I185),COLUMN($P185)-COLUMN(I185)+1)</f>
        <v>226</v>
      </c>
      <c r="W185" s="6">
        <f>INDEX('Rp0,2, МПа'!$D:$P,ROW(J185),COLUMN($P185)-COLUMN(J185)+1)</f>
        <v>235</v>
      </c>
      <c r="X185" s="6">
        <f>INDEX('Rp0,2, МПа'!$D:$P,ROW(K185),COLUMN($P185)-COLUMN(K185)+1)</f>
        <v>245</v>
      </c>
      <c r="Y185" s="6">
        <f>INDEX('Rp0,2, МПа'!$D:$P,ROW(L185),COLUMN($P185)-COLUMN(L185)+1)</f>
        <v>255</v>
      </c>
      <c r="Z185" s="6">
        <f>INDEX('Rp0,2, МПа'!$D:$P,ROW(M185),COLUMN($P185)-COLUMN(M185)+1)</f>
        <v>255</v>
      </c>
      <c r="AA185" s="6">
        <f>INDEX('Rp0,2, МПа'!$D:$P,ROW(N185),COLUMN($P185)-COLUMN(N185)+1)</f>
        <v>255</v>
      </c>
      <c r="AB185" s="6">
        <f>INDEX('Rp0,2, МПа'!$D:$P,ROW(O185),COLUMN($P185)-COLUMN(O185)+1)</f>
        <v>255</v>
      </c>
      <c r="AC185" s="16">
        <f>INDEX('Rp0,2, МПа'!$D:$P,ROW(P185),COLUMN($P185)-COLUMN(P185)+1)</f>
        <v>255</v>
      </c>
    </row>
    <row r="186" spans="1:29" x14ac:dyDescent="0.25">
      <c r="A186" s="10" t="str">
        <f>INDEX('Обработка исходного'!B:B,ROW($B$3)+4*(ROW($B186)-ROW($B$3)))</f>
        <v>Сталь легированная хромомолибденованадиевая</v>
      </c>
      <c r="B186" s="10" t="str">
        <f>INDEX('Обработка исходного'!D:D,ROW($B$3)+4*(ROW($B186)-ROW($B$3)))</f>
        <v>12Х1МФ</v>
      </c>
      <c r="C186" s="10" t="str">
        <f>IF(ISBLANK(INDEX('Обработка исходного'!E:E,ROW($B$3)+4*(ROW($B186)-ROW($B$3)))),"",INDEX('Обработка исходного'!E:E,ROW($B$3)+4*(ROW($B186)-ROW($B$3))))</f>
        <v>Горячекатаная сталь толщиной или диаметром от 90 до 150 мм</v>
      </c>
      <c r="D186" s="15" t="str">
        <f>INDEX('Rm, МПа'!$D:$P,ROW(D186),COLUMN($P186)-COLUMN(D186)+1)</f>
        <v>-</v>
      </c>
      <c r="E186" s="6" t="str">
        <f>INDEX('Rm, МПа'!$D:$P,ROW(E186),COLUMN($P186)-COLUMN(E186)+1)</f>
        <v>-</v>
      </c>
      <c r="F186" s="6">
        <f>INDEX('Rm, МПа'!$D:$P,ROW(F186),COLUMN($P186)-COLUMN(F186)+1)</f>
        <v>392</v>
      </c>
      <c r="G186" s="6">
        <f>INDEX('Rm, МПа'!$D:$P,ROW(G186),COLUMN($P186)-COLUMN(G186)+1)</f>
        <v>392</v>
      </c>
      <c r="H186" s="6">
        <f>INDEX('Rm, МПа'!$D:$P,ROW(H186),COLUMN($P186)-COLUMN(H186)+1)</f>
        <v>422</v>
      </c>
      <c r="I186" s="6">
        <f>INDEX('Rm, МПа'!$D:$P,ROW(I186),COLUMN($P186)-COLUMN(I186)+1)</f>
        <v>432</v>
      </c>
      <c r="J186" s="6">
        <f>INDEX('Rm, МПа'!$D:$P,ROW(J186),COLUMN($P186)-COLUMN(J186)+1)</f>
        <v>441</v>
      </c>
      <c r="K186" s="6">
        <f>INDEX('Rm, МПа'!$D:$P,ROW(K186),COLUMN($P186)-COLUMN(K186)+1)</f>
        <v>441</v>
      </c>
      <c r="L186" s="6">
        <f>INDEX('Rm, МПа'!$D:$P,ROW(L186),COLUMN($P186)-COLUMN(L186)+1)</f>
        <v>451</v>
      </c>
      <c r="M186" s="6">
        <f>INDEX('Rm, МПа'!$D:$P,ROW(M186),COLUMN($P186)-COLUMN(M186)+1)</f>
        <v>451</v>
      </c>
      <c r="N186" s="6">
        <f>INDEX('Rm, МПа'!$D:$P,ROW(N186),COLUMN($P186)-COLUMN(N186)+1)</f>
        <v>461</v>
      </c>
      <c r="O186" s="6">
        <f>INDEX('Rm, МПа'!$D:$P,ROW(O186),COLUMN($P186)-COLUMN(O186)+1)</f>
        <v>461</v>
      </c>
      <c r="P186" s="16">
        <f>INDEX('Rm, МПа'!$D:$P,ROW(P186),COLUMN($P186)-COLUMN(P186)+1)</f>
        <v>471</v>
      </c>
      <c r="Q186" s="15" t="str">
        <f>INDEX('Rp0,2, МПа'!$D:$P,ROW(D186),COLUMN($P186)-COLUMN(D186)+1)</f>
        <v>-</v>
      </c>
      <c r="R186" s="6" t="str">
        <f>INDEX('Rp0,2, МПа'!$D:$P,ROW(E186),COLUMN($P186)-COLUMN(E186)+1)</f>
        <v>-</v>
      </c>
      <c r="S186" s="6">
        <f>INDEX('Rp0,2, МПа'!$D:$P,ROW(F186),COLUMN($P186)-COLUMN(F186)+1)</f>
        <v>177</v>
      </c>
      <c r="T186" s="6">
        <f>INDEX('Rp0,2, МПа'!$D:$P,ROW(G186),COLUMN($P186)-COLUMN(G186)+1)</f>
        <v>206</v>
      </c>
      <c r="U186" s="6">
        <f>INDEX('Rp0,2, МПа'!$D:$P,ROW(H186),COLUMN($P186)-COLUMN(H186)+1)</f>
        <v>206</v>
      </c>
      <c r="V186" s="6">
        <f>INDEX('Rp0,2, МПа'!$D:$P,ROW(I186),COLUMN($P186)-COLUMN(I186)+1)</f>
        <v>226</v>
      </c>
      <c r="W186" s="6">
        <f>INDEX('Rp0,2, МПа'!$D:$P,ROW(J186),COLUMN($P186)-COLUMN(J186)+1)</f>
        <v>235</v>
      </c>
      <c r="X186" s="6">
        <f>INDEX('Rp0,2, МПа'!$D:$P,ROW(K186),COLUMN($P186)-COLUMN(K186)+1)</f>
        <v>245</v>
      </c>
      <c r="Y186" s="6">
        <f>INDEX('Rp0,2, МПа'!$D:$P,ROW(L186),COLUMN($P186)-COLUMN(L186)+1)</f>
        <v>255</v>
      </c>
      <c r="Z186" s="6">
        <f>INDEX('Rp0,2, МПа'!$D:$P,ROW(M186),COLUMN($P186)-COLUMN(M186)+1)</f>
        <v>255</v>
      </c>
      <c r="AA186" s="6">
        <f>INDEX('Rp0,2, МПа'!$D:$P,ROW(N186),COLUMN($P186)-COLUMN(N186)+1)</f>
        <v>255</v>
      </c>
      <c r="AB186" s="6">
        <f>INDEX('Rp0,2, МПа'!$D:$P,ROW(O186),COLUMN($P186)-COLUMN(O186)+1)</f>
        <v>255</v>
      </c>
      <c r="AC186" s="16">
        <f>INDEX('Rp0,2, МПа'!$D:$P,ROW(P186),COLUMN($P186)-COLUMN(P186)+1)</f>
        <v>255</v>
      </c>
    </row>
    <row r="187" spans="1:29" x14ac:dyDescent="0.25">
      <c r="A187" s="10" t="str">
        <f>INDEX('Обработка исходного'!B:B,ROW($B$3)+4*(ROW($B187)-ROW($B$3)))</f>
        <v>Сталь легированная хромомолибденованадиевая</v>
      </c>
      <c r="B187" s="10" t="str">
        <f>INDEX('Обработка исходного'!D:D,ROW($B$3)+4*(ROW($B187)-ROW($B$3)))</f>
        <v>12Х1МФ</v>
      </c>
      <c r="C187" s="10" t="str">
        <f>IF(ISBLANK(INDEX('Обработка исходного'!E:E,ROW($B$3)+4*(ROW($B187)-ROW($B$3)))),"",INDEX('Обработка исходного'!E:E,ROW($B$3)+4*(ROW($B187)-ROW($B$3))))</f>
        <v>Горячекатаная сталь толщиной или диаметром от 150 до 200 мм</v>
      </c>
      <c r="D187" s="15" t="str">
        <f>INDEX('Rm, МПа'!$D:$P,ROW(D187),COLUMN($P187)-COLUMN(D187)+1)</f>
        <v>-</v>
      </c>
      <c r="E187" s="6" t="str">
        <f>INDEX('Rm, МПа'!$D:$P,ROW(E187),COLUMN($P187)-COLUMN(E187)+1)</f>
        <v>-</v>
      </c>
      <c r="F187" s="6">
        <f>INDEX('Rm, МПа'!$D:$P,ROW(F187),COLUMN($P187)-COLUMN(F187)+1)</f>
        <v>392</v>
      </c>
      <c r="G187" s="6">
        <f>INDEX('Rm, МПа'!$D:$P,ROW(G187),COLUMN($P187)-COLUMN(G187)+1)</f>
        <v>392</v>
      </c>
      <c r="H187" s="6">
        <f>INDEX('Rm, МПа'!$D:$P,ROW(H187),COLUMN($P187)-COLUMN(H187)+1)</f>
        <v>422</v>
      </c>
      <c r="I187" s="6">
        <f>INDEX('Rm, МПа'!$D:$P,ROW(I187),COLUMN($P187)-COLUMN(I187)+1)</f>
        <v>432</v>
      </c>
      <c r="J187" s="6">
        <f>INDEX('Rm, МПа'!$D:$P,ROW(J187),COLUMN($P187)-COLUMN(J187)+1)</f>
        <v>441</v>
      </c>
      <c r="K187" s="6">
        <f>INDEX('Rm, МПа'!$D:$P,ROW(K187),COLUMN($P187)-COLUMN(K187)+1)</f>
        <v>441</v>
      </c>
      <c r="L187" s="6">
        <f>INDEX('Rm, МПа'!$D:$P,ROW(L187),COLUMN($P187)-COLUMN(L187)+1)</f>
        <v>451</v>
      </c>
      <c r="M187" s="6">
        <f>INDEX('Rm, МПа'!$D:$P,ROW(M187),COLUMN($P187)-COLUMN(M187)+1)</f>
        <v>451</v>
      </c>
      <c r="N187" s="6">
        <f>INDEX('Rm, МПа'!$D:$P,ROW(N187),COLUMN($P187)-COLUMN(N187)+1)</f>
        <v>461</v>
      </c>
      <c r="O187" s="6">
        <f>INDEX('Rm, МПа'!$D:$P,ROW(O187),COLUMN($P187)-COLUMN(O187)+1)</f>
        <v>461</v>
      </c>
      <c r="P187" s="16">
        <f>INDEX('Rm, МПа'!$D:$P,ROW(P187),COLUMN($P187)-COLUMN(P187)+1)</f>
        <v>471</v>
      </c>
      <c r="Q187" s="15" t="str">
        <f>INDEX('Rp0,2, МПа'!$D:$P,ROW(D187),COLUMN($P187)-COLUMN(D187)+1)</f>
        <v>-</v>
      </c>
      <c r="R187" s="6" t="str">
        <f>INDEX('Rp0,2, МПа'!$D:$P,ROW(E187),COLUMN($P187)-COLUMN(E187)+1)</f>
        <v>-</v>
      </c>
      <c r="S187" s="6">
        <f>INDEX('Rp0,2, МПа'!$D:$P,ROW(F187),COLUMN($P187)-COLUMN(F187)+1)</f>
        <v>177</v>
      </c>
      <c r="T187" s="6">
        <f>INDEX('Rp0,2, МПа'!$D:$P,ROW(G187),COLUMN($P187)-COLUMN(G187)+1)</f>
        <v>206</v>
      </c>
      <c r="U187" s="6">
        <f>INDEX('Rp0,2, МПа'!$D:$P,ROW(H187),COLUMN($P187)-COLUMN(H187)+1)</f>
        <v>206</v>
      </c>
      <c r="V187" s="6">
        <f>INDEX('Rp0,2, МПа'!$D:$P,ROW(I187),COLUMN($P187)-COLUMN(I187)+1)</f>
        <v>226</v>
      </c>
      <c r="W187" s="6">
        <f>INDEX('Rp0,2, МПа'!$D:$P,ROW(J187),COLUMN($P187)-COLUMN(J187)+1)</f>
        <v>235</v>
      </c>
      <c r="X187" s="6">
        <f>INDEX('Rp0,2, МПа'!$D:$P,ROW(K187),COLUMN($P187)-COLUMN(K187)+1)</f>
        <v>245</v>
      </c>
      <c r="Y187" s="6">
        <f>INDEX('Rp0,2, МПа'!$D:$P,ROW(L187),COLUMN($P187)-COLUMN(L187)+1)</f>
        <v>255</v>
      </c>
      <c r="Z187" s="6">
        <f>INDEX('Rp0,2, МПа'!$D:$P,ROW(M187),COLUMN($P187)-COLUMN(M187)+1)</f>
        <v>255</v>
      </c>
      <c r="AA187" s="6">
        <f>INDEX('Rp0,2, МПа'!$D:$P,ROW(N187),COLUMN($P187)-COLUMN(N187)+1)</f>
        <v>255</v>
      </c>
      <c r="AB187" s="6">
        <f>INDEX('Rp0,2, МПа'!$D:$P,ROW(O187),COLUMN($P187)-COLUMN(O187)+1)</f>
        <v>255</v>
      </c>
      <c r="AC187" s="16">
        <f>INDEX('Rp0,2, МПа'!$D:$P,ROW(P187),COLUMN($P187)-COLUMN(P187)+1)</f>
        <v>255</v>
      </c>
    </row>
    <row r="188" spans="1:29" x14ac:dyDescent="0.25">
      <c r="A188" s="10" t="str">
        <f>INDEX('Обработка исходного'!B:B,ROW($B$3)+4*(ROW($B188)-ROW($B$3)))</f>
        <v>Сталь легированная хромомолибденованадиевая</v>
      </c>
      <c r="B188" s="10" t="str">
        <f>INDEX('Обработка исходного'!D:D,ROW($B$3)+4*(ROW($B188)-ROW($B$3)))</f>
        <v>12Х1МФ</v>
      </c>
      <c r="C188" s="10" t="str">
        <f>IF(ISBLANK(INDEX('Обработка исходного'!E:E,ROW($B$3)+4*(ROW($B188)-ROW($B$3)))),"",INDEX('Обработка исходного'!E:E,ROW($B$3)+4*(ROW($B188)-ROW($B$3))))</f>
        <v>Поковки толщиной от 100 до 300 мм, КП195*</v>
      </c>
      <c r="D188" s="15" t="str">
        <f>INDEX('Rm, МПа'!$D:$P,ROW(D188),COLUMN($P188)-COLUMN(D188)+1)</f>
        <v>-</v>
      </c>
      <c r="E188" s="6" t="str">
        <f>INDEX('Rm, МПа'!$D:$P,ROW(E188),COLUMN($P188)-COLUMN(E188)+1)</f>
        <v>-</v>
      </c>
      <c r="F188" s="6">
        <f>INDEX('Rm, МПа'!$D:$P,ROW(F188),COLUMN($P188)-COLUMN(F188)+1)</f>
        <v>323</v>
      </c>
      <c r="G188" s="6">
        <f>INDEX('Rm, МПа'!$D:$P,ROW(G188),COLUMN($P188)-COLUMN(G188)+1)</f>
        <v>323</v>
      </c>
      <c r="H188" s="6">
        <f>INDEX('Rm, МПа'!$D:$P,ROW(H188),COLUMN($P188)-COLUMN(H188)+1)</f>
        <v>353</v>
      </c>
      <c r="I188" s="6">
        <f>INDEX('Rm, МПа'!$D:$P,ROW(I188),COLUMN($P188)-COLUMN(I188)+1)</f>
        <v>353</v>
      </c>
      <c r="J188" s="6">
        <f>INDEX('Rm, МПа'!$D:$P,ROW(J188),COLUMN($P188)-COLUMN(J188)+1)</f>
        <v>363</v>
      </c>
      <c r="K188" s="6">
        <f>INDEX('Rm, МПа'!$D:$P,ROW(K188),COLUMN($P188)-COLUMN(K188)+1)</f>
        <v>363</v>
      </c>
      <c r="L188" s="6">
        <f>INDEX('Rm, МПа'!$D:$P,ROW(L188),COLUMN($P188)-COLUMN(L188)+1)</f>
        <v>373</v>
      </c>
      <c r="M188" s="6">
        <f>INDEX('Rm, МПа'!$D:$P,ROW(M188),COLUMN($P188)-COLUMN(M188)+1)</f>
        <v>373</v>
      </c>
      <c r="N188" s="6">
        <f>INDEX('Rm, МПа'!$D:$P,ROW(N188),COLUMN($P188)-COLUMN(N188)+1)</f>
        <v>383</v>
      </c>
      <c r="O188" s="6">
        <f>INDEX('Rm, МПа'!$D:$P,ROW(O188),COLUMN($P188)-COLUMN(O188)+1)</f>
        <v>383</v>
      </c>
      <c r="P188" s="16">
        <f>INDEX('Rm, МПа'!$D:$P,ROW(P188),COLUMN($P188)-COLUMN(P188)+1)</f>
        <v>390</v>
      </c>
      <c r="Q188" s="15" t="str">
        <f>INDEX('Rp0,2, МПа'!$D:$P,ROW(D188),COLUMN($P188)-COLUMN(D188)+1)</f>
        <v>-</v>
      </c>
      <c r="R188" s="6" t="str">
        <f>INDEX('Rp0,2, МПа'!$D:$P,ROW(E188),COLUMN($P188)-COLUMN(E188)+1)</f>
        <v>-</v>
      </c>
      <c r="S188" s="6">
        <f>INDEX('Rp0,2, МПа'!$D:$P,ROW(F188),COLUMN($P188)-COLUMN(F188)+1)</f>
        <v>137</v>
      </c>
      <c r="T188" s="6">
        <f>INDEX('Rp0,2, МПа'!$D:$P,ROW(G188),COLUMN($P188)-COLUMN(G188)+1)</f>
        <v>157</v>
      </c>
      <c r="U188" s="6">
        <f>INDEX('Rp0,2, МПа'!$D:$P,ROW(H188),COLUMN($P188)-COLUMN(H188)+1)</f>
        <v>157</v>
      </c>
      <c r="V188" s="6">
        <f>INDEX('Rp0,2, МПа'!$D:$P,ROW(I188),COLUMN($P188)-COLUMN(I188)+1)</f>
        <v>177</v>
      </c>
      <c r="W188" s="6">
        <f>INDEX('Rp0,2, МПа'!$D:$P,ROW(J188),COLUMN($P188)-COLUMN(J188)+1)</f>
        <v>177</v>
      </c>
      <c r="X188" s="6">
        <f>INDEX('Rp0,2, МПа'!$D:$P,ROW(K188),COLUMN($P188)-COLUMN(K188)+1)</f>
        <v>186</v>
      </c>
      <c r="Y188" s="6">
        <f>INDEX('Rp0,2, МПа'!$D:$P,ROW(L188),COLUMN($P188)-COLUMN(L188)+1)</f>
        <v>195</v>
      </c>
      <c r="Z188" s="6">
        <f>INDEX('Rp0,2, МПа'!$D:$P,ROW(M188),COLUMN($P188)-COLUMN(M188)+1)</f>
        <v>195</v>
      </c>
      <c r="AA188" s="6">
        <f>INDEX('Rp0,2, МПа'!$D:$P,ROW(N188),COLUMN($P188)-COLUMN(N188)+1)</f>
        <v>195</v>
      </c>
      <c r="AB188" s="6">
        <f>INDEX('Rp0,2, МПа'!$D:$P,ROW(O188),COLUMN($P188)-COLUMN(O188)+1)</f>
        <v>195</v>
      </c>
      <c r="AC188" s="16">
        <f>INDEX('Rp0,2, МПа'!$D:$P,ROW(P188),COLUMN($P188)-COLUMN(P188)+1)</f>
        <v>195</v>
      </c>
    </row>
    <row r="189" spans="1:29" x14ac:dyDescent="0.25">
      <c r="A189" s="10" t="str">
        <f>INDEX('Обработка исходного'!B:B,ROW($B$3)+4*(ROW($B189)-ROW($B$3)))</f>
        <v>Сталь легированная хромомолибденованадиевая</v>
      </c>
      <c r="B189" s="10" t="str">
        <f>INDEX('Обработка исходного'!D:D,ROW($B$3)+4*(ROW($B189)-ROW($B$3)))</f>
        <v>12Х1МФ</v>
      </c>
      <c r="C189" s="10" t="str">
        <f>IF(ISBLANK(INDEX('Обработка исходного'!E:E,ROW($B$3)+4*(ROW($B189)-ROW($B$3)))),"",INDEX('Обработка исходного'!E:E,ROW($B$3)+4*(ROW($B189)-ROW($B$3))))</f>
        <v>Поковки толщиной до 800 мм, КП215*</v>
      </c>
      <c r="D189" s="15" t="str">
        <f>INDEX('Rm, МПа'!$D:$P,ROW(D189),COLUMN($P189)-COLUMN(D189)+1)</f>
        <v>-</v>
      </c>
      <c r="E189" s="6" t="str">
        <f>INDEX('Rm, МПа'!$D:$P,ROW(E189),COLUMN($P189)-COLUMN(E189)+1)</f>
        <v>-</v>
      </c>
      <c r="F189" s="6">
        <f>INDEX('Rm, МПа'!$D:$P,ROW(F189),COLUMN($P189)-COLUMN(F189)+1)</f>
        <v>353</v>
      </c>
      <c r="G189" s="6">
        <f>INDEX('Rm, МПа'!$D:$P,ROW(G189),COLUMN($P189)-COLUMN(G189)+1)</f>
        <v>353</v>
      </c>
      <c r="H189" s="6">
        <f>INDEX('Rm, МПа'!$D:$P,ROW(H189),COLUMN($P189)-COLUMN(H189)+1)</f>
        <v>392</v>
      </c>
      <c r="I189" s="6">
        <f>INDEX('Rm, МПа'!$D:$P,ROW(I189),COLUMN($P189)-COLUMN(I189)+1)</f>
        <v>392</v>
      </c>
      <c r="J189" s="6">
        <f>INDEX('Rm, МПа'!$D:$P,ROW(J189),COLUMN($P189)-COLUMN(J189)+1)</f>
        <v>402</v>
      </c>
      <c r="K189" s="6">
        <f>INDEX('Rm, МПа'!$D:$P,ROW(K189),COLUMN($P189)-COLUMN(K189)+1)</f>
        <v>402</v>
      </c>
      <c r="L189" s="6">
        <f>INDEX('Rm, МПа'!$D:$P,ROW(L189),COLUMN($P189)-COLUMN(L189)+1)</f>
        <v>412</v>
      </c>
      <c r="M189" s="6">
        <f>INDEX('Rm, МПа'!$D:$P,ROW(M189),COLUMN($P189)-COLUMN(M189)+1)</f>
        <v>412</v>
      </c>
      <c r="N189" s="6">
        <f>INDEX('Rm, МПа'!$D:$P,ROW(N189),COLUMN($P189)-COLUMN(N189)+1)</f>
        <v>422</v>
      </c>
      <c r="O189" s="6">
        <f>INDEX('Rm, МПа'!$D:$P,ROW(O189),COLUMN($P189)-COLUMN(O189)+1)</f>
        <v>422</v>
      </c>
      <c r="P189" s="16">
        <f>INDEX('Rm, МПа'!$D:$P,ROW(P189),COLUMN($P189)-COLUMN(P189)+1)</f>
        <v>430</v>
      </c>
      <c r="Q189" s="15" t="str">
        <f>INDEX('Rp0,2, МПа'!$D:$P,ROW(D189),COLUMN($P189)-COLUMN(D189)+1)</f>
        <v>-</v>
      </c>
      <c r="R189" s="6" t="str">
        <f>INDEX('Rp0,2, МПа'!$D:$P,ROW(E189),COLUMN($P189)-COLUMN(E189)+1)</f>
        <v>-</v>
      </c>
      <c r="S189" s="6">
        <f>INDEX('Rp0,2, МПа'!$D:$P,ROW(F189),COLUMN($P189)-COLUMN(F189)+1)</f>
        <v>147</v>
      </c>
      <c r="T189" s="6">
        <f>INDEX('Rp0,2, МПа'!$D:$P,ROW(G189),COLUMN($P189)-COLUMN(G189)+1)</f>
        <v>177</v>
      </c>
      <c r="U189" s="6">
        <f>INDEX('Rp0,2, МПа'!$D:$P,ROW(H189),COLUMN($P189)-COLUMN(H189)+1)</f>
        <v>177</v>
      </c>
      <c r="V189" s="6">
        <f>INDEX('Rp0,2, МПа'!$D:$P,ROW(I189),COLUMN($P189)-COLUMN(I189)+1)</f>
        <v>196</v>
      </c>
      <c r="W189" s="6">
        <f>INDEX('Rp0,2, МПа'!$D:$P,ROW(J189),COLUMN($P189)-COLUMN(J189)+1)</f>
        <v>196</v>
      </c>
      <c r="X189" s="6">
        <f>INDEX('Rp0,2, МПа'!$D:$P,ROW(K189),COLUMN($P189)-COLUMN(K189)+1)</f>
        <v>206</v>
      </c>
      <c r="Y189" s="6">
        <f>INDEX('Rp0,2, МПа'!$D:$P,ROW(L189),COLUMN($P189)-COLUMN(L189)+1)</f>
        <v>215</v>
      </c>
      <c r="Z189" s="6">
        <f>INDEX('Rp0,2, МПа'!$D:$P,ROW(M189),COLUMN($P189)-COLUMN(M189)+1)</f>
        <v>215</v>
      </c>
      <c r="AA189" s="6">
        <f>INDEX('Rp0,2, МПа'!$D:$P,ROW(N189),COLUMN($P189)-COLUMN(N189)+1)</f>
        <v>215</v>
      </c>
      <c r="AB189" s="6">
        <f>INDEX('Rp0,2, МПа'!$D:$P,ROW(O189),COLUMN($P189)-COLUMN(O189)+1)</f>
        <v>215</v>
      </c>
      <c r="AC189" s="16">
        <f>INDEX('Rp0,2, МПа'!$D:$P,ROW(P189),COLUMN($P189)-COLUMN(P189)+1)</f>
        <v>215</v>
      </c>
    </row>
    <row r="190" spans="1:29" x14ac:dyDescent="0.25">
      <c r="A190" s="10" t="str">
        <f>INDEX('Обработка исходного'!B:B,ROW($B$3)+4*(ROW($B190)-ROW($B$3)))</f>
        <v>Сталь легированная хромомолибденованадиевая</v>
      </c>
      <c r="B190" s="10" t="str">
        <f>INDEX('Обработка исходного'!D:D,ROW($B$3)+4*(ROW($B190)-ROW($B$3)))</f>
        <v>12Х1МФ</v>
      </c>
      <c r="C190" s="10" t="str">
        <f>IF(ISBLANK(INDEX('Обработка исходного'!E:E,ROW($B$3)+4*(ROW($B190)-ROW($B$3)))),"",INDEX('Обработка исходного'!E:E,ROW($B$3)+4*(ROW($B190)-ROW($B$3))))</f>
        <v>Поковки толщиной от 100 до 500 мм, КП245*</v>
      </c>
      <c r="D190" s="15" t="str">
        <f>INDEX('Rm, МПа'!$D:$P,ROW(D190),COLUMN($P190)-COLUMN(D190)+1)</f>
        <v>-</v>
      </c>
      <c r="E190" s="6" t="str">
        <f>INDEX('Rm, МПа'!$D:$P,ROW(E190),COLUMN($P190)-COLUMN(E190)+1)</f>
        <v>-</v>
      </c>
      <c r="F190" s="6">
        <f>INDEX('Rm, МПа'!$D:$P,ROW(F190),COLUMN($P190)-COLUMN(F190)+1)</f>
        <v>392</v>
      </c>
      <c r="G190" s="6">
        <f>INDEX('Rm, МПа'!$D:$P,ROW(G190),COLUMN($P190)-COLUMN(G190)+1)</f>
        <v>392</v>
      </c>
      <c r="H190" s="6">
        <f>INDEX('Rm, МПа'!$D:$P,ROW(H190),COLUMN($P190)-COLUMN(H190)+1)</f>
        <v>422</v>
      </c>
      <c r="I190" s="6">
        <f>INDEX('Rm, МПа'!$D:$P,ROW(I190),COLUMN($P190)-COLUMN(I190)+1)</f>
        <v>432</v>
      </c>
      <c r="J190" s="6">
        <f>INDEX('Rm, МПа'!$D:$P,ROW(J190),COLUMN($P190)-COLUMN(J190)+1)</f>
        <v>441</v>
      </c>
      <c r="K190" s="6">
        <f>INDEX('Rm, МПа'!$D:$P,ROW(K190),COLUMN($P190)-COLUMN(K190)+1)</f>
        <v>441</v>
      </c>
      <c r="L190" s="6">
        <f>INDEX('Rm, МПа'!$D:$P,ROW(L190),COLUMN($P190)-COLUMN(L190)+1)</f>
        <v>451</v>
      </c>
      <c r="M190" s="6">
        <f>INDEX('Rm, МПа'!$D:$P,ROW(M190),COLUMN($P190)-COLUMN(M190)+1)</f>
        <v>451</v>
      </c>
      <c r="N190" s="6">
        <f>INDEX('Rm, МПа'!$D:$P,ROW(N190),COLUMN($P190)-COLUMN(N190)+1)</f>
        <v>461</v>
      </c>
      <c r="O190" s="6">
        <f>INDEX('Rm, МПа'!$D:$P,ROW(O190),COLUMN($P190)-COLUMN(O190)+1)</f>
        <v>461</v>
      </c>
      <c r="P190" s="16">
        <f>INDEX('Rm, МПа'!$D:$P,ROW(P190),COLUMN($P190)-COLUMN(P190)+1)</f>
        <v>470</v>
      </c>
      <c r="Q190" s="15" t="str">
        <f>INDEX('Rp0,2, МПа'!$D:$P,ROW(D190),COLUMN($P190)-COLUMN(D190)+1)</f>
        <v>-</v>
      </c>
      <c r="R190" s="6" t="str">
        <f>INDEX('Rp0,2, МПа'!$D:$P,ROW(E190),COLUMN($P190)-COLUMN(E190)+1)</f>
        <v>-</v>
      </c>
      <c r="S190" s="6">
        <f>INDEX('Rp0,2, МПа'!$D:$P,ROW(F190),COLUMN($P190)-COLUMN(F190)+1)</f>
        <v>167</v>
      </c>
      <c r="T190" s="6">
        <f>INDEX('Rp0,2, МПа'!$D:$P,ROW(G190),COLUMN($P190)-COLUMN(G190)+1)</f>
        <v>196</v>
      </c>
      <c r="U190" s="6">
        <f>INDEX('Rp0,2, МПа'!$D:$P,ROW(H190),COLUMN($P190)-COLUMN(H190)+1)</f>
        <v>196</v>
      </c>
      <c r="V190" s="6">
        <f>INDEX('Rp0,2, МПа'!$D:$P,ROW(I190),COLUMN($P190)-COLUMN(I190)+1)</f>
        <v>216</v>
      </c>
      <c r="W190" s="6">
        <f>INDEX('Rp0,2, МПа'!$D:$P,ROW(J190),COLUMN($P190)-COLUMN(J190)+1)</f>
        <v>216</v>
      </c>
      <c r="X190" s="6">
        <f>INDEX('Rp0,2, МПа'!$D:$P,ROW(K190),COLUMN($P190)-COLUMN(K190)+1)</f>
        <v>235</v>
      </c>
      <c r="Y190" s="6">
        <f>INDEX('Rp0,2, МПа'!$D:$P,ROW(L190),COLUMN($P190)-COLUMN(L190)+1)</f>
        <v>245</v>
      </c>
      <c r="Z190" s="6">
        <f>INDEX('Rp0,2, МПа'!$D:$P,ROW(M190),COLUMN($P190)-COLUMN(M190)+1)</f>
        <v>245</v>
      </c>
      <c r="AA190" s="6">
        <f>INDEX('Rp0,2, МПа'!$D:$P,ROW(N190),COLUMN($P190)-COLUMN(N190)+1)</f>
        <v>245</v>
      </c>
      <c r="AB190" s="6">
        <f>INDEX('Rp0,2, МПа'!$D:$P,ROW(O190),COLUMN($P190)-COLUMN(O190)+1)</f>
        <v>245</v>
      </c>
      <c r="AC190" s="16">
        <f>INDEX('Rp0,2, МПа'!$D:$P,ROW(P190),COLUMN($P190)-COLUMN(P190)+1)</f>
        <v>245</v>
      </c>
    </row>
    <row r="191" spans="1:29" ht="25.5" x14ac:dyDescent="0.25">
      <c r="A191" s="10" t="str">
        <f>INDEX('Обработка исходного'!B:B,ROW($B$3)+4*(ROW($B191)-ROW($B$3)))</f>
        <v>Сталь легированная хромомолибденованадиевая</v>
      </c>
      <c r="B191" s="10" t="str">
        <f>INDEX('Обработка исходного'!D:D,ROW($B$3)+4*(ROW($B191)-ROW($B$3)))</f>
        <v>12Х1МФ</v>
      </c>
      <c r="C191" s="10" t="str">
        <f>IF(ISBLANK(INDEX('Обработка исходного'!E:E,ROW($B$3)+4*(ROW($B191)-ROW($B$3)))),"",INDEX('Обработка исходного'!E:E,ROW($B$3)+4*(ROW($B191)-ROW($B$3))))</f>
        <v>Трубы бесшовные горячекатаные диаметром от 57 до 465 мм с толщиной стенки от 3,5 до 60 мм</v>
      </c>
      <c r="D191" s="15" t="str">
        <f>INDEX('Rm, МПа'!$D:$P,ROW(D191),COLUMN($P191)-COLUMN(D191)+1)</f>
        <v>-</v>
      </c>
      <c r="E191" s="6" t="str">
        <f>INDEX('Rm, МПа'!$D:$P,ROW(E191),COLUMN($P191)-COLUMN(E191)+1)</f>
        <v>-</v>
      </c>
      <c r="F191" s="6">
        <f>INDEX('Rm, МПа'!$D:$P,ROW(F191),COLUMN($P191)-COLUMN(F191)+1)</f>
        <v>294</v>
      </c>
      <c r="G191" s="6">
        <f>INDEX('Rm, МПа'!$D:$P,ROW(G191),COLUMN($P191)-COLUMN(G191)+1)</f>
        <v>343</v>
      </c>
      <c r="H191" s="6">
        <f>INDEX('Rm, МПа'!$D:$P,ROW(H191),COLUMN($P191)-COLUMN(H191)+1)</f>
        <v>372</v>
      </c>
      <c r="I191" s="6">
        <f>INDEX('Rm, МПа'!$D:$P,ROW(I191),COLUMN($P191)-COLUMN(I191)+1)</f>
        <v>392</v>
      </c>
      <c r="J191" s="6">
        <f>INDEX('Rm, МПа'!$D:$P,ROW(J191),COLUMN($P191)-COLUMN(J191)+1)</f>
        <v>412</v>
      </c>
      <c r="K191" s="6">
        <f>INDEX('Rm, МПа'!$D:$P,ROW(K191),COLUMN($P191)-COLUMN(K191)+1)</f>
        <v>412</v>
      </c>
      <c r="L191" s="6">
        <f>INDEX('Rm, МПа'!$D:$P,ROW(L191),COLUMN($P191)-COLUMN(L191)+1)</f>
        <v>422</v>
      </c>
      <c r="M191" s="6">
        <f>INDEX('Rm, МПа'!$D:$P,ROW(M191),COLUMN($P191)-COLUMN(M191)+1)</f>
        <v>422</v>
      </c>
      <c r="N191" s="6">
        <f>INDEX('Rm, МПа'!$D:$P,ROW(N191),COLUMN($P191)-COLUMN(N191)+1)</f>
        <v>432</v>
      </c>
      <c r="O191" s="6">
        <f>INDEX('Rm, МПа'!$D:$P,ROW(O191),COLUMN($P191)-COLUMN(O191)+1)</f>
        <v>432</v>
      </c>
      <c r="P191" s="16">
        <f>INDEX('Rm, МПа'!$D:$P,ROW(P191),COLUMN($P191)-COLUMN(P191)+1)</f>
        <v>441</v>
      </c>
      <c r="Q191" s="15" t="str">
        <f>INDEX('Rp0,2, МПа'!$D:$P,ROW(D191),COLUMN($P191)-COLUMN(D191)+1)</f>
        <v>-</v>
      </c>
      <c r="R191" s="6" t="str">
        <f>INDEX('Rp0,2, МПа'!$D:$P,ROW(E191),COLUMN($P191)-COLUMN(E191)+1)</f>
        <v>-</v>
      </c>
      <c r="S191" s="6">
        <f>INDEX('Rp0,2, МПа'!$D:$P,ROW(F191),COLUMN($P191)-COLUMN(F191)+1)</f>
        <v>186</v>
      </c>
      <c r="T191" s="6">
        <f>INDEX('Rp0,2, МПа'!$D:$P,ROW(G191),COLUMN($P191)-COLUMN(G191)+1)</f>
        <v>214</v>
      </c>
      <c r="U191" s="6">
        <f>INDEX('Rp0,2, МПа'!$D:$P,ROW(H191),COLUMN($P191)-COLUMN(H191)+1)</f>
        <v>216</v>
      </c>
      <c r="V191" s="6">
        <f>INDEX('Rp0,2, МПа'!$D:$P,ROW(I191),COLUMN($P191)-COLUMN(I191)+1)</f>
        <v>245</v>
      </c>
      <c r="W191" s="6">
        <f>INDEX('Rp0,2, МПа'!$D:$P,ROW(J191),COLUMN($P191)-COLUMN(J191)+1)</f>
        <v>255</v>
      </c>
      <c r="X191" s="6">
        <f>INDEX('Rp0,2, МПа'!$D:$P,ROW(K191),COLUMN($P191)-COLUMN(K191)+1)</f>
        <v>265</v>
      </c>
      <c r="Y191" s="6">
        <f>INDEX('Rp0,2, МПа'!$D:$P,ROW(L191),COLUMN($P191)-COLUMN(L191)+1)</f>
        <v>275</v>
      </c>
      <c r="Z191" s="6">
        <f>INDEX('Rp0,2, МПа'!$D:$P,ROW(M191),COLUMN($P191)-COLUMN(M191)+1)</f>
        <v>275</v>
      </c>
      <c r="AA191" s="6">
        <f>INDEX('Rp0,2, МПа'!$D:$P,ROW(N191),COLUMN($P191)-COLUMN(N191)+1)</f>
        <v>275</v>
      </c>
      <c r="AB191" s="6">
        <f>INDEX('Rp0,2, МПа'!$D:$P,ROW(O191),COLUMN($P191)-COLUMN(O191)+1)</f>
        <v>275</v>
      </c>
      <c r="AC191" s="16">
        <f>INDEX('Rp0,2, МПа'!$D:$P,ROW(P191),COLUMN($P191)-COLUMN(P191)+1)</f>
        <v>275</v>
      </c>
    </row>
    <row r="192" spans="1:29" ht="25.5" x14ac:dyDescent="0.25">
      <c r="A192" s="10" t="str">
        <f>INDEX('Обработка исходного'!B:B,ROW($B$3)+4*(ROW($B192)-ROW($B$3)))</f>
        <v>Сталь легированная хромомолибденованадиевая</v>
      </c>
      <c r="B192" s="10" t="str">
        <f>INDEX('Обработка исходного'!D:D,ROW($B$3)+4*(ROW($B192)-ROW($B$3)))</f>
        <v>12Х1МФ</v>
      </c>
      <c r="C192" s="10" t="str">
        <f>IF(ISBLANK(INDEX('Обработка исходного'!E:E,ROW($B$3)+4*(ROW($B192)-ROW($B$3)))),"",INDEX('Обработка исходного'!E:E,ROW($B$3)+4*(ROW($B192)-ROW($B$3))))</f>
        <v>Трубы холоднодеформируемые диаметром от 10 до 108 мм с толщиной стенки от 2 до 13 мм</v>
      </c>
      <c r="D192" s="15" t="str">
        <f>INDEX('Rm, МПа'!$D:$P,ROW(D192),COLUMN($P192)-COLUMN(D192)+1)</f>
        <v>-</v>
      </c>
      <c r="E192" s="6" t="str">
        <f>INDEX('Rm, МПа'!$D:$P,ROW(E192),COLUMN($P192)-COLUMN(E192)+1)</f>
        <v>-</v>
      </c>
      <c r="F192" s="6">
        <f>INDEX('Rm, МПа'!$D:$P,ROW(F192),COLUMN($P192)-COLUMN(F192)+1)</f>
        <v>294</v>
      </c>
      <c r="G192" s="6">
        <f>INDEX('Rm, МПа'!$D:$P,ROW(G192),COLUMN($P192)-COLUMN(G192)+1)</f>
        <v>343</v>
      </c>
      <c r="H192" s="6">
        <f>INDEX('Rm, МПа'!$D:$P,ROW(H192),COLUMN($P192)-COLUMN(H192)+1)</f>
        <v>372</v>
      </c>
      <c r="I192" s="6">
        <f>INDEX('Rm, МПа'!$D:$P,ROW(I192),COLUMN($P192)-COLUMN(I192)+1)</f>
        <v>392</v>
      </c>
      <c r="J192" s="6">
        <f>INDEX('Rm, МПа'!$D:$P,ROW(J192),COLUMN($P192)-COLUMN(J192)+1)</f>
        <v>412</v>
      </c>
      <c r="K192" s="6">
        <f>INDEX('Rm, МПа'!$D:$P,ROW(K192),COLUMN($P192)-COLUMN(K192)+1)</f>
        <v>412</v>
      </c>
      <c r="L192" s="6">
        <f>INDEX('Rm, МПа'!$D:$P,ROW(L192),COLUMN($P192)-COLUMN(L192)+1)</f>
        <v>422</v>
      </c>
      <c r="M192" s="6">
        <f>INDEX('Rm, МПа'!$D:$P,ROW(M192),COLUMN($P192)-COLUMN(M192)+1)</f>
        <v>422</v>
      </c>
      <c r="N192" s="6">
        <f>INDEX('Rm, МПа'!$D:$P,ROW(N192),COLUMN($P192)-COLUMN(N192)+1)</f>
        <v>432</v>
      </c>
      <c r="O192" s="6">
        <f>INDEX('Rm, МПа'!$D:$P,ROW(O192),COLUMN($P192)-COLUMN(O192)+1)</f>
        <v>432</v>
      </c>
      <c r="P192" s="16">
        <f>INDEX('Rm, МПа'!$D:$P,ROW(P192),COLUMN($P192)-COLUMN(P192)+1)</f>
        <v>441</v>
      </c>
      <c r="Q192" s="15" t="str">
        <f>INDEX('Rp0,2, МПа'!$D:$P,ROW(D192),COLUMN($P192)-COLUMN(D192)+1)</f>
        <v>-</v>
      </c>
      <c r="R192" s="6" t="str">
        <f>INDEX('Rp0,2, МПа'!$D:$P,ROW(E192),COLUMN($P192)-COLUMN(E192)+1)</f>
        <v>-</v>
      </c>
      <c r="S192" s="6">
        <f>INDEX('Rp0,2, МПа'!$D:$P,ROW(F192),COLUMN($P192)-COLUMN(F192)+1)</f>
        <v>186</v>
      </c>
      <c r="T192" s="6">
        <f>INDEX('Rp0,2, МПа'!$D:$P,ROW(G192),COLUMN($P192)-COLUMN(G192)+1)</f>
        <v>214</v>
      </c>
      <c r="U192" s="6">
        <f>INDEX('Rp0,2, МПа'!$D:$P,ROW(H192),COLUMN($P192)-COLUMN(H192)+1)</f>
        <v>216</v>
      </c>
      <c r="V192" s="6">
        <f>INDEX('Rp0,2, МПа'!$D:$P,ROW(I192),COLUMN($P192)-COLUMN(I192)+1)</f>
        <v>245</v>
      </c>
      <c r="W192" s="6">
        <f>INDEX('Rp0,2, МПа'!$D:$P,ROW(J192),COLUMN($P192)-COLUMN(J192)+1)</f>
        <v>255</v>
      </c>
      <c r="X192" s="6">
        <f>INDEX('Rp0,2, МПа'!$D:$P,ROW(K192),COLUMN($P192)-COLUMN(K192)+1)</f>
        <v>265</v>
      </c>
      <c r="Y192" s="6">
        <f>INDEX('Rp0,2, МПа'!$D:$P,ROW(L192),COLUMN($P192)-COLUMN(L192)+1)</f>
        <v>275</v>
      </c>
      <c r="Z192" s="6">
        <f>INDEX('Rp0,2, МПа'!$D:$P,ROW(M192),COLUMN($P192)-COLUMN(M192)+1)</f>
        <v>275</v>
      </c>
      <c r="AA192" s="6">
        <f>INDEX('Rp0,2, МПа'!$D:$P,ROW(N192),COLUMN($P192)-COLUMN(N192)+1)</f>
        <v>275</v>
      </c>
      <c r="AB192" s="6">
        <f>INDEX('Rp0,2, МПа'!$D:$P,ROW(O192),COLUMN($P192)-COLUMN(O192)+1)</f>
        <v>275</v>
      </c>
      <c r="AC192" s="16">
        <f>INDEX('Rp0,2, МПа'!$D:$P,ROW(P192),COLUMN($P192)-COLUMN(P192)+1)</f>
        <v>275</v>
      </c>
    </row>
    <row r="193" spans="1:29" ht="25.5" x14ac:dyDescent="0.25">
      <c r="A193" s="10" t="str">
        <f>INDEX('Обработка исходного'!B:B,ROW($B$3)+4*(ROW($B193)-ROW($B$3)))</f>
        <v>Сталь легированная хромомолибденованадиевая</v>
      </c>
      <c r="B193" s="10" t="str">
        <f>INDEX('Обработка исходного'!D:D,ROW($B$3)+4*(ROW($B193)-ROW($B$3)))</f>
        <v>25Х1МФ</v>
      </c>
      <c r="C193" s="10" t="str">
        <f>IF(ISBLANK(INDEX('Обработка исходного'!E:E,ROW($B$3)+4*(ROW($B193)-ROW($B$3)))),"",INDEX('Обработка исходного'!E:E,ROW($B$3)+4*(ROW($B193)-ROW($B$3))))</f>
        <v>Сталь горячекатаная, кованая, калиброванная диаметром или стороной квадрата до 90 мм</v>
      </c>
      <c r="D193" s="15" t="str">
        <f>INDEX('Rm, МПа'!$D:$P,ROW(D193),COLUMN($P193)-COLUMN(D193)+1)</f>
        <v>-</v>
      </c>
      <c r="E193" s="6" t="str">
        <f>INDEX('Rm, МПа'!$D:$P,ROW(E193),COLUMN($P193)-COLUMN(E193)+1)</f>
        <v>-</v>
      </c>
      <c r="F193" s="6">
        <f>INDEX('Rm, МПа'!$D:$P,ROW(F193),COLUMN($P193)-COLUMN(F193)+1)</f>
        <v>628</v>
      </c>
      <c r="G193" s="6">
        <f>INDEX('Rm, МПа'!$D:$P,ROW(G193),COLUMN($P193)-COLUMN(G193)+1)</f>
        <v>681</v>
      </c>
      <c r="H193" s="6">
        <f>INDEX('Rm, МПа'!$D:$P,ROW(H193),COLUMN($P193)-COLUMN(H193)+1)</f>
        <v>716</v>
      </c>
      <c r="I193" s="6">
        <f>INDEX('Rm, МПа'!$D:$P,ROW(I193),COLUMN($P193)-COLUMN(I193)+1)</f>
        <v>726</v>
      </c>
      <c r="J193" s="6">
        <f>INDEX('Rm, МПа'!$D:$P,ROW(J193),COLUMN($P193)-COLUMN(J193)+1)</f>
        <v>765</v>
      </c>
      <c r="K193" s="6">
        <f>INDEX('Rm, МПа'!$D:$P,ROW(K193),COLUMN($P193)-COLUMN(K193)+1)</f>
        <v>775</v>
      </c>
      <c r="L193" s="6">
        <f>INDEX('Rm, МПа'!$D:$P,ROW(L193),COLUMN($P193)-COLUMN(L193)+1)</f>
        <v>804</v>
      </c>
      <c r="M193" s="6">
        <f>INDEX('Rm, МПа'!$D:$P,ROW(M193),COLUMN($P193)-COLUMN(M193)+1)</f>
        <v>814</v>
      </c>
      <c r="N193" s="6">
        <f>INDEX('Rm, МПа'!$D:$P,ROW(N193),COLUMN($P193)-COLUMN(N193)+1)</f>
        <v>834</v>
      </c>
      <c r="O193" s="6">
        <f>INDEX('Rm, МПа'!$D:$P,ROW(O193),COLUMN($P193)-COLUMN(O193)+1)</f>
        <v>873</v>
      </c>
      <c r="P193" s="16">
        <f>INDEX('Rm, МПа'!$D:$P,ROW(P193),COLUMN($P193)-COLUMN(P193)+1)</f>
        <v>883</v>
      </c>
      <c r="Q193" s="15" t="str">
        <f>INDEX('Rp0,2, МПа'!$D:$P,ROW(D193),COLUMN($P193)-COLUMN(D193)+1)</f>
        <v>-</v>
      </c>
      <c r="R193" s="6" t="str">
        <f>INDEX('Rp0,2, МПа'!$D:$P,ROW(E193),COLUMN($P193)-COLUMN(E193)+1)</f>
        <v>-</v>
      </c>
      <c r="S193" s="6">
        <f>INDEX('Rp0,2, МПа'!$D:$P,ROW(F193),COLUMN($P193)-COLUMN(F193)+1)</f>
        <v>530</v>
      </c>
      <c r="T193" s="6">
        <f>INDEX('Rp0,2, МПа'!$D:$P,ROW(G193),COLUMN($P193)-COLUMN(G193)+1)</f>
        <v>540</v>
      </c>
      <c r="U193" s="6">
        <f>INDEX('Rp0,2, МПа'!$D:$P,ROW(H193),COLUMN($P193)-COLUMN(H193)+1)</f>
        <v>559</v>
      </c>
      <c r="V193" s="6">
        <f>INDEX('Rp0,2, МПа'!$D:$P,ROW(I193),COLUMN($P193)-COLUMN(I193)+1)</f>
        <v>569</v>
      </c>
      <c r="W193" s="6">
        <f>INDEX('Rp0,2, МПа'!$D:$P,ROW(J193),COLUMN($P193)-COLUMN(J193)+1)</f>
        <v>608</v>
      </c>
      <c r="X193" s="6">
        <f>INDEX('Rp0,2, МПа'!$D:$P,ROW(K193),COLUMN($P193)-COLUMN(K193)+1)</f>
        <v>618</v>
      </c>
      <c r="Y193" s="6">
        <f>INDEX('Rp0,2, МПа'!$D:$P,ROW(L193),COLUMN($P193)-COLUMN(L193)+1)</f>
        <v>647</v>
      </c>
      <c r="Z193" s="6">
        <f>INDEX('Rp0,2, МПа'!$D:$P,ROW(M193),COLUMN($P193)-COLUMN(M193)+1)</f>
        <v>657</v>
      </c>
      <c r="AA193" s="6">
        <f>INDEX('Rp0,2, МПа'!$D:$P,ROW(N193),COLUMN($P193)-COLUMN(N193)+1)</f>
        <v>697</v>
      </c>
      <c r="AB193" s="6">
        <f>INDEX('Rp0,2, МПа'!$D:$P,ROW(O193),COLUMN($P193)-COLUMN(O193)+1)</f>
        <v>706</v>
      </c>
      <c r="AC193" s="16">
        <f>INDEX('Rp0,2, МПа'!$D:$P,ROW(P193),COLUMN($P193)-COLUMN(P193)+1)</f>
        <v>736</v>
      </c>
    </row>
    <row r="194" spans="1:29" ht="25.5" x14ac:dyDescent="0.25">
      <c r="A194" s="10" t="str">
        <f>INDEX('Обработка исходного'!B:B,ROW($B$3)+4*(ROW($B194)-ROW($B$3)))</f>
        <v>Сталь легированная хромомолибденованадиевая</v>
      </c>
      <c r="B194" s="10" t="str">
        <f>INDEX('Обработка исходного'!D:D,ROW($B$3)+4*(ROW($B194)-ROW($B$3)))</f>
        <v>25Х1МФ</v>
      </c>
      <c r="C194" s="10" t="str">
        <f>IF(ISBLANK(INDEX('Обработка исходного'!E:E,ROW($B$3)+4*(ROW($B194)-ROW($B$3)))),"",INDEX('Обработка исходного'!E:E,ROW($B$3)+4*(ROW($B194)-ROW($B$3))))</f>
        <v>Сталь горячекатаная, кованая, калиброванная диаметром или стороной квадрата от 90 до 150 мм</v>
      </c>
      <c r="D194" s="15" t="str">
        <f>INDEX('Rm, МПа'!$D:$P,ROW(D194),COLUMN($P194)-COLUMN(D194)+1)</f>
        <v>-</v>
      </c>
      <c r="E194" s="6" t="str">
        <f>INDEX('Rm, МПа'!$D:$P,ROW(E194),COLUMN($P194)-COLUMN(E194)+1)</f>
        <v>-</v>
      </c>
      <c r="F194" s="6">
        <f>INDEX('Rm, МПа'!$D:$P,ROW(F194),COLUMN($P194)-COLUMN(F194)+1)</f>
        <v>628</v>
      </c>
      <c r="G194" s="6">
        <f>INDEX('Rm, МПа'!$D:$P,ROW(G194),COLUMN($P194)-COLUMN(G194)+1)</f>
        <v>681</v>
      </c>
      <c r="H194" s="6">
        <f>INDEX('Rm, МПа'!$D:$P,ROW(H194),COLUMN($P194)-COLUMN(H194)+1)</f>
        <v>716</v>
      </c>
      <c r="I194" s="6">
        <f>INDEX('Rm, МПа'!$D:$P,ROW(I194),COLUMN($P194)-COLUMN(I194)+1)</f>
        <v>726</v>
      </c>
      <c r="J194" s="6">
        <f>INDEX('Rm, МПа'!$D:$P,ROW(J194),COLUMN($P194)-COLUMN(J194)+1)</f>
        <v>765</v>
      </c>
      <c r="K194" s="6">
        <f>INDEX('Rm, МПа'!$D:$P,ROW(K194),COLUMN($P194)-COLUMN(K194)+1)</f>
        <v>775</v>
      </c>
      <c r="L194" s="6">
        <f>INDEX('Rm, МПа'!$D:$P,ROW(L194),COLUMN($P194)-COLUMN(L194)+1)</f>
        <v>804</v>
      </c>
      <c r="M194" s="6">
        <f>INDEX('Rm, МПа'!$D:$P,ROW(M194),COLUMN($P194)-COLUMN(M194)+1)</f>
        <v>814</v>
      </c>
      <c r="N194" s="6">
        <f>INDEX('Rm, МПа'!$D:$P,ROW(N194),COLUMN($P194)-COLUMN(N194)+1)</f>
        <v>834</v>
      </c>
      <c r="O194" s="6">
        <f>INDEX('Rm, МПа'!$D:$P,ROW(O194),COLUMN($P194)-COLUMN(O194)+1)</f>
        <v>873</v>
      </c>
      <c r="P194" s="16">
        <f>INDEX('Rm, МПа'!$D:$P,ROW(P194),COLUMN($P194)-COLUMN(P194)+1)</f>
        <v>883</v>
      </c>
      <c r="Q194" s="15" t="str">
        <f>INDEX('Rp0,2, МПа'!$D:$P,ROW(D194),COLUMN($P194)-COLUMN(D194)+1)</f>
        <v>-</v>
      </c>
      <c r="R194" s="6" t="str">
        <f>INDEX('Rp0,2, МПа'!$D:$P,ROW(E194),COLUMN($P194)-COLUMN(E194)+1)</f>
        <v>-</v>
      </c>
      <c r="S194" s="6">
        <f>INDEX('Rp0,2, МПа'!$D:$P,ROW(F194),COLUMN($P194)-COLUMN(F194)+1)</f>
        <v>530</v>
      </c>
      <c r="T194" s="6">
        <f>INDEX('Rp0,2, МПа'!$D:$P,ROW(G194),COLUMN($P194)-COLUMN(G194)+1)</f>
        <v>540</v>
      </c>
      <c r="U194" s="6">
        <f>INDEX('Rp0,2, МПа'!$D:$P,ROW(H194),COLUMN($P194)-COLUMN(H194)+1)</f>
        <v>559</v>
      </c>
      <c r="V194" s="6">
        <f>INDEX('Rp0,2, МПа'!$D:$P,ROW(I194),COLUMN($P194)-COLUMN(I194)+1)</f>
        <v>569</v>
      </c>
      <c r="W194" s="6">
        <f>INDEX('Rp0,2, МПа'!$D:$P,ROW(J194),COLUMN($P194)-COLUMN(J194)+1)</f>
        <v>608</v>
      </c>
      <c r="X194" s="6">
        <f>INDEX('Rp0,2, МПа'!$D:$P,ROW(K194),COLUMN($P194)-COLUMN(K194)+1)</f>
        <v>618</v>
      </c>
      <c r="Y194" s="6">
        <f>INDEX('Rp0,2, МПа'!$D:$P,ROW(L194),COLUMN($P194)-COLUMN(L194)+1)</f>
        <v>647</v>
      </c>
      <c r="Z194" s="6">
        <f>INDEX('Rp0,2, МПа'!$D:$P,ROW(M194),COLUMN($P194)-COLUMN(M194)+1)</f>
        <v>657</v>
      </c>
      <c r="AA194" s="6">
        <f>INDEX('Rp0,2, МПа'!$D:$P,ROW(N194),COLUMN($P194)-COLUMN(N194)+1)</f>
        <v>697</v>
      </c>
      <c r="AB194" s="6">
        <f>INDEX('Rp0,2, МПа'!$D:$P,ROW(O194),COLUMN($P194)-COLUMN(O194)+1)</f>
        <v>706</v>
      </c>
      <c r="AC194" s="16">
        <f>INDEX('Rp0,2, МПа'!$D:$P,ROW(P194),COLUMN($P194)-COLUMN(P194)+1)</f>
        <v>736</v>
      </c>
    </row>
    <row r="195" spans="1:29" ht="25.5" x14ac:dyDescent="0.25">
      <c r="A195" s="10" t="str">
        <f>INDEX('Обработка исходного'!B:B,ROW($B$3)+4*(ROW($B195)-ROW($B$3)))</f>
        <v>Сталь легированная хромомолибденованадиевая</v>
      </c>
      <c r="B195" s="10" t="str">
        <f>INDEX('Обработка исходного'!D:D,ROW($B$3)+4*(ROW($B195)-ROW($B$3)))</f>
        <v>25Х1МФ</v>
      </c>
      <c r="C195" s="10" t="str">
        <f>IF(ISBLANK(INDEX('Обработка исходного'!E:E,ROW($B$3)+4*(ROW($B195)-ROW($B$3)))),"",INDEX('Обработка исходного'!E:E,ROW($B$3)+4*(ROW($B195)-ROW($B$3))))</f>
        <v>Сталь горячекатаная, кованая, калиброванная диаметром или стороной квадрата от 150 до 200 мм</v>
      </c>
      <c r="D195" s="15" t="str">
        <f>INDEX('Rm, МПа'!$D:$P,ROW(D195),COLUMN($P195)-COLUMN(D195)+1)</f>
        <v>-</v>
      </c>
      <c r="E195" s="6" t="str">
        <f>INDEX('Rm, МПа'!$D:$P,ROW(E195),COLUMN($P195)-COLUMN(E195)+1)</f>
        <v>-</v>
      </c>
      <c r="F195" s="6">
        <f>INDEX('Rm, МПа'!$D:$P,ROW(F195),COLUMN($P195)-COLUMN(F195)+1)</f>
        <v>628</v>
      </c>
      <c r="G195" s="6">
        <f>INDEX('Rm, МПа'!$D:$P,ROW(G195),COLUMN($P195)-COLUMN(G195)+1)</f>
        <v>687</v>
      </c>
      <c r="H195" s="6">
        <f>INDEX('Rm, МПа'!$D:$P,ROW(H195),COLUMN($P195)-COLUMN(H195)+1)</f>
        <v>716</v>
      </c>
      <c r="I195" s="6">
        <f>INDEX('Rm, МПа'!$D:$P,ROW(I195),COLUMN($P195)-COLUMN(I195)+1)</f>
        <v>726</v>
      </c>
      <c r="J195" s="6">
        <f>INDEX('Rm, МПа'!$D:$P,ROW(J195),COLUMN($P195)-COLUMN(J195)+1)</f>
        <v>765</v>
      </c>
      <c r="K195" s="6">
        <f>INDEX('Rm, МПа'!$D:$P,ROW(K195),COLUMN($P195)-COLUMN(K195)+1)</f>
        <v>775</v>
      </c>
      <c r="L195" s="6">
        <f>INDEX('Rm, МПа'!$D:$P,ROW(L195),COLUMN($P195)-COLUMN(L195)+1)</f>
        <v>804</v>
      </c>
      <c r="M195" s="6">
        <f>INDEX('Rm, МПа'!$D:$P,ROW(M195),COLUMN($P195)-COLUMN(M195)+1)</f>
        <v>814</v>
      </c>
      <c r="N195" s="6">
        <f>INDEX('Rm, МПа'!$D:$P,ROW(N195),COLUMN($P195)-COLUMN(N195)+1)</f>
        <v>834</v>
      </c>
      <c r="O195" s="6">
        <f>INDEX('Rm, МПа'!$D:$P,ROW(O195),COLUMN($P195)-COLUMN(O195)+1)</f>
        <v>873</v>
      </c>
      <c r="P195" s="16">
        <f>INDEX('Rm, МПа'!$D:$P,ROW(P195),COLUMN($P195)-COLUMN(P195)+1)</f>
        <v>883</v>
      </c>
      <c r="Q195" s="15" t="str">
        <f>INDEX('Rp0,2, МПа'!$D:$P,ROW(D195),COLUMN($P195)-COLUMN(D195)+1)</f>
        <v>-</v>
      </c>
      <c r="R195" s="6" t="str">
        <f>INDEX('Rp0,2, МПа'!$D:$P,ROW(E195),COLUMN($P195)-COLUMN(E195)+1)</f>
        <v>-</v>
      </c>
      <c r="S195" s="6">
        <f>INDEX('Rp0,2, МПа'!$D:$P,ROW(F195),COLUMN($P195)-COLUMN(F195)+1)</f>
        <v>530</v>
      </c>
      <c r="T195" s="6">
        <f>INDEX('Rp0,2, МПа'!$D:$P,ROW(G195),COLUMN($P195)-COLUMN(G195)+1)</f>
        <v>540</v>
      </c>
      <c r="U195" s="6">
        <f>INDEX('Rp0,2, МПа'!$D:$P,ROW(H195),COLUMN($P195)-COLUMN(H195)+1)</f>
        <v>559</v>
      </c>
      <c r="V195" s="6">
        <f>INDEX('Rp0,2, МПа'!$D:$P,ROW(I195),COLUMN($P195)-COLUMN(I195)+1)</f>
        <v>569</v>
      </c>
      <c r="W195" s="6">
        <f>INDEX('Rp0,2, МПа'!$D:$P,ROW(J195),COLUMN($P195)-COLUMN(J195)+1)</f>
        <v>608</v>
      </c>
      <c r="X195" s="6">
        <f>INDEX('Rp0,2, МПа'!$D:$P,ROW(K195),COLUMN($P195)-COLUMN(K195)+1)</f>
        <v>618</v>
      </c>
      <c r="Y195" s="6">
        <f>INDEX('Rp0,2, МПа'!$D:$P,ROW(L195),COLUMN($P195)-COLUMN(L195)+1)</f>
        <v>647</v>
      </c>
      <c r="Z195" s="6">
        <f>INDEX('Rp0,2, МПа'!$D:$P,ROW(M195),COLUMN($P195)-COLUMN(M195)+1)</f>
        <v>657</v>
      </c>
      <c r="AA195" s="6">
        <f>INDEX('Rp0,2, МПа'!$D:$P,ROW(N195),COLUMN($P195)-COLUMN(N195)+1)</f>
        <v>697</v>
      </c>
      <c r="AB195" s="6">
        <f>INDEX('Rp0,2, МПа'!$D:$P,ROW(O195),COLUMN($P195)-COLUMN(O195)+1)</f>
        <v>706</v>
      </c>
      <c r="AC195" s="16">
        <f>INDEX('Rp0,2, МПа'!$D:$P,ROW(P195),COLUMN($P195)-COLUMN(P195)+1)</f>
        <v>736</v>
      </c>
    </row>
    <row r="196" spans="1:29" ht="25.5" x14ac:dyDescent="0.25">
      <c r="A196" s="10" t="str">
        <f>INDEX('Обработка исходного'!B:B,ROW($B$3)+4*(ROW($B196)-ROW($B$3)))</f>
        <v>Сталь легированная хромомолибденованадиевая</v>
      </c>
      <c r="B196" s="10" t="str">
        <f>INDEX('Обработка исходного'!D:D,ROW($B$3)+4*(ROW($B196)-ROW($B$3)))</f>
        <v>25Х1МФ</v>
      </c>
      <c r="C196" s="10" t="str">
        <f>IF(ISBLANK(INDEX('Обработка исходного'!E:E,ROW($B$3)+4*(ROW($B196)-ROW($B$3)))),"",INDEX('Обработка исходного'!E:E,ROW($B$3)+4*(ROW($B196)-ROW($B$3))))</f>
        <v>Заготовки крепежных деталей толщиной или диаметром до 200 мм, КП490*</v>
      </c>
      <c r="D196" s="15" t="str">
        <f>INDEX('Rm, МПа'!$D:$P,ROW(D196),COLUMN($P196)-COLUMN(D196)+1)</f>
        <v>-</v>
      </c>
      <c r="E196" s="6" t="str">
        <f>INDEX('Rm, МПа'!$D:$P,ROW(E196),COLUMN($P196)-COLUMN(E196)+1)</f>
        <v>-</v>
      </c>
      <c r="F196" s="6">
        <f>INDEX('Rm, МПа'!$D:$P,ROW(F196),COLUMN($P196)-COLUMN(F196)+1)</f>
        <v>412</v>
      </c>
      <c r="G196" s="6">
        <f>INDEX('Rm, МПа'!$D:$P,ROW(G196),COLUMN($P196)-COLUMN(G196)+1)</f>
        <v>461</v>
      </c>
      <c r="H196" s="6">
        <f>INDEX('Rm, МПа'!$D:$P,ROW(H196),COLUMN($P196)-COLUMN(H196)+1)</f>
        <v>471</v>
      </c>
      <c r="I196" s="6">
        <f>INDEX('Rm, МПа'!$D:$P,ROW(I196),COLUMN($P196)-COLUMN(I196)+1)</f>
        <v>481</v>
      </c>
      <c r="J196" s="6">
        <f>INDEX('Rm, МПа'!$D:$P,ROW(J196),COLUMN($P196)-COLUMN(J196)+1)</f>
        <v>510</v>
      </c>
      <c r="K196" s="6">
        <f>INDEX('Rm, МПа'!$D:$P,ROW(K196),COLUMN($P196)-COLUMN(K196)+1)</f>
        <v>510</v>
      </c>
      <c r="L196" s="6">
        <f>INDEX('Rm, МПа'!$D:$P,ROW(L196),COLUMN($P196)-COLUMN(L196)+1)</f>
        <v>540</v>
      </c>
      <c r="M196" s="6">
        <f>INDEX('Rm, МПа'!$D:$P,ROW(M196),COLUMN($P196)-COLUMN(M196)+1)</f>
        <v>540</v>
      </c>
      <c r="N196" s="6">
        <f>INDEX('Rm, МПа'!$D:$P,ROW(N196),COLUMN($P196)-COLUMN(N196)+1)</f>
        <v>549</v>
      </c>
      <c r="O196" s="6">
        <f>INDEX('Rm, МПа'!$D:$P,ROW(O196),COLUMN($P196)-COLUMN(O196)+1)</f>
        <v>579</v>
      </c>
      <c r="P196" s="16">
        <f>INDEX('Rm, МПа'!$D:$P,ROW(P196),COLUMN($P196)-COLUMN(P196)+1)</f>
        <v>589</v>
      </c>
      <c r="Q196" s="15" t="str">
        <f>INDEX('Rp0,2, МПа'!$D:$P,ROW(D196),COLUMN($P196)-COLUMN(D196)+1)</f>
        <v>-</v>
      </c>
      <c r="R196" s="6" t="str">
        <f>INDEX('Rp0,2, МПа'!$D:$P,ROW(E196),COLUMN($P196)-COLUMN(E196)+1)</f>
        <v>-</v>
      </c>
      <c r="S196" s="6">
        <f>INDEX('Rp0,2, МПа'!$D:$P,ROW(F196),COLUMN($P196)-COLUMN(F196)+1)</f>
        <v>323</v>
      </c>
      <c r="T196" s="6">
        <f>INDEX('Rp0,2, МПа'!$D:$P,ROW(G196),COLUMN($P196)-COLUMN(G196)+1)</f>
        <v>323</v>
      </c>
      <c r="U196" s="6">
        <f>INDEX('Rp0,2, МПа'!$D:$P,ROW(H196),COLUMN($P196)-COLUMN(H196)+1)</f>
        <v>343</v>
      </c>
      <c r="V196" s="6">
        <f>INDEX('Rp0,2, МПа'!$D:$P,ROW(I196),COLUMN($P196)-COLUMN(I196)+1)</f>
        <v>343</v>
      </c>
      <c r="W196" s="6">
        <f>INDEX('Rp0,2, МПа'!$D:$P,ROW(J196),COLUMN($P196)-COLUMN(J196)+1)</f>
        <v>402</v>
      </c>
      <c r="X196" s="6">
        <f>INDEX('Rp0,2, МПа'!$D:$P,ROW(K196),COLUMN($P196)-COLUMN(K196)+1)</f>
        <v>412</v>
      </c>
      <c r="Y196" s="6">
        <f>INDEX('Rp0,2, МПа'!$D:$P,ROW(L196),COLUMN($P196)-COLUMN(L196)+1)</f>
        <v>432</v>
      </c>
      <c r="Z196" s="6">
        <f>INDEX('Rp0,2, МПа'!$D:$P,ROW(M196),COLUMN($P196)-COLUMN(M196)+1)</f>
        <v>432</v>
      </c>
      <c r="AA196" s="6">
        <f>INDEX('Rp0,2, МПа'!$D:$P,ROW(N196),COLUMN($P196)-COLUMN(N196)+1)</f>
        <v>461</v>
      </c>
      <c r="AB196" s="6">
        <f>INDEX('Rp0,2, МПа'!$D:$P,ROW(O196),COLUMN($P196)-COLUMN(O196)+1)</f>
        <v>471</v>
      </c>
      <c r="AC196" s="16">
        <f>INDEX('Rp0,2, МПа'!$D:$P,ROW(P196),COLUMN($P196)-COLUMN(P196)+1)</f>
        <v>490</v>
      </c>
    </row>
    <row r="197" spans="1:29" ht="25.5" x14ac:dyDescent="0.25">
      <c r="A197" s="10" t="str">
        <f>INDEX('Обработка исходного'!B:B,ROW($B$3)+4*(ROW($B197)-ROW($B$3)))</f>
        <v>Сталь легированная хромомолибденованадиевая</v>
      </c>
      <c r="B197" s="10" t="str">
        <f>INDEX('Обработка исходного'!D:D,ROW($B$3)+4*(ROW($B197)-ROW($B$3)))</f>
        <v>25Х1МФ</v>
      </c>
      <c r="C197" s="10" t="str">
        <f>IF(ISBLANK(INDEX('Обработка исходного'!E:E,ROW($B$3)+4*(ROW($B197)-ROW($B$3)))),"",INDEX('Обработка исходного'!E:E,ROW($B$3)+4*(ROW($B197)-ROW($B$3))))</f>
        <v>Заготовки крепежных деталей толщиной или диаметром до 200 мм КП590*</v>
      </c>
      <c r="D197" s="15" t="str">
        <f>INDEX('Rm, МПа'!$D:$P,ROW(D197),COLUMN($P197)-COLUMN(D197)+1)</f>
        <v>-</v>
      </c>
      <c r="E197" s="6" t="str">
        <f>INDEX('Rm, МПа'!$D:$P,ROW(E197),COLUMN($P197)-COLUMN(E197)+1)</f>
        <v>-</v>
      </c>
      <c r="F197" s="6">
        <f>INDEX('Rm, МПа'!$D:$P,ROW(F197),COLUMN($P197)-COLUMN(F197)+1)</f>
        <v>510</v>
      </c>
      <c r="G197" s="6">
        <f>INDEX('Rm, МПа'!$D:$P,ROW(G197),COLUMN($P197)-COLUMN(G197)+1)</f>
        <v>569</v>
      </c>
      <c r="H197" s="6">
        <f>INDEX('Rm, МПа'!$D:$P,ROW(H197),COLUMN($P197)-COLUMN(H197)+1)</f>
        <v>589</v>
      </c>
      <c r="I197" s="6">
        <f>INDEX('Rm, МПа'!$D:$P,ROW(I197),COLUMN($P197)-COLUMN(I197)+1)</f>
        <v>598</v>
      </c>
      <c r="J197" s="6">
        <f>INDEX('Rm, МПа'!$D:$P,ROW(J197),COLUMN($P197)-COLUMN(J197)+1)</f>
        <v>628</v>
      </c>
      <c r="K197" s="6">
        <f>INDEX('Rm, МПа'!$D:$P,ROW(K197),COLUMN($P197)-COLUMN(K197)+1)</f>
        <v>628</v>
      </c>
      <c r="L197" s="6">
        <f>INDEX('Rm, МПа'!$D:$P,ROW(L197),COLUMN($P197)-COLUMN(L197)+1)</f>
        <v>667</v>
      </c>
      <c r="M197" s="6">
        <f>INDEX('Rm, МПа'!$D:$P,ROW(M197),COLUMN($P197)-COLUMN(M197)+1)</f>
        <v>667</v>
      </c>
      <c r="N197" s="6">
        <f>INDEX('Rm, МПа'!$D:$P,ROW(N197),COLUMN($P197)-COLUMN(N197)+1)</f>
        <v>687</v>
      </c>
      <c r="O197" s="6">
        <f>INDEX('Rm, МПа'!$D:$P,ROW(O197),COLUMN($P197)-COLUMN(O197)+1)</f>
        <v>716</v>
      </c>
      <c r="P197" s="16">
        <f>INDEX('Rm, МПа'!$D:$P,ROW(P197),COLUMN($P197)-COLUMN(P197)+1)</f>
        <v>736</v>
      </c>
      <c r="Q197" s="15" t="str">
        <f>INDEX('Rp0,2, МПа'!$D:$P,ROW(D197),COLUMN($P197)-COLUMN(D197)+1)</f>
        <v>-</v>
      </c>
      <c r="R197" s="6" t="str">
        <f>INDEX('Rp0,2, МПа'!$D:$P,ROW(E197),COLUMN($P197)-COLUMN(E197)+1)</f>
        <v>-</v>
      </c>
      <c r="S197" s="6">
        <f>INDEX('Rp0,2, МПа'!$D:$P,ROW(F197),COLUMN($P197)-COLUMN(F197)+1)</f>
        <v>422</v>
      </c>
      <c r="T197" s="6">
        <f>INDEX('Rp0,2, МПа'!$D:$P,ROW(G197),COLUMN($P197)-COLUMN(G197)+1)</f>
        <v>432</v>
      </c>
      <c r="U197" s="6">
        <f>INDEX('Rp0,2, МПа'!$D:$P,ROW(H197),COLUMN($P197)-COLUMN(H197)+1)</f>
        <v>441</v>
      </c>
      <c r="V197" s="6">
        <f>INDEX('Rp0,2, МПа'!$D:$P,ROW(I197),COLUMN($P197)-COLUMN(I197)+1)</f>
        <v>451</v>
      </c>
      <c r="W197" s="6">
        <f>INDEX('Rp0,2, МПа'!$D:$P,ROW(J197),COLUMN($P197)-COLUMN(J197)+1)</f>
        <v>481</v>
      </c>
      <c r="X197" s="6">
        <f>INDEX('Rp0,2, МПа'!$D:$P,ROW(K197),COLUMN($P197)-COLUMN(K197)+1)</f>
        <v>491</v>
      </c>
      <c r="Y197" s="6">
        <f>INDEX('Rp0,2, МПа'!$D:$P,ROW(L197),COLUMN($P197)-COLUMN(L197)+1)</f>
        <v>510</v>
      </c>
      <c r="Z197" s="6">
        <f>INDEX('Rp0,2, МПа'!$D:$P,ROW(M197),COLUMN($P197)-COLUMN(M197)+1)</f>
        <v>520</v>
      </c>
      <c r="AA197" s="6">
        <f>INDEX('Rp0,2, МПа'!$D:$P,ROW(N197),COLUMN($P197)-COLUMN(N197)+1)</f>
        <v>549</v>
      </c>
      <c r="AB197" s="6">
        <f>INDEX('Rp0,2, МПа'!$D:$P,ROW(O197),COLUMN($P197)-COLUMN(O197)+1)</f>
        <v>559</v>
      </c>
      <c r="AC197" s="16">
        <f>INDEX('Rp0,2, МПа'!$D:$P,ROW(P197),COLUMN($P197)-COLUMN(P197)+1)</f>
        <v>590</v>
      </c>
    </row>
    <row r="198" spans="1:29" ht="25.5" x14ac:dyDescent="0.25">
      <c r="A198" s="10" t="str">
        <f>INDEX('Обработка исходного'!B:B,ROW($B$3)+4*(ROW($B198)-ROW($B$3)))</f>
        <v>Сталь легированная хромомолибденованадиевая</v>
      </c>
      <c r="B198" s="10" t="str">
        <f>INDEX('Обработка исходного'!D:D,ROW($B$3)+4*(ROW($B198)-ROW($B$3)))</f>
        <v>25Х1МФ</v>
      </c>
      <c r="C198" s="10" t="str">
        <f>IF(ISBLANK(INDEX('Обработка исходного'!E:E,ROW($B$3)+4*(ROW($B198)-ROW($B$3)))),"",INDEX('Обработка исходного'!E:E,ROW($B$3)+4*(ROW($B198)-ROW($B$3))))</f>
        <v>Заготовки крепежных деталей толщиной или диаметром до 200 мм, КП640*</v>
      </c>
      <c r="D198" s="15" t="str">
        <f>INDEX('Rm, МПа'!$D:$P,ROW(D198),COLUMN($P198)-COLUMN(D198)+1)</f>
        <v>-</v>
      </c>
      <c r="E198" s="6" t="str">
        <f>INDEX('Rm, МПа'!$D:$P,ROW(E198),COLUMN($P198)-COLUMN(E198)+1)</f>
        <v>-</v>
      </c>
      <c r="F198" s="6">
        <f>INDEX('Rm, МПа'!$D:$P,ROW(F198),COLUMN($P198)-COLUMN(F198)+1)</f>
        <v>549</v>
      </c>
      <c r="G198" s="6">
        <f>INDEX('Rm, МПа'!$D:$P,ROW(G198),COLUMN($P198)-COLUMN(G198)+1)</f>
        <v>608</v>
      </c>
      <c r="H198" s="6">
        <f>INDEX('Rm, МПа'!$D:$P,ROW(H198),COLUMN($P198)-COLUMN(H198)+1)</f>
        <v>628</v>
      </c>
      <c r="I198" s="6">
        <f>INDEX('Rm, МПа'!$D:$P,ROW(I198),COLUMN($P198)-COLUMN(I198)+1)</f>
        <v>638</v>
      </c>
      <c r="J198" s="6">
        <f>INDEX('Rm, МПа'!$D:$P,ROW(J198),COLUMN($P198)-COLUMN(J198)+1)</f>
        <v>687</v>
      </c>
      <c r="K198" s="6">
        <f>INDEX('Rm, МПа'!$D:$P,ROW(K198),COLUMN($P198)-COLUMN(K198)+1)</f>
        <v>687</v>
      </c>
      <c r="L198" s="6">
        <f>INDEX('Rm, МПа'!$D:$P,ROW(L198),COLUMN($P198)-COLUMN(L198)+1)</f>
        <v>706</v>
      </c>
      <c r="M198" s="6">
        <f>INDEX('Rm, МПа'!$D:$P,ROW(M198),COLUMN($P198)-COLUMN(M198)+1)</f>
        <v>716</v>
      </c>
      <c r="N198" s="6">
        <f>INDEX('Rm, МПа'!$D:$P,ROW(N198),COLUMN($P198)-COLUMN(N198)+1)</f>
        <v>736</v>
      </c>
      <c r="O198" s="6">
        <f>INDEX('Rm, МПа'!$D:$P,ROW(O198),COLUMN($P198)-COLUMN(O198)+1)</f>
        <v>775</v>
      </c>
      <c r="P198" s="16">
        <f>INDEX('Rm, МПа'!$D:$P,ROW(P198),COLUMN($P198)-COLUMN(P198)+1)</f>
        <v>785</v>
      </c>
      <c r="Q198" s="15" t="str">
        <f>INDEX('Rp0,2, МПа'!$D:$P,ROW(D198),COLUMN($P198)-COLUMN(D198)+1)</f>
        <v>-</v>
      </c>
      <c r="R198" s="6" t="str">
        <f>INDEX('Rp0,2, МПа'!$D:$P,ROW(E198),COLUMN($P198)-COLUMN(E198)+1)</f>
        <v>-</v>
      </c>
      <c r="S198" s="6">
        <f>INDEX('Rp0,2, МПа'!$D:$P,ROW(F198),COLUMN($P198)-COLUMN(F198)+1)</f>
        <v>461</v>
      </c>
      <c r="T198" s="6">
        <f>INDEX('Rp0,2, МПа'!$D:$P,ROW(G198),COLUMN($P198)-COLUMN(G198)+1)</f>
        <v>471</v>
      </c>
      <c r="U198" s="6">
        <f>INDEX('Rp0,2, МПа'!$D:$P,ROW(H198),COLUMN($P198)-COLUMN(H198)+1)</f>
        <v>481</v>
      </c>
      <c r="V198" s="6">
        <f>INDEX('Rp0,2, МПа'!$D:$P,ROW(I198),COLUMN($P198)-COLUMN(I198)+1)</f>
        <v>491</v>
      </c>
      <c r="W198" s="6">
        <f>INDEX('Rp0,2, МПа'!$D:$P,ROW(J198),COLUMN($P198)-COLUMN(J198)+1)</f>
        <v>530</v>
      </c>
      <c r="X198" s="6">
        <f>INDEX('Rp0,2, МПа'!$D:$P,ROW(K198),COLUMN($P198)-COLUMN(K198)+1)</f>
        <v>540</v>
      </c>
      <c r="Y198" s="6">
        <f>INDEX('Rp0,2, МПа'!$D:$P,ROW(L198),COLUMN($P198)-COLUMN(L198)+1)</f>
        <v>559</v>
      </c>
      <c r="Z198" s="6">
        <f>INDEX('Rp0,2, МПа'!$D:$P,ROW(M198),COLUMN($P198)-COLUMN(M198)+1)</f>
        <v>569</v>
      </c>
      <c r="AA198" s="6">
        <f>INDEX('Rp0,2, МПа'!$D:$P,ROW(N198),COLUMN($P198)-COLUMN(N198)+1)</f>
        <v>598</v>
      </c>
      <c r="AB198" s="6">
        <f>INDEX('Rp0,2, МПа'!$D:$P,ROW(O198),COLUMN($P198)-COLUMN(O198)+1)</f>
        <v>608</v>
      </c>
      <c r="AC198" s="16">
        <f>INDEX('Rp0,2, МПа'!$D:$P,ROW(P198),COLUMN($P198)-COLUMN(P198)+1)</f>
        <v>640</v>
      </c>
    </row>
    <row r="199" spans="1:29" ht="25.5" x14ac:dyDescent="0.25">
      <c r="A199" s="10" t="str">
        <f>INDEX('Обработка исходного'!B:B,ROW($B$3)+4*(ROW($B199)-ROW($B$3)))</f>
        <v>Сталь легированная хромомолибденованадиевая</v>
      </c>
      <c r="B199" s="10" t="str">
        <f>INDEX('Обработка исходного'!D:D,ROW($B$3)+4*(ROW($B199)-ROW($B$3)))</f>
        <v>25Х1МФ</v>
      </c>
      <c r="C199" s="10" t="str">
        <f>IF(ISBLANK(INDEX('Обработка исходного'!E:E,ROW($B$3)+4*(ROW($B199)-ROW($B$3)))),"",INDEX('Обработка исходного'!E:E,ROW($B$3)+4*(ROW($B199)-ROW($B$3))))</f>
        <v>Заготовки крепежных деталей толщиной или диаметром до 200 мм, КП670*</v>
      </c>
      <c r="D199" s="15" t="str">
        <f>INDEX('Rm, МПа'!$D:$P,ROW(D199),COLUMN($P199)-COLUMN(D199)+1)</f>
        <v>-</v>
      </c>
      <c r="E199" s="6" t="str">
        <f>INDEX('Rm, МПа'!$D:$P,ROW(E199),COLUMN($P199)-COLUMN(E199)+1)</f>
        <v>-</v>
      </c>
      <c r="F199" s="6">
        <f>INDEX('Rm, МПа'!$D:$P,ROW(F199),COLUMN($P199)-COLUMN(F199)+1)</f>
        <v>529</v>
      </c>
      <c r="G199" s="6">
        <f>INDEX('Rm, МПа'!$D:$P,ROW(G199),COLUMN($P199)-COLUMN(G199)+1)</f>
        <v>589</v>
      </c>
      <c r="H199" s="6">
        <f>INDEX('Rm, МПа'!$D:$P,ROW(H199),COLUMN($P199)-COLUMN(H199)+1)</f>
        <v>645</v>
      </c>
      <c r="I199" s="6">
        <f>INDEX('Rm, МПа'!$D:$P,ROW(I199),COLUMN($P199)-COLUMN(I199)+1)</f>
        <v>695</v>
      </c>
      <c r="J199" s="6">
        <f>INDEX('Rm, МПа'!$D:$P,ROW(J199),COLUMN($P199)-COLUMN(J199)+1)</f>
        <v>725</v>
      </c>
      <c r="K199" s="6">
        <f>INDEX('Rm, МПа'!$D:$P,ROW(K199),COLUMN($P199)-COLUMN(K199)+1)</f>
        <v>755</v>
      </c>
      <c r="L199" s="6">
        <f>INDEX('Rm, МПа'!$D:$P,ROW(L199),COLUMN($P199)-COLUMN(L199)+1)</f>
        <v>765</v>
      </c>
      <c r="M199" s="6">
        <f>INDEX('Rm, МПа'!$D:$P,ROW(M199),COLUMN($P199)-COLUMN(M199)+1)</f>
        <v>765</v>
      </c>
      <c r="N199" s="6">
        <f>INDEX('Rm, МПа'!$D:$P,ROW(N199),COLUMN($P199)-COLUMN(N199)+1)</f>
        <v>775</v>
      </c>
      <c r="O199" s="6">
        <f>INDEX('Rm, МПа'!$D:$P,ROW(O199),COLUMN($P199)-COLUMN(O199)+1)</f>
        <v>775</v>
      </c>
      <c r="P199" s="16">
        <f>INDEX('Rm, МПа'!$D:$P,ROW(P199),COLUMN($P199)-COLUMN(P199)+1)</f>
        <v>785</v>
      </c>
      <c r="Q199" s="15" t="str">
        <f>INDEX('Rp0,2, МПа'!$D:$P,ROW(D199),COLUMN($P199)-COLUMN(D199)+1)</f>
        <v>-</v>
      </c>
      <c r="R199" s="6" t="str">
        <f>INDEX('Rp0,2, МПа'!$D:$P,ROW(E199),COLUMN($P199)-COLUMN(E199)+1)</f>
        <v>-</v>
      </c>
      <c r="S199" s="6">
        <f>INDEX('Rp0,2, МПа'!$D:$P,ROW(F199),COLUMN($P199)-COLUMN(F199)+1)</f>
        <v>402</v>
      </c>
      <c r="T199" s="6">
        <f>INDEX('Rp0,2, МПа'!$D:$P,ROW(G199),COLUMN($P199)-COLUMN(G199)+1)</f>
        <v>452</v>
      </c>
      <c r="U199" s="6">
        <f>INDEX('Rp0,2, МПа'!$D:$P,ROW(H199),COLUMN($P199)-COLUMN(H199)+1)</f>
        <v>490</v>
      </c>
      <c r="V199" s="6">
        <f>INDEX('Rp0,2, МПа'!$D:$P,ROW(I199),COLUMN($P199)-COLUMN(I199)+1)</f>
        <v>520</v>
      </c>
      <c r="W199" s="6">
        <f>INDEX('Rp0,2, МПа'!$D:$P,ROW(J199),COLUMN($P199)-COLUMN(J199)+1)</f>
        <v>559</v>
      </c>
      <c r="X199" s="6">
        <f>INDEX('Rp0,2, МПа'!$D:$P,ROW(K199),COLUMN($P199)-COLUMN(K199)+1)</f>
        <v>589</v>
      </c>
      <c r="Y199" s="6">
        <f>INDEX('Rp0,2, МПа'!$D:$P,ROW(L199),COLUMN($P199)-COLUMN(L199)+1)</f>
        <v>608</v>
      </c>
      <c r="Z199" s="6">
        <f>INDEX('Rp0,2, МПа'!$D:$P,ROW(M199),COLUMN($P199)-COLUMN(M199)+1)</f>
        <v>628</v>
      </c>
      <c r="AA199" s="6">
        <f>INDEX('Rp0,2, МПа'!$D:$P,ROW(N199),COLUMN($P199)-COLUMN(N199)+1)</f>
        <v>638</v>
      </c>
      <c r="AB199" s="6">
        <f>INDEX('Rp0,2, МПа'!$D:$P,ROW(O199),COLUMN($P199)-COLUMN(O199)+1)</f>
        <v>638</v>
      </c>
      <c r="AC199" s="16">
        <f>INDEX('Rp0,2, МПа'!$D:$P,ROW(P199),COLUMN($P199)-COLUMN(P199)+1)</f>
        <v>670</v>
      </c>
    </row>
    <row r="200" spans="1:29" ht="25.5" x14ac:dyDescent="0.25">
      <c r="A200" s="10" t="str">
        <f>INDEX('Обработка исходного'!B:B,ROW($B$3)+4*(ROW($B200)-ROW($B$3)))</f>
        <v>Сталь легированная хромомолибденованадиевая</v>
      </c>
      <c r="B200" s="10" t="str">
        <f>INDEX('Обработка исходного'!D:D,ROW($B$3)+4*(ROW($B200)-ROW($B$3)))</f>
        <v>15Х1М1Ф</v>
      </c>
      <c r="C200" s="10" t="str">
        <f>IF(ISBLANK(INDEX('Обработка исходного'!E:E,ROW($B$3)+4*(ROW($B200)-ROW($B$3)))),"",INDEX('Обработка исходного'!E:E,ROW($B$3)+4*(ROW($B200)-ROW($B$3))))</f>
        <v>Трубы бесшовные горячекатаные с наружным диаметром от 57 до 465 мм с толщиной стенки от 3,5 до 60 мм</v>
      </c>
      <c r="D200" s="15" t="str">
        <f>INDEX('Rm, МПа'!$D:$P,ROW(D200),COLUMN($P200)-COLUMN(D200)+1)</f>
        <v>-</v>
      </c>
      <c r="E200" s="6">
        <f>INDEX('Rm, МПа'!$D:$P,ROW(E200),COLUMN($P200)-COLUMN(E200)+1)</f>
        <v>323</v>
      </c>
      <c r="F200" s="6">
        <f>INDEX('Rm, МПа'!$D:$P,ROW(F200),COLUMN($P200)-COLUMN(F200)+1)</f>
        <v>333</v>
      </c>
      <c r="G200" s="6">
        <f>INDEX('Rm, МПа'!$D:$P,ROW(G200),COLUMN($P200)-COLUMN(G200)+1)</f>
        <v>392</v>
      </c>
      <c r="H200" s="6">
        <f>INDEX('Rm, МПа'!$D:$P,ROW(H200),COLUMN($P200)-COLUMN(H200)+1)</f>
        <v>412</v>
      </c>
      <c r="I200" s="6">
        <f>INDEX('Rm, МПа'!$D:$P,ROW(I200),COLUMN($P200)-COLUMN(I200)+1)</f>
        <v>441</v>
      </c>
      <c r="J200" s="6">
        <f>INDEX('Rm, МПа'!$D:$P,ROW(J200),COLUMN($P200)-COLUMN(J200)+1)</f>
        <v>471</v>
      </c>
      <c r="K200" s="6">
        <f>INDEX('Rm, МПа'!$D:$P,ROW(K200),COLUMN($P200)-COLUMN(K200)+1)</f>
        <v>471</v>
      </c>
      <c r="L200" s="6">
        <f>INDEX('Rm, МПа'!$D:$P,ROW(L200),COLUMN($P200)-COLUMN(L200)+1)</f>
        <v>491</v>
      </c>
      <c r="M200" s="6">
        <f>INDEX('Rm, МПа'!$D:$P,ROW(M200),COLUMN($P200)-COLUMN(M200)+1)</f>
        <v>491</v>
      </c>
      <c r="N200" s="6">
        <f>INDEX('Rm, МПа'!$D:$P,ROW(N200),COLUMN($P200)-COLUMN(N200)+1)</f>
        <v>491</v>
      </c>
      <c r="O200" s="6">
        <f>INDEX('Rm, МПа'!$D:$P,ROW(O200),COLUMN($P200)-COLUMN(O200)+1)</f>
        <v>491</v>
      </c>
      <c r="P200" s="16">
        <f>INDEX('Rm, МПа'!$D:$P,ROW(P200),COLUMN($P200)-COLUMN(P200)+1)</f>
        <v>491</v>
      </c>
      <c r="Q200" s="15" t="str">
        <f>INDEX('Rp0,2, МПа'!$D:$P,ROW(D200),COLUMN($P200)-COLUMN(D200)+1)</f>
        <v>-</v>
      </c>
      <c r="R200" s="6">
        <f>INDEX('Rp0,2, МПа'!$D:$P,ROW(E200),COLUMN($P200)-COLUMN(E200)+1)</f>
        <v>196</v>
      </c>
      <c r="S200" s="6">
        <f>INDEX('Rp0,2, МПа'!$D:$P,ROW(F200),COLUMN($P200)-COLUMN(F200)+1)</f>
        <v>205</v>
      </c>
      <c r="T200" s="6">
        <f>INDEX('Rp0,2, МПа'!$D:$P,ROW(G200),COLUMN($P200)-COLUMN(G200)+1)</f>
        <v>226</v>
      </c>
      <c r="U200" s="6">
        <f>INDEX('Rp0,2, МПа'!$D:$P,ROW(H200),COLUMN($P200)-COLUMN(H200)+1)</f>
        <v>235</v>
      </c>
      <c r="V200" s="6">
        <f>INDEX('Rp0,2, МПа'!$D:$P,ROW(I200),COLUMN($P200)-COLUMN(I200)+1)</f>
        <v>255</v>
      </c>
      <c r="W200" s="6">
        <f>INDEX('Rp0,2, МПа'!$D:$P,ROW(J200),COLUMN($P200)-COLUMN(J200)+1)</f>
        <v>265</v>
      </c>
      <c r="X200" s="6">
        <f>INDEX('Rp0,2, МПа'!$D:$P,ROW(K200),COLUMN($P200)-COLUMN(K200)+1)</f>
        <v>275</v>
      </c>
      <c r="Y200" s="6">
        <f>INDEX('Rp0,2, МПа'!$D:$P,ROW(L200),COLUMN($P200)-COLUMN(L200)+1)</f>
        <v>284</v>
      </c>
      <c r="Z200" s="6">
        <f>INDEX('Rp0,2, МПа'!$D:$P,ROW(M200),COLUMN($P200)-COLUMN(M200)+1)</f>
        <v>304</v>
      </c>
      <c r="AA200" s="6">
        <f>INDEX('Rp0,2, МПа'!$D:$P,ROW(N200),COLUMN($P200)-COLUMN(N200)+1)</f>
        <v>304</v>
      </c>
      <c r="AB200" s="6">
        <f>INDEX('Rp0,2, МПа'!$D:$P,ROW(O200),COLUMN($P200)-COLUMN(O200)+1)</f>
        <v>304</v>
      </c>
      <c r="AC200" s="16">
        <f>INDEX('Rp0,2, МПа'!$D:$P,ROW(P200),COLUMN($P200)-COLUMN(P200)+1)</f>
        <v>314</v>
      </c>
    </row>
    <row r="201" spans="1:29" x14ac:dyDescent="0.25">
      <c r="A201" s="10" t="str">
        <f>INDEX('Обработка исходного'!B:B,ROW($B$3)+4*(ROW($B201)-ROW($B$3)))</f>
        <v>Сталь легированная хромомолибденованадиевая</v>
      </c>
      <c r="B201" s="10" t="str">
        <f>INDEX('Обработка исходного'!D:D,ROW($B$3)+4*(ROW($B201)-ROW($B$3)))</f>
        <v>15Х1М1ФЛ</v>
      </c>
      <c r="C201" s="10" t="str">
        <f>IF(ISBLANK(INDEX('Обработка исходного'!E:E,ROW($B$3)+4*(ROW($B201)-ROW($B$3)))),"",INDEX('Обработка исходного'!E:E,ROW($B$3)+4*(ROW($B201)-ROW($B$3))))</f>
        <v>Отливки</v>
      </c>
      <c r="D201" s="15" t="str">
        <f>INDEX('Rm, МПа'!$D:$P,ROW(D201),COLUMN($P201)-COLUMN(D201)+1)</f>
        <v>-</v>
      </c>
      <c r="E201" s="6">
        <f>INDEX('Rm, МПа'!$D:$P,ROW(E201),COLUMN($P201)-COLUMN(E201)+1)</f>
        <v>373</v>
      </c>
      <c r="F201" s="6">
        <f>INDEX('Rm, МПа'!$D:$P,ROW(F201),COLUMN($P201)-COLUMN(F201)+1)</f>
        <v>392</v>
      </c>
      <c r="G201" s="6">
        <f>INDEX('Rm, МПа'!$D:$P,ROW(G201),COLUMN($P201)-COLUMN(G201)+1)</f>
        <v>392</v>
      </c>
      <c r="H201" s="6">
        <f>INDEX('Rm, МПа'!$D:$P,ROW(H201),COLUMN($P201)-COLUMN(H201)+1)</f>
        <v>402</v>
      </c>
      <c r="I201" s="6">
        <f>INDEX('Rm, МПа'!$D:$P,ROW(I201),COLUMN($P201)-COLUMN(I201)+1)</f>
        <v>412</v>
      </c>
      <c r="J201" s="6">
        <f>INDEX('Rm, МПа'!$D:$P,ROW(J201),COLUMN($P201)-COLUMN(J201)+1)</f>
        <v>422</v>
      </c>
      <c r="K201" s="6">
        <f>INDEX('Rm, МПа'!$D:$P,ROW(K201),COLUMN($P201)-COLUMN(K201)+1)</f>
        <v>441</v>
      </c>
      <c r="L201" s="6">
        <f>INDEX('Rm, МПа'!$D:$P,ROW(L201),COLUMN($P201)-COLUMN(L201)+1)</f>
        <v>441</v>
      </c>
      <c r="M201" s="6">
        <f>INDEX('Rm, МПа'!$D:$P,ROW(M201),COLUMN($P201)-COLUMN(M201)+1)</f>
        <v>441</v>
      </c>
      <c r="N201" s="6">
        <f>INDEX('Rm, МПа'!$D:$P,ROW(N201),COLUMN($P201)-COLUMN(N201)+1)</f>
        <v>441</v>
      </c>
      <c r="O201" s="6">
        <f>INDEX('Rm, МПа'!$D:$P,ROW(O201),COLUMN($P201)-COLUMN(O201)+1)</f>
        <v>441</v>
      </c>
      <c r="P201" s="16">
        <f>INDEX('Rm, МПа'!$D:$P,ROW(P201),COLUMN($P201)-COLUMN(P201)+1)</f>
        <v>441</v>
      </c>
      <c r="Q201" s="15" t="str">
        <f>INDEX('Rp0,2, МПа'!$D:$P,ROW(D201),COLUMN($P201)-COLUMN(D201)+1)</f>
        <v>-</v>
      </c>
      <c r="R201" s="6">
        <f>INDEX('Rp0,2, МПа'!$D:$P,ROW(E201),COLUMN($P201)-COLUMN(E201)+1)</f>
        <v>166</v>
      </c>
      <c r="S201" s="6">
        <f>INDEX('Rp0,2, МПа'!$D:$P,ROW(F201),COLUMN($P201)-COLUMN(F201)+1)</f>
        <v>177</v>
      </c>
      <c r="T201" s="6">
        <f>INDEX('Rp0,2, МПа'!$D:$P,ROW(G201),COLUMN($P201)-COLUMN(G201)+1)</f>
        <v>226</v>
      </c>
      <c r="U201" s="6">
        <f>INDEX('Rp0,2, МПа'!$D:$P,ROW(H201),COLUMN($P201)-COLUMN(H201)+1)</f>
        <v>235</v>
      </c>
      <c r="V201" s="6">
        <f>INDEX('Rp0,2, МПа'!$D:$P,ROW(I201),COLUMN($P201)-COLUMN(I201)+1)</f>
        <v>255</v>
      </c>
      <c r="W201" s="6">
        <f>INDEX('Rp0,2, МПа'!$D:$P,ROW(J201),COLUMN($P201)-COLUMN(J201)+1)</f>
        <v>255</v>
      </c>
      <c r="X201" s="6">
        <f>INDEX('Rp0,2, МПа'!$D:$P,ROW(K201),COLUMN($P201)-COLUMN(K201)+1)</f>
        <v>275</v>
      </c>
      <c r="Y201" s="6">
        <f>INDEX('Rp0,2, МПа'!$D:$P,ROW(L201),COLUMN($P201)-COLUMN(L201)+1)</f>
        <v>284</v>
      </c>
      <c r="Z201" s="6">
        <f>INDEX('Rp0,2, МПа'!$D:$P,ROW(M201),COLUMN($P201)-COLUMN(M201)+1)</f>
        <v>294</v>
      </c>
      <c r="AA201" s="6">
        <f>INDEX('Rp0,2, МПа'!$D:$P,ROW(N201),COLUMN($P201)-COLUMN(N201)+1)</f>
        <v>304</v>
      </c>
      <c r="AB201" s="6">
        <f>INDEX('Rp0,2, МПа'!$D:$P,ROW(O201),COLUMN($P201)-COLUMN(O201)+1)</f>
        <v>304</v>
      </c>
      <c r="AC201" s="16">
        <f>INDEX('Rp0,2, МПа'!$D:$P,ROW(P201),COLUMN($P201)-COLUMN(P201)+1)</f>
        <v>314</v>
      </c>
    </row>
    <row r="202" spans="1:29" x14ac:dyDescent="0.25">
      <c r="A202" s="10" t="str">
        <f>INDEX('Обработка исходного'!B:B,ROW($B$3)+4*(ROW($B202)-ROW($B$3)))</f>
        <v>Сталь легированная хромомолибденованадиевая</v>
      </c>
      <c r="B202" s="10" t="str">
        <f>INDEX('Обработка исходного'!D:D,ROW($B$3)+4*(ROW($B202)-ROW($B$3)))</f>
        <v>12Х2МФА</v>
      </c>
      <c r="C202" s="10" t="str">
        <f>IF(ISBLANK(INDEX('Обработка исходного'!E:E,ROW($B$3)+4*(ROW($B202)-ROW($B$3)))),"",INDEX('Обработка исходного'!E:E,ROW($B$3)+4*(ROW($B202)-ROW($B$3))))</f>
        <v>Листы толщиной до 180 мм, КП395**</v>
      </c>
      <c r="D202" s="15" t="str">
        <f>INDEX('Rm, МПа'!$D:$P,ROW(D202),COLUMN($P202)-COLUMN(D202)+1)</f>
        <v>-</v>
      </c>
      <c r="E202" s="6" t="str">
        <f>INDEX('Rm, МПа'!$D:$P,ROW(E202),COLUMN($P202)-COLUMN(E202)+1)</f>
        <v>-</v>
      </c>
      <c r="F202" s="6">
        <f>INDEX('Rm, МПа'!$D:$P,ROW(F202),COLUMN($P202)-COLUMN(F202)+1)</f>
        <v>412</v>
      </c>
      <c r="G202" s="6">
        <f>INDEX('Rm, МПа'!$D:$P,ROW(G202),COLUMN($P202)-COLUMN(G202)+1)</f>
        <v>432</v>
      </c>
      <c r="H202" s="6">
        <f>INDEX('Rm, МПа'!$D:$P,ROW(H202),COLUMN($P202)-COLUMN(H202)+1)</f>
        <v>461</v>
      </c>
      <c r="I202" s="6">
        <f>INDEX('Rm, МПа'!$D:$P,ROW(I202),COLUMN($P202)-COLUMN(I202)+1)</f>
        <v>491</v>
      </c>
      <c r="J202" s="6">
        <f>INDEX('Rm, МПа'!$D:$P,ROW(J202),COLUMN($P202)-COLUMN(J202)+1)</f>
        <v>491</v>
      </c>
      <c r="K202" s="6">
        <f>INDEX('Rm, МПа'!$D:$P,ROW(K202),COLUMN($P202)-COLUMN(K202)+1)</f>
        <v>491</v>
      </c>
      <c r="L202" s="6">
        <f>INDEX('Rm, МПа'!$D:$P,ROW(L202),COLUMN($P202)-COLUMN(L202)+1)</f>
        <v>500</v>
      </c>
      <c r="M202" s="6">
        <f>INDEX('Rm, МПа'!$D:$P,ROW(M202),COLUMN($P202)-COLUMN(M202)+1)</f>
        <v>500</v>
      </c>
      <c r="N202" s="6">
        <f>INDEX('Rm, МПа'!$D:$P,ROW(N202),COLUMN($P202)-COLUMN(N202)+1)</f>
        <v>520</v>
      </c>
      <c r="O202" s="6">
        <f>INDEX('Rm, МПа'!$D:$P,ROW(O202),COLUMN($P202)-COLUMN(O202)+1)</f>
        <v>530</v>
      </c>
      <c r="P202" s="16">
        <f>INDEX('Rm, МПа'!$D:$P,ROW(P202),COLUMN($P202)-COLUMN(P202)+1)</f>
        <v>540</v>
      </c>
      <c r="Q202" s="15" t="str">
        <f>INDEX('Rp0,2, МПа'!$D:$P,ROW(D202),COLUMN($P202)-COLUMN(D202)+1)</f>
        <v>-</v>
      </c>
      <c r="R202" s="6" t="str">
        <f>INDEX('Rp0,2, МПа'!$D:$P,ROW(E202),COLUMN($P202)-COLUMN(E202)+1)</f>
        <v>-</v>
      </c>
      <c r="S202" s="6">
        <f>INDEX('Rp0,2, МПа'!$D:$P,ROW(F202),COLUMN($P202)-COLUMN(F202)+1)</f>
        <v>392</v>
      </c>
      <c r="T202" s="6">
        <f>INDEX('Rp0,2, МПа'!$D:$P,ROW(G202),COLUMN($P202)-COLUMN(G202)+1)</f>
        <v>395</v>
      </c>
      <c r="U202" s="6">
        <f>INDEX('Rp0,2, МПа'!$D:$P,ROW(H202),COLUMN($P202)-COLUMN(H202)+1)</f>
        <v>395</v>
      </c>
      <c r="V202" s="6">
        <f>INDEX('Rp0,2, МПа'!$D:$P,ROW(I202),COLUMN($P202)-COLUMN(I202)+1)</f>
        <v>395</v>
      </c>
      <c r="W202" s="6">
        <f>INDEX('Rp0,2, МПа'!$D:$P,ROW(J202),COLUMN($P202)-COLUMN(J202)+1)</f>
        <v>395</v>
      </c>
      <c r="X202" s="6">
        <f>INDEX('Rp0,2, МПа'!$D:$P,ROW(K202),COLUMN($P202)-COLUMN(K202)+1)</f>
        <v>402</v>
      </c>
      <c r="Y202" s="6">
        <f>INDEX('Rp0,2, МПа'!$D:$P,ROW(L202),COLUMN($P202)-COLUMN(L202)+1)</f>
        <v>412</v>
      </c>
      <c r="Z202" s="6">
        <f>INDEX('Rp0,2, МПа'!$D:$P,ROW(M202),COLUMN($P202)-COLUMN(M202)+1)</f>
        <v>412</v>
      </c>
      <c r="AA202" s="6">
        <f>INDEX('Rp0,2, МПа'!$D:$P,ROW(N202),COLUMN($P202)-COLUMN(N202)+1)</f>
        <v>422</v>
      </c>
      <c r="AB202" s="6">
        <f>INDEX('Rp0,2, МПа'!$D:$P,ROW(O202),COLUMN($P202)-COLUMN(O202)+1)</f>
        <v>422</v>
      </c>
      <c r="AC202" s="16">
        <f>INDEX('Rp0,2, МПа'!$D:$P,ROW(P202),COLUMN($P202)-COLUMN(P202)+1)</f>
        <v>432</v>
      </c>
    </row>
    <row r="203" spans="1:29" x14ac:dyDescent="0.25">
      <c r="A203" s="10" t="str">
        <f>INDEX('Обработка исходного'!B:B,ROW($B$3)+4*(ROW($B203)-ROW($B$3)))</f>
        <v>Сталь легированная хромомолибденованадиевая</v>
      </c>
      <c r="B203" s="10" t="str">
        <f>INDEX('Обработка исходного'!D:D,ROW($B$3)+4*(ROW($B203)-ROW($B$3)))</f>
        <v>12Х2МФА</v>
      </c>
      <c r="C203" s="10" t="str">
        <f>IF(ISBLANK(INDEX('Обработка исходного'!E:E,ROW($B$3)+4*(ROW($B203)-ROW($B$3)))),"",INDEX('Обработка исходного'!E:E,ROW($B$3)+4*(ROW($B203)-ROW($B$3))))</f>
        <v>Поковки толщиной до 150 мм, КП395**</v>
      </c>
      <c r="D203" s="15" t="str">
        <f>INDEX('Rm, МПа'!$D:$P,ROW(D203),COLUMN($P203)-COLUMN(D203)+1)</f>
        <v>-</v>
      </c>
      <c r="E203" s="6" t="str">
        <f>INDEX('Rm, МПа'!$D:$P,ROW(E203),COLUMN($P203)-COLUMN(E203)+1)</f>
        <v>-</v>
      </c>
      <c r="F203" s="6">
        <f>INDEX('Rm, МПа'!$D:$P,ROW(F203),COLUMN($P203)-COLUMN(F203)+1)</f>
        <v>412</v>
      </c>
      <c r="G203" s="6">
        <f>INDEX('Rm, МПа'!$D:$P,ROW(G203),COLUMN($P203)-COLUMN(G203)+1)</f>
        <v>432</v>
      </c>
      <c r="H203" s="6">
        <f>INDEX('Rm, МПа'!$D:$P,ROW(H203),COLUMN($P203)-COLUMN(H203)+1)</f>
        <v>461</v>
      </c>
      <c r="I203" s="6">
        <f>INDEX('Rm, МПа'!$D:$P,ROW(I203),COLUMN($P203)-COLUMN(I203)+1)</f>
        <v>491</v>
      </c>
      <c r="J203" s="6">
        <f>INDEX('Rm, МПа'!$D:$P,ROW(J203),COLUMN($P203)-COLUMN(J203)+1)</f>
        <v>491</v>
      </c>
      <c r="K203" s="6">
        <f>INDEX('Rm, МПа'!$D:$P,ROW(K203),COLUMN($P203)-COLUMN(K203)+1)</f>
        <v>491</v>
      </c>
      <c r="L203" s="6">
        <f>INDEX('Rm, МПа'!$D:$P,ROW(L203),COLUMN($P203)-COLUMN(L203)+1)</f>
        <v>500</v>
      </c>
      <c r="M203" s="6">
        <f>INDEX('Rm, МПа'!$D:$P,ROW(M203),COLUMN($P203)-COLUMN(M203)+1)</f>
        <v>500</v>
      </c>
      <c r="N203" s="6">
        <f>INDEX('Rm, МПа'!$D:$P,ROW(N203),COLUMN($P203)-COLUMN(N203)+1)</f>
        <v>520</v>
      </c>
      <c r="O203" s="6">
        <f>INDEX('Rm, МПа'!$D:$P,ROW(O203),COLUMN($P203)-COLUMN(O203)+1)</f>
        <v>530</v>
      </c>
      <c r="P203" s="16">
        <f>INDEX('Rm, МПа'!$D:$P,ROW(P203),COLUMN($P203)-COLUMN(P203)+1)</f>
        <v>540</v>
      </c>
      <c r="Q203" s="15" t="str">
        <f>INDEX('Rp0,2, МПа'!$D:$P,ROW(D203),COLUMN($P203)-COLUMN(D203)+1)</f>
        <v>-</v>
      </c>
      <c r="R203" s="6" t="str">
        <f>INDEX('Rp0,2, МПа'!$D:$P,ROW(E203),COLUMN($P203)-COLUMN(E203)+1)</f>
        <v>-</v>
      </c>
      <c r="S203" s="6">
        <f>INDEX('Rp0,2, МПа'!$D:$P,ROW(F203),COLUMN($P203)-COLUMN(F203)+1)</f>
        <v>392</v>
      </c>
      <c r="T203" s="6">
        <f>INDEX('Rp0,2, МПа'!$D:$P,ROW(G203),COLUMN($P203)-COLUMN(G203)+1)</f>
        <v>395</v>
      </c>
      <c r="U203" s="6">
        <f>INDEX('Rp0,2, МПа'!$D:$P,ROW(H203),COLUMN($P203)-COLUMN(H203)+1)</f>
        <v>395</v>
      </c>
      <c r="V203" s="6">
        <f>INDEX('Rp0,2, МПа'!$D:$P,ROW(I203),COLUMN($P203)-COLUMN(I203)+1)</f>
        <v>395</v>
      </c>
      <c r="W203" s="6">
        <f>INDEX('Rp0,2, МПа'!$D:$P,ROW(J203),COLUMN($P203)-COLUMN(J203)+1)</f>
        <v>395</v>
      </c>
      <c r="X203" s="6">
        <f>INDEX('Rp0,2, МПа'!$D:$P,ROW(K203),COLUMN($P203)-COLUMN(K203)+1)</f>
        <v>402</v>
      </c>
      <c r="Y203" s="6">
        <f>INDEX('Rp0,2, МПа'!$D:$P,ROW(L203),COLUMN($P203)-COLUMN(L203)+1)</f>
        <v>412</v>
      </c>
      <c r="Z203" s="6">
        <f>INDEX('Rp0,2, МПа'!$D:$P,ROW(M203),COLUMN($P203)-COLUMN(M203)+1)</f>
        <v>412</v>
      </c>
      <c r="AA203" s="6">
        <f>INDEX('Rp0,2, МПа'!$D:$P,ROW(N203),COLUMN($P203)-COLUMN(N203)+1)</f>
        <v>422</v>
      </c>
      <c r="AB203" s="6">
        <f>INDEX('Rp0,2, МПа'!$D:$P,ROW(O203),COLUMN($P203)-COLUMN(O203)+1)</f>
        <v>422</v>
      </c>
      <c r="AC203" s="16">
        <f>INDEX('Rp0,2, МПа'!$D:$P,ROW(P203),COLUMN($P203)-COLUMN(P203)+1)</f>
        <v>432</v>
      </c>
    </row>
    <row r="204" spans="1:29" x14ac:dyDescent="0.25">
      <c r="A204" s="10" t="str">
        <f>INDEX('Обработка исходного'!B:B,ROW($B$3)+4*(ROW($B204)-ROW($B$3)))</f>
        <v>Сталь легированная хромомолибденованадиевая</v>
      </c>
      <c r="B204" s="10" t="str">
        <f>INDEX('Обработка исходного'!D:D,ROW($B$3)+4*(ROW($B204)-ROW($B$3)))</f>
        <v>12Х2МФА</v>
      </c>
      <c r="C204" s="10" t="str">
        <f>IF(ISBLANK(INDEX('Обработка исходного'!E:E,ROW($B$3)+4*(ROW($B204)-ROW($B$3)))),"",INDEX('Обработка исходного'!E:E,ROW($B$3)+4*(ROW($B204)-ROW($B$3))))</f>
        <v>Листы толщиной до 180 мм, КП490**</v>
      </c>
      <c r="D204" s="15" t="str">
        <f>INDEX('Rm, МПа'!$D:$P,ROW(D204),COLUMN($P204)-COLUMN(D204)+1)</f>
        <v>-</v>
      </c>
      <c r="E204" s="6" t="str">
        <f>INDEX('Rm, МПа'!$D:$P,ROW(E204),COLUMN($P204)-COLUMN(E204)+1)</f>
        <v>-</v>
      </c>
      <c r="F204" s="6">
        <f>INDEX('Rm, МПа'!$D:$P,ROW(F204),COLUMN($P204)-COLUMN(F204)+1)</f>
        <v>481</v>
      </c>
      <c r="G204" s="6">
        <f>INDEX('Rm, МПа'!$D:$P,ROW(G204),COLUMN($P204)-COLUMN(G204)+1)</f>
        <v>500</v>
      </c>
      <c r="H204" s="6">
        <f>INDEX('Rm, МПа'!$D:$P,ROW(H204),COLUMN($P204)-COLUMN(H204)+1)</f>
        <v>540</v>
      </c>
      <c r="I204" s="6">
        <f>INDEX('Rm, МПа'!$D:$P,ROW(I204),COLUMN($P204)-COLUMN(I204)+1)</f>
        <v>549</v>
      </c>
      <c r="J204" s="6">
        <f>INDEX('Rm, МПа'!$D:$P,ROW(J204),COLUMN($P204)-COLUMN(J204)+1)</f>
        <v>559</v>
      </c>
      <c r="K204" s="6">
        <f>INDEX('Rm, МПа'!$D:$P,ROW(K204),COLUMN($P204)-COLUMN(K204)+1)</f>
        <v>569</v>
      </c>
      <c r="L204" s="6">
        <f>INDEX('Rm, МПа'!$D:$P,ROW(L204),COLUMN($P204)-COLUMN(L204)+1)</f>
        <v>589</v>
      </c>
      <c r="M204" s="6">
        <f>INDEX('Rm, МПа'!$D:$P,ROW(M204),COLUMN($P204)-COLUMN(M204)+1)</f>
        <v>598</v>
      </c>
      <c r="N204" s="6">
        <f>INDEX('Rm, МПа'!$D:$P,ROW(N204),COLUMN($P204)-COLUMN(N204)+1)</f>
        <v>608</v>
      </c>
      <c r="O204" s="6">
        <f>INDEX('Rm, МПа'!$D:$P,ROW(O204),COLUMN($P204)-COLUMN(O204)+1)</f>
        <v>618</v>
      </c>
      <c r="P204" s="16">
        <f>INDEX('Rm, МПа'!$D:$P,ROW(P204),COLUMN($P204)-COLUMN(P204)+1)</f>
        <v>638</v>
      </c>
      <c r="Q204" s="15" t="str">
        <f>INDEX('Rp0,2, МПа'!$D:$P,ROW(D204),COLUMN($P204)-COLUMN(D204)+1)</f>
        <v>-</v>
      </c>
      <c r="R204" s="6" t="str">
        <f>INDEX('Rp0,2, МПа'!$D:$P,ROW(E204),COLUMN($P204)-COLUMN(E204)+1)</f>
        <v>-</v>
      </c>
      <c r="S204" s="6">
        <f>INDEX('Rp0,2, МПа'!$D:$P,ROW(F204),COLUMN($P204)-COLUMN(F204)+1)</f>
        <v>461</v>
      </c>
      <c r="T204" s="6">
        <f>INDEX('Rp0,2, МПа'!$D:$P,ROW(G204),COLUMN($P204)-COLUMN(G204)+1)</f>
        <v>480</v>
      </c>
      <c r="U204" s="6">
        <f>INDEX('Rp0,2, МПа'!$D:$P,ROW(H204),COLUMN($P204)-COLUMN(H204)+1)</f>
        <v>490</v>
      </c>
      <c r="V204" s="6">
        <f>INDEX('Rp0,2, МПа'!$D:$P,ROW(I204),COLUMN($P204)-COLUMN(I204)+1)</f>
        <v>490</v>
      </c>
      <c r="W204" s="6">
        <f>INDEX('Rp0,2, МПа'!$D:$P,ROW(J204),COLUMN($P204)-COLUMN(J204)+1)</f>
        <v>490</v>
      </c>
      <c r="X204" s="6">
        <f>INDEX('Rp0,2, МПа'!$D:$P,ROW(K204),COLUMN($P204)-COLUMN(K204)+1)</f>
        <v>500</v>
      </c>
      <c r="Y204" s="6">
        <f>INDEX('Rp0,2, МПа'!$D:$P,ROW(L204),COLUMN($P204)-COLUMN(L204)+1)</f>
        <v>500</v>
      </c>
      <c r="Z204" s="6">
        <f>INDEX('Rp0,2, МПа'!$D:$P,ROW(M204),COLUMN($P204)-COLUMN(M204)+1)</f>
        <v>510</v>
      </c>
      <c r="AA204" s="6">
        <f>INDEX('Rp0,2, МПа'!$D:$P,ROW(N204),COLUMN($P204)-COLUMN(N204)+1)</f>
        <v>520</v>
      </c>
      <c r="AB204" s="6">
        <f>INDEX('Rp0,2, МПа'!$D:$P,ROW(O204),COLUMN($P204)-COLUMN(O204)+1)</f>
        <v>520</v>
      </c>
      <c r="AC204" s="16">
        <f>INDEX('Rp0,2, МПа'!$D:$P,ROW(P204),COLUMN($P204)-COLUMN(P204)+1)</f>
        <v>530</v>
      </c>
    </row>
    <row r="205" spans="1:29" x14ac:dyDescent="0.25">
      <c r="A205" s="10" t="str">
        <f>INDEX('Обработка исходного'!B:B,ROW($B$3)+4*(ROW($B205)-ROW($B$3)))</f>
        <v>Сталь легированная хромомолибденованадиевая</v>
      </c>
      <c r="B205" s="10" t="str">
        <f>INDEX('Обработка исходного'!D:D,ROW($B$3)+4*(ROW($B205)-ROW($B$3)))</f>
        <v>12Х2МФА</v>
      </c>
      <c r="C205" s="10" t="str">
        <f>IF(ISBLANK(INDEX('Обработка исходного'!E:E,ROW($B$3)+4*(ROW($B205)-ROW($B$3)))),"",INDEX('Обработка исходного'!E:E,ROW($B$3)+4*(ROW($B205)-ROW($B$3))))</f>
        <v>Поковки толщиной до 150 мм, КП490**</v>
      </c>
      <c r="D205" s="15" t="str">
        <f>INDEX('Rm, МПа'!$D:$P,ROW(D205),COLUMN($P205)-COLUMN(D205)+1)</f>
        <v>-</v>
      </c>
      <c r="E205" s="6" t="str">
        <f>INDEX('Rm, МПа'!$D:$P,ROW(E205),COLUMN($P205)-COLUMN(E205)+1)</f>
        <v>-</v>
      </c>
      <c r="F205" s="6">
        <f>INDEX('Rm, МПа'!$D:$P,ROW(F205),COLUMN($P205)-COLUMN(F205)+1)</f>
        <v>481</v>
      </c>
      <c r="G205" s="6">
        <f>INDEX('Rm, МПа'!$D:$P,ROW(G205),COLUMN($P205)-COLUMN(G205)+1)</f>
        <v>500</v>
      </c>
      <c r="H205" s="6">
        <f>INDEX('Rm, МПа'!$D:$P,ROW(H205),COLUMN($P205)-COLUMN(H205)+1)</f>
        <v>540</v>
      </c>
      <c r="I205" s="6">
        <f>INDEX('Rm, МПа'!$D:$P,ROW(I205),COLUMN($P205)-COLUMN(I205)+1)</f>
        <v>549</v>
      </c>
      <c r="J205" s="6">
        <f>INDEX('Rm, МПа'!$D:$P,ROW(J205),COLUMN($P205)-COLUMN(J205)+1)</f>
        <v>559</v>
      </c>
      <c r="K205" s="6">
        <f>INDEX('Rm, МПа'!$D:$P,ROW(K205),COLUMN($P205)-COLUMN(K205)+1)</f>
        <v>569</v>
      </c>
      <c r="L205" s="6">
        <f>INDEX('Rm, МПа'!$D:$P,ROW(L205),COLUMN($P205)-COLUMN(L205)+1)</f>
        <v>589</v>
      </c>
      <c r="M205" s="6">
        <f>INDEX('Rm, МПа'!$D:$P,ROW(M205),COLUMN($P205)-COLUMN(M205)+1)</f>
        <v>598</v>
      </c>
      <c r="N205" s="6">
        <f>INDEX('Rm, МПа'!$D:$P,ROW(N205),COLUMN($P205)-COLUMN(N205)+1)</f>
        <v>608</v>
      </c>
      <c r="O205" s="6">
        <f>INDEX('Rm, МПа'!$D:$P,ROW(O205),COLUMN($P205)-COLUMN(O205)+1)</f>
        <v>618</v>
      </c>
      <c r="P205" s="16">
        <f>INDEX('Rm, МПа'!$D:$P,ROW(P205),COLUMN($P205)-COLUMN(P205)+1)</f>
        <v>638</v>
      </c>
      <c r="Q205" s="15" t="str">
        <f>INDEX('Rp0,2, МПа'!$D:$P,ROW(D205),COLUMN($P205)-COLUMN(D205)+1)</f>
        <v>-</v>
      </c>
      <c r="R205" s="6" t="str">
        <f>INDEX('Rp0,2, МПа'!$D:$P,ROW(E205),COLUMN($P205)-COLUMN(E205)+1)</f>
        <v>-</v>
      </c>
      <c r="S205" s="6">
        <f>INDEX('Rp0,2, МПа'!$D:$P,ROW(F205),COLUMN($P205)-COLUMN(F205)+1)</f>
        <v>461</v>
      </c>
      <c r="T205" s="6">
        <f>INDEX('Rp0,2, МПа'!$D:$P,ROW(G205),COLUMN($P205)-COLUMN(G205)+1)</f>
        <v>480</v>
      </c>
      <c r="U205" s="6">
        <f>INDEX('Rp0,2, МПа'!$D:$P,ROW(H205),COLUMN($P205)-COLUMN(H205)+1)</f>
        <v>490</v>
      </c>
      <c r="V205" s="6">
        <f>INDEX('Rp0,2, МПа'!$D:$P,ROW(I205),COLUMN($P205)-COLUMN(I205)+1)</f>
        <v>490</v>
      </c>
      <c r="W205" s="6">
        <f>INDEX('Rp0,2, МПа'!$D:$P,ROW(J205),COLUMN($P205)-COLUMN(J205)+1)</f>
        <v>490</v>
      </c>
      <c r="X205" s="6">
        <f>INDEX('Rp0,2, МПа'!$D:$P,ROW(K205),COLUMN($P205)-COLUMN(K205)+1)</f>
        <v>500</v>
      </c>
      <c r="Y205" s="6">
        <f>INDEX('Rp0,2, МПа'!$D:$P,ROW(L205),COLUMN($P205)-COLUMN(L205)+1)</f>
        <v>500</v>
      </c>
      <c r="Z205" s="6">
        <f>INDEX('Rp0,2, МПа'!$D:$P,ROW(M205),COLUMN($P205)-COLUMN(M205)+1)</f>
        <v>510</v>
      </c>
      <c r="AA205" s="6">
        <f>INDEX('Rp0,2, МПа'!$D:$P,ROW(N205),COLUMN($P205)-COLUMN(N205)+1)</f>
        <v>520</v>
      </c>
      <c r="AB205" s="6">
        <f>INDEX('Rp0,2, МПа'!$D:$P,ROW(O205),COLUMN($P205)-COLUMN(O205)+1)</f>
        <v>520</v>
      </c>
      <c r="AC205" s="16">
        <f>INDEX('Rp0,2, МПа'!$D:$P,ROW(P205),COLUMN($P205)-COLUMN(P205)+1)</f>
        <v>530</v>
      </c>
    </row>
    <row r="206" spans="1:29" x14ac:dyDescent="0.25">
      <c r="A206" s="10" t="str">
        <f>INDEX('Обработка исходного'!B:B,ROW($B$3)+4*(ROW($B206)-ROW($B$3)))</f>
        <v>Сталь легированная хромомолибденованадиевая</v>
      </c>
      <c r="B206" s="10" t="str">
        <f>INDEX('Обработка исходного'!D:D,ROW($B$3)+4*(ROW($B206)-ROW($B$3)))</f>
        <v>12Х2МФА-А</v>
      </c>
      <c r="C206" s="10" t="str">
        <f>IF(ISBLANK(INDEX('Обработка исходного'!E:E,ROW($B$3)+4*(ROW($B206)-ROW($B$3)))),"",INDEX('Обработка исходного'!E:E,ROW($B$3)+4*(ROW($B206)-ROW($B$3))))</f>
        <v>Листы толщиной до 180 мм, КП395**</v>
      </c>
      <c r="D206" s="15" t="str">
        <f>INDEX('Rm, МПа'!$D:$P,ROW(D206),COLUMN($P206)-COLUMN(D206)+1)</f>
        <v>-</v>
      </c>
      <c r="E206" s="6" t="str">
        <f>INDEX('Rm, МПа'!$D:$P,ROW(E206),COLUMN($P206)-COLUMN(E206)+1)</f>
        <v>-</v>
      </c>
      <c r="F206" s="6">
        <f>INDEX('Rm, МПа'!$D:$P,ROW(F206),COLUMN($P206)-COLUMN(F206)+1)</f>
        <v>412</v>
      </c>
      <c r="G206" s="6">
        <f>INDEX('Rm, МПа'!$D:$P,ROW(G206),COLUMN($P206)-COLUMN(G206)+1)</f>
        <v>432</v>
      </c>
      <c r="H206" s="6">
        <f>INDEX('Rm, МПа'!$D:$P,ROW(H206),COLUMN($P206)-COLUMN(H206)+1)</f>
        <v>461</v>
      </c>
      <c r="I206" s="6">
        <f>INDEX('Rm, МПа'!$D:$P,ROW(I206),COLUMN($P206)-COLUMN(I206)+1)</f>
        <v>491</v>
      </c>
      <c r="J206" s="6">
        <f>INDEX('Rm, МПа'!$D:$P,ROW(J206),COLUMN($P206)-COLUMN(J206)+1)</f>
        <v>491</v>
      </c>
      <c r="K206" s="6">
        <f>INDEX('Rm, МПа'!$D:$P,ROW(K206),COLUMN($P206)-COLUMN(K206)+1)</f>
        <v>491</v>
      </c>
      <c r="L206" s="6">
        <f>INDEX('Rm, МПа'!$D:$P,ROW(L206),COLUMN($P206)-COLUMN(L206)+1)</f>
        <v>500</v>
      </c>
      <c r="M206" s="6">
        <f>INDEX('Rm, МПа'!$D:$P,ROW(M206),COLUMN($P206)-COLUMN(M206)+1)</f>
        <v>500</v>
      </c>
      <c r="N206" s="6">
        <f>INDEX('Rm, МПа'!$D:$P,ROW(N206),COLUMN($P206)-COLUMN(N206)+1)</f>
        <v>520</v>
      </c>
      <c r="O206" s="6">
        <f>INDEX('Rm, МПа'!$D:$P,ROW(O206),COLUMN($P206)-COLUMN(O206)+1)</f>
        <v>530</v>
      </c>
      <c r="P206" s="16">
        <f>INDEX('Rm, МПа'!$D:$P,ROW(P206),COLUMN($P206)-COLUMN(P206)+1)</f>
        <v>540</v>
      </c>
      <c r="Q206" s="15" t="str">
        <f>INDEX('Rp0,2, МПа'!$D:$P,ROW(D206),COLUMN($P206)-COLUMN(D206)+1)</f>
        <v>-</v>
      </c>
      <c r="R206" s="6" t="str">
        <f>INDEX('Rp0,2, МПа'!$D:$P,ROW(E206),COLUMN($P206)-COLUMN(E206)+1)</f>
        <v>-</v>
      </c>
      <c r="S206" s="6">
        <f>INDEX('Rp0,2, МПа'!$D:$P,ROW(F206),COLUMN($P206)-COLUMN(F206)+1)</f>
        <v>392</v>
      </c>
      <c r="T206" s="6">
        <f>INDEX('Rp0,2, МПа'!$D:$P,ROW(G206),COLUMN($P206)-COLUMN(G206)+1)</f>
        <v>395</v>
      </c>
      <c r="U206" s="6">
        <f>INDEX('Rp0,2, МПа'!$D:$P,ROW(H206),COLUMN($P206)-COLUMN(H206)+1)</f>
        <v>395</v>
      </c>
      <c r="V206" s="6">
        <f>INDEX('Rp0,2, МПа'!$D:$P,ROW(I206),COLUMN($P206)-COLUMN(I206)+1)</f>
        <v>395</v>
      </c>
      <c r="W206" s="6">
        <f>INDEX('Rp0,2, МПа'!$D:$P,ROW(J206),COLUMN($P206)-COLUMN(J206)+1)</f>
        <v>395</v>
      </c>
      <c r="X206" s="6">
        <f>INDEX('Rp0,2, МПа'!$D:$P,ROW(K206),COLUMN($P206)-COLUMN(K206)+1)</f>
        <v>402</v>
      </c>
      <c r="Y206" s="6">
        <f>INDEX('Rp0,2, МПа'!$D:$P,ROW(L206),COLUMN($P206)-COLUMN(L206)+1)</f>
        <v>412</v>
      </c>
      <c r="Z206" s="6">
        <f>INDEX('Rp0,2, МПа'!$D:$P,ROW(M206),COLUMN($P206)-COLUMN(M206)+1)</f>
        <v>412</v>
      </c>
      <c r="AA206" s="6">
        <f>INDEX('Rp0,2, МПа'!$D:$P,ROW(N206),COLUMN($P206)-COLUMN(N206)+1)</f>
        <v>422</v>
      </c>
      <c r="AB206" s="6">
        <f>INDEX('Rp0,2, МПа'!$D:$P,ROW(O206),COLUMN($P206)-COLUMN(O206)+1)</f>
        <v>422</v>
      </c>
      <c r="AC206" s="16">
        <f>INDEX('Rp0,2, МПа'!$D:$P,ROW(P206),COLUMN($P206)-COLUMN(P206)+1)</f>
        <v>432</v>
      </c>
    </row>
    <row r="207" spans="1:29" x14ac:dyDescent="0.25">
      <c r="A207" s="10" t="str">
        <f>INDEX('Обработка исходного'!B:B,ROW($B$3)+4*(ROW($B207)-ROW($B$3)))</f>
        <v>Сталь легированная хромомолибденованадиевая</v>
      </c>
      <c r="B207" s="10" t="str">
        <f>INDEX('Обработка исходного'!D:D,ROW($B$3)+4*(ROW($B207)-ROW($B$3)))</f>
        <v>12Х2МФА-А</v>
      </c>
      <c r="C207" s="10" t="str">
        <f>IF(ISBLANK(INDEX('Обработка исходного'!E:E,ROW($B$3)+4*(ROW($B207)-ROW($B$3)))),"",INDEX('Обработка исходного'!E:E,ROW($B$3)+4*(ROW($B207)-ROW($B$3))))</f>
        <v>Поковки толщиной до 150 мм, КП395**</v>
      </c>
      <c r="D207" s="15" t="str">
        <f>INDEX('Rm, МПа'!$D:$P,ROW(D207),COLUMN($P207)-COLUMN(D207)+1)</f>
        <v>-</v>
      </c>
      <c r="E207" s="6" t="str">
        <f>INDEX('Rm, МПа'!$D:$P,ROW(E207),COLUMN($P207)-COLUMN(E207)+1)</f>
        <v>-</v>
      </c>
      <c r="F207" s="6">
        <f>INDEX('Rm, МПа'!$D:$P,ROW(F207),COLUMN($P207)-COLUMN(F207)+1)</f>
        <v>412</v>
      </c>
      <c r="G207" s="6">
        <f>INDEX('Rm, МПа'!$D:$P,ROW(G207),COLUMN($P207)-COLUMN(G207)+1)</f>
        <v>432</v>
      </c>
      <c r="H207" s="6">
        <f>INDEX('Rm, МПа'!$D:$P,ROW(H207),COLUMN($P207)-COLUMN(H207)+1)</f>
        <v>461</v>
      </c>
      <c r="I207" s="6">
        <f>INDEX('Rm, МПа'!$D:$P,ROW(I207),COLUMN($P207)-COLUMN(I207)+1)</f>
        <v>491</v>
      </c>
      <c r="J207" s="6">
        <f>INDEX('Rm, МПа'!$D:$P,ROW(J207),COLUMN($P207)-COLUMN(J207)+1)</f>
        <v>491</v>
      </c>
      <c r="K207" s="6">
        <f>INDEX('Rm, МПа'!$D:$P,ROW(K207),COLUMN($P207)-COLUMN(K207)+1)</f>
        <v>491</v>
      </c>
      <c r="L207" s="6">
        <f>INDEX('Rm, МПа'!$D:$P,ROW(L207),COLUMN($P207)-COLUMN(L207)+1)</f>
        <v>500</v>
      </c>
      <c r="M207" s="6">
        <f>INDEX('Rm, МПа'!$D:$P,ROW(M207),COLUMN($P207)-COLUMN(M207)+1)</f>
        <v>500</v>
      </c>
      <c r="N207" s="6">
        <f>INDEX('Rm, МПа'!$D:$P,ROW(N207),COLUMN($P207)-COLUMN(N207)+1)</f>
        <v>520</v>
      </c>
      <c r="O207" s="6">
        <f>INDEX('Rm, МПа'!$D:$P,ROW(O207),COLUMN($P207)-COLUMN(O207)+1)</f>
        <v>530</v>
      </c>
      <c r="P207" s="16">
        <f>INDEX('Rm, МПа'!$D:$P,ROW(P207),COLUMN($P207)-COLUMN(P207)+1)</f>
        <v>540</v>
      </c>
      <c r="Q207" s="15" t="str">
        <f>INDEX('Rp0,2, МПа'!$D:$P,ROW(D207),COLUMN($P207)-COLUMN(D207)+1)</f>
        <v>-</v>
      </c>
      <c r="R207" s="6" t="str">
        <f>INDEX('Rp0,2, МПа'!$D:$P,ROW(E207),COLUMN($P207)-COLUMN(E207)+1)</f>
        <v>-</v>
      </c>
      <c r="S207" s="6">
        <f>INDEX('Rp0,2, МПа'!$D:$P,ROW(F207),COLUMN($P207)-COLUMN(F207)+1)</f>
        <v>392</v>
      </c>
      <c r="T207" s="6">
        <f>INDEX('Rp0,2, МПа'!$D:$P,ROW(G207),COLUMN($P207)-COLUMN(G207)+1)</f>
        <v>395</v>
      </c>
      <c r="U207" s="6">
        <f>INDEX('Rp0,2, МПа'!$D:$P,ROW(H207),COLUMN($P207)-COLUMN(H207)+1)</f>
        <v>395</v>
      </c>
      <c r="V207" s="6">
        <f>INDEX('Rp0,2, МПа'!$D:$P,ROW(I207),COLUMN($P207)-COLUMN(I207)+1)</f>
        <v>395</v>
      </c>
      <c r="W207" s="6">
        <f>INDEX('Rp0,2, МПа'!$D:$P,ROW(J207),COLUMN($P207)-COLUMN(J207)+1)</f>
        <v>395</v>
      </c>
      <c r="X207" s="6">
        <f>INDEX('Rp0,2, МПа'!$D:$P,ROW(K207),COLUMN($P207)-COLUMN(K207)+1)</f>
        <v>402</v>
      </c>
      <c r="Y207" s="6">
        <f>INDEX('Rp0,2, МПа'!$D:$P,ROW(L207),COLUMN($P207)-COLUMN(L207)+1)</f>
        <v>412</v>
      </c>
      <c r="Z207" s="6">
        <f>INDEX('Rp0,2, МПа'!$D:$P,ROW(M207),COLUMN($P207)-COLUMN(M207)+1)</f>
        <v>412</v>
      </c>
      <c r="AA207" s="6">
        <f>INDEX('Rp0,2, МПа'!$D:$P,ROW(N207),COLUMN($P207)-COLUMN(N207)+1)</f>
        <v>422</v>
      </c>
      <c r="AB207" s="6">
        <f>INDEX('Rp0,2, МПа'!$D:$P,ROW(O207),COLUMN($P207)-COLUMN(O207)+1)</f>
        <v>422</v>
      </c>
      <c r="AC207" s="16">
        <f>INDEX('Rp0,2, МПа'!$D:$P,ROW(P207),COLUMN($P207)-COLUMN(P207)+1)</f>
        <v>432</v>
      </c>
    </row>
    <row r="208" spans="1:29" x14ac:dyDescent="0.25">
      <c r="A208" s="10" t="str">
        <f>INDEX('Обработка исходного'!B:B,ROW($B$3)+4*(ROW($B208)-ROW($B$3)))</f>
        <v>Сталь легированная хромомолибденованадиевая</v>
      </c>
      <c r="B208" s="10" t="str">
        <f>INDEX('Обработка исходного'!D:D,ROW($B$3)+4*(ROW($B208)-ROW($B$3)))</f>
        <v>12Х2МФА-А</v>
      </c>
      <c r="C208" s="10" t="str">
        <f>IF(ISBLANK(INDEX('Обработка исходного'!E:E,ROW($B$3)+4*(ROW($B208)-ROW($B$3)))),"",INDEX('Обработка исходного'!E:E,ROW($B$3)+4*(ROW($B208)-ROW($B$3))))</f>
        <v>Листы толщиной до 180 мм, КП490**</v>
      </c>
      <c r="D208" s="15" t="str">
        <f>INDEX('Rm, МПа'!$D:$P,ROW(D208),COLUMN($P208)-COLUMN(D208)+1)</f>
        <v>-</v>
      </c>
      <c r="E208" s="6" t="str">
        <f>INDEX('Rm, МПа'!$D:$P,ROW(E208),COLUMN($P208)-COLUMN(E208)+1)</f>
        <v>-</v>
      </c>
      <c r="F208" s="6">
        <f>INDEX('Rm, МПа'!$D:$P,ROW(F208),COLUMN($P208)-COLUMN(F208)+1)</f>
        <v>481</v>
      </c>
      <c r="G208" s="6">
        <f>INDEX('Rm, МПа'!$D:$P,ROW(G208),COLUMN($P208)-COLUMN(G208)+1)</f>
        <v>500</v>
      </c>
      <c r="H208" s="6">
        <f>INDEX('Rm, МПа'!$D:$P,ROW(H208),COLUMN($P208)-COLUMN(H208)+1)</f>
        <v>540</v>
      </c>
      <c r="I208" s="6">
        <f>INDEX('Rm, МПа'!$D:$P,ROW(I208),COLUMN($P208)-COLUMN(I208)+1)</f>
        <v>549</v>
      </c>
      <c r="J208" s="6">
        <f>INDEX('Rm, МПа'!$D:$P,ROW(J208),COLUMN($P208)-COLUMN(J208)+1)</f>
        <v>559</v>
      </c>
      <c r="K208" s="6">
        <f>INDEX('Rm, МПа'!$D:$P,ROW(K208),COLUMN($P208)-COLUMN(K208)+1)</f>
        <v>569</v>
      </c>
      <c r="L208" s="6">
        <f>INDEX('Rm, МПа'!$D:$P,ROW(L208),COLUMN($P208)-COLUMN(L208)+1)</f>
        <v>589</v>
      </c>
      <c r="M208" s="6">
        <f>INDEX('Rm, МПа'!$D:$P,ROW(M208),COLUMN($P208)-COLUMN(M208)+1)</f>
        <v>598</v>
      </c>
      <c r="N208" s="6">
        <f>INDEX('Rm, МПа'!$D:$P,ROW(N208),COLUMN($P208)-COLUMN(N208)+1)</f>
        <v>608</v>
      </c>
      <c r="O208" s="6">
        <f>INDEX('Rm, МПа'!$D:$P,ROW(O208),COLUMN($P208)-COLUMN(O208)+1)</f>
        <v>618</v>
      </c>
      <c r="P208" s="16">
        <f>INDEX('Rm, МПа'!$D:$P,ROW(P208),COLUMN($P208)-COLUMN(P208)+1)</f>
        <v>638</v>
      </c>
      <c r="Q208" s="15" t="str">
        <f>INDEX('Rp0,2, МПа'!$D:$P,ROW(D208),COLUMN($P208)-COLUMN(D208)+1)</f>
        <v>-</v>
      </c>
      <c r="R208" s="6" t="str">
        <f>INDEX('Rp0,2, МПа'!$D:$P,ROW(E208),COLUMN($P208)-COLUMN(E208)+1)</f>
        <v>-</v>
      </c>
      <c r="S208" s="6">
        <f>INDEX('Rp0,2, МПа'!$D:$P,ROW(F208),COLUMN($P208)-COLUMN(F208)+1)</f>
        <v>461</v>
      </c>
      <c r="T208" s="6">
        <f>INDEX('Rp0,2, МПа'!$D:$P,ROW(G208),COLUMN($P208)-COLUMN(G208)+1)</f>
        <v>480</v>
      </c>
      <c r="U208" s="6">
        <f>INDEX('Rp0,2, МПа'!$D:$P,ROW(H208),COLUMN($P208)-COLUMN(H208)+1)</f>
        <v>490</v>
      </c>
      <c r="V208" s="6">
        <f>INDEX('Rp0,2, МПа'!$D:$P,ROW(I208),COLUMN($P208)-COLUMN(I208)+1)</f>
        <v>490</v>
      </c>
      <c r="W208" s="6">
        <f>INDEX('Rp0,2, МПа'!$D:$P,ROW(J208),COLUMN($P208)-COLUMN(J208)+1)</f>
        <v>490</v>
      </c>
      <c r="X208" s="6">
        <f>INDEX('Rp0,2, МПа'!$D:$P,ROW(K208),COLUMN($P208)-COLUMN(K208)+1)</f>
        <v>500</v>
      </c>
      <c r="Y208" s="6">
        <f>INDEX('Rp0,2, МПа'!$D:$P,ROW(L208),COLUMN($P208)-COLUMN(L208)+1)</f>
        <v>500</v>
      </c>
      <c r="Z208" s="6">
        <f>INDEX('Rp0,2, МПа'!$D:$P,ROW(M208),COLUMN($P208)-COLUMN(M208)+1)</f>
        <v>510</v>
      </c>
      <c r="AA208" s="6">
        <f>INDEX('Rp0,2, МПа'!$D:$P,ROW(N208),COLUMN($P208)-COLUMN(N208)+1)</f>
        <v>520</v>
      </c>
      <c r="AB208" s="6">
        <f>INDEX('Rp0,2, МПа'!$D:$P,ROW(O208),COLUMN($P208)-COLUMN(O208)+1)</f>
        <v>520</v>
      </c>
      <c r="AC208" s="16">
        <f>INDEX('Rp0,2, МПа'!$D:$P,ROW(P208),COLUMN($P208)-COLUMN(P208)+1)</f>
        <v>530</v>
      </c>
    </row>
    <row r="209" spans="1:29" x14ac:dyDescent="0.25">
      <c r="A209" s="10" t="str">
        <f>INDEX('Обработка исходного'!B:B,ROW($B$3)+4*(ROW($B209)-ROW($B$3)))</f>
        <v>Сталь легированная хромомолибденованадиевая</v>
      </c>
      <c r="B209" s="10" t="str">
        <f>INDEX('Обработка исходного'!D:D,ROW($B$3)+4*(ROW($B209)-ROW($B$3)))</f>
        <v>12Х2МФА-А</v>
      </c>
      <c r="C209" s="10" t="str">
        <f>IF(ISBLANK(INDEX('Обработка исходного'!E:E,ROW($B$3)+4*(ROW($B209)-ROW($B$3)))),"",INDEX('Обработка исходного'!E:E,ROW($B$3)+4*(ROW($B209)-ROW($B$3))))</f>
        <v>Поковки толщиной до 150 мм, КП490**</v>
      </c>
      <c r="D209" s="15" t="str">
        <f>INDEX('Rm, МПа'!$D:$P,ROW(D209),COLUMN($P209)-COLUMN(D209)+1)</f>
        <v>-</v>
      </c>
      <c r="E209" s="6" t="str">
        <f>INDEX('Rm, МПа'!$D:$P,ROW(E209),COLUMN($P209)-COLUMN(E209)+1)</f>
        <v>-</v>
      </c>
      <c r="F209" s="6">
        <f>INDEX('Rm, МПа'!$D:$P,ROW(F209),COLUMN($P209)-COLUMN(F209)+1)</f>
        <v>481</v>
      </c>
      <c r="G209" s="6">
        <f>INDEX('Rm, МПа'!$D:$P,ROW(G209),COLUMN($P209)-COLUMN(G209)+1)</f>
        <v>500</v>
      </c>
      <c r="H209" s="6">
        <f>INDEX('Rm, МПа'!$D:$P,ROW(H209),COLUMN($P209)-COLUMN(H209)+1)</f>
        <v>540</v>
      </c>
      <c r="I209" s="6">
        <f>INDEX('Rm, МПа'!$D:$P,ROW(I209),COLUMN($P209)-COLUMN(I209)+1)</f>
        <v>549</v>
      </c>
      <c r="J209" s="6">
        <f>INDEX('Rm, МПа'!$D:$P,ROW(J209),COLUMN($P209)-COLUMN(J209)+1)</f>
        <v>559</v>
      </c>
      <c r="K209" s="6">
        <f>INDEX('Rm, МПа'!$D:$P,ROW(K209),COLUMN($P209)-COLUMN(K209)+1)</f>
        <v>569</v>
      </c>
      <c r="L209" s="6">
        <f>INDEX('Rm, МПа'!$D:$P,ROW(L209),COLUMN($P209)-COLUMN(L209)+1)</f>
        <v>589</v>
      </c>
      <c r="M209" s="6">
        <f>INDEX('Rm, МПа'!$D:$P,ROW(M209),COLUMN($P209)-COLUMN(M209)+1)</f>
        <v>598</v>
      </c>
      <c r="N209" s="6">
        <f>INDEX('Rm, МПа'!$D:$P,ROW(N209),COLUMN($P209)-COLUMN(N209)+1)</f>
        <v>608</v>
      </c>
      <c r="O209" s="6">
        <f>INDEX('Rm, МПа'!$D:$P,ROW(O209),COLUMN($P209)-COLUMN(O209)+1)</f>
        <v>618</v>
      </c>
      <c r="P209" s="16">
        <f>INDEX('Rm, МПа'!$D:$P,ROW(P209),COLUMN($P209)-COLUMN(P209)+1)</f>
        <v>638</v>
      </c>
      <c r="Q209" s="15" t="str">
        <f>INDEX('Rp0,2, МПа'!$D:$P,ROW(D209),COLUMN($P209)-COLUMN(D209)+1)</f>
        <v>-</v>
      </c>
      <c r="R209" s="6" t="str">
        <f>INDEX('Rp0,2, МПа'!$D:$P,ROW(E209),COLUMN($P209)-COLUMN(E209)+1)</f>
        <v>-</v>
      </c>
      <c r="S209" s="6">
        <f>INDEX('Rp0,2, МПа'!$D:$P,ROW(F209),COLUMN($P209)-COLUMN(F209)+1)</f>
        <v>461</v>
      </c>
      <c r="T209" s="6">
        <f>INDEX('Rp0,2, МПа'!$D:$P,ROW(G209),COLUMN($P209)-COLUMN(G209)+1)</f>
        <v>480</v>
      </c>
      <c r="U209" s="6">
        <f>INDEX('Rp0,2, МПа'!$D:$P,ROW(H209),COLUMN($P209)-COLUMN(H209)+1)</f>
        <v>490</v>
      </c>
      <c r="V209" s="6">
        <f>INDEX('Rp0,2, МПа'!$D:$P,ROW(I209),COLUMN($P209)-COLUMN(I209)+1)</f>
        <v>490</v>
      </c>
      <c r="W209" s="6">
        <f>INDEX('Rp0,2, МПа'!$D:$P,ROW(J209),COLUMN($P209)-COLUMN(J209)+1)</f>
        <v>490</v>
      </c>
      <c r="X209" s="6">
        <f>INDEX('Rp0,2, МПа'!$D:$P,ROW(K209),COLUMN($P209)-COLUMN(K209)+1)</f>
        <v>500</v>
      </c>
      <c r="Y209" s="6">
        <f>INDEX('Rp0,2, МПа'!$D:$P,ROW(L209),COLUMN($P209)-COLUMN(L209)+1)</f>
        <v>500</v>
      </c>
      <c r="Z209" s="6">
        <f>INDEX('Rp0,2, МПа'!$D:$P,ROW(M209),COLUMN($P209)-COLUMN(M209)+1)</f>
        <v>510</v>
      </c>
      <c r="AA209" s="6">
        <f>INDEX('Rp0,2, МПа'!$D:$P,ROW(N209),COLUMN($P209)-COLUMN(N209)+1)</f>
        <v>520</v>
      </c>
      <c r="AB209" s="6">
        <f>INDEX('Rp0,2, МПа'!$D:$P,ROW(O209),COLUMN($P209)-COLUMN(O209)+1)</f>
        <v>520</v>
      </c>
      <c r="AC209" s="16">
        <f>INDEX('Rp0,2, МПа'!$D:$P,ROW(P209),COLUMN($P209)-COLUMN(P209)+1)</f>
        <v>530</v>
      </c>
    </row>
    <row r="210" spans="1:29" x14ac:dyDescent="0.25">
      <c r="A210" s="10" t="str">
        <f>INDEX('Обработка исходного'!B:B,ROW($B$3)+4*(ROW($B210)-ROW($B$3)))</f>
        <v>Сталь легированная хромомолибденованадиевая</v>
      </c>
      <c r="B210" s="10" t="str">
        <f>INDEX('Обработка исходного'!D:D,ROW($B$3)+4*(ROW($B210)-ROW($B$3)))</f>
        <v>18Х2МФА</v>
      </c>
      <c r="C210" s="10" t="str">
        <f>IF(ISBLANK(INDEX('Обработка исходного'!E:E,ROW($B$3)+4*(ROW($B210)-ROW($B$3)))),"",INDEX('Обработка исходного'!E:E,ROW($B$3)+4*(ROW($B210)-ROW($B$3))))</f>
        <v>Листы, поковки толщиной от 160 до 400 мм, КП490**</v>
      </c>
      <c r="D210" s="15" t="str">
        <f>INDEX('Rm, МПа'!$D:$P,ROW(D210),COLUMN($P210)-COLUMN(D210)+1)</f>
        <v>-</v>
      </c>
      <c r="E210" s="6" t="str">
        <f>INDEX('Rm, МПа'!$D:$P,ROW(E210),COLUMN($P210)-COLUMN(E210)+1)</f>
        <v>-</v>
      </c>
      <c r="F210" s="6">
        <f>INDEX('Rm, МПа'!$D:$P,ROW(F210),COLUMN($P210)-COLUMN(F210)+1)</f>
        <v>520</v>
      </c>
      <c r="G210" s="6">
        <f>INDEX('Rm, МПа'!$D:$P,ROW(G210),COLUMN($P210)-COLUMN(G210)+1)</f>
        <v>530</v>
      </c>
      <c r="H210" s="6">
        <f>INDEX('Rm, МПа'!$D:$P,ROW(H210),COLUMN($P210)-COLUMN(H210)+1)</f>
        <v>540</v>
      </c>
      <c r="I210" s="6">
        <f>INDEX('Rm, МПа'!$D:$P,ROW(I210),COLUMN($P210)-COLUMN(I210)+1)</f>
        <v>549</v>
      </c>
      <c r="J210" s="6">
        <f>INDEX('Rm, МПа'!$D:$P,ROW(J210),COLUMN($P210)-COLUMN(J210)+1)</f>
        <v>559</v>
      </c>
      <c r="K210" s="6">
        <f>INDEX('Rm, МПа'!$D:$P,ROW(K210),COLUMN($P210)-COLUMN(K210)+1)</f>
        <v>569</v>
      </c>
      <c r="L210" s="6">
        <f>INDEX('Rm, МПа'!$D:$P,ROW(L210),COLUMN($P210)-COLUMN(L210)+1)</f>
        <v>589</v>
      </c>
      <c r="M210" s="6">
        <f>INDEX('Rm, МПа'!$D:$P,ROW(M210),COLUMN($P210)-COLUMN(M210)+1)</f>
        <v>598</v>
      </c>
      <c r="N210" s="6">
        <f>INDEX('Rm, МПа'!$D:$P,ROW(N210),COLUMN($P210)-COLUMN(N210)+1)</f>
        <v>608</v>
      </c>
      <c r="O210" s="6">
        <f>INDEX('Rm, МПа'!$D:$P,ROW(O210),COLUMN($P210)-COLUMN(O210)+1)</f>
        <v>618</v>
      </c>
      <c r="P210" s="16">
        <f>INDEX('Rm, МПа'!$D:$P,ROW(P210),COLUMN($P210)-COLUMN(P210)+1)</f>
        <v>638</v>
      </c>
      <c r="Q210" s="15" t="str">
        <f>INDEX('Rp0,2, МПа'!$D:$P,ROW(D210),COLUMN($P210)-COLUMN(D210)+1)</f>
        <v>-</v>
      </c>
      <c r="R210" s="6" t="str">
        <f>INDEX('Rp0,2, МПа'!$D:$P,ROW(E210),COLUMN($P210)-COLUMN(E210)+1)</f>
        <v>-</v>
      </c>
      <c r="S210" s="6">
        <f>INDEX('Rp0,2, МПа'!$D:$P,ROW(F210),COLUMN($P210)-COLUMN(F210)+1)</f>
        <v>461</v>
      </c>
      <c r="T210" s="6">
        <f>INDEX('Rp0,2, МПа'!$D:$P,ROW(G210),COLUMN($P210)-COLUMN(G210)+1)</f>
        <v>481</v>
      </c>
      <c r="U210" s="6">
        <f>INDEX('Rp0,2, МПа'!$D:$P,ROW(H210),COLUMN($P210)-COLUMN(H210)+1)</f>
        <v>490</v>
      </c>
      <c r="V210" s="6">
        <f>INDEX('Rp0,2, МПа'!$D:$P,ROW(I210),COLUMN($P210)-COLUMN(I210)+1)</f>
        <v>490</v>
      </c>
      <c r="W210" s="6">
        <f>INDEX('Rp0,2, МПа'!$D:$P,ROW(J210),COLUMN($P210)-COLUMN(J210)+1)</f>
        <v>490</v>
      </c>
      <c r="X210" s="6">
        <f>INDEX('Rp0,2, МПа'!$D:$P,ROW(K210),COLUMN($P210)-COLUMN(K210)+1)</f>
        <v>500</v>
      </c>
      <c r="Y210" s="6">
        <f>INDEX('Rp0,2, МПа'!$D:$P,ROW(L210),COLUMN($P210)-COLUMN(L210)+1)</f>
        <v>500</v>
      </c>
      <c r="Z210" s="6">
        <f>INDEX('Rp0,2, МПа'!$D:$P,ROW(M210),COLUMN($P210)-COLUMN(M210)+1)</f>
        <v>510</v>
      </c>
      <c r="AA210" s="6">
        <f>INDEX('Rp0,2, МПа'!$D:$P,ROW(N210),COLUMN($P210)-COLUMN(N210)+1)</f>
        <v>520</v>
      </c>
      <c r="AB210" s="6">
        <f>INDEX('Rp0,2, МПа'!$D:$P,ROW(O210),COLUMN($P210)-COLUMN(O210)+1)</f>
        <v>520</v>
      </c>
      <c r="AC210" s="16">
        <f>INDEX('Rp0,2, МПа'!$D:$P,ROW(P210),COLUMN($P210)-COLUMN(P210)+1)</f>
        <v>530</v>
      </c>
    </row>
    <row r="211" spans="1:29" x14ac:dyDescent="0.25">
      <c r="A211" s="10" t="str">
        <f>INDEX('Обработка исходного'!B:B,ROW($B$3)+4*(ROW($B211)-ROW($B$3)))</f>
        <v>Сталь легированная хромомолибденованадиевая</v>
      </c>
      <c r="B211" s="10" t="str">
        <f>INDEX('Обработка исходного'!D:D,ROW($B$3)+4*(ROW($B211)-ROW($B$3)))</f>
        <v>15Х2МФА</v>
      </c>
      <c r="C211" s="10" t="str">
        <f>IF(ISBLANK(INDEX('Обработка исходного'!E:E,ROW($B$3)+4*(ROW($B211)-ROW($B$3)))),"",INDEX('Обработка исходного'!E:E,ROW($B$3)+4*(ROW($B211)-ROW($B$3))))</f>
        <v>Листы, поковки толщиной от 400 до 650 мм, КП295**</v>
      </c>
      <c r="D211" s="15" t="str">
        <f>INDEX('Rm, МПа'!$D:$P,ROW(D211),COLUMN($P211)-COLUMN(D211)+1)</f>
        <v>-</v>
      </c>
      <c r="E211" s="6" t="str">
        <f>INDEX('Rm, МПа'!$D:$P,ROW(E211),COLUMN($P211)-COLUMN(E211)+1)</f>
        <v>-</v>
      </c>
      <c r="F211" s="6">
        <f>INDEX('Rm, МПа'!$D:$P,ROW(F211),COLUMN($P211)-COLUMN(F211)+1)</f>
        <v>333</v>
      </c>
      <c r="G211" s="6">
        <f>INDEX('Rm, МПа'!$D:$P,ROW(G211),COLUMN($P211)-COLUMN(G211)+1)</f>
        <v>353</v>
      </c>
      <c r="H211" s="6">
        <f>INDEX('Rm, МПа'!$D:$P,ROW(H211),COLUMN($P211)-COLUMN(H211)+1)</f>
        <v>373</v>
      </c>
      <c r="I211" s="6">
        <f>INDEX('Rm, МПа'!$D:$P,ROW(I211),COLUMN($P211)-COLUMN(I211)+1)</f>
        <v>392</v>
      </c>
      <c r="J211" s="6">
        <f>INDEX('Rm, МПа'!$D:$P,ROW(J211),COLUMN($P211)-COLUMN(J211)+1)</f>
        <v>392</v>
      </c>
      <c r="K211" s="6">
        <f>INDEX('Rm, МПа'!$D:$P,ROW(K211),COLUMN($P211)-COLUMN(K211)+1)</f>
        <v>392</v>
      </c>
      <c r="L211" s="6">
        <f>INDEX('Rm, МПа'!$D:$P,ROW(L211),COLUMN($P211)-COLUMN(L211)+1)</f>
        <v>402</v>
      </c>
      <c r="M211" s="6">
        <f>INDEX('Rm, МПа'!$D:$P,ROW(M211),COLUMN($P211)-COLUMN(M211)+1)</f>
        <v>412</v>
      </c>
      <c r="N211" s="6">
        <f>INDEX('Rm, МПа'!$D:$P,ROW(N211),COLUMN($P211)-COLUMN(N211)+1)</f>
        <v>422</v>
      </c>
      <c r="O211" s="6">
        <f>INDEX('Rm, МПа'!$D:$P,ROW(O211),COLUMN($P211)-COLUMN(O211)+1)</f>
        <v>432</v>
      </c>
      <c r="P211" s="16">
        <f>INDEX('Rm, МПа'!$D:$P,ROW(P211),COLUMN($P211)-COLUMN(P211)+1)</f>
        <v>441</v>
      </c>
      <c r="Q211" s="15" t="str">
        <f>INDEX('Rp0,2, МПа'!$D:$P,ROW(D211),COLUMN($P211)-COLUMN(D211)+1)</f>
        <v>-</v>
      </c>
      <c r="R211" s="6" t="str">
        <f>INDEX('Rp0,2, МПа'!$D:$P,ROW(E211),COLUMN($P211)-COLUMN(E211)+1)</f>
        <v>-</v>
      </c>
      <c r="S211" s="6">
        <f>INDEX('Rp0,2, МПа'!$D:$P,ROW(F211),COLUMN($P211)-COLUMN(F211)+1)</f>
        <v>255</v>
      </c>
      <c r="T211" s="6">
        <f>INDEX('Rp0,2, МПа'!$D:$P,ROW(G211),COLUMN($P211)-COLUMN(G211)+1)</f>
        <v>265</v>
      </c>
      <c r="U211" s="6">
        <f>INDEX('Rp0,2, МПа'!$D:$P,ROW(H211),COLUMN($P211)-COLUMN(H211)+1)</f>
        <v>284</v>
      </c>
      <c r="V211" s="6">
        <f>INDEX('Rp0,2, МПа'!$D:$P,ROW(I211),COLUMN($P211)-COLUMN(I211)+1)</f>
        <v>295</v>
      </c>
      <c r="W211" s="6">
        <f>INDEX('Rp0,2, МПа'!$D:$P,ROW(J211),COLUMN($P211)-COLUMN(J211)+1)</f>
        <v>304</v>
      </c>
      <c r="X211" s="6">
        <f>INDEX('Rp0,2, МПа'!$D:$P,ROW(K211),COLUMN($P211)-COLUMN(K211)+1)</f>
        <v>324</v>
      </c>
      <c r="Y211" s="6">
        <f>INDEX('Rp0,2, МПа'!$D:$P,ROW(L211),COLUMN($P211)-COLUMN(L211)+1)</f>
        <v>334</v>
      </c>
      <c r="Z211" s="6">
        <f>INDEX('Rp0,2, МПа'!$D:$P,ROW(M211),COLUMN($P211)-COLUMN(M211)+1)</f>
        <v>353</v>
      </c>
      <c r="AA211" s="6">
        <f>INDEX('Rp0,2, МПа'!$D:$P,ROW(N211),COLUMN($P211)-COLUMN(N211)+1)</f>
        <v>363</v>
      </c>
      <c r="AB211" s="6">
        <f>INDEX('Rp0,2, МПа'!$D:$P,ROW(O211),COLUMN($P211)-COLUMN(O211)+1)</f>
        <v>383</v>
      </c>
      <c r="AC211" s="16">
        <f>INDEX('Rp0,2, МПа'!$D:$P,ROW(P211),COLUMN($P211)-COLUMN(P211)+1)</f>
        <v>392</v>
      </c>
    </row>
    <row r="212" spans="1:29" x14ac:dyDescent="0.25">
      <c r="A212" s="10" t="str">
        <f>INDEX('Обработка исходного'!B:B,ROW($B$3)+4*(ROW($B212)-ROW($B$3)))</f>
        <v>Сталь легированная хромомолибденованадиевая</v>
      </c>
      <c r="B212" s="10" t="str">
        <f>INDEX('Обработка исходного'!D:D,ROW($B$3)+4*(ROW($B212)-ROW($B$3)))</f>
        <v>15Х2МФА</v>
      </c>
      <c r="C212" s="10" t="str">
        <f>IF(ISBLANK(INDEX('Обработка исходного'!E:E,ROW($B$3)+4*(ROW($B212)-ROW($B$3)))),"",INDEX('Обработка исходного'!E:E,ROW($B$3)+4*(ROW($B212)-ROW($B$3))))</f>
        <v>Листы, поковки толщиной от 161 до 400 мм, КП395**</v>
      </c>
      <c r="D212" s="15" t="str">
        <f>INDEX('Rm, МПа'!$D:$P,ROW(D212),COLUMN($P212)-COLUMN(D212)+1)</f>
        <v>-</v>
      </c>
      <c r="E212" s="6" t="str">
        <f>INDEX('Rm, МПа'!$D:$P,ROW(E212),COLUMN($P212)-COLUMN(E212)+1)</f>
        <v>-</v>
      </c>
      <c r="F212" s="6">
        <f>INDEX('Rm, МПа'!$D:$P,ROW(F212),COLUMN($P212)-COLUMN(F212)+1)</f>
        <v>412</v>
      </c>
      <c r="G212" s="6">
        <f>INDEX('Rm, МПа'!$D:$P,ROW(G212),COLUMN($P212)-COLUMN(G212)+1)</f>
        <v>432</v>
      </c>
      <c r="H212" s="6">
        <f>INDEX('Rm, МПа'!$D:$P,ROW(H212),COLUMN($P212)-COLUMN(H212)+1)</f>
        <v>461</v>
      </c>
      <c r="I212" s="6">
        <f>INDEX('Rm, МПа'!$D:$P,ROW(I212),COLUMN($P212)-COLUMN(I212)+1)</f>
        <v>461</v>
      </c>
      <c r="J212" s="6">
        <f>INDEX('Rm, МПа'!$D:$P,ROW(J212),COLUMN($P212)-COLUMN(J212)+1)</f>
        <v>471</v>
      </c>
      <c r="K212" s="6">
        <f>INDEX('Rm, МПа'!$D:$P,ROW(K212),COLUMN($P212)-COLUMN(K212)+1)</f>
        <v>481</v>
      </c>
      <c r="L212" s="6">
        <f>INDEX('Rm, МПа'!$D:$P,ROW(L212),COLUMN($P212)-COLUMN(L212)+1)</f>
        <v>491</v>
      </c>
      <c r="M212" s="6">
        <f>INDEX('Rm, МПа'!$D:$P,ROW(M212),COLUMN($P212)-COLUMN(M212)+1)</f>
        <v>500</v>
      </c>
      <c r="N212" s="6">
        <f>INDEX('Rm, МПа'!$D:$P,ROW(N212),COLUMN($P212)-COLUMN(N212)+1)</f>
        <v>520</v>
      </c>
      <c r="O212" s="6">
        <f>INDEX('Rm, МПа'!$D:$P,ROW(O212),COLUMN($P212)-COLUMN(O212)+1)</f>
        <v>530</v>
      </c>
      <c r="P212" s="16">
        <f>INDEX('Rm, МПа'!$D:$P,ROW(P212),COLUMN($P212)-COLUMN(P212)+1)</f>
        <v>540</v>
      </c>
      <c r="Q212" s="15" t="str">
        <f>INDEX('Rp0,2, МПа'!$D:$P,ROW(D212),COLUMN($P212)-COLUMN(D212)+1)</f>
        <v>-</v>
      </c>
      <c r="R212" s="6" t="str">
        <f>INDEX('Rp0,2, МПа'!$D:$P,ROW(E212),COLUMN($P212)-COLUMN(E212)+1)</f>
        <v>-</v>
      </c>
      <c r="S212" s="6">
        <f>INDEX('Rp0,2, МПа'!$D:$P,ROW(F212),COLUMN($P212)-COLUMN(F212)+1)</f>
        <v>363</v>
      </c>
      <c r="T212" s="6">
        <f>INDEX('Rp0,2, МПа'!$D:$P,ROW(G212),COLUMN($P212)-COLUMN(G212)+1)</f>
        <v>395</v>
      </c>
      <c r="U212" s="6">
        <f>INDEX('Rp0,2, МПа'!$D:$P,ROW(H212),COLUMN($P212)-COLUMN(H212)+1)</f>
        <v>395</v>
      </c>
      <c r="V212" s="6">
        <f>INDEX('Rp0,2, МПа'!$D:$P,ROW(I212),COLUMN($P212)-COLUMN(I212)+1)</f>
        <v>395</v>
      </c>
      <c r="W212" s="6">
        <f>INDEX('Rp0,2, МПа'!$D:$P,ROW(J212),COLUMN($P212)-COLUMN(J212)+1)</f>
        <v>402</v>
      </c>
      <c r="X212" s="6">
        <f>INDEX('Rp0,2, МПа'!$D:$P,ROW(K212),COLUMN($P212)-COLUMN(K212)+1)</f>
        <v>402</v>
      </c>
      <c r="Y212" s="6">
        <f>INDEX('Rp0,2, МПа'!$D:$P,ROW(L212),COLUMN($P212)-COLUMN(L212)+1)</f>
        <v>412</v>
      </c>
      <c r="Z212" s="6">
        <f>INDEX('Rp0,2, МПа'!$D:$P,ROW(M212),COLUMN($P212)-COLUMN(M212)+1)</f>
        <v>422</v>
      </c>
      <c r="AA212" s="6">
        <f>INDEX('Rp0,2, МПа'!$D:$P,ROW(N212),COLUMN($P212)-COLUMN(N212)+1)</f>
        <v>422</v>
      </c>
      <c r="AB212" s="6">
        <f>INDEX('Rp0,2, МПа'!$D:$P,ROW(O212),COLUMN($P212)-COLUMN(O212)+1)</f>
        <v>422</v>
      </c>
      <c r="AC212" s="16">
        <f>INDEX('Rp0,2, МПа'!$D:$P,ROW(P212),COLUMN($P212)-COLUMN(P212)+1)</f>
        <v>432</v>
      </c>
    </row>
    <row r="213" spans="1:29" x14ac:dyDescent="0.25">
      <c r="A213" s="10" t="str">
        <f>INDEX('Обработка исходного'!B:B,ROW($B$3)+4*(ROW($B213)-ROW($B$3)))</f>
        <v>Сталь легированная хромомолибденованадиевая</v>
      </c>
      <c r="B213" s="10" t="str">
        <f>INDEX('Обработка исходного'!D:D,ROW($B$3)+4*(ROW($B213)-ROW($B$3)))</f>
        <v>15Х2МФА-А</v>
      </c>
      <c r="C213" s="10" t="str">
        <f>IF(ISBLANK(INDEX('Обработка исходного'!E:E,ROW($B$3)+4*(ROW($B213)-ROW($B$3)))),"",INDEX('Обработка исходного'!E:E,ROW($B$3)+4*(ROW($B213)-ROW($B$3))))</f>
        <v>Листы, поковки толщиной от 400 до 650 мм, КП295**</v>
      </c>
      <c r="D213" s="15" t="str">
        <f>INDEX('Rm, МПа'!$D:$P,ROW(D213),COLUMN($P213)-COLUMN(D213)+1)</f>
        <v>-</v>
      </c>
      <c r="E213" s="6" t="str">
        <f>INDEX('Rm, МПа'!$D:$P,ROW(E213),COLUMN($P213)-COLUMN(E213)+1)</f>
        <v>-</v>
      </c>
      <c r="F213" s="6">
        <f>INDEX('Rm, МПа'!$D:$P,ROW(F213),COLUMN($P213)-COLUMN(F213)+1)</f>
        <v>333</v>
      </c>
      <c r="G213" s="6">
        <f>INDEX('Rm, МПа'!$D:$P,ROW(G213),COLUMN($P213)-COLUMN(G213)+1)</f>
        <v>353</v>
      </c>
      <c r="H213" s="6">
        <f>INDEX('Rm, МПа'!$D:$P,ROW(H213),COLUMN($P213)-COLUMN(H213)+1)</f>
        <v>373</v>
      </c>
      <c r="I213" s="6">
        <f>INDEX('Rm, МПа'!$D:$P,ROW(I213),COLUMN($P213)-COLUMN(I213)+1)</f>
        <v>392</v>
      </c>
      <c r="J213" s="6">
        <f>INDEX('Rm, МПа'!$D:$P,ROW(J213),COLUMN($P213)-COLUMN(J213)+1)</f>
        <v>392</v>
      </c>
      <c r="K213" s="6">
        <f>INDEX('Rm, МПа'!$D:$P,ROW(K213),COLUMN($P213)-COLUMN(K213)+1)</f>
        <v>392</v>
      </c>
      <c r="L213" s="6">
        <f>INDEX('Rm, МПа'!$D:$P,ROW(L213),COLUMN($P213)-COLUMN(L213)+1)</f>
        <v>402</v>
      </c>
      <c r="M213" s="6">
        <f>INDEX('Rm, МПа'!$D:$P,ROW(M213),COLUMN($P213)-COLUMN(M213)+1)</f>
        <v>412</v>
      </c>
      <c r="N213" s="6">
        <f>INDEX('Rm, МПа'!$D:$P,ROW(N213),COLUMN($P213)-COLUMN(N213)+1)</f>
        <v>422</v>
      </c>
      <c r="O213" s="6">
        <f>INDEX('Rm, МПа'!$D:$P,ROW(O213),COLUMN($P213)-COLUMN(O213)+1)</f>
        <v>432</v>
      </c>
      <c r="P213" s="16">
        <f>INDEX('Rm, МПа'!$D:$P,ROW(P213),COLUMN($P213)-COLUMN(P213)+1)</f>
        <v>441</v>
      </c>
      <c r="Q213" s="15" t="str">
        <f>INDEX('Rp0,2, МПа'!$D:$P,ROW(D213),COLUMN($P213)-COLUMN(D213)+1)</f>
        <v>-</v>
      </c>
      <c r="R213" s="6" t="str">
        <f>INDEX('Rp0,2, МПа'!$D:$P,ROW(E213),COLUMN($P213)-COLUMN(E213)+1)</f>
        <v>-</v>
      </c>
      <c r="S213" s="6">
        <f>INDEX('Rp0,2, МПа'!$D:$P,ROW(F213),COLUMN($P213)-COLUMN(F213)+1)</f>
        <v>255</v>
      </c>
      <c r="T213" s="6">
        <f>INDEX('Rp0,2, МПа'!$D:$P,ROW(G213),COLUMN($P213)-COLUMN(G213)+1)</f>
        <v>265</v>
      </c>
      <c r="U213" s="6">
        <f>INDEX('Rp0,2, МПа'!$D:$P,ROW(H213),COLUMN($P213)-COLUMN(H213)+1)</f>
        <v>284</v>
      </c>
      <c r="V213" s="6">
        <f>INDEX('Rp0,2, МПа'!$D:$P,ROW(I213),COLUMN($P213)-COLUMN(I213)+1)</f>
        <v>295</v>
      </c>
      <c r="W213" s="6">
        <f>INDEX('Rp0,2, МПа'!$D:$P,ROW(J213),COLUMN($P213)-COLUMN(J213)+1)</f>
        <v>304</v>
      </c>
      <c r="X213" s="6">
        <f>INDEX('Rp0,2, МПа'!$D:$P,ROW(K213),COLUMN($P213)-COLUMN(K213)+1)</f>
        <v>324</v>
      </c>
      <c r="Y213" s="6">
        <f>INDEX('Rp0,2, МПа'!$D:$P,ROW(L213),COLUMN($P213)-COLUMN(L213)+1)</f>
        <v>334</v>
      </c>
      <c r="Z213" s="6">
        <f>INDEX('Rp0,2, МПа'!$D:$P,ROW(M213),COLUMN($P213)-COLUMN(M213)+1)</f>
        <v>353</v>
      </c>
      <c r="AA213" s="6">
        <f>INDEX('Rp0,2, МПа'!$D:$P,ROW(N213),COLUMN($P213)-COLUMN(N213)+1)</f>
        <v>363</v>
      </c>
      <c r="AB213" s="6">
        <f>INDEX('Rp0,2, МПа'!$D:$P,ROW(O213),COLUMN($P213)-COLUMN(O213)+1)</f>
        <v>383</v>
      </c>
      <c r="AC213" s="16">
        <f>INDEX('Rp0,2, МПа'!$D:$P,ROW(P213),COLUMN($P213)-COLUMN(P213)+1)</f>
        <v>392</v>
      </c>
    </row>
    <row r="214" spans="1:29" x14ac:dyDescent="0.25">
      <c r="A214" s="10" t="str">
        <f>INDEX('Обработка исходного'!B:B,ROW($B$3)+4*(ROW($B214)-ROW($B$3)))</f>
        <v>Сталь легированная хромомолибденованадиевая</v>
      </c>
      <c r="B214" s="10" t="str">
        <f>INDEX('Обработка исходного'!D:D,ROW($B$3)+4*(ROW($B214)-ROW($B$3)))</f>
        <v>15Х2МФА-А</v>
      </c>
      <c r="C214" s="10" t="str">
        <f>IF(ISBLANK(INDEX('Обработка исходного'!E:E,ROW($B$3)+4*(ROW($B214)-ROW($B$3)))),"",INDEX('Обработка исходного'!E:E,ROW($B$3)+4*(ROW($B214)-ROW($B$3))))</f>
        <v>Листы, поковки толщиной от 161 до 400 мм, КП395**</v>
      </c>
      <c r="D214" s="15" t="str">
        <f>INDEX('Rm, МПа'!$D:$P,ROW(D214),COLUMN($P214)-COLUMN(D214)+1)</f>
        <v>-</v>
      </c>
      <c r="E214" s="6" t="str">
        <f>INDEX('Rm, МПа'!$D:$P,ROW(E214),COLUMN($P214)-COLUMN(E214)+1)</f>
        <v>-</v>
      </c>
      <c r="F214" s="6">
        <f>INDEX('Rm, МПа'!$D:$P,ROW(F214),COLUMN($P214)-COLUMN(F214)+1)</f>
        <v>412</v>
      </c>
      <c r="G214" s="6">
        <f>INDEX('Rm, МПа'!$D:$P,ROW(G214),COLUMN($P214)-COLUMN(G214)+1)</f>
        <v>432</v>
      </c>
      <c r="H214" s="6">
        <f>INDEX('Rm, МПа'!$D:$P,ROW(H214),COLUMN($P214)-COLUMN(H214)+1)</f>
        <v>461</v>
      </c>
      <c r="I214" s="6">
        <f>INDEX('Rm, МПа'!$D:$P,ROW(I214),COLUMN($P214)-COLUMN(I214)+1)</f>
        <v>461</v>
      </c>
      <c r="J214" s="6">
        <f>INDEX('Rm, МПа'!$D:$P,ROW(J214),COLUMN($P214)-COLUMN(J214)+1)</f>
        <v>471</v>
      </c>
      <c r="K214" s="6">
        <f>INDEX('Rm, МПа'!$D:$P,ROW(K214),COLUMN($P214)-COLUMN(K214)+1)</f>
        <v>481</v>
      </c>
      <c r="L214" s="6">
        <f>INDEX('Rm, МПа'!$D:$P,ROW(L214),COLUMN($P214)-COLUMN(L214)+1)</f>
        <v>491</v>
      </c>
      <c r="M214" s="6">
        <f>INDEX('Rm, МПа'!$D:$P,ROW(M214),COLUMN($P214)-COLUMN(M214)+1)</f>
        <v>500</v>
      </c>
      <c r="N214" s="6">
        <f>INDEX('Rm, МПа'!$D:$P,ROW(N214),COLUMN($P214)-COLUMN(N214)+1)</f>
        <v>520</v>
      </c>
      <c r="O214" s="6">
        <f>INDEX('Rm, МПа'!$D:$P,ROW(O214),COLUMN($P214)-COLUMN(O214)+1)</f>
        <v>530</v>
      </c>
      <c r="P214" s="16">
        <f>INDEX('Rm, МПа'!$D:$P,ROW(P214),COLUMN($P214)-COLUMN(P214)+1)</f>
        <v>540</v>
      </c>
      <c r="Q214" s="15" t="str">
        <f>INDEX('Rp0,2, МПа'!$D:$P,ROW(D214),COLUMN($P214)-COLUMN(D214)+1)</f>
        <v>-</v>
      </c>
      <c r="R214" s="6" t="str">
        <f>INDEX('Rp0,2, МПа'!$D:$P,ROW(E214),COLUMN($P214)-COLUMN(E214)+1)</f>
        <v>-</v>
      </c>
      <c r="S214" s="6">
        <f>INDEX('Rp0,2, МПа'!$D:$P,ROW(F214),COLUMN($P214)-COLUMN(F214)+1)</f>
        <v>363</v>
      </c>
      <c r="T214" s="6">
        <f>INDEX('Rp0,2, МПа'!$D:$P,ROW(G214),COLUMN($P214)-COLUMN(G214)+1)</f>
        <v>395</v>
      </c>
      <c r="U214" s="6">
        <f>INDEX('Rp0,2, МПа'!$D:$P,ROW(H214),COLUMN($P214)-COLUMN(H214)+1)</f>
        <v>395</v>
      </c>
      <c r="V214" s="6">
        <f>INDEX('Rp0,2, МПа'!$D:$P,ROW(I214),COLUMN($P214)-COLUMN(I214)+1)</f>
        <v>395</v>
      </c>
      <c r="W214" s="6">
        <f>INDEX('Rp0,2, МПа'!$D:$P,ROW(J214),COLUMN($P214)-COLUMN(J214)+1)</f>
        <v>402</v>
      </c>
      <c r="X214" s="6">
        <f>INDEX('Rp0,2, МПа'!$D:$P,ROW(K214),COLUMN($P214)-COLUMN(K214)+1)</f>
        <v>402</v>
      </c>
      <c r="Y214" s="6">
        <f>INDEX('Rp0,2, МПа'!$D:$P,ROW(L214),COLUMN($P214)-COLUMN(L214)+1)</f>
        <v>412</v>
      </c>
      <c r="Z214" s="6">
        <f>INDEX('Rp0,2, МПа'!$D:$P,ROW(M214),COLUMN($P214)-COLUMN(M214)+1)</f>
        <v>422</v>
      </c>
      <c r="AA214" s="6">
        <f>INDEX('Rp0,2, МПа'!$D:$P,ROW(N214),COLUMN($P214)-COLUMN(N214)+1)</f>
        <v>422</v>
      </c>
      <c r="AB214" s="6">
        <f>INDEX('Rp0,2, МПа'!$D:$P,ROW(O214),COLUMN($P214)-COLUMN(O214)+1)</f>
        <v>422</v>
      </c>
      <c r="AC214" s="16">
        <f>INDEX('Rp0,2, МПа'!$D:$P,ROW(P214),COLUMN($P214)-COLUMN(P214)+1)</f>
        <v>432</v>
      </c>
    </row>
    <row r="215" spans="1:29" ht="25.5" x14ac:dyDescent="0.25">
      <c r="A215" s="10" t="str">
        <f>INDEX('Обработка исходного'!B:B,ROW($B$3)+4*(ROW($B215)-ROW($B$3)))</f>
        <v>Сталь легированная хромомолибденованадиевая</v>
      </c>
      <c r="B215" s="10" t="str">
        <f>INDEX('Обработка исходного'!D:D,ROW($B$3)+4*(ROW($B215)-ROW($B$3)))</f>
        <v>25Х2МФА</v>
      </c>
      <c r="C215" s="10" t="str">
        <f>IF(ISBLANK(INDEX('Обработка исходного'!E:E,ROW($B$3)+4*(ROW($B215)-ROW($B$3)))),"",INDEX('Обработка исходного'!E:E,ROW($B$3)+4*(ROW($B215)-ROW($B$3))))</f>
        <v>Поковки, листы (плиты), листовые и штампованные заготовки диаметром или толщиной до 70 мм, КП395**</v>
      </c>
      <c r="D215" s="15" t="str">
        <f>INDEX('Rm, МПа'!$D:$P,ROW(D215),COLUMN($P215)-COLUMN(D215)+1)</f>
        <v>-</v>
      </c>
      <c r="E215" s="6" t="str">
        <f>INDEX('Rm, МПа'!$D:$P,ROW(E215),COLUMN($P215)-COLUMN(E215)+1)</f>
        <v>-</v>
      </c>
      <c r="F215" s="6">
        <f>INDEX('Rm, МПа'!$D:$P,ROW(F215),COLUMN($P215)-COLUMN(F215)+1)</f>
        <v>441</v>
      </c>
      <c r="G215" s="6">
        <f>INDEX('Rm, МПа'!$D:$P,ROW(G215),COLUMN($P215)-COLUMN(G215)+1)</f>
        <v>441</v>
      </c>
      <c r="H215" s="6">
        <f>INDEX('Rm, МПа'!$D:$P,ROW(H215),COLUMN($P215)-COLUMN(H215)+1)</f>
        <v>461</v>
      </c>
      <c r="I215" s="6">
        <f>INDEX('Rm, МПа'!$D:$P,ROW(I215),COLUMN($P215)-COLUMN(I215)+1)</f>
        <v>461</v>
      </c>
      <c r="J215" s="6">
        <f>INDEX('Rm, МПа'!$D:$P,ROW(J215),COLUMN($P215)-COLUMN(J215)+1)</f>
        <v>471</v>
      </c>
      <c r="K215" s="6">
        <f>INDEX('Rm, МПа'!$D:$P,ROW(K215),COLUMN($P215)-COLUMN(K215)+1)</f>
        <v>481</v>
      </c>
      <c r="L215" s="6">
        <f>INDEX('Rm, МПа'!$D:$P,ROW(L215),COLUMN($P215)-COLUMN(L215)+1)</f>
        <v>491</v>
      </c>
      <c r="M215" s="6">
        <f>INDEX('Rm, МПа'!$D:$P,ROW(M215),COLUMN($P215)-COLUMN(M215)+1)</f>
        <v>500</v>
      </c>
      <c r="N215" s="6">
        <f>INDEX('Rm, МПа'!$D:$P,ROW(N215),COLUMN($P215)-COLUMN(N215)+1)</f>
        <v>520</v>
      </c>
      <c r="O215" s="6">
        <f>INDEX('Rm, МПа'!$D:$P,ROW(O215),COLUMN($P215)-COLUMN(O215)+1)</f>
        <v>530</v>
      </c>
      <c r="P215" s="16">
        <f>INDEX('Rm, МПа'!$D:$P,ROW(P215),COLUMN($P215)-COLUMN(P215)+1)</f>
        <v>540</v>
      </c>
      <c r="Q215" s="15" t="str">
        <f>INDEX('Rp0,2, МПа'!$D:$P,ROW(D215),COLUMN($P215)-COLUMN(D215)+1)</f>
        <v>-</v>
      </c>
      <c r="R215" s="6" t="str">
        <f>INDEX('Rp0,2, МПа'!$D:$P,ROW(E215),COLUMN($P215)-COLUMN(E215)+1)</f>
        <v>-</v>
      </c>
      <c r="S215" s="6">
        <f>INDEX('Rp0,2, МПа'!$D:$P,ROW(F215),COLUMN($P215)-COLUMN(F215)+1)</f>
        <v>373</v>
      </c>
      <c r="T215" s="6">
        <f>INDEX('Rp0,2, МПа'!$D:$P,ROW(G215),COLUMN($P215)-COLUMN(G215)+1)</f>
        <v>373</v>
      </c>
      <c r="U215" s="6">
        <f>INDEX('Rp0,2, МПа'!$D:$P,ROW(H215),COLUMN($P215)-COLUMN(H215)+1)</f>
        <v>395</v>
      </c>
      <c r="V215" s="6">
        <f>INDEX('Rp0,2, МПа'!$D:$P,ROW(I215),COLUMN($P215)-COLUMN(I215)+1)</f>
        <v>395</v>
      </c>
      <c r="W215" s="6">
        <f>INDEX('Rp0,2, МПа'!$D:$P,ROW(J215),COLUMN($P215)-COLUMN(J215)+1)</f>
        <v>395</v>
      </c>
      <c r="X215" s="6">
        <f>INDEX('Rp0,2, МПа'!$D:$P,ROW(K215),COLUMN($P215)-COLUMN(K215)+1)</f>
        <v>402</v>
      </c>
      <c r="Y215" s="6">
        <f>INDEX('Rp0,2, МПа'!$D:$P,ROW(L215),COLUMN($P215)-COLUMN(L215)+1)</f>
        <v>402</v>
      </c>
      <c r="Z215" s="6">
        <f>INDEX('Rp0,2, МПа'!$D:$P,ROW(M215),COLUMN($P215)-COLUMN(M215)+1)</f>
        <v>412</v>
      </c>
      <c r="AA215" s="6">
        <f>INDEX('Rp0,2, МПа'!$D:$P,ROW(N215),COLUMN($P215)-COLUMN(N215)+1)</f>
        <v>422</v>
      </c>
      <c r="AB215" s="6">
        <f>INDEX('Rp0,2, МПа'!$D:$P,ROW(O215),COLUMN($P215)-COLUMN(O215)+1)</f>
        <v>432</v>
      </c>
      <c r="AC215" s="16">
        <f>INDEX('Rp0,2, МПа'!$D:$P,ROW(P215),COLUMN($P215)-COLUMN(P215)+1)</f>
        <v>432</v>
      </c>
    </row>
    <row r="216" spans="1:29" ht="25.5" x14ac:dyDescent="0.25">
      <c r="A216" s="10" t="str">
        <f>INDEX('Обработка исходного'!B:B,ROW($B$3)+4*(ROW($B216)-ROW($B$3)))</f>
        <v>Сталь легированная хромомолибденованадиевая</v>
      </c>
      <c r="B216" s="10" t="str">
        <f>INDEX('Обработка исходного'!D:D,ROW($B$3)+4*(ROW($B216)-ROW($B$3)))</f>
        <v>25Х2МФА</v>
      </c>
      <c r="C216" s="10" t="str">
        <f>IF(ISBLANK(INDEX('Обработка исходного'!E:E,ROW($B$3)+4*(ROW($B216)-ROW($B$3)))),"",INDEX('Обработка исходного'!E:E,ROW($B$3)+4*(ROW($B216)-ROW($B$3))))</f>
        <v>Поковки, листы (плиты), листовые и штампованные заготовки диаметром или толщиной до 750 мм, КП490**</v>
      </c>
      <c r="D216" s="15" t="str">
        <f>INDEX('Rm, МПа'!$D:$P,ROW(D216),COLUMN($P216)-COLUMN(D216)+1)</f>
        <v>-</v>
      </c>
      <c r="E216" s="6" t="str">
        <f>INDEX('Rm, МПа'!$D:$P,ROW(E216),COLUMN($P216)-COLUMN(E216)+1)</f>
        <v>-</v>
      </c>
      <c r="F216" s="6">
        <f>INDEX('Rm, МПа'!$D:$P,ROW(F216),COLUMN($P216)-COLUMN(F216)+1)</f>
        <v>520</v>
      </c>
      <c r="G216" s="6">
        <f>INDEX('Rm, МПа'!$D:$P,ROW(G216),COLUMN($P216)-COLUMN(G216)+1)</f>
        <v>530</v>
      </c>
      <c r="H216" s="6">
        <f>INDEX('Rm, МПа'!$D:$P,ROW(H216),COLUMN($P216)-COLUMN(H216)+1)</f>
        <v>540</v>
      </c>
      <c r="I216" s="6">
        <f>INDEX('Rm, МПа'!$D:$P,ROW(I216),COLUMN($P216)-COLUMN(I216)+1)</f>
        <v>549</v>
      </c>
      <c r="J216" s="6">
        <f>INDEX('Rm, МПа'!$D:$P,ROW(J216),COLUMN($P216)-COLUMN(J216)+1)</f>
        <v>559</v>
      </c>
      <c r="K216" s="6">
        <f>INDEX('Rm, МПа'!$D:$P,ROW(K216),COLUMN($P216)-COLUMN(K216)+1)</f>
        <v>569</v>
      </c>
      <c r="L216" s="6">
        <f>INDEX('Rm, МПа'!$D:$P,ROW(L216),COLUMN($P216)-COLUMN(L216)+1)</f>
        <v>589</v>
      </c>
      <c r="M216" s="6">
        <f>INDEX('Rm, МПа'!$D:$P,ROW(M216),COLUMN($P216)-COLUMN(M216)+1)</f>
        <v>598</v>
      </c>
      <c r="N216" s="6">
        <f>INDEX('Rm, МПа'!$D:$P,ROW(N216),COLUMN($P216)-COLUMN(N216)+1)</f>
        <v>608</v>
      </c>
      <c r="O216" s="6">
        <f>INDEX('Rm, МПа'!$D:$P,ROW(O216),COLUMN($P216)-COLUMN(O216)+1)</f>
        <v>618</v>
      </c>
      <c r="P216" s="16">
        <f>INDEX('Rm, МПа'!$D:$P,ROW(P216),COLUMN($P216)-COLUMN(P216)+1)</f>
        <v>638</v>
      </c>
      <c r="Q216" s="15" t="str">
        <f>INDEX('Rp0,2, МПа'!$D:$P,ROW(D216),COLUMN($P216)-COLUMN(D216)+1)</f>
        <v>-</v>
      </c>
      <c r="R216" s="6" t="str">
        <f>INDEX('Rp0,2, МПа'!$D:$P,ROW(E216),COLUMN($P216)-COLUMN(E216)+1)</f>
        <v>-</v>
      </c>
      <c r="S216" s="6">
        <f>INDEX('Rp0,2, МПа'!$D:$P,ROW(F216),COLUMN($P216)-COLUMN(F216)+1)</f>
        <v>461</v>
      </c>
      <c r="T216" s="6">
        <f>INDEX('Rp0,2, МПа'!$D:$P,ROW(G216),COLUMN($P216)-COLUMN(G216)+1)</f>
        <v>461</v>
      </c>
      <c r="U216" s="6">
        <f>INDEX('Rp0,2, МПа'!$D:$P,ROW(H216),COLUMN($P216)-COLUMN(H216)+1)</f>
        <v>471</v>
      </c>
      <c r="V216" s="6">
        <f>INDEX('Rp0,2, МПа'!$D:$P,ROW(I216),COLUMN($P216)-COLUMN(I216)+1)</f>
        <v>490</v>
      </c>
      <c r="W216" s="6">
        <f>INDEX('Rp0,2, МПа'!$D:$P,ROW(J216),COLUMN($P216)-COLUMN(J216)+1)</f>
        <v>490</v>
      </c>
      <c r="X216" s="6">
        <f>INDEX('Rp0,2, МПа'!$D:$P,ROW(K216),COLUMN($P216)-COLUMN(K216)+1)</f>
        <v>500</v>
      </c>
      <c r="Y216" s="6">
        <f>INDEX('Rp0,2, МПа'!$D:$P,ROW(L216),COLUMN($P216)-COLUMN(L216)+1)</f>
        <v>500</v>
      </c>
      <c r="Z216" s="6">
        <f>INDEX('Rp0,2, МПа'!$D:$P,ROW(M216),COLUMN($P216)-COLUMN(M216)+1)</f>
        <v>510</v>
      </c>
      <c r="AA216" s="6">
        <f>INDEX('Rp0,2, МПа'!$D:$P,ROW(N216),COLUMN($P216)-COLUMN(N216)+1)</f>
        <v>520</v>
      </c>
      <c r="AB216" s="6">
        <f>INDEX('Rp0,2, МПа'!$D:$P,ROW(O216),COLUMN($P216)-COLUMN(O216)+1)</f>
        <v>530</v>
      </c>
      <c r="AC216" s="16">
        <f>INDEX('Rp0,2, МПа'!$D:$P,ROW(P216),COLUMN($P216)-COLUMN(P216)+1)</f>
        <v>530</v>
      </c>
    </row>
    <row r="217" spans="1:29" ht="25.5" x14ac:dyDescent="0.25">
      <c r="A217" s="10" t="str">
        <f>INDEX('Обработка исходного'!B:B,ROW($B$3)+4*(ROW($B217)-ROW($B$3)))</f>
        <v>Сталь легированная хромомолибденованадиевая</v>
      </c>
      <c r="B217" s="10" t="str">
        <f>INDEX('Обработка исходного'!D:D,ROW($B$3)+4*(ROW($B217)-ROW($B$3)))</f>
        <v>25Х2МФА</v>
      </c>
      <c r="C217" s="10" t="str">
        <f>IF(ISBLANK(INDEX('Обработка исходного'!E:E,ROW($B$3)+4*(ROW($B217)-ROW($B$3)))),"",INDEX('Обработка исходного'!E:E,ROW($B$3)+4*(ROW($B217)-ROW($B$3))))</f>
        <v>Поковки, листы (плиты), листовые и штампованные заготовки диаметром или толщиной до 750 мм, КП590**</v>
      </c>
      <c r="D217" s="15" t="str">
        <f>INDEX('Rm, МПа'!$D:$P,ROW(D217),COLUMN($P217)-COLUMN(D217)+1)</f>
        <v>-</v>
      </c>
      <c r="E217" s="6" t="str">
        <f>INDEX('Rm, МПа'!$D:$P,ROW(E217),COLUMN($P217)-COLUMN(E217)+1)</f>
        <v>-</v>
      </c>
      <c r="F217" s="6">
        <f>INDEX('Rm, МПа'!$D:$P,ROW(F217),COLUMN($P217)-COLUMN(F217)+1)</f>
        <v>598</v>
      </c>
      <c r="G217" s="6">
        <f>INDEX('Rm, МПа'!$D:$P,ROW(G217),COLUMN($P217)-COLUMN(G217)+1)</f>
        <v>608</v>
      </c>
      <c r="H217" s="6">
        <f>INDEX('Rm, МПа'!$D:$P,ROW(H217),COLUMN($P217)-COLUMN(H217)+1)</f>
        <v>618</v>
      </c>
      <c r="I217" s="6">
        <f>INDEX('Rm, МПа'!$D:$P,ROW(I217),COLUMN($P217)-COLUMN(I217)+1)</f>
        <v>638</v>
      </c>
      <c r="J217" s="6">
        <f>INDEX('Rm, МПа'!$D:$P,ROW(J217),COLUMN($P217)-COLUMN(J217)+1)</f>
        <v>647</v>
      </c>
      <c r="K217" s="6">
        <f>INDEX('Rm, МПа'!$D:$P,ROW(K217),COLUMN($P217)-COLUMN(K217)+1)</f>
        <v>667</v>
      </c>
      <c r="L217" s="6">
        <f>INDEX('Rm, МПа'!$D:$P,ROW(L217),COLUMN($P217)-COLUMN(L217)+1)</f>
        <v>677</v>
      </c>
      <c r="M217" s="6">
        <f>INDEX('Rm, МПа'!$D:$P,ROW(M217),COLUMN($P217)-COLUMN(M217)+1)</f>
        <v>697</v>
      </c>
      <c r="N217" s="6">
        <f>INDEX('Rm, МПа'!$D:$P,ROW(N217),COLUMN($P217)-COLUMN(N217)+1)</f>
        <v>706</v>
      </c>
      <c r="O217" s="6">
        <f>INDEX('Rm, МПа'!$D:$P,ROW(O217),COLUMN($P217)-COLUMN(O217)+1)</f>
        <v>716</v>
      </c>
      <c r="P217" s="16">
        <f>INDEX('Rm, МПа'!$D:$P,ROW(P217),COLUMN($P217)-COLUMN(P217)+1)</f>
        <v>736</v>
      </c>
      <c r="Q217" s="15" t="str">
        <f>INDEX('Rp0,2, МПа'!$D:$P,ROW(D217),COLUMN($P217)-COLUMN(D217)+1)</f>
        <v>-</v>
      </c>
      <c r="R217" s="6" t="str">
        <f>INDEX('Rp0,2, МПа'!$D:$P,ROW(E217),COLUMN($P217)-COLUMN(E217)+1)</f>
        <v>-</v>
      </c>
      <c r="S217" s="6">
        <f>INDEX('Rp0,2, МПа'!$D:$P,ROW(F217),COLUMN($P217)-COLUMN(F217)+1)</f>
        <v>540</v>
      </c>
      <c r="T217" s="6">
        <f>INDEX('Rp0,2, МПа'!$D:$P,ROW(G217),COLUMN($P217)-COLUMN(G217)+1)</f>
        <v>540</v>
      </c>
      <c r="U217" s="6">
        <f>INDEX('Rp0,2, МПа'!$D:$P,ROW(H217),COLUMN($P217)-COLUMN(H217)+1)</f>
        <v>549</v>
      </c>
      <c r="V217" s="6">
        <f>INDEX('Rp0,2, МПа'!$D:$P,ROW(I217),COLUMN($P217)-COLUMN(I217)+1)</f>
        <v>590</v>
      </c>
      <c r="W217" s="6">
        <f>INDEX('Rp0,2, МПа'!$D:$P,ROW(J217),COLUMN($P217)-COLUMN(J217)+1)</f>
        <v>590</v>
      </c>
      <c r="X217" s="6">
        <f>INDEX('Rp0,2, МПа'!$D:$P,ROW(K217),COLUMN($P217)-COLUMN(K217)+1)</f>
        <v>598</v>
      </c>
      <c r="Y217" s="6">
        <f>INDEX('Rp0,2, МПа'!$D:$P,ROW(L217),COLUMN($P217)-COLUMN(L217)+1)</f>
        <v>598</v>
      </c>
      <c r="Z217" s="6">
        <f>INDEX('Rp0,2, МПа'!$D:$P,ROW(M217),COLUMN($P217)-COLUMN(M217)+1)</f>
        <v>608</v>
      </c>
      <c r="AA217" s="6">
        <f>INDEX('Rp0,2, МПа'!$D:$P,ROW(N217),COLUMN($P217)-COLUMN(N217)+1)</f>
        <v>618</v>
      </c>
      <c r="AB217" s="6">
        <f>INDEX('Rp0,2, МПа'!$D:$P,ROW(O217),COLUMN($P217)-COLUMN(O217)+1)</f>
        <v>628</v>
      </c>
      <c r="AC217" s="16">
        <f>INDEX('Rp0,2, МПа'!$D:$P,ROW(P217),COLUMN($P217)-COLUMN(P217)+1)</f>
        <v>628</v>
      </c>
    </row>
    <row r="218" spans="1:29" ht="25.5" x14ac:dyDescent="0.25">
      <c r="A218" s="10" t="str">
        <f>INDEX('Обработка исходного'!B:B,ROW($B$3)+4*(ROW($B218)-ROW($B$3)))</f>
        <v>Сталь легированная хромомолибденованадиевая</v>
      </c>
      <c r="B218" s="10" t="str">
        <f>INDEX('Обработка исходного'!D:D,ROW($B$3)+4*(ROW($B218)-ROW($B$3)))</f>
        <v>25Х2М1Ф</v>
      </c>
      <c r="C218" s="10" t="str">
        <f>IF(ISBLANK(INDEX('Обработка исходного'!E:E,ROW($B$3)+4*(ROW($B218)-ROW($B$3)))),"",INDEX('Обработка исходного'!E:E,ROW($B$3)+4*(ROW($B218)-ROW($B$3))))</f>
        <v>Горячекатаные и кованые прутки и полосы диаметром или толщиной 90 мм</v>
      </c>
      <c r="D218" s="15" t="str">
        <f>INDEX('Rm, МПа'!$D:$P,ROW(D218),COLUMN($P218)-COLUMN(D218)+1)</f>
        <v>-</v>
      </c>
      <c r="E218" s="6" t="str">
        <f>INDEX('Rm, МПа'!$D:$P,ROW(E218),COLUMN($P218)-COLUMN(E218)+1)</f>
        <v>-</v>
      </c>
      <c r="F218" s="6">
        <f>INDEX('Rm, МПа'!$D:$P,ROW(F218),COLUMN($P218)-COLUMN(F218)+1)</f>
        <v>608</v>
      </c>
      <c r="G218" s="6">
        <f>INDEX('Rm, МПа'!$D:$P,ROW(G218),COLUMN($P218)-COLUMN(G218)+1)</f>
        <v>647</v>
      </c>
      <c r="H218" s="6">
        <f>INDEX('Rm, МПа'!$D:$P,ROW(H218),COLUMN($P218)-COLUMN(H218)+1)</f>
        <v>677</v>
      </c>
      <c r="I218" s="6">
        <f>INDEX('Rm, МПа'!$D:$P,ROW(I218),COLUMN($P218)-COLUMN(I218)+1)</f>
        <v>687</v>
      </c>
      <c r="J218" s="6">
        <f>INDEX('Rm, МПа'!$D:$P,ROW(J218),COLUMN($P218)-COLUMN(J218)+1)</f>
        <v>725</v>
      </c>
      <c r="K218" s="6">
        <f>INDEX('Rm, МПа'!$D:$P,ROW(K218),COLUMN($P218)-COLUMN(K218)+1)</f>
        <v>735</v>
      </c>
      <c r="L218" s="6">
        <f>INDEX('Rm, МПа'!$D:$P,ROW(L218),COLUMN($P218)-COLUMN(L218)+1)</f>
        <v>745</v>
      </c>
      <c r="M218" s="6">
        <f>INDEX('Rm, МПа'!$D:$P,ROW(M218),COLUMN($P218)-COLUMN(M218)+1)</f>
        <v>755</v>
      </c>
      <c r="N218" s="6">
        <f>INDEX('Rm, МПа'!$D:$P,ROW(N218),COLUMN($P218)-COLUMN(N218)+1)</f>
        <v>765</v>
      </c>
      <c r="O218" s="6">
        <f>INDEX('Rm, МПа'!$D:$P,ROW(O218),COLUMN($P218)-COLUMN(O218)+1)</f>
        <v>765</v>
      </c>
      <c r="P218" s="16">
        <f>INDEX('Rm, МПа'!$D:$P,ROW(P218),COLUMN($P218)-COLUMN(P218)+1)</f>
        <v>785</v>
      </c>
      <c r="Q218" s="15" t="str">
        <f>INDEX('Rp0,2, МПа'!$D:$P,ROW(D218),COLUMN($P218)-COLUMN(D218)+1)</f>
        <v>-</v>
      </c>
      <c r="R218" s="6" t="str">
        <f>INDEX('Rp0,2, МПа'!$D:$P,ROW(E218),COLUMN($P218)-COLUMN(E218)+1)</f>
        <v>-</v>
      </c>
      <c r="S218" s="6">
        <f>INDEX('Rp0,2, МПа'!$D:$P,ROW(F218),COLUMN($P218)-COLUMN(F218)+1)</f>
        <v>539</v>
      </c>
      <c r="T218" s="6">
        <f>INDEX('Rp0,2, МПа'!$D:$P,ROW(G218),COLUMN($P218)-COLUMN(G218)+1)</f>
        <v>559</v>
      </c>
      <c r="U218" s="6">
        <f>INDEX('Rp0,2, МПа'!$D:$P,ROW(H218),COLUMN($P218)-COLUMN(H218)+1)</f>
        <v>578</v>
      </c>
      <c r="V218" s="6">
        <f>INDEX('Rp0,2, МПа'!$D:$P,ROW(I218),COLUMN($P218)-COLUMN(I218)+1)</f>
        <v>598</v>
      </c>
      <c r="W218" s="6">
        <f>INDEX('Rp0,2, МПа'!$D:$P,ROW(J218),COLUMN($P218)-COLUMN(J218)+1)</f>
        <v>618</v>
      </c>
      <c r="X218" s="6">
        <f>INDEX('Rp0,2, МПа'!$D:$P,ROW(K218),COLUMN($P218)-COLUMN(K218)+1)</f>
        <v>628</v>
      </c>
      <c r="Y218" s="6">
        <f>INDEX('Rp0,2, МПа'!$D:$P,ROW(L218),COLUMN($P218)-COLUMN(L218)+1)</f>
        <v>647</v>
      </c>
      <c r="Z218" s="6">
        <f>INDEX('Rp0,2, МПа'!$D:$P,ROW(M218),COLUMN($P218)-COLUMN(M218)+1)</f>
        <v>647</v>
      </c>
      <c r="AA218" s="6">
        <f>INDEX('Rp0,2, МПа'!$D:$P,ROW(N218),COLUMN($P218)-COLUMN(N218)+1)</f>
        <v>651</v>
      </c>
      <c r="AB218" s="6">
        <f>INDEX('Rp0,2, МПа'!$D:$P,ROW(O218),COLUMN($P218)-COLUMN(O218)+1)</f>
        <v>667</v>
      </c>
      <c r="AC218" s="16">
        <f>INDEX('Rp0,2, МПа'!$D:$P,ROW(P218),COLUMN($P218)-COLUMN(P218)+1)</f>
        <v>667</v>
      </c>
    </row>
    <row r="219" spans="1:29" x14ac:dyDescent="0.25">
      <c r="A219" s="10" t="str">
        <f>INDEX('Обработка исходного'!B:B,ROW($B$3)+4*(ROW($B219)-ROW($B$3)))</f>
        <v>Сталь легированная хромомолибденованадиевая</v>
      </c>
      <c r="B219" s="10" t="str">
        <f>INDEX('Обработка исходного'!D:D,ROW($B$3)+4*(ROW($B219)-ROW($B$3)))</f>
        <v>25Х2М1Ф</v>
      </c>
      <c r="C219" s="10" t="str">
        <f>IF(ISBLANK(INDEX('Обработка исходного'!E:E,ROW($B$3)+4*(ROW($B219)-ROW($B$3)))),"",INDEX('Обработка исходного'!E:E,ROW($B$3)+4*(ROW($B219)-ROW($B$3))))</f>
        <v>Заготовки крепежных деталей диаметром или толщиной до 200 мм</v>
      </c>
      <c r="D219" s="15" t="str">
        <f>INDEX('Rm, МПа'!$D:$P,ROW(D219),COLUMN($P219)-COLUMN(D219)+1)</f>
        <v>-</v>
      </c>
      <c r="E219" s="6" t="str">
        <f>INDEX('Rm, МПа'!$D:$P,ROW(E219),COLUMN($P219)-COLUMN(E219)+1)</f>
        <v>-</v>
      </c>
      <c r="F219" s="6">
        <f>INDEX('Rm, МПа'!$D:$P,ROW(F219),COLUMN($P219)-COLUMN(F219)+1)</f>
        <v>608</v>
      </c>
      <c r="G219" s="6">
        <f>INDEX('Rm, МПа'!$D:$P,ROW(G219),COLUMN($P219)-COLUMN(G219)+1)</f>
        <v>647</v>
      </c>
      <c r="H219" s="6">
        <f>INDEX('Rm, МПа'!$D:$P,ROW(H219),COLUMN($P219)-COLUMN(H219)+1)</f>
        <v>677</v>
      </c>
      <c r="I219" s="6">
        <f>INDEX('Rm, МПа'!$D:$P,ROW(I219),COLUMN($P219)-COLUMN(I219)+1)</f>
        <v>687</v>
      </c>
      <c r="J219" s="6">
        <f>INDEX('Rm, МПа'!$D:$P,ROW(J219),COLUMN($P219)-COLUMN(J219)+1)</f>
        <v>725</v>
      </c>
      <c r="K219" s="6">
        <f>INDEX('Rm, МПа'!$D:$P,ROW(K219),COLUMN($P219)-COLUMN(K219)+1)</f>
        <v>735</v>
      </c>
      <c r="L219" s="6">
        <f>INDEX('Rm, МПа'!$D:$P,ROW(L219),COLUMN($P219)-COLUMN(L219)+1)</f>
        <v>745</v>
      </c>
      <c r="M219" s="6">
        <f>INDEX('Rm, МПа'!$D:$P,ROW(M219),COLUMN($P219)-COLUMN(M219)+1)</f>
        <v>755</v>
      </c>
      <c r="N219" s="6">
        <f>INDEX('Rm, МПа'!$D:$P,ROW(N219),COLUMN($P219)-COLUMN(N219)+1)</f>
        <v>765</v>
      </c>
      <c r="O219" s="6">
        <f>INDEX('Rm, МПа'!$D:$P,ROW(O219),COLUMN($P219)-COLUMN(O219)+1)</f>
        <v>765</v>
      </c>
      <c r="P219" s="16">
        <f>INDEX('Rm, МПа'!$D:$P,ROW(P219),COLUMN($P219)-COLUMN(P219)+1)</f>
        <v>785</v>
      </c>
      <c r="Q219" s="15" t="str">
        <f>INDEX('Rp0,2, МПа'!$D:$P,ROW(D219),COLUMN($P219)-COLUMN(D219)+1)</f>
        <v>-</v>
      </c>
      <c r="R219" s="6" t="str">
        <f>INDEX('Rp0,2, МПа'!$D:$P,ROW(E219),COLUMN($P219)-COLUMN(E219)+1)</f>
        <v>-</v>
      </c>
      <c r="S219" s="6">
        <f>INDEX('Rp0,2, МПа'!$D:$P,ROW(F219),COLUMN($P219)-COLUMN(F219)+1)</f>
        <v>539</v>
      </c>
      <c r="T219" s="6">
        <f>INDEX('Rp0,2, МПа'!$D:$P,ROW(G219),COLUMN($P219)-COLUMN(G219)+1)</f>
        <v>559</v>
      </c>
      <c r="U219" s="6">
        <f>INDEX('Rp0,2, МПа'!$D:$P,ROW(H219),COLUMN($P219)-COLUMN(H219)+1)</f>
        <v>578</v>
      </c>
      <c r="V219" s="6">
        <f>INDEX('Rp0,2, МПа'!$D:$P,ROW(I219),COLUMN($P219)-COLUMN(I219)+1)</f>
        <v>598</v>
      </c>
      <c r="W219" s="6">
        <f>INDEX('Rp0,2, МПа'!$D:$P,ROW(J219),COLUMN($P219)-COLUMN(J219)+1)</f>
        <v>618</v>
      </c>
      <c r="X219" s="6">
        <f>INDEX('Rp0,2, МПа'!$D:$P,ROW(K219),COLUMN($P219)-COLUMN(K219)+1)</f>
        <v>628</v>
      </c>
      <c r="Y219" s="6">
        <f>INDEX('Rp0,2, МПа'!$D:$P,ROW(L219),COLUMN($P219)-COLUMN(L219)+1)</f>
        <v>647</v>
      </c>
      <c r="Z219" s="6">
        <f>INDEX('Rp0,2, МПа'!$D:$P,ROW(M219),COLUMN($P219)-COLUMN(M219)+1)</f>
        <v>647</v>
      </c>
      <c r="AA219" s="6">
        <f>INDEX('Rp0,2, МПа'!$D:$P,ROW(N219),COLUMN($P219)-COLUMN(N219)+1)</f>
        <v>651</v>
      </c>
      <c r="AB219" s="6">
        <f>INDEX('Rp0,2, МПа'!$D:$P,ROW(O219),COLUMN($P219)-COLUMN(O219)+1)</f>
        <v>667</v>
      </c>
      <c r="AC219" s="16">
        <f>INDEX('Rp0,2, МПа'!$D:$P,ROW(P219),COLUMN($P219)-COLUMN(P219)+1)</f>
        <v>667</v>
      </c>
    </row>
    <row r="220" spans="1:29" ht="25.5" x14ac:dyDescent="0.25">
      <c r="A220" s="10" t="str">
        <f>INDEX('Обработка исходного'!B:B,ROW($B$3)+4*(ROW($B220)-ROW($B$3)))</f>
        <v>Сталь легированная хромомолибденованадиевая</v>
      </c>
      <c r="B220" s="10" t="str">
        <f>INDEX('Обработка исходного'!D:D,ROW($B$3)+4*(ROW($B220)-ROW($B$3)))</f>
        <v>25Х2М1Ф</v>
      </c>
      <c r="C220" s="10" t="str">
        <f>IF(ISBLANK(INDEX('Обработка исходного'!E:E,ROW($B$3)+4*(ROW($B220)-ROW($B$3)))),"",INDEX('Обработка исходного'!E:E,ROW($B$3)+4*(ROW($B220)-ROW($B$3))))</f>
        <v>Горячекатаные и кованые прутки и полосы диаметром или толщиной от 90 до 150 мм</v>
      </c>
      <c r="D220" s="15" t="str">
        <f>INDEX('Rm, МПа'!$D:$P,ROW(D220),COLUMN($P220)-COLUMN(D220)+1)</f>
        <v>-</v>
      </c>
      <c r="E220" s="6" t="str">
        <f>INDEX('Rm, МПа'!$D:$P,ROW(E220),COLUMN($P220)-COLUMN(E220)+1)</f>
        <v>-</v>
      </c>
      <c r="F220" s="6">
        <f>INDEX('Rm, МПа'!$D:$P,ROW(F220),COLUMN($P220)-COLUMN(F220)+1)</f>
        <v>638</v>
      </c>
      <c r="G220" s="6">
        <f>INDEX('Rm, МПа'!$D:$P,ROW(G220),COLUMN($P220)-COLUMN(G220)+1)</f>
        <v>647</v>
      </c>
      <c r="H220" s="6">
        <f>INDEX('Rm, МПа'!$D:$P,ROW(H220),COLUMN($P220)-COLUMN(H220)+1)</f>
        <v>657</v>
      </c>
      <c r="I220" s="6">
        <f>INDEX('Rm, МПа'!$D:$P,ROW(I220),COLUMN($P220)-COLUMN(I220)+1)</f>
        <v>677</v>
      </c>
      <c r="J220" s="6">
        <f>INDEX('Rm, МПа'!$D:$P,ROW(J220),COLUMN($P220)-COLUMN(J220)+1)</f>
        <v>687</v>
      </c>
      <c r="K220" s="6">
        <f>INDEX('Rm, МПа'!$D:$P,ROW(K220),COLUMN($P220)-COLUMN(K220)+1)</f>
        <v>697</v>
      </c>
      <c r="L220" s="6">
        <f>INDEX('Rm, МПа'!$D:$P,ROW(L220),COLUMN($P220)-COLUMN(L220)+1)</f>
        <v>726</v>
      </c>
      <c r="M220" s="6">
        <f>INDEX('Rm, МПа'!$D:$P,ROW(M220),COLUMN($P220)-COLUMN(M220)+1)</f>
        <v>736</v>
      </c>
      <c r="N220" s="6">
        <f>INDEX('Rm, МПа'!$D:$P,ROW(N220),COLUMN($P220)-COLUMN(N220)+1)</f>
        <v>755</v>
      </c>
      <c r="O220" s="6">
        <f>INDEX('Rm, МПа'!$D:$P,ROW(O220),COLUMN($P220)-COLUMN(O220)+1)</f>
        <v>765</v>
      </c>
      <c r="P220" s="16">
        <f>INDEX('Rm, МПа'!$D:$P,ROW(P220),COLUMN($P220)-COLUMN(P220)+1)</f>
        <v>785</v>
      </c>
      <c r="Q220" s="15" t="str">
        <f>INDEX('Rp0,2, МПа'!$D:$P,ROW(D220),COLUMN($P220)-COLUMN(D220)+1)</f>
        <v>-</v>
      </c>
      <c r="R220" s="6" t="str">
        <f>INDEX('Rp0,2, МПа'!$D:$P,ROW(E220),COLUMN($P220)-COLUMN(E220)+1)</f>
        <v>-</v>
      </c>
      <c r="S220" s="6">
        <f>INDEX('Rp0,2, МПа'!$D:$P,ROW(F220),COLUMN($P220)-COLUMN(F220)+1)</f>
        <v>579</v>
      </c>
      <c r="T220" s="6">
        <f>INDEX('Rp0,2, МПа'!$D:$P,ROW(G220),COLUMN($P220)-COLUMN(G220)+1)</f>
        <v>579</v>
      </c>
      <c r="U220" s="6">
        <f>INDEX('Rp0,2, МПа'!$D:$P,ROW(H220),COLUMN($P220)-COLUMN(H220)+1)</f>
        <v>589</v>
      </c>
      <c r="V220" s="6">
        <f>INDEX('Rp0,2, МПа'!$D:$P,ROW(I220),COLUMN($P220)-COLUMN(I220)+1)</f>
        <v>598</v>
      </c>
      <c r="W220" s="6">
        <f>INDEX('Rp0,2, МПа'!$D:$P,ROW(J220),COLUMN($P220)-COLUMN(J220)+1)</f>
        <v>608</v>
      </c>
      <c r="X220" s="6">
        <f>INDEX('Rp0,2, МПа'!$D:$P,ROW(K220),COLUMN($P220)-COLUMN(K220)+1)</f>
        <v>618</v>
      </c>
      <c r="Y220" s="6">
        <f>INDEX('Rp0,2, МПа'!$D:$P,ROW(L220),COLUMN($P220)-COLUMN(L220)+1)</f>
        <v>638</v>
      </c>
      <c r="Z220" s="6">
        <f>INDEX('Rp0,2, МПа'!$D:$P,ROW(M220),COLUMN($P220)-COLUMN(M220)+1)</f>
        <v>647</v>
      </c>
      <c r="AA220" s="6">
        <f>INDEX('Rp0,2, МПа'!$D:$P,ROW(N220),COLUMN($P220)-COLUMN(N220)+1)</f>
        <v>667</v>
      </c>
      <c r="AB220" s="6">
        <f>INDEX('Rp0,2, МПа'!$D:$P,ROW(O220),COLUMN($P220)-COLUMN(O220)+1)</f>
        <v>667</v>
      </c>
      <c r="AC220" s="16">
        <f>INDEX('Rp0,2, МПа'!$D:$P,ROW(P220),COLUMN($P220)-COLUMN(P220)+1)</f>
        <v>667</v>
      </c>
    </row>
    <row r="221" spans="1:29" ht="25.5" x14ac:dyDescent="0.25">
      <c r="A221" s="10" t="str">
        <f>INDEX('Обработка исходного'!B:B,ROW($B$3)+4*(ROW($B221)-ROW($B$3)))</f>
        <v>Сталь легированная хромомолибденованадиевая</v>
      </c>
      <c r="B221" s="10" t="str">
        <f>INDEX('Обработка исходного'!D:D,ROW($B$3)+4*(ROW($B221)-ROW($B$3)))</f>
        <v>25Х2М1Ф</v>
      </c>
      <c r="C221" s="10" t="str">
        <f>IF(ISBLANK(INDEX('Обработка исходного'!E:E,ROW($B$3)+4*(ROW($B221)-ROW($B$3)))),"",INDEX('Обработка исходного'!E:E,ROW($B$3)+4*(ROW($B221)-ROW($B$3))))</f>
        <v>Горячекатаные и кованые прутки и полосы диаметром или толщиной от 150 до 200 мм</v>
      </c>
      <c r="D221" s="15" t="str">
        <f>INDEX('Rm, МПа'!$D:$P,ROW(D221),COLUMN($P221)-COLUMN(D221)+1)</f>
        <v>-</v>
      </c>
      <c r="E221" s="6" t="str">
        <f>INDEX('Rm, МПа'!$D:$P,ROW(E221),COLUMN($P221)-COLUMN(E221)+1)</f>
        <v>-</v>
      </c>
      <c r="F221" s="6">
        <f>INDEX('Rm, МПа'!$D:$P,ROW(F221),COLUMN($P221)-COLUMN(F221)+1)</f>
        <v>638</v>
      </c>
      <c r="G221" s="6">
        <f>INDEX('Rm, МПа'!$D:$P,ROW(G221),COLUMN($P221)-COLUMN(G221)+1)</f>
        <v>647</v>
      </c>
      <c r="H221" s="6">
        <f>INDEX('Rm, МПа'!$D:$P,ROW(H221),COLUMN($P221)-COLUMN(H221)+1)</f>
        <v>657</v>
      </c>
      <c r="I221" s="6">
        <f>INDEX('Rm, МПа'!$D:$P,ROW(I221),COLUMN($P221)-COLUMN(I221)+1)</f>
        <v>677</v>
      </c>
      <c r="J221" s="6">
        <f>INDEX('Rm, МПа'!$D:$P,ROW(J221),COLUMN($P221)-COLUMN(J221)+1)</f>
        <v>687</v>
      </c>
      <c r="K221" s="6">
        <f>INDEX('Rm, МПа'!$D:$P,ROW(K221),COLUMN($P221)-COLUMN(K221)+1)</f>
        <v>697</v>
      </c>
      <c r="L221" s="6">
        <f>INDEX('Rm, МПа'!$D:$P,ROW(L221),COLUMN($P221)-COLUMN(L221)+1)</f>
        <v>726</v>
      </c>
      <c r="M221" s="6">
        <f>INDEX('Rm, МПа'!$D:$P,ROW(M221),COLUMN($P221)-COLUMN(M221)+1)</f>
        <v>736</v>
      </c>
      <c r="N221" s="6">
        <f>INDEX('Rm, МПа'!$D:$P,ROW(N221),COLUMN($P221)-COLUMN(N221)+1)</f>
        <v>765</v>
      </c>
      <c r="O221" s="6">
        <f>INDEX('Rm, МПа'!$D:$P,ROW(O221),COLUMN($P221)-COLUMN(O221)+1)</f>
        <v>765</v>
      </c>
      <c r="P221" s="16">
        <f>INDEX('Rm, МПа'!$D:$P,ROW(P221),COLUMN($P221)-COLUMN(P221)+1)</f>
        <v>785</v>
      </c>
      <c r="Q221" s="15" t="str">
        <f>INDEX('Rp0,2, МПа'!$D:$P,ROW(D221),COLUMN($P221)-COLUMN(D221)+1)</f>
        <v>-</v>
      </c>
      <c r="R221" s="6" t="str">
        <f>INDEX('Rp0,2, МПа'!$D:$P,ROW(E221),COLUMN($P221)-COLUMN(E221)+1)</f>
        <v>-</v>
      </c>
      <c r="S221" s="6">
        <f>INDEX('Rp0,2, МПа'!$D:$P,ROW(F221),COLUMN($P221)-COLUMN(F221)+1)</f>
        <v>579</v>
      </c>
      <c r="T221" s="6">
        <f>INDEX('Rp0,2, МПа'!$D:$P,ROW(G221),COLUMN($P221)-COLUMN(G221)+1)</f>
        <v>579</v>
      </c>
      <c r="U221" s="6">
        <f>INDEX('Rp0,2, МПа'!$D:$P,ROW(H221),COLUMN($P221)-COLUMN(H221)+1)</f>
        <v>589</v>
      </c>
      <c r="V221" s="6">
        <f>INDEX('Rp0,2, МПа'!$D:$P,ROW(I221),COLUMN($P221)-COLUMN(I221)+1)</f>
        <v>598</v>
      </c>
      <c r="W221" s="6">
        <f>INDEX('Rp0,2, МПа'!$D:$P,ROW(J221),COLUMN($P221)-COLUMN(J221)+1)</f>
        <v>608</v>
      </c>
      <c r="X221" s="6">
        <f>INDEX('Rp0,2, МПа'!$D:$P,ROW(K221),COLUMN($P221)-COLUMN(K221)+1)</f>
        <v>618</v>
      </c>
      <c r="Y221" s="6">
        <f>INDEX('Rp0,2, МПа'!$D:$P,ROW(L221),COLUMN($P221)-COLUMN(L221)+1)</f>
        <v>638</v>
      </c>
      <c r="Z221" s="6">
        <f>INDEX('Rp0,2, МПа'!$D:$P,ROW(M221),COLUMN($P221)-COLUMN(M221)+1)</f>
        <v>647</v>
      </c>
      <c r="AA221" s="6">
        <f>INDEX('Rp0,2, МПа'!$D:$P,ROW(N221),COLUMN($P221)-COLUMN(N221)+1)</f>
        <v>667</v>
      </c>
      <c r="AB221" s="6">
        <f>INDEX('Rp0,2, МПа'!$D:$P,ROW(O221),COLUMN($P221)-COLUMN(O221)+1)</f>
        <v>667</v>
      </c>
      <c r="AC221" s="16">
        <f>INDEX('Rp0,2, МПа'!$D:$P,ROW(P221),COLUMN($P221)-COLUMN(P221)+1)</f>
        <v>667</v>
      </c>
    </row>
    <row r="222" spans="1:29" x14ac:dyDescent="0.25">
      <c r="A222" s="10" t="str">
        <f>INDEX('Обработка исходного'!B:B,ROW($B$3)+4*(ROW($B222)-ROW($B$3)))</f>
        <v>Сталь легированная хромомолибденованадиевая</v>
      </c>
      <c r="B222" s="10" t="str">
        <f>INDEX('Обработка исходного'!D:D,ROW($B$3)+4*(ROW($B222)-ROW($B$3)))</f>
        <v>25Х2М1Ф</v>
      </c>
      <c r="C222" s="10" t="str">
        <f>IF(ISBLANK(INDEX('Обработка исходного'!E:E,ROW($B$3)+4*(ROW($B222)-ROW($B$3)))),"",INDEX('Обработка исходного'!E:E,ROW($B$3)+4*(ROW($B222)-ROW($B$3))))</f>
        <v>Поковки толщиной или диаметром от 100 до 300 мм, КП490*</v>
      </c>
      <c r="D222" s="15" t="str">
        <f>INDEX('Rm, МПа'!$D:$P,ROW(D222),COLUMN($P222)-COLUMN(D222)+1)</f>
        <v>-</v>
      </c>
      <c r="E222" s="6" t="str">
        <f>INDEX('Rm, МПа'!$D:$P,ROW(E222),COLUMN($P222)-COLUMN(E222)+1)</f>
        <v>-</v>
      </c>
      <c r="F222" s="6">
        <f>INDEX('Rm, МПа'!$D:$P,ROW(F222),COLUMN($P222)-COLUMN(F222)+1)</f>
        <v>500</v>
      </c>
      <c r="G222" s="6">
        <f>INDEX('Rm, МПа'!$D:$P,ROW(G222),COLUMN($P222)-COLUMN(G222)+1)</f>
        <v>500</v>
      </c>
      <c r="H222" s="6">
        <f>INDEX('Rm, МПа'!$D:$P,ROW(H222),COLUMN($P222)-COLUMN(H222)+1)</f>
        <v>540</v>
      </c>
      <c r="I222" s="6">
        <f>INDEX('Rm, МПа'!$D:$P,ROW(I222),COLUMN($P222)-COLUMN(I222)+1)</f>
        <v>559</v>
      </c>
      <c r="J222" s="6">
        <f>INDEX('Rm, МПа'!$D:$P,ROW(J222),COLUMN($P222)-COLUMN(J222)+1)</f>
        <v>569</v>
      </c>
      <c r="K222" s="6">
        <f>INDEX('Rm, МПа'!$D:$P,ROW(K222),COLUMN($P222)-COLUMN(K222)+1)</f>
        <v>579</v>
      </c>
      <c r="L222" s="6">
        <f>INDEX('Rm, МПа'!$D:$P,ROW(L222),COLUMN($P222)-COLUMN(L222)+1)</f>
        <v>598</v>
      </c>
      <c r="M222" s="6">
        <f>INDEX('Rm, МПа'!$D:$P,ROW(M222),COLUMN($P222)-COLUMN(M222)+1)</f>
        <v>608</v>
      </c>
      <c r="N222" s="6">
        <f>INDEX('Rm, МПа'!$D:$P,ROW(N222),COLUMN($P222)-COLUMN(N222)+1)</f>
        <v>628</v>
      </c>
      <c r="O222" s="6">
        <f>INDEX('Rm, МПа'!$D:$P,ROW(O222),COLUMN($P222)-COLUMN(O222)+1)</f>
        <v>638</v>
      </c>
      <c r="P222" s="16">
        <f>INDEX('Rm, МПа'!$D:$P,ROW(P222),COLUMN($P222)-COLUMN(P222)+1)</f>
        <v>657</v>
      </c>
      <c r="Q222" s="15" t="str">
        <f>INDEX('Rp0,2, МПа'!$D:$P,ROW(D222),COLUMN($P222)-COLUMN(D222)+1)</f>
        <v>-</v>
      </c>
      <c r="R222" s="6" t="str">
        <f>INDEX('Rp0,2, МПа'!$D:$P,ROW(E222),COLUMN($P222)-COLUMN(E222)+1)</f>
        <v>-</v>
      </c>
      <c r="S222" s="6">
        <f>INDEX('Rp0,2, МПа'!$D:$P,ROW(F222),COLUMN($P222)-COLUMN(F222)+1)</f>
        <v>392</v>
      </c>
      <c r="T222" s="6">
        <f>INDEX('Rp0,2, МПа'!$D:$P,ROW(G222),COLUMN($P222)-COLUMN(G222)+1)</f>
        <v>392</v>
      </c>
      <c r="U222" s="6">
        <f>INDEX('Rp0,2, МПа'!$D:$P,ROW(H222),COLUMN($P222)-COLUMN(H222)+1)</f>
        <v>412</v>
      </c>
      <c r="V222" s="6">
        <f>INDEX('Rp0,2, МПа'!$D:$P,ROW(I222),COLUMN($P222)-COLUMN(I222)+1)</f>
        <v>422</v>
      </c>
      <c r="W222" s="6">
        <f>INDEX('Rp0,2, МПа'!$D:$P,ROW(J222),COLUMN($P222)-COLUMN(J222)+1)</f>
        <v>432</v>
      </c>
      <c r="X222" s="6">
        <f>INDEX('Rp0,2, МПа'!$D:$P,ROW(K222),COLUMN($P222)-COLUMN(K222)+1)</f>
        <v>441</v>
      </c>
      <c r="Y222" s="6">
        <f>INDEX('Rp0,2, МПа'!$D:$P,ROW(L222),COLUMN($P222)-COLUMN(L222)+1)</f>
        <v>451</v>
      </c>
      <c r="Z222" s="6">
        <f>INDEX('Rp0,2, МПа'!$D:$P,ROW(M222),COLUMN($P222)-COLUMN(M222)+1)</f>
        <v>461</v>
      </c>
      <c r="AA222" s="6">
        <f>INDEX('Rp0,2, МПа'!$D:$P,ROW(N222),COLUMN($P222)-COLUMN(N222)+1)</f>
        <v>471</v>
      </c>
      <c r="AB222" s="6">
        <f>INDEX('Rp0,2, МПа'!$D:$P,ROW(O222),COLUMN($P222)-COLUMN(O222)+1)</f>
        <v>490</v>
      </c>
      <c r="AC222" s="16">
        <f>INDEX('Rp0,2, МПа'!$D:$P,ROW(P222),COLUMN($P222)-COLUMN(P222)+1)</f>
        <v>490</v>
      </c>
    </row>
    <row r="223" spans="1:29" ht="25.5" x14ac:dyDescent="0.25">
      <c r="A223" s="10" t="str">
        <f>INDEX('Обработка исходного'!B:B,ROW($B$3)+4*(ROW($B223)-ROW($B$3)))</f>
        <v>Сталь легированная хромомолибденованадиевая</v>
      </c>
      <c r="B223" s="10" t="str">
        <f>INDEX('Обработка исходного'!D:D,ROW($B$3)+4*(ROW($B223)-ROW($B$3)))</f>
        <v>25Х3МФА</v>
      </c>
      <c r="C223" s="10" t="str">
        <f>IF(ISBLANK(INDEX('Обработка исходного'!E:E,ROW($B$3)+4*(ROW($B223)-ROW($B$3)))),"",INDEX('Обработка исходного'!E:E,ROW($B$3)+4*(ROW($B223)-ROW($B$3))))</f>
        <v>Поковки, листы (плиты), листовые и штампованные заготовки толщиной от 450 до 600 мм, КП395**</v>
      </c>
      <c r="D223" s="15" t="str">
        <f>INDEX('Rm, МПа'!$D:$P,ROW(D223),COLUMN($P223)-COLUMN(D223)+1)</f>
        <v>-</v>
      </c>
      <c r="E223" s="6" t="str">
        <f>INDEX('Rm, МПа'!$D:$P,ROW(E223),COLUMN($P223)-COLUMN(E223)+1)</f>
        <v>-</v>
      </c>
      <c r="F223" s="6">
        <f>INDEX('Rm, МПа'!$D:$P,ROW(F223),COLUMN($P223)-COLUMN(F223)+1)</f>
        <v>441</v>
      </c>
      <c r="G223" s="6">
        <f>INDEX('Rm, МПа'!$D:$P,ROW(G223),COLUMN($P223)-COLUMN(G223)+1)</f>
        <v>441</v>
      </c>
      <c r="H223" s="6">
        <f>INDEX('Rm, МПа'!$D:$P,ROW(H223),COLUMN($P223)-COLUMN(H223)+1)</f>
        <v>461</v>
      </c>
      <c r="I223" s="6">
        <f>INDEX('Rm, МПа'!$D:$P,ROW(I223),COLUMN($P223)-COLUMN(I223)+1)</f>
        <v>461</v>
      </c>
      <c r="J223" s="6">
        <f>INDEX('Rm, МПа'!$D:$P,ROW(J223),COLUMN($P223)-COLUMN(J223)+1)</f>
        <v>471</v>
      </c>
      <c r="K223" s="6">
        <f>INDEX('Rm, МПа'!$D:$P,ROW(K223),COLUMN($P223)-COLUMN(K223)+1)</f>
        <v>481</v>
      </c>
      <c r="L223" s="6">
        <f>INDEX('Rm, МПа'!$D:$P,ROW(L223),COLUMN($P223)-COLUMN(L223)+1)</f>
        <v>491</v>
      </c>
      <c r="M223" s="6">
        <f>INDEX('Rm, МПа'!$D:$P,ROW(M223),COLUMN($P223)-COLUMN(M223)+1)</f>
        <v>500</v>
      </c>
      <c r="N223" s="6">
        <f>INDEX('Rm, МПа'!$D:$P,ROW(N223),COLUMN($P223)-COLUMN(N223)+1)</f>
        <v>520</v>
      </c>
      <c r="O223" s="6">
        <f>INDEX('Rm, МПа'!$D:$P,ROW(O223),COLUMN($P223)-COLUMN(O223)+1)</f>
        <v>530</v>
      </c>
      <c r="P223" s="16">
        <f>INDEX('Rm, МПа'!$D:$P,ROW(P223),COLUMN($P223)-COLUMN(P223)+1)</f>
        <v>540</v>
      </c>
      <c r="Q223" s="15" t="str">
        <f>INDEX('Rp0,2, МПа'!$D:$P,ROW(D223),COLUMN($P223)-COLUMN(D223)+1)</f>
        <v>-</v>
      </c>
      <c r="R223" s="6" t="str">
        <f>INDEX('Rp0,2, МПа'!$D:$P,ROW(E223),COLUMN($P223)-COLUMN(E223)+1)</f>
        <v>-</v>
      </c>
      <c r="S223" s="6">
        <f>INDEX('Rp0,2, МПа'!$D:$P,ROW(F223),COLUMN($P223)-COLUMN(F223)+1)</f>
        <v>373</v>
      </c>
      <c r="T223" s="6">
        <f>INDEX('Rp0,2, МПа'!$D:$P,ROW(G223),COLUMN($P223)-COLUMN(G223)+1)</f>
        <v>373</v>
      </c>
      <c r="U223" s="6">
        <f>INDEX('Rp0,2, МПа'!$D:$P,ROW(H223),COLUMN($P223)-COLUMN(H223)+1)</f>
        <v>395</v>
      </c>
      <c r="V223" s="6">
        <f>INDEX('Rp0,2, МПа'!$D:$P,ROW(I223),COLUMN($P223)-COLUMN(I223)+1)</f>
        <v>395</v>
      </c>
      <c r="W223" s="6">
        <f>INDEX('Rp0,2, МПа'!$D:$P,ROW(J223),COLUMN($P223)-COLUMN(J223)+1)</f>
        <v>395</v>
      </c>
      <c r="X223" s="6">
        <f>INDEX('Rp0,2, МПа'!$D:$P,ROW(K223),COLUMN($P223)-COLUMN(K223)+1)</f>
        <v>402</v>
      </c>
      <c r="Y223" s="6">
        <f>INDEX('Rp0,2, МПа'!$D:$P,ROW(L223),COLUMN($P223)-COLUMN(L223)+1)</f>
        <v>402</v>
      </c>
      <c r="Z223" s="6">
        <f>INDEX('Rp0,2, МПа'!$D:$P,ROW(M223),COLUMN($P223)-COLUMN(M223)+1)</f>
        <v>412</v>
      </c>
      <c r="AA223" s="6">
        <f>INDEX('Rp0,2, МПа'!$D:$P,ROW(N223),COLUMN($P223)-COLUMN(N223)+1)</f>
        <v>422</v>
      </c>
      <c r="AB223" s="6">
        <f>INDEX('Rp0,2, МПа'!$D:$P,ROW(O223),COLUMN($P223)-COLUMN(O223)+1)</f>
        <v>432</v>
      </c>
      <c r="AC223" s="16">
        <f>INDEX('Rp0,2, МПа'!$D:$P,ROW(P223),COLUMN($P223)-COLUMN(P223)+1)</f>
        <v>432</v>
      </c>
    </row>
    <row r="224" spans="1:29" ht="25.5" x14ac:dyDescent="0.25">
      <c r="A224" s="10" t="str">
        <f>INDEX('Обработка исходного'!B:B,ROW($B$3)+4*(ROW($B224)-ROW($B$3)))</f>
        <v>Сталь легированная хромомолибденованадиевая</v>
      </c>
      <c r="B224" s="10" t="str">
        <f>INDEX('Обработка исходного'!D:D,ROW($B$3)+4*(ROW($B224)-ROW($B$3)))</f>
        <v>25Х3МФА</v>
      </c>
      <c r="C224" s="10" t="str">
        <f>IF(ISBLANK(INDEX('Обработка исходного'!E:E,ROW($B$3)+4*(ROW($B224)-ROW($B$3)))),"",INDEX('Обработка исходного'!E:E,ROW($B$3)+4*(ROW($B224)-ROW($B$3))))</f>
        <v>Поковки, листы (плиты), листовые и штампованные заготовки толщиной от 450 до 600 мм, КП490**</v>
      </c>
      <c r="D224" s="15" t="str">
        <f>INDEX('Rm, МПа'!$D:$P,ROW(D224),COLUMN($P224)-COLUMN(D224)+1)</f>
        <v>-</v>
      </c>
      <c r="E224" s="6" t="str">
        <f>INDEX('Rm, МПа'!$D:$P,ROW(E224),COLUMN($P224)-COLUMN(E224)+1)</f>
        <v>-</v>
      </c>
      <c r="F224" s="6">
        <f>INDEX('Rm, МПа'!$D:$P,ROW(F224),COLUMN($P224)-COLUMN(F224)+1)</f>
        <v>520</v>
      </c>
      <c r="G224" s="6">
        <f>INDEX('Rm, МПа'!$D:$P,ROW(G224),COLUMN($P224)-COLUMN(G224)+1)</f>
        <v>530</v>
      </c>
      <c r="H224" s="6">
        <f>INDEX('Rm, МПа'!$D:$P,ROW(H224),COLUMN($P224)-COLUMN(H224)+1)</f>
        <v>540</v>
      </c>
      <c r="I224" s="6">
        <f>INDEX('Rm, МПа'!$D:$P,ROW(I224),COLUMN($P224)-COLUMN(I224)+1)</f>
        <v>549</v>
      </c>
      <c r="J224" s="6">
        <f>INDEX('Rm, МПа'!$D:$P,ROW(J224),COLUMN($P224)-COLUMN(J224)+1)</f>
        <v>559</v>
      </c>
      <c r="K224" s="6">
        <f>INDEX('Rm, МПа'!$D:$P,ROW(K224),COLUMN($P224)-COLUMN(K224)+1)</f>
        <v>569</v>
      </c>
      <c r="L224" s="6">
        <f>INDEX('Rm, МПа'!$D:$P,ROW(L224),COLUMN($P224)-COLUMN(L224)+1)</f>
        <v>589</v>
      </c>
      <c r="M224" s="6">
        <f>INDEX('Rm, МПа'!$D:$P,ROW(M224),COLUMN($P224)-COLUMN(M224)+1)</f>
        <v>598</v>
      </c>
      <c r="N224" s="6">
        <f>INDEX('Rm, МПа'!$D:$P,ROW(N224),COLUMN($P224)-COLUMN(N224)+1)</f>
        <v>608</v>
      </c>
      <c r="O224" s="6">
        <f>INDEX('Rm, МПа'!$D:$P,ROW(O224),COLUMN($P224)-COLUMN(O224)+1)</f>
        <v>618</v>
      </c>
      <c r="P224" s="16">
        <f>INDEX('Rm, МПа'!$D:$P,ROW(P224),COLUMN($P224)-COLUMN(P224)+1)</f>
        <v>638</v>
      </c>
      <c r="Q224" s="15" t="str">
        <f>INDEX('Rp0,2, МПа'!$D:$P,ROW(D224),COLUMN($P224)-COLUMN(D224)+1)</f>
        <v>-</v>
      </c>
      <c r="R224" s="6" t="str">
        <f>INDEX('Rp0,2, МПа'!$D:$P,ROW(E224),COLUMN($P224)-COLUMN(E224)+1)</f>
        <v>-</v>
      </c>
      <c r="S224" s="6">
        <f>INDEX('Rp0,2, МПа'!$D:$P,ROW(F224),COLUMN($P224)-COLUMN(F224)+1)</f>
        <v>461</v>
      </c>
      <c r="T224" s="6">
        <f>INDEX('Rp0,2, МПа'!$D:$P,ROW(G224),COLUMN($P224)-COLUMN(G224)+1)</f>
        <v>461</v>
      </c>
      <c r="U224" s="6">
        <f>INDEX('Rp0,2, МПа'!$D:$P,ROW(H224),COLUMN($P224)-COLUMN(H224)+1)</f>
        <v>471</v>
      </c>
      <c r="V224" s="6">
        <f>INDEX('Rp0,2, МПа'!$D:$P,ROW(I224),COLUMN($P224)-COLUMN(I224)+1)</f>
        <v>490</v>
      </c>
      <c r="W224" s="6">
        <f>INDEX('Rp0,2, МПа'!$D:$P,ROW(J224),COLUMN($P224)-COLUMN(J224)+1)</f>
        <v>490</v>
      </c>
      <c r="X224" s="6">
        <f>INDEX('Rp0,2, МПа'!$D:$P,ROW(K224),COLUMN($P224)-COLUMN(K224)+1)</f>
        <v>500</v>
      </c>
      <c r="Y224" s="6">
        <f>INDEX('Rp0,2, МПа'!$D:$P,ROW(L224),COLUMN($P224)-COLUMN(L224)+1)</f>
        <v>500</v>
      </c>
      <c r="Z224" s="6">
        <f>INDEX('Rp0,2, МПа'!$D:$P,ROW(M224),COLUMN($P224)-COLUMN(M224)+1)</f>
        <v>510</v>
      </c>
      <c r="AA224" s="6">
        <f>INDEX('Rp0,2, МПа'!$D:$P,ROW(N224),COLUMN($P224)-COLUMN(N224)+1)</f>
        <v>520</v>
      </c>
      <c r="AB224" s="6">
        <f>INDEX('Rp0,2, МПа'!$D:$P,ROW(O224),COLUMN($P224)-COLUMN(O224)+1)</f>
        <v>530</v>
      </c>
      <c r="AC224" s="16">
        <f>INDEX('Rp0,2, МПа'!$D:$P,ROW(P224),COLUMN($P224)-COLUMN(P224)+1)</f>
        <v>530</v>
      </c>
    </row>
    <row r="225" spans="1:29" ht="25.5" x14ac:dyDescent="0.25">
      <c r="A225" s="10" t="str">
        <f>INDEX('Обработка исходного'!B:B,ROW($B$3)+4*(ROW($B225)-ROW($B$3)))</f>
        <v>Сталь легированная хромомолибденованадиевая</v>
      </c>
      <c r="B225" s="10" t="str">
        <f>INDEX('Обработка исходного'!D:D,ROW($B$3)+4*(ROW($B225)-ROW($B$3)))</f>
        <v>25Х3МФА</v>
      </c>
      <c r="C225" s="10" t="str">
        <f>IF(ISBLANK(INDEX('Обработка исходного'!E:E,ROW($B$3)+4*(ROW($B225)-ROW($B$3)))),"",INDEX('Обработка исходного'!E:E,ROW($B$3)+4*(ROW($B225)-ROW($B$3))))</f>
        <v>Поковки, листы (плиты), листовые и штампованные заготовки толщиной от 450 до 600 мм, КП590**</v>
      </c>
      <c r="D225" s="15" t="str">
        <f>INDEX('Rm, МПа'!$D:$P,ROW(D225),COLUMN($P225)-COLUMN(D225)+1)</f>
        <v>-</v>
      </c>
      <c r="E225" s="6" t="str">
        <f>INDEX('Rm, МПа'!$D:$P,ROW(E225),COLUMN($P225)-COLUMN(E225)+1)</f>
        <v>-</v>
      </c>
      <c r="F225" s="6">
        <f>INDEX('Rm, МПа'!$D:$P,ROW(F225),COLUMN($P225)-COLUMN(F225)+1)</f>
        <v>598</v>
      </c>
      <c r="G225" s="6">
        <f>INDEX('Rm, МПа'!$D:$P,ROW(G225),COLUMN($P225)-COLUMN(G225)+1)</f>
        <v>608</v>
      </c>
      <c r="H225" s="6">
        <f>INDEX('Rm, МПа'!$D:$P,ROW(H225),COLUMN($P225)-COLUMN(H225)+1)</f>
        <v>618</v>
      </c>
      <c r="I225" s="6">
        <f>INDEX('Rm, МПа'!$D:$P,ROW(I225),COLUMN($P225)-COLUMN(I225)+1)</f>
        <v>638</v>
      </c>
      <c r="J225" s="6">
        <f>INDEX('Rm, МПа'!$D:$P,ROW(J225),COLUMN($P225)-COLUMN(J225)+1)</f>
        <v>647</v>
      </c>
      <c r="K225" s="6">
        <f>INDEX('Rm, МПа'!$D:$P,ROW(K225),COLUMN($P225)-COLUMN(K225)+1)</f>
        <v>667</v>
      </c>
      <c r="L225" s="6">
        <f>INDEX('Rm, МПа'!$D:$P,ROW(L225),COLUMN($P225)-COLUMN(L225)+1)</f>
        <v>687</v>
      </c>
      <c r="M225" s="6">
        <f>INDEX('Rm, МПа'!$D:$P,ROW(M225),COLUMN($P225)-COLUMN(M225)+1)</f>
        <v>697</v>
      </c>
      <c r="N225" s="6">
        <f>INDEX('Rm, МПа'!$D:$P,ROW(N225),COLUMN($P225)-COLUMN(N225)+1)</f>
        <v>706</v>
      </c>
      <c r="O225" s="6">
        <f>INDEX('Rm, МПа'!$D:$P,ROW(O225),COLUMN($P225)-COLUMN(O225)+1)</f>
        <v>716</v>
      </c>
      <c r="P225" s="16">
        <f>INDEX('Rm, МПа'!$D:$P,ROW(P225),COLUMN($P225)-COLUMN(P225)+1)</f>
        <v>736</v>
      </c>
      <c r="Q225" s="15" t="str">
        <f>INDEX('Rp0,2, МПа'!$D:$P,ROW(D225),COLUMN($P225)-COLUMN(D225)+1)</f>
        <v>-</v>
      </c>
      <c r="R225" s="6" t="str">
        <f>INDEX('Rp0,2, МПа'!$D:$P,ROW(E225),COLUMN($P225)-COLUMN(E225)+1)</f>
        <v>-</v>
      </c>
      <c r="S225" s="6">
        <f>INDEX('Rp0,2, МПа'!$D:$P,ROW(F225),COLUMN($P225)-COLUMN(F225)+1)</f>
        <v>540</v>
      </c>
      <c r="T225" s="6">
        <f>INDEX('Rp0,2, МПа'!$D:$P,ROW(G225),COLUMN($P225)-COLUMN(G225)+1)</f>
        <v>540</v>
      </c>
      <c r="U225" s="6">
        <f>INDEX('Rp0,2, МПа'!$D:$P,ROW(H225),COLUMN($P225)-COLUMN(H225)+1)</f>
        <v>549</v>
      </c>
      <c r="V225" s="6">
        <f>INDEX('Rp0,2, МПа'!$D:$P,ROW(I225),COLUMN($P225)-COLUMN(I225)+1)</f>
        <v>590</v>
      </c>
      <c r="W225" s="6">
        <f>INDEX('Rp0,2, МПа'!$D:$P,ROW(J225),COLUMN($P225)-COLUMN(J225)+1)</f>
        <v>590</v>
      </c>
      <c r="X225" s="6">
        <f>INDEX('Rp0,2, МПа'!$D:$P,ROW(K225),COLUMN($P225)-COLUMN(K225)+1)</f>
        <v>598</v>
      </c>
      <c r="Y225" s="6">
        <f>INDEX('Rp0,2, МПа'!$D:$P,ROW(L225),COLUMN($P225)-COLUMN(L225)+1)</f>
        <v>598</v>
      </c>
      <c r="Z225" s="6">
        <f>INDEX('Rp0,2, МПа'!$D:$P,ROW(M225),COLUMN($P225)-COLUMN(M225)+1)</f>
        <v>608</v>
      </c>
      <c r="AA225" s="6">
        <f>INDEX('Rp0,2, МПа'!$D:$P,ROW(N225),COLUMN($P225)-COLUMN(N225)+1)</f>
        <v>618</v>
      </c>
      <c r="AB225" s="6">
        <f>INDEX('Rp0,2, МПа'!$D:$P,ROW(O225),COLUMN($P225)-COLUMN(O225)+1)</f>
        <v>628</v>
      </c>
      <c r="AC225" s="16">
        <f>INDEX('Rp0,2, МПа'!$D:$P,ROW(P225),COLUMN($P225)-COLUMN(P225)+1)</f>
        <v>628</v>
      </c>
    </row>
    <row r="226" spans="1:29" ht="25.5" x14ac:dyDescent="0.25">
      <c r="A226" s="10" t="str">
        <f>INDEX('Обработка исходного'!B:B,ROW($B$3)+4*(ROW($B226)-ROW($B$3)))</f>
        <v>Сталь легированная хромомолибденованадиевая</v>
      </c>
      <c r="B226" s="10" t="str">
        <f>INDEX('Обработка исходного'!D:D,ROW($B$3)+4*(ROW($B226)-ROW($B$3)))</f>
        <v>25Х3МФА</v>
      </c>
      <c r="C226" s="10" t="str">
        <f>IF(ISBLANK(INDEX('Обработка исходного'!E:E,ROW($B$3)+4*(ROW($B226)-ROW($B$3)))),"",INDEX('Обработка исходного'!E:E,ROW($B$3)+4*(ROW($B226)-ROW($B$3))))</f>
        <v>Поковки, листы (плиты), листовые и штампованные заготовки толщиной от 450 до 600 мм, КП685**</v>
      </c>
      <c r="D226" s="15" t="str">
        <f>INDEX('Rm, МПа'!$D:$P,ROW(D226),COLUMN($P226)-COLUMN(D226)+1)</f>
        <v>-</v>
      </c>
      <c r="E226" s="6" t="str">
        <f>INDEX('Rm, МПа'!$D:$P,ROW(E226),COLUMN($P226)-COLUMN(E226)+1)</f>
        <v>-</v>
      </c>
      <c r="F226" s="6">
        <f>INDEX('Rm, МПа'!$D:$P,ROW(F226),COLUMN($P226)-COLUMN(F226)+1)</f>
        <v>677</v>
      </c>
      <c r="G226" s="6">
        <f>INDEX('Rm, МПа'!$D:$P,ROW(G226),COLUMN($P226)-COLUMN(G226)+1)</f>
        <v>687</v>
      </c>
      <c r="H226" s="6">
        <f>INDEX('Rm, МПа'!$D:$P,ROW(H226),COLUMN($P226)-COLUMN(H226)+1)</f>
        <v>697</v>
      </c>
      <c r="I226" s="6">
        <f>INDEX('Rm, МПа'!$D:$P,ROW(I226),COLUMN($P226)-COLUMN(I226)+1)</f>
        <v>736</v>
      </c>
      <c r="J226" s="6">
        <f>INDEX('Rm, МПа'!$D:$P,ROW(J226),COLUMN($P226)-COLUMN(J226)+1)</f>
        <v>746</v>
      </c>
      <c r="K226" s="6">
        <f>INDEX('Rm, МПа'!$D:$P,ROW(K226),COLUMN($P226)-COLUMN(K226)+1)</f>
        <v>765</v>
      </c>
      <c r="L226" s="6">
        <f>INDEX('Rm, МПа'!$D:$P,ROW(L226),COLUMN($P226)-COLUMN(L226)+1)</f>
        <v>785</v>
      </c>
      <c r="M226" s="6">
        <f>INDEX('Rm, МПа'!$D:$P,ROW(M226),COLUMN($P226)-COLUMN(M226)+1)</f>
        <v>795</v>
      </c>
      <c r="N226" s="6">
        <f>INDEX('Rm, МПа'!$D:$P,ROW(N226),COLUMN($P226)-COLUMN(N226)+1)</f>
        <v>804</v>
      </c>
      <c r="O226" s="6">
        <f>INDEX('Rm, МПа'!$D:$P,ROW(O226),COLUMN($P226)-COLUMN(O226)+1)</f>
        <v>814</v>
      </c>
      <c r="P226" s="16">
        <f>INDEX('Rm, МПа'!$D:$P,ROW(P226),COLUMN($P226)-COLUMN(P226)+1)</f>
        <v>834</v>
      </c>
      <c r="Q226" s="15" t="str">
        <f>INDEX('Rp0,2, МПа'!$D:$P,ROW(D226),COLUMN($P226)-COLUMN(D226)+1)</f>
        <v>-</v>
      </c>
      <c r="R226" s="6" t="str">
        <f>INDEX('Rp0,2, МПа'!$D:$P,ROW(E226),COLUMN($P226)-COLUMN(E226)+1)</f>
        <v>-</v>
      </c>
      <c r="S226" s="6">
        <f>INDEX('Rp0,2, МПа'!$D:$P,ROW(F226),COLUMN($P226)-COLUMN(F226)+1)</f>
        <v>628</v>
      </c>
      <c r="T226" s="6">
        <f>INDEX('Rp0,2, МПа'!$D:$P,ROW(G226),COLUMN($P226)-COLUMN(G226)+1)</f>
        <v>628</v>
      </c>
      <c r="U226" s="6">
        <f>INDEX('Rp0,2, МПа'!$D:$P,ROW(H226),COLUMN($P226)-COLUMN(H226)+1)</f>
        <v>638</v>
      </c>
      <c r="V226" s="6">
        <f>INDEX('Rp0,2, МПа'!$D:$P,ROW(I226),COLUMN($P226)-COLUMN(I226)+1)</f>
        <v>685</v>
      </c>
      <c r="W226" s="6">
        <f>INDEX('Rp0,2, МПа'!$D:$P,ROW(J226),COLUMN($P226)-COLUMN(J226)+1)</f>
        <v>685</v>
      </c>
      <c r="X226" s="6">
        <f>INDEX('Rp0,2, МПа'!$D:$P,ROW(K226),COLUMN($P226)-COLUMN(K226)+1)</f>
        <v>697</v>
      </c>
      <c r="Y226" s="6">
        <f>INDEX('Rp0,2, МПа'!$D:$P,ROW(L226),COLUMN($P226)-COLUMN(L226)+1)</f>
        <v>706</v>
      </c>
      <c r="Z226" s="6">
        <f>INDEX('Rp0,2, МПа'!$D:$P,ROW(M226),COLUMN($P226)-COLUMN(M226)+1)</f>
        <v>706</v>
      </c>
      <c r="AA226" s="6">
        <f>INDEX('Rp0,2, МПа'!$D:$P,ROW(N226),COLUMN($P226)-COLUMN(N226)+1)</f>
        <v>716</v>
      </c>
      <c r="AB226" s="6">
        <f>INDEX('Rp0,2, МПа'!$D:$P,ROW(O226),COLUMN($P226)-COLUMN(O226)+1)</f>
        <v>729</v>
      </c>
      <c r="AC226" s="16">
        <f>INDEX('Rp0,2, МПа'!$D:$P,ROW(P226),COLUMN($P226)-COLUMN(P226)+1)</f>
        <v>729</v>
      </c>
    </row>
    <row r="227" spans="1:29" x14ac:dyDescent="0.25">
      <c r="A227" s="10" t="str">
        <f>INDEX('Обработка исходного'!B:B,ROW($B$3)+4*(ROW($B227)-ROW($B$3)))</f>
        <v>Сталь легированная хромомолибденованадиевая</v>
      </c>
      <c r="B227" s="10" t="str">
        <f>INDEX('Обработка исходного'!D:D,ROW($B$3)+4*(ROW($B227)-ROW($B$3)))</f>
        <v>10Х2М1ФБ</v>
      </c>
      <c r="C227" s="10" t="str">
        <f>IF(ISBLANK(INDEX('Обработка исходного'!E:E,ROW($B$3)+4*(ROW($B227)-ROW($B$3)))),"",INDEX('Обработка исходного'!E:E,ROW($B$3)+4*(ROW($B227)-ROW($B$3))))</f>
        <v>Поковки толщиной от 100 до 400 мм, КП195*</v>
      </c>
      <c r="D227" s="15" t="str">
        <f>INDEX('Rm, МПа'!$D:$P,ROW(D227),COLUMN($P227)-COLUMN(D227)+1)</f>
        <v>-</v>
      </c>
      <c r="E227" s="6" t="str">
        <f>INDEX('Rm, МПа'!$D:$P,ROW(E227),COLUMN($P227)-COLUMN(E227)+1)</f>
        <v>-</v>
      </c>
      <c r="F227" s="6">
        <f>INDEX('Rm, МПа'!$D:$P,ROW(F227),COLUMN($P227)-COLUMN(F227)+1)</f>
        <v>255</v>
      </c>
      <c r="G227" s="6">
        <f>INDEX('Rm, МПа'!$D:$P,ROW(G227),COLUMN($P227)-COLUMN(G227)+1)</f>
        <v>264</v>
      </c>
      <c r="H227" s="6">
        <f>INDEX('Rm, МПа'!$D:$P,ROW(H227),COLUMN($P227)-COLUMN(H227)+1)</f>
        <v>273</v>
      </c>
      <c r="I227" s="6">
        <f>INDEX('Rm, МПа'!$D:$P,ROW(I227),COLUMN($P227)-COLUMN(I227)+1)</f>
        <v>282</v>
      </c>
      <c r="J227" s="6">
        <f>INDEX('Rm, МПа'!$D:$P,ROW(J227),COLUMN($P227)-COLUMN(J227)+1)</f>
        <v>292</v>
      </c>
      <c r="K227" s="6">
        <f>INDEX('Rm, МПа'!$D:$P,ROW(K227),COLUMN($P227)-COLUMN(K227)+1)</f>
        <v>301</v>
      </c>
      <c r="L227" s="6">
        <f>INDEX('Rm, МПа'!$D:$P,ROW(L227),COLUMN($P227)-COLUMN(L227)+1)</f>
        <v>310</v>
      </c>
      <c r="M227" s="6">
        <f>INDEX('Rm, МПа'!$D:$P,ROW(M227),COLUMN($P227)-COLUMN(M227)+1)</f>
        <v>319</v>
      </c>
      <c r="N227" s="6">
        <f>INDEX('Rm, МПа'!$D:$P,ROW(N227),COLUMN($P227)-COLUMN(N227)+1)</f>
        <v>328</v>
      </c>
      <c r="O227" s="6">
        <f>INDEX('Rm, МПа'!$D:$P,ROW(O227),COLUMN($P227)-COLUMN(O227)+1)</f>
        <v>337</v>
      </c>
      <c r="P227" s="16">
        <f>INDEX('Rm, МПа'!$D:$P,ROW(P227),COLUMN($P227)-COLUMN(P227)+1)</f>
        <v>343</v>
      </c>
      <c r="Q227" s="15" t="str">
        <f>INDEX('Rp0,2, МПа'!$D:$P,ROW(D227),COLUMN($P227)-COLUMN(D227)+1)</f>
        <v>-</v>
      </c>
      <c r="R227" s="6" t="str">
        <f>INDEX('Rp0,2, МПа'!$D:$P,ROW(E227),COLUMN($P227)-COLUMN(E227)+1)</f>
        <v>-</v>
      </c>
      <c r="S227" s="6">
        <f>INDEX('Rp0,2, МПа'!$D:$P,ROW(F227),COLUMN($P227)-COLUMN(F227)+1)</f>
        <v>152</v>
      </c>
      <c r="T227" s="6">
        <f>INDEX('Rp0,2, МПа'!$D:$P,ROW(G227),COLUMN($P227)-COLUMN(G227)+1)</f>
        <v>156</v>
      </c>
      <c r="U227" s="6">
        <f>INDEX('Rp0,2, МПа'!$D:$P,ROW(H227),COLUMN($P227)-COLUMN(H227)+1)</f>
        <v>161</v>
      </c>
      <c r="V227" s="6">
        <f>INDEX('Rp0,2, МПа'!$D:$P,ROW(I227),COLUMN($P227)-COLUMN(I227)+1)</f>
        <v>166</v>
      </c>
      <c r="W227" s="6">
        <f>INDEX('Rp0,2, МПа'!$D:$P,ROW(J227),COLUMN($P227)-COLUMN(J227)+1)</f>
        <v>170</v>
      </c>
      <c r="X227" s="6">
        <f>INDEX('Rp0,2, МПа'!$D:$P,ROW(K227),COLUMN($P227)-COLUMN(K227)+1)</f>
        <v>179</v>
      </c>
      <c r="Y227" s="6">
        <f>INDEX('Rp0,2, МПа'!$D:$P,ROW(L227),COLUMN($P227)-COLUMN(L227)+1)</f>
        <v>179</v>
      </c>
      <c r="Z227" s="6">
        <f>INDEX('Rp0,2, МПа'!$D:$P,ROW(M227),COLUMN($P227)-COLUMN(M227)+1)</f>
        <v>189</v>
      </c>
      <c r="AA227" s="6">
        <f>INDEX('Rp0,2, МПа'!$D:$P,ROW(N227),COLUMN($P227)-COLUMN(N227)+1)</f>
        <v>189</v>
      </c>
      <c r="AB227" s="6">
        <f>INDEX('Rp0,2, МПа'!$D:$P,ROW(O227),COLUMN($P227)-COLUMN(O227)+1)</f>
        <v>193</v>
      </c>
      <c r="AC227" s="16">
        <f>INDEX('Rp0,2, МПа'!$D:$P,ROW(P227),COLUMN($P227)-COLUMN(P227)+1)</f>
        <v>195</v>
      </c>
    </row>
    <row r="228" spans="1:29" x14ac:dyDescent="0.25">
      <c r="A228" s="10" t="str">
        <f>INDEX('Обработка исходного'!B:B,ROW($B$3)+4*(ROW($B228)-ROW($B$3)))</f>
        <v>Сталь легированная хромомолибденованадиевая</v>
      </c>
      <c r="B228" s="10" t="str">
        <f>INDEX('Обработка исходного'!D:D,ROW($B$3)+4*(ROW($B228)-ROW($B$3)))</f>
        <v>10Х2М1ФБ</v>
      </c>
      <c r="C228" s="10" t="str">
        <f>IF(ISBLANK(INDEX('Обработка исходного'!E:E,ROW($B$3)+4*(ROW($B228)-ROW($B$3)))),"",INDEX('Обработка исходного'!E:E,ROW($B$3)+4*(ROW($B228)-ROW($B$3))))</f>
        <v>Поковки толщиной от 100 до 400 мм, КП245*</v>
      </c>
      <c r="D228" s="15" t="str">
        <f>INDEX('Rm, МПа'!$D:$P,ROW(D228),COLUMN($P228)-COLUMN(D228)+1)</f>
        <v>-</v>
      </c>
      <c r="E228" s="6" t="str">
        <f>INDEX('Rm, МПа'!$D:$P,ROW(E228),COLUMN($P228)-COLUMN(E228)+1)</f>
        <v>-</v>
      </c>
      <c r="F228" s="6">
        <f>INDEX('Rm, МПа'!$D:$P,ROW(F228),COLUMN($P228)-COLUMN(F228)+1)</f>
        <v>252</v>
      </c>
      <c r="G228" s="6">
        <f>INDEX('Rm, МПа'!$D:$P,ROW(G228),COLUMN($P228)-COLUMN(G228)+1)</f>
        <v>267</v>
      </c>
      <c r="H228" s="6">
        <f>INDEX('Rm, МПа'!$D:$P,ROW(H228),COLUMN($P228)-COLUMN(H228)+1)</f>
        <v>267</v>
      </c>
      <c r="I228" s="6">
        <f>INDEX('Rm, МПа'!$D:$P,ROW(I228),COLUMN($P228)-COLUMN(I228)+1)</f>
        <v>274</v>
      </c>
      <c r="J228" s="6">
        <f>INDEX('Rm, МПа'!$D:$P,ROW(J228),COLUMN($P228)-COLUMN(J228)+1)</f>
        <v>292</v>
      </c>
      <c r="K228" s="6">
        <f>INDEX('Rm, МПа'!$D:$P,ROW(K228),COLUMN($P228)-COLUMN(K228)+1)</f>
        <v>310</v>
      </c>
      <c r="L228" s="6">
        <f>INDEX('Rm, МПа'!$D:$P,ROW(L228),COLUMN($P228)-COLUMN(L228)+1)</f>
        <v>328</v>
      </c>
      <c r="M228" s="6">
        <f>INDEX('Rm, МПа'!$D:$P,ROW(M228),COLUMN($P228)-COLUMN(M228)+1)</f>
        <v>345</v>
      </c>
      <c r="N228" s="6">
        <f>INDEX('Rm, МПа'!$D:$P,ROW(N228),COLUMN($P228)-COLUMN(N228)+1)</f>
        <v>363</v>
      </c>
      <c r="O228" s="6">
        <f>INDEX('Rm, МПа'!$D:$P,ROW(O228),COLUMN($P228)-COLUMN(O228)+1)</f>
        <v>381</v>
      </c>
      <c r="P228" s="16">
        <f>INDEX('Rm, МПа'!$D:$P,ROW(P228),COLUMN($P228)-COLUMN(P228)+1)</f>
        <v>392</v>
      </c>
      <c r="Q228" s="15" t="str">
        <f>INDEX('Rp0,2, МПа'!$D:$P,ROW(D228),COLUMN($P228)-COLUMN(D228)+1)</f>
        <v>-</v>
      </c>
      <c r="R228" s="6" t="str">
        <f>INDEX('Rp0,2, МПа'!$D:$P,ROW(E228),COLUMN($P228)-COLUMN(E228)+1)</f>
        <v>-</v>
      </c>
      <c r="S228" s="6">
        <f>INDEX('Rp0,2, МПа'!$D:$P,ROW(F228),COLUMN($P228)-COLUMN(F228)+1)</f>
        <v>186</v>
      </c>
      <c r="T228" s="6">
        <f>INDEX('Rp0,2, МПа'!$D:$P,ROW(G228),COLUMN($P228)-COLUMN(G228)+1)</f>
        <v>196</v>
      </c>
      <c r="U228" s="6">
        <f>INDEX('Rp0,2, МПа'!$D:$P,ROW(H228),COLUMN($P228)-COLUMN(H228)+1)</f>
        <v>206</v>
      </c>
      <c r="V228" s="6">
        <f>INDEX('Rp0,2, МПа'!$D:$P,ROW(I228),COLUMN($P228)-COLUMN(I228)+1)</f>
        <v>215</v>
      </c>
      <c r="W228" s="6">
        <f>INDEX('Rp0,2, МПа'!$D:$P,ROW(J228),COLUMN($P228)-COLUMN(J228)+1)</f>
        <v>220</v>
      </c>
      <c r="X228" s="6">
        <f>INDEX('Rp0,2, МПа'!$D:$P,ROW(K228),COLUMN($P228)-COLUMN(K228)+1)</f>
        <v>225</v>
      </c>
      <c r="Y228" s="6">
        <f>INDEX('Rp0,2, МПа'!$D:$P,ROW(L228),COLUMN($P228)-COLUMN(L228)+1)</f>
        <v>229</v>
      </c>
      <c r="Z228" s="6">
        <f>INDEX('Rp0,2, МПа'!$D:$P,ROW(M228),COLUMN($P228)-COLUMN(M228)+1)</f>
        <v>233</v>
      </c>
      <c r="AA228" s="6">
        <f>INDEX('Rp0,2, МПа'!$D:$P,ROW(N228),COLUMN($P228)-COLUMN(N228)+1)</f>
        <v>238</v>
      </c>
      <c r="AB228" s="6">
        <f>INDEX('Rp0,2, МПа'!$D:$P,ROW(O228),COLUMN($P228)-COLUMN(O228)+1)</f>
        <v>242</v>
      </c>
      <c r="AC228" s="16">
        <f>INDEX('Rp0,2, МПа'!$D:$P,ROW(P228),COLUMN($P228)-COLUMN(P228)+1)</f>
        <v>245</v>
      </c>
    </row>
    <row r="229" spans="1:29" x14ac:dyDescent="0.25">
      <c r="A229" s="10" t="str">
        <f>INDEX('Обработка исходного'!B:B,ROW($B$3)+4*(ROW($B229)-ROW($B$3)))</f>
        <v>Сталь легированная хромомолибденованадиевая</v>
      </c>
      <c r="B229" s="10" t="str">
        <f>INDEX('Обработка исходного'!D:D,ROW($B$3)+4*(ROW($B229)-ROW($B$3)))</f>
        <v>10Х2М1ФБ</v>
      </c>
      <c r="C229" s="10" t="str">
        <f>IF(ISBLANK(INDEX('Обработка исходного'!E:E,ROW($B$3)+4*(ROW($B229)-ROW($B$3)))),"",INDEX('Обработка исходного'!E:E,ROW($B$3)+4*(ROW($B229)-ROW($B$3))))</f>
        <v>Листы толщиной до 150 мм, КП195*</v>
      </c>
      <c r="D229" s="15" t="str">
        <f>INDEX('Rm, МПа'!$D:$P,ROW(D229),COLUMN($P229)-COLUMN(D229)+1)</f>
        <v>-</v>
      </c>
      <c r="E229" s="6" t="str">
        <f>INDEX('Rm, МПа'!$D:$P,ROW(E229),COLUMN($P229)-COLUMN(E229)+1)</f>
        <v>-</v>
      </c>
      <c r="F229" s="6">
        <f>INDEX('Rm, МПа'!$D:$P,ROW(F229),COLUMN($P229)-COLUMN(F229)+1)</f>
        <v>254</v>
      </c>
      <c r="G229" s="6">
        <f>INDEX('Rm, МПа'!$D:$P,ROW(G229),COLUMN($P229)-COLUMN(G229)+1)</f>
        <v>263</v>
      </c>
      <c r="H229" s="6">
        <f>INDEX('Rm, МПа'!$D:$P,ROW(H229),COLUMN($P229)-COLUMN(H229)+1)</f>
        <v>273</v>
      </c>
      <c r="I229" s="6">
        <f>INDEX('Rm, МПа'!$D:$P,ROW(I229),COLUMN($P229)-COLUMN(I229)+1)</f>
        <v>282</v>
      </c>
      <c r="J229" s="6">
        <f>INDEX('Rm, МПа'!$D:$P,ROW(J229),COLUMN($P229)-COLUMN(J229)+1)</f>
        <v>291</v>
      </c>
      <c r="K229" s="6">
        <f>INDEX('Rm, МПа'!$D:$P,ROW(K229),COLUMN($P229)-COLUMN(K229)+1)</f>
        <v>300</v>
      </c>
      <c r="L229" s="6">
        <f>INDEX('Rm, МПа'!$D:$P,ROW(L229),COLUMN($P229)-COLUMN(L229)+1)</f>
        <v>310</v>
      </c>
      <c r="M229" s="6">
        <f>INDEX('Rm, МПа'!$D:$P,ROW(M229),COLUMN($P229)-COLUMN(M229)+1)</f>
        <v>319</v>
      </c>
      <c r="N229" s="6">
        <f>INDEX('Rm, МПа'!$D:$P,ROW(N229),COLUMN($P229)-COLUMN(N229)+1)</f>
        <v>328</v>
      </c>
      <c r="O229" s="6">
        <f>INDEX('Rm, МПа'!$D:$P,ROW(O229),COLUMN($P229)-COLUMN(O229)+1)</f>
        <v>337</v>
      </c>
      <c r="P229" s="16">
        <f>INDEX('Rm, МПа'!$D:$P,ROW(P229),COLUMN($P229)-COLUMN(P229)+1)</f>
        <v>343</v>
      </c>
      <c r="Q229" s="15" t="str">
        <f>INDEX('Rp0,2, МПа'!$D:$P,ROW(D229),COLUMN($P229)-COLUMN(D229)+1)</f>
        <v>-</v>
      </c>
      <c r="R229" s="6" t="str">
        <f>INDEX('Rp0,2, МПа'!$D:$P,ROW(E229),COLUMN($P229)-COLUMN(E229)+1)</f>
        <v>-</v>
      </c>
      <c r="S229" s="6">
        <f>INDEX('Rp0,2, МПа'!$D:$P,ROW(F229),COLUMN($P229)-COLUMN(F229)+1)</f>
        <v>152</v>
      </c>
      <c r="T229" s="6">
        <f>INDEX('Rp0,2, МПа'!$D:$P,ROW(G229),COLUMN($P229)-COLUMN(G229)+1)</f>
        <v>156</v>
      </c>
      <c r="U229" s="6">
        <f>INDEX('Rp0,2, МПа'!$D:$P,ROW(H229),COLUMN($P229)-COLUMN(H229)+1)</f>
        <v>161</v>
      </c>
      <c r="V229" s="6">
        <f>INDEX('Rp0,2, МПа'!$D:$P,ROW(I229),COLUMN($P229)-COLUMN(I229)+1)</f>
        <v>165</v>
      </c>
      <c r="W229" s="6">
        <f>INDEX('Rp0,2, МПа'!$D:$P,ROW(J229),COLUMN($P229)-COLUMN(J229)+1)</f>
        <v>170</v>
      </c>
      <c r="X229" s="6">
        <f>INDEX('Rp0,2, МПа'!$D:$P,ROW(K229),COLUMN($P229)-COLUMN(K229)+1)</f>
        <v>179</v>
      </c>
      <c r="Y229" s="6">
        <f>INDEX('Rp0,2, МПа'!$D:$P,ROW(L229),COLUMN($P229)-COLUMN(L229)+1)</f>
        <v>179</v>
      </c>
      <c r="Z229" s="6">
        <f>INDEX('Rp0,2, МПа'!$D:$P,ROW(M229),COLUMN($P229)-COLUMN(M229)+1)</f>
        <v>188</v>
      </c>
      <c r="AA229" s="6">
        <f>INDEX('Rp0,2, МПа'!$D:$P,ROW(N229),COLUMN($P229)-COLUMN(N229)+1)</f>
        <v>188</v>
      </c>
      <c r="AB229" s="6">
        <f>INDEX('Rp0,2, МПа'!$D:$P,ROW(O229),COLUMN($P229)-COLUMN(O229)+1)</f>
        <v>193</v>
      </c>
      <c r="AC229" s="16">
        <f>INDEX('Rp0,2, МПа'!$D:$P,ROW(P229),COLUMN($P229)-COLUMN(P229)+1)</f>
        <v>195</v>
      </c>
    </row>
    <row r="230" spans="1:29" x14ac:dyDescent="0.25">
      <c r="A230" s="10" t="str">
        <f>INDEX('Обработка исходного'!B:B,ROW($B$3)+4*(ROW($B230)-ROW($B$3)))</f>
        <v>Сталь легированная хромомолибденованадиевая</v>
      </c>
      <c r="B230" s="10" t="str">
        <f>INDEX('Обработка исходного'!D:D,ROW($B$3)+4*(ROW($B230)-ROW($B$3)))</f>
        <v>10Х2М1ФБ</v>
      </c>
      <c r="C230" s="10" t="str">
        <f>IF(ISBLANK(INDEX('Обработка исходного'!E:E,ROW($B$3)+4*(ROW($B230)-ROW($B$3)))),"",INDEX('Обработка исходного'!E:E,ROW($B$3)+4*(ROW($B230)-ROW($B$3))))</f>
        <v>Листы толщиной до 150 мм, КП245*</v>
      </c>
      <c r="D230" s="15" t="str">
        <f>INDEX('Rm, МПа'!$D:$P,ROW(D230),COLUMN($P230)-COLUMN(D230)+1)</f>
        <v>-</v>
      </c>
      <c r="E230" s="6" t="str">
        <f>INDEX('Rm, МПа'!$D:$P,ROW(E230),COLUMN($P230)-COLUMN(E230)+1)</f>
        <v>-</v>
      </c>
      <c r="F230" s="6">
        <f>INDEX('Rm, МПа'!$D:$P,ROW(F230),COLUMN($P230)-COLUMN(F230)+1)</f>
        <v>294</v>
      </c>
      <c r="G230" s="6">
        <f>INDEX('Rm, МПа'!$D:$P,ROW(G230),COLUMN($P230)-COLUMN(G230)+1)</f>
        <v>298</v>
      </c>
      <c r="H230" s="6">
        <f>INDEX('Rm, МПа'!$D:$P,ROW(H230),COLUMN($P230)-COLUMN(H230)+1)</f>
        <v>309</v>
      </c>
      <c r="I230" s="6">
        <f>INDEX('Rm, МПа'!$D:$P,ROW(I230),COLUMN($P230)-COLUMN(I230)+1)</f>
        <v>320</v>
      </c>
      <c r="J230" s="6">
        <f>INDEX('Rm, МПа'!$D:$P,ROW(J230),COLUMN($P230)-COLUMN(J230)+1)</f>
        <v>331</v>
      </c>
      <c r="K230" s="6">
        <f>INDEX('Rm, МПа'!$D:$P,ROW(K230),COLUMN($P230)-COLUMN(K230)+1)</f>
        <v>342</v>
      </c>
      <c r="L230" s="6">
        <f>INDEX('Rm, МПа'!$D:$P,ROW(L230),COLUMN($P230)-COLUMN(L230)+1)</f>
        <v>353</v>
      </c>
      <c r="M230" s="6">
        <f>INDEX('Rm, МПа'!$D:$P,ROW(M230),COLUMN($P230)-COLUMN(M230)+1)</f>
        <v>364</v>
      </c>
      <c r="N230" s="6">
        <f>INDEX('Rm, МПа'!$D:$P,ROW(N230),COLUMN($P230)-COLUMN(N230)+1)</f>
        <v>376</v>
      </c>
      <c r="O230" s="6">
        <f>INDEX('Rm, МПа'!$D:$P,ROW(O230),COLUMN($P230)-COLUMN(O230)+1)</f>
        <v>385</v>
      </c>
      <c r="P230" s="16">
        <f>INDEX('Rm, МПа'!$D:$P,ROW(P230),COLUMN($P230)-COLUMN(P230)+1)</f>
        <v>392</v>
      </c>
      <c r="Q230" s="15" t="str">
        <f>INDEX('Rp0,2, МПа'!$D:$P,ROW(D230),COLUMN($P230)-COLUMN(D230)+1)</f>
        <v>-</v>
      </c>
      <c r="R230" s="6" t="str">
        <f>INDEX('Rp0,2, МПа'!$D:$P,ROW(E230),COLUMN($P230)-COLUMN(E230)+1)</f>
        <v>-</v>
      </c>
      <c r="S230" s="6">
        <f>INDEX('Rp0,2, МПа'!$D:$P,ROW(F230),COLUMN($P230)-COLUMN(F230)+1)</f>
        <v>208</v>
      </c>
      <c r="T230" s="6">
        <f>INDEX('Rp0,2, МПа'!$D:$P,ROW(G230),COLUMN($P230)-COLUMN(G230)+1)</f>
        <v>218</v>
      </c>
      <c r="U230" s="6">
        <f>INDEX('Rp0,2, МПа'!$D:$P,ROW(H230),COLUMN($P230)-COLUMN(H230)+1)</f>
        <v>222</v>
      </c>
      <c r="V230" s="6">
        <f>INDEX('Rp0,2, МПа'!$D:$P,ROW(I230),COLUMN($P230)-COLUMN(I230)+1)</f>
        <v>225</v>
      </c>
      <c r="W230" s="6">
        <f>INDEX('Rp0,2, МПа'!$D:$P,ROW(J230),COLUMN($P230)-COLUMN(J230)+1)</f>
        <v>228</v>
      </c>
      <c r="X230" s="6">
        <f>INDEX('Rp0,2, МПа'!$D:$P,ROW(K230),COLUMN($P230)-COLUMN(K230)+1)</f>
        <v>231</v>
      </c>
      <c r="Y230" s="6">
        <f>INDEX('Rp0,2, МПа'!$D:$P,ROW(L230),COLUMN($P230)-COLUMN(L230)+1)</f>
        <v>235</v>
      </c>
      <c r="Z230" s="6">
        <f>INDEX('Rp0,2, МПа'!$D:$P,ROW(M230),COLUMN($P230)-COLUMN(M230)+1)</f>
        <v>238</v>
      </c>
      <c r="AA230" s="6">
        <f>INDEX('Rp0,2, МПа'!$D:$P,ROW(N230),COLUMN($P230)-COLUMN(N230)+1)</f>
        <v>241</v>
      </c>
      <c r="AB230" s="6">
        <f>INDEX('Rp0,2, МПа'!$D:$P,ROW(O230),COLUMN($P230)-COLUMN(O230)+1)</f>
        <v>244</v>
      </c>
      <c r="AC230" s="16">
        <f>INDEX('Rp0,2, МПа'!$D:$P,ROW(P230),COLUMN($P230)-COLUMN(P230)+1)</f>
        <v>245</v>
      </c>
    </row>
    <row r="231" spans="1:29" ht="25.5" x14ac:dyDescent="0.25">
      <c r="A231" s="10" t="str">
        <f>INDEX('Обработка исходного'!B:B,ROW($B$3)+4*(ROW($B231)-ROW($B$3)))</f>
        <v>Сталь легированная хромомолибденованадиевая</v>
      </c>
      <c r="B231" s="10" t="str">
        <f>INDEX('Обработка исходного'!D:D,ROW($B$3)+4*(ROW($B231)-ROW($B$3)))</f>
        <v>15Х2НМФА</v>
      </c>
      <c r="C231" s="10" t="str">
        <f>IF(ISBLANK(INDEX('Обработка исходного'!E:E,ROW($B$3)+4*(ROW($B231)-ROW($B$3)))),"",INDEX('Обработка исходного'!E:E,ROW($B$3)+4*(ROW($B231)-ROW($B$3))))</f>
        <v>Поковки, листы, штамповки диаметром или толщиной от 400 до 650 мм, КП395**</v>
      </c>
      <c r="D231" s="15" t="str">
        <f>INDEX('Rm, МПа'!$D:$P,ROW(D231),COLUMN($P231)-COLUMN(D231)+1)</f>
        <v>-</v>
      </c>
      <c r="E231" s="6" t="str">
        <f>INDEX('Rm, МПа'!$D:$P,ROW(E231),COLUMN($P231)-COLUMN(E231)+1)</f>
        <v>-</v>
      </c>
      <c r="F231" s="6" t="str">
        <f>INDEX('Rm, МПа'!$D:$P,ROW(F231),COLUMN($P231)-COLUMN(F231)+1)</f>
        <v>-</v>
      </c>
      <c r="G231" s="6" t="str">
        <f>INDEX('Rm, МПа'!$D:$P,ROW(G231),COLUMN($P231)-COLUMN(G231)+1)</f>
        <v>-</v>
      </c>
      <c r="H231" s="6" t="str">
        <f>INDEX('Rm, МПа'!$D:$P,ROW(H231),COLUMN($P231)-COLUMN(H231)+1)</f>
        <v>-</v>
      </c>
      <c r="I231" s="6">
        <f>INDEX('Rm, МПа'!$D:$P,ROW(I231),COLUMN($P231)-COLUMN(I231)+1)</f>
        <v>491</v>
      </c>
      <c r="J231" s="6">
        <f>INDEX('Rm, МПа'!$D:$P,ROW(J231),COLUMN($P231)-COLUMN(J231)+1)</f>
        <v>500</v>
      </c>
      <c r="K231" s="6">
        <f>INDEX('Rm, МПа'!$D:$P,ROW(K231),COLUMN($P231)-COLUMN(K231)+1)</f>
        <v>500</v>
      </c>
      <c r="L231" s="6">
        <f>INDEX('Rm, МПа'!$D:$P,ROW(L231),COLUMN($P231)-COLUMN(L231)+1)</f>
        <v>510</v>
      </c>
      <c r="M231" s="6">
        <f>INDEX('Rm, МПа'!$D:$P,ROW(M231),COLUMN($P231)-COLUMN(M231)+1)</f>
        <v>519</v>
      </c>
      <c r="N231" s="6">
        <f>INDEX('Rm, МПа'!$D:$P,ROW(N231),COLUMN($P231)-COLUMN(N231)+1)</f>
        <v>529</v>
      </c>
      <c r="O231" s="6">
        <f>INDEX('Rm, МПа'!$D:$P,ROW(O231),COLUMN($P231)-COLUMN(O231)+1)</f>
        <v>539</v>
      </c>
      <c r="P231" s="16">
        <f>INDEX('Rm, МПа'!$D:$P,ROW(P231),COLUMN($P231)-COLUMN(P231)+1)</f>
        <v>549</v>
      </c>
      <c r="Q231" s="15" t="str">
        <f>INDEX('Rp0,2, МПа'!$D:$P,ROW(D231),COLUMN($P231)-COLUMN(D231)+1)</f>
        <v>-</v>
      </c>
      <c r="R231" s="6" t="str">
        <f>INDEX('Rp0,2, МПа'!$D:$P,ROW(E231),COLUMN($P231)-COLUMN(E231)+1)</f>
        <v>-</v>
      </c>
      <c r="S231" s="6" t="str">
        <f>INDEX('Rp0,2, МПа'!$D:$P,ROW(F231),COLUMN($P231)-COLUMN(F231)+1)</f>
        <v>-</v>
      </c>
      <c r="T231" s="6" t="str">
        <f>INDEX('Rp0,2, МПа'!$D:$P,ROW(G231),COLUMN($P231)-COLUMN(G231)+1)</f>
        <v>-</v>
      </c>
      <c r="U231" s="6" t="str">
        <f>INDEX('Rp0,2, МПа'!$D:$P,ROW(H231),COLUMN($P231)-COLUMN(H231)+1)</f>
        <v>-</v>
      </c>
      <c r="V231" s="6">
        <f>INDEX('Rp0,2, МПа'!$D:$P,ROW(I231),COLUMN($P231)-COLUMN(I231)+1)</f>
        <v>395</v>
      </c>
      <c r="W231" s="6">
        <f>INDEX('Rp0,2, МПа'!$D:$P,ROW(J231),COLUMN($P231)-COLUMN(J231)+1)</f>
        <v>402</v>
      </c>
      <c r="X231" s="6">
        <f>INDEX('Rp0,2, МПа'!$D:$P,ROW(K231),COLUMN($P231)-COLUMN(K231)+1)</f>
        <v>402</v>
      </c>
      <c r="Y231" s="6">
        <f>INDEX('Rp0,2, МПа'!$D:$P,ROW(L231),COLUMN($P231)-COLUMN(L231)+1)</f>
        <v>402</v>
      </c>
      <c r="Z231" s="6">
        <f>INDEX('Rp0,2, МПа'!$D:$P,ROW(M231),COLUMN($P231)-COLUMN(M231)+1)</f>
        <v>412</v>
      </c>
      <c r="AA231" s="6">
        <f>INDEX('Rp0,2, МПа'!$D:$P,ROW(N231),COLUMN($P231)-COLUMN(N231)+1)</f>
        <v>421</v>
      </c>
      <c r="AB231" s="6">
        <f>INDEX('Rp0,2, МПа'!$D:$P,ROW(O231),COLUMN($P231)-COLUMN(O231)+1)</f>
        <v>431</v>
      </c>
      <c r="AC231" s="16">
        <f>INDEX('Rp0,2, МПа'!$D:$P,ROW(P231),COLUMN($P231)-COLUMN(P231)+1)</f>
        <v>441</v>
      </c>
    </row>
    <row r="232" spans="1:29" ht="25.5" x14ac:dyDescent="0.25">
      <c r="A232" s="10" t="str">
        <f>INDEX('Обработка исходного'!B:B,ROW($B$3)+4*(ROW($B232)-ROW($B$3)))</f>
        <v>Сталь легированная хромомолибденованадиевая</v>
      </c>
      <c r="B232" s="10" t="str">
        <f>INDEX('Обработка исходного'!D:D,ROW($B$3)+4*(ROW($B232)-ROW($B$3)))</f>
        <v>15Х2НМФА</v>
      </c>
      <c r="C232" s="10" t="str">
        <f>IF(ISBLANK(INDEX('Обработка исходного'!E:E,ROW($B$3)+4*(ROW($B232)-ROW($B$3)))),"",INDEX('Обработка исходного'!E:E,ROW($B$3)+4*(ROW($B232)-ROW($B$3))))</f>
        <v>Поковки, листы, штамповки диаметром или толщиной от 160 до 400 мм, КП490*</v>
      </c>
      <c r="D232" s="15" t="str">
        <f>INDEX('Rm, МПа'!$D:$P,ROW(D232),COLUMN($P232)-COLUMN(D232)+1)</f>
        <v>-</v>
      </c>
      <c r="E232" s="6" t="str">
        <f>INDEX('Rm, МПа'!$D:$P,ROW(E232),COLUMN($P232)-COLUMN(E232)+1)</f>
        <v>-</v>
      </c>
      <c r="F232" s="6" t="str">
        <f>INDEX('Rm, МПа'!$D:$P,ROW(F232),COLUMN($P232)-COLUMN(F232)+1)</f>
        <v>-</v>
      </c>
      <c r="G232" s="6" t="str">
        <f>INDEX('Rm, МПа'!$D:$P,ROW(G232),COLUMN($P232)-COLUMN(G232)+1)</f>
        <v>-</v>
      </c>
      <c r="H232" s="6" t="str">
        <f>INDEX('Rm, МПа'!$D:$P,ROW(H232),COLUMN($P232)-COLUMN(H232)+1)</f>
        <v>-</v>
      </c>
      <c r="I232" s="6">
        <f>INDEX('Rm, МПа'!$D:$P,ROW(I232),COLUMN($P232)-COLUMN(I232)+1)</f>
        <v>539</v>
      </c>
      <c r="J232" s="6">
        <f>INDEX('Rm, МПа'!$D:$P,ROW(J232),COLUMN($P232)-COLUMN(J232)+1)</f>
        <v>549</v>
      </c>
      <c r="K232" s="6">
        <f>INDEX('Rm, МПа'!$D:$P,ROW(K232),COLUMN($P232)-COLUMN(K232)+1)</f>
        <v>559</v>
      </c>
      <c r="L232" s="6">
        <f>INDEX('Rm, МПа'!$D:$P,ROW(L232),COLUMN($P232)-COLUMN(L232)+1)</f>
        <v>568</v>
      </c>
      <c r="M232" s="6">
        <f>INDEX('Rm, МПа'!$D:$P,ROW(M232),COLUMN($P232)-COLUMN(M232)+1)</f>
        <v>578</v>
      </c>
      <c r="N232" s="6">
        <f>INDEX('Rm, МПа'!$D:$P,ROW(N232),COLUMN($P232)-COLUMN(N232)+1)</f>
        <v>588</v>
      </c>
      <c r="O232" s="6">
        <f>INDEX('Rm, МПа'!$D:$P,ROW(O232),COLUMN($P232)-COLUMN(O232)+1)</f>
        <v>593</v>
      </c>
      <c r="P232" s="16">
        <f>INDEX('Rm, МПа'!$D:$P,ROW(P232),COLUMN($P232)-COLUMN(P232)+1)</f>
        <v>608</v>
      </c>
      <c r="Q232" s="15" t="str">
        <f>INDEX('Rp0,2, МПа'!$D:$P,ROW(D232),COLUMN($P232)-COLUMN(D232)+1)</f>
        <v>-</v>
      </c>
      <c r="R232" s="6" t="str">
        <f>INDEX('Rp0,2, МПа'!$D:$P,ROW(E232),COLUMN($P232)-COLUMN(E232)+1)</f>
        <v>-</v>
      </c>
      <c r="S232" s="6" t="str">
        <f>INDEX('Rp0,2, МПа'!$D:$P,ROW(F232),COLUMN($P232)-COLUMN(F232)+1)</f>
        <v>-</v>
      </c>
      <c r="T232" s="6" t="str">
        <f>INDEX('Rp0,2, МПа'!$D:$P,ROW(G232),COLUMN($P232)-COLUMN(G232)+1)</f>
        <v>-</v>
      </c>
      <c r="U232" s="6" t="str">
        <f>INDEX('Rp0,2, МПа'!$D:$P,ROW(H232),COLUMN($P232)-COLUMN(H232)+1)</f>
        <v>-</v>
      </c>
      <c r="V232" s="6">
        <f>INDEX('Rp0,2, МПа'!$D:$P,ROW(I232),COLUMN($P232)-COLUMN(I232)+1)</f>
        <v>441</v>
      </c>
      <c r="W232" s="6">
        <f>INDEX('Rp0,2, МПа'!$D:$P,ROW(J232),COLUMN($P232)-COLUMN(J232)+1)</f>
        <v>451</v>
      </c>
      <c r="X232" s="6">
        <f>INDEX('Rp0,2, МПа'!$D:$P,ROW(K232),COLUMN($P232)-COLUMN(K232)+1)</f>
        <v>451</v>
      </c>
      <c r="Y232" s="6">
        <f>INDEX('Rp0,2, МПа'!$D:$P,ROW(L232),COLUMN($P232)-COLUMN(L232)+1)</f>
        <v>451</v>
      </c>
      <c r="Z232" s="6">
        <f>INDEX('Rp0,2, МПа'!$D:$P,ROW(M232),COLUMN($P232)-COLUMN(M232)+1)</f>
        <v>461</v>
      </c>
      <c r="AA232" s="6">
        <f>INDEX('Rp0,2, МПа'!$D:$P,ROW(N232),COLUMN($P232)-COLUMN(N232)+1)</f>
        <v>470</v>
      </c>
      <c r="AB232" s="6">
        <f>INDEX('Rp0,2, МПа'!$D:$P,ROW(O232),COLUMN($P232)-COLUMN(O232)+1)</f>
        <v>480</v>
      </c>
      <c r="AC232" s="16">
        <f>INDEX('Rp0,2, МПа'!$D:$P,ROW(P232),COLUMN($P232)-COLUMN(P232)+1)</f>
        <v>490</v>
      </c>
    </row>
    <row r="233" spans="1:29" ht="25.5" x14ac:dyDescent="0.25">
      <c r="A233" s="10" t="str">
        <f>INDEX('Обработка исходного'!B:B,ROW($B$3)+4*(ROW($B233)-ROW($B$3)))</f>
        <v>Сталь легированная хромомолибденованадиевая</v>
      </c>
      <c r="B233" s="10" t="str">
        <f>INDEX('Обработка исходного'!D:D,ROW($B$3)+4*(ROW($B233)-ROW($B$3)))</f>
        <v>15Х2НМФА</v>
      </c>
      <c r="C233" s="10" t="str">
        <f>IF(ISBLANK(INDEX('Обработка исходного'!E:E,ROW($B$3)+4*(ROW($B233)-ROW($B$3)))),"",INDEX('Обработка исходного'!E:E,ROW($B$3)+4*(ROW($B233)-ROW($B$3))))</f>
        <v>Поковки, листы штамповки диаметром или толщиной от 400 до 650 мм, КП295*</v>
      </c>
      <c r="D233" s="15" t="str">
        <f>INDEX('Rm, МПа'!$D:$P,ROW(D233),COLUMN($P233)-COLUMN(D233)+1)</f>
        <v>-</v>
      </c>
      <c r="E233" s="6" t="str">
        <f>INDEX('Rm, МПа'!$D:$P,ROW(E233),COLUMN($P233)-COLUMN(E233)+1)</f>
        <v>-</v>
      </c>
      <c r="F233" s="6" t="str">
        <f>INDEX('Rm, МПа'!$D:$P,ROW(F233),COLUMN($P233)-COLUMN(F233)+1)</f>
        <v>-</v>
      </c>
      <c r="G233" s="6" t="str">
        <f>INDEX('Rm, МПа'!$D:$P,ROW(G233),COLUMN($P233)-COLUMN(G233)+1)</f>
        <v>-</v>
      </c>
      <c r="H233" s="6" t="str">
        <f>INDEX('Rm, МПа'!$D:$P,ROW(H233),COLUMN($P233)-COLUMN(H233)+1)</f>
        <v>-</v>
      </c>
      <c r="I233" s="6">
        <f>INDEX('Rm, МПа'!$D:$P,ROW(I233),COLUMN($P233)-COLUMN(I233)+1)</f>
        <v>392</v>
      </c>
      <c r="J233" s="6">
        <f>INDEX('Rm, МПа'!$D:$P,ROW(J233),COLUMN($P233)-COLUMN(J233)+1)</f>
        <v>402</v>
      </c>
      <c r="K233" s="6">
        <f>INDEX('Rm, МПа'!$D:$P,ROW(K233),COLUMN($P233)-COLUMN(K233)+1)</f>
        <v>402</v>
      </c>
      <c r="L233" s="6">
        <f>INDEX('Rm, МПа'!$D:$P,ROW(L233),COLUMN($P233)-COLUMN(L233)+1)</f>
        <v>402</v>
      </c>
      <c r="M233" s="6">
        <f>INDEX('Rm, МПа'!$D:$P,ROW(M233),COLUMN($P233)-COLUMN(M233)+1)</f>
        <v>412</v>
      </c>
      <c r="N233" s="6">
        <f>INDEX('Rm, МПа'!$D:$P,ROW(N233),COLUMN($P233)-COLUMN(N233)+1)</f>
        <v>422</v>
      </c>
      <c r="O233" s="6">
        <f>INDEX('Rm, МПа'!$D:$P,ROW(O233),COLUMN($P233)-COLUMN(O233)+1)</f>
        <v>432</v>
      </c>
      <c r="P233" s="16">
        <f>INDEX('Rm, МПа'!$D:$P,ROW(P233),COLUMN($P233)-COLUMN(P233)+1)</f>
        <v>441</v>
      </c>
      <c r="Q233" s="15" t="str">
        <f>INDEX('Rp0,2, МПа'!$D:$P,ROW(D233),COLUMN($P233)-COLUMN(D233)+1)</f>
        <v>-</v>
      </c>
      <c r="R233" s="6" t="str">
        <f>INDEX('Rp0,2, МПа'!$D:$P,ROW(E233),COLUMN($P233)-COLUMN(E233)+1)</f>
        <v>-</v>
      </c>
      <c r="S233" s="6" t="str">
        <f>INDEX('Rp0,2, МПа'!$D:$P,ROW(F233),COLUMN($P233)-COLUMN(F233)+1)</f>
        <v>-</v>
      </c>
      <c r="T233" s="6" t="str">
        <f>INDEX('Rp0,2, МПа'!$D:$P,ROW(G233),COLUMN($P233)-COLUMN(G233)+1)</f>
        <v>-</v>
      </c>
      <c r="U233" s="6" t="str">
        <f>INDEX('Rp0,2, МПа'!$D:$P,ROW(H233),COLUMN($P233)-COLUMN(H233)+1)</f>
        <v>-</v>
      </c>
      <c r="V233" s="6">
        <f>INDEX('Rp0,2, МПа'!$D:$P,ROW(I233),COLUMN($P233)-COLUMN(I233)+1)</f>
        <v>295</v>
      </c>
      <c r="W233" s="6">
        <f>INDEX('Rp0,2, МПа'!$D:$P,ROW(J233),COLUMN($P233)-COLUMN(J233)+1)</f>
        <v>353</v>
      </c>
      <c r="X233" s="6">
        <f>INDEX('Rp0,2, МПа'!$D:$P,ROW(K233),COLUMN($P233)-COLUMN(K233)+1)</f>
        <v>363</v>
      </c>
      <c r="Y233" s="6">
        <f>INDEX('Rp0,2, МПа'!$D:$P,ROW(L233),COLUMN($P233)-COLUMN(L233)+1)</f>
        <v>363</v>
      </c>
      <c r="Z233" s="6">
        <f>INDEX('Rp0,2, МПа'!$D:$P,ROW(M233),COLUMN($P233)-COLUMN(M233)+1)</f>
        <v>363</v>
      </c>
      <c r="AA233" s="6">
        <f>INDEX('Rp0,2, МПа'!$D:$P,ROW(N233),COLUMN($P233)-COLUMN(N233)+1)</f>
        <v>373</v>
      </c>
      <c r="AB233" s="6">
        <f>INDEX('Rp0,2, МПа'!$D:$P,ROW(O233),COLUMN($P233)-COLUMN(O233)+1)</f>
        <v>392</v>
      </c>
      <c r="AC233" s="16">
        <f>INDEX('Rp0,2, МПа'!$D:$P,ROW(P233),COLUMN($P233)-COLUMN(P233)+1)</f>
        <v>392</v>
      </c>
    </row>
    <row r="234" spans="1:29" ht="25.5" x14ac:dyDescent="0.25">
      <c r="A234" s="10" t="str">
        <f>INDEX('Обработка исходного'!B:B,ROW($B$3)+4*(ROW($B234)-ROW($B$3)))</f>
        <v>Сталь легированная хромомолибденованадиевая</v>
      </c>
      <c r="B234" s="10" t="str">
        <f>INDEX('Обработка исходного'!D:D,ROW($B$3)+4*(ROW($B234)-ROW($B$3)))</f>
        <v>15Х2НМФА</v>
      </c>
      <c r="C234" s="10" t="str">
        <f>IF(ISBLANK(INDEX('Обработка исходного'!E:E,ROW($B$3)+4*(ROW($B234)-ROW($B$3)))),"",INDEX('Обработка исходного'!E:E,ROW($B$3)+4*(ROW($B234)-ROW($B$3))))</f>
        <v>Поковки, листы штамповки диаметром или толщиной от 160 до 400 мм, КП395**</v>
      </c>
      <c r="D234" s="15" t="str">
        <f>INDEX('Rm, МПа'!$D:$P,ROW(D234),COLUMN($P234)-COLUMN(D234)+1)</f>
        <v>-</v>
      </c>
      <c r="E234" s="6" t="str">
        <f>INDEX('Rm, МПа'!$D:$P,ROW(E234),COLUMN($P234)-COLUMN(E234)+1)</f>
        <v>-</v>
      </c>
      <c r="F234" s="6" t="str">
        <f>INDEX('Rm, МПа'!$D:$P,ROW(F234),COLUMN($P234)-COLUMN(F234)+1)</f>
        <v>-</v>
      </c>
      <c r="G234" s="6" t="str">
        <f>INDEX('Rm, МПа'!$D:$P,ROW(G234),COLUMN($P234)-COLUMN(G234)+1)</f>
        <v>-</v>
      </c>
      <c r="H234" s="6" t="str">
        <f>INDEX('Rm, МПа'!$D:$P,ROW(H234),COLUMN($P234)-COLUMN(H234)+1)</f>
        <v>-</v>
      </c>
      <c r="I234" s="6">
        <f>INDEX('Rm, МПа'!$D:$P,ROW(I234),COLUMN($P234)-COLUMN(I234)+1)</f>
        <v>491</v>
      </c>
      <c r="J234" s="6">
        <f>INDEX('Rm, МПа'!$D:$P,ROW(J234),COLUMN($P234)-COLUMN(J234)+1)</f>
        <v>510</v>
      </c>
      <c r="K234" s="6">
        <f>INDEX('Rm, МПа'!$D:$P,ROW(K234),COLUMN($P234)-COLUMN(K234)+1)</f>
        <v>510</v>
      </c>
      <c r="L234" s="6">
        <f>INDEX('Rm, МПа'!$D:$P,ROW(L234),COLUMN($P234)-COLUMN(L234)+1)</f>
        <v>520</v>
      </c>
      <c r="M234" s="6">
        <f>INDEX('Rm, МПа'!$D:$P,ROW(M234),COLUMN($P234)-COLUMN(M234)+1)</f>
        <v>530</v>
      </c>
      <c r="N234" s="6">
        <f>INDEX('Rm, МПа'!$D:$P,ROW(N234),COLUMN($P234)-COLUMN(N234)+1)</f>
        <v>549</v>
      </c>
      <c r="O234" s="6">
        <f>INDEX('Rm, МПа'!$D:$P,ROW(O234),COLUMN($P234)-COLUMN(O234)+1)</f>
        <v>549</v>
      </c>
      <c r="P234" s="16">
        <f>INDEX('Rm, МПа'!$D:$P,ROW(P234),COLUMN($P234)-COLUMN(P234)+1)</f>
        <v>549</v>
      </c>
      <c r="Q234" s="15" t="str">
        <f>INDEX('Rp0,2, МПа'!$D:$P,ROW(D234),COLUMN($P234)-COLUMN(D234)+1)</f>
        <v>-</v>
      </c>
      <c r="R234" s="6" t="str">
        <f>INDEX('Rp0,2, МПа'!$D:$P,ROW(E234),COLUMN($P234)-COLUMN(E234)+1)</f>
        <v>-</v>
      </c>
      <c r="S234" s="6" t="str">
        <f>INDEX('Rp0,2, МПа'!$D:$P,ROW(F234),COLUMN($P234)-COLUMN(F234)+1)</f>
        <v>-</v>
      </c>
      <c r="T234" s="6" t="str">
        <f>INDEX('Rp0,2, МПа'!$D:$P,ROW(G234),COLUMN($P234)-COLUMN(G234)+1)</f>
        <v>-</v>
      </c>
      <c r="U234" s="6" t="str">
        <f>INDEX('Rp0,2, МПа'!$D:$P,ROW(H234),COLUMN($P234)-COLUMN(H234)+1)</f>
        <v>-</v>
      </c>
      <c r="V234" s="6">
        <f>INDEX('Rp0,2, МПа'!$D:$P,ROW(I234),COLUMN($P234)-COLUMN(I234)+1)</f>
        <v>395</v>
      </c>
      <c r="W234" s="6">
        <f>INDEX('Rp0,2, МПа'!$D:$P,ROW(J234),COLUMN($P234)-COLUMN(J234)+1)</f>
        <v>395</v>
      </c>
      <c r="X234" s="6">
        <f>INDEX('Rp0,2, МПа'!$D:$P,ROW(K234),COLUMN($P234)-COLUMN(K234)+1)</f>
        <v>395</v>
      </c>
      <c r="Y234" s="6">
        <f>INDEX('Rp0,2, МПа'!$D:$P,ROW(L234),COLUMN($P234)-COLUMN(L234)+1)</f>
        <v>395</v>
      </c>
      <c r="Z234" s="6">
        <f>INDEX('Rp0,2, МПа'!$D:$P,ROW(M234),COLUMN($P234)-COLUMN(M234)+1)</f>
        <v>402</v>
      </c>
      <c r="AA234" s="6">
        <f>INDEX('Rp0,2, МПа'!$D:$P,ROW(N234),COLUMN($P234)-COLUMN(N234)+1)</f>
        <v>412</v>
      </c>
      <c r="AB234" s="6">
        <f>INDEX('Rp0,2, МПа'!$D:$P,ROW(O234),COLUMN($P234)-COLUMN(O234)+1)</f>
        <v>432</v>
      </c>
      <c r="AC234" s="16">
        <f>INDEX('Rp0,2, МПа'!$D:$P,ROW(P234),COLUMN($P234)-COLUMN(P234)+1)</f>
        <v>441</v>
      </c>
    </row>
    <row r="235" spans="1:29" ht="25.5" x14ac:dyDescent="0.25">
      <c r="A235" s="10" t="str">
        <f>INDEX('Обработка исходного'!B:B,ROW($B$3)+4*(ROW($B235)-ROW($B$3)))</f>
        <v>Сталь легированная хромомолибденованадиевая</v>
      </c>
      <c r="B235" s="10" t="str">
        <f>INDEX('Обработка исходного'!D:D,ROW($B$3)+4*(ROW($B235)-ROW($B$3)))</f>
        <v>15ХНМФА-А</v>
      </c>
      <c r="C235" s="10" t="str">
        <f>IF(ISBLANK(INDEX('Обработка исходного'!E:E,ROW($B$3)+4*(ROW($B235)-ROW($B$3)))),"",INDEX('Обработка исходного'!E:E,ROW($B$3)+4*(ROW($B235)-ROW($B$3))))</f>
        <v>Поковки, листы, штамповки диаметром или толщиной от 400 до 650 мм, КП395**</v>
      </c>
      <c r="D235" s="15" t="str">
        <f>INDEX('Rm, МПа'!$D:$P,ROW(D235),COLUMN($P235)-COLUMN(D235)+1)</f>
        <v>-</v>
      </c>
      <c r="E235" s="6" t="str">
        <f>INDEX('Rm, МПа'!$D:$P,ROW(E235),COLUMN($P235)-COLUMN(E235)+1)</f>
        <v>-</v>
      </c>
      <c r="F235" s="6" t="str">
        <f>INDEX('Rm, МПа'!$D:$P,ROW(F235),COLUMN($P235)-COLUMN(F235)+1)</f>
        <v>-</v>
      </c>
      <c r="G235" s="6" t="str">
        <f>INDEX('Rm, МПа'!$D:$P,ROW(G235),COLUMN($P235)-COLUMN(G235)+1)</f>
        <v>-</v>
      </c>
      <c r="H235" s="6" t="str">
        <f>INDEX('Rm, МПа'!$D:$P,ROW(H235),COLUMN($P235)-COLUMN(H235)+1)</f>
        <v>-</v>
      </c>
      <c r="I235" s="6">
        <f>INDEX('Rm, МПа'!$D:$P,ROW(I235),COLUMN($P235)-COLUMN(I235)+1)</f>
        <v>491</v>
      </c>
      <c r="J235" s="6">
        <f>INDEX('Rm, МПа'!$D:$P,ROW(J235),COLUMN($P235)-COLUMN(J235)+1)</f>
        <v>500</v>
      </c>
      <c r="K235" s="6">
        <f>INDEX('Rm, МПа'!$D:$P,ROW(K235),COLUMN($P235)-COLUMN(K235)+1)</f>
        <v>500</v>
      </c>
      <c r="L235" s="6">
        <f>INDEX('Rm, МПа'!$D:$P,ROW(L235),COLUMN($P235)-COLUMN(L235)+1)</f>
        <v>510</v>
      </c>
      <c r="M235" s="6">
        <f>INDEX('Rm, МПа'!$D:$P,ROW(M235),COLUMN($P235)-COLUMN(M235)+1)</f>
        <v>519</v>
      </c>
      <c r="N235" s="6">
        <f>INDEX('Rm, МПа'!$D:$P,ROW(N235),COLUMN($P235)-COLUMN(N235)+1)</f>
        <v>529</v>
      </c>
      <c r="O235" s="6">
        <f>INDEX('Rm, МПа'!$D:$P,ROW(O235),COLUMN($P235)-COLUMN(O235)+1)</f>
        <v>539</v>
      </c>
      <c r="P235" s="16">
        <f>INDEX('Rm, МПа'!$D:$P,ROW(P235),COLUMN($P235)-COLUMN(P235)+1)</f>
        <v>549</v>
      </c>
      <c r="Q235" s="15" t="str">
        <f>INDEX('Rp0,2, МПа'!$D:$P,ROW(D235),COLUMN($P235)-COLUMN(D235)+1)</f>
        <v>-</v>
      </c>
      <c r="R235" s="6" t="str">
        <f>INDEX('Rp0,2, МПа'!$D:$P,ROW(E235),COLUMN($P235)-COLUMN(E235)+1)</f>
        <v>-</v>
      </c>
      <c r="S235" s="6" t="str">
        <f>INDEX('Rp0,2, МПа'!$D:$P,ROW(F235),COLUMN($P235)-COLUMN(F235)+1)</f>
        <v>-</v>
      </c>
      <c r="T235" s="6" t="str">
        <f>INDEX('Rp0,2, МПа'!$D:$P,ROW(G235),COLUMN($P235)-COLUMN(G235)+1)</f>
        <v>-</v>
      </c>
      <c r="U235" s="6" t="str">
        <f>INDEX('Rp0,2, МПа'!$D:$P,ROW(H235),COLUMN($P235)-COLUMN(H235)+1)</f>
        <v>-</v>
      </c>
      <c r="V235" s="6">
        <f>INDEX('Rp0,2, МПа'!$D:$P,ROW(I235),COLUMN($P235)-COLUMN(I235)+1)</f>
        <v>395</v>
      </c>
      <c r="W235" s="6">
        <f>INDEX('Rp0,2, МПа'!$D:$P,ROW(J235),COLUMN($P235)-COLUMN(J235)+1)</f>
        <v>402</v>
      </c>
      <c r="X235" s="6">
        <f>INDEX('Rp0,2, МПа'!$D:$P,ROW(K235),COLUMN($P235)-COLUMN(K235)+1)</f>
        <v>402</v>
      </c>
      <c r="Y235" s="6">
        <f>INDEX('Rp0,2, МПа'!$D:$P,ROW(L235),COLUMN($P235)-COLUMN(L235)+1)</f>
        <v>402</v>
      </c>
      <c r="Z235" s="6">
        <f>INDEX('Rp0,2, МПа'!$D:$P,ROW(M235),COLUMN($P235)-COLUMN(M235)+1)</f>
        <v>412</v>
      </c>
      <c r="AA235" s="6">
        <f>INDEX('Rp0,2, МПа'!$D:$P,ROW(N235),COLUMN($P235)-COLUMN(N235)+1)</f>
        <v>421</v>
      </c>
      <c r="AB235" s="6">
        <f>INDEX('Rp0,2, МПа'!$D:$P,ROW(O235),COLUMN($P235)-COLUMN(O235)+1)</f>
        <v>431</v>
      </c>
      <c r="AC235" s="16">
        <f>INDEX('Rp0,2, МПа'!$D:$P,ROW(P235),COLUMN($P235)-COLUMN(P235)+1)</f>
        <v>441</v>
      </c>
    </row>
    <row r="236" spans="1:29" ht="25.5" x14ac:dyDescent="0.25">
      <c r="A236" s="10" t="str">
        <f>INDEX('Обработка исходного'!B:B,ROW($B$3)+4*(ROW($B236)-ROW($B$3)))</f>
        <v>Сталь легированная хромомолибденованадиевая</v>
      </c>
      <c r="B236" s="10" t="str">
        <f>INDEX('Обработка исходного'!D:D,ROW($B$3)+4*(ROW($B236)-ROW($B$3)))</f>
        <v>15ХНМФА-А</v>
      </c>
      <c r="C236" s="10" t="str">
        <f>IF(ISBLANK(INDEX('Обработка исходного'!E:E,ROW($B$3)+4*(ROW($B236)-ROW($B$3)))),"",INDEX('Обработка исходного'!E:E,ROW($B$3)+4*(ROW($B236)-ROW($B$3))))</f>
        <v>Поковки, листы, штамповки диаметром или толщиной от 160 до 400 мм, КП490*</v>
      </c>
      <c r="D236" s="15" t="str">
        <f>INDEX('Rm, МПа'!$D:$P,ROW(D236),COLUMN($P236)-COLUMN(D236)+1)</f>
        <v>-</v>
      </c>
      <c r="E236" s="6" t="str">
        <f>INDEX('Rm, МПа'!$D:$P,ROW(E236),COLUMN($P236)-COLUMN(E236)+1)</f>
        <v>-</v>
      </c>
      <c r="F236" s="6" t="str">
        <f>INDEX('Rm, МПа'!$D:$P,ROW(F236),COLUMN($P236)-COLUMN(F236)+1)</f>
        <v>-</v>
      </c>
      <c r="G236" s="6" t="str">
        <f>INDEX('Rm, МПа'!$D:$P,ROW(G236),COLUMN($P236)-COLUMN(G236)+1)</f>
        <v>-</v>
      </c>
      <c r="H236" s="6" t="str">
        <f>INDEX('Rm, МПа'!$D:$P,ROW(H236),COLUMN($P236)-COLUMN(H236)+1)</f>
        <v>-</v>
      </c>
      <c r="I236" s="6">
        <f>INDEX('Rm, МПа'!$D:$P,ROW(I236),COLUMN($P236)-COLUMN(I236)+1)</f>
        <v>539</v>
      </c>
      <c r="J236" s="6">
        <f>INDEX('Rm, МПа'!$D:$P,ROW(J236),COLUMN($P236)-COLUMN(J236)+1)</f>
        <v>549</v>
      </c>
      <c r="K236" s="6">
        <f>INDEX('Rm, МПа'!$D:$P,ROW(K236),COLUMN($P236)-COLUMN(K236)+1)</f>
        <v>559</v>
      </c>
      <c r="L236" s="6">
        <f>INDEX('Rm, МПа'!$D:$P,ROW(L236),COLUMN($P236)-COLUMN(L236)+1)</f>
        <v>568</v>
      </c>
      <c r="M236" s="6">
        <f>INDEX('Rm, МПа'!$D:$P,ROW(M236),COLUMN($P236)-COLUMN(M236)+1)</f>
        <v>578</v>
      </c>
      <c r="N236" s="6">
        <f>INDEX('Rm, МПа'!$D:$P,ROW(N236),COLUMN($P236)-COLUMN(N236)+1)</f>
        <v>588</v>
      </c>
      <c r="O236" s="6">
        <f>INDEX('Rm, МПа'!$D:$P,ROW(O236),COLUMN($P236)-COLUMN(O236)+1)</f>
        <v>593</v>
      </c>
      <c r="P236" s="16">
        <f>INDEX('Rm, МПа'!$D:$P,ROW(P236),COLUMN($P236)-COLUMN(P236)+1)</f>
        <v>608</v>
      </c>
      <c r="Q236" s="15" t="str">
        <f>INDEX('Rp0,2, МПа'!$D:$P,ROW(D236),COLUMN($P236)-COLUMN(D236)+1)</f>
        <v>-</v>
      </c>
      <c r="R236" s="6" t="str">
        <f>INDEX('Rp0,2, МПа'!$D:$P,ROW(E236),COLUMN($P236)-COLUMN(E236)+1)</f>
        <v>-</v>
      </c>
      <c r="S236" s="6" t="str">
        <f>INDEX('Rp0,2, МПа'!$D:$P,ROW(F236),COLUMN($P236)-COLUMN(F236)+1)</f>
        <v>-</v>
      </c>
      <c r="T236" s="6" t="str">
        <f>INDEX('Rp0,2, МПа'!$D:$P,ROW(G236),COLUMN($P236)-COLUMN(G236)+1)</f>
        <v>-</v>
      </c>
      <c r="U236" s="6" t="str">
        <f>INDEX('Rp0,2, МПа'!$D:$P,ROW(H236),COLUMN($P236)-COLUMN(H236)+1)</f>
        <v>-</v>
      </c>
      <c r="V236" s="6">
        <f>INDEX('Rp0,2, МПа'!$D:$P,ROW(I236),COLUMN($P236)-COLUMN(I236)+1)</f>
        <v>441</v>
      </c>
      <c r="W236" s="6">
        <f>INDEX('Rp0,2, МПа'!$D:$P,ROW(J236),COLUMN($P236)-COLUMN(J236)+1)</f>
        <v>451</v>
      </c>
      <c r="X236" s="6">
        <f>INDEX('Rp0,2, МПа'!$D:$P,ROW(K236),COLUMN($P236)-COLUMN(K236)+1)</f>
        <v>451</v>
      </c>
      <c r="Y236" s="6">
        <f>INDEX('Rp0,2, МПа'!$D:$P,ROW(L236),COLUMN($P236)-COLUMN(L236)+1)</f>
        <v>451</v>
      </c>
      <c r="Z236" s="6">
        <f>INDEX('Rp0,2, МПа'!$D:$P,ROW(M236),COLUMN($P236)-COLUMN(M236)+1)</f>
        <v>461</v>
      </c>
      <c r="AA236" s="6">
        <f>INDEX('Rp0,2, МПа'!$D:$P,ROW(N236),COLUMN($P236)-COLUMN(N236)+1)</f>
        <v>470</v>
      </c>
      <c r="AB236" s="6">
        <f>INDEX('Rp0,2, МПа'!$D:$P,ROW(O236),COLUMN($P236)-COLUMN(O236)+1)</f>
        <v>480</v>
      </c>
      <c r="AC236" s="16">
        <f>INDEX('Rp0,2, МПа'!$D:$P,ROW(P236),COLUMN($P236)-COLUMN(P236)+1)</f>
        <v>490</v>
      </c>
    </row>
    <row r="237" spans="1:29" ht="25.5" x14ac:dyDescent="0.25">
      <c r="A237" s="10" t="str">
        <f>INDEX('Обработка исходного'!B:B,ROW($B$3)+4*(ROW($B237)-ROW($B$3)))</f>
        <v>Сталь легированная хромомолибденованадиевая</v>
      </c>
      <c r="B237" s="10" t="str">
        <f>INDEX('Обработка исходного'!D:D,ROW($B$3)+4*(ROW($B237)-ROW($B$3)))</f>
        <v>15ХНМФА-А</v>
      </c>
      <c r="C237" s="10" t="str">
        <f>IF(ISBLANK(INDEX('Обработка исходного'!E:E,ROW($B$3)+4*(ROW($B237)-ROW($B$3)))),"",INDEX('Обработка исходного'!E:E,ROW($B$3)+4*(ROW($B237)-ROW($B$3))))</f>
        <v>Поковки, листы штамповки диаметром или толщиной от 400 до 650 мм, КП295*</v>
      </c>
      <c r="D237" s="15" t="str">
        <f>INDEX('Rm, МПа'!$D:$P,ROW(D237),COLUMN($P237)-COLUMN(D237)+1)</f>
        <v>-</v>
      </c>
      <c r="E237" s="6" t="str">
        <f>INDEX('Rm, МПа'!$D:$P,ROW(E237),COLUMN($P237)-COLUMN(E237)+1)</f>
        <v>-</v>
      </c>
      <c r="F237" s="6" t="str">
        <f>INDEX('Rm, МПа'!$D:$P,ROW(F237),COLUMN($P237)-COLUMN(F237)+1)</f>
        <v>-</v>
      </c>
      <c r="G237" s="6" t="str">
        <f>INDEX('Rm, МПа'!$D:$P,ROW(G237),COLUMN($P237)-COLUMN(G237)+1)</f>
        <v>-</v>
      </c>
      <c r="H237" s="6" t="str">
        <f>INDEX('Rm, МПа'!$D:$P,ROW(H237),COLUMN($P237)-COLUMN(H237)+1)</f>
        <v>-</v>
      </c>
      <c r="I237" s="6">
        <f>INDEX('Rm, МПа'!$D:$P,ROW(I237),COLUMN($P237)-COLUMN(I237)+1)</f>
        <v>392</v>
      </c>
      <c r="J237" s="6">
        <f>INDEX('Rm, МПа'!$D:$P,ROW(J237),COLUMN($P237)-COLUMN(J237)+1)</f>
        <v>402</v>
      </c>
      <c r="K237" s="6">
        <f>INDEX('Rm, МПа'!$D:$P,ROW(K237),COLUMN($P237)-COLUMN(K237)+1)</f>
        <v>402</v>
      </c>
      <c r="L237" s="6">
        <f>INDEX('Rm, МПа'!$D:$P,ROW(L237),COLUMN($P237)-COLUMN(L237)+1)</f>
        <v>402</v>
      </c>
      <c r="M237" s="6">
        <f>INDEX('Rm, МПа'!$D:$P,ROW(M237),COLUMN($P237)-COLUMN(M237)+1)</f>
        <v>412</v>
      </c>
      <c r="N237" s="6">
        <f>INDEX('Rm, МПа'!$D:$P,ROW(N237),COLUMN($P237)-COLUMN(N237)+1)</f>
        <v>422</v>
      </c>
      <c r="O237" s="6">
        <f>INDEX('Rm, МПа'!$D:$P,ROW(O237),COLUMN($P237)-COLUMN(O237)+1)</f>
        <v>432</v>
      </c>
      <c r="P237" s="16">
        <f>INDEX('Rm, МПа'!$D:$P,ROW(P237),COLUMN($P237)-COLUMN(P237)+1)</f>
        <v>441</v>
      </c>
      <c r="Q237" s="15" t="str">
        <f>INDEX('Rp0,2, МПа'!$D:$P,ROW(D237),COLUMN($P237)-COLUMN(D237)+1)</f>
        <v>-</v>
      </c>
      <c r="R237" s="6" t="str">
        <f>INDEX('Rp0,2, МПа'!$D:$P,ROW(E237),COLUMN($P237)-COLUMN(E237)+1)</f>
        <v>-</v>
      </c>
      <c r="S237" s="6" t="str">
        <f>INDEX('Rp0,2, МПа'!$D:$P,ROW(F237),COLUMN($P237)-COLUMN(F237)+1)</f>
        <v>-</v>
      </c>
      <c r="T237" s="6" t="str">
        <f>INDEX('Rp0,2, МПа'!$D:$P,ROW(G237),COLUMN($P237)-COLUMN(G237)+1)</f>
        <v>-</v>
      </c>
      <c r="U237" s="6" t="str">
        <f>INDEX('Rp0,2, МПа'!$D:$P,ROW(H237),COLUMN($P237)-COLUMN(H237)+1)</f>
        <v>-</v>
      </c>
      <c r="V237" s="6">
        <f>INDEX('Rp0,2, МПа'!$D:$P,ROW(I237),COLUMN($P237)-COLUMN(I237)+1)</f>
        <v>295</v>
      </c>
      <c r="W237" s="6">
        <f>INDEX('Rp0,2, МПа'!$D:$P,ROW(J237),COLUMN($P237)-COLUMN(J237)+1)</f>
        <v>353</v>
      </c>
      <c r="X237" s="6">
        <f>INDEX('Rp0,2, МПа'!$D:$P,ROW(K237),COLUMN($P237)-COLUMN(K237)+1)</f>
        <v>363</v>
      </c>
      <c r="Y237" s="6">
        <f>INDEX('Rp0,2, МПа'!$D:$P,ROW(L237),COLUMN($P237)-COLUMN(L237)+1)</f>
        <v>363</v>
      </c>
      <c r="Z237" s="6">
        <f>INDEX('Rp0,2, МПа'!$D:$P,ROW(M237),COLUMN($P237)-COLUMN(M237)+1)</f>
        <v>363</v>
      </c>
      <c r="AA237" s="6">
        <f>INDEX('Rp0,2, МПа'!$D:$P,ROW(N237),COLUMN($P237)-COLUMN(N237)+1)</f>
        <v>373</v>
      </c>
      <c r="AB237" s="6">
        <f>INDEX('Rp0,2, МПа'!$D:$P,ROW(O237),COLUMN($P237)-COLUMN(O237)+1)</f>
        <v>392</v>
      </c>
      <c r="AC237" s="16">
        <f>INDEX('Rp0,2, МПа'!$D:$P,ROW(P237),COLUMN($P237)-COLUMN(P237)+1)</f>
        <v>392</v>
      </c>
    </row>
    <row r="238" spans="1:29" ht="25.5" x14ac:dyDescent="0.25">
      <c r="A238" s="10" t="str">
        <f>INDEX('Обработка исходного'!B:B,ROW($B$3)+4*(ROW($B238)-ROW($B$3)))</f>
        <v>Сталь легированная хромомолибденованадиевая</v>
      </c>
      <c r="B238" s="10" t="str">
        <f>INDEX('Обработка исходного'!D:D,ROW($B$3)+4*(ROW($B238)-ROW($B$3)))</f>
        <v>15ХНМФА-А</v>
      </c>
      <c r="C238" s="10" t="str">
        <f>IF(ISBLANK(INDEX('Обработка исходного'!E:E,ROW($B$3)+4*(ROW($B238)-ROW($B$3)))),"",INDEX('Обработка исходного'!E:E,ROW($B$3)+4*(ROW($B238)-ROW($B$3))))</f>
        <v>Поковки, листы штамповки диаметром или толщиной от 160 до 400 мм, КП395**</v>
      </c>
      <c r="D238" s="15" t="str">
        <f>INDEX('Rm, МПа'!$D:$P,ROW(D238),COLUMN($P238)-COLUMN(D238)+1)</f>
        <v>-</v>
      </c>
      <c r="E238" s="6" t="str">
        <f>INDEX('Rm, МПа'!$D:$P,ROW(E238),COLUMN($P238)-COLUMN(E238)+1)</f>
        <v>-</v>
      </c>
      <c r="F238" s="6" t="str">
        <f>INDEX('Rm, МПа'!$D:$P,ROW(F238),COLUMN($P238)-COLUMN(F238)+1)</f>
        <v>-</v>
      </c>
      <c r="G238" s="6" t="str">
        <f>INDEX('Rm, МПа'!$D:$P,ROW(G238),COLUMN($P238)-COLUMN(G238)+1)</f>
        <v>-</v>
      </c>
      <c r="H238" s="6" t="str">
        <f>INDEX('Rm, МПа'!$D:$P,ROW(H238),COLUMN($P238)-COLUMN(H238)+1)</f>
        <v>-</v>
      </c>
      <c r="I238" s="6">
        <f>INDEX('Rm, МПа'!$D:$P,ROW(I238),COLUMN($P238)-COLUMN(I238)+1)</f>
        <v>491</v>
      </c>
      <c r="J238" s="6">
        <f>INDEX('Rm, МПа'!$D:$P,ROW(J238),COLUMN($P238)-COLUMN(J238)+1)</f>
        <v>510</v>
      </c>
      <c r="K238" s="6">
        <f>INDEX('Rm, МПа'!$D:$P,ROW(K238),COLUMN($P238)-COLUMN(K238)+1)</f>
        <v>510</v>
      </c>
      <c r="L238" s="6">
        <f>INDEX('Rm, МПа'!$D:$P,ROW(L238),COLUMN($P238)-COLUMN(L238)+1)</f>
        <v>520</v>
      </c>
      <c r="M238" s="6">
        <f>INDEX('Rm, МПа'!$D:$P,ROW(M238),COLUMN($P238)-COLUMN(M238)+1)</f>
        <v>530</v>
      </c>
      <c r="N238" s="6">
        <f>INDEX('Rm, МПа'!$D:$P,ROW(N238),COLUMN($P238)-COLUMN(N238)+1)</f>
        <v>549</v>
      </c>
      <c r="O238" s="6">
        <f>INDEX('Rm, МПа'!$D:$P,ROW(O238),COLUMN($P238)-COLUMN(O238)+1)</f>
        <v>549</v>
      </c>
      <c r="P238" s="16">
        <f>INDEX('Rm, МПа'!$D:$P,ROW(P238),COLUMN($P238)-COLUMN(P238)+1)</f>
        <v>549</v>
      </c>
      <c r="Q238" s="15" t="str">
        <f>INDEX('Rp0,2, МПа'!$D:$P,ROW(D238),COLUMN($P238)-COLUMN(D238)+1)</f>
        <v>-</v>
      </c>
      <c r="R238" s="6" t="str">
        <f>INDEX('Rp0,2, МПа'!$D:$P,ROW(E238),COLUMN($P238)-COLUMN(E238)+1)</f>
        <v>-</v>
      </c>
      <c r="S238" s="6" t="str">
        <f>INDEX('Rp0,2, МПа'!$D:$P,ROW(F238),COLUMN($P238)-COLUMN(F238)+1)</f>
        <v>-</v>
      </c>
      <c r="T238" s="6" t="str">
        <f>INDEX('Rp0,2, МПа'!$D:$P,ROW(G238),COLUMN($P238)-COLUMN(G238)+1)</f>
        <v>-</v>
      </c>
      <c r="U238" s="6" t="str">
        <f>INDEX('Rp0,2, МПа'!$D:$P,ROW(H238),COLUMN($P238)-COLUMN(H238)+1)</f>
        <v>-</v>
      </c>
      <c r="V238" s="6">
        <f>INDEX('Rp0,2, МПа'!$D:$P,ROW(I238),COLUMN($P238)-COLUMN(I238)+1)</f>
        <v>395</v>
      </c>
      <c r="W238" s="6">
        <f>INDEX('Rp0,2, МПа'!$D:$P,ROW(J238),COLUMN($P238)-COLUMN(J238)+1)</f>
        <v>395</v>
      </c>
      <c r="X238" s="6">
        <f>INDEX('Rp0,2, МПа'!$D:$P,ROW(K238),COLUMN($P238)-COLUMN(K238)+1)</f>
        <v>395</v>
      </c>
      <c r="Y238" s="6">
        <f>INDEX('Rp0,2, МПа'!$D:$P,ROW(L238),COLUMN($P238)-COLUMN(L238)+1)</f>
        <v>395</v>
      </c>
      <c r="Z238" s="6">
        <f>INDEX('Rp0,2, МПа'!$D:$P,ROW(M238),COLUMN($P238)-COLUMN(M238)+1)</f>
        <v>402</v>
      </c>
      <c r="AA238" s="6">
        <f>INDEX('Rp0,2, МПа'!$D:$P,ROW(N238),COLUMN($P238)-COLUMN(N238)+1)</f>
        <v>412</v>
      </c>
      <c r="AB238" s="6">
        <f>INDEX('Rp0,2, МПа'!$D:$P,ROW(O238),COLUMN($P238)-COLUMN(O238)+1)</f>
        <v>432</v>
      </c>
      <c r="AC238" s="16">
        <f>INDEX('Rp0,2, МПа'!$D:$P,ROW(P238),COLUMN($P238)-COLUMN(P238)+1)</f>
        <v>441</v>
      </c>
    </row>
    <row r="239" spans="1:29" x14ac:dyDescent="0.25">
      <c r="A239" s="10" t="str">
        <f>INDEX('Обработка исходного'!B:B,ROW($B$3)+4*(ROW($B239)-ROW($B$3)))</f>
        <v>Сталь легированная хромомолибденованадиевая</v>
      </c>
      <c r="B239" s="10" t="str">
        <f>INDEX('Обработка исходного'!D:D,ROW($B$3)+4*(ROW($B239)-ROW($B$3)))</f>
        <v>15Х3НМФА</v>
      </c>
      <c r="C239" s="10" t="str">
        <f>IF(ISBLANK(INDEX('Обработка исходного'!E:E,ROW($B$3)+4*(ROW($B239)-ROW($B$3)))),"",INDEX('Обработка исходного'!E:E,ROW($B$3)+4*(ROW($B239)-ROW($B$3))))</f>
        <v>Листы, поковки толщиной до 450 мм</v>
      </c>
      <c r="D239" s="15" t="str">
        <f>INDEX('Rm, МПа'!$D:$P,ROW(D239),COLUMN($P239)-COLUMN(D239)+1)</f>
        <v>-</v>
      </c>
      <c r="E239" s="6" t="str">
        <f>INDEX('Rm, МПа'!$D:$P,ROW(E239),COLUMN($P239)-COLUMN(E239)+1)</f>
        <v>-</v>
      </c>
      <c r="F239" s="6" t="str">
        <f>INDEX('Rm, МПа'!$D:$P,ROW(F239),COLUMN($P239)-COLUMN(F239)+1)</f>
        <v>-</v>
      </c>
      <c r="G239" s="6" t="str">
        <f>INDEX('Rm, МПа'!$D:$P,ROW(G239),COLUMN($P239)-COLUMN(G239)+1)</f>
        <v>-</v>
      </c>
      <c r="H239" s="6" t="str">
        <f>INDEX('Rm, МПа'!$D:$P,ROW(H239),COLUMN($P239)-COLUMN(H239)+1)</f>
        <v>-</v>
      </c>
      <c r="I239" s="6">
        <f>INDEX('Rm, МПа'!$D:$P,ROW(I239),COLUMN($P239)-COLUMN(I239)+1)</f>
        <v>491</v>
      </c>
      <c r="J239" s="6">
        <f>INDEX('Rm, МПа'!$D:$P,ROW(J239),COLUMN($P239)-COLUMN(J239)+1)</f>
        <v>500</v>
      </c>
      <c r="K239" s="6">
        <f>INDEX('Rm, МПа'!$D:$P,ROW(K239),COLUMN($P239)-COLUMN(K239)+1)</f>
        <v>510</v>
      </c>
      <c r="L239" s="6">
        <f>INDEX('Rm, МПа'!$D:$P,ROW(L239),COLUMN($P239)-COLUMN(L239)+1)</f>
        <v>520</v>
      </c>
      <c r="M239" s="6">
        <f>INDEX('Rm, МПа'!$D:$P,ROW(M239),COLUMN($P239)-COLUMN(M239)+1)</f>
        <v>520</v>
      </c>
      <c r="N239" s="6">
        <f>INDEX('Rm, МПа'!$D:$P,ROW(N239),COLUMN($P239)-COLUMN(N239)+1)</f>
        <v>540</v>
      </c>
      <c r="O239" s="6">
        <f>INDEX('Rm, МПа'!$D:$P,ROW(O239),COLUMN($P239)-COLUMN(O239)+1)</f>
        <v>569</v>
      </c>
      <c r="P239" s="16">
        <f>INDEX('Rm, МПа'!$D:$P,ROW(P239),COLUMN($P239)-COLUMN(P239)+1)</f>
        <v>589</v>
      </c>
      <c r="Q239" s="15" t="str">
        <f>INDEX('Rp0,2, МПа'!$D:$P,ROW(D239),COLUMN($P239)-COLUMN(D239)+1)</f>
        <v>-</v>
      </c>
      <c r="R239" s="6" t="str">
        <f>INDEX('Rp0,2, МПа'!$D:$P,ROW(E239),COLUMN($P239)-COLUMN(E239)+1)</f>
        <v>-</v>
      </c>
      <c r="S239" s="6" t="str">
        <f>INDEX('Rp0,2, МПа'!$D:$P,ROW(F239),COLUMN($P239)-COLUMN(F239)+1)</f>
        <v>-</v>
      </c>
      <c r="T239" s="6" t="str">
        <f>INDEX('Rp0,2, МПа'!$D:$P,ROW(G239),COLUMN($P239)-COLUMN(G239)+1)</f>
        <v>-</v>
      </c>
      <c r="U239" s="6" t="str">
        <f>INDEX('Rp0,2, МПа'!$D:$P,ROW(H239),COLUMN($P239)-COLUMN(H239)+1)</f>
        <v>-</v>
      </c>
      <c r="V239" s="6">
        <f>INDEX('Rp0,2, МПа'!$D:$P,ROW(I239),COLUMN($P239)-COLUMN(I239)+1)</f>
        <v>392</v>
      </c>
      <c r="W239" s="6">
        <f>INDEX('Rp0,2, МПа'!$D:$P,ROW(J239),COLUMN($P239)-COLUMN(J239)+1)</f>
        <v>422</v>
      </c>
      <c r="X239" s="6">
        <f>INDEX('Rp0,2, МПа'!$D:$P,ROW(K239),COLUMN($P239)-COLUMN(K239)+1)</f>
        <v>441</v>
      </c>
      <c r="Y239" s="6">
        <f>INDEX('Rp0,2, МПа'!$D:$P,ROW(L239),COLUMN($P239)-COLUMN(L239)+1)</f>
        <v>441</v>
      </c>
      <c r="Z239" s="6">
        <f>INDEX('Rp0,2, МПа'!$D:$P,ROW(M239),COLUMN($P239)-COLUMN(M239)+1)</f>
        <v>441</v>
      </c>
      <c r="AA239" s="6">
        <f>INDEX('Rp0,2, МПа'!$D:$P,ROW(N239),COLUMN($P239)-COLUMN(N239)+1)</f>
        <v>451</v>
      </c>
      <c r="AB239" s="6">
        <f>INDEX('Rp0,2, МПа'!$D:$P,ROW(O239),COLUMN($P239)-COLUMN(O239)+1)</f>
        <v>471</v>
      </c>
      <c r="AC239" s="16">
        <f>INDEX('Rp0,2, МПа'!$D:$P,ROW(P239),COLUMN($P239)-COLUMN(P239)+1)</f>
        <v>491</v>
      </c>
    </row>
    <row r="240" spans="1:29" x14ac:dyDescent="0.25">
      <c r="A240" s="10" t="str">
        <f>INDEX('Обработка исходного'!B:B,ROW($B$3)+4*(ROW($B240)-ROW($B$3)))</f>
        <v>Сталь легированная хромомолибденованадиевая</v>
      </c>
      <c r="B240" s="10" t="str">
        <f>INDEX('Обработка исходного'!D:D,ROW($B$3)+4*(ROW($B240)-ROW($B$3)))</f>
        <v>15Х3НМФА-А</v>
      </c>
      <c r="C240" s="10" t="str">
        <f>IF(ISBLANK(INDEX('Обработка исходного'!E:E,ROW($B$3)+4*(ROW($B240)-ROW($B$3)))),"",INDEX('Обработка исходного'!E:E,ROW($B$3)+4*(ROW($B240)-ROW($B$3))))</f>
        <v>Листы, поковки толщиной до 450 мм</v>
      </c>
      <c r="D240" s="15" t="str">
        <f>INDEX('Rm, МПа'!$D:$P,ROW(D240),COLUMN($P240)-COLUMN(D240)+1)</f>
        <v>-</v>
      </c>
      <c r="E240" s="6" t="str">
        <f>INDEX('Rm, МПа'!$D:$P,ROW(E240),COLUMN($P240)-COLUMN(E240)+1)</f>
        <v>-</v>
      </c>
      <c r="F240" s="6" t="str">
        <f>INDEX('Rm, МПа'!$D:$P,ROW(F240),COLUMN($P240)-COLUMN(F240)+1)</f>
        <v>-</v>
      </c>
      <c r="G240" s="6" t="str">
        <f>INDEX('Rm, МПа'!$D:$P,ROW(G240),COLUMN($P240)-COLUMN(G240)+1)</f>
        <v>-</v>
      </c>
      <c r="H240" s="6" t="str">
        <f>INDEX('Rm, МПа'!$D:$P,ROW(H240),COLUMN($P240)-COLUMN(H240)+1)</f>
        <v>-</v>
      </c>
      <c r="I240" s="6">
        <f>INDEX('Rm, МПа'!$D:$P,ROW(I240),COLUMN($P240)-COLUMN(I240)+1)</f>
        <v>491</v>
      </c>
      <c r="J240" s="6">
        <f>INDEX('Rm, МПа'!$D:$P,ROW(J240),COLUMN($P240)-COLUMN(J240)+1)</f>
        <v>500</v>
      </c>
      <c r="K240" s="6">
        <f>INDEX('Rm, МПа'!$D:$P,ROW(K240),COLUMN($P240)-COLUMN(K240)+1)</f>
        <v>510</v>
      </c>
      <c r="L240" s="6">
        <f>INDEX('Rm, МПа'!$D:$P,ROW(L240),COLUMN($P240)-COLUMN(L240)+1)</f>
        <v>520</v>
      </c>
      <c r="M240" s="6">
        <f>INDEX('Rm, МПа'!$D:$P,ROW(M240),COLUMN($P240)-COLUMN(M240)+1)</f>
        <v>520</v>
      </c>
      <c r="N240" s="6">
        <f>INDEX('Rm, МПа'!$D:$P,ROW(N240),COLUMN($P240)-COLUMN(N240)+1)</f>
        <v>540</v>
      </c>
      <c r="O240" s="6">
        <f>INDEX('Rm, МПа'!$D:$P,ROW(O240),COLUMN($P240)-COLUMN(O240)+1)</f>
        <v>569</v>
      </c>
      <c r="P240" s="16">
        <f>INDEX('Rm, МПа'!$D:$P,ROW(P240),COLUMN($P240)-COLUMN(P240)+1)</f>
        <v>589</v>
      </c>
      <c r="Q240" s="15" t="str">
        <f>INDEX('Rp0,2, МПа'!$D:$P,ROW(D240),COLUMN($P240)-COLUMN(D240)+1)</f>
        <v>-</v>
      </c>
      <c r="R240" s="6" t="str">
        <f>INDEX('Rp0,2, МПа'!$D:$P,ROW(E240),COLUMN($P240)-COLUMN(E240)+1)</f>
        <v>-</v>
      </c>
      <c r="S240" s="6" t="str">
        <f>INDEX('Rp0,2, МПа'!$D:$P,ROW(F240),COLUMN($P240)-COLUMN(F240)+1)</f>
        <v>-</v>
      </c>
      <c r="T240" s="6" t="str">
        <f>INDEX('Rp0,2, МПа'!$D:$P,ROW(G240),COLUMN($P240)-COLUMN(G240)+1)</f>
        <v>-</v>
      </c>
      <c r="U240" s="6" t="str">
        <f>INDEX('Rp0,2, МПа'!$D:$P,ROW(H240),COLUMN($P240)-COLUMN(H240)+1)</f>
        <v>-</v>
      </c>
      <c r="V240" s="6">
        <f>INDEX('Rp0,2, МПа'!$D:$P,ROW(I240),COLUMN($P240)-COLUMN(I240)+1)</f>
        <v>392</v>
      </c>
      <c r="W240" s="6">
        <f>INDEX('Rp0,2, МПа'!$D:$P,ROW(J240),COLUMN($P240)-COLUMN(J240)+1)</f>
        <v>422</v>
      </c>
      <c r="X240" s="6">
        <f>INDEX('Rp0,2, МПа'!$D:$P,ROW(K240),COLUMN($P240)-COLUMN(K240)+1)</f>
        <v>441</v>
      </c>
      <c r="Y240" s="6">
        <f>INDEX('Rp0,2, МПа'!$D:$P,ROW(L240),COLUMN($P240)-COLUMN(L240)+1)</f>
        <v>441</v>
      </c>
      <c r="Z240" s="6">
        <f>INDEX('Rp0,2, МПа'!$D:$P,ROW(M240),COLUMN($P240)-COLUMN(M240)+1)</f>
        <v>441</v>
      </c>
      <c r="AA240" s="6">
        <f>INDEX('Rp0,2, МПа'!$D:$P,ROW(N240),COLUMN($P240)-COLUMN(N240)+1)</f>
        <v>451</v>
      </c>
      <c r="AB240" s="6">
        <f>INDEX('Rp0,2, МПа'!$D:$P,ROW(O240),COLUMN($P240)-COLUMN(O240)+1)</f>
        <v>471</v>
      </c>
      <c r="AC240" s="16">
        <f>INDEX('Rp0,2, МПа'!$D:$P,ROW(P240),COLUMN($P240)-COLUMN(P240)+1)</f>
        <v>491</v>
      </c>
    </row>
    <row r="241" spans="1:29" x14ac:dyDescent="0.25">
      <c r="A241" s="10" t="str">
        <f>INDEX('Обработка исходного'!B:B,ROW($B$3)+4*(ROW($B241)-ROW($B$3)))</f>
        <v>Сталь легированная хромомолибденованадиевая</v>
      </c>
      <c r="B241" s="10" t="str">
        <f>INDEX('Обработка исходного'!D:D,ROW($B$3)+4*(ROW($B241)-ROW($B$3)))</f>
        <v>36Х2Н2МФА</v>
      </c>
      <c r="C241" s="10" t="str">
        <f>IF(ISBLANK(INDEX('Обработка исходного'!E:E,ROW($B$3)+4*(ROW($B241)-ROW($B$3)))),"",INDEX('Обработка исходного'!E:E,ROW($B$3)+4*(ROW($B241)-ROW($B$3))))</f>
        <v>Заготовки крепежных деталей толщиной до 200 мм, КП395*</v>
      </c>
      <c r="D241" s="15" t="str">
        <f>INDEX('Rm, МПа'!$D:$P,ROW(D241),COLUMN($P241)-COLUMN(D241)+1)</f>
        <v>-</v>
      </c>
      <c r="E241" s="6" t="str">
        <f>INDEX('Rm, МПа'!$D:$P,ROW(E241),COLUMN($P241)-COLUMN(E241)+1)</f>
        <v>-</v>
      </c>
      <c r="F241" s="6" t="str">
        <f>INDEX('Rm, МПа'!$D:$P,ROW(F241),COLUMN($P241)-COLUMN(F241)+1)</f>
        <v>-</v>
      </c>
      <c r="G241" s="6" t="str">
        <f>INDEX('Rm, МПа'!$D:$P,ROW(G241),COLUMN($P241)-COLUMN(G241)+1)</f>
        <v>-</v>
      </c>
      <c r="H241" s="6" t="str">
        <f>INDEX('Rm, МПа'!$D:$P,ROW(H241),COLUMN($P241)-COLUMN(H241)+1)</f>
        <v>-</v>
      </c>
      <c r="I241" s="6">
        <f>INDEX('Rm, МПа'!$D:$P,ROW(I241),COLUMN($P241)-COLUMN(I241)+1)</f>
        <v>510</v>
      </c>
      <c r="J241" s="6">
        <f>INDEX('Rm, МПа'!$D:$P,ROW(J241),COLUMN($P241)-COLUMN(J241)+1)</f>
        <v>540</v>
      </c>
      <c r="K241" s="6">
        <f>INDEX('Rm, МПа'!$D:$P,ROW(K241),COLUMN($P241)-COLUMN(K241)+1)</f>
        <v>569</v>
      </c>
      <c r="L241" s="6">
        <f>INDEX('Rm, МПа'!$D:$P,ROW(L241),COLUMN($P241)-COLUMN(L241)+1)</f>
        <v>569</v>
      </c>
      <c r="M241" s="6">
        <f>INDEX('Rm, МПа'!$D:$P,ROW(M241),COLUMN($P241)-COLUMN(M241)+1)</f>
        <v>598</v>
      </c>
      <c r="N241" s="6">
        <f>INDEX('Rm, МПа'!$D:$P,ROW(N241),COLUMN($P241)-COLUMN(N241)+1)</f>
        <v>618</v>
      </c>
      <c r="O241" s="6">
        <f>INDEX('Rm, МПа'!$D:$P,ROW(O241),COLUMN($P241)-COLUMN(O241)+1)</f>
        <v>618</v>
      </c>
      <c r="P241" s="16">
        <f>INDEX('Rm, МПа'!$D:$P,ROW(P241),COLUMN($P241)-COLUMN(P241)+1)</f>
        <v>618</v>
      </c>
      <c r="Q241" s="15" t="str">
        <f>INDEX('Rp0,2, МПа'!$D:$P,ROW(D241),COLUMN($P241)-COLUMN(D241)+1)</f>
        <v>-</v>
      </c>
      <c r="R241" s="6" t="str">
        <f>INDEX('Rp0,2, МПа'!$D:$P,ROW(E241),COLUMN($P241)-COLUMN(E241)+1)</f>
        <v>-</v>
      </c>
      <c r="S241" s="6" t="str">
        <f>INDEX('Rp0,2, МПа'!$D:$P,ROW(F241),COLUMN($P241)-COLUMN(F241)+1)</f>
        <v>-</v>
      </c>
      <c r="T241" s="6" t="str">
        <f>INDEX('Rp0,2, МПа'!$D:$P,ROW(G241),COLUMN($P241)-COLUMN(G241)+1)</f>
        <v>-</v>
      </c>
      <c r="U241" s="6" t="str">
        <f>INDEX('Rp0,2, МПа'!$D:$P,ROW(H241),COLUMN($P241)-COLUMN(H241)+1)</f>
        <v>-</v>
      </c>
      <c r="V241" s="6">
        <f>INDEX('Rp0,2, МПа'!$D:$P,ROW(I241),COLUMN($P241)-COLUMN(I241)+1)</f>
        <v>245</v>
      </c>
      <c r="W241" s="6">
        <f>INDEX('Rp0,2, МПа'!$D:$P,ROW(J241),COLUMN($P241)-COLUMN(J241)+1)</f>
        <v>343</v>
      </c>
      <c r="X241" s="6">
        <f>INDEX('Rp0,2, МПа'!$D:$P,ROW(K241),COLUMN($P241)-COLUMN(K241)+1)</f>
        <v>353</v>
      </c>
      <c r="Y241" s="6">
        <f>INDEX('Rp0,2, МПа'!$D:$P,ROW(L241),COLUMN($P241)-COLUMN(L241)+1)</f>
        <v>363</v>
      </c>
      <c r="Z241" s="6">
        <f>INDEX('Rp0,2, МПа'!$D:$P,ROW(M241),COLUMN($P241)-COLUMN(M241)+1)</f>
        <v>383</v>
      </c>
      <c r="AA241" s="6">
        <f>INDEX('Rp0,2, МПа'!$D:$P,ROW(N241),COLUMN($P241)-COLUMN(N241)+1)</f>
        <v>395</v>
      </c>
      <c r="AB241" s="6">
        <f>INDEX('Rp0,2, МПа'!$D:$P,ROW(O241),COLUMN($P241)-COLUMN(O241)+1)</f>
        <v>395</v>
      </c>
      <c r="AC241" s="16">
        <f>INDEX('Rp0,2, МПа'!$D:$P,ROW(P241),COLUMN($P241)-COLUMN(P241)+1)</f>
        <v>395</v>
      </c>
    </row>
    <row r="242" spans="1:29" x14ac:dyDescent="0.25">
      <c r="A242" s="10" t="str">
        <f>INDEX('Обработка исходного'!B:B,ROW($B$3)+4*(ROW($B242)-ROW($B$3)))</f>
        <v>Сталь легированная хромомолибденованадиевая</v>
      </c>
      <c r="B242" s="10" t="str">
        <f>INDEX('Обработка исходного'!D:D,ROW($B$3)+4*(ROW($B242)-ROW($B$3)))</f>
        <v>36Х2Н2МФА</v>
      </c>
      <c r="C242" s="10" t="str">
        <f>IF(ISBLANK(INDEX('Обработка исходного'!E:E,ROW($B$3)+4*(ROW($B242)-ROW($B$3)))),"",INDEX('Обработка исходного'!E:E,ROW($B$3)+4*(ROW($B242)-ROW($B$3))))</f>
        <v>Заготовки крепежных деталей толщиной до 200 мм, КП490*</v>
      </c>
      <c r="D242" s="15" t="str">
        <f>INDEX('Rm, МПа'!$D:$P,ROW(D242),COLUMN($P242)-COLUMN(D242)+1)</f>
        <v>-</v>
      </c>
      <c r="E242" s="6" t="str">
        <f>INDEX('Rm, МПа'!$D:$P,ROW(E242),COLUMN($P242)-COLUMN(E242)+1)</f>
        <v>-</v>
      </c>
      <c r="F242" s="6" t="str">
        <f>INDEX('Rm, МПа'!$D:$P,ROW(F242),COLUMN($P242)-COLUMN(F242)+1)</f>
        <v>-</v>
      </c>
      <c r="G242" s="6" t="str">
        <f>INDEX('Rm, МПа'!$D:$P,ROW(G242),COLUMN($P242)-COLUMN(G242)+1)</f>
        <v>-</v>
      </c>
      <c r="H242" s="6" t="str">
        <f>INDEX('Rm, МПа'!$D:$P,ROW(H242),COLUMN($P242)-COLUMN(H242)+1)</f>
        <v>-</v>
      </c>
      <c r="I242" s="6">
        <f>INDEX('Rm, МПа'!$D:$P,ROW(I242),COLUMN($P242)-COLUMN(I242)+1)</f>
        <v>540</v>
      </c>
      <c r="J242" s="6">
        <f>INDEX('Rm, МПа'!$D:$P,ROW(J242),COLUMN($P242)-COLUMN(J242)+1)</f>
        <v>569</v>
      </c>
      <c r="K242" s="6">
        <f>INDEX('Rm, МПа'!$D:$P,ROW(K242),COLUMN($P242)-COLUMN(K242)+1)</f>
        <v>598</v>
      </c>
      <c r="L242" s="6">
        <f>INDEX('Rm, МПа'!$D:$P,ROW(L242),COLUMN($P242)-COLUMN(L242)+1)</f>
        <v>598</v>
      </c>
      <c r="M242" s="6">
        <f>INDEX('Rm, МПа'!$D:$P,ROW(M242),COLUMN($P242)-COLUMN(M242)+1)</f>
        <v>638</v>
      </c>
      <c r="N242" s="6">
        <f>INDEX('Rm, МПа'!$D:$P,ROW(N242),COLUMN($P242)-COLUMN(N242)+1)</f>
        <v>657</v>
      </c>
      <c r="O242" s="6">
        <f>INDEX('Rm, МПа'!$D:$P,ROW(O242),COLUMN($P242)-COLUMN(O242)+1)</f>
        <v>657</v>
      </c>
      <c r="P242" s="16">
        <f>INDEX('Rm, МПа'!$D:$P,ROW(P242),COLUMN($P242)-COLUMN(P242)+1)</f>
        <v>657</v>
      </c>
      <c r="Q242" s="15" t="str">
        <f>INDEX('Rp0,2, МПа'!$D:$P,ROW(D242),COLUMN($P242)-COLUMN(D242)+1)</f>
        <v>-</v>
      </c>
      <c r="R242" s="6" t="str">
        <f>INDEX('Rp0,2, МПа'!$D:$P,ROW(E242),COLUMN($P242)-COLUMN(E242)+1)</f>
        <v>-</v>
      </c>
      <c r="S242" s="6" t="str">
        <f>INDEX('Rp0,2, МПа'!$D:$P,ROW(F242),COLUMN($P242)-COLUMN(F242)+1)</f>
        <v>-</v>
      </c>
      <c r="T242" s="6" t="str">
        <f>INDEX('Rp0,2, МПа'!$D:$P,ROW(G242),COLUMN($P242)-COLUMN(G242)+1)</f>
        <v>-</v>
      </c>
      <c r="U242" s="6" t="str">
        <f>INDEX('Rp0,2, МПа'!$D:$P,ROW(H242),COLUMN($P242)-COLUMN(H242)+1)</f>
        <v>-</v>
      </c>
      <c r="V242" s="6">
        <f>INDEX('Rp0,2, МПа'!$D:$P,ROW(I242),COLUMN($P242)-COLUMN(I242)+1)</f>
        <v>402</v>
      </c>
      <c r="W242" s="6">
        <f>INDEX('Rp0,2, МПа'!$D:$P,ROW(J242),COLUMN($P242)-COLUMN(J242)+1)</f>
        <v>432</v>
      </c>
      <c r="X242" s="6">
        <f>INDEX('Rp0,2, МПа'!$D:$P,ROW(K242),COLUMN($P242)-COLUMN(K242)+1)</f>
        <v>441</v>
      </c>
      <c r="Y242" s="6">
        <f>INDEX('Rp0,2, МПа'!$D:$P,ROW(L242),COLUMN($P242)-COLUMN(L242)+1)</f>
        <v>451</v>
      </c>
      <c r="Z242" s="6">
        <f>INDEX('Rp0,2, МПа'!$D:$P,ROW(M242),COLUMN($P242)-COLUMN(M242)+1)</f>
        <v>481</v>
      </c>
      <c r="AA242" s="6">
        <f>INDEX('Rp0,2, МПа'!$D:$P,ROW(N242),COLUMN($P242)-COLUMN(N242)+1)</f>
        <v>490</v>
      </c>
      <c r="AB242" s="6">
        <f>INDEX('Rp0,2, МПа'!$D:$P,ROW(O242),COLUMN($P242)-COLUMN(O242)+1)</f>
        <v>490</v>
      </c>
      <c r="AC242" s="16">
        <f>INDEX('Rp0,2, МПа'!$D:$P,ROW(P242),COLUMN($P242)-COLUMN(P242)+1)</f>
        <v>490</v>
      </c>
    </row>
    <row r="243" spans="1:29" x14ac:dyDescent="0.25">
      <c r="A243" s="10" t="str">
        <f>INDEX('Обработка исходного'!B:B,ROW($B$3)+4*(ROW($B243)-ROW($B$3)))</f>
        <v>Сталь легированная хромомолибденованадиевая</v>
      </c>
      <c r="B243" s="10" t="str">
        <f>INDEX('Обработка исходного'!D:D,ROW($B$3)+4*(ROW($B243)-ROW($B$3)))</f>
        <v>36Х2Н2МФА</v>
      </c>
      <c r="C243" s="10" t="str">
        <f>IF(ISBLANK(INDEX('Обработка исходного'!E:E,ROW($B$3)+4*(ROW($B243)-ROW($B$3)))),"",INDEX('Обработка исходного'!E:E,ROW($B$3)+4*(ROW($B243)-ROW($B$3))))</f>
        <v>Заготовки крепежных деталей толщиной до 200 мм, КП590*</v>
      </c>
      <c r="D243" s="15" t="str">
        <f>INDEX('Rm, МПа'!$D:$P,ROW(D243),COLUMN($P243)-COLUMN(D243)+1)</f>
        <v>-</v>
      </c>
      <c r="E243" s="6" t="str">
        <f>INDEX('Rm, МПа'!$D:$P,ROW(E243),COLUMN($P243)-COLUMN(E243)+1)</f>
        <v>-</v>
      </c>
      <c r="F243" s="6" t="str">
        <f>INDEX('Rm, МПа'!$D:$P,ROW(F243),COLUMN($P243)-COLUMN(F243)+1)</f>
        <v>-</v>
      </c>
      <c r="G243" s="6" t="str">
        <f>INDEX('Rm, МПа'!$D:$P,ROW(G243),COLUMN($P243)-COLUMN(G243)+1)</f>
        <v>-</v>
      </c>
      <c r="H243" s="6" t="str">
        <f>INDEX('Rm, МПа'!$D:$P,ROW(H243),COLUMN($P243)-COLUMN(H243)+1)</f>
        <v>-</v>
      </c>
      <c r="I243" s="6">
        <f>INDEX('Rm, МПа'!$D:$P,ROW(I243),COLUMN($P243)-COLUMN(I243)+1)</f>
        <v>569</v>
      </c>
      <c r="J243" s="6">
        <f>INDEX('Rm, МПа'!$D:$P,ROW(J243),COLUMN($P243)-COLUMN(J243)+1)</f>
        <v>598</v>
      </c>
      <c r="K243" s="6">
        <f>INDEX('Rm, МПа'!$D:$P,ROW(K243),COLUMN($P243)-COLUMN(K243)+1)</f>
        <v>628</v>
      </c>
      <c r="L243" s="6">
        <f>INDEX('Rm, МПа'!$D:$P,ROW(L243),COLUMN($P243)-COLUMN(L243)+1)</f>
        <v>638</v>
      </c>
      <c r="M243" s="6">
        <f>INDEX('Rm, МПа'!$D:$P,ROW(M243),COLUMN($P243)-COLUMN(M243)+1)</f>
        <v>667</v>
      </c>
      <c r="N243" s="6">
        <f>INDEX('Rm, МПа'!$D:$P,ROW(N243),COLUMN($P243)-COLUMN(N243)+1)</f>
        <v>687</v>
      </c>
      <c r="O243" s="6">
        <f>INDEX('Rm, МПа'!$D:$P,ROW(O243),COLUMN($P243)-COLUMN(O243)+1)</f>
        <v>687</v>
      </c>
      <c r="P243" s="16">
        <f>INDEX('Rm, МПа'!$D:$P,ROW(P243),COLUMN($P243)-COLUMN(P243)+1)</f>
        <v>687</v>
      </c>
      <c r="Q243" s="15" t="str">
        <f>INDEX('Rp0,2, МПа'!$D:$P,ROW(D243),COLUMN($P243)-COLUMN(D243)+1)</f>
        <v>-</v>
      </c>
      <c r="R243" s="6" t="str">
        <f>INDEX('Rp0,2, МПа'!$D:$P,ROW(E243),COLUMN($P243)-COLUMN(E243)+1)</f>
        <v>-</v>
      </c>
      <c r="S243" s="6" t="str">
        <f>INDEX('Rp0,2, МПа'!$D:$P,ROW(F243),COLUMN($P243)-COLUMN(F243)+1)</f>
        <v>-</v>
      </c>
      <c r="T243" s="6" t="str">
        <f>INDEX('Rp0,2, МПа'!$D:$P,ROW(G243),COLUMN($P243)-COLUMN(G243)+1)</f>
        <v>-</v>
      </c>
      <c r="U243" s="6" t="str">
        <f>INDEX('Rp0,2, МПа'!$D:$P,ROW(H243),COLUMN($P243)-COLUMN(H243)+1)</f>
        <v>-</v>
      </c>
      <c r="V243" s="6">
        <f>INDEX('Rp0,2, МПа'!$D:$P,ROW(I243),COLUMN($P243)-COLUMN(I243)+1)</f>
        <v>441</v>
      </c>
      <c r="W243" s="6">
        <f>INDEX('Rp0,2, МПа'!$D:$P,ROW(J243),COLUMN($P243)-COLUMN(J243)+1)</f>
        <v>510</v>
      </c>
      <c r="X243" s="6">
        <f>INDEX('Rp0,2, МПа'!$D:$P,ROW(K243),COLUMN($P243)-COLUMN(K243)+1)</f>
        <v>530</v>
      </c>
      <c r="Y243" s="6">
        <f>INDEX('Rp0,2, МПа'!$D:$P,ROW(L243),COLUMN($P243)-COLUMN(L243)+1)</f>
        <v>540</v>
      </c>
      <c r="Z243" s="6">
        <f>INDEX('Rp0,2, МПа'!$D:$P,ROW(M243),COLUMN($P243)-COLUMN(M243)+1)</f>
        <v>569</v>
      </c>
      <c r="AA243" s="6">
        <f>INDEX('Rp0,2, МПа'!$D:$P,ROW(N243),COLUMN($P243)-COLUMN(N243)+1)</f>
        <v>590</v>
      </c>
      <c r="AB243" s="6">
        <f>INDEX('Rp0,2, МПа'!$D:$P,ROW(O243),COLUMN($P243)-COLUMN(O243)+1)</f>
        <v>590</v>
      </c>
      <c r="AC243" s="16">
        <f>INDEX('Rp0,2, МПа'!$D:$P,ROW(P243),COLUMN($P243)-COLUMN(P243)+1)</f>
        <v>590</v>
      </c>
    </row>
    <row r="244" spans="1:29" x14ac:dyDescent="0.25">
      <c r="A244" s="10" t="str">
        <f>INDEX('Обработка исходного'!B:B,ROW($B$3)+4*(ROW($B244)-ROW($B$3)))</f>
        <v>Сталь легированная хромомолибденованадиевая</v>
      </c>
      <c r="B244" s="10" t="str">
        <f>INDEX('Обработка исходного'!D:D,ROW($B$3)+4*(ROW($B244)-ROW($B$3)))</f>
        <v>36Х2Н2МФА</v>
      </c>
      <c r="C244" s="10" t="str">
        <f>IF(ISBLANK(INDEX('Обработка исходного'!E:E,ROW($B$3)+4*(ROW($B244)-ROW($B$3)))),"",INDEX('Обработка исходного'!E:E,ROW($B$3)+4*(ROW($B244)-ROW($B$3))))</f>
        <v>Заготовки крепежных деталей толщиной до 200 мм, КП640</v>
      </c>
      <c r="D244" s="15" t="str">
        <f>INDEX('Rm, МПа'!$D:$P,ROW(D244),COLUMN($P244)-COLUMN(D244)+1)</f>
        <v>-</v>
      </c>
      <c r="E244" s="6" t="str">
        <f>INDEX('Rm, МПа'!$D:$P,ROW(E244),COLUMN($P244)-COLUMN(E244)+1)</f>
        <v>-</v>
      </c>
      <c r="F244" s="6" t="str">
        <f>INDEX('Rm, МПа'!$D:$P,ROW(F244),COLUMN($P244)-COLUMN(F244)+1)</f>
        <v>-</v>
      </c>
      <c r="G244" s="6" t="str">
        <f>INDEX('Rm, МПа'!$D:$P,ROW(G244),COLUMN($P244)-COLUMN(G244)+1)</f>
        <v>-</v>
      </c>
      <c r="H244" s="6" t="str">
        <f>INDEX('Rm, МПа'!$D:$P,ROW(H244),COLUMN($P244)-COLUMN(H244)+1)</f>
        <v>-</v>
      </c>
      <c r="I244" s="6">
        <f>INDEX('Rm, МПа'!$D:$P,ROW(I244),COLUMN($P244)-COLUMN(I244)+1)</f>
        <v>578</v>
      </c>
      <c r="J244" s="6">
        <f>INDEX('Rm, МПа'!$D:$P,ROW(J244),COLUMN($P244)-COLUMN(J244)+1)</f>
        <v>597</v>
      </c>
      <c r="K244" s="6">
        <f>INDEX('Rm, МПа'!$D:$P,ROW(K244),COLUMN($P244)-COLUMN(K244)+1)</f>
        <v>607</v>
      </c>
      <c r="L244" s="6">
        <f>INDEX('Rm, МПа'!$D:$P,ROW(L244),COLUMN($P244)-COLUMN(L244)+1)</f>
        <v>627</v>
      </c>
      <c r="M244" s="6">
        <f>INDEX('Rm, МПа'!$D:$P,ROW(M244),COLUMN($P244)-COLUMN(M244)+1)</f>
        <v>627</v>
      </c>
      <c r="N244" s="6">
        <f>INDEX('Rm, МПа'!$D:$P,ROW(N244),COLUMN($P244)-COLUMN(N244)+1)</f>
        <v>656</v>
      </c>
      <c r="O244" s="6">
        <f>INDEX('Rm, МПа'!$D:$P,ROW(O244),COLUMN($P244)-COLUMN(O244)+1)</f>
        <v>686</v>
      </c>
      <c r="P244" s="16">
        <f>INDEX('Rm, МПа'!$D:$P,ROW(P244),COLUMN($P244)-COLUMN(P244)+1)</f>
        <v>686</v>
      </c>
      <c r="Q244" s="15" t="str">
        <f>INDEX('Rp0,2, МПа'!$D:$P,ROW(D244),COLUMN($P244)-COLUMN(D244)+1)</f>
        <v>-</v>
      </c>
      <c r="R244" s="6" t="str">
        <f>INDEX('Rp0,2, МПа'!$D:$P,ROW(E244),COLUMN($P244)-COLUMN(E244)+1)</f>
        <v>-</v>
      </c>
      <c r="S244" s="6" t="str">
        <f>INDEX('Rp0,2, МПа'!$D:$P,ROW(F244),COLUMN($P244)-COLUMN(F244)+1)</f>
        <v>-</v>
      </c>
      <c r="T244" s="6" t="str">
        <f>INDEX('Rp0,2, МПа'!$D:$P,ROW(G244),COLUMN($P244)-COLUMN(G244)+1)</f>
        <v>-</v>
      </c>
      <c r="U244" s="6" t="str">
        <f>INDEX('Rp0,2, МПа'!$D:$P,ROW(H244),COLUMN($P244)-COLUMN(H244)+1)</f>
        <v>-</v>
      </c>
      <c r="V244" s="6">
        <f>INDEX('Rp0,2, МПа'!$D:$P,ROW(I244),COLUMN($P244)-COLUMN(I244)+1)</f>
        <v>476</v>
      </c>
      <c r="W244" s="6">
        <f>INDEX('Rp0,2, МПа'!$D:$P,ROW(J244),COLUMN($P244)-COLUMN(J244)+1)</f>
        <v>551</v>
      </c>
      <c r="X244" s="6">
        <f>INDEX('Rp0,2, МПа'!$D:$P,ROW(K244),COLUMN($P244)-COLUMN(K244)+1)</f>
        <v>562</v>
      </c>
      <c r="Y244" s="6">
        <f>INDEX('Rp0,2, МПа'!$D:$P,ROW(L244),COLUMN($P244)-COLUMN(L244)+1)</f>
        <v>583</v>
      </c>
      <c r="Z244" s="6">
        <f>INDEX('Rp0,2, МПа'!$D:$P,ROW(M244),COLUMN($P244)-COLUMN(M244)+1)</f>
        <v>583</v>
      </c>
      <c r="AA244" s="6">
        <f>INDEX('Rp0,2, МПа'!$D:$P,ROW(N244),COLUMN($P244)-COLUMN(N244)+1)</f>
        <v>615</v>
      </c>
      <c r="AB244" s="6">
        <f>INDEX('Rp0,2, МПа'!$D:$P,ROW(O244),COLUMN($P244)-COLUMN(O244)+1)</f>
        <v>640</v>
      </c>
      <c r="AC244" s="16">
        <f>INDEX('Rp0,2, МПа'!$D:$P,ROW(P244),COLUMN($P244)-COLUMN(P244)+1)</f>
        <v>640</v>
      </c>
    </row>
    <row r="245" spans="1:29" x14ac:dyDescent="0.25">
      <c r="A245" s="10" t="str">
        <f>INDEX('Обработка исходного'!B:B,ROW($B$3)+4*(ROW($B245)-ROW($B$3)))</f>
        <v>Сталь легированная хромомолибденованадиевая</v>
      </c>
      <c r="B245" s="10" t="str">
        <f>INDEX('Обработка исходного'!D:D,ROW($B$3)+4*(ROW($B245)-ROW($B$3)))</f>
        <v>36Х2Н2МФА</v>
      </c>
      <c r="C245" s="10" t="str">
        <f>IF(ISBLANK(INDEX('Обработка исходного'!E:E,ROW($B$3)+4*(ROW($B245)-ROW($B$3)))),"",INDEX('Обработка исходного'!E:E,ROW($B$3)+4*(ROW($B245)-ROW($B$3))))</f>
        <v>Заготовки крепежных деталей толщиной до 200 мм, КП685*</v>
      </c>
      <c r="D245" s="15" t="str">
        <f>INDEX('Rm, МПа'!$D:$P,ROW(D245),COLUMN($P245)-COLUMN(D245)+1)</f>
        <v>-</v>
      </c>
      <c r="E245" s="6" t="str">
        <f>INDEX('Rm, МПа'!$D:$P,ROW(E245),COLUMN($P245)-COLUMN(E245)+1)</f>
        <v>-</v>
      </c>
      <c r="F245" s="6" t="str">
        <f>INDEX('Rm, МПа'!$D:$P,ROW(F245),COLUMN($P245)-COLUMN(F245)+1)</f>
        <v>-</v>
      </c>
      <c r="G245" s="6" t="str">
        <f>INDEX('Rm, МПа'!$D:$P,ROW(G245),COLUMN($P245)-COLUMN(G245)+1)</f>
        <v>-</v>
      </c>
      <c r="H245" s="6" t="str">
        <f>INDEX('Rm, МПа'!$D:$P,ROW(H245),COLUMN($P245)-COLUMN(H245)+1)</f>
        <v>-</v>
      </c>
      <c r="I245" s="6">
        <f>INDEX('Rm, МПа'!$D:$P,ROW(I245),COLUMN($P245)-COLUMN(I245)+1)</f>
        <v>657</v>
      </c>
      <c r="J245" s="6">
        <f>INDEX('Rm, МПа'!$D:$P,ROW(J245),COLUMN($P245)-COLUMN(J245)+1)</f>
        <v>687</v>
      </c>
      <c r="K245" s="6">
        <f>INDEX('Rm, МПа'!$D:$P,ROW(K245),COLUMN($P245)-COLUMN(K245)+1)</f>
        <v>726</v>
      </c>
      <c r="L245" s="6">
        <f>INDEX('Rm, МПа'!$D:$P,ROW(L245),COLUMN($P245)-COLUMN(L245)+1)</f>
        <v>736</v>
      </c>
      <c r="M245" s="6">
        <f>INDEX('Rm, МПа'!$D:$P,ROW(M245),COLUMN($P245)-COLUMN(M245)+1)</f>
        <v>755</v>
      </c>
      <c r="N245" s="6">
        <f>INDEX('Rm, МПа'!$D:$P,ROW(N245),COLUMN($P245)-COLUMN(N245)+1)</f>
        <v>785</v>
      </c>
      <c r="O245" s="6">
        <f>INDEX('Rm, МПа'!$D:$P,ROW(O245),COLUMN($P245)-COLUMN(O245)+1)</f>
        <v>785</v>
      </c>
      <c r="P245" s="16">
        <f>INDEX('Rm, МПа'!$D:$P,ROW(P245),COLUMN($P245)-COLUMN(P245)+1)</f>
        <v>785</v>
      </c>
      <c r="Q245" s="15" t="str">
        <f>INDEX('Rp0,2, МПа'!$D:$P,ROW(D245),COLUMN($P245)-COLUMN(D245)+1)</f>
        <v>-</v>
      </c>
      <c r="R245" s="6" t="str">
        <f>INDEX('Rp0,2, МПа'!$D:$P,ROW(E245),COLUMN($P245)-COLUMN(E245)+1)</f>
        <v>-</v>
      </c>
      <c r="S245" s="6" t="str">
        <f>INDEX('Rp0,2, МПа'!$D:$P,ROW(F245),COLUMN($P245)-COLUMN(F245)+1)</f>
        <v>-</v>
      </c>
      <c r="T245" s="6" t="str">
        <f>INDEX('Rp0,2, МПа'!$D:$P,ROW(G245),COLUMN($P245)-COLUMN(G245)+1)</f>
        <v>-</v>
      </c>
      <c r="U245" s="6" t="str">
        <f>INDEX('Rp0,2, МПа'!$D:$P,ROW(H245),COLUMN($P245)-COLUMN(H245)+1)</f>
        <v>-</v>
      </c>
      <c r="V245" s="6">
        <f>INDEX('Rp0,2, МПа'!$D:$P,ROW(I245),COLUMN($P245)-COLUMN(I245)+1)</f>
        <v>540</v>
      </c>
      <c r="W245" s="6">
        <f>INDEX('Rp0,2, МПа'!$D:$P,ROW(J245),COLUMN($P245)-COLUMN(J245)+1)</f>
        <v>589</v>
      </c>
      <c r="X245" s="6">
        <f>INDEX('Rp0,2, МПа'!$D:$P,ROW(K245),COLUMN($P245)-COLUMN(K245)+1)</f>
        <v>628</v>
      </c>
      <c r="Y245" s="6">
        <f>INDEX('Rp0,2, МПа'!$D:$P,ROW(L245),COLUMN($P245)-COLUMN(L245)+1)</f>
        <v>638</v>
      </c>
      <c r="Z245" s="6">
        <f>INDEX('Rp0,2, МПа'!$D:$P,ROW(M245),COLUMN($P245)-COLUMN(M245)+1)</f>
        <v>657</v>
      </c>
      <c r="AA245" s="6">
        <f>INDEX('Rp0,2, МПа'!$D:$P,ROW(N245),COLUMN($P245)-COLUMN(N245)+1)</f>
        <v>685</v>
      </c>
      <c r="AB245" s="6">
        <f>INDEX('Rp0,2, МПа'!$D:$P,ROW(O245),COLUMN($P245)-COLUMN(O245)+1)</f>
        <v>685</v>
      </c>
      <c r="AC245" s="16">
        <f>INDEX('Rp0,2, МПа'!$D:$P,ROW(P245),COLUMN($P245)-COLUMN(P245)+1)</f>
        <v>685</v>
      </c>
    </row>
    <row r="246" spans="1:29" x14ac:dyDescent="0.25">
      <c r="A246" s="10" t="str">
        <f>INDEX('Обработка исходного'!B:B,ROW($B$3)+4*(ROW($B246)-ROW($B$3)))</f>
        <v>Сталь легированная хромомолибденованадиевая</v>
      </c>
      <c r="B246" s="10" t="str">
        <f>INDEX('Обработка исходного'!D:D,ROW($B$3)+4*(ROW($B246)-ROW($B$3)))</f>
        <v>36Х2Н2МФА</v>
      </c>
      <c r="C246" s="10" t="str">
        <f>IF(ISBLANK(INDEX('Обработка исходного'!E:E,ROW($B$3)+4*(ROW($B246)-ROW($B$3)))),"",INDEX('Обработка исходного'!E:E,ROW($B$3)+4*(ROW($B246)-ROW($B$3))))</f>
        <v>Заготовки крепежных деталей толщиной до 200 мм, КП785*</v>
      </c>
      <c r="D246" s="15" t="str">
        <f>INDEX('Rm, МПа'!$D:$P,ROW(D246),COLUMN($P246)-COLUMN(D246)+1)</f>
        <v>-</v>
      </c>
      <c r="E246" s="6" t="str">
        <f>INDEX('Rm, МПа'!$D:$P,ROW(E246),COLUMN($P246)-COLUMN(E246)+1)</f>
        <v>-</v>
      </c>
      <c r="F246" s="6" t="str">
        <f>INDEX('Rm, МПа'!$D:$P,ROW(F246),COLUMN($P246)-COLUMN(F246)+1)</f>
        <v>-</v>
      </c>
      <c r="G246" s="6" t="str">
        <f>INDEX('Rm, МПа'!$D:$P,ROW(G246),COLUMN($P246)-COLUMN(G246)+1)</f>
        <v>-</v>
      </c>
      <c r="H246" s="6" t="str">
        <f>INDEX('Rm, МПа'!$D:$P,ROW(H246),COLUMN($P246)-COLUMN(H246)+1)</f>
        <v>-</v>
      </c>
      <c r="I246" s="6">
        <f>INDEX('Rm, МПа'!$D:$P,ROW(I246),COLUMN($P246)-COLUMN(I246)+1)</f>
        <v>736</v>
      </c>
      <c r="J246" s="6">
        <f>INDEX('Rm, МПа'!$D:$P,ROW(J246),COLUMN($P246)-COLUMN(J246)+1)</f>
        <v>785</v>
      </c>
      <c r="K246" s="6">
        <f>INDEX('Rm, МПа'!$D:$P,ROW(K246),COLUMN($P246)-COLUMN(K246)+1)</f>
        <v>814</v>
      </c>
      <c r="L246" s="6">
        <f>INDEX('Rm, МПа'!$D:$P,ROW(L246),COLUMN($P246)-COLUMN(L246)+1)</f>
        <v>824</v>
      </c>
      <c r="M246" s="6">
        <f>INDEX('Rm, МПа'!$D:$P,ROW(M246),COLUMN($P246)-COLUMN(M246)+1)</f>
        <v>853</v>
      </c>
      <c r="N246" s="6">
        <f>INDEX('Rm, МПа'!$D:$P,ROW(N246),COLUMN($P246)-COLUMN(N246)+1)</f>
        <v>883</v>
      </c>
      <c r="O246" s="6">
        <f>INDEX('Rm, МПа'!$D:$P,ROW(O246),COLUMN($P246)-COLUMN(O246)+1)</f>
        <v>883</v>
      </c>
      <c r="P246" s="16">
        <f>INDEX('Rm, МПа'!$D:$P,ROW(P246),COLUMN($P246)-COLUMN(P246)+1)</f>
        <v>883</v>
      </c>
      <c r="Q246" s="15" t="str">
        <f>INDEX('Rp0,2, МПа'!$D:$P,ROW(D246),COLUMN($P246)-COLUMN(D246)+1)</f>
        <v>-</v>
      </c>
      <c r="R246" s="6" t="str">
        <f>INDEX('Rp0,2, МПа'!$D:$P,ROW(E246),COLUMN($P246)-COLUMN(E246)+1)</f>
        <v>-</v>
      </c>
      <c r="S246" s="6" t="str">
        <f>INDEX('Rp0,2, МПа'!$D:$P,ROW(F246),COLUMN($P246)-COLUMN(F246)+1)</f>
        <v>-</v>
      </c>
      <c r="T246" s="6" t="str">
        <f>INDEX('Rp0,2, МПа'!$D:$P,ROW(G246),COLUMN($P246)-COLUMN(G246)+1)</f>
        <v>-</v>
      </c>
      <c r="U246" s="6" t="str">
        <f>INDEX('Rp0,2, МПа'!$D:$P,ROW(H246),COLUMN($P246)-COLUMN(H246)+1)</f>
        <v>-</v>
      </c>
      <c r="V246" s="6">
        <f>INDEX('Rp0,2, МПа'!$D:$P,ROW(I246),COLUMN($P246)-COLUMN(I246)+1)</f>
        <v>638</v>
      </c>
      <c r="W246" s="6">
        <f>INDEX('Rp0,2, МПа'!$D:$P,ROW(J246),COLUMN($P246)-COLUMN(J246)+1)</f>
        <v>687</v>
      </c>
      <c r="X246" s="6">
        <f>INDEX('Rp0,2, МПа'!$D:$P,ROW(K246),COLUMN($P246)-COLUMN(K246)+1)</f>
        <v>716</v>
      </c>
      <c r="Y246" s="6">
        <f>INDEX('Rp0,2, МПа'!$D:$P,ROW(L246),COLUMN($P246)-COLUMN(L246)+1)</f>
        <v>726</v>
      </c>
      <c r="Z246" s="6">
        <f>INDEX('Rp0,2, МПа'!$D:$P,ROW(M246),COLUMN($P246)-COLUMN(M246)+1)</f>
        <v>755</v>
      </c>
      <c r="AA246" s="6">
        <f>INDEX('Rp0,2, МПа'!$D:$P,ROW(N246),COLUMN($P246)-COLUMN(N246)+1)</f>
        <v>785</v>
      </c>
      <c r="AB246" s="6">
        <f>INDEX('Rp0,2, МПа'!$D:$P,ROW(O246),COLUMN($P246)-COLUMN(O246)+1)</f>
        <v>785</v>
      </c>
      <c r="AC246" s="16">
        <f>INDEX('Rp0,2, МПа'!$D:$P,ROW(P246),COLUMN($P246)-COLUMN(P246)+1)</f>
        <v>785</v>
      </c>
    </row>
    <row r="247" spans="1:29" x14ac:dyDescent="0.25">
      <c r="A247" s="10" t="str">
        <f>INDEX('Обработка исходного'!B:B,ROW($B$3)+4*(ROW($B247)-ROW($B$3)))</f>
        <v>Сталь легированная хромомолибденованадиевая</v>
      </c>
      <c r="B247" s="10" t="str">
        <f>INDEX('Обработка исходного'!D:D,ROW($B$3)+4*(ROW($B247)-ROW($B$3)))</f>
        <v>38ХН3МФА</v>
      </c>
      <c r="C247" s="10" t="str">
        <f>IF(ISBLANK(INDEX('Обработка исходного'!E:E,ROW($B$3)+4*(ROW($B247)-ROW($B$3)))),"",INDEX('Обработка исходного'!E:E,ROW($B$3)+4*(ROW($B247)-ROW($B$3))))</f>
        <v>Заготовки крепежных деталей толщиной до 200 мм, КП490*</v>
      </c>
      <c r="D247" s="15" t="str">
        <f>INDEX('Rm, МПа'!$D:$P,ROW(D247),COLUMN($P247)-COLUMN(D247)+1)</f>
        <v>-</v>
      </c>
      <c r="E247" s="6" t="str">
        <f>INDEX('Rm, МПа'!$D:$P,ROW(E247),COLUMN($P247)-COLUMN(E247)+1)</f>
        <v>-</v>
      </c>
      <c r="F247" s="6" t="str">
        <f>INDEX('Rm, МПа'!$D:$P,ROW(F247),COLUMN($P247)-COLUMN(F247)+1)</f>
        <v>-</v>
      </c>
      <c r="G247" s="6" t="str">
        <f>INDEX('Rm, МПа'!$D:$P,ROW(G247),COLUMN($P247)-COLUMN(G247)+1)</f>
        <v>-</v>
      </c>
      <c r="H247" s="6" t="str">
        <f>INDEX('Rm, МПа'!$D:$P,ROW(H247),COLUMN($P247)-COLUMN(H247)+1)</f>
        <v>-</v>
      </c>
      <c r="I247" s="6">
        <f>INDEX('Rm, МПа'!$D:$P,ROW(I247),COLUMN($P247)-COLUMN(I247)+1)</f>
        <v>559</v>
      </c>
      <c r="J247" s="6">
        <f>INDEX('Rm, МПа'!$D:$P,ROW(J247),COLUMN($P247)-COLUMN(J247)+1)</f>
        <v>579</v>
      </c>
      <c r="K247" s="6">
        <f>INDEX('Rm, МПа'!$D:$P,ROW(K247),COLUMN($P247)-COLUMN(K247)+1)</f>
        <v>589</v>
      </c>
      <c r="L247" s="6">
        <f>INDEX('Rm, МПа'!$D:$P,ROW(L247),COLUMN($P247)-COLUMN(L247)+1)</f>
        <v>608</v>
      </c>
      <c r="M247" s="6">
        <f>INDEX('Rm, МПа'!$D:$P,ROW(M247),COLUMN($P247)-COLUMN(M247)+1)</f>
        <v>608</v>
      </c>
      <c r="N247" s="6">
        <f>INDEX('Rm, МПа'!$D:$P,ROW(N247),COLUMN($P247)-COLUMN(N247)+1)</f>
        <v>628</v>
      </c>
      <c r="O247" s="6">
        <f>INDEX('Rm, МПа'!$D:$P,ROW(O247),COLUMN($P247)-COLUMN(O247)+1)</f>
        <v>657</v>
      </c>
      <c r="P247" s="16">
        <f>INDEX('Rm, МПа'!$D:$P,ROW(P247),COLUMN($P247)-COLUMN(P247)+1)</f>
        <v>657</v>
      </c>
      <c r="Q247" s="15" t="str">
        <f>INDEX('Rp0,2, МПа'!$D:$P,ROW(D247),COLUMN($P247)-COLUMN(D247)+1)</f>
        <v>-</v>
      </c>
      <c r="R247" s="6" t="str">
        <f>INDEX('Rp0,2, МПа'!$D:$P,ROW(E247),COLUMN($P247)-COLUMN(E247)+1)</f>
        <v>-</v>
      </c>
      <c r="S247" s="6" t="str">
        <f>INDEX('Rp0,2, МПа'!$D:$P,ROW(F247),COLUMN($P247)-COLUMN(F247)+1)</f>
        <v>-</v>
      </c>
      <c r="T247" s="6" t="str">
        <f>INDEX('Rp0,2, МПа'!$D:$P,ROW(G247),COLUMN($P247)-COLUMN(G247)+1)</f>
        <v>-</v>
      </c>
      <c r="U247" s="6" t="str">
        <f>INDEX('Rp0,2, МПа'!$D:$P,ROW(H247),COLUMN($P247)-COLUMN(H247)+1)</f>
        <v>-</v>
      </c>
      <c r="V247" s="6">
        <f>INDEX('Rp0,2, МПа'!$D:$P,ROW(I247),COLUMN($P247)-COLUMN(I247)+1)</f>
        <v>343</v>
      </c>
      <c r="W247" s="6">
        <f>INDEX('Rp0,2, МПа'!$D:$P,ROW(J247),COLUMN($P247)-COLUMN(J247)+1)</f>
        <v>422</v>
      </c>
      <c r="X247" s="6">
        <f>INDEX('Rp0,2, МПа'!$D:$P,ROW(K247),COLUMN($P247)-COLUMN(K247)+1)</f>
        <v>432</v>
      </c>
      <c r="Y247" s="6">
        <f>INDEX('Rp0,2, МПа'!$D:$P,ROW(L247),COLUMN($P247)-COLUMN(L247)+1)</f>
        <v>451</v>
      </c>
      <c r="Z247" s="6">
        <f>INDEX('Rp0,2, МПа'!$D:$P,ROW(M247),COLUMN($P247)-COLUMN(M247)+1)</f>
        <v>451</v>
      </c>
      <c r="AA247" s="6">
        <f>INDEX('Rp0,2, МПа'!$D:$P,ROW(N247),COLUMN($P247)-COLUMN(N247)+1)</f>
        <v>471</v>
      </c>
      <c r="AB247" s="6">
        <f>INDEX('Rp0,2, МПа'!$D:$P,ROW(O247),COLUMN($P247)-COLUMN(O247)+1)</f>
        <v>490</v>
      </c>
      <c r="AC247" s="16">
        <f>INDEX('Rp0,2, МПа'!$D:$P,ROW(P247),COLUMN($P247)-COLUMN(P247)+1)</f>
        <v>490</v>
      </c>
    </row>
    <row r="248" spans="1:29" x14ac:dyDescent="0.25">
      <c r="A248" s="10" t="str">
        <f>INDEX('Обработка исходного'!B:B,ROW($B$3)+4*(ROW($B248)-ROW($B$3)))</f>
        <v>Сталь легированная хромомолибденованадиевая</v>
      </c>
      <c r="B248" s="10" t="str">
        <f>INDEX('Обработка исходного'!D:D,ROW($B$3)+4*(ROW($B248)-ROW($B$3)))</f>
        <v>38ХН3МФА</v>
      </c>
      <c r="C248" s="10" t="str">
        <f>IF(ISBLANK(INDEX('Обработка исходного'!E:E,ROW($B$3)+4*(ROW($B248)-ROW($B$3)))),"",INDEX('Обработка исходного'!E:E,ROW($B$3)+4*(ROW($B248)-ROW($B$3))))</f>
        <v>Заготовки крепежных деталей толщиной до 200 мм, КП590*</v>
      </c>
      <c r="D248" s="15" t="str">
        <f>INDEX('Rm, МПа'!$D:$P,ROW(D248),COLUMN($P248)-COLUMN(D248)+1)</f>
        <v>-</v>
      </c>
      <c r="E248" s="6" t="str">
        <f>INDEX('Rm, МПа'!$D:$P,ROW(E248),COLUMN($P248)-COLUMN(E248)+1)</f>
        <v>-</v>
      </c>
      <c r="F248" s="6" t="str">
        <f>INDEX('Rm, МПа'!$D:$P,ROW(F248),COLUMN($P248)-COLUMN(F248)+1)</f>
        <v>-</v>
      </c>
      <c r="G248" s="6" t="str">
        <f>INDEX('Rm, МПа'!$D:$P,ROW(G248),COLUMN($P248)-COLUMN(G248)+1)</f>
        <v>-</v>
      </c>
      <c r="H248" s="6" t="str">
        <f>INDEX('Rm, МПа'!$D:$P,ROW(H248),COLUMN($P248)-COLUMN(H248)+1)</f>
        <v>-</v>
      </c>
      <c r="I248" s="6">
        <f>INDEX('Rm, МПа'!$D:$P,ROW(I248),COLUMN($P248)-COLUMN(I248)+1)</f>
        <v>579</v>
      </c>
      <c r="J248" s="6">
        <f>INDEX('Rm, МПа'!$D:$P,ROW(J248),COLUMN($P248)-COLUMN(J248)+1)</f>
        <v>598</v>
      </c>
      <c r="K248" s="6">
        <f>INDEX('Rm, МПа'!$D:$P,ROW(K248),COLUMN($P248)-COLUMN(K248)+1)</f>
        <v>608</v>
      </c>
      <c r="L248" s="6">
        <f>INDEX('Rm, МПа'!$D:$P,ROW(L248),COLUMN($P248)-COLUMN(L248)+1)</f>
        <v>628</v>
      </c>
      <c r="M248" s="6">
        <f>INDEX('Rm, МПа'!$D:$P,ROW(M248),COLUMN($P248)-COLUMN(M248)+1)</f>
        <v>628</v>
      </c>
      <c r="N248" s="6">
        <f>INDEX('Rm, МПа'!$D:$P,ROW(N248),COLUMN($P248)-COLUMN(N248)+1)</f>
        <v>657</v>
      </c>
      <c r="O248" s="6">
        <f>INDEX('Rm, МПа'!$D:$P,ROW(O248),COLUMN($P248)-COLUMN(O248)+1)</f>
        <v>687</v>
      </c>
      <c r="P248" s="16">
        <f>INDEX('Rm, МПа'!$D:$P,ROW(P248),COLUMN($P248)-COLUMN(P248)+1)</f>
        <v>687</v>
      </c>
      <c r="Q248" s="15" t="str">
        <f>INDEX('Rp0,2, МПа'!$D:$P,ROW(D248),COLUMN($P248)-COLUMN(D248)+1)</f>
        <v>-</v>
      </c>
      <c r="R248" s="6" t="str">
        <f>INDEX('Rp0,2, МПа'!$D:$P,ROW(E248),COLUMN($P248)-COLUMN(E248)+1)</f>
        <v>-</v>
      </c>
      <c r="S248" s="6" t="str">
        <f>INDEX('Rp0,2, МПа'!$D:$P,ROW(F248),COLUMN($P248)-COLUMN(F248)+1)</f>
        <v>-</v>
      </c>
      <c r="T248" s="6" t="str">
        <f>INDEX('Rp0,2, МПа'!$D:$P,ROW(G248),COLUMN($P248)-COLUMN(G248)+1)</f>
        <v>-</v>
      </c>
      <c r="U248" s="6" t="str">
        <f>INDEX('Rp0,2, МПа'!$D:$P,ROW(H248),COLUMN($P248)-COLUMN(H248)+1)</f>
        <v>-</v>
      </c>
      <c r="V248" s="6">
        <f>INDEX('Rp0,2, МПа'!$D:$P,ROW(I248),COLUMN($P248)-COLUMN(I248)+1)</f>
        <v>441</v>
      </c>
      <c r="W248" s="6">
        <f>INDEX('Rp0,2, МПа'!$D:$P,ROW(J248),COLUMN($P248)-COLUMN(J248)+1)</f>
        <v>510</v>
      </c>
      <c r="X248" s="6">
        <f>INDEX('Rp0,2, МПа'!$D:$P,ROW(K248),COLUMN($P248)-COLUMN(K248)+1)</f>
        <v>520</v>
      </c>
      <c r="Y248" s="6">
        <f>INDEX('Rp0,2, МПа'!$D:$P,ROW(L248),COLUMN($P248)-COLUMN(L248)+1)</f>
        <v>540</v>
      </c>
      <c r="Z248" s="6">
        <f>INDEX('Rp0,2, МПа'!$D:$P,ROW(M248),COLUMN($P248)-COLUMN(M248)+1)</f>
        <v>540</v>
      </c>
      <c r="AA248" s="6">
        <f>INDEX('Rp0,2, МПа'!$D:$P,ROW(N248),COLUMN($P248)-COLUMN(N248)+1)</f>
        <v>569</v>
      </c>
      <c r="AB248" s="6">
        <f>INDEX('Rp0,2, МПа'!$D:$P,ROW(O248),COLUMN($P248)-COLUMN(O248)+1)</f>
        <v>590</v>
      </c>
      <c r="AC248" s="16">
        <f>INDEX('Rp0,2, МПа'!$D:$P,ROW(P248),COLUMN($P248)-COLUMN(P248)+1)</f>
        <v>590</v>
      </c>
    </row>
    <row r="249" spans="1:29" x14ac:dyDescent="0.25">
      <c r="A249" s="10" t="str">
        <f>INDEX('Обработка исходного'!B:B,ROW($B$3)+4*(ROW($B249)-ROW($B$3)))</f>
        <v>Сталь легированная хромомолибденованадиевая</v>
      </c>
      <c r="B249" s="10" t="str">
        <f>INDEX('Обработка исходного'!D:D,ROW($B$3)+4*(ROW($B249)-ROW($B$3)))</f>
        <v>38ХН3МФА</v>
      </c>
      <c r="C249" s="10" t="str">
        <f>IF(ISBLANK(INDEX('Обработка исходного'!E:E,ROW($B$3)+4*(ROW($B249)-ROW($B$3)))),"",INDEX('Обработка исходного'!E:E,ROW($B$3)+4*(ROW($B249)-ROW($B$3))))</f>
        <v>Заготовки крепежных деталей толщиной до 200 мм, КП640*</v>
      </c>
      <c r="D249" s="15" t="str">
        <f>INDEX('Rm, МПа'!$D:$P,ROW(D249),COLUMN($P249)-COLUMN(D249)+1)</f>
        <v>-</v>
      </c>
      <c r="E249" s="6" t="str">
        <f>INDEX('Rm, МПа'!$D:$P,ROW(E249),COLUMN($P249)-COLUMN(E249)+1)</f>
        <v>-</v>
      </c>
      <c r="F249" s="6" t="str">
        <f>INDEX('Rm, МПа'!$D:$P,ROW(F249),COLUMN($P249)-COLUMN(F249)+1)</f>
        <v>-</v>
      </c>
      <c r="G249" s="6" t="str">
        <f>INDEX('Rm, МПа'!$D:$P,ROW(G249),COLUMN($P249)-COLUMN(G249)+1)</f>
        <v>-</v>
      </c>
      <c r="H249" s="6" t="str">
        <f>INDEX('Rm, МПа'!$D:$P,ROW(H249),COLUMN($P249)-COLUMN(H249)+1)</f>
        <v>-</v>
      </c>
      <c r="I249" s="6">
        <f>INDEX('Rm, МПа'!$D:$P,ROW(I249),COLUMN($P249)-COLUMN(I249)+1)</f>
        <v>579</v>
      </c>
      <c r="J249" s="6">
        <f>INDEX('Rm, МПа'!$D:$P,ROW(J249),COLUMN($P249)-COLUMN(J249)+1)</f>
        <v>598</v>
      </c>
      <c r="K249" s="6">
        <f>INDEX('Rm, МПа'!$D:$P,ROW(K249),COLUMN($P249)-COLUMN(K249)+1)</f>
        <v>608</v>
      </c>
      <c r="L249" s="6">
        <f>INDEX('Rm, МПа'!$D:$P,ROW(L249),COLUMN($P249)-COLUMN(L249)+1)</f>
        <v>628</v>
      </c>
      <c r="M249" s="6">
        <f>INDEX('Rm, МПа'!$D:$P,ROW(M249),COLUMN($P249)-COLUMN(M249)+1)</f>
        <v>628</v>
      </c>
      <c r="N249" s="6">
        <f>INDEX('Rm, МПа'!$D:$P,ROW(N249),COLUMN($P249)-COLUMN(N249)+1)</f>
        <v>657</v>
      </c>
      <c r="O249" s="6">
        <f>INDEX('Rm, МПа'!$D:$P,ROW(O249),COLUMN($P249)-COLUMN(O249)+1)</f>
        <v>687</v>
      </c>
      <c r="P249" s="16">
        <f>INDEX('Rm, МПа'!$D:$P,ROW(P249),COLUMN($P249)-COLUMN(P249)+1)</f>
        <v>687</v>
      </c>
      <c r="Q249" s="15" t="str">
        <f>INDEX('Rp0,2, МПа'!$D:$P,ROW(D249),COLUMN($P249)-COLUMN(D249)+1)</f>
        <v>-</v>
      </c>
      <c r="R249" s="6" t="str">
        <f>INDEX('Rp0,2, МПа'!$D:$P,ROW(E249),COLUMN($P249)-COLUMN(E249)+1)</f>
        <v>-</v>
      </c>
      <c r="S249" s="6" t="str">
        <f>INDEX('Rp0,2, МПа'!$D:$P,ROW(F249),COLUMN($P249)-COLUMN(F249)+1)</f>
        <v>-</v>
      </c>
      <c r="T249" s="6" t="str">
        <f>INDEX('Rp0,2, МПа'!$D:$P,ROW(G249),COLUMN($P249)-COLUMN(G249)+1)</f>
        <v>-</v>
      </c>
      <c r="U249" s="6" t="str">
        <f>INDEX('Rp0,2, МПа'!$D:$P,ROW(H249),COLUMN($P249)-COLUMN(H249)+1)</f>
        <v>-</v>
      </c>
      <c r="V249" s="6">
        <f>INDEX('Rp0,2, МПа'!$D:$P,ROW(I249),COLUMN($P249)-COLUMN(I249)+1)</f>
        <v>476</v>
      </c>
      <c r="W249" s="6">
        <f>INDEX('Rp0,2, МПа'!$D:$P,ROW(J249),COLUMN($P249)-COLUMN(J249)+1)</f>
        <v>551</v>
      </c>
      <c r="X249" s="6">
        <f>INDEX('Rp0,2, МПа'!$D:$P,ROW(K249),COLUMN($P249)-COLUMN(K249)+1)</f>
        <v>562</v>
      </c>
      <c r="Y249" s="6">
        <f>INDEX('Rp0,2, МПа'!$D:$P,ROW(L249),COLUMN($P249)-COLUMN(L249)+1)</f>
        <v>583</v>
      </c>
      <c r="Z249" s="6">
        <f>INDEX('Rp0,2, МПа'!$D:$P,ROW(M249),COLUMN($P249)-COLUMN(M249)+1)</f>
        <v>583</v>
      </c>
      <c r="AA249" s="6">
        <f>INDEX('Rp0,2, МПа'!$D:$P,ROW(N249),COLUMN($P249)-COLUMN(N249)+1)</f>
        <v>615</v>
      </c>
      <c r="AB249" s="6">
        <f>INDEX('Rp0,2, МПа'!$D:$P,ROW(O249),COLUMN($P249)-COLUMN(O249)+1)</f>
        <v>640</v>
      </c>
      <c r="AC249" s="16">
        <f>INDEX('Rp0,2, МПа'!$D:$P,ROW(P249),COLUMN($P249)-COLUMN(P249)+1)</f>
        <v>640</v>
      </c>
    </row>
    <row r="250" spans="1:29" x14ac:dyDescent="0.25">
      <c r="A250" s="10" t="str">
        <f>INDEX('Обработка исходного'!B:B,ROW($B$3)+4*(ROW($B250)-ROW($B$3)))</f>
        <v>Сталь легированная хромомолибденованадиевая</v>
      </c>
      <c r="B250" s="10" t="str">
        <f>INDEX('Обработка исходного'!D:D,ROW($B$3)+4*(ROW($B250)-ROW($B$3)))</f>
        <v>38ХН3МФА</v>
      </c>
      <c r="C250" s="10" t="str">
        <f>IF(ISBLANK(INDEX('Обработка исходного'!E:E,ROW($B$3)+4*(ROW($B250)-ROW($B$3)))),"",INDEX('Обработка исходного'!E:E,ROW($B$3)+4*(ROW($B250)-ROW($B$3))))</f>
        <v>Заготовки крепежных деталей толщиной до 200 мм, КП685*</v>
      </c>
      <c r="D250" s="15" t="str">
        <f>INDEX('Rm, МПа'!$D:$P,ROW(D250),COLUMN($P250)-COLUMN(D250)+1)</f>
        <v>-</v>
      </c>
      <c r="E250" s="6" t="str">
        <f>INDEX('Rm, МПа'!$D:$P,ROW(E250),COLUMN($P250)-COLUMN(E250)+1)</f>
        <v>-</v>
      </c>
      <c r="F250" s="6" t="str">
        <f>INDEX('Rm, МПа'!$D:$P,ROW(F250),COLUMN($P250)-COLUMN(F250)+1)</f>
        <v>-</v>
      </c>
      <c r="G250" s="6" t="str">
        <f>INDEX('Rm, МПа'!$D:$P,ROW(G250),COLUMN($P250)-COLUMN(G250)+1)</f>
        <v>-</v>
      </c>
      <c r="H250" s="6" t="str">
        <f>INDEX('Rm, МПа'!$D:$P,ROW(H250),COLUMN($P250)-COLUMN(H250)+1)</f>
        <v>-</v>
      </c>
      <c r="I250" s="6">
        <f>INDEX('Rm, МПа'!$D:$P,ROW(I250),COLUMN($P250)-COLUMN(I250)+1)</f>
        <v>667</v>
      </c>
      <c r="J250" s="6">
        <f>INDEX('Rm, МПа'!$D:$P,ROW(J250),COLUMN($P250)-COLUMN(J250)+1)</f>
        <v>687</v>
      </c>
      <c r="K250" s="6">
        <f>INDEX('Rm, МПа'!$D:$P,ROW(K250),COLUMN($P250)-COLUMN(K250)+1)</f>
        <v>706</v>
      </c>
      <c r="L250" s="6">
        <f>INDEX('Rm, МПа'!$D:$P,ROW(L250),COLUMN($P250)-COLUMN(L250)+1)</f>
        <v>726</v>
      </c>
      <c r="M250" s="6">
        <f>INDEX('Rm, МПа'!$D:$P,ROW(M250),COLUMN($P250)-COLUMN(M250)+1)</f>
        <v>726</v>
      </c>
      <c r="N250" s="6">
        <f>INDEX('Rm, МПа'!$D:$P,ROW(N250),COLUMN($P250)-COLUMN(N250)+1)</f>
        <v>755</v>
      </c>
      <c r="O250" s="6">
        <f>INDEX('Rm, МПа'!$D:$P,ROW(O250),COLUMN($P250)-COLUMN(O250)+1)</f>
        <v>785</v>
      </c>
      <c r="P250" s="16">
        <f>INDEX('Rm, МПа'!$D:$P,ROW(P250),COLUMN($P250)-COLUMN(P250)+1)</f>
        <v>785</v>
      </c>
      <c r="Q250" s="15" t="str">
        <f>INDEX('Rp0,2, МПа'!$D:$P,ROW(D250),COLUMN($P250)-COLUMN(D250)+1)</f>
        <v>-</v>
      </c>
      <c r="R250" s="6" t="str">
        <f>INDEX('Rp0,2, МПа'!$D:$P,ROW(E250),COLUMN($P250)-COLUMN(E250)+1)</f>
        <v>-</v>
      </c>
      <c r="S250" s="6" t="str">
        <f>INDEX('Rp0,2, МПа'!$D:$P,ROW(F250),COLUMN($P250)-COLUMN(F250)+1)</f>
        <v>-</v>
      </c>
      <c r="T250" s="6" t="str">
        <f>INDEX('Rp0,2, МПа'!$D:$P,ROW(G250),COLUMN($P250)-COLUMN(G250)+1)</f>
        <v>-</v>
      </c>
      <c r="U250" s="6" t="str">
        <f>INDEX('Rp0,2, МПа'!$D:$P,ROW(H250),COLUMN($P250)-COLUMN(H250)+1)</f>
        <v>-</v>
      </c>
      <c r="V250" s="6">
        <f>INDEX('Rp0,2, МПа'!$D:$P,ROW(I250),COLUMN($P250)-COLUMN(I250)+1)</f>
        <v>540</v>
      </c>
      <c r="W250" s="6">
        <f>INDEX('Rp0,2, МПа'!$D:$P,ROW(J250),COLUMN($P250)-COLUMN(J250)+1)</f>
        <v>589</v>
      </c>
      <c r="X250" s="6">
        <f>INDEX('Rp0,2, МПа'!$D:$P,ROW(K250),COLUMN($P250)-COLUMN(K250)+1)</f>
        <v>608</v>
      </c>
      <c r="Y250" s="6">
        <f>INDEX('Rp0,2, МПа'!$D:$P,ROW(L250),COLUMN($P250)-COLUMN(L250)+1)</f>
        <v>628</v>
      </c>
      <c r="Z250" s="6">
        <f>INDEX('Rp0,2, МПа'!$D:$P,ROW(M250),COLUMN($P250)-COLUMN(M250)+1)</f>
        <v>638</v>
      </c>
      <c r="AA250" s="6">
        <f>INDEX('Rp0,2, МПа'!$D:$P,ROW(N250),COLUMN($P250)-COLUMN(N250)+1)</f>
        <v>657</v>
      </c>
      <c r="AB250" s="6">
        <f>INDEX('Rp0,2, МПа'!$D:$P,ROW(O250),COLUMN($P250)-COLUMN(O250)+1)</f>
        <v>685</v>
      </c>
      <c r="AC250" s="16">
        <f>INDEX('Rp0,2, МПа'!$D:$P,ROW(P250),COLUMN($P250)-COLUMN(P250)+1)</f>
        <v>685</v>
      </c>
    </row>
    <row r="251" spans="1:29" x14ac:dyDescent="0.25">
      <c r="A251" s="10" t="str">
        <f>INDEX('Обработка исходного'!B:B,ROW($B$3)+4*(ROW($B251)-ROW($B$3)))</f>
        <v>Сталь легированная хромомолибденованадиевая</v>
      </c>
      <c r="B251" s="10" t="str">
        <f>INDEX('Обработка исходного'!D:D,ROW($B$3)+4*(ROW($B251)-ROW($B$3)))</f>
        <v>38ХН3МФА</v>
      </c>
      <c r="C251" s="10" t="str">
        <f>IF(ISBLANK(INDEX('Обработка исходного'!E:E,ROW($B$3)+4*(ROW($B251)-ROW($B$3)))),"",INDEX('Обработка исходного'!E:E,ROW($B$3)+4*(ROW($B251)-ROW($B$3))))</f>
        <v>Заготовки крепежных деталей толщиной до 200 мм, КП785*</v>
      </c>
      <c r="D251" s="15" t="str">
        <f>INDEX('Rm, МПа'!$D:$P,ROW(D251),COLUMN($P251)-COLUMN(D251)+1)</f>
        <v>-</v>
      </c>
      <c r="E251" s="6" t="str">
        <f>INDEX('Rm, МПа'!$D:$P,ROW(E251),COLUMN($P251)-COLUMN(E251)+1)</f>
        <v>-</v>
      </c>
      <c r="F251" s="6" t="str">
        <f>INDEX('Rm, МПа'!$D:$P,ROW(F251),COLUMN($P251)-COLUMN(F251)+1)</f>
        <v>-</v>
      </c>
      <c r="G251" s="6" t="str">
        <f>INDEX('Rm, МПа'!$D:$P,ROW(G251),COLUMN($P251)-COLUMN(G251)+1)</f>
        <v>-</v>
      </c>
      <c r="H251" s="6" t="str">
        <f>INDEX('Rm, МПа'!$D:$P,ROW(H251),COLUMN($P251)-COLUMN(H251)+1)</f>
        <v>-</v>
      </c>
      <c r="I251" s="6">
        <f>INDEX('Rm, МПа'!$D:$P,ROW(I251),COLUMN($P251)-COLUMN(I251)+1)</f>
        <v>746</v>
      </c>
      <c r="J251" s="6">
        <f>INDEX('Rm, МПа'!$D:$P,ROW(J251),COLUMN($P251)-COLUMN(J251)+1)</f>
        <v>785</v>
      </c>
      <c r="K251" s="6">
        <f>INDEX('Rm, МПа'!$D:$P,ROW(K251),COLUMN($P251)-COLUMN(K251)+1)</f>
        <v>785</v>
      </c>
      <c r="L251" s="6">
        <f>INDEX('Rm, МПа'!$D:$P,ROW(L251),COLUMN($P251)-COLUMN(L251)+1)</f>
        <v>814</v>
      </c>
      <c r="M251" s="6">
        <f>INDEX('Rm, МПа'!$D:$P,ROW(M251),COLUMN($P251)-COLUMN(M251)+1)</f>
        <v>824</v>
      </c>
      <c r="N251" s="6">
        <f>INDEX('Rm, МПа'!$D:$P,ROW(N251),COLUMN($P251)-COLUMN(N251)+1)</f>
        <v>844</v>
      </c>
      <c r="O251" s="6">
        <f>INDEX('Rm, МПа'!$D:$P,ROW(O251),COLUMN($P251)-COLUMN(O251)+1)</f>
        <v>883</v>
      </c>
      <c r="P251" s="16">
        <f>INDEX('Rm, МПа'!$D:$P,ROW(P251),COLUMN($P251)-COLUMN(P251)+1)</f>
        <v>883</v>
      </c>
      <c r="Q251" s="15" t="str">
        <f>INDEX('Rp0,2, МПа'!$D:$P,ROW(D251),COLUMN($P251)-COLUMN(D251)+1)</f>
        <v>-</v>
      </c>
      <c r="R251" s="6" t="str">
        <f>INDEX('Rp0,2, МПа'!$D:$P,ROW(E251),COLUMN($P251)-COLUMN(E251)+1)</f>
        <v>-</v>
      </c>
      <c r="S251" s="6" t="str">
        <f>INDEX('Rp0,2, МПа'!$D:$P,ROW(F251),COLUMN($P251)-COLUMN(F251)+1)</f>
        <v>-</v>
      </c>
      <c r="T251" s="6" t="str">
        <f>INDEX('Rp0,2, МПа'!$D:$P,ROW(G251),COLUMN($P251)-COLUMN(G251)+1)</f>
        <v>-</v>
      </c>
      <c r="U251" s="6" t="str">
        <f>INDEX('Rp0,2, МПа'!$D:$P,ROW(H251),COLUMN($P251)-COLUMN(H251)+1)</f>
        <v>-</v>
      </c>
      <c r="V251" s="6">
        <f>INDEX('Rp0,2, МПа'!$D:$P,ROW(I251),COLUMN($P251)-COLUMN(I251)+1)</f>
        <v>638</v>
      </c>
      <c r="W251" s="6">
        <f>INDEX('Rp0,2, МПа'!$D:$P,ROW(J251),COLUMN($P251)-COLUMN(J251)+1)</f>
        <v>677</v>
      </c>
      <c r="X251" s="6">
        <f>INDEX('Rp0,2, МПа'!$D:$P,ROW(K251),COLUMN($P251)-COLUMN(K251)+1)</f>
        <v>697</v>
      </c>
      <c r="Y251" s="6">
        <f>INDEX('Rp0,2, МПа'!$D:$P,ROW(L251),COLUMN($P251)-COLUMN(L251)+1)</f>
        <v>716</v>
      </c>
      <c r="Z251" s="6">
        <f>INDEX('Rp0,2, МПа'!$D:$P,ROW(M251),COLUMN($P251)-COLUMN(M251)+1)</f>
        <v>726</v>
      </c>
      <c r="AA251" s="6">
        <f>INDEX('Rp0,2, МПа'!$D:$P,ROW(N251),COLUMN($P251)-COLUMN(N251)+1)</f>
        <v>746</v>
      </c>
      <c r="AB251" s="6">
        <f>INDEX('Rp0,2, МПа'!$D:$P,ROW(O251),COLUMN($P251)-COLUMN(O251)+1)</f>
        <v>785</v>
      </c>
      <c r="AC251" s="16">
        <f>INDEX('Rp0,2, МПа'!$D:$P,ROW(P251),COLUMN($P251)-COLUMN(P251)+1)</f>
        <v>785</v>
      </c>
    </row>
    <row r="252" spans="1:29" x14ac:dyDescent="0.25">
      <c r="A252" s="10" t="str">
        <f>INDEX('Обработка исходного'!B:B,ROW($B$3)+4*(ROW($B252)-ROW($B$3)))</f>
        <v>Сталь легированная хромомолибденованадиевая</v>
      </c>
      <c r="B252" s="10" t="str">
        <f>INDEX('Обработка исходного'!D:D,ROW($B$3)+4*(ROW($B252)-ROW($B$3)))</f>
        <v>38ХН3МФА</v>
      </c>
      <c r="C252" s="10" t="str">
        <f>IF(ISBLANK(INDEX('Обработка исходного'!E:E,ROW($B$3)+4*(ROW($B252)-ROW($B$3)))),"",INDEX('Обработка исходного'!E:E,ROW($B$3)+4*(ROW($B252)-ROW($B$3))))</f>
        <v>Заготовки крепежных деталей толщиной до 200 мм, КП880*</v>
      </c>
      <c r="D252" s="15" t="str">
        <f>INDEX('Rm, МПа'!$D:$P,ROW(D252),COLUMN($P252)-COLUMN(D252)+1)</f>
        <v>-</v>
      </c>
      <c r="E252" s="6" t="str">
        <f>INDEX('Rm, МПа'!$D:$P,ROW(E252),COLUMN($P252)-COLUMN(E252)+1)</f>
        <v>-</v>
      </c>
      <c r="F252" s="6" t="str">
        <f>INDEX('Rm, МПа'!$D:$P,ROW(F252),COLUMN($P252)-COLUMN(F252)+1)</f>
        <v>-</v>
      </c>
      <c r="G252" s="6" t="str">
        <f>INDEX('Rm, МПа'!$D:$P,ROW(G252),COLUMN($P252)-COLUMN(G252)+1)</f>
        <v>-</v>
      </c>
      <c r="H252" s="6" t="str">
        <f>INDEX('Rm, МПа'!$D:$P,ROW(H252),COLUMN($P252)-COLUMN(H252)+1)</f>
        <v>-</v>
      </c>
      <c r="I252" s="6">
        <f>INDEX('Rm, МПа'!$D:$P,ROW(I252),COLUMN($P252)-COLUMN(I252)+1)</f>
        <v>834</v>
      </c>
      <c r="J252" s="6">
        <f>INDEX('Rm, МПа'!$D:$P,ROW(J252),COLUMN($P252)-COLUMN(J252)+1)</f>
        <v>863</v>
      </c>
      <c r="K252" s="6">
        <f>INDEX('Rm, МПа'!$D:$P,ROW(K252),COLUMN($P252)-COLUMN(K252)+1)</f>
        <v>883</v>
      </c>
      <c r="L252" s="6">
        <f>INDEX('Rm, МПа'!$D:$P,ROW(L252),COLUMN($P252)-COLUMN(L252)+1)</f>
        <v>903</v>
      </c>
      <c r="M252" s="6">
        <f>INDEX('Rm, МПа'!$D:$P,ROW(M252),COLUMN($P252)-COLUMN(M252)+1)</f>
        <v>912</v>
      </c>
      <c r="N252" s="6">
        <f>INDEX('Rm, МПа'!$D:$P,ROW(N252),COLUMN($P252)-COLUMN(N252)+1)</f>
        <v>942</v>
      </c>
      <c r="O252" s="6">
        <f>INDEX('Rm, МПа'!$D:$P,ROW(O252),COLUMN($P252)-COLUMN(O252)+1)</f>
        <v>981</v>
      </c>
      <c r="P252" s="16">
        <f>INDEX('Rm, МПа'!$D:$P,ROW(P252),COLUMN($P252)-COLUMN(P252)+1)</f>
        <v>981</v>
      </c>
      <c r="Q252" s="15" t="str">
        <f>INDEX('Rp0,2, МПа'!$D:$P,ROW(D252),COLUMN($P252)-COLUMN(D252)+1)</f>
        <v>-</v>
      </c>
      <c r="R252" s="6" t="str">
        <f>INDEX('Rp0,2, МПа'!$D:$P,ROW(E252),COLUMN($P252)-COLUMN(E252)+1)</f>
        <v>-</v>
      </c>
      <c r="S252" s="6" t="str">
        <f>INDEX('Rp0,2, МПа'!$D:$P,ROW(F252),COLUMN($P252)-COLUMN(F252)+1)</f>
        <v>-</v>
      </c>
      <c r="T252" s="6" t="str">
        <f>INDEX('Rp0,2, МПа'!$D:$P,ROW(G252),COLUMN($P252)-COLUMN(G252)+1)</f>
        <v>-</v>
      </c>
      <c r="U252" s="6" t="str">
        <f>INDEX('Rp0,2, МПа'!$D:$P,ROW(H252),COLUMN($P252)-COLUMN(H252)+1)</f>
        <v>-</v>
      </c>
      <c r="V252" s="6">
        <f>INDEX('Rp0,2, МПа'!$D:$P,ROW(I252),COLUMN($P252)-COLUMN(I252)+1)</f>
        <v>746</v>
      </c>
      <c r="W252" s="6">
        <f>INDEX('Rp0,2, МПа'!$D:$P,ROW(J252),COLUMN($P252)-COLUMN(J252)+1)</f>
        <v>765</v>
      </c>
      <c r="X252" s="6">
        <f>INDEX('Rp0,2, МПа'!$D:$P,ROW(K252),COLUMN($P252)-COLUMN(K252)+1)</f>
        <v>785</v>
      </c>
      <c r="Y252" s="6">
        <f>INDEX('Rp0,2, МПа'!$D:$P,ROW(L252),COLUMN($P252)-COLUMN(L252)+1)</f>
        <v>804</v>
      </c>
      <c r="Z252" s="6">
        <f>INDEX('Rp0,2, МПа'!$D:$P,ROW(M252),COLUMN($P252)-COLUMN(M252)+1)</f>
        <v>814</v>
      </c>
      <c r="AA252" s="6">
        <f>INDEX('Rp0,2, МПа'!$D:$P,ROW(N252),COLUMN($P252)-COLUMN(N252)+1)</f>
        <v>844</v>
      </c>
      <c r="AB252" s="6">
        <f>INDEX('Rp0,2, МПа'!$D:$P,ROW(O252),COLUMN($P252)-COLUMN(O252)+1)</f>
        <v>880</v>
      </c>
      <c r="AC252" s="16">
        <f>INDEX('Rp0,2, МПа'!$D:$P,ROW(P252),COLUMN($P252)-COLUMN(P252)+1)</f>
        <v>880</v>
      </c>
    </row>
    <row r="253" spans="1:29" x14ac:dyDescent="0.25">
      <c r="A253" s="10" t="str">
        <f>INDEX('Обработка исходного'!B:B,ROW($B$3)+4*(ROW($B253)-ROW($B$3)))</f>
        <v>Сталь легированная хромомолибденованадиевая</v>
      </c>
      <c r="B253" s="10" t="str">
        <f>INDEX('Обработка исходного'!D:D,ROW($B$3)+4*(ROW($B253)-ROW($B$3)))</f>
        <v>20Х1М1Ф1БР</v>
      </c>
      <c r="C253" s="10" t="str">
        <f>IF(ISBLANK(INDEX('Обработка исходного'!E:E,ROW($B$3)+4*(ROW($B253)-ROW($B$3)))),"",INDEX('Обработка исходного'!E:E,ROW($B$3)+4*(ROW($B253)-ROW($B$3))))</f>
        <v>Заготовки крепежных деталей толщиной до 200 мм, КП670*</v>
      </c>
      <c r="D253" s="15" t="str">
        <f>INDEX('Rm, МПа'!$D:$P,ROW(D253),COLUMN($P253)-COLUMN(D253)+1)</f>
        <v>-</v>
      </c>
      <c r="E253" s="6" t="str">
        <f>INDEX('Rm, МПа'!$D:$P,ROW(E253),COLUMN($P253)-COLUMN(E253)+1)</f>
        <v>-</v>
      </c>
      <c r="F253" s="6">
        <f>INDEX('Rm, МПа'!$D:$P,ROW(F253),COLUMN($P253)-COLUMN(F253)+1)</f>
        <v>598</v>
      </c>
      <c r="G253" s="6">
        <f>INDEX('Rm, МПа'!$D:$P,ROW(G253),COLUMN($P253)-COLUMN(G253)+1)</f>
        <v>647</v>
      </c>
      <c r="H253" s="6">
        <f>INDEX('Rm, МПа'!$D:$P,ROW(H253),COLUMN($P253)-COLUMN(H253)+1)</f>
        <v>697</v>
      </c>
      <c r="I253" s="6">
        <f>INDEX('Rm, МПа'!$D:$P,ROW(I253),COLUMN($P253)-COLUMN(I253)+1)</f>
        <v>716</v>
      </c>
      <c r="J253" s="6">
        <f>INDEX('Rm, МПа'!$D:$P,ROW(J253),COLUMN($P253)-COLUMN(J253)+1)</f>
        <v>726</v>
      </c>
      <c r="K253" s="6">
        <f>INDEX('Rm, МПа'!$D:$P,ROW(K253),COLUMN($P253)-COLUMN(K253)+1)</f>
        <v>736</v>
      </c>
      <c r="L253" s="6">
        <f>INDEX('Rm, МПа'!$D:$P,ROW(L253),COLUMN($P253)-COLUMN(L253)+1)</f>
        <v>746</v>
      </c>
      <c r="M253" s="6">
        <f>INDEX('Rm, МПа'!$D:$P,ROW(M253),COLUMN($P253)-COLUMN(M253)+1)</f>
        <v>755</v>
      </c>
      <c r="N253" s="6">
        <f>INDEX('Rm, МПа'!$D:$P,ROW(N253),COLUMN($P253)-COLUMN(N253)+1)</f>
        <v>765</v>
      </c>
      <c r="O253" s="6">
        <f>INDEX('Rm, МПа'!$D:$P,ROW(O253),COLUMN($P253)-COLUMN(O253)+1)</f>
        <v>775</v>
      </c>
      <c r="P253" s="16">
        <f>INDEX('Rm, МПа'!$D:$P,ROW(P253),COLUMN($P253)-COLUMN(P253)+1)</f>
        <v>785</v>
      </c>
      <c r="Q253" s="15" t="str">
        <f>INDEX('Rp0,2, МПа'!$D:$P,ROW(D253),COLUMN($P253)-COLUMN(D253)+1)</f>
        <v>-</v>
      </c>
      <c r="R253" s="6" t="str">
        <f>INDEX('Rp0,2, МПа'!$D:$P,ROW(E253),COLUMN($P253)-COLUMN(E253)+1)</f>
        <v>-</v>
      </c>
      <c r="S253" s="6">
        <f>INDEX('Rp0,2, МПа'!$D:$P,ROW(F253),COLUMN($P253)-COLUMN(F253)+1)</f>
        <v>470</v>
      </c>
      <c r="T253" s="6">
        <f>INDEX('Rp0,2, МПа'!$D:$P,ROW(G253),COLUMN($P253)-COLUMN(G253)+1)</f>
        <v>490</v>
      </c>
      <c r="U253" s="6">
        <f>INDEX('Rp0,2, МПа'!$D:$P,ROW(H253),COLUMN($P253)-COLUMN(H253)+1)</f>
        <v>510</v>
      </c>
      <c r="V253" s="6">
        <f>INDEX('Rp0,2, МПа'!$D:$P,ROW(I253),COLUMN($P253)-COLUMN(I253)+1)</f>
        <v>519</v>
      </c>
      <c r="W253" s="6">
        <f>INDEX('Rp0,2, МПа'!$D:$P,ROW(J253),COLUMN($P253)-COLUMN(J253)+1)</f>
        <v>568</v>
      </c>
      <c r="X253" s="6">
        <f>INDEX('Rp0,2, МПа'!$D:$P,ROW(K253),COLUMN($P253)-COLUMN(K253)+1)</f>
        <v>598</v>
      </c>
      <c r="Y253" s="6">
        <f>INDEX('Rp0,2, МПа'!$D:$P,ROW(L253),COLUMN($P253)-COLUMN(L253)+1)</f>
        <v>627</v>
      </c>
      <c r="Z253" s="6">
        <f>INDEX('Rp0,2, МПа'!$D:$P,ROW(M253),COLUMN($P253)-COLUMN(M253)+1)</f>
        <v>647</v>
      </c>
      <c r="AA253" s="6">
        <f>INDEX('Rp0,2, МПа'!$D:$P,ROW(N253),COLUMN($P253)-COLUMN(N253)+1)</f>
        <v>657</v>
      </c>
      <c r="AB253" s="6">
        <f>INDEX('Rp0,2, МПа'!$D:$P,ROW(O253),COLUMN($P253)-COLUMN(O253)+1)</f>
        <v>670</v>
      </c>
      <c r="AC253" s="16">
        <f>INDEX('Rp0,2, МПа'!$D:$P,ROW(P253),COLUMN($P253)-COLUMN(P253)+1)</f>
        <v>670</v>
      </c>
    </row>
    <row r="254" spans="1:29" ht="25.5" x14ac:dyDescent="0.25">
      <c r="A254" s="10" t="str">
        <f>INDEX('Обработка исходного'!B:B,ROW($B$3)+4*(ROW($B254)-ROW($B$3)))</f>
        <v>Сталь легированная кремнемарганцовистая</v>
      </c>
      <c r="B254" s="10" t="str">
        <f>INDEX('Обработка исходного'!D:D,ROW($B$3)+4*(ROW($B254)-ROW($B$3)))</f>
        <v>15ГС</v>
      </c>
      <c r="C254" s="10" t="str">
        <f>IF(ISBLANK(INDEX('Обработка исходного'!E:E,ROW($B$3)+4*(ROW($B254)-ROW($B$3)))),"",INDEX('Обработка исходного'!E:E,ROW($B$3)+4*(ROW($B254)-ROW($B$3))))</f>
        <v>Трубы бесшовные горячекатаные наружным диаметром от 10 до 465 мм с толщиной стенки от 2 до 60 мм</v>
      </c>
      <c r="D254" s="15" t="str">
        <f>INDEX('Rm, МПа'!$D:$P,ROW(D254),COLUMN($P254)-COLUMN(D254)+1)</f>
        <v>-</v>
      </c>
      <c r="E254" s="6" t="str">
        <f>INDEX('Rm, МПа'!$D:$P,ROW(E254),COLUMN($P254)-COLUMN(E254)+1)</f>
        <v>-</v>
      </c>
      <c r="F254" s="6" t="str">
        <f>INDEX('Rm, МПа'!$D:$P,ROW(F254),COLUMN($P254)-COLUMN(F254)+1)</f>
        <v>-</v>
      </c>
      <c r="G254" s="6" t="str">
        <f>INDEX('Rm, МПа'!$D:$P,ROW(G254),COLUMN($P254)-COLUMN(G254)+1)</f>
        <v>-</v>
      </c>
      <c r="H254" s="6">
        <f>INDEX('Rm, МПа'!$D:$P,ROW(H254),COLUMN($P254)-COLUMN(H254)+1)</f>
        <v>412</v>
      </c>
      <c r="I254" s="6">
        <f>INDEX('Rm, МПа'!$D:$P,ROW(I254),COLUMN($P254)-COLUMN(I254)+1)</f>
        <v>412</v>
      </c>
      <c r="J254" s="6">
        <f>INDEX('Rm, МПа'!$D:$P,ROW(J254),COLUMN($P254)-COLUMN(J254)+1)</f>
        <v>412</v>
      </c>
      <c r="K254" s="6">
        <f>INDEX('Rm, МПа'!$D:$P,ROW(K254),COLUMN($P254)-COLUMN(K254)+1)</f>
        <v>422</v>
      </c>
      <c r="L254" s="6">
        <f>INDEX('Rm, МПа'!$D:$P,ROW(L254),COLUMN($P254)-COLUMN(L254)+1)</f>
        <v>441</v>
      </c>
      <c r="M254" s="6">
        <f>INDEX('Rm, МПа'!$D:$P,ROW(M254),COLUMN($P254)-COLUMN(M254)+1)</f>
        <v>451</v>
      </c>
      <c r="N254" s="6">
        <f>INDEX('Rm, МПа'!$D:$P,ROW(N254),COLUMN($P254)-COLUMN(N254)+1)</f>
        <v>461</v>
      </c>
      <c r="O254" s="6">
        <f>INDEX('Rm, МПа'!$D:$P,ROW(O254),COLUMN($P254)-COLUMN(O254)+1)</f>
        <v>471</v>
      </c>
      <c r="P254" s="16">
        <f>INDEX('Rm, МПа'!$D:$P,ROW(P254),COLUMN($P254)-COLUMN(P254)+1)</f>
        <v>491</v>
      </c>
      <c r="Q254" s="15" t="str">
        <f>INDEX('Rp0,2, МПа'!$D:$P,ROW(D254),COLUMN($P254)-COLUMN(D254)+1)</f>
        <v>-</v>
      </c>
      <c r="R254" s="6" t="str">
        <f>INDEX('Rp0,2, МПа'!$D:$P,ROW(E254),COLUMN($P254)-COLUMN(E254)+1)</f>
        <v>-</v>
      </c>
      <c r="S254" s="6" t="str">
        <f>INDEX('Rp0,2, МПа'!$D:$P,ROW(F254),COLUMN($P254)-COLUMN(F254)+1)</f>
        <v>-</v>
      </c>
      <c r="T254" s="6" t="str">
        <f>INDEX('Rp0,2, МПа'!$D:$P,ROW(G254),COLUMN($P254)-COLUMN(G254)+1)</f>
        <v>-</v>
      </c>
      <c r="U254" s="6">
        <f>INDEX('Rp0,2, МПа'!$D:$P,ROW(H254),COLUMN($P254)-COLUMN(H254)+1)</f>
        <v>167</v>
      </c>
      <c r="V254" s="6">
        <f>INDEX('Rp0,2, МПа'!$D:$P,ROW(I254),COLUMN($P254)-COLUMN(I254)+1)</f>
        <v>196</v>
      </c>
      <c r="W254" s="6">
        <f>INDEX('Rp0,2, МПа'!$D:$P,ROW(J254),COLUMN($P254)-COLUMN(J254)+1)</f>
        <v>226</v>
      </c>
      <c r="X254" s="6">
        <f>INDEX('Rp0,2, МПа'!$D:$P,ROW(K254),COLUMN($P254)-COLUMN(K254)+1)</f>
        <v>245</v>
      </c>
      <c r="Y254" s="6">
        <f>INDEX('Rp0,2, МПа'!$D:$P,ROW(L254),COLUMN($P254)-COLUMN(L254)+1)</f>
        <v>255</v>
      </c>
      <c r="Z254" s="6">
        <f>INDEX('Rp0,2, МПа'!$D:$P,ROW(M254),COLUMN($P254)-COLUMN(M254)+1)</f>
        <v>255</v>
      </c>
      <c r="AA254" s="6">
        <f>INDEX('Rp0,2, МПа'!$D:$P,ROW(N254),COLUMN($P254)-COLUMN(N254)+1)</f>
        <v>265</v>
      </c>
      <c r="AB254" s="6">
        <f>INDEX('Rp0,2, МПа'!$D:$P,ROW(O254),COLUMN($P254)-COLUMN(O254)+1)</f>
        <v>265</v>
      </c>
      <c r="AC254" s="16">
        <f>INDEX('Rp0,2, МПа'!$D:$P,ROW(P254),COLUMN($P254)-COLUMN(P254)+1)</f>
        <v>275</v>
      </c>
    </row>
    <row r="255" spans="1:29" x14ac:dyDescent="0.25">
      <c r="A255" s="10" t="str">
        <f>INDEX('Обработка исходного'!B:B,ROW($B$3)+4*(ROW($B255)-ROW($B$3)))</f>
        <v>Сталь легированная кремнемарганцовистая</v>
      </c>
      <c r="B255" s="10" t="str">
        <f>INDEX('Обработка исходного'!D:D,ROW($B$3)+4*(ROW($B255)-ROW($B$3)))</f>
        <v>16ГС</v>
      </c>
      <c r="C255" s="10" t="str">
        <f>IF(ISBLANK(INDEX('Обработка исходного'!E:E,ROW($B$3)+4*(ROW($B255)-ROW($B$3)))),"",INDEX('Обработка исходного'!E:E,ROW($B$3)+4*(ROW($B255)-ROW($B$3))))</f>
        <v>Листы горячекатаные толщиной от 2 до 160 мм</v>
      </c>
      <c r="D255" s="15" t="str">
        <f>INDEX('Rm, МПа'!$D:$P,ROW(D255),COLUMN($P255)-COLUMN(D255)+1)</f>
        <v>-</v>
      </c>
      <c r="E255" s="6" t="str">
        <f>INDEX('Rm, МПа'!$D:$P,ROW(E255),COLUMN($P255)-COLUMN(E255)+1)</f>
        <v>-</v>
      </c>
      <c r="F255" s="6" t="str">
        <f>INDEX('Rm, МПа'!$D:$P,ROW(F255),COLUMN($P255)-COLUMN(F255)+1)</f>
        <v>-</v>
      </c>
      <c r="G255" s="6" t="str">
        <f>INDEX('Rm, МПа'!$D:$P,ROW(G255),COLUMN($P255)-COLUMN(G255)+1)</f>
        <v>-</v>
      </c>
      <c r="H255" s="6" t="str">
        <f>INDEX('Rm, МПа'!$D:$P,ROW(H255),COLUMN($P255)-COLUMN(H255)+1)</f>
        <v>-</v>
      </c>
      <c r="I255" s="6">
        <f>INDEX('Rm, МПа'!$D:$P,ROW(I255),COLUMN($P255)-COLUMN(I255)+1)</f>
        <v>373</v>
      </c>
      <c r="J255" s="6">
        <f>INDEX('Rm, МПа'!$D:$P,ROW(J255),COLUMN($P255)-COLUMN(J255)+1)</f>
        <v>373</v>
      </c>
      <c r="K255" s="6">
        <f>INDEX('Rm, МПа'!$D:$P,ROW(K255),COLUMN($P255)-COLUMN(K255)+1)</f>
        <v>392</v>
      </c>
      <c r="L255" s="6">
        <f>INDEX('Rm, МПа'!$D:$P,ROW(L255),COLUMN($P255)-COLUMN(L255)+1)</f>
        <v>392</v>
      </c>
      <c r="M255" s="6">
        <f>INDEX('Rm, МПа'!$D:$P,ROW(M255),COLUMN($P255)-COLUMN(M255)+1)</f>
        <v>392</v>
      </c>
      <c r="N255" s="6">
        <f>INDEX('Rm, МПа'!$D:$P,ROW(N255),COLUMN($P255)-COLUMN(N255)+1)</f>
        <v>392</v>
      </c>
      <c r="O255" s="6">
        <f>INDEX('Rm, МПа'!$D:$P,ROW(O255),COLUMN($P255)-COLUMN(O255)+1)</f>
        <v>422</v>
      </c>
      <c r="P255" s="16">
        <f>INDEX('Rm, МПа'!$D:$P,ROW(P255),COLUMN($P255)-COLUMN(P255)+1)</f>
        <v>451</v>
      </c>
      <c r="Q255" s="15" t="str">
        <f>INDEX('Rp0,2, МПа'!$D:$P,ROW(D255),COLUMN($P255)-COLUMN(D255)+1)</f>
        <v>-</v>
      </c>
      <c r="R255" s="6" t="str">
        <f>INDEX('Rp0,2, МПа'!$D:$P,ROW(E255),COLUMN($P255)-COLUMN(E255)+1)</f>
        <v>-</v>
      </c>
      <c r="S255" s="6" t="str">
        <f>INDEX('Rp0,2, МПа'!$D:$P,ROW(F255),COLUMN($P255)-COLUMN(F255)+1)</f>
        <v>-</v>
      </c>
      <c r="T255" s="6" t="str">
        <f>INDEX('Rp0,2, МПа'!$D:$P,ROW(G255),COLUMN($P255)-COLUMN(G255)+1)</f>
        <v>-</v>
      </c>
      <c r="U255" s="6" t="str">
        <f>INDEX('Rp0,2, МПа'!$D:$P,ROW(H255),COLUMN($P255)-COLUMN(H255)+1)</f>
        <v>-</v>
      </c>
      <c r="V255" s="6">
        <f>INDEX('Rp0,2, МПа'!$D:$P,ROW(I255),COLUMN($P255)-COLUMN(I255)+1)</f>
        <v>177</v>
      </c>
      <c r="W255" s="6">
        <f>INDEX('Rp0,2, МПа'!$D:$P,ROW(J255),COLUMN($P255)-COLUMN(J255)+1)</f>
        <v>196</v>
      </c>
      <c r="X255" s="6">
        <f>INDEX('Rp0,2, МПа'!$D:$P,ROW(K255),COLUMN($P255)-COLUMN(K255)+1)</f>
        <v>216</v>
      </c>
      <c r="Y255" s="6">
        <f>INDEX('Rp0,2, МПа'!$D:$P,ROW(L255),COLUMN($P255)-COLUMN(L255)+1)</f>
        <v>216</v>
      </c>
      <c r="Z255" s="6">
        <f>INDEX('Rp0,2, МПа'!$D:$P,ROW(M255),COLUMN($P255)-COLUMN(M255)+1)</f>
        <v>226</v>
      </c>
      <c r="AA255" s="6">
        <f>INDEX('Rp0,2, МПа'!$D:$P,ROW(N255),COLUMN($P255)-COLUMN(N255)+1)</f>
        <v>235</v>
      </c>
      <c r="AB255" s="6">
        <f>INDEX('Rp0,2, МПа'!$D:$P,ROW(O255),COLUMN($P255)-COLUMN(O255)+1)</f>
        <v>235</v>
      </c>
      <c r="AC255" s="16">
        <f>INDEX('Rp0,2, МПа'!$D:$P,ROW(P255),COLUMN($P255)-COLUMN(P255)+1)</f>
        <v>245</v>
      </c>
    </row>
    <row r="256" spans="1:29" x14ac:dyDescent="0.25">
      <c r="A256" s="10" t="str">
        <f>INDEX('Обработка исходного'!B:B,ROW($B$3)+4*(ROW($B256)-ROW($B$3)))</f>
        <v>Сталь легированная кремнемарганцовистая</v>
      </c>
      <c r="B256" s="10" t="str">
        <f>INDEX('Обработка исходного'!D:D,ROW($B$3)+4*(ROW($B256)-ROW($B$3)))</f>
        <v>20ГСЛ</v>
      </c>
      <c r="C256" s="10" t="str">
        <f>IF(ISBLANK(INDEX('Обработка исходного'!E:E,ROW($B$3)+4*(ROW($B256)-ROW($B$3)))),"",INDEX('Обработка исходного'!E:E,ROW($B$3)+4*(ROW($B256)-ROW($B$3))))</f>
        <v>Отливки</v>
      </c>
      <c r="D256" s="15" t="str">
        <f>INDEX('Rm, МПа'!$D:$P,ROW(D256),COLUMN($P256)-COLUMN(D256)+1)</f>
        <v>-</v>
      </c>
      <c r="E256" s="6" t="str">
        <f>INDEX('Rm, МПа'!$D:$P,ROW(E256),COLUMN($P256)-COLUMN(E256)+1)</f>
        <v>-</v>
      </c>
      <c r="F256" s="6" t="str">
        <f>INDEX('Rm, МПа'!$D:$P,ROW(F256),COLUMN($P256)-COLUMN(F256)+1)</f>
        <v>-</v>
      </c>
      <c r="G256" s="6" t="str">
        <f>INDEX('Rm, МПа'!$D:$P,ROW(G256),COLUMN($P256)-COLUMN(G256)+1)</f>
        <v>-</v>
      </c>
      <c r="H256" s="6" t="str">
        <f>INDEX('Rm, МПа'!$D:$P,ROW(H256),COLUMN($P256)-COLUMN(H256)+1)</f>
        <v>-</v>
      </c>
      <c r="I256" s="6">
        <f>INDEX('Rm, МПа'!$D:$P,ROW(I256),COLUMN($P256)-COLUMN(I256)+1)</f>
        <v>422</v>
      </c>
      <c r="J256" s="6">
        <f>INDEX('Rm, МПа'!$D:$P,ROW(J256),COLUMN($P256)-COLUMN(J256)+1)</f>
        <v>422</v>
      </c>
      <c r="K256" s="6">
        <f>INDEX('Rm, МПа'!$D:$P,ROW(K256),COLUMN($P256)-COLUMN(K256)+1)</f>
        <v>422</v>
      </c>
      <c r="L256" s="6">
        <f>INDEX('Rm, МПа'!$D:$P,ROW(L256),COLUMN($P256)-COLUMN(L256)+1)</f>
        <v>422</v>
      </c>
      <c r="M256" s="6">
        <f>INDEX('Rm, МПа'!$D:$P,ROW(M256),COLUMN($P256)-COLUMN(M256)+1)</f>
        <v>441</v>
      </c>
      <c r="N256" s="6">
        <f>INDEX('Rm, МПа'!$D:$P,ROW(N256),COLUMN($P256)-COLUMN(N256)+1)</f>
        <v>441</v>
      </c>
      <c r="O256" s="6">
        <f>INDEX('Rm, МПа'!$D:$P,ROW(O256),COLUMN($P256)-COLUMN(O256)+1)</f>
        <v>471</v>
      </c>
      <c r="P256" s="16">
        <f>INDEX('Rm, МПа'!$D:$P,ROW(P256),COLUMN($P256)-COLUMN(P256)+1)</f>
        <v>491</v>
      </c>
      <c r="Q256" s="15" t="str">
        <f>INDEX('Rp0,2, МПа'!$D:$P,ROW(D256),COLUMN($P256)-COLUMN(D256)+1)</f>
        <v>-</v>
      </c>
      <c r="R256" s="6" t="str">
        <f>INDEX('Rp0,2, МПа'!$D:$P,ROW(E256),COLUMN($P256)-COLUMN(E256)+1)</f>
        <v>-</v>
      </c>
      <c r="S256" s="6" t="str">
        <f>INDEX('Rp0,2, МПа'!$D:$P,ROW(F256),COLUMN($P256)-COLUMN(F256)+1)</f>
        <v>-</v>
      </c>
      <c r="T256" s="6" t="str">
        <f>INDEX('Rp0,2, МПа'!$D:$P,ROW(G256),COLUMN($P256)-COLUMN(G256)+1)</f>
        <v>-</v>
      </c>
      <c r="U256" s="6" t="str">
        <f>INDEX('Rp0,2, МПа'!$D:$P,ROW(H256),COLUMN($P256)-COLUMN(H256)+1)</f>
        <v>-</v>
      </c>
      <c r="V256" s="6">
        <f>INDEX('Rp0,2, МПа'!$D:$P,ROW(I256),COLUMN($P256)-COLUMN(I256)+1)</f>
        <v>186</v>
      </c>
      <c r="W256" s="6">
        <f>INDEX('Rp0,2, МПа'!$D:$P,ROW(J256),COLUMN($P256)-COLUMN(J256)+1)</f>
        <v>186</v>
      </c>
      <c r="X256" s="6">
        <f>INDEX('Rp0,2, МПа'!$D:$P,ROW(K256),COLUMN($P256)-COLUMN(K256)+1)</f>
        <v>196</v>
      </c>
      <c r="Y256" s="6">
        <f>INDEX('Rp0,2, МПа'!$D:$P,ROW(L256),COLUMN($P256)-COLUMN(L256)+1)</f>
        <v>226</v>
      </c>
      <c r="Z256" s="6">
        <f>INDEX('Rp0,2, МПа'!$D:$P,ROW(M256),COLUMN($P256)-COLUMN(M256)+1)</f>
        <v>235</v>
      </c>
      <c r="AA256" s="6">
        <f>INDEX('Rp0,2, МПа'!$D:$P,ROW(N256),COLUMN($P256)-COLUMN(N256)+1)</f>
        <v>255</v>
      </c>
      <c r="AB256" s="6">
        <f>INDEX('Rp0,2, МПа'!$D:$P,ROW(O256),COLUMN($P256)-COLUMN(O256)+1)</f>
        <v>275</v>
      </c>
      <c r="AC256" s="16">
        <f>INDEX('Rp0,2, МПа'!$D:$P,ROW(P256),COLUMN($P256)-COLUMN(P256)+1)</f>
        <v>275</v>
      </c>
    </row>
    <row r="257" spans="1:29" x14ac:dyDescent="0.25">
      <c r="A257" s="10" t="str">
        <f>INDEX('Обработка исходного'!B:B,ROW($B$3)+4*(ROW($B257)-ROW($B$3)))</f>
        <v>Сталь легированная кремнемарганцовистая</v>
      </c>
      <c r="B257" s="10" t="str">
        <f>INDEX('Обработка исходного'!D:D,ROW($B$3)+4*(ROW($B257)-ROW($B$3)))</f>
        <v>09Г2С</v>
      </c>
      <c r="C257" s="10" t="str">
        <f>IF(ISBLANK(INDEX('Обработка исходного'!E:E,ROW($B$3)+4*(ROW($B257)-ROW($B$3)))),"",INDEX('Обработка исходного'!E:E,ROW($B$3)+4*(ROW($B257)-ROW($B$3))))</f>
        <v>Прокат толщиной от 4 до 160 мм</v>
      </c>
      <c r="D257" s="15" t="str">
        <f>INDEX('Rm, МПа'!$D:$P,ROW(D257),COLUMN($P257)-COLUMN(D257)+1)</f>
        <v>-</v>
      </c>
      <c r="E257" s="6" t="str">
        <f>INDEX('Rm, МПа'!$D:$P,ROW(E257),COLUMN($P257)-COLUMN(E257)+1)</f>
        <v>-</v>
      </c>
      <c r="F257" s="6" t="str">
        <f>INDEX('Rm, МПа'!$D:$P,ROW(F257),COLUMN($P257)-COLUMN(F257)+1)</f>
        <v>-</v>
      </c>
      <c r="G257" s="6">
        <f>INDEX('Rm, МПа'!$D:$P,ROW(G257),COLUMN($P257)-COLUMN(G257)+1)</f>
        <v>392</v>
      </c>
      <c r="H257" s="6">
        <f>INDEX('Rm, МПа'!$D:$P,ROW(H257),COLUMN($P257)-COLUMN(H257)+1)</f>
        <v>432</v>
      </c>
      <c r="I257" s="6">
        <f>INDEX('Rm, МПа'!$D:$P,ROW(I257),COLUMN($P257)-COLUMN(I257)+1)</f>
        <v>432</v>
      </c>
      <c r="J257" s="6">
        <f>INDEX('Rm, МПа'!$D:$P,ROW(J257),COLUMN($P257)-COLUMN(J257)+1)</f>
        <v>432</v>
      </c>
      <c r="K257" s="6">
        <f>INDEX('Rm, МПа'!$D:$P,ROW(K257),COLUMN($P257)-COLUMN(K257)+1)</f>
        <v>432</v>
      </c>
      <c r="L257" s="6">
        <f>INDEX('Rm, МПа'!$D:$P,ROW(L257),COLUMN($P257)-COLUMN(L257)+1)</f>
        <v>432</v>
      </c>
      <c r="M257" s="6">
        <f>INDEX('Rm, МПа'!$D:$P,ROW(M257),COLUMN($P257)-COLUMN(M257)+1)</f>
        <v>432</v>
      </c>
      <c r="N257" s="6">
        <f>INDEX('Rm, МПа'!$D:$P,ROW(N257),COLUMN($P257)-COLUMN(N257)+1)</f>
        <v>432</v>
      </c>
      <c r="O257" s="6">
        <f>INDEX('Rm, МПа'!$D:$P,ROW(O257),COLUMN($P257)-COLUMN(O257)+1)</f>
        <v>432</v>
      </c>
      <c r="P257" s="16">
        <f>INDEX('Rm, МПа'!$D:$P,ROW(P257),COLUMN($P257)-COLUMN(P257)+1)</f>
        <v>432</v>
      </c>
      <c r="Q257" s="15" t="str">
        <f>INDEX('Rp0,2, МПа'!$D:$P,ROW(D257),COLUMN($P257)-COLUMN(D257)+1)</f>
        <v>-</v>
      </c>
      <c r="R257" s="6" t="str">
        <f>INDEX('Rp0,2, МПа'!$D:$P,ROW(E257),COLUMN($P257)-COLUMN(E257)+1)</f>
        <v>-</v>
      </c>
      <c r="S257" s="6" t="str">
        <f>INDEX('Rp0,2, МПа'!$D:$P,ROW(F257),COLUMN($P257)-COLUMN(F257)+1)</f>
        <v>-</v>
      </c>
      <c r="T257" s="6">
        <f>INDEX('Rp0,2, МПа'!$D:$P,ROW(G257),COLUMN($P257)-COLUMN(G257)+1)</f>
        <v>157</v>
      </c>
      <c r="U257" s="6">
        <f>INDEX('Rp0,2, МПа'!$D:$P,ROW(H257),COLUMN($P257)-COLUMN(H257)+1)</f>
        <v>157</v>
      </c>
      <c r="V257" s="6">
        <f>INDEX('Rp0,2, МПа'!$D:$P,ROW(I257),COLUMN($P257)-COLUMN(I257)+1)</f>
        <v>177</v>
      </c>
      <c r="W257" s="6">
        <f>INDEX('Rp0,2, МПа'!$D:$P,ROW(J257),COLUMN($P257)-COLUMN(J257)+1)</f>
        <v>196</v>
      </c>
      <c r="X257" s="6">
        <f>INDEX('Rp0,2, МПа'!$D:$P,ROW(K257),COLUMN($P257)-COLUMN(K257)+1)</f>
        <v>216</v>
      </c>
      <c r="Y257" s="6">
        <f>INDEX('Rp0,2, МПа'!$D:$P,ROW(L257),COLUMN($P257)-COLUMN(L257)+1)</f>
        <v>216</v>
      </c>
      <c r="Z257" s="6">
        <f>INDEX('Rp0,2, МПа'!$D:$P,ROW(M257),COLUMN($P257)-COLUMN(M257)+1)</f>
        <v>226</v>
      </c>
      <c r="AA257" s="6">
        <f>INDEX('Rp0,2, МПа'!$D:$P,ROW(N257),COLUMN($P257)-COLUMN(N257)+1)</f>
        <v>235</v>
      </c>
      <c r="AB257" s="6">
        <f>INDEX('Rp0,2, МПа'!$D:$P,ROW(O257),COLUMN($P257)-COLUMN(O257)+1)</f>
        <v>235</v>
      </c>
      <c r="AC257" s="16">
        <f>INDEX('Rp0,2, МПа'!$D:$P,ROW(P257),COLUMN($P257)-COLUMN(P257)+1)</f>
        <v>245</v>
      </c>
    </row>
    <row r="258" spans="1:29" x14ac:dyDescent="0.25">
      <c r="A258" s="10" t="str">
        <f>INDEX('Обработка исходного'!B:B,ROW($B$3)+4*(ROW($B258)-ROW($B$3)))</f>
        <v>Сталь высокохромистая</v>
      </c>
      <c r="B258" s="10" t="str">
        <f>INDEX('Обработка исходного'!D:D,ROW($B$3)+4*(ROW($B258)-ROW($B$3)))</f>
        <v>08Х13</v>
      </c>
      <c r="C258" s="10" t="str">
        <f>IF(ISBLANK(INDEX('Обработка исходного'!E:E,ROW($B$3)+4*(ROW($B258)-ROW($B$3)))),"",INDEX('Обработка исходного'!E:E,ROW($B$3)+4*(ROW($B258)-ROW($B$3))))</f>
        <v>Листы толщиной от 4 до 50 мм</v>
      </c>
      <c r="D258" s="15" t="str">
        <f>INDEX('Rm, МПа'!$D:$P,ROW(D258),COLUMN($P258)-COLUMN(D258)+1)</f>
        <v>-</v>
      </c>
      <c r="E258" s="6" t="str">
        <f>INDEX('Rm, МПа'!$D:$P,ROW(E258),COLUMN($P258)-COLUMN(E258)+1)</f>
        <v>-</v>
      </c>
      <c r="F258" s="6" t="str">
        <f>INDEX('Rm, МПа'!$D:$P,ROW(F258),COLUMN($P258)-COLUMN(F258)+1)</f>
        <v>-</v>
      </c>
      <c r="G258" s="6" t="str">
        <f>INDEX('Rm, МПа'!$D:$P,ROW(G258),COLUMN($P258)-COLUMN(G258)+1)</f>
        <v>-</v>
      </c>
      <c r="H258" s="6" t="str">
        <f>INDEX('Rm, МПа'!$D:$P,ROW(H258),COLUMN($P258)-COLUMN(H258)+1)</f>
        <v>-</v>
      </c>
      <c r="I258" s="6" t="str">
        <f>INDEX('Rm, МПа'!$D:$P,ROW(I258),COLUMN($P258)-COLUMN(I258)+1)</f>
        <v>-</v>
      </c>
      <c r="J258" s="6">
        <f>INDEX('Rm, МПа'!$D:$P,ROW(J258),COLUMN($P258)-COLUMN(J258)+1)</f>
        <v>343</v>
      </c>
      <c r="K258" s="6">
        <f>INDEX('Rm, МПа'!$D:$P,ROW(K258),COLUMN($P258)-COLUMN(K258)+1)</f>
        <v>353</v>
      </c>
      <c r="L258" s="6">
        <f>INDEX('Rm, МПа'!$D:$P,ROW(L258),COLUMN($P258)-COLUMN(L258)+1)</f>
        <v>363</v>
      </c>
      <c r="M258" s="6">
        <f>INDEX('Rm, МПа'!$D:$P,ROW(M258),COLUMN($P258)-COLUMN(M258)+1)</f>
        <v>373</v>
      </c>
      <c r="N258" s="6">
        <f>INDEX('Rm, МПа'!$D:$P,ROW(N258),COLUMN($P258)-COLUMN(N258)+1)</f>
        <v>392</v>
      </c>
      <c r="O258" s="6">
        <f>INDEX('Rm, МПа'!$D:$P,ROW(O258),COLUMN($P258)-COLUMN(O258)+1)</f>
        <v>402</v>
      </c>
      <c r="P258" s="16">
        <f>INDEX('Rm, МПа'!$D:$P,ROW(P258),COLUMN($P258)-COLUMN(P258)+1)</f>
        <v>422</v>
      </c>
      <c r="Q258" s="15" t="str">
        <f>INDEX('Rp0,2, МПа'!$D:$P,ROW(D258),COLUMN($P258)-COLUMN(D258)+1)</f>
        <v>-</v>
      </c>
      <c r="R258" s="6" t="str">
        <f>INDEX('Rp0,2, МПа'!$D:$P,ROW(E258),COLUMN($P258)-COLUMN(E258)+1)</f>
        <v>-</v>
      </c>
      <c r="S258" s="6" t="str">
        <f>INDEX('Rp0,2, МПа'!$D:$P,ROW(F258),COLUMN($P258)-COLUMN(F258)+1)</f>
        <v>-</v>
      </c>
      <c r="T258" s="6" t="str">
        <f>INDEX('Rp0,2, МПа'!$D:$P,ROW(G258),COLUMN($P258)-COLUMN(G258)+1)</f>
        <v>-</v>
      </c>
      <c r="U258" s="6" t="str">
        <f>INDEX('Rp0,2, МПа'!$D:$P,ROW(H258),COLUMN($P258)-COLUMN(H258)+1)</f>
        <v>-</v>
      </c>
      <c r="V258" s="6" t="str">
        <f>INDEX('Rp0,2, МПа'!$D:$P,ROW(I258),COLUMN($P258)-COLUMN(I258)+1)</f>
        <v>-</v>
      </c>
      <c r="W258" s="6">
        <f>INDEX('Rp0,2, МПа'!$D:$P,ROW(J258),COLUMN($P258)-COLUMN(J258)+1)</f>
        <v>235</v>
      </c>
      <c r="X258" s="6">
        <f>INDEX('Rp0,2, МПа'!$D:$P,ROW(K258),COLUMN($P258)-COLUMN(K258)+1)</f>
        <v>235</v>
      </c>
      <c r="Y258" s="6">
        <f>INDEX('Rp0,2, МПа'!$D:$P,ROW(L258),COLUMN($P258)-COLUMN(L258)+1)</f>
        <v>245</v>
      </c>
      <c r="Z258" s="6">
        <f>INDEX('Rp0,2, МПа'!$D:$P,ROW(M258),COLUMN($P258)-COLUMN(M258)+1)</f>
        <v>255</v>
      </c>
      <c r="AA258" s="6">
        <f>INDEX('Rp0,2, МПа'!$D:$P,ROW(N258),COLUMN($P258)-COLUMN(N258)+1)</f>
        <v>275</v>
      </c>
      <c r="AB258" s="6">
        <f>INDEX('Rp0,2, МПа'!$D:$P,ROW(O258),COLUMN($P258)-COLUMN(O258)+1)</f>
        <v>275</v>
      </c>
      <c r="AC258" s="16">
        <f>INDEX('Rp0,2, МПа'!$D:$P,ROW(P258),COLUMN($P258)-COLUMN(P258)+1)</f>
        <v>275</v>
      </c>
    </row>
    <row r="259" spans="1:29" ht="25.5" x14ac:dyDescent="0.25">
      <c r="A259" s="10" t="str">
        <f>INDEX('Обработка исходного'!B:B,ROW($B$3)+4*(ROW($B259)-ROW($B$3)))</f>
        <v>Сталь высокохромистая</v>
      </c>
      <c r="B259" s="10" t="str">
        <f>INDEX('Обработка исходного'!D:D,ROW($B$3)+4*(ROW($B259)-ROW($B$3)))</f>
        <v>08Х13</v>
      </c>
      <c r="C259" s="10" t="str">
        <f>IF(ISBLANK(INDEX('Обработка исходного'!E:E,ROW($B$3)+4*(ROW($B259)-ROW($B$3)))),"",INDEX('Обработка исходного'!E:E,ROW($B$3)+4*(ROW($B259)-ROW($B$3))))</f>
        <v>Трубы наружным диаметром от 5 до 250 мм с толщиной стенки от 0,2 до 22 мм</v>
      </c>
      <c r="D259" s="15" t="str">
        <f>INDEX('Rm, МПа'!$D:$P,ROW(D259),COLUMN($P259)-COLUMN(D259)+1)</f>
        <v>-</v>
      </c>
      <c r="E259" s="6" t="str">
        <f>INDEX('Rm, МПа'!$D:$P,ROW(E259),COLUMN($P259)-COLUMN(E259)+1)</f>
        <v>-</v>
      </c>
      <c r="F259" s="6" t="str">
        <f>INDEX('Rm, МПа'!$D:$P,ROW(F259),COLUMN($P259)-COLUMN(F259)+1)</f>
        <v>-</v>
      </c>
      <c r="G259" s="6" t="str">
        <f>INDEX('Rm, МПа'!$D:$P,ROW(G259),COLUMN($P259)-COLUMN(G259)+1)</f>
        <v>-</v>
      </c>
      <c r="H259" s="6" t="str">
        <f>INDEX('Rm, МПа'!$D:$P,ROW(H259),COLUMN($P259)-COLUMN(H259)+1)</f>
        <v>-</v>
      </c>
      <c r="I259" s="6" t="str">
        <f>INDEX('Rm, МПа'!$D:$P,ROW(I259),COLUMN($P259)-COLUMN(I259)+1)</f>
        <v>-</v>
      </c>
      <c r="J259" s="6">
        <f>INDEX('Rm, МПа'!$D:$P,ROW(J259),COLUMN($P259)-COLUMN(J259)+1)</f>
        <v>314</v>
      </c>
      <c r="K259" s="6">
        <f>INDEX('Rm, МПа'!$D:$P,ROW(K259),COLUMN($P259)-COLUMN(K259)+1)</f>
        <v>314</v>
      </c>
      <c r="L259" s="6">
        <f>INDEX('Rm, МПа'!$D:$P,ROW(L259),COLUMN($P259)-COLUMN(L259)+1)</f>
        <v>323</v>
      </c>
      <c r="M259" s="6">
        <f>INDEX('Rm, МПа'!$D:$P,ROW(M259),COLUMN($P259)-COLUMN(M259)+1)</f>
        <v>333</v>
      </c>
      <c r="N259" s="6">
        <f>INDEX('Rm, МПа'!$D:$P,ROW(N259),COLUMN($P259)-COLUMN(N259)+1)</f>
        <v>353</v>
      </c>
      <c r="O259" s="6">
        <f>INDEX('Rm, МПа'!$D:$P,ROW(O259),COLUMN($P259)-COLUMN(O259)+1)</f>
        <v>363</v>
      </c>
      <c r="P259" s="16">
        <f>INDEX('Rm, МПа'!$D:$P,ROW(P259),COLUMN($P259)-COLUMN(P259)+1)</f>
        <v>373</v>
      </c>
      <c r="Q259" s="15" t="str">
        <f>INDEX('Rp0,2, МПа'!$D:$P,ROW(D259),COLUMN($P259)-COLUMN(D259)+1)</f>
        <v>-</v>
      </c>
      <c r="R259" s="6" t="str">
        <f>INDEX('Rp0,2, МПа'!$D:$P,ROW(E259),COLUMN($P259)-COLUMN(E259)+1)</f>
        <v>-</v>
      </c>
      <c r="S259" s="6" t="str">
        <f>INDEX('Rp0,2, МПа'!$D:$P,ROW(F259),COLUMN($P259)-COLUMN(F259)+1)</f>
        <v>-</v>
      </c>
      <c r="T259" s="6" t="str">
        <f>INDEX('Rp0,2, МПа'!$D:$P,ROW(G259),COLUMN($P259)-COLUMN(G259)+1)</f>
        <v>-</v>
      </c>
      <c r="U259" s="6" t="str">
        <f>INDEX('Rp0,2, МПа'!$D:$P,ROW(H259),COLUMN($P259)-COLUMN(H259)+1)</f>
        <v>-</v>
      </c>
      <c r="V259" s="6" t="str">
        <f>INDEX('Rp0,2, МПа'!$D:$P,ROW(I259),COLUMN($P259)-COLUMN(I259)+1)</f>
        <v>-</v>
      </c>
      <c r="W259" s="6">
        <f>INDEX('Rp0,2, МПа'!$D:$P,ROW(J259),COLUMN($P259)-COLUMN(J259)+1)</f>
        <v>216</v>
      </c>
      <c r="X259" s="6">
        <f>INDEX('Rp0,2, МПа'!$D:$P,ROW(K259),COLUMN($P259)-COLUMN(K259)+1)</f>
        <v>216</v>
      </c>
      <c r="Y259" s="6">
        <f>INDEX('Rp0,2, МПа'!$D:$P,ROW(L259),COLUMN($P259)-COLUMN(L259)+1)</f>
        <v>216</v>
      </c>
      <c r="Z259" s="6">
        <f>INDEX('Rp0,2, МПа'!$D:$P,ROW(M259),COLUMN($P259)-COLUMN(M259)+1)</f>
        <v>226</v>
      </c>
      <c r="AA259" s="6">
        <f>INDEX('Rp0,2, МПа'!$D:$P,ROW(N259),COLUMN($P259)-COLUMN(N259)+1)</f>
        <v>245</v>
      </c>
      <c r="AB259" s="6">
        <f>INDEX('Rp0,2, МПа'!$D:$P,ROW(O259),COLUMN($P259)-COLUMN(O259)+1)</f>
        <v>245</v>
      </c>
      <c r="AC259" s="16">
        <f>INDEX('Rp0,2, МПа'!$D:$P,ROW(P259),COLUMN($P259)-COLUMN(P259)+1)</f>
        <v>245</v>
      </c>
    </row>
    <row r="260" spans="1:29" x14ac:dyDescent="0.25">
      <c r="A260" s="10" t="str">
        <f>INDEX('Обработка исходного'!B:B,ROW($B$3)+4*(ROW($B260)-ROW($B$3)))</f>
        <v>Сталь высокохромистая</v>
      </c>
      <c r="B260" s="10" t="str">
        <f>INDEX('Обработка исходного'!D:D,ROW($B$3)+4*(ROW($B260)-ROW($B$3)))</f>
        <v>20Х13</v>
      </c>
      <c r="C260" s="10" t="str">
        <f>IF(ISBLANK(INDEX('Обработка исходного'!E:E,ROW($B$3)+4*(ROW($B260)-ROW($B$3)))),"",INDEX('Обработка исходного'!E:E,ROW($B$3)+4*(ROW($B260)-ROW($B$3))))</f>
        <v>Поковки диаметром или толщиной до 300 мм</v>
      </c>
      <c r="D260" s="15" t="str">
        <f>INDEX('Rm, МПа'!$D:$P,ROW(D260),COLUMN($P260)-COLUMN(D260)+1)</f>
        <v>-</v>
      </c>
      <c r="E260" s="6" t="str">
        <f>INDEX('Rm, МПа'!$D:$P,ROW(E260),COLUMN($P260)-COLUMN(E260)+1)</f>
        <v>-</v>
      </c>
      <c r="F260" s="6" t="str">
        <f>INDEX('Rm, МПа'!$D:$P,ROW(F260),COLUMN($P260)-COLUMN(F260)+1)</f>
        <v>-</v>
      </c>
      <c r="G260" s="6" t="str">
        <f>INDEX('Rm, МПа'!$D:$P,ROW(G260),COLUMN($P260)-COLUMN(G260)+1)</f>
        <v>-</v>
      </c>
      <c r="H260" s="6" t="str">
        <f>INDEX('Rm, МПа'!$D:$P,ROW(H260),COLUMN($P260)-COLUMN(H260)+1)</f>
        <v>-</v>
      </c>
      <c r="I260" s="6" t="str">
        <f>INDEX('Rm, МПа'!$D:$P,ROW(I260),COLUMN($P260)-COLUMN(I260)+1)</f>
        <v>-</v>
      </c>
      <c r="J260" s="6">
        <f>INDEX('Rm, МПа'!$D:$P,ROW(J260),COLUMN($P260)-COLUMN(J260)+1)</f>
        <v>530</v>
      </c>
      <c r="K260" s="6">
        <f>INDEX('Rm, МПа'!$D:$P,ROW(K260),COLUMN($P260)-COLUMN(K260)+1)</f>
        <v>549</v>
      </c>
      <c r="L260" s="6">
        <f>INDEX('Rm, МПа'!$D:$P,ROW(L260),COLUMN($P260)-COLUMN(L260)+1)</f>
        <v>569</v>
      </c>
      <c r="M260" s="6">
        <f>INDEX('Rm, МПа'!$D:$P,ROW(M260),COLUMN($P260)-COLUMN(M260)+1)</f>
        <v>589</v>
      </c>
      <c r="N260" s="6">
        <f>INDEX('Rm, МПа'!$D:$P,ROW(N260),COLUMN($P260)-COLUMN(N260)+1)</f>
        <v>608</v>
      </c>
      <c r="O260" s="6">
        <f>INDEX('Rm, МПа'!$D:$P,ROW(O260),COLUMN($P260)-COLUMN(O260)+1)</f>
        <v>628</v>
      </c>
      <c r="P260" s="16">
        <f>INDEX('Rm, МПа'!$D:$P,ROW(P260),COLUMN($P260)-COLUMN(P260)+1)</f>
        <v>647</v>
      </c>
      <c r="Q260" s="15" t="str">
        <f>INDEX('Rp0,2, МПа'!$D:$P,ROW(D260),COLUMN($P260)-COLUMN(D260)+1)</f>
        <v>-</v>
      </c>
      <c r="R260" s="6" t="str">
        <f>INDEX('Rp0,2, МПа'!$D:$P,ROW(E260),COLUMN($P260)-COLUMN(E260)+1)</f>
        <v>-</v>
      </c>
      <c r="S260" s="6" t="str">
        <f>INDEX('Rp0,2, МПа'!$D:$P,ROW(F260),COLUMN($P260)-COLUMN(F260)+1)</f>
        <v>-</v>
      </c>
      <c r="T260" s="6" t="str">
        <f>INDEX('Rp0,2, МПа'!$D:$P,ROW(G260),COLUMN($P260)-COLUMN(G260)+1)</f>
        <v>-</v>
      </c>
      <c r="U260" s="6" t="str">
        <f>INDEX('Rp0,2, МПа'!$D:$P,ROW(H260),COLUMN($P260)-COLUMN(H260)+1)</f>
        <v>-</v>
      </c>
      <c r="V260" s="6" t="str">
        <f>INDEX('Rp0,2, МПа'!$D:$P,ROW(I260),COLUMN($P260)-COLUMN(I260)+1)</f>
        <v>-</v>
      </c>
      <c r="W260" s="6">
        <f>INDEX('Rp0,2, МПа'!$D:$P,ROW(J260),COLUMN($P260)-COLUMN(J260)+1)</f>
        <v>353</v>
      </c>
      <c r="X260" s="6">
        <f>INDEX('Rp0,2, МПа'!$D:$P,ROW(K260),COLUMN($P260)-COLUMN(K260)+1)</f>
        <v>363</v>
      </c>
      <c r="Y260" s="6">
        <f>INDEX('Rp0,2, МПа'!$D:$P,ROW(L260),COLUMN($P260)-COLUMN(L260)+1)</f>
        <v>392</v>
      </c>
      <c r="Z260" s="6">
        <f>INDEX('Rp0,2, МПа'!$D:$P,ROW(M260),COLUMN($P260)-COLUMN(M260)+1)</f>
        <v>392</v>
      </c>
      <c r="AA260" s="6">
        <f>INDEX('Rp0,2, МПа'!$D:$P,ROW(N260),COLUMN($P260)-COLUMN(N260)+1)</f>
        <v>412</v>
      </c>
      <c r="AB260" s="6">
        <f>INDEX('Rp0,2, МПа'!$D:$P,ROW(O260),COLUMN($P260)-COLUMN(O260)+1)</f>
        <v>422</v>
      </c>
      <c r="AC260" s="16">
        <f>INDEX('Rp0,2, МПа'!$D:$P,ROW(P260),COLUMN($P260)-COLUMN(P260)+1)</f>
        <v>441</v>
      </c>
    </row>
    <row r="261" spans="1:29" x14ac:dyDescent="0.25">
      <c r="A261" s="10" t="str">
        <f>INDEX('Обработка исходного'!B:B,ROW($B$3)+4*(ROW($B261)-ROW($B$3)))</f>
        <v>Сталь высокохромистая</v>
      </c>
      <c r="B261" s="10" t="str">
        <f>INDEX('Обработка исходного'!D:D,ROW($B$3)+4*(ROW($B261)-ROW($B$3)))</f>
        <v>20Х13</v>
      </c>
      <c r="C261" s="10" t="str">
        <f>IF(ISBLANK(INDEX('Обработка исходного'!E:E,ROW($B$3)+4*(ROW($B261)-ROW($B$3)))),"",INDEX('Обработка исходного'!E:E,ROW($B$3)+4*(ROW($B261)-ROW($B$3))))</f>
        <v>Калиброванная сталь диаметром или стороной квадрата до 70 мм</v>
      </c>
      <c r="D261" s="15" t="str">
        <f>INDEX('Rm, МПа'!$D:$P,ROW(D261),COLUMN($P261)-COLUMN(D261)+1)</f>
        <v>-</v>
      </c>
      <c r="E261" s="6" t="str">
        <f>INDEX('Rm, МПа'!$D:$P,ROW(E261),COLUMN($P261)-COLUMN(E261)+1)</f>
        <v>-</v>
      </c>
      <c r="F261" s="6" t="str">
        <f>INDEX('Rm, МПа'!$D:$P,ROW(F261),COLUMN($P261)-COLUMN(F261)+1)</f>
        <v>-</v>
      </c>
      <c r="G261" s="6" t="str">
        <f>INDEX('Rm, МПа'!$D:$P,ROW(G261),COLUMN($P261)-COLUMN(G261)+1)</f>
        <v>-</v>
      </c>
      <c r="H261" s="6" t="str">
        <f>INDEX('Rm, МПа'!$D:$P,ROW(H261),COLUMN($P261)-COLUMN(H261)+1)</f>
        <v>-</v>
      </c>
      <c r="I261" s="6" t="str">
        <f>INDEX('Rm, МПа'!$D:$P,ROW(I261),COLUMN($P261)-COLUMN(I261)+1)</f>
        <v>-</v>
      </c>
      <c r="J261" s="6">
        <f>INDEX('Rm, МПа'!$D:$P,ROW(J261),COLUMN($P261)-COLUMN(J261)+1)</f>
        <v>530</v>
      </c>
      <c r="K261" s="6">
        <f>INDEX('Rm, МПа'!$D:$P,ROW(K261),COLUMN($P261)-COLUMN(K261)+1)</f>
        <v>549</v>
      </c>
      <c r="L261" s="6">
        <f>INDEX('Rm, МПа'!$D:$P,ROW(L261),COLUMN($P261)-COLUMN(L261)+1)</f>
        <v>569</v>
      </c>
      <c r="M261" s="6">
        <f>INDEX('Rm, МПа'!$D:$P,ROW(M261),COLUMN($P261)-COLUMN(M261)+1)</f>
        <v>589</v>
      </c>
      <c r="N261" s="6">
        <f>INDEX('Rm, МПа'!$D:$P,ROW(N261),COLUMN($P261)-COLUMN(N261)+1)</f>
        <v>608</v>
      </c>
      <c r="O261" s="6">
        <f>INDEX('Rm, МПа'!$D:$P,ROW(O261),COLUMN($P261)-COLUMN(O261)+1)</f>
        <v>628</v>
      </c>
      <c r="P261" s="16">
        <f>INDEX('Rm, МПа'!$D:$P,ROW(P261),COLUMN($P261)-COLUMN(P261)+1)</f>
        <v>647</v>
      </c>
      <c r="Q261" s="15" t="str">
        <f>INDEX('Rp0,2, МПа'!$D:$P,ROW(D261),COLUMN($P261)-COLUMN(D261)+1)</f>
        <v>-</v>
      </c>
      <c r="R261" s="6" t="str">
        <f>INDEX('Rp0,2, МПа'!$D:$P,ROW(E261),COLUMN($P261)-COLUMN(E261)+1)</f>
        <v>-</v>
      </c>
      <c r="S261" s="6" t="str">
        <f>INDEX('Rp0,2, МПа'!$D:$P,ROW(F261),COLUMN($P261)-COLUMN(F261)+1)</f>
        <v>-</v>
      </c>
      <c r="T261" s="6" t="str">
        <f>INDEX('Rp0,2, МПа'!$D:$P,ROW(G261),COLUMN($P261)-COLUMN(G261)+1)</f>
        <v>-</v>
      </c>
      <c r="U261" s="6" t="str">
        <f>INDEX('Rp0,2, МПа'!$D:$P,ROW(H261),COLUMN($P261)-COLUMN(H261)+1)</f>
        <v>-</v>
      </c>
      <c r="V261" s="6" t="str">
        <f>INDEX('Rp0,2, МПа'!$D:$P,ROW(I261),COLUMN($P261)-COLUMN(I261)+1)</f>
        <v>-</v>
      </c>
      <c r="W261" s="6">
        <f>INDEX('Rp0,2, МПа'!$D:$P,ROW(J261),COLUMN($P261)-COLUMN(J261)+1)</f>
        <v>353</v>
      </c>
      <c r="X261" s="6">
        <f>INDEX('Rp0,2, МПа'!$D:$P,ROW(K261),COLUMN($P261)-COLUMN(K261)+1)</f>
        <v>363</v>
      </c>
      <c r="Y261" s="6">
        <f>INDEX('Rp0,2, МПа'!$D:$P,ROW(L261),COLUMN($P261)-COLUMN(L261)+1)</f>
        <v>392</v>
      </c>
      <c r="Z261" s="6">
        <f>INDEX('Rp0,2, МПа'!$D:$P,ROW(M261),COLUMN($P261)-COLUMN(M261)+1)</f>
        <v>392</v>
      </c>
      <c r="AA261" s="6">
        <f>INDEX('Rp0,2, МПа'!$D:$P,ROW(N261),COLUMN($P261)-COLUMN(N261)+1)</f>
        <v>412</v>
      </c>
      <c r="AB261" s="6">
        <f>INDEX('Rp0,2, МПа'!$D:$P,ROW(O261),COLUMN($P261)-COLUMN(O261)+1)</f>
        <v>422</v>
      </c>
      <c r="AC261" s="16">
        <f>INDEX('Rp0,2, МПа'!$D:$P,ROW(P261),COLUMN($P261)-COLUMN(P261)+1)</f>
        <v>441</v>
      </c>
    </row>
    <row r="262" spans="1:29" ht="25.5" x14ac:dyDescent="0.25">
      <c r="A262" s="10" t="str">
        <f>INDEX('Обработка исходного'!B:B,ROW($B$3)+4*(ROW($B262)-ROW($B$3)))</f>
        <v>Сталь высокохромистая</v>
      </c>
      <c r="B262" s="10" t="str">
        <f>INDEX('Обработка исходного'!D:D,ROW($B$3)+4*(ROW($B262)-ROW($B$3)))</f>
        <v>20Х13</v>
      </c>
      <c r="C262" s="10" t="str">
        <f>IF(ISBLANK(INDEX('Обработка исходного'!E:E,ROW($B$3)+4*(ROW($B262)-ROW($B$3)))),"",INDEX('Обработка исходного'!E:E,ROW($B$3)+4*(ROW($B262)-ROW($B$3))))</f>
        <v>Горячекатаная сталь диаметром, стороной квадрата или толщиной до 60 мм</v>
      </c>
      <c r="D262" s="15" t="str">
        <f>INDEX('Rm, МПа'!$D:$P,ROW(D262),COLUMN($P262)-COLUMN(D262)+1)</f>
        <v>-</v>
      </c>
      <c r="E262" s="6" t="str">
        <f>INDEX('Rm, МПа'!$D:$P,ROW(E262),COLUMN($P262)-COLUMN(E262)+1)</f>
        <v>-</v>
      </c>
      <c r="F262" s="6" t="str">
        <f>INDEX('Rm, МПа'!$D:$P,ROW(F262),COLUMN($P262)-COLUMN(F262)+1)</f>
        <v>-</v>
      </c>
      <c r="G262" s="6" t="str">
        <f>INDEX('Rm, МПа'!$D:$P,ROW(G262),COLUMN($P262)-COLUMN(G262)+1)</f>
        <v>-</v>
      </c>
      <c r="H262" s="6" t="str">
        <f>INDEX('Rm, МПа'!$D:$P,ROW(H262),COLUMN($P262)-COLUMN(H262)+1)</f>
        <v>-</v>
      </c>
      <c r="I262" s="6" t="str">
        <f>INDEX('Rm, МПа'!$D:$P,ROW(I262),COLUMN($P262)-COLUMN(I262)+1)</f>
        <v>-</v>
      </c>
      <c r="J262" s="6">
        <f>INDEX('Rm, МПа'!$D:$P,ROW(J262),COLUMN($P262)-COLUMN(J262)+1)</f>
        <v>530</v>
      </c>
      <c r="K262" s="6">
        <f>INDEX('Rm, МПа'!$D:$P,ROW(K262),COLUMN($P262)-COLUMN(K262)+1)</f>
        <v>549</v>
      </c>
      <c r="L262" s="6">
        <f>INDEX('Rm, МПа'!$D:$P,ROW(L262),COLUMN($P262)-COLUMN(L262)+1)</f>
        <v>569</v>
      </c>
      <c r="M262" s="6">
        <f>INDEX('Rm, МПа'!$D:$P,ROW(M262),COLUMN($P262)-COLUMN(M262)+1)</f>
        <v>589</v>
      </c>
      <c r="N262" s="6">
        <f>INDEX('Rm, МПа'!$D:$P,ROW(N262),COLUMN($P262)-COLUMN(N262)+1)</f>
        <v>608</v>
      </c>
      <c r="O262" s="6">
        <f>INDEX('Rm, МПа'!$D:$P,ROW(O262),COLUMN($P262)-COLUMN(O262)+1)</f>
        <v>628</v>
      </c>
      <c r="P262" s="16">
        <f>INDEX('Rm, МПа'!$D:$P,ROW(P262),COLUMN($P262)-COLUMN(P262)+1)</f>
        <v>647</v>
      </c>
      <c r="Q262" s="15" t="str">
        <f>INDEX('Rp0,2, МПа'!$D:$P,ROW(D262),COLUMN($P262)-COLUMN(D262)+1)</f>
        <v>-</v>
      </c>
      <c r="R262" s="6" t="str">
        <f>INDEX('Rp0,2, МПа'!$D:$P,ROW(E262),COLUMN($P262)-COLUMN(E262)+1)</f>
        <v>-</v>
      </c>
      <c r="S262" s="6" t="str">
        <f>INDEX('Rp0,2, МПа'!$D:$P,ROW(F262),COLUMN($P262)-COLUMN(F262)+1)</f>
        <v>-</v>
      </c>
      <c r="T262" s="6" t="str">
        <f>INDEX('Rp0,2, МПа'!$D:$P,ROW(G262),COLUMN($P262)-COLUMN(G262)+1)</f>
        <v>-</v>
      </c>
      <c r="U262" s="6" t="str">
        <f>INDEX('Rp0,2, МПа'!$D:$P,ROW(H262),COLUMN($P262)-COLUMN(H262)+1)</f>
        <v>-</v>
      </c>
      <c r="V262" s="6" t="str">
        <f>INDEX('Rp0,2, МПа'!$D:$P,ROW(I262),COLUMN($P262)-COLUMN(I262)+1)</f>
        <v>-</v>
      </c>
      <c r="W262" s="6">
        <f>INDEX('Rp0,2, МПа'!$D:$P,ROW(J262),COLUMN($P262)-COLUMN(J262)+1)</f>
        <v>353</v>
      </c>
      <c r="X262" s="6">
        <f>INDEX('Rp0,2, МПа'!$D:$P,ROW(K262),COLUMN($P262)-COLUMN(K262)+1)</f>
        <v>363</v>
      </c>
      <c r="Y262" s="6">
        <f>INDEX('Rp0,2, МПа'!$D:$P,ROW(L262),COLUMN($P262)-COLUMN(L262)+1)</f>
        <v>392</v>
      </c>
      <c r="Z262" s="6">
        <f>INDEX('Rp0,2, МПа'!$D:$P,ROW(M262),COLUMN($P262)-COLUMN(M262)+1)</f>
        <v>392</v>
      </c>
      <c r="AA262" s="6">
        <f>INDEX('Rp0,2, МПа'!$D:$P,ROW(N262),COLUMN($P262)-COLUMN(N262)+1)</f>
        <v>412</v>
      </c>
      <c r="AB262" s="6">
        <f>INDEX('Rp0,2, МПа'!$D:$P,ROW(O262),COLUMN($P262)-COLUMN(O262)+1)</f>
        <v>422</v>
      </c>
      <c r="AC262" s="16">
        <f>INDEX('Rp0,2, МПа'!$D:$P,ROW(P262),COLUMN($P262)-COLUMN(P262)+1)</f>
        <v>441</v>
      </c>
    </row>
    <row r="263" spans="1:29" ht="25.5" x14ac:dyDescent="0.25">
      <c r="A263" s="10" t="str">
        <f>INDEX('Обработка исходного'!B:B,ROW($B$3)+4*(ROW($B263)-ROW($B$3)))</f>
        <v>Сталь высокохромистая</v>
      </c>
      <c r="B263" s="10" t="str">
        <f>INDEX('Обработка исходного'!D:D,ROW($B$3)+4*(ROW($B263)-ROW($B$3)))</f>
        <v>20Х13</v>
      </c>
      <c r="C263" s="10" t="str">
        <f>IF(ISBLANK(INDEX('Обработка исходного'!E:E,ROW($B$3)+4*(ROW($B263)-ROW($B$3)))),"",INDEX('Обработка исходного'!E:E,ROW($B$3)+4*(ROW($B263)-ROW($B$3))))</f>
        <v>Горячекатаная сталь диаметром, стороной квадрата или толщиной от 60 до 100 мм</v>
      </c>
      <c r="D263" s="15" t="str">
        <f>INDEX('Rm, МПа'!$D:$P,ROW(D263),COLUMN($P263)-COLUMN(D263)+1)</f>
        <v>-</v>
      </c>
      <c r="E263" s="6" t="str">
        <f>INDEX('Rm, МПа'!$D:$P,ROW(E263),COLUMN($P263)-COLUMN(E263)+1)</f>
        <v>-</v>
      </c>
      <c r="F263" s="6" t="str">
        <f>INDEX('Rm, МПа'!$D:$P,ROW(F263),COLUMN($P263)-COLUMN(F263)+1)</f>
        <v>-</v>
      </c>
      <c r="G263" s="6" t="str">
        <f>INDEX('Rm, МПа'!$D:$P,ROW(G263),COLUMN($P263)-COLUMN(G263)+1)</f>
        <v>-</v>
      </c>
      <c r="H263" s="6" t="str">
        <f>INDEX('Rm, МПа'!$D:$P,ROW(H263),COLUMN($P263)-COLUMN(H263)+1)</f>
        <v>-</v>
      </c>
      <c r="I263" s="6" t="str">
        <f>INDEX('Rm, МПа'!$D:$P,ROW(I263),COLUMN($P263)-COLUMN(I263)+1)</f>
        <v>-</v>
      </c>
      <c r="J263" s="6">
        <f>INDEX('Rm, МПа'!$D:$P,ROW(J263),COLUMN($P263)-COLUMN(J263)+1)</f>
        <v>530</v>
      </c>
      <c r="K263" s="6">
        <f>INDEX('Rm, МПа'!$D:$P,ROW(K263),COLUMN($P263)-COLUMN(K263)+1)</f>
        <v>549</v>
      </c>
      <c r="L263" s="6">
        <f>INDEX('Rm, МПа'!$D:$P,ROW(L263),COLUMN($P263)-COLUMN(L263)+1)</f>
        <v>569</v>
      </c>
      <c r="M263" s="6">
        <f>INDEX('Rm, МПа'!$D:$P,ROW(M263),COLUMN($P263)-COLUMN(M263)+1)</f>
        <v>589</v>
      </c>
      <c r="N263" s="6">
        <f>INDEX('Rm, МПа'!$D:$P,ROW(N263),COLUMN($P263)-COLUMN(N263)+1)</f>
        <v>608</v>
      </c>
      <c r="O263" s="6">
        <f>INDEX('Rm, МПа'!$D:$P,ROW(O263),COLUMN($P263)-COLUMN(O263)+1)</f>
        <v>628</v>
      </c>
      <c r="P263" s="16">
        <f>INDEX('Rm, МПа'!$D:$P,ROW(P263),COLUMN($P263)-COLUMN(P263)+1)</f>
        <v>647</v>
      </c>
      <c r="Q263" s="15" t="str">
        <f>INDEX('Rp0,2, МПа'!$D:$P,ROW(D263),COLUMN($P263)-COLUMN(D263)+1)</f>
        <v>-</v>
      </c>
      <c r="R263" s="6" t="str">
        <f>INDEX('Rp0,2, МПа'!$D:$P,ROW(E263),COLUMN($P263)-COLUMN(E263)+1)</f>
        <v>-</v>
      </c>
      <c r="S263" s="6" t="str">
        <f>INDEX('Rp0,2, МПа'!$D:$P,ROW(F263),COLUMN($P263)-COLUMN(F263)+1)</f>
        <v>-</v>
      </c>
      <c r="T263" s="6" t="str">
        <f>INDEX('Rp0,2, МПа'!$D:$P,ROW(G263),COLUMN($P263)-COLUMN(G263)+1)</f>
        <v>-</v>
      </c>
      <c r="U263" s="6" t="str">
        <f>INDEX('Rp0,2, МПа'!$D:$P,ROW(H263),COLUMN($P263)-COLUMN(H263)+1)</f>
        <v>-</v>
      </c>
      <c r="V263" s="6" t="str">
        <f>INDEX('Rp0,2, МПа'!$D:$P,ROW(I263),COLUMN($P263)-COLUMN(I263)+1)</f>
        <v>-</v>
      </c>
      <c r="W263" s="6">
        <f>INDEX('Rp0,2, МПа'!$D:$P,ROW(J263),COLUMN($P263)-COLUMN(J263)+1)</f>
        <v>353</v>
      </c>
      <c r="X263" s="6">
        <f>INDEX('Rp0,2, МПа'!$D:$P,ROW(K263),COLUMN($P263)-COLUMN(K263)+1)</f>
        <v>363</v>
      </c>
      <c r="Y263" s="6">
        <f>INDEX('Rp0,2, МПа'!$D:$P,ROW(L263),COLUMN($P263)-COLUMN(L263)+1)</f>
        <v>392</v>
      </c>
      <c r="Z263" s="6">
        <f>INDEX('Rp0,2, МПа'!$D:$P,ROW(M263),COLUMN($P263)-COLUMN(M263)+1)</f>
        <v>392</v>
      </c>
      <c r="AA263" s="6">
        <f>INDEX('Rp0,2, МПа'!$D:$P,ROW(N263),COLUMN($P263)-COLUMN(N263)+1)</f>
        <v>412</v>
      </c>
      <c r="AB263" s="6">
        <f>INDEX('Rp0,2, МПа'!$D:$P,ROW(O263),COLUMN($P263)-COLUMN(O263)+1)</f>
        <v>422</v>
      </c>
      <c r="AC263" s="16">
        <f>INDEX('Rp0,2, МПа'!$D:$P,ROW(P263),COLUMN($P263)-COLUMN(P263)+1)</f>
        <v>441</v>
      </c>
    </row>
    <row r="264" spans="1:29" ht="25.5" x14ac:dyDescent="0.25">
      <c r="A264" s="10" t="str">
        <f>INDEX('Обработка исходного'!B:B,ROW($B$3)+4*(ROW($B264)-ROW($B$3)))</f>
        <v>Сталь высокохромистая</v>
      </c>
      <c r="B264" s="10" t="str">
        <f>INDEX('Обработка исходного'!D:D,ROW($B$3)+4*(ROW($B264)-ROW($B$3)))</f>
        <v>20Х13</v>
      </c>
      <c r="C264" s="10" t="str">
        <f>IF(ISBLANK(INDEX('Обработка исходного'!E:E,ROW($B$3)+4*(ROW($B264)-ROW($B$3)))),"",INDEX('Обработка исходного'!E:E,ROW($B$3)+4*(ROW($B264)-ROW($B$3))))</f>
        <v>Горячекатаная сталь со стороной квадрата или толщиной от 100 до 150 мм</v>
      </c>
      <c r="D264" s="15" t="str">
        <f>INDEX('Rm, МПа'!$D:$P,ROW(D264),COLUMN($P264)-COLUMN(D264)+1)</f>
        <v>-</v>
      </c>
      <c r="E264" s="6" t="str">
        <f>INDEX('Rm, МПа'!$D:$P,ROW(E264),COLUMN($P264)-COLUMN(E264)+1)</f>
        <v>-</v>
      </c>
      <c r="F264" s="6" t="str">
        <f>INDEX('Rm, МПа'!$D:$P,ROW(F264),COLUMN($P264)-COLUMN(F264)+1)</f>
        <v>-</v>
      </c>
      <c r="G264" s="6" t="str">
        <f>INDEX('Rm, МПа'!$D:$P,ROW(G264),COLUMN($P264)-COLUMN(G264)+1)</f>
        <v>-</v>
      </c>
      <c r="H264" s="6" t="str">
        <f>INDEX('Rm, МПа'!$D:$P,ROW(H264),COLUMN($P264)-COLUMN(H264)+1)</f>
        <v>-</v>
      </c>
      <c r="I264" s="6" t="str">
        <f>INDEX('Rm, МПа'!$D:$P,ROW(I264),COLUMN($P264)-COLUMN(I264)+1)</f>
        <v>-</v>
      </c>
      <c r="J264" s="6">
        <f>INDEX('Rm, МПа'!$D:$P,ROW(J264),COLUMN($P264)-COLUMN(J264)+1)</f>
        <v>530</v>
      </c>
      <c r="K264" s="6">
        <f>INDEX('Rm, МПа'!$D:$P,ROW(K264),COLUMN($P264)-COLUMN(K264)+1)</f>
        <v>549</v>
      </c>
      <c r="L264" s="6">
        <f>INDEX('Rm, МПа'!$D:$P,ROW(L264),COLUMN($P264)-COLUMN(L264)+1)</f>
        <v>569</v>
      </c>
      <c r="M264" s="6">
        <f>INDEX('Rm, МПа'!$D:$P,ROW(M264),COLUMN($P264)-COLUMN(M264)+1)</f>
        <v>589</v>
      </c>
      <c r="N264" s="6">
        <f>INDEX('Rm, МПа'!$D:$P,ROW(N264),COLUMN($P264)-COLUMN(N264)+1)</f>
        <v>608</v>
      </c>
      <c r="O264" s="6">
        <f>INDEX('Rm, МПа'!$D:$P,ROW(O264),COLUMN($P264)-COLUMN(O264)+1)</f>
        <v>628</v>
      </c>
      <c r="P264" s="16">
        <f>INDEX('Rm, МПа'!$D:$P,ROW(P264),COLUMN($P264)-COLUMN(P264)+1)</f>
        <v>647</v>
      </c>
      <c r="Q264" s="15" t="str">
        <f>INDEX('Rp0,2, МПа'!$D:$P,ROW(D264),COLUMN($P264)-COLUMN(D264)+1)</f>
        <v>-</v>
      </c>
      <c r="R264" s="6" t="str">
        <f>INDEX('Rp0,2, МПа'!$D:$P,ROW(E264),COLUMN($P264)-COLUMN(E264)+1)</f>
        <v>-</v>
      </c>
      <c r="S264" s="6" t="str">
        <f>INDEX('Rp0,2, МПа'!$D:$P,ROW(F264),COLUMN($P264)-COLUMN(F264)+1)</f>
        <v>-</v>
      </c>
      <c r="T264" s="6" t="str">
        <f>INDEX('Rp0,2, МПа'!$D:$P,ROW(G264),COLUMN($P264)-COLUMN(G264)+1)</f>
        <v>-</v>
      </c>
      <c r="U264" s="6" t="str">
        <f>INDEX('Rp0,2, МПа'!$D:$P,ROW(H264),COLUMN($P264)-COLUMN(H264)+1)</f>
        <v>-</v>
      </c>
      <c r="V264" s="6" t="str">
        <f>INDEX('Rp0,2, МПа'!$D:$P,ROW(I264),COLUMN($P264)-COLUMN(I264)+1)</f>
        <v>-</v>
      </c>
      <c r="W264" s="6">
        <f>INDEX('Rp0,2, МПа'!$D:$P,ROW(J264),COLUMN($P264)-COLUMN(J264)+1)</f>
        <v>353</v>
      </c>
      <c r="X264" s="6">
        <f>INDEX('Rp0,2, МПа'!$D:$P,ROW(K264),COLUMN($P264)-COLUMN(K264)+1)</f>
        <v>363</v>
      </c>
      <c r="Y264" s="6">
        <f>INDEX('Rp0,2, МПа'!$D:$P,ROW(L264),COLUMN($P264)-COLUMN(L264)+1)</f>
        <v>392</v>
      </c>
      <c r="Z264" s="6">
        <f>INDEX('Rp0,2, МПа'!$D:$P,ROW(M264),COLUMN($P264)-COLUMN(M264)+1)</f>
        <v>392</v>
      </c>
      <c r="AA264" s="6">
        <f>INDEX('Rp0,2, МПа'!$D:$P,ROW(N264),COLUMN($P264)-COLUMN(N264)+1)</f>
        <v>412</v>
      </c>
      <c r="AB264" s="6">
        <f>INDEX('Rp0,2, МПа'!$D:$P,ROW(O264),COLUMN($P264)-COLUMN(O264)+1)</f>
        <v>422</v>
      </c>
      <c r="AC264" s="16">
        <f>INDEX('Rp0,2, МПа'!$D:$P,ROW(P264),COLUMN($P264)-COLUMN(P264)+1)</f>
        <v>441</v>
      </c>
    </row>
    <row r="265" spans="1:29" x14ac:dyDescent="0.25">
      <c r="A265" s="10" t="str">
        <f>INDEX('Обработка исходного'!B:B,ROW($B$3)+4*(ROW($B265)-ROW($B$3)))</f>
        <v>Сталь высокохромистая</v>
      </c>
      <c r="B265" s="10" t="str">
        <f>INDEX('Обработка исходного'!D:D,ROW($B$3)+4*(ROW($B265)-ROW($B$3)))</f>
        <v>20Х13</v>
      </c>
      <c r="C265" s="10" t="str">
        <f>IF(ISBLANK(INDEX('Обработка исходного'!E:E,ROW($B$3)+4*(ROW($B265)-ROW($B$3)))),"",INDEX('Обработка исходного'!E:E,ROW($B$3)+4*(ROW($B265)-ROW($B$3))))</f>
        <v>Заготовки крепежных деталей, КП590*</v>
      </c>
      <c r="D265" s="15" t="str">
        <f>INDEX('Rm, МПа'!$D:$P,ROW(D265),COLUMN($P265)-COLUMN(D265)+1)</f>
        <v>-</v>
      </c>
      <c r="E265" s="6" t="str">
        <f>INDEX('Rm, МПа'!$D:$P,ROW(E265),COLUMN($P265)-COLUMN(E265)+1)</f>
        <v>-</v>
      </c>
      <c r="F265" s="6" t="str">
        <f>INDEX('Rm, МПа'!$D:$P,ROW(F265),COLUMN($P265)-COLUMN(F265)+1)</f>
        <v>-</v>
      </c>
      <c r="G265" s="6" t="str">
        <f>INDEX('Rm, МПа'!$D:$P,ROW(G265),COLUMN($P265)-COLUMN(G265)+1)</f>
        <v>-</v>
      </c>
      <c r="H265" s="6" t="str">
        <f>INDEX('Rm, МПа'!$D:$P,ROW(H265),COLUMN($P265)-COLUMN(H265)+1)</f>
        <v>-</v>
      </c>
      <c r="I265" s="6" t="str">
        <f>INDEX('Rm, МПа'!$D:$P,ROW(I265),COLUMN($P265)-COLUMN(I265)+1)</f>
        <v>-</v>
      </c>
      <c r="J265" s="6">
        <f>INDEX('Rm, МПа'!$D:$P,ROW(J265),COLUMN($P265)-COLUMN(J265)+1)</f>
        <v>638</v>
      </c>
      <c r="K265" s="6">
        <f>INDEX('Rm, МПа'!$D:$P,ROW(K265),COLUMN($P265)-COLUMN(K265)+1)</f>
        <v>667</v>
      </c>
      <c r="L265" s="6">
        <f>INDEX('Rm, МПа'!$D:$P,ROW(L265),COLUMN($P265)-COLUMN(L265)+1)</f>
        <v>687</v>
      </c>
      <c r="M265" s="6">
        <f>INDEX('Rm, МПа'!$D:$P,ROW(M265),COLUMN($P265)-COLUMN(M265)+1)</f>
        <v>716</v>
      </c>
      <c r="N265" s="6">
        <f>INDEX('Rm, МПа'!$D:$P,ROW(N265),COLUMN($P265)-COLUMN(N265)+1)</f>
        <v>736</v>
      </c>
      <c r="O265" s="6">
        <f>INDEX('Rm, МПа'!$D:$P,ROW(O265),COLUMN($P265)-COLUMN(O265)+1)</f>
        <v>755</v>
      </c>
      <c r="P265" s="16">
        <f>INDEX('Rm, МПа'!$D:$P,ROW(P265),COLUMN($P265)-COLUMN(P265)+1)</f>
        <v>785</v>
      </c>
      <c r="Q265" s="15" t="str">
        <f>INDEX('Rp0,2, МПа'!$D:$P,ROW(D265),COLUMN($P265)-COLUMN(D265)+1)</f>
        <v>-</v>
      </c>
      <c r="R265" s="6" t="str">
        <f>INDEX('Rp0,2, МПа'!$D:$P,ROW(E265),COLUMN($P265)-COLUMN(E265)+1)</f>
        <v>-</v>
      </c>
      <c r="S265" s="6" t="str">
        <f>INDEX('Rp0,2, МПа'!$D:$P,ROW(F265),COLUMN($P265)-COLUMN(F265)+1)</f>
        <v>-</v>
      </c>
      <c r="T265" s="6" t="str">
        <f>INDEX('Rp0,2, МПа'!$D:$P,ROW(G265),COLUMN($P265)-COLUMN(G265)+1)</f>
        <v>-</v>
      </c>
      <c r="U265" s="6" t="str">
        <f>INDEX('Rp0,2, МПа'!$D:$P,ROW(H265),COLUMN($P265)-COLUMN(H265)+1)</f>
        <v>-</v>
      </c>
      <c r="V265" s="6" t="str">
        <f>INDEX('Rp0,2, МПа'!$D:$P,ROW(I265),COLUMN($P265)-COLUMN(I265)+1)</f>
        <v>-</v>
      </c>
      <c r="W265" s="6">
        <f>INDEX('Rp0,2, МПа'!$D:$P,ROW(J265),COLUMN($P265)-COLUMN(J265)+1)</f>
        <v>471</v>
      </c>
      <c r="X265" s="6">
        <f>INDEX('Rp0,2, МПа'!$D:$P,ROW(K265),COLUMN($P265)-COLUMN(K265)+1)</f>
        <v>481</v>
      </c>
      <c r="Y265" s="6">
        <f>INDEX('Rp0,2, МПа'!$D:$P,ROW(L265),COLUMN($P265)-COLUMN(L265)+1)</f>
        <v>520</v>
      </c>
      <c r="Z265" s="6">
        <f>INDEX('Rp0,2, МПа'!$D:$P,ROW(M265),COLUMN($P265)-COLUMN(M265)+1)</f>
        <v>520</v>
      </c>
      <c r="AA265" s="6">
        <f>INDEX('Rp0,2, МПа'!$D:$P,ROW(N265),COLUMN($P265)-COLUMN(N265)+1)</f>
        <v>549</v>
      </c>
      <c r="AB265" s="6">
        <f>INDEX('Rp0,2, МПа'!$D:$P,ROW(O265),COLUMN($P265)-COLUMN(O265)+1)</f>
        <v>559</v>
      </c>
      <c r="AC265" s="16">
        <f>INDEX('Rp0,2, МПа'!$D:$P,ROW(P265),COLUMN($P265)-COLUMN(P265)+1)</f>
        <v>590</v>
      </c>
    </row>
    <row r="266" spans="1:29" x14ac:dyDescent="0.25">
      <c r="A266" s="10" t="str">
        <f>INDEX('Обработка исходного'!B:B,ROW($B$3)+4*(ROW($B266)-ROW($B$3)))</f>
        <v>Сталь высокохромистая</v>
      </c>
      <c r="B266" s="10" t="str">
        <f>INDEX('Обработка исходного'!D:D,ROW($B$3)+4*(ROW($B266)-ROW($B$3)))</f>
        <v>20Х13</v>
      </c>
      <c r="C266" s="10" t="str">
        <f>IF(ISBLANK(INDEX('Обработка исходного'!E:E,ROW($B$3)+4*(ROW($B266)-ROW($B$3)))),"",INDEX('Обработка исходного'!E:E,ROW($B$3)+4*(ROW($B266)-ROW($B$3))))</f>
        <v>Листы толщиной от 4 до 50 мм</v>
      </c>
      <c r="D266" s="15" t="str">
        <f>INDEX('Rm, МПа'!$D:$P,ROW(D266),COLUMN($P266)-COLUMN(D266)+1)</f>
        <v>-</v>
      </c>
      <c r="E266" s="6" t="str">
        <f>INDEX('Rm, МПа'!$D:$P,ROW(E266),COLUMN($P266)-COLUMN(E266)+1)</f>
        <v>-</v>
      </c>
      <c r="F266" s="6" t="str">
        <f>INDEX('Rm, МПа'!$D:$P,ROW(F266),COLUMN($P266)-COLUMN(F266)+1)</f>
        <v>-</v>
      </c>
      <c r="G266" s="6" t="str">
        <f>INDEX('Rm, МПа'!$D:$P,ROW(G266),COLUMN($P266)-COLUMN(G266)+1)</f>
        <v>-</v>
      </c>
      <c r="H266" s="6" t="str">
        <f>INDEX('Rm, МПа'!$D:$P,ROW(H266),COLUMN($P266)-COLUMN(H266)+1)</f>
        <v>-</v>
      </c>
      <c r="I266" s="6" t="str">
        <f>INDEX('Rm, МПа'!$D:$P,ROW(I266),COLUMN($P266)-COLUMN(I266)+1)</f>
        <v>-</v>
      </c>
      <c r="J266" s="6">
        <f>INDEX('Rm, МПа'!$D:$P,ROW(J266),COLUMN($P266)-COLUMN(J266)+1)</f>
        <v>412</v>
      </c>
      <c r="K266" s="6">
        <f>INDEX('Rm, МПа'!$D:$P,ROW(K266),COLUMN($P266)-COLUMN(K266)+1)</f>
        <v>432</v>
      </c>
      <c r="L266" s="6">
        <f>INDEX('Rm, МПа'!$D:$P,ROW(L266),COLUMN($P266)-COLUMN(L266)+1)</f>
        <v>441</v>
      </c>
      <c r="M266" s="6">
        <f>INDEX('Rm, МПа'!$D:$P,ROW(M266),COLUMN($P266)-COLUMN(M266)+1)</f>
        <v>471</v>
      </c>
      <c r="N266" s="6">
        <f>INDEX('Rm, МПа'!$D:$P,ROW(N266),COLUMN($P266)-COLUMN(N266)+1)</f>
        <v>481</v>
      </c>
      <c r="O266" s="6">
        <f>INDEX('Rm, МПа'!$D:$P,ROW(O266),COLUMN($P266)-COLUMN(O266)+1)</f>
        <v>491</v>
      </c>
      <c r="P266" s="16">
        <f>INDEX('Rm, МПа'!$D:$P,ROW(P266),COLUMN($P266)-COLUMN(P266)+1)</f>
        <v>510</v>
      </c>
      <c r="Q266" s="15" t="str">
        <f>INDEX('Rp0,2, МПа'!$D:$P,ROW(D266),COLUMN($P266)-COLUMN(D266)+1)</f>
        <v>-</v>
      </c>
      <c r="R266" s="6" t="str">
        <f>INDEX('Rp0,2, МПа'!$D:$P,ROW(E266),COLUMN($P266)-COLUMN(E266)+1)</f>
        <v>-</v>
      </c>
      <c r="S266" s="6" t="str">
        <f>INDEX('Rp0,2, МПа'!$D:$P,ROW(F266),COLUMN($P266)-COLUMN(F266)+1)</f>
        <v>-</v>
      </c>
      <c r="T266" s="6" t="str">
        <f>INDEX('Rp0,2, МПа'!$D:$P,ROW(G266),COLUMN($P266)-COLUMN(G266)+1)</f>
        <v>-</v>
      </c>
      <c r="U266" s="6" t="str">
        <f>INDEX('Rp0,2, МПа'!$D:$P,ROW(H266),COLUMN($P266)-COLUMN(H266)+1)</f>
        <v>-</v>
      </c>
      <c r="V266" s="6" t="str">
        <f>INDEX('Rp0,2, МПа'!$D:$P,ROW(I266),COLUMN($P266)-COLUMN(I266)+1)</f>
        <v>-</v>
      </c>
      <c r="W266" s="6">
        <f>INDEX('Rp0,2, МПа'!$D:$P,ROW(J266),COLUMN($P266)-COLUMN(J266)+1)</f>
        <v>294</v>
      </c>
      <c r="X266" s="6">
        <f>INDEX('Rp0,2, МПа'!$D:$P,ROW(K266),COLUMN($P266)-COLUMN(K266)+1)</f>
        <v>304</v>
      </c>
      <c r="Y266" s="6">
        <f>INDEX('Rp0,2, МПа'!$D:$P,ROW(L266),COLUMN($P266)-COLUMN(L266)+1)</f>
        <v>323</v>
      </c>
      <c r="Z266" s="6">
        <f>INDEX('Rp0,2, МПа'!$D:$P,ROW(M266),COLUMN($P266)-COLUMN(M266)+1)</f>
        <v>323</v>
      </c>
      <c r="AA266" s="6">
        <f>INDEX('Rp0,2, МПа'!$D:$P,ROW(N266),COLUMN($P266)-COLUMN(N266)+1)</f>
        <v>343</v>
      </c>
      <c r="AB266" s="6">
        <f>INDEX('Rp0,2, МПа'!$D:$P,ROW(O266),COLUMN($P266)-COLUMN(O266)+1)</f>
        <v>353</v>
      </c>
      <c r="AC266" s="16">
        <f>INDEX('Rp0,2, МПа'!$D:$P,ROW(P266),COLUMN($P266)-COLUMN(P266)+1)</f>
        <v>373</v>
      </c>
    </row>
    <row r="267" spans="1:29" x14ac:dyDescent="0.25">
      <c r="A267" s="10" t="str">
        <f>INDEX('Обработка исходного'!B:B,ROW($B$3)+4*(ROW($B267)-ROW($B$3)))</f>
        <v>Сталь высокохромистая</v>
      </c>
      <c r="B267" s="10" t="str">
        <f>INDEX('Обработка исходного'!D:D,ROW($B$3)+4*(ROW($B267)-ROW($B$3)))</f>
        <v>20Х12ВНМФ</v>
      </c>
      <c r="C267" s="10" t="str">
        <f>IF(ISBLANK(INDEX('Обработка исходного'!E:E,ROW($B$3)+4*(ROW($B267)-ROW($B$3)))),"",INDEX('Обработка исходного'!E:E,ROW($B$3)+4*(ROW($B267)-ROW($B$3))))</f>
        <v>Заготовки крепежных деталей толщиной до 200 мм, КП670*</v>
      </c>
      <c r="D267" s="15" t="str">
        <f>INDEX('Rm, МПа'!$D:$P,ROW(D267),COLUMN($P267)-COLUMN(D267)+1)</f>
        <v>-</v>
      </c>
      <c r="E267" s="6" t="str">
        <f>INDEX('Rm, МПа'!$D:$P,ROW(E267),COLUMN($P267)-COLUMN(E267)+1)</f>
        <v>-</v>
      </c>
      <c r="F267" s="6">
        <f>INDEX('Rm, МПа'!$D:$P,ROW(F267),COLUMN($P267)-COLUMN(F267)+1)</f>
        <v>529</v>
      </c>
      <c r="G267" s="6">
        <f>INDEX('Rm, МПа'!$D:$P,ROW(G267),COLUMN($P267)-COLUMN(G267)+1)</f>
        <v>588</v>
      </c>
      <c r="H267" s="6">
        <f>INDEX('Rm, МПа'!$D:$P,ROW(H267),COLUMN($P267)-COLUMN(H267)+1)</f>
        <v>628</v>
      </c>
      <c r="I267" s="6">
        <f>INDEX('Rm, МПа'!$D:$P,ROW(I267),COLUMN($P267)-COLUMN(I267)+1)</f>
        <v>647</v>
      </c>
      <c r="J267" s="6">
        <f>INDEX('Rm, МПа'!$D:$P,ROW(J267),COLUMN($P267)-COLUMN(J267)+1)</f>
        <v>677</v>
      </c>
      <c r="K267" s="6">
        <f>INDEX('Rm, МПа'!$D:$P,ROW(K267),COLUMN($P267)-COLUMN(K267)+1)</f>
        <v>697</v>
      </c>
      <c r="L267" s="6">
        <f>INDEX('Rm, МПа'!$D:$P,ROW(L267),COLUMN($P267)-COLUMN(L267)+1)</f>
        <v>716</v>
      </c>
      <c r="M267" s="6">
        <f>INDEX('Rm, МПа'!$D:$P,ROW(M267),COLUMN($P267)-COLUMN(M267)+1)</f>
        <v>736</v>
      </c>
      <c r="N267" s="6">
        <f>INDEX('Rm, МПа'!$D:$P,ROW(N267),COLUMN($P267)-COLUMN(N267)+1)</f>
        <v>755</v>
      </c>
      <c r="O267" s="6">
        <f>INDEX('Rm, МПа'!$D:$P,ROW(O267),COLUMN($P267)-COLUMN(O267)+1)</f>
        <v>775</v>
      </c>
      <c r="P267" s="16">
        <f>INDEX('Rm, МПа'!$D:$P,ROW(P267),COLUMN($P267)-COLUMN(P267)+1)</f>
        <v>785</v>
      </c>
      <c r="Q267" s="15">
        <f>INDEX('Rp0,2, МПа'!$D:$P,ROW(D267),COLUMN($P267)-COLUMN(D267)+1)</f>
        <v>0</v>
      </c>
      <c r="R267" s="6">
        <f>INDEX('Rp0,2, МПа'!$D:$P,ROW(E267),COLUMN($P267)-COLUMN(E267)+1)</f>
        <v>0</v>
      </c>
      <c r="S267" s="6">
        <f>INDEX('Rp0,2, МПа'!$D:$P,ROW(F267),COLUMN($P267)-COLUMN(F267)+1)</f>
        <v>461</v>
      </c>
      <c r="T267" s="6">
        <f>INDEX('Rp0,2, МПа'!$D:$P,ROW(G267),COLUMN($P267)-COLUMN(G267)+1)</f>
        <v>481</v>
      </c>
      <c r="U267" s="6">
        <f>INDEX('Rp0,2, МПа'!$D:$P,ROW(H267),COLUMN($P267)-COLUMN(H267)+1)</f>
        <v>510</v>
      </c>
      <c r="V267" s="6">
        <f>INDEX('Rp0,2, МПа'!$D:$P,ROW(I267),COLUMN($P267)-COLUMN(I267)+1)</f>
        <v>520</v>
      </c>
      <c r="W267" s="6">
        <f>INDEX('Rp0,2, МПа'!$D:$P,ROW(J267),COLUMN($P267)-COLUMN(J267)+1)</f>
        <v>569</v>
      </c>
      <c r="X267" s="6">
        <f>INDEX('Rp0,2, МПа'!$D:$P,ROW(K267),COLUMN($P267)-COLUMN(K267)+1)</f>
        <v>589</v>
      </c>
      <c r="Y267" s="6">
        <f>INDEX('Rp0,2, МПа'!$D:$P,ROW(L267),COLUMN($P267)-COLUMN(L267)+1)</f>
        <v>608</v>
      </c>
      <c r="Z267" s="6">
        <f>INDEX('Rp0,2, МПа'!$D:$P,ROW(M267),COLUMN($P267)-COLUMN(M267)+1)</f>
        <v>618</v>
      </c>
      <c r="AA267" s="6">
        <f>INDEX('Rp0,2, МПа'!$D:$P,ROW(N267),COLUMN($P267)-COLUMN(N267)+1)</f>
        <v>638</v>
      </c>
      <c r="AB267" s="6">
        <f>INDEX('Rp0,2, МПа'!$D:$P,ROW(O267),COLUMN($P267)-COLUMN(O267)+1)</f>
        <v>657</v>
      </c>
      <c r="AC267" s="16">
        <f>INDEX('Rp0,2, МПа'!$D:$P,ROW(P267),COLUMN($P267)-COLUMN(P267)+1)</f>
        <v>670</v>
      </c>
    </row>
    <row r="268" spans="1:29" ht="25.5" x14ac:dyDescent="0.25">
      <c r="A268" s="10" t="str">
        <f>INDEX('Обработка исходного'!B:B,ROW($B$3)+4*(ROW($B268)-ROW($B$3)))</f>
        <v>Сталь высокохромистая</v>
      </c>
      <c r="B268" s="10" t="str">
        <f>INDEX('Обработка исходного'!D:D,ROW($B$3)+4*(ROW($B268)-ROW($B$3)))</f>
        <v>09Х17Н</v>
      </c>
      <c r="C268" s="10" t="str">
        <f>IF(ISBLANK(INDEX('Обработка исходного'!E:E,ROW($B$3)+4*(ROW($B268)-ROW($B$3)))),"",INDEX('Обработка исходного'!E:E,ROW($B$3)+4*(ROW($B268)-ROW($B$3))))</f>
        <v>Поковки диаметром или толщиной под термическую обработку до 200 мм</v>
      </c>
      <c r="D268" s="15" t="str">
        <f>INDEX('Rm, МПа'!$D:$P,ROW(D268),COLUMN($P268)-COLUMN(D268)+1)</f>
        <v>-</v>
      </c>
      <c r="E268" s="6" t="str">
        <f>INDEX('Rm, МПа'!$D:$P,ROW(E268),COLUMN($P268)-COLUMN(E268)+1)</f>
        <v>-</v>
      </c>
      <c r="F268" s="6" t="str">
        <f>INDEX('Rm, МПа'!$D:$P,ROW(F268),COLUMN($P268)-COLUMN(F268)+1)</f>
        <v>-</v>
      </c>
      <c r="G268" s="6" t="str">
        <f>INDEX('Rm, МПа'!$D:$P,ROW(G268),COLUMN($P268)-COLUMN(G268)+1)</f>
        <v>-</v>
      </c>
      <c r="H268" s="6" t="str">
        <f>INDEX('Rm, МПа'!$D:$P,ROW(H268),COLUMN($P268)-COLUMN(H268)+1)</f>
        <v>-</v>
      </c>
      <c r="I268" s="6">
        <f>INDEX('Rm, МПа'!$D:$P,ROW(I268),COLUMN($P268)-COLUMN(I268)+1)</f>
        <v>373</v>
      </c>
      <c r="J268" s="6">
        <f>INDEX('Rm, МПа'!$D:$P,ROW(J268),COLUMN($P268)-COLUMN(J268)+1)</f>
        <v>373</v>
      </c>
      <c r="K268" s="6">
        <f>INDEX('Rm, МПа'!$D:$P,ROW(K268),COLUMN($P268)-COLUMN(K268)+1)</f>
        <v>392</v>
      </c>
      <c r="L268" s="6">
        <f>INDEX('Rm, МПа'!$D:$P,ROW(L268),COLUMN($P268)-COLUMN(L268)+1)</f>
        <v>402</v>
      </c>
      <c r="M268" s="6">
        <f>INDEX('Rm, МПа'!$D:$P,ROW(M268),COLUMN($P268)-COLUMN(M268)+1)</f>
        <v>412</v>
      </c>
      <c r="N268" s="6">
        <f>INDEX('Rm, МПа'!$D:$P,ROW(N268),COLUMN($P268)-COLUMN(N268)+1)</f>
        <v>422</v>
      </c>
      <c r="O268" s="6">
        <f>INDEX('Rm, МПа'!$D:$P,ROW(O268),COLUMN($P268)-COLUMN(O268)+1)</f>
        <v>432</v>
      </c>
      <c r="P268" s="16">
        <f>INDEX('Rm, МПа'!$D:$P,ROW(P268),COLUMN($P268)-COLUMN(P268)+1)</f>
        <v>441</v>
      </c>
      <c r="Q268" s="15" t="str">
        <f>INDEX('Rp0,2, МПа'!$D:$P,ROW(D268),COLUMN($P268)-COLUMN(D268)+1)</f>
        <v>-</v>
      </c>
      <c r="R268" s="6" t="str">
        <f>INDEX('Rp0,2, МПа'!$D:$P,ROW(E268),COLUMN($P268)-COLUMN(E268)+1)</f>
        <v>-</v>
      </c>
      <c r="S268" s="6" t="str">
        <f>INDEX('Rp0,2, МПа'!$D:$P,ROW(F268),COLUMN($P268)-COLUMN(F268)+1)</f>
        <v>-</v>
      </c>
      <c r="T268" s="6" t="str">
        <f>INDEX('Rp0,2, МПа'!$D:$P,ROW(G268),COLUMN($P268)-COLUMN(G268)+1)</f>
        <v>-</v>
      </c>
      <c r="U268" s="6" t="str">
        <f>INDEX('Rp0,2, МПа'!$D:$P,ROW(H268),COLUMN($P268)-COLUMN(H268)+1)</f>
        <v>-</v>
      </c>
      <c r="V268" s="6">
        <f>INDEX('Rp0,2, МПа'!$D:$P,ROW(I268),COLUMN($P268)-COLUMN(I268)+1)</f>
        <v>294</v>
      </c>
      <c r="W268" s="6">
        <f>INDEX('Rp0,2, МПа'!$D:$P,ROW(J268),COLUMN($P268)-COLUMN(J268)+1)</f>
        <v>304</v>
      </c>
      <c r="X268" s="6">
        <f>INDEX('Rp0,2, МПа'!$D:$P,ROW(K268),COLUMN($P268)-COLUMN(K268)+1)</f>
        <v>304</v>
      </c>
      <c r="Y268" s="6">
        <f>INDEX('Rp0,2, МПа'!$D:$P,ROW(L268),COLUMN($P268)-COLUMN(L268)+1)</f>
        <v>314</v>
      </c>
      <c r="Z268" s="6">
        <f>INDEX('Rp0,2, МПа'!$D:$P,ROW(M268),COLUMN($P268)-COLUMN(M268)+1)</f>
        <v>323</v>
      </c>
      <c r="AA268" s="6">
        <f>INDEX('Rp0,2, МПа'!$D:$P,ROW(N268),COLUMN($P268)-COLUMN(N268)+1)</f>
        <v>333</v>
      </c>
      <c r="AB268" s="6">
        <f>INDEX('Rp0,2, МПа'!$D:$P,ROW(O268),COLUMN($P268)-COLUMN(O268)+1)</f>
        <v>343</v>
      </c>
      <c r="AC268" s="16">
        <f>INDEX('Rp0,2, МПа'!$D:$P,ROW(P268),COLUMN($P268)-COLUMN(P268)+1)</f>
        <v>343</v>
      </c>
    </row>
    <row r="269" spans="1:29" ht="25.5" x14ac:dyDescent="0.25">
      <c r="A269" s="10" t="str">
        <f>INDEX('Обработка исходного'!B:B,ROW($B$3)+4*(ROW($B269)-ROW($B$3)))</f>
        <v>Сталь высокохромистая</v>
      </c>
      <c r="B269" s="10" t="str">
        <f>INDEX('Обработка исходного'!D:D,ROW($B$3)+4*(ROW($B269)-ROW($B$3)))</f>
        <v>09Х17Н</v>
      </c>
      <c r="C269" s="10" t="str">
        <f>IF(ISBLANK(INDEX('Обработка исходного'!E:E,ROW($B$3)+4*(ROW($B269)-ROW($B$3)))),"",INDEX('Обработка исходного'!E:E,ROW($B$3)+4*(ROW($B269)-ROW($B$3))))</f>
        <v>Заготовки в виде поковок, штамповок и прутков круглого сечения от 5 до 250 мм, квадратного от 40 до 200 мм</v>
      </c>
      <c r="D269" s="15" t="str">
        <f>INDEX('Rm, МПа'!$D:$P,ROW(D269),COLUMN($P269)-COLUMN(D269)+1)</f>
        <v>-</v>
      </c>
      <c r="E269" s="6" t="str">
        <f>INDEX('Rm, МПа'!$D:$P,ROW(E269),COLUMN($P269)-COLUMN(E269)+1)</f>
        <v>-</v>
      </c>
      <c r="F269" s="6" t="str">
        <f>INDEX('Rm, МПа'!$D:$P,ROW(F269),COLUMN($P269)-COLUMN(F269)+1)</f>
        <v>-</v>
      </c>
      <c r="G269" s="6" t="str">
        <f>INDEX('Rm, МПа'!$D:$P,ROW(G269),COLUMN($P269)-COLUMN(G269)+1)</f>
        <v>-</v>
      </c>
      <c r="H269" s="6" t="str">
        <f>INDEX('Rm, МПа'!$D:$P,ROW(H269),COLUMN($P269)-COLUMN(H269)+1)</f>
        <v>-</v>
      </c>
      <c r="I269" s="6">
        <f>INDEX('Rm, МПа'!$D:$P,ROW(I269),COLUMN($P269)-COLUMN(I269)+1)</f>
        <v>422</v>
      </c>
      <c r="J269" s="6">
        <f>INDEX('Rm, МПа'!$D:$P,ROW(J269),COLUMN($P269)-COLUMN(J269)+1)</f>
        <v>432</v>
      </c>
      <c r="K269" s="6">
        <f>INDEX('Rm, МПа'!$D:$P,ROW(K269),COLUMN($P269)-COLUMN(K269)+1)</f>
        <v>451</v>
      </c>
      <c r="L269" s="6">
        <f>INDEX('Rm, МПа'!$D:$P,ROW(L269),COLUMN($P269)-COLUMN(L269)+1)</f>
        <v>471</v>
      </c>
      <c r="M269" s="6">
        <f>INDEX('Rm, МПа'!$D:$P,ROW(M269),COLUMN($P269)-COLUMN(M269)+1)</f>
        <v>491</v>
      </c>
      <c r="N269" s="6">
        <f>INDEX('Rm, МПа'!$D:$P,ROW(N269),COLUMN($P269)-COLUMN(N269)+1)</f>
        <v>500</v>
      </c>
      <c r="O269" s="6">
        <f>INDEX('Rm, МПа'!$D:$P,ROW(O269),COLUMN($P269)-COLUMN(O269)+1)</f>
        <v>530</v>
      </c>
      <c r="P269" s="16">
        <f>INDEX('Rm, МПа'!$D:$P,ROW(P269),COLUMN($P269)-COLUMN(P269)+1)</f>
        <v>540</v>
      </c>
      <c r="Q269" s="15" t="str">
        <f>INDEX('Rp0,2, МПа'!$D:$P,ROW(D269),COLUMN($P269)-COLUMN(D269)+1)</f>
        <v>-</v>
      </c>
      <c r="R269" s="6" t="str">
        <f>INDEX('Rp0,2, МПа'!$D:$P,ROW(E269),COLUMN($P269)-COLUMN(E269)+1)</f>
        <v>-</v>
      </c>
      <c r="S269" s="6" t="str">
        <f>INDEX('Rp0,2, МПа'!$D:$P,ROW(F269),COLUMN($P269)-COLUMN(F269)+1)</f>
        <v>-</v>
      </c>
      <c r="T269" s="6" t="str">
        <f>INDEX('Rp0,2, МПа'!$D:$P,ROW(G269),COLUMN($P269)-COLUMN(G269)+1)</f>
        <v>-</v>
      </c>
      <c r="U269" s="6" t="str">
        <f>INDEX('Rp0,2, МПа'!$D:$P,ROW(H269),COLUMN($P269)-COLUMN(H269)+1)</f>
        <v>-</v>
      </c>
      <c r="V269" s="6">
        <f>INDEX('Rp0,2, МПа'!$D:$P,ROW(I269),COLUMN($P269)-COLUMN(I269)+1)</f>
        <v>294</v>
      </c>
      <c r="W269" s="6">
        <f>INDEX('Rp0,2, МПа'!$D:$P,ROW(J269),COLUMN($P269)-COLUMN(J269)+1)</f>
        <v>314</v>
      </c>
      <c r="X269" s="6">
        <f>INDEX('Rp0,2, МПа'!$D:$P,ROW(K269),COLUMN($P269)-COLUMN(K269)+1)</f>
        <v>323</v>
      </c>
      <c r="Y269" s="6">
        <f>INDEX('Rp0,2, МПа'!$D:$P,ROW(L269),COLUMN($P269)-COLUMN(L269)+1)</f>
        <v>333</v>
      </c>
      <c r="Z269" s="6">
        <f>INDEX('Rp0,2, МПа'!$D:$P,ROW(M269),COLUMN($P269)-COLUMN(M269)+1)</f>
        <v>353</v>
      </c>
      <c r="AA269" s="6">
        <f>INDEX('Rp0,2, МПа'!$D:$P,ROW(N269),COLUMN($P269)-COLUMN(N269)+1)</f>
        <v>363</v>
      </c>
      <c r="AB269" s="6">
        <f>INDEX('Rp0,2, МПа'!$D:$P,ROW(O269),COLUMN($P269)-COLUMN(O269)+1)</f>
        <v>353</v>
      </c>
      <c r="AC269" s="16">
        <f>INDEX('Rp0,2, МПа'!$D:$P,ROW(P269),COLUMN($P269)-COLUMN(P269)+1)</f>
        <v>392</v>
      </c>
    </row>
    <row r="270" spans="1:29" ht="25.5" x14ac:dyDescent="0.25">
      <c r="A270" s="10" t="str">
        <f>INDEX('Обработка исходного'!B:B,ROW($B$3)+4*(ROW($B270)-ROW($B$3)))</f>
        <v>Сталь высокохромистая</v>
      </c>
      <c r="B270" s="10" t="str">
        <f>INDEX('Обработка исходного'!D:D,ROW($B$3)+4*(ROW($B270)-ROW($B$3)))</f>
        <v>30Х13</v>
      </c>
      <c r="C270" s="10" t="str">
        <f>IF(ISBLANK(INDEX('Обработка исходного'!E:E,ROW($B$3)+4*(ROW($B270)-ROW($B$3)))),"",INDEX('Обработка исходного'!E:E,ROW($B$3)+4*(ROW($B270)-ROW($B$3))))</f>
        <v>Заготовки крепежных деталей толщиной или диаметром до 200 мм, КП590*</v>
      </c>
      <c r="D270" s="15" t="str">
        <f>INDEX('Rm, МПа'!$D:$P,ROW(D270),COLUMN($P270)-COLUMN(D270)+1)</f>
        <v>-</v>
      </c>
      <c r="E270" s="6" t="str">
        <f>INDEX('Rm, МПа'!$D:$P,ROW(E270),COLUMN($P270)-COLUMN(E270)+1)</f>
        <v>-</v>
      </c>
      <c r="F270" s="6" t="str">
        <f>INDEX('Rm, МПа'!$D:$P,ROW(F270),COLUMN($P270)-COLUMN(F270)+1)</f>
        <v>-</v>
      </c>
      <c r="G270" s="6" t="str">
        <f>INDEX('Rm, МПа'!$D:$P,ROW(G270),COLUMN($P270)-COLUMN(G270)+1)</f>
        <v>-</v>
      </c>
      <c r="H270" s="6" t="str">
        <f>INDEX('Rm, МПа'!$D:$P,ROW(H270),COLUMN($P270)-COLUMN(H270)+1)</f>
        <v>-</v>
      </c>
      <c r="I270" s="6" t="str">
        <f>INDEX('Rm, МПа'!$D:$P,ROW(I270),COLUMN($P270)-COLUMN(I270)+1)</f>
        <v>-</v>
      </c>
      <c r="J270" s="6">
        <f>INDEX('Rm, МПа'!$D:$P,ROW(J270),COLUMN($P270)-COLUMN(J270)+1)</f>
        <v>647</v>
      </c>
      <c r="K270" s="6">
        <f>INDEX('Rm, МПа'!$D:$P,ROW(K270),COLUMN($P270)-COLUMN(K270)+1)</f>
        <v>667</v>
      </c>
      <c r="L270" s="6">
        <f>INDEX('Rm, МПа'!$D:$P,ROW(L270),COLUMN($P270)-COLUMN(L270)+1)</f>
        <v>687</v>
      </c>
      <c r="M270" s="6">
        <f>INDEX('Rm, МПа'!$D:$P,ROW(M270),COLUMN($P270)-COLUMN(M270)+1)</f>
        <v>716</v>
      </c>
      <c r="N270" s="6">
        <f>INDEX('Rm, МПа'!$D:$P,ROW(N270),COLUMN($P270)-COLUMN(N270)+1)</f>
        <v>736</v>
      </c>
      <c r="O270" s="6">
        <f>INDEX('Rm, МПа'!$D:$P,ROW(O270),COLUMN($P270)-COLUMN(O270)+1)</f>
        <v>755</v>
      </c>
      <c r="P270" s="16">
        <f>INDEX('Rm, МПа'!$D:$P,ROW(P270),COLUMN($P270)-COLUMN(P270)+1)</f>
        <v>785</v>
      </c>
      <c r="Q270" s="15" t="str">
        <f>INDEX('Rp0,2, МПа'!$D:$P,ROW(D270),COLUMN($P270)-COLUMN(D270)+1)</f>
        <v>-</v>
      </c>
      <c r="R270" s="6" t="str">
        <f>INDEX('Rp0,2, МПа'!$D:$P,ROW(E270),COLUMN($P270)-COLUMN(E270)+1)</f>
        <v>-</v>
      </c>
      <c r="S270" s="6" t="str">
        <f>INDEX('Rp0,2, МПа'!$D:$P,ROW(F270),COLUMN($P270)-COLUMN(F270)+1)</f>
        <v>-</v>
      </c>
      <c r="T270" s="6" t="str">
        <f>INDEX('Rp0,2, МПа'!$D:$P,ROW(G270),COLUMN($P270)-COLUMN(G270)+1)</f>
        <v>-</v>
      </c>
      <c r="U270" s="6" t="str">
        <f>INDEX('Rp0,2, МПа'!$D:$P,ROW(H270),COLUMN($P270)-COLUMN(H270)+1)</f>
        <v>-</v>
      </c>
      <c r="V270" s="6" t="str">
        <f>INDEX('Rp0,2, МПа'!$D:$P,ROW(I270),COLUMN($P270)-COLUMN(I270)+1)</f>
        <v>-</v>
      </c>
      <c r="W270" s="6">
        <f>INDEX('Rp0,2, МПа'!$D:$P,ROW(J270),COLUMN($P270)-COLUMN(J270)+1)</f>
        <v>530</v>
      </c>
      <c r="X270" s="6">
        <f>INDEX('Rp0,2, МПа'!$D:$P,ROW(K270),COLUMN($P270)-COLUMN(K270)+1)</f>
        <v>540</v>
      </c>
      <c r="Y270" s="6">
        <f>INDEX('Rp0,2, МПа'!$D:$P,ROW(L270),COLUMN($P270)-COLUMN(L270)+1)</f>
        <v>549</v>
      </c>
      <c r="Z270" s="6">
        <f>INDEX('Rp0,2, МПа'!$D:$P,ROW(M270),COLUMN($P270)-COLUMN(M270)+1)</f>
        <v>559</v>
      </c>
      <c r="AA270" s="6">
        <f>INDEX('Rp0,2, МПа'!$D:$P,ROW(N270),COLUMN($P270)-COLUMN(N270)+1)</f>
        <v>569</v>
      </c>
      <c r="AB270" s="6">
        <f>INDEX('Rp0,2, МПа'!$D:$P,ROW(O270),COLUMN($P270)-COLUMN(O270)+1)</f>
        <v>579</v>
      </c>
      <c r="AC270" s="16">
        <f>INDEX('Rp0,2, МПа'!$D:$P,ROW(P270),COLUMN($P270)-COLUMN(P270)+1)</f>
        <v>590</v>
      </c>
    </row>
    <row r="271" spans="1:29" ht="25.5" x14ac:dyDescent="0.25">
      <c r="A271" s="10" t="str">
        <f>INDEX('Обработка исходного'!B:B,ROW($B$3)+4*(ROW($B271)-ROW($B$3)))</f>
        <v>Сталь высокохромистая</v>
      </c>
      <c r="B271" s="10" t="str">
        <f>INDEX('Обработка исходного'!D:D,ROW($B$3)+4*(ROW($B271)-ROW($B$3)))</f>
        <v>30Х13</v>
      </c>
      <c r="C271" s="10" t="str">
        <f>IF(ISBLANK(INDEX('Обработка исходного'!E:E,ROW($B$3)+4*(ROW($B271)-ROW($B$3)))),"",INDEX('Обработка исходного'!E:E,ROW($B$3)+4*(ROW($B271)-ROW($B$3))))</f>
        <v>Заготовки крепежных деталей толщиной или диаметром до 200 мм, КП685*</v>
      </c>
      <c r="D271" s="15" t="str">
        <f>INDEX('Rm, МПа'!$D:$P,ROW(D271),COLUMN($P271)-COLUMN(D271)+1)</f>
        <v>-</v>
      </c>
      <c r="E271" s="6" t="str">
        <f>INDEX('Rm, МПа'!$D:$P,ROW(E271),COLUMN($P271)-COLUMN(E271)+1)</f>
        <v>-</v>
      </c>
      <c r="F271" s="6" t="str">
        <f>INDEX('Rm, МПа'!$D:$P,ROW(F271),COLUMN($P271)-COLUMN(F271)+1)</f>
        <v>-</v>
      </c>
      <c r="G271" s="6" t="str">
        <f>INDEX('Rm, МПа'!$D:$P,ROW(G271),COLUMN($P271)-COLUMN(G271)+1)</f>
        <v>-</v>
      </c>
      <c r="H271" s="6" t="str">
        <f>INDEX('Rm, МПа'!$D:$P,ROW(H271),COLUMN($P271)-COLUMN(H271)+1)</f>
        <v>-</v>
      </c>
      <c r="I271" s="6" t="str">
        <f>INDEX('Rm, МПа'!$D:$P,ROW(I271),COLUMN($P271)-COLUMN(I271)+1)</f>
        <v>-</v>
      </c>
      <c r="J271" s="6">
        <f>INDEX('Rm, МПа'!$D:$P,ROW(J271),COLUMN($P271)-COLUMN(J271)+1)</f>
        <v>726</v>
      </c>
      <c r="K271" s="6">
        <f>INDEX('Rm, МПа'!$D:$P,ROW(K271),COLUMN($P271)-COLUMN(K271)+1)</f>
        <v>746</v>
      </c>
      <c r="L271" s="6">
        <f>INDEX('Rm, МПа'!$D:$P,ROW(L271),COLUMN($P271)-COLUMN(L271)+1)</f>
        <v>765</v>
      </c>
      <c r="M271" s="6">
        <f>INDEX('Rm, МПа'!$D:$P,ROW(M271),COLUMN($P271)-COLUMN(M271)+1)</f>
        <v>795</v>
      </c>
      <c r="N271" s="6">
        <f>INDEX('Rm, МПа'!$D:$P,ROW(N271),COLUMN($P271)-COLUMN(N271)+1)</f>
        <v>824</v>
      </c>
      <c r="O271" s="6">
        <f>INDEX('Rm, МПа'!$D:$P,ROW(O271),COLUMN($P271)-COLUMN(O271)+1)</f>
        <v>853</v>
      </c>
      <c r="P271" s="16">
        <f>INDEX('Rm, МПа'!$D:$P,ROW(P271),COLUMN($P271)-COLUMN(P271)+1)</f>
        <v>883</v>
      </c>
      <c r="Q271" s="15" t="str">
        <f>INDEX('Rp0,2, МПа'!$D:$P,ROW(D271),COLUMN($P271)-COLUMN(D271)+1)</f>
        <v>-</v>
      </c>
      <c r="R271" s="6" t="str">
        <f>INDEX('Rp0,2, МПа'!$D:$P,ROW(E271),COLUMN($P271)-COLUMN(E271)+1)</f>
        <v>-</v>
      </c>
      <c r="S271" s="6" t="str">
        <f>INDEX('Rp0,2, МПа'!$D:$P,ROW(F271),COLUMN($P271)-COLUMN(F271)+1)</f>
        <v>-</v>
      </c>
      <c r="T271" s="6" t="str">
        <f>INDEX('Rp0,2, МПа'!$D:$P,ROW(G271),COLUMN($P271)-COLUMN(G271)+1)</f>
        <v>-</v>
      </c>
      <c r="U271" s="6" t="str">
        <f>INDEX('Rp0,2, МПа'!$D:$P,ROW(H271),COLUMN($P271)-COLUMN(H271)+1)</f>
        <v>-</v>
      </c>
      <c r="V271" s="6" t="str">
        <f>INDEX('Rp0,2, МПа'!$D:$P,ROW(I271),COLUMN($P271)-COLUMN(I271)+1)</f>
        <v>-</v>
      </c>
      <c r="W271" s="6">
        <f>INDEX('Rp0,2, МПа'!$D:$P,ROW(J271),COLUMN($P271)-COLUMN(J271)+1)</f>
        <v>628</v>
      </c>
      <c r="X271" s="6">
        <f>INDEX('Rp0,2, МПа'!$D:$P,ROW(K271),COLUMN($P271)-COLUMN(K271)+1)</f>
        <v>638</v>
      </c>
      <c r="Y271" s="6">
        <f>INDEX('Rp0,2, МПа'!$D:$P,ROW(L271),COLUMN($P271)-COLUMN(L271)+1)</f>
        <v>657</v>
      </c>
      <c r="Z271" s="6">
        <f>INDEX('Rp0,2, МПа'!$D:$P,ROW(M271),COLUMN($P271)-COLUMN(M271)+1)</f>
        <v>667</v>
      </c>
      <c r="AA271" s="6">
        <f>INDEX('Rp0,2, МПа'!$D:$P,ROW(N271),COLUMN($P271)-COLUMN(N271)+1)</f>
        <v>677</v>
      </c>
      <c r="AB271" s="6">
        <f>INDEX('Rp0,2, МПа'!$D:$P,ROW(O271),COLUMN($P271)-COLUMN(O271)+1)</f>
        <v>685</v>
      </c>
      <c r="AC271" s="16">
        <f>INDEX('Rp0,2, МПа'!$D:$P,ROW(P271),COLUMN($P271)-COLUMN(P271)+1)</f>
        <v>685</v>
      </c>
    </row>
    <row r="272" spans="1:29" ht="25.5" x14ac:dyDescent="0.25">
      <c r="A272" s="10" t="str">
        <f>INDEX('Обработка исходного'!B:B,ROW($B$3)+4*(ROW($B272)-ROW($B$3)))</f>
        <v>Сталь высокохромистая</v>
      </c>
      <c r="B272" s="10" t="str">
        <f>INDEX('Обработка исходного'!D:D,ROW($B$3)+4*(ROW($B272)-ROW($B$3)))</f>
        <v>30Х13</v>
      </c>
      <c r="C272" s="10" t="str">
        <f>IF(ISBLANK(INDEX('Обработка исходного'!E:E,ROW($B$3)+4*(ROW($B272)-ROW($B$3)))),"",INDEX('Обработка исходного'!E:E,ROW($B$3)+4*(ROW($B272)-ROW($B$3))))</f>
        <v>Заготовки крепежных деталей толщиной или диаметром до 200 мм, КП785*</v>
      </c>
      <c r="D272" s="15" t="str">
        <f>INDEX('Rm, МПа'!$D:$P,ROW(D272),COLUMN($P272)-COLUMN(D272)+1)</f>
        <v>-</v>
      </c>
      <c r="E272" s="6" t="str">
        <f>INDEX('Rm, МПа'!$D:$P,ROW(E272),COLUMN($P272)-COLUMN(E272)+1)</f>
        <v>-</v>
      </c>
      <c r="F272" s="6" t="str">
        <f>INDEX('Rm, МПа'!$D:$P,ROW(F272),COLUMN($P272)-COLUMN(F272)+1)</f>
        <v>-</v>
      </c>
      <c r="G272" s="6" t="str">
        <f>INDEX('Rm, МПа'!$D:$P,ROW(G272),COLUMN($P272)-COLUMN(G272)+1)</f>
        <v>-</v>
      </c>
      <c r="H272" s="6" t="str">
        <f>INDEX('Rm, МПа'!$D:$P,ROW(H272),COLUMN($P272)-COLUMN(H272)+1)</f>
        <v>-</v>
      </c>
      <c r="I272" s="6" t="str">
        <f>INDEX('Rm, МПа'!$D:$P,ROW(I272),COLUMN($P272)-COLUMN(I272)+1)</f>
        <v>-</v>
      </c>
      <c r="J272" s="6">
        <f>INDEX('Rm, МПа'!$D:$P,ROW(J272),COLUMN($P272)-COLUMN(J272)+1)</f>
        <v>804</v>
      </c>
      <c r="K272" s="6">
        <f>INDEX('Rm, МПа'!$D:$P,ROW(K272),COLUMN($P272)-COLUMN(K272)+1)</f>
        <v>824</v>
      </c>
      <c r="L272" s="6">
        <f>INDEX('Rm, МПа'!$D:$P,ROW(L272),COLUMN($P272)-COLUMN(L272)+1)</f>
        <v>853</v>
      </c>
      <c r="M272" s="6">
        <f>INDEX('Rm, МПа'!$D:$P,ROW(M272),COLUMN($P272)-COLUMN(M272)+1)</f>
        <v>883</v>
      </c>
      <c r="N272" s="6">
        <f>INDEX('Rm, МПа'!$D:$P,ROW(N272),COLUMN($P272)-COLUMN(N272)+1)</f>
        <v>922</v>
      </c>
      <c r="O272" s="6">
        <f>INDEX('Rm, МПа'!$D:$P,ROW(O272),COLUMN($P272)-COLUMN(O272)+1)</f>
        <v>942</v>
      </c>
      <c r="P272" s="16">
        <f>INDEX('Rm, МПа'!$D:$P,ROW(P272),COLUMN($P272)-COLUMN(P272)+1)</f>
        <v>981</v>
      </c>
      <c r="Q272" s="15" t="str">
        <f>INDEX('Rp0,2, МПа'!$D:$P,ROW(D272),COLUMN($P272)-COLUMN(D272)+1)</f>
        <v>-</v>
      </c>
      <c r="R272" s="6" t="str">
        <f>INDEX('Rp0,2, МПа'!$D:$P,ROW(E272),COLUMN($P272)-COLUMN(E272)+1)</f>
        <v>-</v>
      </c>
      <c r="S272" s="6" t="str">
        <f>INDEX('Rp0,2, МПа'!$D:$P,ROW(F272),COLUMN($P272)-COLUMN(F272)+1)</f>
        <v>-</v>
      </c>
      <c r="T272" s="6" t="str">
        <f>INDEX('Rp0,2, МПа'!$D:$P,ROW(G272),COLUMN($P272)-COLUMN(G272)+1)</f>
        <v>-</v>
      </c>
      <c r="U272" s="6" t="str">
        <f>INDEX('Rp0,2, МПа'!$D:$P,ROW(H272),COLUMN($P272)-COLUMN(H272)+1)</f>
        <v>-</v>
      </c>
      <c r="V272" s="6" t="str">
        <f>INDEX('Rp0,2, МПа'!$D:$P,ROW(I272),COLUMN($P272)-COLUMN(I272)+1)</f>
        <v>-</v>
      </c>
      <c r="W272" s="6">
        <f>INDEX('Rp0,2, МПа'!$D:$P,ROW(J272),COLUMN($P272)-COLUMN(J272)+1)</f>
        <v>706</v>
      </c>
      <c r="X272" s="6">
        <f>INDEX('Rp0,2, МПа'!$D:$P,ROW(K272),COLUMN($P272)-COLUMN(K272)+1)</f>
        <v>716</v>
      </c>
      <c r="Y272" s="6">
        <f>INDEX('Rp0,2, МПа'!$D:$P,ROW(L272),COLUMN($P272)-COLUMN(L272)+1)</f>
        <v>736</v>
      </c>
      <c r="Z272" s="6">
        <f>INDEX('Rp0,2, МПа'!$D:$P,ROW(M272),COLUMN($P272)-COLUMN(M272)+1)</f>
        <v>746</v>
      </c>
      <c r="AA272" s="6">
        <f>INDEX('Rp0,2, МПа'!$D:$P,ROW(N272),COLUMN($P272)-COLUMN(N272)+1)</f>
        <v>765</v>
      </c>
      <c r="AB272" s="6">
        <f>INDEX('Rp0,2, МПа'!$D:$P,ROW(O272),COLUMN($P272)-COLUMN(O272)+1)</f>
        <v>775</v>
      </c>
      <c r="AC272" s="16">
        <f>INDEX('Rp0,2, МПа'!$D:$P,ROW(P272),COLUMN($P272)-COLUMN(P272)+1)</f>
        <v>785</v>
      </c>
    </row>
    <row r="273" spans="1:29" ht="25.5" x14ac:dyDescent="0.25">
      <c r="A273" s="10" t="str">
        <f>INDEX('Обработка исходного'!B:B,ROW($B$3)+4*(ROW($B273)-ROW($B$3)))</f>
        <v>Сталь высокохромистая</v>
      </c>
      <c r="B273" s="10" t="str">
        <f>INDEX('Обработка исходного'!D:D,ROW($B$3)+4*(ROW($B273)-ROW($B$3)))</f>
        <v>14Х17Н2</v>
      </c>
      <c r="C273" s="10" t="str">
        <f>IF(ISBLANK(INDEX('Обработка исходного'!E:E,ROW($B$3)+4*(ROW($B273)-ROW($B$3)))),"",INDEX('Обработка исходного'!E:E,ROW($B$3)+4*(ROW($B273)-ROW($B$3))))</f>
        <v>Сортовой прокат, заготовки крепежных деталей, поковки диаметром или толщиной под термообработку до 60 мм</v>
      </c>
      <c r="D273" s="15" t="str">
        <f>INDEX('Rm, МПа'!$D:$P,ROW(D273),COLUMN($P273)-COLUMN(D273)+1)</f>
        <v>-</v>
      </c>
      <c r="E273" s="6" t="str">
        <f>INDEX('Rm, МПа'!$D:$P,ROW(E273),COLUMN($P273)-COLUMN(E273)+1)</f>
        <v>-</v>
      </c>
      <c r="F273" s="6" t="str">
        <f>INDEX('Rm, МПа'!$D:$P,ROW(F273),COLUMN($P273)-COLUMN(F273)+1)</f>
        <v>-</v>
      </c>
      <c r="G273" s="6" t="str">
        <f>INDEX('Rm, МПа'!$D:$P,ROW(G273),COLUMN($P273)-COLUMN(G273)+1)</f>
        <v>-</v>
      </c>
      <c r="H273" s="6" t="str">
        <f>INDEX('Rm, МПа'!$D:$P,ROW(H273),COLUMN($P273)-COLUMN(H273)+1)</f>
        <v>-</v>
      </c>
      <c r="I273" s="6">
        <f>INDEX('Rm, МПа'!$D:$P,ROW(I273),COLUMN($P273)-COLUMN(I273)+1)</f>
        <v>961</v>
      </c>
      <c r="J273" s="6">
        <f>INDEX('Rm, МПа'!$D:$P,ROW(J273),COLUMN($P273)-COLUMN(J273)+1)</f>
        <v>1000</v>
      </c>
      <c r="K273" s="6">
        <f>INDEX('Rm, МПа'!$D:$P,ROW(K273),COLUMN($P273)-COLUMN(K273)+1)</f>
        <v>1010</v>
      </c>
      <c r="L273" s="6">
        <f>INDEX('Rm, МПа'!$D:$P,ROW(L273),COLUMN($P273)-COLUMN(L273)+1)</f>
        <v>1030</v>
      </c>
      <c r="M273" s="6">
        <f>INDEX('Rm, МПа'!$D:$P,ROW(M273),COLUMN($P273)-COLUMN(M273)+1)</f>
        <v>1040</v>
      </c>
      <c r="N273" s="6">
        <f>INDEX('Rm, МПа'!$D:$P,ROW(N273),COLUMN($P273)-COLUMN(N273)+1)</f>
        <v>1050</v>
      </c>
      <c r="O273" s="6">
        <f>INDEX('Rm, МПа'!$D:$P,ROW(O273),COLUMN($P273)-COLUMN(O273)+1)</f>
        <v>1060</v>
      </c>
      <c r="P273" s="16">
        <f>INDEX('Rm, МПа'!$D:$P,ROW(P273),COLUMN($P273)-COLUMN(P273)+1)</f>
        <v>1080</v>
      </c>
      <c r="Q273" s="15" t="str">
        <f>INDEX('Rp0,2, МПа'!$D:$P,ROW(D273),COLUMN($P273)-COLUMN(D273)+1)</f>
        <v>-</v>
      </c>
      <c r="R273" s="6" t="str">
        <f>INDEX('Rp0,2, МПа'!$D:$P,ROW(E273),COLUMN($P273)-COLUMN(E273)+1)</f>
        <v>-</v>
      </c>
      <c r="S273" s="6" t="str">
        <f>INDEX('Rp0,2, МПа'!$D:$P,ROW(F273),COLUMN($P273)-COLUMN(F273)+1)</f>
        <v>-</v>
      </c>
      <c r="T273" s="6" t="str">
        <f>INDEX('Rp0,2, МПа'!$D:$P,ROW(G273),COLUMN($P273)-COLUMN(G273)+1)</f>
        <v>-</v>
      </c>
      <c r="U273" s="6" t="str">
        <f>INDEX('Rp0,2, МПа'!$D:$P,ROW(H273),COLUMN($P273)-COLUMN(H273)+1)</f>
        <v>-</v>
      </c>
      <c r="V273" s="6">
        <f>INDEX('Rp0,2, МПа'!$D:$P,ROW(I273),COLUMN($P273)-COLUMN(I273)+1)</f>
        <v>785</v>
      </c>
      <c r="W273" s="6">
        <f>INDEX('Rp0,2, МПа'!$D:$P,ROW(J273),COLUMN($P273)-COLUMN(J273)+1)</f>
        <v>785</v>
      </c>
      <c r="X273" s="6">
        <f>INDEX('Rp0,2, МПа'!$D:$P,ROW(K273),COLUMN($P273)-COLUMN(K273)+1)</f>
        <v>795</v>
      </c>
      <c r="Y273" s="6">
        <f>INDEX('Rp0,2, МПа'!$D:$P,ROW(L273),COLUMN($P273)-COLUMN(L273)+1)</f>
        <v>804</v>
      </c>
      <c r="Z273" s="6">
        <f>INDEX('Rp0,2, МПа'!$D:$P,ROW(M273),COLUMN($P273)-COLUMN(M273)+1)</f>
        <v>814</v>
      </c>
      <c r="AA273" s="6">
        <f>INDEX('Rp0,2, МПа'!$D:$P,ROW(N273),COLUMN($P273)-COLUMN(N273)+1)</f>
        <v>824</v>
      </c>
      <c r="AB273" s="6">
        <f>INDEX('Rp0,2, МПа'!$D:$P,ROW(O273),COLUMN($P273)-COLUMN(O273)+1)</f>
        <v>824</v>
      </c>
      <c r="AC273" s="16">
        <f>INDEX('Rp0,2, МПа'!$D:$P,ROW(P273),COLUMN($P273)-COLUMN(P273)+1)</f>
        <v>834</v>
      </c>
    </row>
    <row r="274" spans="1:29" ht="25.5" x14ac:dyDescent="0.25">
      <c r="A274" s="10" t="str">
        <f>INDEX('Обработка исходного'!B:B,ROW($B$3)+4*(ROW($B274)-ROW($B$3)))</f>
        <v>Сталь высокохромистая</v>
      </c>
      <c r="B274" s="10" t="str">
        <f>INDEX('Обработка исходного'!D:D,ROW($B$3)+4*(ROW($B274)-ROW($B$3)))</f>
        <v>14Х17Н2</v>
      </c>
      <c r="C274" s="10" t="str">
        <f>IF(ISBLANK(INDEX('Обработка исходного'!E:E,ROW($B$3)+4*(ROW($B274)-ROW($B$3)))),"",INDEX('Обработка исходного'!E:E,ROW($B$3)+4*(ROW($B274)-ROW($B$3))))</f>
        <v>Сортовой прокат, заготовки крепежных деталей, поковки диаметром или толщиной под термообработку более 60 мм, КП540*</v>
      </c>
      <c r="D274" s="15" t="str">
        <f>INDEX('Rm, МПа'!$D:$P,ROW(D274),COLUMN($P274)-COLUMN(D274)+1)</f>
        <v>-</v>
      </c>
      <c r="E274" s="6" t="str">
        <f>INDEX('Rm, МПа'!$D:$P,ROW(E274),COLUMN($P274)-COLUMN(E274)+1)</f>
        <v>-</v>
      </c>
      <c r="F274" s="6" t="str">
        <f>INDEX('Rm, МПа'!$D:$P,ROW(F274),COLUMN($P274)-COLUMN(F274)+1)</f>
        <v>-</v>
      </c>
      <c r="G274" s="6" t="str">
        <f>INDEX('Rm, МПа'!$D:$P,ROW(G274),COLUMN($P274)-COLUMN(G274)+1)</f>
        <v>-</v>
      </c>
      <c r="H274" s="6" t="str">
        <f>INDEX('Rm, МПа'!$D:$P,ROW(H274),COLUMN($P274)-COLUMN(H274)+1)</f>
        <v>-</v>
      </c>
      <c r="I274" s="6">
        <f>INDEX('Rm, МПа'!$D:$P,ROW(I274),COLUMN($P274)-COLUMN(I274)+1)</f>
        <v>608</v>
      </c>
      <c r="J274" s="6">
        <f>INDEX('Rm, МПа'!$D:$P,ROW(J274),COLUMN($P274)-COLUMN(J274)+1)</f>
        <v>638</v>
      </c>
      <c r="K274" s="6">
        <f>INDEX('Rm, МПа'!$D:$P,ROW(K274),COLUMN($P274)-COLUMN(K274)+1)</f>
        <v>638</v>
      </c>
      <c r="L274" s="6">
        <f>INDEX('Rm, МПа'!$D:$P,ROW(L274),COLUMN($P274)-COLUMN(L274)+1)</f>
        <v>657</v>
      </c>
      <c r="M274" s="6">
        <f>INDEX('Rm, МПа'!$D:$P,ROW(M274),COLUMN($P274)-COLUMN(M274)+1)</f>
        <v>657</v>
      </c>
      <c r="N274" s="6">
        <f>INDEX('Rm, МПа'!$D:$P,ROW(N274),COLUMN($P274)-COLUMN(N274)+1)</f>
        <v>667</v>
      </c>
      <c r="O274" s="6">
        <f>INDEX('Rm, МПа'!$D:$P,ROW(O274),COLUMN($P274)-COLUMN(O274)+1)</f>
        <v>687</v>
      </c>
      <c r="P274" s="16">
        <f>INDEX('Rm, МПа'!$D:$P,ROW(P274),COLUMN($P274)-COLUMN(P274)+1)</f>
        <v>687</v>
      </c>
      <c r="Q274" s="15" t="str">
        <f>INDEX('Rp0,2, МПа'!$D:$P,ROW(D274),COLUMN($P274)-COLUMN(D274)+1)</f>
        <v>-</v>
      </c>
      <c r="R274" s="6" t="str">
        <f>INDEX('Rp0,2, МПа'!$D:$P,ROW(E274),COLUMN($P274)-COLUMN(E274)+1)</f>
        <v>-</v>
      </c>
      <c r="S274" s="6" t="str">
        <f>INDEX('Rp0,2, МПа'!$D:$P,ROW(F274),COLUMN($P274)-COLUMN(F274)+1)</f>
        <v>-</v>
      </c>
      <c r="T274" s="6" t="str">
        <f>INDEX('Rp0,2, МПа'!$D:$P,ROW(G274),COLUMN($P274)-COLUMN(G274)+1)</f>
        <v>-</v>
      </c>
      <c r="U274" s="6" t="str">
        <f>INDEX('Rp0,2, МПа'!$D:$P,ROW(H274),COLUMN($P274)-COLUMN(H274)+1)</f>
        <v>-</v>
      </c>
      <c r="V274" s="6">
        <f>INDEX('Rp0,2, МПа'!$D:$P,ROW(I274),COLUMN($P274)-COLUMN(I274)+1)</f>
        <v>510</v>
      </c>
      <c r="W274" s="6">
        <f>INDEX('Rp0,2, МПа'!$D:$P,ROW(J274),COLUMN($P274)-COLUMN(J274)+1)</f>
        <v>510</v>
      </c>
      <c r="X274" s="6">
        <f>INDEX('Rp0,2, МПа'!$D:$P,ROW(K274),COLUMN($P274)-COLUMN(K274)+1)</f>
        <v>510</v>
      </c>
      <c r="Y274" s="6">
        <f>INDEX('Rp0,2, МПа'!$D:$P,ROW(L274),COLUMN($P274)-COLUMN(L274)+1)</f>
        <v>520</v>
      </c>
      <c r="Z274" s="6">
        <f>INDEX('Rp0,2, МПа'!$D:$P,ROW(M274),COLUMN($P274)-COLUMN(M274)+1)</f>
        <v>520</v>
      </c>
      <c r="AA274" s="6">
        <f>INDEX('Rp0,2, МПа'!$D:$P,ROW(N274),COLUMN($P274)-COLUMN(N274)+1)</f>
        <v>530</v>
      </c>
      <c r="AB274" s="6">
        <f>INDEX('Rp0,2, МПа'!$D:$P,ROW(O274),COLUMN($P274)-COLUMN(O274)+1)</f>
        <v>530</v>
      </c>
      <c r="AC274" s="16">
        <f>INDEX('Rp0,2, МПа'!$D:$P,ROW(P274),COLUMN($P274)-COLUMN(P274)+1)</f>
        <v>540</v>
      </c>
    </row>
    <row r="275" spans="1:29" x14ac:dyDescent="0.25">
      <c r="A275" s="10" t="str">
        <f>INDEX('Обработка исходного'!B:B,ROW($B$3)+4*(ROW($B275)-ROW($B$3)))</f>
        <v>Сталь высокохромистая</v>
      </c>
      <c r="B275" s="10" t="str">
        <f>INDEX('Обработка исходного'!D:D,ROW($B$3)+4*(ROW($B275)-ROW($B$3)))</f>
        <v>08Х14МФ</v>
      </c>
      <c r="C275" s="10" t="str">
        <f>IF(ISBLANK(INDEX('Обработка исходного'!E:E,ROW($B$3)+4*(ROW($B275)-ROW($B$3)))),"",INDEX('Обработка исходного'!E:E,ROW($B$3)+4*(ROW($B275)-ROW($B$3))))</f>
        <v>Поковки, заготовки трубы, листы</v>
      </c>
      <c r="D275" s="15" t="str">
        <f>INDEX('Rm, МПа'!$D:$P,ROW(D275),COLUMN($P275)-COLUMN(D275)+1)</f>
        <v>-</v>
      </c>
      <c r="E275" s="6" t="str">
        <f>INDEX('Rm, МПа'!$D:$P,ROW(E275),COLUMN($P275)-COLUMN(E275)+1)</f>
        <v>-</v>
      </c>
      <c r="F275" s="6" t="str">
        <f>INDEX('Rm, МПа'!$D:$P,ROW(F275),COLUMN($P275)-COLUMN(F275)+1)</f>
        <v>-</v>
      </c>
      <c r="G275" s="6" t="str">
        <f>INDEX('Rm, МПа'!$D:$P,ROW(G275),COLUMN($P275)-COLUMN(G275)+1)</f>
        <v>-</v>
      </c>
      <c r="H275" s="6" t="str">
        <f>INDEX('Rm, МПа'!$D:$P,ROW(H275),COLUMN($P275)-COLUMN(H275)+1)</f>
        <v>-</v>
      </c>
      <c r="I275" s="6">
        <f>INDEX('Rm, МПа'!$D:$P,ROW(I275),COLUMN($P275)-COLUMN(I275)+1)</f>
        <v>431</v>
      </c>
      <c r="J275" s="6">
        <f>INDEX('Rm, МПа'!$D:$P,ROW(J275),COLUMN($P275)-COLUMN(J275)+1)</f>
        <v>491</v>
      </c>
      <c r="K275" s="6">
        <f>INDEX('Rm, МПа'!$D:$P,ROW(K275),COLUMN($P275)-COLUMN(K275)+1)</f>
        <v>491</v>
      </c>
      <c r="L275" s="6">
        <f>INDEX('Rm, МПа'!$D:$P,ROW(L275),COLUMN($P275)-COLUMN(L275)+1)</f>
        <v>491</v>
      </c>
      <c r="M275" s="6">
        <f>INDEX('Rm, МПа'!$D:$P,ROW(M275),COLUMN($P275)-COLUMN(M275)+1)</f>
        <v>491</v>
      </c>
      <c r="N275" s="6">
        <f>INDEX('Rm, МПа'!$D:$P,ROW(N275),COLUMN($P275)-COLUMN(N275)+1)</f>
        <v>510</v>
      </c>
      <c r="O275" s="6">
        <f>INDEX('Rm, МПа'!$D:$P,ROW(O275),COLUMN($P275)-COLUMN(O275)+1)</f>
        <v>519</v>
      </c>
      <c r="P275" s="16">
        <f>INDEX('Rm, МПа'!$D:$P,ROW(P275),COLUMN($P275)-COLUMN(P275)+1)</f>
        <v>539</v>
      </c>
      <c r="Q275" s="15" t="str">
        <f>INDEX('Rp0,2, МПа'!$D:$P,ROW(D275),COLUMN($P275)-COLUMN(D275)+1)</f>
        <v>-</v>
      </c>
      <c r="R275" s="6" t="str">
        <f>INDEX('Rp0,2, МПа'!$D:$P,ROW(E275),COLUMN($P275)-COLUMN(E275)+1)</f>
        <v>-</v>
      </c>
      <c r="S275" s="6" t="str">
        <f>INDEX('Rp0,2, МПа'!$D:$P,ROW(F275),COLUMN($P275)-COLUMN(F275)+1)</f>
        <v>-</v>
      </c>
      <c r="T275" s="6" t="str">
        <f>INDEX('Rp0,2, МПа'!$D:$P,ROW(G275),COLUMN($P275)-COLUMN(G275)+1)</f>
        <v>-</v>
      </c>
      <c r="U275" s="6" t="str">
        <f>INDEX('Rp0,2, МПа'!$D:$P,ROW(H275),COLUMN($P275)-COLUMN(H275)+1)</f>
        <v>-</v>
      </c>
      <c r="V275" s="6">
        <f>INDEX('Rp0,2, МПа'!$D:$P,ROW(I275),COLUMN($P275)-COLUMN(I275)+1)</f>
        <v>284</v>
      </c>
      <c r="W275" s="6">
        <f>INDEX('Rp0,2, МПа'!$D:$P,ROW(J275),COLUMN($P275)-COLUMN(J275)+1)</f>
        <v>294</v>
      </c>
      <c r="X275" s="6">
        <f>INDEX('Rp0,2, МПа'!$D:$P,ROW(K275),COLUMN($P275)-COLUMN(K275)+1)</f>
        <v>294</v>
      </c>
      <c r="Y275" s="6">
        <f>INDEX('Rp0,2, МПа'!$D:$P,ROW(L275),COLUMN($P275)-COLUMN(L275)+1)</f>
        <v>304</v>
      </c>
      <c r="Z275" s="6">
        <f>INDEX('Rp0,2, МПа'!$D:$P,ROW(M275),COLUMN($P275)-COLUMN(M275)+1)</f>
        <v>314</v>
      </c>
      <c r="AA275" s="6">
        <f>INDEX('Rp0,2, МПа'!$D:$P,ROW(N275),COLUMN($P275)-COLUMN(N275)+1)</f>
        <v>323</v>
      </c>
      <c r="AB275" s="6">
        <f>INDEX('Rp0,2, МПа'!$D:$P,ROW(O275),COLUMN($P275)-COLUMN(O275)+1)</f>
        <v>333</v>
      </c>
      <c r="AC275" s="16">
        <f>INDEX('Rp0,2, МПа'!$D:$P,ROW(P275),COLUMN($P275)-COLUMN(P275)+1)</f>
        <v>343</v>
      </c>
    </row>
    <row r="276" spans="1:29" x14ac:dyDescent="0.25">
      <c r="A276" s="10" t="str">
        <f>INDEX('Обработка исходного'!B:B,ROW($B$3)+4*(ROW($B276)-ROW($B$3)))</f>
        <v>Сталь высокохромистая</v>
      </c>
      <c r="B276" s="10" t="str">
        <f>INDEX('Обработка исходного'!D:D,ROW($B$3)+4*(ROW($B276)-ROW($B$3)))</f>
        <v>08Х14МФ</v>
      </c>
      <c r="C276" s="10" t="str">
        <f>IF(ISBLANK(INDEX('Обработка исходного'!E:E,ROW($B$3)+4*(ROW($B276)-ROW($B$3)))),"",INDEX('Обработка исходного'!E:E,ROW($B$3)+4*(ROW($B276)-ROW($B$3))))</f>
        <v>Трубы, листы, предназначенные для развальцовки и штамповки</v>
      </c>
      <c r="D276" s="15" t="str">
        <f>INDEX('Rm, МПа'!$D:$P,ROW(D276),COLUMN($P276)-COLUMN(D276)+1)</f>
        <v>-</v>
      </c>
      <c r="E276" s="6" t="str">
        <f>INDEX('Rm, МПа'!$D:$P,ROW(E276),COLUMN($P276)-COLUMN(E276)+1)</f>
        <v>-</v>
      </c>
      <c r="F276" s="6" t="str">
        <f>INDEX('Rm, МПа'!$D:$P,ROW(F276),COLUMN($P276)-COLUMN(F276)+1)</f>
        <v>-</v>
      </c>
      <c r="G276" s="6" t="str">
        <f>INDEX('Rm, МПа'!$D:$P,ROW(G276),COLUMN($P276)-COLUMN(G276)+1)</f>
        <v>-</v>
      </c>
      <c r="H276" s="6" t="str">
        <f>INDEX('Rm, МПа'!$D:$P,ROW(H276),COLUMN($P276)-COLUMN(H276)+1)</f>
        <v>-</v>
      </c>
      <c r="I276" s="6">
        <f>INDEX('Rm, МПа'!$D:$P,ROW(I276),COLUMN($P276)-COLUMN(I276)+1)</f>
        <v>363</v>
      </c>
      <c r="J276" s="6">
        <f>INDEX('Rm, МПа'!$D:$P,ROW(J276),COLUMN($P276)-COLUMN(J276)+1)</f>
        <v>392</v>
      </c>
      <c r="K276" s="6">
        <f>INDEX('Rm, МПа'!$D:$P,ROW(K276),COLUMN($P276)-COLUMN(K276)+1)</f>
        <v>392</v>
      </c>
      <c r="L276" s="6">
        <f>INDEX('Rm, МПа'!$D:$P,ROW(L276),COLUMN($P276)-COLUMN(L276)+1)</f>
        <v>402</v>
      </c>
      <c r="M276" s="6">
        <f>INDEX('Rm, МПа'!$D:$P,ROW(M276),COLUMN($P276)-COLUMN(M276)+1)</f>
        <v>412</v>
      </c>
      <c r="N276" s="6">
        <f>INDEX('Rm, МПа'!$D:$P,ROW(N276),COLUMN($P276)-COLUMN(N276)+1)</f>
        <v>421</v>
      </c>
      <c r="O276" s="6">
        <f>INDEX('Rm, МПа'!$D:$P,ROW(O276),COLUMN($P276)-COLUMN(O276)+1)</f>
        <v>431</v>
      </c>
      <c r="P276" s="16">
        <f>INDEX('Rm, МПа'!$D:$P,ROW(P276),COLUMN($P276)-COLUMN(P276)+1)</f>
        <v>441</v>
      </c>
      <c r="Q276" s="15" t="str">
        <f>INDEX('Rp0,2, МПа'!$D:$P,ROW(D276),COLUMN($P276)-COLUMN(D276)+1)</f>
        <v>-</v>
      </c>
      <c r="R276" s="6" t="str">
        <f>INDEX('Rp0,2, МПа'!$D:$P,ROW(E276),COLUMN($P276)-COLUMN(E276)+1)</f>
        <v>-</v>
      </c>
      <c r="S276" s="6" t="str">
        <f>INDEX('Rp0,2, МПа'!$D:$P,ROW(F276),COLUMN($P276)-COLUMN(F276)+1)</f>
        <v>-</v>
      </c>
      <c r="T276" s="6" t="str">
        <f>INDEX('Rp0,2, МПа'!$D:$P,ROW(G276),COLUMN($P276)-COLUMN(G276)+1)</f>
        <v>-</v>
      </c>
      <c r="U276" s="6" t="str">
        <f>INDEX('Rp0,2, МПа'!$D:$P,ROW(H276),COLUMN($P276)-COLUMN(H276)+1)</f>
        <v>-</v>
      </c>
      <c r="V276" s="6">
        <f>INDEX('Rp0,2, МПа'!$D:$P,ROW(I276),COLUMN($P276)-COLUMN(I276)+1)</f>
        <v>196</v>
      </c>
      <c r="W276" s="6">
        <f>INDEX('Rp0,2, МПа'!$D:$P,ROW(J276),COLUMN($P276)-COLUMN(J276)+1)</f>
        <v>196</v>
      </c>
      <c r="X276" s="6">
        <f>INDEX('Rp0,2, МПа'!$D:$P,ROW(K276),COLUMN($P276)-COLUMN(K276)+1)</f>
        <v>196</v>
      </c>
      <c r="Y276" s="6">
        <f>INDEX('Rp0,2, МПа'!$D:$P,ROW(L276),COLUMN($P276)-COLUMN(L276)+1)</f>
        <v>216</v>
      </c>
      <c r="Z276" s="6">
        <f>INDEX('Rp0,2, МПа'!$D:$P,ROW(M276),COLUMN($P276)-COLUMN(M276)+1)</f>
        <v>225</v>
      </c>
      <c r="AA276" s="6">
        <f>INDEX('Rp0,2, МПа'!$D:$P,ROW(N276),COLUMN($P276)-COLUMN(N276)+1)</f>
        <v>235</v>
      </c>
      <c r="AB276" s="6">
        <f>INDEX('Rp0,2, МПа'!$D:$P,ROW(O276),COLUMN($P276)-COLUMN(O276)+1)</f>
        <v>245</v>
      </c>
      <c r="AC276" s="16">
        <f>INDEX('Rp0,2, МПа'!$D:$P,ROW(P276),COLUMN($P276)-COLUMN(P276)+1)</f>
        <v>245</v>
      </c>
    </row>
    <row r="277" spans="1:29" x14ac:dyDescent="0.25">
      <c r="A277" s="10" t="str">
        <f>INDEX('Обработка исходного'!B:B,ROW($B$3)+4*(ROW($B277)-ROW($B$3)))</f>
        <v>Сталь высокохромистая</v>
      </c>
      <c r="B277" s="10" t="str">
        <f>INDEX('Обработка исходного'!D:D,ROW($B$3)+4*(ROW($B277)-ROW($B$3)))</f>
        <v>1Х12В2МФ</v>
      </c>
      <c r="C277" s="10" t="str">
        <f>IF(ISBLANK(INDEX('Обработка исходного'!E:E,ROW($B$3)+4*(ROW($B277)-ROW($B$3)))),"",INDEX('Обработка исходного'!E:E,ROW($B$3)+4*(ROW($B277)-ROW($B$3))))</f>
        <v>Трубы</v>
      </c>
      <c r="D277" s="15" t="str">
        <f>INDEX('Rm, МПа'!$D:$P,ROW(D277),COLUMN($P277)-COLUMN(D277)+1)</f>
        <v>-</v>
      </c>
      <c r="E277" s="6">
        <f>INDEX('Rm, МПа'!$D:$P,ROW(E277),COLUMN($P277)-COLUMN(E277)+1)</f>
        <v>294</v>
      </c>
      <c r="F277" s="6">
        <f>INDEX('Rm, МПа'!$D:$P,ROW(F277),COLUMN($P277)-COLUMN(F277)+1)</f>
        <v>343</v>
      </c>
      <c r="G277" s="6">
        <f>INDEX('Rm, МПа'!$D:$P,ROW(G277),COLUMN($P277)-COLUMN(G277)+1)</f>
        <v>363</v>
      </c>
      <c r="H277" s="6">
        <f>INDEX('Rm, МПа'!$D:$P,ROW(H277),COLUMN($P277)-COLUMN(H277)+1)</f>
        <v>373</v>
      </c>
      <c r="I277" s="6">
        <f>INDEX('Rm, МПа'!$D:$P,ROW(I277),COLUMN($P277)-COLUMN(I277)+1)</f>
        <v>373</v>
      </c>
      <c r="J277" s="6">
        <f>INDEX('Rm, МПа'!$D:$P,ROW(J277),COLUMN($P277)-COLUMN(J277)+1)</f>
        <v>392</v>
      </c>
      <c r="K277" s="6">
        <f>INDEX('Rm, МПа'!$D:$P,ROW(K277),COLUMN($P277)-COLUMN(K277)+1)</f>
        <v>392</v>
      </c>
      <c r="L277" s="6">
        <f>INDEX('Rm, МПа'!$D:$P,ROW(L277),COLUMN($P277)-COLUMN(L277)+1)</f>
        <v>402</v>
      </c>
      <c r="M277" s="6">
        <f>INDEX('Rm, МПа'!$D:$P,ROW(M277),COLUMN($P277)-COLUMN(M277)+1)</f>
        <v>412</v>
      </c>
      <c r="N277" s="6">
        <f>INDEX('Rm, МПа'!$D:$P,ROW(N277),COLUMN($P277)-COLUMN(N277)+1)</f>
        <v>422</v>
      </c>
      <c r="O277" s="6">
        <f>INDEX('Rm, МПа'!$D:$P,ROW(O277),COLUMN($P277)-COLUMN(O277)+1)</f>
        <v>441</v>
      </c>
      <c r="P277" s="16">
        <f>INDEX('Rm, МПа'!$D:$P,ROW(P277),COLUMN($P277)-COLUMN(P277)+1)</f>
        <v>491</v>
      </c>
      <c r="Q277" s="15" t="str">
        <f>INDEX('Rp0,2, МПа'!$D:$P,ROW(D277),COLUMN($P277)-COLUMN(D277)+1)</f>
        <v>-</v>
      </c>
      <c r="R277" s="6">
        <f>INDEX('Rp0,2, МПа'!$D:$P,ROW(E277),COLUMN($P277)-COLUMN(E277)+1)</f>
        <v>196</v>
      </c>
      <c r="S277" s="6">
        <f>INDEX('Rp0,2, МПа'!$D:$P,ROW(F277),COLUMN($P277)-COLUMN(F277)+1)</f>
        <v>235</v>
      </c>
      <c r="T277" s="6">
        <f>INDEX('Rp0,2, МПа'!$D:$P,ROW(G277),COLUMN($P277)-COLUMN(G277)+1)</f>
        <v>235</v>
      </c>
      <c r="U277" s="6">
        <f>INDEX('Rp0,2, МПа'!$D:$P,ROW(H277),COLUMN($P277)-COLUMN(H277)+1)</f>
        <v>235</v>
      </c>
      <c r="V277" s="6">
        <f>INDEX('Rp0,2, МПа'!$D:$P,ROW(I277),COLUMN($P277)-COLUMN(I277)+1)</f>
        <v>235</v>
      </c>
      <c r="W277" s="6">
        <f>INDEX('Rp0,2, МПа'!$D:$P,ROW(J277),COLUMN($P277)-COLUMN(J277)+1)</f>
        <v>245</v>
      </c>
      <c r="X277" s="6">
        <f>INDEX('Rp0,2, МПа'!$D:$P,ROW(K277),COLUMN($P277)-COLUMN(K277)+1)</f>
        <v>255</v>
      </c>
      <c r="Y277" s="6">
        <f>INDEX('Rp0,2, МПа'!$D:$P,ROW(L277),COLUMN($P277)-COLUMN(L277)+1)</f>
        <v>265</v>
      </c>
      <c r="Z277" s="6">
        <f>INDEX('Rp0,2, МПа'!$D:$P,ROW(M277),COLUMN($P277)-COLUMN(M277)+1)</f>
        <v>275</v>
      </c>
      <c r="AA277" s="6">
        <f>INDEX('Rp0,2, МПа'!$D:$P,ROW(N277),COLUMN($P277)-COLUMN(N277)+1)</f>
        <v>284</v>
      </c>
      <c r="AB277" s="6">
        <f>INDEX('Rp0,2, МПа'!$D:$P,ROW(O277),COLUMN($P277)-COLUMN(O277)+1)</f>
        <v>294</v>
      </c>
      <c r="AC277" s="16">
        <f>INDEX('Rp0,2, МПа'!$D:$P,ROW(P277),COLUMN($P277)-COLUMN(P277)+1)</f>
        <v>294</v>
      </c>
    </row>
    <row r="278" spans="1:29" ht="25.5" x14ac:dyDescent="0.25">
      <c r="A278" s="10" t="str">
        <f>INDEX('Обработка исходного'!B:B,ROW($B$3)+4*(ROW($B278)-ROW($B$3)))</f>
        <v>Сталь высокохромистая</v>
      </c>
      <c r="B278" s="10" t="str">
        <f>INDEX('Обработка исходного'!D:D,ROW($B$3)+4*(ROW($B278)-ROW($B$3)))</f>
        <v>18Х12ВМБФР</v>
      </c>
      <c r="C278" s="10" t="str">
        <f>IF(ISBLANK(INDEX('Обработка исходного'!E:E,ROW($B$3)+4*(ROW($B278)-ROW($B$3)))),"",INDEX('Обработка исходного'!E:E,ROW($B$3)+4*(ROW($B278)-ROW($B$3))))</f>
        <v>Заготовки крепежных деталей толщиной или диаметром 200 мм, КП670*</v>
      </c>
      <c r="D278" s="15" t="str">
        <f>INDEX('Rm, МПа'!$D:$P,ROW(D278),COLUMN($P278)-COLUMN(D278)+1)</f>
        <v>-</v>
      </c>
      <c r="E278" s="6" t="str">
        <f>INDEX('Rm, МПа'!$D:$P,ROW(E278),COLUMN($P278)-COLUMN(E278)+1)</f>
        <v>-</v>
      </c>
      <c r="F278" s="6">
        <f>INDEX('Rm, МПа'!$D:$P,ROW(F278),COLUMN($P278)-COLUMN(F278)+1)</f>
        <v>549</v>
      </c>
      <c r="G278" s="6">
        <f>INDEX('Rm, МПа'!$D:$P,ROW(G278),COLUMN($P278)-COLUMN(G278)+1)</f>
        <v>589</v>
      </c>
      <c r="H278" s="6">
        <f>INDEX('Rm, МПа'!$D:$P,ROW(H278),COLUMN($P278)-COLUMN(H278)+1)</f>
        <v>628</v>
      </c>
      <c r="I278" s="6">
        <f>INDEX('Rm, МПа'!$D:$P,ROW(I278),COLUMN($P278)-COLUMN(I278)+1)</f>
        <v>667</v>
      </c>
      <c r="J278" s="6">
        <f>INDEX('Rm, МПа'!$D:$P,ROW(J278),COLUMN($P278)-COLUMN(J278)+1)</f>
        <v>687</v>
      </c>
      <c r="K278" s="6">
        <f>INDEX('Rm, МПа'!$D:$P,ROW(K278),COLUMN($P278)-COLUMN(K278)+1)</f>
        <v>706</v>
      </c>
      <c r="L278" s="6">
        <f>INDEX('Rm, МПа'!$D:$P,ROW(L278),COLUMN($P278)-COLUMN(L278)+1)</f>
        <v>726</v>
      </c>
      <c r="M278" s="6">
        <f>INDEX('Rm, МПа'!$D:$P,ROW(M278),COLUMN($P278)-COLUMN(M278)+1)</f>
        <v>746</v>
      </c>
      <c r="N278" s="6">
        <f>INDEX('Rm, МПа'!$D:$P,ROW(N278),COLUMN($P278)-COLUMN(N278)+1)</f>
        <v>755</v>
      </c>
      <c r="O278" s="6">
        <f>INDEX('Rm, МПа'!$D:$P,ROW(O278),COLUMN($P278)-COLUMN(O278)+1)</f>
        <v>775</v>
      </c>
      <c r="P278" s="16">
        <f>INDEX('Rm, МПа'!$D:$P,ROW(P278),COLUMN($P278)-COLUMN(P278)+1)</f>
        <v>785</v>
      </c>
      <c r="Q278" s="15" t="str">
        <f>INDEX('Rp0,2, МПа'!$D:$P,ROW(D278),COLUMN($P278)-COLUMN(D278)+1)</f>
        <v>-</v>
      </c>
      <c r="R278" s="6" t="str">
        <f>INDEX('Rp0,2, МПа'!$D:$P,ROW(E278),COLUMN($P278)-COLUMN(E278)+1)</f>
        <v>-</v>
      </c>
      <c r="S278" s="6">
        <f>INDEX('Rp0,2, МПа'!$D:$P,ROW(F278),COLUMN($P278)-COLUMN(F278)+1)</f>
        <v>530</v>
      </c>
      <c r="T278" s="6">
        <f>INDEX('Rp0,2, МПа'!$D:$P,ROW(G278),COLUMN($P278)-COLUMN(G278)+1)</f>
        <v>569</v>
      </c>
      <c r="U278" s="6">
        <f>INDEX('Rp0,2, МПа'!$D:$P,ROW(H278),COLUMN($P278)-COLUMN(H278)+1)</f>
        <v>598</v>
      </c>
      <c r="V278" s="6">
        <f>INDEX('Rp0,2, МПа'!$D:$P,ROW(I278),COLUMN($P278)-COLUMN(I278)+1)</f>
        <v>618</v>
      </c>
      <c r="W278" s="6">
        <f>INDEX('Rp0,2, МПа'!$D:$P,ROW(J278),COLUMN($P278)-COLUMN(J278)+1)</f>
        <v>638</v>
      </c>
      <c r="X278" s="6">
        <f>INDEX('Rp0,2, МПа'!$D:$P,ROW(K278),COLUMN($P278)-COLUMN(K278)+1)</f>
        <v>638</v>
      </c>
      <c r="Y278" s="6">
        <f>INDEX('Rp0,2, МПа'!$D:$P,ROW(L278),COLUMN($P278)-COLUMN(L278)+1)</f>
        <v>647</v>
      </c>
      <c r="Z278" s="6">
        <f>INDEX('Rp0,2, МПа'!$D:$P,ROW(M278),COLUMN($P278)-COLUMN(M278)+1)</f>
        <v>647</v>
      </c>
      <c r="AA278" s="6">
        <f>INDEX('Rp0,2, МПа'!$D:$P,ROW(N278),COLUMN($P278)-COLUMN(N278)+1)</f>
        <v>657</v>
      </c>
      <c r="AB278" s="6">
        <f>INDEX('Rp0,2, МПа'!$D:$P,ROW(O278),COLUMN($P278)-COLUMN(O278)+1)</f>
        <v>667</v>
      </c>
      <c r="AC278" s="16">
        <f>INDEX('Rp0,2, МПа'!$D:$P,ROW(P278),COLUMN($P278)-COLUMN(P278)+1)</f>
        <v>670</v>
      </c>
    </row>
    <row r="279" spans="1:29" x14ac:dyDescent="0.25">
      <c r="A279" s="10" t="str">
        <f>INDEX('Обработка исходного'!B:B,ROW($B$3)+4*(ROW($B279)-ROW($B$3)))</f>
        <v>Сталь высокохромистая</v>
      </c>
      <c r="B279" s="10" t="str">
        <f>INDEX('Обработка исходного'!D:D,ROW($B$3)+4*(ROW($B279)-ROW($B$3)))</f>
        <v>05Х12Н2М-ВИ</v>
      </c>
      <c r="C279" s="10" t="str">
        <f>IF(ISBLANK(INDEX('Обработка исходного'!E:E,ROW($B$3)+4*(ROW($B279)-ROW($B$3)))),"",INDEX('Обработка исходного'!E:E,ROW($B$3)+4*(ROW($B279)-ROW($B$3))))</f>
        <v>Трубы</v>
      </c>
      <c r="D279" s="15" t="str">
        <f>INDEX('Rm, МПа'!$D:$P,ROW(D279),COLUMN($P279)-COLUMN(D279)+1)</f>
        <v>-</v>
      </c>
      <c r="E279" s="6">
        <f>INDEX('Rm, МПа'!$D:$P,ROW(E279),COLUMN($P279)-COLUMN(E279)+1)</f>
        <v>392</v>
      </c>
      <c r="F279" s="6">
        <f>INDEX('Rm, МПа'!$D:$P,ROW(F279),COLUMN($P279)-COLUMN(F279)+1)</f>
        <v>412</v>
      </c>
      <c r="G279" s="6">
        <f>INDEX('Rm, МПа'!$D:$P,ROW(G279),COLUMN($P279)-COLUMN(G279)+1)</f>
        <v>431</v>
      </c>
      <c r="H279" s="6">
        <f>INDEX('Rm, МПа'!$D:$P,ROW(H279),COLUMN($P279)-COLUMN(H279)+1)</f>
        <v>451</v>
      </c>
      <c r="I279" s="6">
        <f>INDEX('Rm, МПа'!$D:$P,ROW(I279),COLUMN($P279)-COLUMN(I279)+1)</f>
        <v>470</v>
      </c>
      <c r="J279" s="6">
        <f>INDEX('Rm, МПа'!$D:$P,ROW(J279),COLUMN($P279)-COLUMN(J279)+1)</f>
        <v>480</v>
      </c>
      <c r="K279" s="6">
        <f>INDEX('Rm, МПа'!$D:$P,ROW(K279),COLUMN($P279)-COLUMN(K279)+1)</f>
        <v>500</v>
      </c>
      <c r="L279" s="6">
        <f>INDEX('Rm, МПа'!$D:$P,ROW(L279),COLUMN($P279)-COLUMN(L279)+1)</f>
        <v>519</v>
      </c>
      <c r="M279" s="6">
        <f>INDEX('Rm, МПа'!$D:$P,ROW(M279),COLUMN($P279)-COLUMN(M279)+1)</f>
        <v>539</v>
      </c>
      <c r="N279" s="6">
        <f>INDEX('Rm, МПа'!$D:$P,ROW(N279),COLUMN($P279)-COLUMN(N279)+1)</f>
        <v>539</v>
      </c>
      <c r="O279" s="6">
        <f>INDEX('Rm, МПа'!$D:$P,ROW(O279),COLUMN($P279)-COLUMN(O279)+1)</f>
        <v>539</v>
      </c>
      <c r="P279" s="16">
        <f>INDEX('Rm, МПа'!$D:$P,ROW(P279),COLUMN($P279)-COLUMN(P279)+1)</f>
        <v>539</v>
      </c>
      <c r="Q279" s="15" t="str">
        <f>INDEX('Rp0,2, МПа'!$D:$P,ROW(D279),COLUMN($P279)-COLUMN(D279)+1)</f>
        <v>-</v>
      </c>
      <c r="R279" s="6">
        <f>INDEX('Rp0,2, МПа'!$D:$P,ROW(E279),COLUMN($P279)-COLUMN(E279)+1)</f>
        <v>274</v>
      </c>
      <c r="S279" s="6">
        <f>INDEX('Rp0,2, МПа'!$D:$P,ROW(F279),COLUMN($P279)-COLUMN(F279)+1)</f>
        <v>284</v>
      </c>
      <c r="T279" s="6">
        <f>INDEX('Rp0,2, МПа'!$D:$P,ROW(G279),COLUMN($P279)-COLUMN(G279)+1)</f>
        <v>304</v>
      </c>
      <c r="U279" s="6">
        <f>INDEX('Rp0,2, МПа'!$D:$P,ROW(H279),COLUMN($P279)-COLUMN(H279)+1)</f>
        <v>314</v>
      </c>
      <c r="V279" s="6">
        <f>INDEX('Rp0,2, МПа'!$D:$P,ROW(I279),COLUMN($P279)-COLUMN(I279)+1)</f>
        <v>333</v>
      </c>
      <c r="W279" s="6">
        <f>INDEX('Rp0,2, МПа'!$D:$P,ROW(J279),COLUMN($P279)-COLUMN(J279)+1)</f>
        <v>333</v>
      </c>
      <c r="X279" s="6">
        <f>INDEX('Rp0,2, МПа'!$D:$P,ROW(K279),COLUMN($P279)-COLUMN(K279)+1)</f>
        <v>353</v>
      </c>
      <c r="Y279" s="6">
        <f>INDEX('Rp0,2, МПа'!$D:$P,ROW(L279),COLUMN($P279)-COLUMN(L279)+1)</f>
        <v>363</v>
      </c>
      <c r="Z279" s="6">
        <f>INDEX('Rp0,2, МПа'!$D:$P,ROW(M279),COLUMN($P279)-COLUMN(M279)+1)</f>
        <v>372</v>
      </c>
      <c r="AA279" s="6">
        <f>INDEX('Rp0,2, МПа'!$D:$P,ROW(N279),COLUMN($P279)-COLUMN(N279)+1)</f>
        <v>372</v>
      </c>
      <c r="AB279" s="6">
        <f>INDEX('Rp0,2, МПа'!$D:$P,ROW(O279),COLUMN($P279)-COLUMN(O279)+1)</f>
        <v>372</v>
      </c>
      <c r="AC279" s="16">
        <f>INDEX('Rp0,2, МПа'!$D:$P,ROW(P279),COLUMN($P279)-COLUMN(P279)+1)</f>
        <v>372</v>
      </c>
    </row>
    <row r="280" spans="1:29" x14ac:dyDescent="0.25">
      <c r="A280" s="10" t="str">
        <f>INDEX('Обработка исходного'!B:B,ROW($B$3)+4*(ROW($B280)-ROW($B$3)))</f>
        <v>Сталь высокохромистая</v>
      </c>
      <c r="B280" s="10" t="str">
        <f>INDEX('Обработка исходного'!D:D,ROW($B$3)+4*(ROW($B280)-ROW($B$3)))</f>
        <v>05Х12Н2М</v>
      </c>
      <c r="C280" s="10" t="str">
        <f>IF(ISBLANK(INDEX('Обработка исходного'!E:E,ROW($B$3)+4*(ROW($B280)-ROW($B$3)))),"",INDEX('Обработка исходного'!E:E,ROW($B$3)+4*(ROW($B280)-ROW($B$3))))</f>
        <v>Трубы</v>
      </c>
      <c r="D280" s="15" t="str">
        <f>INDEX('Rm, МПа'!$D:$P,ROW(D280),COLUMN($P280)-COLUMN(D280)+1)</f>
        <v>-</v>
      </c>
      <c r="E280" s="6">
        <f>INDEX('Rm, МПа'!$D:$P,ROW(E280),COLUMN($P280)-COLUMN(E280)+1)</f>
        <v>392</v>
      </c>
      <c r="F280" s="6">
        <f>INDEX('Rm, МПа'!$D:$P,ROW(F280),COLUMN($P280)-COLUMN(F280)+1)</f>
        <v>412</v>
      </c>
      <c r="G280" s="6">
        <f>INDEX('Rm, МПа'!$D:$P,ROW(G280),COLUMN($P280)-COLUMN(G280)+1)</f>
        <v>431</v>
      </c>
      <c r="H280" s="6">
        <f>INDEX('Rm, МПа'!$D:$P,ROW(H280),COLUMN($P280)-COLUMN(H280)+1)</f>
        <v>451</v>
      </c>
      <c r="I280" s="6">
        <f>INDEX('Rm, МПа'!$D:$P,ROW(I280),COLUMN($P280)-COLUMN(I280)+1)</f>
        <v>470</v>
      </c>
      <c r="J280" s="6">
        <f>INDEX('Rm, МПа'!$D:$P,ROW(J280),COLUMN($P280)-COLUMN(J280)+1)</f>
        <v>480</v>
      </c>
      <c r="K280" s="6">
        <f>INDEX('Rm, МПа'!$D:$P,ROW(K280),COLUMN($P280)-COLUMN(K280)+1)</f>
        <v>500</v>
      </c>
      <c r="L280" s="6">
        <f>INDEX('Rm, МПа'!$D:$P,ROW(L280),COLUMN($P280)-COLUMN(L280)+1)</f>
        <v>519</v>
      </c>
      <c r="M280" s="6">
        <f>INDEX('Rm, МПа'!$D:$P,ROW(M280),COLUMN($P280)-COLUMN(M280)+1)</f>
        <v>539</v>
      </c>
      <c r="N280" s="6">
        <f>INDEX('Rm, МПа'!$D:$P,ROW(N280),COLUMN($P280)-COLUMN(N280)+1)</f>
        <v>539</v>
      </c>
      <c r="O280" s="6">
        <f>INDEX('Rm, МПа'!$D:$P,ROW(O280),COLUMN($P280)-COLUMN(O280)+1)</f>
        <v>539</v>
      </c>
      <c r="P280" s="16">
        <f>INDEX('Rm, МПа'!$D:$P,ROW(P280),COLUMN($P280)-COLUMN(P280)+1)</f>
        <v>539</v>
      </c>
      <c r="Q280" s="15" t="str">
        <f>INDEX('Rp0,2, МПа'!$D:$P,ROW(D280),COLUMN($P280)-COLUMN(D280)+1)</f>
        <v>-</v>
      </c>
      <c r="R280" s="6">
        <f>INDEX('Rp0,2, МПа'!$D:$P,ROW(E280),COLUMN($P280)-COLUMN(E280)+1)</f>
        <v>274</v>
      </c>
      <c r="S280" s="6">
        <f>INDEX('Rp0,2, МПа'!$D:$P,ROW(F280),COLUMN($P280)-COLUMN(F280)+1)</f>
        <v>284</v>
      </c>
      <c r="T280" s="6">
        <f>INDEX('Rp0,2, МПа'!$D:$P,ROW(G280),COLUMN($P280)-COLUMN(G280)+1)</f>
        <v>304</v>
      </c>
      <c r="U280" s="6">
        <f>INDEX('Rp0,2, МПа'!$D:$P,ROW(H280),COLUMN($P280)-COLUMN(H280)+1)</f>
        <v>314</v>
      </c>
      <c r="V280" s="6">
        <f>INDEX('Rp0,2, МПа'!$D:$P,ROW(I280),COLUMN($P280)-COLUMN(I280)+1)</f>
        <v>333</v>
      </c>
      <c r="W280" s="6">
        <f>INDEX('Rp0,2, МПа'!$D:$P,ROW(J280),COLUMN($P280)-COLUMN(J280)+1)</f>
        <v>333</v>
      </c>
      <c r="X280" s="6">
        <f>INDEX('Rp0,2, МПа'!$D:$P,ROW(K280),COLUMN($P280)-COLUMN(K280)+1)</f>
        <v>353</v>
      </c>
      <c r="Y280" s="6">
        <f>INDEX('Rp0,2, МПа'!$D:$P,ROW(L280),COLUMN($P280)-COLUMN(L280)+1)</f>
        <v>363</v>
      </c>
      <c r="Z280" s="6">
        <f>INDEX('Rp0,2, МПа'!$D:$P,ROW(M280),COLUMN($P280)-COLUMN(M280)+1)</f>
        <v>372</v>
      </c>
      <c r="AA280" s="6">
        <f>INDEX('Rp0,2, МПа'!$D:$P,ROW(N280),COLUMN($P280)-COLUMN(N280)+1)</f>
        <v>372</v>
      </c>
      <c r="AB280" s="6">
        <f>INDEX('Rp0,2, МПа'!$D:$P,ROW(O280),COLUMN($P280)-COLUMN(O280)+1)</f>
        <v>372</v>
      </c>
      <c r="AC280" s="16">
        <f>INDEX('Rp0,2, МПа'!$D:$P,ROW(P280),COLUMN($P280)-COLUMN(P280)+1)</f>
        <v>372</v>
      </c>
    </row>
    <row r="281" spans="1:29" x14ac:dyDescent="0.25">
      <c r="A281" s="10" t="str">
        <f>INDEX('Обработка исходного'!B:B,ROW($B$3)+4*(ROW($B281)-ROW($B$3)))</f>
        <v>Сталь высокохромистая</v>
      </c>
      <c r="B281" s="10" t="str">
        <f>INDEX('Обработка исходного'!D:D,ROW($B$3)+4*(ROW($B281)-ROW($B$3)))</f>
        <v>05Х12Н2М</v>
      </c>
      <c r="C281" s="10" t="str">
        <f>IF(ISBLANK(INDEX('Обработка исходного'!E:E,ROW($B$3)+4*(ROW($B281)-ROW($B$3)))),"",INDEX('Обработка исходного'!E:E,ROW($B$3)+4*(ROW($B281)-ROW($B$3))))</f>
        <v>Поковки, лист</v>
      </c>
      <c r="D281" s="15" t="str">
        <f>INDEX('Rm, МПа'!$D:$P,ROW(D281),COLUMN($P281)-COLUMN(D281)+1)</f>
        <v>-</v>
      </c>
      <c r="E281" s="6">
        <f>INDEX('Rm, МПа'!$D:$P,ROW(E281),COLUMN($P281)-COLUMN(E281)+1)</f>
        <v>353</v>
      </c>
      <c r="F281" s="6">
        <f>INDEX('Rm, МПа'!$D:$P,ROW(F281),COLUMN($P281)-COLUMN(F281)+1)</f>
        <v>372</v>
      </c>
      <c r="G281" s="6">
        <f>INDEX('Rm, МПа'!$D:$P,ROW(G281),COLUMN($P281)-COLUMN(G281)+1)</f>
        <v>421</v>
      </c>
      <c r="H281" s="6">
        <f>INDEX('Rm, МПа'!$D:$P,ROW(H281),COLUMN($P281)-COLUMN(H281)+1)</f>
        <v>461</v>
      </c>
      <c r="I281" s="6">
        <f>INDEX('Rm, МПа'!$D:$P,ROW(I281),COLUMN($P281)-COLUMN(I281)+1)</f>
        <v>480</v>
      </c>
      <c r="J281" s="6">
        <f>INDEX('Rm, МПа'!$D:$P,ROW(J281),COLUMN($P281)-COLUMN(J281)+1)</f>
        <v>500</v>
      </c>
      <c r="K281" s="6">
        <f>INDEX('Rm, МПа'!$D:$P,ROW(K281),COLUMN($P281)-COLUMN(K281)+1)</f>
        <v>519</v>
      </c>
      <c r="L281" s="6">
        <f>INDEX('Rm, МПа'!$D:$P,ROW(L281),COLUMN($P281)-COLUMN(L281)+1)</f>
        <v>539</v>
      </c>
      <c r="M281" s="6">
        <f>INDEX('Rm, МПа'!$D:$P,ROW(M281),COLUMN($P281)-COLUMN(M281)+1)</f>
        <v>539</v>
      </c>
      <c r="N281" s="6">
        <f>INDEX('Rm, МПа'!$D:$P,ROW(N281),COLUMN($P281)-COLUMN(N281)+1)</f>
        <v>539</v>
      </c>
      <c r="O281" s="6">
        <f>INDEX('Rm, МПа'!$D:$P,ROW(O281),COLUMN($P281)-COLUMN(O281)+1)</f>
        <v>539</v>
      </c>
      <c r="P281" s="16">
        <f>INDEX('Rm, МПа'!$D:$P,ROW(P281),COLUMN($P281)-COLUMN(P281)+1)</f>
        <v>539</v>
      </c>
      <c r="Q281" s="15" t="str">
        <f>INDEX('Rp0,2, МПа'!$D:$P,ROW(D281),COLUMN($P281)-COLUMN(D281)+1)</f>
        <v>-</v>
      </c>
      <c r="R281" s="6">
        <f>INDEX('Rp0,2, МПа'!$D:$P,ROW(E281),COLUMN($P281)-COLUMN(E281)+1)</f>
        <v>245</v>
      </c>
      <c r="S281" s="6">
        <f>INDEX('Rp0,2, МПа'!$D:$P,ROW(F281),COLUMN($P281)-COLUMN(F281)+1)</f>
        <v>265</v>
      </c>
      <c r="T281" s="6">
        <f>INDEX('Rp0,2, МПа'!$D:$P,ROW(G281),COLUMN($P281)-COLUMN(G281)+1)</f>
        <v>314</v>
      </c>
      <c r="U281" s="6">
        <f>INDEX('Rp0,2, МПа'!$D:$P,ROW(H281),COLUMN($P281)-COLUMN(H281)+1)</f>
        <v>323</v>
      </c>
      <c r="V281" s="6">
        <f>INDEX('Rp0,2, МПа'!$D:$P,ROW(I281),COLUMN($P281)-COLUMN(I281)+1)</f>
        <v>333</v>
      </c>
      <c r="W281" s="6">
        <f>INDEX('Rp0,2, МПа'!$D:$P,ROW(J281),COLUMN($P281)-COLUMN(J281)+1)</f>
        <v>363</v>
      </c>
      <c r="X281" s="6">
        <f>INDEX('Rp0,2, МПа'!$D:$P,ROW(K281),COLUMN($P281)-COLUMN(K281)+1)</f>
        <v>363</v>
      </c>
      <c r="Y281" s="6">
        <f>INDEX('Rp0,2, МПа'!$D:$P,ROW(L281),COLUMN($P281)-COLUMN(L281)+1)</f>
        <v>372</v>
      </c>
      <c r="Z281" s="6">
        <f>INDEX('Rp0,2, МПа'!$D:$P,ROW(M281),COLUMN($P281)-COLUMN(M281)+1)</f>
        <v>372</v>
      </c>
      <c r="AA281" s="6">
        <f>INDEX('Rp0,2, МПа'!$D:$P,ROW(N281),COLUMN($P281)-COLUMN(N281)+1)</f>
        <v>372</v>
      </c>
      <c r="AB281" s="6">
        <f>INDEX('Rp0,2, МПа'!$D:$P,ROW(O281),COLUMN($P281)-COLUMN(O281)+1)</f>
        <v>372</v>
      </c>
      <c r="AC281" s="16">
        <f>INDEX('Rp0,2, МПа'!$D:$P,ROW(P281),COLUMN($P281)-COLUMN(P281)+1)</f>
        <v>372</v>
      </c>
    </row>
    <row r="282" spans="1:29" x14ac:dyDescent="0.25">
      <c r="A282" s="10" t="str">
        <f>INDEX('Обработка исходного'!B:B,ROW($B$3)+4*(ROW($B282)-ROW($B$3)))</f>
        <v>Сталь высокохромистая</v>
      </c>
      <c r="B282" s="10" t="str">
        <f>INDEX('Обработка исходного'!D:D,ROW($B$3)+4*(ROW($B282)-ROW($B$3)))</f>
        <v>05Х12Н2М-ВД</v>
      </c>
      <c r="C282" s="10" t="str">
        <f>IF(ISBLANK(INDEX('Обработка исходного'!E:E,ROW($B$3)+4*(ROW($B282)-ROW($B$3)))),"",INDEX('Обработка исходного'!E:E,ROW($B$3)+4*(ROW($B282)-ROW($B$3))))</f>
        <v>Поковки, лист</v>
      </c>
      <c r="D282" s="15" t="str">
        <f>INDEX('Rm, МПа'!$D:$P,ROW(D282),COLUMN($P282)-COLUMN(D282)+1)</f>
        <v>-</v>
      </c>
      <c r="E282" s="6">
        <f>INDEX('Rm, МПа'!$D:$P,ROW(E282),COLUMN($P282)-COLUMN(E282)+1)</f>
        <v>353</v>
      </c>
      <c r="F282" s="6">
        <f>INDEX('Rm, МПа'!$D:$P,ROW(F282),COLUMN($P282)-COLUMN(F282)+1)</f>
        <v>372</v>
      </c>
      <c r="G282" s="6">
        <f>INDEX('Rm, МПа'!$D:$P,ROW(G282),COLUMN($P282)-COLUMN(G282)+1)</f>
        <v>421</v>
      </c>
      <c r="H282" s="6">
        <f>INDEX('Rm, МПа'!$D:$P,ROW(H282),COLUMN($P282)-COLUMN(H282)+1)</f>
        <v>461</v>
      </c>
      <c r="I282" s="6">
        <f>INDEX('Rm, МПа'!$D:$P,ROW(I282),COLUMN($P282)-COLUMN(I282)+1)</f>
        <v>480</v>
      </c>
      <c r="J282" s="6">
        <f>INDEX('Rm, МПа'!$D:$P,ROW(J282),COLUMN($P282)-COLUMN(J282)+1)</f>
        <v>500</v>
      </c>
      <c r="K282" s="6">
        <f>INDEX('Rm, МПа'!$D:$P,ROW(K282),COLUMN($P282)-COLUMN(K282)+1)</f>
        <v>519</v>
      </c>
      <c r="L282" s="6">
        <f>INDEX('Rm, МПа'!$D:$P,ROW(L282),COLUMN($P282)-COLUMN(L282)+1)</f>
        <v>539</v>
      </c>
      <c r="M282" s="6">
        <f>INDEX('Rm, МПа'!$D:$P,ROW(M282),COLUMN($P282)-COLUMN(M282)+1)</f>
        <v>539</v>
      </c>
      <c r="N282" s="6">
        <f>INDEX('Rm, МПа'!$D:$P,ROW(N282),COLUMN($P282)-COLUMN(N282)+1)</f>
        <v>539</v>
      </c>
      <c r="O282" s="6">
        <f>INDEX('Rm, МПа'!$D:$P,ROW(O282),COLUMN($P282)-COLUMN(O282)+1)</f>
        <v>539</v>
      </c>
      <c r="P282" s="16">
        <f>INDEX('Rm, МПа'!$D:$P,ROW(P282),COLUMN($P282)-COLUMN(P282)+1)</f>
        <v>539</v>
      </c>
      <c r="Q282" s="15" t="str">
        <f>INDEX('Rp0,2, МПа'!$D:$P,ROW(D282),COLUMN($P282)-COLUMN(D282)+1)</f>
        <v>-</v>
      </c>
      <c r="R282" s="6">
        <f>INDEX('Rp0,2, МПа'!$D:$P,ROW(E282),COLUMN($P282)-COLUMN(E282)+1)</f>
        <v>245</v>
      </c>
      <c r="S282" s="6">
        <f>INDEX('Rp0,2, МПа'!$D:$P,ROW(F282),COLUMN($P282)-COLUMN(F282)+1)</f>
        <v>265</v>
      </c>
      <c r="T282" s="6">
        <f>INDEX('Rp0,2, МПа'!$D:$P,ROW(G282),COLUMN($P282)-COLUMN(G282)+1)</f>
        <v>314</v>
      </c>
      <c r="U282" s="6">
        <f>INDEX('Rp0,2, МПа'!$D:$P,ROW(H282),COLUMN($P282)-COLUMN(H282)+1)</f>
        <v>323</v>
      </c>
      <c r="V282" s="6">
        <f>INDEX('Rp0,2, МПа'!$D:$P,ROW(I282),COLUMN($P282)-COLUMN(I282)+1)</f>
        <v>333</v>
      </c>
      <c r="W282" s="6">
        <f>INDEX('Rp0,2, МПа'!$D:$P,ROW(J282),COLUMN($P282)-COLUMN(J282)+1)</f>
        <v>363</v>
      </c>
      <c r="X282" s="6">
        <f>INDEX('Rp0,2, МПа'!$D:$P,ROW(K282),COLUMN($P282)-COLUMN(K282)+1)</f>
        <v>363</v>
      </c>
      <c r="Y282" s="6">
        <f>INDEX('Rp0,2, МПа'!$D:$P,ROW(L282),COLUMN($P282)-COLUMN(L282)+1)</f>
        <v>372</v>
      </c>
      <c r="Z282" s="6">
        <f>INDEX('Rp0,2, МПа'!$D:$P,ROW(M282),COLUMN($P282)-COLUMN(M282)+1)</f>
        <v>372</v>
      </c>
      <c r="AA282" s="6">
        <f>INDEX('Rp0,2, МПа'!$D:$P,ROW(N282),COLUMN($P282)-COLUMN(N282)+1)</f>
        <v>372</v>
      </c>
      <c r="AB282" s="6">
        <f>INDEX('Rp0,2, МПа'!$D:$P,ROW(O282),COLUMN($P282)-COLUMN(O282)+1)</f>
        <v>372</v>
      </c>
      <c r="AC282" s="16">
        <f>INDEX('Rp0,2, МПа'!$D:$P,ROW(P282),COLUMN($P282)-COLUMN(P282)+1)</f>
        <v>372</v>
      </c>
    </row>
    <row r="283" spans="1:29" x14ac:dyDescent="0.25">
      <c r="A283" s="10" t="str">
        <f>INDEX('Обработка исходного'!B:B,ROW($B$3)+4*(ROW($B283)-ROW($B$3)))</f>
        <v>Сталь высокохромистая</v>
      </c>
      <c r="B283" s="10" t="str">
        <f>INDEX('Обработка исходного'!D:D,ROW($B$3)+4*(ROW($B283)-ROW($B$3)))</f>
        <v>06Х13Н7Д2</v>
      </c>
      <c r="C283" s="10" t="str">
        <f>IF(ISBLANK(INDEX('Обработка исходного'!E:E,ROW($B$3)+4*(ROW($B283)-ROW($B$3)))),"",INDEX('Обработка исходного'!E:E,ROW($B$3)+4*(ROW($B283)-ROW($B$3))))</f>
        <v>Горячекатаные и кованые прутки диаметром от 16 до 160 мм</v>
      </c>
      <c r="D283" s="15" t="str">
        <f>INDEX('Rm, МПа'!$D:$P,ROW(D283),COLUMN($P283)-COLUMN(D283)+1)</f>
        <v>-</v>
      </c>
      <c r="E283" s="6" t="str">
        <f>INDEX('Rm, МПа'!$D:$P,ROW(E283),COLUMN($P283)-COLUMN(E283)+1)</f>
        <v>-</v>
      </c>
      <c r="F283" s="6" t="str">
        <f>INDEX('Rm, МПа'!$D:$P,ROW(F283),COLUMN($P283)-COLUMN(F283)+1)</f>
        <v>-</v>
      </c>
      <c r="G283" s="6" t="str">
        <f>INDEX('Rm, МПа'!$D:$P,ROW(G283),COLUMN($P283)-COLUMN(G283)+1)</f>
        <v>-</v>
      </c>
      <c r="H283" s="6" t="str">
        <f>INDEX('Rm, МПа'!$D:$P,ROW(H283),COLUMN($P283)-COLUMN(H283)+1)</f>
        <v>-</v>
      </c>
      <c r="I283" s="6" t="str">
        <f>INDEX('Rm, МПа'!$D:$P,ROW(I283),COLUMN($P283)-COLUMN(I283)+1)</f>
        <v>-</v>
      </c>
      <c r="J283" s="6">
        <f>INDEX('Rm, МПа'!$D:$P,ROW(J283),COLUMN($P283)-COLUMN(J283)+1)</f>
        <v>676</v>
      </c>
      <c r="K283" s="6">
        <f>INDEX('Rm, МПа'!$D:$P,ROW(K283),COLUMN($P283)-COLUMN(K283)+1)</f>
        <v>686</v>
      </c>
      <c r="L283" s="6">
        <f>INDEX('Rm, МПа'!$D:$P,ROW(L283),COLUMN($P283)-COLUMN(L283)+1)</f>
        <v>725</v>
      </c>
      <c r="M283" s="6">
        <f>INDEX('Rm, МПа'!$D:$P,ROW(M283),COLUMN($P283)-COLUMN(M283)+1)</f>
        <v>764</v>
      </c>
      <c r="N283" s="6">
        <f>INDEX('Rm, МПа'!$D:$P,ROW(N283),COLUMN($P283)-COLUMN(N283)+1)</f>
        <v>804</v>
      </c>
      <c r="O283" s="6">
        <f>INDEX('Rm, МПа'!$D:$P,ROW(O283),COLUMN($P283)-COLUMN(O283)+1)</f>
        <v>853</v>
      </c>
      <c r="P283" s="16">
        <f>INDEX('Rm, МПа'!$D:$P,ROW(P283),COLUMN($P283)-COLUMN(P283)+1)</f>
        <v>882</v>
      </c>
      <c r="Q283" s="15" t="str">
        <f>INDEX('Rp0,2, МПа'!$D:$P,ROW(D283),COLUMN($P283)-COLUMN(D283)+1)</f>
        <v>-</v>
      </c>
      <c r="R283" s="6" t="str">
        <f>INDEX('Rp0,2, МПа'!$D:$P,ROW(E283),COLUMN($P283)-COLUMN(E283)+1)</f>
        <v>-</v>
      </c>
      <c r="S283" s="6" t="str">
        <f>INDEX('Rp0,2, МПа'!$D:$P,ROW(F283),COLUMN($P283)-COLUMN(F283)+1)</f>
        <v>-</v>
      </c>
      <c r="T283" s="6" t="str">
        <f>INDEX('Rp0,2, МПа'!$D:$P,ROW(G283),COLUMN($P283)-COLUMN(G283)+1)</f>
        <v>-</v>
      </c>
      <c r="U283" s="6" t="str">
        <f>INDEX('Rp0,2, МПа'!$D:$P,ROW(H283),COLUMN($P283)-COLUMN(H283)+1)</f>
        <v>-</v>
      </c>
      <c r="V283" s="6" t="str">
        <f>INDEX('Rp0,2, МПа'!$D:$P,ROW(I283),COLUMN($P283)-COLUMN(I283)+1)</f>
        <v>-</v>
      </c>
      <c r="W283" s="6">
        <f>INDEX('Rp0,2, МПа'!$D:$P,ROW(J283),COLUMN($P283)-COLUMN(J283)+1)</f>
        <v>617</v>
      </c>
      <c r="X283" s="6">
        <f>INDEX('Rp0,2, МПа'!$D:$P,ROW(K283),COLUMN($P283)-COLUMN(K283)+1)</f>
        <v>627</v>
      </c>
      <c r="Y283" s="6">
        <f>INDEX('Rp0,2, МПа'!$D:$P,ROW(L283),COLUMN($P283)-COLUMN(L283)+1)</f>
        <v>657</v>
      </c>
      <c r="Z283" s="6">
        <f>INDEX('Rp0,2, МПа'!$D:$P,ROW(M283),COLUMN($P283)-COLUMN(M283)+1)</f>
        <v>696</v>
      </c>
      <c r="AA283" s="6">
        <f>INDEX('Rp0,2, МПа'!$D:$P,ROW(N283),COLUMN($P283)-COLUMN(N283)+1)</f>
        <v>735</v>
      </c>
      <c r="AB283" s="6">
        <f>INDEX('Rp0,2, МПа'!$D:$P,ROW(O283),COLUMN($P283)-COLUMN(O283)+1)</f>
        <v>784</v>
      </c>
      <c r="AC283" s="16">
        <f>INDEX('Rp0,2, МПа'!$D:$P,ROW(P283),COLUMN($P283)-COLUMN(P283)+1)</f>
        <v>804</v>
      </c>
    </row>
    <row r="284" spans="1:29" x14ac:dyDescent="0.25">
      <c r="A284" s="10" t="str">
        <f>INDEX('Обработка исходного'!B:B,ROW($B$3)+4*(ROW($B284)-ROW($B$3)))</f>
        <v>Сталь высокохромистая</v>
      </c>
      <c r="B284" s="10" t="str">
        <f>INDEX('Обработка исходного'!D:D,ROW($B$3)+4*(ROW($B284)-ROW($B$3)))</f>
        <v>06Х13Н7Д2</v>
      </c>
      <c r="C284" s="10" t="str">
        <f>IF(ISBLANK(INDEX('Обработка исходного'!E:E,ROW($B$3)+4*(ROW($B284)-ROW($B$3)))),"",INDEX('Обработка исходного'!E:E,ROW($B$3)+4*(ROW($B284)-ROW($B$3))))</f>
        <v>Кованая полоса толщиной 80 мм</v>
      </c>
      <c r="D284" s="15" t="str">
        <f>INDEX('Rm, МПа'!$D:$P,ROW(D284),COLUMN($P284)-COLUMN(D284)+1)</f>
        <v>-</v>
      </c>
      <c r="E284" s="6" t="str">
        <f>INDEX('Rm, МПа'!$D:$P,ROW(E284),COLUMN($P284)-COLUMN(E284)+1)</f>
        <v>-</v>
      </c>
      <c r="F284" s="6" t="str">
        <f>INDEX('Rm, МПа'!$D:$P,ROW(F284),COLUMN($P284)-COLUMN(F284)+1)</f>
        <v>-</v>
      </c>
      <c r="G284" s="6" t="str">
        <f>INDEX('Rm, МПа'!$D:$P,ROW(G284),COLUMN($P284)-COLUMN(G284)+1)</f>
        <v>-</v>
      </c>
      <c r="H284" s="6" t="str">
        <f>INDEX('Rm, МПа'!$D:$P,ROW(H284),COLUMN($P284)-COLUMN(H284)+1)</f>
        <v>-</v>
      </c>
      <c r="I284" s="6" t="str">
        <f>INDEX('Rm, МПа'!$D:$P,ROW(I284),COLUMN($P284)-COLUMN(I284)+1)</f>
        <v>-</v>
      </c>
      <c r="J284" s="6">
        <f>INDEX('Rm, МПа'!$D:$P,ROW(J284),COLUMN($P284)-COLUMN(J284)+1)</f>
        <v>676</v>
      </c>
      <c r="K284" s="6">
        <f>INDEX('Rm, МПа'!$D:$P,ROW(K284),COLUMN($P284)-COLUMN(K284)+1)</f>
        <v>686</v>
      </c>
      <c r="L284" s="6">
        <f>INDEX('Rm, МПа'!$D:$P,ROW(L284),COLUMN($P284)-COLUMN(L284)+1)</f>
        <v>725</v>
      </c>
      <c r="M284" s="6">
        <f>INDEX('Rm, МПа'!$D:$P,ROW(M284),COLUMN($P284)-COLUMN(M284)+1)</f>
        <v>764</v>
      </c>
      <c r="N284" s="6">
        <f>INDEX('Rm, МПа'!$D:$P,ROW(N284),COLUMN($P284)-COLUMN(N284)+1)</f>
        <v>804</v>
      </c>
      <c r="O284" s="6">
        <f>INDEX('Rm, МПа'!$D:$P,ROW(O284),COLUMN($P284)-COLUMN(O284)+1)</f>
        <v>853</v>
      </c>
      <c r="P284" s="16">
        <f>INDEX('Rm, МПа'!$D:$P,ROW(P284),COLUMN($P284)-COLUMN(P284)+1)</f>
        <v>882</v>
      </c>
      <c r="Q284" s="15" t="str">
        <f>INDEX('Rp0,2, МПа'!$D:$P,ROW(D284),COLUMN($P284)-COLUMN(D284)+1)</f>
        <v>-</v>
      </c>
      <c r="R284" s="6" t="str">
        <f>INDEX('Rp0,2, МПа'!$D:$P,ROW(E284),COLUMN($P284)-COLUMN(E284)+1)</f>
        <v>-</v>
      </c>
      <c r="S284" s="6" t="str">
        <f>INDEX('Rp0,2, МПа'!$D:$P,ROW(F284),COLUMN($P284)-COLUMN(F284)+1)</f>
        <v>-</v>
      </c>
      <c r="T284" s="6" t="str">
        <f>INDEX('Rp0,2, МПа'!$D:$P,ROW(G284),COLUMN($P284)-COLUMN(G284)+1)</f>
        <v>-</v>
      </c>
      <c r="U284" s="6" t="str">
        <f>INDEX('Rp0,2, МПа'!$D:$P,ROW(H284),COLUMN($P284)-COLUMN(H284)+1)</f>
        <v>-</v>
      </c>
      <c r="V284" s="6" t="str">
        <f>INDEX('Rp0,2, МПа'!$D:$P,ROW(I284),COLUMN($P284)-COLUMN(I284)+1)</f>
        <v>-</v>
      </c>
      <c r="W284" s="6">
        <f>INDEX('Rp0,2, МПа'!$D:$P,ROW(J284),COLUMN($P284)-COLUMN(J284)+1)</f>
        <v>617</v>
      </c>
      <c r="X284" s="6">
        <f>INDEX('Rp0,2, МПа'!$D:$P,ROW(K284),COLUMN($P284)-COLUMN(K284)+1)</f>
        <v>627</v>
      </c>
      <c r="Y284" s="6">
        <f>INDEX('Rp0,2, МПа'!$D:$P,ROW(L284),COLUMN($P284)-COLUMN(L284)+1)</f>
        <v>657</v>
      </c>
      <c r="Z284" s="6">
        <f>INDEX('Rp0,2, МПа'!$D:$P,ROW(M284),COLUMN($P284)-COLUMN(M284)+1)</f>
        <v>696</v>
      </c>
      <c r="AA284" s="6">
        <f>INDEX('Rp0,2, МПа'!$D:$P,ROW(N284),COLUMN($P284)-COLUMN(N284)+1)</f>
        <v>735</v>
      </c>
      <c r="AB284" s="6">
        <f>INDEX('Rp0,2, МПа'!$D:$P,ROW(O284),COLUMN($P284)-COLUMN(O284)+1)</f>
        <v>784</v>
      </c>
      <c r="AC284" s="16">
        <f>INDEX('Rp0,2, МПа'!$D:$P,ROW(P284),COLUMN($P284)-COLUMN(P284)+1)</f>
        <v>804</v>
      </c>
    </row>
    <row r="285" spans="1:29" x14ac:dyDescent="0.25">
      <c r="A285" s="10" t="str">
        <f>INDEX('Обработка исходного'!B:B,ROW($B$3)+4*(ROW($B285)-ROW($B$3)))</f>
        <v>Сталь высокохромистая</v>
      </c>
      <c r="B285" s="10" t="str">
        <f>INDEX('Обработка исходного'!D:D,ROW($B$3)+4*(ROW($B285)-ROW($B$3)))</f>
        <v>06Х13Н7Д2</v>
      </c>
      <c r="C285" s="10" t="str">
        <f>IF(ISBLANK(INDEX('Обработка исходного'!E:E,ROW($B$3)+4*(ROW($B285)-ROW($B$3)))),"",INDEX('Обработка исходного'!E:E,ROW($B$3)+4*(ROW($B285)-ROW($B$3))))</f>
        <v>Заготовки крепежных деталей диаметром до 160 мм</v>
      </c>
      <c r="D285" s="15" t="str">
        <f>INDEX('Rm, МПа'!$D:$P,ROW(D285),COLUMN($P285)-COLUMN(D285)+1)</f>
        <v>-</v>
      </c>
      <c r="E285" s="6" t="str">
        <f>INDEX('Rm, МПа'!$D:$P,ROW(E285),COLUMN($P285)-COLUMN(E285)+1)</f>
        <v>-</v>
      </c>
      <c r="F285" s="6" t="str">
        <f>INDEX('Rm, МПа'!$D:$P,ROW(F285),COLUMN($P285)-COLUMN(F285)+1)</f>
        <v>-</v>
      </c>
      <c r="G285" s="6" t="str">
        <f>INDEX('Rm, МПа'!$D:$P,ROW(G285),COLUMN($P285)-COLUMN(G285)+1)</f>
        <v>-</v>
      </c>
      <c r="H285" s="6" t="str">
        <f>INDEX('Rm, МПа'!$D:$P,ROW(H285),COLUMN($P285)-COLUMN(H285)+1)</f>
        <v>-</v>
      </c>
      <c r="I285" s="6" t="str">
        <f>INDEX('Rm, МПа'!$D:$P,ROW(I285),COLUMN($P285)-COLUMN(I285)+1)</f>
        <v>-</v>
      </c>
      <c r="J285" s="6">
        <f>INDEX('Rm, МПа'!$D:$P,ROW(J285),COLUMN($P285)-COLUMN(J285)+1)</f>
        <v>676</v>
      </c>
      <c r="K285" s="6">
        <f>INDEX('Rm, МПа'!$D:$P,ROW(K285),COLUMN($P285)-COLUMN(K285)+1)</f>
        <v>686</v>
      </c>
      <c r="L285" s="6">
        <f>INDEX('Rm, МПа'!$D:$P,ROW(L285),COLUMN($P285)-COLUMN(L285)+1)</f>
        <v>725</v>
      </c>
      <c r="M285" s="6">
        <f>INDEX('Rm, МПа'!$D:$P,ROW(M285),COLUMN($P285)-COLUMN(M285)+1)</f>
        <v>764</v>
      </c>
      <c r="N285" s="6">
        <f>INDEX('Rm, МПа'!$D:$P,ROW(N285),COLUMN($P285)-COLUMN(N285)+1)</f>
        <v>804</v>
      </c>
      <c r="O285" s="6">
        <f>INDEX('Rm, МПа'!$D:$P,ROW(O285),COLUMN($P285)-COLUMN(O285)+1)</f>
        <v>853</v>
      </c>
      <c r="P285" s="16">
        <f>INDEX('Rm, МПа'!$D:$P,ROW(P285),COLUMN($P285)-COLUMN(P285)+1)</f>
        <v>882</v>
      </c>
      <c r="Q285" s="15" t="str">
        <f>INDEX('Rp0,2, МПа'!$D:$P,ROW(D285),COLUMN($P285)-COLUMN(D285)+1)</f>
        <v>-</v>
      </c>
      <c r="R285" s="6" t="str">
        <f>INDEX('Rp0,2, МПа'!$D:$P,ROW(E285),COLUMN($P285)-COLUMN(E285)+1)</f>
        <v>-</v>
      </c>
      <c r="S285" s="6" t="str">
        <f>INDEX('Rp0,2, МПа'!$D:$P,ROW(F285),COLUMN($P285)-COLUMN(F285)+1)</f>
        <v>-</v>
      </c>
      <c r="T285" s="6" t="str">
        <f>INDEX('Rp0,2, МПа'!$D:$P,ROW(G285),COLUMN($P285)-COLUMN(G285)+1)</f>
        <v>-</v>
      </c>
      <c r="U285" s="6" t="str">
        <f>INDEX('Rp0,2, МПа'!$D:$P,ROW(H285),COLUMN($P285)-COLUMN(H285)+1)</f>
        <v>-</v>
      </c>
      <c r="V285" s="6" t="str">
        <f>INDEX('Rp0,2, МПа'!$D:$P,ROW(I285),COLUMN($P285)-COLUMN(I285)+1)</f>
        <v>-</v>
      </c>
      <c r="W285" s="6">
        <f>INDEX('Rp0,2, МПа'!$D:$P,ROW(J285),COLUMN($P285)-COLUMN(J285)+1)</f>
        <v>617</v>
      </c>
      <c r="X285" s="6">
        <f>INDEX('Rp0,2, МПа'!$D:$P,ROW(K285),COLUMN($P285)-COLUMN(K285)+1)</f>
        <v>627</v>
      </c>
      <c r="Y285" s="6">
        <f>INDEX('Rp0,2, МПа'!$D:$P,ROW(L285),COLUMN($P285)-COLUMN(L285)+1)</f>
        <v>657</v>
      </c>
      <c r="Z285" s="6">
        <f>INDEX('Rp0,2, МПа'!$D:$P,ROW(M285),COLUMN($P285)-COLUMN(M285)+1)</f>
        <v>696</v>
      </c>
      <c r="AA285" s="6">
        <f>INDEX('Rp0,2, МПа'!$D:$P,ROW(N285),COLUMN($P285)-COLUMN(N285)+1)</f>
        <v>735</v>
      </c>
      <c r="AB285" s="6">
        <f>INDEX('Rp0,2, МПа'!$D:$P,ROW(O285),COLUMN($P285)-COLUMN(O285)+1)</f>
        <v>784</v>
      </c>
      <c r="AC285" s="16">
        <f>INDEX('Rp0,2, МПа'!$D:$P,ROW(P285),COLUMN($P285)-COLUMN(P285)+1)</f>
        <v>804</v>
      </c>
    </row>
    <row r="286" spans="1:29" x14ac:dyDescent="0.25">
      <c r="A286" s="10" t="str">
        <f>INDEX('Обработка исходного'!B:B,ROW($B$3)+4*(ROW($B286)-ROW($B$3)))</f>
        <v>Сталь высокохромистая</v>
      </c>
      <c r="B286" s="10" t="str">
        <f>INDEX('Обработка исходного'!D:D,ROW($B$3)+4*(ROW($B286)-ROW($B$3)))</f>
        <v>06Х12Н3ДЛ</v>
      </c>
      <c r="C286" s="10" t="str">
        <f>IF(ISBLANK(INDEX('Обработка исходного'!E:E,ROW($B$3)+4*(ROW($B286)-ROW($B$3)))),"",INDEX('Обработка исходного'!E:E,ROW($B$3)+4*(ROW($B286)-ROW($B$3))))</f>
        <v>Отливки</v>
      </c>
      <c r="D286" s="15" t="str">
        <f>INDEX('Rm, МПа'!$D:$P,ROW(D286),COLUMN($P286)-COLUMN(D286)+1)</f>
        <v>-</v>
      </c>
      <c r="E286" s="6" t="str">
        <f>INDEX('Rm, МПа'!$D:$P,ROW(E286),COLUMN($P286)-COLUMN(E286)+1)</f>
        <v>-</v>
      </c>
      <c r="F286" s="6" t="str">
        <f>INDEX('Rm, МПа'!$D:$P,ROW(F286),COLUMN($P286)-COLUMN(F286)+1)</f>
        <v>-</v>
      </c>
      <c r="G286" s="6" t="str">
        <f>INDEX('Rm, МПа'!$D:$P,ROW(G286),COLUMN($P286)-COLUMN(G286)+1)</f>
        <v>-</v>
      </c>
      <c r="H286" s="6" t="str">
        <f>INDEX('Rm, МПа'!$D:$P,ROW(H286),COLUMN($P286)-COLUMN(H286)+1)</f>
        <v>-</v>
      </c>
      <c r="I286" s="6">
        <f>INDEX('Rm, МПа'!$D:$P,ROW(I286),COLUMN($P286)-COLUMN(I286)+1)</f>
        <v>539</v>
      </c>
      <c r="J286" s="6">
        <f>INDEX('Rm, МПа'!$D:$P,ROW(J286),COLUMN($P286)-COLUMN(J286)+1)</f>
        <v>559</v>
      </c>
      <c r="K286" s="6">
        <f>INDEX('Rm, МПа'!$D:$P,ROW(K286),COLUMN($P286)-COLUMN(K286)+1)</f>
        <v>579</v>
      </c>
      <c r="L286" s="6">
        <f>INDEX('Rm, МПа'!$D:$P,ROW(L286),COLUMN($P286)-COLUMN(L286)+1)</f>
        <v>589</v>
      </c>
      <c r="M286" s="6">
        <f>INDEX('Rm, МПа'!$D:$P,ROW(M286),COLUMN($P286)-COLUMN(M286)+1)</f>
        <v>608</v>
      </c>
      <c r="N286" s="6">
        <f>INDEX('Rm, МПа'!$D:$P,ROW(N286),COLUMN($P286)-COLUMN(N286)+1)</f>
        <v>618</v>
      </c>
      <c r="O286" s="6">
        <f>INDEX('Rm, МПа'!$D:$P,ROW(O286),COLUMN($P286)-COLUMN(O286)+1)</f>
        <v>630</v>
      </c>
      <c r="P286" s="16">
        <f>INDEX('Rm, МПа'!$D:$P,ROW(P286),COLUMN($P286)-COLUMN(P286)+1)</f>
        <v>637</v>
      </c>
      <c r="Q286" s="15" t="str">
        <f>INDEX('Rp0,2, МПа'!$D:$P,ROW(D286),COLUMN($P286)-COLUMN(D286)+1)</f>
        <v>-</v>
      </c>
      <c r="R286" s="6" t="str">
        <f>INDEX('Rp0,2, МПа'!$D:$P,ROW(E286),COLUMN($P286)-COLUMN(E286)+1)</f>
        <v>-</v>
      </c>
      <c r="S286" s="6" t="str">
        <f>INDEX('Rp0,2, МПа'!$D:$P,ROW(F286),COLUMN($P286)-COLUMN(F286)+1)</f>
        <v>-</v>
      </c>
      <c r="T286" s="6" t="str">
        <f>INDEX('Rp0,2, МПа'!$D:$P,ROW(G286),COLUMN($P286)-COLUMN(G286)+1)</f>
        <v>-</v>
      </c>
      <c r="U286" s="6" t="str">
        <f>INDEX('Rp0,2, МПа'!$D:$P,ROW(H286),COLUMN($P286)-COLUMN(H286)+1)</f>
        <v>-</v>
      </c>
      <c r="V286" s="6">
        <f>INDEX('Rp0,2, МПа'!$D:$P,ROW(I286),COLUMN($P286)-COLUMN(I286)+1)</f>
        <v>441</v>
      </c>
      <c r="W286" s="6">
        <f>INDEX('Rp0,2, МПа'!$D:$P,ROW(J286),COLUMN($P286)-COLUMN(J286)+1)</f>
        <v>451</v>
      </c>
      <c r="X286" s="6">
        <f>INDEX('Rp0,2, МПа'!$D:$P,ROW(K286),COLUMN($P286)-COLUMN(K286)+1)</f>
        <v>461</v>
      </c>
      <c r="Y286" s="6">
        <f>INDEX('Rp0,2, МПа'!$D:$P,ROW(L286),COLUMN($P286)-COLUMN(L286)+1)</f>
        <v>471</v>
      </c>
      <c r="Z286" s="6">
        <f>INDEX('Rp0,2, МПа'!$D:$P,ROW(M286),COLUMN($P286)-COLUMN(M286)+1)</f>
        <v>481</v>
      </c>
      <c r="AA286" s="6">
        <f>INDEX('Rp0,2, МПа'!$D:$P,ROW(N286),COLUMN($P286)-COLUMN(N286)+1)</f>
        <v>481</v>
      </c>
      <c r="AB286" s="6">
        <f>INDEX('Rp0,2, МПа'!$D:$P,ROW(O286),COLUMN($P286)-COLUMN(O286)+1)</f>
        <v>486</v>
      </c>
      <c r="AC286" s="16">
        <f>INDEX('Rp0,2, МПа'!$D:$P,ROW(P286),COLUMN($P286)-COLUMN(P286)+1)</f>
        <v>490</v>
      </c>
    </row>
    <row r="287" spans="1:29" x14ac:dyDescent="0.25">
      <c r="A287" s="10" t="str">
        <f>INDEX('Обработка исходного'!B:B,ROW($B$3)+4*(ROW($B287)-ROW($B$3)))</f>
        <v>Сталь высокохромистая</v>
      </c>
      <c r="B287" s="10" t="str">
        <f>INDEX('Обработка исходного'!D:D,ROW($B$3)+4*(ROW($B287)-ROW($B$3)))</f>
        <v>06Х12Н3Д</v>
      </c>
      <c r="C287" s="10" t="str">
        <f>IF(ISBLANK(INDEX('Обработка исходного'!E:E,ROW($B$3)+4*(ROW($B287)-ROW($B$3)))),"",INDEX('Обработка исходного'!E:E,ROW($B$3)+4*(ROW($B287)-ROW($B$3))))</f>
        <v>Поковки КП540*</v>
      </c>
      <c r="D287" s="15" t="str">
        <f>INDEX('Rm, МПа'!$D:$P,ROW(D287),COLUMN($P287)-COLUMN(D287)+1)</f>
        <v>-</v>
      </c>
      <c r="E287" s="6" t="str">
        <f>INDEX('Rm, МПа'!$D:$P,ROW(E287),COLUMN($P287)-COLUMN(E287)+1)</f>
        <v>-</v>
      </c>
      <c r="F287" s="6" t="str">
        <f>INDEX('Rm, МПа'!$D:$P,ROW(F287),COLUMN($P287)-COLUMN(F287)+1)</f>
        <v>-</v>
      </c>
      <c r="G287" s="6" t="str">
        <f>INDEX('Rm, МПа'!$D:$P,ROW(G287),COLUMN($P287)-COLUMN(G287)+1)</f>
        <v>-</v>
      </c>
      <c r="H287" s="6" t="str">
        <f>INDEX('Rm, МПа'!$D:$P,ROW(H287),COLUMN($P287)-COLUMN(H287)+1)</f>
        <v>-</v>
      </c>
      <c r="I287" s="6">
        <f>INDEX('Rm, МПа'!$D:$P,ROW(I287),COLUMN($P287)-COLUMN(I287)+1)</f>
        <v>539</v>
      </c>
      <c r="J287" s="6">
        <f>INDEX('Rm, МПа'!$D:$P,ROW(J287),COLUMN($P287)-COLUMN(J287)+1)</f>
        <v>559</v>
      </c>
      <c r="K287" s="6">
        <f>INDEX('Rm, МПа'!$D:$P,ROW(K287),COLUMN($P287)-COLUMN(K287)+1)</f>
        <v>579</v>
      </c>
      <c r="L287" s="6">
        <f>INDEX('Rm, МПа'!$D:$P,ROW(L287),COLUMN($P287)-COLUMN(L287)+1)</f>
        <v>589</v>
      </c>
      <c r="M287" s="6">
        <f>INDEX('Rm, МПа'!$D:$P,ROW(M287),COLUMN($P287)-COLUMN(M287)+1)</f>
        <v>589</v>
      </c>
      <c r="N287" s="6">
        <f>INDEX('Rm, МПа'!$D:$P,ROW(N287),COLUMN($P287)-COLUMN(N287)+1)</f>
        <v>618</v>
      </c>
      <c r="O287" s="6">
        <f>INDEX('Rm, МПа'!$D:$P,ROW(O287),COLUMN($P287)-COLUMN(O287)+1)</f>
        <v>630</v>
      </c>
      <c r="P287" s="16">
        <f>INDEX('Rm, МПа'!$D:$P,ROW(P287),COLUMN($P287)-COLUMN(P287)+1)</f>
        <v>637</v>
      </c>
      <c r="Q287" s="15" t="str">
        <f>INDEX('Rp0,2, МПа'!$D:$P,ROW(D287),COLUMN($P287)-COLUMN(D287)+1)</f>
        <v>-</v>
      </c>
      <c r="R287" s="6" t="str">
        <f>INDEX('Rp0,2, МПа'!$D:$P,ROW(E287),COLUMN($P287)-COLUMN(E287)+1)</f>
        <v>-</v>
      </c>
      <c r="S287" s="6" t="str">
        <f>INDEX('Rp0,2, МПа'!$D:$P,ROW(F287),COLUMN($P287)-COLUMN(F287)+1)</f>
        <v>-</v>
      </c>
      <c r="T287" s="6" t="str">
        <f>INDEX('Rp0,2, МПа'!$D:$P,ROW(G287),COLUMN($P287)-COLUMN(G287)+1)</f>
        <v>-</v>
      </c>
      <c r="U287" s="6" t="str">
        <f>INDEX('Rp0,2, МПа'!$D:$P,ROW(H287),COLUMN($P287)-COLUMN(H287)+1)</f>
        <v>-</v>
      </c>
      <c r="V287" s="6">
        <f>INDEX('Rp0,2, МПа'!$D:$P,ROW(I287),COLUMN($P287)-COLUMN(I287)+1)</f>
        <v>441</v>
      </c>
      <c r="W287" s="6">
        <f>INDEX('Rp0,2, МПа'!$D:$P,ROW(J287),COLUMN($P287)-COLUMN(J287)+1)</f>
        <v>441</v>
      </c>
      <c r="X287" s="6">
        <f>INDEX('Rp0,2, МПа'!$D:$P,ROW(K287),COLUMN($P287)-COLUMN(K287)+1)</f>
        <v>461</v>
      </c>
      <c r="Y287" s="6">
        <f>INDEX('Rp0,2, МПа'!$D:$P,ROW(L287),COLUMN($P287)-COLUMN(L287)+1)</f>
        <v>480</v>
      </c>
      <c r="Z287" s="6">
        <f>INDEX('Rp0,2, МПа'!$D:$P,ROW(M287),COLUMN($P287)-COLUMN(M287)+1)</f>
        <v>500</v>
      </c>
      <c r="AA287" s="6">
        <f>INDEX('Rp0,2, МПа'!$D:$P,ROW(N287),COLUMN($P287)-COLUMN(N287)+1)</f>
        <v>519</v>
      </c>
      <c r="AB287" s="6">
        <f>INDEX('Rp0,2, МПа'!$D:$P,ROW(O287),COLUMN($P287)-COLUMN(O287)+1)</f>
        <v>530</v>
      </c>
      <c r="AC287" s="16">
        <f>INDEX('Rp0,2, МПа'!$D:$P,ROW(P287),COLUMN($P287)-COLUMN(P287)+1)</f>
        <v>540</v>
      </c>
    </row>
    <row r="288" spans="1:29" x14ac:dyDescent="0.25">
      <c r="A288" s="10" t="str">
        <f>INDEX('Обработка исходного'!B:B,ROW($B$3)+4*(ROW($B288)-ROW($B$3)))</f>
        <v>Сталь высокохромистая</v>
      </c>
      <c r="B288" s="10" t="str">
        <f>INDEX('Обработка исходного'!D:D,ROW($B$3)+4*(ROW($B288)-ROW($B$3)))</f>
        <v>06Х12Н3Д</v>
      </c>
      <c r="C288" s="10" t="str">
        <f>IF(ISBLANK(INDEX('Обработка исходного'!E:E,ROW($B$3)+4*(ROW($B288)-ROW($B$3)))),"",INDEX('Обработка исходного'!E:E,ROW($B$3)+4*(ROW($B288)-ROW($B$3))))</f>
        <v>Поковки КП590*</v>
      </c>
      <c r="D288" s="15" t="str">
        <f>INDEX('Rm, МПа'!$D:$P,ROW(D288),COLUMN($P288)-COLUMN(D288)+1)</f>
        <v>-</v>
      </c>
      <c r="E288" s="6" t="str">
        <f>INDEX('Rm, МПа'!$D:$P,ROW(E288),COLUMN($P288)-COLUMN(E288)+1)</f>
        <v>-</v>
      </c>
      <c r="F288" s="6" t="str">
        <f>INDEX('Rm, МПа'!$D:$P,ROW(F288),COLUMN($P288)-COLUMN(F288)+1)</f>
        <v>-</v>
      </c>
      <c r="G288" s="6" t="str">
        <f>INDEX('Rm, МПа'!$D:$P,ROW(G288),COLUMN($P288)-COLUMN(G288)+1)</f>
        <v>-</v>
      </c>
      <c r="H288" s="6" t="str">
        <f>INDEX('Rm, МПа'!$D:$P,ROW(H288),COLUMN($P288)-COLUMN(H288)+1)</f>
        <v>-</v>
      </c>
      <c r="I288" s="6">
        <f>INDEX('Rm, МПа'!$D:$P,ROW(I288),COLUMN($P288)-COLUMN(I288)+1)</f>
        <v>588</v>
      </c>
      <c r="J288" s="6">
        <f>INDEX('Rm, МПа'!$D:$P,ROW(J288),COLUMN($P288)-COLUMN(J288)+1)</f>
        <v>588</v>
      </c>
      <c r="K288" s="6">
        <f>INDEX('Rm, МПа'!$D:$P,ROW(K288),COLUMN($P288)-COLUMN(K288)+1)</f>
        <v>618</v>
      </c>
      <c r="L288" s="6">
        <f>INDEX('Rm, МПа'!$D:$P,ROW(L288),COLUMN($P288)-COLUMN(L288)+1)</f>
        <v>638</v>
      </c>
      <c r="M288" s="6">
        <f>INDEX('Rm, МПа'!$D:$P,ROW(M288),COLUMN($P288)-COLUMN(M288)+1)</f>
        <v>647</v>
      </c>
      <c r="N288" s="6">
        <f>INDEX('Rm, МПа'!$D:$P,ROW(N288),COLUMN($P288)-COLUMN(N288)+1)</f>
        <v>657</v>
      </c>
      <c r="O288" s="6">
        <f>INDEX('Rm, МПа'!$D:$P,ROW(O288),COLUMN($P288)-COLUMN(O288)+1)</f>
        <v>670</v>
      </c>
      <c r="P288" s="16">
        <f>INDEX('Rm, МПа'!$D:$P,ROW(P288),COLUMN($P288)-COLUMN(P288)+1)</f>
        <v>686</v>
      </c>
      <c r="Q288" s="15" t="str">
        <f>INDEX('Rp0,2, МПа'!$D:$P,ROW(D288),COLUMN($P288)-COLUMN(D288)+1)</f>
        <v>-</v>
      </c>
      <c r="R288" s="6" t="str">
        <f>INDEX('Rp0,2, МПа'!$D:$P,ROW(E288),COLUMN($P288)-COLUMN(E288)+1)</f>
        <v>-</v>
      </c>
      <c r="S288" s="6" t="str">
        <f>INDEX('Rp0,2, МПа'!$D:$P,ROW(F288),COLUMN($P288)-COLUMN(F288)+1)</f>
        <v>-</v>
      </c>
      <c r="T288" s="6" t="str">
        <f>INDEX('Rp0,2, МПа'!$D:$P,ROW(G288),COLUMN($P288)-COLUMN(G288)+1)</f>
        <v>-</v>
      </c>
      <c r="U288" s="6" t="str">
        <f>INDEX('Rp0,2, МПа'!$D:$P,ROW(H288),COLUMN($P288)-COLUMN(H288)+1)</f>
        <v>-</v>
      </c>
      <c r="V288" s="6">
        <f>INDEX('Rp0,2, МПа'!$D:$P,ROW(I288),COLUMN($P288)-COLUMN(I288)+1)</f>
        <v>491</v>
      </c>
      <c r="W288" s="6">
        <f>INDEX('Rp0,2, МПа'!$D:$P,ROW(J288),COLUMN($P288)-COLUMN(J288)+1)</f>
        <v>491</v>
      </c>
      <c r="X288" s="6">
        <f>INDEX('Rp0,2, МПа'!$D:$P,ROW(K288),COLUMN($P288)-COLUMN(K288)+1)</f>
        <v>519</v>
      </c>
      <c r="Y288" s="6">
        <f>INDEX('Rp0,2, МПа'!$D:$P,ROW(L288),COLUMN($P288)-COLUMN(L288)+1)</f>
        <v>539</v>
      </c>
      <c r="Z288" s="6">
        <f>INDEX('Rp0,2, МПа'!$D:$P,ROW(M288),COLUMN($P288)-COLUMN(M288)+1)</f>
        <v>549</v>
      </c>
      <c r="AA288" s="6">
        <f>INDEX('Rp0,2, МПа'!$D:$P,ROW(N288),COLUMN($P288)-COLUMN(N288)+1)</f>
        <v>559</v>
      </c>
      <c r="AB288" s="6">
        <f>INDEX('Rp0,2, МПа'!$D:$P,ROW(O288),COLUMN($P288)-COLUMN(O288)+1)</f>
        <v>575</v>
      </c>
      <c r="AC288" s="16">
        <f>INDEX('Rp0,2, МПа'!$D:$P,ROW(P288),COLUMN($P288)-COLUMN(P288)+1)</f>
        <v>590</v>
      </c>
    </row>
    <row r="289" spans="1:29" x14ac:dyDescent="0.25">
      <c r="A289" s="10" t="str">
        <f>INDEX('Обработка исходного'!B:B,ROW($B$3)+4*(ROW($B289)-ROW($B$3)))</f>
        <v>Сталь высокохромистая</v>
      </c>
      <c r="B289" s="10" t="str">
        <f>INDEX('Обработка исходного'!D:D,ROW($B$3)+4*(ROW($B289)-ROW($B$3)))</f>
        <v>06Х12Н3Д</v>
      </c>
      <c r="C289" s="10" t="str">
        <f>IF(ISBLANK(INDEX('Обработка исходного'!E:E,ROW($B$3)+4*(ROW($B289)-ROW($B$3)))),"",INDEX('Обработка исходного'!E:E,ROW($B$3)+4*(ROW($B289)-ROW($B$3))))</f>
        <v>Листы толщиной от 25 до 250 мм</v>
      </c>
      <c r="D289" s="15" t="str">
        <f>INDEX('Rm, МПа'!$D:$P,ROW(D289),COLUMN($P289)-COLUMN(D289)+1)</f>
        <v>-</v>
      </c>
      <c r="E289" s="6" t="str">
        <f>INDEX('Rm, МПа'!$D:$P,ROW(E289),COLUMN($P289)-COLUMN(E289)+1)</f>
        <v>-</v>
      </c>
      <c r="F289" s="6" t="str">
        <f>INDEX('Rm, МПа'!$D:$P,ROW(F289),COLUMN($P289)-COLUMN(F289)+1)</f>
        <v>-</v>
      </c>
      <c r="G289" s="6" t="str">
        <f>INDEX('Rm, МПа'!$D:$P,ROW(G289),COLUMN($P289)-COLUMN(G289)+1)</f>
        <v>-</v>
      </c>
      <c r="H289" s="6" t="str">
        <f>INDEX('Rm, МПа'!$D:$P,ROW(H289),COLUMN($P289)-COLUMN(H289)+1)</f>
        <v>-</v>
      </c>
      <c r="I289" s="6">
        <f>INDEX('Rm, МПа'!$D:$P,ROW(I289),COLUMN($P289)-COLUMN(I289)+1)</f>
        <v>588</v>
      </c>
      <c r="J289" s="6">
        <f>INDEX('Rm, МПа'!$D:$P,ROW(J289),COLUMN($P289)-COLUMN(J289)+1)</f>
        <v>588</v>
      </c>
      <c r="K289" s="6">
        <f>INDEX('Rm, МПа'!$D:$P,ROW(K289),COLUMN($P289)-COLUMN(K289)+1)</f>
        <v>618</v>
      </c>
      <c r="L289" s="6">
        <f>INDEX('Rm, МПа'!$D:$P,ROW(L289),COLUMN($P289)-COLUMN(L289)+1)</f>
        <v>638</v>
      </c>
      <c r="M289" s="6">
        <f>INDEX('Rm, МПа'!$D:$P,ROW(M289),COLUMN($P289)-COLUMN(M289)+1)</f>
        <v>647</v>
      </c>
      <c r="N289" s="6">
        <f>INDEX('Rm, МПа'!$D:$P,ROW(N289),COLUMN($P289)-COLUMN(N289)+1)</f>
        <v>657</v>
      </c>
      <c r="O289" s="6">
        <f>INDEX('Rm, МПа'!$D:$P,ROW(O289),COLUMN($P289)-COLUMN(O289)+1)</f>
        <v>670</v>
      </c>
      <c r="P289" s="16">
        <f>INDEX('Rm, МПа'!$D:$P,ROW(P289),COLUMN($P289)-COLUMN(P289)+1)</f>
        <v>686</v>
      </c>
      <c r="Q289" s="15" t="str">
        <f>INDEX('Rp0,2, МПа'!$D:$P,ROW(D289),COLUMN($P289)-COLUMN(D289)+1)</f>
        <v>-</v>
      </c>
      <c r="R289" s="6" t="str">
        <f>INDEX('Rp0,2, МПа'!$D:$P,ROW(E289),COLUMN($P289)-COLUMN(E289)+1)</f>
        <v>-</v>
      </c>
      <c r="S289" s="6" t="str">
        <f>INDEX('Rp0,2, МПа'!$D:$P,ROW(F289),COLUMN($P289)-COLUMN(F289)+1)</f>
        <v>-</v>
      </c>
      <c r="T289" s="6" t="str">
        <f>INDEX('Rp0,2, МПа'!$D:$P,ROW(G289),COLUMN($P289)-COLUMN(G289)+1)</f>
        <v>-</v>
      </c>
      <c r="U289" s="6" t="str">
        <f>INDEX('Rp0,2, МПа'!$D:$P,ROW(H289),COLUMN($P289)-COLUMN(H289)+1)</f>
        <v>-</v>
      </c>
      <c r="V289" s="6">
        <f>INDEX('Rp0,2, МПа'!$D:$P,ROW(I289),COLUMN($P289)-COLUMN(I289)+1)</f>
        <v>491</v>
      </c>
      <c r="W289" s="6">
        <f>INDEX('Rp0,2, МПа'!$D:$P,ROW(J289),COLUMN($P289)-COLUMN(J289)+1)</f>
        <v>491</v>
      </c>
      <c r="X289" s="6">
        <f>INDEX('Rp0,2, МПа'!$D:$P,ROW(K289),COLUMN($P289)-COLUMN(K289)+1)</f>
        <v>500</v>
      </c>
      <c r="Y289" s="6">
        <f>INDEX('Rp0,2, МПа'!$D:$P,ROW(L289),COLUMN($P289)-COLUMN(L289)+1)</f>
        <v>519</v>
      </c>
      <c r="Z289" s="6">
        <f>INDEX('Rp0,2, МПа'!$D:$P,ROW(M289),COLUMN($P289)-COLUMN(M289)+1)</f>
        <v>529</v>
      </c>
      <c r="AA289" s="6">
        <f>INDEX('Rp0,2, МПа'!$D:$P,ROW(N289),COLUMN($P289)-COLUMN(N289)+1)</f>
        <v>529</v>
      </c>
      <c r="AB289" s="6">
        <f>INDEX('Rp0,2, МПа'!$D:$P,ROW(O289),COLUMN($P289)-COLUMN(O289)+1)</f>
        <v>534</v>
      </c>
      <c r="AC289" s="16">
        <f>INDEX('Rp0,2, МПа'!$D:$P,ROW(P289),COLUMN($P289)-COLUMN(P289)+1)</f>
        <v>539</v>
      </c>
    </row>
    <row r="290" spans="1:29" x14ac:dyDescent="0.25">
      <c r="A290" s="10" t="str">
        <f>INDEX('Обработка исходного'!B:B,ROW($B$3)+4*(ROW($B290)-ROW($B$3)))</f>
        <v>Сталь высокохромистая</v>
      </c>
      <c r="B290" s="10" t="str">
        <f>INDEX('Обработка исходного'!D:D,ROW($B$3)+4*(ROW($B290)-ROW($B$3)))</f>
        <v>07Х16Н4Б</v>
      </c>
      <c r="C290" s="10" t="str">
        <f>IF(ISBLANK(INDEX('Обработка исходного'!E:E,ROW($B$3)+4*(ROW($B290)-ROW($B$3)))),"",INDEX('Обработка исходного'!E:E,ROW($B$3)+4*(ROW($B290)-ROW($B$3))))</f>
        <v>Сортовой прокат диаметром или стороной квадрата от 30 до 180 мм</v>
      </c>
      <c r="D290" s="15" t="str">
        <f>INDEX('Rm, МПа'!$D:$P,ROW(D290),COLUMN($P290)-COLUMN(D290)+1)</f>
        <v>-</v>
      </c>
      <c r="E290" s="6" t="str">
        <f>INDEX('Rm, МПа'!$D:$P,ROW(E290),COLUMN($P290)-COLUMN(E290)+1)</f>
        <v>-</v>
      </c>
      <c r="F290" s="6" t="str">
        <f>INDEX('Rm, МПа'!$D:$P,ROW(F290),COLUMN($P290)-COLUMN(F290)+1)</f>
        <v>-</v>
      </c>
      <c r="G290" s="6" t="str">
        <f>INDEX('Rm, МПа'!$D:$P,ROW(G290),COLUMN($P290)-COLUMN(G290)+1)</f>
        <v>-</v>
      </c>
      <c r="H290" s="6" t="str">
        <f>INDEX('Rm, МПа'!$D:$P,ROW(H290),COLUMN($P290)-COLUMN(H290)+1)</f>
        <v>-</v>
      </c>
      <c r="I290" s="6">
        <f>INDEX('Rm, МПа'!$D:$P,ROW(I290),COLUMN($P290)-COLUMN(I290)+1)</f>
        <v>720</v>
      </c>
      <c r="J290" s="6">
        <f>INDEX('Rm, МПа'!$D:$P,ROW(J290),COLUMN($P290)-COLUMN(J290)+1)</f>
        <v>730</v>
      </c>
      <c r="K290" s="6">
        <f>INDEX('Rm, МПа'!$D:$P,ROW(K290),COLUMN($P290)-COLUMN(K290)+1)</f>
        <v>760</v>
      </c>
      <c r="L290" s="6">
        <f>INDEX('Rm, МПа'!$D:$P,ROW(L290),COLUMN($P290)-COLUMN(L290)+1)</f>
        <v>770</v>
      </c>
      <c r="M290" s="6">
        <f>INDEX('Rm, МПа'!$D:$P,ROW(M290),COLUMN($P290)-COLUMN(M290)+1)</f>
        <v>830</v>
      </c>
      <c r="N290" s="6">
        <f>INDEX('Rm, МПа'!$D:$P,ROW(N290),COLUMN($P290)-COLUMN(N290)+1)</f>
        <v>850</v>
      </c>
      <c r="O290" s="6">
        <f>INDEX('Rm, МПа'!$D:$P,ROW(O290),COLUMN($P290)-COLUMN(O290)+1)</f>
        <v>880</v>
      </c>
      <c r="P290" s="16">
        <f>INDEX('Rm, МПа'!$D:$P,ROW(P290),COLUMN($P290)-COLUMN(P290)+1)</f>
        <v>882</v>
      </c>
      <c r="Q290" s="15" t="str">
        <f>INDEX('Rp0,2, МПа'!$D:$P,ROW(D290),COLUMN($P290)-COLUMN(D290)+1)</f>
        <v>-</v>
      </c>
      <c r="R290" s="6" t="str">
        <f>INDEX('Rp0,2, МПа'!$D:$P,ROW(E290),COLUMN($P290)-COLUMN(E290)+1)</f>
        <v>-</v>
      </c>
      <c r="S290" s="6" t="str">
        <f>INDEX('Rp0,2, МПа'!$D:$P,ROW(F290),COLUMN($P290)-COLUMN(F290)+1)</f>
        <v>-</v>
      </c>
      <c r="T290" s="6" t="str">
        <f>INDEX('Rp0,2, МПа'!$D:$P,ROW(G290),COLUMN($P290)-COLUMN(G290)+1)</f>
        <v>-</v>
      </c>
      <c r="U290" s="6" t="str">
        <f>INDEX('Rp0,2, МПа'!$D:$P,ROW(H290),COLUMN($P290)-COLUMN(H290)+1)</f>
        <v>-</v>
      </c>
      <c r="V290" s="6">
        <f>INDEX('Rp0,2, МПа'!$D:$P,ROW(I290),COLUMN($P290)-COLUMN(I290)+1)</f>
        <v>650</v>
      </c>
      <c r="W290" s="6">
        <f>INDEX('Rp0,2, МПа'!$D:$P,ROW(J290),COLUMN($P290)-COLUMN(J290)+1)</f>
        <v>670</v>
      </c>
      <c r="X290" s="6">
        <f>INDEX('Rp0,2, МПа'!$D:$P,ROW(K290),COLUMN($P290)-COLUMN(K290)+1)</f>
        <v>680</v>
      </c>
      <c r="Y290" s="6">
        <f>INDEX('Rp0,2, МПа'!$D:$P,ROW(L290),COLUMN($P290)-COLUMN(L290)+1)</f>
        <v>700</v>
      </c>
      <c r="Z290" s="6">
        <f>INDEX('Rp0,2, МПа'!$D:$P,ROW(M290),COLUMN($P290)-COLUMN(M290)+1)</f>
        <v>710</v>
      </c>
      <c r="AA290" s="6">
        <f>INDEX('Rp0,2, МПа'!$D:$P,ROW(N290),COLUMN($P290)-COLUMN(N290)+1)</f>
        <v>720</v>
      </c>
      <c r="AB290" s="6">
        <f>INDEX('Rp0,2, МПа'!$D:$P,ROW(O290),COLUMN($P290)-COLUMN(O290)+1)</f>
        <v>735</v>
      </c>
      <c r="AC290" s="16">
        <f>INDEX('Rp0,2, МПа'!$D:$P,ROW(P290),COLUMN($P290)-COLUMN(P290)+1)</f>
        <v>735</v>
      </c>
    </row>
    <row r="291" spans="1:29" x14ac:dyDescent="0.25">
      <c r="A291" s="10" t="str">
        <f>INDEX('Обработка исходного'!B:B,ROW($B$3)+4*(ROW($B291)-ROW($B$3)))</f>
        <v>Сталь высокохромистая</v>
      </c>
      <c r="B291" s="10" t="str">
        <f>INDEX('Обработка исходного'!D:D,ROW($B$3)+4*(ROW($B291)-ROW($B$3)))</f>
        <v>07Х16Н4Б</v>
      </c>
      <c r="C291" s="10" t="str">
        <f>IF(ISBLANK(INDEX('Обработка исходного'!E:E,ROW($B$3)+4*(ROW($B291)-ROW($B$3)))),"",INDEX('Обработка исходного'!E:E,ROW($B$3)+4*(ROW($B291)-ROW($B$3))))</f>
        <v>Поковки диаметром или стороной квадрата от 180 до 400 мм</v>
      </c>
      <c r="D291" s="15" t="str">
        <f>INDEX('Rm, МПа'!$D:$P,ROW(D291),COLUMN($P291)-COLUMN(D291)+1)</f>
        <v>-</v>
      </c>
      <c r="E291" s="6" t="str">
        <f>INDEX('Rm, МПа'!$D:$P,ROW(E291),COLUMN($P291)-COLUMN(E291)+1)</f>
        <v>-</v>
      </c>
      <c r="F291" s="6" t="str">
        <f>INDEX('Rm, МПа'!$D:$P,ROW(F291),COLUMN($P291)-COLUMN(F291)+1)</f>
        <v>-</v>
      </c>
      <c r="G291" s="6" t="str">
        <f>INDEX('Rm, МПа'!$D:$P,ROW(G291),COLUMN($P291)-COLUMN(G291)+1)</f>
        <v>-</v>
      </c>
      <c r="H291" s="6" t="str">
        <f>INDEX('Rm, МПа'!$D:$P,ROW(H291),COLUMN($P291)-COLUMN(H291)+1)</f>
        <v>-</v>
      </c>
      <c r="I291" s="6">
        <f>INDEX('Rm, МПа'!$D:$P,ROW(I291),COLUMN($P291)-COLUMN(I291)+1)</f>
        <v>720</v>
      </c>
      <c r="J291" s="6">
        <f>INDEX('Rm, МПа'!$D:$P,ROW(J291),COLUMN($P291)-COLUMN(J291)+1)</f>
        <v>730</v>
      </c>
      <c r="K291" s="6">
        <f>INDEX('Rm, МПа'!$D:$P,ROW(K291),COLUMN($P291)-COLUMN(K291)+1)</f>
        <v>760</v>
      </c>
      <c r="L291" s="6">
        <f>INDEX('Rm, МПа'!$D:$P,ROW(L291),COLUMN($P291)-COLUMN(L291)+1)</f>
        <v>770</v>
      </c>
      <c r="M291" s="6">
        <f>INDEX('Rm, МПа'!$D:$P,ROW(M291),COLUMN($P291)-COLUMN(M291)+1)</f>
        <v>830</v>
      </c>
      <c r="N291" s="6">
        <f>INDEX('Rm, МПа'!$D:$P,ROW(N291),COLUMN($P291)-COLUMN(N291)+1)</f>
        <v>850</v>
      </c>
      <c r="O291" s="6">
        <f>INDEX('Rm, МПа'!$D:$P,ROW(O291),COLUMN($P291)-COLUMN(O291)+1)</f>
        <v>880</v>
      </c>
      <c r="P291" s="16">
        <f>INDEX('Rm, МПа'!$D:$P,ROW(P291),COLUMN($P291)-COLUMN(P291)+1)</f>
        <v>882</v>
      </c>
      <c r="Q291" s="15" t="str">
        <f>INDEX('Rp0,2, МПа'!$D:$P,ROW(D291),COLUMN($P291)-COLUMN(D291)+1)</f>
        <v>-</v>
      </c>
      <c r="R291" s="6" t="str">
        <f>INDEX('Rp0,2, МПа'!$D:$P,ROW(E291),COLUMN($P291)-COLUMN(E291)+1)</f>
        <v>-</v>
      </c>
      <c r="S291" s="6" t="str">
        <f>INDEX('Rp0,2, МПа'!$D:$P,ROW(F291),COLUMN($P291)-COLUMN(F291)+1)</f>
        <v>-</v>
      </c>
      <c r="T291" s="6" t="str">
        <f>INDEX('Rp0,2, МПа'!$D:$P,ROW(G291),COLUMN($P291)-COLUMN(G291)+1)</f>
        <v>-</v>
      </c>
      <c r="U291" s="6" t="str">
        <f>INDEX('Rp0,2, МПа'!$D:$P,ROW(H291),COLUMN($P291)-COLUMN(H291)+1)</f>
        <v>-</v>
      </c>
      <c r="V291" s="6">
        <f>INDEX('Rp0,2, МПа'!$D:$P,ROW(I291),COLUMN($P291)-COLUMN(I291)+1)</f>
        <v>650</v>
      </c>
      <c r="W291" s="6">
        <f>INDEX('Rp0,2, МПа'!$D:$P,ROW(J291),COLUMN($P291)-COLUMN(J291)+1)</f>
        <v>670</v>
      </c>
      <c r="X291" s="6">
        <f>INDEX('Rp0,2, МПа'!$D:$P,ROW(K291),COLUMN($P291)-COLUMN(K291)+1)</f>
        <v>680</v>
      </c>
      <c r="Y291" s="6">
        <f>INDEX('Rp0,2, МПа'!$D:$P,ROW(L291),COLUMN($P291)-COLUMN(L291)+1)</f>
        <v>700</v>
      </c>
      <c r="Z291" s="6">
        <f>INDEX('Rp0,2, МПа'!$D:$P,ROW(M291),COLUMN($P291)-COLUMN(M291)+1)</f>
        <v>710</v>
      </c>
      <c r="AA291" s="6">
        <f>INDEX('Rp0,2, МПа'!$D:$P,ROW(N291),COLUMN($P291)-COLUMN(N291)+1)</f>
        <v>720</v>
      </c>
      <c r="AB291" s="6">
        <f>INDEX('Rp0,2, МПа'!$D:$P,ROW(O291),COLUMN($P291)-COLUMN(O291)+1)</f>
        <v>735</v>
      </c>
      <c r="AC291" s="16">
        <f>INDEX('Rp0,2, МПа'!$D:$P,ROW(P291),COLUMN($P291)-COLUMN(P291)+1)</f>
        <v>735</v>
      </c>
    </row>
    <row r="292" spans="1:29" x14ac:dyDescent="0.25">
      <c r="A292" s="10" t="str">
        <f>INDEX('Обработка исходного'!B:B,ROW($B$3)+4*(ROW($B292)-ROW($B$3)))</f>
        <v>Сталь хромоникелевая коррозионно-стойкого аустенитного класса</v>
      </c>
      <c r="B292" s="10" t="str">
        <f>INDEX('Обработка исходного'!D:D,ROW($B$3)+4*(ROW($B292)-ROW($B$3)))</f>
        <v>09Х18Н9</v>
      </c>
      <c r="C292" s="10" t="str">
        <f>IF(ISBLANK(INDEX('Обработка исходного'!E:E,ROW($B$3)+4*(ROW($B292)-ROW($B$3)))),"",INDEX('Обработка исходного'!E:E,ROW($B$3)+4*(ROW($B292)-ROW($B$3))))</f>
        <v>Листы толщиной от 6 до 160 мм</v>
      </c>
      <c r="D292" s="15">
        <f>INDEX('Rm, МПа'!$D:$P,ROW(D292),COLUMN($P292)-COLUMN(D292)+1)</f>
        <v>294</v>
      </c>
      <c r="E292" s="6">
        <f>INDEX('Rm, МПа'!$D:$P,ROW(E292),COLUMN($P292)-COLUMN(E292)+1)</f>
        <v>323</v>
      </c>
      <c r="F292" s="6">
        <f>INDEX('Rm, МПа'!$D:$P,ROW(F292),COLUMN($P292)-COLUMN(F292)+1)</f>
        <v>343</v>
      </c>
      <c r="G292" s="6">
        <f>INDEX('Rm, МПа'!$D:$P,ROW(G292),COLUMN($P292)-COLUMN(G292)+1)</f>
        <v>343</v>
      </c>
      <c r="H292" s="6">
        <f>INDEX('Rm, МПа'!$D:$P,ROW(H292),COLUMN($P292)-COLUMN(H292)+1)</f>
        <v>353</v>
      </c>
      <c r="I292" s="6">
        <f>INDEX('Rm, МПа'!$D:$P,ROW(I292),COLUMN($P292)-COLUMN(I292)+1)</f>
        <v>353</v>
      </c>
      <c r="J292" s="6">
        <f>INDEX('Rm, МПа'!$D:$P,ROW(J292),COLUMN($P292)-COLUMN(J292)+1)</f>
        <v>363</v>
      </c>
      <c r="K292" s="6">
        <f>INDEX('Rm, МПа'!$D:$P,ROW(K292),COLUMN($P292)-COLUMN(K292)+1)</f>
        <v>373</v>
      </c>
      <c r="L292" s="6">
        <f>INDEX('Rm, МПа'!$D:$P,ROW(L292),COLUMN($P292)-COLUMN(L292)+1)</f>
        <v>392</v>
      </c>
      <c r="M292" s="6">
        <f>INDEX('Rm, МПа'!$D:$P,ROW(M292),COLUMN($P292)-COLUMN(M292)+1)</f>
        <v>392</v>
      </c>
      <c r="N292" s="6">
        <f>INDEX('Rm, МПа'!$D:$P,ROW(N292),COLUMN($P292)-COLUMN(N292)+1)</f>
        <v>412</v>
      </c>
      <c r="O292" s="6">
        <f>INDEX('Rm, МПа'!$D:$P,ROW(O292),COLUMN($P292)-COLUMN(O292)+1)</f>
        <v>451</v>
      </c>
      <c r="P292" s="16">
        <f>INDEX('Rm, МПа'!$D:$P,ROW(P292),COLUMN($P292)-COLUMN(P292)+1)</f>
        <v>491</v>
      </c>
      <c r="Q292" s="15">
        <f>INDEX('Rp0,2, МПа'!$D:$P,ROW(D292),COLUMN($P292)-COLUMN(D292)+1)</f>
        <v>108</v>
      </c>
      <c r="R292" s="6">
        <f>INDEX('Rp0,2, МПа'!$D:$P,ROW(E292),COLUMN($P292)-COLUMN(E292)+1)</f>
        <v>108</v>
      </c>
      <c r="S292" s="6">
        <f>INDEX('Rp0,2, МПа'!$D:$P,ROW(F292),COLUMN($P292)-COLUMN(F292)+1)</f>
        <v>118</v>
      </c>
      <c r="T292" s="6">
        <f>INDEX('Rp0,2, МПа'!$D:$P,ROW(G292),COLUMN($P292)-COLUMN(G292)+1)</f>
        <v>128</v>
      </c>
      <c r="U292" s="6">
        <f>INDEX('Rp0,2, МПа'!$D:$P,ROW(H292),COLUMN($P292)-COLUMN(H292)+1)</f>
        <v>128</v>
      </c>
      <c r="V292" s="6">
        <f>INDEX('Rp0,2, МПа'!$D:$P,ROW(I292),COLUMN($P292)-COLUMN(I292)+1)</f>
        <v>137</v>
      </c>
      <c r="W292" s="6">
        <f>INDEX('Rp0,2, МПа'!$D:$P,ROW(J292),COLUMN($P292)-COLUMN(J292)+1)</f>
        <v>137</v>
      </c>
      <c r="X292" s="6">
        <f>INDEX('Rp0,2, МПа'!$D:$P,ROW(K292),COLUMN($P292)-COLUMN(K292)+1)</f>
        <v>147</v>
      </c>
      <c r="Y292" s="6">
        <f>INDEX('Rp0,2, МПа'!$D:$P,ROW(L292),COLUMN($P292)-COLUMN(L292)+1)</f>
        <v>157</v>
      </c>
      <c r="Z292" s="6">
        <f>INDEX('Rp0,2, МПа'!$D:$P,ROW(M292),COLUMN($P292)-COLUMN(M292)+1)</f>
        <v>167</v>
      </c>
      <c r="AA292" s="6">
        <f>INDEX('Rp0,2, МПа'!$D:$P,ROW(N292),COLUMN($P292)-COLUMN(N292)+1)</f>
        <v>177</v>
      </c>
      <c r="AB292" s="6">
        <f>INDEX('Rp0,2, МПа'!$D:$P,ROW(O292),COLUMN($P292)-COLUMN(O292)+1)</f>
        <v>196</v>
      </c>
      <c r="AC292" s="16">
        <f>INDEX('Rp0,2, МПа'!$D:$P,ROW(P292),COLUMN($P292)-COLUMN(P292)+1)</f>
        <v>196</v>
      </c>
    </row>
    <row r="293" spans="1:29" x14ac:dyDescent="0.25">
      <c r="A293" s="10" t="str">
        <f>INDEX('Обработка исходного'!B:B,ROW($B$3)+4*(ROW($B293)-ROW($B$3)))</f>
        <v>Сталь хромоникелевая коррозионно-стойкого аустенитного класса</v>
      </c>
      <c r="B293" s="10" t="str">
        <f>INDEX('Обработка исходного'!D:D,ROW($B$3)+4*(ROW($B293)-ROW($B$3)))</f>
        <v>09Х18Н9</v>
      </c>
      <c r="C293" s="10" t="str">
        <f>IF(ISBLANK(INDEX('Обработка исходного'!E:E,ROW($B$3)+4*(ROW($B293)-ROW($B$3)))),"",INDEX('Обработка исходного'!E:E,ROW($B$3)+4*(ROW($B293)-ROW($B$3))))</f>
        <v>Поковки толщиной до 60 мм</v>
      </c>
      <c r="D293" s="15">
        <f>INDEX('Rm, МПа'!$D:$P,ROW(D293),COLUMN($P293)-COLUMN(D293)+1)</f>
        <v>255</v>
      </c>
      <c r="E293" s="6">
        <f>INDEX('Rm, МПа'!$D:$P,ROW(E293),COLUMN($P293)-COLUMN(E293)+1)</f>
        <v>304</v>
      </c>
      <c r="F293" s="6">
        <f>INDEX('Rm, МПа'!$D:$P,ROW(F293),COLUMN($P293)-COLUMN(F293)+1)</f>
        <v>323</v>
      </c>
      <c r="G293" s="6">
        <f>INDEX('Rm, МПа'!$D:$P,ROW(G293),COLUMN($P293)-COLUMN(G293)+1)</f>
        <v>353</v>
      </c>
      <c r="H293" s="6">
        <f>INDEX('Rm, МПа'!$D:$P,ROW(H293),COLUMN($P293)-COLUMN(H293)+1)</f>
        <v>373</v>
      </c>
      <c r="I293" s="6">
        <f>INDEX('Rm, МПа'!$D:$P,ROW(I293),COLUMN($P293)-COLUMN(I293)+1)</f>
        <v>392</v>
      </c>
      <c r="J293" s="6">
        <f>INDEX('Rm, МПа'!$D:$P,ROW(J293),COLUMN($P293)-COLUMN(J293)+1)</f>
        <v>402</v>
      </c>
      <c r="K293" s="6">
        <f>INDEX('Rm, МПа'!$D:$P,ROW(K293),COLUMN($P293)-COLUMN(K293)+1)</f>
        <v>412</v>
      </c>
      <c r="L293" s="6">
        <f>INDEX('Rm, МПа'!$D:$P,ROW(L293),COLUMN($P293)-COLUMN(L293)+1)</f>
        <v>432</v>
      </c>
      <c r="M293" s="6">
        <f>INDEX('Rm, МПа'!$D:$P,ROW(M293),COLUMN($P293)-COLUMN(M293)+1)</f>
        <v>432</v>
      </c>
      <c r="N293" s="6">
        <f>INDEX('Rm, МПа'!$D:$P,ROW(N293),COLUMN($P293)-COLUMN(N293)+1)</f>
        <v>451</v>
      </c>
      <c r="O293" s="6">
        <f>INDEX('Rm, МПа'!$D:$P,ROW(O293),COLUMN($P293)-COLUMN(O293)+1)</f>
        <v>500</v>
      </c>
      <c r="P293" s="16">
        <f>INDEX('Rm, МПа'!$D:$P,ROW(P293),COLUMN($P293)-COLUMN(P293)+1)</f>
        <v>540</v>
      </c>
      <c r="Q293" s="15">
        <f>INDEX('Rp0,2, МПа'!$D:$P,ROW(D293),COLUMN($P293)-COLUMN(D293)+1)</f>
        <v>98</v>
      </c>
      <c r="R293" s="6">
        <f>INDEX('Rp0,2, МПа'!$D:$P,ROW(E293),COLUMN($P293)-COLUMN(E293)+1)</f>
        <v>98</v>
      </c>
      <c r="S293" s="6">
        <f>INDEX('Rp0,2, МПа'!$D:$P,ROW(F293),COLUMN($P293)-COLUMN(F293)+1)</f>
        <v>98</v>
      </c>
      <c r="T293" s="6">
        <f>INDEX('Rp0,2, МПа'!$D:$P,ROW(G293),COLUMN($P293)-COLUMN(G293)+1)</f>
        <v>108</v>
      </c>
      <c r="U293" s="6">
        <f>INDEX('Rp0,2, МПа'!$D:$P,ROW(H293),COLUMN($P293)-COLUMN(H293)+1)</f>
        <v>118</v>
      </c>
      <c r="V293" s="6">
        <f>INDEX('Rp0,2, МПа'!$D:$P,ROW(I293),COLUMN($P293)-COLUMN(I293)+1)</f>
        <v>118</v>
      </c>
      <c r="W293" s="6">
        <f>INDEX('Rp0,2, МПа'!$D:$P,ROW(J293),COLUMN($P293)-COLUMN(J293)+1)</f>
        <v>128</v>
      </c>
      <c r="X293" s="6">
        <f>INDEX('Rp0,2, МПа'!$D:$P,ROW(K293),COLUMN($P293)-COLUMN(K293)+1)</f>
        <v>137</v>
      </c>
      <c r="Y293" s="6">
        <f>INDEX('Rp0,2, МПа'!$D:$P,ROW(L293),COLUMN($P293)-COLUMN(L293)+1)</f>
        <v>147</v>
      </c>
      <c r="Z293" s="6">
        <f>INDEX('Rp0,2, МПа'!$D:$P,ROW(M293),COLUMN($P293)-COLUMN(M293)+1)</f>
        <v>157</v>
      </c>
      <c r="AA293" s="6">
        <f>INDEX('Rp0,2, МПа'!$D:$P,ROW(N293),COLUMN($P293)-COLUMN(N293)+1)</f>
        <v>177</v>
      </c>
      <c r="AB293" s="6">
        <f>INDEX('Rp0,2, МПа'!$D:$P,ROW(O293),COLUMN($P293)-COLUMN(O293)+1)</f>
        <v>196</v>
      </c>
      <c r="AC293" s="16">
        <f>INDEX('Rp0,2, МПа'!$D:$P,ROW(P293),COLUMN($P293)-COLUMN(P293)+1)</f>
        <v>196</v>
      </c>
    </row>
    <row r="294" spans="1:29" x14ac:dyDescent="0.25">
      <c r="A294" s="10" t="str">
        <f>INDEX('Обработка исходного'!B:B,ROW($B$3)+4*(ROW($B294)-ROW($B$3)))</f>
        <v>Сталь хромоникелевая коррозионно-стойкого аустенитного класса</v>
      </c>
      <c r="B294" s="10" t="str">
        <f>INDEX('Обработка исходного'!D:D,ROW($B$3)+4*(ROW($B294)-ROW($B$3)))</f>
        <v>09Х18Н9</v>
      </c>
      <c r="C294" s="10" t="str">
        <f>IF(ISBLANK(INDEX('Обработка исходного'!E:E,ROW($B$3)+4*(ROW($B294)-ROW($B$3)))),"",INDEX('Обработка исходного'!E:E,ROW($B$3)+4*(ROW($B294)-ROW($B$3))))</f>
        <v>Поковки толщиной от 60 до 300 мм</v>
      </c>
      <c r="D294" s="15">
        <f>INDEX('Rm, МПа'!$D:$P,ROW(D294),COLUMN($P294)-COLUMN(D294)+1)</f>
        <v>280</v>
      </c>
      <c r="E294" s="6">
        <f>INDEX('Rm, МПа'!$D:$P,ROW(E294),COLUMN($P294)-COLUMN(E294)+1)</f>
        <v>294</v>
      </c>
      <c r="F294" s="6">
        <f>INDEX('Rm, МПа'!$D:$P,ROW(F294),COLUMN($P294)-COLUMN(F294)+1)</f>
        <v>304</v>
      </c>
      <c r="G294" s="6">
        <f>INDEX('Rm, МПа'!$D:$P,ROW(G294),COLUMN($P294)-COLUMN(G294)+1)</f>
        <v>314</v>
      </c>
      <c r="H294" s="6">
        <f>INDEX('Rm, МПа'!$D:$P,ROW(H294),COLUMN($P294)-COLUMN(H294)+1)</f>
        <v>323</v>
      </c>
      <c r="I294" s="6">
        <f>INDEX('Rm, МПа'!$D:$P,ROW(I294),COLUMN($P294)-COLUMN(I294)+1)</f>
        <v>340</v>
      </c>
      <c r="J294" s="6">
        <f>INDEX('Rm, МПа'!$D:$P,ROW(J294),COLUMN($P294)-COLUMN(J294)+1)</f>
        <v>380</v>
      </c>
      <c r="K294" s="6">
        <f>INDEX('Rm, МПа'!$D:$P,ROW(K294),COLUMN($P294)-COLUMN(K294)+1)</f>
        <v>380</v>
      </c>
      <c r="L294" s="6">
        <f>INDEX('Rm, МПа'!$D:$P,ROW(L294),COLUMN($P294)-COLUMN(L294)+1)</f>
        <v>400</v>
      </c>
      <c r="M294" s="6">
        <f>INDEX('Rm, МПа'!$D:$P,ROW(M294),COLUMN($P294)-COLUMN(M294)+1)</f>
        <v>425</v>
      </c>
      <c r="N294" s="6">
        <f>INDEX('Rm, МПа'!$D:$P,ROW(N294),COLUMN($P294)-COLUMN(N294)+1)</f>
        <v>451</v>
      </c>
      <c r="O294" s="6">
        <f>INDEX('Rm, МПа'!$D:$P,ROW(O294),COLUMN($P294)-COLUMN(O294)+1)</f>
        <v>470</v>
      </c>
      <c r="P294" s="16">
        <f>INDEX('Rm, МПа'!$D:$P,ROW(P294),COLUMN($P294)-COLUMN(P294)+1)</f>
        <v>491</v>
      </c>
      <c r="Q294" s="15">
        <f>INDEX('Rp0,2, МПа'!$D:$P,ROW(D294),COLUMN($P294)-COLUMN(D294)+1)</f>
        <v>98</v>
      </c>
      <c r="R294" s="6">
        <f>INDEX('Rp0,2, МПа'!$D:$P,ROW(E294),COLUMN($P294)-COLUMN(E294)+1)</f>
        <v>98</v>
      </c>
      <c r="S294" s="6">
        <f>INDEX('Rp0,2, МПа'!$D:$P,ROW(F294),COLUMN($P294)-COLUMN(F294)+1)</f>
        <v>98</v>
      </c>
      <c r="T294" s="6">
        <f>INDEX('Rp0,2, МПа'!$D:$P,ROW(G294),COLUMN($P294)-COLUMN(G294)+1)</f>
        <v>108</v>
      </c>
      <c r="U294" s="6">
        <f>INDEX('Rp0,2, МПа'!$D:$P,ROW(H294),COLUMN($P294)-COLUMN(H294)+1)</f>
        <v>118</v>
      </c>
      <c r="V294" s="6">
        <f>INDEX('Rp0,2, МПа'!$D:$P,ROW(I294),COLUMN($P294)-COLUMN(I294)+1)</f>
        <v>118</v>
      </c>
      <c r="W294" s="6">
        <f>INDEX('Rp0,2, МПа'!$D:$P,ROW(J294),COLUMN($P294)-COLUMN(J294)+1)</f>
        <v>128</v>
      </c>
      <c r="X294" s="6">
        <f>INDEX('Rp0,2, МПа'!$D:$P,ROW(K294),COLUMN($P294)-COLUMN(K294)+1)</f>
        <v>137</v>
      </c>
      <c r="Y294" s="6">
        <f>INDEX('Rp0,2, МПа'!$D:$P,ROW(L294),COLUMN($P294)-COLUMN(L294)+1)</f>
        <v>147</v>
      </c>
      <c r="Z294" s="6">
        <f>INDEX('Rp0,2, МПа'!$D:$P,ROW(M294),COLUMN($P294)-COLUMN(M294)+1)</f>
        <v>157</v>
      </c>
      <c r="AA294" s="6">
        <f>INDEX('Rp0,2, МПа'!$D:$P,ROW(N294),COLUMN($P294)-COLUMN(N294)+1)</f>
        <v>177</v>
      </c>
      <c r="AB294" s="6">
        <f>INDEX('Rp0,2, МПа'!$D:$P,ROW(O294),COLUMN($P294)-COLUMN(O294)+1)</f>
        <v>196</v>
      </c>
      <c r="AC294" s="16">
        <f>INDEX('Rp0,2, МПа'!$D:$P,ROW(P294),COLUMN($P294)-COLUMN(P294)+1)</f>
        <v>196</v>
      </c>
    </row>
    <row r="295" spans="1:29" ht="25.5" x14ac:dyDescent="0.25">
      <c r="A295" s="10" t="str">
        <f>INDEX('Обработка исходного'!B:B,ROW($B$3)+4*(ROW($B295)-ROW($B$3)))</f>
        <v>Сталь хромоникелевая коррозионно-стойкого аустенитного класса</v>
      </c>
      <c r="B295" s="10" t="str">
        <f>INDEX('Обработка исходного'!D:D,ROW($B$3)+4*(ROW($B295)-ROW($B$3)))</f>
        <v>09Х18Н9</v>
      </c>
      <c r="C295" s="10" t="str">
        <f>IF(ISBLANK(INDEX('Обработка исходного'!E:E,ROW($B$3)+4*(ROW($B295)-ROW($B$3)))),"",INDEX('Обработка исходного'!E:E,ROW($B$3)+4*(ROW($B295)-ROW($B$3))))</f>
        <v>Трубы бесшовные холоднокатаные наружным диаметром от 16 до 70 мм с толщиной стенки от 2,5 до 12 мм</v>
      </c>
      <c r="D295" s="15">
        <f>INDEX('Rm, МПа'!$D:$P,ROW(D295),COLUMN($P295)-COLUMN(D295)+1)</f>
        <v>294</v>
      </c>
      <c r="E295" s="6">
        <f>INDEX('Rm, МПа'!$D:$P,ROW(E295),COLUMN($P295)-COLUMN(E295)+1)</f>
        <v>323</v>
      </c>
      <c r="F295" s="6">
        <f>INDEX('Rm, МПа'!$D:$P,ROW(F295),COLUMN($P295)-COLUMN(F295)+1)</f>
        <v>343</v>
      </c>
      <c r="G295" s="6">
        <f>INDEX('Rm, МПа'!$D:$P,ROW(G295),COLUMN($P295)-COLUMN(G295)+1)</f>
        <v>343</v>
      </c>
      <c r="H295" s="6">
        <f>INDEX('Rm, МПа'!$D:$P,ROW(H295),COLUMN($P295)-COLUMN(H295)+1)</f>
        <v>353</v>
      </c>
      <c r="I295" s="6">
        <f>INDEX('Rm, МПа'!$D:$P,ROW(I295),COLUMN($P295)-COLUMN(I295)+1)</f>
        <v>353</v>
      </c>
      <c r="J295" s="6">
        <f>INDEX('Rm, МПа'!$D:$P,ROW(J295),COLUMN($P295)-COLUMN(J295)+1)</f>
        <v>363</v>
      </c>
      <c r="K295" s="6">
        <f>INDEX('Rm, МПа'!$D:$P,ROW(K295),COLUMN($P295)-COLUMN(K295)+1)</f>
        <v>373</v>
      </c>
      <c r="L295" s="6">
        <f>INDEX('Rm, МПа'!$D:$P,ROW(L295),COLUMN($P295)-COLUMN(L295)+1)</f>
        <v>392</v>
      </c>
      <c r="M295" s="6">
        <f>INDEX('Rm, МПа'!$D:$P,ROW(M295),COLUMN($P295)-COLUMN(M295)+1)</f>
        <v>392</v>
      </c>
      <c r="N295" s="6">
        <f>INDEX('Rm, МПа'!$D:$P,ROW(N295),COLUMN($P295)-COLUMN(N295)+1)</f>
        <v>412</v>
      </c>
      <c r="O295" s="6">
        <f>INDEX('Rm, МПа'!$D:$P,ROW(O295),COLUMN($P295)-COLUMN(O295)+1)</f>
        <v>451</v>
      </c>
      <c r="P295" s="16">
        <f>INDEX('Rm, МПа'!$D:$P,ROW(P295),COLUMN($P295)-COLUMN(P295)+1)</f>
        <v>491</v>
      </c>
      <c r="Q295" s="15">
        <f>INDEX('Rp0,2, МПа'!$D:$P,ROW(D295),COLUMN($P295)-COLUMN(D295)+1)</f>
        <v>98</v>
      </c>
      <c r="R295" s="6">
        <f>INDEX('Rp0,2, МПа'!$D:$P,ROW(E295),COLUMN($P295)-COLUMN(E295)+1)</f>
        <v>98</v>
      </c>
      <c r="S295" s="6">
        <f>INDEX('Rp0,2, МПа'!$D:$P,ROW(F295),COLUMN($P295)-COLUMN(F295)+1)</f>
        <v>108</v>
      </c>
      <c r="T295" s="6">
        <f>INDEX('Rp0,2, МПа'!$D:$P,ROW(G295),COLUMN($P295)-COLUMN(G295)+1)</f>
        <v>118</v>
      </c>
      <c r="U295" s="6">
        <f>INDEX('Rp0,2, МПа'!$D:$P,ROW(H295),COLUMN($P295)-COLUMN(H295)+1)</f>
        <v>118</v>
      </c>
      <c r="V295" s="6">
        <f>INDEX('Rp0,2, МПа'!$D:$P,ROW(I295),COLUMN($P295)-COLUMN(I295)+1)</f>
        <v>128</v>
      </c>
      <c r="W295" s="6">
        <f>INDEX('Rp0,2, МПа'!$D:$P,ROW(J295),COLUMN($P295)-COLUMN(J295)+1)</f>
        <v>137</v>
      </c>
      <c r="X295" s="6">
        <f>INDEX('Rp0,2, МПа'!$D:$P,ROW(K295),COLUMN($P295)-COLUMN(K295)+1)</f>
        <v>147</v>
      </c>
      <c r="Y295" s="6">
        <f>INDEX('Rp0,2, МПа'!$D:$P,ROW(L295),COLUMN($P295)-COLUMN(L295)+1)</f>
        <v>157</v>
      </c>
      <c r="Z295" s="6">
        <f>INDEX('Rp0,2, МПа'!$D:$P,ROW(M295),COLUMN($P295)-COLUMN(M295)+1)</f>
        <v>167</v>
      </c>
      <c r="AA295" s="6">
        <f>INDEX('Rp0,2, МПа'!$D:$P,ROW(N295),COLUMN($P295)-COLUMN(N295)+1)</f>
        <v>177</v>
      </c>
      <c r="AB295" s="6">
        <f>INDEX('Rp0,2, МПа'!$D:$P,ROW(O295),COLUMN($P295)-COLUMN(O295)+1)</f>
        <v>196</v>
      </c>
      <c r="AC295" s="16">
        <f>INDEX('Rp0,2, МПа'!$D:$P,ROW(P295),COLUMN($P295)-COLUMN(P295)+1)</f>
        <v>196</v>
      </c>
    </row>
    <row r="296" spans="1:29" x14ac:dyDescent="0.25">
      <c r="A296" s="10" t="str">
        <f>INDEX('Обработка исходного'!B:B,ROW($B$3)+4*(ROW($B296)-ROW($B$3)))</f>
        <v>Сталь хромоникелевая коррозионно-стойкого аустенитного класса</v>
      </c>
      <c r="B296" s="10" t="str">
        <f>INDEX('Обработка исходного'!D:D,ROW($B$3)+4*(ROW($B296)-ROW($B$3)))</f>
        <v>10Х18Н9</v>
      </c>
      <c r="C296" s="10" t="str">
        <f>IF(ISBLANK(INDEX('Обработка исходного'!E:E,ROW($B$3)+4*(ROW($B296)-ROW($B$3)))),"",INDEX('Обработка исходного'!E:E,ROW($B$3)+4*(ROW($B296)-ROW($B$3))))</f>
        <v>Листы толщиной от 6 до 160 мм</v>
      </c>
      <c r="D296" s="15">
        <f>INDEX('Rm, МПа'!$D:$P,ROW(D296),COLUMN($P296)-COLUMN(D296)+1)</f>
        <v>294</v>
      </c>
      <c r="E296" s="6">
        <f>INDEX('Rm, МПа'!$D:$P,ROW(E296),COLUMN($P296)-COLUMN(E296)+1)</f>
        <v>323</v>
      </c>
      <c r="F296" s="6">
        <f>INDEX('Rm, МПа'!$D:$P,ROW(F296),COLUMN($P296)-COLUMN(F296)+1)</f>
        <v>343</v>
      </c>
      <c r="G296" s="6">
        <f>INDEX('Rm, МПа'!$D:$P,ROW(G296),COLUMN($P296)-COLUMN(G296)+1)</f>
        <v>343</v>
      </c>
      <c r="H296" s="6">
        <f>INDEX('Rm, МПа'!$D:$P,ROW(H296),COLUMN($P296)-COLUMN(H296)+1)</f>
        <v>353</v>
      </c>
      <c r="I296" s="6">
        <f>INDEX('Rm, МПа'!$D:$P,ROW(I296),COLUMN($P296)-COLUMN(I296)+1)</f>
        <v>353</v>
      </c>
      <c r="J296" s="6">
        <f>INDEX('Rm, МПа'!$D:$P,ROW(J296),COLUMN($P296)-COLUMN(J296)+1)</f>
        <v>363</v>
      </c>
      <c r="K296" s="6">
        <f>INDEX('Rm, МПа'!$D:$P,ROW(K296),COLUMN($P296)-COLUMN(K296)+1)</f>
        <v>373</v>
      </c>
      <c r="L296" s="6">
        <f>INDEX('Rm, МПа'!$D:$P,ROW(L296),COLUMN($P296)-COLUMN(L296)+1)</f>
        <v>392</v>
      </c>
      <c r="M296" s="6">
        <f>INDEX('Rm, МПа'!$D:$P,ROW(M296),COLUMN($P296)-COLUMN(M296)+1)</f>
        <v>392</v>
      </c>
      <c r="N296" s="6">
        <f>INDEX('Rm, МПа'!$D:$P,ROW(N296),COLUMN($P296)-COLUMN(N296)+1)</f>
        <v>412</v>
      </c>
      <c r="O296" s="6">
        <f>INDEX('Rm, МПа'!$D:$P,ROW(O296),COLUMN($P296)-COLUMN(O296)+1)</f>
        <v>451</v>
      </c>
      <c r="P296" s="16">
        <f>INDEX('Rm, МПа'!$D:$P,ROW(P296),COLUMN($P296)-COLUMN(P296)+1)</f>
        <v>491</v>
      </c>
      <c r="Q296" s="15">
        <f>INDEX('Rp0,2, МПа'!$D:$P,ROW(D296),COLUMN($P296)-COLUMN(D296)+1)</f>
        <v>108</v>
      </c>
      <c r="R296" s="6">
        <f>INDEX('Rp0,2, МПа'!$D:$P,ROW(E296),COLUMN($P296)-COLUMN(E296)+1)</f>
        <v>108</v>
      </c>
      <c r="S296" s="6">
        <f>INDEX('Rp0,2, МПа'!$D:$P,ROW(F296),COLUMN($P296)-COLUMN(F296)+1)</f>
        <v>118</v>
      </c>
      <c r="T296" s="6">
        <f>INDEX('Rp0,2, МПа'!$D:$P,ROW(G296),COLUMN($P296)-COLUMN(G296)+1)</f>
        <v>128</v>
      </c>
      <c r="U296" s="6">
        <f>INDEX('Rp0,2, МПа'!$D:$P,ROW(H296),COLUMN($P296)-COLUMN(H296)+1)</f>
        <v>128</v>
      </c>
      <c r="V296" s="6">
        <f>INDEX('Rp0,2, МПа'!$D:$P,ROW(I296),COLUMN($P296)-COLUMN(I296)+1)</f>
        <v>137</v>
      </c>
      <c r="W296" s="6">
        <f>INDEX('Rp0,2, МПа'!$D:$P,ROW(J296),COLUMN($P296)-COLUMN(J296)+1)</f>
        <v>137</v>
      </c>
      <c r="X296" s="6">
        <f>INDEX('Rp0,2, МПа'!$D:$P,ROW(K296),COLUMN($P296)-COLUMN(K296)+1)</f>
        <v>147</v>
      </c>
      <c r="Y296" s="6">
        <f>INDEX('Rp0,2, МПа'!$D:$P,ROW(L296),COLUMN($P296)-COLUMN(L296)+1)</f>
        <v>157</v>
      </c>
      <c r="Z296" s="6">
        <f>INDEX('Rp0,2, МПа'!$D:$P,ROW(M296),COLUMN($P296)-COLUMN(M296)+1)</f>
        <v>167</v>
      </c>
      <c r="AA296" s="6">
        <f>INDEX('Rp0,2, МПа'!$D:$P,ROW(N296),COLUMN($P296)-COLUMN(N296)+1)</f>
        <v>177</v>
      </c>
      <c r="AB296" s="6">
        <f>INDEX('Rp0,2, МПа'!$D:$P,ROW(O296),COLUMN($P296)-COLUMN(O296)+1)</f>
        <v>196</v>
      </c>
      <c r="AC296" s="16">
        <f>INDEX('Rp0,2, МПа'!$D:$P,ROW(P296),COLUMN($P296)-COLUMN(P296)+1)</f>
        <v>196</v>
      </c>
    </row>
    <row r="297" spans="1:29" x14ac:dyDescent="0.25">
      <c r="A297" s="10" t="str">
        <f>INDEX('Обработка исходного'!B:B,ROW($B$3)+4*(ROW($B297)-ROW($B$3)))</f>
        <v>Сталь хромоникелевая коррозионно-стойкого аустенитного класса</v>
      </c>
      <c r="B297" s="10" t="str">
        <f>INDEX('Обработка исходного'!D:D,ROW($B$3)+4*(ROW($B297)-ROW($B$3)))</f>
        <v>10Х18Н9</v>
      </c>
      <c r="C297" s="10" t="str">
        <f>IF(ISBLANK(INDEX('Обработка исходного'!E:E,ROW($B$3)+4*(ROW($B297)-ROW($B$3)))),"",INDEX('Обработка исходного'!E:E,ROW($B$3)+4*(ROW($B297)-ROW($B$3))))</f>
        <v>Поковки толщиной до 60 мм</v>
      </c>
      <c r="D297" s="15">
        <f>INDEX('Rm, МПа'!$D:$P,ROW(D297),COLUMN($P297)-COLUMN(D297)+1)</f>
        <v>255</v>
      </c>
      <c r="E297" s="6">
        <f>INDEX('Rm, МПа'!$D:$P,ROW(E297),COLUMN($P297)-COLUMN(E297)+1)</f>
        <v>304</v>
      </c>
      <c r="F297" s="6">
        <f>INDEX('Rm, МПа'!$D:$P,ROW(F297),COLUMN($P297)-COLUMN(F297)+1)</f>
        <v>323</v>
      </c>
      <c r="G297" s="6">
        <f>INDEX('Rm, МПа'!$D:$P,ROW(G297),COLUMN($P297)-COLUMN(G297)+1)</f>
        <v>353</v>
      </c>
      <c r="H297" s="6">
        <f>INDEX('Rm, МПа'!$D:$P,ROW(H297),COLUMN($P297)-COLUMN(H297)+1)</f>
        <v>373</v>
      </c>
      <c r="I297" s="6">
        <f>INDEX('Rm, МПа'!$D:$P,ROW(I297),COLUMN($P297)-COLUMN(I297)+1)</f>
        <v>392</v>
      </c>
      <c r="J297" s="6">
        <f>INDEX('Rm, МПа'!$D:$P,ROW(J297),COLUMN($P297)-COLUMN(J297)+1)</f>
        <v>402</v>
      </c>
      <c r="K297" s="6">
        <f>INDEX('Rm, МПа'!$D:$P,ROW(K297),COLUMN($P297)-COLUMN(K297)+1)</f>
        <v>412</v>
      </c>
      <c r="L297" s="6">
        <f>INDEX('Rm, МПа'!$D:$P,ROW(L297),COLUMN($P297)-COLUMN(L297)+1)</f>
        <v>432</v>
      </c>
      <c r="M297" s="6">
        <f>INDEX('Rm, МПа'!$D:$P,ROW(M297),COLUMN($P297)-COLUMN(M297)+1)</f>
        <v>432</v>
      </c>
      <c r="N297" s="6">
        <f>INDEX('Rm, МПа'!$D:$P,ROW(N297),COLUMN($P297)-COLUMN(N297)+1)</f>
        <v>451</v>
      </c>
      <c r="O297" s="6">
        <f>INDEX('Rm, МПа'!$D:$P,ROW(O297),COLUMN($P297)-COLUMN(O297)+1)</f>
        <v>500</v>
      </c>
      <c r="P297" s="16">
        <f>INDEX('Rm, МПа'!$D:$P,ROW(P297),COLUMN($P297)-COLUMN(P297)+1)</f>
        <v>540</v>
      </c>
      <c r="Q297" s="15">
        <f>INDEX('Rp0,2, МПа'!$D:$P,ROW(D297),COLUMN($P297)-COLUMN(D297)+1)</f>
        <v>98</v>
      </c>
      <c r="R297" s="6">
        <f>INDEX('Rp0,2, МПа'!$D:$P,ROW(E297),COLUMN($P297)-COLUMN(E297)+1)</f>
        <v>98</v>
      </c>
      <c r="S297" s="6">
        <f>INDEX('Rp0,2, МПа'!$D:$P,ROW(F297),COLUMN($P297)-COLUMN(F297)+1)</f>
        <v>98</v>
      </c>
      <c r="T297" s="6">
        <f>INDEX('Rp0,2, МПа'!$D:$P,ROW(G297),COLUMN($P297)-COLUMN(G297)+1)</f>
        <v>108</v>
      </c>
      <c r="U297" s="6">
        <f>INDEX('Rp0,2, МПа'!$D:$P,ROW(H297),COLUMN($P297)-COLUMN(H297)+1)</f>
        <v>118</v>
      </c>
      <c r="V297" s="6">
        <f>INDEX('Rp0,2, МПа'!$D:$P,ROW(I297),COLUMN($P297)-COLUMN(I297)+1)</f>
        <v>118</v>
      </c>
      <c r="W297" s="6">
        <f>INDEX('Rp0,2, МПа'!$D:$P,ROW(J297),COLUMN($P297)-COLUMN(J297)+1)</f>
        <v>128</v>
      </c>
      <c r="X297" s="6">
        <f>INDEX('Rp0,2, МПа'!$D:$P,ROW(K297),COLUMN($P297)-COLUMN(K297)+1)</f>
        <v>137</v>
      </c>
      <c r="Y297" s="6">
        <f>INDEX('Rp0,2, МПа'!$D:$P,ROW(L297),COLUMN($P297)-COLUMN(L297)+1)</f>
        <v>147</v>
      </c>
      <c r="Z297" s="6">
        <f>INDEX('Rp0,2, МПа'!$D:$P,ROW(M297),COLUMN($P297)-COLUMN(M297)+1)</f>
        <v>157</v>
      </c>
      <c r="AA297" s="6">
        <f>INDEX('Rp0,2, МПа'!$D:$P,ROW(N297),COLUMN($P297)-COLUMN(N297)+1)</f>
        <v>177</v>
      </c>
      <c r="AB297" s="6">
        <f>INDEX('Rp0,2, МПа'!$D:$P,ROW(O297),COLUMN($P297)-COLUMN(O297)+1)</f>
        <v>196</v>
      </c>
      <c r="AC297" s="16">
        <f>INDEX('Rp0,2, МПа'!$D:$P,ROW(P297),COLUMN($P297)-COLUMN(P297)+1)</f>
        <v>196</v>
      </c>
    </row>
    <row r="298" spans="1:29" x14ac:dyDescent="0.25">
      <c r="A298" s="10" t="str">
        <f>INDEX('Обработка исходного'!B:B,ROW($B$3)+4*(ROW($B298)-ROW($B$3)))</f>
        <v>Сталь хромоникелевая коррозионно-стойкого аустенитного класса</v>
      </c>
      <c r="B298" s="10" t="str">
        <f>INDEX('Обработка исходного'!D:D,ROW($B$3)+4*(ROW($B298)-ROW($B$3)))</f>
        <v>10Х18Н9</v>
      </c>
      <c r="C298" s="10" t="str">
        <f>IF(ISBLANK(INDEX('Обработка исходного'!E:E,ROW($B$3)+4*(ROW($B298)-ROW($B$3)))),"",INDEX('Обработка исходного'!E:E,ROW($B$3)+4*(ROW($B298)-ROW($B$3))))</f>
        <v>Поковки толщиной от 60 до 300 мм</v>
      </c>
      <c r="D298" s="15">
        <f>INDEX('Rm, МПа'!$D:$P,ROW(D298),COLUMN($P298)-COLUMN(D298)+1)</f>
        <v>280</v>
      </c>
      <c r="E298" s="6">
        <f>INDEX('Rm, МПа'!$D:$P,ROW(E298),COLUMN($P298)-COLUMN(E298)+1)</f>
        <v>294</v>
      </c>
      <c r="F298" s="6">
        <f>INDEX('Rm, МПа'!$D:$P,ROW(F298),COLUMN($P298)-COLUMN(F298)+1)</f>
        <v>304</v>
      </c>
      <c r="G298" s="6">
        <f>INDEX('Rm, МПа'!$D:$P,ROW(G298),COLUMN($P298)-COLUMN(G298)+1)</f>
        <v>314</v>
      </c>
      <c r="H298" s="6">
        <f>INDEX('Rm, МПа'!$D:$P,ROW(H298),COLUMN($P298)-COLUMN(H298)+1)</f>
        <v>323</v>
      </c>
      <c r="I298" s="6">
        <f>INDEX('Rm, МПа'!$D:$P,ROW(I298),COLUMN($P298)-COLUMN(I298)+1)</f>
        <v>340</v>
      </c>
      <c r="J298" s="6">
        <f>INDEX('Rm, МПа'!$D:$P,ROW(J298),COLUMN($P298)-COLUMN(J298)+1)</f>
        <v>380</v>
      </c>
      <c r="K298" s="6">
        <f>INDEX('Rm, МПа'!$D:$P,ROW(K298),COLUMN($P298)-COLUMN(K298)+1)</f>
        <v>380</v>
      </c>
      <c r="L298" s="6">
        <f>INDEX('Rm, МПа'!$D:$P,ROW(L298),COLUMN($P298)-COLUMN(L298)+1)</f>
        <v>400</v>
      </c>
      <c r="M298" s="6">
        <f>INDEX('Rm, МПа'!$D:$P,ROW(M298),COLUMN($P298)-COLUMN(M298)+1)</f>
        <v>425</v>
      </c>
      <c r="N298" s="6">
        <f>INDEX('Rm, МПа'!$D:$P,ROW(N298),COLUMN($P298)-COLUMN(N298)+1)</f>
        <v>451</v>
      </c>
      <c r="O298" s="6">
        <f>INDEX('Rm, МПа'!$D:$P,ROW(O298),COLUMN($P298)-COLUMN(O298)+1)</f>
        <v>470</v>
      </c>
      <c r="P298" s="16">
        <f>INDEX('Rm, МПа'!$D:$P,ROW(P298),COLUMN($P298)-COLUMN(P298)+1)</f>
        <v>491</v>
      </c>
      <c r="Q298" s="15">
        <f>INDEX('Rp0,2, МПа'!$D:$P,ROW(D298),COLUMN($P298)-COLUMN(D298)+1)</f>
        <v>98</v>
      </c>
      <c r="R298" s="6">
        <f>INDEX('Rp0,2, МПа'!$D:$P,ROW(E298),COLUMN($P298)-COLUMN(E298)+1)</f>
        <v>98</v>
      </c>
      <c r="S298" s="6">
        <f>INDEX('Rp0,2, МПа'!$D:$P,ROW(F298),COLUMN($P298)-COLUMN(F298)+1)</f>
        <v>98</v>
      </c>
      <c r="T298" s="6">
        <f>INDEX('Rp0,2, МПа'!$D:$P,ROW(G298),COLUMN($P298)-COLUMN(G298)+1)</f>
        <v>108</v>
      </c>
      <c r="U298" s="6">
        <f>INDEX('Rp0,2, МПа'!$D:$P,ROW(H298),COLUMN($P298)-COLUMN(H298)+1)</f>
        <v>118</v>
      </c>
      <c r="V298" s="6">
        <f>INDEX('Rp0,2, МПа'!$D:$P,ROW(I298),COLUMN($P298)-COLUMN(I298)+1)</f>
        <v>118</v>
      </c>
      <c r="W298" s="6">
        <f>INDEX('Rp0,2, МПа'!$D:$P,ROW(J298),COLUMN($P298)-COLUMN(J298)+1)</f>
        <v>128</v>
      </c>
      <c r="X298" s="6">
        <f>INDEX('Rp0,2, МПа'!$D:$P,ROW(K298),COLUMN($P298)-COLUMN(K298)+1)</f>
        <v>137</v>
      </c>
      <c r="Y298" s="6">
        <f>INDEX('Rp0,2, МПа'!$D:$P,ROW(L298),COLUMN($P298)-COLUMN(L298)+1)</f>
        <v>147</v>
      </c>
      <c r="Z298" s="6">
        <f>INDEX('Rp0,2, МПа'!$D:$P,ROW(M298),COLUMN($P298)-COLUMN(M298)+1)</f>
        <v>157</v>
      </c>
      <c r="AA298" s="6">
        <f>INDEX('Rp0,2, МПа'!$D:$P,ROW(N298),COLUMN($P298)-COLUMN(N298)+1)</f>
        <v>177</v>
      </c>
      <c r="AB298" s="6">
        <f>INDEX('Rp0,2, МПа'!$D:$P,ROW(O298),COLUMN($P298)-COLUMN(O298)+1)</f>
        <v>196</v>
      </c>
      <c r="AC298" s="16">
        <f>INDEX('Rp0,2, МПа'!$D:$P,ROW(P298),COLUMN($P298)-COLUMN(P298)+1)</f>
        <v>196</v>
      </c>
    </row>
    <row r="299" spans="1:29" ht="25.5" x14ac:dyDescent="0.25">
      <c r="A299" s="10" t="str">
        <f>INDEX('Обработка исходного'!B:B,ROW($B$3)+4*(ROW($B299)-ROW($B$3)))</f>
        <v>Сталь хромоникелевая коррозионно-стойкого аустенитного класса</v>
      </c>
      <c r="B299" s="10" t="str">
        <f>INDEX('Обработка исходного'!D:D,ROW($B$3)+4*(ROW($B299)-ROW($B$3)))</f>
        <v>10Х18Н9</v>
      </c>
      <c r="C299" s="10" t="str">
        <f>IF(ISBLANK(INDEX('Обработка исходного'!E:E,ROW($B$3)+4*(ROW($B299)-ROW($B$3)))),"",INDEX('Обработка исходного'!E:E,ROW($B$3)+4*(ROW($B299)-ROW($B$3))))</f>
        <v>Трубы бесшовные холоднокатаные наружным диаметром от 16 до 70 мм с толщиной стенки от 2,5 до 12 мм</v>
      </c>
      <c r="D299" s="15">
        <f>INDEX('Rm, МПа'!$D:$P,ROW(D299),COLUMN($P299)-COLUMN(D299)+1)</f>
        <v>294</v>
      </c>
      <c r="E299" s="6">
        <f>INDEX('Rm, МПа'!$D:$P,ROW(E299),COLUMN($P299)-COLUMN(E299)+1)</f>
        <v>323</v>
      </c>
      <c r="F299" s="6">
        <f>INDEX('Rm, МПа'!$D:$P,ROW(F299),COLUMN($P299)-COLUMN(F299)+1)</f>
        <v>343</v>
      </c>
      <c r="G299" s="6">
        <f>INDEX('Rm, МПа'!$D:$P,ROW(G299),COLUMN($P299)-COLUMN(G299)+1)</f>
        <v>343</v>
      </c>
      <c r="H299" s="6">
        <f>INDEX('Rm, МПа'!$D:$P,ROW(H299),COLUMN($P299)-COLUMN(H299)+1)</f>
        <v>353</v>
      </c>
      <c r="I299" s="6">
        <f>INDEX('Rm, МПа'!$D:$P,ROW(I299),COLUMN($P299)-COLUMN(I299)+1)</f>
        <v>353</v>
      </c>
      <c r="J299" s="6">
        <f>INDEX('Rm, МПа'!$D:$P,ROW(J299),COLUMN($P299)-COLUMN(J299)+1)</f>
        <v>363</v>
      </c>
      <c r="K299" s="6">
        <f>INDEX('Rm, МПа'!$D:$P,ROW(K299),COLUMN($P299)-COLUMN(K299)+1)</f>
        <v>373</v>
      </c>
      <c r="L299" s="6">
        <f>INDEX('Rm, МПа'!$D:$P,ROW(L299),COLUMN($P299)-COLUMN(L299)+1)</f>
        <v>392</v>
      </c>
      <c r="M299" s="6">
        <f>INDEX('Rm, МПа'!$D:$P,ROW(M299),COLUMN($P299)-COLUMN(M299)+1)</f>
        <v>392</v>
      </c>
      <c r="N299" s="6">
        <f>INDEX('Rm, МПа'!$D:$P,ROW(N299),COLUMN($P299)-COLUMN(N299)+1)</f>
        <v>412</v>
      </c>
      <c r="O299" s="6">
        <f>INDEX('Rm, МПа'!$D:$P,ROW(O299),COLUMN($P299)-COLUMN(O299)+1)</f>
        <v>451</v>
      </c>
      <c r="P299" s="16">
        <f>INDEX('Rm, МПа'!$D:$P,ROW(P299),COLUMN($P299)-COLUMN(P299)+1)</f>
        <v>491</v>
      </c>
      <c r="Q299" s="15">
        <f>INDEX('Rp0,2, МПа'!$D:$P,ROW(D299),COLUMN($P299)-COLUMN(D299)+1)</f>
        <v>98</v>
      </c>
      <c r="R299" s="6">
        <f>INDEX('Rp0,2, МПа'!$D:$P,ROW(E299),COLUMN($P299)-COLUMN(E299)+1)</f>
        <v>98</v>
      </c>
      <c r="S299" s="6">
        <f>INDEX('Rp0,2, МПа'!$D:$P,ROW(F299),COLUMN($P299)-COLUMN(F299)+1)</f>
        <v>108</v>
      </c>
      <c r="T299" s="6">
        <f>INDEX('Rp0,2, МПа'!$D:$P,ROW(G299),COLUMN($P299)-COLUMN(G299)+1)</f>
        <v>118</v>
      </c>
      <c r="U299" s="6">
        <f>INDEX('Rp0,2, МПа'!$D:$P,ROW(H299),COLUMN($P299)-COLUMN(H299)+1)</f>
        <v>118</v>
      </c>
      <c r="V299" s="6">
        <f>INDEX('Rp0,2, МПа'!$D:$P,ROW(I299),COLUMN($P299)-COLUMN(I299)+1)</f>
        <v>128</v>
      </c>
      <c r="W299" s="6">
        <f>INDEX('Rp0,2, МПа'!$D:$P,ROW(J299),COLUMN($P299)-COLUMN(J299)+1)</f>
        <v>137</v>
      </c>
      <c r="X299" s="6">
        <f>INDEX('Rp0,2, МПа'!$D:$P,ROW(K299),COLUMN($P299)-COLUMN(K299)+1)</f>
        <v>147</v>
      </c>
      <c r="Y299" s="6">
        <f>INDEX('Rp0,2, МПа'!$D:$P,ROW(L299),COLUMN($P299)-COLUMN(L299)+1)</f>
        <v>157</v>
      </c>
      <c r="Z299" s="6">
        <f>INDEX('Rp0,2, МПа'!$D:$P,ROW(M299),COLUMN($P299)-COLUMN(M299)+1)</f>
        <v>167</v>
      </c>
      <c r="AA299" s="6">
        <f>INDEX('Rp0,2, МПа'!$D:$P,ROW(N299),COLUMN($P299)-COLUMN(N299)+1)</f>
        <v>177</v>
      </c>
      <c r="AB299" s="6">
        <f>INDEX('Rp0,2, МПа'!$D:$P,ROW(O299),COLUMN($P299)-COLUMN(O299)+1)</f>
        <v>196</v>
      </c>
      <c r="AC299" s="16">
        <f>INDEX('Rp0,2, МПа'!$D:$P,ROW(P299),COLUMN($P299)-COLUMN(P299)+1)</f>
        <v>196</v>
      </c>
    </row>
    <row r="300" spans="1:29" ht="25.5" x14ac:dyDescent="0.25">
      <c r="A300" s="10" t="str">
        <f>INDEX('Обработка исходного'!B:B,ROW($B$3)+4*(ROW($B300)-ROW($B$3)))</f>
        <v>Сталь хромоникелевая коррозионно-стойкого аустенитного класса</v>
      </c>
      <c r="B300" s="10" t="str">
        <f>INDEX('Обработка исходного'!D:D,ROW($B$3)+4*(ROW($B300)-ROW($B$3)))</f>
        <v>12Х18Н9</v>
      </c>
      <c r="C300" s="10" t="str">
        <f>IF(ISBLANK(INDEX('Обработка исходного'!E:E,ROW($B$3)+4*(ROW($B300)-ROW($B$3)))),"",INDEX('Обработка исходного'!E:E,ROW($B$3)+4*(ROW($B300)-ROW($B$3))))</f>
        <v>Трубы бесшовные холоднокатаные наружным диаметром от 16 до 70 мм с толщиной стенки от 2,5 до 12 мм</v>
      </c>
      <c r="D300" s="15">
        <f>INDEX('Rm, МПа'!$D:$P,ROW(D300),COLUMN($P300)-COLUMN(D300)+1)</f>
        <v>294</v>
      </c>
      <c r="E300" s="6">
        <f>INDEX('Rm, МПа'!$D:$P,ROW(E300),COLUMN($P300)-COLUMN(E300)+1)</f>
        <v>323</v>
      </c>
      <c r="F300" s="6">
        <f>INDEX('Rm, МПа'!$D:$P,ROW(F300),COLUMN($P300)-COLUMN(F300)+1)</f>
        <v>343</v>
      </c>
      <c r="G300" s="6">
        <f>INDEX('Rm, МПа'!$D:$P,ROW(G300),COLUMN($P300)-COLUMN(G300)+1)</f>
        <v>343</v>
      </c>
      <c r="H300" s="6">
        <f>INDEX('Rm, МПа'!$D:$P,ROW(H300),COLUMN($P300)-COLUMN(H300)+1)</f>
        <v>353</v>
      </c>
      <c r="I300" s="6">
        <f>INDEX('Rm, МПа'!$D:$P,ROW(I300),COLUMN($P300)-COLUMN(I300)+1)</f>
        <v>353</v>
      </c>
      <c r="J300" s="6">
        <f>INDEX('Rm, МПа'!$D:$P,ROW(J300),COLUMN($P300)-COLUMN(J300)+1)</f>
        <v>363</v>
      </c>
      <c r="K300" s="6">
        <f>INDEX('Rm, МПа'!$D:$P,ROW(K300),COLUMN($P300)-COLUMN(K300)+1)</f>
        <v>373</v>
      </c>
      <c r="L300" s="6">
        <f>INDEX('Rm, МПа'!$D:$P,ROW(L300),COLUMN($P300)-COLUMN(L300)+1)</f>
        <v>392</v>
      </c>
      <c r="M300" s="6">
        <f>INDEX('Rm, МПа'!$D:$P,ROW(M300),COLUMN($P300)-COLUMN(M300)+1)</f>
        <v>392</v>
      </c>
      <c r="N300" s="6">
        <f>INDEX('Rm, МПа'!$D:$P,ROW(N300),COLUMN($P300)-COLUMN(N300)+1)</f>
        <v>412</v>
      </c>
      <c r="O300" s="6">
        <f>INDEX('Rm, МПа'!$D:$P,ROW(O300),COLUMN($P300)-COLUMN(O300)+1)</f>
        <v>451</v>
      </c>
      <c r="P300" s="16">
        <f>INDEX('Rm, МПа'!$D:$P,ROW(P300),COLUMN($P300)-COLUMN(P300)+1)</f>
        <v>491</v>
      </c>
      <c r="Q300" s="15">
        <f>INDEX('Rp0,2, МПа'!$D:$P,ROW(D300),COLUMN($P300)-COLUMN(D300)+1)</f>
        <v>98</v>
      </c>
      <c r="R300" s="6">
        <f>INDEX('Rp0,2, МПа'!$D:$P,ROW(E300),COLUMN($P300)-COLUMN(E300)+1)</f>
        <v>98</v>
      </c>
      <c r="S300" s="6">
        <f>INDEX('Rp0,2, МПа'!$D:$P,ROW(F300),COLUMN($P300)-COLUMN(F300)+1)</f>
        <v>108</v>
      </c>
      <c r="T300" s="6">
        <f>INDEX('Rp0,2, МПа'!$D:$P,ROW(G300),COLUMN($P300)-COLUMN(G300)+1)</f>
        <v>118</v>
      </c>
      <c r="U300" s="6">
        <f>INDEX('Rp0,2, МПа'!$D:$P,ROW(H300),COLUMN($P300)-COLUMN(H300)+1)</f>
        <v>118</v>
      </c>
      <c r="V300" s="6">
        <f>INDEX('Rp0,2, МПа'!$D:$P,ROW(I300),COLUMN($P300)-COLUMN(I300)+1)</f>
        <v>128</v>
      </c>
      <c r="W300" s="6">
        <f>INDEX('Rp0,2, МПа'!$D:$P,ROW(J300),COLUMN($P300)-COLUMN(J300)+1)</f>
        <v>137</v>
      </c>
      <c r="X300" s="6">
        <f>INDEX('Rp0,2, МПа'!$D:$P,ROW(K300),COLUMN($P300)-COLUMN(K300)+1)</f>
        <v>147</v>
      </c>
      <c r="Y300" s="6">
        <f>INDEX('Rp0,2, МПа'!$D:$P,ROW(L300),COLUMN($P300)-COLUMN(L300)+1)</f>
        <v>157</v>
      </c>
      <c r="Z300" s="6">
        <f>INDEX('Rp0,2, МПа'!$D:$P,ROW(M300),COLUMN($P300)-COLUMN(M300)+1)</f>
        <v>167</v>
      </c>
      <c r="AA300" s="6">
        <f>INDEX('Rp0,2, МПа'!$D:$P,ROW(N300),COLUMN($P300)-COLUMN(N300)+1)</f>
        <v>177</v>
      </c>
      <c r="AB300" s="6">
        <f>INDEX('Rp0,2, МПа'!$D:$P,ROW(O300),COLUMN($P300)-COLUMN(O300)+1)</f>
        <v>196</v>
      </c>
      <c r="AC300" s="16">
        <f>INDEX('Rp0,2, МПа'!$D:$P,ROW(P300),COLUMN($P300)-COLUMN(P300)+1)</f>
        <v>196</v>
      </c>
    </row>
    <row r="301" spans="1:29" ht="25.5" x14ac:dyDescent="0.25">
      <c r="A301" s="10" t="str">
        <f>INDEX('Обработка исходного'!B:B,ROW($B$3)+4*(ROW($B301)-ROW($B$3)))</f>
        <v>Сталь хромоникелевая коррозионно-стойкого аустенитного класса</v>
      </c>
      <c r="B301" s="10" t="str">
        <f>INDEX('Обработка исходного'!D:D,ROW($B$3)+4*(ROW($B301)-ROW($B$3)))</f>
        <v>08Х18Н10Т</v>
      </c>
      <c r="C301" s="10" t="str">
        <f>IF(ISBLANK(INDEX('Обработка исходного'!E:E,ROW($B$3)+4*(ROW($B301)-ROW($B$3)))),"",INDEX('Обработка исходного'!E:E,ROW($B$3)+4*(ROW($B301)-ROW($B$3))))</f>
        <v>Сортовой прокат и поковки из него толщиной или диаметром до 200 мм</v>
      </c>
      <c r="D301" s="15">
        <f>INDEX('Rm, МПа'!$D:$P,ROW(D301),COLUMN($P301)-COLUMN(D301)+1)</f>
        <v>250</v>
      </c>
      <c r="E301" s="6">
        <f>INDEX('Rm, МПа'!$D:$P,ROW(E301),COLUMN($P301)-COLUMN(E301)+1)</f>
        <v>270</v>
      </c>
      <c r="F301" s="6">
        <f>INDEX('Rm, МПа'!$D:$P,ROW(F301),COLUMN($P301)-COLUMN(F301)+1)</f>
        <v>289</v>
      </c>
      <c r="G301" s="6">
        <f>INDEX('Rm, МПа'!$D:$P,ROW(G301),COLUMN($P301)-COLUMN(G301)+1)</f>
        <v>314</v>
      </c>
      <c r="H301" s="6">
        <f>INDEX('Rm, МПа'!$D:$P,ROW(H301),COLUMN($P301)-COLUMN(H301)+1)</f>
        <v>328</v>
      </c>
      <c r="I301" s="6">
        <f>INDEX('Rm, МПа'!$D:$P,ROW(I301),COLUMN($P301)-COLUMN(I301)+1)</f>
        <v>353</v>
      </c>
      <c r="J301" s="6">
        <f>INDEX('Rm, МПа'!$D:$P,ROW(J301),COLUMN($P301)-COLUMN(J301)+1)</f>
        <v>377</v>
      </c>
      <c r="K301" s="6">
        <f>INDEX('Rm, МПа'!$D:$P,ROW(K301),COLUMN($P301)-COLUMN(K301)+1)</f>
        <v>397</v>
      </c>
      <c r="L301" s="6">
        <f>INDEX('Rm, МПа'!$D:$P,ROW(L301),COLUMN($P301)-COLUMN(L301)+1)</f>
        <v>417</v>
      </c>
      <c r="M301" s="6">
        <f>INDEX('Rm, МПа'!$D:$P,ROW(M301),COLUMN($P301)-COLUMN(M301)+1)</f>
        <v>436</v>
      </c>
      <c r="N301" s="6">
        <f>INDEX('Rm, МПа'!$D:$P,ROW(N301),COLUMN($P301)-COLUMN(N301)+1)</f>
        <v>461</v>
      </c>
      <c r="O301" s="6">
        <f>INDEX('Rm, МПа'!$D:$P,ROW(O301),COLUMN($P301)-COLUMN(O301)+1)</f>
        <v>480</v>
      </c>
      <c r="P301" s="16">
        <f>INDEX('Rm, МПа'!$D:$P,ROW(P301),COLUMN($P301)-COLUMN(P301)+1)</f>
        <v>491</v>
      </c>
      <c r="Q301" s="15">
        <f>INDEX('Rp0,2, МПа'!$D:$P,ROW(D301),COLUMN($P301)-COLUMN(D301)+1)</f>
        <v>147</v>
      </c>
      <c r="R301" s="6">
        <f>INDEX('Rp0,2, МПа'!$D:$P,ROW(E301),COLUMN($P301)-COLUMN(E301)+1)</f>
        <v>150</v>
      </c>
      <c r="S301" s="6">
        <f>INDEX('Rp0,2, МПа'!$D:$P,ROW(F301),COLUMN($P301)-COLUMN(F301)+1)</f>
        <v>152</v>
      </c>
      <c r="T301" s="6">
        <f>INDEX('Rp0,2, МПа'!$D:$P,ROW(G301),COLUMN($P301)-COLUMN(G301)+1)</f>
        <v>157</v>
      </c>
      <c r="U301" s="6">
        <f>INDEX('Rp0,2, МПа'!$D:$P,ROW(H301),COLUMN($P301)-COLUMN(H301)+1)</f>
        <v>162</v>
      </c>
      <c r="V301" s="6">
        <f>INDEX('Rp0,2, МПа'!$D:$P,ROW(I301),COLUMN($P301)-COLUMN(I301)+1)</f>
        <v>167</v>
      </c>
      <c r="W301" s="6">
        <f>INDEX('Rp0,2, МПа'!$D:$P,ROW(J301),COLUMN($P301)-COLUMN(J301)+1)</f>
        <v>172</v>
      </c>
      <c r="X301" s="6">
        <f>INDEX('Rp0,2, МПа'!$D:$P,ROW(K301),COLUMN($P301)-COLUMN(K301)+1)</f>
        <v>176</v>
      </c>
      <c r="Y301" s="6">
        <f>INDEX('Rp0,2, МПа'!$D:$P,ROW(L301),COLUMN($P301)-COLUMN(L301)+1)</f>
        <v>181</v>
      </c>
      <c r="Z301" s="6">
        <f>INDEX('Rp0,2, МПа'!$D:$P,ROW(M301),COLUMN($P301)-COLUMN(M301)+1)</f>
        <v>186</v>
      </c>
      <c r="AA301" s="6">
        <f>INDEX('Rp0,2, МПа'!$D:$P,ROW(N301),COLUMN($P301)-COLUMN(N301)+1)</f>
        <v>189</v>
      </c>
      <c r="AB301" s="6">
        <f>INDEX('Rp0,2, МПа'!$D:$P,ROW(O301),COLUMN($P301)-COLUMN(O301)+1)</f>
        <v>191</v>
      </c>
      <c r="AC301" s="16">
        <f>INDEX('Rp0,2, МПа'!$D:$P,ROW(P301),COLUMN($P301)-COLUMN(P301)+1)</f>
        <v>196</v>
      </c>
    </row>
    <row r="302" spans="1:29" ht="25.5" x14ac:dyDescent="0.25">
      <c r="A302" s="10" t="str">
        <f>INDEX('Обработка исходного'!B:B,ROW($B$3)+4*(ROW($B302)-ROW($B$3)))</f>
        <v>Сталь хромоникелевая коррозионно-стойкого аустенитного класса</v>
      </c>
      <c r="B302" s="10" t="str">
        <f>INDEX('Обработка исходного'!D:D,ROW($B$3)+4*(ROW($B302)-ROW($B$3)))</f>
        <v>08Х18Н10Т</v>
      </c>
      <c r="C302" s="10" t="str">
        <f>IF(ISBLANK(INDEX('Обработка исходного'!E:E,ROW($B$3)+4*(ROW($B302)-ROW($B$3)))),"",INDEX('Обработка исходного'!E:E,ROW($B$3)+4*(ROW($B302)-ROW($B$3))))</f>
        <v>Плиты, поковки из слитка, листовые заготовки и штамповки диаметром от 40 до 200 мм</v>
      </c>
      <c r="D302" s="15">
        <f>INDEX('Rm, МПа'!$D:$P,ROW(D302),COLUMN($P302)-COLUMN(D302)+1)</f>
        <v>216</v>
      </c>
      <c r="E302" s="6">
        <f>INDEX('Rm, МПа'!$D:$P,ROW(E302),COLUMN($P302)-COLUMN(E302)+1)</f>
        <v>235</v>
      </c>
      <c r="F302" s="6">
        <f>INDEX('Rm, МПа'!$D:$P,ROW(F302),COLUMN($P302)-COLUMN(F302)+1)</f>
        <v>260</v>
      </c>
      <c r="G302" s="6">
        <f>INDEX('Rm, МПа'!$D:$P,ROW(G302),COLUMN($P302)-COLUMN(G302)+1)</f>
        <v>289</v>
      </c>
      <c r="H302" s="6">
        <f>INDEX('Rm, МПа'!$D:$P,ROW(H302),COLUMN($P302)-COLUMN(H302)+1)</f>
        <v>309</v>
      </c>
      <c r="I302" s="6">
        <f>INDEX('Rm, МПа'!$D:$P,ROW(I302),COLUMN($P302)-COLUMN(I302)+1)</f>
        <v>333</v>
      </c>
      <c r="J302" s="6">
        <f>INDEX('Rm, МПа'!$D:$P,ROW(J302),COLUMN($P302)-COLUMN(J302)+1)</f>
        <v>358</v>
      </c>
      <c r="K302" s="6">
        <f>INDEX('Rm, МПа'!$D:$P,ROW(K302),COLUMN($P302)-COLUMN(K302)+1)</f>
        <v>382</v>
      </c>
      <c r="L302" s="6">
        <f>INDEX('Rm, МПа'!$D:$P,ROW(L302),COLUMN($P302)-COLUMN(L302)+1)</f>
        <v>417</v>
      </c>
      <c r="M302" s="6">
        <f>INDEX('Rm, МПа'!$D:$P,ROW(M302),COLUMN($P302)-COLUMN(M302)+1)</f>
        <v>426</v>
      </c>
      <c r="N302" s="6">
        <f>INDEX('Rm, МПа'!$D:$P,ROW(N302),COLUMN($P302)-COLUMN(N302)+1)</f>
        <v>456</v>
      </c>
      <c r="O302" s="6">
        <f>INDEX('Rm, МПа'!$D:$P,ROW(O302),COLUMN($P302)-COLUMN(O302)+1)</f>
        <v>477</v>
      </c>
      <c r="P302" s="16">
        <f>INDEX('Rm, МПа'!$D:$P,ROW(P302),COLUMN($P302)-COLUMN(P302)+1)</f>
        <v>491</v>
      </c>
      <c r="Q302" s="15">
        <f>INDEX('Rp0,2, МПа'!$D:$P,ROW(D302),COLUMN($P302)-COLUMN(D302)+1)</f>
        <v>127</v>
      </c>
      <c r="R302" s="6">
        <f>INDEX('Rp0,2, МПа'!$D:$P,ROW(E302),COLUMN($P302)-COLUMN(E302)+1)</f>
        <v>132</v>
      </c>
      <c r="S302" s="6">
        <f>INDEX('Rp0,2, МПа'!$D:$P,ROW(F302),COLUMN($P302)-COLUMN(F302)+1)</f>
        <v>137</v>
      </c>
      <c r="T302" s="6">
        <f>INDEX('Rp0,2, МПа'!$D:$P,ROW(G302),COLUMN($P302)-COLUMN(G302)+1)</f>
        <v>144</v>
      </c>
      <c r="U302" s="6">
        <f>INDEX('Rp0,2, МПа'!$D:$P,ROW(H302),COLUMN($P302)-COLUMN(H302)+1)</f>
        <v>152</v>
      </c>
      <c r="V302" s="6">
        <f>INDEX('Rp0,2, МПа'!$D:$P,ROW(I302),COLUMN($P302)-COLUMN(I302)+1)</f>
        <v>157</v>
      </c>
      <c r="W302" s="6">
        <f>INDEX('Rp0,2, МПа'!$D:$P,ROW(J302),COLUMN($P302)-COLUMN(J302)+1)</f>
        <v>162</v>
      </c>
      <c r="X302" s="6">
        <f>INDEX('Rp0,2, МПа'!$D:$P,ROW(K302),COLUMN($P302)-COLUMN(K302)+1)</f>
        <v>167</v>
      </c>
      <c r="Y302" s="6">
        <f>INDEX('Rp0,2, МПа'!$D:$P,ROW(L302),COLUMN($P302)-COLUMN(L302)+1)</f>
        <v>176</v>
      </c>
      <c r="Z302" s="6">
        <f>INDEX('Rp0,2, МПа'!$D:$P,ROW(M302),COLUMN($P302)-COLUMN(M302)+1)</f>
        <v>181</v>
      </c>
      <c r="AA302" s="6">
        <f>INDEX('Rp0,2, МПа'!$D:$P,ROW(N302),COLUMN($P302)-COLUMN(N302)+1)</f>
        <v>186</v>
      </c>
      <c r="AB302" s="6">
        <f>INDEX('Rp0,2, МПа'!$D:$P,ROW(O302),COLUMN($P302)-COLUMN(O302)+1)</f>
        <v>193</v>
      </c>
      <c r="AC302" s="16">
        <f>INDEX('Rp0,2, МПа'!$D:$P,ROW(P302),COLUMN($P302)-COLUMN(P302)+1)</f>
        <v>196</v>
      </c>
    </row>
    <row r="303" spans="1:29" ht="25.5" x14ac:dyDescent="0.25">
      <c r="A303" s="10" t="str">
        <f>INDEX('Обработка исходного'!B:B,ROW($B$3)+4*(ROW($B303)-ROW($B$3)))</f>
        <v>Сталь хромоникелевая коррозионно-стойкого аустенитного класса</v>
      </c>
      <c r="B303" s="10" t="str">
        <f>INDEX('Обработка исходного'!D:D,ROW($B$3)+4*(ROW($B303)-ROW($B$3)))</f>
        <v>08Х18Н10Т</v>
      </c>
      <c r="C303" s="10" t="str">
        <f>IF(ISBLANK(INDEX('Обработка исходного'!E:E,ROW($B$3)+4*(ROW($B303)-ROW($B$3)))),"",INDEX('Обработка исходного'!E:E,ROW($B$3)+4*(ROW($B303)-ROW($B$3))))</f>
        <v>Плиты, поковки из слитка, листовые заготовки и штамповки диаметром более 200 мм</v>
      </c>
      <c r="D303" s="15">
        <f>INDEX('Rm, МПа'!$D:$P,ROW(D303),COLUMN($P303)-COLUMN(D303)+1)</f>
        <v>181</v>
      </c>
      <c r="E303" s="6">
        <f>INDEX('Rm, МПа'!$D:$P,ROW(E303),COLUMN($P303)-COLUMN(E303)+1)</f>
        <v>206</v>
      </c>
      <c r="F303" s="6">
        <f>INDEX('Rm, МПа'!$D:$P,ROW(F303),COLUMN($P303)-COLUMN(F303)+1)</f>
        <v>235</v>
      </c>
      <c r="G303" s="6">
        <f>INDEX('Rm, МПа'!$D:$P,ROW(G303),COLUMN($P303)-COLUMN(G303)+1)</f>
        <v>260</v>
      </c>
      <c r="H303" s="6">
        <f>INDEX('Rm, МПа'!$D:$P,ROW(H303),COLUMN($P303)-COLUMN(H303)+1)</f>
        <v>289</v>
      </c>
      <c r="I303" s="6">
        <f>INDEX('Rm, МПа'!$D:$P,ROW(I303),COLUMN($P303)-COLUMN(I303)+1)</f>
        <v>314</v>
      </c>
      <c r="J303" s="6">
        <f>INDEX('Rm, МПа'!$D:$P,ROW(J303),COLUMN($P303)-COLUMN(J303)+1)</f>
        <v>343</v>
      </c>
      <c r="K303" s="6">
        <f>INDEX('Rm, МПа'!$D:$P,ROW(K303),COLUMN($P303)-COLUMN(K303)+1)</f>
        <v>368</v>
      </c>
      <c r="L303" s="6">
        <f>INDEX('Rm, МПа'!$D:$P,ROW(L303),COLUMN($P303)-COLUMN(L303)+1)</f>
        <v>392</v>
      </c>
      <c r="M303" s="6">
        <f>INDEX('Rm, МПа'!$D:$P,ROW(M303),COLUMN($P303)-COLUMN(M303)+1)</f>
        <v>421</v>
      </c>
      <c r="N303" s="6">
        <f>INDEX('Rm, МПа'!$D:$P,ROW(N303),COLUMN($P303)-COLUMN(N303)+1)</f>
        <v>446</v>
      </c>
      <c r="O303" s="6">
        <f>INDEX('Rm, МПа'!$D:$P,ROW(O303),COLUMN($P303)-COLUMN(O303)+1)</f>
        <v>475</v>
      </c>
      <c r="P303" s="16">
        <f>INDEX('Rm, МПа'!$D:$P,ROW(P303),COLUMN($P303)-COLUMN(P303)+1)</f>
        <v>491</v>
      </c>
      <c r="Q303" s="15">
        <f>INDEX('Rp0,2, МПа'!$D:$P,ROW(D303),COLUMN($P303)-COLUMN(D303)+1)</f>
        <v>98</v>
      </c>
      <c r="R303" s="6">
        <f>INDEX('Rp0,2, МПа'!$D:$P,ROW(E303),COLUMN($P303)-COLUMN(E303)+1)</f>
        <v>103</v>
      </c>
      <c r="S303" s="6">
        <f>INDEX('Rp0,2, МПа'!$D:$P,ROW(F303),COLUMN($P303)-COLUMN(F303)+1)</f>
        <v>113</v>
      </c>
      <c r="T303" s="6">
        <f>INDEX('Rp0,2, МПа'!$D:$P,ROW(G303),COLUMN($P303)-COLUMN(G303)+1)</f>
        <v>123</v>
      </c>
      <c r="U303" s="6">
        <f>INDEX('Rp0,2, МПа'!$D:$P,ROW(H303),COLUMN($P303)-COLUMN(H303)+1)</f>
        <v>132</v>
      </c>
      <c r="V303" s="6">
        <f>INDEX('Rp0,2, МПа'!$D:$P,ROW(I303),COLUMN($P303)-COLUMN(I303)+1)</f>
        <v>137</v>
      </c>
      <c r="W303" s="6">
        <f>INDEX('Rp0,2, МПа'!$D:$P,ROW(J303),COLUMN($P303)-COLUMN(J303)+1)</f>
        <v>147</v>
      </c>
      <c r="X303" s="6">
        <f>INDEX('Rp0,2, МПа'!$D:$P,ROW(K303),COLUMN($P303)-COLUMN(K303)+1)</f>
        <v>152</v>
      </c>
      <c r="Y303" s="6">
        <f>INDEX('Rp0,2, МПа'!$D:$P,ROW(L303),COLUMN($P303)-COLUMN(L303)+1)</f>
        <v>164</v>
      </c>
      <c r="Z303" s="6">
        <f>INDEX('Rp0,2, МПа'!$D:$P,ROW(M303),COLUMN($P303)-COLUMN(M303)+1)</f>
        <v>172</v>
      </c>
      <c r="AA303" s="6">
        <f>INDEX('Rp0,2, МПа'!$D:$P,ROW(N303),COLUMN($P303)-COLUMN(N303)+1)</f>
        <v>181</v>
      </c>
      <c r="AB303" s="6">
        <f>INDEX('Rp0,2, МПа'!$D:$P,ROW(O303),COLUMN($P303)-COLUMN(O303)+1)</f>
        <v>191</v>
      </c>
      <c r="AC303" s="16">
        <f>INDEX('Rp0,2, МПа'!$D:$P,ROW(P303),COLUMN($P303)-COLUMN(P303)+1)</f>
        <v>196</v>
      </c>
    </row>
    <row r="304" spans="1:29" x14ac:dyDescent="0.25">
      <c r="A304" s="10" t="str">
        <f>INDEX('Обработка исходного'!B:B,ROW($B$3)+4*(ROW($B304)-ROW($B$3)))</f>
        <v>Сталь хромоникелевая коррозионно-стойкого аустенитного класса</v>
      </c>
      <c r="B304" s="10" t="str">
        <f>INDEX('Обработка исходного'!D:D,ROW($B$3)+4*(ROW($B304)-ROW($B$3)))</f>
        <v>08Х18Н10Т</v>
      </c>
      <c r="C304" s="10" t="str">
        <f>IF(ISBLANK(INDEX('Обработка исходного'!E:E,ROW($B$3)+4*(ROW($B304)-ROW($B$3)))),"",INDEX('Обработка исходного'!E:E,ROW($B$3)+4*(ROW($B304)-ROW($B$3))))</f>
        <v>Трубы</v>
      </c>
      <c r="D304" s="15">
        <f>INDEX('Rm, МПа'!$D:$P,ROW(D304),COLUMN($P304)-COLUMN(D304)+1)</f>
        <v>304</v>
      </c>
      <c r="E304" s="6">
        <f>INDEX('Rm, МПа'!$D:$P,ROW(E304),COLUMN($P304)-COLUMN(E304)+1)</f>
        <v>333</v>
      </c>
      <c r="F304" s="6">
        <f>INDEX('Rm, МПа'!$D:$P,ROW(F304),COLUMN($P304)-COLUMN(F304)+1)</f>
        <v>353</v>
      </c>
      <c r="G304" s="6">
        <f>INDEX('Rm, МПа'!$D:$P,ROW(G304),COLUMN($P304)-COLUMN(G304)+1)</f>
        <v>382</v>
      </c>
      <c r="H304" s="6">
        <f>INDEX('Rm, МПа'!$D:$P,ROW(H304),COLUMN($P304)-COLUMN(H304)+1)</f>
        <v>402</v>
      </c>
      <c r="I304" s="6">
        <f>INDEX('Rm, МПа'!$D:$P,ROW(I304),COLUMN($P304)-COLUMN(I304)+1)</f>
        <v>412</v>
      </c>
      <c r="J304" s="6">
        <f>INDEX('Rm, МПа'!$D:$P,ROW(J304),COLUMN($P304)-COLUMN(J304)+1)</f>
        <v>412</v>
      </c>
      <c r="K304" s="6">
        <f>INDEX('Rm, МПа'!$D:$P,ROW(K304),COLUMN($P304)-COLUMN(K304)+1)</f>
        <v>421</v>
      </c>
      <c r="L304" s="6">
        <f>INDEX('Rm, МПа'!$D:$P,ROW(L304),COLUMN($P304)-COLUMN(L304)+1)</f>
        <v>421</v>
      </c>
      <c r="M304" s="6">
        <f>INDEX('Rm, МПа'!$D:$P,ROW(M304),COLUMN($P304)-COLUMN(M304)+1)</f>
        <v>441</v>
      </c>
      <c r="N304" s="6">
        <f>INDEX('Rm, МПа'!$D:$P,ROW(N304),COLUMN($P304)-COLUMN(N304)+1)</f>
        <v>461</v>
      </c>
      <c r="O304" s="6">
        <f>INDEX('Rm, МПа'!$D:$P,ROW(O304),COLUMN($P304)-COLUMN(O304)+1)</f>
        <v>471</v>
      </c>
      <c r="P304" s="16">
        <f>INDEX('Rm, МПа'!$D:$P,ROW(P304),COLUMN($P304)-COLUMN(P304)+1)</f>
        <v>510</v>
      </c>
      <c r="Q304" s="15">
        <f>INDEX('Rp0,2, МПа'!$D:$P,ROW(D304),COLUMN($P304)-COLUMN(D304)+1)</f>
        <v>137</v>
      </c>
      <c r="R304" s="6">
        <f>INDEX('Rp0,2, МПа'!$D:$P,ROW(E304),COLUMN($P304)-COLUMN(E304)+1)</f>
        <v>147</v>
      </c>
      <c r="S304" s="6">
        <f>INDEX('Rp0,2, МПа'!$D:$P,ROW(F304),COLUMN($P304)-COLUMN(F304)+1)</f>
        <v>147</v>
      </c>
      <c r="T304" s="6">
        <f>INDEX('Rp0,2, МПа'!$D:$P,ROW(G304),COLUMN($P304)-COLUMN(G304)+1)</f>
        <v>157</v>
      </c>
      <c r="U304" s="6">
        <f>INDEX('Rp0,2, МПа'!$D:$P,ROW(H304),COLUMN($P304)-COLUMN(H304)+1)</f>
        <v>167</v>
      </c>
      <c r="V304" s="6">
        <f>INDEX('Rp0,2, МПа'!$D:$P,ROW(I304),COLUMN($P304)-COLUMN(I304)+1)</f>
        <v>177</v>
      </c>
      <c r="W304" s="6">
        <f>INDEX('Rp0,2, МПа'!$D:$P,ROW(J304),COLUMN($P304)-COLUMN(J304)+1)</f>
        <v>177</v>
      </c>
      <c r="X304" s="6">
        <f>INDEX('Rp0,2, МПа'!$D:$P,ROW(K304),COLUMN($P304)-COLUMN(K304)+1)</f>
        <v>187</v>
      </c>
      <c r="Y304" s="6">
        <f>INDEX('Rp0,2, МПа'!$D:$P,ROW(L304),COLUMN($P304)-COLUMN(L304)+1)</f>
        <v>187</v>
      </c>
      <c r="Z304" s="6">
        <f>INDEX('Rp0,2, МПа'!$D:$P,ROW(M304),COLUMN($P304)-COLUMN(M304)+1)</f>
        <v>196</v>
      </c>
      <c r="AA304" s="6">
        <f>INDEX('Rp0,2, МПа'!$D:$P,ROW(N304),COLUMN($P304)-COLUMN(N304)+1)</f>
        <v>206</v>
      </c>
      <c r="AB304" s="6">
        <f>INDEX('Rp0,2, МПа'!$D:$P,ROW(O304),COLUMN($P304)-COLUMN(O304)+1)</f>
        <v>206</v>
      </c>
      <c r="AC304" s="16">
        <f>INDEX('Rp0,2, МПа'!$D:$P,ROW(P304),COLUMN($P304)-COLUMN(P304)+1)</f>
        <v>216</v>
      </c>
    </row>
    <row r="305" spans="1:29" ht="25.5" x14ac:dyDescent="0.25">
      <c r="A305" s="10" t="str">
        <f>INDEX('Обработка исходного'!B:B,ROW($B$3)+4*(ROW($B305)-ROW($B$3)))</f>
        <v>Сталь хромоникелевая коррозионно-стойкого аустенитного класса</v>
      </c>
      <c r="B305" s="10" t="str">
        <f>INDEX('Обработка исходного'!D:D,ROW($B$3)+4*(ROW($B305)-ROW($B$3)))</f>
        <v>12Х18Н10Т</v>
      </c>
      <c r="C305" s="10" t="str">
        <f>IF(ISBLANK(INDEX('Обработка исходного'!E:E,ROW($B$3)+4*(ROW($B305)-ROW($B$3)))),"",INDEX('Обработка исходного'!E:E,ROW($B$3)+4*(ROW($B305)-ROW($B$3))))</f>
        <v>Сортовой прокат и поковки из него толщиной или диаметром до 200 мм</v>
      </c>
      <c r="D305" s="15">
        <f>INDEX('Rm, МПа'!$D:$P,ROW(D305),COLUMN($P305)-COLUMN(D305)+1)</f>
        <v>250</v>
      </c>
      <c r="E305" s="6">
        <f>INDEX('Rm, МПа'!$D:$P,ROW(E305),COLUMN($P305)-COLUMN(E305)+1)</f>
        <v>270</v>
      </c>
      <c r="F305" s="6">
        <f>INDEX('Rm, МПа'!$D:$P,ROW(F305),COLUMN($P305)-COLUMN(F305)+1)</f>
        <v>289</v>
      </c>
      <c r="G305" s="6">
        <f>INDEX('Rm, МПа'!$D:$P,ROW(G305),COLUMN($P305)-COLUMN(G305)+1)</f>
        <v>314</v>
      </c>
      <c r="H305" s="6">
        <f>INDEX('Rm, МПа'!$D:$P,ROW(H305),COLUMN($P305)-COLUMN(H305)+1)</f>
        <v>328</v>
      </c>
      <c r="I305" s="6">
        <f>INDEX('Rm, МПа'!$D:$P,ROW(I305),COLUMN($P305)-COLUMN(I305)+1)</f>
        <v>353</v>
      </c>
      <c r="J305" s="6">
        <f>INDEX('Rm, МПа'!$D:$P,ROW(J305),COLUMN($P305)-COLUMN(J305)+1)</f>
        <v>377</v>
      </c>
      <c r="K305" s="6">
        <f>INDEX('Rm, МПа'!$D:$P,ROW(K305),COLUMN($P305)-COLUMN(K305)+1)</f>
        <v>397</v>
      </c>
      <c r="L305" s="6">
        <f>INDEX('Rm, МПа'!$D:$P,ROW(L305),COLUMN($P305)-COLUMN(L305)+1)</f>
        <v>417</v>
      </c>
      <c r="M305" s="6">
        <f>INDEX('Rm, МПа'!$D:$P,ROW(M305),COLUMN($P305)-COLUMN(M305)+1)</f>
        <v>436</v>
      </c>
      <c r="N305" s="6">
        <f>INDEX('Rm, МПа'!$D:$P,ROW(N305),COLUMN($P305)-COLUMN(N305)+1)</f>
        <v>461</v>
      </c>
      <c r="O305" s="6">
        <f>INDEX('Rm, МПа'!$D:$P,ROW(O305),COLUMN($P305)-COLUMN(O305)+1)</f>
        <v>480</v>
      </c>
      <c r="P305" s="16">
        <f>INDEX('Rm, МПа'!$D:$P,ROW(P305),COLUMN($P305)-COLUMN(P305)+1)</f>
        <v>491</v>
      </c>
      <c r="Q305" s="15">
        <f>INDEX('Rp0,2, МПа'!$D:$P,ROW(D305),COLUMN($P305)-COLUMN(D305)+1)</f>
        <v>147</v>
      </c>
      <c r="R305" s="6">
        <f>INDEX('Rp0,2, МПа'!$D:$P,ROW(E305),COLUMN($P305)-COLUMN(E305)+1)</f>
        <v>150</v>
      </c>
      <c r="S305" s="6">
        <f>INDEX('Rp0,2, МПа'!$D:$P,ROW(F305),COLUMN($P305)-COLUMN(F305)+1)</f>
        <v>152</v>
      </c>
      <c r="T305" s="6">
        <f>INDEX('Rp0,2, МПа'!$D:$P,ROW(G305),COLUMN($P305)-COLUMN(G305)+1)</f>
        <v>157</v>
      </c>
      <c r="U305" s="6">
        <f>INDEX('Rp0,2, МПа'!$D:$P,ROW(H305),COLUMN($P305)-COLUMN(H305)+1)</f>
        <v>162</v>
      </c>
      <c r="V305" s="6">
        <f>INDEX('Rp0,2, МПа'!$D:$P,ROW(I305),COLUMN($P305)-COLUMN(I305)+1)</f>
        <v>167</v>
      </c>
      <c r="W305" s="6">
        <f>INDEX('Rp0,2, МПа'!$D:$P,ROW(J305),COLUMN($P305)-COLUMN(J305)+1)</f>
        <v>172</v>
      </c>
      <c r="X305" s="6">
        <f>INDEX('Rp0,2, МПа'!$D:$P,ROW(K305),COLUMN($P305)-COLUMN(K305)+1)</f>
        <v>176</v>
      </c>
      <c r="Y305" s="6">
        <f>INDEX('Rp0,2, МПа'!$D:$P,ROW(L305),COLUMN($P305)-COLUMN(L305)+1)</f>
        <v>181</v>
      </c>
      <c r="Z305" s="6">
        <f>INDEX('Rp0,2, МПа'!$D:$P,ROW(M305),COLUMN($P305)-COLUMN(M305)+1)</f>
        <v>186</v>
      </c>
      <c r="AA305" s="6">
        <f>INDEX('Rp0,2, МПа'!$D:$P,ROW(N305),COLUMN($P305)-COLUMN(N305)+1)</f>
        <v>189</v>
      </c>
      <c r="AB305" s="6">
        <f>INDEX('Rp0,2, МПа'!$D:$P,ROW(O305),COLUMN($P305)-COLUMN(O305)+1)</f>
        <v>191</v>
      </c>
      <c r="AC305" s="16">
        <f>INDEX('Rp0,2, МПа'!$D:$P,ROW(P305),COLUMN($P305)-COLUMN(P305)+1)</f>
        <v>196</v>
      </c>
    </row>
    <row r="306" spans="1:29" ht="25.5" x14ac:dyDescent="0.25">
      <c r="A306" s="10" t="str">
        <f>INDEX('Обработка исходного'!B:B,ROW($B$3)+4*(ROW($B306)-ROW($B$3)))</f>
        <v>Сталь хромоникелевая коррозионно-стойкого аустенитного класса</v>
      </c>
      <c r="B306" s="10" t="str">
        <f>INDEX('Обработка исходного'!D:D,ROW($B$3)+4*(ROW($B306)-ROW($B$3)))</f>
        <v>12Х18Н10Т</v>
      </c>
      <c r="C306" s="10" t="str">
        <f>IF(ISBLANK(INDEX('Обработка исходного'!E:E,ROW($B$3)+4*(ROW($B306)-ROW($B$3)))),"",INDEX('Обработка исходного'!E:E,ROW($B$3)+4*(ROW($B306)-ROW($B$3))))</f>
        <v>Плиты, поковки из слитка, листовые заготовки и штамповки диаметром от 40 до 200 мм</v>
      </c>
      <c r="D306" s="15">
        <f>INDEX('Rm, МПа'!$D:$P,ROW(D306),COLUMN($P306)-COLUMN(D306)+1)</f>
        <v>216</v>
      </c>
      <c r="E306" s="6">
        <f>INDEX('Rm, МПа'!$D:$P,ROW(E306),COLUMN($P306)-COLUMN(E306)+1)</f>
        <v>235</v>
      </c>
      <c r="F306" s="6">
        <f>INDEX('Rm, МПа'!$D:$P,ROW(F306),COLUMN($P306)-COLUMN(F306)+1)</f>
        <v>260</v>
      </c>
      <c r="G306" s="6">
        <f>INDEX('Rm, МПа'!$D:$P,ROW(G306),COLUMN($P306)-COLUMN(G306)+1)</f>
        <v>289</v>
      </c>
      <c r="H306" s="6">
        <f>INDEX('Rm, МПа'!$D:$P,ROW(H306),COLUMN($P306)-COLUMN(H306)+1)</f>
        <v>309</v>
      </c>
      <c r="I306" s="6">
        <f>INDEX('Rm, МПа'!$D:$P,ROW(I306),COLUMN($P306)-COLUMN(I306)+1)</f>
        <v>333</v>
      </c>
      <c r="J306" s="6">
        <f>INDEX('Rm, МПа'!$D:$P,ROW(J306),COLUMN($P306)-COLUMN(J306)+1)</f>
        <v>358</v>
      </c>
      <c r="K306" s="6">
        <f>INDEX('Rm, МПа'!$D:$P,ROW(K306),COLUMN($P306)-COLUMN(K306)+1)</f>
        <v>382</v>
      </c>
      <c r="L306" s="6">
        <f>INDEX('Rm, МПа'!$D:$P,ROW(L306),COLUMN($P306)-COLUMN(L306)+1)</f>
        <v>417</v>
      </c>
      <c r="M306" s="6">
        <f>INDEX('Rm, МПа'!$D:$P,ROW(M306),COLUMN($P306)-COLUMN(M306)+1)</f>
        <v>426</v>
      </c>
      <c r="N306" s="6">
        <f>INDEX('Rm, МПа'!$D:$P,ROW(N306),COLUMN($P306)-COLUMN(N306)+1)</f>
        <v>456</v>
      </c>
      <c r="O306" s="6">
        <f>INDEX('Rm, МПа'!$D:$P,ROW(O306),COLUMN($P306)-COLUMN(O306)+1)</f>
        <v>477</v>
      </c>
      <c r="P306" s="16">
        <f>INDEX('Rm, МПа'!$D:$P,ROW(P306),COLUMN($P306)-COLUMN(P306)+1)</f>
        <v>491</v>
      </c>
      <c r="Q306" s="15">
        <f>INDEX('Rp0,2, МПа'!$D:$P,ROW(D306),COLUMN($P306)-COLUMN(D306)+1)</f>
        <v>127</v>
      </c>
      <c r="R306" s="6">
        <f>INDEX('Rp0,2, МПа'!$D:$P,ROW(E306),COLUMN($P306)-COLUMN(E306)+1)</f>
        <v>132</v>
      </c>
      <c r="S306" s="6">
        <f>INDEX('Rp0,2, МПа'!$D:$P,ROW(F306),COLUMN($P306)-COLUMN(F306)+1)</f>
        <v>137</v>
      </c>
      <c r="T306" s="6">
        <f>INDEX('Rp0,2, МПа'!$D:$P,ROW(G306),COLUMN($P306)-COLUMN(G306)+1)</f>
        <v>144</v>
      </c>
      <c r="U306" s="6">
        <f>INDEX('Rp0,2, МПа'!$D:$P,ROW(H306),COLUMN($P306)-COLUMN(H306)+1)</f>
        <v>152</v>
      </c>
      <c r="V306" s="6">
        <f>INDEX('Rp0,2, МПа'!$D:$P,ROW(I306),COLUMN($P306)-COLUMN(I306)+1)</f>
        <v>157</v>
      </c>
      <c r="W306" s="6">
        <f>INDEX('Rp0,2, МПа'!$D:$P,ROW(J306),COLUMN($P306)-COLUMN(J306)+1)</f>
        <v>162</v>
      </c>
      <c r="X306" s="6">
        <f>INDEX('Rp0,2, МПа'!$D:$P,ROW(K306),COLUMN($P306)-COLUMN(K306)+1)</f>
        <v>167</v>
      </c>
      <c r="Y306" s="6">
        <f>INDEX('Rp0,2, МПа'!$D:$P,ROW(L306),COLUMN($P306)-COLUMN(L306)+1)</f>
        <v>176</v>
      </c>
      <c r="Z306" s="6">
        <f>INDEX('Rp0,2, МПа'!$D:$P,ROW(M306),COLUMN($P306)-COLUMN(M306)+1)</f>
        <v>181</v>
      </c>
      <c r="AA306" s="6">
        <f>INDEX('Rp0,2, МПа'!$D:$P,ROW(N306),COLUMN($P306)-COLUMN(N306)+1)</f>
        <v>186</v>
      </c>
      <c r="AB306" s="6">
        <f>INDEX('Rp0,2, МПа'!$D:$P,ROW(O306),COLUMN($P306)-COLUMN(O306)+1)</f>
        <v>193</v>
      </c>
      <c r="AC306" s="16">
        <f>INDEX('Rp0,2, МПа'!$D:$P,ROW(P306),COLUMN($P306)-COLUMN(P306)+1)</f>
        <v>196</v>
      </c>
    </row>
    <row r="307" spans="1:29" ht="25.5" x14ac:dyDescent="0.25">
      <c r="A307" s="10" t="str">
        <f>INDEX('Обработка исходного'!B:B,ROW($B$3)+4*(ROW($B307)-ROW($B$3)))</f>
        <v>Сталь хромоникелевая коррозионно-стойкого аустенитного класса</v>
      </c>
      <c r="B307" s="10" t="str">
        <f>INDEX('Обработка исходного'!D:D,ROW($B$3)+4*(ROW($B307)-ROW($B$3)))</f>
        <v>12Х18Н10Т</v>
      </c>
      <c r="C307" s="10" t="str">
        <f>IF(ISBLANK(INDEX('Обработка исходного'!E:E,ROW($B$3)+4*(ROW($B307)-ROW($B$3)))),"",INDEX('Обработка исходного'!E:E,ROW($B$3)+4*(ROW($B307)-ROW($B$3))))</f>
        <v>Плиты, поковки из слитка, листовые заготовки и штамповки диаметром более 200 мм</v>
      </c>
      <c r="D307" s="15">
        <f>INDEX('Rm, МПа'!$D:$P,ROW(D307),COLUMN($P307)-COLUMN(D307)+1)</f>
        <v>181</v>
      </c>
      <c r="E307" s="6">
        <f>INDEX('Rm, МПа'!$D:$P,ROW(E307),COLUMN($P307)-COLUMN(E307)+1)</f>
        <v>206</v>
      </c>
      <c r="F307" s="6">
        <f>INDEX('Rm, МПа'!$D:$P,ROW(F307),COLUMN($P307)-COLUMN(F307)+1)</f>
        <v>235</v>
      </c>
      <c r="G307" s="6">
        <f>INDEX('Rm, МПа'!$D:$P,ROW(G307),COLUMN($P307)-COLUMN(G307)+1)</f>
        <v>260</v>
      </c>
      <c r="H307" s="6">
        <f>INDEX('Rm, МПа'!$D:$P,ROW(H307),COLUMN($P307)-COLUMN(H307)+1)</f>
        <v>289</v>
      </c>
      <c r="I307" s="6">
        <f>INDEX('Rm, МПа'!$D:$P,ROW(I307),COLUMN($P307)-COLUMN(I307)+1)</f>
        <v>314</v>
      </c>
      <c r="J307" s="6">
        <f>INDEX('Rm, МПа'!$D:$P,ROW(J307),COLUMN($P307)-COLUMN(J307)+1)</f>
        <v>343</v>
      </c>
      <c r="K307" s="6">
        <f>INDEX('Rm, МПа'!$D:$P,ROW(K307),COLUMN($P307)-COLUMN(K307)+1)</f>
        <v>368</v>
      </c>
      <c r="L307" s="6">
        <f>INDEX('Rm, МПа'!$D:$P,ROW(L307),COLUMN($P307)-COLUMN(L307)+1)</f>
        <v>392</v>
      </c>
      <c r="M307" s="6">
        <f>INDEX('Rm, МПа'!$D:$P,ROW(M307),COLUMN($P307)-COLUMN(M307)+1)</f>
        <v>421</v>
      </c>
      <c r="N307" s="6">
        <f>INDEX('Rm, МПа'!$D:$P,ROW(N307),COLUMN($P307)-COLUMN(N307)+1)</f>
        <v>446</v>
      </c>
      <c r="O307" s="6">
        <f>INDEX('Rm, МПа'!$D:$P,ROW(O307),COLUMN($P307)-COLUMN(O307)+1)</f>
        <v>475</v>
      </c>
      <c r="P307" s="16">
        <f>INDEX('Rm, МПа'!$D:$P,ROW(P307),COLUMN($P307)-COLUMN(P307)+1)</f>
        <v>491</v>
      </c>
      <c r="Q307" s="15">
        <f>INDEX('Rp0,2, МПа'!$D:$P,ROW(D307),COLUMN($P307)-COLUMN(D307)+1)</f>
        <v>98</v>
      </c>
      <c r="R307" s="6">
        <f>INDEX('Rp0,2, МПа'!$D:$P,ROW(E307),COLUMN($P307)-COLUMN(E307)+1)</f>
        <v>103</v>
      </c>
      <c r="S307" s="6">
        <f>INDEX('Rp0,2, МПа'!$D:$P,ROW(F307),COLUMN($P307)-COLUMN(F307)+1)</f>
        <v>113</v>
      </c>
      <c r="T307" s="6">
        <f>INDEX('Rp0,2, МПа'!$D:$P,ROW(G307),COLUMN($P307)-COLUMN(G307)+1)</f>
        <v>123</v>
      </c>
      <c r="U307" s="6">
        <f>INDEX('Rp0,2, МПа'!$D:$P,ROW(H307),COLUMN($P307)-COLUMN(H307)+1)</f>
        <v>132</v>
      </c>
      <c r="V307" s="6">
        <f>INDEX('Rp0,2, МПа'!$D:$P,ROW(I307),COLUMN($P307)-COLUMN(I307)+1)</f>
        <v>137</v>
      </c>
      <c r="W307" s="6">
        <f>INDEX('Rp0,2, МПа'!$D:$P,ROW(J307),COLUMN($P307)-COLUMN(J307)+1)</f>
        <v>147</v>
      </c>
      <c r="X307" s="6">
        <f>INDEX('Rp0,2, МПа'!$D:$P,ROW(K307),COLUMN($P307)-COLUMN(K307)+1)</f>
        <v>152</v>
      </c>
      <c r="Y307" s="6">
        <f>INDEX('Rp0,2, МПа'!$D:$P,ROW(L307),COLUMN($P307)-COLUMN(L307)+1)</f>
        <v>164</v>
      </c>
      <c r="Z307" s="6">
        <f>INDEX('Rp0,2, МПа'!$D:$P,ROW(M307),COLUMN($P307)-COLUMN(M307)+1)</f>
        <v>172</v>
      </c>
      <c r="AA307" s="6">
        <f>INDEX('Rp0,2, МПа'!$D:$P,ROW(N307),COLUMN($P307)-COLUMN(N307)+1)</f>
        <v>181</v>
      </c>
      <c r="AB307" s="6">
        <f>INDEX('Rp0,2, МПа'!$D:$P,ROW(O307),COLUMN($P307)-COLUMN(O307)+1)</f>
        <v>191</v>
      </c>
      <c r="AC307" s="16">
        <f>INDEX('Rp0,2, МПа'!$D:$P,ROW(P307),COLUMN($P307)-COLUMN(P307)+1)</f>
        <v>196</v>
      </c>
    </row>
    <row r="308" spans="1:29" x14ac:dyDescent="0.25">
      <c r="A308" s="10" t="str">
        <f>INDEX('Обработка исходного'!B:B,ROW($B$3)+4*(ROW($B308)-ROW($B$3)))</f>
        <v>Сталь хромоникелевая коррозионно-стойкого аустенитного класса</v>
      </c>
      <c r="B308" s="10" t="str">
        <f>INDEX('Обработка исходного'!D:D,ROW($B$3)+4*(ROW($B308)-ROW($B$3)))</f>
        <v>12Х18Н10Т</v>
      </c>
      <c r="C308" s="10" t="str">
        <f>IF(ISBLANK(INDEX('Обработка исходного'!E:E,ROW($B$3)+4*(ROW($B308)-ROW($B$3)))),"",INDEX('Обработка исходного'!E:E,ROW($B$3)+4*(ROW($B308)-ROW($B$3))))</f>
        <v>Трубы</v>
      </c>
      <c r="D308" s="15">
        <f>INDEX('Rm, МПа'!$D:$P,ROW(D308),COLUMN($P308)-COLUMN(D308)+1)</f>
        <v>304</v>
      </c>
      <c r="E308" s="6">
        <f>INDEX('Rm, МПа'!$D:$P,ROW(E308),COLUMN($P308)-COLUMN(E308)+1)</f>
        <v>333</v>
      </c>
      <c r="F308" s="6">
        <f>INDEX('Rm, МПа'!$D:$P,ROW(F308),COLUMN($P308)-COLUMN(F308)+1)</f>
        <v>353</v>
      </c>
      <c r="G308" s="6">
        <f>INDEX('Rm, МПа'!$D:$P,ROW(G308),COLUMN($P308)-COLUMN(G308)+1)</f>
        <v>382</v>
      </c>
      <c r="H308" s="6">
        <f>INDEX('Rm, МПа'!$D:$P,ROW(H308),COLUMN($P308)-COLUMN(H308)+1)</f>
        <v>402</v>
      </c>
      <c r="I308" s="6">
        <f>INDEX('Rm, МПа'!$D:$P,ROW(I308),COLUMN($P308)-COLUMN(I308)+1)</f>
        <v>412</v>
      </c>
      <c r="J308" s="6">
        <f>INDEX('Rm, МПа'!$D:$P,ROW(J308),COLUMN($P308)-COLUMN(J308)+1)</f>
        <v>412</v>
      </c>
      <c r="K308" s="6">
        <f>INDEX('Rm, МПа'!$D:$P,ROW(K308),COLUMN($P308)-COLUMN(K308)+1)</f>
        <v>421</v>
      </c>
      <c r="L308" s="6">
        <f>INDEX('Rm, МПа'!$D:$P,ROW(L308),COLUMN($P308)-COLUMN(L308)+1)</f>
        <v>421</v>
      </c>
      <c r="M308" s="6">
        <f>INDEX('Rm, МПа'!$D:$P,ROW(M308),COLUMN($P308)-COLUMN(M308)+1)</f>
        <v>441</v>
      </c>
      <c r="N308" s="6">
        <f>INDEX('Rm, МПа'!$D:$P,ROW(N308),COLUMN($P308)-COLUMN(N308)+1)</f>
        <v>461</v>
      </c>
      <c r="O308" s="6">
        <f>INDEX('Rm, МПа'!$D:$P,ROW(O308),COLUMN($P308)-COLUMN(O308)+1)</f>
        <v>471</v>
      </c>
      <c r="P308" s="16">
        <f>INDEX('Rm, МПа'!$D:$P,ROW(P308),COLUMN($P308)-COLUMN(P308)+1)</f>
        <v>510</v>
      </c>
      <c r="Q308" s="15">
        <f>INDEX('Rp0,2, МПа'!$D:$P,ROW(D308),COLUMN($P308)-COLUMN(D308)+1)</f>
        <v>137</v>
      </c>
      <c r="R308" s="6">
        <f>INDEX('Rp0,2, МПа'!$D:$P,ROW(E308),COLUMN($P308)-COLUMN(E308)+1)</f>
        <v>147</v>
      </c>
      <c r="S308" s="6">
        <f>INDEX('Rp0,2, МПа'!$D:$P,ROW(F308),COLUMN($P308)-COLUMN(F308)+1)</f>
        <v>147</v>
      </c>
      <c r="T308" s="6">
        <f>INDEX('Rp0,2, МПа'!$D:$P,ROW(G308),COLUMN($P308)-COLUMN(G308)+1)</f>
        <v>157</v>
      </c>
      <c r="U308" s="6">
        <f>INDEX('Rp0,2, МПа'!$D:$P,ROW(H308),COLUMN($P308)-COLUMN(H308)+1)</f>
        <v>167</v>
      </c>
      <c r="V308" s="6">
        <f>INDEX('Rp0,2, МПа'!$D:$P,ROW(I308),COLUMN($P308)-COLUMN(I308)+1)</f>
        <v>177</v>
      </c>
      <c r="W308" s="6">
        <f>INDEX('Rp0,2, МПа'!$D:$P,ROW(J308),COLUMN($P308)-COLUMN(J308)+1)</f>
        <v>177</v>
      </c>
      <c r="X308" s="6">
        <f>INDEX('Rp0,2, МПа'!$D:$P,ROW(K308),COLUMN($P308)-COLUMN(K308)+1)</f>
        <v>187</v>
      </c>
      <c r="Y308" s="6">
        <f>INDEX('Rp0,2, МПа'!$D:$P,ROW(L308),COLUMN($P308)-COLUMN(L308)+1)</f>
        <v>187</v>
      </c>
      <c r="Z308" s="6">
        <f>INDEX('Rp0,2, МПа'!$D:$P,ROW(M308),COLUMN($P308)-COLUMN(M308)+1)</f>
        <v>196</v>
      </c>
      <c r="AA308" s="6">
        <f>INDEX('Rp0,2, МПа'!$D:$P,ROW(N308),COLUMN($P308)-COLUMN(N308)+1)</f>
        <v>206</v>
      </c>
      <c r="AB308" s="6">
        <f>INDEX('Rp0,2, МПа'!$D:$P,ROW(O308),COLUMN($P308)-COLUMN(O308)+1)</f>
        <v>206</v>
      </c>
      <c r="AC308" s="16">
        <f>INDEX('Rp0,2, МПа'!$D:$P,ROW(P308),COLUMN($P308)-COLUMN(P308)+1)</f>
        <v>216</v>
      </c>
    </row>
    <row r="309" spans="1:29" x14ac:dyDescent="0.25">
      <c r="A309" s="10" t="str">
        <f>INDEX('Обработка исходного'!B:B,ROW($B$3)+4*(ROW($B309)-ROW($B$3)))</f>
        <v>Сталь хромоникелевая коррозионно-стойкого аустенитного класса</v>
      </c>
      <c r="B309" s="10" t="str">
        <f>INDEX('Обработка исходного'!D:D,ROW($B$3)+4*(ROW($B309)-ROW($B$3)))</f>
        <v>08Х18Н12Т</v>
      </c>
      <c r="C309" s="10" t="str">
        <f>IF(ISBLANK(INDEX('Обработка исходного'!E:E,ROW($B$3)+4*(ROW($B309)-ROW($B$3)))),"",INDEX('Обработка исходного'!E:E,ROW($B$3)+4*(ROW($B309)-ROW($B$3))))</f>
        <v>Толстолистовая сталь толщиной от 4 до 160 мм</v>
      </c>
      <c r="D309" s="15">
        <f>INDEX('Rm, МПа'!$D:$P,ROW(D309),COLUMN($P309)-COLUMN(D309)+1)</f>
        <v>323</v>
      </c>
      <c r="E309" s="6">
        <f>INDEX('Rm, МПа'!$D:$P,ROW(E309),COLUMN($P309)-COLUMN(E309)+1)</f>
        <v>333</v>
      </c>
      <c r="F309" s="6">
        <f>INDEX('Rm, МПа'!$D:$P,ROW(F309),COLUMN($P309)-COLUMN(F309)+1)</f>
        <v>363</v>
      </c>
      <c r="G309" s="6">
        <f>INDEX('Rm, МПа'!$D:$P,ROW(G309),COLUMN($P309)-COLUMN(G309)+1)</f>
        <v>373</v>
      </c>
      <c r="H309" s="6">
        <f>INDEX('Rm, МПа'!$D:$P,ROW(H309),COLUMN($P309)-COLUMN(H309)+1)</f>
        <v>373</v>
      </c>
      <c r="I309" s="6">
        <f>INDEX('Rm, МПа'!$D:$P,ROW(I309),COLUMN($P309)-COLUMN(I309)+1)</f>
        <v>392</v>
      </c>
      <c r="J309" s="6">
        <f>INDEX('Rm, МПа'!$D:$P,ROW(J309),COLUMN($P309)-COLUMN(J309)+1)</f>
        <v>392</v>
      </c>
      <c r="K309" s="6">
        <f>INDEX('Rm, МПа'!$D:$P,ROW(K309),COLUMN($P309)-COLUMN(K309)+1)</f>
        <v>392</v>
      </c>
      <c r="L309" s="6">
        <f>INDEX('Rm, МПа'!$D:$P,ROW(L309),COLUMN($P309)-COLUMN(L309)+1)</f>
        <v>392</v>
      </c>
      <c r="M309" s="6">
        <f>INDEX('Rm, МПа'!$D:$P,ROW(M309),COLUMN($P309)-COLUMN(M309)+1)</f>
        <v>412</v>
      </c>
      <c r="N309" s="6">
        <f>INDEX('Rm, МПа'!$D:$P,ROW(N309),COLUMN($P309)-COLUMN(N309)+1)</f>
        <v>432</v>
      </c>
      <c r="O309" s="6">
        <f>INDEX('Rm, МПа'!$D:$P,ROW(O309),COLUMN($P309)-COLUMN(O309)+1)</f>
        <v>491</v>
      </c>
      <c r="P309" s="16">
        <f>INDEX('Rm, МПа'!$D:$P,ROW(P309),COLUMN($P309)-COLUMN(P309)+1)</f>
        <v>510</v>
      </c>
      <c r="Q309" s="15">
        <f>INDEX('Rp0,2, МПа'!$D:$P,ROW(D309),COLUMN($P309)-COLUMN(D309)+1)</f>
        <v>118</v>
      </c>
      <c r="R309" s="6">
        <f>INDEX('Rp0,2, МПа'!$D:$P,ROW(E309),COLUMN($P309)-COLUMN(E309)+1)</f>
        <v>128</v>
      </c>
      <c r="S309" s="6">
        <f>INDEX('Rp0,2, МПа'!$D:$P,ROW(F309),COLUMN($P309)-COLUMN(F309)+1)</f>
        <v>128</v>
      </c>
      <c r="T309" s="6">
        <f>INDEX('Rp0,2, МПа'!$D:$P,ROW(G309),COLUMN($P309)-COLUMN(G309)+1)</f>
        <v>137</v>
      </c>
      <c r="U309" s="6">
        <f>INDEX('Rp0,2, МПа'!$D:$P,ROW(H309),COLUMN($P309)-COLUMN(H309)+1)</f>
        <v>147</v>
      </c>
      <c r="V309" s="6">
        <f>INDEX('Rp0,2, МПа'!$D:$P,ROW(I309),COLUMN($P309)-COLUMN(I309)+1)</f>
        <v>157</v>
      </c>
      <c r="W309" s="6">
        <f>INDEX('Rp0,2, МПа'!$D:$P,ROW(J309),COLUMN($P309)-COLUMN(J309)+1)</f>
        <v>157</v>
      </c>
      <c r="X309" s="6">
        <f>INDEX('Rp0,2, МПа'!$D:$P,ROW(K309),COLUMN($P309)-COLUMN(K309)+1)</f>
        <v>157</v>
      </c>
      <c r="Y309" s="6">
        <f>INDEX('Rp0,2, МПа'!$D:$P,ROW(L309),COLUMN($P309)-COLUMN(L309)+1)</f>
        <v>167</v>
      </c>
      <c r="Z309" s="6">
        <f>INDEX('Rp0,2, МПа'!$D:$P,ROW(M309),COLUMN($P309)-COLUMN(M309)+1)</f>
        <v>167</v>
      </c>
      <c r="AA309" s="6">
        <f>INDEX('Rp0,2, МПа'!$D:$P,ROW(N309),COLUMN($P309)-COLUMN(N309)+1)</f>
        <v>177</v>
      </c>
      <c r="AB309" s="6">
        <f>INDEX('Rp0,2, МПа'!$D:$P,ROW(O309),COLUMN($P309)-COLUMN(O309)+1)</f>
        <v>196</v>
      </c>
      <c r="AC309" s="16">
        <f>INDEX('Rp0,2, МПа'!$D:$P,ROW(P309),COLUMN($P309)-COLUMN(P309)+1)</f>
        <v>206</v>
      </c>
    </row>
    <row r="310" spans="1:29" ht="25.5" x14ac:dyDescent="0.25">
      <c r="A310" s="10" t="str">
        <f>INDEX('Обработка исходного'!B:B,ROW($B$3)+4*(ROW($B310)-ROW($B$3)))</f>
        <v>Сталь хромоникелевая коррозионно-стойкого аустенитного класса</v>
      </c>
      <c r="B310" s="10" t="str">
        <f>INDEX('Обработка исходного'!D:D,ROW($B$3)+4*(ROW($B310)-ROW($B$3)))</f>
        <v>08Х18Н12Т</v>
      </c>
      <c r="C310" s="10" t="str">
        <f>IF(ISBLANK(INDEX('Обработка исходного'!E:E,ROW($B$3)+4*(ROW($B310)-ROW($B$3)))),"",INDEX('Обработка исходного'!E:E,ROW($B$3)+4*(ROW($B310)-ROW($B$3))))</f>
        <v>Поковки, листы листовые и объемные штамповки, ковано-катаные заготовки толщиной до 60 мм</v>
      </c>
      <c r="D310" s="15">
        <f>INDEX('Rm, МПа'!$D:$P,ROW(D310),COLUMN($P310)-COLUMN(D310)+1)</f>
        <v>294</v>
      </c>
      <c r="E310" s="6">
        <f>INDEX('Rm, МПа'!$D:$P,ROW(E310),COLUMN($P310)-COLUMN(E310)+1)</f>
        <v>323</v>
      </c>
      <c r="F310" s="6">
        <f>INDEX('Rm, МПа'!$D:$P,ROW(F310),COLUMN($P310)-COLUMN(F310)+1)</f>
        <v>353</v>
      </c>
      <c r="G310" s="6">
        <f>INDEX('Rm, МПа'!$D:$P,ROW(G310),COLUMN($P310)-COLUMN(G310)+1)</f>
        <v>353</v>
      </c>
      <c r="H310" s="6">
        <f>INDEX('Rm, МПа'!$D:$P,ROW(H310),COLUMN($P310)-COLUMN(H310)+1)</f>
        <v>353</v>
      </c>
      <c r="I310" s="6">
        <f>INDEX('Rm, МПа'!$D:$P,ROW(I310),COLUMN($P310)-COLUMN(I310)+1)</f>
        <v>353</v>
      </c>
      <c r="J310" s="6">
        <f>INDEX('Rm, МПа'!$D:$P,ROW(J310),COLUMN($P310)-COLUMN(J310)+1)</f>
        <v>373</v>
      </c>
      <c r="K310" s="6">
        <f>INDEX('Rm, МПа'!$D:$P,ROW(K310),COLUMN($P310)-COLUMN(K310)+1)</f>
        <v>373</v>
      </c>
      <c r="L310" s="6">
        <f>INDEX('Rm, МПа'!$D:$P,ROW(L310),COLUMN($P310)-COLUMN(L310)+1)</f>
        <v>373</v>
      </c>
      <c r="M310" s="6">
        <f>INDEX('Rm, МПа'!$D:$P,ROW(M310),COLUMN($P310)-COLUMN(M310)+1)</f>
        <v>392</v>
      </c>
      <c r="N310" s="6">
        <f>INDEX('Rm, МПа'!$D:$P,ROW(N310),COLUMN($P310)-COLUMN(N310)+1)</f>
        <v>412</v>
      </c>
      <c r="O310" s="6">
        <f>INDEX('Rm, МПа'!$D:$P,ROW(O310),COLUMN($P310)-COLUMN(O310)+1)</f>
        <v>471</v>
      </c>
      <c r="P310" s="16">
        <f>INDEX('Rm, МПа'!$D:$P,ROW(P310),COLUMN($P310)-COLUMN(P310)+1)</f>
        <v>491</v>
      </c>
      <c r="Q310" s="15">
        <f>INDEX('Rp0,2, МПа'!$D:$P,ROW(D310),COLUMN($P310)-COLUMN(D310)+1)</f>
        <v>108</v>
      </c>
      <c r="R310" s="6">
        <f>INDEX('Rp0,2, МПа'!$D:$P,ROW(E310),COLUMN($P310)-COLUMN(E310)+1)</f>
        <v>118</v>
      </c>
      <c r="S310" s="6">
        <f>INDEX('Rp0,2, МПа'!$D:$P,ROW(F310),COLUMN($P310)-COLUMN(F310)+1)</f>
        <v>118</v>
      </c>
      <c r="T310" s="6">
        <f>INDEX('Rp0,2, МПа'!$D:$P,ROW(G310),COLUMN($P310)-COLUMN(G310)+1)</f>
        <v>128</v>
      </c>
      <c r="U310" s="6">
        <f>INDEX('Rp0,2, МПа'!$D:$P,ROW(H310),COLUMN($P310)-COLUMN(H310)+1)</f>
        <v>137</v>
      </c>
      <c r="V310" s="6">
        <f>INDEX('Rp0,2, МПа'!$D:$P,ROW(I310),COLUMN($P310)-COLUMN(I310)+1)</f>
        <v>147</v>
      </c>
      <c r="W310" s="6">
        <f>INDEX('Rp0,2, МПа'!$D:$P,ROW(J310),COLUMN($P310)-COLUMN(J310)+1)</f>
        <v>147</v>
      </c>
      <c r="X310" s="6">
        <f>INDEX('Rp0,2, МПа'!$D:$P,ROW(K310),COLUMN($P310)-COLUMN(K310)+1)</f>
        <v>147</v>
      </c>
      <c r="Y310" s="6">
        <f>INDEX('Rp0,2, МПа'!$D:$P,ROW(L310),COLUMN($P310)-COLUMN(L310)+1)</f>
        <v>157</v>
      </c>
      <c r="Z310" s="6">
        <f>INDEX('Rp0,2, МПа'!$D:$P,ROW(M310),COLUMN($P310)-COLUMN(M310)+1)</f>
        <v>157</v>
      </c>
      <c r="AA310" s="6">
        <f>INDEX('Rp0,2, МПа'!$D:$P,ROW(N310),COLUMN($P310)-COLUMN(N310)+1)</f>
        <v>167</v>
      </c>
      <c r="AB310" s="6">
        <f>INDEX('Rp0,2, МПа'!$D:$P,ROW(O310),COLUMN($P310)-COLUMN(O310)+1)</f>
        <v>196</v>
      </c>
      <c r="AC310" s="16">
        <f>INDEX('Rp0,2, МПа'!$D:$P,ROW(P310),COLUMN($P310)-COLUMN(P310)+1)</f>
        <v>196</v>
      </c>
    </row>
    <row r="311" spans="1:29" ht="25.5" x14ac:dyDescent="0.25">
      <c r="A311" s="10" t="str">
        <f>INDEX('Обработка исходного'!B:B,ROW($B$3)+4*(ROW($B311)-ROW($B$3)))</f>
        <v>Сталь хромоникелевая коррозионно-стойкого аустенитного класса</v>
      </c>
      <c r="B311" s="10" t="str">
        <f>INDEX('Обработка исходного'!D:D,ROW($B$3)+4*(ROW($B311)-ROW($B$3)))</f>
        <v>08Х18Н12Т</v>
      </c>
      <c r="C311" s="10" t="str">
        <f>IF(ISBLANK(INDEX('Обработка исходного'!E:E,ROW($B$3)+4*(ROW($B311)-ROW($B$3)))),"",INDEX('Обработка исходного'!E:E,ROW($B$3)+4*(ROW($B311)-ROW($B$3))))</f>
        <v>Поковки, листы листовые и объемные штамповки, ковано-катаные заготовки толщиной от 60 до 300 мм</v>
      </c>
      <c r="D311" s="15">
        <f>INDEX('Rm, МПа'!$D:$P,ROW(D311),COLUMN($P311)-COLUMN(D311)+1)</f>
        <v>294</v>
      </c>
      <c r="E311" s="6">
        <f>INDEX('Rm, МПа'!$D:$P,ROW(E311),COLUMN($P311)-COLUMN(E311)+1)</f>
        <v>323</v>
      </c>
      <c r="F311" s="6">
        <f>INDEX('Rm, МПа'!$D:$P,ROW(F311),COLUMN($P311)-COLUMN(F311)+1)</f>
        <v>353</v>
      </c>
      <c r="G311" s="6">
        <f>INDEX('Rm, МПа'!$D:$P,ROW(G311),COLUMN($P311)-COLUMN(G311)+1)</f>
        <v>353</v>
      </c>
      <c r="H311" s="6">
        <f>INDEX('Rm, МПа'!$D:$P,ROW(H311),COLUMN($P311)-COLUMN(H311)+1)</f>
        <v>353</v>
      </c>
      <c r="I311" s="6">
        <f>INDEX('Rm, МПа'!$D:$P,ROW(I311),COLUMN($P311)-COLUMN(I311)+1)</f>
        <v>353</v>
      </c>
      <c r="J311" s="6">
        <f>INDEX('Rm, МПа'!$D:$P,ROW(J311),COLUMN($P311)-COLUMN(J311)+1)</f>
        <v>373</v>
      </c>
      <c r="K311" s="6">
        <f>INDEX('Rm, МПа'!$D:$P,ROW(K311),COLUMN($P311)-COLUMN(K311)+1)</f>
        <v>373</v>
      </c>
      <c r="L311" s="6">
        <f>INDEX('Rm, МПа'!$D:$P,ROW(L311),COLUMN($P311)-COLUMN(L311)+1)</f>
        <v>373</v>
      </c>
      <c r="M311" s="6">
        <f>INDEX('Rm, МПа'!$D:$P,ROW(M311),COLUMN($P311)-COLUMN(M311)+1)</f>
        <v>392</v>
      </c>
      <c r="N311" s="6">
        <f>INDEX('Rm, МПа'!$D:$P,ROW(N311),COLUMN($P311)-COLUMN(N311)+1)</f>
        <v>412</v>
      </c>
      <c r="O311" s="6">
        <f>INDEX('Rm, МПа'!$D:$P,ROW(O311),COLUMN($P311)-COLUMN(O311)+1)</f>
        <v>471</v>
      </c>
      <c r="P311" s="16">
        <f>INDEX('Rm, МПа'!$D:$P,ROW(P311),COLUMN($P311)-COLUMN(P311)+1)</f>
        <v>491</v>
      </c>
      <c r="Q311" s="15">
        <f>INDEX('Rp0,2, МПа'!$D:$P,ROW(D311),COLUMN($P311)-COLUMN(D311)+1)</f>
        <v>108</v>
      </c>
      <c r="R311" s="6">
        <f>INDEX('Rp0,2, МПа'!$D:$P,ROW(E311),COLUMN($P311)-COLUMN(E311)+1)</f>
        <v>118</v>
      </c>
      <c r="S311" s="6">
        <f>INDEX('Rp0,2, МПа'!$D:$P,ROW(F311),COLUMN($P311)-COLUMN(F311)+1)</f>
        <v>118</v>
      </c>
      <c r="T311" s="6">
        <f>INDEX('Rp0,2, МПа'!$D:$P,ROW(G311),COLUMN($P311)-COLUMN(G311)+1)</f>
        <v>128</v>
      </c>
      <c r="U311" s="6">
        <f>INDEX('Rp0,2, МПа'!$D:$P,ROW(H311),COLUMN($P311)-COLUMN(H311)+1)</f>
        <v>137</v>
      </c>
      <c r="V311" s="6">
        <f>INDEX('Rp0,2, МПа'!$D:$P,ROW(I311),COLUMN($P311)-COLUMN(I311)+1)</f>
        <v>147</v>
      </c>
      <c r="W311" s="6">
        <f>INDEX('Rp0,2, МПа'!$D:$P,ROW(J311),COLUMN($P311)-COLUMN(J311)+1)</f>
        <v>147</v>
      </c>
      <c r="X311" s="6">
        <f>INDEX('Rp0,2, МПа'!$D:$P,ROW(K311),COLUMN($P311)-COLUMN(K311)+1)</f>
        <v>147</v>
      </c>
      <c r="Y311" s="6">
        <f>INDEX('Rp0,2, МПа'!$D:$P,ROW(L311),COLUMN($P311)-COLUMN(L311)+1)</f>
        <v>157</v>
      </c>
      <c r="Z311" s="6">
        <f>INDEX('Rp0,2, МПа'!$D:$P,ROW(M311),COLUMN($P311)-COLUMN(M311)+1)</f>
        <v>157</v>
      </c>
      <c r="AA311" s="6">
        <f>INDEX('Rp0,2, МПа'!$D:$P,ROW(N311),COLUMN($P311)-COLUMN(N311)+1)</f>
        <v>167</v>
      </c>
      <c r="AB311" s="6">
        <f>INDEX('Rp0,2, МПа'!$D:$P,ROW(O311),COLUMN($P311)-COLUMN(O311)+1)</f>
        <v>196</v>
      </c>
      <c r="AC311" s="16">
        <f>INDEX('Rp0,2, МПа'!$D:$P,ROW(P311),COLUMN($P311)-COLUMN(P311)+1)</f>
        <v>196</v>
      </c>
    </row>
    <row r="312" spans="1:29" x14ac:dyDescent="0.25">
      <c r="A312" s="10" t="str">
        <f>INDEX('Обработка исходного'!B:B,ROW($B$3)+4*(ROW($B312)-ROW($B$3)))</f>
        <v>Сталь хромоникелевая коррозионно-стойкого аустенитного класса</v>
      </c>
      <c r="B312" s="10" t="str">
        <f>INDEX('Обработка исходного'!D:D,ROW($B$3)+4*(ROW($B312)-ROW($B$3)))</f>
        <v>12Х18Н9Т</v>
      </c>
      <c r="C312" s="10" t="str">
        <f>IF(ISBLANK(INDEX('Обработка исходного'!E:E,ROW($B$3)+4*(ROW($B312)-ROW($B$3)))),"",INDEX('Обработка исходного'!E:E,ROW($B$3)+4*(ROW($B312)-ROW($B$3))))</f>
        <v>Заготовки в виде поковок и штамповок для листов и труб, поковки</v>
      </c>
      <c r="D312" s="15">
        <f>INDEX('Rm, МПа'!$D:$P,ROW(D312),COLUMN($P312)-COLUMN(D312)+1)</f>
        <v>294</v>
      </c>
      <c r="E312" s="6">
        <f>INDEX('Rm, МПа'!$D:$P,ROW(E312),COLUMN($P312)-COLUMN(E312)+1)</f>
        <v>333</v>
      </c>
      <c r="F312" s="6">
        <f>INDEX('Rm, МПа'!$D:$P,ROW(F312),COLUMN($P312)-COLUMN(F312)+1)</f>
        <v>363</v>
      </c>
      <c r="G312" s="6">
        <f>INDEX('Rm, МПа'!$D:$P,ROW(G312),COLUMN($P312)-COLUMN(G312)+1)</f>
        <v>373</v>
      </c>
      <c r="H312" s="6">
        <f>INDEX('Rm, МПа'!$D:$P,ROW(H312),COLUMN($P312)-COLUMN(H312)+1)</f>
        <v>373</v>
      </c>
      <c r="I312" s="6">
        <f>INDEX('Rm, МПа'!$D:$P,ROW(I312),COLUMN($P312)-COLUMN(I312)+1)</f>
        <v>383</v>
      </c>
      <c r="J312" s="6">
        <f>INDEX('Rm, МПа'!$D:$P,ROW(J312),COLUMN($P312)-COLUMN(J312)+1)</f>
        <v>392</v>
      </c>
      <c r="K312" s="6">
        <f>INDEX('Rm, МПа'!$D:$P,ROW(K312),COLUMN($P312)-COLUMN(K312)+1)</f>
        <v>392</v>
      </c>
      <c r="L312" s="6">
        <f>INDEX('Rm, МПа'!$D:$P,ROW(L312),COLUMN($P312)-COLUMN(L312)+1)</f>
        <v>392</v>
      </c>
      <c r="M312" s="6">
        <f>INDEX('Rm, МПа'!$D:$P,ROW(M312),COLUMN($P312)-COLUMN(M312)+1)</f>
        <v>412</v>
      </c>
      <c r="N312" s="6">
        <f>INDEX('Rm, МПа'!$D:$P,ROW(N312),COLUMN($P312)-COLUMN(N312)+1)</f>
        <v>432</v>
      </c>
      <c r="O312" s="6">
        <f>INDEX('Rm, МПа'!$D:$P,ROW(O312),COLUMN($P312)-COLUMN(O312)+1)</f>
        <v>500</v>
      </c>
      <c r="P312" s="16">
        <f>INDEX('Rm, МПа'!$D:$P,ROW(P312),COLUMN($P312)-COLUMN(P312)+1)</f>
        <v>520</v>
      </c>
      <c r="Q312" s="15">
        <f>INDEX('Rp0,2, МПа'!$D:$P,ROW(D312),COLUMN($P312)-COLUMN(D312)+1)</f>
        <v>108</v>
      </c>
      <c r="R312" s="6">
        <f>INDEX('Rp0,2, МПа'!$D:$P,ROW(E312),COLUMN($P312)-COLUMN(E312)+1)</f>
        <v>118</v>
      </c>
      <c r="S312" s="6">
        <f>INDEX('Rp0,2, МПа'!$D:$P,ROW(F312),COLUMN($P312)-COLUMN(F312)+1)</f>
        <v>118</v>
      </c>
      <c r="T312" s="6">
        <f>INDEX('Rp0,2, МПа'!$D:$P,ROW(G312),COLUMN($P312)-COLUMN(G312)+1)</f>
        <v>128</v>
      </c>
      <c r="U312" s="6">
        <f>INDEX('Rp0,2, МПа'!$D:$P,ROW(H312),COLUMN($P312)-COLUMN(H312)+1)</f>
        <v>137</v>
      </c>
      <c r="V312" s="6">
        <f>INDEX('Rp0,2, МПа'!$D:$P,ROW(I312),COLUMN($P312)-COLUMN(I312)+1)</f>
        <v>147</v>
      </c>
      <c r="W312" s="6">
        <f>INDEX('Rp0,2, МПа'!$D:$P,ROW(J312),COLUMN($P312)-COLUMN(J312)+1)</f>
        <v>147</v>
      </c>
      <c r="X312" s="6">
        <f>INDEX('Rp0,2, МПа'!$D:$P,ROW(K312),COLUMN($P312)-COLUMN(K312)+1)</f>
        <v>147</v>
      </c>
      <c r="Y312" s="6">
        <f>INDEX('Rp0,2, МПа'!$D:$P,ROW(L312),COLUMN($P312)-COLUMN(L312)+1)</f>
        <v>157</v>
      </c>
      <c r="Z312" s="6">
        <f>INDEX('Rp0,2, МПа'!$D:$P,ROW(M312),COLUMN($P312)-COLUMN(M312)+1)</f>
        <v>157</v>
      </c>
      <c r="AA312" s="6">
        <f>INDEX('Rp0,2, МПа'!$D:$P,ROW(N312),COLUMN($P312)-COLUMN(N312)+1)</f>
        <v>167</v>
      </c>
      <c r="AB312" s="6">
        <f>INDEX('Rp0,2, МПа'!$D:$P,ROW(O312),COLUMN($P312)-COLUMN(O312)+1)</f>
        <v>196</v>
      </c>
      <c r="AC312" s="16">
        <f>INDEX('Rp0,2, МПа'!$D:$P,ROW(P312),COLUMN($P312)-COLUMN(P312)+1)</f>
        <v>196</v>
      </c>
    </row>
    <row r="313" spans="1:29" x14ac:dyDescent="0.25">
      <c r="A313" s="10" t="str">
        <f>INDEX('Обработка исходного'!B:B,ROW($B$3)+4*(ROW($B313)-ROW($B$3)))</f>
        <v>Сталь хромоникелевая коррозионно-стойкого аустенитного класса</v>
      </c>
      <c r="B313" s="10" t="str">
        <f>INDEX('Обработка исходного'!D:D,ROW($B$3)+4*(ROW($B313)-ROW($B$3)))</f>
        <v>12Х18Н9Т</v>
      </c>
      <c r="C313" s="10" t="str">
        <f>IF(ISBLANK(INDEX('Обработка исходного'!E:E,ROW($B$3)+4*(ROW($B313)-ROW($B$3)))),"",INDEX('Обработка исходного'!E:E,ROW($B$3)+4*(ROW($B313)-ROW($B$3))))</f>
        <v>Листы толщиной от 0,5 до 160 мм</v>
      </c>
      <c r="D313" s="15">
        <f>INDEX('Rm, МПа'!$D:$P,ROW(D313),COLUMN($P313)-COLUMN(D313)+1)</f>
        <v>294</v>
      </c>
      <c r="E313" s="6">
        <f>INDEX('Rm, МПа'!$D:$P,ROW(E313),COLUMN($P313)-COLUMN(E313)+1)</f>
        <v>343</v>
      </c>
      <c r="F313" s="6">
        <f>INDEX('Rm, МПа'!$D:$P,ROW(F313),COLUMN($P313)-COLUMN(F313)+1)</f>
        <v>373</v>
      </c>
      <c r="G313" s="6">
        <f>INDEX('Rm, МПа'!$D:$P,ROW(G313),COLUMN($P313)-COLUMN(G313)+1)</f>
        <v>383</v>
      </c>
      <c r="H313" s="6">
        <f>INDEX('Rm, МПа'!$D:$P,ROW(H313),COLUMN($P313)-COLUMN(H313)+1)</f>
        <v>383</v>
      </c>
      <c r="I313" s="6">
        <f>INDEX('Rm, МПа'!$D:$P,ROW(I313),COLUMN($P313)-COLUMN(I313)+1)</f>
        <v>392</v>
      </c>
      <c r="J313" s="6">
        <f>INDEX('Rm, МПа'!$D:$P,ROW(J313),COLUMN($P313)-COLUMN(J313)+1)</f>
        <v>402</v>
      </c>
      <c r="K313" s="6">
        <f>INDEX('Rm, МПа'!$D:$P,ROW(K313),COLUMN($P313)-COLUMN(K313)+1)</f>
        <v>402</v>
      </c>
      <c r="L313" s="6">
        <f>INDEX('Rm, МПа'!$D:$P,ROW(L313),COLUMN($P313)-COLUMN(L313)+1)</f>
        <v>402</v>
      </c>
      <c r="M313" s="6">
        <f>INDEX('Rm, МПа'!$D:$P,ROW(M313),COLUMN($P313)-COLUMN(M313)+1)</f>
        <v>422</v>
      </c>
      <c r="N313" s="6">
        <f>INDEX('Rm, МПа'!$D:$P,ROW(N313),COLUMN($P313)-COLUMN(N313)+1)</f>
        <v>441</v>
      </c>
      <c r="O313" s="6">
        <f>INDEX('Rm, МПа'!$D:$P,ROW(O313),COLUMN($P313)-COLUMN(O313)+1)</f>
        <v>510</v>
      </c>
      <c r="P313" s="16">
        <f>INDEX('Rm, МПа'!$D:$P,ROW(P313),COLUMN($P313)-COLUMN(P313)+1)</f>
        <v>530</v>
      </c>
      <c r="Q313" s="15">
        <f>INDEX('Rp0,2, МПа'!$D:$P,ROW(D313),COLUMN($P313)-COLUMN(D313)+1)</f>
        <v>128</v>
      </c>
      <c r="R313" s="6">
        <f>INDEX('Rp0,2, МПа'!$D:$P,ROW(E313),COLUMN($P313)-COLUMN(E313)+1)</f>
        <v>137</v>
      </c>
      <c r="S313" s="6">
        <f>INDEX('Rp0,2, МПа'!$D:$P,ROW(F313),COLUMN($P313)-COLUMN(F313)+1)</f>
        <v>137</v>
      </c>
      <c r="T313" s="6">
        <f>INDEX('Rp0,2, МПа'!$D:$P,ROW(G313),COLUMN($P313)-COLUMN(G313)+1)</f>
        <v>157</v>
      </c>
      <c r="U313" s="6">
        <f>INDEX('Rp0,2, МПа'!$D:$P,ROW(H313),COLUMN($P313)-COLUMN(H313)+1)</f>
        <v>167</v>
      </c>
      <c r="V313" s="6">
        <f>INDEX('Rp0,2, МПа'!$D:$P,ROW(I313),COLUMN($P313)-COLUMN(I313)+1)</f>
        <v>177</v>
      </c>
      <c r="W313" s="6">
        <f>INDEX('Rp0,2, МПа'!$D:$P,ROW(J313),COLUMN($P313)-COLUMN(J313)+1)</f>
        <v>177</v>
      </c>
      <c r="X313" s="6">
        <f>INDEX('Rp0,2, МПа'!$D:$P,ROW(K313),COLUMN($P313)-COLUMN(K313)+1)</f>
        <v>177</v>
      </c>
      <c r="Y313" s="6">
        <f>INDEX('Rp0,2, МПа'!$D:$P,ROW(L313),COLUMN($P313)-COLUMN(L313)+1)</f>
        <v>186</v>
      </c>
      <c r="Z313" s="6">
        <f>INDEX('Rp0,2, МПа'!$D:$P,ROW(M313),COLUMN($P313)-COLUMN(M313)+1)</f>
        <v>186</v>
      </c>
      <c r="AA313" s="6">
        <f>INDEX('Rp0,2, МПа'!$D:$P,ROW(N313),COLUMN($P313)-COLUMN(N313)+1)</f>
        <v>196</v>
      </c>
      <c r="AB313" s="6">
        <f>INDEX('Rp0,2, МПа'!$D:$P,ROW(O313),COLUMN($P313)-COLUMN(O313)+1)</f>
        <v>235</v>
      </c>
      <c r="AC313" s="16">
        <f>INDEX('Rp0,2, МПа'!$D:$P,ROW(P313),COLUMN($P313)-COLUMN(P313)+1)</f>
        <v>235</v>
      </c>
    </row>
    <row r="314" spans="1:29" ht="25.5" x14ac:dyDescent="0.25">
      <c r="A314" s="10" t="str">
        <f>INDEX('Обработка исходного'!B:B,ROW($B$3)+4*(ROW($B314)-ROW($B$3)))</f>
        <v>Сталь хромоникелевая коррозионно-стойкого аустенитного класса</v>
      </c>
      <c r="B314" s="10" t="str">
        <f>INDEX('Обработка исходного'!D:D,ROW($B$3)+4*(ROW($B314)-ROW($B$3)))</f>
        <v>12Х18Н9Т</v>
      </c>
      <c r="C314" s="10" t="str">
        <f>IF(ISBLANK(INDEX('Обработка исходного'!E:E,ROW($B$3)+4*(ROW($B314)-ROW($B$3)))),"",INDEX('Обработка исходного'!E:E,ROW($B$3)+4*(ROW($B314)-ROW($B$3))))</f>
        <v>Горячекатаная и кованая сталь диаметром, стороной квадрата или толщиной до 60 мм</v>
      </c>
      <c r="D314" s="15">
        <f>INDEX('Rm, МПа'!$D:$P,ROW(D314),COLUMN($P314)-COLUMN(D314)+1)</f>
        <v>304</v>
      </c>
      <c r="E314" s="6">
        <f>INDEX('Rm, МПа'!$D:$P,ROW(E314),COLUMN($P314)-COLUMN(E314)+1)</f>
        <v>353</v>
      </c>
      <c r="F314" s="6">
        <f>INDEX('Rm, МПа'!$D:$P,ROW(F314),COLUMN($P314)-COLUMN(F314)+1)</f>
        <v>383</v>
      </c>
      <c r="G314" s="6">
        <f>INDEX('Rm, МПа'!$D:$P,ROW(G314),COLUMN($P314)-COLUMN(G314)+1)</f>
        <v>392</v>
      </c>
      <c r="H314" s="6">
        <f>INDEX('Rm, МПа'!$D:$P,ROW(H314),COLUMN($P314)-COLUMN(H314)+1)</f>
        <v>392</v>
      </c>
      <c r="I314" s="6">
        <f>INDEX('Rm, МПа'!$D:$P,ROW(I314),COLUMN($P314)-COLUMN(I314)+1)</f>
        <v>402</v>
      </c>
      <c r="J314" s="6">
        <f>INDEX('Rm, МПа'!$D:$P,ROW(J314),COLUMN($P314)-COLUMN(J314)+1)</f>
        <v>412</v>
      </c>
      <c r="K314" s="6">
        <f>INDEX('Rm, МПа'!$D:$P,ROW(K314),COLUMN($P314)-COLUMN(K314)+1)</f>
        <v>412</v>
      </c>
      <c r="L314" s="6">
        <f>INDEX('Rm, МПа'!$D:$P,ROW(L314),COLUMN($P314)-COLUMN(L314)+1)</f>
        <v>412</v>
      </c>
      <c r="M314" s="6">
        <f>INDEX('Rm, МПа'!$D:$P,ROW(M314),COLUMN($P314)-COLUMN(M314)+1)</f>
        <v>432</v>
      </c>
      <c r="N314" s="6">
        <f>INDEX('Rm, МПа'!$D:$P,ROW(N314),COLUMN($P314)-COLUMN(N314)+1)</f>
        <v>451</v>
      </c>
      <c r="O314" s="6">
        <f>INDEX('Rm, МПа'!$D:$P,ROW(O314),COLUMN($P314)-COLUMN(O314)+1)</f>
        <v>520</v>
      </c>
      <c r="P314" s="16">
        <f>INDEX('Rm, МПа'!$D:$P,ROW(P314),COLUMN($P314)-COLUMN(P314)+1)</f>
        <v>540</v>
      </c>
      <c r="Q314" s="15">
        <f>INDEX('Rp0,2, МПа'!$D:$P,ROW(D314),COLUMN($P314)-COLUMN(D314)+1)</f>
        <v>108</v>
      </c>
      <c r="R314" s="6">
        <f>INDEX('Rp0,2, МПа'!$D:$P,ROW(E314),COLUMN($P314)-COLUMN(E314)+1)</f>
        <v>118</v>
      </c>
      <c r="S314" s="6">
        <f>INDEX('Rp0,2, МПа'!$D:$P,ROW(F314),COLUMN($P314)-COLUMN(F314)+1)</f>
        <v>118</v>
      </c>
      <c r="T314" s="6">
        <f>INDEX('Rp0,2, МПа'!$D:$P,ROW(G314),COLUMN($P314)-COLUMN(G314)+1)</f>
        <v>128</v>
      </c>
      <c r="U314" s="6">
        <f>INDEX('Rp0,2, МПа'!$D:$P,ROW(H314),COLUMN($P314)-COLUMN(H314)+1)</f>
        <v>137</v>
      </c>
      <c r="V314" s="6">
        <f>INDEX('Rp0,2, МПа'!$D:$P,ROW(I314),COLUMN($P314)-COLUMN(I314)+1)</f>
        <v>147</v>
      </c>
      <c r="W314" s="6">
        <f>INDEX('Rp0,2, МПа'!$D:$P,ROW(J314),COLUMN($P314)-COLUMN(J314)+1)</f>
        <v>147</v>
      </c>
      <c r="X314" s="6">
        <f>INDEX('Rp0,2, МПа'!$D:$P,ROW(K314),COLUMN($P314)-COLUMN(K314)+1)</f>
        <v>147</v>
      </c>
      <c r="Y314" s="6">
        <f>INDEX('Rp0,2, МПа'!$D:$P,ROW(L314),COLUMN($P314)-COLUMN(L314)+1)</f>
        <v>157</v>
      </c>
      <c r="Z314" s="6">
        <f>INDEX('Rp0,2, МПа'!$D:$P,ROW(M314),COLUMN($P314)-COLUMN(M314)+1)</f>
        <v>157</v>
      </c>
      <c r="AA314" s="6">
        <f>INDEX('Rp0,2, МПа'!$D:$P,ROW(N314),COLUMN($P314)-COLUMN(N314)+1)</f>
        <v>167</v>
      </c>
      <c r="AB314" s="6">
        <f>INDEX('Rp0,2, МПа'!$D:$P,ROW(O314),COLUMN($P314)-COLUMN(O314)+1)</f>
        <v>196</v>
      </c>
      <c r="AC314" s="16">
        <f>INDEX('Rp0,2, МПа'!$D:$P,ROW(P314),COLUMN($P314)-COLUMN(P314)+1)</f>
        <v>196</v>
      </c>
    </row>
    <row r="315" spans="1:29" ht="25.5" x14ac:dyDescent="0.25">
      <c r="A315" s="10" t="str">
        <f>INDEX('Обработка исходного'!B:B,ROW($B$3)+4*(ROW($B315)-ROW($B$3)))</f>
        <v>Сталь хромоникелевая коррозионно-стойкого аустенитного класса</v>
      </c>
      <c r="B315" s="10" t="str">
        <f>INDEX('Обработка исходного'!D:D,ROW($B$3)+4*(ROW($B315)-ROW($B$3)))</f>
        <v>12Х18Н9Т</v>
      </c>
      <c r="C315" s="10" t="str">
        <f>IF(ISBLANK(INDEX('Обработка исходного'!E:E,ROW($B$3)+4*(ROW($B315)-ROW($B$3)))),"",INDEX('Обработка исходного'!E:E,ROW($B$3)+4*(ROW($B315)-ROW($B$3))))</f>
        <v>Горячекатаная и кованая сталь диаметром, стороной квадрата или толщиной от 60 до 100 мм</v>
      </c>
      <c r="D315" s="15">
        <f>INDEX('Rm, МПа'!$D:$P,ROW(D315),COLUMN($P315)-COLUMN(D315)+1)</f>
        <v>304</v>
      </c>
      <c r="E315" s="6">
        <f>INDEX('Rm, МПа'!$D:$P,ROW(E315),COLUMN($P315)-COLUMN(E315)+1)</f>
        <v>353</v>
      </c>
      <c r="F315" s="6">
        <f>INDEX('Rm, МПа'!$D:$P,ROW(F315),COLUMN($P315)-COLUMN(F315)+1)</f>
        <v>383</v>
      </c>
      <c r="G315" s="6">
        <f>INDEX('Rm, МПа'!$D:$P,ROW(G315),COLUMN($P315)-COLUMN(G315)+1)</f>
        <v>392</v>
      </c>
      <c r="H315" s="6">
        <f>INDEX('Rm, МПа'!$D:$P,ROW(H315),COLUMN($P315)-COLUMN(H315)+1)</f>
        <v>392</v>
      </c>
      <c r="I315" s="6">
        <f>INDEX('Rm, МПа'!$D:$P,ROW(I315),COLUMN($P315)-COLUMN(I315)+1)</f>
        <v>402</v>
      </c>
      <c r="J315" s="6">
        <f>INDEX('Rm, МПа'!$D:$P,ROW(J315),COLUMN($P315)-COLUMN(J315)+1)</f>
        <v>412</v>
      </c>
      <c r="K315" s="6">
        <f>INDEX('Rm, МПа'!$D:$P,ROW(K315),COLUMN($P315)-COLUMN(K315)+1)</f>
        <v>412</v>
      </c>
      <c r="L315" s="6">
        <f>INDEX('Rm, МПа'!$D:$P,ROW(L315),COLUMN($P315)-COLUMN(L315)+1)</f>
        <v>412</v>
      </c>
      <c r="M315" s="6">
        <f>INDEX('Rm, МПа'!$D:$P,ROW(M315),COLUMN($P315)-COLUMN(M315)+1)</f>
        <v>432</v>
      </c>
      <c r="N315" s="6">
        <f>INDEX('Rm, МПа'!$D:$P,ROW(N315),COLUMN($P315)-COLUMN(N315)+1)</f>
        <v>451</v>
      </c>
      <c r="O315" s="6">
        <f>INDEX('Rm, МПа'!$D:$P,ROW(O315),COLUMN($P315)-COLUMN(O315)+1)</f>
        <v>520</v>
      </c>
      <c r="P315" s="16">
        <f>INDEX('Rm, МПа'!$D:$P,ROW(P315),COLUMN($P315)-COLUMN(P315)+1)</f>
        <v>540</v>
      </c>
      <c r="Q315" s="15">
        <f>INDEX('Rp0,2, МПа'!$D:$P,ROW(D315),COLUMN($P315)-COLUMN(D315)+1)</f>
        <v>108</v>
      </c>
      <c r="R315" s="6">
        <f>INDEX('Rp0,2, МПа'!$D:$P,ROW(E315),COLUMN($P315)-COLUMN(E315)+1)</f>
        <v>118</v>
      </c>
      <c r="S315" s="6">
        <f>INDEX('Rp0,2, МПа'!$D:$P,ROW(F315),COLUMN($P315)-COLUMN(F315)+1)</f>
        <v>118</v>
      </c>
      <c r="T315" s="6">
        <f>INDEX('Rp0,2, МПа'!$D:$P,ROW(G315),COLUMN($P315)-COLUMN(G315)+1)</f>
        <v>128</v>
      </c>
      <c r="U315" s="6">
        <f>INDEX('Rp0,2, МПа'!$D:$P,ROW(H315),COLUMN($P315)-COLUMN(H315)+1)</f>
        <v>137</v>
      </c>
      <c r="V315" s="6">
        <f>INDEX('Rp0,2, МПа'!$D:$P,ROW(I315),COLUMN($P315)-COLUMN(I315)+1)</f>
        <v>147</v>
      </c>
      <c r="W315" s="6">
        <f>INDEX('Rp0,2, МПа'!$D:$P,ROW(J315),COLUMN($P315)-COLUMN(J315)+1)</f>
        <v>147</v>
      </c>
      <c r="X315" s="6">
        <f>INDEX('Rp0,2, МПа'!$D:$P,ROW(K315),COLUMN($P315)-COLUMN(K315)+1)</f>
        <v>147</v>
      </c>
      <c r="Y315" s="6">
        <f>INDEX('Rp0,2, МПа'!$D:$P,ROW(L315),COLUMN($P315)-COLUMN(L315)+1)</f>
        <v>157</v>
      </c>
      <c r="Z315" s="6">
        <f>INDEX('Rp0,2, МПа'!$D:$P,ROW(M315),COLUMN($P315)-COLUMN(M315)+1)</f>
        <v>157</v>
      </c>
      <c r="AA315" s="6">
        <f>INDEX('Rp0,2, МПа'!$D:$P,ROW(N315),COLUMN($P315)-COLUMN(N315)+1)</f>
        <v>167</v>
      </c>
      <c r="AB315" s="6">
        <f>INDEX('Rp0,2, МПа'!$D:$P,ROW(O315),COLUMN($P315)-COLUMN(O315)+1)</f>
        <v>196</v>
      </c>
      <c r="AC315" s="16">
        <f>INDEX('Rp0,2, МПа'!$D:$P,ROW(P315),COLUMN($P315)-COLUMN(P315)+1)</f>
        <v>196</v>
      </c>
    </row>
    <row r="316" spans="1:29" ht="25.5" x14ac:dyDescent="0.25">
      <c r="A316" s="10" t="str">
        <f>INDEX('Обработка исходного'!B:B,ROW($B$3)+4*(ROW($B316)-ROW($B$3)))</f>
        <v>Сталь хромоникелевая коррозионно-стойкого аустенитного класса</v>
      </c>
      <c r="B316" s="10" t="str">
        <f>INDEX('Обработка исходного'!D:D,ROW($B$3)+4*(ROW($B316)-ROW($B$3)))</f>
        <v>12Х18Н9Т</v>
      </c>
      <c r="C316" s="10" t="str">
        <f>IF(ISBLANK(INDEX('Обработка исходного'!E:E,ROW($B$3)+4*(ROW($B316)-ROW($B$3)))),"",INDEX('Обработка исходного'!E:E,ROW($B$3)+4*(ROW($B316)-ROW($B$3))))</f>
        <v>Горячекатаная и кованая сталь диаметром, стороной квадрата или толщиной от 100 до 150 мм</v>
      </c>
      <c r="D316" s="15">
        <f>INDEX('Rm, МПа'!$D:$P,ROW(D316),COLUMN($P316)-COLUMN(D316)+1)</f>
        <v>304</v>
      </c>
      <c r="E316" s="6">
        <f>INDEX('Rm, МПа'!$D:$P,ROW(E316),COLUMN($P316)-COLUMN(E316)+1)</f>
        <v>353</v>
      </c>
      <c r="F316" s="6">
        <f>INDEX('Rm, МПа'!$D:$P,ROW(F316),COLUMN($P316)-COLUMN(F316)+1)</f>
        <v>383</v>
      </c>
      <c r="G316" s="6">
        <f>INDEX('Rm, МПа'!$D:$P,ROW(G316),COLUMN($P316)-COLUMN(G316)+1)</f>
        <v>392</v>
      </c>
      <c r="H316" s="6">
        <f>INDEX('Rm, МПа'!$D:$P,ROW(H316),COLUMN($P316)-COLUMN(H316)+1)</f>
        <v>392</v>
      </c>
      <c r="I316" s="6">
        <f>INDEX('Rm, МПа'!$D:$P,ROW(I316),COLUMN($P316)-COLUMN(I316)+1)</f>
        <v>402</v>
      </c>
      <c r="J316" s="6">
        <f>INDEX('Rm, МПа'!$D:$P,ROW(J316),COLUMN($P316)-COLUMN(J316)+1)</f>
        <v>412</v>
      </c>
      <c r="K316" s="6">
        <f>INDEX('Rm, МПа'!$D:$P,ROW(K316),COLUMN($P316)-COLUMN(K316)+1)</f>
        <v>412</v>
      </c>
      <c r="L316" s="6">
        <f>INDEX('Rm, МПа'!$D:$P,ROW(L316),COLUMN($P316)-COLUMN(L316)+1)</f>
        <v>412</v>
      </c>
      <c r="M316" s="6">
        <f>INDEX('Rm, МПа'!$D:$P,ROW(M316),COLUMN($P316)-COLUMN(M316)+1)</f>
        <v>432</v>
      </c>
      <c r="N316" s="6">
        <f>INDEX('Rm, МПа'!$D:$P,ROW(N316),COLUMN($P316)-COLUMN(N316)+1)</f>
        <v>451</v>
      </c>
      <c r="O316" s="6">
        <f>INDEX('Rm, МПа'!$D:$P,ROW(O316),COLUMN($P316)-COLUMN(O316)+1)</f>
        <v>520</v>
      </c>
      <c r="P316" s="16">
        <f>INDEX('Rm, МПа'!$D:$P,ROW(P316),COLUMN($P316)-COLUMN(P316)+1)</f>
        <v>540</v>
      </c>
      <c r="Q316" s="15">
        <f>INDEX('Rp0,2, МПа'!$D:$P,ROW(D316),COLUMN($P316)-COLUMN(D316)+1)</f>
        <v>108</v>
      </c>
      <c r="R316" s="6">
        <f>INDEX('Rp0,2, МПа'!$D:$P,ROW(E316),COLUMN($P316)-COLUMN(E316)+1)</f>
        <v>118</v>
      </c>
      <c r="S316" s="6">
        <f>INDEX('Rp0,2, МПа'!$D:$P,ROW(F316),COLUMN($P316)-COLUMN(F316)+1)</f>
        <v>118</v>
      </c>
      <c r="T316" s="6">
        <f>INDEX('Rp0,2, МПа'!$D:$P,ROW(G316),COLUMN($P316)-COLUMN(G316)+1)</f>
        <v>128</v>
      </c>
      <c r="U316" s="6">
        <f>INDEX('Rp0,2, МПа'!$D:$P,ROW(H316),COLUMN($P316)-COLUMN(H316)+1)</f>
        <v>137</v>
      </c>
      <c r="V316" s="6">
        <f>INDEX('Rp0,2, МПа'!$D:$P,ROW(I316),COLUMN($P316)-COLUMN(I316)+1)</f>
        <v>147</v>
      </c>
      <c r="W316" s="6">
        <f>INDEX('Rp0,2, МПа'!$D:$P,ROW(J316),COLUMN($P316)-COLUMN(J316)+1)</f>
        <v>147</v>
      </c>
      <c r="X316" s="6">
        <f>INDEX('Rp0,2, МПа'!$D:$P,ROW(K316),COLUMN($P316)-COLUMN(K316)+1)</f>
        <v>147</v>
      </c>
      <c r="Y316" s="6">
        <f>INDEX('Rp0,2, МПа'!$D:$P,ROW(L316),COLUMN($P316)-COLUMN(L316)+1)</f>
        <v>157</v>
      </c>
      <c r="Z316" s="6">
        <f>INDEX('Rp0,2, МПа'!$D:$P,ROW(M316),COLUMN($P316)-COLUMN(M316)+1)</f>
        <v>157</v>
      </c>
      <c r="AA316" s="6">
        <f>INDEX('Rp0,2, МПа'!$D:$P,ROW(N316),COLUMN($P316)-COLUMN(N316)+1)</f>
        <v>167</v>
      </c>
      <c r="AB316" s="6">
        <f>INDEX('Rp0,2, МПа'!$D:$P,ROW(O316),COLUMN($P316)-COLUMN(O316)+1)</f>
        <v>196</v>
      </c>
      <c r="AC316" s="16">
        <f>INDEX('Rp0,2, МПа'!$D:$P,ROW(P316),COLUMN($P316)-COLUMN(P316)+1)</f>
        <v>196</v>
      </c>
    </row>
    <row r="317" spans="1:29" x14ac:dyDescent="0.25">
      <c r="A317" s="10" t="str">
        <f>INDEX('Обработка исходного'!B:B,ROW($B$3)+4*(ROW($B317)-ROW($B$3)))</f>
        <v>Сталь хромоникелевая коррозионно-стойкого аустенитного класса</v>
      </c>
      <c r="B317" s="10" t="str">
        <f>INDEX('Обработка исходного'!D:D,ROW($B$3)+4*(ROW($B317)-ROW($B$3)))</f>
        <v>12Х18Н12Т</v>
      </c>
      <c r="C317" s="10" t="str">
        <f>IF(ISBLANK(INDEX('Обработка исходного'!E:E,ROW($B$3)+4*(ROW($B317)-ROW($B$3)))),"",INDEX('Обработка исходного'!E:E,ROW($B$3)+4*(ROW($B317)-ROW($B$3))))</f>
        <v>Заготовки в виде поковок и штамповок для листов и труб, поковки</v>
      </c>
      <c r="D317" s="15">
        <f>INDEX('Rm, МПа'!$D:$P,ROW(D317),COLUMN($P317)-COLUMN(D317)+1)</f>
        <v>294</v>
      </c>
      <c r="E317" s="6">
        <f>INDEX('Rm, МПа'!$D:$P,ROW(E317),COLUMN($P317)-COLUMN(E317)+1)</f>
        <v>333</v>
      </c>
      <c r="F317" s="6">
        <f>INDEX('Rm, МПа'!$D:$P,ROW(F317),COLUMN($P317)-COLUMN(F317)+1)</f>
        <v>363</v>
      </c>
      <c r="G317" s="6">
        <f>INDEX('Rm, МПа'!$D:$P,ROW(G317),COLUMN($P317)-COLUMN(G317)+1)</f>
        <v>373</v>
      </c>
      <c r="H317" s="6">
        <f>INDEX('Rm, МПа'!$D:$P,ROW(H317),COLUMN($P317)-COLUMN(H317)+1)</f>
        <v>373</v>
      </c>
      <c r="I317" s="6">
        <f>INDEX('Rm, МПа'!$D:$P,ROW(I317),COLUMN($P317)-COLUMN(I317)+1)</f>
        <v>383</v>
      </c>
      <c r="J317" s="6">
        <f>INDEX('Rm, МПа'!$D:$P,ROW(J317),COLUMN($P317)-COLUMN(J317)+1)</f>
        <v>392</v>
      </c>
      <c r="K317" s="6">
        <f>INDEX('Rm, МПа'!$D:$P,ROW(K317),COLUMN($P317)-COLUMN(K317)+1)</f>
        <v>392</v>
      </c>
      <c r="L317" s="6">
        <f>INDEX('Rm, МПа'!$D:$P,ROW(L317),COLUMN($P317)-COLUMN(L317)+1)</f>
        <v>392</v>
      </c>
      <c r="M317" s="6">
        <f>INDEX('Rm, МПа'!$D:$P,ROW(M317),COLUMN($P317)-COLUMN(M317)+1)</f>
        <v>412</v>
      </c>
      <c r="N317" s="6">
        <f>INDEX('Rm, МПа'!$D:$P,ROW(N317),COLUMN($P317)-COLUMN(N317)+1)</f>
        <v>432</v>
      </c>
      <c r="O317" s="6">
        <f>INDEX('Rm, МПа'!$D:$P,ROW(O317),COLUMN($P317)-COLUMN(O317)+1)</f>
        <v>500</v>
      </c>
      <c r="P317" s="16">
        <f>INDEX('Rm, МПа'!$D:$P,ROW(P317),COLUMN($P317)-COLUMN(P317)+1)</f>
        <v>520</v>
      </c>
      <c r="Q317" s="15">
        <f>INDEX('Rp0,2, МПа'!$D:$P,ROW(D317),COLUMN($P317)-COLUMN(D317)+1)</f>
        <v>108</v>
      </c>
      <c r="R317" s="6">
        <f>INDEX('Rp0,2, МПа'!$D:$P,ROW(E317),COLUMN($P317)-COLUMN(E317)+1)</f>
        <v>118</v>
      </c>
      <c r="S317" s="6">
        <f>INDEX('Rp0,2, МПа'!$D:$P,ROW(F317),COLUMN($P317)-COLUMN(F317)+1)</f>
        <v>118</v>
      </c>
      <c r="T317" s="6">
        <f>INDEX('Rp0,2, МПа'!$D:$P,ROW(G317),COLUMN($P317)-COLUMN(G317)+1)</f>
        <v>128</v>
      </c>
      <c r="U317" s="6">
        <f>INDEX('Rp0,2, МПа'!$D:$P,ROW(H317),COLUMN($P317)-COLUMN(H317)+1)</f>
        <v>137</v>
      </c>
      <c r="V317" s="6">
        <f>INDEX('Rp0,2, МПа'!$D:$P,ROW(I317),COLUMN($P317)-COLUMN(I317)+1)</f>
        <v>147</v>
      </c>
      <c r="W317" s="6">
        <f>INDEX('Rp0,2, МПа'!$D:$P,ROW(J317),COLUMN($P317)-COLUMN(J317)+1)</f>
        <v>147</v>
      </c>
      <c r="X317" s="6">
        <f>INDEX('Rp0,2, МПа'!$D:$P,ROW(K317),COLUMN($P317)-COLUMN(K317)+1)</f>
        <v>147</v>
      </c>
      <c r="Y317" s="6">
        <f>INDEX('Rp0,2, МПа'!$D:$P,ROW(L317),COLUMN($P317)-COLUMN(L317)+1)</f>
        <v>157</v>
      </c>
      <c r="Z317" s="6">
        <f>INDEX('Rp0,2, МПа'!$D:$P,ROW(M317),COLUMN($P317)-COLUMN(M317)+1)</f>
        <v>157</v>
      </c>
      <c r="AA317" s="6">
        <f>INDEX('Rp0,2, МПа'!$D:$P,ROW(N317),COLUMN($P317)-COLUMN(N317)+1)</f>
        <v>167</v>
      </c>
      <c r="AB317" s="6">
        <f>INDEX('Rp0,2, МПа'!$D:$P,ROW(O317),COLUMN($P317)-COLUMN(O317)+1)</f>
        <v>196</v>
      </c>
      <c r="AC317" s="16">
        <f>INDEX('Rp0,2, МПа'!$D:$P,ROW(P317),COLUMN($P317)-COLUMN(P317)+1)</f>
        <v>196</v>
      </c>
    </row>
    <row r="318" spans="1:29" x14ac:dyDescent="0.25">
      <c r="A318" s="10" t="str">
        <f>INDEX('Обработка исходного'!B:B,ROW($B$3)+4*(ROW($B318)-ROW($B$3)))</f>
        <v>Сталь хромоникелевая коррозионно-стойкого аустенитного класса</v>
      </c>
      <c r="B318" s="10" t="str">
        <f>INDEX('Обработка исходного'!D:D,ROW($B$3)+4*(ROW($B318)-ROW($B$3)))</f>
        <v>12Х18Н12Т</v>
      </c>
      <c r="C318" s="10" t="str">
        <f>IF(ISBLANK(INDEX('Обработка исходного'!E:E,ROW($B$3)+4*(ROW($B318)-ROW($B$3)))),"",INDEX('Обработка исходного'!E:E,ROW($B$3)+4*(ROW($B318)-ROW($B$3))))</f>
        <v>Листы толщиной от 0,5 до 160 мм</v>
      </c>
      <c r="D318" s="15">
        <f>INDEX('Rm, МПа'!$D:$P,ROW(D318),COLUMN($P318)-COLUMN(D318)+1)</f>
        <v>294</v>
      </c>
      <c r="E318" s="6">
        <f>INDEX('Rm, МПа'!$D:$P,ROW(E318),COLUMN($P318)-COLUMN(E318)+1)</f>
        <v>343</v>
      </c>
      <c r="F318" s="6">
        <f>INDEX('Rm, МПа'!$D:$P,ROW(F318),COLUMN($P318)-COLUMN(F318)+1)</f>
        <v>373</v>
      </c>
      <c r="G318" s="6">
        <f>INDEX('Rm, МПа'!$D:$P,ROW(G318),COLUMN($P318)-COLUMN(G318)+1)</f>
        <v>383</v>
      </c>
      <c r="H318" s="6">
        <f>INDEX('Rm, МПа'!$D:$P,ROW(H318),COLUMN($P318)-COLUMN(H318)+1)</f>
        <v>383</v>
      </c>
      <c r="I318" s="6">
        <f>INDEX('Rm, МПа'!$D:$P,ROW(I318),COLUMN($P318)-COLUMN(I318)+1)</f>
        <v>392</v>
      </c>
      <c r="J318" s="6">
        <f>INDEX('Rm, МПа'!$D:$P,ROW(J318),COLUMN($P318)-COLUMN(J318)+1)</f>
        <v>402</v>
      </c>
      <c r="K318" s="6">
        <f>INDEX('Rm, МПа'!$D:$P,ROW(K318),COLUMN($P318)-COLUMN(K318)+1)</f>
        <v>402</v>
      </c>
      <c r="L318" s="6">
        <f>INDEX('Rm, МПа'!$D:$P,ROW(L318),COLUMN($P318)-COLUMN(L318)+1)</f>
        <v>402</v>
      </c>
      <c r="M318" s="6">
        <f>INDEX('Rm, МПа'!$D:$P,ROW(M318),COLUMN($P318)-COLUMN(M318)+1)</f>
        <v>422</v>
      </c>
      <c r="N318" s="6">
        <f>INDEX('Rm, МПа'!$D:$P,ROW(N318),COLUMN($P318)-COLUMN(N318)+1)</f>
        <v>441</v>
      </c>
      <c r="O318" s="6">
        <f>INDEX('Rm, МПа'!$D:$P,ROW(O318),COLUMN($P318)-COLUMN(O318)+1)</f>
        <v>510</v>
      </c>
      <c r="P318" s="16">
        <f>INDEX('Rm, МПа'!$D:$P,ROW(P318),COLUMN($P318)-COLUMN(P318)+1)</f>
        <v>530</v>
      </c>
      <c r="Q318" s="15">
        <f>INDEX('Rp0,2, МПа'!$D:$P,ROW(D318),COLUMN($P318)-COLUMN(D318)+1)</f>
        <v>128</v>
      </c>
      <c r="R318" s="6">
        <f>INDEX('Rp0,2, МПа'!$D:$P,ROW(E318),COLUMN($P318)-COLUMN(E318)+1)</f>
        <v>137</v>
      </c>
      <c r="S318" s="6">
        <f>INDEX('Rp0,2, МПа'!$D:$P,ROW(F318),COLUMN($P318)-COLUMN(F318)+1)</f>
        <v>137</v>
      </c>
      <c r="T318" s="6">
        <f>INDEX('Rp0,2, МПа'!$D:$P,ROW(G318),COLUMN($P318)-COLUMN(G318)+1)</f>
        <v>157</v>
      </c>
      <c r="U318" s="6">
        <f>INDEX('Rp0,2, МПа'!$D:$P,ROW(H318),COLUMN($P318)-COLUMN(H318)+1)</f>
        <v>167</v>
      </c>
      <c r="V318" s="6">
        <f>INDEX('Rp0,2, МПа'!$D:$P,ROW(I318),COLUMN($P318)-COLUMN(I318)+1)</f>
        <v>177</v>
      </c>
      <c r="W318" s="6">
        <f>INDEX('Rp0,2, МПа'!$D:$P,ROW(J318),COLUMN($P318)-COLUMN(J318)+1)</f>
        <v>177</v>
      </c>
      <c r="X318" s="6">
        <f>INDEX('Rp0,2, МПа'!$D:$P,ROW(K318),COLUMN($P318)-COLUMN(K318)+1)</f>
        <v>177</v>
      </c>
      <c r="Y318" s="6">
        <f>INDEX('Rp0,2, МПа'!$D:$P,ROW(L318),COLUMN($P318)-COLUMN(L318)+1)</f>
        <v>186</v>
      </c>
      <c r="Z318" s="6">
        <f>INDEX('Rp0,2, МПа'!$D:$P,ROW(M318),COLUMN($P318)-COLUMN(M318)+1)</f>
        <v>186</v>
      </c>
      <c r="AA318" s="6">
        <f>INDEX('Rp0,2, МПа'!$D:$P,ROW(N318),COLUMN($P318)-COLUMN(N318)+1)</f>
        <v>196</v>
      </c>
      <c r="AB318" s="6">
        <f>INDEX('Rp0,2, МПа'!$D:$P,ROW(O318),COLUMN($P318)-COLUMN(O318)+1)</f>
        <v>235</v>
      </c>
      <c r="AC318" s="16">
        <f>INDEX('Rp0,2, МПа'!$D:$P,ROW(P318),COLUMN($P318)-COLUMN(P318)+1)</f>
        <v>235</v>
      </c>
    </row>
    <row r="319" spans="1:29" ht="25.5" customHeight="1" x14ac:dyDescent="0.25">
      <c r="A319" s="10" t="str">
        <f>INDEX('Обработка исходного'!B:B,ROW($B$3)+4*(ROW($B319)-ROW($B$3)))</f>
        <v>Сталь хромоникелевая коррозионно-стойкого аустенитного класса</v>
      </c>
      <c r="B319" s="10" t="str">
        <f>INDEX('Обработка исходного'!D:D,ROW($B$3)+4*(ROW($B319)-ROW($B$3)))</f>
        <v>12Х18Н12Т</v>
      </c>
      <c r="C319" s="10" t="str">
        <f>IF(ISBLANK(INDEX('Обработка исходного'!E:E,ROW($B$3)+4*(ROW($B319)-ROW($B$3)))),"",INDEX('Обработка исходного'!E:E,ROW($B$3)+4*(ROW($B319)-ROW($B$3))))</f>
        <v>Горячекатаная и кованая сталь диаметром, стороной квадрата или толщиной до 60 мм</v>
      </c>
      <c r="D319" s="15">
        <f>INDEX('Rm, МПа'!$D:$P,ROW(D319),COLUMN($P319)-COLUMN(D319)+1)</f>
        <v>304</v>
      </c>
      <c r="E319" s="6">
        <f>INDEX('Rm, МПа'!$D:$P,ROW(E319),COLUMN($P319)-COLUMN(E319)+1)</f>
        <v>353</v>
      </c>
      <c r="F319" s="6">
        <f>INDEX('Rm, МПа'!$D:$P,ROW(F319),COLUMN($P319)-COLUMN(F319)+1)</f>
        <v>383</v>
      </c>
      <c r="G319" s="6">
        <f>INDEX('Rm, МПа'!$D:$P,ROW(G319),COLUMN($P319)-COLUMN(G319)+1)</f>
        <v>392</v>
      </c>
      <c r="H319" s="6">
        <f>INDEX('Rm, МПа'!$D:$P,ROW(H319),COLUMN($P319)-COLUMN(H319)+1)</f>
        <v>392</v>
      </c>
      <c r="I319" s="6">
        <f>INDEX('Rm, МПа'!$D:$P,ROW(I319),COLUMN($P319)-COLUMN(I319)+1)</f>
        <v>402</v>
      </c>
      <c r="J319" s="6">
        <f>INDEX('Rm, МПа'!$D:$P,ROW(J319),COLUMN($P319)-COLUMN(J319)+1)</f>
        <v>412</v>
      </c>
      <c r="K319" s="6">
        <f>INDEX('Rm, МПа'!$D:$P,ROW(K319),COLUMN($P319)-COLUMN(K319)+1)</f>
        <v>412</v>
      </c>
      <c r="L319" s="6">
        <f>INDEX('Rm, МПа'!$D:$P,ROW(L319),COLUMN($P319)-COLUMN(L319)+1)</f>
        <v>412</v>
      </c>
      <c r="M319" s="6">
        <f>INDEX('Rm, МПа'!$D:$P,ROW(M319),COLUMN($P319)-COLUMN(M319)+1)</f>
        <v>432</v>
      </c>
      <c r="N319" s="6">
        <f>INDEX('Rm, МПа'!$D:$P,ROW(N319),COLUMN($P319)-COLUMN(N319)+1)</f>
        <v>451</v>
      </c>
      <c r="O319" s="6">
        <f>INDEX('Rm, МПа'!$D:$P,ROW(O319),COLUMN($P319)-COLUMN(O319)+1)</f>
        <v>520</v>
      </c>
      <c r="P319" s="16">
        <f>INDEX('Rm, МПа'!$D:$P,ROW(P319),COLUMN($P319)-COLUMN(P319)+1)</f>
        <v>540</v>
      </c>
      <c r="Q319" s="15">
        <f>INDEX('Rp0,2, МПа'!$D:$P,ROW(D319),COLUMN($P319)-COLUMN(D319)+1)</f>
        <v>108</v>
      </c>
      <c r="R319" s="6">
        <f>INDEX('Rp0,2, МПа'!$D:$P,ROW(E319),COLUMN($P319)-COLUMN(E319)+1)</f>
        <v>118</v>
      </c>
      <c r="S319" s="6">
        <f>INDEX('Rp0,2, МПа'!$D:$P,ROW(F319),COLUMN($P319)-COLUMN(F319)+1)</f>
        <v>118</v>
      </c>
      <c r="T319" s="6">
        <f>INDEX('Rp0,2, МПа'!$D:$P,ROW(G319),COLUMN($P319)-COLUMN(G319)+1)</f>
        <v>128</v>
      </c>
      <c r="U319" s="6">
        <f>INDEX('Rp0,2, МПа'!$D:$P,ROW(H319),COLUMN($P319)-COLUMN(H319)+1)</f>
        <v>137</v>
      </c>
      <c r="V319" s="6">
        <f>INDEX('Rp0,2, МПа'!$D:$P,ROW(I319),COLUMN($P319)-COLUMN(I319)+1)</f>
        <v>147</v>
      </c>
      <c r="W319" s="6">
        <f>INDEX('Rp0,2, МПа'!$D:$P,ROW(J319),COLUMN($P319)-COLUMN(J319)+1)</f>
        <v>147</v>
      </c>
      <c r="X319" s="6">
        <f>INDEX('Rp0,2, МПа'!$D:$P,ROW(K319),COLUMN($P319)-COLUMN(K319)+1)</f>
        <v>147</v>
      </c>
      <c r="Y319" s="6">
        <f>INDEX('Rp0,2, МПа'!$D:$P,ROW(L319),COLUMN($P319)-COLUMN(L319)+1)</f>
        <v>157</v>
      </c>
      <c r="Z319" s="6">
        <f>INDEX('Rp0,2, МПа'!$D:$P,ROW(M319),COLUMN($P319)-COLUMN(M319)+1)</f>
        <v>157</v>
      </c>
      <c r="AA319" s="6">
        <f>INDEX('Rp0,2, МПа'!$D:$P,ROW(N319),COLUMN($P319)-COLUMN(N319)+1)</f>
        <v>167</v>
      </c>
      <c r="AB319" s="6">
        <f>INDEX('Rp0,2, МПа'!$D:$P,ROW(O319),COLUMN($P319)-COLUMN(O319)+1)</f>
        <v>196</v>
      </c>
      <c r="AC319" s="16">
        <f>INDEX('Rp0,2, МПа'!$D:$P,ROW(P319),COLUMN($P319)-COLUMN(P319)+1)</f>
        <v>196</v>
      </c>
    </row>
    <row r="320" spans="1:29" ht="25.5" customHeight="1" x14ac:dyDescent="0.25">
      <c r="A320" s="10" t="str">
        <f>INDEX('Обработка исходного'!B:B,ROW($B$3)+4*(ROW($B320)-ROW($B$3)))</f>
        <v>Сталь хромоникелевая коррозионно-стойкого аустенитного класса</v>
      </c>
      <c r="B320" s="10" t="str">
        <f>INDEX('Обработка исходного'!D:D,ROW($B$3)+4*(ROW($B320)-ROW($B$3)))</f>
        <v>12Х18Н12Т</v>
      </c>
      <c r="C320" s="10" t="str">
        <f>IF(ISBLANK(INDEX('Обработка исходного'!E:E,ROW($B$3)+4*(ROW($B320)-ROW($B$3)))),"",INDEX('Обработка исходного'!E:E,ROW($B$3)+4*(ROW($B320)-ROW($B$3))))</f>
        <v>Горячекатаная и кованая сталь диаметром, стороной квадрата или толщиной от 60 до 100 мм</v>
      </c>
      <c r="D320" s="15">
        <f>INDEX('Rm, МПа'!$D:$P,ROW(D320),COLUMN($P320)-COLUMN(D320)+1)</f>
        <v>304</v>
      </c>
      <c r="E320" s="6">
        <f>INDEX('Rm, МПа'!$D:$P,ROW(E320),COLUMN($P320)-COLUMN(E320)+1)</f>
        <v>353</v>
      </c>
      <c r="F320" s="6">
        <f>INDEX('Rm, МПа'!$D:$P,ROW(F320),COLUMN($P320)-COLUMN(F320)+1)</f>
        <v>383</v>
      </c>
      <c r="G320" s="6">
        <f>INDEX('Rm, МПа'!$D:$P,ROW(G320),COLUMN($P320)-COLUMN(G320)+1)</f>
        <v>392</v>
      </c>
      <c r="H320" s="6">
        <f>INDEX('Rm, МПа'!$D:$P,ROW(H320),COLUMN($P320)-COLUMN(H320)+1)</f>
        <v>392</v>
      </c>
      <c r="I320" s="6">
        <f>INDEX('Rm, МПа'!$D:$P,ROW(I320),COLUMN($P320)-COLUMN(I320)+1)</f>
        <v>402</v>
      </c>
      <c r="J320" s="6">
        <f>INDEX('Rm, МПа'!$D:$P,ROW(J320),COLUMN($P320)-COLUMN(J320)+1)</f>
        <v>412</v>
      </c>
      <c r="K320" s="6">
        <f>INDEX('Rm, МПа'!$D:$P,ROW(K320),COLUMN($P320)-COLUMN(K320)+1)</f>
        <v>412</v>
      </c>
      <c r="L320" s="6">
        <f>INDEX('Rm, МПа'!$D:$P,ROW(L320),COLUMN($P320)-COLUMN(L320)+1)</f>
        <v>412</v>
      </c>
      <c r="M320" s="6">
        <f>INDEX('Rm, МПа'!$D:$P,ROW(M320),COLUMN($P320)-COLUMN(M320)+1)</f>
        <v>432</v>
      </c>
      <c r="N320" s="6">
        <f>INDEX('Rm, МПа'!$D:$P,ROW(N320),COLUMN($P320)-COLUMN(N320)+1)</f>
        <v>451</v>
      </c>
      <c r="O320" s="6">
        <f>INDEX('Rm, МПа'!$D:$P,ROW(O320),COLUMN($P320)-COLUMN(O320)+1)</f>
        <v>520</v>
      </c>
      <c r="P320" s="16">
        <f>INDEX('Rm, МПа'!$D:$P,ROW(P320),COLUMN($P320)-COLUMN(P320)+1)</f>
        <v>540</v>
      </c>
      <c r="Q320" s="15">
        <f>INDEX('Rp0,2, МПа'!$D:$P,ROW(D320),COLUMN($P320)-COLUMN(D320)+1)</f>
        <v>108</v>
      </c>
      <c r="R320" s="6">
        <f>INDEX('Rp0,2, МПа'!$D:$P,ROW(E320),COLUMN($P320)-COLUMN(E320)+1)</f>
        <v>118</v>
      </c>
      <c r="S320" s="6">
        <f>INDEX('Rp0,2, МПа'!$D:$P,ROW(F320),COLUMN($P320)-COLUMN(F320)+1)</f>
        <v>118</v>
      </c>
      <c r="T320" s="6">
        <f>INDEX('Rp0,2, МПа'!$D:$P,ROW(G320),COLUMN($P320)-COLUMN(G320)+1)</f>
        <v>128</v>
      </c>
      <c r="U320" s="6">
        <f>INDEX('Rp0,2, МПа'!$D:$P,ROW(H320),COLUMN($P320)-COLUMN(H320)+1)</f>
        <v>137</v>
      </c>
      <c r="V320" s="6">
        <f>INDEX('Rp0,2, МПа'!$D:$P,ROW(I320),COLUMN($P320)-COLUMN(I320)+1)</f>
        <v>147</v>
      </c>
      <c r="W320" s="6">
        <f>INDEX('Rp0,2, МПа'!$D:$P,ROW(J320),COLUMN($P320)-COLUMN(J320)+1)</f>
        <v>147</v>
      </c>
      <c r="X320" s="6">
        <f>INDEX('Rp0,2, МПа'!$D:$P,ROW(K320),COLUMN($P320)-COLUMN(K320)+1)</f>
        <v>147</v>
      </c>
      <c r="Y320" s="6">
        <f>INDEX('Rp0,2, МПа'!$D:$P,ROW(L320),COLUMN($P320)-COLUMN(L320)+1)</f>
        <v>157</v>
      </c>
      <c r="Z320" s="6">
        <f>INDEX('Rp0,2, МПа'!$D:$P,ROW(M320),COLUMN($P320)-COLUMN(M320)+1)</f>
        <v>157</v>
      </c>
      <c r="AA320" s="6">
        <f>INDEX('Rp0,2, МПа'!$D:$P,ROW(N320),COLUMN($P320)-COLUMN(N320)+1)</f>
        <v>167</v>
      </c>
      <c r="AB320" s="6">
        <f>INDEX('Rp0,2, МПа'!$D:$P,ROW(O320),COLUMN($P320)-COLUMN(O320)+1)</f>
        <v>196</v>
      </c>
      <c r="AC320" s="16">
        <f>INDEX('Rp0,2, МПа'!$D:$P,ROW(P320),COLUMN($P320)-COLUMN(P320)+1)</f>
        <v>196</v>
      </c>
    </row>
    <row r="321" spans="1:29" ht="25.5" x14ac:dyDescent="0.25">
      <c r="A321" s="10" t="str">
        <f>INDEX('Обработка исходного'!B:B,ROW($B$3)+4*(ROW($B321)-ROW($B$3)))</f>
        <v>Сталь хромоникелевая коррозионно-стойкого аустенитного класса</v>
      </c>
      <c r="B321" s="10" t="str">
        <f>INDEX('Обработка исходного'!D:D,ROW($B$3)+4*(ROW($B321)-ROW($B$3)))</f>
        <v>12Х18Н12Т</v>
      </c>
      <c r="C321" s="10" t="str">
        <f>IF(ISBLANK(INDEX('Обработка исходного'!E:E,ROW($B$3)+4*(ROW($B321)-ROW($B$3)))),"",INDEX('Обработка исходного'!E:E,ROW($B$3)+4*(ROW($B321)-ROW($B$3))))</f>
        <v>Горячекатаная и кованая сталь диаметром, стороной квадрата или толщиной от 100 до 150 мм</v>
      </c>
      <c r="D321" s="15">
        <f>INDEX('Rm, МПа'!$D:$P,ROW(D321),COLUMN($P321)-COLUMN(D321)+1)</f>
        <v>304</v>
      </c>
      <c r="E321" s="6">
        <f>INDEX('Rm, МПа'!$D:$P,ROW(E321),COLUMN($P321)-COLUMN(E321)+1)</f>
        <v>353</v>
      </c>
      <c r="F321" s="6">
        <f>INDEX('Rm, МПа'!$D:$P,ROW(F321),COLUMN($P321)-COLUMN(F321)+1)</f>
        <v>383</v>
      </c>
      <c r="G321" s="6">
        <f>INDEX('Rm, МПа'!$D:$P,ROW(G321),COLUMN($P321)-COLUMN(G321)+1)</f>
        <v>392</v>
      </c>
      <c r="H321" s="6">
        <f>INDEX('Rm, МПа'!$D:$P,ROW(H321),COLUMN($P321)-COLUMN(H321)+1)</f>
        <v>392</v>
      </c>
      <c r="I321" s="6">
        <f>INDEX('Rm, МПа'!$D:$P,ROW(I321),COLUMN($P321)-COLUMN(I321)+1)</f>
        <v>402</v>
      </c>
      <c r="J321" s="6">
        <f>INDEX('Rm, МПа'!$D:$P,ROW(J321),COLUMN($P321)-COLUMN(J321)+1)</f>
        <v>412</v>
      </c>
      <c r="K321" s="6">
        <f>INDEX('Rm, МПа'!$D:$P,ROW(K321),COLUMN($P321)-COLUMN(K321)+1)</f>
        <v>412</v>
      </c>
      <c r="L321" s="6">
        <f>INDEX('Rm, МПа'!$D:$P,ROW(L321),COLUMN($P321)-COLUMN(L321)+1)</f>
        <v>412</v>
      </c>
      <c r="M321" s="6">
        <f>INDEX('Rm, МПа'!$D:$P,ROW(M321),COLUMN($P321)-COLUMN(M321)+1)</f>
        <v>432</v>
      </c>
      <c r="N321" s="6">
        <f>INDEX('Rm, МПа'!$D:$P,ROW(N321),COLUMN($P321)-COLUMN(N321)+1)</f>
        <v>451</v>
      </c>
      <c r="O321" s="6">
        <f>INDEX('Rm, МПа'!$D:$P,ROW(O321),COLUMN($P321)-COLUMN(O321)+1)</f>
        <v>520</v>
      </c>
      <c r="P321" s="16">
        <f>INDEX('Rm, МПа'!$D:$P,ROW(P321),COLUMN($P321)-COLUMN(P321)+1)</f>
        <v>540</v>
      </c>
      <c r="Q321" s="15">
        <f>INDEX('Rp0,2, МПа'!$D:$P,ROW(D321),COLUMN($P321)-COLUMN(D321)+1)</f>
        <v>108</v>
      </c>
      <c r="R321" s="6">
        <f>INDEX('Rp0,2, МПа'!$D:$P,ROW(E321),COLUMN($P321)-COLUMN(E321)+1)</f>
        <v>118</v>
      </c>
      <c r="S321" s="6">
        <f>INDEX('Rp0,2, МПа'!$D:$P,ROW(F321),COLUMN($P321)-COLUMN(F321)+1)</f>
        <v>118</v>
      </c>
      <c r="T321" s="6">
        <f>INDEX('Rp0,2, МПа'!$D:$P,ROW(G321),COLUMN($P321)-COLUMN(G321)+1)</f>
        <v>128</v>
      </c>
      <c r="U321" s="6">
        <f>INDEX('Rp0,2, МПа'!$D:$P,ROW(H321),COLUMN($P321)-COLUMN(H321)+1)</f>
        <v>137</v>
      </c>
      <c r="V321" s="6">
        <f>INDEX('Rp0,2, МПа'!$D:$P,ROW(I321),COLUMN($P321)-COLUMN(I321)+1)</f>
        <v>147</v>
      </c>
      <c r="W321" s="6">
        <f>INDEX('Rp0,2, МПа'!$D:$P,ROW(J321),COLUMN($P321)-COLUMN(J321)+1)</f>
        <v>147</v>
      </c>
      <c r="X321" s="6">
        <f>INDEX('Rp0,2, МПа'!$D:$P,ROW(K321),COLUMN($P321)-COLUMN(K321)+1)</f>
        <v>147</v>
      </c>
      <c r="Y321" s="6">
        <f>INDEX('Rp0,2, МПа'!$D:$P,ROW(L321),COLUMN($P321)-COLUMN(L321)+1)</f>
        <v>157</v>
      </c>
      <c r="Z321" s="6">
        <f>INDEX('Rp0,2, МПа'!$D:$P,ROW(M321),COLUMN($P321)-COLUMN(M321)+1)</f>
        <v>157</v>
      </c>
      <c r="AA321" s="6">
        <f>INDEX('Rp0,2, МПа'!$D:$P,ROW(N321),COLUMN($P321)-COLUMN(N321)+1)</f>
        <v>167</v>
      </c>
      <c r="AB321" s="6">
        <f>INDEX('Rp0,2, МПа'!$D:$P,ROW(O321),COLUMN($P321)-COLUMN(O321)+1)</f>
        <v>196</v>
      </c>
      <c r="AC321" s="16">
        <f>INDEX('Rp0,2, МПа'!$D:$P,ROW(P321),COLUMN($P321)-COLUMN(P321)+1)</f>
        <v>196</v>
      </c>
    </row>
    <row r="322" spans="1:29" ht="25.5" customHeight="1" x14ac:dyDescent="0.25">
      <c r="A322" s="10" t="str">
        <f>INDEX('Обработка исходного'!B:B,ROW($B$3)+4*(ROW($B322)-ROW($B$3)))</f>
        <v>Сталь хромоникелевая коррозионно-стойкого аустенитного класса</v>
      </c>
      <c r="B322" s="10" t="str">
        <f>INDEX('Обработка исходного'!D:D,ROW($B$3)+4*(ROW($B322)-ROW($B$3)))</f>
        <v>12Х18Н9ТЛ</v>
      </c>
      <c r="C322" s="10" t="str">
        <f>IF(ISBLANK(INDEX('Обработка исходного'!E:E,ROW($B$3)+4*(ROW($B322)-ROW($B$3)))),"",INDEX('Обработка исходного'!E:E,ROW($B$3)+4*(ROW($B322)-ROW($B$3))))</f>
        <v>Отливки</v>
      </c>
      <c r="D322" s="15">
        <f>INDEX('Rm, МПа'!$D:$P,ROW(D322),COLUMN($P322)-COLUMN(D322)+1)</f>
        <v>294</v>
      </c>
      <c r="E322" s="6">
        <f>INDEX('Rm, МПа'!$D:$P,ROW(E322),COLUMN($P322)-COLUMN(E322)+1)</f>
        <v>304</v>
      </c>
      <c r="F322" s="6">
        <f>INDEX('Rm, МПа'!$D:$P,ROW(F322),COLUMN($P322)-COLUMN(F322)+1)</f>
        <v>323</v>
      </c>
      <c r="G322" s="6">
        <f>INDEX('Rm, МПа'!$D:$P,ROW(G322),COLUMN($P322)-COLUMN(G322)+1)</f>
        <v>323</v>
      </c>
      <c r="H322" s="6">
        <f>INDEX('Rm, МПа'!$D:$P,ROW(H322),COLUMN($P322)-COLUMN(H322)+1)</f>
        <v>333</v>
      </c>
      <c r="I322" s="6">
        <f>INDEX('Rm, МПа'!$D:$P,ROW(I322),COLUMN($P322)-COLUMN(I322)+1)</f>
        <v>333</v>
      </c>
      <c r="J322" s="6">
        <f>INDEX('Rm, МПа'!$D:$P,ROW(J322),COLUMN($P322)-COLUMN(J322)+1)</f>
        <v>353</v>
      </c>
      <c r="K322" s="6">
        <f>INDEX('Rm, МПа'!$D:$P,ROW(K322),COLUMN($P322)-COLUMN(K322)+1)</f>
        <v>363</v>
      </c>
      <c r="L322" s="6">
        <f>INDEX('Rm, МПа'!$D:$P,ROW(L322),COLUMN($P322)-COLUMN(L322)+1)</f>
        <v>383</v>
      </c>
      <c r="M322" s="6">
        <f>INDEX('Rm, МПа'!$D:$P,ROW(M322),COLUMN($P322)-COLUMN(M322)+1)</f>
        <v>402</v>
      </c>
      <c r="N322" s="6">
        <f>INDEX('Rm, МПа'!$D:$P,ROW(N322),COLUMN($P322)-COLUMN(N322)+1)</f>
        <v>412</v>
      </c>
      <c r="O322" s="6">
        <f>INDEX('Rm, МПа'!$D:$P,ROW(O322),COLUMN($P322)-COLUMN(O322)+1)</f>
        <v>422</v>
      </c>
      <c r="P322" s="16">
        <f>INDEX('Rm, МПа'!$D:$P,ROW(P322),COLUMN($P322)-COLUMN(P322)+1)</f>
        <v>441</v>
      </c>
      <c r="Q322" s="15">
        <f>INDEX('Rp0,2, МПа'!$D:$P,ROW(D322),COLUMN($P322)-COLUMN(D322)+1)</f>
        <v>118</v>
      </c>
      <c r="R322" s="6">
        <f>INDEX('Rp0,2, МПа'!$D:$P,ROW(E322),COLUMN($P322)-COLUMN(E322)+1)</f>
        <v>118</v>
      </c>
      <c r="S322" s="6">
        <f>INDEX('Rp0,2, МПа'!$D:$P,ROW(F322),COLUMN($P322)-COLUMN(F322)+1)</f>
        <v>118</v>
      </c>
      <c r="T322" s="6">
        <f>INDEX('Rp0,2, МПа'!$D:$P,ROW(G322),COLUMN($P322)-COLUMN(G322)+1)</f>
        <v>128</v>
      </c>
      <c r="U322" s="6">
        <f>INDEX('Rp0,2, МПа'!$D:$P,ROW(H322),COLUMN($P322)-COLUMN(H322)+1)</f>
        <v>137</v>
      </c>
      <c r="V322" s="6">
        <f>INDEX('Rp0,2, МПа'!$D:$P,ROW(I322),COLUMN($P322)-COLUMN(I322)+1)</f>
        <v>147</v>
      </c>
      <c r="W322" s="6">
        <f>INDEX('Rp0,2, МПа'!$D:$P,ROW(J322),COLUMN($P322)-COLUMN(J322)+1)</f>
        <v>157</v>
      </c>
      <c r="X322" s="6">
        <f>INDEX('Rp0,2, МПа'!$D:$P,ROW(K322),COLUMN($P322)-COLUMN(K322)+1)</f>
        <v>167</v>
      </c>
      <c r="Y322" s="6">
        <f>INDEX('Rp0,2, МПа'!$D:$P,ROW(L322),COLUMN($P322)-COLUMN(L322)+1)</f>
        <v>167</v>
      </c>
      <c r="Z322" s="6">
        <f>INDEX('Rp0,2, МПа'!$D:$P,ROW(M322),COLUMN($P322)-COLUMN(M322)+1)</f>
        <v>177</v>
      </c>
      <c r="AA322" s="6">
        <f>INDEX('Rp0,2, МПа'!$D:$P,ROW(N322),COLUMN($P322)-COLUMN(N322)+1)</f>
        <v>196</v>
      </c>
      <c r="AB322" s="6">
        <f>INDEX('Rp0,2, МПа'!$D:$P,ROW(O322),COLUMN($P322)-COLUMN(O322)+1)</f>
        <v>196</v>
      </c>
      <c r="AC322" s="16">
        <f>INDEX('Rp0,2, МПа'!$D:$P,ROW(P322),COLUMN($P322)-COLUMN(P322)+1)</f>
        <v>196</v>
      </c>
    </row>
    <row r="323" spans="1:29" ht="25.5" customHeight="1" x14ac:dyDescent="0.25">
      <c r="A323" s="10" t="str">
        <f>INDEX('Обработка исходного'!B:B,ROW($B$3)+4*(ROW($B323)-ROW($B$3)))</f>
        <v>Сталь хромоникелевая коррозионно-стойкого аустенитного класса</v>
      </c>
      <c r="B323" s="10" t="str">
        <f>INDEX('Обработка исходного'!D:D,ROW($B$3)+4*(ROW($B323)-ROW($B$3)))</f>
        <v>03Х16Н9М2</v>
      </c>
      <c r="C323" s="10" t="str">
        <f>IF(ISBLANK(INDEX('Обработка исходного'!E:E,ROW($B$3)+4*(ROW($B323)-ROW($B$3)))),"",INDEX('Обработка исходного'!E:E,ROW($B$3)+4*(ROW($B323)-ROW($B$3))))</f>
        <v>Листы толщиной от 40 до 150 мм</v>
      </c>
      <c r="D323" s="15">
        <f>INDEX('Rm, МПа'!$D:$P,ROW(D323),COLUMN($P323)-COLUMN(D323)+1)</f>
        <v>300</v>
      </c>
      <c r="E323" s="6">
        <f>INDEX('Rm, МПа'!$D:$P,ROW(E323),COLUMN($P323)-COLUMN(E323)+1)</f>
        <v>350</v>
      </c>
      <c r="F323" s="6">
        <f>INDEX('Rm, МПа'!$D:$P,ROW(F323),COLUMN($P323)-COLUMN(F323)+1)</f>
        <v>355</v>
      </c>
      <c r="G323" s="6">
        <f>INDEX('Rm, МПа'!$D:$P,ROW(G323),COLUMN($P323)-COLUMN(G323)+1)</f>
        <v>370</v>
      </c>
      <c r="H323" s="6">
        <f>INDEX('Rm, МПа'!$D:$P,ROW(H323),COLUMN($P323)-COLUMN(H323)+1)</f>
        <v>390</v>
      </c>
      <c r="I323" s="6">
        <f>INDEX('Rm, МПа'!$D:$P,ROW(I323),COLUMN($P323)-COLUMN(I323)+1)</f>
        <v>400</v>
      </c>
      <c r="J323" s="6">
        <f>INDEX('Rm, МПа'!$D:$P,ROW(J323),COLUMN($P323)-COLUMN(J323)+1)</f>
        <v>400</v>
      </c>
      <c r="K323" s="6">
        <f>INDEX('Rm, МПа'!$D:$P,ROW(K323),COLUMN($P323)-COLUMN(K323)+1)</f>
        <v>412</v>
      </c>
      <c r="L323" s="6">
        <f>INDEX('Rm, МПа'!$D:$P,ROW(L323),COLUMN($P323)-COLUMN(L323)+1)</f>
        <v>420</v>
      </c>
      <c r="M323" s="6">
        <f>INDEX('Rm, МПа'!$D:$P,ROW(M323),COLUMN($P323)-COLUMN(M323)+1)</f>
        <v>430</v>
      </c>
      <c r="N323" s="6">
        <f>INDEX('Rm, МПа'!$D:$P,ROW(N323),COLUMN($P323)-COLUMN(N323)+1)</f>
        <v>460</v>
      </c>
      <c r="O323" s="6">
        <f>INDEX('Rm, МПа'!$D:$P,ROW(O323),COLUMN($P323)-COLUMN(O323)+1)</f>
        <v>500</v>
      </c>
      <c r="P323" s="16">
        <f>INDEX('Rm, МПа'!$D:$P,ROW(P323),COLUMN($P323)-COLUMN(P323)+1)</f>
        <v>550</v>
      </c>
      <c r="Q323" s="15">
        <f>INDEX('Rp0,2, МПа'!$D:$P,ROW(D323),COLUMN($P323)-COLUMN(D323)+1)</f>
        <v>100</v>
      </c>
      <c r="R323" s="6">
        <f>INDEX('Rp0,2, МПа'!$D:$P,ROW(E323),COLUMN($P323)-COLUMN(E323)+1)</f>
        <v>115</v>
      </c>
      <c r="S323" s="6">
        <f>INDEX('Rp0,2, МПа'!$D:$P,ROW(F323),COLUMN($P323)-COLUMN(F323)+1)</f>
        <v>120</v>
      </c>
      <c r="T323" s="6">
        <f>INDEX('Rp0,2, МПа'!$D:$P,ROW(G323),COLUMN($P323)-COLUMN(G323)+1)</f>
        <v>120</v>
      </c>
      <c r="U323" s="6">
        <f>INDEX('Rp0,2, МПа'!$D:$P,ROW(H323),COLUMN($P323)-COLUMN(H323)+1)</f>
        <v>125</v>
      </c>
      <c r="V323" s="6">
        <f>INDEX('Rp0,2, МПа'!$D:$P,ROW(I323),COLUMN($P323)-COLUMN(I323)+1)</f>
        <v>125</v>
      </c>
      <c r="W323" s="6">
        <f>INDEX('Rp0,2, МПа'!$D:$P,ROW(J323),COLUMN($P323)-COLUMN(J323)+1)</f>
        <v>130</v>
      </c>
      <c r="X323" s="6">
        <f>INDEX('Rp0,2, МПа'!$D:$P,ROW(K323),COLUMN($P323)-COLUMN(K323)+1)</f>
        <v>145</v>
      </c>
      <c r="Y323" s="6">
        <f>INDEX('Rp0,2, МПа'!$D:$P,ROW(L323),COLUMN($P323)-COLUMN(L323)+1)</f>
        <v>150</v>
      </c>
      <c r="Z323" s="6">
        <f>INDEX('Rp0,2, МПа'!$D:$P,ROW(M323),COLUMN($P323)-COLUMN(M323)+1)</f>
        <v>170</v>
      </c>
      <c r="AA323" s="6">
        <f>INDEX('Rp0,2, МПа'!$D:$P,ROW(N323),COLUMN($P323)-COLUMN(N323)+1)</f>
        <v>185</v>
      </c>
      <c r="AB323" s="6">
        <f>INDEX('Rp0,2, МПа'!$D:$P,ROW(O323),COLUMN($P323)-COLUMN(O323)+1)</f>
        <v>196</v>
      </c>
      <c r="AC323" s="16">
        <f>INDEX('Rp0,2, МПа'!$D:$P,ROW(P323),COLUMN($P323)-COLUMN(P323)+1)</f>
        <v>210</v>
      </c>
    </row>
    <row r="324" spans="1:29" ht="25.5" customHeight="1" x14ac:dyDescent="0.25">
      <c r="A324" s="10" t="str">
        <f>INDEX('Обработка исходного'!B:B,ROW($B$3)+4*(ROW($B324)-ROW($B$3)))</f>
        <v>Сталь хромоникелевая коррозионно-стойкого аустенитного класса</v>
      </c>
      <c r="B324" s="10" t="str">
        <f>INDEX('Обработка исходного'!D:D,ROW($B$3)+4*(ROW($B324)-ROW($B$3)))</f>
        <v>03Х16Н9М2</v>
      </c>
      <c r="C324" s="10" t="str">
        <f>IF(ISBLANK(INDEX('Обработка исходного'!E:E,ROW($B$3)+4*(ROW($B324)-ROW($B$3)))),"",INDEX('Обработка исходного'!E:E,ROW($B$3)+4*(ROW($B324)-ROW($B$3))))</f>
        <v>Поковки (из слитка) толщиной от 180 до 500 мм</v>
      </c>
      <c r="D324" s="15">
        <f>INDEX('Rm, МПа'!$D:$P,ROW(D324),COLUMN($P324)-COLUMN(D324)+1)</f>
        <v>280</v>
      </c>
      <c r="E324" s="6">
        <f>INDEX('Rm, МПа'!$D:$P,ROW(E324),COLUMN($P324)-COLUMN(E324)+1)</f>
        <v>330</v>
      </c>
      <c r="F324" s="6">
        <f>INDEX('Rm, МПа'!$D:$P,ROW(F324),COLUMN($P324)-COLUMN(F324)+1)</f>
        <v>340</v>
      </c>
      <c r="G324" s="6">
        <f>INDEX('Rm, МПа'!$D:$P,ROW(G324),COLUMN($P324)-COLUMN(G324)+1)</f>
        <v>340</v>
      </c>
      <c r="H324" s="6">
        <f>INDEX('Rm, МПа'!$D:$P,ROW(H324),COLUMN($P324)-COLUMN(H324)+1)</f>
        <v>350</v>
      </c>
      <c r="I324" s="6">
        <f>INDEX('Rm, МПа'!$D:$P,ROW(I324),COLUMN($P324)-COLUMN(I324)+1)</f>
        <v>350</v>
      </c>
      <c r="J324" s="6">
        <f>INDEX('Rm, МПа'!$D:$P,ROW(J324),COLUMN($P324)-COLUMN(J324)+1)</f>
        <v>380</v>
      </c>
      <c r="K324" s="6">
        <f>INDEX('Rm, МПа'!$D:$P,ROW(K324),COLUMN($P324)-COLUMN(K324)+1)</f>
        <v>410</v>
      </c>
      <c r="L324" s="6">
        <f>INDEX('Rm, МПа'!$D:$P,ROW(L324),COLUMN($P324)-COLUMN(L324)+1)</f>
        <v>420</v>
      </c>
      <c r="M324" s="6">
        <f>INDEX('Rm, МПа'!$D:$P,ROW(M324),COLUMN($P324)-COLUMN(M324)+1)</f>
        <v>425</v>
      </c>
      <c r="N324" s="6">
        <f>INDEX('Rm, МПа'!$D:$P,ROW(N324),COLUMN($P324)-COLUMN(N324)+1)</f>
        <v>450</v>
      </c>
      <c r="O324" s="6">
        <f>INDEX('Rm, МПа'!$D:$P,ROW(O324),COLUMN($P324)-COLUMN(O324)+1)</f>
        <v>500</v>
      </c>
      <c r="P324" s="16">
        <f>INDEX('Rm, МПа'!$D:$P,ROW(P324),COLUMN($P324)-COLUMN(P324)+1)</f>
        <v>520</v>
      </c>
      <c r="Q324" s="15">
        <f>INDEX('Rp0,2, МПа'!$D:$P,ROW(D324),COLUMN($P324)-COLUMN(D324)+1)</f>
        <v>95</v>
      </c>
      <c r="R324" s="6">
        <f>INDEX('Rp0,2, МПа'!$D:$P,ROW(E324),COLUMN($P324)-COLUMN(E324)+1)</f>
        <v>100</v>
      </c>
      <c r="S324" s="6">
        <f>INDEX('Rp0,2, МПа'!$D:$P,ROW(F324),COLUMN($P324)-COLUMN(F324)+1)</f>
        <v>100</v>
      </c>
      <c r="T324" s="6">
        <f>INDEX('Rp0,2, МПа'!$D:$P,ROW(G324),COLUMN($P324)-COLUMN(G324)+1)</f>
        <v>105</v>
      </c>
      <c r="U324" s="6">
        <f>INDEX('Rp0,2, МПа'!$D:$P,ROW(H324),COLUMN($P324)-COLUMN(H324)+1)</f>
        <v>110</v>
      </c>
      <c r="V324" s="6">
        <f>INDEX('Rp0,2, МПа'!$D:$P,ROW(I324),COLUMN($P324)-COLUMN(I324)+1)</f>
        <v>110</v>
      </c>
      <c r="W324" s="6">
        <f>INDEX('Rp0,2, МПа'!$D:$P,ROW(J324),COLUMN($P324)-COLUMN(J324)+1)</f>
        <v>125</v>
      </c>
      <c r="X324" s="6">
        <f>INDEX('Rp0,2, МПа'!$D:$P,ROW(K324),COLUMN($P324)-COLUMN(K324)+1)</f>
        <v>130</v>
      </c>
      <c r="Y324" s="6">
        <f>INDEX('Rp0,2, МПа'!$D:$P,ROW(L324),COLUMN($P324)-COLUMN(L324)+1)</f>
        <v>140</v>
      </c>
      <c r="Z324" s="6">
        <f>INDEX('Rp0,2, МПа'!$D:$P,ROW(M324),COLUMN($P324)-COLUMN(M324)+1)</f>
        <v>175</v>
      </c>
      <c r="AA324" s="6">
        <f>INDEX('Rp0,2, МПа'!$D:$P,ROW(N324),COLUMN($P324)-COLUMN(N324)+1)</f>
        <v>180</v>
      </c>
      <c r="AB324" s="6">
        <f>INDEX('Rp0,2, МПа'!$D:$P,ROW(O324),COLUMN($P324)-COLUMN(O324)+1)</f>
        <v>186</v>
      </c>
      <c r="AC324" s="16">
        <f>INDEX('Rp0,2, МПа'!$D:$P,ROW(P324),COLUMN($P324)-COLUMN(P324)+1)</f>
        <v>200</v>
      </c>
    </row>
    <row r="325" spans="1:29" x14ac:dyDescent="0.25">
      <c r="A325" s="10" t="str">
        <f>INDEX('Обработка исходного'!B:B,ROW($B$3)+4*(ROW($B325)-ROW($B$3)))</f>
        <v>Сталь хромоникелевая коррозионно-стойкого аустенитного класса</v>
      </c>
      <c r="B325" s="10" t="str">
        <f>INDEX('Обработка исходного'!D:D,ROW($B$3)+4*(ROW($B325)-ROW($B$3)))</f>
        <v>08Х16Н11М3</v>
      </c>
      <c r="C325" s="10" t="str">
        <f>IF(ISBLANK(INDEX('Обработка исходного'!E:E,ROW($B$3)+4*(ROW($B325)-ROW($B$3)))),"",INDEX('Обработка исходного'!E:E,ROW($B$3)+4*(ROW($B325)-ROW($B$3))))</f>
        <v>Листы толщиной от 6 до 50 мм</v>
      </c>
      <c r="D325" s="15">
        <f>INDEX('Rm, МПа'!$D:$P,ROW(D325),COLUMN($P325)-COLUMN(D325)+1)</f>
        <v>343</v>
      </c>
      <c r="E325" s="6">
        <f>INDEX('Rm, МПа'!$D:$P,ROW(E325),COLUMN($P325)-COLUMN(E325)+1)</f>
        <v>363</v>
      </c>
      <c r="F325" s="6">
        <f>INDEX('Rm, МПа'!$D:$P,ROW(F325),COLUMN($P325)-COLUMN(F325)+1)</f>
        <v>373</v>
      </c>
      <c r="G325" s="6">
        <f>INDEX('Rm, МПа'!$D:$P,ROW(G325),COLUMN($P325)-COLUMN(G325)+1)</f>
        <v>392</v>
      </c>
      <c r="H325" s="6">
        <f>INDEX('Rm, МПа'!$D:$P,ROW(H325),COLUMN($P325)-COLUMN(H325)+1)</f>
        <v>392</v>
      </c>
      <c r="I325" s="6">
        <f>INDEX('Rm, МПа'!$D:$P,ROW(I325),COLUMN($P325)-COLUMN(I325)+1)</f>
        <v>392</v>
      </c>
      <c r="J325" s="6">
        <f>INDEX('Rm, МПа'!$D:$P,ROW(J325),COLUMN($P325)-COLUMN(J325)+1)</f>
        <v>402</v>
      </c>
      <c r="K325" s="6">
        <f>INDEX('Rm, МПа'!$D:$P,ROW(K325),COLUMN($P325)-COLUMN(K325)+1)</f>
        <v>402</v>
      </c>
      <c r="L325" s="6">
        <f>INDEX('Rm, МПа'!$D:$P,ROW(L325),COLUMN($P325)-COLUMN(L325)+1)</f>
        <v>412</v>
      </c>
      <c r="M325" s="6">
        <f>INDEX('Rm, МПа'!$D:$P,ROW(M325),COLUMN($P325)-COLUMN(M325)+1)</f>
        <v>422</v>
      </c>
      <c r="N325" s="6">
        <f>INDEX('Rm, МПа'!$D:$P,ROW(N325),COLUMN($P325)-COLUMN(N325)+1)</f>
        <v>441</v>
      </c>
      <c r="O325" s="6">
        <f>INDEX('Rm, МПа'!$D:$P,ROW(O325),COLUMN($P325)-COLUMN(O325)+1)</f>
        <v>491</v>
      </c>
      <c r="P325" s="16">
        <f>INDEX('Rm, МПа'!$D:$P,ROW(P325),COLUMN($P325)-COLUMN(P325)+1)</f>
        <v>510</v>
      </c>
      <c r="Q325" s="15">
        <f>INDEX('Rp0,2, МПа'!$D:$P,ROW(D325),COLUMN($P325)-COLUMN(D325)+1)</f>
        <v>118</v>
      </c>
      <c r="R325" s="6">
        <f>INDEX('Rp0,2, МПа'!$D:$P,ROW(E325),COLUMN($P325)-COLUMN(E325)+1)</f>
        <v>118</v>
      </c>
      <c r="S325" s="6">
        <f>INDEX('Rp0,2, МПа'!$D:$P,ROW(F325),COLUMN($P325)-COLUMN(F325)+1)</f>
        <v>128</v>
      </c>
      <c r="T325" s="6">
        <f>INDEX('Rp0,2, МПа'!$D:$P,ROW(G325),COLUMN($P325)-COLUMN(G325)+1)</f>
        <v>137</v>
      </c>
      <c r="U325" s="6">
        <f>INDEX('Rp0,2, МПа'!$D:$P,ROW(H325),COLUMN($P325)-COLUMN(H325)+1)</f>
        <v>137</v>
      </c>
      <c r="V325" s="6">
        <f>INDEX('Rp0,2, МПа'!$D:$P,ROW(I325),COLUMN($P325)-COLUMN(I325)+1)</f>
        <v>147</v>
      </c>
      <c r="W325" s="6">
        <f>INDEX('Rp0,2, МПа'!$D:$P,ROW(J325),COLUMN($P325)-COLUMN(J325)+1)</f>
        <v>147</v>
      </c>
      <c r="X325" s="6">
        <f>INDEX('Rp0,2, МПа'!$D:$P,ROW(K325),COLUMN($P325)-COLUMN(K325)+1)</f>
        <v>157</v>
      </c>
      <c r="Y325" s="6">
        <f>INDEX('Rp0,2, МПа'!$D:$P,ROW(L325),COLUMN($P325)-COLUMN(L325)+1)</f>
        <v>157</v>
      </c>
      <c r="Z325" s="6">
        <f>INDEX('Rp0,2, МПа'!$D:$P,ROW(M325),COLUMN($P325)-COLUMN(M325)+1)</f>
        <v>167</v>
      </c>
      <c r="AA325" s="6">
        <f>INDEX('Rp0,2, МПа'!$D:$P,ROW(N325),COLUMN($P325)-COLUMN(N325)+1)</f>
        <v>196</v>
      </c>
      <c r="AB325" s="6">
        <f>INDEX('Rp0,2, МПа'!$D:$P,ROW(O325),COLUMN($P325)-COLUMN(O325)+1)</f>
        <v>196</v>
      </c>
      <c r="AC325" s="16">
        <f>INDEX('Rp0,2, МПа'!$D:$P,ROW(P325),COLUMN($P325)-COLUMN(P325)+1)</f>
        <v>206</v>
      </c>
    </row>
    <row r="326" spans="1:29" ht="25.5" customHeight="1" x14ac:dyDescent="0.25">
      <c r="A326" s="10" t="str">
        <f>INDEX('Обработка исходного'!B:B,ROW($B$3)+4*(ROW($B326)-ROW($B$3)))</f>
        <v>Сталь хромоникелевая коррозионно-стойкого аустенитного класса</v>
      </c>
      <c r="B326" s="10" t="str">
        <f>INDEX('Обработка исходного'!D:D,ROW($B$3)+4*(ROW($B326)-ROW($B$3)))</f>
        <v>10Х17Н13М2Т</v>
      </c>
      <c r="C326" s="10" t="str">
        <f>IF(ISBLANK(INDEX('Обработка исходного'!E:E,ROW($B$3)+4*(ROW($B326)-ROW($B$3)))),"",INDEX('Обработка исходного'!E:E,ROW($B$3)+4*(ROW($B326)-ROW($B$3))))</f>
        <v>Заготовки в виде поковок и штамповок из слитков массой не более 15 т толщиной до 60 мм</v>
      </c>
      <c r="D326" s="15">
        <f>INDEX('Rm, МПа'!$D:$P,ROW(D326),COLUMN($P326)-COLUMN(D326)+1)</f>
        <v>255</v>
      </c>
      <c r="E326" s="6">
        <f>INDEX('Rm, МПа'!$D:$P,ROW(E326),COLUMN($P326)-COLUMN(E326)+1)</f>
        <v>304</v>
      </c>
      <c r="F326" s="6">
        <f>INDEX('Rm, МПа'!$D:$P,ROW(F326),COLUMN($P326)-COLUMN(F326)+1)</f>
        <v>323</v>
      </c>
      <c r="G326" s="6">
        <f>INDEX('Rm, МПа'!$D:$P,ROW(G326),COLUMN($P326)-COLUMN(G326)+1)</f>
        <v>333</v>
      </c>
      <c r="H326" s="6">
        <f>INDEX('Rm, МПа'!$D:$P,ROW(H326),COLUMN($P326)-COLUMN(H326)+1)</f>
        <v>333</v>
      </c>
      <c r="I326" s="6">
        <f>INDEX('Rm, МПа'!$D:$P,ROW(I326),COLUMN($P326)-COLUMN(I326)+1)</f>
        <v>353</v>
      </c>
      <c r="J326" s="6">
        <f>INDEX('Rm, МПа'!$D:$P,ROW(J326),COLUMN($P326)-COLUMN(J326)+1)</f>
        <v>353</v>
      </c>
      <c r="K326" s="6">
        <f>INDEX('Rm, МПа'!$D:$P,ROW(K326),COLUMN($P326)-COLUMN(K326)+1)</f>
        <v>392</v>
      </c>
      <c r="L326" s="6">
        <f>INDEX('Rm, МПа'!$D:$P,ROW(L326),COLUMN($P326)-COLUMN(L326)+1)</f>
        <v>392</v>
      </c>
      <c r="M326" s="6">
        <f>INDEX('Rm, МПа'!$D:$P,ROW(M326),COLUMN($P326)-COLUMN(M326)+1)</f>
        <v>412</v>
      </c>
      <c r="N326" s="6">
        <f>INDEX('Rm, МПа'!$D:$P,ROW(N326),COLUMN($P326)-COLUMN(N326)+1)</f>
        <v>432</v>
      </c>
      <c r="O326" s="6">
        <f>INDEX('Rm, МПа'!$D:$P,ROW(O326),COLUMN($P326)-COLUMN(O326)+1)</f>
        <v>491</v>
      </c>
      <c r="P326" s="16">
        <f>INDEX('Rm, МПа'!$D:$P,ROW(P326),COLUMN($P326)-COLUMN(P326)+1)</f>
        <v>510</v>
      </c>
      <c r="Q326" s="15">
        <f>INDEX('Rp0,2, МПа'!$D:$P,ROW(D326),COLUMN($P326)-COLUMN(D326)+1)</f>
        <v>108</v>
      </c>
      <c r="R326" s="6">
        <f>INDEX('Rp0,2, МПа'!$D:$P,ROW(E326),COLUMN($P326)-COLUMN(E326)+1)</f>
        <v>118</v>
      </c>
      <c r="S326" s="6">
        <f>INDEX('Rp0,2, МПа'!$D:$P,ROW(F326),COLUMN($P326)-COLUMN(F326)+1)</f>
        <v>118</v>
      </c>
      <c r="T326" s="6">
        <f>INDEX('Rp0,2, МПа'!$D:$P,ROW(G326),COLUMN($P326)-COLUMN(G326)+1)</f>
        <v>147</v>
      </c>
      <c r="U326" s="6">
        <f>INDEX('Rp0,2, МПа'!$D:$P,ROW(H326),COLUMN($P326)-COLUMN(H326)+1)</f>
        <v>147</v>
      </c>
      <c r="V326" s="6">
        <f>INDEX('Rp0,2, МПа'!$D:$P,ROW(I326),COLUMN($P326)-COLUMN(I326)+1)</f>
        <v>177</v>
      </c>
      <c r="W326" s="6">
        <f>INDEX('Rp0,2, МПа'!$D:$P,ROW(J326),COLUMN($P326)-COLUMN(J326)+1)</f>
        <v>177</v>
      </c>
      <c r="X326" s="6">
        <f>INDEX('Rp0,2, МПа'!$D:$P,ROW(K326),COLUMN($P326)-COLUMN(K326)+1)</f>
        <v>177</v>
      </c>
      <c r="Y326" s="6">
        <f>INDEX('Rp0,2, МПа'!$D:$P,ROW(L326),COLUMN($P326)-COLUMN(L326)+1)</f>
        <v>177</v>
      </c>
      <c r="Z326" s="6">
        <f>INDEX('Rp0,2, МПа'!$D:$P,ROW(M326),COLUMN($P326)-COLUMN(M326)+1)</f>
        <v>186</v>
      </c>
      <c r="AA326" s="6">
        <f>INDEX('Rp0,2, МПа'!$D:$P,ROW(N326),COLUMN($P326)-COLUMN(N326)+1)</f>
        <v>186</v>
      </c>
      <c r="AB326" s="6">
        <f>INDEX('Rp0,2, МПа'!$D:$P,ROW(O326),COLUMN($P326)-COLUMN(O326)+1)</f>
        <v>186</v>
      </c>
      <c r="AC326" s="16">
        <f>INDEX('Rp0,2, МПа'!$D:$P,ROW(P326),COLUMN($P326)-COLUMN(P326)+1)</f>
        <v>196</v>
      </c>
    </row>
    <row r="327" spans="1:29" ht="25.5" customHeight="1" x14ac:dyDescent="0.25">
      <c r="A327" s="10" t="str">
        <f>INDEX('Обработка исходного'!B:B,ROW($B$3)+4*(ROW($B327)-ROW($B$3)))</f>
        <v>Сталь хромоникелевая коррозионно-стойкого аустенитного класса</v>
      </c>
      <c r="B327" s="10" t="str">
        <f>INDEX('Обработка исходного'!D:D,ROW($B$3)+4*(ROW($B327)-ROW($B$3)))</f>
        <v>10Х17Н13М2Т</v>
      </c>
      <c r="C327" s="10" t="str">
        <f>IF(ISBLANK(INDEX('Обработка исходного'!E:E,ROW($B$3)+4*(ROW($B327)-ROW($B$3)))),"",INDEX('Обработка исходного'!E:E,ROW($B$3)+4*(ROW($B327)-ROW($B$3))))</f>
        <v>Листы и листовые штамповки, ковано-катаные заготовки толщиной до 60 мм</v>
      </c>
      <c r="D327" s="15">
        <f>INDEX('Rm, МПа'!$D:$P,ROW(D327),COLUMN($P327)-COLUMN(D327)+1)</f>
        <v>255</v>
      </c>
      <c r="E327" s="6">
        <f>INDEX('Rm, МПа'!$D:$P,ROW(E327),COLUMN($P327)-COLUMN(E327)+1)</f>
        <v>304</v>
      </c>
      <c r="F327" s="6">
        <f>INDEX('Rm, МПа'!$D:$P,ROW(F327),COLUMN($P327)-COLUMN(F327)+1)</f>
        <v>323</v>
      </c>
      <c r="G327" s="6">
        <f>INDEX('Rm, МПа'!$D:$P,ROW(G327),COLUMN($P327)-COLUMN(G327)+1)</f>
        <v>333</v>
      </c>
      <c r="H327" s="6">
        <f>INDEX('Rm, МПа'!$D:$P,ROW(H327),COLUMN($P327)-COLUMN(H327)+1)</f>
        <v>333</v>
      </c>
      <c r="I327" s="6">
        <f>INDEX('Rm, МПа'!$D:$P,ROW(I327),COLUMN($P327)-COLUMN(I327)+1)</f>
        <v>353</v>
      </c>
      <c r="J327" s="6">
        <f>INDEX('Rm, МПа'!$D:$P,ROW(J327),COLUMN($P327)-COLUMN(J327)+1)</f>
        <v>353</v>
      </c>
      <c r="K327" s="6">
        <f>INDEX('Rm, МПа'!$D:$P,ROW(K327),COLUMN($P327)-COLUMN(K327)+1)</f>
        <v>392</v>
      </c>
      <c r="L327" s="6">
        <f>INDEX('Rm, МПа'!$D:$P,ROW(L327),COLUMN($P327)-COLUMN(L327)+1)</f>
        <v>392</v>
      </c>
      <c r="M327" s="6">
        <f>INDEX('Rm, МПа'!$D:$P,ROW(M327),COLUMN($P327)-COLUMN(M327)+1)</f>
        <v>412</v>
      </c>
      <c r="N327" s="6">
        <f>INDEX('Rm, МПа'!$D:$P,ROW(N327),COLUMN($P327)-COLUMN(N327)+1)</f>
        <v>432</v>
      </c>
      <c r="O327" s="6">
        <f>INDEX('Rm, МПа'!$D:$P,ROW(O327),COLUMN($P327)-COLUMN(O327)+1)</f>
        <v>491</v>
      </c>
      <c r="P327" s="16">
        <f>INDEX('Rm, МПа'!$D:$P,ROW(P327),COLUMN($P327)-COLUMN(P327)+1)</f>
        <v>510</v>
      </c>
      <c r="Q327" s="15">
        <f>INDEX('Rp0,2, МПа'!$D:$P,ROW(D327),COLUMN($P327)-COLUMN(D327)+1)</f>
        <v>108</v>
      </c>
      <c r="R327" s="6">
        <f>INDEX('Rp0,2, МПа'!$D:$P,ROW(E327),COLUMN($P327)-COLUMN(E327)+1)</f>
        <v>118</v>
      </c>
      <c r="S327" s="6">
        <f>INDEX('Rp0,2, МПа'!$D:$P,ROW(F327),COLUMN($P327)-COLUMN(F327)+1)</f>
        <v>118</v>
      </c>
      <c r="T327" s="6">
        <f>INDEX('Rp0,2, МПа'!$D:$P,ROW(G327),COLUMN($P327)-COLUMN(G327)+1)</f>
        <v>147</v>
      </c>
      <c r="U327" s="6">
        <f>INDEX('Rp0,2, МПа'!$D:$P,ROW(H327),COLUMN($P327)-COLUMN(H327)+1)</f>
        <v>147</v>
      </c>
      <c r="V327" s="6">
        <f>INDEX('Rp0,2, МПа'!$D:$P,ROW(I327),COLUMN($P327)-COLUMN(I327)+1)</f>
        <v>177</v>
      </c>
      <c r="W327" s="6">
        <f>INDEX('Rp0,2, МПа'!$D:$P,ROW(J327),COLUMN($P327)-COLUMN(J327)+1)</f>
        <v>177</v>
      </c>
      <c r="X327" s="6">
        <f>INDEX('Rp0,2, МПа'!$D:$P,ROW(K327),COLUMN($P327)-COLUMN(K327)+1)</f>
        <v>177</v>
      </c>
      <c r="Y327" s="6">
        <f>INDEX('Rp0,2, МПа'!$D:$P,ROW(L327),COLUMN($P327)-COLUMN(L327)+1)</f>
        <v>177</v>
      </c>
      <c r="Z327" s="6">
        <f>INDEX('Rp0,2, МПа'!$D:$P,ROW(M327),COLUMN($P327)-COLUMN(M327)+1)</f>
        <v>186</v>
      </c>
      <c r="AA327" s="6">
        <f>INDEX('Rp0,2, МПа'!$D:$P,ROW(N327),COLUMN($P327)-COLUMN(N327)+1)</f>
        <v>186</v>
      </c>
      <c r="AB327" s="6">
        <f>INDEX('Rp0,2, МПа'!$D:$P,ROW(O327),COLUMN($P327)-COLUMN(O327)+1)</f>
        <v>186</v>
      </c>
      <c r="AC327" s="16">
        <f>INDEX('Rp0,2, МПа'!$D:$P,ROW(P327),COLUMN($P327)-COLUMN(P327)+1)</f>
        <v>196</v>
      </c>
    </row>
    <row r="328" spans="1:29" ht="25.5" customHeight="1" x14ac:dyDescent="0.25">
      <c r="A328" s="10" t="str">
        <f>INDEX('Обработка исходного'!B:B,ROW($B$3)+4*(ROW($B328)-ROW($B$3)))</f>
        <v>Сталь хромоникелевая коррозионно-стойкого аустенитного класса</v>
      </c>
      <c r="B328" s="10" t="str">
        <f>INDEX('Обработка исходного'!D:D,ROW($B$3)+4*(ROW($B328)-ROW($B$3)))</f>
        <v>10Х17Н13М2Т</v>
      </c>
      <c r="C328" s="10" t="str">
        <f>IF(ISBLANK(INDEX('Обработка исходного'!E:E,ROW($B$3)+4*(ROW($B328)-ROW($B$3)))),"",INDEX('Обработка исходного'!E:E,ROW($B$3)+4*(ROW($B328)-ROW($B$3))))</f>
        <v>Заготовки в виде поковок и штамповок из слитков массой не более 15 т толщиной от 60 до 300 мм</v>
      </c>
      <c r="D328" s="15">
        <f>INDEX('Rm, МПа'!$D:$P,ROW(D328),COLUMN($P328)-COLUMN(D328)+1)</f>
        <v>255</v>
      </c>
      <c r="E328" s="6">
        <f>INDEX('Rm, МПа'!$D:$P,ROW(E328),COLUMN($P328)-COLUMN(E328)+1)</f>
        <v>304</v>
      </c>
      <c r="F328" s="6">
        <f>INDEX('Rm, МПа'!$D:$P,ROW(F328),COLUMN($P328)-COLUMN(F328)+1)</f>
        <v>323</v>
      </c>
      <c r="G328" s="6">
        <f>INDEX('Rm, МПа'!$D:$P,ROW(G328),COLUMN($P328)-COLUMN(G328)+1)</f>
        <v>333</v>
      </c>
      <c r="H328" s="6">
        <f>INDEX('Rm, МПа'!$D:$P,ROW(H328),COLUMN($P328)-COLUMN(H328)+1)</f>
        <v>333</v>
      </c>
      <c r="I328" s="6">
        <f>INDEX('Rm, МПа'!$D:$P,ROW(I328),COLUMN($P328)-COLUMN(I328)+1)</f>
        <v>353</v>
      </c>
      <c r="J328" s="6">
        <f>INDEX('Rm, МПа'!$D:$P,ROW(J328),COLUMN($P328)-COLUMN(J328)+1)</f>
        <v>353</v>
      </c>
      <c r="K328" s="6">
        <f>INDEX('Rm, МПа'!$D:$P,ROW(K328),COLUMN($P328)-COLUMN(K328)+1)</f>
        <v>392</v>
      </c>
      <c r="L328" s="6">
        <f>INDEX('Rm, МПа'!$D:$P,ROW(L328),COLUMN($P328)-COLUMN(L328)+1)</f>
        <v>392</v>
      </c>
      <c r="M328" s="6">
        <f>INDEX('Rm, МПа'!$D:$P,ROW(M328),COLUMN($P328)-COLUMN(M328)+1)</f>
        <v>412</v>
      </c>
      <c r="N328" s="6">
        <f>INDEX('Rm, МПа'!$D:$P,ROW(N328),COLUMN($P328)-COLUMN(N328)+1)</f>
        <v>432</v>
      </c>
      <c r="O328" s="6">
        <f>INDEX('Rm, МПа'!$D:$P,ROW(O328),COLUMN($P328)-COLUMN(O328)+1)</f>
        <v>491</v>
      </c>
      <c r="P328" s="16">
        <f>INDEX('Rm, МПа'!$D:$P,ROW(P328),COLUMN($P328)-COLUMN(P328)+1)</f>
        <v>510</v>
      </c>
      <c r="Q328" s="15">
        <f>INDEX('Rp0,2, МПа'!$D:$P,ROW(D328),COLUMN($P328)-COLUMN(D328)+1)</f>
        <v>108</v>
      </c>
      <c r="R328" s="6">
        <f>INDEX('Rp0,2, МПа'!$D:$P,ROW(E328),COLUMN($P328)-COLUMN(E328)+1)</f>
        <v>118</v>
      </c>
      <c r="S328" s="6">
        <f>INDEX('Rp0,2, МПа'!$D:$P,ROW(F328),COLUMN($P328)-COLUMN(F328)+1)</f>
        <v>118</v>
      </c>
      <c r="T328" s="6">
        <f>INDEX('Rp0,2, МПа'!$D:$P,ROW(G328),COLUMN($P328)-COLUMN(G328)+1)</f>
        <v>147</v>
      </c>
      <c r="U328" s="6">
        <f>INDEX('Rp0,2, МПа'!$D:$P,ROW(H328),COLUMN($P328)-COLUMN(H328)+1)</f>
        <v>147</v>
      </c>
      <c r="V328" s="6">
        <f>INDEX('Rp0,2, МПа'!$D:$P,ROW(I328),COLUMN($P328)-COLUMN(I328)+1)</f>
        <v>177</v>
      </c>
      <c r="W328" s="6">
        <f>INDEX('Rp0,2, МПа'!$D:$P,ROW(J328),COLUMN($P328)-COLUMN(J328)+1)</f>
        <v>177</v>
      </c>
      <c r="X328" s="6">
        <f>INDEX('Rp0,2, МПа'!$D:$P,ROW(K328),COLUMN($P328)-COLUMN(K328)+1)</f>
        <v>177</v>
      </c>
      <c r="Y328" s="6">
        <f>INDEX('Rp0,2, МПа'!$D:$P,ROW(L328),COLUMN($P328)-COLUMN(L328)+1)</f>
        <v>177</v>
      </c>
      <c r="Z328" s="6">
        <f>INDEX('Rp0,2, МПа'!$D:$P,ROW(M328),COLUMN($P328)-COLUMN(M328)+1)</f>
        <v>186</v>
      </c>
      <c r="AA328" s="6">
        <f>INDEX('Rp0,2, МПа'!$D:$P,ROW(N328),COLUMN($P328)-COLUMN(N328)+1)</f>
        <v>186</v>
      </c>
      <c r="AB328" s="6">
        <f>INDEX('Rp0,2, МПа'!$D:$P,ROW(O328),COLUMN($P328)-COLUMN(O328)+1)</f>
        <v>186</v>
      </c>
      <c r="AC328" s="16">
        <f>INDEX('Rp0,2, МПа'!$D:$P,ROW(P328),COLUMN($P328)-COLUMN(P328)+1)</f>
        <v>196</v>
      </c>
    </row>
    <row r="329" spans="1:29" ht="25.5" customHeight="1" x14ac:dyDescent="0.25">
      <c r="A329" s="10" t="str">
        <f>INDEX('Обработка исходного'!B:B,ROW($B$3)+4*(ROW($B329)-ROW($B$3)))</f>
        <v>Сталь хромоникелевая коррозионно-стойкого аустенитного класса</v>
      </c>
      <c r="B329" s="10" t="str">
        <f>INDEX('Обработка исходного'!D:D,ROW($B$3)+4*(ROW($B329)-ROW($B$3)))</f>
        <v>10Х17Н13М2Т</v>
      </c>
      <c r="C329" s="10" t="str">
        <f>IF(ISBLANK(INDEX('Обработка исходного'!E:E,ROW($B$3)+4*(ROW($B329)-ROW($B$3)))),"",INDEX('Обработка исходного'!E:E,ROW($B$3)+4*(ROW($B329)-ROW($B$3))))</f>
        <v>Листы и листовые штамповки, ковано-катаные заготовки толщиной от 60 до 300 мм</v>
      </c>
      <c r="D329" s="15">
        <f>INDEX('Rm, МПа'!$D:$P,ROW(D329),COLUMN($P329)-COLUMN(D329)+1)</f>
        <v>255</v>
      </c>
      <c r="E329" s="6">
        <f>INDEX('Rm, МПа'!$D:$P,ROW(E329),COLUMN($P329)-COLUMN(E329)+1)</f>
        <v>304</v>
      </c>
      <c r="F329" s="6">
        <f>INDEX('Rm, МПа'!$D:$P,ROW(F329),COLUMN($P329)-COLUMN(F329)+1)</f>
        <v>323</v>
      </c>
      <c r="G329" s="6">
        <f>INDEX('Rm, МПа'!$D:$P,ROW(G329),COLUMN($P329)-COLUMN(G329)+1)</f>
        <v>333</v>
      </c>
      <c r="H329" s="6">
        <f>INDEX('Rm, МПа'!$D:$P,ROW(H329),COLUMN($P329)-COLUMN(H329)+1)</f>
        <v>333</v>
      </c>
      <c r="I329" s="6">
        <f>INDEX('Rm, МПа'!$D:$P,ROW(I329),COLUMN($P329)-COLUMN(I329)+1)</f>
        <v>353</v>
      </c>
      <c r="J329" s="6">
        <f>INDEX('Rm, МПа'!$D:$P,ROW(J329),COLUMN($P329)-COLUMN(J329)+1)</f>
        <v>353</v>
      </c>
      <c r="K329" s="6">
        <f>INDEX('Rm, МПа'!$D:$P,ROW(K329),COLUMN($P329)-COLUMN(K329)+1)</f>
        <v>392</v>
      </c>
      <c r="L329" s="6">
        <f>INDEX('Rm, МПа'!$D:$P,ROW(L329),COLUMN($P329)-COLUMN(L329)+1)</f>
        <v>392</v>
      </c>
      <c r="M329" s="6">
        <f>INDEX('Rm, МПа'!$D:$P,ROW(M329),COLUMN($P329)-COLUMN(M329)+1)</f>
        <v>412</v>
      </c>
      <c r="N329" s="6">
        <f>INDEX('Rm, МПа'!$D:$P,ROW(N329),COLUMN($P329)-COLUMN(N329)+1)</f>
        <v>432</v>
      </c>
      <c r="O329" s="6">
        <f>INDEX('Rm, МПа'!$D:$P,ROW(O329),COLUMN($P329)-COLUMN(O329)+1)</f>
        <v>491</v>
      </c>
      <c r="P329" s="16">
        <f>INDEX('Rm, МПа'!$D:$P,ROW(P329),COLUMN($P329)-COLUMN(P329)+1)</f>
        <v>510</v>
      </c>
      <c r="Q329" s="15">
        <f>INDEX('Rp0,2, МПа'!$D:$P,ROW(D329),COLUMN($P329)-COLUMN(D329)+1)</f>
        <v>108</v>
      </c>
      <c r="R329" s="6">
        <f>INDEX('Rp0,2, МПа'!$D:$P,ROW(E329),COLUMN($P329)-COLUMN(E329)+1)</f>
        <v>118</v>
      </c>
      <c r="S329" s="6">
        <f>INDEX('Rp0,2, МПа'!$D:$P,ROW(F329),COLUMN($P329)-COLUMN(F329)+1)</f>
        <v>118</v>
      </c>
      <c r="T329" s="6">
        <f>INDEX('Rp0,2, МПа'!$D:$P,ROW(G329),COLUMN($P329)-COLUMN(G329)+1)</f>
        <v>147</v>
      </c>
      <c r="U329" s="6">
        <f>INDEX('Rp0,2, МПа'!$D:$P,ROW(H329),COLUMN($P329)-COLUMN(H329)+1)</f>
        <v>147</v>
      </c>
      <c r="V329" s="6">
        <f>INDEX('Rp0,2, МПа'!$D:$P,ROW(I329),COLUMN($P329)-COLUMN(I329)+1)</f>
        <v>177</v>
      </c>
      <c r="W329" s="6">
        <f>INDEX('Rp0,2, МПа'!$D:$P,ROW(J329),COLUMN($P329)-COLUMN(J329)+1)</f>
        <v>177</v>
      </c>
      <c r="X329" s="6">
        <f>INDEX('Rp0,2, МПа'!$D:$P,ROW(K329),COLUMN($P329)-COLUMN(K329)+1)</f>
        <v>177</v>
      </c>
      <c r="Y329" s="6">
        <f>INDEX('Rp0,2, МПа'!$D:$P,ROW(L329),COLUMN($P329)-COLUMN(L329)+1)</f>
        <v>177</v>
      </c>
      <c r="Z329" s="6">
        <f>INDEX('Rp0,2, МПа'!$D:$P,ROW(M329),COLUMN($P329)-COLUMN(M329)+1)</f>
        <v>186</v>
      </c>
      <c r="AA329" s="6">
        <f>INDEX('Rp0,2, МПа'!$D:$P,ROW(N329),COLUMN($P329)-COLUMN(N329)+1)</f>
        <v>186</v>
      </c>
      <c r="AB329" s="6">
        <f>INDEX('Rp0,2, МПа'!$D:$P,ROW(O329),COLUMN($P329)-COLUMN(O329)+1)</f>
        <v>186</v>
      </c>
      <c r="AC329" s="16">
        <f>INDEX('Rp0,2, МПа'!$D:$P,ROW(P329),COLUMN($P329)-COLUMN(P329)+1)</f>
        <v>196</v>
      </c>
    </row>
    <row r="330" spans="1:29" x14ac:dyDescent="0.25">
      <c r="A330" s="10" t="str">
        <f>INDEX('Обработка исходного'!B:B,ROW($B$3)+4*(ROW($B330)-ROW($B$3)))</f>
        <v>Сталь хромоникелевая коррозионно-стойкого аустенитного класса</v>
      </c>
      <c r="B330" s="10" t="str">
        <f>INDEX('Обработка исходного'!D:D,ROW($B$3)+4*(ROW($B330)-ROW($B$3)))</f>
        <v>10Х17Н13М2Т</v>
      </c>
      <c r="C330" s="10" t="str">
        <f>IF(ISBLANK(INDEX('Обработка исходного'!E:E,ROW($B$3)+4*(ROW($B330)-ROW($B$3)))),"",INDEX('Обработка исходного'!E:E,ROW($B$3)+4*(ROW($B330)-ROW($B$3))))</f>
        <v>Листы толщиной от 0,5 до 160 мм</v>
      </c>
      <c r="D330" s="15">
        <f>INDEX('Rm, МПа'!$D:$P,ROW(D330),COLUMN($P330)-COLUMN(D330)+1)</f>
        <v>265</v>
      </c>
      <c r="E330" s="6">
        <f>INDEX('Rm, МПа'!$D:$P,ROW(E330),COLUMN($P330)-COLUMN(E330)+1)</f>
        <v>314</v>
      </c>
      <c r="F330" s="6">
        <f>INDEX('Rm, МПа'!$D:$P,ROW(F330),COLUMN($P330)-COLUMN(F330)+1)</f>
        <v>333</v>
      </c>
      <c r="G330" s="6">
        <f>INDEX('Rm, МПа'!$D:$P,ROW(G330),COLUMN($P330)-COLUMN(G330)+1)</f>
        <v>343</v>
      </c>
      <c r="H330" s="6">
        <f>INDEX('Rm, МПа'!$D:$P,ROW(H330),COLUMN($P330)-COLUMN(H330)+1)</f>
        <v>343</v>
      </c>
      <c r="I330" s="6">
        <f>INDEX('Rm, МПа'!$D:$P,ROW(I330),COLUMN($P330)-COLUMN(I330)+1)</f>
        <v>363</v>
      </c>
      <c r="J330" s="6">
        <f>INDEX('Rm, МПа'!$D:$P,ROW(J330),COLUMN($P330)-COLUMN(J330)+1)</f>
        <v>363</v>
      </c>
      <c r="K330" s="6">
        <f>INDEX('Rm, МПа'!$D:$P,ROW(K330),COLUMN($P330)-COLUMN(K330)+1)</f>
        <v>412</v>
      </c>
      <c r="L330" s="6">
        <f>INDEX('Rm, МПа'!$D:$P,ROW(L330),COLUMN($P330)-COLUMN(L330)+1)</f>
        <v>412</v>
      </c>
      <c r="M330" s="6">
        <f>INDEX('Rm, МПа'!$D:$P,ROW(M330),COLUMN($P330)-COLUMN(M330)+1)</f>
        <v>432</v>
      </c>
      <c r="N330" s="6">
        <f>INDEX('Rm, МПа'!$D:$P,ROW(N330),COLUMN($P330)-COLUMN(N330)+1)</f>
        <v>451</v>
      </c>
      <c r="O330" s="6">
        <f>INDEX('Rm, МПа'!$D:$P,ROW(O330),COLUMN($P330)-COLUMN(O330)+1)</f>
        <v>510</v>
      </c>
      <c r="P330" s="16">
        <f>INDEX('Rm, МПа'!$D:$P,ROW(P330),COLUMN($P330)-COLUMN(P330)+1)</f>
        <v>530</v>
      </c>
      <c r="Q330" s="15">
        <f>INDEX('Rp0,2, МПа'!$D:$P,ROW(D330),COLUMN($P330)-COLUMN(D330)+1)</f>
        <v>137</v>
      </c>
      <c r="R330" s="6">
        <f>INDEX('Rp0,2, МПа'!$D:$P,ROW(E330),COLUMN($P330)-COLUMN(E330)+1)</f>
        <v>137</v>
      </c>
      <c r="S330" s="6">
        <f>INDEX('Rp0,2, МПа'!$D:$P,ROW(F330),COLUMN($P330)-COLUMN(F330)+1)</f>
        <v>137</v>
      </c>
      <c r="T330" s="6">
        <f>INDEX('Rp0,2, МПа'!$D:$P,ROW(G330),COLUMN($P330)-COLUMN(G330)+1)</f>
        <v>177</v>
      </c>
      <c r="U330" s="6">
        <f>INDEX('Rp0,2, МПа'!$D:$P,ROW(H330),COLUMN($P330)-COLUMN(H330)+1)</f>
        <v>177</v>
      </c>
      <c r="V330" s="6">
        <f>INDEX('Rp0,2, МПа'!$D:$P,ROW(I330),COLUMN($P330)-COLUMN(I330)+1)</f>
        <v>216</v>
      </c>
      <c r="W330" s="6">
        <f>INDEX('Rp0,2, МПа'!$D:$P,ROW(J330),COLUMN($P330)-COLUMN(J330)+1)</f>
        <v>216</v>
      </c>
      <c r="X330" s="6">
        <f>INDEX('Rp0,2, МПа'!$D:$P,ROW(K330),COLUMN($P330)-COLUMN(K330)+1)</f>
        <v>216</v>
      </c>
      <c r="Y330" s="6">
        <f>INDEX('Rp0,2, МПа'!$D:$P,ROW(L330),COLUMN($P330)-COLUMN(L330)+1)</f>
        <v>216</v>
      </c>
      <c r="Z330" s="6">
        <f>INDEX('Rp0,2, МПа'!$D:$P,ROW(M330),COLUMN($P330)-COLUMN(M330)+1)</f>
        <v>226</v>
      </c>
      <c r="AA330" s="6">
        <f>INDEX('Rp0,2, МПа'!$D:$P,ROW(N330),COLUMN($P330)-COLUMN(N330)+1)</f>
        <v>226</v>
      </c>
      <c r="AB330" s="6">
        <f>INDEX('Rp0,2, МПа'!$D:$P,ROW(O330),COLUMN($P330)-COLUMN(O330)+1)</f>
        <v>226</v>
      </c>
      <c r="AC330" s="16">
        <f>INDEX('Rp0,2, МПа'!$D:$P,ROW(P330),COLUMN($P330)-COLUMN(P330)+1)</f>
        <v>235</v>
      </c>
    </row>
    <row r="331" spans="1:29" ht="25.5" x14ac:dyDescent="0.25">
      <c r="A331" s="10" t="str">
        <f>INDEX('Обработка исходного'!B:B,ROW($B$3)+4*(ROW($B331)-ROW($B$3)))</f>
        <v>Сталь хромоникелевая коррозионно-стойкого аустенитного класса</v>
      </c>
      <c r="B331" s="10" t="str">
        <f>INDEX('Обработка исходного'!D:D,ROW($B$3)+4*(ROW($B331)-ROW($B$3)))</f>
        <v>10Х17Н13М2Т</v>
      </c>
      <c r="C331" s="10" t="str">
        <f>IF(ISBLANK(INDEX('Обработка исходного'!E:E,ROW($B$3)+4*(ROW($B331)-ROW($B$3)))),"",INDEX('Обработка исходного'!E:E,ROW($B$3)+4*(ROW($B331)-ROW($B$3))))</f>
        <v>Трубы бесшовные горячедеформированные диаметром от 57 до 325 мм с толщиной стенки от 3,5 до 32 мм</v>
      </c>
      <c r="D331" s="15">
        <f>INDEX('Rm, МПа'!$D:$P,ROW(D331),COLUMN($P331)-COLUMN(D331)+1)</f>
        <v>314</v>
      </c>
      <c r="E331" s="6">
        <f>INDEX('Rm, МПа'!$D:$P,ROW(E331),COLUMN($P331)-COLUMN(E331)+1)</f>
        <v>314</v>
      </c>
      <c r="F331" s="6">
        <f>INDEX('Rm, МПа'!$D:$P,ROW(F331),COLUMN($P331)-COLUMN(F331)+1)</f>
        <v>333</v>
      </c>
      <c r="G331" s="6">
        <f>INDEX('Rm, МПа'!$D:$P,ROW(G331),COLUMN($P331)-COLUMN(G331)+1)</f>
        <v>343</v>
      </c>
      <c r="H331" s="6">
        <f>INDEX('Rm, МПа'!$D:$P,ROW(H331),COLUMN($P331)-COLUMN(H331)+1)</f>
        <v>343</v>
      </c>
      <c r="I331" s="6">
        <f>INDEX('Rm, МПа'!$D:$P,ROW(I331),COLUMN($P331)-COLUMN(I331)+1)</f>
        <v>363</v>
      </c>
      <c r="J331" s="6">
        <f>INDEX('Rm, МПа'!$D:$P,ROW(J331),COLUMN($P331)-COLUMN(J331)+1)</f>
        <v>363</v>
      </c>
      <c r="K331" s="6">
        <f>INDEX('Rm, МПа'!$D:$P,ROW(K331),COLUMN($P331)-COLUMN(K331)+1)</f>
        <v>412</v>
      </c>
      <c r="L331" s="6">
        <f>INDEX('Rm, МПа'!$D:$P,ROW(L331),COLUMN($P331)-COLUMN(L331)+1)</f>
        <v>412</v>
      </c>
      <c r="M331" s="6">
        <f>INDEX('Rm, МПа'!$D:$P,ROW(M331),COLUMN($P331)-COLUMN(M331)+1)</f>
        <v>432</v>
      </c>
      <c r="N331" s="6">
        <f>INDEX('Rm, МПа'!$D:$P,ROW(N331),COLUMN($P331)-COLUMN(N331)+1)</f>
        <v>451</v>
      </c>
      <c r="O331" s="6">
        <f>INDEX('Rm, МПа'!$D:$P,ROW(O331),COLUMN($P331)-COLUMN(O331)+1)</f>
        <v>510</v>
      </c>
      <c r="P331" s="16">
        <f>INDEX('Rm, МПа'!$D:$P,ROW(P331),COLUMN($P331)-COLUMN(P331)+1)</f>
        <v>530</v>
      </c>
      <c r="Q331" s="15">
        <f>INDEX('Rp0,2, МПа'!$D:$P,ROW(D331),COLUMN($P331)-COLUMN(D331)+1)</f>
        <v>196</v>
      </c>
      <c r="R331" s="6">
        <f>INDEX('Rp0,2, МПа'!$D:$P,ROW(E331),COLUMN($P331)-COLUMN(E331)+1)</f>
        <v>196</v>
      </c>
      <c r="S331" s="6">
        <f>INDEX('Rp0,2, МПа'!$D:$P,ROW(F331),COLUMN($P331)-COLUMN(F331)+1)</f>
        <v>196</v>
      </c>
      <c r="T331" s="6">
        <f>INDEX('Rp0,2, МПа'!$D:$P,ROW(G331),COLUMN($P331)-COLUMN(G331)+1)</f>
        <v>255</v>
      </c>
      <c r="U331" s="6">
        <f>INDEX('Rp0,2, МПа'!$D:$P,ROW(H331),COLUMN($P331)-COLUMN(H331)+1)</f>
        <v>255</v>
      </c>
      <c r="V331" s="6">
        <f>INDEX('Rp0,2, МПа'!$D:$P,ROW(I331),COLUMN($P331)-COLUMN(I331)+1)</f>
        <v>314</v>
      </c>
      <c r="W331" s="6">
        <f>INDEX('Rp0,2, МПа'!$D:$P,ROW(J331),COLUMN($P331)-COLUMN(J331)+1)</f>
        <v>314</v>
      </c>
      <c r="X331" s="6">
        <f>INDEX('Rp0,2, МПа'!$D:$P,ROW(K331),COLUMN($P331)-COLUMN(K331)+1)</f>
        <v>314</v>
      </c>
      <c r="Y331" s="6">
        <f>INDEX('Rp0,2, МПа'!$D:$P,ROW(L331),COLUMN($P331)-COLUMN(L331)+1)</f>
        <v>314</v>
      </c>
      <c r="Z331" s="6">
        <f>INDEX('Rp0,2, МПа'!$D:$P,ROW(M331),COLUMN($P331)-COLUMN(M331)+1)</f>
        <v>333</v>
      </c>
      <c r="AA331" s="6">
        <f>INDEX('Rp0,2, МПа'!$D:$P,ROW(N331),COLUMN($P331)-COLUMN(N331)+1)</f>
        <v>333</v>
      </c>
      <c r="AB331" s="6">
        <f>INDEX('Rp0,2, МПа'!$D:$P,ROW(O331),COLUMN($P331)-COLUMN(O331)+1)</f>
        <v>333</v>
      </c>
      <c r="AC331" s="16">
        <f>INDEX('Rp0,2, МПа'!$D:$P,ROW(P331),COLUMN($P331)-COLUMN(P331)+1)</f>
        <v>343</v>
      </c>
    </row>
    <row r="332" spans="1:29" ht="25.5" x14ac:dyDescent="0.25">
      <c r="A332" s="10" t="str">
        <f>INDEX('Обработка исходного'!B:B,ROW($B$3)+4*(ROW($B332)-ROW($B$3)))</f>
        <v>Сталь хромоникелевая коррозионно-стойкого аустенитного класса</v>
      </c>
      <c r="B332" s="10" t="str">
        <f>INDEX('Обработка исходного'!D:D,ROW($B$3)+4*(ROW($B332)-ROW($B$3)))</f>
        <v>10Х17Н13М2Т</v>
      </c>
      <c r="C332" s="10" t="str">
        <f>IF(ISBLANK(INDEX('Обработка исходного'!E:E,ROW($B$3)+4*(ROW($B332)-ROW($B$3)))),"",INDEX('Обработка исходного'!E:E,ROW($B$3)+4*(ROW($B332)-ROW($B$3))))</f>
        <v>Трубы холодно- и теплодеформированные диаметром от 5 до 250 мм с толщиной стенки от 0,2 до 22 мм</v>
      </c>
      <c r="D332" s="15">
        <f>INDEX('Rm, МПа'!$D:$P,ROW(D332),COLUMN($P332)-COLUMN(D332)+1)</f>
        <v>314</v>
      </c>
      <c r="E332" s="6">
        <f>INDEX('Rm, МПа'!$D:$P,ROW(E332),COLUMN($P332)-COLUMN(E332)+1)</f>
        <v>314</v>
      </c>
      <c r="F332" s="6">
        <f>INDEX('Rm, МПа'!$D:$P,ROW(F332),COLUMN($P332)-COLUMN(F332)+1)</f>
        <v>333</v>
      </c>
      <c r="G332" s="6">
        <f>INDEX('Rm, МПа'!$D:$P,ROW(G332),COLUMN($P332)-COLUMN(G332)+1)</f>
        <v>343</v>
      </c>
      <c r="H332" s="6">
        <f>INDEX('Rm, МПа'!$D:$P,ROW(H332),COLUMN($P332)-COLUMN(H332)+1)</f>
        <v>343</v>
      </c>
      <c r="I332" s="6">
        <f>INDEX('Rm, МПа'!$D:$P,ROW(I332),COLUMN($P332)-COLUMN(I332)+1)</f>
        <v>363</v>
      </c>
      <c r="J332" s="6">
        <f>INDEX('Rm, МПа'!$D:$P,ROW(J332),COLUMN($P332)-COLUMN(J332)+1)</f>
        <v>363</v>
      </c>
      <c r="K332" s="6">
        <f>INDEX('Rm, МПа'!$D:$P,ROW(K332),COLUMN($P332)-COLUMN(K332)+1)</f>
        <v>412</v>
      </c>
      <c r="L332" s="6">
        <f>INDEX('Rm, МПа'!$D:$P,ROW(L332),COLUMN($P332)-COLUMN(L332)+1)</f>
        <v>412</v>
      </c>
      <c r="M332" s="6">
        <f>INDEX('Rm, МПа'!$D:$P,ROW(M332),COLUMN($P332)-COLUMN(M332)+1)</f>
        <v>432</v>
      </c>
      <c r="N332" s="6">
        <f>INDEX('Rm, МПа'!$D:$P,ROW(N332),COLUMN($P332)-COLUMN(N332)+1)</f>
        <v>451</v>
      </c>
      <c r="O332" s="6">
        <f>INDEX('Rm, МПа'!$D:$P,ROW(O332),COLUMN($P332)-COLUMN(O332)+1)</f>
        <v>510</v>
      </c>
      <c r="P332" s="16">
        <f>INDEX('Rm, МПа'!$D:$P,ROW(P332),COLUMN($P332)-COLUMN(P332)+1)</f>
        <v>530</v>
      </c>
      <c r="Q332" s="15">
        <f>INDEX('Rp0,2, МПа'!$D:$P,ROW(D332),COLUMN($P332)-COLUMN(D332)+1)</f>
        <v>196</v>
      </c>
      <c r="R332" s="6">
        <f>INDEX('Rp0,2, МПа'!$D:$P,ROW(E332),COLUMN($P332)-COLUMN(E332)+1)</f>
        <v>196</v>
      </c>
      <c r="S332" s="6">
        <f>INDEX('Rp0,2, МПа'!$D:$P,ROW(F332),COLUMN($P332)-COLUMN(F332)+1)</f>
        <v>196</v>
      </c>
      <c r="T332" s="6">
        <f>INDEX('Rp0,2, МПа'!$D:$P,ROW(G332),COLUMN($P332)-COLUMN(G332)+1)</f>
        <v>255</v>
      </c>
      <c r="U332" s="6">
        <f>INDEX('Rp0,2, МПа'!$D:$P,ROW(H332),COLUMN($P332)-COLUMN(H332)+1)</f>
        <v>255</v>
      </c>
      <c r="V332" s="6">
        <f>INDEX('Rp0,2, МПа'!$D:$P,ROW(I332),COLUMN($P332)-COLUMN(I332)+1)</f>
        <v>314</v>
      </c>
      <c r="W332" s="6">
        <f>INDEX('Rp0,2, МПа'!$D:$P,ROW(J332),COLUMN($P332)-COLUMN(J332)+1)</f>
        <v>314</v>
      </c>
      <c r="X332" s="6">
        <f>INDEX('Rp0,2, МПа'!$D:$P,ROW(K332),COLUMN($P332)-COLUMN(K332)+1)</f>
        <v>314</v>
      </c>
      <c r="Y332" s="6">
        <f>INDEX('Rp0,2, МПа'!$D:$P,ROW(L332),COLUMN($P332)-COLUMN(L332)+1)</f>
        <v>314</v>
      </c>
      <c r="Z332" s="6">
        <f>INDEX('Rp0,2, МПа'!$D:$P,ROW(M332),COLUMN($P332)-COLUMN(M332)+1)</f>
        <v>333</v>
      </c>
      <c r="AA332" s="6">
        <f>INDEX('Rp0,2, МПа'!$D:$P,ROW(N332),COLUMN($P332)-COLUMN(N332)+1)</f>
        <v>333</v>
      </c>
      <c r="AB332" s="6">
        <f>INDEX('Rp0,2, МПа'!$D:$P,ROW(O332),COLUMN($P332)-COLUMN(O332)+1)</f>
        <v>333</v>
      </c>
      <c r="AC332" s="16">
        <f>INDEX('Rp0,2, МПа'!$D:$P,ROW(P332),COLUMN($P332)-COLUMN(P332)+1)</f>
        <v>343</v>
      </c>
    </row>
    <row r="333" spans="1:29" x14ac:dyDescent="0.25">
      <c r="A333" s="10" t="str">
        <f>INDEX('Обработка исходного'!B:B,ROW($B$3)+4*(ROW($B333)-ROW($B$3)))</f>
        <v>Сталь хромоникелевая коррозионно-стойкого аустенитного класса</v>
      </c>
      <c r="B333" s="10" t="str">
        <f>INDEX('Обработка исходного'!D:D,ROW($B$3)+4*(ROW($B333)-ROW($B$3)))</f>
        <v>12Х18Н12М3ТЛ</v>
      </c>
      <c r="C333" s="10" t="str">
        <f>IF(ISBLANK(INDEX('Обработка исходного'!E:E,ROW($B$3)+4*(ROW($B333)-ROW($B$3)))),"",INDEX('Обработка исходного'!E:E,ROW($B$3)+4*(ROW($B333)-ROW($B$3))))</f>
        <v>Отливки</v>
      </c>
      <c r="D333" s="15">
        <f>INDEX('Rm, МПа'!$D:$P,ROW(D333),COLUMN($P333)-COLUMN(D333)+1)</f>
        <v>280</v>
      </c>
      <c r="E333" s="6">
        <f>INDEX('Rm, МПа'!$D:$P,ROW(E333),COLUMN($P333)-COLUMN(E333)+1)</f>
        <v>292</v>
      </c>
      <c r="F333" s="6">
        <f>INDEX('Rm, МПа'!$D:$P,ROW(F333),COLUMN($P333)-COLUMN(F333)+1)</f>
        <v>304</v>
      </c>
      <c r="G333" s="6">
        <f>INDEX('Rm, МПа'!$D:$P,ROW(G333),COLUMN($P333)-COLUMN(G333)+1)</f>
        <v>316</v>
      </c>
      <c r="H333" s="6">
        <f>INDEX('Rm, МПа'!$D:$P,ROW(H333),COLUMN($P333)-COLUMN(H333)+1)</f>
        <v>328</v>
      </c>
      <c r="I333" s="6">
        <f>INDEX('Rm, МПа'!$D:$P,ROW(I333),COLUMN($P333)-COLUMN(I333)+1)</f>
        <v>340</v>
      </c>
      <c r="J333" s="6">
        <f>INDEX('Rm, МПа'!$D:$P,ROW(J333),COLUMN($P333)-COLUMN(J333)+1)</f>
        <v>360</v>
      </c>
      <c r="K333" s="6">
        <f>INDEX('Rm, МПа'!$D:$P,ROW(K333),COLUMN($P333)-COLUMN(K333)+1)</f>
        <v>380</v>
      </c>
      <c r="L333" s="6">
        <f>INDEX('Rm, МПа'!$D:$P,ROW(L333),COLUMN($P333)-COLUMN(L333)+1)</f>
        <v>400</v>
      </c>
      <c r="M333" s="6">
        <f>INDEX('Rm, МПа'!$D:$P,ROW(M333),COLUMN($P333)-COLUMN(M333)+1)</f>
        <v>425</v>
      </c>
      <c r="N333" s="6">
        <f>INDEX('Rm, МПа'!$D:$P,ROW(N333),COLUMN($P333)-COLUMN(N333)+1)</f>
        <v>450</v>
      </c>
      <c r="O333" s="6">
        <f>INDEX('Rm, МПа'!$D:$P,ROW(O333),COLUMN($P333)-COLUMN(O333)+1)</f>
        <v>480</v>
      </c>
      <c r="P333" s="16">
        <f>INDEX('Rm, МПа'!$D:$P,ROW(P333),COLUMN($P333)-COLUMN(P333)+1)</f>
        <v>500</v>
      </c>
      <c r="Q333" s="15">
        <f>INDEX('Rp0,2, МПа'!$D:$P,ROW(D333),COLUMN($P333)-COLUMN(D333)+1)</f>
        <v>130</v>
      </c>
      <c r="R333" s="6">
        <f>INDEX('Rp0,2, МПа'!$D:$P,ROW(E333),COLUMN($P333)-COLUMN(E333)+1)</f>
        <v>132</v>
      </c>
      <c r="S333" s="6">
        <f>INDEX('Rp0,2, МПа'!$D:$P,ROW(F333),COLUMN($P333)-COLUMN(F333)+1)</f>
        <v>134</v>
      </c>
      <c r="T333" s="6">
        <f>INDEX('Rp0,2, МПа'!$D:$P,ROW(G333),COLUMN($P333)-COLUMN(G333)+1)</f>
        <v>136</v>
      </c>
      <c r="U333" s="6">
        <f>INDEX('Rp0,2, МПа'!$D:$P,ROW(H333),COLUMN($P333)-COLUMN(H333)+1)</f>
        <v>138</v>
      </c>
      <c r="V333" s="6">
        <f>INDEX('Rp0,2, МПа'!$D:$P,ROW(I333),COLUMN($P333)-COLUMN(I333)+1)</f>
        <v>140</v>
      </c>
      <c r="W333" s="6">
        <f>INDEX('Rp0,2, МПа'!$D:$P,ROW(J333),COLUMN($P333)-COLUMN(J333)+1)</f>
        <v>150</v>
      </c>
      <c r="X333" s="6">
        <f>INDEX('Rp0,2, МПа'!$D:$P,ROW(K333),COLUMN($P333)-COLUMN(K333)+1)</f>
        <v>155</v>
      </c>
      <c r="Y333" s="6">
        <f>INDEX('Rp0,2, МПа'!$D:$P,ROW(L333),COLUMN($P333)-COLUMN(L333)+1)</f>
        <v>160</v>
      </c>
      <c r="Z333" s="6">
        <f>INDEX('Rp0,2, МПа'!$D:$P,ROW(M333),COLUMN($P333)-COLUMN(M333)+1)</f>
        <v>165</v>
      </c>
      <c r="AA333" s="6">
        <f>INDEX('Rp0,2, МПа'!$D:$P,ROW(N333),COLUMN($P333)-COLUMN(N333)+1)</f>
        <v>170</v>
      </c>
      <c r="AB333" s="6">
        <f>INDEX('Rp0,2, МПа'!$D:$P,ROW(O333),COLUMN($P333)-COLUMN(O333)+1)</f>
        <v>196</v>
      </c>
      <c r="AC333" s="16">
        <f>INDEX('Rp0,2, МПа'!$D:$P,ROW(P333),COLUMN($P333)-COLUMN(P333)+1)</f>
        <v>216</v>
      </c>
    </row>
    <row r="334" spans="1:29" x14ac:dyDescent="0.25">
      <c r="A334" s="10" t="str">
        <f>INDEX('Обработка исходного'!B:B,ROW($B$3)+4*(ROW($B334)-ROW($B$3)))</f>
        <v>Сталь хромоникелевая коррозионно-стойкого аустенитного класса</v>
      </c>
      <c r="B334" s="10" t="str">
        <f>INDEX('Обработка исходного'!D:D,ROW($B$3)+4*(ROW($B334)-ROW($B$3)))</f>
        <v>10Х18Н12М3Л</v>
      </c>
      <c r="C334" s="10" t="str">
        <f>IF(ISBLANK(INDEX('Обработка исходного'!E:E,ROW($B$3)+4*(ROW($B334)-ROW($B$3)))),"",INDEX('Обработка исходного'!E:E,ROW($B$3)+4*(ROW($B334)-ROW($B$3))))</f>
        <v>Отливки</v>
      </c>
      <c r="D334" s="15">
        <f>INDEX('Rm, МПа'!$D:$P,ROW(D334),COLUMN($P334)-COLUMN(D334)+1)</f>
        <v>258</v>
      </c>
      <c r="E334" s="6">
        <f>INDEX('Rm, МПа'!$D:$P,ROW(E334),COLUMN($P334)-COLUMN(E334)+1)</f>
        <v>270</v>
      </c>
      <c r="F334" s="6">
        <f>INDEX('Rm, МПа'!$D:$P,ROW(F334),COLUMN($P334)-COLUMN(F334)+1)</f>
        <v>282</v>
      </c>
      <c r="G334" s="6">
        <f>INDEX('Rm, МПа'!$D:$P,ROW(G334),COLUMN($P334)-COLUMN(G334)+1)</f>
        <v>294</v>
      </c>
      <c r="H334" s="6">
        <f>INDEX('Rm, МПа'!$D:$P,ROW(H334),COLUMN($P334)-COLUMN(H334)+1)</f>
        <v>306</v>
      </c>
      <c r="I334" s="6">
        <f>INDEX('Rm, МПа'!$D:$P,ROW(I334),COLUMN($P334)-COLUMN(I334)+1)</f>
        <v>317</v>
      </c>
      <c r="J334" s="6">
        <f>INDEX('Rm, МПа'!$D:$P,ROW(J334),COLUMN($P334)-COLUMN(J334)+1)</f>
        <v>328</v>
      </c>
      <c r="K334" s="6">
        <f>INDEX('Rm, МПа'!$D:$P,ROW(K334),COLUMN($P334)-COLUMN(K334)+1)</f>
        <v>340</v>
      </c>
      <c r="L334" s="6">
        <f>INDEX('Rm, МПа'!$D:$P,ROW(L334),COLUMN($P334)-COLUMN(L334)+1)</f>
        <v>351</v>
      </c>
      <c r="M334" s="6">
        <f>INDEX('Rm, МПа'!$D:$P,ROW(M334),COLUMN($P334)-COLUMN(M334)+1)</f>
        <v>363</v>
      </c>
      <c r="N334" s="6">
        <f>INDEX('Rm, МПа'!$D:$P,ROW(N334),COLUMN($P334)-COLUMN(N334)+1)</f>
        <v>374</v>
      </c>
      <c r="O334" s="6">
        <f>INDEX('Rm, МПа'!$D:$P,ROW(O334),COLUMN($P334)-COLUMN(O334)+1)</f>
        <v>385</v>
      </c>
      <c r="P334" s="16">
        <f>INDEX('Rm, МПа'!$D:$P,ROW(P334),COLUMN($P334)-COLUMN(P334)+1)</f>
        <v>392</v>
      </c>
      <c r="Q334" s="15">
        <f>INDEX('Rp0,2, МПа'!$D:$P,ROW(D334),COLUMN($P334)-COLUMN(D334)+1)</f>
        <v>108</v>
      </c>
      <c r="R334" s="6">
        <f>INDEX('Rp0,2, МПа'!$D:$P,ROW(E334),COLUMN($P334)-COLUMN(E334)+1)</f>
        <v>112</v>
      </c>
      <c r="S334" s="6">
        <f>INDEX('Rp0,2, МПа'!$D:$P,ROW(F334),COLUMN($P334)-COLUMN(F334)+1)</f>
        <v>114</v>
      </c>
      <c r="T334" s="6">
        <f>INDEX('Rp0,2, МПа'!$D:$P,ROW(G334),COLUMN($P334)-COLUMN(G334)+1)</f>
        <v>118</v>
      </c>
      <c r="U334" s="6">
        <f>INDEX('Rp0,2, МПа'!$D:$P,ROW(H334),COLUMN($P334)-COLUMN(H334)+1)</f>
        <v>127</v>
      </c>
      <c r="V334" s="6">
        <f>INDEX('Rp0,2, МПа'!$D:$P,ROW(I334),COLUMN($P334)-COLUMN(I334)+1)</f>
        <v>137</v>
      </c>
      <c r="W334" s="6">
        <f>INDEX('Rp0,2, МПа'!$D:$P,ROW(J334),COLUMN($P334)-COLUMN(J334)+1)</f>
        <v>146</v>
      </c>
      <c r="X334" s="6">
        <f>INDEX('Rp0,2, МПа'!$D:$P,ROW(K334),COLUMN($P334)-COLUMN(K334)+1)</f>
        <v>155</v>
      </c>
      <c r="Y334" s="6">
        <f>INDEX('Rp0,2, МПа'!$D:$P,ROW(L334),COLUMN($P334)-COLUMN(L334)+1)</f>
        <v>164</v>
      </c>
      <c r="Z334" s="6">
        <f>INDEX('Rp0,2, МПа'!$D:$P,ROW(M334),COLUMN($P334)-COLUMN(M334)+1)</f>
        <v>173</v>
      </c>
      <c r="AA334" s="6">
        <f>INDEX('Rp0,2, МПа'!$D:$P,ROW(N334),COLUMN($P334)-COLUMN(N334)+1)</f>
        <v>182</v>
      </c>
      <c r="AB334" s="6">
        <f>INDEX('Rp0,2, МПа'!$D:$P,ROW(O334),COLUMN($P334)-COLUMN(O334)+1)</f>
        <v>191</v>
      </c>
      <c r="AC334" s="16">
        <f>INDEX('Rp0,2, МПа'!$D:$P,ROW(P334),COLUMN($P334)-COLUMN(P334)+1)</f>
        <v>196</v>
      </c>
    </row>
    <row r="335" spans="1:29" x14ac:dyDescent="0.25">
      <c r="A335" s="10" t="str">
        <f>INDEX('Обработка исходного'!B:B,ROW($B$3)+4*(ROW($B335)-ROW($B$3)))</f>
        <v>Сталь хромоникелевая коррозионно-стойкого аустенитного класса</v>
      </c>
      <c r="B335" s="10" t="str">
        <f>INDEX('Обработка исходного'!D:D,ROW($B$3)+4*(ROW($B335)-ROW($B$3)))</f>
        <v>09Х16Н15М3Б</v>
      </c>
      <c r="C335" s="10" t="str">
        <f>IF(ISBLANK(INDEX('Обработка исходного'!E:E,ROW($B$3)+4*(ROW($B335)-ROW($B$3)))),"",INDEX('Обработка исходного'!E:E,ROW($B$3)+4*(ROW($B335)-ROW($B$3))))</f>
        <v>Заготовка трубная диаметром от 80 до 180 мм</v>
      </c>
      <c r="D335" s="15">
        <f>INDEX('Rm, МПа'!$D:$P,ROW(D335),COLUMN($P335)-COLUMN(D335)+1)</f>
        <v>392</v>
      </c>
      <c r="E335" s="6">
        <f>INDEX('Rm, МПа'!$D:$P,ROW(E335),COLUMN($P335)-COLUMN(E335)+1)</f>
        <v>392</v>
      </c>
      <c r="F335" s="6">
        <f>INDEX('Rm, МПа'!$D:$P,ROW(F335),COLUMN($P335)-COLUMN(F335)+1)</f>
        <v>392</v>
      </c>
      <c r="G335" s="6">
        <f>INDEX('Rm, МПа'!$D:$P,ROW(G335),COLUMN($P335)-COLUMN(G335)+1)</f>
        <v>392</v>
      </c>
      <c r="H335" s="6">
        <f>INDEX('Rm, МПа'!$D:$P,ROW(H335),COLUMN($P335)-COLUMN(H335)+1)</f>
        <v>392</v>
      </c>
      <c r="I335" s="6">
        <f>INDEX('Rm, МПа'!$D:$P,ROW(I335),COLUMN($P335)-COLUMN(I335)+1)</f>
        <v>412</v>
      </c>
      <c r="J335" s="6">
        <f>INDEX('Rm, МПа'!$D:$P,ROW(J335),COLUMN($P335)-COLUMN(J335)+1)</f>
        <v>432</v>
      </c>
      <c r="K335" s="6">
        <f>INDEX('Rm, МПа'!$D:$P,ROW(K335),COLUMN($P335)-COLUMN(K335)+1)</f>
        <v>432</v>
      </c>
      <c r="L335" s="6">
        <f>INDEX('Rm, МПа'!$D:$P,ROW(L335),COLUMN($P335)-COLUMN(L335)+1)</f>
        <v>451</v>
      </c>
      <c r="M335" s="6">
        <f>INDEX('Rm, МПа'!$D:$P,ROW(M335),COLUMN($P335)-COLUMN(M335)+1)</f>
        <v>471</v>
      </c>
      <c r="N335" s="6">
        <f>INDEX('Rm, МПа'!$D:$P,ROW(N335),COLUMN($P335)-COLUMN(N335)+1)</f>
        <v>500</v>
      </c>
      <c r="O335" s="6">
        <f>INDEX('Rm, МПа'!$D:$P,ROW(O335),COLUMN($P335)-COLUMN(O335)+1)</f>
        <v>520</v>
      </c>
      <c r="P335" s="16">
        <f>INDEX('Rm, МПа'!$D:$P,ROW(P335),COLUMN($P335)-COLUMN(P335)+1)</f>
        <v>540</v>
      </c>
      <c r="Q335" s="15">
        <f>INDEX('Rp0,2, МПа'!$D:$P,ROW(D335),COLUMN($P335)-COLUMN(D335)+1)</f>
        <v>167</v>
      </c>
      <c r="R335" s="6">
        <f>INDEX('Rp0,2, МПа'!$D:$P,ROW(E335),COLUMN($P335)-COLUMN(E335)+1)</f>
        <v>167</v>
      </c>
      <c r="S335" s="6">
        <f>INDEX('Rp0,2, МПа'!$D:$P,ROW(F335),COLUMN($P335)-COLUMN(F335)+1)</f>
        <v>167</v>
      </c>
      <c r="T335" s="6">
        <f>INDEX('Rp0,2, МПа'!$D:$P,ROW(G335),COLUMN($P335)-COLUMN(G335)+1)</f>
        <v>167</v>
      </c>
      <c r="U335" s="6">
        <f>INDEX('Rp0,2, МПа'!$D:$P,ROW(H335),COLUMN($P335)-COLUMN(H335)+1)</f>
        <v>167</v>
      </c>
      <c r="V335" s="6">
        <f>INDEX('Rp0,2, МПа'!$D:$P,ROW(I335),COLUMN($P335)-COLUMN(I335)+1)</f>
        <v>186</v>
      </c>
      <c r="W335" s="6">
        <f>INDEX('Rp0,2, МПа'!$D:$P,ROW(J335),COLUMN($P335)-COLUMN(J335)+1)</f>
        <v>196</v>
      </c>
      <c r="X335" s="6">
        <f>INDEX('Rp0,2, МПа'!$D:$P,ROW(K335),COLUMN($P335)-COLUMN(K335)+1)</f>
        <v>226</v>
      </c>
      <c r="Y335" s="6">
        <f>INDEX('Rp0,2, МПа'!$D:$P,ROW(L335),COLUMN($P335)-COLUMN(L335)+1)</f>
        <v>226</v>
      </c>
      <c r="Z335" s="6">
        <f>INDEX('Rp0,2, МПа'!$D:$P,ROW(M335),COLUMN($P335)-COLUMN(M335)+1)</f>
        <v>226</v>
      </c>
      <c r="AA335" s="6">
        <f>INDEX('Rp0,2, МПа'!$D:$P,ROW(N335),COLUMN($P335)-COLUMN(N335)+1)</f>
        <v>235</v>
      </c>
      <c r="AB335" s="6">
        <f>INDEX('Rp0,2, МПа'!$D:$P,ROW(O335),COLUMN($P335)-COLUMN(O335)+1)</f>
        <v>235</v>
      </c>
      <c r="AC335" s="16">
        <f>INDEX('Rp0,2, МПа'!$D:$P,ROW(P335),COLUMN($P335)-COLUMN(P335)+1)</f>
        <v>245</v>
      </c>
    </row>
    <row r="336" spans="1:29" ht="25.5" x14ac:dyDescent="0.25">
      <c r="A336" s="10" t="str">
        <f>INDEX('Обработка исходного'!B:B,ROW($B$3)+4*(ROW($B336)-ROW($B$3)))</f>
        <v>Сталь хромоникелевая коррозионно-стойкого аустенитного класса</v>
      </c>
      <c r="B336" s="10" t="str">
        <f>INDEX('Обработка исходного'!D:D,ROW($B$3)+4*(ROW($B336)-ROW($B$3)))</f>
        <v>45Х14Н14В2М</v>
      </c>
      <c r="C336" s="10" t="str">
        <f>IF(ISBLANK(INDEX('Обработка исходного'!E:E,ROW($B$3)+4*(ROW($B336)-ROW($B$3)))),"",INDEX('Обработка исходного'!E:E,ROW($B$3)+4*(ROW($B336)-ROW($B$3))))</f>
        <v>Горячекатаная и кованая сталь диаметром, стороной квадрата или толщиной до 60 мм</v>
      </c>
      <c r="D336" s="15" t="str">
        <f>INDEX('Rm, МПа'!$D:$P,ROW(D336),COLUMN($P336)-COLUMN(D336)+1)</f>
        <v>-</v>
      </c>
      <c r="E336" s="6">
        <f>INDEX('Rm, МПа'!$D:$P,ROW(E336),COLUMN($P336)-COLUMN(E336)+1)</f>
        <v>520</v>
      </c>
      <c r="F336" s="6">
        <f>INDEX('Rm, МПа'!$D:$P,ROW(F336),COLUMN($P336)-COLUMN(F336)+1)</f>
        <v>530</v>
      </c>
      <c r="G336" s="6">
        <f>INDEX('Rm, МПа'!$D:$P,ROW(G336),COLUMN($P336)-COLUMN(G336)+1)</f>
        <v>540</v>
      </c>
      <c r="H336" s="6">
        <f>INDEX('Rm, МПа'!$D:$P,ROW(H336),COLUMN($P336)-COLUMN(H336)+1)</f>
        <v>549</v>
      </c>
      <c r="I336" s="6">
        <f>INDEX('Rm, МПа'!$D:$P,ROW(I336),COLUMN($P336)-COLUMN(I336)+1)</f>
        <v>549</v>
      </c>
      <c r="J336" s="6">
        <f>INDEX('Rm, МПа'!$D:$P,ROW(J336),COLUMN($P336)-COLUMN(J336)+1)</f>
        <v>569</v>
      </c>
      <c r="K336" s="6">
        <f>INDEX('Rm, МПа'!$D:$P,ROW(K336),COLUMN($P336)-COLUMN(K336)+1)</f>
        <v>589</v>
      </c>
      <c r="L336" s="6">
        <f>INDEX('Rm, МПа'!$D:$P,ROW(L336),COLUMN($P336)-COLUMN(L336)+1)</f>
        <v>598</v>
      </c>
      <c r="M336" s="6">
        <f>INDEX('Rm, МПа'!$D:$P,ROW(M336),COLUMN($P336)-COLUMN(M336)+1)</f>
        <v>608</v>
      </c>
      <c r="N336" s="6">
        <f>INDEX('Rm, МПа'!$D:$P,ROW(N336),COLUMN($P336)-COLUMN(N336)+1)</f>
        <v>638</v>
      </c>
      <c r="O336" s="6">
        <f>INDEX('Rm, МПа'!$D:$P,ROW(O336),COLUMN($P336)-COLUMN(O336)+1)</f>
        <v>667</v>
      </c>
      <c r="P336" s="16">
        <f>INDEX('Rm, МПа'!$D:$P,ROW(P336),COLUMN($P336)-COLUMN(P336)+1)</f>
        <v>706</v>
      </c>
      <c r="Q336" s="15" t="str">
        <f>INDEX('Rp0,2, МПа'!$D:$P,ROW(D336),COLUMN($P336)-COLUMN(D336)+1)</f>
        <v>-</v>
      </c>
      <c r="R336" s="6">
        <f>INDEX('Rp0,2, МПа'!$D:$P,ROW(E336),COLUMN($P336)-COLUMN(E336)+1)</f>
        <v>216</v>
      </c>
      <c r="S336" s="6">
        <f>INDEX('Rp0,2, МПа'!$D:$P,ROW(F336),COLUMN($P336)-COLUMN(F336)+1)</f>
        <v>226</v>
      </c>
      <c r="T336" s="6">
        <f>INDEX('Rp0,2, МПа'!$D:$P,ROW(G336),COLUMN($P336)-COLUMN(G336)+1)</f>
        <v>235</v>
      </c>
      <c r="U336" s="6">
        <f>INDEX('Rp0,2, МПа'!$D:$P,ROW(H336),COLUMN($P336)-COLUMN(H336)+1)</f>
        <v>245</v>
      </c>
      <c r="V336" s="6">
        <f>INDEX('Rp0,2, МПа'!$D:$P,ROW(I336),COLUMN($P336)-COLUMN(I336)+1)</f>
        <v>245</v>
      </c>
      <c r="W336" s="6">
        <f>INDEX('Rp0,2, МПа'!$D:$P,ROW(J336),COLUMN($P336)-COLUMN(J336)+1)</f>
        <v>265</v>
      </c>
      <c r="X336" s="6">
        <f>INDEX('Rp0,2, МПа'!$D:$P,ROW(K336),COLUMN($P336)-COLUMN(K336)+1)</f>
        <v>275</v>
      </c>
      <c r="Y336" s="6">
        <f>INDEX('Rp0,2, МПа'!$D:$P,ROW(L336),COLUMN($P336)-COLUMN(L336)+1)</f>
        <v>294</v>
      </c>
      <c r="Z336" s="6">
        <f>INDEX('Rp0,2, МПа'!$D:$P,ROW(M336),COLUMN($P336)-COLUMN(M336)+1)</f>
        <v>294</v>
      </c>
      <c r="AA336" s="6">
        <f>INDEX('Rp0,2, МПа'!$D:$P,ROW(N336),COLUMN($P336)-COLUMN(N336)+1)</f>
        <v>294</v>
      </c>
      <c r="AB336" s="6">
        <f>INDEX('Rp0,2, МПа'!$D:$P,ROW(O336),COLUMN($P336)-COLUMN(O336)+1)</f>
        <v>294</v>
      </c>
      <c r="AC336" s="16">
        <f>INDEX('Rp0,2, МПа'!$D:$P,ROW(P336),COLUMN($P336)-COLUMN(P336)+1)</f>
        <v>314</v>
      </c>
    </row>
    <row r="337" spans="1:29" x14ac:dyDescent="0.25">
      <c r="A337" s="10" t="str">
        <f>INDEX('Обработка исходного'!B:B,ROW($B$3)+4*(ROW($B337)-ROW($B$3)))</f>
        <v>Сталь хромоникелевая коррозионно-стойкого аустенитного класса</v>
      </c>
      <c r="B337" s="10" t="str">
        <f>INDEX('Обработка исходного'!D:D,ROW($B$3)+4*(ROW($B337)-ROW($B$3)))</f>
        <v>45Х14Н14В2М</v>
      </c>
      <c r="C337" s="10" t="str">
        <f>IF(ISBLANK(INDEX('Обработка исходного'!E:E,ROW($B$3)+4*(ROW($B337)-ROW($B$3)))),"",INDEX('Обработка исходного'!E:E,ROW($B$3)+4*(ROW($B337)-ROW($B$3))))</f>
        <v>Калиброванная сталь диаметром или стороной квадрата до 70 мм</v>
      </c>
      <c r="D337" s="15" t="str">
        <f>INDEX('Rm, МПа'!$D:$P,ROW(D337),COLUMN($P337)-COLUMN(D337)+1)</f>
        <v>-</v>
      </c>
      <c r="E337" s="6">
        <f>INDEX('Rm, МПа'!$D:$P,ROW(E337),COLUMN($P337)-COLUMN(E337)+1)</f>
        <v>520</v>
      </c>
      <c r="F337" s="6">
        <f>INDEX('Rm, МПа'!$D:$P,ROW(F337),COLUMN($P337)-COLUMN(F337)+1)</f>
        <v>530</v>
      </c>
      <c r="G337" s="6">
        <f>INDEX('Rm, МПа'!$D:$P,ROW(G337),COLUMN($P337)-COLUMN(G337)+1)</f>
        <v>540</v>
      </c>
      <c r="H337" s="6">
        <f>INDEX('Rm, МПа'!$D:$P,ROW(H337),COLUMN($P337)-COLUMN(H337)+1)</f>
        <v>549</v>
      </c>
      <c r="I337" s="6">
        <f>INDEX('Rm, МПа'!$D:$P,ROW(I337),COLUMN($P337)-COLUMN(I337)+1)</f>
        <v>549</v>
      </c>
      <c r="J337" s="6">
        <f>INDEX('Rm, МПа'!$D:$P,ROW(J337),COLUMN($P337)-COLUMN(J337)+1)</f>
        <v>569</v>
      </c>
      <c r="K337" s="6">
        <f>INDEX('Rm, МПа'!$D:$P,ROW(K337),COLUMN($P337)-COLUMN(K337)+1)</f>
        <v>589</v>
      </c>
      <c r="L337" s="6">
        <f>INDEX('Rm, МПа'!$D:$P,ROW(L337),COLUMN($P337)-COLUMN(L337)+1)</f>
        <v>598</v>
      </c>
      <c r="M337" s="6">
        <f>INDEX('Rm, МПа'!$D:$P,ROW(M337),COLUMN($P337)-COLUMN(M337)+1)</f>
        <v>608</v>
      </c>
      <c r="N337" s="6">
        <f>INDEX('Rm, МПа'!$D:$P,ROW(N337),COLUMN($P337)-COLUMN(N337)+1)</f>
        <v>638</v>
      </c>
      <c r="O337" s="6">
        <f>INDEX('Rm, МПа'!$D:$P,ROW(O337),COLUMN($P337)-COLUMN(O337)+1)</f>
        <v>667</v>
      </c>
      <c r="P337" s="16">
        <f>INDEX('Rm, МПа'!$D:$P,ROW(P337),COLUMN($P337)-COLUMN(P337)+1)</f>
        <v>706</v>
      </c>
      <c r="Q337" s="15" t="str">
        <f>INDEX('Rp0,2, МПа'!$D:$P,ROW(D337),COLUMN($P337)-COLUMN(D337)+1)</f>
        <v>-</v>
      </c>
      <c r="R337" s="6">
        <f>INDEX('Rp0,2, МПа'!$D:$P,ROW(E337),COLUMN($P337)-COLUMN(E337)+1)</f>
        <v>216</v>
      </c>
      <c r="S337" s="6">
        <f>INDEX('Rp0,2, МПа'!$D:$P,ROW(F337),COLUMN($P337)-COLUMN(F337)+1)</f>
        <v>226</v>
      </c>
      <c r="T337" s="6">
        <f>INDEX('Rp0,2, МПа'!$D:$P,ROW(G337),COLUMN($P337)-COLUMN(G337)+1)</f>
        <v>235</v>
      </c>
      <c r="U337" s="6">
        <f>INDEX('Rp0,2, МПа'!$D:$P,ROW(H337),COLUMN($P337)-COLUMN(H337)+1)</f>
        <v>245</v>
      </c>
      <c r="V337" s="6">
        <f>INDEX('Rp0,2, МПа'!$D:$P,ROW(I337),COLUMN($P337)-COLUMN(I337)+1)</f>
        <v>245</v>
      </c>
      <c r="W337" s="6">
        <f>INDEX('Rp0,2, МПа'!$D:$P,ROW(J337),COLUMN($P337)-COLUMN(J337)+1)</f>
        <v>265</v>
      </c>
      <c r="X337" s="6">
        <f>INDEX('Rp0,2, МПа'!$D:$P,ROW(K337),COLUMN($P337)-COLUMN(K337)+1)</f>
        <v>275</v>
      </c>
      <c r="Y337" s="6">
        <f>INDEX('Rp0,2, МПа'!$D:$P,ROW(L337),COLUMN($P337)-COLUMN(L337)+1)</f>
        <v>294</v>
      </c>
      <c r="Z337" s="6">
        <f>INDEX('Rp0,2, МПа'!$D:$P,ROW(M337),COLUMN($P337)-COLUMN(M337)+1)</f>
        <v>294</v>
      </c>
      <c r="AA337" s="6">
        <f>INDEX('Rp0,2, МПа'!$D:$P,ROW(N337),COLUMN($P337)-COLUMN(N337)+1)</f>
        <v>294</v>
      </c>
      <c r="AB337" s="6">
        <f>INDEX('Rp0,2, МПа'!$D:$P,ROW(O337),COLUMN($P337)-COLUMN(O337)+1)</f>
        <v>294</v>
      </c>
      <c r="AC337" s="16">
        <f>INDEX('Rp0,2, МПа'!$D:$P,ROW(P337),COLUMN($P337)-COLUMN(P337)+1)</f>
        <v>314</v>
      </c>
    </row>
    <row r="338" spans="1:29" ht="25.5" x14ac:dyDescent="0.25">
      <c r="A338" s="10" t="str">
        <f>INDEX('Обработка исходного'!B:B,ROW($B$3)+4*(ROW($B338)-ROW($B$3)))</f>
        <v>Сталь хромоникелевая коррозионно-стойкого аустенитного класса</v>
      </c>
      <c r="B338" s="10" t="str">
        <f>INDEX('Обработка исходного'!D:D,ROW($B$3)+4*(ROW($B338)-ROW($B$3)))</f>
        <v>45Х14Н14В2М</v>
      </c>
      <c r="C338" s="10" t="str">
        <f>IF(ISBLANK(INDEX('Обработка исходного'!E:E,ROW($B$3)+4*(ROW($B338)-ROW($B$3)))),"",INDEX('Обработка исходного'!E:E,ROW($B$3)+4*(ROW($B338)-ROW($B$3))))</f>
        <v>Горячекатаная и кованая сталь диаметром, стороной квадрата или толщиной от 60 до 100 мм</v>
      </c>
      <c r="D338" s="15" t="str">
        <f>INDEX('Rm, МПа'!$D:$P,ROW(D338),COLUMN($P338)-COLUMN(D338)+1)</f>
        <v>-</v>
      </c>
      <c r="E338" s="6">
        <f>INDEX('Rm, МПа'!$D:$P,ROW(E338),COLUMN($P338)-COLUMN(E338)+1)</f>
        <v>520</v>
      </c>
      <c r="F338" s="6">
        <f>INDEX('Rm, МПа'!$D:$P,ROW(F338),COLUMN($P338)-COLUMN(F338)+1)</f>
        <v>530</v>
      </c>
      <c r="G338" s="6">
        <f>INDEX('Rm, МПа'!$D:$P,ROW(G338),COLUMN($P338)-COLUMN(G338)+1)</f>
        <v>540</v>
      </c>
      <c r="H338" s="6">
        <f>INDEX('Rm, МПа'!$D:$P,ROW(H338),COLUMN($P338)-COLUMN(H338)+1)</f>
        <v>549</v>
      </c>
      <c r="I338" s="6">
        <f>INDEX('Rm, МПа'!$D:$P,ROW(I338),COLUMN($P338)-COLUMN(I338)+1)</f>
        <v>549</v>
      </c>
      <c r="J338" s="6">
        <f>INDEX('Rm, МПа'!$D:$P,ROW(J338),COLUMN($P338)-COLUMN(J338)+1)</f>
        <v>569</v>
      </c>
      <c r="K338" s="6">
        <f>INDEX('Rm, МПа'!$D:$P,ROW(K338),COLUMN($P338)-COLUMN(K338)+1)</f>
        <v>589</v>
      </c>
      <c r="L338" s="6">
        <f>INDEX('Rm, МПа'!$D:$P,ROW(L338),COLUMN($P338)-COLUMN(L338)+1)</f>
        <v>598</v>
      </c>
      <c r="M338" s="6">
        <f>INDEX('Rm, МПа'!$D:$P,ROW(M338),COLUMN($P338)-COLUMN(M338)+1)</f>
        <v>608</v>
      </c>
      <c r="N338" s="6">
        <f>INDEX('Rm, МПа'!$D:$P,ROW(N338),COLUMN($P338)-COLUMN(N338)+1)</f>
        <v>638</v>
      </c>
      <c r="O338" s="6">
        <f>INDEX('Rm, МПа'!$D:$P,ROW(O338),COLUMN($P338)-COLUMN(O338)+1)</f>
        <v>667</v>
      </c>
      <c r="P338" s="16">
        <f>INDEX('Rm, МПа'!$D:$P,ROW(P338),COLUMN($P338)-COLUMN(P338)+1)</f>
        <v>706</v>
      </c>
      <c r="Q338" s="15" t="str">
        <f>INDEX('Rp0,2, МПа'!$D:$P,ROW(D338),COLUMN($P338)-COLUMN(D338)+1)</f>
        <v>-</v>
      </c>
      <c r="R338" s="6">
        <f>INDEX('Rp0,2, МПа'!$D:$P,ROW(E338),COLUMN($P338)-COLUMN(E338)+1)</f>
        <v>216</v>
      </c>
      <c r="S338" s="6">
        <f>INDEX('Rp0,2, МПа'!$D:$P,ROW(F338),COLUMN($P338)-COLUMN(F338)+1)</f>
        <v>226</v>
      </c>
      <c r="T338" s="6">
        <f>INDEX('Rp0,2, МПа'!$D:$P,ROW(G338),COLUMN($P338)-COLUMN(G338)+1)</f>
        <v>235</v>
      </c>
      <c r="U338" s="6">
        <f>INDEX('Rp0,2, МПа'!$D:$P,ROW(H338),COLUMN($P338)-COLUMN(H338)+1)</f>
        <v>245</v>
      </c>
      <c r="V338" s="6">
        <f>INDEX('Rp0,2, МПа'!$D:$P,ROW(I338),COLUMN($P338)-COLUMN(I338)+1)</f>
        <v>245</v>
      </c>
      <c r="W338" s="6">
        <f>INDEX('Rp0,2, МПа'!$D:$P,ROW(J338),COLUMN($P338)-COLUMN(J338)+1)</f>
        <v>265</v>
      </c>
      <c r="X338" s="6">
        <f>INDEX('Rp0,2, МПа'!$D:$P,ROW(K338),COLUMN($P338)-COLUMN(K338)+1)</f>
        <v>275</v>
      </c>
      <c r="Y338" s="6">
        <f>INDEX('Rp0,2, МПа'!$D:$P,ROW(L338),COLUMN($P338)-COLUMN(L338)+1)</f>
        <v>294</v>
      </c>
      <c r="Z338" s="6">
        <f>INDEX('Rp0,2, МПа'!$D:$P,ROW(M338),COLUMN($P338)-COLUMN(M338)+1)</f>
        <v>294</v>
      </c>
      <c r="AA338" s="6">
        <f>INDEX('Rp0,2, МПа'!$D:$P,ROW(N338),COLUMN($P338)-COLUMN(N338)+1)</f>
        <v>294</v>
      </c>
      <c r="AB338" s="6">
        <f>INDEX('Rp0,2, МПа'!$D:$P,ROW(O338),COLUMN($P338)-COLUMN(O338)+1)</f>
        <v>294</v>
      </c>
      <c r="AC338" s="16">
        <f>INDEX('Rp0,2, МПа'!$D:$P,ROW(P338),COLUMN($P338)-COLUMN(P338)+1)</f>
        <v>314</v>
      </c>
    </row>
    <row r="339" spans="1:29" ht="25.5" x14ac:dyDescent="0.25">
      <c r="A339" s="10" t="str">
        <f>INDEX('Обработка исходного'!B:B,ROW($B$3)+4*(ROW($B339)-ROW($B$3)))</f>
        <v>Сталь хромоникелевая коррозионно-стойкого аустенитного класса</v>
      </c>
      <c r="B339" s="10" t="str">
        <f>INDEX('Обработка исходного'!D:D,ROW($B$3)+4*(ROW($B339)-ROW($B$3)))</f>
        <v>45Х14Н14В2М</v>
      </c>
      <c r="C339" s="10" t="str">
        <f>IF(ISBLANK(INDEX('Обработка исходного'!E:E,ROW($B$3)+4*(ROW($B339)-ROW($B$3)))),"",INDEX('Обработка исходного'!E:E,ROW($B$3)+4*(ROW($B339)-ROW($B$3))))</f>
        <v>Горячекатаная и кованая сталь диаметром, стороной квадрата или толщиной от 100 до 150 мм</v>
      </c>
      <c r="D339" s="15" t="str">
        <f>INDEX('Rm, МПа'!$D:$P,ROW(D339),COLUMN($P339)-COLUMN(D339)+1)</f>
        <v>-</v>
      </c>
      <c r="E339" s="6">
        <f>INDEX('Rm, МПа'!$D:$P,ROW(E339),COLUMN($P339)-COLUMN(E339)+1)</f>
        <v>520</v>
      </c>
      <c r="F339" s="6">
        <f>INDEX('Rm, МПа'!$D:$P,ROW(F339),COLUMN($P339)-COLUMN(F339)+1)</f>
        <v>530</v>
      </c>
      <c r="G339" s="6">
        <f>INDEX('Rm, МПа'!$D:$P,ROW(G339),COLUMN($P339)-COLUMN(G339)+1)</f>
        <v>540</v>
      </c>
      <c r="H339" s="6">
        <f>INDEX('Rm, МПа'!$D:$P,ROW(H339),COLUMN($P339)-COLUMN(H339)+1)</f>
        <v>549</v>
      </c>
      <c r="I339" s="6">
        <f>INDEX('Rm, МПа'!$D:$P,ROW(I339),COLUMN($P339)-COLUMN(I339)+1)</f>
        <v>549</v>
      </c>
      <c r="J339" s="6">
        <f>INDEX('Rm, МПа'!$D:$P,ROW(J339),COLUMN($P339)-COLUMN(J339)+1)</f>
        <v>569</v>
      </c>
      <c r="K339" s="6">
        <f>INDEX('Rm, МПа'!$D:$P,ROW(K339),COLUMN($P339)-COLUMN(K339)+1)</f>
        <v>589</v>
      </c>
      <c r="L339" s="6">
        <f>INDEX('Rm, МПа'!$D:$P,ROW(L339),COLUMN($P339)-COLUMN(L339)+1)</f>
        <v>598</v>
      </c>
      <c r="M339" s="6">
        <f>INDEX('Rm, МПа'!$D:$P,ROW(M339),COLUMN($P339)-COLUMN(M339)+1)</f>
        <v>608</v>
      </c>
      <c r="N339" s="6">
        <f>INDEX('Rm, МПа'!$D:$P,ROW(N339),COLUMN($P339)-COLUMN(N339)+1)</f>
        <v>638</v>
      </c>
      <c r="O339" s="6">
        <f>INDEX('Rm, МПа'!$D:$P,ROW(O339),COLUMN($P339)-COLUMN(O339)+1)</f>
        <v>667</v>
      </c>
      <c r="P339" s="16">
        <f>INDEX('Rm, МПа'!$D:$P,ROW(P339),COLUMN($P339)-COLUMN(P339)+1)</f>
        <v>706</v>
      </c>
      <c r="Q339" s="15" t="str">
        <f>INDEX('Rp0,2, МПа'!$D:$P,ROW(D339),COLUMN($P339)-COLUMN(D339)+1)</f>
        <v>-</v>
      </c>
      <c r="R339" s="6">
        <f>INDEX('Rp0,2, МПа'!$D:$P,ROW(E339),COLUMN($P339)-COLUMN(E339)+1)</f>
        <v>216</v>
      </c>
      <c r="S339" s="6">
        <f>INDEX('Rp0,2, МПа'!$D:$P,ROW(F339),COLUMN($P339)-COLUMN(F339)+1)</f>
        <v>226</v>
      </c>
      <c r="T339" s="6">
        <f>INDEX('Rp0,2, МПа'!$D:$P,ROW(G339),COLUMN($P339)-COLUMN(G339)+1)</f>
        <v>235</v>
      </c>
      <c r="U339" s="6">
        <f>INDEX('Rp0,2, МПа'!$D:$P,ROW(H339),COLUMN($P339)-COLUMN(H339)+1)</f>
        <v>245</v>
      </c>
      <c r="V339" s="6">
        <f>INDEX('Rp0,2, МПа'!$D:$P,ROW(I339),COLUMN($P339)-COLUMN(I339)+1)</f>
        <v>245</v>
      </c>
      <c r="W339" s="6">
        <f>INDEX('Rp0,2, МПа'!$D:$P,ROW(J339),COLUMN($P339)-COLUMN(J339)+1)</f>
        <v>265</v>
      </c>
      <c r="X339" s="6">
        <f>INDEX('Rp0,2, МПа'!$D:$P,ROW(K339),COLUMN($P339)-COLUMN(K339)+1)</f>
        <v>275</v>
      </c>
      <c r="Y339" s="6">
        <f>INDEX('Rp0,2, МПа'!$D:$P,ROW(L339),COLUMN($P339)-COLUMN(L339)+1)</f>
        <v>294</v>
      </c>
      <c r="Z339" s="6">
        <f>INDEX('Rp0,2, МПа'!$D:$P,ROW(M339),COLUMN($P339)-COLUMN(M339)+1)</f>
        <v>294</v>
      </c>
      <c r="AA339" s="6">
        <f>INDEX('Rp0,2, МПа'!$D:$P,ROW(N339),COLUMN($P339)-COLUMN(N339)+1)</f>
        <v>294</v>
      </c>
      <c r="AB339" s="6">
        <f>INDEX('Rp0,2, МПа'!$D:$P,ROW(O339),COLUMN($P339)-COLUMN(O339)+1)</f>
        <v>294</v>
      </c>
      <c r="AC339" s="16">
        <f>INDEX('Rp0,2, МПа'!$D:$P,ROW(P339),COLUMN($P339)-COLUMN(P339)+1)</f>
        <v>314</v>
      </c>
    </row>
    <row r="340" spans="1:29" x14ac:dyDescent="0.25">
      <c r="A340" s="10" t="str">
        <f>INDEX('Обработка исходного'!B:B,ROW($B$3)+4*(ROW($B340)-ROW($B$3)))</f>
        <v>Сталь хромоникелевая коррозионно-стойкого аустенитного класса</v>
      </c>
      <c r="B340" s="10" t="str">
        <f>INDEX('Обработка исходного'!D:D,ROW($B$3)+4*(ROW($B340)-ROW($B$3)))</f>
        <v>Х18Н22В2Т2</v>
      </c>
      <c r="C340" s="10" t="str">
        <f>IF(ISBLANK(INDEX('Обработка исходного'!E:E,ROW($B$3)+4*(ROW($B340)-ROW($B$3)))),"",INDEX('Обработка исходного'!E:E,ROW($B$3)+4*(ROW($B340)-ROW($B$3))))</f>
        <v>Поковки из слитков массой до 10 т</v>
      </c>
      <c r="D340" s="15">
        <f>INDEX('Rm, МПа'!$D:$P,ROW(D340),COLUMN($P340)-COLUMN(D340)+1)</f>
        <v>530</v>
      </c>
      <c r="E340" s="6">
        <f>INDEX('Rm, МПа'!$D:$P,ROW(E340),COLUMN($P340)-COLUMN(E340)+1)</f>
        <v>530</v>
      </c>
      <c r="F340" s="6">
        <f>INDEX('Rm, МПа'!$D:$P,ROW(F340),COLUMN($P340)-COLUMN(F340)+1)</f>
        <v>540</v>
      </c>
      <c r="G340" s="6">
        <f>INDEX('Rm, МПа'!$D:$P,ROW(G340),COLUMN($P340)-COLUMN(G340)+1)</f>
        <v>549</v>
      </c>
      <c r="H340" s="6">
        <f>INDEX('Rm, МПа'!$D:$P,ROW(H340),COLUMN($P340)-COLUMN(H340)+1)</f>
        <v>559</v>
      </c>
      <c r="I340" s="6">
        <f>INDEX('Rm, МПа'!$D:$P,ROW(I340),COLUMN($P340)-COLUMN(I340)+1)</f>
        <v>569</v>
      </c>
      <c r="J340" s="6">
        <f>INDEX('Rm, МПа'!$D:$P,ROW(J340),COLUMN($P340)-COLUMN(J340)+1)</f>
        <v>589</v>
      </c>
      <c r="K340" s="6">
        <f>INDEX('Rm, МПа'!$D:$P,ROW(K340),COLUMN($P340)-COLUMN(K340)+1)</f>
        <v>589</v>
      </c>
      <c r="L340" s="6">
        <f>INDEX('Rm, МПа'!$D:$P,ROW(L340),COLUMN($P340)-COLUMN(L340)+1)</f>
        <v>598</v>
      </c>
      <c r="M340" s="6">
        <f>INDEX('Rm, МПа'!$D:$P,ROW(M340),COLUMN($P340)-COLUMN(M340)+1)</f>
        <v>608</v>
      </c>
      <c r="N340" s="6">
        <f>INDEX('Rm, МПа'!$D:$P,ROW(N340),COLUMN($P340)-COLUMN(N340)+1)</f>
        <v>628</v>
      </c>
      <c r="O340" s="6">
        <f>INDEX('Rm, МПа'!$D:$P,ROW(O340),COLUMN($P340)-COLUMN(O340)+1)</f>
        <v>638</v>
      </c>
      <c r="P340" s="16">
        <f>INDEX('Rm, МПа'!$D:$P,ROW(P340),COLUMN($P340)-COLUMN(P340)+1)</f>
        <v>657</v>
      </c>
      <c r="Q340" s="15">
        <f>INDEX('Rp0,2, МПа'!$D:$P,ROW(D340),COLUMN($P340)-COLUMN(D340)+1)</f>
        <v>294</v>
      </c>
      <c r="R340" s="6">
        <f>INDEX('Rp0,2, МПа'!$D:$P,ROW(E340),COLUMN($P340)-COLUMN(E340)+1)</f>
        <v>294</v>
      </c>
      <c r="S340" s="6">
        <f>INDEX('Rp0,2, МПа'!$D:$P,ROW(F340),COLUMN($P340)-COLUMN(F340)+1)</f>
        <v>294</v>
      </c>
      <c r="T340" s="6">
        <f>INDEX('Rp0,2, МПа'!$D:$P,ROW(G340),COLUMN($P340)-COLUMN(G340)+1)</f>
        <v>314</v>
      </c>
      <c r="U340" s="6">
        <f>INDEX('Rp0,2, МПа'!$D:$P,ROW(H340),COLUMN($P340)-COLUMN(H340)+1)</f>
        <v>323</v>
      </c>
      <c r="V340" s="6">
        <f>INDEX('Rp0,2, МПа'!$D:$P,ROW(I340),COLUMN($P340)-COLUMN(I340)+1)</f>
        <v>323</v>
      </c>
      <c r="W340" s="6">
        <f>INDEX('Rp0,2, МПа'!$D:$P,ROW(J340),COLUMN($P340)-COLUMN(J340)+1)</f>
        <v>323</v>
      </c>
      <c r="X340" s="6">
        <f>INDEX('Rp0,2, МПа'!$D:$P,ROW(K340),COLUMN($P340)-COLUMN(K340)+1)</f>
        <v>323</v>
      </c>
      <c r="Y340" s="6">
        <f>INDEX('Rp0,2, МПа'!$D:$P,ROW(L340),COLUMN($P340)-COLUMN(L340)+1)</f>
        <v>323</v>
      </c>
      <c r="Z340" s="6">
        <f>INDEX('Rp0,2, МПа'!$D:$P,ROW(M340),COLUMN($P340)-COLUMN(M340)+1)</f>
        <v>323</v>
      </c>
      <c r="AA340" s="6">
        <f>INDEX('Rp0,2, МПа'!$D:$P,ROW(N340),COLUMN($P340)-COLUMN(N340)+1)</f>
        <v>343</v>
      </c>
      <c r="AB340" s="6">
        <f>INDEX('Rp0,2, МПа'!$D:$P,ROW(O340),COLUMN($P340)-COLUMN(O340)+1)</f>
        <v>343</v>
      </c>
      <c r="AC340" s="16">
        <f>INDEX('Rp0,2, МПа'!$D:$P,ROW(P340),COLUMN($P340)-COLUMN(P340)+1)</f>
        <v>343</v>
      </c>
    </row>
    <row r="341" spans="1:29" x14ac:dyDescent="0.25">
      <c r="A341" s="10" t="str">
        <f>INDEX('Обработка исходного'!B:B,ROW($B$3)+4*(ROW($B341)-ROW($B$3)))</f>
        <v>Сталь хромоникелевая коррозионно-стойкого аустенитного класса</v>
      </c>
      <c r="B341" s="10" t="str">
        <f>INDEX('Обработка исходного'!D:D,ROW($B$3)+4*(ROW($B341)-ROW($B$3)))</f>
        <v>31Х19Н9МВБТ</v>
      </c>
      <c r="C341" s="10" t="str">
        <f>IF(ISBLANK(INDEX('Обработка исходного'!E:E,ROW($B$3)+4*(ROW($B341)-ROW($B$3)))),"",INDEX('Обработка исходного'!E:E,ROW($B$3)+4*(ROW($B341)-ROW($B$3))))</f>
        <v>Заготовки крепежных деталей неограниченной толщины, КП315*</v>
      </c>
      <c r="D341" s="15">
        <f>INDEX('Rm, МПа'!$D:$P,ROW(D341),COLUMN($P341)-COLUMN(D341)+1)</f>
        <v>392</v>
      </c>
      <c r="E341" s="6">
        <f>INDEX('Rm, МПа'!$D:$P,ROW(E341),COLUMN($P341)-COLUMN(E341)+1)</f>
        <v>392</v>
      </c>
      <c r="F341" s="6">
        <f>INDEX('Rm, МПа'!$D:$P,ROW(F341),COLUMN($P341)-COLUMN(F341)+1)</f>
        <v>412</v>
      </c>
      <c r="G341" s="6">
        <f>INDEX('Rm, МПа'!$D:$P,ROW(G341),COLUMN($P341)-COLUMN(G341)+1)</f>
        <v>441</v>
      </c>
      <c r="H341" s="6">
        <f>INDEX('Rm, МПа'!$D:$P,ROW(H341),COLUMN($P341)-COLUMN(H341)+1)</f>
        <v>441</v>
      </c>
      <c r="I341" s="6">
        <f>INDEX('Rm, МПа'!$D:$P,ROW(I341),COLUMN($P341)-COLUMN(I341)+1)</f>
        <v>471</v>
      </c>
      <c r="J341" s="6">
        <f>INDEX('Rm, МПа'!$D:$P,ROW(J341),COLUMN($P341)-COLUMN(J341)+1)</f>
        <v>491</v>
      </c>
      <c r="K341" s="6">
        <f>INDEX('Rm, МПа'!$D:$P,ROW(K341),COLUMN($P341)-COLUMN(K341)+1)</f>
        <v>510</v>
      </c>
      <c r="L341" s="6">
        <f>INDEX('Rm, МПа'!$D:$P,ROW(L341),COLUMN($P341)-COLUMN(L341)+1)</f>
        <v>530</v>
      </c>
      <c r="M341" s="6">
        <f>INDEX('Rm, МПа'!$D:$P,ROW(M341),COLUMN($P341)-COLUMN(M341)+1)</f>
        <v>549</v>
      </c>
      <c r="N341" s="6">
        <f>INDEX('Rm, МПа'!$D:$P,ROW(N341),COLUMN($P341)-COLUMN(N341)+1)</f>
        <v>569</v>
      </c>
      <c r="O341" s="6">
        <f>INDEX('Rm, МПа'!$D:$P,ROW(O341),COLUMN($P341)-COLUMN(O341)+1)</f>
        <v>589</v>
      </c>
      <c r="P341" s="16">
        <f>INDEX('Rm, МПа'!$D:$P,ROW(P341),COLUMN($P341)-COLUMN(P341)+1)</f>
        <v>589</v>
      </c>
      <c r="Q341" s="15">
        <f>INDEX('Rp0,2, МПа'!$D:$P,ROW(D341),COLUMN($P341)-COLUMN(D341)+1)</f>
        <v>196</v>
      </c>
      <c r="R341" s="6">
        <f>INDEX('Rp0,2, МПа'!$D:$P,ROW(E341),COLUMN($P341)-COLUMN(E341)+1)</f>
        <v>265</v>
      </c>
      <c r="S341" s="6">
        <f>INDEX('Rp0,2, МПа'!$D:$P,ROW(F341),COLUMN($P341)-COLUMN(F341)+1)</f>
        <v>275</v>
      </c>
      <c r="T341" s="6">
        <f>INDEX('Rp0,2, МПа'!$D:$P,ROW(G341),COLUMN($P341)-COLUMN(G341)+1)</f>
        <v>275</v>
      </c>
      <c r="U341" s="6">
        <f>INDEX('Rp0,2, МПа'!$D:$P,ROW(H341),COLUMN($P341)-COLUMN(H341)+1)</f>
        <v>284</v>
      </c>
      <c r="V341" s="6">
        <f>INDEX('Rp0,2, МПа'!$D:$P,ROW(I341),COLUMN($P341)-COLUMN(I341)+1)</f>
        <v>294</v>
      </c>
      <c r="W341" s="6">
        <f>INDEX('Rp0,2, МПа'!$D:$P,ROW(J341),COLUMN($P341)-COLUMN(J341)+1)</f>
        <v>314</v>
      </c>
      <c r="X341" s="6">
        <f>INDEX('Rp0,2, МПа'!$D:$P,ROW(K341),COLUMN($P341)-COLUMN(K341)+1)</f>
        <v>314</v>
      </c>
      <c r="Y341" s="6">
        <f>INDEX('Rp0,2, МПа'!$D:$P,ROW(L341),COLUMN($P341)-COLUMN(L341)+1)</f>
        <v>314</v>
      </c>
      <c r="Z341" s="6">
        <f>INDEX('Rp0,2, МПа'!$D:$P,ROW(M341),COLUMN($P341)-COLUMN(M341)+1)</f>
        <v>314</v>
      </c>
      <c r="AA341" s="6">
        <f>INDEX('Rp0,2, МПа'!$D:$P,ROW(N341),COLUMN($P341)-COLUMN(N341)+1)</f>
        <v>314</v>
      </c>
      <c r="AB341" s="6">
        <f>INDEX('Rp0,2, МПа'!$D:$P,ROW(O341),COLUMN($P341)-COLUMN(O341)+1)</f>
        <v>314</v>
      </c>
      <c r="AC341" s="16">
        <f>INDEX('Rp0,2, МПа'!$D:$P,ROW(P341),COLUMN($P341)-COLUMN(P341)+1)</f>
        <v>315</v>
      </c>
    </row>
    <row r="342" spans="1:29" ht="25.5" x14ac:dyDescent="0.25">
      <c r="A342" s="10" t="str">
        <f>INDEX('Обработка исходного'!B:B,ROW($B$3)+4*(ROW($B342)-ROW($B$3)))</f>
        <v>Сталь хромоникелевая коррозионно-стойкого аустенитного класса</v>
      </c>
      <c r="B342" s="10" t="str">
        <f>INDEX('Обработка исходного'!D:D,ROW($B$3)+4*(ROW($B342)-ROW($B$3)))</f>
        <v>31Х19Н9МВБТ</v>
      </c>
      <c r="C342" s="10" t="str">
        <f>IF(ISBLANK(INDEX('Обработка исходного'!E:E,ROW($B$3)+4*(ROW($B342)-ROW($B$3)))),"",INDEX('Обработка исходного'!E:E,ROW($B$3)+4*(ROW($B342)-ROW($B$3))))</f>
        <v>Горячекатаная и кованая сталь диаметром, стороной квадрата или толщиной до 60 мм</v>
      </c>
      <c r="D342" s="15">
        <f>INDEX('Rm, МПа'!$D:$P,ROW(D342),COLUMN($P342)-COLUMN(D342)+1)</f>
        <v>392</v>
      </c>
      <c r="E342" s="6">
        <f>INDEX('Rm, МПа'!$D:$P,ROW(E342),COLUMN($P342)-COLUMN(E342)+1)</f>
        <v>392</v>
      </c>
      <c r="F342" s="6">
        <f>INDEX('Rm, МПа'!$D:$P,ROW(F342),COLUMN($P342)-COLUMN(F342)+1)</f>
        <v>412</v>
      </c>
      <c r="G342" s="6">
        <f>INDEX('Rm, МПа'!$D:$P,ROW(G342),COLUMN($P342)-COLUMN(G342)+1)</f>
        <v>441</v>
      </c>
      <c r="H342" s="6">
        <f>INDEX('Rm, МПа'!$D:$P,ROW(H342),COLUMN($P342)-COLUMN(H342)+1)</f>
        <v>441</v>
      </c>
      <c r="I342" s="6">
        <f>INDEX('Rm, МПа'!$D:$P,ROW(I342),COLUMN($P342)-COLUMN(I342)+1)</f>
        <v>471</v>
      </c>
      <c r="J342" s="6">
        <f>INDEX('Rm, МПа'!$D:$P,ROW(J342),COLUMN($P342)-COLUMN(J342)+1)</f>
        <v>491</v>
      </c>
      <c r="K342" s="6">
        <f>INDEX('Rm, МПа'!$D:$P,ROW(K342),COLUMN($P342)-COLUMN(K342)+1)</f>
        <v>510</v>
      </c>
      <c r="L342" s="6">
        <f>INDEX('Rm, МПа'!$D:$P,ROW(L342),COLUMN($P342)-COLUMN(L342)+1)</f>
        <v>530</v>
      </c>
      <c r="M342" s="6">
        <f>INDEX('Rm, МПа'!$D:$P,ROW(M342),COLUMN($P342)-COLUMN(M342)+1)</f>
        <v>549</v>
      </c>
      <c r="N342" s="6">
        <f>INDEX('Rm, МПа'!$D:$P,ROW(N342),COLUMN($P342)-COLUMN(N342)+1)</f>
        <v>569</v>
      </c>
      <c r="O342" s="6">
        <f>INDEX('Rm, МПа'!$D:$P,ROW(O342),COLUMN($P342)-COLUMN(O342)+1)</f>
        <v>589</v>
      </c>
      <c r="P342" s="16">
        <f>INDEX('Rm, МПа'!$D:$P,ROW(P342),COLUMN($P342)-COLUMN(P342)+1)</f>
        <v>589</v>
      </c>
      <c r="Q342" s="15">
        <f>INDEX('Rp0,2, МПа'!$D:$P,ROW(D342),COLUMN($P342)-COLUMN(D342)+1)</f>
        <v>265</v>
      </c>
      <c r="R342" s="6">
        <f>INDEX('Rp0,2, МПа'!$D:$P,ROW(E342),COLUMN($P342)-COLUMN(E342)+1)</f>
        <v>265</v>
      </c>
      <c r="S342" s="6">
        <f>INDEX('Rp0,2, МПа'!$D:$P,ROW(F342),COLUMN($P342)-COLUMN(F342)+1)</f>
        <v>275</v>
      </c>
      <c r="T342" s="6">
        <f>INDEX('Rp0,2, МПа'!$D:$P,ROW(G342),COLUMN($P342)-COLUMN(G342)+1)</f>
        <v>275</v>
      </c>
      <c r="U342" s="6">
        <f>INDEX('Rp0,2, МПа'!$D:$P,ROW(H342),COLUMN($P342)-COLUMN(H342)+1)</f>
        <v>294</v>
      </c>
      <c r="V342" s="6">
        <f>INDEX('Rp0,2, МПа'!$D:$P,ROW(I342),COLUMN($P342)-COLUMN(I342)+1)</f>
        <v>294</v>
      </c>
      <c r="W342" s="6">
        <f>INDEX('Rp0,2, МПа'!$D:$P,ROW(J342),COLUMN($P342)-COLUMN(J342)+1)</f>
        <v>294</v>
      </c>
      <c r="X342" s="6">
        <f>INDEX('Rp0,2, МПа'!$D:$P,ROW(K342),COLUMN($P342)-COLUMN(K342)+1)</f>
        <v>294</v>
      </c>
      <c r="Y342" s="6">
        <f>INDEX('Rp0,2, МПа'!$D:$P,ROW(L342),COLUMN($P342)-COLUMN(L342)+1)</f>
        <v>294</v>
      </c>
      <c r="Z342" s="6">
        <f>INDEX('Rp0,2, МПа'!$D:$P,ROW(M342),COLUMN($P342)-COLUMN(M342)+1)</f>
        <v>294</v>
      </c>
      <c r="AA342" s="6">
        <f>INDEX('Rp0,2, МПа'!$D:$P,ROW(N342),COLUMN($P342)-COLUMN(N342)+1)</f>
        <v>294</v>
      </c>
      <c r="AB342" s="6">
        <f>INDEX('Rp0,2, МПа'!$D:$P,ROW(O342),COLUMN($P342)-COLUMN(O342)+1)</f>
        <v>294</v>
      </c>
      <c r="AC342" s="16">
        <f>INDEX('Rp0,2, МПа'!$D:$P,ROW(P342),COLUMN($P342)-COLUMN(P342)+1)</f>
        <v>294</v>
      </c>
    </row>
    <row r="343" spans="1:29" ht="25.5" x14ac:dyDescent="0.25">
      <c r="A343" s="10" t="str">
        <f>INDEX('Обработка исходного'!B:B,ROW($B$3)+4*(ROW($B343)-ROW($B$3)))</f>
        <v>Сталь хромоникелевая коррозионно-стойкого аустенитного класса</v>
      </c>
      <c r="B343" s="10" t="str">
        <f>INDEX('Обработка исходного'!D:D,ROW($B$3)+4*(ROW($B343)-ROW($B$3)))</f>
        <v>31Х19Н9МВБТ</v>
      </c>
      <c r="C343" s="10" t="str">
        <f>IF(ISBLANK(INDEX('Обработка исходного'!E:E,ROW($B$3)+4*(ROW($B343)-ROW($B$3)))),"",INDEX('Обработка исходного'!E:E,ROW($B$3)+4*(ROW($B343)-ROW($B$3))))</f>
        <v>Горячекатаная и кованая сталь диаметром, стороной квадрата или толщиной от 60 до 100 мм</v>
      </c>
      <c r="D343" s="15">
        <f>INDEX('Rm, МПа'!$D:$P,ROW(D343),COLUMN($P343)-COLUMN(D343)+1)</f>
        <v>392</v>
      </c>
      <c r="E343" s="6">
        <f>INDEX('Rm, МПа'!$D:$P,ROW(E343),COLUMN($P343)-COLUMN(E343)+1)</f>
        <v>392</v>
      </c>
      <c r="F343" s="6">
        <f>INDEX('Rm, МПа'!$D:$P,ROW(F343),COLUMN($P343)-COLUMN(F343)+1)</f>
        <v>412</v>
      </c>
      <c r="G343" s="6">
        <f>INDEX('Rm, МПа'!$D:$P,ROW(G343),COLUMN($P343)-COLUMN(G343)+1)</f>
        <v>441</v>
      </c>
      <c r="H343" s="6">
        <f>INDEX('Rm, МПа'!$D:$P,ROW(H343),COLUMN($P343)-COLUMN(H343)+1)</f>
        <v>441</v>
      </c>
      <c r="I343" s="6">
        <f>INDEX('Rm, МПа'!$D:$P,ROW(I343),COLUMN($P343)-COLUMN(I343)+1)</f>
        <v>471</v>
      </c>
      <c r="J343" s="6">
        <f>INDEX('Rm, МПа'!$D:$P,ROW(J343),COLUMN($P343)-COLUMN(J343)+1)</f>
        <v>491</v>
      </c>
      <c r="K343" s="6">
        <f>INDEX('Rm, МПа'!$D:$P,ROW(K343),COLUMN($P343)-COLUMN(K343)+1)</f>
        <v>510</v>
      </c>
      <c r="L343" s="6">
        <f>INDEX('Rm, МПа'!$D:$P,ROW(L343),COLUMN($P343)-COLUMN(L343)+1)</f>
        <v>530</v>
      </c>
      <c r="M343" s="6">
        <f>INDEX('Rm, МПа'!$D:$P,ROW(M343),COLUMN($P343)-COLUMN(M343)+1)</f>
        <v>549</v>
      </c>
      <c r="N343" s="6">
        <f>INDEX('Rm, МПа'!$D:$P,ROW(N343),COLUMN($P343)-COLUMN(N343)+1)</f>
        <v>569</v>
      </c>
      <c r="O343" s="6">
        <f>INDEX('Rm, МПа'!$D:$P,ROW(O343),COLUMN($P343)-COLUMN(O343)+1)</f>
        <v>589</v>
      </c>
      <c r="P343" s="16">
        <f>INDEX('Rm, МПа'!$D:$P,ROW(P343),COLUMN($P343)-COLUMN(P343)+1)</f>
        <v>589</v>
      </c>
      <c r="Q343" s="15">
        <f>INDEX('Rp0,2, МПа'!$D:$P,ROW(D343),COLUMN($P343)-COLUMN(D343)+1)</f>
        <v>265</v>
      </c>
      <c r="R343" s="6">
        <f>INDEX('Rp0,2, МПа'!$D:$P,ROW(E343),COLUMN($P343)-COLUMN(E343)+1)</f>
        <v>265</v>
      </c>
      <c r="S343" s="6">
        <f>INDEX('Rp0,2, МПа'!$D:$P,ROW(F343),COLUMN($P343)-COLUMN(F343)+1)</f>
        <v>275</v>
      </c>
      <c r="T343" s="6">
        <f>INDEX('Rp0,2, МПа'!$D:$P,ROW(G343),COLUMN($P343)-COLUMN(G343)+1)</f>
        <v>275</v>
      </c>
      <c r="U343" s="6">
        <f>INDEX('Rp0,2, МПа'!$D:$P,ROW(H343),COLUMN($P343)-COLUMN(H343)+1)</f>
        <v>294</v>
      </c>
      <c r="V343" s="6">
        <f>INDEX('Rp0,2, МПа'!$D:$P,ROW(I343),COLUMN($P343)-COLUMN(I343)+1)</f>
        <v>294</v>
      </c>
      <c r="W343" s="6">
        <f>INDEX('Rp0,2, МПа'!$D:$P,ROW(J343),COLUMN($P343)-COLUMN(J343)+1)</f>
        <v>294</v>
      </c>
      <c r="X343" s="6">
        <f>INDEX('Rp0,2, МПа'!$D:$P,ROW(K343),COLUMN($P343)-COLUMN(K343)+1)</f>
        <v>294</v>
      </c>
      <c r="Y343" s="6">
        <f>INDEX('Rp0,2, МПа'!$D:$P,ROW(L343),COLUMN($P343)-COLUMN(L343)+1)</f>
        <v>294</v>
      </c>
      <c r="Z343" s="6">
        <f>INDEX('Rp0,2, МПа'!$D:$P,ROW(M343),COLUMN($P343)-COLUMN(M343)+1)</f>
        <v>294</v>
      </c>
      <c r="AA343" s="6">
        <f>INDEX('Rp0,2, МПа'!$D:$P,ROW(N343),COLUMN($P343)-COLUMN(N343)+1)</f>
        <v>294</v>
      </c>
      <c r="AB343" s="6">
        <f>INDEX('Rp0,2, МПа'!$D:$P,ROW(O343),COLUMN($P343)-COLUMN(O343)+1)</f>
        <v>294</v>
      </c>
      <c r="AC343" s="16">
        <f>INDEX('Rp0,2, МПа'!$D:$P,ROW(P343),COLUMN($P343)-COLUMN(P343)+1)</f>
        <v>294</v>
      </c>
    </row>
    <row r="344" spans="1:29" ht="25.5" x14ac:dyDescent="0.25">
      <c r="A344" s="10" t="str">
        <f>INDEX('Обработка исходного'!B:B,ROW($B$3)+4*(ROW($B344)-ROW($B$3)))</f>
        <v>Сталь хромоникелевая коррозионно-стойкого аустенитного класса</v>
      </c>
      <c r="B344" s="10" t="str">
        <f>INDEX('Обработка исходного'!D:D,ROW($B$3)+4*(ROW($B344)-ROW($B$3)))</f>
        <v>31Х19Н9МВБТ</v>
      </c>
      <c r="C344" s="10" t="str">
        <f>IF(ISBLANK(INDEX('Обработка исходного'!E:E,ROW($B$3)+4*(ROW($B344)-ROW($B$3)))),"",INDEX('Обработка исходного'!E:E,ROW($B$3)+4*(ROW($B344)-ROW($B$3))))</f>
        <v>Горячекатаная и кованая сталь диаметром, стороной квадрата или толщиной от 100 до 200 мм</v>
      </c>
      <c r="D344" s="15">
        <f>INDEX('Rm, МПа'!$D:$P,ROW(D344),COLUMN($P344)-COLUMN(D344)+1)</f>
        <v>392</v>
      </c>
      <c r="E344" s="6">
        <f>INDEX('Rm, МПа'!$D:$P,ROW(E344),COLUMN($P344)-COLUMN(E344)+1)</f>
        <v>392</v>
      </c>
      <c r="F344" s="6">
        <f>INDEX('Rm, МПа'!$D:$P,ROW(F344),COLUMN($P344)-COLUMN(F344)+1)</f>
        <v>412</v>
      </c>
      <c r="G344" s="6">
        <f>INDEX('Rm, МПа'!$D:$P,ROW(G344),COLUMN($P344)-COLUMN(G344)+1)</f>
        <v>441</v>
      </c>
      <c r="H344" s="6">
        <f>INDEX('Rm, МПа'!$D:$P,ROW(H344),COLUMN($P344)-COLUMN(H344)+1)</f>
        <v>441</v>
      </c>
      <c r="I344" s="6">
        <f>INDEX('Rm, МПа'!$D:$P,ROW(I344),COLUMN($P344)-COLUMN(I344)+1)</f>
        <v>471</v>
      </c>
      <c r="J344" s="6">
        <f>INDEX('Rm, МПа'!$D:$P,ROW(J344),COLUMN($P344)-COLUMN(J344)+1)</f>
        <v>491</v>
      </c>
      <c r="K344" s="6">
        <f>INDEX('Rm, МПа'!$D:$P,ROW(K344),COLUMN($P344)-COLUMN(K344)+1)</f>
        <v>510</v>
      </c>
      <c r="L344" s="6">
        <f>INDEX('Rm, МПа'!$D:$P,ROW(L344),COLUMN($P344)-COLUMN(L344)+1)</f>
        <v>530</v>
      </c>
      <c r="M344" s="6">
        <f>INDEX('Rm, МПа'!$D:$P,ROW(M344),COLUMN($P344)-COLUMN(M344)+1)</f>
        <v>549</v>
      </c>
      <c r="N344" s="6">
        <f>INDEX('Rm, МПа'!$D:$P,ROW(N344),COLUMN($P344)-COLUMN(N344)+1)</f>
        <v>569</v>
      </c>
      <c r="O344" s="6">
        <f>INDEX('Rm, МПа'!$D:$P,ROW(O344),COLUMN($P344)-COLUMN(O344)+1)</f>
        <v>589</v>
      </c>
      <c r="P344" s="16">
        <f>INDEX('Rm, МПа'!$D:$P,ROW(P344),COLUMN($P344)-COLUMN(P344)+1)</f>
        <v>589</v>
      </c>
      <c r="Q344" s="15">
        <f>INDEX('Rp0,2, МПа'!$D:$P,ROW(D344),COLUMN($P344)-COLUMN(D344)+1)</f>
        <v>265</v>
      </c>
      <c r="R344" s="6">
        <f>INDEX('Rp0,2, МПа'!$D:$P,ROW(E344),COLUMN($P344)-COLUMN(E344)+1)</f>
        <v>265</v>
      </c>
      <c r="S344" s="6">
        <f>INDEX('Rp0,2, МПа'!$D:$P,ROW(F344),COLUMN($P344)-COLUMN(F344)+1)</f>
        <v>275</v>
      </c>
      <c r="T344" s="6">
        <f>INDEX('Rp0,2, МПа'!$D:$P,ROW(G344),COLUMN($P344)-COLUMN(G344)+1)</f>
        <v>275</v>
      </c>
      <c r="U344" s="6">
        <f>INDEX('Rp0,2, МПа'!$D:$P,ROW(H344),COLUMN($P344)-COLUMN(H344)+1)</f>
        <v>294</v>
      </c>
      <c r="V344" s="6">
        <f>INDEX('Rp0,2, МПа'!$D:$P,ROW(I344),COLUMN($P344)-COLUMN(I344)+1)</f>
        <v>294</v>
      </c>
      <c r="W344" s="6">
        <f>INDEX('Rp0,2, МПа'!$D:$P,ROW(J344),COLUMN($P344)-COLUMN(J344)+1)</f>
        <v>294</v>
      </c>
      <c r="X344" s="6">
        <f>INDEX('Rp0,2, МПа'!$D:$P,ROW(K344),COLUMN($P344)-COLUMN(K344)+1)</f>
        <v>294</v>
      </c>
      <c r="Y344" s="6">
        <f>INDEX('Rp0,2, МПа'!$D:$P,ROW(L344),COLUMN($P344)-COLUMN(L344)+1)</f>
        <v>294</v>
      </c>
      <c r="Z344" s="6">
        <f>INDEX('Rp0,2, МПа'!$D:$P,ROW(M344),COLUMN($P344)-COLUMN(M344)+1)</f>
        <v>294</v>
      </c>
      <c r="AA344" s="6">
        <f>INDEX('Rp0,2, МПа'!$D:$P,ROW(N344),COLUMN($P344)-COLUMN(N344)+1)</f>
        <v>294</v>
      </c>
      <c r="AB344" s="6">
        <f>INDEX('Rp0,2, МПа'!$D:$P,ROW(O344),COLUMN($P344)-COLUMN(O344)+1)</f>
        <v>294</v>
      </c>
      <c r="AC344" s="16">
        <f>INDEX('Rp0,2, МПа'!$D:$P,ROW(P344),COLUMN($P344)-COLUMN(P344)+1)</f>
        <v>294</v>
      </c>
    </row>
    <row r="345" spans="1:29" ht="25.5" x14ac:dyDescent="0.25">
      <c r="A345" s="10" t="str">
        <f>INDEX('Обработка исходного'!B:B,ROW($B$3)+4*(ROW($B345)-ROW($B$3)))</f>
        <v>Сталь хромоникелевая коррозионно-стойкого аустенитного класса</v>
      </c>
      <c r="B345" s="10" t="str">
        <f>INDEX('Обработка исходного'!D:D,ROW($B$3)+4*(ROW($B345)-ROW($B$3)))</f>
        <v>10Х11Н20Т3Р</v>
      </c>
      <c r="C345" s="10" t="str">
        <f>IF(ISBLANK(INDEX('Обработка исходного'!E:E,ROW($B$3)+4*(ROW($B345)-ROW($B$3)))),"",INDEX('Обработка исходного'!E:E,ROW($B$3)+4*(ROW($B345)-ROW($B$3))))</f>
        <v>Горячекатаная и кованая сталь диаметром, стороной квадрата или толщиной от 60 до 100 мм</v>
      </c>
      <c r="D345" s="15">
        <f>INDEX('Rm, МПа'!$D:$P,ROW(D345),COLUMN($P345)-COLUMN(D345)+1)</f>
        <v>785</v>
      </c>
      <c r="E345" s="6">
        <f>INDEX('Rm, МПа'!$D:$P,ROW(E345),COLUMN($P345)-COLUMN(E345)+1)</f>
        <v>804</v>
      </c>
      <c r="F345" s="6">
        <f>INDEX('Rm, МПа'!$D:$P,ROW(F345),COLUMN($P345)-COLUMN(F345)+1)</f>
        <v>834</v>
      </c>
      <c r="G345" s="6">
        <f>INDEX('Rm, МПа'!$D:$P,ROW(G345),COLUMN($P345)-COLUMN(G345)+1)</f>
        <v>834</v>
      </c>
      <c r="H345" s="6">
        <f>INDEX('Rm, МПа'!$D:$P,ROW(H345),COLUMN($P345)-COLUMN(H345)+1)</f>
        <v>834</v>
      </c>
      <c r="I345" s="6">
        <f>INDEX('Rm, МПа'!$D:$P,ROW(I345),COLUMN($P345)-COLUMN(I345)+1)</f>
        <v>883</v>
      </c>
      <c r="J345" s="6">
        <f>INDEX('Rm, МПа'!$D:$P,ROW(J345),COLUMN($P345)-COLUMN(J345)+1)</f>
        <v>883</v>
      </c>
      <c r="K345" s="6">
        <f>INDEX('Rm, МПа'!$D:$P,ROW(K345),COLUMN($P345)-COLUMN(K345)+1)</f>
        <v>883</v>
      </c>
      <c r="L345" s="6">
        <f>INDEX('Rm, МПа'!$D:$P,ROW(L345),COLUMN($P345)-COLUMN(L345)+1)</f>
        <v>883</v>
      </c>
      <c r="M345" s="6">
        <f>INDEX('Rm, МПа'!$D:$P,ROW(M345),COLUMN($P345)-COLUMN(M345)+1)</f>
        <v>883</v>
      </c>
      <c r="N345" s="6">
        <f>INDEX('Rm, МПа'!$D:$P,ROW(N345),COLUMN($P345)-COLUMN(N345)+1)</f>
        <v>883</v>
      </c>
      <c r="O345" s="6">
        <f>INDEX('Rm, МПа'!$D:$P,ROW(O345),COLUMN($P345)-COLUMN(O345)+1)</f>
        <v>883</v>
      </c>
      <c r="P345" s="16">
        <f>INDEX('Rm, МПа'!$D:$P,ROW(P345),COLUMN($P345)-COLUMN(P345)+1)</f>
        <v>883</v>
      </c>
      <c r="Q345" s="15">
        <f>INDEX('Rp0,2, МПа'!$D:$P,ROW(D345),COLUMN($P345)-COLUMN(D345)+1)</f>
        <v>520</v>
      </c>
      <c r="R345" s="6">
        <f>INDEX('Rp0,2, МПа'!$D:$P,ROW(E345),COLUMN($P345)-COLUMN(E345)+1)</f>
        <v>540</v>
      </c>
      <c r="S345" s="6">
        <f>INDEX('Rp0,2, МПа'!$D:$P,ROW(F345),COLUMN($P345)-COLUMN(F345)+1)</f>
        <v>559</v>
      </c>
      <c r="T345" s="6">
        <f>INDEX('Rp0,2, МПа'!$D:$P,ROW(G345),COLUMN($P345)-COLUMN(G345)+1)</f>
        <v>589</v>
      </c>
      <c r="U345" s="6">
        <f>INDEX('Rp0,2, МПа'!$D:$P,ROW(H345),COLUMN($P345)-COLUMN(H345)+1)</f>
        <v>589</v>
      </c>
      <c r="V345" s="6">
        <f>INDEX('Rp0,2, МПа'!$D:$P,ROW(I345),COLUMN($P345)-COLUMN(I345)+1)</f>
        <v>589</v>
      </c>
      <c r="W345" s="6">
        <f>INDEX('Rp0,2, МПа'!$D:$P,ROW(J345),COLUMN($P345)-COLUMN(J345)+1)</f>
        <v>589</v>
      </c>
      <c r="X345" s="6">
        <f>INDEX('Rp0,2, МПа'!$D:$P,ROW(K345),COLUMN($P345)-COLUMN(K345)+1)</f>
        <v>589</v>
      </c>
      <c r="Y345" s="6">
        <f>INDEX('Rp0,2, МПа'!$D:$P,ROW(L345),COLUMN($P345)-COLUMN(L345)+1)</f>
        <v>589</v>
      </c>
      <c r="Z345" s="6">
        <f>INDEX('Rp0,2, МПа'!$D:$P,ROW(M345),COLUMN($P345)-COLUMN(M345)+1)</f>
        <v>589</v>
      </c>
      <c r="AA345" s="6">
        <f>INDEX('Rp0,2, МПа'!$D:$P,ROW(N345),COLUMN($P345)-COLUMN(N345)+1)</f>
        <v>589</v>
      </c>
      <c r="AB345" s="6">
        <f>INDEX('Rp0,2, МПа'!$D:$P,ROW(O345),COLUMN($P345)-COLUMN(O345)+1)</f>
        <v>589</v>
      </c>
      <c r="AC345" s="16">
        <f>INDEX('Rp0,2, МПа'!$D:$P,ROW(P345),COLUMN($P345)-COLUMN(P345)+1)</f>
        <v>589</v>
      </c>
    </row>
    <row r="346" spans="1:29" ht="25.5" x14ac:dyDescent="0.25">
      <c r="A346" s="10" t="str">
        <f>INDEX('Обработка исходного'!B:B,ROW($B$3)+4*(ROW($B346)-ROW($B$3)))</f>
        <v>Сталь хромоникелевая коррозионно-стойкого аустенитного класса</v>
      </c>
      <c r="B346" s="10" t="str">
        <f>INDEX('Обработка исходного'!D:D,ROW($B$3)+4*(ROW($B346)-ROW($B$3)))</f>
        <v>10Х11Н20Т3Р</v>
      </c>
      <c r="C346" s="10" t="str">
        <f>IF(ISBLANK(INDEX('Обработка исходного'!E:E,ROW($B$3)+4*(ROW($B346)-ROW($B$3)))),"",INDEX('Обработка исходного'!E:E,ROW($B$3)+4*(ROW($B346)-ROW($B$3))))</f>
        <v>Горячекатаная и кованая сталь диаметром, стороной квадрата или толщиной от 100 до 150 мм</v>
      </c>
      <c r="D346" s="15">
        <f>INDEX('Rm, МПа'!$D:$P,ROW(D346),COLUMN($P346)-COLUMN(D346)+1)</f>
        <v>785</v>
      </c>
      <c r="E346" s="6">
        <f>INDEX('Rm, МПа'!$D:$P,ROW(E346),COLUMN($P346)-COLUMN(E346)+1)</f>
        <v>804</v>
      </c>
      <c r="F346" s="6">
        <f>INDEX('Rm, МПа'!$D:$P,ROW(F346),COLUMN($P346)-COLUMN(F346)+1)</f>
        <v>834</v>
      </c>
      <c r="G346" s="6">
        <f>INDEX('Rm, МПа'!$D:$P,ROW(G346),COLUMN($P346)-COLUMN(G346)+1)</f>
        <v>834</v>
      </c>
      <c r="H346" s="6">
        <f>INDEX('Rm, МПа'!$D:$P,ROW(H346),COLUMN($P346)-COLUMN(H346)+1)</f>
        <v>834</v>
      </c>
      <c r="I346" s="6">
        <f>INDEX('Rm, МПа'!$D:$P,ROW(I346),COLUMN($P346)-COLUMN(I346)+1)</f>
        <v>883</v>
      </c>
      <c r="J346" s="6">
        <f>INDEX('Rm, МПа'!$D:$P,ROW(J346),COLUMN($P346)-COLUMN(J346)+1)</f>
        <v>883</v>
      </c>
      <c r="K346" s="6">
        <f>INDEX('Rm, МПа'!$D:$P,ROW(K346),COLUMN($P346)-COLUMN(K346)+1)</f>
        <v>883</v>
      </c>
      <c r="L346" s="6">
        <f>INDEX('Rm, МПа'!$D:$P,ROW(L346),COLUMN($P346)-COLUMN(L346)+1)</f>
        <v>883</v>
      </c>
      <c r="M346" s="6">
        <f>INDEX('Rm, МПа'!$D:$P,ROW(M346),COLUMN($P346)-COLUMN(M346)+1)</f>
        <v>883</v>
      </c>
      <c r="N346" s="6">
        <f>INDEX('Rm, МПа'!$D:$P,ROW(N346),COLUMN($P346)-COLUMN(N346)+1)</f>
        <v>883</v>
      </c>
      <c r="O346" s="6">
        <f>INDEX('Rm, МПа'!$D:$P,ROW(O346),COLUMN($P346)-COLUMN(O346)+1)</f>
        <v>883</v>
      </c>
      <c r="P346" s="16">
        <f>INDEX('Rm, МПа'!$D:$P,ROW(P346),COLUMN($P346)-COLUMN(P346)+1)</f>
        <v>883</v>
      </c>
      <c r="Q346" s="15">
        <f>INDEX('Rp0,2, МПа'!$D:$P,ROW(D346),COLUMN($P346)-COLUMN(D346)+1)</f>
        <v>520</v>
      </c>
      <c r="R346" s="6">
        <f>INDEX('Rp0,2, МПа'!$D:$P,ROW(E346),COLUMN($P346)-COLUMN(E346)+1)</f>
        <v>540</v>
      </c>
      <c r="S346" s="6">
        <f>INDEX('Rp0,2, МПа'!$D:$P,ROW(F346),COLUMN($P346)-COLUMN(F346)+1)</f>
        <v>559</v>
      </c>
      <c r="T346" s="6">
        <f>INDEX('Rp0,2, МПа'!$D:$P,ROW(G346),COLUMN($P346)-COLUMN(G346)+1)</f>
        <v>589</v>
      </c>
      <c r="U346" s="6">
        <f>INDEX('Rp0,2, МПа'!$D:$P,ROW(H346),COLUMN($P346)-COLUMN(H346)+1)</f>
        <v>589</v>
      </c>
      <c r="V346" s="6">
        <f>INDEX('Rp0,2, МПа'!$D:$P,ROW(I346),COLUMN($P346)-COLUMN(I346)+1)</f>
        <v>589</v>
      </c>
      <c r="W346" s="6">
        <f>INDEX('Rp0,2, МПа'!$D:$P,ROW(J346),COLUMN($P346)-COLUMN(J346)+1)</f>
        <v>589</v>
      </c>
      <c r="X346" s="6">
        <f>INDEX('Rp0,2, МПа'!$D:$P,ROW(K346),COLUMN($P346)-COLUMN(K346)+1)</f>
        <v>589</v>
      </c>
      <c r="Y346" s="6">
        <f>INDEX('Rp0,2, МПа'!$D:$P,ROW(L346),COLUMN($P346)-COLUMN(L346)+1)</f>
        <v>589</v>
      </c>
      <c r="Z346" s="6">
        <f>INDEX('Rp0,2, МПа'!$D:$P,ROW(M346),COLUMN($P346)-COLUMN(M346)+1)</f>
        <v>589</v>
      </c>
      <c r="AA346" s="6">
        <f>INDEX('Rp0,2, МПа'!$D:$P,ROW(N346),COLUMN($P346)-COLUMN(N346)+1)</f>
        <v>589</v>
      </c>
      <c r="AB346" s="6">
        <f>INDEX('Rp0,2, МПа'!$D:$P,ROW(O346),COLUMN($P346)-COLUMN(O346)+1)</f>
        <v>589</v>
      </c>
      <c r="AC346" s="16">
        <f>INDEX('Rp0,2, МПа'!$D:$P,ROW(P346),COLUMN($P346)-COLUMN(P346)+1)</f>
        <v>589</v>
      </c>
    </row>
    <row r="347" spans="1:29" x14ac:dyDescent="0.25">
      <c r="A347" s="10" t="str">
        <f>INDEX('Обработка исходного'!B:B,ROW($B$3)+4*(ROW($B347)-ROW($B$3)))</f>
        <v>Сталь хромоникелевая коррозионно-стойкого аустенитного класса</v>
      </c>
      <c r="B347" s="10" t="str">
        <f>INDEX('Обработка исходного'!D:D,ROW($B$3)+4*(ROW($B347)-ROW($B$3)))</f>
        <v>10Х11Н20Т3Р</v>
      </c>
      <c r="C347" s="10" t="str">
        <f>IF(ISBLANK(INDEX('Обработка исходного'!E:E,ROW($B$3)+4*(ROW($B347)-ROW($B$3)))),"",INDEX('Обработка исходного'!E:E,ROW($B$3)+4*(ROW($B347)-ROW($B$3))))</f>
        <v>Заготовки крепежных деталей, КП490*</v>
      </c>
      <c r="D347" s="15">
        <f>INDEX('Rm, МПа'!$D:$P,ROW(D347),COLUMN($P347)-COLUMN(D347)+1)</f>
        <v>736</v>
      </c>
      <c r="E347" s="6">
        <f>INDEX('Rm, МПа'!$D:$P,ROW(E347),COLUMN($P347)-COLUMN(E347)+1)</f>
        <v>755</v>
      </c>
      <c r="F347" s="6">
        <f>INDEX('Rm, МПа'!$D:$P,ROW(F347),COLUMN($P347)-COLUMN(F347)+1)</f>
        <v>785</v>
      </c>
      <c r="G347" s="6">
        <f>INDEX('Rm, МПа'!$D:$P,ROW(G347),COLUMN($P347)-COLUMN(G347)+1)</f>
        <v>785</v>
      </c>
      <c r="H347" s="6">
        <f>INDEX('Rm, МПа'!$D:$P,ROW(H347),COLUMN($P347)-COLUMN(H347)+1)</f>
        <v>785</v>
      </c>
      <c r="I347" s="6">
        <f>INDEX('Rm, МПа'!$D:$P,ROW(I347),COLUMN($P347)-COLUMN(I347)+1)</f>
        <v>834</v>
      </c>
      <c r="J347" s="6">
        <f>INDEX('Rm, МПа'!$D:$P,ROW(J347),COLUMN($P347)-COLUMN(J347)+1)</f>
        <v>834</v>
      </c>
      <c r="K347" s="6">
        <f>INDEX('Rm, МПа'!$D:$P,ROW(K347),COLUMN($P347)-COLUMN(K347)+1)</f>
        <v>834</v>
      </c>
      <c r="L347" s="6">
        <f>INDEX('Rm, МПа'!$D:$P,ROW(L347),COLUMN($P347)-COLUMN(L347)+1)</f>
        <v>834</v>
      </c>
      <c r="M347" s="6">
        <f>INDEX('Rm, МПа'!$D:$P,ROW(M347),COLUMN($P347)-COLUMN(M347)+1)</f>
        <v>834</v>
      </c>
      <c r="N347" s="6">
        <f>INDEX('Rm, МПа'!$D:$P,ROW(N347),COLUMN($P347)-COLUMN(N347)+1)</f>
        <v>834</v>
      </c>
      <c r="O347" s="6">
        <f>INDEX('Rm, МПа'!$D:$P,ROW(O347),COLUMN($P347)-COLUMN(O347)+1)</f>
        <v>834</v>
      </c>
      <c r="P347" s="16">
        <f>INDEX('Rm, МПа'!$D:$P,ROW(P347),COLUMN($P347)-COLUMN(P347)+1)</f>
        <v>834</v>
      </c>
      <c r="Q347" s="15">
        <f>INDEX('Rp0,2, МПа'!$D:$P,ROW(D347),COLUMN($P347)-COLUMN(D347)+1)</f>
        <v>441</v>
      </c>
      <c r="R347" s="6">
        <f>INDEX('Rp0,2, МПа'!$D:$P,ROW(E347),COLUMN($P347)-COLUMN(E347)+1)</f>
        <v>441</v>
      </c>
      <c r="S347" s="6">
        <f>INDEX('Rp0,2, МПа'!$D:$P,ROW(F347),COLUMN($P347)-COLUMN(F347)+1)</f>
        <v>441</v>
      </c>
      <c r="T347" s="6">
        <f>INDEX('Rp0,2, МПа'!$D:$P,ROW(G347),COLUMN($P347)-COLUMN(G347)+1)</f>
        <v>441</v>
      </c>
      <c r="U347" s="6">
        <f>INDEX('Rp0,2, МПа'!$D:$P,ROW(H347),COLUMN($P347)-COLUMN(H347)+1)</f>
        <v>441</v>
      </c>
      <c r="V347" s="6">
        <f>INDEX('Rp0,2, МПа'!$D:$P,ROW(I347),COLUMN($P347)-COLUMN(I347)+1)</f>
        <v>441</v>
      </c>
      <c r="W347" s="6">
        <f>INDEX('Rp0,2, МПа'!$D:$P,ROW(J347),COLUMN($P347)-COLUMN(J347)+1)</f>
        <v>471</v>
      </c>
      <c r="X347" s="6">
        <f>INDEX('Rp0,2, МПа'!$D:$P,ROW(K347),COLUMN($P347)-COLUMN(K347)+1)</f>
        <v>490</v>
      </c>
      <c r="Y347" s="6">
        <f>INDEX('Rp0,2, МПа'!$D:$P,ROW(L347),COLUMN($P347)-COLUMN(L347)+1)</f>
        <v>490</v>
      </c>
      <c r="Z347" s="6">
        <f>INDEX('Rp0,2, МПа'!$D:$P,ROW(M347),COLUMN($P347)-COLUMN(M347)+1)</f>
        <v>490</v>
      </c>
      <c r="AA347" s="6">
        <f>INDEX('Rp0,2, МПа'!$D:$P,ROW(N347),COLUMN($P347)-COLUMN(N347)+1)</f>
        <v>490</v>
      </c>
      <c r="AB347" s="6">
        <f>INDEX('Rp0,2, МПа'!$D:$P,ROW(O347),COLUMN($P347)-COLUMN(O347)+1)</f>
        <v>490</v>
      </c>
      <c r="AC347" s="16">
        <f>INDEX('Rp0,2, МПа'!$D:$P,ROW(P347),COLUMN($P347)-COLUMN(P347)+1)</f>
        <v>490</v>
      </c>
    </row>
    <row r="348" spans="1:29" x14ac:dyDescent="0.25">
      <c r="A348" s="10" t="str">
        <f>INDEX('Обработка исходного'!B:B,ROW($B$3)+4*(ROW($B348)-ROW($B$3)))</f>
        <v>Сталь хромоникелевая коррозионно-стойкого аустенитного класса</v>
      </c>
      <c r="B348" s="10" t="str">
        <f>INDEX('Обработка исходного'!D:D,ROW($B$3)+4*(ROW($B348)-ROW($B$3)))</f>
        <v>10Х11Н20Т3Р</v>
      </c>
      <c r="C348" s="10" t="str">
        <f>IF(ISBLANK(INDEX('Обработка исходного'!E:E,ROW($B$3)+4*(ROW($B348)-ROW($B$3)))),"",INDEX('Обработка исходного'!E:E,ROW($B$3)+4*(ROW($B348)-ROW($B$3))))</f>
        <v>Сортовой прокат, КП490*</v>
      </c>
      <c r="D348" s="15">
        <f>INDEX('Rm, МПа'!$D:$P,ROW(D348),COLUMN($P348)-COLUMN(D348)+1)</f>
        <v>736</v>
      </c>
      <c r="E348" s="6">
        <f>INDEX('Rm, МПа'!$D:$P,ROW(E348),COLUMN($P348)-COLUMN(E348)+1)</f>
        <v>755</v>
      </c>
      <c r="F348" s="6">
        <f>INDEX('Rm, МПа'!$D:$P,ROW(F348),COLUMN($P348)-COLUMN(F348)+1)</f>
        <v>785</v>
      </c>
      <c r="G348" s="6">
        <f>INDEX('Rm, МПа'!$D:$P,ROW(G348),COLUMN($P348)-COLUMN(G348)+1)</f>
        <v>785</v>
      </c>
      <c r="H348" s="6">
        <f>INDEX('Rm, МПа'!$D:$P,ROW(H348),COLUMN($P348)-COLUMN(H348)+1)</f>
        <v>785</v>
      </c>
      <c r="I348" s="6">
        <f>INDEX('Rm, МПа'!$D:$P,ROW(I348),COLUMN($P348)-COLUMN(I348)+1)</f>
        <v>834</v>
      </c>
      <c r="J348" s="6">
        <f>INDEX('Rm, МПа'!$D:$P,ROW(J348),COLUMN($P348)-COLUMN(J348)+1)</f>
        <v>834</v>
      </c>
      <c r="K348" s="6">
        <f>INDEX('Rm, МПа'!$D:$P,ROW(K348),COLUMN($P348)-COLUMN(K348)+1)</f>
        <v>834</v>
      </c>
      <c r="L348" s="6">
        <f>INDEX('Rm, МПа'!$D:$P,ROW(L348),COLUMN($P348)-COLUMN(L348)+1)</f>
        <v>834</v>
      </c>
      <c r="M348" s="6">
        <f>INDEX('Rm, МПа'!$D:$P,ROW(M348),COLUMN($P348)-COLUMN(M348)+1)</f>
        <v>834</v>
      </c>
      <c r="N348" s="6">
        <f>INDEX('Rm, МПа'!$D:$P,ROW(N348),COLUMN($P348)-COLUMN(N348)+1)</f>
        <v>834</v>
      </c>
      <c r="O348" s="6">
        <f>INDEX('Rm, МПа'!$D:$P,ROW(O348),COLUMN($P348)-COLUMN(O348)+1)</f>
        <v>834</v>
      </c>
      <c r="P348" s="16">
        <f>INDEX('Rm, МПа'!$D:$P,ROW(P348),COLUMN($P348)-COLUMN(P348)+1)</f>
        <v>834</v>
      </c>
      <c r="Q348" s="15">
        <f>INDEX('Rp0,2, МПа'!$D:$P,ROW(D348),COLUMN($P348)-COLUMN(D348)+1)</f>
        <v>441</v>
      </c>
      <c r="R348" s="6">
        <f>INDEX('Rp0,2, МПа'!$D:$P,ROW(E348),COLUMN($P348)-COLUMN(E348)+1)</f>
        <v>441</v>
      </c>
      <c r="S348" s="6">
        <f>INDEX('Rp0,2, МПа'!$D:$P,ROW(F348),COLUMN($P348)-COLUMN(F348)+1)</f>
        <v>441</v>
      </c>
      <c r="T348" s="6">
        <f>INDEX('Rp0,2, МПа'!$D:$P,ROW(G348),COLUMN($P348)-COLUMN(G348)+1)</f>
        <v>441</v>
      </c>
      <c r="U348" s="6">
        <f>INDEX('Rp0,2, МПа'!$D:$P,ROW(H348),COLUMN($P348)-COLUMN(H348)+1)</f>
        <v>441</v>
      </c>
      <c r="V348" s="6">
        <f>INDEX('Rp0,2, МПа'!$D:$P,ROW(I348),COLUMN($P348)-COLUMN(I348)+1)</f>
        <v>441</v>
      </c>
      <c r="W348" s="6">
        <f>INDEX('Rp0,2, МПа'!$D:$P,ROW(J348),COLUMN($P348)-COLUMN(J348)+1)</f>
        <v>471</v>
      </c>
      <c r="X348" s="6">
        <f>INDEX('Rp0,2, МПа'!$D:$P,ROW(K348),COLUMN($P348)-COLUMN(K348)+1)</f>
        <v>490</v>
      </c>
      <c r="Y348" s="6">
        <f>INDEX('Rp0,2, МПа'!$D:$P,ROW(L348),COLUMN($P348)-COLUMN(L348)+1)</f>
        <v>490</v>
      </c>
      <c r="Z348" s="6">
        <f>INDEX('Rp0,2, МПа'!$D:$P,ROW(M348),COLUMN($P348)-COLUMN(M348)+1)</f>
        <v>490</v>
      </c>
      <c r="AA348" s="6">
        <f>INDEX('Rp0,2, МПа'!$D:$P,ROW(N348),COLUMN($P348)-COLUMN(N348)+1)</f>
        <v>490</v>
      </c>
      <c r="AB348" s="6">
        <f>INDEX('Rp0,2, МПа'!$D:$P,ROW(O348),COLUMN($P348)-COLUMN(O348)+1)</f>
        <v>490</v>
      </c>
      <c r="AC348" s="16">
        <f>INDEX('Rp0,2, МПа'!$D:$P,ROW(P348),COLUMN($P348)-COLUMN(P348)+1)</f>
        <v>490</v>
      </c>
    </row>
    <row r="349" spans="1:29" ht="25.5" x14ac:dyDescent="0.25">
      <c r="A349" s="10" t="str">
        <f>INDEX('Обработка исходного'!B:B,ROW($B$3)+4*(ROW($B349)-ROW($B$3)))</f>
        <v>Сталь хромоникелевая коррозионно-стойкого аустенитного класса</v>
      </c>
      <c r="B349" s="10" t="str">
        <f>INDEX('Обработка исходного'!D:D,ROW($B$3)+4*(ROW($B349)-ROW($B$3)))</f>
        <v>10Х11Н20Т3Р</v>
      </c>
      <c r="C349" s="10" t="str">
        <f>IF(ISBLANK(INDEX('Обработка исходного'!E:E,ROW($B$3)+4*(ROW($B349)-ROW($B$3)))),"",INDEX('Обработка исходного'!E:E,ROW($B$3)+4*(ROW($B349)-ROW($B$3))))</f>
        <v>Горячекатаная и кованая сталь диаметром, стороной квадрата или толщиной до 60 мм</v>
      </c>
      <c r="D349" s="15">
        <f>INDEX('Rm, МПа'!$D:$P,ROW(D349),COLUMN($P349)-COLUMN(D349)+1)</f>
        <v>785</v>
      </c>
      <c r="E349" s="6">
        <f>INDEX('Rm, МПа'!$D:$P,ROW(E349),COLUMN($P349)-COLUMN(E349)+1)</f>
        <v>804</v>
      </c>
      <c r="F349" s="6">
        <f>INDEX('Rm, МПа'!$D:$P,ROW(F349),COLUMN($P349)-COLUMN(F349)+1)</f>
        <v>834</v>
      </c>
      <c r="G349" s="6">
        <f>INDEX('Rm, МПа'!$D:$P,ROW(G349),COLUMN($P349)-COLUMN(G349)+1)</f>
        <v>834</v>
      </c>
      <c r="H349" s="6">
        <f>INDEX('Rm, МПа'!$D:$P,ROW(H349),COLUMN($P349)-COLUMN(H349)+1)</f>
        <v>834</v>
      </c>
      <c r="I349" s="6">
        <f>INDEX('Rm, МПа'!$D:$P,ROW(I349),COLUMN($P349)-COLUMN(I349)+1)</f>
        <v>883</v>
      </c>
      <c r="J349" s="6">
        <f>INDEX('Rm, МПа'!$D:$P,ROW(J349),COLUMN($P349)-COLUMN(J349)+1)</f>
        <v>883</v>
      </c>
      <c r="K349" s="6">
        <f>INDEX('Rm, МПа'!$D:$P,ROW(K349),COLUMN($P349)-COLUMN(K349)+1)</f>
        <v>883</v>
      </c>
      <c r="L349" s="6">
        <f>INDEX('Rm, МПа'!$D:$P,ROW(L349),COLUMN($P349)-COLUMN(L349)+1)</f>
        <v>883</v>
      </c>
      <c r="M349" s="6">
        <f>INDEX('Rm, МПа'!$D:$P,ROW(M349),COLUMN($P349)-COLUMN(M349)+1)</f>
        <v>883</v>
      </c>
      <c r="N349" s="6">
        <f>INDEX('Rm, МПа'!$D:$P,ROW(N349),COLUMN($P349)-COLUMN(N349)+1)</f>
        <v>883</v>
      </c>
      <c r="O349" s="6">
        <f>INDEX('Rm, МПа'!$D:$P,ROW(O349),COLUMN($P349)-COLUMN(O349)+1)</f>
        <v>883</v>
      </c>
      <c r="P349" s="16">
        <f>INDEX('Rm, МПа'!$D:$P,ROW(P349),COLUMN($P349)-COLUMN(P349)+1)</f>
        <v>883</v>
      </c>
      <c r="Q349" s="15">
        <f>INDEX('Rp0,2, МПа'!$D:$P,ROW(D349),COLUMN($P349)-COLUMN(D349)+1)</f>
        <v>520</v>
      </c>
      <c r="R349" s="6">
        <f>INDEX('Rp0,2, МПа'!$D:$P,ROW(E349),COLUMN($P349)-COLUMN(E349)+1)</f>
        <v>540</v>
      </c>
      <c r="S349" s="6">
        <f>INDEX('Rp0,2, МПа'!$D:$P,ROW(F349),COLUMN($P349)-COLUMN(F349)+1)</f>
        <v>559</v>
      </c>
      <c r="T349" s="6">
        <f>INDEX('Rp0,2, МПа'!$D:$P,ROW(G349),COLUMN($P349)-COLUMN(G349)+1)</f>
        <v>589</v>
      </c>
      <c r="U349" s="6">
        <f>INDEX('Rp0,2, МПа'!$D:$P,ROW(H349),COLUMN($P349)-COLUMN(H349)+1)</f>
        <v>589</v>
      </c>
      <c r="V349" s="6">
        <f>INDEX('Rp0,2, МПа'!$D:$P,ROW(I349),COLUMN($P349)-COLUMN(I349)+1)</f>
        <v>589</v>
      </c>
      <c r="W349" s="6">
        <f>INDEX('Rp0,2, МПа'!$D:$P,ROW(J349),COLUMN($P349)-COLUMN(J349)+1)</f>
        <v>589</v>
      </c>
      <c r="X349" s="6">
        <f>INDEX('Rp0,2, МПа'!$D:$P,ROW(K349),COLUMN($P349)-COLUMN(K349)+1)</f>
        <v>589</v>
      </c>
      <c r="Y349" s="6">
        <f>INDEX('Rp0,2, МПа'!$D:$P,ROW(L349),COLUMN($P349)-COLUMN(L349)+1)</f>
        <v>589</v>
      </c>
      <c r="Z349" s="6">
        <f>INDEX('Rp0,2, МПа'!$D:$P,ROW(M349),COLUMN($P349)-COLUMN(M349)+1)</f>
        <v>589</v>
      </c>
      <c r="AA349" s="6">
        <f>INDEX('Rp0,2, МПа'!$D:$P,ROW(N349),COLUMN($P349)-COLUMN(N349)+1)</f>
        <v>589</v>
      </c>
      <c r="AB349" s="6">
        <f>INDEX('Rp0,2, МПа'!$D:$P,ROW(O349),COLUMN($P349)-COLUMN(O349)+1)</f>
        <v>589</v>
      </c>
      <c r="AC349" s="16">
        <f>INDEX('Rp0,2, МПа'!$D:$P,ROW(P349),COLUMN($P349)-COLUMN(P349)+1)</f>
        <v>589</v>
      </c>
    </row>
    <row r="350" spans="1:29" x14ac:dyDescent="0.25">
      <c r="A350" s="10" t="str">
        <f>INDEX('Обработка исходного'!B:B,ROW($B$3)+4*(ROW($B350)-ROW($B$3)))</f>
        <v>Сплав на железоникелевой основе</v>
      </c>
      <c r="B350" s="10" t="str">
        <f>INDEX('Обработка исходного'!D:D,ROW($B$3)+4*(ROW($B350)-ROW($B$3)))</f>
        <v>1Х16Н36МБТЮР</v>
      </c>
      <c r="C350" s="10" t="str">
        <f>IF(ISBLANK(INDEX('Обработка исходного'!E:E,ROW($B$3)+4*(ROW($B350)-ROW($B$3)))),"",INDEX('Обработка исходного'!E:E,ROW($B$3)+4*(ROW($B350)-ROW($B$3))))</f>
        <v/>
      </c>
      <c r="D350" s="15" t="str">
        <f>INDEX('Rm, МПа'!$D:$P,ROW(D350),COLUMN($P350)-COLUMN(D350)+1)</f>
        <v>-</v>
      </c>
      <c r="E350" s="6">
        <f>INDEX('Rm, МПа'!$D:$P,ROW(E350),COLUMN($P350)-COLUMN(E350)+1)</f>
        <v>687</v>
      </c>
      <c r="F350" s="6">
        <f>INDEX('Rm, МПа'!$D:$P,ROW(F350),COLUMN($P350)-COLUMN(F350)+1)</f>
        <v>687</v>
      </c>
      <c r="G350" s="6">
        <f>INDEX('Rm, МПа'!$D:$P,ROW(G350),COLUMN($P350)-COLUMN(G350)+1)</f>
        <v>706</v>
      </c>
      <c r="H350" s="6">
        <f>INDEX('Rm, МПа'!$D:$P,ROW(H350),COLUMN($P350)-COLUMN(H350)+1)</f>
        <v>706</v>
      </c>
      <c r="I350" s="6">
        <f>INDEX('Rm, МПа'!$D:$P,ROW(I350),COLUMN($P350)-COLUMN(I350)+1)</f>
        <v>726</v>
      </c>
      <c r="J350" s="6">
        <f>INDEX('Rm, МПа'!$D:$P,ROW(J350),COLUMN($P350)-COLUMN(J350)+1)</f>
        <v>736</v>
      </c>
      <c r="K350" s="6">
        <f>INDEX('Rm, МПа'!$D:$P,ROW(K350),COLUMN($P350)-COLUMN(K350)+1)</f>
        <v>736</v>
      </c>
      <c r="L350" s="6">
        <f>INDEX('Rm, МПа'!$D:$P,ROW(L350),COLUMN($P350)-COLUMN(L350)+1)</f>
        <v>736</v>
      </c>
      <c r="M350" s="6">
        <f>INDEX('Rm, МПа'!$D:$P,ROW(M350),COLUMN($P350)-COLUMN(M350)+1)</f>
        <v>746</v>
      </c>
      <c r="N350" s="6">
        <f>INDEX('Rm, МПа'!$D:$P,ROW(N350),COLUMN($P350)-COLUMN(N350)+1)</f>
        <v>755</v>
      </c>
      <c r="O350" s="6">
        <f>INDEX('Rm, МПа'!$D:$P,ROW(O350),COLUMN($P350)-COLUMN(O350)+1)</f>
        <v>765</v>
      </c>
      <c r="P350" s="16">
        <f>INDEX('Rm, МПа'!$D:$P,ROW(P350),COLUMN($P350)-COLUMN(P350)+1)</f>
        <v>785</v>
      </c>
      <c r="Q350" s="15" t="str">
        <f>INDEX('Rp0,2, МПа'!$D:$P,ROW(D350),COLUMN($P350)-COLUMN(D350)+1)</f>
        <v>-</v>
      </c>
      <c r="R350" s="6">
        <f>INDEX('Rp0,2, МПа'!$D:$P,ROW(E350),COLUMN($P350)-COLUMN(E350)+1)</f>
        <v>392</v>
      </c>
      <c r="S350" s="6">
        <f>INDEX('Rp0,2, МПа'!$D:$P,ROW(F350),COLUMN($P350)-COLUMN(F350)+1)</f>
        <v>392</v>
      </c>
      <c r="T350" s="6">
        <f>INDEX('Rp0,2, МПа'!$D:$P,ROW(G350),COLUMN($P350)-COLUMN(G350)+1)</f>
        <v>392</v>
      </c>
      <c r="U350" s="6">
        <f>INDEX('Rp0,2, МПа'!$D:$P,ROW(H350),COLUMN($P350)-COLUMN(H350)+1)</f>
        <v>392</v>
      </c>
      <c r="V350" s="6">
        <f>INDEX('Rp0,2, МПа'!$D:$P,ROW(I350),COLUMN($P350)-COLUMN(I350)+1)</f>
        <v>392</v>
      </c>
      <c r="W350" s="6">
        <f>INDEX('Rp0,2, МПа'!$D:$P,ROW(J350),COLUMN($P350)-COLUMN(J350)+1)</f>
        <v>392</v>
      </c>
      <c r="X350" s="6">
        <f>INDEX('Rp0,2, МПа'!$D:$P,ROW(K350),COLUMN($P350)-COLUMN(K350)+1)</f>
        <v>392</v>
      </c>
      <c r="Y350" s="6">
        <f>INDEX('Rp0,2, МПа'!$D:$P,ROW(L350),COLUMN($P350)-COLUMN(L350)+1)</f>
        <v>392</v>
      </c>
      <c r="Z350" s="6">
        <f>INDEX('Rp0,2, МПа'!$D:$P,ROW(M350),COLUMN($P350)-COLUMN(M350)+1)</f>
        <v>392</v>
      </c>
      <c r="AA350" s="6">
        <f>INDEX('Rp0,2, МПа'!$D:$P,ROW(N350),COLUMN($P350)-COLUMN(N350)+1)</f>
        <v>392</v>
      </c>
      <c r="AB350" s="6">
        <f>INDEX('Rp0,2, МПа'!$D:$P,ROW(O350),COLUMN($P350)-COLUMN(O350)+1)</f>
        <v>392</v>
      </c>
      <c r="AC350" s="16">
        <f>INDEX('Rp0,2, МПа'!$D:$P,ROW(P350),COLUMN($P350)-COLUMN(P350)+1)</f>
        <v>392</v>
      </c>
    </row>
    <row r="351" spans="1:29" x14ac:dyDescent="0.25">
      <c r="A351" s="10" t="str">
        <f>INDEX('Обработка исходного'!B:B,ROW($B$3)+4*(ROW($B351)-ROW($B$3)))</f>
        <v>Сплав на железоникелевой основе</v>
      </c>
      <c r="B351" s="10" t="str">
        <f>INDEX('Обработка исходного'!D:D,ROW($B$3)+4*(ROW($B351)-ROW($B$3)))</f>
        <v>03Х21Н32М3Б</v>
      </c>
      <c r="C351" s="10" t="str">
        <f>IF(ISBLANK(INDEX('Обработка исходного'!E:E,ROW($B$3)+4*(ROW($B351)-ROW($B$3)))),"",INDEX('Обработка исходного'!E:E,ROW($B$3)+4*(ROW($B351)-ROW($B$3))))</f>
        <v>Прутки, поковки</v>
      </c>
      <c r="D351" s="15" t="str">
        <f>INDEX('Rm, МПа'!$D:$P,ROW(D351),COLUMN($P351)-COLUMN(D351)+1)</f>
        <v>-</v>
      </c>
      <c r="E351" s="6">
        <f>INDEX('Rm, МПа'!$D:$P,ROW(E351),COLUMN($P351)-COLUMN(E351)+1)</f>
        <v>392</v>
      </c>
      <c r="F351" s="6">
        <f>INDEX('Rm, МПа'!$D:$P,ROW(F351),COLUMN($P351)-COLUMN(F351)+1)</f>
        <v>441</v>
      </c>
      <c r="G351" s="6">
        <f>INDEX('Rm, МПа'!$D:$P,ROW(G351),COLUMN($P351)-COLUMN(G351)+1)</f>
        <v>441</v>
      </c>
      <c r="H351" s="6">
        <f>INDEX('Rm, МПа'!$D:$P,ROW(H351),COLUMN($P351)-COLUMN(H351)+1)</f>
        <v>441</v>
      </c>
      <c r="I351" s="6">
        <f>INDEX('Rm, МПа'!$D:$P,ROW(I351),COLUMN($P351)-COLUMN(I351)+1)</f>
        <v>441</v>
      </c>
      <c r="J351" s="6">
        <f>INDEX('Rm, МПа'!$D:$P,ROW(J351),COLUMN($P351)-COLUMN(J351)+1)</f>
        <v>490</v>
      </c>
      <c r="K351" s="6">
        <f>INDEX('Rm, МПа'!$D:$P,ROW(K351),COLUMN($P351)-COLUMN(K351)+1)</f>
        <v>491</v>
      </c>
      <c r="L351" s="6">
        <f>INDEX('Rm, МПа'!$D:$P,ROW(L351),COLUMN($P351)-COLUMN(L351)+1)</f>
        <v>539</v>
      </c>
      <c r="M351" s="6">
        <f>INDEX('Rm, МПа'!$D:$P,ROW(M351),COLUMN($P351)-COLUMN(M351)+1)</f>
        <v>539</v>
      </c>
      <c r="N351" s="6">
        <f>INDEX('Rm, МПа'!$D:$P,ROW(N351),COLUMN($P351)-COLUMN(N351)+1)</f>
        <v>539</v>
      </c>
      <c r="O351" s="6">
        <f>INDEX('Rm, МПа'!$D:$P,ROW(O351),COLUMN($P351)-COLUMN(O351)+1)</f>
        <v>539</v>
      </c>
      <c r="P351" s="16">
        <f>INDEX('Rm, МПа'!$D:$P,ROW(P351),COLUMN($P351)-COLUMN(P351)+1)</f>
        <v>539</v>
      </c>
      <c r="Q351" s="15" t="str">
        <f>INDEX('Rp0,2, МПа'!$D:$P,ROW(D351),COLUMN($P351)-COLUMN(D351)+1)</f>
        <v>-</v>
      </c>
      <c r="R351" s="6">
        <f>INDEX('Rp0,2, МПа'!$D:$P,ROW(E351),COLUMN($P351)-COLUMN(E351)+1)</f>
        <v>147</v>
      </c>
      <c r="S351" s="6">
        <f>INDEX('Rp0,2, МПа'!$D:$P,ROW(F351),COLUMN($P351)-COLUMN(F351)+1)</f>
        <v>147</v>
      </c>
      <c r="T351" s="6">
        <f>INDEX('Rp0,2, МПа'!$D:$P,ROW(G351),COLUMN($P351)-COLUMN(G351)+1)</f>
        <v>167</v>
      </c>
      <c r="U351" s="6">
        <f>INDEX('Rp0,2, МПа'!$D:$P,ROW(H351),COLUMN($P351)-COLUMN(H351)+1)</f>
        <v>167</v>
      </c>
      <c r="V351" s="6">
        <f>INDEX('Rp0,2, МПа'!$D:$P,ROW(I351),COLUMN($P351)-COLUMN(I351)+1)</f>
        <v>167</v>
      </c>
      <c r="W351" s="6">
        <f>INDEX('Rp0,2, МПа'!$D:$P,ROW(J351),COLUMN($P351)-COLUMN(J351)+1)</f>
        <v>196</v>
      </c>
      <c r="X351" s="6">
        <f>INDEX('Rp0,2, МПа'!$D:$P,ROW(K351),COLUMN($P351)-COLUMN(K351)+1)</f>
        <v>196</v>
      </c>
      <c r="Y351" s="6">
        <f>INDEX('Rp0,2, МПа'!$D:$P,ROW(L351),COLUMN($P351)-COLUMN(L351)+1)</f>
        <v>216</v>
      </c>
      <c r="Z351" s="6">
        <f>INDEX('Rp0,2, МПа'!$D:$P,ROW(M351),COLUMN($P351)-COLUMN(M351)+1)</f>
        <v>216</v>
      </c>
      <c r="AA351" s="6">
        <f>INDEX('Rp0,2, МПа'!$D:$P,ROW(N351),COLUMN($P351)-COLUMN(N351)+1)</f>
        <v>216</v>
      </c>
      <c r="AB351" s="6">
        <f>INDEX('Rp0,2, МПа'!$D:$P,ROW(O351),COLUMN($P351)-COLUMN(O351)+1)</f>
        <v>216</v>
      </c>
      <c r="AC351" s="16">
        <f>INDEX('Rp0,2, МПа'!$D:$P,ROW(P351),COLUMN($P351)-COLUMN(P351)+1)</f>
        <v>216</v>
      </c>
    </row>
    <row r="352" spans="1:29" x14ac:dyDescent="0.25">
      <c r="A352" s="10" t="str">
        <f>INDEX('Обработка исходного'!B:B,ROW($B$3)+4*(ROW($B352)-ROW($B$3)))</f>
        <v>Сплав на железоникелевой основе</v>
      </c>
      <c r="B352" s="10" t="str">
        <f>INDEX('Обработка исходного'!D:D,ROW($B$3)+4*(ROW($B352)-ROW($B$3)))</f>
        <v>03Х21Н32М3Б</v>
      </c>
      <c r="C352" s="10" t="str">
        <f>IF(ISBLANK(INDEX('Обработка исходного'!E:E,ROW($B$3)+4*(ROW($B352)-ROW($B$3)))),"",INDEX('Обработка исходного'!E:E,ROW($B$3)+4*(ROW($B352)-ROW($B$3))))</f>
        <v>Трубы</v>
      </c>
      <c r="D352" s="15" t="str">
        <f>INDEX('Rm, МПа'!$D:$P,ROW(D352),COLUMN($P352)-COLUMN(D352)+1)</f>
        <v>-</v>
      </c>
      <c r="E352" s="6">
        <f>INDEX('Rm, МПа'!$D:$P,ROW(E352),COLUMN($P352)-COLUMN(E352)+1)</f>
        <v>392</v>
      </c>
      <c r="F352" s="6">
        <f>INDEX('Rm, МПа'!$D:$P,ROW(F352),COLUMN($P352)-COLUMN(F352)+1)</f>
        <v>441</v>
      </c>
      <c r="G352" s="6">
        <f>INDEX('Rm, МПа'!$D:$P,ROW(G352),COLUMN($P352)-COLUMN(G352)+1)</f>
        <v>441</v>
      </c>
      <c r="H352" s="6">
        <f>INDEX('Rm, МПа'!$D:$P,ROW(H352),COLUMN($P352)-COLUMN(H352)+1)</f>
        <v>441</v>
      </c>
      <c r="I352" s="6">
        <f>INDEX('Rm, МПа'!$D:$P,ROW(I352),COLUMN($P352)-COLUMN(I352)+1)</f>
        <v>441</v>
      </c>
      <c r="J352" s="6">
        <f>INDEX('Rm, МПа'!$D:$P,ROW(J352),COLUMN($P352)-COLUMN(J352)+1)</f>
        <v>491</v>
      </c>
      <c r="K352" s="6">
        <f>INDEX('Rm, МПа'!$D:$P,ROW(K352),COLUMN($P352)-COLUMN(K352)+1)</f>
        <v>491</v>
      </c>
      <c r="L352" s="6">
        <f>INDEX('Rm, МПа'!$D:$P,ROW(L352),COLUMN($P352)-COLUMN(L352)+1)</f>
        <v>539</v>
      </c>
      <c r="M352" s="6">
        <f>INDEX('Rm, МПа'!$D:$P,ROW(M352),COLUMN($P352)-COLUMN(M352)+1)</f>
        <v>539</v>
      </c>
      <c r="N352" s="6">
        <f>INDEX('Rm, МПа'!$D:$P,ROW(N352),COLUMN($P352)-COLUMN(N352)+1)</f>
        <v>539</v>
      </c>
      <c r="O352" s="6">
        <f>INDEX('Rm, МПа'!$D:$P,ROW(O352),COLUMN($P352)-COLUMN(O352)+1)</f>
        <v>539</v>
      </c>
      <c r="P352" s="16">
        <f>INDEX('Rm, МПа'!$D:$P,ROW(P352),COLUMN($P352)-COLUMN(P352)+1)</f>
        <v>539</v>
      </c>
      <c r="Q352" s="15" t="str">
        <f>INDEX('Rp0,2, МПа'!$D:$P,ROW(D352),COLUMN($P352)-COLUMN(D352)+1)</f>
        <v>-</v>
      </c>
      <c r="R352" s="6">
        <f>INDEX('Rp0,2, МПа'!$D:$P,ROW(E352),COLUMN($P352)-COLUMN(E352)+1)</f>
        <v>157</v>
      </c>
      <c r="S352" s="6">
        <f>INDEX('Rp0,2, МПа'!$D:$P,ROW(F352),COLUMN($P352)-COLUMN(F352)+1)</f>
        <v>176</v>
      </c>
      <c r="T352" s="6">
        <f>INDEX('Rp0,2, МПа'!$D:$P,ROW(G352),COLUMN($P352)-COLUMN(G352)+1)</f>
        <v>196</v>
      </c>
      <c r="U352" s="6">
        <f>INDEX('Rp0,2, МПа'!$D:$P,ROW(H352),COLUMN($P352)-COLUMN(H352)+1)</f>
        <v>196</v>
      </c>
      <c r="V352" s="6">
        <f>INDEX('Rp0,2, МПа'!$D:$P,ROW(I352),COLUMN($P352)-COLUMN(I352)+1)</f>
        <v>196</v>
      </c>
      <c r="W352" s="6">
        <f>INDEX('Rp0,2, МПа'!$D:$P,ROW(J352),COLUMN($P352)-COLUMN(J352)+1)</f>
        <v>196</v>
      </c>
      <c r="X352" s="6">
        <f>INDEX('Rp0,2, МПа'!$D:$P,ROW(K352),COLUMN($P352)-COLUMN(K352)+1)</f>
        <v>216</v>
      </c>
      <c r="Y352" s="6">
        <f>INDEX('Rp0,2, МПа'!$D:$P,ROW(L352),COLUMN($P352)-COLUMN(L352)+1)</f>
        <v>216</v>
      </c>
      <c r="Z352" s="6">
        <f>INDEX('Rp0,2, МПа'!$D:$P,ROW(M352),COLUMN($P352)-COLUMN(M352)+1)</f>
        <v>216</v>
      </c>
      <c r="AA352" s="6">
        <f>INDEX('Rp0,2, МПа'!$D:$P,ROW(N352),COLUMN($P352)-COLUMN(N352)+1)</f>
        <v>216</v>
      </c>
      <c r="AB352" s="6">
        <f>INDEX('Rp0,2, МПа'!$D:$P,ROW(O352),COLUMN($P352)-COLUMN(O352)+1)</f>
        <v>216</v>
      </c>
      <c r="AC352" s="16">
        <f>INDEX('Rp0,2, МПа'!$D:$P,ROW(P352),COLUMN($P352)-COLUMN(P352)+1)</f>
        <v>216</v>
      </c>
    </row>
    <row r="353" spans="1:29" ht="25.5" x14ac:dyDescent="0.25">
      <c r="A353" s="10" t="str">
        <f>INDEX('Обработка исходного'!B:B,ROW($B$3)+4*(ROW($B353)-ROW($B$3)))</f>
        <v>Сплав на железоникелевой основе</v>
      </c>
      <c r="B353" s="10" t="str">
        <f>INDEX('Обработка исходного'!D:D,ROW($B$3)+4*(ROW($B353)-ROW($B$3)))</f>
        <v>Сплав ХН35ВТ</v>
      </c>
      <c r="C353" s="10" t="str">
        <f>IF(ISBLANK(INDEX('Обработка исходного'!E:E,ROW($B$3)+4*(ROW($B353)-ROW($B$3)))),"",INDEX('Обработка исходного'!E:E,ROW($B$3)+4*(ROW($B353)-ROW($B$3))))</f>
        <v>Заготовки крепежных деталей толщиной до 400 мм и от 620 до 650 мм, КП395*</v>
      </c>
      <c r="D353" s="15">
        <f>INDEX('Rm, МПа'!$D:$P,ROW(D353),COLUMN($P353)-COLUMN(D353)+1)</f>
        <v>539</v>
      </c>
      <c r="E353" s="6">
        <f>INDEX('Rm, МПа'!$D:$P,ROW(E353),COLUMN($P353)-COLUMN(E353)+1)</f>
        <v>568</v>
      </c>
      <c r="F353" s="6">
        <f>INDEX('Rm, МПа'!$D:$P,ROW(F353),COLUMN($P353)-COLUMN(F353)+1)</f>
        <v>598</v>
      </c>
      <c r="G353" s="6">
        <f>INDEX('Rm, МПа'!$D:$P,ROW(G353),COLUMN($P353)-COLUMN(G353)+1)</f>
        <v>617</v>
      </c>
      <c r="H353" s="6">
        <f>INDEX('Rm, МПа'!$D:$P,ROW(H353),COLUMN($P353)-COLUMN(H353)+1)</f>
        <v>638</v>
      </c>
      <c r="I353" s="6">
        <f>INDEX('Rm, МПа'!$D:$P,ROW(I353),COLUMN($P353)-COLUMN(I353)+1)</f>
        <v>647</v>
      </c>
      <c r="J353" s="6">
        <f>INDEX('Rm, МПа'!$D:$P,ROW(J353),COLUMN($P353)-COLUMN(J353)+1)</f>
        <v>657</v>
      </c>
      <c r="K353" s="6">
        <f>INDEX('Rm, МПа'!$D:$P,ROW(K353),COLUMN($P353)-COLUMN(K353)+1)</f>
        <v>657</v>
      </c>
      <c r="L353" s="6">
        <f>INDEX('Rm, МПа'!$D:$P,ROW(L353),COLUMN($P353)-COLUMN(L353)+1)</f>
        <v>666</v>
      </c>
      <c r="M353" s="6">
        <f>INDEX('Rm, МПа'!$D:$P,ROW(M353),COLUMN($P353)-COLUMN(M353)+1)</f>
        <v>676</v>
      </c>
      <c r="N353" s="6">
        <f>INDEX('Rm, МПа'!$D:$P,ROW(N353),COLUMN($P353)-COLUMN(N353)+1)</f>
        <v>686</v>
      </c>
      <c r="O353" s="6">
        <f>INDEX('Rm, МПа'!$D:$P,ROW(O353),COLUMN($P353)-COLUMN(O353)+1)</f>
        <v>716</v>
      </c>
      <c r="P353" s="16">
        <f>INDEX('Rm, МПа'!$D:$P,ROW(P353),COLUMN($P353)-COLUMN(P353)+1)</f>
        <v>736</v>
      </c>
      <c r="Q353" s="15">
        <f>INDEX('Rp0,2, МПа'!$D:$P,ROW(D353),COLUMN($P353)-COLUMN(D353)+1)</f>
        <v>333</v>
      </c>
      <c r="R353" s="6">
        <f>INDEX('Rp0,2, МПа'!$D:$P,ROW(E353),COLUMN($P353)-COLUMN(E353)+1)</f>
        <v>343</v>
      </c>
      <c r="S353" s="6">
        <f>INDEX('Rp0,2, МПа'!$D:$P,ROW(F353),COLUMN($P353)-COLUMN(F353)+1)</f>
        <v>353</v>
      </c>
      <c r="T353" s="6">
        <f>INDEX('Rp0,2, МПа'!$D:$P,ROW(G353),COLUMN($P353)-COLUMN(G353)+1)</f>
        <v>353</v>
      </c>
      <c r="U353" s="6">
        <f>INDEX('Rp0,2, МПа'!$D:$P,ROW(H353),COLUMN($P353)-COLUMN(H353)+1)</f>
        <v>353</v>
      </c>
      <c r="V353" s="6">
        <f>INDEX('Rp0,2, МПа'!$D:$P,ROW(I353),COLUMN($P353)-COLUMN(I353)+1)</f>
        <v>353</v>
      </c>
      <c r="W353" s="6">
        <f>INDEX('Rp0,2, МПа'!$D:$P,ROW(J353),COLUMN($P353)-COLUMN(J353)+1)</f>
        <v>353</v>
      </c>
      <c r="X353" s="6">
        <f>INDEX('Rp0,2, МПа'!$D:$P,ROW(K353),COLUMN($P353)-COLUMN(K353)+1)</f>
        <v>353</v>
      </c>
      <c r="Y353" s="6">
        <f>INDEX('Rp0,2, МПа'!$D:$P,ROW(L353),COLUMN($P353)-COLUMN(L353)+1)</f>
        <v>353</v>
      </c>
      <c r="Z353" s="6">
        <f>INDEX('Rp0,2, МПа'!$D:$P,ROW(M353),COLUMN($P353)-COLUMN(M353)+1)</f>
        <v>363</v>
      </c>
      <c r="AA353" s="6">
        <f>INDEX('Rp0,2, МПа'!$D:$P,ROW(N353),COLUMN($P353)-COLUMN(N353)+1)</f>
        <v>373</v>
      </c>
      <c r="AB353" s="6">
        <f>INDEX('Rp0,2, МПа'!$D:$P,ROW(O353),COLUMN($P353)-COLUMN(O353)+1)</f>
        <v>395</v>
      </c>
      <c r="AC353" s="16">
        <f>INDEX('Rp0,2, МПа'!$D:$P,ROW(P353),COLUMN($P353)-COLUMN(P353)+1)</f>
        <v>395</v>
      </c>
    </row>
    <row r="354" spans="1:29" x14ac:dyDescent="0.25">
      <c r="A354" s="10" t="str">
        <f>INDEX('Обработка исходного'!B:B,ROW($B$3)+4*(ROW($B354)-ROW($B$3)))</f>
        <v>Сплав на железоникелевой основе</v>
      </c>
      <c r="B354" s="10" t="str">
        <f>INDEX('Обработка исходного'!D:D,ROW($B$3)+4*(ROW($B354)-ROW($B$3)))</f>
        <v>Сплав ХН35ВТ</v>
      </c>
      <c r="C354" s="10" t="str">
        <f>IF(ISBLANK(INDEX('Обработка исходного'!E:E,ROW($B$3)+4*(ROW($B354)-ROW($B$3)))),"",INDEX('Обработка исходного'!E:E,ROW($B$3)+4*(ROW($B354)-ROW($B$3))))</f>
        <v>Сортовой прокат толщиной до 100 мм</v>
      </c>
      <c r="D354" s="15">
        <f>INDEX('Rm, МПа'!$D:$P,ROW(D354),COLUMN($P354)-COLUMN(D354)+1)</f>
        <v>539</v>
      </c>
      <c r="E354" s="6">
        <f>INDEX('Rm, МПа'!$D:$P,ROW(E354),COLUMN($P354)-COLUMN(E354)+1)</f>
        <v>568</v>
      </c>
      <c r="F354" s="6">
        <f>INDEX('Rm, МПа'!$D:$P,ROW(F354),COLUMN($P354)-COLUMN(F354)+1)</f>
        <v>598</v>
      </c>
      <c r="G354" s="6">
        <f>INDEX('Rm, МПа'!$D:$P,ROW(G354),COLUMN($P354)-COLUMN(G354)+1)</f>
        <v>617</v>
      </c>
      <c r="H354" s="6">
        <f>INDEX('Rm, МПа'!$D:$P,ROW(H354),COLUMN($P354)-COLUMN(H354)+1)</f>
        <v>638</v>
      </c>
      <c r="I354" s="6">
        <f>INDEX('Rm, МПа'!$D:$P,ROW(I354),COLUMN($P354)-COLUMN(I354)+1)</f>
        <v>647</v>
      </c>
      <c r="J354" s="6">
        <f>INDEX('Rm, МПа'!$D:$P,ROW(J354),COLUMN($P354)-COLUMN(J354)+1)</f>
        <v>657</v>
      </c>
      <c r="K354" s="6">
        <f>INDEX('Rm, МПа'!$D:$P,ROW(K354),COLUMN($P354)-COLUMN(K354)+1)</f>
        <v>657</v>
      </c>
      <c r="L354" s="6">
        <f>INDEX('Rm, МПа'!$D:$P,ROW(L354),COLUMN($P354)-COLUMN(L354)+1)</f>
        <v>666</v>
      </c>
      <c r="M354" s="6">
        <f>INDEX('Rm, МПа'!$D:$P,ROW(M354),COLUMN($P354)-COLUMN(M354)+1)</f>
        <v>676</v>
      </c>
      <c r="N354" s="6">
        <f>INDEX('Rm, МПа'!$D:$P,ROW(N354),COLUMN($P354)-COLUMN(N354)+1)</f>
        <v>686</v>
      </c>
      <c r="O354" s="6">
        <f>INDEX('Rm, МПа'!$D:$P,ROW(O354),COLUMN($P354)-COLUMN(O354)+1)</f>
        <v>716</v>
      </c>
      <c r="P354" s="16">
        <f>INDEX('Rm, МПа'!$D:$P,ROW(P354),COLUMN($P354)-COLUMN(P354)+1)</f>
        <v>736</v>
      </c>
      <c r="Q354" s="15">
        <f>INDEX('Rp0,2, МПа'!$D:$P,ROW(D354),COLUMN($P354)-COLUMN(D354)+1)</f>
        <v>333</v>
      </c>
      <c r="R354" s="6">
        <f>INDEX('Rp0,2, МПа'!$D:$P,ROW(E354),COLUMN($P354)-COLUMN(E354)+1)</f>
        <v>343</v>
      </c>
      <c r="S354" s="6">
        <f>INDEX('Rp0,2, МПа'!$D:$P,ROW(F354),COLUMN($P354)-COLUMN(F354)+1)</f>
        <v>353</v>
      </c>
      <c r="T354" s="6">
        <f>INDEX('Rp0,2, МПа'!$D:$P,ROW(G354),COLUMN($P354)-COLUMN(G354)+1)</f>
        <v>353</v>
      </c>
      <c r="U354" s="6">
        <f>INDEX('Rp0,2, МПа'!$D:$P,ROW(H354),COLUMN($P354)-COLUMN(H354)+1)</f>
        <v>353</v>
      </c>
      <c r="V354" s="6">
        <f>INDEX('Rp0,2, МПа'!$D:$P,ROW(I354),COLUMN($P354)-COLUMN(I354)+1)</f>
        <v>353</v>
      </c>
      <c r="W354" s="6">
        <f>INDEX('Rp0,2, МПа'!$D:$P,ROW(J354),COLUMN($P354)-COLUMN(J354)+1)</f>
        <v>353</v>
      </c>
      <c r="X354" s="6">
        <f>INDEX('Rp0,2, МПа'!$D:$P,ROW(K354),COLUMN($P354)-COLUMN(K354)+1)</f>
        <v>353</v>
      </c>
      <c r="Y354" s="6">
        <f>INDEX('Rp0,2, МПа'!$D:$P,ROW(L354),COLUMN($P354)-COLUMN(L354)+1)</f>
        <v>353</v>
      </c>
      <c r="Z354" s="6">
        <f>INDEX('Rp0,2, МПа'!$D:$P,ROW(M354),COLUMN($P354)-COLUMN(M354)+1)</f>
        <v>363</v>
      </c>
      <c r="AA354" s="6">
        <f>INDEX('Rp0,2, МПа'!$D:$P,ROW(N354),COLUMN($P354)-COLUMN(N354)+1)</f>
        <v>373</v>
      </c>
      <c r="AB354" s="6">
        <f>INDEX('Rp0,2, МПа'!$D:$P,ROW(O354),COLUMN($P354)-COLUMN(O354)+1)</f>
        <v>395</v>
      </c>
      <c r="AC354" s="16">
        <f>INDEX('Rp0,2, МПа'!$D:$P,ROW(P354),COLUMN($P354)-COLUMN(P354)+1)</f>
        <v>395</v>
      </c>
    </row>
    <row r="355" spans="1:29" x14ac:dyDescent="0.25">
      <c r="A355" s="10" t="str">
        <f>INDEX('Обработка исходного'!B:B,ROW($B$3)+4*(ROW($B355)-ROW($B$3)))</f>
        <v>Сплав на железоникелевой основе</v>
      </c>
      <c r="B355" s="10" t="str">
        <f>INDEX('Обработка исходного'!D:D,ROW($B$3)+4*(ROW($B355)-ROW($B$3)))</f>
        <v>Сплав ХН35ВТ-ВД</v>
      </c>
      <c r="C355" s="10" t="str">
        <f>IF(ISBLANK(INDEX('Обработка исходного'!E:E,ROW($B$3)+4*(ROW($B355)-ROW($B$3)))),"",INDEX('Обработка исходного'!E:E,ROW($B$3)+4*(ROW($B355)-ROW($B$3))))</f>
        <v>Кованый и горячекатаный пруток диаметром от 40 до 200 мм</v>
      </c>
      <c r="D355" s="15">
        <f>INDEX('Rm, МПа'!$D:$P,ROW(D355),COLUMN($P355)-COLUMN(D355)+1)</f>
        <v>667</v>
      </c>
      <c r="E355" s="6">
        <f>INDEX('Rm, МПа'!$D:$P,ROW(E355),COLUMN($P355)-COLUMN(E355)+1)</f>
        <v>706</v>
      </c>
      <c r="F355" s="6">
        <f>INDEX('Rm, МПа'!$D:$P,ROW(F355),COLUMN($P355)-COLUMN(F355)+1)</f>
        <v>736</v>
      </c>
      <c r="G355" s="6">
        <f>INDEX('Rm, МПа'!$D:$P,ROW(G355),COLUMN($P355)-COLUMN(G355)+1)</f>
        <v>736</v>
      </c>
      <c r="H355" s="6">
        <f>INDEX('Rm, МПа'!$D:$P,ROW(H355),COLUMN($P355)-COLUMN(H355)+1)</f>
        <v>736</v>
      </c>
      <c r="I355" s="6">
        <f>INDEX('Rm, МПа'!$D:$P,ROW(I355),COLUMN($P355)-COLUMN(I355)+1)</f>
        <v>746</v>
      </c>
      <c r="J355" s="6">
        <f>INDEX('Rm, МПа'!$D:$P,ROW(J355),COLUMN($P355)-COLUMN(J355)+1)</f>
        <v>755</v>
      </c>
      <c r="K355" s="6">
        <f>INDEX('Rm, МПа'!$D:$P,ROW(K355),COLUMN($P355)-COLUMN(K355)+1)</f>
        <v>765</v>
      </c>
      <c r="L355" s="6">
        <f>INDEX('Rm, МПа'!$D:$P,ROW(L355),COLUMN($P355)-COLUMN(L355)+1)</f>
        <v>785</v>
      </c>
      <c r="M355" s="6">
        <f>INDEX('Rm, МПа'!$D:$P,ROW(M355),COLUMN($P355)-COLUMN(M355)+1)</f>
        <v>785</v>
      </c>
      <c r="N355" s="6">
        <f>INDEX('Rm, МПа'!$D:$P,ROW(N355),COLUMN($P355)-COLUMN(N355)+1)</f>
        <v>804</v>
      </c>
      <c r="O355" s="6">
        <f>INDEX('Rm, МПа'!$D:$P,ROW(O355),COLUMN($P355)-COLUMN(O355)+1)</f>
        <v>814</v>
      </c>
      <c r="P355" s="16">
        <f>INDEX('Rm, МПа'!$D:$P,ROW(P355),COLUMN($P355)-COLUMN(P355)+1)</f>
        <v>834</v>
      </c>
      <c r="Q355" s="15">
        <f>INDEX('Rp0,2, МПа'!$D:$P,ROW(D355),COLUMN($P355)-COLUMN(D355)+1)</f>
        <v>412</v>
      </c>
      <c r="R355" s="6">
        <f>INDEX('Rp0,2, МПа'!$D:$P,ROW(E355),COLUMN($P355)-COLUMN(E355)+1)</f>
        <v>441</v>
      </c>
      <c r="S355" s="6">
        <f>INDEX('Rp0,2, МПа'!$D:$P,ROW(F355),COLUMN($P355)-COLUMN(F355)+1)</f>
        <v>441</v>
      </c>
      <c r="T355" s="6">
        <f>INDEX('Rp0,2, МПа'!$D:$P,ROW(G355),COLUMN($P355)-COLUMN(G355)+1)</f>
        <v>441</v>
      </c>
      <c r="U355" s="6">
        <f>INDEX('Rp0,2, МПа'!$D:$P,ROW(H355),COLUMN($P355)-COLUMN(H355)+1)</f>
        <v>441</v>
      </c>
      <c r="V355" s="6">
        <f>INDEX('Rp0,2, МПа'!$D:$P,ROW(I355),COLUMN($P355)-COLUMN(I355)+1)</f>
        <v>441</v>
      </c>
      <c r="W355" s="6">
        <f>INDEX('Rp0,2, МПа'!$D:$P,ROW(J355),COLUMN($P355)-COLUMN(J355)+1)</f>
        <v>441</v>
      </c>
      <c r="X355" s="6">
        <f>INDEX('Rp0,2, МПа'!$D:$P,ROW(K355),COLUMN($P355)-COLUMN(K355)+1)</f>
        <v>441</v>
      </c>
      <c r="Y355" s="6">
        <f>INDEX('Rp0,2, МПа'!$D:$P,ROW(L355),COLUMN($P355)-COLUMN(L355)+1)</f>
        <v>441</v>
      </c>
      <c r="Z355" s="6">
        <f>INDEX('Rp0,2, МПа'!$D:$P,ROW(M355),COLUMN($P355)-COLUMN(M355)+1)</f>
        <v>451</v>
      </c>
      <c r="AA355" s="6">
        <f>INDEX('Rp0,2, МПа'!$D:$P,ROW(N355),COLUMN($P355)-COLUMN(N355)+1)</f>
        <v>461</v>
      </c>
      <c r="AB355" s="6">
        <f>INDEX('Rp0,2, МПа'!$D:$P,ROW(O355),COLUMN($P355)-COLUMN(O355)+1)</f>
        <v>491</v>
      </c>
      <c r="AC355" s="16">
        <f>INDEX('Rp0,2, МПа'!$D:$P,ROW(P355),COLUMN($P355)-COLUMN(P355)+1)</f>
        <v>491</v>
      </c>
    </row>
    <row r="356" spans="1:29" x14ac:dyDescent="0.25">
      <c r="A356" s="10" t="str">
        <f>INDEX('Обработка исходного'!B:B,ROW($B$3)+4*(ROW($B356)-ROW($B$3)))</f>
        <v>Сплав на железоникелевой основе</v>
      </c>
      <c r="B356" s="10" t="str">
        <f>INDEX('Обработка исходного'!D:D,ROW($B$3)+4*(ROW($B356)-ROW($B$3)))</f>
        <v>Сплав ХН35ВТ-ВД</v>
      </c>
      <c r="C356" s="10" t="str">
        <f>IF(ISBLANK(INDEX('Обработка исходного'!E:E,ROW($B$3)+4*(ROW($B356)-ROW($B$3)))),"",INDEX('Обработка исходного'!E:E,ROW($B$3)+4*(ROW($B356)-ROW($B$3))))</f>
        <v>Сортовой прокат до 100 мм</v>
      </c>
      <c r="D356" s="15">
        <f>INDEX('Rm, МПа'!$D:$P,ROW(D356),COLUMN($P356)-COLUMN(D356)+1)</f>
        <v>667</v>
      </c>
      <c r="E356" s="6">
        <f>INDEX('Rm, МПа'!$D:$P,ROW(E356),COLUMN($P356)-COLUMN(E356)+1)</f>
        <v>706</v>
      </c>
      <c r="F356" s="6">
        <f>INDEX('Rm, МПа'!$D:$P,ROW(F356),COLUMN($P356)-COLUMN(F356)+1)</f>
        <v>736</v>
      </c>
      <c r="G356" s="6">
        <f>INDEX('Rm, МПа'!$D:$P,ROW(G356),COLUMN($P356)-COLUMN(G356)+1)</f>
        <v>736</v>
      </c>
      <c r="H356" s="6">
        <f>INDEX('Rm, МПа'!$D:$P,ROW(H356),COLUMN($P356)-COLUMN(H356)+1)</f>
        <v>736</v>
      </c>
      <c r="I356" s="6">
        <f>INDEX('Rm, МПа'!$D:$P,ROW(I356),COLUMN($P356)-COLUMN(I356)+1)</f>
        <v>746</v>
      </c>
      <c r="J356" s="6">
        <f>INDEX('Rm, МПа'!$D:$P,ROW(J356),COLUMN($P356)-COLUMN(J356)+1)</f>
        <v>755</v>
      </c>
      <c r="K356" s="6">
        <f>INDEX('Rm, МПа'!$D:$P,ROW(K356),COLUMN($P356)-COLUMN(K356)+1)</f>
        <v>765</v>
      </c>
      <c r="L356" s="6">
        <f>INDEX('Rm, МПа'!$D:$P,ROW(L356),COLUMN($P356)-COLUMN(L356)+1)</f>
        <v>785</v>
      </c>
      <c r="M356" s="6">
        <f>INDEX('Rm, МПа'!$D:$P,ROW(M356),COLUMN($P356)-COLUMN(M356)+1)</f>
        <v>785</v>
      </c>
      <c r="N356" s="6">
        <f>INDEX('Rm, МПа'!$D:$P,ROW(N356),COLUMN($P356)-COLUMN(N356)+1)</f>
        <v>804</v>
      </c>
      <c r="O356" s="6">
        <f>INDEX('Rm, МПа'!$D:$P,ROW(O356),COLUMN($P356)-COLUMN(O356)+1)</f>
        <v>814</v>
      </c>
      <c r="P356" s="16">
        <f>INDEX('Rm, МПа'!$D:$P,ROW(P356),COLUMN($P356)-COLUMN(P356)+1)</f>
        <v>834</v>
      </c>
      <c r="Q356" s="15">
        <f>INDEX('Rp0,2, МПа'!$D:$P,ROW(D356),COLUMN($P356)-COLUMN(D356)+1)</f>
        <v>412</v>
      </c>
      <c r="R356" s="6">
        <f>INDEX('Rp0,2, МПа'!$D:$P,ROW(E356),COLUMN($P356)-COLUMN(E356)+1)</f>
        <v>441</v>
      </c>
      <c r="S356" s="6">
        <f>INDEX('Rp0,2, МПа'!$D:$P,ROW(F356),COLUMN($P356)-COLUMN(F356)+1)</f>
        <v>441</v>
      </c>
      <c r="T356" s="6">
        <f>INDEX('Rp0,2, МПа'!$D:$P,ROW(G356),COLUMN($P356)-COLUMN(G356)+1)</f>
        <v>441</v>
      </c>
      <c r="U356" s="6">
        <f>INDEX('Rp0,2, МПа'!$D:$P,ROW(H356),COLUMN($P356)-COLUMN(H356)+1)</f>
        <v>441</v>
      </c>
      <c r="V356" s="6">
        <f>INDEX('Rp0,2, МПа'!$D:$P,ROW(I356),COLUMN($P356)-COLUMN(I356)+1)</f>
        <v>441</v>
      </c>
      <c r="W356" s="6">
        <f>INDEX('Rp0,2, МПа'!$D:$P,ROW(J356),COLUMN($P356)-COLUMN(J356)+1)</f>
        <v>441</v>
      </c>
      <c r="X356" s="6">
        <f>INDEX('Rp0,2, МПа'!$D:$P,ROW(K356),COLUMN($P356)-COLUMN(K356)+1)</f>
        <v>441</v>
      </c>
      <c r="Y356" s="6">
        <f>INDEX('Rp0,2, МПа'!$D:$P,ROW(L356),COLUMN($P356)-COLUMN(L356)+1)</f>
        <v>441</v>
      </c>
      <c r="Z356" s="6">
        <f>INDEX('Rp0,2, МПа'!$D:$P,ROW(M356),COLUMN($P356)-COLUMN(M356)+1)</f>
        <v>451</v>
      </c>
      <c r="AA356" s="6">
        <f>INDEX('Rp0,2, МПа'!$D:$P,ROW(N356),COLUMN($P356)-COLUMN(N356)+1)</f>
        <v>461</v>
      </c>
      <c r="AB356" s="6">
        <f>INDEX('Rp0,2, МПа'!$D:$P,ROW(O356),COLUMN($P356)-COLUMN(O356)+1)</f>
        <v>491</v>
      </c>
      <c r="AC356" s="16">
        <f>INDEX('Rp0,2, МПа'!$D:$P,ROW(P356),COLUMN($P356)-COLUMN(P356)+1)</f>
        <v>491</v>
      </c>
    </row>
    <row r="357" spans="1:29" x14ac:dyDescent="0.25">
      <c r="A357" s="10" t="str">
        <f>INDEX('Обработка исходного'!B:B,ROW($B$3)+4*(ROW($B357)-ROW($B$3)))</f>
        <v>Сплав на железоникелевой основе</v>
      </c>
      <c r="B357" s="10" t="str">
        <f>INDEX('Обработка исходного'!D:D,ROW($B$3)+4*(ROW($B357)-ROW($B$3)))</f>
        <v>Сплав ХН35ВТЮ</v>
      </c>
      <c r="C357" s="10" t="str">
        <f>IF(ISBLANK(INDEX('Обработка исходного'!E:E,ROW($B$3)+4*(ROW($B357)-ROW($B$3)))),"",INDEX('Обработка исходного'!E:E,ROW($B$3)+4*(ROW($B357)-ROW($B$3))))</f>
        <v/>
      </c>
      <c r="D357" s="15">
        <f>INDEX('Rm, МПа'!$D:$P,ROW(D357),COLUMN($P357)-COLUMN(D357)+1)</f>
        <v>883</v>
      </c>
      <c r="E357" s="6">
        <f>INDEX('Rm, МПа'!$D:$P,ROW(E357),COLUMN($P357)-COLUMN(E357)+1)</f>
        <v>883</v>
      </c>
      <c r="F357" s="6">
        <f>INDEX('Rm, МПа'!$D:$P,ROW(F357),COLUMN($P357)-COLUMN(F357)+1)</f>
        <v>883</v>
      </c>
      <c r="G357" s="6">
        <f>INDEX('Rm, МПа'!$D:$P,ROW(G357),COLUMN($P357)-COLUMN(G357)+1)</f>
        <v>883</v>
      </c>
      <c r="H357" s="6">
        <f>INDEX('Rm, МПа'!$D:$P,ROW(H357),COLUMN($P357)-COLUMN(H357)+1)</f>
        <v>883</v>
      </c>
      <c r="I357" s="6">
        <f>INDEX('Rm, МПа'!$D:$P,ROW(I357),COLUMN($P357)-COLUMN(I357)+1)</f>
        <v>883</v>
      </c>
      <c r="J357" s="6">
        <f>INDEX('Rm, МПа'!$D:$P,ROW(J357),COLUMN($P357)-COLUMN(J357)+1)</f>
        <v>883</v>
      </c>
      <c r="K357" s="6">
        <f>INDEX('Rm, МПа'!$D:$P,ROW(K357),COLUMN($P357)-COLUMN(K357)+1)</f>
        <v>883</v>
      </c>
      <c r="L357" s="6">
        <f>INDEX('Rm, МПа'!$D:$P,ROW(L357),COLUMN($P357)-COLUMN(L357)+1)</f>
        <v>883</v>
      </c>
      <c r="M357" s="6">
        <f>INDEX('Rm, МПа'!$D:$P,ROW(M357),COLUMN($P357)-COLUMN(M357)+1)</f>
        <v>883</v>
      </c>
      <c r="N357" s="6">
        <f>INDEX('Rm, МПа'!$D:$P,ROW(N357),COLUMN($P357)-COLUMN(N357)+1)</f>
        <v>883</v>
      </c>
      <c r="O357" s="6">
        <f>INDEX('Rm, МПа'!$D:$P,ROW(O357),COLUMN($P357)-COLUMN(O357)+1)</f>
        <v>883</v>
      </c>
      <c r="P357" s="16">
        <f>INDEX('Rm, МПа'!$D:$P,ROW(P357),COLUMN($P357)-COLUMN(P357)+1)</f>
        <v>883</v>
      </c>
      <c r="Q357" s="15">
        <f>INDEX('Rp0,2, МПа'!$D:$P,ROW(D357),COLUMN($P357)-COLUMN(D357)+1)</f>
        <v>579</v>
      </c>
      <c r="R357" s="6">
        <f>INDEX('Rp0,2, МПа'!$D:$P,ROW(E357),COLUMN($P357)-COLUMN(E357)+1)</f>
        <v>589</v>
      </c>
      <c r="S357" s="6">
        <f>INDEX('Rp0,2, МПа'!$D:$P,ROW(F357),COLUMN($P357)-COLUMN(F357)+1)</f>
        <v>589</v>
      </c>
      <c r="T357" s="6">
        <f>INDEX('Rp0,2, МПа'!$D:$P,ROW(G357),COLUMN($P357)-COLUMN(G357)+1)</f>
        <v>589</v>
      </c>
      <c r="U357" s="6">
        <f>INDEX('Rp0,2, МПа'!$D:$P,ROW(H357),COLUMN($P357)-COLUMN(H357)+1)</f>
        <v>589</v>
      </c>
      <c r="V357" s="6">
        <f>INDEX('Rp0,2, МПа'!$D:$P,ROW(I357),COLUMN($P357)-COLUMN(I357)+1)</f>
        <v>589</v>
      </c>
      <c r="W357" s="6">
        <f>INDEX('Rp0,2, МПа'!$D:$P,ROW(J357),COLUMN($P357)-COLUMN(J357)+1)</f>
        <v>589</v>
      </c>
      <c r="X357" s="6">
        <f>INDEX('Rp0,2, МПа'!$D:$P,ROW(K357),COLUMN($P357)-COLUMN(K357)+1)</f>
        <v>589</v>
      </c>
      <c r="Y357" s="6">
        <f>INDEX('Rp0,2, МПа'!$D:$P,ROW(L357),COLUMN($P357)-COLUMN(L357)+1)</f>
        <v>589</v>
      </c>
      <c r="Z357" s="6">
        <f>INDEX('Rp0,2, МПа'!$D:$P,ROW(M357),COLUMN($P357)-COLUMN(M357)+1)</f>
        <v>589</v>
      </c>
      <c r="AA357" s="6">
        <f>INDEX('Rp0,2, МПа'!$D:$P,ROW(N357),COLUMN($P357)-COLUMN(N357)+1)</f>
        <v>589</v>
      </c>
      <c r="AB357" s="6">
        <f>INDEX('Rp0,2, МПа'!$D:$P,ROW(O357),COLUMN($P357)-COLUMN(O357)+1)</f>
        <v>589</v>
      </c>
      <c r="AC357" s="16">
        <f>INDEX('Rp0,2, МПа'!$D:$P,ROW(P357),COLUMN($P357)-COLUMN(P357)+1)</f>
        <v>589</v>
      </c>
    </row>
    <row r="358" spans="1:29" ht="25.5" x14ac:dyDescent="0.25">
      <c r="A358" s="10" t="str">
        <f>INDEX('Обработка исходного'!B:B,ROW($B$3)+4*(ROW($B358)-ROW($B$3)))</f>
        <v>Сплав на железоникелевой основе</v>
      </c>
      <c r="B358" s="10" t="str">
        <f>INDEX('Обработка исходного'!D:D,ROW($B$3)+4*(ROW($B358)-ROW($B$3)))</f>
        <v>Сплав 0Х20Н46Б</v>
      </c>
      <c r="C358" s="10" t="str">
        <f>IF(ISBLANK(INDEX('Обработка исходного'!E:E,ROW($B$3)+4*(ROW($B358)-ROW($B$3)))),"",INDEX('Обработка исходного'!E:E,ROW($B$3)+4*(ROW($B358)-ROW($B$3))))</f>
        <v>Бесшовные трубы холодно и теплодеформированные наружным диаметром от 13 до 32 мм с толщиной стенки от 1,5 до 3 мм</v>
      </c>
      <c r="D358" s="15">
        <f>INDEX('Rm, МПа'!$D:$P,ROW(D358),COLUMN($P358)-COLUMN(D358)+1)</f>
        <v>392</v>
      </c>
      <c r="E358" s="6">
        <f>INDEX('Rm, МПа'!$D:$P,ROW(E358),COLUMN($P358)-COLUMN(E358)+1)</f>
        <v>422</v>
      </c>
      <c r="F358" s="6">
        <f>INDEX('Rm, МПа'!$D:$P,ROW(F358),COLUMN($P358)-COLUMN(F358)+1)</f>
        <v>432</v>
      </c>
      <c r="G358" s="6">
        <f>INDEX('Rm, МПа'!$D:$P,ROW(G358),COLUMN($P358)-COLUMN(G358)+1)</f>
        <v>441</v>
      </c>
      <c r="H358" s="6">
        <f>INDEX('Rm, МПа'!$D:$P,ROW(H358),COLUMN($P358)-COLUMN(H358)+1)</f>
        <v>441</v>
      </c>
      <c r="I358" s="6">
        <f>INDEX('Rm, МПа'!$D:$P,ROW(I358),COLUMN($P358)-COLUMN(I358)+1)</f>
        <v>441</v>
      </c>
      <c r="J358" s="6">
        <f>INDEX('Rm, МПа'!$D:$P,ROW(J358),COLUMN($P358)-COLUMN(J358)+1)</f>
        <v>441</v>
      </c>
      <c r="K358" s="6">
        <f>INDEX('Rm, МПа'!$D:$P,ROW(K358),COLUMN($P358)-COLUMN(K358)+1)</f>
        <v>441</v>
      </c>
      <c r="L358" s="6">
        <f>INDEX('Rm, МПа'!$D:$P,ROW(L358),COLUMN($P358)-COLUMN(L358)+1)</f>
        <v>451</v>
      </c>
      <c r="M358" s="6">
        <f>INDEX('Rm, МПа'!$D:$P,ROW(M358),COLUMN($P358)-COLUMN(M358)+1)</f>
        <v>491</v>
      </c>
      <c r="N358" s="6">
        <f>INDEX('Rm, МПа'!$D:$P,ROW(N358),COLUMN($P358)-COLUMN(N358)+1)</f>
        <v>510</v>
      </c>
      <c r="O358" s="6">
        <f>INDEX('Rm, МПа'!$D:$P,ROW(O358),COLUMN($P358)-COLUMN(O358)+1)</f>
        <v>510</v>
      </c>
      <c r="P358" s="16">
        <f>INDEX('Rm, МПа'!$D:$P,ROW(P358),COLUMN($P358)-COLUMN(P358)+1)</f>
        <v>520</v>
      </c>
      <c r="Q358" s="15">
        <f>INDEX('Rp0,2, МПа'!$D:$P,ROW(D358),COLUMN($P358)-COLUMN(D358)+1)</f>
        <v>147</v>
      </c>
      <c r="R358" s="6">
        <f>INDEX('Rp0,2, МПа'!$D:$P,ROW(E358),COLUMN($P358)-COLUMN(E358)+1)</f>
        <v>157</v>
      </c>
      <c r="S358" s="6">
        <f>INDEX('Rp0,2, МПа'!$D:$P,ROW(F358),COLUMN($P358)-COLUMN(F358)+1)</f>
        <v>157</v>
      </c>
      <c r="T358" s="6">
        <f>INDEX('Rp0,2, МПа'!$D:$P,ROW(G358),COLUMN($P358)-COLUMN(G358)+1)</f>
        <v>157</v>
      </c>
      <c r="U358" s="6">
        <f>INDEX('Rp0,2, МПа'!$D:$P,ROW(H358),COLUMN($P358)-COLUMN(H358)+1)</f>
        <v>157</v>
      </c>
      <c r="V358" s="6">
        <f>INDEX('Rp0,2, МПа'!$D:$P,ROW(I358),COLUMN($P358)-COLUMN(I358)+1)</f>
        <v>157</v>
      </c>
      <c r="W358" s="6">
        <f>INDEX('Rp0,2, МПа'!$D:$P,ROW(J358),COLUMN($P358)-COLUMN(J358)+1)</f>
        <v>167</v>
      </c>
      <c r="X358" s="6">
        <f>INDEX('Rp0,2, МПа'!$D:$P,ROW(K358),COLUMN($P358)-COLUMN(K358)+1)</f>
        <v>167</v>
      </c>
      <c r="Y358" s="6">
        <f>INDEX('Rp0,2, МПа'!$D:$P,ROW(L358),COLUMN($P358)-COLUMN(L358)+1)</f>
        <v>167</v>
      </c>
      <c r="Z358" s="6">
        <f>INDEX('Rp0,2, МПа'!$D:$P,ROW(M358),COLUMN($P358)-COLUMN(M358)+1)</f>
        <v>177</v>
      </c>
      <c r="AA358" s="6">
        <f>INDEX('Rp0,2, МПа'!$D:$P,ROW(N358),COLUMN($P358)-COLUMN(N358)+1)</f>
        <v>186</v>
      </c>
      <c r="AB358" s="6">
        <f>INDEX('Rp0,2, МПа'!$D:$P,ROW(O358),COLUMN($P358)-COLUMN(O358)+1)</f>
        <v>186</v>
      </c>
      <c r="AC358" s="16">
        <f>INDEX('Rp0,2, МПа'!$D:$P,ROW(P358),COLUMN($P358)-COLUMN(P358)+1)</f>
        <v>196</v>
      </c>
    </row>
    <row r="359" spans="1:29" ht="25.5" x14ac:dyDescent="0.25">
      <c r="A359" s="10" t="str">
        <f>INDEX('Обработка исходного'!B:B,ROW($B$3)+4*(ROW($B359)-ROW($B$3)))</f>
        <v>Сплав на железоникелевой основе</v>
      </c>
      <c r="B359" s="10" t="str">
        <f>INDEX('Обработка исходного'!D:D,ROW($B$3)+4*(ROW($B359)-ROW($B$3)))</f>
        <v>Сплав 0Х20Н46Б</v>
      </c>
      <c r="C359" s="10" t="str">
        <f>IF(ISBLANK(INDEX('Обработка исходного'!E:E,ROW($B$3)+4*(ROW($B359)-ROW($B$3)))),"",INDEX('Обработка исходного'!E:E,ROW($B$3)+4*(ROW($B359)-ROW($B$3))))</f>
        <v>Прутки круглого и квадратного сечения толщиной или диаметром от 30 до 170 мм</v>
      </c>
      <c r="D359" s="15">
        <f>INDEX('Rm, МПа'!$D:$P,ROW(D359),COLUMN($P359)-COLUMN(D359)+1)</f>
        <v>412</v>
      </c>
      <c r="E359" s="6">
        <f>INDEX('Rm, МПа'!$D:$P,ROW(E359),COLUMN($P359)-COLUMN(E359)+1)</f>
        <v>441</v>
      </c>
      <c r="F359" s="6">
        <f>INDEX('Rm, МПа'!$D:$P,ROW(F359),COLUMN($P359)-COLUMN(F359)+1)</f>
        <v>451</v>
      </c>
      <c r="G359" s="6">
        <f>INDEX('Rm, МПа'!$D:$P,ROW(G359),COLUMN($P359)-COLUMN(G359)+1)</f>
        <v>461</v>
      </c>
      <c r="H359" s="6">
        <f>INDEX('Rm, МПа'!$D:$P,ROW(H359),COLUMN($P359)-COLUMN(H359)+1)</f>
        <v>461</v>
      </c>
      <c r="I359" s="6">
        <f>INDEX('Rm, МПа'!$D:$P,ROW(I359),COLUMN($P359)-COLUMN(I359)+1)</f>
        <v>461</v>
      </c>
      <c r="J359" s="6">
        <f>INDEX('Rm, МПа'!$D:$P,ROW(J359),COLUMN($P359)-COLUMN(J359)+1)</f>
        <v>461</v>
      </c>
      <c r="K359" s="6">
        <f>INDEX('Rm, МПа'!$D:$P,ROW(K359),COLUMN($P359)-COLUMN(K359)+1)</f>
        <v>461</v>
      </c>
      <c r="L359" s="6">
        <f>INDEX('Rm, МПа'!$D:$P,ROW(L359),COLUMN($P359)-COLUMN(L359)+1)</f>
        <v>471</v>
      </c>
      <c r="M359" s="6">
        <f>INDEX('Rm, МПа'!$D:$P,ROW(M359),COLUMN($P359)-COLUMN(M359)+1)</f>
        <v>510</v>
      </c>
      <c r="N359" s="6">
        <f>INDEX('Rm, МПа'!$D:$P,ROW(N359),COLUMN($P359)-COLUMN(N359)+1)</f>
        <v>530</v>
      </c>
      <c r="O359" s="6">
        <f>INDEX('Rm, МПа'!$D:$P,ROW(O359),COLUMN($P359)-COLUMN(O359)+1)</f>
        <v>530</v>
      </c>
      <c r="P359" s="16">
        <f>INDEX('Rm, МПа'!$D:$P,ROW(P359),COLUMN($P359)-COLUMN(P359)+1)</f>
        <v>540</v>
      </c>
      <c r="Q359" s="15">
        <f>INDEX('Rp0,2, МПа'!$D:$P,ROW(D359),COLUMN($P359)-COLUMN(D359)+1)</f>
        <v>157</v>
      </c>
      <c r="R359" s="6">
        <f>INDEX('Rp0,2, МПа'!$D:$P,ROW(E359),COLUMN($P359)-COLUMN(E359)+1)</f>
        <v>167</v>
      </c>
      <c r="S359" s="6">
        <f>INDEX('Rp0,2, МПа'!$D:$P,ROW(F359),COLUMN($P359)-COLUMN(F359)+1)</f>
        <v>167</v>
      </c>
      <c r="T359" s="6">
        <f>INDEX('Rp0,2, МПа'!$D:$P,ROW(G359),COLUMN($P359)-COLUMN(G359)+1)</f>
        <v>167</v>
      </c>
      <c r="U359" s="6">
        <f>INDEX('Rp0,2, МПа'!$D:$P,ROW(H359),COLUMN($P359)-COLUMN(H359)+1)</f>
        <v>167</v>
      </c>
      <c r="V359" s="6">
        <f>INDEX('Rp0,2, МПа'!$D:$P,ROW(I359),COLUMN($P359)-COLUMN(I359)+1)</f>
        <v>167</v>
      </c>
      <c r="W359" s="6">
        <f>INDEX('Rp0,2, МПа'!$D:$P,ROW(J359),COLUMN($P359)-COLUMN(J359)+1)</f>
        <v>177</v>
      </c>
      <c r="X359" s="6">
        <f>INDEX('Rp0,2, МПа'!$D:$P,ROW(K359),COLUMN($P359)-COLUMN(K359)+1)</f>
        <v>177</v>
      </c>
      <c r="Y359" s="6">
        <f>INDEX('Rp0,2, МПа'!$D:$P,ROW(L359),COLUMN($P359)-COLUMN(L359)+1)</f>
        <v>177</v>
      </c>
      <c r="Z359" s="6">
        <f>INDEX('Rp0,2, МПа'!$D:$P,ROW(M359),COLUMN($P359)-COLUMN(M359)+1)</f>
        <v>186</v>
      </c>
      <c r="AA359" s="6">
        <f>INDEX('Rp0,2, МПа'!$D:$P,ROW(N359),COLUMN($P359)-COLUMN(N359)+1)</f>
        <v>196</v>
      </c>
      <c r="AB359" s="6">
        <f>INDEX('Rp0,2, МПа'!$D:$P,ROW(O359),COLUMN($P359)-COLUMN(O359)+1)</f>
        <v>196</v>
      </c>
      <c r="AC359" s="16">
        <f>INDEX('Rp0,2, МПа'!$D:$P,ROW(P359),COLUMN($P359)-COLUMN(P359)+1)</f>
        <v>206</v>
      </c>
    </row>
    <row r="360" spans="1:29" x14ac:dyDescent="0.25">
      <c r="A360" s="11"/>
      <c r="B360" s="11"/>
      <c r="C360" s="11"/>
    </row>
    <row r="361" spans="1:29" x14ac:dyDescent="0.25">
      <c r="A361" s="11"/>
      <c r="B361" s="11"/>
      <c r="C361" s="11"/>
    </row>
    <row r="362" spans="1:29" x14ac:dyDescent="0.25">
      <c r="A362" s="11"/>
      <c r="B362" s="11"/>
      <c r="C362" s="11"/>
    </row>
    <row r="363" spans="1:29" x14ac:dyDescent="0.25">
      <c r="A363" s="11"/>
      <c r="B363" s="11"/>
      <c r="C363" s="11"/>
    </row>
    <row r="364" spans="1:29" x14ac:dyDescent="0.25">
      <c r="A364" s="11"/>
      <c r="B364" s="11"/>
      <c r="C364" s="11"/>
    </row>
    <row r="365" spans="1:29" x14ac:dyDescent="0.25">
      <c r="A365" s="11"/>
      <c r="B365" s="11"/>
      <c r="C365" s="11"/>
    </row>
    <row r="366" spans="1:29" x14ac:dyDescent="0.25">
      <c r="A366" s="11"/>
      <c r="B366" s="11"/>
      <c r="C366" s="12"/>
    </row>
    <row r="367" spans="1:29" x14ac:dyDescent="0.25">
      <c r="A367" s="11"/>
      <c r="B367" s="11"/>
      <c r="C367" s="11"/>
    </row>
    <row r="368" spans="1:29" x14ac:dyDescent="0.25">
      <c r="A368" s="11"/>
      <c r="B368" s="11"/>
      <c r="C368" s="11"/>
    </row>
    <row r="369" spans="1:3" x14ac:dyDescent="0.25">
      <c r="A369" s="11"/>
      <c r="B369" s="11"/>
      <c r="C369" s="11"/>
    </row>
    <row r="370" spans="1:3" x14ac:dyDescent="0.25">
      <c r="A370" s="11"/>
      <c r="B370" s="11"/>
      <c r="C370" s="11"/>
    </row>
    <row r="371" spans="1:3" x14ac:dyDescent="0.25">
      <c r="A371" s="11"/>
      <c r="B371" s="11"/>
      <c r="C371" s="11"/>
    </row>
    <row r="372" spans="1:3" x14ac:dyDescent="0.25">
      <c r="A372" s="11"/>
      <c r="B372" s="11"/>
      <c r="C372" s="11"/>
    </row>
    <row r="373" spans="1:3" x14ac:dyDescent="0.25">
      <c r="A373" s="11"/>
      <c r="B373" s="11"/>
      <c r="C373" s="11"/>
    </row>
    <row r="374" spans="1:3" x14ac:dyDescent="0.25">
      <c r="A374" s="11"/>
      <c r="B374" s="11"/>
      <c r="C374" s="12"/>
    </row>
    <row r="375" spans="1:3" x14ac:dyDescent="0.25">
      <c r="A375" s="11"/>
      <c r="B375" s="11"/>
      <c r="C375" s="11"/>
    </row>
    <row r="376" spans="1:3" x14ac:dyDescent="0.25">
      <c r="A376" s="11"/>
      <c r="B376" s="11"/>
      <c r="C376" s="11"/>
    </row>
    <row r="377" spans="1:3" x14ac:dyDescent="0.25">
      <c r="A377" s="11"/>
      <c r="B377" s="11"/>
      <c r="C377" s="11"/>
    </row>
    <row r="378" spans="1:3" x14ac:dyDescent="0.25">
      <c r="A378" s="11"/>
      <c r="B378" s="11"/>
      <c r="C378" s="11"/>
    </row>
    <row r="379" spans="1:3" x14ac:dyDescent="0.25">
      <c r="A379" s="11"/>
      <c r="B379" s="11"/>
      <c r="C379" s="11"/>
    </row>
    <row r="380" spans="1:3" x14ac:dyDescent="0.25">
      <c r="A380" s="12"/>
      <c r="B380" s="12"/>
      <c r="C380" s="11"/>
    </row>
    <row r="381" spans="1:3" x14ac:dyDescent="0.25">
      <c r="A381" s="11"/>
      <c r="B381" s="11"/>
      <c r="C381" s="11"/>
    </row>
    <row r="382" spans="1:3" x14ac:dyDescent="0.25">
      <c r="A382" s="11"/>
      <c r="B382" s="11"/>
      <c r="C382" s="12"/>
    </row>
    <row r="383" spans="1:3" x14ac:dyDescent="0.25">
      <c r="A383" s="11"/>
      <c r="B383" s="11"/>
      <c r="C383" s="11"/>
    </row>
    <row r="384" spans="1:3" x14ac:dyDescent="0.25">
      <c r="A384" s="11"/>
      <c r="B384" s="11"/>
      <c r="C384" s="11"/>
    </row>
    <row r="385" spans="1:3" x14ac:dyDescent="0.25">
      <c r="A385" s="11"/>
      <c r="B385" s="11"/>
      <c r="C385" s="11"/>
    </row>
    <row r="386" spans="1:3" x14ac:dyDescent="0.25">
      <c r="A386" s="11"/>
      <c r="B386" s="11"/>
      <c r="C386" s="12"/>
    </row>
    <row r="387" spans="1:3" x14ac:dyDescent="0.25">
      <c r="A387" s="11"/>
      <c r="B387" s="11"/>
      <c r="C387" s="11"/>
    </row>
    <row r="388" spans="1:3" x14ac:dyDescent="0.25">
      <c r="A388" s="12"/>
      <c r="B388" s="12"/>
      <c r="C388" s="11"/>
    </row>
    <row r="389" spans="1:3" x14ac:dyDescent="0.25">
      <c r="A389" s="11"/>
      <c r="B389" s="11"/>
      <c r="C389" s="11"/>
    </row>
    <row r="390" spans="1:3" x14ac:dyDescent="0.25">
      <c r="A390" s="11"/>
      <c r="B390" s="11"/>
      <c r="C390" s="11"/>
    </row>
    <row r="391" spans="1:3" x14ac:dyDescent="0.25">
      <c r="A391" s="11"/>
      <c r="B391" s="11"/>
      <c r="C391" s="11"/>
    </row>
    <row r="392" spans="1:3" x14ac:dyDescent="0.25">
      <c r="A392" s="11"/>
      <c r="B392" s="11"/>
      <c r="C392" s="11"/>
    </row>
    <row r="393" spans="1:3" x14ac:dyDescent="0.25">
      <c r="A393" s="11"/>
      <c r="B393" s="11"/>
      <c r="C393" s="11"/>
    </row>
    <row r="394" spans="1:3" x14ac:dyDescent="0.25">
      <c r="A394" s="11"/>
      <c r="B394" s="11"/>
      <c r="C394" s="11"/>
    </row>
    <row r="395" spans="1:3" x14ac:dyDescent="0.25">
      <c r="A395" s="11"/>
      <c r="B395" s="11"/>
      <c r="C395" s="11"/>
    </row>
    <row r="396" spans="1:3" x14ac:dyDescent="0.25">
      <c r="A396" s="12"/>
      <c r="B396" s="12"/>
      <c r="C396" s="11"/>
    </row>
    <row r="397" spans="1:3" x14ac:dyDescent="0.25">
      <c r="A397" s="11"/>
      <c r="B397" s="11"/>
      <c r="C397" s="11"/>
    </row>
    <row r="398" spans="1:3" x14ac:dyDescent="0.25">
      <c r="A398" s="11"/>
      <c r="B398" s="11"/>
      <c r="C398" s="11"/>
    </row>
    <row r="399" spans="1:3" x14ac:dyDescent="0.25">
      <c r="A399" s="11"/>
      <c r="B399" s="11"/>
      <c r="C399" s="11"/>
    </row>
    <row r="400" spans="1:3" x14ac:dyDescent="0.25">
      <c r="A400" s="12"/>
      <c r="B400" s="12"/>
      <c r="C400" s="11"/>
    </row>
    <row r="401" spans="1:3" x14ac:dyDescent="0.25">
      <c r="A401" s="11"/>
      <c r="B401" s="11"/>
      <c r="C401" s="11"/>
    </row>
    <row r="402" spans="1:3" x14ac:dyDescent="0.25">
      <c r="A402" s="11"/>
      <c r="B402" s="11"/>
      <c r="C402" s="12"/>
    </row>
    <row r="403" spans="1:3" x14ac:dyDescent="0.25">
      <c r="A403" s="11"/>
      <c r="B403" s="11"/>
      <c r="C403" s="11"/>
    </row>
    <row r="404" spans="1:3" x14ac:dyDescent="0.25">
      <c r="A404" s="11"/>
      <c r="B404" s="11"/>
      <c r="C404" s="11"/>
    </row>
    <row r="405" spans="1:3" x14ac:dyDescent="0.25">
      <c r="A405" s="11"/>
      <c r="B405" s="11"/>
      <c r="C405" s="11"/>
    </row>
    <row r="406" spans="1:3" x14ac:dyDescent="0.25">
      <c r="A406" s="11"/>
      <c r="B406" s="11"/>
      <c r="C406" s="11"/>
    </row>
    <row r="407" spans="1:3" x14ac:dyDescent="0.25">
      <c r="A407" s="11"/>
      <c r="B407" s="11"/>
      <c r="C407" s="11"/>
    </row>
    <row r="408" spans="1:3" x14ac:dyDescent="0.25">
      <c r="A408" s="11"/>
      <c r="B408" s="11"/>
      <c r="C408" s="11"/>
    </row>
    <row r="409" spans="1:3" x14ac:dyDescent="0.25">
      <c r="A409" s="11"/>
      <c r="B409" s="11"/>
      <c r="C409" s="11"/>
    </row>
    <row r="410" spans="1:3" x14ac:dyDescent="0.25">
      <c r="A410" s="11"/>
      <c r="B410" s="11"/>
      <c r="C410" s="12"/>
    </row>
    <row r="411" spans="1:3" x14ac:dyDescent="0.25">
      <c r="A411" s="11"/>
      <c r="B411" s="11"/>
      <c r="C411" s="11"/>
    </row>
    <row r="412" spans="1:3" x14ac:dyDescent="0.25">
      <c r="A412" s="11"/>
      <c r="B412" s="11"/>
      <c r="C412" s="11"/>
    </row>
    <row r="413" spans="1:3" x14ac:dyDescent="0.25">
      <c r="A413" s="11"/>
      <c r="B413" s="11"/>
      <c r="C413" s="11"/>
    </row>
    <row r="414" spans="1:3" x14ac:dyDescent="0.25">
      <c r="A414" s="11"/>
      <c r="B414" s="11"/>
      <c r="C414" s="11"/>
    </row>
    <row r="415" spans="1:3" x14ac:dyDescent="0.25">
      <c r="A415" s="11"/>
      <c r="B415" s="11"/>
      <c r="C415" s="11"/>
    </row>
    <row r="416" spans="1:3" x14ac:dyDescent="0.25">
      <c r="A416" s="12"/>
      <c r="B416" s="12"/>
      <c r="C416" s="11"/>
    </row>
    <row r="417" spans="1:3" x14ac:dyDescent="0.25">
      <c r="A417" s="11"/>
      <c r="B417" s="11"/>
      <c r="C417" s="11"/>
    </row>
    <row r="418" spans="1:3" x14ac:dyDescent="0.25">
      <c r="A418" s="11"/>
      <c r="B418" s="11"/>
      <c r="C418" s="11"/>
    </row>
    <row r="419" spans="1:3" x14ac:dyDescent="0.25">
      <c r="A419" s="11"/>
      <c r="B419" s="11"/>
      <c r="C419" s="11"/>
    </row>
    <row r="420" spans="1:3" x14ac:dyDescent="0.25">
      <c r="A420" s="11"/>
      <c r="B420" s="11"/>
      <c r="C420" s="11"/>
    </row>
    <row r="421" spans="1:3" x14ac:dyDescent="0.25">
      <c r="A421" s="11"/>
      <c r="B421" s="11"/>
      <c r="C421" s="11"/>
    </row>
    <row r="422" spans="1:3" x14ac:dyDescent="0.25">
      <c r="A422" s="11"/>
      <c r="B422" s="11"/>
      <c r="C422" s="11"/>
    </row>
    <row r="423" spans="1:3" x14ac:dyDescent="0.25">
      <c r="A423" s="11"/>
      <c r="B423" s="11"/>
      <c r="C423" s="11"/>
    </row>
    <row r="424" spans="1:3" x14ac:dyDescent="0.25">
      <c r="A424" s="12"/>
      <c r="B424" s="12"/>
      <c r="C424" s="11"/>
    </row>
    <row r="425" spans="1:3" x14ac:dyDescent="0.25">
      <c r="A425" s="11"/>
      <c r="B425" s="11"/>
      <c r="C425" s="11"/>
    </row>
    <row r="426" spans="1:3" x14ac:dyDescent="0.25">
      <c r="A426" s="11"/>
      <c r="B426" s="11"/>
      <c r="C426" s="11"/>
    </row>
    <row r="427" spans="1:3" x14ac:dyDescent="0.25">
      <c r="A427" s="11"/>
      <c r="B427" s="11"/>
      <c r="C427" s="11"/>
    </row>
    <row r="428" spans="1:3" x14ac:dyDescent="0.25">
      <c r="A428" s="11"/>
      <c r="B428" s="11"/>
      <c r="C428" s="11"/>
    </row>
    <row r="429" spans="1:3" x14ac:dyDescent="0.25">
      <c r="A429" s="11"/>
      <c r="B429" s="11"/>
      <c r="C429" s="11"/>
    </row>
    <row r="430" spans="1:3" x14ac:dyDescent="0.25">
      <c r="A430" s="11"/>
      <c r="B430" s="11"/>
      <c r="C430" s="11"/>
    </row>
    <row r="431" spans="1:3" x14ac:dyDescent="0.25">
      <c r="A431" s="11"/>
      <c r="B431" s="11"/>
      <c r="C431" s="11"/>
    </row>
    <row r="432" spans="1:3" x14ac:dyDescent="0.25">
      <c r="A432" s="11"/>
      <c r="B432" s="11"/>
      <c r="C432" s="11"/>
    </row>
    <row r="433" spans="1:3" x14ac:dyDescent="0.25">
      <c r="A433" s="11"/>
      <c r="B433" s="11"/>
      <c r="C433" s="11"/>
    </row>
    <row r="434" spans="1:3" x14ac:dyDescent="0.25">
      <c r="A434" s="11"/>
      <c r="B434" s="11"/>
      <c r="C434" s="11"/>
    </row>
    <row r="435" spans="1:3" x14ac:dyDescent="0.25">
      <c r="A435" s="11"/>
      <c r="B435" s="11"/>
      <c r="C435" s="11"/>
    </row>
    <row r="436" spans="1:3" x14ac:dyDescent="0.25">
      <c r="A436" s="11"/>
      <c r="B436" s="11"/>
      <c r="C436" s="11"/>
    </row>
    <row r="437" spans="1:3" x14ac:dyDescent="0.25">
      <c r="A437" s="11"/>
      <c r="B437" s="11"/>
      <c r="C437" s="11"/>
    </row>
    <row r="438" spans="1:3" x14ac:dyDescent="0.25">
      <c r="A438" s="11"/>
      <c r="B438" s="11"/>
      <c r="C438" s="12"/>
    </row>
    <row r="439" spans="1:3" x14ac:dyDescent="0.25">
      <c r="A439" s="11"/>
      <c r="B439" s="11"/>
      <c r="C439" s="11"/>
    </row>
    <row r="440" spans="1:3" x14ac:dyDescent="0.25">
      <c r="A440" s="11"/>
      <c r="B440" s="11"/>
      <c r="C440" s="11"/>
    </row>
    <row r="441" spans="1:3" x14ac:dyDescent="0.25">
      <c r="A441" s="11"/>
      <c r="B441" s="11"/>
      <c r="C441" s="11"/>
    </row>
    <row r="442" spans="1:3" x14ac:dyDescent="0.25">
      <c r="A442" s="11"/>
      <c r="B442" s="11"/>
      <c r="C442" s="11"/>
    </row>
    <row r="443" spans="1:3" x14ac:dyDescent="0.25">
      <c r="A443" s="11"/>
      <c r="B443" s="11"/>
      <c r="C443" s="11"/>
    </row>
    <row r="444" spans="1:3" x14ac:dyDescent="0.25">
      <c r="A444" s="11"/>
      <c r="B444" s="11"/>
      <c r="C444" s="11"/>
    </row>
    <row r="445" spans="1:3" x14ac:dyDescent="0.25">
      <c r="A445" s="11"/>
      <c r="B445" s="11"/>
      <c r="C445" s="11"/>
    </row>
    <row r="446" spans="1:3" x14ac:dyDescent="0.25">
      <c r="A446" s="11"/>
      <c r="B446" s="11"/>
      <c r="C446" s="11"/>
    </row>
    <row r="447" spans="1:3" x14ac:dyDescent="0.25">
      <c r="A447" s="11"/>
      <c r="B447" s="11"/>
      <c r="C447" s="11"/>
    </row>
    <row r="448" spans="1:3" x14ac:dyDescent="0.25">
      <c r="A448" s="11"/>
      <c r="B448" s="11"/>
      <c r="C448" s="11"/>
    </row>
    <row r="449" spans="1:3" x14ac:dyDescent="0.25">
      <c r="A449" s="11"/>
      <c r="B449" s="11"/>
      <c r="C449" s="11"/>
    </row>
    <row r="450" spans="1:3" x14ac:dyDescent="0.25">
      <c r="A450" s="11"/>
      <c r="B450" s="11"/>
      <c r="C450" s="11"/>
    </row>
    <row r="451" spans="1:3" x14ac:dyDescent="0.25">
      <c r="A451" s="11"/>
      <c r="B451" s="11"/>
      <c r="C451" s="11"/>
    </row>
    <row r="452" spans="1:3" x14ac:dyDescent="0.25">
      <c r="A452" s="12"/>
      <c r="B452" s="12"/>
      <c r="C452" s="11"/>
    </row>
    <row r="453" spans="1:3" x14ac:dyDescent="0.25">
      <c r="A453" s="11"/>
      <c r="B453" s="11"/>
      <c r="C453" s="11"/>
    </row>
    <row r="454" spans="1:3" x14ac:dyDescent="0.25">
      <c r="A454" s="11"/>
      <c r="B454" s="11"/>
      <c r="C454" s="11"/>
    </row>
    <row r="455" spans="1:3" x14ac:dyDescent="0.25">
      <c r="A455" s="11"/>
      <c r="B455" s="11"/>
      <c r="C455" s="11"/>
    </row>
    <row r="456" spans="1:3" x14ac:dyDescent="0.25">
      <c r="A456" s="11"/>
      <c r="B456" s="11"/>
      <c r="C456" s="11"/>
    </row>
    <row r="457" spans="1:3" x14ac:dyDescent="0.25">
      <c r="A457" s="11"/>
      <c r="B457" s="11"/>
      <c r="C457" s="11"/>
    </row>
    <row r="458" spans="1:3" x14ac:dyDescent="0.25">
      <c r="A458" s="11"/>
      <c r="B458" s="11"/>
      <c r="C458" s="11"/>
    </row>
    <row r="459" spans="1:3" x14ac:dyDescent="0.25">
      <c r="A459" s="11"/>
      <c r="B459" s="11"/>
      <c r="C459" s="11"/>
    </row>
    <row r="460" spans="1:3" x14ac:dyDescent="0.25">
      <c r="A460" s="11"/>
      <c r="B460" s="11"/>
      <c r="C460" s="11"/>
    </row>
    <row r="461" spans="1:3" x14ac:dyDescent="0.25">
      <c r="A461" s="11"/>
      <c r="B461" s="11"/>
      <c r="C461" s="11"/>
    </row>
    <row r="462" spans="1:3" x14ac:dyDescent="0.25">
      <c r="A462" s="11"/>
      <c r="B462" s="11"/>
      <c r="C462" s="11"/>
    </row>
    <row r="463" spans="1:3" x14ac:dyDescent="0.25">
      <c r="A463" s="11"/>
      <c r="B463" s="11"/>
      <c r="C463" s="11"/>
    </row>
    <row r="464" spans="1:3" x14ac:dyDescent="0.25">
      <c r="A464" s="11"/>
      <c r="B464" s="11"/>
      <c r="C464" s="11"/>
    </row>
    <row r="465" spans="1:3" x14ac:dyDescent="0.25">
      <c r="A465" s="11"/>
      <c r="B465" s="11"/>
      <c r="C465" s="11"/>
    </row>
    <row r="466" spans="1:3" x14ac:dyDescent="0.25">
      <c r="A466" s="11"/>
      <c r="B466" s="11"/>
      <c r="C466" s="11"/>
    </row>
    <row r="467" spans="1:3" x14ac:dyDescent="0.25">
      <c r="A467" s="11"/>
      <c r="B467" s="11"/>
      <c r="C467" s="11"/>
    </row>
    <row r="468" spans="1:3" x14ac:dyDescent="0.25">
      <c r="A468" s="11"/>
      <c r="B468" s="11"/>
      <c r="C468" s="11"/>
    </row>
    <row r="469" spans="1:3" x14ac:dyDescent="0.25">
      <c r="A469" s="11"/>
      <c r="B469" s="11"/>
      <c r="C469" s="11"/>
    </row>
    <row r="470" spans="1:3" x14ac:dyDescent="0.25">
      <c r="A470" s="11"/>
      <c r="B470" s="11"/>
      <c r="C470" s="11"/>
    </row>
    <row r="471" spans="1:3" x14ac:dyDescent="0.25">
      <c r="A471" s="11"/>
      <c r="B471" s="11"/>
      <c r="C471" s="11"/>
    </row>
    <row r="472" spans="1:3" x14ac:dyDescent="0.25">
      <c r="A472" s="11"/>
      <c r="B472" s="11"/>
      <c r="C472" s="11"/>
    </row>
    <row r="473" spans="1:3" x14ac:dyDescent="0.25">
      <c r="A473" s="11"/>
      <c r="B473" s="11"/>
      <c r="C473" s="11"/>
    </row>
    <row r="474" spans="1:3" x14ac:dyDescent="0.25">
      <c r="A474" s="11"/>
      <c r="B474" s="11"/>
      <c r="C474" s="11"/>
    </row>
    <row r="475" spans="1:3" x14ac:dyDescent="0.25">
      <c r="A475" s="11"/>
      <c r="B475" s="11"/>
      <c r="C475" s="11"/>
    </row>
    <row r="476" spans="1:3" x14ac:dyDescent="0.25">
      <c r="A476" s="11"/>
      <c r="B476" s="11"/>
      <c r="C476" s="11"/>
    </row>
    <row r="477" spans="1:3" x14ac:dyDescent="0.25">
      <c r="A477" s="11"/>
      <c r="B477" s="11"/>
      <c r="C477" s="11"/>
    </row>
    <row r="478" spans="1:3" x14ac:dyDescent="0.25">
      <c r="A478" s="11"/>
      <c r="B478" s="11"/>
      <c r="C478" s="11"/>
    </row>
    <row r="479" spans="1:3" x14ac:dyDescent="0.25">
      <c r="A479" s="11"/>
      <c r="B479" s="11"/>
      <c r="C479" s="11"/>
    </row>
    <row r="480" spans="1:3" x14ac:dyDescent="0.25">
      <c r="A480" s="11"/>
      <c r="B480" s="11"/>
      <c r="C480" s="11"/>
    </row>
    <row r="481" spans="1:3" x14ac:dyDescent="0.25">
      <c r="A481" s="11"/>
      <c r="B481" s="11"/>
      <c r="C481" s="11"/>
    </row>
    <row r="482" spans="1:3" x14ac:dyDescent="0.25">
      <c r="A482" s="11"/>
      <c r="B482" s="11"/>
      <c r="C482" s="11"/>
    </row>
    <row r="483" spans="1:3" x14ac:dyDescent="0.25">
      <c r="A483" s="11"/>
      <c r="B483" s="11"/>
      <c r="C483" s="11"/>
    </row>
    <row r="484" spans="1:3" x14ac:dyDescent="0.25">
      <c r="A484" s="11"/>
      <c r="B484" s="11"/>
      <c r="C484" s="11"/>
    </row>
    <row r="485" spans="1:3" x14ac:dyDescent="0.25">
      <c r="A485" s="11"/>
      <c r="B485" s="11"/>
      <c r="C485" s="11"/>
    </row>
    <row r="486" spans="1:3" x14ac:dyDescent="0.25">
      <c r="A486" s="11"/>
      <c r="B486" s="11"/>
      <c r="C486" s="11"/>
    </row>
    <row r="487" spans="1:3" x14ac:dyDescent="0.25">
      <c r="A487" s="11"/>
      <c r="B487" s="11"/>
      <c r="C487" s="11"/>
    </row>
    <row r="488" spans="1:3" x14ac:dyDescent="0.25">
      <c r="A488" s="11"/>
      <c r="B488" s="11"/>
      <c r="C488" s="11"/>
    </row>
    <row r="489" spans="1:3" x14ac:dyDescent="0.25">
      <c r="A489" s="11"/>
      <c r="B489" s="11"/>
      <c r="C489" s="11"/>
    </row>
    <row r="490" spans="1:3" x14ac:dyDescent="0.25">
      <c r="A490" s="11"/>
      <c r="B490" s="11"/>
      <c r="C490" s="11"/>
    </row>
    <row r="491" spans="1:3" x14ac:dyDescent="0.25">
      <c r="A491" s="11"/>
      <c r="B491" s="11"/>
      <c r="C491" s="11"/>
    </row>
    <row r="492" spans="1:3" x14ac:dyDescent="0.25">
      <c r="A492" s="11"/>
      <c r="B492" s="11"/>
      <c r="C492" s="11"/>
    </row>
    <row r="493" spans="1:3" x14ac:dyDescent="0.25">
      <c r="A493" s="11"/>
      <c r="B493" s="11"/>
      <c r="C493" s="11"/>
    </row>
    <row r="494" spans="1:3" x14ac:dyDescent="0.25">
      <c r="A494" s="11"/>
      <c r="B494" s="11"/>
      <c r="C494" s="12"/>
    </row>
    <row r="495" spans="1:3" x14ac:dyDescent="0.25">
      <c r="A495" s="11"/>
      <c r="B495" s="11"/>
      <c r="C495" s="11"/>
    </row>
    <row r="496" spans="1:3" x14ac:dyDescent="0.25">
      <c r="A496" s="11"/>
      <c r="B496" s="11"/>
      <c r="C496" s="11"/>
    </row>
    <row r="497" spans="1:3" x14ac:dyDescent="0.25">
      <c r="A497" s="11"/>
      <c r="B497" s="11"/>
      <c r="C497" s="11"/>
    </row>
    <row r="498" spans="1:3" x14ac:dyDescent="0.25">
      <c r="A498" s="11"/>
      <c r="B498" s="11"/>
      <c r="C498" s="11"/>
    </row>
    <row r="499" spans="1:3" x14ac:dyDescent="0.25">
      <c r="A499" s="11"/>
      <c r="B499" s="11"/>
      <c r="C499" s="11"/>
    </row>
    <row r="500" spans="1:3" x14ac:dyDescent="0.25">
      <c r="A500" s="11"/>
      <c r="B500" s="11"/>
      <c r="C500" s="11"/>
    </row>
    <row r="501" spans="1:3" x14ac:dyDescent="0.25">
      <c r="A501" s="11"/>
      <c r="B501" s="11"/>
      <c r="C501" s="11"/>
    </row>
    <row r="502" spans="1:3" x14ac:dyDescent="0.25">
      <c r="A502" s="11"/>
      <c r="B502" s="11"/>
      <c r="C502" s="11"/>
    </row>
    <row r="503" spans="1:3" x14ac:dyDescent="0.25">
      <c r="A503" s="11"/>
      <c r="B503" s="11"/>
      <c r="C503" s="11"/>
    </row>
    <row r="504" spans="1:3" x14ac:dyDescent="0.25">
      <c r="A504" s="11"/>
      <c r="B504" s="11"/>
      <c r="C504" s="11"/>
    </row>
    <row r="505" spans="1:3" x14ac:dyDescent="0.25">
      <c r="A505" s="11"/>
      <c r="B505" s="11"/>
      <c r="C505" s="11"/>
    </row>
    <row r="506" spans="1:3" x14ac:dyDescent="0.25">
      <c r="A506" s="11"/>
      <c r="B506" s="11"/>
      <c r="C506" s="12"/>
    </row>
    <row r="507" spans="1:3" x14ac:dyDescent="0.25">
      <c r="A507" s="11"/>
      <c r="B507" s="11"/>
      <c r="C507" s="11"/>
    </row>
    <row r="508" spans="1:3" x14ac:dyDescent="0.25">
      <c r="A508" s="12"/>
      <c r="B508" s="12"/>
      <c r="C508" s="11"/>
    </row>
    <row r="509" spans="1:3" x14ac:dyDescent="0.25">
      <c r="A509" s="11"/>
      <c r="B509" s="11"/>
      <c r="C509" s="11"/>
    </row>
    <row r="510" spans="1:3" x14ac:dyDescent="0.25">
      <c r="A510" s="11"/>
      <c r="B510" s="11"/>
      <c r="C510" s="11"/>
    </row>
    <row r="511" spans="1:3" x14ac:dyDescent="0.25">
      <c r="A511" s="11"/>
      <c r="B511" s="11"/>
      <c r="C511" s="11"/>
    </row>
    <row r="512" spans="1:3" x14ac:dyDescent="0.25">
      <c r="A512" s="11"/>
      <c r="B512" s="11"/>
      <c r="C512" s="11"/>
    </row>
    <row r="513" spans="1:3" x14ac:dyDescent="0.25">
      <c r="A513" s="11"/>
      <c r="B513" s="11"/>
      <c r="C513" s="11"/>
    </row>
    <row r="514" spans="1:3" x14ac:dyDescent="0.25">
      <c r="A514" s="11"/>
      <c r="B514" s="11"/>
      <c r="C514" s="12"/>
    </row>
    <row r="515" spans="1:3" x14ac:dyDescent="0.25">
      <c r="A515" s="11"/>
      <c r="B515" s="11"/>
      <c r="C515" s="11"/>
    </row>
    <row r="516" spans="1:3" x14ac:dyDescent="0.25">
      <c r="A516" s="11"/>
      <c r="B516" s="11"/>
      <c r="C516" s="11"/>
    </row>
    <row r="517" spans="1:3" x14ac:dyDescent="0.25">
      <c r="A517" s="11"/>
      <c r="B517" s="11"/>
      <c r="C517" s="11"/>
    </row>
    <row r="518" spans="1:3" x14ac:dyDescent="0.25">
      <c r="A518" s="11"/>
      <c r="B518" s="11"/>
      <c r="C518" s="11"/>
    </row>
    <row r="519" spans="1:3" x14ac:dyDescent="0.25">
      <c r="A519" s="11"/>
      <c r="B519" s="11"/>
      <c r="C519" s="11"/>
    </row>
    <row r="520" spans="1:3" x14ac:dyDescent="0.25">
      <c r="A520" s="12"/>
      <c r="B520" s="12"/>
      <c r="C520" s="11"/>
    </row>
    <row r="521" spans="1:3" x14ac:dyDescent="0.25">
      <c r="A521" s="11"/>
      <c r="B521" s="11"/>
      <c r="C521" s="11"/>
    </row>
    <row r="522" spans="1:3" x14ac:dyDescent="0.25">
      <c r="A522" s="11"/>
      <c r="B522" s="11"/>
      <c r="C522" s="11"/>
    </row>
    <row r="523" spans="1:3" x14ac:dyDescent="0.25">
      <c r="A523" s="11"/>
      <c r="B523" s="11"/>
      <c r="C523" s="11"/>
    </row>
    <row r="524" spans="1:3" x14ac:dyDescent="0.25">
      <c r="A524" s="11"/>
      <c r="B524" s="11"/>
      <c r="C524" s="11"/>
    </row>
    <row r="525" spans="1:3" x14ac:dyDescent="0.25">
      <c r="A525" s="11"/>
      <c r="B525" s="11"/>
      <c r="C525" s="11"/>
    </row>
    <row r="526" spans="1:3" x14ac:dyDescent="0.25">
      <c r="A526" s="11"/>
      <c r="B526" s="11"/>
      <c r="C526" s="12"/>
    </row>
    <row r="527" spans="1:3" x14ac:dyDescent="0.25">
      <c r="A527" s="11"/>
      <c r="B527" s="11"/>
      <c r="C527" s="11"/>
    </row>
    <row r="528" spans="1:3" x14ac:dyDescent="0.25">
      <c r="A528" s="12"/>
      <c r="B528" s="12"/>
      <c r="C528" s="11"/>
    </row>
    <row r="529" spans="1:3" x14ac:dyDescent="0.25">
      <c r="A529" s="11"/>
      <c r="B529" s="11"/>
      <c r="C529" s="11"/>
    </row>
    <row r="530" spans="1:3" x14ac:dyDescent="0.25">
      <c r="A530" s="11"/>
      <c r="B530" s="11"/>
      <c r="C530" s="12"/>
    </row>
    <row r="531" spans="1:3" x14ac:dyDescent="0.25">
      <c r="A531" s="11"/>
      <c r="B531" s="11"/>
      <c r="C531" s="11"/>
    </row>
    <row r="532" spans="1:3" x14ac:dyDescent="0.25">
      <c r="A532" s="11"/>
      <c r="B532" s="11"/>
      <c r="C532" s="11"/>
    </row>
    <row r="533" spans="1:3" x14ac:dyDescent="0.25">
      <c r="A533" s="11"/>
      <c r="B533" s="11"/>
      <c r="C533" s="11"/>
    </row>
    <row r="534" spans="1:3" x14ac:dyDescent="0.25">
      <c r="A534" s="11"/>
      <c r="B534" s="11"/>
      <c r="C534" s="11"/>
    </row>
    <row r="535" spans="1:3" x14ac:dyDescent="0.25">
      <c r="A535" s="11"/>
      <c r="B535" s="11"/>
      <c r="C535" s="11"/>
    </row>
    <row r="536" spans="1:3" x14ac:dyDescent="0.25">
      <c r="A536" s="11"/>
      <c r="B536" s="11"/>
      <c r="C536" s="11"/>
    </row>
    <row r="537" spans="1:3" x14ac:dyDescent="0.25">
      <c r="A537" s="11"/>
      <c r="B537" s="11"/>
      <c r="C537" s="11"/>
    </row>
    <row r="538" spans="1:3" x14ac:dyDescent="0.25">
      <c r="A538" s="11"/>
      <c r="B538" s="11"/>
      <c r="C538" s="11"/>
    </row>
    <row r="539" spans="1:3" x14ac:dyDescent="0.25">
      <c r="A539" s="11"/>
      <c r="B539" s="11"/>
      <c r="C539" s="11"/>
    </row>
    <row r="540" spans="1:3" x14ac:dyDescent="0.25">
      <c r="A540" s="12"/>
      <c r="B540" s="12"/>
      <c r="C540" s="11"/>
    </row>
    <row r="541" spans="1:3" x14ac:dyDescent="0.25">
      <c r="A541" s="11"/>
      <c r="B541" s="11"/>
      <c r="C541" s="11"/>
    </row>
    <row r="542" spans="1:3" x14ac:dyDescent="0.25">
      <c r="A542" s="11"/>
      <c r="B542" s="11"/>
      <c r="C542" s="11"/>
    </row>
    <row r="543" spans="1:3" x14ac:dyDescent="0.25">
      <c r="A543" s="11"/>
      <c r="B543" s="11"/>
      <c r="C543" s="11"/>
    </row>
    <row r="544" spans="1:3" x14ac:dyDescent="0.25">
      <c r="A544" s="12"/>
      <c r="B544" s="12"/>
      <c r="C544" s="11"/>
    </row>
    <row r="545" spans="1:3" x14ac:dyDescent="0.25">
      <c r="A545" s="11"/>
      <c r="B545" s="11"/>
      <c r="C545" s="11"/>
    </row>
    <row r="546" spans="1:3" x14ac:dyDescent="0.25">
      <c r="A546" s="11"/>
      <c r="B546" s="11"/>
      <c r="C546" s="12"/>
    </row>
    <row r="547" spans="1:3" x14ac:dyDescent="0.25">
      <c r="A547" s="11"/>
      <c r="B547" s="11"/>
      <c r="C547" s="11"/>
    </row>
    <row r="548" spans="1:3" x14ac:dyDescent="0.25">
      <c r="A548" s="11"/>
      <c r="B548" s="11"/>
      <c r="C548" s="11"/>
    </row>
    <row r="549" spans="1:3" x14ac:dyDescent="0.25">
      <c r="A549" s="11"/>
      <c r="B549" s="11"/>
      <c r="C549" s="11"/>
    </row>
    <row r="550" spans="1:3" x14ac:dyDescent="0.25">
      <c r="A550" s="11"/>
      <c r="B550" s="11"/>
      <c r="C550" s="11"/>
    </row>
    <row r="551" spans="1:3" x14ac:dyDescent="0.25">
      <c r="A551" s="11"/>
      <c r="B551" s="11"/>
      <c r="C551" s="11"/>
    </row>
    <row r="552" spans="1:3" x14ac:dyDescent="0.25">
      <c r="A552" s="11"/>
      <c r="B552" s="11"/>
      <c r="C552" s="11"/>
    </row>
    <row r="553" spans="1:3" x14ac:dyDescent="0.25">
      <c r="A553" s="11"/>
      <c r="B553" s="11"/>
      <c r="C553" s="11"/>
    </row>
    <row r="554" spans="1:3" x14ac:dyDescent="0.25">
      <c r="A554" s="11"/>
      <c r="B554" s="11"/>
      <c r="C554" s="12"/>
    </row>
    <row r="555" spans="1:3" x14ac:dyDescent="0.25">
      <c r="A555" s="11"/>
      <c r="B555" s="11"/>
      <c r="C555" s="11"/>
    </row>
    <row r="556" spans="1:3" x14ac:dyDescent="0.25">
      <c r="A556" s="11"/>
      <c r="B556" s="11"/>
      <c r="C556" s="11"/>
    </row>
    <row r="557" spans="1:3" x14ac:dyDescent="0.25">
      <c r="A557" s="11"/>
      <c r="B557" s="11"/>
      <c r="C557" s="11"/>
    </row>
    <row r="558" spans="1:3" x14ac:dyDescent="0.25">
      <c r="A558" s="11"/>
      <c r="B558" s="11"/>
      <c r="C558" s="11"/>
    </row>
    <row r="559" spans="1:3" x14ac:dyDescent="0.25">
      <c r="A559" s="11"/>
      <c r="B559" s="11"/>
      <c r="C559" s="11"/>
    </row>
    <row r="560" spans="1:3" x14ac:dyDescent="0.25">
      <c r="A560" s="12"/>
      <c r="B560" s="12"/>
      <c r="C560" s="11"/>
    </row>
    <row r="561" spans="1:3" x14ac:dyDescent="0.25">
      <c r="A561" s="11"/>
      <c r="B561" s="11"/>
      <c r="C561" s="11"/>
    </row>
    <row r="562" spans="1:3" x14ac:dyDescent="0.25">
      <c r="A562" s="11"/>
      <c r="B562" s="11"/>
      <c r="C562" s="11"/>
    </row>
    <row r="563" spans="1:3" x14ac:dyDescent="0.25">
      <c r="A563" s="11"/>
      <c r="B563" s="11"/>
      <c r="C563" s="11"/>
    </row>
    <row r="564" spans="1:3" x14ac:dyDescent="0.25">
      <c r="A564" s="11"/>
      <c r="B564" s="11"/>
      <c r="C564" s="11"/>
    </row>
    <row r="565" spans="1:3" x14ac:dyDescent="0.25">
      <c r="A565" s="11"/>
      <c r="B565" s="11"/>
      <c r="C565" s="11"/>
    </row>
    <row r="566" spans="1:3" x14ac:dyDescent="0.25">
      <c r="A566" s="11"/>
      <c r="B566" s="11"/>
      <c r="C566" s="11"/>
    </row>
    <row r="567" spans="1:3" x14ac:dyDescent="0.25">
      <c r="A567" s="11"/>
      <c r="B567" s="11"/>
      <c r="C567" s="11"/>
    </row>
    <row r="568" spans="1:3" x14ac:dyDescent="0.25">
      <c r="A568" s="12"/>
      <c r="B568" s="12"/>
      <c r="C568" s="11"/>
    </row>
    <row r="569" spans="1:3" x14ac:dyDescent="0.25">
      <c r="A569" s="11"/>
      <c r="B569" s="11"/>
      <c r="C569" s="11"/>
    </row>
    <row r="570" spans="1:3" x14ac:dyDescent="0.25">
      <c r="A570" s="11"/>
      <c r="B570" s="11"/>
      <c r="C570" s="11"/>
    </row>
    <row r="571" spans="1:3" x14ac:dyDescent="0.25">
      <c r="A571" s="11"/>
      <c r="B571" s="11"/>
      <c r="C571" s="11"/>
    </row>
    <row r="572" spans="1:3" x14ac:dyDescent="0.25">
      <c r="A572" s="11"/>
      <c r="B572" s="11"/>
      <c r="C572" s="11"/>
    </row>
    <row r="573" spans="1:3" x14ac:dyDescent="0.25">
      <c r="A573" s="11"/>
      <c r="B573" s="11"/>
      <c r="C573" s="11"/>
    </row>
    <row r="574" spans="1:3" x14ac:dyDescent="0.25">
      <c r="A574" s="11"/>
      <c r="B574" s="11"/>
      <c r="C574" s="11"/>
    </row>
    <row r="575" spans="1:3" x14ac:dyDescent="0.25">
      <c r="A575" s="11"/>
      <c r="B575" s="11"/>
      <c r="C575" s="11"/>
    </row>
    <row r="576" spans="1:3" x14ac:dyDescent="0.25">
      <c r="A576" s="11"/>
      <c r="B576" s="11"/>
      <c r="C576" s="11"/>
    </row>
    <row r="577" spans="1:3" x14ac:dyDescent="0.25">
      <c r="A577" s="11"/>
      <c r="B577" s="11"/>
      <c r="C577" s="11"/>
    </row>
    <row r="578" spans="1:3" x14ac:dyDescent="0.25">
      <c r="A578" s="11"/>
      <c r="B578" s="11"/>
      <c r="C578" s="11"/>
    </row>
    <row r="579" spans="1:3" x14ac:dyDescent="0.25">
      <c r="A579" s="11"/>
      <c r="B579" s="11"/>
      <c r="C579" s="11"/>
    </row>
    <row r="580" spans="1:3" x14ac:dyDescent="0.25">
      <c r="A580" s="11"/>
      <c r="B580" s="11"/>
      <c r="C580" s="11"/>
    </row>
    <row r="581" spans="1:3" x14ac:dyDescent="0.25">
      <c r="A581" s="11"/>
      <c r="B581" s="11"/>
      <c r="C581" s="11"/>
    </row>
    <row r="582" spans="1:3" x14ac:dyDescent="0.25">
      <c r="A582" s="11"/>
      <c r="B582" s="11"/>
      <c r="C582" s="11"/>
    </row>
    <row r="583" spans="1:3" x14ac:dyDescent="0.25">
      <c r="A583" s="11"/>
      <c r="B583" s="11"/>
      <c r="C583" s="11"/>
    </row>
    <row r="584" spans="1:3" x14ac:dyDescent="0.25">
      <c r="A584" s="11"/>
      <c r="B584" s="11"/>
      <c r="C584" s="11"/>
    </row>
    <row r="585" spans="1:3" x14ac:dyDescent="0.25">
      <c r="A585" s="11"/>
      <c r="B585" s="11"/>
      <c r="C585" s="11"/>
    </row>
    <row r="586" spans="1:3" x14ac:dyDescent="0.25">
      <c r="A586" s="11"/>
      <c r="B586" s="11"/>
      <c r="C586" s="11"/>
    </row>
    <row r="587" spans="1:3" x14ac:dyDescent="0.25">
      <c r="A587" s="11"/>
      <c r="B587" s="11"/>
      <c r="C587" s="11"/>
    </row>
    <row r="588" spans="1:3" x14ac:dyDescent="0.25">
      <c r="A588" s="11"/>
      <c r="B588" s="11"/>
      <c r="C588" s="11"/>
    </row>
    <row r="589" spans="1:3" x14ac:dyDescent="0.25">
      <c r="A589" s="11"/>
      <c r="B589" s="11"/>
      <c r="C589" s="11"/>
    </row>
    <row r="590" spans="1:3" x14ac:dyDescent="0.25">
      <c r="A590" s="11"/>
      <c r="B590" s="11"/>
      <c r="C590" s="12"/>
    </row>
    <row r="591" spans="1:3" x14ac:dyDescent="0.25">
      <c r="A591" s="11"/>
      <c r="B591" s="11"/>
      <c r="C591" s="11"/>
    </row>
    <row r="592" spans="1:3" x14ac:dyDescent="0.25">
      <c r="A592" s="11"/>
      <c r="B592" s="11"/>
      <c r="C592" s="11"/>
    </row>
    <row r="593" spans="1:3" x14ac:dyDescent="0.25">
      <c r="A593" s="11"/>
      <c r="B593" s="11"/>
      <c r="C593" s="11"/>
    </row>
    <row r="594" spans="1:3" x14ac:dyDescent="0.25">
      <c r="A594" s="11"/>
      <c r="B594" s="11"/>
      <c r="C594" s="11"/>
    </row>
    <row r="595" spans="1:3" x14ac:dyDescent="0.25">
      <c r="A595" s="11"/>
      <c r="B595" s="11"/>
      <c r="C595" s="11"/>
    </row>
    <row r="596" spans="1:3" x14ac:dyDescent="0.25">
      <c r="A596" s="11"/>
      <c r="B596" s="11"/>
      <c r="C596" s="11"/>
    </row>
    <row r="597" spans="1:3" x14ac:dyDescent="0.25">
      <c r="A597" s="11"/>
      <c r="B597" s="11"/>
      <c r="C597" s="11"/>
    </row>
    <row r="598" spans="1:3" x14ac:dyDescent="0.25">
      <c r="A598" s="11"/>
      <c r="B598" s="11"/>
      <c r="C598" s="11"/>
    </row>
    <row r="599" spans="1:3" x14ac:dyDescent="0.25">
      <c r="A599" s="11"/>
      <c r="B599" s="11"/>
      <c r="C599" s="11"/>
    </row>
    <row r="600" spans="1:3" x14ac:dyDescent="0.25">
      <c r="A600" s="11"/>
      <c r="B600" s="11"/>
      <c r="C600" s="11"/>
    </row>
    <row r="601" spans="1:3" x14ac:dyDescent="0.25">
      <c r="A601" s="11"/>
      <c r="B601" s="11"/>
      <c r="C601" s="11"/>
    </row>
    <row r="602" spans="1:3" x14ac:dyDescent="0.25">
      <c r="A602" s="11"/>
      <c r="B602" s="11"/>
      <c r="C602" s="12"/>
    </row>
    <row r="603" spans="1:3" x14ac:dyDescent="0.25">
      <c r="A603" s="11"/>
      <c r="B603" s="11"/>
      <c r="C603" s="11"/>
    </row>
    <row r="604" spans="1:3" x14ac:dyDescent="0.25">
      <c r="A604" s="12"/>
      <c r="B604" s="12"/>
      <c r="C604" s="11"/>
    </row>
    <row r="605" spans="1:3" x14ac:dyDescent="0.25">
      <c r="A605" s="11"/>
      <c r="B605" s="11"/>
      <c r="C605" s="11"/>
    </row>
    <row r="606" spans="1:3" x14ac:dyDescent="0.25">
      <c r="A606" s="11"/>
      <c r="B606" s="11"/>
      <c r="C606" s="11"/>
    </row>
    <row r="607" spans="1:3" x14ac:dyDescent="0.25">
      <c r="A607" s="11"/>
      <c r="B607" s="11"/>
      <c r="C607" s="11"/>
    </row>
    <row r="608" spans="1:3" x14ac:dyDescent="0.25">
      <c r="A608" s="11"/>
      <c r="B608" s="11"/>
      <c r="C608" s="11"/>
    </row>
    <row r="609" spans="1:3" x14ac:dyDescent="0.25">
      <c r="A609" s="11"/>
      <c r="B609" s="11"/>
      <c r="C609" s="11"/>
    </row>
    <row r="610" spans="1:3" x14ac:dyDescent="0.25">
      <c r="A610" s="11"/>
      <c r="B610" s="11"/>
      <c r="C610" s="12"/>
    </row>
    <row r="611" spans="1:3" x14ac:dyDescent="0.25">
      <c r="A611" s="11"/>
      <c r="B611" s="11"/>
      <c r="C611" s="11"/>
    </row>
    <row r="612" spans="1:3" x14ac:dyDescent="0.25">
      <c r="A612" s="11"/>
      <c r="B612" s="11"/>
      <c r="C612" s="11"/>
    </row>
    <row r="613" spans="1:3" x14ac:dyDescent="0.25">
      <c r="A613" s="11"/>
      <c r="B613" s="11"/>
      <c r="C613" s="11"/>
    </row>
    <row r="614" spans="1:3" x14ac:dyDescent="0.25">
      <c r="A614" s="11"/>
      <c r="B614" s="11"/>
      <c r="C614" s="12"/>
    </row>
    <row r="615" spans="1:3" x14ac:dyDescent="0.25">
      <c r="A615" s="11"/>
      <c r="B615" s="11"/>
      <c r="C615" s="11"/>
    </row>
    <row r="616" spans="1:3" x14ac:dyDescent="0.25">
      <c r="A616" s="12"/>
      <c r="B616" s="12"/>
      <c r="C616" s="11"/>
    </row>
    <row r="617" spans="1:3" x14ac:dyDescent="0.25">
      <c r="A617" s="11"/>
      <c r="B617" s="11"/>
      <c r="C617" s="11"/>
    </row>
    <row r="618" spans="1:3" x14ac:dyDescent="0.25">
      <c r="A618" s="11"/>
      <c r="B618" s="11"/>
      <c r="C618" s="12"/>
    </row>
    <row r="619" spans="1:3" x14ac:dyDescent="0.25">
      <c r="A619" s="11"/>
      <c r="B619" s="11"/>
      <c r="C619" s="11"/>
    </row>
    <row r="620" spans="1:3" x14ac:dyDescent="0.25">
      <c r="A620" s="11"/>
      <c r="B620" s="11"/>
      <c r="C620" s="11"/>
    </row>
    <row r="621" spans="1:3" x14ac:dyDescent="0.25">
      <c r="A621" s="11"/>
      <c r="B621" s="11"/>
      <c r="C621" s="11"/>
    </row>
    <row r="622" spans="1:3" x14ac:dyDescent="0.25">
      <c r="A622" s="11"/>
      <c r="B622" s="11"/>
      <c r="C622" s="12"/>
    </row>
    <row r="623" spans="1:3" x14ac:dyDescent="0.25">
      <c r="A623" s="11"/>
      <c r="B623" s="11"/>
      <c r="C623" s="11"/>
    </row>
    <row r="624" spans="1:3" x14ac:dyDescent="0.25">
      <c r="A624" s="12"/>
      <c r="B624" s="12"/>
      <c r="C624" s="11"/>
    </row>
    <row r="625" spans="1:3" x14ac:dyDescent="0.25">
      <c r="A625" s="11"/>
      <c r="B625" s="11"/>
      <c r="C625" s="11"/>
    </row>
    <row r="626" spans="1:3" x14ac:dyDescent="0.25">
      <c r="A626" s="11"/>
      <c r="B626" s="11"/>
      <c r="C626" s="11"/>
    </row>
    <row r="627" spans="1:3" x14ac:dyDescent="0.25">
      <c r="A627" s="11"/>
      <c r="B627" s="11"/>
      <c r="C627" s="11"/>
    </row>
    <row r="628" spans="1:3" x14ac:dyDescent="0.25">
      <c r="A628" s="12"/>
      <c r="B628" s="12"/>
      <c r="C628" s="11"/>
    </row>
    <row r="629" spans="1:3" x14ac:dyDescent="0.25">
      <c r="A629" s="11"/>
      <c r="B629" s="11"/>
      <c r="C629" s="11"/>
    </row>
    <row r="630" spans="1:3" x14ac:dyDescent="0.25">
      <c r="A630" s="11"/>
      <c r="B630" s="11"/>
      <c r="C630" s="11"/>
    </row>
    <row r="631" spans="1:3" x14ac:dyDescent="0.25">
      <c r="A631" s="11"/>
      <c r="B631" s="11"/>
      <c r="C631" s="11"/>
    </row>
    <row r="632" spans="1:3" x14ac:dyDescent="0.25">
      <c r="A632" s="12"/>
      <c r="B632" s="12"/>
      <c r="C632" s="11"/>
    </row>
    <row r="633" spans="1:3" x14ac:dyDescent="0.25">
      <c r="A633" s="11"/>
      <c r="B633" s="11"/>
      <c r="C633" s="11"/>
    </row>
    <row r="634" spans="1:3" x14ac:dyDescent="0.25">
      <c r="A634" s="11"/>
      <c r="B634" s="11"/>
      <c r="C634" s="11"/>
    </row>
    <row r="635" spans="1:3" x14ac:dyDescent="0.25">
      <c r="A635" s="11"/>
      <c r="B635" s="11"/>
      <c r="C635" s="11"/>
    </row>
    <row r="636" spans="1:3" x14ac:dyDescent="0.25">
      <c r="A636" s="12"/>
      <c r="B636" s="12"/>
      <c r="C636" s="11"/>
    </row>
    <row r="637" spans="1:3" x14ac:dyDescent="0.25">
      <c r="A637" s="11"/>
      <c r="B637" s="11"/>
      <c r="C637" s="11"/>
    </row>
    <row r="638" spans="1:3" x14ac:dyDescent="0.25">
      <c r="A638" s="11"/>
      <c r="B638" s="11"/>
      <c r="C638" s="11"/>
    </row>
    <row r="639" spans="1:3" x14ac:dyDescent="0.25">
      <c r="A639" s="11"/>
      <c r="B639" s="11"/>
      <c r="C639" s="11"/>
    </row>
    <row r="640" spans="1:3" x14ac:dyDescent="0.25">
      <c r="A640" s="11"/>
      <c r="B640" s="11"/>
      <c r="C640" s="11"/>
    </row>
    <row r="641" spans="1:3" x14ac:dyDescent="0.25">
      <c r="A641" s="11"/>
      <c r="B641" s="11"/>
      <c r="C641" s="11"/>
    </row>
    <row r="642" spans="1:3" x14ac:dyDescent="0.25">
      <c r="A642" s="11"/>
      <c r="B642" s="11"/>
      <c r="C642" s="12"/>
    </row>
    <row r="643" spans="1:3" x14ac:dyDescent="0.25">
      <c r="A643" s="11"/>
      <c r="B643" s="11"/>
      <c r="C643" s="11"/>
    </row>
    <row r="644" spans="1:3" x14ac:dyDescent="0.25">
      <c r="A644" s="11"/>
      <c r="B644" s="11"/>
      <c r="C644" s="11"/>
    </row>
    <row r="645" spans="1:3" x14ac:dyDescent="0.25">
      <c r="A645" s="11"/>
      <c r="B645" s="11"/>
      <c r="C645" s="11"/>
    </row>
    <row r="646" spans="1:3" x14ac:dyDescent="0.25">
      <c r="A646" s="11"/>
      <c r="B646" s="11"/>
      <c r="C646" s="11"/>
    </row>
    <row r="647" spans="1:3" x14ac:dyDescent="0.25">
      <c r="A647" s="11"/>
      <c r="B647" s="11"/>
      <c r="C647" s="11"/>
    </row>
    <row r="648" spans="1:3" x14ac:dyDescent="0.25">
      <c r="A648" s="11"/>
      <c r="B648" s="11"/>
      <c r="C648" s="11"/>
    </row>
    <row r="649" spans="1:3" x14ac:dyDescent="0.25">
      <c r="A649" s="11"/>
      <c r="B649" s="11"/>
      <c r="C649" s="11"/>
    </row>
    <row r="650" spans="1:3" x14ac:dyDescent="0.25">
      <c r="A650" s="11"/>
      <c r="B650" s="11"/>
      <c r="C650" s="12"/>
    </row>
    <row r="651" spans="1:3" x14ac:dyDescent="0.25">
      <c r="A651" s="11"/>
      <c r="B651" s="11"/>
      <c r="C651" s="11"/>
    </row>
    <row r="652" spans="1:3" x14ac:dyDescent="0.25">
      <c r="A652" s="11"/>
      <c r="B652" s="11"/>
      <c r="C652" s="11"/>
    </row>
    <row r="653" spans="1:3" x14ac:dyDescent="0.25">
      <c r="A653" s="11"/>
      <c r="B653" s="11"/>
      <c r="C653" s="11"/>
    </row>
    <row r="654" spans="1:3" x14ac:dyDescent="0.25">
      <c r="A654" s="11"/>
      <c r="B654" s="11"/>
      <c r="C654" s="11"/>
    </row>
    <row r="655" spans="1:3" x14ac:dyDescent="0.25">
      <c r="A655" s="11"/>
      <c r="B655" s="11"/>
      <c r="C655" s="11"/>
    </row>
    <row r="656" spans="1:3" x14ac:dyDescent="0.25">
      <c r="A656" s="12"/>
      <c r="B656" s="12"/>
      <c r="C656" s="11"/>
    </row>
    <row r="657" spans="1:3" x14ac:dyDescent="0.25">
      <c r="A657" s="11"/>
      <c r="B657" s="11"/>
      <c r="C657" s="11"/>
    </row>
    <row r="658" spans="1:3" x14ac:dyDescent="0.25">
      <c r="A658" s="11"/>
      <c r="B658" s="11"/>
      <c r="C658" s="11"/>
    </row>
    <row r="659" spans="1:3" x14ac:dyDescent="0.25">
      <c r="A659" s="11"/>
      <c r="B659" s="11"/>
      <c r="C659" s="11"/>
    </row>
    <row r="660" spans="1:3" x14ac:dyDescent="0.25">
      <c r="A660" s="11"/>
      <c r="B660" s="11"/>
      <c r="C660" s="11"/>
    </row>
    <row r="661" spans="1:3" x14ac:dyDescent="0.25">
      <c r="A661" s="11"/>
      <c r="B661" s="11"/>
      <c r="C661" s="11"/>
    </row>
    <row r="662" spans="1:3" x14ac:dyDescent="0.25">
      <c r="A662" s="11"/>
      <c r="B662" s="11"/>
      <c r="C662" s="11"/>
    </row>
    <row r="663" spans="1:3" x14ac:dyDescent="0.25">
      <c r="A663" s="11"/>
      <c r="B663" s="11"/>
      <c r="C663" s="11"/>
    </row>
    <row r="664" spans="1:3" x14ac:dyDescent="0.25">
      <c r="A664" s="12"/>
      <c r="B664" s="12"/>
      <c r="C664" s="11"/>
    </row>
    <row r="665" spans="1:3" x14ac:dyDescent="0.25">
      <c r="A665" s="11"/>
      <c r="B665" s="11"/>
      <c r="C665" s="11"/>
    </row>
    <row r="666" spans="1:3" x14ac:dyDescent="0.25">
      <c r="A666" s="11"/>
      <c r="B666" s="11"/>
      <c r="C666" s="11"/>
    </row>
    <row r="667" spans="1:3" x14ac:dyDescent="0.25">
      <c r="A667" s="11"/>
      <c r="B667" s="11"/>
      <c r="C667" s="11"/>
    </row>
    <row r="668" spans="1:3" x14ac:dyDescent="0.25">
      <c r="A668" s="11"/>
      <c r="B668" s="11"/>
      <c r="C668" s="11"/>
    </row>
    <row r="669" spans="1:3" x14ac:dyDescent="0.25">
      <c r="A669" s="11"/>
      <c r="B669" s="11"/>
      <c r="C669" s="11"/>
    </row>
    <row r="670" spans="1:3" x14ac:dyDescent="0.25">
      <c r="A670" s="11"/>
      <c r="B670" s="11"/>
      <c r="C670" s="11"/>
    </row>
    <row r="671" spans="1:3" x14ac:dyDescent="0.25">
      <c r="A671" s="11"/>
      <c r="B671" s="11"/>
      <c r="C671" s="11"/>
    </row>
    <row r="672" spans="1:3" x14ac:dyDescent="0.25">
      <c r="A672" s="11"/>
      <c r="B672" s="11"/>
      <c r="C672" s="11"/>
    </row>
    <row r="673" spans="1:3" x14ac:dyDescent="0.25">
      <c r="A673" s="11"/>
      <c r="B673" s="11"/>
      <c r="C673" s="11"/>
    </row>
    <row r="674" spans="1:3" x14ac:dyDescent="0.25">
      <c r="A674" s="11"/>
      <c r="B674" s="11"/>
      <c r="C674" s="11"/>
    </row>
    <row r="675" spans="1:3" x14ac:dyDescent="0.25">
      <c r="A675" s="11"/>
      <c r="B675" s="11"/>
      <c r="C675" s="11"/>
    </row>
    <row r="676" spans="1:3" x14ac:dyDescent="0.25">
      <c r="A676" s="11"/>
      <c r="B676" s="11"/>
      <c r="C676" s="11"/>
    </row>
    <row r="677" spans="1:3" x14ac:dyDescent="0.25">
      <c r="A677" s="11"/>
      <c r="B677" s="11"/>
      <c r="C677" s="11"/>
    </row>
    <row r="678" spans="1:3" x14ac:dyDescent="0.25">
      <c r="A678" s="11"/>
      <c r="B678" s="11"/>
      <c r="C678" s="12"/>
    </row>
    <row r="679" spans="1:3" x14ac:dyDescent="0.25">
      <c r="A679" s="11"/>
      <c r="B679" s="11"/>
      <c r="C679" s="11"/>
    </row>
    <row r="680" spans="1:3" x14ac:dyDescent="0.25">
      <c r="A680" s="11"/>
      <c r="B680" s="11"/>
      <c r="C680" s="11"/>
    </row>
    <row r="681" spans="1:3" x14ac:dyDescent="0.25">
      <c r="A681" s="11"/>
      <c r="B681" s="11"/>
      <c r="C681" s="11"/>
    </row>
    <row r="682" spans="1:3" x14ac:dyDescent="0.25">
      <c r="A682" s="11"/>
      <c r="B682" s="11"/>
      <c r="C682" s="12"/>
    </row>
    <row r="683" spans="1:3" x14ac:dyDescent="0.25">
      <c r="A683" s="11"/>
      <c r="B683" s="11"/>
      <c r="C683" s="11"/>
    </row>
    <row r="684" spans="1:3" x14ac:dyDescent="0.25">
      <c r="A684" s="11"/>
      <c r="B684" s="11"/>
      <c r="C684" s="11"/>
    </row>
    <row r="685" spans="1:3" x14ac:dyDescent="0.25">
      <c r="A685" s="11"/>
      <c r="B685" s="11"/>
      <c r="C685" s="11"/>
    </row>
    <row r="686" spans="1:3" x14ac:dyDescent="0.25">
      <c r="A686" s="11"/>
      <c r="B686" s="11"/>
      <c r="C686" s="12"/>
    </row>
    <row r="687" spans="1:3" x14ac:dyDescent="0.25">
      <c r="A687" s="11"/>
      <c r="B687" s="11"/>
      <c r="C687" s="11"/>
    </row>
    <row r="688" spans="1:3" x14ac:dyDescent="0.25">
      <c r="A688" s="11"/>
      <c r="B688" s="11"/>
      <c r="C688" s="11"/>
    </row>
    <row r="689" spans="1:3" x14ac:dyDescent="0.25">
      <c r="A689" s="11"/>
      <c r="B689" s="11"/>
      <c r="C689" s="11"/>
    </row>
    <row r="690" spans="1:3" x14ac:dyDescent="0.25">
      <c r="A690" s="11"/>
      <c r="B690" s="11"/>
      <c r="C690" s="11"/>
    </row>
    <row r="691" spans="1:3" x14ac:dyDescent="0.25">
      <c r="A691" s="11"/>
      <c r="B691" s="11"/>
      <c r="C691" s="11"/>
    </row>
    <row r="692" spans="1:3" x14ac:dyDescent="0.25">
      <c r="A692" s="12"/>
      <c r="B692" s="12"/>
      <c r="C692" s="11"/>
    </row>
    <row r="693" spans="1:3" x14ac:dyDescent="0.25">
      <c r="A693" s="11"/>
      <c r="B693" s="11"/>
      <c r="C693" s="11"/>
    </row>
    <row r="694" spans="1:3" x14ac:dyDescent="0.25">
      <c r="A694" s="11"/>
      <c r="B694" s="11"/>
      <c r="C694" s="12"/>
    </row>
    <row r="695" spans="1:3" x14ac:dyDescent="0.25">
      <c r="A695" s="11"/>
      <c r="B695" s="11"/>
      <c r="C695" s="11"/>
    </row>
    <row r="696" spans="1:3" x14ac:dyDescent="0.25">
      <c r="A696" s="12"/>
      <c r="B696" s="12"/>
      <c r="C696" s="11"/>
    </row>
    <row r="697" spans="1:3" x14ac:dyDescent="0.25">
      <c r="A697" s="11"/>
      <c r="B697" s="11"/>
      <c r="C697" s="11"/>
    </row>
    <row r="698" spans="1:3" x14ac:dyDescent="0.25">
      <c r="A698" s="11"/>
      <c r="B698" s="11"/>
      <c r="C698" s="12"/>
    </row>
    <row r="699" spans="1:3" x14ac:dyDescent="0.25">
      <c r="A699" s="11"/>
      <c r="B699" s="11"/>
      <c r="C699" s="11"/>
    </row>
    <row r="700" spans="1:3" x14ac:dyDescent="0.25">
      <c r="A700" s="12"/>
      <c r="B700" s="12"/>
      <c r="C700" s="11"/>
    </row>
    <row r="701" spans="1:3" x14ac:dyDescent="0.25">
      <c r="A701" s="11"/>
      <c r="B701" s="11"/>
      <c r="C701" s="11"/>
    </row>
    <row r="702" spans="1:3" x14ac:dyDescent="0.25">
      <c r="A702" s="11"/>
      <c r="B702" s="11"/>
      <c r="C702" s="11"/>
    </row>
    <row r="703" spans="1:3" x14ac:dyDescent="0.25">
      <c r="A703" s="11"/>
      <c r="B703" s="11"/>
      <c r="C703" s="11"/>
    </row>
    <row r="704" spans="1:3" x14ac:dyDescent="0.25">
      <c r="A704" s="11"/>
      <c r="B704" s="11"/>
      <c r="C704" s="11"/>
    </row>
    <row r="705" spans="1:3" x14ac:dyDescent="0.25">
      <c r="A705" s="11"/>
      <c r="B705" s="11"/>
      <c r="C705" s="11"/>
    </row>
    <row r="706" spans="1:3" x14ac:dyDescent="0.25">
      <c r="A706" s="11"/>
      <c r="B706" s="11"/>
      <c r="C706" s="12"/>
    </row>
    <row r="707" spans="1:3" x14ac:dyDescent="0.25">
      <c r="A707" s="11"/>
      <c r="B707" s="11"/>
      <c r="C707" s="11"/>
    </row>
    <row r="708" spans="1:3" x14ac:dyDescent="0.25">
      <c r="A708" s="12"/>
      <c r="B708" s="12"/>
      <c r="C708" s="11"/>
    </row>
    <row r="709" spans="1:3" x14ac:dyDescent="0.25">
      <c r="A709" s="11"/>
      <c r="B709" s="11"/>
      <c r="C709" s="11"/>
    </row>
    <row r="710" spans="1:3" x14ac:dyDescent="0.25">
      <c r="A710" s="11"/>
      <c r="B710" s="11"/>
      <c r="C710" s="11"/>
    </row>
    <row r="711" spans="1:3" x14ac:dyDescent="0.25">
      <c r="A711" s="11"/>
      <c r="B711" s="11"/>
      <c r="C711" s="11"/>
    </row>
    <row r="712" spans="1:3" x14ac:dyDescent="0.25">
      <c r="A712" s="12"/>
      <c r="B712" s="12"/>
      <c r="C712" s="11"/>
    </row>
    <row r="713" spans="1:3" x14ac:dyDescent="0.25">
      <c r="A713" s="11"/>
      <c r="B713" s="11"/>
      <c r="C713" s="11"/>
    </row>
    <row r="714" spans="1:3" x14ac:dyDescent="0.25">
      <c r="A714" s="11"/>
      <c r="B714" s="11"/>
      <c r="C714" s="11"/>
    </row>
    <row r="715" spans="1:3" x14ac:dyDescent="0.25">
      <c r="A715" s="11"/>
      <c r="B715" s="11"/>
      <c r="C715" s="11"/>
    </row>
    <row r="716" spans="1:3" x14ac:dyDescent="0.25">
      <c r="A716" s="11"/>
      <c r="B716" s="11"/>
      <c r="C716" s="11"/>
    </row>
    <row r="717" spans="1:3" x14ac:dyDescent="0.25">
      <c r="A717" s="11"/>
      <c r="B717" s="11"/>
      <c r="C717" s="11"/>
    </row>
    <row r="718" spans="1:3" x14ac:dyDescent="0.25">
      <c r="A718" s="11"/>
      <c r="B718" s="11"/>
      <c r="C718" s="12"/>
    </row>
    <row r="719" spans="1:3" x14ac:dyDescent="0.25">
      <c r="A719" s="11"/>
      <c r="B719" s="11"/>
      <c r="C719" s="11"/>
    </row>
    <row r="720" spans="1:3" x14ac:dyDescent="0.25">
      <c r="A720" s="12"/>
      <c r="B720" s="12"/>
      <c r="C720" s="11"/>
    </row>
    <row r="721" spans="1:3" x14ac:dyDescent="0.25">
      <c r="A721" s="11"/>
      <c r="B721" s="11"/>
      <c r="C721" s="11"/>
    </row>
    <row r="722" spans="1:3" x14ac:dyDescent="0.25">
      <c r="A722" s="11"/>
      <c r="B722" s="11"/>
      <c r="C722" s="11"/>
    </row>
    <row r="723" spans="1:3" x14ac:dyDescent="0.25">
      <c r="A723" s="11"/>
      <c r="B723" s="11"/>
      <c r="C723" s="11"/>
    </row>
    <row r="724" spans="1:3" x14ac:dyDescent="0.25">
      <c r="A724" s="11"/>
      <c r="B724" s="11"/>
      <c r="C724" s="11"/>
    </row>
    <row r="725" spans="1:3" x14ac:dyDescent="0.25">
      <c r="A725" s="11"/>
      <c r="B725" s="11"/>
      <c r="C725" s="11"/>
    </row>
    <row r="726" spans="1:3" x14ac:dyDescent="0.25">
      <c r="A726" s="11"/>
      <c r="B726" s="11"/>
      <c r="C726" s="11"/>
    </row>
    <row r="727" spans="1:3" x14ac:dyDescent="0.25">
      <c r="A727" s="11"/>
      <c r="B727" s="11"/>
      <c r="C727" s="11"/>
    </row>
    <row r="728" spans="1:3" x14ac:dyDescent="0.25">
      <c r="A728" s="11"/>
      <c r="B728" s="11"/>
      <c r="C728" s="11"/>
    </row>
    <row r="729" spans="1:3" x14ac:dyDescent="0.25">
      <c r="A729" s="11"/>
      <c r="B729" s="11"/>
      <c r="C729" s="11"/>
    </row>
    <row r="730" spans="1:3" x14ac:dyDescent="0.25">
      <c r="A730" s="11"/>
      <c r="B730" s="11"/>
      <c r="C730" s="11"/>
    </row>
    <row r="731" spans="1:3" x14ac:dyDescent="0.25">
      <c r="A731" s="11"/>
      <c r="B731" s="11"/>
      <c r="C731" s="11"/>
    </row>
    <row r="732" spans="1:3" x14ac:dyDescent="0.25">
      <c r="A732" s="12"/>
      <c r="B732" s="12"/>
      <c r="C732" s="11"/>
    </row>
    <row r="733" spans="1:3" x14ac:dyDescent="0.25">
      <c r="A733" s="11"/>
      <c r="B733" s="11"/>
      <c r="C733" s="11"/>
    </row>
    <row r="734" spans="1:3" x14ac:dyDescent="0.25">
      <c r="A734" s="11"/>
      <c r="B734" s="11"/>
      <c r="C734" s="12"/>
    </row>
    <row r="735" spans="1:3" x14ac:dyDescent="0.25">
      <c r="A735" s="11"/>
      <c r="B735" s="11"/>
      <c r="C735" s="11"/>
    </row>
    <row r="736" spans="1:3" x14ac:dyDescent="0.25">
      <c r="A736" s="11"/>
      <c r="B736" s="11"/>
      <c r="C736" s="11"/>
    </row>
    <row r="737" spans="1:3" x14ac:dyDescent="0.25">
      <c r="A737" s="11"/>
      <c r="B737" s="11"/>
      <c r="C737" s="11"/>
    </row>
    <row r="738" spans="1:3" x14ac:dyDescent="0.25">
      <c r="A738" s="11"/>
      <c r="B738" s="11"/>
      <c r="C738" s="11"/>
    </row>
    <row r="739" spans="1:3" x14ac:dyDescent="0.25">
      <c r="A739" s="11"/>
      <c r="B739" s="11"/>
      <c r="C739" s="11"/>
    </row>
    <row r="740" spans="1:3" x14ac:dyDescent="0.25">
      <c r="A740" s="11"/>
      <c r="B740" s="11"/>
      <c r="C740" s="11"/>
    </row>
    <row r="741" spans="1:3" x14ac:dyDescent="0.25">
      <c r="A741" s="11"/>
      <c r="B741" s="11"/>
      <c r="C741" s="11"/>
    </row>
    <row r="742" spans="1:3" x14ac:dyDescent="0.25">
      <c r="A742" s="11"/>
      <c r="B742" s="11"/>
      <c r="C742" s="11"/>
    </row>
    <row r="743" spans="1:3" x14ac:dyDescent="0.25">
      <c r="A743" s="11"/>
      <c r="B743" s="11"/>
      <c r="C743" s="11"/>
    </row>
    <row r="744" spans="1:3" x14ac:dyDescent="0.25">
      <c r="A744" s="11"/>
      <c r="B744" s="11"/>
      <c r="C744" s="11"/>
    </row>
    <row r="745" spans="1:3" x14ac:dyDescent="0.25">
      <c r="A745" s="11"/>
      <c r="B745" s="11"/>
      <c r="C745" s="11"/>
    </row>
    <row r="746" spans="1:3" x14ac:dyDescent="0.25">
      <c r="A746" s="11"/>
      <c r="B746" s="11"/>
      <c r="C746" s="11"/>
    </row>
    <row r="747" spans="1:3" x14ac:dyDescent="0.25">
      <c r="A747" s="11"/>
      <c r="B747" s="11"/>
      <c r="C747" s="11"/>
    </row>
    <row r="748" spans="1:3" x14ac:dyDescent="0.25">
      <c r="A748" s="12"/>
      <c r="B748" s="12"/>
      <c r="C748" s="11"/>
    </row>
    <row r="749" spans="1:3" x14ac:dyDescent="0.25">
      <c r="A749" s="11"/>
      <c r="B749" s="11"/>
      <c r="C749" s="11"/>
    </row>
    <row r="750" spans="1:3" x14ac:dyDescent="0.25">
      <c r="A750" s="11"/>
      <c r="B750" s="11"/>
      <c r="C750" s="12"/>
    </row>
    <row r="751" spans="1:3" x14ac:dyDescent="0.25">
      <c r="A751" s="11"/>
      <c r="B751" s="11"/>
      <c r="C751" s="11"/>
    </row>
    <row r="752" spans="1:3" x14ac:dyDescent="0.25">
      <c r="A752" s="11"/>
      <c r="B752" s="11"/>
      <c r="C752" s="11"/>
    </row>
    <row r="753" spans="1:3" x14ac:dyDescent="0.25">
      <c r="A753" s="11"/>
      <c r="B753" s="11"/>
      <c r="C753" s="11"/>
    </row>
    <row r="754" spans="1:3" x14ac:dyDescent="0.25">
      <c r="A754" s="11"/>
      <c r="B754" s="11"/>
      <c r="C754" s="11"/>
    </row>
    <row r="755" spans="1:3" x14ac:dyDescent="0.25">
      <c r="A755" s="11"/>
      <c r="B755" s="11"/>
      <c r="C755" s="11"/>
    </row>
    <row r="756" spans="1:3" x14ac:dyDescent="0.25">
      <c r="A756" s="11"/>
      <c r="B756" s="11"/>
      <c r="C756" s="11"/>
    </row>
    <row r="757" spans="1:3" x14ac:dyDescent="0.25">
      <c r="A757" s="11"/>
      <c r="B757" s="11"/>
      <c r="C757" s="11"/>
    </row>
    <row r="758" spans="1:3" x14ac:dyDescent="0.25">
      <c r="A758" s="11"/>
      <c r="B758" s="11"/>
      <c r="C758" s="11"/>
    </row>
    <row r="759" spans="1:3" x14ac:dyDescent="0.25">
      <c r="A759" s="11"/>
      <c r="B759" s="11"/>
      <c r="C759" s="11"/>
    </row>
    <row r="760" spans="1:3" x14ac:dyDescent="0.25">
      <c r="A760" s="11"/>
      <c r="B760" s="11"/>
      <c r="C760" s="11"/>
    </row>
    <row r="761" spans="1:3" x14ac:dyDescent="0.25">
      <c r="A761" s="11"/>
      <c r="B761" s="11"/>
      <c r="C761" s="11"/>
    </row>
    <row r="762" spans="1:3" x14ac:dyDescent="0.25">
      <c r="A762" s="11"/>
      <c r="B762" s="11"/>
      <c r="C762" s="11"/>
    </row>
    <row r="763" spans="1:3" x14ac:dyDescent="0.25">
      <c r="A763" s="11"/>
      <c r="B763" s="11"/>
      <c r="C763" s="11"/>
    </row>
    <row r="764" spans="1:3" x14ac:dyDescent="0.25">
      <c r="A764" s="12"/>
      <c r="B764" s="12"/>
      <c r="C764" s="11"/>
    </row>
    <row r="765" spans="1:3" x14ac:dyDescent="0.25">
      <c r="A765" s="11"/>
      <c r="B765" s="11"/>
      <c r="C765" s="11"/>
    </row>
    <row r="766" spans="1:3" x14ac:dyDescent="0.25">
      <c r="A766" s="11"/>
      <c r="B766" s="11"/>
      <c r="C766" s="12"/>
    </row>
    <row r="767" spans="1:3" x14ac:dyDescent="0.25">
      <c r="A767" s="11"/>
      <c r="B767" s="11"/>
      <c r="C767" s="11"/>
    </row>
    <row r="768" spans="1:3" x14ac:dyDescent="0.25">
      <c r="A768" s="11"/>
      <c r="B768" s="11"/>
      <c r="C768" s="11"/>
    </row>
    <row r="769" spans="1:3" x14ac:dyDescent="0.25">
      <c r="A769" s="11"/>
      <c r="B769" s="11"/>
      <c r="C769" s="11"/>
    </row>
    <row r="770" spans="1:3" x14ac:dyDescent="0.25">
      <c r="A770" s="11"/>
      <c r="B770" s="11"/>
      <c r="C770" s="11"/>
    </row>
    <row r="771" spans="1:3" x14ac:dyDescent="0.25">
      <c r="A771" s="11"/>
      <c r="B771" s="11"/>
      <c r="C771" s="11"/>
    </row>
    <row r="772" spans="1:3" x14ac:dyDescent="0.25">
      <c r="A772" s="11"/>
      <c r="B772" s="11"/>
      <c r="C772" s="11"/>
    </row>
    <row r="773" spans="1:3" x14ac:dyDescent="0.25">
      <c r="A773" s="11"/>
      <c r="B773" s="11"/>
      <c r="C773" s="11"/>
    </row>
    <row r="774" spans="1:3" x14ac:dyDescent="0.25">
      <c r="A774" s="11"/>
      <c r="B774" s="11"/>
      <c r="C774" s="11"/>
    </row>
    <row r="775" spans="1:3" x14ac:dyDescent="0.25">
      <c r="A775" s="11"/>
      <c r="B775" s="11"/>
      <c r="C775" s="11"/>
    </row>
    <row r="776" spans="1:3" x14ac:dyDescent="0.25">
      <c r="A776" s="11"/>
      <c r="B776" s="11"/>
      <c r="C776" s="11"/>
    </row>
    <row r="777" spans="1:3" x14ac:dyDescent="0.25">
      <c r="A777" s="11"/>
      <c r="B777" s="11"/>
      <c r="C777" s="11"/>
    </row>
    <row r="778" spans="1:3" x14ac:dyDescent="0.25">
      <c r="A778" s="11"/>
      <c r="B778" s="11"/>
      <c r="C778" s="11"/>
    </row>
    <row r="779" spans="1:3" x14ac:dyDescent="0.25">
      <c r="A779" s="11"/>
      <c r="B779" s="11"/>
      <c r="C779" s="11"/>
    </row>
    <row r="780" spans="1:3" x14ac:dyDescent="0.25">
      <c r="A780" s="12"/>
      <c r="B780" s="12"/>
      <c r="C780" s="11"/>
    </row>
    <row r="781" spans="1:3" x14ac:dyDescent="0.25">
      <c r="A781" s="11"/>
      <c r="B781" s="11"/>
      <c r="C781" s="11"/>
    </row>
    <row r="782" spans="1:3" x14ac:dyDescent="0.25">
      <c r="A782" s="11"/>
      <c r="B782" s="11"/>
      <c r="C782" s="12"/>
    </row>
    <row r="783" spans="1:3" x14ac:dyDescent="0.25">
      <c r="A783" s="11"/>
      <c r="B783" s="11"/>
      <c r="C783" s="11"/>
    </row>
    <row r="784" spans="1:3" x14ac:dyDescent="0.25">
      <c r="A784" s="11"/>
      <c r="B784" s="11"/>
      <c r="C784" s="11"/>
    </row>
    <row r="785" spans="1:3" x14ac:dyDescent="0.25">
      <c r="A785" s="11"/>
      <c r="B785" s="11"/>
      <c r="C785" s="11"/>
    </row>
    <row r="786" spans="1:3" x14ac:dyDescent="0.25">
      <c r="A786" s="11"/>
      <c r="B786" s="11"/>
      <c r="C786" s="12"/>
    </row>
    <row r="787" spans="1:3" x14ac:dyDescent="0.25">
      <c r="A787" s="11"/>
      <c r="B787" s="11"/>
      <c r="C787" s="11"/>
    </row>
    <row r="788" spans="1:3" x14ac:dyDescent="0.25">
      <c r="A788" s="11"/>
      <c r="B788" s="11"/>
      <c r="C788" s="11"/>
    </row>
    <row r="789" spans="1:3" x14ac:dyDescent="0.25">
      <c r="A789" s="11"/>
      <c r="B789" s="11"/>
      <c r="C789" s="11"/>
    </row>
    <row r="790" spans="1:3" x14ac:dyDescent="0.25">
      <c r="A790" s="11"/>
      <c r="B790" s="11"/>
      <c r="C790" s="11"/>
    </row>
    <row r="791" spans="1:3" x14ac:dyDescent="0.25">
      <c r="A791" s="11"/>
      <c r="B791" s="11"/>
      <c r="C791" s="11"/>
    </row>
    <row r="792" spans="1:3" x14ac:dyDescent="0.25">
      <c r="A792" s="11"/>
      <c r="B792" s="11"/>
      <c r="C792" s="11"/>
    </row>
    <row r="793" spans="1:3" x14ac:dyDescent="0.25">
      <c r="A793" s="11"/>
      <c r="B793" s="11"/>
      <c r="C793" s="11"/>
    </row>
    <row r="794" spans="1:3" x14ac:dyDescent="0.25">
      <c r="A794" s="11"/>
      <c r="B794" s="11"/>
      <c r="C794" s="11"/>
    </row>
    <row r="795" spans="1:3" x14ac:dyDescent="0.25">
      <c r="A795" s="11"/>
      <c r="B795" s="11"/>
      <c r="C795" s="11"/>
    </row>
    <row r="796" spans="1:3" x14ac:dyDescent="0.25">
      <c r="A796" s="12"/>
      <c r="B796" s="12"/>
      <c r="C796" s="11"/>
    </row>
    <row r="797" spans="1:3" x14ac:dyDescent="0.25">
      <c r="A797" s="11"/>
      <c r="B797" s="11"/>
      <c r="C797" s="11"/>
    </row>
    <row r="798" spans="1:3" x14ac:dyDescent="0.25">
      <c r="A798" s="11"/>
      <c r="B798" s="11"/>
      <c r="C798" s="11"/>
    </row>
    <row r="799" spans="1:3" x14ac:dyDescent="0.25">
      <c r="A799" s="11"/>
      <c r="B799" s="11"/>
      <c r="C799" s="11"/>
    </row>
    <row r="800" spans="1:3" x14ac:dyDescent="0.25">
      <c r="A800" s="12"/>
      <c r="B800" s="12"/>
      <c r="C800" s="11"/>
    </row>
    <row r="801" spans="1:3" x14ac:dyDescent="0.25">
      <c r="A801" s="11"/>
      <c r="B801" s="11"/>
      <c r="C801" s="11"/>
    </row>
    <row r="802" spans="1:3" x14ac:dyDescent="0.25">
      <c r="A802" s="11"/>
      <c r="B802" s="11"/>
      <c r="C802" s="11"/>
    </row>
    <row r="803" spans="1:3" x14ac:dyDescent="0.25">
      <c r="A803" s="11"/>
      <c r="B803" s="11"/>
      <c r="C803" s="11"/>
    </row>
    <row r="804" spans="1:3" x14ac:dyDescent="0.25">
      <c r="A804" s="11"/>
      <c r="B804" s="11"/>
      <c r="C804" s="11"/>
    </row>
    <row r="805" spans="1:3" x14ac:dyDescent="0.25">
      <c r="A805" s="11"/>
      <c r="B805" s="11"/>
      <c r="C805" s="11"/>
    </row>
    <row r="806" spans="1:3" x14ac:dyDescent="0.25">
      <c r="A806" s="11"/>
      <c r="B806" s="11"/>
      <c r="C806" s="11"/>
    </row>
    <row r="807" spans="1:3" x14ac:dyDescent="0.25">
      <c r="A807" s="11"/>
      <c r="B807" s="11"/>
      <c r="C807" s="11"/>
    </row>
    <row r="808" spans="1:3" x14ac:dyDescent="0.25">
      <c r="A808" s="11"/>
      <c r="B808" s="11"/>
      <c r="C808" s="11"/>
    </row>
    <row r="809" spans="1:3" x14ac:dyDescent="0.25">
      <c r="A809" s="11"/>
      <c r="B809" s="11"/>
      <c r="C809" s="11"/>
    </row>
    <row r="810" spans="1:3" x14ac:dyDescent="0.25">
      <c r="A810" s="11"/>
      <c r="B810" s="11"/>
      <c r="C810" s="12"/>
    </row>
    <row r="811" spans="1:3" x14ac:dyDescent="0.25">
      <c r="A811" s="11"/>
      <c r="B811" s="11"/>
      <c r="C811" s="11"/>
    </row>
    <row r="812" spans="1:3" x14ac:dyDescent="0.25">
      <c r="A812" s="11"/>
      <c r="B812" s="11"/>
      <c r="C812" s="11"/>
    </row>
    <row r="813" spans="1:3" x14ac:dyDescent="0.25">
      <c r="A813" s="11"/>
      <c r="B813" s="11"/>
      <c r="C813" s="11"/>
    </row>
    <row r="814" spans="1:3" x14ac:dyDescent="0.25">
      <c r="A814" s="11"/>
      <c r="B814" s="11"/>
      <c r="C814" s="11"/>
    </row>
    <row r="815" spans="1:3" x14ac:dyDescent="0.25">
      <c r="A815" s="11"/>
      <c r="B815" s="11"/>
      <c r="C815" s="11"/>
    </row>
    <row r="816" spans="1:3" x14ac:dyDescent="0.25">
      <c r="A816" s="11"/>
      <c r="B816" s="11"/>
      <c r="C816" s="11"/>
    </row>
    <row r="817" spans="1:3" x14ac:dyDescent="0.25">
      <c r="A817" s="11"/>
      <c r="B817" s="11"/>
      <c r="C817" s="11"/>
    </row>
    <row r="818" spans="1:3" x14ac:dyDescent="0.25">
      <c r="A818" s="11"/>
      <c r="B818" s="11"/>
      <c r="C818" s="11"/>
    </row>
    <row r="819" spans="1:3" x14ac:dyDescent="0.25">
      <c r="A819" s="11"/>
      <c r="B819" s="11"/>
      <c r="C819" s="11"/>
    </row>
    <row r="820" spans="1:3" x14ac:dyDescent="0.25">
      <c r="A820" s="11"/>
      <c r="B820" s="11"/>
      <c r="C820" s="11"/>
    </row>
    <row r="821" spans="1:3" x14ac:dyDescent="0.25">
      <c r="A821" s="11"/>
      <c r="B821" s="11"/>
      <c r="C821" s="11"/>
    </row>
    <row r="822" spans="1:3" x14ac:dyDescent="0.25">
      <c r="A822" s="11"/>
      <c r="B822" s="11"/>
      <c r="C822" s="11"/>
    </row>
    <row r="823" spans="1:3" x14ac:dyDescent="0.25">
      <c r="A823" s="11"/>
      <c r="B823" s="11"/>
      <c r="C823" s="11"/>
    </row>
    <row r="824" spans="1:3" x14ac:dyDescent="0.25">
      <c r="A824" s="12"/>
      <c r="B824" s="12"/>
      <c r="C824" s="11"/>
    </row>
    <row r="825" spans="1:3" x14ac:dyDescent="0.25">
      <c r="A825" s="11"/>
      <c r="B825" s="11"/>
      <c r="C825" s="11"/>
    </row>
    <row r="826" spans="1:3" x14ac:dyDescent="0.25">
      <c r="A826" s="11"/>
      <c r="B826" s="11"/>
      <c r="C826" s="11"/>
    </row>
    <row r="827" spans="1:3" x14ac:dyDescent="0.25">
      <c r="A827" s="11"/>
      <c r="B827" s="11"/>
      <c r="C827" s="11"/>
    </row>
    <row r="828" spans="1:3" x14ac:dyDescent="0.25">
      <c r="A828" s="11"/>
      <c r="B828" s="11"/>
      <c r="C828" s="11"/>
    </row>
    <row r="829" spans="1:3" x14ac:dyDescent="0.25">
      <c r="A829" s="11"/>
      <c r="B829" s="11"/>
      <c r="C829" s="11"/>
    </row>
    <row r="830" spans="1:3" x14ac:dyDescent="0.25">
      <c r="A830" s="11"/>
      <c r="B830" s="11"/>
      <c r="C830" s="11"/>
    </row>
    <row r="831" spans="1:3" x14ac:dyDescent="0.25">
      <c r="A831" s="11"/>
      <c r="B831" s="11"/>
      <c r="C831" s="11"/>
    </row>
    <row r="832" spans="1:3" x14ac:dyDescent="0.25">
      <c r="A832" s="11"/>
      <c r="B832" s="11"/>
      <c r="C832" s="11"/>
    </row>
    <row r="833" spans="1:3" x14ac:dyDescent="0.25">
      <c r="A833" s="11"/>
      <c r="B833" s="11"/>
      <c r="C833" s="11"/>
    </row>
    <row r="834" spans="1:3" x14ac:dyDescent="0.25">
      <c r="A834" s="11"/>
      <c r="B834" s="11"/>
      <c r="C834" s="12"/>
    </row>
    <row r="835" spans="1:3" x14ac:dyDescent="0.25">
      <c r="A835" s="11"/>
      <c r="B835" s="11"/>
      <c r="C835" s="11"/>
    </row>
    <row r="836" spans="1:3" x14ac:dyDescent="0.25">
      <c r="A836" s="11"/>
      <c r="B836" s="11"/>
      <c r="C836" s="11"/>
    </row>
    <row r="837" spans="1:3" x14ac:dyDescent="0.25">
      <c r="A837" s="11"/>
      <c r="B837" s="11"/>
      <c r="C837" s="11"/>
    </row>
    <row r="838" spans="1:3" x14ac:dyDescent="0.25">
      <c r="A838" s="11"/>
      <c r="B838" s="11"/>
      <c r="C838" s="12"/>
    </row>
    <row r="839" spans="1:3" x14ac:dyDescent="0.25">
      <c r="A839" s="11"/>
      <c r="B839" s="11"/>
      <c r="C839" s="11"/>
    </row>
    <row r="840" spans="1:3" x14ac:dyDescent="0.25">
      <c r="A840" s="11"/>
      <c r="B840" s="11"/>
      <c r="C840" s="11"/>
    </row>
    <row r="841" spans="1:3" x14ac:dyDescent="0.25">
      <c r="A841" s="11"/>
      <c r="B841" s="11"/>
      <c r="C841" s="11"/>
    </row>
    <row r="842" spans="1:3" x14ac:dyDescent="0.25">
      <c r="A842" s="11"/>
      <c r="B842" s="11"/>
      <c r="C842" s="12"/>
    </row>
    <row r="843" spans="1:3" x14ac:dyDescent="0.25">
      <c r="A843" s="11"/>
      <c r="B843" s="11"/>
      <c r="C843" s="11"/>
    </row>
    <row r="844" spans="1:3" x14ac:dyDescent="0.25">
      <c r="A844" s="11"/>
      <c r="B844" s="11"/>
      <c r="C844" s="11"/>
    </row>
    <row r="845" spans="1:3" x14ac:dyDescent="0.25">
      <c r="A845" s="11"/>
      <c r="B845" s="11"/>
      <c r="C845" s="11"/>
    </row>
    <row r="846" spans="1:3" x14ac:dyDescent="0.25">
      <c r="A846" s="11"/>
      <c r="B846" s="11"/>
      <c r="C846" s="12"/>
    </row>
    <row r="847" spans="1:3" x14ac:dyDescent="0.25">
      <c r="A847" s="11"/>
      <c r="B847" s="11"/>
      <c r="C847" s="11"/>
    </row>
    <row r="848" spans="1:3" x14ac:dyDescent="0.25">
      <c r="A848" s="12"/>
      <c r="B848" s="12"/>
      <c r="C848" s="11"/>
    </row>
    <row r="849" spans="1:3" x14ac:dyDescent="0.25">
      <c r="A849" s="11"/>
      <c r="B849" s="11"/>
      <c r="C849" s="11"/>
    </row>
    <row r="850" spans="1:3" x14ac:dyDescent="0.25">
      <c r="A850" s="11"/>
      <c r="B850" s="11"/>
      <c r="C850" s="12"/>
    </row>
    <row r="851" spans="1:3" x14ac:dyDescent="0.25">
      <c r="A851" s="11"/>
      <c r="B851" s="11"/>
      <c r="C851" s="11"/>
    </row>
    <row r="852" spans="1:3" x14ac:dyDescent="0.25">
      <c r="A852" s="12"/>
      <c r="B852" s="12"/>
      <c r="C852" s="11"/>
    </row>
    <row r="853" spans="1:3" x14ac:dyDescent="0.25">
      <c r="A853" s="11"/>
      <c r="B853" s="11"/>
      <c r="C853" s="11"/>
    </row>
    <row r="854" spans="1:3" x14ac:dyDescent="0.25">
      <c r="A854" s="11"/>
      <c r="B854" s="11"/>
      <c r="C854" s="12"/>
    </row>
    <row r="855" spans="1:3" x14ac:dyDescent="0.25">
      <c r="A855" s="11"/>
      <c r="B855" s="11"/>
      <c r="C855" s="11"/>
    </row>
    <row r="856" spans="1:3" x14ac:dyDescent="0.25">
      <c r="A856" s="12"/>
      <c r="B856" s="12"/>
      <c r="C856" s="11"/>
    </row>
    <row r="857" spans="1:3" x14ac:dyDescent="0.25">
      <c r="A857" s="11"/>
      <c r="B857" s="11"/>
      <c r="C857" s="11"/>
    </row>
    <row r="858" spans="1:3" x14ac:dyDescent="0.25">
      <c r="A858" s="11"/>
      <c r="B858" s="11"/>
      <c r="C858" s="11"/>
    </row>
    <row r="859" spans="1:3" x14ac:dyDescent="0.25">
      <c r="A859" s="11"/>
      <c r="B859" s="11"/>
      <c r="C859" s="11"/>
    </row>
    <row r="860" spans="1:3" x14ac:dyDescent="0.25">
      <c r="A860" s="12"/>
      <c r="B860" s="12"/>
      <c r="C860" s="11"/>
    </row>
    <row r="861" spans="1:3" x14ac:dyDescent="0.25">
      <c r="A861" s="11"/>
      <c r="B861" s="11"/>
      <c r="C861" s="11"/>
    </row>
    <row r="862" spans="1:3" x14ac:dyDescent="0.25">
      <c r="A862" s="11"/>
      <c r="B862" s="11"/>
      <c r="C862" s="12"/>
    </row>
    <row r="863" spans="1:3" x14ac:dyDescent="0.25">
      <c r="A863" s="11"/>
      <c r="B863" s="11"/>
      <c r="C863" s="11"/>
    </row>
    <row r="864" spans="1:3" x14ac:dyDescent="0.25">
      <c r="A864" s="12"/>
      <c r="B864" s="12"/>
      <c r="C864" s="11"/>
    </row>
    <row r="865" spans="1:3" x14ac:dyDescent="0.25">
      <c r="A865" s="11"/>
      <c r="B865" s="11"/>
      <c r="C865" s="11"/>
    </row>
    <row r="866" spans="1:3" x14ac:dyDescent="0.25">
      <c r="A866" s="11"/>
      <c r="B866" s="11"/>
      <c r="C866" s="11"/>
    </row>
    <row r="867" spans="1:3" x14ac:dyDescent="0.25">
      <c r="A867" s="11"/>
      <c r="B867" s="11"/>
      <c r="C867" s="11"/>
    </row>
    <row r="868" spans="1:3" x14ac:dyDescent="0.25">
      <c r="A868" s="12"/>
      <c r="B868" s="12"/>
      <c r="C868" s="11"/>
    </row>
    <row r="869" spans="1:3" x14ac:dyDescent="0.25">
      <c r="A869" s="11"/>
      <c r="B869" s="11"/>
      <c r="C869" s="11"/>
    </row>
    <row r="870" spans="1:3" x14ac:dyDescent="0.25">
      <c r="A870" s="11"/>
      <c r="B870" s="11"/>
      <c r="C870" s="11"/>
    </row>
    <row r="871" spans="1:3" x14ac:dyDescent="0.25">
      <c r="A871" s="11"/>
      <c r="B871" s="11"/>
      <c r="C871" s="11"/>
    </row>
    <row r="872" spans="1:3" x14ac:dyDescent="0.25">
      <c r="A872" s="11"/>
      <c r="B872" s="11"/>
      <c r="C872" s="11"/>
    </row>
    <row r="873" spans="1:3" x14ac:dyDescent="0.25">
      <c r="A873" s="11"/>
      <c r="B873" s="11"/>
      <c r="C873" s="11"/>
    </row>
    <row r="874" spans="1:3" x14ac:dyDescent="0.25">
      <c r="A874" s="11"/>
      <c r="B874" s="11"/>
      <c r="C874" s="11"/>
    </row>
    <row r="875" spans="1:3" x14ac:dyDescent="0.25">
      <c r="A875" s="11"/>
      <c r="B875" s="11"/>
      <c r="C875" s="11"/>
    </row>
    <row r="876" spans="1:3" x14ac:dyDescent="0.25">
      <c r="A876" s="12"/>
      <c r="B876" s="12"/>
      <c r="C876" s="11"/>
    </row>
    <row r="877" spans="1:3" x14ac:dyDescent="0.25">
      <c r="A877" s="11"/>
      <c r="B877" s="11"/>
      <c r="C877" s="11"/>
    </row>
    <row r="878" spans="1:3" x14ac:dyDescent="0.25">
      <c r="A878" s="11"/>
      <c r="B878" s="11"/>
      <c r="C878" s="11"/>
    </row>
    <row r="879" spans="1:3" x14ac:dyDescent="0.25">
      <c r="A879" s="11"/>
      <c r="B879" s="11"/>
      <c r="C879" s="11"/>
    </row>
    <row r="880" spans="1:3" x14ac:dyDescent="0.25">
      <c r="A880" s="11"/>
      <c r="B880" s="11"/>
      <c r="C880" s="11"/>
    </row>
    <row r="881" spans="1:3" x14ac:dyDescent="0.25">
      <c r="A881" s="11"/>
      <c r="B881" s="11"/>
      <c r="C881" s="11"/>
    </row>
    <row r="882" spans="1:3" x14ac:dyDescent="0.25">
      <c r="A882" s="11"/>
      <c r="B882" s="11"/>
      <c r="C882" s="12"/>
    </row>
    <row r="883" spans="1:3" x14ac:dyDescent="0.25">
      <c r="A883" s="11"/>
      <c r="B883" s="11"/>
      <c r="C883" s="11"/>
    </row>
    <row r="884" spans="1:3" x14ac:dyDescent="0.25">
      <c r="A884" s="11"/>
      <c r="B884" s="11"/>
      <c r="C884" s="11"/>
    </row>
    <row r="885" spans="1:3" x14ac:dyDescent="0.25">
      <c r="A885" s="11"/>
      <c r="B885" s="11"/>
      <c r="C885" s="11"/>
    </row>
    <row r="886" spans="1:3" x14ac:dyDescent="0.25">
      <c r="A886" s="11"/>
      <c r="B886" s="11"/>
      <c r="C886" s="12"/>
    </row>
    <row r="887" spans="1:3" x14ac:dyDescent="0.25">
      <c r="A887" s="11"/>
      <c r="B887" s="11"/>
      <c r="C887" s="11"/>
    </row>
    <row r="888" spans="1:3" x14ac:dyDescent="0.25">
      <c r="A888" s="11"/>
      <c r="B888" s="11"/>
      <c r="C888" s="11"/>
    </row>
    <row r="889" spans="1:3" x14ac:dyDescent="0.25">
      <c r="A889" s="11"/>
      <c r="B889" s="11"/>
      <c r="C889" s="11"/>
    </row>
    <row r="890" spans="1:3" x14ac:dyDescent="0.25">
      <c r="A890" s="11"/>
      <c r="B890" s="11"/>
      <c r="C890" s="12"/>
    </row>
    <row r="891" spans="1:3" x14ac:dyDescent="0.25">
      <c r="A891" s="11"/>
      <c r="B891" s="11"/>
      <c r="C891" s="11"/>
    </row>
    <row r="892" spans="1:3" x14ac:dyDescent="0.25">
      <c r="A892" s="11"/>
      <c r="B892" s="11"/>
      <c r="C892" s="11"/>
    </row>
    <row r="893" spans="1:3" x14ac:dyDescent="0.25">
      <c r="A893" s="11"/>
      <c r="B893" s="11"/>
      <c r="C893" s="11"/>
    </row>
    <row r="894" spans="1:3" x14ac:dyDescent="0.25">
      <c r="A894" s="11"/>
      <c r="B894" s="11"/>
      <c r="C894" s="11"/>
    </row>
    <row r="895" spans="1:3" x14ac:dyDescent="0.25">
      <c r="A895" s="11"/>
      <c r="B895" s="11"/>
      <c r="C895" s="11"/>
    </row>
    <row r="896" spans="1:3" x14ac:dyDescent="0.25">
      <c r="A896" s="12"/>
      <c r="B896" s="12"/>
      <c r="C896" s="11"/>
    </row>
    <row r="897" spans="1:3" x14ac:dyDescent="0.25">
      <c r="A897" s="11"/>
      <c r="B897" s="11"/>
      <c r="C897" s="11"/>
    </row>
    <row r="898" spans="1:3" x14ac:dyDescent="0.25">
      <c r="A898" s="11"/>
      <c r="B898" s="11"/>
      <c r="C898" s="12"/>
    </row>
    <row r="899" spans="1:3" x14ac:dyDescent="0.25">
      <c r="A899" s="11"/>
      <c r="B899" s="11"/>
      <c r="C899" s="11"/>
    </row>
    <row r="900" spans="1:3" x14ac:dyDescent="0.25">
      <c r="A900" s="12"/>
      <c r="B900" s="12"/>
      <c r="C900" s="11"/>
    </row>
    <row r="901" spans="1:3" x14ac:dyDescent="0.25">
      <c r="A901" s="11"/>
      <c r="B901" s="11"/>
      <c r="C901" s="11"/>
    </row>
    <row r="902" spans="1:3" x14ac:dyDescent="0.25">
      <c r="A902" s="11"/>
      <c r="B902" s="11"/>
      <c r="C902" s="11"/>
    </row>
    <row r="903" spans="1:3" x14ac:dyDescent="0.25">
      <c r="A903" s="11"/>
      <c r="B903" s="11"/>
      <c r="C903" s="11"/>
    </row>
    <row r="904" spans="1:3" x14ac:dyDescent="0.25">
      <c r="A904" s="12"/>
      <c r="B904" s="12"/>
      <c r="C904" s="11"/>
    </row>
    <row r="905" spans="1:3" x14ac:dyDescent="0.25">
      <c r="A905" s="11"/>
      <c r="B905" s="11"/>
      <c r="C905" s="11"/>
    </row>
    <row r="906" spans="1:3" x14ac:dyDescent="0.25">
      <c r="A906" s="11"/>
      <c r="B906" s="11"/>
      <c r="C906" s="11"/>
    </row>
    <row r="907" spans="1:3" x14ac:dyDescent="0.25">
      <c r="A907" s="11"/>
      <c r="B907" s="11"/>
      <c r="C907" s="11"/>
    </row>
    <row r="908" spans="1:3" x14ac:dyDescent="0.25">
      <c r="A908" s="11"/>
      <c r="B908" s="11"/>
      <c r="C908" s="11"/>
    </row>
    <row r="909" spans="1:3" x14ac:dyDescent="0.25">
      <c r="A909" s="11"/>
      <c r="B909" s="11"/>
      <c r="C909" s="11"/>
    </row>
    <row r="910" spans="1:3" x14ac:dyDescent="0.25">
      <c r="A910" s="11"/>
      <c r="B910" s="11"/>
      <c r="C910" s="12"/>
    </row>
    <row r="911" spans="1:3" x14ac:dyDescent="0.25">
      <c r="A911" s="11"/>
      <c r="B911" s="11"/>
      <c r="C911" s="11"/>
    </row>
    <row r="912" spans="1:3" x14ac:dyDescent="0.25">
      <c r="A912" s="12"/>
      <c r="B912" s="12"/>
      <c r="C912" s="11"/>
    </row>
    <row r="913" spans="1:3" x14ac:dyDescent="0.25">
      <c r="A913" s="11"/>
      <c r="B913" s="11"/>
      <c r="C913" s="11"/>
    </row>
    <row r="914" spans="1:3" x14ac:dyDescent="0.25">
      <c r="A914" s="11"/>
      <c r="B914" s="11"/>
      <c r="C914" s="11"/>
    </row>
    <row r="915" spans="1:3" x14ac:dyDescent="0.25">
      <c r="A915" s="11"/>
      <c r="B915" s="11"/>
      <c r="C915" s="11"/>
    </row>
    <row r="916" spans="1:3" x14ac:dyDescent="0.25">
      <c r="A916" s="11"/>
      <c r="B916" s="11"/>
      <c r="C916" s="11"/>
    </row>
    <row r="917" spans="1:3" x14ac:dyDescent="0.25">
      <c r="A917" s="11"/>
      <c r="B917" s="11"/>
      <c r="C917" s="11"/>
    </row>
    <row r="918" spans="1:3" x14ac:dyDescent="0.25">
      <c r="A918" s="11"/>
      <c r="B918" s="11"/>
      <c r="C918" s="12"/>
    </row>
    <row r="919" spans="1:3" x14ac:dyDescent="0.25">
      <c r="A919" s="11"/>
      <c r="B919" s="11"/>
      <c r="C919" s="11"/>
    </row>
    <row r="920" spans="1:3" x14ac:dyDescent="0.25">
      <c r="A920" s="11"/>
      <c r="B920" s="11"/>
      <c r="C920" s="11"/>
    </row>
    <row r="921" spans="1:3" x14ac:dyDescent="0.25">
      <c r="A921" s="11"/>
      <c r="B921" s="11"/>
      <c r="C921" s="11"/>
    </row>
    <row r="922" spans="1:3" x14ac:dyDescent="0.25">
      <c r="A922" s="11"/>
      <c r="B922" s="11"/>
      <c r="C922" s="11"/>
    </row>
    <row r="923" spans="1:3" x14ac:dyDescent="0.25">
      <c r="A923" s="11"/>
      <c r="B923" s="11"/>
      <c r="C923" s="11"/>
    </row>
    <row r="924" spans="1:3" x14ac:dyDescent="0.25">
      <c r="A924" s="12"/>
      <c r="B924" s="12"/>
      <c r="C924" s="11"/>
    </row>
    <row r="925" spans="1:3" x14ac:dyDescent="0.25">
      <c r="A925" s="11"/>
      <c r="B925" s="11"/>
      <c r="C925" s="11"/>
    </row>
    <row r="926" spans="1:3" x14ac:dyDescent="0.25">
      <c r="A926" s="11"/>
      <c r="B926" s="11"/>
      <c r="C926" s="12"/>
    </row>
    <row r="927" spans="1:3" x14ac:dyDescent="0.25">
      <c r="A927" s="11"/>
      <c r="B927" s="11"/>
      <c r="C927" s="11"/>
    </row>
    <row r="928" spans="1:3" x14ac:dyDescent="0.25">
      <c r="A928" s="11"/>
      <c r="B928" s="11"/>
      <c r="C928" s="11"/>
    </row>
    <row r="929" spans="1:3" x14ac:dyDescent="0.25">
      <c r="A929" s="11"/>
      <c r="B929" s="11"/>
      <c r="C929" s="11"/>
    </row>
    <row r="930" spans="1:3" x14ac:dyDescent="0.25">
      <c r="A930" s="11"/>
      <c r="B930" s="11"/>
      <c r="C930" s="12"/>
    </row>
    <row r="931" spans="1:3" x14ac:dyDescent="0.25">
      <c r="A931" s="11"/>
      <c r="B931" s="11"/>
      <c r="C931" s="11"/>
    </row>
    <row r="932" spans="1:3" x14ac:dyDescent="0.25">
      <c r="A932" s="12"/>
      <c r="B932" s="12"/>
      <c r="C932" s="11"/>
    </row>
    <row r="933" spans="1:3" x14ac:dyDescent="0.25">
      <c r="A933" s="11"/>
      <c r="B933" s="11"/>
      <c r="C933" s="11"/>
    </row>
    <row r="934" spans="1:3" x14ac:dyDescent="0.25">
      <c r="A934" s="11"/>
      <c r="B934" s="11"/>
      <c r="C934" s="12"/>
    </row>
    <row r="935" spans="1:3" x14ac:dyDescent="0.25">
      <c r="A935" s="11"/>
      <c r="B935" s="11"/>
      <c r="C935" s="11"/>
    </row>
    <row r="936" spans="1:3" x14ac:dyDescent="0.25">
      <c r="A936" s="11"/>
      <c r="B936" s="11"/>
      <c r="C936" s="11"/>
    </row>
    <row r="937" spans="1:3" x14ac:dyDescent="0.25">
      <c r="A937" s="11"/>
      <c r="B937" s="11"/>
      <c r="C937" s="11"/>
    </row>
    <row r="938" spans="1:3" x14ac:dyDescent="0.25">
      <c r="A938" s="11"/>
      <c r="B938" s="11"/>
      <c r="C938" s="12"/>
    </row>
    <row r="939" spans="1:3" x14ac:dyDescent="0.25">
      <c r="A939" s="11"/>
      <c r="B939" s="11"/>
      <c r="C939" s="11"/>
    </row>
    <row r="940" spans="1:3" x14ac:dyDescent="0.25">
      <c r="A940" s="12"/>
      <c r="B940" s="12"/>
      <c r="C940" s="11"/>
    </row>
    <row r="941" spans="1:3" x14ac:dyDescent="0.25">
      <c r="A941" s="11"/>
      <c r="B941" s="11"/>
      <c r="C941" s="11"/>
    </row>
    <row r="942" spans="1:3" x14ac:dyDescent="0.25">
      <c r="A942" s="11"/>
      <c r="B942" s="11"/>
      <c r="C942" s="12"/>
    </row>
    <row r="943" spans="1:3" x14ac:dyDescent="0.25">
      <c r="A943" s="11"/>
      <c r="B943" s="11"/>
      <c r="C943" s="11"/>
    </row>
    <row r="944" spans="1:3" x14ac:dyDescent="0.25">
      <c r="A944" s="12"/>
      <c r="B944" s="12"/>
      <c r="C944" s="11"/>
    </row>
    <row r="945" spans="1:3" x14ac:dyDescent="0.25">
      <c r="A945" s="11"/>
      <c r="B945" s="11"/>
      <c r="C945" s="11"/>
    </row>
    <row r="946" spans="1:3" x14ac:dyDescent="0.25">
      <c r="A946" s="11"/>
      <c r="B946" s="11"/>
      <c r="C946" s="12"/>
    </row>
    <row r="947" spans="1:3" x14ac:dyDescent="0.25">
      <c r="A947" s="11"/>
      <c r="B947" s="11"/>
      <c r="C947" s="11"/>
    </row>
    <row r="948" spans="1:3" x14ac:dyDescent="0.25">
      <c r="A948" s="12"/>
      <c r="B948" s="12"/>
      <c r="C948" s="11"/>
    </row>
    <row r="949" spans="1:3" x14ac:dyDescent="0.25">
      <c r="A949" s="11"/>
      <c r="B949" s="11"/>
      <c r="C949" s="11"/>
    </row>
    <row r="950" spans="1:3" x14ac:dyDescent="0.25">
      <c r="A950" s="11"/>
      <c r="B950" s="11"/>
      <c r="C950" s="12"/>
    </row>
    <row r="951" spans="1:3" x14ac:dyDescent="0.25">
      <c r="A951" s="11"/>
      <c r="B951" s="11"/>
      <c r="C951" s="11"/>
    </row>
    <row r="952" spans="1:3" x14ac:dyDescent="0.25">
      <c r="A952" s="12"/>
      <c r="B952" s="12"/>
      <c r="C952" s="11"/>
    </row>
    <row r="953" spans="1:3" x14ac:dyDescent="0.25">
      <c r="A953" s="11"/>
      <c r="B953" s="11"/>
      <c r="C953" s="11"/>
    </row>
    <row r="954" spans="1:3" x14ac:dyDescent="0.25">
      <c r="A954" s="11"/>
      <c r="B954" s="11"/>
      <c r="C954" s="11"/>
    </row>
    <row r="955" spans="1:3" x14ac:dyDescent="0.25">
      <c r="A955" s="11"/>
      <c r="B955" s="11"/>
      <c r="C955" s="11"/>
    </row>
    <row r="956" spans="1:3" x14ac:dyDescent="0.25">
      <c r="A956" s="12"/>
      <c r="B956" s="12"/>
      <c r="C956" s="11"/>
    </row>
    <row r="957" spans="1:3" x14ac:dyDescent="0.25">
      <c r="A957" s="11"/>
      <c r="B957" s="11"/>
      <c r="C957" s="11"/>
    </row>
    <row r="958" spans="1:3" x14ac:dyDescent="0.25">
      <c r="A958" s="11"/>
      <c r="B958" s="11"/>
      <c r="C958" s="11"/>
    </row>
    <row r="959" spans="1:3" x14ac:dyDescent="0.25">
      <c r="A959" s="11"/>
      <c r="B959" s="11"/>
      <c r="C959" s="11"/>
    </row>
    <row r="960" spans="1:3" x14ac:dyDescent="0.25">
      <c r="A960" s="12"/>
      <c r="B960" s="12"/>
      <c r="C960" s="11"/>
    </row>
    <row r="961" spans="1:3" x14ac:dyDescent="0.25">
      <c r="A961" s="11"/>
      <c r="B961" s="11"/>
      <c r="C961" s="11"/>
    </row>
    <row r="962" spans="1:3" x14ac:dyDescent="0.25">
      <c r="A962" s="11"/>
      <c r="B962" s="11"/>
      <c r="C962" s="12"/>
    </row>
    <row r="963" spans="1:3" x14ac:dyDescent="0.25">
      <c r="A963" s="11"/>
      <c r="B963" s="11"/>
      <c r="C963" s="11"/>
    </row>
    <row r="964" spans="1:3" x14ac:dyDescent="0.25">
      <c r="A964" s="12"/>
      <c r="B964" s="12"/>
      <c r="C964" s="11"/>
    </row>
    <row r="965" spans="1:3" x14ac:dyDescent="0.25">
      <c r="A965" s="11"/>
      <c r="B965" s="11"/>
      <c r="C965" s="11"/>
    </row>
    <row r="966" spans="1:3" x14ac:dyDescent="0.25">
      <c r="A966" s="11"/>
      <c r="B966" s="11"/>
      <c r="C966" s="12"/>
    </row>
    <row r="967" spans="1:3" x14ac:dyDescent="0.25">
      <c r="A967" s="11"/>
      <c r="B967" s="11"/>
      <c r="C967" s="11"/>
    </row>
    <row r="968" spans="1:3" x14ac:dyDescent="0.25">
      <c r="A968" s="11"/>
      <c r="B968" s="11"/>
      <c r="C968" s="11"/>
    </row>
    <row r="969" spans="1:3" x14ac:dyDescent="0.25">
      <c r="A969" s="11"/>
      <c r="B969" s="11"/>
      <c r="C969" s="11"/>
    </row>
    <row r="970" spans="1:3" x14ac:dyDescent="0.25">
      <c r="A970" s="11"/>
      <c r="B970" s="11"/>
      <c r="C970" s="11"/>
    </row>
    <row r="971" spans="1:3" x14ac:dyDescent="0.25">
      <c r="A971" s="11"/>
      <c r="B971" s="11"/>
      <c r="C971" s="11"/>
    </row>
    <row r="972" spans="1:3" x14ac:dyDescent="0.25">
      <c r="A972" s="11"/>
      <c r="B972" s="11"/>
      <c r="C972" s="11"/>
    </row>
    <row r="973" spans="1:3" x14ac:dyDescent="0.25">
      <c r="A973" s="11"/>
      <c r="B973" s="11"/>
      <c r="C973" s="11"/>
    </row>
    <row r="974" spans="1:3" x14ac:dyDescent="0.25">
      <c r="A974" s="11"/>
      <c r="B974" s="11"/>
      <c r="C974" s="11"/>
    </row>
    <row r="975" spans="1:3" x14ac:dyDescent="0.25">
      <c r="A975" s="11"/>
      <c r="B975" s="11"/>
      <c r="C975" s="11"/>
    </row>
    <row r="976" spans="1:3" x14ac:dyDescent="0.25">
      <c r="A976" s="12"/>
      <c r="B976" s="12"/>
      <c r="C976" s="11"/>
    </row>
    <row r="977" spans="1:3" x14ac:dyDescent="0.25">
      <c r="A977" s="11"/>
      <c r="B977" s="11"/>
      <c r="C977" s="11"/>
    </row>
    <row r="978" spans="1:3" x14ac:dyDescent="0.25">
      <c r="A978" s="11"/>
      <c r="B978" s="11"/>
      <c r="C978" s="12"/>
    </row>
    <row r="979" spans="1:3" x14ac:dyDescent="0.25">
      <c r="A979" s="11"/>
      <c r="B979" s="11"/>
      <c r="C979" s="11"/>
    </row>
    <row r="980" spans="1:3" x14ac:dyDescent="0.25">
      <c r="A980" s="12"/>
      <c r="B980" s="12"/>
      <c r="C980" s="11"/>
    </row>
    <row r="981" spans="1:3" x14ac:dyDescent="0.25">
      <c r="A981" s="11"/>
      <c r="B981" s="11"/>
      <c r="C981" s="11"/>
    </row>
    <row r="982" spans="1:3" x14ac:dyDescent="0.25">
      <c r="A982" s="11"/>
      <c r="B982" s="11"/>
      <c r="C982" s="12"/>
    </row>
    <row r="983" spans="1:3" x14ac:dyDescent="0.25">
      <c r="A983" s="11"/>
      <c r="B983" s="11"/>
      <c r="C983" s="11"/>
    </row>
    <row r="984" spans="1:3" x14ac:dyDescent="0.25">
      <c r="A984" s="11"/>
      <c r="B984" s="11"/>
      <c r="C984" s="11"/>
    </row>
    <row r="985" spans="1:3" x14ac:dyDescent="0.25">
      <c r="A985" s="11"/>
      <c r="B985" s="11"/>
      <c r="C985" s="11"/>
    </row>
    <row r="986" spans="1:3" x14ac:dyDescent="0.25">
      <c r="A986" s="11"/>
      <c r="B986" s="11"/>
      <c r="C986" s="11"/>
    </row>
    <row r="987" spans="1:3" x14ac:dyDescent="0.25">
      <c r="A987" s="11"/>
      <c r="B987" s="11"/>
      <c r="C987" s="11"/>
    </row>
    <row r="988" spans="1:3" x14ac:dyDescent="0.25">
      <c r="A988" s="11"/>
      <c r="B988" s="11"/>
      <c r="C988" s="11"/>
    </row>
    <row r="989" spans="1:3" x14ac:dyDescent="0.25">
      <c r="A989" s="11"/>
      <c r="B989" s="11"/>
      <c r="C989" s="11"/>
    </row>
    <row r="990" spans="1:3" x14ac:dyDescent="0.25">
      <c r="A990" s="11"/>
      <c r="B990" s="11"/>
      <c r="C990" s="11"/>
    </row>
    <row r="991" spans="1:3" x14ac:dyDescent="0.25">
      <c r="A991" s="11"/>
      <c r="B991" s="11"/>
      <c r="C991" s="11"/>
    </row>
    <row r="992" spans="1:3" x14ac:dyDescent="0.25">
      <c r="A992" s="12"/>
      <c r="B992" s="12"/>
      <c r="C992" s="11"/>
    </row>
    <row r="993" spans="1:3" x14ac:dyDescent="0.25">
      <c r="A993" s="11"/>
      <c r="B993" s="11"/>
      <c r="C993" s="11"/>
    </row>
    <row r="994" spans="1:3" x14ac:dyDescent="0.25">
      <c r="A994" s="11"/>
      <c r="B994" s="11"/>
      <c r="C994" s="11"/>
    </row>
    <row r="995" spans="1:3" x14ac:dyDescent="0.25">
      <c r="A995" s="11"/>
      <c r="B995" s="11"/>
      <c r="C995" s="11"/>
    </row>
    <row r="996" spans="1:3" x14ac:dyDescent="0.25">
      <c r="A996" s="12"/>
      <c r="B996" s="12"/>
      <c r="C996" s="11"/>
    </row>
    <row r="997" spans="1:3" x14ac:dyDescent="0.25">
      <c r="A997" s="11"/>
      <c r="B997" s="11"/>
      <c r="C997" s="11"/>
    </row>
    <row r="998" spans="1:3" x14ac:dyDescent="0.25">
      <c r="A998" s="11"/>
      <c r="B998" s="11"/>
      <c r="C998" s="12"/>
    </row>
    <row r="999" spans="1:3" x14ac:dyDescent="0.25">
      <c r="A999" s="11"/>
      <c r="B999" s="11"/>
      <c r="C999" s="11"/>
    </row>
    <row r="1000" spans="1:3" x14ac:dyDescent="0.25">
      <c r="A1000" s="11"/>
      <c r="B1000" s="11"/>
      <c r="C1000" s="11"/>
    </row>
    <row r="1001" spans="1:3" x14ac:dyDescent="0.25">
      <c r="A1001" s="11"/>
      <c r="B1001" s="11"/>
      <c r="C1001" s="11"/>
    </row>
    <row r="1002" spans="1:3" x14ac:dyDescent="0.25">
      <c r="A1002" s="11"/>
      <c r="B1002" s="11"/>
      <c r="C1002" s="11"/>
    </row>
    <row r="1003" spans="1:3" x14ac:dyDescent="0.25">
      <c r="A1003" s="11"/>
      <c r="B1003" s="11"/>
      <c r="C1003" s="11"/>
    </row>
    <row r="1004" spans="1:3" x14ac:dyDescent="0.25">
      <c r="A1004" s="11"/>
      <c r="B1004" s="11"/>
      <c r="C1004" s="11"/>
    </row>
    <row r="1005" spans="1:3" x14ac:dyDescent="0.25">
      <c r="A1005" s="11"/>
      <c r="B1005" s="11"/>
      <c r="C1005" s="11"/>
    </row>
    <row r="1006" spans="1:3" x14ac:dyDescent="0.25">
      <c r="A1006" s="11"/>
      <c r="B1006" s="11"/>
      <c r="C1006" s="11"/>
    </row>
    <row r="1007" spans="1:3" x14ac:dyDescent="0.25">
      <c r="A1007" s="11"/>
      <c r="B1007" s="11"/>
      <c r="C1007" s="11"/>
    </row>
    <row r="1008" spans="1:3" x14ac:dyDescent="0.25">
      <c r="A1008" s="11"/>
      <c r="B1008" s="11"/>
      <c r="C1008" s="11"/>
    </row>
    <row r="1009" spans="1:3" x14ac:dyDescent="0.25">
      <c r="A1009" s="11"/>
      <c r="B1009" s="11"/>
      <c r="C1009" s="11"/>
    </row>
    <row r="1010" spans="1:3" x14ac:dyDescent="0.25">
      <c r="A1010" s="11"/>
      <c r="B1010" s="11"/>
      <c r="C1010" s="12"/>
    </row>
    <row r="1011" spans="1:3" x14ac:dyDescent="0.25">
      <c r="A1011" s="11"/>
      <c r="B1011" s="11"/>
      <c r="C1011" s="11"/>
    </row>
    <row r="1012" spans="1:3" x14ac:dyDescent="0.25">
      <c r="A1012" s="12"/>
      <c r="B1012" s="12"/>
      <c r="C1012" s="11"/>
    </row>
    <row r="1013" spans="1:3" x14ac:dyDescent="0.25">
      <c r="A1013" s="11"/>
      <c r="B1013" s="11"/>
      <c r="C1013" s="11"/>
    </row>
    <row r="1014" spans="1:3" x14ac:dyDescent="0.25">
      <c r="A1014" s="11"/>
      <c r="B1014" s="11"/>
      <c r="C1014" s="11"/>
    </row>
    <row r="1015" spans="1:3" x14ac:dyDescent="0.25">
      <c r="A1015" s="11"/>
      <c r="B1015" s="11"/>
      <c r="C1015" s="11"/>
    </row>
    <row r="1016" spans="1:3" x14ac:dyDescent="0.25">
      <c r="A1016" s="11"/>
      <c r="B1016" s="11"/>
      <c r="C1016" s="11"/>
    </row>
    <row r="1017" spans="1:3" x14ac:dyDescent="0.25">
      <c r="A1017" s="11"/>
      <c r="B1017" s="11"/>
      <c r="C1017" s="11"/>
    </row>
    <row r="1018" spans="1:3" x14ac:dyDescent="0.25">
      <c r="A1018" s="11"/>
      <c r="B1018" s="11"/>
      <c r="C1018" s="11"/>
    </row>
    <row r="1019" spans="1:3" x14ac:dyDescent="0.25">
      <c r="A1019" s="11"/>
      <c r="B1019" s="11"/>
      <c r="C1019" s="11"/>
    </row>
    <row r="1020" spans="1:3" x14ac:dyDescent="0.25">
      <c r="A1020" s="11"/>
      <c r="B1020" s="11"/>
      <c r="C1020" s="11"/>
    </row>
    <row r="1021" spans="1:3" x14ac:dyDescent="0.25">
      <c r="A1021" s="11"/>
      <c r="B1021" s="11"/>
      <c r="C1021" s="11"/>
    </row>
    <row r="1022" spans="1:3" x14ac:dyDescent="0.25">
      <c r="A1022" s="11"/>
      <c r="B1022" s="11"/>
      <c r="C1022" s="11"/>
    </row>
    <row r="1023" spans="1:3" x14ac:dyDescent="0.25">
      <c r="A1023" s="11"/>
      <c r="B1023" s="11"/>
      <c r="C1023" s="11"/>
    </row>
    <row r="1024" spans="1:3" x14ac:dyDescent="0.25">
      <c r="A1024" s="12"/>
      <c r="B1024" s="12"/>
      <c r="C1024" s="11"/>
    </row>
    <row r="1025" spans="1:3" x14ac:dyDescent="0.25">
      <c r="A1025" s="11"/>
      <c r="B1025" s="11"/>
      <c r="C1025" s="11"/>
    </row>
    <row r="1026" spans="1:3" x14ac:dyDescent="0.25">
      <c r="A1026" s="11"/>
      <c r="B1026" s="11"/>
      <c r="C1026" s="11"/>
    </row>
    <row r="1027" spans="1:3" x14ac:dyDescent="0.25">
      <c r="A1027" s="11"/>
      <c r="B1027" s="11"/>
      <c r="C1027" s="11"/>
    </row>
    <row r="1028" spans="1:3" x14ac:dyDescent="0.25">
      <c r="A1028" s="11"/>
      <c r="B1028" s="11"/>
      <c r="C1028" s="11"/>
    </row>
    <row r="1029" spans="1:3" x14ac:dyDescent="0.25">
      <c r="A1029" s="11"/>
      <c r="B1029" s="11"/>
      <c r="C1029" s="11"/>
    </row>
    <row r="1030" spans="1:3" x14ac:dyDescent="0.25">
      <c r="A1030" s="11"/>
      <c r="B1030" s="11"/>
      <c r="C1030" s="12"/>
    </row>
    <row r="1031" spans="1:3" x14ac:dyDescent="0.25">
      <c r="A1031" s="11"/>
      <c r="B1031" s="11"/>
      <c r="C1031" s="11"/>
    </row>
    <row r="1032" spans="1:3" x14ac:dyDescent="0.25">
      <c r="A1032" s="11"/>
      <c r="B1032" s="11"/>
      <c r="C1032" s="11"/>
    </row>
    <row r="1033" spans="1:3" x14ac:dyDescent="0.25">
      <c r="A1033" s="11"/>
      <c r="B1033" s="11"/>
      <c r="C1033" s="11"/>
    </row>
    <row r="1034" spans="1:3" x14ac:dyDescent="0.25">
      <c r="A1034" s="11"/>
      <c r="B1034" s="11"/>
      <c r="C1034" s="12"/>
    </row>
    <row r="1035" spans="1:3" x14ac:dyDescent="0.25">
      <c r="A1035" s="11"/>
      <c r="B1035" s="11"/>
      <c r="C1035" s="11"/>
    </row>
    <row r="1036" spans="1:3" x14ac:dyDescent="0.25">
      <c r="A1036" s="11"/>
      <c r="B1036" s="11"/>
      <c r="C1036" s="11"/>
    </row>
    <row r="1037" spans="1:3" x14ac:dyDescent="0.25">
      <c r="A1037" s="11"/>
      <c r="B1037" s="11"/>
      <c r="C1037" s="11"/>
    </row>
    <row r="1038" spans="1:3" x14ac:dyDescent="0.25">
      <c r="A1038" s="11"/>
      <c r="B1038" s="11"/>
      <c r="C1038" s="11"/>
    </row>
    <row r="1039" spans="1:3" x14ac:dyDescent="0.25">
      <c r="A1039" s="11"/>
      <c r="B1039" s="11"/>
      <c r="C1039" s="11"/>
    </row>
    <row r="1040" spans="1:3" x14ac:dyDescent="0.25">
      <c r="A1040" s="11"/>
      <c r="B1040" s="11"/>
      <c r="C1040" s="11"/>
    </row>
    <row r="1041" spans="1:3" x14ac:dyDescent="0.25">
      <c r="A1041" s="11"/>
      <c r="B1041" s="11"/>
      <c r="C1041" s="11"/>
    </row>
    <row r="1042" spans="1:3" x14ac:dyDescent="0.25">
      <c r="A1042" s="11"/>
      <c r="B1042" s="11"/>
      <c r="C1042" s="12"/>
    </row>
    <row r="1043" spans="1:3" x14ac:dyDescent="0.25">
      <c r="A1043" s="11"/>
      <c r="B1043" s="11"/>
      <c r="C1043" s="11"/>
    </row>
    <row r="1044" spans="1:3" x14ac:dyDescent="0.25">
      <c r="A1044" s="12"/>
      <c r="B1044" s="12"/>
      <c r="C1044" s="11"/>
    </row>
    <row r="1045" spans="1:3" x14ac:dyDescent="0.25">
      <c r="A1045" s="11"/>
      <c r="B1045" s="11"/>
      <c r="C1045" s="11"/>
    </row>
    <row r="1046" spans="1:3" x14ac:dyDescent="0.25">
      <c r="A1046" s="11"/>
      <c r="B1046" s="11"/>
      <c r="C1046" s="12"/>
    </row>
    <row r="1047" spans="1:3" x14ac:dyDescent="0.25">
      <c r="A1047" s="11"/>
      <c r="B1047" s="11"/>
      <c r="C1047" s="11"/>
    </row>
    <row r="1048" spans="1:3" x14ac:dyDescent="0.25">
      <c r="A1048" s="12"/>
      <c r="B1048" s="12"/>
      <c r="C1048" s="11"/>
    </row>
    <row r="1049" spans="1:3" x14ac:dyDescent="0.25">
      <c r="A1049" s="11"/>
      <c r="B1049" s="11"/>
      <c r="C1049" s="11"/>
    </row>
    <row r="1050" spans="1:3" x14ac:dyDescent="0.25">
      <c r="A1050" s="11"/>
      <c r="B1050" s="11"/>
      <c r="C1050" s="11"/>
    </row>
    <row r="1051" spans="1:3" x14ac:dyDescent="0.25">
      <c r="A1051" s="11"/>
      <c r="B1051" s="11"/>
      <c r="C1051" s="11"/>
    </row>
    <row r="1052" spans="1:3" x14ac:dyDescent="0.25">
      <c r="A1052" s="11"/>
      <c r="B1052" s="11"/>
      <c r="C1052" s="11"/>
    </row>
    <row r="1053" spans="1:3" x14ac:dyDescent="0.25">
      <c r="A1053" s="11"/>
      <c r="B1053" s="11"/>
      <c r="C1053" s="11"/>
    </row>
    <row r="1054" spans="1:3" x14ac:dyDescent="0.25">
      <c r="A1054" s="11"/>
      <c r="B1054" s="11"/>
      <c r="C1054" s="11"/>
    </row>
    <row r="1055" spans="1:3" x14ac:dyDescent="0.25">
      <c r="A1055" s="11"/>
      <c r="B1055" s="11"/>
      <c r="C1055" s="11"/>
    </row>
    <row r="1056" spans="1:3" x14ac:dyDescent="0.25">
      <c r="A1056" s="12"/>
      <c r="B1056" s="12"/>
      <c r="C1056" s="11"/>
    </row>
    <row r="1057" spans="1:3" x14ac:dyDescent="0.25">
      <c r="A1057" s="11"/>
      <c r="B1057" s="11"/>
      <c r="C1057" s="11"/>
    </row>
    <row r="1058" spans="1:3" x14ac:dyDescent="0.25">
      <c r="A1058" s="11"/>
      <c r="B1058" s="11"/>
      <c r="C1058" s="12"/>
    </row>
    <row r="1059" spans="1:3" x14ac:dyDescent="0.25">
      <c r="A1059" s="11"/>
      <c r="B1059" s="11"/>
      <c r="C1059" s="11"/>
    </row>
    <row r="1060" spans="1:3" x14ac:dyDescent="0.25">
      <c r="A1060" s="12"/>
      <c r="B1060" s="12"/>
      <c r="C1060" s="11"/>
    </row>
    <row r="1061" spans="1:3" x14ac:dyDescent="0.25">
      <c r="A1061" s="11"/>
      <c r="B1061" s="11"/>
      <c r="C1061" s="11"/>
    </row>
    <row r="1062" spans="1:3" x14ac:dyDescent="0.25">
      <c r="A1062" s="11"/>
      <c r="B1062" s="11"/>
      <c r="C1062" s="12"/>
    </row>
    <row r="1063" spans="1:3" x14ac:dyDescent="0.25">
      <c r="A1063" s="11"/>
      <c r="B1063" s="11"/>
      <c r="C1063" s="11"/>
    </row>
    <row r="1064" spans="1:3" x14ac:dyDescent="0.25">
      <c r="A1064" s="11"/>
      <c r="B1064" s="11"/>
      <c r="C1064" s="11"/>
    </row>
    <row r="1065" spans="1:3" x14ac:dyDescent="0.25">
      <c r="A1065" s="11"/>
      <c r="B1065" s="11"/>
      <c r="C1065" s="11"/>
    </row>
    <row r="1066" spans="1:3" x14ac:dyDescent="0.25">
      <c r="A1066" s="11"/>
      <c r="B1066" s="11"/>
      <c r="C1066" s="12"/>
    </row>
    <row r="1067" spans="1:3" x14ac:dyDescent="0.25">
      <c r="A1067" s="11"/>
      <c r="B1067" s="11"/>
      <c r="C1067" s="11"/>
    </row>
    <row r="1068" spans="1:3" x14ac:dyDescent="0.25">
      <c r="A1068" s="11"/>
      <c r="B1068" s="11"/>
      <c r="C1068" s="11"/>
    </row>
    <row r="1069" spans="1:3" x14ac:dyDescent="0.25">
      <c r="A1069" s="11"/>
      <c r="B1069" s="11"/>
      <c r="C1069" s="11"/>
    </row>
    <row r="1070" spans="1:3" x14ac:dyDescent="0.25">
      <c r="A1070" s="11"/>
      <c r="B1070" s="11"/>
      <c r="C1070" s="12"/>
    </row>
    <row r="1071" spans="1:3" x14ac:dyDescent="0.25">
      <c r="A1071" s="11"/>
      <c r="B1071" s="11"/>
      <c r="C1071" s="11"/>
    </row>
    <row r="1072" spans="1:3" x14ac:dyDescent="0.25">
      <c r="A1072" s="12"/>
      <c r="B1072" s="12"/>
      <c r="C1072" s="11"/>
    </row>
    <row r="1073" spans="1:3" x14ac:dyDescent="0.25">
      <c r="A1073" s="11"/>
      <c r="B1073" s="11"/>
      <c r="C1073" s="11"/>
    </row>
    <row r="1074" spans="1:3" x14ac:dyDescent="0.25">
      <c r="A1074" s="11"/>
      <c r="B1074" s="11"/>
      <c r="C1074" s="12"/>
    </row>
    <row r="1075" spans="1:3" x14ac:dyDescent="0.25">
      <c r="A1075" s="11"/>
      <c r="B1075" s="11"/>
      <c r="C1075" s="11"/>
    </row>
    <row r="1076" spans="1:3" x14ac:dyDescent="0.25">
      <c r="A1076" s="12"/>
      <c r="B1076" s="12"/>
      <c r="C1076" s="11"/>
    </row>
    <row r="1077" spans="1:3" x14ac:dyDescent="0.25">
      <c r="A1077" s="11"/>
      <c r="B1077" s="11"/>
      <c r="C1077" s="11"/>
    </row>
    <row r="1078" spans="1:3" x14ac:dyDescent="0.25">
      <c r="A1078" s="11"/>
      <c r="B1078" s="11"/>
      <c r="C1078" s="11"/>
    </row>
    <row r="1079" spans="1:3" x14ac:dyDescent="0.25">
      <c r="A1079" s="11"/>
      <c r="B1079" s="11"/>
      <c r="C1079" s="11"/>
    </row>
    <row r="1080" spans="1:3" x14ac:dyDescent="0.25">
      <c r="A1080" s="12"/>
      <c r="B1080" s="12"/>
      <c r="C1080" s="11"/>
    </row>
    <row r="1081" spans="1:3" x14ac:dyDescent="0.25">
      <c r="A1081" s="11"/>
      <c r="B1081" s="11"/>
      <c r="C1081" s="11"/>
    </row>
    <row r="1082" spans="1:3" x14ac:dyDescent="0.25">
      <c r="A1082" s="11"/>
      <c r="B1082" s="11"/>
      <c r="C1082" s="11"/>
    </row>
    <row r="1083" spans="1:3" x14ac:dyDescent="0.25">
      <c r="A1083" s="11"/>
      <c r="B1083" s="11"/>
      <c r="C1083" s="11"/>
    </row>
    <row r="1084" spans="1:3" x14ac:dyDescent="0.25">
      <c r="A1084" s="12"/>
      <c r="B1084" s="12"/>
      <c r="C1084" s="11"/>
    </row>
    <row r="1085" spans="1:3" x14ac:dyDescent="0.25">
      <c r="A1085" s="11"/>
      <c r="B1085" s="11"/>
      <c r="C1085" s="11"/>
    </row>
    <row r="1086" spans="1:3" x14ac:dyDescent="0.25">
      <c r="A1086" s="11"/>
      <c r="B1086" s="11"/>
      <c r="C1086" s="12"/>
    </row>
    <row r="1087" spans="1:3" x14ac:dyDescent="0.25">
      <c r="A1087" s="11"/>
      <c r="B1087" s="11"/>
      <c r="C1087" s="11"/>
    </row>
    <row r="1088" spans="1:3" x14ac:dyDescent="0.25">
      <c r="A1088" s="12"/>
      <c r="B1088" s="12"/>
      <c r="C1088" s="11"/>
    </row>
    <row r="1089" spans="1:3" x14ac:dyDescent="0.25">
      <c r="A1089" s="11"/>
      <c r="B1089" s="11"/>
      <c r="C1089" s="11"/>
    </row>
    <row r="1090" spans="1:3" x14ac:dyDescent="0.25">
      <c r="A1090" s="11"/>
      <c r="B1090" s="11"/>
      <c r="C1090" s="12"/>
    </row>
    <row r="1091" spans="1:3" x14ac:dyDescent="0.25">
      <c r="A1091" s="11"/>
      <c r="B1091" s="11"/>
      <c r="C1091" s="11"/>
    </row>
    <row r="1092" spans="1:3" x14ac:dyDescent="0.25">
      <c r="A1092" s="11"/>
      <c r="B1092" s="11"/>
      <c r="C1092" s="11"/>
    </row>
    <row r="1093" spans="1:3" x14ac:dyDescent="0.25">
      <c r="A1093" s="11"/>
      <c r="B1093" s="11"/>
      <c r="C1093" s="11"/>
    </row>
    <row r="1094" spans="1:3" x14ac:dyDescent="0.25">
      <c r="A1094" s="11"/>
      <c r="B1094" s="11"/>
      <c r="C1094" s="11"/>
    </row>
    <row r="1095" spans="1:3" x14ac:dyDescent="0.25">
      <c r="A1095" s="11"/>
      <c r="B1095" s="11"/>
      <c r="C1095" s="11"/>
    </row>
    <row r="1096" spans="1:3" x14ac:dyDescent="0.25">
      <c r="A1096" s="11"/>
      <c r="B1096" s="11"/>
      <c r="C1096" s="11"/>
    </row>
    <row r="1097" spans="1:3" x14ac:dyDescent="0.25">
      <c r="A1097" s="11"/>
      <c r="B1097" s="11"/>
      <c r="C1097" s="11"/>
    </row>
    <row r="1098" spans="1:3" x14ac:dyDescent="0.25">
      <c r="A1098" s="11"/>
      <c r="B1098" s="11"/>
      <c r="C1098" s="11"/>
    </row>
    <row r="1099" spans="1:3" x14ac:dyDescent="0.25">
      <c r="A1099" s="11"/>
      <c r="B1099" s="11"/>
      <c r="C1099" s="11"/>
    </row>
    <row r="1100" spans="1:3" x14ac:dyDescent="0.25">
      <c r="A1100" s="12"/>
      <c r="B1100" s="12"/>
      <c r="C1100" s="11"/>
    </row>
    <row r="1101" spans="1:3" x14ac:dyDescent="0.25">
      <c r="A1101" s="11"/>
      <c r="B1101" s="11"/>
      <c r="C1101" s="11"/>
    </row>
    <row r="1102" spans="1:3" x14ac:dyDescent="0.25">
      <c r="A1102" s="11"/>
      <c r="B1102" s="11"/>
      <c r="C1102" s="11"/>
    </row>
    <row r="1103" spans="1:3" x14ac:dyDescent="0.25">
      <c r="A1103" s="11"/>
      <c r="B1103" s="11"/>
      <c r="C1103" s="11"/>
    </row>
    <row r="1104" spans="1:3" x14ac:dyDescent="0.25">
      <c r="A1104" s="12"/>
      <c r="B1104" s="12"/>
      <c r="C1104" s="11"/>
    </row>
    <row r="1105" spans="1:3" x14ac:dyDescent="0.25">
      <c r="A1105" s="11"/>
      <c r="B1105" s="11"/>
      <c r="C1105" s="11"/>
    </row>
    <row r="1106" spans="1:3" x14ac:dyDescent="0.25">
      <c r="A1106" s="11"/>
      <c r="B1106" s="11"/>
      <c r="C1106" s="12"/>
    </row>
    <row r="1107" spans="1:3" x14ac:dyDescent="0.25">
      <c r="A1107" s="11"/>
      <c r="B1107" s="11"/>
      <c r="C1107" s="11"/>
    </row>
    <row r="1108" spans="1:3" x14ac:dyDescent="0.25">
      <c r="A1108" s="11"/>
      <c r="B1108" s="11"/>
      <c r="C1108" s="11"/>
    </row>
    <row r="1109" spans="1:3" x14ac:dyDescent="0.25">
      <c r="A1109" s="11"/>
      <c r="B1109" s="11"/>
      <c r="C1109" s="11"/>
    </row>
    <row r="1110" spans="1:3" x14ac:dyDescent="0.25">
      <c r="A1110" s="11"/>
      <c r="B1110" s="11"/>
      <c r="C1110" s="11"/>
    </row>
    <row r="1111" spans="1:3" x14ac:dyDescent="0.25">
      <c r="A1111" s="11"/>
      <c r="B1111" s="11"/>
      <c r="C1111" s="11"/>
    </row>
    <row r="1112" spans="1:3" x14ac:dyDescent="0.25">
      <c r="A1112" s="11"/>
      <c r="B1112" s="11"/>
      <c r="C1112" s="11"/>
    </row>
    <row r="1113" spans="1:3" x14ac:dyDescent="0.25">
      <c r="A1113" s="11"/>
      <c r="B1113" s="11"/>
      <c r="C1113" s="11"/>
    </row>
    <row r="1114" spans="1:3" x14ac:dyDescent="0.25">
      <c r="A1114" s="11"/>
      <c r="B1114" s="11"/>
      <c r="C1114" s="11"/>
    </row>
    <row r="1115" spans="1:3" x14ac:dyDescent="0.25">
      <c r="A1115" s="11"/>
      <c r="B1115" s="11"/>
      <c r="C1115" s="11"/>
    </row>
    <row r="1116" spans="1:3" x14ac:dyDescent="0.25">
      <c r="A1116" s="11"/>
      <c r="B1116" s="11"/>
      <c r="C1116" s="11"/>
    </row>
    <row r="1117" spans="1:3" x14ac:dyDescent="0.25">
      <c r="A1117" s="11"/>
      <c r="B1117" s="11"/>
      <c r="C1117" s="11"/>
    </row>
    <row r="1118" spans="1:3" x14ac:dyDescent="0.25">
      <c r="A1118" s="11"/>
      <c r="B1118" s="11"/>
      <c r="C1118" s="11"/>
    </row>
    <row r="1119" spans="1:3" x14ac:dyDescent="0.25">
      <c r="A1119" s="11"/>
      <c r="B1119" s="11"/>
      <c r="C1119" s="11"/>
    </row>
    <row r="1120" spans="1:3" x14ac:dyDescent="0.25">
      <c r="A1120" s="12"/>
      <c r="B1120" s="12"/>
      <c r="C1120" s="11"/>
    </row>
    <row r="1121" spans="1:3" x14ac:dyDescent="0.25">
      <c r="A1121" s="11"/>
      <c r="B1121" s="11"/>
      <c r="C1121" s="11"/>
    </row>
    <row r="1122" spans="1:3" x14ac:dyDescent="0.25">
      <c r="A1122" s="11"/>
      <c r="B1122" s="11"/>
      <c r="C1122" s="11"/>
    </row>
    <row r="1123" spans="1:3" x14ac:dyDescent="0.25">
      <c r="A1123" s="11"/>
      <c r="B1123" s="11"/>
      <c r="C1123" s="11"/>
    </row>
    <row r="1124" spans="1:3" x14ac:dyDescent="0.25">
      <c r="A1124" s="11"/>
      <c r="B1124" s="11"/>
      <c r="C1124" s="11"/>
    </row>
    <row r="1125" spans="1:3" x14ac:dyDescent="0.25">
      <c r="A1125" s="11"/>
      <c r="B1125" s="11"/>
      <c r="C1125" s="11"/>
    </row>
    <row r="1126" spans="1:3" x14ac:dyDescent="0.25">
      <c r="A1126" s="11"/>
      <c r="B1126" s="11"/>
      <c r="C1126" s="12"/>
    </row>
    <row r="1127" spans="1:3" x14ac:dyDescent="0.25">
      <c r="A1127" s="11"/>
      <c r="B1127" s="11"/>
      <c r="C1127" s="11"/>
    </row>
    <row r="1128" spans="1:3" x14ac:dyDescent="0.25">
      <c r="A1128" s="11"/>
      <c r="B1128" s="11"/>
      <c r="C1128" s="11"/>
    </row>
    <row r="1129" spans="1:3" x14ac:dyDescent="0.25">
      <c r="A1129" s="11"/>
      <c r="B1129" s="11"/>
      <c r="C1129" s="11"/>
    </row>
    <row r="1130" spans="1:3" x14ac:dyDescent="0.25">
      <c r="A1130" s="11"/>
      <c r="B1130" s="11"/>
      <c r="C1130" s="12"/>
    </row>
    <row r="1131" spans="1:3" x14ac:dyDescent="0.25">
      <c r="A1131" s="11"/>
      <c r="B1131" s="11"/>
      <c r="C1131" s="11"/>
    </row>
    <row r="1132" spans="1:3" x14ac:dyDescent="0.25">
      <c r="A1132" s="11"/>
      <c r="B1132" s="11"/>
      <c r="C1132" s="11"/>
    </row>
    <row r="1133" spans="1:3" x14ac:dyDescent="0.25">
      <c r="A1133" s="11"/>
      <c r="B1133" s="11"/>
      <c r="C1133" s="11"/>
    </row>
    <row r="1134" spans="1:3" x14ac:dyDescent="0.25">
      <c r="A1134" s="11"/>
      <c r="B1134" s="11"/>
      <c r="C1134" s="11"/>
    </row>
    <row r="1135" spans="1:3" x14ac:dyDescent="0.25">
      <c r="A1135" s="11"/>
      <c r="B1135" s="11"/>
      <c r="C1135" s="11"/>
    </row>
    <row r="1136" spans="1:3" x14ac:dyDescent="0.25">
      <c r="A1136" s="11"/>
      <c r="B1136" s="11"/>
      <c r="C1136" s="11"/>
    </row>
    <row r="1137" spans="1:3" x14ac:dyDescent="0.25">
      <c r="A1137" s="11"/>
      <c r="B1137" s="11"/>
      <c r="C1137" s="11"/>
    </row>
    <row r="1138" spans="1:3" x14ac:dyDescent="0.25">
      <c r="A1138" s="11"/>
      <c r="B1138" s="11"/>
      <c r="C1138" s="12"/>
    </row>
    <row r="1139" spans="1:3" x14ac:dyDescent="0.25">
      <c r="A1139" s="11"/>
      <c r="B1139" s="11"/>
      <c r="C1139" s="11"/>
    </row>
    <row r="1140" spans="1:3" x14ac:dyDescent="0.25">
      <c r="A1140" s="12"/>
      <c r="B1140" s="12"/>
      <c r="C1140" s="11"/>
    </row>
    <row r="1141" spans="1:3" x14ac:dyDescent="0.25">
      <c r="A1141" s="11"/>
      <c r="B1141" s="11"/>
      <c r="C1141" s="11"/>
    </row>
    <row r="1142" spans="1:3" x14ac:dyDescent="0.25">
      <c r="A1142" s="11"/>
      <c r="B1142" s="11"/>
      <c r="C1142" s="12"/>
    </row>
    <row r="1143" spans="1:3" x14ac:dyDescent="0.25">
      <c r="A1143" s="11"/>
      <c r="B1143" s="11"/>
      <c r="C1143" s="11"/>
    </row>
    <row r="1144" spans="1:3" x14ac:dyDescent="0.25">
      <c r="A1144" s="12"/>
      <c r="B1144" s="12"/>
      <c r="C1144" s="11"/>
    </row>
    <row r="1145" spans="1:3" x14ac:dyDescent="0.25">
      <c r="A1145" s="11"/>
      <c r="B1145" s="11"/>
      <c r="C1145" s="11"/>
    </row>
    <row r="1146" spans="1:3" x14ac:dyDescent="0.25">
      <c r="A1146" s="11"/>
      <c r="B1146" s="11"/>
      <c r="C1146" s="12"/>
    </row>
    <row r="1147" spans="1:3" x14ac:dyDescent="0.25">
      <c r="A1147" s="11"/>
      <c r="B1147" s="11"/>
      <c r="C1147" s="11"/>
    </row>
    <row r="1148" spans="1:3" x14ac:dyDescent="0.25">
      <c r="A1148" s="11"/>
      <c r="B1148" s="11"/>
      <c r="C1148" s="11"/>
    </row>
    <row r="1149" spans="1:3" x14ac:dyDescent="0.25">
      <c r="A1149" s="11"/>
      <c r="B1149" s="11"/>
      <c r="C1149" s="11"/>
    </row>
    <row r="1150" spans="1:3" x14ac:dyDescent="0.25">
      <c r="A1150" s="11"/>
      <c r="B1150" s="11"/>
      <c r="C1150" s="12"/>
    </row>
    <row r="1151" spans="1:3" x14ac:dyDescent="0.25">
      <c r="A1151" s="11"/>
      <c r="B1151" s="11"/>
      <c r="C1151" s="11"/>
    </row>
    <row r="1152" spans="1:3" x14ac:dyDescent="0.25">
      <c r="A1152" s="12"/>
      <c r="B1152" s="12"/>
      <c r="C1152" s="11"/>
    </row>
    <row r="1153" spans="1:3" x14ac:dyDescent="0.25">
      <c r="A1153" s="11"/>
      <c r="B1153" s="11"/>
      <c r="C1153" s="11"/>
    </row>
    <row r="1154" spans="1:3" x14ac:dyDescent="0.25">
      <c r="A1154" s="11"/>
      <c r="B1154" s="11"/>
      <c r="C1154" s="11"/>
    </row>
    <row r="1155" spans="1:3" x14ac:dyDescent="0.25">
      <c r="A1155" s="11"/>
      <c r="B1155" s="11"/>
      <c r="C1155" s="11"/>
    </row>
    <row r="1156" spans="1:3" x14ac:dyDescent="0.25">
      <c r="A1156" s="12"/>
      <c r="B1156" s="12"/>
      <c r="C1156" s="11"/>
    </row>
    <row r="1157" spans="1:3" x14ac:dyDescent="0.25">
      <c r="A1157" s="11"/>
      <c r="B1157" s="11"/>
      <c r="C1157" s="11"/>
    </row>
    <row r="1158" spans="1:3" x14ac:dyDescent="0.25">
      <c r="A1158" s="11"/>
      <c r="B1158" s="11"/>
    </row>
    <row r="1159" spans="1:3" x14ac:dyDescent="0.25">
      <c r="A1159" s="11"/>
      <c r="B1159" s="11"/>
    </row>
    <row r="1160" spans="1:3" x14ac:dyDescent="0.25">
      <c r="A1160" s="12"/>
      <c r="B1160" s="12"/>
    </row>
    <row r="1161" spans="1:3" x14ac:dyDescent="0.25">
      <c r="A1161" s="11"/>
      <c r="B1161" s="11"/>
    </row>
    <row r="1162" spans="1:3" x14ac:dyDescent="0.25">
      <c r="A1162" s="11"/>
      <c r="B1162" s="11"/>
    </row>
    <row r="1163" spans="1:3" x14ac:dyDescent="0.25">
      <c r="A1163" s="11"/>
      <c r="B1163" s="11"/>
    </row>
    <row r="1164" spans="1:3" x14ac:dyDescent="0.25">
      <c r="A1164" s="12"/>
      <c r="B1164" s="12"/>
    </row>
    <row r="1165" spans="1:3" x14ac:dyDescent="0.25">
      <c r="A1165" s="11"/>
      <c r="B1165" s="11"/>
    </row>
    <row r="1166" spans="1:3" x14ac:dyDescent="0.25">
      <c r="A1166" s="11"/>
      <c r="B1166" s="11"/>
    </row>
    <row r="1167" spans="1:3" x14ac:dyDescent="0.25">
      <c r="A1167" s="11"/>
      <c r="B1167" s="11"/>
    </row>
    <row r="1168" spans="1:3" x14ac:dyDescent="0.25">
      <c r="A1168" s="11"/>
      <c r="B1168" s="11"/>
    </row>
    <row r="1169" spans="1:2" x14ac:dyDescent="0.25">
      <c r="A1169" s="11"/>
      <c r="B1169" s="11"/>
    </row>
    <row r="1170" spans="1:2" x14ac:dyDescent="0.25">
      <c r="A1170" s="11"/>
      <c r="B1170" s="11"/>
    </row>
    <row r="1171" spans="1:2" x14ac:dyDescent="0.25">
      <c r="A1171" s="11"/>
      <c r="B1171" s="11"/>
    </row>
  </sheetData>
  <autoFilter ref="A1:AC359" xr:uid="{00000000-0009-0000-0000-00000C000000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</autoFilter>
  <mergeCells count="5">
    <mergeCell ref="A1:A2"/>
    <mergeCell ref="B1:B2"/>
    <mergeCell ref="C1:C2"/>
    <mergeCell ref="D1:P1"/>
    <mergeCell ref="Q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Обработка исходного</vt:lpstr>
      <vt:lpstr>Rm, МПа</vt:lpstr>
      <vt:lpstr>Rp0,2, МПа</vt:lpstr>
      <vt:lpstr>A, %</vt:lpstr>
      <vt:lpstr>Z, %</vt:lpstr>
      <vt:lpstr>alpha, мкК-1</vt:lpstr>
      <vt:lpstr>E, ГПа</vt:lpstr>
      <vt:lpstr>σ и σw, МПа</vt:lpstr>
      <vt:lpstr>Допускаемые НУЭ, МПа</vt:lpstr>
      <vt:lpstr>Допускаемые ПЗ, МПа</vt:lpstr>
      <vt:lpstr>Допускаемые МРЗ, МПа</vt:lpstr>
      <vt:lpstr>Генерация JSON</vt:lpstr>
      <vt:lpstr>Для давления ГИ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Чернышов Данил Алексеевич</dc:creator>
  <cp:lastModifiedBy>user</cp:lastModifiedBy>
  <dcterms:created xsi:type="dcterms:W3CDTF">2023-09-14T06:20:24Z</dcterms:created>
  <dcterms:modified xsi:type="dcterms:W3CDTF">2025-03-07T07:35:10Z</dcterms:modified>
</cp:coreProperties>
</file>